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120" yWindow="120" windowWidth="12390" windowHeight="7920" tabRatio="752"/>
  </bookViews>
  <sheets>
    <sheet name="readme" sheetId="4" r:id="rId1"/>
    <sheet name="Basin_Boundary" sheetId="30" r:id="rId2"/>
    <sheet name="Basin_comparison" sheetId="53" r:id="rId3"/>
    <sheet name="by_cnty_allpol" sheetId="21" r:id="rId4"/>
    <sheet name="by_src_allpol" sheetId="11" r:id="rId5"/>
    <sheet name="VOC-basin-pie" sheetId="15" r:id="rId6"/>
    <sheet name="NOx-basin-pie" sheetId="16" r:id="rId7"/>
    <sheet name="VOC-bar-cnty" sheetId="55" r:id="rId8"/>
    <sheet name="NOx-bar-cnty" sheetId="54" r:id="rId9"/>
    <sheet name="bar_chart_limited_county" sheetId="51" r:id="rId10"/>
    <sheet name="VOC_cnty_tbl" sheetId="50" r:id="rId11"/>
    <sheet name="NOx_cnty_tbl" sheetId="23" r:id="rId12"/>
    <sheet name="VOC_bar_chart_data" sheetId="49" r:id="rId13"/>
    <sheet name="NOx_bar_chart_data" sheetId="17" r:id="rId14"/>
    <sheet name="all_src_inventory" sheetId="10" r:id="rId15"/>
    <sheet name="EPA_Title_V" sheetId="56" r:id="rId16"/>
    <sheet name="ND_Permitted Sources" sheetId="48" r:id="rId17"/>
    <sheet name="MT_Permitted Sources" sheetId="45" r:id="rId18"/>
    <sheet name="unprmtd_src_summary" sheetId="1" r:id="rId19"/>
    <sheet name="SCC_xref" sheetId="2" r:id="rId20"/>
    <sheet name="fips_xref" sheetId="3" r:id="rId21"/>
    <sheet name="SCC_FEB2004" sheetId="35" r:id="rId22"/>
  </sheets>
  <definedNames>
    <definedName name="_xlnm._FilterDatabase" localSheetId="14" hidden="1">all_src_inventory!$A$5:$J$3573</definedName>
    <definedName name="_xlnm._FilterDatabase" localSheetId="4" hidden="1">by_src_allpol!$A$24:$K$54</definedName>
    <definedName name="_xlnm._FilterDatabase" localSheetId="17" hidden="1">'MT_Permitted Sources'!$A$5:$AI$545</definedName>
    <definedName name="_xlnm._FilterDatabase" localSheetId="16" hidden="1">'ND_Permitted Sources'!$A$5:$AF$374</definedName>
    <definedName name="_xlnm._FilterDatabase" localSheetId="13" hidden="1">NOx_bar_chart_data!$A$25:$DQ$55</definedName>
    <definedName name="_xlnm._FilterDatabase" localSheetId="21" hidden="1">SCC_FEB2004!$A$1:$L$9866</definedName>
    <definedName name="_xlnm._FilterDatabase" localSheetId="19" hidden="1">SCC_xref!$A$5:$L$38</definedName>
    <definedName name="_xlnm._FilterDatabase" localSheetId="18" hidden="1">unprmtd_src_summary!$A$5:$N$2213</definedName>
    <definedName name="_xlnm._FilterDatabase" localSheetId="12" hidden="1">VOC_bar_chart_data!$A$22:$DE$55</definedName>
    <definedName name="SCC_list" localSheetId="2">#REF!</definedName>
    <definedName name="SCC_list" localSheetId="17">#REF!</definedName>
    <definedName name="SCC_list" localSheetId="16">#REF!</definedName>
    <definedName name="SCC_list" localSheetId="12">#REF!</definedName>
    <definedName name="SCC_list" localSheetId="10">#REF!</definedName>
    <definedName name="SCC_list">#REF!</definedName>
  </definedNames>
  <calcPr calcId="145621"/>
  <pivotCaches>
    <pivotCache cacheId="0" r:id="rId23"/>
  </pivotCaches>
</workbook>
</file>

<file path=xl/calcChain.xml><?xml version="1.0" encoding="utf-8"?>
<calcChain xmlns="http://schemas.openxmlformats.org/spreadsheetml/2006/main">
  <c r="G3572" i="10" l="1"/>
  <c r="H3572" i="10"/>
  <c r="I3572" i="10"/>
  <c r="J3572" i="10"/>
  <c r="G3573" i="10"/>
  <c r="H3573" i="10"/>
  <c r="I3573" i="10"/>
  <c r="J3573" i="10"/>
  <c r="F3573" i="10"/>
  <c r="F3572" i="10"/>
  <c r="E3572" i="10"/>
  <c r="E3573" i="10"/>
  <c r="D3573" i="10"/>
  <c r="D3572" i="10"/>
  <c r="B3572" i="10"/>
  <c r="C3572" i="10"/>
  <c r="B3573" i="10"/>
  <c r="C3573" i="10"/>
  <c r="A3573" i="10"/>
  <c r="A3572" i="10"/>
  <c r="I6" i="56"/>
  <c r="G6" i="56"/>
  <c r="F6" i="56"/>
  <c r="C6" i="56"/>
  <c r="B6" i="56"/>
  <c r="A6" i="56"/>
  <c r="S6" i="56"/>
  <c r="R6" i="56"/>
  <c r="Q6" i="56"/>
  <c r="P6" i="56"/>
  <c r="O6" i="56"/>
  <c r="N6" i="56"/>
  <c r="M6" i="56"/>
  <c r="L6" i="56"/>
  <c r="K6" i="56"/>
  <c r="J6" i="56"/>
  <c r="H6" i="56"/>
  <c r="E6" i="56"/>
  <c r="A60" i="51" l="1"/>
  <c r="A83" i="51" s="1"/>
  <c r="A17" i="51"/>
  <c r="A39" i="51" s="1"/>
  <c r="O110" i="50"/>
  <c r="O109" i="50"/>
  <c r="O108" i="50"/>
  <c r="O107" i="50"/>
  <c r="O106" i="50"/>
  <c r="O105" i="50"/>
  <c r="O104" i="50"/>
  <c r="O103" i="50"/>
  <c r="O102" i="50"/>
  <c r="O101" i="50"/>
  <c r="O100" i="50"/>
  <c r="O99" i="50"/>
  <c r="O98" i="50"/>
  <c r="O97" i="50"/>
  <c r="O96" i="50"/>
  <c r="O95" i="50"/>
  <c r="O94" i="50"/>
  <c r="O93" i="50"/>
  <c r="O92" i="50"/>
  <c r="O91" i="50"/>
  <c r="O90" i="50"/>
  <c r="O89" i="50"/>
  <c r="O88" i="50"/>
  <c r="O87" i="50"/>
  <c r="O86" i="50"/>
  <c r="O85" i="50"/>
  <c r="O84" i="50"/>
  <c r="O83" i="50"/>
  <c r="O82" i="50"/>
  <c r="O81" i="50"/>
  <c r="O80" i="50"/>
  <c r="O79" i="50"/>
  <c r="O78" i="50"/>
  <c r="O77" i="50"/>
  <c r="O76" i="50"/>
  <c r="O75" i="50"/>
  <c r="O74" i="50"/>
  <c r="O73" i="50"/>
  <c r="O72" i="50"/>
  <c r="O71" i="50"/>
  <c r="O70" i="50"/>
  <c r="O69" i="50"/>
  <c r="O68" i="50"/>
  <c r="O67" i="50"/>
  <c r="O66" i="50"/>
  <c r="O65" i="50"/>
  <c r="O64" i="50"/>
  <c r="O63" i="50"/>
  <c r="O62" i="50"/>
  <c r="O61" i="50"/>
  <c r="O60" i="50"/>
  <c r="O59" i="50"/>
  <c r="O58" i="50"/>
  <c r="O57" i="50"/>
  <c r="O56" i="50"/>
  <c r="O55" i="50"/>
  <c r="O54" i="50"/>
  <c r="O53" i="50"/>
  <c r="O52" i="50"/>
  <c r="O51" i="50"/>
  <c r="O50" i="50"/>
  <c r="O49" i="50"/>
  <c r="O48" i="50"/>
  <c r="O47" i="50"/>
  <c r="O46" i="50"/>
  <c r="O45" i="50"/>
  <c r="O44" i="50"/>
  <c r="O43" i="50"/>
  <c r="O42" i="50"/>
  <c r="O41" i="50"/>
  <c r="O40" i="50"/>
  <c r="O39" i="50"/>
  <c r="O38" i="50"/>
  <c r="O37" i="50"/>
  <c r="O36" i="50"/>
  <c r="O35" i="50"/>
  <c r="O34" i="50"/>
  <c r="O33" i="50"/>
  <c r="O32" i="50"/>
  <c r="O31" i="50"/>
  <c r="O30" i="50"/>
  <c r="O29" i="50"/>
  <c r="O28" i="50"/>
  <c r="O27" i="50"/>
  <c r="O26" i="50"/>
  <c r="O25" i="50"/>
  <c r="O24" i="50"/>
  <c r="O23" i="50"/>
  <c r="O22" i="50"/>
  <c r="O21" i="50"/>
  <c r="O20" i="50"/>
  <c r="O19" i="50"/>
  <c r="O18" i="50"/>
  <c r="O17" i="50"/>
  <c r="O16" i="50"/>
  <c r="O15" i="50"/>
  <c r="O14" i="50"/>
  <c r="O13" i="50"/>
  <c r="O12" i="50"/>
  <c r="O11" i="50"/>
  <c r="O10" i="50"/>
  <c r="O9" i="50"/>
  <c r="O8" i="50"/>
  <c r="O7" i="50"/>
  <c r="O6" i="50"/>
  <c r="O5" i="50"/>
  <c r="O110" i="23"/>
  <c r="O109" i="23"/>
  <c r="O108" i="23"/>
  <c r="O107" i="23"/>
  <c r="O106" i="23"/>
  <c r="O105" i="23"/>
  <c r="O104" i="23"/>
  <c r="O103" i="23"/>
  <c r="O102" i="23"/>
  <c r="O101" i="23"/>
  <c r="O100" i="23"/>
  <c r="O99" i="23"/>
  <c r="O98" i="23"/>
  <c r="O97" i="23"/>
  <c r="O96" i="23"/>
  <c r="O95" i="23"/>
  <c r="O94" i="23"/>
  <c r="O93" i="23"/>
  <c r="O92" i="23"/>
  <c r="O91" i="23"/>
  <c r="O90" i="23"/>
  <c r="O89" i="23"/>
  <c r="O88" i="23"/>
  <c r="O87" i="23"/>
  <c r="O86" i="23"/>
  <c r="O85" i="23"/>
  <c r="O84" i="23"/>
  <c r="O83" i="23"/>
  <c r="O82" i="23"/>
  <c r="O81" i="23"/>
  <c r="O80" i="23"/>
  <c r="O79" i="23"/>
  <c r="O78" i="23"/>
  <c r="O77" i="23"/>
  <c r="O76" i="23"/>
  <c r="O75" i="23"/>
  <c r="O74" i="23"/>
  <c r="O73" i="23"/>
  <c r="O72" i="23"/>
  <c r="O71" i="23"/>
  <c r="O70" i="23"/>
  <c r="O69" i="23"/>
  <c r="O68" i="23"/>
  <c r="O67" i="23"/>
  <c r="O66" i="23"/>
  <c r="O65" i="23"/>
  <c r="O64" i="23"/>
  <c r="O63" i="23"/>
  <c r="O62" i="23"/>
  <c r="O61" i="23"/>
  <c r="O60" i="23"/>
  <c r="O59" i="23"/>
  <c r="O58" i="23"/>
  <c r="O57" i="23"/>
  <c r="O56" i="23"/>
  <c r="O55" i="23"/>
  <c r="O54" i="23"/>
  <c r="O53" i="23"/>
  <c r="O52" i="23"/>
  <c r="O51" i="23"/>
  <c r="O50" i="23"/>
  <c r="O49" i="23"/>
  <c r="O48" i="23"/>
  <c r="O47" i="23"/>
  <c r="O46" i="23"/>
  <c r="O45" i="23"/>
  <c r="O44" i="23"/>
  <c r="O43" i="23"/>
  <c r="O42" i="23"/>
  <c r="O41" i="23"/>
  <c r="O40" i="23"/>
  <c r="O39" i="23"/>
  <c r="O38" i="23"/>
  <c r="O37" i="23"/>
  <c r="O36" i="23"/>
  <c r="O35" i="23"/>
  <c r="O34" i="23"/>
  <c r="O33" i="23"/>
  <c r="O32" i="23"/>
  <c r="O31" i="23"/>
  <c r="O30" i="23"/>
  <c r="O29" i="23"/>
  <c r="O28" i="23"/>
  <c r="O27" i="23"/>
  <c r="O26" i="23"/>
  <c r="O25" i="23"/>
  <c r="O24" i="23"/>
  <c r="O23" i="23"/>
  <c r="O22" i="23"/>
  <c r="O21" i="23"/>
  <c r="O20" i="23"/>
  <c r="O19" i="23"/>
  <c r="O18" i="23"/>
  <c r="O17" i="23"/>
  <c r="O16" i="23"/>
  <c r="O15" i="23"/>
  <c r="O14" i="23"/>
  <c r="O13" i="23"/>
  <c r="O12" i="23"/>
  <c r="O11" i="23"/>
  <c r="O10" i="23"/>
  <c r="O9" i="23"/>
  <c r="O8" i="23"/>
  <c r="O7" i="23"/>
  <c r="O6" i="23"/>
  <c r="O5" i="23"/>
  <c r="O111" i="50" l="1"/>
  <c r="O111" i="23"/>
  <c r="C115" i="50"/>
  <c r="D115" i="50"/>
  <c r="E115" i="50"/>
  <c r="F115" i="50"/>
  <c r="G115" i="50"/>
  <c r="H115" i="50"/>
  <c r="I115" i="50"/>
  <c r="J115" i="50"/>
  <c r="K115" i="50"/>
  <c r="L115" i="50"/>
  <c r="M115" i="50"/>
  <c r="N115" i="50"/>
  <c r="O115" i="50"/>
  <c r="P115" i="50"/>
  <c r="Q115" i="50"/>
  <c r="R115" i="50"/>
  <c r="S115" i="50"/>
  <c r="T115" i="50"/>
  <c r="U115" i="50"/>
  <c r="V115" i="50"/>
  <c r="W115" i="50"/>
  <c r="X115" i="50"/>
  <c r="Y115" i="50"/>
  <c r="Z115" i="50"/>
  <c r="AA115" i="50"/>
  <c r="AB115" i="50"/>
  <c r="AC115" i="50"/>
  <c r="AD115" i="50"/>
  <c r="AE115" i="50"/>
  <c r="B115" i="50"/>
  <c r="C115" i="23"/>
  <c r="D115" i="23"/>
  <c r="E115" i="23"/>
  <c r="F115" i="23"/>
  <c r="G115" i="23"/>
  <c r="H115" i="23"/>
  <c r="I115" i="23"/>
  <c r="J115" i="23"/>
  <c r="K115" i="23"/>
  <c r="L115" i="23"/>
  <c r="M115" i="23"/>
  <c r="N115" i="23"/>
  <c r="O115" i="23"/>
  <c r="P115" i="23"/>
  <c r="Q115" i="23"/>
  <c r="R115" i="23"/>
  <c r="S115" i="23"/>
  <c r="T115" i="23"/>
  <c r="U115" i="23"/>
  <c r="V115" i="23"/>
  <c r="W115" i="23"/>
  <c r="X115" i="23"/>
  <c r="Y115" i="23"/>
  <c r="Z115" i="23"/>
  <c r="AA115" i="23"/>
  <c r="AB115" i="23"/>
  <c r="AC115" i="23"/>
  <c r="AD115" i="23"/>
  <c r="AE115" i="23"/>
  <c r="B115" i="23"/>
  <c r="DD54" i="49"/>
  <c r="DC54" i="49"/>
  <c r="DB54" i="49"/>
  <c r="DA54" i="49"/>
  <c r="CZ54" i="49"/>
  <c r="CY54" i="49"/>
  <c r="CX54" i="49"/>
  <c r="CW54" i="49"/>
  <c r="CV54" i="49"/>
  <c r="CU54" i="49"/>
  <c r="CT54" i="49"/>
  <c r="CS54" i="49"/>
  <c r="CR54" i="49"/>
  <c r="CQ54" i="49"/>
  <c r="CP54" i="49"/>
  <c r="CO54" i="49"/>
  <c r="CN54" i="49"/>
  <c r="CM54" i="49"/>
  <c r="CL54" i="49"/>
  <c r="CK54" i="49"/>
  <c r="CJ54" i="49"/>
  <c r="CI54" i="49"/>
  <c r="CH54" i="49"/>
  <c r="CG54" i="49"/>
  <c r="CF54" i="49"/>
  <c r="CE54" i="49"/>
  <c r="CD54" i="49"/>
  <c r="CC54" i="49"/>
  <c r="CB54" i="49"/>
  <c r="CA54" i="49"/>
  <c r="BZ54" i="49"/>
  <c r="BY54" i="49"/>
  <c r="BX54" i="49"/>
  <c r="BW54" i="49"/>
  <c r="BV54" i="49"/>
  <c r="BU54" i="49"/>
  <c r="BT54" i="49"/>
  <c r="BS54" i="49"/>
  <c r="BR54" i="49"/>
  <c r="BQ54" i="49"/>
  <c r="BP54" i="49"/>
  <c r="BO54" i="49"/>
  <c r="BN54" i="49"/>
  <c r="BM54" i="49"/>
  <c r="BL54" i="49"/>
  <c r="BK54" i="49"/>
  <c r="BJ54" i="49"/>
  <c r="BI54" i="49"/>
  <c r="BH54" i="49"/>
  <c r="BG54" i="49"/>
  <c r="BF54" i="49"/>
  <c r="BE54" i="49"/>
  <c r="BD54" i="49"/>
  <c r="BC54" i="49"/>
  <c r="BB54" i="49"/>
  <c r="BA54" i="49"/>
  <c r="AZ54" i="49"/>
  <c r="AY54" i="49"/>
  <c r="AX54" i="49"/>
  <c r="AW54" i="49"/>
  <c r="AV54" i="49"/>
  <c r="AU54" i="49"/>
  <c r="AT54" i="49"/>
  <c r="AS54" i="49"/>
  <c r="AR54" i="49"/>
  <c r="AQ54" i="49"/>
  <c r="AP54" i="49"/>
  <c r="AO54" i="49"/>
  <c r="AN54" i="49"/>
  <c r="AM54" i="49"/>
  <c r="AL54" i="49"/>
  <c r="AK54" i="49"/>
  <c r="AJ54" i="49"/>
  <c r="AI54" i="49"/>
  <c r="AH54" i="49"/>
  <c r="AG54" i="49"/>
  <c r="AF54" i="49"/>
  <c r="AE54" i="49"/>
  <c r="AD54" i="49"/>
  <c r="AC54" i="49"/>
  <c r="AB54" i="49"/>
  <c r="AA54" i="49"/>
  <c r="Z54" i="49"/>
  <c r="Y54" i="49"/>
  <c r="X54" i="49"/>
  <c r="W54" i="49"/>
  <c r="V54" i="49"/>
  <c r="U54" i="49"/>
  <c r="T54" i="49"/>
  <c r="S54" i="49"/>
  <c r="R54" i="49"/>
  <c r="Q54" i="49"/>
  <c r="P54" i="49"/>
  <c r="O54" i="49"/>
  <c r="N54" i="49"/>
  <c r="M54" i="49"/>
  <c r="L54" i="49"/>
  <c r="K54" i="49"/>
  <c r="J54" i="49"/>
  <c r="I54" i="49"/>
  <c r="H54" i="49"/>
  <c r="G54" i="49"/>
  <c r="F54" i="49"/>
  <c r="E54" i="49"/>
  <c r="D54" i="49"/>
  <c r="C54" i="49"/>
  <c r="B54" i="49"/>
  <c r="A54" i="49" s="1"/>
  <c r="DD54" i="17"/>
  <c r="DC54" i="17"/>
  <c r="DB54" i="17"/>
  <c r="DA54" i="17"/>
  <c r="CZ54" i="17"/>
  <c r="CY54" i="17"/>
  <c r="CX54" i="17"/>
  <c r="CW54" i="17"/>
  <c r="CV54" i="17"/>
  <c r="CU54" i="17"/>
  <c r="CT54" i="17"/>
  <c r="CS54" i="17"/>
  <c r="CR54" i="17"/>
  <c r="CQ54" i="17"/>
  <c r="CP54" i="17"/>
  <c r="CO54" i="17"/>
  <c r="CN54" i="17"/>
  <c r="CM54" i="17"/>
  <c r="CL54" i="17"/>
  <c r="CK54" i="17"/>
  <c r="CJ54" i="17"/>
  <c r="CI54" i="17"/>
  <c r="CH54" i="17"/>
  <c r="CG54" i="17"/>
  <c r="CF54" i="17"/>
  <c r="CE54" i="17"/>
  <c r="CD54" i="17"/>
  <c r="CC54" i="17"/>
  <c r="CB54" i="17"/>
  <c r="CA54" i="17"/>
  <c r="BZ54" i="17"/>
  <c r="BY54" i="17"/>
  <c r="BX54" i="17"/>
  <c r="BW54" i="17"/>
  <c r="BV54" i="17"/>
  <c r="BU54" i="17"/>
  <c r="BT54" i="17"/>
  <c r="BS54" i="17"/>
  <c r="BR54" i="17"/>
  <c r="BQ54" i="17"/>
  <c r="BP54" i="17"/>
  <c r="BO54" i="17"/>
  <c r="BN54" i="17"/>
  <c r="BM54" i="17"/>
  <c r="BL54" i="17"/>
  <c r="BK54" i="17"/>
  <c r="BJ54" i="17"/>
  <c r="BI54" i="17"/>
  <c r="BH54" i="17"/>
  <c r="BG54" i="17"/>
  <c r="BF54" i="17"/>
  <c r="BE54" i="17"/>
  <c r="BD54" i="17"/>
  <c r="BC54" i="17"/>
  <c r="BB54" i="17"/>
  <c r="BA54" i="17"/>
  <c r="AZ54" i="17"/>
  <c r="AY54" i="17"/>
  <c r="AX54" i="17"/>
  <c r="AW54" i="17"/>
  <c r="AV54" i="17"/>
  <c r="AU54" i="17"/>
  <c r="AT54" i="17"/>
  <c r="AS54" i="17"/>
  <c r="AR54" i="17"/>
  <c r="AQ54" i="17"/>
  <c r="AP54" i="17"/>
  <c r="AO54" i="17"/>
  <c r="AN54" i="17"/>
  <c r="AM54" i="17"/>
  <c r="AL54" i="17"/>
  <c r="AK54" i="17"/>
  <c r="AJ54" i="17"/>
  <c r="AI54" i="17"/>
  <c r="AH54" i="17"/>
  <c r="AG54" i="17"/>
  <c r="AF54" i="17"/>
  <c r="AE54" i="17"/>
  <c r="AD54" i="17"/>
  <c r="AC54" i="17"/>
  <c r="AB54" i="17"/>
  <c r="AA54" i="17"/>
  <c r="Z54" i="17"/>
  <c r="Y54" i="17"/>
  <c r="X54" i="17"/>
  <c r="W54" i="17"/>
  <c r="V54" i="17"/>
  <c r="U54" i="17"/>
  <c r="T54" i="17"/>
  <c r="S54" i="17"/>
  <c r="R54" i="17"/>
  <c r="Q54" i="17"/>
  <c r="P54" i="17"/>
  <c r="O54" i="17"/>
  <c r="N54" i="17"/>
  <c r="M54" i="17"/>
  <c r="L54" i="17"/>
  <c r="K54" i="17"/>
  <c r="J54" i="17"/>
  <c r="I54" i="17"/>
  <c r="H54" i="17"/>
  <c r="G54" i="17"/>
  <c r="F54" i="17"/>
  <c r="E54" i="17"/>
  <c r="D54" i="17"/>
  <c r="C54" i="17"/>
  <c r="B54" i="17"/>
  <c r="A54" i="17" s="1"/>
  <c r="H54" i="11"/>
  <c r="G54" i="11"/>
  <c r="F54" i="11"/>
  <c r="E54" i="11"/>
  <c r="D54" i="11"/>
  <c r="C54" i="11"/>
  <c r="N54" i="11" l="1"/>
  <c r="DE54" i="49"/>
  <c r="P110" i="23"/>
  <c r="P108" i="23"/>
  <c r="P106" i="23"/>
  <c r="P104" i="23"/>
  <c r="P102" i="23"/>
  <c r="P100" i="23"/>
  <c r="P98" i="23"/>
  <c r="P96" i="23"/>
  <c r="P94" i="23"/>
  <c r="P92" i="23"/>
  <c r="P90" i="23"/>
  <c r="P88" i="23"/>
  <c r="P86" i="23"/>
  <c r="P84" i="23"/>
  <c r="P82" i="23"/>
  <c r="P80" i="23"/>
  <c r="P78" i="23"/>
  <c r="P76" i="23"/>
  <c r="P74" i="23"/>
  <c r="P72" i="23"/>
  <c r="P70" i="23"/>
  <c r="P68" i="23"/>
  <c r="P66" i="23"/>
  <c r="P64" i="23"/>
  <c r="P62" i="23"/>
  <c r="P60" i="23"/>
  <c r="P58" i="23"/>
  <c r="P56" i="23"/>
  <c r="P54" i="23"/>
  <c r="P52" i="23"/>
  <c r="P50" i="23"/>
  <c r="P48" i="23"/>
  <c r="P109" i="23"/>
  <c r="P107" i="23"/>
  <c r="P105" i="23"/>
  <c r="P103" i="23"/>
  <c r="P101" i="23"/>
  <c r="P99" i="23"/>
  <c r="P97" i="23"/>
  <c r="P95" i="23"/>
  <c r="P93" i="23"/>
  <c r="P91" i="23"/>
  <c r="P89" i="23"/>
  <c r="P87" i="23"/>
  <c r="P85" i="23"/>
  <c r="P83" i="23"/>
  <c r="P81" i="23"/>
  <c r="P79" i="23"/>
  <c r="P77" i="23"/>
  <c r="P75" i="23"/>
  <c r="P73" i="23"/>
  <c r="P71" i="23"/>
  <c r="P69" i="23"/>
  <c r="P67" i="23"/>
  <c r="P65" i="23"/>
  <c r="P63" i="23"/>
  <c r="P61" i="23"/>
  <c r="P59" i="23"/>
  <c r="P57" i="23"/>
  <c r="P55" i="23"/>
  <c r="P5" i="23"/>
  <c r="P7" i="23"/>
  <c r="P9" i="23"/>
  <c r="P11" i="23"/>
  <c r="P13" i="23"/>
  <c r="P15" i="23"/>
  <c r="P17" i="23"/>
  <c r="P19" i="23"/>
  <c r="P21" i="23"/>
  <c r="P23" i="23"/>
  <c r="P25" i="23"/>
  <c r="P27" i="23"/>
  <c r="P29" i="23"/>
  <c r="P31" i="23"/>
  <c r="P33" i="23"/>
  <c r="P35" i="23"/>
  <c r="P37" i="23"/>
  <c r="P39" i="23"/>
  <c r="P41" i="23"/>
  <c r="P43" i="23"/>
  <c r="P45" i="23"/>
  <c r="P47" i="23"/>
  <c r="P51" i="23"/>
  <c r="P6" i="23"/>
  <c r="P8" i="23"/>
  <c r="P10" i="23"/>
  <c r="P12" i="23"/>
  <c r="P14" i="23"/>
  <c r="P16" i="23"/>
  <c r="P18" i="23"/>
  <c r="P20" i="23"/>
  <c r="P22" i="23"/>
  <c r="P24" i="23"/>
  <c r="P26" i="23"/>
  <c r="P28" i="23"/>
  <c r="P30" i="23"/>
  <c r="P32" i="23"/>
  <c r="P34" i="23"/>
  <c r="P36" i="23"/>
  <c r="P38" i="23"/>
  <c r="P40" i="23"/>
  <c r="P42" i="23"/>
  <c r="P44" i="23"/>
  <c r="P46" i="23"/>
  <c r="P49" i="23"/>
  <c r="P53" i="23"/>
  <c r="DE54" i="17"/>
  <c r="A54" i="11"/>
  <c r="A2214" i="10"/>
  <c r="J2149" i="10"/>
  <c r="I2149" i="10"/>
  <c r="D2149" i="10"/>
  <c r="C2149" i="10"/>
  <c r="J2148" i="10"/>
  <c r="I2148" i="10"/>
  <c r="D2148" i="10"/>
  <c r="C2148" i="10"/>
  <c r="J2147" i="10"/>
  <c r="I2147" i="10"/>
  <c r="D2147" i="10"/>
  <c r="C2147" i="10"/>
  <c r="J2146" i="10"/>
  <c r="I2146" i="10"/>
  <c r="D2146" i="10"/>
  <c r="C2146" i="10"/>
  <c r="J2145" i="10"/>
  <c r="I2145" i="10"/>
  <c r="D2145" i="10"/>
  <c r="C2145" i="10"/>
  <c r="J2144" i="10"/>
  <c r="I2144" i="10"/>
  <c r="D2144" i="10"/>
  <c r="C2144" i="10"/>
  <c r="J2143" i="10"/>
  <c r="I2143" i="10"/>
  <c r="D2143" i="10"/>
  <c r="C2143" i="10"/>
  <c r="J2142" i="10"/>
  <c r="I2142" i="10"/>
  <c r="D2142" i="10"/>
  <c r="C2142" i="10"/>
  <c r="J2141" i="10"/>
  <c r="I2141" i="10"/>
  <c r="D2141" i="10"/>
  <c r="C2141" i="10"/>
  <c r="J2140" i="10"/>
  <c r="I2140" i="10"/>
  <c r="D2140" i="10"/>
  <c r="C2140" i="10"/>
  <c r="J2139" i="10"/>
  <c r="I2139" i="10"/>
  <c r="D2139" i="10"/>
  <c r="C2139" i="10"/>
  <c r="J2138" i="10"/>
  <c r="I2138" i="10"/>
  <c r="D2138" i="10"/>
  <c r="C2138" i="10"/>
  <c r="J2137" i="10"/>
  <c r="I2137" i="10"/>
  <c r="D2137" i="10"/>
  <c r="C2137" i="10"/>
  <c r="J2136" i="10"/>
  <c r="I2136" i="10"/>
  <c r="D2136" i="10"/>
  <c r="C2136" i="10"/>
  <c r="J2135" i="10"/>
  <c r="I2135" i="10"/>
  <c r="D2135" i="10"/>
  <c r="C2135" i="10"/>
  <c r="J2134" i="10"/>
  <c r="I2134" i="10"/>
  <c r="D2134" i="10"/>
  <c r="C2134" i="10"/>
  <c r="J2133" i="10"/>
  <c r="I2133" i="10"/>
  <c r="D2133" i="10"/>
  <c r="C2133" i="10"/>
  <c r="J2132" i="10"/>
  <c r="I2132" i="10"/>
  <c r="D2132" i="10"/>
  <c r="C2132" i="10"/>
  <c r="J2131" i="10"/>
  <c r="I2131" i="10"/>
  <c r="D2131" i="10"/>
  <c r="C2131" i="10"/>
  <c r="J2130" i="10"/>
  <c r="I2130" i="10"/>
  <c r="D2130" i="10"/>
  <c r="C2130" i="10"/>
  <c r="J2129" i="10"/>
  <c r="I2129" i="10"/>
  <c r="D2129" i="10"/>
  <c r="C2129" i="10"/>
  <c r="J2128" i="10"/>
  <c r="I2128" i="10"/>
  <c r="D2128" i="10"/>
  <c r="C2128" i="10"/>
  <c r="J2127" i="10"/>
  <c r="I2127" i="10"/>
  <c r="D2127" i="10"/>
  <c r="C2127" i="10"/>
  <c r="J2126" i="10"/>
  <c r="I2126" i="10"/>
  <c r="D2126" i="10"/>
  <c r="C2126" i="10"/>
  <c r="J2125" i="10"/>
  <c r="I2125" i="10"/>
  <c r="D2125" i="10"/>
  <c r="C2125" i="10"/>
  <c r="J2124" i="10"/>
  <c r="I2124" i="10"/>
  <c r="D2124" i="10"/>
  <c r="C2124" i="10"/>
  <c r="J2123" i="10"/>
  <c r="I2123" i="10"/>
  <c r="D2123" i="10"/>
  <c r="C2123" i="10"/>
  <c r="J2122" i="10"/>
  <c r="I2122" i="10"/>
  <c r="D2122" i="10"/>
  <c r="C2122" i="10"/>
  <c r="J2121" i="10"/>
  <c r="I2121" i="10"/>
  <c r="D2121" i="10"/>
  <c r="C2121" i="10"/>
  <c r="J2120" i="10"/>
  <c r="I2120" i="10"/>
  <c r="D2120" i="10"/>
  <c r="C2120" i="10"/>
  <c r="J2119" i="10"/>
  <c r="I2119" i="10"/>
  <c r="D2119" i="10"/>
  <c r="C2119" i="10"/>
  <c r="J2118" i="10"/>
  <c r="I2118" i="10"/>
  <c r="D2118" i="10"/>
  <c r="C2118" i="10"/>
  <c r="F2149" i="1"/>
  <c r="E2149" i="10" s="1"/>
  <c r="F2148" i="1"/>
  <c r="E2148" i="10" s="1"/>
  <c r="F2147" i="1"/>
  <c r="E2147" i="10" s="1"/>
  <c r="F2146" i="1"/>
  <c r="E2146" i="10" s="1"/>
  <c r="F2145" i="1"/>
  <c r="E2145" i="10" s="1"/>
  <c r="F2144" i="1"/>
  <c r="E2144" i="10" s="1"/>
  <c r="F2143" i="1"/>
  <c r="E2143" i="10" s="1"/>
  <c r="F2142" i="1"/>
  <c r="E2142" i="10" s="1"/>
  <c r="F2141" i="1"/>
  <c r="E2141" i="10" s="1"/>
  <c r="F2140" i="1"/>
  <c r="E2140" i="10" s="1"/>
  <c r="F2139" i="1"/>
  <c r="E2139" i="10" s="1"/>
  <c r="F2138" i="1"/>
  <c r="E2138" i="10" s="1"/>
  <c r="F2137" i="1"/>
  <c r="E2137" i="10" s="1"/>
  <c r="F2136" i="1"/>
  <c r="E2136" i="10" s="1"/>
  <c r="F2135" i="1"/>
  <c r="E2135" i="10" s="1"/>
  <c r="F2134" i="1"/>
  <c r="E2134" i="10" s="1"/>
  <c r="F2133" i="1"/>
  <c r="E2133" i="10" s="1"/>
  <c r="F2132" i="1"/>
  <c r="E2132" i="10" s="1"/>
  <c r="F2131" i="1"/>
  <c r="E2131" i="10" s="1"/>
  <c r="F2130" i="1"/>
  <c r="E2130" i="10" s="1"/>
  <c r="F2129" i="1"/>
  <c r="E2129" i="10" s="1"/>
  <c r="F2128" i="1"/>
  <c r="E2128" i="10" s="1"/>
  <c r="F2127" i="1"/>
  <c r="E2127" i="10" s="1"/>
  <c r="F2126" i="1"/>
  <c r="E2126" i="10" s="1"/>
  <c r="F2125" i="1"/>
  <c r="E2125" i="10" s="1"/>
  <c r="F2124" i="1"/>
  <c r="E2124" i="10" s="1"/>
  <c r="F2123" i="1"/>
  <c r="E2123" i="10" s="1"/>
  <c r="F2122" i="1"/>
  <c r="E2122" i="10" s="1"/>
  <c r="F2121" i="1"/>
  <c r="E2121" i="10" s="1"/>
  <c r="F2120" i="1"/>
  <c r="E2120" i="10" s="1"/>
  <c r="F2119" i="1"/>
  <c r="E2119" i="10" s="1"/>
  <c r="F2118" i="1"/>
  <c r="E2118" i="10" s="1"/>
  <c r="F2053" i="1"/>
  <c r="F2052" i="1"/>
  <c r="F2051" i="1"/>
  <c r="F2050" i="1"/>
  <c r="F2049" i="1"/>
  <c r="F2048" i="1"/>
  <c r="F2047" i="1"/>
  <c r="F2046" i="1"/>
  <c r="F2045" i="1"/>
  <c r="F2044" i="1"/>
  <c r="F2043" i="1"/>
  <c r="F2042" i="1"/>
  <c r="F2041" i="1"/>
  <c r="F2040" i="1"/>
  <c r="F2039" i="1"/>
  <c r="F2038" i="1"/>
  <c r="F2037" i="1"/>
  <c r="F2036" i="1"/>
  <c r="F2035" i="1"/>
  <c r="F2034" i="1"/>
  <c r="F2033" i="1"/>
  <c r="F2032" i="1"/>
  <c r="F2031" i="1"/>
  <c r="F2030" i="1"/>
  <c r="F2029" i="1"/>
  <c r="F2028" i="1"/>
  <c r="F2027" i="1"/>
  <c r="F2026" i="1"/>
  <c r="F2025" i="1"/>
  <c r="F2024" i="1"/>
  <c r="F2023" i="1"/>
  <c r="F2022" i="1"/>
  <c r="F1957" i="1"/>
  <c r="F1956" i="1"/>
  <c r="F1955" i="1"/>
  <c r="F1954" i="1"/>
  <c r="F1953" i="1"/>
  <c r="F1952" i="1"/>
  <c r="F1951" i="1"/>
  <c r="F1950" i="1"/>
  <c r="F1949" i="1"/>
  <c r="F1948" i="1"/>
  <c r="F1947" i="1"/>
  <c r="F1946" i="1"/>
  <c r="F1945" i="1"/>
  <c r="F1944" i="1"/>
  <c r="F1943" i="1"/>
  <c r="F1942" i="1"/>
  <c r="F1941" i="1"/>
  <c r="F1940" i="1"/>
  <c r="F1939" i="1"/>
  <c r="F1938" i="1"/>
  <c r="F1937" i="1"/>
  <c r="F1936" i="1"/>
  <c r="F1935" i="1"/>
  <c r="F1934" i="1"/>
  <c r="F1933" i="1"/>
  <c r="F1932" i="1"/>
  <c r="F1931" i="1"/>
  <c r="F1930" i="1"/>
  <c r="F1929" i="1"/>
  <c r="F1928" i="1"/>
  <c r="F1927" i="1"/>
  <c r="F1926" i="1"/>
  <c r="F1861" i="1"/>
  <c r="F1860" i="1"/>
  <c r="F1859" i="1"/>
  <c r="F1858" i="1"/>
  <c r="F1857" i="1"/>
  <c r="F1856" i="1"/>
  <c r="F1855" i="1"/>
  <c r="F1854" i="1"/>
  <c r="F1853" i="1"/>
  <c r="F1852" i="1"/>
  <c r="F1851" i="1"/>
  <c r="F1850" i="1"/>
  <c r="F1849" i="1"/>
  <c r="F1848" i="1"/>
  <c r="F1847" i="1"/>
  <c r="F1846" i="1"/>
  <c r="F1845" i="1"/>
  <c r="F1844" i="1"/>
  <c r="F1843" i="1"/>
  <c r="F1842" i="1"/>
  <c r="F1841" i="1"/>
  <c r="F1840" i="1"/>
  <c r="F1839" i="1"/>
  <c r="F1838" i="1"/>
  <c r="F1837" i="1"/>
  <c r="F1836" i="1"/>
  <c r="F1835" i="1"/>
  <c r="F1834" i="1"/>
  <c r="F1833" i="1"/>
  <c r="F1832" i="1"/>
  <c r="F1831" i="1"/>
  <c r="F1830" i="1"/>
  <c r="F1765" i="1"/>
  <c r="F1764" i="1"/>
  <c r="F1763" i="1"/>
  <c r="F1762" i="1"/>
  <c r="F1761" i="1"/>
  <c r="F1760" i="1"/>
  <c r="F1759" i="1"/>
  <c r="F1758" i="1"/>
  <c r="F1757" i="1"/>
  <c r="F1756" i="1"/>
  <c r="F1755" i="1"/>
  <c r="F1754" i="1"/>
  <c r="F1753" i="1"/>
  <c r="F1752" i="1"/>
  <c r="F1751" i="1"/>
  <c r="F1750" i="1"/>
  <c r="F1749" i="1"/>
  <c r="F1748" i="1"/>
  <c r="F1747" i="1"/>
  <c r="F1746" i="1"/>
  <c r="F1745" i="1"/>
  <c r="F1744" i="1"/>
  <c r="F1743" i="1"/>
  <c r="F1742" i="1"/>
  <c r="F1741" i="1"/>
  <c r="F1740" i="1"/>
  <c r="F1739" i="1"/>
  <c r="F1738" i="1"/>
  <c r="F1737" i="1"/>
  <c r="F1736" i="1"/>
  <c r="F1735" i="1"/>
  <c r="F1734" i="1"/>
  <c r="F1669" i="1"/>
  <c r="F1668" i="1"/>
  <c r="F1667" i="1"/>
  <c r="F1666" i="1"/>
  <c r="F1665" i="1"/>
  <c r="F1664" i="1"/>
  <c r="F1663" i="1"/>
  <c r="F1662" i="1"/>
  <c r="F1661" i="1"/>
  <c r="F1660" i="1"/>
  <c r="F1659" i="1"/>
  <c r="F1658" i="1"/>
  <c r="F1657" i="1"/>
  <c r="F1656" i="1"/>
  <c r="F1655" i="1"/>
  <c r="F1654" i="1"/>
  <c r="F1653" i="1"/>
  <c r="F1652" i="1"/>
  <c r="F1651" i="1"/>
  <c r="F1650" i="1"/>
  <c r="F1649" i="1"/>
  <c r="F1648" i="1"/>
  <c r="F1647" i="1"/>
  <c r="F1646" i="1"/>
  <c r="F1645" i="1"/>
  <c r="F1644" i="1"/>
  <c r="F1643" i="1"/>
  <c r="F1642" i="1"/>
  <c r="F1641" i="1"/>
  <c r="F1640" i="1"/>
  <c r="F1639" i="1"/>
  <c r="F1638" i="1"/>
  <c r="F1573" i="1"/>
  <c r="F1572" i="1"/>
  <c r="F1571" i="1"/>
  <c r="F1570" i="1"/>
  <c r="F1569" i="1"/>
  <c r="F1568" i="1"/>
  <c r="F1567" i="1"/>
  <c r="F1566" i="1"/>
  <c r="F1565" i="1"/>
  <c r="F1564" i="1"/>
  <c r="F1563" i="1"/>
  <c r="F1562" i="1"/>
  <c r="F1561" i="1"/>
  <c r="F1560" i="1"/>
  <c r="F1559" i="1"/>
  <c r="F1558" i="1"/>
  <c r="F1557" i="1"/>
  <c r="F1556" i="1"/>
  <c r="F1555" i="1"/>
  <c r="F1554" i="1"/>
  <c r="F1553" i="1"/>
  <c r="F1552" i="1"/>
  <c r="F1551" i="1"/>
  <c r="F1550" i="1"/>
  <c r="F1549" i="1"/>
  <c r="F1548" i="1"/>
  <c r="F1547" i="1"/>
  <c r="F1546" i="1"/>
  <c r="F1545" i="1"/>
  <c r="F1544" i="1"/>
  <c r="F1543" i="1"/>
  <c r="F1542" i="1"/>
  <c r="F1477" i="1"/>
  <c r="F1476" i="1"/>
  <c r="F1475" i="1"/>
  <c r="F1474" i="1"/>
  <c r="F1473" i="1"/>
  <c r="F1472" i="1"/>
  <c r="F1471" i="1"/>
  <c r="F1470" i="1"/>
  <c r="F1469" i="1"/>
  <c r="F1468" i="1"/>
  <c r="F1467" i="1"/>
  <c r="F1466" i="1"/>
  <c r="F1465" i="1"/>
  <c r="F1464" i="1"/>
  <c r="F1463" i="1"/>
  <c r="F1462" i="1"/>
  <c r="F1461" i="1"/>
  <c r="F1460" i="1"/>
  <c r="F1459" i="1"/>
  <c r="F1458" i="1"/>
  <c r="F1457" i="1"/>
  <c r="F1456" i="1"/>
  <c r="F1455" i="1"/>
  <c r="F1454" i="1"/>
  <c r="F1453" i="1"/>
  <c r="F1452" i="1"/>
  <c r="F1451" i="1"/>
  <c r="F1450" i="1"/>
  <c r="F1449" i="1"/>
  <c r="F1448" i="1"/>
  <c r="F1447" i="1"/>
  <c r="F1446" i="1"/>
  <c r="F1381" i="1"/>
  <c r="F1380" i="1"/>
  <c r="F1379" i="1"/>
  <c r="F1378" i="1"/>
  <c r="F1377" i="1"/>
  <c r="F1376" i="1"/>
  <c r="F1375" i="1"/>
  <c r="F1374" i="1"/>
  <c r="F1373" i="1"/>
  <c r="F1372" i="1"/>
  <c r="F1371" i="1"/>
  <c r="F1370" i="1"/>
  <c r="F1369" i="1"/>
  <c r="F1368" i="1"/>
  <c r="F1367" i="1"/>
  <c r="F1366" i="1"/>
  <c r="F1365" i="1"/>
  <c r="F1364" i="1"/>
  <c r="F1363" i="1"/>
  <c r="F1362" i="1"/>
  <c r="F1361" i="1"/>
  <c r="F1360" i="1"/>
  <c r="F1359" i="1"/>
  <c r="F1358" i="1"/>
  <c r="F1357" i="1"/>
  <c r="F1356" i="1"/>
  <c r="F1355" i="1"/>
  <c r="F1354" i="1"/>
  <c r="F1353" i="1"/>
  <c r="F1352" i="1"/>
  <c r="F1351" i="1"/>
  <c r="F1350" i="1"/>
  <c r="F1285" i="1"/>
  <c r="F1284" i="1"/>
  <c r="F1283" i="1"/>
  <c r="F1282" i="1"/>
  <c r="F1281" i="1"/>
  <c r="F1280" i="1"/>
  <c r="F1279" i="1"/>
  <c r="F1278" i="1"/>
  <c r="F1277" i="1"/>
  <c r="F1276" i="1"/>
  <c r="F1275" i="1"/>
  <c r="F1274" i="1"/>
  <c r="F1273" i="1"/>
  <c r="F1272" i="1"/>
  <c r="F1271" i="1"/>
  <c r="F1270" i="1"/>
  <c r="F1269" i="1"/>
  <c r="F1268" i="1"/>
  <c r="F1267" i="1"/>
  <c r="F1266" i="1"/>
  <c r="F1265" i="1"/>
  <c r="F1264" i="1"/>
  <c r="F1263" i="1"/>
  <c r="F1262" i="1"/>
  <c r="F1261" i="1"/>
  <c r="F1260" i="1"/>
  <c r="F1259" i="1"/>
  <c r="F1258" i="1"/>
  <c r="F1257" i="1"/>
  <c r="F1256" i="1"/>
  <c r="F1255" i="1"/>
  <c r="F1254"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18"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19" i="1"/>
  <c r="D2120" i="1"/>
  <c r="D2121" i="1"/>
  <c r="D2122" i="1"/>
  <c r="D2123" i="1"/>
  <c r="D2124" i="1"/>
  <c r="D2125" i="1"/>
  <c r="D2126" i="1"/>
  <c r="D2118" i="1"/>
  <c r="A2213" i="1"/>
  <c r="A2212" i="1"/>
  <c r="A2211" i="1"/>
  <c r="A2210" i="1"/>
  <c r="A2209" i="1"/>
  <c r="A2208" i="1"/>
  <c r="A2207" i="1"/>
  <c r="A2206" i="1"/>
  <c r="A2205" i="1"/>
  <c r="A2204" i="1"/>
  <c r="A2203" i="1"/>
  <c r="A2202" i="1"/>
  <c r="A2201" i="1"/>
  <c r="A2200" i="1"/>
  <c r="A2199" i="1"/>
  <c r="A2198" i="1"/>
  <c r="A2197" i="1"/>
  <c r="A2196" i="1"/>
  <c r="A2195" i="1"/>
  <c r="A2194" i="1"/>
  <c r="A2193" i="1"/>
  <c r="A2192" i="1"/>
  <c r="A2191" i="1"/>
  <c r="A2190" i="1"/>
  <c r="A2189" i="1"/>
  <c r="A2188" i="1"/>
  <c r="A2187" i="1"/>
  <c r="A2186" i="1"/>
  <c r="A2185" i="1"/>
  <c r="A2184" i="1"/>
  <c r="A2183" i="1"/>
  <c r="A2182" i="1"/>
  <c r="A2181" i="1"/>
  <c r="A2180" i="1"/>
  <c r="A2179" i="1"/>
  <c r="A2178" i="1"/>
  <c r="A2177" i="1"/>
  <c r="A2176" i="1"/>
  <c r="A2175" i="1"/>
  <c r="A2174" i="1"/>
  <c r="A2173" i="1"/>
  <c r="A2172" i="1"/>
  <c r="A2171" i="1"/>
  <c r="A2170" i="1"/>
  <c r="A2169" i="1"/>
  <c r="A2168" i="1"/>
  <c r="A2167" i="1"/>
  <c r="A2166" i="1"/>
  <c r="A2165" i="1"/>
  <c r="A2164" i="1"/>
  <c r="A2163" i="1"/>
  <c r="A2162" i="1"/>
  <c r="A2161" i="1"/>
  <c r="A2160" i="1"/>
  <c r="A2159" i="1"/>
  <c r="A2158" i="1"/>
  <c r="A2157" i="1"/>
  <c r="A2156" i="1"/>
  <c r="A2155" i="1"/>
  <c r="A2154" i="1"/>
  <c r="A2153" i="1"/>
  <c r="A2152" i="1"/>
  <c r="A2151" i="1"/>
  <c r="A2150" i="1"/>
  <c r="C2149" i="1"/>
  <c r="B2149" i="10" s="1"/>
  <c r="B2149" i="1"/>
  <c r="C2148" i="1"/>
  <c r="B2148" i="10" s="1"/>
  <c r="B2148" i="1"/>
  <c r="C2147" i="1"/>
  <c r="B2147" i="10" s="1"/>
  <c r="B2147" i="1"/>
  <c r="C2146" i="1"/>
  <c r="B2146" i="10" s="1"/>
  <c r="B2146" i="1"/>
  <c r="C2145" i="1"/>
  <c r="B2145" i="10" s="1"/>
  <c r="B2145" i="1"/>
  <c r="C2144" i="1"/>
  <c r="B2144" i="10" s="1"/>
  <c r="B2144" i="1"/>
  <c r="C2143" i="1"/>
  <c r="B2143" i="10" s="1"/>
  <c r="B2143" i="1"/>
  <c r="C2142" i="1"/>
  <c r="B2142" i="10" s="1"/>
  <c r="B2142" i="1"/>
  <c r="C2141" i="1"/>
  <c r="B2141" i="10" s="1"/>
  <c r="B2141" i="1"/>
  <c r="D2204" i="1"/>
  <c r="C2204" i="10" s="1"/>
  <c r="C2140" i="1"/>
  <c r="B2140" i="10" s="1"/>
  <c r="B2140" i="1"/>
  <c r="D2203" i="1"/>
  <c r="C2203" i="10" s="1"/>
  <c r="B2139" i="1"/>
  <c r="D2202" i="1"/>
  <c r="C2202" i="10" s="1"/>
  <c r="B2138" i="1"/>
  <c r="D2201" i="1"/>
  <c r="C2201" i="10" s="1"/>
  <c r="B2137" i="1"/>
  <c r="D2200" i="1"/>
  <c r="C2200" i="10" s="1"/>
  <c r="B2136" i="1"/>
  <c r="D2199" i="1"/>
  <c r="C2199" i="10" s="1"/>
  <c r="B2135" i="1"/>
  <c r="D2198" i="1"/>
  <c r="C2198" i="10" s="1"/>
  <c r="B2134" i="1"/>
  <c r="D2197" i="1"/>
  <c r="C2197" i="10" s="1"/>
  <c r="B2133" i="1"/>
  <c r="D2196" i="1"/>
  <c r="C2196" i="10" s="1"/>
  <c r="B2132" i="1"/>
  <c r="D2195" i="1"/>
  <c r="C2195" i="10" s="1"/>
  <c r="B2131" i="1"/>
  <c r="D2194" i="1"/>
  <c r="C2194" i="10" s="1"/>
  <c r="B2130" i="1"/>
  <c r="D2193" i="1"/>
  <c r="C2193" i="10" s="1"/>
  <c r="B2129" i="1"/>
  <c r="D2192" i="1"/>
  <c r="C2192" i="10" s="1"/>
  <c r="B2128" i="1"/>
  <c r="D2191" i="1"/>
  <c r="C2191" i="10" s="1"/>
  <c r="D2190" i="1"/>
  <c r="C2190" i="10" s="1"/>
  <c r="B2126" i="1"/>
  <c r="D2189" i="1"/>
  <c r="C2189" i="10" s="1"/>
  <c r="B2125" i="1"/>
  <c r="D2188" i="1"/>
  <c r="C2188" i="10" s="1"/>
  <c r="B2124" i="1"/>
  <c r="E2187" i="1"/>
  <c r="D2187" i="10" s="1"/>
  <c r="D2187" i="1"/>
  <c r="C2187" i="10" s="1"/>
  <c r="B2123" i="1"/>
  <c r="E2186" i="1"/>
  <c r="D2186" i="1"/>
  <c r="C2186" i="10" s="1"/>
  <c r="B2122" i="1"/>
  <c r="E2185" i="1"/>
  <c r="D2185" i="10" s="1"/>
  <c r="D2185" i="1"/>
  <c r="C2185" i="10" s="1"/>
  <c r="E2184" i="1"/>
  <c r="D2184" i="1"/>
  <c r="C2184" i="10" s="1"/>
  <c r="B2120" i="1"/>
  <c r="E2183" i="1"/>
  <c r="D2183" i="10" s="1"/>
  <c r="D2183" i="1"/>
  <c r="C2183" i="10" s="1"/>
  <c r="E2182" i="1"/>
  <c r="D2182" i="1"/>
  <c r="C2182" i="10" s="1"/>
  <c r="B2118" i="1"/>
  <c r="D2182" i="10" l="1"/>
  <c r="F2182" i="1"/>
  <c r="E2182" i="10" s="1"/>
  <c r="D2184" i="10"/>
  <c r="F2184" i="1"/>
  <c r="E2184" i="10" s="1"/>
  <c r="F2185" i="1"/>
  <c r="E2185" i="10" s="1"/>
  <c r="D2186" i="10"/>
  <c r="F2186" i="1"/>
  <c r="E2186" i="10" s="1"/>
  <c r="F2183" i="1"/>
  <c r="E2183" i="10" s="1"/>
  <c r="F2187" i="1"/>
  <c r="E2187" i="10" s="1"/>
  <c r="B2182" i="1"/>
  <c r="C2182" i="1"/>
  <c r="B2182" i="10" s="1"/>
  <c r="B2183" i="1"/>
  <c r="C2183" i="1"/>
  <c r="B2183" i="10" s="1"/>
  <c r="B2184" i="1"/>
  <c r="C2184" i="1"/>
  <c r="B2184" i="10" s="1"/>
  <c r="B2185" i="1"/>
  <c r="C2185" i="1"/>
  <c r="B2185" i="10" s="1"/>
  <c r="B2186" i="1"/>
  <c r="C2186" i="1"/>
  <c r="B2186" i="10" s="1"/>
  <c r="C2187" i="1"/>
  <c r="B2187" i="10" s="1"/>
  <c r="B2187" i="1"/>
  <c r="C2188" i="1"/>
  <c r="B2188" i="10" s="1"/>
  <c r="B2188" i="1"/>
  <c r="B2127" i="1"/>
  <c r="C2192" i="1"/>
  <c r="B2192" i="10" s="1"/>
  <c r="B2192" i="1"/>
  <c r="C2193" i="1"/>
  <c r="B2193" i="10" s="1"/>
  <c r="B2193" i="1"/>
  <c r="C2194" i="1"/>
  <c r="B2194" i="10" s="1"/>
  <c r="B2194" i="1"/>
  <c r="C2195" i="1"/>
  <c r="B2195" i="10" s="1"/>
  <c r="B2195" i="1"/>
  <c r="C2196" i="1"/>
  <c r="B2196" i="10" s="1"/>
  <c r="B2196" i="1"/>
  <c r="C2197" i="1"/>
  <c r="B2197" i="10" s="1"/>
  <c r="B2197" i="1"/>
  <c r="C2198" i="1"/>
  <c r="B2198" i="10" s="1"/>
  <c r="B2198" i="1"/>
  <c r="C2199" i="1"/>
  <c r="B2199" i="10" s="1"/>
  <c r="B2199" i="1"/>
  <c r="C2200" i="1"/>
  <c r="B2200" i="10" s="1"/>
  <c r="B2200" i="1"/>
  <c r="C2201" i="1"/>
  <c r="B2201" i="10" s="1"/>
  <c r="B2201" i="1"/>
  <c r="C2202" i="1"/>
  <c r="B2202" i="10" s="1"/>
  <c r="B2202" i="1"/>
  <c r="C2203" i="1"/>
  <c r="B2203" i="10" s="1"/>
  <c r="B2203" i="1"/>
  <c r="C2204" i="1"/>
  <c r="B2204" i="10" s="1"/>
  <c r="B2204" i="1"/>
  <c r="D2205" i="1"/>
  <c r="C2205" i="10" s="1"/>
  <c r="D2173" i="1"/>
  <c r="C2173" i="10" s="1"/>
  <c r="D2206" i="1"/>
  <c r="C2206" i="10" s="1"/>
  <c r="D2174" i="1"/>
  <c r="C2174" i="10" s="1"/>
  <c r="D2207" i="1"/>
  <c r="C2207" i="10" s="1"/>
  <c r="D2175" i="1"/>
  <c r="C2175" i="10" s="1"/>
  <c r="D2208" i="1"/>
  <c r="C2208" i="10" s="1"/>
  <c r="D2176" i="1"/>
  <c r="C2176" i="10" s="1"/>
  <c r="D2209" i="1"/>
  <c r="C2209" i="10" s="1"/>
  <c r="D2177" i="1"/>
  <c r="C2177" i="10" s="1"/>
  <c r="D2210" i="1"/>
  <c r="C2210" i="10" s="1"/>
  <c r="D2178" i="1"/>
  <c r="C2178" i="10" s="1"/>
  <c r="D2211" i="1"/>
  <c r="C2211" i="10" s="1"/>
  <c r="D2179" i="1"/>
  <c r="C2179" i="10" s="1"/>
  <c r="D2212" i="1"/>
  <c r="C2212" i="10" s="1"/>
  <c r="D2180" i="1"/>
  <c r="C2180" i="10" s="1"/>
  <c r="D2213" i="1"/>
  <c r="C2213" i="10" s="1"/>
  <c r="D2181" i="1"/>
  <c r="C2181" i="10" s="1"/>
  <c r="E2150" i="1"/>
  <c r="E2151" i="1"/>
  <c r="E2152" i="1"/>
  <c r="E2153" i="1"/>
  <c r="E2154" i="1"/>
  <c r="E2155" i="1"/>
  <c r="D2156" i="1"/>
  <c r="C2156" i="10" s="1"/>
  <c r="D2158" i="1"/>
  <c r="C2158" i="10" s="1"/>
  <c r="D2160" i="1"/>
  <c r="C2160" i="10" s="1"/>
  <c r="D2162" i="1"/>
  <c r="C2162" i="10" s="1"/>
  <c r="D2164" i="1"/>
  <c r="C2164" i="10" s="1"/>
  <c r="D2166" i="1"/>
  <c r="C2166" i="10" s="1"/>
  <c r="D2168" i="1"/>
  <c r="C2168" i="10" s="1"/>
  <c r="D2170" i="1"/>
  <c r="C2170" i="10" s="1"/>
  <c r="D2172" i="1"/>
  <c r="C2172" i="10" s="1"/>
  <c r="B2119" i="1"/>
  <c r="B2121" i="1"/>
  <c r="C2189" i="1"/>
  <c r="B2189" i="10" s="1"/>
  <c r="B2189" i="1"/>
  <c r="C2190" i="1"/>
  <c r="B2190" i="10" s="1"/>
  <c r="B2190" i="1"/>
  <c r="C2191" i="1"/>
  <c r="B2191" i="10" s="1"/>
  <c r="B2191" i="1"/>
  <c r="C2118" i="1"/>
  <c r="B2118" i="10" s="1"/>
  <c r="C2119" i="1"/>
  <c r="B2119" i="10" s="1"/>
  <c r="C2120" i="1"/>
  <c r="B2120" i="10" s="1"/>
  <c r="C2121" i="1"/>
  <c r="B2121" i="10" s="1"/>
  <c r="C2122" i="1"/>
  <c r="B2122" i="10" s="1"/>
  <c r="C2123" i="1"/>
  <c r="B2123" i="10" s="1"/>
  <c r="C2124" i="1"/>
  <c r="B2124" i="10" s="1"/>
  <c r="E2188" i="1"/>
  <c r="E2156" i="1"/>
  <c r="C2125" i="1"/>
  <c r="B2125" i="10" s="1"/>
  <c r="E2189" i="1"/>
  <c r="E2157" i="1"/>
  <c r="C2126" i="1"/>
  <c r="B2126" i="10" s="1"/>
  <c r="E2190" i="1"/>
  <c r="E2158" i="1"/>
  <c r="C2127" i="1"/>
  <c r="B2127" i="10" s="1"/>
  <c r="E2191" i="1"/>
  <c r="E2159" i="1"/>
  <c r="C2128" i="1"/>
  <c r="B2128" i="10" s="1"/>
  <c r="E2192" i="1"/>
  <c r="E2160" i="1"/>
  <c r="C2129" i="1"/>
  <c r="B2129" i="10" s="1"/>
  <c r="E2193" i="1"/>
  <c r="E2161" i="1"/>
  <c r="C2130" i="1"/>
  <c r="B2130" i="10" s="1"/>
  <c r="E2194" i="1"/>
  <c r="E2162" i="1"/>
  <c r="C2131" i="1"/>
  <c r="B2131" i="10" s="1"/>
  <c r="E2195" i="1"/>
  <c r="E2163" i="1"/>
  <c r="C2132" i="1"/>
  <c r="B2132" i="10" s="1"/>
  <c r="E2196" i="1"/>
  <c r="E2164" i="1"/>
  <c r="C2133" i="1"/>
  <c r="B2133" i="10" s="1"/>
  <c r="E2197" i="1"/>
  <c r="E2165" i="1"/>
  <c r="C2134" i="1"/>
  <c r="B2134" i="10" s="1"/>
  <c r="E2198" i="1"/>
  <c r="E2166" i="1"/>
  <c r="C2135" i="1"/>
  <c r="B2135" i="10" s="1"/>
  <c r="E2199" i="1"/>
  <c r="E2167" i="1"/>
  <c r="C2136" i="1"/>
  <c r="B2136" i="10" s="1"/>
  <c r="E2200" i="1"/>
  <c r="E2168" i="1"/>
  <c r="C2137" i="1"/>
  <c r="B2137" i="10" s="1"/>
  <c r="E2201" i="1"/>
  <c r="E2169" i="1"/>
  <c r="C2138" i="1"/>
  <c r="B2138" i="10" s="1"/>
  <c r="E2202" i="1"/>
  <c r="E2170" i="1"/>
  <c r="C2139" i="1"/>
  <c r="B2139" i="10" s="1"/>
  <c r="E2203" i="1"/>
  <c r="E2171" i="1"/>
  <c r="E2204" i="1"/>
  <c r="E2172" i="1"/>
  <c r="E2205" i="1"/>
  <c r="E2173" i="1"/>
  <c r="E2206" i="1"/>
  <c r="E2174" i="1"/>
  <c r="E2207" i="1"/>
  <c r="E2175" i="1"/>
  <c r="E2208" i="1"/>
  <c r="E2176" i="1"/>
  <c r="E2209" i="1"/>
  <c r="E2177" i="1"/>
  <c r="E2210" i="1"/>
  <c r="E2178" i="1"/>
  <c r="E2211" i="1"/>
  <c r="E2179" i="1"/>
  <c r="E2212" i="1"/>
  <c r="E2180" i="1"/>
  <c r="E2213" i="1"/>
  <c r="E2181" i="1"/>
  <c r="D2150" i="1"/>
  <c r="C2150" i="10" s="1"/>
  <c r="D2151" i="1"/>
  <c r="C2151" i="10" s="1"/>
  <c r="D2152" i="1"/>
  <c r="C2152" i="10" s="1"/>
  <c r="D2153" i="1"/>
  <c r="C2153" i="10" s="1"/>
  <c r="D2154" i="1"/>
  <c r="C2154" i="10" s="1"/>
  <c r="D2155" i="1"/>
  <c r="C2155" i="10" s="1"/>
  <c r="D2157" i="1"/>
  <c r="C2157" i="10" s="1"/>
  <c r="D2159" i="1"/>
  <c r="C2159" i="10" s="1"/>
  <c r="D2161" i="1"/>
  <c r="C2161" i="10" s="1"/>
  <c r="D2163" i="1"/>
  <c r="C2163" i="10" s="1"/>
  <c r="D2165" i="1"/>
  <c r="C2165" i="10" s="1"/>
  <c r="D2167" i="1"/>
  <c r="C2167" i="10" s="1"/>
  <c r="D2169" i="1"/>
  <c r="C2169" i="10" s="1"/>
  <c r="D2171" i="1"/>
  <c r="C2171" i="10" s="1"/>
  <c r="D2212" i="10" l="1"/>
  <c r="F2212" i="1"/>
  <c r="E2212" i="10" s="1"/>
  <c r="D2210" i="10"/>
  <c r="F2210" i="1"/>
  <c r="E2210" i="10" s="1"/>
  <c r="D2208" i="10"/>
  <c r="F2208" i="1"/>
  <c r="E2208" i="10" s="1"/>
  <c r="D2205" i="10"/>
  <c r="F2205" i="1"/>
  <c r="E2205" i="10" s="1"/>
  <c r="D2203" i="10"/>
  <c r="F2203" i="1"/>
  <c r="E2203" i="10" s="1"/>
  <c r="D2170" i="10"/>
  <c r="F2170" i="1"/>
  <c r="E2170" i="10" s="1"/>
  <c r="D2199" i="10"/>
  <c r="F2199" i="1"/>
  <c r="E2199" i="10" s="1"/>
  <c r="D2166" i="10"/>
  <c r="F2166" i="1"/>
  <c r="E2166" i="10" s="1"/>
  <c r="D2197" i="10"/>
  <c r="F2197" i="1"/>
  <c r="E2197" i="10" s="1"/>
  <c r="D2195" i="10"/>
  <c r="F2195" i="1"/>
  <c r="E2195" i="10" s="1"/>
  <c r="D2162" i="10"/>
  <c r="F2162" i="1"/>
  <c r="E2162" i="10" s="1"/>
  <c r="D2191" i="10"/>
  <c r="F2191" i="1"/>
  <c r="E2191" i="10" s="1"/>
  <c r="D2158" i="10"/>
  <c r="F2158" i="1"/>
  <c r="E2158" i="10" s="1"/>
  <c r="D2189" i="10"/>
  <c r="F2189" i="1"/>
  <c r="E2189" i="10" s="1"/>
  <c r="D2156" i="10"/>
  <c r="F2156" i="1"/>
  <c r="E2156" i="10" s="1"/>
  <c r="D2153" i="10"/>
  <c r="F2153" i="1"/>
  <c r="E2153" i="10" s="1"/>
  <c r="D2151" i="10"/>
  <c r="F2151" i="1"/>
  <c r="E2151" i="10" s="1"/>
  <c r="D2213" i="10"/>
  <c r="F2213" i="1"/>
  <c r="E2213" i="10" s="1"/>
  <c r="D2211" i="10"/>
  <c r="F2211" i="1"/>
  <c r="E2211" i="10" s="1"/>
  <c r="D2209" i="10"/>
  <c r="F2209" i="1"/>
  <c r="E2209" i="10" s="1"/>
  <c r="D2207" i="10"/>
  <c r="F2207" i="1"/>
  <c r="E2207" i="10" s="1"/>
  <c r="D2206" i="10"/>
  <c r="F2206" i="1"/>
  <c r="E2206" i="10" s="1"/>
  <c r="D2204" i="10"/>
  <c r="F2204" i="1"/>
  <c r="E2204" i="10" s="1"/>
  <c r="D2201" i="10"/>
  <c r="F2201" i="1"/>
  <c r="E2201" i="10" s="1"/>
  <c r="D2168" i="10"/>
  <c r="F2168" i="1"/>
  <c r="E2168" i="10" s="1"/>
  <c r="D2164" i="10"/>
  <c r="F2164" i="1"/>
  <c r="E2164" i="10" s="1"/>
  <c r="D2193" i="10"/>
  <c r="F2193" i="1"/>
  <c r="E2193" i="10" s="1"/>
  <c r="D2160" i="10"/>
  <c r="F2160" i="1"/>
  <c r="E2160" i="10" s="1"/>
  <c r="D2155" i="10"/>
  <c r="F2155" i="1"/>
  <c r="E2155" i="10" s="1"/>
  <c r="D2181" i="10"/>
  <c r="F2181" i="1"/>
  <c r="E2181" i="10" s="1"/>
  <c r="D2180" i="10"/>
  <c r="F2180" i="1"/>
  <c r="E2180" i="10" s="1"/>
  <c r="D2179" i="10"/>
  <c r="F2179" i="1"/>
  <c r="E2179" i="10" s="1"/>
  <c r="D2178" i="10"/>
  <c r="F2178" i="1"/>
  <c r="E2178" i="10" s="1"/>
  <c r="D2177" i="10"/>
  <c r="F2177" i="1"/>
  <c r="E2177" i="10" s="1"/>
  <c r="D2176" i="10"/>
  <c r="F2176" i="1"/>
  <c r="E2176" i="10" s="1"/>
  <c r="D2175" i="10"/>
  <c r="F2175" i="1"/>
  <c r="E2175" i="10" s="1"/>
  <c r="D2174" i="10"/>
  <c r="F2174" i="1"/>
  <c r="E2174" i="10" s="1"/>
  <c r="D2173" i="10"/>
  <c r="F2173" i="1"/>
  <c r="E2173" i="10" s="1"/>
  <c r="D2172" i="10"/>
  <c r="F2172" i="1"/>
  <c r="E2172" i="10" s="1"/>
  <c r="D2171" i="10"/>
  <c r="F2171" i="1"/>
  <c r="E2171" i="10" s="1"/>
  <c r="D2202" i="10"/>
  <c r="F2202" i="1"/>
  <c r="E2202" i="10" s="1"/>
  <c r="D2169" i="10"/>
  <c r="F2169" i="1"/>
  <c r="E2169" i="10" s="1"/>
  <c r="D2200" i="10"/>
  <c r="F2200" i="1"/>
  <c r="E2200" i="10" s="1"/>
  <c r="D2167" i="10"/>
  <c r="F2167" i="1"/>
  <c r="E2167" i="10" s="1"/>
  <c r="D2198" i="10"/>
  <c r="F2198" i="1"/>
  <c r="E2198" i="10" s="1"/>
  <c r="D2165" i="10"/>
  <c r="F2165" i="1"/>
  <c r="E2165" i="10" s="1"/>
  <c r="D2196" i="10"/>
  <c r="F2196" i="1"/>
  <c r="E2196" i="10" s="1"/>
  <c r="D2163" i="10"/>
  <c r="F2163" i="1"/>
  <c r="E2163" i="10" s="1"/>
  <c r="D2194" i="10"/>
  <c r="F2194" i="1"/>
  <c r="E2194" i="10" s="1"/>
  <c r="D2161" i="10"/>
  <c r="F2161" i="1"/>
  <c r="E2161" i="10" s="1"/>
  <c r="D2192" i="10"/>
  <c r="F2192" i="1"/>
  <c r="E2192" i="10" s="1"/>
  <c r="D2159" i="10"/>
  <c r="F2159" i="1"/>
  <c r="E2159" i="10" s="1"/>
  <c r="D2190" i="10"/>
  <c r="F2190" i="1"/>
  <c r="E2190" i="10" s="1"/>
  <c r="D2157" i="10"/>
  <c r="F2157" i="1"/>
  <c r="E2157" i="10" s="1"/>
  <c r="D2188" i="10"/>
  <c r="F2188" i="1"/>
  <c r="E2188" i="10" s="1"/>
  <c r="D2154" i="10"/>
  <c r="F2154" i="1"/>
  <c r="E2154" i="10" s="1"/>
  <c r="D2152" i="10"/>
  <c r="F2152" i="1"/>
  <c r="E2152" i="10" s="1"/>
  <c r="D2150" i="10"/>
  <c r="F2150" i="1"/>
  <c r="E2150" i="10" s="1"/>
  <c r="C2171" i="1"/>
  <c r="B2171" i="10" s="1"/>
  <c r="B2171" i="1"/>
  <c r="C2163" i="1"/>
  <c r="B2163" i="10" s="1"/>
  <c r="B2163" i="1"/>
  <c r="B2155" i="1"/>
  <c r="C2155" i="1"/>
  <c r="B2155" i="10" s="1"/>
  <c r="C2169" i="1"/>
  <c r="B2169" i="10" s="1"/>
  <c r="B2169" i="1"/>
  <c r="C2165" i="1"/>
  <c r="B2165" i="10" s="1"/>
  <c r="B2165" i="1"/>
  <c r="C2161" i="1"/>
  <c r="B2161" i="10" s="1"/>
  <c r="B2161" i="1"/>
  <c r="C2157" i="1"/>
  <c r="B2157" i="10" s="1"/>
  <c r="B2157" i="1"/>
  <c r="B2154" i="1"/>
  <c r="C2154" i="1"/>
  <c r="B2154" i="10" s="1"/>
  <c r="B2152" i="1"/>
  <c r="C2152" i="1"/>
  <c r="B2152" i="10" s="1"/>
  <c r="B2150" i="1"/>
  <c r="C2150" i="1"/>
  <c r="B2150" i="10" s="1"/>
  <c r="J2189" i="10"/>
  <c r="I2189" i="10"/>
  <c r="C2170" i="1"/>
  <c r="B2170" i="10" s="1"/>
  <c r="B2170" i="1"/>
  <c r="C2166" i="1"/>
  <c r="B2166" i="10" s="1"/>
  <c r="B2166" i="1"/>
  <c r="C2162" i="1"/>
  <c r="B2162" i="10" s="1"/>
  <c r="B2162" i="1"/>
  <c r="C2158" i="1"/>
  <c r="B2158" i="10" s="1"/>
  <c r="B2158" i="1"/>
  <c r="B2213" i="1"/>
  <c r="C2213" i="1"/>
  <c r="B2213" i="10" s="1"/>
  <c r="B2212" i="1"/>
  <c r="C2212" i="1"/>
  <c r="B2212" i="10" s="1"/>
  <c r="B2211" i="1"/>
  <c r="C2211" i="1"/>
  <c r="B2211" i="10" s="1"/>
  <c r="B2210" i="1"/>
  <c r="C2210" i="1"/>
  <c r="B2210" i="10" s="1"/>
  <c r="C2209" i="1"/>
  <c r="B2209" i="10" s="1"/>
  <c r="B2209" i="1"/>
  <c r="C2208" i="1"/>
  <c r="B2208" i="10" s="1"/>
  <c r="B2208" i="1"/>
  <c r="C2207" i="1"/>
  <c r="B2207" i="10" s="1"/>
  <c r="B2207" i="1"/>
  <c r="B2174" i="1"/>
  <c r="C2174" i="1"/>
  <c r="B2174" i="10" s="1"/>
  <c r="C2205" i="1"/>
  <c r="B2205" i="10" s="1"/>
  <c r="B2205" i="1"/>
  <c r="J2204" i="10"/>
  <c r="I2204" i="10"/>
  <c r="J2202" i="10"/>
  <c r="I2202" i="10"/>
  <c r="J2200" i="10"/>
  <c r="I2200" i="10"/>
  <c r="J2198" i="10"/>
  <c r="I2198" i="10"/>
  <c r="J2196" i="10"/>
  <c r="I2196" i="10"/>
  <c r="J2194" i="10"/>
  <c r="I2194" i="10"/>
  <c r="J2192" i="10"/>
  <c r="I2192" i="10"/>
  <c r="J2187" i="10"/>
  <c r="I2187" i="10"/>
  <c r="C2167" i="1"/>
  <c r="B2167" i="10" s="1"/>
  <c r="B2167" i="1"/>
  <c r="C2159" i="1"/>
  <c r="B2159" i="10" s="1"/>
  <c r="B2159" i="1"/>
  <c r="B2153" i="1"/>
  <c r="C2153" i="1"/>
  <c r="B2153" i="10" s="1"/>
  <c r="B2151" i="1"/>
  <c r="C2151" i="1"/>
  <c r="B2151" i="10" s="1"/>
  <c r="J2191" i="10"/>
  <c r="I2191" i="10"/>
  <c r="J2190" i="10"/>
  <c r="I2190" i="10"/>
  <c r="C2172" i="1"/>
  <c r="B2172" i="10" s="1"/>
  <c r="B2172" i="1"/>
  <c r="C2168" i="1"/>
  <c r="B2168" i="10" s="1"/>
  <c r="B2168" i="1"/>
  <c r="C2164" i="1"/>
  <c r="B2164" i="10" s="1"/>
  <c r="B2164" i="1"/>
  <c r="C2160" i="1"/>
  <c r="B2160" i="10" s="1"/>
  <c r="B2160" i="1"/>
  <c r="C2156" i="1"/>
  <c r="B2156" i="10" s="1"/>
  <c r="B2156" i="1"/>
  <c r="B2181" i="1"/>
  <c r="C2181" i="1"/>
  <c r="B2181" i="10" s="1"/>
  <c r="B2180" i="1"/>
  <c r="C2180" i="1"/>
  <c r="B2180" i="10" s="1"/>
  <c r="B2179" i="1"/>
  <c r="C2179" i="1"/>
  <c r="B2179" i="10" s="1"/>
  <c r="B2178" i="1"/>
  <c r="C2178" i="1"/>
  <c r="B2178" i="10" s="1"/>
  <c r="B2177" i="1"/>
  <c r="C2177" i="1"/>
  <c r="B2177" i="10" s="1"/>
  <c r="B2176" i="1"/>
  <c r="C2176" i="1"/>
  <c r="B2176" i="10" s="1"/>
  <c r="B2175" i="1"/>
  <c r="C2175" i="1"/>
  <c r="B2175" i="10" s="1"/>
  <c r="C2206" i="1"/>
  <c r="B2206" i="10" s="1"/>
  <c r="B2206" i="1"/>
  <c r="C2173" i="1"/>
  <c r="B2173" i="10" s="1"/>
  <c r="B2173" i="1"/>
  <c r="J2203" i="10"/>
  <c r="I2203" i="10"/>
  <c r="J2201" i="10"/>
  <c r="I2201" i="10"/>
  <c r="J2199" i="10"/>
  <c r="I2199" i="10"/>
  <c r="J2197" i="10"/>
  <c r="I2197" i="10"/>
  <c r="J2195" i="10"/>
  <c r="I2195" i="10"/>
  <c r="J2193" i="10"/>
  <c r="I2193" i="10"/>
  <c r="J2188" i="10"/>
  <c r="I2188" i="10"/>
  <c r="J2186" i="10"/>
  <c r="I2186" i="10"/>
  <c r="I2185" i="10"/>
  <c r="J2185" i="10"/>
  <c r="I2184" i="10"/>
  <c r="J2184" i="10"/>
  <c r="I2183" i="10"/>
  <c r="J2183" i="10"/>
  <c r="I2182" i="10"/>
  <c r="J2182" i="10"/>
  <c r="A19" i="53"/>
  <c r="A20" i="53"/>
  <c r="A21" i="53"/>
  <c r="A22" i="53"/>
  <c r="A23" i="53"/>
  <c r="A24" i="53"/>
  <c r="A18" i="53"/>
  <c r="A16" i="53"/>
  <c r="H6" i="53"/>
  <c r="G6" i="53"/>
  <c r="C6" i="53"/>
  <c r="I2175" i="10" l="1"/>
  <c r="J2175" i="10"/>
  <c r="I2176" i="10"/>
  <c r="J2176" i="10"/>
  <c r="I2177" i="10"/>
  <c r="J2177" i="10"/>
  <c r="I2178" i="10"/>
  <c r="J2178" i="10"/>
  <c r="I2179" i="10"/>
  <c r="J2179" i="10"/>
  <c r="I2180" i="10"/>
  <c r="J2180" i="10"/>
  <c r="I2181" i="10"/>
  <c r="J2181" i="10"/>
  <c r="I2151" i="10"/>
  <c r="J2151" i="10"/>
  <c r="I2153" i="10"/>
  <c r="J2153" i="10"/>
  <c r="I2174" i="10"/>
  <c r="J2174" i="10"/>
  <c r="I2210" i="10"/>
  <c r="J2210" i="10"/>
  <c r="I2211" i="10"/>
  <c r="J2211" i="10"/>
  <c r="I2212" i="10"/>
  <c r="J2212" i="10"/>
  <c r="I2213" i="10"/>
  <c r="J2213" i="10"/>
  <c r="J2157" i="10"/>
  <c r="I2157" i="10"/>
  <c r="J2161" i="10"/>
  <c r="I2161" i="10"/>
  <c r="J2165" i="10"/>
  <c r="I2165" i="10"/>
  <c r="J2169" i="10"/>
  <c r="I2169" i="10"/>
  <c r="J2163" i="10"/>
  <c r="I2163" i="10"/>
  <c r="J2171" i="10"/>
  <c r="I2171" i="10"/>
  <c r="I2173" i="10"/>
  <c r="J2173" i="10"/>
  <c r="J2206" i="10"/>
  <c r="I2206" i="10"/>
  <c r="J2156" i="10"/>
  <c r="I2156" i="10"/>
  <c r="J2160" i="10"/>
  <c r="I2160" i="10"/>
  <c r="J2164" i="10"/>
  <c r="I2164" i="10"/>
  <c r="J2168" i="10"/>
  <c r="I2168" i="10"/>
  <c r="J2172" i="10"/>
  <c r="I2172" i="10"/>
  <c r="J2159" i="10"/>
  <c r="I2159" i="10"/>
  <c r="J2167" i="10"/>
  <c r="I2167" i="10"/>
  <c r="J2205" i="10"/>
  <c r="I2205" i="10"/>
  <c r="J2207" i="10"/>
  <c r="I2207" i="10"/>
  <c r="J2208" i="10"/>
  <c r="I2208" i="10"/>
  <c r="I2209" i="10"/>
  <c r="J2209" i="10"/>
  <c r="J2158" i="10"/>
  <c r="I2158" i="10"/>
  <c r="J2162" i="10"/>
  <c r="I2162" i="10"/>
  <c r="J2166" i="10"/>
  <c r="I2166" i="10"/>
  <c r="J2170" i="10"/>
  <c r="I2170" i="10"/>
  <c r="I2150" i="10"/>
  <c r="J2150" i="10"/>
  <c r="I2152" i="10"/>
  <c r="J2152" i="10"/>
  <c r="I2154" i="10"/>
  <c r="J2154" i="10"/>
  <c r="J2155" i="10"/>
  <c r="I2155" i="10"/>
  <c r="E12" i="53"/>
  <c r="H13" i="53"/>
  <c r="B13" i="53"/>
  <c r="H12" i="53"/>
  <c r="AD226" i="50"/>
  <c r="AC226" i="50"/>
  <c r="AB226" i="50"/>
  <c r="AA226" i="50"/>
  <c r="Z226" i="50"/>
  <c r="Y226" i="50"/>
  <c r="X226" i="50"/>
  <c r="W226" i="50"/>
  <c r="V226" i="50"/>
  <c r="U226" i="50"/>
  <c r="T226" i="50"/>
  <c r="S226" i="50"/>
  <c r="R226" i="50"/>
  <c r="Q226" i="50"/>
  <c r="P226" i="50"/>
  <c r="O226" i="50"/>
  <c r="N226" i="50"/>
  <c r="M226" i="50"/>
  <c r="L226" i="50"/>
  <c r="K226" i="50"/>
  <c r="J226" i="50"/>
  <c r="I226" i="50"/>
  <c r="H226" i="50"/>
  <c r="G226" i="50"/>
  <c r="F226" i="50"/>
  <c r="E226" i="50"/>
  <c r="D226" i="50"/>
  <c r="C226" i="50"/>
  <c r="B226" i="50"/>
  <c r="DD53" i="49"/>
  <c r="DC53" i="49"/>
  <c r="DB53" i="49"/>
  <c r="DA53" i="49"/>
  <c r="CZ53" i="49"/>
  <c r="CY53" i="49"/>
  <c r="CX53" i="49"/>
  <c r="CW53" i="49"/>
  <c r="CV53" i="49"/>
  <c r="CU53" i="49"/>
  <c r="CT53" i="49"/>
  <c r="CS53" i="49"/>
  <c r="CR53" i="49"/>
  <c r="CQ53" i="49"/>
  <c r="CP53" i="49"/>
  <c r="CO53" i="49"/>
  <c r="CN53" i="49"/>
  <c r="CM53" i="49"/>
  <c r="CL53" i="49"/>
  <c r="CK53" i="49"/>
  <c r="CJ53" i="49"/>
  <c r="CI53" i="49"/>
  <c r="CH53" i="49"/>
  <c r="CG53" i="49"/>
  <c r="CF53" i="49"/>
  <c r="CE53" i="49"/>
  <c r="CD53" i="49"/>
  <c r="CC53" i="49"/>
  <c r="CB53" i="49"/>
  <c r="CA53" i="49"/>
  <c r="BZ53" i="49"/>
  <c r="BY53" i="49"/>
  <c r="BX53" i="49"/>
  <c r="BW53" i="49"/>
  <c r="BV53" i="49"/>
  <c r="BU53" i="49"/>
  <c r="BT53" i="49"/>
  <c r="BS53" i="49"/>
  <c r="BR53" i="49"/>
  <c r="BQ53" i="49"/>
  <c r="BP53" i="49"/>
  <c r="BO53" i="49"/>
  <c r="BN53" i="49"/>
  <c r="BM53" i="49"/>
  <c r="BL53" i="49"/>
  <c r="BK53" i="49"/>
  <c r="BJ53" i="49"/>
  <c r="BI53" i="49"/>
  <c r="BH53" i="49"/>
  <c r="BG53" i="49"/>
  <c r="BF53" i="49"/>
  <c r="BE53" i="49"/>
  <c r="BD53" i="49"/>
  <c r="BC53" i="49"/>
  <c r="BB53" i="49"/>
  <c r="BA53" i="49"/>
  <c r="AZ53" i="49"/>
  <c r="AY53"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X53" i="49"/>
  <c r="W53" i="49"/>
  <c r="V53" i="49"/>
  <c r="U53" i="49"/>
  <c r="T53" i="49"/>
  <c r="S53" i="49"/>
  <c r="R53" i="49"/>
  <c r="Q53" i="49"/>
  <c r="P53" i="49"/>
  <c r="O53" i="49"/>
  <c r="N53" i="49"/>
  <c r="M53" i="49"/>
  <c r="L53" i="49"/>
  <c r="K53" i="49"/>
  <c r="J53" i="49"/>
  <c r="I53" i="49"/>
  <c r="H53" i="49"/>
  <c r="G53" i="49"/>
  <c r="F53" i="49"/>
  <c r="E53" i="49"/>
  <c r="D53" i="49"/>
  <c r="C53" i="49"/>
  <c r="B53" i="49"/>
  <c r="A53" i="49" s="1"/>
  <c r="DD53" i="17"/>
  <c r="DC53" i="17"/>
  <c r="DB53" i="17"/>
  <c r="DA53" i="17"/>
  <c r="CZ53" i="17"/>
  <c r="CY53" i="17"/>
  <c r="CX53" i="17"/>
  <c r="CW53" i="17"/>
  <c r="CV53" i="17"/>
  <c r="CU53" i="17"/>
  <c r="CT53" i="17"/>
  <c r="CS53" i="17"/>
  <c r="CR53" i="17"/>
  <c r="CQ53" i="17"/>
  <c r="CP53" i="17"/>
  <c r="CO53" i="17"/>
  <c r="CN53" i="17"/>
  <c r="CM53" i="17"/>
  <c r="CL53" i="17"/>
  <c r="CK53" i="17"/>
  <c r="CJ53" i="17"/>
  <c r="CI53" i="17"/>
  <c r="CH53" i="17"/>
  <c r="CG53" i="17"/>
  <c r="CF53" i="17"/>
  <c r="CE53" i="17"/>
  <c r="CD53" i="17"/>
  <c r="CC53" i="17"/>
  <c r="CB53" i="17"/>
  <c r="CA53" i="17"/>
  <c r="BZ53" i="17"/>
  <c r="BY53" i="17"/>
  <c r="BX53" i="17"/>
  <c r="BW53" i="17"/>
  <c r="BV53" i="17"/>
  <c r="BU53" i="17"/>
  <c r="BT53" i="17"/>
  <c r="BS53" i="17"/>
  <c r="BR53" i="17"/>
  <c r="BQ53" i="17"/>
  <c r="BP53" i="17"/>
  <c r="BO53" i="17"/>
  <c r="BN53" i="17"/>
  <c r="BM53" i="17"/>
  <c r="BL53" i="17"/>
  <c r="BK53" i="17"/>
  <c r="BJ53" i="17"/>
  <c r="BI53" i="17"/>
  <c r="BH53" i="17"/>
  <c r="BG53" i="17"/>
  <c r="BF53" i="17"/>
  <c r="BE53" i="17"/>
  <c r="BD53" i="17"/>
  <c r="BC53" i="17"/>
  <c r="BB53" i="17"/>
  <c r="BA53" i="17"/>
  <c r="AZ53" i="17"/>
  <c r="AY53" i="17"/>
  <c r="AX53" i="17"/>
  <c r="AW53" i="17"/>
  <c r="AV53" i="17"/>
  <c r="AU53" i="17"/>
  <c r="AT53" i="17"/>
  <c r="AS53" i="17"/>
  <c r="AR53" i="17"/>
  <c r="AQ53" i="17"/>
  <c r="AP53" i="17"/>
  <c r="AO53" i="17"/>
  <c r="AN53" i="17"/>
  <c r="AM53" i="17"/>
  <c r="AL53" i="17"/>
  <c r="AK53" i="17"/>
  <c r="AJ53" i="17"/>
  <c r="AI53" i="17"/>
  <c r="AH53" i="17"/>
  <c r="AG53" i="17"/>
  <c r="AF53" i="17"/>
  <c r="AE53" i="17"/>
  <c r="AD53" i="17"/>
  <c r="AC53" i="17"/>
  <c r="AB53" i="17"/>
  <c r="AA53" i="17"/>
  <c r="Z53" i="17"/>
  <c r="Y53" i="17"/>
  <c r="X53" i="17"/>
  <c r="W53" i="17"/>
  <c r="V53" i="17"/>
  <c r="U53" i="17"/>
  <c r="T53" i="17"/>
  <c r="S53" i="17"/>
  <c r="R53" i="17"/>
  <c r="Q53" i="17"/>
  <c r="P53" i="17"/>
  <c r="O53" i="17"/>
  <c r="N53" i="17"/>
  <c r="M53" i="17"/>
  <c r="L53" i="17"/>
  <c r="K53" i="17"/>
  <c r="J53" i="17"/>
  <c r="I53" i="17"/>
  <c r="H53" i="17"/>
  <c r="G53" i="17"/>
  <c r="F53" i="17"/>
  <c r="E53" i="17"/>
  <c r="D53" i="17"/>
  <c r="C53" i="17"/>
  <c r="B53" i="17"/>
  <c r="A53" i="17" s="1"/>
  <c r="DE53" i="17" l="1"/>
  <c r="DE53" i="49"/>
  <c r="H53" i="11" l="1"/>
  <c r="G53" i="11"/>
  <c r="F53" i="11"/>
  <c r="E53" i="11"/>
  <c r="D53" i="11"/>
  <c r="C53" i="11"/>
  <c r="J1477" i="10"/>
  <c r="I1477" i="10"/>
  <c r="G1477" i="10"/>
  <c r="C1477" i="10"/>
  <c r="J1476" i="10"/>
  <c r="I1476" i="10"/>
  <c r="G1476" i="10"/>
  <c r="C1476" i="10"/>
  <c r="J1475" i="10"/>
  <c r="I1475" i="10"/>
  <c r="G1475" i="10"/>
  <c r="C1475" i="10"/>
  <c r="J1474" i="10"/>
  <c r="I1474" i="10"/>
  <c r="G1474" i="10"/>
  <c r="C1474" i="10"/>
  <c r="J1473" i="10"/>
  <c r="I1473" i="10"/>
  <c r="G1473" i="10"/>
  <c r="C1473" i="10"/>
  <c r="J1472" i="10"/>
  <c r="I1472" i="10"/>
  <c r="G1472" i="10"/>
  <c r="C1472" i="10"/>
  <c r="J1471" i="10"/>
  <c r="I1471" i="10"/>
  <c r="G1471" i="10"/>
  <c r="C1471" i="10"/>
  <c r="J1470" i="10"/>
  <c r="I1470" i="10"/>
  <c r="G1470" i="10"/>
  <c r="C1470" i="10"/>
  <c r="J1469" i="10"/>
  <c r="I1469" i="10"/>
  <c r="G1469" i="10"/>
  <c r="C1469" i="10"/>
  <c r="J1468" i="10"/>
  <c r="I1468" i="10"/>
  <c r="G1468" i="10"/>
  <c r="C1468" i="10"/>
  <c r="J1467" i="10"/>
  <c r="I1467" i="10"/>
  <c r="G1467" i="10"/>
  <c r="C1467" i="10"/>
  <c r="J1466" i="10"/>
  <c r="I1466" i="10"/>
  <c r="G1466" i="10"/>
  <c r="C1466" i="10"/>
  <c r="J1465" i="10"/>
  <c r="I1465" i="10"/>
  <c r="G1465" i="10"/>
  <c r="C1465" i="10"/>
  <c r="J1464" i="10"/>
  <c r="I1464" i="10"/>
  <c r="G1464" i="10"/>
  <c r="C1464" i="10"/>
  <c r="J1463" i="10"/>
  <c r="I1463" i="10"/>
  <c r="G1463" i="10"/>
  <c r="C1463" i="10"/>
  <c r="J1462" i="10"/>
  <c r="I1462" i="10"/>
  <c r="G1462" i="10"/>
  <c r="C1462" i="10"/>
  <c r="J1461" i="10"/>
  <c r="I1461" i="10"/>
  <c r="G1461" i="10"/>
  <c r="C1461" i="10"/>
  <c r="J1460" i="10"/>
  <c r="I1460" i="10"/>
  <c r="G1460" i="10"/>
  <c r="C1460" i="10"/>
  <c r="J1459" i="10"/>
  <c r="I1459" i="10"/>
  <c r="G1459" i="10"/>
  <c r="C1459" i="10"/>
  <c r="J1458" i="10"/>
  <c r="I1458" i="10"/>
  <c r="G1458" i="10"/>
  <c r="C1458" i="10"/>
  <c r="J1457" i="10"/>
  <c r="I1457" i="10"/>
  <c r="G1457" i="10"/>
  <c r="C1457" i="10"/>
  <c r="J1456" i="10"/>
  <c r="I1456" i="10"/>
  <c r="G1456" i="10"/>
  <c r="C1456" i="10"/>
  <c r="J1455" i="10"/>
  <c r="I1455" i="10"/>
  <c r="G1455" i="10"/>
  <c r="C1455" i="10"/>
  <c r="J1454" i="10"/>
  <c r="I1454" i="10"/>
  <c r="G1454" i="10"/>
  <c r="C1454" i="10"/>
  <c r="J1453" i="10"/>
  <c r="I1453" i="10"/>
  <c r="G1453" i="10"/>
  <c r="C1453" i="10"/>
  <c r="J1452" i="10"/>
  <c r="I1452" i="10"/>
  <c r="G1452" i="10"/>
  <c r="C1452" i="10"/>
  <c r="J1451" i="10"/>
  <c r="I1451" i="10"/>
  <c r="G1451" i="10"/>
  <c r="C1451" i="10"/>
  <c r="J1450" i="10"/>
  <c r="I1450" i="10"/>
  <c r="G1450" i="10"/>
  <c r="C1450" i="10"/>
  <c r="J1449" i="10"/>
  <c r="I1449" i="10"/>
  <c r="G1449" i="10"/>
  <c r="C1449" i="10"/>
  <c r="J1448" i="10"/>
  <c r="I1448" i="10"/>
  <c r="G1448" i="10"/>
  <c r="C1448" i="10"/>
  <c r="J1447" i="10"/>
  <c r="I1447" i="10"/>
  <c r="G1447" i="10"/>
  <c r="C1447" i="10"/>
  <c r="J1446" i="10"/>
  <c r="I1446" i="10"/>
  <c r="G1446" i="10"/>
  <c r="C1446" i="10"/>
  <c r="D1447" i="1"/>
  <c r="D1448" i="1"/>
  <c r="B1448" i="1" s="1"/>
  <c r="D1449" i="1"/>
  <c r="D1450" i="1"/>
  <c r="B1450" i="1" s="1"/>
  <c r="D1451" i="1"/>
  <c r="D1452" i="1"/>
  <c r="B1452" i="1" s="1"/>
  <c r="D1453" i="1"/>
  <c r="D1454" i="1"/>
  <c r="B1454" i="1" s="1"/>
  <c r="D1455" i="1"/>
  <c r="D1456" i="1"/>
  <c r="D1457" i="1"/>
  <c r="D1458" i="1"/>
  <c r="D1459" i="1"/>
  <c r="D1460" i="1"/>
  <c r="B1460" i="1" s="1"/>
  <c r="D1461" i="1"/>
  <c r="D1462" i="1"/>
  <c r="B1462" i="1" s="1"/>
  <c r="D1463" i="1"/>
  <c r="D1464" i="1"/>
  <c r="D1465" i="1"/>
  <c r="D1466" i="1"/>
  <c r="D1467" i="1"/>
  <c r="D1468" i="1"/>
  <c r="D1469" i="1"/>
  <c r="D1470" i="1"/>
  <c r="D1534" i="1" s="1"/>
  <c r="C1534" i="10" s="1"/>
  <c r="D1471" i="1"/>
  <c r="D1472" i="1"/>
  <c r="D1536" i="1" s="1"/>
  <c r="C1536" i="10" s="1"/>
  <c r="D1473" i="1"/>
  <c r="D1474" i="1"/>
  <c r="D1538" i="1" s="1"/>
  <c r="C1538" i="10" s="1"/>
  <c r="D1475" i="1"/>
  <c r="D1476" i="1"/>
  <c r="C1476" i="1" s="1"/>
  <c r="B1476" i="10" s="1"/>
  <c r="D1477" i="1"/>
  <c r="D1446" i="1"/>
  <c r="E1447" i="1"/>
  <c r="D1447" i="10" s="1"/>
  <c r="E1448" i="1"/>
  <c r="D1448" i="10" s="1"/>
  <c r="E1449" i="1"/>
  <c r="D1449" i="10" s="1"/>
  <c r="E1450" i="1"/>
  <c r="D1450" i="10" s="1"/>
  <c r="E1451" i="1"/>
  <c r="D1451" i="10" s="1"/>
  <c r="E1452" i="1"/>
  <c r="D1452" i="10" s="1"/>
  <c r="E1453" i="1"/>
  <c r="D1453" i="10" s="1"/>
  <c r="E1454" i="1"/>
  <c r="D1454" i="10" s="1"/>
  <c r="E1455" i="1"/>
  <c r="D1455" i="10" s="1"/>
  <c r="E1456" i="1"/>
  <c r="D1456" i="10" s="1"/>
  <c r="E1457" i="1"/>
  <c r="D1457" i="10" s="1"/>
  <c r="E1458" i="1"/>
  <c r="D1458" i="10" s="1"/>
  <c r="E1459" i="1"/>
  <c r="D1459" i="10" s="1"/>
  <c r="E1460" i="1"/>
  <c r="D1460" i="10" s="1"/>
  <c r="E1461" i="1"/>
  <c r="D1461" i="10" s="1"/>
  <c r="E1462" i="1"/>
  <c r="D1462" i="10" s="1"/>
  <c r="E1463" i="1"/>
  <c r="D1463" i="10" s="1"/>
  <c r="E1464" i="1"/>
  <c r="D1464" i="10" s="1"/>
  <c r="E1465" i="1"/>
  <c r="D1465" i="10" s="1"/>
  <c r="E1466" i="1"/>
  <c r="D1466" i="10" s="1"/>
  <c r="E1467" i="1"/>
  <c r="D1467" i="10" s="1"/>
  <c r="E1468" i="1"/>
  <c r="D1468" i="10" s="1"/>
  <c r="E1469" i="1"/>
  <c r="D1469" i="10" s="1"/>
  <c r="E1470" i="1"/>
  <c r="D1470" i="10" s="1"/>
  <c r="E1471" i="1"/>
  <c r="D1471" i="10" s="1"/>
  <c r="E1472" i="1"/>
  <c r="D1472" i="10" s="1"/>
  <c r="E1473" i="1"/>
  <c r="D1473" i="10" s="1"/>
  <c r="E1474" i="1"/>
  <c r="D1474" i="10" s="1"/>
  <c r="E1475" i="1"/>
  <c r="D1475" i="10" s="1"/>
  <c r="E1476" i="1"/>
  <c r="D1476" i="10" s="1"/>
  <c r="E1477" i="1"/>
  <c r="D1477" i="10" s="1"/>
  <c r="E1446" i="1"/>
  <c r="D1446" i="10" s="1"/>
  <c r="A1541" i="1"/>
  <c r="A1540" i="1"/>
  <c r="A1539" i="1"/>
  <c r="A1538" i="1"/>
  <c r="A1537" i="1"/>
  <c r="A1536" i="1"/>
  <c r="A1535" i="1"/>
  <c r="A1534" i="1"/>
  <c r="A1533" i="1"/>
  <c r="A1532" i="1"/>
  <c r="A1531" i="1"/>
  <c r="A1530" i="1"/>
  <c r="A1529" i="1"/>
  <c r="A1528" i="1"/>
  <c r="A1527" i="1"/>
  <c r="A1526" i="1"/>
  <c r="A1525" i="1"/>
  <c r="A1524" i="1"/>
  <c r="A1523" i="1"/>
  <c r="A1522" i="1"/>
  <c r="A1521" i="1"/>
  <c r="A1520" i="1"/>
  <c r="A1519" i="1"/>
  <c r="A1518" i="1"/>
  <c r="A1517" i="1"/>
  <c r="A1516" i="1"/>
  <c r="A1515" i="1"/>
  <c r="A1514" i="1"/>
  <c r="A1513" i="1"/>
  <c r="A1512" i="1"/>
  <c r="A1511" i="1"/>
  <c r="A1510" i="1"/>
  <c r="A1509" i="1"/>
  <c r="A1508" i="1"/>
  <c r="A1507" i="1"/>
  <c r="A1506" i="1"/>
  <c r="A1505" i="1"/>
  <c r="A1504" i="1"/>
  <c r="A1503" i="1"/>
  <c r="A1502" i="1"/>
  <c r="A1501" i="1"/>
  <c r="A1500" i="1"/>
  <c r="A1499" i="1"/>
  <c r="A1498" i="1"/>
  <c r="A1497" i="1"/>
  <c r="A1496" i="1"/>
  <c r="A1495" i="1"/>
  <c r="A1494" i="1"/>
  <c r="A1493" i="1"/>
  <c r="A1492" i="1"/>
  <c r="A1491" i="1"/>
  <c r="A1490" i="1"/>
  <c r="A1489" i="1"/>
  <c r="A1488" i="1"/>
  <c r="A1487" i="1"/>
  <c r="A1486" i="1"/>
  <c r="A1485" i="1"/>
  <c r="A1484" i="1"/>
  <c r="A1483" i="1"/>
  <c r="A1482" i="1"/>
  <c r="A1481" i="1"/>
  <c r="A1480" i="1"/>
  <c r="A1479" i="1"/>
  <c r="A1478" i="1"/>
  <c r="D1541" i="1"/>
  <c r="C1541" i="10" s="1"/>
  <c r="C1477" i="1"/>
  <c r="B1477" i="10" s="1"/>
  <c r="B1477" i="1"/>
  <c r="D1540" i="1"/>
  <c r="C1540" i="10" s="1"/>
  <c r="B1476" i="1"/>
  <c r="D1539" i="1"/>
  <c r="C1539" i="10" s="1"/>
  <c r="C1475" i="1"/>
  <c r="B1475" i="10" s="1"/>
  <c r="B1475" i="1"/>
  <c r="E1474" i="10"/>
  <c r="B1474" i="1"/>
  <c r="D1537" i="1"/>
  <c r="C1537" i="10" s="1"/>
  <c r="B1473" i="1"/>
  <c r="E1472" i="10"/>
  <c r="B1472" i="1"/>
  <c r="E1471" i="10"/>
  <c r="D1535" i="1"/>
  <c r="C1535" i="10" s="1"/>
  <c r="B1471" i="1"/>
  <c r="E1470" i="10"/>
  <c r="B1470" i="1"/>
  <c r="E1469" i="10"/>
  <c r="D1533" i="1"/>
  <c r="C1533" i="10" s="1"/>
  <c r="B1469" i="1"/>
  <c r="E1468" i="10"/>
  <c r="E1532" i="1"/>
  <c r="E1467" i="10"/>
  <c r="E1531" i="1"/>
  <c r="E1466" i="10"/>
  <c r="E1530" i="1"/>
  <c r="E1465" i="10"/>
  <c r="E1529" i="1"/>
  <c r="E1464" i="10"/>
  <c r="E1528" i="1"/>
  <c r="E1463" i="10"/>
  <c r="E1527" i="1"/>
  <c r="E1462" i="10"/>
  <c r="E1461" i="10"/>
  <c r="B1461" i="1"/>
  <c r="E1460" i="10"/>
  <c r="E1459" i="10"/>
  <c r="E1458" i="10"/>
  <c r="B1458" i="1"/>
  <c r="E1457" i="10"/>
  <c r="B1457" i="1"/>
  <c r="E1456" i="10"/>
  <c r="B1456" i="1"/>
  <c r="E1455" i="10"/>
  <c r="E1454" i="10"/>
  <c r="E1453" i="10"/>
  <c r="B1453" i="1"/>
  <c r="E1452" i="10"/>
  <c r="E1451" i="10"/>
  <c r="B1451" i="1"/>
  <c r="E1450" i="10"/>
  <c r="E1449" i="10"/>
  <c r="B1449" i="1"/>
  <c r="E1448" i="10"/>
  <c r="E1447" i="10"/>
  <c r="B1447" i="1"/>
  <c r="E1446" i="10"/>
  <c r="B1446" i="1"/>
  <c r="A53" i="11" l="1"/>
  <c r="F1527" i="1"/>
  <c r="E1527" i="10" s="1"/>
  <c r="D1527" i="10"/>
  <c r="F1529" i="1"/>
  <c r="E1529" i="10" s="1"/>
  <c r="D1529" i="10"/>
  <c r="F1531" i="1"/>
  <c r="E1531" i="10" s="1"/>
  <c r="D1531" i="10"/>
  <c r="E1473" i="10"/>
  <c r="F1528" i="1"/>
  <c r="E1528" i="10" s="1"/>
  <c r="D1528" i="10"/>
  <c r="F1530" i="1"/>
  <c r="E1530" i="10" s="1"/>
  <c r="D1530" i="10"/>
  <c r="F1532" i="1"/>
  <c r="E1532" i="10" s="1"/>
  <c r="D1532" i="10"/>
  <c r="D1510" i="1"/>
  <c r="C1510" i="10" s="1"/>
  <c r="D1478" i="1"/>
  <c r="C1478" i="10" s="1"/>
  <c r="D1511" i="1"/>
  <c r="C1511" i="10" s="1"/>
  <c r="D1479" i="1"/>
  <c r="C1479" i="10" s="1"/>
  <c r="D1512" i="1"/>
  <c r="C1512" i="10" s="1"/>
  <c r="D1480" i="1"/>
  <c r="C1480" i="10" s="1"/>
  <c r="D1513" i="1"/>
  <c r="C1513" i="10" s="1"/>
  <c r="D1481" i="1"/>
  <c r="C1481" i="10" s="1"/>
  <c r="D1514" i="1"/>
  <c r="C1514" i="10" s="1"/>
  <c r="D1482" i="1"/>
  <c r="C1482" i="10" s="1"/>
  <c r="D1515" i="1"/>
  <c r="C1515" i="10" s="1"/>
  <c r="D1483" i="1"/>
  <c r="C1483" i="10" s="1"/>
  <c r="D1516" i="1"/>
  <c r="C1516" i="10" s="1"/>
  <c r="D1484" i="1"/>
  <c r="C1484" i="10" s="1"/>
  <c r="D1519" i="1"/>
  <c r="C1519" i="10" s="1"/>
  <c r="D1487" i="1"/>
  <c r="C1487" i="10" s="1"/>
  <c r="D1520" i="1"/>
  <c r="C1520" i="10" s="1"/>
  <c r="D1488" i="1"/>
  <c r="C1488" i="10" s="1"/>
  <c r="D1521" i="1"/>
  <c r="C1521" i="10" s="1"/>
  <c r="D1489" i="1"/>
  <c r="C1489" i="10" s="1"/>
  <c r="D1522" i="1"/>
  <c r="C1522" i="10" s="1"/>
  <c r="D1490" i="1"/>
  <c r="C1490" i="10" s="1"/>
  <c r="D1523" i="1"/>
  <c r="C1523" i="10" s="1"/>
  <c r="D1491" i="1"/>
  <c r="C1491" i="10" s="1"/>
  <c r="D1526" i="1"/>
  <c r="C1526" i="10" s="1"/>
  <c r="D1494" i="1"/>
  <c r="C1494" i="10" s="1"/>
  <c r="D1527" i="1"/>
  <c r="C1527" i="10" s="1"/>
  <c r="D1495" i="1"/>
  <c r="C1495" i="10" s="1"/>
  <c r="C1463" i="1"/>
  <c r="B1463" i="10" s="1"/>
  <c r="D1528" i="1"/>
  <c r="C1528" i="10" s="1"/>
  <c r="D1496" i="1"/>
  <c r="C1496" i="10" s="1"/>
  <c r="C1464" i="1"/>
  <c r="B1464" i="10" s="1"/>
  <c r="D1529" i="1"/>
  <c r="C1529" i="10" s="1"/>
  <c r="D1497" i="1"/>
  <c r="C1497" i="10" s="1"/>
  <c r="C1465" i="1"/>
  <c r="B1465" i="10" s="1"/>
  <c r="D1530" i="1"/>
  <c r="C1530" i="10" s="1"/>
  <c r="D1498" i="1"/>
  <c r="C1498" i="10" s="1"/>
  <c r="C1466" i="1"/>
  <c r="B1466" i="10" s="1"/>
  <c r="D1531" i="1"/>
  <c r="C1531" i="10" s="1"/>
  <c r="D1499" i="1"/>
  <c r="C1499" i="10" s="1"/>
  <c r="C1467" i="1"/>
  <c r="B1467" i="10" s="1"/>
  <c r="D1532" i="1"/>
  <c r="C1532" i="10" s="1"/>
  <c r="D1500" i="1"/>
  <c r="C1500" i="10" s="1"/>
  <c r="C1468" i="1"/>
  <c r="B1468" i="10" s="1"/>
  <c r="D1517" i="1"/>
  <c r="C1517" i="10" s="1"/>
  <c r="D1485" i="1"/>
  <c r="C1485" i="10" s="1"/>
  <c r="D1518" i="1"/>
  <c r="C1518" i="10" s="1"/>
  <c r="D1486" i="1"/>
  <c r="C1486" i="10" s="1"/>
  <c r="B1455" i="1"/>
  <c r="B1459" i="1"/>
  <c r="D1524" i="1"/>
  <c r="C1524" i="10" s="1"/>
  <c r="D1492" i="1"/>
  <c r="C1492" i="10" s="1"/>
  <c r="D1525" i="1"/>
  <c r="C1525" i="10" s="1"/>
  <c r="D1493" i="1"/>
  <c r="C1493" i="10" s="1"/>
  <c r="C1446" i="1"/>
  <c r="B1446" i="10" s="1"/>
  <c r="E1510" i="1"/>
  <c r="E1478" i="1"/>
  <c r="C1447" i="1"/>
  <c r="B1447" i="10" s="1"/>
  <c r="E1511" i="1"/>
  <c r="E1479" i="1"/>
  <c r="C1448" i="1"/>
  <c r="B1448" i="10" s="1"/>
  <c r="E1512" i="1"/>
  <c r="E1480" i="1"/>
  <c r="C1449" i="1"/>
  <c r="B1449" i="10" s="1"/>
  <c r="E1513" i="1"/>
  <c r="E1481" i="1"/>
  <c r="C1450" i="1"/>
  <c r="B1450" i="10" s="1"/>
  <c r="E1514" i="1"/>
  <c r="E1482" i="1"/>
  <c r="C1451" i="1"/>
  <c r="B1451" i="10" s="1"/>
  <c r="E1515" i="1"/>
  <c r="E1483" i="1"/>
  <c r="C1452" i="1"/>
  <c r="B1452" i="10" s="1"/>
  <c r="E1516" i="1"/>
  <c r="E1484" i="1"/>
  <c r="C1453" i="1"/>
  <c r="B1453" i="10" s="1"/>
  <c r="E1517" i="1"/>
  <c r="E1485" i="1"/>
  <c r="C1454" i="1"/>
  <c r="B1454" i="10" s="1"/>
  <c r="E1518" i="1"/>
  <c r="E1486" i="1"/>
  <c r="C1455" i="1"/>
  <c r="B1455" i="10" s="1"/>
  <c r="E1519" i="1"/>
  <c r="E1487" i="1"/>
  <c r="C1456" i="1"/>
  <c r="B1456" i="10" s="1"/>
  <c r="E1520" i="1"/>
  <c r="E1488" i="1"/>
  <c r="C1457" i="1"/>
  <c r="B1457" i="10" s="1"/>
  <c r="E1521" i="1"/>
  <c r="E1489" i="1"/>
  <c r="C1458" i="1"/>
  <c r="B1458" i="10" s="1"/>
  <c r="E1522" i="1"/>
  <c r="E1490" i="1"/>
  <c r="C1459" i="1"/>
  <c r="B1459" i="10" s="1"/>
  <c r="E1523" i="1"/>
  <c r="E1491" i="1"/>
  <c r="C1460" i="1"/>
  <c r="B1460" i="10" s="1"/>
  <c r="E1524" i="1"/>
  <c r="E1492" i="1"/>
  <c r="C1461" i="1"/>
  <c r="B1461" i="10" s="1"/>
  <c r="E1525" i="1"/>
  <c r="E1493" i="1"/>
  <c r="C1462" i="1"/>
  <c r="B1462" i="10" s="1"/>
  <c r="E1526" i="1"/>
  <c r="E1494" i="1"/>
  <c r="B1463" i="1"/>
  <c r="B1464" i="1"/>
  <c r="B1465" i="1"/>
  <c r="B1466" i="1"/>
  <c r="B1467" i="1"/>
  <c r="B1468" i="1"/>
  <c r="C1469" i="1"/>
  <c r="B1469" i="10" s="1"/>
  <c r="E1533" i="1"/>
  <c r="E1501" i="1"/>
  <c r="C1470" i="1"/>
  <c r="B1470" i="10" s="1"/>
  <c r="E1534" i="1"/>
  <c r="E1502" i="1"/>
  <c r="C1471" i="1"/>
  <c r="B1471" i="10" s="1"/>
  <c r="E1535" i="1"/>
  <c r="E1503" i="1"/>
  <c r="C1472" i="1"/>
  <c r="B1472" i="10" s="1"/>
  <c r="E1536" i="1"/>
  <c r="E1504" i="1"/>
  <c r="C1473" i="1"/>
  <c r="B1473" i="10" s="1"/>
  <c r="E1537" i="1"/>
  <c r="E1505" i="1"/>
  <c r="C1474" i="1"/>
  <c r="B1474" i="10" s="1"/>
  <c r="E1538" i="1"/>
  <c r="E1506" i="1"/>
  <c r="E1539" i="1"/>
  <c r="E1507" i="1"/>
  <c r="E1540" i="1"/>
  <c r="E1508" i="1"/>
  <c r="E1541" i="1"/>
  <c r="E1509" i="1"/>
  <c r="D1501" i="1"/>
  <c r="C1501" i="10" s="1"/>
  <c r="D1503" i="1"/>
  <c r="C1503" i="10" s="1"/>
  <c r="D1505" i="1"/>
  <c r="C1505" i="10" s="1"/>
  <c r="D1507" i="1"/>
  <c r="C1507" i="10" s="1"/>
  <c r="D1509" i="1"/>
  <c r="C1509" i="10" s="1"/>
  <c r="B1533" i="1"/>
  <c r="C1533" i="1"/>
  <c r="B1533" i="10" s="1"/>
  <c r="B1534" i="1"/>
  <c r="C1534" i="1"/>
  <c r="B1534" i="10" s="1"/>
  <c r="B1535" i="1"/>
  <c r="C1535" i="1"/>
  <c r="B1535" i="10" s="1"/>
  <c r="B1536" i="1"/>
  <c r="C1536" i="1"/>
  <c r="B1536" i="10" s="1"/>
  <c r="B1537" i="1"/>
  <c r="C1537" i="1"/>
  <c r="B1537" i="10" s="1"/>
  <c r="B1538" i="1"/>
  <c r="C1538" i="1"/>
  <c r="B1538" i="10" s="1"/>
  <c r="B1539" i="1"/>
  <c r="C1539" i="1"/>
  <c r="B1539" i="10" s="1"/>
  <c r="E1475" i="10"/>
  <c r="B1540" i="1"/>
  <c r="C1540" i="1"/>
  <c r="B1540" i="10" s="1"/>
  <c r="E1476" i="10"/>
  <c r="B1541" i="1"/>
  <c r="C1541" i="1"/>
  <c r="B1541" i="10" s="1"/>
  <c r="E1477" i="10"/>
  <c r="E1495" i="1"/>
  <c r="E1496" i="1"/>
  <c r="E1497" i="1"/>
  <c r="E1498" i="1"/>
  <c r="E1499" i="1"/>
  <c r="E1500" i="1"/>
  <c r="D1502" i="1"/>
  <c r="C1502" i="10" s="1"/>
  <c r="D1504" i="1"/>
  <c r="C1504" i="10" s="1"/>
  <c r="D1506" i="1"/>
  <c r="C1506" i="10" s="1"/>
  <c r="D1508" i="1"/>
  <c r="C1508" i="10" s="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153" i="21"/>
  <c r="H154" i="21"/>
  <c r="H155" i="21"/>
  <c r="H156" i="21"/>
  <c r="H152" i="21"/>
  <c r="E1273" i="1"/>
  <c r="E1274" i="1"/>
  <c r="E1275" i="1"/>
  <c r="E1276" i="1"/>
  <c r="E1277" i="1"/>
  <c r="E1278" i="1"/>
  <c r="E1279" i="1"/>
  <c r="E1280" i="1"/>
  <c r="E1281" i="1"/>
  <c r="E1282" i="1"/>
  <c r="E1283" i="1"/>
  <c r="E1284" i="1"/>
  <c r="E1285" i="1"/>
  <c r="E1264" i="1"/>
  <c r="E1265" i="1"/>
  <c r="E1266" i="1"/>
  <c r="E1267" i="1"/>
  <c r="E1268" i="1"/>
  <c r="E1269" i="1"/>
  <c r="E1270" i="1"/>
  <c r="E1271" i="1"/>
  <c r="E1272" i="1"/>
  <c r="E1261" i="1"/>
  <c r="E1262" i="1"/>
  <c r="E1263" i="1"/>
  <c r="E1257" i="1"/>
  <c r="E1258" i="1"/>
  <c r="E1259" i="1"/>
  <c r="E1260" i="1"/>
  <c r="E1255" i="1"/>
  <c r="E1256" i="1"/>
  <c r="E1254" i="1"/>
  <c r="F1500" i="1" l="1"/>
  <c r="E1500" i="10" s="1"/>
  <c r="D1500" i="10"/>
  <c r="F1498" i="1"/>
  <c r="E1498" i="10" s="1"/>
  <c r="D1498" i="10"/>
  <c r="F1496" i="1"/>
  <c r="E1496" i="10" s="1"/>
  <c r="D1496" i="10"/>
  <c r="F1509" i="1"/>
  <c r="E1509" i="10" s="1"/>
  <c r="D1509" i="10"/>
  <c r="F1508" i="1"/>
  <c r="E1508" i="10" s="1"/>
  <c r="D1508" i="10"/>
  <c r="F1507" i="1"/>
  <c r="E1507" i="10" s="1"/>
  <c r="D1507" i="10"/>
  <c r="F1506" i="1"/>
  <c r="E1506" i="10" s="1"/>
  <c r="D1506" i="10"/>
  <c r="F1537" i="1"/>
  <c r="E1537" i="10" s="1"/>
  <c r="D1537" i="10"/>
  <c r="F1504" i="1"/>
  <c r="E1504" i="10" s="1"/>
  <c r="D1504" i="10"/>
  <c r="F1535" i="1"/>
  <c r="E1535" i="10" s="1"/>
  <c r="D1535" i="10"/>
  <c r="F1502" i="1"/>
  <c r="E1502" i="10" s="1"/>
  <c r="D1502" i="10"/>
  <c r="F1533" i="1"/>
  <c r="E1533" i="10" s="1"/>
  <c r="D1533" i="10"/>
  <c r="F1494" i="1"/>
  <c r="E1494" i="10" s="1"/>
  <c r="D1494" i="10"/>
  <c r="F1525" i="1"/>
  <c r="E1525" i="10" s="1"/>
  <c r="D1525" i="10"/>
  <c r="F1492" i="1"/>
  <c r="E1492" i="10" s="1"/>
  <c r="D1492" i="10"/>
  <c r="F1523" i="1"/>
  <c r="E1523" i="10" s="1"/>
  <c r="D1523" i="10"/>
  <c r="F1490" i="1"/>
  <c r="E1490" i="10" s="1"/>
  <c r="D1490" i="10"/>
  <c r="F1521" i="1"/>
  <c r="E1521" i="10" s="1"/>
  <c r="D1521" i="10"/>
  <c r="F1488" i="1"/>
  <c r="E1488" i="10" s="1"/>
  <c r="D1488" i="10"/>
  <c r="F1519" i="1"/>
  <c r="E1519" i="10" s="1"/>
  <c r="D1519" i="10"/>
  <c r="F1486" i="1"/>
  <c r="E1486" i="10" s="1"/>
  <c r="D1486" i="10"/>
  <c r="F1517" i="1"/>
  <c r="E1517" i="10" s="1"/>
  <c r="D1517" i="10"/>
  <c r="F1484" i="1"/>
  <c r="E1484" i="10" s="1"/>
  <c r="D1484" i="10"/>
  <c r="F1515" i="1"/>
  <c r="E1515" i="10" s="1"/>
  <c r="D1515" i="10"/>
  <c r="F1482" i="1"/>
  <c r="E1482" i="10" s="1"/>
  <c r="D1482" i="10"/>
  <c r="F1513" i="1"/>
  <c r="E1513" i="10" s="1"/>
  <c r="D1513" i="10"/>
  <c r="F1480" i="1"/>
  <c r="E1480" i="10" s="1"/>
  <c r="D1480" i="10"/>
  <c r="F1511" i="1"/>
  <c r="E1511" i="10" s="1"/>
  <c r="D1511" i="10"/>
  <c r="F1478" i="1"/>
  <c r="E1478" i="10" s="1"/>
  <c r="D1478" i="10"/>
  <c r="F1499" i="1"/>
  <c r="E1499" i="10" s="1"/>
  <c r="D1499" i="10"/>
  <c r="F1497" i="1"/>
  <c r="E1497" i="10" s="1"/>
  <c r="D1497" i="10"/>
  <c r="F1495" i="1"/>
  <c r="E1495" i="10" s="1"/>
  <c r="D1495" i="10"/>
  <c r="F1541" i="1"/>
  <c r="E1541" i="10" s="1"/>
  <c r="D1541" i="10"/>
  <c r="F1540" i="1"/>
  <c r="E1540" i="10" s="1"/>
  <c r="D1540" i="10"/>
  <c r="F1539" i="1"/>
  <c r="E1539" i="10" s="1"/>
  <c r="D1539" i="10"/>
  <c r="F1538" i="1"/>
  <c r="E1538" i="10" s="1"/>
  <c r="D1538" i="10"/>
  <c r="F1505" i="1"/>
  <c r="E1505" i="10" s="1"/>
  <c r="D1505" i="10"/>
  <c r="F1536" i="1"/>
  <c r="E1536" i="10" s="1"/>
  <c r="D1536" i="10"/>
  <c r="F1503" i="1"/>
  <c r="E1503" i="10" s="1"/>
  <c r="D1503" i="10"/>
  <c r="F1534" i="1"/>
  <c r="E1534" i="10" s="1"/>
  <c r="D1534" i="10"/>
  <c r="F1501" i="1"/>
  <c r="E1501" i="10" s="1"/>
  <c r="D1501" i="10"/>
  <c r="F1526" i="1"/>
  <c r="E1526" i="10" s="1"/>
  <c r="D1526" i="10"/>
  <c r="F1493" i="1"/>
  <c r="E1493" i="10" s="1"/>
  <c r="D1493" i="10"/>
  <c r="F1524" i="1"/>
  <c r="E1524" i="10" s="1"/>
  <c r="D1524" i="10"/>
  <c r="F1491" i="1"/>
  <c r="E1491" i="10" s="1"/>
  <c r="D1491" i="10"/>
  <c r="F1522" i="1"/>
  <c r="E1522" i="10" s="1"/>
  <c r="D1522" i="10"/>
  <c r="F1489" i="1"/>
  <c r="E1489" i="10" s="1"/>
  <c r="D1489" i="10"/>
  <c r="F1520" i="1"/>
  <c r="E1520" i="10" s="1"/>
  <c r="D1520" i="10"/>
  <c r="F1487" i="1"/>
  <c r="E1487" i="10" s="1"/>
  <c r="D1487" i="10"/>
  <c r="F1518" i="1"/>
  <c r="E1518" i="10" s="1"/>
  <c r="D1518" i="10"/>
  <c r="F1485" i="1"/>
  <c r="E1485" i="10" s="1"/>
  <c r="D1485" i="10"/>
  <c r="F1516" i="1"/>
  <c r="E1516" i="10" s="1"/>
  <c r="D1516" i="10"/>
  <c r="F1483" i="1"/>
  <c r="E1483" i="10" s="1"/>
  <c r="D1483" i="10"/>
  <c r="F1514" i="1"/>
  <c r="E1514" i="10" s="1"/>
  <c r="D1514" i="10"/>
  <c r="F1481" i="1"/>
  <c r="E1481" i="10" s="1"/>
  <c r="D1481" i="10"/>
  <c r="F1512" i="1"/>
  <c r="E1512" i="10" s="1"/>
  <c r="D1512" i="10"/>
  <c r="F1479" i="1"/>
  <c r="E1479" i="10" s="1"/>
  <c r="D1479" i="10"/>
  <c r="F1510" i="1"/>
  <c r="E1510" i="10" s="1"/>
  <c r="D1510" i="10"/>
  <c r="C1506" i="1"/>
  <c r="B1506" i="10" s="1"/>
  <c r="B1506" i="1"/>
  <c r="C1502" i="1"/>
  <c r="B1502" i="10" s="1"/>
  <c r="B1502" i="1"/>
  <c r="I1540" i="10"/>
  <c r="G1540" i="10"/>
  <c r="J1540" i="10"/>
  <c r="C1509" i="1"/>
  <c r="B1509" i="10" s="1"/>
  <c r="B1509" i="1"/>
  <c r="C1505" i="1"/>
  <c r="B1505" i="10" s="1"/>
  <c r="B1505" i="1"/>
  <c r="C1501" i="1"/>
  <c r="B1501" i="10" s="1"/>
  <c r="B1501" i="1"/>
  <c r="B1525" i="1"/>
  <c r="C1525" i="1"/>
  <c r="B1525" i="10" s="1"/>
  <c r="C1524" i="1"/>
  <c r="B1524" i="10" s="1"/>
  <c r="B1524" i="1"/>
  <c r="C1518" i="1"/>
  <c r="B1518" i="10" s="1"/>
  <c r="B1518" i="1"/>
  <c r="C1517" i="1"/>
  <c r="B1517" i="10" s="1"/>
  <c r="B1517" i="1"/>
  <c r="C1500" i="1"/>
  <c r="B1500" i="10" s="1"/>
  <c r="B1500" i="1"/>
  <c r="B1531" i="1"/>
  <c r="C1531" i="1"/>
  <c r="B1531" i="10" s="1"/>
  <c r="C1498" i="1"/>
  <c r="B1498" i="10" s="1"/>
  <c r="B1498" i="1"/>
  <c r="B1529" i="1"/>
  <c r="C1529" i="1"/>
  <c r="B1529" i="10" s="1"/>
  <c r="C1496" i="1"/>
  <c r="B1496" i="10" s="1"/>
  <c r="B1496" i="1"/>
  <c r="B1527" i="1"/>
  <c r="C1527" i="1"/>
  <c r="B1527" i="10" s="1"/>
  <c r="B1526" i="1"/>
  <c r="C1526" i="1"/>
  <c r="B1526" i="10" s="1"/>
  <c r="C1491" i="1"/>
  <c r="B1491" i="10" s="1"/>
  <c r="B1491" i="1"/>
  <c r="C1490" i="1"/>
  <c r="B1490" i="10" s="1"/>
  <c r="B1490" i="1"/>
  <c r="C1489" i="1"/>
  <c r="B1489" i="10" s="1"/>
  <c r="B1489" i="1"/>
  <c r="C1488" i="1"/>
  <c r="B1488" i="10" s="1"/>
  <c r="B1488" i="1"/>
  <c r="C1487" i="1"/>
  <c r="B1487" i="10" s="1"/>
  <c r="B1487" i="1"/>
  <c r="C1484" i="1"/>
  <c r="B1484" i="10" s="1"/>
  <c r="B1484" i="1"/>
  <c r="C1483" i="1"/>
  <c r="B1483" i="10" s="1"/>
  <c r="B1483" i="1"/>
  <c r="C1482" i="1"/>
  <c r="B1482" i="10" s="1"/>
  <c r="B1482" i="1"/>
  <c r="C1481" i="1"/>
  <c r="B1481" i="10" s="1"/>
  <c r="B1481" i="1"/>
  <c r="C1480" i="1"/>
  <c r="B1480" i="10" s="1"/>
  <c r="B1480" i="1"/>
  <c r="C1479" i="1"/>
  <c r="B1479" i="10" s="1"/>
  <c r="B1479" i="1"/>
  <c r="C1478" i="1"/>
  <c r="B1478" i="10" s="1"/>
  <c r="B1478" i="1"/>
  <c r="C1508" i="1"/>
  <c r="B1508" i="10" s="1"/>
  <c r="B1508" i="1"/>
  <c r="C1504" i="1"/>
  <c r="B1504" i="10" s="1"/>
  <c r="B1504" i="1"/>
  <c r="I1541" i="10"/>
  <c r="G1541" i="10"/>
  <c r="J1541" i="10"/>
  <c r="I1539" i="10"/>
  <c r="G1539" i="10"/>
  <c r="J1539" i="10"/>
  <c r="I1538" i="10"/>
  <c r="G1538" i="10"/>
  <c r="J1538" i="10"/>
  <c r="I1537" i="10"/>
  <c r="G1537" i="10"/>
  <c r="J1537" i="10"/>
  <c r="I1536" i="10"/>
  <c r="G1536" i="10"/>
  <c r="J1536" i="10"/>
  <c r="I1535" i="10"/>
  <c r="G1535" i="10"/>
  <c r="J1535" i="10"/>
  <c r="I1534" i="10"/>
  <c r="G1534" i="10"/>
  <c r="J1534" i="10"/>
  <c r="I1533" i="10"/>
  <c r="G1533" i="10"/>
  <c r="J1533" i="10"/>
  <c r="C1507" i="1"/>
  <c r="B1507" i="10" s="1"/>
  <c r="B1507" i="1"/>
  <c r="C1503" i="1"/>
  <c r="B1503" i="10" s="1"/>
  <c r="B1503" i="1"/>
  <c r="C1493" i="1"/>
  <c r="B1493" i="10" s="1"/>
  <c r="B1493" i="1"/>
  <c r="C1492" i="1"/>
  <c r="B1492" i="10" s="1"/>
  <c r="B1492" i="1"/>
  <c r="C1486" i="1"/>
  <c r="B1486" i="10" s="1"/>
  <c r="B1486" i="1"/>
  <c r="C1485" i="1"/>
  <c r="B1485" i="10" s="1"/>
  <c r="B1485" i="1"/>
  <c r="B1532" i="1"/>
  <c r="C1532" i="1"/>
  <c r="B1532" i="10" s="1"/>
  <c r="C1499" i="1"/>
  <c r="B1499" i="10" s="1"/>
  <c r="B1499" i="1"/>
  <c r="B1530" i="1"/>
  <c r="C1530" i="1"/>
  <c r="B1530" i="10" s="1"/>
  <c r="C1497" i="1"/>
  <c r="B1497" i="10" s="1"/>
  <c r="B1497" i="1"/>
  <c r="B1528" i="1"/>
  <c r="C1528" i="1"/>
  <c r="B1528" i="10" s="1"/>
  <c r="C1495" i="1"/>
  <c r="B1495" i="10" s="1"/>
  <c r="B1495" i="1"/>
  <c r="C1494" i="1"/>
  <c r="B1494" i="10" s="1"/>
  <c r="B1494" i="1"/>
  <c r="C1523" i="1"/>
  <c r="B1523" i="10" s="1"/>
  <c r="B1523" i="1"/>
  <c r="C1522" i="1"/>
  <c r="B1522" i="10" s="1"/>
  <c r="B1522" i="1"/>
  <c r="C1521" i="1"/>
  <c r="B1521" i="10" s="1"/>
  <c r="B1521" i="1"/>
  <c r="C1520" i="1"/>
  <c r="B1520" i="10" s="1"/>
  <c r="B1520" i="1"/>
  <c r="C1519" i="1"/>
  <c r="B1519" i="10" s="1"/>
  <c r="B1519" i="1"/>
  <c r="C1516" i="1"/>
  <c r="B1516" i="10" s="1"/>
  <c r="B1516" i="1"/>
  <c r="C1515" i="1"/>
  <c r="B1515" i="10" s="1"/>
  <c r="B1515" i="1"/>
  <c r="C1514" i="1"/>
  <c r="B1514" i="10" s="1"/>
  <c r="B1514" i="1"/>
  <c r="C1513" i="1"/>
  <c r="B1513" i="10" s="1"/>
  <c r="B1513" i="1"/>
  <c r="C1512" i="1"/>
  <c r="B1512" i="10" s="1"/>
  <c r="B1512" i="1"/>
  <c r="C1511" i="1"/>
  <c r="B1511" i="10" s="1"/>
  <c r="B1511" i="1"/>
  <c r="C1510" i="1"/>
  <c r="B1510" i="10" s="1"/>
  <c r="B1510" i="1"/>
  <c r="J1510" i="10" l="1"/>
  <c r="I1510" i="10"/>
  <c r="G1510" i="10"/>
  <c r="J1511" i="10"/>
  <c r="I1511" i="10"/>
  <c r="G1511" i="10"/>
  <c r="J1513" i="10"/>
  <c r="I1513" i="10"/>
  <c r="G1513" i="10"/>
  <c r="J1515" i="10"/>
  <c r="I1515" i="10"/>
  <c r="G1515" i="10"/>
  <c r="J1519" i="10"/>
  <c r="I1519" i="10"/>
  <c r="G1519" i="10"/>
  <c r="J1521" i="10"/>
  <c r="I1521" i="10"/>
  <c r="G1521" i="10"/>
  <c r="J1523" i="10"/>
  <c r="I1523" i="10"/>
  <c r="G1523" i="10"/>
  <c r="J1495" i="10"/>
  <c r="I1495" i="10"/>
  <c r="G1495" i="10"/>
  <c r="J1499" i="10"/>
  <c r="I1499" i="10"/>
  <c r="G1499" i="10"/>
  <c r="J1486" i="10"/>
  <c r="I1486" i="10"/>
  <c r="G1486" i="10"/>
  <c r="J1493" i="10"/>
  <c r="I1493" i="10"/>
  <c r="G1493" i="10"/>
  <c r="J1503" i="10"/>
  <c r="I1503" i="10"/>
  <c r="G1503" i="10"/>
  <c r="J1504" i="10"/>
  <c r="G1504" i="10"/>
  <c r="I1504" i="10"/>
  <c r="J1508" i="10"/>
  <c r="G1508" i="10"/>
  <c r="I1508" i="10"/>
  <c r="J1478" i="10"/>
  <c r="I1478" i="10"/>
  <c r="G1478" i="10"/>
  <c r="J1479" i="10"/>
  <c r="I1479" i="10"/>
  <c r="G1479" i="10"/>
  <c r="J1480" i="10"/>
  <c r="I1480" i="10"/>
  <c r="G1480" i="10"/>
  <c r="J1481" i="10"/>
  <c r="I1481" i="10"/>
  <c r="G1481" i="10"/>
  <c r="J1482" i="10"/>
  <c r="I1482" i="10"/>
  <c r="G1482" i="10"/>
  <c r="J1483" i="10"/>
  <c r="I1483" i="10"/>
  <c r="G1483" i="10"/>
  <c r="J1484" i="10"/>
  <c r="I1484" i="10"/>
  <c r="G1484" i="10"/>
  <c r="J1487" i="10"/>
  <c r="I1487" i="10"/>
  <c r="G1487" i="10"/>
  <c r="J1488" i="10"/>
  <c r="I1488" i="10"/>
  <c r="G1488" i="10"/>
  <c r="J1489" i="10"/>
  <c r="I1489" i="10"/>
  <c r="G1489" i="10"/>
  <c r="J1490" i="10"/>
  <c r="I1490" i="10"/>
  <c r="G1490" i="10"/>
  <c r="J1491" i="10"/>
  <c r="I1491" i="10"/>
  <c r="G1491" i="10"/>
  <c r="J1496" i="10"/>
  <c r="I1496" i="10"/>
  <c r="G1496" i="10"/>
  <c r="J1498" i="10"/>
  <c r="I1498" i="10"/>
  <c r="G1498" i="10"/>
  <c r="J1500" i="10"/>
  <c r="I1500" i="10"/>
  <c r="G1500" i="10"/>
  <c r="I1525" i="10"/>
  <c r="G1525" i="10"/>
  <c r="J1525" i="10"/>
  <c r="J1502" i="10"/>
  <c r="G1502" i="10"/>
  <c r="I1502" i="10"/>
  <c r="J1506" i="10"/>
  <c r="G1506" i="10"/>
  <c r="I1506" i="10"/>
  <c r="J1512" i="10"/>
  <c r="I1512" i="10"/>
  <c r="G1512" i="10"/>
  <c r="J1514" i="10"/>
  <c r="I1514" i="10"/>
  <c r="G1514" i="10"/>
  <c r="J1516" i="10"/>
  <c r="I1516" i="10"/>
  <c r="G1516" i="10"/>
  <c r="J1520" i="10"/>
  <c r="I1520" i="10"/>
  <c r="G1520" i="10"/>
  <c r="J1522" i="10"/>
  <c r="I1522" i="10"/>
  <c r="G1522" i="10"/>
  <c r="J1494" i="10"/>
  <c r="I1494" i="10"/>
  <c r="G1494" i="10"/>
  <c r="J1497" i="10"/>
  <c r="I1497" i="10"/>
  <c r="G1497" i="10"/>
  <c r="J1485" i="10"/>
  <c r="I1485" i="10"/>
  <c r="G1485" i="10"/>
  <c r="J1492" i="10"/>
  <c r="I1492" i="10"/>
  <c r="G1492" i="10"/>
  <c r="J1507" i="10"/>
  <c r="I1507" i="10"/>
  <c r="G1507" i="10"/>
  <c r="I1528" i="10"/>
  <c r="G1528" i="10"/>
  <c r="J1528" i="10"/>
  <c r="I1530" i="10"/>
  <c r="G1530" i="10"/>
  <c r="J1530" i="10"/>
  <c r="I1532" i="10"/>
  <c r="G1532" i="10"/>
  <c r="J1532" i="10"/>
  <c r="I1526" i="10"/>
  <c r="G1526" i="10"/>
  <c r="J1526" i="10"/>
  <c r="I1527" i="10"/>
  <c r="G1527" i="10"/>
  <c r="J1527" i="10"/>
  <c r="I1529" i="10"/>
  <c r="G1529" i="10"/>
  <c r="J1529" i="10"/>
  <c r="I1531" i="10"/>
  <c r="G1531" i="10"/>
  <c r="J1531" i="10"/>
  <c r="J1517" i="10"/>
  <c r="I1517" i="10"/>
  <c r="G1517" i="10"/>
  <c r="J1518" i="10"/>
  <c r="I1518" i="10"/>
  <c r="G1518" i="10"/>
  <c r="J1524" i="10"/>
  <c r="I1524" i="10"/>
  <c r="G1524" i="10"/>
  <c r="J1501" i="10"/>
  <c r="I1501" i="10"/>
  <c r="G1501" i="10"/>
  <c r="J1505" i="10"/>
  <c r="I1505" i="10"/>
  <c r="G1505" i="10"/>
  <c r="J1509" i="10"/>
  <c r="I1509" i="10"/>
  <c r="G1509" i="10"/>
  <c r="A26" i="53" l="1"/>
  <c r="E14" i="53" l="1"/>
  <c r="B14" i="53"/>
  <c r="H14" i="53"/>
  <c r="AD232" i="23" l="1"/>
  <c r="AC232" i="23"/>
  <c r="AB232" i="23"/>
  <c r="AA232" i="23"/>
  <c r="Z232" i="23"/>
  <c r="Y232" i="23"/>
  <c r="X232" i="23"/>
  <c r="W232" i="23"/>
  <c r="V232" i="23"/>
  <c r="U232" i="23"/>
  <c r="T232" i="23"/>
  <c r="S232" i="23"/>
  <c r="R232" i="23"/>
  <c r="Q232" i="23"/>
  <c r="P232" i="23"/>
  <c r="O232" i="23"/>
  <c r="N232" i="23"/>
  <c r="M232" i="23"/>
  <c r="L232" i="23"/>
  <c r="K232" i="23"/>
  <c r="J232" i="23"/>
  <c r="I232" i="23"/>
  <c r="H232" i="23"/>
  <c r="G232" i="23"/>
  <c r="F232" i="23"/>
  <c r="E232" i="23"/>
  <c r="D232" i="23"/>
  <c r="C232" i="23"/>
  <c r="B232" i="23"/>
  <c r="DD52" i="49" l="1"/>
  <c r="DC52" i="49"/>
  <c r="DB52" i="49"/>
  <c r="DA52" i="49"/>
  <c r="CZ52" i="49"/>
  <c r="CY52" i="49"/>
  <c r="CX52" i="49"/>
  <c r="CW52" i="49"/>
  <c r="CV52" i="49"/>
  <c r="CU52" i="49"/>
  <c r="CT52" i="49"/>
  <c r="CS52" i="49"/>
  <c r="CR52" i="49"/>
  <c r="CQ52" i="49"/>
  <c r="CP52" i="49"/>
  <c r="CO52" i="49"/>
  <c r="CN52" i="49"/>
  <c r="CM52" i="49"/>
  <c r="CL52" i="49"/>
  <c r="CK52" i="49"/>
  <c r="CJ52" i="49"/>
  <c r="CI52" i="49"/>
  <c r="CH52" i="49"/>
  <c r="CG52" i="49"/>
  <c r="CF52" i="49"/>
  <c r="CE52" i="49"/>
  <c r="CD52" i="49"/>
  <c r="CC52" i="49"/>
  <c r="CB52" i="49"/>
  <c r="CA52" i="49"/>
  <c r="BZ52" i="49"/>
  <c r="BY52" i="49"/>
  <c r="BX52" i="49"/>
  <c r="BW52" i="49"/>
  <c r="BV52" i="49"/>
  <c r="BU52" i="49"/>
  <c r="BT52" i="49"/>
  <c r="BS52" i="49"/>
  <c r="BR52" i="49"/>
  <c r="BQ52" i="49"/>
  <c r="BP52" i="49"/>
  <c r="BO52" i="49"/>
  <c r="BN52" i="49"/>
  <c r="BM52" i="49"/>
  <c r="BL52" i="49"/>
  <c r="BK52" i="49"/>
  <c r="BJ52" i="49"/>
  <c r="BI52" i="49"/>
  <c r="BH52" i="49"/>
  <c r="BG52" i="49"/>
  <c r="BF52" i="49"/>
  <c r="BE52" i="49"/>
  <c r="BD52" i="49"/>
  <c r="BC52" i="49"/>
  <c r="BB52" i="49"/>
  <c r="BA52" i="49"/>
  <c r="AZ52" i="49"/>
  <c r="AY52" i="49"/>
  <c r="AX52" i="49"/>
  <c r="AW52" i="49"/>
  <c r="AV52" i="49"/>
  <c r="AU52" i="49"/>
  <c r="AT52" i="49"/>
  <c r="AS52" i="49"/>
  <c r="AR52" i="49"/>
  <c r="AQ52" i="49"/>
  <c r="AP52" i="49"/>
  <c r="AO52" i="49"/>
  <c r="AN52" i="49"/>
  <c r="AM52" i="49"/>
  <c r="AL52" i="49"/>
  <c r="AK52" i="49"/>
  <c r="AJ52" i="49"/>
  <c r="AI52" i="49"/>
  <c r="AH52" i="49"/>
  <c r="AG52" i="49"/>
  <c r="AF52" i="49"/>
  <c r="AE52" i="49"/>
  <c r="AD52" i="49"/>
  <c r="AC52" i="49"/>
  <c r="AB52" i="49"/>
  <c r="AA52" i="49"/>
  <c r="Z52" i="49"/>
  <c r="Y52" i="49"/>
  <c r="X52" i="49"/>
  <c r="W52" i="49"/>
  <c r="V52" i="49"/>
  <c r="U52" i="49"/>
  <c r="T52" i="49"/>
  <c r="S52" i="49"/>
  <c r="R52" i="49"/>
  <c r="Q52" i="49"/>
  <c r="P52" i="49"/>
  <c r="O52" i="49"/>
  <c r="N52" i="49"/>
  <c r="M52" i="49"/>
  <c r="L52" i="49"/>
  <c r="K52" i="49"/>
  <c r="J52" i="49"/>
  <c r="I52" i="49"/>
  <c r="H52" i="49"/>
  <c r="G52" i="49"/>
  <c r="F52" i="49"/>
  <c r="E52" i="49"/>
  <c r="D52" i="49"/>
  <c r="C52" i="49"/>
  <c r="B52" i="49"/>
  <c r="A52" i="49" s="1"/>
  <c r="DD51" i="49"/>
  <c r="DC51" i="49"/>
  <c r="DB51" i="49"/>
  <c r="DA51" i="49"/>
  <c r="CZ51" i="49"/>
  <c r="CY51" i="49"/>
  <c r="CX51" i="49"/>
  <c r="CW51" i="49"/>
  <c r="CV51" i="49"/>
  <c r="CU51" i="49"/>
  <c r="CT51" i="49"/>
  <c r="CS51" i="49"/>
  <c r="CR51" i="49"/>
  <c r="CQ51" i="49"/>
  <c r="CP51" i="49"/>
  <c r="CO51" i="49"/>
  <c r="CN51" i="49"/>
  <c r="CM51" i="49"/>
  <c r="CL51" i="49"/>
  <c r="CK51" i="49"/>
  <c r="CJ51" i="49"/>
  <c r="CI51" i="49"/>
  <c r="CH51" i="49"/>
  <c r="CG51" i="49"/>
  <c r="CF51" i="49"/>
  <c r="CE51" i="49"/>
  <c r="CD51" i="49"/>
  <c r="CC51" i="49"/>
  <c r="CB51" i="49"/>
  <c r="CA51" i="49"/>
  <c r="BZ51" i="49"/>
  <c r="BY51" i="49"/>
  <c r="BX51" i="49"/>
  <c r="BW51" i="49"/>
  <c r="BV51" i="49"/>
  <c r="BU51" i="49"/>
  <c r="BT51" i="49"/>
  <c r="BS51" i="49"/>
  <c r="BR51" i="49"/>
  <c r="BQ51" i="49"/>
  <c r="BP51" i="49"/>
  <c r="BO51" i="49"/>
  <c r="BN51" i="49"/>
  <c r="BM51" i="49"/>
  <c r="BL51" i="49"/>
  <c r="BK51" i="49"/>
  <c r="BJ51" i="49"/>
  <c r="BI51" i="49"/>
  <c r="BH51" i="49"/>
  <c r="BG51" i="49"/>
  <c r="BF51" i="49"/>
  <c r="BE51" i="49"/>
  <c r="BD51" i="49"/>
  <c r="BC51" i="49"/>
  <c r="BB51" i="49"/>
  <c r="BA51" i="49"/>
  <c r="AZ51" i="49"/>
  <c r="AY51" i="49"/>
  <c r="AX51" i="49"/>
  <c r="AW51" i="49"/>
  <c r="AV51" i="49"/>
  <c r="AU51" i="49"/>
  <c r="AT51" i="49"/>
  <c r="AS51" i="49"/>
  <c r="AR51" i="49"/>
  <c r="AQ51" i="49"/>
  <c r="AP51" i="49"/>
  <c r="AO51" i="49"/>
  <c r="AN51" i="49"/>
  <c r="AM51" i="49"/>
  <c r="AL51" i="49"/>
  <c r="AK51" i="49"/>
  <c r="AJ51" i="49"/>
  <c r="AI51" i="49"/>
  <c r="AH51" i="49"/>
  <c r="AG51" i="49"/>
  <c r="AF51" i="49"/>
  <c r="AE51" i="49"/>
  <c r="AD51" i="49"/>
  <c r="AC51" i="49"/>
  <c r="AB51" i="49"/>
  <c r="AA51" i="49"/>
  <c r="Z51" i="49"/>
  <c r="Y51" i="49"/>
  <c r="X51" i="49"/>
  <c r="W51" i="49"/>
  <c r="V51" i="49"/>
  <c r="U51" i="49"/>
  <c r="T51" i="49"/>
  <c r="S51" i="49"/>
  <c r="R51" i="49"/>
  <c r="Q51" i="49"/>
  <c r="P51" i="49"/>
  <c r="O51" i="49"/>
  <c r="N51" i="49"/>
  <c r="M51" i="49"/>
  <c r="L51" i="49"/>
  <c r="K51" i="49"/>
  <c r="J51" i="49"/>
  <c r="I51" i="49"/>
  <c r="H51" i="49"/>
  <c r="G51" i="49"/>
  <c r="F51" i="49"/>
  <c r="E51" i="49"/>
  <c r="D51" i="49"/>
  <c r="C51" i="49"/>
  <c r="B51" i="49"/>
  <c r="A51" i="49" s="1"/>
  <c r="DD50" i="49"/>
  <c r="DC50" i="49"/>
  <c r="DB50" i="49"/>
  <c r="DA50" i="49"/>
  <c r="CZ50" i="49"/>
  <c r="CY50" i="49"/>
  <c r="CX50" i="49"/>
  <c r="CW50" i="49"/>
  <c r="CV50" i="49"/>
  <c r="CU50" i="49"/>
  <c r="CT50" i="49"/>
  <c r="CS50" i="49"/>
  <c r="CR50" i="49"/>
  <c r="CQ50" i="49"/>
  <c r="CP50" i="49"/>
  <c r="CO50" i="49"/>
  <c r="CN50" i="49"/>
  <c r="CM50" i="49"/>
  <c r="CL50" i="49"/>
  <c r="CK50" i="49"/>
  <c r="CJ50" i="49"/>
  <c r="CI50" i="49"/>
  <c r="CH50" i="49"/>
  <c r="CG50" i="49"/>
  <c r="CF50" i="49"/>
  <c r="CE50" i="49"/>
  <c r="CD50" i="49"/>
  <c r="CC50" i="49"/>
  <c r="CB50" i="49"/>
  <c r="CA50" i="49"/>
  <c r="BZ50" i="49"/>
  <c r="BY50" i="49"/>
  <c r="BX50" i="49"/>
  <c r="BW50" i="49"/>
  <c r="BV50" i="49"/>
  <c r="BU50" i="49"/>
  <c r="BT50" i="49"/>
  <c r="BS50" i="49"/>
  <c r="BR50" i="49"/>
  <c r="BQ50" i="49"/>
  <c r="BP50" i="49"/>
  <c r="BO50" i="49"/>
  <c r="BN50" i="49"/>
  <c r="BM50" i="49"/>
  <c r="BL50" i="49"/>
  <c r="BK50" i="49"/>
  <c r="BJ50" i="49"/>
  <c r="BI50" i="49"/>
  <c r="BH50" i="49"/>
  <c r="BG50" i="49"/>
  <c r="BF50" i="49"/>
  <c r="BE50" i="49"/>
  <c r="BD50" i="49"/>
  <c r="BC50" i="49"/>
  <c r="BB50" i="49"/>
  <c r="BA50" i="49"/>
  <c r="AZ50" i="49"/>
  <c r="AY50" i="49"/>
  <c r="AX50" i="49"/>
  <c r="AW50" i="49"/>
  <c r="AV50" i="49"/>
  <c r="AU50" i="49"/>
  <c r="AT50" i="49"/>
  <c r="AS50" i="49"/>
  <c r="AR50" i="49"/>
  <c r="AQ50" i="49"/>
  <c r="AP50" i="49"/>
  <c r="AO50" i="49"/>
  <c r="AN50" i="49"/>
  <c r="AM50" i="49"/>
  <c r="AL50" i="49"/>
  <c r="AK50" i="49"/>
  <c r="AJ50" i="49"/>
  <c r="AI50" i="49"/>
  <c r="AH50" i="49"/>
  <c r="AG50" i="49"/>
  <c r="AF50" i="49"/>
  <c r="AE50" i="49"/>
  <c r="AD50" i="49"/>
  <c r="AC50" i="49"/>
  <c r="AB50" i="49"/>
  <c r="AA50" i="49"/>
  <c r="Z50" i="49"/>
  <c r="Y50" i="49"/>
  <c r="X50" i="49"/>
  <c r="W50" i="49"/>
  <c r="V50" i="49"/>
  <c r="U50" i="49"/>
  <c r="T50" i="49"/>
  <c r="S50" i="49"/>
  <c r="R50" i="49"/>
  <c r="Q50" i="49"/>
  <c r="P50" i="49"/>
  <c r="O50" i="49"/>
  <c r="N50" i="49"/>
  <c r="M50" i="49"/>
  <c r="L50" i="49"/>
  <c r="K50" i="49"/>
  <c r="J50" i="49"/>
  <c r="I50" i="49"/>
  <c r="H50" i="49"/>
  <c r="G50" i="49"/>
  <c r="F50" i="49"/>
  <c r="E50" i="49"/>
  <c r="D50" i="49"/>
  <c r="C50" i="49"/>
  <c r="B50" i="49"/>
  <c r="A50" i="49" s="1"/>
  <c r="DD49" i="49"/>
  <c r="DC49" i="49"/>
  <c r="DB49" i="49"/>
  <c r="DA49" i="49"/>
  <c r="CZ49" i="49"/>
  <c r="CY49" i="49"/>
  <c r="CX49" i="49"/>
  <c r="CW49" i="49"/>
  <c r="CV49" i="49"/>
  <c r="CU49" i="49"/>
  <c r="CT49" i="49"/>
  <c r="CS49" i="49"/>
  <c r="CR49" i="49"/>
  <c r="CQ49" i="49"/>
  <c r="CP49" i="49"/>
  <c r="CO49" i="49"/>
  <c r="CN49" i="49"/>
  <c r="CM49" i="49"/>
  <c r="CL49" i="49"/>
  <c r="CK49" i="49"/>
  <c r="CJ49" i="49"/>
  <c r="CI49" i="49"/>
  <c r="CH49" i="49"/>
  <c r="CG49" i="49"/>
  <c r="CF49" i="49"/>
  <c r="CE49" i="49"/>
  <c r="CD49" i="49"/>
  <c r="CC49" i="49"/>
  <c r="CB49" i="49"/>
  <c r="CA49" i="49"/>
  <c r="BZ49" i="49"/>
  <c r="BY49" i="49"/>
  <c r="BX49" i="49"/>
  <c r="BW49" i="49"/>
  <c r="BV49" i="49"/>
  <c r="BU49" i="49"/>
  <c r="BT49" i="49"/>
  <c r="BS49" i="49"/>
  <c r="BR49" i="49"/>
  <c r="BQ49" i="49"/>
  <c r="BP49" i="49"/>
  <c r="BO49" i="49"/>
  <c r="BN49" i="49"/>
  <c r="BM49" i="49"/>
  <c r="BL49" i="49"/>
  <c r="BK49" i="49"/>
  <c r="BJ49" i="49"/>
  <c r="BI49" i="49"/>
  <c r="BH49" i="49"/>
  <c r="BG49" i="49"/>
  <c r="BF49" i="49"/>
  <c r="BE49" i="49"/>
  <c r="BD49" i="49"/>
  <c r="BC49" i="49"/>
  <c r="BB49" i="49"/>
  <c r="BA49" i="49"/>
  <c r="AZ49" i="49"/>
  <c r="AY49" i="49"/>
  <c r="AX49" i="49"/>
  <c r="AW49" i="49"/>
  <c r="AV49" i="49"/>
  <c r="AU49" i="49"/>
  <c r="AT49" i="49"/>
  <c r="AS49" i="49"/>
  <c r="AR49" i="49"/>
  <c r="AQ49" i="49"/>
  <c r="AP49" i="49"/>
  <c r="AO49" i="49"/>
  <c r="AN49" i="49"/>
  <c r="AM49" i="49"/>
  <c r="AL49" i="49"/>
  <c r="AK49" i="49"/>
  <c r="AJ49" i="49"/>
  <c r="AI49" i="49"/>
  <c r="AH49" i="49"/>
  <c r="AG49" i="49"/>
  <c r="AF49" i="49"/>
  <c r="AE49" i="49"/>
  <c r="AD49" i="49"/>
  <c r="AC49" i="49"/>
  <c r="AB49" i="49"/>
  <c r="AA49" i="49"/>
  <c r="Z49" i="49"/>
  <c r="Y49" i="49"/>
  <c r="X49" i="49"/>
  <c r="W49" i="49"/>
  <c r="V49" i="49"/>
  <c r="U49" i="49"/>
  <c r="T49" i="49"/>
  <c r="S49" i="49"/>
  <c r="R49" i="49"/>
  <c r="Q49" i="49"/>
  <c r="P49" i="49"/>
  <c r="O49" i="49"/>
  <c r="N49" i="49"/>
  <c r="M49" i="49"/>
  <c r="L49" i="49"/>
  <c r="K49" i="49"/>
  <c r="J49" i="49"/>
  <c r="I49" i="49"/>
  <c r="H49" i="49"/>
  <c r="G49" i="49"/>
  <c r="F49" i="49"/>
  <c r="E49" i="49"/>
  <c r="D49" i="49"/>
  <c r="C49" i="49"/>
  <c r="B49" i="49"/>
  <c r="A49" i="49" s="1"/>
  <c r="DD48" i="49"/>
  <c r="DC48" i="49"/>
  <c r="DB48" i="49"/>
  <c r="DA48" i="49"/>
  <c r="CZ48" i="49"/>
  <c r="CY48" i="49"/>
  <c r="CX48" i="49"/>
  <c r="CW48" i="49"/>
  <c r="CV48" i="49"/>
  <c r="CU48" i="49"/>
  <c r="CT48" i="49"/>
  <c r="CS48" i="49"/>
  <c r="CR48" i="49"/>
  <c r="CQ48" i="49"/>
  <c r="CP48" i="49"/>
  <c r="CO48" i="49"/>
  <c r="CN48" i="49"/>
  <c r="CM48" i="49"/>
  <c r="CL48" i="49"/>
  <c r="CK48" i="49"/>
  <c r="CJ48" i="49"/>
  <c r="CI48" i="49"/>
  <c r="CH48" i="49"/>
  <c r="CG48" i="49"/>
  <c r="CF48" i="49"/>
  <c r="CE48" i="49"/>
  <c r="CD48" i="49"/>
  <c r="CC48" i="49"/>
  <c r="CB48" i="49"/>
  <c r="CA48" i="49"/>
  <c r="BZ48" i="49"/>
  <c r="BY48" i="49"/>
  <c r="BX48" i="49"/>
  <c r="BW48" i="49"/>
  <c r="BV48" i="49"/>
  <c r="BU48" i="49"/>
  <c r="BT48" i="49"/>
  <c r="BS48" i="49"/>
  <c r="BR48" i="49"/>
  <c r="BQ48" i="49"/>
  <c r="BP48" i="49"/>
  <c r="BO48" i="49"/>
  <c r="BN48" i="49"/>
  <c r="BM48" i="49"/>
  <c r="BL48" i="49"/>
  <c r="BK48" i="49"/>
  <c r="BJ48" i="49"/>
  <c r="BI48" i="49"/>
  <c r="BH48" i="49"/>
  <c r="BG48" i="49"/>
  <c r="BF48" i="49"/>
  <c r="BE48" i="49"/>
  <c r="BD48" i="49"/>
  <c r="BC48" i="49"/>
  <c r="BB48" i="49"/>
  <c r="BA48" i="49"/>
  <c r="AZ48" i="49"/>
  <c r="AY48" i="49"/>
  <c r="AX48" i="49"/>
  <c r="AW48" i="49"/>
  <c r="AV48" i="49"/>
  <c r="AU48" i="49"/>
  <c r="AT48" i="49"/>
  <c r="AS48" i="49"/>
  <c r="AR48" i="49"/>
  <c r="AQ48" i="49"/>
  <c r="AP48" i="49"/>
  <c r="AO48" i="49"/>
  <c r="AN48" i="49"/>
  <c r="AM48" i="49"/>
  <c r="AL48" i="49"/>
  <c r="AK48" i="49"/>
  <c r="AJ48" i="49"/>
  <c r="AI48" i="49"/>
  <c r="AH48" i="49"/>
  <c r="AG48" i="49"/>
  <c r="AF48" i="49"/>
  <c r="AE48" i="49"/>
  <c r="AD48" i="49"/>
  <c r="AC48" i="49"/>
  <c r="AB48" i="49"/>
  <c r="AA48" i="49"/>
  <c r="Z48" i="49"/>
  <c r="Y48" i="49"/>
  <c r="X48" i="49"/>
  <c r="W48" i="49"/>
  <c r="V48" i="49"/>
  <c r="U48" i="49"/>
  <c r="T48" i="49"/>
  <c r="S48" i="49"/>
  <c r="R48" i="49"/>
  <c r="Q48" i="49"/>
  <c r="P48" i="49"/>
  <c r="O48" i="49"/>
  <c r="N48" i="49"/>
  <c r="M48" i="49"/>
  <c r="L48" i="49"/>
  <c r="K48" i="49"/>
  <c r="J48" i="49"/>
  <c r="I48" i="49"/>
  <c r="H48" i="49"/>
  <c r="G48" i="49"/>
  <c r="F48" i="49"/>
  <c r="E48" i="49"/>
  <c r="D48" i="49"/>
  <c r="C48" i="49"/>
  <c r="B48" i="49"/>
  <c r="A48" i="49" s="1"/>
  <c r="DD47" i="49"/>
  <c r="DC47" i="49"/>
  <c r="DB47" i="49"/>
  <c r="DA47" i="49"/>
  <c r="CZ47" i="49"/>
  <c r="CY47" i="49"/>
  <c r="CX47" i="49"/>
  <c r="CW47" i="49"/>
  <c r="CV47" i="49"/>
  <c r="CU47" i="49"/>
  <c r="CT47" i="49"/>
  <c r="CS47" i="49"/>
  <c r="CR47" i="49"/>
  <c r="CQ47" i="49"/>
  <c r="CP47" i="49"/>
  <c r="CO47" i="49"/>
  <c r="CN47" i="49"/>
  <c r="CM47" i="49"/>
  <c r="CL47" i="49"/>
  <c r="CK47" i="49"/>
  <c r="CJ47" i="49"/>
  <c r="CI47" i="49"/>
  <c r="CH47" i="49"/>
  <c r="CG47" i="49"/>
  <c r="CF47" i="49"/>
  <c r="CE47" i="49"/>
  <c r="CD47" i="49"/>
  <c r="CC47" i="49"/>
  <c r="CB47" i="49"/>
  <c r="CA47" i="49"/>
  <c r="BZ47" i="49"/>
  <c r="BY47" i="49"/>
  <c r="BX47" i="49"/>
  <c r="BW47" i="49"/>
  <c r="BV47" i="49"/>
  <c r="BU47" i="49"/>
  <c r="BT47" i="49"/>
  <c r="BS47" i="49"/>
  <c r="BR47" i="49"/>
  <c r="BQ47" i="49"/>
  <c r="BP47" i="49"/>
  <c r="BO47" i="49"/>
  <c r="BN47" i="49"/>
  <c r="BM47" i="49"/>
  <c r="BL47" i="49"/>
  <c r="BK47" i="49"/>
  <c r="BJ47" i="49"/>
  <c r="BI47" i="49"/>
  <c r="BH47" i="49"/>
  <c r="BG47" i="49"/>
  <c r="BF47" i="49"/>
  <c r="BE47" i="49"/>
  <c r="BD47" i="49"/>
  <c r="BC47" i="49"/>
  <c r="BB47" i="49"/>
  <c r="BA47" i="49"/>
  <c r="AZ47" i="49"/>
  <c r="AY47" i="49"/>
  <c r="AX47" i="49"/>
  <c r="AW47" i="49"/>
  <c r="AV47" i="49"/>
  <c r="AU47" i="49"/>
  <c r="AT47" i="49"/>
  <c r="AS47" i="49"/>
  <c r="AR47" i="49"/>
  <c r="AQ47" i="49"/>
  <c r="AP47" i="49"/>
  <c r="AO47" i="49"/>
  <c r="AN47" i="49"/>
  <c r="AM47" i="49"/>
  <c r="AL47" i="49"/>
  <c r="AK47" i="49"/>
  <c r="AJ47" i="49"/>
  <c r="AI47" i="49"/>
  <c r="AH47" i="49"/>
  <c r="AG47" i="49"/>
  <c r="AF47" i="49"/>
  <c r="AE47" i="49"/>
  <c r="AD47" i="49"/>
  <c r="AC47" i="49"/>
  <c r="AB47" i="49"/>
  <c r="AA47" i="49"/>
  <c r="Z47" i="49"/>
  <c r="Y47" i="49"/>
  <c r="X47" i="49"/>
  <c r="W47" i="49"/>
  <c r="V47" i="49"/>
  <c r="U47" i="49"/>
  <c r="T47" i="49"/>
  <c r="S47" i="49"/>
  <c r="R47" i="49"/>
  <c r="Q47" i="49"/>
  <c r="P47" i="49"/>
  <c r="O47" i="49"/>
  <c r="N47" i="49"/>
  <c r="M47" i="49"/>
  <c r="L47" i="49"/>
  <c r="K47" i="49"/>
  <c r="J47" i="49"/>
  <c r="I47" i="49"/>
  <c r="H47" i="49"/>
  <c r="G47" i="49"/>
  <c r="F47" i="49"/>
  <c r="E47" i="49"/>
  <c r="D47" i="49"/>
  <c r="C47" i="49"/>
  <c r="B47" i="49"/>
  <c r="A47" i="49" s="1"/>
  <c r="DD46" i="49"/>
  <c r="DC46" i="49"/>
  <c r="DB46" i="49"/>
  <c r="DA46" i="49"/>
  <c r="CZ46" i="49"/>
  <c r="CY46" i="49"/>
  <c r="CX46" i="49"/>
  <c r="CW46" i="49"/>
  <c r="CV46" i="49"/>
  <c r="CU46" i="49"/>
  <c r="CT46" i="49"/>
  <c r="CS46" i="49"/>
  <c r="CR46" i="49"/>
  <c r="CQ46" i="49"/>
  <c r="CP46" i="49"/>
  <c r="CO46" i="49"/>
  <c r="CN46" i="49"/>
  <c r="CM46" i="49"/>
  <c r="CL46" i="49"/>
  <c r="CK46" i="49"/>
  <c r="CJ46" i="49"/>
  <c r="CI46" i="49"/>
  <c r="CH46" i="49"/>
  <c r="CG46" i="49"/>
  <c r="CF46" i="49"/>
  <c r="CE46" i="49"/>
  <c r="CD46" i="49"/>
  <c r="CC46" i="49"/>
  <c r="CB46" i="49"/>
  <c r="CA46" i="49"/>
  <c r="BZ46" i="49"/>
  <c r="BY46" i="49"/>
  <c r="BX46" i="49"/>
  <c r="BW46" i="49"/>
  <c r="BV46" i="49"/>
  <c r="BU46" i="49"/>
  <c r="BT46" i="49"/>
  <c r="BS46" i="49"/>
  <c r="BR46" i="49"/>
  <c r="BQ46" i="49"/>
  <c r="BP46" i="49"/>
  <c r="BO46" i="49"/>
  <c r="BN46" i="49"/>
  <c r="BM46" i="49"/>
  <c r="BL46" i="49"/>
  <c r="BK46" i="49"/>
  <c r="BJ46" i="49"/>
  <c r="BI46" i="49"/>
  <c r="BH46" i="49"/>
  <c r="BG46" i="49"/>
  <c r="BF46" i="49"/>
  <c r="BE46" i="49"/>
  <c r="BD46" i="49"/>
  <c r="BC46" i="49"/>
  <c r="BB46" i="49"/>
  <c r="BA46" i="49"/>
  <c r="AZ46" i="49"/>
  <c r="AY46" i="49"/>
  <c r="AX46" i="49"/>
  <c r="AW46" i="49"/>
  <c r="AV46" i="49"/>
  <c r="AU46" i="49"/>
  <c r="AT46" i="49"/>
  <c r="AS46" i="49"/>
  <c r="AR46" i="49"/>
  <c r="AQ46" i="49"/>
  <c r="AP46" i="49"/>
  <c r="AO46" i="49"/>
  <c r="AN46" i="49"/>
  <c r="AM46" i="49"/>
  <c r="AL46" i="49"/>
  <c r="AK46" i="49"/>
  <c r="AJ46" i="49"/>
  <c r="AI46" i="49"/>
  <c r="AH46" i="49"/>
  <c r="AG46" i="49"/>
  <c r="AF46" i="49"/>
  <c r="AE46" i="49"/>
  <c r="AD46" i="49"/>
  <c r="AC46" i="49"/>
  <c r="AB46" i="49"/>
  <c r="AA46" i="49"/>
  <c r="Z46" i="49"/>
  <c r="Y46" i="49"/>
  <c r="X46" i="49"/>
  <c r="W46" i="49"/>
  <c r="V46" i="49"/>
  <c r="U46" i="49"/>
  <c r="T46" i="49"/>
  <c r="S46" i="49"/>
  <c r="R46" i="49"/>
  <c r="Q46" i="49"/>
  <c r="P46" i="49"/>
  <c r="O46" i="49"/>
  <c r="N46" i="49"/>
  <c r="M46" i="49"/>
  <c r="L46" i="49"/>
  <c r="K46" i="49"/>
  <c r="J46" i="49"/>
  <c r="I46" i="49"/>
  <c r="H46" i="49"/>
  <c r="G46" i="49"/>
  <c r="F46" i="49"/>
  <c r="E46" i="49"/>
  <c r="D46" i="49"/>
  <c r="C46" i="49"/>
  <c r="B46" i="49"/>
  <c r="A46" i="49" s="1"/>
  <c r="DD45" i="49"/>
  <c r="DC45" i="49"/>
  <c r="DB45" i="49"/>
  <c r="DA45" i="49"/>
  <c r="CZ45" i="49"/>
  <c r="CY45" i="49"/>
  <c r="CX45" i="49"/>
  <c r="CW45" i="49"/>
  <c r="CV45" i="49"/>
  <c r="CU45" i="49"/>
  <c r="CT45" i="49"/>
  <c r="CS45" i="49"/>
  <c r="CR45" i="49"/>
  <c r="CQ45" i="49"/>
  <c r="CP45" i="49"/>
  <c r="CO45" i="49"/>
  <c r="CN45" i="49"/>
  <c r="CM45" i="49"/>
  <c r="CL45" i="49"/>
  <c r="CK45" i="49"/>
  <c r="CJ45" i="49"/>
  <c r="CI45" i="49"/>
  <c r="CH45" i="49"/>
  <c r="CG45" i="49"/>
  <c r="CF45" i="49"/>
  <c r="CE45" i="49"/>
  <c r="CD45" i="49"/>
  <c r="CC45" i="49"/>
  <c r="CB45" i="49"/>
  <c r="CA45" i="49"/>
  <c r="BZ45" i="49"/>
  <c r="BY45" i="49"/>
  <c r="BX45" i="49"/>
  <c r="BW45" i="49"/>
  <c r="BV45" i="49"/>
  <c r="BU45" i="49"/>
  <c r="BT45" i="49"/>
  <c r="BS45" i="49"/>
  <c r="BR45" i="49"/>
  <c r="BQ45" i="49"/>
  <c r="BP45" i="49"/>
  <c r="BO45" i="49"/>
  <c r="BN45" i="49"/>
  <c r="BM45" i="49"/>
  <c r="BL45" i="49"/>
  <c r="BK45" i="49"/>
  <c r="BJ45" i="49"/>
  <c r="BI45" i="49"/>
  <c r="BH45" i="49"/>
  <c r="BG45" i="49"/>
  <c r="BF45" i="49"/>
  <c r="BE45" i="49"/>
  <c r="BD45" i="49"/>
  <c r="BC45" i="49"/>
  <c r="BB45" i="49"/>
  <c r="BA45" i="49"/>
  <c r="AZ45" i="49"/>
  <c r="AY45" i="49"/>
  <c r="AX45" i="49"/>
  <c r="AW45" i="49"/>
  <c r="AV45" i="49"/>
  <c r="AU45" i="49"/>
  <c r="AT45" i="49"/>
  <c r="AS45" i="49"/>
  <c r="AR45" i="49"/>
  <c r="AQ45" i="49"/>
  <c r="AP45" i="49"/>
  <c r="AO45" i="49"/>
  <c r="AN45" i="49"/>
  <c r="AM45" i="49"/>
  <c r="AL45" i="49"/>
  <c r="AK45" i="49"/>
  <c r="AJ45" i="49"/>
  <c r="AI45" i="49"/>
  <c r="AH45" i="49"/>
  <c r="AG45" i="49"/>
  <c r="AF45" i="49"/>
  <c r="AE45" i="49"/>
  <c r="AD45" i="49"/>
  <c r="AC45" i="49"/>
  <c r="AB45" i="49"/>
  <c r="AA45" i="49"/>
  <c r="Z45" i="49"/>
  <c r="Y45" i="49"/>
  <c r="X45" i="49"/>
  <c r="W45" i="49"/>
  <c r="V45" i="49"/>
  <c r="U45" i="49"/>
  <c r="T45" i="49"/>
  <c r="S45" i="49"/>
  <c r="R45" i="49"/>
  <c r="Q45" i="49"/>
  <c r="P45" i="49"/>
  <c r="O45" i="49"/>
  <c r="N45" i="49"/>
  <c r="M45" i="49"/>
  <c r="L45" i="49"/>
  <c r="K45" i="49"/>
  <c r="J45" i="49"/>
  <c r="I45" i="49"/>
  <c r="H45" i="49"/>
  <c r="G45" i="49"/>
  <c r="F45" i="49"/>
  <c r="E45" i="49"/>
  <c r="D45" i="49"/>
  <c r="C45" i="49"/>
  <c r="B45" i="49"/>
  <c r="A45" i="49" s="1"/>
  <c r="DD44" i="49"/>
  <c r="DC44" i="49"/>
  <c r="DB44" i="49"/>
  <c r="DA44" i="49"/>
  <c r="CZ44" i="49"/>
  <c r="CY44" i="49"/>
  <c r="CX44" i="49"/>
  <c r="CW44" i="49"/>
  <c r="CV44" i="49"/>
  <c r="CU44" i="49"/>
  <c r="CT44" i="49"/>
  <c r="CS44" i="49"/>
  <c r="CR44" i="49"/>
  <c r="CQ44" i="49"/>
  <c r="CP44" i="49"/>
  <c r="CO44" i="49"/>
  <c r="CN44" i="49"/>
  <c r="CM44" i="49"/>
  <c r="CL44" i="49"/>
  <c r="CK44" i="49"/>
  <c r="CJ44" i="49"/>
  <c r="CI44" i="49"/>
  <c r="CH44" i="49"/>
  <c r="CG44" i="49"/>
  <c r="CF44" i="49"/>
  <c r="CE44" i="49"/>
  <c r="CD44" i="49"/>
  <c r="CC44" i="49"/>
  <c r="CB44" i="49"/>
  <c r="CA44" i="49"/>
  <c r="BZ44" i="49"/>
  <c r="BY44" i="49"/>
  <c r="BX44" i="49"/>
  <c r="BW44" i="49"/>
  <c r="BV44" i="49"/>
  <c r="BU44" i="49"/>
  <c r="BT44" i="49"/>
  <c r="BS44" i="49"/>
  <c r="BR44" i="49"/>
  <c r="BQ44" i="49"/>
  <c r="BP44" i="49"/>
  <c r="BO44" i="49"/>
  <c r="BN44" i="49"/>
  <c r="BM44" i="49"/>
  <c r="BL44" i="49"/>
  <c r="BK44" i="49"/>
  <c r="BJ44" i="49"/>
  <c r="BI44" i="49"/>
  <c r="BH44" i="49"/>
  <c r="BG44" i="49"/>
  <c r="BF44" i="49"/>
  <c r="BE44" i="49"/>
  <c r="BD44" i="49"/>
  <c r="BC44" i="49"/>
  <c r="BB44" i="49"/>
  <c r="BA44" i="49"/>
  <c r="AZ44" i="49"/>
  <c r="AY44" i="49"/>
  <c r="AX44" i="49"/>
  <c r="AW44" i="49"/>
  <c r="AV44" i="49"/>
  <c r="AU44" i="49"/>
  <c r="AT44" i="49"/>
  <c r="AS44" i="49"/>
  <c r="AR44" i="49"/>
  <c r="AQ44" i="49"/>
  <c r="AP44" i="49"/>
  <c r="AO44" i="49"/>
  <c r="AN44" i="49"/>
  <c r="AM44" i="49"/>
  <c r="AL44" i="49"/>
  <c r="AK44" i="49"/>
  <c r="AJ44" i="49"/>
  <c r="AI44" i="49"/>
  <c r="AH44" i="49"/>
  <c r="AG44" i="49"/>
  <c r="AF44" i="49"/>
  <c r="AE44" i="49"/>
  <c r="AD44" i="49"/>
  <c r="AC44" i="49"/>
  <c r="AB44" i="49"/>
  <c r="AA44" i="49"/>
  <c r="Z44" i="49"/>
  <c r="Y44" i="49"/>
  <c r="X44" i="49"/>
  <c r="W44" i="49"/>
  <c r="V44" i="49"/>
  <c r="U44" i="49"/>
  <c r="T44" i="49"/>
  <c r="S44" i="49"/>
  <c r="R44" i="49"/>
  <c r="Q44" i="49"/>
  <c r="P44" i="49"/>
  <c r="O44" i="49"/>
  <c r="N44" i="49"/>
  <c r="M44" i="49"/>
  <c r="L44" i="49"/>
  <c r="K44" i="49"/>
  <c r="J44" i="49"/>
  <c r="I44" i="49"/>
  <c r="H44" i="49"/>
  <c r="G44" i="49"/>
  <c r="F44" i="49"/>
  <c r="E44" i="49"/>
  <c r="D44" i="49"/>
  <c r="C44" i="49"/>
  <c r="B44" i="49"/>
  <c r="A44" i="49" s="1"/>
  <c r="DD43" i="49"/>
  <c r="DC43" i="49"/>
  <c r="DB43" i="49"/>
  <c r="DA43" i="49"/>
  <c r="CZ43" i="49"/>
  <c r="CY43" i="49"/>
  <c r="CX43" i="49"/>
  <c r="CW43" i="49"/>
  <c r="CV43" i="49"/>
  <c r="CU43" i="49"/>
  <c r="CT43" i="49"/>
  <c r="CS43" i="49"/>
  <c r="CR43" i="49"/>
  <c r="CQ43" i="49"/>
  <c r="CP43" i="49"/>
  <c r="CO43" i="49"/>
  <c r="CN43" i="49"/>
  <c r="CM43" i="49"/>
  <c r="CL43" i="49"/>
  <c r="CK43" i="49"/>
  <c r="CJ43" i="49"/>
  <c r="CI43" i="49"/>
  <c r="CH43" i="49"/>
  <c r="CG43" i="49"/>
  <c r="CF43" i="49"/>
  <c r="CE43" i="49"/>
  <c r="CD43" i="49"/>
  <c r="CC43" i="49"/>
  <c r="CB43" i="49"/>
  <c r="CA43" i="49"/>
  <c r="BZ43" i="49"/>
  <c r="BY43" i="49"/>
  <c r="BX43" i="49"/>
  <c r="BW43" i="49"/>
  <c r="BV43" i="49"/>
  <c r="BU43" i="49"/>
  <c r="BT43" i="49"/>
  <c r="BS43" i="49"/>
  <c r="BR43" i="49"/>
  <c r="BQ43" i="49"/>
  <c r="BP43" i="49"/>
  <c r="BO43" i="49"/>
  <c r="BN43" i="49"/>
  <c r="BM43" i="49"/>
  <c r="BL43" i="49"/>
  <c r="BK43" i="49"/>
  <c r="BJ43" i="49"/>
  <c r="BI43" i="49"/>
  <c r="BH43" i="49"/>
  <c r="BG43" i="49"/>
  <c r="BF43" i="49"/>
  <c r="BE43" i="49"/>
  <c r="BD43" i="49"/>
  <c r="BC43" i="49"/>
  <c r="BB43" i="49"/>
  <c r="BA43" i="49"/>
  <c r="AZ43" i="49"/>
  <c r="AY43" i="49"/>
  <c r="AX43" i="49"/>
  <c r="AW43" i="49"/>
  <c r="AV43" i="49"/>
  <c r="AU43" i="49"/>
  <c r="AT43" i="49"/>
  <c r="AS43" i="49"/>
  <c r="AR43" i="49"/>
  <c r="AQ43" i="49"/>
  <c r="AP43" i="49"/>
  <c r="AO43" i="49"/>
  <c r="AN43" i="49"/>
  <c r="AM43" i="49"/>
  <c r="AL43" i="49"/>
  <c r="AK43" i="49"/>
  <c r="AJ43" i="49"/>
  <c r="AI43" i="49"/>
  <c r="AH43" i="49"/>
  <c r="AG43" i="49"/>
  <c r="AF43" i="49"/>
  <c r="AE43" i="49"/>
  <c r="AD43" i="49"/>
  <c r="AC43" i="49"/>
  <c r="AB43" i="49"/>
  <c r="AA43" i="49"/>
  <c r="Z43" i="49"/>
  <c r="Y43" i="49"/>
  <c r="X43" i="49"/>
  <c r="W43" i="49"/>
  <c r="V43" i="49"/>
  <c r="U43" i="49"/>
  <c r="T43" i="49"/>
  <c r="S43" i="49"/>
  <c r="R43" i="49"/>
  <c r="Q43" i="49"/>
  <c r="P43" i="49"/>
  <c r="O43" i="49"/>
  <c r="N43" i="49"/>
  <c r="M43" i="49"/>
  <c r="L43" i="49"/>
  <c r="K43" i="49"/>
  <c r="J43" i="49"/>
  <c r="I43" i="49"/>
  <c r="H43" i="49"/>
  <c r="G43" i="49"/>
  <c r="F43" i="49"/>
  <c r="E43" i="49"/>
  <c r="D43" i="49"/>
  <c r="C43" i="49"/>
  <c r="B43" i="49"/>
  <c r="A43" i="49" s="1"/>
  <c r="DD42" i="49"/>
  <c r="DC42" i="49"/>
  <c r="DB42" i="49"/>
  <c r="DA42" i="49"/>
  <c r="CZ42" i="49"/>
  <c r="CY42" i="49"/>
  <c r="CX42" i="49"/>
  <c r="CW42" i="49"/>
  <c r="CV42" i="49"/>
  <c r="CU42" i="49"/>
  <c r="CT42" i="49"/>
  <c r="CS42" i="49"/>
  <c r="CR42" i="49"/>
  <c r="CQ42" i="49"/>
  <c r="CP42" i="49"/>
  <c r="CO42" i="49"/>
  <c r="CN42" i="49"/>
  <c r="CM42" i="49"/>
  <c r="CL42" i="49"/>
  <c r="CK42" i="49"/>
  <c r="CJ42" i="49"/>
  <c r="CI42" i="49"/>
  <c r="CH42" i="49"/>
  <c r="CG42" i="49"/>
  <c r="CF42" i="49"/>
  <c r="CE42" i="49"/>
  <c r="CD42" i="49"/>
  <c r="CC42" i="49"/>
  <c r="CB42" i="49"/>
  <c r="CA42" i="49"/>
  <c r="BZ42" i="49"/>
  <c r="BY42" i="49"/>
  <c r="BX42" i="49"/>
  <c r="BW42" i="49"/>
  <c r="BV42" i="49"/>
  <c r="BU42" i="49"/>
  <c r="BT42" i="49"/>
  <c r="BS42" i="49"/>
  <c r="BR42" i="49"/>
  <c r="BQ42" i="49"/>
  <c r="BP42" i="49"/>
  <c r="BO42" i="49"/>
  <c r="BN42" i="49"/>
  <c r="BM42" i="49"/>
  <c r="BL42" i="49"/>
  <c r="BK42" i="49"/>
  <c r="BJ42" i="49"/>
  <c r="BI42" i="49"/>
  <c r="BH42" i="49"/>
  <c r="BG42" i="49"/>
  <c r="BF42" i="49"/>
  <c r="BE42" i="49"/>
  <c r="BD42" i="49"/>
  <c r="BC42" i="49"/>
  <c r="BB42" i="49"/>
  <c r="BA42" i="49"/>
  <c r="AZ42" i="49"/>
  <c r="AY42" i="49"/>
  <c r="AX42" i="49"/>
  <c r="AW42" i="49"/>
  <c r="AV42" i="49"/>
  <c r="AU42" i="49"/>
  <c r="AT42" i="49"/>
  <c r="AS42" i="49"/>
  <c r="AR42" i="49"/>
  <c r="AQ42" i="49"/>
  <c r="AP42" i="49"/>
  <c r="AO42" i="49"/>
  <c r="AN42" i="49"/>
  <c r="AM42" i="49"/>
  <c r="AL42" i="49"/>
  <c r="AK42" i="49"/>
  <c r="AJ42" i="49"/>
  <c r="AI42" i="49"/>
  <c r="AH42" i="49"/>
  <c r="AG42" i="49"/>
  <c r="AF42" i="49"/>
  <c r="AE42" i="49"/>
  <c r="AD42" i="49"/>
  <c r="AC42" i="49"/>
  <c r="AB42" i="49"/>
  <c r="AA42" i="49"/>
  <c r="Z42" i="49"/>
  <c r="Y42" i="49"/>
  <c r="X42" i="49"/>
  <c r="W42" i="49"/>
  <c r="V42" i="49"/>
  <c r="U42" i="49"/>
  <c r="T42" i="49"/>
  <c r="S42" i="49"/>
  <c r="R42" i="49"/>
  <c r="Q42" i="49"/>
  <c r="P42" i="49"/>
  <c r="O42" i="49"/>
  <c r="N42" i="49"/>
  <c r="M42" i="49"/>
  <c r="L42" i="49"/>
  <c r="K42" i="49"/>
  <c r="J42" i="49"/>
  <c r="I42" i="49"/>
  <c r="H42" i="49"/>
  <c r="G42" i="49"/>
  <c r="F42" i="49"/>
  <c r="E42" i="49"/>
  <c r="D42" i="49"/>
  <c r="C42" i="49"/>
  <c r="B42" i="49"/>
  <c r="A42" i="49" s="1"/>
  <c r="DD41" i="49"/>
  <c r="DC41" i="49"/>
  <c r="DB41" i="49"/>
  <c r="DA41" i="49"/>
  <c r="CZ41" i="49"/>
  <c r="CY41" i="49"/>
  <c r="CX41" i="49"/>
  <c r="CW41" i="49"/>
  <c r="CV41" i="49"/>
  <c r="CU41" i="49"/>
  <c r="CT41" i="49"/>
  <c r="CS41" i="49"/>
  <c r="CR41" i="49"/>
  <c r="CQ41" i="49"/>
  <c r="CP41" i="49"/>
  <c r="CO41" i="49"/>
  <c r="CN41" i="49"/>
  <c r="CM41" i="49"/>
  <c r="CL41" i="49"/>
  <c r="CK41" i="49"/>
  <c r="CJ41" i="49"/>
  <c r="CI41" i="49"/>
  <c r="CH41" i="49"/>
  <c r="CG41" i="49"/>
  <c r="CF41" i="49"/>
  <c r="CE41" i="49"/>
  <c r="CD41" i="49"/>
  <c r="CC41" i="49"/>
  <c r="CB41" i="49"/>
  <c r="CA41" i="49"/>
  <c r="BZ41" i="49"/>
  <c r="BY41" i="49"/>
  <c r="BX41" i="49"/>
  <c r="BW41" i="49"/>
  <c r="BV41" i="49"/>
  <c r="BU41" i="49"/>
  <c r="BT41" i="49"/>
  <c r="BS41" i="49"/>
  <c r="BR41" i="49"/>
  <c r="BQ41" i="49"/>
  <c r="BP41" i="49"/>
  <c r="BO41" i="49"/>
  <c r="BN41" i="49"/>
  <c r="BM41" i="49"/>
  <c r="BL41" i="49"/>
  <c r="BK41" i="49"/>
  <c r="BJ41" i="49"/>
  <c r="BI41" i="49"/>
  <c r="BH41" i="49"/>
  <c r="BG41" i="49"/>
  <c r="BF41" i="49"/>
  <c r="BE41" i="49"/>
  <c r="BD41" i="49"/>
  <c r="BC41" i="49"/>
  <c r="BB41" i="49"/>
  <c r="BA41" i="49"/>
  <c r="AZ41" i="49"/>
  <c r="AY41" i="49"/>
  <c r="AX41" i="49"/>
  <c r="AW41" i="49"/>
  <c r="AV41" i="49"/>
  <c r="AU41" i="49"/>
  <c r="AT41" i="49"/>
  <c r="AS41" i="49"/>
  <c r="AR41" i="49"/>
  <c r="AQ41" i="49"/>
  <c r="AP41" i="49"/>
  <c r="AO41" i="49"/>
  <c r="AN41" i="49"/>
  <c r="AM41" i="49"/>
  <c r="AL41" i="49"/>
  <c r="AK41" i="49"/>
  <c r="AJ41" i="49"/>
  <c r="AI41" i="49"/>
  <c r="AH41" i="49"/>
  <c r="AG41" i="49"/>
  <c r="AF41" i="49"/>
  <c r="AE41" i="49"/>
  <c r="AD41" i="49"/>
  <c r="AC41" i="49"/>
  <c r="AB41" i="49"/>
  <c r="AA41" i="49"/>
  <c r="Z41" i="49"/>
  <c r="Y41" i="49"/>
  <c r="X41" i="49"/>
  <c r="W41" i="49"/>
  <c r="V41" i="49"/>
  <c r="U41" i="49"/>
  <c r="T41" i="49"/>
  <c r="S41" i="49"/>
  <c r="R41" i="49"/>
  <c r="Q41" i="49"/>
  <c r="P41" i="49"/>
  <c r="O41" i="49"/>
  <c r="N41" i="49"/>
  <c r="M41" i="49"/>
  <c r="L41" i="49"/>
  <c r="K41" i="49"/>
  <c r="J41" i="49"/>
  <c r="I41" i="49"/>
  <c r="H41" i="49"/>
  <c r="G41" i="49"/>
  <c r="F41" i="49"/>
  <c r="E41" i="49"/>
  <c r="D41" i="49"/>
  <c r="C41" i="49"/>
  <c r="B41" i="49"/>
  <c r="A41" i="49" s="1"/>
  <c r="DD40" i="49"/>
  <c r="DC40" i="49"/>
  <c r="DB40" i="49"/>
  <c r="DA40" i="49"/>
  <c r="CZ40" i="49"/>
  <c r="CY40" i="49"/>
  <c r="CX40" i="49"/>
  <c r="CW40" i="49"/>
  <c r="CV40" i="49"/>
  <c r="CU40" i="49"/>
  <c r="CT40" i="49"/>
  <c r="CS40" i="49"/>
  <c r="CR40" i="49"/>
  <c r="CQ40" i="49"/>
  <c r="CP40" i="49"/>
  <c r="CO40" i="49"/>
  <c r="CN40" i="49"/>
  <c r="CM40" i="49"/>
  <c r="CL40" i="49"/>
  <c r="CK40" i="49"/>
  <c r="CJ40" i="49"/>
  <c r="CI40" i="49"/>
  <c r="CH40" i="49"/>
  <c r="CG40" i="49"/>
  <c r="CF40" i="49"/>
  <c r="CE40" i="49"/>
  <c r="CD40" i="49"/>
  <c r="CC40" i="49"/>
  <c r="CB40" i="49"/>
  <c r="CA40" i="49"/>
  <c r="BZ40" i="49"/>
  <c r="BY40" i="49"/>
  <c r="BX40" i="49"/>
  <c r="BW40" i="49"/>
  <c r="BV40" i="49"/>
  <c r="BU40" i="49"/>
  <c r="BT40" i="49"/>
  <c r="BS40" i="49"/>
  <c r="BR40" i="49"/>
  <c r="BQ40" i="49"/>
  <c r="BP40" i="49"/>
  <c r="BO40" i="49"/>
  <c r="BN40" i="49"/>
  <c r="BM40" i="49"/>
  <c r="BL40" i="49"/>
  <c r="BK40" i="49"/>
  <c r="BJ40" i="49"/>
  <c r="BI40" i="49"/>
  <c r="BH40" i="49"/>
  <c r="BG40" i="49"/>
  <c r="BF40" i="49"/>
  <c r="BE40" i="49"/>
  <c r="BD40" i="49"/>
  <c r="BC40" i="49"/>
  <c r="BB40" i="49"/>
  <c r="BA40" i="49"/>
  <c r="AZ40" i="49"/>
  <c r="AY40" i="49"/>
  <c r="AX40" i="49"/>
  <c r="AW40" i="49"/>
  <c r="AV40" i="49"/>
  <c r="AU40" i="49"/>
  <c r="AT40" i="49"/>
  <c r="AS40" i="49"/>
  <c r="AR40" i="49"/>
  <c r="AQ40" i="49"/>
  <c r="AP40" i="49"/>
  <c r="AO40" i="49"/>
  <c r="AN40" i="49"/>
  <c r="AM40" i="49"/>
  <c r="AL40" i="49"/>
  <c r="AK40" i="49"/>
  <c r="AJ40" i="49"/>
  <c r="AI40" i="49"/>
  <c r="AH40" i="49"/>
  <c r="AG40" i="49"/>
  <c r="AF40" i="49"/>
  <c r="AE40" i="49"/>
  <c r="AD40" i="49"/>
  <c r="AC40" i="49"/>
  <c r="AB40" i="49"/>
  <c r="AA40" i="49"/>
  <c r="Z40" i="49"/>
  <c r="Y40" i="49"/>
  <c r="X40" i="49"/>
  <c r="W40" i="49"/>
  <c r="V40" i="49"/>
  <c r="U40" i="49"/>
  <c r="T40" i="49"/>
  <c r="S40" i="49"/>
  <c r="R40" i="49"/>
  <c r="Q40" i="49"/>
  <c r="P40" i="49"/>
  <c r="O40" i="49"/>
  <c r="N40" i="49"/>
  <c r="M40" i="49"/>
  <c r="L40" i="49"/>
  <c r="K40" i="49"/>
  <c r="J40" i="49"/>
  <c r="I40" i="49"/>
  <c r="H40" i="49"/>
  <c r="G40" i="49"/>
  <c r="F40" i="49"/>
  <c r="E40" i="49"/>
  <c r="D40" i="49"/>
  <c r="C40" i="49"/>
  <c r="B40" i="49"/>
  <c r="A40" i="49" s="1"/>
  <c r="DD39" i="49"/>
  <c r="DC39" i="49"/>
  <c r="DB39" i="49"/>
  <c r="DA39" i="49"/>
  <c r="CZ39" i="49"/>
  <c r="CY39" i="49"/>
  <c r="CX39" i="49"/>
  <c r="CW39" i="49"/>
  <c r="CV39" i="49"/>
  <c r="CU39" i="49"/>
  <c r="CT39" i="49"/>
  <c r="CS39" i="49"/>
  <c r="CR39" i="49"/>
  <c r="CQ39" i="49"/>
  <c r="CP39" i="49"/>
  <c r="CO39" i="49"/>
  <c r="CN39" i="49"/>
  <c r="CM39" i="49"/>
  <c r="CL39" i="49"/>
  <c r="CK39" i="49"/>
  <c r="CJ39" i="49"/>
  <c r="CI39" i="49"/>
  <c r="CH39" i="49"/>
  <c r="CG39" i="49"/>
  <c r="CF39" i="49"/>
  <c r="CE39" i="49"/>
  <c r="CD39" i="49"/>
  <c r="CC39" i="49"/>
  <c r="CB39" i="49"/>
  <c r="CA39" i="49"/>
  <c r="BZ39" i="49"/>
  <c r="BY39" i="49"/>
  <c r="BX39" i="49"/>
  <c r="BW39" i="49"/>
  <c r="BV39" i="49"/>
  <c r="BU39" i="49"/>
  <c r="BT39" i="49"/>
  <c r="BS39" i="49"/>
  <c r="BR39" i="49"/>
  <c r="BQ39" i="49"/>
  <c r="BP39" i="49"/>
  <c r="BO39" i="49"/>
  <c r="BN39" i="49"/>
  <c r="BM39" i="49"/>
  <c r="BL39" i="49"/>
  <c r="BK39" i="49"/>
  <c r="BJ39" i="49"/>
  <c r="BI39" i="49"/>
  <c r="BH39" i="49"/>
  <c r="BG39" i="49"/>
  <c r="BF39" i="49"/>
  <c r="BE39" i="49"/>
  <c r="BD39" i="49"/>
  <c r="BC39" i="49"/>
  <c r="BB39" i="49"/>
  <c r="BA39" i="49"/>
  <c r="AZ39" i="49"/>
  <c r="AY39" i="49"/>
  <c r="AX39" i="49"/>
  <c r="AW39" i="49"/>
  <c r="AV39" i="49"/>
  <c r="AU39" i="49"/>
  <c r="AT39" i="49"/>
  <c r="AS39" i="49"/>
  <c r="AR39" i="49"/>
  <c r="AQ39" i="49"/>
  <c r="AP39" i="49"/>
  <c r="AO39" i="49"/>
  <c r="AN39" i="49"/>
  <c r="AM39" i="49"/>
  <c r="AL39" i="49"/>
  <c r="AK39" i="49"/>
  <c r="AJ39" i="49"/>
  <c r="AI39" i="49"/>
  <c r="AH39" i="49"/>
  <c r="AG39" i="49"/>
  <c r="AF39" i="49"/>
  <c r="AE39" i="49"/>
  <c r="AD39" i="49"/>
  <c r="AC39" i="49"/>
  <c r="AB39" i="49"/>
  <c r="AA39" i="49"/>
  <c r="Z39" i="49"/>
  <c r="Y39" i="49"/>
  <c r="X39" i="49"/>
  <c r="W39" i="49"/>
  <c r="V39" i="49"/>
  <c r="U39" i="49"/>
  <c r="T39" i="49"/>
  <c r="S39" i="49"/>
  <c r="R39" i="49"/>
  <c r="Q39" i="49"/>
  <c r="P39" i="49"/>
  <c r="O39" i="49"/>
  <c r="N39" i="49"/>
  <c r="M39" i="49"/>
  <c r="L39" i="49"/>
  <c r="K39" i="49"/>
  <c r="J39" i="49"/>
  <c r="I39" i="49"/>
  <c r="H39" i="49"/>
  <c r="G39" i="49"/>
  <c r="F39" i="49"/>
  <c r="E39" i="49"/>
  <c r="D39" i="49"/>
  <c r="C39" i="49"/>
  <c r="B39" i="49"/>
  <c r="A39" i="49" s="1"/>
  <c r="DD38" i="49"/>
  <c r="DC38" i="49"/>
  <c r="DB38" i="49"/>
  <c r="DA38" i="49"/>
  <c r="CZ38" i="49"/>
  <c r="CY38" i="49"/>
  <c r="CX38" i="49"/>
  <c r="CW38" i="49"/>
  <c r="CV38" i="49"/>
  <c r="CU38" i="49"/>
  <c r="CT38" i="49"/>
  <c r="CS38" i="49"/>
  <c r="CR38" i="49"/>
  <c r="CQ38" i="49"/>
  <c r="CP38" i="49"/>
  <c r="CO38" i="49"/>
  <c r="CN38" i="49"/>
  <c r="CM38" i="49"/>
  <c r="CL38" i="49"/>
  <c r="CK38" i="49"/>
  <c r="CJ38" i="49"/>
  <c r="CI38" i="49"/>
  <c r="CH38" i="49"/>
  <c r="CG38" i="49"/>
  <c r="CF38" i="49"/>
  <c r="CE38" i="49"/>
  <c r="CD38" i="49"/>
  <c r="CC38" i="49"/>
  <c r="CB38" i="49"/>
  <c r="CA38" i="49"/>
  <c r="BZ38" i="49"/>
  <c r="BY38" i="49"/>
  <c r="BX38" i="49"/>
  <c r="BW38" i="49"/>
  <c r="BV38" i="49"/>
  <c r="BU38" i="49"/>
  <c r="BT38" i="49"/>
  <c r="BS38" i="49"/>
  <c r="BR38" i="49"/>
  <c r="BQ38" i="49"/>
  <c r="BP38" i="49"/>
  <c r="BO38" i="49"/>
  <c r="BN38" i="49"/>
  <c r="BM38" i="49"/>
  <c r="BL38" i="49"/>
  <c r="BK38" i="49"/>
  <c r="BJ38" i="49"/>
  <c r="BI38" i="49"/>
  <c r="BH38" i="49"/>
  <c r="BG38" i="49"/>
  <c r="BF38" i="49"/>
  <c r="BE38" i="49"/>
  <c r="BD38" i="49"/>
  <c r="BC38" i="49"/>
  <c r="BB38" i="49"/>
  <c r="BA38" i="49"/>
  <c r="AZ38" i="49"/>
  <c r="AY38" i="49"/>
  <c r="AX38" i="49"/>
  <c r="AW38" i="49"/>
  <c r="AV38" i="49"/>
  <c r="AU38" i="49"/>
  <c r="AT38" i="49"/>
  <c r="AS38" i="49"/>
  <c r="AR38" i="49"/>
  <c r="AQ38" i="49"/>
  <c r="AP38" i="49"/>
  <c r="AO38" i="49"/>
  <c r="AN38" i="49"/>
  <c r="AM38" i="49"/>
  <c r="AL38" i="49"/>
  <c r="AK38" i="49"/>
  <c r="AJ38" i="49"/>
  <c r="AI38" i="49"/>
  <c r="AH38" i="49"/>
  <c r="AG38" i="49"/>
  <c r="AF38" i="49"/>
  <c r="AE38" i="49"/>
  <c r="AD38" i="49"/>
  <c r="AC38" i="49"/>
  <c r="AB38" i="49"/>
  <c r="AA38" i="49"/>
  <c r="Z38" i="49"/>
  <c r="Y38" i="49"/>
  <c r="X38" i="49"/>
  <c r="W38" i="49"/>
  <c r="V38" i="49"/>
  <c r="U38" i="49"/>
  <c r="T38" i="49"/>
  <c r="S38" i="49"/>
  <c r="R38" i="49"/>
  <c r="Q38" i="49"/>
  <c r="P38" i="49"/>
  <c r="O38" i="49"/>
  <c r="N38" i="49"/>
  <c r="M38" i="49"/>
  <c r="L38" i="49"/>
  <c r="K38" i="49"/>
  <c r="J38" i="49"/>
  <c r="I38" i="49"/>
  <c r="H38" i="49"/>
  <c r="G38" i="49"/>
  <c r="F38" i="49"/>
  <c r="E38" i="49"/>
  <c r="D38" i="49"/>
  <c r="C38" i="49"/>
  <c r="B38" i="49"/>
  <c r="A38" i="49" s="1"/>
  <c r="DD37" i="49"/>
  <c r="DC37" i="49"/>
  <c r="DB37" i="49"/>
  <c r="DA37" i="49"/>
  <c r="CZ37" i="49"/>
  <c r="CY37" i="49"/>
  <c r="CX37" i="49"/>
  <c r="CW37" i="49"/>
  <c r="CV37" i="49"/>
  <c r="CU37" i="49"/>
  <c r="CT37" i="49"/>
  <c r="CS37" i="49"/>
  <c r="CR37" i="49"/>
  <c r="CQ37" i="49"/>
  <c r="CP37" i="49"/>
  <c r="CO37" i="49"/>
  <c r="CN37" i="49"/>
  <c r="CM37" i="49"/>
  <c r="CL37" i="49"/>
  <c r="CK37" i="49"/>
  <c r="CJ37" i="49"/>
  <c r="CI37" i="49"/>
  <c r="CH37" i="49"/>
  <c r="CG37" i="49"/>
  <c r="CF37" i="49"/>
  <c r="CE37" i="49"/>
  <c r="CD37" i="49"/>
  <c r="CC37" i="49"/>
  <c r="CB37" i="49"/>
  <c r="CA37" i="49"/>
  <c r="BZ37" i="49"/>
  <c r="BY37" i="49"/>
  <c r="BX37" i="49"/>
  <c r="BW37" i="49"/>
  <c r="BV37" i="49"/>
  <c r="BU37" i="49"/>
  <c r="BT37" i="49"/>
  <c r="BS37" i="49"/>
  <c r="BR37" i="49"/>
  <c r="BQ37" i="49"/>
  <c r="BP37" i="49"/>
  <c r="BO37" i="49"/>
  <c r="BN37" i="49"/>
  <c r="BM37" i="49"/>
  <c r="BL37" i="49"/>
  <c r="BK37" i="49"/>
  <c r="BJ37" i="49"/>
  <c r="BI37" i="49"/>
  <c r="BH37" i="49"/>
  <c r="BG37" i="49"/>
  <c r="BF37" i="49"/>
  <c r="BE37" i="49"/>
  <c r="BD37" i="49"/>
  <c r="BC37" i="49"/>
  <c r="BB37" i="49"/>
  <c r="BA37" i="49"/>
  <c r="AZ37" i="49"/>
  <c r="AY37" i="49"/>
  <c r="AX37" i="49"/>
  <c r="AW37" i="49"/>
  <c r="AV37" i="49"/>
  <c r="AU37" i="49"/>
  <c r="AT37" i="49"/>
  <c r="AS37" i="49"/>
  <c r="AR37" i="49"/>
  <c r="AQ37" i="49"/>
  <c r="AP37" i="49"/>
  <c r="AO37" i="49"/>
  <c r="AN37" i="49"/>
  <c r="AM37" i="49"/>
  <c r="AL37" i="49"/>
  <c r="AK37" i="49"/>
  <c r="AJ37" i="49"/>
  <c r="AI37" i="49"/>
  <c r="AH37" i="49"/>
  <c r="AG37" i="49"/>
  <c r="AF37" i="49"/>
  <c r="AE37" i="49"/>
  <c r="AD37" i="49"/>
  <c r="AC37" i="49"/>
  <c r="AB37" i="49"/>
  <c r="AA37" i="49"/>
  <c r="Z37" i="49"/>
  <c r="Y37" i="49"/>
  <c r="X37" i="49"/>
  <c r="W37" i="49"/>
  <c r="V37" i="49"/>
  <c r="U37" i="49"/>
  <c r="T37" i="49"/>
  <c r="S37" i="49"/>
  <c r="R37" i="49"/>
  <c r="Q37" i="49"/>
  <c r="P37" i="49"/>
  <c r="O37" i="49"/>
  <c r="N37" i="49"/>
  <c r="M37" i="49"/>
  <c r="L37" i="49"/>
  <c r="K37" i="49"/>
  <c r="J37" i="49"/>
  <c r="I37" i="49"/>
  <c r="H37" i="49"/>
  <c r="G37" i="49"/>
  <c r="F37" i="49"/>
  <c r="E37" i="49"/>
  <c r="D37" i="49"/>
  <c r="C37" i="49"/>
  <c r="B37" i="49"/>
  <c r="A37" i="49" s="1"/>
  <c r="DD36" i="49"/>
  <c r="DC36" i="49"/>
  <c r="DB36" i="49"/>
  <c r="DA36" i="49"/>
  <c r="CZ36" i="49"/>
  <c r="CY36" i="49"/>
  <c r="CX36" i="49"/>
  <c r="CW36" i="49"/>
  <c r="CV36" i="49"/>
  <c r="CU36" i="49"/>
  <c r="CT36" i="49"/>
  <c r="CS36" i="49"/>
  <c r="CR36" i="49"/>
  <c r="CQ36" i="49"/>
  <c r="CP36" i="49"/>
  <c r="CO36" i="49"/>
  <c r="CN36" i="49"/>
  <c r="CM36" i="49"/>
  <c r="CL36" i="49"/>
  <c r="CK36" i="49"/>
  <c r="CJ36" i="49"/>
  <c r="CI36" i="49"/>
  <c r="CH36" i="49"/>
  <c r="CG36" i="49"/>
  <c r="CF36" i="49"/>
  <c r="CE36" i="49"/>
  <c r="CD36" i="49"/>
  <c r="CC36" i="49"/>
  <c r="CB36" i="49"/>
  <c r="CA36" i="49"/>
  <c r="BZ36" i="49"/>
  <c r="BY36" i="49"/>
  <c r="BX36" i="49"/>
  <c r="BW36" i="49"/>
  <c r="BV36" i="49"/>
  <c r="BU36" i="49"/>
  <c r="BT36" i="49"/>
  <c r="BS36" i="49"/>
  <c r="BR36" i="49"/>
  <c r="BQ36" i="49"/>
  <c r="BP36" i="49"/>
  <c r="BO36" i="49"/>
  <c r="BN36" i="49"/>
  <c r="BM36" i="49"/>
  <c r="BL36" i="49"/>
  <c r="BK36" i="49"/>
  <c r="BJ36" i="49"/>
  <c r="BI36" i="49"/>
  <c r="BH36" i="49"/>
  <c r="BG36" i="49"/>
  <c r="BF36" i="49"/>
  <c r="BE36" i="49"/>
  <c r="BD36" i="49"/>
  <c r="BC36" i="49"/>
  <c r="BB36" i="49"/>
  <c r="BA36" i="49"/>
  <c r="AZ36" i="49"/>
  <c r="AY36" i="49"/>
  <c r="AX36" i="49"/>
  <c r="AW36" i="49"/>
  <c r="AV36" i="49"/>
  <c r="AU36" i="49"/>
  <c r="AT36" i="49"/>
  <c r="AS36" i="49"/>
  <c r="AR36" i="49"/>
  <c r="AQ36" i="49"/>
  <c r="AP36" i="49"/>
  <c r="AO36" i="49"/>
  <c r="AN36" i="49"/>
  <c r="AM36" i="49"/>
  <c r="AL36" i="49"/>
  <c r="AK36" i="49"/>
  <c r="AJ36" i="49"/>
  <c r="AI36" i="49"/>
  <c r="AH36" i="49"/>
  <c r="AG36" i="49"/>
  <c r="AF36" i="49"/>
  <c r="AE36" i="49"/>
  <c r="AD36" i="49"/>
  <c r="AC36" i="49"/>
  <c r="AB36" i="49"/>
  <c r="AA36" i="49"/>
  <c r="Z36" i="49"/>
  <c r="Y36" i="49"/>
  <c r="X36" i="49"/>
  <c r="W36" i="49"/>
  <c r="V36" i="49"/>
  <c r="U36" i="49"/>
  <c r="T36" i="49"/>
  <c r="S36" i="49"/>
  <c r="R36" i="49"/>
  <c r="Q36" i="49"/>
  <c r="P36" i="49"/>
  <c r="O36" i="49"/>
  <c r="N36" i="49"/>
  <c r="M36" i="49"/>
  <c r="L36" i="49"/>
  <c r="K36" i="49"/>
  <c r="J36" i="49"/>
  <c r="I36" i="49"/>
  <c r="H36" i="49"/>
  <c r="G36" i="49"/>
  <c r="F36" i="49"/>
  <c r="E36" i="49"/>
  <c r="D36" i="49"/>
  <c r="C36" i="49"/>
  <c r="B36" i="49"/>
  <c r="A36" i="49" s="1"/>
  <c r="DD35" i="49"/>
  <c r="DC35" i="49"/>
  <c r="DB35" i="49"/>
  <c r="DA35" i="49"/>
  <c r="CZ35" i="49"/>
  <c r="CY35" i="49"/>
  <c r="CX35" i="49"/>
  <c r="CW35" i="49"/>
  <c r="CV35" i="49"/>
  <c r="CU35" i="49"/>
  <c r="CT35" i="49"/>
  <c r="CS35" i="49"/>
  <c r="CR35" i="49"/>
  <c r="CQ35" i="49"/>
  <c r="CP35" i="49"/>
  <c r="CO35" i="49"/>
  <c r="CN35" i="49"/>
  <c r="CM35" i="49"/>
  <c r="CL35" i="49"/>
  <c r="CK35" i="49"/>
  <c r="CJ35" i="49"/>
  <c r="CI35" i="49"/>
  <c r="CH35" i="49"/>
  <c r="CG35" i="49"/>
  <c r="CF35" i="49"/>
  <c r="CE35" i="49"/>
  <c r="CD35" i="49"/>
  <c r="CC35" i="49"/>
  <c r="CB35" i="49"/>
  <c r="CA35" i="49"/>
  <c r="BZ35" i="49"/>
  <c r="BY35" i="49"/>
  <c r="BX35" i="49"/>
  <c r="BW35" i="49"/>
  <c r="BV35" i="49"/>
  <c r="BU35" i="49"/>
  <c r="BT35" i="49"/>
  <c r="BS35" i="49"/>
  <c r="BR35" i="49"/>
  <c r="BQ35" i="49"/>
  <c r="BP35" i="49"/>
  <c r="BO35" i="49"/>
  <c r="BN35" i="49"/>
  <c r="BM35" i="49"/>
  <c r="BL35" i="49"/>
  <c r="BK35" i="49"/>
  <c r="BJ35" i="49"/>
  <c r="BI35" i="49"/>
  <c r="BH35" i="49"/>
  <c r="BG35" i="49"/>
  <c r="BF35" i="49"/>
  <c r="BE35" i="49"/>
  <c r="BD35" i="49"/>
  <c r="BC35" i="49"/>
  <c r="BB35" i="49"/>
  <c r="BA35" i="49"/>
  <c r="AZ35" i="49"/>
  <c r="AY35" i="49"/>
  <c r="AX35" i="49"/>
  <c r="AW35" i="49"/>
  <c r="AV35" i="49"/>
  <c r="AU35" i="49"/>
  <c r="AT35" i="49"/>
  <c r="AS35" i="49"/>
  <c r="AR35" i="49"/>
  <c r="AQ35" i="49"/>
  <c r="AP35" i="49"/>
  <c r="AO35" i="49"/>
  <c r="AN35" i="49"/>
  <c r="AM35" i="49"/>
  <c r="AL35" i="49"/>
  <c r="AK35" i="49"/>
  <c r="AJ35" i="49"/>
  <c r="AI35" i="49"/>
  <c r="AH35" i="49"/>
  <c r="AG35" i="49"/>
  <c r="AF35" i="49"/>
  <c r="AE35" i="49"/>
  <c r="AD35" i="49"/>
  <c r="AC35" i="49"/>
  <c r="AB35" i="49"/>
  <c r="AA35" i="49"/>
  <c r="Z35" i="49"/>
  <c r="Y35" i="49"/>
  <c r="X35" i="49"/>
  <c r="W35" i="49"/>
  <c r="V35" i="49"/>
  <c r="U35" i="49"/>
  <c r="T35" i="49"/>
  <c r="S35" i="49"/>
  <c r="R35" i="49"/>
  <c r="Q35" i="49"/>
  <c r="P35" i="49"/>
  <c r="O35" i="49"/>
  <c r="N35" i="49"/>
  <c r="M35" i="49"/>
  <c r="L35" i="49"/>
  <c r="K35" i="49"/>
  <c r="J35" i="49"/>
  <c r="I35" i="49"/>
  <c r="H35" i="49"/>
  <c r="G35" i="49"/>
  <c r="F35" i="49"/>
  <c r="E35" i="49"/>
  <c r="D35" i="49"/>
  <c r="C35" i="49"/>
  <c r="B35" i="49"/>
  <c r="A35" i="49" s="1"/>
  <c r="DD34" i="49"/>
  <c r="DC34" i="49"/>
  <c r="DB34" i="49"/>
  <c r="DA34" i="49"/>
  <c r="CZ34" i="49"/>
  <c r="CY34" i="49"/>
  <c r="CX34" i="49"/>
  <c r="CW34" i="49"/>
  <c r="CV34" i="49"/>
  <c r="CU34" i="49"/>
  <c r="CT34" i="49"/>
  <c r="CS34" i="49"/>
  <c r="CR34" i="49"/>
  <c r="CQ34" i="49"/>
  <c r="CP34" i="49"/>
  <c r="CO34" i="49"/>
  <c r="CN34" i="49"/>
  <c r="CM34" i="49"/>
  <c r="CL34" i="49"/>
  <c r="CK34" i="49"/>
  <c r="CJ34" i="49"/>
  <c r="CI34" i="49"/>
  <c r="CH34" i="49"/>
  <c r="CG34" i="49"/>
  <c r="CF34" i="49"/>
  <c r="CE34" i="49"/>
  <c r="CD34" i="49"/>
  <c r="CC34" i="49"/>
  <c r="CB34" i="49"/>
  <c r="CA34" i="49"/>
  <c r="BZ34" i="49"/>
  <c r="BY34" i="49"/>
  <c r="BX34" i="49"/>
  <c r="BW34" i="49"/>
  <c r="BV34" i="49"/>
  <c r="BU34" i="49"/>
  <c r="BT34" i="49"/>
  <c r="BS34" i="49"/>
  <c r="BR34" i="49"/>
  <c r="BQ34" i="49"/>
  <c r="BP34" i="49"/>
  <c r="BO34" i="49"/>
  <c r="BN34" i="49"/>
  <c r="BM34" i="49"/>
  <c r="BL34" i="49"/>
  <c r="BK34" i="49"/>
  <c r="BJ34" i="49"/>
  <c r="BI34" i="49"/>
  <c r="BH34" i="49"/>
  <c r="BG34" i="49"/>
  <c r="BF34" i="49"/>
  <c r="BE34" i="49"/>
  <c r="BD34" i="49"/>
  <c r="BC34" i="49"/>
  <c r="BB34" i="49"/>
  <c r="BA34" i="49"/>
  <c r="AZ34" i="49"/>
  <c r="AY34" i="49"/>
  <c r="AX34" i="49"/>
  <c r="AW34" i="49"/>
  <c r="AV34" i="49"/>
  <c r="AU34" i="49"/>
  <c r="AT34" i="49"/>
  <c r="AS34" i="49"/>
  <c r="AR34" i="49"/>
  <c r="AQ34" i="49"/>
  <c r="AP34" i="49"/>
  <c r="AO34" i="49"/>
  <c r="AN34" i="49"/>
  <c r="AM34" i="49"/>
  <c r="AL34" i="49"/>
  <c r="AK34" i="49"/>
  <c r="AJ34" i="49"/>
  <c r="AI34" i="49"/>
  <c r="AH34" i="49"/>
  <c r="AG34" i="49"/>
  <c r="AF34" i="49"/>
  <c r="AE34" i="49"/>
  <c r="AD34" i="49"/>
  <c r="AC34" i="49"/>
  <c r="AB34" i="49"/>
  <c r="AA34" i="49"/>
  <c r="Z34" i="49"/>
  <c r="Y34" i="49"/>
  <c r="X34" i="49"/>
  <c r="W34" i="49"/>
  <c r="V34" i="49"/>
  <c r="U34" i="49"/>
  <c r="T34" i="49"/>
  <c r="S34" i="49"/>
  <c r="R34" i="49"/>
  <c r="Q34" i="49"/>
  <c r="P34" i="49"/>
  <c r="O34" i="49"/>
  <c r="N34" i="49"/>
  <c r="M34" i="49"/>
  <c r="L34" i="49"/>
  <c r="K34" i="49"/>
  <c r="J34" i="49"/>
  <c r="I34" i="49"/>
  <c r="H34" i="49"/>
  <c r="G34" i="49"/>
  <c r="F34" i="49"/>
  <c r="E34" i="49"/>
  <c r="D34" i="49"/>
  <c r="C34" i="49"/>
  <c r="B34" i="49"/>
  <c r="A34" i="49" s="1"/>
  <c r="DD33" i="49"/>
  <c r="DC33" i="49"/>
  <c r="DB33" i="49"/>
  <c r="DA33" i="49"/>
  <c r="CZ33" i="49"/>
  <c r="CY33" i="49"/>
  <c r="CX33" i="49"/>
  <c r="CW33" i="49"/>
  <c r="CV33" i="49"/>
  <c r="CU33" i="49"/>
  <c r="CT33" i="49"/>
  <c r="CS33" i="49"/>
  <c r="CR33" i="49"/>
  <c r="CQ33" i="49"/>
  <c r="CP33" i="49"/>
  <c r="CO33" i="49"/>
  <c r="CN33" i="49"/>
  <c r="CM33" i="49"/>
  <c r="CL33" i="49"/>
  <c r="CK33" i="49"/>
  <c r="CJ33" i="49"/>
  <c r="CI33" i="49"/>
  <c r="CH33" i="49"/>
  <c r="CG33" i="49"/>
  <c r="CF33" i="49"/>
  <c r="CE33" i="49"/>
  <c r="CD33" i="49"/>
  <c r="CC33" i="49"/>
  <c r="CB33" i="49"/>
  <c r="CA33" i="49"/>
  <c r="BZ33" i="49"/>
  <c r="BY33" i="49"/>
  <c r="BX33" i="49"/>
  <c r="BW33" i="49"/>
  <c r="BV33" i="49"/>
  <c r="BU33" i="49"/>
  <c r="BT33" i="49"/>
  <c r="BS33" i="49"/>
  <c r="BR33" i="49"/>
  <c r="BQ33" i="49"/>
  <c r="BP33" i="49"/>
  <c r="BO33" i="49"/>
  <c r="BN33" i="49"/>
  <c r="BM33" i="49"/>
  <c r="BL33" i="49"/>
  <c r="BK33" i="49"/>
  <c r="BJ33" i="49"/>
  <c r="BI33" i="49"/>
  <c r="BH33" i="49"/>
  <c r="BG33" i="49"/>
  <c r="BF33" i="49"/>
  <c r="BE33" i="49"/>
  <c r="BD33" i="49"/>
  <c r="BC33" i="49"/>
  <c r="BB33" i="49"/>
  <c r="BA33" i="49"/>
  <c r="AZ33" i="49"/>
  <c r="AY33" i="49"/>
  <c r="AX33" i="49"/>
  <c r="AW33" i="49"/>
  <c r="AV33" i="49"/>
  <c r="AU33" i="49"/>
  <c r="AT33" i="49"/>
  <c r="AS33" i="49"/>
  <c r="AR33" i="49"/>
  <c r="AQ33" i="49"/>
  <c r="AP33" i="49"/>
  <c r="AO33" i="49"/>
  <c r="AN33" i="49"/>
  <c r="AM33" i="49"/>
  <c r="AL33" i="49"/>
  <c r="AK33" i="49"/>
  <c r="AJ33" i="49"/>
  <c r="AI33" i="49"/>
  <c r="AH33" i="49"/>
  <c r="AG33" i="49"/>
  <c r="AF33" i="49"/>
  <c r="AE33" i="49"/>
  <c r="AD33" i="49"/>
  <c r="AC33" i="49"/>
  <c r="AB33" i="49"/>
  <c r="AA33" i="49"/>
  <c r="Z33" i="49"/>
  <c r="Y33" i="49"/>
  <c r="X33" i="49"/>
  <c r="W33" i="49"/>
  <c r="V33" i="49"/>
  <c r="U33" i="49"/>
  <c r="T33" i="49"/>
  <c r="S33" i="49"/>
  <c r="R33" i="49"/>
  <c r="Q33" i="49"/>
  <c r="P33" i="49"/>
  <c r="O33" i="49"/>
  <c r="N33" i="49"/>
  <c r="M33" i="49"/>
  <c r="L33" i="49"/>
  <c r="K33" i="49"/>
  <c r="J33" i="49"/>
  <c r="I33" i="49"/>
  <c r="H33" i="49"/>
  <c r="G33" i="49"/>
  <c r="F33" i="49"/>
  <c r="E33" i="49"/>
  <c r="D33" i="49"/>
  <c r="C33" i="49"/>
  <c r="B33" i="49"/>
  <c r="A33" i="49" s="1"/>
  <c r="DD32" i="49"/>
  <c r="DC32" i="49"/>
  <c r="DB32" i="49"/>
  <c r="DA32" i="49"/>
  <c r="CZ32" i="49"/>
  <c r="CY32" i="49"/>
  <c r="CX32" i="49"/>
  <c r="CW32" i="49"/>
  <c r="CV32" i="49"/>
  <c r="CU32" i="49"/>
  <c r="CT32" i="49"/>
  <c r="CS32" i="49"/>
  <c r="CR32" i="49"/>
  <c r="CQ32" i="49"/>
  <c r="CP32" i="49"/>
  <c r="CO32" i="49"/>
  <c r="CN32" i="49"/>
  <c r="CM32" i="49"/>
  <c r="CL32" i="49"/>
  <c r="CK32" i="49"/>
  <c r="CJ32" i="49"/>
  <c r="CI32" i="49"/>
  <c r="CH32" i="49"/>
  <c r="CG32" i="49"/>
  <c r="CF32" i="49"/>
  <c r="CE32" i="49"/>
  <c r="CD32" i="49"/>
  <c r="CC32" i="49"/>
  <c r="CB32" i="49"/>
  <c r="CA32" i="49"/>
  <c r="BZ32" i="49"/>
  <c r="BY32" i="49"/>
  <c r="BX32" i="49"/>
  <c r="BW32" i="49"/>
  <c r="BV32" i="49"/>
  <c r="BU32" i="49"/>
  <c r="BT32" i="49"/>
  <c r="BS32" i="49"/>
  <c r="BR32" i="49"/>
  <c r="BQ32" i="49"/>
  <c r="BP32" i="49"/>
  <c r="BO32" i="49"/>
  <c r="BN32" i="49"/>
  <c r="BM32" i="49"/>
  <c r="BL32" i="49"/>
  <c r="BK32" i="49"/>
  <c r="BJ32" i="49"/>
  <c r="BI32" i="49"/>
  <c r="BH32" i="49"/>
  <c r="BG32" i="49"/>
  <c r="BF32" i="49"/>
  <c r="BE32" i="49"/>
  <c r="BD32" i="49"/>
  <c r="BC32" i="49"/>
  <c r="BB32" i="49"/>
  <c r="BA32" i="49"/>
  <c r="AZ32" i="49"/>
  <c r="AY32" i="49"/>
  <c r="AX32" i="49"/>
  <c r="AW32" i="49"/>
  <c r="AV32" i="49"/>
  <c r="AU32" i="49"/>
  <c r="AT32" i="49"/>
  <c r="AS32" i="49"/>
  <c r="AR32" i="49"/>
  <c r="AQ32" i="49"/>
  <c r="AP32" i="49"/>
  <c r="AO32" i="49"/>
  <c r="AN32" i="49"/>
  <c r="AM32" i="49"/>
  <c r="AL32" i="49"/>
  <c r="AK32" i="49"/>
  <c r="AJ32" i="49"/>
  <c r="AI32" i="49"/>
  <c r="AH32" i="49"/>
  <c r="AG32" i="49"/>
  <c r="AF32" i="49"/>
  <c r="AE32" i="49"/>
  <c r="AD32" i="49"/>
  <c r="AC32" i="49"/>
  <c r="AB32" i="49"/>
  <c r="AA32" i="49"/>
  <c r="Z32" i="49"/>
  <c r="Y32" i="49"/>
  <c r="X32" i="49"/>
  <c r="W32" i="49"/>
  <c r="V32" i="49"/>
  <c r="U32" i="49"/>
  <c r="T32" i="49"/>
  <c r="S32" i="49"/>
  <c r="R32" i="49"/>
  <c r="Q32" i="49"/>
  <c r="P32" i="49"/>
  <c r="O32" i="49"/>
  <c r="N32" i="49"/>
  <c r="M32" i="49"/>
  <c r="L32" i="49"/>
  <c r="K32" i="49"/>
  <c r="J32" i="49"/>
  <c r="I32" i="49"/>
  <c r="H32" i="49"/>
  <c r="G32" i="49"/>
  <c r="F32" i="49"/>
  <c r="E32" i="49"/>
  <c r="D32" i="49"/>
  <c r="C32" i="49"/>
  <c r="B32" i="49"/>
  <c r="A32" i="49" s="1"/>
  <c r="DD31" i="49"/>
  <c r="DC31" i="49"/>
  <c r="DB31" i="49"/>
  <c r="DA31" i="49"/>
  <c r="CZ31" i="49"/>
  <c r="CY31" i="49"/>
  <c r="CX31" i="49"/>
  <c r="CW31" i="49"/>
  <c r="CV31" i="49"/>
  <c r="CU31" i="49"/>
  <c r="CT31" i="49"/>
  <c r="CS31" i="49"/>
  <c r="CR31" i="49"/>
  <c r="CQ31" i="49"/>
  <c r="CP31" i="49"/>
  <c r="CO31" i="49"/>
  <c r="CN31" i="49"/>
  <c r="CM31" i="49"/>
  <c r="CL31" i="49"/>
  <c r="CK31" i="49"/>
  <c r="CJ31" i="49"/>
  <c r="CI31" i="49"/>
  <c r="CH31" i="49"/>
  <c r="CG31" i="49"/>
  <c r="CF31" i="49"/>
  <c r="CE31" i="49"/>
  <c r="CD31" i="49"/>
  <c r="CC31" i="49"/>
  <c r="CB31" i="49"/>
  <c r="CA31" i="49"/>
  <c r="BZ31" i="49"/>
  <c r="BY31" i="49"/>
  <c r="BX31" i="49"/>
  <c r="BW31" i="49"/>
  <c r="BV31" i="49"/>
  <c r="BU31" i="49"/>
  <c r="BT31" i="49"/>
  <c r="BS31" i="49"/>
  <c r="BR31" i="49"/>
  <c r="BQ31" i="49"/>
  <c r="BP31" i="49"/>
  <c r="BO31" i="49"/>
  <c r="BN31" i="49"/>
  <c r="BM31" i="49"/>
  <c r="BL31" i="49"/>
  <c r="BK31" i="49"/>
  <c r="BJ31" i="49"/>
  <c r="BI31" i="49"/>
  <c r="BH31" i="49"/>
  <c r="BG31" i="49"/>
  <c r="BF31" i="49"/>
  <c r="BE31" i="49"/>
  <c r="BD31" i="49"/>
  <c r="BC31" i="49"/>
  <c r="BB31" i="49"/>
  <c r="BA31" i="49"/>
  <c r="AZ31" i="49"/>
  <c r="AY31" i="49"/>
  <c r="AX31" i="49"/>
  <c r="AW31" i="49"/>
  <c r="AV31" i="49"/>
  <c r="AU31" i="49"/>
  <c r="AT31" i="49"/>
  <c r="AS31" i="49"/>
  <c r="AR31" i="49"/>
  <c r="AQ31" i="49"/>
  <c r="AP31" i="49"/>
  <c r="AO31" i="49"/>
  <c r="AN31" i="49"/>
  <c r="AM31" i="49"/>
  <c r="AL31" i="49"/>
  <c r="AK31" i="49"/>
  <c r="AJ31" i="49"/>
  <c r="AI31" i="49"/>
  <c r="AH31" i="49"/>
  <c r="AG31" i="49"/>
  <c r="AF31" i="49"/>
  <c r="AE31" i="49"/>
  <c r="AD31" i="49"/>
  <c r="AC31" i="49"/>
  <c r="AB31" i="49"/>
  <c r="AA31" i="49"/>
  <c r="Z31" i="49"/>
  <c r="Y31" i="49"/>
  <c r="X31" i="49"/>
  <c r="W31" i="49"/>
  <c r="V31" i="49"/>
  <c r="U31" i="49"/>
  <c r="T31" i="49"/>
  <c r="S31" i="49"/>
  <c r="R31" i="49"/>
  <c r="Q31" i="49"/>
  <c r="P31" i="49"/>
  <c r="O31" i="49"/>
  <c r="N31" i="49"/>
  <c r="M31" i="49"/>
  <c r="L31" i="49"/>
  <c r="K31" i="49"/>
  <c r="J31" i="49"/>
  <c r="I31" i="49"/>
  <c r="H31" i="49"/>
  <c r="G31" i="49"/>
  <c r="F31" i="49"/>
  <c r="E31" i="49"/>
  <c r="D31" i="49"/>
  <c r="C31" i="49"/>
  <c r="B31" i="49"/>
  <c r="A31" i="49" s="1"/>
  <c r="DD30" i="49"/>
  <c r="DC30" i="49"/>
  <c r="DB30" i="49"/>
  <c r="DA30" i="49"/>
  <c r="CZ30" i="49"/>
  <c r="CY30" i="49"/>
  <c r="CX30" i="49"/>
  <c r="CW30" i="49"/>
  <c r="CV30" i="49"/>
  <c r="CU30" i="49"/>
  <c r="CT30" i="49"/>
  <c r="CS30" i="49"/>
  <c r="CR30" i="49"/>
  <c r="CQ30" i="49"/>
  <c r="CP30" i="49"/>
  <c r="CO30" i="49"/>
  <c r="CN30" i="49"/>
  <c r="CM30" i="49"/>
  <c r="CL30" i="49"/>
  <c r="CK30" i="49"/>
  <c r="CJ30" i="49"/>
  <c r="CI30" i="49"/>
  <c r="CH30" i="49"/>
  <c r="CG30" i="49"/>
  <c r="CF30" i="49"/>
  <c r="CE30" i="49"/>
  <c r="CD30" i="49"/>
  <c r="CC30" i="49"/>
  <c r="CB30" i="49"/>
  <c r="CA30" i="49"/>
  <c r="BZ30" i="49"/>
  <c r="BY30" i="49"/>
  <c r="BX30" i="49"/>
  <c r="BW30" i="49"/>
  <c r="BV30" i="49"/>
  <c r="BU30" i="49"/>
  <c r="BT30" i="49"/>
  <c r="BS30" i="49"/>
  <c r="BR30" i="49"/>
  <c r="BQ30" i="49"/>
  <c r="BP30" i="49"/>
  <c r="BO30" i="49"/>
  <c r="BN30" i="49"/>
  <c r="BM30" i="49"/>
  <c r="BL30" i="49"/>
  <c r="BK30" i="49"/>
  <c r="BJ30" i="49"/>
  <c r="BI30" i="49"/>
  <c r="BH30" i="49"/>
  <c r="BG30" i="49"/>
  <c r="BF30" i="49"/>
  <c r="BE30" i="49"/>
  <c r="BD30" i="49"/>
  <c r="BC30" i="49"/>
  <c r="BB30" i="49"/>
  <c r="BA30" i="49"/>
  <c r="AZ30" i="49"/>
  <c r="AY30" i="49"/>
  <c r="AX30" i="49"/>
  <c r="AW30" i="49"/>
  <c r="AV30" i="49"/>
  <c r="AU30" i="49"/>
  <c r="AT30" i="49"/>
  <c r="AS30" i="49"/>
  <c r="AR30" i="49"/>
  <c r="AQ30" i="49"/>
  <c r="AP30" i="49"/>
  <c r="AO30" i="49"/>
  <c r="AN30" i="49"/>
  <c r="AM30" i="49"/>
  <c r="AL30" i="49"/>
  <c r="AK30" i="49"/>
  <c r="AJ30" i="49"/>
  <c r="AI30" i="49"/>
  <c r="AH30" i="49"/>
  <c r="AG30" i="49"/>
  <c r="AF30" i="49"/>
  <c r="AE30" i="49"/>
  <c r="AD30" i="49"/>
  <c r="AC30" i="49"/>
  <c r="AB30" i="49"/>
  <c r="AA30" i="49"/>
  <c r="Z30" i="49"/>
  <c r="Y30" i="49"/>
  <c r="X30" i="49"/>
  <c r="W30" i="49"/>
  <c r="V30" i="49"/>
  <c r="U30" i="49"/>
  <c r="T30" i="49"/>
  <c r="S30" i="49"/>
  <c r="R30" i="49"/>
  <c r="Q30" i="49"/>
  <c r="P30" i="49"/>
  <c r="O30" i="49"/>
  <c r="N30" i="49"/>
  <c r="M30" i="49"/>
  <c r="L30" i="49"/>
  <c r="K30" i="49"/>
  <c r="J30" i="49"/>
  <c r="I30" i="49"/>
  <c r="H30" i="49"/>
  <c r="G30" i="49"/>
  <c r="F30" i="49"/>
  <c r="E30" i="49"/>
  <c r="D30" i="49"/>
  <c r="C30" i="49"/>
  <c r="B30" i="49"/>
  <c r="A30" i="49" s="1"/>
  <c r="DD29" i="49"/>
  <c r="DC29" i="49"/>
  <c r="DB29" i="49"/>
  <c r="DA29" i="49"/>
  <c r="CZ29" i="49"/>
  <c r="CY29" i="49"/>
  <c r="CX29" i="49"/>
  <c r="CW29" i="49"/>
  <c r="CV29" i="49"/>
  <c r="CU29" i="49"/>
  <c r="CT29" i="49"/>
  <c r="CS29" i="49"/>
  <c r="CR29" i="49"/>
  <c r="CQ29" i="49"/>
  <c r="CP29" i="49"/>
  <c r="CO29" i="49"/>
  <c r="CN29" i="49"/>
  <c r="CM29" i="49"/>
  <c r="CL29" i="49"/>
  <c r="CK29" i="49"/>
  <c r="CJ29" i="49"/>
  <c r="CI29" i="49"/>
  <c r="CH29" i="49"/>
  <c r="CG29" i="49"/>
  <c r="CF29" i="49"/>
  <c r="CE29" i="49"/>
  <c r="CD29" i="49"/>
  <c r="CC29" i="49"/>
  <c r="CB29" i="49"/>
  <c r="CA29" i="49"/>
  <c r="BZ29" i="49"/>
  <c r="BY29" i="49"/>
  <c r="BX29" i="49"/>
  <c r="BW29" i="49"/>
  <c r="BV29" i="49"/>
  <c r="BU29" i="49"/>
  <c r="BT29" i="49"/>
  <c r="BS29" i="49"/>
  <c r="BR29" i="49"/>
  <c r="BQ29" i="49"/>
  <c r="BP29" i="49"/>
  <c r="BO29" i="49"/>
  <c r="BN29" i="49"/>
  <c r="BM29" i="49"/>
  <c r="BL29" i="49"/>
  <c r="BK29" i="49"/>
  <c r="BJ29" i="49"/>
  <c r="BI29" i="49"/>
  <c r="BH29" i="49"/>
  <c r="BG29" i="49"/>
  <c r="BF29" i="49"/>
  <c r="BE29" i="49"/>
  <c r="BD29" i="49"/>
  <c r="BC29" i="49"/>
  <c r="BB29" i="49"/>
  <c r="BA29" i="49"/>
  <c r="AZ29" i="49"/>
  <c r="AY29" i="49"/>
  <c r="AX29" i="49"/>
  <c r="AW29" i="49"/>
  <c r="AV29" i="49"/>
  <c r="AU29" i="49"/>
  <c r="AT29" i="49"/>
  <c r="AS29" i="49"/>
  <c r="AR29" i="49"/>
  <c r="AQ29" i="49"/>
  <c r="AP29" i="49"/>
  <c r="AO29" i="49"/>
  <c r="AN29" i="49"/>
  <c r="AM29" i="49"/>
  <c r="AL29" i="49"/>
  <c r="AK29" i="49"/>
  <c r="AJ29" i="49"/>
  <c r="AI29" i="49"/>
  <c r="AH29" i="49"/>
  <c r="AG29" i="49"/>
  <c r="AF29" i="49"/>
  <c r="AE29" i="49"/>
  <c r="AD29" i="49"/>
  <c r="AC29" i="49"/>
  <c r="AB29" i="49"/>
  <c r="AA29" i="49"/>
  <c r="Z29" i="49"/>
  <c r="Y29" i="49"/>
  <c r="X29" i="49"/>
  <c r="W29" i="49"/>
  <c r="V29" i="49"/>
  <c r="U29" i="49"/>
  <c r="T29" i="49"/>
  <c r="S29" i="49"/>
  <c r="R29" i="49"/>
  <c r="Q29" i="49"/>
  <c r="P29" i="49"/>
  <c r="O29" i="49"/>
  <c r="N29" i="49"/>
  <c r="M29" i="49"/>
  <c r="L29" i="49"/>
  <c r="K29" i="49"/>
  <c r="J29" i="49"/>
  <c r="I29" i="49"/>
  <c r="H29" i="49"/>
  <c r="G29" i="49"/>
  <c r="F29" i="49"/>
  <c r="E29" i="49"/>
  <c r="D29" i="49"/>
  <c r="C29" i="49"/>
  <c r="B29" i="49"/>
  <c r="A29" i="49" s="1"/>
  <c r="DD28" i="49"/>
  <c r="DC28" i="49"/>
  <c r="DB28" i="49"/>
  <c r="DA28" i="49"/>
  <c r="CZ28" i="49"/>
  <c r="CY28" i="49"/>
  <c r="CX28" i="49"/>
  <c r="CW28" i="49"/>
  <c r="CV28" i="49"/>
  <c r="CU28" i="49"/>
  <c r="CT28" i="49"/>
  <c r="CS28" i="49"/>
  <c r="CR28" i="49"/>
  <c r="CQ28" i="49"/>
  <c r="CP28" i="49"/>
  <c r="CO28" i="49"/>
  <c r="CN28" i="49"/>
  <c r="CM28" i="49"/>
  <c r="CL28" i="49"/>
  <c r="CK28" i="49"/>
  <c r="CJ28" i="49"/>
  <c r="CI28" i="49"/>
  <c r="CH28" i="49"/>
  <c r="CG28" i="49"/>
  <c r="CF28" i="49"/>
  <c r="CE28" i="49"/>
  <c r="CD28" i="49"/>
  <c r="CC28" i="49"/>
  <c r="CB28" i="49"/>
  <c r="CA28" i="49"/>
  <c r="BZ28" i="49"/>
  <c r="BY28" i="49"/>
  <c r="BX28" i="49"/>
  <c r="BW28" i="49"/>
  <c r="BV28" i="49"/>
  <c r="BU28" i="49"/>
  <c r="BT28" i="49"/>
  <c r="BS28" i="49"/>
  <c r="BR28" i="49"/>
  <c r="BQ28" i="49"/>
  <c r="BP28" i="49"/>
  <c r="BO28" i="49"/>
  <c r="BN28" i="49"/>
  <c r="BM28" i="49"/>
  <c r="BL28" i="49"/>
  <c r="BK28" i="49"/>
  <c r="BJ28" i="49"/>
  <c r="BI28" i="49"/>
  <c r="BH28" i="49"/>
  <c r="BG28" i="49"/>
  <c r="BF28" i="49"/>
  <c r="BE28" i="49"/>
  <c r="BD28" i="49"/>
  <c r="BC28" i="49"/>
  <c r="BB28" i="49"/>
  <c r="BA28" i="49"/>
  <c r="AZ28" i="49"/>
  <c r="AY28" i="49"/>
  <c r="AX28" i="49"/>
  <c r="AW28" i="49"/>
  <c r="AV28" i="49"/>
  <c r="AU28" i="49"/>
  <c r="AT28" i="49"/>
  <c r="AS28" i="49"/>
  <c r="AR28" i="49"/>
  <c r="AQ28" i="49"/>
  <c r="AP28" i="49"/>
  <c r="AO28" i="49"/>
  <c r="AN28" i="49"/>
  <c r="AM28" i="49"/>
  <c r="AL28" i="49"/>
  <c r="AK28" i="49"/>
  <c r="AJ28" i="49"/>
  <c r="AI28" i="49"/>
  <c r="AH28" i="49"/>
  <c r="AG28" i="49"/>
  <c r="AF28" i="49"/>
  <c r="AE28" i="49"/>
  <c r="AD28" i="49"/>
  <c r="AC28" i="49"/>
  <c r="AB28" i="49"/>
  <c r="AA28" i="49"/>
  <c r="Z28" i="49"/>
  <c r="Y28" i="49"/>
  <c r="X28" i="49"/>
  <c r="W28" i="49"/>
  <c r="V28" i="49"/>
  <c r="U28" i="49"/>
  <c r="T28" i="49"/>
  <c r="S28" i="49"/>
  <c r="R28" i="49"/>
  <c r="Q28" i="49"/>
  <c r="P28" i="49"/>
  <c r="O28" i="49"/>
  <c r="N28" i="49"/>
  <c r="M28" i="49"/>
  <c r="L28" i="49"/>
  <c r="K28" i="49"/>
  <c r="J28" i="49"/>
  <c r="I28" i="49"/>
  <c r="H28" i="49"/>
  <c r="G28" i="49"/>
  <c r="F28" i="49"/>
  <c r="E28" i="49"/>
  <c r="D28" i="49"/>
  <c r="C28" i="49"/>
  <c r="B28" i="49"/>
  <c r="A28" i="49" s="1"/>
  <c r="DD27" i="49"/>
  <c r="DC27" i="49"/>
  <c r="DB27" i="49"/>
  <c r="DA27" i="49"/>
  <c r="CZ27" i="49"/>
  <c r="CY27" i="49"/>
  <c r="CX27" i="49"/>
  <c r="CW27" i="49"/>
  <c r="CV27" i="49"/>
  <c r="CU27" i="49"/>
  <c r="CT27" i="49"/>
  <c r="CS27" i="49"/>
  <c r="CR27" i="49"/>
  <c r="CQ27" i="49"/>
  <c r="CP27" i="49"/>
  <c r="CO27" i="49"/>
  <c r="CN27" i="49"/>
  <c r="CM27" i="49"/>
  <c r="CL27" i="49"/>
  <c r="CK27" i="49"/>
  <c r="CJ27" i="49"/>
  <c r="CI27" i="49"/>
  <c r="CH27" i="49"/>
  <c r="CG27" i="49"/>
  <c r="CF27" i="49"/>
  <c r="CE27" i="49"/>
  <c r="CD27" i="49"/>
  <c r="CC27" i="49"/>
  <c r="CB27" i="49"/>
  <c r="CA27" i="49"/>
  <c r="BZ27" i="49"/>
  <c r="BY27" i="49"/>
  <c r="BX27" i="49"/>
  <c r="BW27" i="49"/>
  <c r="BV27" i="49"/>
  <c r="BU27" i="49"/>
  <c r="BT27" i="49"/>
  <c r="BS27" i="49"/>
  <c r="BR27" i="49"/>
  <c r="BQ27" i="49"/>
  <c r="BP27" i="49"/>
  <c r="BO27" i="49"/>
  <c r="BN27" i="49"/>
  <c r="BM27" i="49"/>
  <c r="BL27" i="49"/>
  <c r="BK27" i="49"/>
  <c r="BJ27" i="49"/>
  <c r="BI27" i="49"/>
  <c r="BH27" i="49"/>
  <c r="BG27" i="49"/>
  <c r="BF27" i="49"/>
  <c r="BE27" i="49"/>
  <c r="BD27" i="49"/>
  <c r="BC27" i="49"/>
  <c r="BB27" i="49"/>
  <c r="BA27" i="49"/>
  <c r="AZ27" i="49"/>
  <c r="AY27" i="49"/>
  <c r="AX27" i="49"/>
  <c r="AW27" i="49"/>
  <c r="AV27" i="49"/>
  <c r="AU27" i="49"/>
  <c r="AT27" i="49"/>
  <c r="AS27" i="49"/>
  <c r="AR27" i="49"/>
  <c r="AQ27" i="49"/>
  <c r="AP27" i="49"/>
  <c r="AO27" i="49"/>
  <c r="AN27" i="49"/>
  <c r="AM27" i="49"/>
  <c r="AL27" i="49"/>
  <c r="AK27" i="49"/>
  <c r="AJ27" i="49"/>
  <c r="AI27" i="49"/>
  <c r="AH27" i="49"/>
  <c r="AG27" i="49"/>
  <c r="AF27" i="49"/>
  <c r="AE27" i="49"/>
  <c r="AD27" i="49"/>
  <c r="AC27" i="49"/>
  <c r="AB27" i="49"/>
  <c r="AA27" i="49"/>
  <c r="Z27" i="49"/>
  <c r="Y27" i="49"/>
  <c r="X27" i="49"/>
  <c r="W27" i="49"/>
  <c r="V27" i="49"/>
  <c r="U27" i="49"/>
  <c r="T27" i="49"/>
  <c r="S27" i="49"/>
  <c r="R27" i="49"/>
  <c r="Q27" i="49"/>
  <c r="P27" i="49"/>
  <c r="O27" i="49"/>
  <c r="N27" i="49"/>
  <c r="M27" i="49"/>
  <c r="L27" i="49"/>
  <c r="K27" i="49"/>
  <c r="J27" i="49"/>
  <c r="I27" i="49"/>
  <c r="H27" i="49"/>
  <c r="G27" i="49"/>
  <c r="F27" i="49"/>
  <c r="E27" i="49"/>
  <c r="D27" i="49"/>
  <c r="C27" i="49"/>
  <c r="B27" i="49"/>
  <c r="A27" i="49" s="1"/>
  <c r="DD26" i="49"/>
  <c r="DC26" i="49"/>
  <c r="DB26" i="49"/>
  <c r="DA26" i="49"/>
  <c r="CZ26" i="49"/>
  <c r="CY26" i="49"/>
  <c r="CX26" i="49"/>
  <c r="CW26" i="49"/>
  <c r="CV26" i="49"/>
  <c r="CU26" i="49"/>
  <c r="CT26" i="49"/>
  <c r="CS26" i="49"/>
  <c r="CR26" i="49"/>
  <c r="CQ26" i="49"/>
  <c r="CP26" i="49"/>
  <c r="CO26" i="49"/>
  <c r="CN26" i="49"/>
  <c r="CM26" i="49"/>
  <c r="CL26" i="49"/>
  <c r="CK26" i="49"/>
  <c r="CJ26" i="49"/>
  <c r="CI26" i="49"/>
  <c r="CH26" i="49"/>
  <c r="CG26" i="49"/>
  <c r="CF26" i="49"/>
  <c r="CE26" i="49"/>
  <c r="CD26" i="49"/>
  <c r="CC26" i="49"/>
  <c r="CB26" i="49"/>
  <c r="CA26" i="49"/>
  <c r="BZ26" i="49"/>
  <c r="BY26" i="49"/>
  <c r="BX26" i="49"/>
  <c r="BW26" i="49"/>
  <c r="BV26" i="49"/>
  <c r="BU26" i="49"/>
  <c r="BT26" i="49"/>
  <c r="BS26" i="49"/>
  <c r="BR26" i="49"/>
  <c r="BQ26" i="49"/>
  <c r="BP26" i="49"/>
  <c r="BO26" i="49"/>
  <c r="BN26" i="49"/>
  <c r="BM26" i="49"/>
  <c r="BL26" i="49"/>
  <c r="BK26" i="49"/>
  <c r="BJ26" i="49"/>
  <c r="BI26" i="49"/>
  <c r="BH26" i="49"/>
  <c r="BG26" i="49"/>
  <c r="BF26" i="49"/>
  <c r="BE26" i="49"/>
  <c r="BD26" i="49"/>
  <c r="BC26" i="49"/>
  <c r="BB26" i="49"/>
  <c r="BA26" i="49"/>
  <c r="AZ26" i="49"/>
  <c r="AY26" i="49"/>
  <c r="AX26" i="49"/>
  <c r="AW26" i="49"/>
  <c r="AV26" i="49"/>
  <c r="AU26" i="49"/>
  <c r="AT26" i="49"/>
  <c r="AS26" i="49"/>
  <c r="AR26" i="49"/>
  <c r="AQ26" i="49"/>
  <c r="AP26" i="49"/>
  <c r="AO26" i="49"/>
  <c r="AN26" i="49"/>
  <c r="AM26" i="49"/>
  <c r="AL26" i="49"/>
  <c r="AK26" i="49"/>
  <c r="AJ26" i="49"/>
  <c r="AI26" i="49"/>
  <c r="AH26" i="49"/>
  <c r="AG26" i="49"/>
  <c r="AF26" i="49"/>
  <c r="AE26" i="49"/>
  <c r="AD26" i="49"/>
  <c r="AC26" i="49"/>
  <c r="AB26" i="49"/>
  <c r="AA26" i="49"/>
  <c r="Z26" i="49"/>
  <c r="Y26" i="49"/>
  <c r="X26" i="49"/>
  <c r="W26" i="49"/>
  <c r="V26" i="49"/>
  <c r="U26" i="49"/>
  <c r="T26" i="49"/>
  <c r="S26" i="49"/>
  <c r="R26" i="49"/>
  <c r="Q26" i="49"/>
  <c r="P26" i="49"/>
  <c r="O26" i="49"/>
  <c r="N26" i="49"/>
  <c r="M26" i="49"/>
  <c r="L26" i="49"/>
  <c r="K26" i="49"/>
  <c r="J26" i="49"/>
  <c r="I26" i="49"/>
  <c r="H26" i="49"/>
  <c r="G26" i="49"/>
  <c r="F26" i="49"/>
  <c r="E26" i="49"/>
  <c r="D26" i="49"/>
  <c r="C26" i="49"/>
  <c r="B26" i="49"/>
  <c r="A26" i="49" s="1"/>
  <c r="DD25" i="49"/>
  <c r="DC25" i="49"/>
  <c r="DB25" i="49"/>
  <c r="DA25" i="49"/>
  <c r="CZ25" i="49"/>
  <c r="CY25" i="49"/>
  <c r="CX25" i="49"/>
  <c r="CW25" i="49"/>
  <c r="CV25" i="49"/>
  <c r="CU25" i="49"/>
  <c r="CT25" i="49"/>
  <c r="CS25" i="49"/>
  <c r="CR25" i="49"/>
  <c r="CQ25" i="49"/>
  <c r="CP25" i="49"/>
  <c r="CO25" i="49"/>
  <c r="CN25" i="49"/>
  <c r="CM25" i="49"/>
  <c r="CL25" i="49"/>
  <c r="CK25" i="49"/>
  <c r="CJ25" i="49"/>
  <c r="CI25" i="49"/>
  <c r="CH25" i="49"/>
  <c r="CG25" i="49"/>
  <c r="CF25" i="49"/>
  <c r="CE25" i="49"/>
  <c r="CD25" i="49"/>
  <c r="CC25" i="49"/>
  <c r="CB25" i="49"/>
  <c r="CA25" i="49"/>
  <c r="BZ25" i="49"/>
  <c r="BY25" i="49"/>
  <c r="BX25" i="49"/>
  <c r="BW25" i="49"/>
  <c r="BV25" i="49"/>
  <c r="BU25" i="49"/>
  <c r="BT25" i="49"/>
  <c r="BS25" i="49"/>
  <c r="BR25" i="49"/>
  <c r="BQ25" i="49"/>
  <c r="BP25" i="49"/>
  <c r="BO25" i="49"/>
  <c r="BN25" i="49"/>
  <c r="BM25" i="49"/>
  <c r="BL25" i="49"/>
  <c r="BK25" i="49"/>
  <c r="BJ25" i="49"/>
  <c r="BI25" i="49"/>
  <c r="BH25" i="49"/>
  <c r="BG25" i="49"/>
  <c r="BF25" i="49"/>
  <c r="BE25" i="49"/>
  <c r="BD25" i="49"/>
  <c r="BC25" i="49"/>
  <c r="BB25" i="49"/>
  <c r="BA25" i="49"/>
  <c r="AZ25" i="49"/>
  <c r="AY25" i="49"/>
  <c r="AX25" i="49"/>
  <c r="AW25" i="49"/>
  <c r="AV25" i="49"/>
  <c r="AU25" i="49"/>
  <c r="AT25" i="49"/>
  <c r="AS25" i="49"/>
  <c r="AR25" i="49"/>
  <c r="AQ25" i="49"/>
  <c r="AP25" i="49"/>
  <c r="AO25" i="49"/>
  <c r="AN25" i="49"/>
  <c r="AM25" i="49"/>
  <c r="AL25" i="49"/>
  <c r="AK25" i="49"/>
  <c r="AJ25" i="49"/>
  <c r="AI25" i="49"/>
  <c r="AH25" i="49"/>
  <c r="AG25" i="49"/>
  <c r="AF25" i="49"/>
  <c r="AE25" i="49"/>
  <c r="AD25" i="49"/>
  <c r="AC25" i="49"/>
  <c r="AB25" i="49"/>
  <c r="AA25" i="49"/>
  <c r="Z25" i="49"/>
  <c r="Y25" i="49"/>
  <c r="X25" i="49"/>
  <c r="W25" i="49"/>
  <c r="V25" i="49"/>
  <c r="U25" i="49"/>
  <c r="T25" i="49"/>
  <c r="S25" i="49"/>
  <c r="R25" i="49"/>
  <c r="Q25" i="49"/>
  <c r="P25" i="49"/>
  <c r="O25" i="49"/>
  <c r="N25" i="49"/>
  <c r="M25" i="49"/>
  <c r="L25" i="49"/>
  <c r="K25" i="49"/>
  <c r="J25" i="49"/>
  <c r="I25" i="49"/>
  <c r="H25" i="49"/>
  <c r="G25" i="49"/>
  <c r="F25" i="49"/>
  <c r="E25" i="49"/>
  <c r="D25" i="49"/>
  <c r="C25" i="49"/>
  <c r="B25" i="49"/>
  <c r="DD24" i="49"/>
  <c r="DC24" i="49"/>
  <c r="DC4" i="49" s="1"/>
  <c r="DB24" i="49"/>
  <c r="DA24" i="49"/>
  <c r="DA4" i="49" s="1"/>
  <c r="CZ24" i="49"/>
  <c r="CY24" i="49"/>
  <c r="CY4" i="49" s="1"/>
  <c r="CX24" i="49"/>
  <c r="CW24" i="49"/>
  <c r="CW4" i="49" s="1"/>
  <c r="CV24" i="49"/>
  <c r="CU24" i="49"/>
  <c r="CU4" i="49" s="1"/>
  <c r="CT24" i="49"/>
  <c r="CS24" i="49"/>
  <c r="CS4" i="49" s="1"/>
  <c r="CR24" i="49"/>
  <c r="CQ24" i="49"/>
  <c r="CQ4" i="49" s="1"/>
  <c r="CP24" i="49"/>
  <c r="CO24" i="49"/>
  <c r="CO4" i="49" s="1"/>
  <c r="CN24" i="49"/>
  <c r="CM24" i="49"/>
  <c r="CM4" i="49" s="1"/>
  <c r="CL24" i="49"/>
  <c r="CK24" i="49"/>
  <c r="CK4" i="49" s="1"/>
  <c r="CJ24" i="49"/>
  <c r="CI24" i="49"/>
  <c r="CI4" i="49" s="1"/>
  <c r="CH24" i="49"/>
  <c r="CG24" i="49"/>
  <c r="CG4" i="49" s="1"/>
  <c r="CF24" i="49"/>
  <c r="CE24" i="49"/>
  <c r="CE4" i="49" s="1"/>
  <c r="CD24" i="49"/>
  <c r="CC24" i="49"/>
  <c r="CC4" i="49" s="1"/>
  <c r="CB24" i="49"/>
  <c r="CA24" i="49"/>
  <c r="CA4" i="49" s="1"/>
  <c r="BZ24" i="49"/>
  <c r="BY24" i="49"/>
  <c r="BY4" i="49" s="1"/>
  <c r="BX24" i="49"/>
  <c r="BW24" i="49"/>
  <c r="BW4" i="49" s="1"/>
  <c r="BV24" i="49"/>
  <c r="BU24" i="49"/>
  <c r="BU4" i="49" s="1"/>
  <c r="BT24" i="49"/>
  <c r="BS24" i="49"/>
  <c r="BS4" i="49" s="1"/>
  <c r="BR24" i="49"/>
  <c r="BQ24" i="49"/>
  <c r="BQ4" i="49" s="1"/>
  <c r="BP24" i="49"/>
  <c r="BO24" i="49"/>
  <c r="BO4" i="49" s="1"/>
  <c r="BN24" i="49"/>
  <c r="BN4" i="49" s="1"/>
  <c r="BM24" i="49"/>
  <c r="BM4" i="49" s="1"/>
  <c r="BL24" i="49"/>
  <c r="BK24" i="49"/>
  <c r="BK4" i="49" s="1"/>
  <c r="BJ24" i="49"/>
  <c r="BJ4" i="49" s="1"/>
  <c r="BI24" i="49"/>
  <c r="BI4" i="49" s="1"/>
  <c r="BH24" i="49"/>
  <c r="BG24" i="49"/>
  <c r="BG4" i="49" s="1"/>
  <c r="BF24" i="49"/>
  <c r="BF4" i="49" s="1"/>
  <c r="BE24" i="49"/>
  <c r="BE4" i="49" s="1"/>
  <c r="BD24" i="49"/>
  <c r="BC24" i="49"/>
  <c r="BC4" i="49" s="1"/>
  <c r="BB24" i="49"/>
  <c r="BB4" i="49" s="1"/>
  <c r="BA24" i="49"/>
  <c r="BA4" i="49" s="1"/>
  <c r="AZ24" i="49"/>
  <c r="AZ4" i="49" s="1"/>
  <c r="AY24" i="49"/>
  <c r="AY4" i="49" s="1"/>
  <c r="AX24" i="49"/>
  <c r="AX4" i="49" s="1"/>
  <c r="AW24" i="49"/>
  <c r="AW4" i="49" s="1"/>
  <c r="AV24" i="49"/>
  <c r="AU24" i="49"/>
  <c r="AU4" i="49" s="1"/>
  <c r="AT24" i="49"/>
  <c r="AT4" i="49" s="1"/>
  <c r="AS24" i="49"/>
  <c r="AS4" i="49" s="1"/>
  <c r="AR24" i="49"/>
  <c r="AR4" i="49" s="1"/>
  <c r="AQ24" i="49"/>
  <c r="AQ4" i="49" s="1"/>
  <c r="AP24" i="49"/>
  <c r="AP4" i="49" s="1"/>
  <c r="AO24" i="49"/>
  <c r="AO4" i="49" s="1"/>
  <c r="AN24" i="49"/>
  <c r="AM24" i="49"/>
  <c r="AM4" i="49" s="1"/>
  <c r="AL24" i="49"/>
  <c r="AL4" i="49" s="1"/>
  <c r="AK24" i="49"/>
  <c r="AK4" i="49" s="1"/>
  <c r="AJ24" i="49"/>
  <c r="AJ4" i="49" s="1"/>
  <c r="AI24" i="49"/>
  <c r="AI4" i="49" s="1"/>
  <c r="AH24" i="49"/>
  <c r="AH4" i="49" s="1"/>
  <c r="AG24" i="49"/>
  <c r="AG4" i="49" s="1"/>
  <c r="AF24" i="49"/>
  <c r="AE24" i="49"/>
  <c r="AE4" i="49" s="1"/>
  <c r="AD24" i="49"/>
  <c r="AD4" i="49" s="1"/>
  <c r="AC24" i="49"/>
  <c r="AC4" i="49" s="1"/>
  <c r="AB24" i="49"/>
  <c r="AB4" i="49" s="1"/>
  <c r="AA24" i="49"/>
  <c r="AA4" i="49" s="1"/>
  <c r="Z24" i="49"/>
  <c r="Z4" i="49" s="1"/>
  <c r="Y24" i="49"/>
  <c r="Y4" i="49" s="1"/>
  <c r="X24" i="49"/>
  <c r="X4" i="49" s="1"/>
  <c r="W24" i="49"/>
  <c r="W4" i="49" s="1"/>
  <c r="V24" i="49"/>
  <c r="V4" i="49" s="1"/>
  <c r="U24" i="49"/>
  <c r="U4" i="49" s="1"/>
  <c r="T24" i="49"/>
  <c r="T4" i="49" s="1"/>
  <c r="S24" i="49"/>
  <c r="S4" i="49" s="1"/>
  <c r="R24" i="49"/>
  <c r="R4" i="49" s="1"/>
  <c r="Q24" i="49"/>
  <c r="Q4" i="49" s="1"/>
  <c r="P24" i="49"/>
  <c r="P4" i="49" s="1"/>
  <c r="O24" i="49"/>
  <c r="O4" i="49" s="1"/>
  <c r="N24" i="49"/>
  <c r="N4" i="49" s="1"/>
  <c r="M24" i="49"/>
  <c r="M4" i="49" s="1"/>
  <c r="L24" i="49"/>
  <c r="L4" i="49" s="1"/>
  <c r="K24" i="49"/>
  <c r="K4" i="49" s="1"/>
  <c r="J24" i="49"/>
  <c r="J4" i="49" s="1"/>
  <c r="I24" i="49"/>
  <c r="I4" i="49" s="1"/>
  <c r="H24" i="49"/>
  <c r="H4" i="49" s="1"/>
  <c r="G24" i="49"/>
  <c r="G4" i="49" s="1"/>
  <c r="F24" i="49"/>
  <c r="F4" i="49" s="1"/>
  <c r="E24" i="49"/>
  <c r="E4" i="49" s="1"/>
  <c r="D24" i="49"/>
  <c r="D4" i="49" s="1"/>
  <c r="C24" i="49"/>
  <c r="C4" i="49" s="1"/>
  <c r="B24" i="49"/>
  <c r="DE4" i="49"/>
  <c r="DD4" i="49"/>
  <c r="DB4" i="49"/>
  <c r="CZ4" i="49"/>
  <c r="CX4" i="49"/>
  <c r="CV4" i="49"/>
  <c r="CT4" i="49"/>
  <c r="CR4" i="49"/>
  <c r="CP4" i="49"/>
  <c r="CN4" i="49"/>
  <c r="CL4" i="49"/>
  <c r="CJ4" i="49"/>
  <c r="CH4" i="49"/>
  <c r="CF4" i="49"/>
  <c r="CD4" i="49"/>
  <c r="CB4" i="49"/>
  <c r="BZ4" i="49"/>
  <c r="BX4" i="49"/>
  <c r="BV4" i="49"/>
  <c r="BT4" i="49"/>
  <c r="BR4" i="49"/>
  <c r="BP4" i="49"/>
  <c r="BL4" i="49"/>
  <c r="BH4" i="49"/>
  <c r="BD4" i="49"/>
  <c r="AV4" i="49"/>
  <c r="AN4" i="49"/>
  <c r="AF4" i="49"/>
  <c r="N110" i="23"/>
  <c r="M110" i="23"/>
  <c r="L110" i="23"/>
  <c r="K110" i="23"/>
  <c r="J110" i="23"/>
  <c r="I110" i="23"/>
  <c r="H110" i="23"/>
  <c r="G110" i="23"/>
  <c r="F110" i="23"/>
  <c r="E110" i="23"/>
  <c r="D110" i="23"/>
  <c r="C110" i="23"/>
  <c r="B110" i="23"/>
  <c r="A110" i="23"/>
  <c r="N109" i="23"/>
  <c r="M109" i="23"/>
  <c r="L109" i="23"/>
  <c r="K109" i="23"/>
  <c r="J109" i="23"/>
  <c r="I109" i="23"/>
  <c r="H109" i="23"/>
  <c r="G109" i="23"/>
  <c r="F109" i="23"/>
  <c r="E109" i="23"/>
  <c r="D109" i="23"/>
  <c r="C109" i="23"/>
  <c r="B109" i="23"/>
  <c r="A109" i="23"/>
  <c r="N108" i="23"/>
  <c r="M108" i="23"/>
  <c r="L108" i="23"/>
  <c r="K108" i="23"/>
  <c r="J108" i="23"/>
  <c r="I108" i="23"/>
  <c r="H108" i="23"/>
  <c r="G108" i="23"/>
  <c r="F108" i="23"/>
  <c r="E108" i="23"/>
  <c r="D108" i="23"/>
  <c r="C108" i="23"/>
  <c r="B108" i="23"/>
  <c r="A108" i="23"/>
  <c r="N107" i="23"/>
  <c r="M107" i="23"/>
  <c r="L107" i="23"/>
  <c r="K107" i="23"/>
  <c r="J107" i="23"/>
  <c r="I107" i="23"/>
  <c r="H107" i="23"/>
  <c r="G107" i="23"/>
  <c r="F107" i="23"/>
  <c r="E107" i="23"/>
  <c r="D107" i="23"/>
  <c r="C107" i="23"/>
  <c r="B107" i="23"/>
  <c r="A107" i="23"/>
  <c r="N106" i="23"/>
  <c r="M106" i="23"/>
  <c r="L106" i="23"/>
  <c r="K106" i="23"/>
  <c r="J106" i="23"/>
  <c r="I106" i="23"/>
  <c r="H106" i="23"/>
  <c r="G106" i="23"/>
  <c r="F106" i="23"/>
  <c r="E106" i="23"/>
  <c r="D106" i="23"/>
  <c r="C106" i="23"/>
  <c r="B106" i="23"/>
  <c r="A106" i="23"/>
  <c r="N105" i="23"/>
  <c r="M105" i="23"/>
  <c r="L105" i="23"/>
  <c r="K105" i="23"/>
  <c r="J105" i="23"/>
  <c r="I105" i="23"/>
  <c r="H105" i="23"/>
  <c r="G105" i="23"/>
  <c r="F105" i="23"/>
  <c r="E105" i="23"/>
  <c r="D105" i="23"/>
  <c r="C105" i="23"/>
  <c r="B105" i="23"/>
  <c r="A105" i="23"/>
  <c r="N104" i="23"/>
  <c r="M104" i="23"/>
  <c r="L104" i="23"/>
  <c r="K104" i="23"/>
  <c r="J104" i="23"/>
  <c r="I104" i="23"/>
  <c r="H104" i="23"/>
  <c r="G104" i="23"/>
  <c r="F104" i="23"/>
  <c r="E104" i="23"/>
  <c r="D104" i="23"/>
  <c r="C104" i="23"/>
  <c r="B104" i="23"/>
  <c r="A104" i="23"/>
  <c r="N103" i="23"/>
  <c r="M103" i="23"/>
  <c r="L103" i="23"/>
  <c r="K103" i="23"/>
  <c r="J103" i="23"/>
  <c r="I103" i="23"/>
  <c r="H103" i="23"/>
  <c r="G103" i="23"/>
  <c r="F103" i="23"/>
  <c r="E103" i="23"/>
  <c r="D103" i="23"/>
  <c r="C103" i="23"/>
  <c r="B103" i="23"/>
  <c r="A103" i="23"/>
  <c r="N102" i="23"/>
  <c r="M102" i="23"/>
  <c r="L102" i="23"/>
  <c r="K102" i="23"/>
  <c r="J102" i="23"/>
  <c r="I102" i="23"/>
  <c r="H102" i="23"/>
  <c r="G102" i="23"/>
  <c r="F102" i="23"/>
  <c r="E102" i="23"/>
  <c r="D102" i="23"/>
  <c r="C102" i="23"/>
  <c r="B102" i="23"/>
  <c r="A102" i="23"/>
  <c r="N101" i="23"/>
  <c r="M101" i="23"/>
  <c r="L101" i="23"/>
  <c r="K101" i="23"/>
  <c r="J101" i="23"/>
  <c r="I101" i="23"/>
  <c r="H101" i="23"/>
  <c r="G101" i="23"/>
  <c r="F101" i="23"/>
  <c r="E101" i="23"/>
  <c r="D101" i="23"/>
  <c r="C101" i="23"/>
  <c r="B101" i="23"/>
  <c r="A101" i="23"/>
  <c r="N100" i="23"/>
  <c r="M100" i="23"/>
  <c r="L100" i="23"/>
  <c r="K100" i="23"/>
  <c r="J100" i="23"/>
  <c r="I100" i="23"/>
  <c r="H100" i="23"/>
  <c r="G100" i="23"/>
  <c r="F100" i="23"/>
  <c r="E100" i="23"/>
  <c r="D100" i="23"/>
  <c r="C100" i="23"/>
  <c r="B100" i="23"/>
  <c r="A100" i="23"/>
  <c r="N99" i="23"/>
  <c r="M99" i="23"/>
  <c r="L99" i="23"/>
  <c r="K99" i="23"/>
  <c r="J99" i="23"/>
  <c r="I99" i="23"/>
  <c r="H99" i="23"/>
  <c r="G99" i="23"/>
  <c r="F99" i="23"/>
  <c r="E99" i="23"/>
  <c r="D99" i="23"/>
  <c r="C99" i="23"/>
  <c r="B99" i="23"/>
  <c r="A99" i="23"/>
  <c r="N98" i="23"/>
  <c r="M98" i="23"/>
  <c r="L98" i="23"/>
  <c r="K98" i="23"/>
  <c r="J98" i="23"/>
  <c r="I98" i="23"/>
  <c r="H98" i="23"/>
  <c r="G98" i="23"/>
  <c r="F98" i="23"/>
  <c r="E98" i="23"/>
  <c r="D98" i="23"/>
  <c r="C98" i="23"/>
  <c r="B98" i="23"/>
  <c r="A98" i="23"/>
  <c r="N97" i="23"/>
  <c r="M97" i="23"/>
  <c r="L97" i="23"/>
  <c r="K97" i="23"/>
  <c r="J97" i="23"/>
  <c r="I97" i="23"/>
  <c r="H97" i="23"/>
  <c r="G97" i="23"/>
  <c r="F97" i="23"/>
  <c r="E97" i="23"/>
  <c r="D97" i="23"/>
  <c r="C97" i="23"/>
  <c r="B97" i="23"/>
  <c r="A97" i="23"/>
  <c r="N96" i="23"/>
  <c r="M96" i="23"/>
  <c r="L96" i="23"/>
  <c r="K96" i="23"/>
  <c r="J96" i="23"/>
  <c r="I96" i="23"/>
  <c r="H96" i="23"/>
  <c r="G96" i="23"/>
  <c r="F96" i="23"/>
  <c r="E96" i="23"/>
  <c r="D96" i="23"/>
  <c r="C96" i="23"/>
  <c r="B96" i="23"/>
  <c r="A96" i="23"/>
  <c r="N95" i="23"/>
  <c r="M95" i="23"/>
  <c r="L95" i="23"/>
  <c r="K95" i="23"/>
  <c r="J95" i="23"/>
  <c r="I95" i="23"/>
  <c r="H95" i="23"/>
  <c r="G95" i="23"/>
  <c r="F95" i="23"/>
  <c r="E95" i="23"/>
  <c r="D95" i="23"/>
  <c r="C95" i="23"/>
  <c r="B95" i="23"/>
  <c r="A95" i="23"/>
  <c r="N94" i="23"/>
  <c r="M94" i="23"/>
  <c r="L94" i="23"/>
  <c r="K94" i="23"/>
  <c r="J94" i="23"/>
  <c r="I94" i="23"/>
  <c r="H94" i="23"/>
  <c r="G94" i="23"/>
  <c r="F94" i="23"/>
  <c r="E94" i="23"/>
  <c r="D94" i="23"/>
  <c r="C94" i="23"/>
  <c r="B94" i="23"/>
  <c r="A94" i="23"/>
  <c r="N93" i="23"/>
  <c r="M93" i="23"/>
  <c r="L93" i="23"/>
  <c r="K93" i="23"/>
  <c r="J93" i="23"/>
  <c r="I93" i="23"/>
  <c r="H93" i="23"/>
  <c r="G93" i="23"/>
  <c r="F93" i="23"/>
  <c r="E93" i="23"/>
  <c r="D93" i="23"/>
  <c r="C93" i="23"/>
  <c r="B93" i="23"/>
  <c r="A93" i="23"/>
  <c r="N92" i="23"/>
  <c r="M92" i="23"/>
  <c r="L92" i="23"/>
  <c r="K92" i="23"/>
  <c r="J92" i="23"/>
  <c r="I92" i="23"/>
  <c r="H92" i="23"/>
  <c r="G92" i="23"/>
  <c r="F92" i="23"/>
  <c r="E92" i="23"/>
  <c r="D92" i="23"/>
  <c r="C92" i="23"/>
  <c r="B92" i="23"/>
  <c r="A92" i="23"/>
  <c r="N91" i="23"/>
  <c r="M91" i="23"/>
  <c r="L91" i="23"/>
  <c r="K91" i="23"/>
  <c r="J91" i="23"/>
  <c r="I91" i="23"/>
  <c r="H91" i="23"/>
  <c r="G91" i="23"/>
  <c r="F91" i="23"/>
  <c r="E91" i="23"/>
  <c r="D91" i="23"/>
  <c r="C91" i="23"/>
  <c r="B91" i="23"/>
  <c r="A91" i="23"/>
  <c r="N90" i="23"/>
  <c r="M90" i="23"/>
  <c r="L90" i="23"/>
  <c r="K90" i="23"/>
  <c r="J90" i="23"/>
  <c r="I90" i="23"/>
  <c r="H90" i="23"/>
  <c r="G90" i="23"/>
  <c r="F90" i="23"/>
  <c r="E90" i="23"/>
  <c r="D90" i="23"/>
  <c r="C90" i="23"/>
  <c r="B90" i="23"/>
  <c r="A90" i="23"/>
  <c r="N89" i="23"/>
  <c r="M89" i="23"/>
  <c r="L89" i="23"/>
  <c r="K89" i="23"/>
  <c r="J89" i="23"/>
  <c r="I89" i="23"/>
  <c r="H89" i="23"/>
  <c r="G89" i="23"/>
  <c r="F89" i="23"/>
  <c r="E89" i="23"/>
  <c r="D89" i="23"/>
  <c r="C89" i="23"/>
  <c r="B89" i="23"/>
  <c r="A89" i="23"/>
  <c r="N88" i="23"/>
  <c r="M88" i="23"/>
  <c r="L88" i="23"/>
  <c r="K88" i="23"/>
  <c r="J88" i="23"/>
  <c r="I88" i="23"/>
  <c r="H88" i="23"/>
  <c r="G88" i="23"/>
  <c r="F88" i="23"/>
  <c r="E88" i="23"/>
  <c r="D88" i="23"/>
  <c r="C88" i="23"/>
  <c r="B88" i="23"/>
  <c r="A88" i="23"/>
  <c r="N87" i="23"/>
  <c r="M87" i="23"/>
  <c r="L87" i="23"/>
  <c r="K87" i="23"/>
  <c r="J87" i="23"/>
  <c r="I87" i="23"/>
  <c r="H87" i="23"/>
  <c r="G87" i="23"/>
  <c r="F87" i="23"/>
  <c r="E87" i="23"/>
  <c r="D87" i="23"/>
  <c r="C87" i="23"/>
  <c r="B87" i="23"/>
  <c r="A87" i="23"/>
  <c r="N86" i="23"/>
  <c r="M86" i="23"/>
  <c r="L86" i="23"/>
  <c r="K86" i="23"/>
  <c r="J86" i="23"/>
  <c r="I86" i="23"/>
  <c r="H86" i="23"/>
  <c r="G86" i="23"/>
  <c r="F86" i="23"/>
  <c r="E86" i="23"/>
  <c r="D86" i="23"/>
  <c r="C86" i="23"/>
  <c r="B86" i="23"/>
  <c r="A86" i="23"/>
  <c r="N85" i="23"/>
  <c r="M85" i="23"/>
  <c r="L85" i="23"/>
  <c r="K85" i="23"/>
  <c r="J85" i="23"/>
  <c r="I85" i="23"/>
  <c r="H85" i="23"/>
  <c r="G85" i="23"/>
  <c r="F85" i="23"/>
  <c r="E85" i="23"/>
  <c r="D85" i="23"/>
  <c r="C85" i="23"/>
  <c r="B85" i="23"/>
  <c r="A85" i="23"/>
  <c r="N84" i="23"/>
  <c r="M84" i="23"/>
  <c r="L84" i="23"/>
  <c r="K84" i="23"/>
  <c r="J84" i="23"/>
  <c r="I84" i="23"/>
  <c r="H84" i="23"/>
  <c r="G84" i="23"/>
  <c r="F84" i="23"/>
  <c r="E84" i="23"/>
  <c r="D84" i="23"/>
  <c r="C84" i="23"/>
  <c r="B84" i="23"/>
  <c r="A84" i="23"/>
  <c r="N83" i="23"/>
  <c r="M83" i="23"/>
  <c r="L83" i="23"/>
  <c r="K83" i="23"/>
  <c r="J83" i="23"/>
  <c r="I83" i="23"/>
  <c r="H83" i="23"/>
  <c r="G83" i="23"/>
  <c r="F83" i="23"/>
  <c r="E83" i="23"/>
  <c r="D83" i="23"/>
  <c r="C83" i="23"/>
  <c r="B83" i="23"/>
  <c r="A83" i="23"/>
  <c r="N82" i="23"/>
  <c r="M82" i="23"/>
  <c r="L82" i="23"/>
  <c r="K82" i="23"/>
  <c r="J82" i="23"/>
  <c r="I82" i="23"/>
  <c r="H82" i="23"/>
  <c r="G82" i="23"/>
  <c r="F82" i="23"/>
  <c r="E82" i="23"/>
  <c r="D82" i="23"/>
  <c r="C82" i="23"/>
  <c r="B82" i="23"/>
  <c r="A82" i="23"/>
  <c r="N81" i="23"/>
  <c r="M81" i="23"/>
  <c r="L81" i="23"/>
  <c r="K81" i="23"/>
  <c r="J81" i="23"/>
  <c r="I81" i="23"/>
  <c r="H81" i="23"/>
  <c r="G81" i="23"/>
  <c r="F81" i="23"/>
  <c r="E81" i="23"/>
  <c r="D81" i="23"/>
  <c r="C81" i="23"/>
  <c r="B81" i="23"/>
  <c r="A81" i="23"/>
  <c r="N80" i="23"/>
  <c r="M80" i="23"/>
  <c r="L80" i="23"/>
  <c r="K80" i="23"/>
  <c r="J80" i="23"/>
  <c r="I80" i="23"/>
  <c r="H80" i="23"/>
  <c r="G80" i="23"/>
  <c r="F80" i="23"/>
  <c r="E80" i="23"/>
  <c r="D80" i="23"/>
  <c r="C80" i="23"/>
  <c r="B80" i="23"/>
  <c r="A80" i="23"/>
  <c r="N79" i="23"/>
  <c r="M79" i="23"/>
  <c r="L79" i="23"/>
  <c r="K79" i="23"/>
  <c r="J79" i="23"/>
  <c r="I79" i="23"/>
  <c r="H79" i="23"/>
  <c r="G79" i="23"/>
  <c r="F79" i="23"/>
  <c r="E79" i="23"/>
  <c r="D79" i="23"/>
  <c r="C79" i="23"/>
  <c r="B79" i="23"/>
  <c r="A79" i="23"/>
  <c r="N78" i="23"/>
  <c r="M78" i="23"/>
  <c r="L78" i="23"/>
  <c r="K78" i="23"/>
  <c r="J78" i="23"/>
  <c r="I78" i="23"/>
  <c r="H78" i="23"/>
  <c r="G78" i="23"/>
  <c r="F78" i="23"/>
  <c r="E78" i="23"/>
  <c r="D78" i="23"/>
  <c r="C78" i="23"/>
  <c r="B78" i="23"/>
  <c r="A78" i="23"/>
  <c r="N77" i="23"/>
  <c r="M77" i="23"/>
  <c r="L77" i="23"/>
  <c r="K77" i="23"/>
  <c r="J77" i="23"/>
  <c r="I77" i="23"/>
  <c r="H77" i="23"/>
  <c r="G77" i="23"/>
  <c r="F77" i="23"/>
  <c r="E77" i="23"/>
  <c r="D77" i="23"/>
  <c r="C77" i="23"/>
  <c r="B77" i="23"/>
  <c r="A77" i="23"/>
  <c r="N76" i="23"/>
  <c r="M76" i="23"/>
  <c r="L76" i="23"/>
  <c r="K76" i="23"/>
  <c r="J76" i="23"/>
  <c r="I76" i="23"/>
  <c r="H76" i="23"/>
  <c r="G76" i="23"/>
  <c r="F76" i="23"/>
  <c r="E76" i="23"/>
  <c r="D76" i="23"/>
  <c r="C76" i="23"/>
  <c r="B76" i="23"/>
  <c r="A76" i="23"/>
  <c r="N75" i="23"/>
  <c r="M75" i="23"/>
  <c r="L75" i="23"/>
  <c r="K75" i="23"/>
  <c r="J75" i="23"/>
  <c r="I75" i="23"/>
  <c r="H75" i="23"/>
  <c r="G75" i="23"/>
  <c r="F75" i="23"/>
  <c r="E75" i="23"/>
  <c r="D75" i="23"/>
  <c r="C75" i="23"/>
  <c r="B75" i="23"/>
  <c r="A75" i="23"/>
  <c r="N74" i="23"/>
  <c r="M74" i="23"/>
  <c r="L74" i="23"/>
  <c r="K74" i="23"/>
  <c r="J74" i="23"/>
  <c r="I74" i="23"/>
  <c r="H74" i="23"/>
  <c r="G74" i="23"/>
  <c r="F74" i="23"/>
  <c r="E74" i="23"/>
  <c r="D74" i="23"/>
  <c r="C74" i="23"/>
  <c r="B74" i="23"/>
  <c r="A74" i="23"/>
  <c r="N73" i="23"/>
  <c r="M73" i="23"/>
  <c r="L73" i="23"/>
  <c r="K73" i="23"/>
  <c r="J73" i="23"/>
  <c r="I73" i="23"/>
  <c r="H73" i="23"/>
  <c r="G73" i="23"/>
  <c r="F73" i="23"/>
  <c r="E73" i="23"/>
  <c r="D73" i="23"/>
  <c r="C73" i="23"/>
  <c r="B73" i="23"/>
  <c r="A73" i="23"/>
  <c r="N72" i="23"/>
  <c r="M72" i="23"/>
  <c r="L72" i="23"/>
  <c r="K72" i="23"/>
  <c r="J72" i="23"/>
  <c r="I72" i="23"/>
  <c r="H72" i="23"/>
  <c r="G72" i="23"/>
  <c r="F72" i="23"/>
  <c r="E72" i="23"/>
  <c r="D72" i="23"/>
  <c r="C72" i="23"/>
  <c r="B72" i="23"/>
  <c r="A72" i="23"/>
  <c r="N71" i="23"/>
  <c r="M71" i="23"/>
  <c r="L71" i="23"/>
  <c r="K71" i="23"/>
  <c r="J71" i="23"/>
  <c r="I71" i="23"/>
  <c r="H71" i="23"/>
  <c r="G71" i="23"/>
  <c r="F71" i="23"/>
  <c r="E71" i="23"/>
  <c r="D71" i="23"/>
  <c r="C71" i="23"/>
  <c r="B71" i="23"/>
  <c r="A71" i="23"/>
  <c r="N70" i="23"/>
  <c r="M70" i="23"/>
  <c r="L70" i="23"/>
  <c r="K70" i="23"/>
  <c r="J70" i="23"/>
  <c r="I70" i="23"/>
  <c r="H70" i="23"/>
  <c r="G70" i="23"/>
  <c r="F70" i="23"/>
  <c r="E70" i="23"/>
  <c r="D70" i="23"/>
  <c r="C70" i="23"/>
  <c r="B70" i="23"/>
  <c r="A70" i="23"/>
  <c r="N69" i="23"/>
  <c r="M69" i="23"/>
  <c r="L69" i="23"/>
  <c r="K69" i="23"/>
  <c r="J69" i="23"/>
  <c r="I69" i="23"/>
  <c r="H69" i="23"/>
  <c r="G69" i="23"/>
  <c r="F69" i="23"/>
  <c r="E69" i="23"/>
  <c r="D69" i="23"/>
  <c r="C69" i="23"/>
  <c r="B69" i="23"/>
  <c r="A69" i="23"/>
  <c r="N68" i="23"/>
  <c r="M68" i="23"/>
  <c r="L68" i="23"/>
  <c r="K68" i="23"/>
  <c r="J68" i="23"/>
  <c r="I68" i="23"/>
  <c r="H68" i="23"/>
  <c r="G68" i="23"/>
  <c r="F68" i="23"/>
  <c r="E68" i="23"/>
  <c r="D68" i="23"/>
  <c r="C68" i="23"/>
  <c r="B68" i="23"/>
  <c r="A68" i="23"/>
  <c r="N67" i="23"/>
  <c r="M67" i="23"/>
  <c r="L67" i="23"/>
  <c r="K67" i="23"/>
  <c r="J67" i="23"/>
  <c r="I67" i="23"/>
  <c r="H67" i="23"/>
  <c r="G67" i="23"/>
  <c r="F67" i="23"/>
  <c r="E67" i="23"/>
  <c r="D67" i="23"/>
  <c r="C67" i="23"/>
  <c r="B67" i="23"/>
  <c r="A67" i="23"/>
  <c r="N66" i="23"/>
  <c r="M66" i="23"/>
  <c r="L66" i="23"/>
  <c r="K66" i="23"/>
  <c r="J66" i="23"/>
  <c r="I66" i="23"/>
  <c r="H66" i="23"/>
  <c r="G66" i="23"/>
  <c r="F66" i="23"/>
  <c r="E66" i="23"/>
  <c r="D66" i="23"/>
  <c r="C66" i="23"/>
  <c r="B66" i="23"/>
  <c r="A66" i="23"/>
  <c r="N65" i="23"/>
  <c r="M65" i="23"/>
  <c r="L65" i="23"/>
  <c r="K65" i="23"/>
  <c r="J65" i="23"/>
  <c r="I65" i="23"/>
  <c r="H65" i="23"/>
  <c r="G65" i="23"/>
  <c r="F65" i="23"/>
  <c r="E65" i="23"/>
  <c r="D65" i="23"/>
  <c r="C65" i="23"/>
  <c r="B65" i="23"/>
  <c r="A65" i="23"/>
  <c r="N64" i="23"/>
  <c r="M64" i="23"/>
  <c r="L64" i="23"/>
  <c r="K64" i="23"/>
  <c r="J64" i="23"/>
  <c r="I64" i="23"/>
  <c r="H64" i="23"/>
  <c r="G64" i="23"/>
  <c r="F64" i="23"/>
  <c r="E64" i="23"/>
  <c r="D64" i="23"/>
  <c r="C64" i="23"/>
  <c r="B64" i="23"/>
  <c r="A64" i="23"/>
  <c r="N63" i="23"/>
  <c r="M63" i="23"/>
  <c r="L63" i="23"/>
  <c r="K63" i="23"/>
  <c r="J63" i="23"/>
  <c r="I63" i="23"/>
  <c r="H63" i="23"/>
  <c r="G63" i="23"/>
  <c r="F63" i="23"/>
  <c r="E63" i="23"/>
  <c r="D63" i="23"/>
  <c r="C63" i="23"/>
  <c r="B63" i="23"/>
  <c r="A63" i="23"/>
  <c r="N62" i="23"/>
  <c r="M62" i="23"/>
  <c r="L62" i="23"/>
  <c r="K62" i="23"/>
  <c r="J62" i="23"/>
  <c r="I62" i="23"/>
  <c r="H62" i="23"/>
  <c r="G62" i="23"/>
  <c r="F62" i="23"/>
  <c r="E62" i="23"/>
  <c r="D62" i="23"/>
  <c r="C62" i="23"/>
  <c r="B62" i="23"/>
  <c r="A62" i="23"/>
  <c r="N61" i="23"/>
  <c r="M61" i="23"/>
  <c r="L61" i="23"/>
  <c r="K61" i="23"/>
  <c r="J61" i="23"/>
  <c r="I61" i="23"/>
  <c r="H61" i="23"/>
  <c r="G61" i="23"/>
  <c r="F61" i="23"/>
  <c r="E61" i="23"/>
  <c r="D61" i="23"/>
  <c r="C61" i="23"/>
  <c r="B61" i="23"/>
  <c r="A61" i="23"/>
  <c r="N60" i="23"/>
  <c r="M60" i="23"/>
  <c r="L60" i="23"/>
  <c r="K60" i="23"/>
  <c r="J60" i="23"/>
  <c r="I60" i="23"/>
  <c r="H60" i="23"/>
  <c r="G60" i="23"/>
  <c r="F60" i="23"/>
  <c r="E60" i="23"/>
  <c r="D60" i="23"/>
  <c r="C60" i="23"/>
  <c r="B60" i="23"/>
  <c r="A60" i="23"/>
  <c r="N59" i="23"/>
  <c r="M59" i="23"/>
  <c r="L59" i="23"/>
  <c r="K59" i="23"/>
  <c r="J59" i="23"/>
  <c r="I59" i="23"/>
  <c r="H59" i="23"/>
  <c r="G59" i="23"/>
  <c r="F59" i="23"/>
  <c r="E59" i="23"/>
  <c r="D59" i="23"/>
  <c r="C59" i="23"/>
  <c r="B59" i="23"/>
  <c r="A59" i="23"/>
  <c r="N58" i="23"/>
  <c r="M58" i="23"/>
  <c r="L58" i="23"/>
  <c r="K58" i="23"/>
  <c r="J58" i="23"/>
  <c r="I58" i="23"/>
  <c r="H58" i="23"/>
  <c r="G58" i="23"/>
  <c r="F58" i="23"/>
  <c r="E58" i="23"/>
  <c r="D58" i="23"/>
  <c r="C58" i="23"/>
  <c r="B58" i="23"/>
  <c r="A58" i="23"/>
  <c r="N57" i="23"/>
  <c r="M57" i="23"/>
  <c r="L57" i="23"/>
  <c r="K57" i="23"/>
  <c r="J57" i="23"/>
  <c r="I57" i="23"/>
  <c r="H57" i="23"/>
  <c r="G57" i="23"/>
  <c r="F57" i="23"/>
  <c r="E57" i="23"/>
  <c r="D57" i="23"/>
  <c r="C57" i="23"/>
  <c r="B57" i="23"/>
  <c r="A57" i="23"/>
  <c r="N56" i="23"/>
  <c r="M56" i="23"/>
  <c r="L56" i="23"/>
  <c r="K56" i="23"/>
  <c r="J56" i="23"/>
  <c r="I56" i="23"/>
  <c r="H56" i="23"/>
  <c r="G56" i="23"/>
  <c r="F56" i="23"/>
  <c r="E56" i="23"/>
  <c r="D56" i="23"/>
  <c r="C56" i="23"/>
  <c r="B56" i="23"/>
  <c r="A56" i="23"/>
  <c r="N55" i="23"/>
  <c r="M55" i="23"/>
  <c r="L55" i="23"/>
  <c r="K55" i="23"/>
  <c r="J55" i="23"/>
  <c r="I55" i="23"/>
  <c r="H55" i="23"/>
  <c r="G55" i="23"/>
  <c r="F55" i="23"/>
  <c r="E55" i="23"/>
  <c r="D55" i="23"/>
  <c r="C55" i="23"/>
  <c r="B55" i="23"/>
  <c r="A55" i="23"/>
  <c r="N54" i="23"/>
  <c r="M54" i="23"/>
  <c r="L54" i="23"/>
  <c r="K54" i="23"/>
  <c r="J54" i="23"/>
  <c r="I54" i="23"/>
  <c r="H54" i="23"/>
  <c r="G54" i="23"/>
  <c r="F54" i="23"/>
  <c r="E54" i="23"/>
  <c r="D54" i="23"/>
  <c r="C54" i="23"/>
  <c r="B54" i="23"/>
  <c r="A54" i="23"/>
  <c r="N53" i="23"/>
  <c r="M53" i="23"/>
  <c r="L53" i="23"/>
  <c r="K53" i="23"/>
  <c r="J53" i="23"/>
  <c r="I53" i="23"/>
  <c r="H53" i="23"/>
  <c r="G53" i="23"/>
  <c r="F53" i="23"/>
  <c r="E53" i="23"/>
  <c r="D53" i="23"/>
  <c r="C53" i="23"/>
  <c r="B53" i="23"/>
  <c r="A53" i="23"/>
  <c r="N52" i="23"/>
  <c r="M52" i="23"/>
  <c r="L52" i="23"/>
  <c r="K52" i="23"/>
  <c r="J52" i="23"/>
  <c r="I52" i="23"/>
  <c r="H52" i="23"/>
  <c r="G52" i="23"/>
  <c r="F52" i="23"/>
  <c r="E52" i="23"/>
  <c r="D52" i="23"/>
  <c r="C52" i="23"/>
  <c r="B52" i="23"/>
  <c r="A52" i="23"/>
  <c r="N51" i="23"/>
  <c r="M51" i="23"/>
  <c r="L51" i="23"/>
  <c r="K51" i="23"/>
  <c r="J51" i="23"/>
  <c r="I51" i="23"/>
  <c r="H51" i="23"/>
  <c r="G51" i="23"/>
  <c r="F51" i="23"/>
  <c r="E51" i="23"/>
  <c r="D51" i="23"/>
  <c r="C51" i="23"/>
  <c r="B51" i="23"/>
  <c r="A51" i="23"/>
  <c r="N50" i="23"/>
  <c r="M50" i="23"/>
  <c r="L50" i="23"/>
  <c r="K50" i="23"/>
  <c r="J50" i="23"/>
  <c r="I50" i="23"/>
  <c r="H50" i="23"/>
  <c r="G50" i="23"/>
  <c r="F50" i="23"/>
  <c r="E50" i="23"/>
  <c r="D50" i="23"/>
  <c r="C50" i="23"/>
  <c r="B50" i="23"/>
  <c r="A50" i="23"/>
  <c r="N49" i="23"/>
  <c r="M49" i="23"/>
  <c r="L49" i="23"/>
  <c r="K49" i="23"/>
  <c r="J49" i="23"/>
  <c r="I49" i="23"/>
  <c r="H49" i="23"/>
  <c r="G49" i="23"/>
  <c r="F49" i="23"/>
  <c r="E49" i="23"/>
  <c r="D49" i="23"/>
  <c r="C49" i="23"/>
  <c r="B49" i="23"/>
  <c r="A49" i="23"/>
  <c r="N48" i="23"/>
  <c r="M48" i="23"/>
  <c r="L48" i="23"/>
  <c r="K48" i="23"/>
  <c r="J48" i="23"/>
  <c r="I48" i="23"/>
  <c r="H48" i="23"/>
  <c r="G48" i="23"/>
  <c r="F48" i="23"/>
  <c r="E48" i="23"/>
  <c r="D48" i="23"/>
  <c r="C48" i="23"/>
  <c r="B48" i="23"/>
  <c r="A48" i="23"/>
  <c r="N47" i="23"/>
  <c r="M47" i="23"/>
  <c r="L47" i="23"/>
  <c r="K47" i="23"/>
  <c r="J47" i="23"/>
  <c r="I47" i="23"/>
  <c r="H47" i="23"/>
  <c r="G47" i="23"/>
  <c r="F47" i="23"/>
  <c r="E47" i="23"/>
  <c r="D47" i="23"/>
  <c r="C47" i="23"/>
  <c r="B47" i="23"/>
  <c r="A47" i="23"/>
  <c r="N46" i="23"/>
  <c r="M46" i="23"/>
  <c r="L46" i="23"/>
  <c r="K46" i="23"/>
  <c r="J46" i="23"/>
  <c r="I46" i="23"/>
  <c r="H46" i="23"/>
  <c r="G46" i="23"/>
  <c r="F46" i="23"/>
  <c r="E46" i="23"/>
  <c r="D46" i="23"/>
  <c r="C46" i="23"/>
  <c r="B46" i="23"/>
  <c r="A46" i="23"/>
  <c r="N45" i="23"/>
  <c r="M45" i="23"/>
  <c r="L45" i="23"/>
  <c r="K45" i="23"/>
  <c r="J45" i="23"/>
  <c r="I45" i="23"/>
  <c r="H45" i="23"/>
  <c r="G45" i="23"/>
  <c r="F45" i="23"/>
  <c r="E45" i="23"/>
  <c r="D45" i="23"/>
  <c r="C45" i="23"/>
  <c r="B45" i="23"/>
  <c r="A45" i="23"/>
  <c r="N44" i="23"/>
  <c r="M44" i="23"/>
  <c r="L44" i="23"/>
  <c r="K44" i="23"/>
  <c r="J44" i="23"/>
  <c r="I44" i="23"/>
  <c r="H44" i="23"/>
  <c r="G44" i="23"/>
  <c r="F44" i="23"/>
  <c r="E44" i="23"/>
  <c r="D44" i="23"/>
  <c r="C44" i="23"/>
  <c r="B44" i="23"/>
  <c r="A44" i="23"/>
  <c r="N43" i="23"/>
  <c r="M43" i="23"/>
  <c r="L43" i="23"/>
  <c r="K43" i="23"/>
  <c r="J43" i="23"/>
  <c r="I43" i="23"/>
  <c r="H43" i="23"/>
  <c r="G43" i="23"/>
  <c r="F43" i="23"/>
  <c r="E43" i="23"/>
  <c r="D43" i="23"/>
  <c r="C43" i="23"/>
  <c r="B43" i="23"/>
  <c r="A43" i="23"/>
  <c r="N42" i="23"/>
  <c r="M42" i="23"/>
  <c r="L42" i="23"/>
  <c r="K42" i="23"/>
  <c r="J42" i="23"/>
  <c r="I42" i="23"/>
  <c r="H42" i="23"/>
  <c r="G42" i="23"/>
  <c r="F42" i="23"/>
  <c r="E42" i="23"/>
  <c r="D42" i="23"/>
  <c r="C42" i="23"/>
  <c r="B42" i="23"/>
  <c r="A42" i="23"/>
  <c r="N41" i="23"/>
  <c r="M41" i="23"/>
  <c r="L41" i="23"/>
  <c r="K41" i="23"/>
  <c r="J41" i="23"/>
  <c r="I41" i="23"/>
  <c r="H41" i="23"/>
  <c r="G41" i="23"/>
  <c r="F41" i="23"/>
  <c r="E41" i="23"/>
  <c r="D41" i="23"/>
  <c r="C41" i="23"/>
  <c r="B41" i="23"/>
  <c r="A41" i="23"/>
  <c r="N40" i="23"/>
  <c r="M40" i="23"/>
  <c r="L40" i="23"/>
  <c r="K40" i="23"/>
  <c r="J40" i="23"/>
  <c r="I40" i="23"/>
  <c r="H40" i="23"/>
  <c r="G40" i="23"/>
  <c r="F40" i="23"/>
  <c r="E40" i="23"/>
  <c r="D40" i="23"/>
  <c r="C40" i="23"/>
  <c r="B40" i="23"/>
  <c r="A40" i="23"/>
  <c r="N39" i="23"/>
  <c r="M39" i="23"/>
  <c r="L39" i="23"/>
  <c r="K39" i="23"/>
  <c r="J39" i="23"/>
  <c r="I39" i="23"/>
  <c r="H39" i="23"/>
  <c r="G39" i="23"/>
  <c r="F39" i="23"/>
  <c r="E39" i="23"/>
  <c r="D39" i="23"/>
  <c r="C39" i="23"/>
  <c r="B39" i="23"/>
  <c r="A39" i="23"/>
  <c r="N38" i="23"/>
  <c r="M38" i="23"/>
  <c r="L38" i="23"/>
  <c r="K38" i="23"/>
  <c r="J38" i="23"/>
  <c r="I38" i="23"/>
  <c r="H38" i="23"/>
  <c r="G38" i="23"/>
  <c r="F38" i="23"/>
  <c r="E38" i="23"/>
  <c r="D38" i="23"/>
  <c r="C38" i="23"/>
  <c r="B38" i="23"/>
  <c r="A38" i="23"/>
  <c r="N37" i="23"/>
  <c r="M37" i="23"/>
  <c r="L37" i="23"/>
  <c r="K37" i="23"/>
  <c r="J37" i="23"/>
  <c r="I37" i="23"/>
  <c r="H37" i="23"/>
  <c r="G37" i="23"/>
  <c r="F37" i="23"/>
  <c r="E37" i="23"/>
  <c r="D37" i="23"/>
  <c r="C37" i="23"/>
  <c r="B37" i="23"/>
  <c r="A37" i="23"/>
  <c r="N36" i="23"/>
  <c r="M36" i="23"/>
  <c r="L36" i="23"/>
  <c r="K36" i="23"/>
  <c r="J36" i="23"/>
  <c r="I36" i="23"/>
  <c r="H36" i="23"/>
  <c r="G36" i="23"/>
  <c r="F36" i="23"/>
  <c r="E36" i="23"/>
  <c r="D36" i="23"/>
  <c r="C36" i="23"/>
  <c r="B36" i="23"/>
  <c r="A36" i="23"/>
  <c r="N35" i="23"/>
  <c r="M35" i="23"/>
  <c r="L35" i="23"/>
  <c r="K35" i="23"/>
  <c r="J35" i="23"/>
  <c r="I35" i="23"/>
  <c r="H35" i="23"/>
  <c r="G35" i="23"/>
  <c r="F35" i="23"/>
  <c r="E35" i="23"/>
  <c r="D35" i="23"/>
  <c r="C35" i="23"/>
  <c r="B35" i="23"/>
  <c r="A35" i="23"/>
  <c r="N34" i="23"/>
  <c r="M34" i="23"/>
  <c r="L34" i="23"/>
  <c r="K34" i="23"/>
  <c r="J34" i="23"/>
  <c r="I34" i="23"/>
  <c r="H34" i="23"/>
  <c r="G34" i="23"/>
  <c r="F34" i="23"/>
  <c r="E34" i="23"/>
  <c r="D34" i="23"/>
  <c r="C34" i="23"/>
  <c r="B34" i="23"/>
  <c r="A34" i="23"/>
  <c r="N33" i="23"/>
  <c r="M33" i="23"/>
  <c r="L33" i="23"/>
  <c r="K33" i="23"/>
  <c r="J33" i="23"/>
  <c r="I33" i="23"/>
  <c r="H33" i="23"/>
  <c r="G33" i="23"/>
  <c r="F33" i="23"/>
  <c r="E33" i="23"/>
  <c r="D33" i="23"/>
  <c r="C33" i="23"/>
  <c r="B33" i="23"/>
  <c r="A33" i="23"/>
  <c r="N32" i="23"/>
  <c r="M32" i="23"/>
  <c r="L32" i="23"/>
  <c r="K32" i="23"/>
  <c r="J32" i="23"/>
  <c r="I32" i="23"/>
  <c r="H32" i="23"/>
  <c r="G32" i="23"/>
  <c r="F32" i="23"/>
  <c r="E32" i="23"/>
  <c r="D32" i="23"/>
  <c r="C32" i="23"/>
  <c r="B32" i="23"/>
  <c r="A32" i="23"/>
  <c r="N31" i="23"/>
  <c r="M31" i="23"/>
  <c r="L31" i="23"/>
  <c r="K31" i="23"/>
  <c r="J31" i="23"/>
  <c r="I31" i="23"/>
  <c r="H31" i="23"/>
  <c r="G31" i="23"/>
  <c r="F31" i="23"/>
  <c r="E31" i="23"/>
  <c r="D31" i="23"/>
  <c r="C31" i="23"/>
  <c r="B31" i="23"/>
  <c r="A31" i="23"/>
  <c r="N30" i="23"/>
  <c r="M30" i="23"/>
  <c r="L30" i="23"/>
  <c r="K30" i="23"/>
  <c r="J30" i="23"/>
  <c r="I30" i="23"/>
  <c r="H30" i="23"/>
  <c r="G30" i="23"/>
  <c r="F30" i="23"/>
  <c r="E30" i="23"/>
  <c r="D30" i="23"/>
  <c r="C30" i="23"/>
  <c r="B30" i="23"/>
  <c r="A30" i="23"/>
  <c r="N29" i="23"/>
  <c r="M29" i="23"/>
  <c r="L29" i="23"/>
  <c r="K29" i="23"/>
  <c r="J29" i="23"/>
  <c r="I29" i="23"/>
  <c r="H29" i="23"/>
  <c r="G29" i="23"/>
  <c r="F29" i="23"/>
  <c r="E29" i="23"/>
  <c r="D29" i="23"/>
  <c r="C29" i="23"/>
  <c r="B29" i="23"/>
  <c r="A29" i="23"/>
  <c r="N28" i="23"/>
  <c r="M28" i="23"/>
  <c r="L28" i="23"/>
  <c r="K28" i="23"/>
  <c r="J28" i="23"/>
  <c r="I28" i="23"/>
  <c r="H28" i="23"/>
  <c r="G28" i="23"/>
  <c r="F28" i="23"/>
  <c r="E28" i="23"/>
  <c r="D28" i="23"/>
  <c r="C28" i="23"/>
  <c r="B28" i="23"/>
  <c r="A28" i="23"/>
  <c r="N27" i="23"/>
  <c r="M27" i="23"/>
  <c r="L27" i="23"/>
  <c r="K27" i="23"/>
  <c r="J27" i="23"/>
  <c r="I27" i="23"/>
  <c r="H27" i="23"/>
  <c r="G27" i="23"/>
  <c r="F27" i="23"/>
  <c r="E27" i="23"/>
  <c r="D27" i="23"/>
  <c r="C27" i="23"/>
  <c r="B27" i="23"/>
  <c r="A27" i="23"/>
  <c r="N26" i="23"/>
  <c r="M26" i="23"/>
  <c r="L26" i="23"/>
  <c r="K26" i="23"/>
  <c r="J26" i="23"/>
  <c r="I26" i="23"/>
  <c r="H26" i="23"/>
  <c r="G26" i="23"/>
  <c r="F26" i="23"/>
  <c r="E26" i="23"/>
  <c r="D26" i="23"/>
  <c r="C26" i="23"/>
  <c r="B26" i="23"/>
  <c r="A26" i="23"/>
  <c r="N25" i="23"/>
  <c r="M25" i="23"/>
  <c r="L25" i="23"/>
  <c r="K25" i="23"/>
  <c r="J25" i="23"/>
  <c r="I25" i="23"/>
  <c r="H25" i="23"/>
  <c r="G25" i="23"/>
  <c r="F25" i="23"/>
  <c r="E25" i="23"/>
  <c r="D25" i="23"/>
  <c r="C25" i="23"/>
  <c r="B25" i="23"/>
  <c r="A25" i="23"/>
  <c r="N24" i="23"/>
  <c r="M24" i="23"/>
  <c r="L24" i="23"/>
  <c r="K24" i="23"/>
  <c r="J24" i="23"/>
  <c r="I24" i="23"/>
  <c r="H24" i="23"/>
  <c r="G24" i="23"/>
  <c r="F24" i="23"/>
  <c r="E24" i="23"/>
  <c r="D24" i="23"/>
  <c r="C24" i="23"/>
  <c r="B24" i="23"/>
  <c r="A24" i="23"/>
  <c r="N23" i="23"/>
  <c r="M23" i="23"/>
  <c r="L23" i="23"/>
  <c r="K23" i="23"/>
  <c r="J23" i="23"/>
  <c r="I23" i="23"/>
  <c r="H23" i="23"/>
  <c r="G23" i="23"/>
  <c r="F23" i="23"/>
  <c r="E23" i="23"/>
  <c r="D23" i="23"/>
  <c r="C23" i="23"/>
  <c r="B23" i="23"/>
  <c r="A23" i="23"/>
  <c r="N22" i="23"/>
  <c r="M22" i="23"/>
  <c r="L22" i="23"/>
  <c r="K22" i="23"/>
  <c r="J22" i="23"/>
  <c r="I22" i="23"/>
  <c r="H22" i="23"/>
  <c r="G22" i="23"/>
  <c r="F22" i="23"/>
  <c r="E22" i="23"/>
  <c r="D22" i="23"/>
  <c r="C22" i="23"/>
  <c r="B22" i="23"/>
  <c r="A22" i="23"/>
  <c r="N21" i="23"/>
  <c r="M21" i="23"/>
  <c r="L21" i="23"/>
  <c r="K21" i="23"/>
  <c r="J21" i="23"/>
  <c r="I21" i="23"/>
  <c r="H21" i="23"/>
  <c r="G21" i="23"/>
  <c r="F21" i="23"/>
  <c r="E21" i="23"/>
  <c r="D21" i="23"/>
  <c r="C21" i="23"/>
  <c r="B21" i="23"/>
  <c r="A21" i="23"/>
  <c r="N20" i="23"/>
  <c r="M20" i="23"/>
  <c r="L20" i="23"/>
  <c r="K20" i="23"/>
  <c r="J20" i="23"/>
  <c r="I20" i="23"/>
  <c r="H20" i="23"/>
  <c r="G20" i="23"/>
  <c r="F20" i="23"/>
  <c r="E20" i="23"/>
  <c r="D20" i="23"/>
  <c r="C20" i="23"/>
  <c r="B20" i="23"/>
  <c r="A20" i="23"/>
  <c r="N19" i="23"/>
  <c r="M19" i="23"/>
  <c r="L19" i="23"/>
  <c r="K19" i="23"/>
  <c r="J19" i="23"/>
  <c r="I19" i="23"/>
  <c r="H19" i="23"/>
  <c r="G19" i="23"/>
  <c r="F19" i="23"/>
  <c r="E19" i="23"/>
  <c r="D19" i="23"/>
  <c r="C19" i="23"/>
  <c r="B19" i="23"/>
  <c r="A19" i="23"/>
  <c r="N18" i="23"/>
  <c r="M18" i="23"/>
  <c r="L18" i="23"/>
  <c r="K18" i="23"/>
  <c r="J18" i="23"/>
  <c r="I18" i="23"/>
  <c r="H18" i="23"/>
  <c r="G18" i="23"/>
  <c r="F18" i="23"/>
  <c r="E18" i="23"/>
  <c r="D18" i="23"/>
  <c r="C18" i="23"/>
  <c r="B18" i="23"/>
  <c r="A18" i="23"/>
  <c r="N17" i="23"/>
  <c r="M17" i="23"/>
  <c r="L17" i="23"/>
  <c r="K17" i="23"/>
  <c r="J17" i="23"/>
  <c r="I17" i="23"/>
  <c r="H17" i="23"/>
  <c r="G17" i="23"/>
  <c r="F17" i="23"/>
  <c r="E17" i="23"/>
  <c r="D17" i="23"/>
  <c r="C17" i="23"/>
  <c r="B17" i="23"/>
  <c r="A17" i="23"/>
  <c r="N16" i="23"/>
  <c r="M16" i="23"/>
  <c r="L16" i="23"/>
  <c r="K16" i="23"/>
  <c r="J16" i="23"/>
  <c r="I16" i="23"/>
  <c r="H16" i="23"/>
  <c r="G16" i="23"/>
  <c r="F16" i="23"/>
  <c r="E16" i="23"/>
  <c r="D16" i="23"/>
  <c r="C16" i="23"/>
  <c r="B16" i="23"/>
  <c r="A16" i="23"/>
  <c r="N15" i="23"/>
  <c r="M15" i="23"/>
  <c r="L15" i="23"/>
  <c r="K15" i="23"/>
  <c r="J15" i="23"/>
  <c r="I15" i="23"/>
  <c r="H15" i="23"/>
  <c r="G15" i="23"/>
  <c r="F15" i="23"/>
  <c r="E15" i="23"/>
  <c r="D15" i="23"/>
  <c r="C15" i="23"/>
  <c r="B15" i="23"/>
  <c r="A15" i="23"/>
  <c r="N14" i="23"/>
  <c r="M14" i="23"/>
  <c r="L14" i="23"/>
  <c r="K14" i="23"/>
  <c r="J14" i="23"/>
  <c r="I14" i="23"/>
  <c r="H14" i="23"/>
  <c r="G14" i="23"/>
  <c r="F14" i="23"/>
  <c r="E14" i="23"/>
  <c r="D14" i="23"/>
  <c r="C14" i="23"/>
  <c r="B14" i="23"/>
  <c r="A14" i="23"/>
  <c r="N13" i="23"/>
  <c r="M13" i="23"/>
  <c r="L13" i="23"/>
  <c r="K13" i="23"/>
  <c r="J13" i="23"/>
  <c r="I13" i="23"/>
  <c r="H13" i="23"/>
  <c r="G13" i="23"/>
  <c r="F13" i="23"/>
  <c r="E13" i="23"/>
  <c r="D13" i="23"/>
  <c r="C13" i="23"/>
  <c r="B13" i="23"/>
  <c r="A13" i="23"/>
  <c r="N12" i="23"/>
  <c r="M12" i="23"/>
  <c r="L12" i="23"/>
  <c r="K12" i="23"/>
  <c r="J12" i="23"/>
  <c r="I12" i="23"/>
  <c r="H12" i="23"/>
  <c r="G12" i="23"/>
  <c r="F12" i="23"/>
  <c r="E12" i="23"/>
  <c r="D12" i="23"/>
  <c r="C12" i="23"/>
  <c r="B12" i="23"/>
  <c r="A12" i="23"/>
  <c r="N11" i="23"/>
  <c r="M11" i="23"/>
  <c r="L11" i="23"/>
  <c r="K11" i="23"/>
  <c r="J11" i="23"/>
  <c r="I11" i="23"/>
  <c r="H11" i="23"/>
  <c r="G11" i="23"/>
  <c r="F11" i="23"/>
  <c r="E11" i="23"/>
  <c r="D11" i="23"/>
  <c r="C11" i="23"/>
  <c r="B11" i="23"/>
  <c r="A11" i="23"/>
  <c r="N10" i="23"/>
  <c r="M10" i="23"/>
  <c r="L10" i="23"/>
  <c r="K10" i="23"/>
  <c r="J10" i="23"/>
  <c r="I10" i="23"/>
  <c r="H10" i="23"/>
  <c r="G10" i="23"/>
  <c r="F10" i="23"/>
  <c r="E10" i="23"/>
  <c r="D10" i="23"/>
  <c r="C10" i="23"/>
  <c r="B10" i="23"/>
  <c r="A10" i="23"/>
  <c r="N9" i="23"/>
  <c r="M9" i="23"/>
  <c r="L9" i="23"/>
  <c r="K9" i="23"/>
  <c r="J9" i="23"/>
  <c r="I9" i="23"/>
  <c r="H9" i="23"/>
  <c r="G9" i="23"/>
  <c r="F9" i="23"/>
  <c r="E9" i="23"/>
  <c r="D9" i="23"/>
  <c r="C9" i="23"/>
  <c r="B9" i="23"/>
  <c r="A9" i="23"/>
  <c r="N8" i="23"/>
  <c r="M8" i="23"/>
  <c r="L8" i="23"/>
  <c r="K8" i="23"/>
  <c r="J8" i="23"/>
  <c r="I8" i="23"/>
  <c r="H8" i="23"/>
  <c r="G8" i="23"/>
  <c r="F8" i="23"/>
  <c r="E8" i="23"/>
  <c r="D8" i="23"/>
  <c r="C8" i="23"/>
  <c r="B8" i="23"/>
  <c r="A8" i="23"/>
  <c r="N7" i="23"/>
  <c r="M7" i="23"/>
  <c r="L7" i="23"/>
  <c r="K7" i="23"/>
  <c r="J7" i="23"/>
  <c r="I7" i="23"/>
  <c r="H7" i="23"/>
  <c r="G7" i="23"/>
  <c r="F7" i="23"/>
  <c r="E7" i="23"/>
  <c r="D7" i="23"/>
  <c r="C7" i="23"/>
  <c r="B7" i="23"/>
  <c r="A7" i="23"/>
  <c r="N6" i="23"/>
  <c r="M6" i="23"/>
  <c r="L6" i="23"/>
  <c r="K6" i="23"/>
  <c r="J6" i="23"/>
  <c r="I6" i="23"/>
  <c r="H6" i="23"/>
  <c r="G6" i="23"/>
  <c r="F6" i="23"/>
  <c r="E6" i="23"/>
  <c r="D6" i="23"/>
  <c r="C6" i="23"/>
  <c r="B6" i="23"/>
  <c r="A6" i="23"/>
  <c r="N5" i="23"/>
  <c r="M5" i="23"/>
  <c r="L5" i="23"/>
  <c r="K5" i="23"/>
  <c r="J5" i="23"/>
  <c r="I5" i="23"/>
  <c r="H5" i="23"/>
  <c r="G5" i="23"/>
  <c r="F5" i="23"/>
  <c r="E5" i="23"/>
  <c r="D5" i="23"/>
  <c r="C5" i="23"/>
  <c r="B5" i="23"/>
  <c r="A5" i="23"/>
  <c r="A4" i="23"/>
  <c r="A110" i="50"/>
  <c r="A109" i="50"/>
  <c r="A108" i="50"/>
  <c r="A107" i="50"/>
  <c r="A106" i="50"/>
  <c r="A105" i="50"/>
  <c r="A104" i="50"/>
  <c r="A103" i="50"/>
  <c r="A102" i="50"/>
  <c r="A101" i="50"/>
  <c r="A100" i="50"/>
  <c r="A99" i="50"/>
  <c r="A98" i="50"/>
  <c r="A97" i="50"/>
  <c r="A96" i="50"/>
  <c r="A95" i="50"/>
  <c r="A94" i="50"/>
  <c r="A93" i="50"/>
  <c r="A92" i="50"/>
  <c r="A91" i="50"/>
  <c r="A90" i="50"/>
  <c r="A89" i="50"/>
  <c r="A88" i="50"/>
  <c r="A87" i="50"/>
  <c r="A86" i="50"/>
  <c r="A85" i="50"/>
  <c r="A84" i="50"/>
  <c r="A83" i="50"/>
  <c r="A82" i="50"/>
  <c r="A81" i="50"/>
  <c r="A80" i="50"/>
  <c r="A79" i="50"/>
  <c r="A78" i="50"/>
  <c r="A77" i="50"/>
  <c r="A76" i="50"/>
  <c r="A75" i="50"/>
  <c r="A74" i="50"/>
  <c r="A73" i="50"/>
  <c r="A72" i="50"/>
  <c r="A71" i="50"/>
  <c r="A70" i="50"/>
  <c r="A69" i="50"/>
  <c r="A68" i="50"/>
  <c r="A67" i="50"/>
  <c r="A66" i="50"/>
  <c r="A65" i="50"/>
  <c r="A64" i="50"/>
  <c r="A63" i="50"/>
  <c r="A62" i="50"/>
  <c r="A61" i="50"/>
  <c r="A60" i="50"/>
  <c r="A59" i="50"/>
  <c r="A58" i="50"/>
  <c r="A57" i="50"/>
  <c r="A56" i="50"/>
  <c r="A55" i="50"/>
  <c r="A54" i="50"/>
  <c r="A53" i="50"/>
  <c r="A52" i="50"/>
  <c r="A51" i="50"/>
  <c r="A50" i="50"/>
  <c r="A49" i="50"/>
  <c r="A48" i="50"/>
  <c r="A47" i="50"/>
  <c r="A46" i="50"/>
  <c r="A45" i="50"/>
  <c r="A44" i="50"/>
  <c r="A43" i="50"/>
  <c r="A42" i="50"/>
  <c r="A41" i="50"/>
  <c r="A40" i="50"/>
  <c r="A39" i="50"/>
  <c r="A38" i="50"/>
  <c r="A37" i="50"/>
  <c r="A36" i="50"/>
  <c r="A35" i="50"/>
  <c r="A34" i="50"/>
  <c r="A33" i="50"/>
  <c r="A32" i="50"/>
  <c r="A31" i="50"/>
  <c r="A30" i="50"/>
  <c r="A29" i="50"/>
  <c r="A28" i="50"/>
  <c r="A27" i="50"/>
  <c r="A26" i="50"/>
  <c r="A25" i="50"/>
  <c r="A24" i="50"/>
  <c r="A23" i="50"/>
  <c r="A22" i="50"/>
  <c r="A21" i="50"/>
  <c r="A20" i="50"/>
  <c r="A19" i="50"/>
  <c r="A18" i="50"/>
  <c r="A17" i="50"/>
  <c r="A16" i="50"/>
  <c r="A15" i="50"/>
  <c r="A14" i="50"/>
  <c r="A13" i="50"/>
  <c r="A12" i="50"/>
  <c r="A11" i="50"/>
  <c r="A10" i="50"/>
  <c r="A9" i="50"/>
  <c r="A8" i="50"/>
  <c r="A7" i="50"/>
  <c r="A6" i="50"/>
  <c r="A5" i="50"/>
  <c r="N110" i="50"/>
  <c r="M110" i="50"/>
  <c r="L110" i="50"/>
  <c r="K110" i="50"/>
  <c r="J110" i="50"/>
  <c r="I110" i="50"/>
  <c r="H110" i="50"/>
  <c r="G110" i="50"/>
  <c r="F110" i="50"/>
  <c r="E110" i="50"/>
  <c r="D110" i="50"/>
  <c r="C110" i="50"/>
  <c r="B110" i="50"/>
  <c r="N109" i="50"/>
  <c r="M109" i="50"/>
  <c r="L109" i="50"/>
  <c r="K109" i="50"/>
  <c r="J109" i="50"/>
  <c r="I109" i="50"/>
  <c r="H109" i="50"/>
  <c r="G109" i="50"/>
  <c r="F109" i="50"/>
  <c r="E109" i="50"/>
  <c r="D109" i="50"/>
  <c r="C109" i="50"/>
  <c r="B109" i="50"/>
  <c r="N108" i="50"/>
  <c r="M108" i="50"/>
  <c r="L108" i="50"/>
  <c r="K108" i="50"/>
  <c r="J108" i="50"/>
  <c r="I108" i="50"/>
  <c r="H108" i="50"/>
  <c r="G108" i="50"/>
  <c r="F108" i="50"/>
  <c r="E108" i="50"/>
  <c r="D108" i="50"/>
  <c r="C108" i="50"/>
  <c r="B108" i="50"/>
  <c r="N107" i="50"/>
  <c r="M107" i="50"/>
  <c r="L107" i="50"/>
  <c r="K107" i="50"/>
  <c r="J107" i="50"/>
  <c r="I107" i="50"/>
  <c r="H107" i="50"/>
  <c r="G107" i="50"/>
  <c r="F107" i="50"/>
  <c r="E107" i="50"/>
  <c r="D107" i="50"/>
  <c r="C107" i="50"/>
  <c r="B107" i="50"/>
  <c r="N106" i="50"/>
  <c r="M106" i="50"/>
  <c r="L106" i="50"/>
  <c r="K106" i="50"/>
  <c r="J106" i="50"/>
  <c r="I106" i="50"/>
  <c r="H106" i="50"/>
  <c r="G106" i="50"/>
  <c r="F106" i="50"/>
  <c r="E106" i="50"/>
  <c r="D106" i="50"/>
  <c r="C106" i="50"/>
  <c r="B106" i="50"/>
  <c r="N105" i="50"/>
  <c r="M105" i="50"/>
  <c r="L105" i="50"/>
  <c r="K105" i="50"/>
  <c r="J105" i="50"/>
  <c r="I105" i="50"/>
  <c r="H105" i="50"/>
  <c r="G105" i="50"/>
  <c r="F105" i="50"/>
  <c r="E105" i="50"/>
  <c r="D105" i="50"/>
  <c r="C105" i="50"/>
  <c r="B105" i="50"/>
  <c r="N104" i="50"/>
  <c r="M104" i="50"/>
  <c r="L104" i="50"/>
  <c r="K104" i="50"/>
  <c r="J104" i="50"/>
  <c r="I104" i="50"/>
  <c r="H104" i="50"/>
  <c r="G104" i="50"/>
  <c r="F104" i="50"/>
  <c r="E104" i="50"/>
  <c r="D104" i="50"/>
  <c r="C104" i="50"/>
  <c r="B104" i="50"/>
  <c r="N103" i="50"/>
  <c r="M103" i="50"/>
  <c r="L103" i="50"/>
  <c r="K103" i="50"/>
  <c r="J103" i="50"/>
  <c r="I103" i="50"/>
  <c r="H103" i="50"/>
  <c r="G103" i="50"/>
  <c r="F103" i="50"/>
  <c r="E103" i="50"/>
  <c r="D103" i="50"/>
  <c r="C103" i="50"/>
  <c r="B103" i="50"/>
  <c r="N102" i="50"/>
  <c r="M102" i="50"/>
  <c r="L102" i="50"/>
  <c r="K102" i="50"/>
  <c r="J102" i="50"/>
  <c r="I102" i="50"/>
  <c r="H102" i="50"/>
  <c r="G102" i="50"/>
  <c r="F102" i="50"/>
  <c r="E102" i="50"/>
  <c r="D102" i="50"/>
  <c r="C102" i="50"/>
  <c r="B102" i="50"/>
  <c r="N101" i="50"/>
  <c r="M101" i="50"/>
  <c r="L101" i="50"/>
  <c r="K101" i="50"/>
  <c r="J101" i="50"/>
  <c r="I101" i="50"/>
  <c r="H101" i="50"/>
  <c r="G101" i="50"/>
  <c r="F101" i="50"/>
  <c r="E101" i="50"/>
  <c r="D101" i="50"/>
  <c r="C101" i="50"/>
  <c r="B101" i="50"/>
  <c r="N100" i="50"/>
  <c r="M100" i="50"/>
  <c r="L100" i="50"/>
  <c r="K100" i="50"/>
  <c r="J100" i="50"/>
  <c r="I100" i="50"/>
  <c r="H100" i="50"/>
  <c r="G100" i="50"/>
  <c r="F100" i="50"/>
  <c r="E100" i="50"/>
  <c r="D100" i="50"/>
  <c r="C100" i="50"/>
  <c r="B100" i="50"/>
  <c r="N99" i="50"/>
  <c r="M99" i="50"/>
  <c r="L99" i="50"/>
  <c r="K99" i="50"/>
  <c r="J99" i="50"/>
  <c r="I99" i="50"/>
  <c r="H99" i="50"/>
  <c r="G99" i="50"/>
  <c r="F99" i="50"/>
  <c r="E99" i="50"/>
  <c r="D99" i="50"/>
  <c r="C99" i="50"/>
  <c r="B99" i="50"/>
  <c r="N98" i="50"/>
  <c r="M98" i="50"/>
  <c r="L98" i="50"/>
  <c r="K98" i="50"/>
  <c r="J98" i="50"/>
  <c r="I98" i="50"/>
  <c r="H98" i="50"/>
  <c r="G98" i="50"/>
  <c r="F98" i="50"/>
  <c r="E98" i="50"/>
  <c r="D98" i="50"/>
  <c r="C98" i="50"/>
  <c r="B98" i="50"/>
  <c r="N97" i="50"/>
  <c r="M97" i="50"/>
  <c r="L97" i="50"/>
  <c r="K97" i="50"/>
  <c r="J97" i="50"/>
  <c r="I97" i="50"/>
  <c r="H97" i="50"/>
  <c r="G97" i="50"/>
  <c r="F97" i="50"/>
  <c r="E97" i="50"/>
  <c r="D97" i="50"/>
  <c r="C97" i="50"/>
  <c r="B97" i="50"/>
  <c r="N96" i="50"/>
  <c r="M96" i="50"/>
  <c r="L96" i="50"/>
  <c r="K96" i="50"/>
  <c r="J96" i="50"/>
  <c r="I96" i="50"/>
  <c r="H96" i="50"/>
  <c r="G96" i="50"/>
  <c r="F96" i="50"/>
  <c r="E96" i="50"/>
  <c r="D96" i="50"/>
  <c r="C96" i="50"/>
  <c r="B96" i="50"/>
  <c r="N95" i="50"/>
  <c r="M95" i="50"/>
  <c r="L95" i="50"/>
  <c r="K95" i="50"/>
  <c r="J95" i="50"/>
  <c r="I95" i="50"/>
  <c r="H95" i="50"/>
  <c r="G95" i="50"/>
  <c r="F95" i="50"/>
  <c r="E95" i="50"/>
  <c r="D95" i="50"/>
  <c r="C95" i="50"/>
  <c r="B95" i="50"/>
  <c r="N94" i="50"/>
  <c r="M94" i="50"/>
  <c r="L94" i="50"/>
  <c r="K94" i="50"/>
  <c r="J94" i="50"/>
  <c r="I94" i="50"/>
  <c r="H94" i="50"/>
  <c r="G94" i="50"/>
  <c r="F94" i="50"/>
  <c r="E94" i="50"/>
  <c r="D94" i="50"/>
  <c r="C94" i="50"/>
  <c r="B94" i="50"/>
  <c r="N93" i="50"/>
  <c r="M93" i="50"/>
  <c r="L93" i="50"/>
  <c r="K93" i="50"/>
  <c r="J93" i="50"/>
  <c r="I93" i="50"/>
  <c r="H93" i="50"/>
  <c r="G93" i="50"/>
  <c r="F93" i="50"/>
  <c r="E93" i="50"/>
  <c r="D93" i="50"/>
  <c r="C93" i="50"/>
  <c r="B93" i="50"/>
  <c r="N92" i="50"/>
  <c r="M92" i="50"/>
  <c r="L92" i="50"/>
  <c r="K92" i="50"/>
  <c r="J92" i="50"/>
  <c r="I92" i="50"/>
  <c r="H92" i="50"/>
  <c r="G92" i="50"/>
  <c r="F92" i="50"/>
  <c r="E92" i="50"/>
  <c r="D92" i="50"/>
  <c r="C92" i="50"/>
  <c r="B92" i="50"/>
  <c r="N91" i="50"/>
  <c r="M91" i="50"/>
  <c r="L91" i="50"/>
  <c r="K91" i="50"/>
  <c r="J91" i="50"/>
  <c r="I91" i="50"/>
  <c r="H91" i="50"/>
  <c r="G91" i="50"/>
  <c r="F91" i="50"/>
  <c r="E91" i="50"/>
  <c r="D91" i="50"/>
  <c r="C91" i="50"/>
  <c r="B91" i="50"/>
  <c r="N90" i="50"/>
  <c r="M90" i="50"/>
  <c r="L90" i="50"/>
  <c r="K90" i="50"/>
  <c r="J90" i="50"/>
  <c r="I90" i="50"/>
  <c r="H90" i="50"/>
  <c r="G90" i="50"/>
  <c r="F90" i="50"/>
  <c r="E90" i="50"/>
  <c r="D90" i="50"/>
  <c r="C90" i="50"/>
  <c r="B90" i="50"/>
  <c r="N89" i="50"/>
  <c r="M89" i="50"/>
  <c r="L89" i="50"/>
  <c r="K89" i="50"/>
  <c r="J89" i="50"/>
  <c r="I89" i="50"/>
  <c r="H89" i="50"/>
  <c r="G89" i="50"/>
  <c r="F89" i="50"/>
  <c r="E89" i="50"/>
  <c r="D89" i="50"/>
  <c r="C89" i="50"/>
  <c r="B89" i="50"/>
  <c r="N88" i="50"/>
  <c r="M88" i="50"/>
  <c r="L88" i="50"/>
  <c r="K88" i="50"/>
  <c r="J88" i="50"/>
  <c r="I88" i="50"/>
  <c r="H88" i="50"/>
  <c r="G88" i="50"/>
  <c r="F88" i="50"/>
  <c r="E88" i="50"/>
  <c r="D88" i="50"/>
  <c r="C88" i="50"/>
  <c r="B88" i="50"/>
  <c r="N87" i="50"/>
  <c r="M87" i="50"/>
  <c r="L87" i="50"/>
  <c r="K87" i="50"/>
  <c r="J87" i="50"/>
  <c r="I87" i="50"/>
  <c r="H87" i="50"/>
  <c r="G87" i="50"/>
  <c r="F87" i="50"/>
  <c r="E87" i="50"/>
  <c r="D87" i="50"/>
  <c r="C87" i="50"/>
  <c r="B87" i="50"/>
  <c r="N86" i="50"/>
  <c r="M86" i="50"/>
  <c r="L86" i="50"/>
  <c r="K86" i="50"/>
  <c r="J86" i="50"/>
  <c r="I86" i="50"/>
  <c r="H86" i="50"/>
  <c r="G86" i="50"/>
  <c r="F86" i="50"/>
  <c r="E86" i="50"/>
  <c r="D86" i="50"/>
  <c r="C86" i="50"/>
  <c r="B86" i="50"/>
  <c r="N85" i="50"/>
  <c r="M85" i="50"/>
  <c r="L85" i="50"/>
  <c r="K85" i="50"/>
  <c r="J85" i="50"/>
  <c r="I85" i="50"/>
  <c r="H85" i="50"/>
  <c r="G85" i="50"/>
  <c r="F85" i="50"/>
  <c r="E85" i="50"/>
  <c r="D85" i="50"/>
  <c r="C85" i="50"/>
  <c r="B85" i="50"/>
  <c r="N84" i="50"/>
  <c r="M84" i="50"/>
  <c r="L84" i="50"/>
  <c r="K84" i="50"/>
  <c r="J84" i="50"/>
  <c r="I84" i="50"/>
  <c r="H84" i="50"/>
  <c r="G84" i="50"/>
  <c r="F84" i="50"/>
  <c r="E84" i="50"/>
  <c r="D84" i="50"/>
  <c r="C84" i="50"/>
  <c r="B84" i="50"/>
  <c r="N83" i="50"/>
  <c r="M83" i="50"/>
  <c r="L83" i="50"/>
  <c r="K83" i="50"/>
  <c r="J83" i="50"/>
  <c r="I83" i="50"/>
  <c r="H83" i="50"/>
  <c r="G83" i="50"/>
  <c r="F83" i="50"/>
  <c r="E83" i="50"/>
  <c r="D83" i="50"/>
  <c r="C83" i="50"/>
  <c r="B83" i="50"/>
  <c r="N82" i="50"/>
  <c r="M82" i="50"/>
  <c r="L82" i="50"/>
  <c r="K82" i="50"/>
  <c r="J82" i="50"/>
  <c r="I82" i="50"/>
  <c r="H82" i="50"/>
  <c r="G82" i="50"/>
  <c r="F82" i="50"/>
  <c r="E82" i="50"/>
  <c r="D82" i="50"/>
  <c r="C82" i="50"/>
  <c r="B82" i="50"/>
  <c r="N81" i="50"/>
  <c r="M81" i="50"/>
  <c r="L81" i="50"/>
  <c r="K81" i="50"/>
  <c r="J81" i="50"/>
  <c r="I81" i="50"/>
  <c r="H81" i="50"/>
  <c r="G81" i="50"/>
  <c r="F81" i="50"/>
  <c r="E81" i="50"/>
  <c r="D81" i="50"/>
  <c r="C81" i="50"/>
  <c r="B81" i="50"/>
  <c r="N80" i="50"/>
  <c r="M80" i="50"/>
  <c r="L80" i="50"/>
  <c r="K80" i="50"/>
  <c r="J80" i="50"/>
  <c r="I80" i="50"/>
  <c r="H80" i="50"/>
  <c r="G80" i="50"/>
  <c r="F80" i="50"/>
  <c r="E80" i="50"/>
  <c r="D80" i="50"/>
  <c r="C80" i="50"/>
  <c r="B80" i="50"/>
  <c r="N79" i="50"/>
  <c r="M79" i="50"/>
  <c r="L79" i="50"/>
  <c r="K79" i="50"/>
  <c r="J79" i="50"/>
  <c r="I79" i="50"/>
  <c r="H79" i="50"/>
  <c r="G79" i="50"/>
  <c r="F79" i="50"/>
  <c r="E79" i="50"/>
  <c r="D79" i="50"/>
  <c r="C79" i="50"/>
  <c r="B79" i="50"/>
  <c r="N78" i="50"/>
  <c r="M78" i="50"/>
  <c r="L78" i="50"/>
  <c r="K78" i="50"/>
  <c r="J78" i="50"/>
  <c r="I78" i="50"/>
  <c r="H78" i="50"/>
  <c r="G78" i="50"/>
  <c r="F78" i="50"/>
  <c r="E78" i="50"/>
  <c r="D78" i="50"/>
  <c r="C78" i="50"/>
  <c r="B78" i="50"/>
  <c r="N77" i="50"/>
  <c r="M77" i="50"/>
  <c r="L77" i="50"/>
  <c r="K77" i="50"/>
  <c r="J77" i="50"/>
  <c r="I77" i="50"/>
  <c r="H77" i="50"/>
  <c r="G77" i="50"/>
  <c r="F77" i="50"/>
  <c r="E77" i="50"/>
  <c r="D77" i="50"/>
  <c r="C77" i="50"/>
  <c r="B77" i="50"/>
  <c r="N76" i="50"/>
  <c r="M76" i="50"/>
  <c r="L76" i="50"/>
  <c r="K76" i="50"/>
  <c r="J76" i="50"/>
  <c r="I76" i="50"/>
  <c r="H76" i="50"/>
  <c r="G76" i="50"/>
  <c r="F76" i="50"/>
  <c r="E76" i="50"/>
  <c r="D76" i="50"/>
  <c r="C76" i="50"/>
  <c r="B76" i="50"/>
  <c r="N75" i="50"/>
  <c r="M75" i="50"/>
  <c r="L75" i="50"/>
  <c r="K75" i="50"/>
  <c r="J75" i="50"/>
  <c r="I75" i="50"/>
  <c r="H75" i="50"/>
  <c r="G75" i="50"/>
  <c r="F75" i="50"/>
  <c r="E75" i="50"/>
  <c r="D75" i="50"/>
  <c r="C75" i="50"/>
  <c r="B75" i="50"/>
  <c r="N74" i="50"/>
  <c r="M74" i="50"/>
  <c r="L74" i="50"/>
  <c r="K74" i="50"/>
  <c r="J74" i="50"/>
  <c r="I74" i="50"/>
  <c r="H74" i="50"/>
  <c r="G74" i="50"/>
  <c r="F74" i="50"/>
  <c r="E74" i="50"/>
  <c r="D74" i="50"/>
  <c r="C74" i="50"/>
  <c r="B74" i="50"/>
  <c r="N73" i="50"/>
  <c r="M73" i="50"/>
  <c r="L73" i="50"/>
  <c r="K73" i="50"/>
  <c r="J73" i="50"/>
  <c r="I73" i="50"/>
  <c r="H73" i="50"/>
  <c r="G73" i="50"/>
  <c r="F73" i="50"/>
  <c r="E73" i="50"/>
  <c r="D73" i="50"/>
  <c r="C73" i="50"/>
  <c r="B73" i="50"/>
  <c r="N72" i="50"/>
  <c r="M72" i="50"/>
  <c r="L72" i="50"/>
  <c r="K72" i="50"/>
  <c r="J72" i="50"/>
  <c r="I72" i="50"/>
  <c r="H72" i="50"/>
  <c r="G72" i="50"/>
  <c r="F72" i="50"/>
  <c r="E72" i="50"/>
  <c r="D72" i="50"/>
  <c r="C72" i="50"/>
  <c r="B72" i="50"/>
  <c r="N71" i="50"/>
  <c r="M71" i="50"/>
  <c r="L71" i="50"/>
  <c r="K71" i="50"/>
  <c r="J71" i="50"/>
  <c r="I71" i="50"/>
  <c r="H71" i="50"/>
  <c r="G71" i="50"/>
  <c r="F71" i="50"/>
  <c r="E71" i="50"/>
  <c r="D71" i="50"/>
  <c r="C71" i="50"/>
  <c r="B71" i="50"/>
  <c r="N70" i="50"/>
  <c r="M70" i="50"/>
  <c r="L70" i="50"/>
  <c r="K70" i="50"/>
  <c r="J70" i="50"/>
  <c r="I70" i="50"/>
  <c r="H70" i="50"/>
  <c r="G70" i="50"/>
  <c r="F70" i="50"/>
  <c r="E70" i="50"/>
  <c r="D70" i="50"/>
  <c r="C70" i="50"/>
  <c r="B70" i="50"/>
  <c r="N69" i="50"/>
  <c r="M69" i="50"/>
  <c r="L69" i="50"/>
  <c r="K69" i="50"/>
  <c r="J69" i="50"/>
  <c r="I69" i="50"/>
  <c r="H69" i="50"/>
  <c r="G69" i="50"/>
  <c r="F69" i="50"/>
  <c r="E69" i="50"/>
  <c r="D69" i="50"/>
  <c r="C69" i="50"/>
  <c r="B69" i="50"/>
  <c r="N68" i="50"/>
  <c r="M68" i="50"/>
  <c r="L68" i="50"/>
  <c r="K68" i="50"/>
  <c r="J68" i="50"/>
  <c r="I68" i="50"/>
  <c r="H68" i="50"/>
  <c r="G68" i="50"/>
  <c r="F68" i="50"/>
  <c r="E68" i="50"/>
  <c r="D68" i="50"/>
  <c r="C68" i="50"/>
  <c r="B68" i="50"/>
  <c r="N67" i="50"/>
  <c r="M67" i="50"/>
  <c r="L67" i="50"/>
  <c r="K67" i="50"/>
  <c r="J67" i="50"/>
  <c r="I67" i="50"/>
  <c r="H67" i="50"/>
  <c r="G67" i="50"/>
  <c r="F67" i="50"/>
  <c r="E67" i="50"/>
  <c r="D67" i="50"/>
  <c r="C67" i="50"/>
  <c r="B67" i="50"/>
  <c r="N66" i="50"/>
  <c r="M66" i="50"/>
  <c r="L66" i="50"/>
  <c r="K66" i="50"/>
  <c r="J66" i="50"/>
  <c r="I66" i="50"/>
  <c r="H66" i="50"/>
  <c r="G66" i="50"/>
  <c r="F66" i="50"/>
  <c r="E66" i="50"/>
  <c r="D66" i="50"/>
  <c r="C66" i="50"/>
  <c r="B66" i="50"/>
  <c r="N65" i="50"/>
  <c r="M65" i="50"/>
  <c r="L65" i="50"/>
  <c r="K65" i="50"/>
  <c r="J65" i="50"/>
  <c r="I65" i="50"/>
  <c r="H65" i="50"/>
  <c r="G65" i="50"/>
  <c r="F65" i="50"/>
  <c r="E65" i="50"/>
  <c r="D65" i="50"/>
  <c r="C65" i="50"/>
  <c r="B65" i="50"/>
  <c r="N64" i="50"/>
  <c r="M64" i="50"/>
  <c r="L64" i="50"/>
  <c r="K64" i="50"/>
  <c r="J64" i="50"/>
  <c r="I64" i="50"/>
  <c r="H64" i="50"/>
  <c r="G64" i="50"/>
  <c r="F64" i="50"/>
  <c r="E64" i="50"/>
  <c r="D64" i="50"/>
  <c r="C64" i="50"/>
  <c r="B64" i="50"/>
  <c r="N63" i="50"/>
  <c r="M63" i="50"/>
  <c r="L63" i="50"/>
  <c r="K63" i="50"/>
  <c r="J63" i="50"/>
  <c r="I63" i="50"/>
  <c r="H63" i="50"/>
  <c r="G63" i="50"/>
  <c r="F63" i="50"/>
  <c r="E63" i="50"/>
  <c r="D63" i="50"/>
  <c r="C63" i="50"/>
  <c r="B63" i="50"/>
  <c r="N62" i="50"/>
  <c r="M62" i="50"/>
  <c r="L62" i="50"/>
  <c r="K62" i="50"/>
  <c r="J62" i="50"/>
  <c r="I62" i="50"/>
  <c r="H62" i="50"/>
  <c r="G62" i="50"/>
  <c r="F62" i="50"/>
  <c r="E62" i="50"/>
  <c r="D62" i="50"/>
  <c r="C62" i="50"/>
  <c r="B62" i="50"/>
  <c r="N61" i="50"/>
  <c r="M61" i="50"/>
  <c r="L61" i="50"/>
  <c r="K61" i="50"/>
  <c r="J61" i="50"/>
  <c r="I61" i="50"/>
  <c r="H61" i="50"/>
  <c r="G61" i="50"/>
  <c r="F61" i="50"/>
  <c r="E61" i="50"/>
  <c r="D61" i="50"/>
  <c r="C61" i="50"/>
  <c r="B61" i="50"/>
  <c r="N60" i="50"/>
  <c r="M60" i="50"/>
  <c r="L60" i="50"/>
  <c r="K60" i="50"/>
  <c r="J60" i="50"/>
  <c r="I60" i="50"/>
  <c r="H60" i="50"/>
  <c r="G60" i="50"/>
  <c r="F60" i="50"/>
  <c r="E60" i="50"/>
  <c r="D60" i="50"/>
  <c r="C60" i="50"/>
  <c r="B60" i="50"/>
  <c r="N59" i="50"/>
  <c r="M59" i="50"/>
  <c r="L59" i="50"/>
  <c r="K59" i="50"/>
  <c r="J59" i="50"/>
  <c r="I59" i="50"/>
  <c r="H59" i="50"/>
  <c r="G59" i="50"/>
  <c r="F59" i="50"/>
  <c r="E59" i="50"/>
  <c r="D59" i="50"/>
  <c r="C59" i="50"/>
  <c r="B59" i="50"/>
  <c r="N58" i="50"/>
  <c r="M58" i="50"/>
  <c r="L58" i="50"/>
  <c r="K58" i="50"/>
  <c r="J58" i="50"/>
  <c r="I58" i="50"/>
  <c r="H58" i="50"/>
  <c r="G58" i="50"/>
  <c r="F58" i="50"/>
  <c r="E58" i="50"/>
  <c r="D58" i="50"/>
  <c r="C58" i="50"/>
  <c r="B58" i="50"/>
  <c r="N57" i="50"/>
  <c r="M57" i="50"/>
  <c r="L57" i="50"/>
  <c r="K57" i="50"/>
  <c r="J57" i="50"/>
  <c r="I57" i="50"/>
  <c r="H57" i="50"/>
  <c r="G57" i="50"/>
  <c r="F57" i="50"/>
  <c r="E57" i="50"/>
  <c r="D57" i="50"/>
  <c r="C57" i="50"/>
  <c r="B57" i="50"/>
  <c r="N56" i="50"/>
  <c r="M56" i="50"/>
  <c r="L56" i="50"/>
  <c r="K56" i="50"/>
  <c r="J56" i="50"/>
  <c r="I56" i="50"/>
  <c r="H56" i="50"/>
  <c r="G56" i="50"/>
  <c r="F56" i="50"/>
  <c r="E56" i="50"/>
  <c r="D56" i="50"/>
  <c r="C56" i="50"/>
  <c r="B56" i="50"/>
  <c r="N55" i="50"/>
  <c r="M55" i="50"/>
  <c r="L55" i="50"/>
  <c r="K55" i="50"/>
  <c r="J55" i="50"/>
  <c r="I55" i="50"/>
  <c r="H55" i="50"/>
  <c r="G55" i="50"/>
  <c r="F55" i="50"/>
  <c r="E55" i="50"/>
  <c r="D55" i="50"/>
  <c r="C55" i="50"/>
  <c r="B55" i="50"/>
  <c r="N54" i="50"/>
  <c r="M54" i="50"/>
  <c r="L54" i="50"/>
  <c r="K54" i="50"/>
  <c r="J54" i="50"/>
  <c r="I54" i="50"/>
  <c r="H54" i="50"/>
  <c r="G54" i="50"/>
  <c r="F54" i="50"/>
  <c r="E54" i="50"/>
  <c r="D54" i="50"/>
  <c r="C54" i="50"/>
  <c r="B54" i="50"/>
  <c r="N53" i="50"/>
  <c r="M53" i="50"/>
  <c r="L53" i="50"/>
  <c r="K53" i="50"/>
  <c r="J53" i="50"/>
  <c r="I53" i="50"/>
  <c r="H53" i="50"/>
  <c r="G53" i="50"/>
  <c r="F53" i="50"/>
  <c r="E53" i="50"/>
  <c r="D53" i="50"/>
  <c r="C53" i="50"/>
  <c r="B53" i="50"/>
  <c r="N52" i="50"/>
  <c r="M52" i="50"/>
  <c r="L52" i="50"/>
  <c r="K52" i="50"/>
  <c r="J52" i="50"/>
  <c r="I52" i="50"/>
  <c r="H52" i="50"/>
  <c r="G52" i="50"/>
  <c r="F52" i="50"/>
  <c r="E52" i="50"/>
  <c r="D52" i="50"/>
  <c r="C52" i="50"/>
  <c r="B52" i="50"/>
  <c r="N51" i="50"/>
  <c r="M51" i="50"/>
  <c r="L51" i="50"/>
  <c r="K51" i="50"/>
  <c r="J51" i="50"/>
  <c r="I51" i="50"/>
  <c r="H51" i="50"/>
  <c r="G51" i="50"/>
  <c r="F51" i="50"/>
  <c r="E51" i="50"/>
  <c r="D51" i="50"/>
  <c r="C51" i="50"/>
  <c r="B51" i="50"/>
  <c r="N50" i="50"/>
  <c r="M50" i="50"/>
  <c r="L50" i="50"/>
  <c r="K50" i="50"/>
  <c r="J50" i="50"/>
  <c r="I50" i="50"/>
  <c r="H50" i="50"/>
  <c r="G50" i="50"/>
  <c r="F50" i="50"/>
  <c r="E50" i="50"/>
  <c r="D50" i="50"/>
  <c r="C50" i="50"/>
  <c r="B50" i="50"/>
  <c r="N49" i="50"/>
  <c r="M49" i="50"/>
  <c r="L49" i="50"/>
  <c r="K49" i="50"/>
  <c r="J49" i="50"/>
  <c r="I49" i="50"/>
  <c r="H49" i="50"/>
  <c r="G49" i="50"/>
  <c r="F49" i="50"/>
  <c r="E49" i="50"/>
  <c r="D49" i="50"/>
  <c r="C49" i="50"/>
  <c r="B49" i="50"/>
  <c r="N48" i="50"/>
  <c r="M48" i="50"/>
  <c r="L48" i="50"/>
  <c r="K48" i="50"/>
  <c r="J48" i="50"/>
  <c r="I48" i="50"/>
  <c r="H48" i="50"/>
  <c r="G48" i="50"/>
  <c r="F48" i="50"/>
  <c r="E48" i="50"/>
  <c r="D48" i="50"/>
  <c r="C48" i="50"/>
  <c r="B48" i="50"/>
  <c r="N47" i="50"/>
  <c r="M47" i="50"/>
  <c r="L47" i="50"/>
  <c r="K47" i="50"/>
  <c r="J47" i="50"/>
  <c r="I47" i="50"/>
  <c r="H47" i="50"/>
  <c r="G47" i="50"/>
  <c r="F47" i="50"/>
  <c r="E47" i="50"/>
  <c r="D47" i="50"/>
  <c r="C47" i="50"/>
  <c r="B47" i="50"/>
  <c r="N46" i="50"/>
  <c r="M46" i="50"/>
  <c r="L46" i="50"/>
  <c r="K46" i="50"/>
  <c r="J46" i="50"/>
  <c r="I46" i="50"/>
  <c r="H46" i="50"/>
  <c r="G46" i="50"/>
  <c r="F46" i="50"/>
  <c r="E46" i="50"/>
  <c r="D46" i="50"/>
  <c r="C46" i="50"/>
  <c r="B46" i="50"/>
  <c r="N45" i="50"/>
  <c r="M45" i="50"/>
  <c r="L45" i="50"/>
  <c r="K45" i="50"/>
  <c r="J45" i="50"/>
  <c r="I45" i="50"/>
  <c r="H45" i="50"/>
  <c r="G45" i="50"/>
  <c r="F45" i="50"/>
  <c r="E45" i="50"/>
  <c r="D45" i="50"/>
  <c r="C45" i="50"/>
  <c r="B45" i="50"/>
  <c r="N44" i="50"/>
  <c r="M44" i="50"/>
  <c r="L44" i="50"/>
  <c r="K44" i="50"/>
  <c r="J44" i="50"/>
  <c r="I44" i="50"/>
  <c r="H44" i="50"/>
  <c r="G44" i="50"/>
  <c r="F44" i="50"/>
  <c r="E44" i="50"/>
  <c r="D44" i="50"/>
  <c r="C44" i="50"/>
  <c r="B44" i="50"/>
  <c r="N43" i="50"/>
  <c r="M43" i="50"/>
  <c r="L43" i="50"/>
  <c r="K43" i="50"/>
  <c r="J43" i="50"/>
  <c r="I43" i="50"/>
  <c r="H43" i="50"/>
  <c r="G43" i="50"/>
  <c r="F43" i="50"/>
  <c r="E43" i="50"/>
  <c r="D43" i="50"/>
  <c r="C43" i="50"/>
  <c r="B43" i="50"/>
  <c r="N42" i="50"/>
  <c r="M42" i="50"/>
  <c r="L42" i="50"/>
  <c r="K42" i="50"/>
  <c r="J42" i="50"/>
  <c r="I42" i="50"/>
  <c r="H42" i="50"/>
  <c r="G42" i="50"/>
  <c r="F42" i="50"/>
  <c r="E42" i="50"/>
  <c r="D42" i="50"/>
  <c r="C42" i="50"/>
  <c r="B42" i="50"/>
  <c r="C78" i="21"/>
  <c r="AZ8" i="49" l="1"/>
  <c r="AP5" i="49"/>
  <c r="J5" i="49"/>
  <c r="I47" i="51" s="1"/>
  <c r="DB5" i="49"/>
  <c r="Z5" i="49"/>
  <c r="Y47" i="51" s="1"/>
  <c r="BV5" i="49"/>
  <c r="BF6" i="49"/>
  <c r="C5" i="49"/>
  <c r="R5" i="49"/>
  <c r="Q47" i="51" s="1"/>
  <c r="AH5" i="49"/>
  <c r="AG47" i="51" s="1"/>
  <c r="BF5" i="49"/>
  <c r="CL5" i="49"/>
  <c r="X6" i="49"/>
  <c r="W48" i="51" s="1"/>
  <c r="AQ7" i="49"/>
  <c r="B4" i="49"/>
  <c r="F5" i="49"/>
  <c r="E47" i="51" s="1"/>
  <c r="N5" i="49"/>
  <c r="M47" i="51" s="1"/>
  <c r="V5" i="49"/>
  <c r="U47" i="51" s="1"/>
  <c r="AD5" i="49"/>
  <c r="AC47" i="51" s="1"/>
  <c r="AL5" i="49"/>
  <c r="AK47" i="51" s="1"/>
  <c r="AX5" i="49"/>
  <c r="BN5" i="49"/>
  <c r="CD5" i="49"/>
  <c r="CT5" i="49"/>
  <c r="H6" i="49"/>
  <c r="G48" i="51" s="1"/>
  <c r="AN6" i="49"/>
  <c r="CL6" i="49"/>
  <c r="BT10" i="49"/>
  <c r="DD18" i="49"/>
  <c r="DB18" i="49"/>
  <c r="CZ18" i="49"/>
  <c r="CX18" i="49"/>
  <c r="CV18" i="49"/>
  <c r="CT18" i="49"/>
  <c r="CR18" i="49"/>
  <c r="CP18" i="49"/>
  <c r="CN18" i="49"/>
  <c r="CL18" i="49"/>
  <c r="CJ18" i="49"/>
  <c r="CH18" i="49"/>
  <c r="CF18" i="49"/>
  <c r="CD18" i="49"/>
  <c r="CB18" i="49"/>
  <c r="BZ18" i="49"/>
  <c r="BX18" i="49"/>
  <c r="BV18" i="49"/>
  <c r="BT18" i="49"/>
  <c r="BR18" i="49"/>
  <c r="BP18" i="49"/>
  <c r="BN18" i="49"/>
  <c r="BL18" i="49"/>
  <c r="BJ18" i="49"/>
  <c r="BH18" i="49"/>
  <c r="BF18" i="49"/>
  <c r="BD18" i="49"/>
  <c r="BB18" i="49"/>
  <c r="AZ18" i="49"/>
  <c r="AX18" i="49"/>
  <c r="AV18" i="49"/>
  <c r="AT18" i="49"/>
  <c r="DC18" i="49"/>
  <c r="DA18" i="49"/>
  <c r="CY18" i="49"/>
  <c r="CW18" i="49"/>
  <c r="CU18" i="49"/>
  <c r="CS18" i="49"/>
  <c r="CQ18" i="49"/>
  <c r="CO18" i="49"/>
  <c r="CM18" i="49"/>
  <c r="CK18" i="49"/>
  <c r="CI18" i="49"/>
  <c r="CG18" i="49"/>
  <c r="CE18" i="49"/>
  <c r="CC18" i="49"/>
  <c r="CA18" i="49"/>
  <c r="BY18" i="49"/>
  <c r="BW18" i="49"/>
  <c r="BU18" i="49"/>
  <c r="BS18" i="49"/>
  <c r="BQ18" i="49"/>
  <c r="BO18" i="49"/>
  <c r="BM18" i="49"/>
  <c r="BK18" i="49"/>
  <c r="BI18" i="49"/>
  <c r="BG18" i="49"/>
  <c r="BE18" i="49"/>
  <c r="BC18" i="49"/>
  <c r="BA18" i="49"/>
  <c r="AY18" i="49"/>
  <c r="AU18" i="49"/>
  <c r="AR18" i="49"/>
  <c r="AP18" i="49"/>
  <c r="AN18" i="49"/>
  <c r="AL18" i="49"/>
  <c r="AK60" i="51" s="1"/>
  <c r="AJ18" i="49"/>
  <c r="AI60" i="51" s="1"/>
  <c r="AH18" i="49"/>
  <c r="AG60" i="51" s="1"/>
  <c r="AF18" i="49"/>
  <c r="AE60" i="51" s="1"/>
  <c r="AD18" i="49"/>
  <c r="AC60" i="51" s="1"/>
  <c r="AB18" i="49"/>
  <c r="AA60" i="51" s="1"/>
  <c r="Z18" i="49"/>
  <c r="Y60" i="51" s="1"/>
  <c r="X18" i="49"/>
  <c r="W60" i="51" s="1"/>
  <c r="V18" i="49"/>
  <c r="U60" i="51" s="1"/>
  <c r="T18" i="49"/>
  <c r="S60" i="51" s="1"/>
  <c r="R18" i="49"/>
  <c r="Q60" i="51" s="1"/>
  <c r="P18" i="49"/>
  <c r="O60" i="51" s="1"/>
  <c r="N18" i="49"/>
  <c r="M60" i="51" s="1"/>
  <c r="L18" i="49"/>
  <c r="K60" i="51" s="1"/>
  <c r="J18" i="49"/>
  <c r="I60" i="51" s="1"/>
  <c r="H18" i="49"/>
  <c r="G60" i="51" s="1"/>
  <c r="F18" i="49"/>
  <c r="E60" i="51" s="1"/>
  <c r="D18" i="49"/>
  <c r="C60" i="51" s="1"/>
  <c r="AW18" i="49"/>
  <c r="AS18" i="49"/>
  <c r="AQ18" i="49"/>
  <c r="AO18" i="49"/>
  <c r="AM18" i="49"/>
  <c r="AL60" i="51" s="1"/>
  <c r="AK18" i="49"/>
  <c r="AJ60" i="51" s="1"/>
  <c r="AI18" i="49"/>
  <c r="AH60" i="51" s="1"/>
  <c r="AG18" i="49"/>
  <c r="AF60" i="51" s="1"/>
  <c r="AE18" i="49"/>
  <c r="AD60" i="51" s="1"/>
  <c r="AC18" i="49"/>
  <c r="AB60" i="51" s="1"/>
  <c r="AA18" i="49"/>
  <c r="Z60" i="51" s="1"/>
  <c r="Y18" i="49"/>
  <c r="X60" i="51" s="1"/>
  <c r="W18" i="49"/>
  <c r="V60" i="51" s="1"/>
  <c r="U18" i="49"/>
  <c r="T60" i="51" s="1"/>
  <c r="S18" i="49"/>
  <c r="R60" i="51" s="1"/>
  <c r="Q18" i="49"/>
  <c r="P60" i="51" s="1"/>
  <c r="O18" i="49"/>
  <c r="N60" i="51" s="1"/>
  <c r="M18" i="49"/>
  <c r="L60" i="51" s="1"/>
  <c r="K18" i="49"/>
  <c r="J60" i="51" s="1"/>
  <c r="I18" i="49"/>
  <c r="H60" i="51" s="1"/>
  <c r="G18" i="49"/>
  <c r="F60" i="51" s="1"/>
  <c r="E18" i="49"/>
  <c r="D60" i="51" s="1"/>
  <c r="C18" i="49"/>
  <c r="B60" i="51" s="1"/>
  <c r="P6" i="49"/>
  <c r="O48" i="51" s="1"/>
  <c r="AF6" i="49"/>
  <c r="AE48" i="51" s="1"/>
  <c r="AV6" i="49"/>
  <c r="BV6" i="49"/>
  <c r="K7" i="49"/>
  <c r="J49" i="51" s="1"/>
  <c r="CP7" i="49"/>
  <c r="BC9" i="49"/>
  <c r="AT5" i="49"/>
  <c r="BB5" i="49"/>
  <c r="BJ5" i="49"/>
  <c r="BR5" i="49"/>
  <c r="BZ5" i="49"/>
  <c r="CH5" i="49"/>
  <c r="CP5" i="49"/>
  <c r="CX5" i="49"/>
  <c r="D6" i="49"/>
  <c r="C48" i="51" s="1"/>
  <c r="L6" i="49"/>
  <c r="K48" i="51" s="1"/>
  <c r="T6" i="49"/>
  <c r="S48" i="51" s="1"/>
  <c r="AB6" i="49"/>
  <c r="AA48" i="51" s="1"/>
  <c r="AJ6" i="49"/>
  <c r="AI48" i="51" s="1"/>
  <c r="AR6" i="49"/>
  <c r="AZ6" i="49"/>
  <c r="BN6" i="49"/>
  <c r="CD6" i="49"/>
  <c r="CW6" i="49"/>
  <c r="AA7" i="49"/>
  <c r="Z49" i="51" s="1"/>
  <c r="BJ7" i="49"/>
  <c r="T8" i="49"/>
  <c r="S50" i="51" s="1"/>
  <c r="CS8" i="49"/>
  <c r="A25" i="49"/>
  <c r="AB10" i="49"/>
  <c r="AA52" i="51" s="1"/>
  <c r="BS9" i="49"/>
  <c r="AM9" i="49"/>
  <c r="AL51" i="51" s="1"/>
  <c r="G9" i="49"/>
  <c r="F51" i="51" s="1"/>
  <c r="CC8" i="49"/>
  <c r="BH8" i="49"/>
  <c r="AR8" i="49"/>
  <c r="AB8" i="49"/>
  <c r="AA50" i="51" s="1"/>
  <c r="L8" i="49"/>
  <c r="K50" i="51" s="1"/>
  <c r="CX7" i="49"/>
  <c r="CH7" i="49"/>
  <c r="BR7" i="49"/>
  <c r="BC7" i="49"/>
  <c r="AU7" i="49"/>
  <c r="AM7" i="49"/>
  <c r="AL49" i="51" s="1"/>
  <c r="AE7" i="49"/>
  <c r="AD49" i="51" s="1"/>
  <c r="W7" i="49"/>
  <c r="V49" i="51" s="1"/>
  <c r="O7" i="49"/>
  <c r="N49" i="51" s="1"/>
  <c r="G7" i="49"/>
  <c r="F49" i="51" s="1"/>
  <c r="DA6" i="49"/>
  <c r="CS6" i="49"/>
  <c r="CN6" i="49"/>
  <c r="CJ6" i="49"/>
  <c r="CF6" i="49"/>
  <c r="CB6" i="49"/>
  <c r="BX6" i="49"/>
  <c r="BT6" i="49"/>
  <c r="BP6" i="49"/>
  <c r="BL6" i="49"/>
  <c r="BH6" i="49"/>
  <c r="BD6" i="49"/>
  <c r="D5" i="49"/>
  <c r="C47" i="51" s="1"/>
  <c r="H5" i="49"/>
  <c r="G47" i="51" s="1"/>
  <c r="L5" i="49"/>
  <c r="K47" i="51" s="1"/>
  <c r="P5" i="49"/>
  <c r="O47" i="51" s="1"/>
  <c r="T5" i="49"/>
  <c r="S47" i="51" s="1"/>
  <c r="X5" i="49"/>
  <c r="W47" i="51" s="1"/>
  <c r="AB5" i="49"/>
  <c r="AA47" i="51" s="1"/>
  <c r="AF5" i="49"/>
  <c r="AE47" i="51" s="1"/>
  <c r="AJ5" i="49"/>
  <c r="AI47" i="51" s="1"/>
  <c r="AN5" i="49"/>
  <c r="AR5" i="49"/>
  <c r="AV5" i="49"/>
  <c r="AZ5" i="49"/>
  <c r="BD5" i="49"/>
  <c r="BH5" i="49"/>
  <c r="BL5" i="49"/>
  <c r="BP5" i="49"/>
  <c r="BT5" i="49"/>
  <c r="BX5" i="49"/>
  <c r="CB5" i="49"/>
  <c r="CF5" i="49"/>
  <c r="CJ5" i="49"/>
  <c r="CN5" i="49"/>
  <c r="CR5" i="49"/>
  <c r="CV5" i="49"/>
  <c r="CZ5" i="49"/>
  <c r="DD5" i="49"/>
  <c r="F6" i="49"/>
  <c r="E48" i="51" s="1"/>
  <c r="J6" i="49"/>
  <c r="I48" i="51" s="1"/>
  <c r="N6" i="49"/>
  <c r="M48" i="51" s="1"/>
  <c r="R6" i="49"/>
  <c r="Q48" i="51" s="1"/>
  <c r="V6" i="49"/>
  <c r="U48" i="51" s="1"/>
  <c r="Z6" i="49"/>
  <c r="Y48" i="51" s="1"/>
  <c r="AD6" i="49"/>
  <c r="AC48" i="51" s="1"/>
  <c r="AH6" i="49"/>
  <c r="AG48" i="51" s="1"/>
  <c r="AL6" i="49"/>
  <c r="AK48" i="51" s="1"/>
  <c r="AP6" i="49"/>
  <c r="AT6" i="49"/>
  <c r="AX6" i="49"/>
  <c r="BB6" i="49"/>
  <c r="BJ6" i="49"/>
  <c r="BR6" i="49"/>
  <c r="BZ6" i="49"/>
  <c r="CH6" i="49"/>
  <c r="CP6" i="49"/>
  <c r="C7" i="49"/>
  <c r="B49" i="51" s="1"/>
  <c r="S7" i="49"/>
  <c r="R49" i="51" s="1"/>
  <c r="AI7" i="49"/>
  <c r="AH49" i="51" s="1"/>
  <c r="AY7" i="49"/>
  <c r="BZ7" i="49"/>
  <c r="D8" i="49"/>
  <c r="C50" i="51" s="1"/>
  <c r="AJ8" i="49"/>
  <c r="AI50" i="51" s="1"/>
  <c r="BP8" i="49"/>
  <c r="W9" i="49"/>
  <c r="V51" i="51" s="1"/>
  <c r="CX9" i="49"/>
  <c r="CP11" i="49"/>
  <c r="C55" i="49"/>
  <c r="E55" i="49"/>
  <c r="G55" i="49"/>
  <c r="I55" i="49"/>
  <c r="K55" i="49"/>
  <c r="M55" i="49"/>
  <c r="O55" i="49"/>
  <c r="Q55" i="49"/>
  <c r="S55" i="49"/>
  <c r="U55" i="49"/>
  <c r="W55" i="49"/>
  <c r="Y55" i="49"/>
  <c r="AA55" i="49"/>
  <c r="AC55" i="49"/>
  <c r="AE55" i="49"/>
  <c r="AG55" i="49"/>
  <c r="AI55" i="49"/>
  <c r="AK55" i="49"/>
  <c r="AM55" i="49"/>
  <c r="AO55" i="49"/>
  <c r="AQ55" i="49"/>
  <c r="AS55" i="49"/>
  <c r="AU55" i="49"/>
  <c r="AW55" i="49"/>
  <c r="AY55" i="49"/>
  <c r="BA55" i="49"/>
  <c r="BC55" i="49"/>
  <c r="BE55" i="49"/>
  <c r="BG55" i="49"/>
  <c r="BI55" i="49"/>
  <c r="BK55" i="49"/>
  <c r="BM55" i="49"/>
  <c r="BO55" i="49"/>
  <c r="BQ55" i="49"/>
  <c r="BS55" i="49"/>
  <c r="BU55" i="49"/>
  <c r="BW55" i="49"/>
  <c r="BY55" i="49"/>
  <c r="CA55" i="49"/>
  <c r="CC55" i="49"/>
  <c r="CE55" i="49"/>
  <c r="CG55" i="49"/>
  <c r="CI55" i="49"/>
  <c r="CK55" i="49"/>
  <c r="CM55" i="49"/>
  <c r="CO55" i="49"/>
  <c r="CQ55" i="49"/>
  <c r="CS55" i="49"/>
  <c r="CU55" i="49"/>
  <c r="CW55" i="49"/>
  <c r="CY55" i="49"/>
  <c r="DA55" i="49"/>
  <c r="DC55" i="49"/>
  <c r="E5" i="49"/>
  <c r="D47" i="51" s="1"/>
  <c r="G5" i="49"/>
  <c r="F47" i="51" s="1"/>
  <c r="I5" i="49"/>
  <c r="H47" i="51" s="1"/>
  <c r="K5" i="49"/>
  <c r="J47" i="51" s="1"/>
  <c r="M5" i="49"/>
  <c r="L47" i="51" s="1"/>
  <c r="O5" i="49"/>
  <c r="N47" i="51" s="1"/>
  <c r="Q5" i="49"/>
  <c r="P47" i="51" s="1"/>
  <c r="S5" i="49"/>
  <c r="R47" i="51" s="1"/>
  <c r="U5" i="49"/>
  <c r="T47" i="51" s="1"/>
  <c r="W5" i="49"/>
  <c r="V47" i="51" s="1"/>
  <c r="Y5" i="49"/>
  <c r="X47" i="51" s="1"/>
  <c r="AA5" i="49"/>
  <c r="Z47" i="51" s="1"/>
  <c r="AC5" i="49"/>
  <c r="AB47" i="51" s="1"/>
  <c r="AE5" i="49"/>
  <c r="AD47" i="51" s="1"/>
  <c r="AG5" i="49"/>
  <c r="AF47" i="51" s="1"/>
  <c r="AI5" i="49"/>
  <c r="AH47" i="51" s="1"/>
  <c r="AK5" i="49"/>
  <c r="AJ47" i="51" s="1"/>
  <c r="AM5" i="49"/>
  <c r="AL47" i="51" s="1"/>
  <c r="AO5" i="49"/>
  <c r="AQ5" i="49"/>
  <c r="AS5" i="49"/>
  <c r="AU5" i="49"/>
  <c r="AW5" i="49"/>
  <c r="AY5" i="49"/>
  <c r="BA5" i="49"/>
  <c r="BC5" i="49"/>
  <c r="BE5" i="49"/>
  <c r="BG5" i="49"/>
  <c r="BI5" i="49"/>
  <c r="BK5" i="49"/>
  <c r="BM5" i="49"/>
  <c r="BO5" i="49"/>
  <c r="BQ5" i="49"/>
  <c r="BS5" i="49"/>
  <c r="BU5" i="49"/>
  <c r="BW5" i="49"/>
  <c r="BY5" i="49"/>
  <c r="CA5" i="49"/>
  <c r="CC5" i="49"/>
  <c r="CE5" i="49"/>
  <c r="CG5" i="49"/>
  <c r="CI5" i="49"/>
  <c r="CK5" i="49"/>
  <c r="CM5" i="49"/>
  <c r="CO5" i="49"/>
  <c r="CQ5" i="49"/>
  <c r="CS5" i="49"/>
  <c r="CU5" i="49"/>
  <c r="CW5" i="49"/>
  <c r="CY5" i="49"/>
  <c r="DA5" i="49"/>
  <c r="DC5" i="49"/>
  <c r="C6" i="49"/>
  <c r="B48" i="51" s="1"/>
  <c r="E6" i="49"/>
  <c r="D48" i="51" s="1"/>
  <c r="G6" i="49"/>
  <c r="F48" i="51" s="1"/>
  <c r="I6" i="49"/>
  <c r="H48" i="51" s="1"/>
  <c r="K6" i="49"/>
  <c r="J48" i="51" s="1"/>
  <c r="M6" i="49"/>
  <c r="L48" i="51" s="1"/>
  <c r="O6" i="49"/>
  <c r="N48" i="51" s="1"/>
  <c r="Q6" i="49"/>
  <c r="P48" i="51" s="1"/>
  <c r="S6" i="49"/>
  <c r="R48" i="51" s="1"/>
  <c r="U6" i="49"/>
  <c r="T48" i="51" s="1"/>
  <c r="W6" i="49"/>
  <c r="V48" i="51" s="1"/>
  <c r="Y6" i="49"/>
  <c r="X48" i="51" s="1"/>
  <c r="AA6" i="49"/>
  <c r="Z48" i="51" s="1"/>
  <c r="AC6" i="49"/>
  <c r="AB48" i="51" s="1"/>
  <c r="AE6" i="49"/>
  <c r="AD48" i="51" s="1"/>
  <c r="AG6" i="49"/>
  <c r="AF48" i="51" s="1"/>
  <c r="AI6" i="49"/>
  <c r="AH48" i="51" s="1"/>
  <c r="AK6" i="49"/>
  <c r="AJ48" i="51" s="1"/>
  <c r="AM6" i="49"/>
  <c r="AL48" i="51" s="1"/>
  <c r="AO6" i="49"/>
  <c r="AQ6" i="49"/>
  <c r="AS6" i="49"/>
  <c r="AU6" i="49"/>
  <c r="AW6" i="49"/>
  <c r="AY6" i="49"/>
  <c r="BA6" i="49"/>
  <c r="BC6" i="49"/>
  <c r="BE6" i="49"/>
  <c r="BG6" i="49"/>
  <c r="BI6" i="49"/>
  <c r="BK6" i="49"/>
  <c r="BM6" i="49"/>
  <c r="BO6" i="49"/>
  <c r="BQ6" i="49"/>
  <c r="BS6" i="49"/>
  <c r="BU6" i="49"/>
  <c r="BW6" i="49"/>
  <c r="BY6" i="49"/>
  <c r="CA6" i="49"/>
  <c r="CC6" i="49"/>
  <c r="CE6" i="49"/>
  <c r="CG6" i="49"/>
  <c r="CI6" i="49"/>
  <c r="CK6" i="49"/>
  <c r="CM6" i="49"/>
  <c r="CO6" i="49"/>
  <c r="CQ6" i="49"/>
  <c r="CU6" i="49"/>
  <c r="CY6" i="49"/>
  <c r="DC6" i="49"/>
  <c r="E7" i="49"/>
  <c r="D49" i="51" s="1"/>
  <c r="I7" i="49"/>
  <c r="H49" i="51" s="1"/>
  <c r="M7" i="49"/>
  <c r="L49" i="51" s="1"/>
  <c r="Q7" i="49"/>
  <c r="P49" i="51" s="1"/>
  <c r="U7" i="49"/>
  <c r="T49" i="51" s="1"/>
  <c r="Y7" i="49"/>
  <c r="X49" i="51" s="1"/>
  <c r="AC7" i="49"/>
  <c r="AB49" i="51" s="1"/>
  <c r="AG7" i="49"/>
  <c r="AF49" i="51" s="1"/>
  <c r="AK7" i="49"/>
  <c r="AJ49" i="51" s="1"/>
  <c r="AO7" i="49"/>
  <c r="AS7" i="49"/>
  <c r="AW7" i="49"/>
  <c r="BA7" i="49"/>
  <c r="BF7" i="49"/>
  <c r="BN7" i="49"/>
  <c r="BV7" i="49"/>
  <c r="CD7" i="49"/>
  <c r="CL7" i="49"/>
  <c r="CT7" i="49"/>
  <c r="DB7" i="49"/>
  <c r="H8" i="49"/>
  <c r="G50" i="51" s="1"/>
  <c r="P8" i="49"/>
  <c r="O50" i="51" s="1"/>
  <c r="X8" i="49"/>
  <c r="W50" i="51" s="1"/>
  <c r="AF8" i="49"/>
  <c r="AE50" i="51" s="1"/>
  <c r="AN8" i="49"/>
  <c r="AV8" i="49"/>
  <c r="BD8" i="49"/>
  <c r="BL8" i="49"/>
  <c r="BU8" i="49"/>
  <c r="CK8" i="49"/>
  <c r="DA8" i="49"/>
  <c r="O9" i="49"/>
  <c r="N51" i="51" s="1"/>
  <c r="AE9" i="49"/>
  <c r="AD51" i="51" s="1"/>
  <c r="AU9" i="49"/>
  <c r="BK9" i="49"/>
  <c r="CH9" i="49"/>
  <c r="L10" i="49"/>
  <c r="K52" i="51" s="1"/>
  <c r="AR10" i="49"/>
  <c r="BP13" i="49"/>
  <c r="BP12" i="49"/>
  <c r="AD11" i="49"/>
  <c r="AC53" i="51" s="1"/>
  <c r="AZ10" i="49"/>
  <c r="AJ10" i="49"/>
  <c r="AI52" i="51" s="1"/>
  <c r="T10" i="49"/>
  <c r="S52" i="51" s="1"/>
  <c r="D10" i="49"/>
  <c r="C52" i="51" s="1"/>
  <c r="CP9" i="49"/>
  <c r="BZ9" i="49"/>
  <c r="BO9" i="49"/>
  <c r="BG9" i="49"/>
  <c r="AY9" i="49"/>
  <c r="AQ9" i="49"/>
  <c r="AI9" i="49"/>
  <c r="AH51" i="51" s="1"/>
  <c r="AA9" i="49"/>
  <c r="Z51" i="51" s="1"/>
  <c r="S9" i="49"/>
  <c r="R51" i="51" s="1"/>
  <c r="K9" i="49"/>
  <c r="J51" i="51" s="1"/>
  <c r="C9" i="49"/>
  <c r="B51" i="51" s="1"/>
  <c r="CW8" i="49"/>
  <c r="CO8" i="49"/>
  <c r="CG8" i="49"/>
  <c r="BY8" i="49"/>
  <c r="BR8" i="49"/>
  <c r="BN8" i="49"/>
  <c r="BJ8" i="49"/>
  <c r="BF8" i="49"/>
  <c r="BB8" i="49"/>
  <c r="AX8" i="49"/>
  <c r="AT8" i="49"/>
  <c r="AP8" i="49"/>
  <c r="AL8" i="49"/>
  <c r="AK50" i="51" s="1"/>
  <c r="AH8" i="49"/>
  <c r="AG50" i="51" s="1"/>
  <c r="AD8" i="49"/>
  <c r="AC50" i="51" s="1"/>
  <c r="Z8" i="49"/>
  <c r="Y50" i="51" s="1"/>
  <c r="V8" i="49"/>
  <c r="U50" i="51" s="1"/>
  <c r="R8" i="49"/>
  <c r="Q50" i="51" s="1"/>
  <c r="N8" i="49"/>
  <c r="M50" i="51" s="1"/>
  <c r="J8" i="49"/>
  <c r="I50" i="51" s="1"/>
  <c r="F8" i="49"/>
  <c r="E50" i="51" s="1"/>
  <c r="DD7" i="49"/>
  <c r="CZ7" i="49"/>
  <c r="CV7" i="49"/>
  <c r="CR7" i="49"/>
  <c r="CN7" i="49"/>
  <c r="CJ7" i="49"/>
  <c r="CF7" i="49"/>
  <c r="CB7" i="49"/>
  <c r="BX7" i="49"/>
  <c r="BT7" i="49"/>
  <c r="BP7" i="49"/>
  <c r="BL7" i="49"/>
  <c r="BH7" i="49"/>
  <c r="BD7" i="49"/>
  <c r="BB7" i="49"/>
  <c r="AZ7" i="49"/>
  <c r="AX7" i="49"/>
  <c r="AV7" i="49"/>
  <c r="AT7" i="49"/>
  <c r="AR7" i="49"/>
  <c r="AP7" i="49"/>
  <c r="AN7" i="49"/>
  <c r="AL7" i="49"/>
  <c r="AK49" i="51" s="1"/>
  <c r="AJ7" i="49"/>
  <c r="AI49" i="51" s="1"/>
  <c r="AH7" i="49"/>
  <c r="AG49" i="51" s="1"/>
  <c r="AF7" i="49"/>
  <c r="AE49" i="51" s="1"/>
  <c r="AD7" i="49"/>
  <c r="AC49" i="51" s="1"/>
  <c r="AB7" i="49"/>
  <c r="AA49" i="51" s="1"/>
  <c r="Z7" i="49"/>
  <c r="Y49" i="51" s="1"/>
  <c r="X7" i="49"/>
  <c r="W49" i="51" s="1"/>
  <c r="V7" i="49"/>
  <c r="U49" i="51" s="1"/>
  <c r="T7" i="49"/>
  <c r="S49" i="51" s="1"/>
  <c r="R7" i="49"/>
  <c r="Q49" i="51" s="1"/>
  <c r="P7" i="49"/>
  <c r="O49" i="51" s="1"/>
  <c r="N7" i="49"/>
  <c r="M49" i="51" s="1"/>
  <c r="L7" i="49"/>
  <c r="K49" i="51" s="1"/>
  <c r="J7" i="49"/>
  <c r="I49" i="51" s="1"/>
  <c r="H7" i="49"/>
  <c r="G49" i="51" s="1"/>
  <c r="F7" i="49"/>
  <c r="E49" i="51" s="1"/>
  <c r="D7" i="49"/>
  <c r="C49" i="51" s="1"/>
  <c r="DD6" i="49"/>
  <c r="DB6" i="49"/>
  <c r="CZ6" i="49"/>
  <c r="CX6" i="49"/>
  <c r="CV6" i="49"/>
  <c r="CT6" i="49"/>
  <c r="CR6" i="49"/>
  <c r="DE51" i="49"/>
  <c r="BE7" i="49"/>
  <c r="BG7" i="49"/>
  <c r="BI7" i="49"/>
  <c r="BK7" i="49"/>
  <c r="BM7" i="49"/>
  <c r="BO7" i="49"/>
  <c r="BQ7" i="49"/>
  <c r="BS7" i="49"/>
  <c r="BU7" i="49"/>
  <c r="BW7" i="49"/>
  <c r="BY7" i="49"/>
  <c r="CA7" i="49"/>
  <c r="CC7" i="49"/>
  <c r="CE7" i="49"/>
  <c r="CG7" i="49"/>
  <c r="CI7" i="49"/>
  <c r="CK7" i="49"/>
  <c r="CM7" i="49"/>
  <c r="CO7" i="49"/>
  <c r="CQ7" i="49"/>
  <c r="CS7" i="49"/>
  <c r="CU7" i="49"/>
  <c r="CW7" i="49"/>
  <c r="CY7" i="49"/>
  <c r="DA7" i="49"/>
  <c r="DC7" i="49"/>
  <c r="C8" i="49"/>
  <c r="B50" i="51" s="1"/>
  <c r="E8" i="49"/>
  <c r="D50" i="51" s="1"/>
  <c r="G8" i="49"/>
  <c r="F50" i="51" s="1"/>
  <c r="I8" i="49"/>
  <c r="H50" i="51" s="1"/>
  <c r="K8" i="49"/>
  <c r="J50" i="51" s="1"/>
  <c r="M8" i="49"/>
  <c r="L50" i="51" s="1"/>
  <c r="O8" i="49"/>
  <c r="N50" i="51" s="1"/>
  <c r="Q8" i="49"/>
  <c r="P50" i="51" s="1"/>
  <c r="S8" i="49"/>
  <c r="R50" i="51" s="1"/>
  <c r="U8" i="49"/>
  <c r="T50" i="51" s="1"/>
  <c r="W8" i="49"/>
  <c r="V50" i="51" s="1"/>
  <c r="Y8" i="49"/>
  <c r="X50" i="51" s="1"/>
  <c r="AA8" i="49"/>
  <c r="Z50" i="51" s="1"/>
  <c r="AC8" i="49"/>
  <c r="AB50" i="51" s="1"/>
  <c r="AE8" i="49"/>
  <c r="AD50" i="51" s="1"/>
  <c r="AG8" i="49"/>
  <c r="AF50" i="51" s="1"/>
  <c r="AI8" i="49"/>
  <c r="AH50" i="51" s="1"/>
  <c r="AK8" i="49"/>
  <c r="AJ50" i="51" s="1"/>
  <c r="AM8" i="49"/>
  <c r="AL50" i="51" s="1"/>
  <c r="AO8" i="49"/>
  <c r="AQ8" i="49"/>
  <c r="AS8" i="49"/>
  <c r="AU8" i="49"/>
  <c r="AW8" i="49"/>
  <c r="AY8" i="49"/>
  <c r="BA8" i="49"/>
  <c r="BC8" i="49"/>
  <c r="BE8" i="49"/>
  <c r="BG8" i="49"/>
  <c r="BI8" i="49"/>
  <c r="BK8" i="49"/>
  <c r="BM8" i="49"/>
  <c r="BO8" i="49"/>
  <c r="BQ8" i="49"/>
  <c r="BS8" i="49"/>
  <c r="BW8" i="49"/>
  <c r="CA8" i="49"/>
  <c r="CE8" i="49"/>
  <c r="CI8" i="49"/>
  <c r="CM8" i="49"/>
  <c r="CQ8" i="49"/>
  <c r="CU8" i="49"/>
  <c r="CY8" i="49"/>
  <c r="DC8" i="49"/>
  <c r="E9" i="49"/>
  <c r="D51" i="51" s="1"/>
  <c r="I9" i="49"/>
  <c r="H51" i="51" s="1"/>
  <c r="M9" i="49"/>
  <c r="L51" i="51" s="1"/>
  <c r="Q9" i="49"/>
  <c r="P51" i="51" s="1"/>
  <c r="U9" i="49"/>
  <c r="T51" i="51" s="1"/>
  <c r="Y9" i="49"/>
  <c r="X51" i="51" s="1"/>
  <c r="AC9" i="49"/>
  <c r="AB51" i="51" s="1"/>
  <c r="AG9" i="49"/>
  <c r="AF51" i="51" s="1"/>
  <c r="AK9" i="49"/>
  <c r="AJ51" i="51" s="1"/>
  <c r="AO9" i="49"/>
  <c r="AS9" i="49"/>
  <c r="AW9" i="49"/>
  <c r="BA9" i="49"/>
  <c r="BE9" i="49"/>
  <c r="BI9" i="49"/>
  <c r="BM9" i="49"/>
  <c r="BQ9" i="49"/>
  <c r="BV9" i="49"/>
  <c r="CD9" i="49"/>
  <c r="CL9" i="49"/>
  <c r="CT9" i="49"/>
  <c r="DB9" i="49"/>
  <c r="H10" i="49"/>
  <c r="G52" i="51" s="1"/>
  <c r="P10" i="49"/>
  <c r="O52" i="51" s="1"/>
  <c r="X10" i="49"/>
  <c r="W52" i="51" s="1"/>
  <c r="AF10" i="49"/>
  <c r="AE52" i="51" s="1"/>
  <c r="AN10" i="49"/>
  <c r="AV10" i="49"/>
  <c r="BH10" i="49"/>
  <c r="CZ10" i="49"/>
  <c r="BJ11" i="49"/>
  <c r="T12" i="49"/>
  <c r="S54" i="51" s="1"/>
  <c r="BH15" i="49"/>
  <c r="CL14" i="49"/>
  <c r="CV12" i="49"/>
  <c r="AJ12" i="49"/>
  <c r="AI54" i="51" s="1"/>
  <c r="D12" i="49"/>
  <c r="C54" i="51" s="1"/>
  <c r="BZ11" i="49"/>
  <c r="AT11" i="49"/>
  <c r="N11" i="49"/>
  <c r="M53" i="51" s="1"/>
  <c r="CJ10" i="49"/>
  <c r="BL10" i="49"/>
  <c r="BD10" i="49"/>
  <c r="AX10" i="49"/>
  <c r="AT10" i="49"/>
  <c r="AP10" i="49"/>
  <c r="AL10" i="49"/>
  <c r="AK52" i="51" s="1"/>
  <c r="AH10" i="49"/>
  <c r="AG52" i="51" s="1"/>
  <c r="AD10" i="49"/>
  <c r="AC52" i="51" s="1"/>
  <c r="Z10" i="49"/>
  <c r="Y52" i="51" s="1"/>
  <c r="V10" i="49"/>
  <c r="U52" i="51" s="1"/>
  <c r="R10" i="49"/>
  <c r="Q52" i="51" s="1"/>
  <c r="N10" i="49"/>
  <c r="M52" i="51" s="1"/>
  <c r="J10" i="49"/>
  <c r="I52" i="51" s="1"/>
  <c r="F10" i="49"/>
  <c r="E52" i="51" s="1"/>
  <c r="DD9" i="49"/>
  <c r="CZ9" i="49"/>
  <c r="CV9" i="49"/>
  <c r="CR9" i="49"/>
  <c r="CN9" i="49"/>
  <c r="CJ9" i="49"/>
  <c r="CF9" i="49"/>
  <c r="CB9" i="49"/>
  <c r="BX9" i="49"/>
  <c r="BT9" i="49"/>
  <c r="BR9" i="49"/>
  <c r="BP9" i="49"/>
  <c r="BN9" i="49"/>
  <c r="BL9" i="49"/>
  <c r="BJ9" i="49"/>
  <c r="BH9" i="49"/>
  <c r="BF9" i="49"/>
  <c r="BD9" i="49"/>
  <c r="BB9" i="49"/>
  <c r="AZ9" i="49"/>
  <c r="AX9" i="49"/>
  <c r="AV9" i="49"/>
  <c r="AT9" i="49"/>
  <c r="AR9" i="49"/>
  <c r="AP9" i="49"/>
  <c r="AN9" i="49"/>
  <c r="AL9" i="49"/>
  <c r="AK51" i="51" s="1"/>
  <c r="AJ9" i="49"/>
  <c r="AI51" i="51" s="1"/>
  <c r="AH9" i="49"/>
  <c r="AG51" i="51" s="1"/>
  <c r="AF9" i="49"/>
  <c r="AE51" i="51" s="1"/>
  <c r="AD9" i="49"/>
  <c r="AC51" i="51" s="1"/>
  <c r="AB9" i="49"/>
  <c r="AA51" i="51" s="1"/>
  <c r="Z9" i="49"/>
  <c r="Y51" i="51" s="1"/>
  <c r="X9" i="49"/>
  <c r="W51" i="51" s="1"/>
  <c r="V9" i="49"/>
  <c r="U51" i="51" s="1"/>
  <c r="T9" i="49"/>
  <c r="S51" i="51" s="1"/>
  <c r="R9" i="49"/>
  <c r="Q51" i="51" s="1"/>
  <c r="P9" i="49"/>
  <c r="O51" i="51" s="1"/>
  <c r="N9" i="49"/>
  <c r="M51" i="51" s="1"/>
  <c r="L9" i="49"/>
  <c r="K51" i="51" s="1"/>
  <c r="J9" i="49"/>
  <c r="I51" i="51" s="1"/>
  <c r="H9" i="49"/>
  <c r="G51" i="51" s="1"/>
  <c r="F9" i="49"/>
  <c r="E51" i="51" s="1"/>
  <c r="D9" i="49"/>
  <c r="C51" i="51" s="1"/>
  <c r="DD8" i="49"/>
  <c r="DB8" i="49"/>
  <c r="CZ8" i="49"/>
  <c r="CX8" i="49"/>
  <c r="CV8" i="49"/>
  <c r="CT8" i="49"/>
  <c r="CR8" i="49"/>
  <c r="CP8" i="49"/>
  <c r="CN8" i="49"/>
  <c r="CL8" i="49"/>
  <c r="CJ8" i="49"/>
  <c r="CH8" i="49"/>
  <c r="CF8" i="49"/>
  <c r="CD8" i="49"/>
  <c r="CB8" i="49"/>
  <c r="BZ8" i="49"/>
  <c r="BX8" i="49"/>
  <c r="BV8" i="49"/>
  <c r="BT8" i="49"/>
  <c r="BB10" i="49"/>
  <c r="BF10" i="49"/>
  <c r="BJ10" i="49"/>
  <c r="BP10" i="49"/>
  <c r="CB10" i="49"/>
  <c r="CR10" i="49"/>
  <c r="F11" i="49"/>
  <c r="E53" i="51" s="1"/>
  <c r="V11" i="49"/>
  <c r="U53" i="51" s="1"/>
  <c r="AL11" i="49"/>
  <c r="AK53" i="51" s="1"/>
  <c r="BB11" i="49"/>
  <c r="BR11" i="49"/>
  <c r="CH11" i="49"/>
  <c r="CX11" i="49"/>
  <c r="L12" i="49"/>
  <c r="K54" i="51" s="1"/>
  <c r="AB12" i="49"/>
  <c r="AA54" i="51" s="1"/>
  <c r="AZ12" i="49"/>
  <c r="CF12" i="49"/>
  <c r="R13" i="49"/>
  <c r="Q55" i="51" s="1"/>
  <c r="Z14" i="49"/>
  <c r="Y56" i="51" s="1"/>
  <c r="AY17" i="49"/>
  <c r="R16" i="49"/>
  <c r="Q58" i="51" s="1"/>
  <c r="P15" i="49"/>
  <c r="O57" i="51" s="1"/>
  <c r="BF14" i="49"/>
  <c r="CV13" i="49"/>
  <c r="AJ13" i="49"/>
  <c r="AI55" i="51" s="1"/>
  <c r="DD12" i="49"/>
  <c r="CN12" i="49"/>
  <c r="BX12" i="49"/>
  <c r="BH12" i="49"/>
  <c r="AR12" i="49"/>
  <c r="AF12" i="49"/>
  <c r="AE54" i="51" s="1"/>
  <c r="X12" i="49"/>
  <c r="W54" i="51" s="1"/>
  <c r="P12" i="49"/>
  <c r="O54" i="51" s="1"/>
  <c r="H12" i="49"/>
  <c r="G54" i="51" s="1"/>
  <c r="DB11" i="49"/>
  <c r="CT11" i="49"/>
  <c r="CL11" i="49"/>
  <c r="CD11" i="49"/>
  <c r="BV11" i="49"/>
  <c r="BN11" i="49"/>
  <c r="BF11" i="49"/>
  <c r="AX11" i="49"/>
  <c r="AP11" i="49"/>
  <c r="AH11" i="49"/>
  <c r="AG53" i="51" s="1"/>
  <c r="Z11" i="49"/>
  <c r="Y53" i="51" s="1"/>
  <c r="R11" i="49"/>
  <c r="Q53" i="51" s="1"/>
  <c r="J11" i="49"/>
  <c r="I53" i="51" s="1"/>
  <c r="DD10" i="49"/>
  <c r="CV10" i="49"/>
  <c r="CN10" i="49"/>
  <c r="CF10" i="49"/>
  <c r="BX10" i="49"/>
  <c r="D55" i="49"/>
  <c r="F55" i="49"/>
  <c r="H55" i="49"/>
  <c r="J55" i="49"/>
  <c r="L55" i="49"/>
  <c r="N55" i="49"/>
  <c r="P55" i="49"/>
  <c r="R55" i="49"/>
  <c r="T55" i="49"/>
  <c r="V55" i="49"/>
  <c r="X55" i="49"/>
  <c r="Z55" i="49"/>
  <c r="AB55" i="49"/>
  <c r="AD55" i="49"/>
  <c r="AF55" i="49"/>
  <c r="AH55" i="49"/>
  <c r="AJ55" i="49"/>
  <c r="AL55" i="49"/>
  <c r="AN55" i="49"/>
  <c r="AP55" i="49"/>
  <c r="AR55" i="49"/>
  <c r="AT55" i="49"/>
  <c r="AV55" i="49"/>
  <c r="AX55" i="49"/>
  <c r="AZ55" i="49"/>
  <c r="BB55" i="49"/>
  <c r="BD55" i="49"/>
  <c r="BF55" i="49"/>
  <c r="BH55" i="49"/>
  <c r="BJ55" i="49"/>
  <c r="BL55" i="49"/>
  <c r="BN55" i="49"/>
  <c r="BP55" i="49"/>
  <c r="BR55" i="49"/>
  <c r="BT55" i="49"/>
  <c r="BV55" i="49"/>
  <c r="BX55" i="49"/>
  <c r="BZ55" i="49"/>
  <c r="CB55" i="49"/>
  <c r="CD55" i="49"/>
  <c r="CF55" i="49"/>
  <c r="CH55" i="49"/>
  <c r="CJ55" i="49"/>
  <c r="CL55" i="49"/>
  <c r="CN55" i="49"/>
  <c r="CP55" i="49"/>
  <c r="CR55" i="49"/>
  <c r="CT55" i="49"/>
  <c r="CV55" i="49"/>
  <c r="CX55" i="49"/>
  <c r="CZ55" i="49"/>
  <c r="DB55" i="49"/>
  <c r="DD55" i="49"/>
  <c r="AN12" i="49"/>
  <c r="AV12" i="49"/>
  <c r="BD12" i="49"/>
  <c r="BL12" i="49"/>
  <c r="BT12" i="49"/>
  <c r="CB12" i="49"/>
  <c r="CJ12" i="49"/>
  <c r="CR12" i="49"/>
  <c r="CZ12" i="49"/>
  <c r="J13" i="49"/>
  <c r="I55" i="51" s="1"/>
  <c r="Z13" i="49"/>
  <c r="Y55" i="51" s="1"/>
  <c r="AZ13" i="49"/>
  <c r="CF13" i="49"/>
  <c r="J14" i="49"/>
  <c r="I56" i="51" s="1"/>
  <c r="AP14" i="49"/>
  <c r="BV14" i="49"/>
  <c r="DB14" i="49"/>
  <c r="AF15" i="49"/>
  <c r="AE57" i="51" s="1"/>
  <c r="CN15" i="49"/>
  <c r="DE52" i="49"/>
  <c r="S17" i="49"/>
  <c r="R59" i="51" s="1"/>
  <c r="CC16" i="49"/>
  <c r="AW16" i="49"/>
  <c r="V16" i="49"/>
  <c r="U58" i="51" s="1"/>
  <c r="N16" i="49"/>
  <c r="M58" i="51" s="1"/>
  <c r="F16" i="49"/>
  <c r="E58" i="51" s="1"/>
  <c r="CZ15" i="49"/>
  <c r="CR15" i="49"/>
  <c r="CJ15" i="49"/>
  <c r="CB15" i="49"/>
  <c r="BT15" i="49"/>
  <c r="BL15" i="49"/>
  <c r="BD15" i="49"/>
  <c r="AV15" i="49"/>
  <c r="AN15" i="49"/>
  <c r="AH15" i="49"/>
  <c r="AG57" i="51" s="1"/>
  <c r="AD15" i="49"/>
  <c r="AC57" i="51" s="1"/>
  <c r="Z15" i="49"/>
  <c r="Y57" i="51" s="1"/>
  <c r="V15" i="49"/>
  <c r="U57" i="51" s="1"/>
  <c r="R15" i="49"/>
  <c r="Q57" i="51" s="1"/>
  <c r="N15" i="49"/>
  <c r="M57" i="51" s="1"/>
  <c r="J15" i="49"/>
  <c r="I57" i="51" s="1"/>
  <c r="F15" i="49"/>
  <c r="E57" i="51" s="1"/>
  <c r="DD14" i="49"/>
  <c r="CZ14" i="49"/>
  <c r="CV14" i="49"/>
  <c r="CR14" i="49"/>
  <c r="CN14" i="49"/>
  <c r="CJ14" i="49"/>
  <c r="CF14" i="49"/>
  <c r="CB14" i="49"/>
  <c r="BX14" i="49"/>
  <c r="BT14" i="49"/>
  <c r="BP14" i="49"/>
  <c r="BL14" i="49"/>
  <c r="BH14" i="49"/>
  <c r="BD14" i="49"/>
  <c r="AZ14" i="49"/>
  <c r="AV14" i="49"/>
  <c r="AR14" i="49"/>
  <c r="AN14" i="49"/>
  <c r="AJ14" i="49"/>
  <c r="AI56" i="51" s="1"/>
  <c r="AF14" i="49"/>
  <c r="AE56" i="51" s="1"/>
  <c r="AB14" i="49"/>
  <c r="AA56" i="51" s="1"/>
  <c r="X14" i="49"/>
  <c r="W56" i="51" s="1"/>
  <c r="T14" i="49"/>
  <c r="S56" i="51" s="1"/>
  <c r="P14" i="49"/>
  <c r="O56" i="51" s="1"/>
  <c r="L14" i="49"/>
  <c r="K56" i="51" s="1"/>
  <c r="H14" i="49"/>
  <c r="G56" i="51" s="1"/>
  <c r="D14" i="49"/>
  <c r="C56" i="51" s="1"/>
  <c r="DB13" i="49"/>
  <c r="CX13" i="49"/>
  <c r="CT13" i="49"/>
  <c r="CP13" i="49"/>
  <c r="CL13" i="49"/>
  <c r="CH13" i="49"/>
  <c r="CD13" i="49"/>
  <c r="BZ13" i="49"/>
  <c r="BV13" i="49"/>
  <c r="BR13" i="49"/>
  <c r="BN13" i="49"/>
  <c r="BJ13" i="49"/>
  <c r="BF13" i="49"/>
  <c r="BB13" i="49"/>
  <c r="AX13" i="49"/>
  <c r="AT13" i="49"/>
  <c r="AP13" i="49"/>
  <c r="AL13" i="49"/>
  <c r="AK55" i="51" s="1"/>
  <c r="AH13" i="49"/>
  <c r="AG55" i="51" s="1"/>
  <c r="AE13" i="49"/>
  <c r="AD55" i="51" s="1"/>
  <c r="AC13" i="49"/>
  <c r="AB55" i="51" s="1"/>
  <c r="AA13" i="49"/>
  <c r="Z55" i="51" s="1"/>
  <c r="Y13" i="49"/>
  <c r="X55" i="51" s="1"/>
  <c r="W13" i="49"/>
  <c r="V55" i="51" s="1"/>
  <c r="U13" i="49"/>
  <c r="T55" i="51" s="1"/>
  <c r="S13" i="49"/>
  <c r="R55" i="51" s="1"/>
  <c r="Q13" i="49"/>
  <c r="P55" i="51" s="1"/>
  <c r="O13" i="49"/>
  <c r="N55" i="51" s="1"/>
  <c r="M13" i="49"/>
  <c r="L55" i="51" s="1"/>
  <c r="K13" i="49"/>
  <c r="J55" i="51" s="1"/>
  <c r="I13" i="49"/>
  <c r="H55" i="51" s="1"/>
  <c r="G13" i="49"/>
  <c r="F55" i="51" s="1"/>
  <c r="E13" i="49"/>
  <c r="D55" i="51" s="1"/>
  <c r="C13" i="49"/>
  <c r="B55" i="51" s="1"/>
  <c r="CS16" i="49"/>
  <c r="AG16" i="49"/>
  <c r="AF58" i="51" s="1"/>
  <c r="J16" i="49"/>
  <c r="I58" i="51" s="1"/>
  <c r="CV15" i="49"/>
  <c r="CF15" i="49"/>
  <c r="BP15" i="49"/>
  <c r="AZ15" i="49"/>
  <c r="AJ15" i="49"/>
  <c r="AI57" i="51" s="1"/>
  <c r="AB15" i="49"/>
  <c r="AA57" i="51" s="1"/>
  <c r="T15" i="49"/>
  <c r="S57" i="51" s="1"/>
  <c r="L15" i="49"/>
  <c r="K57" i="51" s="1"/>
  <c r="D15" i="49"/>
  <c r="C57" i="51" s="1"/>
  <c r="CX14" i="49"/>
  <c r="CP14" i="49"/>
  <c r="CH14" i="49"/>
  <c r="BZ14" i="49"/>
  <c r="BR14" i="49"/>
  <c r="BJ14" i="49"/>
  <c r="BB14" i="49"/>
  <c r="AT14" i="49"/>
  <c r="AL14" i="49"/>
  <c r="AK56" i="51" s="1"/>
  <c r="AD14" i="49"/>
  <c r="AC56" i="51" s="1"/>
  <c r="V14" i="49"/>
  <c r="U56" i="51" s="1"/>
  <c r="N14" i="49"/>
  <c r="M56" i="51" s="1"/>
  <c r="F14" i="49"/>
  <c r="E56" i="51" s="1"/>
  <c r="CZ13" i="49"/>
  <c r="CR13" i="49"/>
  <c r="CJ13" i="49"/>
  <c r="CB13" i="49"/>
  <c r="BT13" i="49"/>
  <c r="BL13" i="49"/>
  <c r="BD13" i="49"/>
  <c r="AV13" i="49"/>
  <c r="AN13" i="49"/>
  <c r="AF13" i="49"/>
  <c r="AE55" i="51" s="1"/>
  <c r="AB13" i="49"/>
  <c r="AA55" i="51" s="1"/>
  <c r="X13" i="49"/>
  <c r="W55" i="51" s="1"/>
  <c r="T13" i="49"/>
  <c r="S55" i="51" s="1"/>
  <c r="P13" i="49"/>
  <c r="O55" i="51" s="1"/>
  <c r="L13" i="49"/>
  <c r="K55" i="51" s="1"/>
  <c r="H13" i="49"/>
  <c r="G55" i="51" s="1"/>
  <c r="D13" i="49"/>
  <c r="C55" i="51" s="1"/>
  <c r="DC12" i="49"/>
  <c r="DA12" i="49"/>
  <c r="CY12" i="49"/>
  <c r="CW12" i="49"/>
  <c r="CU12" i="49"/>
  <c r="CS12" i="49"/>
  <c r="CQ12" i="49"/>
  <c r="CO12" i="49"/>
  <c r="CM12" i="49"/>
  <c r="CK12" i="49"/>
  <c r="CI12" i="49"/>
  <c r="CG12" i="49"/>
  <c r="CE12" i="49"/>
  <c r="CC12" i="49"/>
  <c r="CA12" i="49"/>
  <c r="BY12" i="49"/>
  <c r="BW12" i="49"/>
  <c r="BU12" i="49"/>
  <c r="BS12" i="49"/>
  <c r="BQ12" i="49"/>
  <c r="BO12" i="49"/>
  <c r="BM12" i="49"/>
  <c r="BK12" i="49"/>
  <c r="BI12" i="49"/>
  <c r="BG12" i="49"/>
  <c r="BE12" i="49"/>
  <c r="BC12" i="49"/>
  <c r="BA12" i="49"/>
  <c r="AY12" i="49"/>
  <c r="AW12" i="49"/>
  <c r="AU12" i="49"/>
  <c r="AS12" i="49"/>
  <c r="AQ12" i="49"/>
  <c r="AO12" i="49"/>
  <c r="AM12" i="49"/>
  <c r="AL54" i="51" s="1"/>
  <c r="AK12" i="49"/>
  <c r="AJ54" i="51" s="1"/>
  <c r="AI12" i="49"/>
  <c r="AH54" i="51" s="1"/>
  <c r="AG12" i="49"/>
  <c r="AF54" i="51" s="1"/>
  <c r="AE12" i="49"/>
  <c r="AD54" i="51" s="1"/>
  <c r="AC12" i="49"/>
  <c r="AB54" i="51" s="1"/>
  <c r="AA12" i="49"/>
  <c r="Z54" i="51" s="1"/>
  <c r="Y12" i="49"/>
  <c r="X54" i="51" s="1"/>
  <c r="W12" i="49"/>
  <c r="V54" i="51" s="1"/>
  <c r="U12" i="49"/>
  <c r="T54" i="51" s="1"/>
  <c r="S12" i="49"/>
  <c r="R54" i="51" s="1"/>
  <c r="Q12" i="49"/>
  <c r="P54" i="51" s="1"/>
  <c r="O12" i="49"/>
  <c r="N54" i="51" s="1"/>
  <c r="M12" i="49"/>
  <c r="L54" i="51" s="1"/>
  <c r="K12" i="49"/>
  <c r="J54" i="51" s="1"/>
  <c r="I12" i="49"/>
  <c r="H54" i="51" s="1"/>
  <c r="G12" i="49"/>
  <c r="F54" i="51" s="1"/>
  <c r="E12" i="49"/>
  <c r="D54" i="51" s="1"/>
  <c r="C12" i="49"/>
  <c r="B54" i="51" s="1"/>
  <c r="DC11" i="49"/>
  <c r="DA11" i="49"/>
  <c r="CY11" i="49"/>
  <c r="CW11" i="49"/>
  <c r="CU11" i="49"/>
  <c r="CS11" i="49"/>
  <c r="CQ11" i="49"/>
  <c r="CO11" i="49"/>
  <c r="CM11" i="49"/>
  <c r="CK11" i="49"/>
  <c r="CI11" i="49"/>
  <c r="CG11" i="49"/>
  <c r="CE11" i="49"/>
  <c r="CC11" i="49"/>
  <c r="CA11" i="49"/>
  <c r="BY11" i="49"/>
  <c r="BW11" i="49"/>
  <c r="BU11" i="49"/>
  <c r="BS11" i="49"/>
  <c r="BQ11" i="49"/>
  <c r="BO11" i="49"/>
  <c r="BM11" i="49"/>
  <c r="BK11" i="49"/>
  <c r="BI11" i="49"/>
  <c r="BG11" i="49"/>
  <c r="BE11" i="49"/>
  <c r="BC11" i="49"/>
  <c r="BA11" i="49"/>
  <c r="AY11" i="49"/>
  <c r="AW11" i="49"/>
  <c r="AU11" i="49"/>
  <c r="AS11" i="49"/>
  <c r="AQ11" i="49"/>
  <c r="AO11" i="49"/>
  <c r="AM11" i="49"/>
  <c r="AL53" i="51" s="1"/>
  <c r="AK11" i="49"/>
  <c r="AJ53" i="51" s="1"/>
  <c r="AI11" i="49"/>
  <c r="AH53" i="51" s="1"/>
  <c r="AG11" i="49"/>
  <c r="AF53" i="51" s="1"/>
  <c r="AE11" i="49"/>
  <c r="AD53" i="51" s="1"/>
  <c r="AC11" i="49"/>
  <c r="AB53" i="51" s="1"/>
  <c r="AA11" i="49"/>
  <c r="Z53" i="51" s="1"/>
  <c r="Y11" i="49"/>
  <c r="X53" i="51" s="1"/>
  <c r="W11" i="49"/>
  <c r="V53" i="51" s="1"/>
  <c r="U11" i="49"/>
  <c r="T53" i="51" s="1"/>
  <c r="S11" i="49"/>
  <c r="R53" i="51" s="1"/>
  <c r="Q11" i="49"/>
  <c r="P53" i="51" s="1"/>
  <c r="O11" i="49"/>
  <c r="N53" i="51" s="1"/>
  <c r="M11" i="49"/>
  <c r="L53" i="51" s="1"/>
  <c r="K11" i="49"/>
  <c r="J53" i="51" s="1"/>
  <c r="I11" i="49"/>
  <c r="H53" i="51" s="1"/>
  <c r="G11" i="49"/>
  <c r="F53" i="51" s="1"/>
  <c r="E11" i="49"/>
  <c r="D53" i="51" s="1"/>
  <c r="C11" i="49"/>
  <c r="B53" i="51" s="1"/>
  <c r="DC10" i="49"/>
  <c r="DA10" i="49"/>
  <c r="CY10" i="49"/>
  <c r="CW10" i="49"/>
  <c r="CU10" i="49"/>
  <c r="CS10" i="49"/>
  <c r="CQ10" i="49"/>
  <c r="CO10" i="49"/>
  <c r="CM10" i="49"/>
  <c r="CK10" i="49"/>
  <c r="CI10" i="49"/>
  <c r="CG10" i="49"/>
  <c r="CE10" i="49"/>
  <c r="CC10" i="49"/>
  <c r="CA10" i="49"/>
  <c r="BY10" i="49"/>
  <c r="BW10" i="49"/>
  <c r="BU10" i="49"/>
  <c r="BS10" i="49"/>
  <c r="BQ10" i="49"/>
  <c r="BO10" i="49"/>
  <c r="BM10" i="49"/>
  <c r="BU9" i="49"/>
  <c r="BW9" i="49"/>
  <c r="BY9" i="49"/>
  <c r="CA9" i="49"/>
  <c r="CC9" i="49"/>
  <c r="CE9" i="49"/>
  <c r="CG9" i="49"/>
  <c r="CI9" i="49"/>
  <c r="CK9" i="49"/>
  <c r="CM9" i="49"/>
  <c r="CO9" i="49"/>
  <c r="CQ9" i="49"/>
  <c r="CS9" i="49"/>
  <c r="CU9" i="49"/>
  <c r="CW9" i="49"/>
  <c r="CY9" i="49"/>
  <c r="DA9" i="49"/>
  <c r="DC9" i="49"/>
  <c r="C10" i="49"/>
  <c r="B52" i="51" s="1"/>
  <c r="E10" i="49"/>
  <c r="D52" i="51" s="1"/>
  <c r="G10" i="49"/>
  <c r="F52" i="51" s="1"/>
  <c r="I10" i="49"/>
  <c r="H52" i="51" s="1"/>
  <c r="K10" i="49"/>
  <c r="J52" i="51" s="1"/>
  <c r="M10" i="49"/>
  <c r="L52" i="51" s="1"/>
  <c r="O10" i="49"/>
  <c r="N52" i="51" s="1"/>
  <c r="Q10" i="49"/>
  <c r="P52" i="51" s="1"/>
  <c r="S10" i="49"/>
  <c r="R52" i="51" s="1"/>
  <c r="U10" i="49"/>
  <c r="T52" i="51" s="1"/>
  <c r="W10" i="49"/>
  <c r="V52" i="51" s="1"/>
  <c r="Y10" i="49"/>
  <c r="X52" i="51" s="1"/>
  <c r="AA10" i="49"/>
  <c r="Z52" i="51" s="1"/>
  <c r="AC10" i="49"/>
  <c r="AB52" i="51" s="1"/>
  <c r="AE10" i="49"/>
  <c r="AD52" i="51" s="1"/>
  <c r="AG10" i="49"/>
  <c r="AF52" i="51" s="1"/>
  <c r="AI10" i="49"/>
  <c r="AH52" i="51" s="1"/>
  <c r="AK10" i="49"/>
  <c r="AJ52" i="51" s="1"/>
  <c r="AM10" i="49"/>
  <c r="AL52" i="51" s="1"/>
  <c r="AO10" i="49"/>
  <c r="AQ10" i="49"/>
  <c r="AS10" i="49"/>
  <c r="AU10" i="49"/>
  <c r="AW10" i="49"/>
  <c r="AY10" i="49"/>
  <c r="BA10" i="49"/>
  <c r="BC10" i="49"/>
  <c r="BE10" i="49"/>
  <c r="BG10" i="49"/>
  <c r="BI10" i="49"/>
  <c r="BK10" i="49"/>
  <c r="BN10" i="49"/>
  <c r="BR10" i="49"/>
  <c r="BV10" i="49"/>
  <c r="BZ10" i="49"/>
  <c r="CD10" i="49"/>
  <c r="CH10" i="49"/>
  <c r="CL10" i="49"/>
  <c r="CP10" i="49"/>
  <c r="CT10" i="49"/>
  <c r="CX10" i="49"/>
  <c r="DB10" i="49"/>
  <c r="D11" i="49"/>
  <c r="C53" i="51" s="1"/>
  <c r="H11" i="49"/>
  <c r="G53" i="51" s="1"/>
  <c r="L11" i="49"/>
  <c r="K53" i="51" s="1"/>
  <c r="P11" i="49"/>
  <c r="O53" i="51" s="1"/>
  <c r="T11" i="49"/>
  <c r="S53" i="51" s="1"/>
  <c r="X11" i="49"/>
  <c r="W53" i="51" s="1"/>
  <c r="AB11" i="49"/>
  <c r="AA53" i="51" s="1"/>
  <c r="AF11" i="49"/>
  <c r="AE53" i="51" s="1"/>
  <c r="AJ11" i="49"/>
  <c r="AI53" i="51" s="1"/>
  <c r="AN11" i="49"/>
  <c r="AR11" i="49"/>
  <c r="AV11" i="49"/>
  <c r="AZ11" i="49"/>
  <c r="BD11" i="49"/>
  <c r="BH11" i="49"/>
  <c r="BL11" i="49"/>
  <c r="BP11" i="49"/>
  <c r="BT11" i="49"/>
  <c r="BX11" i="49"/>
  <c r="CB11" i="49"/>
  <c r="CF11" i="49"/>
  <c r="CJ11" i="49"/>
  <c r="CN11" i="49"/>
  <c r="CR11" i="49"/>
  <c r="CV11" i="49"/>
  <c r="CZ11" i="49"/>
  <c r="DD11" i="49"/>
  <c r="F12" i="49"/>
  <c r="E54" i="51" s="1"/>
  <c r="J12" i="49"/>
  <c r="I54" i="51" s="1"/>
  <c r="N12" i="49"/>
  <c r="M54" i="51" s="1"/>
  <c r="R12" i="49"/>
  <c r="Q54" i="51" s="1"/>
  <c r="V12" i="49"/>
  <c r="U54" i="51" s="1"/>
  <c r="Z12" i="49"/>
  <c r="Y54" i="51" s="1"/>
  <c r="AD12" i="49"/>
  <c r="AC54" i="51" s="1"/>
  <c r="AH12" i="49"/>
  <c r="AG54" i="51" s="1"/>
  <c r="AL12" i="49"/>
  <c r="AK54" i="51" s="1"/>
  <c r="AP12" i="49"/>
  <c r="AT12" i="49"/>
  <c r="AX12" i="49"/>
  <c r="BB12" i="49"/>
  <c r="BF12" i="49"/>
  <c r="BJ12" i="49"/>
  <c r="BN12" i="49"/>
  <c r="BR12" i="49"/>
  <c r="BV12" i="49"/>
  <c r="BZ12" i="49"/>
  <c r="CD12" i="49"/>
  <c r="CH12" i="49"/>
  <c r="CL12" i="49"/>
  <c r="CP12" i="49"/>
  <c r="CT12" i="49"/>
  <c r="CX12" i="49"/>
  <c r="DB12" i="49"/>
  <c r="F13" i="49"/>
  <c r="E55" i="51" s="1"/>
  <c r="N13" i="49"/>
  <c r="M55" i="51" s="1"/>
  <c r="V13" i="49"/>
  <c r="U55" i="51" s="1"/>
  <c r="AD13" i="49"/>
  <c r="AC55" i="51" s="1"/>
  <c r="AR13" i="49"/>
  <c r="BH13" i="49"/>
  <c r="BX13" i="49"/>
  <c r="CN13" i="49"/>
  <c r="DD13" i="49"/>
  <c r="R14" i="49"/>
  <c r="Q56" i="51" s="1"/>
  <c r="AH14" i="49"/>
  <c r="AG56" i="51" s="1"/>
  <c r="AX14" i="49"/>
  <c r="BN14" i="49"/>
  <c r="CD14" i="49"/>
  <c r="CT14" i="49"/>
  <c r="H15" i="49"/>
  <c r="G57" i="51" s="1"/>
  <c r="X15" i="49"/>
  <c r="W57" i="51" s="1"/>
  <c r="AR15" i="49"/>
  <c r="BX15" i="49"/>
  <c r="DD15" i="49"/>
  <c r="BM16" i="49"/>
  <c r="BY17" i="49"/>
  <c r="AL15" i="49"/>
  <c r="AK57" i="51" s="1"/>
  <c r="AP15" i="49"/>
  <c r="AT15" i="49"/>
  <c r="AX15" i="49"/>
  <c r="BB15" i="49"/>
  <c r="BF15" i="49"/>
  <c r="BJ15" i="49"/>
  <c r="BN15" i="49"/>
  <c r="BR15" i="49"/>
  <c r="BV15" i="49"/>
  <c r="BZ15" i="49"/>
  <c r="CD15" i="49"/>
  <c r="CH15" i="49"/>
  <c r="CL15" i="49"/>
  <c r="CP15" i="49"/>
  <c r="CT15" i="49"/>
  <c r="CX15" i="49"/>
  <c r="DB15" i="49"/>
  <c r="D16" i="49"/>
  <c r="C58" i="51" s="1"/>
  <c r="H16" i="49"/>
  <c r="G58" i="51" s="1"/>
  <c r="L16" i="49"/>
  <c r="K58" i="51" s="1"/>
  <c r="P16" i="49"/>
  <c r="O58" i="51" s="1"/>
  <c r="T16" i="49"/>
  <c r="S58" i="51" s="1"/>
  <c r="Y16" i="49"/>
  <c r="X58" i="51" s="1"/>
  <c r="AO16" i="49"/>
  <c r="BE16" i="49"/>
  <c r="BU16" i="49"/>
  <c r="CK16" i="49"/>
  <c r="C17" i="49"/>
  <c r="B59" i="51" s="1"/>
  <c r="AI17" i="49"/>
  <c r="AH59" i="51" s="1"/>
  <c r="CW17" i="49"/>
  <c r="CG17" i="49"/>
  <c r="BQ17" i="49"/>
  <c r="BC17" i="49"/>
  <c r="AU17" i="49"/>
  <c r="AM17" i="49"/>
  <c r="AL59" i="51" s="1"/>
  <c r="AE17" i="49"/>
  <c r="AD59" i="51" s="1"/>
  <c r="W17" i="49"/>
  <c r="V59" i="51" s="1"/>
  <c r="O17" i="49"/>
  <c r="N59" i="51" s="1"/>
  <c r="G17" i="49"/>
  <c r="F59" i="51" s="1"/>
  <c r="DA16" i="49"/>
  <c r="CU16" i="49"/>
  <c r="CQ16" i="49"/>
  <c r="CM16" i="49"/>
  <c r="CI16" i="49"/>
  <c r="CE16" i="49"/>
  <c r="CA16" i="49"/>
  <c r="BW16" i="49"/>
  <c r="BS16" i="49"/>
  <c r="BO16" i="49"/>
  <c r="BK16" i="49"/>
  <c r="BG16" i="49"/>
  <c r="BC16" i="49"/>
  <c r="AY16" i="49"/>
  <c r="AU16" i="49"/>
  <c r="AQ16" i="49"/>
  <c r="AM16" i="49"/>
  <c r="AL58" i="51" s="1"/>
  <c r="AI16" i="49"/>
  <c r="AH58" i="51" s="1"/>
  <c r="AE16" i="49"/>
  <c r="AD58" i="51" s="1"/>
  <c r="AA16" i="49"/>
  <c r="Z58" i="51" s="1"/>
  <c r="X16" i="49"/>
  <c r="W58" i="51" s="1"/>
  <c r="CO17" i="49"/>
  <c r="BI17" i="49"/>
  <c r="AQ17" i="49"/>
  <c r="AA17" i="49"/>
  <c r="Z59" i="51" s="1"/>
  <c r="K17" i="49"/>
  <c r="J59" i="51" s="1"/>
  <c r="CW16" i="49"/>
  <c r="CO16" i="49"/>
  <c r="CG16" i="49"/>
  <c r="BY16" i="49"/>
  <c r="BQ16" i="49"/>
  <c r="BI16" i="49"/>
  <c r="BA16" i="49"/>
  <c r="AS16" i="49"/>
  <c r="AK16" i="49"/>
  <c r="AJ58" i="51" s="1"/>
  <c r="AC16" i="49"/>
  <c r="AB58" i="51" s="1"/>
  <c r="W16" i="49"/>
  <c r="V58" i="51" s="1"/>
  <c r="U16" i="49"/>
  <c r="T58" i="51" s="1"/>
  <c r="S16" i="49"/>
  <c r="R58" i="51" s="1"/>
  <c r="Q16" i="49"/>
  <c r="P58" i="51" s="1"/>
  <c r="O16" i="49"/>
  <c r="N58" i="51" s="1"/>
  <c r="M16" i="49"/>
  <c r="L58" i="51" s="1"/>
  <c r="K16" i="49"/>
  <c r="J58" i="51" s="1"/>
  <c r="I16" i="49"/>
  <c r="H58" i="51" s="1"/>
  <c r="G16" i="49"/>
  <c r="F58" i="51" s="1"/>
  <c r="E16" i="49"/>
  <c r="D58" i="51" s="1"/>
  <c r="C16" i="49"/>
  <c r="B58" i="51" s="1"/>
  <c r="DC15" i="49"/>
  <c r="DA15" i="49"/>
  <c r="CY15" i="49"/>
  <c r="CW15" i="49"/>
  <c r="CU15" i="49"/>
  <c r="CS15" i="49"/>
  <c r="CQ15" i="49"/>
  <c r="CO15" i="49"/>
  <c r="CM15" i="49"/>
  <c r="CK15" i="49"/>
  <c r="CI15" i="49"/>
  <c r="CG15" i="49"/>
  <c r="CE15" i="49"/>
  <c r="CC15" i="49"/>
  <c r="CA15" i="49"/>
  <c r="BY15" i="49"/>
  <c r="BW15" i="49"/>
  <c r="BU15" i="49"/>
  <c r="BS15" i="49"/>
  <c r="BQ15" i="49"/>
  <c r="BO15" i="49"/>
  <c r="BM15" i="49"/>
  <c r="BK15" i="49"/>
  <c r="BI15" i="49"/>
  <c r="BG15" i="49"/>
  <c r="BE15" i="49"/>
  <c r="BC15" i="49"/>
  <c r="BA15" i="49"/>
  <c r="AY15" i="49"/>
  <c r="AW15" i="49"/>
  <c r="AU15" i="49"/>
  <c r="AS15" i="49"/>
  <c r="AQ15" i="49"/>
  <c r="AO15" i="49"/>
  <c r="AM15" i="49"/>
  <c r="AL57" i="51" s="1"/>
  <c r="AK15" i="49"/>
  <c r="AJ57" i="51" s="1"/>
  <c r="AI15" i="49"/>
  <c r="AH57" i="51" s="1"/>
  <c r="AG15" i="49"/>
  <c r="AF57" i="51" s="1"/>
  <c r="AE15" i="49"/>
  <c r="AD57" i="51" s="1"/>
  <c r="AC15" i="49"/>
  <c r="AB57" i="51" s="1"/>
  <c r="AA15" i="49"/>
  <c r="Z57" i="51" s="1"/>
  <c r="Y15" i="49"/>
  <c r="X57" i="51" s="1"/>
  <c r="W15" i="49"/>
  <c r="V57" i="51" s="1"/>
  <c r="U15" i="49"/>
  <c r="T57" i="51" s="1"/>
  <c r="S15" i="49"/>
  <c r="R57" i="51" s="1"/>
  <c r="Q15" i="49"/>
  <c r="P57" i="51" s="1"/>
  <c r="O15" i="49"/>
  <c r="N57" i="51" s="1"/>
  <c r="M15" i="49"/>
  <c r="L57" i="51" s="1"/>
  <c r="K15" i="49"/>
  <c r="J57" i="51" s="1"/>
  <c r="I15" i="49"/>
  <c r="H57" i="51" s="1"/>
  <c r="G15" i="49"/>
  <c r="F57" i="51" s="1"/>
  <c r="E15" i="49"/>
  <c r="D57" i="51" s="1"/>
  <c r="C15" i="49"/>
  <c r="B57" i="51" s="1"/>
  <c r="DC14" i="49"/>
  <c r="DA14" i="49"/>
  <c r="CY14" i="49"/>
  <c r="CW14" i="49"/>
  <c r="CU14" i="49"/>
  <c r="CS14" i="49"/>
  <c r="CQ14" i="49"/>
  <c r="CO14" i="49"/>
  <c r="CM14" i="49"/>
  <c r="CK14" i="49"/>
  <c r="CI14" i="49"/>
  <c r="CG14" i="49"/>
  <c r="CE14" i="49"/>
  <c r="CC14" i="49"/>
  <c r="CA14" i="49"/>
  <c r="BY14" i="49"/>
  <c r="BW14" i="49"/>
  <c r="BU14" i="49"/>
  <c r="BS14" i="49"/>
  <c r="BQ14" i="49"/>
  <c r="BO14" i="49"/>
  <c r="BM14" i="49"/>
  <c r="BK14" i="49"/>
  <c r="BI14" i="49"/>
  <c r="BG14" i="49"/>
  <c r="BE14" i="49"/>
  <c r="BC14" i="49"/>
  <c r="BA14" i="49"/>
  <c r="AY14" i="49"/>
  <c r="AW14" i="49"/>
  <c r="AU14" i="49"/>
  <c r="AS14" i="49"/>
  <c r="AQ14" i="49"/>
  <c r="AO14" i="49"/>
  <c r="AM14" i="49"/>
  <c r="AL56" i="51" s="1"/>
  <c r="AK14" i="49"/>
  <c r="AJ56" i="51" s="1"/>
  <c r="AI14" i="49"/>
  <c r="AH56" i="51" s="1"/>
  <c r="AG14" i="49"/>
  <c r="AF56" i="51" s="1"/>
  <c r="AE14" i="49"/>
  <c r="AD56" i="51" s="1"/>
  <c r="AC14" i="49"/>
  <c r="AB56" i="51" s="1"/>
  <c r="AA14" i="49"/>
  <c r="Z56" i="51" s="1"/>
  <c r="Y14" i="49"/>
  <c r="X56" i="51" s="1"/>
  <c r="W14" i="49"/>
  <c r="V56" i="51" s="1"/>
  <c r="U14" i="49"/>
  <c r="T56" i="51" s="1"/>
  <c r="S14" i="49"/>
  <c r="R56" i="51" s="1"/>
  <c r="Q14" i="49"/>
  <c r="P56" i="51" s="1"/>
  <c r="O14" i="49"/>
  <c r="N56" i="51" s="1"/>
  <c r="M14" i="49"/>
  <c r="L56" i="51" s="1"/>
  <c r="K14" i="49"/>
  <c r="J56" i="51" s="1"/>
  <c r="I14" i="49"/>
  <c r="H56" i="51" s="1"/>
  <c r="G14" i="49"/>
  <c r="F56" i="51" s="1"/>
  <c r="E14" i="49"/>
  <c r="D56" i="51" s="1"/>
  <c r="C14" i="49"/>
  <c r="B56" i="51" s="1"/>
  <c r="DC13" i="49"/>
  <c r="DA13" i="49"/>
  <c r="CY13" i="49"/>
  <c r="CW13" i="49"/>
  <c r="CU13" i="49"/>
  <c r="CS13" i="49"/>
  <c r="CQ13" i="49"/>
  <c r="CO13" i="49"/>
  <c r="CM13" i="49"/>
  <c r="CK13" i="49"/>
  <c r="CI13" i="49"/>
  <c r="CG13" i="49"/>
  <c r="CE13" i="49"/>
  <c r="CC13" i="49"/>
  <c r="CA13" i="49"/>
  <c r="BY13" i="49"/>
  <c r="BW13" i="49"/>
  <c r="BU13" i="49"/>
  <c r="BS13" i="49"/>
  <c r="BQ13" i="49"/>
  <c r="BO13" i="49"/>
  <c r="BM13" i="49"/>
  <c r="BK13" i="49"/>
  <c r="BI13" i="49"/>
  <c r="BG13" i="49"/>
  <c r="BE13" i="49"/>
  <c r="BC13" i="49"/>
  <c r="BA13" i="49"/>
  <c r="AY13" i="49"/>
  <c r="AW13" i="49"/>
  <c r="AU13" i="49"/>
  <c r="AS13" i="49"/>
  <c r="AQ13" i="49"/>
  <c r="AO13" i="49"/>
  <c r="AM13" i="49"/>
  <c r="AL55" i="51" s="1"/>
  <c r="AK13" i="49"/>
  <c r="AJ55" i="51" s="1"/>
  <c r="AI13" i="49"/>
  <c r="AH55" i="51" s="1"/>
  <c r="AG13" i="49"/>
  <c r="AF55" i="51" s="1"/>
  <c r="DE50" i="49"/>
  <c r="Q47" i="23"/>
  <c r="Q84" i="23"/>
  <c r="Q100" i="23"/>
  <c r="Q79" i="23"/>
  <c r="Q86" i="23"/>
  <c r="Q94" i="23"/>
  <c r="Q102" i="23"/>
  <c r="Q110" i="23"/>
  <c r="Q83" i="23"/>
  <c r="Q87" i="23"/>
  <c r="Q91" i="23"/>
  <c r="Q95" i="23"/>
  <c r="Q99" i="23"/>
  <c r="Q103" i="23"/>
  <c r="Q107" i="23"/>
  <c r="Q109" i="23"/>
  <c r="DC17" i="49"/>
  <c r="CY17" i="49"/>
  <c r="CU17" i="49"/>
  <c r="CQ17" i="49"/>
  <c r="CM17" i="49"/>
  <c r="CI17" i="49"/>
  <c r="CE17" i="49"/>
  <c r="CA17" i="49"/>
  <c r="BW17" i="49"/>
  <c r="BS17" i="49"/>
  <c r="BO17" i="49"/>
  <c r="BK17" i="49"/>
  <c r="BG17" i="49"/>
  <c r="BD17" i="49"/>
  <c r="BB17" i="49"/>
  <c r="AZ17" i="49"/>
  <c r="AX17" i="49"/>
  <c r="AV17" i="49"/>
  <c r="AT17" i="49"/>
  <c r="AR17" i="49"/>
  <c r="AP17" i="49"/>
  <c r="AN17" i="49"/>
  <c r="AL17" i="49"/>
  <c r="AK59" i="51" s="1"/>
  <c r="AJ17" i="49"/>
  <c r="AI59" i="51" s="1"/>
  <c r="AH17" i="49"/>
  <c r="AG59" i="51" s="1"/>
  <c r="AF17" i="49"/>
  <c r="AE59" i="51" s="1"/>
  <c r="AD17" i="49"/>
  <c r="AC59" i="51" s="1"/>
  <c r="AB17" i="49"/>
  <c r="AA59" i="51" s="1"/>
  <c r="Z17" i="49"/>
  <c r="Y59" i="51" s="1"/>
  <c r="X17" i="49"/>
  <c r="W59" i="51" s="1"/>
  <c r="V17" i="49"/>
  <c r="U59" i="51" s="1"/>
  <c r="T17" i="49"/>
  <c r="S59" i="51" s="1"/>
  <c r="R17" i="49"/>
  <c r="Q59" i="51" s="1"/>
  <c r="P17" i="49"/>
  <c r="O59" i="51" s="1"/>
  <c r="N17" i="49"/>
  <c r="M59" i="51" s="1"/>
  <c r="L17" i="49"/>
  <c r="K59" i="51" s="1"/>
  <c r="J17" i="49"/>
  <c r="I59" i="51" s="1"/>
  <c r="H17" i="49"/>
  <c r="G59" i="51" s="1"/>
  <c r="F17" i="49"/>
  <c r="E59" i="51" s="1"/>
  <c r="D17" i="49"/>
  <c r="C59" i="51" s="1"/>
  <c r="DD16" i="49"/>
  <c r="DB16" i="49"/>
  <c r="CZ16" i="49"/>
  <c r="CX16" i="49"/>
  <c r="CV16" i="49"/>
  <c r="CT16" i="49"/>
  <c r="CR16" i="49"/>
  <c r="CP16" i="49"/>
  <c r="CN16" i="49"/>
  <c r="CL16" i="49"/>
  <c r="CJ16" i="49"/>
  <c r="CH16" i="49"/>
  <c r="CF16" i="49"/>
  <c r="CD16" i="49"/>
  <c r="CB16" i="49"/>
  <c r="BZ16" i="49"/>
  <c r="BX16" i="49"/>
  <c r="BV16" i="49"/>
  <c r="BT16" i="49"/>
  <c r="BR16" i="49"/>
  <c r="BP16" i="49"/>
  <c r="BN16" i="49"/>
  <c r="BL16" i="49"/>
  <c r="BJ16" i="49"/>
  <c r="BH16" i="49"/>
  <c r="BF16" i="49"/>
  <c r="BD16" i="49"/>
  <c r="BB16" i="49"/>
  <c r="AZ16" i="49"/>
  <c r="AX16" i="49"/>
  <c r="AV16" i="49"/>
  <c r="AT16" i="49"/>
  <c r="AR16" i="49"/>
  <c r="AP16" i="49"/>
  <c r="AN16" i="49"/>
  <c r="AL16" i="49"/>
  <c r="AK58" i="51" s="1"/>
  <c r="AJ16" i="49"/>
  <c r="AI58" i="51" s="1"/>
  <c r="AH16" i="49"/>
  <c r="AG58" i="51" s="1"/>
  <c r="AF16" i="49"/>
  <c r="AE58" i="51" s="1"/>
  <c r="AD16" i="49"/>
  <c r="AC58" i="51" s="1"/>
  <c r="AB16" i="49"/>
  <c r="AA58" i="51" s="1"/>
  <c r="Z16" i="49"/>
  <c r="Y58" i="51" s="1"/>
  <c r="CY16" i="49"/>
  <c r="DC16" i="49"/>
  <c r="E17" i="49"/>
  <c r="D59" i="51" s="1"/>
  <c r="I17" i="49"/>
  <c r="H59" i="51" s="1"/>
  <c r="M17" i="49"/>
  <c r="L59" i="51" s="1"/>
  <c r="Q17" i="49"/>
  <c r="P59" i="51" s="1"/>
  <c r="U17" i="49"/>
  <c r="T59" i="51" s="1"/>
  <c r="Y17" i="49"/>
  <c r="X59" i="51" s="1"/>
  <c r="AC17" i="49"/>
  <c r="AB59" i="51" s="1"/>
  <c r="AG17" i="49"/>
  <c r="AF59" i="51" s="1"/>
  <c r="AK17" i="49"/>
  <c r="AJ59" i="51" s="1"/>
  <c r="AO17" i="49"/>
  <c r="AS17" i="49"/>
  <c r="AW17" i="49"/>
  <c r="BA17" i="49"/>
  <c r="BE17" i="49"/>
  <c r="BM17" i="49"/>
  <c r="BU17" i="49"/>
  <c r="CC17" i="49"/>
  <c r="CK17" i="49"/>
  <c r="CS17" i="49"/>
  <c r="DA17" i="49"/>
  <c r="DE34" i="49"/>
  <c r="DE35" i="49"/>
  <c r="DD17" i="49"/>
  <c r="DB17" i="49"/>
  <c r="CZ17" i="49"/>
  <c r="CX17" i="49"/>
  <c r="CV17" i="49"/>
  <c r="CT17" i="49"/>
  <c r="CR17" i="49"/>
  <c r="CP17" i="49"/>
  <c r="CN17" i="49"/>
  <c r="CL17" i="49"/>
  <c r="CJ17" i="49"/>
  <c r="CH17" i="49"/>
  <c r="CF17" i="49"/>
  <c r="CD17" i="49"/>
  <c r="CB17" i="49"/>
  <c r="BZ17" i="49"/>
  <c r="BX17" i="49"/>
  <c r="BV17" i="49"/>
  <c r="BT17" i="49"/>
  <c r="BR17" i="49"/>
  <c r="BP17" i="49"/>
  <c r="BN17" i="49"/>
  <c r="BL17" i="49"/>
  <c r="BJ17" i="49"/>
  <c r="BH17" i="49"/>
  <c r="BF17" i="49"/>
  <c r="DE26" i="49"/>
  <c r="DE27" i="49"/>
  <c r="DE42" i="49"/>
  <c r="DE43" i="49"/>
  <c r="B111" i="23"/>
  <c r="D111" i="23"/>
  <c r="F111" i="23"/>
  <c r="H111" i="23"/>
  <c r="J111" i="23"/>
  <c r="L111" i="23"/>
  <c r="N111" i="23"/>
  <c r="Q7" i="23"/>
  <c r="Q9" i="23"/>
  <c r="Q11" i="23"/>
  <c r="Q13" i="23"/>
  <c r="Q15" i="23"/>
  <c r="Q17" i="23"/>
  <c r="Q19" i="23"/>
  <c r="Q21" i="23"/>
  <c r="Q23" i="23"/>
  <c r="Q25" i="23"/>
  <c r="Q27" i="23"/>
  <c r="Q29" i="23"/>
  <c r="Q31" i="23"/>
  <c r="Q33" i="23"/>
  <c r="Q35" i="23"/>
  <c r="Q37" i="23"/>
  <c r="Q39" i="23"/>
  <c r="Q41" i="23"/>
  <c r="Q43" i="23"/>
  <c r="Q45" i="23"/>
  <c r="Q49" i="23"/>
  <c r="Q51" i="23"/>
  <c r="Q53" i="23"/>
  <c r="Q55" i="23"/>
  <c r="Q57" i="23"/>
  <c r="Q59" i="23"/>
  <c r="Q61" i="23"/>
  <c r="Q63" i="23"/>
  <c r="Q65" i="23"/>
  <c r="Q67" i="23"/>
  <c r="Q69" i="23"/>
  <c r="Q71" i="23"/>
  <c r="Q73" i="23"/>
  <c r="Q75" i="23"/>
  <c r="Q77" i="23"/>
  <c r="Q81" i="23"/>
  <c r="Q85" i="23"/>
  <c r="Q89" i="23"/>
  <c r="Q93" i="23"/>
  <c r="Q97" i="23"/>
  <c r="Q101" i="23"/>
  <c r="Q105" i="23"/>
  <c r="DC19" i="49"/>
  <c r="CY19" i="49"/>
  <c r="CU19" i="49"/>
  <c r="CQ19" i="49"/>
  <c r="CM19" i="49"/>
  <c r="CI19" i="49"/>
  <c r="CE19" i="49"/>
  <c r="CC19" i="49"/>
  <c r="CA19" i="49"/>
  <c r="BY19" i="49"/>
  <c r="BY20" i="49" s="1"/>
  <c r="BW19" i="49"/>
  <c r="BU19" i="49"/>
  <c r="BS19" i="49"/>
  <c r="BQ19" i="49"/>
  <c r="BQ20" i="49" s="1"/>
  <c r="BO19" i="49"/>
  <c r="BM19" i="49"/>
  <c r="BK19" i="49"/>
  <c r="BI19" i="49"/>
  <c r="BG19" i="49"/>
  <c r="BE19" i="49"/>
  <c r="BC19" i="49"/>
  <c r="BA19" i="49"/>
  <c r="AY19" i="49"/>
  <c r="AW19" i="49"/>
  <c r="AU19" i="49"/>
  <c r="AS19" i="49"/>
  <c r="AQ19" i="49"/>
  <c r="AO19" i="49"/>
  <c r="AM19" i="49"/>
  <c r="AL61" i="51" s="1"/>
  <c r="AK19" i="49"/>
  <c r="AJ61" i="51" s="1"/>
  <c r="AI19" i="49"/>
  <c r="AH61" i="51" s="1"/>
  <c r="AG19" i="49"/>
  <c r="AF61" i="51" s="1"/>
  <c r="AE19" i="49"/>
  <c r="AD61" i="51" s="1"/>
  <c r="AC19" i="49"/>
  <c r="AB61" i="51" s="1"/>
  <c r="AA19" i="49"/>
  <c r="Z61" i="51" s="1"/>
  <c r="Y19" i="49"/>
  <c r="X61" i="51" s="1"/>
  <c r="W19" i="49"/>
  <c r="V61" i="51" s="1"/>
  <c r="U19" i="49"/>
  <c r="T61" i="51" s="1"/>
  <c r="S19" i="49"/>
  <c r="R61" i="51" s="1"/>
  <c r="Q19" i="49"/>
  <c r="P61" i="51" s="1"/>
  <c r="O19" i="49"/>
  <c r="N61" i="51" s="1"/>
  <c r="M19" i="49"/>
  <c r="L61" i="51" s="1"/>
  <c r="K19" i="49"/>
  <c r="J61" i="51" s="1"/>
  <c r="I19" i="49"/>
  <c r="H61" i="51" s="1"/>
  <c r="G19" i="49"/>
  <c r="F61" i="51" s="1"/>
  <c r="E19" i="49"/>
  <c r="D61" i="51" s="1"/>
  <c r="C19" i="49"/>
  <c r="B61" i="51" s="1"/>
  <c r="DA19" i="49"/>
  <c r="CW19" i="49"/>
  <c r="CS19" i="49"/>
  <c r="CO19" i="49"/>
  <c r="CK19" i="49"/>
  <c r="CG19" i="49"/>
  <c r="CD19" i="49"/>
  <c r="CB19" i="49"/>
  <c r="BZ19" i="49"/>
  <c r="BX19" i="49"/>
  <c r="BV19" i="49"/>
  <c r="BT19" i="49"/>
  <c r="BR19" i="49"/>
  <c r="BP19" i="49"/>
  <c r="BN19" i="49"/>
  <c r="BL19" i="49"/>
  <c r="BJ19" i="49"/>
  <c r="BH19" i="49"/>
  <c r="BF19" i="49"/>
  <c r="BF20" i="49" s="1"/>
  <c r="BD19" i="49"/>
  <c r="BB19" i="49"/>
  <c r="AZ19" i="49"/>
  <c r="AX19" i="49"/>
  <c r="AV19" i="49"/>
  <c r="AT19" i="49"/>
  <c r="AR19" i="49"/>
  <c r="AP19" i="49"/>
  <c r="AN19" i="49"/>
  <c r="AL19" i="49"/>
  <c r="AK61" i="51" s="1"/>
  <c r="AJ19" i="49"/>
  <c r="AI61" i="51" s="1"/>
  <c r="AH19" i="49"/>
  <c r="AG61" i="51" s="1"/>
  <c r="AF19" i="49"/>
  <c r="AE61" i="51" s="1"/>
  <c r="AD19" i="49"/>
  <c r="AC61" i="51" s="1"/>
  <c r="AB19" i="49"/>
  <c r="AA61" i="51" s="1"/>
  <c r="Z19" i="49"/>
  <c r="Y61" i="51" s="1"/>
  <c r="X19" i="49"/>
  <c r="W61" i="51" s="1"/>
  <c r="V19" i="49"/>
  <c r="U61" i="51" s="1"/>
  <c r="T19" i="49"/>
  <c r="S61" i="51" s="1"/>
  <c r="R19" i="49"/>
  <c r="Q61" i="51" s="1"/>
  <c r="P19" i="49"/>
  <c r="O61" i="51" s="1"/>
  <c r="N19" i="49"/>
  <c r="M61" i="51" s="1"/>
  <c r="L19" i="49"/>
  <c r="K61" i="51" s="1"/>
  <c r="J19" i="49"/>
  <c r="I61" i="51" s="1"/>
  <c r="H19" i="49"/>
  <c r="G61" i="51" s="1"/>
  <c r="F19" i="49"/>
  <c r="E61" i="51" s="1"/>
  <c r="D19" i="49"/>
  <c r="C61" i="51" s="1"/>
  <c r="AP20" i="49"/>
  <c r="DE30" i="49"/>
  <c r="DE31" i="49"/>
  <c r="DE38" i="49"/>
  <c r="DE39" i="49"/>
  <c r="DE46" i="49"/>
  <c r="DE47" i="49"/>
  <c r="DE6" i="49"/>
  <c r="DE8" i="49"/>
  <c r="DE11" i="49"/>
  <c r="DE15" i="49"/>
  <c r="DD19" i="49"/>
  <c r="DB19" i="49"/>
  <c r="CZ19" i="49"/>
  <c r="CX19" i="49"/>
  <c r="CV19" i="49"/>
  <c r="CT19" i="49"/>
  <c r="CR19" i="49"/>
  <c r="CP19" i="49"/>
  <c r="CN19" i="49"/>
  <c r="CL19" i="49"/>
  <c r="CJ19" i="49"/>
  <c r="CH19" i="49"/>
  <c r="CF19" i="49"/>
  <c r="DE28" i="49"/>
  <c r="DE29" i="49"/>
  <c r="DE32" i="49"/>
  <c r="DE33" i="49"/>
  <c r="DE36" i="49"/>
  <c r="DE37" i="49"/>
  <c r="DE40" i="49"/>
  <c r="DE41" i="49"/>
  <c r="DE44" i="49"/>
  <c r="DE45" i="49"/>
  <c r="DE48" i="49"/>
  <c r="DE49" i="49"/>
  <c r="BI20" i="49"/>
  <c r="CW20" i="49"/>
  <c r="DE5" i="49"/>
  <c r="DE25" i="49"/>
  <c r="Q6" i="23"/>
  <c r="Q8" i="23"/>
  <c r="Q10" i="23"/>
  <c r="Q12" i="23"/>
  <c r="Q14" i="23"/>
  <c r="Q16" i="23"/>
  <c r="Q18" i="23"/>
  <c r="Q20" i="23"/>
  <c r="Q22" i="23"/>
  <c r="Q24" i="23"/>
  <c r="Q26" i="23"/>
  <c r="Q28" i="23"/>
  <c r="Q30" i="23"/>
  <c r="Q32" i="23"/>
  <c r="Q34" i="23"/>
  <c r="Q36" i="23"/>
  <c r="Q38" i="23"/>
  <c r="Q40" i="23"/>
  <c r="Q42" i="23"/>
  <c r="Q44" i="23"/>
  <c r="Q46" i="23"/>
  <c r="Q48" i="23"/>
  <c r="Q50" i="23"/>
  <c r="Q52" i="23"/>
  <c r="Q54" i="23"/>
  <c r="Q56" i="23"/>
  <c r="Q58" i="23"/>
  <c r="Q60" i="23"/>
  <c r="Q62" i="23"/>
  <c r="Q64" i="23"/>
  <c r="Q66" i="23"/>
  <c r="Q68" i="23"/>
  <c r="Q70" i="23"/>
  <c r="Q72" i="23"/>
  <c r="Q74" i="23"/>
  <c r="Q76" i="23"/>
  <c r="Q78" i="23"/>
  <c r="Q80" i="23"/>
  <c r="Q82" i="23"/>
  <c r="Q88" i="23"/>
  <c r="Q90" i="23"/>
  <c r="Q92" i="23"/>
  <c r="Q96" i="23"/>
  <c r="Q98" i="23"/>
  <c r="Q104" i="23"/>
  <c r="Q106" i="23"/>
  <c r="Q108" i="23"/>
  <c r="Q5" i="23"/>
  <c r="C111" i="23"/>
  <c r="E111" i="23"/>
  <c r="G111" i="23"/>
  <c r="I111" i="23"/>
  <c r="K111" i="23"/>
  <c r="M111" i="23"/>
  <c r="P111" i="23"/>
  <c r="CO20" i="49" l="1"/>
  <c r="BV20" i="49"/>
  <c r="DE18" i="49"/>
  <c r="BA20" i="49"/>
  <c r="CG20" i="49"/>
  <c r="DE9" i="49"/>
  <c r="DE17" i="49"/>
  <c r="DE13" i="49"/>
  <c r="Z20" i="49"/>
  <c r="AX20" i="49"/>
  <c r="CD20" i="49"/>
  <c r="BN20" i="49"/>
  <c r="DA20" i="49"/>
  <c r="CS20" i="49"/>
  <c r="CK20" i="49"/>
  <c r="CC20" i="49"/>
  <c r="BU20" i="49"/>
  <c r="BM20" i="49"/>
  <c r="BE20" i="49"/>
  <c r="AW20" i="49"/>
  <c r="DE7" i="49"/>
  <c r="CH20" i="49"/>
  <c r="CL20" i="49"/>
  <c r="CP20" i="49"/>
  <c r="CT20" i="49"/>
  <c r="CX20" i="49"/>
  <c r="DB20" i="49"/>
  <c r="F20" i="49"/>
  <c r="J20" i="49"/>
  <c r="N20" i="49"/>
  <c r="R20" i="49"/>
  <c r="V20" i="49"/>
  <c r="AD20" i="49"/>
  <c r="AH20" i="49"/>
  <c r="AL20" i="49"/>
  <c r="AT20" i="49"/>
  <c r="BB20" i="49"/>
  <c r="BJ20" i="49"/>
  <c r="BR20" i="49"/>
  <c r="BZ20" i="49"/>
  <c r="E20" i="49"/>
  <c r="I20" i="49"/>
  <c r="H62" i="51" s="1"/>
  <c r="M20" i="49"/>
  <c r="Q20" i="49"/>
  <c r="P62" i="51" s="1"/>
  <c r="U20" i="49"/>
  <c r="Y20" i="49"/>
  <c r="X62" i="51" s="1"/>
  <c r="AC20" i="49"/>
  <c r="AG20" i="49"/>
  <c r="AF62" i="51" s="1"/>
  <c r="AK20" i="49"/>
  <c r="AO20" i="49"/>
  <c r="AS20" i="49"/>
  <c r="DE14" i="49"/>
  <c r="DE16" i="49"/>
  <c r="BX20" i="49"/>
  <c r="AR20" i="49"/>
  <c r="BT20" i="49"/>
  <c r="BL20" i="49"/>
  <c r="BD20" i="49"/>
  <c r="AV20" i="49"/>
  <c r="AN20" i="49"/>
  <c r="AF20" i="49"/>
  <c r="DE10" i="49"/>
  <c r="DC20" i="49"/>
  <c r="CY20" i="49"/>
  <c r="CU20" i="49"/>
  <c r="CQ20" i="49"/>
  <c r="CM20" i="49"/>
  <c r="CI20" i="49"/>
  <c r="CE20" i="49"/>
  <c r="CA20" i="49"/>
  <c r="BW20" i="49"/>
  <c r="AY20" i="49"/>
  <c r="BC20" i="49"/>
  <c r="BG20" i="49"/>
  <c r="BK20" i="49"/>
  <c r="BO20" i="49"/>
  <c r="BS20" i="49"/>
  <c r="DE12" i="49"/>
  <c r="BP20" i="49"/>
  <c r="AZ20" i="49"/>
  <c r="BH20" i="49"/>
  <c r="AJ20" i="49"/>
  <c r="AB20" i="49"/>
  <c r="CB20" i="49"/>
  <c r="DE55" i="49"/>
  <c r="CF20" i="49"/>
  <c r="CJ20" i="49"/>
  <c r="CN20" i="49"/>
  <c r="CR20" i="49"/>
  <c r="CV20" i="49"/>
  <c r="CZ20" i="49"/>
  <c r="DD20" i="49"/>
  <c r="D20" i="49"/>
  <c r="H20" i="49"/>
  <c r="L20" i="49"/>
  <c r="P20" i="49"/>
  <c r="T20" i="49"/>
  <c r="X20" i="49"/>
  <c r="C20" i="49"/>
  <c r="G20" i="49"/>
  <c r="K20" i="49"/>
  <c r="O20" i="49"/>
  <c r="S20" i="49"/>
  <c r="W20" i="49"/>
  <c r="AA20" i="49"/>
  <c r="AE20" i="49"/>
  <c r="AI20" i="49"/>
  <c r="AM20" i="49"/>
  <c r="AQ20" i="49"/>
  <c r="AU20" i="49"/>
  <c r="DE19" i="49"/>
  <c r="Q111" i="23"/>
  <c r="AL62" i="51" l="1"/>
  <c r="V62" i="51"/>
  <c r="F62" i="51"/>
  <c r="O62" i="51"/>
  <c r="AI62" i="51"/>
  <c r="AG62" i="51"/>
  <c r="U62" i="51"/>
  <c r="M62" i="51"/>
  <c r="E62" i="51"/>
  <c r="AD62" i="51"/>
  <c r="N62" i="51"/>
  <c r="W62" i="51"/>
  <c r="G62" i="51"/>
  <c r="AH62" i="51"/>
  <c r="Z62" i="51"/>
  <c r="R62" i="51"/>
  <c r="J62" i="51"/>
  <c r="B62" i="51"/>
  <c r="S62" i="51"/>
  <c r="K62" i="51"/>
  <c r="C62" i="51"/>
  <c r="AA62" i="51"/>
  <c r="AE62" i="51"/>
  <c r="AJ62" i="51"/>
  <c r="AB62" i="51"/>
  <c r="T62" i="51"/>
  <c r="L62" i="51"/>
  <c r="D62" i="51"/>
  <c r="AK62" i="51"/>
  <c r="AC62" i="51"/>
  <c r="Q62" i="51"/>
  <c r="I62" i="51"/>
  <c r="Y62" i="51"/>
  <c r="DE20" i="49"/>
  <c r="C110" i="21"/>
  <c r="C73" i="21"/>
  <c r="D109" i="21"/>
  <c r="B74" i="21"/>
  <c r="G110" i="21"/>
  <c r="F110" i="21"/>
  <c r="E110" i="21"/>
  <c r="D110" i="21"/>
  <c r="B110" i="21"/>
  <c r="G109" i="21"/>
  <c r="F109" i="21"/>
  <c r="E109" i="21"/>
  <c r="C109" i="21"/>
  <c r="B109" i="21"/>
  <c r="G108" i="21"/>
  <c r="F108" i="21"/>
  <c r="E108" i="21"/>
  <c r="D108" i="21"/>
  <c r="C108" i="21"/>
  <c r="B108" i="21"/>
  <c r="G107" i="21"/>
  <c r="F107" i="21"/>
  <c r="E107" i="21"/>
  <c r="D107" i="21"/>
  <c r="C107" i="21"/>
  <c r="B107" i="21"/>
  <c r="G106" i="21"/>
  <c r="F106" i="21"/>
  <c r="E106" i="21"/>
  <c r="D106" i="21"/>
  <c r="C106" i="21"/>
  <c r="B106" i="21"/>
  <c r="G105" i="21"/>
  <c r="F105" i="21"/>
  <c r="E105" i="21"/>
  <c r="D105" i="21"/>
  <c r="C105" i="21"/>
  <c r="B105" i="21"/>
  <c r="G104" i="21"/>
  <c r="F104" i="21"/>
  <c r="E104" i="21"/>
  <c r="D104" i="21"/>
  <c r="C104" i="21"/>
  <c r="B104" i="21"/>
  <c r="G103" i="21"/>
  <c r="F103" i="21"/>
  <c r="E103" i="21"/>
  <c r="D103" i="21"/>
  <c r="C103" i="21"/>
  <c r="B103" i="21"/>
  <c r="G102" i="21"/>
  <c r="F102" i="21"/>
  <c r="E102" i="21"/>
  <c r="D102" i="21"/>
  <c r="C102" i="21"/>
  <c r="B102" i="21"/>
  <c r="G101" i="21"/>
  <c r="F101" i="21"/>
  <c r="E101" i="21"/>
  <c r="D101" i="21"/>
  <c r="C101" i="21"/>
  <c r="B101" i="21"/>
  <c r="G100" i="21"/>
  <c r="F100" i="21"/>
  <c r="E100" i="21"/>
  <c r="D100" i="21"/>
  <c r="C100" i="21"/>
  <c r="B100" i="21"/>
  <c r="G99" i="21"/>
  <c r="F99" i="21"/>
  <c r="E99" i="21"/>
  <c r="D99" i="21"/>
  <c r="C99" i="21"/>
  <c r="B99" i="21"/>
  <c r="G98" i="21"/>
  <c r="F98" i="21"/>
  <c r="E98" i="21"/>
  <c r="D98" i="21"/>
  <c r="C98" i="21"/>
  <c r="B98" i="21"/>
  <c r="G97" i="21"/>
  <c r="F97" i="21"/>
  <c r="E97" i="21"/>
  <c r="D97" i="21"/>
  <c r="C97" i="21"/>
  <c r="B97" i="21"/>
  <c r="G96" i="21"/>
  <c r="F96" i="21"/>
  <c r="E96" i="21"/>
  <c r="D96" i="21"/>
  <c r="C96" i="21"/>
  <c r="B96" i="21"/>
  <c r="G95" i="21"/>
  <c r="F95" i="21"/>
  <c r="E95" i="21"/>
  <c r="D95" i="21"/>
  <c r="C95" i="21"/>
  <c r="B95" i="21"/>
  <c r="G94" i="21"/>
  <c r="F94" i="21"/>
  <c r="E94" i="21"/>
  <c r="D94" i="21"/>
  <c r="C94" i="21"/>
  <c r="B94" i="21"/>
  <c r="G93" i="21"/>
  <c r="F93" i="21"/>
  <c r="E93" i="21"/>
  <c r="D93" i="21"/>
  <c r="C93" i="21"/>
  <c r="B93" i="21"/>
  <c r="G92" i="21"/>
  <c r="F92" i="21"/>
  <c r="E92" i="21"/>
  <c r="D92" i="21"/>
  <c r="C92" i="21"/>
  <c r="B92" i="21"/>
  <c r="G91" i="21"/>
  <c r="F91" i="21"/>
  <c r="E91" i="21"/>
  <c r="D91" i="21"/>
  <c r="C91" i="21"/>
  <c r="B91" i="21"/>
  <c r="G90" i="21"/>
  <c r="F90" i="21"/>
  <c r="E90" i="21"/>
  <c r="D90" i="21"/>
  <c r="C90" i="21"/>
  <c r="B90" i="21"/>
  <c r="G89" i="21"/>
  <c r="F89" i="21"/>
  <c r="E89" i="21"/>
  <c r="D89" i="21"/>
  <c r="C89" i="21"/>
  <c r="B89" i="21"/>
  <c r="G88" i="21"/>
  <c r="F88" i="21"/>
  <c r="E88" i="21"/>
  <c r="D88" i="21"/>
  <c r="C88" i="21"/>
  <c r="B88" i="21"/>
  <c r="G87" i="21"/>
  <c r="F87" i="21"/>
  <c r="E87" i="21"/>
  <c r="D87" i="21"/>
  <c r="C87" i="21"/>
  <c r="B87" i="21"/>
  <c r="G86" i="21"/>
  <c r="F86" i="21"/>
  <c r="E86" i="21"/>
  <c r="D86" i="21"/>
  <c r="C86" i="21"/>
  <c r="B86" i="21"/>
  <c r="G85" i="21"/>
  <c r="F85" i="21"/>
  <c r="E85" i="21"/>
  <c r="D85" i="21"/>
  <c r="C85" i="21"/>
  <c r="B85" i="21"/>
  <c r="G84" i="21"/>
  <c r="F84" i="21"/>
  <c r="E84" i="21"/>
  <c r="D84" i="21"/>
  <c r="C84" i="21"/>
  <c r="B84" i="21"/>
  <c r="G83" i="21"/>
  <c r="F83" i="21"/>
  <c r="E83" i="21"/>
  <c r="D83" i="21"/>
  <c r="C83" i="21"/>
  <c r="B83" i="21"/>
  <c r="G82" i="21"/>
  <c r="F82" i="21"/>
  <c r="E82" i="21"/>
  <c r="D82" i="21"/>
  <c r="C82" i="21"/>
  <c r="B82" i="21"/>
  <c r="G81" i="21"/>
  <c r="F81" i="21"/>
  <c r="E81" i="21"/>
  <c r="D81" i="21"/>
  <c r="C81" i="21"/>
  <c r="B81" i="21"/>
  <c r="G80" i="21"/>
  <c r="F80" i="21"/>
  <c r="E80" i="21"/>
  <c r="D80" i="21"/>
  <c r="C80" i="21"/>
  <c r="B80" i="21"/>
  <c r="B79" i="21"/>
  <c r="G78" i="21"/>
  <c r="F78" i="21"/>
  <c r="E78" i="21"/>
  <c r="D78" i="21"/>
  <c r="B78" i="21"/>
  <c r="G77" i="21"/>
  <c r="F77" i="21"/>
  <c r="E77" i="21"/>
  <c r="D77" i="21"/>
  <c r="C77" i="21"/>
  <c r="B77" i="21"/>
  <c r="G76" i="21"/>
  <c r="F76" i="21"/>
  <c r="E76" i="21"/>
  <c r="D76" i="21"/>
  <c r="C76" i="21"/>
  <c r="B76" i="21"/>
  <c r="G75" i="21"/>
  <c r="F75" i="21"/>
  <c r="E75" i="21"/>
  <c r="D75" i="21"/>
  <c r="C75" i="21"/>
  <c r="B75" i="21"/>
  <c r="G74" i="21"/>
  <c r="F74" i="21"/>
  <c r="E74" i="21"/>
  <c r="D74" i="21"/>
  <c r="C74" i="21"/>
  <c r="G73" i="21"/>
  <c r="F73" i="21"/>
  <c r="E73" i="21"/>
  <c r="D73" i="21"/>
  <c r="B73" i="21"/>
  <c r="G72" i="21"/>
  <c r="F72" i="21"/>
  <c r="E72" i="21"/>
  <c r="D72" i="21"/>
  <c r="C72" i="21"/>
  <c r="B72" i="21"/>
  <c r="G71" i="21"/>
  <c r="F71" i="21"/>
  <c r="E71" i="21"/>
  <c r="D71" i="21"/>
  <c r="C71" i="21"/>
  <c r="B71" i="21"/>
  <c r="G70" i="21"/>
  <c r="F70" i="21"/>
  <c r="E70" i="21"/>
  <c r="D70" i="21"/>
  <c r="C70" i="21"/>
  <c r="B70" i="21"/>
  <c r="G69" i="21"/>
  <c r="F69" i="21"/>
  <c r="E69" i="21"/>
  <c r="D69" i="21"/>
  <c r="C69" i="21"/>
  <c r="B69" i="21"/>
  <c r="G68" i="21"/>
  <c r="F68" i="21"/>
  <c r="E68" i="21"/>
  <c r="D68" i="21"/>
  <c r="C68" i="21"/>
  <c r="B68" i="21"/>
  <c r="G67" i="21"/>
  <c r="F67" i="21"/>
  <c r="E67" i="21"/>
  <c r="D67" i="21"/>
  <c r="C67" i="21"/>
  <c r="B67" i="21"/>
  <c r="G66" i="21"/>
  <c r="F66" i="21"/>
  <c r="E66" i="21"/>
  <c r="D66" i="21"/>
  <c r="C66" i="21"/>
  <c r="B66" i="21"/>
  <c r="G65" i="21"/>
  <c r="F65" i="21"/>
  <c r="E65" i="21"/>
  <c r="D65" i="21"/>
  <c r="C65" i="21"/>
  <c r="B65" i="21"/>
  <c r="G64" i="21"/>
  <c r="F64" i="21"/>
  <c r="E64" i="21"/>
  <c r="D64" i="21"/>
  <c r="C64" i="21"/>
  <c r="B64" i="21"/>
  <c r="G63" i="21"/>
  <c r="F63" i="21"/>
  <c r="E63" i="21"/>
  <c r="D63" i="21"/>
  <c r="C63" i="21"/>
  <c r="B63" i="21"/>
  <c r="G62" i="21"/>
  <c r="F62" i="21"/>
  <c r="E62" i="21"/>
  <c r="D62" i="21"/>
  <c r="C62" i="21"/>
  <c r="B62" i="21"/>
  <c r="G61" i="21"/>
  <c r="F61" i="21"/>
  <c r="E61" i="21"/>
  <c r="D61" i="21"/>
  <c r="C61" i="21"/>
  <c r="B61" i="21"/>
  <c r="G60" i="21"/>
  <c r="F60" i="21"/>
  <c r="E60" i="21"/>
  <c r="D60" i="21"/>
  <c r="C60" i="21"/>
  <c r="B60" i="21"/>
  <c r="G59" i="21"/>
  <c r="F59" i="21"/>
  <c r="E59" i="21"/>
  <c r="D59" i="21"/>
  <c r="C59" i="21"/>
  <c r="B59" i="21"/>
  <c r="G58" i="21"/>
  <c r="F58" i="21"/>
  <c r="E58" i="21"/>
  <c r="D58" i="21"/>
  <c r="C58" i="21"/>
  <c r="B58" i="21"/>
  <c r="G57" i="21"/>
  <c r="F57" i="21"/>
  <c r="E57" i="21"/>
  <c r="D57" i="21"/>
  <c r="C57" i="21"/>
  <c r="B57" i="21"/>
  <c r="G56" i="21"/>
  <c r="F56" i="21"/>
  <c r="E56" i="21"/>
  <c r="D56" i="21"/>
  <c r="C56" i="21"/>
  <c r="B56" i="21"/>
  <c r="G55" i="21"/>
  <c r="F55" i="21"/>
  <c r="E55" i="21"/>
  <c r="D55" i="21"/>
  <c r="C55" i="21"/>
  <c r="B55" i="21"/>
  <c r="G54" i="21"/>
  <c r="F54" i="21"/>
  <c r="E54" i="21"/>
  <c r="D54" i="21"/>
  <c r="C54" i="21"/>
  <c r="B54" i="21"/>
  <c r="G53" i="21"/>
  <c r="F53" i="21"/>
  <c r="E53" i="21"/>
  <c r="D53" i="21"/>
  <c r="C53" i="21"/>
  <c r="B53" i="21"/>
  <c r="G52" i="21"/>
  <c r="F52" i="21"/>
  <c r="E52" i="21"/>
  <c r="D52" i="21"/>
  <c r="C52" i="21"/>
  <c r="B52" i="21"/>
  <c r="G51" i="21"/>
  <c r="F51" i="21"/>
  <c r="E51" i="21"/>
  <c r="D51" i="21"/>
  <c r="C51" i="21"/>
  <c r="B51" i="21"/>
  <c r="G50" i="21"/>
  <c r="F50" i="21"/>
  <c r="E50" i="21"/>
  <c r="D50" i="21"/>
  <c r="C50" i="21"/>
  <c r="B50" i="21"/>
  <c r="G49" i="21"/>
  <c r="F49" i="21"/>
  <c r="E49" i="21"/>
  <c r="D49" i="21"/>
  <c r="C49" i="21"/>
  <c r="B49" i="21"/>
  <c r="G48" i="21"/>
  <c r="F48" i="21"/>
  <c r="E48" i="21"/>
  <c r="D48" i="21"/>
  <c r="C48" i="21"/>
  <c r="B48" i="21"/>
  <c r="G47" i="21"/>
  <c r="F47" i="21"/>
  <c r="E47" i="21"/>
  <c r="D47" i="21"/>
  <c r="C47" i="21"/>
  <c r="B47" i="21"/>
  <c r="G46" i="21"/>
  <c r="F46" i="21"/>
  <c r="E46" i="21"/>
  <c r="D46" i="21"/>
  <c r="C46" i="21"/>
  <c r="B46" i="21"/>
  <c r="G45" i="21"/>
  <c r="F45" i="21"/>
  <c r="E45" i="21"/>
  <c r="D45" i="21"/>
  <c r="C45" i="21"/>
  <c r="B45" i="21"/>
  <c r="G44" i="21"/>
  <c r="F44" i="21"/>
  <c r="E44" i="21"/>
  <c r="D44" i="21"/>
  <c r="C44" i="21"/>
  <c r="B44" i="21"/>
  <c r="G43" i="21"/>
  <c r="F43" i="21"/>
  <c r="E43" i="21"/>
  <c r="D43" i="21"/>
  <c r="C43" i="21"/>
  <c r="B43" i="21"/>
  <c r="B42" i="21"/>
  <c r="B41" i="21"/>
  <c r="B40" i="21"/>
  <c r="B39" i="21"/>
  <c r="B38" i="21"/>
  <c r="B37" i="21"/>
  <c r="B36" i="21"/>
  <c r="B35" i="21"/>
  <c r="B34" i="21"/>
  <c r="B33" i="21"/>
  <c r="B32" i="21"/>
  <c r="B31" i="21"/>
  <c r="B30" i="21"/>
  <c r="B29" i="21"/>
  <c r="B28" i="21"/>
  <c r="B27" i="21"/>
  <c r="B26" i="21"/>
  <c r="B25" i="21"/>
  <c r="B24" i="21"/>
  <c r="B23" i="21"/>
  <c r="B22" i="21"/>
  <c r="B21" i="21"/>
  <c r="B20" i="21"/>
  <c r="B19" i="21"/>
  <c r="B18" i="21"/>
  <c r="B17" i="21"/>
  <c r="B16" i="21"/>
  <c r="B15" i="21"/>
  <c r="B14" i="21"/>
  <c r="B13" i="21"/>
  <c r="B12" i="21"/>
  <c r="B11" i="21"/>
  <c r="B10" i="21"/>
  <c r="B9" i="21"/>
  <c r="B8" i="21"/>
  <c r="B7" i="21"/>
  <c r="B6" i="21"/>
  <c r="B5" i="21"/>
  <c r="G79" i="21"/>
  <c r="F79" i="21"/>
  <c r="E79" i="21"/>
  <c r="D79" i="21"/>
  <c r="C79" i="21"/>
  <c r="G42" i="21"/>
  <c r="F42" i="21"/>
  <c r="E42" i="21"/>
  <c r="D42" i="21"/>
  <c r="C42" i="21"/>
  <c r="DD24" i="17"/>
  <c r="DD4" i="17" s="1"/>
  <c r="DC24" i="17"/>
  <c r="DC4" i="17" s="1"/>
  <c r="DB24" i="17"/>
  <c r="DB4" i="17" s="1"/>
  <c r="DA24" i="17"/>
  <c r="DA4" i="17" s="1"/>
  <c r="CZ24" i="17"/>
  <c r="CZ4" i="17" s="1"/>
  <c r="CY24" i="17"/>
  <c r="CY4" i="17" s="1"/>
  <c r="CX24" i="17"/>
  <c r="CX4" i="17" s="1"/>
  <c r="CW24" i="17"/>
  <c r="CW4" i="17" s="1"/>
  <c r="CV24" i="17"/>
  <c r="CV4" i="17" s="1"/>
  <c r="CU24" i="17"/>
  <c r="CU4" i="17" s="1"/>
  <c r="CT24" i="17"/>
  <c r="CT4" i="17" s="1"/>
  <c r="CS24" i="17"/>
  <c r="CS4" i="17" s="1"/>
  <c r="CR24" i="17"/>
  <c r="CR4" i="17" s="1"/>
  <c r="CQ24" i="17"/>
  <c r="CQ4" i="17" s="1"/>
  <c r="CP24" i="17"/>
  <c r="CP4" i="17" s="1"/>
  <c r="CO24" i="17"/>
  <c r="CO4" i="17" s="1"/>
  <c r="CN24" i="17"/>
  <c r="CN4" i="17" s="1"/>
  <c r="CM24" i="17"/>
  <c r="CM4" i="17" s="1"/>
  <c r="CL24" i="17"/>
  <c r="CL4" i="17" s="1"/>
  <c r="CK24" i="17"/>
  <c r="CK4" i="17" s="1"/>
  <c r="CJ24" i="17"/>
  <c r="CJ4" i="17" s="1"/>
  <c r="CI24" i="17"/>
  <c r="CI4" i="17" s="1"/>
  <c r="CH24" i="17"/>
  <c r="CH4" i="17" s="1"/>
  <c r="CG24" i="17"/>
  <c r="CG4" i="17" s="1"/>
  <c r="CF24" i="17"/>
  <c r="CF4" i="17" s="1"/>
  <c r="CE24" i="17"/>
  <c r="CE4" i="17" s="1"/>
  <c r="CD24" i="17"/>
  <c r="CD4" i="17" s="1"/>
  <c r="CC24" i="17"/>
  <c r="CC4" i="17" s="1"/>
  <c r="CB24" i="17"/>
  <c r="CB4" i="17" s="1"/>
  <c r="CA24" i="17"/>
  <c r="CA4" i="17" s="1"/>
  <c r="BZ24" i="17"/>
  <c r="BZ4" i="17" s="1"/>
  <c r="BY24" i="17"/>
  <c r="BY4" i="17" s="1"/>
  <c r="BX24" i="17"/>
  <c r="BX4" i="17" s="1"/>
  <c r="BW24" i="17"/>
  <c r="BW4" i="17" s="1"/>
  <c r="BV24" i="17"/>
  <c r="BV4" i="17" s="1"/>
  <c r="BU24" i="17"/>
  <c r="BU4" i="17" s="1"/>
  <c r="BT24" i="17"/>
  <c r="BT4" i="17" s="1"/>
  <c r="BS24" i="17"/>
  <c r="BS4" i="17" s="1"/>
  <c r="BR24" i="17"/>
  <c r="BR4" i="17" s="1"/>
  <c r="BQ24" i="17"/>
  <c r="BQ4" i="17" s="1"/>
  <c r="BP24" i="17"/>
  <c r="BP4" i="17" s="1"/>
  <c r="BO24" i="17"/>
  <c r="BO4" i="17" s="1"/>
  <c r="BN24" i="17"/>
  <c r="BN4" i="17" s="1"/>
  <c r="BM24" i="17"/>
  <c r="BM4" i="17" s="1"/>
  <c r="BL24" i="17"/>
  <c r="BL4" i="17" s="1"/>
  <c r="BK24" i="17"/>
  <c r="BK4" i="17" s="1"/>
  <c r="BJ24" i="17"/>
  <c r="BJ4" i="17" s="1"/>
  <c r="BI24" i="17"/>
  <c r="BI4" i="17" s="1"/>
  <c r="BH24" i="17"/>
  <c r="BH4" i="17" s="1"/>
  <c r="BG24" i="17"/>
  <c r="BG4" i="17" s="1"/>
  <c r="BF24" i="17"/>
  <c r="BF4" i="17" s="1"/>
  <c r="BE24" i="17"/>
  <c r="BE4" i="17" s="1"/>
  <c r="BD24" i="17"/>
  <c r="BD4" i="17" s="1"/>
  <c r="BC24" i="17"/>
  <c r="BC4" i="17" s="1"/>
  <c r="BB24" i="17"/>
  <c r="BB4" i="17" s="1"/>
  <c r="BA24" i="17"/>
  <c r="BA4" i="17" s="1"/>
  <c r="AZ24" i="17"/>
  <c r="AZ4" i="17" s="1"/>
  <c r="AY24" i="17"/>
  <c r="AY4" i="17" s="1"/>
  <c r="AX24" i="17"/>
  <c r="AX4" i="17" s="1"/>
  <c r="AW24" i="17"/>
  <c r="AW4" i="17" s="1"/>
  <c r="AV24" i="17"/>
  <c r="AV4" i="17" s="1"/>
  <c r="AU24" i="17"/>
  <c r="AU4" i="17" s="1"/>
  <c r="AT24" i="17"/>
  <c r="AT4" i="17" s="1"/>
  <c r="AS24" i="17"/>
  <c r="AS4" i="17" s="1"/>
  <c r="AR24" i="17"/>
  <c r="AR4" i="17" s="1"/>
  <c r="AQ24" i="17"/>
  <c r="AQ4" i="17" s="1"/>
  <c r="AP24" i="17"/>
  <c r="AP4" i="17" s="1"/>
  <c r="AO24" i="17"/>
  <c r="AO4" i="17" s="1"/>
  <c r="AN24" i="17"/>
  <c r="AN4" i="17" s="1"/>
  <c r="AM24" i="17"/>
  <c r="AL24" i="17"/>
  <c r="AK24" i="17"/>
  <c r="AJ24" i="17"/>
  <c r="AI24" i="17"/>
  <c r="AH24" i="17"/>
  <c r="AG24" i="17"/>
  <c r="AF24" i="17"/>
  <c r="AE24" i="17"/>
  <c r="AD24" i="17"/>
  <c r="AC24" i="17"/>
  <c r="AB24" i="17"/>
  <c r="AA24" i="17"/>
  <c r="Z24" i="17"/>
  <c r="Y24" i="17"/>
  <c r="X24" i="17"/>
  <c r="W24" i="17"/>
  <c r="V24" i="17"/>
  <c r="U24" i="17"/>
  <c r="T24" i="17"/>
  <c r="S24" i="17"/>
  <c r="R24" i="17"/>
  <c r="Q24" i="17"/>
  <c r="P24" i="17"/>
  <c r="O24" i="17"/>
  <c r="N24" i="17"/>
  <c r="M24" i="17"/>
  <c r="L24" i="17"/>
  <c r="K24" i="17"/>
  <c r="J24" i="17"/>
  <c r="I24" i="17"/>
  <c r="H24" i="17"/>
  <c r="G24" i="17"/>
  <c r="F24" i="17"/>
  <c r="E24" i="17"/>
  <c r="D24" i="17"/>
  <c r="C24" i="17"/>
  <c r="DD52" i="17"/>
  <c r="DC52" i="17"/>
  <c r="DB52" i="17"/>
  <c r="DA52" i="17"/>
  <c r="CZ52" i="17"/>
  <c r="CY52" i="17"/>
  <c r="CX52" i="17"/>
  <c r="CW52" i="17"/>
  <c r="CV52" i="17"/>
  <c r="CU52" i="17"/>
  <c r="CT52" i="17"/>
  <c r="CS52" i="17"/>
  <c r="CR52" i="17"/>
  <c r="CQ52" i="17"/>
  <c r="CP52" i="17"/>
  <c r="CO52" i="17"/>
  <c r="CN52" i="17"/>
  <c r="CM52" i="17"/>
  <c r="CL52" i="17"/>
  <c r="CK52" i="17"/>
  <c r="CJ52" i="17"/>
  <c r="CI52" i="17"/>
  <c r="CH52" i="17"/>
  <c r="CG52" i="17"/>
  <c r="CF52" i="17"/>
  <c r="CE52" i="17"/>
  <c r="CD52" i="17"/>
  <c r="CC52" i="17"/>
  <c r="CB52" i="17"/>
  <c r="CA52" i="17"/>
  <c r="BZ52" i="17"/>
  <c r="BY52" i="17"/>
  <c r="BX52" i="17"/>
  <c r="BW52" i="17"/>
  <c r="BV52" i="17"/>
  <c r="BU52" i="17"/>
  <c r="BT52" i="17"/>
  <c r="BS52" i="17"/>
  <c r="BR52" i="17"/>
  <c r="BQ52" i="17"/>
  <c r="BP52" i="17"/>
  <c r="BO52" i="17"/>
  <c r="BN52" i="17"/>
  <c r="BM52" i="17"/>
  <c r="BL52" i="17"/>
  <c r="BK52" i="17"/>
  <c r="BJ52" i="17"/>
  <c r="BI52" i="17"/>
  <c r="BH52" i="17"/>
  <c r="BG52" i="17"/>
  <c r="BF52" i="17"/>
  <c r="BE52" i="17"/>
  <c r="BD52" i="17"/>
  <c r="BC52" i="17"/>
  <c r="BB52" i="17"/>
  <c r="BA52" i="17"/>
  <c r="AZ52" i="17"/>
  <c r="AY52" i="17"/>
  <c r="AX52" i="17"/>
  <c r="AW52" i="17"/>
  <c r="AV52" i="17"/>
  <c r="AU52" i="17"/>
  <c r="AT52" i="17"/>
  <c r="AS52" i="17"/>
  <c r="AR52" i="17"/>
  <c r="AQ52" i="17"/>
  <c r="AP52" i="17"/>
  <c r="AO52" i="17"/>
  <c r="AN52" i="17"/>
  <c r="DD51" i="17"/>
  <c r="DC51" i="17"/>
  <c r="DB51" i="17"/>
  <c r="DA51" i="17"/>
  <c r="CZ51" i="17"/>
  <c r="CY51" i="17"/>
  <c r="CX51" i="17"/>
  <c r="CW51" i="17"/>
  <c r="CV51" i="17"/>
  <c r="CU51" i="17"/>
  <c r="CT51" i="17"/>
  <c r="CS51" i="17"/>
  <c r="CR51" i="17"/>
  <c r="CQ51" i="17"/>
  <c r="CP51" i="17"/>
  <c r="CO51" i="17"/>
  <c r="CN51" i="17"/>
  <c r="CM51" i="17"/>
  <c r="CL51" i="17"/>
  <c r="CK51" i="17"/>
  <c r="CJ51" i="17"/>
  <c r="CI51" i="17"/>
  <c r="CH51" i="17"/>
  <c r="CG51" i="17"/>
  <c r="CF51" i="17"/>
  <c r="CE51" i="17"/>
  <c r="CD51" i="17"/>
  <c r="CC51" i="17"/>
  <c r="CB51" i="17"/>
  <c r="CA51" i="17"/>
  <c r="BZ51" i="17"/>
  <c r="BY51" i="17"/>
  <c r="BX51" i="17"/>
  <c r="BW51" i="17"/>
  <c r="BV51" i="17"/>
  <c r="BU51" i="17"/>
  <c r="BT51" i="17"/>
  <c r="BS51" i="17"/>
  <c r="BR51" i="17"/>
  <c r="BQ51" i="17"/>
  <c r="BP51" i="17"/>
  <c r="BO51" i="17"/>
  <c r="BN51" i="17"/>
  <c r="BM51" i="17"/>
  <c r="BL51" i="17"/>
  <c r="BK51" i="17"/>
  <c r="BJ51" i="17"/>
  <c r="BI51" i="17"/>
  <c r="BH51" i="17"/>
  <c r="BG51" i="17"/>
  <c r="BF51" i="17"/>
  <c r="BE51" i="17"/>
  <c r="BD51" i="17"/>
  <c r="BC51" i="17"/>
  <c r="BB51" i="17"/>
  <c r="BA51" i="17"/>
  <c r="AZ51" i="17"/>
  <c r="AY51" i="17"/>
  <c r="AX51" i="17"/>
  <c r="AW51" i="17"/>
  <c r="AV51" i="17"/>
  <c r="AU51" i="17"/>
  <c r="AT51" i="17"/>
  <c r="AS51" i="17"/>
  <c r="AR51" i="17"/>
  <c r="AQ51" i="17"/>
  <c r="AP51" i="17"/>
  <c r="AO51" i="17"/>
  <c r="AN51" i="17"/>
  <c r="DD50" i="17"/>
  <c r="DC50" i="17"/>
  <c r="DB50" i="17"/>
  <c r="DA50" i="17"/>
  <c r="CZ50" i="17"/>
  <c r="CY50" i="17"/>
  <c r="CX50" i="17"/>
  <c r="CW50" i="17"/>
  <c r="CV50" i="17"/>
  <c r="CU50" i="17"/>
  <c r="CT50" i="17"/>
  <c r="CS50" i="17"/>
  <c r="CR50" i="17"/>
  <c r="CQ50" i="17"/>
  <c r="CP50" i="17"/>
  <c r="CO50" i="17"/>
  <c r="CN50" i="17"/>
  <c r="CM50" i="17"/>
  <c r="CL50" i="17"/>
  <c r="CK50" i="17"/>
  <c r="CJ50" i="17"/>
  <c r="CI50" i="17"/>
  <c r="CH50" i="17"/>
  <c r="CG50" i="17"/>
  <c r="CF50" i="17"/>
  <c r="CE50" i="17"/>
  <c r="CD50" i="17"/>
  <c r="CC50" i="17"/>
  <c r="CB50" i="17"/>
  <c r="CA50" i="17"/>
  <c r="BZ50" i="17"/>
  <c r="BY50" i="17"/>
  <c r="BX50" i="17"/>
  <c r="BW50" i="17"/>
  <c r="BV50" i="17"/>
  <c r="BU50" i="17"/>
  <c r="BT50" i="17"/>
  <c r="BS50" i="17"/>
  <c r="BR50" i="17"/>
  <c r="BQ50" i="17"/>
  <c r="BP50" i="17"/>
  <c r="BO50" i="17"/>
  <c r="BN50" i="17"/>
  <c r="BM50" i="17"/>
  <c r="BL50" i="17"/>
  <c r="BK50" i="17"/>
  <c r="BJ50" i="17"/>
  <c r="BI50" i="17"/>
  <c r="BH50" i="17"/>
  <c r="BG50" i="17"/>
  <c r="BF50" i="17"/>
  <c r="BE50" i="17"/>
  <c r="BD50" i="17"/>
  <c r="BC50" i="17"/>
  <c r="BB50" i="17"/>
  <c r="BA50" i="17"/>
  <c r="AZ50" i="17"/>
  <c r="AY50" i="17"/>
  <c r="AX50" i="17"/>
  <c r="AW50" i="17"/>
  <c r="AV50" i="17"/>
  <c r="AU50" i="17"/>
  <c r="AT50" i="17"/>
  <c r="AS50" i="17"/>
  <c r="AR50" i="17"/>
  <c r="AQ50" i="17"/>
  <c r="AP50" i="17"/>
  <c r="AO50" i="17"/>
  <c r="AN50" i="17"/>
  <c r="DD49" i="17"/>
  <c r="DC49" i="17"/>
  <c r="DB49" i="17"/>
  <c r="DA49" i="17"/>
  <c r="CZ49" i="17"/>
  <c r="CY49" i="17"/>
  <c r="CX49" i="17"/>
  <c r="CW49" i="17"/>
  <c r="CV49" i="17"/>
  <c r="CU49" i="17"/>
  <c r="CT49" i="17"/>
  <c r="CS49" i="17"/>
  <c r="CR49" i="17"/>
  <c r="CQ49" i="17"/>
  <c r="CP49" i="17"/>
  <c r="CO49" i="17"/>
  <c r="CN49" i="17"/>
  <c r="CM49" i="17"/>
  <c r="CL49" i="17"/>
  <c r="CK49" i="17"/>
  <c r="CJ49" i="17"/>
  <c r="CI49" i="17"/>
  <c r="CH49" i="17"/>
  <c r="CG49" i="17"/>
  <c r="CF49" i="17"/>
  <c r="CE49" i="17"/>
  <c r="CD49" i="17"/>
  <c r="CC49" i="17"/>
  <c r="CB49" i="17"/>
  <c r="CA49" i="17"/>
  <c r="BZ49" i="17"/>
  <c r="BY49" i="17"/>
  <c r="BX49" i="17"/>
  <c r="BW49" i="17"/>
  <c r="BV49" i="17"/>
  <c r="BU49" i="17"/>
  <c r="BT49" i="17"/>
  <c r="BS49" i="17"/>
  <c r="BR49" i="17"/>
  <c r="BQ49" i="17"/>
  <c r="BP49" i="17"/>
  <c r="BO49" i="17"/>
  <c r="BN49" i="17"/>
  <c r="BM49" i="17"/>
  <c r="BL49" i="17"/>
  <c r="BK49" i="17"/>
  <c r="BJ49" i="17"/>
  <c r="BI49" i="17"/>
  <c r="BH49" i="17"/>
  <c r="BG49" i="17"/>
  <c r="BF49" i="17"/>
  <c r="BE49" i="17"/>
  <c r="BD49" i="17"/>
  <c r="BC49" i="17"/>
  <c r="BB49" i="17"/>
  <c r="BA49" i="17"/>
  <c r="AZ49" i="17"/>
  <c r="AY49" i="17"/>
  <c r="AX49" i="17"/>
  <c r="AW49" i="17"/>
  <c r="AV49" i="17"/>
  <c r="AU49" i="17"/>
  <c r="AT49" i="17"/>
  <c r="AS49" i="17"/>
  <c r="AR49" i="17"/>
  <c r="AQ49" i="17"/>
  <c r="AP49" i="17"/>
  <c r="AO49" i="17"/>
  <c r="AN49" i="17"/>
  <c r="DD48" i="17"/>
  <c r="DC48" i="17"/>
  <c r="DB48" i="17"/>
  <c r="DA48" i="17"/>
  <c r="CZ48" i="17"/>
  <c r="CY48" i="17"/>
  <c r="CX48" i="17"/>
  <c r="CW48" i="17"/>
  <c r="CV48" i="17"/>
  <c r="CU48" i="17"/>
  <c r="CT48" i="17"/>
  <c r="CS48" i="17"/>
  <c r="CR48" i="17"/>
  <c r="CQ48" i="17"/>
  <c r="CP48" i="17"/>
  <c r="CO48" i="17"/>
  <c r="CN48" i="17"/>
  <c r="CM48" i="17"/>
  <c r="CL48" i="17"/>
  <c r="CK48" i="17"/>
  <c r="CJ48" i="17"/>
  <c r="CI48" i="17"/>
  <c r="CH48" i="17"/>
  <c r="CG48" i="17"/>
  <c r="CF48" i="17"/>
  <c r="CE48" i="17"/>
  <c r="CD48" i="17"/>
  <c r="CC48" i="17"/>
  <c r="CB48" i="17"/>
  <c r="CA48" i="17"/>
  <c r="BZ48" i="17"/>
  <c r="BY48" i="17"/>
  <c r="BX48" i="17"/>
  <c r="BW48" i="17"/>
  <c r="BV48" i="17"/>
  <c r="BU48" i="17"/>
  <c r="BT48" i="17"/>
  <c r="BS48" i="17"/>
  <c r="BR48" i="17"/>
  <c r="BQ48" i="17"/>
  <c r="BP48" i="17"/>
  <c r="BO48" i="17"/>
  <c r="BN48" i="17"/>
  <c r="BM48" i="17"/>
  <c r="BL48" i="17"/>
  <c r="BK48" i="17"/>
  <c r="BJ48" i="17"/>
  <c r="BI48" i="17"/>
  <c r="BH48" i="17"/>
  <c r="BG48" i="17"/>
  <c r="BF48" i="17"/>
  <c r="BE48" i="17"/>
  <c r="BD48" i="17"/>
  <c r="BC48" i="17"/>
  <c r="BB48" i="17"/>
  <c r="BA48" i="17"/>
  <c r="AZ48" i="17"/>
  <c r="AY48" i="17"/>
  <c r="AX48" i="17"/>
  <c r="AW48" i="17"/>
  <c r="AV48" i="17"/>
  <c r="AU48" i="17"/>
  <c r="AT48" i="17"/>
  <c r="AS48" i="17"/>
  <c r="AR48" i="17"/>
  <c r="AQ48" i="17"/>
  <c r="AP48" i="17"/>
  <c r="AO48" i="17"/>
  <c r="AN48" i="17"/>
  <c r="DD47" i="17"/>
  <c r="DC47" i="17"/>
  <c r="DB47" i="17"/>
  <c r="DA47" i="17"/>
  <c r="CZ47" i="17"/>
  <c r="CY47" i="17"/>
  <c r="CX47" i="17"/>
  <c r="CW47" i="17"/>
  <c r="CV47" i="17"/>
  <c r="CU47" i="17"/>
  <c r="CT47" i="17"/>
  <c r="CS47" i="17"/>
  <c r="CR47" i="17"/>
  <c r="CQ47" i="17"/>
  <c r="CP47" i="17"/>
  <c r="CO47" i="17"/>
  <c r="CN47" i="17"/>
  <c r="CM47" i="17"/>
  <c r="CL47" i="17"/>
  <c r="CK47" i="17"/>
  <c r="CJ47" i="17"/>
  <c r="CI47" i="17"/>
  <c r="CH47" i="17"/>
  <c r="CG47" i="17"/>
  <c r="CF47" i="17"/>
  <c r="CE47" i="17"/>
  <c r="CD47" i="17"/>
  <c r="CC47" i="17"/>
  <c r="CB47" i="17"/>
  <c r="CA47" i="17"/>
  <c r="BZ47" i="17"/>
  <c r="BY47" i="17"/>
  <c r="BX47" i="17"/>
  <c r="BW47" i="17"/>
  <c r="BV47" i="17"/>
  <c r="BU47" i="17"/>
  <c r="BT47" i="17"/>
  <c r="BS47" i="17"/>
  <c r="BR47" i="17"/>
  <c r="BQ47" i="17"/>
  <c r="BP47" i="17"/>
  <c r="BO47" i="17"/>
  <c r="BN47" i="17"/>
  <c r="BM47" i="17"/>
  <c r="BL47" i="17"/>
  <c r="BK47" i="17"/>
  <c r="BJ47" i="17"/>
  <c r="BI47" i="17"/>
  <c r="BH47" i="17"/>
  <c r="BG47" i="17"/>
  <c r="BF47" i="17"/>
  <c r="BE47" i="17"/>
  <c r="BD47" i="17"/>
  <c r="BC47" i="17"/>
  <c r="BB47" i="17"/>
  <c r="BA47" i="17"/>
  <c r="AZ47" i="17"/>
  <c r="AY47" i="17"/>
  <c r="AX47" i="17"/>
  <c r="AW47" i="17"/>
  <c r="AV47" i="17"/>
  <c r="AU47" i="17"/>
  <c r="AT47" i="17"/>
  <c r="AS47" i="17"/>
  <c r="AR47" i="17"/>
  <c r="AQ47" i="17"/>
  <c r="AP47" i="17"/>
  <c r="AO47" i="17"/>
  <c r="AN47" i="17"/>
  <c r="DD46" i="17"/>
  <c r="DC46" i="17"/>
  <c r="DB46" i="17"/>
  <c r="DA46" i="17"/>
  <c r="CZ46" i="17"/>
  <c r="CY46" i="17"/>
  <c r="CX46" i="17"/>
  <c r="CW46" i="17"/>
  <c r="CV46" i="17"/>
  <c r="CU46" i="17"/>
  <c r="CT46" i="17"/>
  <c r="CS46" i="17"/>
  <c r="CR46" i="17"/>
  <c r="CQ46" i="17"/>
  <c r="CP46" i="17"/>
  <c r="CO46" i="17"/>
  <c r="CN46" i="17"/>
  <c r="CM46" i="17"/>
  <c r="CL46" i="17"/>
  <c r="CK46" i="17"/>
  <c r="CJ46" i="17"/>
  <c r="CI46" i="17"/>
  <c r="CH46" i="17"/>
  <c r="CG46" i="17"/>
  <c r="CF46" i="17"/>
  <c r="CE46" i="17"/>
  <c r="CD46" i="17"/>
  <c r="CC46" i="17"/>
  <c r="CB46" i="17"/>
  <c r="CA46" i="17"/>
  <c r="BZ46" i="17"/>
  <c r="BY46" i="17"/>
  <c r="BX46" i="17"/>
  <c r="BW46" i="17"/>
  <c r="BV46" i="17"/>
  <c r="BU46" i="17"/>
  <c r="BT46" i="17"/>
  <c r="BS46" i="17"/>
  <c r="BR46" i="17"/>
  <c r="BQ46" i="17"/>
  <c r="BP46" i="17"/>
  <c r="BO46" i="17"/>
  <c r="BN46" i="17"/>
  <c r="BM46" i="17"/>
  <c r="BL46" i="17"/>
  <c r="BK46" i="17"/>
  <c r="BJ46" i="17"/>
  <c r="BI46" i="17"/>
  <c r="BH46" i="17"/>
  <c r="BG46" i="17"/>
  <c r="BF46" i="17"/>
  <c r="BE46" i="17"/>
  <c r="BD46" i="17"/>
  <c r="BC46" i="17"/>
  <c r="BB46" i="17"/>
  <c r="BA46" i="17"/>
  <c r="AZ46" i="17"/>
  <c r="AY46" i="17"/>
  <c r="AX46" i="17"/>
  <c r="AW46" i="17"/>
  <c r="AV46" i="17"/>
  <c r="AU46" i="17"/>
  <c r="AT46" i="17"/>
  <c r="AS46" i="17"/>
  <c r="AR46" i="17"/>
  <c r="AQ46" i="17"/>
  <c r="AP46" i="17"/>
  <c r="AO46" i="17"/>
  <c r="AN46" i="17"/>
  <c r="DD45" i="17"/>
  <c r="DC45" i="17"/>
  <c r="DB45" i="17"/>
  <c r="DA45" i="17"/>
  <c r="CZ45" i="17"/>
  <c r="CY45" i="17"/>
  <c r="CX45" i="17"/>
  <c r="CW45" i="17"/>
  <c r="CV45" i="17"/>
  <c r="CU45" i="17"/>
  <c r="CT45" i="17"/>
  <c r="CS45" i="17"/>
  <c r="CR45" i="17"/>
  <c r="CQ45" i="17"/>
  <c r="CP45" i="17"/>
  <c r="CO45" i="17"/>
  <c r="CN45" i="17"/>
  <c r="CM45" i="17"/>
  <c r="CL45" i="17"/>
  <c r="CK45" i="17"/>
  <c r="CJ45" i="17"/>
  <c r="CI45" i="17"/>
  <c r="CH45" i="17"/>
  <c r="CG45" i="17"/>
  <c r="CF45" i="17"/>
  <c r="CE45" i="17"/>
  <c r="CD45" i="17"/>
  <c r="CC45" i="17"/>
  <c r="CB45" i="17"/>
  <c r="CA45" i="17"/>
  <c r="BZ45" i="17"/>
  <c r="BY45" i="17"/>
  <c r="BX45" i="17"/>
  <c r="BW45" i="17"/>
  <c r="BV45" i="17"/>
  <c r="BU45" i="17"/>
  <c r="BT45" i="17"/>
  <c r="BS45" i="17"/>
  <c r="BR45" i="17"/>
  <c r="BQ45" i="17"/>
  <c r="BP45" i="17"/>
  <c r="BO45" i="17"/>
  <c r="BN45" i="17"/>
  <c r="BM45" i="17"/>
  <c r="BL45" i="17"/>
  <c r="BK45" i="17"/>
  <c r="BJ45" i="17"/>
  <c r="BI45" i="17"/>
  <c r="BH45" i="17"/>
  <c r="BG45" i="17"/>
  <c r="BF45" i="17"/>
  <c r="BE45" i="17"/>
  <c r="BD45" i="17"/>
  <c r="BC45" i="17"/>
  <c r="BB45" i="17"/>
  <c r="BA45" i="17"/>
  <c r="AZ45" i="17"/>
  <c r="AY45" i="17"/>
  <c r="AX45" i="17"/>
  <c r="AW45" i="17"/>
  <c r="AV45" i="17"/>
  <c r="AU45" i="17"/>
  <c r="AT45" i="17"/>
  <c r="AS45" i="17"/>
  <c r="AR45" i="17"/>
  <c r="AQ45" i="17"/>
  <c r="AP45" i="17"/>
  <c r="AO45" i="17"/>
  <c r="AN45" i="17"/>
  <c r="DD44" i="17"/>
  <c r="DC44" i="17"/>
  <c r="DB44" i="17"/>
  <c r="DA44" i="17"/>
  <c r="CZ44" i="17"/>
  <c r="CY44" i="17"/>
  <c r="CX44" i="17"/>
  <c r="CW44" i="17"/>
  <c r="CV44" i="17"/>
  <c r="CU44" i="17"/>
  <c r="CT44" i="17"/>
  <c r="CS44" i="17"/>
  <c r="CR44" i="17"/>
  <c r="CQ44" i="17"/>
  <c r="CP44" i="17"/>
  <c r="CO44" i="17"/>
  <c r="CN44" i="17"/>
  <c r="CM44" i="17"/>
  <c r="CL44" i="17"/>
  <c r="CK44" i="17"/>
  <c r="CJ44" i="17"/>
  <c r="CI44" i="17"/>
  <c r="CH44" i="17"/>
  <c r="CG44" i="17"/>
  <c r="CF44" i="17"/>
  <c r="CE44" i="17"/>
  <c r="CD44" i="17"/>
  <c r="CC44" i="17"/>
  <c r="CB44" i="17"/>
  <c r="CA44" i="17"/>
  <c r="BZ44" i="17"/>
  <c r="BY44" i="17"/>
  <c r="BX44" i="17"/>
  <c r="BW44" i="17"/>
  <c r="BV44" i="17"/>
  <c r="BU44" i="17"/>
  <c r="BT44" i="17"/>
  <c r="BS44" i="17"/>
  <c r="BR44" i="17"/>
  <c r="BQ44" i="17"/>
  <c r="BP44" i="17"/>
  <c r="BO44" i="17"/>
  <c r="BN44" i="17"/>
  <c r="BM44" i="17"/>
  <c r="BL44" i="17"/>
  <c r="BK44" i="17"/>
  <c r="BJ44" i="17"/>
  <c r="BI44" i="17"/>
  <c r="BH44" i="17"/>
  <c r="BG44" i="17"/>
  <c r="BF44" i="17"/>
  <c r="BE44" i="17"/>
  <c r="BD44" i="17"/>
  <c r="BC44" i="17"/>
  <c r="BB44" i="17"/>
  <c r="BA44" i="17"/>
  <c r="AZ44" i="17"/>
  <c r="AY44" i="17"/>
  <c r="AX44" i="17"/>
  <c r="AW44" i="17"/>
  <c r="AV44" i="17"/>
  <c r="AU44" i="17"/>
  <c r="AT44" i="17"/>
  <c r="AS44" i="17"/>
  <c r="AR44" i="17"/>
  <c r="AQ44" i="17"/>
  <c r="AP44" i="17"/>
  <c r="AO44" i="17"/>
  <c r="AN44" i="17"/>
  <c r="DD43" i="17"/>
  <c r="DC43" i="17"/>
  <c r="DB43" i="17"/>
  <c r="DA43" i="17"/>
  <c r="CZ43" i="17"/>
  <c r="CY43" i="17"/>
  <c r="CX43" i="17"/>
  <c r="CW43" i="17"/>
  <c r="CV43" i="17"/>
  <c r="CU43" i="17"/>
  <c r="CT43" i="17"/>
  <c r="CS43" i="17"/>
  <c r="CR43" i="17"/>
  <c r="CQ43" i="17"/>
  <c r="CP43" i="17"/>
  <c r="CO43" i="17"/>
  <c r="CN43" i="17"/>
  <c r="CM43" i="17"/>
  <c r="CL43" i="17"/>
  <c r="CK43" i="17"/>
  <c r="CJ43" i="17"/>
  <c r="CI43" i="17"/>
  <c r="CH43" i="17"/>
  <c r="CG43" i="17"/>
  <c r="CF43" i="17"/>
  <c r="CE43" i="17"/>
  <c r="CD43" i="17"/>
  <c r="CC43" i="17"/>
  <c r="CB43" i="17"/>
  <c r="CA43" i="17"/>
  <c r="BZ43" i="17"/>
  <c r="BY43" i="17"/>
  <c r="BX43" i="17"/>
  <c r="BW43" i="17"/>
  <c r="BV43" i="17"/>
  <c r="BU43" i="17"/>
  <c r="BT43" i="17"/>
  <c r="BS43" i="17"/>
  <c r="BR43" i="17"/>
  <c r="BQ43" i="17"/>
  <c r="BP43" i="17"/>
  <c r="BO43" i="17"/>
  <c r="BN43" i="17"/>
  <c r="BM43" i="17"/>
  <c r="BL43" i="17"/>
  <c r="BK43" i="17"/>
  <c r="BJ43" i="17"/>
  <c r="BI43" i="17"/>
  <c r="BH43" i="17"/>
  <c r="BG43" i="17"/>
  <c r="BF43" i="17"/>
  <c r="BE43" i="17"/>
  <c r="BD43" i="17"/>
  <c r="BC43" i="17"/>
  <c r="BB43" i="17"/>
  <c r="BA43" i="17"/>
  <c r="AZ43" i="17"/>
  <c r="AY43" i="17"/>
  <c r="AX43" i="17"/>
  <c r="AW43" i="17"/>
  <c r="AV43" i="17"/>
  <c r="AU43" i="17"/>
  <c r="AT43" i="17"/>
  <c r="AS43" i="17"/>
  <c r="AR43" i="17"/>
  <c r="AQ43" i="17"/>
  <c r="AP43" i="17"/>
  <c r="AO43" i="17"/>
  <c r="AN43" i="17"/>
  <c r="DD42" i="17"/>
  <c r="DC42" i="17"/>
  <c r="DB42" i="17"/>
  <c r="DA42" i="17"/>
  <c r="CZ42" i="17"/>
  <c r="CY42" i="17"/>
  <c r="CX42" i="17"/>
  <c r="CW42" i="17"/>
  <c r="CV42" i="17"/>
  <c r="CU42" i="17"/>
  <c r="CT42" i="17"/>
  <c r="CS42" i="17"/>
  <c r="CR42" i="17"/>
  <c r="CQ42" i="17"/>
  <c r="CP42" i="17"/>
  <c r="CO42" i="17"/>
  <c r="CN42" i="17"/>
  <c r="CM42" i="17"/>
  <c r="CL42" i="17"/>
  <c r="CK42" i="17"/>
  <c r="CJ42" i="17"/>
  <c r="CI42" i="17"/>
  <c r="CH42" i="17"/>
  <c r="CG42" i="17"/>
  <c r="CF42" i="17"/>
  <c r="CE42" i="17"/>
  <c r="CD42" i="17"/>
  <c r="CC42" i="17"/>
  <c r="CB42" i="17"/>
  <c r="CA42" i="17"/>
  <c r="BZ42" i="17"/>
  <c r="BY42" i="17"/>
  <c r="BX42" i="17"/>
  <c r="BW42" i="17"/>
  <c r="BV42" i="17"/>
  <c r="BU42" i="17"/>
  <c r="BT42" i="17"/>
  <c r="BS42" i="17"/>
  <c r="BR42" i="17"/>
  <c r="BQ42" i="17"/>
  <c r="BP42" i="17"/>
  <c r="BO42" i="17"/>
  <c r="BN42" i="17"/>
  <c r="BM42" i="17"/>
  <c r="BL42" i="17"/>
  <c r="BK42" i="17"/>
  <c r="BJ42" i="17"/>
  <c r="BI42" i="17"/>
  <c r="BH42" i="17"/>
  <c r="BG42" i="17"/>
  <c r="BF42" i="17"/>
  <c r="BE42" i="17"/>
  <c r="BD42" i="17"/>
  <c r="BC42" i="17"/>
  <c r="BB42" i="17"/>
  <c r="BA42" i="17"/>
  <c r="AZ42" i="17"/>
  <c r="AY42" i="17"/>
  <c r="AX42" i="17"/>
  <c r="AW42" i="17"/>
  <c r="AV42" i="17"/>
  <c r="AU42" i="17"/>
  <c r="AT42" i="17"/>
  <c r="AS42" i="17"/>
  <c r="AR42" i="17"/>
  <c r="AQ42" i="17"/>
  <c r="AP42" i="17"/>
  <c r="AO42" i="17"/>
  <c r="AN42" i="17"/>
  <c r="DD41" i="17"/>
  <c r="DC41" i="17"/>
  <c r="DB41" i="17"/>
  <c r="DA41" i="17"/>
  <c r="CZ41" i="17"/>
  <c r="CY41" i="17"/>
  <c r="CX41" i="17"/>
  <c r="CW41" i="17"/>
  <c r="CV41" i="17"/>
  <c r="CU41" i="17"/>
  <c r="CT41" i="17"/>
  <c r="CS41" i="17"/>
  <c r="CR41" i="17"/>
  <c r="CQ41" i="17"/>
  <c r="CP41" i="17"/>
  <c r="CO41" i="17"/>
  <c r="CN41" i="17"/>
  <c r="CM41" i="17"/>
  <c r="CL41" i="17"/>
  <c r="CK41" i="17"/>
  <c r="CJ41" i="17"/>
  <c r="CI41" i="17"/>
  <c r="CH41" i="17"/>
  <c r="CG41" i="17"/>
  <c r="CF41" i="17"/>
  <c r="CE41" i="17"/>
  <c r="CD41" i="17"/>
  <c r="CC41" i="17"/>
  <c r="CB41" i="17"/>
  <c r="CA41" i="17"/>
  <c r="BZ41" i="17"/>
  <c r="BY41" i="17"/>
  <c r="BX41" i="17"/>
  <c r="BW41" i="17"/>
  <c r="BV41" i="17"/>
  <c r="BU41" i="17"/>
  <c r="BT41" i="17"/>
  <c r="BS41" i="17"/>
  <c r="BR41" i="17"/>
  <c r="BQ41" i="17"/>
  <c r="BP41" i="17"/>
  <c r="BO41" i="17"/>
  <c r="BN41" i="17"/>
  <c r="BM41" i="17"/>
  <c r="BL41" i="17"/>
  <c r="BK41" i="17"/>
  <c r="BJ41" i="17"/>
  <c r="BI41" i="17"/>
  <c r="BH41" i="17"/>
  <c r="BG41" i="17"/>
  <c r="BF41" i="17"/>
  <c r="BE41" i="17"/>
  <c r="BD41" i="17"/>
  <c r="BC41" i="17"/>
  <c r="BB41" i="17"/>
  <c r="BA41" i="17"/>
  <c r="AZ41" i="17"/>
  <c r="AY41" i="17"/>
  <c r="AX41" i="17"/>
  <c r="AW41" i="17"/>
  <c r="AV41" i="17"/>
  <c r="AU41" i="17"/>
  <c r="AT41" i="17"/>
  <c r="AS41" i="17"/>
  <c r="AR41" i="17"/>
  <c r="AQ41" i="17"/>
  <c r="AP41" i="17"/>
  <c r="AO41" i="17"/>
  <c r="AN41" i="17"/>
  <c r="DD40" i="17"/>
  <c r="DC40" i="17"/>
  <c r="DB40" i="17"/>
  <c r="DA40" i="17"/>
  <c r="CZ40" i="17"/>
  <c r="CY40" i="17"/>
  <c r="CX40" i="17"/>
  <c r="CW40" i="17"/>
  <c r="CV40" i="17"/>
  <c r="CU40" i="17"/>
  <c r="CT40" i="17"/>
  <c r="CS40" i="17"/>
  <c r="CR40" i="17"/>
  <c r="CQ40" i="17"/>
  <c r="CP40" i="17"/>
  <c r="CO40" i="17"/>
  <c r="CN40" i="17"/>
  <c r="CM40" i="17"/>
  <c r="CL40" i="17"/>
  <c r="CK40" i="17"/>
  <c r="CJ40" i="17"/>
  <c r="CI40" i="17"/>
  <c r="CH40" i="17"/>
  <c r="CG40" i="17"/>
  <c r="CF40" i="17"/>
  <c r="CE40" i="17"/>
  <c r="CD40" i="17"/>
  <c r="CC40" i="17"/>
  <c r="CB40" i="17"/>
  <c r="CA40" i="17"/>
  <c r="BZ40" i="17"/>
  <c r="BY40" i="17"/>
  <c r="BX40" i="17"/>
  <c r="BW40" i="17"/>
  <c r="BV40" i="17"/>
  <c r="BU40" i="17"/>
  <c r="BT40" i="17"/>
  <c r="BS40" i="17"/>
  <c r="BR40" i="17"/>
  <c r="BQ40" i="17"/>
  <c r="BP40" i="17"/>
  <c r="BO40" i="17"/>
  <c r="BN40" i="17"/>
  <c r="BM40" i="17"/>
  <c r="BL40" i="17"/>
  <c r="BK40" i="17"/>
  <c r="BJ40" i="17"/>
  <c r="BI40" i="17"/>
  <c r="BH40" i="17"/>
  <c r="BG40" i="17"/>
  <c r="BF40" i="17"/>
  <c r="BE40" i="17"/>
  <c r="BD40" i="17"/>
  <c r="BC40" i="17"/>
  <c r="BB40" i="17"/>
  <c r="BA40" i="17"/>
  <c r="AZ40" i="17"/>
  <c r="AY40" i="17"/>
  <c r="AX40" i="17"/>
  <c r="AW40" i="17"/>
  <c r="AV40" i="17"/>
  <c r="AU40" i="17"/>
  <c r="AT40" i="17"/>
  <c r="AS40" i="17"/>
  <c r="AR40" i="17"/>
  <c r="AQ40" i="17"/>
  <c r="AP40" i="17"/>
  <c r="AO40" i="17"/>
  <c r="AN40" i="17"/>
  <c r="DD39" i="17"/>
  <c r="DC39" i="17"/>
  <c r="DB39" i="17"/>
  <c r="DA39" i="17"/>
  <c r="CZ39" i="17"/>
  <c r="CY39" i="17"/>
  <c r="CX39" i="17"/>
  <c r="CW39" i="17"/>
  <c r="CV39" i="17"/>
  <c r="CU39" i="17"/>
  <c r="CT39" i="17"/>
  <c r="CS39" i="17"/>
  <c r="CR39" i="17"/>
  <c r="CQ39" i="17"/>
  <c r="CP39" i="17"/>
  <c r="CO39" i="17"/>
  <c r="CN39" i="17"/>
  <c r="CM39" i="17"/>
  <c r="CL39" i="17"/>
  <c r="CK39" i="17"/>
  <c r="CJ39" i="17"/>
  <c r="CI39" i="17"/>
  <c r="CH39" i="17"/>
  <c r="CG39" i="17"/>
  <c r="CF39" i="17"/>
  <c r="CE39" i="17"/>
  <c r="CD39" i="17"/>
  <c r="CC39" i="17"/>
  <c r="CB39" i="17"/>
  <c r="CA39" i="17"/>
  <c r="BZ39" i="17"/>
  <c r="BY39" i="17"/>
  <c r="BX39" i="17"/>
  <c r="BW39" i="17"/>
  <c r="BV39" i="17"/>
  <c r="BU39" i="17"/>
  <c r="BT39" i="17"/>
  <c r="BS39" i="17"/>
  <c r="BR39" i="17"/>
  <c r="BQ39" i="17"/>
  <c r="BP39" i="17"/>
  <c r="BO39" i="17"/>
  <c r="BN39" i="17"/>
  <c r="BM39" i="17"/>
  <c r="BL39" i="17"/>
  <c r="BK39" i="17"/>
  <c r="BJ39" i="17"/>
  <c r="BI39" i="17"/>
  <c r="BH39" i="17"/>
  <c r="BG39" i="17"/>
  <c r="BF39" i="17"/>
  <c r="BE39" i="17"/>
  <c r="BD39" i="17"/>
  <c r="BC39" i="17"/>
  <c r="BB39" i="17"/>
  <c r="BA39" i="17"/>
  <c r="AZ39" i="17"/>
  <c r="AY39" i="17"/>
  <c r="AX39" i="17"/>
  <c r="AW39" i="17"/>
  <c r="AV39" i="17"/>
  <c r="AU39" i="17"/>
  <c r="AT39" i="17"/>
  <c r="AS39" i="17"/>
  <c r="AR39" i="17"/>
  <c r="AQ39" i="17"/>
  <c r="AP39" i="17"/>
  <c r="AO39" i="17"/>
  <c r="AN39" i="17"/>
  <c r="DD38" i="17"/>
  <c r="DC38" i="17"/>
  <c r="DB38" i="17"/>
  <c r="DA38" i="17"/>
  <c r="CZ38" i="17"/>
  <c r="CY38" i="17"/>
  <c r="CX38" i="17"/>
  <c r="CW38" i="17"/>
  <c r="CV38" i="17"/>
  <c r="CU38" i="17"/>
  <c r="CT38" i="17"/>
  <c r="CS38" i="17"/>
  <c r="CR38" i="17"/>
  <c r="CQ38" i="17"/>
  <c r="CP38" i="17"/>
  <c r="CO38" i="17"/>
  <c r="CN38" i="17"/>
  <c r="CM38" i="17"/>
  <c r="CL38" i="17"/>
  <c r="CK38" i="17"/>
  <c r="CJ38" i="17"/>
  <c r="CI38" i="17"/>
  <c r="CH38" i="17"/>
  <c r="CG38" i="17"/>
  <c r="CF38" i="17"/>
  <c r="CE38" i="17"/>
  <c r="CD38" i="17"/>
  <c r="CC38" i="17"/>
  <c r="CB38" i="17"/>
  <c r="CA38" i="17"/>
  <c r="BZ38" i="17"/>
  <c r="BY38" i="17"/>
  <c r="BX38" i="17"/>
  <c r="BW38" i="17"/>
  <c r="BV38" i="17"/>
  <c r="BU38" i="17"/>
  <c r="BT38" i="17"/>
  <c r="BS38" i="17"/>
  <c r="BR38" i="17"/>
  <c r="BQ38" i="17"/>
  <c r="BP38" i="17"/>
  <c r="BO38" i="17"/>
  <c r="BN38" i="17"/>
  <c r="BM38" i="17"/>
  <c r="BL38" i="17"/>
  <c r="BK38" i="17"/>
  <c r="BJ38" i="17"/>
  <c r="BI38" i="17"/>
  <c r="BH38" i="17"/>
  <c r="BG38" i="17"/>
  <c r="BF38" i="17"/>
  <c r="BE38" i="17"/>
  <c r="BD38" i="17"/>
  <c r="BC38" i="17"/>
  <c r="BB38" i="17"/>
  <c r="BA38" i="17"/>
  <c r="AZ38" i="17"/>
  <c r="AY38" i="17"/>
  <c r="AX38" i="17"/>
  <c r="AW38" i="17"/>
  <c r="AV38" i="17"/>
  <c r="AU38" i="17"/>
  <c r="AT38" i="17"/>
  <c r="AS38" i="17"/>
  <c r="AR38" i="17"/>
  <c r="AQ38" i="17"/>
  <c r="AP38" i="17"/>
  <c r="AO38" i="17"/>
  <c r="AN38" i="17"/>
  <c r="DD37" i="17"/>
  <c r="DC37" i="17"/>
  <c r="DB37" i="17"/>
  <c r="DA37" i="17"/>
  <c r="CZ37" i="17"/>
  <c r="CY37" i="17"/>
  <c r="CX37" i="17"/>
  <c r="CW37" i="17"/>
  <c r="CV37" i="17"/>
  <c r="CU37" i="17"/>
  <c r="CT37" i="17"/>
  <c r="CS37" i="17"/>
  <c r="CR37" i="17"/>
  <c r="CQ37" i="17"/>
  <c r="CP37" i="17"/>
  <c r="CO37" i="17"/>
  <c r="CN37" i="17"/>
  <c r="CM37" i="17"/>
  <c r="CL37" i="17"/>
  <c r="CK37" i="17"/>
  <c r="CJ37" i="17"/>
  <c r="CI37" i="17"/>
  <c r="CH37" i="17"/>
  <c r="CG37" i="17"/>
  <c r="CF37" i="17"/>
  <c r="CE37" i="17"/>
  <c r="CD37" i="17"/>
  <c r="CC37" i="17"/>
  <c r="CB37" i="17"/>
  <c r="CA37" i="17"/>
  <c r="BZ37" i="17"/>
  <c r="BY37" i="17"/>
  <c r="BX37" i="17"/>
  <c r="BW37" i="17"/>
  <c r="BV37" i="17"/>
  <c r="BU37" i="17"/>
  <c r="BT37" i="17"/>
  <c r="BS37" i="17"/>
  <c r="BR37" i="17"/>
  <c r="BQ37" i="17"/>
  <c r="BP37" i="17"/>
  <c r="BO37" i="17"/>
  <c r="BN37" i="17"/>
  <c r="BM37" i="17"/>
  <c r="BL37" i="17"/>
  <c r="BK37" i="17"/>
  <c r="BJ37" i="17"/>
  <c r="BI37" i="17"/>
  <c r="BH37" i="17"/>
  <c r="BG37" i="17"/>
  <c r="BF37" i="17"/>
  <c r="BE37" i="17"/>
  <c r="BD37" i="17"/>
  <c r="BC37" i="17"/>
  <c r="BB37" i="17"/>
  <c r="BA37" i="17"/>
  <c r="AZ37" i="17"/>
  <c r="AY37" i="17"/>
  <c r="AX37" i="17"/>
  <c r="AW37" i="17"/>
  <c r="AV37" i="17"/>
  <c r="AU37" i="17"/>
  <c r="AT37" i="17"/>
  <c r="AS37" i="17"/>
  <c r="AR37" i="17"/>
  <c r="AQ37" i="17"/>
  <c r="AP37" i="17"/>
  <c r="AO37" i="17"/>
  <c r="AN37" i="17"/>
  <c r="DD36" i="17"/>
  <c r="DC36" i="17"/>
  <c r="DB36" i="17"/>
  <c r="DA36" i="17"/>
  <c r="CZ36" i="17"/>
  <c r="CY36" i="17"/>
  <c r="CX36" i="17"/>
  <c r="CW36" i="17"/>
  <c r="CV36" i="17"/>
  <c r="CU36" i="17"/>
  <c r="CT36" i="17"/>
  <c r="CS36" i="17"/>
  <c r="CR36" i="17"/>
  <c r="CQ36" i="17"/>
  <c r="CP36" i="17"/>
  <c r="CO36" i="17"/>
  <c r="CN36" i="17"/>
  <c r="CM36" i="17"/>
  <c r="CL36" i="17"/>
  <c r="CK36" i="17"/>
  <c r="CJ36" i="17"/>
  <c r="CI36" i="17"/>
  <c r="CH36" i="17"/>
  <c r="CG36" i="17"/>
  <c r="CF36" i="17"/>
  <c r="CE36" i="17"/>
  <c r="CD36" i="17"/>
  <c r="CC36" i="17"/>
  <c r="CB36" i="17"/>
  <c r="CA36" i="17"/>
  <c r="BZ36" i="17"/>
  <c r="BY36" i="17"/>
  <c r="BX36" i="17"/>
  <c r="BW36" i="17"/>
  <c r="BV36" i="17"/>
  <c r="BU36" i="17"/>
  <c r="BT36" i="17"/>
  <c r="BS36" i="17"/>
  <c r="BR36" i="17"/>
  <c r="BQ36" i="17"/>
  <c r="BP36" i="17"/>
  <c r="BO36" i="17"/>
  <c r="BN36" i="17"/>
  <c r="BM36" i="17"/>
  <c r="BL36" i="17"/>
  <c r="BK36" i="17"/>
  <c r="BJ36" i="17"/>
  <c r="BI36" i="17"/>
  <c r="BH36" i="17"/>
  <c r="BG36" i="17"/>
  <c r="BF36" i="17"/>
  <c r="BE36" i="17"/>
  <c r="BD36" i="17"/>
  <c r="BC36" i="17"/>
  <c r="BB36" i="17"/>
  <c r="BA36" i="17"/>
  <c r="AZ36" i="17"/>
  <c r="AY36" i="17"/>
  <c r="AX36" i="17"/>
  <c r="AW36" i="17"/>
  <c r="AV36" i="17"/>
  <c r="AU36" i="17"/>
  <c r="AT36" i="17"/>
  <c r="AS36" i="17"/>
  <c r="AR36" i="17"/>
  <c r="AQ36" i="17"/>
  <c r="AP36" i="17"/>
  <c r="AO36" i="17"/>
  <c r="AN36" i="17"/>
  <c r="DD35" i="17"/>
  <c r="DC35" i="17"/>
  <c r="DB35" i="17"/>
  <c r="DA35" i="17"/>
  <c r="CZ35" i="17"/>
  <c r="CY35" i="17"/>
  <c r="CX35" i="17"/>
  <c r="CW35" i="17"/>
  <c r="CV35" i="17"/>
  <c r="CU35" i="17"/>
  <c r="CT35" i="17"/>
  <c r="CS35" i="17"/>
  <c r="CR35" i="17"/>
  <c r="CQ35" i="17"/>
  <c r="CP35" i="17"/>
  <c r="CO35" i="17"/>
  <c r="CN35" i="17"/>
  <c r="CM35" i="17"/>
  <c r="CL35" i="17"/>
  <c r="CK35" i="17"/>
  <c r="CJ35" i="17"/>
  <c r="CI35" i="17"/>
  <c r="CH35" i="17"/>
  <c r="CG35" i="17"/>
  <c r="CF35" i="17"/>
  <c r="CE35" i="17"/>
  <c r="CD35" i="17"/>
  <c r="CC35" i="17"/>
  <c r="CB35" i="17"/>
  <c r="CA35" i="17"/>
  <c r="BZ35" i="17"/>
  <c r="BY35" i="17"/>
  <c r="BX35" i="17"/>
  <c r="BW35" i="17"/>
  <c r="BV35" i="17"/>
  <c r="BU35" i="17"/>
  <c r="BT35" i="17"/>
  <c r="BS35" i="17"/>
  <c r="BR35" i="17"/>
  <c r="BQ35" i="17"/>
  <c r="BP35" i="17"/>
  <c r="BO35" i="17"/>
  <c r="BN35" i="17"/>
  <c r="BM35" i="17"/>
  <c r="BL35" i="17"/>
  <c r="BK35" i="17"/>
  <c r="BJ35" i="17"/>
  <c r="BI35" i="17"/>
  <c r="BH35" i="17"/>
  <c r="BG35" i="17"/>
  <c r="BF35" i="17"/>
  <c r="BE35" i="17"/>
  <c r="BD35" i="17"/>
  <c r="BC35" i="17"/>
  <c r="BB35" i="17"/>
  <c r="BA35" i="17"/>
  <c r="AZ35" i="17"/>
  <c r="AY35" i="17"/>
  <c r="AX35" i="17"/>
  <c r="AW35" i="17"/>
  <c r="AV35" i="17"/>
  <c r="AU35" i="17"/>
  <c r="AT35" i="17"/>
  <c r="AS35" i="17"/>
  <c r="AR35" i="17"/>
  <c r="AQ35" i="17"/>
  <c r="AP35" i="17"/>
  <c r="AO35" i="17"/>
  <c r="AN35" i="17"/>
  <c r="DD34" i="17"/>
  <c r="DC34" i="17"/>
  <c r="DB34" i="17"/>
  <c r="DA34" i="17"/>
  <c r="CZ34" i="17"/>
  <c r="CY34" i="17"/>
  <c r="CX34" i="17"/>
  <c r="CW34" i="17"/>
  <c r="CV34" i="17"/>
  <c r="CU34" i="17"/>
  <c r="CT34" i="17"/>
  <c r="CS34" i="17"/>
  <c r="CR34" i="17"/>
  <c r="CQ34" i="17"/>
  <c r="CP34" i="17"/>
  <c r="CO34" i="17"/>
  <c r="CN34" i="17"/>
  <c r="CM34" i="17"/>
  <c r="CL34" i="17"/>
  <c r="CK34" i="17"/>
  <c r="CJ34" i="17"/>
  <c r="CI34" i="17"/>
  <c r="CH34" i="17"/>
  <c r="CG34" i="17"/>
  <c r="CF34" i="17"/>
  <c r="CE34" i="17"/>
  <c r="CD34" i="17"/>
  <c r="CC34" i="17"/>
  <c r="CB34" i="17"/>
  <c r="CA34" i="17"/>
  <c r="BZ34" i="17"/>
  <c r="BY34" i="17"/>
  <c r="BX34" i="17"/>
  <c r="BW34" i="17"/>
  <c r="BV34" i="17"/>
  <c r="BU34" i="17"/>
  <c r="BT34" i="17"/>
  <c r="BS34" i="17"/>
  <c r="BR34" i="17"/>
  <c r="BQ34" i="17"/>
  <c r="BP34" i="17"/>
  <c r="BO34" i="17"/>
  <c r="BN34" i="17"/>
  <c r="BM34" i="17"/>
  <c r="BL34" i="17"/>
  <c r="BK34" i="17"/>
  <c r="BJ34" i="17"/>
  <c r="BI34" i="17"/>
  <c r="BH34" i="17"/>
  <c r="BG34" i="17"/>
  <c r="BF34" i="17"/>
  <c r="BE34" i="17"/>
  <c r="BD34" i="17"/>
  <c r="BC34" i="17"/>
  <c r="BB34" i="17"/>
  <c r="BA34" i="17"/>
  <c r="AZ34" i="17"/>
  <c r="AY34" i="17"/>
  <c r="AX34" i="17"/>
  <c r="AW34" i="17"/>
  <c r="AV34" i="17"/>
  <c r="AU34" i="17"/>
  <c r="AT34" i="17"/>
  <c r="AS34" i="17"/>
  <c r="AR34" i="17"/>
  <c r="AQ34" i="17"/>
  <c r="AP34" i="17"/>
  <c r="AO34" i="17"/>
  <c r="AN34" i="17"/>
  <c r="DD33" i="17"/>
  <c r="DC33" i="17"/>
  <c r="DB33" i="17"/>
  <c r="DA33" i="17"/>
  <c r="CZ33" i="17"/>
  <c r="CY33" i="17"/>
  <c r="CX33" i="17"/>
  <c r="CW33" i="17"/>
  <c r="CV33" i="17"/>
  <c r="CU33" i="17"/>
  <c r="CT33" i="17"/>
  <c r="CS33" i="17"/>
  <c r="CR33" i="17"/>
  <c r="CQ33" i="17"/>
  <c r="CP33" i="17"/>
  <c r="CO33" i="17"/>
  <c r="CN33" i="17"/>
  <c r="CM33" i="17"/>
  <c r="CL33" i="17"/>
  <c r="CK33" i="17"/>
  <c r="CJ33" i="17"/>
  <c r="CI33" i="17"/>
  <c r="CH33" i="17"/>
  <c r="CG33" i="17"/>
  <c r="CF33" i="17"/>
  <c r="CE33" i="17"/>
  <c r="CD33" i="17"/>
  <c r="CC33" i="17"/>
  <c r="CB33" i="17"/>
  <c r="CA33" i="17"/>
  <c r="BZ33" i="17"/>
  <c r="BY33" i="17"/>
  <c r="BX33" i="17"/>
  <c r="BW33" i="17"/>
  <c r="BV33" i="17"/>
  <c r="BU33" i="17"/>
  <c r="BT33" i="17"/>
  <c r="BS33" i="17"/>
  <c r="BR33" i="17"/>
  <c r="BQ33" i="17"/>
  <c r="BP33" i="17"/>
  <c r="BO33" i="17"/>
  <c r="BN33" i="17"/>
  <c r="BM33" i="17"/>
  <c r="BL33" i="17"/>
  <c r="BK33" i="17"/>
  <c r="BJ33" i="17"/>
  <c r="BI33" i="17"/>
  <c r="BH33" i="17"/>
  <c r="BG33" i="17"/>
  <c r="BF33" i="17"/>
  <c r="BE33" i="17"/>
  <c r="BD33" i="17"/>
  <c r="BC33" i="17"/>
  <c r="BB33" i="17"/>
  <c r="BA33" i="17"/>
  <c r="AZ33" i="17"/>
  <c r="AY33" i="17"/>
  <c r="AX33" i="17"/>
  <c r="AW33" i="17"/>
  <c r="AV33" i="17"/>
  <c r="AU33" i="17"/>
  <c r="AT33" i="17"/>
  <c r="AS33" i="17"/>
  <c r="AR33" i="17"/>
  <c r="AQ33" i="17"/>
  <c r="AP33" i="17"/>
  <c r="AO33" i="17"/>
  <c r="AN33" i="17"/>
  <c r="DD32" i="17"/>
  <c r="DC32" i="17"/>
  <c r="DB32" i="17"/>
  <c r="DA32" i="17"/>
  <c r="CZ32" i="17"/>
  <c r="CY32" i="17"/>
  <c r="CX32" i="17"/>
  <c r="CW32" i="17"/>
  <c r="CV32" i="17"/>
  <c r="CU32" i="17"/>
  <c r="CT32" i="17"/>
  <c r="CS32" i="17"/>
  <c r="CR32" i="17"/>
  <c r="CQ32" i="17"/>
  <c r="CP32" i="17"/>
  <c r="CO32" i="17"/>
  <c r="CN32" i="17"/>
  <c r="CM32" i="17"/>
  <c r="CL32" i="17"/>
  <c r="CK32" i="17"/>
  <c r="CJ32" i="17"/>
  <c r="CI32" i="17"/>
  <c r="CH32" i="17"/>
  <c r="CG32" i="17"/>
  <c r="CF32" i="17"/>
  <c r="CE32" i="17"/>
  <c r="CD32" i="17"/>
  <c r="CC32" i="17"/>
  <c r="CB32" i="17"/>
  <c r="CA32" i="17"/>
  <c r="BZ32" i="17"/>
  <c r="BY32" i="17"/>
  <c r="BX32" i="17"/>
  <c r="BW32" i="17"/>
  <c r="BV32" i="17"/>
  <c r="BU32" i="17"/>
  <c r="BT32" i="17"/>
  <c r="BS32" i="17"/>
  <c r="BR32" i="17"/>
  <c r="BQ32" i="17"/>
  <c r="BP32" i="17"/>
  <c r="BO32" i="17"/>
  <c r="BN32" i="17"/>
  <c r="BM32" i="17"/>
  <c r="BL32" i="17"/>
  <c r="BK32" i="17"/>
  <c r="BJ32" i="17"/>
  <c r="BI32" i="17"/>
  <c r="BH32" i="17"/>
  <c r="BG32" i="17"/>
  <c r="BF32" i="17"/>
  <c r="BE32" i="17"/>
  <c r="BD32" i="17"/>
  <c r="BC32" i="17"/>
  <c r="BB32" i="17"/>
  <c r="BA32" i="17"/>
  <c r="AZ32" i="17"/>
  <c r="AY32" i="17"/>
  <c r="AX32" i="17"/>
  <c r="AW32" i="17"/>
  <c r="AV32" i="17"/>
  <c r="AU32" i="17"/>
  <c r="AT32" i="17"/>
  <c r="AS32" i="17"/>
  <c r="AR32" i="17"/>
  <c r="AQ32" i="17"/>
  <c r="AP32" i="17"/>
  <c r="AO32" i="17"/>
  <c r="AN32" i="17"/>
  <c r="DD31" i="17"/>
  <c r="DC31" i="17"/>
  <c r="DB31" i="17"/>
  <c r="DA31" i="17"/>
  <c r="CZ31" i="17"/>
  <c r="CY31" i="17"/>
  <c r="CX31" i="17"/>
  <c r="CW31" i="17"/>
  <c r="CV31" i="17"/>
  <c r="CU31" i="17"/>
  <c r="CT31" i="17"/>
  <c r="CS31" i="17"/>
  <c r="CR31" i="17"/>
  <c r="CQ31" i="17"/>
  <c r="CP31" i="17"/>
  <c r="CO31" i="17"/>
  <c r="CN31" i="17"/>
  <c r="CM31" i="17"/>
  <c r="CL31" i="17"/>
  <c r="CK31" i="17"/>
  <c r="CJ31" i="17"/>
  <c r="CI31" i="17"/>
  <c r="CH31" i="17"/>
  <c r="CG31" i="17"/>
  <c r="CF31" i="17"/>
  <c r="CE31" i="17"/>
  <c r="CD31" i="17"/>
  <c r="CC31" i="17"/>
  <c r="CB31" i="17"/>
  <c r="CA31" i="17"/>
  <c r="BZ31" i="17"/>
  <c r="BY31" i="17"/>
  <c r="BX31" i="17"/>
  <c r="BW31" i="17"/>
  <c r="BV31" i="17"/>
  <c r="BU31" i="17"/>
  <c r="BT31" i="17"/>
  <c r="BS31" i="17"/>
  <c r="BR31" i="17"/>
  <c r="BQ31" i="17"/>
  <c r="BP31" i="17"/>
  <c r="BO31" i="17"/>
  <c r="BN31" i="17"/>
  <c r="BM31" i="17"/>
  <c r="BL31" i="17"/>
  <c r="BK31" i="17"/>
  <c r="BJ31" i="17"/>
  <c r="BI31" i="17"/>
  <c r="BH31" i="17"/>
  <c r="BG31" i="17"/>
  <c r="BF31" i="17"/>
  <c r="BE31" i="17"/>
  <c r="BD31" i="17"/>
  <c r="BC31" i="17"/>
  <c r="BB31" i="17"/>
  <c r="BA31" i="17"/>
  <c r="AZ31" i="17"/>
  <c r="AY31" i="17"/>
  <c r="AX31" i="17"/>
  <c r="AW31" i="17"/>
  <c r="AV31" i="17"/>
  <c r="AU31" i="17"/>
  <c r="AT31" i="17"/>
  <c r="AS31" i="17"/>
  <c r="AR31" i="17"/>
  <c r="AQ31" i="17"/>
  <c r="AP31" i="17"/>
  <c r="AO31" i="17"/>
  <c r="AN31" i="17"/>
  <c r="DD30" i="17"/>
  <c r="DC30" i="17"/>
  <c r="DB30" i="17"/>
  <c r="DA30" i="17"/>
  <c r="CZ30" i="17"/>
  <c r="CY30" i="17"/>
  <c r="CX30" i="17"/>
  <c r="CW30" i="17"/>
  <c r="CV30" i="17"/>
  <c r="CU30" i="17"/>
  <c r="CT30" i="17"/>
  <c r="CS30" i="17"/>
  <c r="CR30" i="17"/>
  <c r="CQ30" i="17"/>
  <c r="CP30" i="17"/>
  <c r="CO30" i="17"/>
  <c r="CN30" i="17"/>
  <c r="CM30" i="17"/>
  <c r="CL30" i="17"/>
  <c r="CK30" i="17"/>
  <c r="CJ30" i="17"/>
  <c r="CI30" i="17"/>
  <c r="CH30" i="17"/>
  <c r="CG30" i="17"/>
  <c r="CF30" i="17"/>
  <c r="CE30" i="17"/>
  <c r="CD30" i="17"/>
  <c r="CC30" i="17"/>
  <c r="CB30" i="17"/>
  <c r="CA30" i="17"/>
  <c r="BZ30" i="17"/>
  <c r="BY30" i="17"/>
  <c r="BX30" i="17"/>
  <c r="BW30" i="17"/>
  <c r="BV30" i="17"/>
  <c r="BU30" i="17"/>
  <c r="BT30" i="17"/>
  <c r="BS30" i="17"/>
  <c r="BR30" i="17"/>
  <c r="BQ30" i="17"/>
  <c r="BP30" i="17"/>
  <c r="BO30" i="17"/>
  <c r="BN30" i="17"/>
  <c r="BM30" i="17"/>
  <c r="BL30" i="17"/>
  <c r="BK30" i="17"/>
  <c r="BJ30" i="17"/>
  <c r="BI30" i="17"/>
  <c r="BH30" i="17"/>
  <c r="BG30" i="17"/>
  <c r="BF30" i="17"/>
  <c r="BE30" i="17"/>
  <c r="BD30" i="17"/>
  <c r="BC30" i="17"/>
  <c r="BB30" i="17"/>
  <c r="BA30" i="17"/>
  <c r="AZ30" i="17"/>
  <c r="AY30" i="17"/>
  <c r="AX30" i="17"/>
  <c r="AW30" i="17"/>
  <c r="AV30" i="17"/>
  <c r="AU30" i="17"/>
  <c r="AT30" i="17"/>
  <c r="AS30" i="17"/>
  <c r="AR30" i="17"/>
  <c r="AQ30" i="17"/>
  <c r="AP30" i="17"/>
  <c r="AO30" i="17"/>
  <c r="AN30" i="17"/>
  <c r="DD29" i="17"/>
  <c r="DC29" i="17"/>
  <c r="DB29" i="17"/>
  <c r="DA29" i="17"/>
  <c r="CZ29" i="17"/>
  <c r="CY29" i="17"/>
  <c r="CX29" i="17"/>
  <c r="CW29" i="17"/>
  <c r="CV29" i="17"/>
  <c r="CU29" i="17"/>
  <c r="CT29" i="17"/>
  <c r="CS29" i="17"/>
  <c r="CR29" i="17"/>
  <c r="CQ29" i="17"/>
  <c r="CP29" i="17"/>
  <c r="CO29" i="17"/>
  <c r="CN29" i="17"/>
  <c r="CM29" i="17"/>
  <c r="CL29" i="17"/>
  <c r="CK29" i="17"/>
  <c r="CJ29" i="17"/>
  <c r="CI29" i="17"/>
  <c r="CH29" i="17"/>
  <c r="CG29" i="17"/>
  <c r="CF29" i="17"/>
  <c r="CE29" i="17"/>
  <c r="CD29" i="17"/>
  <c r="CC29" i="17"/>
  <c r="CB29" i="17"/>
  <c r="CA29" i="17"/>
  <c r="BZ29" i="17"/>
  <c r="BY29" i="17"/>
  <c r="BX29" i="17"/>
  <c r="BW29" i="17"/>
  <c r="BV29" i="17"/>
  <c r="BU29" i="17"/>
  <c r="BT29" i="17"/>
  <c r="BS29" i="17"/>
  <c r="BR29" i="17"/>
  <c r="BQ29" i="17"/>
  <c r="BP29" i="17"/>
  <c r="BO29" i="17"/>
  <c r="BN29" i="17"/>
  <c r="BM29" i="17"/>
  <c r="BL29" i="17"/>
  <c r="BK29" i="17"/>
  <c r="BJ29" i="17"/>
  <c r="BI29" i="17"/>
  <c r="BH29" i="17"/>
  <c r="BG29" i="17"/>
  <c r="BF29" i="17"/>
  <c r="BE29" i="17"/>
  <c r="BD29" i="17"/>
  <c r="BC29" i="17"/>
  <c r="BB29" i="17"/>
  <c r="BA29" i="17"/>
  <c r="AZ29" i="17"/>
  <c r="AY29" i="17"/>
  <c r="AX29" i="17"/>
  <c r="AW29" i="17"/>
  <c r="AV29" i="17"/>
  <c r="AU29" i="17"/>
  <c r="AT29" i="17"/>
  <c r="AS29" i="17"/>
  <c r="AR29" i="17"/>
  <c r="AQ29" i="17"/>
  <c r="AP29" i="17"/>
  <c r="AO29" i="17"/>
  <c r="AN29" i="17"/>
  <c r="DD28" i="17"/>
  <c r="DC28" i="17"/>
  <c r="DB28" i="17"/>
  <c r="DA28" i="17"/>
  <c r="CZ28" i="17"/>
  <c r="CY28" i="17"/>
  <c r="CX28" i="17"/>
  <c r="CW28" i="17"/>
  <c r="CV28" i="17"/>
  <c r="CU28" i="17"/>
  <c r="CT28" i="17"/>
  <c r="CS28" i="17"/>
  <c r="CR28" i="17"/>
  <c r="CQ28" i="17"/>
  <c r="CP28" i="17"/>
  <c r="CO28" i="17"/>
  <c r="CN28" i="17"/>
  <c r="CM28" i="17"/>
  <c r="CL28" i="17"/>
  <c r="CK28" i="17"/>
  <c r="CJ28" i="17"/>
  <c r="CI28" i="17"/>
  <c r="CH28" i="17"/>
  <c r="CG28" i="17"/>
  <c r="CF28" i="17"/>
  <c r="CE28" i="17"/>
  <c r="CD28" i="17"/>
  <c r="CC28" i="17"/>
  <c r="CB28" i="17"/>
  <c r="CA28" i="17"/>
  <c r="BZ28" i="17"/>
  <c r="BY28" i="17"/>
  <c r="BX28" i="17"/>
  <c r="BW28" i="17"/>
  <c r="BV28" i="17"/>
  <c r="BU28" i="17"/>
  <c r="BT28" i="17"/>
  <c r="BS28" i="17"/>
  <c r="BR28" i="17"/>
  <c r="BQ28" i="17"/>
  <c r="BP28" i="17"/>
  <c r="BO28" i="17"/>
  <c r="BN28" i="17"/>
  <c r="BM28" i="17"/>
  <c r="BL28" i="17"/>
  <c r="BK28" i="17"/>
  <c r="BJ28" i="17"/>
  <c r="BI28" i="17"/>
  <c r="BH28" i="17"/>
  <c r="BG28" i="17"/>
  <c r="BF28" i="17"/>
  <c r="BE28" i="17"/>
  <c r="BD28" i="17"/>
  <c r="BC28" i="17"/>
  <c r="BB28" i="17"/>
  <c r="BA28" i="17"/>
  <c r="AZ28" i="17"/>
  <c r="AY28" i="17"/>
  <c r="AX28" i="17"/>
  <c r="AW28" i="17"/>
  <c r="AV28" i="17"/>
  <c r="AU28" i="17"/>
  <c r="AT28" i="17"/>
  <c r="AS28" i="17"/>
  <c r="AR28" i="17"/>
  <c r="AQ28" i="17"/>
  <c r="AP28" i="17"/>
  <c r="AO28" i="17"/>
  <c r="AN28" i="17"/>
  <c r="DD27" i="17"/>
  <c r="DC27" i="17"/>
  <c r="DB27" i="17"/>
  <c r="DA27" i="17"/>
  <c r="CZ27" i="17"/>
  <c r="CY27" i="17"/>
  <c r="CX27" i="17"/>
  <c r="CW27" i="17"/>
  <c r="CV27" i="17"/>
  <c r="CU27" i="17"/>
  <c r="CT27" i="17"/>
  <c r="CS27" i="17"/>
  <c r="CR27" i="17"/>
  <c r="CQ27" i="17"/>
  <c r="CP27" i="17"/>
  <c r="CO27" i="17"/>
  <c r="CN27" i="17"/>
  <c r="CM27" i="17"/>
  <c r="CL27" i="17"/>
  <c r="CK27" i="17"/>
  <c r="CJ27" i="17"/>
  <c r="CI27" i="17"/>
  <c r="CH27" i="17"/>
  <c r="CG27" i="17"/>
  <c r="CF27" i="17"/>
  <c r="CE27" i="17"/>
  <c r="CD27" i="17"/>
  <c r="CC27" i="17"/>
  <c r="CB27" i="17"/>
  <c r="CA27" i="17"/>
  <c r="BZ27" i="17"/>
  <c r="BY27" i="17"/>
  <c r="BX27" i="17"/>
  <c r="BW27" i="17"/>
  <c r="BV27" i="17"/>
  <c r="BU27" i="17"/>
  <c r="BT27" i="17"/>
  <c r="BS27" i="17"/>
  <c r="BR27" i="17"/>
  <c r="BQ27" i="17"/>
  <c r="BP27" i="17"/>
  <c r="BO27" i="17"/>
  <c r="BN27" i="17"/>
  <c r="BM27" i="17"/>
  <c r="BL27" i="17"/>
  <c r="BK27" i="17"/>
  <c r="BJ27" i="17"/>
  <c r="BI27" i="17"/>
  <c r="BH27" i="17"/>
  <c r="BG27" i="17"/>
  <c r="BF27" i="17"/>
  <c r="BE27" i="17"/>
  <c r="BD27" i="17"/>
  <c r="BC27" i="17"/>
  <c r="BB27" i="17"/>
  <c r="BA27" i="17"/>
  <c r="AZ27" i="17"/>
  <c r="AY27" i="17"/>
  <c r="AX27" i="17"/>
  <c r="AW27" i="17"/>
  <c r="AV27" i="17"/>
  <c r="AU27" i="17"/>
  <c r="AT27" i="17"/>
  <c r="AS27" i="17"/>
  <c r="AR27" i="17"/>
  <c r="AQ27" i="17"/>
  <c r="AP27" i="17"/>
  <c r="AO27" i="17"/>
  <c r="AN27" i="17"/>
  <c r="DD26" i="17"/>
  <c r="DC26" i="17"/>
  <c r="DB26" i="17"/>
  <c r="DA26" i="17"/>
  <c r="CZ26" i="17"/>
  <c r="CY26" i="17"/>
  <c r="CX26" i="17"/>
  <c r="CW26" i="17"/>
  <c r="CV26" i="17"/>
  <c r="CU26" i="17"/>
  <c r="CT26" i="17"/>
  <c r="CS26" i="17"/>
  <c r="CR26" i="17"/>
  <c r="CQ26" i="17"/>
  <c r="CP26" i="17"/>
  <c r="CO26" i="17"/>
  <c r="CN26" i="17"/>
  <c r="CM26" i="17"/>
  <c r="CL26" i="17"/>
  <c r="CK26" i="17"/>
  <c r="CJ26" i="17"/>
  <c r="CI26" i="17"/>
  <c r="CH26" i="17"/>
  <c r="CG26" i="17"/>
  <c r="CF26" i="17"/>
  <c r="CE26" i="17"/>
  <c r="CD26" i="17"/>
  <c r="CC26" i="17"/>
  <c r="CB26" i="17"/>
  <c r="CA26" i="17"/>
  <c r="BZ26" i="17"/>
  <c r="BY26" i="17"/>
  <c r="BX26" i="17"/>
  <c r="BW26" i="17"/>
  <c r="BV26" i="17"/>
  <c r="BU26" i="17"/>
  <c r="BT26" i="17"/>
  <c r="BS26" i="17"/>
  <c r="BR26" i="17"/>
  <c r="BQ26" i="17"/>
  <c r="BP26" i="17"/>
  <c r="BO26" i="17"/>
  <c r="BN26" i="17"/>
  <c r="BM26" i="17"/>
  <c r="BL26" i="17"/>
  <c r="BK26" i="17"/>
  <c r="BJ26" i="17"/>
  <c r="BI26" i="17"/>
  <c r="BH26" i="17"/>
  <c r="BG26" i="17"/>
  <c r="BF26" i="17"/>
  <c r="BE26" i="17"/>
  <c r="BD26" i="17"/>
  <c r="BC26" i="17"/>
  <c r="BB26" i="17"/>
  <c r="BA26" i="17"/>
  <c r="AZ26" i="17"/>
  <c r="AY26" i="17"/>
  <c r="AX26" i="17"/>
  <c r="AW26" i="17"/>
  <c r="AV26" i="17"/>
  <c r="AU26" i="17"/>
  <c r="AT26" i="17"/>
  <c r="AS26" i="17"/>
  <c r="AR26" i="17"/>
  <c r="AQ26" i="17"/>
  <c r="AP26" i="17"/>
  <c r="AO26" i="17"/>
  <c r="AN26" i="17"/>
  <c r="DD25" i="17"/>
  <c r="DC25" i="17"/>
  <c r="DB25" i="17"/>
  <c r="DA25" i="17"/>
  <c r="CZ25" i="17"/>
  <c r="CY25" i="17"/>
  <c r="CX25" i="17"/>
  <c r="CW25" i="17"/>
  <c r="CV25" i="17"/>
  <c r="CU25" i="17"/>
  <c r="CT25" i="17"/>
  <c r="CS25" i="17"/>
  <c r="CR25" i="17"/>
  <c r="CQ25" i="17"/>
  <c r="CP25" i="17"/>
  <c r="CO25" i="17"/>
  <c r="CN25" i="17"/>
  <c r="CM25" i="17"/>
  <c r="CL25" i="17"/>
  <c r="CK25" i="17"/>
  <c r="CJ25" i="17"/>
  <c r="CI25" i="17"/>
  <c r="CH25" i="17"/>
  <c r="CG25" i="17"/>
  <c r="CF25" i="17"/>
  <c r="CE25" i="17"/>
  <c r="CD25" i="17"/>
  <c r="CC25" i="17"/>
  <c r="CB25" i="17"/>
  <c r="CA25" i="17"/>
  <c r="BZ25" i="17"/>
  <c r="BY25" i="17"/>
  <c r="BX25" i="17"/>
  <c r="BW25" i="17"/>
  <c r="BV25" i="17"/>
  <c r="BU25" i="17"/>
  <c r="BT25" i="17"/>
  <c r="BS25" i="17"/>
  <c r="BR25" i="17"/>
  <c r="BQ25" i="17"/>
  <c r="BP25" i="17"/>
  <c r="BO25" i="17"/>
  <c r="BN25" i="17"/>
  <c r="BM25" i="17"/>
  <c r="BL25" i="17"/>
  <c r="BK25" i="17"/>
  <c r="BJ25" i="17"/>
  <c r="BI25" i="17"/>
  <c r="BH25" i="17"/>
  <c r="BG25" i="17"/>
  <c r="BF25" i="17"/>
  <c r="BE25" i="17"/>
  <c r="BD25" i="17"/>
  <c r="BC25" i="17"/>
  <c r="BB25" i="17"/>
  <c r="BA25" i="17"/>
  <c r="AZ25" i="17"/>
  <c r="AY25" i="17"/>
  <c r="AX25" i="17"/>
  <c r="AW25" i="17"/>
  <c r="AV25" i="17"/>
  <c r="AU25" i="17"/>
  <c r="AT25" i="17"/>
  <c r="AS25" i="17"/>
  <c r="AR25" i="17"/>
  <c r="AQ25" i="17"/>
  <c r="AP25" i="17"/>
  <c r="AO25" i="17"/>
  <c r="AN25" i="17"/>
  <c r="A677" i="1"/>
  <c r="A676" i="1"/>
  <c r="A675" i="1"/>
  <c r="A674" i="1"/>
  <c r="A673"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339" i="48"/>
  <c r="A3571" i="10" s="1"/>
  <c r="A338" i="48"/>
  <c r="A3570" i="10" s="1"/>
  <c r="A337" i="48"/>
  <c r="A3569" i="10" s="1"/>
  <c r="A336" i="48"/>
  <c r="A3568" i="10" s="1"/>
  <c r="A335" i="48"/>
  <c r="A3567" i="10" s="1"/>
  <c r="A334" i="48"/>
  <c r="A3566" i="10" s="1"/>
  <c r="A333" i="48"/>
  <c r="A3565" i="10" s="1"/>
  <c r="A332" i="48"/>
  <c r="A3564" i="10" s="1"/>
  <c r="A331" i="48"/>
  <c r="A3563" i="10" s="1"/>
  <c r="A330" i="48"/>
  <c r="A3562" i="10" s="1"/>
  <c r="A329" i="48"/>
  <c r="A3561" i="10" s="1"/>
  <c r="A328" i="48"/>
  <c r="A3560" i="10" s="1"/>
  <c r="A327" i="48"/>
  <c r="A3559" i="10" s="1"/>
  <c r="A326" i="48"/>
  <c r="A3558" i="10" s="1"/>
  <c r="A325" i="48"/>
  <c r="A3557" i="10" s="1"/>
  <c r="A324" i="48"/>
  <c r="A3556" i="10" s="1"/>
  <c r="A323" i="48"/>
  <c r="A3555" i="10" s="1"/>
  <c r="A322" i="48"/>
  <c r="A3554" i="10" s="1"/>
  <c r="A321" i="48"/>
  <c r="A3553" i="10" s="1"/>
  <c r="A320" i="48"/>
  <c r="A3552" i="10" s="1"/>
  <c r="A319" i="48"/>
  <c r="A3551" i="10" s="1"/>
  <c r="A318" i="48"/>
  <c r="A3550" i="10" s="1"/>
  <c r="A317" i="48"/>
  <c r="A3549" i="10" s="1"/>
  <c r="A316" i="48"/>
  <c r="A3548" i="10" s="1"/>
  <c r="A315" i="48"/>
  <c r="A3547" i="10" s="1"/>
  <c r="A314" i="48"/>
  <c r="A3546" i="10" s="1"/>
  <c r="A313" i="48"/>
  <c r="A3545" i="10" s="1"/>
  <c r="A312" i="48"/>
  <c r="A3544" i="10" s="1"/>
  <c r="A311" i="48"/>
  <c r="A3543" i="10" s="1"/>
  <c r="A310" i="48"/>
  <c r="A3542" i="10" s="1"/>
  <c r="A309" i="48"/>
  <c r="A3541" i="10" s="1"/>
  <c r="A308" i="48"/>
  <c r="A3540" i="10" s="1"/>
  <c r="A307" i="48"/>
  <c r="A3539" i="10" s="1"/>
  <c r="A306" i="48"/>
  <c r="A3538" i="10" s="1"/>
  <c r="A305" i="48"/>
  <c r="A3537" i="10" s="1"/>
  <c r="A304" i="48"/>
  <c r="A3536" i="10" s="1"/>
  <c r="A303" i="48"/>
  <c r="A3535" i="10" s="1"/>
  <c r="A302" i="48"/>
  <c r="A3534" i="10" s="1"/>
  <c r="A301" i="48"/>
  <c r="A3533" i="10" s="1"/>
  <c r="A300" i="48"/>
  <c r="A3532" i="10" s="1"/>
  <c r="A299" i="48"/>
  <c r="A3531" i="10" s="1"/>
  <c r="A298" i="48"/>
  <c r="A3530" i="10" s="1"/>
  <c r="A297" i="48"/>
  <c r="A3529" i="10" s="1"/>
  <c r="A296" i="48"/>
  <c r="A3528" i="10" s="1"/>
  <c r="A295" i="48"/>
  <c r="A3527" i="10" s="1"/>
  <c r="A294" i="48"/>
  <c r="A3526" i="10" s="1"/>
  <c r="A293" i="48"/>
  <c r="A3525" i="10" s="1"/>
  <c r="A292" i="48"/>
  <c r="A3524" i="10" s="1"/>
  <c r="A291" i="48"/>
  <c r="A3523" i="10" s="1"/>
  <c r="A290" i="48"/>
  <c r="A3522" i="10" s="1"/>
  <c r="A289" i="48"/>
  <c r="A3521" i="10" s="1"/>
  <c r="A288" i="48"/>
  <c r="A3520" i="10" s="1"/>
  <c r="A287" i="48"/>
  <c r="A3519" i="10" s="1"/>
  <c r="A286" i="48"/>
  <c r="A3518" i="10" s="1"/>
  <c r="A285" i="48"/>
  <c r="A3517" i="10" s="1"/>
  <c r="A284" i="48"/>
  <c r="A3516" i="10" s="1"/>
  <c r="A283" i="48"/>
  <c r="A3515" i="10" s="1"/>
  <c r="A282" i="48"/>
  <c r="A3514" i="10" s="1"/>
  <c r="A281" i="48"/>
  <c r="A3513" i="10" s="1"/>
  <c r="A280" i="48"/>
  <c r="A3512" i="10" s="1"/>
  <c r="A279" i="48"/>
  <c r="A3511" i="10" s="1"/>
  <c r="A278" i="48"/>
  <c r="A3510" i="10" s="1"/>
  <c r="A277" i="48"/>
  <c r="A3509" i="10" s="1"/>
  <c r="A276" i="48"/>
  <c r="A3508" i="10" s="1"/>
  <c r="A275" i="48"/>
  <c r="A3507" i="10" s="1"/>
  <c r="A274" i="48"/>
  <c r="A3506" i="10" s="1"/>
  <c r="A273" i="48"/>
  <c r="A3505" i="10" s="1"/>
  <c r="A272" i="48"/>
  <c r="A3504" i="10" s="1"/>
  <c r="A271" i="48"/>
  <c r="A3503" i="10" s="1"/>
  <c r="A270" i="48"/>
  <c r="A3502" i="10" s="1"/>
  <c r="A269" i="48"/>
  <c r="A3501" i="10" s="1"/>
  <c r="A268" i="48"/>
  <c r="A3500" i="10" s="1"/>
  <c r="A267" i="48"/>
  <c r="A3499" i="10" s="1"/>
  <c r="A266" i="48"/>
  <c r="A3498" i="10" s="1"/>
  <c r="A265" i="48"/>
  <c r="A3497" i="10" s="1"/>
  <c r="A264" i="48"/>
  <c r="A3496" i="10" s="1"/>
  <c r="A263" i="48"/>
  <c r="A3495" i="10" s="1"/>
  <c r="A262" i="48"/>
  <c r="A3494" i="10" s="1"/>
  <c r="A261" i="48"/>
  <c r="A3493" i="10" s="1"/>
  <c r="A260" i="48"/>
  <c r="A3492" i="10" s="1"/>
  <c r="A259" i="48"/>
  <c r="A3491" i="10" s="1"/>
  <c r="A258" i="48"/>
  <c r="A3490" i="10" s="1"/>
  <c r="A257" i="48"/>
  <c r="A3489" i="10" s="1"/>
  <c r="A256" i="48"/>
  <c r="A3488" i="10" s="1"/>
  <c r="A255" i="48"/>
  <c r="A3487" i="10" s="1"/>
  <c r="A254" i="48"/>
  <c r="A3486" i="10" s="1"/>
  <c r="A253" i="48"/>
  <c r="A3485" i="10" s="1"/>
  <c r="A252" i="48"/>
  <c r="A3484" i="10" s="1"/>
  <c r="A251" i="48"/>
  <c r="A3483" i="10" s="1"/>
  <c r="A250" i="48"/>
  <c r="A3482" i="10" s="1"/>
  <c r="A249" i="48"/>
  <c r="A3481" i="10" s="1"/>
  <c r="A248" i="48"/>
  <c r="A3480" i="10" s="1"/>
  <c r="A247" i="48"/>
  <c r="A3479" i="10" s="1"/>
  <c r="A246" i="48"/>
  <c r="A3478" i="10" s="1"/>
  <c r="A245" i="48"/>
  <c r="A3477" i="10" s="1"/>
  <c r="A244" i="48"/>
  <c r="A3476" i="10" s="1"/>
  <c r="A243" i="48"/>
  <c r="A3475" i="10" s="1"/>
  <c r="A242" i="48"/>
  <c r="A3474" i="10" s="1"/>
  <c r="A241" i="48"/>
  <c r="A3473" i="10" s="1"/>
  <c r="A240" i="48"/>
  <c r="A3472" i="10" s="1"/>
  <c r="A239" i="48"/>
  <c r="A3471" i="10" s="1"/>
  <c r="A238" i="48"/>
  <c r="A3470" i="10" s="1"/>
  <c r="A237" i="48"/>
  <c r="A3469" i="10" s="1"/>
  <c r="A236" i="48"/>
  <c r="A3468" i="10" s="1"/>
  <c r="A235" i="48"/>
  <c r="A3467" i="10" s="1"/>
  <c r="A234" i="48"/>
  <c r="A3466" i="10" s="1"/>
  <c r="A233" i="48"/>
  <c r="A3465" i="10" s="1"/>
  <c r="A232" i="48"/>
  <c r="A3464" i="10" s="1"/>
  <c r="A231" i="48"/>
  <c r="A3463" i="10" s="1"/>
  <c r="A230" i="48"/>
  <c r="A3462" i="10" s="1"/>
  <c r="A229" i="48"/>
  <c r="A3461" i="10" s="1"/>
  <c r="A228" i="48"/>
  <c r="A3460" i="10" s="1"/>
  <c r="A227" i="48"/>
  <c r="A3459" i="10" s="1"/>
  <c r="A226" i="48"/>
  <c r="A3458" i="10" s="1"/>
  <c r="A225" i="48"/>
  <c r="A3457" i="10" s="1"/>
  <c r="A224" i="48"/>
  <c r="A3456" i="10" s="1"/>
  <c r="A223" i="48"/>
  <c r="A3455" i="10" s="1"/>
  <c r="A222" i="48"/>
  <c r="A3454" i="10" s="1"/>
  <c r="A221" i="48"/>
  <c r="A3453" i="10" s="1"/>
  <c r="A220" i="48"/>
  <c r="A3452" i="10" s="1"/>
  <c r="A219" i="48"/>
  <c r="A3451" i="10" s="1"/>
  <c r="A218" i="48"/>
  <c r="A3450" i="10" s="1"/>
  <c r="A217" i="48"/>
  <c r="A3449" i="10" s="1"/>
  <c r="A216" i="48"/>
  <c r="A3448" i="10" s="1"/>
  <c r="A215" i="48"/>
  <c r="A3447" i="10" s="1"/>
  <c r="A214" i="48"/>
  <c r="A3446" i="10" s="1"/>
  <c r="A213" i="48"/>
  <c r="A3445" i="10" s="1"/>
  <c r="A212" i="48"/>
  <c r="A3444" i="10" s="1"/>
  <c r="A211" i="48"/>
  <c r="A3443" i="10" s="1"/>
  <c r="A210" i="48"/>
  <c r="A3442" i="10" s="1"/>
  <c r="A209" i="48"/>
  <c r="A3441" i="10" s="1"/>
  <c r="A208" i="48"/>
  <c r="A3440" i="10" s="1"/>
  <c r="A207" i="48"/>
  <c r="A3439" i="10" s="1"/>
  <c r="A206" i="48"/>
  <c r="A3438" i="10" s="1"/>
  <c r="A205" i="48"/>
  <c r="A3437" i="10" s="1"/>
  <c r="A204" i="48"/>
  <c r="A3436" i="10" s="1"/>
  <c r="A203" i="48"/>
  <c r="A3435" i="10" s="1"/>
  <c r="A202" i="48"/>
  <c r="A3434" i="10" s="1"/>
  <c r="A201" i="48"/>
  <c r="A3433" i="10" s="1"/>
  <c r="A200" i="48"/>
  <c r="A3432" i="10" s="1"/>
  <c r="A199" i="48"/>
  <c r="A3431" i="10" s="1"/>
  <c r="A198" i="48"/>
  <c r="A3430" i="10" s="1"/>
  <c r="A197" i="48"/>
  <c r="A3429" i="10" s="1"/>
  <c r="A196" i="48"/>
  <c r="A3428" i="10" s="1"/>
  <c r="A195" i="48"/>
  <c r="A3427" i="10" s="1"/>
  <c r="A194" i="48"/>
  <c r="A3426" i="10" s="1"/>
  <c r="A193" i="48"/>
  <c r="A3425" i="10" s="1"/>
  <c r="A192" i="48"/>
  <c r="A3424" i="10" s="1"/>
  <c r="A191" i="48"/>
  <c r="A3423" i="10" s="1"/>
  <c r="A190" i="48"/>
  <c r="A3422" i="10" s="1"/>
  <c r="A189" i="48"/>
  <c r="A3421" i="10" s="1"/>
  <c r="A188" i="48"/>
  <c r="A3420" i="10" s="1"/>
  <c r="A187" i="48"/>
  <c r="A3419" i="10" s="1"/>
  <c r="A186" i="48"/>
  <c r="A3418" i="10" s="1"/>
  <c r="A185" i="48"/>
  <c r="A3417" i="10" s="1"/>
  <c r="A184" i="48"/>
  <c r="A3416" i="10" s="1"/>
  <c r="A183" i="48"/>
  <c r="A3415" i="10" s="1"/>
  <c r="A182" i="48"/>
  <c r="A3414" i="10" s="1"/>
  <c r="A181" i="48"/>
  <c r="A3413" i="10" s="1"/>
  <c r="A180" i="48"/>
  <c r="A3412" i="10" s="1"/>
  <c r="A179" i="48"/>
  <c r="A3411" i="10" s="1"/>
  <c r="A178" i="48"/>
  <c r="A3410" i="10" s="1"/>
  <c r="A177" i="48"/>
  <c r="A3409" i="10" s="1"/>
  <c r="A176" i="48"/>
  <c r="A3408" i="10" s="1"/>
  <c r="A175" i="48"/>
  <c r="A3407" i="10" s="1"/>
  <c r="A174" i="48"/>
  <c r="A3406" i="10" s="1"/>
  <c r="A173" i="48"/>
  <c r="A3405" i="10" s="1"/>
  <c r="A1029" i="45"/>
  <c r="A3237" i="10" s="1"/>
  <c r="A1028" i="45"/>
  <c r="A3236" i="10" s="1"/>
  <c r="A1027" i="45"/>
  <c r="A3235" i="10" s="1"/>
  <c r="A1026" i="45"/>
  <c r="A3234" i="10" s="1"/>
  <c r="A1025" i="45"/>
  <c r="A3233" i="10" s="1"/>
  <c r="A1024" i="45"/>
  <c r="A3232" i="10" s="1"/>
  <c r="A1023" i="45"/>
  <c r="A3231" i="10" s="1"/>
  <c r="A1022" i="45"/>
  <c r="A3230" i="10" s="1"/>
  <c r="A1021" i="45"/>
  <c r="A3229" i="10" s="1"/>
  <c r="A1020" i="45"/>
  <c r="A3228" i="10" s="1"/>
  <c r="A1019" i="45"/>
  <c r="A3227" i="10" s="1"/>
  <c r="A1018" i="45"/>
  <c r="A3226" i="10" s="1"/>
  <c r="A1017" i="45"/>
  <c r="A3225" i="10" s="1"/>
  <c r="A1016" i="45"/>
  <c r="A3224" i="10" s="1"/>
  <c r="A1015" i="45"/>
  <c r="A3223" i="10" s="1"/>
  <c r="A1014" i="45"/>
  <c r="A3222" i="10" s="1"/>
  <c r="A1013" i="45"/>
  <c r="A3221" i="10" s="1"/>
  <c r="A1012" i="45"/>
  <c r="A3220" i="10" s="1"/>
  <c r="A1011" i="45"/>
  <c r="A3219" i="10" s="1"/>
  <c r="A1010" i="45"/>
  <c r="A3218" i="10" s="1"/>
  <c r="A1009" i="45"/>
  <c r="A3217" i="10" s="1"/>
  <c r="A1008" i="45"/>
  <c r="A3216" i="10" s="1"/>
  <c r="A1007" i="45"/>
  <c r="A3215" i="10" s="1"/>
  <c r="A1006" i="45"/>
  <c r="A3214" i="10" s="1"/>
  <c r="A1005" i="45"/>
  <c r="A3213" i="10" s="1"/>
  <c r="A1004" i="45"/>
  <c r="A3212" i="10" s="1"/>
  <c r="A1003" i="45"/>
  <c r="A3211" i="10" s="1"/>
  <c r="A1002" i="45"/>
  <c r="A3210" i="10" s="1"/>
  <c r="A1001" i="45"/>
  <c r="A3209" i="10" s="1"/>
  <c r="A1000" i="45"/>
  <c r="A3208" i="10" s="1"/>
  <c r="A999" i="45"/>
  <c r="A3207" i="10" s="1"/>
  <c r="A998" i="45"/>
  <c r="A3206" i="10" s="1"/>
  <c r="A997" i="45"/>
  <c r="A3205" i="10" s="1"/>
  <c r="A996" i="45"/>
  <c r="A3204" i="10" s="1"/>
  <c r="A995" i="45"/>
  <c r="A3203" i="10" s="1"/>
  <c r="A994" i="45"/>
  <c r="A3202" i="10" s="1"/>
  <c r="A993" i="45"/>
  <c r="A3201" i="10" s="1"/>
  <c r="A992" i="45"/>
  <c r="A3200" i="10" s="1"/>
  <c r="A991" i="45"/>
  <c r="A3199" i="10" s="1"/>
  <c r="A990" i="45"/>
  <c r="A3198" i="10" s="1"/>
  <c r="A989" i="45"/>
  <c r="A3197" i="10" s="1"/>
  <c r="A988" i="45"/>
  <c r="A3196" i="10" s="1"/>
  <c r="A987" i="45"/>
  <c r="A3195" i="10" s="1"/>
  <c r="A986" i="45"/>
  <c r="A3194" i="10" s="1"/>
  <c r="A985" i="45"/>
  <c r="A3193" i="10" s="1"/>
  <c r="A984" i="45"/>
  <c r="A3192" i="10" s="1"/>
  <c r="A983" i="45"/>
  <c r="A3191" i="10" s="1"/>
  <c r="A982" i="45"/>
  <c r="A3190" i="10" s="1"/>
  <c r="A981" i="45"/>
  <c r="A3189" i="10" s="1"/>
  <c r="A980" i="45"/>
  <c r="A3188" i="10" s="1"/>
  <c r="A979" i="45"/>
  <c r="A3187" i="10" s="1"/>
  <c r="A978" i="45"/>
  <c r="A3186" i="10" s="1"/>
  <c r="A977" i="45"/>
  <c r="A3185" i="10" s="1"/>
  <c r="A976" i="45"/>
  <c r="A3184" i="10" s="1"/>
  <c r="A975" i="45"/>
  <c r="A3183" i="10" s="1"/>
  <c r="A974" i="45"/>
  <c r="A3182" i="10" s="1"/>
  <c r="A973" i="45"/>
  <c r="A3181" i="10" s="1"/>
  <c r="A972" i="45"/>
  <c r="A3180" i="10" s="1"/>
  <c r="A971" i="45"/>
  <c r="A3179" i="10" s="1"/>
  <c r="A970" i="45"/>
  <c r="A3178" i="10" s="1"/>
  <c r="A969" i="45"/>
  <c r="A3177" i="10" s="1"/>
  <c r="A968" i="45"/>
  <c r="A3176" i="10" s="1"/>
  <c r="A967" i="45"/>
  <c r="A3175" i="10" s="1"/>
  <c r="A966" i="45"/>
  <c r="A3174" i="10" s="1"/>
  <c r="A965" i="45"/>
  <c r="A3173" i="10" s="1"/>
  <c r="A964" i="45"/>
  <c r="A3172" i="10" s="1"/>
  <c r="A963" i="45"/>
  <c r="A3171" i="10" s="1"/>
  <c r="A962" i="45"/>
  <c r="A3170" i="10" s="1"/>
  <c r="A961" i="45"/>
  <c r="A3169" i="10" s="1"/>
  <c r="A960" i="45"/>
  <c r="A3168" i="10" s="1"/>
  <c r="A959" i="45"/>
  <c r="A3167" i="10" s="1"/>
  <c r="A958" i="45"/>
  <c r="A3166" i="10" s="1"/>
  <c r="A957" i="45"/>
  <c r="A3165" i="10" s="1"/>
  <c r="A956" i="45"/>
  <c r="A3164" i="10" s="1"/>
  <c r="A955" i="45"/>
  <c r="A3163" i="10" s="1"/>
  <c r="A954" i="45"/>
  <c r="A3162" i="10" s="1"/>
  <c r="A953" i="45"/>
  <c r="A3161" i="10" s="1"/>
  <c r="A952" i="45"/>
  <c r="A3160" i="10" s="1"/>
  <c r="A951" i="45"/>
  <c r="A3159" i="10" s="1"/>
  <c r="A950" i="45"/>
  <c r="A3158" i="10" s="1"/>
  <c r="A949" i="45"/>
  <c r="A3157" i="10" s="1"/>
  <c r="A948" i="45"/>
  <c r="A3156" i="10" s="1"/>
  <c r="A947" i="45"/>
  <c r="A3155" i="10" s="1"/>
  <c r="A946" i="45"/>
  <c r="A3154" i="10" s="1"/>
  <c r="A945" i="45"/>
  <c r="A3153" i="10" s="1"/>
  <c r="A944" i="45"/>
  <c r="A3152" i="10" s="1"/>
  <c r="A943" i="45"/>
  <c r="A3151" i="10" s="1"/>
  <c r="A942" i="45"/>
  <c r="A3150" i="10" s="1"/>
  <c r="A941" i="45"/>
  <c r="A3149" i="10" s="1"/>
  <c r="A940" i="45"/>
  <c r="A3148" i="10" s="1"/>
  <c r="A939" i="45"/>
  <c r="A3147" i="10" s="1"/>
  <c r="A938" i="45"/>
  <c r="A3146" i="10" s="1"/>
  <c r="A937" i="45"/>
  <c r="A3145" i="10" s="1"/>
  <c r="A936" i="45"/>
  <c r="A3144" i="10" s="1"/>
  <c r="A935" i="45"/>
  <c r="A3143" i="10" s="1"/>
  <c r="A934" i="45"/>
  <c r="A3142" i="10" s="1"/>
  <c r="A933" i="45"/>
  <c r="A3141" i="10" s="1"/>
  <c r="A932" i="45"/>
  <c r="A3140" i="10" s="1"/>
  <c r="A931" i="45"/>
  <c r="A3139" i="10" s="1"/>
  <c r="A930" i="45"/>
  <c r="A3138" i="10" s="1"/>
  <c r="A929" i="45"/>
  <c r="A3137" i="10" s="1"/>
  <c r="A928" i="45"/>
  <c r="A3136" i="10" s="1"/>
  <c r="A927" i="45"/>
  <c r="A3135" i="10" s="1"/>
  <c r="A926" i="45"/>
  <c r="A3134" i="10" s="1"/>
  <c r="A925" i="45"/>
  <c r="A3133" i="10" s="1"/>
  <c r="A924" i="45"/>
  <c r="A3132" i="10" s="1"/>
  <c r="A923" i="45"/>
  <c r="A3131" i="10" s="1"/>
  <c r="A922" i="45"/>
  <c r="A3130" i="10" s="1"/>
  <c r="A921" i="45"/>
  <c r="A3129" i="10" s="1"/>
  <c r="A920" i="45"/>
  <c r="A3128" i="10" s="1"/>
  <c r="A919" i="45"/>
  <c r="A3127" i="10" s="1"/>
  <c r="A918" i="45"/>
  <c r="A3126" i="10" s="1"/>
  <c r="A917" i="45"/>
  <c r="A3125" i="10" s="1"/>
  <c r="A916" i="45"/>
  <c r="A3124" i="10" s="1"/>
  <c r="A915" i="45"/>
  <c r="A3123" i="10" s="1"/>
  <c r="A914" i="45"/>
  <c r="A3122" i="10" s="1"/>
  <c r="A913" i="45"/>
  <c r="A3121" i="10" s="1"/>
  <c r="A912" i="45"/>
  <c r="A3120" i="10" s="1"/>
  <c r="A911" i="45"/>
  <c r="A3119" i="10" s="1"/>
  <c r="A910" i="45"/>
  <c r="A3118" i="10" s="1"/>
  <c r="A909" i="45"/>
  <c r="A3117" i="10" s="1"/>
  <c r="A908" i="45"/>
  <c r="A3116" i="10" s="1"/>
  <c r="A907" i="45"/>
  <c r="A3115" i="10" s="1"/>
  <c r="A906" i="45"/>
  <c r="A3114" i="10" s="1"/>
  <c r="A905" i="45"/>
  <c r="A3113" i="10" s="1"/>
  <c r="A904" i="45"/>
  <c r="A3112" i="10" s="1"/>
  <c r="A903" i="45"/>
  <c r="A3111" i="10" s="1"/>
  <c r="A902" i="45"/>
  <c r="A3110" i="10" s="1"/>
  <c r="A901" i="45"/>
  <c r="A3109" i="10" s="1"/>
  <c r="A900" i="45"/>
  <c r="A3108" i="10" s="1"/>
  <c r="A899" i="45"/>
  <c r="A3107" i="10" s="1"/>
  <c r="A898" i="45"/>
  <c r="A3106" i="10" s="1"/>
  <c r="A897" i="45"/>
  <c r="A3105" i="10" s="1"/>
  <c r="A896" i="45"/>
  <c r="A3104" i="10" s="1"/>
  <c r="A895" i="45"/>
  <c r="A3103" i="10" s="1"/>
  <c r="A894" i="45"/>
  <c r="A3102" i="10" s="1"/>
  <c r="A893" i="45"/>
  <c r="A3101" i="10" s="1"/>
  <c r="A892" i="45"/>
  <c r="A3100" i="10" s="1"/>
  <c r="A891" i="45"/>
  <c r="A3099" i="10" s="1"/>
  <c r="A890" i="45"/>
  <c r="A3098" i="10" s="1"/>
  <c r="A889" i="45"/>
  <c r="A3097" i="10" s="1"/>
  <c r="A888" i="45"/>
  <c r="A3096" i="10" s="1"/>
  <c r="A887" i="45"/>
  <c r="A3095" i="10" s="1"/>
  <c r="A886" i="45"/>
  <c r="A3094" i="10" s="1"/>
  <c r="A885" i="45"/>
  <c r="A3093" i="10" s="1"/>
  <c r="A884" i="45"/>
  <c r="A3092" i="10" s="1"/>
  <c r="A883" i="45"/>
  <c r="A3091" i="10" s="1"/>
  <c r="A882" i="45"/>
  <c r="A3090" i="10" s="1"/>
  <c r="A881" i="45"/>
  <c r="A3089" i="10" s="1"/>
  <c r="A880" i="45"/>
  <c r="A3088" i="10" s="1"/>
  <c r="A879" i="45"/>
  <c r="A3087" i="10" s="1"/>
  <c r="A878" i="45"/>
  <c r="A3086" i="10" s="1"/>
  <c r="A877" i="45"/>
  <c r="A3085" i="10" s="1"/>
  <c r="A876" i="45"/>
  <c r="A3084" i="10" s="1"/>
  <c r="A875" i="45"/>
  <c r="A3083" i="10" s="1"/>
  <c r="A874" i="45"/>
  <c r="A3082" i="10" s="1"/>
  <c r="A873" i="45"/>
  <c r="A3081" i="10" s="1"/>
  <c r="A872" i="45"/>
  <c r="A3080" i="10" s="1"/>
  <c r="A871" i="45"/>
  <c r="A3079" i="10" s="1"/>
  <c r="A870" i="45"/>
  <c r="A3078" i="10" s="1"/>
  <c r="A869" i="45"/>
  <c r="A3077" i="10" s="1"/>
  <c r="A868" i="45"/>
  <c r="A3076" i="10" s="1"/>
  <c r="A867" i="45"/>
  <c r="A3075" i="10" s="1"/>
  <c r="A866" i="45"/>
  <c r="A3074" i="10" s="1"/>
  <c r="A865" i="45"/>
  <c r="A3073" i="10" s="1"/>
  <c r="A864" i="45"/>
  <c r="A3072" i="10" s="1"/>
  <c r="A863" i="45"/>
  <c r="A3071" i="10" s="1"/>
  <c r="A862" i="45"/>
  <c r="A3070" i="10" s="1"/>
  <c r="A861" i="45"/>
  <c r="A3069" i="10" s="1"/>
  <c r="A860" i="45"/>
  <c r="A3068" i="10" s="1"/>
  <c r="A859" i="45"/>
  <c r="A3067" i="10" s="1"/>
  <c r="A858" i="45"/>
  <c r="A3066" i="10" s="1"/>
  <c r="A857" i="45"/>
  <c r="A3065" i="10" s="1"/>
  <c r="A856" i="45"/>
  <c r="A3064" i="10" s="1"/>
  <c r="A855" i="45"/>
  <c r="A3063" i="10" s="1"/>
  <c r="A854" i="45"/>
  <c r="A3062" i="10" s="1"/>
  <c r="A853" i="45"/>
  <c r="A3061" i="10" s="1"/>
  <c r="A852" i="45"/>
  <c r="A3060" i="10" s="1"/>
  <c r="A851" i="45"/>
  <c r="A3059" i="10" s="1"/>
  <c r="A850" i="45"/>
  <c r="A3058" i="10" s="1"/>
  <c r="A849" i="45"/>
  <c r="A3057" i="10" s="1"/>
  <c r="A848" i="45"/>
  <c r="A3056" i="10" s="1"/>
  <c r="A847" i="45"/>
  <c r="A3055" i="10" s="1"/>
  <c r="A846" i="45"/>
  <c r="A3054" i="10" s="1"/>
  <c r="A845" i="45"/>
  <c r="A3053" i="10" s="1"/>
  <c r="A844" i="45"/>
  <c r="A3052" i="10" s="1"/>
  <c r="A843" i="45"/>
  <c r="A3051" i="10" s="1"/>
  <c r="A842" i="45"/>
  <c r="A3050" i="10" s="1"/>
  <c r="A841" i="45"/>
  <c r="A3049" i="10" s="1"/>
  <c r="A840" i="45"/>
  <c r="A3048" i="10" s="1"/>
  <c r="A839" i="45"/>
  <c r="A3047" i="10" s="1"/>
  <c r="A838" i="45"/>
  <c r="A3046" i="10" s="1"/>
  <c r="A837" i="45"/>
  <c r="A3045" i="10" s="1"/>
  <c r="A836" i="45"/>
  <c r="A3044" i="10" s="1"/>
  <c r="A835" i="45"/>
  <c r="A3043" i="10" s="1"/>
  <c r="A834" i="45"/>
  <c r="A3042" i="10" s="1"/>
  <c r="A833" i="45"/>
  <c r="A3041" i="10" s="1"/>
  <c r="A832" i="45"/>
  <c r="A3040" i="10" s="1"/>
  <c r="A831" i="45"/>
  <c r="A3039" i="10" s="1"/>
  <c r="A830" i="45"/>
  <c r="A3038" i="10" s="1"/>
  <c r="A829" i="45"/>
  <c r="A3037" i="10" s="1"/>
  <c r="A828" i="45"/>
  <c r="A3036" i="10" s="1"/>
  <c r="A827" i="45"/>
  <c r="A3035" i="10" s="1"/>
  <c r="A826" i="45"/>
  <c r="A3034" i="10" s="1"/>
  <c r="A825" i="45"/>
  <c r="A3033" i="10" s="1"/>
  <c r="A824" i="45"/>
  <c r="A3032" i="10" s="1"/>
  <c r="A823" i="45"/>
  <c r="A3031" i="10" s="1"/>
  <c r="A822" i="45"/>
  <c r="A3030" i="10" s="1"/>
  <c r="A821" i="45"/>
  <c r="A3029" i="10" s="1"/>
  <c r="A820" i="45"/>
  <c r="A3028" i="10" s="1"/>
  <c r="A819" i="45"/>
  <c r="A3027" i="10" s="1"/>
  <c r="A818" i="45"/>
  <c r="A3026" i="10" s="1"/>
  <c r="A817" i="45"/>
  <c r="A3025" i="10" s="1"/>
  <c r="A816" i="45"/>
  <c r="A3024" i="10" s="1"/>
  <c r="A815" i="45"/>
  <c r="A3023" i="10" s="1"/>
  <c r="A814" i="45"/>
  <c r="A3022" i="10" s="1"/>
  <c r="A813" i="45"/>
  <c r="A3021" i="10" s="1"/>
  <c r="A812" i="45"/>
  <c r="A3020" i="10" s="1"/>
  <c r="A811" i="45"/>
  <c r="A3019" i="10" s="1"/>
  <c r="A810" i="45"/>
  <c r="A3018" i="10" s="1"/>
  <c r="A809" i="45"/>
  <c r="A3017" i="10" s="1"/>
  <c r="A808" i="45"/>
  <c r="A3016" i="10" s="1"/>
  <c r="A807" i="45"/>
  <c r="A3015" i="10" s="1"/>
  <c r="A806" i="45"/>
  <c r="A3014" i="10" s="1"/>
  <c r="A805" i="45"/>
  <c r="A3013" i="10" s="1"/>
  <c r="A804" i="45"/>
  <c r="A3012" i="10" s="1"/>
  <c r="A803" i="45"/>
  <c r="A3011" i="10" s="1"/>
  <c r="A802" i="45"/>
  <c r="A3010" i="10" s="1"/>
  <c r="A801" i="45"/>
  <c r="A3009" i="10" s="1"/>
  <c r="A800" i="45"/>
  <c r="A3008" i="10" s="1"/>
  <c r="A799" i="45"/>
  <c r="A3007" i="10" s="1"/>
  <c r="A798" i="45"/>
  <c r="A3006" i="10" s="1"/>
  <c r="A797" i="45"/>
  <c r="A3005" i="10" s="1"/>
  <c r="A796" i="45"/>
  <c r="A3004" i="10" s="1"/>
  <c r="A795" i="45"/>
  <c r="A3003" i="10" s="1"/>
  <c r="A794" i="45"/>
  <c r="A3002" i="10" s="1"/>
  <c r="A793" i="45"/>
  <c r="A3001" i="10" s="1"/>
  <c r="A792" i="45"/>
  <c r="A3000" i="10" s="1"/>
  <c r="A791" i="45"/>
  <c r="A2999" i="10" s="1"/>
  <c r="A790" i="45"/>
  <c r="A2998" i="10" s="1"/>
  <c r="A789" i="45"/>
  <c r="A2997" i="10" s="1"/>
  <c r="A788" i="45"/>
  <c r="A2996" i="10" s="1"/>
  <c r="A787" i="45"/>
  <c r="A2995" i="10" s="1"/>
  <c r="A786" i="45"/>
  <c r="A2994" i="10" s="1"/>
  <c r="A785" i="45"/>
  <c r="A2993" i="10" s="1"/>
  <c r="A784" i="45"/>
  <c r="A2992" i="10" s="1"/>
  <c r="A783" i="45"/>
  <c r="A2991" i="10" s="1"/>
  <c r="A782" i="45"/>
  <c r="A2990" i="10" s="1"/>
  <c r="A781" i="45"/>
  <c r="A2989" i="10" s="1"/>
  <c r="A780" i="45"/>
  <c r="A2988" i="10" s="1"/>
  <c r="A779" i="45"/>
  <c r="A2987" i="10" s="1"/>
  <c r="A778" i="45"/>
  <c r="A2986" i="10" s="1"/>
  <c r="A777" i="45"/>
  <c r="A2985" i="10" s="1"/>
  <c r="A776" i="45"/>
  <c r="A2984" i="10" s="1"/>
  <c r="A775" i="45"/>
  <c r="A2983" i="10" s="1"/>
  <c r="A774" i="45"/>
  <c r="A2982" i="10" s="1"/>
  <c r="A773" i="45"/>
  <c r="A2981" i="10" s="1"/>
  <c r="A772" i="45"/>
  <c r="A2980" i="10" s="1"/>
  <c r="A771" i="45"/>
  <c r="A2979" i="10" s="1"/>
  <c r="A770" i="45"/>
  <c r="A2978" i="10" s="1"/>
  <c r="A769" i="45"/>
  <c r="A2977" i="10" s="1"/>
  <c r="A768" i="45"/>
  <c r="A2976" i="10" s="1"/>
  <c r="A767" i="45"/>
  <c r="A2975" i="10" s="1"/>
  <c r="A766" i="45"/>
  <c r="A2974" i="10" s="1"/>
  <c r="A765" i="45"/>
  <c r="A2973" i="10" s="1"/>
  <c r="A764" i="45"/>
  <c r="A2972" i="10" s="1"/>
  <c r="A763" i="45"/>
  <c r="A2971" i="10" s="1"/>
  <c r="A762" i="45"/>
  <c r="A2970" i="10" s="1"/>
  <c r="A761" i="45"/>
  <c r="A2969" i="10" s="1"/>
  <c r="A760" i="45"/>
  <c r="A2968" i="10" s="1"/>
  <c r="A759" i="45"/>
  <c r="A2967" i="10" s="1"/>
  <c r="A758" i="45"/>
  <c r="A2966" i="10" s="1"/>
  <c r="A757" i="45"/>
  <c r="A2965" i="10" s="1"/>
  <c r="A756" i="45"/>
  <c r="A2964" i="10" s="1"/>
  <c r="A755" i="45"/>
  <c r="A2963" i="10" s="1"/>
  <c r="A754" i="45"/>
  <c r="A2962" i="10" s="1"/>
  <c r="A753" i="45"/>
  <c r="A2961" i="10" s="1"/>
  <c r="A752" i="45"/>
  <c r="A2960" i="10" s="1"/>
  <c r="A751" i="45"/>
  <c r="A2959" i="10" s="1"/>
  <c r="A750" i="45"/>
  <c r="A2958" i="10" s="1"/>
  <c r="A749" i="45"/>
  <c r="A2957" i="10" s="1"/>
  <c r="A748" i="45"/>
  <c r="A2956" i="10" s="1"/>
  <c r="A747" i="45"/>
  <c r="A2955" i="10" s="1"/>
  <c r="A746" i="45"/>
  <c r="A2954" i="10" s="1"/>
  <c r="A745" i="45"/>
  <c r="A2953" i="10" s="1"/>
  <c r="A744" i="45"/>
  <c r="A2952" i="10" s="1"/>
  <c r="A743" i="45"/>
  <c r="A2951" i="10" s="1"/>
  <c r="A742" i="45"/>
  <c r="A2950" i="10" s="1"/>
  <c r="A741" i="45"/>
  <c r="A2949" i="10" s="1"/>
  <c r="A740" i="45"/>
  <c r="A2948" i="10" s="1"/>
  <c r="A739" i="45"/>
  <c r="A2947" i="10" s="1"/>
  <c r="A738" i="45"/>
  <c r="A2946" i="10" s="1"/>
  <c r="A737" i="45"/>
  <c r="A2945" i="10" s="1"/>
  <c r="A736" i="45"/>
  <c r="A2944" i="10" s="1"/>
  <c r="A735" i="45"/>
  <c r="A2943" i="10" s="1"/>
  <c r="A734" i="45"/>
  <c r="A2942" i="10" s="1"/>
  <c r="A733" i="45"/>
  <c r="A2941" i="10" s="1"/>
  <c r="A732" i="45"/>
  <c r="A2940" i="10" s="1"/>
  <c r="A731" i="45"/>
  <c r="A2939" i="10" s="1"/>
  <c r="A730" i="45"/>
  <c r="A2938" i="10" s="1"/>
  <c r="A729" i="45"/>
  <c r="A2937" i="10" s="1"/>
  <c r="A728" i="45"/>
  <c r="A2936" i="10" s="1"/>
  <c r="A727" i="45"/>
  <c r="A2935" i="10" s="1"/>
  <c r="A726" i="45"/>
  <c r="A2934" i="10" s="1"/>
  <c r="A725" i="45"/>
  <c r="A2933" i="10" s="1"/>
  <c r="A724" i="45"/>
  <c r="A2932" i="10" s="1"/>
  <c r="A723" i="45"/>
  <c r="A2931" i="10" s="1"/>
  <c r="A722" i="45"/>
  <c r="A2930" i="10" s="1"/>
  <c r="A721" i="45"/>
  <c r="A2929" i="10" s="1"/>
  <c r="A720" i="45"/>
  <c r="A2928" i="10" s="1"/>
  <c r="A719" i="45"/>
  <c r="A2927" i="10" s="1"/>
  <c r="A718" i="45"/>
  <c r="A2926" i="10" s="1"/>
  <c r="A717" i="45"/>
  <c r="A2925" i="10" s="1"/>
  <c r="A716" i="45"/>
  <c r="A2924" i="10" s="1"/>
  <c r="A715" i="45"/>
  <c r="A2923" i="10" s="1"/>
  <c r="A714" i="45"/>
  <c r="A2922" i="10" s="1"/>
  <c r="A713" i="45"/>
  <c r="A2921" i="10" s="1"/>
  <c r="A712" i="45"/>
  <c r="A2920" i="10" s="1"/>
  <c r="A711" i="45"/>
  <c r="A2919" i="10" s="1"/>
  <c r="A710" i="45"/>
  <c r="A2918" i="10" s="1"/>
  <c r="A709" i="45"/>
  <c r="A2917" i="10" s="1"/>
  <c r="A708" i="45"/>
  <c r="A2916" i="10" s="1"/>
  <c r="A707" i="45"/>
  <c r="A2915" i="10" s="1"/>
  <c r="A706" i="45"/>
  <c r="A2914" i="10" s="1"/>
  <c r="A705" i="45"/>
  <c r="A2913" i="10" s="1"/>
  <c r="A704" i="45"/>
  <c r="A2912" i="10" s="1"/>
  <c r="A703" i="45"/>
  <c r="A2911" i="10" s="1"/>
  <c r="A702" i="45"/>
  <c r="A2910" i="10" s="1"/>
  <c r="A701" i="45"/>
  <c r="A2909" i="10" s="1"/>
  <c r="A700" i="45"/>
  <c r="A2908" i="10" s="1"/>
  <c r="A699" i="45"/>
  <c r="A2907" i="10" s="1"/>
  <c r="A698" i="45"/>
  <c r="A2906" i="10" s="1"/>
  <c r="A697" i="45"/>
  <c r="A2905" i="10" s="1"/>
  <c r="A696" i="45"/>
  <c r="A2904" i="10" s="1"/>
  <c r="A695" i="45"/>
  <c r="A2903" i="10" s="1"/>
  <c r="A694" i="45"/>
  <c r="A2902" i="10" s="1"/>
  <c r="A693" i="45"/>
  <c r="A2901" i="10" s="1"/>
  <c r="A692" i="45"/>
  <c r="A2900" i="10" s="1"/>
  <c r="A691" i="45"/>
  <c r="A2899" i="10" s="1"/>
  <c r="A690" i="45"/>
  <c r="A2898" i="10" s="1"/>
  <c r="A689" i="45"/>
  <c r="A2897" i="10" s="1"/>
  <c r="A688" i="45"/>
  <c r="A2896" i="10" s="1"/>
  <c r="A687" i="45"/>
  <c r="A2895" i="10" s="1"/>
  <c r="A686" i="45"/>
  <c r="A2894" i="10" s="1"/>
  <c r="A685" i="45"/>
  <c r="A2893" i="10" s="1"/>
  <c r="A684" i="45"/>
  <c r="A2892" i="10" s="1"/>
  <c r="A683" i="45"/>
  <c r="A2891" i="10" s="1"/>
  <c r="A682" i="45"/>
  <c r="A2890" i="10" s="1"/>
  <c r="A681" i="45"/>
  <c r="A2889" i="10" s="1"/>
  <c r="A680" i="45"/>
  <c r="A2888" i="10" s="1"/>
  <c r="A679" i="45"/>
  <c r="A2887" i="10" s="1"/>
  <c r="A678" i="45"/>
  <c r="A2886" i="10" s="1"/>
  <c r="A677" i="45"/>
  <c r="A2885" i="10" s="1"/>
  <c r="A676" i="45"/>
  <c r="A2884" i="10" s="1"/>
  <c r="A675" i="45"/>
  <c r="A2883" i="10" s="1"/>
  <c r="A674" i="45"/>
  <c r="A2882" i="10" s="1"/>
  <c r="A673" i="45"/>
  <c r="A2881" i="10" s="1"/>
  <c r="A672" i="45"/>
  <c r="A2880" i="10" s="1"/>
  <c r="A671" i="45"/>
  <c r="A2879" i="10" s="1"/>
  <c r="A670" i="45"/>
  <c r="A2878" i="10" s="1"/>
  <c r="A669" i="45"/>
  <c r="A2877" i="10" s="1"/>
  <c r="A668" i="45"/>
  <c r="A2876" i="10" s="1"/>
  <c r="A667" i="45"/>
  <c r="A2875" i="10" s="1"/>
  <c r="A666" i="45"/>
  <c r="A2874" i="10" s="1"/>
  <c r="A665" i="45"/>
  <c r="A2873" i="10" s="1"/>
  <c r="A664" i="45"/>
  <c r="A2872" i="10" s="1"/>
  <c r="A663" i="45"/>
  <c r="A2871" i="10" s="1"/>
  <c r="A662" i="45"/>
  <c r="A2870" i="10" s="1"/>
  <c r="A661" i="45"/>
  <c r="A2869" i="10" s="1"/>
  <c r="A660" i="45"/>
  <c r="A2868" i="10" s="1"/>
  <c r="A659" i="45"/>
  <c r="A2867" i="10" s="1"/>
  <c r="A658" i="45"/>
  <c r="A2866" i="10" s="1"/>
  <c r="A657" i="45"/>
  <c r="A2865" i="10" s="1"/>
  <c r="A656" i="45"/>
  <c r="A2864" i="10" s="1"/>
  <c r="A655" i="45"/>
  <c r="A2863" i="10" s="1"/>
  <c r="A654" i="45"/>
  <c r="A2862" i="10" s="1"/>
  <c r="A653" i="45"/>
  <c r="A2861" i="10" s="1"/>
  <c r="A652" i="45"/>
  <c r="A2860" i="10" s="1"/>
  <c r="A651" i="45"/>
  <c r="A2859" i="10" s="1"/>
  <c r="A650" i="45"/>
  <c r="A2858" i="10" s="1"/>
  <c r="A649" i="45"/>
  <c r="A2857" i="10" s="1"/>
  <c r="A648" i="45"/>
  <c r="A2856" i="10" s="1"/>
  <c r="A647" i="45"/>
  <c r="A2855" i="10" s="1"/>
  <c r="A646" i="45"/>
  <c r="A2854" i="10" s="1"/>
  <c r="A645" i="45"/>
  <c r="A2853" i="10" s="1"/>
  <c r="A644" i="45"/>
  <c r="A2852" i="10" s="1"/>
  <c r="A643" i="45"/>
  <c r="A2851" i="10" s="1"/>
  <c r="A642" i="45"/>
  <c r="A2850" i="10" s="1"/>
  <c r="A641" i="45"/>
  <c r="A2849" i="10" s="1"/>
  <c r="A640" i="45"/>
  <c r="A2848" i="10" s="1"/>
  <c r="A639" i="45"/>
  <c r="A2847" i="10" s="1"/>
  <c r="A638" i="45"/>
  <c r="A2846" i="10" s="1"/>
  <c r="A637" i="45"/>
  <c r="A2845" i="10" s="1"/>
  <c r="A636" i="45"/>
  <c r="A2844" i="10" s="1"/>
  <c r="A635" i="45"/>
  <c r="A2843" i="10" s="1"/>
  <c r="A634" i="45"/>
  <c r="A2842" i="10" s="1"/>
  <c r="A633" i="45"/>
  <c r="A2841" i="10" s="1"/>
  <c r="A632" i="45"/>
  <c r="A2840" i="10" s="1"/>
  <c r="A631" i="45"/>
  <c r="A2839" i="10" s="1"/>
  <c r="A630" i="45"/>
  <c r="A2838" i="10" s="1"/>
  <c r="A629" i="45"/>
  <c r="A2837" i="10" s="1"/>
  <c r="A628" i="45"/>
  <c r="A2836" i="10" s="1"/>
  <c r="A627" i="45"/>
  <c r="A2835" i="10" s="1"/>
  <c r="A626" i="45"/>
  <c r="A2834" i="10" s="1"/>
  <c r="A625" i="45"/>
  <c r="A2833" i="10" s="1"/>
  <c r="A624" i="45"/>
  <c r="A2832" i="10" s="1"/>
  <c r="A623" i="45"/>
  <c r="A2831" i="10" s="1"/>
  <c r="A622" i="45"/>
  <c r="A2830" i="10" s="1"/>
  <c r="A621" i="45"/>
  <c r="A2829" i="10" s="1"/>
  <c r="A620" i="45"/>
  <c r="A2828" i="10" s="1"/>
  <c r="A619" i="45"/>
  <c r="A2827" i="10" s="1"/>
  <c r="A618" i="45"/>
  <c r="A2826" i="10" s="1"/>
  <c r="A617" i="45"/>
  <c r="A2825" i="10" s="1"/>
  <c r="A616" i="45"/>
  <c r="A2824" i="10" s="1"/>
  <c r="A615" i="45"/>
  <c r="A2823" i="10" s="1"/>
  <c r="A614" i="45"/>
  <c r="A2822" i="10" s="1"/>
  <c r="A613" i="45"/>
  <c r="A2821" i="10" s="1"/>
  <c r="A612" i="45"/>
  <c r="A2820" i="10" s="1"/>
  <c r="A611" i="45"/>
  <c r="A2819" i="10" s="1"/>
  <c r="A610" i="45"/>
  <c r="A2818" i="10" s="1"/>
  <c r="A609" i="45"/>
  <c r="A2817" i="10" s="1"/>
  <c r="A608" i="45"/>
  <c r="A2816" i="10" s="1"/>
  <c r="A607" i="45"/>
  <c r="A2815" i="10" s="1"/>
  <c r="A606" i="45"/>
  <c r="A2814" i="10" s="1"/>
  <c r="A605" i="45"/>
  <c r="A2813" i="10" s="1"/>
  <c r="A604" i="45"/>
  <c r="A2812" i="10" s="1"/>
  <c r="A603" i="45"/>
  <c r="A2811" i="10" s="1"/>
  <c r="A602" i="45"/>
  <c r="A2810" i="10" s="1"/>
  <c r="A601" i="45"/>
  <c r="A2809" i="10" s="1"/>
  <c r="A600" i="45"/>
  <c r="A2808" i="10" s="1"/>
  <c r="A599" i="45"/>
  <c r="A2807" i="10" s="1"/>
  <c r="A598" i="45"/>
  <c r="A2806" i="10" s="1"/>
  <c r="A597" i="45"/>
  <c r="A2805" i="10" s="1"/>
  <c r="A596" i="45"/>
  <c r="A2804" i="10" s="1"/>
  <c r="A595" i="45"/>
  <c r="A2803" i="10" s="1"/>
  <c r="A594" i="45"/>
  <c r="A2802" i="10" s="1"/>
  <c r="A593" i="45"/>
  <c r="A2801" i="10" s="1"/>
  <c r="A592" i="45"/>
  <c r="A2800" i="10" s="1"/>
  <c r="A591" i="45"/>
  <c r="A2799" i="10" s="1"/>
  <c r="A590" i="45"/>
  <c r="A2798" i="10" s="1"/>
  <c r="A589" i="45"/>
  <c r="A2797" i="10" s="1"/>
  <c r="A588" i="45"/>
  <c r="A2796" i="10" s="1"/>
  <c r="A587" i="45"/>
  <c r="A2795" i="10" s="1"/>
  <c r="A586" i="45"/>
  <c r="A2794" i="10" s="1"/>
  <c r="A585" i="45"/>
  <c r="A2793" i="10" s="1"/>
  <c r="A584" i="45"/>
  <c r="A2792" i="10" s="1"/>
  <c r="A583" i="45"/>
  <c r="A2791" i="10" s="1"/>
  <c r="A582" i="45"/>
  <c r="A2790" i="10" s="1"/>
  <c r="A581" i="45"/>
  <c r="A2789" i="10" s="1"/>
  <c r="A580" i="45"/>
  <c r="A2788" i="10" s="1"/>
  <c r="A579" i="45"/>
  <c r="A2787" i="10" s="1"/>
  <c r="A578" i="45"/>
  <c r="A2786" i="10" s="1"/>
  <c r="A577" i="45"/>
  <c r="A2785" i="10" s="1"/>
  <c r="A576" i="45"/>
  <c r="A2784" i="10" s="1"/>
  <c r="A575" i="45"/>
  <c r="A2783" i="10" s="1"/>
  <c r="A574" i="45"/>
  <c r="A2782" i="10" s="1"/>
  <c r="A573" i="45"/>
  <c r="A2781" i="10" s="1"/>
  <c r="A572" i="45"/>
  <c r="A2780" i="10" s="1"/>
  <c r="A571" i="45"/>
  <c r="A2779" i="10" s="1"/>
  <c r="A570" i="45"/>
  <c r="A2778" i="10" s="1"/>
  <c r="A569" i="45"/>
  <c r="A2777" i="10" s="1"/>
  <c r="A568" i="45"/>
  <c r="A2776" i="10" s="1"/>
  <c r="A567" i="45"/>
  <c r="A2775" i="10" s="1"/>
  <c r="A566" i="45"/>
  <c r="A2774" i="10" s="1"/>
  <c r="A565" i="45"/>
  <c r="A2773" i="10" s="1"/>
  <c r="A564" i="45"/>
  <c r="A2772" i="10" s="1"/>
  <c r="A563" i="45"/>
  <c r="A2771" i="10" s="1"/>
  <c r="A562" i="45"/>
  <c r="A2770" i="10" s="1"/>
  <c r="A561" i="45"/>
  <c r="A2769" i="10" s="1"/>
  <c r="A560" i="45"/>
  <c r="A2768" i="10" s="1"/>
  <c r="A559" i="45"/>
  <c r="A2767" i="10" s="1"/>
  <c r="A558" i="45"/>
  <c r="A2766" i="10" s="1"/>
  <c r="A557" i="45"/>
  <c r="A2765" i="10" s="1"/>
  <c r="A556" i="45"/>
  <c r="A2764" i="10" s="1"/>
  <c r="A555" i="45"/>
  <c r="A2763" i="10" s="1"/>
  <c r="A554" i="45"/>
  <c r="A2762" i="10" s="1"/>
  <c r="A553" i="45"/>
  <c r="A2761" i="10" s="1"/>
  <c r="A552" i="45"/>
  <c r="A2760" i="10" s="1"/>
  <c r="A551" i="45"/>
  <c r="A2759" i="10" s="1"/>
  <c r="A550" i="45"/>
  <c r="A2758" i="10" s="1"/>
  <c r="A549" i="45"/>
  <c r="A2757" i="10" s="1"/>
  <c r="A548" i="45"/>
  <c r="A2756" i="10" s="1"/>
  <c r="A547" i="45"/>
  <c r="A2755" i="10" s="1"/>
  <c r="A546" i="45"/>
  <c r="A2754" i="10" s="1"/>
  <c r="A545" i="45"/>
  <c r="A2753" i="10" s="1"/>
  <c r="A544" i="45"/>
  <c r="A2752" i="10" s="1"/>
  <c r="A543" i="45"/>
  <c r="A2751" i="10" s="1"/>
  <c r="A542" i="45"/>
  <c r="A2750" i="10" s="1"/>
  <c r="A541" i="45"/>
  <c r="A2749" i="10" s="1"/>
  <c r="A540" i="45"/>
  <c r="A2748" i="10" s="1"/>
  <c r="A539" i="45"/>
  <c r="A2747" i="10" s="1"/>
  <c r="A538" i="45"/>
  <c r="A2746" i="10" s="1"/>
  <c r="A537" i="45"/>
  <c r="A2745" i="10" s="1"/>
  <c r="A536" i="45"/>
  <c r="A2744" i="10" s="1"/>
  <c r="A535" i="45"/>
  <c r="A2743" i="10" s="1"/>
  <c r="A534" i="45"/>
  <c r="A2742" i="10" s="1"/>
  <c r="A533" i="45"/>
  <c r="A2741" i="10" s="1"/>
  <c r="A532" i="45"/>
  <c r="A2740" i="10" s="1"/>
  <c r="A531" i="45"/>
  <c r="A2739" i="10" s="1"/>
  <c r="A530" i="45"/>
  <c r="A2738" i="10" s="1"/>
  <c r="A529" i="45"/>
  <c r="A2737" i="10" s="1"/>
  <c r="A528" i="45"/>
  <c r="A2736" i="10" s="1"/>
  <c r="A527" i="45"/>
  <c r="A2735" i="10" s="1"/>
  <c r="A526" i="45"/>
  <c r="A2734" i="10" s="1"/>
  <c r="A525" i="45"/>
  <c r="A2733" i="10" s="1"/>
  <c r="A524" i="45"/>
  <c r="A2732" i="10" s="1"/>
  <c r="A523" i="45"/>
  <c r="A2731" i="10" s="1"/>
  <c r="A522" i="45"/>
  <c r="A2730" i="10" s="1"/>
  <c r="A521" i="45"/>
  <c r="A2729" i="10" s="1"/>
  <c r="A520" i="45"/>
  <c r="A2728" i="10" s="1"/>
  <c r="A519" i="45"/>
  <c r="A2727" i="10" s="1"/>
  <c r="A518" i="45"/>
  <c r="A2726" i="10" s="1"/>
  <c r="E2053" i="1"/>
  <c r="E2053" i="10" s="1"/>
  <c r="D2053" i="1"/>
  <c r="C2053" i="1" s="1"/>
  <c r="B2053" i="10" s="1"/>
  <c r="B2053" i="1"/>
  <c r="A2117" i="1"/>
  <c r="A2116" i="1"/>
  <c r="A2115" i="1"/>
  <c r="A2114" i="1"/>
  <c r="A2113" i="1"/>
  <c r="A2112" i="1"/>
  <c r="A2111" i="1"/>
  <c r="A2110" i="1"/>
  <c r="A2109" i="1"/>
  <c r="A2108" i="1"/>
  <c r="A2107" i="1"/>
  <c r="A2106" i="1"/>
  <c r="A2105" i="1"/>
  <c r="A2104" i="1"/>
  <c r="A2103" i="1"/>
  <c r="A2102" i="1"/>
  <c r="A2101" i="1"/>
  <c r="A2100" i="1"/>
  <c r="A2099" i="1"/>
  <c r="A2098" i="1"/>
  <c r="A2097" i="1"/>
  <c r="A2096" i="1"/>
  <c r="A2095" i="1"/>
  <c r="A2094" i="1"/>
  <c r="A2093" i="1"/>
  <c r="A2092" i="1"/>
  <c r="A2091" i="1"/>
  <c r="A2090" i="1"/>
  <c r="A2089" i="1"/>
  <c r="A2088" i="1"/>
  <c r="A2087" i="1"/>
  <c r="A2086" i="1"/>
  <c r="E2085" i="1"/>
  <c r="F2085" i="1" s="1"/>
  <c r="A2085" i="1"/>
  <c r="A2084" i="1"/>
  <c r="A2083" i="1"/>
  <c r="A2082" i="1"/>
  <c r="A2081" i="1"/>
  <c r="A2080" i="1"/>
  <c r="A2079" i="1"/>
  <c r="A2078" i="1"/>
  <c r="A2077" i="1"/>
  <c r="A2076" i="1"/>
  <c r="A2075" i="1"/>
  <c r="A2074" i="1"/>
  <c r="A2073" i="1"/>
  <c r="A2072" i="1"/>
  <c r="A2071" i="1"/>
  <c r="A2070" i="1"/>
  <c r="A2069" i="1"/>
  <c r="A2068" i="1"/>
  <c r="A2067" i="1"/>
  <c r="A2066" i="1"/>
  <c r="A2065" i="1"/>
  <c r="A2064" i="1"/>
  <c r="A2063" i="1"/>
  <c r="A2062" i="1"/>
  <c r="A2061" i="1"/>
  <c r="A2060" i="1"/>
  <c r="A2059" i="1"/>
  <c r="A2058" i="1"/>
  <c r="A2057" i="1"/>
  <c r="A2056" i="1"/>
  <c r="A2055" i="1"/>
  <c r="A2054" i="1"/>
  <c r="A2021" i="1"/>
  <c r="A2020" i="1"/>
  <c r="A2019" i="1"/>
  <c r="A2018" i="1"/>
  <c r="A2017" i="1"/>
  <c r="A2016" i="1"/>
  <c r="A2015" i="1"/>
  <c r="A2014" i="1"/>
  <c r="A2013" i="1"/>
  <c r="A2012" i="1"/>
  <c r="A2011" i="1"/>
  <c r="A2010" i="1"/>
  <c r="A2009" i="1"/>
  <c r="A2008" i="1"/>
  <c r="A2007" i="1"/>
  <c r="A2006" i="1"/>
  <c r="A2005" i="1"/>
  <c r="A2004" i="1"/>
  <c r="A2003" i="1"/>
  <c r="A2002" i="1"/>
  <c r="A2001" i="1"/>
  <c r="A2000" i="1"/>
  <c r="A1999" i="1"/>
  <c r="A1998" i="1"/>
  <c r="A1997" i="1"/>
  <c r="A1996" i="1"/>
  <c r="A1995" i="1"/>
  <c r="A1994" i="1"/>
  <c r="A1993" i="1"/>
  <c r="A1992" i="1"/>
  <c r="A1991" i="1"/>
  <c r="A1990" i="1"/>
  <c r="A1989" i="1"/>
  <c r="A1988" i="1"/>
  <c r="A1987" i="1"/>
  <c r="A1986" i="1"/>
  <c r="A1985" i="1"/>
  <c r="A1984" i="1"/>
  <c r="A1983" i="1"/>
  <c r="A1982" i="1"/>
  <c r="A1981" i="1"/>
  <c r="A1980" i="1"/>
  <c r="A1979" i="1"/>
  <c r="A1978" i="1"/>
  <c r="A1977" i="1"/>
  <c r="A1976" i="1"/>
  <c r="A1975" i="1"/>
  <c r="A1974" i="1"/>
  <c r="A1973" i="1"/>
  <c r="A1972" i="1"/>
  <c r="A1971" i="1"/>
  <c r="A1970" i="1"/>
  <c r="A1969" i="1"/>
  <c r="A1968" i="1"/>
  <c r="A1967" i="1"/>
  <c r="A1966" i="1"/>
  <c r="A1965" i="1"/>
  <c r="A1964" i="1"/>
  <c r="A1963" i="1"/>
  <c r="A1962" i="1"/>
  <c r="A1961" i="1"/>
  <c r="A1960" i="1"/>
  <c r="A1959" i="1"/>
  <c r="A1958" i="1"/>
  <c r="A1925" i="1"/>
  <c r="A1924" i="1"/>
  <c r="A1923" i="1"/>
  <c r="A1922" i="1"/>
  <c r="A1921" i="1"/>
  <c r="A1920" i="1"/>
  <c r="A1919" i="1"/>
  <c r="A1918" i="1"/>
  <c r="A1917" i="1"/>
  <c r="A1916" i="1"/>
  <c r="A1915" i="1"/>
  <c r="A1914" i="1"/>
  <c r="A1913" i="1"/>
  <c r="A1912" i="1"/>
  <c r="A1911" i="1"/>
  <c r="A1910" i="1"/>
  <c r="A1909" i="1"/>
  <c r="A1908" i="1"/>
  <c r="A1907" i="1"/>
  <c r="A1906" i="1"/>
  <c r="A1905" i="1"/>
  <c r="A1904" i="1"/>
  <c r="A1903" i="1"/>
  <c r="A1902" i="1"/>
  <c r="A1901" i="1"/>
  <c r="A1900" i="1"/>
  <c r="A1899" i="1"/>
  <c r="A1898" i="1"/>
  <c r="A1897" i="1"/>
  <c r="A1896" i="1"/>
  <c r="A1895" i="1"/>
  <c r="A1894" i="1"/>
  <c r="A1893" i="1"/>
  <c r="A1892" i="1"/>
  <c r="A1891" i="1"/>
  <c r="A1890" i="1"/>
  <c r="A1889" i="1"/>
  <c r="A1888" i="1"/>
  <c r="A1887" i="1"/>
  <c r="A1886" i="1"/>
  <c r="A1885" i="1"/>
  <c r="A1884" i="1"/>
  <c r="A1883" i="1"/>
  <c r="A1882" i="1"/>
  <c r="A1881" i="1"/>
  <c r="A1880" i="1"/>
  <c r="A1879" i="1"/>
  <c r="A1878" i="1"/>
  <c r="A1877" i="1"/>
  <c r="A1876" i="1"/>
  <c r="A1875" i="1"/>
  <c r="A1874" i="1"/>
  <c r="A1873" i="1"/>
  <c r="A1872" i="1"/>
  <c r="A1871" i="1"/>
  <c r="A1870" i="1"/>
  <c r="A1869" i="1"/>
  <c r="A1868" i="1"/>
  <c r="A1867" i="1"/>
  <c r="A1866" i="1"/>
  <c r="A1865" i="1"/>
  <c r="A1864" i="1"/>
  <c r="A1863" i="1"/>
  <c r="A1862" i="1"/>
  <c r="A1829" i="1"/>
  <c r="A1828" i="1"/>
  <c r="A1827" i="1"/>
  <c r="A1826" i="1"/>
  <c r="A1825" i="1"/>
  <c r="A1824" i="1"/>
  <c r="A1823" i="1"/>
  <c r="A1822" i="1"/>
  <c r="A1821" i="1"/>
  <c r="A1820" i="1"/>
  <c r="A1819" i="1"/>
  <c r="A1818" i="1"/>
  <c r="A1817" i="1"/>
  <c r="A1816" i="1"/>
  <c r="A1815" i="1"/>
  <c r="A1814" i="1"/>
  <c r="A1813" i="1"/>
  <c r="A1812" i="1"/>
  <c r="A1811" i="1"/>
  <c r="A1810" i="1"/>
  <c r="A1809" i="1"/>
  <c r="A1808" i="1"/>
  <c r="A1807" i="1"/>
  <c r="A1806" i="1"/>
  <c r="A1805" i="1"/>
  <c r="A1804" i="1"/>
  <c r="A1803" i="1"/>
  <c r="A1802" i="1"/>
  <c r="A1801" i="1"/>
  <c r="A1800" i="1"/>
  <c r="A1799" i="1"/>
  <c r="A1798" i="1"/>
  <c r="A1797" i="1"/>
  <c r="A1796" i="1"/>
  <c r="A1795" i="1"/>
  <c r="A1794" i="1"/>
  <c r="A1793" i="1"/>
  <c r="A1792" i="1"/>
  <c r="A1791" i="1"/>
  <c r="A1790" i="1"/>
  <c r="A1789" i="1"/>
  <c r="A1788" i="1"/>
  <c r="A1787" i="1"/>
  <c r="A1786" i="1"/>
  <c r="A1785" i="1"/>
  <c r="A1784" i="1"/>
  <c r="A1783" i="1"/>
  <c r="A1782" i="1"/>
  <c r="A1781" i="1"/>
  <c r="A1780" i="1"/>
  <c r="A1779" i="1"/>
  <c r="A1778" i="1"/>
  <c r="A1777" i="1"/>
  <c r="A1776" i="1"/>
  <c r="A1775" i="1"/>
  <c r="A1774" i="1"/>
  <c r="A1773" i="1"/>
  <c r="A1772" i="1"/>
  <c r="A1771" i="1"/>
  <c r="A1770" i="1"/>
  <c r="A1769" i="1"/>
  <c r="A1768" i="1"/>
  <c r="A1767" i="1"/>
  <c r="A1766" i="1"/>
  <c r="A1733" i="1"/>
  <c r="A1732" i="1"/>
  <c r="A1731" i="1"/>
  <c r="A1730" i="1"/>
  <c r="A1729" i="1"/>
  <c r="A1728" i="1"/>
  <c r="A1727" i="1"/>
  <c r="A1726" i="1"/>
  <c r="A1725" i="1"/>
  <c r="A1724" i="1"/>
  <c r="A1723" i="1"/>
  <c r="A1722" i="1"/>
  <c r="A1721" i="1"/>
  <c r="A1720" i="1"/>
  <c r="A1719" i="1"/>
  <c r="A1718" i="1"/>
  <c r="A1717" i="1"/>
  <c r="A1716" i="1"/>
  <c r="A1715" i="1"/>
  <c r="A1714" i="1"/>
  <c r="A1713" i="1"/>
  <c r="A1712" i="1"/>
  <c r="A1711" i="1"/>
  <c r="A1710" i="1"/>
  <c r="A1709" i="1"/>
  <c r="A1708" i="1"/>
  <c r="A1707" i="1"/>
  <c r="A1706" i="1"/>
  <c r="A1705" i="1"/>
  <c r="A1704" i="1"/>
  <c r="A1703" i="1"/>
  <c r="A1702" i="1"/>
  <c r="A1701" i="1"/>
  <c r="A1700" i="1"/>
  <c r="A1699" i="1"/>
  <c r="A1698" i="1"/>
  <c r="A1697" i="1"/>
  <c r="A1696" i="1"/>
  <c r="A1695" i="1"/>
  <c r="A1694" i="1"/>
  <c r="A1693" i="1"/>
  <c r="A1692" i="1"/>
  <c r="A1691" i="1"/>
  <c r="A1690" i="1"/>
  <c r="A1689" i="1"/>
  <c r="A1688" i="1"/>
  <c r="A1687" i="1"/>
  <c r="A1686" i="1"/>
  <c r="A1685" i="1"/>
  <c r="A1684" i="1"/>
  <c r="A1683" i="1"/>
  <c r="A1682" i="1"/>
  <c r="A1681" i="1"/>
  <c r="A1680" i="1"/>
  <c r="A1679" i="1"/>
  <c r="A1678" i="1"/>
  <c r="A1677" i="1"/>
  <c r="A1676" i="1"/>
  <c r="A1675" i="1"/>
  <c r="A1674" i="1"/>
  <c r="A1673" i="1"/>
  <c r="A1672" i="1"/>
  <c r="A1671" i="1"/>
  <c r="A1670" i="1"/>
  <c r="A1637" i="1"/>
  <c r="A1636" i="1"/>
  <c r="A1635" i="1"/>
  <c r="A1634" i="1"/>
  <c r="A1633" i="1"/>
  <c r="A1632" i="1"/>
  <c r="A1631" i="1"/>
  <c r="A1630" i="1"/>
  <c r="A1629" i="1"/>
  <c r="A1628" i="1"/>
  <c r="A1627" i="1"/>
  <c r="A1626" i="1"/>
  <c r="A1625" i="1"/>
  <c r="A1624" i="1"/>
  <c r="A1623" i="1"/>
  <c r="A1622" i="1"/>
  <c r="A1621" i="1"/>
  <c r="A1620" i="1"/>
  <c r="A1619" i="1"/>
  <c r="A1618" i="1"/>
  <c r="A1617" i="1"/>
  <c r="A1616" i="1"/>
  <c r="A1615" i="1"/>
  <c r="A1614" i="1"/>
  <c r="A1613" i="1"/>
  <c r="A1612" i="1"/>
  <c r="A1611" i="1"/>
  <c r="A1610" i="1"/>
  <c r="A1609" i="1"/>
  <c r="A1608" i="1"/>
  <c r="A1607" i="1"/>
  <c r="A1606" i="1"/>
  <c r="A1605" i="1"/>
  <c r="A1604" i="1"/>
  <c r="A1603" i="1"/>
  <c r="A1602" i="1"/>
  <c r="A1601" i="1"/>
  <c r="A1600" i="1"/>
  <c r="A1599" i="1"/>
  <c r="A1598" i="1"/>
  <c r="A1597" i="1"/>
  <c r="A1596" i="1"/>
  <c r="A1595" i="1"/>
  <c r="A1594" i="1"/>
  <c r="A1593" i="1"/>
  <c r="A1592" i="1"/>
  <c r="A1591" i="1"/>
  <c r="A1590" i="1"/>
  <c r="A1589" i="1"/>
  <c r="A1588" i="1"/>
  <c r="A1587" i="1"/>
  <c r="A1586" i="1"/>
  <c r="A1585" i="1"/>
  <c r="A1584" i="1"/>
  <c r="A1583" i="1"/>
  <c r="A1582" i="1"/>
  <c r="A1581" i="1"/>
  <c r="A1580" i="1"/>
  <c r="A1579" i="1"/>
  <c r="A1578" i="1"/>
  <c r="A1577" i="1"/>
  <c r="A1576" i="1"/>
  <c r="A1575" i="1"/>
  <c r="A1574" i="1"/>
  <c r="A1445" i="1"/>
  <c r="A1444" i="1"/>
  <c r="A1443" i="1"/>
  <c r="A1442" i="1"/>
  <c r="A1441" i="1"/>
  <c r="A1440" i="1"/>
  <c r="A1439" i="1"/>
  <c r="A1438" i="1"/>
  <c r="A1437" i="1"/>
  <c r="A1436" i="1"/>
  <c r="A1435" i="1"/>
  <c r="A1434" i="1"/>
  <c r="A1433" i="1"/>
  <c r="A1432" i="1"/>
  <c r="A1431" i="1"/>
  <c r="A1430" i="1"/>
  <c r="A1429" i="1"/>
  <c r="A1428" i="1"/>
  <c r="A1427" i="1"/>
  <c r="A1426" i="1"/>
  <c r="A1425" i="1"/>
  <c r="A1424" i="1"/>
  <c r="A1423" i="1"/>
  <c r="A1422" i="1"/>
  <c r="A1421" i="1"/>
  <c r="A1420" i="1"/>
  <c r="A1419" i="1"/>
  <c r="A1418" i="1"/>
  <c r="A1417" i="1"/>
  <c r="A1416" i="1"/>
  <c r="A1415" i="1"/>
  <c r="A1414" i="1"/>
  <c r="A1413" i="1"/>
  <c r="A1412" i="1"/>
  <c r="A1411" i="1"/>
  <c r="A1410" i="1"/>
  <c r="A1409" i="1"/>
  <c r="A1408" i="1"/>
  <c r="A1407" i="1"/>
  <c r="A1406" i="1"/>
  <c r="A1405" i="1"/>
  <c r="A1404" i="1"/>
  <c r="A1403" i="1"/>
  <c r="A1402" i="1"/>
  <c r="A1401" i="1"/>
  <c r="A1400" i="1"/>
  <c r="A1399" i="1"/>
  <c r="A1398" i="1"/>
  <c r="A1397" i="1"/>
  <c r="A1396" i="1"/>
  <c r="A1395" i="1"/>
  <c r="A1394" i="1"/>
  <c r="A1393" i="1"/>
  <c r="A1392" i="1"/>
  <c r="A1391" i="1"/>
  <c r="A1390" i="1"/>
  <c r="A1389" i="1"/>
  <c r="A1388" i="1"/>
  <c r="A1387" i="1"/>
  <c r="A1386" i="1"/>
  <c r="A1385" i="1"/>
  <c r="A1384" i="1"/>
  <c r="A1383" i="1"/>
  <c r="A1382" i="1"/>
  <c r="A1349" i="1"/>
  <c r="A1348" i="1"/>
  <c r="A1347" i="1"/>
  <c r="A1346" i="1"/>
  <c r="A1345" i="1"/>
  <c r="A1344" i="1"/>
  <c r="A1343" i="1"/>
  <c r="A1342" i="1"/>
  <c r="A1341"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1317" i="1"/>
  <c r="A1316" i="1"/>
  <c r="A1315" i="1"/>
  <c r="A1314" i="1"/>
  <c r="A1313" i="1"/>
  <c r="A1312" i="1"/>
  <c r="A1311" i="1"/>
  <c r="A1310" i="1"/>
  <c r="A1309" i="1"/>
  <c r="A1308" i="1"/>
  <c r="A1307" i="1"/>
  <c r="A1306" i="1"/>
  <c r="A1305" i="1"/>
  <c r="A1304" i="1"/>
  <c r="A1303" i="1"/>
  <c r="A1302" i="1"/>
  <c r="A1301" i="1"/>
  <c r="A1300" i="1"/>
  <c r="A1299" i="1"/>
  <c r="A1298" i="1"/>
  <c r="A1297" i="1"/>
  <c r="A1296" i="1"/>
  <c r="A1295" i="1"/>
  <c r="A1294" i="1"/>
  <c r="A1293" i="1"/>
  <c r="A1292" i="1"/>
  <c r="A1291" i="1"/>
  <c r="A1290" i="1"/>
  <c r="A1289" i="1"/>
  <c r="A1288" i="1"/>
  <c r="A1287" i="1"/>
  <c r="A1286" i="1"/>
  <c r="A1253" i="1"/>
  <c r="A1252" i="1"/>
  <c r="A1251" i="1"/>
  <c r="A1250" i="1"/>
  <c r="A1249" i="1"/>
  <c r="A1248" i="1"/>
  <c r="A1247" i="1"/>
  <c r="A1246" i="1"/>
  <c r="A1245" i="1"/>
  <c r="A1244" i="1"/>
  <c r="A1243" i="1"/>
  <c r="A1242" i="1"/>
  <c r="A1241" i="1"/>
  <c r="A1240" i="1"/>
  <c r="A1239" i="1"/>
  <c r="A1238" i="1"/>
  <c r="A1237" i="1"/>
  <c r="A1236" i="1"/>
  <c r="A1235" i="1"/>
  <c r="A1234" i="1"/>
  <c r="A1233" i="1"/>
  <c r="A1232" i="1"/>
  <c r="A1231" i="1"/>
  <c r="A1230" i="1"/>
  <c r="A1229" i="1"/>
  <c r="A1228" i="1"/>
  <c r="A1227" i="1"/>
  <c r="A1226" i="1"/>
  <c r="A1225" i="1"/>
  <c r="A1224" i="1"/>
  <c r="A1223" i="1"/>
  <c r="A1222" i="1"/>
  <c r="A1221" i="1"/>
  <c r="A1220" i="1"/>
  <c r="A1219" i="1"/>
  <c r="A1218" i="1"/>
  <c r="A1217" i="1"/>
  <c r="A1216" i="1"/>
  <c r="A1215" i="1"/>
  <c r="A1214" i="1"/>
  <c r="A1213" i="1"/>
  <c r="A1212" i="1"/>
  <c r="A1211" i="1"/>
  <c r="A1210" i="1"/>
  <c r="A1209" i="1"/>
  <c r="A1208" i="1"/>
  <c r="A1207" i="1"/>
  <c r="A1206" i="1"/>
  <c r="A1205" i="1"/>
  <c r="A1204" i="1"/>
  <c r="A1203" i="1"/>
  <c r="A1202" i="1"/>
  <c r="A1201" i="1"/>
  <c r="A1200" i="1"/>
  <c r="A1199" i="1"/>
  <c r="A1198" i="1"/>
  <c r="A1197" i="1"/>
  <c r="A1196" i="1"/>
  <c r="A1195" i="1"/>
  <c r="A1194" i="1"/>
  <c r="A1193" i="1"/>
  <c r="A1192" i="1"/>
  <c r="A1191" i="1"/>
  <c r="A1190" i="1"/>
  <c r="A1157" i="1"/>
  <c r="A1156" i="1"/>
  <c r="A1155" i="1"/>
  <c r="A1154" i="1"/>
  <c r="A1153" i="1"/>
  <c r="A1152" i="1"/>
  <c r="A1151" i="1"/>
  <c r="A1150" i="1"/>
  <c r="A1149" i="1"/>
  <c r="A1148" i="1"/>
  <c r="A1147" i="1"/>
  <c r="A1146" i="1"/>
  <c r="A1145" i="1"/>
  <c r="A1144" i="1"/>
  <c r="A1143" i="1"/>
  <c r="A1142" i="1"/>
  <c r="A1141" i="1"/>
  <c r="A1140" i="1"/>
  <c r="A1139" i="1"/>
  <c r="A1138" i="1"/>
  <c r="A1137" i="1"/>
  <c r="A1136" i="1"/>
  <c r="A1135" i="1"/>
  <c r="A1134" i="1"/>
  <c r="A1133" i="1"/>
  <c r="A1132" i="1"/>
  <c r="A1131" i="1"/>
  <c r="A1130" i="1"/>
  <c r="A1129" i="1"/>
  <c r="A1128"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1000" i="1"/>
  <c r="A999" i="1"/>
  <c r="A998"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A733" i="1"/>
  <c r="A732" i="1"/>
  <c r="A731" i="1"/>
  <c r="A730" i="1"/>
  <c r="A729" i="1"/>
  <c r="A728" i="1"/>
  <c r="A727" i="1"/>
  <c r="A726" i="1"/>
  <c r="A725" i="1"/>
  <c r="A724" i="1"/>
  <c r="A723" i="1"/>
  <c r="A722" i="1"/>
  <c r="A721" i="1"/>
  <c r="A720" i="1"/>
  <c r="A719" i="1"/>
  <c r="A718" i="1"/>
  <c r="A717" i="1"/>
  <c r="A716" i="1"/>
  <c r="A715" i="1"/>
  <c r="A714" i="1"/>
  <c r="A713" i="1"/>
  <c r="A712" i="1"/>
  <c r="A711" i="1"/>
  <c r="A710"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66"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34" i="1"/>
  <c r="E101" i="1"/>
  <c r="F101" i="1" s="1"/>
  <c r="E100" i="1"/>
  <c r="F100" i="1" s="1"/>
  <c r="E99" i="1"/>
  <c r="F99" i="1" s="1"/>
  <c r="E98" i="1"/>
  <c r="F98" i="1" s="1"/>
  <c r="E97" i="1"/>
  <c r="F97" i="1" s="1"/>
  <c r="E96" i="1"/>
  <c r="F96" i="1" s="1"/>
  <c r="E95" i="1"/>
  <c r="F95" i="1" s="1"/>
  <c r="E94" i="1"/>
  <c r="F94" i="1" s="1"/>
  <c r="E93" i="1"/>
  <c r="F93" i="1" s="1"/>
  <c r="E92" i="1"/>
  <c r="F92" i="1" s="1"/>
  <c r="E91" i="1"/>
  <c r="F91" i="1" s="1"/>
  <c r="E90" i="1"/>
  <c r="F90" i="1" s="1"/>
  <c r="E89" i="1"/>
  <c r="F89" i="1" s="1"/>
  <c r="E88" i="1"/>
  <c r="F88" i="1" s="1"/>
  <c r="E87" i="1"/>
  <c r="F87" i="1" s="1"/>
  <c r="E86" i="1"/>
  <c r="F86" i="1" s="1"/>
  <c r="E85" i="1"/>
  <c r="F85" i="1" s="1"/>
  <c r="E84" i="1"/>
  <c r="F84" i="1" s="1"/>
  <c r="E83" i="1"/>
  <c r="F83" i="1" s="1"/>
  <c r="E82" i="1"/>
  <c r="F82" i="1" s="1"/>
  <c r="E81" i="1"/>
  <c r="F81" i="1" s="1"/>
  <c r="E80" i="1"/>
  <c r="F80" i="1" s="1"/>
  <c r="E79" i="1"/>
  <c r="F79" i="1" s="1"/>
  <c r="E78" i="1"/>
  <c r="F78" i="1" s="1"/>
  <c r="E77" i="1"/>
  <c r="F77" i="1" s="1"/>
  <c r="E76" i="1"/>
  <c r="F76" i="1" s="1"/>
  <c r="E75" i="1"/>
  <c r="F75" i="1" s="1"/>
  <c r="E74" i="1"/>
  <c r="F74" i="1" s="1"/>
  <c r="E73" i="1"/>
  <c r="F73" i="1" s="1"/>
  <c r="E72" i="1"/>
  <c r="F72" i="1" s="1"/>
  <c r="E71" i="1"/>
  <c r="F71" i="1" s="1"/>
  <c r="E70" i="1"/>
  <c r="F70" i="1" s="1"/>
  <c r="E69" i="1"/>
  <c r="F69" i="1" s="1"/>
  <c r="E68" i="1"/>
  <c r="F68" i="1" s="1"/>
  <c r="E67" i="1"/>
  <c r="F67" i="1" s="1"/>
  <c r="E66" i="1"/>
  <c r="F66" i="1" s="1"/>
  <c r="E65" i="1"/>
  <c r="F65" i="1" s="1"/>
  <c r="E64" i="1"/>
  <c r="F64" i="1" s="1"/>
  <c r="E63" i="1"/>
  <c r="F63" i="1" s="1"/>
  <c r="E62" i="1"/>
  <c r="F62" i="1" s="1"/>
  <c r="E61" i="1"/>
  <c r="E60" i="1"/>
  <c r="F60" i="1" s="1"/>
  <c r="E59" i="1"/>
  <c r="E58" i="1"/>
  <c r="F58" i="1" s="1"/>
  <c r="E57" i="1"/>
  <c r="E56" i="1"/>
  <c r="F56" i="1" s="1"/>
  <c r="E55" i="1"/>
  <c r="E54" i="1"/>
  <c r="F54" i="1" s="1"/>
  <c r="E53" i="1"/>
  <c r="E52" i="1"/>
  <c r="F52" i="1" s="1"/>
  <c r="E51" i="1"/>
  <c r="E50" i="1"/>
  <c r="F50" i="1" s="1"/>
  <c r="E49" i="1"/>
  <c r="E48" i="1"/>
  <c r="F48" i="1" s="1"/>
  <c r="E47" i="1"/>
  <c r="E46" i="1"/>
  <c r="F46" i="1" s="1"/>
  <c r="E45" i="1"/>
  <c r="E44" i="1"/>
  <c r="F44" i="1" s="1"/>
  <c r="E43" i="1"/>
  <c r="E42" i="1"/>
  <c r="F42" i="1" s="1"/>
  <c r="E41" i="1"/>
  <c r="E40" i="1"/>
  <c r="F40" i="1" s="1"/>
  <c r="E39" i="1"/>
  <c r="E38" i="1"/>
  <c r="F38" i="1" s="1"/>
  <c r="A259" i="3"/>
  <c r="B259" i="3"/>
  <c r="A260" i="3"/>
  <c r="B260" i="3"/>
  <c r="A261" i="3"/>
  <c r="B261" i="3"/>
  <c r="A262" i="3"/>
  <c r="B262" i="3"/>
  <c r="A247" i="3"/>
  <c r="B247" i="3"/>
  <c r="A248" i="3"/>
  <c r="B248" i="3"/>
  <c r="A249" i="3"/>
  <c r="B249" i="3"/>
  <c r="A250" i="3"/>
  <c r="B250" i="3"/>
  <c r="A251" i="3"/>
  <c r="B251" i="3"/>
  <c r="A252" i="3"/>
  <c r="B252" i="3"/>
  <c r="A253" i="3"/>
  <c r="B253" i="3"/>
  <c r="A254" i="3"/>
  <c r="B254" i="3"/>
  <c r="A255" i="3"/>
  <c r="B255" i="3"/>
  <c r="A256" i="3"/>
  <c r="B256" i="3"/>
  <c r="A257" i="3"/>
  <c r="B257" i="3"/>
  <c r="A258" i="3"/>
  <c r="B258" i="3"/>
  <c r="A235" i="3"/>
  <c r="B235" i="3"/>
  <c r="A236" i="3"/>
  <c r="B236" i="3"/>
  <c r="A237" i="3"/>
  <c r="B237" i="3"/>
  <c r="A238" i="3"/>
  <c r="B238" i="3"/>
  <c r="A239" i="3"/>
  <c r="B239" i="3"/>
  <c r="A240" i="3"/>
  <c r="B240" i="3"/>
  <c r="A241" i="3"/>
  <c r="B241" i="3"/>
  <c r="A242" i="3"/>
  <c r="B242" i="3"/>
  <c r="A243" i="3"/>
  <c r="B243" i="3"/>
  <c r="A244" i="3"/>
  <c r="B244" i="3"/>
  <c r="A245" i="3"/>
  <c r="B245" i="3"/>
  <c r="A246" i="3"/>
  <c r="B246" i="3"/>
  <c r="A227" i="3"/>
  <c r="B227" i="3"/>
  <c r="A228" i="3"/>
  <c r="B228" i="3"/>
  <c r="A229" i="3"/>
  <c r="B229" i="3"/>
  <c r="A230" i="3"/>
  <c r="B230" i="3"/>
  <c r="A231" i="3"/>
  <c r="B231" i="3"/>
  <c r="A232" i="3"/>
  <c r="B232" i="3"/>
  <c r="A233" i="3"/>
  <c r="B233" i="3"/>
  <c r="A234" i="3"/>
  <c r="B234" i="3"/>
  <c r="A220" i="3"/>
  <c r="B220" i="3"/>
  <c r="A221" i="3"/>
  <c r="B221" i="3"/>
  <c r="A222" i="3"/>
  <c r="B222" i="3"/>
  <c r="A223" i="3"/>
  <c r="B223" i="3"/>
  <c r="A224" i="3"/>
  <c r="B224" i="3"/>
  <c r="A225" i="3"/>
  <c r="B225" i="3"/>
  <c r="A226" i="3"/>
  <c r="B226"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B177" i="3"/>
  <c r="A177"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50" i="3"/>
  <c r="B150" i="3"/>
  <c r="A151" i="3"/>
  <c r="B151" i="3"/>
  <c r="A152" i="3"/>
  <c r="B152" i="3"/>
  <c r="A153" i="3"/>
  <c r="B153" i="3"/>
  <c r="A154" i="3"/>
  <c r="B154" i="3"/>
  <c r="A155" i="3"/>
  <c r="B155" i="3"/>
  <c r="A156" i="3"/>
  <c r="B156" i="3"/>
  <c r="A157" i="3"/>
  <c r="B157" i="3"/>
  <c r="A158" i="3"/>
  <c r="B158" i="3"/>
  <c r="A159" i="3"/>
  <c r="B159" i="3"/>
  <c r="A160" i="3"/>
  <c r="B160" i="3"/>
  <c r="A161" i="3"/>
  <c r="B161"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98" i="3"/>
  <c r="B98" i="3"/>
  <c r="A99" i="3"/>
  <c r="B99" i="3"/>
  <c r="A100" i="3"/>
  <c r="B100" i="3"/>
  <c r="A101" i="3"/>
  <c r="B101" i="3"/>
  <c r="A102" i="3"/>
  <c r="B102" i="3"/>
  <c r="A103" i="3"/>
  <c r="B103" i="3"/>
  <c r="A104" i="3"/>
  <c r="B104" i="3"/>
  <c r="A105" i="3"/>
  <c r="B105" i="3"/>
  <c r="A106" i="3"/>
  <c r="B106" i="3"/>
  <c r="A107" i="3"/>
  <c r="B107" i="3"/>
  <c r="A108" i="3"/>
  <c r="B108" i="3"/>
  <c r="A92" i="3"/>
  <c r="B92" i="3"/>
  <c r="A93" i="3"/>
  <c r="B93" i="3"/>
  <c r="A94" i="3"/>
  <c r="B94" i="3"/>
  <c r="A95" i="3"/>
  <c r="B95" i="3"/>
  <c r="A96" i="3"/>
  <c r="B96" i="3"/>
  <c r="A97" i="3"/>
  <c r="B97" i="3"/>
  <c r="B91" i="3"/>
  <c r="A91" i="3"/>
  <c r="AO55" i="17" l="1"/>
  <c r="AQ55" i="17"/>
  <c r="AS55" i="17"/>
  <c r="AU55" i="17"/>
  <c r="AW55" i="17"/>
  <c r="AY55" i="17"/>
  <c r="BA55" i="17"/>
  <c r="BC55" i="17"/>
  <c r="BE55" i="17"/>
  <c r="BG55" i="17"/>
  <c r="BI55" i="17"/>
  <c r="BK55" i="17"/>
  <c r="BM55" i="17"/>
  <c r="BO55" i="17"/>
  <c r="BQ55" i="17"/>
  <c r="BS55" i="17"/>
  <c r="BU55" i="17"/>
  <c r="BW55" i="17"/>
  <c r="BY55" i="17"/>
  <c r="CA55" i="17"/>
  <c r="CC55" i="17"/>
  <c r="CE55" i="17"/>
  <c r="CG55" i="17"/>
  <c r="CI55" i="17"/>
  <c r="CK55" i="17"/>
  <c r="CM55" i="17"/>
  <c r="CO55" i="17"/>
  <c r="CQ55" i="17"/>
  <c r="CS55" i="17"/>
  <c r="CU55" i="17"/>
  <c r="CW55" i="17"/>
  <c r="CY55" i="17"/>
  <c r="DA55" i="17"/>
  <c r="DC55" i="17"/>
  <c r="AN55" i="17"/>
  <c r="AP55" i="17"/>
  <c r="AR55" i="17"/>
  <c r="AT55" i="17"/>
  <c r="AV55" i="17"/>
  <c r="AX55" i="17"/>
  <c r="AZ55" i="17"/>
  <c r="BB55" i="17"/>
  <c r="BD55" i="17"/>
  <c r="BF55" i="17"/>
  <c r="BH55" i="17"/>
  <c r="BJ55" i="17"/>
  <c r="BL55" i="17"/>
  <c r="BN55" i="17"/>
  <c r="BP55" i="17"/>
  <c r="BR55" i="17"/>
  <c r="BT55" i="17"/>
  <c r="BV55" i="17"/>
  <c r="BX55" i="17"/>
  <c r="BZ55" i="17"/>
  <c r="CB55" i="17"/>
  <c r="CD55" i="17"/>
  <c r="CF55" i="17"/>
  <c r="CH55" i="17"/>
  <c r="CJ55" i="17"/>
  <c r="CL55" i="17"/>
  <c r="CN55" i="17"/>
  <c r="CP55" i="17"/>
  <c r="CR55" i="17"/>
  <c r="CT55" i="17"/>
  <c r="CV55" i="17"/>
  <c r="CX55" i="17"/>
  <c r="CZ55" i="17"/>
  <c r="DB55" i="17"/>
  <c r="DD55" i="17"/>
  <c r="E2117" i="1"/>
  <c r="F39" i="1"/>
  <c r="E39" i="10" s="1"/>
  <c r="F41" i="1"/>
  <c r="E41" i="10" s="1"/>
  <c r="F43" i="1"/>
  <c r="E43" i="10" s="1"/>
  <c r="F45" i="1"/>
  <c r="E45" i="10" s="1"/>
  <c r="F47" i="1"/>
  <c r="E47" i="10" s="1"/>
  <c r="F49" i="1"/>
  <c r="E49" i="10" s="1"/>
  <c r="F51" i="1"/>
  <c r="E51" i="10" s="1"/>
  <c r="F53" i="1"/>
  <c r="E53" i="10" s="1"/>
  <c r="F55" i="1"/>
  <c r="E55" i="10" s="1"/>
  <c r="F57" i="1"/>
  <c r="E57" i="10" s="1"/>
  <c r="F59" i="1"/>
  <c r="E59" i="10" s="1"/>
  <c r="F61" i="1"/>
  <c r="E61" i="10" s="1"/>
  <c r="C2053" i="10"/>
  <c r="D2053" i="10"/>
  <c r="E2085" i="10"/>
  <c r="D2085" i="10"/>
  <c r="J2053" i="10"/>
  <c r="E38" i="10"/>
  <c r="D38" i="10"/>
  <c r="E40" i="10"/>
  <c r="D40" i="10"/>
  <c r="E44" i="10"/>
  <c r="D44" i="10"/>
  <c r="E46" i="10"/>
  <c r="D46" i="10"/>
  <c r="E50" i="10"/>
  <c r="D50" i="10"/>
  <c r="E52" i="10"/>
  <c r="D52" i="10"/>
  <c r="E54" i="10"/>
  <c r="D54" i="10"/>
  <c r="E56" i="10"/>
  <c r="D56" i="10"/>
  <c r="E58" i="10"/>
  <c r="D58" i="10"/>
  <c r="E62" i="10"/>
  <c r="D62" i="10"/>
  <c r="E64" i="10"/>
  <c r="D64" i="10"/>
  <c r="E66" i="10"/>
  <c r="D66" i="10"/>
  <c r="E68" i="10"/>
  <c r="D68" i="10"/>
  <c r="E70" i="10"/>
  <c r="D70" i="10"/>
  <c r="E72" i="10"/>
  <c r="D72" i="10"/>
  <c r="E74" i="10"/>
  <c r="D74" i="10"/>
  <c r="E78" i="10"/>
  <c r="D78" i="10"/>
  <c r="E80" i="10"/>
  <c r="D80" i="10"/>
  <c r="E82" i="10"/>
  <c r="D82" i="10"/>
  <c r="E84" i="10"/>
  <c r="D84" i="10"/>
  <c r="E88" i="10"/>
  <c r="D88" i="10"/>
  <c r="E63" i="10"/>
  <c r="D63" i="10"/>
  <c r="E65" i="10"/>
  <c r="D65" i="10"/>
  <c r="E67" i="10"/>
  <c r="D67" i="10"/>
  <c r="E69" i="10"/>
  <c r="D69" i="10"/>
  <c r="E71" i="10"/>
  <c r="D71" i="10"/>
  <c r="E73" i="10"/>
  <c r="D73" i="10"/>
  <c r="E75" i="10"/>
  <c r="D75" i="10"/>
  <c r="E77" i="10"/>
  <c r="D77" i="10"/>
  <c r="E79" i="10"/>
  <c r="D79" i="10"/>
  <c r="E81" i="10"/>
  <c r="D81" i="10"/>
  <c r="E83" i="10"/>
  <c r="D83" i="10"/>
  <c r="E85" i="10"/>
  <c r="D85" i="10"/>
  <c r="E87" i="10"/>
  <c r="D87" i="10"/>
  <c r="E89" i="10"/>
  <c r="D89" i="10"/>
  <c r="E91" i="10"/>
  <c r="D91" i="10"/>
  <c r="E93" i="10"/>
  <c r="D93" i="10"/>
  <c r="E95" i="10"/>
  <c r="D95" i="10"/>
  <c r="E97" i="10"/>
  <c r="D97" i="10"/>
  <c r="E99" i="10"/>
  <c r="D99" i="10"/>
  <c r="E101" i="10"/>
  <c r="D101" i="10"/>
  <c r="D2085" i="1"/>
  <c r="D2117" i="1"/>
  <c r="D41" i="10"/>
  <c r="D45" i="10"/>
  <c r="D49" i="10"/>
  <c r="D53" i="10"/>
  <c r="D57" i="10"/>
  <c r="D61" i="10"/>
  <c r="E42" i="10"/>
  <c r="D42" i="10"/>
  <c r="E48" i="10"/>
  <c r="D48" i="10"/>
  <c r="E60" i="10"/>
  <c r="D60" i="10"/>
  <c r="E76" i="10"/>
  <c r="D76" i="10"/>
  <c r="E86" i="10"/>
  <c r="D86" i="10"/>
  <c r="E90" i="10"/>
  <c r="D90" i="10"/>
  <c r="E92" i="10"/>
  <c r="D92" i="10"/>
  <c r="E94" i="10"/>
  <c r="D94" i="10"/>
  <c r="E96" i="10"/>
  <c r="D96" i="10"/>
  <c r="E98" i="10"/>
  <c r="D98" i="10"/>
  <c r="E100" i="10"/>
  <c r="D100" i="10"/>
  <c r="D39" i="10"/>
  <c r="D43" i="10"/>
  <c r="D47" i="10"/>
  <c r="D51" i="10"/>
  <c r="D55" i="10"/>
  <c r="D59" i="10"/>
  <c r="B2085" i="1"/>
  <c r="J2085" i="10" s="1"/>
  <c r="B2117" i="1"/>
  <c r="J2117" i="10" s="1"/>
  <c r="A48" i="51"/>
  <c r="A71" i="51" s="1"/>
  <c r="A49" i="51"/>
  <c r="A72" i="51" s="1"/>
  <c r="A50" i="51"/>
  <c r="A73" i="51" s="1"/>
  <c r="A51" i="51"/>
  <c r="A74" i="51" s="1"/>
  <c r="A52" i="51"/>
  <c r="A75" i="51" s="1"/>
  <c r="A53" i="51"/>
  <c r="A76" i="51" s="1"/>
  <c r="A54" i="51"/>
  <c r="A77" i="51" s="1"/>
  <c r="A55" i="51"/>
  <c r="A78" i="51" s="1"/>
  <c r="A56" i="51"/>
  <c r="A79" i="51" s="1"/>
  <c r="A57" i="51"/>
  <c r="A80" i="51" s="1"/>
  <c r="A58" i="51"/>
  <c r="A81" i="51" s="1"/>
  <c r="A59" i="51"/>
  <c r="A82" i="51" s="1"/>
  <c r="A61" i="51"/>
  <c r="A84" i="51" s="1"/>
  <c r="A47" i="51"/>
  <c r="A70" i="51" s="1"/>
  <c r="A5" i="51"/>
  <c r="A27" i="51" s="1"/>
  <c r="A6" i="51"/>
  <c r="A28" i="51" s="1"/>
  <c r="A7" i="51"/>
  <c r="A29" i="51" s="1"/>
  <c r="A8" i="51"/>
  <c r="A30" i="51" s="1"/>
  <c r="A9" i="51"/>
  <c r="A31" i="51" s="1"/>
  <c r="A10" i="51"/>
  <c r="A32" i="51" s="1"/>
  <c r="A11" i="51"/>
  <c r="A33" i="51" s="1"/>
  <c r="A12" i="51"/>
  <c r="A34" i="51" s="1"/>
  <c r="A13" i="51"/>
  <c r="A35" i="51" s="1"/>
  <c r="A14" i="51"/>
  <c r="A36" i="51" s="1"/>
  <c r="A15" i="51"/>
  <c r="A37" i="51" s="1"/>
  <c r="A16" i="51"/>
  <c r="A38" i="51" s="1"/>
  <c r="A18" i="51"/>
  <c r="A40" i="51" s="1"/>
  <c r="A4" i="51"/>
  <c r="A26" i="51" s="1"/>
  <c r="F2117" i="1" l="1"/>
  <c r="E2117" i="10" s="1"/>
  <c r="D2117" i="10"/>
  <c r="C2117" i="1"/>
  <c r="B2117" i="10" s="1"/>
  <c r="C2117" i="10"/>
  <c r="C2085" i="1"/>
  <c r="B2085" i="10" s="1"/>
  <c r="C2085" i="10"/>
  <c r="H2117" i="10"/>
  <c r="H2085" i="10"/>
  <c r="H2053" i="10"/>
  <c r="I2117" i="10"/>
  <c r="I2085" i="10"/>
  <c r="I2053" i="10"/>
  <c r="F2117" i="10"/>
  <c r="F2085" i="10"/>
  <c r="F2053" i="10"/>
  <c r="G2117" i="10"/>
  <c r="G2085" i="10"/>
  <c r="G2053" i="10"/>
  <c r="N41" i="50"/>
  <c r="N40" i="50"/>
  <c r="N39" i="50"/>
  <c r="N38" i="50"/>
  <c r="N37" i="50"/>
  <c r="N36" i="50"/>
  <c r="N35" i="50"/>
  <c r="N34" i="50"/>
  <c r="N33" i="50"/>
  <c r="N32" i="50"/>
  <c r="N31" i="50"/>
  <c r="N30" i="50"/>
  <c r="N29" i="50"/>
  <c r="N28" i="50"/>
  <c r="N27" i="50"/>
  <c r="N26" i="50"/>
  <c r="N25" i="50"/>
  <c r="N24" i="50"/>
  <c r="N23" i="50"/>
  <c r="N22" i="50"/>
  <c r="N21" i="50"/>
  <c r="N20" i="50"/>
  <c r="N19" i="50"/>
  <c r="N18" i="50"/>
  <c r="N17" i="50"/>
  <c r="N16" i="50"/>
  <c r="N15" i="50"/>
  <c r="N14" i="50"/>
  <c r="N13" i="50"/>
  <c r="N12" i="50"/>
  <c r="N11" i="50"/>
  <c r="N10" i="50"/>
  <c r="N9" i="50"/>
  <c r="N8" i="50"/>
  <c r="N7" i="50"/>
  <c r="N6" i="50"/>
  <c r="N5" i="50"/>
  <c r="N111" i="50" l="1"/>
  <c r="U1029" i="45"/>
  <c r="J3237" i="10" s="1"/>
  <c r="U1028" i="45"/>
  <c r="J3236" i="10" s="1"/>
  <c r="U1027" i="45"/>
  <c r="J3235" i="10" s="1"/>
  <c r="U1026" i="45"/>
  <c r="J3234" i="10" s="1"/>
  <c r="U1025" i="45"/>
  <c r="J3233" i="10" s="1"/>
  <c r="U1024" i="45"/>
  <c r="J3232" i="10" s="1"/>
  <c r="U1023" i="45"/>
  <c r="J3231" i="10" s="1"/>
  <c r="U1022" i="45"/>
  <c r="J3230" i="10" s="1"/>
  <c r="U1021" i="45"/>
  <c r="J3229" i="10" s="1"/>
  <c r="U1020" i="45"/>
  <c r="J3228" i="10" s="1"/>
  <c r="U1019" i="45"/>
  <c r="J3227" i="10" s="1"/>
  <c r="U1018" i="45"/>
  <c r="J3226" i="10" s="1"/>
  <c r="U1017" i="45"/>
  <c r="J3225" i="10" s="1"/>
  <c r="U1016" i="45"/>
  <c r="J3224" i="10" s="1"/>
  <c r="U1015" i="45"/>
  <c r="J3223" i="10" s="1"/>
  <c r="U1014" i="45"/>
  <c r="J3222" i="10" s="1"/>
  <c r="U1013" i="45"/>
  <c r="J3221" i="10" s="1"/>
  <c r="U1012" i="45"/>
  <c r="J3220" i="10" s="1"/>
  <c r="U1011" i="45"/>
  <c r="J3219" i="10" s="1"/>
  <c r="U1010" i="45"/>
  <c r="J3218" i="10" s="1"/>
  <c r="U1009" i="45"/>
  <c r="J3217" i="10" s="1"/>
  <c r="U1008" i="45"/>
  <c r="J3216" i="10" s="1"/>
  <c r="U1007" i="45"/>
  <c r="J3215" i="10" s="1"/>
  <c r="U1006" i="45"/>
  <c r="J3214" i="10" s="1"/>
  <c r="U1005" i="45"/>
  <c r="J3213" i="10" s="1"/>
  <c r="U1004" i="45"/>
  <c r="J3212" i="10" s="1"/>
  <c r="U1003" i="45"/>
  <c r="J3211" i="10" s="1"/>
  <c r="U1002" i="45"/>
  <c r="J3210" i="10" s="1"/>
  <c r="U1001" i="45"/>
  <c r="J3209" i="10" s="1"/>
  <c r="U1000" i="45"/>
  <c r="J3208" i="10" s="1"/>
  <c r="U999" i="45"/>
  <c r="J3207" i="10" s="1"/>
  <c r="U998" i="45"/>
  <c r="J3206" i="10" s="1"/>
  <c r="U997" i="45"/>
  <c r="J3205" i="10" s="1"/>
  <c r="U996" i="45"/>
  <c r="J3204" i="10" s="1"/>
  <c r="U995" i="45"/>
  <c r="J3203" i="10" s="1"/>
  <c r="U994" i="45"/>
  <c r="J3202" i="10" s="1"/>
  <c r="U993" i="45"/>
  <c r="J3201" i="10" s="1"/>
  <c r="U992" i="45"/>
  <c r="J3200" i="10" s="1"/>
  <c r="U991" i="45"/>
  <c r="J3199" i="10" s="1"/>
  <c r="U990" i="45"/>
  <c r="J3198" i="10" s="1"/>
  <c r="U989" i="45"/>
  <c r="J3197" i="10" s="1"/>
  <c r="U988" i="45"/>
  <c r="J3196" i="10" s="1"/>
  <c r="U987" i="45"/>
  <c r="J3195" i="10" s="1"/>
  <c r="U986" i="45"/>
  <c r="J3194" i="10" s="1"/>
  <c r="U985" i="45"/>
  <c r="J3193" i="10" s="1"/>
  <c r="U984" i="45"/>
  <c r="J3192" i="10" s="1"/>
  <c r="U983" i="45"/>
  <c r="J3191" i="10" s="1"/>
  <c r="U982" i="45"/>
  <c r="J3190" i="10" s="1"/>
  <c r="U981" i="45"/>
  <c r="J3189" i="10" s="1"/>
  <c r="U980" i="45"/>
  <c r="J3188" i="10" s="1"/>
  <c r="U979" i="45"/>
  <c r="J3187" i="10" s="1"/>
  <c r="U978" i="45"/>
  <c r="J3186" i="10" s="1"/>
  <c r="U977" i="45"/>
  <c r="J3185" i="10" s="1"/>
  <c r="U976" i="45"/>
  <c r="J3184" i="10" s="1"/>
  <c r="U975" i="45"/>
  <c r="J3183" i="10" s="1"/>
  <c r="U974" i="45"/>
  <c r="J3182" i="10" s="1"/>
  <c r="U973" i="45"/>
  <c r="J3181" i="10" s="1"/>
  <c r="U972" i="45"/>
  <c r="J3180" i="10" s="1"/>
  <c r="U971" i="45"/>
  <c r="J3179" i="10" s="1"/>
  <c r="U970" i="45"/>
  <c r="J3178" i="10" s="1"/>
  <c r="U969" i="45"/>
  <c r="J3177" i="10" s="1"/>
  <c r="U968" i="45"/>
  <c r="J3176" i="10" s="1"/>
  <c r="U967" i="45"/>
  <c r="J3175" i="10" s="1"/>
  <c r="U966" i="45"/>
  <c r="J3174" i="10" s="1"/>
  <c r="U965" i="45"/>
  <c r="J3173" i="10" s="1"/>
  <c r="U964" i="45"/>
  <c r="J3172" i="10" s="1"/>
  <c r="U963" i="45"/>
  <c r="J3171" i="10" s="1"/>
  <c r="U962" i="45"/>
  <c r="J3170" i="10" s="1"/>
  <c r="U961" i="45"/>
  <c r="J3169" i="10" s="1"/>
  <c r="U960" i="45"/>
  <c r="J3168" i="10" s="1"/>
  <c r="U959" i="45"/>
  <c r="J3167" i="10" s="1"/>
  <c r="U958" i="45"/>
  <c r="J3166" i="10" s="1"/>
  <c r="U957" i="45"/>
  <c r="J3165" i="10" s="1"/>
  <c r="U956" i="45"/>
  <c r="J3164" i="10" s="1"/>
  <c r="U955" i="45"/>
  <c r="J3163" i="10" s="1"/>
  <c r="U954" i="45"/>
  <c r="J3162" i="10" s="1"/>
  <c r="U953" i="45"/>
  <c r="J3161" i="10" s="1"/>
  <c r="U952" i="45"/>
  <c r="J3160" i="10" s="1"/>
  <c r="U951" i="45"/>
  <c r="J3159" i="10" s="1"/>
  <c r="U950" i="45"/>
  <c r="J3158" i="10" s="1"/>
  <c r="U949" i="45"/>
  <c r="J3157" i="10" s="1"/>
  <c r="U948" i="45"/>
  <c r="J3156" i="10" s="1"/>
  <c r="U947" i="45"/>
  <c r="J3155" i="10" s="1"/>
  <c r="U946" i="45"/>
  <c r="J3154" i="10" s="1"/>
  <c r="U945" i="45"/>
  <c r="J3153" i="10" s="1"/>
  <c r="U944" i="45"/>
  <c r="J3152" i="10" s="1"/>
  <c r="U943" i="45"/>
  <c r="J3151" i="10" s="1"/>
  <c r="U942" i="45"/>
  <c r="J3150" i="10" s="1"/>
  <c r="U941" i="45"/>
  <c r="J3149" i="10" s="1"/>
  <c r="U940" i="45"/>
  <c r="J3148" i="10" s="1"/>
  <c r="U939" i="45"/>
  <c r="J3147" i="10" s="1"/>
  <c r="U938" i="45"/>
  <c r="J3146" i="10" s="1"/>
  <c r="U937" i="45"/>
  <c r="J3145" i="10" s="1"/>
  <c r="U936" i="45"/>
  <c r="J3144" i="10" s="1"/>
  <c r="U935" i="45"/>
  <c r="J3143" i="10" s="1"/>
  <c r="U934" i="45"/>
  <c r="J3142" i="10" s="1"/>
  <c r="U933" i="45"/>
  <c r="J3141" i="10" s="1"/>
  <c r="U932" i="45"/>
  <c r="J3140" i="10" s="1"/>
  <c r="U931" i="45"/>
  <c r="J3139" i="10" s="1"/>
  <c r="U930" i="45"/>
  <c r="J3138" i="10" s="1"/>
  <c r="U929" i="45"/>
  <c r="J3137" i="10" s="1"/>
  <c r="U928" i="45"/>
  <c r="J3136" i="10" s="1"/>
  <c r="U927" i="45"/>
  <c r="J3135" i="10" s="1"/>
  <c r="U926" i="45"/>
  <c r="J3134" i="10" s="1"/>
  <c r="U925" i="45"/>
  <c r="J3133" i="10" s="1"/>
  <c r="U924" i="45"/>
  <c r="J3132" i="10" s="1"/>
  <c r="U923" i="45"/>
  <c r="J3131" i="10" s="1"/>
  <c r="U922" i="45"/>
  <c r="J3130" i="10" s="1"/>
  <c r="U921" i="45"/>
  <c r="J3129" i="10" s="1"/>
  <c r="U920" i="45"/>
  <c r="J3128" i="10" s="1"/>
  <c r="U919" i="45"/>
  <c r="J3127" i="10" s="1"/>
  <c r="U918" i="45"/>
  <c r="J3126" i="10" s="1"/>
  <c r="U917" i="45"/>
  <c r="J3125" i="10" s="1"/>
  <c r="U916" i="45"/>
  <c r="J3124" i="10" s="1"/>
  <c r="U915" i="45"/>
  <c r="J3123" i="10" s="1"/>
  <c r="U914" i="45"/>
  <c r="J3122" i="10" s="1"/>
  <c r="U913" i="45"/>
  <c r="J3121" i="10" s="1"/>
  <c r="U912" i="45"/>
  <c r="J3120" i="10" s="1"/>
  <c r="U911" i="45"/>
  <c r="J3119" i="10" s="1"/>
  <c r="U910" i="45"/>
  <c r="J3118" i="10" s="1"/>
  <c r="U909" i="45"/>
  <c r="J3117" i="10" s="1"/>
  <c r="U908" i="45"/>
  <c r="J3116" i="10" s="1"/>
  <c r="U907" i="45"/>
  <c r="J3115" i="10" s="1"/>
  <c r="U906" i="45"/>
  <c r="J3114" i="10" s="1"/>
  <c r="U905" i="45"/>
  <c r="J3113" i="10" s="1"/>
  <c r="U904" i="45"/>
  <c r="J3112" i="10" s="1"/>
  <c r="U903" i="45"/>
  <c r="J3111" i="10" s="1"/>
  <c r="U902" i="45"/>
  <c r="J3110" i="10" s="1"/>
  <c r="U901" i="45"/>
  <c r="J3109" i="10" s="1"/>
  <c r="U900" i="45"/>
  <c r="J3108" i="10" s="1"/>
  <c r="U899" i="45"/>
  <c r="J3107" i="10" s="1"/>
  <c r="U898" i="45"/>
  <c r="J3106" i="10" s="1"/>
  <c r="U897" i="45"/>
  <c r="J3105" i="10" s="1"/>
  <c r="U896" i="45"/>
  <c r="J3104" i="10" s="1"/>
  <c r="U895" i="45"/>
  <c r="J3103" i="10" s="1"/>
  <c r="U894" i="45"/>
  <c r="J3102" i="10" s="1"/>
  <c r="U893" i="45"/>
  <c r="J3101" i="10" s="1"/>
  <c r="U892" i="45"/>
  <c r="J3100" i="10" s="1"/>
  <c r="U891" i="45"/>
  <c r="J3099" i="10" s="1"/>
  <c r="U890" i="45"/>
  <c r="J3098" i="10" s="1"/>
  <c r="U889" i="45"/>
  <c r="J3097" i="10" s="1"/>
  <c r="U888" i="45"/>
  <c r="J3096" i="10" s="1"/>
  <c r="U887" i="45"/>
  <c r="J3095" i="10" s="1"/>
  <c r="U886" i="45"/>
  <c r="J3094" i="10" s="1"/>
  <c r="U885" i="45"/>
  <c r="J3093" i="10" s="1"/>
  <c r="U884" i="45"/>
  <c r="J3092" i="10" s="1"/>
  <c r="U883" i="45"/>
  <c r="J3091" i="10" s="1"/>
  <c r="U882" i="45"/>
  <c r="J3090" i="10" s="1"/>
  <c r="U881" i="45"/>
  <c r="J3089" i="10" s="1"/>
  <c r="U880" i="45"/>
  <c r="J3088" i="10" s="1"/>
  <c r="U879" i="45"/>
  <c r="J3087" i="10" s="1"/>
  <c r="U878" i="45"/>
  <c r="J3086" i="10" s="1"/>
  <c r="U877" i="45"/>
  <c r="J3085" i="10" s="1"/>
  <c r="U876" i="45"/>
  <c r="J3084" i="10" s="1"/>
  <c r="U875" i="45"/>
  <c r="J3083" i="10" s="1"/>
  <c r="U874" i="45"/>
  <c r="J3082" i="10" s="1"/>
  <c r="U873" i="45"/>
  <c r="J3081" i="10" s="1"/>
  <c r="U872" i="45"/>
  <c r="J3080" i="10" s="1"/>
  <c r="U871" i="45"/>
  <c r="J3079" i="10" s="1"/>
  <c r="U870" i="45"/>
  <c r="J3078" i="10" s="1"/>
  <c r="U869" i="45"/>
  <c r="J3077" i="10" s="1"/>
  <c r="U868" i="45"/>
  <c r="J3076" i="10" s="1"/>
  <c r="U867" i="45"/>
  <c r="J3075" i="10" s="1"/>
  <c r="U866" i="45"/>
  <c r="J3074" i="10" s="1"/>
  <c r="U865" i="45"/>
  <c r="J3073" i="10" s="1"/>
  <c r="U864" i="45"/>
  <c r="J3072" i="10" s="1"/>
  <c r="U863" i="45"/>
  <c r="J3071" i="10" s="1"/>
  <c r="U862" i="45"/>
  <c r="J3070" i="10" s="1"/>
  <c r="U861" i="45"/>
  <c r="J3069" i="10" s="1"/>
  <c r="U860" i="45"/>
  <c r="J3068" i="10" s="1"/>
  <c r="U859" i="45"/>
  <c r="J3067" i="10" s="1"/>
  <c r="U858" i="45"/>
  <c r="J3066" i="10" s="1"/>
  <c r="U857" i="45"/>
  <c r="J3065" i="10" s="1"/>
  <c r="U856" i="45"/>
  <c r="J3064" i="10" s="1"/>
  <c r="U855" i="45"/>
  <c r="J3063" i="10" s="1"/>
  <c r="U854" i="45"/>
  <c r="J3062" i="10" s="1"/>
  <c r="U853" i="45"/>
  <c r="J3061" i="10" s="1"/>
  <c r="U852" i="45"/>
  <c r="J3060" i="10" s="1"/>
  <c r="U851" i="45"/>
  <c r="J3059" i="10" s="1"/>
  <c r="U850" i="45"/>
  <c r="J3058" i="10" s="1"/>
  <c r="U849" i="45"/>
  <c r="J3057" i="10" s="1"/>
  <c r="U848" i="45"/>
  <c r="J3056" i="10" s="1"/>
  <c r="U847" i="45"/>
  <c r="J3055" i="10" s="1"/>
  <c r="U846" i="45"/>
  <c r="J3054" i="10" s="1"/>
  <c r="U845" i="45"/>
  <c r="J3053" i="10" s="1"/>
  <c r="U844" i="45"/>
  <c r="J3052" i="10" s="1"/>
  <c r="U843" i="45"/>
  <c r="J3051" i="10" s="1"/>
  <c r="U842" i="45"/>
  <c r="J3050" i="10" s="1"/>
  <c r="U841" i="45"/>
  <c r="J3049" i="10" s="1"/>
  <c r="U840" i="45"/>
  <c r="J3048" i="10" s="1"/>
  <c r="U839" i="45"/>
  <c r="J3047" i="10" s="1"/>
  <c r="U838" i="45"/>
  <c r="J3046" i="10" s="1"/>
  <c r="U837" i="45"/>
  <c r="J3045" i="10" s="1"/>
  <c r="U836" i="45"/>
  <c r="J3044" i="10" s="1"/>
  <c r="U835" i="45"/>
  <c r="J3043" i="10" s="1"/>
  <c r="U834" i="45"/>
  <c r="J3042" i="10" s="1"/>
  <c r="U833" i="45"/>
  <c r="J3041" i="10" s="1"/>
  <c r="U832" i="45"/>
  <c r="J3040" i="10" s="1"/>
  <c r="U831" i="45"/>
  <c r="J3039" i="10" s="1"/>
  <c r="U830" i="45"/>
  <c r="J3038" i="10" s="1"/>
  <c r="U829" i="45"/>
  <c r="J3037" i="10" s="1"/>
  <c r="U828" i="45"/>
  <c r="J3036" i="10" s="1"/>
  <c r="U827" i="45"/>
  <c r="J3035" i="10" s="1"/>
  <c r="U826" i="45"/>
  <c r="J3034" i="10" s="1"/>
  <c r="U825" i="45"/>
  <c r="J3033" i="10" s="1"/>
  <c r="U824" i="45"/>
  <c r="J3032" i="10" s="1"/>
  <c r="U823" i="45"/>
  <c r="J3031" i="10" s="1"/>
  <c r="U822" i="45"/>
  <c r="J3030" i="10" s="1"/>
  <c r="U821" i="45"/>
  <c r="J3029" i="10" s="1"/>
  <c r="U820" i="45"/>
  <c r="J3028" i="10" s="1"/>
  <c r="U819" i="45"/>
  <c r="J3027" i="10" s="1"/>
  <c r="U818" i="45"/>
  <c r="J3026" i="10" s="1"/>
  <c r="U817" i="45"/>
  <c r="J3025" i="10" s="1"/>
  <c r="U816" i="45"/>
  <c r="J3024" i="10" s="1"/>
  <c r="U815" i="45"/>
  <c r="J3023" i="10" s="1"/>
  <c r="U814" i="45"/>
  <c r="J3022" i="10" s="1"/>
  <c r="U813" i="45"/>
  <c r="J3021" i="10" s="1"/>
  <c r="U812" i="45"/>
  <c r="J3020" i="10" s="1"/>
  <c r="U811" i="45"/>
  <c r="J3019" i="10" s="1"/>
  <c r="U810" i="45"/>
  <c r="J3018" i="10" s="1"/>
  <c r="U809" i="45"/>
  <c r="J3017" i="10" s="1"/>
  <c r="U808" i="45"/>
  <c r="J3016" i="10" s="1"/>
  <c r="U807" i="45"/>
  <c r="J3015" i="10" s="1"/>
  <c r="U806" i="45"/>
  <c r="J3014" i="10" s="1"/>
  <c r="U805" i="45"/>
  <c r="J3013" i="10" s="1"/>
  <c r="U804" i="45"/>
  <c r="J3012" i="10" s="1"/>
  <c r="U803" i="45"/>
  <c r="J3011" i="10" s="1"/>
  <c r="U802" i="45"/>
  <c r="J3010" i="10" s="1"/>
  <c r="U801" i="45"/>
  <c r="J3009" i="10" s="1"/>
  <c r="U800" i="45"/>
  <c r="J3008" i="10" s="1"/>
  <c r="U799" i="45"/>
  <c r="J3007" i="10" s="1"/>
  <c r="U798" i="45"/>
  <c r="J3006" i="10" s="1"/>
  <c r="U797" i="45"/>
  <c r="J3005" i="10" s="1"/>
  <c r="U796" i="45"/>
  <c r="J3004" i="10" s="1"/>
  <c r="U795" i="45"/>
  <c r="J3003" i="10" s="1"/>
  <c r="U794" i="45"/>
  <c r="J3002" i="10" s="1"/>
  <c r="U793" i="45"/>
  <c r="J3001" i="10" s="1"/>
  <c r="U792" i="45"/>
  <c r="J3000" i="10" s="1"/>
  <c r="U791" i="45"/>
  <c r="J2999" i="10" s="1"/>
  <c r="U790" i="45"/>
  <c r="J2998" i="10" s="1"/>
  <c r="U789" i="45"/>
  <c r="J2997" i="10" s="1"/>
  <c r="U788" i="45"/>
  <c r="J2996" i="10" s="1"/>
  <c r="U787" i="45"/>
  <c r="J2995" i="10" s="1"/>
  <c r="U786" i="45"/>
  <c r="J2994" i="10" s="1"/>
  <c r="U785" i="45"/>
  <c r="J2993" i="10" s="1"/>
  <c r="U784" i="45"/>
  <c r="J2992" i="10" s="1"/>
  <c r="U783" i="45"/>
  <c r="J2991" i="10" s="1"/>
  <c r="U782" i="45"/>
  <c r="J2990" i="10" s="1"/>
  <c r="U781" i="45"/>
  <c r="J2989" i="10" s="1"/>
  <c r="U780" i="45"/>
  <c r="J2988" i="10" s="1"/>
  <c r="U779" i="45"/>
  <c r="J2987" i="10" s="1"/>
  <c r="U778" i="45"/>
  <c r="J2986" i="10" s="1"/>
  <c r="U777" i="45"/>
  <c r="J2985" i="10" s="1"/>
  <c r="U776" i="45"/>
  <c r="J2984" i="10" s="1"/>
  <c r="U775" i="45"/>
  <c r="J2983" i="10" s="1"/>
  <c r="U774" i="45"/>
  <c r="J2982" i="10" s="1"/>
  <c r="U773" i="45"/>
  <c r="J2981" i="10" s="1"/>
  <c r="U772" i="45"/>
  <c r="J2980" i="10" s="1"/>
  <c r="U771" i="45"/>
  <c r="J2979" i="10" s="1"/>
  <c r="U770" i="45"/>
  <c r="J2978" i="10" s="1"/>
  <c r="U769" i="45"/>
  <c r="J2977" i="10" s="1"/>
  <c r="U768" i="45"/>
  <c r="J2976" i="10" s="1"/>
  <c r="U767" i="45"/>
  <c r="J2975" i="10" s="1"/>
  <c r="U766" i="45"/>
  <c r="J2974" i="10" s="1"/>
  <c r="U765" i="45"/>
  <c r="J2973" i="10" s="1"/>
  <c r="U764" i="45"/>
  <c r="J2972" i="10" s="1"/>
  <c r="U763" i="45"/>
  <c r="J2971" i="10" s="1"/>
  <c r="U762" i="45"/>
  <c r="J2970" i="10" s="1"/>
  <c r="U761" i="45"/>
  <c r="J2969" i="10" s="1"/>
  <c r="U760" i="45"/>
  <c r="J2968" i="10" s="1"/>
  <c r="U759" i="45"/>
  <c r="J2967" i="10" s="1"/>
  <c r="U758" i="45"/>
  <c r="J2966" i="10" s="1"/>
  <c r="U757" i="45"/>
  <c r="J2965" i="10" s="1"/>
  <c r="U756" i="45"/>
  <c r="J2964" i="10" s="1"/>
  <c r="U755" i="45"/>
  <c r="J2963" i="10" s="1"/>
  <c r="U754" i="45"/>
  <c r="J2962" i="10" s="1"/>
  <c r="U753" i="45"/>
  <c r="J2961" i="10" s="1"/>
  <c r="U752" i="45"/>
  <c r="J2960" i="10" s="1"/>
  <c r="U751" i="45"/>
  <c r="J2959" i="10" s="1"/>
  <c r="U750" i="45"/>
  <c r="J2958" i="10" s="1"/>
  <c r="U749" i="45"/>
  <c r="J2957" i="10" s="1"/>
  <c r="U748" i="45"/>
  <c r="J2956" i="10" s="1"/>
  <c r="U747" i="45"/>
  <c r="J2955" i="10" s="1"/>
  <c r="U746" i="45"/>
  <c r="J2954" i="10" s="1"/>
  <c r="U745" i="45"/>
  <c r="J2953" i="10" s="1"/>
  <c r="U744" i="45"/>
  <c r="J2952" i="10" s="1"/>
  <c r="U743" i="45"/>
  <c r="J2951" i="10" s="1"/>
  <c r="U742" i="45"/>
  <c r="J2950" i="10" s="1"/>
  <c r="U741" i="45"/>
  <c r="J2949" i="10" s="1"/>
  <c r="U740" i="45"/>
  <c r="J2948" i="10" s="1"/>
  <c r="U739" i="45"/>
  <c r="J2947" i="10" s="1"/>
  <c r="U738" i="45"/>
  <c r="J2946" i="10" s="1"/>
  <c r="U737" i="45"/>
  <c r="J2945" i="10" s="1"/>
  <c r="U736" i="45"/>
  <c r="J2944" i="10" s="1"/>
  <c r="U735" i="45"/>
  <c r="J2943" i="10" s="1"/>
  <c r="U734" i="45"/>
  <c r="J2942" i="10" s="1"/>
  <c r="U733" i="45"/>
  <c r="J2941" i="10" s="1"/>
  <c r="U732" i="45"/>
  <c r="J2940" i="10" s="1"/>
  <c r="U731" i="45"/>
  <c r="J2939" i="10" s="1"/>
  <c r="U730" i="45"/>
  <c r="J2938" i="10" s="1"/>
  <c r="U729" i="45"/>
  <c r="J2937" i="10" s="1"/>
  <c r="U728" i="45"/>
  <c r="J2936" i="10" s="1"/>
  <c r="U727" i="45"/>
  <c r="J2935" i="10" s="1"/>
  <c r="U726" i="45"/>
  <c r="J2934" i="10" s="1"/>
  <c r="U725" i="45"/>
  <c r="J2933" i="10" s="1"/>
  <c r="U724" i="45"/>
  <c r="J2932" i="10" s="1"/>
  <c r="U723" i="45"/>
  <c r="J2931" i="10" s="1"/>
  <c r="U722" i="45"/>
  <c r="J2930" i="10" s="1"/>
  <c r="U721" i="45"/>
  <c r="J2929" i="10" s="1"/>
  <c r="U720" i="45"/>
  <c r="J2928" i="10" s="1"/>
  <c r="U719" i="45"/>
  <c r="J2927" i="10" s="1"/>
  <c r="U718" i="45"/>
  <c r="J2926" i="10" s="1"/>
  <c r="U717" i="45"/>
  <c r="J2925" i="10" s="1"/>
  <c r="U716" i="45"/>
  <c r="J2924" i="10" s="1"/>
  <c r="U715" i="45"/>
  <c r="J2923" i="10" s="1"/>
  <c r="U714" i="45"/>
  <c r="J2922" i="10" s="1"/>
  <c r="U713" i="45"/>
  <c r="J2921" i="10" s="1"/>
  <c r="U712" i="45"/>
  <c r="J2920" i="10" s="1"/>
  <c r="U711" i="45"/>
  <c r="J2919" i="10" s="1"/>
  <c r="U710" i="45"/>
  <c r="J2918" i="10" s="1"/>
  <c r="U709" i="45"/>
  <c r="J2917" i="10" s="1"/>
  <c r="U708" i="45"/>
  <c r="J2916" i="10" s="1"/>
  <c r="U707" i="45"/>
  <c r="J2915" i="10" s="1"/>
  <c r="U706" i="45"/>
  <c r="J2914" i="10" s="1"/>
  <c r="U705" i="45"/>
  <c r="J2913" i="10" s="1"/>
  <c r="U704" i="45"/>
  <c r="J2912" i="10" s="1"/>
  <c r="U703" i="45"/>
  <c r="J2911" i="10" s="1"/>
  <c r="U702" i="45"/>
  <c r="J2910" i="10" s="1"/>
  <c r="U701" i="45"/>
  <c r="J2909" i="10" s="1"/>
  <c r="U700" i="45"/>
  <c r="J2908" i="10" s="1"/>
  <c r="U699" i="45"/>
  <c r="J2907" i="10" s="1"/>
  <c r="U698" i="45"/>
  <c r="J2906" i="10" s="1"/>
  <c r="U697" i="45"/>
  <c r="J2905" i="10" s="1"/>
  <c r="U696" i="45"/>
  <c r="J2904" i="10" s="1"/>
  <c r="U695" i="45"/>
  <c r="J2903" i="10" s="1"/>
  <c r="U694" i="45"/>
  <c r="J2902" i="10" s="1"/>
  <c r="U693" i="45"/>
  <c r="J2901" i="10" s="1"/>
  <c r="U692" i="45"/>
  <c r="J2900" i="10" s="1"/>
  <c r="U691" i="45"/>
  <c r="J2899" i="10" s="1"/>
  <c r="U690" i="45"/>
  <c r="J2898" i="10" s="1"/>
  <c r="U689" i="45"/>
  <c r="J2897" i="10" s="1"/>
  <c r="U688" i="45"/>
  <c r="J2896" i="10" s="1"/>
  <c r="U687" i="45"/>
  <c r="J2895" i="10" s="1"/>
  <c r="U686" i="45"/>
  <c r="J2894" i="10" s="1"/>
  <c r="U685" i="45"/>
  <c r="J2893" i="10" s="1"/>
  <c r="U684" i="45"/>
  <c r="J2892" i="10" s="1"/>
  <c r="U683" i="45"/>
  <c r="J2891" i="10" s="1"/>
  <c r="U682" i="45"/>
  <c r="J2890" i="10" s="1"/>
  <c r="U681" i="45"/>
  <c r="J2889" i="10" s="1"/>
  <c r="U680" i="45"/>
  <c r="J2888" i="10" s="1"/>
  <c r="U679" i="45"/>
  <c r="J2887" i="10" s="1"/>
  <c r="U678" i="45"/>
  <c r="J2886" i="10" s="1"/>
  <c r="U677" i="45"/>
  <c r="J2885" i="10" s="1"/>
  <c r="U676" i="45"/>
  <c r="J2884" i="10" s="1"/>
  <c r="U675" i="45"/>
  <c r="J2883" i="10" s="1"/>
  <c r="U674" i="45"/>
  <c r="J2882" i="10" s="1"/>
  <c r="U673" i="45"/>
  <c r="J2881" i="10" s="1"/>
  <c r="U672" i="45"/>
  <c r="J2880" i="10" s="1"/>
  <c r="U671" i="45"/>
  <c r="J2879" i="10" s="1"/>
  <c r="U670" i="45"/>
  <c r="J2878" i="10" s="1"/>
  <c r="U669" i="45"/>
  <c r="J2877" i="10" s="1"/>
  <c r="U668" i="45"/>
  <c r="J2876" i="10" s="1"/>
  <c r="U667" i="45"/>
  <c r="J2875" i="10" s="1"/>
  <c r="U666" i="45"/>
  <c r="J2874" i="10" s="1"/>
  <c r="U665" i="45"/>
  <c r="J2873" i="10" s="1"/>
  <c r="U664" i="45"/>
  <c r="J2872" i="10" s="1"/>
  <c r="U663" i="45"/>
  <c r="J2871" i="10" s="1"/>
  <c r="U662" i="45"/>
  <c r="J2870" i="10" s="1"/>
  <c r="U661" i="45"/>
  <c r="J2869" i="10" s="1"/>
  <c r="U660" i="45"/>
  <c r="J2868" i="10" s="1"/>
  <c r="U659" i="45"/>
  <c r="J2867" i="10" s="1"/>
  <c r="U658" i="45"/>
  <c r="J2866" i="10" s="1"/>
  <c r="U657" i="45"/>
  <c r="J2865" i="10" s="1"/>
  <c r="U656" i="45"/>
  <c r="J2864" i="10" s="1"/>
  <c r="U655" i="45"/>
  <c r="J2863" i="10" s="1"/>
  <c r="U654" i="45"/>
  <c r="J2862" i="10" s="1"/>
  <c r="U653" i="45"/>
  <c r="J2861" i="10" s="1"/>
  <c r="U652" i="45"/>
  <c r="J2860" i="10" s="1"/>
  <c r="U651" i="45"/>
  <c r="J2859" i="10" s="1"/>
  <c r="U650" i="45"/>
  <c r="J2858" i="10" s="1"/>
  <c r="U649" i="45"/>
  <c r="J2857" i="10" s="1"/>
  <c r="U648" i="45"/>
  <c r="J2856" i="10" s="1"/>
  <c r="U647" i="45"/>
  <c r="J2855" i="10" s="1"/>
  <c r="U646" i="45"/>
  <c r="J2854" i="10" s="1"/>
  <c r="U645" i="45"/>
  <c r="J2853" i="10" s="1"/>
  <c r="U644" i="45"/>
  <c r="J2852" i="10" s="1"/>
  <c r="U643" i="45"/>
  <c r="J2851" i="10" s="1"/>
  <c r="U642" i="45"/>
  <c r="J2850" i="10" s="1"/>
  <c r="U641" i="45"/>
  <c r="J2849" i="10" s="1"/>
  <c r="U640" i="45"/>
  <c r="J2848" i="10" s="1"/>
  <c r="U639" i="45"/>
  <c r="J2847" i="10" s="1"/>
  <c r="U638" i="45"/>
  <c r="J2846" i="10" s="1"/>
  <c r="U637" i="45"/>
  <c r="J2845" i="10" s="1"/>
  <c r="U636" i="45"/>
  <c r="J2844" i="10" s="1"/>
  <c r="U635" i="45"/>
  <c r="J2843" i="10" s="1"/>
  <c r="U634" i="45"/>
  <c r="J2842" i="10" s="1"/>
  <c r="U633" i="45"/>
  <c r="J2841" i="10" s="1"/>
  <c r="U632" i="45"/>
  <c r="J2840" i="10" s="1"/>
  <c r="U631" i="45"/>
  <c r="J2839" i="10" s="1"/>
  <c r="U630" i="45"/>
  <c r="J2838" i="10" s="1"/>
  <c r="U629" i="45"/>
  <c r="J2837" i="10" s="1"/>
  <c r="U628" i="45"/>
  <c r="J2836" i="10" s="1"/>
  <c r="U627" i="45"/>
  <c r="J2835" i="10" s="1"/>
  <c r="U626" i="45"/>
  <c r="J2834" i="10" s="1"/>
  <c r="U625" i="45"/>
  <c r="J2833" i="10" s="1"/>
  <c r="U624" i="45"/>
  <c r="J2832" i="10" s="1"/>
  <c r="U623" i="45"/>
  <c r="J2831" i="10" s="1"/>
  <c r="U622" i="45"/>
  <c r="J2830" i="10" s="1"/>
  <c r="U621" i="45"/>
  <c r="J2829" i="10" s="1"/>
  <c r="U620" i="45"/>
  <c r="J2828" i="10" s="1"/>
  <c r="U619" i="45"/>
  <c r="J2827" i="10" s="1"/>
  <c r="U618" i="45"/>
  <c r="J2826" i="10" s="1"/>
  <c r="U617" i="45"/>
  <c r="J2825" i="10" s="1"/>
  <c r="U616" i="45"/>
  <c r="J2824" i="10" s="1"/>
  <c r="U615" i="45"/>
  <c r="J2823" i="10" s="1"/>
  <c r="U614" i="45"/>
  <c r="J2822" i="10" s="1"/>
  <c r="U613" i="45"/>
  <c r="J2821" i="10" s="1"/>
  <c r="U612" i="45"/>
  <c r="J2820" i="10" s="1"/>
  <c r="U611" i="45"/>
  <c r="J2819" i="10" s="1"/>
  <c r="U610" i="45"/>
  <c r="J2818" i="10" s="1"/>
  <c r="U609" i="45"/>
  <c r="J2817" i="10" s="1"/>
  <c r="U608" i="45"/>
  <c r="J2816" i="10" s="1"/>
  <c r="U607" i="45"/>
  <c r="J2815" i="10" s="1"/>
  <c r="U606" i="45"/>
  <c r="J2814" i="10" s="1"/>
  <c r="U605" i="45"/>
  <c r="J2813" i="10" s="1"/>
  <c r="U604" i="45"/>
  <c r="J2812" i="10" s="1"/>
  <c r="U603" i="45"/>
  <c r="J2811" i="10" s="1"/>
  <c r="U602" i="45"/>
  <c r="J2810" i="10" s="1"/>
  <c r="U601" i="45"/>
  <c r="J2809" i="10" s="1"/>
  <c r="U600" i="45"/>
  <c r="J2808" i="10" s="1"/>
  <c r="U599" i="45"/>
  <c r="J2807" i="10" s="1"/>
  <c r="U598" i="45"/>
  <c r="J2806" i="10" s="1"/>
  <c r="U597" i="45"/>
  <c r="J2805" i="10" s="1"/>
  <c r="U596" i="45"/>
  <c r="J2804" i="10" s="1"/>
  <c r="U595" i="45"/>
  <c r="J2803" i="10" s="1"/>
  <c r="U594" i="45"/>
  <c r="J2802" i="10" s="1"/>
  <c r="U593" i="45"/>
  <c r="J2801" i="10" s="1"/>
  <c r="U592" i="45"/>
  <c r="J2800" i="10" s="1"/>
  <c r="U591" i="45"/>
  <c r="J2799" i="10" s="1"/>
  <c r="U590" i="45"/>
  <c r="J2798" i="10" s="1"/>
  <c r="U589" i="45"/>
  <c r="J2797" i="10" s="1"/>
  <c r="U588" i="45"/>
  <c r="J2796" i="10" s="1"/>
  <c r="U587" i="45"/>
  <c r="J2795" i="10" s="1"/>
  <c r="U586" i="45"/>
  <c r="J2794" i="10" s="1"/>
  <c r="U585" i="45"/>
  <c r="J2793" i="10" s="1"/>
  <c r="U584" i="45"/>
  <c r="J2792" i="10" s="1"/>
  <c r="U583" i="45"/>
  <c r="J2791" i="10" s="1"/>
  <c r="U582" i="45"/>
  <c r="J2790" i="10" s="1"/>
  <c r="U581" i="45"/>
  <c r="J2789" i="10" s="1"/>
  <c r="U580" i="45"/>
  <c r="J2788" i="10" s="1"/>
  <c r="U579" i="45"/>
  <c r="J2787" i="10" s="1"/>
  <c r="U578" i="45"/>
  <c r="J2786" i="10" s="1"/>
  <c r="U577" i="45"/>
  <c r="J2785" i="10" s="1"/>
  <c r="U576" i="45"/>
  <c r="J2784" i="10" s="1"/>
  <c r="U575" i="45"/>
  <c r="J2783" i="10" s="1"/>
  <c r="U574" i="45"/>
  <c r="J2782" i="10" s="1"/>
  <c r="U573" i="45"/>
  <c r="J2781" i="10" s="1"/>
  <c r="U572" i="45"/>
  <c r="J2780" i="10" s="1"/>
  <c r="U571" i="45"/>
  <c r="J2779" i="10" s="1"/>
  <c r="U570" i="45"/>
  <c r="J2778" i="10" s="1"/>
  <c r="U569" i="45"/>
  <c r="J2777" i="10" s="1"/>
  <c r="U568" i="45"/>
  <c r="J2776" i="10" s="1"/>
  <c r="U567" i="45"/>
  <c r="J2775" i="10" s="1"/>
  <c r="U566" i="45"/>
  <c r="J2774" i="10" s="1"/>
  <c r="U565" i="45"/>
  <c r="J2773" i="10" s="1"/>
  <c r="U564" i="45"/>
  <c r="J2772" i="10" s="1"/>
  <c r="U563" i="45"/>
  <c r="J2771" i="10" s="1"/>
  <c r="U562" i="45"/>
  <c r="J2770" i="10" s="1"/>
  <c r="U561" i="45"/>
  <c r="J2769" i="10" s="1"/>
  <c r="U560" i="45"/>
  <c r="J2768" i="10" s="1"/>
  <c r="U559" i="45"/>
  <c r="J2767" i="10" s="1"/>
  <c r="U558" i="45"/>
  <c r="J2766" i="10" s="1"/>
  <c r="U557" i="45"/>
  <c r="J2765" i="10" s="1"/>
  <c r="U556" i="45"/>
  <c r="J2764" i="10" s="1"/>
  <c r="U555" i="45"/>
  <c r="J2763" i="10" s="1"/>
  <c r="U554" i="45"/>
  <c r="J2762" i="10" s="1"/>
  <c r="U553" i="45"/>
  <c r="J2761" i="10" s="1"/>
  <c r="U552" i="45"/>
  <c r="J2760" i="10" s="1"/>
  <c r="U551" i="45"/>
  <c r="J2759" i="10" s="1"/>
  <c r="U550" i="45"/>
  <c r="J2758" i="10" s="1"/>
  <c r="U549" i="45"/>
  <c r="J2757" i="10" s="1"/>
  <c r="U548" i="45"/>
  <c r="J2756" i="10" s="1"/>
  <c r="U547" i="45"/>
  <c r="J2755" i="10" s="1"/>
  <c r="U546" i="45"/>
  <c r="J2754" i="10" s="1"/>
  <c r="U545" i="45"/>
  <c r="J2753" i="10" s="1"/>
  <c r="U544" i="45"/>
  <c r="J2752" i="10" s="1"/>
  <c r="U543" i="45"/>
  <c r="J2751" i="10" s="1"/>
  <c r="U542" i="45"/>
  <c r="J2750" i="10" s="1"/>
  <c r="U541" i="45"/>
  <c r="J2749" i="10" s="1"/>
  <c r="U540" i="45"/>
  <c r="J2748" i="10" s="1"/>
  <c r="U539" i="45"/>
  <c r="J2747" i="10" s="1"/>
  <c r="U538" i="45"/>
  <c r="J2746" i="10" s="1"/>
  <c r="U537" i="45"/>
  <c r="J2745" i="10" s="1"/>
  <c r="U536" i="45"/>
  <c r="J2744" i="10" s="1"/>
  <c r="U535" i="45"/>
  <c r="J2743" i="10" s="1"/>
  <c r="U534" i="45"/>
  <c r="J2742" i="10" s="1"/>
  <c r="U533" i="45"/>
  <c r="J2741" i="10" s="1"/>
  <c r="U532" i="45"/>
  <c r="J2740" i="10" s="1"/>
  <c r="U531" i="45"/>
  <c r="J2739" i="10" s="1"/>
  <c r="U530" i="45"/>
  <c r="J2738" i="10" s="1"/>
  <c r="U529" i="45"/>
  <c r="J2737" i="10" s="1"/>
  <c r="U528" i="45"/>
  <c r="J2736" i="10" s="1"/>
  <c r="U527" i="45"/>
  <c r="J2735" i="10" s="1"/>
  <c r="U526" i="45"/>
  <c r="J2734" i="10" s="1"/>
  <c r="U525" i="45"/>
  <c r="J2733" i="10" s="1"/>
  <c r="U524" i="45"/>
  <c r="J2732" i="10" s="1"/>
  <c r="U523" i="45"/>
  <c r="J2731" i="10" s="1"/>
  <c r="U522" i="45"/>
  <c r="J2730" i="10" s="1"/>
  <c r="U521" i="45"/>
  <c r="J2729" i="10" s="1"/>
  <c r="U520" i="45"/>
  <c r="J2728" i="10" s="1"/>
  <c r="U519" i="45"/>
  <c r="J2727" i="10" s="1"/>
  <c r="J2214" i="10"/>
  <c r="T1029" i="45"/>
  <c r="I3237" i="10" s="1"/>
  <c r="T1028" i="45"/>
  <c r="I3236" i="10" s="1"/>
  <c r="T1027" i="45"/>
  <c r="I3235" i="10" s="1"/>
  <c r="T1026" i="45"/>
  <c r="I3234" i="10" s="1"/>
  <c r="T1025" i="45"/>
  <c r="I3233" i="10" s="1"/>
  <c r="T1024" i="45"/>
  <c r="I3232" i="10" s="1"/>
  <c r="T1023" i="45"/>
  <c r="I3231" i="10" s="1"/>
  <c r="T1022" i="45"/>
  <c r="I3230" i="10" s="1"/>
  <c r="T1021" i="45"/>
  <c r="I3229" i="10" s="1"/>
  <c r="T1020" i="45"/>
  <c r="I3228" i="10" s="1"/>
  <c r="T1019" i="45"/>
  <c r="I3227" i="10" s="1"/>
  <c r="T1018" i="45"/>
  <c r="I3226" i="10" s="1"/>
  <c r="T1017" i="45"/>
  <c r="I3225" i="10" s="1"/>
  <c r="T1016" i="45"/>
  <c r="I3224" i="10" s="1"/>
  <c r="T1015" i="45"/>
  <c r="I3223" i="10" s="1"/>
  <c r="T1014" i="45"/>
  <c r="I3222" i="10" s="1"/>
  <c r="T1013" i="45"/>
  <c r="I3221" i="10" s="1"/>
  <c r="T1012" i="45"/>
  <c r="I3220" i="10" s="1"/>
  <c r="T1011" i="45"/>
  <c r="I3219" i="10" s="1"/>
  <c r="T1010" i="45"/>
  <c r="I3218" i="10" s="1"/>
  <c r="T1009" i="45"/>
  <c r="I3217" i="10" s="1"/>
  <c r="T1008" i="45"/>
  <c r="I3216" i="10" s="1"/>
  <c r="T1007" i="45"/>
  <c r="I3215" i="10" s="1"/>
  <c r="T1006" i="45"/>
  <c r="I3214" i="10" s="1"/>
  <c r="T1005" i="45"/>
  <c r="I3213" i="10" s="1"/>
  <c r="T1004" i="45"/>
  <c r="I3212" i="10" s="1"/>
  <c r="T1003" i="45"/>
  <c r="I3211" i="10" s="1"/>
  <c r="T1002" i="45"/>
  <c r="I3210" i="10" s="1"/>
  <c r="T1001" i="45"/>
  <c r="I3209" i="10" s="1"/>
  <c r="T1000" i="45"/>
  <c r="I3208" i="10" s="1"/>
  <c r="T999" i="45"/>
  <c r="I3207" i="10" s="1"/>
  <c r="T998" i="45"/>
  <c r="I3206" i="10" s="1"/>
  <c r="T997" i="45"/>
  <c r="I3205" i="10" s="1"/>
  <c r="T996" i="45"/>
  <c r="I3204" i="10" s="1"/>
  <c r="T995" i="45"/>
  <c r="I3203" i="10" s="1"/>
  <c r="T994" i="45"/>
  <c r="I3202" i="10" s="1"/>
  <c r="T993" i="45"/>
  <c r="I3201" i="10" s="1"/>
  <c r="T992" i="45"/>
  <c r="I3200" i="10" s="1"/>
  <c r="T991" i="45"/>
  <c r="I3199" i="10" s="1"/>
  <c r="T990" i="45"/>
  <c r="I3198" i="10" s="1"/>
  <c r="T989" i="45"/>
  <c r="I3197" i="10" s="1"/>
  <c r="T988" i="45"/>
  <c r="I3196" i="10" s="1"/>
  <c r="T987" i="45"/>
  <c r="I3195" i="10" s="1"/>
  <c r="T986" i="45"/>
  <c r="I3194" i="10" s="1"/>
  <c r="T985" i="45"/>
  <c r="I3193" i="10" s="1"/>
  <c r="T984" i="45"/>
  <c r="I3192" i="10" s="1"/>
  <c r="T983" i="45"/>
  <c r="I3191" i="10" s="1"/>
  <c r="T982" i="45"/>
  <c r="I3190" i="10" s="1"/>
  <c r="T981" i="45"/>
  <c r="I3189" i="10" s="1"/>
  <c r="T980" i="45"/>
  <c r="I3188" i="10" s="1"/>
  <c r="T979" i="45"/>
  <c r="I3187" i="10" s="1"/>
  <c r="T978" i="45"/>
  <c r="I3186" i="10" s="1"/>
  <c r="T977" i="45"/>
  <c r="I3185" i="10" s="1"/>
  <c r="T976" i="45"/>
  <c r="I3184" i="10" s="1"/>
  <c r="T975" i="45"/>
  <c r="I3183" i="10" s="1"/>
  <c r="T974" i="45"/>
  <c r="I3182" i="10" s="1"/>
  <c r="T973" i="45"/>
  <c r="I3181" i="10" s="1"/>
  <c r="T972" i="45"/>
  <c r="I3180" i="10" s="1"/>
  <c r="T971" i="45"/>
  <c r="I3179" i="10" s="1"/>
  <c r="T970" i="45"/>
  <c r="I3178" i="10" s="1"/>
  <c r="T969" i="45"/>
  <c r="I3177" i="10" s="1"/>
  <c r="T968" i="45"/>
  <c r="I3176" i="10" s="1"/>
  <c r="T967" i="45"/>
  <c r="I3175" i="10" s="1"/>
  <c r="T966" i="45"/>
  <c r="I3174" i="10" s="1"/>
  <c r="T965" i="45"/>
  <c r="I3173" i="10" s="1"/>
  <c r="T964" i="45"/>
  <c r="I3172" i="10" s="1"/>
  <c r="T963" i="45"/>
  <c r="I3171" i="10" s="1"/>
  <c r="T962" i="45"/>
  <c r="I3170" i="10" s="1"/>
  <c r="T961" i="45"/>
  <c r="I3169" i="10" s="1"/>
  <c r="T960" i="45"/>
  <c r="I3168" i="10" s="1"/>
  <c r="T959" i="45"/>
  <c r="I3167" i="10" s="1"/>
  <c r="T958" i="45"/>
  <c r="I3166" i="10" s="1"/>
  <c r="T957" i="45"/>
  <c r="I3165" i="10" s="1"/>
  <c r="T956" i="45"/>
  <c r="I3164" i="10" s="1"/>
  <c r="T955" i="45"/>
  <c r="I3163" i="10" s="1"/>
  <c r="T954" i="45"/>
  <c r="I3162" i="10" s="1"/>
  <c r="T953" i="45"/>
  <c r="I3161" i="10" s="1"/>
  <c r="T952" i="45"/>
  <c r="I3160" i="10" s="1"/>
  <c r="T951" i="45"/>
  <c r="I3159" i="10" s="1"/>
  <c r="T950" i="45"/>
  <c r="I3158" i="10" s="1"/>
  <c r="T949" i="45"/>
  <c r="I3157" i="10" s="1"/>
  <c r="T948" i="45"/>
  <c r="I3156" i="10" s="1"/>
  <c r="T947" i="45"/>
  <c r="I3155" i="10" s="1"/>
  <c r="T946" i="45"/>
  <c r="I3154" i="10" s="1"/>
  <c r="T945" i="45"/>
  <c r="I3153" i="10" s="1"/>
  <c r="T944" i="45"/>
  <c r="I3152" i="10" s="1"/>
  <c r="T943" i="45"/>
  <c r="I3151" i="10" s="1"/>
  <c r="T942" i="45"/>
  <c r="I3150" i="10" s="1"/>
  <c r="T941" i="45"/>
  <c r="I3149" i="10" s="1"/>
  <c r="T940" i="45"/>
  <c r="I3148" i="10" s="1"/>
  <c r="T939" i="45"/>
  <c r="I3147" i="10" s="1"/>
  <c r="T938" i="45"/>
  <c r="I3146" i="10" s="1"/>
  <c r="T937" i="45"/>
  <c r="I3145" i="10" s="1"/>
  <c r="T936" i="45"/>
  <c r="I3144" i="10" s="1"/>
  <c r="T935" i="45"/>
  <c r="I3143" i="10" s="1"/>
  <c r="T934" i="45"/>
  <c r="I3142" i="10" s="1"/>
  <c r="T933" i="45"/>
  <c r="I3141" i="10" s="1"/>
  <c r="T932" i="45"/>
  <c r="I3140" i="10" s="1"/>
  <c r="T931" i="45"/>
  <c r="I3139" i="10" s="1"/>
  <c r="T930" i="45"/>
  <c r="I3138" i="10" s="1"/>
  <c r="T929" i="45"/>
  <c r="I3137" i="10" s="1"/>
  <c r="T928" i="45"/>
  <c r="I3136" i="10" s="1"/>
  <c r="T927" i="45"/>
  <c r="I3135" i="10" s="1"/>
  <c r="T926" i="45"/>
  <c r="I3134" i="10" s="1"/>
  <c r="T925" i="45"/>
  <c r="I3133" i="10" s="1"/>
  <c r="T924" i="45"/>
  <c r="I3132" i="10" s="1"/>
  <c r="T923" i="45"/>
  <c r="I3131" i="10" s="1"/>
  <c r="T922" i="45"/>
  <c r="I3130" i="10" s="1"/>
  <c r="T921" i="45"/>
  <c r="I3129" i="10" s="1"/>
  <c r="T920" i="45"/>
  <c r="I3128" i="10" s="1"/>
  <c r="T919" i="45"/>
  <c r="I3127" i="10" s="1"/>
  <c r="T918" i="45"/>
  <c r="I3126" i="10" s="1"/>
  <c r="T917" i="45"/>
  <c r="I3125" i="10" s="1"/>
  <c r="T916" i="45"/>
  <c r="I3124" i="10" s="1"/>
  <c r="T915" i="45"/>
  <c r="I3123" i="10" s="1"/>
  <c r="T914" i="45"/>
  <c r="I3122" i="10" s="1"/>
  <c r="T913" i="45"/>
  <c r="I3121" i="10" s="1"/>
  <c r="T912" i="45"/>
  <c r="I3120" i="10" s="1"/>
  <c r="T911" i="45"/>
  <c r="I3119" i="10" s="1"/>
  <c r="T910" i="45"/>
  <c r="I3118" i="10" s="1"/>
  <c r="T909" i="45"/>
  <c r="I3117" i="10" s="1"/>
  <c r="T908" i="45"/>
  <c r="I3116" i="10" s="1"/>
  <c r="T907" i="45"/>
  <c r="I3115" i="10" s="1"/>
  <c r="T906" i="45"/>
  <c r="I3114" i="10" s="1"/>
  <c r="T905" i="45"/>
  <c r="I3113" i="10" s="1"/>
  <c r="T904" i="45"/>
  <c r="I3112" i="10" s="1"/>
  <c r="T903" i="45"/>
  <c r="I3111" i="10" s="1"/>
  <c r="T902" i="45"/>
  <c r="I3110" i="10" s="1"/>
  <c r="T901" i="45"/>
  <c r="I3109" i="10" s="1"/>
  <c r="T900" i="45"/>
  <c r="I3108" i="10" s="1"/>
  <c r="T899" i="45"/>
  <c r="I3107" i="10" s="1"/>
  <c r="T898" i="45"/>
  <c r="I3106" i="10" s="1"/>
  <c r="T897" i="45"/>
  <c r="I3105" i="10" s="1"/>
  <c r="T896" i="45"/>
  <c r="I3104" i="10" s="1"/>
  <c r="T895" i="45"/>
  <c r="I3103" i="10" s="1"/>
  <c r="T894" i="45"/>
  <c r="I3102" i="10" s="1"/>
  <c r="T893" i="45"/>
  <c r="I3101" i="10" s="1"/>
  <c r="T892" i="45"/>
  <c r="I3100" i="10" s="1"/>
  <c r="T891" i="45"/>
  <c r="I3099" i="10" s="1"/>
  <c r="T890" i="45"/>
  <c r="I3098" i="10" s="1"/>
  <c r="T889" i="45"/>
  <c r="I3097" i="10" s="1"/>
  <c r="T888" i="45"/>
  <c r="I3096" i="10" s="1"/>
  <c r="T887" i="45"/>
  <c r="I3095" i="10" s="1"/>
  <c r="T886" i="45"/>
  <c r="I3094" i="10" s="1"/>
  <c r="T885" i="45"/>
  <c r="I3093" i="10" s="1"/>
  <c r="T884" i="45"/>
  <c r="I3092" i="10" s="1"/>
  <c r="T883" i="45"/>
  <c r="I3091" i="10" s="1"/>
  <c r="T882" i="45"/>
  <c r="I3090" i="10" s="1"/>
  <c r="T881" i="45"/>
  <c r="I3089" i="10" s="1"/>
  <c r="T880" i="45"/>
  <c r="I3088" i="10" s="1"/>
  <c r="T879" i="45"/>
  <c r="I3087" i="10" s="1"/>
  <c r="T878" i="45"/>
  <c r="I3086" i="10" s="1"/>
  <c r="T877" i="45"/>
  <c r="I3085" i="10" s="1"/>
  <c r="T876" i="45"/>
  <c r="I3084" i="10" s="1"/>
  <c r="T875" i="45"/>
  <c r="I3083" i="10" s="1"/>
  <c r="T874" i="45"/>
  <c r="I3082" i="10" s="1"/>
  <c r="T873" i="45"/>
  <c r="I3081" i="10" s="1"/>
  <c r="T872" i="45"/>
  <c r="I3080" i="10" s="1"/>
  <c r="T871" i="45"/>
  <c r="I3079" i="10" s="1"/>
  <c r="T870" i="45"/>
  <c r="I3078" i="10" s="1"/>
  <c r="T869" i="45"/>
  <c r="I3077" i="10" s="1"/>
  <c r="T868" i="45"/>
  <c r="I3076" i="10" s="1"/>
  <c r="T867" i="45"/>
  <c r="I3075" i="10" s="1"/>
  <c r="T866" i="45"/>
  <c r="I3074" i="10" s="1"/>
  <c r="T865" i="45"/>
  <c r="I3073" i="10" s="1"/>
  <c r="T864" i="45"/>
  <c r="I3072" i="10" s="1"/>
  <c r="T863" i="45"/>
  <c r="I3071" i="10" s="1"/>
  <c r="T862" i="45"/>
  <c r="I3070" i="10" s="1"/>
  <c r="T861" i="45"/>
  <c r="I3069" i="10" s="1"/>
  <c r="T860" i="45"/>
  <c r="I3068" i="10" s="1"/>
  <c r="T859" i="45"/>
  <c r="I3067" i="10" s="1"/>
  <c r="T858" i="45"/>
  <c r="I3066" i="10" s="1"/>
  <c r="T857" i="45"/>
  <c r="I3065" i="10" s="1"/>
  <c r="T856" i="45"/>
  <c r="I3064" i="10" s="1"/>
  <c r="T855" i="45"/>
  <c r="I3063" i="10" s="1"/>
  <c r="T854" i="45"/>
  <c r="I3062" i="10" s="1"/>
  <c r="T853" i="45"/>
  <c r="I3061" i="10" s="1"/>
  <c r="T852" i="45"/>
  <c r="I3060" i="10" s="1"/>
  <c r="T851" i="45"/>
  <c r="I3059" i="10" s="1"/>
  <c r="T850" i="45"/>
  <c r="I3058" i="10" s="1"/>
  <c r="T849" i="45"/>
  <c r="I3057" i="10" s="1"/>
  <c r="T848" i="45"/>
  <c r="I3056" i="10" s="1"/>
  <c r="T847" i="45"/>
  <c r="I3055" i="10" s="1"/>
  <c r="T846" i="45"/>
  <c r="I3054" i="10" s="1"/>
  <c r="T845" i="45"/>
  <c r="I3053" i="10" s="1"/>
  <c r="T844" i="45"/>
  <c r="I3052" i="10" s="1"/>
  <c r="T843" i="45"/>
  <c r="I3051" i="10" s="1"/>
  <c r="T842" i="45"/>
  <c r="I3050" i="10" s="1"/>
  <c r="T841" i="45"/>
  <c r="I3049" i="10" s="1"/>
  <c r="T840" i="45"/>
  <c r="I3048" i="10" s="1"/>
  <c r="T839" i="45"/>
  <c r="I3047" i="10" s="1"/>
  <c r="T838" i="45"/>
  <c r="I3046" i="10" s="1"/>
  <c r="T837" i="45"/>
  <c r="I3045" i="10" s="1"/>
  <c r="T836" i="45"/>
  <c r="I3044" i="10" s="1"/>
  <c r="T835" i="45"/>
  <c r="I3043" i="10" s="1"/>
  <c r="T834" i="45"/>
  <c r="I3042" i="10" s="1"/>
  <c r="T833" i="45"/>
  <c r="I3041" i="10" s="1"/>
  <c r="T832" i="45"/>
  <c r="I3040" i="10" s="1"/>
  <c r="T831" i="45"/>
  <c r="I3039" i="10" s="1"/>
  <c r="T830" i="45"/>
  <c r="I3038" i="10" s="1"/>
  <c r="T829" i="45"/>
  <c r="I3037" i="10" s="1"/>
  <c r="T828" i="45"/>
  <c r="I3036" i="10" s="1"/>
  <c r="T827" i="45"/>
  <c r="I3035" i="10" s="1"/>
  <c r="T826" i="45"/>
  <c r="I3034" i="10" s="1"/>
  <c r="T825" i="45"/>
  <c r="I3033" i="10" s="1"/>
  <c r="T824" i="45"/>
  <c r="I3032" i="10" s="1"/>
  <c r="T823" i="45"/>
  <c r="I3031" i="10" s="1"/>
  <c r="T822" i="45"/>
  <c r="I3030" i="10" s="1"/>
  <c r="T821" i="45"/>
  <c r="I3029" i="10" s="1"/>
  <c r="T820" i="45"/>
  <c r="I3028" i="10" s="1"/>
  <c r="T819" i="45"/>
  <c r="I3027" i="10" s="1"/>
  <c r="T818" i="45"/>
  <c r="I3026" i="10" s="1"/>
  <c r="T817" i="45"/>
  <c r="I3025" i="10" s="1"/>
  <c r="T816" i="45"/>
  <c r="I3024" i="10" s="1"/>
  <c r="T815" i="45"/>
  <c r="I3023" i="10" s="1"/>
  <c r="T814" i="45"/>
  <c r="I3022" i="10" s="1"/>
  <c r="T813" i="45"/>
  <c r="I3021" i="10" s="1"/>
  <c r="T812" i="45"/>
  <c r="I3020" i="10" s="1"/>
  <c r="T811" i="45"/>
  <c r="I3019" i="10" s="1"/>
  <c r="T810" i="45"/>
  <c r="I3018" i="10" s="1"/>
  <c r="T809" i="45"/>
  <c r="I3017" i="10" s="1"/>
  <c r="T808" i="45"/>
  <c r="I3016" i="10" s="1"/>
  <c r="T807" i="45"/>
  <c r="I3015" i="10" s="1"/>
  <c r="T806" i="45"/>
  <c r="I3014" i="10" s="1"/>
  <c r="T805" i="45"/>
  <c r="I3013" i="10" s="1"/>
  <c r="T804" i="45"/>
  <c r="I3012" i="10" s="1"/>
  <c r="T803" i="45"/>
  <c r="I3011" i="10" s="1"/>
  <c r="T802" i="45"/>
  <c r="I3010" i="10" s="1"/>
  <c r="T801" i="45"/>
  <c r="I3009" i="10" s="1"/>
  <c r="T800" i="45"/>
  <c r="I3008" i="10" s="1"/>
  <c r="T799" i="45"/>
  <c r="I3007" i="10" s="1"/>
  <c r="T798" i="45"/>
  <c r="I3006" i="10" s="1"/>
  <c r="T797" i="45"/>
  <c r="I3005" i="10" s="1"/>
  <c r="T796" i="45"/>
  <c r="I3004" i="10" s="1"/>
  <c r="T795" i="45"/>
  <c r="I3003" i="10" s="1"/>
  <c r="T794" i="45"/>
  <c r="I3002" i="10" s="1"/>
  <c r="T793" i="45"/>
  <c r="I3001" i="10" s="1"/>
  <c r="T792" i="45"/>
  <c r="I3000" i="10" s="1"/>
  <c r="T791" i="45"/>
  <c r="I2999" i="10" s="1"/>
  <c r="T790" i="45"/>
  <c r="I2998" i="10" s="1"/>
  <c r="T789" i="45"/>
  <c r="I2997" i="10" s="1"/>
  <c r="T788" i="45"/>
  <c r="I2996" i="10" s="1"/>
  <c r="T787" i="45"/>
  <c r="I2995" i="10" s="1"/>
  <c r="T786" i="45"/>
  <c r="I2994" i="10" s="1"/>
  <c r="T785" i="45"/>
  <c r="I2993" i="10" s="1"/>
  <c r="T784" i="45"/>
  <c r="I2992" i="10" s="1"/>
  <c r="T783" i="45"/>
  <c r="I2991" i="10" s="1"/>
  <c r="T782" i="45"/>
  <c r="I2990" i="10" s="1"/>
  <c r="T781" i="45"/>
  <c r="I2989" i="10" s="1"/>
  <c r="T780" i="45"/>
  <c r="I2988" i="10" s="1"/>
  <c r="T779" i="45"/>
  <c r="I2987" i="10" s="1"/>
  <c r="T778" i="45"/>
  <c r="I2986" i="10" s="1"/>
  <c r="T777" i="45"/>
  <c r="I2985" i="10" s="1"/>
  <c r="T776" i="45"/>
  <c r="I2984" i="10" s="1"/>
  <c r="T775" i="45"/>
  <c r="I2983" i="10" s="1"/>
  <c r="T774" i="45"/>
  <c r="I2982" i="10" s="1"/>
  <c r="T773" i="45"/>
  <c r="I2981" i="10" s="1"/>
  <c r="T772" i="45"/>
  <c r="I2980" i="10" s="1"/>
  <c r="T771" i="45"/>
  <c r="I2979" i="10" s="1"/>
  <c r="T770" i="45"/>
  <c r="I2978" i="10" s="1"/>
  <c r="T769" i="45"/>
  <c r="I2977" i="10" s="1"/>
  <c r="T768" i="45"/>
  <c r="I2976" i="10" s="1"/>
  <c r="T767" i="45"/>
  <c r="I2975" i="10" s="1"/>
  <c r="T766" i="45"/>
  <c r="I2974" i="10" s="1"/>
  <c r="T765" i="45"/>
  <c r="I2973" i="10" s="1"/>
  <c r="T764" i="45"/>
  <c r="I2972" i="10" s="1"/>
  <c r="T763" i="45"/>
  <c r="I2971" i="10" s="1"/>
  <c r="T762" i="45"/>
  <c r="I2970" i="10" s="1"/>
  <c r="T761" i="45"/>
  <c r="I2969" i="10" s="1"/>
  <c r="T760" i="45"/>
  <c r="I2968" i="10" s="1"/>
  <c r="T759" i="45"/>
  <c r="I2967" i="10" s="1"/>
  <c r="T758" i="45"/>
  <c r="I2966" i="10" s="1"/>
  <c r="T757" i="45"/>
  <c r="I2965" i="10" s="1"/>
  <c r="T756" i="45"/>
  <c r="I2964" i="10" s="1"/>
  <c r="T755" i="45"/>
  <c r="I2963" i="10" s="1"/>
  <c r="T754" i="45"/>
  <c r="I2962" i="10" s="1"/>
  <c r="T753" i="45"/>
  <c r="I2961" i="10" s="1"/>
  <c r="T752" i="45"/>
  <c r="I2960" i="10" s="1"/>
  <c r="T751" i="45"/>
  <c r="I2959" i="10" s="1"/>
  <c r="T750" i="45"/>
  <c r="I2958" i="10" s="1"/>
  <c r="T749" i="45"/>
  <c r="I2957" i="10" s="1"/>
  <c r="T748" i="45"/>
  <c r="I2956" i="10" s="1"/>
  <c r="T747" i="45"/>
  <c r="I2955" i="10" s="1"/>
  <c r="T746" i="45"/>
  <c r="I2954" i="10" s="1"/>
  <c r="T745" i="45"/>
  <c r="I2953" i="10" s="1"/>
  <c r="T744" i="45"/>
  <c r="I2952" i="10" s="1"/>
  <c r="T743" i="45"/>
  <c r="I2951" i="10" s="1"/>
  <c r="T742" i="45"/>
  <c r="I2950" i="10" s="1"/>
  <c r="T741" i="45"/>
  <c r="I2949" i="10" s="1"/>
  <c r="T740" i="45"/>
  <c r="I2948" i="10" s="1"/>
  <c r="T739" i="45"/>
  <c r="I2947" i="10" s="1"/>
  <c r="T738" i="45"/>
  <c r="I2946" i="10" s="1"/>
  <c r="T737" i="45"/>
  <c r="I2945" i="10" s="1"/>
  <c r="T736" i="45"/>
  <c r="I2944" i="10" s="1"/>
  <c r="T735" i="45"/>
  <c r="I2943" i="10" s="1"/>
  <c r="T734" i="45"/>
  <c r="I2942" i="10" s="1"/>
  <c r="T733" i="45"/>
  <c r="I2941" i="10" s="1"/>
  <c r="T732" i="45"/>
  <c r="I2940" i="10" s="1"/>
  <c r="T731" i="45"/>
  <c r="I2939" i="10" s="1"/>
  <c r="T730" i="45"/>
  <c r="I2938" i="10" s="1"/>
  <c r="T729" i="45"/>
  <c r="I2937" i="10" s="1"/>
  <c r="T728" i="45"/>
  <c r="I2936" i="10" s="1"/>
  <c r="T727" i="45"/>
  <c r="I2935" i="10" s="1"/>
  <c r="T726" i="45"/>
  <c r="I2934" i="10" s="1"/>
  <c r="T725" i="45"/>
  <c r="I2933" i="10" s="1"/>
  <c r="T724" i="45"/>
  <c r="I2932" i="10" s="1"/>
  <c r="T723" i="45"/>
  <c r="I2931" i="10" s="1"/>
  <c r="T722" i="45"/>
  <c r="I2930" i="10" s="1"/>
  <c r="T721" i="45"/>
  <c r="I2929" i="10" s="1"/>
  <c r="T720" i="45"/>
  <c r="I2928" i="10" s="1"/>
  <c r="T719" i="45"/>
  <c r="I2927" i="10" s="1"/>
  <c r="T718" i="45"/>
  <c r="I2926" i="10" s="1"/>
  <c r="T717" i="45"/>
  <c r="I2925" i="10" s="1"/>
  <c r="T716" i="45"/>
  <c r="I2924" i="10" s="1"/>
  <c r="T715" i="45"/>
  <c r="I2923" i="10" s="1"/>
  <c r="T714" i="45"/>
  <c r="I2922" i="10" s="1"/>
  <c r="T713" i="45"/>
  <c r="I2921" i="10" s="1"/>
  <c r="T712" i="45"/>
  <c r="I2920" i="10" s="1"/>
  <c r="T711" i="45"/>
  <c r="I2919" i="10" s="1"/>
  <c r="T710" i="45"/>
  <c r="I2918" i="10" s="1"/>
  <c r="T709" i="45"/>
  <c r="I2917" i="10" s="1"/>
  <c r="T708" i="45"/>
  <c r="I2916" i="10" s="1"/>
  <c r="T707" i="45"/>
  <c r="I2915" i="10" s="1"/>
  <c r="T706" i="45"/>
  <c r="I2914" i="10" s="1"/>
  <c r="T705" i="45"/>
  <c r="I2913" i="10" s="1"/>
  <c r="T704" i="45"/>
  <c r="I2912" i="10" s="1"/>
  <c r="T703" i="45"/>
  <c r="I2911" i="10" s="1"/>
  <c r="T702" i="45"/>
  <c r="I2910" i="10" s="1"/>
  <c r="T701" i="45"/>
  <c r="I2909" i="10" s="1"/>
  <c r="T700" i="45"/>
  <c r="I2908" i="10" s="1"/>
  <c r="T699" i="45"/>
  <c r="I2907" i="10" s="1"/>
  <c r="T698" i="45"/>
  <c r="I2906" i="10" s="1"/>
  <c r="T697" i="45"/>
  <c r="I2905" i="10" s="1"/>
  <c r="T696" i="45"/>
  <c r="I2904" i="10" s="1"/>
  <c r="T695" i="45"/>
  <c r="I2903" i="10" s="1"/>
  <c r="T694" i="45"/>
  <c r="I2902" i="10" s="1"/>
  <c r="T693" i="45"/>
  <c r="I2901" i="10" s="1"/>
  <c r="T692" i="45"/>
  <c r="I2900" i="10" s="1"/>
  <c r="T691" i="45"/>
  <c r="I2899" i="10" s="1"/>
  <c r="T690" i="45"/>
  <c r="I2898" i="10" s="1"/>
  <c r="T689" i="45"/>
  <c r="I2897" i="10" s="1"/>
  <c r="T688" i="45"/>
  <c r="I2896" i="10" s="1"/>
  <c r="T687" i="45"/>
  <c r="I2895" i="10" s="1"/>
  <c r="T686" i="45"/>
  <c r="I2894" i="10" s="1"/>
  <c r="T685" i="45"/>
  <c r="I2893" i="10" s="1"/>
  <c r="T684" i="45"/>
  <c r="I2892" i="10" s="1"/>
  <c r="T683" i="45"/>
  <c r="I2891" i="10" s="1"/>
  <c r="T682" i="45"/>
  <c r="I2890" i="10" s="1"/>
  <c r="T681" i="45"/>
  <c r="I2889" i="10" s="1"/>
  <c r="T680" i="45"/>
  <c r="I2888" i="10" s="1"/>
  <c r="T679" i="45"/>
  <c r="I2887" i="10" s="1"/>
  <c r="T678" i="45"/>
  <c r="I2886" i="10" s="1"/>
  <c r="T677" i="45"/>
  <c r="I2885" i="10" s="1"/>
  <c r="T676" i="45"/>
  <c r="I2884" i="10" s="1"/>
  <c r="T675" i="45"/>
  <c r="I2883" i="10" s="1"/>
  <c r="T674" i="45"/>
  <c r="I2882" i="10" s="1"/>
  <c r="T673" i="45"/>
  <c r="I2881" i="10" s="1"/>
  <c r="T672" i="45"/>
  <c r="I2880" i="10" s="1"/>
  <c r="T671" i="45"/>
  <c r="I2879" i="10" s="1"/>
  <c r="T670" i="45"/>
  <c r="I2878" i="10" s="1"/>
  <c r="T669" i="45"/>
  <c r="I2877" i="10" s="1"/>
  <c r="T668" i="45"/>
  <c r="I2876" i="10" s="1"/>
  <c r="T667" i="45"/>
  <c r="I2875" i="10" s="1"/>
  <c r="T666" i="45"/>
  <c r="I2874" i="10" s="1"/>
  <c r="T665" i="45"/>
  <c r="I2873" i="10" s="1"/>
  <c r="T664" i="45"/>
  <c r="I2872" i="10" s="1"/>
  <c r="T663" i="45"/>
  <c r="I2871" i="10" s="1"/>
  <c r="T662" i="45"/>
  <c r="I2870" i="10" s="1"/>
  <c r="T661" i="45"/>
  <c r="I2869" i="10" s="1"/>
  <c r="T660" i="45"/>
  <c r="I2868" i="10" s="1"/>
  <c r="T659" i="45"/>
  <c r="I2867" i="10" s="1"/>
  <c r="T658" i="45"/>
  <c r="I2866" i="10" s="1"/>
  <c r="T657" i="45"/>
  <c r="I2865" i="10" s="1"/>
  <c r="T656" i="45"/>
  <c r="I2864" i="10" s="1"/>
  <c r="T655" i="45"/>
  <c r="I2863" i="10" s="1"/>
  <c r="T654" i="45"/>
  <c r="I2862" i="10" s="1"/>
  <c r="T653" i="45"/>
  <c r="I2861" i="10" s="1"/>
  <c r="T652" i="45"/>
  <c r="I2860" i="10" s="1"/>
  <c r="T651" i="45"/>
  <c r="I2859" i="10" s="1"/>
  <c r="T650" i="45"/>
  <c r="I2858" i="10" s="1"/>
  <c r="T649" i="45"/>
  <c r="I2857" i="10" s="1"/>
  <c r="T648" i="45"/>
  <c r="I2856" i="10" s="1"/>
  <c r="T647" i="45"/>
  <c r="I2855" i="10" s="1"/>
  <c r="T646" i="45"/>
  <c r="I2854" i="10" s="1"/>
  <c r="T645" i="45"/>
  <c r="I2853" i="10" s="1"/>
  <c r="T644" i="45"/>
  <c r="I2852" i="10" s="1"/>
  <c r="T643" i="45"/>
  <c r="I2851" i="10" s="1"/>
  <c r="T642" i="45"/>
  <c r="I2850" i="10" s="1"/>
  <c r="T641" i="45"/>
  <c r="I2849" i="10" s="1"/>
  <c r="T640" i="45"/>
  <c r="I2848" i="10" s="1"/>
  <c r="T639" i="45"/>
  <c r="I2847" i="10" s="1"/>
  <c r="T638" i="45"/>
  <c r="I2846" i="10" s="1"/>
  <c r="T637" i="45"/>
  <c r="I2845" i="10" s="1"/>
  <c r="T636" i="45"/>
  <c r="I2844" i="10" s="1"/>
  <c r="T635" i="45"/>
  <c r="I2843" i="10" s="1"/>
  <c r="T634" i="45"/>
  <c r="I2842" i="10" s="1"/>
  <c r="T633" i="45"/>
  <c r="I2841" i="10" s="1"/>
  <c r="T632" i="45"/>
  <c r="I2840" i="10" s="1"/>
  <c r="T631" i="45"/>
  <c r="I2839" i="10" s="1"/>
  <c r="T630" i="45"/>
  <c r="I2838" i="10" s="1"/>
  <c r="T629" i="45"/>
  <c r="I2837" i="10" s="1"/>
  <c r="T628" i="45"/>
  <c r="I2836" i="10" s="1"/>
  <c r="T627" i="45"/>
  <c r="I2835" i="10" s="1"/>
  <c r="T626" i="45"/>
  <c r="I2834" i="10" s="1"/>
  <c r="T625" i="45"/>
  <c r="I2833" i="10" s="1"/>
  <c r="T624" i="45"/>
  <c r="I2832" i="10" s="1"/>
  <c r="T623" i="45"/>
  <c r="I2831" i="10" s="1"/>
  <c r="T622" i="45"/>
  <c r="I2830" i="10" s="1"/>
  <c r="T621" i="45"/>
  <c r="I2829" i="10" s="1"/>
  <c r="T620" i="45"/>
  <c r="I2828" i="10" s="1"/>
  <c r="T619" i="45"/>
  <c r="I2827" i="10" s="1"/>
  <c r="T618" i="45"/>
  <c r="I2826" i="10" s="1"/>
  <c r="T617" i="45"/>
  <c r="I2825" i="10" s="1"/>
  <c r="T616" i="45"/>
  <c r="I2824" i="10" s="1"/>
  <c r="T615" i="45"/>
  <c r="I2823" i="10" s="1"/>
  <c r="T614" i="45"/>
  <c r="I2822" i="10" s="1"/>
  <c r="T613" i="45"/>
  <c r="I2821" i="10" s="1"/>
  <c r="T612" i="45"/>
  <c r="I2820" i="10" s="1"/>
  <c r="T611" i="45"/>
  <c r="I2819" i="10" s="1"/>
  <c r="T610" i="45"/>
  <c r="I2818" i="10" s="1"/>
  <c r="T609" i="45"/>
  <c r="I2817" i="10" s="1"/>
  <c r="T608" i="45"/>
  <c r="I2816" i="10" s="1"/>
  <c r="T607" i="45"/>
  <c r="I2815" i="10" s="1"/>
  <c r="T606" i="45"/>
  <c r="I2814" i="10" s="1"/>
  <c r="T605" i="45"/>
  <c r="I2813" i="10" s="1"/>
  <c r="T604" i="45"/>
  <c r="I2812" i="10" s="1"/>
  <c r="T603" i="45"/>
  <c r="I2811" i="10" s="1"/>
  <c r="T602" i="45"/>
  <c r="I2810" i="10" s="1"/>
  <c r="T601" i="45"/>
  <c r="I2809" i="10" s="1"/>
  <c r="T600" i="45"/>
  <c r="I2808" i="10" s="1"/>
  <c r="T599" i="45"/>
  <c r="I2807" i="10" s="1"/>
  <c r="T598" i="45"/>
  <c r="I2806" i="10" s="1"/>
  <c r="T597" i="45"/>
  <c r="I2805" i="10" s="1"/>
  <c r="T596" i="45"/>
  <c r="I2804" i="10" s="1"/>
  <c r="T595" i="45"/>
  <c r="I2803" i="10" s="1"/>
  <c r="T594" i="45"/>
  <c r="I2802" i="10" s="1"/>
  <c r="T593" i="45"/>
  <c r="I2801" i="10" s="1"/>
  <c r="T592" i="45"/>
  <c r="I2800" i="10" s="1"/>
  <c r="T591" i="45"/>
  <c r="I2799" i="10" s="1"/>
  <c r="T590" i="45"/>
  <c r="I2798" i="10" s="1"/>
  <c r="T589" i="45"/>
  <c r="I2797" i="10" s="1"/>
  <c r="T588" i="45"/>
  <c r="I2796" i="10" s="1"/>
  <c r="T587" i="45"/>
  <c r="I2795" i="10" s="1"/>
  <c r="T586" i="45"/>
  <c r="I2794" i="10" s="1"/>
  <c r="T585" i="45"/>
  <c r="I2793" i="10" s="1"/>
  <c r="T584" i="45"/>
  <c r="I2792" i="10" s="1"/>
  <c r="T583" i="45"/>
  <c r="I2791" i="10" s="1"/>
  <c r="T582" i="45"/>
  <c r="I2790" i="10" s="1"/>
  <c r="T581" i="45"/>
  <c r="I2789" i="10" s="1"/>
  <c r="T580" i="45"/>
  <c r="I2788" i="10" s="1"/>
  <c r="T579" i="45"/>
  <c r="I2787" i="10" s="1"/>
  <c r="T578" i="45"/>
  <c r="I2786" i="10" s="1"/>
  <c r="T577" i="45"/>
  <c r="I2785" i="10" s="1"/>
  <c r="T576" i="45"/>
  <c r="I2784" i="10" s="1"/>
  <c r="T575" i="45"/>
  <c r="I2783" i="10" s="1"/>
  <c r="T574" i="45"/>
  <c r="I2782" i="10" s="1"/>
  <c r="T573" i="45"/>
  <c r="I2781" i="10" s="1"/>
  <c r="T572" i="45"/>
  <c r="I2780" i="10" s="1"/>
  <c r="T571" i="45"/>
  <c r="I2779" i="10" s="1"/>
  <c r="T570" i="45"/>
  <c r="I2778" i="10" s="1"/>
  <c r="T569" i="45"/>
  <c r="I2777" i="10" s="1"/>
  <c r="T568" i="45"/>
  <c r="I2776" i="10" s="1"/>
  <c r="T567" i="45"/>
  <c r="I2775" i="10" s="1"/>
  <c r="T566" i="45"/>
  <c r="I2774" i="10" s="1"/>
  <c r="T565" i="45"/>
  <c r="I2773" i="10" s="1"/>
  <c r="T564" i="45"/>
  <c r="I2772" i="10" s="1"/>
  <c r="T563" i="45"/>
  <c r="I2771" i="10" s="1"/>
  <c r="T562" i="45"/>
  <c r="I2770" i="10" s="1"/>
  <c r="T561" i="45"/>
  <c r="I2769" i="10" s="1"/>
  <c r="T560" i="45"/>
  <c r="I2768" i="10" s="1"/>
  <c r="T559" i="45"/>
  <c r="I2767" i="10" s="1"/>
  <c r="T558" i="45"/>
  <c r="I2766" i="10" s="1"/>
  <c r="T557" i="45"/>
  <c r="I2765" i="10" s="1"/>
  <c r="T556" i="45"/>
  <c r="I2764" i="10" s="1"/>
  <c r="T555" i="45"/>
  <c r="I2763" i="10" s="1"/>
  <c r="T554" i="45"/>
  <c r="I2762" i="10" s="1"/>
  <c r="T553" i="45"/>
  <c r="I2761" i="10" s="1"/>
  <c r="T552" i="45"/>
  <c r="I2760" i="10" s="1"/>
  <c r="T551" i="45"/>
  <c r="I2759" i="10" s="1"/>
  <c r="T550" i="45"/>
  <c r="I2758" i="10" s="1"/>
  <c r="T549" i="45"/>
  <c r="I2757" i="10" s="1"/>
  <c r="T548" i="45"/>
  <c r="I2756" i="10" s="1"/>
  <c r="T547" i="45"/>
  <c r="I2755" i="10" s="1"/>
  <c r="T546" i="45"/>
  <c r="I2754" i="10" s="1"/>
  <c r="T545" i="45"/>
  <c r="I2753" i="10" s="1"/>
  <c r="T544" i="45"/>
  <c r="I2752" i="10" s="1"/>
  <c r="T543" i="45"/>
  <c r="I2751" i="10" s="1"/>
  <c r="T542" i="45"/>
  <c r="I2750" i="10" s="1"/>
  <c r="T541" i="45"/>
  <c r="I2749" i="10" s="1"/>
  <c r="T540" i="45"/>
  <c r="I2748" i="10" s="1"/>
  <c r="T539" i="45"/>
  <c r="I2747" i="10" s="1"/>
  <c r="T538" i="45"/>
  <c r="I2746" i="10" s="1"/>
  <c r="T537" i="45"/>
  <c r="I2745" i="10" s="1"/>
  <c r="T536" i="45"/>
  <c r="I2744" i="10" s="1"/>
  <c r="T535" i="45"/>
  <c r="I2743" i="10" s="1"/>
  <c r="T534" i="45"/>
  <c r="I2742" i="10" s="1"/>
  <c r="T533" i="45"/>
  <c r="I2741" i="10" s="1"/>
  <c r="T532" i="45"/>
  <c r="I2740" i="10" s="1"/>
  <c r="T531" i="45"/>
  <c r="I2739" i="10" s="1"/>
  <c r="T530" i="45"/>
  <c r="I2738" i="10" s="1"/>
  <c r="T529" i="45"/>
  <c r="I2737" i="10" s="1"/>
  <c r="T528" i="45"/>
  <c r="I2736" i="10" s="1"/>
  <c r="T527" i="45"/>
  <c r="I2735" i="10" s="1"/>
  <c r="T526" i="45"/>
  <c r="I2734" i="10" s="1"/>
  <c r="T525" i="45"/>
  <c r="I2733" i="10" s="1"/>
  <c r="T524" i="45"/>
  <c r="I2732" i="10" s="1"/>
  <c r="T523" i="45"/>
  <c r="I2731" i="10" s="1"/>
  <c r="T522" i="45"/>
  <c r="I2730" i="10" s="1"/>
  <c r="T521" i="45"/>
  <c r="I2729" i="10" s="1"/>
  <c r="T520" i="45"/>
  <c r="I2728" i="10" s="1"/>
  <c r="T519" i="45"/>
  <c r="I2727" i="10" s="1"/>
  <c r="I2214" i="10"/>
  <c r="S1029" i="45"/>
  <c r="H3237" i="10" s="1"/>
  <c r="S1028" i="45"/>
  <c r="H3236" i="10" s="1"/>
  <c r="S1027" i="45"/>
  <c r="H3235" i="10" s="1"/>
  <c r="S1026" i="45"/>
  <c r="H3234" i="10" s="1"/>
  <c r="S1025" i="45"/>
  <c r="H3233" i="10" s="1"/>
  <c r="S1024" i="45"/>
  <c r="H3232" i="10" s="1"/>
  <c r="S1023" i="45"/>
  <c r="H3231" i="10" s="1"/>
  <c r="S1022" i="45"/>
  <c r="H3230" i="10" s="1"/>
  <c r="S1021" i="45"/>
  <c r="H3229" i="10" s="1"/>
  <c r="S1020" i="45"/>
  <c r="H3228" i="10" s="1"/>
  <c r="S1019" i="45"/>
  <c r="H3227" i="10" s="1"/>
  <c r="S1018" i="45"/>
  <c r="H3226" i="10" s="1"/>
  <c r="S1017" i="45"/>
  <c r="H3225" i="10" s="1"/>
  <c r="S1016" i="45"/>
  <c r="H3224" i="10" s="1"/>
  <c r="S1015" i="45"/>
  <c r="H3223" i="10" s="1"/>
  <c r="S1014" i="45"/>
  <c r="H3222" i="10" s="1"/>
  <c r="S1013" i="45"/>
  <c r="H3221" i="10" s="1"/>
  <c r="S1012" i="45"/>
  <c r="H3220" i="10" s="1"/>
  <c r="S1011" i="45"/>
  <c r="H3219" i="10" s="1"/>
  <c r="S1010" i="45"/>
  <c r="H3218" i="10" s="1"/>
  <c r="S1009" i="45"/>
  <c r="H3217" i="10" s="1"/>
  <c r="S1008" i="45"/>
  <c r="H3216" i="10" s="1"/>
  <c r="S1007" i="45"/>
  <c r="H3215" i="10" s="1"/>
  <c r="S1006" i="45"/>
  <c r="H3214" i="10" s="1"/>
  <c r="S1005" i="45"/>
  <c r="H3213" i="10" s="1"/>
  <c r="S1004" i="45"/>
  <c r="H3212" i="10" s="1"/>
  <c r="S1003" i="45"/>
  <c r="H3211" i="10" s="1"/>
  <c r="S1002" i="45"/>
  <c r="H3210" i="10" s="1"/>
  <c r="S1001" i="45"/>
  <c r="H3209" i="10" s="1"/>
  <c r="S1000" i="45"/>
  <c r="H3208" i="10" s="1"/>
  <c r="S999" i="45"/>
  <c r="H3207" i="10" s="1"/>
  <c r="S998" i="45"/>
  <c r="H3206" i="10" s="1"/>
  <c r="S997" i="45"/>
  <c r="H3205" i="10" s="1"/>
  <c r="S996" i="45"/>
  <c r="H3204" i="10" s="1"/>
  <c r="S995" i="45"/>
  <c r="H3203" i="10" s="1"/>
  <c r="S994" i="45"/>
  <c r="H3202" i="10" s="1"/>
  <c r="S993" i="45"/>
  <c r="H3201" i="10" s="1"/>
  <c r="S992" i="45"/>
  <c r="H3200" i="10" s="1"/>
  <c r="S991" i="45"/>
  <c r="H3199" i="10" s="1"/>
  <c r="S990" i="45"/>
  <c r="H3198" i="10" s="1"/>
  <c r="S989" i="45"/>
  <c r="H3197" i="10" s="1"/>
  <c r="S988" i="45"/>
  <c r="H3196" i="10" s="1"/>
  <c r="S987" i="45"/>
  <c r="H3195" i="10" s="1"/>
  <c r="S986" i="45"/>
  <c r="H3194" i="10" s="1"/>
  <c r="S985" i="45"/>
  <c r="H3193" i="10" s="1"/>
  <c r="S984" i="45"/>
  <c r="H3192" i="10" s="1"/>
  <c r="S983" i="45"/>
  <c r="H3191" i="10" s="1"/>
  <c r="S982" i="45"/>
  <c r="H3190" i="10" s="1"/>
  <c r="S981" i="45"/>
  <c r="H3189" i="10" s="1"/>
  <c r="S980" i="45"/>
  <c r="H3188" i="10" s="1"/>
  <c r="S979" i="45"/>
  <c r="H3187" i="10" s="1"/>
  <c r="S978" i="45"/>
  <c r="H3186" i="10" s="1"/>
  <c r="S977" i="45"/>
  <c r="H3185" i="10" s="1"/>
  <c r="S976" i="45"/>
  <c r="H3184" i="10" s="1"/>
  <c r="S975" i="45"/>
  <c r="H3183" i="10" s="1"/>
  <c r="S974" i="45"/>
  <c r="H3182" i="10" s="1"/>
  <c r="S973" i="45"/>
  <c r="H3181" i="10" s="1"/>
  <c r="S972" i="45"/>
  <c r="H3180" i="10" s="1"/>
  <c r="S971" i="45"/>
  <c r="H3179" i="10" s="1"/>
  <c r="S970" i="45"/>
  <c r="H3178" i="10" s="1"/>
  <c r="S969" i="45"/>
  <c r="H3177" i="10" s="1"/>
  <c r="S968" i="45"/>
  <c r="H3176" i="10" s="1"/>
  <c r="S967" i="45"/>
  <c r="H3175" i="10" s="1"/>
  <c r="S966" i="45"/>
  <c r="H3174" i="10" s="1"/>
  <c r="S965" i="45"/>
  <c r="H3173" i="10" s="1"/>
  <c r="S964" i="45"/>
  <c r="H3172" i="10" s="1"/>
  <c r="S963" i="45"/>
  <c r="H3171" i="10" s="1"/>
  <c r="S962" i="45"/>
  <c r="H3170" i="10" s="1"/>
  <c r="S961" i="45"/>
  <c r="H3169" i="10" s="1"/>
  <c r="S960" i="45"/>
  <c r="H3168" i="10" s="1"/>
  <c r="S959" i="45"/>
  <c r="H3167" i="10" s="1"/>
  <c r="S958" i="45"/>
  <c r="H3166" i="10" s="1"/>
  <c r="S957" i="45"/>
  <c r="H3165" i="10" s="1"/>
  <c r="S956" i="45"/>
  <c r="H3164" i="10" s="1"/>
  <c r="S955" i="45"/>
  <c r="H3163" i="10" s="1"/>
  <c r="S954" i="45"/>
  <c r="H3162" i="10" s="1"/>
  <c r="S953" i="45"/>
  <c r="H3161" i="10" s="1"/>
  <c r="S952" i="45"/>
  <c r="H3160" i="10" s="1"/>
  <c r="S951" i="45"/>
  <c r="H3159" i="10" s="1"/>
  <c r="S950" i="45"/>
  <c r="H3158" i="10" s="1"/>
  <c r="S949" i="45"/>
  <c r="H3157" i="10" s="1"/>
  <c r="S948" i="45"/>
  <c r="H3156" i="10" s="1"/>
  <c r="S947" i="45"/>
  <c r="H3155" i="10" s="1"/>
  <c r="S946" i="45"/>
  <c r="H3154" i="10" s="1"/>
  <c r="S945" i="45"/>
  <c r="H3153" i="10" s="1"/>
  <c r="S944" i="45"/>
  <c r="H3152" i="10" s="1"/>
  <c r="S943" i="45"/>
  <c r="H3151" i="10" s="1"/>
  <c r="S942" i="45"/>
  <c r="H3150" i="10" s="1"/>
  <c r="S941" i="45"/>
  <c r="H3149" i="10" s="1"/>
  <c r="S940" i="45"/>
  <c r="H3148" i="10" s="1"/>
  <c r="S939" i="45"/>
  <c r="H3147" i="10" s="1"/>
  <c r="S938" i="45"/>
  <c r="H3146" i="10" s="1"/>
  <c r="S937" i="45"/>
  <c r="H3145" i="10" s="1"/>
  <c r="S936" i="45"/>
  <c r="H3144" i="10" s="1"/>
  <c r="S935" i="45"/>
  <c r="H3143" i="10" s="1"/>
  <c r="S934" i="45"/>
  <c r="H3142" i="10" s="1"/>
  <c r="S933" i="45"/>
  <c r="H3141" i="10" s="1"/>
  <c r="S932" i="45"/>
  <c r="H3140" i="10" s="1"/>
  <c r="S931" i="45"/>
  <c r="H3139" i="10" s="1"/>
  <c r="S930" i="45"/>
  <c r="H3138" i="10" s="1"/>
  <c r="S929" i="45"/>
  <c r="H3137" i="10" s="1"/>
  <c r="S928" i="45"/>
  <c r="H3136" i="10" s="1"/>
  <c r="S927" i="45"/>
  <c r="H3135" i="10" s="1"/>
  <c r="S926" i="45"/>
  <c r="H3134" i="10" s="1"/>
  <c r="S925" i="45"/>
  <c r="H3133" i="10" s="1"/>
  <c r="S924" i="45"/>
  <c r="H3132" i="10" s="1"/>
  <c r="S923" i="45"/>
  <c r="H3131" i="10" s="1"/>
  <c r="S922" i="45"/>
  <c r="H3130" i="10" s="1"/>
  <c r="S921" i="45"/>
  <c r="H3129" i="10" s="1"/>
  <c r="S920" i="45"/>
  <c r="H3128" i="10" s="1"/>
  <c r="S919" i="45"/>
  <c r="H3127" i="10" s="1"/>
  <c r="S918" i="45"/>
  <c r="H3126" i="10" s="1"/>
  <c r="S917" i="45"/>
  <c r="H3125" i="10" s="1"/>
  <c r="S916" i="45"/>
  <c r="H3124" i="10" s="1"/>
  <c r="S915" i="45"/>
  <c r="H3123" i="10" s="1"/>
  <c r="S914" i="45"/>
  <c r="H3122" i="10" s="1"/>
  <c r="S913" i="45"/>
  <c r="H3121" i="10" s="1"/>
  <c r="S912" i="45"/>
  <c r="H3120" i="10" s="1"/>
  <c r="S911" i="45"/>
  <c r="H3119" i="10" s="1"/>
  <c r="S910" i="45"/>
  <c r="H3118" i="10" s="1"/>
  <c r="S909" i="45"/>
  <c r="H3117" i="10" s="1"/>
  <c r="S908" i="45"/>
  <c r="H3116" i="10" s="1"/>
  <c r="S907" i="45"/>
  <c r="H3115" i="10" s="1"/>
  <c r="S906" i="45"/>
  <c r="H3114" i="10" s="1"/>
  <c r="S905" i="45"/>
  <c r="H3113" i="10" s="1"/>
  <c r="S904" i="45"/>
  <c r="H3112" i="10" s="1"/>
  <c r="S903" i="45"/>
  <c r="H3111" i="10" s="1"/>
  <c r="S902" i="45"/>
  <c r="H3110" i="10" s="1"/>
  <c r="S901" i="45"/>
  <c r="H3109" i="10" s="1"/>
  <c r="S900" i="45"/>
  <c r="H3108" i="10" s="1"/>
  <c r="S899" i="45"/>
  <c r="H3107" i="10" s="1"/>
  <c r="S898" i="45"/>
  <c r="H3106" i="10" s="1"/>
  <c r="S897" i="45"/>
  <c r="H3105" i="10" s="1"/>
  <c r="S896" i="45"/>
  <c r="H3104" i="10" s="1"/>
  <c r="S895" i="45"/>
  <c r="H3103" i="10" s="1"/>
  <c r="S894" i="45"/>
  <c r="H3102" i="10" s="1"/>
  <c r="S893" i="45"/>
  <c r="H3101" i="10" s="1"/>
  <c r="S892" i="45"/>
  <c r="H3100" i="10" s="1"/>
  <c r="S891" i="45"/>
  <c r="H3099" i="10" s="1"/>
  <c r="S890" i="45"/>
  <c r="H3098" i="10" s="1"/>
  <c r="S889" i="45"/>
  <c r="H3097" i="10" s="1"/>
  <c r="S888" i="45"/>
  <c r="H3096" i="10" s="1"/>
  <c r="S887" i="45"/>
  <c r="H3095" i="10" s="1"/>
  <c r="S886" i="45"/>
  <c r="H3094" i="10" s="1"/>
  <c r="S885" i="45"/>
  <c r="H3093" i="10" s="1"/>
  <c r="S884" i="45"/>
  <c r="H3092" i="10" s="1"/>
  <c r="S883" i="45"/>
  <c r="H3091" i="10" s="1"/>
  <c r="S882" i="45"/>
  <c r="H3090" i="10" s="1"/>
  <c r="S881" i="45"/>
  <c r="H3089" i="10" s="1"/>
  <c r="S880" i="45"/>
  <c r="H3088" i="10" s="1"/>
  <c r="S879" i="45"/>
  <c r="H3087" i="10" s="1"/>
  <c r="S878" i="45"/>
  <c r="H3086" i="10" s="1"/>
  <c r="S877" i="45"/>
  <c r="H3085" i="10" s="1"/>
  <c r="S876" i="45"/>
  <c r="H3084" i="10" s="1"/>
  <c r="S875" i="45"/>
  <c r="H3083" i="10" s="1"/>
  <c r="S874" i="45"/>
  <c r="H3082" i="10" s="1"/>
  <c r="S873" i="45"/>
  <c r="H3081" i="10" s="1"/>
  <c r="S872" i="45"/>
  <c r="H3080" i="10" s="1"/>
  <c r="S871" i="45"/>
  <c r="H3079" i="10" s="1"/>
  <c r="S870" i="45"/>
  <c r="H3078" i="10" s="1"/>
  <c r="S869" i="45"/>
  <c r="H3077" i="10" s="1"/>
  <c r="S868" i="45"/>
  <c r="H3076" i="10" s="1"/>
  <c r="S867" i="45"/>
  <c r="H3075" i="10" s="1"/>
  <c r="S866" i="45"/>
  <c r="H3074" i="10" s="1"/>
  <c r="S865" i="45"/>
  <c r="H3073" i="10" s="1"/>
  <c r="S864" i="45"/>
  <c r="H3072" i="10" s="1"/>
  <c r="S863" i="45"/>
  <c r="H3071" i="10" s="1"/>
  <c r="S862" i="45"/>
  <c r="H3070" i="10" s="1"/>
  <c r="S861" i="45"/>
  <c r="H3069" i="10" s="1"/>
  <c r="S860" i="45"/>
  <c r="H3068" i="10" s="1"/>
  <c r="S859" i="45"/>
  <c r="H3067" i="10" s="1"/>
  <c r="S858" i="45"/>
  <c r="H3066" i="10" s="1"/>
  <c r="S857" i="45"/>
  <c r="H3065" i="10" s="1"/>
  <c r="S856" i="45"/>
  <c r="H3064" i="10" s="1"/>
  <c r="S855" i="45"/>
  <c r="H3063" i="10" s="1"/>
  <c r="S854" i="45"/>
  <c r="H3062" i="10" s="1"/>
  <c r="S853" i="45"/>
  <c r="H3061" i="10" s="1"/>
  <c r="S852" i="45"/>
  <c r="H3060" i="10" s="1"/>
  <c r="S851" i="45"/>
  <c r="H3059" i="10" s="1"/>
  <c r="S850" i="45"/>
  <c r="H3058" i="10" s="1"/>
  <c r="S849" i="45"/>
  <c r="H3057" i="10" s="1"/>
  <c r="S848" i="45"/>
  <c r="H3056" i="10" s="1"/>
  <c r="S847" i="45"/>
  <c r="H3055" i="10" s="1"/>
  <c r="S846" i="45"/>
  <c r="H3054" i="10" s="1"/>
  <c r="S845" i="45"/>
  <c r="H3053" i="10" s="1"/>
  <c r="S844" i="45"/>
  <c r="H3052" i="10" s="1"/>
  <c r="S843" i="45"/>
  <c r="H3051" i="10" s="1"/>
  <c r="S842" i="45"/>
  <c r="H3050" i="10" s="1"/>
  <c r="S841" i="45"/>
  <c r="H3049" i="10" s="1"/>
  <c r="S840" i="45"/>
  <c r="H3048" i="10" s="1"/>
  <c r="S839" i="45"/>
  <c r="H3047" i="10" s="1"/>
  <c r="S838" i="45"/>
  <c r="H3046" i="10" s="1"/>
  <c r="S837" i="45"/>
  <c r="H3045" i="10" s="1"/>
  <c r="S836" i="45"/>
  <c r="H3044" i="10" s="1"/>
  <c r="S835" i="45"/>
  <c r="H3043" i="10" s="1"/>
  <c r="S834" i="45"/>
  <c r="H3042" i="10" s="1"/>
  <c r="S833" i="45"/>
  <c r="H3041" i="10" s="1"/>
  <c r="S832" i="45"/>
  <c r="H3040" i="10" s="1"/>
  <c r="S831" i="45"/>
  <c r="H3039" i="10" s="1"/>
  <c r="S830" i="45"/>
  <c r="H3038" i="10" s="1"/>
  <c r="S829" i="45"/>
  <c r="H3037" i="10" s="1"/>
  <c r="S828" i="45"/>
  <c r="H3036" i="10" s="1"/>
  <c r="S827" i="45"/>
  <c r="H3035" i="10" s="1"/>
  <c r="S826" i="45"/>
  <c r="H3034" i="10" s="1"/>
  <c r="S825" i="45"/>
  <c r="H3033" i="10" s="1"/>
  <c r="S824" i="45"/>
  <c r="H3032" i="10" s="1"/>
  <c r="S823" i="45"/>
  <c r="H3031" i="10" s="1"/>
  <c r="S822" i="45"/>
  <c r="H3030" i="10" s="1"/>
  <c r="S821" i="45"/>
  <c r="H3029" i="10" s="1"/>
  <c r="S820" i="45"/>
  <c r="H3028" i="10" s="1"/>
  <c r="S819" i="45"/>
  <c r="H3027" i="10" s="1"/>
  <c r="S818" i="45"/>
  <c r="H3026" i="10" s="1"/>
  <c r="S817" i="45"/>
  <c r="H3025" i="10" s="1"/>
  <c r="S816" i="45"/>
  <c r="H3024" i="10" s="1"/>
  <c r="S815" i="45"/>
  <c r="H3023" i="10" s="1"/>
  <c r="S814" i="45"/>
  <c r="H3022" i="10" s="1"/>
  <c r="S813" i="45"/>
  <c r="H3021" i="10" s="1"/>
  <c r="S812" i="45"/>
  <c r="H3020" i="10" s="1"/>
  <c r="S811" i="45"/>
  <c r="H3019" i="10" s="1"/>
  <c r="S810" i="45"/>
  <c r="H3018" i="10" s="1"/>
  <c r="S809" i="45"/>
  <c r="H3017" i="10" s="1"/>
  <c r="S808" i="45"/>
  <c r="H3016" i="10" s="1"/>
  <c r="S807" i="45"/>
  <c r="H3015" i="10" s="1"/>
  <c r="S806" i="45"/>
  <c r="H3014" i="10" s="1"/>
  <c r="S805" i="45"/>
  <c r="H3013" i="10" s="1"/>
  <c r="S804" i="45"/>
  <c r="H3012" i="10" s="1"/>
  <c r="S803" i="45"/>
  <c r="H3011" i="10" s="1"/>
  <c r="S802" i="45"/>
  <c r="H3010" i="10" s="1"/>
  <c r="S801" i="45"/>
  <c r="H3009" i="10" s="1"/>
  <c r="S800" i="45"/>
  <c r="H3008" i="10" s="1"/>
  <c r="S799" i="45"/>
  <c r="H3007" i="10" s="1"/>
  <c r="S798" i="45"/>
  <c r="H3006" i="10" s="1"/>
  <c r="S797" i="45"/>
  <c r="H3005" i="10" s="1"/>
  <c r="S796" i="45"/>
  <c r="H3004" i="10" s="1"/>
  <c r="S795" i="45"/>
  <c r="H3003" i="10" s="1"/>
  <c r="S794" i="45"/>
  <c r="H3002" i="10" s="1"/>
  <c r="S793" i="45"/>
  <c r="H3001" i="10" s="1"/>
  <c r="S792" i="45"/>
  <c r="H3000" i="10" s="1"/>
  <c r="S791" i="45"/>
  <c r="H2999" i="10" s="1"/>
  <c r="S790" i="45"/>
  <c r="H2998" i="10" s="1"/>
  <c r="S789" i="45"/>
  <c r="H2997" i="10" s="1"/>
  <c r="S788" i="45"/>
  <c r="H2996" i="10" s="1"/>
  <c r="S787" i="45"/>
  <c r="H2995" i="10" s="1"/>
  <c r="S786" i="45"/>
  <c r="H2994" i="10" s="1"/>
  <c r="S785" i="45"/>
  <c r="H2993" i="10" s="1"/>
  <c r="S784" i="45"/>
  <c r="H2992" i="10" s="1"/>
  <c r="S783" i="45"/>
  <c r="H2991" i="10" s="1"/>
  <c r="S782" i="45"/>
  <c r="H2990" i="10" s="1"/>
  <c r="S781" i="45"/>
  <c r="H2989" i="10" s="1"/>
  <c r="S780" i="45"/>
  <c r="H2988" i="10" s="1"/>
  <c r="S779" i="45"/>
  <c r="H2987" i="10" s="1"/>
  <c r="S778" i="45"/>
  <c r="H2986" i="10" s="1"/>
  <c r="S777" i="45"/>
  <c r="H2985" i="10" s="1"/>
  <c r="S776" i="45"/>
  <c r="H2984" i="10" s="1"/>
  <c r="S775" i="45"/>
  <c r="H2983" i="10" s="1"/>
  <c r="S774" i="45"/>
  <c r="H2982" i="10" s="1"/>
  <c r="S773" i="45"/>
  <c r="H2981" i="10" s="1"/>
  <c r="S772" i="45"/>
  <c r="H2980" i="10" s="1"/>
  <c r="S771" i="45"/>
  <c r="H2979" i="10" s="1"/>
  <c r="S770" i="45"/>
  <c r="H2978" i="10" s="1"/>
  <c r="S769" i="45"/>
  <c r="H2977" i="10" s="1"/>
  <c r="S768" i="45"/>
  <c r="H2976" i="10" s="1"/>
  <c r="S767" i="45"/>
  <c r="H2975" i="10" s="1"/>
  <c r="S766" i="45"/>
  <c r="H2974" i="10" s="1"/>
  <c r="S765" i="45"/>
  <c r="H2973" i="10" s="1"/>
  <c r="S764" i="45"/>
  <c r="H2972" i="10" s="1"/>
  <c r="S763" i="45"/>
  <c r="H2971" i="10" s="1"/>
  <c r="S762" i="45"/>
  <c r="H2970" i="10" s="1"/>
  <c r="S761" i="45"/>
  <c r="H2969" i="10" s="1"/>
  <c r="S760" i="45"/>
  <c r="H2968" i="10" s="1"/>
  <c r="S759" i="45"/>
  <c r="H2967" i="10" s="1"/>
  <c r="S758" i="45"/>
  <c r="H2966" i="10" s="1"/>
  <c r="S757" i="45"/>
  <c r="H2965" i="10" s="1"/>
  <c r="S756" i="45"/>
  <c r="H2964" i="10" s="1"/>
  <c r="S755" i="45"/>
  <c r="H2963" i="10" s="1"/>
  <c r="S754" i="45"/>
  <c r="H2962" i="10" s="1"/>
  <c r="S753" i="45"/>
  <c r="H2961" i="10" s="1"/>
  <c r="S752" i="45"/>
  <c r="H2960" i="10" s="1"/>
  <c r="S751" i="45"/>
  <c r="H2959" i="10" s="1"/>
  <c r="S750" i="45"/>
  <c r="H2958" i="10" s="1"/>
  <c r="S749" i="45"/>
  <c r="H2957" i="10" s="1"/>
  <c r="S748" i="45"/>
  <c r="H2956" i="10" s="1"/>
  <c r="S747" i="45"/>
  <c r="H2955" i="10" s="1"/>
  <c r="S746" i="45"/>
  <c r="H2954" i="10" s="1"/>
  <c r="S745" i="45"/>
  <c r="H2953" i="10" s="1"/>
  <c r="S744" i="45"/>
  <c r="H2952" i="10" s="1"/>
  <c r="S743" i="45"/>
  <c r="H2951" i="10" s="1"/>
  <c r="S742" i="45"/>
  <c r="H2950" i="10" s="1"/>
  <c r="S741" i="45"/>
  <c r="H2949" i="10" s="1"/>
  <c r="S740" i="45"/>
  <c r="H2948" i="10" s="1"/>
  <c r="S739" i="45"/>
  <c r="H2947" i="10" s="1"/>
  <c r="S738" i="45"/>
  <c r="H2946" i="10" s="1"/>
  <c r="S737" i="45"/>
  <c r="H2945" i="10" s="1"/>
  <c r="S736" i="45"/>
  <c r="H2944" i="10" s="1"/>
  <c r="S735" i="45"/>
  <c r="H2943" i="10" s="1"/>
  <c r="S734" i="45"/>
  <c r="H2942" i="10" s="1"/>
  <c r="S733" i="45"/>
  <c r="H2941" i="10" s="1"/>
  <c r="S732" i="45"/>
  <c r="H2940" i="10" s="1"/>
  <c r="S731" i="45"/>
  <c r="H2939" i="10" s="1"/>
  <c r="S730" i="45"/>
  <c r="H2938" i="10" s="1"/>
  <c r="S729" i="45"/>
  <c r="H2937" i="10" s="1"/>
  <c r="S728" i="45"/>
  <c r="H2936" i="10" s="1"/>
  <c r="S727" i="45"/>
  <c r="H2935" i="10" s="1"/>
  <c r="S726" i="45"/>
  <c r="H2934" i="10" s="1"/>
  <c r="S725" i="45"/>
  <c r="H2933" i="10" s="1"/>
  <c r="S724" i="45"/>
  <c r="H2932" i="10" s="1"/>
  <c r="S723" i="45"/>
  <c r="H2931" i="10" s="1"/>
  <c r="S722" i="45"/>
  <c r="H2930" i="10" s="1"/>
  <c r="S721" i="45"/>
  <c r="H2929" i="10" s="1"/>
  <c r="S720" i="45"/>
  <c r="H2928" i="10" s="1"/>
  <c r="S719" i="45"/>
  <c r="H2927" i="10" s="1"/>
  <c r="S718" i="45"/>
  <c r="H2926" i="10" s="1"/>
  <c r="S717" i="45"/>
  <c r="H2925" i="10" s="1"/>
  <c r="S716" i="45"/>
  <c r="H2924" i="10" s="1"/>
  <c r="S715" i="45"/>
  <c r="H2923" i="10" s="1"/>
  <c r="S714" i="45"/>
  <c r="H2922" i="10" s="1"/>
  <c r="S713" i="45"/>
  <c r="H2921" i="10" s="1"/>
  <c r="S712" i="45"/>
  <c r="H2920" i="10" s="1"/>
  <c r="S711" i="45"/>
  <c r="H2919" i="10" s="1"/>
  <c r="S710" i="45"/>
  <c r="H2918" i="10" s="1"/>
  <c r="S709" i="45"/>
  <c r="H2917" i="10" s="1"/>
  <c r="S708" i="45"/>
  <c r="H2916" i="10" s="1"/>
  <c r="S707" i="45"/>
  <c r="H2915" i="10" s="1"/>
  <c r="S706" i="45"/>
  <c r="H2914" i="10" s="1"/>
  <c r="S705" i="45"/>
  <c r="H2913" i="10" s="1"/>
  <c r="S704" i="45"/>
  <c r="H2912" i="10" s="1"/>
  <c r="S703" i="45"/>
  <c r="H2911" i="10" s="1"/>
  <c r="S702" i="45"/>
  <c r="H2910" i="10" s="1"/>
  <c r="S701" i="45"/>
  <c r="H2909" i="10" s="1"/>
  <c r="S700" i="45"/>
  <c r="H2908" i="10" s="1"/>
  <c r="S699" i="45"/>
  <c r="H2907" i="10" s="1"/>
  <c r="S698" i="45"/>
  <c r="H2906" i="10" s="1"/>
  <c r="S697" i="45"/>
  <c r="H2905" i="10" s="1"/>
  <c r="S696" i="45"/>
  <c r="H2904" i="10" s="1"/>
  <c r="S695" i="45"/>
  <c r="H2903" i="10" s="1"/>
  <c r="S694" i="45"/>
  <c r="H2902" i="10" s="1"/>
  <c r="S693" i="45"/>
  <c r="H2901" i="10" s="1"/>
  <c r="S692" i="45"/>
  <c r="H2900" i="10" s="1"/>
  <c r="S691" i="45"/>
  <c r="H2899" i="10" s="1"/>
  <c r="S690" i="45"/>
  <c r="H2898" i="10" s="1"/>
  <c r="S689" i="45"/>
  <c r="H2897" i="10" s="1"/>
  <c r="S688" i="45"/>
  <c r="H2896" i="10" s="1"/>
  <c r="S687" i="45"/>
  <c r="H2895" i="10" s="1"/>
  <c r="S686" i="45"/>
  <c r="H2894" i="10" s="1"/>
  <c r="S685" i="45"/>
  <c r="H2893" i="10" s="1"/>
  <c r="S684" i="45"/>
  <c r="H2892" i="10" s="1"/>
  <c r="S683" i="45"/>
  <c r="H2891" i="10" s="1"/>
  <c r="S682" i="45"/>
  <c r="H2890" i="10" s="1"/>
  <c r="S681" i="45"/>
  <c r="H2889" i="10" s="1"/>
  <c r="S680" i="45"/>
  <c r="H2888" i="10" s="1"/>
  <c r="S679" i="45"/>
  <c r="H2887" i="10" s="1"/>
  <c r="S678" i="45"/>
  <c r="H2886" i="10" s="1"/>
  <c r="S677" i="45"/>
  <c r="H2885" i="10" s="1"/>
  <c r="S676" i="45"/>
  <c r="H2884" i="10" s="1"/>
  <c r="S675" i="45"/>
  <c r="H2883" i="10" s="1"/>
  <c r="S674" i="45"/>
  <c r="H2882" i="10" s="1"/>
  <c r="S673" i="45"/>
  <c r="H2881" i="10" s="1"/>
  <c r="S672" i="45"/>
  <c r="H2880" i="10" s="1"/>
  <c r="S671" i="45"/>
  <c r="H2879" i="10" s="1"/>
  <c r="S670" i="45"/>
  <c r="H2878" i="10" s="1"/>
  <c r="S669" i="45"/>
  <c r="H2877" i="10" s="1"/>
  <c r="S668" i="45"/>
  <c r="H2876" i="10" s="1"/>
  <c r="S667" i="45"/>
  <c r="H2875" i="10" s="1"/>
  <c r="S666" i="45"/>
  <c r="H2874" i="10" s="1"/>
  <c r="S665" i="45"/>
  <c r="H2873" i="10" s="1"/>
  <c r="S664" i="45"/>
  <c r="H2872" i="10" s="1"/>
  <c r="S663" i="45"/>
  <c r="H2871" i="10" s="1"/>
  <c r="S662" i="45"/>
  <c r="H2870" i="10" s="1"/>
  <c r="S661" i="45"/>
  <c r="H2869" i="10" s="1"/>
  <c r="S660" i="45"/>
  <c r="H2868" i="10" s="1"/>
  <c r="S659" i="45"/>
  <c r="H2867" i="10" s="1"/>
  <c r="S658" i="45"/>
  <c r="H2866" i="10" s="1"/>
  <c r="S657" i="45"/>
  <c r="H2865" i="10" s="1"/>
  <c r="S656" i="45"/>
  <c r="H2864" i="10" s="1"/>
  <c r="S655" i="45"/>
  <c r="H2863" i="10" s="1"/>
  <c r="S654" i="45"/>
  <c r="H2862" i="10" s="1"/>
  <c r="S653" i="45"/>
  <c r="H2861" i="10" s="1"/>
  <c r="S652" i="45"/>
  <c r="H2860" i="10" s="1"/>
  <c r="S651" i="45"/>
  <c r="H2859" i="10" s="1"/>
  <c r="S650" i="45"/>
  <c r="H2858" i="10" s="1"/>
  <c r="S649" i="45"/>
  <c r="H2857" i="10" s="1"/>
  <c r="S648" i="45"/>
  <c r="H2856" i="10" s="1"/>
  <c r="S647" i="45"/>
  <c r="H2855" i="10" s="1"/>
  <c r="S646" i="45"/>
  <c r="H2854" i="10" s="1"/>
  <c r="S645" i="45"/>
  <c r="H2853" i="10" s="1"/>
  <c r="S644" i="45"/>
  <c r="H2852" i="10" s="1"/>
  <c r="S643" i="45"/>
  <c r="H2851" i="10" s="1"/>
  <c r="S642" i="45"/>
  <c r="H2850" i="10" s="1"/>
  <c r="S641" i="45"/>
  <c r="H2849" i="10" s="1"/>
  <c r="S640" i="45"/>
  <c r="H2848" i="10" s="1"/>
  <c r="S639" i="45"/>
  <c r="H2847" i="10" s="1"/>
  <c r="S638" i="45"/>
  <c r="H2846" i="10" s="1"/>
  <c r="S637" i="45"/>
  <c r="H2845" i="10" s="1"/>
  <c r="S636" i="45"/>
  <c r="H2844" i="10" s="1"/>
  <c r="S635" i="45"/>
  <c r="H2843" i="10" s="1"/>
  <c r="S634" i="45"/>
  <c r="H2842" i="10" s="1"/>
  <c r="S633" i="45"/>
  <c r="H2841" i="10" s="1"/>
  <c r="S632" i="45"/>
  <c r="H2840" i="10" s="1"/>
  <c r="S631" i="45"/>
  <c r="H2839" i="10" s="1"/>
  <c r="S630" i="45"/>
  <c r="H2838" i="10" s="1"/>
  <c r="S629" i="45"/>
  <c r="H2837" i="10" s="1"/>
  <c r="S628" i="45"/>
  <c r="H2836" i="10" s="1"/>
  <c r="S627" i="45"/>
  <c r="H2835" i="10" s="1"/>
  <c r="S626" i="45"/>
  <c r="H2834" i="10" s="1"/>
  <c r="S625" i="45"/>
  <c r="H2833" i="10" s="1"/>
  <c r="S624" i="45"/>
  <c r="H2832" i="10" s="1"/>
  <c r="S623" i="45"/>
  <c r="H2831" i="10" s="1"/>
  <c r="S622" i="45"/>
  <c r="H2830" i="10" s="1"/>
  <c r="S621" i="45"/>
  <c r="H2829" i="10" s="1"/>
  <c r="S620" i="45"/>
  <c r="H2828" i="10" s="1"/>
  <c r="S619" i="45"/>
  <c r="H2827" i="10" s="1"/>
  <c r="S618" i="45"/>
  <c r="H2826" i="10" s="1"/>
  <c r="S617" i="45"/>
  <c r="H2825" i="10" s="1"/>
  <c r="S616" i="45"/>
  <c r="H2824" i="10" s="1"/>
  <c r="S615" i="45"/>
  <c r="H2823" i="10" s="1"/>
  <c r="S614" i="45"/>
  <c r="H2822" i="10" s="1"/>
  <c r="S613" i="45"/>
  <c r="H2821" i="10" s="1"/>
  <c r="S612" i="45"/>
  <c r="H2820" i="10" s="1"/>
  <c r="S611" i="45"/>
  <c r="H2819" i="10" s="1"/>
  <c r="S610" i="45"/>
  <c r="H2818" i="10" s="1"/>
  <c r="S609" i="45"/>
  <c r="H2817" i="10" s="1"/>
  <c r="S608" i="45"/>
  <c r="H2816" i="10" s="1"/>
  <c r="S607" i="45"/>
  <c r="H2815" i="10" s="1"/>
  <c r="S606" i="45"/>
  <c r="H2814" i="10" s="1"/>
  <c r="S605" i="45"/>
  <c r="H2813" i="10" s="1"/>
  <c r="S604" i="45"/>
  <c r="H2812" i="10" s="1"/>
  <c r="S603" i="45"/>
  <c r="H2811" i="10" s="1"/>
  <c r="S602" i="45"/>
  <c r="H2810" i="10" s="1"/>
  <c r="S601" i="45"/>
  <c r="H2809" i="10" s="1"/>
  <c r="S600" i="45"/>
  <c r="H2808" i="10" s="1"/>
  <c r="S599" i="45"/>
  <c r="H2807" i="10" s="1"/>
  <c r="S598" i="45"/>
  <c r="H2806" i="10" s="1"/>
  <c r="S597" i="45"/>
  <c r="H2805" i="10" s="1"/>
  <c r="S596" i="45"/>
  <c r="H2804" i="10" s="1"/>
  <c r="S595" i="45"/>
  <c r="H2803" i="10" s="1"/>
  <c r="S594" i="45"/>
  <c r="H2802" i="10" s="1"/>
  <c r="S593" i="45"/>
  <c r="H2801" i="10" s="1"/>
  <c r="S592" i="45"/>
  <c r="H2800" i="10" s="1"/>
  <c r="S591" i="45"/>
  <c r="H2799" i="10" s="1"/>
  <c r="S590" i="45"/>
  <c r="H2798" i="10" s="1"/>
  <c r="S589" i="45"/>
  <c r="H2797" i="10" s="1"/>
  <c r="S588" i="45"/>
  <c r="H2796" i="10" s="1"/>
  <c r="S587" i="45"/>
  <c r="H2795" i="10" s="1"/>
  <c r="S586" i="45"/>
  <c r="H2794" i="10" s="1"/>
  <c r="S585" i="45"/>
  <c r="H2793" i="10" s="1"/>
  <c r="S584" i="45"/>
  <c r="H2792" i="10" s="1"/>
  <c r="S583" i="45"/>
  <c r="H2791" i="10" s="1"/>
  <c r="S582" i="45"/>
  <c r="H2790" i="10" s="1"/>
  <c r="S581" i="45"/>
  <c r="H2789" i="10" s="1"/>
  <c r="S580" i="45"/>
  <c r="H2788" i="10" s="1"/>
  <c r="S579" i="45"/>
  <c r="H2787" i="10" s="1"/>
  <c r="S578" i="45"/>
  <c r="H2786" i="10" s="1"/>
  <c r="S577" i="45"/>
  <c r="H2785" i="10" s="1"/>
  <c r="S576" i="45"/>
  <c r="H2784" i="10" s="1"/>
  <c r="S575" i="45"/>
  <c r="H2783" i="10" s="1"/>
  <c r="S574" i="45"/>
  <c r="H2782" i="10" s="1"/>
  <c r="S573" i="45"/>
  <c r="H2781" i="10" s="1"/>
  <c r="S572" i="45"/>
  <c r="H2780" i="10" s="1"/>
  <c r="S571" i="45"/>
  <c r="H2779" i="10" s="1"/>
  <c r="S570" i="45"/>
  <c r="H2778" i="10" s="1"/>
  <c r="S569" i="45"/>
  <c r="H2777" i="10" s="1"/>
  <c r="S568" i="45"/>
  <c r="H2776" i="10" s="1"/>
  <c r="S567" i="45"/>
  <c r="H2775" i="10" s="1"/>
  <c r="S566" i="45"/>
  <c r="H2774" i="10" s="1"/>
  <c r="S565" i="45"/>
  <c r="H2773" i="10" s="1"/>
  <c r="S564" i="45"/>
  <c r="H2772" i="10" s="1"/>
  <c r="S563" i="45"/>
  <c r="H2771" i="10" s="1"/>
  <c r="S562" i="45"/>
  <c r="H2770" i="10" s="1"/>
  <c r="S561" i="45"/>
  <c r="H2769" i="10" s="1"/>
  <c r="S560" i="45"/>
  <c r="H2768" i="10" s="1"/>
  <c r="S559" i="45"/>
  <c r="H2767" i="10" s="1"/>
  <c r="S558" i="45"/>
  <c r="H2766" i="10" s="1"/>
  <c r="S557" i="45"/>
  <c r="H2765" i="10" s="1"/>
  <c r="S556" i="45"/>
  <c r="H2764" i="10" s="1"/>
  <c r="S555" i="45"/>
  <c r="H2763" i="10" s="1"/>
  <c r="S554" i="45"/>
  <c r="H2762" i="10" s="1"/>
  <c r="S553" i="45"/>
  <c r="H2761" i="10" s="1"/>
  <c r="S552" i="45"/>
  <c r="H2760" i="10" s="1"/>
  <c r="S551" i="45"/>
  <c r="H2759" i="10" s="1"/>
  <c r="S550" i="45"/>
  <c r="H2758" i="10" s="1"/>
  <c r="S549" i="45"/>
  <c r="H2757" i="10" s="1"/>
  <c r="S548" i="45"/>
  <c r="H2756" i="10" s="1"/>
  <c r="S547" i="45"/>
  <c r="H2755" i="10" s="1"/>
  <c r="S546" i="45"/>
  <c r="H2754" i="10" s="1"/>
  <c r="S545" i="45"/>
  <c r="H2753" i="10" s="1"/>
  <c r="S544" i="45"/>
  <c r="H2752" i="10" s="1"/>
  <c r="S543" i="45"/>
  <c r="H2751" i="10" s="1"/>
  <c r="S542" i="45"/>
  <c r="H2750" i="10" s="1"/>
  <c r="S541" i="45"/>
  <c r="H2749" i="10" s="1"/>
  <c r="S540" i="45"/>
  <c r="H2748" i="10" s="1"/>
  <c r="S539" i="45"/>
  <c r="H2747" i="10" s="1"/>
  <c r="S538" i="45"/>
  <c r="H2746" i="10" s="1"/>
  <c r="S537" i="45"/>
  <c r="H2745" i="10" s="1"/>
  <c r="S536" i="45"/>
  <c r="H2744" i="10" s="1"/>
  <c r="S535" i="45"/>
  <c r="H2743" i="10" s="1"/>
  <c r="S534" i="45"/>
  <c r="H2742" i="10" s="1"/>
  <c r="S533" i="45"/>
  <c r="H2741" i="10" s="1"/>
  <c r="S532" i="45"/>
  <c r="H2740" i="10" s="1"/>
  <c r="S531" i="45"/>
  <c r="H2739" i="10" s="1"/>
  <c r="S530" i="45"/>
  <c r="H2738" i="10" s="1"/>
  <c r="S529" i="45"/>
  <c r="H2737" i="10" s="1"/>
  <c r="S528" i="45"/>
  <c r="H2736" i="10" s="1"/>
  <c r="S527" i="45"/>
  <c r="H2735" i="10" s="1"/>
  <c r="S526" i="45"/>
  <c r="H2734" i="10" s="1"/>
  <c r="S525" i="45"/>
  <c r="H2733" i="10" s="1"/>
  <c r="S524" i="45"/>
  <c r="H2732" i="10" s="1"/>
  <c r="S523" i="45"/>
  <c r="H2731" i="10" s="1"/>
  <c r="S522" i="45"/>
  <c r="H2730" i="10" s="1"/>
  <c r="S521" i="45"/>
  <c r="H2729" i="10" s="1"/>
  <c r="S520" i="45"/>
  <c r="H2728" i="10" s="1"/>
  <c r="S519" i="45"/>
  <c r="H2727" i="10" s="1"/>
  <c r="H2214" i="10"/>
  <c r="R1029" i="45"/>
  <c r="G3237" i="10" s="1"/>
  <c r="R1028" i="45"/>
  <c r="G3236" i="10" s="1"/>
  <c r="R1027" i="45"/>
  <c r="G3235" i="10" s="1"/>
  <c r="R1026" i="45"/>
  <c r="G3234" i="10" s="1"/>
  <c r="R1025" i="45"/>
  <c r="G3233" i="10" s="1"/>
  <c r="R1024" i="45"/>
  <c r="G3232" i="10" s="1"/>
  <c r="R1023" i="45"/>
  <c r="G3231" i="10" s="1"/>
  <c r="R1022" i="45"/>
  <c r="G3230" i="10" s="1"/>
  <c r="R1021" i="45"/>
  <c r="G3229" i="10" s="1"/>
  <c r="R1020" i="45"/>
  <c r="G3228" i="10" s="1"/>
  <c r="R1019" i="45"/>
  <c r="G3227" i="10" s="1"/>
  <c r="R1018" i="45"/>
  <c r="G3226" i="10" s="1"/>
  <c r="R1017" i="45"/>
  <c r="G3225" i="10" s="1"/>
  <c r="R1016" i="45"/>
  <c r="G3224" i="10" s="1"/>
  <c r="R1015" i="45"/>
  <c r="G3223" i="10" s="1"/>
  <c r="R1014" i="45"/>
  <c r="G3222" i="10" s="1"/>
  <c r="R1013" i="45"/>
  <c r="G3221" i="10" s="1"/>
  <c r="R1012" i="45"/>
  <c r="G3220" i="10" s="1"/>
  <c r="R1011" i="45"/>
  <c r="G3219" i="10" s="1"/>
  <c r="R1010" i="45"/>
  <c r="G3218" i="10" s="1"/>
  <c r="R1009" i="45"/>
  <c r="G3217" i="10" s="1"/>
  <c r="R1008" i="45"/>
  <c r="G3216" i="10" s="1"/>
  <c r="R1007" i="45"/>
  <c r="G3215" i="10" s="1"/>
  <c r="R1006" i="45"/>
  <c r="G3214" i="10" s="1"/>
  <c r="R1005" i="45"/>
  <c r="G3213" i="10" s="1"/>
  <c r="R1004" i="45"/>
  <c r="G3212" i="10" s="1"/>
  <c r="R1003" i="45"/>
  <c r="G3211" i="10" s="1"/>
  <c r="R1002" i="45"/>
  <c r="G3210" i="10" s="1"/>
  <c r="R1001" i="45"/>
  <c r="G3209" i="10" s="1"/>
  <c r="R1000" i="45"/>
  <c r="G3208" i="10" s="1"/>
  <c r="R999" i="45"/>
  <c r="G3207" i="10" s="1"/>
  <c r="R998" i="45"/>
  <c r="G3206" i="10" s="1"/>
  <c r="R997" i="45"/>
  <c r="G3205" i="10" s="1"/>
  <c r="R996" i="45"/>
  <c r="G3204" i="10" s="1"/>
  <c r="R995" i="45"/>
  <c r="G3203" i="10" s="1"/>
  <c r="R994" i="45"/>
  <c r="G3202" i="10" s="1"/>
  <c r="R993" i="45"/>
  <c r="G3201" i="10" s="1"/>
  <c r="R992" i="45"/>
  <c r="G3200" i="10" s="1"/>
  <c r="R991" i="45"/>
  <c r="G3199" i="10" s="1"/>
  <c r="R990" i="45"/>
  <c r="G3198" i="10" s="1"/>
  <c r="R989" i="45"/>
  <c r="G3197" i="10" s="1"/>
  <c r="R988" i="45"/>
  <c r="G3196" i="10" s="1"/>
  <c r="R987" i="45"/>
  <c r="G3195" i="10" s="1"/>
  <c r="R986" i="45"/>
  <c r="G3194" i="10" s="1"/>
  <c r="R985" i="45"/>
  <c r="G3193" i="10" s="1"/>
  <c r="R984" i="45"/>
  <c r="G3192" i="10" s="1"/>
  <c r="R983" i="45"/>
  <c r="G3191" i="10" s="1"/>
  <c r="R982" i="45"/>
  <c r="G3190" i="10" s="1"/>
  <c r="R981" i="45"/>
  <c r="G3189" i="10" s="1"/>
  <c r="R980" i="45"/>
  <c r="G3188" i="10" s="1"/>
  <c r="R979" i="45"/>
  <c r="G3187" i="10" s="1"/>
  <c r="R978" i="45"/>
  <c r="G3186" i="10" s="1"/>
  <c r="R977" i="45"/>
  <c r="G3185" i="10" s="1"/>
  <c r="R976" i="45"/>
  <c r="G3184" i="10" s="1"/>
  <c r="R975" i="45"/>
  <c r="G3183" i="10" s="1"/>
  <c r="R974" i="45"/>
  <c r="G3182" i="10" s="1"/>
  <c r="R973" i="45"/>
  <c r="G3181" i="10" s="1"/>
  <c r="R972" i="45"/>
  <c r="G3180" i="10" s="1"/>
  <c r="R971" i="45"/>
  <c r="G3179" i="10" s="1"/>
  <c r="R970" i="45"/>
  <c r="G3178" i="10" s="1"/>
  <c r="R969" i="45"/>
  <c r="G3177" i="10" s="1"/>
  <c r="R968" i="45"/>
  <c r="G3176" i="10" s="1"/>
  <c r="R967" i="45"/>
  <c r="G3175" i="10" s="1"/>
  <c r="R966" i="45"/>
  <c r="G3174" i="10" s="1"/>
  <c r="R965" i="45"/>
  <c r="G3173" i="10" s="1"/>
  <c r="R964" i="45"/>
  <c r="G3172" i="10" s="1"/>
  <c r="R963" i="45"/>
  <c r="G3171" i="10" s="1"/>
  <c r="R962" i="45"/>
  <c r="G3170" i="10" s="1"/>
  <c r="R961" i="45"/>
  <c r="G3169" i="10" s="1"/>
  <c r="R960" i="45"/>
  <c r="G3168" i="10" s="1"/>
  <c r="R959" i="45"/>
  <c r="G3167" i="10" s="1"/>
  <c r="R958" i="45"/>
  <c r="G3166" i="10" s="1"/>
  <c r="R957" i="45"/>
  <c r="G3165" i="10" s="1"/>
  <c r="R956" i="45"/>
  <c r="G3164" i="10" s="1"/>
  <c r="R955" i="45"/>
  <c r="G3163" i="10" s="1"/>
  <c r="R954" i="45"/>
  <c r="G3162" i="10" s="1"/>
  <c r="R953" i="45"/>
  <c r="G3161" i="10" s="1"/>
  <c r="R952" i="45"/>
  <c r="G3160" i="10" s="1"/>
  <c r="R951" i="45"/>
  <c r="G3159" i="10" s="1"/>
  <c r="R950" i="45"/>
  <c r="G3158" i="10" s="1"/>
  <c r="R949" i="45"/>
  <c r="G3157" i="10" s="1"/>
  <c r="R948" i="45"/>
  <c r="G3156" i="10" s="1"/>
  <c r="R947" i="45"/>
  <c r="G3155" i="10" s="1"/>
  <c r="R946" i="45"/>
  <c r="G3154" i="10" s="1"/>
  <c r="R945" i="45"/>
  <c r="G3153" i="10" s="1"/>
  <c r="R944" i="45"/>
  <c r="G3152" i="10" s="1"/>
  <c r="R943" i="45"/>
  <c r="G3151" i="10" s="1"/>
  <c r="R942" i="45"/>
  <c r="G3150" i="10" s="1"/>
  <c r="R941" i="45"/>
  <c r="G3149" i="10" s="1"/>
  <c r="R940" i="45"/>
  <c r="G3148" i="10" s="1"/>
  <c r="R939" i="45"/>
  <c r="G3147" i="10" s="1"/>
  <c r="R938" i="45"/>
  <c r="G3146" i="10" s="1"/>
  <c r="R937" i="45"/>
  <c r="G3145" i="10" s="1"/>
  <c r="R936" i="45"/>
  <c r="G3144" i="10" s="1"/>
  <c r="R935" i="45"/>
  <c r="G3143" i="10" s="1"/>
  <c r="R934" i="45"/>
  <c r="G3142" i="10" s="1"/>
  <c r="R933" i="45"/>
  <c r="G3141" i="10" s="1"/>
  <c r="R932" i="45"/>
  <c r="G3140" i="10" s="1"/>
  <c r="R931" i="45"/>
  <c r="G3139" i="10" s="1"/>
  <c r="R930" i="45"/>
  <c r="G3138" i="10" s="1"/>
  <c r="R929" i="45"/>
  <c r="G3137" i="10" s="1"/>
  <c r="R928" i="45"/>
  <c r="G3136" i="10" s="1"/>
  <c r="R927" i="45"/>
  <c r="G3135" i="10" s="1"/>
  <c r="R926" i="45"/>
  <c r="G3134" i="10" s="1"/>
  <c r="R925" i="45"/>
  <c r="G3133" i="10" s="1"/>
  <c r="R924" i="45"/>
  <c r="G3132" i="10" s="1"/>
  <c r="R923" i="45"/>
  <c r="G3131" i="10" s="1"/>
  <c r="R922" i="45"/>
  <c r="G3130" i="10" s="1"/>
  <c r="R921" i="45"/>
  <c r="G3129" i="10" s="1"/>
  <c r="R920" i="45"/>
  <c r="G3128" i="10" s="1"/>
  <c r="R919" i="45"/>
  <c r="G3127" i="10" s="1"/>
  <c r="R918" i="45"/>
  <c r="G3126" i="10" s="1"/>
  <c r="R917" i="45"/>
  <c r="G3125" i="10" s="1"/>
  <c r="R916" i="45"/>
  <c r="G3124" i="10" s="1"/>
  <c r="R915" i="45"/>
  <c r="G3123" i="10" s="1"/>
  <c r="R914" i="45"/>
  <c r="G3122" i="10" s="1"/>
  <c r="R913" i="45"/>
  <c r="G3121" i="10" s="1"/>
  <c r="R912" i="45"/>
  <c r="G3120" i="10" s="1"/>
  <c r="R911" i="45"/>
  <c r="G3119" i="10" s="1"/>
  <c r="R910" i="45"/>
  <c r="G3118" i="10" s="1"/>
  <c r="R909" i="45"/>
  <c r="G3117" i="10" s="1"/>
  <c r="R908" i="45"/>
  <c r="G3116" i="10" s="1"/>
  <c r="R907" i="45"/>
  <c r="G3115" i="10" s="1"/>
  <c r="R906" i="45"/>
  <c r="G3114" i="10" s="1"/>
  <c r="R905" i="45"/>
  <c r="G3113" i="10" s="1"/>
  <c r="R904" i="45"/>
  <c r="G3112" i="10" s="1"/>
  <c r="R903" i="45"/>
  <c r="G3111" i="10" s="1"/>
  <c r="R902" i="45"/>
  <c r="G3110" i="10" s="1"/>
  <c r="R901" i="45"/>
  <c r="G3109" i="10" s="1"/>
  <c r="R900" i="45"/>
  <c r="G3108" i="10" s="1"/>
  <c r="R899" i="45"/>
  <c r="G3107" i="10" s="1"/>
  <c r="R898" i="45"/>
  <c r="G3106" i="10" s="1"/>
  <c r="R897" i="45"/>
  <c r="G3105" i="10" s="1"/>
  <c r="R896" i="45"/>
  <c r="G3104" i="10" s="1"/>
  <c r="R895" i="45"/>
  <c r="G3103" i="10" s="1"/>
  <c r="R894" i="45"/>
  <c r="G3102" i="10" s="1"/>
  <c r="R893" i="45"/>
  <c r="G3101" i="10" s="1"/>
  <c r="R892" i="45"/>
  <c r="G3100" i="10" s="1"/>
  <c r="R891" i="45"/>
  <c r="G3099" i="10" s="1"/>
  <c r="R890" i="45"/>
  <c r="G3098" i="10" s="1"/>
  <c r="R889" i="45"/>
  <c r="G3097" i="10" s="1"/>
  <c r="R888" i="45"/>
  <c r="G3096" i="10" s="1"/>
  <c r="R887" i="45"/>
  <c r="G3095" i="10" s="1"/>
  <c r="R886" i="45"/>
  <c r="G3094" i="10" s="1"/>
  <c r="R885" i="45"/>
  <c r="G3093" i="10" s="1"/>
  <c r="R884" i="45"/>
  <c r="G3092" i="10" s="1"/>
  <c r="R883" i="45"/>
  <c r="G3091" i="10" s="1"/>
  <c r="R882" i="45"/>
  <c r="G3090" i="10" s="1"/>
  <c r="R881" i="45"/>
  <c r="G3089" i="10" s="1"/>
  <c r="R880" i="45"/>
  <c r="G3088" i="10" s="1"/>
  <c r="R879" i="45"/>
  <c r="G3087" i="10" s="1"/>
  <c r="R878" i="45"/>
  <c r="G3086" i="10" s="1"/>
  <c r="R877" i="45"/>
  <c r="G3085" i="10" s="1"/>
  <c r="R876" i="45"/>
  <c r="G3084" i="10" s="1"/>
  <c r="R875" i="45"/>
  <c r="G3083" i="10" s="1"/>
  <c r="R874" i="45"/>
  <c r="G3082" i="10" s="1"/>
  <c r="R873" i="45"/>
  <c r="G3081" i="10" s="1"/>
  <c r="R872" i="45"/>
  <c r="G3080" i="10" s="1"/>
  <c r="R871" i="45"/>
  <c r="G3079" i="10" s="1"/>
  <c r="R870" i="45"/>
  <c r="G3078" i="10" s="1"/>
  <c r="R869" i="45"/>
  <c r="G3077" i="10" s="1"/>
  <c r="R868" i="45"/>
  <c r="G3076" i="10" s="1"/>
  <c r="R867" i="45"/>
  <c r="G3075" i="10" s="1"/>
  <c r="R866" i="45"/>
  <c r="G3074" i="10" s="1"/>
  <c r="R865" i="45"/>
  <c r="G3073" i="10" s="1"/>
  <c r="R864" i="45"/>
  <c r="G3072" i="10" s="1"/>
  <c r="R863" i="45"/>
  <c r="G3071" i="10" s="1"/>
  <c r="R862" i="45"/>
  <c r="G3070" i="10" s="1"/>
  <c r="R861" i="45"/>
  <c r="G3069" i="10" s="1"/>
  <c r="R860" i="45"/>
  <c r="G3068" i="10" s="1"/>
  <c r="R859" i="45"/>
  <c r="G3067" i="10" s="1"/>
  <c r="R858" i="45"/>
  <c r="G3066" i="10" s="1"/>
  <c r="R857" i="45"/>
  <c r="G3065" i="10" s="1"/>
  <c r="R856" i="45"/>
  <c r="G3064" i="10" s="1"/>
  <c r="R855" i="45"/>
  <c r="G3063" i="10" s="1"/>
  <c r="R854" i="45"/>
  <c r="G3062" i="10" s="1"/>
  <c r="R853" i="45"/>
  <c r="G3061" i="10" s="1"/>
  <c r="R852" i="45"/>
  <c r="G3060" i="10" s="1"/>
  <c r="R851" i="45"/>
  <c r="G3059" i="10" s="1"/>
  <c r="R850" i="45"/>
  <c r="G3058" i="10" s="1"/>
  <c r="R849" i="45"/>
  <c r="G3057" i="10" s="1"/>
  <c r="R848" i="45"/>
  <c r="G3056" i="10" s="1"/>
  <c r="R847" i="45"/>
  <c r="G3055" i="10" s="1"/>
  <c r="R846" i="45"/>
  <c r="G3054" i="10" s="1"/>
  <c r="R845" i="45"/>
  <c r="G3053" i="10" s="1"/>
  <c r="R844" i="45"/>
  <c r="G3052" i="10" s="1"/>
  <c r="R843" i="45"/>
  <c r="G3051" i="10" s="1"/>
  <c r="R842" i="45"/>
  <c r="G3050" i="10" s="1"/>
  <c r="R841" i="45"/>
  <c r="G3049" i="10" s="1"/>
  <c r="R840" i="45"/>
  <c r="G3048" i="10" s="1"/>
  <c r="R839" i="45"/>
  <c r="G3047" i="10" s="1"/>
  <c r="R838" i="45"/>
  <c r="G3046" i="10" s="1"/>
  <c r="R837" i="45"/>
  <c r="G3045" i="10" s="1"/>
  <c r="R836" i="45"/>
  <c r="G3044" i="10" s="1"/>
  <c r="R835" i="45"/>
  <c r="G3043" i="10" s="1"/>
  <c r="R834" i="45"/>
  <c r="G3042" i="10" s="1"/>
  <c r="R833" i="45"/>
  <c r="G3041" i="10" s="1"/>
  <c r="R832" i="45"/>
  <c r="G3040" i="10" s="1"/>
  <c r="R831" i="45"/>
  <c r="G3039" i="10" s="1"/>
  <c r="R830" i="45"/>
  <c r="G3038" i="10" s="1"/>
  <c r="R829" i="45"/>
  <c r="G3037" i="10" s="1"/>
  <c r="R828" i="45"/>
  <c r="G3036" i="10" s="1"/>
  <c r="R827" i="45"/>
  <c r="G3035" i="10" s="1"/>
  <c r="R826" i="45"/>
  <c r="G3034" i="10" s="1"/>
  <c r="R825" i="45"/>
  <c r="G3033" i="10" s="1"/>
  <c r="R824" i="45"/>
  <c r="G3032" i="10" s="1"/>
  <c r="R823" i="45"/>
  <c r="G3031" i="10" s="1"/>
  <c r="R822" i="45"/>
  <c r="G3030" i="10" s="1"/>
  <c r="R821" i="45"/>
  <c r="G3029" i="10" s="1"/>
  <c r="R820" i="45"/>
  <c r="G3028" i="10" s="1"/>
  <c r="R819" i="45"/>
  <c r="G3027" i="10" s="1"/>
  <c r="R818" i="45"/>
  <c r="G3026" i="10" s="1"/>
  <c r="R817" i="45"/>
  <c r="G3025" i="10" s="1"/>
  <c r="R816" i="45"/>
  <c r="G3024" i="10" s="1"/>
  <c r="R815" i="45"/>
  <c r="G3023" i="10" s="1"/>
  <c r="R814" i="45"/>
  <c r="G3022" i="10" s="1"/>
  <c r="R813" i="45"/>
  <c r="G3021" i="10" s="1"/>
  <c r="R812" i="45"/>
  <c r="G3020" i="10" s="1"/>
  <c r="R811" i="45"/>
  <c r="G3019" i="10" s="1"/>
  <c r="R810" i="45"/>
  <c r="G3018" i="10" s="1"/>
  <c r="R809" i="45"/>
  <c r="G3017" i="10" s="1"/>
  <c r="R808" i="45"/>
  <c r="G3016" i="10" s="1"/>
  <c r="R807" i="45"/>
  <c r="G3015" i="10" s="1"/>
  <c r="R806" i="45"/>
  <c r="G3014" i="10" s="1"/>
  <c r="R805" i="45"/>
  <c r="G3013" i="10" s="1"/>
  <c r="R804" i="45"/>
  <c r="G3012" i="10" s="1"/>
  <c r="R803" i="45"/>
  <c r="G3011" i="10" s="1"/>
  <c r="R802" i="45"/>
  <c r="G3010" i="10" s="1"/>
  <c r="R801" i="45"/>
  <c r="G3009" i="10" s="1"/>
  <c r="R800" i="45"/>
  <c r="G3008" i="10" s="1"/>
  <c r="R799" i="45"/>
  <c r="G3007" i="10" s="1"/>
  <c r="R798" i="45"/>
  <c r="G3006" i="10" s="1"/>
  <c r="R797" i="45"/>
  <c r="G3005" i="10" s="1"/>
  <c r="R796" i="45"/>
  <c r="G3004" i="10" s="1"/>
  <c r="R795" i="45"/>
  <c r="G3003" i="10" s="1"/>
  <c r="R794" i="45"/>
  <c r="G3002" i="10" s="1"/>
  <c r="R793" i="45"/>
  <c r="G3001" i="10" s="1"/>
  <c r="R792" i="45"/>
  <c r="G3000" i="10" s="1"/>
  <c r="R791" i="45"/>
  <c r="G2999" i="10" s="1"/>
  <c r="R790" i="45"/>
  <c r="G2998" i="10" s="1"/>
  <c r="R789" i="45"/>
  <c r="G2997" i="10" s="1"/>
  <c r="R788" i="45"/>
  <c r="G2996" i="10" s="1"/>
  <c r="R787" i="45"/>
  <c r="G2995" i="10" s="1"/>
  <c r="R786" i="45"/>
  <c r="G2994" i="10" s="1"/>
  <c r="R785" i="45"/>
  <c r="G2993" i="10" s="1"/>
  <c r="R784" i="45"/>
  <c r="G2992" i="10" s="1"/>
  <c r="R783" i="45"/>
  <c r="G2991" i="10" s="1"/>
  <c r="R782" i="45"/>
  <c r="G2990" i="10" s="1"/>
  <c r="R781" i="45"/>
  <c r="G2989" i="10" s="1"/>
  <c r="R780" i="45"/>
  <c r="G2988" i="10" s="1"/>
  <c r="R779" i="45"/>
  <c r="G2987" i="10" s="1"/>
  <c r="R778" i="45"/>
  <c r="G2986" i="10" s="1"/>
  <c r="R777" i="45"/>
  <c r="G2985" i="10" s="1"/>
  <c r="R776" i="45"/>
  <c r="G2984" i="10" s="1"/>
  <c r="R775" i="45"/>
  <c r="G2983" i="10" s="1"/>
  <c r="R774" i="45"/>
  <c r="G2982" i="10" s="1"/>
  <c r="R773" i="45"/>
  <c r="G2981" i="10" s="1"/>
  <c r="R772" i="45"/>
  <c r="G2980" i="10" s="1"/>
  <c r="R771" i="45"/>
  <c r="G2979" i="10" s="1"/>
  <c r="R770" i="45"/>
  <c r="G2978" i="10" s="1"/>
  <c r="R769" i="45"/>
  <c r="G2977" i="10" s="1"/>
  <c r="R768" i="45"/>
  <c r="G2976" i="10" s="1"/>
  <c r="R767" i="45"/>
  <c r="G2975" i="10" s="1"/>
  <c r="R766" i="45"/>
  <c r="G2974" i="10" s="1"/>
  <c r="R765" i="45"/>
  <c r="G2973" i="10" s="1"/>
  <c r="R764" i="45"/>
  <c r="G2972" i="10" s="1"/>
  <c r="R763" i="45"/>
  <c r="G2971" i="10" s="1"/>
  <c r="R762" i="45"/>
  <c r="G2970" i="10" s="1"/>
  <c r="R761" i="45"/>
  <c r="G2969" i="10" s="1"/>
  <c r="R760" i="45"/>
  <c r="G2968" i="10" s="1"/>
  <c r="R759" i="45"/>
  <c r="G2967" i="10" s="1"/>
  <c r="R758" i="45"/>
  <c r="G2966" i="10" s="1"/>
  <c r="R757" i="45"/>
  <c r="G2965" i="10" s="1"/>
  <c r="R756" i="45"/>
  <c r="G2964" i="10" s="1"/>
  <c r="R755" i="45"/>
  <c r="G2963" i="10" s="1"/>
  <c r="R754" i="45"/>
  <c r="G2962" i="10" s="1"/>
  <c r="R753" i="45"/>
  <c r="G2961" i="10" s="1"/>
  <c r="R752" i="45"/>
  <c r="G2960" i="10" s="1"/>
  <c r="R751" i="45"/>
  <c r="G2959" i="10" s="1"/>
  <c r="R750" i="45"/>
  <c r="G2958" i="10" s="1"/>
  <c r="R749" i="45"/>
  <c r="G2957" i="10" s="1"/>
  <c r="R748" i="45"/>
  <c r="G2956" i="10" s="1"/>
  <c r="R747" i="45"/>
  <c r="G2955" i="10" s="1"/>
  <c r="R746" i="45"/>
  <c r="G2954" i="10" s="1"/>
  <c r="R745" i="45"/>
  <c r="G2953" i="10" s="1"/>
  <c r="R744" i="45"/>
  <c r="G2952" i="10" s="1"/>
  <c r="R743" i="45"/>
  <c r="G2951" i="10" s="1"/>
  <c r="R742" i="45"/>
  <c r="G2950" i="10" s="1"/>
  <c r="R741" i="45"/>
  <c r="G2949" i="10" s="1"/>
  <c r="R740" i="45"/>
  <c r="G2948" i="10" s="1"/>
  <c r="R739" i="45"/>
  <c r="G2947" i="10" s="1"/>
  <c r="R738" i="45"/>
  <c r="G2946" i="10" s="1"/>
  <c r="R737" i="45"/>
  <c r="G2945" i="10" s="1"/>
  <c r="R736" i="45"/>
  <c r="G2944" i="10" s="1"/>
  <c r="R735" i="45"/>
  <c r="G2943" i="10" s="1"/>
  <c r="R734" i="45"/>
  <c r="G2942" i="10" s="1"/>
  <c r="R733" i="45"/>
  <c r="G2941" i="10" s="1"/>
  <c r="R732" i="45"/>
  <c r="G2940" i="10" s="1"/>
  <c r="R731" i="45"/>
  <c r="G2939" i="10" s="1"/>
  <c r="R730" i="45"/>
  <c r="G2938" i="10" s="1"/>
  <c r="R729" i="45"/>
  <c r="G2937" i="10" s="1"/>
  <c r="R728" i="45"/>
  <c r="G2936" i="10" s="1"/>
  <c r="R727" i="45"/>
  <c r="G2935" i="10" s="1"/>
  <c r="R726" i="45"/>
  <c r="G2934" i="10" s="1"/>
  <c r="R725" i="45"/>
  <c r="G2933" i="10" s="1"/>
  <c r="R724" i="45"/>
  <c r="G2932" i="10" s="1"/>
  <c r="R723" i="45"/>
  <c r="G2931" i="10" s="1"/>
  <c r="R722" i="45"/>
  <c r="G2930" i="10" s="1"/>
  <c r="R721" i="45"/>
  <c r="G2929" i="10" s="1"/>
  <c r="R720" i="45"/>
  <c r="G2928" i="10" s="1"/>
  <c r="R719" i="45"/>
  <c r="G2927" i="10" s="1"/>
  <c r="R718" i="45"/>
  <c r="G2926" i="10" s="1"/>
  <c r="R717" i="45"/>
  <c r="G2925" i="10" s="1"/>
  <c r="R716" i="45"/>
  <c r="G2924" i="10" s="1"/>
  <c r="R715" i="45"/>
  <c r="G2923" i="10" s="1"/>
  <c r="R714" i="45"/>
  <c r="G2922" i="10" s="1"/>
  <c r="R713" i="45"/>
  <c r="G2921" i="10" s="1"/>
  <c r="R712" i="45"/>
  <c r="G2920" i="10" s="1"/>
  <c r="R711" i="45"/>
  <c r="G2919" i="10" s="1"/>
  <c r="R710" i="45"/>
  <c r="G2918" i="10" s="1"/>
  <c r="R709" i="45"/>
  <c r="G2917" i="10" s="1"/>
  <c r="R708" i="45"/>
  <c r="G2916" i="10" s="1"/>
  <c r="R707" i="45"/>
  <c r="G2915" i="10" s="1"/>
  <c r="R706" i="45"/>
  <c r="G2914" i="10" s="1"/>
  <c r="R705" i="45"/>
  <c r="G2913" i="10" s="1"/>
  <c r="R704" i="45"/>
  <c r="G2912" i="10" s="1"/>
  <c r="R703" i="45"/>
  <c r="G2911" i="10" s="1"/>
  <c r="R702" i="45"/>
  <c r="G2910" i="10" s="1"/>
  <c r="R701" i="45"/>
  <c r="G2909" i="10" s="1"/>
  <c r="R700" i="45"/>
  <c r="G2908" i="10" s="1"/>
  <c r="R699" i="45"/>
  <c r="G2907" i="10" s="1"/>
  <c r="R698" i="45"/>
  <c r="G2906" i="10" s="1"/>
  <c r="R697" i="45"/>
  <c r="G2905" i="10" s="1"/>
  <c r="R696" i="45"/>
  <c r="G2904" i="10" s="1"/>
  <c r="R695" i="45"/>
  <c r="G2903" i="10" s="1"/>
  <c r="R694" i="45"/>
  <c r="G2902" i="10" s="1"/>
  <c r="R693" i="45"/>
  <c r="G2901" i="10" s="1"/>
  <c r="R692" i="45"/>
  <c r="G2900" i="10" s="1"/>
  <c r="R691" i="45"/>
  <c r="G2899" i="10" s="1"/>
  <c r="R690" i="45"/>
  <c r="G2898" i="10" s="1"/>
  <c r="R689" i="45"/>
  <c r="G2897" i="10" s="1"/>
  <c r="R688" i="45"/>
  <c r="G2896" i="10" s="1"/>
  <c r="R687" i="45"/>
  <c r="G2895" i="10" s="1"/>
  <c r="R686" i="45"/>
  <c r="G2894" i="10" s="1"/>
  <c r="R685" i="45"/>
  <c r="G2893" i="10" s="1"/>
  <c r="R684" i="45"/>
  <c r="G2892" i="10" s="1"/>
  <c r="R683" i="45"/>
  <c r="G2891" i="10" s="1"/>
  <c r="R682" i="45"/>
  <c r="G2890" i="10" s="1"/>
  <c r="R681" i="45"/>
  <c r="G2889" i="10" s="1"/>
  <c r="R680" i="45"/>
  <c r="G2888" i="10" s="1"/>
  <c r="R679" i="45"/>
  <c r="G2887" i="10" s="1"/>
  <c r="R678" i="45"/>
  <c r="G2886" i="10" s="1"/>
  <c r="R677" i="45"/>
  <c r="G2885" i="10" s="1"/>
  <c r="R676" i="45"/>
  <c r="G2884" i="10" s="1"/>
  <c r="R675" i="45"/>
  <c r="G2883" i="10" s="1"/>
  <c r="R674" i="45"/>
  <c r="G2882" i="10" s="1"/>
  <c r="R673" i="45"/>
  <c r="G2881" i="10" s="1"/>
  <c r="R672" i="45"/>
  <c r="G2880" i="10" s="1"/>
  <c r="R671" i="45"/>
  <c r="G2879" i="10" s="1"/>
  <c r="R670" i="45"/>
  <c r="G2878" i="10" s="1"/>
  <c r="R669" i="45"/>
  <c r="G2877" i="10" s="1"/>
  <c r="R668" i="45"/>
  <c r="G2876" i="10" s="1"/>
  <c r="R667" i="45"/>
  <c r="G2875" i="10" s="1"/>
  <c r="R666" i="45"/>
  <c r="G2874" i="10" s="1"/>
  <c r="R665" i="45"/>
  <c r="G2873" i="10" s="1"/>
  <c r="R664" i="45"/>
  <c r="G2872" i="10" s="1"/>
  <c r="R663" i="45"/>
  <c r="G2871" i="10" s="1"/>
  <c r="R662" i="45"/>
  <c r="G2870" i="10" s="1"/>
  <c r="R661" i="45"/>
  <c r="G2869" i="10" s="1"/>
  <c r="R660" i="45"/>
  <c r="G2868" i="10" s="1"/>
  <c r="R659" i="45"/>
  <c r="G2867" i="10" s="1"/>
  <c r="R658" i="45"/>
  <c r="G2866" i="10" s="1"/>
  <c r="R657" i="45"/>
  <c r="G2865" i="10" s="1"/>
  <c r="R656" i="45"/>
  <c r="G2864" i="10" s="1"/>
  <c r="R655" i="45"/>
  <c r="G2863" i="10" s="1"/>
  <c r="R654" i="45"/>
  <c r="G2862" i="10" s="1"/>
  <c r="R653" i="45"/>
  <c r="G2861" i="10" s="1"/>
  <c r="R652" i="45"/>
  <c r="G2860" i="10" s="1"/>
  <c r="R651" i="45"/>
  <c r="G2859" i="10" s="1"/>
  <c r="R650" i="45"/>
  <c r="G2858" i="10" s="1"/>
  <c r="R649" i="45"/>
  <c r="G2857" i="10" s="1"/>
  <c r="R648" i="45"/>
  <c r="G2856" i="10" s="1"/>
  <c r="R647" i="45"/>
  <c r="G2855" i="10" s="1"/>
  <c r="R646" i="45"/>
  <c r="G2854" i="10" s="1"/>
  <c r="R645" i="45"/>
  <c r="G2853" i="10" s="1"/>
  <c r="R644" i="45"/>
  <c r="G2852" i="10" s="1"/>
  <c r="R643" i="45"/>
  <c r="G2851" i="10" s="1"/>
  <c r="R642" i="45"/>
  <c r="G2850" i="10" s="1"/>
  <c r="R641" i="45"/>
  <c r="G2849" i="10" s="1"/>
  <c r="R640" i="45"/>
  <c r="G2848" i="10" s="1"/>
  <c r="R639" i="45"/>
  <c r="G2847" i="10" s="1"/>
  <c r="R638" i="45"/>
  <c r="G2846" i="10" s="1"/>
  <c r="R637" i="45"/>
  <c r="G2845" i="10" s="1"/>
  <c r="R636" i="45"/>
  <c r="G2844" i="10" s="1"/>
  <c r="R635" i="45"/>
  <c r="G2843" i="10" s="1"/>
  <c r="R634" i="45"/>
  <c r="G2842" i="10" s="1"/>
  <c r="R633" i="45"/>
  <c r="G2841" i="10" s="1"/>
  <c r="R632" i="45"/>
  <c r="G2840" i="10" s="1"/>
  <c r="R631" i="45"/>
  <c r="G2839" i="10" s="1"/>
  <c r="R630" i="45"/>
  <c r="G2838" i="10" s="1"/>
  <c r="R629" i="45"/>
  <c r="G2837" i="10" s="1"/>
  <c r="R628" i="45"/>
  <c r="G2836" i="10" s="1"/>
  <c r="R627" i="45"/>
  <c r="G2835" i="10" s="1"/>
  <c r="R626" i="45"/>
  <c r="G2834" i="10" s="1"/>
  <c r="R625" i="45"/>
  <c r="G2833" i="10" s="1"/>
  <c r="R624" i="45"/>
  <c r="G2832" i="10" s="1"/>
  <c r="R623" i="45"/>
  <c r="G2831" i="10" s="1"/>
  <c r="R622" i="45"/>
  <c r="G2830" i="10" s="1"/>
  <c r="R621" i="45"/>
  <c r="G2829" i="10" s="1"/>
  <c r="R620" i="45"/>
  <c r="G2828" i="10" s="1"/>
  <c r="R619" i="45"/>
  <c r="G2827" i="10" s="1"/>
  <c r="R618" i="45"/>
  <c r="G2826" i="10" s="1"/>
  <c r="R617" i="45"/>
  <c r="G2825" i="10" s="1"/>
  <c r="R616" i="45"/>
  <c r="G2824" i="10" s="1"/>
  <c r="R615" i="45"/>
  <c r="G2823" i="10" s="1"/>
  <c r="R614" i="45"/>
  <c r="G2822" i="10" s="1"/>
  <c r="R613" i="45"/>
  <c r="G2821" i="10" s="1"/>
  <c r="R612" i="45"/>
  <c r="G2820" i="10" s="1"/>
  <c r="R611" i="45"/>
  <c r="G2819" i="10" s="1"/>
  <c r="R610" i="45"/>
  <c r="G2818" i="10" s="1"/>
  <c r="R609" i="45"/>
  <c r="G2817" i="10" s="1"/>
  <c r="R608" i="45"/>
  <c r="G2816" i="10" s="1"/>
  <c r="R607" i="45"/>
  <c r="G2815" i="10" s="1"/>
  <c r="R606" i="45"/>
  <c r="G2814" i="10" s="1"/>
  <c r="R605" i="45"/>
  <c r="G2813" i="10" s="1"/>
  <c r="R604" i="45"/>
  <c r="G2812" i="10" s="1"/>
  <c r="R603" i="45"/>
  <c r="G2811" i="10" s="1"/>
  <c r="R602" i="45"/>
  <c r="G2810" i="10" s="1"/>
  <c r="R601" i="45"/>
  <c r="G2809" i="10" s="1"/>
  <c r="R600" i="45"/>
  <c r="G2808" i="10" s="1"/>
  <c r="R599" i="45"/>
  <c r="G2807" i="10" s="1"/>
  <c r="R598" i="45"/>
  <c r="G2806" i="10" s="1"/>
  <c r="R597" i="45"/>
  <c r="G2805" i="10" s="1"/>
  <c r="R596" i="45"/>
  <c r="G2804" i="10" s="1"/>
  <c r="R595" i="45"/>
  <c r="G2803" i="10" s="1"/>
  <c r="R594" i="45"/>
  <c r="G2802" i="10" s="1"/>
  <c r="R593" i="45"/>
  <c r="G2801" i="10" s="1"/>
  <c r="R592" i="45"/>
  <c r="G2800" i="10" s="1"/>
  <c r="R591" i="45"/>
  <c r="G2799" i="10" s="1"/>
  <c r="R590" i="45"/>
  <c r="G2798" i="10" s="1"/>
  <c r="R589" i="45"/>
  <c r="G2797" i="10" s="1"/>
  <c r="R588" i="45"/>
  <c r="G2796" i="10" s="1"/>
  <c r="R587" i="45"/>
  <c r="G2795" i="10" s="1"/>
  <c r="R586" i="45"/>
  <c r="G2794" i="10" s="1"/>
  <c r="R585" i="45"/>
  <c r="G2793" i="10" s="1"/>
  <c r="R584" i="45"/>
  <c r="G2792" i="10" s="1"/>
  <c r="R583" i="45"/>
  <c r="G2791" i="10" s="1"/>
  <c r="R582" i="45"/>
  <c r="G2790" i="10" s="1"/>
  <c r="R581" i="45"/>
  <c r="G2789" i="10" s="1"/>
  <c r="R580" i="45"/>
  <c r="G2788" i="10" s="1"/>
  <c r="R579" i="45"/>
  <c r="G2787" i="10" s="1"/>
  <c r="R578" i="45"/>
  <c r="G2786" i="10" s="1"/>
  <c r="R577" i="45"/>
  <c r="G2785" i="10" s="1"/>
  <c r="R576" i="45"/>
  <c r="G2784" i="10" s="1"/>
  <c r="R575" i="45"/>
  <c r="G2783" i="10" s="1"/>
  <c r="R574" i="45"/>
  <c r="G2782" i="10" s="1"/>
  <c r="R573" i="45"/>
  <c r="G2781" i="10" s="1"/>
  <c r="R572" i="45"/>
  <c r="G2780" i="10" s="1"/>
  <c r="R571" i="45"/>
  <c r="G2779" i="10" s="1"/>
  <c r="R570" i="45"/>
  <c r="G2778" i="10" s="1"/>
  <c r="R569" i="45"/>
  <c r="G2777" i="10" s="1"/>
  <c r="R568" i="45"/>
  <c r="G2776" i="10" s="1"/>
  <c r="R567" i="45"/>
  <c r="G2775" i="10" s="1"/>
  <c r="R566" i="45"/>
  <c r="G2774" i="10" s="1"/>
  <c r="R565" i="45"/>
  <c r="G2773" i="10" s="1"/>
  <c r="R564" i="45"/>
  <c r="G2772" i="10" s="1"/>
  <c r="R563" i="45"/>
  <c r="G2771" i="10" s="1"/>
  <c r="R562" i="45"/>
  <c r="G2770" i="10" s="1"/>
  <c r="R561" i="45"/>
  <c r="G2769" i="10" s="1"/>
  <c r="R560" i="45"/>
  <c r="G2768" i="10" s="1"/>
  <c r="R559" i="45"/>
  <c r="G2767" i="10" s="1"/>
  <c r="R558" i="45"/>
  <c r="G2766" i="10" s="1"/>
  <c r="R557" i="45"/>
  <c r="G2765" i="10" s="1"/>
  <c r="R556" i="45"/>
  <c r="G2764" i="10" s="1"/>
  <c r="R555" i="45"/>
  <c r="G2763" i="10" s="1"/>
  <c r="R554" i="45"/>
  <c r="G2762" i="10" s="1"/>
  <c r="R553" i="45"/>
  <c r="G2761" i="10" s="1"/>
  <c r="R552" i="45"/>
  <c r="G2760" i="10" s="1"/>
  <c r="R551" i="45"/>
  <c r="G2759" i="10" s="1"/>
  <c r="R550" i="45"/>
  <c r="G2758" i="10" s="1"/>
  <c r="R549" i="45"/>
  <c r="G2757" i="10" s="1"/>
  <c r="R548" i="45"/>
  <c r="G2756" i="10" s="1"/>
  <c r="R547" i="45"/>
  <c r="G2755" i="10" s="1"/>
  <c r="R546" i="45"/>
  <c r="G2754" i="10" s="1"/>
  <c r="R545" i="45"/>
  <c r="G2753" i="10" s="1"/>
  <c r="R544" i="45"/>
  <c r="G2752" i="10" s="1"/>
  <c r="R543" i="45"/>
  <c r="G2751" i="10" s="1"/>
  <c r="R542" i="45"/>
  <c r="G2750" i="10" s="1"/>
  <c r="R541" i="45"/>
  <c r="G2749" i="10" s="1"/>
  <c r="R540" i="45"/>
  <c r="G2748" i="10" s="1"/>
  <c r="R539" i="45"/>
  <c r="G2747" i="10" s="1"/>
  <c r="R538" i="45"/>
  <c r="G2746" i="10" s="1"/>
  <c r="R537" i="45"/>
  <c r="G2745" i="10" s="1"/>
  <c r="R536" i="45"/>
  <c r="G2744" i="10" s="1"/>
  <c r="R535" i="45"/>
  <c r="G2743" i="10" s="1"/>
  <c r="R534" i="45"/>
  <c r="G2742" i="10" s="1"/>
  <c r="R533" i="45"/>
  <c r="G2741" i="10" s="1"/>
  <c r="R532" i="45"/>
  <c r="G2740" i="10" s="1"/>
  <c r="R531" i="45"/>
  <c r="G2739" i="10" s="1"/>
  <c r="R530" i="45"/>
  <c r="G2738" i="10" s="1"/>
  <c r="R529" i="45"/>
  <c r="G2737" i="10" s="1"/>
  <c r="R528" i="45"/>
  <c r="G2736" i="10" s="1"/>
  <c r="R527" i="45"/>
  <c r="G2735" i="10" s="1"/>
  <c r="R526" i="45"/>
  <c r="G2734" i="10" s="1"/>
  <c r="R525" i="45"/>
  <c r="G2733" i="10" s="1"/>
  <c r="R524" i="45"/>
  <c r="G2732" i="10" s="1"/>
  <c r="R523" i="45"/>
  <c r="G2731" i="10" s="1"/>
  <c r="R522" i="45"/>
  <c r="G2730" i="10" s="1"/>
  <c r="R521" i="45"/>
  <c r="G2729" i="10" s="1"/>
  <c r="R520" i="45"/>
  <c r="G2728" i="10" s="1"/>
  <c r="R519" i="45"/>
  <c r="G2727" i="10" s="1"/>
  <c r="G2214" i="10"/>
  <c r="Q519" i="45"/>
  <c r="F2727" i="10" s="1"/>
  <c r="Q520" i="45"/>
  <c r="F2728" i="10" s="1"/>
  <c r="Q521" i="45"/>
  <c r="F2729" i="10" s="1"/>
  <c r="Q522" i="45"/>
  <c r="F2730" i="10" s="1"/>
  <c r="Q523" i="45"/>
  <c r="F2731" i="10" s="1"/>
  <c r="Q524" i="45"/>
  <c r="F2732" i="10" s="1"/>
  <c r="Q525" i="45"/>
  <c r="F2733" i="10" s="1"/>
  <c r="Q526" i="45"/>
  <c r="F2734" i="10" s="1"/>
  <c r="Q527" i="45"/>
  <c r="F2735" i="10" s="1"/>
  <c r="Q528" i="45"/>
  <c r="F2736" i="10" s="1"/>
  <c r="Q529" i="45"/>
  <c r="F2737" i="10" s="1"/>
  <c r="Q530" i="45"/>
  <c r="F2738" i="10" s="1"/>
  <c r="Q531" i="45"/>
  <c r="F2739" i="10" s="1"/>
  <c r="Q532" i="45"/>
  <c r="F2740" i="10" s="1"/>
  <c r="Q533" i="45"/>
  <c r="F2741" i="10" s="1"/>
  <c r="Q534" i="45"/>
  <c r="F2742" i="10" s="1"/>
  <c r="Q535" i="45"/>
  <c r="F2743" i="10" s="1"/>
  <c r="Q536" i="45"/>
  <c r="F2744" i="10" s="1"/>
  <c r="Q537" i="45"/>
  <c r="F2745" i="10" s="1"/>
  <c r="Q538" i="45"/>
  <c r="F2746" i="10" s="1"/>
  <c r="Q539" i="45"/>
  <c r="F2747" i="10" s="1"/>
  <c r="Q540" i="45"/>
  <c r="F2748" i="10" s="1"/>
  <c r="Q541" i="45"/>
  <c r="F2749" i="10" s="1"/>
  <c r="Q542" i="45"/>
  <c r="F2750" i="10" s="1"/>
  <c r="Q543" i="45"/>
  <c r="F2751" i="10" s="1"/>
  <c r="Q544" i="45"/>
  <c r="F2752" i="10" s="1"/>
  <c r="Q545" i="45"/>
  <c r="F2753" i="10" s="1"/>
  <c r="Q546" i="45"/>
  <c r="F2754" i="10" s="1"/>
  <c r="Q547" i="45"/>
  <c r="F2755" i="10" s="1"/>
  <c r="Q548" i="45"/>
  <c r="F2756" i="10" s="1"/>
  <c r="Q549" i="45"/>
  <c r="F2757" i="10" s="1"/>
  <c r="Q550" i="45"/>
  <c r="F2758" i="10" s="1"/>
  <c r="Q551" i="45"/>
  <c r="F2759" i="10" s="1"/>
  <c r="Q552" i="45"/>
  <c r="F2760" i="10" s="1"/>
  <c r="Q553" i="45"/>
  <c r="F2761" i="10" s="1"/>
  <c r="Q554" i="45"/>
  <c r="F2762" i="10" s="1"/>
  <c r="Q555" i="45"/>
  <c r="F2763" i="10" s="1"/>
  <c r="Q556" i="45"/>
  <c r="F2764" i="10" s="1"/>
  <c r="Q557" i="45"/>
  <c r="F2765" i="10" s="1"/>
  <c r="Q558" i="45"/>
  <c r="F2766" i="10" s="1"/>
  <c r="Q559" i="45"/>
  <c r="F2767" i="10" s="1"/>
  <c r="Q560" i="45"/>
  <c r="F2768" i="10" s="1"/>
  <c r="Q561" i="45"/>
  <c r="F2769" i="10" s="1"/>
  <c r="Q562" i="45"/>
  <c r="F2770" i="10" s="1"/>
  <c r="Q563" i="45"/>
  <c r="F2771" i="10" s="1"/>
  <c r="Q564" i="45"/>
  <c r="F2772" i="10" s="1"/>
  <c r="Q565" i="45"/>
  <c r="F2773" i="10" s="1"/>
  <c r="Q566" i="45"/>
  <c r="F2774" i="10" s="1"/>
  <c r="Q567" i="45"/>
  <c r="F2775" i="10" s="1"/>
  <c r="Q568" i="45"/>
  <c r="F2776" i="10" s="1"/>
  <c r="Q569" i="45"/>
  <c r="F2777" i="10" s="1"/>
  <c r="Q570" i="45"/>
  <c r="F2778" i="10" s="1"/>
  <c r="Q571" i="45"/>
  <c r="F2779" i="10" s="1"/>
  <c r="Q572" i="45"/>
  <c r="F2780" i="10" s="1"/>
  <c r="Q573" i="45"/>
  <c r="F2781" i="10" s="1"/>
  <c r="Q574" i="45"/>
  <c r="F2782" i="10" s="1"/>
  <c r="Q575" i="45"/>
  <c r="F2783" i="10" s="1"/>
  <c r="Q576" i="45"/>
  <c r="F2784" i="10" s="1"/>
  <c r="Q577" i="45"/>
  <c r="F2785" i="10" s="1"/>
  <c r="Q578" i="45"/>
  <c r="F2786" i="10" s="1"/>
  <c r="Q579" i="45"/>
  <c r="F2787" i="10" s="1"/>
  <c r="Q580" i="45"/>
  <c r="F2788" i="10" s="1"/>
  <c r="Q581" i="45"/>
  <c r="F2789" i="10" s="1"/>
  <c r="Q582" i="45"/>
  <c r="F2790" i="10" s="1"/>
  <c r="Q583" i="45"/>
  <c r="F2791" i="10" s="1"/>
  <c r="Q584" i="45"/>
  <c r="F2792" i="10" s="1"/>
  <c r="Q585" i="45"/>
  <c r="F2793" i="10" s="1"/>
  <c r="Q586" i="45"/>
  <c r="F2794" i="10" s="1"/>
  <c r="Q587" i="45"/>
  <c r="F2795" i="10" s="1"/>
  <c r="Q588" i="45"/>
  <c r="F2796" i="10" s="1"/>
  <c r="Q589" i="45"/>
  <c r="F2797" i="10" s="1"/>
  <c r="Q590" i="45"/>
  <c r="F2798" i="10" s="1"/>
  <c r="Q591" i="45"/>
  <c r="F2799" i="10" s="1"/>
  <c r="Q592" i="45"/>
  <c r="F2800" i="10" s="1"/>
  <c r="Q593" i="45"/>
  <c r="F2801" i="10" s="1"/>
  <c r="Q594" i="45"/>
  <c r="F2802" i="10" s="1"/>
  <c r="Q595" i="45"/>
  <c r="F2803" i="10" s="1"/>
  <c r="Q596" i="45"/>
  <c r="F2804" i="10" s="1"/>
  <c r="Q597" i="45"/>
  <c r="F2805" i="10" s="1"/>
  <c r="Q598" i="45"/>
  <c r="F2806" i="10" s="1"/>
  <c r="Q599" i="45"/>
  <c r="F2807" i="10" s="1"/>
  <c r="Q600" i="45"/>
  <c r="F2808" i="10" s="1"/>
  <c r="Q601" i="45"/>
  <c r="F2809" i="10" s="1"/>
  <c r="Q602" i="45"/>
  <c r="F2810" i="10" s="1"/>
  <c r="Q603" i="45"/>
  <c r="F2811" i="10" s="1"/>
  <c r="Q604" i="45"/>
  <c r="F2812" i="10" s="1"/>
  <c r="Q605" i="45"/>
  <c r="F2813" i="10" s="1"/>
  <c r="Q606" i="45"/>
  <c r="F2814" i="10" s="1"/>
  <c r="Q607" i="45"/>
  <c r="F2815" i="10" s="1"/>
  <c r="Q608" i="45"/>
  <c r="F2816" i="10" s="1"/>
  <c r="Q609" i="45"/>
  <c r="F2817" i="10" s="1"/>
  <c r="Q610" i="45"/>
  <c r="F2818" i="10" s="1"/>
  <c r="Q611" i="45"/>
  <c r="F2819" i="10" s="1"/>
  <c r="Q612" i="45"/>
  <c r="F2820" i="10" s="1"/>
  <c r="Q613" i="45"/>
  <c r="F2821" i="10" s="1"/>
  <c r="Q614" i="45"/>
  <c r="F2822" i="10" s="1"/>
  <c r="Q615" i="45"/>
  <c r="F2823" i="10" s="1"/>
  <c r="Q616" i="45"/>
  <c r="F2824" i="10" s="1"/>
  <c r="Q617" i="45"/>
  <c r="F2825" i="10" s="1"/>
  <c r="Q618" i="45"/>
  <c r="F2826" i="10" s="1"/>
  <c r="Q619" i="45"/>
  <c r="F2827" i="10" s="1"/>
  <c r="Q620" i="45"/>
  <c r="F2828" i="10" s="1"/>
  <c r="Q621" i="45"/>
  <c r="F2829" i="10" s="1"/>
  <c r="Q622" i="45"/>
  <c r="F2830" i="10" s="1"/>
  <c r="Q623" i="45"/>
  <c r="F2831" i="10" s="1"/>
  <c r="Q624" i="45"/>
  <c r="F2832" i="10" s="1"/>
  <c r="Q625" i="45"/>
  <c r="F2833" i="10" s="1"/>
  <c r="Q626" i="45"/>
  <c r="F2834" i="10" s="1"/>
  <c r="Q627" i="45"/>
  <c r="F2835" i="10" s="1"/>
  <c r="Q628" i="45"/>
  <c r="F2836" i="10" s="1"/>
  <c r="Q629" i="45"/>
  <c r="F2837" i="10" s="1"/>
  <c r="Q630" i="45"/>
  <c r="F2838" i="10" s="1"/>
  <c r="Q631" i="45"/>
  <c r="F2839" i="10" s="1"/>
  <c r="Q632" i="45"/>
  <c r="F2840" i="10" s="1"/>
  <c r="Q633" i="45"/>
  <c r="F2841" i="10" s="1"/>
  <c r="Q634" i="45"/>
  <c r="F2842" i="10" s="1"/>
  <c r="Q635" i="45"/>
  <c r="F2843" i="10" s="1"/>
  <c r="Q636" i="45"/>
  <c r="F2844" i="10" s="1"/>
  <c r="Q637" i="45"/>
  <c r="F2845" i="10" s="1"/>
  <c r="Q638" i="45"/>
  <c r="F2846" i="10" s="1"/>
  <c r="Q639" i="45"/>
  <c r="F2847" i="10" s="1"/>
  <c r="Q640" i="45"/>
  <c r="F2848" i="10" s="1"/>
  <c r="Q641" i="45"/>
  <c r="F2849" i="10" s="1"/>
  <c r="Q642" i="45"/>
  <c r="F2850" i="10" s="1"/>
  <c r="Q643" i="45"/>
  <c r="F2851" i="10" s="1"/>
  <c r="Q644" i="45"/>
  <c r="F2852" i="10" s="1"/>
  <c r="Q645" i="45"/>
  <c r="F2853" i="10" s="1"/>
  <c r="Q646" i="45"/>
  <c r="F2854" i="10" s="1"/>
  <c r="Q647" i="45"/>
  <c r="F2855" i="10" s="1"/>
  <c r="Q648" i="45"/>
  <c r="F2856" i="10" s="1"/>
  <c r="Q649" i="45"/>
  <c r="F2857" i="10" s="1"/>
  <c r="Q650" i="45"/>
  <c r="F2858" i="10" s="1"/>
  <c r="Q651" i="45"/>
  <c r="F2859" i="10" s="1"/>
  <c r="Q652" i="45"/>
  <c r="F2860" i="10" s="1"/>
  <c r="Q653" i="45"/>
  <c r="F2861" i="10" s="1"/>
  <c r="Q654" i="45"/>
  <c r="F2862" i="10" s="1"/>
  <c r="Q655" i="45"/>
  <c r="F2863" i="10" s="1"/>
  <c r="Q656" i="45"/>
  <c r="F2864" i="10" s="1"/>
  <c r="Q657" i="45"/>
  <c r="F2865" i="10" s="1"/>
  <c r="Q658" i="45"/>
  <c r="F2866" i="10" s="1"/>
  <c r="Q659" i="45"/>
  <c r="F2867" i="10" s="1"/>
  <c r="Q660" i="45"/>
  <c r="F2868" i="10" s="1"/>
  <c r="Q661" i="45"/>
  <c r="F2869" i="10" s="1"/>
  <c r="Q662" i="45"/>
  <c r="F2870" i="10" s="1"/>
  <c r="Q663" i="45"/>
  <c r="F2871" i="10" s="1"/>
  <c r="Q664" i="45"/>
  <c r="F2872" i="10" s="1"/>
  <c r="Q665" i="45"/>
  <c r="F2873" i="10" s="1"/>
  <c r="Q666" i="45"/>
  <c r="F2874" i="10" s="1"/>
  <c r="Q667" i="45"/>
  <c r="F2875" i="10" s="1"/>
  <c r="Q668" i="45"/>
  <c r="F2876" i="10" s="1"/>
  <c r="Q669" i="45"/>
  <c r="F2877" i="10" s="1"/>
  <c r="Q670" i="45"/>
  <c r="F2878" i="10" s="1"/>
  <c r="Q671" i="45"/>
  <c r="F2879" i="10" s="1"/>
  <c r="Q672" i="45"/>
  <c r="F2880" i="10" s="1"/>
  <c r="Q673" i="45"/>
  <c r="F2881" i="10" s="1"/>
  <c r="Q674" i="45"/>
  <c r="F2882" i="10" s="1"/>
  <c r="Q675" i="45"/>
  <c r="F2883" i="10" s="1"/>
  <c r="Q676" i="45"/>
  <c r="F2884" i="10" s="1"/>
  <c r="Q677" i="45"/>
  <c r="F2885" i="10" s="1"/>
  <c r="Q678" i="45"/>
  <c r="F2886" i="10" s="1"/>
  <c r="Q679" i="45"/>
  <c r="F2887" i="10" s="1"/>
  <c r="Q680" i="45"/>
  <c r="F2888" i="10" s="1"/>
  <c r="Q681" i="45"/>
  <c r="F2889" i="10" s="1"/>
  <c r="Q682" i="45"/>
  <c r="F2890" i="10" s="1"/>
  <c r="Q683" i="45"/>
  <c r="F2891" i="10" s="1"/>
  <c r="Q684" i="45"/>
  <c r="F2892" i="10" s="1"/>
  <c r="Q685" i="45"/>
  <c r="F2893" i="10" s="1"/>
  <c r="Q686" i="45"/>
  <c r="F2894" i="10" s="1"/>
  <c r="Q687" i="45"/>
  <c r="F2895" i="10" s="1"/>
  <c r="Q688" i="45"/>
  <c r="F2896" i="10" s="1"/>
  <c r="Q689" i="45"/>
  <c r="F2897" i="10" s="1"/>
  <c r="Q690" i="45"/>
  <c r="F2898" i="10" s="1"/>
  <c r="Q691" i="45"/>
  <c r="F2899" i="10" s="1"/>
  <c r="Q692" i="45"/>
  <c r="F2900" i="10" s="1"/>
  <c r="Q693" i="45"/>
  <c r="F2901" i="10" s="1"/>
  <c r="Q694" i="45"/>
  <c r="F2902" i="10" s="1"/>
  <c r="Q695" i="45"/>
  <c r="F2903" i="10" s="1"/>
  <c r="Q696" i="45"/>
  <c r="F2904" i="10" s="1"/>
  <c r="Q697" i="45"/>
  <c r="F2905" i="10" s="1"/>
  <c r="Q698" i="45"/>
  <c r="F2906" i="10" s="1"/>
  <c r="Q699" i="45"/>
  <c r="F2907" i="10" s="1"/>
  <c r="Q700" i="45"/>
  <c r="F2908" i="10" s="1"/>
  <c r="Q701" i="45"/>
  <c r="F2909" i="10" s="1"/>
  <c r="Q702" i="45"/>
  <c r="F2910" i="10" s="1"/>
  <c r="Q703" i="45"/>
  <c r="F2911" i="10" s="1"/>
  <c r="Q704" i="45"/>
  <c r="F2912" i="10" s="1"/>
  <c r="Q705" i="45"/>
  <c r="F2913" i="10" s="1"/>
  <c r="Q706" i="45"/>
  <c r="F2914" i="10" s="1"/>
  <c r="Q707" i="45"/>
  <c r="F2915" i="10" s="1"/>
  <c r="Q708" i="45"/>
  <c r="F2916" i="10" s="1"/>
  <c r="Q709" i="45"/>
  <c r="F2917" i="10" s="1"/>
  <c r="Q710" i="45"/>
  <c r="F2918" i="10" s="1"/>
  <c r="Q711" i="45"/>
  <c r="F2919" i="10" s="1"/>
  <c r="Q712" i="45"/>
  <c r="F2920" i="10" s="1"/>
  <c r="Q713" i="45"/>
  <c r="F2921" i="10" s="1"/>
  <c r="Q714" i="45"/>
  <c r="F2922" i="10" s="1"/>
  <c r="Q715" i="45"/>
  <c r="F2923" i="10" s="1"/>
  <c r="Q716" i="45"/>
  <c r="F2924" i="10" s="1"/>
  <c r="Q717" i="45"/>
  <c r="F2925" i="10" s="1"/>
  <c r="Q718" i="45"/>
  <c r="F2926" i="10" s="1"/>
  <c r="Q719" i="45"/>
  <c r="F2927" i="10" s="1"/>
  <c r="Q720" i="45"/>
  <c r="F2928" i="10" s="1"/>
  <c r="Q721" i="45"/>
  <c r="F2929" i="10" s="1"/>
  <c r="Q722" i="45"/>
  <c r="F2930" i="10" s="1"/>
  <c r="Q723" i="45"/>
  <c r="F2931" i="10" s="1"/>
  <c r="Q724" i="45"/>
  <c r="F2932" i="10" s="1"/>
  <c r="Q725" i="45"/>
  <c r="F2933" i="10" s="1"/>
  <c r="Q726" i="45"/>
  <c r="F2934" i="10" s="1"/>
  <c r="Q727" i="45"/>
  <c r="F2935" i="10" s="1"/>
  <c r="Q728" i="45"/>
  <c r="F2936" i="10" s="1"/>
  <c r="Q729" i="45"/>
  <c r="F2937" i="10" s="1"/>
  <c r="Q730" i="45"/>
  <c r="F2938" i="10" s="1"/>
  <c r="Q731" i="45"/>
  <c r="F2939" i="10" s="1"/>
  <c r="Q732" i="45"/>
  <c r="F2940" i="10" s="1"/>
  <c r="Q733" i="45"/>
  <c r="F2941" i="10" s="1"/>
  <c r="Q734" i="45"/>
  <c r="F2942" i="10" s="1"/>
  <c r="Q735" i="45"/>
  <c r="F2943" i="10" s="1"/>
  <c r="Q736" i="45"/>
  <c r="F2944" i="10" s="1"/>
  <c r="Q737" i="45"/>
  <c r="F2945" i="10" s="1"/>
  <c r="Q738" i="45"/>
  <c r="F2946" i="10" s="1"/>
  <c r="Q739" i="45"/>
  <c r="F2947" i="10" s="1"/>
  <c r="Q740" i="45"/>
  <c r="F2948" i="10" s="1"/>
  <c r="Q741" i="45"/>
  <c r="F2949" i="10" s="1"/>
  <c r="Q742" i="45"/>
  <c r="F2950" i="10" s="1"/>
  <c r="Q743" i="45"/>
  <c r="F2951" i="10" s="1"/>
  <c r="Q744" i="45"/>
  <c r="F2952" i="10" s="1"/>
  <c r="Q745" i="45"/>
  <c r="F2953" i="10" s="1"/>
  <c r="Q746" i="45"/>
  <c r="F2954" i="10" s="1"/>
  <c r="Q747" i="45"/>
  <c r="F2955" i="10" s="1"/>
  <c r="Q748" i="45"/>
  <c r="F2956" i="10" s="1"/>
  <c r="Q749" i="45"/>
  <c r="F2957" i="10" s="1"/>
  <c r="Q750" i="45"/>
  <c r="F2958" i="10" s="1"/>
  <c r="Q751" i="45"/>
  <c r="F2959" i="10" s="1"/>
  <c r="Q752" i="45"/>
  <c r="F2960" i="10" s="1"/>
  <c r="Q753" i="45"/>
  <c r="F2961" i="10" s="1"/>
  <c r="Q754" i="45"/>
  <c r="F2962" i="10" s="1"/>
  <c r="Q755" i="45"/>
  <c r="F2963" i="10" s="1"/>
  <c r="Q756" i="45"/>
  <c r="F2964" i="10" s="1"/>
  <c r="Q757" i="45"/>
  <c r="F2965" i="10" s="1"/>
  <c r="Q758" i="45"/>
  <c r="F2966" i="10" s="1"/>
  <c r="Q759" i="45"/>
  <c r="F2967" i="10" s="1"/>
  <c r="Q760" i="45"/>
  <c r="F2968" i="10" s="1"/>
  <c r="Q761" i="45"/>
  <c r="F2969" i="10" s="1"/>
  <c r="Q762" i="45"/>
  <c r="F2970" i="10" s="1"/>
  <c r="Q763" i="45"/>
  <c r="F2971" i="10" s="1"/>
  <c r="Q764" i="45"/>
  <c r="F2972" i="10" s="1"/>
  <c r="Q765" i="45"/>
  <c r="F2973" i="10" s="1"/>
  <c r="Q766" i="45"/>
  <c r="F2974" i="10" s="1"/>
  <c r="Q767" i="45"/>
  <c r="F2975" i="10" s="1"/>
  <c r="Q768" i="45"/>
  <c r="F2976" i="10" s="1"/>
  <c r="Q769" i="45"/>
  <c r="F2977" i="10" s="1"/>
  <c r="Q770" i="45"/>
  <c r="F2978" i="10" s="1"/>
  <c r="Q771" i="45"/>
  <c r="F2979" i="10" s="1"/>
  <c r="Q772" i="45"/>
  <c r="F2980" i="10" s="1"/>
  <c r="Q773" i="45"/>
  <c r="F2981" i="10" s="1"/>
  <c r="Q774" i="45"/>
  <c r="F2982" i="10" s="1"/>
  <c r="Q775" i="45"/>
  <c r="F2983" i="10" s="1"/>
  <c r="Q776" i="45"/>
  <c r="F2984" i="10" s="1"/>
  <c r="Q777" i="45"/>
  <c r="F2985" i="10" s="1"/>
  <c r="Q778" i="45"/>
  <c r="F2986" i="10" s="1"/>
  <c r="Q779" i="45"/>
  <c r="F2987" i="10" s="1"/>
  <c r="Q780" i="45"/>
  <c r="F2988" i="10" s="1"/>
  <c r="Q781" i="45"/>
  <c r="F2989" i="10" s="1"/>
  <c r="Q782" i="45"/>
  <c r="F2990" i="10" s="1"/>
  <c r="Q783" i="45"/>
  <c r="F2991" i="10" s="1"/>
  <c r="Q784" i="45"/>
  <c r="F2992" i="10" s="1"/>
  <c r="Q785" i="45"/>
  <c r="F2993" i="10" s="1"/>
  <c r="Q786" i="45"/>
  <c r="F2994" i="10" s="1"/>
  <c r="Q787" i="45"/>
  <c r="F2995" i="10" s="1"/>
  <c r="Q788" i="45"/>
  <c r="F2996" i="10" s="1"/>
  <c r="Q789" i="45"/>
  <c r="F2997" i="10" s="1"/>
  <c r="Q790" i="45"/>
  <c r="F2998" i="10" s="1"/>
  <c r="Q791" i="45"/>
  <c r="F2999" i="10" s="1"/>
  <c r="Q792" i="45"/>
  <c r="F3000" i="10" s="1"/>
  <c r="Q793" i="45"/>
  <c r="F3001" i="10" s="1"/>
  <c r="Q794" i="45"/>
  <c r="F3002" i="10" s="1"/>
  <c r="Q795" i="45"/>
  <c r="F3003" i="10" s="1"/>
  <c r="Q796" i="45"/>
  <c r="F3004" i="10" s="1"/>
  <c r="Q797" i="45"/>
  <c r="F3005" i="10" s="1"/>
  <c r="Q798" i="45"/>
  <c r="F3006" i="10" s="1"/>
  <c r="Q799" i="45"/>
  <c r="F3007" i="10" s="1"/>
  <c r="Q800" i="45"/>
  <c r="F3008" i="10" s="1"/>
  <c r="Q801" i="45"/>
  <c r="F3009" i="10" s="1"/>
  <c r="Q802" i="45"/>
  <c r="F3010" i="10" s="1"/>
  <c r="Q803" i="45"/>
  <c r="F3011" i="10" s="1"/>
  <c r="Q804" i="45"/>
  <c r="F3012" i="10" s="1"/>
  <c r="Q805" i="45"/>
  <c r="F3013" i="10" s="1"/>
  <c r="Q806" i="45"/>
  <c r="F3014" i="10" s="1"/>
  <c r="Q807" i="45"/>
  <c r="F3015" i="10" s="1"/>
  <c r="Q808" i="45"/>
  <c r="F3016" i="10" s="1"/>
  <c r="Q809" i="45"/>
  <c r="F3017" i="10" s="1"/>
  <c r="Q810" i="45"/>
  <c r="F3018" i="10" s="1"/>
  <c r="Q811" i="45"/>
  <c r="F3019" i="10" s="1"/>
  <c r="Q812" i="45"/>
  <c r="F3020" i="10" s="1"/>
  <c r="Q813" i="45"/>
  <c r="F3021" i="10" s="1"/>
  <c r="Q814" i="45"/>
  <c r="F3022" i="10" s="1"/>
  <c r="Q815" i="45"/>
  <c r="F3023" i="10" s="1"/>
  <c r="Q816" i="45"/>
  <c r="F3024" i="10" s="1"/>
  <c r="Q817" i="45"/>
  <c r="F3025" i="10" s="1"/>
  <c r="Q818" i="45"/>
  <c r="F3026" i="10" s="1"/>
  <c r="Q819" i="45"/>
  <c r="F3027" i="10" s="1"/>
  <c r="Q820" i="45"/>
  <c r="F3028" i="10" s="1"/>
  <c r="Q821" i="45"/>
  <c r="F3029" i="10" s="1"/>
  <c r="Q822" i="45"/>
  <c r="F3030" i="10" s="1"/>
  <c r="Q823" i="45"/>
  <c r="F3031" i="10" s="1"/>
  <c r="Q824" i="45"/>
  <c r="F3032" i="10" s="1"/>
  <c r="Q825" i="45"/>
  <c r="F3033" i="10" s="1"/>
  <c r="Q826" i="45"/>
  <c r="F3034" i="10" s="1"/>
  <c r="Q827" i="45"/>
  <c r="F3035" i="10" s="1"/>
  <c r="Q828" i="45"/>
  <c r="F3036" i="10" s="1"/>
  <c r="Q829" i="45"/>
  <c r="F3037" i="10" s="1"/>
  <c r="Q830" i="45"/>
  <c r="F3038" i="10" s="1"/>
  <c r="Q831" i="45"/>
  <c r="F3039" i="10" s="1"/>
  <c r="Q832" i="45"/>
  <c r="F3040" i="10" s="1"/>
  <c r="Q833" i="45"/>
  <c r="F3041" i="10" s="1"/>
  <c r="Q834" i="45"/>
  <c r="F3042" i="10" s="1"/>
  <c r="Q835" i="45"/>
  <c r="F3043" i="10" s="1"/>
  <c r="Q836" i="45"/>
  <c r="F3044" i="10" s="1"/>
  <c r="Q837" i="45"/>
  <c r="F3045" i="10" s="1"/>
  <c r="Q838" i="45"/>
  <c r="F3046" i="10" s="1"/>
  <c r="Q839" i="45"/>
  <c r="F3047" i="10" s="1"/>
  <c r="Q840" i="45"/>
  <c r="F3048" i="10" s="1"/>
  <c r="Q841" i="45"/>
  <c r="F3049" i="10" s="1"/>
  <c r="Q842" i="45"/>
  <c r="F3050" i="10" s="1"/>
  <c r="Q843" i="45"/>
  <c r="F3051" i="10" s="1"/>
  <c r="Q844" i="45"/>
  <c r="F3052" i="10" s="1"/>
  <c r="Q845" i="45"/>
  <c r="F3053" i="10" s="1"/>
  <c r="Q846" i="45"/>
  <c r="F3054" i="10" s="1"/>
  <c r="Q847" i="45"/>
  <c r="F3055" i="10" s="1"/>
  <c r="Q848" i="45"/>
  <c r="F3056" i="10" s="1"/>
  <c r="Q849" i="45"/>
  <c r="F3057" i="10" s="1"/>
  <c r="Q850" i="45"/>
  <c r="F3058" i="10" s="1"/>
  <c r="Q851" i="45"/>
  <c r="F3059" i="10" s="1"/>
  <c r="Q852" i="45"/>
  <c r="F3060" i="10" s="1"/>
  <c r="Q853" i="45"/>
  <c r="F3061" i="10" s="1"/>
  <c r="Q854" i="45"/>
  <c r="F3062" i="10" s="1"/>
  <c r="Q855" i="45"/>
  <c r="F3063" i="10" s="1"/>
  <c r="Q856" i="45"/>
  <c r="F3064" i="10" s="1"/>
  <c r="Q857" i="45"/>
  <c r="F3065" i="10" s="1"/>
  <c r="Q858" i="45"/>
  <c r="F3066" i="10" s="1"/>
  <c r="Q859" i="45"/>
  <c r="F3067" i="10" s="1"/>
  <c r="Q860" i="45"/>
  <c r="F3068" i="10" s="1"/>
  <c r="Q861" i="45"/>
  <c r="F3069" i="10" s="1"/>
  <c r="Q862" i="45"/>
  <c r="F3070" i="10" s="1"/>
  <c r="Q863" i="45"/>
  <c r="F3071" i="10" s="1"/>
  <c r="Q864" i="45"/>
  <c r="F3072" i="10" s="1"/>
  <c r="Q865" i="45"/>
  <c r="F3073" i="10" s="1"/>
  <c r="Q866" i="45"/>
  <c r="F3074" i="10" s="1"/>
  <c r="Q867" i="45"/>
  <c r="F3075" i="10" s="1"/>
  <c r="Q868" i="45"/>
  <c r="F3076" i="10" s="1"/>
  <c r="Q869" i="45"/>
  <c r="F3077" i="10" s="1"/>
  <c r="Q870" i="45"/>
  <c r="F3078" i="10" s="1"/>
  <c r="Q871" i="45"/>
  <c r="F3079" i="10" s="1"/>
  <c r="Q872" i="45"/>
  <c r="F3080" i="10" s="1"/>
  <c r="Q873" i="45"/>
  <c r="F3081" i="10" s="1"/>
  <c r="Q874" i="45"/>
  <c r="F3082" i="10" s="1"/>
  <c r="Q875" i="45"/>
  <c r="F3083" i="10" s="1"/>
  <c r="Q876" i="45"/>
  <c r="F3084" i="10" s="1"/>
  <c r="Q877" i="45"/>
  <c r="F3085" i="10" s="1"/>
  <c r="Q878" i="45"/>
  <c r="F3086" i="10" s="1"/>
  <c r="Q879" i="45"/>
  <c r="F3087" i="10" s="1"/>
  <c r="Q880" i="45"/>
  <c r="F3088" i="10" s="1"/>
  <c r="Q881" i="45"/>
  <c r="F3089" i="10" s="1"/>
  <c r="Q882" i="45"/>
  <c r="F3090" i="10" s="1"/>
  <c r="Q883" i="45"/>
  <c r="F3091" i="10" s="1"/>
  <c r="Q884" i="45"/>
  <c r="F3092" i="10" s="1"/>
  <c r="Q885" i="45"/>
  <c r="F3093" i="10" s="1"/>
  <c r="Q886" i="45"/>
  <c r="F3094" i="10" s="1"/>
  <c r="Q887" i="45"/>
  <c r="F3095" i="10" s="1"/>
  <c r="Q888" i="45"/>
  <c r="F3096" i="10" s="1"/>
  <c r="Q889" i="45"/>
  <c r="F3097" i="10" s="1"/>
  <c r="Q890" i="45"/>
  <c r="F3098" i="10" s="1"/>
  <c r="Q891" i="45"/>
  <c r="F3099" i="10" s="1"/>
  <c r="Q892" i="45"/>
  <c r="F3100" i="10" s="1"/>
  <c r="Q893" i="45"/>
  <c r="F3101" i="10" s="1"/>
  <c r="Q894" i="45"/>
  <c r="F3102" i="10" s="1"/>
  <c r="Q895" i="45"/>
  <c r="F3103" i="10" s="1"/>
  <c r="Q896" i="45"/>
  <c r="F3104" i="10" s="1"/>
  <c r="Q897" i="45"/>
  <c r="F3105" i="10" s="1"/>
  <c r="Q898" i="45"/>
  <c r="F3106" i="10" s="1"/>
  <c r="Q899" i="45"/>
  <c r="F3107" i="10" s="1"/>
  <c r="Q900" i="45"/>
  <c r="F3108" i="10" s="1"/>
  <c r="Q901" i="45"/>
  <c r="F3109" i="10" s="1"/>
  <c r="Q902" i="45"/>
  <c r="F3110" i="10" s="1"/>
  <c r="Q903" i="45"/>
  <c r="F3111" i="10" s="1"/>
  <c r="Q904" i="45"/>
  <c r="F3112" i="10" s="1"/>
  <c r="Q905" i="45"/>
  <c r="F3113" i="10" s="1"/>
  <c r="Q906" i="45"/>
  <c r="F3114" i="10" s="1"/>
  <c r="Q907" i="45"/>
  <c r="F3115" i="10" s="1"/>
  <c r="Q908" i="45"/>
  <c r="F3116" i="10" s="1"/>
  <c r="Q909" i="45"/>
  <c r="F3117" i="10" s="1"/>
  <c r="Q910" i="45"/>
  <c r="F3118" i="10" s="1"/>
  <c r="Q911" i="45"/>
  <c r="F3119" i="10" s="1"/>
  <c r="Q912" i="45"/>
  <c r="F3120" i="10" s="1"/>
  <c r="Q913" i="45"/>
  <c r="F3121" i="10" s="1"/>
  <c r="Q914" i="45"/>
  <c r="F3122" i="10" s="1"/>
  <c r="Q915" i="45"/>
  <c r="F3123" i="10" s="1"/>
  <c r="Q916" i="45"/>
  <c r="F3124" i="10" s="1"/>
  <c r="Q917" i="45"/>
  <c r="F3125" i="10" s="1"/>
  <c r="Q918" i="45"/>
  <c r="F3126" i="10" s="1"/>
  <c r="Q919" i="45"/>
  <c r="F3127" i="10" s="1"/>
  <c r="Q920" i="45"/>
  <c r="F3128" i="10" s="1"/>
  <c r="Q921" i="45"/>
  <c r="F3129" i="10" s="1"/>
  <c r="Q922" i="45"/>
  <c r="F3130" i="10" s="1"/>
  <c r="Q923" i="45"/>
  <c r="F3131" i="10" s="1"/>
  <c r="Q924" i="45"/>
  <c r="F3132" i="10" s="1"/>
  <c r="Q925" i="45"/>
  <c r="F3133" i="10" s="1"/>
  <c r="Q926" i="45"/>
  <c r="F3134" i="10" s="1"/>
  <c r="Q927" i="45"/>
  <c r="F3135" i="10" s="1"/>
  <c r="Q928" i="45"/>
  <c r="F3136" i="10" s="1"/>
  <c r="Q929" i="45"/>
  <c r="F3137" i="10" s="1"/>
  <c r="Q930" i="45"/>
  <c r="F3138" i="10" s="1"/>
  <c r="Q931" i="45"/>
  <c r="F3139" i="10" s="1"/>
  <c r="Q932" i="45"/>
  <c r="F3140" i="10" s="1"/>
  <c r="Q933" i="45"/>
  <c r="F3141" i="10" s="1"/>
  <c r="Q934" i="45"/>
  <c r="F3142" i="10" s="1"/>
  <c r="Q935" i="45"/>
  <c r="F3143" i="10" s="1"/>
  <c r="Q936" i="45"/>
  <c r="F3144" i="10" s="1"/>
  <c r="Q937" i="45"/>
  <c r="F3145" i="10" s="1"/>
  <c r="Q938" i="45"/>
  <c r="F3146" i="10" s="1"/>
  <c r="Q939" i="45"/>
  <c r="F3147" i="10" s="1"/>
  <c r="Q940" i="45"/>
  <c r="F3148" i="10" s="1"/>
  <c r="Q941" i="45"/>
  <c r="F3149" i="10" s="1"/>
  <c r="Q942" i="45"/>
  <c r="F3150" i="10" s="1"/>
  <c r="Q943" i="45"/>
  <c r="F3151" i="10" s="1"/>
  <c r="Q944" i="45"/>
  <c r="F3152" i="10" s="1"/>
  <c r="Q945" i="45"/>
  <c r="F3153" i="10" s="1"/>
  <c r="Q946" i="45"/>
  <c r="F3154" i="10" s="1"/>
  <c r="Q947" i="45"/>
  <c r="F3155" i="10" s="1"/>
  <c r="Q948" i="45"/>
  <c r="F3156" i="10" s="1"/>
  <c r="Q949" i="45"/>
  <c r="F3157" i="10" s="1"/>
  <c r="Q950" i="45"/>
  <c r="F3158" i="10" s="1"/>
  <c r="Q951" i="45"/>
  <c r="F3159" i="10" s="1"/>
  <c r="Q952" i="45"/>
  <c r="F3160" i="10" s="1"/>
  <c r="Q953" i="45"/>
  <c r="F3161" i="10" s="1"/>
  <c r="Q954" i="45"/>
  <c r="F3162" i="10" s="1"/>
  <c r="Q955" i="45"/>
  <c r="F3163" i="10" s="1"/>
  <c r="Q956" i="45"/>
  <c r="F3164" i="10" s="1"/>
  <c r="Q957" i="45"/>
  <c r="F3165" i="10" s="1"/>
  <c r="Q958" i="45"/>
  <c r="F3166" i="10" s="1"/>
  <c r="Q959" i="45"/>
  <c r="F3167" i="10" s="1"/>
  <c r="Q960" i="45"/>
  <c r="F3168" i="10" s="1"/>
  <c r="Q961" i="45"/>
  <c r="F3169" i="10" s="1"/>
  <c r="Q962" i="45"/>
  <c r="F3170" i="10" s="1"/>
  <c r="Q963" i="45"/>
  <c r="F3171" i="10" s="1"/>
  <c r="Q964" i="45"/>
  <c r="F3172" i="10" s="1"/>
  <c r="Q965" i="45"/>
  <c r="F3173" i="10" s="1"/>
  <c r="Q966" i="45"/>
  <c r="F3174" i="10" s="1"/>
  <c r="Q967" i="45"/>
  <c r="F3175" i="10" s="1"/>
  <c r="Q968" i="45"/>
  <c r="F3176" i="10" s="1"/>
  <c r="Q969" i="45"/>
  <c r="F3177" i="10" s="1"/>
  <c r="Q970" i="45"/>
  <c r="F3178" i="10" s="1"/>
  <c r="Q971" i="45"/>
  <c r="F3179" i="10" s="1"/>
  <c r="Q972" i="45"/>
  <c r="F3180" i="10" s="1"/>
  <c r="Q973" i="45"/>
  <c r="F3181" i="10" s="1"/>
  <c r="Q974" i="45"/>
  <c r="F3182" i="10" s="1"/>
  <c r="Q975" i="45"/>
  <c r="F3183" i="10" s="1"/>
  <c r="Q976" i="45"/>
  <c r="F3184" i="10" s="1"/>
  <c r="Q977" i="45"/>
  <c r="F3185" i="10" s="1"/>
  <c r="Q978" i="45"/>
  <c r="F3186" i="10" s="1"/>
  <c r="Q979" i="45"/>
  <c r="F3187" i="10" s="1"/>
  <c r="Q980" i="45"/>
  <c r="F3188" i="10" s="1"/>
  <c r="Q981" i="45"/>
  <c r="F3189" i="10" s="1"/>
  <c r="Q982" i="45"/>
  <c r="F3190" i="10" s="1"/>
  <c r="Q983" i="45"/>
  <c r="F3191" i="10" s="1"/>
  <c r="Q984" i="45"/>
  <c r="F3192" i="10" s="1"/>
  <c r="Q985" i="45"/>
  <c r="F3193" i="10" s="1"/>
  <c r="Q986" i="45"/>
  <c r="F3194" i="10" s="1"/>
  <c r="Q987" i="45"/>
  <c r="F3195" i="10" s="1"/>
  <c r="Q988" i="45"/>
  <c r="F3196" i="10" s="1"/>
  <c r="Q989" i="45"/>
  <c r="F3197" i="10" s="1"/>
  <c r="Q990" i="45"/>
  <c r="F3198" i="10" s="1"/>
  <c r="Q991" i="45"/>
  <c r="F3199" i="10" s="1"/>
  <c r="Q992" i="45"/>
  <c r="F3200" i="10" s="1"/>
  <c r="Q993" i="45"/>
  <c r="F3201" i="10" s="1"/>
  <c r="Q994" i="45"/>
  <c r="F3202" i="10" s="1"/>
  <c r="Q995" i="45"/>
  <c r="F3203" i="10" s="1"/>
  <c r="Q996" i="45"/>
  <c r="F3204" i="10" s="1"/>
  <c r="Q997" i="45"/>
  <c r="F3205" i="10" s="1"/>
  <c r="Q998" i="45"/>
  <c r="F3206" i="10" s="1"/>
  <c r="Q999" i="45"/>
  <c r="F3207" i="10" s="1"/>
  <c r="Q1000" i="45"/>
  <c r="F3208" i="10" s="1"/>
  <c r="Q1001" i="45"/>
  <c r="F3209" i="10" s="1"/>
  <c r="Q1002" i="45"/>
  <c r="F3210" i="10" s="1"/>
  <c r="Q1003" i="45"/>
  <c r="F3211" i="10" s="1"/>
  <c r="Q1004" i="45"/>
  <c r="F3212" i="10" s="1"/>
  <c r="Q1005" i="45"/>
  <c r="F3213" i="10" s="1"/>
  <c r="Q1006" i="45"/>
  <c r="F3214" i="10" s="1"/>
  <c r="Q1007" i="45"/>
  <c r="F3215" i="10" s="1"/>
  <c r="Q1008" i="45"/>
  <c r="F3216" i="10" s="1"/>
  <c r="Q1009" i="45"/>
  <c r="F3217" i="10" s="1"/>
  <c r="Q1010" i="45"/>
  <c r="F3218" i="10" s="1"/>
  <c r="Q1011" i="45"/>
  <c r="F3219" i="10" s="1"/>
  <c r="Q1012" i="45"/>
  <c r="F3220" i="10" s="1"/>
  <c r="Q1013" i="45"/>
  <c r="F3221" i="10" s="1"/>
  <c r="Q1014" i="45"/>
  <c r="F3222" i="10" s="1"/>
  <c r="Q1015" i="45"/>
  <c r="F3223" i="10" s="1"/>
  <c r="Q1016" i="45"/>
  <c r="F3224" i="10" s="1"/>
  <c r="Q1017" i="45"/>
  <c r="F3225" i="10" s="1"/>
  <c r="Q1018" i="45"/>
  <c r="F3226" i="10" s="1"/>
  <c r="Q1019" i="45"/>
  <c r="F3227" i="10" s="1"/>
  <c r="Q1020" i="45"/>
  <c r="F3228" i="10" s="1"/>
  <c r="Q1021" i="45"/>
  <c r="F3229" i="10" s="1"/>
  <c r="Q1022" i="45"/>
  <c r="F3230" i="10" s="1"/>
  <c r="Q1023" i="45"/>
  <c r="F3231" i="10" s="1"/>
  <c r="Q1024" i="45"/>
  <c r="F3232" i="10" s="1"/>
  <c r="Q1025" i="45"/>
  <c r="F3233" i="10" s="1"/>
  <c r="Q1026" i="45"/>
  <c r="F3234" i="10" s="1"/>
  <c r="Q1027" i="45"/>
  <c r="F3235" i="10" s="1"/>
  <c r="Q1028" i="45"/>
  <c r="F3236" i="10" s="1"/>
  <c r="Q1029" i="45"/>
  <c r="F3237" i="10" s="1"/>
  <c r="F2214" i="10"/>
  <c r="D2214" i="10"/>
  <c r="C2214" i="10"/>
  <c r="B2214" i="10"/>
  <c r="Q518" i="45" l="1"/>
  <c r="F2726" i="10" s="1"/>
  <c r="R518" i="45"/>
  <c r="G2726" i="10" s="1"/>
  <c r="S518" i="45"/>
  <c r="H2726" i="10" s="1"/>
  <c r="T518" i="45"/>
  <c r="I2726" i="10" s="1"/>
  <c r="U518" i="45"/>
  <c r="J2726" i="10" s="1"/>
  <c r="B518" i="45"/>
  <c r="B2726" i="10" s="1"/>
  <c r="B1024" i="45"/>
  <c r="B3232" i="10" s="1"/>
  <c r="B1018" i="45"/>
  <c r="B3226" i="10" s="1"/>
  <c r="B1014" i="45"/>
  <c r="B3222" i="10" s="1"/>
  <c r="B1008" i="45"/>
  <c r="B3216" i="10" s="1"/>
  <c r="B1002" i="45"/>
  <c r="B3210" i="10" s="1"/>
  <c r="B998" i="45"/>
  <c r="B3206" i="10" s="1"/>
  <c r="B992" i="45"/>
  <c r="B3200" i="10" s="1"/>
  <c r="B988" i="45"/>
  <c r="B3196" i="10" s="1"/>
  <c r="B984" i="45"/>
  <c r="B3192" i="10" s="1"/>
  <c r="B978" i="45"/>
  <c r="B3186" i="10" s="1"/>
  <c r="B974" i="45"/>
  <c r="B3182" i="10" s="1"/>
  <c r="B968" i="45"/>
  <c r="B3176" i="10" s="1"/>
  <c r="B962" i="45"/>
  <c r="B3170" i="10" s="1"/>
  <c r="B958" i="45"/>
  <c r="B3166" i="10" s="1"/>
  <c r="B952" i="45"/>
  <c r="B3160" i="10" s="1"/>
  <c r="B948" i="45"/>
  <c r="B3156" i="10" s="1"/>
  <c r="B942" i="45"/>
  <c r="B3150" i="10" s="1"/>
  <c r="B938" i="45"/>
  <c r="B3146" i="10" s="1"/>
  <c r="B934" i="45"/>
  <c r="B3142" i="10" s="1"/>
  <c r="B928" i="45"/>
  <c r="B3136" i="10" s="1"/>
  <c r="B922" i="45"/>
  <c r="B3130" i="10" s="1"/>
  <c r="B918" i="45"/>
  <c r="B3126" i="10" s="1"/>
  <c r="B914" i="45"/>
  <c r="B3122" i="10" s="1"/>
  <c r="B908" i="45"/>
  <c r="B3116" i="10" s="1"/>
  <c r="B904" i="45"/>
  <c r="B3112" i="10" s="1"/>
  <c r="B900" i="45"/>
  <c r="B3108" i="10" s="1"/>
  <c r="B894" i="45"/>
  <c r="B3102" i="10" s="1"/>
  <c r="B890" i="45"/>
  <c r="B3098" i="10" s="1"/>
  <c r="B886" i="45"/>
  <c r="B3094" i="10" s="1"/>
  <c r="B882" i="45"/>
  <c r="B3090" i="10" s="1"/>
  <c r="B878" i="45"/>
  <c r="B3086" i="10" s="1"/>
  <c r="B872" i="45"/>
  <c r="B3080" i="10" s="1"/>
  <c r="B866" i="45"/>
  <c r="B3074" i="10" s="1"/>
  <c r="B862" i="45"/>
  <c r="B3070" i="10" s="1"/>
  <c r="B858" i="45"/>
  <c r="B3066" i="10" s="1"/>
  <c r="B854" i="45"/>
  <c r="B3062" i="10" s="1"/>
  <c r="B848" i="45"/>
  <c r="B3056" i="10" s="1"/>
  <c r="B842" i="45"/>
  <c r="B3050" i="10" s="1"/>
  <c r="B836" i="45"/>
  <c r="B3044" i="10" s="1"/>
  <c r="B832" i="45"/>
  <c r="B3040" i="10" s="1"/>
  <c r="B828" i="45"/>
  <c r="B3036" i="10" s="1"/>
  <c r="B822" i="45"/>
  <c r="B3030" i="10" s="1"/>
  <c r="B816" i="45"/>
  <c r="B3024" i="10" s="1"/>
  <c r="B812" i="45"/>
  <c r="B3020" i="10" s="1"/>
  <c r="B810" i="45"/>
  <c r="B3018" i="10" s="1"/>
  <c r="B808" i="45"/>
  <c r="B3016" i="10" s="1"/>
  <c r="B804" i="45"/>
  <c r="B3012" i="10" s="1"/>
  <c r="B802" i="45"/>
  <c r="B3010" i="10" s="1"/>
  <c r="B800" i="45"/>
  <c r="B3008" i="10" s="1"/>
  <c r="B798" i="45"/>
  <c r="B3006" i="10" s="1"/>
  <c r="B796" i="45"/>
  <c r="B3004" i="10" s="1"/>
  <c r="B794" i="45"/>
  <c r="B3002" i="10" s="1"/>
  <c r="B792" i="45"/>
  <c r="B3000" i="10" s="1"/>
  <c r="B790" i="45"/>
  <c r="B2998" i="10" s="1"/>
  <c r="B788" i="45"/>
  <c r="B2996" i="10" s="1"/>
  <c r="B786" i="45"/>
  <c r="B2994" i="10" s="1"/>
  <c r="B784" i="45"/>
  <c r="B2992" i="10" s="1"/>
  <c r="B782" i="45"/>
  <c r="B2990" i="10" s="1"/>
  <c r="B780" i="45"/>
  <c r="B2988" i="10" s="1"/>
  <c r="B778" i="45"/>
  <c r="B2986" i="10" s="1"/>
  <c r="B776" i="45"/>
  <c r="B2984" i="10" s="1"/>
  <c r="B774" i="45"/>
  <c r="B2982" i="10" s="1"/>
  <c r="B772" i="45"/>
  <c r="B2980" i="10" s="1"/>
  <c r="B770" i="45"/>
  <c r="B2978" i="10" s="1"/>
  <c r="B768" i="45"/>
  <c r="B2976" i="10" s="1"/>
  <c r="B766" i="45"/>
  <c r="B2974" i="10" s="1"/>
  <c r="B764" i="45"/>
  <c r="B2972" i="10" s="1"/>
  <c r="B762" i="45"/>
  <c r="B2970" i="10" s="1"/>
  <c r="B760" i="45"/>
  <c r="B2968" i="10" s="1"/>
  <c r="B758" i="45"/>
  <c r="B2966" i="10" s="1"/>
  <c r="B756" i="45"/>
  <c r="B2964" i="10" s="1"/>
  <c r="B754" i="45"/>
  <c r="B2962" i="10" s="1"/>
  <c r="B752" i="45"/>
  <c r="B2960" i="10" s="1"/>
  <c r="B750" i="45"/>
  <c r="B2958" i="10" s="1"/>
  <c r="B748" i="45"/>
  <c r="B2956" i="10" s="1"/>
  <c r="B746" i="45"/>
  <c r="B2954" i="10" s="1"/>
  <c r="B744" i="45"/>
  <c r="B2952" i="10" s="1"/>
  <c r="B742" i="45"/>
  <c r="B2950" i="10" s="1"/>
  <c r="B740" i="45"/>
  <c r="B2948" i="10" s="1"/>
  <c r="B738" i="45"/>
  <c r="B2946" i="10" s="1"/>
  <c r="B736" i="45"/>
  <c r="B2944" i="10" s="1"/>
  <c r="B734" i="45"/>
  <c r="B2942" i="10" s="1"/>
  <c r="B732" i="45"/>
  <c r="B2940" i="10" s="1"/>
  <c r="B730" i="45"/>
  <c r="B2938" i="10" s="1"/>
  <c r="B728" i="45"/>
  <c r="B2936" i="10" s="1"/>
  <c r="B726" i="45"/>
  <c r="B2934" i="10" s="1"/>
  <c r="B724" i="45"/>
  <c r="B2932" i="10" s="1"/>
  <c r="B722" i="45"/>
  <c r="B2930" i="10" s="1"/>
  <c r="B720" i="45"/>
  <c r="B2928" i="10" s="1"/>
  <c r="B718" i="45"/>
  <c r="B2926" i="10" s="1"/>
  <c r="B716" i="45"/>
  <c r="B2924" i="10" s="1"/>
  <c r="B714" i="45"/>
  <c r="B2922" i="10" s="1"/>
  <c r="B712" i="45"/>
  <c r="B2920" i="10" s="1"/>
  <c r="B710" i="45"/>
  <c r="B2918" i="10" s="1"/>
  <c r="B708" i="45"/>
  <c r="B2916" i="10" s="1"/>
  <c r="B706" i="45"/>
  <c r="B2914" i="10" s="1"/>
  <c r="B704" i="45"/>
  <c r="B2912" i="10" s="1"/>
  <c r="B702" i="45"/>
  <c r="B2910" i="10" s="1"/>
  <c r="B700" i="45"/>
  <c r="B2908" i="10" s="1"/>
  <c r="B698" i="45"/>
  <c r="B2906" i="10" s="1"/>
  <c r="B696" i="45"/>
  <c r="B2904" i="10" s="1"/>
  <c r="B694" i="45"/>
  <c r="B2902" i="10" s="1"/>
  <c r="B692" i="45"/>
  <c r="B2900" i="10" s="1"/>
  <c r="B690" i="45"/>
  <c r="B2898" i="10" s="1"/>
  <c r="B688" i="45"/>
  <c r="B2896" i="10" s="1"/>
  <c r="B686" i="45"/>
  <c r="B2894" i="10" s="1"/>
  <c r="B684" i="45"/>
  <c r="B2892" i="10" s="1"/>
  <c r="B682" i="45"/>
  <c r="B2890" i="10" s="1"/>
  <c r="B680" i="45"/>
  <c r="B2888" i="10" s="1"/>
  <c r="B678" i="45"/>
  <c r="B2886" i="10" s="1"/>
  <c r="B676" i="45"/>
  <c r="B2884" i="10" s="1"/>
  <c r="B674" i="45"/>
  <c r="B2882" i="10" s="1"/>
  <c r="B672" i="45"/>
  <c r="B2880" i="10" s="1"/>
  <c r="B670" i="45"/>
  <c r="B2878" i="10" s="1"/>
  <c r="B668" i="45"/>
  <c r="B2876" i="10" s="1"/>
  <c r="B666" i="45"/>
  <c r="B2874" i="10" s="1"/>
  <c r="B664" i="45"/>
  <c r="B2872" i="10" s="1"/>
  <c r="B662" i="45"/>
  <c r="B2870" i="10" s="1"/>
  <c r="B660" i="45"/>
  <c r="B2868" i="10" s="1"/>
  <c r="B658" i="45"/>
  <c r="B2866" i="10" s="1"/>
  <c r="B656" i="45"/>
  <c r="B2864" i="10" s="1"/>
  <c r="B654" i="45"/>
  <c r="B2862" i="10" s="1"/>
  <c r="B652" i="45"/>
  <c r="B2860" i="10" s="1"/>
  <c r="B650" i="45"/>
  <c r="B2858" i="10" s="1"/>
  <c r="B648" i="45"/>
  <c r="B2856" i="10" s="1"/>
  <c r="B646" i="45"/>
  <c r="B2854" i="10" s="1"/>
  <c r="B644" i="45"/>
  <c r="B2852" i="10" s="1"/>
  <c r="B642" i="45"/>
  <c r="B2850" i="10" s="1"/>
  <c r="B640" i="45"/>
  <c r="B2848" i="10" s="1"/>
  <c r="B638" i="45"/>
  <c r="B2846" i="10" s="1"/>
  <c r="B636" i="45"/>
  <c r="B2844" i="10" s="1"/>
  <c r="B634" i="45"/>
  <c r="B2842" i="10" s="1"/>
  <c r="B632" i="45"/>
  <c r="B2840" i="10" s="1"/>
  <c r="B630" i="45"/>
  <c r="B2838" i="10" s="1"/>
  <c r="B628" i="45"/>
  <c r="B2836" i="10" s="1"/>
  <c r="B626" i="45"/>
  <c r="B2834" i="10" s="1"/>
  <c r="B624" i="45"/>
  <c r="B2832" i="10" s="1"/>
  <c r="B622" i="45"/>
  <c r="B2830" i="10" s="1"/>
  <c r="B620" i="45"/>
  <c r="B2828" i="10" s="1"/>
  <c r="B618" i="45"/>
  <c r="B2826" i="10" s="1"/>
  <c r="B616" i="45"/>
  <c r="B2824" i="10" s="1"/>
  <c r="B614" i="45"/>
  <c r="B2822" i="10" s="1"/>
  <c r="B612" i="45"/>
  <c r="B2820" i="10" s="1"/>
  <c r="B610" i="45"/>
  <c r="B2818" i="10" s="1"/>
  <c r="B608" i="45"/>
  <c r="B2816" i="10" s="1"/>
  <c r="B606" i="45"/>
  <c r="B2814" i="10" s="1"/>
  <c r="B604" i="45"/>
  <c r="B2812" i="10" s="1"/>
  <c r="B602" i="45"/>
  <c r="B2810" i="10" s="1"/>
  <c r="B600" i="45"/>
  <c r="B2808" i="10" s="1"/>
  <c r="B598" i="45"/>
  <c r="B2806" i="10" s="1"/>
  <c r="B596" i="45"/>
  <c r="B2804" i="10" s="1"/>
  <c r="B594" i="45"/>
  <c r="B2802" i="10" s="1"/>
  <c r="B592" i="45"/>
  <c r="B2800" i="10" s="1"/>
  <c r="B590" i="45"/>
  <c r="B2798" i="10" s="1"/>
  <c r="B588" i="45"/>
  <c r="B2796" i="10" s="1"/>
  <c r="B586" i="45"/>
  <c r="B2794" i="10" s="1"/>
  <c r="B584" i="45"/>
  <c r="B2792" i="10" s="1"/>
  <c r="B582" i="45"/>
  <c r="B2790" i="10" s="1"/>
  <c r="B580" i="45"/>
  <c r="B2788" i="10" s="1"/>
  <c r="B578" i="45"/>
  <c r="B2786" i="10" s="1"/>
  <c r="B576" i="45"/>
  <c r="B2784" i="10" s="1"/>
  <c r="B574" i="45"/>
  <c r="B2782" i="10" s="1"/>
  <c r="B572" i="45"/>
  <c r="B2780" i="10" s="1"/>
  <c r="B570" i="45"/>
  <c r="B2778" i="10" s="1"/>
  <c r="B568" i="45"/>
  <c r="B2776" i="10" s="1"/>
  <c r="B566" i="45"/>
  <c r="B2774" i="10" s="1"/>
  <c r="B564" i="45"/>
  <c r="B2772" i="10" s="1"/>
  <c r="B562" i="45"/>
  <c r="B2770" i="10" s="1"/>
  <c r="B560" i="45"/>
  <c r="B2768" i="10" s="1"/>
  <c r="B558" i="45"/>
  <c r="B2766" i="10" s="1"/>
  <c r="B556" i="45"/>
  <c r="B2764" i="10" s="1"/>
  <c r="B554" i="45"/>
  <c r="B2762" i="10" s="1"/>
  <c r="B552" i="45"/>
  <c r="B2760" i="10" s="1"/>
  <c r="B550" i="45"/>
  <c r="B2758" i="10" s="1"/>
  <c r="B548" i="45"/>
  <c r="B2756" i="10" s="1"/>
  <c r="B546" i="45"/>
  <c r="B2754" i="10" s="1"/>
  <c r="B544" i="45"/>
  <c r="B2752" i="10" s="1"/>
  <c r="B542" i="45"/>
  <c r="B2750" i="10" s="1"/>
  <c r="B540" i="45"/>
  <c r="B2748" i="10" s="1"/>
  <c r="B538" i="45"/>
  <c r="B2746" i="10" s="1"/>
  <c r="B536" i="45"/>
  <c r="B2744" i="10" s="1"/>
  <c r="B534" i="45"/>
  <c r="B2742" i="10" s="1"/>
  <c r="B532" i="45"/>
  <c r="B2740" i="10" s="1"/>
  <c r="B530" i="45"/>
  <c r="B2738" i="10" s="1"/>
  <c r="B528" i="45"/>
  <c r="B2736" i="10" s="1"/>
  <c r="B526" i="45"/>
  <c r="B2734" i="10" s="1"/>
  <c r="B524" i="45"/>
  <c r="B2732" i="10" s="1"/>
  <c r="B522" i="45"/>
  <c r="B2730" i="10" s="1"/>
  <c r="B520" i="45"/>
  <c r="B2728" i="10" s="1"/>
  <c r="D518" i="45"/>
  <c r="D520" i="45"/>
  <c r="D522" i="45"/>
  <c r="D524" i="45"/>
  <c r="D526" i="45"/>
  <c r="D528" i="45"/>
  <c r="D530" i="45"/>
  <c r="D532" i="45"/>
  <c r="D534" i="45"/>
  <c r="D536" i="45"/>
  <c r="D538" i="45"/>
  <c r="D540" i="45"/>
  <c r="D542" i="45"/>
  <c r="D544" i="45"/>
  <c r="D546" i="45"/>
  <c r="D548" i="45"/>
  <c r="D550" i="45"/>
  <c r="D552" i="45"/>
  <c r="D554" i="45"/>
  <c r="D556" i="45"/>
  <c r="D558" i="45"/>
  <c r="D560" i="45"/>
  <c r="D562" i="45"/>
  <c r="D564" i="45"/>
  <c r="D566" i="45"/>
  <c r="D568" i="45"/>
  <c r="D570" i="45"/>
  <c r="D572" i="45"/>
  <c r="D574" i="45"/>
  <c r="D576" i="45"/>
  <c r="D578" i="45"/>
  <c r="D580" i="45"/>
  <c r="D582" i="45"/>
  <c r="D584" i="45"/>
  <c r="D586" i="45"/>
  <c r="D588" i="45"/>
  <c r="D590" i="45"/>
  <c r="D592" i="45"/>
  <c r="D594" i="45"/>
  <c r="D596" i="45"/>
  <c r="D598" i="45"/>
  <c r="D600" i="45"/>
  <c r="D602" i="45"/>
  <c r="D604" i="45"/>
  <c r="D606" i="45"/>
  <c r="D608" i="45"/>
  <c r="D610" i="45"/>
  <c r="D612" i="45"/>
  <c r="D614" i="45"/>
  <c r="D616" i="45"/>
  <c r="D618" i="45"/>
  <c r="D620" i="45"/>
  <c r="D622" i="45"/>
  <c r="D624" i="45"/>
  <c r="D626" i="45"/>
  <c r="D628" i="45"/>
  <c r="D630" i="45"/>
  <c r="D632" i="45"/>
  <c r="D634" i="45"/>
  <c r="D636" i="45"/>
  <c r="D638" i="45"/>
  <c r="D640" i="45"/>
  <c r="D642" i="45"/>
  <c r="D644" i="45"/>
  <c r="D646" i="45"/>
  <c r="D648" i="45"/>
  <c r="D650" i="45"/>
  <c r="D652" i="45"/>
  <c r="D654" i="45"/>
  <c r="D656" i="45"/>
  <c r="D658" i="45"/>
  <c r="D660" i="45"/>
  <c r="D662" i="45"/>
  <c r="D664" i="45"/>
  <c r="D666" i="45"/>
  <c r="D668" i="45"/>
  <c r="D670" i="45"/>
  <c r="D672" i="45"/>
  <c r="D674" i="45"/>
  <c r="D676" i="45"/>
  <c r="D678" i="45"/>
  <c r="D680" i="45"/>
  <c r="D682" i="45"/>
  <c r="D684" i="45"/>
  <c r="D686" i="45"/>
  <c r="D688" i="45"/>
  <c r="D690" i="45"/>
  <c r="D692" i="45"/>
  <c r="D694" i="45"/>
  <c r="D696" i="45"/>
  <c r="D698" i="45"/>
  <c r="D700" i="45"/>
  <c r="D702" i="45"/>
  <c r="D704" i="45"/>
  <c r="D706" i="45"/>
  <c r="D708" i="45"/>
  <c r="D710" i="45"/>
  <c r="D712" i="45"/>
  <c r="D714" i="45"/>
  <c r="D716" i="45"/>
  <c r="D718" i="45"/>
  <c r="D720" i="45"/>
  <c r="D722" i="45"/>
  <c r="D724" i="45"/>
  <c r="D726" i="45"/>
  <c r="D728" i="45"/>
  <c r="D730" i="45"/>
  <c r="D732" i="45"/>
  <c r="D734" i="45"/>
  <c r="D736" i="45"/>
  <c r="D738" i="45"/>
  <c r="D740" i="45"/>
  <c r="D742" i="45"/>
  <c r="D744" i="45"/>
  <c r="D746" i="45"/>
  <c r="D748" i="45"/>
  <c r="D750" i="45"/>
  <c r="D752" i="45"/>
  <c r="D754" i="45"/>
  <c r="D756" i="45"/>
  <c r="D758" i="45"/>
  <c r="D760" i="45"/>
  <c r="D762" i="45"/>
  <c r="D764" i="45"/>
  <c r="D766" i="45"/>
  <c r="D768" i="45"/>
  <c r="D770" i="45"/>
  <c r="D772" i="45"/>
  <c r="D774" i="45"/>
  <c r="D776" i="45"/>
  <c r="D778" i="45"/>
  <c r="D780" i="45"/>
  <c r="D782" i="45"/>
  <c r="D784" i="45"/>
  <c r="D786" i="45"/>
  <c r="D788" i="45"/>
  <c r="D790" i="45"/>
  <c r="D792" i="45"/>
  <c r="D794" i="45"/>
  <c r="D796" i="45"/>
  <c r="D798" i="45"/>
  <c r="D800" i="45"/>
  <c r="D802" i="45"/>
  <c r="D804" i="45"/>
  <c r="D806" i="45"/>
  <c r="D808" i="45"/>
  <c r="D810" i="45"/>
  <c r="D812" i="45"/>
  <c r="D814" i="45"/>
  <c r="D816" i="45"/>
  <c r="D818" i="45"/>
  <c r="D820" i="45"/>
  <c r="D822" i="45"/>
  <c r="D824" i="45"/>
  <c r="D826" i="45"/>
  <c r="D828" i="45"/>
  <c r="D830" i="45"/>
  <c r="D832" i="45"/>
  <c r="D834" i="45"/>
  <c r="D836" i="45"/>
  <c r="D838" i="45"/>
  <c r="D840" i="45"/>
  <c r="D842" i="45"/>
  <c r="D844" i="45"/>
  <c r="D846" i="45"/>
  <c r="D848" i="45"/>
  <c r="D850" i="45"/>
  <c r="D852" i="45"/>
  <c r="D854" i="45"/>
  <c r="D856" i="45"/>
  <c r="D858" i="45"/>
  <c r="D860" i="45"/>
  <c r="D862" i="45"/>
  <c r="D864" i="45"/>
  <c r="D866" i="45"/>
  <c r="D868" i="45"/>
  <c r="D870" i="45"/>
  <c r="D872" i="45"/>
  <c r="D874" i="45"/>
  <c r="D876" i="45"/>
  <c r="D878" i="45"/>
  <c r="D880" i="45"/>
  <c r="D882" i="45"/>
  <c r="D884" i="45"/>
  <c r="D886" i="45"/>
  <c r="D888" i="45"/>
  <c r="D890" i="45"/>
  <c r="D892" i="45"/>
  <c r="D894" i="45"/>
  <c r="D896" i="45"/>
  <c r="D898" i="45"/>
  <c r="D900" i="45"/>
  <c r="D902" i="45"/>
  <c r="D904" i="45"/>
  <c r="D906" i="45"/>
  <c r="D908" i="45"/>
  <c r="D910" i="45"/>
  <c r="D912" i="45"/>
  <c r="D914" i="45"/>
  <c r="D916" i="45"/>
  <c r="D918" i="45"/>
  <c r="D920" i="45"/>
  <c r="D922" i="45"/>
  <c r="D924" i="45"/>
  <c r="D926" i="45"/>
  <c r="D928" i="45"/>
  <c r="D930" i="45"/>
  <c r="D932" i="45"/>
  <c r="D934" i="45"/>
  <c r="D936" i="45"/>
  <c r="D938" i="45"/>
  <c r="D940" i="45"/>
  <c r="D942" i="45"/>
  <c r="D944" i="45"/>
  <c r="D946" i="45"/>
  <c r="D948" i="45"/>
  <c r="D950" i="45"/>
  <c r="D952" i="45"/>
  <c r="D954" i="45"/>
  <c r="D956" i="45"/>
  <c r="D958" i="45"/>
  <c r="D960" i="45"/>
  <c r="D962" i="45"/>
  <c r="D964" i="45"/>
  <c r="D966" i="45"/>
  <c r="D968" i="45"/>
  <c r="D970" i="45"/>
  <c r="D972" i="45"/>
  <c r="D974" i="45"/>
  <c r="D976" i="45"/>
  <c r="D978" i="45"/>
  <c r="D980" i="45"/>
  <c r="D982" i="45"/>
  <c r="D984" i="45"/>
  <c r="D986" i="45"/>
  <c r="D988" i="45"/>
  <c r="D990" i="45"/>
  <c r="D992" i="45"/>
  <c r="D994" i="45"/>
  <c r="D996" i="45"/>
  <c r="D998" i="45"/>
  <c r="D1000" i="45"/>
  <c r="D1002" i="45"/>
  <c r="D1004" i="45"/>
  <c r="D1006" i="45"/>
  <c r="D1008" i="45"/>
  <c r="D1010" i="45"/>
  <c r="D1012" i="45"/>
  <c r="D1014" i="45"/>
  <c r="D1016" i="45"/>
  <c r="D1018" i="45"/>
  <c r="D1020" i="45"/>
  <c r="D1022" i="45"/>
  <c r="D1024" i="45"/>
  <c r="D1026" i="45"/>
  <c r="D1028" i="45"/>
  <c r="E519" i="45"/>
  <c r="E521" i="45"/>
  <c r="E523" i="45"/>
  <c r="E525" i="45"/>
  <c r="E527" i="45"/>
  <c r="E529" i="45"/>
  <c r="E531" i="45"/>
  <c r="E533" i="45"/>
  <c r="E535" i="45"/>
  <c r="E537" i="45"/>
  <c r="E539" i="45"/>
  <c r="E541" i="45"/>
  <c r="E543" i="45"/>
  <c r="E545" i="45"/>
  <c r="E547" i="45"/>
  <c r="E549" i="45"/>
  <c r="E551" i="45"/>
  <c r="E553" i="45"/>
  <c r="E555" i="45"/>
  <c r="E557" i="45"/>
  <c r="E559" i="45"/>
  <c r="E561" i="45"/>
  <c r="E563" i="45"/>
  <c r="E565" i="45"/>
  <c r="E567" i="45"/>
  <c r="E569" i="45"/>
  <c r="E571" i="45"/>
  <c r="E573" i="45"/>
  <c r="E575" i="45"/>
  <c r="E577" i="45"/>
  <c r="E579" i="45"/>
  <c r="E581" i="45"/>
  <c r="E583" i="45"/>
  <c r="E585" i="45"/>
  <c r="E587" i="45"/>
  <c r="E589" i="45"/>
  <c r="E591" i="45"/>
  <c r="E593" i="45"/>
  <c r="E595" i="45"/>
  <c r="E597" i="45"/>
  <c r="E599" i="45"/>
  <c r="E601" i="45"/>
  <c r="E603" i="45"/>
  <c r="E605" i="45"/>
  <c r="E607" i="45"/>
  <c r="E609" i="45"/>
  <c r="E611" i="45"/>
  <c r="E613" i="45"/>
  <c r="E615" i="45"/>
  <c r="E617" i="45"/>
  <c r="E619" i="45"/>
  <c r="E621" i="45"/>
  <c r="E623" i="45"/>
  <c r="E625" i="45"/>
  <c r="E627" i="45"/>
  <c r="E629" i="45"/>
  <c r="E631" i="45"/>
  <c r="E633" i="45"/>
  <c r="E635" i="45"/>
  <c r="E637" i="45"/>
  <c r="E639" i="45"/>
  <c r="E641" i="45"/>
  <c r="E643" i="45"/>
  <c r="E645" i="45"/>
  <c r="E647" i="45"/>
  <c r="E649" i="45"/>
  <c r="E651" i="45"/>
  <c r="E653" i="45"/>
  <c r="E655" i="45"/>
  <c r="E657" i="45"/>
  <c r="E659" i="45"/>
  <c r="E661" i="45"/>
  <c r="E663" i="45"/>
  <c r="E665" i="45"/>
  <c r="E667" i="45"/>
  <c r="E669" i="45"/>
  <c r="E671" i="45"/>
  <c r="E673" i="45"/>
  <c r="E675" i="45"/>
  <c r="E677" i="45"/>
  <c r="E679" i="45"/>
  <c r="E681" i="45"/>
  <c r="E683" i="45"/>
  <c r="E685" i="45"/>
  <c r="E687" i="45"/>
  <c r="E689" i="45"/>
  <c r="E691" i="45"/>
  <c r="E693" i="45"/>
  <c r="E695" i="45"/>
  <c r="E697" i="45"/>
  <c r="E699" i="45"/>
  <c r="E701" i="45"/>
  <c r="E703" i="45"/>
  <c r="E705" i="45"/>
  <c r="E707" i="45"/>
  <c r="E709" i="45"/>
  <c r="E711" i="45"/>
  <c r="E713" i="45"/>
  <c r="E715" i="45"/>
  <c r="E717" i="45"/>
  <c r="E719" i="45"/>
  <c r="E721" i="45"/>
  <c r="E723" i="45"/>
  <c r="E725" i="45"/>
  <c r="E727" i="45"/>
  <c r="E729" i="45"/>
  <c r="E731" i="45"/>
  <c r="E733" i="45"/>
  <c r="E735" i="45"/>
  <c r="E737" i="45"/>
  <c r="E739" i="45"/>
  <c r="E741" i="45"/>
  <c r="E743" i="45"/>
  <c r="E745" i="45"/>
  <c r="E747" i="45"/>
  <c r="E749" i="45"/>
  <c r="E751" i="45"/>
  <c r="E753" i="45"/>
  <c r="E755" i="45"/>
  <c r="E757" i="45"/>
  <c r="E759" i="45"/>
  <c r="E761" i="45"/>
  <c r="E763" i="45"/>
  <c r="E765" i="45"/>
  <c r="E767" i="45"/>
  <c r="E769" i="45"/>
  <c r="E771" i="45"/>
  <c r="E773" i="45"/>
  <c r="E775" i="45"/>
  <c r="E777" i="45"/>
  <c r="E779" i="45"/>
  <c r="E781" i="45"/>
  <c r="E783" i="45"/>
  <c r="E785" i="45"/>
  <c r="E787" i="45"/>
  <c r="E789" i="45"/>
  <c r="E791" i="45"/>
  <c r="E793" i="45"/>
  <c r="E795" i="45"/>
  <c r="E797" i="45"/>
  <c r="E799" i="45"/>
  <c r="E801" i="45"/>
  <c r="E803" i="45"/>
  <c r="E805" i="45"/>
  <c r="E807" i="45"/>
  <c r="E809" i="45"/>
  <c r="E811" i="45"/>
  <c r="E813" i="45"/>
  <c r="E815" i="45"/>
  <c r="E817" i="45"/>
  <c r="E819" i="45"/>
  <c r="E821" i="45"/>
  <c r="E823" i="45"/>
  <c r="E825" i="45"/>
  <c r="E827" i="45"/>
  <c r="E829" i="45"/>
  <c r="E831" i="45"/>
  <c r="E833" i="45"/>
  <c r="E835" i="45"/>
  <c r="E837" i="45"/>
  <c r="E839" i="45"/>
  <c r="E841" i="45"/>
  <c r="E843" i="45"/>
  <c r="E845" i="45"/>
  <c r="E847" i="45"/>
  <c r="E849" i="45"/>
  <c r="E851" i="45"/>
  <c r="E853" i="45"/>
  <c r="E855" i="45"/>
  <c r="E857" i="45"/>
  <c r="E859" i="45"/>
  <c r="E861" i="45"/>
  <c r="E863" i="45"/>
  <c r="E865" i="45"/>
  <c r="E867" i="45"/>
  <c r="E869" i="45"/>
  <c r="E871" i="45"/>
  <c r="E873" i="45"/>
  <c r="E875" i="45"/>
  <c r="E877" i="45"/>
  <c r="E879" i="45"/>
  <c r="E881" i="45"/>
  <c r="E883" i="45"/>
  <c r="E885" i="45"/>
  <c r="E887" i="45"/>
  <c r="E889" i="45"/>
  <c r="E891" i="45"/>
  <c r="E893" i="45"/>
  <c r="E895" i="45"/>
  <c r="E897" i="45"/>
  <c r="E899" i="45"/>
  <c r="E901" i="45"/>
  <c r="E903" i="45"/>
  <c r="E905" i="45"/>
  <c r="E907" i="45"/>
  <c r="E909" i="45"/>
  <c r="E911" i="45"/>
  <c r="E913" i="45"/>
  <c r="E915" i="45"/>
  <c r="E917" i="45"/>
  <c r="E919" i="45"/>
  <c r="E921" i="45"/>
  <c r="E923" i="45"/>
  <c r="E925" i="45"/>
  <c r="E927" i="45"/>
  <c r="E929" i="45"/>
  <c r="E931" i="45"/>
  <c r="E933" i="45"/>
  <c r="E935" i="45"/>
  <c r="E937" i="45"/>
  <c r="E939" i="45"/>
  <c r="E941" i="45"/>
  <c r="E943" i="45"/>
  <c r="E945" i="45"/>
  <c r="E947" i="45"/>
  <c r="E949" i="45"/>
  <c r="E951" i="45"/>
  <c r="E953" i="45"/>
  <c r="E955" i="45"/>
  <c r="E957" i="45"/>
  <c r="E959" i="45"/>
  <c r="E961" i="45"/>
  <c r="E963" i="45"/>
  <c r="E965" i="45"/>
  <c r="E967" i="45"/>
  <c r="E969" i="45"/>
  <c r="E971" i="45"/>
  <c r="E973" i="45"/>
  <c r="E975" i="45"/>
  <c r="E977" i="45"/>
  <c r="E979" i="45"/>
  <c r="E981" i="45"/>
  <c r="E983" i="45"/>
  <c r="E985" i="45"/>
  <c r="E987" i="45"/>
  <c r="E989" i="45"/>
  <c r="E991" i="45"/>
  <c r="E993" i="45"/>
  <c r="E995" i="45"/>
  <c r="E997" i="45"/>
  <c r="E999" i="45"/>
  <c r="E1001" i="45"/>
  <c r="E1003" i="45"/>
  <c r="E1005" i="45"/>
  <c r="E1007" i="45"/>
  <c r="E1009" i="45"/>
  <c r="E1011" i="45"/>
  <c r="E1013" i="45"/>
  <c r="E1015" i="45"/>
  <c r="E1017" i="45"/>
  <c r="E1019" i="45"/>
  <c r="E1021" i="45"/>
  <c r="E1023" i="45"/>
  <c r="E1025" i="45"/>
  <c r="E1027" i="45"/>
  <c r="E1029" i="45"/>
  <c r="F518" i="45"/>
  <c r="F520" i="45"/>
  <c r="F522" i="45"/>
  <c r="F524" i="45"/>
  <c r="F526" i="45"/>
  <c r="F528" i="45"/>
  <c r="F530" i="45"/>
  <c r="F532" i="45"/>
  <c r="F534" i="45"/>
  <c r="F536" i="45"/>
  <c r="F538" i="45"/>
  <c r="F540" i="45"/>
  <c r="F542" i="45"/>
  <c r="F544" i="45"/>
  <c r="F546" i="45"/>
  <c r="F548" i="45"/>
  <c r="F550" i="45"/>
  <c r="F552" i="45"/>
  <c r="F554" i="45"/>
  <c r="F556" i="45"/>
  <c r="F558" i="45"/>
  <c r="F560" i="45"/>
  <c r="F562" i="45"/>
  <c r="F564" i="45"/>
  <c r="F566" i="45"/>
  <c r="F568" i="45"/>
  <c r="F570" i="45"/>
  <c r="F572" i="45"/>
  <c r="F574" i="45"/>
  <c r="F576" i="45"/>
  <c r="F578" i="45"/>
  <c r="F580" i="45"/>
  <c r="F582" i="45"/>
  <c r="F584" i="45"/>
  <c r="F586" i="45"/>
  <c r="F588" i="45"/>
  <c r="F590" i="45"/>
  <c r="F592" i="45"/>
  <c r="F594" i="45"/>
  <c r="F596" i="45"/>
  <c r="F598" i="45"/>
  <c r="F600" i="45"/>
  <c r="F602" i="45"/>
  <c r="F604" i="45"/>
  <c r="F606" i="45"/>
  <c r="F608" i="45"/>
  <c r="F610" i="45"/>
  <c r="F612" i="45"/>
  <c r="F614" i="45"/>
  <c r="F616" i="45"/>
  <c r="F618" i="45"/>
  <c r="F620" i="45"/>
  <c r="F622" i="45"/>
  <c r="F624" i="45"/>
  <c r="F626" i="45"/>
  <c r="F628" i="45"/>
  <c r="F630" i="45"/>
  <c r="F632" i="45"/>
  <c r="F634" i="45"/>
  <c r="F636" i="45"/>
  <c r="F638" i="45"/>
  <c r="F640" i="45"/>
  <c r="F642" i="45"/>
  <c r="F644" i="45"/>
  <c r="F646" i="45"/>
  <c r="F648" i="45"/>
  <c r="F650" i="45"/>
  <c r="F652" i="45"/>
  <c r="F654" i="45"/>
  <c r="F656" i="45"/>
  <c r="F658" i="45"/>
  <c r="F660" i="45"/>
  <c r="F662" i="45"/>
  <c r="F664" i="45"/>
  <c r="F666" i="45"/>
  <c r="F668" i="45"/>
  <c r="F670" i="45"/>
  <c r="F672" i="45"/>
  <c r="F674" i="45"/>
  <c r="F676" i="45"/>
  <c r="F678" i="45"/>
  <c r="F680" i="45"/>
  <c r="F682" i="45"/>
  <c r="F684" i="45"/>
  <c r="F686" i="45"/>
  <c r="F688" i="45"/>
  <c r="F690" i="45"/>
  <c r="F692" i="45"/>
  <c r="F694" i="45"/>
  <c r="F696" i="45"/>
  <c r="F698" i="45"/>
  <c r="F700" i="45"/>
  <c r="F702" i="45"/>
  <c r="F704" i="45"/>
  <c r="F706" i="45"/>
  <c r="F708" i="45"/>
  <c r="F710" i="45"/>
  <c r="F712" i="45"/>
  <c r="F714" i="45"/>
  <c r="F716" i="45"/>
  <c r="F718" i="45"/>
  <c r="F720" i="45"/>
  <c r="F722" i="45"/>
  <c r="F724" i="45"/>
  <c r="F726" i="45"/>
  <c r="F728" i="45"/>
  <c r="F730" i="45"/>
  <c r="F732" i="45"/>
  <c r="F734" i="45"/>
  <c r="F736" i="45"/>
  <c r="F738" i="45"/>
  <c r="F740" i="45"/>
  <c r="F742" i="45"/>
  <c r="F744" i="45"/>
  <c r="F746" i="45"/>
  <c r="F748" i="45"/>
  <c r="F750" i="45"/>
  <c r="F752" i="45"/>
  <c r="F754" i="45"/>
  <c r="F756" i="45"/>
  <c r="F758" i="45"/>
  <c r="F760" i="45"/>
  <c r="F762" i="45"/>
  <c r="F764" i="45"/>
  <c r="F766" i="45"/>
  <c r="F768" i="45"/>
  <c r="F770" i="45"/>
  <c r="F772" i="45"/>
  <c r="F774" i="45"/>
  <c r="F776" i="45"/>
  <c r="F778" i="45"/>
  <c r="F780" i="45"/>
  <c r="F782" i="45"/>
  <c r="F784" i="45"/>
  <c r="F786" i="45"/>
  <c r="F788" i="45"/>
  <c r="F790" i="45"/>
  <c r="F792" i="45"/>
  <c r="F794" i="45"/>
  <c r="F796" i="45"/>
  <c r="F798" i="45"/>
  <c r="F800" i="45"/>
  <c r="F802" i="45"/>
  <c r="F804" i="45"/>
  <c r="F806" i="45"/>
  <c r="F808" i="45"/>
  <c r="F810" i="45"/>
  <c r="F812" i="45"/>
  <c r="F814" i="45"/>
  <c r="F816" i="45"/>
  <c r="F818" i="45"/>
  <c r="F820" i="45"/>
  <c r="F822" i="45"/>
  <c r="F824" i="45"/>
  <c r="F826" i="45"/>
  <c r="F828" i="45"/>
  <c r="F830" i="45"/>
  <c r="F832" i="45"/>
  <c r="F834" i="45"/>
  <c r="F836" i="45"/>
  <c r="F838" i="45"/>
  <c r="F840" i="45"/>
  <c r="F842" i="45"/>
  <c r="F844" i="45"/>
  <c r="F846" i="45"/>
  <c r="F848" i="45"/>
  <c r="F850" i="45"/>
  <c r="F852" i="45"/>
  <c r="F854" i="45"/>
  <c r="F856" i="45"/>
  <c r="F858" i="45"/>
  <c r="F860" i="45"/>
  <c r="F862" i="45"/>
  <c r="F864" i="45"/>
  <c r="F866" i="45"/>
  <c r="F868" i="45"/>
  <c r="F870" i="45"/>
  <c r="F872" i="45"/>
  <c r="F874" i="45"/>
  <c r="F876" i="45"/>
  <c r="F878" i="45"/>
  <c r="F880" i="45"/>
  <c r="F882" i="45"/>
  <c r="F884" i="45"/>
  <c r="F886" i="45"/>
  <c r="F888" i="45"/>
  <c r="F890" i="45"/>
  <c r="F892" i="45"/>
  <c r="F894" i="45"/>
  <c r="F896" i="45"/>
  <c r="F898" i="45"/>
  <c r="F900" i="45"/>
  <c r="F902" i="45"/>
  <c r="F904" i="45"/>
  <c r="F906" i="45"/>
  <c r="F908" i="45"/>
  <c r="F910" i="45"/>
  <c r="F912" i="45"/>
  <c r="F914" i="45"/>
  <c r="F916" i="45"/>
  <c r="F918" i="45"/>
  <c r="F920" i="45"/>
  <c r="F922" i="45"/>
  <c r="F924" i="45"/>
  <c r="F926" i="45"/>
  <c r="F928" i="45"/>
  <c r="F930" i="45"/>
  <c r="F932" i="45"/>
  <c r="F934" i="45"/>
  <c r="F936" i="45"/>
  <c r="F938" i="45"/>
  <c r="F940" i="45"/>
  <c r="F942" i="45"/>
  <c r="F944" i="45"/>
  <c r="F946" i="45"/>
  <c r="F948" i="45"/>
  <c r="F950" i="45"/>
  <c r="F952" i="45"/>
  <c r="F954" i="45"/>
  <c r="F956" i="45"/>
  <c r="F958" i="45"/>
  <c r="F960" i="45"/>
  <c r="F962" i="45"/>
  <c r="F964" i="45"/>
  <c r="F966" i="45"/>
  <c r="F968" i="45"/>
  <c r="F970" i="45"/>
  <c r="F972" i="45"/>
  <c r="F974" i="45"/>
  <c r="F976" i="45"/>
  <c r="F978" i="45"/>
  <c r="F980" i="45"/>
  <c r="F982" i="45"/>
  <c r="F984" i="45"/>
  <c r="F986" i="45"/>
  <c r="F988" i="45"/>
  <c r="F990" i="45"/>
  <c r="F992" i="45"/>
  <c r="F994" i="45"/>
  <c r="F996" i="45"/>
  <c r="F998" i="45"/>
  <c r="F1000" i="45"/>
  <c r="F1002" i="45"/>
  <c r="F1004" i="45"/>
  <c r="F1006" i="45"/>
  <c r="F1008" i="45"/>
  <c r="F1010" i="45"/>
  <c r="F1012" i="45"/>
  <c r="F1014" i="45"/>
  <c r="F1016" i="45"/>
  <c r="F1018" i="45"/>
  <c r="F1020" i="45"/>
  <c r="F1022" i="45"/>
  <c r="F1024" i="45"/>
  <c r="F1026" i="45"/>
  <c r="F1028" i="45"/>
  <c r="G519" i="45"/>
  <c r="G521" i="45"/>
  <c r="G523" i="45"/>
  <c r="G525" i="45"/>
  <c r="G527" i="45"/>
  <c r="G529" i="45"/>
  <c r="G531" i="45"/>
  <c r="G533" i="45"/>
  <c r="G535" i="45"/>
  <c r="G537" i="45"/>
  <c r="G539" i="45"/>
  <c r="G541" i="45"/>
  <c r="G543" i="45"/>
  <c r="G545" i="45"/>
  <c r="G547" i="45"/>
  <c r="G549" i="45"/>
  <c r="G551" i="45"/>
  <c r="G553" i="45"/>
  <c r="G555" i="45"/>
  <c r="G557" i="45"/>
  <c r="G559" i="45"/>
  <c r="G561" i="45"/>
  <c r="G563" i="45"/>
  <c r="G565" i="45"/>
  <c r="G567" i="45"/>
  <c r="G569" i="45"/>
  <c r="G571" i="45"/>
  <c r="G573" i="45"/>
  <c r="G575" i="45"/>
  <c r="G577" i="45"/>
  <c r="G579" i="45"/>
  <c r="G581" i="45"/>
  <c r="G583" i="45"/>
  <c r="G585" i="45"/>
  <c r="G587" i="45"/>
  <c r="G589" i="45"/>
  <c r="G591" i="45"/>
  <c r="G593" i="45"/>
  <c r="G595" i="45"/>
  <c r="G597" i="45"/>
  <c r="G599" i="45"/>
  <c r="G601" i="45"/>
  <c r="G603" i="45"/>
  <c r="G605" i="45"/>
  <c r="G607" i="45"/>
  <c r="G609" i="45"/>
  <c r="G611" i="45"/>
  <c r="G613" i="45"/>
  <c r="G615" i="45"/>
  <c r="G617" i="45"/>
  <c r="G619" i="45"/>
  <c r="G621" i="45"/>
  <c r="G623" i="45"/>
  <c r="G625" i="45"/>
  <c r="G627" i="45"/>
  <c r="G629" i="45"/>
  <c r="G631" i="45"/>
  <c r="G633" i="45"/>
  <c r="G635" i="45"/>
  <c r="G637" i="45"/>
  <c r="G639" i="45"/>
  <c r="G641" i="45"/>
  <c r="G643" i="45"/>
  <c r="G645" i="45"/>
  <c r="G647" i="45"/>
  <c r="G649" i="45"/>
  <c r="G651" i="45"/>
  <c r="G653" i="45"/>
  <c r="G655" i="45"/>
  <c r="G657" i="45"/>
  <c r="G659" i="45"/>
  <c r="G661" i="45"/>
  <c r="G663" i="45"/>
  <c r="G665" i="45"/>
  <c r="G667" i="45"/>
  <c r="G669" i="45"/>
  <c r="G671" i="45"/>
  <c r="G673" i="45"/>
  <c r="G675" i="45"/>
  <c r="G677" i="45"/>
  <c r="G679" i="45"/>
  <c r="G681" i="45"/>
  <c r="G683" i="45"/>
  <c r="G685" i="45"/>
  <c r="G687" i="45"/>
  <c r="G689" i="45"/>
  <c r="G691" i="45"/>
  <c r="G693" i="45"/>
  <c r="G695" i="45"/>
  <c r="G697" i="45"/>
  <c r="G699" i="45"/>
  <c r="G701" i="45"/>
  <c r="G703" i="45"/>
  <c r="G705" i="45"/>
  <c r="G707" i="45"/>
  <c r="G709" i="45"/>
  <c r="G711" i="45"/>
  <c r="G713" i="45"/>
  <c r="G715" i="45"/>
  <c r="G717" i="45"/>
  <c r="G719" i="45"/>
  <c r="G721" i="45"/>
  <c r="G723" i="45"/>
  <c r="G725" i="45"/>
  <c r="G727" i="45"/>
  <c r="G729" i="45"/>
  <c r="G731" i="45"/>
  <c r="G733" i="45"/>
  <c r="G735" i="45"/>
  <c r="G737" i="45"/>
  <c r="G739" i="45"/>
  <c r="G741" i="45"/>
  <c r="G743" i="45"/>
  <c r="G745" i="45"/>
  <c r="G747" i="45"/>
  <c r="G749" i="45"/>
  <c r="G751" i="45"/>
  <c r="G753" i="45"/>
  <c r="G755" i="45"/>
  <c r="G757" i="45"/>
  <c r="G759" i="45"/>
  <c r="G761" i="45"/>
  <c r="G763" i="45"/>
  <c r="G765" i="45"/>
  <c r="G767" i="45"/>
  <c r="G769" i="45"/>
  <c r="G771" i="45"/>
  <c r="G773" i="45"/>
  <c r="G775" i="45"/>
  <c r="G777" i="45"/>
  <c r="G779" i="45"/>
  <c r="G781" i="45"/>
  <c r="G783" i="45"/>
  <c r="G785" i="45"/>
  <c r="G787" i="45"/>
  <c r="G789" i="45"/>
  <c r="G791" i="45"/>
  <c r="G793" i="45"/>
  <c r="G795" i="45"/>
  <c r="G797" i="45"/>
  <c r="G799" i="45"/>
  <c r="G801" i="45"/>
  <c r="G803" i="45"/>
  <c r="G805" i="45"/>
  <c r="G807" i="45"/>
  <c r="G809" i="45"/>
  <c r="G811" i="45"/>
  <c r="G813" i="45"/>
  <c r="G815" i="45"/>
  <c r="G817" i="45"/>
  <c r="G819" i="45"/>
  <c r="G821" i="45"/>
  <c r="G823" i="45"/>
  <c r="G825" i="45"/>
  <c r="G827" i="45"/>
  <c r="G829" i="45"/>
  <c r="G831" i="45"/>
  <c r="G833" i="45"/>
  <c r="G835" i="45"/>
  <c r="G837" i="45"/>
  <c r="G839" i="45"/>
  <c r="G841" i="45"/>
  <c r="G843" i="45"/>
  <c r="G845" i="45"/>
  <c r="G847" i="45"/>
  <c r="G849" i="45"/>
  <c r="G851" i="45"/>
  <c r="G853" i="45"/>
  <c r="G855" i="45"/>
  <c r="G857" i="45"/>
  <c r="G859" i="45"/>
  <c r="G861" i="45"/>
  <c r="G863" i="45"/>
  <c r="G865" i="45"/>
  <c r="G867" i="45"/>
  <c r="G869" i="45"/>
  <c r="G871" i="45"/>
  <c r="G873" i="45"/>
  <c r="G875" i="45"/>
  <c r="G877" i="45"/>
  <c r="G879" i="45"/>
  <c r="G881" i="45"/>
  <c r="G883" i="45"/>
  <c r="G885" i="45"/>
  <c r="G887" i="45"/>
  <c r="G889" i="45"/>
  <c r="G891" i="45"/>
  <c r="G893" i="45"/>
  <c r="G895" i="45"/>
  <c r="G897" i="45"/>
  <c r="G899" i="45"/>
  <c r="G901" i="45"/>
  <c r="G903" i="45"/>
  <c r="G905" i="45"/>
  <c r="G907" i="45"/>
  <c r="G909" i="45"/>
  <c r="G911" i="45"/>
  <c r="G913" i="45"/>
  <c r="G915" i="45"/>
  <c r="G917" i="45"/>
  <c r="G919" i="45"/>
  <c r="G921" i="45"/>
  <c r="G923" i="45"/>
  <c r="G925" i="45"/>
  <c r="G927" i="45"/>
  <c r="G929" i="45"/>
  <c r="G931" i="45"/>
  <c r="G933" i="45"/>
  <c r="G935" i="45"/>
  <c r="G937" i="45"/>
  <c r="G939" i="45"/>
  <c r="G941" i="45"/>
  <c r="G943" i="45"/>
  <c r="G945" i="45"/>
  <c r="G947" i="45"/>
  <c r="G949" i="45"/>
  <c r="G951" i="45"/>
  <c r="G953" i="45"/>
  <c r="G955" i="45"/>
  <c r="G957" i="45"/>
  <c r="G959" i="45"/>
  <c r="G961" i="45"/>
  <c r="G963" i="45"/>
  <c r="G965" i="45"/>
  <c r="G967" i="45"/>
  <c r="G969" i="45"/>
  <c r="G971" i="45"/>
  <c r="G973" i="45"/>
  <c r="G975" i="45"/>
  <c r="G977" i="45"/>
  <c r="G979" i="45"/>
  <c r="G981" i="45"/>
  <c r="G983" i="45"/>
  <c r="G985" i="45"/>
  <c r="G987" i="45"/>
  <c r="G989" i="45"/>
  <c r="G991" i="45"/>
  <c r="G993" i="45"/>
  <c r="G995" i="45"/>
  <c r="G997" i="45"/>
  <c r="G999" i="45"/>
  <c r="G1001" i="45"/>
  <c r="G1003" i="45"/>
  <c r="G1005" i="45"/>
  <c r="G1007" i="45"/>
  <c r="G1009" i="45"/>
  <c r="G1011" i="45"/>
  <c r="G1013" i="45"/>
  <c r="G1015" i="45"/>
  <c r="G1017" i="45"/>
  <c r="G1019" i="45"/>
  <c r="G1021" i="45"/>
  <c r="G1023" i="45"/>
  <c r="G1025" i="45"/>
  <c r="G1027" i="45"/>
  <c r="G1029" i="45"/>
  <c r="H518" i="45"/>
  <c r="H520" i="45"/>
  <c r="H522" i="45"/>
  <c r="H524" i="45"/>
  <c r="H526" i="45"/>
  <c r="H528" i="45"/>
  <c r="H530" i="45"/>
  <c r="H532" i="45"/>
  <c r="H534" i="45"/>
  <c r="H536" i="45"/>
  <c r="H538" i="45"/>
  <c r="H540" i="45"/>
  <c r="H542" i="45"/>
  <c r="H544" i="45"/>
  <c r="H546" i="45"/>
  <c r="H548" i="45"/>
  <c r="H550" i="45"/>
  <c r="H552" i="45"/>
  <c r="H554" i="45"/>
  <c r="H556" i="45"/>
  <c r="H558" i="45"/>
  <c r="H560" i="45"/>
  <c r="H562" i="45"/>
  <c r="H564" i="45"/>
  <c r="H566" i="45"/>
  <c r="H568" i="45"/>
  <c r="H570" i="45"/>
  <c r="H572" i="45"/>
  <c r="H574" i="45"/>
  <c r="H576" i="45"/>
  <c r="H578" i="45"/>
  <c r="H580" i="45"/>
  <c r="H582" i="45"/>
  <c r="H584" i="45"/>
  <c r="H586" i="45"/>
  <c r="H588" i="45"/>
  <c r="H590" i="45"/>
  <c r="H592" i="45"/>
  <c r="H594" i="45"/>
  <c r="H596" i="45"/>
  <c r="H598" i="45"/>
  <c r="H600" i="45"/>
  <c r="H602" i="45"/>
  <c r="H604" i="45"/>
  <c r="H606" i="45"/>
  <c r="H608" i="45"/>
  <c r="H610" i="45"/>
  <c r="H612" i="45"/>
  <c r="H614" i="45"/>
  <c r="H616" i="45"/>
  <c r="H618" i="45"/>
  <c r="H620" i="45"/>
  <c r="H622" i="45"/>
  <c r="H624" i="45"/>
  <c r="H626" i="45"/>
  <c r="H628" i="45"/>
  <c r="H630" i="45"/>
  <c r="H632" i="45"/>
  <c r="H634" i="45"/>
  <c r="H636" i="45"/>
  <c r="H638" i="45"/>
  <c r="H640" i="45"/>
  <c r="H642" i="45"/>
  <c r="H644" i="45"/>
  <c r="H646" i="45"/>
  <c r="H648" i="45"/>
  <c r="H650" i="45"/>
  <c r="H652" i="45"/>
  <c r="H654" i="45"/>
  <c r="H656" i="45"/>
  <c r="H658" i="45"/>
  <c r="H660" i="45"/>
  <c r="H662" i="45"/>
  <c r="H664" i="45"/>
  <c r="H666" i="45"/>
  <c r="H668" i="45"/>
  <c r="H670" i="45"/>
  <c r="H672" i="45"/>
  <c r="H674" i="45"/>
  <c r="H676" i="45"/>
  <c r="H678" i="45"/>
  <c r="H680" i="45"/>
  <c r="H682" i="45"/>
  <c r="H684" i="45"/>
  <c r="H686" i="45"/>
  <c r="H688" i="45"/>
  <c r="H690" i="45"/>
  <c r="H692" i="45"/>
  <c r="H694" i="45"/>
  <c r="H696" i="45"/>
  <c r="H698" i="45"/>
  <c r="H700" i="45"/>
  <c r="H702" i="45"/>
  <c r="H704" i="45"/>
  <c r="H706" i="45"/>
  <c r="H708" i="45"/>
  <c r="H710" i="45"/>
  <c r="H712" i="45"/>
  <c r="H714" i="45"/>
  <c r="H716" i="45"/>
  <c r="H718" i="45"/>
  <c r="H720" i="45"/>
  <c r="H722" i="45"/>
  <c r="H724" i="45"/>
  <c r="H726" i="45"/>
  <c r="H728" i="45"/>
  <c r="H730" i="45"/>
  <c r="H732" i="45"/>
  <c r="H734" i="45"/>
  <c r="H736" i="45"/>
  <c r="H738" i="45"/>
  <c r="H740" i="45"/>
  <c r="H742" i="45"/>
  <c r="H744" i="45"/>
  <c r="H746" i="45"/>
  <c r="H748" i="45"/>
  <c r="H750" i="45"/>
  <c r="H752" i="45"/>
  <c r="H754" i="45"/>
  <c r="H756" i="45"/>
  <c r="H758" i="45"/>
  <c r="H760" i="45"/>
  <c r="H762" i="45"/>
  <c r="H764" i="45"/>
  <c r="H766" i="45"/>
  <c r="H768" i="45"/>
  <c r="H770" i="45"/>
  <c r="H772" i="45"/>
  <c r="H774" i="45"/>
  <c r="H776" i="45"/>
  <c r="H778" i="45"/>
  <c r="H780" i="45"/>
  <c r="H782" i="45"/>
  <c r="H784" i="45"/>
  <c r="H786" i="45"/>
  <c r="H788" i="45"/>
  <c r="H790" i="45"/>
  <c r="H792" i="45"/>
  <c r="H794" i="45"/>
  <c r="H796" i="45"/>
  <c r="H798" i="45"/>
  <c r="H800" i="45"/>
  <c r="H802" i="45"/>
  <c r="H804" i="45"/>
  <c r="H806" i="45"/>
  <c r="H808" i="45"/>
  <c r="H810" i="45"/>
  <c r="H812" i="45"/>
  <c r="H814" i="45"/>
  <c r="H816" i="45"/>
  <c r="H818" i="45"/>
  <c r="H820" i="45"/>
  <c r="H822" i="45"/>
  <c r="H824" i="45"/>
  <c r="H826" i="45"/>
  <c r="H828" i="45"/>
  <c r="H830" i="45"/>
  <c r="H832" i="45"/>
  <c r="H834" i="45"/>
  <c r="H836" i="45"/>
  <c r="H838" i="45"/>
  <c r="H840" i="45"/>
  <c r="H842" i="45"/>
  <c r="H844" i="45"/>
  <c r="H846" i="45"/>
  <c r="H848" i="45"/>
  <c r="H850" i="45"/>
  <c r="H852" i="45"/>
  <c r="H854" i="45"/>
  <c r="H856" i="45"/>
  <c r="H858" i="45"/>
  <c r="H860" i="45"/>
  <c r="H862" i="45"/>
  <c r="H864" i="45"/>
  <c r="H866" i="45"/>
  <c r="H868" i="45"/>
  <c r="H870" i="45"/>
  <c r="H872" i="45"/>
  <c r="H874" i="45"/>
  <c r="H876" i="45"/>
  <c r="H878" i="45"/>
  <c r="H880" i="45"/>
  <c r="H882" i="45"/>
  <c r="H884" i="45"/>
  <c r="H886" i="45"/>
  <c r="H888" i="45"/>
  <c r="H890" i="45"/>
  <c r="H892" i="45"/>
  <c r="H894" i="45"/>
  <c r="H896" i="45"/>
  <c r="H898" i="45"/>
  <c r="H900" i="45"/>
  <c r="H902" i="45"/>
  <c r="H904" i="45"/>
  <c r="H906" i="45"/>
  <c r="H908" i="45"/>
  <c r="H910" i="45"/>
  <c r="H912" i="45"/>
  <c r="H914" i="45"/>
  <c r="H916" i="45"/>
  <c r="H918" i="45"/>
  <c r="H920" i="45"/>
  <c r="H922" i="45"/>
  <c r="H924" i="45"/>
  <c r="H926" i="45"/>
  <c r="H928" i="45"/>
  <c r="H930" i="45"/>
  <c r="H932" i="45"/>
  <c r="H934" i="45"/>
  <c r="H936" i="45"/>
  <c r="H938" i="45"/>
  <c r="H940" i="45"/>
  <c r="H942" i="45"/>
  <c r="H944" i="45"/>
  <c r="H946" i="45"/>
  <c r="H948" i="45"/>
  <c r="H950" i="45"/>
  <c r="H952" i="45"/>
  <c r="H954" i="45"/>
  <c r="H956" i="45"/>
  <c r="H958" i="45"/>
  <c r="H960" i="45"/>
  <c r="H962" i="45"/>
  <c r="H964" i="45"/>
  <c r="H966" i="45"/>
  <c r="H968" i="45"/>
  <c r="H970" i="45"/>
  <c r="H972" i="45"/>
  <c r="H974" i="45"/>
  <c r="H976" i="45"/>
  <c r="H978" i="45"/>
  <c r="H980" i="45"/>
  <c r="H982" i="45"/>
  <c r="H984" i="45"/>
  <c r="H986" i="45"/>
  <c r="H988" i="45"/>
  <c r="H990" i="45"/>
  <c r="H992" i="45"/>
  <c r="H994" i="45"/>
  <c r="H996" i="45"/>
  <c r="H998" i="45"/>
  <c r="H1000" i="45"/>
  <c r="H1002" i="45"/>
  <c r="H1004" i="45"/>
  <c r="H1006" i="45"/>
  <c r="H1008" i="45"/>
  <c r="H1010" i="45"/>
  <c r="H1012" i="45"/>
  <c r="H1014" i="45"/>
  <c r="H1016" i="45"/>
  <c r="H1018" i="45"/>
  <c r="H1020" i="45"/>
  <c r="H1022" i="45"/>
  <c r="H1024" i="45"/>
  <c r="H1026" i="45"/>
  <c r="H1028" i="45"/>
  <c r="I519" i="45"/>
  <c r="I521" i="45"/>
  <c r="I523" i="45"/>
  <c r="I525" i="45"/>
  <c r="I527" i="45"/>
  <c r="I529" i="45"/>
  <c r="I531" i="45"/>
  <c r="I533" i="45"/>
  <c r="I535" i="45"/>
  <c r="I537" i="45"/>
  <c r="I539" i="45"/>
  <c r="I541" i="45"/>
  <c r="I543" i="45"/>
  <c r="I545" i="45"/>
  <c r="I547" i="45"/>
  <c r="I549" i="45"/>
  <c r="I551" i="45"/>
  <c r="I553" i="45"/>
  <c r="I555" i="45"/>
  <c r="I557" i="45"/>
  <c r="I559" i="45"/>
  <c r="I561" i="45"/>
  <c r="I563" i="45"/>
  <c r="I565" i="45"/>
  <c r="I567" i="45"/>
  <c r="I569" i="45"/>
  <c r="I571" i="45"/>
  <c r="I573" i="45"/>
  <c r="I575" i="45"/>
  <c r="I577" i="45"/>
  <c r="I579" i="45"/>
  <c r="I581" i="45"/>
  <c r="I583" i="45"/>
  <c r="I585" i="45"/>
  <c r="I587" i="45"/>
  <c r="I589" i="45"/>
  <c r="I591" i="45"/>
  <c r="I593" i="45"/>
  <c r="I595" i="45"/>
  <c r="I597" i="45"/>
  <c r="I599" i="45"/>
  <c r="I601" i="45"/>
  <c r="I603" i="45"/>
  <c r="I605" i="45"/>
  <c r="I607" i="45"/>
  <c r="I609" i="45"/>
  <c r="I611" i="45"/>
  <c r="I613" i="45"/>
  <c r="I615" i="45"/>
  <c r="I617" i="45"/>
  <c r="I619" i="45"/>
  <c r="I621" i="45"/>
  <c r="I623" i="45"/>
  <c r="I625" i="45"/>
  <c r="I627" i="45"/>
  <c r="I629" i="45"/>
  <c r="I631" i="45"/>
  <c r="I633" i="45"/>
  <c r="I635" i="45"/>
  <c r="I637" i="45"/>
  <c r="I639" i="45"/>
  <c r="I641" i="45"/>
  <c r="I643" i="45"/>
  <c r="I645" i="45"/>
  <c r="I647" i="45"/>
  <c r="I649" i="45"/>
  <c r="I651" i="45"/>
  <c r="I653" i="45"/>
  <c r="I655" i="45"/>
  <c r="I657" i="45"/>
  <c r="I659" i="45"/>
  <c r="I661" i="45"/>
  <c r="I663" i="45"/>
  <c r="I665" i="45"/>
  <c r="I667" i="45"/>
  <c r="I669" i="45"/>
  <c r="I671" i="45"/>
  <c r="I673" i="45"/>
  <c r="I675" i="45"/>
  <c r="I677" i="45"/>
  <c r="I679" i="45"/>
  <c r="I681" i="45"/>
  <c r="I683" i="45"/>
  <c r="I685" i="45"/>
  <c r="I687" i="45"/>
  <c r="I689" i="45"/>
  <c r="I691" i="45"/>
  <c r="I693" i="45"/>
  <c r="I695" i="45"/>
  <c r="I697" i="45"/>
  <c r="I699" i="45"/>
  <c r="I701" i="45"/>
  <c r="I703" i="45"/>
  <c r="I705" i="45"/>
  <c r="I707" i="45"/>
  <c r="I709" i="45"/>
  <c r="I711" i="45"/>
  <c r="I713" i="45"/>
  <c r="I715" i="45"/>
  <c r="I717" i="45"/>
  <c r="I719" i="45"/>
  <c r="I721" i="45"/>
  <c r="I723" i="45"/>
  <c r="I725" i="45"/>
  <c r="I727" i="45"/>
  <c r="I729" i="45"/>
  <c r="I731" i="45"/>
  <c r="I733" i="45"/>
  <c r="I735" i="45"/>
  <c r="I737" i="45"/>
  <c r="I739" i="45"/>
  <c r="I741" i="45"/>
  <c r="I743" i="45"/>
  <c r="I745" i="45"/>
  <c r="I747" i="45"/>
  <c r="I749" i="45"/>
  <c r="I751" i="45"/>
  <c r="I753" i="45"/>
  <c r="I755" i="45"/>
  <c r="I757" i="45"/>
  <c r="I759" i="45"/>
  <c r="I761" i="45"/>
  <c r="I763" i="45"/>
  <c r="I765" i="45"/>
  <c r="I767" i="45"/>
  <c r="I769" i="45"/>
  <c r="I771" i="45"/>
  <c r="I773" i="45"/>
  <c r="I775" i="45"/>
  <c r="I777" i="45"/>
  <c r="I779" i="45"/>
  <c r="I781" i="45"/>
  <c r="I783" i="45"/>
  <c r="I785" i="45"/>
  <c r="I787" i="45"/>
  <c r="I789" i="45"/>
  <c r="I791" i="45"/>
  <c r="I793" i="45"/>
  <c r="I795" i="45"/>
  <c r="I797" i="45"/>
  <c r="I799" i="45"/>
  <c r="I801" i="45"/>
  <c r="I803" i="45"/>
  <c r="I805" i="45"/>
  <c r="I807" i="45"/>
  <c r="I809" i="45"/>
  <c r="I811" i="45"/>
  <c r="I813" i="45"/>
  <c r="I815" i="45"/>
  <c r="I817" i="45"/>
  <c r="I819" i="45"/>
  <c r="I821" i="45"/>
  <c r="I823" i="45"/>
  <c r="I825" i="45"/>
  <c r="I827" i="45"/>
  <c r="I829" i="45"/>
  <c r="I831" i="45"/>
  <c r="I833" i="45"/>
  <c r="I835" i="45"/>
  <c r="I837" i="45"/>
  <c r="I839" i="45"/>
  <c r="I841" i="45"/>
  <c r="I843" i="45"/>
  <c r="I845" i="45"/>
  <c r="I847" i="45"/>
  <c r="I849" i="45"/>
  <c r="I851" i="45"/>
  <c r="I853" i="45"/>
  <c r="I855" i="45"/>
  <c r="I857" i="45"/>
  <c r="I859" i="45"/>
  <c r="I861" i="45"/>
  <c r="I863" i="45"/>
  <c r="I865" i="45"/>
  <c r="I867" i="45"/>
  <c r="I869" i="45"/>
  <c r="I871" i="45"/>
  <c r="I873" i="45"/>
  <c r="I875" i="45"/>
  <c r="I877" i="45"/>
  <c r="I879" i="45"/>
  <c r="I881" i="45"/>
  <c r="I883" i="45"/>
  <c r="I885" i="45"/>
  <c r="I887" i="45"/>
  <c r="I889" i="45"/>
  <c r="I891" i="45"/>
  <c r="I893" i="45"/>
  <c r="I895" i="45"/>
  <c r="I897" i="45"/>
  <c r="I899" i="45"/>
  <c r="I901" i="45"/>
  <c r="I903" i="45"/>
  <c r="I905" i="45"/>
  <c r="I907" i="45"/>
  <c r="I909" i="45"/>
  <c r="I911" i="45"/>
  <c r="I913" i="45"/>
  <c r="I915" i="45"/>
  <c r="I917" i="45"/>
  <c r="I919" i="45"/>
  <c r="I921" i="45"/>
  <c r="I923" i="45"/>
  <c r="I925" i="45"/>
  <c r="I927" i="45"/>
  <c r="I929" i="45"/>
  <c r="I931" i="45"/>
  <c r="I933" i="45"/>
  <c r="I935" i="45"/>
  <c r="I937" i="45"/>
  <c r="I939" i="45"/>
  <c r="I941" i="45"/>
  <c r="I943" i="45"/>
  <c r="I945" i="45"/>
  <c r="I947" i="45"/>
  <c r="I949" i="45"/>
  <c r="I951" i="45"/>
  <c r="I953" i="45"/>
  <c r="I955" i="45"/>
  <c r="I957" i="45"/>
  <c r="I959" i="45"/>
  <c r="I961" i="45"/>
  <c r="I963" i="45"/>
  <c r="I965" i="45"/>
  <c r="I967" i="45"/>
  <c r="I969" i="45"/>
  <c r="I971" i="45"/>
  <c r="I973" i="45"/>
  <c r="I975" i="45"/>
  <c r="I977" i="45"/>
  <c r="I979" i="45"/>
  <c r="I981" i="45"/>
  <c r="I983" i="45"/>
  <c r="I985" i="45"/>
  <c r="I987" i="45"/>
  <c r="I989" i="45"/>
  <c r="I991" i="45"/>
  <c r="I993" i="45"/>
  <c r="I995" i="45"/>
  <c r="I997" i="45"/>
  <c r="I999" i="45"/>
  <c r="I1001" i="45"/>
  <c r="I1003" i="45"/>
  <c r="I1005" i="45"/>
  <c r="I1007" i="45"/>
  <c r="I1009" i="45"/>
  <c r="I1011" i="45"/>
  <c r="I1013" i="45"/>
  <c r="I1015" i="45"/>
  <c r="I1017" i="45"/>
  <c r="I1019" i="45"/>
  <c r="I1021" i="45"/>
  <c r="I1023" i="45"/>
  <c r="I1025" i="45"/>
  <c r="I1027" i="45"/>
  <c r="I1029" i="45"/>
  <c r="J518" i="45"/>
  <c r="J1028" i="45"/>
  <c r="J1026" i="45"/>
  <c r="J1024" i="45"/>
  <c r="J1022" i="45"/>
  <c r="J1020" i="45"/>
  <c r="J1018" i="45"/>
  <c r="J1016" i="45"/>
  <c r="J1014" i="45"/>
  <c r="J1012" i="45"/>
  <c r="J1010" i="45"/>
  <c r="J1008" i="45"/>
  <c r="J1006" i="45"/>
  <c r="J1004" i="45"/>
  <c r="J1002" i="45"/>
  <c r="J1000" i="45"/>
  <c r="J998" i="45"/>
  <c r="J996" i="45"/>
  <c r="J994" i="45"/>
  <c r="J992" i="45"/>
  <c r="J990" i="45"/>
  <c r="J988" i="45"/>
  <c r="J986" i="45"/>
  <c r="J984" i="45"/>
  <c r="J982" i="45"/>
  <c r="J980" i="45"/>
  <c r="J978" i="45"/>
  <c r="J976" i="45"/>
  <c r="J974" i="45"/>
  <c r="J972" i="45"/>
  <c r="J970" i="45"/>
  <c r="J968" i="45"/>
  <c r="J966" i="45"/>
  <c r="J964" i="45"/>
  <c r="J962" i="45"/>
  <c r="J960" i="45"/>
  <c r="J958" i="45"/>
  <c r="J956" i="45"/>
  <c r="J954" i="45"/>
  <c r="J952" i="45"/>
  <c r="J950" i="45"/>
  <c r="J948" i="45"/>
  <c r="J946" i="45"/>
  <c r="J944" i="45"/>
  <c r="J942" i="45"/>
  <c r="J940" i="45"/>
  <c r="J938" i="45"/>
  <c r="J936" i="45"/>
  <c r="J934" i="45"/>
  <c r="J932" i="45"/>
  <c r="J930" i="45"/>
  <c r="J928" i="45"/>
  <c r="J926" i="45"/>
  <c r="J924" i="45"/>
  <c r="J922" i="45"/>
  <c r="J920" i="45"/>
  <c r="J918" i="45"/>
  <c r="J916" i="45"/>
  <c r="J914" i="45"/>
  <c r="J912" i="45"/>
  <c r="J910" i="45"/>
  <c r="J908" i="45"/>
  <c r="J906" i="45"/>
  <c r="J904" i="45"/>
  <c r="J902" i="45"/>
  <c r="J900" i="45"/>
  <c r="J898" i="45"/>
  <c r="J896" i="45"/>
  <c r="J894" i="45"/>
  <c r="J892" i="45"/>
  <c r="J890" i="45"/>
  <c r="J888" i="45"/>
  <c r="J886" i="45"/>
  <c r="J884" i="45"/>
  <c r="J882" i="45"/>
  <c r="J880" i="45"/>
  <c r="J878" i="45"/>
  <c r="J876" i="45"/>
  <c r="J874" i="45"/>
  <c r="J872" i="45"/>
  <c r="J870" i="45"/>
  <c r="J868" i="45"/>
  <c r="J866" i="45"/>
  <c r="J864" i="45"/>
  <c r="J862" i="45"/>
  <c r="J860" i="45"/>
  <c r="J858" i="45"/>
  <c r="J856" i="45"/>
  <c r="J854" i="45"/>
  <c r="J852" i="45"/>
  <c r="J850" i="45"/>
  <c r="J848" i="45"/>
  <c r="J846" i="45"/>
  <c r="J844" i="45"/>
  <c r="J842" i="45"/>
  <c r="J840" i="45"/>
  <c r="J838" i="45"/>
  <c r="J836" i="45"/>
  <c r="J834" i="45"/>
  <c r="J832" i="45"/>
  <c r="J830" i="45"/>
  <c r="J828" i="45"/>
  <c r="J826" i="45"/>
  <c r="J824" i="45"/>
  <c r="J822" i="45"/>
  <c r="J820" i="45"/>
  <c r="J818" i="45"/>
  <c r="J816" i="45"/>
  <c r="J814" i="45"/>
  <c r="J812" i="45"/>
  <c r="J810" i="45"/>
  <c r="J808" i="45"/>
  <c r="J806" i="45"/>
  <c r="J804" i="45"/>
  <c r="J802" i="45"/>
  <c r="J800" i="45"/>
  <c r="J798" i="45"/>
  <c r="J796" i="45"/>
  <c r="J794" i="45"/>
  <c r="J792" i="45"/>
  <c r="J790" i="45"/>
  <c r="J788" i="45"/>
  <c r="J786" i="45"/>
  <c r="J784" i="45"/>
  <c r="J782" i="45"/>
  <c r="J780" i="45"/>
  <c r="J778" i="45"/>
  <c r="J776" i="45"/>
  <c r="J774" i="45"/>
  <c r="J772" i="45"/>
  <c r="J770" i="45"/>
  <c r="J768" i="45"/>
  <c r="J766" i="45"/>
  <c r="J764" i="45"/>
  <c r="J762" i="45"/>
  <c r="J760" i="45"/>
  <c r="J758" i="45"/>
  <c r="J756" i="45"/>
  <c r="J754" i="45"/>
  <c r="J752" i="45"/>
  <c r="J750" i="45"/>
  <c r="J748" i="45"/>
  <c r="J746" i="45"/>
  <c r="J744" i="45"/>
  <c r="J742" i="45"/>
  <c r="J740" i="45"/>
  <c r="J738" i="45"/>
  <c r="J736" i="45"/>
  <c r="J734" i="45"/>
  <c r="J732" i="45"/>
  <c r="J730" i="45"/>
  <c r="J728" i="45"/>
  <c r="J726" i="45"/>
  <c r="J724" i="45"/>
  <c r="J722" i="45"/>
  <c r="J720" i="45"/>
  <c r="J718" i="45"/>
  <c r="J716" i="45"/>
  <c r="J714" i="45"/>
  <c r="J712" i="45"/>
  <c r="J710" i="45"/>
  <c r="J708" i="45"/>
  <c r="J706" i="45"/>
  <c r="J704" i="45"/>
  <c r="J702" i="45"/>
  <c r="J700" i="45"/>
  <c r="J698" i="45"/>
  <c r="J696" i="45"/>
  <c r="J694" i="45"/>
  <c r="J692" i="45"/>
  <c r="J690" i="45"/>
  <c r="J688" i="45"/>
  <c r="J686" i="45"/>
  <c r="J684" i="45"/>
  <c r="J682" i="45"/>
  <c r="J680" i="45"/>
  <c r="J678" i="45"/>
  <c r="J676" i="45"/>
  <c r="J674" i="45"/>
  <c r="J672" i="45"/>
  <c r="J670" i="45"/>
  <c r="J668" i="45"/>
  <c r="J666" i="45"/>
  <c r="J664" i="45"/>
  <c r="J662" i="45"/>
  <c r="J660" i="45"/>
  <c r="J658" i="45"/>
  <c r="J656" i="45"/>
  <c r="J654" i="45"/>
  <c r="J652" i="45"/>
  <c r="J650" i="45"/>
  <c r="J648" i="45"/>
  <c r="J646" i="45"/>
  <c r="J644" i="45"/>
  <c r="J642" i="45"/>
  <c r="J640" i="45"/>
  <c r="J638" i="45"/>
  <c r="J636" i="45"/>
  <c r="J634" i="45"/>
  <c r="J632" i="45"/>
  <c r="J630" i="45"/>
  <c r="J628" i="45"/>
  <c r="J626" i="45"/>
  <c r="J624" i="45"/>
  <c r="J622" i="45"/>
  <c r="J620" i="45"/>
  <c r="J618" i="45"/>
  <c r="J616" i="45"/>
  <c r="J614" i="45"/>
  <c r="J612" i="45"/>
  <c r="J610" i="45"/>
  <c r="J608" i="45"/>
  <c r="J606" i="45"/>
  <c r="J604" i="45"/>
  <c r="J602" i="45"/>
  <c r="J600" i="45"/>
  <c r="J598" i="45"/>
  <c r="J596" i="45"/>
  <c r="J594" i="45"/>
  <c r="J592" i="45"/>
  <c r="J590" i="45"/>
  <c r="J588" i="45"/>
  <c r="J586" i="45"/>
  <c r="J584" i="45"/>
  <c r="J582" i="45"/>
  <c r="J580" i="45"/>
  <c r="J578" i="45"/>
  <c r="J576" i="45"/>
  <c r="J574" i="45"/>
  <c r="J572" i="45"/>
  <c r="J570" i="45"/>
  <c r="J568" i="45"/>
  <c r="J566" i="45"/>
  <c r="J564" i="45"/>
  <c r="J562" i="45"/>
  <c r="J560" i="45"/>
  <c r="J558" i="45"/>
  <c r="J556" i="45"/>
  <c r="J554" i="45"/>
  <c r="J552" i="45"/>
  <c r="J550" i="45"/>
  <c r="J548" i="45"/>
  <c r="J546" i="45"/>
  <c r="J544" i="45"/>
  <c r="J542" i="45"/>
  <c r="J540" i="45"/>
  <c r="J538" i="45"/>
  <c r="J536" i="45"/>
  <c r="J534" i="45"/>
  <c r="J532" i="45"/>
  <c r="J530" i="45"/>
  <c r="J528" i="45"/>
  <c r="J526" i="45"/>
  <c r="J524" i="45"/>
  <c r="J522" i="45"/>
  <c r="J520" i="45"/>
  <c r="K519" i="45"/>
  <c r="K521" i="45"/>
  <c r="K523" i="45"/>
  <c r="K525" i="45"/>
  <c r="K527" i="45"/>
  <c r="K529" i="45"/>
  <c r="K531" i="45"/>
  <c r="K533" i="45"/>
  <c r="K535" i="45"/>
  <c r="K537" i="45"/>
  <c r="K539" i="45"/>
  <c r="K541" i="45"/>
  <c r="K543" i="45"/>
  <c r="K545" i="45"/>
  <c r="K547" i="45"/>
  <c r="K549" i="45"/>
  <c r="K551" i="45"/>
  <c r="K553" i="45"/>
  <c r="K555" i="45"/>
  <c r="K557" i="45"/>
  <c r="K559" i="45"/>
  <c r="K561" i="45"/>
  <c r="K563" i="45"/>
  <c r="K565" i="45"/>
  <c r="K567" i="45"/>
  <c r="K569" i="45"/>
  <c r="K571" i="45"/>
  <c r="K573" i="45"/>
  <c r="K575" i="45"/>
  <c r="K577" i="45"/>
  <c r="K579" i="45"/>
  <c r="K581" i="45"/>
  <c r="K583" i="45"/>
  <c r="K585" i="45"/>
  <c r="K587" i="45"/>
  <c r="K589" i="45"/>
  <c r="K591" i="45"/>
  <c r="K593" i="45"/>
  <c r="K595" i="45"/>
  <c r="K597" i="45"/>
  <c r="K599" i="45"/>
  <c r="K601" i="45"/>
  <c r="K603" i="45"/>
  <c r="K605" i="45"/>
  <c r="K607" i="45"/>
  <c r="K609" i="45"/>
  <c r="K611" i="45"/>
  <c r="K613" i="45"/>
  <c r="K615" i="45"/>
  <c r="K617" i="45"/>
  <c r="K619" i="45"/>
  <c r="K621" i="45"/>
  <c r="K623" i="45"/>
  <c r="K625" i="45"/>
  <c r="K627" i="45"/>
  <c r="K629" i="45"/>
  <c r="K631" i="45"/>
  <c r="K633" i="45"/>
  <c r="K635" i="45"/>
  <c r="K637" i="45"/>
  <c r="K639" i="45"/>
  <c r="K641" i="45"/>
  <c r="K643" i="45"/>
  <c r="K645" i="45"/>
  <c r="K647" i="45"/>
  <c r="K649" i="45"/>
  <c r="K651" i="45"/>
  <c r="K653" i="45"/>
  <c r="K655" i="45"/>
  <c r="K657" i="45"/>
  <c r="K659" i="45"/>
  <c r="K661" i="45"/>
  <c r="K663" i="45"/>
  <c r="K665" i="45"/>
  <c r="K667" i="45"/>
  <c r="K669" i="45"/>
  <c r="K671" i="45"/>
  <c r="K673" i="45"/>
  <c r="K675" i="45"/>
  <c r="K677" i="45"/>
  <c r="K679" i="45"/>
  <c r="K681" i="45"/>
  <c r="K683" i="45"/>
  <c r="K685" i="45"/>
  <c r="K687" i="45"/>
  <c r="K689" i="45"/>
  <c r="K691" i="45"/>
  <c r="K693" i="45"/>
  <c r="K695" i="45"/>
  <c r="K697" i="45"/>
  <c r="K699" i="45"/>
  <c r="K701" i="45"/>
  <c r="K703" i="45"/>
  <c r="K705" i="45"/>
  <c r="K707" i="45"/>
  <c r="K709" i="45"/>
  <c r="K711" i="45"/>
  <c r="K713" i="45"/>
  <c r="K715" i="45"/>
  <c r="K717" i="45"/>
  <c r="K719" i="45"/>
  <c r="K721" i="45"/>
  <c r="K723" i="45"/>
  <c r="K725" i="45"/>
  <c r="K727" i="45"/>
  <c r="K729" i="45"/>
  <c r="K731" i="45"/>
  <c r="K733" i="45"/>
  <c r="K735" i="45"/>
  <c r="K737" i="45"/>
  <c r="K739" i="45"/>
  <c r="K741" i="45"/>
  <c r="K743" i="45"/>
  <c r="K745" i="45"/>
  <c r="K747" i="45"/>
  <c r="K749" i="45"/>
  <c r="K751" i="45"/>
  <c r="K753" i="45"/>
  <c r="K755" i="45"/>
  <c r="K757" i="45"/>
  <c r="K759" i="45"/>
  <c r="K761" i="45"/>
  <c r="K763" i="45"/>
  <c r="K765" i="45"/>
  <c r="K767" i="45"/>
  <c r="K769" i="45"/>
  <c r="K771" i="45"/>
  <c r="K773" i="45"/>
  <c r="K775" i="45"/>
  <c r="K777" i="45"/>
  <c r="K779" i="45"/>
  <c r="K781" i="45"/>
  <c r="K783" i="45"/>
  <c r="K785" i="45"/>
  <c r="K787" i="45"/>
  <c r="K789" i="45"/>
  <c r="K791" i="45"/>
  <c r="K793" i="45"/>
  <c r="K795" i="45"/>
  <c r="K797" i="45"/>
  <c r="K799" i="45"/>
  <c r="K801" i="45"/>
  <c r="K803" i="45"/>
  <c r="K805" i="45"/>
  <c r="K807" i="45"/>
  <c r="K809" i="45"/>
  <c r="K811" i="45"/>
  <c r="K813" i="45"/>
  <c r="K815" i="45"/>
  <c r="K817" i="45"/>
  <c r="K819" i="45"/>
  <c r="K821" i="45"/>
  <c r="K823" i="45"/>
  <c r="K825" i="45"/>
  <c r="K827" i="45"/>
  <c r="K829" i="45"/>
  <c r="K831" i="45"/>
  <c r="K833" i="45"/>
  <c r="K835" i="45"/>
  <c r="K837" i="45"/>
  <c r="K839" i="45"/>
  <c r="K841" i="45"/>
  <c r="K843" i="45"/>
  <c r="K845" i="45"/>
  <c r="K847" i="45"/>
  <c r="K849" i="45"/>
  <c r="K851" i="45"/>
  <c r="K853" i="45"/>
  <c r="K855" i="45"/>
  <c r="K857" i="45"/>
  <c r="K859" i="45"/>
  <c r="K861" i="45"/>
  <c r="K863" i="45"/>
  <c r="K865" i="45"/>
  <c r="K867" i="45"/>
  <c r="K869" i="45"/>
  <c r="K871" i="45"/>
  <c r="K873" i="45"/>
  <c r="K875" i="45"/>
  <c r="K877" i="45"/>
  <c r="K879" i="45"/>
  <c r="K881" i="45"/>
  <c r="K883" i="45"/>
  <c r="K885" i="45"/>
  <c r="K887" i="45"/>
  <c r="K889" i="45"/>
  <c r="K891" i="45"/>
  <c r="K893" i="45"/>
  <c r="K895" i="45"/>
  <c r="K897" i="45"/>
  <c r="K899" i="45"/>
  <c r="K901" i="45"/>
  <c r="K903" i="45"/>
  <c r="K905" i="45"/>
  <c r="K907" i="45"/>
  <c r="K909" i="45"/>
  <c r="K911" i="45"/>
  <c r="K913" i="45"/>
  <c r="K915" i="45"/>
  <c r="K917" i="45"/>
  <c r="K919" i="45"/>
  <c r="K921" i="45"/>
  <c r="K923" i="45"/>
  <c r="K925" i="45"/>
  <c r="K927" i="45"/>
  <c r="K929" i="45"/>
  <c r="K931" i="45"/>
  <c r="K933" i="45"/>
  <c r="K935" i="45"/>
  <c r="K937" i="45"/>
  <c r="K939" i="45"/>
  <c r="K941" i="45"/>
  <c r="K943" i="45"/>
  <c r="K945" i="45"/>
  <c r="K947" i="45"/>
  <c r="K949" i="45"/>
  <c r="K951" i="45"/>
  <c r="K953" i="45"/>
  <c r="K955" i="45"/>
  <c r="K957" i="45"/>
  <c r="K959" i="45"/>
  <c r="K961" i="45"/>
  <c r="K963" i="45"/>
  <c r="K965" i="45"/>
  <c r="K967" i="45"/>
  <c r="K969" i="45"/>
  <c r="K971" i="45"/>
  <c r="K973" i="45"/>
  <c r="K975" i="45"/>
  <c r="K977" i="45"/>
  <c r="K979" i="45"/>
  <c r="K981" i="45"/>
  <c r="K983" i="45"/>
  <c r="K985" i="45"/>
  <c r="K987" i="45"/>
  <c r="K989" i="45"/>
  <c r="K991" i="45"/>
  <c r="K993" i="45"/>
  <c r="K995" i="45"/>
  <c r="K997" i="45"/>
  <c r="K999" i="45"/>
  <c r="K1001" i="45"/>
  <c r="K1003" i="45"/>
  <c r="K1005" i="45"/>
  <c r="K1007" i="45"/>
  <c r="K1009" i="45"/>
  <c r="K1011" i="45"/>
  <c r="K1013" i="45"/>
  <c r="K1015" i="45"/>
  <c r="K1017" i="45"/>
  <c r="K1019" i="45"/>
  <c r="K1021" i="45"/>
  <c r="K1023" i="45"/>
  <c r="K1025" i="45"/>
  <c r="K1027" i="45"/>
  <c r="K1029" i="45"/>
  <c r="L518" i="45"/>
  <c r="D2726" i="10" s="1"/>
  <c r="L520" i="45"/>
  <c r="D2728" i="10" s="1"/>
  <c r="L522" i="45"/>
  <c r="D2730" i="10" s="1"/>
  <c r="L524" i="45"/>
  <c r="D2732" i="10" s="1"/>
  <c r="L526" i="45"/>
  <c r="D2734" i="10" s="1"/>
  <c r="L528" i="45"/>
  <c r="D2736" i="10" s="1"/>
  <c r="L530" i="45"/>
  <c r="D2738" i="10" s="1"/>
  <c r="L532" i="45"/>
  <c r="D2740" i="10" s="1"/>
  <c r="L534" i="45"/>
  <c r="D2742" i="10" s="1"/>
  <c r="L536" i="45"/>
  <c r="D2744" i="10" s="1"/>
  <c r="L538" i="45"/>
  <c r="D2746" i="10" s="1"/>
  <c r="L540" i="45"/>
  <c r="D2748" i="10" s="1"/>
  <c r="L542" i="45"/>
  <c r="D2750" i="10" s="1"/>
  <c r="L544" i="45"/>
  <c r="D2752" i="10" s="1"/>
  <c r="L546" i="45"/>
  <c r="D2754" i="10" s="1"/>
  <c r="L548" i="45"/>
  <c r="D2756" i="10" s="1"/>
  <c r="L550" i="45"/>
  <c r="D2758" i="10" s="1"/>
  <c r="L552" i="45"/>
  <c r="D2760" i="10" s="1"/>
  <c r="L554" i="45"/>
  <c r="D2762" i="10" s="1"/>
  <c r="L556" i="45"/>
  <c r="D2764" i="10" s="1"/>
  <c r="L558" i="45"/>
  <c r="D2766" i="10" s="1"/>
  <c r="L560" i="45"/>
  <c r="D2768" i="10" s="1"/>
  <c r="L562" i="45"/>
  <c r="D2770" i="10" s="1"/>
  <c r="L564" i="45"/>
  <c r="D2772" i="10" s="1"/>
  <c r="L566" i="45"/>
  <c r="D2774" i="10" s="1"/>
  <c r="L568" i="45"/>
  <c r="D2776" i="10" s="1"/>
  <c r="L570" i="45"/>
  <c r="D2778" i="10" s="1"/>
  <c r="L572" i="45"/>
  <c r="D2780" i="10" s="1"/>
  <c r="L574" i="45"/>
  <c r="D2782" i="10" s="1"/>
  <c r="L576" i="45"/>
  <c r="D2784" i="10" s="1"/>
  <c r="L578" i="45"/>
  <c r="D2786" i="10" s="1"/>
  <c r="L580" i="45"/>
  <c r="D2788" i="10" s="1"/>
  <c r="L582" i="45"/>
  <c r="D2790" i="10" s="1"/>
  <c r="L584" i="45"/>
  <c r="D2792" i="10" s="1"/>
  <c r="L586" i="45"/>
  <c r="D2794" i="10" s="1"/>
  <c r="L588" i="45"/>
  <c r="D2796" i="10" s="1"/>
  <c r="L590" i="45"/>
  <c r="D2798" i="10" s="1"/>
  <c r="L592" i="45"/>
  <c r="D2800" i="10" s="1"/>
  <c r="L594" i="45"/>
  <c r="D2802" i="10" s="1"/>
  <c r="L596" i="45"/>
  <c r="D2804" i="10" s="1"/>
  <c r="L598" i="45"/>
  <c r="D2806" i="10" s="1"/>
  <c r="L600" i="45"/>
  <c r="D2808" i="10" s="1"/>
  <c r="L602" i="45"/>
  <c r="D2810" i="10" s="1"/>
  <c r="L604" i="45"/>
  <c r="D2812" i="10" s="1"/>
  <c r="L606" i="45"/>
  <c r="D2814" i="10" s="1"/>
  <c r="L608" i="45"/>
  <c r="D2816" i="10" s="1"/>
  <c r="L610" i="45"/>
  <c r="D2818" i="10" s="1"/>
  <c r="L612" i="45"/>
  <c r="D2820" i="10" s="1"/>
  <c r="L614" i="45"/>
  <c r="D2822" i="10" s="1"/>
  <c r="L616" i="45"/>
  <c r="D2824" i="10" s="1"/>
  <c r="L618" i="45"/>
  <c r="D2826" i="10" s="1"/>
  <c r="L620" i="45"/>
  <c r="D2828" i="10" s="1"/>
  <c r="L622" i="45"/>
  <c r="D2830" i="10" s="1"/>
  <c r="L624" i="45"/>
  <c r="D2832" i="10" s="1"/>
  <c r="L626" i="45"/>
  <c r="D2834" i="10" s="1"/>
  <c r="L628" i="45"/>
  <c r="D2836" i="10" s="1"/>
  <c r="L630" i="45"/>
  <c r="D2838" i="10" s="1"/>
  <c r="L632" i="45"/>
  <c r="D2840" i="10" s="1"/>
  <c r="L634" i="45"/>
  <c r="D2842" i="10" s="1"/>
  <c r="L636" i="45"/>
  <c r="D2844" i="10" s="1"/>
  <c r="L638" i="45"/>
  <c r="D2846" i="10" s="1"/>
  <c r="L640" i="45"/>
  <c r="D2848" i="10" s="1"/>
  <c r="L642" i="45"/>
  <c r="D2850" i="10" s="1"/>
  <c r="L644" i="45"/>
  <c r="D2852" i="10" s="1"/>
  <c r="L646" i="45"/>
  <c r="D2854" i="10" s="1"/>
  <c r="L648" i="45"/>
  <c r="D2856" i="10" s="1"/>
  <c r="L650" i="45"/>
  <c r="D2858" i="10" s="1"/>
  <c r="L652" i="45"/>
  <c r="D2860" i="10" s="1"/>
  <c r="L654" i="45"/>
  <c r="D2862" i="10" s="1"/>
  <c r="L656" i="45"/>
  <c r="D2864" i="10" s="1"/>
  <c r="L658" i="45"/>
  <c r="D2866" i="10" s="1"/>
  <c r="L660" i="45"/>
  <c r="D2868" i="10" s="1"/>
  <c r="L662" i="45"/>
  <c r="D2870" i="10" s="1"/>
  <c r="L664" i="45"/>
  <c r="D2872" i="10" s="1"/>
  <c r="L666" i="45"/>
  <c r="D2874" i="10" s="1"/>
  <c r="L668" i="45"/>
  <c r="D2876" i="10" s="1"/>
  <c r="L670" i="45"/>
  <c r="D2878" i="10" s="1"/>
  <c r="L672" i="45"/>
  <c r="D2880" i="10" s="1"/>
  <c r="L674" i="45"/>
  <c r="D2882" i="10" s="1"/>
  <c r="L676" i="45"/>
  <c r="D2884" i="10" s="1"/>
  <c r="L678" i="45"/>
  <c r="D2886" i="10" s="1"/>
  <c r="L680" i="45"/>
  <c r="D2888" i="10" s="1"/>
  <c r="L682" i="45"/>
  <c r="D2890" i="10" s="1"/>
  <c r="L684" i="45"/>
  <c r="D2892" i="10" s="1"/>
  <c r="L686" i="45"/>
  <c r="D2894" i="10" s="1"/>
  <c r="L688" i="45"/>
  <c r="D2896" i="10" s="1"/>
  <c r="L690" i="45"/>
  <c r="D2898" i="10" s="1"/>
  <c r="L692" i="45"/>
  <c r="D2900" i="10" s="1"/>
  <c r="L694" i="45"/>
  <c r="D2902" i="10" s="1"/>
  <c r="L696" i="45"/>
  <c r="D2904" i="10" s="1"/>
  <c r="L698" i="45"/>
  <c r="D2906" i="10" s="1"/>
  <c r="L700" i="45"/>
  <c r="D2908" i="10" s="1"/>
  <c r="L702" i="45"/>
  <c r="D2910" i="10" s="1"/>
  <c r="L704" i="45"/>
  <c r="D2912" i="10" s="1"/>
  <c r="L706" i="45"/>
  <c r="D2914" i="10" s="1"/>
  <c r="L708" i="45"/>
  <c r="D2916" i="10" s="1"/>
  <c r="L710" i="45"/>
  <c r="D2918" i="10" s="1"/>
  <c r="L712" i="45"/>
  <c r="D2920" i="10" s="1"/>
  <c r="L714" i="45"/>
  <c r="D2922" i="10" s="1"/>
  <c r="L716" i="45"/>
  <c r="D2924" i="10" s="1"/>
  <c r="L718" i="45"/>
  <c r="D2926" i="10" s="1"/>
  <c r="L720" i="45"/>
  <c r="D2928" i="10" s="1"/>
  <c r="L722" i="45"/>
  <c r="D2930" i="10" s="1"/>
  <c r="L724" i="45"/>
  <c r="D2932" i="10" s="1"/>
  <c r="L726" i="45"/>
  <c r="D2934" i="10" s="1"/>
  <c r="L728" i="45"/>
  <c r="D2936" i="10" s="1"/>
  <c r="L730" i="45"/>
  <c r="D2938" i="10" s="1"/>
  <c r="L732" i="45"/>
  <c r="D2940" i="10" s="1"/>
  <c r="L734" i="45"/>
  <c r="D2942" i="10" s="1"/>
  <c r="L736" i="45"/>
  <c r="D2944" i="10" s="1"/>
  <c r="L738" i="45"/>
  <c r="D2946" i="10" s="1"/>
  <c r="L740" i="45"/>
  <c r="D2948" i="10" s="1"/>
  <c r="L742" i="45"/>
  <c r="D2950" i="10" s="1"/>
  <c r="L744" i="45"/>
  <c r="D2952" i="10" s="1"/>
  <c r="L746" i="45"/>
  <c r="D2954" i="10" s="1"/>
  <c r="L748" i="45"/>
  <c r="D2956" i="10" s="1"/>
  <c r="L750" i="45"/>
  <c r="D2958" i="10" s="1"/>
  <c r="L752" i="45"/>
  <c r="D2960" i="10" s="1"/>
  <c r="L754" i="45"/>
  <c r="D2962" i="10" s="1"/>
  <c r="L756" i="45"/>
  <c r="D2964" i="10" s="1"/>
  <c r="L758" i="45"/>
  <c r="D2966" i="10" s="1"/>
  <c r="L760" i="45"/>
  <c r="D2968" i="10" s="1"/>
  <c r="L762" i="45"/>
  <c r="D2970" i="10" s="1"/>
  <c r="L764" i="45"/>
  <c r="D2972" i="10" s="1"/>
  <c r="L766" i="45"/>
  <c r="D2974" i="10" s="1"/>
  <c r="L768" i="45"/>
  <c r="D2976" i="10" s="1"/>
  <c r="L770" i="45"/>
  <c r="D2978" i="10" s="1"/>
  <c r="L772" i="45"/>
  <c r="D2980" i="10" s="1"/>
  <c r="L774" i="45"/>
  <c r="D2982" i="10" s="1"/>
  <c r="L776" i="45"/>
  <c r="D2984" i="10" s="1"/>
  <c r="L778" i="45"/>
  <c r="D2986" i="10" s="1"/>
  <c r="L780" i="45"/>
  <c r="D2988" i="10" s="1"/>
  <c r="L782" i="45"/>
  <c r="D2990" i="10" s="1"/>
  <c r="L784" i="45"/>
  <c r="D2992" i="10" s="1"/>
  <c r="L786" i="45"/>
  <c r="D2994" i="10" s="1"/>
  <c r="L788" i="45"/>
  <c r="D2996" i="10" s="1"/>
  <c r="L790" i="45"/>
  <c r="D2998" i="10" s="1"/>
  <c r="L792" i="45"/>
  <c r="D3000" i="10" s="1"/>
  <c r="L794" i="45"/>
  <c r="D3002" i="10" s="1"/>
  <c r="L796" i="45"/>
  <c r="D3004" i="10" s="1"/>
  <c r="L798" i="45"/>
  <c r="D3006" i="10" s="1"/>
  <c r="L800" i="45"/>
  <c r="D3008" i="10" s="1"/>
  <c r="L802" i="45"/>
  <c r="D3010" i="10" s="1"/>
  <c r="L804" i="45"/>
  <c r="D3012" i="10" s="1"/>
  <c r="L806" i="45"/>
  <c r="D3014" i="10" s="1"/>
  <c r="L808" i="45"/>
  <c r="D3016" i="10" s="1"/>
  <c r="L810" i="45"/>
  <c r="D3018" i="10" s="1"/>
  <c r="L812" i="45"/>
  <c r="D3020" i="10" s="1"/>
  <c r="L814" i="45"/>
  <c r="D3022" i="10" s="1"/>
  <c r="L816" i="45"/>
  <c r="D3024" i="10" s="1"/>
  <c r="L818" i="45"/>
  <c r="D3026" i="10" s="1"/>
  <c r="L820" i="45"/>
  <c r="D3028" i="10" s="1"/>
  <c r="L822" i="45"/>
  <c r="D3030" i="10" s="1"/>
  <c r="L824" i="45"/>
  <c r="D3032" i="10" s="1"/>
  <c r="L826" i="45"/>
  <c r="D3034" i="10" s="1"/>
  <c r="L828" i="45"/>
  <c r="D3036" i="10" s="1"/>
  <c r="L830" i="45"/>
  <c r="D3038" i="10" s="1"/>
  <c r="L832" i="45"/>
  <c r="D3040" i="10" s="1"/>
  <c r="L834" i="45"/>
  <c r="D3042" i="10" s="1"/>
  <c r="L836" i="45"/>
  <c r="D3044" i="10" s="1"/>
  <c r="L838" i="45"/>
  <c r="D3046" i="10" s="1"/>
  <c r="L840" i="45"/>
  <c r="D3048" i="10" s="1"/>
  <c r="L842" i="45"/>
  <c r="D3050" i="10" s="1"/>
  <c r="L844" i="45"/>
  <c r="D3052" i="10" s="1"/>
  <c r="L846" i="45"/>
  <c r="D3054" i="10" s="1"/>
  <c r="L848" i="45"/>
  <c r="D3056" i="10" s="1"/>
  <c r="L850" i="45"/>
  <c r="D3058" i="10" s="1"/>
  <c r="L852" i="45"/>
  <c r="D3060" i="10" s="1"/>
  <c r="L854" i="45"/>
  <c r="D3062" i="10" s="1"/>
  <c r="L856" i="45"/>
  <c r="D3064" i="10" s="1"/>
  <c r="L858" i="45"/>
  <c r="D3066" i="10" s="1"/>
  <c r="L860" i="45"/>
  <c r="D3068" i="10" s="1"/>
  <c r="L862" i="45"/>
  <c r="D3070" i="10" s="1"/>
  <c r="L864" i="45"/>
  <c r="D3072" i="10" s="1"/>
  <c r="L866" i="45"/>
  <c r="D3074" i="10" s="1"/>
  <c r="L868" i="45"/>
  <c r="D3076" i="10" s="1"/>
  <c r="L870" i="45"/>
  <c r="D3078" i="10" s="1"/>
  <c r="L872" i="45"/>
  <c r="D3080" i="10" s="1"/>
  <c r="L874" i="45"/>
  <c r="D3082" i="10" s="1"/>
  <c r="L876" i="45"/>
  <c r="D3084" i="10" s="1"/>
  <c r="L878" i="45"/>
  <c r="D3086" i="10" s="1"/>
  <c r="L880" i="45"/>
  <c r="D3088" i="10" s="1"/>
  <c r="L882" i="45"/>
  <c r="D3090" i="10" s="1"/>
  <c r="L884" i="45"/>
  <c r="D3092" i="10" s="1"/>
  <c r="L886" i="45"/>
  <c r="D3094" i="10" s="1"/>
  <c r="L888" i="45"/>
  <c r="D3096" i="10" s="1"/>
  <c r="L890" i="45"/>
  <c r="D3098" i="10" s="1"/>
  <c r="L892" i="45"/>
  <c r="D3100" i="10" s="1"/>
  <c r="L894" i="45"/>
  <c r="D3102" i="10" s="1"/>
  <c r="L896" i="45"/>
  <c r="D3104" i="10" s="1"/>
  <c r="L898" i="45"/>
  <c r="D3106" i="10" s="1"/>
  <c r="L900" i="45"/>
  <c r="D3108" i="10" s="1"/>
  <c r="L902" i="45"/>
  <c r="D3110" i="10" s="1"/>
  <c r="L904" i="45"/>
  <c r="D3112" i="10" s="1"/>
  <c r="L906" i="45"/>
  <c r="D3114" i="10" s="1"/>
  <c r="L908" i="45"/>
  <c r="D3116" i="10" s="1"/>
  <c r="L910" i="45"/>
  <c r="D3118" i="10" s="1"/>
  <c r="L912" i="45"/>
  <c r="D3120" i="10" s="1"/>
  <c r="L914" i="45"/>
  <c r="D3122" i="10" s="1"/>
  <c r="L916" i="45"/>
  <c r="D3124" i="10" s="1"/>
  <c r="L918" i="45"/>
  <c r="D3126" i="10" s="1"/>
  <c r="L920" i="45"/>
  <c r="D3128" i="10" s="1"/>
  <c r="L922" i="45"/>
  <c r="D3130" i="10" s="1"/>
  <c r="L924" i="45"/>
  <c r="D3132" i="10" s="1"/>
  <c r="L926" i="45"/>
  <c r="D3134" i="10" s="1"/>
  <c r="L928" i="45"/>
  <c r="D3136" i="10" s="1"/>
  <c r="L930" i="45"/>
  <c r="D3138" i="10" s="1"/>
  <c r="L932" i="45"/>
  <c r="D3140" i="10" s="1"/>
  <c r="L934" i="45"/>
  <c r="D3142" i="10" s="1"/>
  <c r="L936" i="45"/>
  <c r="D3144" i="10" s="1"/>
  <c r="L938" i="45"/>
  <c r="D3146" i="10" s="1"/>
  <c r="L940" i="45"/>
  <c r="D3148" i="10" s="1"/>
  <c r="L942" i="45"/>
  <c r="D3150" i="10" s="1"/>
  <c r="L944" i="45"/>
  <c r="D3152" i="10" s="1"/>
  <c r="L946" i="45"/>
  <c r="D3154" i="10" s="1"/>
  <c r="L948" i="45"/>
  <c r="D3156" i="10" s="1"/>
  <c r="L950" i="45"/>
  <c r="D3158" i="10" s="1"/>
  <c r="L952" i="45"/>
  <c r="D3160" i="10" s="1"/>
  <c r="L954" i="45"/>
  <c r="D3162" i="10" s="1"/>
  <c r="L956" i="45"/>
  <c r="D3164" i="10" s="1"/>
  <c r="L958" i="45"/>
  <c r="D3166" i="10" s="1"/>
  <c r="L960" i="45"/>
  <c r="D3168" i="10" s="1"/>
  <c r="L962" i="45"/>
  <c r="D3170" i="10" s="1"/>
  <c r="L964" i="45"/>
  <c r="D3172" i="10" s="1"/>
  <c r="L966" i="45"/>
  <c r="D3174" i="10" s="1"/>
  <c r="L968" i="45"/>
  <c r="D3176" i="10" s="1"/>
  <c r="L970" i="45"/>
  <c r="D3178" i="10" s="1"/>
  <c r="L972" i="45"/>
  <c r="D3180" i="10" s="1"/>
  <c r="L974" i="45"/>
  <c r="D3182" i="10" s="1"/>
  <c r="L976" i="45"/>
  <c r="D3184" i="10" s="1"/>
  <c r="L978" i="45"/>
  <c r="D3186" i="10" s="1"/>
  <c r="L980" i="45"/>
  <c r="D3188" i="10" s="1"/>
  <c r="L982" i="45"/>
  <c r="D3190" i="10" s="1"/>
  <c r="L984" i="45"/>
  <c r="D3192" i="10" s="1"/>
  <c r="L986" i="45"/>
  <c r="D3194" i="10" s="1"/>
  <c r="L988" i="45"/>
  <c r="D3196" i="10" s="1"/>
  <c r="L990" i="45"/>
  <c r="D3198" i="10" s="1"/>
  <c r="L992" i="45"/>
  <c r="D3200" i="10" s="1"/>
  <c r="L994" i="45"/>
  <c r="D3202" i="10" s="1"/>
  <c r="L996" i="45"/>
  <c r="D3204" i="10" s="1"/>
  <c r="L998" i="45"/>
  <c r="D3206" i="10" s="1"/>
  <c r="L1000" i="45"/>
  <c r="D3208" i="10" s="1"/>
  <c r="L1002" i="45"/>
  <c r="D3210" i="10" s="1"/>
  <c r="L1004" i="45"/>
  <c r="D3212" i="10" s="1"/>
  <c r="L1006" i="45"/>
  <c r="D3214" i="10" s="1"/>
  <c r="L1008" i="45"/>
  <c r="D3216" i="10" s="1"/>
  <c r="L1010" i="45"/>
  <c r="D3218" i="10" s="1"/>
  <c r="L1012" i="45"/>
  <c r="D3220" i="10" s="1"/>
  <c r="L1014" i="45"/>
  <c r="D3222" i="10" s="1"/>
  <c r="L1016" i="45"/>
  <c r="D3224" i="10" s="1"/>
  <c r="L1018" i="45"/>
  <c r="D3226" i="10" s="1"/>
  <c r="L1020" i="45"/>
  <c r="D3228" i="10" s="1"/>
  <c r="L1022" i="45"/>
  <c r="D3230" i="10" s="1"/>
  <c r="L1024" i="45"/>
  <c r="D3232" i="10" s="1"/>
  <c r="L1026" i="45"/>
  <c r="D3234" i="10" s="1"/>
  <c r="L1028" i="45"/>
  <c r="D3236" i="10" s="1"/>
  <c r="M1029" i="45"/>
  <c r="M1027" i="45"/>
  <c r="M1025" i="45"/>
  <c r="M1023" i="45"/>
  <c r="M1021" i="45"/>
  <c r="M1019" i="45"/>
  <c r="M1017" i="45"/>
  <c r="M1015" i="45"/>
  <c r="M1013" i="45"/>
  <c r="M1011" i="45"/>
  <c r="M1009" i="45"/>
  <c r="M1007" i="45"/>
  <c r="M1005" i="45"/>
  <c r="M1003" i="45"/>
  <c r="M1001" i="45"/>
  <c r="M999" i="45"/>
  <c r="M997" i="45"/>
  <c r="M995" i="45"/>
  <c r="M993" i="45"/>
  <c r="M991" i="45"/>
  <c r="M989" i="45"/>
  <c r="M987" i="45"/>
  <c r="M985" i="45"/>
  <c r="M983" i="45"/>
  <c r="M981" i="45"/>
  <c r="M979" i="45"/>
  <c r="M977" i="45"/>
  <c r="M975" i="45"/>
  <c r="M973" i="45"/>
  <c r="M971" i="45"/>
  <c r="M969" i="45"/>
  <c r="M967" i="45"/>
  <c r="M965" i="45"/>
  <c r="M963" i="45"/>
  <c r="M961" i="45"/>
  <c r="M959" i="45"/>
  <c r="M957" i="45"/>
  <c r="M955" i="45"/>
  <c r="M953" i="45"/>
  <c r="M951" i="45"/>
  <c r="M949" i="45"/>
  <c r="M947" i="45"/>
  <c r="M945" i="45"/>
  <c r="M943" i="45"/>
  <c r="M941" i="45"/>
  <c r="M939" i="45"/>
  <c r="M937" i="45"/>
  <c r="M935" i="45"/>
  <c r="M933" i="45"/>
  <c r="M931" i="45"/>
  <c r="M929" i="45"/>
  <c r="M927" i="45"/>
  <c r="M925" i="45"/>
  <c r="M923" i="45"/>
  <c r="M921" i="45"/>
  <c r="M919" i="45"/>
  <c r="M917" i="45"/>
  <c r="M915" i="45"/>
  <c r="M913" i="45"/>
  <c r="M911" i="45"/>
  <c r="M909" i="45"/>
  <c r="M907" i="45"/>
  <c r="M905" i="45"/>
  <c r="M903" i="45"/>
  <c r="M901" i="45"/>
  <c r="M899" i="45"/>
  <c r="M897" i="45"/>
  <c r="M895" i="45"/>
  <c r="M893" i="45"/>
  <c r="M891" i="45"/>
  <c r="M889" i="45"/>
  <c r="M887" i="45"/>
  <c r="M885" i="45"/>
  <c r="M883" i="45"/>
  <c r="M881" i="45"/>
  <c r="M879" i="45"/>
  <c r="M877" i="45"/>
  <c r="M875" i="45"/>
  <c r="M873" i="45"/>
  <c r="M871" i="45"/>
  <c r="M869" i="45"/>
  <c r="M867" i="45"/>
  <c r="M865" i="45"/>
  <c r="M863" i="45"/>
  <c r="M861" i="45"/>
  <c r="M859" i="45"/>
  <c r="M857" i="45"/>
  <c r="M855" i="45"/>
  <c r="M853" i="45"/>
  <c r="M851" i="45"/>
  <c r="M849" i="45"/>
  <c r="M847" i="45"/>
  <c r="M845" i="45"/>
  <c r="M843" i="45"/>
  <c r="M841" i="45"/>
  <c r="M839" i="45"/>
  <c r="M837" i="45"/>
  <c r="M835" i="45"/>
  <c r="M833" i="45"/>
  <c r="M831" i="45"/>
  <c r="M829" i="45"/>
  <c r="M827" i="45"/>
  <c r="M825" i="45"/>
  <c r="M823" i="45"/>
  <c r="M821" i="45"/>
  <c r="M819" i="45"/>
  <c r="M817" i="45"/>
  <c r="M815" i="45"/>
  <c r="M813" i="45"/>
  <c r="M811" i="45"/>
  <c r="M809" i="45"/>
  <c r="M807" i="45"/>
  <c r="M805" i="45"/>
  <c r="M803" i="45"/>
  <c r="M801" i="45"/>
  <c r="M799" i="45"/>
  <c r="M797" i="45"/>
  <c r="M795" i="45"/>
  <c r="M793" i="45"/>
  <c r="M791" i="45"/>
  <c r="M789" i="45"/>
  <c r="M787" i="45"/>
  <c r="M785" i="45"/>
  <c r="M783" i="45"/>
  <c r="M781" i="45"/>
  <c r="M779" i="45"/>
  <c r="M777" i="45"/>
  <c r="M775" i="45"/>
  <c r="M773" i="45"/>
  <c r="M771" i="45"/>
  <c r="M769" i="45"/>
  <c r="M767" i="45"/>
  <c r="M765" i="45"/>
  <c r="M763" i="45"/>
  <c r="M761" i="45"/>
  <c r="M759" i="45"/>
  <c r="M757" i="45"/>
  <c r="M755" i="45"/>
  <c r="M753" i="45"/>
  <c r="M751" i="45"/>
  <c r="M749" i="45"/>
  <c r="M747" i="45"/>
  <c r="M745" i="45"/>
  <c r="M743" i="45"/>
  <c r="M741" i="45"/>
  <c r="M739" i="45"/>
  <c r="M737" i="45"/>
  <c r="M735" i="45"/>
  <c r="M733" i="45"/>
  <c r="M731" i="45"/>
  <c r="M729" i="45"/>
  <c r="M727" i="45"/>
  <c r="M725" i="45"/>
  <c r="M723" i="45"/>
  <c r="M721" i="45"/>
  <c r="M719" i="45"/>
  <c r="M717" i="45"/>
  <c r="M715" i="45"/>
  <c r="M713" i="45"/>
  <c r="M711" i="45"/>
  <c r="M709" i="45"/>
  <c r="M707" i="45"/>
  <c r="M705" i="45"/>
  <c r="M703" i="45"/>
  <c r="M701" i="45"/>
  <c r="M699" i="45"/>
  <c r="M697" i="45"/>
  <c r="M695" i="45"/>
  <c r="M693" i="45"/>
  <c r="M691" i="45"/>
  <c r="M689" i="45"/>
  <c r="M687" i="45"/>
  <c r="M685" i="45"/>
  <c r="M683" i="45"/>
  <c r="M681" i="45"/>
  <c r="M679" i="45"/>
  <c r="M677" i="45"/>
  <c r="M675" i="45"/>
  <c r="M673" i="45"/>
  <c r="M671" i="45"/>
  <c r="M669" i="45"/>
  <c r="M667" i="45"/>
  <c r="M665" i="45"/>
  <c r="M663" i="45"/>
  <c r="M661" i="45"/>
  <c r="M659" i="45"/>
  <c r="M657" i="45"/>
  <c r="M655" i="45"/>
  <c r="M653" i="45"/>
  <c r="M651" i="45"/>
  <c r="M649" i="45"/>
  <c r="M647" i="45"/>
  <c r="M645" i="45"/>
  <c r="M643" i="45"/>
  <c r="M641" i="45"/>
  <c r="M639" i="45"/>
  <c r="M637" i="45"/>
  <c r="M635" i="45"/>
  <c r="M633" i="45"/>
  <c r="M631" i="45"/>
  <c r="M629" i="45"/>
  <c r="M627" i="45"/>
  <c r="M625" i="45"/>
  <c r="M623" i="45"/>
  <c r="M621" i="45"/>
  <c r="M619" i="45"/>
  <c r="M617" i="45"/>
  <c r="M615" i="45"/>
  <c r="M613" i="45"/>
  <c r="M611" i="45"/>
  <c r="M609" i="45"/>
  <c r="M607" i="45"/>
  <c r="M605" i="45"/>
  <c r="M603" i="45"/>
  <c r="M601" i="45"/>
  <c r="M599" i="45"/>
  <c r="M597" i="45"/>
  <c r="M595" i="45"/>
  <c r="M593" i="45"/>
  <c r="M591" i="45"/>
  <c r="M589" i="45"/>
  <c r="M587" i="45"/>
  <c r="M585" i="45"/>
  <c r="M583" i="45"/>
  <c r="M581" i="45"/>
  <c r="M579" i="45"/>
  <c r="M577" i="45"/>
  <c r="M575" i="45"/>
  <c r="M573" i="45"/>
  <c r="M571" i="45"/>
  <c r="M569" i="45"/>
  <c r="M567" i="45"/>
  <c r="M565" i="45"/>
  <c r="M563" i="45"/>
  <c r="M561" i="45"/>
  <c r="M559" i="45"/>
  <c r="M557" i="45"/>
  <c r="M555" i="45"/>
  <c r="M553" i="45"/>
  <c r="M551" i="45"/>
  <c r="M549" i="45"/>
  <c r="M547" i="45"/>
  <c r="M545" i="45"/>
  <c r="M543" i="45"/>
  <c r="M541" i="45"/>
  <c r="M539" i="45"/>
  <c r="M537" i="45"/>
  <c r="M535" i="45"/>
  <c r="M533" i="45"/>
  <c r="M531" i="45"/>
  <c r="M529" i="45"/>
  <c r="M527" i="45"/>
  <c r="M525" i="45"/>
  <c r="M523" i="45"/>
  <c r="M521" i="45"/>
  <c r="M519" i="45"/>
  <c r="N518" i="45"/>
  <c r="N520" i="45"/>
  <c r="N522" i="45"/>
  <c r="N524" i="45"/>
  <c r="N526" i="45"/>
  <c r="N528" i="45"/>
  <c r="N530" i="45"/>
  <c r="N532" i="45"/>
  <c r="N534" i="45"/>
  <c r="N536" i="45"/>
  <c r="N538" i="45"/>
  <c r="N540" i="45"/>
  <c r="N542" i="45"/>
  <c r="N544" i="45"/>
  <c r="N546" i="45"/>
  <c r="N548" i="45"/>
  <c r="N550" i="45"/>
  <c r="N552" i="45"/>
  <c r="N554" i="45"/>
  <c r="N556" i="45"/>
  <c r="N558" i="45"/>
  <c r="N560" i="45"/>
  <c r="N562" i="45"/>
  <c r="N564" i="45"/>
  <c r="N566" i="45"/>
  <c r="N568" i="45"/>
  <c r="N570" i="45"/>
  <c r="N572" i="45"/>
  <c r="N574" i="45"/>
  <c r="N576" i="45"/>
  <c r="N578" i="45"/>
  <c r="N580" i="45"/>
  <c r="N582" i="45"/>
  <c r="N584" i="45"/>
  <c r="N586" i="45"/>
  <c r="N588" i="45"/>
  <c r="N590" i="45"/>
  <c r="N592" i="45"/>
  <c r="N594" i="45"/>
  <c r="N596" i="45"/>
  <c r="N598" i="45"/>
  <c r="N600" i="45"/>
  <c r="N602" i="45"/>
  <c r="N604" i="45"/>
  <c r="N606" i="45"/>
  <c r="N608" i="45"/>
  <c r="N610" i="45"/>
  <c r="N612" i="45"/>
  <c r="N614" i="45"/>
  <c r="N616" i="45"/>
  <c r="N618" i="45"/>
  <c r="N620" i="45"/>
  <c r="N622" i="45"/>
  <c r="N624" i="45"/>
  <c r="N626" i="45"/>
  <c r="N628" i="45"/>
  <c r="N630" i="45"/>
  <c r="N632" i="45"/>
  <c r="N634" i="45"/>
  <c r="N636" i="45"/>
  <c r="N638" i="45"/>
  <c r="N640" i="45"/>
  <c r="N642" i="45"/>
  <c r="N644" i="45"/>
  <c r="N646" i="45"/>
  <c r="N648" i="45"/>
  <c r="N650" i="45"/>
  <c r="N652" i="45"/>
  <c r="N654" i="45"/>
  <c r="N656" i="45"/>
  <c r="N658" i="45"/>
  <c r="N660" i="45"/>
  <c r="N662" i="45"/>
  <c r="N664" i="45"/>
  <c r="N666" i="45"/>
  <c r="N668" i="45"/>
  <c r="N670" i="45"/>
  <c r="N672" i="45"/>
  <c r="N674" i="45"/>
  <c r="N676" i="45"/>
  <c r="N678" i="45"/>
  <c r="N680" i="45"/>
  <c r="N682" i="45"/>
  <c r="N684" i="45"/>
  <c r="N686" i="45"/>
  <c r="N688" i="45"/>
  <c r="N690" i="45"/>
  <c r="N692" i="45"/>
  <c r="N694" i="45"/>
  <c r="N696" i="45"/>
  <c r="N698" i="45"/>
  <c r="N700" i="45"/>
  <c r="N702" i="45"/>
  <c r="N704" i="45"/>
  <c r="N706" i="45"/>
  <c r="N708" i="45"/>
  <c r="N710" i="45"/>
  <c r="N712" i="45"/>
  <c r="N714" i="45"/>
  <c r="N716" i="45"/>
  <c r="N718" i="45"/>
  <c r="N720" i="45"/>
  <c r="N722" i="45"/>
  <c r="N724" i="45"/>
  <c r="N726" i="45"/>
  <c r="N728" i="45"/>
  <c r="N730" i="45"/>
  <c r="N732" i="45"/>
  <c r="N734" i="45"/>
  <c r="N736" i="45"/>
  <c r="N738" i="45"/>
  <c r="N740" i="45"/>
  <c r="N742" i="45"/>
  <c r="N744" i="45"/>
  <c r="N746" i="45"/>
  <c r="N748" i="45"/>
  <c r="N750" i="45"/>
  <c r="N752" i="45"/>
  <c r="N754" i="45"/>
  <c r="N756" i="45"/>
  <c r="N758" i="45"/>
  <c r="N760" i="45"/>
  <c r="N762" i="45"/>
  <c r="N764" i="45"/>
  <c r="N766" i="45"/>
  <c r="N768" i="45"/>
  <c r="N770" i="45"/>
  <c r="N772" i="45"/>
  <c r="N774" i="45"/>
  <c r="N776" i="45"/>
  <c r="N778" i="45"/>
  <c r="N780" i="45"/>
  <c r="N782" i="45"/>
  <c r="N784" i="45"/>
  <c r="N786" i="45"/>
  <c r="N788" i="45"/>
  <c r="N790" i="45"/>
  <c r="N792" i="45"/>
  <c r="N794" i="45"/>
  <c r="N796" i="45"/>
  <c r="N798" i="45"/>
  <c r="N800" i="45"/>
  <c r="N802" i="45"/>
  <c r="N804" i="45"/>
  <c r="N806" i="45"/>
  <c r="N808" i="45"/>
  <c r="N810" i="45"/>
  <c r="N812" i="45"/>
  <c r="N814" i="45"/>
  <c r="N816" i="45"/>
  <c r="N818" i="45"/>
  <c r="N820" i="45"/>
  <c r="N822" i="45"/>
  <c r="N824" i="45"/>
  <c r="N826" i="45"/>
  <c r="N828" i="45"/>
  <c r="N830" i="45"/>
  <c r="N832" i="45"/>
  <c r="N834" i="45"/>
  <c r="N836" i="45"/>
  <c r="N838" i="45"/>
  <c r="N840" i="45"/>
  <c r="N842" i="45"/>
  <c r="N844" i="45"/>
  <c r="N846" i="45"/>
  <c r="N848" i="45"/>
  <c r="N850" i="45"/>
  <c r="N852" i="45"/>
  <c r="N854" i="45"/>
  <c r="N856" i="45"/>
  <c r="N858" i="45"/>
  <c r="N860" i="45"/>
  <c r="N862" i="45"/>
  <c r="N864" i="45"/>
  <c r="N866" i="45"/>
  <c r="N868" i="45"/>
  <c r="N870" i="45"/>
  <c r="N872" i="45"/>
  <c r="N874" i="45"/>
  <c r="N876" i="45"/>
  <c r="N878" i="45"/>
  <c r="N880" i="45"/>
  <c r="N882" i="45"/>
  <c r="N884" i="45"/>
  <c r="N886" i="45"/>
  <c r="N888" i="45"/>
  <c r="N890" i="45"/>
  <c r="N892" i="45"/>
  <c r="N894" i="45"/>
  <c r="N896" i="45"/>
  <c r="N898" i="45"/>
  <c r="N900" i="45"/>
  <c r="N902" i="45"/>
  <c r="N904" i="45"/>
  <c r="N906" i="45"/>
  <c r="N908" i="45"/>
  <c r="N910" i="45"/>
  <c r="N912" i="45"/>
  <c r="N914" i="45"/>
  <c r="N916" i="45"/>
  <c r="N918" i="45"/>
  <c r="N920" i="45"/>
  <c r="N922" i="45"/>
  <c r="N924" i="45"/>
  <c r="N926" i="45"/>
  <c r="N928" i="45"/>
  <c r="N930" i="45"/>
  <c r="N932" i="45"/>
  <c r="N934" i="45"/>
  <c r="N936" i="45"/>
  <c r="N938" i="45"/>
  <c r="N940" i="45"/>
  <c r="N942" i="45"/>
  <c r="N944" i="45"/>
  <c r="N946" i="45"/>
  <c r="N948" i="45"/>
  <c r="N950" i="45"/>
  <c r="N952" i="45"/>
  <c r="N954" i="45"/>
  <c r="N956" i="45"/>
  <c r="N958" i="45"/>
  <c r="N960" i="45"/>
  <c r="N962" i="45"/>
  <c r="N964" i="45"/>
  <c r="N966" i="45"/>
  <c r="N968" i="45"/>
  <c r="N970" i="45"/>
  <c r="N972" i="45"/>
  <c r="N974" i="45"/>
  <c r="N976" i="45"/>
  <c r="N978" i="45"/>
  <c r="N980" i="45"/>
  <c r="N982" i="45"/>
  <c r="N984" i="45"/>
  <c r="N986" i="45"/>
  <c r="N988" i="45"/>
  <c r="N990" i="45"/>
  <c r="N992" i="45"/>
  <c r="N994" i="45"/>
  <c r="N996" i="45"/>
  <c r="N998" i="45"/>
  <c r="N1000" i="45"/>
  <c r="N1002" i="45"/>
  <c r="N1004" i="45"/>
  <c r="N1006" i="45"/>
  <c r="N1008" i="45"/>
  <c r="N1010" i="45"/>
  <c r="N1012" i="45"/>
  <c r="N1014" i="45"/>
  <c r="N1016" i="45"/>
  <c r="N1018" i="45"/>
  <c r="N1020" i="45"/>
  <c r="N1022" i="45"/>
  <c r="N1024" i="45"/>
  <c r="N1026" i="45"/>
  <c r="N1028" i="45"/>
  <c r="O519" i="45"/>
  <c r="O521" i="45"/>
  <c r="O523" i="45"/>
  <c r="O525" i="45"/>
  <c r="O527" i="45"/>
  <c r="O529" i="45"/>
  <c r="O531" i="45"/>
  <c r="O533" i="45"/>
  <c r="O535" i="45"/>
  <c r="O537" i="45"/>
  <c r="O539" i="45"/>
  <c r="O541" i="45"/>
  <c r="O543" i="45"/>
  <c r="O545" i="45"/>
  <c r="O547" i="45"/>
  <c r="O549" i="45"/>
  <c r="O551" i="45"/>
  <c r="O553" i="45"/>
  <c r="O555" i="45"/>
  <c r="O557" i="45"/>
  <c r="O559" i="45"/>
  <c r="O561" i="45"/>
  <c r="O563" i="45"/>
  <c r="O565" i="45"/>
  <c r="O567" i="45"/>
  <c r="O569" i="45"/>
  <c r="O571" i="45"/>
  <c r="O573" i="45"/>
  <c r="O575" i="45"/>
  <c r="O577" i="45"/>
  <c r="O579" i="45"/>
  <c r="O581" i="45"/>
  <c r="O583" i="45"/>
  <c r="O585" i="45"/>
  <c r="O587" i="45"/>
  <c r="O589" i="45"/>
  <c r="O591" i="45"/>
  <c r="O593" i="45"/>
  <c r="O595" i="45"/>
  <c r="O597" i="45"/>
  <c r="O599" i="45"/>
  <c r="O601" i="45"/>
  <c r="O603" i="45"/>
  <c r="O605" i="45"/>
  <c r="O607" i="45"/>
  <c r="O609" i="45"/>
  <c r="O611" i="45"/>
  <c r="O613" i="45"/>
  <c r="O615" i="45"/>
  <c r="O617" i="45"/>
  <c r="O619" i="45"/>
  <c r="O621" i="45"/>
  <c r="O623" i="45"/>
  <c r="O625" i="45"/>
  <c r="O627" i="45"/>
  <c r="O629" i="45"/>
  <c r="O631" i="45"/>
  <c r="O633" i="45"/>
  <c r="O635" i="45"/>
  <c r="O637" i="45"/>
  <c r="O639" i="45"/>
  <c r="O641" i="45"/>
  <c r="O643" i="45"/>
  <c r="O645" i="45"/>
  <c r="O647" i="45"/>
  <c r="O649" i="45"/>
  <c r="O651" i="45"/>
  <c r="O653" i="45"/>
  <c r="O655" i="45"/>
  <c r="O657" i="45"/>
  <c r="O659" i="45"/>
  <c r="O661" i="45"/>
  <c r="O663" i="45"/>
  <c r="O665" i="45"/>
  <c r="O667" i="45"/>
  <c r="O669" i="45"/>
  <c r="O671" i="45"/>
  <c r="O673" i="45"/>
  <c r="O675" i="45"/>
  <c r="O677" i="45"/>
  <c r="O679" i="45"/>
  <c r="O681" i="45"/>
  <c r="O683" i="45"/>
  <c r="O685" i="45"/>
  <c r="O687" i="45"/>
  <c r="O689" i="45"/>
  <c r="O691" i="45"/>
  <c r="O693" i="45"/>
  <c r="O695" i="45"/>
  <c r="O697" i="45"/>
  <c r="O699" i="45"/>
  <c r="O701" i="45"/>
  <c r="O703" i="45"/>
  <c r="O705" i="45"/>
  <c r="O707" i="45"/>
  <c r="O709" i="45"/>
  <c r="O711" i="45"/>
  <c r="O713" i="45"/>
  <c r="O715" i="45"/>
  <c r="O717" i="45"/>
  <c r="O719" i="45"/>
  <c r="O721" i="45"/>
  <c r="O723" i="45"/>
  <c r="O725" i="45"/>
  <c r="O727" i="45"/>
  <c r="O729" i="45"/>
  <c r="O731" i="45"/>
  <c r="O733" i="45"/>
  <c r="O735" i="45"/>
  <c r="O737" i="45"/>
  <c r="O739" i="45"/>
  <c r="O741" i="45"/>
  <c r="O743" i="45"/>
  <c r="O745" i="45"/>
  <c r="O747" i="45"/>
  <c r="O749" i="45"/>
  <c r="O751" i="45"/>
  <c r="O753" i="45"/>
  <c r="O755" i="45"/>
  <c r="O757" i="45"/>
  <c r="O759" i="45"/>
  <c r="O761" i="45"/>
  <c r="O763" i="45"/>
  <c r="O765" i="45"/>
  <c r="O767" i="45"/>
  <c r="O769" i="45"/>
  <c r="O771" i="45"/>
  <c r="O773" i="45"/>
  <c r="O775" i="45"/>
  <c r="O777" i="45"/>
  <c r="O779" i="45"/>
  <c r="O781" i="45"/>
  <c r="O783" i="45"/>
  <c r="O785" i="45"/>
  <c r="O787" i="45"/>
  <c r="O789" i="45"/>
  <c r="O791" i="45"/>
  <c r="O793" i="45"/>
  <c r="O795" i="45"/>
  <c r="O797" i="45"/>
  <c r="O799" i="45"/>
  <c r="O801" i="45"/>
  <c r="O803" i="45"/>
  <c r="O805" i="45"/>
  <c r="O807" i="45"/>
  <c r="O809" i="45"/>
  <c r="O811" i="45"/>
  <c r="O813" i="45"/>
  <c r="O815" i="45"/>
  <c r="O817" i="45"/>
  <c r="O819" i="45"/>
  <c r="O821" i="45"/>
  <c r="O823" i="45"/>
  <c r="O825" i="45"/>
  <c r="O827" i="45"/>
  <c r="O829" i="45"/>
  <c r="O831" i="45"/>
  <c r="O833" i="45"/>
  <c r="O835" i="45"/>
  <c r="O837" i="45"/>
  <c r="O839" i="45"/>
  <c r="O841" i="45"/>
  <c r="O843" i="45"/>
  <c r="O845" i="45"/>
  <c r="O847" i="45"/>
  <c r="O849" i="45"/>
  <c r="O851" i="45"/>
  <c r="O853" i="45"/>
  <c r="O855" i="45"/>
  <c r="O857" i="45"/>
  <c r="O859" i="45"/>
  <c r="O861" i="45"/>
  <c r="O863" i="45"/>
  <c r="O865" i="45"/>
  <c r="O867" i="45"/>
  <c r="O869" i="45"/>
  <c r="O871" i="45"/>
  <c r="O873" i="45"/>
  <c r="O875" i="45"/>
  <c r="O877" i="45"/>
  <c r="O879" i="45"/>
  <c r="O881" i="45"/>
  <c r="O883" i="45"/>
  <c r="O885" i="45"/>
  <c r="O887" i="45"/>
  <c r="O889" i="45"/>
  <c r="O891" i="45"/>
  <c r="O893" i="45"/>
  <c r="O895" i="45"/>
  <c r="O897" i="45"/>
  <c r="O899" i="45"/>
  <c r="O901" i="45"/>
  <c r="O903" i="45"/>
  <c r="O905" i="45"/>
  <c r="O907" i="45"/>
  <c r="O909" i="45"/>
  <c r="O911" i="45"/>
  <c r="O913" i="45"/>
  <c r="O915" i="45"/>
  <c r="O917" i="45"/>
  <c r="O919" i="45"/>
  <c r="O921" i="45"/>
  <c r="O923" i="45"/>
  <c r="O925" i="45"/>
  <c r="O927" i="45"/>
  <c r="O929" i="45"/>
  <c r="O931" i="45"/>
  <c r="O933" i="45"/>
  <c r="O935" i="45"/>
  <c r="O937" i="45"/>
  <c r="O939" i="45"/>
  <c r="O941" i="45"/>
  <c r="O943" i="45"/>
  <c r="O945" i="45"/>
  <c r="O947" i="45"/>
  <c r="O949" i="45"/>
  <c r="O951" i="45"/>
  <c r="O953" i="45"/>
  <c r="O955" i="45"/>
  <c r="O957" i="45"/>
  <c r="O959" i="45"/>
  <c r="O961" i="45"/>
  <c r="O963" i="45"/>
  <c r="O965" i="45"/>
  <c r="O967" i="45"/>
  <c r="O969" i="45"/>
  <c r="O971" i="45"/>
  <c r="O973" i="45"/>
  <c r="O975" i="45"/>
  <c r="O977" i="45"/>
  <c r="O979" i="45"/>
  <c r="O981" i="45"/>
  <c r="O983" i="45"/>
  <c r="O985" i="45"/>
  <c r="O987" i="45"/>
  <c r="O989" i="45"/>
  <c r="O991" i="45"/>
  <c r="O993" i="45"/>
  <c r="O995" i="45"/>
  <c r="O997" i="45"/>
  <c r="O999" i="45"/>
  <c r="O1001" i="45"/>
  <c r="O1003" i="45"/>
  <c r="O1005" i="45"/>
  <c r="O1007" i="45"/>
  <c r="O1009" i="45"/>
  <c r="O1011" i="45"/>
  <c r="O1013" i="45"/>
  <c r="O1015" i="45"/>
  <c r="O1017" i="45"/>
  <c r="O1019" i="45"/>
  <c r="O1021" i="45"/>
  <c r="O1023" i="45"/>
  <c r="O1025" i="45"/>
  <c r="O1027" i="45"/>
  <c r="O1029" i="45"/>
  <c r="B1028" i="45"/>
  <c r="B3236" i="10" s="1"/>
  <c r="B1026" i="45"/>
  <c r="B3234" i="10" s="1"/>
  <c r="B1022" i="45"/>
  <c r="B3230" i="10" s="1"/>
  <c r="B1020" i="45"/>
  <c r="B3228" i="10" s="1"/>
  <c r="B1016" i="45"/>
  <c r="B3224" i="10" s="1"/>
  <c r="B1012" i="45"/>
  <c r="B3220" i="10" s="1"/>
  <c r="B1010" i="45"/>
  <c r="B3218" i="10" s="1"/>
  <c r="B1006" i="45"/>
  <c r="B3214" i="10" s="1"/>
  <c r="B1004" i="45"/>
  <c r="B3212" i="10" s="1"/>
  <c r="B1000" i="45"/>
  <c r="B3208" i="10" s="1"/>
  <c r="B996" i="45"/>
  <c r="B3204" i="10" s="1"/>
  <c r="B994" i="45"/>
  <c r="B3202" i="10" s="1"/>
  <c r="B990" i="45"/>
  <c r="B3198" i="10" s="1"/>
  <c r="B986" i="45"/>
  <c r="B3194" i="10" s="1"/>
  <c r="B982" i="45"/>
  <c r="B3190" i="10" s="1"/>
  <c r="B980" i="45"/>
  <c r="B3188" i="10" s="1"/>
  <c r="B976" i="45"/>
  <c r="B3184" i="10" s="1"/>
  <c r="B972" i="45"/>
  <c r="B3180" i="10" s="1"/>
  <c r="B970" i="45"/>
  <c r="B3178" i="10" s="1"/>
  <c r="B966" i="45"/>
  <c r="B3174" i="10" s="1"/>
  <c r="B964" i="45"/>
  <c r="B3172" i="10" s="1"/>
  <c r="B960" i="45"/>
  <c r="B3168" i="10" s="1"/>
  <c r="B956" i="45"/>
  <c r="B3164" i="10" s="1"/>
  <c r="B954" i="45"/>
  <c r="B3162" i="10" s="1"/>
  <c r="B950" i="45"/>
  <c r="B3158" i="10" s="1"/>
  <c r="B946" i="45"/>
  <c r="B3154" i="10" s="1"/>
  <c r="B944" i="45"/>
  <c r="B3152" i="10" s="1"/>
  <c r="B940" i="45"/>
  <c r="B3148" i="10" s="1"/>
  <c r="B936" i="45"/>
  <c r="B3144" i="10" s="1"/>
  <c r="B932" i="45"/>
  <c r="B3140" i="10" s="1"/>
  <c r="B930" i="45"/>
  <c r="B3138" i="10" s="1"/>
  <c r="B926" i="45"/>
  <c r="B3134" i="10" s="1"/>
  <c r="B924" i="45"/>
  <c r="B3132" i="10" s="1"/>
  <c r="B920" i="45"/>
  <c r="B3128" i="10" s="1"/>
  <c r="B916" i="45"/>
  <c r="B3124" i="10" s="1"/>
  <c r="B912" i="45"/>
  <c r="B3120" i="10" s="1"/>
  <c r="B910" i="45"/>
  <c r="B3118" i="10" s="1"/>
  <c r="B906" i="45"/>
  <c r="B3114" i="10" s="1"/>
  <c r="B902" i="45"/>
  <c r="B3110" i="10" s="1"/>
  <c r="B898" i="45"/>
  <c r="B3106" i="10" s="1"/>
  <c r="B896" i="45"/>
  <c r="B3104" i="10" s="1"/>
  <c r="B892" i="45"/>
  <c r="B3100" i="10" s="1"/>
  <c r="B888" i="45"/>
  <c r="B3096" i="10" s="1"/>
  <c r="B884" i="45"/>
  <c r="B3092" i="10" s="1"/>
  <c r="B880" i="45"/>
  <c r="B3088" i="10" s="1"/>
  <c r="B876" i="45"/>
  <c r="B3084" i="10" s="1"/>
  <c r="B874" i="45"/>
  <c r="B3082" i="10" s="1"/>
  <c r="B870" i="45"/>
  <c r="B3078" i="10" s="1"/>
  <c r="B868" i="45"/>
  <c r="B3076" i="10" s="1"/>
  <c r="B864" i="45"/>
  <c r="B3072" i="10" s="1"/>
  <c r="B860" i="45"/>
  <c r="B3068" i="10" s="1"/>
  <c r="B856" i="45"/>
  <c r="B3064" i="10" s="1"/>
  <c r="B852" i="45"/>
  <c r="B3060" i="10" s="1"/>
  <c r="B850" i="45"/>
  <c r="B3058" i="10" s="1"/>
  <c r="B846" i="45"/>
  <c r="B3054" i="10" s="1"/>
  <c r="B844" i="45"/>
  <c r="B3052" i="10" s="1"/>
  <c r="B840" i="45"/>
  <c r="B3048" i="10" s="1"/>
  <c r="B838" i="45"/>
  <c r="B3046" i="10" s="1"/>
  <c r="B834" i="45"/>
  <c r="B3042" i="10" s="1"/>
  <c r="B830" i="45"/>
  <c r="B3038" i="10" s="1"/>
  <c r="B826" i="45"/>
  <c r="B3034" i="10" s="1"/>
  <c r="B824" i="45"/>
  <c r="B3032" i="10" s="1"/>
  <c r="B820" i="45"/>
  <c r="B3028" i="10" s="1"/>
  <c r="B818" i="45"/>
  <c r="B3026" i="10" s="1"/>
  <c r="B814" i="45"/>
  <c r="B3022" i="10" s="1"/>
  <c r="B806" i="45"/>
  <c r="B3014" i="10" s="1"/>
  <c r="B1029" i="45"/>
  <c r="B3237" i="10" s="1"/>
  <c r="B1027" i="45"/>
  <c r="B3235" i="10" s="1"/>
  <c r="B1025" i="45"/>
  <c r="B3233" i="10" s="1"/>
  <c r="B1023" i="45"/>
  <c r="B3231" i="10" s="1"/>
  <c r="B1021" i="45"/>
  <c r="B3229" i="10" s="1"/>
  <c r="B1019" i="45"/>
  <c r="B3227" i="10" s="1"/>
  <c r="B1017" i="45"/>
  <c r="B3225" i="10" s="1"/>
  <c r="B1015" i="45"/>
  <c r="B3223" i="10" s="1"/>
  <c r="B1013" i="45"/>
  <c r="B3221" i="10" s="1"/>
  <c r="B1011" i="45"/>
  <c r="B3219" i="10" s="1"/>
  <c r="B1009" i="45"/>
  <c r="B3217" i="10" s="1"/>
  <c r="B1007" i="45"/>
  <c r="B3215" i="10" s="1"/>
  <c r="B1005" i="45"/>
  <c r="B3213" i="10" s="1"/>
  <c r="B1003" i="45"/>
  <c r="B3211" i="10" s="1"/>
  <c r="B1001" i="45"/>
  <c r="B3209" i="10" s="1"/>
  <c r="B999" i="45"/>
  <c r="B3207" i="10" s="1"/>
  <c r="B997" i="45"/>
  <c r="B3205" i="10" s="1"/>
  <c r="B995" i="45"/>
  <c r="B3203" i="10" s="1"/>
  <c r="B993" i="45"/>
  <c r="B3201" i="10" s="1"/>
  <c r="B991" i="45"/>
  <c r="B3199" i="10" s="1"/>
  <c r="B989" i="45"/>
  <c r="B3197" i="10" s="1"/>
  <c r="B987" i="45"/>
  <c r="B3195" i="10" s="1"/>
  <c r="B985" i="45"/>
  <c r="B3193" i="10" s="1"/>
  <c r="B983" i="45"/>
  <c r="B3191" i="10" s="1"/>
  <c r="B981" i="45"/>
  <c r="B3189" i="10" s="1"/>
  <c r="B979" i="45"/>
  <c r="B3187" i="10" s="1"/>
  <c r="B977" i="45"/>
  <c r="B3185" i="10" s="1"/>
  <c r="B975" i="45"/>
  <c r="B3183" i="10" s="1"/>
  <c r="B973" i="45"/>
  <c r="B3181" i="10" s="1"/>
  <c r="B971" i="45"/>
  <c r="B3179" i="10" s="1"/>
  <c r="B969" i="45"/>
  <c r="B3177" i="10" s="1"/>
  <c r="B967" i="45"/>
  <c r="B3175" i="10" s="1"/>
  <c r="B965" i="45"/>
  <c r="B3173" i="10" s="1"/>
  <c r="B963" i="45"/>
  <c r="B3171" i="10" s="1"/>
  <c r="B961" i="45"/>
  <c r="B3169" i="10" s="1"/>
  <c r="B959" i="45"/>
  <c r="B3167" i="10" s="1"/>
  <c r="B957" i="45"/>
  <c r="B3165" i="10" s="1"/>
  <c r="B955" i="45"/>
  <c r="B3163" i="10" s="1"/>
  <c r="B953" i="45"/>
  <c r="B3161" i="10" s="1"/>
  <c r="B951" i="45"/>
  <c r="B3159" i="10" s="1"/>
  <c r="B949" i="45"/>
  <c r="B3157" i="10" s="1"/>
  <c r="B947" i="45"/>
  <c r="B3155" i="10" s="1"/>
  <c r="B945" i="45"/>
  <c r="B3153" i="10" s="1"/>
  <c r="B943" i="45"/>
  <c r="B3151" i="10" s="1"/>
  <c r="B941" i="45"/>
  <c r="B3149" i="10" s="1"/>
  <c r="B939" i="45"/>
  <c r="B3147" i="10" s="1"/>
  <c r="B937" i="45"/>
  <c r="B3145" i="10" s="1"/>
  <c r="B935" i="45"/>
  <c r="B3143" i="10" s="1"/>
  <c r="B933" i="45"/>
  <c r="B3141" i="10" s="1"/>
  <c r="B931" i="45"/>
  <c r="B3139" i="10" s="1"/>
  <c r="B929" i="45"/>
  <c r="B3137" i="10" s="1"/>
  <c r="B927" i="45"/>
  <c r="B3135" i="10" s="1"/>
  <c r="B925" i="45"/>
  <c r="B3133" i="10" s="1"/>
  <c r="B923" i="45"/>
  <c r="B3131" i="10" s="1"/>
  <c r="B921" i="45"/>
  <c r="B3129" i="10" s="1"/>
  <c r="B919" i="45"/>
  <c r="B3127" i="10" s="1"/>
  <c r="B917" i="45"/>
  <c r="B3125" i="10" s="1"/>
  <c r="B915" i="45"/>
  <c r="B3123" i="10" s="1"/>
  <c r="B913" i="45"/>
  <c r="B3121" i="10" s="1"/>
  <c r="B911" i="45"/>
  <c r="B3119" i="10" s="1"/>
  <c r="B909" i="45"/>
  <c r="B3117" i="10" s="1"/>
  <c r="B907" i="45"/>
  <c r="B3115" i="10" s="1"/>
  <c r="B905" i="45"/>
  <c r="B3113" i="10" s="1"/>
  <c r="B903" i="45"/>
  <c r="B3111" i="10" s="1"/>
  <c r="B901" i="45"/>
  <c r="B3109" i="10" s="1"/>
  <c r="B899" i="45"/>
  <c r="B3107" i="10" s="1"/>
  <c r="B897" i="45"/>
  <c r="B3105" i="10" s="1"/>
  <c r="B895" i="45"/>
  <c r="B3103" i="10" s="1"/>
  <c r="B893" i="45"/>
  <c r="B3101" i="10" s="1"/>
  <c r="B891" i="45"/>
  <c r="B3099" i="10" s="1"/>
  <c r="B889" i="45"/>
  <c r="B3097" i="10" s="1"/>
  <c r="B887" i="45"/>
  <c r="B3095" i="10" s="1"/>
  <c r="B885" i="45"/>
  <c r="B3093" i="10" s="1"/>
  <c r="B883" i="45"/>
  <c r="B3091" i="10" s="1"/>
  <c r="B881" i="45"/>
  <c r="B3089" i="10" s="1"/>
  <c r="B879" i="45"/>
  <c r="B3087" i="10" s="1"/>
  <c r="B877" i="45"/>
  <c r="B3085" i="10" s="1"/>
  <c r="B875" i="45"/>
  <c r="B3083" i="10" s="1"/>
  <c r="B873" i="45"/>
  <c r="B3081" i="10" s="1"/>
  <c r="B871" i="45"/>
  <c r="B3079" i="10" s="1"/>
  <c r="B869" i="45"/>
  <c r="B3077" i="10" s="1"/>
  <c r="B867" i="45"/>
  <c r="B3075" i="10" s="1"/>
  <c r="B865" i="45"/>
  <c r="B3073" i="10" s="1"/>
  <c r="B863" i="45"/>
  <c r="B3071" i="10" s="1"/>
  <c r="B861" i="45"/>
  <c r="B3069" i="10" s="1"/>
  <c r="B859" i="45"/>
  <c r="B3067" i="10" s="1"/>
  <c r="B857" i="45"/>
  <c r="B3065" i="10" s="1"/>
  <c r="B855" i="45"/>
  <c r="B3063" i="10" s="1"/>
  <c r="B853" i="45"/>
  <c r="B3061" i="10" s="1"/>
  <c r="B851" i="45"/>
  <c r="B3059" i="10" s="1"/>
  <c r="B849" i="45"/>
  <c r="B3057" i="10" s="1"/>
  <c r="B847" i="45"/>
  <c r="B3055" i="10" s="1"/>
  <c r="B845" i="45"/>
  <c r="B3053" i="10" s="1"/>
  <c r="B843" i="45"/>
  <c r="B3051" i="10" s="1"/>
  <c r="B841" i="45"/>
  <c r="B3049" i="10" s="1"/>
  <c r="B839" i="45"/>
  <c r="B3047" i="10" s="1"/>
  <c r="B837" i="45"/>
  <c r="B3045" i="10" s="1"/>
  <c r="B835" i="45"/>
  <c r="B3043" i="10" s="1"/>
  <c r="B833" i="45"/>
  <c r="B3041" i="10" s="1"/>
  <c r="B831" i="45"/>
  <c r="B3039" i="10" s="1"/>
  <c r="B829" i="45"/>
  <c r="B3037" i="10" s="1"/>
  <c r="B827" i="45"/>
  <c r="B3035" i="10" s="1"/>
  <c r="B825" i="45"/>
  <c r="B3033" i="10" s="1"/>
  <c r="B823" i="45"/>
  <c r="B3031" i="10" s="1"/>
  <c r="B821" i="45"/>
  <c r="B3029" i="10" s="1"/>
  <c r="B819" i="45"/>
  <c r="B3027" i="10" s="1"/>
  <c r="B817" i="45"/>
  <c r="B3025" i="10" s="1"/>
  <c r="B815" i="45"/>
  <c r="B3023" i="10" s="1"/>
  <c r="B813" i="45"/>
  <c r="B3021" i="10" s="1"/>
  <c r="B811" i="45"/>
  <c r="B3019" i="10" s="1"/>
  <c r="B809" i="45"/>
  <c r="B3017" i="10" s="1"/>
  <c r="B807" i="45"/>
  <c r="B3015" i="10" s="1"/>
  <c r="B805" i="45"/>
  <c r="B3013" i="10" s="1"/>
  <c r="B803" i="45"/>
  <c r="B3011" i="10" s="1"/>
  <c r="B801" i="45"/>
  <c r="B3009" i="10" s="1"/>
  <c r="B799" i="45"/>
  <c r="B3007" i="10" s="1"/>
  <c r="B797" i="45"/>
  <c r="B3005" i="10" s="1"/>
  <c r="B795" i="45"/>
  <c r="B3003" i="10" s="1"/>
  <c r="B793" i="45"/>
  <c r="B3001" i="10" s="1"/>
  <c r="B791" i="45"/>
  <c r="B2999" i="10" s="1"/>
  <c r="B789" i="45"/>
  <c r="B2997" i="10" s="1"/>
  <c r="B787" i="45"/>
  <c r="B2995" i="10" s="1"/>
  <c r="B785" i="45"/>
  <c r="B2993" i="10" s="1"/>
  <c r="B783" i="45"/>
  <c r="B2991" i="10" s="1"/>
  <c r="B781" i="45"/>
  <c r="B2989" i="10" s="1"/>
  <c r="B779" i="45"/>
  <c r="B2987" i="10" s="1"/>
  <c r="B777" i="45"/>
  <c r="B2985" i="10" s="1"/>
  <c r="B775" i="45"/>
  <c r="B2983" i="10" s="1"/>
  <c r="B773" i="45"/>
  <c r="B2981" i="10" s="1"/>
  <c r="B771" i="45"/>
  <c r="B2979" i="10" s="1"/>
  <c r="B769" i="45"/>
  <c r="B2977" i="10" s="1"/>
  <c r="B767" i="45"/>
  <c r="B2975" i="10" s="1"/>
  <c r="B765" i="45"/>
  <c r="B2973" i="10" s="1"/>
  <c r="B763" i="45"/>
  <c r="B2971" i="10" s="1"/>
  <c r="B761" i="45"/>
  <c r="B2969" i="10" s="1"/>
  <c r="B759" i="45"/>
  <c r="B2967" i="10" s="1"/>
  <c r="B757" i="45"/>
  <c r="B2965" i="10" s="1"/>
  <c r="B755" i="45"/>
  <c r="B2963" i="10" s="1"/>
  <c r="B753" i="45"/>
  <c r="B2961" i="10" s="1"/>
  <c r="B751" i="45"/>
  <c r="B2959" i="10" s="1"/>
  <c r="B749" i="45"/>
  <c r="B2957" i="10" s="1"/>
  <c r="B747" i="45"/>
  <c r="B2955" i="10" s="1"/>
  <c r="B745" i="45"/>
  <c r="B2953" i="10" s="1"/>
  <c r="B743" i="45"/>
  <c r="B2951" i="10" s="1"/>
  <c r="B741" i="45"/>
  <c r="B2949" i="10" s="1"/>
  <c r="B739" i="45"/>
  <c r="B2947" i="10" s="1"/>
  <c r="B737" i="45"/>
  <c r="B2945" i="10" s="1"/>
  <c r="B735" i="45"/>
  <c r="B2943" i="10" s="1"/>
  <c r="B733" i="45"/>
  <c r="B2941" i="10" s="1"/>
  <c r="B731" i="45"/>
  <c r="B2939" i="10" s="1"/>
  <c r="B729" i="45"/>
  <c r="B2937" i="10" s="1"/>
  <c r="B727" i="45"/>
  <c r="B2935" i="10" s="1"/>
  <c r="B725" i="45"/>
  <c r="B2933" i="10" s="1"/>
  <c r="B723" i="45"/>
  <c r="B2931" i="10" s="1"/>
  <c r="B721" i="45"/>
  <c r="B2929" i="10" s="1"/>
  <c r="B719" i="45"/>
  <c r="B2927" i="10" s="1"/>
  <c r="B717" i="45"/>
  <c r="B2925" i="10" s="1"/>
  <c r="B715" i="45"/>
  <c r="B2923" i="10" s="1"/>
  <c r="B713" i="45"/>
  <c r="B2921" i="10" s="1"/>
  <c r="B711" i="45"/>
  <c r="B2919" i="10" s="1"/>
  <c r="B709" i="45"/>
  <c r="B2917" i="10" s="1"/>
  <c r="B707" i="45"/>
  <c r="B2915" i="10" s="1"/>
  <c r="B705" i="45"/>
  <c r="B2913" i="10" s="1"/>
  <c r="B703" i="45"/>
  <c r="B2911" i="10" s="1"/>
  <c r="B701" i="45"/>
  <c r="B2909" i="10" s="1"/>
  <c r="B699" i="45"/>
  <c r="B2907" i="10" s="1"/>
  <c r="B697" i="45"/>
  <c r="B2905" i="10" s="1"/>
  <c r="B695" i="45"/>
  <c r="B2903" i="10" s="1"/>
  <c r="B693" i="45"/>
  <c r="B2901" i="10" s="1"/>
  <c r="B691" i="45"/>
  <c r="B2899" i="10" s="1"/>
  <c r="B689" i="45"/>
  <c r="B2897" i="10" s="1"/>
  <c r="B687" i="45"/>
  <c r="B2895" i="10" s="1"/>
  <c r="B685" i="45"/>
  <c r="B2893" i="10" s="1"/>
  <c r="B683" i="45"/>
  <c r="B2891" i="10" s="1"/>
  <c r="B681" i="45"/>
  <c r="B2889" i="10" s="1"/>
  <c r="B679" i="45"/>
  <c r="B2887" i="10" s="1"/>
  <c r="B677" i="45"/>
  <c r="B2885" i="10" s="1"/>
  <c r="B675" i="45"/>
  <c r="B2883" i="10" s="1"/>
  <c r="B673" i="45"/>
  <c r="B2881" i="10" s="1"/>
  <c r="B671" i="45"/>
  <c r="B2879" i="10" s="1"/>
  <c r="B669" i="45"/>
  <c r="B2877" i="10" s="1"/>
  <c r="B667" i="45"/>
  <c r="B2875" i="10" s="1"/>
  <c r="B665" i="45"/>
  <c r="B2873" i="10" s="1"/>
  <c r="B663" i="45"/>
  <c r="B2871" i="10" s="1"/>
  <c r="B661" i="45"/>
  <c r="B2869" i="10" s="1"/>
  <c r="B659" i="45"/>
  <c r="B2867" i="10" s="1"/>
  <c r="B657" i="45"/>
  <c r="B2865" i="10" s="1"/>
  <c r="B655" i="45"/>
  <c r="B2863" i="10" s="1"/>
  <c r="B653" i="45"/>
  <c r="B2861" i="10" s="1"/>
  <c r="B651" i="45"/>
  <c r="B2859" i="10" s="1"/>
  <c r="B649" i="45"/>
  <c r="B2857" i="10" s="1"/>
  <c r="B647" i="45"/>
  <c r="B2855" i="10" s="1"/>
  <c r="B645" i="45"/>
  <c r="B2853" i="10" s="1"/>
  <c r="B643" i="45"/>
  <c r="B2851" i="10" s="1"/>
  <c r="B641" i="45"/>
  <c r="B2849" i="10" s="1"/>
  <c r="B639" i="45"/>
  <c r="B2847" i="10" s="1"/>
  <c r="B637" i="45"/>
  <c r="B2845" i="10" s="1"/>
  <c r="B635" i="45"/>
  <c r="B2843" i="10" s="1"/>
  <c r="B633" i="45"/>
  <c r="B2841" i="10" s="1"/>
  <c r="B631" i="45"/>
  <c r="B2839" i="10" s="1"/>
  <c r="B629" i="45"/>
  <c r="B2837" i="10" s="1"/>
  <c r="B627" i="45"/>
  <c r="B2835" i="10" s="1"/>
  <c r="B625" i="45"/>
  <c r="B2833" i="10" s="1"/>
  <c r="B623" i="45"/>
  <c r="B2831" i="10" s="1"/>
  <c r="B621" i="45"/>
  <c r="B2829" i="10" s="1"/>
  <c r="B619" i="45"/>
  <c r="B2827" i="10" s="1"/>
  <c r="B617" i="45"/>
  <c r="B2825" i="10" s="1"/>
  <c r="B615" i="45"/>
  <c r="B2823" i="10" s="1"/>
  <c r="B613" i="45"/>
  <c r="B2821" i="10" s="1"/>
  <c r="B611" i="45"/>
  <c r="B2819" i="10" s="1"/>
  <c r="B609" i="45"/>
  <c r="B2817" i="10" s="1"/>
  <c r="B607" i="45"/>
  <c r="B2815" i="10" s="1"/>
  <c r="B605" i="45"/>
  <c r="B2813" i="10" s="1"/>
  <c r="B603" i="45"/>
  <c r="B2811" i="10" s="1"/>
  <c r="B601" i="45"/>
  <c r="B2809" i="10" s="1"/>
  <c r="B599" i="45"/>
  <c r="B2807" i="10" s="1"/>
  <c r="B597" i="45"/>
  <c r="B2805" i="10" s="1"/>
  <c r="B595" i="45"/>
  <c r="B2803" i="10" s="1"/>
  <c r="B593" i="45"/>
  <c r="B2801" i="10" s="1"/>
  <c r="B591" i="45"/>
  <c r="B2799" i="10" s="1"/>
  <c r="B589" i="45"/>
  <c r="B2797" i="10" s="1"/>
  <c r="B587" i="45"/>
  <c r="B2795" i="10" s="1"/>
  <c r="B585" i="45"/>
  <c r="B2793" i="10" s="1"/>
  <c r="B583" i="45"/>
  <c r="B2791" i="10" s="1"/>
  <c r="B581" i="45"/>
  <c r="B2789" i="10" s="1"/>
  <c r="B579" i="45"/>
  <c r="B2787" i="10" s="1"/>
  <c r="B577" i="45"/>
  <c r="B2785" i="10" s="1"/>
  <c r="B575" i="45"/>
  <c r="B2783" i="10" s="1"/>
  <c r="B573" i="45"/>
  <c r="B2781" i="10" s="1"/>
  <c r="B571" i="45"/>
  <c r="B2779" i="10" s="1"/>
  <c r="B569" i="45"/>
  <c r="B2777" i="10" s="1"/>
  <c r="B567" i="45"/>
  <c r="B2775" i="10" s="1"/>
  <c r="B565" i="45"/>
  <c r="B2773" i="10" s="1"/>
  <c r="B563" i="45"/>
  <c r="B2771" i="10" s="1"/>
  <c r="B561" i="45"/>
  <c r="B2769" i="10" s="1"/>
  <c r="B559" i="45"/>
  <c r="B2767" i="10" s="1"/>
  <c r="B557" i="45"/>
  <c r="B2765" i="10" s="1"/>
  <c r="B555" i="45"/>
  <c r="B2763" i="10" s="1"/>
  <c r="B553" i="45"/>
  <c r="B2761" i="10" s="1"/>
  <c r="B551" i="45"/>
  <c r="B2759" i="10" s="1"/>
  <c r="B549" i="45"/>
  <c r="B2757" i="10" s="1"/>
  <c r="B547" i="45"/>
  <c r="B2755" i="10" s="1"/>
  <c r="B545" i="45"/>
  <c r="B2753" i="10" s="1"/>
  <c r="B543" i="45"/>
  <c r="B2751" i="10" s="1"/>
  <c r="B541" i="45"/>
  <c r="B2749" i="10" s="1"/>
  <c r="B539" i="45"/>
  <c r="B2747" i="10" s="1"/>
  <c r="B537" i="45"/>
  <c r="B2745" i="10" s="1"/>
  <c r="B535" i="45"/>
  <c r="B2743" i="10" s="1"/>
  <c r="B533" i="45"/>
  <c r="B2741" i="10" s="1"/>
  <c r="B531" i="45"/>
  <c r="B2739" i="10" s="1"/>
  <c r="B529" i="45"/>
  <c r="B2737" i="10" s="1"/>
  <c r="B527" i="45"/>
  <c r="B2735" i="10" s="1"/>
  <c r="B525" i="45"/>
  <c r="B2733" i="10" s="1"/>
  <c r="B523" i="45"/>
  <c r="B2731" i="10" s="1"/>
  <c r="B521" i="45"/>
  <c r="B2729" i="10" s="1"/>
  <c r="B519" i="45"/>
  <c r="B2727" i="10" s="1"/>
  <c r="D519" i="45"/>
  <c r="D521" i="45"/>
  <c r="D523" i="45"/>
  <c r="D525" i="45"/>
  <c r="D527" i="45"/>
  <c r="D529" i="45"/>
  <c r="D531" i="45"/>
  <c r="D533" i="45"/>
  <c r="D535" i="45"/>
  <c r="D537" i="45"/>
  <c r="D539" i="45"/>
  <c r="D541" i="45"/>
  <c r="D543" i="45"/>
  <c r="D545" i="45"/>
  <c r="D547" i="45"/>
  <c r="D549" i="45"/>
  <c r="D551" i="45"/>
  <c r="D553" i="45"/>
  <c r="D555" i="45"/>
  <c r="D557" i="45"/>
  <c r="D559" i="45"/>
  <c r="D561" i="45"/>
  <c r="D563" i="45"/>
  <c r="D565" i="45"/>
  <c r="D567" i="45"/>
  <c r="D569" i="45"/>
  <c r="D571" i="45"/>
  <c r="D573" i="45"/>
  <c r="D575" i="45"/>
  <c r="D577" i="45"/>
  <c r="D579" i="45"/>
  <c r="D581" i="45"/>
  <c r="D583" i="45"/>
  <c r="D585" i="45"/>
  <c r="D587" i="45"/>
  <c r="D589" i="45"/>
  <c r="D591" i="45"/>
  <c r="D593" i="45"/>
  <c r="D595" i="45"/>
  <c r="D597" i="45"/>
  <c r="D599" i="45"/>
  <c r="D601" i="45"/>
  <c r="D603" i="45"/>
  <c r="D605" i="45"/>
  <c r="D607" i="45"/>
  <c r="D609" i="45"/>
  <c r="D611" i="45"/>
  <c r="D613" i="45"/>
  <c r="D615" i="45"/>
  <c r="D617" i="45"/>
  <c r="D619" i="45"/>
  <c r="D621" i="45"/>
  <c r="D623" i="45"/>
  <c r="D625" i="45"/>
  <c r="D627" i="45"/>
  <c r="D629" i="45"/>
  <c r="D631" i="45"/>
  <c r="D633" i="45"/>
  <c r="D635" i="45"/>
  <c r="D637" i="45"/>
  <c r="D639" i="45"/>
  <c r="D641" i="45"/>
  <c r="D643" i="45"/>
  <c r="D645" i="45"/>
  <c r="D647" i="45"/>
  <c r="D649" i="45"/>
  <c r="D651" i="45"/>
  <c r="D653" i="45"/>
  <c r="D655" i="45"/>
  <c r="D657" i="45"/>
  <c r="D659" i="45"/>
  <c r="D661" i="45"/>
  <c r="D663" i="45"/>
  <c r="D665" i="45"/>
  <c r="D667" i="45"/>
  <c r="D669" i="45"/>
  <c r="D671" i="45"/>
  <c r="D673" i="45"/>
  <c r="D675" i="45"/>
  <c r="D677" i="45"/>
  <c r="D679" i="45"/>
  <c r="D681" i="45"/>
  <c r="D683" i="45"/>
  <c r="D685" i="45"/>
  <c r="D687" i="45"/>
  <c r="D689" i="45"/>
  <c r="D691" i="45"/>
  <c r="D693" i="45"/>
  <c r="D695" i="45"/>
  <c r="D697" i="45"/>
  <c r="D699" i="45"/>
  <c r="D701" i="45"/>
  <c r="D703" i="45"/>
  <c r="D705" i="45"/>
  <c r="D707" i="45"/>
  <c r="D709" i="45"/>
  <c r="D711" i="45"/>
  <c r="D713" i="45"/>
  <c r="D715" i="45"/>
  <c r="D717" i="45"/>
  <c r="D719" i="45"/>
  <c r="D721" i="45"/>
  <c r="D723" i="45"/>
  <c r="D725" i="45"/>
  <c r="D727" i="45"/>
  <c r="D729" i="45"/>
  <c r="D731" i="45"/>
  <c r="D733" i="45"/>
  <c r="D735" i="45"/>
  <c r="D737" i="45"/>
  <c r="D739" i="45"/>
  <c r="D741" i="45"/>
  <c r="D743" i="45"/>
  <c r="D745" i="45"/>
  <c r="D747" i="45"/>
  <c r="D749" i="45"/>
  <c r="D751" i="45"/>
  <c r="D753" i="45"/>
  <c r="D755" i="45"/>
  <c r="D757" i="45"/>
  <c r="D759" i="45"/>
  <c r="D761" i="45"/>
  <c r="D763" i="45"/>
  <c r="D765" i="45"/>
  <c r="D767" i="45"/>
  <c r="D769" i="45"/>
  <c r="D771" i="45"/>
  <c r="D773" i="45"/>
  <c r="D775" i="45"/>
  <c r="D777" i="45"/>
  <c r="D779" i="45"/>
  <c r="D781" i="45"/>
  <c r="D783" i="45"/>
  <c r="D785" i="45"/>
  <c r="D787" i="45"/>
  <c r="D789" i="45"/>
  <c r="D791" i="45"/>
  <c r="D793" i="45"/>
  <c r="D795" i="45"/>
  <c r="D797" i="45"/>
  <c r="D799" i="45"/>
  <c r="D801" i="45"/>
  <c r="D803" i="45"/>
  <c r="D805" i="45"/>
  <c r="D807" i="45"/>
  <c r="D809" i="45"/>
  <c r="D811" i="45"/>
  <c r="D813" i="45"/>
  <c r="D815" i="45"/>
  <c r="D817" i="45"/>
  <c r="D819" i="45"/>
  <c r="D821" i="45"/>
  <c r="D823" i="45"/>
  <c r="D825" i="45"/>
  <c r="D827" i="45"/>
  <c r="D829" i="45"/>
  <c r="D831" i="45"/>
  <c r="D833" i="45"/>
  <c r="D835" i="45"/>
  <c r="D837" i="45"/>
  <c r="D839" i="45"/>
  <c r="D841" i="45"/>
  <c r="D843" i="45"/>
  <c r="D845" i="45"/>
  <c r="D847" i="45"/>
  <c r="D849" i="45"/>
  <c r="D851" i="45"/>
  <c r="D853" i="45"/>
  <c r="D855" i="45"/>
  <c r="D857" i="45"/>
  <c r="D859" i="45"/>
  <c r="D861" i="45"/>
  <c r="D863" i="45"/>
  <c r="D865" i="45"/>
  <c r="D867" i="45"/>
  <c r="D869" i="45"/>
  <c r="D871" i="45"/>
  <c r="D873" i="45"/>
  <c r="D875" i="45"/>
  <c r="D877" i="45"/>
  <c r="D879" i="45"/>
  <c r="D881" i="45"/>
  <c r="D883" i="45"/>
  <c r="D885" i="45"/>
  <c r="D887" i="45"/>
  <c r="D889" i="45"/>
  <c r="D891" i="45"/>
  <c r="D893" i="45"/>
  <c r="D895" i="45"/>
  <c r="D897" i="45"/>
  <c r="D899" i="45"/>
  <c r="D901" i="45"/>
  <c r="D903" i="45"/>
  <c r="D905" i="45"/>
  <c r="D907" i="45"/>
  <c r="D909" i="45"/>
  <c r="D911" i="45"/>
  <c r="D913" i="45"/>
  <c r="D915" i="45"/>
  <c r="D917" i="45"/>
  <c r="D919" i="45"/>
  <c r="D921" i="45"/>
  <c r="D923" i="45"/>
  <c r="D925" i="45"/>
  <c r="D927" i="45"/>
  <c r="D929" i="45"/>
  <c r="D931" i="45"/>
  <c r="D933" i="45"/>
  <c r="D935" i="45"/>
  <c r="D937" i="45"/>
  <c r="D939" i="45"/>
  <c r="D941" i="45"/>
  <c r="D943" i="45"/>
  <c r="D945" i="45"/>
  <c r="D947" i="45"/>
  <c r="D949" i="45"/>
  <c r="D951" i="45"/>
  <c r="D953" i="45"/>
  <c r="D955" i="45"/>
  <c r="D957" i="45"/>
  <c r="D959" i="45"/>
  <c r="D961" i="45"/>
  <c r="D963" i="45"/>
  <c r="D965" i="45"/>
  <c r="D967" i="45"/>
  <c r="D969" i="45"/>
  <c r="D971" i="45"/>
  <c r="D973" i="45"/>
  <c r="D975" i="45"/>
  <c r="D977" i="45"/>
  <c r="D979" i="45"/>
  <c r="D981" i="45"/>
  <c r="D983" i="45"/>
  <c r="D985" i="45"/>
  <c r="D987" i="45"/>
  <c r="D989" i="45"/>
  <c r="D991" i="45"/>
  <c r="D993" i="45"/>
  <c r="D995" i="45"/>
  <c r="D997" i="45"/>
  <c r="D999" i="45"/>
  <c r="D1001" i="45"/>
  <c r="D1003" i="45"/>
  <c r="D1005" i="45"/>
  <c r="D1007" i="45"/>
  <c r="D1009" i="45"/>
  <c r="D1011" i="45"/>
  <c r="D1013" i="45"/>
  <c r="D1015" i="45"/>
  <c r="D1017" i="45"/>
  <c r="D1019" i="45"/>
  <c r="D1021" i="45"/>
  <c r="D1023" i="45"/>
  <c r="D1025" i="45"/>
  <c r="D1027" i="45"/>
  <c r="D1029" i="45"/>
  <c r="E518" i="45"/>
  <c r="E520" i="45"/>
  <c r="E522" i="45"/>
  <c r="E524" i="45"/>
  <c r="E526" i="45"/>
  <c r="E528" i="45"/>
  <c r="E530" i="45"/>
  <c r="E532" i="45"/>
  <c r="E534" i="45"/>
  <c r="E536" i="45"/>
  <c r="E538" i="45"/>
  <c r="E540" i="45"/>
  <c r="E542" i="45"/>
  <c r="E544" i="45"/>
  <c r="E546" i="45"/>
  <c r="E548" i="45"/>
  <c r="E550" i="45"/>
  <c r="E552" i="45"/>
  <c r="E554" i="45"/>
  <c r="E556" i="45"/>
  <c r="E558" i="45"/>
  <c r="E560" i="45"/>
  <c r="E562" i="45"/>
  <c r="E564" i="45"/>
  <c r="E566" i="45"/>
  <c r="E568" i="45"/>
  <c r="E570" i="45"/>
  <c r="E572" i="45"/>
  <c r="E574" i="45"/>
  <c r="E576" i="45"/>
  <c r="E578" i="45"/>
  <c r="E580" i="45"/>
  <c r="E582" i="45"/>
  <c r="E584" i="45"/>
  <c r="E586" i="45"/>
  <c r="E588" i="45"/>
  <c r="E590" i="45"/>
  <c r="E592" i="45"/>
  <c r="E594" i="45"/>
  <c r="E596" i="45"/>
  <c r="E598" i="45"/>
  <c r="E600" i="45"/>
  <c r="E602" i="45"/>
  <c r="E604" i="45"/>
  <c r="E606" i="45"/>
  <c r="E608" i="45"/>
  <c r="E610" i="45"/>
  <c r="E612" i="45"/>
  <c r="E614" i="45"/>
  <c r="E616" i="45"/>
  <c r="E618" i="45"/>
  <c r="E620" i="45"/>
  <c r="E622" i="45"/>
  <c r="E624" i="45"/>
  <c r="E626" i="45"/>
  <c r="E628" i="45"/>
  <c r="E630" i="45"/>
  <c r="E632" i="45"/>
  <c r="E634" i="45"/>
  <c r="E636" i="45"/>
  <c r="E638" i="45"/>
  <c r="E640" i="45"/>
  <c r="E642" i="45"/>
  <c r="E644" i="45"/>
  <c r="E646" i="45"/>
  <c r="E648" i="45"/>
  <c r="E650" i="45"/>
  <c r="E652" i="45"/>
  <c r="E654" i="45"/>
  <c r="E656" i="45"/>
  <c r="E658" i="45"/>
  <c r="E660" i="45"/>
  <c r="E662" i="45"/>
  <c r="E664" i="45"/>
  <c r="E666" i="45"/>
  <c r="E668" i="45"/>
  <c r="E670" i="45"/>
  <c r="E672" i="45"/>
  <c r="E674" i="45"/>
  <c r="E676" i="45"/>
  <c r="E678" i="45"/>
  <c r="E680" i="45"/>
  <c r="E682" i="45"/>
  <c r="E684" i="45"/>
  <c r="E686" i="45"/>
  <c r="E688" i="45"/>
  <c r="E690" i="45"/>
  <c r="E692" i="45"/>
  <c r="E694" i="45"/>
  <c r="E696" i="45"/>
  <c r="E698" i="45"/>
  <c r="E700" i="45"/>
  <c r="E702" i="45"/>
  <c r="E704" i="45"/>
  <c r="E706" i="45"/>
  <c r="E708" i="45"/>
  <c r="E710" i="45"/>
  <c r="E712" i="45"/>
  <c r="E714" i="45"/>
  <c r="E716" i="45"/>
  <c r="E718" i="45"/>
  <c r="E720" i="45"/>
  <c r="E722" i="45"/>
  <c r="E724" i="45"/>
  <c r="E726" i="45"/>
  <c r="E728" i="45"/>
  <c r="E730" i="45"/>
  <c r="E732" i="45"/>
  <c r="E734" i="45"/>
  <c r="E736" i="45"/>
  <c r="E738" i="45"/>
  <c r="E740" i="45"/>
  <c r="E742" i="45"/>
  <c r="E744" i="45"/>
  <c r="E746" i="45"/>
  <c r="E748" i="45"/>
  <c r="E750" i="45"/>
  <c r="E752" i="45"/>
  <c r="E754" i="45"/>
  <c r="E756" i="45"/>
  <c r="E758" i="45"/>
  <c r="E760" i="45"/>
  <c r="E762" i="45"/>
  <c r="E764" i="45"/>
  <c r="E766" i="45"/>
  <c r="E768" i="45"/>
  <c r="E770" i="45"/>
  <c r="E772" i="45"/>
  <c r="E774" i="45"/>
  <c r="E776" i="45"/>
  <c r="E778" i="45"/>
  <c r="E780" i="45"/>
  <c r="E782" i="45"/>
  <c r="E784" i="45"/>
  <c r="E786" i="45"/>
  <c r="E788" i="45"/>
  <c r="E790" i="45"/>
  <c r="E792" i="45"/>
  <c r="E794" i="45"/>
  <c r="E796" i="45"/>
  <c r="E798" i="45"/>
  <c r="E800" i="45"/>
  <c r="E802" i="45"/>
  <c r="E804" i="45"/>
  <c r="E806" i="45"/>
  <c r="E808" i="45"/>
  <c r="E810" i="45"/>
  <c r="E812" i="45"/>
  <c r="E814" i="45"/>
  <c r="E816" i="45"/>
  <c r="E818" i="45"/>
  <c r="E820" i="45"/>
  <c r="E822" i="45"/>
  <c r="E824" i="45"/>
  <c r="E826" i="45"/>
  <c r="E828" i="45"/>
  <c r="E830" i="45"/>
  <c r="E832" i="45"/>
  <c r="E834" i="45"/>
  <c r="E836" i="45"/>
  <c r="E838" i="45"/>
  <c r="E840" i="45"/>
  <c r="E842" i="45"/>
  <c r="E844" i="45"/>
  <c r="E846" i="45"/>
  <c r="E848" i="45"/>
  <c r="E850" i="45"/>
  <c r="E852" i="45"/>
  <c r="E854" i="45"/>
  <c r="E856" i="45"/>
  <c r="E858" i="45"/>
  <c r="E860" i="45"/>
  <c r="E862" i="45"/>
  <c r="E864" i="45"/>
  <c r="E866" i="45"/>
  <c r="E868" i="45"/>
  <c r="E870" i="45"/>
  <c r="E872" i="45"/>
  <c r="E874" i="45"/>
  <c r="E876" i="45"/>
  <c r="E878" i="45"/>
  <c r="E880" i="45"/>
  <c r="E882" i="45"/>
  <c r="E884" i="45"/>
  <c r="E886" i="45"/>
  <c r="E888" i="45"/>
  <c r="E890" i="45"/>
  <c r="E892" i="45"/>
  <c r="E894" i="45"/>
  <c r="E896" i="45"/>
  <c r="E898" i="45"/>
  <c r="E900" i="45"/>
  <c r="E902" i="45"/>
  <c r="E904" i="45"/>
  <c r="E906" i="45"/>
  <c r="E908" i="45"/>
  <c r="E910" i="45"/>
  <c r="E912" i="45"/>
  <c r="E914" i="45"/>
  <c r="E916" i="45"/>
  <c r="E918" i="45"/>
  <c r="E920" i="45"/>
  <c r="E922" i="45"/>
  <c r="E924" i="45"/>
  <c r="E926" i="45"/>
  <c r="E928" i="45"/>
  <c r="E930" i="45"/>
  <c r="E932" i="45"/>
  <c r="E934" i="45"/>
  <c r="E936" i="45"/>
  <c r="E938" i="45"/>
  <c r="E940" i="45"/>
  <c r="E942" i="45"/>
  <c r="E944" i="45"/>
  <c r="E946" i="45"/>
  <c r="E948" i="45"/>
  <c r="E950" i="45"/>
  <c r="E952" i="45"/>
  <c r="E954" i="45"/>
  <c r="E956" i="45"/>
  <c r="E958" i="45"/>
  <c r="E960" i="45"/>
  <c r="E962" i="45"/>
  <c r="E964" i="45"/>
  <c r="E966" i="45"/>
  <c r="E968" i="45"/>
  <c r="E970" i="45"/>
  <c r="E972" i="45"/>
  <c r="E974" i="45"/>
  <c r="E976" i="45"/>
  <c r="E978" i="45"/>
  <c r="E980" i="45"/>
  <c r="E982" i="45"/>
  <c r="E984" i="45"/>
  <c r="E986" i="45"/>
  <c r="E988" i="45"/>
  <c r="E990" i="45"/>
  <c r="E992" i="45"/>
  <c r="E994" i="45"/>
  <c r="E996" i="45"/>
  <c r="E998" i="45"/>
  <c r="E1000" i="45"/>
  <c r="E1002" i="45"/>
  <c r="E1004" i="45"/>
  <c r="E1006" i="45"/>
  <c r="E1008" i="45"/>
  <c r="E1010" i="45"/>
  <c r="E1012" i="45"/>
  <c r="E1014" i="45"/>
  <c r="E1016" i="45"/>
  <c r="E1018" i="45"/>
  <c r="E1020" i="45"/>
  <c r="E1022" i="45"/>
  <c r="E1024" i="45"/>
  <c r="E1026" i="45"/>
  <c r="E1028" i="45"/>
  <c r="F519" i="45"/>
  <c r="F521" i="45"/>
  <c r="F523" i="45"/>
  <c r="F525" i="45"/>
  <c r="F527" i="45"/>
  <c r="F529" i="45"/>
  <c r="F531" i="45"/>
  <c r="F533" i="45"/>
  <c r="F535" i="45"/>
  <c r="F537" i="45"/>
  <c r="F539" i="45"/>
  <c r="F541" i="45"/>
  <c r="F543" i="45"/>
  <c r="F545" i="45"/>
  <c r="F547" i="45"/>
  <c r="F549" i="45"/>
  <c r="F551" i="45"/>
  <c r="F553" i="45"/>
  <c r="F555" i="45"/>
  <c r="F557" i="45"/>
  <c r="F559" i="45"/>
  <c r="F561" i="45"/>
  <c r="F563" i="45"/>
  <c r="F565" i="45"/>
  <c r="F567" i="45"/>
  <c r="F569" i="45"/>
  <c r="F571" i="45"/>
  <c r="F573" i="45"/>
  <c r="F575" i="45"/>
  <c r="F577" i="45"/>
  <c r="F579" i="45"/>
  <c r="F581" i="45"/>
  <c r="F583" i="45"/>
  <c r="F585" i="45"/>
  <c r="F587" i="45"/>
  <c r="F589" i="45"/>
  <c r="F591" i="45"/>
  <c r="F593" i="45"/>
  <c r="F595" i="45"/>
  <c r="F597" i="45"/>
  <c r="F599" i="45"/>
  <c r="F601" i="45"/>
  <c r="F603" i="45"/>
  <c r="F605" i="45"/>
  <c r="F607" i="45"/>
  <c r="F609" i="45"/>
  <c r="F611" i="45"/>
  <c r="F613" i="45"/>
  <c r="F615" i="45"/>
  <c r="F617" i="45"/>
  <c r="F619" i="45"/>
  <c r="F621" i="45"/>
  <c r="F623" i="45"/>
  <c r="F625" i="45"/>
  <c r="F627" i="45"/>
  <c r="F629" i="45"/>
  <c r="F631" i="45"/>
  <c r="F633" i="45"/>
  <c r="F635" i="45"/>
  <c r="F637" i="45"/>
  <c r="F639" i="45"/>
  <c r="F641" i="45"/>
  <c r="F643" i="45"/>
  <c r="F645" i="45"/>
  <c r="F647" i="45"/>
  <c r="F649" i="45"/>
  <c r="F651" i="45"/>
  <c r="F653" i="45"/>
  <c r="F655" i="45"/>
  <c r="F657" i="45"/>
  <c r="F659" i="45"/>
  <c r="F661" i="45"/>
  <c r="F663" i="45"/>
  <c r="F665" i="45"/>
  <c r="F667" i="45"/>
  <c r="F669" i="45"/>
  <c r="F671" i="45"/>
  <c r="F673" i="45"/>
  <c r="F675" i="45"/>
  <c r="F677" i="45"/>
  <c r="F679" i="45"/>
  <c r="F681" i="45"/>
  <c r="F683" i="45"/>
  <c r="F685" i="45"/>
  <c r="F687" i="45"/>
  <c r="F689" i="45"/>
  <c r="F691" i="45"/>
  <c r="F693" i="45"/>
  <c r="F695" i="45"/>
  <c r="F697" i="45"/>
  <c r="F699" i="45"/>
  <c r="F701" i="45"/>
  <c r="F703" i="45"/>
  <c r="F705" i="45"/>
  <c r="F707" i="45"/>
  <c r="F709" i="45"/>
  <c r="F711" i="45"/>
  <c r="F713" i="45"/>
  <c r="F715" i="45"/>
  <c r="F717" i="45"/>
  <c r="F719" i="45"/>
  <c r="F721" i="45"/>
  <c r="F723" i="45"/>
  <c r="F725" i="45"/>
  <c r="F727" i="45"/>
  <c r="F729" i="45"/>
  <c r="F731" i="45"/>
  <c r="F733" i="45"/>
  <c r="F735" i="45"/>
  <c r="F737" i="45"/>
  <c r="F739" i="45"/>
  <c r="F741" i="45"/>
  <c r="F743" i="45"/>
  <c r="F745" i="45"/>
  <c r="F747" i="45"/>
  <c r="F749" i="45"/>
  <c r="F751" i="45"/>
  <c r="F753" i="45"/>
  <c r="F755" i="45"/>
  <c r="F757" i="45"/>
  <c r="F759" i="45"/>
  <c r="F761" i="45"/>
  <c r="F763" i="45"/>
  <c r="F765" i="45"/>
  <c r="F767" i="45"/>
  <c r="F769" i="45"/>
  <c r="F771" i="45"/>
  <c r="F773" i="45"/>
  <c r="F775" i="45"/>
  <c r="F777" i="45"/>
  <c r="F779" i="45"/>
  <c r="F781" i="45"/>
  <c r="F783" i="45"/>
  <c r="F785" i="45"/>
  <c r="F787" i="45"/>
  <c r="F789" i="45"/>
  <c r="F791" i="45"/>
  <c r="F793" i="45"/>
  <c r="F795" i="45"/>
  <c r="F797" i="45"/>
  <c r="F799" i="45"/>
  <c r="F801" i="45"/>
  <c r="F803" i="45"/>
  <c r="F805" i="45"/>
  <c r="F807" i="45"/>
  <c r="F809" i="45"/>
  <c r="F811" i="45"/>
  <c r="F813" i="45"/>
  <c r="F815" i="45"/>
  <c r="F817" i="45"/>
  <c r="F819" i="45"/>
  <c r="F821" i="45"/>
  <c r="F823" i="45"/>
  <c r="F825" i="45"/>
  <c r="F827" i="45"/>
  <c r="F829" i="45"/>
  <c r="F831" i="45"/>
  <c r="F833" i="45"/>
  <c r="F835" i="45"/>
  <c r="F837" i="45"/>
  <c r="F839" i="45"/>
  <c r="F841" i="45"/>
  <c r="F843" i="45"/>
  <c r="F845" i="45"/>
  <c r="F847" i="45"/>
  <c r="F849" i="45"/>
  <c r="F851" i="45"/>
  <c r="F853" i="45"/>
  <c r="F855" i="45"/>
  <c r="F857" i="45"/>
  <c r="F859" i="45"/>
  <c r="F861" i="45"/>
  <c r="F863" i="45"/>
  <c r="F865" i="45"/>
  <c r="F867" i="45"/>
  <c r="F869" i="45"/>
  <c r="F871" i="45"/>
  <c r="F873" i="45"/>
  <c r="F875" i="45"/>
  <c r="F877" i="45"/>
  <c r="F879" i="45"/>
  <c r="F881" i="45"/>
  <c r="F883" i="45"/>
  <c r="F885" i="45"/>
  <c r="F887" i="45"/>
  <c r="F889" i="45"/>
  <c r="F891" i="45"/>
  <c r="F893" i="45"/>
  <c r="F895" i="45"/>
  <c r="F897" i="45"/>
  <c r="F899" i="45"/>
  <c r="F901" i="45"/>
  <c r="F903" i="45"/>
  <c r="F905" i="45"/>
  <c r="F907" i="45"/>
  <c r="F909" i="45"/>
  <c r="F911" i="45"/>
  <c r="F913" i="45"/>
  <c r="F915" i="45"/>
  <c r="F917" i="45"/>
  <c r="F919" i="45"/>
  <c r="F921" i="45"/>
  <c r="F923" i="45"/>
  <c r="F925" i="45"/>
  <c r="F927" i="45"/>
  <c r="F929" i="45"/>
  <c r="F931" i="45"/>
  <c r="F933" i="45"/>
  <c r="F935" i="45"/>
  <c r="F937" i="45"/>
  <c r="F939" i="45"/>
  <c r="F941" i="45"/>
  <c r="F943" i="45"/>
  <c r="F945" i="45"/>
  <c r="F947" i="45"/>
  <c r="F949" i="45"/>
  <c r="F951" i="45"/>
  <c r="F953" i="45"/>
  <c r="F955" i="45"/>
  <c r="F957" i="45"/>
  <c r="F959" i="45"/>
  <c r="F961" i="45"/>
  <c r="F963" i="45"/>
  <c r="F965" i="45"/>
  <c r="F967" i="45"/>
  <c r="F969" i="45"/>
  <c r="F971" i="45"/>
  <c r="F973" i="45"/>
  <c r="F975" i="45"/>
  <c r="F977" i="45"/>
  <c r="F979" i="45"/>
  <c r="F981" i="45"/>
  <c r="F983" i="45"/>
  <c r="F985" i="45"/>
  <c r="F987" i="45"/>
  <c r="F989" i="45"/>
  <c r="F991" i="45"/>
  <c r="F993" i="45"/>
  <c r="F995" i="45"/>
  <c r="F997" i="45"/>
  <c r="F999" i="45"/>
  <c r="F1001" i="45"/>
  <c r="F1003" i="45"/>
  <c r="F1005" i="45"/>
  <c r="F1007" i="45"/>
  <c r="F1009" i="45"/>
  <c r="F1011" i="45"/>
  <c r="F1013" i="45"/>
  <c r="F1015" i="45"/>
  <c r="F1017" i="45"/>
  <c r="F1019" i="45"/>
  <c r="F1021" i="45"/>
  <c r="F1023" i="45"/>
  <c r="F1025" i="45"/>
  <c r="F1027" i="45"/>
  <c r="F1029" i="45"/>
  <c r="G518" i="45"/>
  <c r="G520" i="45"/>
  <c r="G522" i="45"/>
  <c r="G524" i="45"/>
  <c r="G526" i="45"/>
  <c r="G528" i="45"/>
  <c r="G530" i="45"/>
  <c r="G532" i="45"/>
  <c r="G534" i="45"/>
  <c r="G536" i="45"/>
  <c r="G538" i="45"/>
  <c r="G540" i="45"/>
  <c r="G542" i="45"/>
  <c r="G544" i="45"/>
  <c r="G546" i="45"/>
  <c r="G548" i="45"/>
  <c r="G550" i="45"/>
  <c r="G552" i="45"/>
  <c r="G554" i="45"/>
  <c r="G556" i="45"/>
  <c r="G558" i="45"/>
  <c r="G560" i="45"/>
  <c r="G562" i="45"/>
  <c r="G564" i="45"/>
  <c r="G566" i="45"/>
  <c r="G568" i="45"/>
  <c r="G570" i="45"/>
  <c r="G572" i="45"/>
  <c r="G574" i="45"/>
  <c r="G576" i="45"/>
  <c r="G578" i="45"/>
  <c r="G580" i="45"/>
  <c r="G582" i="45"/>
  <c r="G584" i="45"/>
  <c r="G586" i="45"/>
  <c r="G588" i="45"/>
  <c r="G590" i="45"/>
  <c r="G592" i="45"/>
  <c r="G594" i="45"/>
  <c r="G596" i="45"/>
  <c r="G598" i="45"/>
  <c r="G600" i="45"/>
  <c r="G602" i="45"/>
  <c r="G604" i="45"/>
  <c r="G606" i="45"/>
  <c r="G608" i="45"/>
  <c r="G610" i="45"/>
  <c r="G612" i="45"/>
  <c r="G614" i="45"/>
  <c r="G616" i="45"/>
  <c r="G618" i="45"/>
  <c r="G620" i="45"/>
  <c r="G622" i="45"/>
  <c r="G624" i="45"/>
  <c r="G626" i="45"/>
  <c r="G628" i="45"/>
  <c r="G630" i="45"/>
  <c r="G632" i="45"/>
  <c r="G634" i="45"/>
  <c r="G636" i="45"/>
  <c r="G638" i="45"/>
  <c r="G640" i="45"/>
  <c r="G642" i="45"/>
  <c r="G644" i="45"/>
  <c r="G646" i="45"/>
  <c r="G648" i="45"/>
  <c r="G650" i="45"/>
  <c r="G652" i="45"/>
  <c r="G654" i="45"/>
  <c r="G656" i="45"/>
  <c r="G658" i="45"/>
  <c r="G660" i="45"/>
  <c r="G662" i="45"/>
  <c r="G664" i="45"/>
  <c r="G666" i="45"/>
  <c r="G668" i="45"/>
  <c r="G670" i="45"/>
  <c r="G672" i="45"/>
  <c r="G674" i="45"/>
  <c r="G676" i="45"/>
  <c r="G678" i="45"/>
  <c r="G680" i="45"/>
  <c r="G682" i="45"/>
  <c r="G684" i="45"/>
  <c r="G686" i="45"/>
  <c r="G688" i="45"/>
  <c r="G690" i="45"/>
  <c r="G692" i="45"/>
  <c r="G694" i="45"/>
  <c r="G696" i="45"/>
  <c r="G698" i="45"/>
  <c r="G700" i="45"/>
  <c r="G702" i="45"/>
  <c r="G704" i="45"/>
  <c r="G706" i="45"/>
  <c r="G708" i="45"/>
  <c r="G710" i="45"/>
  <c r="G712" i="45"/>
  <c r="G714" i="45"/>
  <c r="G716" i="45"/>
  <c r="G718" i="45"/>
  <c r="G720" i="45"/>
  <c r="G722" i="45"/>
  <c r="G724" i="45"/>
  <c r="G726" i="45"/>
  <c r="G728" i="45"/>
  <c r="G730" i="45"/>
  <c r="G732" i="45"/>
  <c r="G734" i="45"/>
  <c r="G736" i="45"/>
  <c r="G738" i="45"/>
  <c r="G740" i="45"/>
  <c r="G742" i="45"/>
  <c r="G744" i="45"/>
  <c r="G746" i="45"/>
  <c r="G748" i="45"/>
  <c r="G750" i="45"/>
  <c r="G752" i="45"/>
  <c r="G754" i="45"/>
  <c r="G756" i="45"/>
  <c r="G758" i="45"/>
  <c r="G760" i="45"/>
  <c r="G762" i="45"/>
  <c r="G764" i="45"/>
  <c r="G766" i="45"/>
  <c r="G768" i="45"/>
  <c r="G770" i="45"/>
  <c r="G772" i="45"/>
  <c r="G774" i="45"/>
  <c r="G776" i="45"/>
  <c r="G778" i="45"/>
  <c r="G780" i="45"/>
  <c r="G782" i="45"/>
  <c r="G784" i="45"/>
  <c r="G786" i="45"/>
  <c r="G788" i="45"/>
  <c r="G790" i="45"/>
  <c r="G792" i="45"/>
  <c r="G794" i="45"/>
  <c r="G796" i="45"/>
  <c r="G798" i="45"/>
  <c r="G800" i="45"/>
  <c r="G802" i="45"/>
  <c r="G804" i="45"/>
  <c r="G806" i="45"/>
  <c r="G808" i="45"/>
  <c r="G810" i="45"/>
  <c r="G812" i="45"/>
  <c r="G814" i="45"/>
  <c r="G816" i="45"/>
  <c r="G818" i="45"/>
  <c r="G820" i="45"/>
  <c r="G822" i="45"/>
  <c r="G824" i="45"/>
  <c r="G826" i="45"/>
  <c r="G828" i="45"/>
  <c r="G830" i="45"/>
  <c r="G832" i="45"/>
  <c r="G834" i="45"/>
  <c r="G836" i="45"/>
  <c r="G838" i="45"/>
  <c r="G840" i="45"/>
  <c r="G842" i="45"/>
  <c r="G844" i="45"/>
  <c r="G846" i="45"/>
  <c r="G848" i="45"/>
  <c r="G850" i="45"/>
  <c r="G852" i="45"/>
  <c r="G854" i="45"/>
  <c r="G856" i="45"/>
  <c r="G858" i="45"/>
  <c r="G860" i="45"/>
  <c r="G862" i="45"/>
  <c r="G864" i="45"/>
  <c r="G866" i="45"/>
  <c r="G868" i="45"/>
  <c r="G870" i="45"/>
  <c r="G872" i="45"/>
  <c r="G874" i="45"/>
  <c r="G876" i="45"/>
  <c r="G878" i="45"/>
  <c r="G880" i="45"/>
  <c r="G882" i="45"/>
  <c r="G884" i="45"/>
  <c r="G886" i="45"/>
  <c r="G888" i="45"/>
  <c r="G890" i="45"/>
  <c r="G892" i="45"/>
  <c r="G894" i="45"/>
  <c r="G896" i="45"/>
  <c r="G898" i="45"/>
  <c r="G900" i="45"/>
  <c r="G902" i="45"/>
  <c r="G904" i="45"/>
  <c r="G906" i="45"/>
  <c r="G908" i="45"/>
  <c r="G910" i="45"/>
  <c r="G912" i="45"/>
  <c r="G914" i="45"/>
  <c r="G916" i="45"/>
  <c r="G918" i="45"/>
  <c r="G920" i="45"/>
  <c r="G922" i="45"/>
  <c r="G924" i="45"/>
  <c r="G926" i="45"/>
  <c r="G928" i="45"/>
  <c r="G930" i="45"/>
  <c r="G932" i="45"/>
  <c r="G934" i="45"/>
  <c r="G936" i="45"/>
  <c r="G938" i="45"/>
  <c r="G940" i="45"/>
  <c r="G942" i="45"/>
  <c r="G944" i="45"/>
  <c r="G946" i="45"/>
  <c r="G948" i="45"/>
  <c r="G950" i="45"/>
  <c r="G952" i="45"/>
  <c r="G954" i="45"/>
  <c r="G956" i="45"/>
  <c r="G958" i="45"/>
  <c r="G960" i="45"/>
  <c r="G962" i="45"/>
  <c r="G964" i="45"/>
  <c r="G966" i="45"/>
  <c r="G968" i="45"/>
  <c r="G970" i="45"/>
  <c r="G972" i="45"/>
  <c r="G974" i="45"/>
  <c r="G976" i="45"/>
  <c r="G978" i="45"/>
  <c r="G980" i="45"/>
  <c r="G982" i="45"/>
  <c r="G984" i="45"/>
  <c r="G986" i="45"/>
  <c r="G988" i="45"/>
  <c r="G990" i="45"/>
  <c r="G992" i="45"/>
  <c r="G994" i="45"/>
  <c r="G996" i="45"/>
  <c r="G998" i="45"/>
  <c r="G1000" i="45"/>
  <c r="G1002" i="45"/>
  <c r="G1004" i="45"/>
  <c r="G1006" i="45"/>
  <c r="G1008" i="45"/>
  <c r="G1010" i="45"/>
  <c r="G1012" i="45"/>
  <c r="G1014" i="45"/>
  <c r="G1016" i="45"/>
  <c r="G1018" i="45"/>
  <c r="G1020" i="45"/>
  <c r="G1022" i="45"/>
  <c r="G1024" i="45"/>
  <c r="G1026" i="45"/>
  <c r="G1028" i="45"/>
  <c r="H519" i="45"/>
  <c r="H521" i="45"/>
  <c r="H523" i="45"/>
  <c r="H525" i="45"/>
  <c r="H527" i="45"/>
  <c r="H529" i="45"/>
  <c r="H531" i="45"/>
  <c r="H533" i="45"/>
  <c r="H535" i="45"/>
  <c r="H537" i="45"/>
  <c r="H539" i="45"/>
  <c r="H541" i="45"/>
  <c r="H543" i="45"/>
  <c r="H545" i="45"/>
  <c r="H547" i="45"/>
  <c r="H549" i="45"/>
  <c r="H551" i="45"/>
  <c r="H553" i="45"/>
  <c r="H555" i="45"/>
  <c r="H557" i="45"/>
  <c r="H559" i="45"/>
  <c r="H561" i="45"/>
  <c r="H563" i="45"/>
  <c r="H565" i="45"/>
  <c r="H567" i="45"/>
  <c r="H569" i="45"/>
  <c r="H571" i="45"/>
  <c r="H573" i="45"/>
  <c r="H575" i="45"/>
  <c r="H577" i="45"/>
  <c r="H579" i="45"/>
  <c r="H581" i="45"/>
  <c r="H583" i="45"/>
  <c r="H585" i="45"/>
  <c r="H587" i="45"/>
  <c r="H589" i="45"/>
  <c r="H591" i="45"/>
  <c r="H593" i="45"/>
  <c r="H595" i="45"/>
  <c r="H597" i="45"/>
  <c r="H599" i="45"/>
  <c r="H601" i="45"/>
  <c r="H603" i="45"/>
  <c r="H605" i="45"/>
  <c r="H607" i="45"/>
  <c r="H609" i="45"/>
  <c r="H611" i="45"/>
  <c r="H613" i="45"/>
  <c r="H615" i="45"/>
  <c r="H617" i="45"/>
  <c r="H619" i="45"/>
  <c r="H621" i="45"/>
  <c r="H623" i="45"/>
  <c r="H625" i="45"/>
  <c r="H627" i="45"/>
  <c r="H629" i="45"/>
  <c r="H631" i="45"/>
  <c r="H633" i="45"/>
  <c r="H635" i="45"/>
  <c r="H637" i="45"/>
  <c r="H639" i="45"/>
  <c r="H641" i="45"/>
  <c r="H643" i="45"/>
  <c r="H645" i="45"/>
  <c r="H647" i="45"/>
  <c r="H649" i="45"/>
  <c r="H651" i="45"/>
  <c r="H653" i="45"/>
  <c r="H655" i="45"/>
  <c r="H657" i="45"/>
  <c r="H659" i="45"/>
  <c r="H661" i="45"/>
  <c r="H663" i="45"/>
  <c r="H665" i="45"/>
  <c r="H667" i="45"/>
  <c r="H669" i="45"/>
  <c r="H671" i="45"/>
  <c r="H673" i="45"/>
  <c r="H675" i="45"/>
  <c r="H677" i="45"/>
  <c r="H679" i="45"/>
  <c r="H681" i="45"/>
  <c r="H683" i="45"/>
  <c r="H685" i="45"/>
  <c r="H687" i="45"/>
  <c r="H689" i="45"/>
  <c r="H691" i="45"/>
  <c r="H693" i="45"/>
  <c r="H695" i="45"/>
  <c r="H697" i="45"/>
  <c r="H699" i="45"/>
  <c r="H701" i="45"/>
  <c r="H703" i="45"/>
  <c r="H705" i="45"/>
  <c r="H707" i="45"/>
  <c r="H709" i="45"/>
  <c r="H711" i="45"/>
  <c r="H713" i="45"/>
  <c r="H715" i="45"/>
  <c r="H717" i="45"/>
  <c r="H719" i="45"/>
  <c r="H721" i="45"/>
  <c r="H723" i="45"/>
  <c r="H725" i="45"/>
  <c r="H727" i="45"/>
  <c r="H729" i="45"/>
  <c r="H731" i="45"/>
  <c r="H733" i="45"/>
  <c r="H735" i="45"/>
  <c r="H737" i="45"/>
  <c r="H739" i="45"/>
  <c r="H741" i="45"/>
  <c r="H743" i="45"/>
  <c r="H745" i="45"/>
  <c r="H747" i="45"/>
  <c r="H749" i="45"/>
  <c r="H751" i="45"/>
  <c r="H753" i="45"/>
  <c r="H755" i="45"/>
  <c r="H757" i="45"/>
  <c r="H759" i="45"/>
  <c r="H761" i="45"/>
  <c r="H763" i="45"/>
  <c r="H765" i="45"/>
  <c r="H767" i="45"/>
  <c r="H769" i="45"/>
  <c r="H771" i="45"/>
  <c r="H773" i="45"/>
  <c r="H775" i="45"/>
  <c r="H777" i="45"/>
  <c r="H779" i="45"/>
  <c r="H781" i="45"/>
  <c r="H783" i="45"/>
  <c r="H785" i="45"/>
  <c r="H787" i="45"/>
  <c r="H789" i="45"/>
  <c r="H791" i="45"/>
  <c r="H793" i="45"/>
  <c r="H795" i="45"/>
  <c r="H797" i="45"/>
  <c r="H799" i="45"/>
  <c r="H801" i="45"/>
  <c r="H803" i="45"/>
  <c r="H805" i="45"/>
  <c r="H807" i="45"/>
  <c r="H809" i="45"/>
  <c r="H811" i="45"/>
  <c r="H813" i="45"/>
  <c r="H815" i="45"/>
  <c r="H817" i="45"/>
  <c r="H819" i="45"/>
  <c r="H821" i="45"/>
  <c r="H823" i="45"/>
  <c r="H825" i="45"/>
  <c r="H827" i="45"/>
  <c r="H829" i="45"/>
  <c r="H831" i="45"/>
  <c r="H833" i="45"/>
  <c r="H835" i="45"/>
  <c r="H837" i="45"/>
  <c r="H839" i="45"/>
  <c r="H841" i="45"/>
  <c r="H843" i="45"/>
  <c r="H845" i="45"/>
  <c r="H847" i="45"/>
  <c r="H849" i="45"/>
  <c r="H851" i="45"/>
  <c r="H853" i="45"/>
  <c r="H855" i="45"/>
  <c r="H857" i="45"/>
  <c r="H859" i="45"/>
  <c r="H861" i="45"/>
  <c r="H863" i="45"/>
  <c r="H865" i="45"/>
  <c r="H867" i="45"/>
  <c r="H869" i="45"/>
  <c r="H871" i="45"/>
  <c r="H873" i="45"/>
  <c r="H875" i="45"/>
  <c r="H877" i="45"/>
  <c r="H879" i="45"/>
  <c r="H881" i="45"/>
  <c r="H883" i="45"/>
  <c r="H885" i="45"/>
  <c r="H887" i="45"/>
  <c r="H889" i="45"/>
  <c r="H891" i="45"/>
  <c r="H893" i="45"/>
  <c r="H895" i="45"/>
  <c r="H897" i="45"/>
  <c r="H899" i="45"/>
  <c r="H901" i="45"/>
  <c r="H903" i="45"/>
  <c r="H905" i="45"/>
  <c r="H907" i="45"/>
  <c r="H909" i="45"/>
  <c r="H911" i="45"/>
  <c r="H913" i="45"/>
  <c r="H915" i="45"/>
  <c r="H917" i="45"/>
  <c r="H919" i="45"/>
  <c r="H921" i="45"/>
  <c r="H923" i="45"/>
  <c r="H925" i="45"/>
  <c r="H927" i="45"/>
  <c r="H929" i="45"/>
  <c r="H931" i="45"/>
  <c r="H933" i="45"/>
  <c r="H935" i="45"/>
  <c r="H937" i="45"/>
  <c r="H939" i="45"/>
  <c r="H941" i="45"/>
  <c r="H943" i="45"/>
  <c r="H945" i="45"/>
  <c r="H947" i="45"/>
  <c r="H949" i="45"/>
  <c r="H951" i="45"/>
  <c r="H953" i="45"/>
  <c r="H955" i="45"/>
  <c r="H957" i="45"/>
  <c r="H959" i="45"/>
  <c r="H961" i="45"/>
  <c r="H963" i="45"/>
  <c r="H965" i="45"/>
  <c r="H967" i="45"/>
  <c r="H969" i="45"/>
  <c r="H971" i="45"/>
  <c r="H973" i="45"/>
  <c r="H975" i="45"/>
  <c r="H977" i="45"/>
  <c r="H979" i="45"/>
  <c r="H981" i="45"/>
  <c r="H983" i="45"/>
  <c r="H985" i="45"/>
  <c r="H987" i="45"/>
  <c r="H989" i="45"/>
  <c r="H991" i="45"/>
  <c r="H993" i="45"/>
  <c r="H995" i="45"/>
  <c r="H997" i="45"/>
  <c r="H999" i="45"/>
  <c r="H1001" i="45"/>
  <c r="H1003" i="45"/>
  <c r="H1005" i="45"/>
  <c r="H1007" i="45"/>
  <c r="H1009" i="45"/>
  <c r="H1011" i="45"/>
  <c r="H1013" i="45"/>
  <c r="H1015" i="45"/>
  <c r="H1017" i="45"/>
  <c r="H1019" i="45"/>
  <c r="H1021" i="45"/>
  <c r="H1023" i="45"/>
  <c r="H1025" i="45"/>
  <c r="H1027" i="45"/>
  <c r="H1029" i="45"/>
  <c r="I518" i="45"/>
  <c r="I520" i="45"/>
  <c r="I522" i="45"/>
  <c r="I524" i="45"/>
  <c r="I526" i="45"/>
  <c r="I528" i="45"/>
  <c r="I530" i="45"/>
  <c r="I532" i="45"/>
  <c r="I534" i="45"/>
  <c r="I536" i="45"/>
  <c r="I538" i="45"/>
  <c r="I540" i="45"/>
  <c r="I542" i="45"/>
  <c r="I544" i="45"/>
  <c r="I546" i="45"/>
  <c r="I548" i="45"/>
  <c r="I550" i="45"/>
  <c r="I552" i="45"/>
  <c r="I554" i="45"/>
  <c r="I556" i="45"/>
  <c r="I558" i="45"/>
  <c r="I560" i="45"/>
  <c r="I562" i="45"/>
  <c r="I564" i="45"/>
  <c r="I566" i="45"/>
  <c r="I568" i="45"/>
  <c r="I570" i="45"/>
  <c r="I572" i="45"/>
  <c r="I574" i="45"/>
  <c r="I576" i="45"/>
  <c r="I578" i="45"/>
  <c r="I580" i="45"/>
  <c r="I582" i="45"/>
  <c r="I584" i="45"/>
  <c r="I586" i="45"/>
  <c r="I588" i="45"/>
  <c r="I590" i="45"/>
  <c r="I592" i="45"/>
  <c r="I594" i="45"/>
  <c r="I596" i="45"/>
  <c r="I598" i="45"/>
  <c r="I600" i="45"/>
  <c r="I602" i="45"/>
  <c r="I604" i="45"/>
  <c r="I606" i="45"/>
  <c r="I608" i="45"/>
  <c r="I610" i="45"/>
  <c r="I612" i="45"/>
  <c r="I614" i="45"/>
  <c r="I616" i="45"/>
  <c r="I618" i="45"/>
  <c r="I620" i="45"/>
  <c r="I622" i="45"/>
  <c r="I624" i="45"/>
  <c r="I626" i="45"/>
  <c r="I628" i="45"/>
  <c r="I630" i="45"/>
  <c r="I632" i="45"/>
  <c r="I634" i="45"/>
  <c r="I636" i="45"/>
  <c r="I638" i="45"/>
  <c r="I640" i="45"/>
  <c r="I642" i="45"/>
  <c r="I644" i="45"/>
  <c r="I646" i="45"/>
  <c r="I648" i="45"/>
  <c r="I650" i="45"/>
  <c r="I652" i="45"/>
  <c r="I654" i="45"/>
  <c r="I656" i="45"/>
  <c r="I658" i="45"/>
  <c r="I660" i="45"/>
  <c r="I662" i="45"/>
  <c r="I664" i="45"/>
  <c r="I666" i="45"/>
  <c r="I668" i="45"/>
  <c r="I670" i="45"/>
  <c r="I672" i="45"/>
  <c r="I674" i="45"/>
  <c r="I676" i="45"/>
  <c r="I678" i="45"/>
  <c r="I680" i="45"/>
  <c r="I682" i="45"/>
  <c r="I684" i="45"/>
  <c r="I686" i="45"/>
  <c r="I688" i="45"/>
  <c r="I690" i="45"/>
  <c r="I692" i="45"/>
  <c r="I694" i="45"/>
  <c r="I696" i="45"/>
  <c r="I698" i="45"/>
  <c r="I700" i="45"/>
  <c r="I702" i="45"/>
  <c r="I704" i="45"/>
  <c r="I706" i="45"/>
  <c r="I708" i="45"/>
  <c r="I710" i="45"/>
  <c r="I712" i="45"/>
  <c r="I714" i="45"/>
  <c r="I716" i="45"/>
  <c r="I718" i="45"/>
  <c r="I720" i="45"/>
  <c r="I722" i="45"/>
  <c r="I724" i="45"/>
  <c r="I726" i="45"/>
  <c r="I728" i="45"/>
  <c r="I730" i="45"/>
  <c r="I732" i="45"/>
  <c r="I734" i="45"/>
  <c r="I736" i="45"/>
  <c r="I738" i="45"/>
  <c r="I740" i="45"/>
  <c r="I742" i="45"/>
  <c r="I744" i="45"/>
  <c r="I746" i="45"/>
  <c r="I748" i="45"/>
  <c r="I750" i="45"/>
  <c r="I752" i="45"/>
  <c r="I754" i="45"/>
  <c r="I756" i="45"/>
  <c r="I758" i="45"/>
  <c r="I760" i="45"/>
  <c r="I762" i="45"/>
  <c r="I764" i="45"/>
  <c r="I766" i="45"/>
  <c r="I768" i="45"/>
  <c r="I770" i="45"/>
  <c r="I772" i="45"/>
  <c r="I774" i="45"/>
  <c r="I776" i="45"/>
  <c r="I778" i="45"/>
  <c r="I780" i="45"/>
  <c r="I782" i="45"/>
  <c r="I784" i="45"/>
  <c r="I786" i="45"/>
  <c r="I788" i="45"/>
  <c r="I790" i="45"/>
  <c r="I792" i="45"/>
  <c r="I794" i="45"/>
  <c r="I796" i="45"/>
  <c r="I798" i="45"/>
  <c r="I800" i="45"/>
  <c r="I802" i="45"/>
  <c r="I804" i="45"/>
  <c r="I806" i="45"/>
  <c r="I808" i="45"/>
  <c r="I810" i="45"/>
  <c r="I812" i="45"/>
  <c r="I814" i="45"/>
  <c r="I816" i="45"/>
  <c r="I818" i="45"/>
  <c r="I820" i="45"/>
  <c r="I822" i="45"/>
  <c r="I824" i="45"/>
  <c r="I826" i="45"/>
  <c r="I828" i="45"/>
  <c r="I830" i="45"/>
  <c r="I832" i="45"/>
  <c r="I834" i="45"/>
  <c r="I836" i="45"/>
  <c r="I838" i="45"/>
  <c r="I840" i="45"/>
  <c r="I842" i="45"/>
  <c r="I844" i="45"/>
  <c r="I846" i="45"/>
  <c r="I848" i="45"/>
  <c r="I850" i="45"/>
  <c r="I852" i="45"/>
  <c r="I854" i="45"/>
  <c r="I856" i="45"/>
  <c r="I858" i="45"/>
  <c r="I860" i="45"/>
  <c r="I862" i="45"/>
  <c r="I864" i="45"/>
  <c r="I866" i="45"/>
  <c r="I868" i="45"/>
  <c r="I870" i="45"/>
  <c r="I872" i="45"/>
  <c r="I874" i="45"/>
  <c r="I876" i="45"/>
  <c r="I878" i="45"/>
  <c r="I880" i="45"/>
  <c r="I882" i="45"/>
  <c r="I884" i="45"/>
  <c r="I886" i="45"/>
  <c r="I888" i="45"/>
  <c r="I890" i="45"/>
  <c r="I892" i="45"/>
  <c r="I894" i="45"/>
  <c r="I896" i="45"/>
  <c r="I898" i="45"/>
  <c r="I900" i="45"/>
  <c r="I902" i="45"/>
  <c r="I904" i="45"/>
  <c r="I906" i="45"/>
  <c r="I908" i="45"/>
  <c r="I910" i="45"/>
  <c r="I912" i="45"/>
  <c r="I914" i="45"/>
  <c r="I916" i="45"/>
  <c r="I918" i="45"/>
  <c r="I920" i="45"/>
  <c r="I922" i="45"/>
  <c r="I924" i="45"/>
  <c r="I926" i="45"/>
  <c r="I928" i="45"/>
  <c r="I930" i="45"/>
  <c r="I932" i="45"/>
  <c r="I934" i="45"/>
  <c r="I936" i="45"/>
  <c r="I938" i="45"/>
  <c r="I940" i="45"/>
  <c r="I942" i="45"/>
  <c r="I944" i="45"/>
  <c r="I946" i="45"/>
  <c r="I948" i="45"/>
  <c r="I950" i="45"/>
  <c r="I952" i="45"/>
  <c r="I954" i="45"/>
  <c r="I956" i="45"/>
  <c r="I958" i="45"/>
  <c r="I960" i="45"/>
  <c r="I962" i="45"/>
  <c r="I964" i="45"/>
  <c r="I966" i="45"/>
  <c r="I968" i="45"/>
  <c r="I970" i="45"/>
  <c r="I972" i="45"/>
  <c r="I974" i="45"/>
  <c r="I976" i="45"/>
  <c r="I978" i="45"/>
  <c r="I980" i="45"/>
  <c r="I982" i="45"/>
  <c r="I984" i="45"/>
  <c r="I986" i="45"/>
  <c r="I988" i="45"/>
  <c r="I990" i="45"/>
  <c r="I992" i="45"/>
  <c r="I994" i="45"/>
  <c r="I996" i="45"/>
  <c r="I998" i="45"/>
  <c r="I1000" i="45"/>
  <c r="I1002" i="45"/>
  <c r="I1004" i="45"/>
  <c r="I1006" i="45"/>
  <c r="I1008" i="45"/>
  <c r="I1010" i="45"/>
  <c r="I1012" i="45"/>
  <c r="I1014" i="45"/>
  <c r="I1016" i="45"/>
  <c r="I1018" i="45"/>
  <c r="I1020" i="45"/>
  <c r="I1022" i="45"/>
  <c r="I1024" i="45"/>
  <c r="I1026" i="45"/>
  <c r="I1028" i="45"/>
  <c r="J1029" i="45"/>
  <c r="J1027" i="45"/>
  <c r="J1025" i="45"/>
  <c r="J1023" i="45"/>
  <c r="J1021" i="45"/>
  <c r="J1019" i="45"/>
  <c r="J1017" i="45"/>
  <c r="J1015" i="45"/>
  <c r="J1013" i="45"/>
  <c r="J1011" i="45"/>
  <c r="J1009" i="45"/>
  <c r="J1007" i="45"/>
  <c r="J1005" i="45"/>
  <c r="J1003" i="45"/>
  <c r="J1001" i="45"/>
  <c r="J999" i="45"/>
  <c r="J997" i="45"/>
  <c r="J995" i="45"/>
  <c r="J993" i="45"/>
  <c r="J991" i="45"/>
  <c r="J989" i="45"/>
  <c r="J987" i="45"/>
  <c r="J985" i="45"/>
  <c r="J983" i="45"/>
  <c r="J981" i="45"/>
  <c r="J979" i="45"/>
  <c r="J977" i="45"/>
  <c r="J975" i="45"/>
  <c r="J973" i="45"/>
  <c r="J971" i="45"/>
  <c r="J969" i="45"/>
  <c r="J967" i="45"/>
  <c r="J965" i="45"/>
  <c r="J963" i="45"/>
  <c r="J961" i="45"/>
  <c r="J959" i="45"/>
  <c r="J957" i="45"/>
  <c r="J955" i="45"/>
  <c r="J953" i="45"/>
  <c r="J951" i="45"/>
  <c r="J949" i="45"/>
  <c r="J947" i="45"/>
  <c r="J945" i="45"/>
  <c r="J943" i="45"/>
  <c r="J941" i="45"/>
  <c r="J939" i="45"/>
  <c r="J937" i="45"/>
  <c r="J935" i="45"/>
  <c r="J933" i="45"/>
  <c r="J931" i="45"/>
  <c r="J929" i="45"/>
  <c r="J927" i="45"/>
  <c r="J925" i="45"/>
  <c r="J923" i="45"/>
  <c r="J921" i="45"/>
  <c r="J919" i="45"/>
  <c r="J917" i="45"/>
  <c r="J915" i="45"/>
  <c r="J913" i="45"/>
  <c r="J911" i="45"/>
  <c r="J909" i="45"/>
  <c r="J907" i="45"/>
  <c r="J905" i="45"/>
  <c r="J903" i="45"/>
  <c r="J901" i="45"/>
  <c r="J899" i="45"/>
  <c r="J897" i="45"/>
  <c r="J895" i="45"/>
  <c r="J893" i="45"/>
  <c r="J891" i="45"/>
  <c r="J889" i="45"/>
  <c r="J887" i="45"/>
  <c r="J885" i="45"/>
  <c r="J883" i="45"/>
  <c r="J881" i="45"/>
  <c r="J879" i="45"/>
  <c r="J877" i="45"/>
  <c r="J875" i="45"/>
  <c r="J873" i="45"/>
  <c r="J871" i="45"/>
  <c r="J869" i="45"/>
  <c r="J867" i="45"/>
  <c r="J865" i="45"/>
  <c r="J863" i="45"/>
  <c r="J861" i="45"/>
  <c r="J859" i="45"/>
  <c r="J857" i="45"/>
  <c r="J855" i="45"/>
  <c r="J853" i="45"/>
  <c r="J851" i="45"/>
  <c r="J849" i="45"/>
  <c r="J847" i="45"/>
  <c r="J845" i="45"/>
  <c r="J843" i="45"/>
  <c r="J841" i="45"/>
  <c r="J839" i="45"/>
  <c r="J837" i="45"/>
  <c r="J835" i="45"/>
  <c r="J833" i="45"/>
  <c r="J831" i="45"/>
  <c r="J829" i="45"/>
  <c r="J827" i="45"/>
  <c r="J825" i="45"/>
  <c r="J823" i="45"/>
  <c r="J821" i="45"/>
  <c r="J819" i="45"/>
  <c r="J817" i="45"/>
  <c r="J815" i="45"/>
  <c r="J813" i="45"/>
  <c r="J811" i="45"/>
  <c r="J809" i="45"/>
  <c r="J807" i="45"/>
  <c r="J805" i="45"/>
  <c r="J803" i="45"/>
  <c r="J801" i="45"/>
  <c r="J799" i="45"/>
  <c r="J797" i="45"/>
  <c r="J795" i="45"/>
  <c r="J793" i="45"/>
  <c r="J791" i="45"/>
  <c r="J789" i="45"/>
  <c r="J787" i="45"/>
  <c r="J785" i="45"/>
  <c r="J783" i="45"/>
  <c r="J781" i="45"/>
  <c r="J779" i="45"/>
  <c r="J777" i="45"/>
  <c r="J775" i="45"/>
  <c r="J773" i="45"/>
  <c r="J771" i="45"/>
  <c r="J769" i="45"/>
  <c r="J767" i="45"/>
  <c r="J765" i="45"/>
  <c r="J763" i="45"/>
  <c r="J761" i="45"/>
  <c r="J759" i="45"/>
  <c r="J757" i="45"/>
  <c r="J755" i="45"/>
  <c r="J753" i="45"/>
  <c r="J751" i="45"/>
  <c r="J749" i="45"/>
  <c r="J747" i="45"/>
  <c r="J745" i="45"/>
  <c r="J743" i="45"/>
  <c r="J741" i="45"/>
  <c r="J739" i="45"/>
  <c r="J737" i="45"/>
  <c r="J735" i="45"/>
  <c r="J733" i="45"/>
  <c r="J731" i="45"/>
  <c r="J729" i="45"/>
  <c r="J727" i="45"/>
  <c r="J725" i="45"/>
  <c r="J723" i="45"/>
  <c r="J721" i="45"/>
  <c r="J719" i="45"/>
  <c r="J717" i="45"/>
  <c r="J715" i="45"/>
  <c r="J713" i="45"/>
  <c r="J711" i="45"/>
  <c r="J709" i="45"/>
  <c r="J707" i="45"/>
  <c r="J705" i="45"/>
  <c r="J703" i="45"/>
  <c r="J701" i="45"/>
  <c r="J699" i="45"/>
  <c r="J697" i="45"/>
  <c r="J695" i="45"/>
  <c r="J693" i="45"/>
  <c r="J691" i="45"/>
  <c r="J689" i="45"/>
  <c r="J687" i="45"/>
  <c r="J685" i="45"/>
  <c r="J683" i="45"/>
  <c r="J681" i="45"/>
  <c r="J679" i="45"/>
  <c r="J677" i="45"/>
  <c r="J675" i="45"/>
  <c r="J673" i="45"/>
  <c r="J671" i="45"/>
  <c r="J669" i="45"/>
  <c r="J667" i="45"/>
  <c r="J665" i="45"/>
  <c r="J663" i="45"/>
  <c r="J661" i="45"/>
  <c r="J659" i="45"/>
  <c r="J657" i="45"/>
  <c r="J655" i="45"/>
  <c r="J653" i="45"/>
  <c r="J651" i="45"/>
  <c r="J649" i="45"/>
  <c r="J647" i="45"/>
  <c r="J645" i="45"/>
  <c r="J643" i="45"/>
  <c r="J641" i="45"/>
  <c r="J639" i="45"/>
  <c r="J637" i="45"/>
  <c r="J635" i="45"/>
  <c r="J633" i="45"/>
  <c r="J631" i="45"/>
  <c r="J629" i="45"/>
  <c r="J627" i="45"/>
  <c r="J625" i="45"/>
  <c r="J623" i="45"/>
  <c r="J621" i="45"/>
  <c r="J619" i="45"/>
  <c r="J617" i="45"/>
  <c r="J615" i="45"/>
  <c r="J613" i="45"/>
  <c r="J611" i="45"/>
  <c r="J609" i="45"/>
  <c r="J607" i="45"/>
  <c r="J605" i="45"/>
  <c r="J603" i="45"/>
  <c r="J601" i="45"/>
  <c r="J599" i="45"/>
  <c r="J597" i="45"/>
  <c r="J595" i="45"/>
  <c r="J593" i="45"/>
  <c r="J591" i="45"/>
  <c r="J589" i="45"/>
  <c r="J587" i="45"/>
  <c r="J585" i="45"/>
  <c r="J583" i="45"/>
  <c r="J581" i="45"/>
  <c r="J579" i="45"/>
  <c r="J577" i="45"/>
  <c r="J575" i="45"/>
  <c r="J573" i="45"/>
  <c r="J571" i="45"/>
  <c r="J569" i="45"/>
  <c r="J567" i="45"/>
  <c r="J565" i="45"/>
  <c r="J563" i="45"/>
  <c r="J561" i="45"/>
  <c r="J559" i="45"/>
  <c r="J557" i="45"/>
  <c r="J555" i="45"/>
  <c r="J553" i="45"/>
  <c r="J551" i="45"/>
  <c r="J549" i="45"/>
  <c r="J547" i="45"/>
  <c r="J545" i="45"/>
  <c r="J543" i="45"/>
  <c r="J541" i="45"/>
  <c r="J539" i="45"/>
  <c r="J537" i="45"/>
  <c r="J535" i="45"/>
  <c r="J533" i="45"/>
  <c r="J531" i="45"/>
  <c r="J529" i="45"/>
  <c r="J527" i="45"/>
  <c r="J525" i="45"/>
  <c r="J523" i="45"/>
  <c r="J521" i="45"/>
  <c r="J519" i="45"/>
  <c r="K518" i="45"/>
  <c r="K520" i="45"/>
  <c r="K522" i="45"/>
  <c r="K524" i="45"/>
  <c r="K526" i="45"/>
  <c r="K528" i="45"/>
  <c r="K530" i="45"/>
  <c r="K532" i="45"/>
  <c r="K534" i="45"/>
  <c r="K536" i="45"/>
  <c r="K538" i="45"/>
  <c r="K540" i="45"/>
  <c r="K542" i="45"/>
  <c r="K544" i="45"/>
  <c r="K546" i="45"/>
  <c r="K548" i="45"/>
  <c r="K550" i="45"/>
  <c r="K552" i="45"/>
  <c r="K554" i="45"/>
  <c r="K556" i="45"/>
  <c r="K558" i="45"/>
  <c r="K560" i="45"/>
  <c r="K562" i="45"/>
  <c r="K564" i="45"/>
  <c r="K566" i="45"/>
  <c r="K568" i="45"/>
  <c r="K570" i="45"/>
  <c r="K572" i="45"/>
  <c r="K574" i="45"/>
  <c r="K576" i="45"/>
  <c r="K578" i="45"/>
  <c r="K580" i="45"/>
  <c r="K582" i="45"/>
  <c r="K584" i="45"/>
  <c r="K586" i="45"/>
  <c r="K588" i="45"/>
  <c r="K590" i="45"/>
  <c r="K592" i="45"/>
  <c r="K594" i="45"/>
  <c r="K596" i="45"/>
  <c r="K598" i="45"/>
  <c r="K600" i="45"/>
  <c r="K602" i="45"/>
  <c r="K604" i="45"/>
  <c r="K606" i="45"/>
  <c r="K608" i="45"/>
  <c r="K610" i="45"/>
  <c r="K612" i="45"/>
  <c r="K614" i="45"/>
  <c r="K616" i="45"/>
  <c r="K618" i="45"/>
  <c r="K620" i="45"/>
  <c r="K622" i="45"/>
  <c r="K624" i="45"/>
  <c r="K626" i="45"/>
  <c r="K628" i="45"/>
  <c r="K630" i="45"/>
  <c r="K632" i="45"/>
  <c r="K634" i="45"/>
  <c r="K636" i="45"/>
  <c r="K638" i="45"/>
  <c r="K640" i="45"/>
  <c r="K642" i="45"/>
  <c r="K644" i="45"/>
  <c r="K646" i="45"/>
  <c r="K648" i="45"/>
  <c r="K650" i="45"/>
  <c r="K652" i="45"/>
  <c r="K654" i="45"/>
  <c r="K656" i="45"/>
  <c r="K658" i="45"/>
  <c r="K660" i="45"/>
  <c r="K662" i="45"/>
  <c r="K664" i="45"/>
  <c r="K666" i="45"/>
  <c r="K668" i="45"/>
  <c r="K670" i="45"/>
  <c r="K672" i="45"/>
  <c r="K674" i="45"/>
  <c r="K676" i="45"/>
  <c r="K678" i="45"/>
  <c r="K680" i="45"/>
  <c r="K682" i="45"/>
  <c r="K684" i="45"/>
  <c r="K686" i="45"/>
  <c r="K688" i="45"/>
  <c r="K690" i="45"/>
  <c r="K692" i="45"/>
  <c r="K694" i="45"/>
  <c r="K696" i="45"/>
  <c r="K698" i="45"/>
  <c r="K700" i="45"/>
  <c r="K702" i="45"/>
  <c r="K704" i="45"/>
  <c r="K706" i="45"/>
  <c r="K708" i="45"/>
  <c r="K710" i="45"/>
  <c r="K712" i="45"/>
  <c r="K714" i="45"/>
  <c r="K716" i="45"/>
  <c r="K718" i="45"/>
  <c r="K720" i="45"/>
  <c r="K722" i="45"/>
  <c r="K724" i="45"/>
  <c r="K726" i="45"/>
  <c r="K728" i="45"/>
  <c r="K730" i="45"/>
  <c r="K732" i="45"/>
  <c r="K734" i="45"/>
  <c r="K736" i="45"/>
  <c r="K738" i="45"/>
  <c r="K740" i="45"/>
  <c r="K742" i="45"/>
  <c r="K744" i="45"/>
  <c r="K746" i="45"/>
  <c r="K748" i="45"/>
  <c r="K750" i="45"/>
  <c r="K752" i="45"/>
  <c r="K754" i="45"/>
  <c r="K756" i="45"/>
  <c r="K758" i="45"/>
  <c r="K760" i="45"/>
  <c r="K762" i="45"/>
  <c r="K764" i="45"/>
  <c r="K766" i="45"/>
  <c r="K768" i="45"/>
  <c r="K770" i="45"/>
  <c r="K772" i="45"/>
  <c r="K774" i="45"/>
  <c r="K776" i="45"/>
  <c r="K778" i="45"/>
  <c r="K780" i="45"/>
  <c r="K782" i="45"/>
  <c r="K784" i="45"/>
  <c r="K786" i="45"/>
  <c r="K788" i="45"/>
  <c r="K790" i="45"/>
  <c r="K792" i="45"/>
  <c r="K794" i="45"/>
  <c r="K796" i="45"/>
  <c r="K798" i="45"/>
  <c r="K800" i="45"/>
  <c r="K802" i="45"/>
  <c r="K804" i="45"/>
  <c r="K806" i="45"/>
  <c r="K808" i="45"/>
  <c r="K810" i="45"/>
  <c r="K812" i="45"/>
  <c r="K814" i="45"/>
  <c r="K816" i="45"/>
  <c r="K818" i="45"/>
  <c r="K820" i="45"/>
  <c r="K822" i="45"/>
  <c r="K824" i="45"/>
  <c r="K826" i="45"/>
  <c r="K828" i="45"/>
  <c r="K830" i="45"/>
  <c r="K832" i="45"/>
  <c r="K834" i="45"/>
  <c r="K836" i="45"/>
  <c r="K838" i="45"/>
  <c r="K840" i="45"/>
  <c r="K842" i="45"/>
  <c r="K844" i="45"/>
  <c r="K846" i="45"/>
  <c r="K848" i="45"/>
  <c r="K850" i="45"/>
  <c r="K852" i="45"/>
  <c r="K854" i="45"/>
  <c r="K856" i="45"/>
  <c r="K858" i="45"/>
  <c r="K860" i="45"/>
  <c r="K862" i="45"/>
  <c r="K864" i="45"/>
  <c r="K866" i="45"/>
  <c r="K868" i="45"/>
  <c r="K870" i="45"/>
  <c r="K872" i="45"/>
  <c r="K874" i="45"/>
  <c r="K876" i="45"/>
  <c r="K878" i="45"/>
  <c r="K880" i="45"/>
  <c r="K882" i="45"/>
  <c r="K884" i="45"/>
  <c r="K886" i="45"/>
  <c r="K888" i="45"/>
  <c r="K890" i="45"/>
  <c r="K892" i="45"/>
  <c r="K894" i="45"/>
  <c r="K896" i="45"/>
  <c r="K898" i="45"/>
  <c r="K900" i="45"/>
  <c r="K902" i="45"/>
  <c r="K904" i="45"/>
  <c r="K906" i="45"/>
  <c r="K908" i="45"/>
  <c r="K910" i="45"/>
  <c r="K912" i="45"/>
  <c r="K914" i="45"/>
  <c r="K916" i="45"/>
  <c r="K918" i="45"/>
  <c r="K920" i="45"/>
  <c r="K922" i="45"/>
  <c r="K924" i="45"/>
  <c r="K926" i="45"/>
  <c r="K928" i="45"/>
  <c r="K930" i="45"/>
  <c r="K932" i="45"/>
  <c r="K934" i="45"/>
  <c r="K936" i="45"/>
  <c r="K938" i="45"/>
  <c r="K940" i="45"/>
  <c r="K942" i="45"/>
  <c r="K944" i="45"/>
  <c r="K946" i="45"/>
  <c r="K948" i="45"/>
  <c r="K950" i="45"/>
  <c r="K952" i="45"/>
  <c r="K954" i="45"/>
  <c r="K956" i="45"/>
  <c r="K958" i="45"/>
  <c r="K960" i="45"/>
  <c r="K962" i="45"/>
  <c r="K964" i="45"/>
  <c r="K966" i="45"/>
  <c r="K968" i="45"/>
  <c r="K970" i="45"/>
  <c r="K972" i="45"/>
  <c r="K974" i="45"/>
  <c r="K976" i="45"/>
  <c r="K978" i="45"/>
  <c r="K980" i="45"/>
  <c r="K982" i="45"/>
  <c r="K984" i="45"/>
  <c r="K986" i="45"/>
  <c r="K988" i="45"/>
  <c r="K990" i="45"/>
  <c r="K992" i="45"/>
  <c r="K994" i="45"/>
  <c r="K996" i="45"/>
  <c r="K998" i="45"/>
  <c r="K1000" i="45"/>
  <c r="K1002" i="45"/>
  <c r="K1004" i="45"/>
  <c r="K1006" i="45"/>
  <c r="K1008" i="45"/>
  <c r="K1010" i="45"/>
  <c r="K1012" i="45"/>
  <c r="K1014" i="45"/>
  <c r="K1016" i="45"/>
  <c r="K1018" i="45"/>
  <c r="K1020" i="45"/>
  <c r="K1022" i="45"/>
  <c r="K1024" i="45"/>
  <c r="K1026" i="45"/>
  <c r="K1028" i="45"/>
  <c r="L519" i="45"/>
  <c r="D2727" i="10" s="1"/>
  <c r="L521" i="45"/>
  <c r="D2729" i="10" s="1"/>
  <c r="L523" i="45"/>
  <c r="D2731" i="10" s="1"/>
  <c r="L525" i="45"/>
  <c r="D2733" i="10" s="1"/>
  <c r="L527" i="45"/>
  <c r="D2735" i="10" s="1"/>
  <c r="L529" i="45"/>
  <c r="D2737" i="10" s="1"/>
  <c r="L531" i="45"/>
  <c r="D2739" i="10" s="1"/>
  <c r="L533" i="45"/>
  <c r="D2741" i="10" s="1"/>
  <c r="L535" i="45"/>
  <c r="D2743" i="10" s="1"/>
  <c r="L537" i="45"/>
  <c r="D2745" i="10" s="1"/>
  <c r="L539" i="45"/>
  <c r="D2747" i="10" s="1"/>
  <c r="L541" i="45"/>
  <c r="D2749" i="10" s="1"/>
  <c r="L543" i="45"/>
  <c r="D2751" i="10" s="1"/>
  <c r="L545" i="45"/>
  <c r="D2753" i="10" s="1"/>
  <c r="L547" i="45"/>
  <c r="D2755" i="10" s="1"/>
  <c r="L549" i="45"/>
  <c r="D2757" i="10" s="1"/>
  <c r="L551" i="45"/>
  <c r="D2759" i="10" s="1"/>
  <c r="L553" i="45"/>
  <c r="D2761" i="10" s="1"/>
  <c r="L555" i="45"/>
  <c r="D2763" i="10" s="1"/>
  <c r="L557" i="45"/>
  <c r="D2765" i="10" s="1"/>
  <c r="L559" i="45"/>
  <c r="D2767" i="10" s="1"/>
  <c r="L561" i="45"/>
  <c r="D2769" i="10" s="1"/>
  <c r="L563" i="45"/>
  <c r="D2771" i="10" s="1"/>
  <c r="L565" i="45"/>
  <c r="D2773" i="10" s="1"/>
  <c r="L567" i="45"/>
  <c r="D2775" i="10" s="1"/>
  <c r="L569" i="45"/>
  <c r="D2777" i="10" s="1"/>
  <c r="L571" i="45"/>
  <c r="D2779" i="10" s="1"/>
  <c r="L573" i="45"/>
  <c r="D2781" i="10" s="1"/>
  <c r="L575" i="45"/>
  <c r="D2783" i="10" s="1"/>
  <c r="L577" i="45"/>
  <c r="D2785" i="10" s="1"/>
  <c r="L579" i="45"/>
  <c r="D2787" i="10" s="1"/>
  <c r="L581" i="45"/>
  <c r="D2789" i="10" s="1"/>
  <c r="L583" i="45"/>
  <c r="D2791" i="10" s="1"/>
  <c r="L585" i="45"/>
  <c r="D2793" i="10" s="1"/>
  <c r="L587" i="45"/>
  <c r="D2795" i="10" s="1"/>
  <c r="L589" i="45"/>
  <c r="D2797" i="10" s="1"/>
  <c r="L591" i="45"/>
  <c r="D2799" i="10" s="1"/>
  <c r="L593" i="45"/>
  <c r="D2801" i="10" s="1"/>
  <c r="L595" i="45"/>
  <c r="D2803" i="10" s="1"/>
  <c r="L597" i="45"/>
  <c r="D2805" i="10" s="1"/>
  <c r="L599" i="45"/>
  <c r="D2807" i="10" s="1"/>
  <c r="L601" i="45"/>
  <c r="D2809" i="10" s="1"/>
  <c r="L603" i="45"/>
  <c r="D2811" i="10" s="1"/>
  <c r="L605" i="45"/>
  <c r="D2813" i="10" s="1"/>
  <c r="L607" i="45"/>
  <c r="D2815" i="10" s="1"/>
  <c r="L609" i="45"/>
  <c r="D2817" i="10" s="1"/>
  <c r="L611" i="45"/>
  <c r="D2819" i="10" s="1"/>
  <c r="L613" i="45"/>
  <c r="D2821" i="10" s="1"/>
  <c r="L615" i="45"/>
  <c r="D2823" i="10" s="1"/>
  <c r="L617" i="45"/>
  <c r="D2825" i="10" s="1"/>
  <c r="L619" i="45"/>
  <c r="D2827" i="10" s="1"/>
  <c r="L621" i="45"/>
  <c r="D2829" i="10" s="1"/>
  <c r="L623" i="45"/>
  <c r="D2831" i="10" s="1"/>
  <c r="L625" i="45"/>
  <c r="D2833" i="10" s="1"/>
  <c r="L627" i="45"/>
  <c r="D2835" i="10" s="1"/>
  <c r="L629" i="45"/>
  <c r="D2837" i="10" s="1"/>
  <c r="L631" i="45"/>
  <c r="D2839" i="10" s="1"/>
  <c r="L633" i="45"/>
  <c r="D2841" i="10" s="1"/>
  <c r="L635" i="45"/>
  <c r="D2843" i="10" s="1"/>
  <c r="L637" i="45"/>
  <c r="D2845" i="10" s="1"/>
  <c r="L639" i="45"/>
  <c r="D2847" i="10" s="1"/>
  <c r="L641" i="45"/>
  <c r="D2849" i="10" s="1"/>
  <c r="L643" i="45"/>
  <c r="D2851" i="10" s="1"/>
  <c r="L645" i="45"/>
  <c r="D2853" i="10" s="1"/>
  <c r="L647" i="45"/>
  <c r="D2855" i="10" s="1"/>
  <c r="L649" i="45"/>
  <c r="D2857" i="10" s="1"/>
  <c r="L651" i="45"/>
  <c r="D2859" i="10" s="1"/>
  <c r="L653" i="45"/>
  <c r="D2861" i="10" s="1"/>
  <c r="L655" i="45"/>
  <c r="D2863" i="10" s="1"/>
  <c r="L657" i="45"/>
  <c r="D2865" i="10" s="1"/>
  <c r="L659" i="45"/>
  <c r="D2867" i="10" s="1"/>
  <c r="L661" i="45"/>
  <c r="D2869" i="10" s="1"/>
  <c r="L663" i="45"/>
  <c r="D2871" i="10" s="1"/>
  <c r="L665" i="45"/>
  <c r="D2873" i="10" s="1"/>
  <c r="L667" i="45"/>
  <c r="D2875" i="10" s="1"/>
  <c r="L669" i="45"/>
  <c r="D2877" i="10" s="1"/>
  <c r="L671" i="45"/>
  <c r="D2879" i="10" s="1"/>
  <c r="L673" i="45"/>
  <c r="D2881" i="10" s="1"/>
  <c r="L675" i="45"/>
  <c r="D2883" i="10" s="1"/>
  <c r="L677" i="45"/>
  <c r="D2885" i="10" s="1"/>
  <c r="L679" i="45"/>
  <c r="D2887" i="10" s="1"/>
  <c r="L681" i="45"/>
  <c r="D2889" i="10" s="1"/>
  <c r="L683" i="45"/>
  <c r="D2891" i="10" s="1"/>
  <c r="L685" i="45"/>
  <c r="D2893" i="10" s="1"/>
  <c r="L687" i="45"/>
  <c r="D2895" i="10" s="1"/>
  <c r="L689" i="45"/>
  <c r="D2897" i="10" s="1"/>
  <c r="L691" i="45"/>
  <c r="D2899" i="10" s="1"/>
  <c r="L693" i="45"/>
  <c r="D2901" i="10" s="1"/>
  <c r="L695" i="45"/>
  <c r="D2903" i="10" s="1"/>
  <c r="L697" i="45"/>
  <c r="D2905" i="10" s="1"/>
  <c r="L699" i="45"/>
  <c r="D2907" i="10" s="1"/>
  <c r="L701" i="45"/>
  <c r="D2909" i="10" s="1"/>
  <c r="L703" i="45"/>
  <c r="D2911" i="10" s="1"/>
  <c r="L705" i="45"/>
  <c r="D2913" i="10" s="1"/>
  <c r="L707" i="45"/>
  <c r="D2915" i="10" s="1"/>
  <c r="L709" i="45"/>
  <c r="D2917" i="10" s="1"/>
  <c r="L711" i="45"/>
  <c r="D2919" i="10" s="1"/>
  <c r="L713" i="45"/>
  <c r="D2921" i="10" s="1"/>
  <c r="L715" i="45"/>
  <c r="D2923" i="10" s="1"/>
  <c r="L717" i="45"/>
  <c r="D2925" i="10" s="1"/>
  <c r="L719" i="45"/>
  <c r="D2927" i="10" s="1"/>
  <c r="L721" i="45"/>
  <c r="D2929" i="10" s="1"/>
  <c r="L723" i="45"/>
  <c r="D2931" i="10" s="1"/>
  <c r="L725" i="45"/>
  <c r="D2933" i="10" s="1"/>
  <c r="L727" i="45"/>
  <c r="D2935" i="10" s="1"/>
  <c r="L729" i="45"/>
  <c r="D2937" i="10" s="1"/>
  <c r="L731" i="45"/>
  <c r="D2939" i="10" s="1"/>
  <c r="L733" i="45"/>
  <c r="D2941" i="10" s="1"/>
  <c r="L735" i="45"/>
  <c r="D2943" i="10" s="1"/>
  <c r="L737" i="45"/>
  <c r="D2945" i="10" s="1"/>
  <c r="L739" i="45"/>
  <c r="D2947" i="10" s="1"/>
  <c r="L741" i="45"/>
  <c r="D2949" i="10" s="1"/>
  <c r="L743" i="45"/>
  <c r="D2951" i="10" s="1"/>
  <c r="L745" i="45"/>
  <c r="D2953" i="10" s="1"/>
  <c r="L747" i="45"/>
  <c r="D2955" i="10" s="1"/>
  <c r="L749" i="45"/>
  <c r="D2957" i="10" s="1"/>
  <c r="L751" i="45"/>
  <c r="D2959" i="10" s="1"/>
  <c r="L753" i="45"/>
  <c r="D2961" i="10" s="1"/>
  <c r="L755" i="45"/>
  <c r="D2963" i="10" s="1"/>
  <c r="L757" i="45"/>
  <c r="D2965" i="10" s="1"/>
  <c r="L759" i="45"/>
  <c r="D2967" i="10" s="1"/>
  <c r="L761" i="45"/>
  <c r="D2969" i="10" s="1"/>
  <c r="L763" i="45"/>
  <c r="D2971" i="10" s="1"/>
  <c r="L765" i="45"/>
  <c r="D2973" i="10" s="1"/>
  <c r="L767" i="45"/>
  <c r="D2975" i="10" s="1"/>
  <c r="L769" i="45"/>
  <c r="D2977" i="10" s="1"/>
  <c r="L771" i="45"/>
  <c r="D2979" i="10" s="1"/>
  <c r="L773" i="45"/>
  <c r="D2981" i="10" s="1"/>
  <c r="L775" i="45"/>
  <c r="D2983" i="10" s="1"/>
  <c r="L777" i="45"/>
  <c r="D2985" i="10" s="1"/>
  <c r="L779" i="45"/>
  <c r="D2987" i="10" s="1"/>
  <c r="L781" i="45"/>
  <c r="D2989" i="10" s="1"/>
  <c r="L783" i="45"/>
  <c r="D2991" i="10" s="1"/>
  <c r="L785" i="45"/>
  <c r="D2993" i="10" s="1"/>
  <c r="L787" i="45"/>
  <c r="D2995" i="10" s="1"/>
  <c r="L789" i="45"/>
  <c r="D2997" i="10" s="1"/>
  <c r="L791" i="45"/>
  <c r="D2999" i="10" s="1"/>
  <c r="L793" i="45"/>
  <c r="D3001" i="10" s="1"/>
  <c r="L795" i="45"/>
  <c r="D3003" i="10" s="1"/>
  <c r="L797" i="45"/>
  <c r="D3005" i="10" s="1"/>
  <c r="L799" i="45"/>
  <c r="D3007" i="10" s="1"/>
  <c r="L801" i="45"/>
  <c r="D3009" i="10" s="1"/>
  <c r="L803" i="45"/>
  <c r="D3011" i="10" s="1"/>
  <c r="L805" i="45"/>
  <c r="D3013" i="10" s="1"/>
  <c r="L807" i="45"/>
  <c r="D3015" i="10" s="1"/>
  <c r="L809" i="45"/>
  <c r="D3017" i="10" s="1"/>
  <c r="L811" i="45"/>
  <c r="D3019" i="10" s="1"/>
  <c r="L813" i="45"/>
  <c r="D3021" i="10" s="1"/>
  <c r="L815" i="45"/>
  <c r="D3023" i="10" s="1"/>
  <c r="L817" i="45"/>
  <c r="D3025" i="10" s="1"/>
  <c r="L819" i="45"/>
  <c r="D3027" i="10" s="1"/>
  <c r="L821" i="45"/>
  <c r="D3029" i="10" s="1"/>
  <c r="L823" i="45"/>
  <c r="D3031" i="10" s="1"/>
  <c r="L825" i="45"/>
  <c r="D3033" i="10" s="1"/>
  <c r="L827" i="45"/>
  <c r="D3035" i="10" s="1"/>
  <c r="L829" i="45"/>
  <c r="D3037" i="10" s="1"/>
  <c r="L831" i="45"/>
  <c r="D3039" i="10" s="1"/>
  <c r="L833" i="45"/>
  <c r="D3041" i="10" s="1"/>
  <c r="L835" i="45"/>
  <c r="D3043" i="10" s="1"/>
  <c r="L837" i="45"/>
  <c r="D3045" i="10" s="1"/>
  <c r="L839" i="45"/>
  <c r="D3047" i="10" s="1"/>
  <c r="L841" i="45"/>
  <c r="D3049" i="10" s="1"/>
  <c r="L843" i="45"/>
  <c r="D3051" i="10" s="1"/>
  <c r="L845" i="45"/>
  <c r="D3053" i="10" s="1"/>
  <c r="L847" i="45"/>
  <c r="D3055" i="10" s="1"/>
  <c r="L849" i="45"/>
  <c r="D3057" i="10" s="1"/>
  <c r="L851" i="45"/>
  <c r="D3059" i="10" s="1"/>
  <c r="L853" i="45"/>
  <c r="D3061" i="10" s="1"/>
  <c r="L855" i="45"/>
  <c r="D3063" i="10" s="1"/>
  <c r="L857" i="45"/>
  <c r="D3065" i="10" s="1"/>
  <c r="L859" i="45"/>
  <c r="D3067" i="10" s="1"/>
  <c r="L861" i="45"/>
  <c r="D3069" i="10" s="1"/>
  <c r="L863" i="45"/>
  <c r="D3071" i="10" s="1"/>
  <c r="L865" i="45"/>
  <c r="D3073" i="10" s="1"/>
  <c r="L867" i="45"/>
  <c r="D3075" i="10" s="1"/>
  <c r="L869" i="45"/>
  <c r="D3077" i="10" s="1"/>
  <c r="L871" i="45"/>
  <c r="D3079" i="10" s="1"/>
  <c r="L873" i="45"/>
  <c r="D3081" i="10" s="1"/>
  <c r="L875" i="45"/>
  <c r="D3083" i="10" s="1"/>
  <c r="L877" i="45"/>
  <c r="D3085" i="10" s="1"/>
  <c r="L879" i="45"/>
  <c r="D3087" i="10" s="1"/>
  <c r="L881" i="45"/>
  <c r="D3089" i="10" s="1"/>
  <c r="L883" i="45"/>
  <c r="D3091" i="10" s="1"/>
  <c r="L885" i="45"/>
  <c r="D3093" i="10" s="1"/>
  <c r="L887" i="45"/>
  <c r="D3095" i="10" s="1"/>
  <c r="L889" i="45"/>
  <c r="D3097" i="10" s="1"/>
  <c r="L891" i="45"/>
  <c r="D3099" i="10" s="1"/>
  <c r="L893" i="45"/>
  <c r="D3101" i="10" s="1"/>
  <c r="L895" i="45"/>
  <c r="D3103" i="10" s="1"/>
  <c r="L897" i="45"/>
  <c r="D3105" i="10" s="1"/>
  <c r="L899" i="45"/>
  <c r="D3107" i="10" s="1"/>
  <c r="L901" i="45"/>
  <c r="D3109" i="10" s="1"/>
  <c r="L903" i="45"/>
  <c r="D3111" i="10" s="1"/>
  <c r="L905" i="45"/>
  <c r="D3113" i="10" s="1"/>
  <c r="L907" i="45"/>
  <c r="D3115" i="10" s="1"/>
  <c r="L909" i="45"/>
  <c r="D3117" i="10" s="1"/>
  <c r="L911" i="45"/>
  <c r="D3119" i="10" s="1"/>
  <c r="L913" i="45"/>
  <c r="D3121" i="10" s="1"/>
  <c r="L915" i="45"/>
  <c r="D3123" i="10" s="1"/>
  <c r="L917" i="45"/>
  <c r="D3125" i="10" s="1"/>
  <c r="L919" i="45"/>
  <c r="D3127" i="10" s="1"/>
  <c r="L921" i="45"/>
  <c r="D3129" i="10" s="1"/>
  <c r="L923" i="45"/>
  <c r="D3131" i="10" s="1"/>
  <c r="L925" i="45"/>
  <c r="D3133" i="10" s="1"/>
  <c r="L927" i="45"/>
  <c r="D3135" i="10" s="1"/>
  <c r="L929" i="45"/>
  <c r="D3137" i="10" s="1"/>
  <c r="L931" i="45"/>
  <c r="D3139" i="10" s="1"/>
  <c r="L933" i="45"/>
  <c r="D3141" i="10" s="1"/>
  <c r="L935" i="45"/>
  <c r="D3143" i="10" s="1"/>
  <c r="L937" i="45"/>
  <c r="D3145" i="10" s="1"/>
  <c r="L939" i="45"/>
  <c r="D3147" i="10" s="1"/>
  <c r="L941" i="45"/>
  <c r="D3149" i="10" s="1"/>
  <c r="L943" i="45"/>
  <c r="D3151" i="10" s="1"/>
  <c r="L945" i="45"/>
  <c r="D3153" i="10" s="1"/>
  <c r="L947" i="45"/>
  <c r="D3155" i="10" s="1"/>
  <c r="L949" i="45"/>
  <c r="D3157" i="10" s="1"/>
  <c r="L951" i="45"/>
  <c r="D3159" i="10" s="1"/>
  <c r="L953" i="45"/>
  <c r="D3161" i="10" s="1"/>
  <c r="L955" i="45"/>
  <c r="D3163" i="10" s="1"/>
  <c r="L957" i="45"/>
  <c r="D3165" i="10" s="1"/>
  <c r="L959" i="45"/>
  <c r="D3167" i="10" s="1"/>
  <c r="L961" i="45"/>
  <c r="D3169" i="10" s="1"/>
  <c r="L963" i="45"/>
  <c r="D3171" i="10" s="1"/>
  <c r="L965" i="45"/>
  <c r="D3173" i="10" s="1"/>
  <c r="L967" i="45"/>
  <c r="D3175" i="10" s="1"/>
  <c r="L969" i="45"/>
  <c r="D3177" i="10" s="1"/>
  <c r="L971" i="45"/>
  <c r="D3179" i="10" s="1"/>
  <c r="L973" i="45"/>
  <c r="D3181" i="10" s="1"/>
  <c r="L975" i="45"/>
  <c r="D3183" i="10" s="1"/>
  <c r="L977" i="45"/>
  <c r="D3185" i="10" s="1"/>
  <c r="L979" i="45"/>
  <c r="D3187" i="10" s="1"/>
  <c r="L981" i="45"/>
  <c r="D3189" i="10" s="1"/>
  <c r="L983" i="45"/>
  <c r="D3191" i="10" s="1"/>
  <c r="L985" i="45"/>
  <c r="D3193" i="10" s="1"/>
  <c r="L987" i="45"/>
  <c r="D3195" i="10" s="1"/>
  <c r="L989" i="45"/>
  <c r="D3197" i="10" s="1"/>
  <c r="L991" i="45"/>
  <c r="D3199" i="10" s="1"/>
  <c r="L993" i="45"/>
  <c r="D3201" i="10" s="1"/>
  <c r="L995" i="45"/>
  <c r="D3203" i="10" s="1"/>
  <c r="L997" i="45"/>
  <c r="D3205" i="10" s="1"/>
  <c r="L999" i="45"/>
  <c r="D3207" i="10" s="1"/>
  <c r="L1001" i="45"/>
  <c r="D3209" i="10" s="1"/>
  <c r="L1003" i="45"/>
  <c r="D3211" i="10" s="1"/>
  <c r="L1005" i="45"/>
  <c r="D3213" i="10" s="1"/>
  <c r="L1007" i="45"/>
  <c r="D3215" i="10" s="1"/>
  <c r="L1009" i="45"/>
  <c r="D3217" i="10" s="1"/>
  <c r="L1011" i="45"/>
  <c r="D3219" i="10" s="1"/>
  <c r="L1013" i="45"/>
  <c r="D3221" i="10" s="1"/>
  <c r="L1015" i="45"/>
  <c r="D3223" i="10" s="1"/>
  <c r="L1017" i="45"/>
  <c r="D3225" i="10" s="1"/>
  <c r="L1019" i="45"/>
  <c r="D3227" i="10" s="1"/>
  <c r="L1021" i="45"/>
  <c r="D3229" i="10" s="1"/>
  <c r="L1023" i="45"/>
  <c r="D3231" i="10" s="1"/>
  <c r="L1025" i="45"/>
  <c r="D3233" i="10" s="1"/>
  <c r="L1027" i="45"/>
  <c r="D3235" i="10" s="1"/>
  <c r="L1029" i="45"/>
  <c r="D3237" i="10" s="1"/>
  <c r="M518" i="45"/>
  <c r="M1028" i="45"/>
  <c r="M1026" i="45"/>
  <c r="M1024" i="45"/>
  <c r="M1022" i="45"/>
  <c r="M1020" i="45"/>
  <c r="M1018" i="45"/>
  <c r="M1016" i="45"/>
  <c r="M1014" i="45"/>
  <c r="M1012" i="45"/>
  <c r="M1010" i="45"/>
  <c r="M1008" i="45"/>
  <c r="M1006" i="45"/>
  <c r="M1004" i="45"/>
  <c r="M1002" i="45"/>
  <c r="M1000" i="45"/>
  <c r="M998" i="45"/>
  <c r="M996" i="45"/>
  <c r="M994" i="45"/>
  <c r="M992" i="45"/>
  <c r="M990" i="45"/>
  <c r="M988" i="45"/>
  <c r="M986" i="45"/>
  <c r="M984" i="45"/>
  <c r="M982" i="45"/>
  <c r="M980" i="45"/>
  <c r="M978" i="45"/>
  <c r="M976" i="45"/>
  <c r="M974" i="45"/>
  <c r="M972" i="45"/>
  <c r="M970" i="45"/>
  <c r="M968" i="45"/>
  <c r="M966" i="45"/>
  <c r="M964" i="45"/>
  <c r="M962" i="45"/>
  <c r="M960" i="45"/>
  <c r="M958" i="45"/>
  <c r="M956" i="45"/>
  <c r="M954" i="45"/>
  <c r="M952" i="45"/>
  <c r="M950" i="45"/>
  <c r="M948" i="45"/>
  <c r="M946" i="45"/>
  <c r="M944" i="45"/>
  <c r="M942" i="45"/>
  <c r="M940" i="45"/>
  <c r="M938" i="45"/>
  <c r="M936" i="45"/>
  <c r="M934" i="45"/>
  <c r="M932" i="45"/>
  <c r="M930" i="45"/>
  <c r="M928" i="45"/>
  <c r="M926" i="45"/>
  <c r="M924" i="45"/>
  <c r="M922" i="45"/>
  <c r="M920" i="45"/>
  <c r="M918" i="45"/>
  <c r="M916" i="45"/>
  <c r="M914" i="45"/>
  <c r="M912" i="45"/>
  <c r="M910" i="45"/>
  <c r="M908" i="45"/>
  <c r="M906" i="45"/>
  <c r="M904" i="45"/>
  <c r="M902" i="45"/>
  <c r="M900" i="45"/>
  <c r="M898" i="45"/>
  <c r="M896" i="45"/>
  <c r="M894" i="45"/>
  <c r="M892" i="45"/>
  <c r="M890" i="45"/>
  <c r="M888" i="45"/>
  <c r="M886" i="45"/>
  <c r="M884" i="45"/>
  <c r="M882" i="45"/>
  <c r="M880" i="45"/>
  <c r="M878" i="45"/>
  <c r="M876" i="45"/>
  <c r="M874" i="45"/>
  <c r="M872" i="45"/>
  <c r="M870" i="45"/>
  <c r="M868" i="45"/>
  <c r="M866" i="45"/>
  <c r="M864" i="45"/>
  <c r="M862" i="45"/>
  <c r="M860" i="45"/>
  <c r="M858" i="45"/>
  <c r="M856" i="45"/>
  <c r="M854" i="45"/>
  <c r="M852" i="45"/>
  <c r="M850" i="45"/>
  <c r="M848" i="45"/>
  <c r="M846" i="45"/>
  <c r="M844" i="45"/>
  <c r="M842" i="45"/>
  <c r="M840" i="45"/>
  <c r="M838" i="45"/>
  <c r="M836" i="45"/>
  <c r="M834" i="45"/>
  <c r="M832" i="45"/>
  <c r="M830" i="45"/>
  <c r="M828" i="45"/>
  <c r="M826" i="45"/>
  <c r="M824" i="45"/>
  <c r="M822" i="45"/>
  <c r="M820" i="45"/>
  <c r="M818" i="45"/>
  <c r="M816" i="45"/>
  <c r="M814" i="45"/>
  <c r="M812" i="45"/>
  <c r="M810" i="45"/>
  <c r="M808" i="45"/>
  <c r="M806" i="45"/>
  <c r="M804" i="45"/>
  <c r="M802" i="45"/>
  <c r="M800" i="45"/>
  <c r="M798" i="45"/>
  <c r="M796" i="45"/>
  <c r="M794" i="45"/>
  <c r="M792" i="45"/>
  <c r="M790" i="45"/>
  <c r="M788" i="45"/>
  <c r="M786" i="45"/>
  <c r="M784" i="45"/>
  <c r="M782" i="45"/>
  <c r="M780" i="45"/>
  <c r="M778" i="45"/>
  <c r="M776" i="45"/>
  <c r="M774" i="45"/>
  <c r="M772" i="45"/>
  <c r="M770" i="45"/>
  <c r="M768" i="45"/>
  <c r="M766" i="45"/>
  <c r="M764" i="45"/>
  <c r="M762" i="45"/>
  <c r="M760" i="45"/>
  <c r="M758" i="45"/>
  <c r="M756" i="45"/>
  <c r="M754" i="45"/>
  <c r="M752" i="45"/>
  <c r="M750" i="45"/>
  <c r="M748" i="45"/>
  <c r="M746" i="45"/>
  <c r="M744" i="45"/>
  <c r="M742" i="45"/>
  <c r="M740" i="45"/>
  <c r="M738" i="45"/>
  <c r="M736" i="45"/>
  <c r="M734" i="45"/>
  <c r="M732" i="45"/>
  <c r="M730" i="45"/>
  <c r="M728" i="45"/>
  <c r="M726" i="45"/>
  <c r="M724" i="45"/>
  <c r="M722" i="45"/>
  <c r="M720" i="45"/>
  <c r="M718" i="45"/>
  <c r="M716" i="45"/>
  <c r="M714" i="45"/>
  <c r="M712" i="45"/>
  <c r="M710" i="45"/>
  <c r="M708" i="45"/>
  <c r="M706" i="45"/>
  <c r="M704" i="45"/>
  <c r="M702" i="45"/>
  <c r="M700" i="45"/>
  <c r="M698" i="45"/>
  <c r="M696" i="45"/>
  <c r="M694" i="45"/>
  <c r="M692" i="45"/>
  <c r="M690" i="45"/>
  <c r="M688" i="45"/>
  <c r="M686" i="45"/>
  <c r="M684" i="45"/>
  <c r="M682" i="45"/>
  <c r="M680" i="45"/>
  <c r="M678" i="45"/>
  <c r="M676" i="45"/>
  <c r="M674" i="45"/>
  <c r="M672" i="45"/>
  <c r="M670" i="45"/>
  <c r="M668" i="45"/>
  <c r="M666" i="45"/>
  <c r="M664" i="45"/>
  <c r="M662" i="45"/>
  <c r="M660" i="45"/>
  <c r="M658" i="45"/>
  <c r="M656" i="45"/>
  <c r="M654" i="45"/>
  <c r="M652" i="45"/>
  <c r="M650" i="45"/>
  <c r="M648" i="45"/>
  <c r="M646" i="45"/>
  <c r="M644" i="45"/>
  <c r="M642" i="45"/>
  <c r="M640" i="45"/>
  <c r="M638" i="45"/>
  <c r="M636" i="45"/>
  <c r="M634" i="45"/>
  <c r="M632" i="45"/>
  <c r="M630" i="45"/>
  <c r="M628" i="45"/>
  <c r="M626" i="45"/>
  <c r="M624" i="45"/>
  <c r="M622" i="45"/>
  <c r="M620" i="45"/>
  <c r="M618" i="45"/>
  <c r="M616" i="45"/>
  <c r="M614" i="45"/>
  <c r="M612" i="45"/>
  <c r="M610" i="45"/>
  <c r="M608" i="45"/>
  <c r="M606" i="45"/>
  <c r="M604" i="45"/>
  <c r="M602" i="45"/>
  <c r="M600" i="45"/>
  <c r="M598" i="45"/>
  <c r="M596" i="45"/>
  <c r="M594" i="45"/>
  <c r="M592" i="45"/>
  <c r="M590" i="45"/>
  <c r="M588" i="45"/>
  <c r="M586" i="45"/>
  <c r="M584" i="45"/>
  <c r="M582" i="45"/>
  <c r="M580" i="45"/>
  <c r="M578" i="45"/>
  <c r="M576" i="45"/>
  <c r="M574" i="45"/>
  <c r="M572" i="45"/>
  <c r="M570" i="45"/>
  <c r="M568" i="45"/>
  <c r="M566" i="45"/>
  <c r="M564" i="45"/>
  <c r="M562" i="45"/>
  <c r="M560" i="45"/>
  <c r="M558" i="45"/>
  <c r="M556" i="45"/>
  <c r="M554" i="45"/>
  <c r="M552" i="45"/>
  <c r="M550" i="45"/>
  <c r="M548" i="45"/>
  <c r="M546" i="45"/>
  <c r="M544" i="45"/>
  <c r="M542" i="45"/>
  <c r="M540" i="45"/>
  <c r="M538" i="45"/>
  <c r="M536" i="45"/>
  <c r="M534" i="45"/>
  <c r="M532" i="45"/>
  <c r="M530" i="45"/>
  <c r="M528" i="45"/>
  <c r="M526" i="45"/>
  <c r="M524" i="45"/>
  <c r="M522" i="45"/>
  <c r="M520" i="45"/>
  <c r="N519" i="45"/>
  <c r="N521" i="45"/>
  <c r="N523" i="45"/>
  <c r="N525" i="45"/>
  <c r="N527" i="45"/>
  <c r="N529" i="45"/>
  <c r="N531" i="45"/>
  <c r="N533" i="45"/>
  <c r="N535" i="45"/>
  <c r="N537" i="45"/>
  <c r="N539" i="45"/>
  <c r="N541" i="45"/>
  <c r="N543" i="45"/>
  <c r="N545" i="45"/>
  <c r="N547" i="45"/>
  <c r="N549" i="45"/>
  <c r="N551" i="45"/>
  <c r="N553" i="45"/>
  <c r="N555" i="45"/>
  <c r="N557" i="45"/>
  <c r="N559" i="45"/>
  <c r="N561" i="45"/>
  <c r="N563" i="45"/>
  <c r="N565" i="45"/>
  <c r="N567" i="45"/>
  <c r="N569" i="45"/>
  <c r="N571" i="45"/>
  <c r="N573" i="45"/>
  <c r="N575" i="45"/>
  <c r="N577" i="45"/>
  <c r="N579" i="45"/>
  <c r="N581" i="45"/>
  <c r="N583" i="45"/>
  <c r="N585" i="45"/>
  <c r="N587" i="45"/>
  <c r="N589" i="45"/>
  <c r="N591" i="45"/>
  <c r="N593" i="45"/>
  <c r="N595" i="45"/>
  <c r="N597" i="45"/>
  <c r="N599" i="45"/>
  <c r="N601" i="45"/>
  <c r="N603" i="45"/>
  <c r="N605" i="45"/>
  <c r="N607" i="45"/>
  <c r="N609" i="45"/>
  <c r="N611" i="45"/>
  <c r="N613" i="45"/>
  <c r="N615" i="45"/>
  <c r="N617" i="45"/>
  <c r="N619" i="45"/>
  <c r="N621" i="45"/>
  <c r="N623" i="45"/>
  <c r="N625" i="45"/>
  <c r="N627" i="45"/>
  <c r="N629" i="45"/>
  <c r="N631" i="45"/>
  <c r="N633" i="45"/>
  <c r="N635" i="45"/>
  <c r="N637" i="45"/>
  <c r="N639" i="45"/>
  <c r="N641" i="45"/>
  <c r="N643" i="45"/>
  <c r="N645" i="45"/>
  <c r="N647" i="45"/>
  <c r="N649" i="45"/>
  <c r="N651" i="45"/>
  <c r="N653" i="45"/>
  <c r="N655" i="45"/>
  <c r="N657" i="45"/>
  <c r="N659" i="45"/>
  <c r="N661" i="45"/>
  <c r="N663" i="45"/>
  <c r="N665" i="45"/>
  <c r="N667" i="45"/>
  <c r="N669" i="45"/>
  <c r="N671" i="45"/>
  <c r="N673" i="45"/>
  <c r="N675" i="45"/>
  <c r="N677" i="45"/>
  <c r="N679" i="45"/>
  <c r="N681" i="45"/>
  <c r="N683" i="45"/>
  <c r="N685" i="45"/>
  <c r="N687" i="45"/>
  <c r="N689" i="45"/>
  <c r="N691" i="45"/>
  <c r="N693" i="45"/>
  <c r="N695" i="45"/>
  <c r="N697" i="45"/>
  <c r="N699" i="45"/>
  <c r="N701" i="45"/>
  <c r="N703" i="45"/>
  <c r="N705" i="45"/>
  <c r="N707" i="45"/>
  <c r="N709" i="45"/>
  <c r="N711" i="45"/>
  <c r="N713" i="45"/>
  <c r="N715" i="45"/>
  <c r="N717" i="45"/>
  <c r="N719" i="45"/>
  <c r="N721" i="45"/>
  <c r="N723" i="45"/>
  <c r="N725" i="45"/>
  <c r="N727" i="45"/>
  <c r="N729" i="45"/>
  <c r="N731" i="45"/>
  <c r="N733" i="45"/>
  <c r="N735" i="45"/>
  <c r="N737" i="45"/>
  <c r="N739" i="45"/>
  <c r="N741" i="45"/>
  <c r="N743" i="45"/>
  <c r="N745" i="45"/>
  <c r="N747" i="45"/>
  <c r="N749" i="45"/>
  <c r="N751" i="45"/>
  <c r="N753" i="45"/>
  <c r="N755" i="45"/>
  <c r="N757" i="45"/>
  <c r="N759" i="45"/>
  <c r="N761" i="45"/>
  <c r="N763" i="45"/>
  <c r="N765" i="45"/>
  <c r="N767" i="45"/>
  <c r="N769" i="45"/>
  <c r="N771" i="45"/>
  <c r="N773" i="45"/>
  <c r="N775" i="45"/>
  <c r="N777" i="45"/>
  <c r="N779" i="45"/>
  <c r="N781" i="45"/>
  <c r="N783" i="45"/>
  <c r="N785" i="45"/>
  <c r="N787" i="45"/>
  <c r="N789" i="45"/>
  <c r="N791" i="45"/>
  <c r="N793" i="45"/>
  <c r="N795" i="45"/>
  <c r="N797" i="45"/>
  <c r="N799" i="45"/>
  <c r="N801" i="45"/>
  <c r="N803" i="45"/>
  <c r="N805" i="45"/>
  <c r="N807" i="45"/>
  <c r="N809" i="45"/>
  <c r="N811" i="45"/>
  <c r="N813" i="45"/>
  <c r="N815" i="45"/>
  <c r="N817" i="45"/>
  <c r="N819" i="45"/>
  <c r="N821" i="45"/>
  <c r="N823" i="45"/>
  <c r="N825" i="45"/>
  <c r="N827" i="45"/>
  <c r="N829" i="45"/>
  <c r="N831" i="45"/>
  <c r="N833" i="45"/>
  <c r="N835" i="45"/>
  <c r="N837" i="45"/>
  <c r="N839" i="45"/>
  <c r="N841" i="45"/>
  <c r="N843" i="45"/>
  <c r="N845" i="45"/>
  <c r="N847" i="45"/>
  <c r="N849" i="45"/>
  <c r="N851" i="45"/>
  <c r="N853" i="45"/>
  <c r="N855" i="45"/>
  <c r="N857" i="45"/>
  <c r="N859" i="45"/>
  <c r="N861" i="45"/>
  <c r="N863" i="45"/>
  <c r="N865" i="45"/>
  <c r="N867" i="45"/>
  <c r="N869" i="45"/>
  <c r="N871" i="45"/>
  <c r="N873" i="45"/>
  <c r="N875" i="45"/>
  <c r="N877" i="45"/>
  <c r="N879" i="45"/>
  <c r="N881" i="45"/>
  <c r="N883" i="45"/>
  <c r="N885" i="45"/>
  <c r="N887" i="45"/>
  <c r="N889" i="45"/>
  <c r="N891" i="45"/>
  <c r="N893" i="45"/>
  <c r="N895" i="45"/>
  <c r="N897" i="45"/>
  <c r="N899" i="45"/>
  <c r="N901" i="45"/>
  <c r="N903" i="45"/>
  <c r="N905" i="45"/>
  <c r="N907" i="45"/>
  <c r="N909" i="45"/>
  <c r="N911" i="45"/>
  <c r="N913" i="45"/>
  <c r="N915" i="45"/>
  <c r="N917" i="45"/>
  <c r="N919" i="45"/>
  <c r="N921" i="45"/>
  <c r="N923" i="45"/>
  <c r="N925" i="45"/>
  <c r="N927" i="45"/>
  <c r="N929" i="45"/>
  <c r="N931" i="45"/>
  <c r="N933" i="45"/>
  <c r="N935" i="45"/>
  <c r="N937" i="45"/>
  <c r="N939" i="45"/>
  <c r="N941" i="45"/>
  <c r="N943" i="45"/>
  <c r="N945" i="45"/>
  <c r="N947" i="45"/>
  <c r="N949" i="45"/>
  <c r="N951" i="45"/>
  <c r="N953" i="45"/>
  <c r="N955" i="45"/>
  <c r="N957" i="45"/>
  <c r="N959" i="45"/>
  <c r="N961" i="45"/>
  <c r="N963" i="45"/>
  <c r="N965" i="45"/>
  <c r="N967" i="45"/>
  <c r="N969" i="45"/>
  <c r="N971" i="45"/>
  <c r="N973" i="45"/>
  <c r="N975" i="45"/>
  <c r="N977" i="45"/>
  <c r="N979" i="45"/>
  <c r="N981" i="45"/>
  <c r="N983" i="45"/>
  <c r="N985" i="45"/>
  <c r="N987" i="45"/>
  <c r="N989" i="45"/>
  <c r="N991" i="45"/>
  <c r="N993" i="45"/>
  <c r="N995" i="45"/>
  <c r="N997" i="45"/>
  <c r="N999" i="45"/>
  <c r="N1001" i="45"/>
  <c r="N1003" i="45"/>
  <c r="N1005" i="45"/>
  <c r="N1007" i="45"/>
  <c r="N1009" i="45"/>
  <c r="N1011" i="45"/>
  <c r="N1013" i="45"/>
  <c r="N1015" i="45"/>
  <c r="N1017" i="45"/>
  <c r="N1019" i="45"/>
  <c r="N1021" i="45"/>
  <c r="N1023" i="45"/>
  <c r="N1025" i="45"/>
  <c r="N1027" i="45"/>
  <c r="N1029" i="45"/>
  <c r="O518" i="45"/>
  <c r="O520" i="45"/>
  <c r="O522" i="45"/>
  <c r="O524" i="45"/>
  <c r="O526" i="45"/>
  <c r="O528" i="45"/>
  <c r="O530" i="45"/>
  <c r="O532" i="45"/>
  <c r="O534" i="45"/>
  <c r="O536" i="45"/>
  <c r="O538" i="45"/>
  <c r="O540" i="45"/>
  <c r="O542" i="45"/>
  <c r="O544" i="45"/>
  <c r="O546" i="45"/>
  <c r="O548" i="45"/>
  <c r="O550" i="45"/>
  <c r="O552" i="45"/>
  <c r="O554" i="45"/>
  <c r="O556" i="45"/>
  <c r="O558" i="45"/>
  <c r="O560" i="45"/>
  <c r="O562" i="45"/>
  <c r="O564" i="45"/>
  <c r="O566" i="45"/>
  <c r="O568" i="45"/>
  <c r="O570" i="45"/>
  <c r="O572" i="45"/>
  <c r="O574" i="45"/>
  <c r="O576" i="45"/>
  <c r="O578" i="45"/>
  <c r="O580" i="45"/>
  <c r="O582" i="45"/>
  <c r="O584" i="45"/>
  <c r="O586" i="45"/>
  <c r="O588" i="45"/>
  <c r="O590" i="45"/>
  <c r="O592" i="45"/>
  <c r="O594" i="45"/>
  <c r="O596" i="45"/>
  <c r="O598" i="45"/>
  <c r="O600" i="45"/>
  <c r="O602" i="45"/>
  <c r="O604" i="45"/>
  <c r="O606" i="45"/>
  <c r="O608" i="45"/>
  <c r="O610" i="45"/>
  <c r="O612" i="45"/>
  <c r="O614" i="45"/>
  <c r="O616" i="45"/>
  <c r="O618" i="45"/>
  <c r="O620" i="45"/>
  <c r="O622" i="45"/>
  <c r="O624" i="45"/>
  <c r="O626" i="45"/>
  <c r="O628" i="45"/>
  <c r="O630" i="45"/>
  <c r="O632" i="45"/>
  <c r="O634" i="45"/>
  <c r="O636" i="45"/>
  <c r="O638" i="45"/>
  <c r="O640" i="45"/>
  <c r="O642" i="45"/>
  <c r="O644" i="45"/>
  <c r="O646" i="45"/>
  <c r="O648" i="45"/>
  <c r="O650" i="45"/>
  <c r="O652" i="45"/>
  <c r="O654" i="45"/>
  <c r="O656" i="45"/>
  <c r="O658" i="45"/>
  <c r="O660" i="45"/>
  <c r="O662" i="45"/>
  <c r="O664" i="45"/>
  <c r="O666" i="45"/>
  <c r="O668" i="45"/>
  <c r="O670" i="45"/>
  <c r="O672" i="45"/>
  <c r="O674" i="45"/>
  <c r="O676" i="45"/>
  <c r="O678" i="45"/>
  <c r="O680" i="45"/>
  <c r="O682" i="45"/>
  <c r="O684" i="45"/>
  <c r="O686" i="45"/>
  <c r="O688" i="45"/>
  <c r="O690" i="45"/>
  <c r="O692" i="45"/>
  <c r="O694" i="45"/>
  <c r="O696" i="45"/>
  <c r="O698" i="45"/>
  <c r="O700" i="45"/>
  <c r="O702" i="45"/>
  <c r="O704" i="45"/>
  <c r="O706" i="45"/>
  <c r="O708" i="45"/>
  <c r="O710" i="45"/>
  <c r="O712" i="45"/>
  <c r="O714" i="45"/>
  <c r="O716" i="45"/>
  <c r="O718" i="45"/>
  <c r="O720" i="45"/>
  <c r="O722" i="45"/>
  <c r="O724" i="45"/>
  <c r="O726" i="45"/>
  <c r="O728" i="45"/>
  <c r="O730" i="45"/>
  <c r="O732" i="45"/>
  <c r="O734" i="45"/>
  <c r="O736" i="45"/>
  <c r="O738" i="45"/>
  <c r="O740" i="45"/>
  <c r="O742" i="45"/>
  <c r="O744" i="45"/>
  <c r="O746" i="45"/>
  <c r="O748" i="45"/>
  <c r="O750" i="45"/>
  <c r="O752" i="45"/>
  <c r="O754" i="45"/>
  <c r="O756" i="45"/>
  <c r="O758" i="45"/>
  <c r="O760" i="45"/>
  <c r="O762" i="45"/>
  <c r="O764" i="45"/>
  <c r="O766" i="45"/>
  <c r="O768" i="45"/>
  <c r="O770" i="45"/>
  <c r="O772" i="45"/>
  <c r="O774" i="45"/>
  <c r="O776" i="45"/>
  <c r="O778" i="45"/>
  <c r="O780" i="45"/>
  <c r="O782" i="45"/>
  <c r="O784" i="45"/>
  <c r="O786" i="45"/>
  <c r="O788" i="45"/>
  <c r="O790" i="45"/>
  <c r="O792" i="45"/>
  <c r="O794" i="45"/>
  <c r="O796" i="45"/>
  <c r="O798" i="45"/>
  <c r="O800" i="45"/>
  <c r="O802" i="45"/>
  <c r="O804" i="45"/>
  <c r="O806" i="45"/>
  <c r="O808" i="45"/>
  <c r="O810" i="45"/>
  <c r="O812" i="45"/>
  <c r="O814" i="45"/>
  <c r="O816" i="45"/>
  <c r="O818" i="45"/>
  <c r="O820" i="45"/>
  <c r="O822" i="45"/>
  <c r="O824" i="45"/>
  <c r="O826" i="45"/>
  <c r="O828" i="45"/>
  <c r="O830" i="45"/>
  <c r="O832" i="45"/>
  <c r="O834" i="45"/>
  <c r="O836" i="45"/>
  <c r="O838" i="45"/>
  <c r="O840" i="45"/>
  <c r="O842" i="45"/>
  <c r="O844" i="45"/>
  <c r="O846" i="45"/>
  <c r="O848" i="45"/>
  <c r="O850" i="45"/>
  <c r="O852" i="45"/>
  <c r="O854" i="45"/>
  <c r="O856" i="45"/>
  <c r="O858" i="45"/>
  <c r="O860" i="45"/>
  <c r="O862" i="45"/>
  <c r="O864" i="45"/>
  <c r="O866" i="45"/>
  <c r="O868" i="45"/>
  <c r="O870" i="45"/>
  <c r="O872" i="45"/>
  <c r="O874" i="45"/>
  <c r="O876" i="45"/>
  <c r="O878" i="45"/>
  <c r="O880" i="45"/>
  <c r="O882" i="45"/>
  <c r="O884" i="45"/>
  <c r="O886" i="45"/>
  <c r="O888" i="45"/>
  <c r="O890" i="45"/>
  <c r="O892" i="45"/>
  <c r="O894" i="45"/>
  <c r="O896" i="45"/>
  <c r="O898" i="45"/>
  <c r="O900" i="45"/>
  <c r="O902" i="45"/>
  <c r="O904" i="45"/>
  <c r="O906" i="45"/>
  <c r="O908" i="45"/>
  <c r="O910" i="45"/>
  <c r="O912" i="45"/>
  <c r="O914" i="45"/>
  <c r="O916" i="45"/>
  <c r="O918" i="45"/>
  <c r="O920" i="45"/>
  <c r="O922" i="45"/>
  <c r="O924" i="45"/>
  <c r="O926" i="45"/>
  <c r="O928" i="45"/>
  <c r="O930" i="45"/>
  <c r="O932" i="45"/>
  <c r="O934" i="45"/>
  <c r="O936" i="45"/>
  <c r="O938" i="45"/>
  <c r="O940" i="45"/>
  <c r="O942" i="45"/>
  <c r="O944" i="45"/>
  <c r="O946" i="45"/>
  <c r="O948" i="45"/>
  <c r="O950" i="45"/>
  <c r="O952" i="45"/>
  <c r="O954" i="45"/>
  <c r="O956" i="45"/>
  <c r="O958" i="45"/>
  <c r="O960" i="45"/>
  <c r="O962" i="45"/>
  <c r="O964" i="45"/>
  <c r="O966" i="45"/>
  <c r="O968" i="45"/>
  <c r="O970" i="45"/>
  <c r="O972" i="45"/>
  <c r="O974" i="45"/>
  <c r="O976" i="45"/>
  <c r="O978" i="45"/>
  <c r="O980" i="45"/>
  <c r="O982" i="45"/>
  <c r="O984" i="45"/>
  <c r="O986" i="45"/>
  <c r="O988" i="45"/>
  <c r="O990" i="45"/>
  <c r="O992" i="45"/>
  <c r="O994" i="45"/>
  <c r="O996" i="45"/>
  <c r="O998" i="45"/>
  <c r="O1000" i="45"/>
  <c r="O1002" i="45"/>
  <c r="O1004" i="45"/>
  <c r="O1006" i="45"/>
  <c r="O1008" i="45"/>
  <c r="O1010" i="45"/>
  <c r="O1012" i="45"/>
  <c r="O1014" i="45"/>
  <c r="O1016" i="45"/>
  <c r="O1018" i="45"/>
  <c r="O1020" i="45"/>
  <c r="O1022" i="45"/>
  <c r="O1024" i="45"/>
  <c r="O1026" i="45"/>
  <c r="O1028" i="45"/>
  <c r="C2727" i="10"/>
  <c r="C519" i="45"/>
  <c r="C2729" i="10"/>
  <c r="C521" i="45"/>
  <c r="C2731" i="10"/>
  <c r="C523" i="45"/>
  <c r="C2733" i="10"/>
  <c r="C525" i="45"/>
  <c r="C2735" i="10"/>
  <c r="C527" i="45"/>
  <c r="C2737" i="10"/>
  <c r="C529" i="45"/>
  <c r="C2739" i="10"/>
  <c r="C531" i="45"/>
  <c r="C2741" i="10"/>
  <c r="C533" i="45"/>
  <c r="C2743" i="10"/>
  <c r="C535" i="45"/>
  <c r="C2745" i="10"/>
  <c r="C537" i="45"/>
  <c r="C2747" i="10"/>
  <c r="C539" i="45"/>
  <c r="C2749" i="10"/>
  <c r="C541" i="45"/>
  <c r="C2751" i="10"/>
  <c r="C543" i="45"/>
  <c r="C2753" i="10"/>
  <c r="C545" i="45"/>
  <c r="C2755" i="10"/>
  <c r="C547" i="45"/>
  <c r="C2757" i="10"/>
  <c r="C549" i="45"/>
  <c r="C2759" i="10"/>
  <c r="C551" i="45"/>
  <c r="C2761" i="10"/>
  <c r="C553" i="45"/>
  <c r="C2763" i="10"/>
  <c r="C555" i="45"/>
  <c r="C2765" i="10"/>
  <c r="C557" i="45"/>
  <c r="C2767" i="10"/>
  <c r="C559" i="45"/>
  <c r="C2769" i="10"/>
  <c r="C561" i="45"/>
  <c r="C2771" i="10"/>
  <c r="C563" i="45"/>
  <c r="C2773" i="10"/>
  <c r="C565" i="45"/>
  <c r="C2775" i="10"/>
  <c r="C567" i="45"/>
  <c r="C2777" i="10"/>
  <c r="C569" i="45"/>
  <c r="C2779" i="10"/>
  <c r="C571" i="45"/>
  <c r="C2781" i="10"/>
  <c r="C573" i="45"/>
  <c r="C2783" i="10"/>
  <c r="C575" i="45"/>
  <c r="C2785" i="10"/>
  <c r="C577" i="45"/>
  <c r="C2787" i="10"/>
  <c r="C579" i="45"/>
  <c r="C2789" i="10"/>
  <c r="C581" i="45"/>
  <c r="C2791" i="10"/>
  <c r="C583" i="45"/>
  <c r="C2793" i="10"/>
  <c r="C585" i="45"/>
  <c r="C2795" i="10"/>
  <c r="C587" i="45"/>
  <c r="C2797" i="10"/>
  <c r="C589" i="45"/>
  <c r="C2799" i="10"/>
  <c r="C591" i="45"/>
  <c r="C2801" i="10"/>
  <c r="C593" i="45"/>
  <c r="C2803" i="10"/>
  <c r="C595" i="45"/>
  <c r="C2805" i="10"/>
  <c r="C597" i="45"/>
  <c r="C2807" i="10"/>
  <c r="C599" i="45"/>
  <c r="C2809" i="10"/>
  <c r="C601" i="45"/>
  <c r="C2811" i="10"/>
  <c r="C603" i="45"/>
  <c r="C2813" i="10"/>
  <c r="C605" i="45"/>
  <c r="C2815" i="10"/>
  <c r="C607" i="45"/>
  <c r="C2817" i="10"/>
  <c r="C609" i="45"/>
  <c r="C2819" i="10"/>
  <c r="C611" i="45"/>
  <c r="C2821" i="10"/>
  <c r="C613" i="45"/>
  <c r="C2823" i="10"/>
  <c r="C615" i="45"/>
  <c r="C2825" i="10"/>
  <c r="C617" i="45"/>
  <c r="C2827" i="10"/>
  <c r="C619" i="45"/>
  <c r="C2829" i="10"/>
  <c r="C621" i="45"/>
  <c r="C2831" i="10"/>
  <c r="C623" i="45"/>
  <c r="C2833" i="10"/>
  <c r="C625" i="45"/>
  <c r="C2835" i="10"/>
  <c r="C627" i="45"/>
  <c r="C2837" i="10"/>
  <c r="C629" i="45"/>
  <c r="C2839" i="10"/>
  <c r="C631" i="45"/>
  <c r="C2841" i="10"/>
  <c r="C633" i="45"/>
  <c r="C2843" i="10"/>
  <c r="C635" i="45"/>
  <c r="C2845" i="10"/>
  <c r="C637" i="45"/>
  <c r="C2847" i="10"/>
  <c r="C639" i="45"/>
  <c r="C2849" i="10"/>
  <c r="C641" i="45"/>
  <c r="C2851" i="10"/>
  <c r="C643" i="45"/>
  <c r="C2853" i="10"/>
  <c r="C645" i="45"/>
  <c r="C2855" i="10"/>
  <c r="C647" i="45"/>
  <c r="C2857" i="10"/>
  <c r="C649" i="45"/>
  <c r="C2859" i="10"/>
  <c r="C651" i="45"/>
  <c r="C2861" i="10"/>
  <c r="C653" i="45"/>
  <c r="C2863" i="10"/>
  <c r="C655" i="45"/>
  <c r="C2865" i="10"/>
  <c r="C657" i="45"/>
  <c r="C2867" i="10"/>
  <c r="C659" i="45"/>
  <c r="C2869" i="10"/>
  <c r="C661" i="45"/>
  <c r="C2871" i="10"/>
  <c r="C663" i="45"/>
  <c r="C2873" i="10"/>
  <c r="C665" i="45"/>
  <c r="C2875" i="10"/>
  <c r="C667" i="45"/>
  <c r="C2877" i="10"/>
  <c r="C669" i="45"/>
  <c r="C2879" i="10"/>
  <c r="C671" i="45"/>
  <c r="C2881" i="10"/>
  <c r="C673" i="45"/>
  <c r="C2883" i="10"/>
  <c r="C675" i="45"/>
  <c r="C2885" i="10"/>
  <c r="C677" i="45"/>
  <c r="C2887" i="10"/>
  <c r="C679" i="45"/>
  <c r="C2889" i="10"/>
  <c r="C681" i="45"/>
  <c r="C2891" i="10"/>
  <c r="C683" i="45"/>
  <c r="C2893" i="10"/>
  <c r="C685" i="45"/>
  <c r="C2895" i="10"/>
  <c r="C687" i="45"/>
  <c r="C2897" i="10"/>
  <c r="C689" i="45"/>
  <c r="C2899" i="10"/>
  <c r="C691" i="45"/>
  <c r="C2901" i="10"/>
  <c r="C693" i="45"/>
  <c r="C2903" i="10"/>
  <c r="C695" i="45"/>
  <c r="C2905" i="10"/>
  <c r="C697" i="45"/>
  <c r="C2907" i="10"/>
  <c r="C699" i="45"/>
  <c r="C2909" i="10"/>
  <c r="C701" i="45"/>
  <c r="C2911" i="10"/>
  <c r="C703" i="45"/>
  <c r="C2913" i="10"/>
  <c r="C705" i="45"/>
  <c r="C2915" i="10"/>
  <c r="C707" i="45"/>
  <c r="C2917" i="10"/>
  <c r="C709" i="45"/>
  <c r="C2919" i="10"/>
  <c r="C711" i="45"/>
  <c r="C2921" i="10"/>
  <c r="C713" i="45"/>
  <c r="C2923" i="10"/>
  <c r="C715" i="45"/>
  <c r="C2925" i="10"/>
  <c r="C717" i="45"/>
  <c r="C2927" i="10"/>
  <c r="C719" i="45"/>
  <c r="C2929" i="10"/>
  <c r="C721" i="45"/>
  <c r="C2931" i="10"/>
  <c r="C723" i="45"/>
  <c r="C2933" i="10"/>
  <c r="C725" i="45"/>
  <c r="C2935" i="10"/>
  <c r="C727" i="45"/>
  <c r="C2937" i="10"/>
  <c r="C729" i="45"/>
  <c r="C2939" i="10"/>
  <c r="C731" i="45"/>
  <c r="C2941" i="10"/>
  <c r="C733" i="45"/>
  <c r="C2943" i="10"/>
  <c r="C735" i="45"/>
  <c r="C2945" i="10"/>
  <c r="C737" i="45"/>
  <c r="C2947" i="10"/>
  <c r="C739" i="45"/>
  <c r="C2949" i="10"/>
  <c r="C741" i="45"/>
  <c r="C2951" i="10"/>
  <c r="C743" i="45"/>
  <c r="C2953" i="10"/>
  <c r="C745" i="45"/>
  <c r="C2955" i="10"/>
  <c r="C747" i="45"/>
  <c r="C2957" i="10"/>
  <c r="C749" i="45"/>
  <c r="C2959" i="10"/>
  <c r="C751" i="45"/>
  <c r="C2961" i="10"/>
  <c r="C753" i="45"/>
  <c r="C2963" i="10"/>
  <c r="C755" i="45"/>
  <c r="C2965" i="10"/>
  <c r="C757" i="45"/>
  <c r="C2967" i="10"/>
  <c r="C759" i="45"/>
  <c r="C2969" i="10"/>
  <c r="C761" i="45"/>
  <c r="C2971" i="10"/>
  <c r="C763" i="45"/>
  <c r="C2973" i="10"/>
  <c r="C765" i="45"/>
  <c r="C2975" i="10"/>
  <c r="C767" i="45"/>
  <c r="C2977" i="10"/>
  <c r="C769" i="45"/>
  <c r="C2979" i="10"/>
  <c r="C771" i="45"/>
  <c r="C2981" i="10"/>
  <c r="C773" i="45"/>
  <c r="C2983" i="10"/>
  <c r="C775" i="45"/>
  <c r="C2985" i="10"/>
  <c r="C777" i="45"/>
  <c r="C2987" i="10"/>
  <c r="C779" i="45"/>
  <c r="C2989" i="10"/>
  <c r="C781" i="45"/>
  <c r="C2991" i="10"/>
  <c r="C783" i="45"/>
  <c r="C2993" i="10"/>
  <c r="C785" i="45"/>
  <c r="C2995" i="10"/>
  <c r="C787" i="45"/>
  <c r="C2997" i="10"/>
  <c r="C789" i="45"/>
  <c r="C2999" i="10"/>
  <c r="C791" i="45"/>
  <c r="C3001" i="10"/>
  <c r="C793" i="45"/>
  <c r="C3003" i="10"/>
  <c r="C795" i="45"/>
  <c r="C3005" i="10"/>
  <c r="C797" i="45"/>
  <c r="C3007" i="10"/>
  <c r="C799" i="45"/>
  <c r="C3009" i="10"/>
  <c r="C801" i="45"/>
  <c r="C3011" i="10"/>
  <c r="C803" i="45"/>
  <c r="C3013" i="10"/>
  <c r="C805" i="45"/>
  <c r="C3015" i="10"/>
  <c r="C807" i="45"/>
  <c r="C3017" i="10"/>
  <c r="C809" i="45"/>
  <c r="C3019" i="10"/>
  <c r="C811" i="45"/>
  <c r="C3021" i="10"/>
  <c r="C813" i="45"/>
  <c r="C3023" i="10"/>
  <c r="C815" i="45"/>
  <c r="C3025" i="10"/>
  <c r="C817" i="45"/>
  <c r="C3027" i="10"/>
  <c r="C819" i="45"/>
  <c r="C3029" i="10"/>
  <c r="C821" i="45"/>
  <c r="C3031" i="10"/>
  <c r="C823" i="45"/>
  <c r="C3033" i="10"/>
  <c r="C825" i="45"/>
  <c r="C3035" i="10"/>
  <c r="C827" i="45"/>
  <c r="C3037" i="10"/>
  <c r="C829" i="45"/>
  <c r="C3039" i="10"/>
  <c r="C831" i="45"/>
  <c r="C3041" i="10"/>
  <c r="C833" i="45"/>
  <c r="C3043" i="10"/>
  <c r="C835" i="45"/>
  <c r="C3045" i="10"/>
  <c r="C837" i="45"/>
  <c r="C3047" i="10"/>
  <c r="C839" i="45"/>
  <c r="C3049" i="10"/>
  <c r="C841" i="45"/>
  <c r="C3051" i="10"/>
  <c r="C843" i="45"/>
  <c r="C3053" i="10"/>
  <c r="C845" i="45"/>
  <c r="C3055" i="10"/>
  <c r="C847" i="45"/>
  <c r="C3057" i="10"/>
  <c r="C849" i="45"/>
  <c r="C3059" i="10"/>
  <c r="C851" i="45"/>
  <c r="C3061" i="10"/>
  <c r="C853" i="45"/>
  <c r="C3063" i="10"/>
  <c r="C855" i="45"/>
  <c r="C3065" i="10"/>
  <c r="C857" i="45"/>
  <c r="C3067" i="10"/>
  <c r="C859" i="45"/>
  <c r="C3069" i="10"/>
  <c r="C861" i="45"/>
  <c r="C3071" i="10"/>
  <c r="C863" i="45"/>
  <c r="C3073" i="10"/>
  <c r="C865" i="45"/>
  <c r="C3075" i="10"/>
  <c r="C867" i="45"/>
  <c r="C3077" i="10"/>
  <c r="C869" i="45"/>
  <c r="C3079" i="10"/>
  <c r="C871" i="45"/>
  <c r="C3081" i="10"/>
  <c r="C873" i="45"/>
  <c r="C3083" i="10"/>
  <c r="C875" i="45"/>
  <c r="C3085" i="10"/>
  <c r="C877" i="45"/>
  <c r="C3087" i="10"/>
  <c r="C879" i="45"/>
  <c r="C3089" i="10"/>
  <c r="C881" i="45"/>
  <c r="C3091" i="10"/>
  <c r="C883" i="45"/>
  <c r="C3093" i="10"/>
  <c r="C885" i="45"/>
  <c r="C3095" i="10"/>
  <c r="C887" i="45"/>
  <c r="C3097" i="10"/>
  <c r="C889" i="45"/>
  <c r="C3099" i="10"/>
  <c r="C891" i="45"/>
  <c r="C3101" i="10"/>
  <c r="C893" i="45"/>
  <c r="C3103" i="10"/>
  <c r="C895" i="45"/>
  <c r="C3105" i="10"/>
  <c r="C897" i="45"/>
  <c r="C3107" i="10"/>
  <c r="C899" i="45"/>
  <c r="C3109" i="10"/>
  <c r="C901" i="45"/>
  <c r="C3111" i="10"/>
  <c r="C903" i="45"/>
  <c r="C3113" i="10"/>
  <c r="C905" i="45"/>
  <c r="C3115" i="10"/>
  <c r="C907" i="45"/>
  <c r="C3117" i="10"/>
  <c r="C909" i="45"/>
  <c r="C3119" i="10"/>
  <c r="C911" i="45"/>
  <c r="C3121" i="10"/>
  <c r="C913" i="45"/>
  <c r="C3123" i="10"/>
  <c r="C915" i="45"/>
  <c r="C3125" i="10"/>
  <c r="C917" i="45"/>
  <c r="C3127" i="10"/>
  <c r="C919" i="45"/>
  <c r="C3129" i="10"/>
  <c r="C921" i="45"/>
  <c r="C3131" i="10"/>
  <c r="C923" i="45"/>
  <c r="C3133" i="10"/>
  <c r="C925" i="45"/>
  <c r="C3135" i="10"/>
  <c r="C927" i="45"/>
  <c r="C3137" i="10"/>
  <c r="C929" i="45"/>
  <c r="C3139" i="10"/>
  <c r="C931" i="45"/>
  <c r="C3141" i="10"/>
  <c r="C933" i="45"/>
  <c r="C3143" i="10"/>
  <c r="C935" i="45"/>
  <c r="C3145" i="10"/>
  <c r="C937" i="45"/>
  <c r="C3147" i="10"/>
  <c r="C939" i="45"/>
  <c r="C3149" i="10"/>
  <c r="C941" i="45"/>
  <c r="C3151" i="10"/>
  <c r="C943" i="45"/>
  <c r="C3153" i="10"/>
  <c r="C945" i="45"/>
  <c r="C3155" i="10"/>
  <c r="C947" i="45"/>
  <c r="C3157" i="10"/>
  <c r="C949" i="45"/>
  <c r="C3159" i="10"/>
  <c r="C951" i="45"/>
  <c r="C3161" i="10"/>
  <c r="C953" i="45"/>
  <c r="C3163" i="10"/>
  <c r="C955" i="45"/>
  <c r="C3165" i="10"/>
  <c r="C957" i="45"/>
  <c r="C3167" i="10"/>
  <c r="C959" i="45"/>
  <c r="C3169" i="10"/>
  <c r="C961" i="45"/>
  <c r="C3171" i="10"/>
  <c r="C963" i="45"/>
  <c r="C3173" i="10"/>
  <c r="C965" i="45"/>
  <c r="C3175" i="10"/>
  <c r="C967" i="45"/>
  <c r="C3177" i="10"/>
  <c r="C969" i="45"/>
  <c r="C3179" i="10"/>
  <c r="C971" i="45"/>
  <c r="C3181" i="10"/>
  <c r="C973" i="45"/>
  <c r="C3183" i="10"/>
  <c r="C975" i="45"/>
  <c r="C3185" i="10"/>
  <c r="C977" i="45"/>
  <c r="C3187" i="10"/>
  <c r="C979" i="45"/>
  <c r="C3189" i="10"/>
  <c r="C981" i="45"/>
  <c r="C3191" i="10"/>
  <c r="C983" i="45"/>
  <c r="C3193" i="10"/>
  <c r="C985" i="45"/>
  <c r="C3195" i="10"/>
  <c r="C987" i="45"/>
  <c r="C3197" i="10"/>
  <c r="C989" i="45"/>
  <c r="C3199" i="10"/>
  <c r="C991" i="45"/>
  <c r="C3201" i="10"/>
  <c r="C993" i="45"/>
  <c r="C3203" i="10"/>
  <c r="C995" i="45"/>
  <c r="C997" i="45"/>
  <c r="C3205" i="10"/>
  <c r="C999" i="45"/>
  <c r="C3207" i="10"/>
  <c r="C1001" i="45"/>
  <c r="C3209" i="10"/>
  <c r="C1003" i="45"/>
  <c r="C3211" i="10"/>
  <c r="C1005" i="45"/>
  <c r="C3213" i="10"/>
  <c r="C1007" i="45"/>
  <c r="C3215" i="10"/>
  <c r="C1009" i="45"/>
  <c r="C3217" i="10"/>
  <c r="C1011" i="45"/>
  <c r="C3219" i="10"/>
  <c r="C1013" i="45"/>
  <c r="C3221" i="10"/>
  <c r="C1015" i="45"/>
  <c r="C3223" i="10"/>
  <c r="C1017" i="45"/>
  <c r="C3225" i="10"/>
  <c r="C1019" i="45"/>
  <c r="C3227" i="10"/>
  <c r="C1021" i="45"/>
  <c r="C3229" i="10"/>
  <c r="C1023" i="45"/>
  <c r="C3231" i="10"/>
  <c r="C1025" i="45"/>
  <c r="C3233" i="10"/>
  <c r="C3235" i="10"/>
  <c r="C1027" i="45"/>
  <c r="C3237" i="10"/>
  <c r="C1029" i="45"/>
  <c r="C2726" i="10"/>
  <c r="C518" i="45"/>
  <c r="C520" i="45"/>
  <c r="C2728" i="10"/>
  <c r="C522" i="45"/>
  <c r="C2730" i="10"/>
  <c r="C524" i="45"/>
  <c r="C2732" i="10"/>
  <c r="C526" i="45"/>
  <c r="C2734" i="10"/>
  <c r="C528" i="45"/>
  <c r="C2736" i="10"/>
  <c r="C530" i="45"/>
  <c r="C2738" i="10"/>
  <c r="C532" i="45"/>
  <c r="C2740" i="10"/>
  <c r="C534" i="45"/>
  <c r="C2742" i="10"/>
  <c r="C536" i="45"/>
  <c r="C2744" i="10"/>
  <c r="C538" i="45"/>
  <c r="C2746" i="10"/>
  <c r="C540" i="45"/>
  <c r="C2748" i="10"/>
  <c r="C542" i="45"/>
  <c r="C2750" i="10"/>
  <c r="C544" i="45"/>
  <c r="C2752" i="10"/>
  <c r="C546" i="45"/>
  <c r="C2754" i="10"/>
  <c r="C548" i="45"/>
  <c r="C2756" i="10"/>
  <c r="C550" i="45"/>
  <c r="C2758" i="10"/>
  <c r="C552" i="45"/>
  <c r="C2760" i="10"/>
  <c r="C554" i="45"/>
  <c r="C2762" i="10"/>
  <c r="C556" i="45"/>
  <c r="C2764" i="10"/>
  <c r="C558" i="45"/>
  <c r="C2766" i="10"/>
  <c r="C560" i="45"/>
  <c r="C2768" i="10"/>
  <c r="C562" i="45"/>
  <c r="C2770" i="10"/>
  <c r="C564" i="45"/>
  <c r="C2772" i="10"/>
  <c r="C566" i="45"/>
  <c r="C2774" i="10"/>
  <c r="C568" i="45"/>
  <c r="C2776" i="10"/>
  <c r="C570" i="45"/>
  <c r="C2778" i="10"/>
  <c r="C572" i="45"/>
  <c r="C2780" i="10"/>
  <c r="C574" i="45"/>
  <c r="C2782" i="10"/>
  <c r="C576" i="45"/>
  <c r="C2784" i="10"/>
  <c r="C578" i="45"/>
  <c r="C2786" i="10"/>
  <c r="C580" i="45"/>
  <c r="C2788" i="10"/>
  <c r="C582" i="45"/>
  <c r="C2790" i="10"/>
  <c r="C584" i="45"/>
  <c r="C2792" i="10"/>
  <c r="C586" i="45"/>
  <c r="C2794" i="10"/>
  <c r="C588" i="45"/>
  <c r="C2796" i="10"/>
  <c r="C590" i="45"/>
  <c r="C2798" i="10"/>
  <c r="C592" i="45"/>
  <c r="C2800" i="10"/>
  <c r="C594" i="45"/>
  <c r="C2802" i="10"/>
  <c r="C596" i="45"/>
  <c r="C2804" i="10"/>
  <c r="C598" i="45"/>
  <c r="C2806" i="10"/>
  <c r="C600" i="45"/>
  <c r="C2808" i="10"/>
  <c r="C602" i="45"/>
  <c r="C2810" i="10"/>
  <c r="C604" i="45"/>
  <c r="C2812" i="10"/>
  <c r="C606" i="45"/>
  <c r="C2814" i="10"/>
  <c r="C608" i="45"/>
  <c r="C2816" i="10"/>
  <c r="C610" i="45"/>
  <c r="C2818" i="10"/>
  <c r="C612" i="45"/>
  <c r="C2820" i="10"/>
  <c r="C614" i="45"/>
  <c r="C2822" i="10"/>
  <c r="C616" i="45"/>
  <c r="C2824" i="10"/>
  <c r="C618" i="45"/>
  <c r="C2826" i="10"/>
  <c r="C620" i="45"/>
  <c r="C2828" i="10"/>
  <c r="C622" i="45"/>
  <c r="C2830" i="10"/>
  <c r="C624" i="45"/>
  <c r="C2832" i="10"/>
  <c r="C626" i="45"/>
  <c r="C2834" i="10"/>
  <c r="C628" i="45"/>
  <c r="C2836" i="10"/>
  <c r="C630" i="45"/>
  <c r="C2838" i="10"/>
  <c r="C632" i="45"/>
  <c r="C2840" i="10"/>
  <c r="C634" i="45"/>
  <c r="C2842" i="10"/>
  <c r="C636" i="45"/>
  <c r="C2844" i="10"/>
  <c r="C638" i="45"/>
  <c r="C2846" i="10"/>
  <c r="C640" i="45"/>
  <c r="C2848" i="10"/>
  <c r="C642" i="45"/>
  <c r="C2850" i="10"/>
  <c r="C644" i="45"/>
  <c r="C2852" i="10"/>
  <c r="C646" i="45"/>
  <c r="C2854" i="10"/>
  <c r="C648" i="45"/>
  <c r="C2856" i="10"/>
  <c r="C650" i="45"/>
  <c r="C2858" i="10"/>
  <c r="C652" i="45"/>
  <c r="C2860" i="10"/>
  <c r="C654" i="45"/>
  <c r="C2862" i="10"/>
  <c r="C656" i="45"/>
  <c r="C2864" i="10"/>
  <c r="C658" i="45"/>
  <c r="C2866" i="10"/>
  <c r="C660" i="45"/>
  <c r="C2868" i="10"/>
  <c r="C662" i="45"/>
  <c r="C2870" i="10"/>
  <c r="C664" i="45"/>
  <c r="C2872" i="10"/>
  <c r="C666" i="45"/>
  <c r="C2874" i="10"/>
  <c r="C668" i="45"/>
  <c r="C2876" i="10"/>
  <c r="C670" i="45"/>
  <c r="C2878" i="10"/>
  <c r="C672" i="45"/>
  <c r="C2880" i="10"/>
  <c r="C674" i="45"/>
  <c r="C2882" i="10"/>
  <c r="C676" i="45"/>
  <c r="C2884" i="10"/>
  <c r="C678" i="45"/>
  <c r="C2886" i="10"/>
  <c r="C680" i="45"/>
  <c r="C2888" i="10"/>
  <c r="C682" i="45"/>
  <c r="C2890" i="10"/>
  <c r="C684" i="45"/>
  <c r="C2892" i="10"/>
  <c r="C686" i="45"/>
  <c r="C2894" i="10"/>
  <c r="C688" i="45"/>
  <c r="C2896" i="10"/>
  <c r="C690" i="45"/>
  <c r="C2898" i="10"/>
  <c r="C692" i="45"/>
  <c r="C2900" i="10"/>
  <c r="C694" i="45"/>
  <c r="C2902" i="10"/>
  <c r="C696" i="45"/>
  <c r="C2904" i="10"/>
  <c r="C698" i="45"/>
  <c r="C2906" i="10"/>
  <c r="C700" i="45"/>
  <c r="C2908" i="10"/>
  <c r="C702" i="45"/>
  <c r="C2910" i="10"/>
  <c r="C704" i="45"/>
  <c r="C2912" i="10"/>
  <c r="C706" i="45"/>
  <c r="C2914" i="10"/>
  <c r="C708" i="45"/>
  <c r="C2916" i="10"/>
  <c r="C710" i="45"/>
  <c r="C2918" i="10"/>
  <c r="C712" i="45"/>
  <c r="C2920" i="10"/>
  <c r="C714" i="45"/>
  <c r="C2922" i="10"/>
  <c r="C716" i="45"/>
  <c r="C2924" i="10"/>
  <c r="C718" i="45"/>
  <c r="C2926" i="10"/>
  <c r="C720" i="45"/>
  <c r="C2928" i="10"/>
  <c r="C722" i="45"/>
  <c r="C2930" i="10"/>
  <c r="C724" i="45"/>
  <c r="C2932" i="10"/>
  <c r="C726" i="45"/>
  <c r="C2934" i="10"/>
  <c r="C728" i="45"/>
  <c r="C2936" i="10"/>
  <c r="C730" i="45"/>
  <c r="C2938" i="10"/>
  <c r="C732" i="45"/>
  <c r="C2940" i="10"/>
  <c r="C734" i="45"/>
  <c r="C2942" i="10"/>
  <c r="C736" i="45"/>
  <c r="C2944" i="10"/>
  <c r="C738" i="45"/>
  <c r="C2946" i="10"/>
  <c r="C740" i="45"/>
  <c r="C2948" i="10"/>
  <c r="C742" i="45"/>
  <c r="C2950" i="10"/>
  <c r="C744" i="45"/>
  <c r="C2952" i="10"/>
  <c r="C746" i="45"/>
  <c r="C2954" i="10"/>
  <c r="C748" i="45"/>
  <c r="C2956" i="10"/>
  <c r="C750" i="45"/>
  <c r="C2958" i="10"/>
  <c r="C752" i="45"/>
  <c r="C2960" i="10"/>
  <c r="C754" i="45"/>
  <c r="C2962" i="10"/>
  <c r="C756" i="45"/>
  <c r="C2964" i="10"/>
  <c r="C758" i="45"/>
  <c r="C2966" i="10"/>
  <c r="C760" i="45"/>
  <c r="C2968" i="10"/>
  <c r="C762" i="45"/>
  <c r="C2970" i="10"/>
  <c r="C764" i="45"/>
  <c r="C2972" i="10"/>
  <c r="C766" i="45"/>
  <c r="C2974" i="10"/>
  <c r="C768" i="45"/>
  <c r="C2976" i="10"/>
  <c r="C770" i="45"/>
  <c r="C2978" i="10"/>
  <c r="C772" i="45"/>
  <c r="C2980" i="10"/>
  <c r="C774" i="45"/>
  <c r="C2982" i="10"/>
  <c r="C776" i="45"/>
  <c r="C2984" i="10"/>
  <c r="C778" i="45"/>
  <c r="C2986" i="10"/>
  <c r="C780" i="45"/>
  <c r="C2988" i="10"/>
  <c r="C782" i="45"/>
  <c r="C2990" i="10"/>
  <c r="C784" i="45"/>
  <c r="C2992" i="10"/>
  <c r="C786" i="45"/>
  <c r="C2994" i="10"/>
  <c r="C788" i="45"/>
  <c r="C2996" i="10"/>
  <c r="C790" i="45"/>
  <c r="C2998" i="10"/>
  <c r="C792" i="45"/>
  <c r="C3000" i="10"/>
  <c r="C794" i="45"/>
  <c r="C3002" i="10"/>
  <c r="C796" i="45"/>
  <c r="C3004" i="10"/>
  <c r="C798" i="45"/>
  <c r="C3006" i="10"/>
  <c r="C800" i="45"/>
  <c r="C3008" i="10"/>
  <c r="C802" i="45"/>
  <c r="C3010" i="10"/>
  <c r="C804" i="45"/>
  <c r="C3012" i="10"/>
  <c r="C806" i="45"/>
  <c r="C3014" i="10"/>
  <c r="C808" i="45"/>
  <c r="C3016" i="10"/>
  <c r="C810" i="45"/>
  <c r="C3018" i="10"/>
  <c r="C812" i="45"/>
  <c r="C3020" i="10"/>
  <c r="C814" i="45"/>
  <c r="C3022" i="10"/>
  <c r="C816" i="45"/>
  <c r="C3024" i="10"/>
  <c r="C818" i="45"/>
  <c r="C3026" i="10"/>
  <c r="C820" i="45"/>
  <c r="C3028" i="10"/>
  <c r="C822" i="45"/>
  <c r="C3030" i="10"/>
  <c r="C824" i="45"/>
  <c r="C3032" i="10"/>
  <c r="C826" i="45"/>
  <c r="C3034" i="10"/>
  <c r="C828" i="45"/>
  <c r="C3036" i="10"/>
  <c r="C830" i="45"/>
  <c r="C3038" i="10"/>
  <c r="C832" i="45"/>
  <c r="C3040" i="10"/>
  <c r="C834" i="45"/>
  <c r="C3042" i="10"/>
  <c r="C836" i="45"/>
  <c r="C3044" i="10"/>
  <c r="C838" i="45"/>
  <c r="C3046" i="10"/>
  <c r="C840" i="45"/>
  <c r="C3048" i="10"/>
  <c r="C842" i="45"/>
  <c r="C3050" i="10"/>
  <c r="C844" i="45"/>
  <c r="C3052" i="10"/>
  <c r="C846" i="45"/>
  <c r="C3054" i="10"/>
  <c r="C848" i="45"/>
  <c r="C3056" i="10"/>
  <c r="C850" i="45"/>
  <c r="C3058" i="10"/>
  <c r="C852" i="45"/>
  <c r="C3060" i="10"/>
  <c r="C854" i="45"/>
  <c r="C3062" i="10"/>
  <c r="C856" i="45"/>
  <c r="C3064" i="10"/>
  <c r="C858" i="45"/>
  <c r="C3066" i="10"/>
  <c r="C860" i="45"/>
  <c r="C3068" i="10"/>
  <c r="C862" i="45"/>
  <c r="C3070" i="10"/>
  <c r="C864" i="45"/>
  <c r="C3072" i="10"/>
  <c r="C866" i="45"/>
  <c r="C3074" i="10"/>
  <c r="C868" i="45"/>
  <c r="C3076" i="10"/>
  <c r="C870" i="45"/>
  <c r="C3078" i="10"/>
  <c r="C872" i="45"/>
  <c r="C3080" i="10"/>
  <c r="C874" i="45"/>
  <c r="C3082" i="10"/>
  <c r="C876" i="45"/>
  <c r="C3084" i="10"/>
  <c r="C878" i="45"/>
  <c r="C3086" i="10"/>
  <c r="C880" i="45"/>
  <c r="C3088" i="10"/>
  <c r="C882" i="45"/>
  <c r="C3090" i="10"/>
  <c r="C884" i="45"/>
  <c r="C3092" i="10"/>
  <c r="C886" i="45"/>
  <c r="C3094" i="10"/>
  <c r="C888" i="45"/>
  <c r="C3096" i="10"/>
  <c r="C890" i="45"/>
  <c r="C3098" i="10"/>
  <c r="C892" i="45"/>
  <c r="C3100" i="10"/>
  <c r="C894" i="45"/>
  <c r="C3102" i="10"/>
  <c r="C896" i="45"/>
  <c r="C3104" i="10"/>
  <c r="C898" i="45"/>
  <c r="C3106" i="10"/>
  <c r="C900" i="45"/>
  <c r="C3108" i="10"/>
  <c r="C902" i="45"/>
  <c r="C3110" i="10"/>
  <c r="C904" i="45"/>
  <c r="C3112" i="10"/>
  <c r="C906" i="45"/>
  <c r="C3114" i="10"/>
  <c r="C908" i="45"/>
  <c r="C3116" i="10"/>
  <c r="C910" i="45"/>
  <c r="C3118" i="10"/>
  <c r="C912" i="45"/>
  <c r="C3120" i="10"/>
  <c r="C914" i="45"/>
  <c r="C3122" i="10"/>
  <c r="C916" i="45"/>
  <c r="C3124" i="10"/>
  <c r="C918" i="45"/>
  <c r="C3126" i="10"/>
  <c r="C920" i="45"/>
  <c r="C3128" i="10"/>
  <c r="C922" i="45"/>
  <c r="C3130" i="10"/>
  <c r="C924" i="45"/>
  <c r="C3132" i="10"/>
  <c r="C926" i="45"/>
  <c r="C3134" i="10"/>
  <c r="C928" i="45"/>
  <c r="C3136" i="10"/>
  <c r="C930" i="45"/>
  <c r="C3138" i="10"/>
  <c r="C932" i="45"/>
  <c r="C3140" i="10"/>
  <c r="C934" i="45"/>
  <c r="C3142" i="10"/>
  <c r="C936" i="45"/>
  <c r="C3144" i="10"/>
  <c r="C938" i="45"/>
  <c r="C3146" i="10"/>
  <c r="C940" i="45"/>
  <c r="C3148" i="10"/>
  <c r="C942" i="45"/>
  <c r="C3150" i="10"/>
  <c r="C944" i="45"/>
  <c r="C3152" i="10"/>
  <c r="C946" i="45"/>
  <c r="C3154" i="10"/>
  <c r="C948" i="45"/>
  <c r="C3156" i="10"/>
  <c r="C950" i="45"/>
  <c r="C3158" i="10"/>
  <c r="C952" i="45"/>
  <c r="C3160" i="10"/>
  <c r="C954" i="45"/>
  <c r="C3162" i="10"/>
  <c r="C956" i="45"/>
  <c r="C3164" i="10"/>
  <c r="C958" i="45"/>
  <c r="C3166" i="10"/>
  <c r="C960" i="45"/>
  <c r="C3168" i="10"/>
  <c r="C962" i="45"/>
  <c r="C3170" i="10"/>
  <c r="C964" i="45"/>
  <c r="C3172" i="10"/>
  <c r="C966" i="45"/>
  <c r="C3174" i="10"/>
  <c r="C968" i="45"/>
  <c r="C3176" i="10"/>
  <c r="C970" i="45"/>
  <c r="C3178" i="10"/>
  <c r="C972" i="45"/>
  <c r="C3180" i="10"/>
  <c r="C974" i="45"/>
  <c r="C3182" i="10"/>
  <c r="C976" i="45"/>
  <c r="C3184" i="10"/>
  <c r="C978" i="45"/>
  <c r="C3186" i="10"/>
  <c r="C980" i="45"/>
  <c r="C3188" i="10"/>
  <c r="C982" i="45"/>
  <c r="C3190" i="10"/>
  <c r="C984" i="45"/>
  <c r="C3192" i="10"/>
  <c r="C986" i="45"/>
  <c r="C3194" i="10"/>
  <c r="C988" i="45"/>
  <c r="C3196" i="10"/>
  <c r="C990" i="45"/>
  <c r="C3198" i="10"/>
  <c r="C992" i="45"/>
  <c r="C3200" i="10"/>
  <c r="C994" i="45"/>
  <c r="C3202" i="10"/>
  <c r="C996" i="45"/>
  <c r="C3204" i="10"/>
  <c r="C3206" i="10"/>
  <c r="C998" i="45"/>
  <c r="C3208" i="10"/>
  <c r="C1000" i="45"/>
  <c r="C3210" i="10"/>
  <c r="C1002" i="45"/>
  <c r="C3212" i="10"/>
  <c r="C1004" i="45"/>
  <c r="C3214" i="10"/>
  <c r="C1006" i="45"/>
  <c r="C3216" i="10"/>
  <c r="C1008" i="45"/>
  <c r="C3218" i="10"/>
  <c r="C1010" i="45"/>
  <c r="C3220" i="10"/>
  <c r="C1012" i="45"/>
  <c r="C3222" i="10"/>
  <c r="C1014" i="45"/>
  <c r="C3224" i="10"/>
  <c r="C1016" i="45"/>
  <c r="C3226" i="10"/>
  <c r="C1018" i="45"/>
  <c r="C3228" i="10"/>
  <c r="C1020" i="45"/>
  <c r="C1022" i="45"/>
  <c r="C3230" i="10"/>
  <c r="C1024" i="45"/>
  <c r="C3232" i="10"/>
  <c r="C1026" i="45"/>
  <c r="C3234" i="10"/>
  <c r="C1028" i="45"/>
  <c r="C3236" i="10"/>
  <c r="H25" i="11"/>
  <c r="M41" i="50" l="1"/>
  <c r="L41" i="50"/>
  <c r="K41" i="50"/>
  <c r="J41" i="50"/>
  <c r="I41" i="50"/>
  <c r="H41" i="50"/>
  <c r="G41" i="50"/>
  <c r="F41" i="50"/>
  <c r="E41" i="50"/>
  <c r="D41" i="50"/>
  <c r="C41" i="50"/>
  <c r="B41" i="50"/>
  <c r="M40" i="50"/>
  <c r="L40" i="50"/>
  <c r="K40" i="50"/>
  <c r="J40" i="50"/>
  <c r="I40" i="50"/>
  <c r="H40" i="50"/>
  <c r="G40" i="50"/>
  <c r="F40" i="50"/>
  <c r="E40" i="50"/>
  <c r="D40" i="50"/>
  <c r="C40" i="50"/>
  <c r="B40" i="50"/>
  <c r="M39" i="50"/>
  <c r="L39" i="50"/>
  <c r="K39" i="50"/>
  <c r="J39" i="50"/>
  <c r="I39" i="50"/>
  <c r="H39" i="50"/>
  <c r="G39" i="50"/>
  <c r="F39" i="50"/>
  <c r="E39" i="50"/>
  <c r="D39" i="50"/>
  <c r="C39" i="50"/>
  <c r="B39" i="50"/>
  <c r="M38" i="50"/>
  <c r="L38" i="50"/>
  <c r="K38" i="50"/>
  <c r="J38" i="50"/>
  <c r="I38" i="50"/>
  <c r="H38" i="50"/>
  <c r="G38" i="50"/>
  <c r="F38" i="50"/>
  <c r="E38" i="50"/>
  <c r="D38" i="50"/>
  <c r="C38" i="50"/>
  <c r="B38" i="50"/>
  <c r="M37" i="50"/>
  <c r="L37" i="50"/>
  <c r="K37" i="50"/>
  <c r="J37" i="50"/>
  <c r="I37" i="50"/>
  <c r="H37" i="50"/>
  <c r="G37" i="50"/>
  <c r="F37" i="50"/>
  <c r="E37" i="50"/>
  <c r="D37" i="50"/>
  <c r="C37" i="50"/>
  <c r="B37" i="50"/>
  <c r="M36" i="50"/>
  <c r="L36" i="50"/>
  <c r="K36" i="50"/>
  <c r="J36" i="50"/>
  <c r="I36" i="50"/>
  <c r="H36" i="50"/>
  <c r="G36" i="50"/>
  <c r="F36" i="50"/>
  <c r="E36" i="50"/>
  <c r="D36" i="50"/>
  <c r="C36" i="50"/>
  <c r="B36" i="50"/>
  <c r="M35" i="50"/>
  <c r="L35" i="50"/>
  <c r="K35" i="50"/>
  <c r="J35" i="50"/>
  <c r="I35" i="50"/>
  <c r="H35" i="50"/>
  <c r="G35" i="50"/>
  <c r="F35" i="50"/>
  <c r="E35" i="50"/>
  <c r="D35" i="50"/>
  <c r="C35" i="50"/>
  <c r="B35" i="50"/>
  <c r="M34" i="50"/>
  <c r="L34" i="50"/>
  <c r="K34" i="50"/>
  <c r="J34" i="50"/>
  <c r="I34" i="50"/>
  <c r="H34" i="50"/>
  <c r="G34" i="50"/>
  <c r="F34" i="50"/>
  <c r="E34" i="50"/>
  <c r="D34" i="50"/>
  <c r="C34" i="50"/>
  <c r="B34" i="50"/>
  <c r="M33" i="50"/>
  <c r="L33" i="50"/>
  <c r="K33" i="50"/>
  <c r="J33" i="50"/>
  <c r="I33" i="50"/>
  <c r="H33" i="50"/>
  <c r="G33" i="50"/>
  <c r="F33" i="50"/>
  <c r="E33" i="50"/>
  <c r="D33" i="50"/>
  <c r="C33" i="50"/>
  <c r="B33" i="50"/>
  <c r="M32" i="50"/>
  <c r="L32" i="50"/>
  <c r="K32" i="50"/>
  <c r="J32" i="50"/>
  <c r="I32" i="50"/>
  <c r="H32" i="50"/>
  <c r="G32" i="50"/>
  <c r="F32" i="50"/>
  <c r="E32" i="50"/>
  <c r="D32" i="50"/>
  <c r="C32" i="50"/>
  <c r="B32" i="50"/>
  <c r="M31" i="50"/>
  <c r="L31" i="50"/>
  <c r="K31" i="50"/>
  <c r="J31" i="50"/>
  <c r="I31" i="50"/>
  <c r="H31" i="50"/>
  <c r="G31" i="50"/>
  <c r="F31" i="50"/>
  <c r="E31" i="50"/>
  <c r="D31" i="50"/>
  <c r="C31" i="50"/>
  <c r="B31" i="50"/>
  <c r="M30" i="50"/>
  <c r="L30" i="50"/>
  <c r="K30" i="50"/>
  <c r="J30" i="50"/>
  <c r="I30" i="50"/>
  <c r="H30" i="50"/>
  <c r="G30" i="50"/>
  <c r="F30" i="50"/>
  <c r="E30" i="50"/>
  <c r="D30" i="50"/>
  <c r="C30" i="50"/>
  <c r="B30" i="50"/>
  <c r="M29" i="50"/>
  <c r="L29" i="50"/>
  <c r="K29" i="50"/>
  <c r="J29" i="50"/>
  <c r="I29" i="50"/>
  <c r="H29" i="50"/>
  <c r="G29" i="50"/>
  <c r="F29" i="50"/>
  <c r="E29" i="50"/>
  <c r="D29" i="50"/>
  <c r="C29" i="50"/>
  <c r="B29" i="50"/>
  <c r="M28" i="50"/>
  <c r="L28" i="50"/>
  <c r="K28" i="50"/>
  <c r="J28" i="50"/>
  <c r="I28" i="50"/>
  <c r="H28" i="50"/>
  <c r="G28" i="50"/>
  <c r="F28" i="50"/>
  <c r="E28" i="50"/>
  <c r="D28" i="50"/>
  <c r="C28" i="50"/>
  <c r="B28" i="50"/>
  <c r="M27" i="50"/>
  <c r="L27" i="50"/>
  <c r="K27" i="50"/>
  <c r="J27" i="50"/>
  <c r="I27" i="50"/>
  <c r="H27" i="50"/>
  <c r="G27" i="50"/>
  <c r="F27" i="50"/>
  <c r="E27" i="50"/>
  <c r="D27" i="50"/>
  <c r="C27" i="50"/>
  <c r="B27" i="50"/>
  <c r="M26" i="50"/>
  <c r="L26" i="50"/>
  <c r="K26" i="50"/>
  <c r="J26" i="50"/>
  <c r="I26" i="50"/>
  <c r="H26" i="50"/>
  <c r="G26" i="50"/>
  <c r="F26" i="50"/>
  <c r="E26" i="50"/>
  <c r="D26" i="50"/>
  <c r="C26" i="50"/>
  <c r="B26" i="50"/>
  <c r="M25" i="50"/>
  <c r="L25" i="50"/>
  <c r="K25" i="50"/>
  <c r="J25" i="50"/>
  <c r="I25" i="50"/>
  <c r="H25" i="50"/>
  <c r="G25" i="50"/>
  <c r="F25" i="50"/>
  <c r="E25" i="50"/>
  <c r="D25" i="50"/>
  <c r="C25" i="50"/>
  <c r="B25" i="50"/>
  <c r="M24" i="50"/>
  <c r="L24" i="50"/>
  <c r="K24" i="50"/>
  <c r="J24" i="50"/>
  <c r="I24" i="50"/>
  <c r="H24" i="50"/>
  <c r="G24" i="50"/>
  <c r="F24" i="50"/>
  <c r="E24" i="50"/>
  <c r="D24" i="50"/>
  <c r="C24" i="50"/>
  <c r="B24" i="50"/>
  <c r="M23" i="50"/>
  <c r="L23" i="50"/>
  <c r="K23" i="50"/>
  <c r="J23" i="50"/>
  <c r="I23" i="50"/>
  <c r="H23" i="50"/>
  <c r="G23" i="50"/>
  <c r="F23" i="50"/>
  <c r="E23" i="50"/>
  <c r="D23" i="50"/>
  <c r="C23" i="50"/>
  <c r="B23" i="50"/>
  <c r="M22" i="50"/>
  <c r="L22" i="50"/>
  <c r="K22" i="50"/>
  <c r="J22" i="50"/>
  <c r="I22" i="50"/>
  <c r="H22" i="50"/>
  <c r="G22" i="50"/>
  <c r="F22" i="50"/>
  <c r="E22" i="50"/>
  <c r="D22" i="50"/>
  <c r="C22" i="50"/>
  <c r="B22" i="50"/>
  <c r="M21" i="50"/>
  <c r="L21" i="50"/>
  <c r="K21" i="50"/>
  <c r="J21" i="50"/>
  <c r="I21" i="50"/>
  <c r="H21" i="50"/>
  <c r="G21" i="50"/>
  <c r="F21" i="50"/>
  <c r="E21" i="50"/>
  <c r="D21" i="50"/>
  <c r="C21" i="50"/>
  <c r="B21" i="50"/>
  <c r="M20" i="50"/>
  <c r="L20" i="50"/>
  <c r="K20" i="50"/>
  <c r="J20" i="50"/>
  <c r="I20" i="50"/>
  <c r="H20" i="50"/>
  <c r="G20" i="50"/>
  <c r="F20" i="50"/>
  <c r="E20" i="50"/>
  <c r="D20" i="50"/>
  <c r="C20" i="50"/>
  <c r="B20" i="50"/>
  <c r="M19" i="50"/>
  <c r="L19" i="50"/>
  <c r="K19" i="50"/>
  <c r="J19" i="50"/>
  <c r="I19" i="50"/>
  <c r="H19" i="50"/>
  <c r="G19" i="50"/>
  <c r="F19" i="50"/>
  <c r="E19" i="50"/>
  <c r="D19" i="50"/>
  <c r="C19" i="50"/>
  <c r="B19" i="50"/>
  <c r="M18" i="50"/>
  <c r="L18" i="50"/>
  <c r="K18" i="50"/>
  <c r="J18" i="50"/>
  <c r="I18" i="50"/>
  <c r="H18" i="50"/>
  <c r="G18" i="50"/>
  <c r="F18" i="50"/>
  <c r="E18" i="50"/>
  <c r="D18" i="50"/>
  <c r="C18" i="50"/>
  <c r="B18" i="50"/>
  <c r="M17" i="50"/>
  <c r="L17" i="50"/>
  <c r="K17" i="50"/>
  <c r="J17" i="50"/>
  <c r="I17" i="50"/>
  <c r="H17" i="50"/>
  <c r="G17" i="50"/>
  <c r="F17" i="50"/>
  <c r="E17" i="50"/>
  <c r="D17" i="50"/>
  <c r="C17" i="50"/>
  <c r="B17" i="50"/>
  <c r="M16" i="50"/>
  <c r="L16" i="50"/>
  <c r="K16" i="50"/>
  <c r="J16" i="50"/>
  <c r="I16" i="50"/>
  <c r="H16" i="50"/>
  <c r="G16" i="50"/>
  <c r="F16" i="50"/>
  <c r="E16" i="50"/>
  <c r="D16" i="50"/>
  <c r="C16" i="50"/>
  <c r="B16" i="50"/>
  <c r="M15" i="50"/>
  <c r="L15" i="50"/>
  <c r="K15" i="50"/>
  <c r="J15" i="50"/>
  <c r="I15" i="50"/>
  <c r="H15" i="50"/>
  <c r="G15" i="50"/>
  <c r="F15" i="50"/>
  <c r="E15" i="50"/>
  <c r="D15" i="50"/>
  <c r="C15" i="50"/>
  <c r="B15" i="50"/>
  <c r="M14" i="50"/>
  <c r="L14" i="50"/>
  <c r="K14" i="50"/>
  <c r="J14" i="50"/>
  <c r="I14" i="50"/>
  <c r="H14" i="50"/>
  <c r="G14" i="50"/>
  <c r="F14" i="50"/>
  <c r="E14" i="50"/>
  <c r="D14" i="50"/>
  <c r="C14" i="50"/>
  <c r="B14" i="50"/>
  <c r="M13" i="50"/>
  <c r="L13" i="50"/>
  <c r="K13" i="50"/>
  <c r="J13" i="50"/>
  <c r="I13" i="50"/>
  <c r="H13" i="50"/>
  <c r="G13" i="50"/>
  <c r="F13" i="50"/>
  <c r="E13" i="50"/>
  <c r="D13" i="50"/>
  <c r="C13" i="50"/>
  <c r="B13" i="50"/>
  <c r="M12" i="50"/>
  <c r="L12" i="50"/>
  <c r="K12" i="50"/>
  <c r="J12" i="50"/>
  <c r="I12" i="50"/>
  <c r="H12" i="50"/>
  <c r="G12" i="50"/>
  <c r="F12" i="50"/>
  <c r="E12" i="50"/>
  <c r="D12" i="50"/>
  <c r="C12" i="50"/>
  <c r="B12" i="50"/>
  <c r="M11" i="50"/>
  <c r="L11" i="50"/>
  <c r="K11" i="50"/>
  <c r="J11" i="50"/>
  <c r="I11" i="50"/>
  <c r="H11" i="50"/>
  <c r="G11" i="50"/>
  <c r="F11" i="50"/>
  <c r="E11" i="50"/>
  <c r="D11" i="50"/>
  <c r="C11" i="50"/>
  <c r="B11" i="50"/>
  <c r="M10" i="50"/>
  <c r="L10" i="50"/>
  <c r="K10" i="50"/>
  <c r="J10" i="50"/>
  <c r="I10" i="50"/>
  <c r="H10" i="50"/>
  <c r="G10" i="50"/>
  <c r="F10" i="50"/>
  <c r="E10" i="50"/>
  <c r="D10" i="50"/>
  <c r="C10" i="50"/>
  <c r="B10" i="50"/>
  <c r="M9" i="50"/>
  <c r="L9" i="50"/>
  <c r="K9" i="50"/>
  <c r="J9" i="50"/>
  <c r="I9" i="50"/>
  <c r="H9" i="50"/>
  <c r="G9" i="50"/>
  <c r="F9" i="50"/>
  <c r="E9" i="50"/>
  <c r="D9" i="50"/>
  <c r="C9" i="50"/>
  <c r="B9" i="50"/>
  <c r="M8" i="50"/>
  <c r="L8" i="50"/>
  <c r="K8" i="50"/>
  <c r="J8" i="50"/>
  <c r="I8" i="50"/>
  <c r="H8" i="50"/>
  <c r="G8" i="50"/>
  <c r="F8" i="50"/>
  <c r="E8" i="50"/>
  <c r="D8" i="50"/>
  <c r="C8" i="50"/>
  <c r="B8" i="50"/>
  <c r="M7" i="50"/>
  <c r="L7" i="50"/>
  <c r="K7" i="50"/>
  <c r="J7" i="50"/>
  <c r="I7" i="50"/>
  <c r="H7" i="50"/>
  <c r="G7" i="50"/>
  <c r="F7" i="50"/>
  <c r="E7" i="50"/>
  <c r="D7" i="50"/>
  <c r="C7" i="50"/>
  <c r="B7" i="50"/>
  <c r="M6" i="50"/>
  <c r="L6" i="50"/>
  <c r="K6" i="50"/>
  <c r="J6" i="50"/>
  <c r="I6" i="50"/>
  <c r="H6" i="50"/>
  <c r="G6" i="50"/>
  <c r="F6" i="50"/>
  <c r="E6" i="50"/>
  <c r="D6" i="50"/>
  <c r="C6" i="50"/>
  <c r="B6" i="50"/>
  <c r="M5" i="50"/>
  <c r="L5" i="50"/>
  <c r="K5" i="50"/>
  <c r="J5" i="50"/>
  <c r="I5" i="50"/>
  <c r="H5" i="50"/>
  <c r="G5" i="50"/>
  <c r="F5" i="50"/>
  <c r="E5" i="50"/>
  <c r="D5" i="50"/>
  <c r="C5" i="50"/>
  <c r="B5" i="50"/>
  <c r="A4" i="50"/>
  <c r="AL46" i="51"/>
  <c r="AJ46" i="51"/>
  <c r="AI46" i="51"/>
  <c r="AH46" i="51"/>
  <c r="AG46" i="51"/>
  <c r="AF46" i="51"/>
  <c r="AE46" i="51"/>
  <c r="AD46" i="51"/>
  <c r="AC46" i="51"/>
  <c r="AB46" i="51"/>
  <c r="AA46" i="51"/>
  <c r="Z46" i="51"/>
  <c r="Y46" i="51"/>
  <c r="X46" i="51"/>
  <c r="W46" i="51"/>
  <c r="V46" i="51"/>
  <c r="U46" i="51"/>
  <c r="T46" i="51"/>
  <c r="S46" i="51"/>
  <c r="R46" i="51"/>
  <c r="Q46" i="51"/>
  <c r="P46" i="51"/>
  <c r="O46" i="51"/>
  <c r="N46" i="51"/>
  <c r="M46" i="51"/>
  <c r="L46" i="51"/>
  <c r="K46" i="51"/>
  <c r="J46" i="51"/>
  <c r="I46" i="51"/>
  <c r="H46" i="51"/>
  <c r="G46" i="51"/>
  <c r="F46" i="51"/>
  <c r="E46" i="51"/>
  <c r="D46" i="51"/>
  <c r="C46" i="51"/>
  <c r="B46" i="51"/>
  <c r="AK46" i="51"/>
  <c r="AG4" i="17"/>
  <c r="AF3" i="51" s="1"/>
  <c r="AM52" i="17"/>
  <c r="AL52" i="17"/>
  <c r="AK52" i="17"/>
  <c r="AJ52" i="17"/>
  <c r="AI52" i="17"/>
  <c r="AH52" i="17"/>
  <c r="AM51" i="17"/>
  <c r="AL51" i="17"/>
  <c r="AK51" i="17"/>
  <c r="AJ51" i="17"/>
  <c r="AI51" i="17"/>
  <c r="AH51" i="17"/>
  <c r="AM50" i="17"/>
  <c r="AL50" i="17"/>
  <c r="AK50" i="17"/>
  <c r="AJ50" i="17"/>
  <c r="AI50" i="17"/>
  <c r="AH50" i="17"/>
  <c r="AM49" i="17"/>
  <c r="AL49" i="17"/>
  <c r="AK49" i="17"/>
  <c r="AJ49" i="17"/>
  <c r="AI49" i="17"/>
  <c r="AH49" i="17"/>
  <c r="AM48" i="17"/>
  <c r="AL48" i="17"/>
  <c r="AK48" i="17"/>
  <c r="AJ48" i="17"/>
  <c r="AI48" i="17"/>
  <c r="AH48" i="17"/>
  <c r="AM47" i="17"/>
  <c r="AL47" i="17"/>
  <c r="AK47" i="17"/>
  <c r="AJ47" i="17"/>
  <c r="AI47" i="17"/>
  <c r="AH47" i="17"/>
  <c r="AM46" i="17"/>
  <c r="AL46" i="17"/>
  <c r="AK46" i="17"/>
  <c r="AJ46" i="17"/>
  <c r="AI46" i="17"/>
  <c r="AH46" i="17"/>
  <c r="AM45" i="17"/>
  <c r="AL45" i="17"/>
  <c r="AK45" i="17"/>
  <c r="AJ45" i="17"/>
  <c r="AI45" i="17"/>
  <c r="AH45" i="17"/>
  <c r="AM44" i="17"/>
  <c r="AL44" i="17"/>
  <c r="AK44" i="17"/>
  <c r="AJ44" i="17"/>
  <c r="AI44" i="17"/>
  <c r="AH44" i="17"/>
  <c r="AM43" i="17"/>
  <c r="AL43" i="17"/>
  <c r="AK43" i="17"/>
  <c r="AJ43" i="17"/>
  <c r="AI43" i="17"/>
  <c r="AH43" i="17"/>
  <c r="AM42" i="17"/>
  <c r="AL42" i="17"/>
  <c r="AK42" i="17"/>
  <c r="AJ42" i="17"/>
  <c r="AI42" i="17"/>
  <c r="AH42" i="17"/>
  <c r="AM41" i="17"/>
  <c r="AL41" i="17"/>
  <c r="AK41" i="17"/>
  <c r="AJ41" i="17"/>
  <c r="AI41" i="17"/>
  <c r="AH41" i="17"/>
  <c r="AM40" i="17"/>
  <c r="AL40" i="17"/>
  <c r="AK40" i="17"/>
  <c r="AJ40" i="17"/>
  <c r="AI40" i="17"/>
  <c r="AH40" i="17"/>
  <c r="AM39" i="17"/>
  <c r="AL39" i="17"/>
  <c r="AK39" i="17"/>
  <c r="AJ39" i="17"/>
  <c r="AI39" i="17"/>
  <c r="AH39" i="17"/>
  <c r="AM38" i="17"/>
  <c r="AL38" i="17"/>
  <c r="AK38" i="17"/>
  <c r="AJ38" i="17"/>
  <c r="AI38" i="17"/>
  <c r="AH38" i="17"/>
  <c r="AM37" i="17"/>
  <c r="AL37" i="17"/>
  <c r="AK37" i="17"/>
  <c r="AJ37" i="17"/>
  <c r="AI37" i="17"/>
  <c r="AH37" i="17"/>
  <c r="AM36" i="17"/>
  <c r="AL36" i="17"/>
  <c r="AK36" i="17"/>
  <c r="AJ36" i="17"/>
  <c r="AI36" i="17"/>
  <c r="AH36" i="17"/>
  <c r="AM35" i="17"/>
  <c r="AL35" i="17"/>
  <c r="AK35" i="17"/>
  <c r="AJ35" i="17"/>
  <c r="AI35" i="17"/>
  <c r="AH35" i="17"/>
  <c r="AM34" i="17"/>
  <c r="AL34" i="17"/>
  <c r="AK34" i="17"/>
  <c r="AJ34" i="17"/>
  <c r="AI34" i="17"/>
  <c r="AH34" i="17"/>
  <c r="AM33" i="17"/>
  <c r="AL33" i="17"/>
  <c r="AK33" i="17"/>
  <c r="AJ33" i="17"/>
  <c r="AI33" i="17"/>
  <c r="AH33" i="17"/>
  <c r="AM32" i="17"/>
  <c r="AL32" i="17"/>
  <c r="AK32" i="17"/>
  <c r="AJ32" i="17"/>
  <c r="AI32" i="17"/>
  <c r="AH32" i="17"/>
  <c r="AM31" i="17"/>
  <c r="AL31" i="17"/>
  <c r="AK31" i="17"/>
  <c r="AJ31" i="17"/>
  <c r="AI31" i="17"/>
  <c r="AH31" i="17"/>
  <c r="AM30" i="17"/>
  <c r="AL30" i="17"/>
  <c r="AK30" i="17"/>
  <c r="AJ30" i="17"/>
  <c r="AI30" i="17"/>
  <c r="AH30" i="17"/>
  <c r="AM29" i="17"/>
  <c r="AL29" i="17"/>
  <c r="AK29" i="17"/>
  <c r="AJ29" i="17"/>
  <c r="AI29" i="17"/>
  <c r="AH29" i="17"/>
  <c r="AM28" i="17"/>
  <c r="AL28" i="17"/>
  <c r="AK28" i="17"/>
  <c r="AJ28" i="17"/>
  <c r="AI28" i="17"/>
  <c r="AH28" i="17"/>
  <c r="AM27" i="17"/>
  <c r="AL27" i="17"/>
  <c r="AK27" i="17"/>
  <c r="AJ27" i="17"/>
  <c r="AI27" i="17"/>
  <c r="AH27" i="17"/>
  <c r="AM26" i="17"/>
  <c r="AL26" i="17"/>
  <c r="AK26" i="17"/>
  <c r="AJ26" i="17"/>
  <c r="AI26" i="17"/>
  <c r="AH26" i="17"/>
  <c r="AM25" i="17"/>
  <c r="AM55" i="17" s="1"/>
  <c r="AL25" i="17"/>
  <c r="AL55" i="17" s="1"/>
  <c r="AK25" i="17"/>
  <c r="AK55" i="17" s="1"/>
  <c r="AJ25" i="17"/>
  <c r="AJ55" i="17" s="1"/>
  <c r="AI25" i="17"/>
  <c r="AI55" i="17" s="1"/>
  <c r="AH25" i="17"/>
  <c r="AH55" i="17" s="1"/>
  <c r="AM4" i="17"/>
  <c r="AL3" i="51" s="1"/>
  <c r="AL4" i="17"/>
  <c r="AK3" i="51" s="1"/>
  <c r="AK4" i="17"/>
  <c r="AJ3" i="51" s="1"/>
  <c r="AJ4" i="17"/>
  <c r="AI3" i="51" s="1"/>
  <c r="AI4" i="17"/>
  <c r="AH3" i="51" s="1"/>
  <c r="AH4" i="17"/>
  <c r="AG3" i="51" s="1"/>
  <c r="AG52" i="17"/>
  <c r="AG51" i="17"/>
  <c r="AG50" i="17"/>
  <c r="AG49" i="17"/>
  <c r="AG48" i="17"/>
  <c r="AG47" i="17"/>
  <c r="AG46" i="17"/>
  <c r="AG45" i="17"/>
  <c r="AG44" i="17"/>
  <c r="AG43" i="17"/>
  <c r="AG42" i="17"/>
  <c r="AG41" i="17"/>
  <c r="AG40" i="17"/>
  <c r="AG39" i="17"/>
  <c r="AG38" i="17"/>
  <c r="AG37" i="17"/>
  <c r="AG36" i="17"/>
  <c r="AG35" i="17"/>
  <c r="AG34" i="17"/>
  <c r="AG33" i="17"/>
  <c r="AG32" i="17"/>
  <c r="AG31" i="17"/>
  <c r="AG30" i="17"/>
  <c r="AG29" i="17"/>
  <c r="AG28" i="17"/>
  <c r="AG27" i="17"/>
  <c r="AG26" i="17"/>
  <c r="AG25" i="17"/>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24"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25" i="11"/>
  <c r="G24"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25" i="11"/>
  <c r="F24"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25" i="11"/>
  <c r="E24"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25" i="11"/>
  <c r="G41" i="21"/>
  <c r="F41" i="21"/>
  <c r="E41" i="21"/>
  <c r="D41" i="21"/>
  <c r="C41" i="21"/>
  <c r="G40" i="21"/>
  <c r="F40" i="21"/>
  <c r="E40" i="21"/>
  <c r="D40" i="21"/>
  <c r="C40" i="21"/>
  <c r="G39" i="21"/>
  <c r="F39" i="21"/>
  <c r="E39" i="21"/>
  <c r="D39" i="21"/>
  <c r="C39" i="21"/>
  <c r="G38" i="21"/>
  <c r="F38" i="21"/>
  <c r="E38" i="21"/>
  <c r="D38" i="21"/>
  <c r="C38" i="21"/>
  <c r="G37" i="21"/>
  <c r="F37" i="21"/>
  <c r="E37" i="21"/>
  <c r="D37" i="21"/>
  <c r="C37" i="21"/>
  <c r="G36" i="21"/>
  <c r="F36" i="21"/>
  <c r="E36" i="21"/>
  <c r="D36" i="21"/>
  <c r="C36" i="21"/>
  <c r="G35" i="21"/>
  <c r="F35" i="21"/>
  <c r="E35" i="21"/>
  <c r="D35" i="21"/>
  <c r="C35" i="21"/>
  <c r="C70" i="51" l="1"/>
  <c r="E70" i="51"/>
  <c r="G70" i="51"/>
  <c r="I70" i="51"/>
  <c r="K70" i="51"/>
  <c r="M70" i="51"/>
  <c r="O70" i="51"/>
  <c r="D71" i="51"/>
  <c r="F71" i="51"/>
  <c r="H71" i="51"/>
  <c r="J71" i="51"/>
  <c r="L71" i="51"/>
  <c r="N71" i="51"/>
  <c r="C72" i="51"/>
  <c r="E72" i="51"/>
  <c r="G72" i="51"/>
  <c r="I72" i="51"/>
  <c r="K72" i="51"/>
  <c r="M72" i="51"/>
  <c r="O72" i="51"/>
  <c r="D73" i="51"/>
  <c r="F73" i="51"/>
  <c r="H73" i="51"/>
  <c r="J73" i="51"/>
  <c r="L73" i="51"/>
  <c r="N73" i="51"/>
  <c r="C74" i="51"/>
  <c r="E74" i="51"/>
  <c r="G74" i="51"/>
  <c r="I74" i="51"/>
  <c r="K74" i="51"/>
  <c r="M74" i="51"/>
  <c r="O74" i="51"/>
  <c r="D75" i="51"/>
  <c r="F75" i="51"/>
  <c r="H75" i="51"/>
  <c r="J75" i="51"/>
  <c r="L75" i="51"/>
  <c r="N75" i="51"/>
  <c r="C76" i="51"/>
  <c r="E76" i="51"/>
  <c r="G76" i="51"/>
  <c r="I76" i="51"/>
  <c r="K76" i="51"/>
  <c r="M76" i="51"/>
  <c r="O76" i="51"/>
  <c r="D77" i="51"/>
  <c r="F77" i="51"/>
  <c r="H77" i="51"/>
  <c r="J77" i="51"/>
  <c r="L77" i="51"/>
  <c r="N77" i="51"/>
  <c r="C78" i="51"/>
  <c r="E78" i="51"/>
  <c r="G78" i="51"/>
  <c r="I78" i="51"/>
  <c r="K78" i="51"/>
  <c r="M78" i="51"/>
  <c r="O78" i="51"/>
  <c r="D79" i="51"/>
  <c r="F79" i="51"/>
  <c r="H79" i="51"/>
  <c r="J79" i="51"/>
  <c r="L79" i="51"/>
  <c r="N79" i="51"/>
  <c r="C80" i="51"/>
  <c r="E80" i="51"/>
  <c r="G80" i="51"/>
  <c r="I80" i="51"/>
  <c r="K80" i="51"/>
  <c r="M80" i="51"/>
  <c r="O80" i="51"/>
  <c r="D81" i="51"/>
  <c r="F81" i="51"/>
  <c r="H81" i="51"/>
  <c r="J81" i="51"/>
  <c r="L81" i="51"/>
  <c r="N81" i="51"/>
  <c r="C82" i="51"/>
  <c r="E82" i="51"/>
  <c r="G82" i="51"/>
  <c r="I82" i="51"/>
  <c r="K82" i="51"/>
  <c r="M82" i="51"/>
  <c r="O82" i="51"/>
  <c r="D70" i="51"/>
  <c r="F70" i="51"/>
  <c r="H70" i="51"/>
  <c r="J70" i="51"/>
  <c r="L70" i="51"/>
  <c r="N70" i="51"/>
  <c r="C71" i="51"/>
  <c r="E71" i="51"/>
  <c r="G71" i="51"/>
  <c r="I71" i="51"/>
  <c r="K71" i="51"/>
  <c r="M71" i="51"/>
  <c r="O71" i="51"/>
  <c r="D72" i="51"/>
  <c r="F72" i="51"/>
  <c r="H72" i="51"/>
  <c r="J72" i="51"/>
  <c r="L72" i="51"/>
  <c r="N72" i="51"/>
  <c r="C73" i="51"/>
  <c r="E73" i="51"/>
  <c r="G73" i="51"/>
  <c r="I73" i="51"/>
  <c r="K73" i="51"/>
  <c r="M73" i="51"/>
  <c r="O73" i="51"/>
  <c r="D74" i="51"/>
  <c r="F74" i="51"/>
  <c r="H74" i="51"/>
  <c r="J74" i="51"/>
  <c r="L74" i="51"/>
  <c r="N74" i="51"/>
  <c r="C75" i="51"/>
  <c r="E75" i="51"/>
  <c r="G75" i="51"/>
  <c r="I75" i="51"/>
  <c r="K75" i="51"/>
  <c r="M75" i="51"/>
  <c r="O75" i="51"/>
  <c r="D76" i="51"/>
  <c r="F76" i="51"/>
  <c r="H76" i="51"/>
  <c r="J76" i="51"/>
  <c r="L76" i="51"/>
  <c r="N76" i="51"/>
  <c r="C77" i="51"/>
  <c r="E77" i="51"/>
  <c r="G77" i="51"/>
  <c r="I77" i="51"/>
  <c r="K77" i="51"/>
  <c r="M77" i="51"/>
  <c r="O77" i="51"/>
  <c r="D78" i="51"/>
  <c r="F78" i="51"/>
  <c r="H78" i="51"/>
  <c r="J78" i="51"/>
  <c r="L78" i="51"/>
  <c r="N78" i="51"/>
  <c r="C79" i="51"/>
  <c r="E79" i="51"/>
  <c r="G79" i="51"/>
  <c r="I79" i="51"/>
  <c r="K79" i="51"/>
  <c r="M79" i="51"/>
  <c r="O79" i="51"/>
  <c r="D80" i="51"/>
  <c r="F80" i="51"/>
  <c r="H80" i="51"/>
  <c r="J80" i="51"/>
  <c r="L80" i="51"/>
  <c r="N80" i="51"/>
  <c r="E81" i="51"/>
  <c r="I81" i="51"/>
  <c r="M81" i="51"/>
  <c r="D82" i="51"/>
  <c r="H82" i="51"/>
  <c r="L82" i="51"/>
  <c r="C83" i="51"/>
  <c r="E83" i="51"/>
  <c r="G83" i="51"/>
  <c r="I83" i="51"/>
  <c r="K83" i="51"/>
  <c r="M83" i="51"/>
  <c r="O83" i="51"/>
  <c r="D84" i="51"/>
  <c r="F84" i="51"/>
  <c r="H84" i="51"/>
  <c r="J84" i="51"/>
  <c r="L84" i="51"/>
  <c r="N84" i="51"/>
  <c r="C85" i="51"/>
  <c r="E85" i="51"/>
  <c r="G85" i="51"/>
  <c r="I85" i="51"/>
  <c r="K85" i="51"/>
  <c r="M85" i="51"/>
  <c r="O85" i="51"/>
  <c r="B72" i="51"/>
  <c r="B74" i="51"/>
  <c r="B76" i="51"/>
  <c r="B78" i="51"/>
  <c r="B80" i="51"/>
  <c r="B82" i="51"/>
  <c r="B84" i="51"/>
  <c r="C81" i="51"/>
  <c r="G81" i="51"/>
  <c r="K81" i="51"/>
  <c r="O81" i="51"/>
  <c r="F82" i="51"/>
  <c r="J82" i="51"/>
  <c r="N82" i="51"/>
  <c r="D83" i="51"/>
  <c r="F83" i="51"/>
  <c r="H83" i="51"/>
  <c r="J83" i="51"/>
  <c r="L83" i="51"/>
  <c r="N83" i="51"/>
  <c r="C84" i="51"/>
  <c r="E84" i="51"/>
  <c r="G84" i="51"/>
  <c r="I84" i="51"/>
  <c r="K84" i="51"/>
  <c r="M84" i="51"/>
  <c r="O84" i="51"/>
  <c r="D85" i="51"/>
  <c r="F85" i="51"/>
  <c r="H85" i="51"/>
  <c r="J85" i="51"/>
  <c r="L85" i="51"/>
  <c r="N85" i="51"/>
  <c r="B71" i="51"/>
  <c r="B73" i="51"/>
  <c r="B75" i="51"/>
  <c r="B77" i="51"/>
  <c r="B79" i="51"/>
  <c r="B81" i="51"/>
  <c r="B83" i="51"/>
  <c r="B85" i="51"/>
  <c r="D55" i="11"/>
  <c r="F55" i="11"/>
  <c r="E55" i="11"/>
  <c r="G55" i="11"/>
  <c r="H55" i="11"/>
  <c r="AG55" i="17"/>
  <c r="P109" i="50"/>
  <c r="Q109" i="50" s="1"/>
  <c r="P107" i="50"/>
  <c r="Q107" i="50" s="1"/>
  <c r="P105" i="50"/>
  <c r="Q105" i="50" s="1"/>
  <c r="P103" i="50"/>
  <c r="Q103" i="50" s="1"/>
  <c r="P101" i="50"/>
  <c r="Q101" i="50" s="1"/>
  <c r="P99" i="50"/>
  <c r="Q99" i="50" s="1"/>
  <c r="P97" i="50"/>
  <c r="Q97" i="50" s="1"/>
  <c r="P95" i="50"/>
  <c r="Q95" i="50" s="1"/>
  <c r="P93" i="50"/>
  <c r="Q93" i="50" s="1"/>
  <c r="P91" i="50"/>
  <c r="Q91" i="50" s="1"/>
  <c r="P89" i="50"/>
  <c r="Q89" i="50" s="1"/>
  <c r="P87" i="50"/>
  <c r="Q87" i="50" s="1"/>
  <c r="P85" i="50"/>
  <c r="Q85" i="50" s="1"/>
  <c r="P83" i="50"/>
  <c r="Q83" i="50" s="1"/>
  <c r="P81" i="50"/>
  <c r="Q81" i="50" s="1"/>
  <c r="P79" i="50"/>
  <c r="Q79" i="50" s="1"/>
  <c r="P110" i="50"/>
  <c r="Q110" i="50" s="1"/>
  <c r="P108" i="50"/>
  <c r="Q108" i="50" s="1"/>
  <c r="P106" i="50"/>
  <c r="Q106" i="50" s="1"/>
  <c r="P104" i="50"/>
  <c r="Q104" i="50" s="1"/>
  <c r="P102" i="50"/>
  <c r="Q102" i="50" s="1"/>
  <c r="P100" i="50"/>
  <c r="Q100" i="50" s="1"/>
  <c r="P98" i="50"/>
  <c r="Q98" i="50" s="1"/>
  <c r="P96" i="50"/>
  <c r="Q96" i="50" s="1"/>
  <c r="P94" i="50"/>
  <c r="Q94" i="50" s="1"/>
  <c r="P92" i="50"/>
  <c r="Q92" i="50" s="1"/>
  <c r="P90" i="50"/>
  <c r="Q90" i="50" s="1"/>
  <c r="P88" i="50"/>
  <c r="Q88" i="50" s="1"/>
  <c r="P86" i="50"/>
  <c r="Q86" i="50" s="1"/>
  <c r="P84" i="50"/>
  <c r="Q84" i="50" s="1"/>
  <c r="P82" i="50"/>
  <c r="Q82" i="50" s="1"/>
  <c r="P80" i="50"/>
  <c r="Q80" i="50" s="1"/>
  <c r="P78" i="50"/>
  <c r="Q78" i="50" s="1"/>
  <c r="P76" i="50"/>
  <c r="Q76" i="50" s="1"/>
  <c r="P74" i="50"/>
  <c r="Q74" i="50" s="1"/>
  <c r="P72" i="50"/>
  <c r="Q72" i="50" s="1"/>
  <c r="P70" i="50"/>
  <c r="Q70" i="50" s="1"/>
  <c r="P68" i="50"/>
  <c r="Q68" i="50" s="1"/>
  <c r="P66" i="50"/>
  <c r="Q66" i="50" s="1"/>
  <c r="P64" i="50"/>
  <c r="Q64" i="50" s="1"/>
  <c r="P62" i="50"/>
  <c r="Q62" i="50" s="1"/>
  <c r="P60" i="50"/>
  <c r="Q60" i="50" s="1"/>
  <c r="P58" i="50"/>
  <c r="Q58" i="50" s="1"/>
  <c r="P56" i="50"/>
  <c r="Q56" i="50" s="1"/>
  <c r="P54" i="50"/>
  <c r="Q54" i="50" s="1"/>
  <c r="P52" i="50"/>
  <c r="Q52" i="50" s="1"/>
  <c r="P50" i="50"/>
  <c r="Q50" i="50" s="1"/>
  <c r="P48" i="50"/>
  <c r="Q48" i="50" s="1"/>
  <c r="P46" i="50"/>
  <c r="Q46" i="50" s="1"/>
  <c r="P44" i="50"/>
  <c r="Q44" i="50" s="1"/>
  <c r="P42" i="50"/>
  <c r="Q42" i="50" s="1"/>
  <c r="P77" i="50"/>
  <c r="Q77" i="50" s="1"/>
  <c r="P75" i="50"/>
  <c r="Q75" i="50" s="1"/>
  <c r="P73" i="50"/>
  <c r="Q73" i="50" s="1"/>
  <c r="P71" i="50"/>
  <c r="Q71" i="50" s="1"/>
  <c r="P69" i="50"/>
  <c r="Q69" i="50" s="1"/>
  <c r="P67" i="50"/>
  <c r="Q67" i="50" s="1"/>
  <c r="P65" i="50"/>
  <c r="Q65" i="50" s="1"/>
  <c r="P63" i="50"/>
  <c r="Q63" i="50" s="1"/>
  <c r="P61" i="50"/>
  <c r="Q61" i="50" s="1"/>
  <c r="P59" i="50"/>
  <c r="Q59" i="50" s="1"/>
  <c r="P57" i="50"/>
  <c r="Q57" i="50" s="1"/>
  <c r="P55" i="50"/>
  <c r="Q55" i="50" s="1"/>
  <c r="P53" i="50"/>
  <c r="Q53" i="50" s="1"/>
  <c r="P51" i="50"/>
  <c r="Q51" i="50" s="1"/>
  <c r="P49" i="50"/>
  <c r="Q49" i="50" s="1"/>
  <c r="P47" i="50"/>
  <c r="Q47" i="50" s="1"/>
  <c r="P45" i="50"/>
  <c r="Q45" i="50" s="1"/>
  <c r="P43" i="50"/>
  <c r="Q43" i="50" s="1"/>
  <c r="P40" i="50"/>
  <c r="Q40" i="50" s="1"/>
  <c r="C111" i="50"/>
  <c r="E111" i="50"/>
  <c r="G111" i="50"/>
  <c r="I111" i="50"/>
  <c r="K111" i="50"/>
  <c r="M111" i="50"/>
  <c r="B111" i="50"/>
  <c r="D111" i="50"/>
  <c r="F111" i="50"/>
  <c r="H111" i="50"/>
  <c r="J111" i="50"/>
  <c r="L111" i="50"/>
  <c r="P5" i="50"/>
  <c r="Q5" i="50" s="1"/>
  <c r="P6" i="50"/>
  <c r="Q6" i="50" s="1"/>
  <c r="P7" i="50"/>
  <c r="Q7" i="50" s="1"/>
  <c r="P8" i="50"/>
  <c r="Q8" i="50" s="1"/>
  <c r="P9" i="50"/>
  <c r="Q9" i="50" s="1"/>
  <c r="P10" i="50"/>
  <c r="Q10" i="50" s="1"/>
  <c r="P11" i="50"/>
  <c r="Q11" i="50" s="1"/>
  <c r="P12" i="50"/>
  <c r="Q12" i="50" s="1"/>
  <c r="P13" i="50"/>
  <c r="Q13" i="50" s="1"/>
  <c r="P14" i="50"/>
  <c r="Q14" i="50" s="1"/>
  <c r="P15" i="50"/>
  <c r="Q15" i="50" s="1"/>
  <c r="P16" i="50"/>
  <c r="Q16" i="50" s="1"/>
  <c r="P17" i="50"/>
  <c r="Q17" i="50" s="1"/>
  <c r="P18" i="50"/>
  <c r="Q18" i="50" s="1"/>
  <c r="P19" i="50"/>
  <c r="Q19" i="50" s="1"/>
  <c r="P20" i="50"/>
  <c r="Q20" i="50" s="1"/>
  <c r="P21" i="50"/>
  <c r="Q21" i="50" s="1"/>
  <c r="P22" i="50"/>
  <c r="Q22" i="50" s="1"/>
  <c r="P23" i="50"/>
  <c r="Q23" i="50" s="1"/>
  <c r="P24" i="50"/>
  <c r="Q24" i="50" s="1"/>
  <c r="P25" i="50"/>
  <c r="Q25" i="50" s="1"/>
  <c r="P26" i="50"/>
  <c r="Q26" i="50" s="1"/>
  <c r="P27" i="50"/>
  <c r="Q27" i="50" s="1"/>
  <c r="P28" i="50"/>
  <c r="Q28" i="50" s="1"/>
  <c r="P29" i="50"/>
  <c r="Q29" i="50" s="1"/>
  <c r="P30" i="50"/>
  <c r="Q30" i="50" s="1"/>
  <c r="P31" i="50"/>
  <c r="Q31" i="50" s="1"/>
  <c r="P32" i="50"/>
  <c r="Q32" i="50" s="1"/>
  <c r="P33" i="50"/>
  <c r="Q33" i="50" s="1"/>
  <c r="P34" i="50"/>
  <c r="P35" i="50"/>
  <c r="Q35" i="50" s="1"/>
  <c r="P36" i="50"/>
  <c r="Q36" i="50" s="1"/>
  <c r="P37" i="50"/>
  <c r="Q37" i="50" s="1"/>
  <c r="P38" i="50"/>
  <c r="Q38" i="50" s="1"/>
  <c r="P39" i="50"/>
  <c r="Q39" i="50" s="1"/>
  <c r="P41" i="50"/>
  <c r="Q41" i="50" s="1"/>
  <c r="B70" i="51"/>
  <c r="Q34" i="50"/>
  <c r="P111" i="50" l="1"/>
  <c r="B47" i="51"/>
  <c r="Q111" i="50"/>
  <c r="A3239" i="10" l="1"/>
  <c r="A3240" i="10"/>
  <c r="A3241" i="10"/>
  <c r="A3242" i="10"/>
  <c r="A3243" i="10"/>
  <c r="A3244" i="10"/>
  <c r="A3245" i="10"/>
  <c r="A3246" i="10"/>
  <c r="A3247" i="10"/>
  <c r="A3248" i="10"/>
  <c r="A3249" i="10"/>
  <c r="A3250" i="10"/>
  <c r="A3251" i="10"/>
  <c r="A3252" i="10"/>
  <c r="A3253" i="10"/>
  <c r="A3254" i="10"/>
  <c r="A3255" i="10"/>
  <c r="A3256" i="10"/>
  <c r="A3257" i="10"/>
  <c r="A3258" i="10"/>
  <c r="A3259" i="10"/>
  <c r="A3260" i="10"/>
  <c r="A3261" i="10"/>
  <c r="A3262" i="10"/>
  <c r="A3263" i="10"/>
  <c r="A3264" i="10"/>
  <c r="A3265" i="10"/>
  <c r="A3266" i="10"/>
  <c r="A3267" i="10"/>
  <c r="A3268" i="10"/>
  <c r="A3269" i="10"/>
  <c r="A3270" i="10"/>
  <c r="A3271" i="10"/>
  <c r="A3272" i="10"/>
  <c r="A3273" i="10"/>
  <c r="A3274" i="10"/>
  <c r="A3275" i="10"/>
  <c r="A3276" i="10"/>
  <c r="A3277" i="10"/>
  <c r="A3278" i="10"/>
  <c r="A3279" i="10"/>
  <c r="A3280" i="10"/>
  <c r="A3281" i="10"/>
  <c r="A3282" i="10"/>
  <c r="A3283" i="10"/>
  <c r="A3284" i="10"/>
  <c r="A3285" i="10"/>
  <c r="A3286" i="10"/>
  <c r="A3287" i="10"/>
  <c r="A3288" i="10"/>
  <c r="A3289" i="10"/>
  <c r="A3290" i="10"/>
  <c r="A3291" i="10"/>
  <c r="A3292" i="10"/>
  <c r="A3293" i="10"/>
  <c r="A3294" i="10"/>
  <c r="A3295" i="10"/>
  <c r="A3296" i="10"/>
  <c r="A3297" i="10"/>
  <c r="A3298" i="10"/>
  <c r="A3299" i="10"/>
  <c r="A3300" i="10"/>
  <c r="A3301" i="10"/>
  <c r="A3302" i="10"/>
  <c r="A3303" i="10"/>
  <c r="A3304" i="10"/>
  <c r="A3305" i="10"/>
  <c r="A3306" i="10"/>
  <c r="A3307" i="10"/>
  <c r="A3308" i="10"/>
  <c r="A3309" i="10"/>
  <c r="A3310" i="10"/>
  <c r="A3311" i="10"/>
  <c r="A3312" i="10"/>
  <c r="A3313" i="10"/>
  <c r="A3314" i="10"/>
  <c r="A3315" i="10"/>
  <c r="A3316" i="10"/>
  <c r="A3317" i="10"/>
  <c r="A3318" i="10"/>
  <c r="A3319" i="10"/>
  <c r="A3320" i="10"/>
  <c r="A3321" i="10"/>
  <c r="A3322" i="10"/>
  <c r="A3323" i="10"/>
  <c r="A3324" i="10"/>
  <c r="A3325" i="10"/>
  <c r="A3326" i="10"/>
  <c r="A3327" i="10"/>
  <c r="A3328" i="10"/>
  <c r="A3329" i="10"/>
  <c r="A3330" i="10"/>
  <c r="A3331" i="10"/>
  <c r="A3332" i="10"/>
  <c r="A3333" i="10"/>
  <c r="A3334" i="10"/>
  <c r="A3335" i="10"/>
  <c r="A3336" i="10"/>
  <c r="A3337" i="10"/>
  <c r="A3338" i="10"/>
  <c r="A3339" i="10"/>
  <c r="A3340" i="10"/>
  <c r="A3341" i="10"/>
  <c r="A3342" i="10"/>
  <c r="A3343" i="10"/>
  <c r="A3344" i="10"/>
  <c r="A3345" i="10"/>
  <c r="A3346" i="10"/>
  <c r="A3347" i="10"/>
  <c r="A3348" i="10"/>
  <c r="A3349" i="10"/>
  <c r="A3350" i="10"/>
  <c r="A3351" i="10"/>
  <c r="A3352" i="10"/>
  <c r="A3353" i="10"/>
  <c r="A3354" i="10"/>
  <c r="A3355" i="10"/>
  <c r="A3356" i="10"/>
  <c r="A3357" i="10"/>
  <c r="A3358" i="10"/>
  <c r="A3359" i="10"/>
  <c r="A3360" i="10"/>
  <c r="A3361" i="10"/>
  <c r="A3362" i="10"/>
  <c r="A3363" i="10"/>
  <c r="A3364" i="10"/>
  <c r="A3365" i="10"/>
  <c r="A3366" i="10"/>
  <c r="A3367" i="10"/>
  <c r="A3368" i="10"/>
  <c r="A3369" i="10"/>
  <c r="A3370" i="10"/>
  <c r="A3371" i="10"/>
  <c r="A3372" i="10"/>
  <c r="A3373" i="10"/>
  <c r="A3374" i="10"/>
  <c r="A3375" i="10"/>
  <c r="A3376" i="10"/>
  <c r="A3377" i="10"/>
  <c r="A3378" i="10"/>
  <c r="A3379" i="10"/>
  <c r="A3380" i="10"/>
  <c r="A3381" i="10"/>
  <c r="A3382" i="10"/>
  <c r="A3383" i="10"/>
  <c r="A3384" i="10"/>
  <c r="A3385" i="10"/>
  <c r="A3386" i="10"/>
  <c r="A3387" i="10"/>
  <c r="A3388" i="10"/>
  <c r="A3389" i="10"/>
  <c r="A3390" i="10"/>
  <c r="A3391" i="10"/>
  <c r="A3392" i="10"/>
  <c r="A3393" i="10"/>
  <c r="A3394" i="10"/>
  <c r="A3395" i="10"/>
  <c r="A3396" i="10"/>
  <c r="A3397" i="10"/>
  <c r="A3398" i="10"/>
  <c r="A3399" i="10"/>
  <c r="A3400" i="10"/>
  <c r="A3401" i="10"/>
  <c r="A3402" i="10"/>
  <c r="A3403" i="10"/>
  <c r="A3404" i="10"/>
  <c r="A3238" i="10"/>
  <c r="A2215" i="10"/>
  <c r="A2216" i="10"/>
  <c r="A2217" i="10"/>
  <c r="A2218" i="10"/>
  <c r="A2219" i="10"/>
  <c r="A2220" i="10"/>
  <c r="A2221" i="10"/>
  <c r="A2222" i="10"/>
  <c r="A2223" i="10"/>
  <c r="A2224" i="10"/>
  <c r="A2225" i="10"/>
  <c r="A2226" i="10"/>
  <c r="A2227" i="10"/>
  <c r="A2228" i="10"/>
  <c r="A2229" i="10"/>
  <c r="A2230" i="10"/>
  <c r="A2231" i="10"/>
  <c r="A2232" i="10"/>
  <c r="A2233" i="10"/>
  <c r="A2234" i="10"/>
  <c r="A2235" i="10"/>
  <c r="A2236" i="10"/>
  <c r="A2237" i="10"/>
  <c r="A2238" i="10"/>
  <c r="A2239" i="10"/>
  <c r="A2240" i="10"/>
  <c r="A2241" i="10"/>
  <c r="A2242" i="10"/>
  <c r="A2243" i="10"/>
  <c r="A2244" i="10"/>
  <c r="A2245" i="10"/>
  <c r="A2246" i="10"/>
  <c r="A2247" i="10"/>
  <c r="A2248" i="10"/>
  <c r="A2249" i="10"/>
  <c r="A2250" i="10"/>
  <c r="A2251" i="10"/>
  <c r="A2252" i="10"/>
  <c r="A2253" i="10"/>
  <c r="A2254" i="10"/>
  <c r="A2255" i="10"/>
  <c r="A2256" i="10"/>
  <c r="A2257" i="10"/>
  <c r="A2258" i="10"/>
  <c r="A2259" i="10"/>
  <c r="A2260" i="10"/>
  <c r="A2261" i="10"/>
  <c r="A2262" i="10"/>
  <c r="A2263" i="10"/>
  <c r="A2264" i="10"/>
  <c r="A2265" i="10"/>
  <c r="A2266" i="10"/>
  <c r="A2267" i="10"/>
  <c r="A2268" i="10"/>
  <c r="A2269" i="10"/>
  <c r="A2270" i="10"/>
  <c r="A2271" i="10"/>
  <c r="A2272" i="10"/>
  <c r="A2273" i="10"/>
  <c r="A2274" i="10"/>
  <c r="A2275" i="10"/>
  <c r="A2276" i="10"/>
  <c r="A2277" i="10"/>
  <c r="A2278" i="10"/>
  <c r="A2279" i="10"/>
  <c r="A2280" i="10"/>
  <c r="A2281" i="10"/>
  <c r="A2282" i="10"/>
  <c r="A2283" i="10"/>
  <c r="A2284" i="10"/>
  <c r="A2285" i="10"/>
  <c r="A2286" i="10"/>
  <c r="A2287" i="10"/>
  <c r="A2288" i="10"/>
  <c r="A2289" i="10"/>
  <c r="A2290" i="10"/>
  <c r="A2291" i="10"/>
  <c r="A2292" i="10"/>
  <c r="A2293" i="10"/>
  <c r="A2294" i="10"/>
  <c r="A2295" i="10"/>
  <c r="A2296" i="10"/>
  <c r="A2297" i="10"/>
  <c r="A2298" i="10"/>
  <c r="A2299" i="10"/>
  <c r="A2300" i="10"/>
  <c r="A2301" i="10"/>
  <c r="A2302" i="10"/>
  <c r="A2303" i="10"/>
  <c r="A2304" i="10"/>
  <c r="A2305" i="10"/>
  <c r="A2306" i="10"/>
  <c r="A2307" i="10"/>
  <c r="A2308" i="10"/>
  <c r="A2309" i="10"/>
  <c r="A2310" i="10"/>
  <c r="A2311" i="10"/>
  <c r="A2312" i="10"/>
  <c r="A2313" i="10"/>
  <c r="A2314" i="10"/>
  <c r="A2315" i="10"/>
  <c r="A2316" i="10"/>
  <c r="A2317" i="10"/>
  <c r="A2318" i="10"/>
  <c r="A2319" i="10"/>
  <c r="A2320" i="10"/>
  <c r="A2321" i="10"/>
  <c r="A2322" i="10"/>
  <c r="A2323" i="10"/>
  <c r="A2324" i="10"/>
  <c r="A2325" i="10"/>
  <c r="A2326" i="10"/>
  <c r="A2327" i="10"/>
  <c r="A2328" i="10"/>
  <c r="A2329" i="10"/>
  <c r="A2330" i="10"/>
  <c r="A2331" i="10"/>
  <c r="A2332" i="10"/>
  <c r="A2333" i="10"/>
  <c r="A2334" i="10"/>
  <c r="A2335" i="10"/>
  <c r="A2336" i="10"/>
  <c r="A2337" i="10"/>
  <c r="A2338" i="10"/>
  <c r="A2339" i="10"/>
  <c r="A2340" i="10"/>
  <c r="A2341" i="10"/>
  <c r="A2342" i="10"/>
  <c r="A2343" i="10"/>
  <c r="A2344" i="10"/>
  <c r="A2345" i="10"/>
  <c r="A2346" i="10"/>
  <c r="A2347" i="10"/>
  <c r="A2348" i="10"/>
  <c r="A2349" i="10"/>
  <c r="A2350" i="10"/>
  <c r="A2351" i="10"/>
  <c r="A2352" i="10"/>
  <c r="A2353" i="10"/>
  <c r="A2354" i="10"/>
  <c r="A2355" i="10"/>
  <c r="A2356" i="10"/>
  <c r="A2357" i="10"/>
  <c r="A2358" i="10"/>
  <c r="A2359" i="10"/>
  <c r="A2360" i="10"/>
  <c r="A2361" i="10"/>
  <c r="A2362" i="10"/>
  <c r="A2363" i="10"/>
  <c r="A2364" i="10"/>
  <c r="A2365" i="10"/>
  <c r="A2366" i="10"/>
  <c r="A2367" i="10"/>
  <c r="A2368" i="10"/>
  <c r="A2369" i="10"/>
  <c r="A2370" i="10"/>
  <c r="A2371" i="10"/>
  <c r="A2372" i="10"/>
  <c r="A2373" i="10"/>
  <c r="A2374" i="10"/>
  <c r="A2375" i="10"/>
  <c r="A2376" i="10"/>
  <c r="A2377" i="10"/>
  <c r="A2378" i="10"/>
  <c r="A2379" i="10"/>
  <c r="A2380" i="10"/>
  <c r="A2381" i="10"/>
  <c r="A2382" i="10"/>
  <c r="A2383" i="10"/>
  <c r="A2384" i="10"/>
  <c r="A2385" i="10"/>
  <c r="A2386" i="10"/>
  <c r="A2387" i="10"/>
  <c r="A2388" i="10"/>
  <c r="A2389" i="10"/>
  <c r="A2390" i="10"/>
  <c r="A2391" i="10"/>
  <c r="A2392" i="10"/>
  <c r="A2393" i="10"/>
  <c r="A2394" i="10"/>
  <c r="A2395" i="10"/>
  <c r="A2396" i="10"/>
  <c r="A2397" i="10"/>
  <c r="A2398" i="10"/>
  <c r="A2399" i="10"/>
  <c r="A2400" i="10"/>
  <c r="A2401" i="10"/>
  <c r="A2402" i="10"/>
  <c r="A2403" i="10"/>
  <c r="A2404" i="10"/>
  <c r="A2405" i="10"/>
  <c r="A2406" i="10"/>
  <c r="A2407" i="10"/>
  <c r="A2408" i="10"/>
  <c r="A2409" i="10"/>
  <c r="A2410" i="10"/>
  <c r="A2411" i="10"/>
  <c r="A2412" i="10"/>
  <c r="A2413" i="10"/>
  <c r="A2414" i="10"/>
  <c r="A2415" i="10"/>
  <c r="A2416" i="10"/>
  <c r="A2417" i="10"/>
  <c r="A2418" i="10"/>
  <c r="A2419" i="10"/>
  <c r="A2420" i="10"/>
  <c r="A2421" i="10"/>
  <c r="A2422" i="10"/>
  <c r="A2423" i="10"/>
  <c r="A2424" i="10"/>
  <c r="A2425" i="10"/>
  <c r="A2426" i="10"/>
  <c r="A2427" i="10"/>
  <c r="A2428" i="10"/>
  <c r="A2429" i="10"/>
  <c r="A2430" i="10"/>
  <c r="A2431" i="10"/>
  <c r="A2432" i="10"/>
  <c r="A2433" i="10"/>
  <c r="A2434" i="10"/>
  <c r="A2435" i="10"/>
  <c r="A2436" i="10"/>
  <c r="A2437" i="10"/>
  <c r="A2438" i="10"/>
  <c r="A2439" i="10"/>
  <c r="A2440" i="10"/>
  <c r="A2441" i="10"/>
  <c r="A2442" i="10"/>
  <c r="A2443" i="10"/>
  <c r="A2444" i="10"/>
  <c r="A2445" i="10"/>
  <c r="A2446" i="10"/>
  <c r="A2447" i="10"/>
  <c r="A2448" i="10"/>
  <c r="A2449" i="10"/>
  <c r="A2450" i="10"/>
  <c r="A2451" i="10"/>
  <c r="A2452" i="10"/>
  <c r="A2453" i="10"/>
  <c r="A2454" i="10"/>
  <c r="A2455" i="10"/>
  <c r="A2456" i="10"/>
  <c r="A2457" i="10"/>
  <c r="A2458" i="10"/>
  <c r="A2459" i="10"/>
  <c r="A2460" i="10"/>
  <c r="A2461" i="10"/>
  <c r="A2462" i="10"/>
  <c r="A2463" i="10"/>
  <c r="A2464" i="10"/>
  <c r="A2465" i="10"/>
  <c r="A2466" i="10"/>
  <c r="A2467" i="10"/>
  <c r="A2468" i="10"/>
  <c r="A2469" i="10"/>
  <c r="A2470" i="10"/>
  <c r="A2471" i="10"/>
  <c r="A2472" i="10"/>
  <c r="A2473" i="10"/>
  <c r="A2474" i="10"/>
  <c r="A2475" i="10"/>
  <c r="A2476" i="10"/>
  <c r="A2477" i="10"/>
  <c r="A2478" i="10"/>
  <c r="A2479" i="10"/>
  <c r="A2480" i="10"/>
  <c r="A2481" i="10"/>
  <c r="A2482" i="10"/>
  <c r="A2483" i="10"/>
  <c r="A2484" i="10"/>
  <c r="A2485" i="10"/>
  <c r="A2486" i="10"/>
  <c r="A2487" i="10"/>
  <c r="A2488" i="10"/>
  <c r="A2489" i="10"/>
  <c r="A2490" i="10"/>
  <c r="A2491" i="10"/>
  <c r="A2492" i="10"/>
  <c r="A2493" i="10"/>
  <c r="A2494" i="10"/>
  <c r="A2495" i="10"/>
  <c r="A2496" i="10"/>
  <c r="A2497" i="10"/>
  <c r="A2498" i="10"/>
  <c r="A2499" i="10"/>
  <c r="A2500" i="10"/>
  <c r="A2501" i="10"/>
  <c r="A2502" i="10"/>
  <c r="A2503" i="10"/>
  <c r="A2504" i="10"/>
  <c r="A2505" i="10"/>
  <c r="A2506" i="10"/>
  <c r="A2507" i="10"/>
  <c r="A2508" i="10"/>
  <c r="A2509" i="10"/>
  <c r="A2510" i="10"/>
  <c r="A2511" i="10"/>
  <c r="A2512" i="10"/>
  <c r="A2513" i="10"/>
  <c r="A2514" i="10"/>
  <c r="A2515" i="10"/>
  <c r="A2516" i="10"/>
  <c r="A2517" i="10"/>
  <c r="A2518" i="10"/>
  <c r="A2519" i="10"/>
  <c r="A2520" i="10"/>
  <c r="A2521" i="10"/>
  <c r="A2522" i="10"/>
  <c r="A2523" i="10"/>
  <c r="A2524" i="10"/>
  <c r="A2525" i="10"/>
  <c r="A2526" i="10"/>
  <c r="A2527" i="10"/>
  <c r="A2528" i="10"/>
  <c r="A2529" i="10"/>
  <c r="A2530" i="10"/>
  <c r="A2531" i="10"/>
  <c r="A2532" i="10"/>
  <c r="A2533" i="10"/>
  <c r="A2534" i="10"/>
  <c r="A2535" i="10"/>
  <c r="A2536" i="10"/>
  <c r="A2537" i="10"/>
  <c r="A2538" i="10"/>
  <c r="A2539" i="10"/>
  <c r="A2540" i="10"/>
  <c r="A2541" i="10"/>
  <c r="A2542" i="10"/>
  <c r="A2543" i="10"/>
  <c r="A2544" i="10"/>
  <c r="A2545" i="10"/>
  <c r="A2546" i="10"/>
  <c r="A2547" i="10"/>
  <c r="A2548" i="10"/>
  <c r="A2549" i="10"/>
  <c r="A2550" i="10"/>
  <c r="A2551" i="10"/>
  <c r="A2552" i="10"/>
  <c r="A2553" i="10"/>
  <c r="A2554" i="10"/>
  <c r="A2555" i="10"/>
  <c r="A2556" i="10"/>
  <c r="A2557" i="10"/>
  <c r="A2558" i="10"/>
  <c r="A2559" i="10"/>
  <c r="A2560" i="10"/>
  <c r="A2561" i="10"/>
  <c r="A2562" i="10"/>
  <c r="A2563" i="10"/>
  <c r="A2564" i="10"/>
  <c r="A2565" i="10"/>
  <c r="A2566" i="10"/>
  <c r="A2567" i="10"/>
  <c r="A2568" i="10"/>
  <c r="A2569" i="10"/>
  <c r="A2570" i="10"/>
  <c r="A2571" i="10"/>
  <c r="A2572" i="10"/>
  <c r="A2573" i="10"/>
  <c r="A2574" i="10"/>
  <c r="A2575" i="10"/>
  <c r="A2576" i="10"/>
  <c r="A2577" i="10"/>
  <c r="A2578" i="10"/>
  <c r="A2579" i="10"/>
  <c r="A2580" i="10"/>
  <c r="A2581" i="10"/>
  <c r="A2582" i="10"/>
  <c r="A2583" i="10"/>
  <c r="A2584" i="10"/>
  <c r="A2585" i="10"/>
  <c r="A2586" i="10"/>
  <c r="A2587" i="10"/>
  <c r="A2588" i="10"/>
  <c r="A2589" i="10"/>
  <c r="A2590" i="10"/>
  <c r="A2591" i="10"/>
  <c r="A2592" i="10"/>
  <c r="A2593" i="10"/>
  <c r="A2594" i="10"/>
  <c r="A2595" i="10"/>
  <c r="A2596" i="10"/>
  <c r="A2597" i="10"/>
  <c r="A2598" i="10"/>
  <c r="A2599" i="10"/>
  <c r="A2600" i="10"/>
  <c r="A2601" i="10"/>
  <c r="A2602" i="10"/>
  <c r="A2603" i="10"/>
  <c r="A2604" i="10"/>
  <c r="A2605" i="10"/>
  <c r="A2606" i="10"/>
  <c r="A2607" i="10"/>
  <c r="A2608" i="10"/>
  <c r="A2609" i="10"/>
  <c r="A2610" i="10"/>
  <c r="A2611" i="10"/>
  <c r="A2612" i="10"/>
  <c r="A2613" i="10"/>
  <c r="A2614" i="10"/>
  <c r="A2615" i="10"/>
  <c r="A2616" i="10"/>
  <c r="A2617" i="10"/>
  <c r="A2618" i="10"/>
  <c r="A2619" i="10"/>
  <c r="A2620" i="10"/>
  <c r="A2621" i="10"/>
  <c r="A2622" i="10"/>
  <c r="A2623" i="10"/>
  <c r="A2624" i="10"/>
  <c r="A2625" i="10"/>
  <c r="A2626" i="10"/>
  <c r="A2627" i="10"/>
  <c r="A2628" i="10"/>
  <c r="A2629" i="10"/>
  <c r="A2630" i="10"/>
  <c r="A2631" i="10"/>
  <c r="A2632" i="10"/>
  <c r="A2633" i="10"/>
  <c r="A2634" i="10"/>
  <c r="A2635" i="10"/>
  <c r="A2636" i="10"/>
  <c r="A2637" i="10"/>
  <c r="A2638" i="10"/>
  <c r="A2639" i="10"/>
  <c r="A2640" i="10"/>
  <c r="A2641" i="10"/>
  <c r="A2642" i="10"/>
  <c r="A2643" i="10"/>
  <c r="A2644" i="10"/>
  <c r="A2645" i="10"/>
  <c r="A2646" i="10"/>
  <c r="A2647" i="10"/>
  <c r="A2648" i="10"/>
  <c r="A2649" i="10"/>
  <c r="A2650" i="10"/>
  <c r="A2651" i="10"/>
  <c r="A2652" i="10"/>
  <c r="A2653" i="10"/>
  <c r="A2654" i="10"/>
  <c r="A2655" i="10"/>
  <c r="A2656" i="10"/>
  <c r="A2657" i="10"/>
  <c r="A2658" i="10"/>
  <c r="A2659" i="10"/>
  <c r="A2660" i="10"/>
  <c r="A2661" i="10"/>
  <c r="A2662" i="10"/>
  <c r="A2663" i="10"/>
  <c r="A2664" i="10"/>
  <c r="A2665" i="10"/>
  <c r="A2666" i="10"/>
  <c r="A2667" i="10"/>
  <c r="A2668" i="10"/>
  <c r="A2669" i="10"/>
  <c r="A2670" i="10"/>
  <c r="A2671" i="10"/>
  <c r="A2672" i="10"/>
  <c r="A2673" i="10"/>
  <c r="A2674" i="10"/>
  <c r="A2675" i="10"/>
  <c r="A2676" i="10"/>
  <c r="A2677" i="10"/>
  <c r="A2678" i="10"/>
  <c r="A2679" i="10"/>
  <c r="A2680" i="10"/>
  <c r="A2681" i="10"/>
  <c r="A2682" i="10"/>
  <c r="A2683" i="10"/>
  <c r="A2684" i="10"/>
  <c r="A2685" i="10"/>
  <c r="A2686" i="10"/>
  <c r="A2687" i="10"/>
  <c r="A2688" i="10"/>
  <c r="A2689" i="10"/>
  <c r="A2690" i="10"/>
  <c r="A2691" i="10"/>
  <c r="A2692" i="10"/>
  <c r="A2693" i="10"/>
  <c r="A2694" i="10"/>
  <c r="A2695" i="10"/>
  <c r="A2696" i="10"/>
  <c r="A2697" i="10"/>
  <c r="A2698" i="10"/>
  <c r="A2699" i="10"/>
  <c r="A2700" i="10"/>
  <c r="A2701" i="10"/>
  <c r="A2702" i="10"/>
  <c r="A2703" i="10"/>
  <c r="A2704" i="10"/>
  <c r="A2705" i="10"/>
  <c r="A2706" i="10"/>
  <c r="A2707" i="10"/>
  <c r="A2708" i="10"/>
  <c r="A2709" i="10"/>
  <c r="A2710" i="10"/>
  <c r="A2711" i="10"/>
  <c r="A2712" i="10"/>
  <c r="A2713" i="10"/>
  <c r="A2714" i="10"/>
  <c r="A2715" i="10"/>
  <c r="A2716" i="10"/>
  <c r="A2717" i="10"/>
  <c r="A2718" i="10"/>
  <c r="A2719" i="10"/>
  <c r="A2720" i="10"/>
  <c r="A2721" i="10"/>
  <c r="A2722" i="10"/>
  <c r="A2723" i="10"/>
  <c r="A2724" i="10"/>
  <c r="A2725" i="10"/>
  <c r="J7" i="10"/>
  <c r="J8" i="10"/>
  <c r="J9" i="10"/>
  <c r="J10" i="10"/>
  <c r="J11" i="10"/>
  <c r="J12" i="10"/>
  <c r="J13" i="10"/>
  <c r="J14" i="10"/>
  <c r="J15" i="10"/>
  <c r="J16" i="10"/>
  <c r="J17" i="10"/>
  <c r="J18" i="10"/>
  <c r="J19" i="10"/>
  <c r="J20" i="10"/>
  <c r="J21" i="10"/>
  <c r="J22" i="10"/>
  <c r="J23" i="10"/>
  <c r="J24" i="10"/>
  <c r="J25" i="10"/>
  <c r="J26" i="10"/>
  <c r="J27" i="10"/>
  <c r="J28" i="10"/>
  <c r="J29" i="10"/>
  <c r="J30" i="10"/>
  <c r="J31" i="10"/>
  <c r="J32" i="10"/>
  <c r="J33" i="10"/>
  <c r="J34" i="10"/>
  <c r="J35" i="10"/>
  <c r="J36" i="10"/>
  <c r="J37" i="10"/>
  <c r="J102" i="10"/>
  <c r="J103" i="10"/>
  <c r="J104" i="10"/>
  <c r="J105" i="10"/>
  <c r="J106" i="10"/>
  <c r="J107" i="10"/>
  <c r="J108" i="10"/>
  <c r="J109" i="10"/>
  <c r="J110" i="10"/>
  <c r="J111" i="10"/>
  <c r="J112" i="10"/>
  <c r="J113" i="10"/>
  <c r="J114" i="10"/>
  <c r="J115" i="10"/>
  <c r="J116" i="10"/>
  <c r="J117" i="10"/>
  <c r="J118" i="10"/>
  <c r="J119" i="10"/>
  <c r="J120" i="10"/>
  <c r="J121" i="10"/>
  <c r="J122" i="10"/>
  <c r="J123" i="10"/>
  <c r="J124" i="10"/>
  <c r="J125" i="10"/>
  <c r="J126" i="10"/>
  <c r="J127" i="10"/>
  <c r="J128" i="10"/>
  <c r="J129" i="10"/>
  <c r="J130" i="10"/>
  <c r="J131" i="10"/>
  <c r="J132" i="10"/>
  <c r="J133" i="10"/>
  <c r="J198" i="10"/>
  <c r="J199" i="10"/>
  <c r="J200" i="10"/>
  <c r="J201" i="10"/>
  <c r="J202" i="10"/>
  <c r="J203" i="10"/>
  <c r="J204" i="10"/>
  <c r="J205" i="10"/>
  <c r="J206" i="10"/>
  <c r="J207" i="10"/>
  <c r="J208" i="10"/>
  <c r="J209" i="10"/>
  <c r="J210" i="10"/>
  <c r="J211" i="10"/>
  <c r="J212" i="10"/>
  <c r="J213" i="10"/>
  <c r="J214" i="10"/>
  <c r="J215" i="10"/>
  <c r="J216" i="10"/>
  <c r="J217" i="10"/>
  <c r="J218" i="10"/>
  <c r="J219" i="10"/>
  <c r="J220" i="10"/>
  <c r="J221" i="10"/>
  <c r="J222" i="10"/>
  <c r="J223" i="10"/>
  <c r="J224" i="10"/>
  <c r="J225" i="10"/>
  <c r="J226" i="10"/>
  <c r="J227" i="10"/>
  <c r="J228" i="10"/>
  <c r="J229" i="10"/>
  <c r="J390" i="10"/>
  <c r="J391" i="10"/>
  <c r="J392" i="10"/>
  <c r="J393" i="10"/>
  <c r="J394" i="10"/>
  <c r="J395" i="10"/>
  <c r="J396" i="10"/>
  <c r="J397" i="10"/>
  <c r="J398" i="10"/>
  <c r="J399" i="10"/>
  <c r="J400" i="10"/>
  <c r="J401" i="10"/>
  <c r="J402" i="10"/>
  <c r="J403" i="10"/>
  <c r="J404" i="10"/>
  <c r="J405" i="10"/>
  <c r="J406" i="10"/>
  <c r="J407" i="10"/>
  <c r="J408" i="10"/>
  <c r="J409" i="10"/>
  <c r="J410" i="10"/>
  <c r="J411" i="10"/>
  <c r="J412" i="10"/>
  <c r="J413" i="10"/>
  <c r="J414" i="10"/>
  <c r="J415" i="10"/>
  <c r="J416" i="10"/>
  <c r="J417" i="10"/>
  <c r="J418" i="10"/>
  <c r="J419" i="10"/>
  <c r="J420" i="10"/>
  <c r="J421" i="10"/>
  <c r="J582" i="10"/>
  <c r="J583" i="10"/>
  <c r="J584" i="10"/>
  <c r="J585" i="10"/>
  <c r="J586" i="10"/>
  <c r="J587" i="10"/>
  <c r="J588" i="10"/>
  <c r="J589" i="10"/>
  <c r="J590" i="10"/>
  <c r="J591" i="10"/>
  <c r="J592" i="10"/>
  <c r="J593" i="10"/>
  <c r="J594" i="10"/>
  <c r="J595" i="10"/>
  <c r="J596" i="10"/>
  <c r="J597" i="10"/>
  <c r="J598" i="10"/>
  <c r="J599" i="10"/>
  <c r="J600" i="10"/>
  <c r="J601" i="10"/>
  <c r="J602" i="10"/>
  <c r="J603" i="10"/>
  <c r="J604" i="10"/>
  <c r="J605" i="10"/>
  <c r="J606" i="10"/>
  <c r="J607" i="10"/>
  <c r="J608" i="10"/>
  <c r="J609" i="10"/>
  <c r="J610" i="10"/>
  <c r="J611" i="10"/>
  <c r="J612" i="10"/>
  <c r="J613" i="10"/>
  <c r="J678" i="10"/>
  <c r="J679" i="10"/>
  <c r="J680" i="10"/>
  <c r="J681" i="10"/>
  <c r="J682" i="10"/>
  <c r="J683" i="10"/>
  <c r="J684" i="10"/>
  <c r="J685" i="10"/>
  <c r="J686" i="10"/>
  <c r="J687" i="10"/>
  <c r="J688" i="10"/>
  <c r="J689" i="10"/>
  <c r="J690" i="10"/>
  <c r="J691" i="10"/>
  <c r="J692" i="10"/>
  <c r="J693" i="10"/>
  <c r="J694" i="10"/>
  <c r="J695" i="10"/>
  <c r="J696" i="10"/>
  <c r="J697" i="10"/>
  <c r="J698" i="10"/>
  <c r="J699" i="10"/>
  <c r="J700" i="10"/>
  <c r="J701" i="10"/>
  <c r="J702" i="10"/>
  <c r="J703" i="10"/>
  <c r="J704" i="10"/>
  <c r="J705" i="10"/>
  <c r="J706" i="10"/>
  <c r="J707" i="10"/>
  <c r="J708" i="10"/>
  <c r="J709" i="10"/>
  <c r="J870" i="10"/>
  <c r="J871" i="10"/>
  <c r="J872" i="10"/>
  <c r="J873" i="10"/>
  <c r="J874" i="10"/>
  <c r="J875" i="10"/>
  <c r="J876" i="10"/>
  <c r="J877" i="10"/>
  <c r="J878" i="10"/>
  <c r="J879" i="10"/>
  <c r="J880" i="10"/>
  <c r="J881" i="10"/>
  <c r="J882" i="10"/>
  <c r="J883" i="10"/>
  <c r="J884" i="10"/>
  <c r="J885" i="10"/>
  <c r="J886" i="10"/>
  <c r="J887" i="10"/>
  <c r="J888" i="10"/>
  <c r="J889" i="10"/>
  <c r="J890" i="10"/>
  <c r="J891" i="10"/>
  <c r="J892" i="10"/>
  <c r="J893" i="10"/>
  <c r="J894" i="10"/>
  <c r="J895" i="10"/>
  <c r="J896" i="10"/>
  <c r="J897" i="10"/>
  <c r="J898" i="10"/>
  <c r="J899" i="10"/>
  <c r="J900" i="10"/>
  <c r="J901" i="10"/>
  <c r="J966" i="10"/>
  <c r="J967" i="10"/>
  <c r="J968" i="10"/>
  <c r="J969" i="10"/>
  <c r="J970" i="10"/>
  <c r="J971" i="10"/>
  <c r="J972" i="10"/>
  <c r="J973" i="10"/>
  <c r="J974" i="10"/>
  <c r="J975" i="10"/>
  <c r="J976" i="10"/>
  <c r="J977" i="10"/>
  <c r="J978" i="10"/>
  <c r="J979" i="10"/>
  <c r="J980" i="10"/>
  <c r="J981" i="10"/>
  <c r="J982" i="10"/>
  <c r="J983" i="10"/>
  <c r="J984" i="10"/>
  <c r="J985" i="10"/>
  <c r="J986" i="10"/>
  <c r="J987" i="10"/>
  <c r="J988" i="10"/>
  <c r="J989" i="10"/>
  <c r="J990" i="10"/>
  <c r="J991" i="10"/>
  <c r="J992" i="10"/>
  <c r="J993" i="10"/>
  <c r="J994" i="10"/>
  <c r="J995" i="10"/>
  <c r="J996" i="10"/>
  <c r="J997" i="10"/>
  <c r="J1062" i="10"/>
  <c r="J1063" i="10"/>
  <c r="J1064" i="10"/>
  <c r="J1065" i="10"/>
  <c r="J1066" i="10"/>
  <c r="J1067" i="10"/>
  <c r="J1068" i="10"/>
  <c r="J1069" i="10"/>
  <c r="J1070" i="10"/>
  <c r="J1071" i="10"/>
  <c r="J1072" i="10"/>
  <c r="J1073" i="10"/>
  <c r="J1074" i="10"/>
  <c r="J1075" i="10"/>
  <c r="J1076" i="10"/>
  <c r="J1077" i="10"/>
  <c r="J1078" i="10"/>
  <c r="J1079" i="10"/>
  <c r="J1080" i="10"/>
  <c r="J1081" i="10"/>
  <c r="J1082" i="10"/>
  <c r="J1083" i="10"/>
  <c r="J1084" i="10"/>
  <c r="J1085" i="10"/>
  <c r="J1086" i="10"/>
  <c r="J1087" i="10"/>
  <c r="J1088" i="10"/>
  <c r="J1089" i="10"/>
  <c r="J1090" i="10"/>
  <c r="J1091" i="10"/>
  <c r="J1092" i="10"/>
  <c r="J1093" i="10"/>
  <c r="J1158" i="10"/>
  <c r="J1159" i="10"/>
  <c r="J1160" i="10"/>
  <c r="J1161" i="10"/>
  <c r="J1162" i="10"/>
  <c r="J1163" i="10"/>
  <c r="J1164" i="10"/>
  <c r="J1165" i="10"/>
  <c r="J1166" i="10"/>
  <c r="J1167" i="10"/>
  <c r="J1168" i="10"/>
  <c r="J1169" i="10"/>
  <c r="J1170" i="10"/>
  <c r="J1171" i="10"/>
  <c r="J1172" i="10"/>
  <c r="J1173" i="10"/>
  <c r="J1174" i="10"/>
  <c r="J1175" i="10"/>
  <c r="J1176" i="10"/>
  <c r="J1177" i="10"/>
  <c r="J1178" i="10"/>
  <c r="J1179" i="10"/>
  <c r="J1180" i="10"/>
  <c r="J1181" i="10"/>
  <c r="J1182" i="10"/>
  <c r="J1183" i="10"/>
  <c r="J1184" i="10"/>
  <c r="J1185" i="10"/>
  <c r="J1186" i="10"/>
  <c r="J1187" i="10"/>
  <c r="J1188" i="10"/>
  <c r="J1189" i="10"/>
  <c r="J1254" i="10"/>
  <c r="J1255" i="10"/>
  <c r="J1256" i="10"/>
  <c r="J1257" i="10"/>
  <c r="J1258" i="10"/>
  <c r="J1259" i="10"/>
  <c r="J1260" i="10"/>
  <c r="J1261" i="10"/>
  <c r="J1262" i="10"/>
  <c r="J1263" i="10"/>
  <c r="J1264" i="10"/>
  <c r="J1265" i="10"/>
  <c r="J1266" i="10"/>
  <c r="J1267" i="10"/>
  <c r="J1268" i="10"/>
  <c r="J1269" i="10"/>
  <c r="J1270" i="10"/>
  <c r="J1271" i="10"/>
  <c r="J1272" i="10"/>
  <c r="J1273" i="10"/>
  <c r="J1274" i="10"/>
  <c r="J1275" i="10"/>
  <c r="J1276" i="10"/>
  <c r="J1277" i="10"/>
  <c r="J1278" i="10"/>
  <c r="J1279" i="10"/>
  <c r="J1280" i="10"/>
  <c r="J1281" i="10"/>
  <c r="J1282" i="10"/>
  <c r="J1283" i="10"/>
  <c r="J1284" i="10"/>
  <c r="J1285" i="10"/>
  <c r="J1350" i="10"/>
  <c r="J1351" i="10"/>
  <c r="J1352" i="10"/>
  <c r="J1353" i="10"/>
  <c r="J1354" i="10"/>
  <c r="J1355" i="10"/>
  <c r="J1356" i="10"/>
  <c r="J1357" i="10"/>
  <c r="J1358" i="10"/>
  <c r="J1359" i="10"/>
  <c r="J1360" i="10"/>
  <c r="J1361" i="10"/>
  <c r="J1362" i="10"/>
  <c r="J1363" i="10"/>
  <c r="J1364" i="10"/>
  <c r="J1365" i="10"/>
  <c r="J1366" i="10"/>
  <c r="J1367" i="10"/>
  <c r="J1368" i="10"/>
  <c r="J1369" i="10"/>
  <c r="J1370" i="10"/>
  <c r="J1371" i="10"/>
  <c r="J1372" i="10"/>
  <c r="J1373" i="10"/>
  <c r="J1374" i="10"/>
  <c r="J1375" i="10"/>
  <c r="J1376" i="10"/>
  <c r="J1377" i="10"/>
  <c r="J1378" i="10"/>
  <c r="J1379" i="10"/>
  <c r="J1380" i="10"/>
  <c r="J1381" i="10"/>
  <c r="J1734" i="10"/>
  <c r="J1735" i="10"/>
  <c r="J1736" i="10"/>
  <c r="J1737" i="10"/>
  <c r="J1738" i="10"/>
  <c r="J1739" i="10"/>
  <c r="J1740" i="10"/>
  <c r="J1741" i="10"/>
  <c r="J1742" i="10"/>
  <c r="J1743" i="10"/>
  <c r="J1744" i="10"/>
  <c r="J1745" i="10"/>
  <c r="J1746" i="10"/>
  <c r="J1747" i="10"/>
  <c r="J1748" i="10"/>
  <c r="J1749" i="10"/>
  <c r="J1750" i="10"/>
  <c r="J1751" i="10"/>
  <c r="J1752" i="10"/>
  <c r="J1753" i="10"/>
  <c r="J1754" i="10"/>
  <c r="J1755" i="10"/>
  <c r="J1756" i="10"/>
  <c r="J1757" i="10"/>
  <c r="J1758" i="10"/>
  <c r="J1759" i="10"/>
  <c r="J1760" i="10"/>
  <c r="J1761" i="10"/>
  <c r="J1762" i="10"/>
  <c r="J1763" i="10"/>
  <c r="J1764" i="10"/>
  <c r="J1765" i="10"/>
  <c r="J1830" i="10"/>
  <c r="J1831" i="10"/>
  <c r="J1832" i="10"/>
  <c r="J1833" i="10"/>
  <c r="J1834" i="10"/>
  <c r="J1835" i="10"/>
  <c r="J1836" i="10"/>
  <c r="J1837" i="10"/>
  <c r="J1838" i="10"/>
  <c r="J1839" i="10"/>
  <c r="J1840" i="10"/>
  <c r="J1841" i="10"/>
  <c r="J1842" i="10"/>
  <c r="J1843" i="10"/>
  <c r="J1844" i="10"/>
  <c r="J1845" i="10"/>
  <c r="J1846" i="10"/>
  <c r="J1847" i="10"/>
  <c r="J1848" i="10"/>
  <c r="J1849" i="10"/>
  <c r="J1850" i="10"/>
  <c r="J1851" i="10"/>
  <c r="J1852" i="10"/>
  <c r="J1853" i="10"/>
  <c r="J1854" i="10"/>
  <c r="J1855" i="10"/>
  <c r="J1856" i="10"/>
  <c r="J1857" i="10"/>
  <c r="J1858" i="10"/>
  <c r="J1859" i="10"/>
  <c r="J1860" i="10"/>
  <c r="J1861" i="10"/>
  <c r="I7"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98" i="10"/>
  <c r="I199" i="10"/>
  <c r="I200" i="10"/>
  <c r="I201" i="10"/>
  <c r="I202" i="10"/>
  <c r="I203" i="10"/>
  <c r="I204" i="10"/>
  <c r="I205" i="10"/>
  <c r="I206" i="10"/>
  <c r="I207" i="10"/>
  <c r="I208" i="10"/>
  <c r="I209" i="10"/>
  <c r="I210" i="10"/>
  <c r="I211" i="10"/>
  <c r="I212" i="10"/>
  <c r="I213" i="10"/>
  <c r="I214" i="10"/>
  <c r="I215" i="10"/>
  <c r="I216" i="10"/>
  <c r="I217" i="10"/>
  <c r="I218" i="10"/>
  <c r="I219" i="10"/>
  <c r="I220" i="10"/>
  <c r="I221" i="10"/>
  <c r="I222" i="10"/>
  <c r="I223" i="10"/>
  <c r="I224" i="10"/>
  <c r="I225" i="10"/>
  <c r="I226" i="10"/>
  <c r="I227" i="10"/>
  <c r="I228" i="10"/>
  <c r="I229" i="10"/>
  <c r="I390" i="10"/>
  <c r="I391" i="10"/>
  <c r="I392" i="10"/>
  <c r="I393" i="10"/>
  <c r="I394" i="10"/>
  <c r="I395" i="10"/>
  <c r="I396" i="10"/>
  <c r="I397" i="10"/>
  <c r="I398" i="10"/>
  <c r="I399" i="10"/>
  <c r="I400" i="10"/>
  <c r="I401" i="10"/>
  <c r="I402" i="10"/>
  <c r="I403" i="10"/>
  <c r="I404" i="10"/>
  <c r="I405" i="10"/>
  <c r="I406" i="10"/>
  <c r="I407" i="10"/>
  <c r="I408" i="10"/>
  <c r="I409" i="10"/>
  <c r="I410" i="10"/>
  <c r="I411" i="10"/>
  <c r="I412" i="10"/>
  <c r="I413" i="10"/>
  <c r="I414" i="10"/>
  <c r="I415" i="10"/>
  <c r="I416" i="10"/>
  <c r="I417" i="10"/>
  <c r="I418" i="10"/>
  <c r="I419" i="10"/>
  <c r="I420" i="10"/>
  <c r="I421" i="10"/>
  <c r="I582" i="10"/>
  <c r="I583" i="10"/>
  <c r="I584" i="10"/>
  <c r="I585" i="10"/>
  <c r="I586" i="10"/>
  <c r="I587" i="10"/>
  <c r="I588" i="10"/>
  <c r="I589" i="10"/>
  <c r="I590" i="10"/>
  <c r="I591" i="10"/>
  <c r="I592" i="10"/>
  <c r="I593" i="10"/>
  <c r="I594" i="10"/>
  <c r="I595" i="10"/>
  <c r="I596" i="10"/>
  <c r="I597" i="10"/>
  <c r="I598" i="10"/>
  <c r="I599" i="10"/>
  <c r="I600" i="10"/>
  <c r="I601" i="10"/>
  <c r="I602" i="10"/>
  <c r="I603" i="10"/>
  <c r="I604" i="10"/>
  <c r="I605" i="10"/>
  <c r="I606" i="10"/>
  <c r="I607" i="10"/>
  <c r="I608" i="10"/>
  <c r="I609" i="10"/>
  <c r="I610" i="10"/>
  <c r="I611" i="10"/>
  <c r="I612" i="10"/>
  <c r="I613" i="10"/>
  <c r="I678" i="10"/>
  <c r="I679" i="10"/>
  <c r="I680" i="10"/>
  <c r="I681" i="10"/>
  <c r="I682" i="10"/>
  <c r="I683" i="10"/>
  <c r="I684" i="10"/>
  <c r="I685" i="10"/>
  <c r="I686" i="10"/>
  <c r="I687" i="10"/>
  <c r="I688" i="10"/>
  <c r="I689" i="10"/>
  <c r="I690" i="10"/>
  <c r="I691" i="10"/>
  <c r="I692" i="10"/>
  <c r="I693" i="10"/>
  <c r="I694" i="10"/>
  <c r="I695" i="10"/>
  <c r="I696" i="10"/>
  <c r="I697" i="10"/>
  <c r="I698" i="10"/>
  <c r="I699" i="10"/>
  <c r="I700" i="10"/>
  <c r="I701" i="10"/>
  <c r="I702" i="10"/>
  <c r="I703" i="10"/>
  <c r="I704" i="10"/>
  <c r="I705" i="10"/>
  <c r="I706" i="10"/>
  <c r="I707" i="10"/>
  <c r="I708" i="10"/>
  <c r="I709" i="10"/>
  <c r="I870" i="10"/>
  <c r="I871" i="10"/>
  <c r="I872" i="10"/>
  <c r="I873" i="10"/>
  <c r="I874" i="10"/>
  <c r="I875" i="10"/>
  <c r="I876" i="10"/>
  <c r="I877" i="10"/>
  <c r="I878" i="10"/>
  <c r="I879" i="10"/>
  <c r="I880" i="10"/>
  <c r="I881" i="10"/>
  <c r="I882" i="10"/>
  <c r="I883" i="10"/>
  <c r="I884" i="10"/>
  <c r="I885" i="10"/>
  <c r="I886" i="10"/>
  <c r="I887" i="10"/>
  <c r="I888" i="10"/>
  <c r="I889" i="10"/>
  <c r="I890" i="10"/>
  <c r="I891" i="10"/>
  <c r="I892" i="10"/>
  <c r="I893" i="10"/>
  <c r="I894" i="10"/>
  <c r="I895" i="10"/>
  <c r="I896" i="10"/>
  <c r="I897" i="10"/>
  <c r="I898" i="10"/>
  <c r="I899" i="10"/>
  <c r="I900" i="10"/>
  <c r="I901" i="10"/>
  <c r="I966" i="10"/>
  <c r="I967" i="10"/>
  <c r="I968" i="10"/>
  <c r="I969" i="10"/>
  <c r="I970" i="10"/>
  <c r="I971" i="10"/>
  <c r="I972" i="10"/>
  <c r="I973" i="10"/>
  <c r="I974" i="10"/>
  <c r="I975" i="10"/>
  <c r="I976" i="10"/>
  <c r="I977" i="10"/>
  <c r="I978" i="10"/>
  <c r="I979" i="10"/>
  <c r="I980" i="10"/>
  <c r="I981" i="10"/>
  <c r="I982" i="10"/>
  <c r="I983" i="10"/>
  <c r="I984" i="10"/>
  <c r="I985" i="10"/>
  <c r="I986" i="10"/>
  <c r="I987" i="10"/>
  <c r="I988" i="10"/>
  <c r="I989" i="10"/>
  <c r="I990" i="10"/>
  <c r="I991" i="10"/>
  <c r="I992" i="10"/>
  <c r="I993" i="10"/>
  <c r="I994" i="10"/>
  <c r="I995" i="10"/>
  <c r="I996" i="10"/>
  <c r="I997" i="10"/>
  <c r="I1062" i="10"/>
  <c r="I1063" i="10"/>
  <c r="I1064" i="10"/>
  <c r="I1065" i="10"/>
  <c r="I1066" i="10"/>
  <c r="I1067" i="10"/>
  <c r="I1068" i="10"/>
  <c r="I1069" i="10"/>
  <c r="I1070" i="10"/>
  <c r="I1071" i="10"/>
  <c r="I1072" i="10"/>
  <c r="I1073" i="10"/>
  <c r="I1074" i="10"/>
  <c r="I1075" i="10"/>
  <c r="I1076" i="10"/>
  <c r="I1077" i="10"/>
  <c r="I1078" i="10"/>
  <c r="I1079" i="10"/>
  <c r="I1080" i="10"/>
  <c r="I1081" i="10"/>
  <c r="I1082" i="10"/>
  <c r="I1083" i="10"/>
  <c r="I1084" i="10"/>
  <c r="I1085" i="10"/>
  <c r="I1086" i="10"/>
  <c r="I1087" i="10"/>
  <c r="I1088" i="10"/>
  <c r="I1089" i="10"/>
  <c r="I1090" i="10"/>
  <c r="I1091" i="10"/>
  <c r="I1092" i="10"/>
  <c r="I1093" i="10"/>
  <c r="I1158" i="10"/>
  <c r="I1159" i="10"/>
  <c r="I1160" i="10"/>
  <c r="I1161" i="10"/>
  <c r="I1162" i="10"/>
  <c r="I1163" i="10"/>
  <c r="I1164" i="10"/>
  <c r="I1165" i="10"/>
  <c r="I1166" i="10"/>
  <c r="I1167" i="10"/>
  <c r="I1168" i="10"/>
  <c r="I1169" i="10"/>
  <c r="I1170" i="10"/>
  <c r="I1171" i="10"/>
  <c r="I1172" i="10"/>
  <c r="I1173" i="10"/>
  <c r="I1174" i="10"/>
  <c r="I1175" i="10"/>
  <c r="I1176" i="10"/>
  <c r="I1177" i="10"/>
  <c r="I1178" i="10"/>
  <c r="I1179" i="10"/>
  <c r="I1180" i="10"/>
  <c r="I1181" i="10"/>
  <c r="I1182" i="10"/>
  <c r="I1183" i="10"/>
  <c r="I1184" i="10"/>
  <c r="I1185" i="10"/>
  <c r="I1186" i="10"/>
  <c r="I1187" i="10"/>
  <c r="I1188" i="10"/>
  <c r="I1189" i="10"/>
  <c r="I1254" i="10"/>
  <c r="I1255" i="10"/>
  <c r="I1256" i="10"/>
  <c r="I1257" i="10"/>
  <c r="I1258" i="10"/>
  <c r="I1259" i="10"/>
  <c r="I1260" i="10"/>
  <c r="I1261" i="10"/>
  <c r="I1262" i="10"/>
  <c r="I1263" i="10"/>
  <c r="I1264" i="10"/>
  <c r="I1265" i="10"/>
  <c r="I1266" i="10"/>
  <c r="I1267" i="10"/>
  <c r="I1268" i="10"/>
  <c r="I1269" i="10"/>
  <c r="I1270" i="10"/>
  <c r="I1271" i="10"/>
  <c r="I1272" i="10"/>
  <c r="I1273" i="10"/>
  <c r="I1274" i="10"/>
  <c r="I1275" i="10"/>
  <c r="I1276" i="10"/>
  <c r="I1277" i="10"/>
  <c r="I1278" i="10"/>
  <c r="I1279" i="10"/>
  <c r="I1280" i="10"/>
  <c r="I1281" i="10"/>
  <c r="I1282" i="10"/>
  <c r="I1283" i="10"/>
  <c r="I1284" i="10"/>
  <c r="I1285" i="10"/>
  <c r="I1350" i="10"/>
  <c r="I1351" i="10"/>
  <c r="I1352" i="10"/>
  <c r="I1353" i="10"/>
  <c r="I1354" i="10"/>
  <c r="I1355" i="10"/>
  <c r="I1356" i="10"/>
  <c r="I1357" i="10"/>
  <c r="I1358" i="10"/>
  <c r="I1359" i="10"/>
  <c r="I1360" i="10"/>
  <c r="I1361" i="10"/>
  <c r="I1362" i="10"/>
  <c r="I1363" i="10"/>
  <c r="I1364" i="10"/>
  <c r="I1365" i="10"/>
  <c r="I1366" i="10"/>
  <c r="I1367" i="10"/>
  <c r="I1368" i="10"/>
  <c r="I1369" i="10"/>
  <c r="I1370" i="10"/>
  <c r="I1371" i="10"/>
  <c r="I1372" i="10"/>
  <c r="I1373" i="10"/>
  <c r="I1374" i="10"/>
  <c r="I1375" i="10"/>
  <c r="I1376" i="10"/>
  <c r="I1377" i="10"/>
  <c r="I1378" i="10"/>
  <c r="I1379" i="10"/>
  <c r="I1380" i="10"/>
  <c r="I1381"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830" i="10"/>
  <c r="I1831" i="10"/>
  <c r="I1832" i="10"/>
  <c r="I1833" i="10"/>
  <c r="I1834" i="10"/>
  <c r="I1835" i="10"/>
  <c r="I1836" i="10"/>
  <c r="I1837" i="10"/>
  <c r="I1838" i="10"/>
  <c r="I1839" i="10"/>
  <c r="I1840" i="10"/>
  <c r="I1841" i="10"/>
  <c r="I1842" i="10"/>
  <c r="I1843" i="10"/>
  <c r="I1844" i="10"/>
  <c r="I1845" i="10"/>
  <c r="I1846" i="10"/>
  <c r="I1847" i="10"/>
  <c r="I1848" i="10"/>
  <c r="I1849" i="10"/>
  <c r="I1850" i="10"/>
  <c r="I1851" i="10"/>
  <c r="I1852" i="10"/>
  <c r="I1853" i="10"/>
  <c r="I1854" i="10"/>
  <c r="I1855" i="10"/>
  <c r="I1856" i="10"/>
  <c r="I1857" i="10"/>
  <c r="I1858" i="10"/>
  <c r="I1859" i="10"/>
  <c r="I1860" i="10"/>
  <c r="I1861" i="10"/>
  <c r="H7" i="10"/>
  <c r="H8" i="10"/>
  <c r="H9" i="10"/>
  <c r="H10" i="10"/>
  <c r="H11" i="10"/>
  <c r="H12" i="10"/>
  <c r="H13" i="10"/>
  <c r="H14" i="10"/>
  <c r="H15" i="10"/>
  <c r="H16" i="10"/>
  <c r="H17" i="10"/>
  <c r="H18" i="10"/>
  <c r="H19" i="10"/>
  <c r="H20" i="10"/>
  <c r="H21" i="10"/>
  <c r="H22" i="10"/>
  <c r="H23" i="10"/>
  <c r="H24" i="10"/>
  <c r="H25" i="10"/>
  <c r="H26" i="10"/>
  <c r="H27" i="10"/>
  <c r="H28" i="10"/>
  <c r="H29" i="10"/>
  <c r="H30" i="10"/>
  <c r="H31" i="10"/>
  <c r="H32" i="10"/>
  <c r="H33" i="10"/>
  <c r="H34" i="10"/>
  <c r="H35" i="10"/>
  <c r="H36" i="10"/>
  <c r="H37"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H198" i="10"/>
  <c r="H199" i="10"/>
  <c r="H200" i="10"/>
  <c r="H201" i="10"/>
  <c r="H202" i="10"/>
  <c r="H203" i="10"/>
  <c r="H204" i="10"/>
  <c r="H205" i="10"/>
  <c r="H206" i="10"/>
  <c r="H207" i="10"/>
  <c r="H208" i="10"/>
  <c r="H209" i="10"/>
  <c r="H210" i="10"/>
  <c r="H211" i="10"/>
  <c r="H212" i="10"/>
  <c r="H213" i="10"/>
  <c r="H214" i="10"/>
  <c r="H215" i="10"/>
  <c r="H216" i="10"/>
  <c r="H217" i="10"/>
  <c r="H218" i="10"/>
  <c r="H219" i="10"/>
  <c r="H220" i="10"/>
  <c r="H221" i="10"/>
  <c r="H222" i="10"/>
  <c r="H223" i="10"/>
  <c r="H224" i="10"/>
  <c r="H225" i="10"/>
  <c r="H226" i="10"/>
  <c r="H227" i="10"/>
  <c r="H228" i="10"/>
  <c r="H229" i="10"/>
  <c r="H390" i="10"/>
  <c r="H391" i="10"/>
  <c r="H392" i="10"/>
  <c r="H393" i="10"/>
  <c r="H394" i="10"/>
  <c r="H395" i="10"/>
  <c r="H396" i="10"/>
  <c r="H397" i="10"/>
  <c r="H398" i="10"/>
  <c r="H399" i="10"/>
  <c r="H400" i="10"/>
  <c r="H401" i="10"/>
  <c r="H402" i="10"/>
  <c r="H403" i="10"/>
  <c r="H404" i="10"/>
  <c r="H405" i="10"/>
  <c r="H406" i="10"/>
  <c r="H407" i="10"/>
  <c r="H408" i="10"/>
  <c r="H409" i="10"/>
  <c r="H410" i="10"/>
  <c r="H411" i="10"/>
  <c r="H412" i="10"/>
  <c r="H413" i="10"/>
  <c r="H414" i="10"/>
  <c r="H415" i="10"/>
  <c r="H416" i="10"/>
  <c r="H417" i="10"/>
  <c r="H418" i="10"/>
  <c r="H419" i="10"/>
  <c r="H420" i="10"/>
  <c r="H421" i="10"/>
  <c r="H582" i="10"/>
  <c r="H583" i="10"/>
  <c r="H584" i="10"/>
  <c r="H585" i="10"/>
  <c r="H586" i="10"/>
  <c r="H587" i="10"/>
  <c r="H588" i="10"/>
  <c r="H589" i="10"/>
  <c r="H590" i="10"/>
  <c r="H591" i="10"/>
  <c r="H592" i="10"/>
  <c r="H593" i="10"/>
  <c r="H594" i="10"/>
  <c r="H595" i="10"/>
  <c r="H596" i="10"/>
  <c r="H597" i="10"/>
  <c r="H598" i="10"/>
  <c r="H599" i="10"/>
  <c r="H600" i="10"/>
  <c r="H601" i="10"/>
  <c r="H602" i="10"/>
  <c r="H603" i="10"/>
  <c r="H604" i="10"/>
  <c r="H605" i="10"/>
  <c r="H606" i="10"/>
  <c r="H607" i="10"/>
  <c r="H608" i="10"/>
  <c r="H609" i="10"/>
  <c r="H610" i="10"/>
  <c r="H611" i="10"/>
  <c r="H612" i="10"/>
  <c r="H613" i="10"/>
  <c r="H678" i="10"/>
  <c r="H679" i="10"/>
  <c r="H680" i="10"/>
  <c r="H681" i="10"/>
  <c r="H682" i="10"/>
  <c r="H683" i="10"/>
  <c r="H684" i="10"/>
  <c r="H685" i="10"/>
  <c r="H686" i="10"/>
  <c r="H687" i="10"/>
  <c r="H688" i="10"/>
  <c r="H689" i="10"/>
  <c r="H690" i="10"/>
  <c r="H691" i="10"/>
  <c r="H692" i="10"/>
  <c r="H693" i="10"/>
  <c r="H694" i="10"/>
  <c r="H695" i="10"/>
  <c r="H696" i="10"/>
  <c r="H697" i="10"/>
  <c r="H698" i="10"/>
  <c r="H699" i="10"/>
  <c r="H700" i="10"/>
  <c r="H701" i="10"/>
  <c r="H702" i="10"/>
  <c r="H703" i="10"/>
  <c r="H704" i="10"/>
  <c r="H705" i="10"/>
  <c r="H706" i="10"/>
  <c r="H707" i="10"/>
  <c r="H708" i="10"/>
  <c r="H709" i="10"/>
  <c r="H870" i="10"/>
  <c r="H871" i="10"/>
  <c r="H872" i="10"/>
  <c r="H873" i="10"/>
  <c r="H874" i="10"/>
  <c r="H875" i="10"/>
  <c r="H876" i="10"/>
  <c r="H877" i="10"/>
  <c r="H878" i="10"/>
  <c r="H879" i="10"/>
  <c r="H880" i="10"/>
  <c r="H881" i="10"/>
  <c r="H882" i="10"/>
  <c r="H883" i="10"/>
  <c r="H884" i="10"/>
  <c r="H885" i="10"/>
  <c r="H886" i="10"/>
  <c r="H887" i="10"/>
  <c r="H888" i="10"/>
  <c r="H889" i="10"/>
  <c r="H890" i="10"/>
  <c r="H891" i="10"/>
  <c r="H892" i="10"/>
  <c r="H893" i="10"/>
  <c r="H894" i="10"/>
  <c r="H895" i="10"/>
  <c r="H896" i="10"/>
  <c r="H897" i="10"/>
  <c r="H898" i="10"/>
  <c r="H899" i="10"/>
  <c r="H900" i="10"/>
  <c r="H901" i="10"/>
  <c r="H966" i="10"/>
  <c r="H967" i="10"/>
  <c r="H968" i="10"/>
  <c r="H969" i="10"/>
  <c r="H970" i="10"/>
  <c r="H971" i="10"/>
  <c r="H972" i="10"/>
  <c r="H973" i="10"/>
  <c r="H974" i="10"/>
  <c r="H975" i="10"/>
  <c r="H976" i="10"/>
  <c r="H977" i="10"/>
  <c r="H978" i="10"/>
  <c r="H979" i="10"/>
  <c r="H980" i="10"/>
  <c r="H981" i="10"/>
  <c r="H982" i="10"/>
  <c r="H983" i="10"/>
  <c r="H984" i="10"/>
  <c r="H985" i="10"/>
  <c r="H986" i="10"/>
  <c r="H987" i="10"/>
  <c r="H988" i="10"/>
  <c r="H989" i="10"/>
  <c r="H990" i="10"/>
  <c r="H991" i="10"/>
  <c r="H992" i="10"/>
  <c r="H993" i="10"/>
  <c r="H994" i="10"/>
  <c r="H995" i="10"/>
  <c r="H996" i="10"/>
  <c r="H997" i="10"/>
  <c r="H1062" i="10"/>
  <c r="H1063" i="10"/>
  <c r="H1064" i="10"/>
  <c r="H1065" i="10"/>
  <c r="H1066" i="10"/>
  <c r="H1067" i="10"/>
  <c r="H1068" i="10"/>
  <c r="H1069" i="10"/>
  <c r="H1070" i="10"/>
  <c r="H1071" i="10"/>
  <c r="H1072" i="10"/>
  <c r="H1073" i="10"/>
  <c r="H1074" i="10"/>
  <c r="H1075" i="10"/>
  <c r="H1076" i="10"/>
  <c r="H1077" i="10"/>
  <c r="H1078" i="10"/>
  <c r="H1079" i="10"/>
  <c r="H1080" i="10"/>
  <c r="H1081" i="10"/>
  <c r="H1082" i="10"/>
  <c r="H1083" i="10"/>
  <c r="H1084" i="10"/>
  <c r="H1085" i="10"/>
  <c r="H1086" i="10"/>
  <c r="H1087" i="10"/>
  <c r="H1088" i="10"/>
  <c r="H1089" i="10"/>
  <c r="H1090" i="10"/>
  <c r="H1091" i="10"/>
  <c r="H1092" i="10"/>
  <c r="H1093" i="10"/>
  <c r="H1158" i="10"/>
  <c r="H1159" i="10"/>
  <c r="H1160" i="10"/>
  <c r="H1161" i="10"/>
  <c r="H1162" i="10"/>
  <c r="H1163" i="10"/>
  <c r="H1164" i="10"/>
  <c r="H1165" i="10"/>
  <c r="H1166" i="10"/>
  <c r="H1167" i="10"/>
  <c r="H1168" i="10"/>
  <c r="H1169" i="10"/>
  <c r="H1170" i="10"/>
  <c r="H1171" i="10"/>
  <c r="H1172" i="10"/>
  <c r="H1173" i="10"/>
  <c r="H1174" i="10"/>
  <c r="H1175" i="10"/>
  <c r="H1176" i="10"/>
  <c r="H1177" i="10"/>
  <c r="H1178" i="10"/>
  <c r="H1179" i="10"/>
  <c r="H1180" i="10"/>
  <c r="H1181" i="10"/>
  <c r="H1182" i="10"/>
  <c r="H1183" i="10"/>
  <c r="H1184" i="10"/>
  <c r="H1185" i="10"/>
  <c r="H1186" i="10"/>
  <c r="H1187" i="10"/>
  <c r="H1188" i="10"/>
  <c r="H1189" i="10"/>
  <c r="H1734" i="10"/>
  <c r="H1735" i="10"/>
  <c r="H1736" i="10"/>
  <c r="H1737" i="10"/>
  <c r="H1738" i="10"/>
  <c r="H1739" i="10"/>
  <c r="H1740" i="10"/>
  <c r="H1741" i="10"/>
  <c r="H1742" i="10"/>
  <c r="H1743" i="10"/>
  <c r="H1744" i="10"/>
  <c r="H1745" i="10"/>
  <c r="H1746" i="10"/>
  <c r="H1747" i="10"/>
  <c r="H1748" i="10"/>
  <c r="H1749" i="10"/>
  <c r="H1750" i="10"/>
  <c r="H1751" i="10"/>
  <c r="H1752" i="10"/>
  <c r="H1753" i="10"/>
  <c r="H1754" i="10"/>
  <c r="H1755" i="10"/>
  <c r="H1756" i="10"/>
  <c r="H1757" i="10"/>
  <c r="H1758" i="10"/>
  <c r="H1759" i="10"/>
  <c r="H1760" i="10"/>
  <c r="H1761" i="10"/>
  <c r="H1762" i="10"/>
  <c r="H1763" i="10"/>
  <c r="H1764" i="10"/>
  <c r="H1765" i="10"/>
  <c r="H1830" i="10"/>
  <c r="H1831" i="10"/>
  <c r="H1832" i="10"/>
  <c r="H1833" i="10"/>
  <c r="H1834" i="10"/>
  <c r="H1835" i="10"/>
  <c r="H1836" i="10"/>
  <c r="H1837" i="10"/>
  <c r="H1838" i="10"/>
  <c r="H1839" i="10"/>
  <c r="H1840" i="10"/>
  <c r="H1841" i="10"/>
  <c r="H1842" i="10"/>
  <c r="H1843" i="10"/>
  <c r="H1844" i="10"/>
  <c r="H1845" i="10"/>
  <c r="H1846" i="10"/>
  <c r="H1847" i="10"/>
  <c r="H1848" i="10"/>
  <c r="H1849" i="10"/>
  <c r="H1850" i="10"/>
  <c r="H1851" i="10"/>
  <c r="H1852" i="10"/>
  <c r="H1853" i="10"/>
  <c r="H1854" i="10"/>
  <c r="H1855" i="10"/>
  <c r="H1856" i="10"/>
  <c r="H1857" i="10"/>
  <c r="H1858" i="10"/>
  <c r="H1859" i="10"/>
  <c r="H1860" i="10"/>
  <c r="H1861" i="10"/>
  <c r="G1254" i="10"/>
  <c r="G1255" i="10"/>
  <c r="G1256" i="10"/>
  <c r="G1257" i="10"/>
  <c r="G1258" i="10"/>
  <c r="G1259" i="10"/>
  <c r="G1260" i="10"/>
  <c r="G1261" i="10"/>
  <c r="G1262" i="10"/>
  <c r="G1263" i="10"/>
  <c r="G1264" i="10"/>
  <c r="G1265" i="10"/>
  <c r="G1266" i="10"/>
  <c r="G1267" i="10"/>
  <c r="G1268" i="10"/>
  <c r="G1269" i="10"/>
  <c r="G1270" i="10"/>
  <c r="G1271" i="10"/>
  <c r="G1272" i="10"/>
  <c r="G1273" i="10"/>
  <c r="G1274" i="10"/>
  <c r="G1275" i="10"/>
  <c r="G1276" i="10"/>
  <c r="G1277" i="10"/>
  <c r="G1278" i="10"/>
  <c r="G1279" i="10"/>
  <c r="G1280" i="10"/>
  <c r="G1281" i="10"/>
  <c r="G1282" i="10"/>
  <c r="G1283" i="10"/>
  <c r="G1284" i="10"/>
  <c r="G1285" i="10"/>
  <c r="G1350" i="10"/>
  <c r="G1351" i="10"/>
  <c r="G1352" i="10"/>
  <c r="G1353" i="10"/>
  <c r="G1354" i="10"/>
  <c r="G1355" i="10"/>
  <c r="G1356" i="10"/>
  <c r="G1357" i="10"/>
  <c r="G1358" i="10"/>
  <c r="G1359" i="10"/>
  <c r="G1360" i="10"/>
  <c r="G1361" i="10"/>
  <c r="G1362" i="10"/>
  <c r="G1363" i="10"/>
  <c r="G1364" i="10"/>
  <c r="G1365" i="10"/>
  <c r="G1366" i="10"/>
  <c r="G1367" i="10"/>
  <c r="G1368" i="10"/>
  <c r="G1369" i="10"/>
  <c r="G1370" i="10"/>
  <c r="G1371" i="10"/>
  <c r="G1372" i="10"/>
  <c r="G1373" i="10"/>
  <c r="G1374" i="10"/>
  <c r="G1375" i="10"/>
  <c r="G1376" i="10"/>
  <c r="G1377" i="10"/>
  <c r="G1378" i="10"/>
  <c r="G1379" i="10"/>
  <c r="G1380" i="10"/>
  <c r="G1381" i="10"/>
  <c r="F7"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98" i="10"/>
  <c r="F199" i="10"/>
  <c r="F200" i="10"/>
  <c r="F201" i="10"/>
  <c r="F202" i="10"/>
  <c r="F203" i="10"/>
  <c r="F204" i="10"/>
  <c r="F205" i="10"/>
  <c r="F206" i="10"/>
  <c r="F207" i="10"/>
  <c r="F208" i="10"/>
  <c r="F209" i="10"/>
  <c r="F210" i="10"/>
  <c r="F211" i="10"/>
  <c r="F212" i="10"/>
  <c r="F213" i="10"/>
  <c r="F214" i="10"/>
  <c r="F215" i="10"/>
  <c r="F216" i="10"/>
  <c r="F217" i="10"/>
  <c r="F218" i="10"/>
  <c r="F219" i="10"/>
  <c r="F220" i="10"/>
  <c r="F221" i="10"/>
  <c r="F222" i="10"/>
  <c r="F223" i="10"/>
  <c r="F224" i="10"/>
  <c r="F225" i="10"/>
  <c r="F226" i="10"/>
  <c r="F227" i="10"/>
  <c r="F228" i="10"/>
  <c r="F229" i="10"/>
  <c r="F390" i="10"/>
  <c r="F391" i="10"/>
  <c r="F392" i="10"/>
  <c r="F393" i="10"/>
  <c r="F394" i="10"/>
  <c r="F395" i="10"/>
  <c r="F396" i="10"/>
  <c r="F397" i="10"/>
  <c r="F398" i="10"/>
  <c r="F399" i="10"/>
  <c r="F400" i="10"/>
  <c r="F401" i="10"/>
  <c r="F402" i="10"/>
  <c r="F403" i="10"/>
  <c r="F404" i="10"/>
  <c r="F405" i="10"/>
  <c r="F406" i="10"/>
  <c r="F407" i="10"/>
  <c r="F408" i="10"/>
  <c r="F409" i="10"/>
  <c r="F410" i="10"/>
  <c r="F411" i="10"/>
  <c r="F412" i="10"/>
  <c r="F413" i="10"/>
  <c r="F414" i="10"/>
  <c r="F415" i="10"/>
  <c r="F416" i="10"/>
  <c r="F417" i="10"/>
  <c r="F418" i="10"/>
  <c r="F419" i="10"/>
  <c r="F420" i="10"/>
  <c r="F421" i="10"/>
  <c r="F582" i="10"/>
  <c r="F583" i="10"/>
  <c r="F584" i="10"/>
  <c r="F585" i="10"/>
  <c r="F586" i="10"/>
  <c r="F587" i="10"/>
  <c r="F588" i="10"/>
  <c r="F589" i="10"/>
  <c r="F590" i="10"/>
  <c r="F591" i="10"/>
  <c r="F592" i="10"/>
  <c r="F593" i="10"/>
  <c r="F594" i="10"/>
  <c r="F595" i="10"/>
  <c r="F596" i="10"/>
  <c r="F597" i="10"/>
  <c r="F598" i="10"/>
  <c r="F599" i="10"/>
  <c r="F600" i="10"/>
  <c r="F601" i="10"/>
  <c r="F602" i="10"/>
  <c r="F603" i="10"/>
  <c r="F604" i="10"/>
  <c r="F605" i="10"/>
  <c r="F606" i="10"/>
  <c r="F607" i="10"/>
  <c r="F608" i="10"/>
  <c r="F609" i="10"/>
  <c r="F610" i="10"/>
  <c r="F611" i="10"/>
  <c r="F612" i="10"/>
  <c r="F613" i="10"/>
  <c r="F678" i="10"/>
  <c r="F679" i="10"/>
  <c r="F680" i="10"/>
  <c r="F681" i="10"/>
  <c r="F682" i="10"/>
  <c r="F683" i="10"/>
  <c r="F684" i="10"/>
  <c r="F685" i="10"/>
  <c r="F686" i="10"/>
  <c r="F687" i="10"/>
  <c r="F688" i="10"/>
  <c r="F689" i="10"/>
  <c r="F690" i="10"/>
  <c r="F691" i="10"/>
  <c r="F692" i="10"/>
  <c r="F693" i="10"/>
  <c r="F694" i="10"/>
  <c r="F695" i="10"/>
  <c r="F696" i="10"/>
  <c r="F697" i="10"/>
  <c r="F698" i="10"/>
  <c r="F699" i="10"/>
  <c r="F700" i="10"/>
  <c r="F701" i="10"/>
  <c r="F702" i="10"/>
  <c r="F703" i="10"/>
  <c r="F704" i="10"/>
  <c r="F705" i="10"/>
  <c r="F706" i="10"/>
  <c r="F707" i="10"/>
  <c r="F708" i="10"/>
  <c r="F709" i="10"/>
  <c r="F870" i="10"/>
  <c r="F871" i="10"/>
  <c r="F872" i="10"/>
  <c r="F873" i="10"/>
  <c r="F874" i="10"/>
  <c r="F875" i="10"/>
  <c r="F876" i="10"/>
  <c r="F877" i="10"/>
  <c r="F878" i="10"/>
  <c r="F879" i="10"/>
  <c r="F880" i="10"/>
  <c r="F881" i="10"/>
  <c r="F882" i="10"/>
  <c r="F883" i="10"/>
  <c r="F884" i="10"/>
  <c r="F885" i="10"/>
  <c r="F886" i="10"/>
  <c r="F887" i="10"/>
  <c r="F888" i="10"/>
  <c r="F889" i="10"/>
  <c r="F890" i="10"/>
  <c r="F891" i="10"/>
  <c r="F892" i="10"/>
  <c r="F893" i="10"/>
  <c r="F894" i="10"/>
  <c r="F895" i="10"/>
  <c r="F896" i="10"/>
  <c r="F897" i="10"/>
  <c r="F898" i="10"/>
  <c r="F899" i="10"/>
  <c r="F900" i="10"/>
  <c r="F901" i="10"/>
  <c r="F966" i="10"/>
  <c r="F967" i="10"/>
  <c r="F968" i="10"/>
  <c r="F969" i="10"/>
  <c r="F970" i="10"/>
  <c r="F971" i="10"/>
  <c r="F972" i="10"/>
  <c r="F973" i="10"/>
  <c r="F974" i="10"/>
  <c r="F975" i="10"/>
  <c r="F976" i="10"/>
  <c r="F977" i="10"/>
  <c r="F978" i="10"/>
  <c r="F979" i="10"/>
  <c r="F980" i="10"/>
  <c r="F981" i="10"/>
  <c r="F982" i="10"/>
  <c r="F983" i="10"/>
  <c r="F984" i="10"/>
  <c r="F985" i="10"/>
  <c r="F986" i="10"/>
  <c r="F987" i="10"/>
  <c r="F988" i="10"/>
  <c r="F989" i="10"/>
  <c r="F990" i="10"/>
  <c r="F991" i="10"/>
  <c r="F992" i="10"/>
  <c r="F993" i="10"/>
  <c r="F994" i="10"/>
  <c r="F995" i="10"/>
  <c r="F996" i="10"/>
  <c r="F997" i="10"/>
  <c r="F1062" i="10"/>
  <c r="F1063" i="10"/>
  <c r="F1064" i="10"/>
  <c r="F1065" i="10"/>
  <c r="F1066" i="10"/>
  <c r="F1067" i="10"/>
  <c r="F1068" i="10"/>
  <c r="F1069" i="10"/>
  <c r="F1070" i="10"/>
  <c r="F1071" i="10"/>
  <c r="F1072" i="10"/>
  <c r="F1073" i="10"/>
  <c r="F1074" i="10"/>
  <c r="F1075" i="10"/>
  <c r="F1076" i="10"/>
  <c r="F1077" i="10"/>
  <c r="F1078" i="10"/>
  <c r="F1079" i="10"/>
  <c r="F1080" i="10"/>
  <c r="F1081" i="10"/>
  <c r="F1082" i="10"/>
  <c r="F1083" i="10"/>
  <c r="F1084" i="10"/>
  <c r="F1085" i="10"/>
  <c r="F1086" i="10"/>
  <c r="F1087" i="10"/>
  <c r="F1088" i="10"/>
  <c r="F1089" i="10"/>
  <c r="F1090" i="10"/>
  <c r="F1091" i="10"/>
  <c r="F1092" i="10"/>
  <c r="F1093" i="10"/>
  <c r="F1158" i="10"/>
  <c r="F1159" i="10"/>
  <c r="F1160" i="10"/>
  <c r="F1161" i="10"/>
  <c r="F1162" i="10"/>
  <c r="F1163" i="10"/>
  <c r="F1164" i="10"/>
  <c r="F1165" i="10"/>
  <c r="F1166" i="10"/>
  <c r="F1167" i="10"/>
  <c r="F1168" i="10"/>
  <c r="F1169" i="10"/>
  <c r="F1170" i="10"/>
  <c r="F1171" i="10"/>
  <c r="F1172" i="10"/>
  <c r="F1173" i="10"/>
  <c r="F1174" i="10"/>
  <c r="F1175" i="10"/>
  <c r="F1176" i="10"/>
  <c r="F1177" i="10"/>
  <c r="F1178" i="10"/>
  <c r="F1179" i="10"/>
  <c r="F1180" i="10"/>
  <c r="F1181" i="10"/>
  <c r="F1182" i="10"/>
  <c r="F1183" i="10"/>
  <c r="F1184" i="10"/>
  <c r="F1185" i="10"/>
  <c r="F1186" i="10"/>
  <c r="F1187" i="10"/>
  <c r="F1188" i="10"/>
  <c r="F1189" i="10"/>
  <c r="F1734" i="10"/>
  <c r="F1735" i="10"/>
  <c r="F1736" i="10"/>
  <c r="F1737" i="10"/>
  <c r="F1738" i="10"/>
  <c r="F1739" i="10"/>
  <c r="F1740" i="10"/>
  <c r="F1741" i="10"/>
  <c r="F1742" i="10"/>
  <c r="F1743" i="10"/>
  <c r="F1744" i="10"/>
  <c r="F1745" i="10"/>
  <c r="F1746" i="10"/>
  <c r="F1747" i="10"/>
  <c r="F1748" i="10"/>
  <c r="F1749" i="10"/>
  <c r="F1750" i="10"/>
  <c r="F1751" i="10"/>
  <c r="F1752" i="10"/>
  <c r="F1753" i="10"/>
  <c r="F1754" i="10"/>
  <c r="F1755" i="10"/>
  <c r="F1756" i="10"/>
  <c r="F1757" i="10"/>
  <c r="F1758" i="10"/>
  <c r="F1759" i="10"/>
  <c r="F1760" i="10"/>
  <c r="F1761" i="10"/>
  <c r="F1762" i="10"/>
  <c r="F1763" i="10"/>
  <c r="F1764" i="10"/>
  <c r="F1765" i="10"/>
  <c r="F1830" i="10"/>
  <c r="F1831" i="10"/>
  <c r="F1832" i="10"/>
  <c r="F1833" i="10"/>
  <c r="F1834" i="10"/>
  <c r="F1835" i="10"/>
  <c r="F1836" i="10"/>
  <c r="F1837" i="10"/>
  <c r="F1838" i="10"/>
  <c r="F1839" i="10"/>
  <c r="F1840" i="10"/>
  <c r="F1841" i="10"/>
  <c r="F1842" i="10"/>
  <c r="F1843" i="10"/>
  <c r="F1844" i="10"/>
  <c r="F1845" i="10"/>
  <c r="F1846" i="10"/>
  <c r="F1847" i="10"/>
  <c r="F1848" i="10"/>
  <c r="F1849" i="10"/>
  <c r="F1850" i="10"/>
  <c r="F1851" i="10"/>
  <c r="F1852" i="10"/>
  <c r="F1853" i="10"/>
  <c r="F1854" i="10"/>
  <c r="F1855" i="10"/>
  <c r="F1856" i="10"/>
  <c r="F1857" i="10"/>
  <c r="F1858" i="10"/>
  <c r="F1859" i="10"/>
  <c r="F1860" i="10"/>
  <c r="F1861" i="10"/>
  <c r="R173" i="48"/>
  <c r="J3405" i="10" s="1"/>
  <c r="O173" i="48"/>
  <c r="G3405" i="10" s="1"/>
  <c r="P173" i="48"/>
  <c r="H3405" i="10" s="1"/>
  <c r="Q173" i="48"/>
  <c r="I3405" i="10" s="1"/>
  <c r="N173" i="48"/>
  <c r="F3405" i="10" s="1"/>
  <c r="M172" i="48"/>
  <c r="M171" i="48"/>
  <c r="M170" i="48"/>
  <c r="M169" i="48"/>
  <c r="M168" i="48"/>
  <c r="M167" i="48"/>
  <c r="M166" i="48"/>
  <c r="M165" i="48"/>
  <c r="M164" i="48"/>
  <c r="M163" i="48"/>
  <c r="M162" i="48"/>
  <c r="M161" i="48"/>
  <c r="M160" i="48"/>
  <c r="M159" i="48"/>
  <c r="M158" i="48"/>
  <c r="M157" i="48"/>
  <c r="M156" i="48"/>
  <c r="M155" i="48"/>
  <c r="M154" i="48"/>
  <c r="M153" i="48"/>
  <c r="M152" i="48"/>
  <c r="M151" i="48"/>
  <c r="M150" i="48"/>
  <c r="M149" i="48"/>
  <c r="M148" i="48"/>
  <c r="M147" i="48"/>
  <c r="M146" i="48"/>
  <c r="M145" i="48"/>
  <c r="M144" i="48"/>
  <c r="M143" i="48"/>
  <c r="M142" i="48"/>
  <c r="M141" i="48"/>
  <c r="M140" i="48"/>
  <c r="M139" i="48"/>
  <c r="M138" i="48"/>
  <c r="M137" i="48"/>
  <c r="M136" i="48"/>
  <c r="M135" i="48"/>
  <c r="M134" i="48"/>
  <c r="M133" i="48"/>
  <c r="M132" i="48"/>
  <c r="M131" i="48"/>
  <c r="M130" i="48"/>
  <c r="M129" i="48"/>
  <c r="M128" i="48"/>
  <c r="M127" i="48"/>
  <c r="M126" i="48"/>
  <c r="M125" i="48"/>
  <c r="M124" i="48"/>
  <c r="M123" i="48"/>
  <c r="M122" i="48"/>
  <c r="M121" i="48"/>
  <c r="M120" i="48"/>
  <c r="M119" i="48"/>
  <c r="M118" i="48"/>
  <c r="M117" i="48"/>
  <c r="M116" i="48"/>
  <c r="M115" i="48"/>
  <c r="M114" i="48"/>
  <c r="M113" i="48"/>
  <c r="M112" i="48"/>
  <c r="M111" i="48"/>
  <c r="M110" i="48"/>
  <c r="M109" i="48"/>
  <c r="M108" i="48"/>
  <c r="M107" i="48"/>
  <c r="M106" i="48"/>
  <c r="M105" i="48"/>
  <c r="M104" i="48"/>
  <c r="M103" i="48"/>
  <c r="M102" i="48"/>
  <c r="M101" i="48"/>
  <c r="M100" i="48"/>
  <c r="M99" i="48"/>
  <c r="M98" i="48"/>
  <c r="M97" i="48"/>
  <c r="M96" i="48"/>
  <c r="M95" i="48"/>
  <c r="M94" i="48"/>
  <c r="M93" i="48"/>
  <c r="M92" i="48"/>
  <c r="M91" i="48"/>
  <c r="M90" i="48"/>
  <c r="M89" i="48"/>
  <c r="M88" i="48"/>
  <c r="M87" i="48"/>
  <c r="M86" i="48"/>
  <c r="M85" i="48"/>
  <c r="M84" i="48"/>
  <c r="M83" i="48"/>
  <c r="M82" i="48"/>
  <c r="M81" i="48"/>
  <c r="M80" i="48"/>
  <c r="M79" i="48"/>
  <c r="M78" i="48"/>
  <c r="M77" i="48"/>
  <c r="M76" i="48"/>
  <c r="M75" i="48"/>
  <c r="M74" i="48"/>
  <c r="M73" i="48"/>
  <c r="M72" i="48"/>
  <c r="M71" i="48"/>
  <c r="M70" i="48"/>
  <c r="M69" i="48"/>
  <c r="M68" i="48"/>
  <c r="M67" i="48"/>
  <c r="M66" i="48"/>
  <c r="M65" i="48"/>
  <c r="M64" i="48"/>
  <c r="M63" i="48"/>
  <c r="M62" i="48"/>
  <c r="M61" i="48"/>
  <c r="M60" i="48"/>
  <c r="M59" i="48"/>
  <c r="M58" i="48"/>
  <c r="M57" i="48"/>
  <c r="M56" i="48"/>
  <c r="M55" i="48"/>
  <c r="M54" i="48"/>
  <c r="M53" i="48"/>
  <c r="M52" i="48"/>
  <c r="M51" i="48"/>
  <c r="M50" i="48"/>
  <c r="M49" i="48"/>
  <c r="M48" i="48"/>
  <c r="M47" i="48"/>
  <c r="M46" i="48"/>
  <c r="M45" i="48"/>
  <c r="M44" i="48"/>
  <c r="M43" i="48"/>
  <c r="M42" i="48"/>
  <c r="M41" i="48"/>
  <c r="M40" i="48"/>
  <c r="M39" i="48"/>
  <c r="M38" i="48"/>
  <c r="M37" i="48"/>
  <c r="M36" i="48"/>
  <c r="M35" i="48"/>
  <c r="M34" i="48"/>
  <c r="M33" i="48"/>
  <c r="M32" i="48"/>
  <c r="M31" i="48"/>
  <c r="M30" i="48"/>
  <c r="M29" i="48"/>
  <c r="M28" i="48"/>
  <c r="M27" i="48"/>
  <c r="M26" i="48"/>
  <c r="M25" i="48"/>
  <c r="M24" i="48"/>
  <c r="M23" i="48"/>
  <c r="M22" i="48"/>
  <c r="M21" i="48"/>
  <c r="M20" i="48"/>
  <c r="M19" i="48"/>
  <c r="M18" i="48"/>
  <c r="M17" i="48"/>
  <c r="M16" i="48"/>
  <c r="M15" i="48"/>
  <c r="M14" i="48"/>
  <c r="M13" i="48"/>
  <c r="M12" i="48"/>
  <c r="M11" i="48"/>
  <c r="M10" i="48"/>
  <c r="M9" i="48"/>
  <c r="M8" i="48"/>
  <c r="M7" i="48"/>
  <c r="M6" i="48"/>
  <c r="J202" i="48"/>
  <c r="J203" i="48"/>
  <c r="J204" i="48"/>
  <c r="J205" i="48"/>
  <c r="J206" i="48"/>
  <c r="J207" i="48"/>
  <c r="J208" i="48"/>
  <c r="J209" i="48"/>
  <c r="J210" i="48"/>
  <c r="J211" i="48"/>
  <c r="J212" i="48"/>
  <c r="J213" i="48"/>
  <c r="J214" i="48"/>
  <c r="J215" i="48"/>
  <c r="J216" i="48"/>
  <c r="J217" i="48"/>
  <c r="J218" i="48"/>
  <c r="J219" i="48"/>
  <c r="J220" i="48"/>
  <c r="J221" i="48"/>
  <c r="J222" i="48"/>
  <c r="J223" i="48"/>
  <c r="J224" i="48"/>
  <c r="J225" i="48"/>
  <c r="J226" i="48"/>
  <c r="J227" i="48"/>
  <c r="J228" i="48"/>
  <c r="J229" i="48"/>
  <c r="J230" i="48"/>
  <c r="J231" i="48"/>
  <c r="J232" i="48"/>
  <c r="J233" i="48"/>
  <c r="J234" i="48"/>
  <c r="J235" i="48"/>
  <c r="J236" i="48"/>
  <c r="J237" i="48"/>
  <c r="J238" i="48"/>
  <c r="J239" i="48"/>
  <c r="J240" i="48"/>
  <c r="J241" i="48"/>
  <c r="J242" i="48"/>
  <c r="J243" i="48"/>
  <c r="J244" i="48"/>
  <c r="J245" i="48"/>
  <c r="J246" i="48"/>
  <c r="J247" i="48"/>
  <c r="J248" i="48"/>
  <c r="J249" i="48"/>
  <c r="J250" i="48"/>
  <c r="J251" i="48"/>
  <c r="J252" i="48"/>
  <c r="J253" i="48"/>
  <c r="J254" i="48"/>
  <c r="J255" i="48"/>
  <c r="J256" i="48"/>
  <c r="J257" i="48"/>
  <c r="J258" i="48"/>
  <c r="J259" i="48"/>
  <c r="J260" i="48"/>
  <c r="J261" i="48"/>
  <c r="J262" i="48"/>
  <c r="J263" i="48"/>
  <c r="J264" i="48"/>
  <c r="J265" i="48"/>
  <c r="J266" i="48"/>
  <c r="J267" i="48"/>
  <c r="J268" i="48"/>
  <c r="J269" i="48"/>
  <c r="J270" i="48"/>
  <c r="J271" i="48"/>
  <c r="J272" i="48"/>
  <c r="J273" i="48"/>
  <c r="J274" i="48"/>
  <c r="J275" i="48"/>
  <c r="J276" i="48"/>
  <c r="J277" i="48"/>
  <c r="J278" i="48"/>
  <c r="J279" i="48"/>
  <c r="J280" i="48"/>
  <c r="J281" i="48"/>
  <c r="J282" i="48"/>
  <c r="J283" i="48"/>
  <c r="J284" i="48"/>
  <c r="J285" i="48"/>
  <c r="J286" i="48"/>
  <c r="J287" i="48"/>
  <c r="J288" i="48"/>
  <c r="J289" i="48"/>
  <c r="J290" i="48"/>
  <c r="J291" i="48"/>
  <c r="J292" i="48"/>
  <c r="J293" i="48"/>
  <c r="J294" i="48"/>
  <c r="J295" i="48"/>
  <c r="J296" i="48"/>
  <c r="J297" i="48"/>
  <c r="J298" i="48"/>
  <c r="J299" i="48"/>
  <c r="J300" i="48"/>
  <c r="J301" i="48"/>
  <c r="J302" i="48"/>
  <c r="J303" i="48"/>
  <c r="J304" i="48"/>
  <c r="J305" i="48"/>
  <c r="J306" i="48"/>
  <c r="J307" i="48"/>
  <c r="J308" i="48"/>
  <c r="J309" i="48"/>
  <c r="J310" i="48"/>
  <c r="J311" i="48"/>
  <c r="J312" i="48"/>
  <c r="J313" i="48"/>
  <c r="J314" i="48"/>
  <c r="J315" i="48"/>
  <c r="J316" i="48"/>
  <c r="J317" i="48"/>
  <c r="J318" i="48"/>
  <c r="J319" i="48"/>
  <c r="J320" i="48"/>
  <c r="J321" i="48"/>
  <c r="J322" i="48"/>
  <c r="J323" i="48"/>
  <c r="J324" i="48"/>
  <c r="J325" i="48"/>
  <c r="J326" i="48"/>
  <c r="J327" i="48"/>
  <c r="J328" i="48"/>
  <c r="J329" i="48"/>
  <c r="J330" i="48"/>
  <c r="J331" i="48"/>
  <c r="J332" i="48"/>
  <c r="J333" i="48"/>
  <c r="J334" i="48"/>
  <c r="J335" i="48"/>
  <c r="J336" i="48"/>
  <c r="J337" i="48"/>
  <c r="J338" i="48"/>
  <c r="J339" i="48"/>
  <c r="J184" i="48"/>
  <c r="J187" i="48"/>
  <c r="J188" i="48"/>
  <c r="J189" i="48"/>
  <c r="J190" i="48"/>
  <c r="F189" i="48" l="1"/>
  <c r="I187" i="48"/>
  <c r="E187" i="48"/>
  <c r="F184" i="48"/>
  <c r="G180" i="48"/>
  <c r="G178" i="48"/>
  <c r="E177" i="48"/>
  <c r="G175" i="48"/>
  <c r="G339" i="48"/>
  <c r="E339" i="48"/>
  <c r="F338" i="48"/>
  <c r="F337" i="48"/>
  <c r="G336" i="48"/>
  <c r="G335" i="48"/>
  <c r="E335" i="48"/>
  <c r="D334" i="48"/>
  <c r="D333" i="48"/>
  <c r="I331" i="48"/>
  <c r="E331" i="48"/>
  <c r="F330" i="48"/>
  <c r="F329" i="48"/>
  <c r="G328" i="48"/>
  <c r="E328" i="48"/>
  <c r="I327" i="48"/>
  <c r="E327" i="48"/>
  <c r="F326" i="48"/>
  <c r="F325" i="48"/>
  <c r="E324" i="48"/>
  <c r="I323" i="48"/>
  <c r="E323" i="48"/>
  <c r="F322" i="48"/>
  <c r="F321" i="48"/>
  <c r="E320" i="48"/>
  <c r="G319" i="48"/>
  <c r="I318" i="48"/>
  <c r="D318" i="48"/>
  <c r="F317" i="48"/>
  <c r="D317" i="48"/>
  <c r="G316" i="48"/>
  <c r="E316" i="48"/>
  <c r="I315" i="48"/>
  <c r="G315" i="48"/>
  <c r="E315" i="48"/>
  <c r="I314" i="48"/>
  <c r="F314" i="48"/>
  <c r="D314" i="48"/>
  <c r="F313" i="48"/>
  <c r="D313" i="48"/>
  <c r="G312" i="48"/>
  <c r="E312" i="48"/>
  <c r="I311" i="48"/>
  <c r="G311" i="48"/>
  <c r="E311" i="48"/>
  <c r="I310" i="48"/>
  <c r="F310" i="48"/>
  <c r="D310" i="48"/>
  <c r="F309" i="48"/>
  <c r="D309" i="48"/>
  <c r="G308" i="48"/>
  <c r="E308" i="48"/>
  <c r="I307" i="48"/>
  <c r="G307" i="48"/>
  <c r="E307" i="48"/>
  <c r="I306" i="48"/>
  <c r="F306" i="48"/>
  <c r="D306" i="48"/>
  <c r="F305" i="48"/>
  <c r="D305" i="48"/>
  <c r="G304" i="48"/>
  <c r="E304" i="48"/>
  <c r="I303" i="48"/>
  <c r="G303" i="48"/>
  <c r="E303" i="48"/>
  <c r="I302" i="48"/>
  <c r="F302" i="48"/>
  <c r="D302" i="48"/>
  <c r="F301" i="48"/>
  <c r="D301" i="48"/>
  <c r="G300" i="48"/>
  <c r="E300" i="48"/>
  <c r="I299" i="48"/>
  <c r="G299" i="48"/>
  <c r="E299" i="48"/>
  <c r="I298" i="48"/>
  <c r="F298" i="48"/>
  <c r="D298" i="48"/>
  <c r="F297" i="48"/>
  <c r="D297" i="48"/>
  <c r="G296" i="48"/>
  <c r="E296" i="48"/>
  <c r="I295" i="48"/>
  <c r="G295" i="48"/>
  <c r="E295" i="48"/>
  <c r="I294" i="48"/>
  <c r="F294" i="48"/>
  <c r="D294" i="48"/>
  <c r="F293" i="48"/>
  <c r="D293" i="48"/>
  <c r="G292" i="48"/>
  <c r="E292" i="48"/>
  <c r="I291" i="48"/>
  <c r="G291" i="48"/>
  <c r="E291" i="48"/>
  <c r="I290" i="48"/>
  <c r="F290" i="48"/>
  <c r="D290" i="48"/>
  <c r="F289" i="48"/>
  <c r="D289" i="48"/>
  <c r="G288" i="48"/>
  <c r="E288" i="48"/>
  <c r="I287" i="48"/>
  <c r="G287" i="48"/>
  <c r="E287" i="48"/>
  <c r="I286" i="48"/>
  <c r="F286" i="48"/>
  <c r="D286" i="48"/>
  <c r="F285" i="48"/>
  <c r="D285" i="48"/>
  <c r="G284" i="48"/>
  <c r="E284" i="48"/>
  <c r="I283" i="48"/>
  <c r="G283" i="48"/>
  <c r="E283" i="48"/>
  <c r="I282" i="48"/>
  <c r="F282" i="48"/>
  <c r="D282" i="48"/>
  <c r="F281" i="48"/>
  <c r="D281" i="48"/>
  <c r="G280" i="48"/>
  <c r="E280" i="48"/>
  <c r="I279" i="48"/>
  <c r="G279" i="48"/>
  <c r="E279" i="48"/>
  <c r="I278" i="48"/>
  <c r="F278" i="48"/>
  <c r="D278" i="48"/>
  <c r="F277" i="48"/>
  <c r="D277" i="48"/>
  <c r="G276" i="48"/>
  <c r="E276" i="48"/>
  <c r="I275" i="48"/>
  <c r="G275" i="48"/>
  <c r="E275" i="48"/>
  <c r="I274" i="48"/>
  <c r="F274" i="48"/>
  <c r="D274" i="48"/>
  <c r="F273" i="48"/>
  <c r="D273" i="48"/>
  <c r="G272" i="48"/>
  <c r="E272" i="48"/>
  <c r="I271" i="48"/>
  <c r="G271" i="48"/>
  <c r="E271" i="48"/>
  <c r="I270" i="48"/>
  <c r="F270" i="48"/>
  <c r="D270" i="48"/>
  <c r="F269" i="48"/>
  <c r="D269" i="48"/>
  <c r="G268" i="48"/>
  <c r="E268" i="48"/>
  <c r="I267" i="48"/>
  <c r="G267" i="48"/>
  <c r="E267" i="48"/>
  <c r="I266" i="48"/>
  <c r="F266" i="48"/>
  <c r="D266" i="48"/>
  <c r="F265" i="48"/>
  <c r="D265" i="48"/>
  <c r="G264" i="48"/>
  <c r="E264" i="48"/>
  <c r="I263" i="48"/>
  <c r="G263" i="48"/>
  <c r="E263" i="48"/>
  <c r="I262" i="48"/>
  <c r="F262" i="48"/>
  <c r="D262" i="48"/>
  <c r="F261" i="48"/>
  <c r="D261" i="48"/>
  <c r="G260" i="48"/>
  <c r="E260" i="48"/>
  <c r="I259" i="48"/>
  <c r="G259" i="48"/>
  <c r="E259" i="48"/>
  <c r="I258" i="48"/>
  <c r="F258" i="48"/>
  <c r="D258" i="48"/>
  <c r="F257" i="48"/>
  <c r="D257" i="48"/>
  <c r="G256" i="48"/>
  <c r="E256" i="48"/>
  <c r="I255" i="48"/>
  <c r="G255" i="48"/>
  <c r="E255" i="48"/>
  <c r="I254" i="48"/>
  <c r="F254" i="48"/>
  <c r="D254" i="48"/>
  <c r="F253" i="48"/>
  <c r="D253" i="48"/>
  <c r="G252" i="48"/>
  <c r="E252" i="48"/>
  <c r="I251" i="48"/>
  <c r="G251" i="48"/>
  <c r="E251" i="48"/>
  <c r="I250" i="48"/>
  <c r="F250" i="48"/>
  <c r="D250" i="48"/>
  <c r="F249" i="48"/>
  <c r="D249" i="48"/>
  <c r="G248" i="48"/>
  <c r="E248" i="48"/>
  <c r="I247" i="48"/>
  <c r="G247" i="48"/>
  <c r="E247" i="48"/>
  <c r="I246" i="48"/>
  <c r="F246" i="48"/>
  <c r="D246" i="48"/>
  <c r="F245" i="48"/>
  <c r="D245" i="48"/>
  <c r="G244" i="48"/>
  <c r="E244" i="48"/>
  <c r="I243" i="48"/>
  <c r="G243" i="48"/>
  <c r="E243" i="48"/>
  <c r="I242" i="48"/>
  <c r="F242" i="48"/>
  <c r="D242" i="48"/>
  <c r="F241" i="48"/>
  <c r="D241" i="48"/>
  <c r="G240" i="48"/>
  <c r="E240" i="48"/>
  <c r="I239" i="48"/>
  <c r="G239" i="48"/>
  <c r="E239" i="48"/>
  <c r="I238" i="48"/>
  <c r="F238" i="48"/>
  <c r="D238" i="48"/>
  <c r="F237" i="48"/>
  <c r="D237" i="48"/>
  <c r="G236" i="48"/>
  <c r="E236" i="48"/>
  <c r="I235" i="48"/>
  <c r="G235" i="48"/>
  <c r="E235" i="48"/>
  <c r="I234" i="48"/>
  <c r="F234" i="48"/>
  <c r="D234" i="48"/>
  <c r="F233" i="48"/>
  <c r="D233" i="48"/>
  <c r="G232" i="48"/>
  <c r="E232" i="48"/>
  <c r="I231" i="48"/>
  <c r="G231" i="48"/>
  <c r="E231" i="48"/>
  <c r="I230" i="48"/>
  <c r="F230" i="48"/>
  <c r="D230" i="48"/>
  <c r="F229" i="48"/>
  <c r="D229" i="48"/>
  <c r="G228" i="48"/>
  <c r="E228" i="48"/>
  <c r="I227" i="48"/>
  <c r="G227" i="48"/>
  <c r="E227" i="48"/>
  <c r="I226" i="48"/>
  <c r="F226" i="48"/>
  <c r="D226" i="48"/>
  <c r="F225" i="48"/>
  <c r="D225" i="48"/>
  <c r="G224" i="48"/>
  <c r="E224" i="48"/>
  <c r="I223" i="48"/>
  <c r="G223" i="48"/>
  <c r="E223" i="48"/>
  <c r="I222" i="48"/>
  <c r="F222" i="48"/>
  <c r="D222" i="48"/>
  <c r="F221" i="48"/>
  <c r="D221" i="48"/>
  <c r="I220" i="48"/>
  <c r="F220" i="48"/>
  <c r="D220" i="48"/>
  <c r="I219" i="48"/>
  <c r="G219" i="48"/>
  <c r="E219" i="48"/>
  <c r="G218" i="48"/>
  <c r="E218" i="48"/>
  <c r="F217" i="48"/>
  <c r="D217" i="48"/>
  <c r="I216" i="48"/>
  <c r="F216" i="48"/>
  <c r="D216" i="48"/>
  <c r="I215" i="48"/>
  <c r="G215" i="48"/>
  <c r="E215" i="48"/>
  <c r="G214" i="48"/>
  <c r="E214" i="48"/>
  <c r="F213" i="48"/>
  <c r="D213" i="48"/>
  <c r="I212" i="48"/>
  <c r="F212" i="48"/>
  <c r="D212" i="48"/>
  <c r="I211" i="48"/>
  <c r="G211" i="48"/>
  <c r="E211" i="48"/>
  <c r="G210" i="48"/>
  <c r="E210" i="48"/>
  <c r="F209" i="48"/>
  <c r="D209" i="48"/>
  <c r="I208" i="48"/>
  <c r="F208" i="48"/>
  <c r="D208" i="48"/>
  <c r="I207" i="48"/>
  <c r="G207" i="48"/>
  <c r="E207" i="48"/>
  <c r="G206" i="48"/>
  <c r="E206" i="48"/>
  <c r="F205" i="48"/>
  <c r="D205" i="48"/>
  <c r="I204" i="48"/>
  <c r="F204" i="48"/>
  <c r="D204" i="48"/>
  <c r="I203" i="48"/>
  <c r="G203" i="48"/>
  <c r="E203" i="48"/>
  <c r="G202" i="48"/>
  <c r="E202" i="48"/>
  <c r="E3238" i="10"/>
  <c r="M173" i="48"/>
  <c r="E3405" i="10" s="1"/>
  <c r="E3240" i="10"/>
  <c r="M175" i="48"/>
  <c r="E3407" i="10" s="1"/>
  <c r="E3242" i="10"/>
  <c r="M177" i="48"/>
  <c r="E3409" i="10" s="1"/>
  <c r="E3244" i="10"/>
  <c r="M179" i="48"/>
  <c r="E3411" i="10" s="1"/>
  <c r="E3246" i="10"/>
  <c r="M181" i="48"/>
  <c r="E3413" i="10" s="1"/>
  <c r="E3248" i="10"/>
  <c r="M183" i="48"/>
  <c r="E3415" i="10" s="1"/>
  <c r="E3250" i="10"/>
  <c r="M185" i="48"/>
  <c r="E3417" i="10" s="1"/>
  <c r="E3252" i="10"/>
  <c r="M187" i="48"/>
  <c r="E3419" i="10" s="1"/>
  <c r="E3254" i="10"/>
  <c r="M189" i="48"/>
  <c r="E3421" i="10" s="1"/>
  <c r="E3256" i="10"/>
  <c r="M191" i="48"/>
  <c r="E3423" i="10" s="1"/>
  <c r="E3258" i="10"/>
  <c r="M193" i="48"/>
  <c r="E3425" i="10" s="1"/>
  <c r="E3260" i="10"/>
  <c r="M195" i="48"/>
  <c r="E3427" i="10" s="1"/>
  <c r="E3262" i="10"/>
  <c r="M197" i="48"/>
  <c r="E3429" i="10" s="1"/>
  <c r="E3264" i="10"/>
  <c r="M199" i="48"/>
  <c r="E3431" i="10" s="1"/>
  <c r="E3266" i="10"/>
  <c r="M201" i="48"/>
  <c r="E3433" i="10" s="1"/>
  <c r="E3268" i="10"/>
  <c r="M203" i="48"/>
  <c r="E3435" i="10" s="1"/>
  <c r="E3270" i="10"/>
  <c r="M205" i="48"/>
  <c r="E3437" i="10" s="1"/>
  <c r="E3272" i="10"/>
  <c r="M207" i="48"/>
  <c r="E3439" i="10" s="1"/>
  <c r="E3274" i="10"/>
  <c r="M209" i="48"/>
  <c r="E3441" i="10" s="1"/>
  <c r="E3276" i="10"/>
  <c r="M211" i="48"/>
  <c r="E3443" i="10" s="1"/>
  <c r="E3278" i="10"/>
  <c r="M213" i="48"/>
  <c r="E3445" i="10" s="1"/>
  <c r="E3280" i="10"/>
  <c r="M215" i="48"/>
  <c r="E3447" i="10" s="1"/>
  <c r="E3282" i="10"/>
  <c r="M217" i="48"/>
  <c r="E3449" i="10" s="1"/>
  <c r="E3284" i="10"/>
  <c r="M219" i="48"/>
  <c r="E3451" i="10" s="1"/>
  <c r="E3286" i="10"/>
  <c r="M221" i="48"/>
  <c r="E3453" i="10" s="1"/>
  <c r="E3288" i="10"/>
  <c r="M223" i="48"/>
  <c r="E3455" i="10" s="1"/>
  <c r="E3290" i="10"/>
  <c r="M225" i="48"/>
  <c r="E3457" i="10" s="1"/>
  <c r="E3292" i="10"/>
  <c r="M227" i="48"/>
  <c r="E3459" i="10" s="1"/>
  <c r="E3294" i="10"/>
  <c r="M229" i="48"/>
  <c r="E3461" i="10" s="1"/>
  <c r="E3296" i="10"/>
  <c r="M231" i="48"/>
  <c r="E3463" i="10" s="1"/>
  <c r="E3298" i="10"/>
  <c r="M233" i="48"/>
  <c r="E3465" i="10" s="1"/>
  <c r="E3300" i="10"/>
  <c r="M235" i="48"/>
  <c r="E3467" i="10" s="1"/>
  <c r="E3302" i="10"/>
  <c r="M237" i="48"/>
  <c r="E3469" i="10" s="1"/>
  <c r="E3304" i="10"/>
  <c r="M239" i="48"/>
  <c r="E3471" i="10" s="1"/>
  <c r="E3306" i="10"/>
  <c r="M241" i="48"/>
  <c r="E3473" i="10" s="1"/>
  <c r="E3308" i="10"/>
  <c r="M243" i="48"/>
  <c r="E3475" i="10" s="1"/>
  <c r="E3310" i="10"/>
  <c r="M245" i="48"/>
  <c r="E3477" i="10" s="1"/>
  <c r="E3312" i="10"/>
  <c r="M247" i="48"/>
  <c r="E3479" i="10" s="1"/>
  <c r="E3314" i="10"/>
  <c r="M249" i="48"/>
  <c r="E3481" i="10" s="1"/>
  <c r="E3316" i="10"/>
  <c r="M251" i="48"/>
  <c r="E3483" i="10" s="1"/>
  <c r="E3318" i="10"/>
  <c r="M253" i="48"/>
  <c r="E3485" i="10" s="1"/>
  <c r="E3320" i="10"/>
  <c r="M255" i="48"/>
  <c r="E3487" i="10" s="1"/>
  <c r="E3322" i="10"/>
  <c r="M257" i="48"/>
  <c r="E3489" i="10" s="1"/>
  <c r="E3324" i="10"/>
  <c r="M259" i="48"/>
  <c r="E3491" i="10" s="1"/>
  <c r="E3326" i="10"/>
  <c r="M261" i="48"/>
  <c r="E3493" i="10" s="1"/>
  <c r="E3328" i="10"/>
  <c r="M263" i="48"/>
  <c r="E3495" i="10" s="1"/>
  <c r="E3330" i="10"/>
  <c r="M265" i="48"/>
  <c r="E3497" i="10" s="1"/>
  <c r="E3332" i="10"/>
  <c r="M267" i="48"/>
  <c r="E3499" i="10" s="1"/>
  <c r="E3334" i="10"/>
  <c r="M269" i="48"/>
  <c r="E3501" i="10" s="1"/>
  <c r="E3336" i="10"/>
  <c r="M271" i="48"/>
  <c r="E3503" i="10" s="1"/>
  <c r="E3338" i="10"/>
  <c r="M273" i="48"/>
  <c r="E3505" i="10" s="1"/>
  <c r="E3340" i="10"/>
  <c r="M275" i="48"/>
  <c r="E3507" i="10" s="1"/>
  <c r="E3342" i="10"/>
  <c r="M277" i="48"/>
  <c r="E3509" i="10" s="1"/>
  <c r="E3344" i="10"/>
  <c r="M279" i="48"/>
  <c r="E3511" i="10" s="1"/>
  <c r="E3346" i="10"/>
  <c r="M281" i="48"/>
  <c r="E3513" i="10" s="1"/>
  <c r="E3348" i="10"/>
  <c r="M283" i="48"/>
  <c r="E3515" i="10" s="1"/>
  <c r="E3350" i="10"/>
  <c r="M285" i="48"/>
  <c r="E3517" i="10" s="1"/>
  <c r="E3352" i="10"/>
  <c r="M287" i="48"/>
  <c r="E3519" i="10" s="1"/>
  <c r="E3354" i="10"/>
  <c r="M289" i="48"/>
  <c r="E3521" i="10" s="1"/>
  <c r="E3356" i="10"/>
  <c r="M291" i="48"/>
  <c r="E3523" i="10" s="1"/>
  <c r="E3358" i="10"/>
  <c r="M293" i="48"/>
  <c r="E3525" i="10" s="1"/>
  <c r="E3360" i="10"/>
  <c r="M295" i="48"/>
  <c r="E3527" i="10" s="1"/>
  <c r="E3362" i="10"/>
  <c r="M297" i="48"/>
  <c r="E3529" i="10" s="1"/>
  <c r="E3364" i="10"/>
  <c r="M299" i="48"/>
  <c r="E3531" i="10" s="1"/>
  <c r="E3366" i="10"/>
  <c r="M301" i="48"/>
  <c r="E3533" i="10" s="1"/>
  <c r="E3368" i="10"/>
  <c r="M303" i="48"/>
  <c r="E3535" i="10" s="1"/>
  <c r="E3370" i="10"/>
  <c r="M305" i="48"/>
  <c r="E3537" i="10" s="1"/>
  <c r="E3372" i="10"/>
  <c r="M307" i="48"/>
  <c r="E3539" i="10" s="1"/>
  <c r="E3374" i="10"/>
  <c r="M309" i="48"/>
  <c r="E3541" i="10" s="1"/>
  <c r="E3376" i="10"/>
  <c r="M311" i="48"/>
  <c r="E3543" i="10" s="1"/>
  <c r="E3378" i="10"/>
  <c r="M313" i="48"/>
  <c r="E3545" i="10" s="1"/>
  <c r="E3380" i="10"/>
  <c r="M315" i="48"/>
  <c r="E3547" i="10" s="1"/>
  <c r="E3382" i="10"/>
  <c r="M317" i="48"/>
  <c r="E3549" i="10" s="1"/>
  <c r="E3384" i="10"/>
  <c r="M319" i="48"/>
  <c r="E3551" i="10" s="1"/>
  <c r="E3386" i="10"/>
  <c r="M321" i="48"/>
  <c r="E3553" i="10" s="1"/>
  <c r="E3388" i="10"/>
  <c r="M323" i="48"/>
  <c r="E3555" i="10" s="1"/>
  <c r="E3390" i="10"/>
  <c r="M325" i="48"/>
  <c r="E3557" i="10" s="1"/>
  <c r="E3392" i="10"/>
  <c r="M327" i="48"/>
  <c r="E3559" i="10" s="1"/>
  <c r="E3394" i="10"/>
  <c r="M329" i="48"/>
  <c r="E3561" i="10" s="1"/>
  <c r="E3396" i="10"/>
  <c r="M331" i="48"/>
  <c r="E3563" i="10" s="1"/>
  <c r="E3398" i="10"/>
  <c r="M333" i="48"/>
  <c r="E3565" i="10" s="1"/>
  <c r="E3400" i="10"/>
  <c r="M335" i="48"/>
  <c r="E3567" i="10" s="1"/>
  <c r="E3402" i="10"/>
  <c r="M337" i="48"/>
  <c r="E3569" i="10" s="1"/>
  <c r="E3404" i="10"/>
  <c r="M339" i="48"/>
  <c r="E3571" i="10" s="1"/>
  <c r="D3238" i="10"/>
  <c r="K173" i="48"/>
  <c r="D3405" i="10" s="1"/>
  <c r="D3240" i="10"/>
  <c r="K175" i="48"/>
  <c r="D3407" i="10" s="1"/>
  <c r="D3242" i="10"/>
  <c r="K177" i="48"/>
  <c r="D3409" i="10" s="1"/>
  <c r="D3244" i="10"/>
  <c r="K179" i="48"/>
  <c r="D3411" i="10" s="1"/>
  <c r="D3246" i="10"/>
  <c r="K181" i="48"/>
  <c r="D3413" i="10" s="1"/>
  <c r="D3248" i="10"/>
  <c r="K183" i="48"/>
  <c r="D3415" i="10" s="1"/>
  <c r="D3250" i="10"/>
  <c r="K185" i="48"/>
  <c r="D3417" i="10" s="1"/>
  <c r="D3252" i="10"/>
  <c r="K187" i="48"/>
  <c r="D3419" i="10" s="1"/>
  <c r="D3254" i="10"/>
  <c r="K189" i="48"/>
  <c r="D3421" i="10" s="1"/>
  <c r="D3256" i="10"/>
  <c r="K191" i="48"/>
  <c r="D3423" i="10" s="1"/>
  <c r="D3258" i="10"/>
  <c r="K193" i="48"/>
  <c r="D3425" i="10" s="1"/>
  <c r="D3260" i="10"/>
  <c r="K195" i="48"/>
  <c r="D3427" i="10" s="1"/>
  <c r="D3262" i="10"/>
  <c r="K197" i="48"/>
  <c r="D3429" i="10" s="1"/>
  <c r="D3264" i="10"/>
  <c r="K199" i="48"/>
  <c r="D3431" i="10" s="1"/>
  <c r="D3266" i="10"/>
  <c r="K201" i="48"/>
  <c r="D3433" i="10" s="1"/>
  <c r="D3268" i="10"/>
  <c r="K203" i="48"/>
  <c r="D3435" i="10" s="1"/>
  <c r="D3270" i="10"/>
  <c r="K205" i="48"/>
  <c r="D3437" i="10" s="1"/>
  <c r="D3272" i="10"/>
  <c r="K207" i="48"/>
  <c r="D3439" i="10" s="1"/>
  <c r="D3274" i="10"/>
  <c r="K209" i="48"/>
  <c r="D3441" i="10" s="1"/>
  <c r="D3276" i="10"/>
  <c r="K211" i="48"/>
  <c r="D3443" i="10" s="1"/>
  <c r="D3278" i="10"/>
  <c r="K213" i="48"/>
  <c r="D3445" i="10" s="1"/>
  <c r="D3280" i="10"/>
  <c r="K215" i="48"/>
  <c r="D3447" i="10" s="1"/>
  <c r="D3282" i="10"/>
  <c r="K217" i="48"/>
  <c r="D3449" i="10" s="1"/>
  <c r="D3284" i="10"/>
  <c r="K219" i="48"/>
  <c r="D3451" i="10" s="1"/>
  <c r="D3286" i="10"/>
  <c r="K221" i="48"/>
  <c r="D3453" i="10" s="1"/>
  <c r="D3288" i="10"/>
  <c r="K223" i="48"/>
  <c r="D3455" i="10" s="1"/>
  <c r="D3290" i="10"/>
  <c r="K225" i="48"/>
  <c r="D3457" i="10" s="1"/>
  <c r="D3292" i="10"/>
  <c r="K227" i="48"/>
  <c r="D3459" i="10" s="1"/>
  <c r="D3294" i="10"/>
  <c r="K229" i="48"/>
  <c r="D3461" i="10" s="1"/>
  <c r="D3296" i="10"/>
  <c r="K231" i="48"/>
  <c r="D3463" i="10" s="1"/>
  <c r="D3298" i="10"/>
  <c r="K233" i="48"/>
  <c r="D3465" i="10" s="1"/>
  <c r="D3300" i="10"/>
  <c r="K235" i="48"/>
  <c r="D3467" i="10" s="1"/>
  <c r="D3302" i="10"/>
  <c r="K237" i="48"/>
  <c r="D3469" i="10" s="1"/>
  <c r="D3304" i="10"/>
  <c r="K239" i="48"/>
  <c r="D3471" i="10" s="1"/>
  <c r="D3306" i="10"/>
  <c r="K241" i="48"/>
  <c r="D3473" i="10" s="1"/>
  <c r="D3308" i="10"/>
  <c r="K243" i="48"/>
  <c r="D3475" i="10" s="1"/>
  <c r="D3310" i="10"/>
  <c r="K245" i="48"/>
  <c r="D3477" i="10" s="1"/>
  <c r="D3312" i="10"/>
  <c r="K247" i="48"/>
  <c r="D3479" i="10" s="1"/>
  <c r="D3314" i="10"/>
  <c r="K249" i="48"/>
  <c r="D3481" i="10" s="1"/>
  <c r="D3316" i="10"/>
  <c r="K251" i="48"/>
  <c r="D3483" i="10" s="1"/>
  <c r="D3318" i="10"/>
  <c r="K253" i="48"/>
  <c r="D3485" i="10" s="1"/>
  <c r="D3320" i="10"/>
  <c r="K255" i="48"/>
  <c r="D3487" i="10" s="1"/>
  <c r="D3322" i="10"/>
  <c r="K257" i="48"/>
  <c r="D3489" i="10" s="1"/>
  <c r="D3324" i="10"/>
  <c r="K259" i="48"/>
  <c r="D3491" i="10" s="1"/>
  <c r="D3326" i="10"/>
  <c r="K261" i="48"/>
  <c r="D3493" i="10" s="1"/>
  <c r="D3328" i="10"/>
  <c r="K263" i="48"/>
  <c r="D3495" i="10" s="1"/>
  <c r="D3330" i="10"/>
  <c r="K265" i="48"/>
  <c r="D3497" i="10" s="1"/>
  <c r="D3332" i="10"/>
  <c r="K267" i="48"/>
  <c r="D3499" i="10" s="1"/>
  <c r="D3334" i="10"/>
  <c r="K269" i="48"/>
  <c r="D3501" i="10" s="1"/>
  <c r="D3336" i="10"/>
  <c r="K271" i="48"/>
  <c r="D3503" i="10" s="1"/>
  <c r="D3338" i="10"/>
  <c r="K273" i="48"/>
  <c r="D3505" i="10" s="1"/>
  <c r="D3340" i="10"/>
  <c r="K275" i="48"/>
  <c r="D3507" i="10" s="1"/>
  <c r="D3342" i="10"/>
  <c r="K277" i="48"/>
  <c r="D3509" i="10" s="1"/>
  <c r="D3344" i="10"/>
  <c r="K279" i="48"/>
  <c r="D3511" i="10" s="1"/>
  <c r="D3346" i="10"/>
  <c r="K281" i="48"/>
  <c r="D3513" i="10" s="1"/>
  <c r="D3348" i="10"/>
  <c r="K283" i="48"/>
  <c r="D3515" i="10" s="1"/>
  <c r="D3350" i="10"/>
  <c r="K285" i="48"/>
  <c r="D3517" i="10" s="1"/>
  <c r="D3352" i="10"/>
  <c r="K287" i="48"/>
  <c r="D3519" i="10" s="1"/>
  <c r="D3354" i="10"/>
  <c r="K289" i="48"/>
  <c r="D3521" i="10" s="1"/>
  <c r="D3356" i="10"/>
  <c r="K291" i="48"/>
  <c r="D3523" i="10" s="1"/>
  <c r="D3358" i="10"/>
  <c r="K293" i="48"/>
  <c r="D3525" i="10" s="1"/>
  <c r="D3360" i="10"/>
  <c r="K295" i="48"/>
  <c r="D3527" i="10" s="1"/>
  <c r="D3362" i="10"/>
  <c r="K297" i="48"/>
  <c r="D3529" i="10" s="1"/>
  <c r="D3364" i="10"/>
  <c r="K299" i="48"/>
  <c r="D3531" i="10" s="1"/>
  <c r="D3366" i="10"/>
  <c r="K301" i="48"/>
  <c r="D3533" i="10" s="1"/>
  <c r="D3368" i="10"/>
  <c r="K303" i="48"/>
  <c r="D3535" i="10" s="1"/>
  <c r="D3370" i="10"/>
  <c r="K305" i="48"/>
  <c r="D3537" i="10" s="1"/>
  <c r="D3372" i="10"/>
  <c r="K307" i="48"/>
  <c r="D3539" i="10" s="1"/>
  <c r="D3374" i="10"/>
  <c r="K309" i="48"/>
  <c r="D3541" i="10" s="1"/>
  <c r="D3376" i="10"/>
  <c r="K311" i="48"/>
  <c r="D3543" i="10" s="1"/>
  <c r="D3378" i="10"/>
  <c r="K313" i="48"/>
  <c r="D3545" i="10" s="1"/>
  <c r="D3380" i="10"/>
  <c r="K315" i="48"/>
  <c r="D3547" i="10" s="1"/>
  <c r="D3382" i="10"/>
  <c r="K317" i="48"/>
  <c r="D3549" i="10" s="1"/>
  <c r="D3384" i="10"/>
  <c r="K319" i="48"/>
  <c r="D3551" i="10" s="1"/>
  <c r="D3386" i="10"/>
  <c r="K321" i="48"/>
  <c r="D3553" i="10" s="1"/>
  <c r="D3388" i="10"/>
  <c r="K323" i="48"/>
  <c r="D3555" i="10" s="1"/>
  <c r="D3390" i="10"/>
  <c r="K325" i="48"/>
  <c r="D3557" i="10" s="1"/>
  <c r="D3392" i="10"/>
  <c r="K327" i="48"/>
  <c r="D3559" i="10" s="1"/>
  <c r="D3394" i="10"/>
  <c r="K329" i="48"/>
  <c r="D3561" i="10" s="1"/>
  <c r="D3396" i="10"/>
  <c r="K331" i="48"/>
  <c r="D3563" i="10" s="1"/>
  <c r="D3398" i="10"/>
  <c r="K333" i="48"/>
  <c r="D3565" i="10" s="1"/>
  <c r="D3400" i="10"/>
  <c r="K335" i="48"/>
  <c r="D3567" i="10" s="1"/>
  <c r="D3402" i="10"/>
  <c r="K337" i="48"/>
  <c r="D3569" i="10" s="1"/>
  <c r="D3404" i="10"/>
  <c r="K339" i="48"/>
  <c r="D3571" i="10" s="1"/>
  <c r="L173" i="48"/>
  <c r="L338" i="48"/>
  <c r="L336" i="48"/>
  <c r="L334" i="48"/>
  <c r="L332" i="48"/>
  <c r="L330" i="48"/>
  <c r="L328" i="48"/>
  <c r="L326" i="48"/>
  <c r="L324" i="48"/>
  <c r="L322" i="48"/>
  <c r="L320" i="48"/>
  <c r="L318" i="48"/>
  <c r="L316" i="48"/>
  <c r="L314" i="48"/>
  <c r="L312" i="48"/>
  <c r="L310" i="48"/>
  <c r="L308" i="48"/>
  <c r="L306" i="48"/>
  <c r="L304" i="48"/>
  <c r="L302" i="48"/>
  <c r="L300" i="48"/>
  <c r="L298" i="48"/>
  <c r="L296" i="48"/>
  <c r="L294" i="48"/>
  <c r="L292" i="48"/>
  <c r="L290" i="48"/>
  <c r="L288" i="48"/>
  <c r="L286" i="48"/>
  <c r="L284" i="48"/>
  <c r="L282" i="48"/>
  <c r="L280" i="48"/>
  <c r="L278" i="48"/>
  <c r="L276" i="48"/>
  <c r="L274" i="48"/>
  <c r="L272" i="48"/>
  <c r="L270" i="48"/>
  <c r="L268" i="48"/>
  <c r="L266" i="48"/>
  <c r="L264" i="48"/>
  <c r="L262" i="48"/>
  <c r="L260" i="48"/>
  <c r="L258" i="48"/>
  <c r="L256" i="48"/>
  <c r="L254" i="48"/>
  <c r="L252" i="48"/>
  <c r="L250" i="48"/>
  <c r="L248" i="48"/>
  <c r="L246" i="48"/>
  <c r="L244" i="48"/>
  <c r="L242" i="48"/>
  <c r="L240" i="48"/>
  <c r="L238" i="48"/>
  <c r="L236" i="48"/>
  <c r="L234" i="48"/>
  <c r="L232" i="48"/>
  <c r="L230" i="48"/>
  <c r="L228" i="48"/>
  <c r="L226" i="48"/>
  <c r="L224" i="48"/>
  <c r="L222" i="48"/>
  <c r="L220" i="48"/>
  <c r="L218" i="48"/>
  <c r="L216" i="48"/>
  <c r="L214" i="48"/>
  <c r="L212" i="48"/>
  <c r="L210" i="48"/>
  <c r="L208" i="48"/>
  <c r="L206" i="48"/>
  <c r="L204" i="48"/>
  <c r="L202" i="48"/>
  <c r="L200" i="48"/>
  <c r="L198" i="48"/>
  <c r="L196" i="48"/>
  <c r="L194" i="48"/>
  <c r="L192" i="48"/>
  <c r="L190" i="48"/>
  <c r="L188" i="48"/>
  <c r="L186" i="48"/>
  <c r="L184" i="48"/>
  <c r="L182" i="48"/>
  <c r="L180" i="48"/>
  <c r="L178" i="48"/>
  <c r="L176" i="48"/>
  <c r="L174" i="48"/>
  <c r="J3404" i="10"/>
  <c r="R339" i="48"/>
  <c r="J3571" i="10" s="1"/>
  <c r="H3404" i="10"/>
  <c r="P339" i="48"/>
  <c r="H3571" i="10" s="1"/>
  <c r="F3404" i="10"/>
  <c r="N339" i="48"/>
  <c r="F3571" i="10" s="1"/>
  <c r="I3403" i="10"/>
  <c r="Q338" i="48"/>
  <c r="I3570" i="10" s="1"/>
  <c r="G3403" i="10"/>
  <c r="O338" i="48"/>
  <c r="G3570" i="10" s="1"/>
  <c r="J3402" i="10"/>
  <c r="R337" i="48"/>
  <c r="J3569" i="10" s="1"/>
  <c r="H3402" i="10"/>
  <c r="P337" i="48"/>
  <c r="H3569" i="10" s="1"/>
  <c r="F3402" i="10"/>
  <c r="N337" i="48"/>
  <c r="F3569" i="10" s="1"/>
  <c r="I3401" i="10"/>
  <c r="Q336" i="48"/>
  <c r="I3568" i="10" s="1"/>
  <c r="G3401" i="10"/>
  <c r="O336" i="48"/>
  <c r="G3568" i="10" s="1"/>
  <c r="J3400" i="10"/>
  <c r="R335" i="48"/>
  <c r="J3567" i="10" s="1"/>
  <c r="H3400" i="10"/>
  <c r="P335" i="48"/>
  <c r="H3567" i="10" s="1"/>
  <c r="F3400" i="10"/>
  <c r="N335" i="48"/>
  <c r="F3567" i="10" s="1"/>
  <c r="I3399" i="10"/>
  <c r="Q334" i="48"/>
  <c r="I3566" i="10" s="1"/>
  <c r="G3399" i="10"/>
  <c r="O334" i="48"/>
  <c r="G3566" i="10" s="1"/>
  <c r="J3398" i="10"/>
  <c r="R333" i="48"/>
  <c r="J3565" i="10" s="1"/>
  <c r="H3398" i="10"/>
  <c r="P333" i="48"/>
  <c r="H3565" i="10" s="1"/>
  <c r="F3398" i="10"/>
  <c r="N333" i="48"/>
  <c r="F3565" i="10" s="1"/>
  <c r="I3397" i="10"/>
  <c r="Q332" i="48"/>
  <c r="I3564" i="10" s="1"/>
  <c r="G3397" i="10"/>
  <c r="O332" i="48"/>
  <c r="G3564" i="10" s="1"/>
  <c r="J3396" i="10"/>
  <c r="R331" i="48"/>
  <c r="J3563" i="10" s="1"/>
  <c r="H3396" i="10"/>
  <c r="P331" i="48"/>
  <c r="H3563" i="10" s="1"/>
  <c r="F3396" i="10"/>
  <c r="N331" i="48"/>
  <c r="F3563" i="10" s="1"/>
  <c r="I3395" i="10"/>
  <c r="Q330" i="48"/>
  <c r="I3562" i="10" s="1"/>
  <c r="G3395" i="10"/>
  <c r="O330" i="48"/>
  <c r="G3562" i="10" s="1"/>
  <c r="J3394" i="10"/>
  <c r="R329" i="48"/>
  <c r="J3561" i="10" s="1"/>
  <c r="H3394" i="10"/>
  <c r="P329" i="48"/>
  <c r="H3561" i="10" s="1"/>
  <c r="F3394" i="10"/>
  <c r="N329" i="48"/>
  <c r="F3561" i="10" s="1"/>
  <c r="I3393" i="10"/>
  <c r="Q328" i="48"/>
  <c r="I3560" i="10" s="1"/>
  <c r="G3393" i="10"/>
  <c r="O328" i="48"/>
  <c r="G3560" i="10" s="1"/>
  <c r="J3392" i="10"/>
  <c r="R327" i="48"/>
  <c r="J3559" i="10" s="1"/>
  <c r="H3392" i="10"/>
  <c r="P327" i="48"/>
  <c r="H3559" i="10" s="1"/>
  <c r="F3392" i="10"/>
  <c r="N327" i="48"/>
  <c r="F3559" i="10" s="1"/>
  <c r="I3391" i="10"/>
  <c r="Q326" i="48"/>
  <c r="I3558" i="10" s="1"/>
  <c r="G3391" i="10"/>
  <c r="O326" i="48"/>
  <c r="G3558" i="10" s="1"/>
  <c r="J3390" i="10"/>
  <c r="R325" i="48"/>
  <c r="J3557" i="10" s="1"/>
  <c r="H3390" i="10"/>
  <c r="P325" i="48"/>
  <c r="H3557" i="10" s="1"/>
  <c r="F3390" i="10"/>
  <c r="N325" i="48"/>
  <c r="F3557" i="10" s="1"/>
  <c r="I3389" i="10"/>
  <c r="Q324" i="48"/>
  <c r="I3556" i="10" s="1"/>
  <c r="G3389" i="10"/>
  <c r="O324" i="48"/>
  <c r="G3556" i="10" s="1"/>
  <c r="J3388" i="10"/>
  <c r="R323" i="48"/>
  <c r="J3555" i="10" s="1"/>
  <c r="H3388" i="10"/>
  <c r="P323" i="48"/>
  <c r="H3555" i="10" s="1"/>
  <c r="F3388" i="10"/>
  <c r="N323" i="48"/>
  <c r="F3555" i="10" s="1"/>
  <c r="I3387" i="10"/>
  <c r="Q322" i="48"/>
  <c r="I3554" i="10" s="1"/>
  <c r="G3387" i="10"/>
  <c r="O322" i="48"/>
  <c r="G3554" i="10" s="1"/>
  <c r="J3386" i="10"/>
  <c r="R321" i="48"/>
  <c r="J3553" i="10" s="1"/>
  <c r="H3386" i="10"/>
  <c r="P321" i="48"/>
  <c r="H3553" i="10" s="1"/>
  <c r="F3386" i="10"/>
  <c r="N321" i="48"/>
  <c r="F3553" i="10" s="1"/>
  <c r="I3385" i="10"/>
  <c r="Q320" i="48"/>
  <c r="I3552" i="10" s="1"/>
  <c r="G3385" i="10"/>
  <c r="O320" i="48"/>
  <c r="G3552" i="10" s="1"/>
  <c r="J3384" i="10"/>
  <c r="R319" i="48"/>
  <c r="J3551" i="10" s="1"/>
  <c r="H3384" i="10"/>
  <c r="P319" i="48"/>
  <c r="H3551" i="10" s="1"/>
  <c r="F3384" i="10"/>
  <c r="N319" i="48"/>
  <c r="F3551" i="10" s="1"/>
  <c r="I3383" i="10"/>
  <c r="Q318" i="48"/>
  <c r="I3550" i="10" s="1"/>
  <c r="G3383" i="10"/>
  <c r="O318" i="48"/>
  <c r="G3550" i="10" s="1"/>
  <c r="J3382" i="10"/>
  <c r="R317" i="48"/>
  <c r="J3549" i="10" s="1"/>
  <c r="H3382" i="10"/>
  <c r="P317" i="48"/>
  <c r="H3549" i="10" s="1"/>
  <c r="F3382" i="10"/>
  <c r="N317" i="48"/>
  <c r="F3549" i="10" s="1"/>
  <c r="I3381" i="10"/>
  <c r="Q316" i="48"/>
  <c r="I3548" i="10" s="1"/>
  <c r="G3381" i="10"/>
  <c r="O316" i="48"/>
  <c r="G3548" i="10" s="1"/>
  <c r="J3380" i="10"/>
  <c r="R315" i="48"/>
  <c r="J3547" i="10" s="1"/>
  <c r="H3380" i="10"/>
  <c r="P315" i="48"/>
  <c r="H3547" i="10" s="1"/>
  <c r="F3380" i="10"/>
  <c r="N315" i="48"/>
  <c r="F3547" i="10" s="1"/>
  <c r="I3379" i="10"/>
  <c r="Q314" i="48"/>
  <c r="I3546" i="10" s="1"/>
  <c r="G3379" i="10"/>
  <c r="O314" i="48"/>
  <c r="G3546" i="10" s="1"/>
  <c r="J3378" i="10"/>
  <c r="R313" i="48"/>
  <c r="J3545" i="10" s="1"/>
  <c r="H3378" i="10"/>
  <c r="P313" i="48"/>
  <c r="H3545" i="10" s="1"/>
  <c r="F3378" i="10"/>
  <c r="N313" i="48"/>
  <c r="F3545" i="10" s="1"/>
  <c r="I3377" i="10"/>
  <c r="Q312" i="48"/>
  <c r="I3544" i="10" s="1"/>
  <c r="G3377" i="10"/>
  <c r="O312" i="48"/>
  <c r="G3544" i="10" s="1"/>
  <c r="J3376" i="10"/>
  <c r="R311" i="48"/>
  <c r="J3543" i="10" s="1"/>
  <c r="H3376" i="10"/>
  <c r="P311" i="48"/>
  <c r="H3543" i="10" s="1"/>
  <c r="F3376" i="10"/>
  <c r="N311" i="48"/>
  <c r="F3543" i="10" s="1"/>
  <c r="I3375" i="10"/>
  <c r="Q310" i="48"/>
  <c r="I3542" i="10" s="1"/>
  <c r="G3375" i="10"/>
  <c r="O310" i="48"/>
  <c r="G3542" i="10" s="1"/>
  <c r="J3374" i="10"/>
  <c r="R309" i="48"/>
  <c r="J3541" i="10" s="1"/>
  <c r="H3374" i="10"/>
  <c r="P309" i="48"/>
  <c r="H3541" i="10" s="1"/>
  <c r="F3374" i="10"/>
  <c r="N309" i="48"/>
  <c r="F3541" i="10" s="1"/>
  <c r="I3373" i="10"/>
  <c r="Q308" i="48"/>
  <c r="I3540" i="10" s="1"/>
  <c r="G3373" i="10"/>
  <c r="O308" i="48"/>
  <c r="G3540" i="10" s="1"/>
  <c r="J3372" i="10"/>
  <c r="R307" i="48"/>
  <c r="J3539" i="10" s="1"/>
  <c r="H3372" i="10"/>
  <c r="P307" i="48"/>
  <c r="H3539" i="10" s="1"/>
  <c r="F3372" i="10"/>
  <c r="N307" i="48"/>
  <c r="F3539" i="10" s="1"/>
  <c r="I3371" i="10"/>
  <c r="Q306" i="48"/>
  <c r="I3538" i="10" s="1"/>
  <c r="G3371" i="10"/>
  <c r="O306" i="48"/>
  <c r="G3538" i="10" s="1"/>
  <c r="J3370" i="10"/>
  <c r="R305" i="48"/>
  <c r="J3537" i="10" s="1"/>
  <c r="H3370" i="10"/>
  <c r="P305" i="48"/>
  <c r="H3537" i="10" s="1"/>
  <c r="F3370" i="10"/>
  <c r="N305" i="48"/>
  <c r="F3537" i="10" s="1"/>
  <c r="I3369" i="10"/>
  <c r="Q304" i="48"/>
  <c r="I3536" i="10" s="1"/>
  <c r="G3369" i="10"/>
  <c r="O304" i="48"/>
  <c r="G3536" i="10" s="1"/>
  <c r="J3368" i="10"/>
  <c r="R303" i="48"/>
  <c r="J3535" i="10" s="1"/>
  <c r="H3368" i="10"/>
  <c r="P303" i="48"/>
  <c r="H3535" i="10" s="1"/>
  <c r="F3368" i="10"/>
  <c r="N303" i="48"/>
  <c r="F3535" i="10" s="1"/>
  <c r="I3367" i="10"/>
  <c r="Q302" i="48"/>
  <c r="I3534" i="10" s="1"/>
  <c r="G3367" i="10"/>
  <c r="O302" i="48"/>
  <c r="G3534" i="10" s="1"/>
  <c r="J3366" i="10"/>
  <c r="R301" i="48"/>
  <c r="J3533" i="10" s="1"/>
  <c r="H3366" i="10"/>
  <c r="P301" i="48"/>
  <c r="H3533" i="10" s="1"/>
  <c r="F3366" i="10"/>
  <c r="N301" i="48"/>
  <c r="F3533" i="10" s="1"/>
  <c r="I3365" i="10"/>
  <c r="Q300" i="48"/>
  <c r="I3532" i="10" s="1"/>
  <c r="G3365" i="10"/>
  <c r="O300" i="48"/>
  <c r="G3532" i="10" s="1"/>
  <c r="J3364" i="10"/>
  <c r="R299" i="48"/>
  <c r="J3531" i="10" s="1"/>
  <c r="H3364" i="10"/>
  <c r="P299" i="48"/>
  <c r="H3531" i="10" s="1"/>
  <c r="F3364" i="10"/>
  <c r="N299" i="48"/>
  <c r="F3531" i="10" s="1"/>
  <c r="I3363" i="10"/>
  <c r="Q298" i="48"/>
  <c r="I3530" i="10" s="1"/>
  <c r="G3363" i="10"/>
  <c r="O298" i="48"/>
  <c r="G3530" i="10" s="1"/>
  <c r="J3362" i="10"/>
  <c r="R297" i="48"/>
  <c r="J3529" i="10" s="1"/>
  <c r="H3362" i="10"/>
  <c r="P297" i="48"/>
  <c r="H3529" i="10" s="1"/>
  <c r="F3362" i="10"/>
  <c r="N297" i="48"/>
  <c r="F3529" i="10" s="1"/>
  <c r="I3361" i="10"/>
  <c r="Q296" i="48"/>
  <c r="I3528" i="10" s="1"/>
  <c r="G3361" i="10"/>
  <c r="O296" i="48"/>
  <c r="G3528" i="10" s="1"/>
  <c r="J3360" i="10"/>
  <c r="R295" i="48"/>
  <c r="J3527" i="10" s="1"/>
  <c r="H3360" i="10"/>
  <c r="P295" i="48"/>
  <c r="H3527" i="10" s="1"/>
  <c r="F3360" i="10"/>
  <c r="N295" i="48"/>
  <c r="F3527" i="10" s="1"/>
  <c r="I3359" i="10"/>
  <c r="Q294" i="48"/>
  <c r="I3526" i="10" s="1"/>
  <c r="G3359" i="10"/>
  <c r="O294" i="48"/>
  <c r="G3526" i="10" s="1"/>
  <c r="J3358" i="10"/>
  <c r="R293" i="48"/>
  <c r="J3525" i="10" s="1"/>
  <c r="H3358" i="10"/>
  <c r="P293" i="48"/>
  <c r="H3525" i="10" s="1"/>
  <c r="F3358" i="10"/>
  <c r="N293" i="48"/>
  <c r="F3525" i="10" s="1"/>
  <c r="I3357" i="10"/>
  <c r="Q292" i="48"/>
  <c r="I3524" i="10" s="1"/>
  <c r="G3357" i="10"/>
  <c r="O292" i="48"/>
  <c r="G3524" i="10" s="1"/>
  <c r="J3356" i="10"/>
  <c r="R291" i="48"/>
  <c r="J3523" i="10" s="1"/>
  <c r="H3356" i="10"/>
  <c r="P291" i="48"/>
  <c r="H3523" i="10" s="1"/>
  <c r="F3356" i="10"/>
  <c r="N291" i="48"/>
  <c r="F3523" i="10" s="1"/>
  <c r="I3355" i="10"/>
  <c r="Q290" i="48"/>
  <c r="I3522" i="10" s="1"/>
  <c r="G3355" i="10"/>
  <c r="O290" i="48"/>
  <c r="G3522" i="10" s="1"/>
  <c r="J3354" i="10"/>
  <c r="R289" i="48"/>
  <c r="J3521" i="10" s="1"/>
  <c r="H3354" i="10"/>
  <c r="P289" i="48"/>
  <c r="H3521" i="10" s="1"/>
  <c r="F3354" i="10"/>
  <c r="N289" i="48"/>
  <c r="F3521" i="10" s="1"/>
  <c r="I3353" i="10"/>
  <c r="Q288" i="48"/>
  <c r="I3520" i="10" s="1"/>
  <c r="G3353" i="10"/>
  <c r="O288" i="48"/>
  <c r="G3520" i="10" s="1"/>
  <c r="J3352" i="10"/>
  <c r="R287" i="48"/>
  <c r="J3519" i="10" s="1"/>
  <c r="H3352" i="10"/>
  <c r="P287" i="48"/>
  <c r="H3519" i="10" s="1"/>
  <c r="F3352" i="10"/>
  <c r="N287" i="48"/>
  <c r="F3519" i="10" s="1"/>
  <c r="I3351" i="10"/>
  <c r="Q286" i="48"/>
  <c r="I3518" i="10" s="1"/>
  <c r="G3351" i="10"/>
  <c r="O286" i="48"/>
  <c r="G3518" i="10" s="1"/>
  <c r="J3350" i="10"/>
  <c r="R285" i="48"/>
  <c r="J3517" i="10" s="1"/>
  <c r="H3350" i="10"/>
  <c r="P285" i="48"/>
  <c r="H3517" i="10" s="1"/>
  <c r="F3350" i="10"/>
  <c r="N285" i="48"/>
  <c r="F3517" i="10" s="1"/>
  <c r="I3349" i="10"/>
  <c r="Q284" i="48"/>
  <c r="I3516" i="10" s="1"/>
  <c r="G3349" i="10"/>
  <c r="O284" i="48"/>
  <c r="G3516" i="10" s="1"/>
  <c r="J3348" i="10"/>
  <c r="R283" i="48"/>
  <c r="J3515" i="10" s="1"/>
  <c r="H3348" i="10"/>
  <c r="P283" i="48"/>
  <c r="H3515" i="10" s="1"/>
  <c r="F3348" i="10"/>
  <c r="N283" i="48"/>
  <c r="F3515" i="10" s="1"/>
  <c r="I3347" i="10"/>
  <c r="Q282" i="48"/>
  <c r="I3514" i="10" s="1"/>
  <c r="G3347" i="10"/>
  <c r="O282" i="48"/>
  <c r="G3514" i="10" s="1"/>
  <c r="J3346" i="10"/>
  <c r="R281" i="48"/>
  <c r="J3513" i="10" s="1"/>
  <c r="H3346" i="10"/>
  <c r="P281" i="48"/>
  <c r="H3513" i="10" s="1"/>
  <c r="F3346" i="10"/>
  <c r="N281" i="48"/>
  <c r="F3513" i="10" s="1"/>
  <c r="I3345" i="10"/>
  <c r="Q280" i="48"/>
  <c r="I3512" i="10" s="1"/>
  <c r="G3345" i="10"/>
  <c r="O280" i="48"/>
  <c r="G3512" i="10" s="1"/>
  <c r="J3344" i="10"/>
  <c r="R279" i="48"/>
  <c r="J3511" i="10" s="1"/>
  <c r="H3344" i="10"/>
  <c r="P279" i="48"/>
  <c r="H3511" i="10" s="1"/>
  <c r="F3344" i="10"/>
  <c r="N279" i="48"/>
  <c r="F3511" i="10" s="1"/>
  <c r="I3343" i="10"/>
  <c r="Q278" i="48"/>
  <c r="I3510" i="10" s="1"/>
  <c r="G3343" i="10"/>
  <c r="O278" i="48"/>
  <c r="G3510" i="10" s="1"/>
  <c r="J3342" i="10"/>
  <c r="R277" i="48"/>
  <c r="J3509" i="10" s="1"/>
  <c r="H3342" i="10"/>
  <c r="P277" i="48"/>
  <c r="H3509" i="10" s="1"/>
  <c r="F3342" i="10"/>
  <c r="N277" i="48"/>
  <c r="F3509" i="10" s="1"/>
  <c r="I3341" i="10"/>
  <c r="Q276" i="48"/>
  <c r="I3508" i="10" s="1"/>
  <c r="G3341" i="10"/>
  <c r="O276" i="48"/>
  <c r="G3508" i="10" s="1"/>
  <c r="J3340" i="10"/>
  <c r="R275" i="48"/>
  <c r="J3507" i="10" s="1"/>
  <c r="H3340" i="10"/>
  <c r="P275" i="48"/>
  <c r="H3507" i="10" s="1"/>
  <c r="F3340" i="10"/>
  <c r="N275" i="48"/>
  <c r="F3507" i="10" s="1"/>
  <c r="I3339" i="10"/>
  <c r="Q274" i="48"/>
  <c r="I3506" i="10" s="1"/>
  <c r="G3339" i="10"/>
  <c r="O274" i="48"/>
  <c r="G3506" i="10" s="1"/>
  <c r="J3338" i="10"/>
  <c r="R273" i="48"/>
  <c r="J3505" i="10" s="1"/>
  <c r="H3338" i="10"/>
  <c r="P273" i="48"/>
  <c r="H3505" i="10" s="1"/>
  <c r="F3338" i="10"/>
  <c r="N273" i="48"/>
  <c r="F3505" i="10" s="1"/>
  <c r="I3337" i="10"/>
  <c r="Q272" i="48"/>
  <c r="I3504" i="10" s="1"/>
  <c r="G3337" i="10"/>
  <c r="O272" i="48"/>
  <c r="G3504" i="10" s="1"/>
  <c r="J3336" i="10"/>
  <c r="R271" i="48"/>
  <c r="J3503" i="10" s="1"/>
  <c r="H3336" i="10"/>
  <c r="P271" i="48"/>
  <c r="H3503" i="10" s="1"/>
  <c r="F3336" i="10"/>
  <c r="N271" i="48"/>
  <c r="F3503" i="10" s="1"/>
  <c r="I3335" i="10"/>
  <c r="Q270" i="48"/>
  <c r="I3502" i="10" s="1"/>
  <c r="G3335" i="10"/>
  <c r="O270" i="48"/>
  <c r="G3502" i="10" s="1"/>
  <c r="J3334" i="10"/>
  <c r="R269" i="48"/>
  <c r="J3501" i="10" s="1"/>
  <c r="H3334" i="10"/>
  <c r="P269" i="48"/>
  <c r="H3501" i="10" s="1"/>
  <c r="F3334" i="10"/>
  <c r="N269" i="48"/>
  <c r="F3501" i="10" s="1"/>
  <c r="I3333" i="10"/>
  <c r="Q268" i="48"/>
  <c r="I3500" i="10" s="1"/>
  <c r="G3333" i="10"/>
  <c r="O268" i="48"/>
  <c r="G3500" i="10" s="1"/>
  <c r="J3332" i="10"/>
  <c r="R267" i="48"/>
  <c r="J3499" i="10" s="1"/>
  <c r="H3332" i="10"/>
  <c r="P267" i="48"/>
  <c r="H3499" i="10" s="1"/>
  <c r="F3332" i="10"/>
  <c r="N267" i="48"/>
  <c r="F3499" i="10" s="1"/>
  <c r="I3331" i="10"/>
  <c r="Q266" i="48"/>
  <c r="I3498" i="10" s="1"/>
  <c r="G3331" i="10"/>
  <c r="O266" i="48"/>
  <c r="G3498" i="10" s="1"/>
  <c r="J3330" i="10"/>
  <c r="R265" i="48"/>
  <c r="J3497" i="10" s="1"/>
  <c r="H3330" i="10"/>
  <c r="P265" i="48"/>
  <c r="H3497" i="10" s="1"/>
  <c r="F3330" i="10"/>
  <c r="N265" i="48"/>
  <c r="F3497" i="10" s="1"/>
  <c r="I3329" i="10"/>
  <c r="Q264" i="48"/>
  <c r="I3496" i="10" s="1"/>
  <c r="G3329" i="10"/>
  <c r="O264" i="48"/>
  <c r="G3496" i="10" s="1"/>
  <c r="J3328" i="10"/>
  <c r="R263" i="48"/>
  <c r="J3495" i="10" s="1"/>
  <c r="H3328" i="10"/>
  <c r="P263" i="48"/>
  <c r="H3495" i="10" s="1"/>
  <c r="F3328" i="10"/>
  <c r="N263" i="48"/>
  <c r="F3495" i="10" s="1"/>
  <c r="I3327" i="10"/>
  <c r="Q262" i="48"/>
  <c r="I3494" i="10" s="1"/>
  <c r="G3327" i="10"/>
  <c r="O262" i="48"/>
  <c r="G3494" i="10" s="1"/>
  <c r="J3326" i="10"/>
  <c r="R261" i="48"/>
  <c r="J3493" i="10" s="1"/>
  <c r="H3326" i="10"/>
  <c r="P261" i="48"/>
  <c r="H3493" i="10" s="1"/>
  <c r="F3326" i="10"/>
  <c r="N261" i="48"/>
  <c r="F3493" i="10" s="1"/>
  <c r="I3325" i="10"/>
  <c r="Q260" i="48"/>
  <c r="I3492" i="10" s="1"/>
  <c r="G3325" i="10"/>
  <c r="O260" i="48"/>
  <c r="G3492" i="10" s="1"/>
  <c r="J3324" i="10"/>
  <c r="R259" i="48"/>
  <c r="J3491" i="10" s="1"/>
  <c r="H3324" i="10"/>
  <c r="P259" i="48"/>
  <c r="H3491" i="10" s="1"/>
  <c r="F3324" i="10"/>
  <c r="N259" i="48"/>
  <c r="F3491" i="10" s="1"/>
  <c r="I3323" i="10"/>
  <c r="Q258" i="48"/>
  <c r="I3490" i="10" s="1"/>
  <c r="G3323" i="10"/>
  <c r="O258" i="48"/>
  <c r="G3490" i="10" s="1"/>
  <c r="J3322" i="10"/>
  <c r="R257" i="48"/>
  <c r="J3489" i="10" s="1"/>
  <c r="H3322" i="10"/>
  <c r="P257" i="48"/>
  <c r="H3489" i="10" s="1"/>
  <c r="F3322" i="10"/>
  <c r="N257" i="48"/>
  <c r="F3489" i="10" s="1"/>
  <c r="I3321" i="10"/>
  <c r="Q256" i="48"/>
  <c r="I3488" i="10" s="1"/>
  <c r="G3321" i="10"/>
  <c r="O256" i="48"/>
  <c r="G3488" i="10" s="1"/>
  <c r="J3320" i="10"/>
  <c r="R255" i="48"/>
  <c r="J3487" i="10" s="1"/>
  <c r="H3320" i="10"/>
  <c r="P255" i="48"/>
  <c r="H3487" i="10" s="1"/>
  <c r="F3320" i="10"/>
  <c r="N255" i="48"/>
  <c r="F3487" i="10" s="1"/>
  <c r="I3319" i="10"/>
  <c r="Q254" i="48"/>
  <c r="I3486" i="10" s="1"/>
  <c r="G3319" i="10"/>
  <c r="O254" i="48"/>
  <c r="G3486" i="10" s="1"/>
  <c r="J3318" i="10"/>
  <c r="R253" i="48"/>
  <c r="J3485" i="10" s="1"/>
  <c r="H3318" i="10"/>
  <c r="P253" i="48"/>
  <c r="H3485" i="10" s="1"/>
  <c r="F3318" i="10"/>
  <c r="N253" i="48"/>
  <c r="F3485" i="10" s="1"/>
  <c r="I3317" i="10"/>
  <c r="Q252" i="48"/>
  <c r="I3484" i="10" s="1"/>
  <c r="G3317" i="10"/>
  <c r="O252" i="48"/>
  <c r="G3484" i="10" s="1"/>
  <c r="J3316" i="10"/>
  <c r="R251" i="48"/>
  <c r="J3483" i="10" s="1"/>
  <c r="H3316" i="10"/>
  <c r="P251" i="48"/>
  <c r="H3483" i="10" s="1"/>
  <c r="F3316" i="10"/>
  <c r="N251" i="48"/>
  <c r="F3483" i="10" s="1"/>
  <c r="I3315" i="10"/>
  <c r="Q250" i="48"/>
  <c r="I3482" i="10" s="1"/>
  <c r="G3315" i="10"/>
  <c r="O250" i="48"/>
  <c r="G3482" i="10" s="1"/>
  <c r="J3314" i="10"/>
  <c r="R249" i="48"/>
  <c r="J3481" i="10" s="1"/>
  <c r="H3314" i="10"/>
  <c r="P249" i="48"/>
  <c r="H3481" i="10" s="1"/>
  <c r="F3314" i="10"/>
  <c r="N249" i="48"/>
  <c r="F3481" i="10" s="1"/>
  <c r="I3313" i="10"/>
  <c r="Q248" i="48"/>
  <c r="I3480" i="10" s="1"/>
  <c r="G3313" i="10"/>
  <c r="O248" i="48"/>
  <c r="G3480" i="10" s="1"/>
  <c r="J3312" i="10"/>
  <c r="R247" i="48"/>
  <c r="J3479" i="10" s="1"/>
  <c r="H3312" i="10"/>
  <c r="P247" i="48"/>
  <c r="H3479" i="10" s="1"/>
  <c r="F3312" i="10"/>
  <c r="N247" i="48"/>
  <c r="F3479" i="10" s="1"/>
  <c r="I3311" i="10"/>
  <c r="Q246" i="48"/>
  <c r="I3478" i="10" s="1"/>
  <c r="G3311" i="10"/>
  <c r="O246" i="48"/>
  <c r="G3478" i="10" s="1"/>
  <c r="J3310" i="10"/>
  <c r="R245" i="48"/>
  <c r="J3477" i="10" s="1"/>
  <c r="H3310" i="10"/>
  <c r="P245" i="48"/>
  <c r="H3477" i="10" s="1"/>
  <c r="F3310" i="10"/>
  <c r="N245" i="48"/>
  <c r="F3477" i="10" s="1"/>
  <c r="I3309" i="10"/>
  <c r="Q244" i="48"/>
  <c r="I3476" i="10" s="1"/>
  <c r="G3309" i="10"/>
  <c r="O244" i="48"/>
  <c r="G3476" i="10" s="1"/>
  <c r="J3308" i="10"/>
  <c r="R243" i="48"/>
  <c r="J3475" i="10" s="1"/>
  <c r="H3308" i="10"/>
  <c r="P243" i="48"/>
  <c r="H3475" i="10" s="1"/>
  <c r="F3308" i="10"/>
  <c r="N243" i="48"/>
  <c r="F3475" i="10" s="1"/>
  <c r="I3307" i="10"/>
  <c r="Q242" i="48"/>
  <c r="I3474" i="10" s="1"/>
  <c r="G3307" i="10"/>
  <c r="O242" i="48"/>
  <c r="G3474" i="10" s="1"/>
  <c r="J3306" i="10"/>
  <c r="R241" i="48"/>
  <c r="J3473" i="10" s="1"/>
  <c r="H3306" i="10"/>
  <c r="P241" i="48"/>
  <c r="H3473" i="10" s="1"/>
  <c r="F3306" i="10"/>
  <c r="N241" i="48"/>
  <c r="F3473" i="10" s="1"/>
  <c r="I3305" i="10"/>
  <c r="Q240" i="48"/>
  <c r="I3472" i="10" s="1"/>
  <c r="G3305" i="10"/>
  <c r="O240" i="48"/>
  <c r="G3472" i="10" s="1"/>
  <c r="J3304" i="10"/>
  <c r="R239" i="48"/>
  <c r="J3471" i="10" s="1"/>
  <c r="H3304" i="10"/>
  <c r="P239" i="48"/>
  <c r="H3471" i="10" s="1"/>
  <c r="F3304" i="10"/>
  <c r="N239" i="48"/>
  <c r="F3471" i="10" s="1"/>
  <c r="I3303" i="10"/>
  <c r="Q238" i="48"/>
  <c r="I3470" i="10" s="1"/>
  <c r="G3303" i="10"/>
  <c r="O238" i="48"/>
  <c r="G3470" i="10" s="1"/>
  <c r="J3302" i="10"/>
  <c r="R237" i="48"/>
  <c r="J3469" i="10" s="1"/>
  <c r="H3302" i="10"/>
  <c r="P237" i="48"/>
  <c r="H3469" i="10" s="1"/>
  <c r="F3302" i="10"/>
  <c r="N237" i="48"/>
  <c r="F3469" i="10" s="1"/>
  <c r="I3301" i="10"/>
  <c r="Q236" i="48"/>
  <c r="I3468" i="10" s="1"/>
  <c r="G3301" i="10"/>
  <c r="O236" i="48"/>
  <c r="G3468" i="10" s="1"/>
  <c r="J3300" i="10"/>
  <c r="R235" i="48"/>
  <c r="J3467" i="10" s="1"/>
  <c r="H3300" i="10"/>
  <c r="P235" i="48"/>
  <c r="H3467" i="10" s="1"/>
  <c r="F3300" i="10"/>
  <c r="N235" i="48"/>
  <c r="F3467" i="10" s="1"/>
  <c r="I3299" i="10"/>
  <c r="Q234" i="48"/>
  <c r="I3466" i="10" s="1"/>
  <c r="G3299" i="10"/>
  <c r="O234" i="48"/>
  <c r="G3466" i="10" s="1"/>
  <c r="J3298" i="10"/>
  <c r="R233" i="48"/>
  <c r="J3465" i="10" s="1"/>
  <c r="H3298" i="10"/>
  <c r="P233" i="48"/>
  <c r="H3465" i="10" s="1"/>
  <c r="F3298" i="10"/>
  <c r="N233" i="48"/>
  <c r="F3465" i="10" s="1"/>
  <c r="I3297" i="10"/>
  <c r="Q232" i="48"/>
  <c r="I3464" i="10" s="1"/>
  <c r="G3297" i="10"/>
  <c r="O232" i="48"/>
  <c r="G3464" i="10" s="1"/>
  <c r="J3296" i="10"/>
  <c r="R231" i="48"/>
  <c r="J3463" i="10" s="1"/>
  <c r="H3296" i="10"/>
  <c r="P231" i="48"/>
  <c r="H3463" i="10" s="1"/>
  <c r="F3296" i="10"/>
  <c r="N231" i="48"/>
  <c r="F3463" i="10" s="1"/>
  <c r="I3295" i="10"/>
  <c r="Q230" i="48"/>
  <c r="I3462" i="10" s="1"/>
  <c r="G3295" i="10"/>
  <c r="O230" i="48"/>
  <c r="G3462" i="10" s="1"/>
  <c r="J3294" i="10"/>
  <c r="R229" i="48"/>
  <c r="J3461" i="10" s="1"/>
  <c r="H3294" i="10"/>
  <c r="P229" i="48"/>
  <c r="H3461" i="10" s="1"/>
  <c r="F3294" i="10"/>
  <c r="N229" i="48"/>
  <c r="F3461" i="10" s="1"/>
  <c r="I3293" i="10"/>
  <c r="Q228" i="48"/>
  <c r="I3460" i="10" s="1"/>
  <c r="G3293" i="10"/>
  <c r="O228" i="48"/>
  <c r="G3460" i="10" s="1"/>
  <c r="J3292" i="10"/>
  <c r="R227" i="48"/>
  <c r="J3459" i="10" s="1"/>
  <c r="H3292" i="10"/>
  <c r="P227" i="48"/>
  <c r="H3459" i="10" s="1"/>
  <c r="F3292" i="10"/>
  <c r="N227" i="48"/>
  <c r="F3459" i="10" s="1"/>
  <c r="I3291" i="10"/>
  <c r="Q226" i="48"/>
  <c r="I3458" i="10" s="1"/>
  <c r="G3291" i="10"/>
  <c r="O226" i="48"/>
  <c r="G3458" i="10" s="1"/>
  <c r="J3290" i="10"/>
  <c r="R225" i="48"/>
  <c r="J3457" i="10" s="1"/>
  <c r="H3290" i="10"/>
  <c r="P225" i="48"/>
  <c r="H3457" i="10" s="1"/>
  <c r="F3290" i="10"/>
  <c r="N225" i="48"/>
  <c r="F3457" i="10" s="1"/>
  <c r="I3289" i="10"/>
  <c r="Q224" i="48"/>
  <c r="I3456" i="10" s="1"/>
  <c r="G3289" i="10"/>
  <c r="O224" i="48"/>
  <c r="G3456" i="10" s="1"/>
  <c r="J3288" i="10"/>
  <c r="R223" i="48"/>
  <c r="J3455" i="10" s="1"/>
  <c r="H3288" i="10"/>
  <c r="P223" i="48"/>
  <c r="H3455" i="10" s="1"/>
  <c r="F3288" i="10"/>
  <c r="N223" i="48"/>
  <c r="F3455" i="10" s="1"/>
  <c r="I3287" i="10"/>
  <c r="Q222" i="48"/>
  <c r="I3454" i="10" s="1"/>
  <c r="G3287" i="10"/>
  <c r="O222" i="48"/>
  <c r="G3454" i="10" s="1"/>
  <c r="J3286" i="10"/>
  <c r="R221" i="48"/>
  <c r="J3453" i="10" s="1"/>
  <c r="H3286" i="10"/>
  <c r="P221" i="48"/>
  <c r="H3453" i="10" s="1"/>
  <c r="F3286" i="10"/>
  <c r="N221" i="48"/>
  <c r="F3453" i="10" s="1"/>
  <c r="I3285" i="10"/>
  <c r="Q220" i="48"/>
  <c r="I3452" i="10" s="1"/>
  <c r="G3285" i="10"/>
  <c r="O220" i="48"/>
  <c r="G3452" i="10" s="1"/>
  <c r="J3284" i="10"/>
  <c r="R219" i="48"/>
  <c r="J3451" i="10" s="1"/>
  <c r="H3284" i="10"/>
  <c r="P219" i="48"/>
  <c r="H3451" i="10" s="1"/>
  <c r="F3284" i="10"/>
  <c r="N219" i="48"/>
  <c r="F3451" i="10" s="1"/>
  <c r="I3283" i="10"/>
  <c r="Q218" i="48"/>
  <c r="I3450" i="10" s="1"/>
  <c r="G3283" i="10"/>
  <c r="O218" i="48"/>
  <c r="G3450" i="10" s="1"/>
  <c r="J3282" i="10"/>
  <c r="R217" i="48"/>
  <c r="J3449" i="10" s="1"/>
  <c r="H3282" i="10"/>
  <c r="P217" i="48"/>
  <c r="H3449" i="10" s="1"/>
  <c r="F3282" i="10"/>
  <c r="N217" i="48"/>
  <c r="F3449" i="10" s="1"/>
  <c r="I3281" i="10"/>
  <c r="Q216" i="48"/>
  <c r="I3448" i="10" s="1"/>
  <c r="G3281" i="10"/>
  <c r="O216" i="48"/>
  <c r="G3448" i="10" s="1"/>
  <c r="J3280" i="10"/>
  <c r="R215" i="48"/>
  <c r="J3447" i="10" s="1"/>
  <c r="H3280" i="10"/>
  <c r="P215" i="48"/>
  <c r="H3447" i="10" s="1"/>
  <c r="F3280" i="10"/>
  <c r="N215" i="48"/>
  <c r="F3447" i="10" s="1"/>
  <c r="I3279" i="10"/>
  <c r="Q214" i="48"/>
  <c r="I3446" i="10" s="1"/>
  <c r="G3279" i="10"/>
  <c r="O214" i="48"/>
  <c r="G3446" i="10" s="1"/>
  <c r="J3278" i="10"/>
  <c r="R213" i="48"/>
  <c r="J3445" i="10" s="1"/>
  <c r="H3278" i="10"/>
  <c r="P213" i="48"/>
  <c r="H3445" i="10" s="1"/>
  <c r="F3278" i="10"/>
  <c r="N213" i="48"/>
  <c r="F3445" i="10" s="1"/>
  <c r="I3277" i="10"/>
  <c r="Q212" i="48"/>
  <c r="I3444" i="10" s="1"/>
  <c r="G3277" i="10"/>
  <c r="O212" i="48"/>
  <c r="G3444" i="10" s="1"/>
  <c r="J3276" i="10"/>
  <c r="R211" i="48"/>
  <c r="J3443" i="10" s="1"/>
  <c r="H3276" i="10"/>
  <c r="P211" i="48"/>
  <c r="H3443" i="10" s="1"/>
  <c r="F3276" i="10"/>
  <c r="N211" i="48"/>
  <c r="F3443" i="10" s="1"/>
  <c r="I3275" i="10"/>
  <c r="Q210" i="48"/>
  <c r="I3442" i="10" s="1"/>
  <c r="G3275" i="10"/>
  <c r="O210" i="48"/>
  <c r="G3442" i="10" s="1"/>
  <c r="J3274" i="10"/>
  <c r="R209" i="48"/>
  <c r="J3441" i="10" s="1"/>
  <c r="H3274" i="10"/>
  <c r="P209" i="48"/>
  <c r="H3441" i="10" s="1"/>
  <c r="F3274" i="10"/>
  <c r="N209" i="48"/>
  <c r="F3441" i="10" s="1"/>
  <c r="I3273" i="10"/>
  <c r="Q208" i="48"/>
  <c r="I3440" i="10" s="1"/>
  <c r="G3273" i="10"/>
  <c r="O208" i="48"/>
  <c r="G3440" i="10" s="1"/>
  <c r="J3272" i="10"/>
  <c r="R207" i="48"/>
  <c r="J3439" i="10" s="1"/>
  <c r="H3272" i="10"/>
  <c r="P207" i="48"/>
  <c r="H3439" i="10" s="1"/>
  <c r="F3272" i="10"/>
  <c r="N207" i="48"/>
  <c r="F3439" i="10" s="1"/>
  <c r="I3271" i="10"/>
  <c r="Q206" i="48"/>
  <c r="I3438" i="10" s="1"/>
  <c r="G3271" i="10"/>
  <c r="O206" i="48"/>
  <c r="G3438" i="10" s="1"/>
  <c r="J3270" i="10"/>
  <c r="R205" i="48"/>
  <c r="J3437" i="10" s="1"/>
  <c r="H3270" i="10"/>
  <c r="P205" i="48"/>
  <c r="H3437" i="10" s="1"/>
  <c r="F3270" i="10"/>
  <c r="N205" i="48"/>
  <c r="F3437" i="10" s="1"/>
  <c r="I3269" i="10"/>
  <c r="Q204" i="48"/>
  <c r="I3436" i="10" s="1"/>
  <c r="G3269" i="10"/>
  <c r="O204" i="48"/>
  <c r="G3436" i="10" s="1"/>
  <c r="J3268" i="10"/>
  <c r="R203" i="48"/>
  <c r="J3435" i="10" s="1"/>
  <c r="H3268" i="10"/>
  <c r="P203" i="48"/>
  <c r="H3435" i="10" s="1"/>
  <c r="F3268" i="10"/>
  <c r="N203" i="48"/>
  <c r="F3435" i="10" s="1"/>
  <c r="I3267" i="10"/>
  <c r="Q202" i="48"/>
  <c r="I3434" i="10" s="1"/>
  <c r="G3267" i="10"/>
  <c r="O202" i="48"/>
  <c r="G3434" i="10" s="1"/>
  <c r="J3266" i="10"/>
  <c r="R201" i="48"/>
  <c r="J3433" i="10" s="1"/>
  <c r="H3266" i="10"/>
  <c r="P201" i="48"/>
  <c r="H3433" i="10" s="1"/>
  <c r="F3266" i="10"/>
  <c r="N201" i="48"/>
  <c r="F3433" i="10" s="1"/>
  <c r="I3265" i="10"/>
  <c r="Q200" i="48"/>
  <c r="I3432" i="10" s="1"/>
  <c r="G3265" i="10"/>
  <c r="O200" i="48"/>
  <c r="G3432" i="10" s="1"/>
  <c r="J3264" i="10"/>
  <c r="R199" i="48"/>
  <c r="J3431" i="10" s="1"/>
  <c r="H3264" i="10"/>
  <c r="P199" i="48"/>
  <c r="H3431" i="10" s="1"/>
  <c r="F3264" i="10"/>
  <c r="N199" i="48"/>
  <c r="F3431" i="10" s="1"/>
  <c r="I3263" i="10"/>
  <c r="Q198" i="48"/>
  <c r="I3430" i="10" s="1"/>
  <c r="G3263" i="10"/>
  <c r="O198" i="48"/>
  <c r="G3430" i="10" s="1"/>
  <c r="J3262" i="10"/>
  <c r="R197" i="48"/>
  <c r="J3429" i="10" s="1"/>
  <c r="H3262" i="10"/>
  <c r="P197" i="48"/>
  <c r="H3429" i="10" s="1"/>
  <c r="F3262" i="10"/>
  <c r="N197" i="48"/>
  <c r="F3429" i="10" s="1"/>
  <c r="I3261" i="10"/>
  <c r="Q196" i="48"/>
  <c r="I3428" i="10" s="1"/>
  <c r="G3261" i="10"/>
  <c r="O196" i="48"/>
  <c r="G3428" i="10" s="1"/>
  <c r="J3260" i="10"/>
  <c r="R195" i="48"/>
  <c r="J3427" i="10" s="1"/>
  <c r="H3260" i="10"/>
  <c r="P195" i="48"/>
  <c r="H3427" i="10" s="1"/>
  <c r="F3260" i="10"/>
  <c r="N195" i="48"/>
  <c r="F3427" i="10" s="1"/>
  <c r="I3259" i="10"/>
  <c r="Q194" i="48"/>
  <c r="I3426" i="10" s="1"/>
  <c r="G3259" i="10"/>
  <c r="O194" i="48"/>
  <c r="G3426" i="10" s="1"/>
  <c r="J3258" i="10"/>
  <c r="R193" i="48"/>
  <c r="J3425" i="10" s="1"/>
  <c r="H3258" i="10"/>
  <c r="P193" i="48"/>
  <c r="H3425" i="10" s="1"/>
  <c r="F3258" i="10"/>
  <c r="N193" i="48"/>
  <c r="F3425" i="10" s="1"/>
  <c r="I3257" i="10"/>
  <c r="Q192" i="48"/>
  <c r="I3424" i="10" s="1"/>
  <c r="G3257" i="10"/>
  <c r="O192" i="48"/>
  <c r="G3424" i="10" s="1"/>
  <c r="J3256" i="10"/>
  <c r="R191" i="48"/>
  <c r="J3423" i="10" s="1"/>
  <c r="H3256" i="10"/>
  <c r="P191" i="48"/>
  <c r="H3423" i="10" s="1"/>
  <c r="F3256" i="10"/>
  <c r="N191" i="48"/>
  <c r="F3423" i="10" s="1"/>
  <c r="I3255" i="10"/>
  <c r="Q190" i="48"/>
  <c r="I3422" i="10" s="1"/>
  <c r="G3255" i="10"/>
  <c r="O190" i="48"/>
  <c r="G3422" i="10" s="1"/>
  <c r="J3254" i="10"/>
  <c r="R189" i="48"/>
  <c r="J3421" i="10" s="1"/>
  <c r="H3254" i="10"/>
  <c r="P189" i="48"/>
  <c r="H3421" i="10" s="1"/>
  <c r="F3254" i="10"/>
  <c r="N189" i="48"/>
  <c r="F3421" i="10" s="1"/>
  <c r="I3253" i="10"/>
  <c r="Q188" i="48"/>
  <c r="I3420" i="10" s="1"/>
  <c r="G3253" i="10"/>
  <c r="O188" i="48"/>
  <c r="G3420" i="10" s="1"/>
  <c r="J3252" i="10"/>
  <c r="R187" i="48"/>
  <c r="J3419" i="10" s="1"/>
  <c r="H3252" i="10"/>
  <c r="P187" i="48"/>
  <c r="H3419" i="10" s="1"/>
  <c r="F3252" i="10"/>
  <c r="N187" i="48"/>
  <c r="F3419" i="10" s="1"/>
  <c r="I3251" i="10"/>
  <c r="Q186" i="48"/>
  <c r="I3418" i="10" s="1"/>
  <c r="G3251" i="10"/>
  <c r="O186" i="48"/>
  <c r="G3418" i="10" s="1"/>
  <c r="J3250" i="10"/>
  <c r="R185" i="48"/>
  <c r="J3417" i="10" s="1"/>
  <c r="H3250" i="10"/>
  <c r="P185" i="48"/>
  <c r="H3417" i="10" s="1"/>
  <c r="F3250" i="10"/>
  <c r="N185" i="48"/>
  <c r="F3417" i="10" s="1"/>
  <c r="I3249" i="10"/>
  <c r="Q184" i="48"/>
  <c r="I3416" i="10" s="1"/>
  <c r="G3249" i="10"/>
  <c r="O184" i="48"/>
  <c r="G3416" i="10" s="1"/>
  <c r="J3248" i="10"/>
  <c r="R183" i="48"/>
  <c r="J3415" i="10" s="1"/>
  <c r="H3248" i="10"/>
  <c r="P183" i="48"/>
  <c r="H3415" i="10" s="1"/>
  <c r="F3248" i="10"/>
  <c r="N183" i="48"/>
  <c r="F3415" i="10" s="1"/>
  <c r="I3247" i="10"/>
  <c r="Q182" i="48"/>
  <c r="I3414" i="10" s="1"/>
  <c r="G3247" i="10"/>
  <c r="O182" i="48"/>
  <c r="G3414" i="10" s="1"/>
  <c r="J3246" i="10"/>
  <c r="R181" i="48"/>
  <c r="J3413" i="10" s="1"/>
  <c r="H3246" i="10"/>
  <c r="P181" i="48"/>
  <c r="H3413" i="10" s="1"/>
  <c r="F3246" i="10"/>
  <c r="N181" i="48"/>
  <c r="F3413" i="10" s="1"/>
  <c r="I3245" i="10"/>
  <c r="Q180" i="48"/>
  <c r="I3412" i="10" s="1"/>
  <c r="G3245" i="10"/>
  <c r="O180" i="48"/>
  <c r="G3412" i="10" s="1"/>
  <c r="J3244" i="10"/>
  <c r="R179" i="48"/>
  <c r="J3411" i="10" s="1"/>
  <c r="H3244" i="10"/>
  <c r="P179" i="48"/>
  <c r="H3411" i="10" s="1"/>
  <c r="F3244" i="10"/>
  <c r="N179" i="48"/>
  <c r="F3411" i="10" s="1"/>
  <c r="I3243" i="10"/>
  <c r="Q178" i="48"/>
  <c r="I3410" i="10" s="1"/>
  <c r="G3243" i="10"/>
  <c r="O178" i="48"/>
  <c r="G3410" i="10" s="1"/>
  <c r="J3242" i="10"/>
  <c r="R177" i="48"/>
  <c r="J3409" i="10" s="1"/>
  <c r="H3242" i="10"/>
  <c r="P177" i="48"/>
  <c r="H3409" i="10" s="1"/>
  <c r="F3242" i="10"/>
  <c r="N177" i="48"/>
  <c r="F3409" i="10" s="1"/>
  <c r="I3241" i="10"/>
  <c r="Q176" i="48"/>
  <c r="I3408" i="10" s="1"/>
  <c r="G3241" i="10"/>
  <c r="O176" i="48"/>
  <c r="G3408" i="10" s="1"/>
  <c r="J3240" i="10"/>
  <c r="R175" i="48"/>
  <c r="J3407" i="10" s="1"/>
  <c r="H3240" i="10"/>
  <c r="P175" i="48"/>
  <c r="H3407" i="10" s="1"/>
  <c r="F3240" i="10"/>
  <c r="N175" i="48"/>
  <c r="F3407" i="10" s="1"/>
  <c r="I3239" i="10"/>
  <c r="Q174" i="48"/>
  <c r="I3406" i="10" s="1"/>
  <c r="G3239" i="10"/>
  <c r="O174" i="48"/>
  <c r="G3406" i="10" s="1"/>
  <c r="D190" i="48"/>
  <c r="F188" i="48"/>
  <c r="G187" i="48"/>
  <c r="E186" i="48"/>
  <c r="E185" i="48"/>
  <c r="I184" i="48"/>
  <c r="D184" i="48"/>
  <c r="G181" i="48"/>
  <c r="G179" i="48"/>
  <c r="I177" i="48"/>
  <c r="D176" i="48"/>
  <c r="D175" i="48"/>
  <c r="I339" i="48"/>
  <c r="I338" i="48"/>
  <c r="D338" i="48"/>
  <c r="D337" i="48"/>
  <c r="E336" i="48"/>
  <c r="I335" i="48"/>
  <c r="I334" i="48"/>
  <c r="F334" i="48"/>
  <c r="F333" i="48"/>
  <c r="G332" i="48"/>
  <c r="E332" i="48"/>
  <c r="G331" i="48"/>
  <c r="I330" i="48"/>
  <c r="D330" i="48"/>
  <c r="D329" i="48"/>
  <c r="G327" i="48"/>
  <c r="I326" i="48"/>
  <c r="D326" i="48"/>
  <c r="D325" i="48"/>
  <c r="G324" i="48"/>
  <c r="G323" i="48"/>
  <c r="I322" i="48"/>
  <c r="D322" i="48"/>
  <c r="D321" i="48"/>
  <c r="G320" i="48"/>
  <c r="I319" i="48"/>
  <c r="E319" i="48"/>
  <c r="F318" i="48"/>
  <c r="F190" i="48"/>
  <c r="F187" i="48"/>
  <c r="D187" i="48"/>
  <c r="I185" i="48"/>
  <c r="G184" i="48"/>
  <c r="E184" i="48"/>
  <c r="I181" i="48"/>
  <c r="E181" i="48"/>
  <c r="I179" i="48"/>
  <c r="E179" i="48"/>
  <c r="I178" i="48"/>
  <c r="E178" i="48"/>
  <c r="G177" i="48"/>
  <c r="G176" i="48"/>
  <c r="I175" i="48"/>
  <c r="E175" i="48"/>
  <c r="F339" i="48"/>
  <c r="D339" i="48"/>
  <c r="G338" i="48"/>
  <c r="E338" i="48"/>
  <c r="I337" i="48"/>
  <c r="G337" i="48"/>
  <c r="E337" i="48"/>
  <c r="I336" i="48"/>
  <c r="F336" i="48"/>
  <c r="D336" i="48"/>
  <c r="F335" i="48"/>
  <c r="D335" i="48"/>
  <c r="G334" i="48"/>
  <c r="E334" i="48"/>
  <c r="I333" i="48"/>
  <c r="G333" i="48"/>
  <c r="E333" i="48"/>
  <c r="I332" i="48"/>
  <c r="F332" i="48"/>
  <c r="D332" i="48"/>
  <c r="F331" i="48"/>
  <c r="D331" i="48"/>
  <c r="G330" i="48"/>
  <c r="E330" i="48"/>
  <c r="I329" i="48"/>
  <c r="G329" i="48"/>
  <c r="E329" i="48"/>
  <c r="I328" i="48"/>
  <c r="F328" i="48"/>
  <c r="D328" i="48"/>
  <c r="F327" i="48"/>
  <c r="D327" i="48"/>
  <c r="G326" i="48"/>
  <c r="E326" i="48"/>
  <c r="I325" i="48"/>
  <c r="G325" i="48"/>
  <c r="E325" i="48"/>
  <c r="I324" i="48"/>
  <c r="F324" i="48"/>
  <c r="D324" i="48"/>
  <c r="F323" i="48"/>
  <c r="D323" i="48"/>
  <c r="G322" i="48"/>
  <c r="E322" i="48"/>
  <c r="I321" i="48"/>
  <c r="G321" i="48"/>
  <c r="E321" i="48"/>
  <c r="I320" i="48"/>
  <c r="F320" i="48"/>
  <c r="D320" i="48"/>
  <c r="F319" i="48"/>
  <c r="D319" i="48"/>
  <c r="G318" i="48"/>
  <c r="E318" i="48"/>
  <c r="I317" i="48"/>
  <c r="G317" i="48"/>
  <c r="E317" i="48"/>
  <c r="I316" i="48"/>
  <c r="F316" i="48"/>
  <c r="D316" i="48"/>
  <c r="F315" i="48"/>
  <c r="D315" i="48"/>
  <c r="G314" i="48"/>
  <c r="E314" i="48"/>
  <c r="I313" i="48"/>
  <c r="G313" i="48"/>
  <c r="E313" i="48"/>
  <c r="I312" i="48"/>
  <c r="F312" i="48"/>
  <c r="D312" i="48"/>
  <c r="F311" i="48"/>
  <c r="D311" i="48"/>
  <c r="G310" i="48"/>
  <c r="E310" i="48"/>
  <c r="I309" i="48"/>
  <c r="G309" i="48"/>
  <c r="E309" i="48"/>
  <c r="I308" i="48"/>
  <c r="F308" i="48"/>
  <c r="D308" i="48"/>
  <c r="F307" i="48"/>
  <c r="D307" i="48"/>
  <c r="G306" i="48"/>
  <c r="E306" i="48"/>
  <c r="I305" i="48"/>
  <c r="G305" i="48"/>
  <c r="E305" i="48"/>
  <c r="I304" i="48"/>
  <c r="F304" i="48"/>
  <c r="D304" i="48"/>
  <c r="F303" i="48"/>
  <c r="D303" i="48"/>
  <c r="G302" i="48"/>
  <c r="E302" i="48"/>
  <c r="I301" i="48"/>
  <c r="G301" i="48"/>
  <c r="E301" i="48"/>
  <c r="I300" i="48"/>
  <c r="F300" i="48"/>
  <c r="D300" i="48"/>
  <c r="F299" i="48"/>
  <c r="D299" i="48"/>
  <c r="G298" i="48"/>
  <c r="E298" i="48"/>
  <c r="I297" i="48"/>
  <c r="G297" i="48"/>
  <c r="E297" i="48"/>
  <c r="I296" i="48"/>
  <c r="F296" i="48"/>
  <c r="D296" i="48"/>
  <c r="F295" i="48"/>
  <c r="D295" i="48"/>
  <c r="G294" i="48"/>
  <c r="E294" i="48"/>
  <c r="I293" i="48"/>
  <c r="G293" i="48"/>
  <c r="E293" i="48"/>
  <c r="I292" i="48"/>
  <c r="F292" i="48"/>
  <c r="D292" i="48"/>
  <c r="F291" i="48"/>
  <c r="D291" i="48"/>
  <c r="G290" i="48"/>
  <c r="E290" i="48"/>
  <c r="I289" i="48"/>
  <c r="G289" i="48"/>
  <c r="E289" i="48"/>
  <c r="I288" i="48"/>
  <c r="F288" i="48"/>
  <c r="D288" i="48"/>
  <c r="F287" i="48"/>
  <c r="D287" i="48"/>
  <c r="G286" i="48"/>
  <c r="E286" i="48"/>
  <c r="I285" i="48"/>
  <c r="G285" i="48"/>
  <c r="E285" i="48"/>
  <c r="I284" i="48"/>
  <c r="F284" i="48"/>
  <c r="D284" i="48"/>
  <c r="F283" i="48"/>
  <c r="D283" i="48"/>
  <c r="G282" i="48"/>
  <c r="E282" i="48"/>
  <c r="I281" i="48"/>
  <c r="G281" i="48"/>
  <c r="E281" i="48"/>
  <c r="I280" i="48"/>
  <c r="F280" i="48"/>
  <c r="D280" i="48"/>
  <c r="F279" i="48"/>
  <c r="D279" i="48"/>
  <c r="G278" i="48"/>
  <c r="E278" i="48"/>
  <c r="I277" i="48"/>
  <c r="G277" i="48"/>
  <c r="E277" i="48"/>
  <c r="I276" i="48"/>
  <c r="F276" i="48"/>
  <c r="D276" i="48"/>
  <c r="F275" i="48"/>
  <c r="D275" i="48"/>
  <c r="G274" i="48"/>
  <c r="E274" i="48"/>
  <c r="I273" i="48"/>
  <c r="G273" i="48"/>
  <c r="E273" i="48"/>
  <c r="I272" i="48"/>
  <c r="F272" i="48"/>
  <c r="D272" i="48"/>
  <c r="F271" i="48"/>
  <c r="D271" i="48"/>
  <c r="G270" i="48"/>
  <c r="E270" i="48"/>
  <c r="I269" i="48"/>
  <c r="G269" i="48"/>
  <c r="E269" i="48"/>
  <c r="I268" i="48"/>
  <c r="F268" i="48"/>
  <c r="D268" i="48"/>
  <c r="F267" i="48"/>
  <c r="D267" i="48"/>
  <c r="G266" i="48"/>
  <c r="E266" i="48"/>
  <c r="I265" i="48"/>
  <c r="G265" i="48"/>
  <c r="E265" i="48"/>
  <c r="I264" i="48"/>
  <c r="F264" i="48"/>
  <c r="D264" i="48"/>
  <c r="F263" i="48"/>
  <c r="D263" i="48"/>
  <c r="G262" i="48"/>
  <c r="E262" i="48"/>
  <c r="I261" i="48"/>
  <c r="G261" i="48"/>
  <c r="E261" i="48"/>
  <c r="I260" i="48"/>
  <c r="F260" i="48"/>
  <c r="D260" i="48"/>
  <c r="F259" i="48"/>
  <c r="D259" i="48"/>
  <c r="G258" i="48"/>
  <c r="E258" i="48"/>
  <c r="I257" i="48"/>
  <c r="G257" i="48"/>
  <c r="E257" i="48"/>
  <c r="I256" i="48"/>
  <c r="F256" i="48"/>
  <c r="D256" i="48"/>
  <c r="F255" i="48"/>
  <c r="D255" i="48"/>
  <c r="G254" i="48"/>
  <c r="E254" i="48"/>
  <c r="I253" i="48"/>
  <c r="G253" i="48"/>
  <c r="E253" i="48"/>
  <c r="I252" i="48"/>
  <c r="F252" i="48"/>
  <c r="D252" i="48"/>
  <c r="F251" i="48"/>
  <c r="D251" i="48"/>
  <c r="G250" i="48"/>
  <c r="E250" i="48"/>
  <c r="I249" i="48"/>
  <c r="G249" i="48"/>
  <c r="E249" i="48"/>
  <c r="I248" i="48"/>
  <c r="F248" i="48"/>
  <c r="D248" i="48"/>
  <c r="F247" i="48"/>
  <c r="D247" i="48"/>
  <c r="G246" i="48"/>
  <c r="E246" i="48"/>
  <c r="I245" i="48"/>
  <c r="G245" i="48"/>
  <c r="E245" i="48"/>
  <c r="I244" i="48"/>
  <c r="F244" i="48"/>
  <c r="D244" i="48"/>
  <c r="F243" i="48"/>
  <c r="D243" i="48"/>
  <c r="G242" i="48"/>
  <c r="E242" i="48"/>
  <c r="I241" i="48"/>
  <c r="G241" i="48"/>
  <c r="E241" i="48"/>
  <c r="I240" i="48"/>
  <c r="F240" i="48"/>
  <c r="D240" i="48"/>
  <c r="F239" i="48"/>
  <c r="D239" i="48"/>
  <c r="G238" i="48"/>
  <c r="E238" i="48"/>
  <c r="I237" i="48"/>
  <c r="G237" i="48"/>
  <c r="E237" i="48"/>
  <c r="I236" i="48"/>
  <c r="F236" i="48"/>
  <c r="D236" i="48"/>
  <c r="F235" i="48"/>
  <c r="D235" i="48"/>
  <c r="G234" i="48"/>
  <c r="E234" i="48"/>
  <c r="I233" i="48"/>
  <c r="G233" i="48"/>
  <c r="E233" i="48"/>
  <c r="I232" i="48"/>
  <c r="F232" i="48"/>
  <c r="D232" i="48"/>
  <c r="F231" i="48"/>
  <c r="D231" i="48"/>
  <c r="G230" i="48"/>
  <c r="E230" i="48"/>
  <c r="I229" i="48"/>
  <c r="G229" i="48"/>
  <c r="E229" i="48"/>
  <c r="I228" i="48"/>
  <c r="F228" i="48"/>
  <c r="D228" i="48"/>
  <c r="F227" i="48"/>
  <c r="D227" i="48"/>
  <c r="G226" i="48"/>
  <c r="E226" i="48"/>
  <c r="I225" i="48"/>
  <c r="G225" i="48"/>
  <c r="E225" i="48"/>
  <c r="I224" i="48"/>
  <c r="F224" i="48"/>
  <c r="D224" i="48"/>
  <c r="F223" i="48"/>
  <c r="D223" i="48"/>
  <c r="G222" i="48"/>
  <c r="E222" i="48"/>
  <c r="I221" i="48"/>
  <c r="G221" i="48"/>
  <c r="E221" i="48"/>
  <c r="G220" i="48"/>
  <c r="E220" i="48"/>
  <c r="F219" i="48"/>
  <c r="D219" i="48"/>
  <c r="I218" i="48"/>
  <c r="F218" i="48"/>
  <c r="D218" i="48"/>
  <c r="I217" i="48"/>
  <c r="G217" i="48"/>
  <c r="E217" i="48"/>
  <c r="G216" i="48"/>
  <c r="E216" i="48"/>
  <c r="F215" i="48"/>
  <c r="D215" i="48"/>
  <c r="I214" i="48"/>
  <c r="F214" i="48"/>
  <c r="D214" i="48"/>
  <c r="I213" i="48"/>
  <c r="G213" i="48"/>
  <c r="E213" i="48"/>
  <c r="G212" i="48"/>
  <c r="E212" i="48"/>
  <c r="F211" i="48"/>
  <c r="D211" i="48"/>
  <c r="I210" i="48"/>
  <c r="F210" i="48"/>
  <c r="D210" i="48"/>
  <c r="I209" i="48"/>
  <c r="G209" i="48"/>
  <c r="E209" i="48"/>
  <c r="G208" i="48"/>
  <c r="E208" i="48"/>
  <c r="F207" i="48"/>
  <c r="D207" i="48"/>
  <c r="I206" i="48"/>
  <c r="F206" i="48"/>
  <c r="D206" i="48"/>
  <c r="I205" i="48"/>
  <c r="G205" i="48"/>
  <c r="E205" i="48"/>
  <c r="G204" i="48"/>
  <c r="E204" i="48"/>
  <c r="F203" i="48"/>
  <c r="D203" i="48"/>
  <c r="I202" i="48"/>
  <c r="F202" i="48"/>
  <c r="D202" i="48"/>
  <c r="E3239" i="10"/>
  <c r="M174" i="48"/>
  <c r="E3406" i="10" s="1"/>
  <c r="E3241" i="10"/>
  <c r="M176" i="48"/>
  <c r="E3408" i="10" s="1"/>
  <c r="E3243" i="10"/>
  <c r="M178" i="48"/>
  <c r="E3410" i="10" s="1"/>
  <c r="E3245" i="10"/>
  <c r="M180" i="48"/>
  <c r="E3412" i="10" s="1"/>
  <c r="E3247" i="10"/>
  <c r="M182" i="48"/>
  <c r="E3414" i="10" s="1"/>
  <c r="E3249" i="10"/>
  <c r="M184" i="48"/>
  <c r="E3416" i="10" s="1"/>
  <c r="E3251" i="10"/>
  <c r="M186" i="48"/>
  <c r="E3418" i="10" s="1"/>
  <c r="E3253" i="10"/>
  <c r="M188" i="48"/>
  <c r="E3420" i="10" s="1"/>
  <c r="E3255" i="10"/>
  <c r="M190" i="48"/>
  <c r="E3422" i="10" s="1"/>
  <c r="E3257" i="10"/>
  <c r="M192" i="48"/>
  <c r="E3424" i="10" s="1"/>
  <c r="E3259" i="10"/>
  <c r="M194" i="48"/>
  <c r="E3426" i="10" s="1"/>
  <c r="E3261" i="10"/>
  <c r="M196" i="48"/>
  <c r="E3428" i="10" s="1"/>
  <c r="E3263" i="10"/>
  <c r="M198" i="48"/>
  <c r="E3430" i="10" s="1"/>
  <c r="E3265" i="10"/>
  <c r="M200" i="48"/>
  <c r="E3432" i="10" s="1"/>
  <c r="E3267" i="10"/>
  <c r="M202" i="48"/>
  <c r="E3434" i="10" s="1"/>
  <c r="E3269" i="10"/>
  <c r="M204" i="48"/>
  <c r="E3436" i="10" s="1"/>
  <c r="E3271" i="10"/>
  <c r="M206" i="48"/>
  <c r="E3438" i="10" s="1"/>
  <c r="E3273" i="10"/>
  <c r="M208" i="48"/>
  <c r="E3440" i="10" s="1"/>
  <c r="E3275" i="10"/>
  <c r="M210" i="48"/>
  <c r="E3442" i="10" s="1"/>
  <c r="E3277" i="10"/>
  <c r="M212" i="48"/>
  <c r="E3444" i="10" s="1"/>
  <c r="E3279" i="10"/>
  <c r="M214" i="48"/>
  <c r="E3446" i="10" s="1"/>
  <c r="E3281" i="10"/>
  <c r="M216" i="48"/>
  <c r="E3448" i="10" s="1"/>
  <c r="E3283" i="10"/>
  <c r="M218" i="48"/>
  <c r="E3450" i="10" s="1"/>
  <c r="E3285" i="10"/>
  <c r="M220" i="48"/>
  <c r="E3452" i="10" s="1"/>
  <c r="E3287" i="10"/>
  <c r="M222" i="48"/>
  <c r="E3454" i="10" s="1"/>
  <c r="E3289" i="10"/>
  <c r="M224" i="48"/>
  <c r="E3456" i="10" s="1"/>
  <c r="E3291" i="10"/>
  <c r="M226" i="48"/>
  <c r="E3458" i="10" s="1"/>
  <c r="E3293" i="10"/>
  <c r="M228" i="48"/>
  <c r="E3460" i="10" s="1"/>
  <c r="E3295" i="10"/>
  <c r="M230" i="48"/>
  <c r="E3462" i="10" s="1"/>
  <c r="E3297" i="10"/>
  <c r="M232" i="48"/>
  <c r="E3464" i="10" s="1"/>
  <c r="E3299" i="10"/>
  <c r="M234" i="48"/>
  <c r="E3466" i="10" s="1"/>
  <c r="E3301" i="10"/>
  <c r="M236" i="48"/>
  <c r="E3468" i="10" s="1"/>
  <c r="E3303" i="10"/>
  <c r="M238" i="48"/>
  <c r="E3470" i="10" s="1"/>
  <c r="E3305" i="10"/>
  <c r="M240" i="48"/>
  <c r="E3472" i="10" s="1"/>
  <c r="E3307" i="10"/>
  <c r="M242" i="48"/>
  <c r="E3474" i="10" s="1"/>
  <c r="E3309" i="10"/>
  <c r="M244" i="48"/>
  <c r="E3476" i="10" s="1"/>
  <c r="E3311" i="10"/>
  <c r="M246" i="48"/>
  <c r="E3478" i="10" s="1"/>
  <c r="E3313" i="10"/>
  <c r="M248" i="48"/>
  <c r="E3480" i="10" s="1"/>
  <c r="E3315" i="10"/>
  <c r="M250" i="48"/>
  <c r="E3482" i="10" s="1"/>
  <c r="E3317" i="10"/>
  <c r="M252" i="48"/>
  <c r="E3484" i="10" s="1"/>
  <c r="E3319" i="10"/>
  <c r="M254" i="48"/>
  <c r="E3486" i="10" s="1"/>
  <c r="E3321" i="10"/>
  <c r="M256" i="48"/>
  <c r="E3488" i="10" s="1"/>
  <c r="E3323" i="10"/>
  <c r="M258" i="48"/>
  <c r="E3490" i="10" s="1"/>
  <c r="E3325" i="10"/>
  <c r="M260" i="48"/>
  <c r="E3492" i="10" s="1"/>
  <c r="E3327" i="10"/>
  <c r="M262" i="48"/>
  <c r="E3494" i="10" s="1"/>
  <c r="E3329" i="10"/>
  <c r="M264" i="48"/>
  <c r="E3496" i="10" s="1"/>
  <c r="E3331" i="10"/>
  <c r="M266" i="48"/>
  <c r="E3498" i="10" s="1"/>
  <c r="E3333" i="10"/>
  <c r="M268" i="48"/>
  <c r="E3500" i="10" s="1"/>
  <c r="E3335" i="10"/>
  <c r="M270" i="48"/>
  <c r="E3502" i="10" s="1"/>
  <c r="E3337" i="10"/>
  <c r="M272" i="48"/>
  <c r="E3504" i="10" s="1"/>
  <c r="E3339" i="10"/>
  <c r="M274" i="48"/>
  <c r="E3506" i="10" s="1"/>
  <c r="E3341" i="10"/>
  <c r="M276" i="48"/>
  <c r="E3508" i="10" s="1"/>
  <c r="E3343" i="10"/>
  <c r="M278" i="48"/>
  <c r="E3510" i="10" s="1"/>
  <c r="E3345" i="10"/>
  <c r="M280" i="48"/>
  <c r="E3512" i="10" s="1"/>
  <c r="E3347" i="10"/>
  <c r="M282" i="48"/>
  <c r="E3514" i="10" s="1"/>
  <c r="E3349" i="10"/>
  <c r="M284" i="48"/>
  <c r="E3516" i="10" s="1"/>
  <c r="E3351" i="10"/>
  <c r="M286" i="48"/>
  <c r="E3518" i="10" s="1"/>
  <c r="E3353" i="10"/>
  <c r="M288" i="48"/>
  <c r="E3520" i="10" s="1"/>
  <c r="E3355" i="10"/>
  <c r="M290" i="48"/>
  <c r="E3522" i="10" s="1"/>
  <c r="E3357" i="10"/>
  <c r="M292" i="48"/>
  <c r="E3524" i="10" s="1"/>
  <c r="E3359" i="10"/>
  <c r="M294" i="48"/>
  <c r="E3526" i="10" s="1"/>
  <c r="E3361" i="10"/>
  <c r="M296" i="48"/>
  <c r="E3528" i="10" s="1"/>
  <c r="E3363" i="10"/>
  <c r="M298" i="48"/>
  <c r="E3530" i="10" s="1"/>
  <c r="E3365" i="10"/>
  <c r="M300" i="48"/>
  <c r="E3532" i="10" s="1"/>
  <c r="E3367" i="10"/>
  <c r="M302" i="48"/>
  <c r="E3534" i="10" s="1"/>
  <c r="E3369" i="10"/>
  <c r="M304" i="48"/>
  <c r="E3536" i="10" s="1"/>
  <c r="E3371" i="10"/>
  <c r="M306" i="48"/>
  <c r="E3538" i="10" s="1"/>
  <c r="E3373" i="10"/>
  <c r="M308" i="48"/>
  <c r="E3540" i="10" s="1"/>
  <c r="E3375" i="10"/>
  <c r="M310" i="48"/>
  <c r="E3542" i="10" s="1"/>
  <c r="E3377" i="10"/>
  <c r="M312" i="48"/>
  <c r="E3544" i="10" s="1"/>
  <c r="E3379" i="10"/>
  <c r="M314" i="48"/>
  <c r="E3546" i="10" s="1"/>
  <c r="E3381" i="10"/>
  <c r="M316" i="48"/>
  <c r="E3548" i="10" s="1"/>
  <c r="E3383" i="10"/>
  <c r="M318" i="48"/>
  <c r="E3550" i="10" s="1"/>
  <c r="E3385" i="10"/>
  <c r="M320" i="48"/>
  <c r="E3552" i="10" s="1"/>
  <c r="E3387" i="10"/>
  <c r="M322" i="48"/>
  <c r="E3554" i="10" s="1"/>
  <c r="E3389" i="10"/>
  <c r="M324" i="48"/>
  <c r="E3556" i="10" s="1"/>
  <c r="E3391" i="10"/>
  <c r="M326" i="48"/>
  <c r="E3558" i="10" s="1"/>
  <c r="E3393" i="10"/>
  <c r="M328" i="48"/>
  <c r="E3560" i="10" s="1"/>
  <c r="E3395" i="10"/>
  <c r="M330" i="48"/>
  <c r="E3562" i="10" s="1"/>
  <c r="E3397" i="10"/>
  <c r="M332" i="48"/>
  <c r="E3564" i="10" s="1"/>
  <c r="E3399" i="10"/>
  <c r="M334" i="48"/>
  <c r="E3566" i="10" s="1"/>
  <c r="E3401" i="10"/>
  <c r="M336" i="48"/>
  <c r="E3568" i="10" s="1"/>
  <c r="E3403" i="10"/>
  <c r="M338" i="48"/>
  <c r="E3570" i="10" s="1"/>
  <c r="D3239" i="10"/>
  <c r="K174" i="48"/>
  <c r="D3406" i="10" s="1"/>
  <c r="D3241" i="10"/>
  <c r="K176" i="48"/>
  <c r="D3408" i="10" s="1"/>
  <c r="D3243" i="10"/>
  <c r="K178" i="48"/>
  <c r="D3410" i="10" s="1"/>
  <c r="D3245" i="10"/>
  <c r="K180" i="48"/>
  <c r="D3412" i="10" s="1"/>
  <c r="D3247" i="10"/>
  <c r="K182" i="48"/>
  <c r="D3414" i="10" s="1"/>
  <c r="D3249" i="10"/>
  <c r="K184" i="48"/>
  <c r="D3416" i="10" s="1"/>
  <c r="D3251" i="10"/>
  <c r="K186" i="48"/>
  <c r="D3418" i="10" s="1"/>
  <c r="D3253" i="10"/>
  <c r="K188" i="48"/>
  <c r="D3420" i="10" s="1"/>
  <c r="D3255" i="10"/>
  <c r="K190" i="48"/>
  <c r="D3422" i="10" s="1"/>
  <c r="D3257" i="10"/>
  <c r="K192" i="48"/>
  <c r="D3424" i="10" s="1"/>
  <c r="D3259" i="10"/>
  <c r="K194" i="48"/>
  <c r="D3426" i="10" s="1"/>
  <c r="D3261" i="10"/>
  <c r="K196" i="48"/>
  <c r="D3428" i="10" s="1"/>
  <c r="D3263" i="10"/>
  <c r="K198" i="48"/>
  <c r="D3430" i="10" s="1"/>
  <c r="D3265" i="10"/>
  <c r="K200" i="48"/>
  <c r="D3432" i="10" s="1"/>
  <c r="D3267" i="10"/>
  <c r="K202" i="48"/>
  <c r="D3434" i="10" s="1"/>
  <c r="D3269" i="10"/>
  <c r="K204" i="48"/>
  <c r="D3436" i="10" s="1"/>
  <c r="D3271" i="10"/>
  <c r="K206" i="48"/>
  <c r="D3438" i="10" s="1"/>
  <c r="D3273" i="10"/>
  <c r="K208" i="48"/>
  <c r="D3440" i="10" s="1"/>
  <c r="D3275" i="10"/>
  <c r="K210" i="48"/>
  <c r="D3442" i="10" s="1"/>
  <c r="D3277" i="10"/>
  <c r="K212" i="48"/>
  <c r="D3444" i="10" s="1"/>
  <c r="D3279" i="10"/>
  <c r="K214" i="48"/>
  <c r="D3446" i="10" s="1"/>
  <c r="D3281" i="10"/>
  <c r="K216" i="48"/>
  <c r="D3448" i="10" s="1"/>
  <c r="D3283" i="10"/>
  <c r="K218" i="48"/>
  <c r="D3450" i="10" s="1"/>
  <c r="D3285" i="10"/>
  <c r="K220" i="48"/>
  <c r="D3452" i="10" s="1"/>
  <c r="D3287" i="10"/>
  <c r="K222" i="48"/>
  <c r="D3454" i="10" s="1"/>
  <c r="D3289" i="10"/>
  <c r="K224" i="48"/>
  <c r="D3456" i="10" s="1"/>
  <c r="D3291" i="10"/>
  <c r="K226" i="48"/>
  <c r="D3458" i="10" s="1"/>
  <c r="D3293" i="10"/>
  <c r="K228" i="48"/>
  <c r="D3460" i="10" s="1"/>
  <c r="D3295" i="10"/>
  <c r="K230" i="48"/>
  <c r="D3462" i="10" s="1"/>
  <c r="D3297" i="10"/>
  <c r="K232" i="48"/>
  <c r="D3464" i="10" s="1"/>
  <c r="D3299" i="10"/>
  <c r="K234" i="48"/>
  <c r="D3466" i="10" s="1"/>
  <c r="D3301" i="10"/>
  <c r="K236" i="48"/>
  <c r="D3468" i="10" s="1"/>
  <c r="D3303" i="10"/>
  <c r="K238" i="48"/>
  <c r="D3470" i="10" s="1"/>
  <c r="D3305" i="10"/>
  <c r="K240" i="48"/>
  <c r="D3472" i="10" s="1"/>
  <c r="D3307" i="10"/>
  <c r="K242" i="48"/>
  <c r="D3474" i="10" s="1"/>
  <c r="D3309" i="10"/>
  <c r="K244" i="48"/>
  <c r="D3476" i="10" s="1"/>
  <c r="D3311" i="10"/>
  <c r="K246" i="48"/>
  <c r="D3478" i="10" s="1"/>
  <c r="D3313" i="10"/>
  <c r="K248" i="48"/>
  <c r="D3480" i="10" s="1"/>
  <c r="D3315" i="10"/>
  <c r="K250" i="48"/>
  <c r="D3482" i="10" s="1"/>
  <c r="D3317" i="10"/>
  <c r="K252" i="48"/>
  <c r="D3484" i="10" s="1"/>
  <c r="D3319" i="10"/>
  <c r="K254" i="48"/>
  <c r="D3486" i="10" s="1"/>
  <c r="D3321" i="10"/>
  <c r="K256" i="48"/>
  <c r="D3488" i="10" s="1"/>
  <c r="D3323" i="10"/>
  <c r="K258" i="48"/>
  <c r="D3490" i="10" s="1"/>
  <c r="D3325" i="10"/>
  <c r="K260" i="48"/>
  <c r="D3492" i="10" s="1"/>
  <c r="D3327" i="10"/>
  <c r="K262" i="48"/>
  <c r="D3494" i="10" s="1"/>
  <c r="D3329" i="10"/>
  <c r="K264" i="48"/>
  <c r="D3496" i="10" s="1"/>
  <c r="D3331" i="10"/>
  <c r="K266" i="48"/>
  <c r="D3498" i="10" s="1"/>
  <c r="D3333" i="10"/>
  <c r="K268" i="48"/>
  <c r="D3500" i="10" s="1"/>
  <c r="D3335" i="10"/>
  <c r="K270" i="48"/>
  <c r="D3502" i="10" s="1"/>
  <c r="D3337" i="10"/>
  <c r="K272" i="48"/>
  <c r="D3504" i="10" s="1"/>
  <c r="D3339" i="10"/>
  <c r="K274" i="48"/>
  <c r="D3506" i="10" s="1"/>
  <c r="D3341" i="10"/>
  <c r="K276" i="48"/>
  <c r="D3508" i="10" s="1"/>
  <c r="D3343" i="10"/>
  <c r="K278" i="48"/>
  <c r="D3510" i="10" s="1"/>
  <c r="D3345" i="10"/>
  <c r="K280" i="48"/>
  <c r="D3512" i="10" s="1"/>
  <c r="D3347" i="10"/>
  <c r="K282" i="48"/>
  <c r="D3514" i="10" s="1"/>
  <c r="D3349" i="10"/>
  <c r="K284" i="48"/>
  <c r="D3516" i="10" s="1"/>
  <c r="D3351" i="10"/>
  <c r="K286" i="48"/>
  <c r="D3518" i="10" s="1"/>
  <c r="D3353" i="10"/>
  <c r="K288" i="48"/>
  <c r="D3520" i="10" s="1"/>
  <c r="D3355" i="10"/>
  <c r="K290" i="48"/>
  <c r="D3522" i="10" s="1"/>
  <c r="D3357" i="10"/>
  <c r="K292" i="48"/>
  <c r="D3524" i="10" s="1"/>
  <c r="D3359" i="10"/>
  <c r="K294" i="48"/>
  <c r="D3526" i="10" s="1"/>
  <c r="D3361" i="10"/>
  <c r="K296" i="48"/>
  <c r="D3528" i="10" s="1"/>
  <c r="D3363" i="10"/>
  <c r="K298" i="48"/>
  <c r="D3530" i="10" s="1"/>
  <c r="D3365" i="10"/>
  <c r="K300" i="48"/>
  <c r="D3532" i="10" s="1"/>
  <c r="D3367" i="10"/>
  <c r="K302" i="48"/>
  <c r="D3534" i="10" s="1"/>
  <c r="D3369" i="10"/>
  <c r="K304" i="48"/>
  <c r="D3536" i="10" s="1"/>
  <c r="D3371" i="10"/>
  <c r="K306" i="48"/>
  <c r="D3538" i="10" s="1"/>
  <c r="D3373" i="10"/>
  <c r="K308" i="48"/>
  <c r="D3540" i="10" s="1"/>
  <c r="D3375" i="10"/>
  <c r="K310" i="48"/>
  <c r="D3542" i="10" s="1"/>
  <c r="D3377" i="10"/>
  <c r="K312" i="48"/>
  <c r="D3544" i="10" s="1"/>
  <c r="D3379" i="10"/>
  <c r="K314" i="48"/>
  <c r="D3546" i="10" s="1"/>
  <c r="D3381" i="10"/>
  <c r="K316" i="48"/>
  <c r="D3548" i="10" s="1"/>
  <c r="D3383" i="10"/>
  <c r="K318" i="48"/>
  <c r="D3550" i="10" s="1"/>
  <c r="D3385" i="10"/>
  <c r="K320" i="48"/>
  <c r="D3552" i="10" s="1"/>
  <c r="D3387" i="10"/>
  <c r="K322" i="48"/>
  <c r="D3554" i="10" s="1"/>
  <c r="D3389" i="10"/>
  <c r="K324" i="48"/>
  <c r="D3556" i="10" s="1"/>
  <c r="D3391" i="10"/>
  <c r="K326" i="48"/>
  <c r="D3558" i="10" s="1"/>
  <c r="D3393" i="10"/>
  <c r="K328" i="48"/>
  <c r="D3560" i="10" s="1"/>
  <c r="D3395" i="10"/>
  <c r="K330" i="48"/>
  <c r="D3562" i="10" s="1"/>
  <c r="D3397" i="10"/>
  <c r="K332" i="48"/>
  <c r="D3564" i="10" s="1"/>
  <c r="D3399" i="10"/>
  <c r="K334" i="48"/>
  <c r="D3566" i="10" s="1"/>
  <c r="D3401" i="10"/>
  <c r="K336" i="48"/>
  <c r="D3568" i="10" s="1"/>
  <c r="D3403" i="10"/>
  <c r="K338" i="48"/>
  <c r="D3570" i="10" s="1"/>
  <c r="L339" i="48"/>
  <c r="L337" i="48"/>
  <c r="L335" i="48"/>
  <c r="L333" i="48"/>
  <c r="L331" i="48"/>
  <c r="L329" i="48"/>
  <c r="L327" i="48"/>
  <c r="L325" i="48"/>
  <c r="L323" i="48"/>
  <c r="L321" i="48"/>
  <c r="L319" i="48"/>
  <c r="L317" i="48"/>
  <c r="L315" i="48"/>
  <c r="L313" i="48"/>
  <c r="L311" i="48"/>
  <c r="L309" i="48"/>
  <c r="L307" i="48"/>
  <c r="L305" i="48"/>
  <c r="L303" i="48"/>
  <c r="L301" i="48"/>
  <c r="L299" i="48"/>
  <c r="L297" i="48"/>
  <c r="L295" i="48"/>
  <c r="L293" i="48"/>
  <c r="L291" i="48"/>
  <c r="L289" i="48"/>
  <c r="L287" i="48"/>
  <c r="L285" i="48"/>
  <c r="L283" i="48"/>
  <c r="L281" i="48"/>
  <c r="L279" i="48"/>
  <c r="L277" i="48"/>
  <c r="L275" i="48"/>
  <c r="L273" i="48"/>
  <c r="L271" i="48"/>
  <c r="L269" i="48"/>
  <c r="L267" i="48"/>
  <c r="L265" i="48"/>
  <c r="L263" i="48"/>
  <c r="L261" i="48"/>
  <c r="L259" i="48"/>
  <c r="L257" i="48"/>
  <c r="L255" i="48"/>
  <c r="L253" i="48"/>
  <c r="L251" i="48"/>
  <c r="L249" i="48"/>
  <c r="L247" i="48"/>
  <c r="L245" i="48"/>
  <c r="L243" i="48"/>
  <c r="L241" i="48"/>
  <c r="L239" i="48"/>
  <c r="L237" i="48"/>
  <c r="L235" i="48"/>
  <c r="L233" i="48"/>
  <c r="L231" i="48"/>
  <c r="L229" i="48"/>
  <c r="L227" i="48"/>
  <c r="L225" i="48"/>
  <c r="L223" i="48"/>
  <c r="L221" i="48"/>
  <c r="L219" i="48"/>
  <c r="L217" i="48"/>
  <c r="L215" i="48"/>
  <c r="L213" i="48"/>
  <c r="L211" i="48"/>
  <c r="L209" i="48"/>
  <c r="L207" i="48"/>
  <c r="L205" i="48"/>
  <c r="L203" i="48"/>
  <c r="L201" i="48"/>
  <c r="L199" i="48"/>
  <c r="L197" i="48"/>
  <c r="L195" i="48"/>
  <c r="L193" i="48"/>
  <c r="L191" i="48"/>
  <c r="L189" i="48"/>
  <c r="L187" i="48"/>
  <c r="L185" i="48"/>
  <c r="L183" i="48"/>
  <c r="L181" i="48"/>
  <c r="L179" i="48"/>
  <c r="L177" i="48"/>
  <c r="L175" i="48"/>
  <c r="I3404" i="10"/>
  <c r="Q339" i="48"/>
  <c r="I3571" i="10" s="1"/>
  <c r="G3404" i="10"/>
  <c r="O339" i="48"/>
  <c r="G3571" i="10" s="1"/>
  <c r="J3403" i="10"/>
  <c r="R338" i="48"/>
  <c r="J3570" i="10" s="1"/>
  <c r="H3403" i="10"/>
  <c r="P338" i="48"/>
  <c r="H3570" i="10" s="1"/>
  <c r="F3403" i="10"/>
  <c r="N338" i="48"/>
  <c r="F3570" i="10" s="1"/>
  <c r="I3402" i="10"/>
  <c r="Q337" i="48"/>
  <c r="I3569" i="10" s="1"/>
  <c r="G3402" i="10"/>
  <c r="O337" i="48"/>
  <c r="G3569" i="10" s="1"/>
  <c r="J3401" i="10"/>
  <c r="R336" i="48"/>
  <c r="J3568" i="10" s="1"/>
  <c r="H3401" i="10"/>
  <c r="P336" i="48"/>
  <c r="H3568" i="10" s="1"/>
  <c r="F3401" i="10"/>
  <c r="N336" i="48"/>
  <c r="F3568" i="10" s="1"/>
  <c r="I3400" i="10"/>
  <c r="Q335" i="48"/>
  <c r="I3567" i="10" s="1"/>
  <c r="G3400" i="10"/>
  <c r="O335" i="48"/>
  <c r="G3567" i="10" s="1"/>
  <c r="J3399" i="10"/>
  <c r="R334" i="48"/>
  <c r="J3566" i="10" s="1"/>
  <c r="H3399" i="10"/>
  <c r="P334" i="48"/>
  <c r="H3566" i="10" s="1"/>
  <c r="F3399" i="10"/>
  <c r="N334" i="48"/>
  <c r="F3566" i="10" s="1"/>
  <c r="I3398" i="10"/>
  <c r="Q333" i="48"/>
  <c r="I3565" i="10" s="1"/>
  <c r="G3398" i="10"/>
  <c r="O333" i="48"/>
  <c r="G3565" i="10" s="1"/>
  <c r="J3397" i="10"/>
  <c r="R332" i="48"/>
  <c r="J3564" i="10" s="1"/>
  <c r="H3397" i="10"/>
  <c r="P332" i="48"/>
  <c r="H3564" i="10" s="1"/>
  <c r="F3397" i="10"/>
  <c r="N332" i="48"/>
  <c r="F3564" i="10" s="1"/>
  <c r="I3396" i="10"/>
  <c r="Q331" i="48"/>
  <c r="I3563" i="10" s="1"/>
  <c r="G3396" i="10"/>
  <c r="O331" i="48"/>
  <c r="G3563" i="10" s="1"/>
  <c r="J3395" i="10"/>
  <c r="R330" i="48"/>
  <c r="J3562" i="10" s="1"/>
  <c r="H3395" i="10"/>
  <c r="P330" i="48"/>
  <c r="H3562" i="10" s="1"/>
  <c r="F3395" i="10"/>
  <c r="N330" i="48"/>
  <c r="F3562" i="10" s="1"/>
  <c r="I3394" i="10"/>
  <c r="Q329" i="48"/>
  <c r="I3561" i="10" s="1"/>
  <c r="G3394" i="10"/>
  <c r="O329" i="48"/>
  <c r="G3561" i="10" s="1"/>
  <c r="J3393" i="10"/>
  <c r="R328" i="48"/>
  <c r="J3560" i="10" s="1"/>
  <c r="H3393" i="10"/>
  <c r="P328" i="48"/>
  <c r="H3560" i="10" s="1"/>
  <c r="F3393" i="10"/>
  <c r="N328" i="48"/>
  <c r="F3560" i="10" s="1"/>
  <c r="I3392" i="10"/>
  <c r="Q327" i="48"/>
  <c r="I3559" i="10" s="1"/>
  <c r="G3392" i="10"/>
  <c r="O327" i="48"/>
  <c r="G3559" i="10" s="1"/>
  <c r="J3391" i="10"/>
  <c r="R326" i="48"/>
  <c r="J3558" i="10" s="1"/>
  <c r="H3391" i="10"/>
  <c r="P326" i="48"/>
  <c r="H3558" i="10" s="1"/>
  <c r="F3391" i="10"/>
  <c r="N326" i="48"/>
  <c r="F3558" i="10" s="1"/>
  <c r="I3390" i="10"/>
  <c r="Q325" i="48"/>
  <c r="I3557" i="10" s="1"/>
  <c r="G3390" i="10"/>
  <c r="O325" i="48"/>
  <c r="G3557" i="10" s="1"/>
  <c r="J3389" i="10"/>
  <c r="R324" i="48"/>
  <c r="J3556" i="10" s="1"/>
  <c r="H3389" i="10"/>
  <c r="P324" i="48"/>
  <c r="H3556" i="10" s="1"/>
  <c r="F3389" i="10"/>
  <c r="N324" i="48"/>
  <c r="F3556" i="10" s="1"/>
  <c r="I3388" i="10"/>
  <c r="Q323" i="48"/>
  <c r="I3555" i="10" s="1"/>
  <c r="G3388" i="10"/>
  <c r="O323" i="48"/>
  <c r="G3555" i="10" s="1"/>
  <c r="J3387" i="10"/>
  <c r="R322" i="48"/>
  <c r="J3554" i="10" s="1"/>
  <c r="H3387" i="10"/>
  <c r="P322" i="48"/>
  <c r="H3554" i="10" s="1"/>
  <c r="F3387" i="10"/>
  <c r="N322" i="48"/>
  <c r="F3554" i="10" s="1"/>
  <c r="I3386" i="10"/>
  <c r="Q321" i="48"/>
  <c r="I3553" i="10" s="1"/>
  <c r="G3386" i="10"/>
  <c r="O321" i="48"/>
  <c r="G3553" i="10" s="1"/>
  <c r="J3385" i="10"/>
  <c r="R320" i="48"/>
  <c r="J3552" i="10" s="1"/>
  <c r="H3385" i="10"/>
  <c r="P320" i="48"/>
  <c r="H3552" i="10" s="1"/>
  <c r="F3385" i="10"/>
  <c r="N320" i="48"/>
  <c r="F3552" i="10" s="1"/>
  <c r="I3384" i="10"/>
  <c r="Q319" i="48"/>
  <c r="I3551" i="10" s="1"/>
  <c r="G3384" i="10"/>
  <c r="O319" i="48"/>
  <c r="G3551" i="10" s="1"/>
  <c r="J3383" i="10"/>
  <c r="R318" i="48"/>
  <c r="J3550" i="10" s="1"/>
  <c r="H3383" i="10"/>
  <c r="P318" i="48"/>
  <c r="H3550" i="10" s="1"/>
  <c r="F3383" i="10"/>
  <c r="N318" i="48"/>
  <c r="F3550" i="10" s="1"/>
  <c r="I3382" i="10"/>
  <c r="Q317" i="48"/>
  <c r="I3549" i="10" s="1"/>
  <c r="G3382" i="10"/>
  <c r="O317" i="48"/>
  <c r="G3549" i="10" s="1"/>
  <c r="J3381" i="10"/>
  <c r="R316" i="48"/>
  <c r="J3548" i="10" s="1"/>
  <c r="H3381" i="10"/>
  <c r="P316" i="48"/>
  <c r="H3548" i="10" s="1"/>
  <c r="F3381" i="10"/>
  <c r="N316" i="48"/>
  <c r="F3548" i="10" s="1"/>
  <c r="I3380" i="10"/>
  <c r="Q315" i="48"/>
  <c r="I3547" i="10" s="1"/>
  <c r="G3380" i="10"/>
  <c r="O315" i="48"/>
  <c r="G3547" i="10" s="1"/>
  <c r="J3379" i="10"/>
  <c r="R314" i="48"/>
  <c r="J3546" i="10" s="1"/>
  <c r="H3379" i="10"/>
  <c r="P314" i="48"/>
  <c r="H3546" i="10" s="1"/>
  <c r="F3379" i="10"/>
  <c r="N314" i="48"/>
  <c r="F3546" i="10" s="1"/>
  <c r="I3378" i="10"/>
  <c r="Q313" i="48"/>
  <c r="I3545" i="10" s="1"/>
  <c r="G3378" i="10"/>
  <c r="O313" i="48"/>
  <c r="G3545" i="10" s="1"/>
  <c r="J3377" i="10"/>
  <c r="R312" i="48"/>
  <c r="J3544" i="10" s="1"/>
  <c r="H3377" i="10"/>
  <c r="P312" i="48"/>
  <c r="H3544" i="10" s="1"/>
  <c r="F3377" i="10"/>
  <c r="N312" i="48"/>
  <c r="F3544" i="10" s="1"/>
  <c r="I3376" i="10"/>
  <c r="Q311" i="48"/>
  <c r="I3543" i="10" s="1"/>
  <c r="G3376" i="10"/>
  <c r="O311" i="48"/>
  <c r="G3543" i="10" s="1"/>
  <c r="J3375" i="10"/>
  <c r="R310" i="48"/>
  <c r="J3542" i="10" s="1"/>
  <c r="H3375" i="10"/>
  <c r="P310" i="48"/>
  <c r="H3542" i="10" s="1"/>
  <c r="F3375" i="10"/>
  <c r="N310" i="48"/>
  <c r="F3542" i="10" s="1"/>
  <c r="I3374" i="10"/>
  <c r="Q309" i="48"/>
  <c r="I3541" i="10" s="1"/>
  <c r="G3374" i="10"/>
  <c r="O309" i="48"/>
  <c r="G3541" i="10" s="1"/>
  <c r="J3373" i="10"/>
  <c r="R308" i="48"/>
  <c r="J3540" i="10" s="1"/>
  <c r="H3373" i="10"/>
  <c r="P308" i="48"/>
  <c r="H3540" i="10" s="1"/>
  <c r="F3373" i="10"/>
  <c r="N308" i="48"/>
  <c r="F3540" i="10" s="1"/>
  <c r="I3372" i="10"/>
  <c r="Q307" i="48"/>
  <c r="I3539" i="10" s="1"/>
  <c r="G3372" i="10"/>
  <c r="O307" i="48"/>
  <c r="G3539" i="10" s="1"/>
  <c r="J3371" i="10"/>
  <c r="R306" i="48"/>
  <c r="J3538" i="10" s="1"/>
  <c r="H3371" i="10"/>
  <c r="P306" i="48"/>
  <c r="H3538" i="10" s="1"/>
  <c r="F3371" i="10"/>
  <c r="N306" i="48"/>
  <c r="F3538" i="10" s="1"/>
  <c r="I3370" i="10"/>
  <c r="Q305" i="48"/>
  <c r="I3537" i="10" s="1"/>
  <c r="G3370" i="10"/>
  <c r="O305" i="48"/>
  <c r="G3537" i="10" s="1"/>
  <c r="J3369" i="10"/>
  <c r="R304" i="48"/>
  <c r="J3536" i="10" s="1"/>
  <c r="H3369" i="10"/>
  <c r="P304" i="48"/>
  <c r="H3536" i="10" s="1"/>
  <c r="F3369" i="10"/>
  <c r="N304" i="48"/>
  <c r="F3536" i="10" s="1"/>
  <c r="I3368" i="10"/>
  <c r="Q303" i="48"/>
  <c r="I3535" i="10" s="1"/>
  <c r="G3368" i="10"/>
  <c r="O303" i="48"/>
  <c r="G3535" i="10" s="1"/>
  <c r="J3367" i="10"/>
  <c r="R302" i="48"/>
  <c r="J3534" i="10" s="1"/>
  <c r="H3367" i="10"/>
  <c r="P302" i="48"/>
  <c r="H3534" i="10" s="1"/>
  <c r="F3367" i="10"/>
  <c r="N302" i="48"/>
  <c r="F3534" i="10" s="1"/>
  <c r="I3366" i="10"/>
  <c r="Q301" i="48"/>
  <c r="I3533" i="10" s="1"/>
  <c r="G3366" i="10"/>
  <c r="O301" i="48"/>
  <c r="G3533" i="10" s="1"/>
  <c r="J3365" i="10"/>
  <c r="R300" i="48"/>
  <c r="J3532" i="10" s="1"/>
  <c r="H3365" i="10"/>
  <c r="P300" i="48"/>
  <c r="H3532" i="10" s="1"/>
  <c r="F3365" i="10"/>
  <c r="N300" i="48"/>
  <c r="F3532" i="10" s="1"/>
  <c r="I3364" i="10"/>
  <c r="Q299" i="48"/>
  <c r="I3531" i="10" s="1"/>
  <c r="G3364" i="10"/>
  <c r="O299" i="48"/>
  <c r="G3531" i="10" s="1"/>
  <c r="J3363" i="10"/>
  <c r="R298" i="48"/>
  <c r="J3530" i="10" s="1"/>
  <c r="H3363" i="10"/>
  <c r="P298" i="48"/>
  <c r="H3530" i="10" s="1"/>
  <c r="F3363" i="10"/>
  <c r="N298" i="48"/>
  <c r="F3530" i="10" s="1"/>
  <c r="I3362" i="10"/>
  <c r="Q297" i="48"/>
  <c r="I3529" i="10" s="1"/>
  <c r="G3362" i="10"/>
  <c r="O297" i="48"/>
  <c r="G3529" i="10" s="1"/>
  <c r="J3361" i="10"/>
  <c r="R296" i="48"/>
  <c r="J3528" i="10" s="1"/>
  <c r="H3361" i="10"/>
  <c r="P296" i="48"/>
  <c r="H3528" i="10" s="1"/>
  <c r="F3361" i="10"/>
  <c r="N296" i="48"/>
  <c r="F3528" i="10" s="1"/>
  <c r="I3360" i="10"/>
  <c r="Q295" i="48"/>
  <c r="I3527" i="10" s="1"/>
  <c r="G3360" i="10"/>
  <c r="O295" i="48"/>
  <c r="G3527" i="10" s="1"/>
  <c r="J3359" i="10"/>
  <c r="R294" i="48"/>
  <c r="J3526" i="10" s="1"/>
  <c r="H3359" i="10"/>
  <c r="P294" i="48"/>
  <c r="H3526" i="10" s="1"/>
  <c r="F3359" i="10"/>
  <c r="N294" i="48"/>
  <c r="F3526" i="10" s="1"/>
  <c r="I3358" i="10"/>
  <c r="Q293" i="48"/>
  <c r="I3525" i="10" s="1"/>
  <c r="G3358" i="10"/>
  <c r="O293" i="48"/>
  <c r="G3525" i="10" s="1"/>
  <c r="J3357" i="10"/>
  <c r="R292" i="48"/>
  <c r="J3524" i="10" s="1"/>
  <c r="H3357" i="10"/>
  <c r="P292" i="48"/>
  <c r="H3524" i="10" s="1"/>
  <c r="F3357" i="10"/>
  <c r="N292" i="48"/>
  <c r="F3524" i="10" s="1"/>
  <c r="I3356" i="10"/>
  <c r="Q291" i="48"/>
  <c r="I3523" i="10" s="1"/>
  <c r="G3356" i="10"/>
  <c r="O291" i="48"/>
  <c r="G3523" i="10" s="1"/>
  <c r="J3355" i="10"/>
  <c r="R290" i="48"/>
  <c r="J3522" i="10" s="1"/>
  <c r="H3355" i="10"/>
  <c r="P290" i="48"/>
  <c r="H3522" i="10" s="1"/>
  <c r="F3355" i="10"/>
  <c r="N290" i="48"/>
  <c r="F3522" i="10" s="1"/>
  <c r="I3354" i="10"/>
  <c r="Q289" i="48"/>
  <c r="I3521" i="10" s="1"/>
  <c r="G3354" i="10"/>
  <c r="O289" i="48"/>
  <c r="G3521" i="10" s="1"/>
  <c r="J3353" i="10"/>
  <c r="R288" i="48"/>
  <c r="J3520" i="10" s="1"/>
  <c r="H3353" i="10"/>
  <c r="P288" i="48"/>
  <c r="H3520" i="10" s="1"/>
  <c r="F3353" i="10"/>
  <c r="N288" i="48"/>
  <c r="F3520" i="10" s="1"/>
  <c r="I3352" i="10"/>
  <c r="Q287" i="48"/>
  <c r="I3519" i="10" s="1"/>
  <c r="G3352" i="10"/>
  <c r="O287" i="48"/>
  <c r="G3519" i="10" s="1"/>
  <c r="J3351" i="10"/>
  <c r="R286" i="48"/>
  <c r="J3518" i="10" s="1"/>
  <c r="H3351" i="10"/>
  <c r="P286" i="48"/>
  <c r="H3518" i="10" s="1"/>
  <c r="F3351" i="10"/>
  <c r="N286" i="48"/>
  <c r="F3518" i="10" s="1"/>
  <c r="I3350" i="10"/>
  <c r="Q285" i="48"/>
  <c r="I3517" i="10" s="1"/>
  <c r="G3350" i="10"/>
  <c r="O285" i="48"/>
  <c r="G3517" i="10" s="1"/>
  <c r="J3349" i="10"/>
  <c r="R284" i="48"/>
  <c r="J3516" i="10" s="1"/>
  <c r="H3349" i="10"/>
  <c r="P284" i="48"/>
  <c r="H3516" i="10" s="1"/>
  <c r="F3349" i="10"/>
  <c r="N284" i="48"/>
  <c r="F3516" i="10" s="1"/>
  <c r="I3348" i="10"/>
  <c r="Q283" i="48"/>
  <c r="I3515" i="10" s="1"/>
  <c r="G3348" i="10"/>
  <c r="O283" i="48"/>
  <c r="G3515" i="10" s="1"/>
  <c r="J3347" i="10"/>
  <c r="R282" i="48"/>
  <c r="J3514" i="10" s="1"/>
  <c r="H3347" i="10"/>
  <c r="P282" i="48"/>
  <c r="H3514" i="10" s="1"/>
  <c r="F3347" i="10"/>
  <c r="N282" i="48"/>
  <c r="F3514" i="10" s="1"/>
  <c r="I3346" i="10"/>
  <c r="Q281" i="48"/>
  <c r="I3513" i="10" s="1"/>
  <c r="G3346" i="10"/>
  <c r="O281" i="48"/>
  <c r="G3513" i="10" s="1"/>
  <c r="J3345" i="10"/>
  <c r="R280" i="48"/>
  <c r="J3512" i="10" s="1"/>
  <c r="H3345" i="10"/>
  <c r="P280" i="48"/>
  <c r="H3512" i="10" s="1"/>
  <c r="F3345" i="10"/>
  <c r="N280" i="48"/>
  <c r="F3512" i="10" s="1"/>
  <c r="I3344" i="10"/>
  <c r="Q279" i="48"/>
  <c r="I3511" i="10" s="1"/>
  <c r="G3344" i="10"/>
  <c r="O279" i="48"/>
  <c r="G3511" i="10" s="1"/>
  <c r="J3343" i="10"/>
  <c r="R278" i="48"/>
  <c r="J3510" i="10" s="1"/>
  <c r="H3343" i="10"/>
  <c r="P278" i="48"/>
  <c r="H3510" i="10" s="1"/>
  <c r="F3343" i="10"/>
  <c r="N278" i="48"/>
  <c r="F3510" i="10" s="1"/>
  <c r="I3342" i="10"/>
  <c r="Q277" i="48"/>
  <c r="I3509" i="10" s="1"/>
  <c r="G3342" i="10"/>
  <c r="O277" i="48"/>
  <c r="G3509" i="10" s="1"/>
  <c r="J3341" i="10"/>
  <c r="R276" i="48"/>
  <c r="J3508" i="10" s="1"/>
  <c r="H3341" i="10"/>
  <c r="P276" i="48"/>
  <c r="H3508" i="10" s="1"/>
  <c r="F3341" i="10"/>
  <c r="N276" i="48"/>
  <c r="F3508" i="10" s="1"/>
  <c r="I3340" i="10"/>
  <c r="Q275" i="48"/>
  <c r="I3507" i="10" s="1"/>
  <c r="G3340" i="10"/>
  <c r="O275" i="48"/>
  <c r="G3507" i="10" s="1"/>
  <c r="J3339" i="10"/>
  <c r="R274" i="48"/>
  <c r="J3506" i="10" s="1"/>
  <c r="H3339" i="10"/>
  <c r="P274" i="48"/>
  <c r="H3506" i="10" s="1"/>
  <c r="F3339" i="10"/>
  <c r="N274" i="48"/>
  <c r="F3506" i="10" s="1"/>
  <c r="I3338" i="10"/>
  <c r="Q273" i="48"/>
  <c r="I3505" i="10" s="1"/>
  <c r="G3338" i="10"/>
  <c r="O273" i="48"/>
  <c r="G3505" i="10" s="1"/>
  <c r="J3337" i="10"/>
  <c r="R272" i="48"/>
  <c r="J3504" i="10" s="1"/>
  <c r="H3337" i="10"/>
  <c r="P272" i="48"/>
  <c r="H3504" i="10" s="1"/>
  <c r="F3337" i="10"/>
  <c r="N272" i="48"/>
  <c r="F3504" i="10" s="1"/>
  <c r="I3336" i="10"/>
  <c r="Q271" i="48"/>
  <c r="I3503" i="10" s="1"/>
  <c r="G3336" i="10"/>
  <c r="O271" i="48"/>
  <c r="G3503" i="10" s="1"/>
  <c r="J3335" i="10"/>
  <c r="R270" i="48"/>
  <c r="J3502" i="10" s="1"/>
  <c r="H3335" i="10"/>
  <c r="P270" i="48"/>
  <c r="H3502" i="10" s="1"/>
  <c r="F3335" i="10"/>
  <c r="N270" i="48"/>
  <c r="F3502" i="10" s="1"/>
  <c r="I3334" i="10"/>
  <c r="Q269" i="48"/>
  <c r="I3501" i="10" s="1"/>
  <c r="G3334" i="10"/>
  <c r="O269" i="48"/>
  <c r="G3501" i="10" s="1"/>
  <c r="J3333" i="10"/>
  <c r="R268" i="48"/>
  <c r="J3500" i="10" s="1"/>
  <c r="H3333" i="10"/>
  <c r="P268" i="48"/>
  <c r="H3500" i="10" s="1"/>
  <c r="F3333" i="10"/>
  <c r="N268" i="48"/>
  <c r="F3500" i="10" s="1"/>
  <c r="I3332" i="10"/>
  <c r="Q267" i="48"/>
  <c r="I3499" i="10" s="1"/>
  <c r="G3332" i="10"/>
  <c r="O267" i="48"/>
  <c r="G3499" i="10" s="1"/>
  <c r="J3331" i="10"/>
  <c r="R266" i="48"/>
  <c r="J3498" i="10" s="1"/>
  <c r="H3331" i="10"/>
  <c r="P266" i="48"/>
  <c r="H3498" i="10" s="1"/>
  <c r="F3331" i="10"/>
  <c r="N266" i="48"/>
  <c r="F3498" i="10" s="1"/>
  <c r="I3330" i="10"/>
  <c r="Q265" i="48"/>
  <c r="I3497" i="10" s="1"/>
  <c r="G3330" i="10"/>
  <c r="O265" i="48"/>
  <c r="G3497" i="10" s="1"/>
  <c r="J3329" i="10"/>
  <c r="R264" i="48"/>
  <c r="J3496" i="10" s="1"/>
  <c r="H3329" i="10"/>
  <c r="P264" i="48"/>
  <c r="H3496" i="10" s="1"/>
  <c r="F3329" i="10"/>
  <c r="N264" i="48"/>
  <c r="F3496" i="10" s="1"/>
  <c r="I3328" i="10"/>
  <c r="Q263" i="48"/>
  <c r="I3495" i="10" s="1"/>
  <c r="G3328" i="10"/>
  <c r="O263" i="48"/>
  <c r="G3495" i="10" s="1"/>
  <c r="J3327" i="10"/>
  <c r="R262" i="48"/>
  <c r="J3494" i="10" s="1"/>
  <c r="H3327" i="10"/>
  <c r="P262" i="48"/>
  <c r="H3494" i="10" s="1"/>
  <c r="F3327" i="10"/>
  <c r="N262" i="48"/>
  <c r="F3494" i="10" s="1"/>
  <c r="I3326" i="10"/>
  <c r="Q261" i="48"/>
  <c r="I3493" i="10" s="1"/>
  <c r="G3326" i="10"/>
  <c r="O261" i="48"/>
  <c r="G3493" i="10" s="1"/>
  <c r="J3325" i="10"/>
  <c r="R260" i="48"/>
  <c r="J3492" i="10" s="1"/>
  <c r="H3325" i="10"/>
  <c r="P260" i="48"/>
  <c r="H3492" i="10" s="1"/>
  <c r="F3325" i="10"/>
  <c r="N260" i="48"/>
  <c r="F3492" i="10" s="1"/>
  <c r="I3324" i="10"/>
  <c r="Q259" i="48"/>
  <c r="I3491" i="10" s="1"/>
  <c r="G3324" i="10"/>
  <c r="O259" i="48"/>
  <c r="G3491" i="10" s="1"/>
  <c r="J3323" i="10"/>
  <c r="R258" i="48"/>
  <c r="J3490" i="10" s="1"/>
  <c r="H3323" i="10"/>
  <c r="P258" i="48"/>
  <c r="H3490" i="10" s="1"/>
  <c r="F3323" i="10"/>
  <c r="N258" i="48"/>
  <c r="F3490" i="10" s="1"/>
  <c r="I3322" i="10"/>
  <c r="Q257" i="48"/>
  <c r="I3489" i="10" s="1"/>
  <c r="G3322" i="10"/>
  <c r="O257" i="48"/>
  <c r="G3489" i="10" s="1"/>
  <c r="J3321" i="10"/>
  <c r="R256" i="48"/>
  <c r="J3488" i="10" s="1"/>
  <c r="H3321" i="10"/>
  <c r="P256" i="48"/>
  <c r="H3488" i="10" s="1"/>
  <c r="F3321" i="10"/>
  <c r="N256" i="48"/>
  <c r="F3488" i="10" s="1"/>
  <c r="I3320" i="10"/>
  <c r="Q255" i="48"/>
  <c r="I3487" i="10" s="1"/>
  <c r="G3320" i="10"/>
  <c r="O255" i="48"/>
  <c r="G3487" i="10" s="1"/>
  <c r="J3319" i="10"/>
  <c r="R254" i="48"/>
  <c r="J3486" i="10" s="1"/>
  <c r="H3319" i="10"/>
  <c r="P254" i="48"/>
  <c r="H3486" i="10" s="1"/>
  <c r="F3319" i="10"/>
  <c r="N254" i="48"/>
  <c r="F3486" i="10" s="1"/>
  <c r="I3318" i="10"/>
  <c r="Q253" i="48"/>
  <c r="I3485" i="10" s="1"/>
  <c r="G3318" i="10"/>
  <c r="O253" i="48"/>
  <c r="G3485" i="10" s="1"/>
  <c r="J3317" i="10"/>
  <c r="R252" i="48"/>
  <c r="J3484" i="10" s="1"/>
  <c r="H3317" i="10"/>
  <c r="P252" i="48"/>
  <c r="H3484" i="10" s="1"/>
  <c r="F3317" i="10"/>
  <c r="N252" i="48"/>
  <c r="F3484" i="10" s="1"/>
  <c r="I3316" i="10"/>
  <c r="Q251" i="48"/>
  <c r="I3483" i="10" s="1"/>
  <c r="G3316" i="10"/>
  <c r="O251" i="48"/>
  <c r="G3483" i="10" s="1"/>
  <c r="J3315" i="10"/>
  <c r="R250" i="48"/>
  <c r="J3482" i="10" s="1"/>
  <c r="H3315" i="10"/>
  <c r="P250" i="48"/>
  <c r="H3482" i="10" s="1"/>
  <c r="F3315" i="10"/>
  <c r="N250" i="48"/>
  <c r="F3482" i="10" s="1"/>
  <c r="I3314" i="10"/>
  <c r="Q249" i="48"/>
  <c r="I3481" i="10" s="1"/>
  <c r="G3314" i="10"/>
  <c r="O249" i="48"/>
  <c r="G3481" i="10" s="1"/>
  <c r="J3313" i="10"/>
  <c r="R248" i="48"/>
  <c r="J3480" i="10" s="1"/>
  <c r="H3313" i="10"/>
  <c r="P248" i="48"/>
  <c r="H3480" i="10" s="1"/>
  <c r="F3313" i="10"/>
  <c r="N248" i="48"/>
  <c r="F3480" i="10" s="1"/>
  <c r="I3312" i="10"/>
  <c r="Q247" i="48"/>
  <c r="I3479" i="10" s="1"/>
  <c r="G3312" i="10"/>
  <c r="O247" i="48"/>
  <c r="G3479" i="10" s="1"/>
  <c r="J3311" i="10"/>
  <c r="R246" i="48"/>
  <c r="J3478" i="10" s="1"/>
  <c r="H3311" i="10"/>
  <c r="P246" i="48"/>
  <c r="H3478" i="10" s="1"/>
  <c r="F3311" i="10"/>
  <c r="N246" i="48"/>
  <c r="F3478" i="10" s="1"/>
  <c r="I3310" i="10"/>
  <c r="Q245" i="48"/>
  <c r="I3477" i="10" s="1"/>
  <c r="G3310" i="10"/>
  <c r="O245" i="48"/>
  <c r="G3477" i="10" s="1"/>
  <c r="J3309" i="10"/>
  <c r="R244" i="48"/>
  <c r="J3476" i="10" s="1"/>
  <c r="H3309" i="10"/>
  <c r="P244" i="48"/>
  <c r="H3476" i="10" s="1"/>
  <c r="F3309" i="10"/>
  <c r="N244" i="48"/>
  <c r="F3476" i="10" s="1"/>
  <c r="I3308" i="10"/>
  <c r="Q243" i="48"/>
  <c r="I3475" i="10" s="1"/>
  <c r="G3308" i="10"/>
  <c r="O243" i="48"/>
  <c r="G3475" i="10" s="1"/>
  <c r="J3307" i="10"/>
  <c r="R242" i="48"/>
  <c r="J3474" i="10" s="1"/>
  <c r="H3307" i="10"/>
  <c r="P242" i="48"/>
  <c r="H3474" i="10" s="1"/>
  <c r="F3307" i="10"/>
  <c r="N242" i="48"/>
  <c r="F3474" i="10" s="1"/>
  <c r="I3306" i="10"/>
  <c r="Q241" i="48"/>
  <c r="I3473" i="10" s="1"/>
  <c r="G3306" i="10"/>
  <c r="O241" i="48"/>
  <c r="G3473" i="10" s="1"/>
  <c r="J3305" i="10"/>
  <c r="R240" i="48"/>
  <c r="J3472" i="10" s="1"/>
  <c r="H3305" i="10"/>
  <c r="P240" i="48"/>
  <c r="H3472" i="10" s="1"/>
  <c r="F3305" i="10"/>
  <c r="N240" i="48"/>
  <c r="F3472" i="10" s="1"/>
  <c r="I3304" i="10"/>
  <c r="Q239" i="48"/>
  <c r="I3471" i="10" s="1"/>
  <c r="G3304" i="10"/>
  <c r="O239" i="48"/>
  <c r="G3471" i="10" s="1"/>
  <c r="J3303" i="10"/>
  <c r="R238" i="48"/>
  <c r="J3470" i="10" s="1"/>
  <c r="H3303" i="10"/>
  <c r="P238" i="48"/>
  <c r="H3470" i="10" s="1"/>
  <c r="F3303" i="10"/>
  <c r="N238" i="48"/>
  <c r="F3470" i="10" s="1"/>
  <c r="I3302" i="10"/>
  <c r="Q237" i="48"/>
  <c r="I3469" i="10" s="1"/>
  <c r="G3302" i="10"/>
  <c r="O237" i="48"/>
  <c r="G3469" i="10" s="1"/>
  <c r="J3301" i="10"/>
  <c r="R236" i="48"/>
  <c r="J3468" i="10" s="1"/>
  <c r="H3301" i="10"/>
  <c r="P236" i="48"/>
  <c r="H3468" i="10" s="1"/>
  <c r="F3301" i="10"/>
  <c r="N236" i="48"/>
  <c r="F3468" i="10" s="1"/>
  <c r="I3300" i="10"/>
  <c r="Q235" i="48"/>
  <c r="I3467" i="10" s="1"/>
  <c r="G3300" i="10"/>
  <c r="O235" i="48"/>
  <c r="G3467" i="10" s="1"/>
  <c r="J3299" i="10"/>
  <c r="R234" i="48"/>
  <c r="J3466" i="10" s="1"/>
  <c r="H3299" i="10"/>
  <c r="P234" i="48"/>
  <c r="H3466" i="10" s="1"/>
  <c r="F3299" i="10"/>
  <c r="N234" i="48"/>
  <c r="F3466" i="10" s="1"/>
  <c r="I3298" i="10"/>
  <c r="Q233" i="48"/>
  <c r="I3465" i="10" s="1"/>
  <c r="G3298" i="10"/>
  <c r="O233" i="48"/>
  <c r="G3465" i="10" s="1"/>
  <c r="J3297" i="10"/>
  <c r="R232" i="48"/>
  <c r="J3464" i="10" s="1"/>
  <c r="H3297" i="10"/>
  <c r="P232" i="48"/>
  <c r="H3464" i="10" s="1"/>
  <c r="F3297" i="10"/>
  <c r="N232" i="48"/>
  <c r="F3464" i="10" s="1"/>
  <c r="I3296" i="10"/>
  <c r="Q231" i="48"/>
  <c r="I3463" i="10" s="1"/>
  <c r="G3296" i="10"/>
  <c r="O231" i="48"/>
  <c r="G3463" i="10" s="1"/>
  <c r="J3295" i="10"/>
  <c r="R230" i="48"/>
  <c r="J3462" i="10" s="1"/>
  <c r="H3295" i="10"/>
  <c r="P230" i="48"/>
  <c r="H3462" i="10" s="1"/>
  <c r="F3295" i="10"/>
  <c r="N230" i="48"/>
  <c r="F3462" i="10" s="1"/>
  <c r="I3294" i="10"/>
  <c r="Q229" i="48"/>
  <c r="I3461" i="10" s="1"/>
  <c r="G3294" i="10"/>
  <c r="O229" i="48"/>
  <c r="G3461" i="10" s="1"/>
  <c r="J3293" i="10"/>
  <c r="R228" i="48"/>
  <c r="J3460" i="10" s="1"/>
  <c r="H3293" i="10"/>
  <c r="P228" i="48"/>
  <c r="H3460" i="10" s="1"/>
  <c r="F3293" i="10"/>
  <c r="N228" i="48"/>
  <c r="F3460" i="10" s="1"/>
  <c r="I3292" i="10"/>
  <c r="Q227" i="48"/>
  <c r="I3459" i="10" s="1"/>
  <c r="G3292" i="10"/>
  <c r="O227" i="48"/>
  <c r="G3459" i="10" s="1"/>
  <c r="J3291" i="10"/>
  <c r="R226" i="48"/>
  <c r="J3458" i="10" s="1"/>
  <c r="H3291" i="10"/>
  <c r="P226" i="48"/>
  <c r="H3458" i="10" s="1"/>
  <c r="F3291" i="10"/>
  <c r="N226" i="48"/>
  <c r="F3458" i="10" s="1"/>
  <c r="I3290" i="10"/>
  <c r="Q225" i="48"/>
  <c r="I3457" i="10" s="1"/>
  <c r="G3290" i="10"/>
  <c r="O225" i="48"/>
  <c r="G3457" i="10" s="1"/>
  <c r="J3289" i="10"/>
  <c r="R224" i="48"/>
  <c r="J3456" i="10" s="1"/>
  <c r="H3289" i="10"/>
  <c r="P224" i="48"/>
  <c r="H3456" i="10" s="1"/>
  <c r="F3289" i="10"/>
  <c r="N224" i="48"/>
  <c r="F3456" i="10" s="1"/>
  <c r="I3288" i="10"/>
  <c r="Q223" i="48"/>
  <c r="I3455" i="10" s="1"/>
  <c r="G3288" i="10"/>
  <c r="O223" i="48"/>
  <c r="G3455" i="10" s="1"/>
  <c r="J3287" i="10"/>
  <c r="R222" i="48"/>
  <c r="J3454" i="10" s="1"/>
  <c r="H3287" i="10"/>
  <c r="P222" i="48"/>
  <c r="H3454" i="10" s="1"/>
  <c r="F3287" i="10"/>
  <c r="N222" i="48"/>
  <c r="F3454" i="10" s="1"/>
  <c r="I3286" i="10"/>
  <c r="Q221" i="48"/>
  <c r="I3453" i="10" s="1"/>
  <c r="G3286" i="10"/>
  <c r="O221" i="48"/>
  <c r="G3453" i="10" s="1"/>
  <c r="J3285" i="10"/>
  <c r="R220" i="48"/>
  <c r="J3452" i="10" s="1"/>
  <c r="H3285" i="10"/>
  <c r="P220" i="48"/>
  <c r="H3452" i="10" s="1"/>
  <c r="F3285" i="10"/>
  <c r="N220" i="48"/>
  <c r="F3452" i="10" s="1"/>
  <c r="I3284" i="10"/>
  <c r="Q219" i="48"/>
  <c r="I3451" i="10" s="1"/>
  <c r="G3284" i="10"/>
  <c r="O219" i="48"/>
  <c r="G3451" i="10" s="1"/>
  <c r="J3283" i="10"/>
  <c r="R218" i="48"/>
  <c r="J3450" i="10" s="1"/>
  <c r="H3283" i="10"/>
  <c r="P218" i="48"/>
  <c r="H3450" i="10" s="1"/>
  <c r="F3283" i="10"/>
  <c r="N218" i="48"/>
  <c r="F3450" i="10" s="1"/>
  <c r="I3282" i="10"/>
  <c r="Q217" i="48"/>
  <c r="I3449" i="10" s="1"/>
  <c r="G3282" i="10"/>
  <c r="O217" i="48"/>
  <c r="G3449" i="10" s="1"/>
  <c r="J3281" i="10"/>
  <c r="R216" i="48"/>
  <c r="J3448" i="10" s="1"/>
  <c r="H3281" i="10"/>
  <c r="P216" i="48"/>
  <c r="H3448" i="10" s="1"/>
  <c r="F3281" i="10"/>
  <c r="N216" i="48"/>
  <c r="F3448" i="10" s="1"/>
  <c r="I3280" i="10"/>
  <c r="Q215" i="48"/>
  <c r="I3447" i="10" s="1"/>
  <c r="G3280" i="10"/>
  <c r="O215" i="48"/>
  <c r="G3447" i="10" s="1"/>
  <c r="J3279" i="10"/>
  <c r="R214" i="48"/>
  <c r="J3446" i="10" s="1"/>
  <c r="H3279" i="10"/>
  <c r="P214" i="48"/>
  <c r="H3446" i="10" s="1"/>
  <c r="F3279" i="10"/>
  <c r="N214" i="48"/>
  <c r="F3446" i="10" s="1"/>
  <c r="I3278" i="10"/>
  <c r="Q213" i="48"/>
  <c r="I3445" i="10" s="1"/>
  <c r="G3278" i="10"/>
  <c r="O213" i="48"/>
  <c r="G3445" i="10" s="1"/>
  <c r="J3277" i="10"/>
  <c r="R212" i="48"/>
  <c r="J3444" i="10" s="1"/>
  <c r="H3277" i="10"/>
  <c r="P212" i="48"/>
  <c r="H3444" i="10" s="1"/>
  <c r="F3277" i="10"/>
  <c r="N212" i="48"/>
  <c r="F3444" i="10" s="1"/>
  <c r="I3276" i="10"/>
  <c r="Q211" i="48"/>
  <c r="I3443" i="10" s="1"/>
  <c r="G3276" i="10"/>
  <c r="O211" i="48"/>
  <c r="G3443" i="10" s="1"/>
  <c r="J3275" i="10"/>
  <c r="R210" i="48"/>
  <c r="J3442" i="10" s="1"/>
  <c r="H3275" i="10"/>
  <c r="P210" i="48"/>
  <c r="H3442" i="10" s="1"/>
  <c r="F3275" i="10"/>
  <c r="N210" i="48"/>
  <c r="F3442" i="10" s="1"/>
  <c r="I3274" i="10"/>
  <c r="Q209" i="48"/>
  <c r="I3441" i="10" s="1"/>
  <c r="G3274" i="10"/>
  <c r="O209" i="48"/>
  <c r="G3441" i="10" s="1"/>
  <c r="J3273" i="10"/>
  <c r="R208" i="48"/>
  <c r="J3440" i="10" s="1"/>
  <c r="H3273" i="10"/>
  <c r="P208" i="48"/>
  <c r="H3440" i="10" s="1"/>
  <c r="F3273" i="10"/>
  <c r="N208" i="48"/>
  <c r="F3440" i="10" s="1"/>
  <c r="I3272" i="10"/>
  <c r="Q207" i="48"/>
  <c r="I3439" i="10" s="1"/>
  <c r="G3272" i="10"/>
  <c r="O207" i="48"/>
  <c r="G3439" i="10" s="1"/>
  <c r="J3271" i="10"/>
  <c r="R206" i="48"/>
  <c r="J3438" i="10" s="1"/>
  <c r="H3271" i="10"/>
  <c r="P206" i="48"/>
  <c r="H3438" i="10" s="1"/>
  <c r="F3271" i="10"/>
  <c r="N206" i="48"/>
  <c r="F3438" i="10" s="1"/>
  <c r="I3270" i="10"/>
  <c r="Q205" i="48"/>
  <c r="I3437" i="10" s="1"/>
  <c r="G3270" i="10"/>
  <c r="O205" i="48"/>
  <c r="G3437" i="10" s="1"/>
  <c r="J3269" i="10"/>
  <c r="R204" i="48"/>
  <c r="J3436" i="10" s="1"/>
  <c r="H3269" i="10"/>
  <c r="P204" i="48"/>
  <c r="H3436" i="10" s="1"/>
  <c r="F3269" i="10"/>
  <c r="N204" i="48"/>
  <c r="F3436" i="10" s="1"/>
  <c r="I3268" i="10"/>
  <c r="Q203" i="48"/>
  <c r="I3435" i="10" s="1"/>
  <c r="G3268" i="10"/>
  <c r="O203" i="48"/>
  <c r="G3435" i="10" s="1"/>
  <c r="J3267" i="10"/>
  <c r="R202" i="48"/>
  <c r="J3434" i="10" s="1"/>
  <c r="H3267" i="10"/>
  <c r="P202" i="48"/>
  <c r="H3434" i="10" s="1"/>
  <c r="F3267" i="10"/>
  <c r="N202" i="48"/>
  <c r="F3434" i="10" s="1"/>
  <c r="I3266" i="10"/>
  <c r="Q201" i="48"/>
  <c r="I3433" i="10" s="1"/>
  <c r="G3266" i="10"/>
  <c r="O201" i="48"/>
  <c r="G3433" i="10" s="1"/>
  <c r="J3265" i="10"/>
  <c r="R200" i="48"/>
  <c r="J3432" i="10" s="1"/>
  <c r="H3265" i="10"/>
  <c r="P200" i="48"/>
  <c r="H3432" i="10" s="1"/>
  <c r="F3265" i="10"/>
  <c r="N200" i="48"/>
  <c r="F3432" i="10" s="1"/>
  <c r="I3264" i="10"/>
  <c r="Q199" i="48"/>
  <c r="I3431" i="10" s="1"/>
  <c r="G3264" i="10"/>
  <c r="O199" i="48"/>
  <c r="G3431" i="10" s="1"/>
  <c r="J3263" i="10"/>
  <c r="R198" i="48"/>
  <c r="J3430" i="10" s="1"/>
  <c r="H3263" i="10"/>
  <c r="P198" i="48"/>
  <c r="H3430" i="10" s="1"/>
  <c r="F3263" i="10"/>
  <c r="N198" i="48"/>
  <c r="F3430" i="10" s="1"/>
  <c r="I3262" i="10"/>
  <c r="Q197" i="48"/>
  <c r="I3429" i="10" s="1"/>
  <c r="G3262" i="10"/>
  <c r="O197" i="48"/>
  <c r="G3429" i="10" s="1"/>
  <c r="J3261" i="10"/>
  <c r="R196" i="48"/>
  <c r="J3428" i="10" s="1"/>
  <c r="H3261" i="10"/>
  <c r="P196" i="48"/>
  <c r="H3428" i="10" s="1"/>
  <c r="F3261" i="10"/>
  <c r="N196" i="48"/>
  <c r="F3428" i="10" s="1"/>
  <c r="I3260" i="10"/>
  <c r="Q195" i="48"/>
  <c r="I3427" i="10" s="1"/>
  <c r="G3260" i="10"/>
  <c r="O195" i="48"/>
  <c r="G3427" i="10" s="1"/>
  <c r="J3259" i="10"/>
  <c r="R194" i="48"/>
  <c r="J3426" i="10" s="1"/>
  <c r="H3259" i="10"/>
  <c r="P194" i="48"/>
  <c r="H3426" i="10" s="1"/>
  <c r="F3259" i="10"/>
  <c r="N194" i="48"/>
  <c r="F3426" i="10" s="1"/>
  <c r="I3258" i="10"/>
  <c r="Q193" i="48"/>
  <c r="I3425" i="10" s="1"/>
  <c r="G3258" i="10"/>
  <c r="O193" i="48"/>
  <c r="G3425" i="10" s="1"/>
  <c r="J3257" i="10"/>
  <c r="R192" i="48"/>
  <c r="J3424" i="10" s="1"/>
  <c r="H3257" i="10"/>
  <c r="P192" i="48"/>
  <c r="H3424" i="10" s="1"/>
  <c r="F3257" i="10"/>
  <c r="N192" i="48"/>
  <c r="F3424" i="10" s="1"/>
  <c r="I3256" i="10"/>
  <c r="Q191" i="48"/>
  <c r="I3423" i="10" s="1"/>
  <c r="G3256" i="10"/>
  <c r="O191" i="48"/>
  <c r="G3423" i="10" s="1"/>
  <c r="J3255" i="10"/>
  <c r="R190" i="48"/>
  <c r="J3422" i="10" s="1"/>
  <c r="H3255" i="10"/>
  <c r="P190" i="48"/>
  <c r="H3422" i="10" s="1"/>
  <c r="F3255" i="10"/>
  <c r="N190" i="48"/>
  <c r="F3422" i="10" s="1"/>
  <c r="I3254" i="10"/>
  <c r="Q189" i="48"/>
  <c r="I3421" i="10" s="1"/>
  <c r="G3254" i="10"/>
  <c r="O189" i="48"/>
  <c r="G3421" i="10" s="1"/>
  <c r="J3253" i="10"/>
  <c r="R188" i="48"/>
  <c r="J3420" i="10" s="1"/>
  <c r="H3253" i="10"/>
  <c r="P188" i="48"/>
  <c r="H3420" i="10" s="1"/>
  <c r="F3253" i="10"/>
  <c r="N188" i="48"/>
  <c r="F3420" i="10" s="1"/>
  <c r="I3252" i="10"/>
  <c r="Q187" i="48"/>
  <c r="I3419" i="10" s="1"/>
  <c r="G3252" i="10"/>
  <c r="O187" i="48"/>
  <c r="G3419" i="10" s="1"/>
  <c r="J3251" i="10"/>
  <c r="R186" i="48"/>
  <c r="J3418" i="10" s="1"/>
  <c r="H3251" i="10"/>
  <c r="P186" i="48"/>
  <c r="H3418" i="10" s="1"/>
  <c r="F3251" i="10"/>
  <c r="N186" i="48"/>
  <c r="F3418" i="10" s="1"/>
  <c r="I3250" i="10"/>
  <c r="Q185" i="48"/>
  <c r="I3417" i="10" s="1"/>
  <c r="G3250" i="10"/>
  <c r="O185" i="48"/>
  <c r="G3417" i="10" s="1"/>
  <c r="J3249" i="10"/>
  <c r="R184" i="48"/>
  <c r="J3416" i="10" s="1"/>
  <c r="H3249" i="10"/>
  <c r="P184" i="48"/>
  <c r="H3416" i="10" s="1"/>
  <c r="F3249" i="10"/>
  <c r="N184" i="48"/>
  <c r="F3416" i="10" s="1"/>
  <c r="I3248" i="10"/>
  <c r="Q183" i="48"/>
  <c r="I3415" i="10" s="1"/>
  <c r="G3248" i="10"/>
  <c r="O183" i="48"/>
  <c r="G3415" i="10" s="1"/>
  <c r="J3247" i="10"/>
  <c r="R182" i="48"/>
  <c r="J3414" i="10" s="1"/>
  <c r="H3247" i="10"/>
  <c r="P182" i="48"/>
  <c r="H3414" i="10" s="1"/>
  <c r="F3247" i="10"/>
  <c r="N182" i="48"/>
  <c r="F3414" i="10" s="1"/>
  <c r="I3246" i="10"/>
  <c r="Q181" i="48"/>
  <c r="I3413" i="10" s="1"/>
  <c r="G3246" i="10"/>
  <c r="O181" i="48"/>
  <c r="G3413" i="10" s="1"/>
  <c r="J3245" i="10"/>
  <c r="R180" i="48"/>
  <c r="J3412" i="10" s="1"/>
  <c r="H3245" i="10"/>
  <c r="P180" i="48"/>
  <c r="H3412" i="10" s="1"/>
  <c r="F3245" i="10"/>
  <c r="N180" i="48"/>
  <c r="F3412" i="10" s="1"/>
  <c r="I3244" i="10"/>
  <c r="Q179" i="48"/>
  <c r="I3411" i="10" s="1"/>
  <c r="G3244" i="10"/>
  <c r="O179" i="48"/>
  <c r="G3411" i="10" s="1"/>
  <c r="J3243" i="10"/>
  <c r="R178" i="48"/>
  <c r="J3410" i="10" s="1"/>
  <c r="H3243" i="10"/>
  <c r="P178" i="48"/>
  <c r="H3410" i="10" s="1"/>
  <c r="F3243" i="10"/>
  <c r="N178" i="48"/>
  <c r="F3410" i="10" s="1"/>
  <c r="I3242" i="10"/>
  <c r="Q177" i="48"/>
  <c r="I3409" i="10" s="1"/>
  <c r="G3242" i="10"/>
  <c r="O177" i="48"/>
  <c r="G3409" i="10" s="1"/>
  <c r="J3241" i="10"/>
  <c r="R176" i="48"/>
  <c r="J3408" i="10" s="1"/>
  <c r="H3241" i="10"/>
  <c r="P176" i="48"/>
  <c r="H3408" i="10" s="1"/>
  <c r="F3241" i="10"/>
  <c r="N176" i="48"/>
  <c r="F3408" i="10" s="1"/>
  <c r="I3240" i="10"/>
  <c r="Q175" i="48"/>
  <c r="I3407" i="10" s="1"/>
  <c r="G3240" i="10"/>
  <c r="O175" i="48"/>
  <c r="G3407" i="10" s="1"/>
  <c r="J3239" i="10"/>
  <c r="R174" i="48"/>
  <c r="J3406" i="10" s="1"/>
  <c r="H3239" i="10"/>
  <c r="P174" i="48"/>
  <c r="H3406" i="10" s="1"/>
  <c r="F3239" i="10"/>
  <c r="N174" i="48"/>
  <c r="F3406" i="10" s="1"/>
  <c r="F3238" i="10"/>
  <c r="H3238" i="10"/>
  <c r="J3238" i="10"/>
  <c r="I3238" i="10"/>
  <c r="G3238" i="10"/>
  <c r="B63" i="51"/>
  <c r="B64" i="51" s="1"/>
  <c r="AH63" i="51"/>
  <c r="AH64" i="51" s="1"/>
  <c r="E63" i="51"/>
  <c r="E64" i="51" s="1"/>
  <c r="U63" i="51"/>
  <c r="U64" i="51" s="1"/>
  <c r="C63" i="51"/>
  <c r="C64" i="51" s="1"/>
  <c r="R63" i="51"/>
  <c r="R64" i="51" s="1"/>
  <c r="H63" i="51"/>
  <c r="H64" i="51" s="1"/>
  <c r="P63" i="51"/>
  <c r="P64" i="51" s="1"/>
  <c r="X63" i="51"/>
  <c r="X64" i="51" s="1"/>
  <c r="AI63" i="51"/>
  <c r="AI64" i="51" s="1"/>
  <c r="AJ63" i="51"/>
  <c r="AJ64" i="51" s="1"/>
  <c r="AK63" i="51"/>
  <c r="AK64" i="51" s="1"/>
  <c r="F63" i="51"/>
  <c r="F64" i="51" s="1"/>
  <c r="N63" i="51"/>
  <c r="N64" i="51" s="1"/>
  <c r="AD63" i="51"/>
  <c r="AD64" i="51" s="1"/>
  <c r="G63" i="51"/>
  <c r="G64" i="51" s="1"/>
  <c r="K63" i="51"/>
  <c r="K64" i="51" s="1"/>
  <c r="O63" i="51"/>
  <c r="O64" i="51" s="1"/>
  <c r="S63" i="51"/>
  <c r="S64" i="51" s="1"/>
  <c r="W63" i="51"/>
  <c r="W64" i="51" s="1"/>
  <c r="AA63" i="51"/>
  <c r="AA64" i="51" s="1"/>
  <c r="AE63" i="51"/>
  <c r="AE64" i="51" s="1"/>
  <c r="I63" i="51"/>
  <c r="I64" i="51" s="1"/>
  <c r="M63" i="51"/>
  <c r="M64" i="51" s="1"/>
  <c r="Q63" i="51"/>
  <c r="Q64" i="51" s="1"/>
  <c r="AC63" i="51"/>
  <c r="AC64" i="51" s="1"/>
  <c r="Y63" i="51"/>
  <c r="Y64" i="51" s="1"/>
  <c r="AF63" i="51"/>
  <c r="AF64" i="51" s="1"/>
  <c r="AL63" i="51"/>
  <c r="AL64" i="51" s="1"/>
  <c r="V63" i="51"/>
  <c r="V64" i="51" s="1"/>
  <c r="J63" i="51"/>
  <c r="J64" i="51" s="1"/>
  <c r="Z63" i="51"/>
  <c r="Z64" i="51" s="1"/>
  <c r="D63" i="51"/>
  <c r="D64" i="51" s="1"/>
  <c r="L63" i="51"/>
  <c r="L64" i="51" s="1"/>
  <c r="T63" i="51"/>
  <c r="T64" i="51" s="1"/>
  <c r="AB63" i="51"/>
  <c r="AB64" i="51" s="1"/>
  <c r="AG63" i="51"/>
  <c r="AG64" i="51" s="1"/>
  <c r="J174" i="48"/>
  <c r="J173" i="48"/>
  <c r="J191" i="48"/>
  <c r="J181" i="48"/>
  <c r="J178" i="48"/>
  <c r="J177" i="48"/>
  <c r="J186" i="48"/>
  <c r="J185" i="48"/>
  <c r="J180" i="48"/>
  <c r="J179" i="48"/>
  <c r="J176" i="48"/>
  <c r="J175" i="48"/>
  <c r="F180" i="48" l="1"/>
  <c r="E182" i="48"/>
  <c r="I182" i="48"/>
  <c r="F185" i="48"/>
  <c r="G190" i="48"/>
  <c r="F191" i="48"/>
  <c r="C3250" i="10"/>
  <c r="C185" i="48"/>
  <c r="F175" i="48"/>
  <c r="I176" i="48"/>
  <c r="D180" i="48"/>
  <c r="E180" i="48"/>
  <c r="D185" i="48"/>
  <c r="D188" i="48"/>
  <c r="E174" i="48"/>
  <c r="G174" i="48"/>
  <c r="I174" i="48"/>
  <c r="D177" i="48"/>
  <c r="F177" i="48"/>
  <c r="D181" i="48"/>
  <c r="G182" i="48"/>
  <c r="G186" i="48"/>
  <c r="E189" i="48"/>
  <c r="G189" i="48"/>
  <c r="I189" i="48"/>
  <c r="D173" i="48"/>
  <c r="F173" i="48"/>
  <c r="F176" i="48"/>
  <c r="E176" i="48"/>
  <c r="D179" i="48"/>
  <c r="F179" i="48"/>
  <c r="I180" i="48"/>
  <c r="E183" i="48"/>
  <c r="I183" i="48"/>
  <c r="D186" i="48"/>
  <c r="F186" i="48"/>
  <c r="I186" i="48"/>
  <c r="D189" i="48"/>
  <c r="E190" i="48"/>
  <c r="I190" i="48"/>
  <c r="E173" i="48"/>
  <c r="G173" i="48"/>
  <c r="I173" i="48"/>
  <c r="D178" i="48"/>
  <c r="F178" i="48"/>
  <c r="F181" i="48"/>
  <c r="G183" i="48"/>
  <c r="G185" i="48"/>
  <c r="E188" i="48"/>
  <c r="G188" i="48"/>
  <c r="I188" i="48"/>
  <c r="D174" i="48"/>
  <c r="F174" i="48"/>
  <c r="B3250" i="10"/>
  <c r="B185" i="48"/>
  <c r="B3417" i="10" s="1"/>
  <c r="J183" i="48"/>
  <c r="J182" i="48"/>
  <c r="J192" i="48"/>
  <c r="F2215" i="10"/>
  <c r="G2215" i="10"/>
  <c r="H2215" i="10"/>
  <c r="I2215" i="10"/>
  <c r="J2215" i="10"/>
  <c r="F2216" i="10"/>
  <c r="G2216" i="10"/>
  <c r="H2216" i="10"/>
  <c r="I2216" i="10"/>
  <c r="J2216" i="10"/>
  <c r="F2217" i="10"/>
  <c r="G2217" i="10"/>
  <c r="H2217" i="10"/>
  <c r="I2217" i="10"/>
  <c r="J2217" i="10"/>
  <c r="F2218" i="10"/>
  <c r="G2218" i="10"/>
  <c r="H2218" i="10"/>
  <c r="I2218" i="10"/>
  <c r="J2218" i="10"/>
  <c r="F2219" i="10"/>
  <c r="G2219" i="10"/>
  <c r="H2219" i="10"/>
  <c r="I2219" i="10"/>
  <c r="J2219" i="10"/>
  <c r="F2220" i="10"/>
  <c r="G2220" i="10"/>
  <c r="H2220" i="10"/>
  <c r="I2220" i="10"/>
  <c r="J2220" i="10"/>
  <c r="F2221" i="10"/>
  <c r="G2221" i="10"/>
  <c r="H2221" i="10"/>
  <c r="I2221" i="10"/>
  <c r="J2221" i="10"/>
  <c r="F2222" i="10"/>
  <c r="G2222" i="10"/>
  <c r="H2222" i="10"/>
  <c r="I2222" i="10"/>
  <c r="J2222" i="10"/>
  <c r="F2223" i="10"/>
  <c r="G2223" i="10"/>
  <c r="H2223" i="10"/>
  <c r="I2223" i="10"/>
  <c r="J2223" i="10"/>
  <c r="F2224" i="10"/>
  <c r="G2224" i="10"/>
  <c r="H2224" i="10"/>
  <c r="I2224" i="10"/>
  <c r="J2224" i="10"/>
  <c r="F2225" i="10"/>
  <c r="G2225" i="10"/>
  <c r="H2225" i="10"/>
  <c r="I2225" i="10"/>
  <c r="J2225" i="10"/>
  <c r="F2226" i="10"/>
  <c r="G2226" i="10"/>
  <c r="H2226" i="10"/>
  <c r="I2226" i="10"/>
  <c r="J2226" i="10"/>
  <c r="F2227" i="10"/>
  <c r="G2227" i="10"/>
  <c r="H2227" i="10"/>
  <c r="I2227" i="10"/>
  <c r="J2227" i="10"/>
  <c r="F2228" i="10"/>
  <c r="G2228" i="10"/>
  <c r="H2228" i="10"/>
  <c r="I2228" i="10"/>
  <c r="J2228" i="10"/>
  <c r="F2229" i="10"/>
  <c r="G2229" i="10"/>
  <c r="H2229" i="10"/>
  <c r="I2229" i="10"/>
  <c r="J2229" i="10"/>
  <c r="F2230" i="10"/>
  <c r="G2230" i="10"/>
  <c r="H2230" i="10"/>
  <c r="I2230" i="10"/>
  <c r="J2230" i="10"/>
  <c r="F2231" i="10"/>
  <c r="G2231" i="10"/>
  <c r="H2231" i="10"/>
  <c r="I2231" i="10"/>
  <c r="J2231" i="10"/>
  <c r="F2232" i="10"/>
  <c r="G2232" i="10"/>
  <c r="H2232" i="10"/>
  <c r="I2232" i="10"/>
  <c r="J2232" i="10"/>
  <c r="F2233" i="10"/>
  <c r="G2233" i="10"/>
  <c r="H2233" i="10"/>
  <c r="I2233" i="10"/>
  <c r="J2233" i="10"/>
  <c r="F2234" i="10"/>
  <c r="G2234" i="10"/>
  <c r="H2234" i="10"/>
  <c r="I2234" i="10"/>
  <c r="J2234" i="10"/>
  <c r="F2235" i="10"/>
  <c r="G2235" i="10"/>
  <c r="H2235" i="10"/>
  <c r="I2235" i="10"/>
  <c r="J2235" i="10"/>
  <c r="F2236" i="10"/>
  <c r="G2236" i="10"/>
  <c r="H2236" i="10"/>
  <c r="I2236" i="10"/>
  <c r="J2236" i="10"/>
  <c r="F2237" i="10"/>
  <c r="G2237" i="10"/>
  <c r="H2237" i="10"/>
  <c r="I2237" i="10"/>
  <c r="J2237" i="10"/>
  <c r="F2238" i="10"/>
  <c r="G2238" i="10"/>
  <c r="H2238" i="10"/>
  <c r="I2238" i="10"/>
  <c r="J2238" i="10"/>
  <c r="F2239" i="10"/>
  <c r="G2239" i="10"/>
  <c r="H2239" i="10"/>
  <c r="I2239" i="10"/>
  <c r="J2239" i="10"/>
  <c r="F2240" i="10"/>
  <c r="G2240" i="10"/>
  <c r="H2240" i="10"/>
  <c r="I2240" i="10"/>
  <c r="J2240" i="10"/>
  <c r="F2241" i="10"/>
  <c r="G2241" i="10"/>
  <c r="H2241" i="10"/>
  <c r="I2241" i="10"/>
  <c r="J2241" i="10"/>
  <c r="F2242" i="10"/>
  <c r="G2242" i="10"/>
  <c r="H2242" i="10"/>
  <c r="I2242" i="10"/>
  <c r="J2242" i="10"/>
  <c r="F2243" i="10"/>
  <c r="G2243" i="10"/>
  <c r="H2243" i="10"/>
  <c r="I2243" i="10"/>
  <c r="J2243" i="10"/>
  <c r="F2244" i="10"/>
  <c r="G2244" i="10"/>
  <c r="H2244" i="10"/>
  <c r="I2244" i="10"/>
  <c r="J2244" i="10"/>
  <c r="F2245" i="10"/>
  <c r="G2245" i="10"/>
  <c r="H2245" i="10"/>
  <c r="I2245" i="10"/>
  <c r="J2245" i="10"/>
  <c r="F2246" i="10"/>
  <c r="G2246" i="10"/>
  <c r="H2246" i="10"/>
  <c r="I2246" i="10"/>
  <c r="J2246" i="10"/>
  <c r="F2247" i="10"/>
  <c r="G2247" i="10"/>
  <c r="H2247" i="10"/>
  <c r="I2247" i="10"/>
  <c r="J2247" i="10"/>
  <c r="F2248" i="10"/>
  <c r="G2248" i="10"/>
  <c r="H2248" i="10"/>
  <c r="I2248" i="10"/>
  <c r="J2248" i="10"/>
  <c r="F2249" i="10"/>
  <c r="G2249" i="10"/>
  <c r="H2249" i="10"/>
  <c r="I2249" i="10"/>
  <c r="J2249" i="10"/>
  <c r="F2250" i="10"/>
  <c r="G2250" i="10"/>
  <c r="H2250" i="10"/>
  <c r="I2250" i="10"/>
  <c r="J2250" i="10"/>
  <c r="F2251" i="10"/>
  <c r="G2251" i="10"/>
  <c r="H2251" i="10"/>
  <c r="I2251" i="10"/>
  <c r="J2251" i="10"/>
  <c r="F2252" i="10"/>
  <c r="G2252" i="10"/>
  <c r="H2252" i="10"/>
  <c r="I2252" i="10"/>
  <c r="J2252" i="10"/>
  <c r="F2253" i="10"/>
  <c r="G2253" i="10"/>
  <c r="H2253" i="10"/>
  <c r="I2253" i="10"/>
  <c r="J2253" i="10"/>
  <c r="F2254" i="10"/>
  <c r="G2254" i="10"/>
  <c r="H2254" i="10"/>
  <c r="I2254" i="10"/>
  <c r="J2254" i="10"/>
  <c r="F2255" i="10"/>
  <c r="G2255" i="10"/>
  <c r="H2255" i="10"/>
  <c r="I2255" i="10"/>
  <c r="J2255" i="10"/>
  <c r="F2256" i="10"/>
  <c r="G2256" i="10"/>
  <c r="H2256" i="10"/>
  <c r="I2256" i="10"/>
  <c r="J2256" i="10"/>
  <c r="F2257" i="10"/>
  <c r="G2257" i="10"/>
  <c r="H2257" i="10"/>
  <c r="I2257" i="10"/>
  <c r="J2257" i="10"/>
  <c r="F2258" i="10"/>
  <c r="G2258" i="10"/>
  <c r="H2258" i="10"/>
  <c r="I2258" i="10"/>
  <c r="J2258" i="10"/>
  <c r="F2259" i="10"/>
  <c r="G2259" i="10"/>
  <c r="H2259" i="10"/>
  <c r="I2259" i="10"/>
  <c r="J2259" i="10"/>
  <c r="F2260" i="10"/>
  <c r="G2260" i="10"/>
  <c r="H2260" i="10"/>
  <c r="I2260" i="10"/>
  <c r="J2260" i="10"/>
  <c r="F2261" i="10"/>
  <c r="G2261" i="10"/>
  <c r="H2261" i="10"/>
  <c r="I2261" i="10"/>
  <c r="J2261" i="10"/>
  <c r="F2262" i="10"/>
  <c r="G2262" i="10"/>
  <c r="H2262" i="10"/>
  <c r="I2262" i="10"/>
  <c r="J2262" i="10"/>
  <c r="F2263" i="10"/>
  <c r="G2263" i="10"/>
  <c r="H2263" i="10"/>
  <c r="I2263" i="10"/>
  <c r="J2263" i="10"/>
  <c r="F2264" i="10"/>
  <c r="G2264" i="10"/>
  <c r="H2264" i="10"/>
  <c r="I2264" i="10"/>
  <c r="J2264" i="10"/>
  <c r="F2265" i="10"/>
  <c r="G2265" i="10"/>
  <c r="H2265" i="10"/>
  <c r="I2265" i="10"/>
  <c r="J2265" i="10"/>
  <c r="F2266" i="10"/>
  <c r="G2266" i="10"/>
  <c r="H2266" i="10"/>
  <c r="I2266" i="10"/>
  <c r="J2266" i="10"/>
  <c r="F2267" i="10"/>
  <c r="G2267" i="10"/>
  <c r="H2267" i="10"/>
  <c r="I2267" i="10"/>
  <c r="J2267" i="10"/>
  <c r="F2268" i="10"/>
  <c r="G2268" i="10"/>
  <c r="H2268" i="10"/>
  <c r="I2268" i="10"/>
  <c r="J2268" i="10"/>
  <c r="F2269" i="10"/>
  <c r="G2269" i="10"/>
  <c r="H2269" i="10"/>
  <c r="I2269" i="10"/>
  <c r="J2269" i="10"/>
  <c r="F2270" i="10"/>
  <c r="G2270" i="10"/>
  <c r="H2270" i="10"/>
  <c r="I2270" i="10"/>
  <c r="J2270" i="10"/>
  <c r="F2271" i="10"/>
  <c r="G2271" i="10"/>
  <c r="H2271" i="10"/>
  <c r="I2271" i="10"/>
  <c r="J2271" i="10"/>
  <c r="F2272" i="10"/>
  <c r="G2272" i="10"/>
  <c r="H2272" i="10"/>
  <c r="I2272" i="10"/>
  <c r="J2272" i="10"/>
  <c r="F2273" i="10"/>
  <c r="G2273" i="10"/>
  <c r="H2273" i="10"/>
  <c r="I2273" i="10"/>
  <c r="J2273" i="10"/>
  <c r="F2274" i="10"/>
  <c r="G2274" i="10"/>
  <c r="H2274" i="10"/>
  <c r="I2274" i="10"/>
  <c r="J2274" i="10"/>
  <c r="F2275" i="10"/>
  <c r="G2275" i="10"/>
  <c r="H2275" i="10"/>
  <c r="I2275" i="10"/>
  <c r="J2275" i="10"/>
  <c r="F2276" i="10"/>
  <c r="G2276" i="10"/>
  <c r="H2276" i="10"/>
  <c r="I2276" i="10"/>
  <c r="J2276" i="10"/>
  <c r="F2277" i="10"/>
  <c r="G2277" i="10"/>
  <c r="H2277" i="10"/>
  <c r="I2277" i="10"/>
  <c r="J2277" i="10"/>
  <c r="F2278" i="10"/>
  <c r="G2278" i="10"/>
  <c r="H2278" i="10"/>
  <c r="I2278" i="10"/>
  <c r="J2278" i="10"/>
  <c r="F2279" i="10"/>
  <c r="G2279" i="10"/>
  <c r="H2279" i="10"/>
  <c r="I2279" i="10"/>
  <c r="J2279" i="10"/>
  <c r="F2280" i="10"/>
  <c r="G2280" i="10"/>
  <c r="H2280" i="10"/>
  <c r="I2280" i="10"/>
  <c r="J2280" i="10"/>
  <c r="F2281" i="10"/>
  <c r="G2281" i="10"/>
  <c r="H2281" i="10"/>
  <c r="I2281" i="10"/>
  <c r="J2281" i="10"/>
  <c r="F2282" i="10"/>
  <c r="G2282" i="10"/>
  <c r="H2282" i="10"/>
  <c r="I2282" i="10"/>
  <c r="J2282" i="10"/>
  <c r="F2283" i="10"/>
  <c r="G2283" i="10"/>
  <c r="H2283" i="10"/>
  <c r="I2283" i="10"/>
  <c r="J2283" i="10"/>
  <c r="F2284" i="10"/>
  <c r="G2284" i="10"/>
  <c r="H2284" i="10"/>
  <c r="I2284" i="10"/>
  <c r="J2284" i="10"/>
  <c r="F2285" i="10"/>
  <c r="G2285" i="10"/>
  <c r="H2285" i="10"/>
  <c r="I2285" i="10"/>
  <c r="J2285" i="10"/>
  <c r="F2286" i="10"/>
  <c r="G2286" i="10"/>
  <c r="H2286" i="10"/>
  <c r="I2286" i="10"/>
  <c r="J2286" i="10"/>
  <c r="F2287" i="10"/>
  <c r="G2287" i="10"/>
  <c r="H2287" i="10"/>
  <c r="I2287" i="10"/>
  <c r="J2287" i="10"/>
  <c r="F2288" i="10"/>
  <c r="G2288" i="10"/>
  <c r="H2288" i="10"/>
  <c r="I2288" i="10"/>
  <c r="J2288" i="10"/>
  <c r="F2289" i="10"/>
  <c r="G2289" i="10"/>
  <c r="H2289" i="10"/>
  <c r="I2289" i="10"/>
  <c r="J2289" i="10"/>
  <c r="F2290" i="10"/>
  <c r="G2290" i="10"/>
  <c r="H2290" i="10"/>
  <c r="I2290" i="10"/>
  <c r="J2290" i="10"/>
  <c r="F2291" i="10"/>
  <c r="G2291" i="10"/>
  <c r="H2291" i="10"/>
  <c r="I2291" i="10"/>
  <c r="J2291" i="10"/>
  <c r="F2292" i="10"/>
  <c r="G2292" i="10"/>
  <c r="H2292" i="10"/>
  <c r="I2292" i="10"/>
  <c r="J2292" i="10"/>
  <c r="F2293" i="10"/>
  <c r="G2293" i="10"/>
  <c r="H2293" i="10"/>
  <c r="I2293" i="10"/>
  <c r="J2293" i="10"/>
  <c r="F2294" i="10"/>
  <c r="G2294" i="10"/>
  <c r="H2294" i="10"/>
  <c r="I2294" i="10"/>
  <c r="J2294" i="10"/>
  <c r="F2295" i="10"/>
  <c r="G2295" i="10"/>
  <c r="H2295" i="10"/>
  <c r="I2295" i="10"/>
  <c r="J2295" i="10"/>
  <c r="F2296" i="10"/>
  <c r="G2296" i="10"/>
  <c r="H2296" i="10"/>
  <c r="I2296" i="10"/>
  <c r="J2296" i="10"/>
  <c r="F2297" i="10"/>
  <c r="G2297" i="10"/>
  <c r="H2297" i="10"/>
  <c r="I2297" i="10"/>
  <c r="J2297" i="10"/>
  <c r="F2298" i="10"/>
  <c r="G2298" i="10"/>
  <c r="H2298" i="10"/>
  <c r="I2298" i="10"/>
  <c r="J2298" i="10"/>
  <c r="F2299" i="10"/>
  <c r="G2299" i="10"/>
  <c r="H2299" i="10"/>
  <c r="I2299" i="10"/>
  <c r="J2299" i="10"/>
  <c r="F2300" i="10"/>
  <c r="G2300" i="10"/>
  <c r="H2300" i="10"/>
  <c r="I2300" i="10"/>
  <c r="J2300" i="10"/>
  <c r="F2301" i="10"/>
  <c r="G2301" i="10"/>
  <c r="H2301" i="10"/>
  <c r="I2301" i="10"/>
  <c r="J2301" i="10"/>
  <c r="F2302" i="10"/>
  <c r="G2302" i="10"/>
  <c r="H2302" i="10"/>
  <c r="I2302" i="10"/>
  <c r="J2302" i="10"/>
  <c r="F2303" i="10"/>
  <c r="G2303" i="10"/>
  <c r="H2303" i="10"/>
  <c r="I2303" i="10"/>
  <c r="J2303" i="10"/>
  <c r="F2304" i="10"/>
  <c r="G2304" i="10"/>
  <c r="H2304" i="10"/>
  <c r="I2304" i="10"/>
  <c r="J2304" i="10"/>
  <c r="F2305" i="10"/>
  <c r="G2305" i="10"/>
  <c r="H2305" i="10"/>
  <c r="I2305" i="10"/>
  <c r="J2305" i="10"/>
  <c r="F2306" i="10"/>
  <c r="G2306" i="10"/>
  <c r="H2306" i="10"/>
  <c r="I2306" i="10"/>
  <c r="J2306" i="10"/>
  <c r="F2307" i="10"/>
  <c r="G2307" i="10"/>
  <c r="H2307" i="10"/>
  <c r="I2307" i="10"/>
  <c r="J2307" i="10"/>
  <c r="F2308" i="10"/>
  <c r="G2308" i="10"/>
  <c r="H2308" i="10"/>
  <c r="I2308" i="10"/>
  <c r="J2308" i="10"/>
  <c r="F2309" i="10"/>
  <c r="G2309" i="10"/>
  <c r="H2309" i="10"/>
  <c r="I2309" i="10"/>
  <c r="J2309" i="10"/>
  <c r="F2310" i="10"/>
  <c r="G2310" i="10"/>
  <c r="H2310" i="10"/>
  <c r="I2310" i="10"/>
  <c r="J2310" i="10"/>
  <c r="F2311" i="10"/>
  <c r="G2311" i="10"/>
  <c r="H2311" i="10"/>
  <c r="I2311" i="10"/>
  <c r="J2311" i="10"/>
  <c r="F2312" i="10"/>
  <c r="G2312" i="10"/>
  <c r="H2312" i="10"/>
  <c r="I2312" i="10"/>
  <c r="J2312" i="10"/>
  <c r="F2313" i="10"/>
  <c r="G2313" i="10"/>
  <c r="H2313" i="10"/>
  <c r="I2313" i="10"/>
  <c r="J2313" i="10"/>
  <c r="F2314" i="10"/>
  <c r="G2314" i="10"/>
  <c r="H2314" i="10"/>
  <c r="I2314" i="10"/>
  <c r="J2314" i="10"/>
  <c r="F2315" i="10"/>
  <c r="G2315" i="10"/>
  <c r="H2315" i="10"/>
  <c r="I2315" i="10"/>
  <c r="J2315" i="10"/>
  <c r="F2316" i="10"/>
  <c r="G2316" i="10"/>
  <c r="H2316" i="10"/>
  <c r="I2316" i="10"/>
  <c r="J2316" i="10"/>
  <c r="F2317" i="10"/>
  <c r="G2317" i="10"/>
  <c r="H2317" i="10"/>
  <c r="I2317" i="10"/>
  <c r="J2317" i="10"/>
  <c r="F2318" i="10"/>
  <c r="G2318" i="10"/>
  <c r="H2318" i="10"/>
  <c r="I2318" i="10"/>
  <c r="J2318" i="10"/>
  <c r="F2319" i="10"/>
  <c r="G2319" i="10"/>
  <c r="H2319" i="10"/>
  <c r="I2319" i="10"/>
  <c r="J2319" i="10"/>
  <c r="F2320" i="10"/>
  <c r="G2320" i="10"/>
  <c r="H2320" i="10"/>
  <c r="I2320" i="10"/>
  <c r="J2320" i="10"/>
  <c r="F2321" i="10"/>
  <c r="G2321" i="10"/>
  <c r="H2321" i="10"/>
  <c r="I2321" i="10"/>
  <c r="J2321" i="10"/>
  <c r="F2322" i="10"/>
  <c r="G2322" i="10"/>
  <c r="H2322" i="10"/>
  <c r="I2322" i="10"/>
  <c r="J2322" i="10"/>
  <c r="F2323" i="10"/>
  <c r="G2323" i="10"/>
  <c r="H2323" i="10"/>
  <c r="I2323" i="10"/>
  <c r="J2323" i="10"/>
  <c r="F2324" i="10"/>
  <c r="G2324" i="10"/>
  <c r="H2324" i="10"/>
  <c r="I2324" i="10"/>
  <c r="J2324" i="10"/>
  <c r="F2325" i="10"/>
  <c r="G2325" i="10"/>
  <c r="H2325" i="10"/>
  <c r="I2325" i="10"/>
  <c r="J2325" i="10"/>
  <c r="F2326" i="10"/>
  <c r="G2326" i="10"/>
  <c r="H2326" i="10"/>
  <c r="I2326" i="10"/>
  <c r="J2326" i="10"/>
  <c r="F2327" i="10"/>
  <c r="G2327" i="10"/>
  <c r="H2327" i="10"/>
  <c r="I2327" i="10"/>
  <c r="J2327" i="10"/>
  <c r="F2328" i="10"/>
  <c r="G2328" i="10"/>
  <c r="H2328" i="10"/>
  <c r="I2328" i="10"/>
  <c r="J2328" i="10"/>
  <c r="F2329" i="10"/>
  <c r="G2329" i="10"/>
  <c r="H2329" i="10"/>
  <c r="I2329" i="10"/>
  <c r="J2329" i="10"/>
  <c r="F2330" i="10"/>
  <c r="G2330" i="10"/>
  <c r="H2330" i="10"/>
  <c r="I2330" i="10"/>
  <c r="J2330" i="10"/>
  <c r="F2331" i="10"/>
  <c r="G2331" i="10"/>
  <c r="H2331" i="10"/>
  <c r="I2331" i="10"/>
  <c r="J2331" i="10"/>
  <c r="F2332" i="10"/>
  <c r="G2332" i="10"/>
  <c r="H2332" i="10"/>
  <c r="I2332" i="10"/>
  <c r="J2332" i="10"/>
  <c r="F2333" i="10"/>
  <c r="G2333" i="10"/>
  <c r="H2333" i="10"/>
  <c r="I2333" i="10"/>
  <c r="J2333" i="10"/>
  <c r="F2334" i="10"/>
  <c r="G2334" i="10"/>
  <c r="H2334" i="10"/>
  <c r="I2334" i="10"/>
  <c r="J2334" i="10"/>
  <c r="F2335" i="10"/>
  <c r="G2335" i="10"/>
  <c r="H2335" i="10"/>
  <c r="I2335" i="10"/>
  <c r="J2335" i="10"/>
  <c r="F2336" i="10"/>
  <c r="G2336" i="10"/>
  <c r="H2336" i="10"/>
  <c r="I2336" i="10"/>
  <c r="J2336" i="10"/>
  <c r="F2337" i="10"/>
  <c r="G2337" i="10"/>
  <c r="H2337" i="10"/>
  <c r="I2337" i="10"/>
  <c r="J2337" i="10"/>
  <c r="F2338" i="10"/>
  <c r="G2338" i="10"/>
  <c r="H2338" i="10"/>
  <c r="I2338" i="10"/>
  <c r="J2338" i="10"/>
  <c r="F2339" i="10"/>
  <c r="G2339" i="10"/>
  <c r="H2339" i="10"/>
  <c r="I2339" i="10"/>
  <c r="J2339" i="10"/>
  <c r="F2340" i="10"/>
  <c r="G2340" i="10"/>
  <c r="H2340" i="10"/>
  <c r="I2340" i="10"/>
  <c r="J2340" i="10"/>
  <c r="F2341" i="10"/>
  <c r="G2341" i="10"/>
  <c r="H2341" i="10"/>
  <c r="I2341" i="10"/>
  <c r="J2341" i="10"/>
  <c r="F2342" i="10"/>
  <c r="G2342" i="10"/>
  <c r="H2342" i="10"/>
  <c r="I2342" i="10"/>
  <c r="J2342" i="10"/>
  <c r="F2343" i="10"/>
  <c r="G2343" i="10"/>
  <c r="H2343" i="10"/>
  <c r="I2343" i="10"/>
  <c r="J2343" i="10"/>
  <c r="F2344" i="10"/>
  <c r="G2344" i="10"/>
  <c r="H2344" i="10"/>
  <c r="I2344" i="10"/>
  <c r="J2344" i="10"/>
  <c r="F2345" i="10"/>
  <c r="G2345" i="10"/>
  <c r="H2345" i="10"/>
  <c r="I2345" i="10"/>
  <c r="J2345" i="10"/>
  <c r="F2346" i="10"/>
  <c r="G2346" i="10"/>
  <c r="H2346" i="10"/>
  <c r="I2346" i="10"/>
  <c r="J2346" i="10"/>
  <c r="F2347" i="10"/>
  <c r="G2347" i="10"/>
  <c r="H2347" i="10"/>
  <c r="I2347" i="10"/>
  <c r="J2347" i="10"/>
  <c r="F2348" i="10"/>
  <c r="G2348" i="10"/>
  <c r="H2348" i="10"/>
  <c r="I2348" i="10"/>
  <c r="J2348" i="10"/>
  <c r="F2349" i="10"/>
  <c r="G2349" i="10"/>
  <c r="H2349" i="10"/>
  <c r="I2349" i="10"/>
  <c r="J2349" i="10"/>
  <c r="F2350" i="10"/>
  <c r="G2350" i="10"/>
  <c r="H2350" i="10"/>
  <c r="I2350" i="10"/>
  <c r="J2350" i="10"/>
  <c r="F2351" i="10"/>
  <c r="G2351" i="10"/>
  <c r="H2351" i="10"/>
  <c r="I2351" i="10"/>
  <c r="J2351" i="10"/>
  <c r="F2352" i="10"/>
  <c r="G2352" i="10"/>
  <c r="H2352" i="10"/>
  <c r="I2352" i="10"/>
  <c r="J2352" i="10"/>
  <c r="F2353" i="10"/>
  <c r="G2353" i="10"/>
  <c r="H2353" i="10"/>
  <c r="I2353" i="10"/>
  <c r="J2353" i="10"/>
  <c r="F2354" i="10"/>
  <c r="G2354" i="10"/>
  <c r="H2354" i="10"/>
  <c r="I2354" i="10"/>
  <c r="J2354" i="10"/>
  <c r="F2355" i="10"/>
  <c r="G2355" i="10"/>
  <c r="H2355" i="10"/>
  <c r="I2355" i="10"/>
  <c r="J2355" i="10"/>
  <c r="F2356" i="10"/>
  <c r="G2356" i="10"/>
  <c r="H2356" i="10"/>
  <c r="I2356" i="10"/>
  <c r="J2356" i="10"/>
  <c r="F2357" i="10"/>
  <c r="G2357" i="10"/>
  <c r="H2357" i="10"/>
  <c r="I2357" i="10"/>
  <c r="J2357" i="10"/>
  <c r="F2358" i="10"/>
  <c r="G2358" i="10"/>
  <c r="H2358" i="10"/>
  <c r="I2358" i="10"/>
  <c r="J2358" i="10"/>
  <c r="F2359" i="10"/>
  <c r="G2359" i="10"/>
  <c r="H2359" i="10"/>
  <c r="I2359" i="10"/>
  <c r="J2359" i="10"/>
  <c r="F2360" i="10"/>
  <c r="G2360" i="10"/>
  <c r="H2360" i="10"/>
  <c r="I2360" i="10"/>
  <c r="J2360" i="10"/>
  <c r="F2361" i="10"/>
  <c r="G2361" i="10"/>
  <c r="H2361" i="10"/>
  <c r="I2361" i="10"/>
  <c r="J2361" i="10"/>
  <c r="F2362" i="10"/>
  <c r="G2362" i="10"/>
  <c r="H2362" i="10"/>
  <c r="I2362" i="10"/>
  <c r="J2362" i="10"/>
  <c r="F2363" i="10"/>
  <c r="G2363" i="10"/>
  <c r="H2363" i="10"/>
  <c r="I2363" i="10"/>
  <c r="J2363" i="10"/>
  <c r="F2364" i="10"/>
  <c r="G2364" i="10"/>
  <c r="H2364" i="10"/>
  <c r="I2364" i="10"/>
  <c r="J2364" i="10"/>
  <c r="F2365" i="10"/>
  <c r="G2365" i="10"/>
  <c r="H2365" i="10"/>
  <c r="I2365" i="10"/>
  <c r="J2365" i="10"/>
  <c r="F2366" i="10"/>
  <c r="G2366" i="10"/>
  <c r="H2366" i="10"/>
  <c r="I2366" i="10"/>
  <c r="J2366" i="10"/>
  <c r="F2367" i="10"/>
  <c r="G2367" i="10"/>
  <c r="H2367" i="10"/>
  <c r="I2367" i="10"/>
  <c r="J2367" i="10"/>
  <c r="F2368" i="10"/>
  <c r="G2368" i="10"/>
  <c r="H2368" i="10"/>
  <c r="I2368" i="10"/>
  <c r="J2368" i="10"/>
  <c r="F2369" i="10"/>
  <c r="G2369" i="10"/>
  <c r="H2369" i="10"/>
  <c r="I2369" i="10"/>
  <c r="J2369" i="10"/>
  <c r="F2370" i="10"/>
  <c r="G2370" i="10"/>
  <c r="H2370" i="10"/>
  <c r="I2370" i="10"/>
  <c r="J2370" i="10"/>
  <c r="F2371" i="10"/>
  <c r="G2371" i="10"/>
  <c r="H2371" i="10"/>
  <c r="I2371" i="10"/>
  <c r="J2371" i="10"/>
  <c r="F2372" i="10"/>
  <c r="G2372" i="10"/>
  <c r="H2372" i="10"/>
  <c r="I2372" i="10"/>
  <c r="J2372" i="10"/>
  <c r="F2373" i="10"/>
  <c r="G2373" i="10"/>
  <c r="H2373" i="10"/>
  <c r="I2373" i="10"/>
  <c r="J2373" i="10"/>
  <c r="F2374" i="10"/>
  <c r="G2374" i="10"/>
  <c r="H2374" i="10"/>
  <c r="I2374" i="10"/>
  <c r="J2374" i="10"/>
  <c r="F2375" i="10"/>
  <c r="G2375" i="10"/>
  <c r="H2375" i="10"/>
  <c r="I2375" i="10"/>
  <c r="J2375" i="10"/>
  <c r="F2376" i="10"/>
  <c r="G2376" i="10"/>
  <c r="H2376" i="10"/>
  <c r="I2376" i="10"/>
  <c r="J2376" i="10"/>
  <c r="F2377" i="10"/>
  <c r="G2377" i="10"/>
  <c r="H2377" i="10"/>
  <c r="I2377" i="10"/>
  <c r="J2377" i="10"/>
  <c r="F2378" i="10"/>
  <c r="G2378" i="10"/>
  <c r="H2378" i="10"/>
  <c r="I2378" i="10"/>
  <c r="J2378" i="10"/>
  <c r="F2379" i="10"/>
  <c r="G2379" i="10"/>
  <c r="H2379" i="10"/>
  <c r="I2379" i="10"/>
  <c r="J2379" i="10"/>
  <c r="F2380" i="10"/>
  <c r="G2380" i="10"/>
  <c r="H2380" i="10"/>
  <c r="I2380" i="10"/>
  <c r="J2380" i="10"/>
  <c r="F2381" i="10"/>
  <c r="G2381" i="10"/>
  <c r="H2381" i="10"/>
  <c r="I2381" i="10"/>
  <c r="J2381" i="10"/>
  <c r="F2382" i="10"/>
  <c r="G2382" i="10"/>
  <c r="H2382" i="10"/>
  <c r="I2382" i="10"/>
  <c r="J2382" i="10"/>
  <c r="F2383" i="10"/>
  <c r="G2383" i="10"/>
  <c r="H2383" i="10"/>
  <c r="I2383" i="10"/>
  <c r="J2383" i="10"/>
  <c r="F2384" i="10"/>
  <c r="G2384" i="10"/>
  <c r="H2384" i="10"/>
  <c r="I2384" i="10"/>
  <c r="J2384" i="10"/>
  <c r="F2385" i="10"/>
  <c r="G2385" i="10"/>
  <c r="H2385" i="10"/>
  <c r="I2385" i="10"/>
  <c r="J2385" i="10"/>
  <c r="F2386" i="10"/>
  <c r="G2386" i="10"/>
  <c r="H2386" i="10"/>
  <c r="I2386" i="10"/>
  <c r="J2386" i="10"/>
  <c r="F2387" i="10"/>
  <c r="G2387" i="10"/>
  <c r="H2387" i="10"/>
  <c r="I2387" i="10"/>
  <c r="J2387" i="10"/>
  <c r="F2388" i="10"/>
  <c r="G2388" i="10"/>
  <c r="H2388" i="10"/>
  <c r="I2388" i="10"/>
  <c r="J2388" i="10"/>
  <c r="F2389" i="10"/>
  <c r="G2389" i="10"/>
  <c r="H2389" i="10"/>
  <c r="I2389" i="10"/>
  <c r="J2389" i="10"/>
  <c r="F2390" i="10"/>
  <c r="G2390" i="10"/>
  <c r="H2390" i="10"/>
  <c r="I2390" i="10"/>
  <c r="J2390" i="10"/>
  <c r="F2391" i="10"/>
  <c r="G2391" i="10"/>
  <c r="H2391" i="10"/>
  <c r="I2391" i="10"/>
  <c r="J2391" i="10"/>
  <c r="F2392" i="10"/>
  <c r="G2392" i="10"/>
  <c r="H2392" i="10"/>
  <c r="I2392" i="10"/>
  <c r="J2392" i="10"/>
  <c r="F2393" i="10"/>
  <c r="G2393" i="10"/>
  <c r="H2393" i="10"/>
  <c r="I2393" i="10"/>
  <c r="J2393" i="10"/>
  <c r="F2394" i="10"/>
  <c r="G2394" i="10"/>
  <c r="H2394" i="10"/>
  <c r="I2394" i="10"/>
  <c r="J2394" i="10"/>
  <c r="F2395" i="10"/>
  <c r="G2395" i="10"/>
  <c r="H2395" i="10"/>
  <c r="I2395" i="10"/>
  <c r="J2395" i="10"/>
  <c r="F2396" i="10"/>
  <c r="G2396" i="10"/>
  <c r="H2396" i="10"/>
  <c r="I2396" i="10"/>
  <c r="J2396" i="10"/>
  <c r="F2397" i="10"/>
  <c r="G2397" i="10"/>
  <c r="H2397" i="10"/>
  <c r="I2397" i="10"/>
  <c r="J2397" i="10"/>
  <c r="F2398" i="10"/>
  <c r="G2398" i="10"/>
  <c r="H2398" i="10"/>
  <c r="I2398" i="10"/>
  <c r="J2398" i="10"/>
  <c r="F2399" i="10"/>
  <c r="G2399" i="10"/>
  <c r="H2399" i="10"/>
  <c r="I2399" i="10"/>
  <c r="J2399" i="10"/>
  <c r="F2400" i="10"/>
  <c r="G2400" i="10"/>
  <c r="H2400" i="10"/>
  <c r="I2400" i="10"/>
  <c r="J2400" i="10"/>
  <c r="F2401" i="10"/>
  <c r="G2401" i="10"/>
  <c r="H2401" i="10"/>
  <c r="I2401" i="10"/>
  <c r="J2401" i="10"/>
  <c r="F2402" i="10"/>
  <c r="G2402" i="10"/>
  <c r="H2402" i="10"/>
  <c r="I2402" i="10"/>
  <c r="J2402" i="10"/>
  <c r="F2403" i="10"/>
  <c r="G2403" i="10"/>
  <c r="H2403" i="10"/>
  <c r="I2403" i="10"/>
  <c r="J2403" i="10"/>
  <c r="F2404" i="10"/>
  <c r="G2404" i="10"/>
  <c r="H2404" i="10"/>
  <c r="I2404" i="10"/>
  <c r="J2404" i="10"/>
  <c r="F2405" i="10"/>
  <c r="G2405" i="10"/>
  <c r="H2405" i="10"/>
  <c r="I2405" i="10"/>
  <c r="J2405" i="10"/>
  <c r="F2406" i="10"/>
  <c r="G2406" i="10"/>
  <c r="H2406" i="10"/>
  <c r="I2406" i="10"/>
  <c r="J2406" i="10"/>
  <c r="F2407" i="10"/>
  <c r="G2407" i="10"/>
  <c r="H2407" i="10"/>
  <c r="I2407" i="10"/>
  <c r="J2407" i="10"/>
  <c r="F2408" i="10"/>
  <c r="G2408" i="10"/>
  <c r="H2408" i="10"/>
  <c r="I2408" i="10"/>
  <c r="J2408" i="10"/>
  <c r="F2409" i="10"/>
  <c r="G2409" i="10"/>
  <c r="H2409" i="10"/>
  <c r="I2409" i="10"/>
  <c r="J2409" i="10"/>
  <c r="F2410" i="10"/>
  <c r="G2410" i="10"/>
  <c r="H2410" i="10"/>
  <c r="I2410" i="10"/>
  <c r="J2410" i="10"/>
  <c r="F2411" i="10"/>
  <c r="G2411" i="10"/>
  <c r="H2411" i="10"/>
  <c r="I2411" i="10"/>
  <c r="J2411" i="10"/>
  <c r="F2412" i="10"/>
  <c r="G2412" i="10"/>
  <c r="H2412" i="10"/>
  <c r="I2412" i="10"/>
  <c r="J2412" i="10"/>
  <c r="F2413" i="10"/>
  <c r="G2413" i="10"/>
  <c r="H2413" i="10"/>
  <c r="I2413" i="10"/>
  <c r="J2413" i="10"/>
  <c r="F2414" i="10"/>
  <c r="G2414" i="10"/>
  <c r="H2414" i="10"/>
  <c r="I2414" i="10"/>
  <c r="J2414" i="10"/>
  <c r="F2415" i="10"/>
  <c r="G2415" i="10"/>
  <c r="H2415" i="10"/>
  <c r="I2415" i="10"/>
  <c r="J2415" i="10"/>
  <c r="F2416" i="10"/>
  <c r="G2416" i="10"/>
  <c r="H2416" i="10"/>
  <c r="I2416" i="10"/>
  <c r="J2416" i="10"/>
  <c r="F2417" i="10"/>
  <c r="G2417" i="10"/>
  <c r="H2417" i="10"/>
  <c r="I2417" i="10"/>
  <c r="J2417" i="10"/>
  <c r="F2418" i="10"/>
  <c r="G2418" i="10"/>
  <c r="H2418" i="10"/>
  <c r="I2418" i="10"/>
  <c r="J2418" i="10"/>
  <c r="F2419" i="10"/>
  <c r="G2419" i="10"/>
  <c r="H2419" i="10"/>
  <c r="I2419" i="10"/>
  <c r="J2419" i="10"/>
  <c r="F2420" i="10"/>
  <c r="G2420" i="10"/>
  <c r="H2420" i="10"/>
  <c r="I2420" i="10"/>
  <c r="J2420" i="10"/>
  <c r="F2421" i="10"/>
  <c r="G2421" i="10"/>
  <c r="H2421" i="10"/>
  <c r="I2421" i="10"/>
  <c r="J2421" i="10"/>
  <c r="F2422" i="10"/>
  <c r="G2422" i="10"/>
  <c r="H2422" i="10"/>
  <c r="I2422" i="10"/>
  <c r="J2422" i="10"/>
  <c r="F2423" i="10"/>
  <c r="G2423" i="10"/>
  <c r="H2423" i="10"/>
  <c r="I2423" i="10"/>
  <c r="J2423" i="10"/>
  <c r="F2424" i="10"/>
  <c r="G2424" i="10"/>
  <c r="H2424" i="10"/>
  <c r="I2424" i="10"/>
  <c r="J2424" i="10"/>
  <c r="F2425" i="10"/>
  <c r="G2425" i="10"/>
  <c r="H2425" i="10"/>
  <c r="I2425" i="10"/>
  <c r="J2425" i="10"/>
  <c r="F2426" i="10"/>
  <c r="G2426" i="10"/>
  <c r="H2426" i="10"/>
  <c r="I2426" i="10"/>
  <c r="J2426" i="10"/>
  <c r="F2427" i="10"/>
  <c r="G2427" i="10"/>
  <c r="H2427" i="10"/>
  <c r="I2427" i="10"/>
  <c r="J2427" i="10"/>
  <c r="F2428" i="10"/>
  <c r="G2428" i="10"/>
  <c r="H2428" i="10"/>
  <c r="I2428" i="10"/>
  <c r="J2428" i="10"/>
  <c r="F2429" i="10"/>
  <c r="G2429" i="10"/>
  <c r="H2429" i="10"/>
  <c r="I2429" i="10"/>
  <c r="J2429" i="10"/>
  <c r="F2430" i="10"/>
  <c r="G2430" i="10"/>
  <c r="H2430" i="10"/>
  <c r="I2430" i="10"/>
  <c r="J2430" i="10"/>
  <c r="F2431" i="10"/>
  <c r="G2431" i="10"/>
  <c r="H2431" i="10"/>
  <c r="I2431" i="10"/>
  <c r="J2431" i="10"/>
  <c r="F2432" i="10"/>
  <c r="G2432" i="10"/>
  <c r="H2432" i="10"/>
  <c r="I2432" i="10"/>
  <c r="J2432" i="10"/>
  <c r="F2433" i="10"/>
  <c r="G2433" i="10"/>
  <c r="H2433" i="10"/>
  <c r="I2433" i="10"/>
  <c r="J2433" i="10"/>
  <c r="F2434" i="10"/>
  <c r="G2434" i="10"/>
  <c r="H2434" i="10"/>
  <c r="I2434" i="10"/>
  <c r="J2434" i="10"/>
  <c r="F2435" i="10"/>
  <c r="G2435" i="10"/>
  <c r="H2435" i="10"/>
  <c r="I2435" i="10"/>
  <c r="J2435" i="10"/>
  <c r="F2436" i="10"/>
  <c r="G2436" i="10"/>
  <c r="H2436" i="10"/>
  <c r="I2436" i="10"/>
  <c r="J2436" i="10"/>
  <c r="F2437" i="10"/>
  <c r="G2437" i="10"/>
  <c r="H2437" i="10"/>
  <c r="I2437" i="10"/>
  <c r="J2437" i="10"/>
  <c r="F2438" i="10"/>
  <c r="G2438" i="10"/>
  <c r="H2438" i="10"/>
  <c r="I2438" i="10"/>
  <c r="J2438" i="10"/>
  <c r="F2439" i="10"/>
  <c r="G2439" i="10"/>
  <c r="H2439" i="10"/>
  <c r="I2439" i="10"/>
  <c r="J2439" i="10"/>
  <c r="F2440" i="10"/>
  <c r="G2440" i="10"/>
  <c r="H2440" i="10"/>
  <c r="I2440" i="10"/>
  <c r="J2440" i="10"/>
  <c r="F2441" i="10"/>
  <c r="G2441" i="10"/>
  <c r="H2441" i="10"/>
  <c r="I2441" i="10"/>
  <c r="J2441" i="10"/>
  <c r="F2442" i="10"/>
  <c r="G2442" i="10"/>
  <c r="H2442" i="10"/>
  <c r="I2442" i="10"/>
  <c r="J2442" i="10"/>
  <c r="F2443" i="10"/>
  <c r="G2443" i="10"/>
  <c r="H2443" i="10"/>
  <c r="I2443" i="10"/>
  <c r="J2443" i="10"/>
  <c r="F2444" i="10"/>
  <c r="G2444" i="10"/>
  <c r="H2444" i="10"/>
  <c r="I2444" i="10"/>
  <c r="J2444" i="10"/>
  <c r="F2445" i="10"/>
  <c r="G2445" i="10"/>
  <c r="H2445" i="10"/>
  <c r="I2445" i="10"/>
  <c r="J2445" i="10"/>
  <c r="F2446" i="10"/>
  <c r="G2446" i="10"/>
  <c r="H2446" i="10"/>
  <c r="I2446" i="10"/>
  <c r="J2446" i="10"/>
  <c r="F2447" i="10"/>
  <c r="G2447" i="10"/>
  <c r="H2447" i="10"/>
  <c r="I2447" i="10"/>
  <c r="J2447" i="10"/>
  <c r="F2448" i="10"/>
  <c r="G2448" i="10"/>
  <c r="H2448" i="10"/>
  <c r="I2448" i="10"/>
  <c r="J2448" i="10"/>
  <c r="F2449" i="10"/>
  <c r="G2449" i="10"/>
  <c r="H2449" i="10"/>
  <c r="I2449" i="10"/>
  <c r="J2449" i="10"/>
  <c r="F2450" i="10"/>
  <c r="G2450" i="10"/>
  <c r="H2450" i="10"/>
  <c r="I2450" i="10"/>
  <c r="J2450" i="10"/>
  <c r="F2451" i="10"/>
  <c r="G2451" i="10"/>
  <c r="H2451" i="10"/>
  <c r="I2451" i="10"/>
  <c r="J2451" i="10"/>
  <c r="F2452" i="10"/>
  <c r="G2452" i="10"/>
  <c r="H2452" i="10"/>
  <c r="I2452" i="10"/>
  <c r="J2452" i="10"/>
  <c r="F2453" i="10"/>
  <c r="G2453" i="10"/>
  <c r="H2453" i="10"/>
  <c r="I2453" i="10"/>
  <c r="J2453" i="10"/>
  <c r="F2454" i="10"/>
  <c r="G2454" i="10"/>
  <c r="H2454" i="10"/>
  <c r="I2454" i="10"/>
  <c r="J2454" i="10"/>
  <c r="F2455" i="10"/>
  <c r="G2455" i="10"/>
  <c r="H2455" i="10"/>
  <c r="I2455" i="10"/>
  <c r="J2455" i="10"/>
  <c r="F2456" i="10"/>
  <c r="G2456" i="10"/>
  <c r="H2456" i="10"/>
  <c r="I2456" i="10"/>
  <c r="J2456" i="10"/>
  <c r="F2457" i="10"/>
  <c r="G2457" i="10"/>
  <c r="H2457" i="10"/>
  <c r="I2457" i="10"/>
  <c r="J2457" i="10"/>
  <c r="F2458" i="10"/>
  <c r="G2458" i="10"/>
  <c r="H2458" i="10"/>
  <c r="I2458" i="10"/>
  <c r="J2458" i="10"/>
  <c r="F2459" i="10"/>
  <c r="G2459" i="10"/>
  <c r="H2459" i="10"/>
  <c r="I2459" i="10"/>
  <c r="J2459" i="10"/>
  <c r="F2460" i="10"/>
  <c r="G2460" i="10"/>
  <c r="H2460" i="10"/>
  <c r="I2460" i="10"/>
  <c r="J2460" i="10"/>
  <c r="F2461" i="10"/>
  <c r="G2461" i="10"/>
  <c r="H2461" i="10"/>
  <c r="I2461" i="10"/>
  <c r="J2461" i="10"/>
  <c r="F2462" i="10"/>
  <c r="G2462" i="10"/>
  <c r="H2462" i="10"/>
  <c r="I2462" i="10"/>
  <c r="J2462" i="10"/>
  <c r="F2463" i="10"/>
  <c r="G2463" i="10"/>
  <c r="H2463" i="10"/>
  <c r="I2463" i="10"/>
  <c r="J2463" i="10"/>
  <c r="F2464" i="10"/>
  <c r="G2464" i="10"/>
  <c r="H2464" i="10"/>
  <c r="I2464" i="10"/>
  <c r="J2464" i="10"/>
  <c r="F2465" i="10"/>
  <c r="G2465" i="10"/>
  <c r="H2465" i="10"/>
  <c r="I2465" i="10"/>
  <c r="J2465" i="10"/>
  <c r="F2466" i="10"/>
  <c r="G2466" i="10"/>
  <c r="H2466" i="10"/>
  <c r="I2466" i="10"/>
  <c r="J2466" i="10"/>
  <c r="F2467" i="10"/>
  <c r="G2467" i="10"/>
  <c r="H2467" i="10"/>
  <c r="I2467" i="10"/>
  <c r="J2467" i="10"/>
  <c r="F2468" i="10"/>
  <c r="G2468" i="10"/>
  <c r="H2468" i="10"/>
  <c r="I2468" i="10"/>
  <c r="J2468" i="10"/>
  <c r="F2469" i="10"/>
  <c r="G2469" i="10"/>
  <c r="H2469" i="10"/>
  <c r="I2469" i="10"/>
  <c r="J2469" i="10"/>
  <c r="F2470" i="10"/>
  <c r="G2470" i="10"/>
  <c r="H2470" i="10"/>
  <c r="I2470" i="10"/>
  <c r="J2470" i="10"/>
  <c r="F2471" i="10"/>
  <c r="G2471" i="10"/>
  <c r="H2471" i="10"/>
  <c r="I2471" i="10"/>
  <c r="J2471" i="10"/>
  <c r="F2472" i="10"/>
  <c r="G2472" i="10"/>
  <c r="H2472" i="10"/>
  <c r="I2472" i="10"/>
  <c r="J2472" i="10"/>
  <c r="F2473" i="10"/>
  <c r="G2473" i="10"/>
  <c r="H2473" i="10"/>
  <c r="I2473" i="10"/>
  <c r="J2473" i="10"/>
  <c r="F2474" i="10"/>
  <c r="G2474" i="10"/>
  <c r="H2474" i="10"/>
  <c r="I2474" i="10"/>
  <c r="J2474" i="10"/>
  <c r="F2475" i="10"/>
  <c r="G2475" i="10"/>
  <c r="H2475" i="10"/>
  <c r="I2475" i="10"/>
  <c r="J2475" i="10"/>
  <c r="F2476" i="10"/>
  <c r="G2476" i="10"/>
  <c r="H2476" i="10"/>
  <c r="I2476" i="10"/>
  <c r="J2476" i="10"/>
  <c r="F2477" i="10"/>
  <c r="G2477" i="10"/>
  <c r="H2477" i="10"/>
  <c r="I2477" i="10"/>
  <c r="J2477" i="10"/>
  <c r="F2478" i="10"/>
  <c r="G2478" i="10"/>
  <c r="H2478" i="10"/>
  <c r="I2478" i="10"/>
  <c r="J2478" i="10"/>
  <c r="F2479" i="10"/>
  <c r="G2479" i="10"/>
  <c r="H2479" i="10"/>
  <c r="I2479" i="10"/>
  <c r="J2479" i="10"/>
  <c r="F2480" i="10"/>
  <c r="G2480" i="10"/>
  <c r="H2480" i="10"/>
  <c r="I2480" i="10"/>
  <c r="J2480" i="10"/>
  <c r="F2481" i="10"/>
  <c r="G2481" i="10"/>
  <c r="H2481" i="10"/>
  <c r="I2481" i="10"/>
  <c r="J2481" i="10"/>
  <c r="F2482" i="10"/>
  <c r="G2482" i="10"/>
  <c r="H2482" i="10"/>
  <c r="I2482" i="10"/>
  <c r="J2482" i="10"/>
  <c r="F2483" i="10"/>
  <c r="G2483" i="10"/>
  <c r="H2483" i="10"/>
  <c r="I2483" i="10"/>
  <c r="J2483" i="10"/>
  <c r="F2484" i="10"/>
  <c r="G2484" i="10"/>
  <c r="H2484" i="10"/>
  <c r="I2484" i="10"/>
  <c r="J2484" i="10"/>
  <c r="F2485" i="10"/>
  <c r="G2485" i="10"/>
  <c r="H2485" i="10"/>
  <c r="I2485" i="10"/>
  <c r="J2485" i="10"/>
  <c r="F2486" i="10"/>
  <c r="G2486" i="10"/>
  <c r="H2486" i="10"/>
  <c r="I2486" i="10"/>
  <c r="J2486" i="10"/>
  <c r="F2487" i="10"/>
  <c r="G2487" i="10"/>
  <c r="H2487" i="10"/>
  <c r="I2487" i="10"/>
  <c r="J2487" i="10"/>
  <c r="F2488" i="10"/>
  <c r="G2488" i="10"/>
  <c r="H2488" i="10"/>
  <c r="I2488" i="10"/>
  <c r="J2488" i="10"/>
  <c r="F2489" i="10"/>
  <c r="G2489" i="10"/>
  <c r="H2489" i="10"/>
  <c r="I2489" i="10"/>
  <c r="J2489" i="10"/>
  <c r="F2490" i="10"/>
  <c r="G2490" i="10"/>
  <c r="H2490" i="10"/>
  <c r="I2490" i="10"/>
  <c r="J2490" i="10"/>
  <c r="F2491" i="10"/>
  <c r="G2491" i="10"/>
  <c r="H2491" i="10"/>
  <c r="I2491" i="10"/>
  <c r="J2491" i="10"/>
  <c r="F2492" i="10"/>
  <c r="G2492" i="10"/>
  <c r="H2492" i="10"/>
  <c r="I2492" i="10"/>
  <c r="J2492" i="10"/>
  <c r="F2493" i="10"/>
  <c r="G2493" i="10"/>
  <c r="H2493" i="10"/>
  <c r="I2493" i="10"/>
  <c r="J2493" i="10"/>
  <c r="F2494" i="10"/>
  <c r="G2494" i="10"/>
  <c r="H2494" i="10"/>
  <c r="I2494" i="10"/>
  <c r="J2494" i="10"/>
  <c r="F2495" i="10"/>
  <c r="G2495" i="10"/>
  <c r="H2495" i="10"/>
  <c r="I2495" i="10"/>
  <c r="J2495" i="10"/>
  <c r="F2496" i="10"/>
  <c r="G2496" i="10"/>
  <c r="H2496" i="10"/>
  <c r="I2496" i="10"/>
  <c r="J2496" i="10"/>
  <c r="F2497" i="10"/>
  <c r="G2497" i="10"/>
  <c r="H2497" i="10"/>
  <c r="I2497" i="10"/>
  <c r="J2497" i="10"/>
  <c r="F2498" i="10"/>
  <c r="G2498" i="10"/>
  <c r="H2498" i="10"/>
  <c r="I2498" i="10"/>
  <c r="J2498" i="10"/>
  <c r="F2499" i="10"/>
  <c r="G2499" i="10"/>
  <c r="H2499" i="10"/>
  <c r="I2499" i="10"/>
  <c r="J2499" i="10"/>
  <c r="F2500" i="10"/>
  <c r="G2500" i="10"/>
  <c r="H2500" i="10"/>
  <c r="I2500" i="10"/>
  <c r="J2500" i="10"/>
  <c r="F2501" i="10"/>
  <c r="G2501" i="10"/>
  <c r="H2501" i="10"/>
  <c r="I2501" i="10"/>
  <c r="J2501" i="10"/>
  <c r="F2502" i="10"/>
  <c r="G2502" i="10"/>
  <c r="H2502" i="10"/>
  <c r="I2502" i="10"/>
  <c r="J2502" i="10"/>
  <c r="F2503" i="10"/>
  <c r="G2503" i="10"/>
  <c r="H2503" i="10"/>
  <c r="I2503" i="10"/>
  <c r="J2503" i="10"/>
  <c r="F2504" i="10"/>
  <c r="G2504" i="10"/>
  <c r="H2504" i="10"/>
  <c r="I2504" i="10"/>
  <c r="J2504" i="10"/>
  <c r="F2505" i="10"/>
  <c r="G2505" i="10"/>
  <c r="H2505" i="10"/>
  <c r="I2505" i="10"/>
  <c r="J2505" i="10"/>
  <c r="F2506" i="10"/>
  <c r="G2506" i="10"/>
  <c r="H2506" i="10"/>
  <c r="I2506" i="10"/>
  <c r="J2506" i="10"/>
  <c r="F2507" i="10"/>
  <c r="G2507" i="10"/>
  <c r="H2507" i="10"/>
  <c r="I2507" i="10"/>
  <c r="J2507" i="10"/>
  <c r="F2508" i="10"/>
  <c r="G2508" i="10"/>
  <c r="H2508" i="10"/>
  <c r="I2508" i="10"/>
  <c r="J2508" i="10"/>
  <c r="F2509" i="10"/>
  <c r="G2509" i="10"/>
  <c r="H2509" i="10"/>
  <c r="I2509" i="10"/>
  <c r="J2509" i="10"/>
  <c r="F2510" i="10"/>
  <c r="G2510" i="10"/>
  <c r="H2510" i="10"/>
  <c r="I2510" i="10"/>
  <c r="J2510" i="10"/>
  <c r="F2511" i="10"/>
  <c r="G2511" i="10"/>
  <c r="H2511" i="10"/>
  <c r="I2511" i="10"/>
  <c r="J2511" i="10"/>
  <c r="F2512" i="10"/>
  <c r="G2512" i="10"/>
  <c r="H2512" i="10"/>
  <c r="I2512" i="10"/>
  <c r="J2512" i="10"/>
  <c r="F2513" i="10"/>
  <c r="G2513" i="10"/>
  <c r="H2513" i="10"/>
  <c r="I2513" i="10"/>
  <c r="J2513" i="10"/>
  <c r="F2514" i="10"/>
  <c r="G2514" i="10"/>
  <c r="H2514" i="10"/>
  <c r="I2514" i="10"/>
  <c r="J2514" i="10"/>
  <c r="F2515" i="10"/>
  <c r="G2515" i="10"/>
  <c r="H2515" i="10"/>
  <c r="I2515" i="10"/>
  <c r="J2515" i="10"/>
  <c r="F2516" i="10"/>
  <c r="G2516" i="10"/>
  <c r="H2516" i="10"/>
  <c r="I2516" i="10"/>
  <c r="J2516" i="10"/>
  <c r="F2517" i="10"/>
  <c r="G2517" i="10"/>
  <c r="H2517" i="10"/>
  <c r="I2517" i="10"/>
  <c r="J2517" i="10"/>
  <c r="F2518" i="10"/>
  <c r="G2518" i="10"/>
  <c r="H2518" i="10"/>
  <c r="I2518" i="10"/>
  <c r="J2518" i="10"/>
  <c r="F2519" i="10"/>
  <c r="G2519" i="10"/>
  <c r="H2519" i="10"/>
  <c r="I2519" i="10"/>
  <c r="J2519" i="10"/>
  <c r="F2520" i="10"/>
  <c r="G2520" i="10"/>
  <c r="H2520" i="10"/>
  <c r="I2520" i="10"/>
  <c r="J2520" i="10"/>
  <c r="F2521" i="10"/>
  <c r="G2521" i="10"/>
  <c r="H2521" i="10"/>
  <c r="I2521" i="10"/>
  <c r="J2521" i="10"/>
  <c r="F2522" i="10"/>
  <c r="G2522" i="10"/>
  <c r="H2522" i="10"/>
  <c r="I2522" i="10"/>
  <c r="J2522" i="10"/>
  <c r="F2523" i="10"/>
  <c r="G2523" i="10"/>
  <c r="H2523" i="10"/>
  <c r="I2523" i="10"/>
  <c r="J2523" i="10"/>
  <c r="F2524" i="10"/>
  <c r="G2524" i="10"/>
  <c r="H2524" i="10"/>
  <c r="I2524" i="10"/>
  <c r="J2524" i="10"/>
  <c r="F2525" i="10"/>
  <c r="G2525" i="10"/>
  <c r="H2525" i="10"/>
  <c r="I2525" i="10"/>
  <c r="J2525" i="10"/>
  <c r="F2526" i="10"/>
  <c r="G2526" i="10"/>
  <c r="H2526" i="10"/>
  <c r="I2526" i="10"/>
  <c r="J2526" i="10"/>
  <c r="F2527" i="10"/>
  <c r="G2527" i="10"/>
  <c r="H2527" i="10"/>
  <c r="I2527" i="10"/>
  <c r="J2527" i="10"/>
  <c r="F2528" i="10"/>
  <c r="G2528" i="10"/>
  <c r="H2528" i="10"/>
  <c r="I2528" i="10"/>
  <c r="J2528" i="10"/>
  <c r="F2529" i="10"/>
  <c r="G2529" i="10"/>
  <c r="H2529" i="10"/>
  <c r="I2529" i="10"/>
  <c r="J2529" i="10"/>
  <c r="F2530" i="10"/>
  <c r="G2530" i="10"/>
  <c r="H2530" i="10"/>
  <c r="I2530" i="10"/>
  <c r="J2530" i="10"/>
  <c r="F2531" i="10"/>
  <c r="G2531" i="10"/>
  <c r="H2531" i="10"/>
  <c r="I2531" i="10"/>
  <c r="J2531" i="10"/>
  <c r="F2532" i="10"/>
  <c r="G2532" i="10"/>
  <c r="H2532" i="10"/>
  <c r="I2532" i="10"/>
  <c r="J2532" i="10"/>
  <c r="F2533" i="10"/>
  <c r="G2533" i="10"/>
  <c r="H2533" i="10"/>
  <c r="I2533" i="10"/>
  <c r="J2533" i="10"/>
  <c r="F2534" i="10"/>
  <c r="G2534" i="10"/>
  <c r="H2534" i="10"/>
  <c r="I2534" i="10"/>
  <c r="J2534" i="10"/>
  <c r="F2535" i="10"/>
  <c r="G2535" i="10"/>
  <c r="H2535" i="10"/>
  <c r="I2535" i="10"/>
  <c r="J2535" i="10"/>
  <c r="F2536" i="10"/>
  <c r="G2536" i="10"/>
  <c r="H2536" i="10"/>
  <c r="I2536" i="10"/>
  <c r="J2536" i="10"/>
  <c r="F2537" i="10"/>
  <c r="G2537" i="10"/>
  <c r="H2537" i="10"/>
  <c r="I2537" i="10"/>
  <c r="J2537" i="10"/>
  <c r="F2538" i="10"/>
  <c r="G2538" i="10"/>
  <c r="H2538" i="10"/>
  <c r="I2538" i="10"/>
  <c r="J2538" i="10"/>
  <c r="F2539" i="10"/>
  <c r="G2539" i="10"/>
  <c r="H2539" i="10"/>
  <c r="I2539" i="10"/>
  <c r="J2539" i="10"/>
  <c r="F2540" i="10"/>
  <c r="G2540" i="10"/>
  <c r="H2540" i="10"/>
  <c r="I2540" i="10"/>
  <c r="J2540" i="10"/>
  <c r="F2541" i="10"/>
  <c r="G2541" i="10"/>
  <c r="H2541" i="10"/>
  <c r="I2541" i="10"/>
  <c r="J2541" i="10"/>
  <c r="F2542" i="10"/>
  <c r="G2542" i="10"/>
  <c r="H2542" i="10"/>
  <c r="I2542" i="10"/>
  <c r="J2542" i="10"/>
  <c r="F2543" i="10"/>
  <c r="G2543" i="10"/>
  <c r="H2543" i="10"/>
  <c r="I2543" i="10"/>
  <c r="J2543" i="10"/>
  <c r="F2544" i="10"/>
  <c r="G2544" i="10"/>
  <c r="H2544" i="10"/>
  <c r="I2544" i="10"/>
  <c r="J2544" i="10"/>
  <c r="F2545" i="10"/>
  <c r="G2545" i="10"/>
  <c r="H2545" i="10"/>
  <c r="I2545" i="10"/>
  <c r="J2545" i="10"/>
  <c r="F2546" i="10"/>
  <c r="G2546" i="10"/>
  <c r="H2546" i="10"/>
  <c r="I2546" i="10"/>
  <c r="J2546" i="10"/>
  <c r="F2547" i="10"/>
  <c r="G2547" i="10"/>
  <c r="H2547" i="10"/>
  <c r="I2547" i="10"/>
  <c r="J2547" i="10"/>
  <c r="F2548" i="10"/>
  <c r="G2548" i="10"/>
  <c r="H2548" i="10"/>
  <c r="I2548" i="10"/>
  <c r="J2548" i="10"/>
  <c r="F2549" i="10"/>
  <c r="G2549" i="10"/>
  <c r="H2549" i="10"/>
  <c r="I2549" i="10"/>
  <c r="J2549" i="10"/>
  <c r="F2550" i="10"/>
  <c r="G2550" i="10"/>
  <c r="H2550" i="10"/>
  <c r="I2550" i="10"/>
  <c r="J2550" i="10"/>
  <c r="F2551" i="10"/>
  <c r="G2551" i="10"/>
  <c r="H2551" i="10"/>
  <c r="I2551" i="10"/>
  <c r="J2551" i="10"/>
  <c r="F2552" i="10"/>
  <c r="G2552" i="10"/>
  <c r="H2552" i="10"/>
  <c r="I2552" i="10"/>
  <c r="J2552" i="10"/>
  <c r="F2553" i="10"/>
  <c r="G2553" i="10"/>
  <c r="H2553" i="10"/>
  <c r="I2553" i="10"/>
  <c r="J2553" i="10"/>
  <c r="F2554" i="10"/>
  <c r="G2554" i="10"/>
  <c r="H2554" i="10"/>
  <c r="I2554" i="10"/>
  <c r="J2554" i="10"/>
  <c r="F2555" i="10"/>
  <c r="G2555" i="10"/>
  <c r="H2555" i="10"/>
  <c r="I2555" i="10"/>
  <c r="J2555" i="10"/>
  <c r="F2556" i="10"/>
  <c r="G2556" i="10"/>
  <c r="H2556" i="10"/>
  <c r="I2556" i="10"/>
  <c r="J2556" i="10"/>
  <c r="F2557" i="10"/>
  <c r="G2557" i="10"/>
  <c r="H2557" i="10"/>
  <c r="I2557" i="10"/>
  <c r="J2557" i="10"/>
  <c r="F2558" i="10"/>
  <c r="G2558" i="10"/>
  <c r="H2558" i="10"/>
  <c r="I2558" i="10"/>
  <c r="J2558" i="10"/>
  <c r="F2559" i="10"/>
  <c r="G2559" i="10"/>
  <c r="H2559" i="10"/>
  <c r="I2559" i="10"/>
  <c r="J2559" i="10"/>
  <c r="F2560" i="10"/>
  <c r="G2560" i="10"/>
  <c r="H2560" i="10"/>
  <c r="I2560" i="10"/>
  <c r="J2560" i="10"/>
  <c r="F2561" i="10"/>
  <c r="G2561" i="10"/>
  <c r="H2561" i="10"/>
  <c r="I2561" i="10"/>
  <c r="J2561" i="10"/>
  <c r="F2562" i="10"/>
  <c r="G2562" i="10"/>
  <c r="H2562" i="10"/>
  <c r="I2562" i="10"/>
  <c r="J2562" i="10"/>
  <c r="F2563" i="10"/>
  <c r="G2563" i="10"/>
  <c r="H2563" i="10"/>
  <c r="I2563" i="10"/>
  <c r="J2563" i="10"/>
  <c r="F2564" i="10"/>
  <c r="G2564" i="10"/>
  <c r="H2564" i="10"/>
  <c r="I2564" i="10"/>
  <c r="J2564" i="10"/>
  <c r="F2565" i="10"/>
  <c r="G2565" i="10"/>
  <c r="H2565" i="10"/>
  <c r="I2565" i="10"/>
  <c r="J2565" i="10"/>
  <c r="F2566" i="10"/>
  <c r="G2566" i="10"/>
  <c r="H2566" i="10"/>
  <c r="I2566" i="10"/>
  <c r="J2566" i="10"/>
  <c r="F2567" i="10"/>
  <c r="G2567" i="10"/>
  <c r="H2567" i="10"/>
  <c r="I2567" i="10"/>
  <c r="J2567" i="10"/>
  <c r="F2568" i="10"/>
  <c r="G2568" i="10"/>
  <c r="H2568" i="10"/>
  <c r="I2568" i="10"/>
  <c r="J2568" i="10"/>
  <c r="F2569" i="10"/>
  <c r="G2569" i="10"/>
  <c r="H2569" i="10"/>
  <c r="I2569" i="10"/>
  <c r="J2569" i="10"/>
  <c r="F2570" i="10"/>
  <c r="G2570" i="10"/>
  <c r="H2570" i="10"/>
  <c r="I2570" i="10"/>
  <c r="J2570" i="10"/>
  <c r="F2571" i="10"/>
  <c r="G2571" i="10"/>
  <c r="H2571" i="10"/>
  <c r="I2571" i="10"/>
  <c r="J2571" i="10"/>
  <c r="F2572" i="10"/>
  <c r="G2572" i="10"/>
  <c r="H2572" i="10"/>
  <c r="I2572" i="10"/>
  <c r="J2572" i="10"/>
  <c r="F2573" i="10"/>
  <c r="G2573" i="10"/>
  <c r="H2573" i="10"/>
  <c r="I2573" i="10"/>
  <c r="J2573" i="10"/>
  <c r="F2574" i="10"/>
  <c r="G2574" i="10"/>
  <c r="H2574" i="10"/>
  <c r="I2574" i="10"/>
  <c r="J2574" i="10"/>
  <c r="F2575" i="10"/>
  <c r="G2575" i="10"/>
  <c r="H2575" i="10"/>
  <c r="I2575" i="10"/>
  <c r="J2575" i="10"/>
  <c r="F2576" i="10"/>
  <c r="G2576" i="10"/>
  <c r="H2576" i="10"/>
  <c r="I2576" i="10"/>
  <c r="J2576" i="10"/>
  <c r="F2577" i="10"/>
  <c r="G2577" i="10"/>
  <c r="H2577" i="10"/>
  <c r="I2577" i="10"/>
  <c r="J2577" i="10"/>
  <c r="F2578" i="10"/>
  <c r="G2578" i="10"/>
  <c r="H2578" i="10"/>
  <c r="I2578" i="10"/>
  <c r="J2578" i="10"/>
  <c r="F2579" i="10"/>
  <c r="G2579" i="10"/>
  <c r="H2579" i="10"/>
  <c r="I2579" i="10"/>
  <c r="J2579" i="10"/>
  <c r="F2580" i="10"/>
  <c r="G2580" i="10"/>
  <c r="H2580" i="10"/>
  <c r="I2580" i="10"/>
  <c r="J2580" i="10"/>
  <c r="F2581" i="10"/>
  <c r="G2581" i="10"/>
  <c r="H2581" i="10"/>
  <c r="I2581" i="10"/>
  <c r="J2581" i="10"/>
  <c r="F2582" i="10"/>
  <c r="G2582" i="10"/>
  <c r="H2582" i="10"/>
  <c r="I2582" i="10"/>
  <c r="J2582" i="10"/>
  <c r="F2583" i="10"/>
  <c r="G2583" i="10"/>
  <c r="H2583" i="10"/>
  <c r="I2583" i="10"/>
  <c r="J2583" i="10"/>
  <c r="F2584" i="10"/>
  <c r="G2584" i="10"/>
  <c r="H2584" i="10"/>
  <c r="I2584" i="10"/>
  <c r="J2584" i="10"/>
  <c r="F2585" i="10"/>
  <c r="G2585" i="10"/>
  <c r="H2585" i="10"/>
  <c r="I2585" i="10"/>
  <c r="J2585" i="10"/>
  <c r="F2586" i="10"/>
  <c r="G2586" i="10"/>
  <c r="H2586" i="10"/>
  <c r="I2586" i="10"/>
  <c r="J2586" i="10"/>
  <c r="F2587" i="10"/>
  <c r="G2587" i="10"/>
  <c r="H2587" i="10"/>
  <c r="I2587" i="10"/>
  <c r="J2587" i="10"/>
  <c r="F2588" i="10"/>
  <c r="G2588" i="10"/>
  <c r="H2588" i="10"/>
  <c r="I2588" i="10"/>
  <c r="J2588" i="10"/>
  <c r="F2589" i="10"/>
  <c r="G2589" i="10"/>
  <c r="H2589" i="10"/>
  <c r="I2589" i="10"/>
  <c r="J2589" i="10"/>
  <c r="F2590" i="10"/>
  <c r="G2590" i="10"/>
  <c r="H2590" i="10"/>
  <c r="I2590" i="10"/>
  <c r="J2590" i="10"/>
  <c r="F2591" i="10"/>
  <c r="G2591" i="10"/>
  <c r="H2591" i="10"/>
  <c r="I2591" i="10"/>
  <c r="J2591" i="10"/>
  <c r="F2592" i="10"/>
  <c r="G2592" i="10"/>
  <c r="H2592" i="10"/>
  <c r="I2592" i="10"/>
  <c r="J2592" i="10"/>
  <c r="F2593" i="10"/>
  <c r="G2593" i="10"/>
  <c r="H2593" i="10"/>
  <c r="I2593" i="10"/>
  <c r="J2593" i="10"/>
  <c r="F2594" i="10"/>
  <c r="G2594" i="10"/>
  <c r="H2594" i="10"/>
  <c r="I2594" i="10"/>
  <c r="J2594" i="10"/>
  <c r="F2595" i="10"/>
  <c r="G2595" i="10"/>
  <c r="H2595" i="10"/>
  <c r="I2595" i="10"/>
  <c r="J2595" i="10"/>
  <c r="F2596" i="10"/>
  <c r="G2596" i="10"/>
  <c r="H2596" i="10"/>
  <c r="I2596" i="10"/>
  <c r="J2596" i="10"/>
  <c r="F2597" i="10"/>
  <c r="G2597" i="10"/>
  <c r="H2597" i="10"/>
  <c r="I2597" i="10"/>
  <c r="J2597" i="10"/>
  <c r="F2598" i="10"/>
  <c r="G2598" i="10"/>
  <c r="H2598" i="10"/>
  <c r="I2598" i="10"/>
  <c r="J2598" i="10"/>
  <c r="F2599" i="10"/>
  <c r="G2599" i="10"/>
  <c r="H2599" i="10"/>
  <c r="I2599" i="10"/>
  <c r="J2599" i="10"/>
  <c r="F2600" i="10"/>
  <c r="G2600" i="10"/>
  <c r="H2600" i="10"/>
  <c r="I2600" i="10"/>
  <c r="J2600" i="10"/>
  <c r="F2601" i="10"/>
  <c r="G2601" i="10"/>
  <c r="H2601" i="10"/>
  <c r="I2601" i="10"/>
  <c r="J2601" i="10"/>
  <c r="F2602" i="10"/>
  <c r="G2602" i="10"/>
  <c r="H2602" i="10"/>
  <c r="I2602" i="10"/>
  <c r="J2602" i="10"/>
  <c r="F2603" i="10"/>
  <c r="G2603" i="10"/>
  <c r="H2603" i="10"/>
  <c r="I2603" i="10"/>
  <c r="J2603" i="10"/>
  <c r="F2604" i="10"/>
  <c r="G2604" i="10"/>
  <c r="H2604" i="10"/>
  <c r="I2604" i="10"/>
  <c r="J2604" i="10"/>
  <c r="F2605" i="10"/>
  <c r="G2605" i="10"/>
  <c r="H2605" i="10"/>
  <c r="I2605" i="10"/>
  <c r="J2605" i="10"/>
  <c r="F2606" i="10"/>
  <c r="G2606" i="10"/>
  <c r="H2606" i="10"/>
  <c r="I2606" i="10"/>
  <c r="J2606" i="10"/>
  <c r="F2607" i="10"/>
  <c r="G2607" i="10"/>
  <c r="H2607" i="10"/>
  <c r="I2607" i="10"/>
  <c r="J2607" i="10"/>
  <c r="F2608" i="10"/>
  <c r="G2608" i="10"/>
  <c r="H2608" i="10"/>
  <c r="I2608" i="10"/>
  <c r="J2608" i="10"/>
  <c r="F2609" i="10"/>
  <c r="G2609" i="10"/>
  <c r="H2609" i="10"/>
  <c r="I2609" i="10"/>
  <c r="J2609" i="10"/>
  <c r="F2610" i="10"/>
  <c r="G2610" i="10"/>
  <c r="H2610" i="10"/>
  <c r="I2610" i="10"/>
  <c r="J2610" i="10"/>
  <c r="F2611" i="10"/>
  <c r="G2611" i="10"/>
  <c r="H2611" i="10"/>
  <c r="I2611" i="10"/>
  <c r="J2611" i="10"/>
  <c r="F2612" i="10"/>
  <c r="G2612" i="10"/>
  <c r="H2612" i="10"/>
  <c r="I2612" i="10"/>
  <c r="J2612" i="10"/>
  <c r="F2613" i="10"/>
  <c r="G2613" i="10"/>
  <c r="H2613" i="10"/>
  <c r="I2613" i="10"/>
  <c r="J2613" i="10"/>
  <c r="F2614" i="10"/>
  <c r="G2614" i="10"/>
  <c r="H2614" i="10"/>
  <c r="I2614" i="10"/>
  <c r="J2614" i="10"/>
  <c r="F2615" i="10"/>
  <c r="G2615" i="10"/>
  <c r="H2615" i="10"/>
  <c r="I2615" i="10"/>
  <c r="J2615" i="10"/>
  <c r="F2616" i="10"/>
  <c r="G2616" i="10"/>
  <c r="H2616" i="10"/>
  <c r="I2616" i="10"/>
  <c r="J2616" i="10"/>
  <c r="F2617" i="10"/>
  <c r="G2617" i="10"/>
  <c r="H2617" i="10"/>
  <c r="I2617" i="10"/>
  <c r="J2617" i="10"/>
  <c r="F2618" i="10"/>
  <c r="G2618" i="10"/>
  <c r="H2618" i="10"/>
  <c r="I2618" i="10"/>
  <c r="J2618" i="10"/>
  <c r="F2619" i="10"/>
  <c r="G2619" i="10"/>
  <c r="H2619" i="10"/>
  <c r="I2619" i="10"/>
  <c r="J2619" i="10"/>
  <c r="F2620" i="10"/>
  <c r="G2620" i="10"/>
  <c r="H2620" i="10"/>
  <c r="I2620" i="10"/>
  <c r="J2620" i="10"/>
  <c r="F2621" i="10"/>
  <c r="G2621" i="10"/>
  <c r="H2621" i="10"/>
  <c r="I2621" i="10"/>
  <c r="J2621" i="10"/>
  <c r="F2622" i="10"/>
  <c r="G2622" i="10"/>
  <c r="H2622" i="10"/>
  <c r="I2622" i="10"/>
  <c r="J2622" i="10"/>
  <c r="F2623" i="10"/>
  <c r="G2623" i="10"/>
  <c r="H2623" i="10"/>
  <c r="I2623" i="10"/>
  <c r="J2623" i="10"/>
  <c r="F2624" i="10"/>
  <c r="G2624" i="10"/>
  <c r="H2624" i="10"/>
  <c r="I2624" i="10"/>
  <c r="J2624" i="10"/>
  <c r="F2625" i="10"/>
  <c r="G2625" i="10"/>
  <c r="H2625" i="10"/>
  <c r="I2625" i="10"/>
  <c r="J2625" i="10"/>
  <c r="F2626" i="10"/>
  <c r="G2626" i="10"/>
  <c r="H2626" i="10"/>
  <c r="I2626" i="10"/>
  <c r="J2626" i="10"/>
  <c r="F2627" i="10"/>
  <c r="G2627" i="10"/>
  <c r="H2627" i="10"/>
  <c r="I2627" i="10"/>
  <c r="J2627" i="10"/>
  <c r="F2628" i="10"/>
  <c r="G2628" i="10"/>
  <c r="H2628" i="10"/>
  <c r="I2628" i="10"/>
  <c r="J2628" i="10"/>
  <c r="F2629" i="10"/>
  <c r="G2629" i="10"/>
  <c r="H2629" i="10"/>
  <c r="I2629" i="10"/>
  <c r="J2629" i="10"/>
  <c r="F2630" i="10"/>
  <c r="G2630" i="10"/>
  <c r="H2630" i="10"/>
  <c r="I2630" i="10"/>
  <c r="J2630" i="10"/>
  <c r="F2631" i="10"/>
  <c r="G2631" i="10"/>
  <c r="H2631" i="10"/>
  <c r="I2631" i="10"/>
  <c r="J2631" i="10"/>
  <c r="F2632" i="10"/>
  <c r="G2632" i="10"/>
  <c r="H2632" i="10"/>
  <c r="I2632" i="10"/>
  <c r="J2632" i="10"/>
  <c r="F2633" i="10"/>
  <c r="G2633" i="10"/>
  <c r="H2633" i="10"/>
  <c r="I2633" i="10"/>
  <c r="J2633" i="10"/>
  <c r="F2634" i="10"/>
  <c r="G2634" i="10"/>
  <c r="H2634" i="10"/>
  <c r="I2634" i="10"/>
  <c r="J2634" i="10"/>
  <c r="F2635" i="10"/>
  <c r="G2635" i="10"/>
  <c r="H2635" i="10"/>
  <c r="I2635" i="10"/>
  <c r="J2635" i="10"/>
  <c r="F2636" i="10"/>
  <c r="G2636" i="10"/>
  <c r="H2636" i="10"/>
  <c r="I2636" i="10"/>
  <c r="J2636" i="10"/>
  <c r="F2637" i="10"/>
  <c r="G2637" i="10"/>
  <c r="H2637" i="10"/>
  <c r="I2637" i="10"/>
  <c r="J2637" i="10"/>
  <c r="F2638" i="10"/>
  <c r="G2638" i="10"/>
  <c r="H2638" i="10"/>
  <c r="I2638" i="10"/>
  <c r="J2638" i="10"/>
  <c r="F2639" i="10"/>
  <c r="G2639" i="10"/>
  <c r="H2639" i="10"/>
  <c r="I2639" i="10"/>
  <c r="J2639" i="10"/>
  <c r="F2640" i="10"/>
  <c r="G2640" i="10"/>
  <c r="H2640" i="10"/>
  <c r="I2640" i="10"/>
  <c r="J2640" i="10"/>
  <c r="F2641" i="10"/>
  <c r="G2641" i="10"/>
  <c r="H2641" i="10"/>
  <c r="I2641" i="10"/>
  <c r="J2641" i="10"/>
  <c r="F2642" i="10"/>
  <c r="G2642" i="10"/>
  <c r="H2642" i="10"/>
  <c r="I2642" i="10"/>
  <c r="J2642" i="10"/>
  <c r="F2643" i="10"/>
  <c r="G2643" i="10"/>
  <c r="H2643" i="10"/>
  <c r="I2643" i="10"/>
  <c r="J2643" i="10"/>
  <c r="F2644" i="10"/>
  <c r="G2644" i="10"/>
  <c r="H2644" i="10"/>
  <c r="I2644" i="10"/>
  <c r="J2644" i="10"/>
  <c r="F2645" i="10"/>
  <c r="G2645" i="10"/>
  <c r="H2645" i="10"/>
  <c r="I2645" i="10"/>
  <c r="J2645" i="10"/>
  <c r="F2646" i="10"/>
  <c r="G2646" i="10"/>
  <c r="H2646" i="10"/>
  <c r="I2646" i="10"/>
  <c r="J2646" i="10"/>
  <c r="F2647" i="10"/>
  <c r="G2647" i="10"/>
  <c r="H2647" i="10"/>
  <c r="I2647" i="10"/>
  <c r="J2647" i="10"/>
  <c r="F2648" i="10"/>
  <c r="G2648" i="10"/>
  <c r="H2648" i="10"/>
  <c r="I2648" i="10"/>
  <c r="J2648" i="10"/>
  <c r="F2649" i="10"/>
  <c r="G2649" i="10"/>
  <c r="H2649" i="10"/>
  <c r="I2649" i="10"/>
  <c r="J2649" i="10"/>
  <c r="F2650" i="10"/>
  <c r="G2650" i="10"/>
  <c r="H2650" i="10"/>
  <c r="I2650" i="10"/>
  <c r="J2650" i="10"/>
  <c r="F2651" i="10"/>
  <c r="G2651" i="10"/>
  <c r="H2651" i="10"/>
  <c r="I2651" i="10"/>
  <c r="J2651" i="10"/>
  <c r="F2652" i="10"/>
  <c r="G2652" i="10"/>
  <c r="H2652" i="10"/>
  <c r="I2652" i="10"/>
  <c r="J2652" i="10"/>
  <c r="F2653" i="10"/>
  <c r="G2653" i="10"/>
  <c r="H2653" i="10"/>
  <c r="I2653" i="10"/>
  <c r="J2653" i="10"/>
  <c r="F2654" i="10"/>
  <c r="G2654" i="10"/>
  <c r="H2654" i="10"/>
  <c r="I2654" i="10"/>
  <c r="J2654" i="10"/>
  <c r="F2655" i="10"/>
  <c r="G2655" i="10"/>
  <c r="H2655" i="10"/>
  <c r="I2655" i="10"/>
  <c r="J2655" i="10"/>
  <c r="F2656" i="10"/>
  <c r="G2656" i="10"/>
  <c r="H2656" i="10"/>
  <c r="I2656" i="10"/>
  <c r="J2656" i="10"/>
  <c r="F2657" i="10"/>
  <c r="G2657" i="10"/>
  <c r="H2657" i="10"/>
  <c r="I2657" i="10"/>
  <c r="J2657" i="10"/>
  <c r="F2658" i="10"/>
  <c r="G2658" i="10"/>
  <c r="H2658" i="10"/>
  <c r="I2658" i="10"/>
  <c r="J2658" i="10"/>
  <c r="F2659" i="10"/>
  <c r="G2659" i="10"/>
  <c r="H2659" i="10"/>
  <c r="I2659" i="10"/>
  <c r="J2659" i="10"/>
  <c r="F2660" i="10"/>
  <c r="G2660" i="10"/>
  <c r="H2660" i="10"/>
  <c r="I2660" i="10"/>
  <c r="J2660" i="10"/>
  <c r="F2661" i="10"/>
  <c r="G2661" i="10"/>
  <c r="H2661" i="10"/>
  <c r="I2661" i="10"/>
  <c r="J2661" i="10"/>
  <c r="F2662" i="10"/>
  <c r="G2662" i="10"/>
  <c r="H2662" i="10"/>
  <c r="I2662" i="10"/>
  <c r="J2662" i="10"/>
  <c r="F2663" i="10"/>
  <c r="G2663" i="10"/>
  <c r="H2663" i="10"/>
  <c r="I2663" i="10"/>
  <c r="J2663" i="10"/>
  <c r="F2664" i="10"/>
  <c r="G2664" i="10"/>
  <c r="H2664" i="10"/>
  <c r="I2664" i="10"/>
  <c r="J2664" i="10"/>
  <c r="F2665" i="10"/>
  <c r="G2665" i="10"/>
  <c r="H2665" i="10"/>
  <c r="I2665" i="10"/>
  <c r="J2665" i="10"/>
  <c r="F2666" i="10"/>
  <c r="G2666" i="10"/>
  <c r="H2666" i="10"/>
  <c r="I2666" i="10"/>
  <c r="J2666" i="10"/>
  <c r="F2667" i="10"/>
  <c r="G2667" i="10"/>
  <c r="H2667" i="10"/>
  <c r="I2667" i="10"/>
  <c r="J2667" i="10"/>
  <c r="F2668" i="10"/>
  <c r="G2668" i="10"/>
  <c r="H2668" i="10"/>
  <c r="I2668" i="10"/>
  <c r="J2668" i="10"/>
  <c r="F2669" i="10"/>
  <c r="G2669" i="10"/>
  <c r="H2669" i="10"/>
  <c r="I2669" i="10"/>
  <c r="J2669" i="10"/>
  <c r="F2670" i="10"/>
  <c r="G2670" i="10"/>
  <c r="H2670" i="10"/>
  <c r="I2670" i="10"/>
  <c r="J2670" i="10"/>
  <c r="F2671" i="10"/>
  <c r="G2671" i="10"/>
  <c r="H2671" i="10"/>
  <c r="I2671" i="10"/>
  <c r="J2671" i="10"/>
  <c r="F2672" i="10"/>
  <c r="G2672" i="10"/>
  <c r="H2672" i="10"/>
  <c r="I2672" i="10"/>
  <c r="J2672" i="10"/>
  <c r="F2673" i="10"/>
  <c r="G2673" i="10"/>
  <c r="H2673" i="10"/>
  <c r="I2673" i="10"/>
  <c r="J2673" i="10"/>
  <c r="F2674" i="10"/>
  <c r="G2674" i="10"/>
  <c r="H2674" i="10"/>
  <c r="I2674" i="10"/>
  <c r="J2674" i="10"/>
  <c r="F2675" i="10"/>
  <c r="G2675" i="10"/>
  <c r="H2675" i="10"/>
  <c r="I2675" i="10"/>
  <c r="J2675" i="10"/>
  <c r="F2676" i="10"/>
  <c r="G2676" i="10"/>
  <c r="H2676" i="10"/>
  <c r="I2676" i="10"/>
  <c r="J2676" i="10"/>
  <c r="F2677" i="10"/>
  <c r="G2677" i="10"/>
  <c r="H2677" i="10"/>
  <c r="I2677" i="10"/>
  <c r="J2677" i="10"/>
  <c r="F2678" i="10"/>
  <c r="G2678" i="10"/>
  <c r="H2678" i="10"/>
  <c r="I2678" i="10"/>
  <c r="J2678" i="10"/>
  <c r="F2679" i="10"/>
  <c r="G2679" i="10"/>
  <c r="H2679" i="10"/>
  <c r="I2679" i="10"/>
  <c r="J2679" i="10"/>
  <c r="F2680" i="10"/>
  <c r="G2680" i="10"/>
  <c r="H2680" i="10"/>
  <c r="I2680" i="10"/>
  <c r="J2680" i="10"/>
  <c r="F2681" i="10"/>
  <c r="G2681" i="10"/>
  <c r="H2681" i="10"/>
  <c r="I2681" i="10"/>
  <c r="J2681" i="10"/>
  <c r="F2682" i="10"/>
  <c r="G2682" i="10"/>
  <c r="H2682" i="10"/>
  <c r="I2682" i="10"/>
  <c r="J2682" i="10"/>
  <c r="F2683" i="10"/>
  <c r="G2683" i="10"/>
  <c r="H2683" i="10"/>
  <c r="I2683" i="10"/>
  <c r="J2683" i="10"/>
  <c r="F2684" i="10"/>
  <c r="G2684" i="10"/>
  <c r="H2684" i="10"/>
  <c r="I2684" i="10"/>
  <c r="J2684" i="10"/>
  <c r="F2685" i="10"/>
  <c r="G2685" i="10"/>
  <c r="H2685" i="10"/>
  <c r="I2685" i="10"/>
  <c r="J2685" i="10"/>
  <c r="F2686" i="10"/>
  <c r="G2686" i="10"/>
  <c r="H2686" i="10"/>
  <c r="I2686" i="10"/>
  <c r="J2686" i="10"/>
  <c r="F2687" i="10"/>
  <c r="G2687" i="10"/>
  <c r="H2687" i="10"/>
  <c r="I2687" i="10"/>
  <c r="J2687" i="10"/>
  <c r="F2688" i="10"/>
  <c r="G2688" i="10"/>
  <c r="H2688" i="10"/>
  <c r="I2688" i="10"/>
  <c r="J2688" i="10"/>
  <c r="F2689" i="10"/>
  <c r="G2689" i="10"/>
  <c r="H2689" i="10"/>
  <c r="I2689" i="10"/>
  <c r="J2689" i="10"/>
  <c r="F2690" i="10"/>
  <c r="G2690" i="10"/>
  <c r="H2690" i="10"/>
  <c r="I2690" i="10"/>
  <c r="J2690" i="10"/>
  <c r="F2691" i="10"/>
  <c r="G2691" i="10"/>
  <c r="H2691" i="10"/>
  <c r="I2691" i="10"/>
  <c r="J2691" i="10"/>
  <c r="F2692" i="10"/>
  <c r="G2692" i="10"/>
  <c r="H2692" i="10"/>
  <c r="I2692" i="10"/>
  <c r="J2692" i="10"/>
  <c r="F2693" i="10"/>
  <c r="G2693" i="10"/>
  <c r="H2693" i="10"/>
  <c r="I2693" i="10"/>
  <c r="J2693" i="10"/>
  <c r="F2694" i="10"/>
  <c r="G2694" i="10"/>
  <c r="H2694" i="10"/>
  <c r="I2694" i="10"/>
  <c r="J2694" i="10"/>
  <c r="F2695" i="10"/>
  <c r="G2695" i="10"/>
  <c r="H2695" i="10"/>
  <c r="I2695" i="10"/>
  <c r="J2695" i="10"/>
  <c r="F2696" i="10"/>
  <c r="G2696" i="10"/>
  <c r="H2696" i="10"/>
  <c r="I2696" i="10"/>
  <c r="J2696" i="10"/>
  <c r="F2697" i="10"/>
  <c r="G2697" i="10"/>
  <c r="H2697" i="10"/>
  <c r="I2697" i="10"/>
  <c r="J2697" i="10"/>
  <c r="F2698" i="10"/>
  <c r="G2698" i="10"/>
  <c r="H2698" i="10"/>
  <c r="I2698" i="10"/>
  <c r="J2698" i="10"/>
  <c r="F2699" i="10"/>
  <c r="G2699" i="10"/>
  <c r="H2699" i="10"/>
  <c r="I2699" i="10"/>
  <c r="J2699" i="10"/>
  <c r="F2700" i="10"/>
  <c r="G2700" i="10"/>
  <c r="H2700" i="10"/>
  <c r="I2700" i="10"/>
  <c r="J2700" i="10"/>
  <c r="F2701" i="10"/>
  <c r="G2701" i="10"/>
  <c r="H2701" i="10"/>
  <c r="I2701" i="10"/>
  <c r="J2701" i="10"/>
  <c r="F2702" i="10"/>
  <c r="G2702" i="10"/>
  <c r="H2702" i="10"/>
  <c r="I2702" i="10"/>
  <c r="J2702" i="10"/>
  <c r="F2703" i="10"/>
  <c r="G2703" i="10"/>
  <c r="H2703" i="10"/>
  <c r="I2703" i="10"/>
  <c r="J2703" i="10"/>
  <c r="F2704" i="10"/>
  <c r="G2704" i="10"/>
  <c r="H2704" i="10"/>
  <c r="I2704" i="10"/>
  <c r="J2704" i="10"/>
  <c r="F2705" i="10"/>
  <c r="G2705" i="10"/>
  <c r="H2705" i="10"/>
  <c r="I2705" i="10"/>
  <c r="J2705" i="10"/>
  <c r="F2706" i="10"/>
  <c r="G2706" i="10"/>
  <c r="H2706" i="10"/>
  <c r="I2706" i="10"/>
  <c r="J2706" i="10"/>
  <c r="F2707" i="10"/>
  <c r="G2707" i="10"/>
  <c r="H2707" i="10"/>
  <c r="I2707" i="10"/>
  <c r="J2707" i="10"/>
  <c r="F2708" i="10"/>
  <c r="G2708" i="10"/>
  <c r="H2708" i="10"/>
  <c r="I2708" i="10"/>
  <c r="J2708" i="10"/>
  <c r="F2709" i="10"/>
  <c r="G2709" i="10"/>
  <c r="H2709" i="10"/>
  <c r="I2709" i="10"/>
  <c r="J2709" i="10"/>
  <c r="F2710" i="10"/>
  <c r="G2710" i="10"/>
  <c r="H2710" i="10"/>
  <c r="I2710" i="10"/>
  <c r="J2710" i="10"/>
  <c r="F2711" i="10"/>
  <c r="G2711" i="10"/>
  <c r="H2711" i="10"/>
  <c r="I2711" i="10"/>
  <c r="J2711" i="10"/>
  <c r="F2712" i="10"/>
  <c r="G2712" i="10"/>
  <c r="H2712" i="10"/>
  <c r="I2712" i="10"/>
  <c r="J2712" i="10"/>
  <c r="F2713" i="10"/>
  <c r="G2713" i="10"/>
  <c r="H2713" i="10"/>
  <c r="I2713" i="10"/>
  <c r="J2713" i="10"/>
  <c r="F2714" i="10"/>
  <c r="G2714" i="10"/>
  <c r="H2714" i="10"/>
  <c r="I2714" i="10"/>
  <c r="J2714" i="10"/>
  <c r="F2715" i="10"/>
  <c r="G2715" i="10"/>
  <c r="H2715" i="10"/>
  <c r="I2715" i="10"/>
  <c r="J2715" i="10"/>
  <c r="F2716" i="10"/>
  <c r="G2716" i="10"/>
  <c r="H2716" i="10"/>
  <c r="I2716" i="10"/>
  <c r="J2716" i="10"/>
  <c r="F2717" i="10"/>
  <c r="G2717" i="10"/>
  <c r="H2717" i="10"/>
  <c r="I2717" i="10"/>
  <c r="J2717" i="10"/>
  <c r="F2718" i="10"/>
  <c r="G2718" i="10"/>
  <c r="H2718" i="10"/>
  <c r="I2718" i="10"/>
  <c r="J2718" i="10"/>
  <c r="F2719" i="10"/>
  <c r="G2719" i="10"/>
  <c r="H2719" i="10"/>
  <c r="I2719" i="10"/>
  <c r="J2719" i="10"/>
  <c r="F2720" i="10"/>
  <c r="G2720" i="10"/>
  <c r="H2720" i="10"/>
  <c r="I2720" i="10"/>
  <c r="J2720" i="10"/>
  <c r="F2721" i="10"/>
  <c r="G2721" i="10"/>
  <c r="H2721" i="10"/>
  <c r="I2721" i="10"/>
  <c r="J2721" i="10"/>
  <c r="F2722" i="10"/>
  <c r="G2722" i="10"/>
  <c r="H2722" i="10"/>
  <c r="I2722" i="10"/>
  <c r="J2722" i="10"/>
  <c r="F2723" i="10"/>
  <c r="G2723" i="10"/>
  <c r="H2723" i="10"/>
  <c r="I2723" i="10"/>
  <c r="J2723" i="10"/>
  <c r="F2724" i="10"/>
  <c r="G2724" i="10"/>
  <c r="H2724" i="10"/>
  <c r="I2724" i="10"/>
  <c r="J2724" i="10"/>
  <c r="F2725" i="10"/>
  <c r="G2725" i="10"/>
  <c r="H2725" i="10"/>
  <c r="I2725" i="10"/>
  <c r="J2725" i="10"/>
  <c r="C3238" i="10" l="1"/>
  <c r="C173" i="48"/>
  <c r="C3255" i="10"/>
  <c r="C190" i="48"/>
  <c r="C3249" i="10"/>
  <c r="C184" i="48"/>
  <c r="C3403" i="10"/>
  <c r="C338" i="48"/>
  <c r="C3401" i="10"/>
  <c r="C336" i="48"/>
  <c r="C3399" i="10"/>
  <c r="C334" i="48"/>
  <c r="C3397" i="10"/>
  <c r="C332" i="48"/>
  <c r="C3395" i="10"/>
  <c r="C330" i="48"/>
  <c r="C3393" i="10"/>
  <c r="C328" i="48"/>
  <c r="C3391" i="10"/>
  <c r="C326" i="48"/>
  <c r="C3389" i="10"/>
  <c r="C324" i="48"/>
  <c r="C3387" i="10"/>
  <c r="C322" i="48"/>
  <c r="C3385" i="10"/>
  <c r="C320" i="48"/>
  <c r="C3383" i="10"/>
  <c r="C318" i="48"/>
  <c r="C3381" i="10"/>
  <c r="C316" i="48"/>
  <c r="C3379" i="10"/>
  <c r="C314" i="48"/>
  <c r="C3377" i="10"/>
  <c r="C312" i="48"/>
  <c r="C3375" i="10"/>
  <c r="C310" i="48"/>
  <c r="C3373" i="10"/>
  <c r="C308" i="48"/>
  <c r="C3371" i="10"/>
  <c r="C306" i="48"/>
  <c r="C3369" i="10"/>
  <c r="C304" i="48"/>
  <c r="C3367" i="10"/>
  <c r="C302" i="48"/>
  <c r="C3365" i="10"/>
  <c r="C300" i="48"/>
  <c r="C3363" i="10"/>
  <c r="C298" i="48"/>
  <c r="C3361" i="10"/>
  <c r="C296" i="48"/>
  <c r="C3359" i="10"/>
  <c r="C294" i="48"/>
  <c r="C3357" i="10"/>
  <c r="C292" i="48"/>
  <c r="C3355" i="10"/>
  <c r="C290" i="48"/>
  <c r="C3353" i="10"/>
  <c r="C288" i="48"/>
  <c r="C3351" i="10"/>
  <c r="C286" i="48"/>
  <c r="C3349" i="10"/>
  <c r="C284" i="48"/>
  <c r="C3347" i="10"/>
  <c r="C282" i="48"/>
  <c r="C3345" i="10"/>
  <c r="C280" i="48"/>
  <c r="C3343" i="10"/>
  <c r="C278" i="48"/>
  <c r="C3341" i="10"/>
  <c r="C276" i="48"/>
  <c r="C3339" i="10"/>
  <c r="C274" i="48"/>
  <c r="C3337" i="10"/>
  <c r="C272" i="48"/>
  <c r="C3335" i="10"/>
  <c r="C270" i="48"/>
  <c r="C3333" i="10"/>
  <c r="C268" i="48"/>
  <c r="C3331" i="10"/>
  <c r="C266" i="48"/>
  <c r="C3329" i="10"/>
  <c r="C264" i="48"/>
  <c r="C3327" i="10"/>
  <c r="C262" i="48"/>
  <c r="C3325" i="10"/>
  <c r="C260" i="48"/>
  <c r="C3323" i="10"/>
  <c r="C258" i="48"/>
  <c r="C3321" i="10"/>
  <c r="C256" i="48"/>
  <c r="C3319" i="10"/>
  <c r="C254" i="48"/>
  <c r="C3317" i="10"/>
  <c r="C252" i="48"/>
  <c r="C3315" i="10"/>
  <c r="C250" i="48"/>
  <c r="C3313" i="10"/>
  <c r="C248" i="48"/>
  <c r="C3311" i="10"/>
  <c r="C246" i="48"/>
  <c r="C3309" i="10"/>
  <c r="C244" i="48"/>
  <c r="C3307" i="10"/>
  <c r="C242" i="48"/>
  <c r="C3305" i="10"/>
  <c r="C240" i="48"/>
  <c r="C3303" i="10"/>
  <c r="C238" i="48"/>
  <c r="C3301" i="10"/>
  <c r="C236" i="48"/>
  <c r="C3299" i="10"/>
  <c r="C234" i="48"/>
  <c r="C3297" i="10"/>
  <c r="C232" i="48"/>
  <c r="C3295" i="10"/>
  <c r="C230" i="48"/>
  <c r="C3293" i="10"/>
  <c r="C228" i="48"/>
  <c r="C3291" i="10"/>
  <c r="C226" i="48"/>
  <c r="C3289" i="10"/>
  <c r="C224" i="48"/>
  <c r="C3287" i="10"/>
  <c r="C222" i="48"/>
  <c r="C3285" i="10"/>
  <c r="C220" i="48"/>
  <c r="C3283" i="10"/>
  <c r="C218" i="48"/>
  <c r="C3281" i="10"/>
  <c r="C216" i="48"/>
  <c r="C3279" i="10"/>
  <c r="C214" i="48"/>
  <c r="C3277" i="10"/>
  <c r="C212" i="48"/>
  <c r="C3275" i="10"/>
  <c r="C210" i="48"/>
  <c r="C3273" i="10"/>
  <c r="C208" i="48"/>
  <c r="C3271" i="10"/>
  <c r="C206" i="48"/>
  <c r="C3269" i="10"/>
  <c r="C204" i="48"/>
  <c r="C3267" i="10"/>
  <c r="C202" i="48"/>
  <c r="C3398" i="10"/>
  <c r="C333" i="48"/>
  <c r="C3390" i="10"/>
  <c r="C325" i="48"/>
  <c r="C3382" i="10"/>
  <c r="C317" i="48"/>
  <c r="C3374" i="10"/>
  <c r="C309" i="48"/>
  <c r="C3366" i="10"/>
  <c r="C301" i="48"/>
  <c r="C3358" i="10"/>
  <c r="C293" i="48"/>
  <c r="C3350" i="10"/>
  <c r="C285" i="48"/>
  <c r="C3342" i="10"/>
  <c r="C277" i="48"/>
  <c r="C3334" i="10"/>
  <c r="C269" i="48"/>
  <c r="C3326" i="10"/>
  <c r="C261" i="48"/>
  <c r="C3318" i="10"/>
  <c r="C253" i="48"/>
  <c r="C3310" i="10"/>
  <c r="C245" i="48"/>
  <c r="C3302" i="10"/>
  <c r="C237" i="48"/>
  <c r="C3294" i="10"/>
  <c r="C229" i="48"/>
  <c r="C3286" i="10"/>
  <c r="C221" i="48"/>
  <c r="C3278" i="10"/>
  <c r="C213" i="48"/>
  <c r="C3270" i="10"/>
  <c r="C205" i="48"/>
  <c r="C3242" i="10"/>
  <c r="C177" i="48"/>
  <c r="C3400" i="10"/>
  <c r="C335" i="48"/>
  <c r="C3384" i="10"/>
  <c r="C319" i="48"/>
  <c r="C3368" i="10"/>
  <c r="C303" i="48"/>
  <c r="C3344" i="10"/>
  <c r="C279" i="48"/>
  <c r="C3336" i="10"/>
  <c r="C271" i="48"/>
  <c r="C3320" i="10"/>
  <c r="C255" i="48"/>
  <c r="C3304" i="10"/>
  <c r="C239" i="48"/>
  <c r="C3288" i="10"/>
  <c r="C223" i="48"/>
  <c r="C3272" i="10"/>
  <c r="C207" i="48"/>
  <c r="C3240" i="10"/>
  <c r="C175" i="48"/>
  <c r="F192" i="48"/>
  <c r="F182" i="48"/>
  <c r="D182" i="48"/>
  <c r="B3402" i="10"/>
  <c r="B337" i="48"/>
  <c r="B3569" i="10" s="1"/>
  <c r="B3394" i="10"/>
  <c r="B329" i="48"/>
  <c r="B3561" i="10" s="1"/>
  <c r="B3386" i="10"/>
  <c r="B321" i="48"/>
  <c r="B3553" i="10" s="1"/>
  <c r="B3378" i="10"/>
  <c r="B313" i="48"/>
  <c r="B3545" i="10" s="1"/>
  <c r="B3370" i="10"/>
  <c r="B305" i="48"/>
  <c r="B3537" i="10" s="1"/>
  <c r="B3362" i="10"/>
  <c r="B297" i="48"/>
  <c r="B3529" i="10" s="1"/>
  <c r="B3354" i="10"/>
  <c r="B289" i="48"/>
  <c r="B3521" i="10" s="1"/>
  <c r="B3346" i="10"/>
  <c r="B281" i="48"/>
  <c r="B3513" i="10" s="1"/>
  <c r="B3338" i="10"/>
  <c r="B273" i="48"/>
  <c r="B3505" i="10" s="1"/>
  <c r="B3330" i="10"/>
  <c r="B265" i="48"/>
  <c r="B3497" i="10" s="1"/>
  <c r="B3322" i="10"/>
  <c r="B257" i="48"/>
  <c r="B3489" i="10" s="1"/>
  <c r="B3314" i="10"/>
  <c r="B249" i="48"/>
  <c r="B3481" i="10" s="1"/>
  <c r="B3306" i="10"/>
  <c r="B241" i="48"/>
  <c r="B3473" i="10" s="1"/>
  <c r="B3298" i="10"/>
  <c r="B233" i="48"/>
  <c r="B3465" i="10" s="1"/>
  <c r="B3290" i="10"/>
  <c r="B225" i="48"/>
  <c r="B3457" i="10" s="1"/>
  <c r="B3282" i="10"/>
  <c r="B217" i="48"/>
  <c r="B3449" i="10" s="1"/>
  <c r="B3274" i="10"/>
  <c r="B209" i="48"/>
  <c r="B3441" i="10" s="1"/>
  <c r="B3246" i="10"/>
  <c r="B181" i="48"/>
  <c r="B3413" i="10" s="1"/>
  <c r="I191" i="48"/>
  <c r="E191" i="48"/>
  <c r="B3253" i="10"/>
  <c r="B188" i="48"/>
  <c r="B3420" i="10" s="1"/>
  <c r="C3404" i="10"/>
  <c r="C339" i="48"/>
  <c r="C3396" i="10"/>
  <c r="C331" i="48"/>
  <c r="C3388" i="10"/>
  <c r="C323" i="48"/>
  <c r="C3380" i="10"/>
  <c r="C315" i="48"/>
  <c r="C3372" i="10"/>
  <c r="C307" i="48"/>
  <c r="C3364" i="10"/>
  <c r="C299" i="48"/>
  <c r="C3356" i="10"/>
  <c r="C291" i="48"/>
  <c r="C3348" i="10"/>
  <c r="C283" i="48"/>
  <c r="C3340" i="10"/>
  <c r="C275" i="48"/>
  <c r="C3332" i="10"/>
  <c r="C267" i="48"/>
  <c r="C3324" i="10"/>
  <c r="C259" i="48"/>
  <c r="C3316" i="10"/>
  <c r="C251" i="48"/>
  <c r="C3308" i="10"/>
  <c r="C243" i="48"/>
  <c r="C3300" i="10"/>
  <c r="C235" i="48"/>
  <c r="C3292" i="10"/>
  <c r="C227" i="48"/>
  <c r="C3284" i="10"/>
  <c r="C219" i="48"/>
  <c r="C3276" i="10"/>
  <c r="C211" i="48"/>
  <c r="C3268" i="10"/>
  <c r="C203" i="48"/>
  <c r="C3244" i="10"/>
  <c r="C179" i="48"/>
  <c r="B3392" i="10"/>
  <c r="B327" i="48"/>
  <c r="B3559" i="10" s="1"/>
  <c r="B3376" i="10"/>
  <c r="B311" i="48"/>
  <c r="B3543" i="10" s="1"/>
  <c r="B3360" i="10"/>
  <c r="B295" i="48"/>
  <c r="B3527" i="10" s="1"/>
  <c r="B3352" i="10"/>
  <c r="B287" i="48"/>
  <c r="B3519" i="10" s="1"/>
  <c r="B3328" i="10"/>
  <c r="B263" i="48"/>
  <c r="B3495" i="10" s="1"/>
  <c r="B3312" i="10"/>
  <c r="B247" i="48"/>
  <c r="B3479" i="10" s="1"/>
  <c r="B3296" i="10"/>
  <c r="B231" i="48"/>
  <c r="B3463" i="10" s="1"/>
  <c r="B3280" i="10"/>
  <c r="B215" i="48"/>
  <c r="B3447" i="10" s="1"/>
  <c r="B3252" i="10"/>
  <c r="B187" i="48"/>
  <c r="B3419" i="10" s="1"/>
  <c r="B3238" i="10"/>
  <c r="B173" i="48"/>
  <c r="B3405" i="10" s="1"/>
  <c r="B3255" i="10"/>
  <c r="B190" i="48"/>
  <c r="B3422" i="10" s="1"/>
  <c r="B3249" i="10"/>
  <c r="B184" i="48"/>
  <c r="B3416" i="10" s="1"/>
  <c r="B3403" i="10"/>
  <c r="B338" i="48"/>
  <c r="B3570" i="10" s="1"/>
  <c r="B3401" i="10"/>
  <c r="B336" i="48"/>
  <c r="B3568" i="10" s="1"/>
  <c r="B3399" i="10"/>
  <c r="B334" i="48"/>
  <c r="B3566" i="10" s="1"/>
  <c r="B3397" i="10"/>
  <c r="B332" i="48"/>
  <c r="B3564" i="10" s="1"/>
  <c r="B3395" i="10"/>
  <c r="B330" i="48"/>
  <c r="B3562" i="10" s="1"/>
  <c r="B3393" i="10"/>
  <c r="B328" i="48"/>
  <c r="B3560" i="10" s="1"/>
  <c r="B3391" i="10"/>
  <c r="B326" i="48"/>
  <c r="B3558" i="10" s="1"/>
  <c r="B3389" i="10"/>
  <c r="B324" i="48"/>
  <c r="B3556" i="10" s="1"/>
  <c r="B3387" i="10"/>
  <c r="B322" i="48"/>
  <c r="B3554" i="10" s="1"/>
  <c r="B3385" i="10"/>
  <c r="B320" i="48"/>
  <c r="B3552" i="10" s="1"/>
  <c r="B3383" i="10"/>
  <c r="B318" i="48"/>
  <c r="B3550" i="10" s="1"/>
  <c r="B3381" i="10"/>
  <c r="B316" i="48"/>
  <c r="B3548" i="10" s="1"/>
  <c r="B3379" i="10"/>
  <c r="B314" i="48"/>
  <c r="B3546" i="10" s="1"/>
  <c r="B3377" i="10"/>
  <c r="B312" i="48"/>
  <c r="B3544" i="10" s="1"/>
  <c r="B3375" i="10"/>
  <c r="B310" i="48"/>
  <c r="B3542" i="10" s="1"/>
  <c r="B3373" i="10"/>
  <c r="B308" i="48"/>
  <c r="B3540" i="10" s="1"/>
  <c r="B3371" i="10"/>
  <c r="B306" i="48"/>
  <c r="B3538" i="10" s="1"/>
  <c r="B3369" i="10"/>
  <c r="B304" i="48"/>
  <c r="B3536" i="10" s="1"/>
  <c r="B3367" i="10"/>
  <c r="B302" i="48"/>
  <c r="B3534" i="10" s="1"/>
  <c r="B3365" i="10"/>
  <c r="B300" i="48"/>
  <c r="B3532" i="10" s="1"/>
  <c r="B3363" i="10"/>
  <c r="B298" i="48"/>
  <c r="B3530" i="10" s="1"/>
  <c r="B3361" i="10"/>
  <c r="B296" i="48"/>
  <c r="B3528" i="10" s="1"/>
  <c r="B3359" i="10"/>
  <c r="B294" i="48"/>
  <c r="B3526" i="10" s="1"/>
  <c r="B3357" i="10"/>
  <c r="B292" i="48"/>
  <c r="B3524" i="10" s="1"/>
  <c r="B3355" i="10"/>
  <c r="B290" i="48"/>
  <c r="B3522" i="10" s="1"/>
  <c r="B3353" i="10"/>
  <c r="B288" i="48"/>
  <c r="B3520" i="10" s="1"/>
  <c r="B3351" i="10"/>
  <c r="B286" i="48"/>
  <c r="B3518" i="10" s="1"/>
  <c r="B3349" i="10"/>
  <c r="B284" i="48"/>
  <c r="B3516" i="10" s="1"/>
  <c r="B3347" i="10"/>
  <c r="B282" i="48"/>
  <c r="B3514" i="10" s="1"/>
  <c r="B3345" i="10"/>
  <c r="B280" i="48"/>
  <c r="B3512" i="10" s="1"/>
  <c r="B3343" i="10"/>
  <c r="B278" i="48"/>
  <c r="B3510" i="10" s="1"/>
  <c r="B3341" i="10"/>
  <c r="B276" i="48"/>
  <c r="B3508" i="10" s="1"/>
  <c r="B3339" i="10"/>
  <c r="B274" i="48"/>
  <c r="B3506" i="10" s="1"/>
  <c r="B3337" i="10"/>
  <c r="B272" i="48"/>
  <c r="B3504" i="10" s="1"/>
  <c r="B3335" i="10"/>
  <c r="B270" i="48"/>
  <c r="B3502" i="10" s="1"/>
  <c r="B3333" i="10"/>
  <c r="B268" i="48"/>
  <c r="B3500" i="10" s="1"/>
  <c r="B3331" i="10"/>
  <c r="B266" i="48"/>
  <c r="B3498" i="10" s="1"/>
  <c r="B3329" i="10"/>
  <c r="B264" i="48"/>
  <c r="B3496" i="10" s="1"/>
  <c r="B3327" i="10"/>
  <c r="B262" i="48"/>
  <c r="B3494" i="10" s="1"/>
  <c r="B3325" i="10"/>
  <c r="B260" i="48"/>
  <c r="B3492" i="10" s="1"/>
  <c r="B3323" i="10"/>
  <c r="B258" i="48"/>
  <c r="B3490" i="10" s="1"/>
  <c r="B3321" i="10"/>
  <c r="B256" i="48"/>
  <c r="B3488" i="10" s="1"/>
  <c r="B3319" i="10"/>
  <c r="B254" i="48"/>
  <c r="B3486" i="10" s="1"/>
  <c r="B3317" i="10"/>
  <c r="B252" i="48"/>
  <c r="B3484" i="10" s="1"/>
  <c r="B3315" i="10"/>
  <c r="B250" i="48"/>
  <c r="B3482" i="10" s="1"/>
  <c r="B3313" i="10"/>
  <c r="B248" i="48"/>
  <c r="B3480" i="10" s="1"/>
  <c r="B3311" i="10"/>
  <c r="B246" i="48"/>
  <c r="B3478" i="10" s="1"/>
  <c r="B3309" i="10"/>
  <c r="B244" i="48"/>
  <c r="B3476" i="10" s="1"/>
  <c r="B3307" i="10"/>
  <c r="B242" i="48"/>
  <c r="B3474" i="10" s="1"/>
  <c r="B3305" i="10"/>
  <c r="B240" i="48"/>
  <c r="B3472" i="10" s="1"/>
  <c r="B3303" i="10"/>
  <c r="B238" i="48"/>
  <c r="B3470" i="10" s="1"/>
  <c r="B3301" i="10"/>
  <c r="B236" i="48"/>
  <c r="B3468" i="10" s="1"/>
  <c r="B3299" i="10"/>
  <c r="B234" i="48"/>
  <c r="B3466" i="10" s="1"/>
  <c r="B3297" i="10"/>
  <c r="B232" i="48"/>
  <c r="B3464" i="10" s="1"/>
  <c r="B3295" i="10"/>
  <c r="B230" i="48"/>
  <c r="B3462" i="10" s="1"/>
  <c r="B3293" i="10"/>
  <c r="B228" i="48"/>
  <c r="B3460" i="10" s="1"/>
  <c r="B3291" i="10"/>
  <c r="B226" i="48"/>
  <c r="B3458" i="10" s="1"/>
  <c r="B3289" i="10"/>
  <c r="B224" i="48"/>
  <c r="B3456" i="10" s="1"/>
  <c r="B3287" i="10"/>
  <c r="B222" i="48"/>
  <c r="B3454" i="10" s="1"/>
  <c r="B3285" i="10"/>
  <c r="B220" i="48"/>
  <c r="B3452" i="10" s="1"/>
  <c r="B3283" i="10"/>
  <c r="B218" i="48"/>
  <c r="B3450" i="10" s="1"/>
  <c r="B3281" i="10"/>
  <c r="B216" i="48"/>
  <c r="B3448" i="10" s="1"/>
  <c r="B3279" i="10"/>
  <c r="B214" i="48"/>
  <c r="B3446" i="10" s="1"/>
  <c r="B3277" i="10"/>
  <c r="B212" i="48"/>
  <c r="B3444" i="10" s="1"/>
  <c r="B3275" i="10"/>
  <c r="B210" i="48"/>
  <c r="B3442" i="10" s="1"/>
  <c r="B3273" i="10"/>
  <c r="B208" i="48"/>
  <c r="B3440" i="10" s="1"/>
  <c r="B3271" i="10"/>
  <c r="B206" i="48"/>
  <c r="B3438" i="10" s="1"/>
  <c r="B3269" i="10"/>
  <c r="B204" i="48"/>
  <c r="B3436" i="10" s="1"/>
  <c r="B3267" i="10"/>
  <c r="B202" i="48"/>
  <c r="B3434" i="10" s="1"/>
  <c r="B3398" i="10"/>
  <c r="B333" i="48"/>
  <c r="B3565" i="10" s="1"/>
  <c r="B3390" i="10"/>
  <c r="B325" i="48"/>
  <c r="B3557" i="10" s="1"/>
  <c r="B3382" i="10"/>
  <c r="B317" i="48"/>
  <c r="B3549" i="10" s="1"/>
  <c r="B3374" i="10"/>
  <c r="B309" i="48"/>
  <c r="B3541" i="10" s="1"/>
  <c r="B3366" i="10"/>
  <c r="B301" i="48"/>
  <c r="B3533" i="10" s="1"/>
  <c r="B3358" i="10"/>
  <c r="B293" i="48"/>
  <c r="B3525" i="10" s="1"/>
  <c r="B3350" i="10"/>
  <c r="B285" i="48"/>
  <c r="B3517" i="10" s="1"/>
  <c r="B3342" i="10"/>
  <c r="B277" i="48"/>
  <c r="B3509" i="10" s="1"/>
  <c r="B3334" i="10"/>
  <c r="B269" i="48"/>
  <c r="B3501" i="10" s="1"/>
  <c r="B3326" i="10"/>
  <c r="B261" i="48"/>
  <c r="B3493" i="10" s="1"/>
  <c r="B3318" i="10"/>
  <c r="B253" i="48"/>
  <c r="B3485" i="10" s="1"/>
  <c r="B3310" i="10"/>
  <c r="B245" i="48"/>
  <c r="B3477" i="10" s="1"/>
  <c r="B3302" i="10"/>
  <c r="B237" i="48"/>
  <c r="B3469" i="10" s="1"/>
  <c r="B3294" i="10"/>
  <c r="B229" i="48"/>
  <c r="B3461" i="10" s="1"/>
  <c r="B3286" i="10"/>
  <c r="B221" i="48"/>
  <c r="B3453" i="10" s="1"/>
  <c r="B3278" i="10"/>
  <c r="B213" i="48"/>
  <c r="B3445" i="10" s="1"/>
  <c r="B3270" i="10"/>
  <c r="B205" i="48"/>
  <c r="B3437" i="10" s="1"/>
  <c r="B3242" i="10"/>
  <c r="B177" i="48"/>
  <c r="B3409" i="10" s="1"/>
  <c r="B3400" i="10"/>
  <c r="B335" i="48"/>
  <c r="B3567" i="10" s="1"/>
  <c r="B3384" i="10"/>
  <c r="B319" i="48"/>
  <c r="B3551" i="10" s="1"/>
  <c r="B3368" i="10"/>
  <c r="B303" i="48"/>
  <c r="B3535" i="10" s="1"/>
  <c r="B3344" i="10"/>
  <c r="B279" i="48"/>
  <c r="B3511" i="10" s="1"/>
  <c r="B3336" i="10"/>
  <c r="B271" i="48"/>
  <c r="B3503" i="10" s="1"/>
  <c r="B3320" i="10"/>
  <c r="B255" i="48"/>
  <c r="B3487" i="10" s="1"/>
  <c r="B3304" i="10"/>
  <c r="B239" i="48"/>
  <c r="B3471" i="10" s="1"/>
  <c r="B3288" i="10"/>
  <c r="B223" i="48"/>
  <c r="B3455" i="10" s="1"/>
  <c r="B3272" i="10"/>
  <c r="B207" i="48"/>
  <c r="B3439" i="10" s="1"/>
  <c r="B3240" i="10"/>
  <c r="B175" i="48"/>
  <c r="B3407" i="10" s="1"/>
  <c r="F183" i="48"/>
  <c r="D183" i="48"/>
  <c r="C3402" i="10"/>
  <c r="C337" i="48"/>
  <c r="C3394" i="10"/>
  <c r="C329" i="48"/>
  <c r="C3386" i="10"/>
  <c r="C321" i="48"/>
  <c r="C3378" i="10"/>
  <c r="C313" i="48"/>
  <c r="C3370" i="10"/>
  <c r="C305" i="48"/>
  <c r="C3362" i="10"/>
  <c r="C297" i="48"/>
  <c r="C3354" i="10"/>
  <c r="C289" i="48"/>
  <c r="C3346" i="10"/>
  <c r="C281" i="48"/>
  <c r="C3338" i="10"/>
  <c r="C273" i="48"/>
  <c r="C3330" i="10"/>
  <c r="C265" i="48"/>
  <c r="C3322" i="10"/>
  <c r="C257" i="48"/>
  <c r="C3314" i="10"/>
  <c r="C249" i="48"/>
  <c r="C3306" i="10"/>
  <c r="C241" i="48"/>
  <c r="C3298" i="10"/>
  <c r="C233" i="48"/>
  <c r="C3290" i="10"/>
  <c r="C225" i="48"/>
  <c r="C3282" i="10"/>
  <c r="C217" i="48"/>
  <c r="C3274" i="10"/>
  <c r="C209" i="48"/>
  <c r="C3246" i="10"/>
  <c r="C181" i="48"/>
  <c r="G191" i="48"/>
  <c r="C3253" i="10"/>
  <c r="C188" i="48"/>
  <c r="B3404" i="10"/>
  <c r="B339" i="48"/>
  <c r="B3571" i="10" s="1"/>
  <c r="B3396" i="10"/>
  <c r="B331" i="48"/>
  <c r="B3563" i="10" s="1"/>
  <c r="B3388" i="10"/>
  <c r="B323" i="48"/>
  <c r="B3555" i="10" s="1"/>
  <c r="B3380" i="10"/>
  <c r="B315" i="48"/>
  <c r="B3547" i="10" s="1"/>
  <c r="B3372" i="10"/>
  <c r="B307" i="48"/>
  <c r="B3539" i="10" s="1"/>
  <c r="B3364" i="10"/>
  <c r="B299" i="48"/>
  <c r="B3531" i="10" s="1"/>
  <c r="B3356" i="10"/>
  <c r="B291" i="48"/>
  <c r="B3523" i="10" s="1"/>
  <c r="B3348" i="10"/>
  <c r="B283" i="48"/>
  <c r="B3515" i="10" s="1"/>
  <c r="B3340" i="10"/>
  <c r="B275" i="48"/>
  <c r="B3507" i="10" s="1"/>
  <c r="B3332" i="10"/>
  <c r="B267" i="48"/>
  <c r="B3499" i="10" s="1"/>
  <c r="B3324" i="10"/>
  <c r="B259" i="48"/>
  <c r="B3491" i="10" s="1"/>
  <c r="B3316" i="10"/>
  <c r="B251" i="48"/>
  <c r="B3483" i="10" s="1"/>
  <c r="B3308" i="10"/>
  <c r="B243" i="48"/>
  <c r="B3475" i="10" s="1"/>
  <c r="B3300" i="10"/>
  <c r="B235" i="48"/>
  <c r="B3467" i="10" s="1"/>
  <c r="B3292" i="10"/>
  <c r="B227" i="48"/>
  <c r="B3459" i="10" s="1"/>
  <c r="B3284" i="10"/>
  <c r="B219" i="48"/>
  <c r="B3451" i="10" s="1"/>
  <c r="B3276" i="10"/>
  <c r="B211" i="48"/>
  <c r="B3443" i="10" s="1"/>
  <c r="B3268" i="10"/>
  <c r="B203" i="48"/>
  <c r="B3435" i="10" s="1"/>
  <c r="B3244" i="10"/>
  <c r="B179" i="48"/>
  <c r="B3411" i="10" s="1"/>
  <c r="D191" i="48"/>
  <c r="C3392" i="10"/>
  <c r="C327" i="48"/>
  <c r="C3376" i="10"/>
  <c r="C311" i="48"/>
  <c r="C3360" i="10"/>
  <c r="C295" i="48"/>
  <c r="C3352" i="10"/>
  <c r="C287" i="48"/>
  <c r="C3328" i="10"/>
  <c r="C263" i="48"/>
  <c r="C3312" i="10"/>
  <c r="C247" i="48"/>
  <c r="C3296" i="10"/>
  <c r="C231" i="48"/>
  <c r="C3280" i="10"/>
  <c r="C215" i="48"/>
  <c r="C3252" i="10"/>
  <c r="C187" i="48"/>
  <c r="H185" i="48"/>
  <c r="C3417" i="10"/>
  <c r="P6" i="45"/>
  <c r="E2214" i="10" s="1"/>
  <c r="P10" i="45"/>
  <c r="D2218" i="10"/>
  <c r="P12" i="45"/>
  <c r="D2220" i="10"/>
  <c r="P14" i="45"/>
  <c r="D2222" i="10"/>
  <c r="P16" i="45"/>
  <c r="D2224" i="10"/>
  <c r="P18" i="45"/>
  <c r="D2226" i="10"/>
  <c r="P20" i="45"/>
  <c r="D2228" i="10"/>
  <c r="P22" i="45"/>
  <c r="D2230" i="10"/>
  <c r="P25" i="45"/>
  <c r="D2233" i="10"/>
  <c r="P27" i="45"/>
  <c r="D2235" i="10"/>
  <c r="P29" i="45"/>
  <c r="D2237" i="10"/>
  <c r="P31" i="45"/>
  <c r="D2239" i="10"/>
  <c r="P33" i="45"/>
  <c r="D2241" i="10"/>
  <c r="P36" i="45"/>
  <c r="D2244" i="10"/>
  <c r="P38" i="45"/>
  <c r="D2246" i="10"/>
  <c r="P40" i="45"/>
  <c r="D2248" i="10"/>
  <c r="P43" i="45"/>
  <c r="D2251" i="10"/>
  <c r="P47" i="45"/>
  <c r="D2255" i="10"/>
  <c r="P49" i="45"/>
  <c r="D2257" i="10"/>
  <c r="P51" i="45"/>
  <c r="D2259" i="10"/>
  <c r="P53" i="45"/>
  <c r="D2261" i="10"/>
  <c r="P55" i="45"/>
  <c r="D2263" i="10"/>
  <c r="P58" i="45"/>
  <c r="D2266" i="10"/>
  <c r="P60" i="45"/>
  <c r="D2268" i="10"/>
  <c r="P64" i="45"/>
  <c r="D2272" i="10"/>
  <c r="P67" i="45"/>
  <c r="D2275" i="10"/>
  <c r="P69" i="45"/>
  <c r="D2277" i="10"/>
  <c r="P73" i="45"/>
  <c r="D2281" i="10"/>
  <c r="P76" i="45"/>
  <c r="D2284" i="10"/>
  <c r="P78" i="45"/>
  <c r="D2286" i="10"/>
  <c r="P80" i="45"/>
  <c r="D2288" i="10"/>
  <c r="P82" i="45"/>
  <c r="D2290" i="10"/>
  <c r="P84" i="45"/>
  <c r="D2292" i="10"/>
  <c r="P87" i="45"/>
  <c r="D2295" i="10"/>
  <c r="P89" i="45"/>
  <c r="D2297" i="10"/>
  <c r="P91" i="45"/>
  <c r="D2299" i="10"/>
  <c r="P93" i="45"/>
  <c r="D2301" i="10"/>
  <c r="P97" i="45"/>
  <c r="D2305" i="10"/>
  <c r="P99" i="45"/>
  <c r="D2307" i="10"/>
  <c r="P101" i="45"/>
  <c r="D2309" i="10"/>
  <c r="P103" i="45"/>
  <c r="D2311" i="10"/>
  <c r="P108" i="45"/>
  <c r="D2316" i="10"/>
  <c r="P110" i="45"/>
  <c r="D2318" i="10"/>
  <c r="P112" i="45"/>
  <c r="D2320" i="10"/>
  <c r="P116" i="45"/>
  <c r="D2324" i="10"/>
  <c r="P120" i="45"/>
  <c r="D2328" i="10"/>
  <c r="P124" i="45"/>
  <c r="D2332" i="10"/>
  <c r="P128" i="45"/>
  <c r="D2336" i="10"/>
  <c r="P131" i="45"/>
  <c r="D2339" i="10"/>
  <c r="P133" i="45"/>
  <c r="D2341" i="10"/>
  <c r="P135" i="45"/>
  <c r="D2343" i="10"/>
  <c r="P139" i="45"/>
  <c r="D2347" i="10"/>
  <c r="P143" i="45"/>
  <c r="D2351" i="10"/>
  <c r="P147" i="45"/>
  <c r="D2355" i="10"/>
  <c r="P149" i="45"/>
  <c r="D2357" i="10"/>
  <c r="P151" i="45"/>
  <c r="D2359" i="10"/>
  <c r="P153" i="45"/>
  <c r="D2361" i="10"/>
  <c r="P155" i="45"/>
  <c r="D2363" i="10"/>
  <c r="P159" i="45"/>
  <c r="D2367" i="10"/>
  <c r="P161" i="45"/>
  <c r="D2369" i="10"/>
  <c r="P163" i="45"/>
  <c r="D2371" i="10"/>
  <c r="P166" i="45"/>
  <c r="D2374" i="10"/>
  <c r="P168" i="45"/>
  <c r="D2376" i="10"/>
  <c r="P170" i="45"/>
  <c r="D2378" i="10"/>
  <c r="P172" i="45"/>
  <c r="D2380" i="10"/>
  <c r="P183" i="45"/>
  <c r="D2391" i="10"/>
  <c r="P188" i="45"/>
  <c r="D2396" i="10"/>
  <c r="P190" i="45"/>
  <c r="D2398" i="10"/>
  <c r="P195" i="45"/>
  <c r="D2403" i="10"/>
  <c r="P197" i="45"/>
  <c r="D2405" i="10"/>
  <c r="P199" i="45"/>
  <c r="D2407" i="10"/>
  <c r="P204" i="45"/>
  <c r="D2412" i="10"/>
  <c r="P206" i="45"/>
  <c r="D2414" i="10"/>
  <c r="P211" i="45"/>
  <c r="D2419" i="10"/>
  <c r="P213" i="45"/>
  <c r="D2421" i="10"/>
  <c r="P215" i="45"/>
  <c r="D2423" i="10"/>
  <c r="P217" i="45"/>
  <c r="D2425" i="10"/>
  <c r="P219" i="45"/>
  <c r="D2427" i="10"/>
  <c r="P221" i="45"/>
  <c r="D2429" i="10"/>
  <c r="P223" i="45"/>
  <c r="D2431" i="10"/>
  <c r="P225" i="45"/>
  <c r="D2433" i="10"/>
  <c r="P227" i="45"/>
  <c r="D2435" i="10"/>
  <c r="P229" i="45"/>
  <c r="D2437" i="10"/>
  <c r="P231" i="45"/>
  <c r="D2439" i="10"/>
  <c r="P233" i="45"/>
  <c r="D2441" i="10"/>
  <c r="P235" i="45"/>
  <c r="D2443" i="10"/>
  <c r="P237" i="45"/>
  <c r="D2445" i="10"/>
  <c r="P239" i="45"/>
  <c r="D2447" i="10"/>
  <c r="P241" i="45"/>
  <c r="D2449" i="10"/>
  <c r="P243" i="45"/>
  <c r="D2451" i="10"/>
  <c r="P245" i="45"/>
  <c r="D2453" i="10"/>
  <c r="P247" i="45"/>
  <c r="D2455" i="10"/>
  <c r="P249" i="45"/>
  <c r="D2457" i="10"/>
  <c r="P251" i="45"/>
  <c r="D2459" i="10"/>
  <c r="P253" i="45"/>
  <c r="D2461" i="10"/>
  <c r="P255" i="45"/>
  <c r="D2463" i="10"/>
  <c r="P257" i="45"/>
  <c r="D2465" i="10"/>
  <c r="P259" i="45"/>
  <c r="D2467" i="10"/>
  <c r="P261" i="45"/>
  <c r="D2469" i="10"/>
  <c r="P263" i="45"/>
  <c r="D2471" i="10"/>
  <c r="P265" i="45"/>
  <c r="D2473" i="10"/>
  <c r="P267" i="45"/>
  <c r="D2475" i="10"/>
  <c r="P269" i="45"/>
  <c r="D2477" i="10"/>
  <c r="P271" i="45"/>
  <c r="D2479" i="10"/>
  <c r="P273" i="45"/>
  <c r="D2481" i="10"/>
  <c r="P275" i="45"/>
  <c r="D2483" i="10"/>
  <c r="P277" i="45"/>
  <c r="D2485" i="10"/>
  <c r="P279" i="45"/>
  <c r="D2487" i="10"/>
  <c r="P281" i="45"/>
  <c r="D2489" i="10"/>
  <c r="P283" i="45"/>
  <c r="D2491" i="10"/>
  <c r="P285" i="45"/>
  <c r="D2493" i="10"/>
  <c r="P287" i="45"/>
  <c r="D2495" i="10"/>
  <c r="P289" i="45"/>
  <c r="D2497" i="10"/>
  <c r="P291" i="45"/>
  <c r="D2499" i="10"/>
  <c r="P293" i="45"/>
  <c r="D2501" i="10"/>
  <c r="P295" i="45"/>
  <c r="D2503" i="10"/>
  <c r="P297" i="45"/>
  <c r="D2505" i="10"/>
  <c r="P299" i="45"/>
  <c r="D2507" i="10"/>
  <c r="P301" i="45"/>
  <c r="D2509" i="10"/>
  <c r="P303" i="45"/>
  <c r="D2511" i="10"/>
  <c r="P305" i="45"/>
  <c r="D2513" i="10"/>
  <c r="P307" i="45"/>
  <c r="D2515" i="10"/>
  <c r="P309" i="45"/>
  <c r="D2517" i="10"/>
  <c r="P311" i="45"/>
  <c r="D2519" i="10"/>
  <c r="P313" i="45"/>
  <c r="D2521" i="10"/>
  <c r="P315" i="45"/>
  <c r="D2523" i="10"/>
  <c r="P317" i="45"/>
  <c r="D2525" i="10"/>
  <c r="P319" i="45"/>
  <c r="D2527" i="10"/>
  <c r="P321" i="45"/>
  <c r="D2529" i="10"/>
  <c r="P323" i="45"/>
  <c r="D2531" i="10"/>
  <c r="P325" i="45"/>
  <c r="D2533" i="10"/>
  <c r="P327" i="45"/>
  <c r="D2535" i="10"/>
  <c r="P329" i="45"/>
  <c r="D2537" i="10"/>
  <c r="P331" i="45"/>
  <c r="D2539" i="10"/>
  <c r="P333" i="45"/>
  <c r="D2541" i="10"/>
  <c r="P335" i="45"/>
  <c r="D2543" i="10"/>
  <c r="P337" i="45"/>
  <c r="D2545" i="10"/>
  <c r="P339" i="45"/>
  <c r="D2547" i="10"/>
  <c r="P341" i="45"/>
  <c r="D2549" i="10"/>
  <c r="P343" i="45"/>
  <c r="D2551" i="10"/>
  <c r="P345" i="45"/>
  <c r="D2553" i="10"/>
  <c r="P347" i="45"/>
  <c r="D2555" i="10"/>
  <c r="P349" i="45"/>
  <c r="D2557" i="10"/>
  <c r="P351" i="45"/>
  <c r="D2559" i="10"/>
  <c r="P353" i="45"/>
  <c r="D2561" i="10"/>
  <c r="P355" i="45"/>
  <c r="D2563" i="10"/>
  <c r="P357" i="45"/>
  <c r="D2565" i="10"/>
  <c r="P359" i="45"/>
  <c r="D2567" i="10"/>
  <c r="P362" i="45"/>
  <c r="D2570" i="10"/>
  <c r="P364" i="45"/>
  <c r="D2572" i="10"/>
  <c r="P366" i="45"/>
  <c r="D2574" i="10"/>
  <c r="P368" i="45"/>
  <c r="D2576" i="10"/>
  <c r="P370" i="45"/>
  <c r="D2578" i="10"/>
  <c r="P372" i="45"/>
  <c r="D2580" i="10"/>
  <c r="P374" i="45"/>
  <c r="D2582" i="10"/>
  <c r="P376" i="45"/>
  <c r="D2584" i="10"/>
  <c r="P378" i="45"/>
  <c r="D2586" i="10"/>
  <c r="P380" i="45"/>
  <c r="D2588" i="10"/>
  <c r="P382" i="45"/>
  <c r="D2590" i="10"/>
  <c r="P384" i="45"/>
  <c r="D2592" i="10"/>
  <c r="P386" i="45"/>
  <c r="D2594" i="10"/>
  <c r="P392" i="45"/>
  <c r="D2600" i="10"/>
  <c r="P394" i="45"/>
  <c r="D2602" i="10"/>
  <c r="P398" i="45"/>
  <c r="D2606" i="10"/>
  <c r="P400" i="45"/>
  <c r="D2608" i="10"/>
  <c r="P402" i="45"/>
  <c r="D2610" i="10"/>
  <c r="P404" i="45"/>
  <c r="D2612" i="10"/>
  <c r="P410" i="45"/>
  <c r="D2618" i="10"/>
  <c r="P412" i="45"/>
  <c r="D2620" i="10"/>
  <c r="P414" i="45"/>
  <c r="D2622" i="10"/>
  <c r="P416" i="45"/>
  <c r="D2624" i="10"/>
  <c r="P420" i="45"/>
  <c r="D2628" i="10"/>
  <c r="P425" i="45"/>
  <c r="D2633" i="10"/>
  <c r="P427" i="45"/>
  <c r="D2635" i="10"/>
  <c r="P429" i="45"/>
  <c r="D2637" i="10"/>
  <c r="P431" i="45"/>
  <c r="D2639" i="10"/>
  <c r="P437" i="45"/>
  <c r="D2645" i="10"/>
  <c r="P439" i="45"/>
  <c r="D2647" i="10"/>
  <c r="P441" i="45"/>
  <c r="D2649" i="10"/>
  <c r="P443" i="45"/>
  <c r="D2651" i="10"/>
  <c r="P447" i="45"/>
  <c r="D2655" i="10"/>
  <c r="P449" i="45"/>
  <c r="D2657" i="10"/>
  <c r="P453" i="45"/>
  <c r="D2661" i="10"/>
  <c r="P455" i="45"/>
  <c r="D2663" i="10"/>
  <c r="P457" i="45"/>
  <c r="D2665" i="10"/>
  <c r="P459" i="45"/>
  <c r="D2667" i="10"/>
  <c r="P461" i="45"/>
  <c r="D2669" i="10"/>
  <c r="P463" i="45"/>
  <c r="D2671" i="10"/>
  <c r="P465" i="45"/>
  <c r="D2673" i="10"/>
  <c r="P469" i="45"/>
  <c r="D2677" i="10"/>
  <c r="P473" i="45"/>
  <c r="D2681" i="10"/>
  <c r="P475" i="45"/>
  <c r="D2683" i="10"/>
  <c r="P477" i="45"/>
  <c r="D2685" i="10"/>
  <c r="P479" i="45"/>
  <c r="D2687" i="10"/>
  <c r="P481" i="45"/>
  <c r="D2689" i="10"/>
  <c r="P483" i="45"/>
  <c r="D2691" i="10"/>
  <c r="P489" i="45"/>
  <c r="D2697" i="10"/>
  <c r="P491" i="45"/>
  <c r="D2699" i="10"/>
  <c r="P497" i="45"/>
  <c r="D2705" i="10"/>
  <c r="P502" i="45"/>
  <c r="D2710" i="10"/>
  <c r="P506" i="45"/>
  <c r="D2714" i="10"/>
  <c r="P511" i="45"/>
  <c r="D2719" i="10"/>
  <c r="P8" i="45"/>
  <c r="D2216" i="10"/>
  <c r="P11" i="45"/>
  <c r="D2219" i="10"/>
  <c r="P13" i="45"/>
  <c r="D2221" i="10"/>
  <c r="P15" i="45"/>
  <c r="D2223" i="10"/>
  <c r="P17" i="45"/>
  <c r="D2225" i="10"/>
  <c r="P19" i="45"/>
  <c r="D2227" i="10"/>
  <c r="P21" i="45"/>
  <c r="D2229" i="10"/>
  <c r="P24" i="45"/>
  <c r="D2232" i="10"/>
  <c r="P26" i="45"/>
  <c r="D2234" i="10"/>
  <c r="P28" i="45"/>
  <c r="D2236" i="10"/>
  <c r="P30" i="45"/>
  <c r="D2238" i="10"/>
  <c r="P32" i="45"/>
  <c r="D2240" i="10"/>
  <c r="P35" i="45"/>
  <c r="D2243" i="10"/>
  <c r="P37" i="45"/>
  <c r="D2245" i="10"/>
  <c r="P39" i="45"/>
  <c r="D2247" i="10"/>
  <c r="P41" i="45"/>
  <c r="D2249" i="10"/>
  <c r="P45" i="45"/>
  <c r="D2253" i="10"/>
  <c r="P48" i="45"/>
  <c r="D2256" i="10"/>
  <c r="P50" i="45"/>
  <c r="D2258" i="10"/>
  <c r="P52" i="45"/>
  <c r="D2260" i="10"/>
  <c r="P54" i="45"/>
  <c r="D2262" i="10"/>
  <c r="P57" i="45"/>
  <c r="D2265" i="10"/>
  <c r="P59" i="45"/>
  <c r="D2267" i="10"/>
  <c r="P62" i="45"/>
  <c r="D2270" i="10"/>
  <c r="P66" i="45"/>
  <c r="D2274" i="10"/>
  <c r="P68" i="45"/>
  <c r="D2276" i="10"/>
  <c r="P71" i="45"/>
  <c r="D2279" i="10"/>
  <c r="P74" i="45"/>
  <c r="D2282" i="10"/>
  <c r="P77" i="45"/>
  <c r="D2285" i="10"/>
  <c r="P79" i="45"/>
  <c r="D2287" i="10"/>
  <c r="P81" i="45"/>
  <c r="D2289" i="10"/>
  <c r="P83" i="45"/>
  <c r="D2291" i="10"/>
  <c r="P85" i="45"/>
  <c r="D2293" i="10"/>
  <c r="P88" i="45"/>
  <c r="D2296" i="10"/>
  <c r="P90" i="45"/>
  <c r="D2298" i="10"/>
  <c r="P92" i="45"/>
  <c r="D2300" i="10"/>
  <c r="P96" i="45"/>
  <c r="D2304" i="10"/>
  <c r="P98" i="45"/>
  <c r="D2306" i="10"/>
  <c r="P100" i="45"/>
  <c r="D2308" i="10"/>
  <c r="P102" i="45"/>
  <c r="D2310" i="10"/>
  <c r="P107" i="45"/>
  <c r="D2315" i="10"/>
  <c r="P109" i="45"/>
  <c r="D2317" i="10"/>
  <c r="P111" i="45"/>
  <c r="D2319" i="10"/>
  <c r="P115" i="45"/>
  <c r="D2323" i="10"/>
  <c r="P118" i="45"/>
  <c r="D2326" i="10"/>
  <c r="P122" i="45"/>
  <c r="D2330" i="10"/>
  <c r="P126" i="45"/>
  <c r="D2334" i="10"/>
  <c r="P130" i="45"/>
  <c r="D2338" i="10"/>
  <c r="P132" i="45"/>
  <c r="D2340" i="10"/>
  <c r="P134" i="45"/>
  <c r="D2342" i="10"/>
  <c r="P137" i="45"/>
  <c r="D2345" i="10"/>
  <c r="P141" i="45"/>
  <c r="D2349" i="10"/>
  <c r="P145" i="45"/>
  <c r="D2353" i="10"/>
  <c r="P148" i="45"/>
  <c r="D2356" i="10"/>
  <c r="P150" i="45"/>
  <c r="D2358" i="10"/>
  <c r="P152" i="45"/>
  <c r="D2360" i="10"/>
  <c r="P154" i="45"/>
  <c r="D2362" i="10"/>
  <c r="P156" i="45"/>
  <c r="D2364" i="10"/>
  <c r="P160" i="45"/>
  <c r="D2368" i="10"/>
  <c r="P162" i="45"/>
  <c r="D2370" i="10"/>
  <c r="P164" i="45"/>
  <c r="D2372" i="10"/>
  <c r="P167" i="45"/>
  <c r="D2375" i="10"/>
  <c r="P169" i="45"/>
  <c r="D2377" i="10"/>
  <c r="P171" i="45"/>
  <c r="D2379" i="10"/>
  <c r="P179" i="45"/>
  <c r="D2387" i="10"/>
  <c r="P187" i="45"/>
  <c r="D2395" i="10"/>
  <c r="P189" i="45"/>
  <c r="D2397" i="10"/>
  <c r="P191" i="45"/>
  <c r="D2399" i="10"/>
  <c r="P196" i="45"/>
  <c r="D2404" i="10"/>
  <c r="P198" i="45"/>
  <c r="D2406" i="10"/>
  <c r="P200" i="45"/>
  <c r="D2408" i="10"/>
  <c r="P205" i="45"/>
  <c r="D2413" i="10"/>
  <c r="P207" i="45"/>
  <c r="D2415" i="10"/>
  <c r="P212" i="45"/>
  <c r="D2420" i="10"/>
  <c r="P214" i="45"/>
  <c r="D2422" i="10"/>
  <c r="P216" i="45"/>
  <c r="D2424" i="10"/>
  <c r="P218" i="45"/>
  <c r="D2426" i="10"/>
  <c r="P220" i="45"/>
  <c r="D2428" i="10"/>
  <c r="P222" i="45"/>
  <c r="D2430" i="10"/>
  <c r="P224" i="45"/>
  <c r="D2432" i="10"/>
  <c r="P226" i="45"/>
  <c r="D2434" i="10"/>
  <c r="P228" i="45"/>
  <c r="D2436" i="10"/>
  <c r="P230" i="45"/>
  <c r="D2438" i="10"/>
  <c r="P232" i="45"/>
  <c r="D2440" i="10"/>
  <c r="P234" i="45"/>
  <c r="D2442" i="10"/>
  <c r="P236" i="45"/>
  <c r="D2444" i="10"/>
  <c r="P238" i="45"/>
  <c r="D2446" i="10"/>
  <c r="P240" i="45"/>
  <c r="D2448" i="10"/>
  <c r="P242" i="45"/>
  <c r="D2450" i="10"/>
  <c r="P244" i="45"/>
  <c r="D2452" i="10"/>
  <c r="P246" i="45"/>
  <c r="D2454" i="10"/>
  <c r="P248" i="45"/>
  <c r="D2456" i="10"/>
  <c r="P250" i="45"/>
  <c r="D2458" i="10"/>
  <c r="P252" i="45"/>
  <c r="D2460" i="10"/>
  <c r="P254" i="45"/>
  <c r="D2462" i="10"/>
  <c r="P256" i="45"/>
  <c r="D2464" i="10"/>
  <c r="P258" i="45"/>
  <c r="D2466" i="10"/>
  <c r="P260" i="45"/>
  <c r="D2468" i="10"/>
  <c r="P262" i="45"/>
  <c r="D2470" i="10"/>
  <c r="P264" i="45"/>
  <c r="D2472" i="10"/>
  <c r="P266" i="45"/>
  <c r="D2474" i="10"/>
  <c r="P268" i="45"/>
  <c r="D2476" i="10"/>
  <c r="P270" i="45"/>
  <c r="D2478" i="10"/>
  <c r="P272" i="45"/>
  <c r="D2480" i="10"/>
  <c r="P274" i="45"/>
  <c r="D2482" i="10"/>
  <c r="P276" i="45"/>
  <c r="D2484" i="10"/>
  <c r="P278" i="45"/>
  <c r="D2486" i="10"/>
  <c r="P280" i="45"/>
  <c r="D2488" i="10"/>
  <c r="P282" i="45"/>
  <c r="D2490" i="10"/>
  <c r="P284" i="45"/>
  <c r="D2492" i="10"/>
  <c r="P286" i="45"/>
  <c r="D2494" i="10"/>
  <c r="P288" i="45"/>
  <c r="D2496" i="10"/>
  <c r="P290" i="45"/>
  <c r="D2498" i="10"/>
  <c r="P292" i="45"/>
  <c r="D2500" i="10"/>
  <c r="P294" i="45"/>
  <c r="D2502" i="10"/>
  <c r="P296" i="45"/>
  <c r="D2504" i="10"/>
  <c r="P298" i="45"/>
  <c r="D2506" i="10"/>
  <c r="P300" i="45"/>
  <c r="D2508" i="10"/>
  <c r="P302" i="45"/>
  <c r="D2510" i="10"/>
  <c r="P304" i="45"/>
  <c r="D2512" i="10"/>
  <c r="P306" i="45"/>
  <c r="D2514" i="10"/>
  <c r="P308" i="45"/>
  <c r="D2516" i="10"/>
  <c r="P310" i="45"/>
  <c r="D2518" i="10"/>
  <c r="P312" i="45"/>
  <c r="D2520" i="10"/>
  <c r="P314" i="45"/>
  <c r="D2522" i="10"/>
  <c r="P316" i="45"/>
  <c r="D2524" i="10"/>
  <c r="P318" i="45"/>
  <c r="D2526" i="10"/>
  <c r="P320" i="45"/>
  <c r="D2528" i="10"/>
  <c r="P322" i="45"/>
  <c r="D2530" i="10"/>
  <c r="P324" i="45"/>
  <c r="D2532" i="10"/>
  <c r="P326" i="45"/>
  <c r="D2534" i="10"/>
  <c r="P328" i="45"/>
  <c r="D2536" i="10"/>
  <c r="P330" i="45"/>
  <c r="D2538" i="10"/>
  <c r="P332" i="45"/>
  <c r="D2540" i="10"/>
  <c r="P334" i="45"/>
  <c r="D2542" i="10"/>
  <c r="P336" i="45"/>
  <c r="D2544" i="10"/>
  <c r="P338" i="45"/>
  <c r="D2546" i="10"/>
  <c r="P340" i="45"/>
  <c r="D2548" i="10"/>
  <c r="P342" i="45"/>
  <c r="D2550" i="10"/>
  <c r="P344" i="45"/>
  <c r="D2552" i="10"/>
  <c r="P346" i="45"/>
  <c r="D2554" i="10"/>
  <c r="P348" i="45"/>
  <c r="D2556" i="10"/>
  <c r="P350" i="45"/>
  <c r="D2558" i="10"/>
  <c r="P352" i="45"/>
  <c r="D2560" i="10"/>
  <c r="P354" i="45"/>
  <c r="D2562" i="10"/>
  <c r="P356" i="45"/>
  <c r="D2564" i="10"/>
  <c r="P358" i="45"/>
  <c r="D2566" i="10"/>
  <c r="P361" i="45"/>
  <c r="D2569" i="10"/>
  <c r="P363" i="45"/>
  <c r="D2571" i="10"/>
  <c r="P365" i="45"/>
  <c r="D2573" i="10"/>
  <c r="P367" i="45"/>
  <c r="D2575" i="10"/>
  <c r="P369" i="45"/>
  <c r="D2577" i="10"/>
  <c r="P371" i="45"/>
  <c r="D2579" i="10"/>
  <c r="P373" i="45"/>
  <c r="D2581" i="10"/>
  <c r="P375" i="45"/>
  <c r="D2583" i="10"/>
  <c r="P377" i="45"/>
  <c r="D2585" i="10"/>
  <c r="P379" i="45"/>
  <c r="D2587" i="10"/>
  <c r="P381" i="45"/>
  <c r="D2589" i="10"/>
  <c r="P383" i="45"/>
  <c r="D2591" i="10"/>
  <c r="P385" i="45"/>
  <c r="D2593" i="10"/>
  <c r="P391" i="45"/>
  <c r="D2599" i="10"/>
  <c r="P393" i="45"/>
  <c r="D2601" i="10"/>
  <c r="P397" i="45"/>
  <c r="D2605" i="10"/>
  <c r="P399" i="45"/>
  <c r="D2607" i="10"/>
  <c r="P401" i="45"/>
  <c r="D2609" i="10"/>
  <c r="P403" i="45"/>
  <c r="D2611" i="10"/>
  <c r="P409" i="45"/>
  <c r="D2617" i="10"/>
  <c r="P411" i="45"/>
  <c r="D2619" i="10"/>
  <c r="P413" i="45"/>
  <c r="D2621" i="10"/>
  <c r="P415" i="45"/>
  <c r="D2623" i="10"/>
  <c r="P419" i="45"/>
  <c r="D2627" i="10"/>
  <c r="P421" i="45"/>
  <c r="D2629" i="10"/>
  <c r="P426" i="45"/>
  <c r="D2634" i="10"/>
  <c r="P428" i="45"/>
  <c r="D2636" i="10"/>
  <c r="P430" i="45"/>
  <c r="D2638" i="10"/>
  <c r="P432" i="45"/>
  <c r="D2640" i="10"/>
  <c r="P438" i="45"/>
  <c r="D2646" i="10"/>
  <c r="P440" i="45"/>
  <c r="D2648" i="10"/>
  <c r="P442" i="45"/>
  <c r="D2650" i="10"/>
  <c r="P446" i="45"/>
  <c r="D2654" i="10"/>
  <c r="P448" i="45"/>
  <c r="D2656" i="10"/>
  <c r="P452" i="45"/>
  <c r="D2660" i="10"/>
  <c r="P454" i="45"/>
  <c r="D2662" i="10"/>
  <c r="P456" i="45"/>
  <c r="D2664" i="10"/>
  <c r="P458" i="45"/>
  <c r="D2666" i="10"/>
  <c r="P460" i="45"/>
  <c r="D2668" i="10"/>
  <c r="P462" i="45"/>
  <c r="D2670" i="10"/>
  <c r="P464" i="45"/>
  <c r="D2672" i="10"/>
  <c r="P466" i="45"/>
  <c r="D2674" i="10"/>
  <c r="P470" i="45"/>
  <c r="D2678" i="10"/>
  <c r="P474" i="45"/>
  <c r="D2682" i="10"/>
  <c r="P476" i="45"/>
  <c r="D2684" i="10"/>
  <c r="P478" i="45"/>
  <c r="D2686" i="10"/>
  <c r="P480" i="45"/>
  <c r="D2688" i="10"/>
  <c r="P482" i="45"/>
  <c r="D2690" i="10"/>
  <c r="P488" i="45"/>
  <c r="D2696" i="10"/>
  <c r="P490" i="45"/>
  <c r="D2698" i="10"/>
  <c r="P494" i="45"/>
  <c r="D2702" i="10"/>
  <c r="P501" i="45"/>
  <c r="D2709" i="10"/>
  <c r="P505" i="45"/>
  <c r="D2713" i="10"/>
  <c r="P510" i="45"/>
  <c r="D2718" i="10"/>
  <c r="J193" i="48"/>
  <c r="E2052" i="1"/>
  <c r="D2052" i="1"/>
  <c r="C2052" i="1"/>
  <c r="B2052" i="10" s="1"/>
  <c r="E192" i="48" l="1"/>
  <c r="B3256" i="10"/>
  <c r="B191" i="48"/>
  <c r="B3423" i="10" s="1"/>
  <c r="B3243" i="10"/>
  <c r="B178" i="48"/>
  <c r="B3410" i="10" s="1"/>
  <c r="B3241" i="10"/>
  <c r="B176" i="48"/>
  <c r="B3408" i="10" s="1"/>
  <c r="B3251" i="10"/>
  <c r="B186" i="48"/>
  <c r="B3418" i="10" s="1"/>
  <c r="D192" i="48"/>
  <c r="G192" i="48"/>
  <c r="C3256" i="10"/>
  <c r="C191" i="48"/>
  <c r="C3243" i="10"/>
  <c r="C178" i="48"/>
  <c r="C3241" i="10"/>
  <c r="C176" i="48"/>
  <c r="C3245" i="10"/>
  <c r="C180" i="48"/>
  <c r="C3251" i="10"/>
  <c r="C186" i="48"/>
  <c r="C3254" i="10"/>
  <c r="C189" i="48"/>
  <c r="B3247" i="10"/>
  <c r="B182" i="48"/>
  <c r="B3414" i="10" s="1"/>
  <c r="B3239" i="10"/>
  <c r="B174" i="48"/>
  <c r="B3406" i="10" s="1"/>
  <c r="H187" i="48"/>
  <c r="C3419" i="10"/>
  <c r="H231" i="48"/>
  <c r="C3463" i="10"/>
  <c r="H263" i="48"/>
  <c r="C3495" i="10"/>
  <c r="H295" i="48"/>
  <c r="C3527" i="10"/>
  <c r="H327" i="48"/>
  <c r="C3559" i="10"/>
  <c r="H188" i="48"/>
  <c r="C3420" i="10"/>
  <c r="H209" i="48"/>
  <c r="C3441" i="10"/>
  <c r="H225" i="48"/>
  <c r="C3457" i="10"/>
  <c r="H241" i="48"/>
  <c r="C3473" i="10"/>
  <c r="H257" i="48"/>
  <c r="C3489" i="10"/>
  <c r="H273" i="48"/>
  <c r="C3505" i="10"/>
  <c r="H289" i="48"/>
  <c r="C3521" i="10"/>
  <c r="H305" i="48"/>
  <c r="C3537" i="10"/>
  <c r="H321" i="48"/>
  <c r="C3553" i="10"/>
  <c r="H337" i="48"/>
  <c r="C3569" i="10"/>
  <c r="H179" i="48"/>
  <c r="C3411" i="10"/>
  <c r="H211" i="48"/>
  <c r="C3443" i="10"/>
  <c r="H227" i="48"/>
  <c r="C3459" i="10"/>
  <c r="H243" i="48"/>
  <c r="C3475" i="10"/>
  <c r="H259" i="48"/>
  <c r="C3491" i="10"/>
  <c r="H275" i="48"/>
  <c r="C3507" i="10"/>
  <c r="H291" i="48"/>
  <c r="C3523" i="10"/>
  <c r="H307" i="48"/>
  <c r="C3539" i="10"/>
  <c r="H323" i="48"/>
  <c r="C3555" i="10"/>
  <c r="H339" i="48"/>
  <c r="C3571" i="10"/>
  <c r="H175" i="48"/>
  <c r="C3407" i="10"/>
  <c r="H223" i="48"/>
  <c r="C3455" i="10"/>
  <c r="H255" i="48"/>
  <c r="C3487" i="10"/>
  <c r="H279" i="48"/>
  <c r="C3511" i="10"/>
  <c r="H319" i="48"/>
  <c r="C3551" i="10"/>
  <c r="H177" i="48"/>
  <c r="C3409" i="10"/>
  <c r="H213" i="48"/>
  <c r="C3445" i="10"/>
  <c r="H229" i="48"/>
  <c r="C3461" i="10"/>
  <c r="H245" i="48"/>
  <c r="C3477" i="10"/>
  <c r="H261" i="48"/>
  <c r="C3493" i="10"/>
  <c r="H277" i="48"/>
  <c r="C3509" i="10"/>
  <c r="H293" i="48"/>
  <c r="C3525" i="10"/>
  <c r="H309" i="48"/>
  <c r="C3541" i="10"/>
  <c r="H325" i="48"/>
  <c r="C3557" i="10"/>
  <c r="H202" i="48"/>
  <c r="C3434" i="10"/>
  <c r="H206" i="48"/>
  <c r="C3438" i="10"/>
  <c r="H210" i="48"/>
  <c r="C3442" i="10"/>
  <c r="H214" i="48"/>
  <c r="C3446" i="10"/>
  <c r="H218" i="48"/>
  <c r="C3450" i="10"/>
  <c r="H222" i="48"/>
  <c r="C3454" i="10"/>
  <c r="H226" i="48"/>
  <c r="C3458" i="10"/>
  <c r="H230" i="48"/>
  <c r="C3462" i="10"/>
  <c r="H234" i="48"/>
  <c r="C3466" i="10"/>
  <c r="H238" i="48"/>
  <c r="C3470" i="10"/>
  <c r="H242" i="48"/>
  <c r="C3474" i="10"/>
  <c r="H246" i="48"/>
  <c r="C3478" i="10"/>
  <c r="H250" i="48"/>
  <c r="C3482" i="10"/>
  <c r="H254" i="48"/>
  <c r="C3486" i="10"/>
  <c r="H258" i="48"/>
  <c r="C3490" i="10"/>
  <c r="H262" i="48"/>
  <c r="C3494" i="10"/>
  <c r="H266" i="48"/>
  <c r="C3498" i="10"/>
  <c r="H270" i="48"/>
  <c r="C3502" i="10"/>
  <c r="H274" i="48"/>
  <c r="C3506" i="10"/>
  <c r="H278" i="48"/>
  <c r="C3510" i="10"/>
  <c r="H282" i="48"/>
  <c r="C3514" i="10"/>
  <c r="H286" i="48"/>
  <c r="C3518" i="10"/>
  <c r="H290" i="48"/>
  <c r="C3522" i="10"/>
  <c r="H294" i="48"/>
  <c r="C3526" i="10"/>
  <c r="H298" i="48"/>
  <c r="C3530" i="10"/>
  <c r="H302" i="48"/>
  <c r="C3534" i="10"/>
  <c r="H306" i="48"/>
  <c r="C3538" i="10"/>
  <c r="H310" i="48"/>
  <c r="C3542" i="10"/>
  <c r="H314" i="48"/>
  <c r="C3546" i="10"/>
  <c r="H318" i="48"/>
  <c r="C3550" i="10"/>
  <c r="H322" i="48"/>
  <c r="C3554" i="10"/>
  <c r="H326" i="48"/>
  <c r="C3558" i="10"/>
  <c r="H330" i="48"/>
  <c r="C3562" i="10"/>
  <c r="H334" i="48"/>
  <c r="C3566" i="10"/>
  <c r="H338" i="48"/>
  <c r="C3570" i="10"/>
  <c r="H190" i="48"/>
  <c r="C3422" i="10"/>
  <c r="I192" i="48"/>
  <c r="F193" i="48"/>
  <c r="B3245" i="10"/>
  <c r="B180" i="48"/>
  <c r="B3412" i="10" s="1"/>
  <c r="B3254" i="10"/>
  <c r="B189" i="48"/>
  <c r="B3421" i="10" s="1"/>
  <c r="C3247" i="10"/>
  <c r="C182" i="48"/>
  <c r="C3239" i="10"/>
  <c r="C174" i="48"/>
  <c r="H215" i="48"/>
  <c r="C3447" i="10"/>
  <c r="H247" i="48"/>
  <c r="C3479" i="10"/>
  <c r="H287" i="48"/>
  <c r="C3519" i="10"/>
  <c r="H311" i="48"/>
  <c r="C3543" i="10"/>
  <c r="H181" i="48"/>
  <c r="C3413" i="10"/>
  <c r="H217" i="48"/>
  <c r="C3449" i="10"/>
  <c r="H233" i="48"/>
  <c r="C3465" i="10"/>
  <c r="H249" i="48"/>
  <c r="C3481" i="10"/>
  <c r="H265" i="48"/>
  <c r="C3497" i="10"/>
  <c r="H281" i="48"/>
  <c r="C3513" i="10"/>
  <c r="H297" i="48"/>
  <c r="C3529" i="10"/>
  <c r="H313" i="48"/>
  <c r="C3545" i="10"/>
  <c r="H329" i="48"/>
  <c r="C3561" i="10"/>
  <c r="H203" i="48"/>
  <c r="C3435" i="10"/>
  <c r="H219" i="48"/>
  <c r="C3451" i="10"/>
  <c r="H235" i="48"/>
  <c r="C3467" i="10"/>
  <c r="H251" i="48"/>
  <c r="C3483" i="10"/>
  <c r="H267" i="48"/>
  <c r="C3499" i="10"/>
  <c r="H283" i="48"/>
  <c r="C3515" i="10"/>
  <c r="H299" i="48"/>
  <c r="C3531" i="10"/>
  <c r="H315" i="48"/>
  <c r="C3547" i="10"/>
  <c r="H331" i="48"/>
  <c r="C3563" i="10"/>
  <c r="H207" i="48"/>
  <c r="C3439" i="10"/>
  <c r="H239" i="48"/>
  <c r="C3471" i="10"/>
  <c r="H271" i="48"/>
  <c r="C3503" i="10"/>
  <c r="H303" i="48"/>
  <c r="C3535" i="10"/>
  <c r="H335" i="48"/>
  <c r="C3567" i="10"/>
  <c r="H205" i="48"/>
  <c r="C3437" i="10"/>
  <c r="H221" i="48"/>
  <c r="C3453" i="10"/>
  <c r="H237" i="48"/>
  <c r="C3469" i="10"/>
  <c r="H253" i="48"/>
  <c r="C3485" i="10"/>
  <c r="H269" i="48"/>
  <c r="C3501" i="10"/>
  <c r="H285" i="48"/>
  <c r="C3517" i="10"/>
  <c r="H301" i="48"/>
  <c r="C3533" i="10"/>
  <c r="H317" i="48"/>
  <c r="C3549" i="10"/>
  <c r="H333" i="48"/>
  <c r="C3565" i="10"/>
  <c r="H204" i="48"/>
  <c r="C3436" i="10"/>
  <c r="H208" i="48"/>
  <c r="C3440" i="10"/>
  <c r="H212" i="48"/>
  <c r="C3444" i="10"/>
  <c r="H216" i="48"/>
  <c r="C3448" i="10"/>
  <c r="H220" i="48"/>
  <c r="C3452" i="10"/>
  <c r="H224" i="48"/>
  <c r="C3456" i="10"/>
  <c r="H228" i="48"/>
  <c r="C3460" i="10"/>
  <c r="H232" i="48"/>
  <c r="C3464" i="10"/>
  <c r="H236" i="48"/>
  <c r="C3468" i="10"/>
  <c r="H240" i="48"/>
  <c r="C3472" i="10"/>
  <c r="H244" i="48"/>
  <c r="C3476" i="10"/>
  <c r="H248" i="48"/>
  <c r="C3480" i="10"/>
  <c r="H252" i="48"/>
  <c r="C3484" i="10"/>
  <c r="H256" i="48"/>
  <c r="C3488" i="10"/>
  <c r="H260" i="48"/>
  <c r="C3492" i="10"/>
  <c r="H264" i="48"/>
  <c r="C3496" i="10"/>
  <c r="H268" i="48"/>
  <c r="C3500" i="10"/>
  <c r="H272" i="48"/>
  <c r="C3504" i="10"/>
  <c r="H276" i="48"/>
  <c r="C3508" i="10"/>
  <c r="H280" i="48"/>
  <c r="C3512" i="10"/>
  <c r="H284" i="48"/>
  <c r="C3516" i="10"/>
  <c r="H288" i="48"/>
  <c r="C3520" i="10"/>
  <c r="H292" i="48"/>
  <c r="C3524" i="10"/>
  <c r="H296" i="48"/>
  <c r="C3528" i="10"/>
  <c r="H300" i="48"/>
  <c r="C3532" i="10"/>
  <c r="H304" i="48"/>
  <c r="C3536" i="10"/>
  <c r="H308" i="48"/>
  <c r="C3540" i="10"/>
  <c r="H312" i="48"/>
  <c r="C3544" i="10"/>
  <c r="H316" i="48"/>
  <c r="C3548" i="10"/>
  <c r="H320" i="48"/>
  <c r="C3552" i="10"/>
  <c r="H324" i="48"/>
  <c r="C3556" i="10"/>
  <c r="H328" i="48"/>
  <c r="C3560" i="10"/>
  <c r="H332" i="48"/>
  <c r="C3564" i="10"/>
  <c r="H336" i="48"/>
  <c r="C3568" i="10"/>
  <c r="H184" i="48"/>
  <c r="C3416" i="10"/>
  <c r="H173" i="48"/>
  <c r="C3405" i="10"/>
  <c r="E2718" i="10"/>
  <c r="P1022" i="45"/>
  <c r="E3230" i="10" s="1"/>
  <c r="E2713" i="10"/>
  <c r="P1017" i="45"/>
  <c r="E3225" i="10" s="1"/>
  <c r="E2698" i="10"/>
  <c r="P1002" i="45"/>
  <c r="E3210" i="10" s="1"/>
  <c r="E2696" i="10"/>
  <c r="P1000" i="45"/>
  <c r="E3208" i="10" s="1"/>
  <c r="E2688" i="10"/>
  <c r="P992" i="45"/>
  <c r="E3200" i="10" s="1"/>
  <c r="E2686" i="10"/>
  <c r="P990" i="45"/>
  <c r="E3198" i="10" s="1"/>
  <c r="E2682" i="10"/>
  <c r="P986" i="45"/>
  <c r="E3194" i="10" s="1"/>
  <c r="E2678" i="10"/>
  <c r="P982" i="45"/>
  <c r="E3190" i="10" s="1"/>
  <c r="E2672" i="10"/>
  <c r="P976" i="45"/>
  <c r="E3184" i="10" s="1"/>
  <c r="E2670" i="10"/>
  <c r="P974" i="45"/>
  <c r="E3182" i="10" s="1"/>
  <c r="E2666" i="10"/>
  <c r="P970" i="45"/>
  <c r="E3178" i="10" s="1"/>
  <c r="E2660" i="10"/>
  <c r="P964" i="45"/>
  <c r="E3172" i="10" s="1"/>
  <c r="E2650" i="10"/>
  <c r="P954" i="45"/>
  <c r="E3162" i="10" s="1"/>
  <c r="E2646" i="10"/>
  <c r="P950" i="45"/>
  <c r="E3158" i="10" s="1"/>
  <c r="E2638" i="10"/>
  <c r="P942" i="45"/>
  <c r="E3150" i="10" s="1"/>
  <c r="E2629" i="10"/>
  <c r="P933" i="45"/>
  <c r="E3141" i="10" s="1"/>
  <c r="E2621" i="10"/>
  <c r="P925" i="45"/>
  <c r="E3133" i="10" s="1"/>
  <c r="E2617" i="10"/>
  <c r="P921" i="45"/>
  <c r="E3129" i="10" s="1"/>
  <c r="E2605" i="10"/>
  <c r="P909" i="45"/>
  <c r="E3117" i="10" s="1"/>
  <c r="E2599" i="10"/>
  <c r="P903" i="45"/>
  <c r="E3111" i="10" s="1"/>
  <c r="E2589" i="10"/>
  <c r="P893" i="45"/>
  <c r="E3101" i="10" s="1"/>
  <c r="E2587" i="10"/>
  <c r="P891" i="45"/>
  <c r="E3099" i="10" s="1"/>
  <c r="E2583" i="10"/>
  <c r="P887" i="45"/>
  <c r="E3095" i="10" s="1"/>
  <c r="E2579" i="10"/>
  <c r="P883" i="45"/>
  <c r="E3091" i="10" s="1"/>
  <c r="E2577" i="10"/>
  <c r="P881" i="45"/>
  <c r="E3089" i="10" s="1"/>
  <c r="E2573" i="10"/>
  <c r="P877" i="45"/>
  <c r="E3085" i="10" s="1"/>
  <c r="E2571" i="10"/>
  <c r="P875" i="45"/>
  <c r="E3083" i="10" s="1"/>
  <c r="E2569" i="10"/>
  <c r="P873" i="45"/>
  <c r="E3081" i="10" s="1"/>
  <c r="E2564" i="10"/>
  <c r="P868" i="45"/>
  <c r="E3076" i="10" s="1"/>
  <c r="E2562" i="10"/>
  <c r="P866" i="45"/>
  <c r="E3074" i="10" s="1"/>
  <c r="E2558" i="10"/>
  <c r="P862" i="45"/>
  <c r="E3070" i="10" s="1"/>
  <c r="E2554" i="10"/>
  <c r="P858" i="45"/>
  <c r="E3066" i="10" s="1"/>
  <c r="E2548" i="10"/>
  <c r="P852" i="45"/>
  <c r="E3060" i="10" s="1"/>
  <c r="E2546" i="10"/>
  <c r="P850" i="45"/>
  <c r="E3058" i="10" s="1"/>
  <c r="E2542" i="10"/>
  <c r="P846" i="45"/>
  <c r="E3054" i="10" s="1"/>
  <c r="E2538" i="10"/>
  <c r="P842" i="45"/>
  <c r="E3050" i="10" s="1"/>
  <c r="E2534" i="10"/>
  <c r="P838" i="45"/>
  <c r="E3046" i="10" s="1"/>
  <c r="E2532" i="10"/>
  <c r="P836" i="45"/>
  <c r="E3044" i="10" s="1"/>
  <c r="E2528" i="10"/>
  <c r="P832" i="45"/>
  <c r="E3040" i="10" s="1"/>
  <c r="E2526" i="10"/>
  <c r="P830" i="45"/>
  <c r="E3038" i="10" s="1"/>
  <c r="E2522" i="10"/>
  <c r="P826" i="45"/>
  <c r="E3034" i="10" s="1"/>
  <c r="E2520" i="10"/>
  <c r="P824" i="45"/>
  <c r="E3032" i="10" s="1"/>
  <c r="E2518" i="10"/>
  <c r="P822" i="45"/>
  <c r="E3030" i="10" s="1"/>
  <c r="E2516" i="10"/>
  <c r="P820" i="45"/>
  <c r="E3028" i="10" s="1"/>
  <c r="E2512" i="10"/>
  <c r="P816" i="45"/>
  <c r="E3024" i="10" s="1"/>
  <c r="E2508" i="10"/>
  <c r="P812" i="45"/>
  <c r="E3020" i="10" s="1"/>
  <c r="E2504" i="10"/>
  <c r="P808" i="45"/>
  <c r="E3016" i="10" s="1"/>
  <c r="E2500" i="10"/>
  <c r="P804" i="45"/>
  <c r="E3012" i="10" s="1"/>
  <c r="E2496" i="10"/>
  <c r="P800" i="45"/>
  <c r="E3008" i="10" s="1"/>
  <c r="E2490" i="10"/>
  <c r="P794" i="45"/>
  <c r="E3002" i="10" s="1"/>
  <c r="E2486" i="10"/>
  <c r="P790" i="45"/>
  <c r="E2998" i="10" s="1"/>
  <c r="E2482" i="10"/>
  <c r="P786" i="45"/>
  <c r="E2994" i="10" s="1"/>
  <c r="E2476" i="10"/>
  <c r="P780" i="45"/>
  <c r="E2988" i="10" s="1"/>
  <c r="E2472" i="10"/>
  <c r="P776" i="45"/>
  <c r="E2984" i="10" s="1"/>
  <c r="E2468" i="10"/>
  <c r="P772" i="45"/>
  <c r="E2980" i="10" s="1"/>
  <c r="E2462" i="10"/>
  <c r="P766" i="45"/>
  <c r="E2974" i="10" s="1"/>
  <c r="E2460" i="10"/>
  <c r="P764" i="45"/>
  <c r="E2972" i="10" s="1"/>
  <c r="E2456" i="10"/>
  <c r="P760" i="45"/>
  <c r="E2968" i="10" s="1"/>
  <c r="E2450" i="10"/>
  <c r="P754" i="45"/>
  <c r="E2962" i="10" s="1"/>
  <c r="E2446" i="10"/>
  <c r="P750" i="45"/>
  <c r="E2958" i="10" s="1"/>
  <c r="E2442" i="10"/>
  <c r="P746" i="45"/>
  <c r="E2954" i="10" s="1"/>
  <c r="E2436" i="10"/>
  <c r="P740" i="45"/>
  <c r="E2948" i="10" s="1"/>
  <c r="E2434" i="10"/>
  <c r="P738" i="45"/>
  <c r="E2946" i="10" s="1"/>
  <c r="E2432" i="10"/>
  <c r="P736" i="45"/>
  <c r="E2944" i="10" s="1"/>
  <c r="E2430" i="10"/>
  <c r="P734" i="45"/>
  <c r="E2942" i="10" s="1"/>
  <c r="E2426" i="10"/>
  <c r="P730" i="45"/>
  <c r="E2938" i="10" s="1"/>
  <c r="E2420" i="10"/>
  <c r="P724" i="45"/>
  <c r="E2932" i="10" s="1"/>
  <c r="E2415" i="10"/>
  <c r="P719" i="45"/>
  <c r="E2927" i="10" s="1"/>
  <c r="E2408" i="10"/>
  <c r="P712" i="45"/>
  <c r="E2920" i="10" s="1"/>
  <c r="E2406" i="10"/>
  <c r="P710" i="45"/>
  <c r="E2918" i="10" s="1"/>
  <c r="E2399" i="10"/>
  <c r="P703" i="45"/>
  <c r="E2911" i="10" s="1"/>
  <c r="E2397" i="10"/>
  <c r="P701" i="45"/>
  <c r="E2909" i="10" s="1"/>
  <c r="E2395" i="10"/>
  <c r="P699" i="45"/>
  <c r="E2907" i="10" s="1"/>
  <c r="E2387" i="10"/>
  <c r="P691" i="45"/>
  <c r="E2899" i="10" s="1"/>
  <c r="E2379" i="10"/>
  <c r="P683" i="45"/>
  <c r="E2891" i="10" s="1"/>
  <c r="E2375" i="10"/>
  <c r="P679" i="45"/>
  <c r="E2887" i="10" s="1"/>
  <c r="E2372" i="10"/>
  <c r="P676" i="45"/>
  <c r="E2884" i="10" s="1"/>
  <c r="E2370" i="10"/>
  <c r="P674" i="45"/>
  <c r="E2882" i="10" s="1"/>
  <c r="E2368" i="10"/>
  <c r="P672" i="45"/>
  <c r="E2880" i="10" s="1"/>
  <c r="E2364" i="10"/>
  <c r="P668" i="45"/>
  <c r="E2876" i="10" s="1"/>
  <c r="E2362" i="10"/>
  <c r="P666" i="45"/>
  <c r="E2874" i="10" s="1"/>
  <c r="E2360" i="10"/>
  <c r="P664" i="45"/>
  <c r="E2872" i="10" s="1"/>
  <c r="E2358" i="10"/>
  <c r="P662" i="45"/>
  <c r="E2870" i="10" s="1"/>
  <c r="E2356" i="10"/>
  <c r="P660" i="45"/>
  <c r="E2868" i="10" s="1"/>
  <c r="E2353" i="10"/>
  <c r="P657" i="45"/>
  <c r="E2865" i="10" s="1"/>
  <c r="E2349" i="10"/>
  <c r="P653" i="45"/>
  <c r="E2861" i="10" s="1"/>
  <c r="E2345" i="10"/>
  <c r="P649" i="45"/>
  <c r="E2857" i="10" s="1"/>
  <c r="E2342" i="10"/>
  <c r="P646" i="45"/>
  <c r="E2854" i="10" s="1"/>
  <c r="E2340" i="10"/>
  <c r="P644" i="45"/>
  <c r="E2852" i="10" s="1"/>
  <c r="E2338" i="10"/>
  <c r="P642" i="45"/>
  <c r="E2850" i="10" s="1"/>
  <c r="E2334" i="10"/>
  <c r="P638" i="45"/>
  <c r="E2846" i="10" s="1"/>
  <c r="E2330" i="10"/>
  <c r="P634" i="45"/>
  <c r="E2842" i="10" s="1"/>
  <c r="E2326" i="10"/>
  <c r="P630" i="45"/>
  <c r="E2838" i="10" s="1"/>
  <c r="E2323" i="10"/>
  <c r="P627" i="45"/>
  <c r="E2835" i="10" s="1"/>
  <c r="E2319" i="10"/>
  <c r="P623" i="45"/>
  <c r="E2831" i="10" s="1"/>
  <c r="E2317" i="10"/>
  <c r="P621" i="45"/>
  <c r="E2829" i="10" s="1"/>
  <c r="E2315" i="10"/>
  <c r="P619" i="45"/>
  <c r="E2827" i="10" s="1"/>
  <c r="E2310" i="10"/>
  <c r="P614" i="45"/>
  <c r="E2822" i="10" s="1"/>
  <c r="E2308" i="10"/>
  <c r="P612" i="45"/>
  <c r="E2820" i="10" s="1"/>
  <c r="E2306" i="10"/>
  <c r="P610" i="45"/>
  <c r="E2818" i="10" s="1"/>
  <c r="E2304" i="10"/>
  <c r="P608" i="45"/>
  <c r="E2816" i="10" s="1"/>
  <c r="E2300" i="10"/>
  <c r="P604" i="45"/>
  <c r="E2812" i="10" s="1"/>
  <c r="E2298" i="10"/>
  <c r="P602" i="45"/>
  <c r="E2810" i="10" s="1"/>
  <c r="E2296" i="10"/>
  <c r="P600" i="45"/>
  <c r="E2808" i="10" s="1"/>
  <c r="E2293" i="10"/>
  <c r="P597" i="45"/>
  <c r="E2805" i="10" s="1"/>
  <c r="E2291" i="10"/>
  <c r="P595" i="45"/>
  <c r="E2803" i="10" s="1"/>
  <c r="E2289" i="10"/>
  <c r="P593" i="45"/>
  <c r="E2801" i="10" s="1"/>
  <c r="E2287" i="10"/>
  <c r="P591" i="45"/>
  <c r="E2799" i="10" s="1"/>
  <c r="E2285" i="10"/>
  <c r="P589" i="45"/>
  <c r="E2797" i="10" s="1"/>
  <c r="E2282" i="10"/>
  <c r="P586" i="45"/>
  <c r="E2794" i="10" s="1"/>
  <c r="E2279" i="10"/>
  <c r="P583" i="45"/>
  <c r="E2791" i="10" s="1"/>
  <c r="E2276" i="10"/>
  <c r="P580" i="45"/>
  <c r="E2788" i="10" s="1"/>
  <c r="E2274" i="10"/>
  <c r="P578" i="45"/>
  <c r="E2786" i="10" s="1"/>
  <c r="E2270" i="10"/>
  <c r="P574" i="45"/>
  <c r="E2782" i="10" s="1"/>
  <c r="E2267" i="10"/>
  <c r="P571" i="45"/>
  <c r="E2779" i="10" s="1"/>
  <c r="E2265" i="10"/>
  <c r="P569" i="45"/>
  <c r="E2777" i="10" s="1"/>
  <c r="E2262" i="10"/>
  <c r="P566" i="45"/>
  <c r="E2774" i="10" s="1"/>
  <c r="E2260" i="10"/>
  <c r="P564" i="45"/>
  <c r="E2772" i="10" s="1"/>
  <c r="E2258" i="10"/>
  <c r="P562" i="45"/>
  <c r="E2770" i="10" s="1"/>
  <c r="E2256" i="10"/>
  <c r="P560" i="45"/>
  <c r="E2768" i="10" s="1"/>
  <c r="E2253" i="10"/>
  <c r="P557" i="45"/>
  <c r="E2765" i="10" s="1"/>
  <c r="E2249" i="10"/>
  <c r="P553" i="45"/>
  <c r="E2761" i="10" s="1"/>
  <c r="E2247" i="10"/>
  <c r="P551" i="45"/>
  <c r="E2759" i="10" s="1"/>
  <c r="E2245" i="10"/>
  <c r="P549" i="45"/>
  <c r="E2757" i="10" s="1"/>
  <c r="E2243" i="10"/>
  <c r="P547" i="45"/>
  <c r="E2755" i="10" s="1"/>
  <c r="E2240" i="10"/>
  <c r="P544" i="45"/>
  <c r="E2752" i="10" s="1"/>
  <c r="E2238" i="10"/>
  <c r="P542" i="45"/>
  <c r="E2750" i="10" s="1"/>
  <c r="E2236" i="10"/>
  <c r="P540" i="45"/>
  <c r="E2748" i="10" s="1"/>
  <c r="E2234" i="10"/>
  <c r="P538" i="45"/>
  <c r="E2746" i="10" s="1"/>
  <c r="E2232" i="10"/>
  <c r="P536" i="45"/>
  <c r="E2744" i="10" s="1"/>
  <c r="E2229" i="10"/>
  <c r="P533" i="45"/>
  <c r="E2741" i="10" s="1"/>
  <c r="E2227" i="10"/>
  <c r="P531" i="45"/>
  <c r="E2739" i="10" s="1"/>
  <c r="E2225" i="10"/>
  <c r="P529" i="45"/>
  <c r="E2737" i="10" s="1"/>
  <c r="E2223" i="10"/>
  <c r="P527" i="45"/>
  <c r="E2735" i="10" s="1"/>
  <c r="E2221" i="10"/>
  <c r="P525" i="45"/>
  <c r="E2733" i="10" s="1"/>
  <c r="E2219" i="10"/>
  <c r="P523" i="45"/>
  <c r="E2731" i="10" s="1"/>
  <c r="E2216" i="10"/>
  <c r="P520" i="45"/>
  <c r="E2728" i="10" s="1"/>
  <c r="E2719" i="10"/>
  <c r="P1023" i="45"/>
  <c r="E3231" i="10" s="1"/>
  <c r="E2714" i="10"/>
  <c r="P1018" i="45"/>
  <c r="E3226" i="10" s="1"/>
  <c r="E2710" i="10"/>
  <c r="P1014" i="45"/>
  <c r="E3222" i="10" s="1"/>
  <c r="E2647" i="10"/>
  <c r="P951" i="45"/>
  <c r="E3159" i="10" s="1"/>
  <c r="E2637" i="10"/>
  <c r="P941" i="45"/>
  <c r="E3149" i="10" s="1"/>
  <c r="E2628" i="10"/>
  <c r="P932" i="45"/>
  <c r="E3140" i="10" s="1"/>
  <c r="E2622" i="10"/>
  <c r="P926" i="45"/>
  <c r="E3134" i="10" s="1"/>
  <c r="E2612" i="10"/>
  <c r="P916" i="45"/>
  <c r="E3124" i="10" s="1"/>
  <c r="E2610" i="10"/>
  <c r="P914" i="45"/>
  <c r="E3122" i="10" s="1"/>
  <c r="E2606" i="10"/>
  <c r="P910" i="45"/>
  <c r="E3118" i="10" s="1"/>
  <c r="E2600" i="10"/>
  <c r="P904" i="45"/>
  <c r="E3112" i="10" s="1"/>
  <c r="E2592" i="10"/>
  <c r="P896" i="45"/>
  <c r="E3104" i="10" s="1"/>
  <c r="E2590" i="10"/>
  <c r="P894" i="45"/>
  <c r="E3102" i="10" s="1"/>
  <c r="E2586" i="10"/>
  <c r="P890" i="45"/>
  <c r="E3098" i="10" s="1"/>
  <c r="E2584" i="10"/>
  <c r="P888" i="45"/>
  <c r="E3096" i="10" s="1"/>
  <c r="E2578" i="10"/>
  <c r="P882" i="45"/>
  <c r="E3090" i="10" s="1"/>
  <c r="E2576" i="10"/>
  <c r="P880" i="45"/>
  <c r="E3088" i="10" s="1"/>
  <c r="E2572" i="10"/>
  <c r="P876" i="45"/>
  <c r="E3084" i="10" s="1"/>
  <c r="E2567" i="10"/>
  <c r="P871" i="45"/>
  <c r="E3079" i="10" s="1"/>
  <c r="E2563" i="10"/>
  <c r="P867" i="45"/>
  <c r="E3075" i="10" s="1"/>
  <c r="E2561" i="10"/>
  <c r="P865" i="45"/>
  <c r="E3073" i="10" s="1"/>
  <c r="E2557" i="10"/>
  <c r="P861" i="45"/>
  <c r="E3069" i="10" s="1"/>
  <c r="E2551" i="10"/>
  <c r="P855" i="45"/>
  <c r="E3063" i="10" s="1"/>
  <c r="E2549" i="10"/>
  <c r="P853" i="45"/>
  <c r="E3061" i="10" s="1"/>
  <c r="E2543" i="10"/>
  <c r="P847" i="45"/>
  <c r="E3055" i="10" s="1"/>
  <c r="E2539" i="10"/>
  <c r="P843" i="45"/>
  <c r="E3051" i="10" s="1"/>
  <c r="E2535" i="10"/>
  <c r="P839" i="45"/>
  <c r="E3047" i="10" s="1"/>
  <c r="E2531" i="10"/>
  <c r="P835" i="45"/>
  <c r="E3043" i="10" s="1"/>
  <c r="E2529" i="10"/>
  <c r="P833" i="45"/>
  <c r="E3041" i="10" s="1"/>
  <c r="E2525" i="10"/>
  <c r="P829" i="45"/>
  <c r="E3037" i="10" s="1"/>
  <c r="E2521" i="10"/>
  <c r="P825" i="45"/>
  <c r="E3033" i="10" s="1"/>
  <c r="E2519" i="10"/>
  <c r="P823" i="45"/>
  <c r="E3031" i="10" s="1"/>
  <c r="E2515" i="10"/>
  <c r="P819" i="45"/>
  <c r="E3027" i="10" s="1"/>
  <c r="E2511" i="10"/>
  <c r="P815" i="45"/>
  <c r="E3023" i="10" s="1"/>
  <c r="E2505" i="10"/>
  <c r="P809" i="45"/>
  <c r="E3017" i="10" s="1"/>
  <c r="E2503" i="10"/>
  <c r="P807" i="45"/>
  <c r="E3015" i="10" s="1"/>
  <c r="E2501" i="10"/>
  <c r="P805" i="45"/>
  <c r="E3013" i="10" s="1"/>
  <c r="E2499" i="10"/>
  <c r="P803" i="45"/>
  <c r="E3011" i="10" s="1"/>
  <c r="E2495" i="10"/>
  <c r="P799" i="45"/>
  <c r="E3007" i="10" s="1"/>
  <c r="E2489" i="10"/>
  <c r="P793" i="45"/>
  <c r="E3001" i="10" s="1"/>
  <c r="E2483" i="10"/>
  <c r="P787" i="45"/>
  <c r="E2995" i="10" s="1"/>
  <c r="E2479" i="10"/>
  <c r="P783" i="45"/>
  <c r="E2991" i="10" s="1"/>
  <c r="E2477" i="10"/>
  <c r="P781" i="45"/>
  <c r="E2989" i="10" s="1"/>
  <c r="E2473" i="10"/>
  <c r="P777" i="45"/>
  <c r="E2985" i="10" s="1"/>
  <c r="E2471" i="10"/>
  <c r="P775" i="45"/>
  <c r="E2983" i="10" s="1"/>
  <c r="E2467" i="10"/>
  <c r="P771" i="45"/>
  <c r="E2979" i="10" s="1"/>
  <c r="E2459" i="10"/>
  <c r="P763" i="45"/>
  <c r="E2971" i="10" s="1"/>
  <c r="E2455" i="10"/>
  <c r="P759" i="45"/>
  <c r="E2967" i="10" s="1"/>
  <c r="E2453" i="10"/>
  <c r="P757" i="45"/>
  <c r="E2965" i="10" s="1"/>
  <c r="E2449" i="10"/>
  <c r="P753" i="45"/>
  <c r="E2961" i="10" s="1"/>
  <c r="E2447" i="10"/>
  <c r="P751" i="45"/>
  <c r="E2959" i="10" s="1"/>
  <c r="E2445" i="10"/>
  <c r="P749" i="45"/>
  <c r="E2957" i="10" s="1"/>
  <c r="E2441" i="10"/>
  <c r="P745" i="45"/>
  <c r="E2953" i="10" s="1"/>
  <c r="E2435" i="10"/>
  <c r="P739" i="45"/>
  <c r="E2947" i="10" s="1"/>
  <c r="E2431" i="10"/>
  <c r="P735" i="45"/>
  <c r="E2943" i="10" s="1"/>
  <c r="E2427" i="10"/>
  <c r="P731" i="45"/>
  <c r="E2939" i="10" s="1"/>
  <c r="E2425" i="10"/>
  <c r="P729" i="45"/>
  <c r="E2937" i="10" s="1"/>
  <c r="E2421" i="10"/>
  <c r="P725" i="45"/>
  <c r="E2933" i="10" s="1"/>
  <c r="E2419" i="10"/>
  <c r="P723" i="45"/>
  <c r="E2931" i="10" s="1"/>
  <c r="E2407" i="10"/>
  <c r="P711" i="45"/>
  <c r="E2919" i="10" s="1"/>
  <c r="E2405" i="10"/>
  <c r="P709" i="45"/>
  <c r="E2917" i="10" s="1"/>
  <c r="E2403" i="10"/>
  <c r="P707" i="45"/>
  <c r="E2915" i="10" s="1"/>
  <c r="E2396" i="10"/>
  <c r="P700" i="45"/>
  <c r="E2908" i="10" s="1"/>
  <c r="E2380" i="10"/>
  <c r="P684" i="45"/>
  <c r="E2892" i="10" s="1"/>
  <c r="E2376" i="10"/>
  <c r="P680" i="45"/>
  <c r="E2888" i="10" s="1"/>
  <c r="E2374" i="10"/>
  <c r="P678" i="45"/>
  <c r="E2886" i="10" s="1"/>
  <c r="E2369" i="10"/>
  <c r="P673" i="45"/>
  <c r="E2881" i="10" s="1"/>
  <c r="E2363" i="10"/>
  <c r="P667" i="45"/>
  <c r="E2875" i="10" s="1"/>
  <c r="E2361" i="10"/>
  <c r="P665" i="45"/>
  <c r="E2873" i="10" s="1"/>
  <c r="E2357" i="10"/>
  <c r="P661" i="45"/>
  <c r="E2869" i="10" s="1"/>
  <c r="E2351" i="10"/>
  <c r="P655" i="45"/>
  <c r="E2863" i="10" s="1"/>
  <c r="E2343" i="10"/>
  <c r="P647" i="45"/>
  <c r="E2855" i="10" s="1"/>
  <c r="E2339" i="10"/>
  <c r="P643" i="45"/>
  <c r="E2851" i="10" s="1"/>
  <c r="E2332" i="10"/>
  <c r="P636" i="45"/>
  <c r="E2844" i="10" s="1"/>
  <c r="E2324" i="10"/>
  <c r="P628" i="45"/>
  <c r="E2836" i="10" s="1"/>
  <c r="E2309" i="10"/>
  <c r="P613" i="45"/>
  <c r="E2821" i="10" s="1"/>
  <c r="E2290" i="10"/>
  <c r="P594" i="45"/>
  <c r="E2802" i="10" s="1"/>
  <c r="E2709" i="10"/>
  <c r="P1013" i="45"/>
  <c r="E3221" i="10" s="1"/>
  <c r="E2702" i="10"/>
  <c r="P1006" i="45"/>
  <c r="E3214" i="10" s="1"/>
  <c r="E2690" i="10"/>
  <c r="P994" i="45"/>
  <c r="E3202" i="10" s="1"/>
  <c r="E2684" i="10"/>
  <c r="P988" i="45"/>
  <c r="E3196" i="10" s="1"/>
  <c r="E2674" i="10"/>
  <c r="P978" i="45"/>
  <c r="E3186" i="10" s="1"/>
  <c r="E2668" i="10"/>
  <c r="P972" i="45"/>
  <c r="E3180" i="10" s="1"/>
  <c r="E2664" i="10"/>
  <c r="P968" i="45"/>
  <c r="E3176" i="10" s="1"/>
  <c r="E2662" i="10"/>
  <c r="P966" i="45"/>
  <c r="E3174" i="10" s="1"/>
  <c r="E2656" i="10"/>
  <c r="P960" i="45"/>
  <c r="E3168" i="10" s="1"/>
  <c r="E2654" i="10"/>
  <c r="P958" i="45"/>
  <c r="E3166" i="10" s="1"/>
  <c r="E2648" i="10"/>
  <c r="P952" i="45"/>
  <c r="E3160" i="10" s="1"/>
  <c r="E2640" i="10"/>
  <c r="P944" i="45"/>
  <c r="E3152" i="10" s="1"/>
  <c r="E2636" i="10"/>
  <c r="P940" i="45"/>
  <c r="E3148" i="10" s="1"/>
  <c r="E2634" i="10"/>
  <c r="P938" i="45"/>
  <c r="E3146" i="10" s="1"/>
  <c r="E2627" i="10"/>
  <c r="P931" i="45"/>
  <c r="E3139" i="10" s="1"/>
  <c r="E2623" i="10"/>
  <c r="P927" i="45"/>
  <c r="E3135" i="10" s="1"/>
  <c r="E2619" i="10"/>
  <c r="P923" i="45"/>
  <c r="E3131" i="10" s="1"/>
  <c r="E2611" i="10"/>
  <c r="P915" i="45"/>
  <c r="E3123" i="10" s="1"/>
  <c r="E2609" i="10"/>
  <c r="P913" i="45"/>
  <c r="E3121" i="10" s="1"/>
  <c r="E2607" i="10"/>
  <c r="P911" i="45"/>
  <c r="E3119" i="10" s="1"/>
  <c r="E2601" i="10"/>
  <c r="P905" i="45"/>
  <c r="E3113" i="10" s="1"/>
  <c r="E2593" i="10"/>
  <c r="P897" i="45"/>
  <c r="E3105" i="10" s="1"/>
  <c r="E2591" i="10"/>
  <c r="P895" i="45"/>
  <c r="E3103" i="10" s="1"/>
  <c r="E2585" i="10"/>
  <c r="P889" i="45"/>
  <c r="E3097" i="10" s="1"/>
  <c r="E2581" i="10"/>
  <c r="P885" i="45"/>
  <c r="E3093" i="10" s="1"/>
  <c r="E2575" i="10"/>
  <c r="P879" i="45"/>
  <c r="E3087" i="10" s="1"/>
  <c r="E2566" i="10"/>
  <c r="P870" i="45"/>
  <c r="E3078" i="10" s="1"/>
  <c r="E2560" i="10"/>
  <c r="P864" i="45"/>
  <c r="E3072" i="10" s="1"/>
  <c r="E2556" i="10"/>
  <c r="P860" i="45"/>
  <c r="E3068" i="10" s="1"/>
  <c r="E2552" i="10"/>
  <c r="P856" i="45"/>
  <c r="E3064" i="10" s="1"/>
  <c r="E2550" i="10"/>
  <c r="P854" i="45"/>
  <c r="E3062" i="10" s="1"/>
  <c r="E2544" i="10"/>
  <c r="P848" i="45"/>
  <c r="E3056" i="10" s="1"/>
  <c r="E2540" i="10"/>
  <c r="P844" i="45"/>
  <c r="E3052" i="10" s="1"/>
  <c r="E2536" i="10"/>
  <c r="P840" i="45"/>
  <c r="E3048" i="10" s="1"/>
  <c r="E2530" i="10"/>
  <c r="P834" i="45"/>
  <c r="E3042" i="10" s="1"/>
  <c r="E2524" i="10"/>
  <c r="P828" i="45"/>
  <c r="E3036" i="10" s="1"/>
  <c r="E2514" i="10"/>
  <c r="P818" i="45"/>
  <c r="E3026" i="10" s="1"/>
  <c r="E2510" i="10"/>
  <c r="P814" i="45"/>
  <c r="E3022" i="10" s="1"/>
  <c r="E2506" i="10"/>
  <c r="P810" i="45"/>
  <c r="E3018" i="10" s="1"/>
  <c r="E2502" i="10"/>
  <c r="P806" i="45"/>
  <c r="E3014" i="10" s="1"/>
  <c r="E2498" i="10"/>
  <c r="P802" i="45"/>
  <c r="E3010" i="10" s="1"/>
  <c r="E2494" i="10"/>
  <c r="P798" i="45"/>
  <c r="E3006" i="10" s="1"/>
  <c r="E2492" i="10"/>
  <c r="P796" i="45"/>
  <c r="E3004" i="10" s="1"/>
  <c r="E2488" i="10"/>
  <c r="P792" i="45"/>
  <c r="E3000" i="10" s="1"/>
  <c r="E2484" i="10"/>
  <c r="P788" i="45"/>
  <c r="E2996" i="10" s="1"/>
  <c r="E2480" i="10"/>
  <c r="P784" i="45"/>
  <c r="E2992" i="10" s="1"/>
  <c r="E2478" i="10"/>
  <c r="P782" i="45"/>
  <c r="E2990" i="10" s="1"/>
  <c r="E2474" i="10"/>
  <c r="P778" i="45"/>
  <c r="E2986" i="10" s="1"/>
  <c r="E2470" i="10"/>
  <c r="P774" i="45"/>
  <c r="E2982" i="10" s="1"/>
  <c r="E2466" i="10"/>
  <c r="P770" i="45"/>
  <c r="E2978" i="10" s="1"/>
  <c r="E2464" i="10"/>
  <c r="P768" i="45"/>
  <c r="E2976" i="10" s="1"/>
  <c r="E2458" i="10"/>
  <c r="P762" i="45"/>
  <c r="E2970" i="10" s="1"/>
  <c r="E2454" i="10"/>
  <c r="P758" i="45"/>
  <c r="E2966" i="10" s="1"/>
  <c r="E2452" i="10"/>
  <c r="P756" i="45"/>
  <c r="E2964" i="10" s="1"/>
  <c r="E2448" i="10"/>
  <c r="P752" i="45"/>
  <c r="E2960" i="10" s="1"/>
  <c r="E2444" i="10"/>
  <c r="P748" i="45"/>
  <c r="E2956" i="10" s="1"/>
  <c r="E2440" i="10"/>
  <c r="P744" i="45"/>
  <c r="E2952" i="10" s="1"/>
  <c r="E2438" i="10"/>
  <c r="P742" i="45"/>
  <c r="E2950" i="10" s="1"/>
  <c r="E2428" i="10"/>
  <c r="P732" i="45"/>
  <c r="E2940" i="10" s="1"/>
  <c r="E2424" i="10"/>
  <c r="P728" i="45"/>
  <c r="E2936" i="10" s="1"/>
  <c r="E2422" i="10"/>
  <c r="P726" i="45"/>
  <c r="E2934" i="10" s="1"/>
  <c r="E2413" i="10"/>
  <c r="P717" i="45"/>
  <c r="E2925" i="10" s="1"/>
  <c r="E2404" i="10"/>
  <c r="P708" i="45"/>
  <c r="E2916" i="10" s="1"/>
  <c r="E2377" i="10"/>
  <c r="P681" i="45"/>
  <c r="E2889" i="10" s="1"/>
  <c r="E2705" i="10"/>
  <c r="P1009" i="45"/>
  <c r="E3217" i="10" s="1"/>
  <c r="E2699" i="10"/>
  <c r="P1003" i="45"/>
  <c r="E3211" i="10" s="1"/>
  <c r="E2697" i="10"/>
  <c r="P1001" i="45"/>
  <c r="E3209" i="10" s="1"/>
  <c r="E2691" i="10"/>
  <c r="P995" i="45"/>
  <c r="E3203" i="10" s="1"/>
  <c r="E2689" i="10"/>
  <c r="P993" i="45"/>
  <c r="E3201" i="10" s="1"/>
  <c r="E2687" i="10"/>
  <c r="P991" i="45"/>
  <c r="E3199" i="10" s="1"/>
  <c r="E2685" i="10"/>
  <c r="P989" i="45"/>
  <c r="E3197" i="10" s="1"/>
  <c r="E2683" i="10"/>
  <c r="P987" i="45"/>
  <c r="E3195" i="10" s="1"/>
  <c r="E2681" i="10"/>
  <c r="P985" i="45"/>
  <c r="E3193" i="10" s="1"/>
  <c r="E2677" i="10"/>
  <c r="P981" i="45"/>
  <c r="E3189" i="10" s="1"/>
  <c r="E2673" i="10"/>
  <c r="P977" i="45"/>
  <c r="E3185" i="10" s="1"/>
  <c r="E2671" i="10"/>
  <c r="P975" i="45"/>
  <c r="E3183" i="10" s="1"/>
  <c r="E2669" i="10"/>
  <c r="P973" i="45"/>
  <c r="E3181" i="10" s="1"/>
  <c r="E2667" i="10"/>
  <c r="P971" i="45"/>
  <c r="E3179" i="10" s="1"/>
  <c r="E2665" i="10"/>
  <c r="P969" i="45"/>
  <c r="E3177" i="10" s="1"/>
  <c r="E2663" i="10"/>
  <c r="P967" i="45"/>
  <c r="E3175" i="10" s="1"/>
  <c r="E2661" i="10"/>
  <c r="P965" i="45"/>
  <c r="E3173" i="10" s="1"/>
  <c r="E2657" i="10"/>
  <c r="P961" i="45"/>
  <c r="E3169" i="10" s="1"/>
  <c r="E2655" i="10"/>
  <c r="P959" i="45"/>
  <c r="E3167" i="10" s="1"/>
  <c r="E2651" i="10"/>
  <c r="P955" i="45"/>
  <c r="E3163" i="10" s="1"/>
  <c r="E2649" i="10"/>
  <c r="P953" i="45"/>
  <c r="E3161" i="10" s="1"/>
  <c r="E2645" i="10"/>
  <c r="P949" i="45"/>
  <c r="E3157" i="10" s="1"/>
  <c r="E2639" i="10"/>
  <c r="P943" i="45"/>
  <c r="E3151" i="10" s="1"/>
  <c r="E2635" i="10"/>
  <c r="P939" i="45"/>
  <c r="E3147" i="10" s="1"/>
  <c r="E2633" i="10"/>
  <c r="P937" i="45"/>
  <c r="E3145" i="10" s="1"/>
  <c r="E2624" i="10"/>
  <c r="P928" i="45"/>
  <c r="E3136" i="10" s="1"/>
  <c r="E2620" i="10"/>
  <c r="P924" i="45"/>
  <c r="E3132" i="10" s="1"/>
  <c r="E2618" i="10"/>
  <c r="P922" i="45"/>
  <c r="E3130" i="10" s="1"/>
  <c r="E2608" i="10"/>
  <c r="P912" i="45"/>
  <c r="E3120" i="10" s="1"/>
  <c r="E2602" i="10"/>
  <c r="P906" i="45"/>
  <c r="E3114" i="10" s="1"/>
  <c r="E2594" i="10"/>
  <c r="P898" i="45"/>
  <c r="E3106" i="10" s="1"/>
  <c r="E2588" i="10"/>
  <c r="P892" i="45"/>
  <c r="E3100" i="10" s="1"/>
  <c r="E2582" i="10"/>
  <c r="P886" i="45"/>
  <c r="E3094" i="10" s="1"/>
  <c r="E2580" i="10"/>
  <c r="P884" i="45"/>
  <c r="E3092" i="10" s="1"/>
  <c r="E2574" i="10"/>
  <c r="P878" i="45"/>
  <c r="E3086" i="10" s="1"/>
  <c r="E2570" i="10"/>
  <c r="P874" i="45"/>
  <c r="E3082" i="10" s="1"/>
  <c r="E2565" i="10"/>
  <c r="P869" i="45"/>
  <c r="E3077" i="10" s="1"/>
  <c r="E2559" i="10"/>
  <c r="P863" i="45"/>
  <c r="E3071" i="10" s="1"/>
  <c r="E2555" i="10"/>
  <c r="P859" i="45"/>
  <c r="E3067" i="10" s="1"/>
  <c r="E2553" i="10"/>
  <c r="P857" i="45"/>
  <c r="E3065" i="10" s="1"/>
  <c r="E2547" i="10"/>
  <c r="P851" i="45"/>
  <c r="E3059" i="10" s="1"/>
  <c r="E2545" i="10"/>
  <c r="P849" i="45"/>
  <c r="E3057" i="10" s="1"/>
  <c r="E2541" i="10"/>
  <c r="P845" i="45"/>
  <c r="E3053" i="10" s="1"/>
  <c r="E2537" i="10"/>
  <c r="P841" i="45"/>
  <c r="E3049" i="10" s="1"/>
  <c r="E2533" i="10"/>
  <c r="P837" i="45"/>
  <c r="E3045" i="10" s="1"/>
  <c r="E2527" i="10"/>
  <c r="P831" i="45"/>
  <c r="E3039" i="10" s="1"/>
  <c r="E2523" i="10"/>
  <c r="P827" i="45"/>
  <c r="E3035" i="10" s="1"/>
  <c r="E2517" i="10"/>
  <c r="P821" i="45"/>
  <c r="E3029" i="10" s="1"/>
  <c r="E2513" i="10"/>
  <c r="P817" i="45"/>
  <c r="E3025" i="10" s="1"/>
  <c r="E2509" i="10"/>
  <c r="P813" i="45"/>
  <c r="E3021" i="10" s="1"/>
  <c r="E2507" i="10"/>
  <c r="P811" i="45"/>
  <c r="E3019" i="10" s="1"/>
  <c r="E2497" i="10"/>
  <c r="P801" i="45"/>
  <c r="E3009" i="10" s="1"/>
  <c r="E2493" i="10"/>
  <c r="P797" i="45"/>
  <c r="E3005" i="10" s="1"/>
  <c r="E2491" i="10"/>
  <c r="P795" i="45"/>
  <c r="E3003" i="10" s="1"/>
  <c r="E2487" i="10"/>
  <c r="P791" i="45"/>
  <c r="E2999" i="10" s="1"/>
  <c r="E2485" i="10"/>
  <c r="P789" i="45"/>
  <c r="E2997" i="10" s="1"/>
  <c r="E2481" i="10"/>
  <c r="P785" i="45"/>
  <c r="E2993" i="10" s="1"/>
  <c r="E2475" i="10"/>
  <c r="P779" i="45"/>
  <c r="E2987" i="10" s="1"/>
  <c r="E2469" i="10"/>
  <c r="P773" i="45"/>
  <c r="E2981" i="10" s="1"/>
  <c r="E2465" i="10"/>
  <c r="P769" i="45"/>
  <c r="E2977" i="10" s="1"/>
  <c r="E2463" i="10"/>
  <c r="P767" i="45"/>
  <c r="E2975" i="10" s="1"/>
  <c r="E2461" i="10"/>
  <c r="P765" i="45"/>
  <c r="E2973" i="10" s="1"/>
  <c r="E2457" i="10"/>
  <c r="P761" i="45"/>
  <c r="E2969" i="10" s="1"/>
  <c r="E2451" i="10"/>
  <c r="P755" i="45"/>
  <c r="E2963" i="10" s="1"/>
  <c r="E2443" i="10"/>
  <c r="P747" i="45"/>
  <c r="E2955" i="10" s="1"/>
  <c r="E2439" i="10"/>
  <c r="P743" i="45"/>
  <c r="E2951" i="10" s="1"/>
  <c r="E2437" i="10"/>
  <c r="P741" i="45"/>
  <c r="E2949" i="10" s="1"/>
  <c r="E2433" i="10"/>
  <c r="P737" i="45"/>
  <c r="E2945" i="10" s="1"/>
  <c r="E2429" i="10"/>
  <c r="P733" i="45"/>
  <c r="E2941" i="10" s="1"/>
  <c r="E2423" i="10"/>
  <c r="P727" i="45"/>
  <c r="E2935" i="10" s="1"/>
  <c r="E2414" i="10"/>
  <c r="P718" i="45"/>
  <c r="E2926" i="10" s="1"/>
  <c r="E2412" i="10"/>
  <c r="P716" i="45"/>
  <c r="E2924" i="10" s="1"/>
  <c r="E2398" i="10"/>
  <c r="P702" i="45"/>
  <c r="E2910" i="10" s="1"/>
  <c r="E2391" i="10"/>
  <c r="P695" i="45"/>
  <c r="E2903" i="10" s="1"/>
  <c r="E2378" i="10"/>
  <c r="P682" i="45"/>
  <c r="E2890" i="10" s="1"/>
  <c r="E2371" i="10"/>
  <c r="P675" i="45"/>
  <c r="E2883" i="10" s="1"/>
  <c r="E2367" i="10"/>
  <c r="P671" i="45"/>
  <c r="E2879" i="10" s="1"/>
  <c r="E2359" i="10"/>
  <c r="P663" i="45"/>
  <c r="E2871" i="10" s="1"/>
  <c r="E2355" i="10"/>
  <c r="P659" i="45"/>
  <c r="E2867" i="10" s="1"/>
  <c r="E2347" i="10"/>
  <c r="P651" i="45"/>
  <c r="E2859" i="10" s="1"/>
  <c r="E2341" i="10"/>
  <c r="P645" i="45"/>
  <c r="E2853" i="10" s="1"/>
  <c r="E2336" i="10"/>
  <c r="P640" i="45"/>
  <c r="E2848" i="10" s="1"/>
  <c r="E2328" i="10"/>
  <c r="P632" i="45"/>
  <c r="E2840" i="10" s="1"/>
  <c r="E2320" i="10"/>
  <c r="P624" i="45"/>
  <c r="E2832" i="10" s="1"/>
  <c r="E2318" i="10"/>
  <c r="P622" i="45"/>
  <c r="E2830" i="10" s="1"/>
  <c r="E2316" i="10"/>
  <c r="P620" i="45"/>
  <c r="E2828" i="10" s="1"/>
  <c r="E2311" i="10"/>
  <c r="P615" i="45"/>
  <c r="E2823" i="10" s="1"/>
  <c r="E2307" i="10"/>
  <c r="P611" i="45"/>
  <c r="E2819" i="10" s="1"/>
  <c r="E2305" i="10"/>
  <c r="P609" i="45"/>
  <c r="E2817" i="10" s="1"/>
  <c r="E2301" i="10"/>
  <c r="P605" i="45"/>
  <c r="E2813" i="10" s="1"/>
  <c r="E2299" i="10"/>
  <c r="P603" i="45"/>
  <c r="E2811" i="10" s="1"/>
  <c r="E2297" i="10"/>
  <c r="P601" i="45"/>
  <c r="E2809" i="10" s="1"/>
  <c r="E2295" i="10"/>
  <c r="P599" i="45"/>
  <c r="E2807" i="10" s="1"/>
  <c r="E2292" i="10"/>
  <c r="P596" i="45"/>
  <c r="E2804" i="10" s="1"/>
  <c r="E2288" i="10"/>
  <c r="P592" i="45"/>
  <c r="E2800" i="10" s="1"/>
  <c r="E2286" i="10"/>
  <c r="P590" i="45"/>
  <c r="E2798" i="10" s="1"/>
  <c r="E2284" i="10"/>
  <c r="P588" i="45"/>
  <c r="E2796" i="10" s="1"/>
  <c r="E2281" i="10"/>
  <c r="P585" i="45"/>
  <c r="E2793" i="10" s="1"/>
  <c r="E2277" i="10"/>
  <c r="P581" i="45"/>
  <c r="E2789" i="10" s="1"/>
  <c r="E2275" i="10"/>
  <c r="P579" i="45"/>
  <c r="E2787" i="10" s="1"/>
  <c r="E2272" i="10"/>
  <c r="P576" i="45"/>
  <c r="E2784" i="10" s="1"/>
  <c r="E2268" i="10"/>
  <c r="P572" i="45"/>
  <c r="E2780" i="10" s="1"/>
  <c r="E2266" i="10"/>
  <c r="P570" i="45"/>
  <c r="E2778" i="10" s="1"/>
  <c r="E2263" i="10"/>
  <c r="P567" i="45"/>
  <c r="E2775" i="10" s="1"/>
  <c r="E2261" i="10"/>
  <c r="P565" i="45"/>
  <c r="E2773" i="10" s="1"/>
  <c r="E2259" i="10"/>
  <c r="P563" i="45"/>
  <c r="E2771" i="10" s="1"/>
  <c r="E2257" i="10"/>
  <c r="P561" i="45"/>
  <c r="E2769" i="10" s="1"/>
  <c r="E2255" i="10"/>
  <c r="P559" i="45"/>
  <c r="E2767" i="10" s="1"/>
  <c r="E2251" i="10"/>
  <c r="P555" i="45"/>
  <c r="E2763" i="10" s="1"/>
  <c r="E2248" i="10"/>
  <c r="P552" i="45"/>
  <c r="E2760" i="10" s="1"/>
  <c r="E2246" i="10"/>
  <c r="P550" i="45"/>
  <c r="E2758" i="10" s="1"/>
  <c r="E2244" i="10"/>
  <c r="P548" i="45"/>
  <c r="E2756" i="10" s="1"/>
  <c r="E2241" i="10"/>
  <c r="P545" i="45"/>
  <c r="E2753" i="10" s="1"/>
  <c r="E2239" i="10"/>
  <c r="P543" i="45"/>
  <c r="E2751" i="10" s="1"/>
  <c r="E2237" i="10"/>
  <c r="P541" i="45"/>
  <c r="E2749" i="10" s="1"/>
  <c r="E2235" i="10"/>
  <c r="P539" i="45"/>
  <c r="E2747" i="10" s="1"/>
  <c r="E2233" i="10"/>
  <c r="P537" i="45"/>
  <c r="E2745" i="10" s="1"/>
  <c r="E2230" i="10"/>
  <c r="P534" i="45"/>
  <c r="E2742" i="10" s="1"/>
  <c r="E2228" i="10"/>
  <c r="P532" i="45"/>
  <c r="E2740" i="10" s="1"/>
  <c r="E2226" i="10"/>
  <c r="P530" i="45"/>
  <c r="E2738" i="10" s="1"/>
  <c r="E2224" i="10"/>
  <c r="P528" i="45"/>
  <c r="E2736" i="10" s="1"/>
  <c r="E2222" i="10"/>
  <c r="P526" i="45"/>
  <c r="E2734" i="10" s="1"/>
  <c r="E2220" i="10"/>
  <c r="P524" i="45"/>
  <c r="E2732" i="10" s="1"/>
  <c r="E2218" i="10"/>
  <c r="P522" i="45"/>
  <c r="E2730" i="10" s="1"/>
  <c r="P518" i="45"/>
  <c r="E2726" i="10" s="1"/>
  <c r="E2116" i="1"/>
  <c r="F2116" i="1" s="1"/>
  <c r="E2084" i="1"/>
  <c r="F2084" i="1" s="1"/>
  <c r="D2116" i="1"/>
  <c r="C2116" i="10" s="1"/>
  <c r="D2084" i="1"/>
  <c r="C2084" i="10" s="1"/>
  <c r="C2052" i="10"/>
  <c r="B2052" i="1"/>
  <c r="E2052" i="10"/>
  <c r="D2052" i="10"/>
  <c r="P184" i="45"/>
  <c r="D2392" i="10"/>
  <c r="P129" i="45"/>
  <c r="D2337" i="10"/>
  <c r="P125" i="45"/>
  <c r="D2333" i="10"/>
  <c r="P117" i="45"/>
  <c r="D2325" i="10"/>
  <c r="P75" i="45"/>
  <c r="D2283" i="10"/>
  <c r="P9" i="45"/>
  <c r="D2217" i="10"/>
  <c r="P504" i="45"/>
  <c r="D2712" i="10"/>
  <c r="P487" i="45"/>
  <c r="D2695" i="10"/>
  <c r="P451" i="45"/>
  <c r="D2659" i="10"/>
  <c r="P408" i="45"/>
  <c r="D2616" i="10"/>
  <c r="P388" i="45"/>
  <c r="D2596" i="10"/>
  <c r="P178" i="45"/>
  <c r="D2386" i="10"/>
  <c r="P142" i="45"/>
  <c r="D2350" i="10"/>
  <c r="P114" i="45"/>
  <c r="D2322" i="10"/>
  <c r="P86" i="45"/>
  <c r="D2294" i="10"/>
  <c r="P46" i="45"/>
  <c r="D2254" i="10"/>
  <c r="P42" i="45"/>
  <c r="D2250" i="10"/>
  <c r="P495" i="45"/>
  <c r="D2703" i="10"/>
  <c r="P484" i="45"/>
  <c r="D2692" i="10"/>
  <c r="P444" i="45"/>
  <c r="D2652" i="10"/>
  <c r="P422" i="45"/>
  <c r="D2630" i="10"/>
  <c r="P390" i="45"/>
  <c r="D2598" i="10"/>
  <c r="P208" i="45"/>
  <c r="D2416" i="10"/>
  <c r="P181" i="45"/>
  <c r="D2389" i="10"/>
  <c r="P175" i="45"/>
  <c r="D2383" i="10"/>
  <c r="P180" i="45"/>
  <c r="D2388" i="10"/>
  <c r="P165" i="45"/>
  <c r="D2373" i="10"/>
  <c r="P127" i="45"/>
  <c r="D2335" i="10"/>
  <c r="P123" i="45"/>
  <c r="D2331" i="10"/>
  <c r="P119" i="45"/>
  <c r="D2327" i="10"/>
  <c r="P113" i="45"/>
  <c r="D2321" i="10"/>
  <c r="P95" i="45"/>
  <c r="D2303" i="10"/>
  <c r="P65" i="45"/>
  <c r="D2273" i="10"/>
  <c r="P61" i="45"/>
  <c r="D2269" i="10"/>
  <c r="P7" i="45"/>
  <c r="D2215" i="10"/>
  <c r="P503" i="45"/>
  <c r="D2711" i="10"/>
  <c r="P486" i="45"/>
  <c r="D2694" i="10"/>
  <c r="P467" i="45"/>
  <c r="D2675" i="10"/>
  <c r="P450" i="45"/>
  <c r="D2658" i="10"/>
  <c r="P433" i="45"/>
  <c r="D2641" i="10"/>
  <c r="P407" i="45"/>
  <c r="D2615" i="10"/>
  <c r="P395" i="45"/>
  <c r="D2603" i="10"/>
  <c r="P387" i="45"/>
  <c r="D2595" i="10"/>
  <c r="P201" i="45"/>
  <c r="D2409" i="10"/>
  <c r="P174" i="45"/>
  <c r="D2382" i="10"/>
  <c r="P144" i="45"/>
  <c r="D2352" i="10"/>
  <c r="P140" i="45"/>
  <c r="D2348" i="10"/>
  <c r="P136" i="45"/>
  <c r="D2344" i="10"/>
  <c r="P106" i="45"/>
  <c r="D2314" i="10"/>
  <c r="P94" i="45"/>
  <c r="D2302" i="10"/>
  <c r="P72" i="45"/>
  <c r="D2280" i="10"/>
  <c r="P56" i="45"/>
  <c r="D2264" i="10"/>
  <c r="P44" i="45"/>
  <c r="D2252" i="10"/>
  <c r="P34" i="45"/>
  <c r="D2242" i="10"/>
  <c r="P498" i="45"/>
  <c r="D2706" i="10"/>
  <c r="P496" i="45"/>
  <c r="D2704" i="10"/>
  <c r="P493" i="45"/>
  <c r="D2701" i="10"/>
  <c r="P485" i="45"/>
  <c r="D2693" i="10"/>
  <c r="P445" i="45"/>
  <c r="D2653" i="10"/>
  <c r="P436" i="45"/>
  <c r="D2644" i="10"/>
  <c r="P405" i="45"/>
  <c r="D2613" i="10"/>
  <c r="P389" i="45"/>
  <c r="D2597" i="10"/>
  <c r="P360" i="45"/>
  <c r="D2568" i="10"/>
  <c r="P192" i="45"/>
  <c r="D2400" i="10"/>
  <c r="P186" i="45"/>
  <c r="D2394" i="10"/>
  <c r="P182" i="45"/>
  <c r="D2390" i="10"/>
  <c r="P23" i="45"/>
  <c r="D2231" i="10"/>
  <c r="P173" i="45"/>
  <c r="D2381" i="10"/>
  <c r="P121" i="45"/>
  <c r="D2329" i="10"/>
  <c r="P105" i="45"/>
  <c r="D2313" i="10"/>
  <c r="P63" i="45"/>
  <c r="D2271" i="10"/>
  <c r="P512" i="45"/>
  <c r="D2720" i="10"/>
  <c r="P468" i="45"/>
  <c r="D2676" i="10"/>
  <c r="P434" i="45"/>
  <c r="D2642" i="10"/>
  <c r="P396" i="45"/>
  <c r="D2604" i="10"/>
  <c r="P146" i="45"/>
  <c r="D2354" i="10"/>
  <c r="P138" i="45"/>
  <c r="D2346" i="10"/>
  <c r="P104" i="45"/>
  <c r="D2312" i="10"/>
  <c r="P70" i="45"/>
  <c r="D2278" i="10"/>
  <c r="P507" i="45"/>
  <c r="D2715" i="10"/>
  <c r="P492" i="45"/>
  <c r="D2700" i="10"/>
  <c r="P435" i="45"/>
  <c r="D2643" i="10"/>
  <c r="P406" i="45"/>
  <c r="D2614" i="10"/>
  <c r="P185" i="45"/>
  <c r="D2393" i="10"/>
  <c r="J194" i="48"/>
  <c r="C2219" i="10"/>
  <c r="B2219" i="10"/>
  <c r="C2337" i="10"/>
  <c r="B2337" i="10"/>
  <c r="C2495" i="10"/>
  <c r="B2495" i="10"/>
  <c r="C2677" i="10"/>
  <c r="B2677" i="10"/>
  <c r="C2434" i="10"/>
  <c r="B2434" i="10"/>
  <c r="C2532" i="10"/>
  <c r="B2532" i="10"/>
  <c r="C2531" i="10"/>
  <c r="B2531" i="10"/>
  <c r="C2256" i="10"/>
  <c r="B2256" i="10"/>
  <c r="C2338" i="10"/>
  <c r="B2338" i="10"/>
  <c r="C2488" i="10"/>
  <c r="B2488" i="10"/>
  <c r="C2510" i="10"/>
  <c r="B2510" i="10"/>
  <c r="C2690" i="10"/>
  <c r="B2690" i="10"/>
  <c r="C2718" i="10"/>
  <c r="B2718" i="10"/>
  <c r="E2116" i="10" l="1"/>
  <c r="D2116" i="10"/>
  <c r="E2084" i="10"/>
  <c r="D2084" i="10"/>
  <c r="F194" i="48"/>
  <c r="B3257" i="10"/>
  <c r="B192" i="48"/>
  <c r="B3424" i="10" s="1"/>
  <c r="B3248" i="10"/>
  <c r="B183" i="48"/>
  <c r="B3415" i="10" s="1"/>
  <c r="I193" i="48"/>
  <c r="C3257" i="10"/>
  <c r="C192" i="48"/>
  <c r="C3248" i="10"/>
  <c r="C183" i="48"/>
  <c r="G193" i="48"/>
  <c r="D193" i="48"/>
  <c r="H174" i="48"/>
  <c r="C3406" i="10"/>
  <c r="H189" i="48"/>
  <c r="C3421" i="10"/>
  <c r="H180" i="48"/>
  <c r="C3412" i="10"/>
  <c r="H178" i="48"/>
  <c r="C3410" i="10"/>
  <c r="E193" i="48"/>
  <c r="H182" i="48"/>
  <c r="C3414" i="10"/>
  <c r="H186" i="48"/>
  <c r="C3418" i="10"/>
  <c r="H176" i="48"/>
  <c r="C3408" i="10"/>
  <c r="H191" i="48"/>
  <c r="C3423" i="10"/>
  <c r="E2393" i="10"/>
  <c r="P697" i="45"/>
  <c r="E2905" i="10" s="1"/>
  <c r="E2614" i="10"/>
  <c r="P918" i="45"/>
  <c r="E3126" i="10" s="1"/>
  <c r="E2643" i="10"/>
  <c r="P947" i="45"/>
  <c r="E3155" i="10" s="1"/>
  <c r="E2700" i="10"/>
  <c r="P1004" i="45"/>
  <c r="E3212" i="10" s="1"/>
  <c r="E2715" i="10"/>
  <c r="P1019" i="45"/>
  <c r="E3227" i="10" s="1"/>
  <c r="E2278" i="10"/>
  <c r="P582" i="45"/>
  <c r="E2790" i="10" s="1"/>
  <c r="E2312" i="10"/>
  <c r="P616" i="45"/>
  <c r="E2824" i="10" s="1"/>
  <c r="E2346" i="10"/>
  <c r="P650" i="45"/>
  <c r="E2858" i="10" s="1"/>
  <c r="E2354" i="10"/>
  <c r="P658" i="45"/>
  <c r="E2866" i="10" s="1"/>
  <c r="E2604" i="10"/>
  <c r="P908" i="45"/>
  <c r="E3116" i="10" s="1"/>
  <c r="E2642" i="10"/>
  <c r="P946" i="45"/>
  <c r="E3154" i="10" s="1"/>
  <c r="E2676" i="10"/>
  <c r="P980" i="45"/>
  <c r="E3188" i="10" s="1"/>
  <c r="E2720" i="10"/>
  <c r="P1024" i="45"/>
  <c r="E3232" i="10" s="1"/>
  <c r="E2271" i="10"/>
  <c r="P575" i="45"/>
  <c r="E2783" i="10" s="1"/>
  <c r="E2313" i="10"/>
  <c r="P617" i="45"/>
  <c r="E2825" i="10" s="1"/>
  <c r="E2329" i="10"/>
  <c r="P633" i="45"/>
  <c r="E2841" i="10" s="1"/>
  <c r="E2381" i="10"/>
  <c r="P685" i="45"/>
  <c r="E2893" i="10" s="1"/>
  <c r="E2231" i="10"/>
  <c r="P535" i="45"/>
  <c r="E2743" i="10" s="1"/>
  <c r="E2390" i="10"/>
  <c r="P694" i="45"/>
  <c r="E2902" i="10" s="1"/>
  <c r="E2394" i="10"/>
  <c r="P698" i="45"/>
  <c r="E2906" i="10" s="1"/>
  <c r="E2400" i="10"/>
  <c r="P704" i="45"/>
  <c r="E2912" i="10" s="1"/>
  <c r="E2568" i="10"/>
  <c r="P872" i="45"/>
  <c r="E3080" i="10" s="1"/>
  <c r="E2597" i="10"/>
  <c r="P901" i="45"/>
  <c r="E3109" i="10" s="1"/>
  <c r="E2613" i="10"/>
  <c r="P917" i="45"/>
  <c r="E3125" i="10" s="1"/>
  <c r="E2644" i="10"/>
  <c r="P948" i="45"/>
  <c r="E3156" i="10" s="1"/>
  <c r="E2653" i="10"/>
  <c r="P957" i="45"/>
  <c r="E3165" i="10" s="1"/>
  <c r="E2693" i="10"/>
  <c r="P997" i="45"/>
  <c r="E3205" i="10" s="1"/>
  <c r="E2701" i="10"/>
  <c r="P1005" i="45"/>
  <c r="E3213" i="10" s="1"/>
  <c r="E2704" i="10"/>
  <c r="P1008" i="45"/>
  <c r="E3216" i="10" s="1"/>
  <c r="E2706" i="10"/>
  <c r="P1010" i="45"/>
  <c r="E3218" i="10" s="1"/>
  <c r="E2242" i="10"/>
  <c r="P546" i="45"/>
  <c r="E2754" i="10" s="1"/>
  <c r="E2252" i="10"/>
  <c r="P556" i="45"/>
  <c r="E2764" i="10" s="1"/>
  <c r="E2264" i="10"/>
  <c r="P568" i="45"/>
  <c r="E2776" i="10" s="1"/>
  <c r="E2280" i="10"/>
  <c r="P584" i="45"/>
  <c r="E2792" i="10" s="1"/>
  <c r="E2302" i="10"/>
  <c r="P606" i="45"/>
  <c r="E2814" i="10" s="1"/>
  <c r="E2314" i="10"/>
  <c r="P618" i="45"/>
  <c r="E2826" i="10" s="1"/>
  <c r="E2344" i="10"/>
  <c r="P648" i="45"/>
  <c r="E2856" i="10" s="1"/>
  <c r="E2348" i="10"/>
  <c r="P652" i="45"/>
  <c r="E2860" i="10" s="1"/>
  <c r="E2352" i="10"/>
  <c r="P656" i="45"/>
  <c r="E2864" i="10" s="1"/>
  <c r="E2382" i="10"/>
  <c r="P686" i="45"/>
  <c r="E2894" i="10" s="1"/>
  <c r="E2409" i="10"/>
  <c r="P713" i="45"/>
  <c r="E2921" i="10" s="1"/>
  <c r="E2595" i="10"/>
  <c r="P899" i="45"/>
  <c r="E3107" i="10" s="1"/>
  <c r="E2603" i="10"/>
  <c r="P907" i="45"/>
  <c r="E3115" i="10" s="1"/>
  <c r="E2615" i="10"/>
  <c r="P919" i="45"/>
  <c r="E3127" i="10" s="1"/>
  <c r="E2641" i="10"/>
  <c r="P945" i="45"/>
  <c r="E3153" i="10" s="1"/>
  <c r="E2658" i="10"/>
  <c r="P962" i="45"/>
  <c r="E3170" i="10" s="1"/>
  <c r="E2675" i="10"/>
  <c r="P979" i="45"/>
  <c r="E3187" i="10" s="1"/>
  <c r="E2694" i="10"/>
  <c r="P998" i="45"/>
  <c r="E3206" i="10" s="1"/>
  <c r="E2711" i="10"/>
  <c r="P1015" i="45"/>
  <c r="E3223" i="10" s="1"/>
  <c r="E2215" i="10"/>
  <c r="P519" i="45"/>
  <c r="E2727" i="10" s="1"/>
  <c r="E2269" i="10"/>
  <c r="P573" i="45"/>
  <c r="E2781" i="10" s="1"/>
  <c r="E2273" i="10"/>
  <c r="P577" i="45"/>
  <c r="E2785" i="10" s="1"/>
  <c r="E2303" i="10"/>
  <c r="P607" i="45"/>
  <c r="E2815" i="10" s="1"/>
  <c r="E2321" i="10"/>
  <c r="P625" i="45"/>
  <c r="E2833" i="10" s="1"/>
  <c r="E2327" i="10"/>
  <c r="P631" i="45"/>
  <c r="E2839" i="10" s="1"/>
  <c r="E2331" i="10"/>
  <c r="P635" i="45"/>
  <c r="E2843" i="10" s="1"/>
  <c r="E2335" i="10"/>
  <c r="P639" i="45"/>
  <c r="E2847" i="10" s="1"/>
  <c r="E2373" i="10"/>
  <c r="P677" i="45"/>
  <c r="E2885" i="10" s="1"/>
  <c r="E2388" i="10"/>
  <c r="P692" i="45"/>
  <c r="E2900" i="10" s="1"/>
  <c r="E2383" i="10"/>
  <c r="P687" i="45"/>
  <c r="E2895" i="10" s="1"/>
  <c r="E2389" i="10"/>
  <c r="P693" i="45"/>
  <c r="E2901" i="10" s="1"/>
  <c r="E2416" i="10"/>
  <c r="P720" i="45"/>
  <c r="E2928" i="10" s="1"/>
  <c r="E2598" i="10"/>
  <c r="P902" i="45"/>
  <c r="E3110" i="10" s="1"/>
  <c r="E2630" i="10"/>
  <c r="P934" i="45"/>
  <c r="E3142" i="10" s="1"/>
  <c r="E2652" i="10"/>
  <c r="P956" i="45"/>
  <c r="E3164" i="10" s="1"/>
  <c r="E2692" i="10"/>
  <c r="P996" i="45"/>
  <c r="E3204" i="10" s="1"/>
  <c r="E2703" i="10"/>
  <c r="P1007" i="45"/>
  <c r="E3215" i="10" s="1"/>
  <c r="E2250" i="10"/>
  <c r="P554" i="45"/>
  <c r="E2762" i="10" s="1"/>
  <c r="E2254" i="10"/>
  <c r="P558" i="45"/>
  <c r="E2766" i="10" s="1"/>
  <c r="E2294" i="10"/>
  <c r="P598" i="45"/>
  <c r="E2806" i="10" s="1"/>
  <c r="E2322" i="10"/>
  <c r="P626" i="45"/>
  <c r="E2834" i="10" s="1"/>
  <c r="E2350" i="10"/>
  <c r="P654" i="45"/>
  <c r="E2862" i="10" s="1"/>
  <c r="E2386" i="10"/>
  <c r="P690" i="45"/>
  <c r="E2898" i="10" s="1"/>
  <c r="E2596" i="10"/>
  <c r="P900" i="45"/>
  <c r="E3108" i="10" s="1"/>
  <c r="E2616" i="10"/>
  <c r="P920" i="45"/>
  <c r="E3128" i="10" s="1"/>
  <c r="E2659" i="10"/>
  <c r="P963" i="45"/>
  <c r="E3171" i="10" s="1"/>
  <c r="E2695" i="10"/>
  <c r="P999" i="45"/>
  <c r="E3207" i="10" s="1"/>
  <c r="E2712" i="10"/>
  <c r="P1016" i="45"/>
  <c r="E3224" i="10" s="1"/>
  <c r="E2217" i="10"/>
  <c r="P521" i="45"/>
  <c r="E2729" i="10" s="1"/>
  <c r="E2283" i="10"/>
  <c r="P587" i="45"/>
  <c r="E2795" i="10" s="1"/>
  <c r="E2325" i="10"/>
  <c r="P629" i="45"/>
  <c r="E2837" i="10" s="1"/>
  <c r="E2333" i="10"/>
  <c r="P637" i="45"/>
  <c r="E2845" i="10" s="1"/>
  <c r="E2337" i="10"/>
  <c r="P641" i="45"/>
  <c r="E2849" i="10" s="1"/>
  <c r="E2392" i="10"/>
  <c r="P696" i="45"/>
  <c r="E2904" i="10" s="1"/>
  <c r="J2052" i="10"/>
  <c r="C2084" i="1"/>
  <c r="B2084" i="10" s="1"/>
  <c r="B2084" i="1"/>
  <c r="J2084" i="10" s="1"/>
  <c r="C2116" i="1"/>
  <c r="B2116" i="10" s="1"/>
  <c r="B2116" i="1"/>
  <c r="J2116" i="10" s="1"/>
  <c r="P158" i="45"/>
  <c r="D2366" i="10"/>
  <c r="P500" i="45"/>
  <c r="D2708" i="10"/>
  <c r="P509" i="45"/>
  <c r="D2717" i="10"/>
  <c r="P203" i="45"/>
  <c r="D2411" i="10"/>
  <c r="P176" i="45"/>
  <c r="D2384" i="10"/>
  <c r="P193" i="45"/>
  <c r="D2401" i="10"/>
  <c r="P209" i="45"/>
  <c r="D2417" i="10"/>
  <c r="P423" i="45"/>
  <c r="D2631" i="10"/>
  <c r="P471" i="45"/>
  <c r="D2679" i="10"/>
  <c r="P157" i="45"/>
  <c r="D2365" i="10"/>
  <c r="P417" i="45"/>
  <c r="D2625" i="10"/>
  <c r="P499" i="45"/>
  <c r="D2707" i="10"/>
  <c r="P508" i="45"/>
  <c r="D2716" i="10"/>
  <c r="P202" i="45"/>
  <c r="D2410" i="10"/>
  <c r="P513" i="45"/>
  <c r="D2721" i="10"/>
  <c r="P177" i="45"/>
  <c r="D2385" i="10"/>
  <c r="P194" i="45"/>
  <c r="D2402" i="10"/>
  <c r="P210" i="45"/>
  <c r="D2418" i="10"/>
  <c r="P424" i="45"/>
  <c r="D2632" i="10"/>
  <c r="P472" i="45"/>
  <c r="D2680" i="10"/>
  <c r="P418" i="45"/>
  <c r="D2626" i="10"/>
  <c r="J195" i="48"/>
  <c r="C2719" i="10"/>
  <c r="B2719" i="10"/>
  <c r="C2691" i="10"/>
  <c r="B2691" i="10"/>
  <c r="C2220" i="10"/>
  <c r="B2220" i="10"/>
  <c r="C2257" i="10"/>
  <c r="B2257" i="10"/>
  <c r="C2215" i="10"/>
  <c r="B2215" i="10"/>
  <c r="C2533" i="10"/>
  <c r="B2533" i="10"/>
  <c r="C2511" i="10"/>
  <c r="B2511" i="10"/>
  <c r="C2496" i="10"/>
  <c r="B2496" i="10"/>
  <c r="C2287" i="10"/>
  <c r="B2287" i="10"/>
  <c r="C2678" i="10"/>
  <c r="B2678" i="10"/>
  <c r="C2561" i="10"/>
  <c r="B2561" i="10"/>
  <c r="C2503" i="10"/>
  <c r="B2503" i="10"/>
  <c r="C2489" i="10"/>
  <c r="B2489" i="10"/>
  <c r="C2441" i="10"/>
  <c r="B2441" i="10"/>
  <c r="C2331" i="10"/>
  <c r="B2331" i="10"/>
  <c r="C2435" i="10"/>
  <c r="B2435" i="10"/>
  <c r="C2339" i="10"/>
  <c r="B2339" i="10"/>
  <c r="C2560" i="10"/>
  <c r="B2560" i="10"/>
  <c r="E1957" i="1"/>
  <c r="D1957" i="1"/>
  <c r="E1956" i="1"/>
  <c r="D1956" i="1"/>
  <c r="E194" i="48" l="1"/>
  <c r="B3258" i="10"/>
  <c r="B193" i="48"/>
  <c r="B3425" i="10" s="1"/>
  <c r="G2116" i="10"/>
  <c r="G2084" i="10"/>
  <c r="I2116" i="10"/>
  <c r="I2084" i="10"/>
  <c r="H183" i="48"/>
  <c r="C3415" i="10"/>
  <c r="I194" i="48"/>
  <c r="F195" i="48"/>
  <c r="D194" i="48"/>
  <c r="G194" i="48"/>
  <c r="C3258" i="10"/>
  <c r="C193" i="48"/>
  <c r="F2116" i="10"/>
  <c r="F2084" i="10"/>
  <c r="H2116" i="10"/>
  <c r="H2084" i="10"/>
  <c r="H192" i="48"/>
  <c r="C3424" i="10"/>
  <c r="E2402" i="10"/>
  <c r="P706" i="45"/>
  <c r="E2914" i="10" s="1"/>
  <c r="E2721" i="10"/>
  <c r="P1025" i="45"/>
  <c r="E3233" i="10" s="1"/>
  <c r="E2716" i="10"/>
  <c r="P1020" i="45"/>
  <c r="E3228" i="10" s="1"/>
  <c r="E2625" i="10"/>
  <c r="P929" i="45"/>
  <c r="E3137" i="10" s="1"/>
  <c r="E2631" i="10"/>
  <c r="P935" i="45"/>
  <c r="E3143" i="10" s="1"/>
  <c r="E2708" i="10"/>
  <c r="P1012" i="45"/>
  <c r="E3220" i="10" s="1"/>
  <c r="E2626" i="10"/>
  <c r="P930" i="45"/>
  <c r="E3138" i="10" s="1"/>
  <c r="E2680" i="10"/>
  <c r="P984" i="45"/>
  <c r="E3192" i="10" s="1"/>
  <c r="E2632" i="10"/>
  <c r="P936" i="45"/>
  <c r="E3144" i="10" s="1"/>
  <c r="E2418" i="10"/>
  <c r="P722" i="45"/>
  <c r="E2930" i="10" s="1"/>
  <c r="E2385" i="10"/>
  <c r="P689" i="45"/>
  <c r="E2897" i="10" s="1"/>
  <c r="E2410" i="10"/>
  <c r="P714" i="45"/>
  <c r="E2922" i="10" s="1"/>
  <c r="E2707" i="10"/>
  <c r="P1011" i="45"/>
  <c r="E3219" i="10" s="1"/>
  <c r="E2365" i="10"/>
  <c r="P669" i="45"/>
  <c r="E2877" i="10" s="1"/>
  <c r="E2679" i="10"/>
  <c r="P983" i="45"/>
  <c r="E3191" i="10" s="1"/>
  <c r="E2417" i="10"/>
  <c r="P721" i="45"/>
  <c r="E2929" i="10" s="1"/>
  <c r="E2401" i="10"/>
  <c r="P705" i="45"/>
  <c r="E2913" i="10" s="1"/>
  <c r="E2384" i="10"/>
  <c r="P688" i="45"/>
  <c r="E2896" i="10" s="1"/>
  <c r="E2411" i="10"/>
  <c r="P715" i="45"/>
  <c r="E2923" i="10" s="1"/>
  <c r="E2717" i="10"/>
  <c r="P1021" i="45"/>
  <c r="E3229" i="10" s="1"/>
  <c r="E2366" i="10"/>
  <c r="P670" i="45"/>
  <c r="E2878" i="10" s="1"/>
  <c r="G2052" i="10"/>
  <c r="I2052" i="10"/>
  <c r="F2052" i="10"/>
  <c r="H2052" i="10"/>
  <c r="B1956" i="1"/>
  <c r="D2020" i="1"/>
  <c r="C2020" i="10" s="1"/>
  <c r="D1988" i="1"/>
  <c r="C1988" i="10" s="1"/>
  <c r="D2021" i="1"/>
  <c r="C2021" i="10" s="1"/>
  <c r="D1989" i="1"/>
  <c r="C1989" i="10" s="1"/>
  <c r="E2020" i="1"/>
  <c r="F2020" i="1" s="1"/>
  <c r="E1988" i="1"/>
  <c r="F1988" i="1" s="1"/>
  <c r="E2021" i="1"/>
  <c r="F2021" i="1" s="1"/>
  <c r="E1989" i="1"/>
  <c r="F1989" i="1" s="1"/>
  <c r="C1957" i="10"/>
  <c r="B1957" i="1"/>
  <c r="E1956" i="10"/>
  <c r="D1956" i="10"/>
  <c r="E1957" i="10"/>
  <c r="D1957" i="10"/>
  <c r="C1957" i="1"/>
  <c r="B1957" i="10" s="1"/>
  <c r="C1956" i="1"/>
  <c r="B1956" i="10" s="1"/>
  <c r="C1956" i="10"/>
  <c r="P514" i="45"/>
  <c r="D2722" i="10"/>
  <c r="J196" i="48"/>
  <c r="C2679" i="10"/>
  <c r="B2679" i="10"/>
  <c r="C2288" i="10"/>
  <c r="B2288" i="10"/>
  <c r="C2380" i="10"/>
  <c r="B2380" i="10"/>
  <c r="C2394" i="10"/>
  <c r="B2394" i="10"/>
  <c r="C2497" i="10"/>
  <c r="B2497" i="10"/>
  <c r="C2512" i="10"/>
  <c r="B2512" i="10"/>
  <c r="C2534" i="10"/>
  <c r="B2534" i="10"/>
  <c r="C2610" i="10"/>
  <c r="B2610" i="10"/>
  <c r="C2340" i="10"/>
  <c r="B2340" i="10"/>
  <c r="C2332" i="10"/>
  <c r="B2332" i="10"/>
  <c r="C2352" i="10"/>
  <c r="B2352" i="10"/>
  <c r="C2442" i="10"/>
  <c r="B2442" i="10"/>
  <c r="C2456" i="10"/>
  <c r="B2456" i="10"/>
  <c r="C2490" i="10"/>
  <c r="B2490" i="10"/>
  <c r="C2504" i="10"/>
  <c r="B2504" i="10"/>
  <c r="C2518" i="10"/>
  <c r="B2518" i="10"/>
  <c r="C2580" i="10"/>
  <c r="B2580" i="10"/>
  <c r="C2594" i="10"/>
  <c r="B2594" i="10"/>
  <c r="C2602" i="10"/>
  <c r="B2602" i="10"/>
  <c r="C2436" i="10"/>
  <c r="B2436" i="10"/>
  <c r="C2448" i="10"/>
  <c r="B2448" i="10"/>
  <c r="C2562" i="10"/>
  <c r="B2562" i="10"/>
  <c r="C2216" i="10"/>
  <c r="B2216" i="10"/>
  <c r="C2258" i="10"/>
  <c r="B2258" i="10"/>
  <c r="C2649" i="10"/>
  <c r="B2649" i="10"/>
  <c r="C2221" i="10"/>
  <c r="B2221" i="10"/>
  <c r="C2672" i="10"/>
  <c r="B2672" i="10"/>
  <c r="C2692" i="10"/>
  <c r="B2692" i="10"/>
  <c r="C2720" i="10"/>
  <c r="B2720" i="10"/>
  <c r="E2021" i="10" l="1"/>
  <c r="D2021" i="10"/>
  <c r="E2020" i="10"/>
  <c r="D2020" i="10"/>
  <c r="E1989" i="10"/>
  <c r="D1989" i="10"/>
  <c r="E1988" i="10"/>
  <c r="D1988" i="10"/>
  <c r="I195" i="48"/>
  <c r="E195" i="48"/>
  <c r="B3259" i="10"/>
  <c r="B194" i="48"/>
  <c r="B3426" i="10" s="1"/>
  <c r="H193" i="48"/>
  <c r="C3425" i="10"/>
  <c r="G195" i="48"/>
  <c r="D195" i="48"/>
  <c r="F196" i="48"/>
  <c r="C3259" i="10"/>
  <c r="C194" i="48"/>
  <c r="E2722" i="10"/>
  <c r="P1026" i="45"/>
  <c r="E3234" i="10" s="1"/>
  <c r="C2021" i="1"/>
  <c r="B2021" i="10" s="1"/>
  <c r="B2021" i="1"/>
  <c r="I2021" i="10" s="1"/>
  <c r="B2020" i="1"/>
  <c r="C2020" i="1"/>
  <c r="B2020" i="10" s="1"/>
  <c r="I1957" i="10"/>
  <c r="B1989" i="1"/>
  <c r="I1989" i="10" s="1"/>
  <c r="C1989" i="1"/>
  <c r="B1989" i="10" s="1"/>
  <c r="C1988" i="1"/>
  <c r="B1988" i="10" s="1"/>
  <c r="B1988" i="1"/>
  <c r="F1956" i="10"/>
  <c r="H1956" i="10"/>
  <c r="P515" i="45"/>
  <c r="D2723" i="10"/>
  <c r="J197" i="48"/>
  <c r="B2588" i="10"/>
  <c r="C2588" i="10"/>
  <c r="C2721" i="10"/>
  <c r="B2721" i="10"/>
  <c r="C2693" i="10"/>
  <c r="B2693" i="10"/>
  <c r="C2673" i="10"/>
  <c r="B2673" i="10"/>
  <c r="C2222" i="10"/>
  <c r="B2222" i="10"/>
  <c r="C2650" i="10"/>
  <c r="B2650" i="10"/>
  <c r="C2259" i="10"/>
  <c r="B2259" i="10"/>
  <c r="C2217" i="10"/>
  <c r="B2217" i="10"/>
  <c r="C2619" i="10"/>
  <c r="B2619" i="10"/>
  <c r="C2685" i="10"/>
  <c r="B2685" i="10"/>
  <c r="C2680" i="10"/>
  <c r="B2680" i="10"/>
  <c r="C2449" i="10"/>
  <c r="B2449" i="10"/>
  <c r="C2603" i="10"/>
  <c r="B2603" i="10"/>
  <c r="C2595" i="10"/>
  <c r="B2595" i="10"/>
  <c r="C2587" i="10"/>
  <c r="B2587" i="10"/>
  <c r="C2289" i="10"/>
  <c r="B2289" i="10"/>
  <c r="C2563" i="10"/>
  <c r="B2563" i="10"/>
  <c r="C2437" i="10"/>
  <c r="B2437" i="10"/>
  <c r="C2581" i="10"/>
  <c r="B2581" i="10"/>
  <c r="C2519" i="10"/>
  <c r="B2519" i="10"/>
  <c r="C2505" i="10"/>
  <c r="B2505" i="10"/>
  <c r="C2491" i="10"/>
  <c r="B2491" i="10"/>
  <c r="C2457" i="10"/>
  <c r="B2457" i="10"/>
  <c r="C2443" i="10"/>
  <c r="B2443" i="10"/>
  <c r="C2359" i="10"/>
  <c r="B2359" i="10"/>
  <c r="C2353" i="10"/>
  <c r="B2353" i="10"/>
  <c r="C2333" i="10"/>
  <c r="B2333" i="10"/>
  <c r="C2341" i="10"/>
  <c r="B2341" i="10"/>
  <c r="C2708" i="10"/>
  <c r="B2708" i="10"/>
  <c r="C2611" i="10"/>
  <c r="B2611" i="10"/>
  <c r="C2549" i="10"/>
  <c r="B2549" i="10"/>
  <c r="C2535" i="10"/>
  <c r="B2535" i="10"/>
  <c r="C2513" i="10"/>
  <c r="B2513" i="10"/>
  <c r="C2498" i="10"/>
  <c r="B2498" i="10"/>
  <c r="C2395" i="10"/>
  <c r="B2395" i="10"/>
  <c r="C2381" i="10"/>
  <c r="B2381" i="10"/>
  <c r="I1956" i="10"/>
  <c r="E1861" i="1"/>
  <c r="D1861" i="1"/>
  <c r="E1860" i="1"/>
  <c r="D1860" i="1"/>
  <c r="E1765" i="1"/>
  <c r="D1765" i="1"/>
  <c r="E1764" i="1"/>
  <c r="D1764" i="1"/>
  <c r="E196" i="48" l="1"/>
  <c r="I196" i="48"/>
  <c r="C3260" i="10"/>
  <c r="C195" i="48"/>
  <c r="G2020" i="10"/>
  <c r="G1988" i="10"/>
  <c r="F1988" i="10"/>
  <c r="F2020" i="10"/>
  <c r="J2020" i="10"/>
  <c r="J1988" i="10"/>
  <c r="F2021" i="10"/>
  <c r="F1989" i="10"/>
  <c r="H2021" i="10"/>
  <c r="H1989" i="10"/>
  <c r="H194" i="48"/>
  <c r="C3426" i="10"/>
  <c r="F197" i="48"/>
  <c r="D196" i="48"/>
  <c r="G196" i="48"/>
  <c r="B3260" i="10"/>
  <c r="B195" i="48"/>
  <c r="B3427" i="10" s="1"/>
  <c r="I2020" i="10"/>
  <c r="I1988" i="10"/>
  <c r="H2020" i="10"/>
  <c r="H1988" i="10"/>
  <c r="J2021" i="10"/>
  <c r="J1989" i="10"/>
  <c r="G2021" i="10"/>
  <c r="G1989" i="10"/>
  <c r="P1027" i="45"/>
  <c r="E3235" i="10" s="1"/>
  <c r="G1956" i="10"/>
  <c r="J1956" i="10"/>
  <c r="F1957" i="10"/>
  <c r="H1957" i="10"/>
  <c r="J1957" i="10"/>
  <c r="G1957" i="10"/>
  <c r="E1924" i="1"/>
  <c r="F1924" i="1" s="1"/>
  <c r="E1892" i="1"/>
  <c r="F1892" i="1" s="1"/>
  <c r="B1860" i="1"/>
  <c r="D1924" i="1"/>
  <c r="C1924" i="10" s="1"/>
  <c r="D1892" i="1"/>
  <c r="C1892" i="10" s="1"/>
  <c r="D1925" i="1"/>
  <c r="C1925" i="10" s="1"/>
  <c r="D1893" i="1"/>
  <c r="C1893" i="10" s="1"/>
  <c r="E1925" i="1"/>
  <c r="F1925" i="1" s="1"/>
  <c r="E1893" i="1"/>
  <c r="F1893" i="1" s="1"/>
  <c r="B1764" i="1"/>
  <c r="D1828" i="1"/>
  <c r="C1828" i="10" s="1"/>
  <c r="D1796" i="1"/>
  <c r="C1796" i="10" s="1"/>
  <c r="B1765" i="1"/>
  <c r="D1829" i="1"/>
  <c r="C1829" i="10" s="1"/>
  <c r="D1797" i="1"/>
  <c r="C1797" i="10" s="1"/>
  <c r="E1828" i="1"/>
  <c r="F1828" i="1" s="1"/>
  <c r="E1796" i="1"/>
  <c r="F1796" i="1" s="1"/>
  <c r="E1829" i="1"/>
  <c r="F1829" i="1" s="1"/>
  <c r="E1797" i="1"/>
  <c r="F1797" i="1" s="1"/>
  <c r="C1861" i="10"/>
  <c r="B1861" i="1"/>
  <c r="E1764" i="10"/>
  <c r="D1764" i="10"/>
  <c r="E1765" i="10"/>
  <c r="D1765" i="10"/>
  <c r="E1860" i="10"/>
  <c r="D1860" i="10"/>
  <c r="C1861" i="1"/>
  <c r="B1861" i="10" s="1"/>
  <c r="E1861" i="10"/>
  <c r="D1861" i="10"/>
  <c r="E2723" i="10"/>
  <c r="C1764" i="1"/>
  <c r="B1764" i="10" s="1"/>
  <c r="C1764" i="10"/>
  <c r="C1765" i="1"/>
  <c r="B1765" i="10" s="1"/>
  <c r="C1765" i="10"/>
  <c r="C1860" i="1"/>
  <c r="B1860" i="10" s="1"/>
  <c r="C1860" i="10"/>
  <c r="P516" i="45"/>
  <c r="D2724" i="10"/>
  <c r="P517" i="45"/>
  <c r="D2725" i="10"/>
  <c r="J198" i="48"/>
  <c r="C2383" i="10"/>
  <c r="B2383" i="10"/>
  <c r="C2589" i="10"/>
  <c r="B2589" i="10"/>
  <c r="B2682" i="10"/>
  <c r="C2682" i="10"/>
  <c r="B2224" i="10"/>
  <c r="C2224" i="10"/>
  <c r="C2223" i="10"/>
  <c r="B2223" i="10"/>
  <c r="C2674" i="10"/>
  <c r="B2674" i="10"/>
  <c r="C2694" i="10"/>
  <c r="B2694" i="10"/>
  <c r="C2722" i="10"/>
  <c r="B2722" i="10"/>
  <c r="C2396" i="10"/>
  <c r="B2396" i="10"/>
  <c r="C2499" i="10"/>
  <c r="B2499" i="10"/>
  <c r="C2514" i="10"/>
  <c r="B2514" i="10"/>
  <c r="C2536" i="10"/>
  <c r="B2536" i="10"/>
  <c r="C2550" i="10"/>
  <c r="B2550" i="10"/>
  <c r="C2612" i="10"/>
  <c r="B2612" i="10"/>
  <c r="C2709" i="10"/>
  <c r="B2709" i="10"/>
  <c r="C2342" i="10"/>
  <c r="B2342" i="10"/>
  <c r="C2426" i="10"/>
  <c r="B2426" i="10"/>
  <c r="C2444" i="10"/>
  <c r="B2444" i="10"/>
  <c r="C2458" i="10"/>
  <c r="B2458" i="10"/>
  <c r="C2474" i="10"/>
  <c r="B2474" i="10"/>
  <c r="C2492" i="10"/>
  <c r="B2492" i="10"/>
  <c r="C2506" i="10"/>
  <c r="B2506" i="10"/>
  <c r="C2520" i="10"/>
  <c r="B2520" i="10"/>
  <c r="C2582" i="10"/>
  <c r="B2582" i="10"/>
  <c r="C2596" i="10"/>
  <c r="B2596" i="10"/>
  <c r="C2604" i="10"/>
  <c r="B2604" i="10"/>
  <c r="C2450" i="10"/>
  <c r="B2450" i="10"/>
  <c r="C2412" i="10"/>
  <c r="B2412" i="10"/>
  <c r="C2438" i="10"/>
  <c r="B2438" i="10"/>
  <c r="C2310" i="10"/>
  <c r="B2310" i="10"/>
  <c r="C2564" i="10"/>
  <c r="B2564" i="10"/>
  <c r="C2354" i="10"/>
  <c r="B2354" i="10"/>
  <c r="C2681" i="10"/>
  <c r="B2681" i="10"/>
  <c r="C2686" i="10"/>
  <c r="B2686" i="10"/>
  <c r="C2620" i="10"/>
  <c r="B2620" i="10"/>
  <c r="C2642" i="10"/>
  <c r="B2642" i="10"/>
  <c r="C2218" i="10"/>
  <c r="B2218" i="10"/>
  <c r="C2260" i="10"/>
  <c r="B2260" i="10"/>
  <c r="C2651" i="10"/>
  <c r="B2651" i="10"/>
  <c r="C2290" i="10"/>
  <c r="B2290" i="10"/>
  <c r="C2382" i="10"/>
  <c r="B2382" i="10"/>
  <c r="C2334" i="10"/>
  <c r="B2334" i="10"/>
  <c r="C2360" i="10"/>
  <c r="B2360" i="10"/>
  <c r="E1669" i="1"/>
  <c r="D1669" i="1"/>
  <c r="E1668" i="1"/>
  <c r="D1668" i="1"/>
  <c r="E1829" i="10" l="1"/>
  <c r="D1829" i="10"/>
  <c r="E1828" i="10"/>
  <c r="D1828" i="10"/>
  <c r="E1925" i="10"/>
  <c r="D1925" i="10"/>
  <c r="E1892" i="10"/>
  <c r="D1892" i="10"/>
  <c r="E1797" i="10"/>
  <c r="D1797" i="10"/>
  <c r="E1796" i="10"/>
  <c r="D1796" i="10"/>
  <c r="E1893" i="10"/>
  <c r="D1893" i="10"/>
  <c r="E1924" i="10"/>
  <c r="D1924" i="10"/>
  <c r="I197" i="48"/>
  <c r="E197" i="48"/>
  <c r="B3261" i="10"/>
  <c r="B196" i="48"/>
  <c r="B3428" i="10" s="1"/>
  <c r="G197" i="48"/>
  <c r="D197" i="48"/>
  <c r="F198" i="48"/>
  <c r="C3261" i="10"/>
  <c r="C196" i="48"/>
  <c r="P1029" i="45"/>
  <c r="E3237" i="10" s="1"/>
  <c r="H195" i="48"/>
  <c r="C3427" i="10"/>
  <c r="E2724" i="10"/>
  <c r="P1028" i="45"/>
  <c r="E3236" i="10" s="1"/>
  <c r="C1925" i="1"/>
  <c r="B1925" i="10" s="1"/>
  <c r="B1925" i="1"/>
  <c r="G1925" i="10" s="1"/>
  <c r="B1924" i="1"/>
  <c r="G1924" i="10" s="1"/>
  <c r="C1924" i="1"/>
  <c r="B1924" i="10" s="1"/>
  <c r="G1861" i="10"/>
  <c r="B1893" i="1"/>
  <c r="C1893" i="1"/>
  <c r="B1893" i="10" s="1"/>
  <c r="C1892" i="1"/>
  <c r="B1892" i="10" s="1"/>
  <c r="B1892" i="1"/>
  <c r="B1797" i="1"/>
  <c r="C1797" i="1"/>
  <c r="B1797" i="10" s="1"/>
  <c r="B1828" i="1"/>
  <c r="C1828" i="1"/>
  <c r="B1828" i="10" s="1"/>
  <c r="C1829" i="1"/>
  <c r="B1829" i="10" s="1"/>
  <c r="B1829" i="1"/>
  <c r="C1796" i="1"/>
  <c r="B1796" i="10" s="1"/>
  <c r="B1796" i="1"/>
  <c r="B1668" i="1"/>
  <c r="D1732" i="1"/>
  <c r="C1732" i="10" s="1"/>
  <c r="D1700" i="1"/>
  <c r="C1700" i="10" s="1"/>
  <c r="B1669" i="1"/>
  <c r="D1733" i="1"/>
  <c r="C1733" i="10" s="1"/>
  <c r="D1701" i="1"/>
  <c r="C1701" i="10" s="1"/>
  <c r="E1732" i="1"/>
  <c r="F1732" i="1" s="1"/>
  <c r="E1700" i="1"/>
  <c r="F1700" i="1" s="1"/>
  <c r="E1733" i="1"/>
  <c r="F1733" i="1" s="1"/>
  <c r="E1701" i="1"/>
  <c r="F1701" i="1" s="1"/>
  <c r="E1668" i="10"/>
  <c r="D1668" i="10"/>
  <c r="E1669" i="10"/>
  <c r="D1669" i="10"/>
  <c r="E2725" i="10"/>
  <c r="G1860" i="10"/>
  <c r="C1668" i="1"/>
  <c r="B1668" i="10" s="1"/>
  <c r="C1668" i="10"/>
  <c r="C1669" i="1"/>
  <c r="B1669" i="10" s="1"/>
  <c r="C1669" i="10"/>
  <c r="J199" i="48"/>
  <c r="C2683" i="10"/>
  <c r="B2683" i="10"/>
  <c r="B2622" i="10"/>
  <c r="C2622" i="10"/>
  <c r="B2440" i="10"/>
  <c r="C2440" i="10"/>
  <c r="B2584" i="10"/>
  <c r="C2584" i="10"/>
  <c r="B2476" i="10"/>
  <c r="C2476" i="10"/>
  <c r="B2446" i="10"/>
  <c r="C2446" i="10"/>
  <c r="B2538" i="10"/>
  <c r="C2538" i="10"/>
  <c r="B2516" i="10"/>
  <c r="C2516" i="10"/>
  <c r="B2384" i="10"/>
  <c r="C2384" i="10"/>
  <c r="C2225" i="10"/>
  <c r="B2225" i="10"/>
  <c r="B2590" i="10"/>
  <c r="C2590" i="10"/>
  <c r="B2356" i="10"/>
  <c r="C2356" i="10"/>
  <c r="C2621" i="10"/>
  <c r="B2621" i="10"/>
  <c r="C2687" i="10"/>
  <c r="B2687" i="10"/>
  <c r="C2723" i="10"/>
  <c r="B2723" i="10"/>
  <c r="C2695" i="10"/>
  <c r="B2695" i="10"/>
  <c r="C2635" i="10"/>
  <c r="B2635" i="10"/>
  <c r="C2675" i="10"/>
  <c r="B2675" i="10"/>
  <c r="C2627" i="10"/>
  <c r="B2627" i="10"/>
  <c r="C2237" i="10"/>
  <c r="B2237" i="10"/>
  <c r="C2565" i="10"/>
  <c r="B2565" i="10"/>
  <c r="C2311" i="10"/>
  <c r="B2311" i="10"/>
  <c r="C2439" i="10"/>
  <c r="B2439" i="10"/>
  <c r="C2521" i="10"/>
  <c r="B2521" i="10"/>
  <c r="C2507" i="10"/>
  <c r="B2507" i="10"/>
  <c r="C2493" i="10"/>
  <c r="B2493" i="10"/>
  <c r="C2475" i="10"/>
  <c r="B2475" i="10"/>
  <c r="C2427" i="10"/>
  <c r="B2427" i="10"/>
  <c r="C2361" i="10"/>
  <c r="B2361" i="10"/>
  <c r="C2335" i="10"/>
  <c r="B2335" i="10"/>
  <c r="C2481" i="10"/>
  <c r="B2481" i="10"/>
  <c r="C2467" i="10"/>
  <c r="B2467" i="10"/>
  <c r="C2343" i="10"/>
  <c r="B2343" i="10"/>
  <c r="C2318" i="10"/>
  <c r="B2318" i="10"/>
  <c r="C2710" i="10"/>
  <c r="B2710" i="10"/>
  <c r="C2613" i="10"/>
  <c r="B2613" i="10"/>
  <c r="C2551" i="10"/>
  <c r="B2551" i="10"/>
  <c r="C2537" i="10"/>
  <c r="B2537" i="10"/>
  <c r="C2500" i="10"/>
  <c r="B2500" i="10"/>
  <c r="C2397" i="10"/>
  <c r="B2397" i="10"/>
  <c r="C2291" i="10"/>
  <c r="B2291" i="10"/>
  <c r="C2652" i="10"/>
  <c r="B2652" i="10"/>
  <c r="C2261" i="10"/>
  <c r="B2261" i="10"/>
  <c r="C2643" i="10"/>
  <c r="B2643" i="10"/>
  <c r="C2355" i="10"/>
  <c r="B2355" i="10"/>
  <c r="C2413" i="10"/>
  <c r="B2413" i="10"/>
  <c r="C2451" i="10"/>
  <c r="B2451" i="10"/>
  <c r="C2605" i="10"/>
  <c r="B2605" i="10"/>
  <c r="C2597" i="10"/>
  <c r="B2597" i="10"/>
  <c r="C2583" i="10"/>
  <c r="B2583" i="10"/>
  <c r="C2459" i="10"/>
  <c r="B2459" i="10"/>
  <c r="C2445" i="10"/>
  <c r="B2445" i="10"/>
  <c r="C2515" i="10"/>
  <c r="B2515" i="10"/>
  <c r="E1701" i="10" l="1"/>
  <c r="D1701" i="10"/>
  <c r="E1700" i="10"/>
  <c r="D1700" i="10"/>
  <c r="E1733" i="10"/>
  <c r="D1733" i="10"/>
  <c r="E1732" i="10"/>
  <c r="D1732" i="10"/>
  <c r="H1828" i="10"/>
  <c r="I1828" i="10"/>
  <c r="J1828" i="10"/>
  <c r="F1828" i="10"/>
  <c r="H1797" i="10"/>
  <c r="I1797" i="10"/>
  <c r="J1797" i="10"/>
  <c r="F1797" i="10"/>
  <c r="J1893" i="10"/>
  <c r="F1893" i="10"/>
  <c r="I1893" i="10"/>
  <c r="H1893" i="10"/>
  <c r="J1925" i="10"/>
  <c r="F1925" i="10"/>
  <c r="I1925" i="10"/>
  <c r="H1925" i="10"/>
  <c r="G1893" i="10"/>
  <c r="J1796" i="10"/>
  <c r="F1796" i="10"/>
  <c r="I1796" i="10"/>
  <c r="H1796" i="10"/>
  <c r="J1829" i="10"/>
  <c r="F1829" i="10"/>
  <c r="I1829" i="10"/>
  <c r="H1829" i="10"/>
  <c r="H1892" i="10"/>
  <c r="J1892" i="10"/>
  <c r="F1892" i="10"/>
  <c r="I1892" i="10"/>
  <c r="H1924" i="10"/>
  <c r="I1924" i="10"/>
  <c r="J1924" i="10"/>
  <c r="F1924" i="10"/>
  <c r="G1892" i="10"/>
  <c r="G1797" i="10"/>
  <c r="G1829" i="10"/>
  <c r="H196" i="48"/>
  <c r="C3428" i="10"/>
  <c r="B3262" i="10"/>
  <c r="B197" i="48"/>
  <c r="B3429" i="10" s="1"/>
  <c r="F199" i="48"/>
  <c r="D198" i="48"/>
  <c r="G198" i="48"/>
  <c r="C3262" i="10"/>
  <c r="C197" i="48"/>
  <c r="E198" i="48"/>
  <c r="I198" i="48"/>
  <c r="G1828" i="10"/>
  <c r="G1796" i="10"/>
  <c r="G1764" i="10"/>
  <c r="G1765" i="10"/>
  <c r="C1701" i="1"/>
  <c r="B1701" i="10" s="1"/>
  <c r="B1701" i="1"/>
  <c r="C1732" i="1"/>
  <c r="B1732" i="10" s="1"/>
  <c r="B1732" i="1"/>
  <c r="B1733" i="1"/>
  <c r="C1733" i="1"/>
  <c r="B1733" i="10" s="1"/>
  <c r="B1700" i="1"/>
  <c r="C1700" i="1"/>
  <c r="B1700" i="10" s="1"/>
  <c r="I1669" i="10"/>
  <c r="J200" i="48"/>
  <c r="J201" i="48"/>
  <c r="C2447" i="10"/>
  <c r="B2447" i="10"/>
  <c r="C2585" i="10"/>
  <c r="B2585" i="10"/>
  <c r="B2623" i="10"/>
  <c r="C2623" i="10"/>
  <c r="B2663" i="10"/>
  <c r="C2663" i="10"/>
  <c r="B2226" i="10"/>
  <c r="C2226" i="10"/>
  <c r="B2469" i="10"/>
  <c r="C2469" i="10"/>
  <c r="C2523" i="10"/>
  <c r="B2523" i="10"/>
  <c r="B2517" i="10"/>
  <c r="C2517" i="10"/>
  <c r="C2539" i="10"/>
  <c r="B2539" i="10"/>
  <c r="B2684" i="10"/>
  <c r="C2684" i="10"/>
  <c r="C2477" i="10"/>
  <c r="B2477" i="10"/>
  <c r="B2357" i="10"/>
  <c r="C2357" i="10"/>
  <c r="B2591" i="10"/>
  <c r="C2591" i="10"/>
  <c r="B2385" i="10"/>
  <c r="C2385" i="10"/>
  <c r="B2502" i="10"/>
  <c r="C2502" i="10"/>
  <c r="C2615" i="10"/>
  <c r="B2615" i="10"/>
  <c r="B2429" i="10"/>
  <c r="C2429" i="10"/>
  <c r="B2509" i="10"/>
  <c r="C2509" i="10"/>
  <c r="B2313" i="10"/>
  <c r="C2313" i="10"/>
  <c r="C2644" i="10"/>
  <c r="B2644" i="10"/>
  <c r="C2292" i="10"/>
  <c r="B2292" i="10"/>
  <c r="C2344" i="10"/>
  <c r="B2344" i="10"/>
  <c r="C2494" i="10"/>
  <c r="B2494" i="10"/>
  <c r="C2452" i="10"/>
  <c r="B2452" i="10"/>
  <c r="C2414" i="10"/>
  <c r="B2414" i="10"/>
  <c r="C2566" i="10"/>
  <c r="B2566" i="10"/>
  <c r="C2676" i="10"/>
  <c r="B2676" i="10"/>
  <c r="C2662" i="10"/>
  <c r="B2662" i="10"/>
  <c r="C2688" i="10"/>
  <c r="B2688" i="10"/>
  <c r="C2398" i="10"/>
  <c r="B2398" i="10"/>
  <c r="C2501" i="10"/>
  <c r="B2501" i="10"/>
  <c r="C2482" i="10"/>
  <c r="B2482" i="10"/>
  <c r="C2460" i="10"/>
  <c r="B2460" i="10"/>
  <c r="C2508" i="10"/>
  <c r="B2508" i="10"/>
  <c r="C2262" i="10"/>
  <c r="B2262" i="10"/>
  <c r="C2653" i="10"/>
  <c r="B2653" i="10"/>
  <c r="C2614" i="10"/>
  <c r="B2614" i="10"/>
  <c r="C2362" i="10"/>
  <c r="B2362" i="10"/>
  <c r="C2428" i="10"/>
  <c r="B2428" i="10"/>
  <c r="C2522" i="10"/>
  <c r="B2522" i="10"/>
  <c r="C2238" i="10"/>
  <c r="B2238" i="10"/>
  <c r="C2628" i="10"/>
  <c r="B2628" i="10"/>
  <c r="C2636" i="10"/>
  <c r="B2636" i="10"/>
  <c r="C2696" i="10"/>
  <c r="B2696" i="10"/>
  <c r="C2724" i="10"/>
  <c r="B2724" i="10"/>
  <c r="C2552" i="10"/>
  <c r="B2552" i="10"/>
  <c r="C2711" i="10"/>
  <c r="B2711" i="10"/>
  <c r="C2319" i="10"/>
  <c r="B2319" i="10"/>
  <c r="C2468" i="10"/>
  <c r="B2468" i="10"/>
  <c r="C2336" i="10"/>
  <c r="B2336" i="10"/>
  <c r="C2598" i="10"/>
  <c r="B2598" i="10"/>
  <c r="C2606" i="10"/>
  <c r="B2606" i="10"/>
  <c r="C2312" i="10"/>
  <c r="B2312" i="10"/>
  <c r="E1573" i="1"/>
  <c r="D1573" i="1"/>
  <c r="E1572" i="1"/>
  <c r="D1572" i="1"/>
  <c r="G199" i="48" l="1"/>
  <c r="D199" i="48"/>
  <c r="F200" i="48"/>
  <c r="C3263" i="10"/>
  <c r="C198" i="48"/>
  <c r="G1732" i="10"/>
  <c r="G1700" i="10"/>
  <c r="F1732" i="10"/>
  <c r="F1700" i="10"/>
  <c r="J1732" i="10"/>
  <c r="J1700" i="10"/>
  <c r="H1733" i="10"/>
  <c r="H1701" i="10"/>
  <c r="G1733" i="10"/>
  <c r="G1701" i="10"/>
  <c r="H197" i="48"/>
  <c r="C3429" i="10"/>
  <c r="I199" i="48"/>
  <c r="E199" i="48"/>
  <c r="F201" i="48"/>
  <c r="B3263" i="10"/>
  <c r="B198" i="48"/>
  <c r="B3430" i="10" s="1"/>
  <c r="I1732" i="10"/>
  <c r="I1700" i="10"/>
  <c r="H1732" i="10"/>
  <c r="H1700" i="10"/>
  <c r="F1733" i="10"/>
  <c r="F1701" i="10"/>
  <c r="J1733" i="10"/>
  <c r="J1701" i="10"/>
  <c r="I1733" i="10"/>
  <c r="I1701" i="10"/>
  <c r="G1668" i="10"/>
  <c r="F1668" i="10"/>
  <c r="J1668" i="10"/>
  <c r="H1669" i="10"/>
  <c r="G1669" i="10"/>
  <c r="I1668" i="10"/>
  <c r="H1668" i="10"/>
  <c r="F1669" i="10"/>
  <c r="J1669" i="10"/>
  <c r="B1572" i="1"/>
  <c r="D1636" i="1"/>
  <c r="C1636" i="10" s="1"/>
  <c r="D1604" i="1"/>
  <c r="C1604" i="10" s="1"/>
  <c r="B1573" i="1"/>
  <c r="D1637" i="1"/>
  <c r="C1637" i="10" s="1"/>
  <c r="D1605" i="1"/>
  <c r="C1605" i="10" s="1"/>
  <c r="E1636" i="1"/>
  <c r="F1636" i="1" s="1"/>
  <c r="E1604" i="1"/>
  <c r="F1604" i="1" s="1"/>
  <c r="E1637" i="1"/>
  <c r="F1637" i="1" s="1"/>
  <c r="E1605" i="1"/>
  <c r="F1605" i="1" s="1"/>
  <c r="E1572" i="10"/>
  <c r="D1572" i="10"/>
  <c r="E1573" i="10"/>
  <c r="D1573" i="10"/>
  <c r="C1573" i="1"/>
  <c r="B1573" i="10" s="1"/>
  <c r="C1573" i="10"/>
  <c r="C1572" i="1"/>
  <c r="B1572" i="10" s="1"/>
  <c r="C1572" i="10"/>
  <c r="B2524" i="10"/>
  <c r="C2524" i="10"/>
  <c r="C2227" i="10"/>
  <c r="B2227" i="10"/>
  <c r="B2592" i="10"/>
  <c r="C2592" i="10"/>
  <c r="B2624" i="10"/>
  <c r="C2624" i="10"/>
  <c r="B2586" i="10"/>
  <c r="C2586" i="10"/>
  <c r="C2314" i="10"/>
  <c r="B2314" i="10"/>
  <c r="B2358" i="10"/>
  <c r="C2358" i="10"/>
  <c r="B2478" i="10"/>
  <c r="C2478" i="10"/>
  <c r="B2540" i="10"/>
  <c r="C2540" i="10"/>
  <c r="B2638" i="10"/>
  <c r="C2638" i="10"/>
  <c r="C2655" i="10"/>
  <c r="B2655" i="10"/>
  <c r="B2608" i="10"/>
  <c r="C2608" i="10"/>
  <c r="B2462" i="10"/>
  <c r="C2462" i="10"/>
  <c r="C2321" i="10"/>
  <c r="B2321" i="10"/>
  <c r="C2430" i="10"/>
  <c r="B2430" i="10"/>
  <c r="C2470" i="10"/>
  <c r="B2470" i="10"/>
  <c r="B2600" i="10"/>
  <c r="C2600" i="10"/>
  <c r="B2454" i="10"/>
  <c r="C2454" i="10"/>
  <c r="B2484" i="10"/>
  <c r="C2484" i="10"/>
  <c r="C2713" i="10"/>
  <c r="B2713" i="10"/>
  <c r="B2616" i="10"/>
  <c r="C2616" i="10"/>
  <c r="B2386" i="10"/>
  <c r="C2386" i="10"/>
  <c r="C2664" i="10"/>
  <c r="B2664" i="10"/>
  <c r="B2630" i="10"/>
  <c r="C2630" i="10"/>
  <c r="C2637" i="10"/>
  <c r="B2637" i="10"/>
  <c r="C2725" i="10"/>
  <c r="B2725" i="10"/>
  <c r="C2697" i="10"/>
  <c r="B2697" i="10"/>
  <c r="C2629" i="10"/>
  <c r="B2629" i="10"/>
  <c r="C2239" i="10"/>
  <c r="B2239" i="10"/>
  <c r="C2689" i="10"/>
  <c r="B2689" i="10"/>
  <c r="C2645" i="10"/>
  <c r="B2645" i="10"/>
  <c r="C2599" i="10"/>
  <c r="B2599" i="10"/>
  <c r="C2461" i="10"/>
  <c r="B2461" i="10"/>
  <c r="C2363" i="10"/>
  <c r="B2363" i="10"/>
  <c r="C2483" i="10"/>
  <c r="B2483" i="10"/>
  <c r="C2712" i="10"/>
  <c r="B2712" i="10"/>
  <c r="C2399" i="10"/>
  <c r="B2399" i="10"/>
  <c r="C2293" i="10"/>
  <c r="B2293" i="10"/>
  <c r="C2654" i="10"/>
  <c r="B2654" i="10"/>
  <c r="C2263" i="10"/>
  <c r="B2263" i="10"/>
  <c r="C2282" i="10"/>
  <c r="B2282" i="10"/>
  <c r="C2607" i="10"/>
  <c r="B2607" i="10"/>
  <c r="C2567" i="10"/>
  <c r="B2567" i="10"/>
  <c r="C2415" i="10"/>
  <c r="B2415" i="10"/>
  <c r="C2453" i="10"/>
  <c r="B2453" i="10"/>
  <c r="C2345" i="10"/>
  <c r="B2345" i="10"/>
  <c r="C2320" i="10"/>
  <c r="B2320" i="10"/>
  <c r="C2553" i="10"/>
  <c r="B2553" i="10"/>
  <c r="E1637" i="10" l="1"/>
  <c r="D1637" i="10"/>
  <c r="E1636" i="10"/>
  <c r="D1636" i="10"/>
  <c r="E1605" i="10"/>
  <c r="D1605" i="10"/>
  <c r="E1604" i="10"/>
  <c r="D1604" i="10"/>
  <c r="D201" i="48"/>
  <c r="E201" i="48"/>
  <c r="G201" i="48"/>
  <c r="I201" i="48"/>
  <c r="B3264" i="10"/>
  <c r="B199" i="48"/>
  <c r="B3431" i="10" s="1"/>
  <c r="D200" i="48"/>
  <c r="E200" i="48"/>
  <c r="G200" i="48"/>
  <c r="I200" i="48"/>
  <c r="C3264" i="10"/>
  <c r="C199" i="48"/>
  <c r="H198" i="48"/>
  <c r="C3430" i="10"/>
  <c r="B1605" i="1"/>
  <c r="C1605" i="1"/>
  <c r="B1605" i="10" s="1"/>
  <c r="B1636" i="1"/>
  <c r="C1636" i="1"/>
  <c r="B1636" i="10" s="1"/>
  <c r="C1637" i="1"/>
  <c r="B1637" i="10" s="1"/>
  <c r="B1637" i="1"/>
  <c r="B1604" i="1"/>
  <c r="C1604" i="1"/>
  <c r="B1604" i="10" s="1"/>
  <c r="F1572" i="10"/>
  <c r="B2322" i="10"/>
  <c r="C2322" i="10"/>
  <c r="B2656" i="10"/>
  <c r="C2656" i="10"/>
  <c r="C2639" i="10"/>
  <c r="B2639" i="10"/>
  <c r="C2541" i="10"/>
  <c r="B2541" i="10"/>
  <c r="B2479" i="10"/>
  <c r="C2479" i="10"/>
  <c r="B2315" i="10"/>
  <c r="C2315" i="10"/>
  <c r="B2714" i="10"/>
  <c r="C2714" i="10"/>
  <c r="B2485" i="10"/>
  <c r="C2485" i="10"/>
  <c r="B2228" i="10"/>
  <c r="C2228" i="10"/>
  <c r="C2631" i="10"/>
  <c r="B2631" i="10"/>
  <c r="B2665" i="10"/>
  <c r="C2665" i="10"/>
  <c r="B2455" i="10"/>
  <c r="C2455" i="10"/>
  <c r="B2431" i="10"/>
  <c r="C2431" i="10"/>
  <c r="B2647" i="10"/>
  <c r="C2647" i="10"/>
  <c r="C2609" i="10"/>
  <c r="B2609" i="10"/>
  <c r="B2625" i="10"/>
  <c r="C2625" i="10"/>
  <c r="C2593" i="10"/>
  <c r="B2593" i="10"/>
  <c r="B2471" i="10"/>
  <c r="C2471" i="10"/>
  <c r="C2525" i="10"/>
  <c r="B2525" i="10"/>
  <c r="C2463" i="10"/>
  <c r="B2463" i="10"/>
  <c r="C2387" i="10"/>
  <c r="B2387" i="10"/>
  <c r="C2617" i="10"/>
  <c r="B2617" i="10"/>
  <c r="B2601" i="10"/>
  <c r="C2601" i="10"/>
  <c r="C2264" i="10"/>
  <c r="B2264" i="10"/>
  <c r="C2346" i="10"/>
  <c r="B2346" i="10"/>
  <c r="C2364" i="10"/>
  <c r="B2364" i="10"/>
  <c r="C2416" i="10"/>
  <c r="B2416" i="10"/>
  <c r="C2568" i="10"/>
  <c r="B2568" i="10"/>
  <c r="C2283" i="10"/>
  <c r="B2283" i="10"/>
  <c r="C2646" i="10"/>
  <c r="B2646" i="10"/>
  <c r="C2240" i="10"/>
  <c r="B2240" i="10"/>
  <c r="C2698" i="10"/>
  <c r="B2698" i="10"/>
  <c r="C2294" i="10"/>
  <c r="B2294" i="10"/>
  <c r="C2400" i="10"/>
  <c r="B2400" i="10"/>
  <c r="C2554" i="10"/>
  <c r="B2554" i="10"/>
  <c r="E1381" i="1"/>
  <c r="D1381" i="1"/>
  <c r="E1380" i="1"/>
  <c r="D138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50" i="1"/>
  <c r="D1285" i="1"/>
  <c r="D1284" i="1"/>
  <c r="C3265" i="10" l="1"/>
  <c r="C200" i="48"/>
  <c r="H1605" i="10"/>
  <c r="J1605" i="10"/>
  <c r="I1605" i="10"/>
  <c r="G1604" i="10"/>
  <c r="H1636" i="10"/>
  <c r="H1604" i="10"/>
  <c r="H199" i="48"/>
  <c r="C3431" i="10"/>
  <c r="B3265" i="10"/>
  <c r="B200" i="48"/>
  <c r="B3432" i="10" s="1"/>
  <c r="F1637" i="10"/>
  <c r="F1605" i="10"/>
  <c r="G1637" i="10"/>
  <c r="G1605" i="10"/>
  <c r="I1636" i="10"/>
  <c r="I1604" i="10"/>
  <c r="F1636" i="10"/>
  <c r="F1604" i="10"/>
  <c r="J1636" i="10"/>
  <c r="J1604" i="10"/>
  <c r="H1573" i="10"/>
  <c r="H1637" i="10"/>
  <c r="J1573" i="10"/>
  <c r="J1637" i="10"/>
  <c r="I1573" i="10"/>
  <c r="I1637" i="10"/>
  <c r="G1572" i="10"/>
  <c r="G1636" i="10"/>
  <c r="H1572" i="10"/>
  <c r="F1573" i="10"/>
  <c r="G1573" i="10"/>
  <c r="I1572" i="10"/>
  <c r="J1572" i="10"/>
  <c r="D1377" i="10"/>
  <c r="E1441" i="1"/>
  <c r="F1441" i="1" s="1"/>
  <c r="E1409" i="1"/>
  <c r="F1409" i="1" s="1"/>
  <c r="D1375" i="10"/>
  <c r="E1439" i="1"/>
  <c r="F1439" i="1" s="1"/>
  <c r="E1407" i="1"/>
  <c r="F1407" i="1" s="1"/>
  <c r="D1373" i="10"/>
  <c r="E1437" i="1"/>
  <c r="F1437" i="1" s="1"/>
  <c r="E1405" i="1"/>
  <c r="F1405" i="1" s="1"/>
  <c r="D1371" i="10"/>
  <c r="E1435" i="1"/>
  <c r="F1435" i="1" s="1"/>
  <c r="E1403" i="1"/>
  <c r="F1403" i="1" s="1"/>
  <c r="D1369" i="10"/>
  <c r="E1433" i="1"/>
  <c r="F1433" i="1" s="1"/>
  <c r="E1401" i="1"/>
  <c r="F1401" i="1" s="1"/>
  <c r="D1367" i="10"/>
  <c r="E1431" i="1"/>
  <c r="F1431" i="1" s="1"/>
  <c r="E1399" i="1"/>
  <c r="F1399" i="1" s="1"/>
  <c r="D1365" i="10"/>
  <c r="E1429" i="1"/>
  <c r="F1429" i="1" s="1"/>
  <c r="E1397" i="1"/>
  <c r="F1397" i="1" s="1"/>
  <c r="D1363" i="10"/>
  <c r="E1427" i="1"/>
  <c r="F1427" i="1" s="1"/>
  <c r="E1395" i="1"/>
  <c r="F1395" i="1" s="1"/>
  <c r="D1361" i="10"/>
  <c r="E1425" i="1"/>
  <c r="F1425" i="1" s="1"/>
  <c r="E1393" i="1"/>
  <c r="F1393" i="1" s="1"/>
  <c r="D1359" i="10"/>
  <c r="E1423" i="1"/>
  <c r="F1423" i="1" s="1"/>
  <c r="E1391" i="1"/>
  <c r="F1391" i="1" s="1"/>
  <c r="D1357" i="10"/>
  <c r="E1421" i="1"/>
  <c r="F1421" i="1" s="1"/>
  <c r="E1389" i="1"/>
  <c r="F1389" i="1" s="1"/>
  <c r="D1355" i="10"/>
  <c r="E1419" i="1"/>
  <c r="F1419" i="1" s="1"/>
  <c r="E1387" i="1"/>
  <c r="F1387" i="1" s="1"/>
  <c r="D1353" i="10"/>
  <c r="E1417" i="1"/>
  <c r="F1417" i="1" s="1"/>
  <c r="E1385" i="1"/>
  <c r="F1385" i="1" s="1"/>
  <c r="D1351" i="10"/>
  <c r="E1415" i="1"/>
  <c r="F1415" i="1" s="1"/>
  <c r="E1383" i="1"/>
  <c r="F1383" i="1" s="1"/>
  <c r="E1444" i="1"/>
  <c r="F1444" i="1" s="1"/>
  <c r="E1412" i="1"/>
  <c r="F1412" i="1" s="1"/>
  <c r="E1445" i="1"/>
  <c r="F1445" i="1" s="1"/>
  <c r="E1413" i="1"/>
  <c r="F1413" i="1" s="1"/>
  <c r="D1379" i="10"/>
  <c r="E1443" i="1"/>
  <c r="F1443" i="1" s="1"/>
  <c r="E1411" i="1"/>
  <c r="F1411" i="1" s="1"/>
  <c r="D1350" i="10"/>
  <c r="E1414" i="1"/>
  <c r="F1414" i="1" s="1"/>
  <c r="E1382" i="1"/>
  <c r="F1382" i="1" s="1"/>
  <c r="D1378" i="10"/>
  <c r="E1442" i="1"/>
  <c r="F1442" i="1" s="1"/>
  <c r="E1410" i="1"/>
  <c r="F1410" i="1" s="1"/>
  <c r="D1376" i="10"/>
  <c r="E1440" i="1"/>
  <c r="F1440" i="1" s="1"/>
  <c r="E1408" i="1"/>
  <c r="F1408" i="1" s="1"/>
  <c r="D1374" i="10"/>
  <c r="E1438" i="1"/>
  <c r="F1438" i="1" s="1"/>
  <c r="E1406" i="1"/>
  <c r="F1406" i="1" s="1"/>
  <c r="D1372" i="10"/>
  <c r="E1436" i="1"/>
  <c r="F1436" i="1" s="1"/>
  <c r="E1404" i="1"/>
  <c r="F1404" i="1" s="1"/>
  <c r="D1370" i="10"/>
  <c r="E1434" i="1"/>
  <c r="F1434" i="1" s="1"/>
  <c r="E1402" i="1"/>
  <c r="F1402" i="1" s="1"/>
  <c r="D1368" i="10"/>
  <c r="E1432" i="1"/>
  <c r="F1432" i="1" s="1"/>
  <c r="E1400" i="1"/>
  <c r="F1400" i="1" s="1"/>
  <c r="D1366" i="10"/>
  <c r="E1430" i="1"/>
  <c r="F1430" i="1" s="1"/>
  <c r="E1398" i="1"/>
  <c r="F1398" i="1" s="1"/>
  <c r="D1364" i="10"/>
  <c r="E1428" i="1"/>
  <c r="F1428" i="1" s="1"/>
  <c r="E1396" i="1"/>
  <c r="F1396" i="1" s="1"/>
  <c r="D1362" i="10"/>
  <c r="E1426" i="1"/>
  <c r="F1426" i="1" s="1"/>
  <c r="E1394" i="1"/>
  <c r="F1394" i="1" s="1"/>
  <c r="D1360" i="10"/>
  <c r="E1424" i="1"/>
  <c r="F1424" i="1" s="1"/>
  <c r="E1392" i="1"/>
  <c r="F1392" i="1" s="1"/>
  <c r="D1358" i="10"/>
  <c r="E1422" i="1"/>
  <c r="F1422" i="1" s="1"/>
  <c r="E1390" i="1"/>
  <c r="F1390" i="1" s="1"/>
  <c r="D1356" i="10"/>
  <c r="E1420" i="1"/>
  <c r="F1420" i="1" s="1"/>
  <c r="E1388" i="1"/>
  <c r="F1388" i="1" s="1"/>
  <c r="D1354" i="10"/>
  <c r="E1418" i="1"/>
  <c r="F1418" i="1" s="1"/>
  <c r="E1386" i="1"/>
  <c r="F1386" i="1" s="1"/>
  <c r="D1352" i="10"/>
  <c r="E1416" i="1"/>
  <c r="F1416" i="1" s="1"/>
  <c r="E1384" i="1"/>
  <c r="F1384" i="1" s="1"/>
  <c r="B1380" i="1"/>
  <c r="D1444" i="1"/>
  <c r="C1444" i="10" s="1"/>
  <c r="D1412" i="1"/>
  <c r="C1412" i="10" s="1"/>
  <c r="C1381" i="1"/>
  <c r="B1381" i="10" s="1"/>
  <c r="D1445" i="1"/>
  <c r="C1445" i="10" s="1"/>
  <c r="D1413" i="1"/>
  <c r="C1413" i="10" s="1"/>
  <c r="B1284" i="1"/>
  <c r="D1348" i="1"/>
  <c r="C1348" i="10" s="1"/>
  <c r="D1316" i="1"/>
  <c r="C1316" i="10" s="1"/>
  <c r="E1348" i="1"/>
  <c r="F1348" i="1" s="1"/>
  <c r="E1316" i="1"/>
  <c r="F1316" i="1" s="1"/>
  <c r="E1349" i="1"/>
  <c r="F1349" i="1" s="1"/>
  <c r="E1317" i="1"/>
  <c r="F1317" i="1" s="1"/>
  <c r="B1285" i="1"/>
  <c r="D1349" i="1"/>
  <c r="C1349" i="10" s="1"/>
  <c r="D1317" i="1"/>
  <c r="C1317" i="10" s="1"/>
  <c r="C1381" i="10"/>
  <c r="B1381" i="1"/>
  <c r="E1285" i="10"/>
  <c r="D1285" i="10"/>
  <c r="E1380" i="10"/>
  <c r="D1380" i="10"/>
  <c r="E1381" i="10"/>
  <c r="D1381" i="10"/>
  <c r="E1284" i="10"/>
  <c r="D1284" i="10"/>
  <c r="C1284" i="1"/>
  <c r="B1284" i="10" s="1"/>
  <c r="C1284" i="10"/>
  <c r="C1285" i="1"/>
  <c r="B1285" i="10" s="1"/>
  <c r="C1285" i="10"/>
  <c r="C1380" i="1"/>
  <c r="B1380" i="10" s="1"/>
  <c r="C1380" i="10"/>
  <c r="C2648" i="10"/>
  <c r="B2648" i="10"/>
  <c r="B2666" i="10"/>
  <c r="C2666" i="10"/>
  <c r="B2316" i="10"/>
  <c r="C2316" i="10"/>
  <c r="C2480" i="10"/>
  <c r="B2480" i="10"/>
  <c r="C2542" i="10"/>
  <c r="B2542" i="10"/>
  <c r="B2640" i="10"/>
  <c r="C2640" i="10"/>
  <c r="B2700" i="10"/>
  <c r="C2700" i="10"/>
  <c r="B2618" i="10"/>
  <c r="C2618" i="10"/>
  <c r="C2388" i="10"/>
  <c r="B2388" i="10"/>
  <c r="B2464" i="10"/>
  <c r="C2464" i="10"/>
  <c r="B2526" i="10"/>
  <c r="C2526" i="10"/>
  <c r="B2285" i="10"/>
  <c r="C2285" i="10"/>
  <c r="B2366" i="10"/>
  <c r="C2366" i="10"/>
  <c r="B2432" i="10"/>
  <c r="C2432" i="10"/>
  <c r="C2632" i="10"/>
  <c r="B2632" i="10"/>
  <c r="C2229" i="10"/>
  <c r="B2229" i="10"/>
  <c r="B2486" i="10"/>
  <c r="C2486" i="10"/>
  <c r="B2715" i="10"/>
  <c r="C2715" i="10"/>
  <c r="B2323" i="10"/>
  <c r="C2323" i="10"/>
  <c r="B2472" i="10"/>
  <c r="C2472" i="10"/>
  <c r="C2626" i="10"/>
  <c r="B2626" i="10"/>
  <c r="C2657" i="10"/>
  <c r="B2657" i="10"/>
  <c r="C2699" i="10"/>
  <c r="B2699" i="10"/>
  <c r="C2241" i="10"/>
  <c r="B2241" i="10"/>
  <c r="C2265" i="10"/>
  <c r="B2265" i="10"/>
  <c r="C2284" i="10"/>
  <c r="B2284" i="10"/>
  <c r="C2347" i="10"/>
  <c r="B2347" i="10"/>
  <c r="C2555" i="10"/>
  <c r="B2555" i="10"/>
  <c r="C2401" i="10"/>
  <c r="B2401" i="10"/>
  <c r="C2295" i="10"/>
  <c r="B2295" i="10"/>
  <c r="C2569" i="10"/>
  <c r="B2569" i="10"/>
  <c r="C2417" i="10"/>
  <c r="B2417" i="10"/>
  <c r="C2365" i="10"/>
  <c r="B2365" i="10"/>
  <c r="E1317" i="10" l="1"/>
  <c r="D1317" i="10"/>
  <c r="E1316" i="10"/>
  <c r="D1316" i="10"/>
  <c r="E1416" i="10"/>
  <c r="D1416" i="10"/>
  <c r="E1386" i="10"/>
  <c r="D1386" i="10"/>
  <c r="E1420" i="10"/>
  <c r="D1420" i="10"/>
  <c r="E1390" i="10"/>
  <c r="D1390" i="10"/>
  <c r="E1424" i="10"/>
  <c r="D1424" i="10"/>
  <c r="E1394" i="10"/>
  <c r="D1394" i="10"/>
  <c r="E1428" i="10"/>
  <c r="D1428" i="10"/>
  <c r="E1398" i="10"/>
  <c r="D1398" i="10"/>
  <c r="E1432" i="10"/>
  <c r="D1432" i="10"/>
  <c r="E1402" i="10"/>
  <c r="D1402" i="10"/>
  <c r="E1436" i="10"/>
  <c r="D1436" i="10"/>
  <c r="E1406" i="10"/>
  <c r="D1406" i="10"/>
  <c r="E1440" i="10"/>
  <c r="D1440" i="10"/>
  <c r="E1410" i="10"/>
  <c r="D1410" i="10"/>
  <c r="E1414" i="10"/>
  <c r="D1414" i="10"/>
  <c r="E1411" i="10"/>
  <c r="D1411" i="10"/>
  <c r="E1445" i="10"/>
  <c r="D1445" i="10"/>
  <c r="E1444" i="10"/>
  <c r="D1444" i="10"/>
  <c r="E1415" i="10"/>
  <c r="D1415" i="10"/>
  <c r="E1385" i="10"/>
  <c r="D1385" i="10"/>
  <c r="E1419" i="10"/>
  <c r="D1419" i="10"/>
  <c r="E1389" i="10"/>
  <c r="D1389" i="10"/>
  <c r="E1423" i="10"/>
  <c r="D1423" i="10"/>
  <c r="E1393" i="10"/>
  <c r="D1393" i="10"/>
  <c r="E1427" i="10"/>
  <c r="D1427" i="10"/>
  <c r="E1397" i="10"/>
  <c r="D1397" i="10"/>
  <c r="E1431" i="10"/>
  <c r="D1431" i="10"/>
  <c r="E1401" i="10"/>
  <c r="D1401" i="10"/>
  <c r="E1435" i="10"/>
  <c r="D1435" i="10"/>
  <c r="E1405" i="10"/>
  <c r="D1405" i="10"/>
  <c r="E1439" i="10"/>
  <c r="D1439" i="10"/>
  <c r="E1409" i="10"/>
  <c r="D1409" i="10"/>
  <c r="E1349" i="10"/>
  <c r="D1349" i="10"/>
  <c r="E1348" i="10"/>
  <c r="D1348" i="10"/>
  <c r="E1384" i="10"/>
  <c r="D1384" i="10"/>
  <c r="E1418" i="10"/>
  <c r="D1418" i="10"/>
  <c r="E1388" i="10"/>
  <c r="D1388" i="10"/>
  <c r="E1422" i="10"/>
  <c r="D1422" i="10"/>
  <c r="E1392" i="10"/>
  <c r="D1392" i="10"/>
  <c r="E1426" i="10"/>
  <c r="D1426" i="10"/>
  <c r="E1396" i="10"/>
  <c r="D1396" i="10"/>
  <c r="E1430" i="10"/>
  <c r="D1430" i="10"/>
  <c r="E1400" i="10"/>
  <c r="D1400" i="10"/>
  <c r="E1434" i="10"/>
  <c r="D1434" i="10"/>
  <c r="E1404" i="10"/>
  <c r="D1404" i="10"/>
  <c r="E1438" i="10"/>
  <c r="D1438" i="10"/>
  <c r="E1408" i="10"/>
  <c r="D1408" i="10"/>
  <c r="E1442" i="10"/>
  <c r="D1442" i="10"/>
  <c r="E1382" i="10"/>
  <c r="D1382" i="10"/>
  <c r="E1443" i="10"/>
  <c r="D1443" i="10"/>
  <c r="E1413" i="10"/>
  <c r="D1413" i="10"/>
  <c r="E1412" i="10"/>
  <c r="D1412" i="10"/>
  <c r="E1383" i="10"/>
  <c r="D1383" i="10"/>
  <c r="E1417" i="10"/>
  <c r="D1417" i="10"/>
  <c r="E1387" i="10"/>
  <c r="D1387" i="10"/>
  <c r="E1421" i="10"/>
  <c r="D1421" i="10"/>
  <c r="E1391" i="10"/>
  <c r="D1391" i="10"/>
  <c r="E1425" i="10"/>
  <c r="D1425" i="10"/>
  <c r="E1395" i="10"/>
  <c r="D1395" i="10"/>
  <c r="E1429" i="10"/>
  <c r="D1429" i="10"/>
  <c r="E1399" i="10"/>
  <c r="D1399" i="10"/>
  <c r="E1433" i="10"/>
  <c r="D1433" i="10"/>
  <c r="E1403" i="10"/>
  <c r="D1403" i="10"/>
  <c r="E1437" i="10"/>
  <c r="D1437" i="10"/>
  <c r="E1407" i="10"/>
  <c r="D1407" i="10"/>
  <c r="E1441" i="10"/>
  <c r="D1441" i="10"/>
  <c r="C3266" i="10"/>
  <c r="C201" i="48"/>
  <c r="B3266" i="10"/>
  <c r="B201" i="48"/>
  <c r="B3433" i="10" s="1"/>
  <c r="H200" i="48"/>
  <c r="C3432" i="10"/>
  <c r="B1413" i="1"/>
  <c r="C1413" i="1"/>
  <c r="B1413" i="10" s="1"/>
  <c r="B1444" i="1"/>
  <c r="C1444" i="1"/>
  <c r="B1444" i="10" s="1"/>
  <c r="C1445" i="1"/>
  <c r="B1445" i="10" s="1"/>
  <c r="B1445" i="1"/>
  <c r="C1412" i="1"/>
  <c r="B1412" i="10" s="1"/>
  <c r="B1412" i="1"/>
  <c r="B1317" i="1"/>
  <c r="C1317" i="1"/>
  <c r="B1317" i="10" s="1"/>
  <c r="B1348" i="1"/>
  <c r="C1348" i="1"/>
  <c r="B1348" i="10" s="1"/>
  <c r="C1349" i="1"/>
  <c r="B1349" i="10" s="1"/>
  <c r="B1349" i="1"/>
  <c r="C1316" i="1"/>
  <c r="B1316" i="10" s="1"/>
  <c r="B1316" i="1"/>
  <c r="B2527" i="10"/>
  <c r="C2527" i="10"/>
  <c r="B2465" i="10"/>
  <c r="C2465" i="10"/>
  <c r="B2389" i="10"/>
  <c r="C2389" i="10"/>
  <c r="C2701" i="10"/>
  <c r="B2701" i="10"/>
  <c r="B2658" i="10"/>
  <c r="C2658" i="10"/>
  <c r="B2473" i="10"/>
  <c r="C2473" i="10"/>
  <c r="C2230" i="10"/>
  <c r="B2230" i="10"/>
  <c r="B2633" i="10"/>
  <c r="C2633" i="10"/>
  <c r="B2367" i="10"/>
  <c r="C2367" i="10"/>
  <c r="B2286" i="10"/>
  <c r="C2286" i="10"/>
  <c r="C2641" i="10"/>
  <c r="B2641" i="10"/>
  <c r="B2543" i="10"/>
  <c r="C2543" i="10"/>
  <c r="B2324" i="10"/>
  <c r="C2324" i="10"/>
  <c r="C2317" i="10"/>
  <c r="B2317" i="10"/>
  <c r="B2716" i="10"/>
  <c r="C2716" i="10"/>
  <c r="C2487" i="10"/>
  <c r="B2487" i="10"/>
  <c r="C2667" i="10"/>
  <c r="B2667" i="10"/>
  <c r="C2433" i="10"/>
  <c r="B2433" i="10"/>
  <c r="C2402" i="10"/>
  <c r="B2402" i="10"/>
  <c r="C2348" i="10"/>
  <c r="B2348" i="10"/>
  <c r="C2296" i="10"/>
  <c r="B2296" i="10"/>
  <c r="C2556" i="10"/>
  <c r="B2556" i="10"/>
  <c r="C2418" i="10"/>
  <c r="B2418" i="10"/>
  <c r="C2570" i="10"/>
  <c r="B2570" i="10"/>
  <c r="C2266" i="10"/>
  <c r="B2266" i="10"/>
  <c r="C2242" i="10"/>
  <c r="B2242" i="10"/>
  <c r="E1189" i="1"/>
  <c r="F1189" i="1" s="1"/>
  <c r="D1189" i="1"/>
  <c r="E1188" i="1"/>
  <c r="F1188" i="1" s="1"/>
  <c r="D1188" i="1"/>
  <c r="I1349" i="10" l="1"/>
  <c r="J1349" i="10"/>
  <c r="G1349" i="10"/>
  <c r="G1412" i="10"/>
  <c r="I1412" i="10"/>
  <c r="J1412" i="10"/>
  <c r="G1348" i="10"/>
  <c r="I1348" i="10"/>
  <c r="J1348" i="10"/>
  <c r="G1317" i="10"/>
  <c r="I1317" i="10"/>
  <c r="J1317" i="10"/>
  <c r="G1444" i="10"/>
  <c r="I1444" i="10"/>
  <c r="J1444" i="10"/>
  <c r="I1413" i="10"/>
  <c r="J1413" i="10"/>
  <c r="G1413" i="10"/>
  <c r="I1316" i="10"/>
  <c r="J1316" i="10"/>
  <c r="G1316" i="10"/>
  <c r="I1445" i="10"/>
  <c r="J1445" i="10"/>
  <c r="G1445" i="10"/>
  <c r="H201" i="48"/>
  <c r="C3433" i="10"/>
  <c r="E1253" i="1"/>
  <c r="F1253" i="1" s="1"/>
  <c r="E1221" i="1"/>
  <c r="F1221" i="1" s="1"/>
  <c r="B1188" i="1"/>
  <c r="D1252" i="1"/>
  <c r="C1252" i="10" s="1"/>
  <c r="D1220" i="1"/>
  <c r="C1220" i="10" s="1"/>
  <c r="B1189" i="1"/>
  <c r="D1253" i="1"/>
  <c r="C1253" i="10" s="1"/>
  <c r="D1221" i="1"/>
  <c r="C1221" i="10" s="1"/>
  <c r="E1252" i="1"/>
  <c r="F1252" i="1" s="1"/>
  <c r="E1220" i="1"/>
  <c r="F1220" i="1" s="1"/>
  <c r="E1189" i="10"/>
  <c r="D1189" i="10"/>
  <c r="E1188" i="10"/>
  <c r="D1188" i="10"/>
  <c r="C1188" i="1"/>
  <c r="B1188" i="10" s="1"/>
  <c r="C1188" i="10"/>
  <c r="C1189" i="1"/>
  <c r="B1189" i="10" s="1"/>
  <c r="C1189" i="10"/>
  <c r="C2659" i="10"/>
  <c r="B2659" i="10"/>
  <c r="B2544" i="10"/>
  <c r="C2544" i="10"/>
  <c r="B2702" i="10"/>
  <c r="C2702" i="10"/>
  <c r="C2466" i="10"/>
  <c r="B2466" i="10"/>
  <c r="B2244" i="10"/>
  <c r="C2244" i="10"/>
  <c r="B2668" i="10"/>
  <c r="C2668" i="10"/>
  <c r="C2634" i="10"/>
  <c r="B2634" i="10"/>
  <c r="B2350" i="10"/>
  <c r="C2350" i="10"/>
  <c r="B2231" i="10"/>
  <c r="C2231" i="10"/>
  <c r="C2717" i="10"/>
  <c r="B2717" i="10"/>
  <c r="B2325" i="10"/>
  <c r="C2325" i="10"/>
  <c r="C2390" i="10"/>
  <c r="B2390" i="10"/>
  <c r="C2528" i="10"/>
  <c r="B2528" i="10"/>
  <c r="B2368" i="10"/>
  <c r="C2368" i="10"/>
  <c r="C2243" i="10"/>
  <c r="B2243" i="10"/>
  <c r="C2267" i="10"/>
  <c r="B2267" i="10"/>
  <c r="C2557" i="10"/>
  <c r="B2557" i="10"/>
  <c r="C2403" i="10"/>
  <c r="B2403" i="10"/>
  <c r="C2297" i="10"/>
  <c r="B2297" i="10"/>
  <c r="C2571" i="10"/>
  <c r="B2571" i="10"/>
  <c r="C2419" i="10"/>
  <c r="B2419" i="10"/>
  <c r="C2349" i="10"/>
  <c r="B2349" i="10"/>
  <c r="E1093" i="1"/>
  <c r="F1093" i="1" s="1"/>
  <c r="D1093" i="1"/>
  <c r="E1092" i="1"/>
  <c r="F1092" i="1" s="1"/>
  <c r="D1092" i="1"/>
  <c r="E1220" i="10" l="1"/>
  <c r="D1220" i="10"/>
  <c r="E1221" i="10"/>
  <c r="D1221" i="10"/>
  <c r="E1252" i="10"/>
  <c r="D1252" i="10"/>
  <c r="E1253" i="10"/>
  <c r="D1253" i="10"/>
  <c r="B1221" i="1"/>
  <c r="C1221" i="1"/>
  <c r="B1221" i="10" s="1"/>
  <c r="B1252" i="1"/>
  <c r="C1252" i="1"/>
  <c r="B1252" i="10" s="1"/>
  <c r="C1253" i="1"/>
  <c r="B1253" i="10" s="1"/>
  <c r="B1253" i="1"/>
  <c r="C1220" i="1"/>
  <c r="B1220" i="10" s="1"/>
  <c r="B1220" i="1"/>
  <c r="B1093" i="1"/>
  <c r="D1157" i="1"/>
  <c r="C1157" i="10" s="1"/>
  <c r="D1125" i="1"/>
  <c r="C1125" i="10" s="1"/>
  <c r="E1156" i="1"/>
  <c r="F1156" i="1" s="1"/>
  <c r="E1124" i="1"/>
  <c r="F1124" i="1" s="1"/>
  <c r="E1157" i="1"/>
  <c r="F1157" i="1" s="1"/>
  <c r="E1125" i="1"/>
  <c r="F1125" i="1" s="1"/>
  <c r="B1092" i="1"/>
  <c r="D1156" i="1"/>
  <c r="C1156" i="10" s="1"/>
  <c r="D1124" i="1"/>
  <c r="C1124" i="10" s="1"/>
  <c r="E1092" i="10"/>
  <c r="D1092" i="10"/>
  <c r="E1093" i="10"/>
  <c r="D1093" i="10"/>
  <c r="C1092" i="1"/>
  <c r="B1092" i="10" s="1"/>
  <c r="C1092" i="10"/>
  <c r="C1093" i="1"/>
  <c r="B1093" i="10" s="1"/>
  <c r="C1093" i="10"/>
  <c r="B2703" i="10"/>
  <c r="C2703" i="10"/>
  <c r="C2660" i="10"/>
  <c r="B2660" i="10"/>
  <c r="B2529" i="10"/>
  <c r="C2529" i="10"/>
  <c r="B2669" i="10"/>
  <c r="C2669" i="10"/>
  <c r="C2351" i="10"/>
  <c r="B2351" i="10"/>
  <c r="B2545" i="10"/>
  <c r="C2545" i="10"/>
  <c r="C2326" i="10"/>
  <c r="B2326" i="10"/>
  <c r="C2245" i="10"/>
  <c r="B2245" i="10"/>
  <c r="B2369" i="10"/>
  <c r="C2369" i="10"/>
  <c r="B2391" i="10"/>
  <c r="C2391" i="10"/>
  <c r="B2232" i="10"/>
  <c r="C2232" i="10"/>
  <c r="C2559" i="10"/>
  <c r="B2559" i="10"/>
  <c r="C2420" i="10"/>
  <c r="B2420" i="10"/>
  <c r="C2572" i="10"/>
  <c r="B2572" i="10"/>
  <c r="C2298" i="10"/>
  <c r="B2298" i="10"/>
  <c r="C2404" i="10"/>
  <c r="B2404" i="10"/>
  <c r="C2558" i="10"/>
  <c r="B2558" i="10"/>
  <c r="C2268" i="10"/>
  <c r="B2268" i="10"/>
  <c r="E997" i="1"/>
  <c r="F997" i="1" s="1"/>
  <c r="D997" i="1"/>
  <c r="E996" i="1"/>
  <c r="F996" i="1" s="1"/>
  <c r="D996" i="1"/>
  <c r="E1157" i="10" l="1"/>
  <c r="D1157" i="10"/>
  <c r="E1156" i="10"/>
  <c r="D1156" i="10"/>
  <c r="H1220" i="10"/>
  <c r="I1220" i="10"/>
  <c r="J1220" i="10"/>
  <c r="F1220" i="10"/>
  <c r="J1253" i="10"/>
  <c r="F1253" i="10"/>
  <c r="I1253" i="10"/>
  <c r="H1253" i="10"/>
  <c r="E1125" i="10"/>
  <c r="D1125" i="10"/>
  <c r="E1124" i="10"/>
  <c r="D1124" i="10"/>
  <c r="H1252" i="10"/>
  <c r="I1252" i="10"/>
  <c r="J1252" i="10"/>
  <c r="F1252" i="10"/>
  <c r="J1221" i="10"/>
  <c r="F1221" i="10"/>
  <c r="I1221" i="10"/>
  <c r="H1221" i="10"/>
  <c r="C1124" i="1"/>
  <c r="B1124" i="10" s="1"/>
  <c r="B1124" i="1"/>
  <c r="C1157" i="1"/>
  <c r="B1157" i="10" s="1"/>
  <c r="B1157" i="1"/>
  <c r="B1156" i="1"/>
  <c r="C1156" i="1"/>
  <c r="B1156" i="10" s="1"/>
  <c r="B1125" i="1"/>
  <c r="C1125" i="1"/>
  <c r="B1125" i="10" s="1"/>
  <c r="E1060" i="1"/>
  <c r="F1060" i="1" s="1"/>
  <c r="E1028" i="1"/>
  <c r="F1028" i="1" s="1"/>
  <c r="E1061" i="1"/>
  <c r="F1061" i="1" s="1"/>
  <c r="E1029" i="1"/>
  <c r="F1029" i="1" s="1"/>
  <c r="B996" i="1"/>
  <c r="D1060" i="1"/>
  <c r="C1060" i="10" s="1"/>
  <c r="D1028" i="1"/>
  <c r="C1028" i="10" s="1"/>
  <c r="B997" i="1"/>
  <c r="D1061" i="1"/>
  <c r="C1061" i="10" s="1"/>
  <c r="D1029" i="1"/>
  <c r="C1029" i="10" s="1"/>
  <c r="E997" i="10"/>
  <c r="D997" i="10"/>
  <c r="E996" i="10"/>
  <c r="D996" i="10"/>
  <c r="C997" i="1"/>
  <c r="B997" i="10" s="1"/>
  <c r="C997" i="10"/>
  <c r="C996" i="1"/>
  <c r="B996" i="10" s="1"/>
  <c r="C996" i="10"/>
  <c r="B2392" i="10"/>
  <c r="C2392" i="10"/>
  <c r="C2704" i="10"/>
  <c r="B2704" i="10"/>
  <c r="B2546" i="10"/>
  <c r="C2546" i="10"/>
  <c r="B2422" i="10"/>
  <c r="C2422" i="10"/>
  <c r="B2670" i="10"/>
  <c r="C2670" i="10"/>
  <c r="B2530" i="10"/>
  <c r="C2530" i="10"/>
  <c r="C2661" i="10"/>
  <c r="B2661" i="10"/>
  <c r="B2327" i="10"/>
  <c r="C2327" i="10"/>
  <c r="C2233" i="10"/>
  <c r="B2233" i="10"/>
  <c r="C2370" i="10"/>
  <c r="B2370" i="10"/>
  <c r="B2246" i="10"/>
  <c r="C2246" i="10"/>
  <c r="C2269" i="10"/>
  <c r="B2269" i="10"/>
  <c r="C2405" i="10"/>
  <c r="B2405" i="10"/>
  <c r="C2299" i="10"/>
  <c r="B2299" i="10"/>
  <c r="C2573" i="10"/>
  <c r="B2573" i="10"/>
  <c r="C2421" i="10"/>
  <c r="B2421" i="10"/>
  <c r="E901" i="1"/>
  <c r="F901" i="1" s="1"/>
  <c r="D901" i="1"/>
  <c r="E900" i="1"/>
  <c r="F900" i="1" s="1"/>
  <c r="D900" i="1"/>
  <c r="E1029" i="10" l="1"/>
  <c r="D1029" i="10"/>
  <c r="E1028" i="10"/>
  <c r="D1028" i="10"/>
  <c r="F1157" i="10"/>
  <c r="H1157" i="10"/>
  <c r="I1157" i="10"/>
  <c r="J1157" i="10"/>
  <c r="F1124" i="10"/>
  <c r="H1124" i="10"/>
  <c r="I1124" i="10"/>
  <c r="J1124" i="10"/>
  <c r="E1061" i="10"/>
  <c r="D1061" i="10"/>
  <c r="E1060" i="10"/>
  <c r="D1060" i="10"/>
  <c r="F1125" i="10"/>
  <c r="H1125" i="10"/>
  <c r="I1125" i="10"/>
  <c r="J1125" i="10"/>
  <c r="F1156" i="10"/>
  <c r="H1156" i="10"/>
  <c r="I1156" i="10"/>
  <c r="J1156" i="10"/>
  <c r="G1156" i="10"/>
  <c r="G1124" i="10"/>
  <c r="G1157" i="10"/>
  <c r="G1125" i="10"/>
  <c r="G1092" i="10"/>
  <c r="G1093" i="10"/>
  <c r="G997" i="10"/>
  <c r="B1029" i="1"/>
  <c r="C1029" i="1"/>
  <c r="B1029" i="10" s="1"/>
  <c r="B1060" i="1"/>
  <c r="C1060" i="1"/>
  <c r="B1060" i="10" s="1"/>
  <c r="C1061" i="1"/>
  <c r="B1061" i="10" s="1"/>
  <c r="B1061" i="1"/>
  <c r="C1028" i="1"/>
  <c r="B1028" i="10" s="1"/>
  <c r="B1028" i="1"/>
  <c r="E964" i="1"/>
  <c r="F964" i="1" s="1"/>
  <c r="E932" i="1"/>
  <c r="F932" i="1" s="1"/>
  <c r="E965" i="1"/>
  <c r="F965" i="1" s="1"/>
  <c r="E933" i="1"/>
  <c r="F933" i="1" s="1"/>
  <c r="B900" i="1"/>
  <c r="D964" i="1"/>
  <c r="C964" i="10" s="1"/>
  <c r="D932" i="1"/>
  <c r="C932" i="10" s="1"/>
  <c r="B901" i="1"/>
  <c r="D965" i="1"/>
  <c r="C965" i="10" s="1"/>
  <c r="D933" i="1"/>
  <c r="C933" i="10" s="1"/>
  <c r="E900" i="10"/>
  <c r="D900" i="10"/>
  <c r="E901" i="10"/>
  <c r="D901" i="10"/>
  <c r="C900" i="1"/>
  <c r="B900" i="10" s="1"/>
  <c r="C900" i="10"/>
  <c r="C901" i="1"/>
  <c r="B901" i="10" s="1"/>
  <c r="C901" i="10"/>
  <c r="B2247" i="10"/>
  <c r="C2247" i="10"/>
  <c r="C2301" i="10"/>
  <c r="B2301" i="10"/>
  <c r="B2423" i="10"/>
  <c r="C2423" i="10"/>
  <c r="B2371" i="10"/>
  <c r="C2371" i="10"/>
  <c r="C2547" i="10"/>
  <c r="B2547" i="10"/>
  <c r="C2328" i="10"/>
  <c r="B2328" i="10"/>
  <c r="B2705" i="10"/>
  <c r="C2705" i="10"/>
  <c r="C2393" i="10"/>
  <c r="B2393" i="10"/>
  <c r="C2671" i="10"/>
  <c r="B2671" i="10"/>
  <c r="B2234" i="10"/>
  <c r="C2234" i="10"/>
  <c r="C2406" i="10"/>
  <c r="B2406" i="10"/>
  <c r="C2270" i="10"/>
  <c r="B2270" i="10"/>
  <c r="C2574" i="10"/>
  <c r="B2574" i="10"/>
  <c r="C2300" i="10"/>
  <c r="B2300" i="10"/>
  <c r="E805" i="1"/>
  <c r="F805" i="1" s="1"/>
  <c r="D805" i="1"/>
  <c r="E804" i="1"/>
  <c r="F804" i="1" s="1"/>
  <c r="D804" i="1"/>
  <c r="E803" i="1"/>
  <c r="F803" i="1" s="1"/>
  <c r="D803" i="1"/>
  <c r="E802" i="1"/>
  <c r="F802" i="1" s="1"/>
  <c r="D802" i="1"/>
  <c r="E801" i="1"/>
  <c r="F801" i="1" s="1"/>
  <c r="D801" i="1"/>
  <c r="E800" i="1"/>
  <c r="F800" i="1" s="1"/>
  <c r="D800" i="1"/>
  <c r="E799" i="1"/>
  <c r="F799" i="1" s="1"/>
  <c r="D799" i="1"/>
  <c r="E798" i="1"/>
  <c r="F798" i="1" s="1"/>
  <c r="D798" i="1"/>
  <c r="E797" i="1"/>
  <c r="F797" i="1" s="1"/>
  <c r="D797" i="1"/>
  <c r="E796" i="1"/>
  <c r="F796" i="1" s="1"/>
  <c r="D796" i="1"/>
  <c r="E795" i="1"/>
  <c r="F795" i="1" s="1"/>
  <c r="D795" i="1"/>
  <c r="E794" i="1"/>
  <c r="F794" i="1" s="1"/>
  <c r="D794" i="1"/>
  <c r="E793" i="1"/>
  <c r="F793" i="1" s="1"/>
  <c r="D793" i="1"/>
  <c r="E792" i="1"/>
  <c r="F792" i="1" s="1"/>
  <c r="D792" i="1"/>
  <c r="E791" i="1"/>
  <c r="F791" i="1" s="1"/>
  <c r="D791" i="1"/>
  <c r="E790" i="1"/>
  <c r="F790" i="1" s="1"/>
  <c r="D790" i="1"/>
  <c r="E789" i="1"/>
  <c r="F789" i="1" s="1"/>
  <c r="D789" i="1"/>
  <c r="E788" i="1"/>
  <c r="F788" i="1" s="1"/>
  <c r="D788" i="1"/>
  <c r="E787" i="1"/>
  <c r="F787" i="1" s="1"/>
  <c r="D787" i="1"/>
  <c r="E786" i="1"/>
  <c r="F786" i="1" s="1"/>
  <c r="D786" i="1"/>
  <c r="E785" i="1"/>
  <c r="F785" i="1" s="1"/>
  <c r="D785" i="1"/>
  <c r="E784" i="1"/>
  <c r="F784" i="1" s="1"/>
  <c r="D784" i="1"/>
  <c r="E783" i="1"/>
  <c r="F783" i="1" s="1"/>
  <c r="D783" i="1"/>
  <c r="E782" i="1"/>
  <c r="F782" i="1" s="1"/>
  <c r="D782" i="1"/>
  <c r="E781" i="1"/>
  <c r="F781" i="1" s="1"/>
  <c r="D781" i="1"/>
  <c r="E780" i="1"/>
  <c r="F780" i="1" s="1"/>
  <c r="D780" i="1"/>
  <c r="E779" i="1"/>
  <c r="F779" i="1" s="1"/>
  <c r="D779" i="1"/>
  <c r="E778" i="1"/>
  <c r="F778" i="1" s="1"/>
  <c r="D778" i="1"/>
  <c r="E777" i="1"/>
  <c r="F777" i="1" s="1"/>
  <c r="D777" i="1"/>
  <c r="E776" i="1"/>
  <c r="F776" i="1" s="1"/>
  <c r="D776" i="1"/>
  <c r="E775" i="1"/>
  <c r="F775" i="1" s="1"/>
  <c r="D775" i="1"/>
  <c r="E965" i="10" l="1"/>
  <c r="D965" i="10"/>
  <c r="E964" i="10"/>
  <c r="D964" i="10"/>
  <c r="H1060" i="10"/>
  <c r="I1060" i="10"/>
  <c r="J1060" i="10"/>
  <c r="F1060" i="10"/>
  <c r="J1029" i="10"/>
  <c r="F1029" i="10"/>
  <c r="I1029" i="10"/>
  <c r="H1029" i="10"/>
  <c r="G1029" i="10"/>
  <c r="E933" i="10"/>
  <c r="D933" i="10"/>
  <c r="E932" i="10"/>
  <c r="D932" i="10"/>
  <c r="H1028" i="10"/>
  <c r="I1028" i="10"/>
  <c r="J1028" i="10"/>
  <c r="F1028" i="10"/>
  <c r="J1061" i="10"/>
  <c r="F1061" i="10"/>
  <c r="I1061" i="10"/>
  <c r="H1061" i="10"/>
  <c r="G1061" i="10"/>
  <c r="G1060" i="10"/>
  <c r="G1028" i="10"/>
  <c r="G996" i="10"/>
  <c r="B933" i="1"/>
  <c r="C933" i="1"/>
  <c r="B933" i="10" s="1"/>
  <c r="B964" i="1"/>
  <c r="C964" i="1"/>
  <c r="B964" i="10" s="1"/>
  <c r="C965" i="1"/>
  <c r="B965" i="10" s="1"/>
  <c r="B965" i="1"/>
  <c r="C932" i="1"/>
  <c r="B932" i="10" s="1"/>
  <c r="B932" i="1"/>
  <c r="E839" i="1"/>
  <c r="F839" i="1" s="1"/>
  <c r="E807" i="1"/>
  <c r="F807" i="1" s="1"/>
  <c r="E840" i="1"/>
  <c r="F840" i="1" s="1"/>
  <c r="E808" i="1"/>
  <c r="F808" i="1" s="1"/>
  <c r="E842" i="1"/>
  <c r="F842" i="1" s="1"/>
  <c r="E810" i="1"/>
  <c r="F810" i="1" s="1"/>
  <c r="E844" i="1"/>
  <c r="F844" i="1" s="1"/>
  <c r="E812" i="1"/>
  <c r="F812" i="1" s="1"/>
  <c r="E846" i="1"/>
  <c r="F846" i="1" s="1"/>
  <c r="E814" i="1"/>
  <c r="F814" i="1" s="1"/>
  <c r="E848" i="1"/>
  <c r="F848" i="1" s="1"/>
  <c r="E816" i="1"/>
  <c r="F816" i="1" s="1"/>
  <c r="E850" i="1"/>
  <c r="F850" i="1" s="1"/>
  <c r="E818" i="1"/>
  <c r="F818" i="1" s="1"/>
  <c r="E852" i="1"/>
  <c r="F852" i="1" s="1"/>
  <c r="E820" i="1"/>
  <c r="F820" i="1" s="1"/>
  <c r="B775" i="1"/>
  <c r="D839" i="1"/>
  <c r="C839" i="10" s="1"/>
  <c r="D807" i="1"/>
  <c r="C807" i="10" s="1"/>
  <c r="B776" i="1"/>
  <c r="D840" i="1"/>
  <c r="C840" i="10" s="1"/>
  <c r="D808" i="1"/>
  <c r="C808" i="10" s="1"/>
  <c r="B777" i="1"/>
  <c r="D841" i="1"/>
  <c r="C841" i="10" s="1"/>
  <c r="D809" i="1"/>
  <c r="C809" i="10" s="1"/>
  <c r="B778" i="1"/>
  <c r="D842" i="1"/>
  <c r="C842" i="10" s="1"/>
  <c r="D810" i="1"/>
  <c r="C810" i="10" s="1"/>
  <c r="B779" i="1"/>
  <c r="D843" i="1"/>
  <c r="C843" i="10" s="1"/>
  <c r="D811" i="1"/>
  <c r="C811" i="10" s="1"/>
  <c r="B780" i="1"/>
  <c r="D844" i="1"/>
  <c r="C844" i="10" s="1"/>
  <c r="D812" i="1"/>
  <c r="C812" i="10" s="1"/>
  <c r="B781" i="1"/>
  <c r="D845" i="1"/>
  <c r="C845" i="10" s="1"/>
  <c r="D813" i="1"/>
  <c r="C813" i="10" s="1"/>
  <c r="B782" i="1"/>
  <c r="D846" i="1"/>
  <c r="C846" i="10" s="1"/>
  <c r="D814" i="1"/>
  <c r="C814" i="10" s="1"/>
  <c r="B783" i="1"/>
  <c r="D847" i="1"/>
  <c r="C847" i="10" s="1"/>
  <c r="D815" i="1"/>
  <c r="C815" i="10" s="1"/>
  <c r="B784" i="1"/>
  <c r="D848" i="1"/>
  <c r="C848" i="10" s="1"/>
  <c r="D816" i="1"/>
  <c r="C816" i="10" s="1"/>
  <c r="B785" i="1"/>
  <c r="D849" i="1"/>
  <c r="C849" i="10" s="1"/>
  <c r="D817" i="1"/>
  <c r="C817" i="10" s="1"/>
  <c r="B786" i="1"/>
  <c r="D850" i="1"/>
  <c r="C850" i="10" s="1"/>
  <c r="D818" i="1"/>
  <c r="C818" i="10" s="1"/>
  <c r="B787" i="1"/>
  <c r="D851" i="1"/>
  <c r="C851" i="10" s="1"/>
  <c r="D819" i="1"/>
  <c r="C819" i="10" s="1"/>
  <c r="B788" i="1"/>
  <c r="D852" i="1"/>
  <c r="C852" i="10" s="1"/>
  <c r="D820" i="1"/>
  <c r="C820" i="10" s="1"/>
  <c r="B789" i="1"/>
  <c r="D853" i="1"/>
  <c r="C853" i="10" s="1"/>
  <c r="D821" i="1"/>
  <c r="C821" i="10" s="1"/>
  <c r="B790" i="1"/>
  <c r="D854" i="1"/>
  <c r="C854" i="10" s="1"/>
  <c r="D822" i="1"/>
  <c r="C822" i="10" s="1"/>
  <c r="B791" i="1"/>
  <c r="D855" i="1"/>
  <c r="C855" i="10" s="1"/>
  <c r="D823" i="1"/>
  <c r="C823" i="10" s="1"/>
  <c r="B792" i="1"/>
  <c r="D856" i="1"/>
  <c r="C856" i="10" s="1"/>
  <c r="D824" i="1"/>
  <c r="C824" i="10" s="1"/>
  <c r="B793" i="1"/>
  <c r="D857" i="1"/>
  <c r="C857" i="10" s="1"/>
  <c r="D825" i="1"/>
  <c r="C825" i="10" s="1"/>
  <c r="B794" i="1"/>
  <c r="D858" i="1"/>
  <c r="C858" i="10" s="1"/>
  <c r="D826" i="1"/>
  <c r="C826" i="10" s="1"/>
  <c r="B795" i="1"/>
  <c r="D859" i="1"/>
  <c r="C859" i="10" s="1"/>
  <c r="D827" i="1"/>
  <c r="C827" i="10" s="1"/>
  <c r="B796" i="1"/>
  <c r="D860" i="1"/>
  <c r="C860" i="10" s="1"/>
  <c r="D828" i="1"/>
  <c r="C828" i="10" s="1"/>
  <c r="B797" i="1"/>
  <c r="D861" i="1"/>
  <c r="C861" i="10" s="1"/>
  <c r="D829" i="1"/>
  <c r="C829" i="10" s="1"/>
  <c r="B798" i="1"/>
  <c r="D862" i="1"/>
  <c r="C862" i="10" s="1"/>
  <c r="D830" i="1"/>
  <c r="C830" i="10" s="1"/>
  <c r="B799" i="1"/>
  <c r="D863" i="1"/>
  <c r="C863" i="10" s="1"/>
  <c r="D831" i="1"/>
  <c r="C831" i="10" s="1"/>
  <c r="B800" i="1"/>
  <c r="D864" i="1"/>
  <c r="C864" i="10" s="1"/>
  <c r="D832" i="1"/>
  <c r="C832" i="10" s="1"/>
  <c r="B801" i="1"/>
  <c r="D865" i="1"/>
  <c r="C865" i="10" s="1"/>
  <c r="D833" i="1"/>
  <c r="C833" i="10" s="1"/>
  <c r="B802" i="1"/>
  <c r="D866" i="1"/>
  <c r="C866" i="10" s="1"/>
  <c r="D834" i="1"/>
  <c r="C834" i="10" s="1"/>
  <c r="B803" i="1"/>
  <c r="I803" i="10" s="1"/>
  <c r="D867" i="1"/>
  <c r="C867" i="10" s="1"/>
  <c r="D835" i="1"/>
  <c r="C835" i="10" s="1"/>
  <c r="B804" i="1"/>
  <c r="D868" i="1"/>
  <c r="C868" i="10" s="1"/>
  <c r="D836" i="1"/>
  <c r="C836" i="10" s="1"/>
  <c r="B805" i="1"/>
  <c r="D869" i="1"/>
  <c r="C869" i="10" s="1"/>
  <c r="D837" i="1"/>
  <c r="C837" i="10" s="1"/>
  <c r="E841" i="1"/>
  <c r="F841" i="1" s="1"/>
  <c r="E809" i="1"/>
  <c r="F809" i="1" s="1"/>
  <c r="E843" i="1"/>
  <c r="F843" i="1" s="1"/>
  <c r="E811" i="1"/>
  <c r="F811" i="1" s="1"/>
  <c r="E845" i="1"/>
  <c r="F845" i="1" s="1"/>
  <c r="E813" i="1"/>
  <c r="F813" i="1" s="1"/>
  <c r="E847" i="1"/>
  <c r="F847" i="1" s="1"/>
  <c r="E815" i="1"/>
  <c r="F815" i="1" s="1"/>
  <c r="E849" i="1"/>
  <c r="F849" i="1" s="1"/>
  <c r="E817" i="1"/>
  <c r="F817" i="1" s="1"/>
  <c r="E851" i="1"/>
  <c r="F851" i="1" s="1"/>
  <c r="E819" i="1"/>
  <c r="F819" i="1" s="1"/>
  <c r="E853" i="1"/>
  <c r="F853" i="1" s="1"/>
  <c r="E821" i="1"/>
  <c r="F821" i="1" s="1"/>
  <c r="E854" i="1"/>
  <c r="F854" i="1" s="1"/>
  <c r="E822" i="1"/>
  <c r="F822" i="1" s="1"/>
  <c r="E855" i="1"/>
  <c r="F855" i="1" s="1"/>
  <c r="E823" i="1"/>
  <c r="F823" i="1" s="1"/>
  <c r="E856" i="1"/>
  <c r="F856" i="1" s="1"/>
  <c r="E824" i="1"/>
  <c r="F824" i="1" s="1"/>
  <c r="E857" i="1"/>
  <c r="F857" i="1" s="1"/>
  <c r="E825" i="1"/>
  <c r="F825" i="1" s="1"/>
  <c r="E858" i="1"/>
  <c r="F858" i="1" s="1"/>
  <c r="E826" i="1"/>
  <c r="F826" i="1" s="1"/>
  <c r="E859" i="1"/>
  <c r="F859" i="1" s="1"/>
  <c r="E827" i="1"/>
  <c r="F827" i="1" s="1"/>
  <c r="E860" i="1"/>
  <c r="F860" i="1" s="1"/>
  <c r="E828" i="1"/>
  <c r="F828" i="1" s="1"/>
  <c r="E861" i="1"/>
  <c r="F861" i="1" s="1"/>
  <c r="E829" i="1"/>
  <c r="F829" i="1" s="1"/>
  <c r="E862" i="1"/>
  <c r="F862" i="1" s="1"/>
  <c r="E830" i="1"/>
  <c r="F830" i="1" s="1"/>
  <c r="E863" i="1"/>
  <c r="F863" i="1" s="1"/>
  <c r="E831" i="1"/>
  <c r="F831" i="1" s="1"/>
  <c r="E864" i="1"/>
  <c r="F864" i="1" s="1"/>
  <c r="E832" i="1"/>
  <c r="F832" i="1" s="1"/>
  <c r="E865" i="1"/>
  <c r="F865" i="1" s="1"/>
  <c r="E833" i="1"/>
  <c r="F833" i="1" s="1"/>
  <c r="E866" i="1"/>
  <c r="F866" i="1" s="1"/>
  <c r="E834" i="1"/>
  <c r="F834" i="1" s="1"/>
  <c r="E867" i="1"/>
  <c r="F867" i="1" s="1"/>
  <c r="E835" i="1"/>
  <c r="F835" i="1" s="1"/>
  <c r="E868" i="1"/>
  <c r="F868" i="1" s="1"/>
  <c r="E836" i="1"/>
  <c r="F836" i="1" s="1"/>
  <c r="E869" i="1"/>
  <c r="F869" i="1" s="1"/>
  <c r="E837" i="1"/>
  <c r="F837" i="1" s="1"/>
  <c r="E776" i="10"/>
  <c r="D776" i="10"/>
  <c r="E778" i="10"/>
  <c r="D778" i="10"/>
  <c r="E779" i="10"/>
  <c r="D779" i="10"/>
  <c r="E781" i="10"/>
  <c r="D781" i="10"/>
  <c r="H803" i="10"/>
  <c r="E803" i="10"/>
  <c r="D803" i="10"/>
  <c r="E804" i="10"/>
  <c r="D804" i="10"/>
  <c r="E805" i="10"/>
  <c r="D805" i="10"/>
  <c r="E775" i="10"/>
  <c r="D775" i="10"/>
  <c r="E777" i="10"/>
  <c r="D777" i="10"/>
  <c r="E780" i="10"/>
  <c r="D780" i="10"/>
  <c r="E782" i="10"/>
  <c r="D782" i="10"/>
  <c r="E783" i="10"/>
  <c r="D783" i="10"/>
  <c r="E784" i="10"/>
  <c r="D784" i="10"/>
  <c r="E785" i="10"/>
  <c r="D785" i="10"/>
  <c r="E786" i="10"/>
  <c r="D786" i="10"/>
  <c r="E787" i="10"/>
  <c r="D787" i="10"/>
  <c r="E788" i="10"/>
  <c r="D788" i="10"/>
  <c r="E789" i="10"/>
  <c r="D789" i="10"/>
  <c r="E790" i="10"/>
  <c r="D790" i="10"/>
  <c r="E791" i="10"/>
  <c r="D791" i="10"/>
  <c r="E792" i="10"/>
  <c r="D792" i="10"/>
  <c r="E793" i="10"/>
  <c r="D793" i="10"/>
  <c r="E794" i="10"/>
  <c r="D794" i="10"/>
  <c r="E795" i="10"/>
  <c r="D795" i="10"/>
  <c r="E796" i="10"/>
  <c r="D796" i="10"/>
  <c r="E797" i="10"/>
  <c r="D797" i="10"/>
  <c r="E798" i="10"/>
  <c r="D798" i="10"/>
  <c r="E799" i="10"/>
  <c r="D799" i="10"/>
  <c r="E800" i="10"/>
  <c r="D800" i="10"/>
  <c r="E801" i="10"/>
  <c r="D801" i="10"/>
  <c r="E802" i="10"/>
  <c r="D802" i="10"/>
  <c r="C775" i="1"/>
  <c r="B775" i="10" s="1"/>
  <c r="C775" i="10"/>
  <c r="C776" i="1"/>
  <c r="B776" i="10" s="1"/>
  <c r="C776" i="10"/>
  <c r="C777" i="1"/>
  <c r="B777" i="10" s="1"/>
  <c r="C777" i="10"/>
  <c r="C778" i="1"/>
  <c r="B778" i="10" s="1"/>
  <c r="C778" i="10"/>
  <c r="C779" i="1"/>
  <c r="B779" i="10" s="1"/>
  <c r="C779" i="10"/>
  <c r="C780" i="1"/>
  <c r="B780" i="10" s="1"/>
  <c r="C780" i="10"/>
  <c r="C781" i="1"/>
  <c r="B781" i="10" s="1"/>
  <c r="C781" i="10"/>
  <c r="C782" i="1"/>
  <c r="B782" i="10" s="1"/>
  <c r="C782" i="10"/>
  <c r="C783" i="1"/>
  <c r="B783" i="10" s="1"/>
  <c r="C783" i="10"/>
  <c r="C784" i="1"/>
  <c r="B784" i="10" s="1"/>
  <c r="C784" i="10"/>
  <c r="C785" i="1"/>
  <c r="B785" i="10" s="1"/>
  <c r="C785" i="10"/>
  <c r="C786" i="1"/>
  <c r="B786" i="10" s="1"/>
  <c r="C786" i="10"/>
  <c r="C787" i="1"/>
  <c r="B787" i="10" s="1"/>
  <c r="C787" i="10"/>
  <c r="C788" i="1"/>
  <c r="B788" i="10" s="1"/>
  <c r="C788" i="10"/>
  <c r="C789" i="1"/>
  <c r="B789" i="10" s="1"/>
  <c r="C789" i="10"/>
  <c r="C790" i="1"/>
  <c r="B790" i="10" s="1"/>
  <c r="C790" i="10"/>
  <c r="C791" i="1"/>
  <c r="B791" i="10" s="1"/>
  <c r="C791" i="10"/>
  <c r="C792" i="1"/>
  <c r="B792" i="10" s="1"/>
  <c r="C792" i="10"/>
  <c r="C793" i="1"/>
  <c r="B793" i="10" s="1"/>
  <c r="C793" i="10"/>
  <c r="C794" i="1"/>
  <c r="B794" i="10" s="1"/>
  <c r="C794" i="10"/>
  <c r="C795" i="1"/>
  <c r="B795" i="10" s="1"/>
  <c r="C795" i="10"/>
  <c r="C796" i="1"/>
  <c r="B796" i="10" s="1"/>
  <c r="C796" i="10"/>
  <c r="C797" i="1"/>
  <c r="B797" i="10" s="1"/>
  <c r="C797" i="10"/>
  <c r="C798" i="1"/>
  <c r="B798" i="10" s="1"/>
  <c r="C798" i="10"/>
  <c r="C799" i="1"/>
  <c r="B799" i="10" s="1"/>
  <c r="C799" i="10"/>
  <c r="C800" i="1"/>
  <c r="B800" i="10" s="1"/>
  <c r="C800" i="10"/>
  <c r="C801" i="1"/>
  <c r="B801" i="10" s="1"/>
  <c r="C801" i="10"/>
  <c r="C802" i="1"/>
  <c r="B802" i="10" s="1"/>
  <c r="C802" i="10"/>
  <c r="C803" i="1"/>
  <c r="B803" i="10" s="1"/>
  <c r="C803" i="10"/>
  <c r="C804" i="1"/>
  <c r="B804" i="10" s="1"/>
  <c r="C804" i="10"/>
  <c r="C805" i="1"/>
  <c r="B805" i="10" s="1"/>
  <c r="C805" i="10"/>
  <c r="B2329" i="10"/>
  <c r="C2329" i="10"/>
  <c r="C2706" i="10"/>
  <c r="B2706" i="10"/>
  <c r="B2548" i="10"/>
  <c r="C2548" i="10"/>
  <c r="B2424" i="10"/>
  <c r="C2424" i="10"/>
  <c r="B2408" i="10"/>
  <c r="C2408" i="10"/>
  <c r="B2302" i="10"/>
  <c r="C2302" i="10"/>
  <c r="B2248" i="10"/>
  <c r="C2248" i="10"/>
  <c r="B2235" i="10"/>
  <c r="C2235" i="10"/>
  <c r="C2372" i="10"/>
  <c r="B2372" i="10"/>
  <c r="C2271" i="10"/>
  <c r="B2271" i="10"/>
  <c r="C2575" i="10"/>
  <c r="B2575" i="10"/>
  <c r="C2407" i="10"/>
  <c r="B2407" i="10"/>
  <c r="G803" i="10" l="1"/>
  <c r="F803" i="10"/>
  <c r="E837" i="10"/>
  <c r="D837" i="10"/>
  <c r="E836" i="10"/>
  <c r="D836" i="10"/>
  <c r="E835" i="10"/>
  <c r="D835" i="10"/>
  <c r="E834" i="10"/>
  <c r="D834" i="10"/>
  <c r="E833" i="10"/>
  <c r="D833" i="10"/>
  <c r="E832" i="10"/>
  <c r="D832" i="10"/>
  <c r="E831" i="10"/>
  <c r="D831" i="10"/>
  <c r="E830" i="10"/>
  <c r="D830" i="10"/>
  <c r="E829" i="10"/>
  <c r="D829" i="10"/>
  <c r="E828" i="10"/>
  <c r="D828" i="10"/>
  <c r="E827" i="10"/>
  <c r="D827" i="10"/>
  <c r="E826" i="10"/>
  <c r="D826" i="10"/>
  <c r="E825" i="10"/>
  <c r="D825" i="10"/>
  <c r="E824" i="10"/>
  <c r="D824" i="10"/>
  <c r="E823" i="10"/>
  <c r="D823" i="10"/>
  <c r="E822" i="10"/>
  <c r="D822" i="10"/>
  <c r="E821" i="10"/>
  <c r="D821" i="10"/>
  <c r="E819" i="10"/>
  <c r="D819" i="10"/>
  <c r="E817" i="10"/>
  <c r="D817" i="10"/>
  <c r="E815" i="10"/>
  <c r="D815" i="10"/>
  <c r="E813" i="10"/>
  <c r="D813" i="10"/>
  <c r="E811" i="10"/>
  <c r="D811" i="10"/>
  <c r="E809" i="10"/>
  <c r="D809" i="10"/>
  <c r="E852" i="10"/>
  <c r="D852" i="10"/>
  <c r="E850" i="10"/>
  <c r="D850" i="10"/>
  <c r="E848" i="10"/>
  <c r="D848" i="10"/>
  <c r="E846" i="10"/>
  <c r="D846" i="10"/>
  <c r="E844" i="10"/>
  <c r="D844" i="10"/>
  <c r="E842" i="10"/>
  <c r="D842" i="10"/>
  <c r="E840" i="10"/>
  <c r="D840" i="10"/>
  <c r="E839" i="10"/>
  <c r="D839" i="10"/>
  <c r="H964" i="10"/>
  <c r="I964" i="10"/>
  <c r="J964" i="10"/>
  <c r="F964" i="10"/>
  <c r="H933" i="10"/>
  <c r="I933" i="10"/>
  <c r="J933" i="10"/>
  <c r="F933" i="10"/>
  <c r="E869" i="10"/>
  <c r="D869" i="10"/>
  <c r="E868" i="10"/>
  <c r="D868" i="10"/>
  <c r="E867" i="10"/>
  <c r="D867" i="10"/>
  <c r="E866" i="10"/>
  <c r="D866" i="10"/>
  <c r="E865" i="10"/>
  <c r="D865" i="10"/>
  <c r="E864" i="10"/>
  <c r="D864" i="10"/>
  <c r="E863" i="10"/>
  <c r="D863" i="10"/>
  <c r="E862" i="10"/>
  <c r="D862" i="10"/>
  <c r="E861" i="10"/>
  <c r="D861" i="10"/>
  <c r="E860" i="10"/>
  <c r="D860" i="10"/>
  <c r="E859" i="10"/>
  <c r="D859" i="10"/>
  <c r="E858" i="10"/>
  <c r="D858" i="10"/>
  <c r="E857" i="10"/>
  <c r="D857" i="10"/>
  <c r="E856" i="10"/>
  <c r="D856" i="10"/>
  <c r="E855" i="10"/>
  <c r="D855" i="10"/>
  <c r="E854" i="10"/>
  <c r="D854" i="10"/>
  <c r="E853" i="10"/>
  <c r="D853" i="10"/>
  <c r="E851" i="10"/>
  <c r="D851" i="10"/>
  <c r="E849" i="10"/>
  <c r="D849" i="10"/>
  <c r="E847" i="10"/>
  <c r="D847" i="10"/>
  <c r="E845" i="10"/>
  <c r="D845" i="10"/>
  <c r="E843" i="10"/>
  <c r="D843" i="10"/>
  <c r="E841" i="10"/>
  <c r="D841" i="10"/>
  <c r="E820" i="10"/>
  <c r="D820" i="10"/>
  <c r="E818" i="10"/>
  <c r="D818" i="10"/>
  <c r="E816" i="10"/>
  <c r="D816" i="10"/>
  <c r="E814" i="10"/>
  <c r="D814" i="10"/>
  <c r="E812" i="10"/>
  <c r="D812" i="10"/>
  <c r="E810" i="10"/>
  <c r="D810" i="10"/>
  <c r="E808" i="10"/>
  <c r="D808" i="10"/>
  <c r="E807" i="10"/>
  <c r="D807" i="10"/>
  <c r="J932" i="10"/>
  <c r="H932" i="10"/>
  <c r="I932" i="10"/>
  <c r="F932" i="10"/>
  <c r="J965" i="10"/>
  <c r="F965" i="10"/>
  <c r="I965" i="10"/>
  <c r="H965" i="10"/>
  <c r="G933" i="10"/>
  <c r="G965" i="10"/>
  <c r="G964" i="10"/>
  <c r="G932" i="10"/>
  <c r="G900" i="10"/>
  <c r="G901" i="10"/>
  <c r="J803" i="10"/>
  <c r="C869" i="1"/>
  <c r="B869" i="10" s="1"/>
  <c r="B869" i="1"/>
  <c r="C836" i="1"/>
  <c r="B836" i="10" s="1"/>
  <c r="B836" i="1"/>
  <c r="C867" i="1"/>
  <c r="B867" i="10" s="1"/>
  <c r="B867" i="1"/>
  <c r="H867" i="10" s="1"/>
  <c r="C834" i="1"/>
  <c r="B834" i="10" s="1"/>
  <c r="B834" i="1"/>
  <c r="C865" i="1"/>
  <c r="B865" i="10" s="1"/>
  <c r="B865" i="1"/>
  <c r="C832" i="1"/>
  <c r="B832" i="10" s="1"/>
  <c r="B832" i="1"/>
  <c r="C863" i="1"/>
  <c r="B863" i="10" s="1"/>
  <c r="B863" i="1"/>
  <c r="C830" i="1"/>
  <c r="B830" i="10" s="1"/>
  <c r="B830" i="1"/>
  <c r="C861" i="1"/>
  <c r="B861" i="10" s="1"/>
  <c r="B861" i="1"/>
  <c r="C828" i="1"/>
  <c r="B828" i="10" s="1"/>
  <c r="B828" i="1"/>
  <c r="C859" i="1"/>
  <c r="B859" i="10" s="1"/>
  <c r="B859" i="1"/>
  <c r="C826" i="1"/>
  <c r="B826" i="10" s="1"/>
  <c r="B826" i="1"/>
  <c r="C857" i="1"/>
  <c r="B857" i="10" s="1"/>
  <c r="B857" i="1"/>
  <c r="C824" i="1"/>
  <c r="B824" i="10" s="1"/>
  <c r="B824" i="1"/>
  <c r="C855" i="1"/>
  <c r="B855" i="10" s="1"/>
  <c r="B855" i="1"/>
  <c r="C822" i="1"/>
  <c r="B822" i="10" s="1"/>
  <c r="B822" i="1"/>
  <c r="B853" i="1"/>
  <c r="C853" i="1"/>
  <c r="B853" i="10" s="1"/>
  <c r="C820" i="1"/>
  <c r="B820" i="10" s="1"/>
  <c r="B820" i="1"/>
  <c r="C851" i="1"/>
  <c r="B851" i="10" s="1"/>
  <c r="B851" i="1"/>
  <c r="C818" i="1"/>
  <c r="B818" i="10" s="1"/>
  <c r="B818" i="1"/>
  <c r="C849" i="1"/>
  <c r="B849" i="10" s="1"/>
  <c r="B849" i="1"/>
  <c r="C816" i="1"/>
  <c r="B816" i="10" s="1"/>
  <c r="B816" i="1"/>
  <c r="C847" i="1"/>
  <c r="B847" i="10" s="1"/>
  <c r="B847" i="1"/>
  <c r="C814" i="1"/>
  <c r="B814" i="10" s="1"/>
  <c r="B814" i="1"/>
  <c r="C845" i="1"/>
  <c r="B845" i="10" s="1"/>
  <c r="B845" i="1"/>
  <c r="C812" i="1"/>
  <c r="B812" i="10" s="1"/>
  <c r="B812" i="1"/>
  <c r="C843" i="1"/>
  <c r="B843" i="10" s="1"/>
  <c r="B843" i="1"/>
  <c r="C810" i="1"/>
  <c r="B810" i="10" s="1"/>
  <c r="B810" i="1"/>
  <c r="C841" i="1"/>
  <c r="B841" i="10" s="1"/>
  <c r="B841" i="1"/>
  <c r="C808" i="1"/>
  <c r="B808" i="10" s="1"/>
  <c r="B808" i="1"/>
  <c r="C839" i="1"/>
  <c r="B839" i="10" s="1"/>
  <c r="B839" i="1"/>
  <c r="C837" i="1"/>
  <c r="B837" i="10" s="1"/>
  <c r="B837" i="1"/>
  <c r="B868" i="1"/>
  <c r="C868" i="1"/>
  <c r="B868" i="10" s="1"/>
  <c r="B835" i="1"/>
  <c r="H835" i="10" s="1"/>
  <c r="C835" i="1"/>
  <c r="B835" i="10" s="1"/>
  <c r="B866" i="1"/>
  <c r="C866" i="1"/>
  <c r="B866" i="10" s="1"/>
  <c r="B833" i="1"/>
  <c r="C833" i="1"/>
  <c r="B833" i="10" s="1"/>
  <c r="B864" i="1"/>
  <c r="C864" i="1"/>
  <c r="B864" i="10" s="1"/>
  <c r="B831" i="1"/>
  <c r="C831" i="1"/>
  <c r="B831" i="10" s="1"/>
  <c r="B862" i="1"/>
  <c r="C862" i="1"/>
  <c r="B862" i="10" s="1"/>
  <c r="B829" i="1"/>
  <c r="C829" i="1"/>
  <c r="B829" i="10" s="1"/>
  <c r="B860" i="1"/>
  <c r="C860" i="1"/>
  <c r="B860" i="10" s="1"/>
  <c r="B827" i="1"/>
  <c r="C827" i="1"/>
  <c r="B827" i="10" s="1"/>
  <c r="B858" i="1"/>
  <c r="C858" i="1"/>
  <c r="B858" i="10" s="1"/>
  <c r="B825" i="1"/>
  <c r="C825" i="1"/>
  <c r="B825" i="10" s="1"/>
  <c r="B856" i="1"/>
  <c r="C856" i="1"/>
  <c r="B856" i="10" s="1"/>
  <c r="B823" i="1"/>
  <c r="C823" i="1"/>
  <c r="B823" i="10" s="1"/>
  <c r="B854" i="1"/>
  <c r="C854" i="1"/>
  <c r="B854" i="10" s="1"/>
  <c r="B821" i="1"/>
  <c r="C821" i="1"/>
  <c r="B821" i="10" s="1"/>
  <c r="B852" i="1"/>
  <c r="C852" i="1"/>
  <c r="B852" i="10" s="1"/>
  <c r="B819" i="1"/>
  <c r="C819" i="1"/>
  <c r="B819" i="10" s="1"/>
  <c r="B850" i="1"/>
  <c r="C850" i="1"/>
  <c r="B850" i="10" s="1"/>
  <c r="B817" i="1"/>
  <c r="C817" i="1"/>
  <c r="B817" i="10" s="1"/>
  <c r="B848" i="1"/>
  <c r="C848" i="1"/>
  <c r="B848" i="10" s="1"/>
  <c r="B815" i="1"/>
  <c r="C815" i="1"/>
  <c r="B815" i="10" s="1"/>
  <c r="B846" i="1"/>
  <c r="C846" i="1"/>
  <c r="B846" i="10" s="1"/>
  <c r="B813" i="1"/>
  <c r="C813" i="1"/>
  <c r="B813" i="10" s="1"/>
  <c r="B844" i="1"/>
  <c r="C844" i="1"/>
  <c r="B844" i="10" s="1"/>
  <c r="B811" i="1"/>
  <c r="C811" i="1"/>
  <c r="B811" i="10" s="1"/>
  <c r="B842" i="1"/>
  <c r="C842" i="1"/>
  <c r="B842" i="10" s="1"/>
  <c r="B809" i="1"/>
  <c r="C809" i="1"/>
  <c r="B809" i="10" s="1"/>
  <c r="B840" i="1"/>
  <c r="C840" i="1"/>
  <c r="B840" i="10" s="1"/>
  <c r="B807" i="1"/>
  <c r="C807" i="1"/>
  <c r="B807" i="10" s="1"/>
  <c r="I796" i="10"/>
  <c r="F792" i="10"/>
  <c r="H790" i="10"/>
  <c r="H802" i="10"/>
  <c r="I797" i="10"/>
  <c r="J797" i="10"/>
  <c r="F793" i="10"/>
  <c r="H791" i="10"/>
  <c r="I789" i="10"/>
  <c r="J789" i="10"/>
  <c r="G787" i="10"/>
  <c r="F785" i="10"/>
  <c r="J779" i="10"/>
  <c r="H778" i="10"/>
  <c r="H780" i="10"/>
  <c r="J798" i="10"/>
  <c r="G798" i="10"/>
  <c r="I794" i="10"/>
  <c r="J788" i="10"/>
  <c r="G788" i="10"/>
  <c r="H784" i="10"/>
  <c r="F802" i="10"/>
  <c r="G777" i="10"/>
  <c r="B2425" i="10"/>
  <c r="C2425" i="10"/>
  <c r="B2577" i="10"/>
  <c r="C2577" i="10"/>
  <c r="C2236" i="10"/>
  <c r="B2236" i="10"/>
  <c r="B2330" i="10"/>
  <c r="C2330" i="10"/>
  <c r="C2409" i="10"/>
  <c r="B2409" i="10"/>
  <c r="B2707" i="10"/>
  <c r="C2707" i="10"/>
  <c r="B2373" i="10"/>
  <c r="C2373" i="10"/>
  <c r="B2249" i="10"/>
  <c r="C2249" i="10"/>
  <c r="C2303" i="10"/>
  <c r="B2303" i="10"/>
  <c r="C2272" i="10"/>
  <c r="B2272" i="10"/>
  <c r="C2576" i="10"/>
  <c r="B2576" i="10"/>
  <c r="J781" i="10"/>
  <c r="F786" i="10"/>
  <c r="G795" i="10"/>
  <c r="H783" i="10"/>
  <c r="I835" i="10" l="1"/>
  <c r="J835" i="10"/>
  <c r="F835" i="10"/>
  <c r="G835" i="10"/>
  <c r="I867" i="10"/>
  <c r="J867" i="10"/>
  <c r="F867" i="10"/>
  <c r="G867" i="10"/>
  <c r="G836" i="10"/>
  <c r="F836" i="10"/>
  <c r="J804" i="10"/>
  <c r="J868" i="10"/>
  <c r="J836" i="10"/>
  <c r="H775" i="10"/>
  <c r="H839" i="10"/>
  <c r="H807" i="10"/>
  <c r="G839" i="10"/>
  <c r="G807" i="10"/>
  <c r="G864" i="10"/>
  <c r="G832" i="10"/>
  <c r="F864" i="10"/>
  <c r="F832" i="10"/>
  <c r="J864" i="10"/>
  <c r="J832" i="10"/>
  <c r="I784" i="10"/>
  <c r="I848" i="10"/>
  <c r="I816" i="10"/>
  <c r="H848" i="10"/>
  <c r="H816" i="10"/>
  <c r="G852" i="10"/>
  <c r="G820" i="10"/>
  <c r="F788" i="10"/>
  <c r="F820" i="10"/>
  <c r="J852" i="10"/>
  <c r="J820" i="10"/>
  <c r="I826" i="10"/>
  <c r="H794" i="10"/>
  <c r="H858" i="10"/>
  <c r="H826" i="10"/>
  <c r="G862" i="10"/>
  <c r="G830" i="10"/>
  <c r="F798" i="10"/>
  <c r="F862" i="10"/>
  <c r="F830" i="10"/>
  <c r="J830" i="10"/>
  <c r="I812" i="10"/>
  <c r="H844" i="10"/>
  <c r="H812" i="10"/>
  <c r="G840" i="10"/>
  <c r="G808" i="10"/>
  <c r="F840" i="10"/>
  <c r="F808" i="10"/>
  <c r="J776" i="10"/>
  <c r="J840" i="10"/>
  <c r="J808" i="10"/>
  <c r="I842" i="10"/>
  <c r="I810" i="10"/>
  <c r="H842" i="10"/>
  <c r="H810" i="10"/>
  <c r="F779" i="10"/>
  <c r="F843" i="10"/>
  <c r="F811" i="10"/>
  <c r="J811" i="10"/>
  <c r="I811" i="10"/>
  <c r="H831" i="10"/>
  <c r="G831" i="10"/>
  <c r="F833" i="10"/>
  <c r="J833" i="10"/>
  <c r="I801" i="10"/>
  <c r="I865" i="10"/>
  <c r="I833" i="10"/>
  <c r="H847" i="10"/>
  <c r="H815" i="10"/>
  <c r="G783" i="10"/>
  <c r="G847" i="10"/>
  <c r="G815" i="10"/>
  <c r="F817" i="10"/>
  <c r="J785" i="10"/>
  <c r="J849" i="10"/>
  <c r="J817" i="10"/>
  <c r="I785" i="10"/>
  <c r="I849" i="10"/>
  <c r="I817" i="10"/>
  <c r="H787" i="10"/>
  <c r="H851" i="10"/>
  <c r="H819" i="10"/>
  <c r="G851" i="10"/>
  <c r="G819" i="10"/>
  <c r="F789" i="10"/>
  <c r="F821" i="10"/>
  <c r="J853" i="10"/>
  <c r="J821" i="10"/>
  <c r="I821" i="10"/>
  <c r="H855" i="10"/>
  <c r="H823" i="10"/>
  <c r="G791" i="10"/>
  <c r="G855" i="10"/>
  <c r="G823" i="10"/>
  <c r="F857" i="10"/>
  <c r="F825" i="10"/>
  <c r="J793" i="10"/>
  <c r="J825" i="10"/>
  <c r="I793" i="10"/>
  <c r="I857" i="10"/>
  <c r="I825" i="10"/>
  <c r="H795" i="10"/>
  <c r="H859" i="10"/>
  <c r="H827" i="10"/>
  <c r="G859" i="10"/>
  <c r="G827" i="10"/>
  <c r="F797" i="10"/>
  <c r="F861" i="10"/>
  <c r="F829" i="10"/>
  <c r="J861" i="10"/>
  <c r="J829" i="10"/>
  <c r="I861" i="10"/>
  <c r="I829" i="10"/>
  <c r="H869" i="10"/>
  <c r="H837" i="10"/>
  <c r="G869" i="10"/>
  <c r="G837" i="10"/>
  <c r="G846" i="10"/>
  <c r="G814" i="10"/>
  <c r="F846" i="10"/>
  <c r="F814" i="10"/>
  <c r="J846" i="10"/>
  <c r="J814" i="10"/>
  <c r="H841" i="10"/>
  <c r="H809" i="10"/>
  <c r="G841" i="10"/>
  <c r="G809" i="10"/>
  <c r="F781" i="10"/>
  <c r="F845" i="10"/>
  <c r="F813" i="10"/>
  <c r="J845" i="10"/>
  <c r="J813" i="10"/>
  <c r="I845" i="10"/>
  <c r="I813" i="10"/>
  <c r="I802" i="10"/>
  <c r="I866" i="10"/>
  <c r="I834" i="10"/>
  <c r="H866" i="10"/>
  <c r="H834" i="10"/>
  <c r="G786" i="10"/>
  <c r="G850" i="10"/>
  <c r="G818" i="10"/>
  <c r="F850" i="10"/>
  <c r="F818" i="10"/>
  <c r="J786" i="10"/>
  <c r="J850" i="10"/>
  <c r="J818" i="10"/>
  <c r="I790" i="10"/>
  <c r="I822" i="10"/>
  <c r="H854" i="10"/>
  <c r="H822" i="10"/>
  <c r="G792" i="10"/>
  <c r="G856" i="10"/>
  <c r="G824" i="10"/>
  <c r="F856" i="10"/>
  <c r="F824" i="10"/>
  <c r="J792" i="10"/>
  <c r="J856" i="10"/>
  <c r="J824" i="10"/>
  <c r="I860" i="10"/>
  <c r="I828" i="10"/>
  <c r="H796" i="10"/>
  <c r="H860" i="10"/>
  <c r="H828" i="10"/>
  <c r="I868" i="10"/>
  <c r="I836" i="10"/>
  <c r="H868" i="10"/>
  <c r="H836" i="10"/>
  <c r="F839" i="10"/>
  <c r="F807" i="10"/>
  <c r="J839" i="10"/>
  <c r="J807" i="10"/>
  <c r="I839" i="10"/>
  <c r="I807" i="10"/>
  <c r="I864" i="10"/>
  <c r="I832" i="10"/>
  <c r="H864" i="10"/>
  <c r="H832" i="10"/>
  <c r="G848" i="10"/>
  <c r="G816" i="10"/>
  <c r="F848" i="10"/>
  <c r="F816" i="10"/>
  <c r="J848" i="10"/>
  <c r="J816" i="10"/>
  <c r="I852" i="10"/>
  <c r="I820" i="10"/>
  <c r="H852" i="10"/>
  <c r="H820" i="10"/>
  <c r="G858" i="10"/>
  <c r="G826" i="10"/>
  <c r="F858" i="10"/>
  <c r="F826" i="10"/>
  <c r="J858" i="10"/>
  <c r="J826" i="10"/>
  <c r="I862" i="10"/>
  <c r="I830" i="10"/>
  <c r="H862" i="10"/>
  <c r="H830" i="10"/>
  <c r="G844" i="10"/>
  <c r="G812" i="10"/>
  <c r="F844" i="10"/>
  <c r="F812" i="10"/>
  <c r="J844" i="10"/>
  <c r="J812" i="10"/>
  <c r="I840" i="10"/>
  <c r="I808" i="10"/>
  <c r="H840" i="10"/>
  <c r="H808" i="10"/>
  <c r="G842" i="10"/>
  <c r="G810" i="10"/>
  <c r="F810" i="10"/>
  <c r="J842" i="10"/>
  <c r="J810" i="10"/>
  <c r="H843" i="10"/>
  <c r="H811" i="10"/>
  <c r="G843" i="10"/>
  <c r="G811" i="10"/>
  <c r="F863" i="10"/>
  <c r="F831" i="10"/>
  <c r="J863" i="10"/>
  <c r="J831" i="10"/>
  <c r="I863" i="10"/>
  <c r="I831" i="10"/>
  <c r="H865" i="10"/>
  <c r="H833" i="10"/>
  <c r="G865" i="10"/>
  <c r="G833" i="10"/>
  <c r="F847" i="10"/>
  <c r="F815" i="10"/>
  <c r="J847" i="10"/>
  <c r="J815" i="10"/>
  <c r="I847" i="10"/>
  <c r="I815" i="10"/>
  <c r="H849" i="10"/>
  <c r="H817" i="10"/>
  <c r="G849" i="10"/>
  <c r="G817" i="10"/>
  <c r="F851" i="10"/>
  <c r="F819" i="10"/>
  <c r="J851" i="10"/>
  <c r="J819" i="10"/>
  <c r="I851" i="10"/>
  <c r="I819" i="10"/>
  <c r="H853" i="10"/>
  <c r="H821" i="10"/>
  <c r="G853" i="10"/>
  <c r="G821" i="10"/>
  <c r="F855" i="10"/>
  <c r="F823" i="10"/>
  <c r="J855" i="10"/>
  <c r="J823" i="10"/>
  <c r="I855" i="10"/>
  <c r="I823" i="10"/>
  <c r="H857" i="10"/>
  <c r="H825" i="10"/>
  <c r="G857" i="10"/>
  <c r="G825" i="10"/>
  <c r="F859" i="10"/>
  <c r="F827" i="10"/>
  <c r="J859" i="10"/>
  <c r="J827" i="10"/>
  <c r="I859" i="10"/>
  <c r="I827" i="10"/>
  <c r="H861" i="10"/>
  <c r="H829" i="10"/>
  <c r="G861" i="10"/>
  <c r="G829" i="10"/>
  <c r="F869" i="10"/>
  <c r="F837" i="10"/>
  <c r="J869" i="10"/>
  <c r="J837" i="10"/>
  <c r="I869" i="10"/>
  <c r="I837" i="10"/>
  <c r="I846" i="10"/>
  <c r="I814" i="10"/>
  <c r="H846" i="10"/>
  <c r="H814" i="10"/>
  <c r="F841" i="10"/>
  <c r="F809" i="10"/>
  <c r="J841" i="10"/>
  <c r="J809" i="10"/>
  <c r="I841" i="10"/>
  <c r="I809" i="10"/>
  <c r="H845" i="10"/>
  <c r="H813" i="10"/>
  <c r="G845" i="10"/>
  <c r="G813" i="10"/>
  <c r="G866" i="10"/>
  <c r="G834" i="10"/>
  <c r="F866" i="10"/>
  <c r="F834" i="10"/>
  <c r="J866" i="10"/>
  <c r="J834" i="10"/>
  <c r="I850" i="10"/>
  <c r="I818" i="10"/>
  <c r="H850" i="10"/>
  <c r="H818" i="10"/>
  <c r="G790" i="10"/>
  <c r="G854" i="10"/>
  <c r="G822" i="10"/>
  <c r="F854" i="10"/>
  <c r="F822" i="10"/>
  <c r="J854" i="10"/>
  <c r="J822" i="10"/>
  <c r="I792" i="10"/>
  <c r="I856" i="10"/>
  <c r="I824" i="10"/>
  <c r="H856" i="10"/>
  <c r="H824" i="10"/>
  <c r="G860" i="10"/>
  <c r="G828" i="10"/>
  <c r="F860" i="10"/>
  <c r="F828" i="10"/>
  <c r="J860" i="10"/>
  <c r="J828" i="10"/>
  <c r="I804" i="10"/>
  <c r="H804" i="10"/>
  <c r="I800" i="10"/>
  <c r="G784" i="10"/>
  <c r="J784" i="10"/>
  <c r="G794" i="10"/>
  <c r="J794" i="10"/>
  <c r="H798" i="10"/>
  <c r="F780" i="10"/>
  <c r="H776" i="10"/>
  <c r="F842" i="10"/>
  <c r="H779" i="10"/>
  <c r="F799" i="10"/>
  <c r="I799" i="10"/>
  <c r="G801" i="10"/>
  <c r="J783" i="10"/>
  <c r="H785" i="10"/>
  <c r="J787" i="10"/>
  <c r="H789" i="10"/>
  <c r="J791" i="10"/>
  <c r="H793" i="10"/>
  <c r="F795" i="10"/>
  <c r="I795" i="10"/>
  <c r="F805" i="10"/>
  <c r="I805" i="10"/>
  <c r="H782" i="10"/>
  <c r="I777" i="10"/>
  <c r="G781" i="10"/>
  <c r="I786" i="10"/>
  <c r="G796" i="10"/>
  <c r="F775" i="10"/>
  <c r="J775" i="10"/>
  <c r="I775" i="10"/>
  <c r="H800" i="10"/>
  <c r="F784" i="10"/>
  <c r="I788" i="10"/>
  <c r="H788" i="10"/>
  <c r="F794" i="10"/>
  <c r="I798" i="10"/>
  <c r="G780" i="10"/>
  <c r="J780" i="10"/>
  <c r="I776" i="10"/>
  <c r="J778" i="10"/>
  <c r="G779" i="10"/>
  <c r="J799" i="10"/>
  <c r="H801" i="10"/>
  <c r="F783" i="10"/>
  <c r="I783" i="10"/>
  <c r="G785" i="10"/>
  <c r="F787" i="10"/>
  <c r="I787" i="10"/>
  <c r="G789" i="10"/>
  <c r="F791" i="10"/>
  <c r="I791" i="10"/>
  <c r="G793" i="10"/>
  <c r="J795" i="10"/>
  <c r="H797" i="10"/>
  <c r="G797" i="10"/>
  <c r="J805" i="10"/>
  <c r="I782" i="10"/>
  <c r="F777" i="10"/>
  <c r="H781" i="10"/>
  <c r="G802" i="10"/>
  <c r="J802" i="10"/>
  <c r="H786" i="10"/>
  <c r="F790" i="10"/>
  <c r="J790" i="10"/>
  <c r="H792" i="10"/>
  <c r="F796" i="10"/>
  <c r="J796" i="10"/>
  <c r="J777" i="10"/>
  <c r="F778" i="10"/>
  <c r="G778" i="10"/>
  <c r="G804" i="10"/>
  <c r="G868" i="10"/>
  <c r="F804" i="10"/>
  <c r="F868" i="10"/>
  <c r="G775" i="10"/>
  <c r="G800" i="10"/>
  <c r="F800" i="10"/>
  <c r="J800" i="10"/>
  <c r="F852" i="10"/>
  <c r="I858" i="10"/>
  <c r="J862" i="10"/>
  <c r="I780" i="10"/>
  <c r="I844" i="10"/>
  <c r="G776" i="10"/>
  <c r="F776" i="10"/>
  <c r="I778" i="10"/>
  <c r="J843" i="10"/>
  <c r="I779" i="10"/>
  <c r="I843" i="10"/>
  <c r="H799" i="10"/>
  <c r="H863" i="10"/>
  <c r="G799" i="10"/>
  <c r="G863" i="10"/>
  <c r="F801" i="10"/>
  <c r="F865" i="10"/>
  <c r="J801" i="10"/>
  <c r="J865" i="10"/>
  <c r="F849" i="10"/>
  <c r="F853" i="10"/>
  <c r="I853" i="10"/>
  <c r="J857" i="10"/>
  <c r="H805" i="10"/>
  <c r="G805" i="10"/>
  <c r="G782" i="10"/>
  <c r="F782" i="10"/>
  <c r="J782" i="10"/>
  <c r="H777" i="10"/>
  <c r="I781" i="10"/>
  <c r="I854" i="10"/>
  <c r="C2578" i="10"/>
  <c r="B2578" i="10"/>
  <c r="B2304" i="10"/>
  <c r="C2304" i="10"/>
  <c r="C2250" i="10"/>
  <c r="B2250" i="10"/>
  <c r="B2410" i="10"/>
  <c r="C2410" i="10"/>
  <c r="C2374" i="10"/>
  <c r="B2374" i="10"/>
  <c r="C2273" i="10"/>
  <c r="B2273" i="10"/>
  <c r="E709" i="1"/>
  <c r="F709" i="1" s="1"/>
  <c r="D709" i="1"/>
  <c r="E708" i="1"/>
  <c r="F708" i="1" s="1"/>
  <c r="D708" i="1"/>
  <c r="B708" i="1" l="1"/>
  <c r="D772" i="1"/>
  <c r="C772" i="10" s="1"/>
  <c r="D740" i="1"/>
  <c r="C740" i="10" s="1"/>
  <c r="E772" i="1"/>
  <c r="F772" i="1" s="1"/>
  <c r="E740" i="1"/>
  <c r="F740" i="1" s="1"/>
  <c r="E773" i="1"/>
  <c r="F773" i="1" s="1"/>
  <c r="E741" i="1"/>
  <c r="F741" i="1" s="1"/>
  <c r="B709" i="1"/>
  <c r="D773" i="1"/>
  <c r="C773" i="10" s="1"/>
  <c r="D741" i="1"/>
  <c r="C741" i="10" s="1"/>
  <c r="E708" i="10"/>
  <c r="D708" i="10"/>
  <c r="E709" i="10"/>
  <c r="D709" i="10"/>
  <c r="C708" i="1"/>
  <c r="B708" i="10" s="1"/>
  <c r="C708" i="10"/>
  <c r="C709" i="1"/>
  <c r="B709" i="10" s="1"/>
  <c r="C709" i="10"/>
  <c r="B2251" i="10"/>
  <c r="C2251" i="10"/>
  <c r="B2411" i="10"/>
  <c r="C2411" i="10"/>
  <c r="C2375" i="10"/>
  <c r="B2375" i="10"/>
  <c r="C2305" i="10"/>
  <c r="B2305" i="10"/>
  <c r="C2579" i="10"/>
  <c r="B2579" i="10"/>
  <c r="C2275" i="10"/>
  <c r="B2275" i="10"/>
  <c r="C2274" i="10"/>
  <c r="B2274" i="10"/>
  <c r="E613" i="1"/>
  <c r="F613" i="1" s="1"/>
  <c r="D613" i="1"/>
  <c r="E612" i="1"/>
  <c r="F612" i="1" s="1"/>
  <c r="D612" i="1"/>
  <c r="E773" i="10" l="1"/>
  <c r="D773" i="10"/>
  <c r="E772" i="10"/>
  <c r="D772" i="10"/>
  <c r="E741" i="10"/>
  <c r="D741" i="10"/>
  <c r="E740" i="10"/>
  <c r="D740" i="10"/>
  <c r="B612" i="1"/>
  <c r="D676" i="1"/>
  <c r="C676" i="10" s="1"/>
  <c r="D644" i="1"/>
  <c r="C644" i="10" s="1"/>
  <c r="E676" i="1"/>
  <c r="F676" i="1" s="1"/>
  <c r="E644" i="1"/>
  <c r="F644" i="1" s="1"/>
  <c r="E677" i="1"/>
  <c r="F677" i="1" s="1"/>
  <c r="E645" i="1"/>
  <c r="F645" i="1" s="1"/>
  <c r="B613" i="1"/>
  <c r="D677" i="1"/>
  <c r="C677" i="10" s="1"/>
  <c r="D645" i="1"/>
  <c r="C645" i="10" s="1"/>
  <c r="C741" i="1"/>
  <c r="B741" i="10" s="1"/>
  <c r="B741" i="1"/>
  <c r="C772" i="1"/>
  <c r="B772" i="10" s="1"/>
  <c r="B772" i="1"/>
  <c r="G709" i="10"/>
  <c r="B773" i="1"/>
  <c r="C773" i="1"/>
  <c r="B773" i="10" s="1"/>
  <c r="B740" i="1"/>
  <c r="C740" i="1"/>
  <c r="B740" i="10" s="1"/>
  <c r="E612" i="10"/>
  <c r="D612" i="10"/>
  <c r="E613" i="10"/>
  <c r="D613" i="10"/>
  <c r="C612" i="1"/>
  <c r="B612" i="10" s="1"/>
  <c r="C612" i="10"/>
  <c r="C613" i="1"/>
  <c r="B613" i="10" s="1"/>
  <c r="C613" i="10"/>
  <c r="B2306" i="10"/>
  <c r="C2306" i="10"/>
  <c r="C2276" i="10"/>
  <c r="B2276" i="10"/>
  <c r="B2252" i="10"/>
  <c r="C2252" i="10"/>
  <c r="B2376" i="10"/>
  <c r="C2376" i="10"/>
  <c r="E517" i="1"/>
  <c r="F517" i="1" s="1"/>
  <c r="D517" i="1"/>
  <c r="E516" i="1"/>
  <c r="F516" i="1" s="1"/>
  <c r="D516" i="1"/>
  <c r="H740" i="10" l="1"/>
  <c r="F740" i="10"/>
  <c r="J740" i="10"/>
  <c r="I740" i="10"/>
  <c r="H773" i="10"/>
  <c r="F773" i="10"/>
  <c r="J773" i="10"/>
  <c r="I773" i="10"/>
  <c r="H772" i="10"/>
  <c r="F772" i="10"/>
  <c r="J772" i="10"/>
  <c r="I772" i="10"/>
  <c r="J741" i="10"/>
  <c r="I741" i="10"/>
  <c r="H741" i="10"/>
  <c r="F741" i="10"/>
  <c r="E677" i="10"/>
  <c r="D677" i="10"/>
  <c r="E676" i="10"/>
  <c r="D676" i="10"/>
  <c r="G741" i="10"/>
  <c r="E645" i="10"/>
  <c r="D645" i="10"/>
  <c r="E644" i="10"/>
  <c r="D644" i="10"/>
  <c r="G773" i="10"/>
  <c r="G772" i="10"/>
  <c r="G740" i="10"/>
  <c r="B645" i="1"/>
  <c r="C645" i="1"/>
  <c r="B645" i="10" s="1"/>
  <c r="B676" i="1"/>
  <c r="C676" i="1"/>
  <c r="B676" i="10" s="1"/>
  <c r="C677" i="1"/>
  <c r="B677" i="10" s="1"/>
  <c r="B677" i="1"/>
  <c r="C644" i="1"/>
  <c r="B644" i="10" s="1"/>
  <c r="B644" i="1"/>
  <c r="G708" i="10"/>
  <c r="B516" i="1"/>
  <c r="D580" i="1"/>
  <c r="C580" i="10" s="1"/>
  <c r="D548" i="1"/>
  <c r="C548" i="10" s="1"/>
  <c r="B517" i="1"/>
  <c r="D581" i="1"/>
  <c r="C581" i="10" s="1"/>
  <c r="D549" i="1"/>
  <c r="C549" i="10" s="1"/>
  <c r="E580" i="1"/>
  <c r="F580" i="1" s="1"/>
  <c r="E548" i="1"/>
  <c r="F548" i="1" s="1"/>
  <c r="E581" i="1"/>
  <c r="F581" i="1" s="1"/>
  <c r="E549" i="1"/>
  <c r="F549" i="1" s="1"/>
  <c r="E516" i="10"/>
  <c r="D516" i="10"/>
  <c r="E517" i="10"/>
  <c r="D517" i="10"/>
  <c r="C516" i="1"/>
  <c r="B516" i="10" s="1"/>
  <c r="C516" i="10"/>
  <c r="C517" i="1"/>
  <c r="B517" i="10" s="1"/>
  <c r="C517" i="10"/>
  <c r="B2377" i="10"/>
  <c r="C2377" i="10"/>
  <c r="C2253" i="10"/>
  <c r="B2253" i="10"/>
  <c r="B2277" i="10"/>
  <c r="C2277" i="10"/>
  <c r="B2307" i="10"/>
  <c r="C2307" i="10"/>
  <c r="J644" i="10" l="1"/>
  <c r="F644" i="10"/>
  <c r="I644" i="10"/>
  <c r="H644" i="10"/>
  <c r="J677" i="10"/>
  <c r="F677" i="10"/>
  <c r="H677" i="10"/>
  <c r="I677" i="10"/>
  <c r="J676" i="10"/>
  <c r="F676" i="10"/>
  <c r="I676" i="10"/>
  <c r="H676" i="10"/>
  <c r="J645" i="10"/>
  <c r="F645" i="10"/>
  <c r="H645" i="10"/>
  <c r="I645" i="10"/>
  <c r="G677" i="10"/>
  <c r="G645" i="10"/>
  <c r="G676" i="10"/>
  <c r="G644" i="10"/>
  <c r="G613" i="10"/>
  <c r="E581" i="10"/>
  <c r="D581" i="10"/>
  <c r="E580" i="10"/>
  <c r="D580" i="10"/>
  <c r="G612" i="10"/>
  <c r="E549" i="10"/>
  <c r="D549" i="10"/>
  <c r="E548" i="10"/>
  <c r="D548" i="10"/>
  <c r="C549" i="1"/>
  <c r="B549" i="10" s="1"/>
  <c r="B549" i="1"/>
  <c r="B580" i="1"/>
  <c r="C580" i="1"/>
  <c r="B580" i="10" s="1"/>
  <c r="C581" i="1"/>
  <c r="B581" i="10" s="1"/>
  <c r="B581" i="1"/>
  <c r="C548" i="1"/>
  <c r="B548" i="10" s="1"/>
  <c r="B548" i="1"/>
  <c r="F517" i="10"/>
  <c r="G516" i="10"/>
  <c r="B2254" i="10"/>
  <c r="C2254" i="10"/>
  <c r="B2378" i="10"/>
  <c r="C2378" i="10"/>
  <c r="B2278" i="10"/>
  <c r="C2278" i="10"/>
  <c r="B2308" i="10"/>
  <c r="C2308" i="10"/>
  <c r="E421" i="1"/>
  <c r="F421" i="1" s="1"/>
  <c r="D421" i="1"/>
  <c r="E420" i="1"/>
  <c r="F420" i="1" s="1"/>
  <c r="D420" i="1"/>
  <c r="E419" i="1"/>
  <c r="F419" i="1" s="1"/>
  <c r="D419" i="1"/>
  <c r="E418" i="1"/>
  <c r="F418" i="1" s="1"/>
  <c r="D418" i="1"/>
  <c r="E417" i="1"/>
  <c r="F417" i="1" s="1"/>
  <c r="D417" i="1"/>
  <c r="E416" i="1"/>
  <c r="F416" i="1" s="1"/>
  <c r="D416" i="1"/>
  <c r="E415" i="1"/>
  <c r="F415" i="1" s="1"/>
  <c r="D415" i="1"/>
  <c r="E414" i="1"/>
  <c r="F414" i="1" s="1"/>
  <c r="D414" i="1"/>
  <c r="E413" i="1"/>
  <c r="F413" i="1" s="1"/>
  <c r="D413" i="1"/>
  <c r="E412" i="1"/>
  <c r="F412" i="1" s="1"/>
  <c r="D412" i="1"/>
  <c r="E411" i="1"/>
  <c r="F411" i="1" s="1"/>
  <c r="D411" i="1"/>
  <c r="E410" i="1"/>
  <c r="F410" i="1" s="1"/>
  <c r="D410" i="1"/>
  <c r="E409" i="1"/>
  <c r="F409" i="1" s="1"/>
  <c r="D409" i="1"/>
  <c r="E408" i="1"/>
  <c r="F408" i="1" s="1"/>
  <c r="D408" i="1"/>
  <c r="E407" i="1"/>
  <c r="F407" i="1" s="1"/>
  <c r="D407" i="1"/>
  <c r="E406" i="1"/>
  <c r="F406" i="1" s="1"/>
  <c r="D406" i="1"/>
  <c r="E405" i="1"/>
  <c r="F405" i="1" s="1"/>
  <c r="D405" i="1"/>
  <c r="E404" i="1"/>
  <c r="F404" i="1" s="1"/>
  <c r="D404" i="1"/>
  <c r="E403" i="1"/>
  <c r="F403" i="1" s="1"/>
  <c r="D403" i="1"/>
  <c r="E402" i="1"/>
  <c r="F402" i="1" s="1"/>
  <c r="D402" i="1"/>
  <c r="E401" i="1"/>
  <c r="F401" i="1" s="1"/>
  <c r="D401" i="1"/>
  <c r="E400" i="1"/>
  <c r="F400" i="1" s="1"/>
  <c r="D400" i="1"/>
  <c r="E399" i="1"/>
  <c r="F399" i="1" s="1"/>
  <c r="D399" i="1"/>
  <c r="E398" i="1"/>
  <c r="F398" i="1" s="1"/>
  <c r="D398" i="1"/>
  <c r="E397" i="1"/>
  <c r="F397" i="1" s="1"/>
  <c r="D397" i="1"/>
  <c r="E396" i="1"/>
  <c r="F396" i="1" s="1"/>
  <c r="D396" i="1"/>
  <c r="E395" i="1"/>
  <c r="F395" i="1" s="1"/>
  <c r="D395" i="1"/>
  <c r="E394" i="1"/>
  <c r="F394" i="1" s="1"/>
  <c r="D394" i="1"/>
  <c r="E393" i="1"/>
  <c r="F393" i="1" s="1"/>
  <c r="D393" i="1"/>
  <c r="E392" i="1"/>
  <c r="F392" i="1" s="1"/>
  <c r="D392" i="1"/>
  <c r="E391" i="1"/>
  <c r="F391" i="1" s="1"/>
  <c r="D391" i="1"/>
  <c r="F516" i="10" l="1"/>
  <c r="F580" i="10"/>
  <c r="F548" i="10"/>
  <c r="J580" i="10"/>
  <c r="J548" i="10"/>
  <c r="I580" i="10"/>
  <c r="I548" i="10"/>
  <c r="I581" i="10"/>
  <c r="I549" i="10"/>
  <c r="H581" i="10"/>
  <c r="H549" i="10"/>
  <c r="H580" i="10"/>
  <c r="G580" i="10"/>
  <c r="G548" i="10"/>
  <c r="G581" i="10"/>
  <c r="G549" i="10"/>
  <c r="F581" i="10"/>
  <c r="F549" i="10"/>
  <c r="J517" i="10"/>
  <c r="J581" i="10"/>
  <c r="J549" i="10"/>
  <c r="I517" i="10"/>
  <c r="I516" i="10"/>
  <c r="J516" i="10"/>
  <c r="H517" i="10"/>
  <c r="H516" i="10"/>
  <c r="H548" i="10"/>
  <c r="G517" i="10"/>
  <c r="E455" i="1"/>
  <c r="F455" i="1" s="1"/>
  <c r="E423" i="1"/>
  <c r="F423" i="1" s="1"/>
  <c r="E457" i="1"/>
  <c r="F457" i="1" s="1"/>
  <c r="E425" i="1"/>
  <c r="F425" i="1" s="1"/>
  <c r="E458" i="1"/>
  <c r="F458" i="1" s="1"/>
  <c r="E426" i="1"/>
  <c r="F426" i="1" s="1"/>
  <c r="E460" i="1"/>
  <c r="F460" i="1" s="1"/>
  <c r="E428" i="1"/>
  <c r="F428" i="1" s="1"/>
  <c r="E462" i="1"/>
  <c r="F462" i="1" s="1"/>
  <c r="E430" i="1"/>
  <c r="F430" i="1" s="1"/>
  <c r="E464" i="1"/>
  <c r="F464" i="1" s="1"/>
  <c r="E432" i="1"/>
  <c r="F432" i="1" s="1"/>
  <c r="E466" i="1"/>
  <c r="F466" i="1" s="1"/>
  <c r="E434" i="1"/>
  <c r="F434" i="1" s="1"/>
  <c r="E467" i="1"/>
  <c r="F467" i="1" s="1"/>
  <c r="E435" i="1"/>
  <c r="F435" i="1" s="1"/>
  <c r="E469" i="1"/>
  <c r="F469" i="1" s="1"/>
  <c r="E437" i="1"/>
  <c r="F437" i="1" s="1"/>
  <c r="E471" i="1"/>
  <c r="F471" i="1" s="1"/>
  <c r="E439" i="1"/>
  <c r="F439" i="1" s="1"/>
  <c r="E473" i="1"/>
  <c r="F473" i="1" s="1"/>
  <c r="E441" i="1"/>
  <c r="F441" i="1" s="1"/>
  <c r="E475" i="1"/>
  <c r="F475" i="1" s="1"/>
  <c r="E443" i="1"/>
  <c r="F443" i="1" s="1"/>
  <c r="B391" i="1"/>
  <c r="D455" i="1"/>
  <c r="C455" i="10" s="1"/>
  <c r="D423" i="1"/>
  <c r="C423" i="10" s="1"/>
  <c r="B392" i="1"/>
  <c r="D456" i="1"/>
  <c r="C456" i="10" s="1"/>
  <c r="D424" i="1"/>
  <c r="C424" i="10" s="1"/>
  <c r="B393" i="1"/>
  <c r="D457" i="1"/>
  <c r="C457" i="10" s="1"/>
  <c r="D425" i="1"/>
  <c r="C425" i="10" s="1"/>
  <c r="B394" i="1"/>
  <c r="D458" i="1"/>
  <c r="C458" i="10" s="1"/>
  <c r="D426" i="1"/>
  <c r="C426" i="10" s="1"/>
  <c r="B395" i="1"/>
  <c r="D459" i="1"/>
  <c r="C459" i="10" s="1"/>
  <c r="D427" i="1"/>
  <c r="C427" i="10" s="1"/>
  <c r="B396" i="1"/>
  <c r="D460" i="1"/>
  <c r="C460" i="10" s="1"/>
  <c r="D428" i="1"/>
  <c r="C428" i="10" s="1"/>
  <c r="B397" i="1"/>
  <c r="D461" i="1"/>
  <c r="C461" i="10" s="1"/>
  <c r="D429" i="1"/>
  <c r="C429" i="10" s="1"/>
  <c r="B398" i="1"/>
  <c r="D462" i="1"/>
  <c r="C462" i="10" s="1"/>
  <c r="D430" i="1"/>
  <c r="C430" i="10" s="1"/>
  <c r="B399" i="1"/>
  <c r="D463" i="1"/>
  <c r="C463" i="10" s="1"/>
  <c r="D431" i="1"/>
  <c r="C431" i="10" s="1"/>
  <c r="B400" i="1"/>
  <c r="D464" i="1"/>
  <c r="C464" i="10" s="1"/>
  <c r="D432" i="1"/>
  <c r="C432" i="10" s="1"/>
  <c r="B401" i="1"/>
  <c r="D465" i="1"/>
  <c r="C465" i="10" s="1"/>
  <c r="D433" i="1"/>
  <c r="C433" i="10" s="1"/>
  <c r="B402" i="1"/>
  <c r="D466" i="1"/>
  <c r="C466" i="10" s="1"/>
  <c r="D434" i="1"/>
  <c r="C434" i="10" s="1"/>
  <c r="B403" i="1"/>
  <c r="D467" i="1"/>
  <c r="C467" i="10" s="1"/>
  <c r="D435" i="1"/>
  <c r="C435" i="10" s="1"/>
  <c r="B404" i="1"/>
  <c r="D468" i="1"/>
  <c r="C468" i="10" s="1"/>
  <c r="D436" i="1"/>
  <c r="C436" i="10" s="1"/>
  <c r="B405" i="1"/>
  <c r="D469" i="1"/>
  <c r="C469" i="10" s="1"/>
  <c r="D437" i="1"/>
  <c r="C437" i="10" s="1"/>
  <c r="B406" i="1"/>
  <c r="D470" i="1"/>
  <c r="C470" i="10" s="1"/>
  <c r="D438" i="1"/>
  <c r="C438" i="10" s="1"/>
  <c r="B407" i="1"/>
  <c r="D471" i="1"/>
  <c r="C471" i="10" s="1"/>
  <c r="D439" i="1"/>
  <c r="C439" i="10" s="1"/>
  <c r="B408" i="1"/>
  <c r="D472" i="1"/>
  <c r="C472" i="10" s="1"/>
  <c r="D440" i="1"/>
  <c r="C440" i="10" s="1"/>
  <c r="B409" i="1"/>
  <c r="D473" i="1"/>
  <c r="C473" i="10" s="1"/>
  <c r="D441" i="1"/>
  <c r="C441" i="10" s="1"/>
  <c r="B410" i="1"/>
  <c r="D474" i="1"/>
  <c r="C474" i="10" s="1"/>
  <c r="D442" i="1"/>
  <c r="C442" i="10" s="1"/>
  <c r="B411" i="1"/>
  <c r="D475" i="1"/>
  <c r="C475" i="10" s="1"/>
  <c r="D443" i="1"/>
  <c r="C443" i="10" s="1"/>
  <c r="B412" i="1"/>
  <c r="D476" i="1"/>
  <c r="C476" i="10" s="1"/>
  <c r="D444" i="1"/>
  <c r="C444" i="10" s="1"/>
  <c r="B413" i="1"/>
  <c r="D477" i="1"/>
  <c r="C477" i="10" s="1"/>
  <c r="D445" i="1"/>
  <c r="C445" i="10" s="1"/>
  <c r="B414" i="1"/>
  <c r="D478" i="1"/>
  <c r="C478" i="10" s="1"/>
  <c r="D446" i="1"/>
  <c r="C446" i="10" s="1"/>
  <c r="B415" i="1"/>
  <c r="D479" i="1"/>
  <c r="C479" i="10" s="1"/>
  <c r="D447" i="1"/>
  <c r="C447" i="10" s="1"/>
  <c r="B416" i="1"/>
  <c r="D480" i="1"/>
  <c r="C480" i="10" s="1"/>
  <c r="D448" i="1"/>
  <c r="C448" i="10" s="1"/>
  <c r="B417" i="1"/>
  <c r="D481" i="1"/>
  <c r="C481" i="10" s="1"/>
  <c r="D449" i="1"/>
  <c r="C449" i="10" s="1"/>
  <c r="B418" i="1"/>
  <c r="D482" i="1"/>
  <c r="C482" i="10" s="1"/>
  <c r="D450" i="1"/>
  <c r="C450" i="10" s="1"/>
  <c r="B419" i="1"/>
  <c r="D483" i="1"/>
  <c r="C483" i="10" s="1"/>
  <c r="D451" i="1"/>
  <c r="C451" i="10" s="1"/>
  <c r="B420" i="1"/>
  <c r="D484" i="1"/>
  <c r="C484" i="10" s="1"/>
  <c r="D452" i="1"/>
  <c r="C452" i="10" s="1"/>
  <c r="B421" i="1"/>
  <c r="D485" i="1"/>
  <c r="C485" i="10" s="1"/>
  <c r="D453" i="1"/>
  <c r="C453" i="10" s="1"/>
  <c r="E456" i="1"/>
  <c r="F456" i="1" s="1"/>
  <c r="E424" i="1"/>
  <c r="F424" i="1" s="1"/>
  <c r="E459" i="1"/>
  <c r="F459" i="1" s="1"/>
  <c r="E427" i="1"/>
  <c r="F427" i="1" s="1"/>
  <c r="E461" i="1"/>
  <c r="F461" i="1" s="1"/>
  <c r="E429" i="1"/>
  <c r="F429" i="1" s="1"/>
  <c r="E463" i="1"/>
  <c r="F463" i="1" s="1"/>
  <c r="E431" i="1"/>
  <c r="F431" i="1" s="1"/>
  <c r="E465" i="1"/>
  <c r="F465" i="1" s="1"/>
  <c r="E433" i="1"/>
  <c r="F433" i="1" s="1"/>
  <c r="E468" i="1"/>
  <c r="F468" i="1" s="1"/>
  <c r="E436" i="1"/>
  <c r="F436" i="1" s="1"/>
  <c r="E470" i="1"/>
  <c r="F470" i="1" s="1"/>
  <c r="E438" i="1"/>
  <c r="F438" i="1" s="1"/>
  <c r="E472" i="1"/>
  <c r="F472" i="1" s="1"/>
  <c r="E440" i="1"/>
  <c r="F440" i="1" s="1"/>
  <c r="E474" i="1"/>
  <c r="F474" i="1" s="1"/>
  <c r="E442" i="1"/>
  <c r="F442" i="1" s="1"/>
  <c r="E476" i="1"/>
  <c r="F476" i="1" s="1"/>
  <c r="E444" i="1"/>
  <c r="F444" i="1" s="1"/>
  <c r="E477" i="1"/>
  <c r="F477" i="1" s="1"/>
  <c r="E445" i="1"/>
  <c r="F445" i="1" s="1"/>
  <c r="E478" i="1"/>
  <c r="F478" i="1" s="1"/>
  <c r="E446" i="1"/>
  <c r="F446" i="1" s="1"/>
  <c r="E479" i="1"/>
  <c r="F479" i="1" s="1"/>
  <c r="E447" i="1"/>
  <c r="F447" i="1" s="1"/>
  <c r="E480" i="1"/>
  <c r="F480" i="1" s="1"/>
  <c r="E448" i="1"/>
  <c r="F448" i="1" s="1"/>
  <c r="E481" i="1"/>
  <c r="F481" i="1" s="1"/>
  <c r="E449" i="1"/>
  <c r="F449" i="1" s="1"/>
  <c r="E482" i="1"/>
  <c r="F482" i="1" s="1"/>
  <c r="E450" i="1"/>
  <c r="F450" i="1" s="1"/>
  <c r="E483" i="1"/>
  <c r="F483" i="1" s="1"/>
  <c r="E451" i="1"/>
  <c r="F451" i="1" s="1"/>
  <c r="E484" i="1"/>
  <c r="F484" i="1" s="1"/>
  <c r="E452" i="1"/>
  <c r="F452" i="1" s="1"/>
  <c r="E485" i="1"/>
  <c r="F485" i="1" s="1"/>
  <c r="E453" i="1"/>
  <c r="F453" i="1" s="1"/>
  <c r="E392" i="10"/>
  <c r="D392" i="10"/>
  <c r="E395" i="10"/>
  <c r="D395" i="10"/>
  <c r="E397" i="10"/>
  <c r="D397" i="10"/>
  <c r="E391" i="10"/>
  <c r="D391" i="10"/>
  <c r="E393" i="10"/>
  <c r="D393" i="10"/>
  <c r="E394" i="10"/>
  <c r="D394" i="10"/>
  <c r="E396" i="10"/>
  <c r="D396" i="10"/>
  <c r="E398" i="10"/>
  <c r="D398" i="10"/>
  <c r="E399" i="10"/>
  <c r="D399" i="10"/>
  <c r="E400" i="10"/>
  <c r="D400" i="10"/>
  <c r="E401" i="10"/>
  <c r="D401" i="10"/>
  <c r="E402" i="10"/>
  <c r="D402" i="10"/>
  <c r="E403" i="10"/>
  <c r="D403" i="10"/>
  <c r="E404" i="10"/>
  <c r="D404" i="10"/>
  <c r="E405" i="10"/>
  <c r="D405" i="10"/>
  <c r="E406" i="10"/>
  <c r="D406" i="10"/>
  <c r="E407" i="10"/>
  <c r="D407" i="10"/>
  <c r="E408" i="10"/>
  <c r="D408" i="10"/>
  <c r="E409" i="10"/>
  <c r="D409" i="10"/>
  <c r="E410" i="10"/>
  <c r="D410" i="10"/>
  <c r="E411" i="10"/>
  <c r="D411" i="10"/>
  <c r="E412" i="10"/>
  <c r="D412" i="10"/>
  <c r="E413" i="10"/>
  <c r="D413" i="10"/>
  <c r="E414" i="10"/>
  <c r="D414" i="10"/>
  <c r="E415" i="10"/>
  <c r="D415" i="10"/>
  <c r="E416" i="10"/>
  <c r="D416" i="10"/>
  <c r="E417" i="10"/>
  <c r="D417" i="10"/>
  <c r="E418" i="10"/>
  <c r="D418" i="10"/>
  <c r="E419" i="10"/>
  <c r="D419" i="10"/>
  <c r="E420" i="10"/>
  <c r="D420" i="10"/>
  <c r="E421" i="10"/>
  <c r="D421" i="10"/>
  <c r="C394" i="1"/>
  <c r="B394" i="10" s="1"/>
  <c r="C394" i="10"/>
  <c r="C397" i="1"/>
  <c r="B397" i="10" s="1"/>
  <c r="C397" i="10"/>
  <c r="C400" i="1"/>
  <c r="B400" i="10" s="1"/>
  <c r="C400" i="10"/>
  <c r="C404" i="1"/>
  <c r="B404" i="10" s="1"/>
  <c r="C404" i="10"/>
  <c r="C407" i="1"/>
  <c r="B407" i="10" s="1"/>
  <c r="C407" i="10"/>
  <c r="C409" i="1"/>
  <c r="B409" i="10" s="1"/>
  <c r="C409" i="10"/>
  <c r="C410" i="1"/>
  <c r="B410" i="10" s="1"/>
  <c r="C410" i="10"/>
  <c r="C412" i="1"/>
  <c r="B412" i="10" s="1"/>
  <c r="C412" i="10"/>
  <c r="C413" i="1"/>
  <c r="B413" i="10" s="1"/>
  <c r="C413" i="10"/>
  <c r="C414" i="1"/>
  <c r="B414" i="10" s="1"/>
  <c r="C414" i="10"/>
  <c r="C415" i="1"/>
  <c r="B415" i="10" s="1"/>
  <c r="C415" i="10"/>
  <c r="C416" i="1"/>
  <c r="B416" i="10" s="1"/>
  <c r="C416" i="10"/>
  <c r="C417" i="1"/>
  <c r="B417" i="10" s="1"/>
  <c r="C417" i="10"/>
  <c r="C418" i="1"/>
  <c r="B418" i="10" s="1"/>
  <c r="C418" i="10"/>
  <c r="C419" i="1"/>
  <c r="B419" i="10" s="1"/>
  <c r="C419" i="10"/>
  <c r="C420" i="1"/>
  <c r="B420" i="10" s="1"/>
  <c r="C420" i="10"/>
  <c r="C421" i="1"/>
  <c r="B421" i="10" s="1"/>
  <c r="C421" i="10"/>
  <c r="C391" i="1"/>
  <c r="B391" i="10" s="1"/>
  <c r="C391" i="10"/>
  <c r="C392" i="1"/>
  <c r="B392" i="10" s="1"/>
  <c r="C392" i="10"/>
  <c r="C393" i="1"/>
  <c r="B393" i="10" s="1"/>
  <c r="C393" i="10"/>
  <c r="C395" i="1"/>
  <c r="B395" i="10" s="1"/>
  <c r="C395" i="10"/>
  <c r="C396" i="1"/>
  <c r="B396" i="10" s="1"/>
  <c r="C396" i="10"/>
  <c r="C398" i="1"/>
  <c r="B398" i="10" s="1"/>
  <c r="C398" i="10"/>
  <c r="C399" i="1"/>
  <c r="B399" i="10" s="1"/>
  <c r="C399" i="10"/>
  <c r="C401" i="1"/>
  <c r="B401" i="10" s="1"/>
  <c r="C401" i="10"/>
  <c r="C402" i="1"/>
  <c r="B402" i="10" s="1"/>
  <c r="C402" i="10"/>
  <c r="C403" i="1"/>
  <c r="B403" i="10" s="1"/>
  <c r="C403" i="10"/>
  <c r="C405" i="1"/>
  <c r="B405" i="10" s="1"/>
  <c r="C405" i="10"/>
  <c r="C406" i="1"/>
  <c r="B406" i="10" s="1"/>
  <c r="C406" i="10"/>
  <c r="C408" i="1"/>
  <c r="B408" i="10" s="1"/>
  <c r="C408" i="10"/>
  <c r="C411" i="1"/>
  <c r="B411" i="10" s="1"/>
  <c r="C411" i="10"/>
  <c r="C2379" i="10"/>
  <c r="B2379" i="10"/>
  <c r="C2255" i="10"/>
  <c r="B2255" i="10"/>
  <c r="C2309" i="10"/>
  <c r="B2309" i="10"/>
  <c r="C2279" i="10"/>
  <c r="B2279" i="10"/>
  <c r="E485" i="10" l="1"/>
  <c r="D485" i="10"/>
  <c r="E484" i="10"/>
  <c r="D484" i="10"/>
  <c r="E483" i="10"/>
  <c r="D483" i="10"/>
  <c r="E482" i="10"/>
  <c r="D482" i="10"/>
  <c r="E481" i="10"/>
  <c r="D481" i="10"/>
  <c r="E480" i="10"/>
  <c r="D480" i="10"/>
  <c r="E479" i="10"/>
  <c r="D479" i="10"/>
  <c r="E478" i="10"/>
  <c r="D478" i="10"/>
  <c r="E477" i="10"/>
  <c r="D477" i="10"/>
  <c r="E476" i="10"/>
  <c r="D476" i="10"/>
  <c r="E474" i="10"/>
  <c r="D474" i="10"/>
  <c r="E472" i="10"/>
  <c r="D472" i="10"/>
  <c r="E470" i="10"/>
  <c r="D470" i="10"/>
  <c r="E468" i="10"/>
  <c r="D468" i="10"/>
  <c r="E465" i="10"/>
  <c r="D465" i="10"/>
  <c r="E463" i="10"/>
  <c r="D463" i="10"/>
  <c r="E461" i="10"/>
  <c r="D461" i="10"/>
  <c r="E459" i="10"/>
  <c r="D459" i="10"/>
  <c r="E456" i="10"/>
  <c r="D456" i="10"/>
  <c r="E443" i="10"/>
  <c r="D443" i="10"/>
  <c r="E441" i="10"/>
  <c r="D441" i="10"/>
  <c r="E439" i="10"/>
  <c r="D439" i="10"/>
  <c r="E437" i="10"/>
  <c r="D437" i="10"/>
  <c r="E435" i="10"/>
  <c r="D435" i="10"/>
  <c r="E434" i="10"/>
  <c r="D434" i="10"/>
  <c r="E432" i="10"/>
  <c r="D432" i="10"/>
  <c r="E430" i="10"/>
  <c r="D430" i="10"/>
  <c r="E428" i="10"/>
  <c r="D428" i="10"/>
  <c r="E426" i="10"/>
  <c r="D426" i="10"/>
  <c r="E425" i="10"/>
  <c r="D425" i="10"/>
  <c r="E423" i="10"/>
  <c r="D423" i="10"/>
  <c r="E453" i="10"/>
  <c r="D453" i="10"/>
  <c r="E452" i="10"/>
  <c r="D452" i="10"/>
  <c r="E451" i="10"/>
  <c r="D451" i="10"/>
  <c r="E450" i="10"/>
  <c r="D450" i="10"/>
  <c r="E449" i="10"/>
  <c r="D449" i="10"/>
  <c r="E448" i="10"/>
  <c r="D448" i="10"/>
  <c r="E447" i="10"/>
  <c r="D447" i="10"/>
  <c r="E446" i="10"/>
  <c r="D446" i="10"/>
  <c r="E445" i="10"/>
  <c r="D445" i="10"/>
  <c r="E444" i="10"/>
  <c r="D444" i="10"/>
  <c r="E442" i="10"/>
  <c r="D442" i="10"/>
  <c r="E440" i="10"/>
  <c r="D440" i="10"/>
  <c r="E438" i="10"/>
  <c r="D438" i="10"/>
  <c r="E436" i="10"/>
  <c r="D436" i="10"/>
  <c r="E433" i="10"/>
  <c r="D433" i="10"/>
  <c r="E431" i="10"/>
  <c r="D431" i="10"/>
  <c r="E429" i="10"/>
  <c r="D429" i="10"/>
  <c r="E427" i="10"/>
  <c r="D427" i="10"/>
  <c r="E424" i="10"/>
  <c r="D424" i="10"/>
  <c r="E475" i="10"/>
  <c r="D475" i="10"/>
  <c r="E473" i="10"/>
  <c r="D473" i="10"/>
  <c r="E471" i="10"/>
  <c r="D471" i="10"/>
  <c r="E469" i="10"/>
  <c r="D469" i="10"/>
  <c r="E467" i="10"/>
  <c r="D467" i="10"/>
  <c r="E466" i="10"/>
  <c r="D466" i="10"/>
  <c r="E464" i="10"/>
  <c r="D464" i="10"/>
  <c r="E462" i="10"/>
  <c r="D462" i="10"/>
  <c r="E460" i="10"/>
  <c r="D460" i="10"/>
  <c r="E458" i="10"/>
  <c r="D458" i="10"/>
  <c r="E457" i="10"/>
  <c r="D457" i="10"/>
  <c r="E455" i="10"/>
  <c r="D455" i="10"/>
  <c r="C485" i="1"/>
  <c r="B485" i="10" s="1"/>
  <c r="B485" i="1"/>
  <c r="C452" i="1"/>
  <c r="B452" i="10" s="1"/>
  <c r="B452" i="1"/>
  <c r="C483" i="1"/>
  <c r="B483" i="10" s="1"/>
  <c r="B483" i="1"/>
  <c r="C450" i="1"/>
  <c r="B450" i="10" s="1"/>
  <c r="B450" i="1"/>
  <c r="C481" i="1"/>
  <c r="B481" i="10" s="1"/>
  <c r="B481" i="1"/>
  <c r="C448" i="1"/>
  <c r="B448" i="10" s="1"/>
  <c r="B448" i="1"/>
  <c r="C479" i="1"/>
  <c r="B479" i="10" s="1"/>
  <c r="B479" i="1"/>
  <c r="C446" i="1"/>
  <c r="B446" i="10" s="1"/>
  <c r="B446" i="1"/>
  <c r="C477" i="1"/>
  <c r="B477" i="10" s="1"/>
  <c r="B477" i="1"/>
  <c r="C444" i="1"/>
  <c r="B444" i="10" s="1"/>
  <c r="B444" i="1"/>
  <c r="C475" i="1"/>
  <c r="B475" i="10" s="1"/>
  <c r="B475" i="1"/>
  <c r="C442" i="1"/>
  <c r="B442" i="10" s="1"/>
  <c r="B442" i="1"/>
  <c r="C473" i="1"/>
  <c r="B473" i="10" s="1"/>
  <c r="B473" i="1"/>
  <c r="C440" i="1"/>
  <c r="B440" i="10" s="1"/>
  <c r="B440" i="1"/>
  <c r="C471" i="1"/>
  <c r="B471" i="10" s="1"/>
  <c r="B471" i="1"/>
  <c r="C438" i="1"/>
  <c r="B438" i="10" s="1"/>
  <c r="B438" i="1"/>
  <c r="C469" i="1"/>
  <c r="B469" i="10" s="1"/>
  <c r="B469" i="1"/>
  <c r="C436" i="1"/>
  <c r="B436" i="10" s="1"/>
  <c r="B436" i="1"/>
  <c r="C467" i="1"/>
  <c r="B467" i="10" s="1"/>
  <c r="B467" i="1"/>
  <c r="C434" i="1"/>
  <c r="B434" i="10" s="1"/>
  <c r="B434" i="1"/>
  <c r="C465" i="1"/>
  <c r="B465" i="10" s="1"/>
  <c r="B465" i="1"/>
  <c r="B432" i="1"/>
  <c r="C432" i="1"/>
  <c r="B432" i="10" s="1"/>
  <c r="C463" i="1"/>
  <c r="B463" i="10" s="1"/>
  <c r="B463" i="1"/>
  <c r="B430" i="1"/>
  <c r="C430" i="1"/>
  <c r="B430" i="10" s="1"/>
  <c r="B461" i="1"/>
  <c r="C461" i="1"/>
  <c r="B461" i="10" s="1"/>
  <c r="B428" i="1"/>
  <c r="C428" i="1"/>
  <c r="B428" i="10" s="1"/>
  <c r="B459" i="1"/>
  <c r="C459" i="1"/>
  <c r="B459" i="10" s="1"/>
  <c r="B426" i="1"/>
  <c r="C426" i="1"/>
  <c r="B426" i="10" s="1"/>
  <c r="B457" i="1"/>
  <c r="C457" i="1"/>
  <c r="B457" i="10" s="1"/>
  <c r="B424" i="1"/>
  <c r="C424" i="1"/>
  <c r="B424" i="10" s="1"/>
  <c r="B455" i="1"/>
  <c r="C455" i="1"/>
  <c r="B455" i="10" s="1"/>
  <c r="B453" i="1"/>
  <c r="C453" i="1"/>
  <c r="B453" i="10" s="1"/>
  <c r="B484" i="1"/>
  <c r="C484" i="1"/>
  <c r="B484" i="10" s="1"/>
  <c r="B451" i="1"/>
  <c r="C451" i="1"/>
  <c r="B451" i="10" s="1"/>
  <c r="B482" i="1"/>
  <c r="C482" i="1"/>
  <c r="B482" i="10" s="1"/>
  <c r="B449" i="1"/>
  <c r="C449" i="1"/>
  <c r="B449" i="10" s="1"/>
  <c r="B480" i="1"/>
  <c r="C480" i="1"/>
  <c r="B480" i="10" s="1"/>
  <c r="B447" i="1"/>
  <c r="C447" i="1"/>
  <c r="B447" i="10" s="1"/>
  <c r="B478" i="1"/>
  <c r="C478" i="1"/>
  <c r="B478" i="10" s="1"/>
  <c r="B445" i="1"/>
  <c r="C445" i="1"/>
  <c r="B445" i="10" s="1"/>
  <c r="B476" i="1"/>
  <c r="C476" i="1"/>
  <c r="B476" i="10" s="1"/>
  <c r="B443" i="1"/>
  <c r="C443" i="1"/>
  <c r="B443" i="10" s="1"/>
  <c r="B474" i="1"/>
  <c r="C474" i="1"/>
  <c r="B474" i="10" s="1"/>
  <c r="B441" i="1"/>
  <c r="C441" i="1"/>
  <c r="B441" i="10" s="1"/>
  <c r="B472" i="1"/>
  <c r="C472" i="1"/>
  <c r="B472" i="10" s="1"/>
  <c r="B439" i="1"/>
  <c r="C439" i="1"/>
  <c r="B439" i="10" s="1"/>
  <c r="B470" i="1"/>
  <c r="C470" i="1"/>
  <c r="B470" i="10" s="1"/>
  <c r="B437" i="1"/>
  <c r="C437" i="1"/>
  <c r="B437" i="10" s="1"/>
  <c r="B468" i="1"/>
  <c r="C468" i="1"/>
  <c r="B468" i="10" s="1"/>
  <c r="B435" i="1"/>
  <c r="C435" i="1"/>
  <c r="B435" i="10" s="1"/>
  <c r="B466" i="1"/>
  <c r="C466" i="1"/>
  <c r="B466" i="10" s="1"/>
  <c r="B433" i="1"/>
  <c r="C433" i="1"/>
  <c r="B433" i="10" s="1"/>
  <c r="B464" i="1"/>
  <c r="C464" i="1"/>
  <c r="B464" i="10" s="1"/>
  <c r="C431" i="1"/>
  <c r="B431" i="10" s="1"/>
  <c r="B431" i="1"/>
  <c r="C462" i="1"/>
  <c r="B462" i="10" s="1"/>
  <c r="B462" i="1"/>
  <c r="C429" i="1"/>
  <c r="B429" i="10" s="1"/>
  <c r="B429" i="1"/>
  <c r="C460" i="1"/>
  <c r="B460" i="10" s="1"/>
  <c r="B460" i="1"/>
  <c r="C427" i="1"/>
  <c r="B427" i="10" s="1"/>
  <c r="B427" i="1"/>
  <c r="C458" i="1"/>
  <c r="B458" i="10" s="1"/>
  <c r="B458" i="1"/>
  <c r="C425" i="1"/>
  <c r="B425" i="10" s="1"/>
  <c r="B425" i="1"/>
  <c r="C456" i="1"/>
  <c r="B456" i="10" s="1"/>
  <c r="B456" i="1"/>
  <c r="C423" i="1"/>
  <c r="B423" i="10" s="1"/>
  <c r="B423" i="1"/>
  <c r="B2280" i="10"/>
  <c r="C2280" i="10"/>
  <c r="E325" i="1"/>
  <c r="F325" i="1" s="1"/>
  <c r="D325" i="1"/>
  <c r="E324" i="1"/>
  <c r="F324" i="1" s="1"/>
  <c r="D324" i="1"/>
  <c r="E229" i="1"/>
  <c r="F229" i="1" s="1"/>
  <c r="D229" i="1"/>
  <c r="E228" i="1"/>
  <c r="F228" i="1" s="1"/>
  <c r="D228" i="1"/>
  <c r="E227" i="1"/>
  <c r="F227" i="1" s="1"/>
  <c r="D227" i="1"/>
  <c r="E226" i="1"/>
  <c r="F226" i="1" s="1"/>
  <c r="D226" i="1"/>
  <c r="E225" i="1"/>
  <c r="F225" i="1" s="1"/>
  <c r="D225" i="1"/>
  <c r="E224" i="1"/>
  <c r="F224" i="1" s="1"/>
  <c r="D224" i="1"/>
  <c r="E223" i="1"/>
  <c r="F223" i="1" s="1"/>
  <c r="D223" i="1"/>
  <c r="E222" i="1"/>
  <c r="F222" i="1" s="1"/>
  <c r="D222" i="1"/>
  <c r="E221" i="1"/>
  <c r="F221" i="1" s="1"/>
  <c r="D221" i="1"/>
  <c r="E220" i="1"/>
  <c r="F220" i="1" s="1"/>
  <c r="D220" i="1"/>
  <c r="E219" i="1"/>
  <c r="F219" i="1" s="1"/>
  <c r="D219" i="1"/>
  <c r="E218" i="1"/>
  <c r="F218" i="1" s="1"/>
  <c r="D218" i="1"/>
  <c r="E217" i="1"/>
  <c r="F217" i="1" s="1"/>
  <c r="D217" i="1"/>
  <c r="E216" i="1"/>
  <c r="F216" i="1" s="1"/>
  <c r="D216" i="1"/>
  <c r="E215" i="1"/>
  <c r="F215" i="1" s="1"/>
  <c r="D215" i="1"/>
  <c r="E214" i="1"/>
  <c r="F214" i="1" s="1"/>
  <c r="D214" i="1"/>
  <c r="E213" i="1"/>
  <c r="F213" i="1" s="1"/>
  <c r="D213" i="1"/>
  <c r="E212" i="1"/>
  <c r="F212" i="1" s="1"/>
  <c r="D212" i="1"/>
  <c r="E211" i="1"/>
  <c r="F211" i="1" s="1"/>
  <c r="D211" i="1"/>
  <c r="E210" i="1"/>
  <c r="F210" i="1" s="1"/>
  <c r="D210" i="1"/>
  <c r="E209" i="1"/>
  <c r="F209" i="1" s="1"/>
  <c r="D209" i="1"/>
  <c r="E208" i="1"/>
  <c r="F208" i="1" s="1"/>
  <c r="D208" i="1"/>
  <c r="E207" i="1"/>
  <c r="F207" i="1" s="1"/>
  <c r="D207" i="1"/>
  <c r="E206" i="1"/>
  <c r="F206" i="1" s="1"/>
  <c r="D206" i="1"/>
  <c r="E205" i="1"/>
  <c r="F205" i="1" s="1"/>
  <c r="D205" i="1"/>
  <c r="E204" i="1"/>
  <c r="F204" i="1" s="1"/>
  <c r="D204" i="1"/>
  <c r="E203" i="1"/>
  <c r="F203" i="1" s="1"/>
  <c r="D203" i="1"/>
  <c r="E202" i="1"/>
  <c r="F202" i="1" s="1"/>
  <c r="D202" i="1"/>
  <c r="E201" i="1"/>
  <c r="F201" i="1" s="1"/>
  <c r="D201" i="1"/>
  <c r="E200" i="1"/>
  <c r="F200" i="1" s="1"/>
  <c r="D200" i="1"/>
  <c r="E199" i="1"/>
  <c r="F199" i="1" s="1"/>
  <c r="D199" i="1"/>
  <c r="D198" i="1"/>
  <c r="E132" i="1"/>
  <c r="E133" i="1"/>
  <c r="F133" i="1" s="1"/>
  <c r="D119" i="1"/>
  <c r="D120" i="1"/>
  <c r="D121" i="1"/>
  <c r="D122" i="1"/>
  <c r="D123" i="1"/>
  <c r="D124" i="1"/>
  <c r="D125" i="1"/>
  <c r="D126" i="1"/>
  <c r="D127" i="1"/>
  <c r="D128" i="1"/>
  <c r="D129" i="1"/>
  <c r="D130" i="1"/>
  <c r="D131" i="1"/>
  <c r="D132" i="1"/>
  <c r="D133" i="1"/>
  <c r="D103" i="1"/>
  <c r="D104" i="1"/>
  <c r="D105" i="1"/>
  <c r="D106" i="1"/>
  <c r="D107" i="1"/>
  <c r="D108" i="1"/>
  <c r="D109" i="1"/>
  <c r="D110" i="1"/>
  <c r="D111" i="1"/>
  <c r="D112" i="1"/>
  <c r="D113" i="1"/>
  <c r="D114" i="1"/>
  <c r="D115" i="1"/>
  <c r="D116" i="1"/>
  <c r="D117" i="1"/>
  <c r="D118" i="1"/>
  <c r="D102" i="1"/>
  <c r="F132" i="1" l="1"/>
  <c r="E132" i="10" s="1"/>
  <c r="J464" i="10"/>
  <c r="F464" i="10"/>
  <c r="I464" i="10"/>
  <c r="H464" i="10"/>
  <c r="H433" i="10"/>
  <c r="I433" i="10"/>
  <c r="J433" i="10"/>
  <c r="F433" i="10"/>
  <c r="H435" i="10"/>
  <c r="I435" i="10"/>
  <c r="J435" i="10"/>
  <c r="F435" i="10"/>
  <c r="H470" i="10"/>
  <c r="I470" i="10"/>
  <c r="J470" i="10"/>
  <c r="F470" i="10"/>
  <c r="H423" i="10"/>
  <c r="I423" i="10"/>
  <c r="J423" i="10"/>
  <c r="F423" i="10"/>
  <c r="J456" i="10"/>
  <c r="F456" i="10"/>
  <c r="I456" i="10"/>
  <c r="H456" i="10"/>
  <c r="H425" i="10"/>
  <c r="I425" i="10"/>
  <c r="J425" i="10"/>
  <c r="F425" i="10"/>
  <c r="J458" i="10"/>
  <c r="F458" i="10"/>
  <c r="I458" i="10"/>
  <c r="H458" i="10"/>
  <c r="H427" i="10"/>
  <c r="I427" i="10"/>
  <c r="J427" i="10"/>
  <c r="F427" i="10"/>
  <c r="J460" i="10"/>
  <c r="F460" i="10"/>
  <c r="I460" i="10"/>
  <c r="H460" i="10"/>
  <c r="H429" i="10"/>
  <c r="I429" i="10"/>
  <c r="J429" i="10"/>
  <c r="F429" i="10"/>
  <c r="J462" i="10"/>
  <c r="F462" i="10"/>
  <c r="I462" i="10"/>
  <c r="H462" i="10"/>
  <c r="H431" i="10"/>
  <c r="I431" i="10"/>
  <c r="J431" i="10"/>
  <c r="F431" i="10"/>
  <c r="J463" i="10"/>
  <c r="F463" i="10"/>
  <c r="H463" i="10"/>
  <c r="I463" i="10"/>
  <c r="J465" i="10"/>
  <c r="F465" i="10"/>
  <c r="H465" i="10"/>
  <c r="I465" i="10"/>
  <c r="J434" i="10"/>
  <c r="F434" i="10"/>
  <c r="I434" i="10"/>
  <c r="H434" i="10"/>
  <c r="J467" i="10"/>
  <c r="F467" i="10"/>
  <c r="H467" i="10"/>
  <c r="I467" i="10"/>
  <c r="J436" i="10"/>
  <c r="F436" i="10"/>
  <c r="I436" i="10"/>
  <c r="H436" i="10"/>
  <c r="I469" i="10"/>
  <c r="J469" i="10"/>
  <c r="H469" i="10"/>
  <c r="F469" i="10"/>
  <c r="J438" i="10"/>
  <c r="F438" i="10"/>
  <c r="I438" i="10"/>
  <c r="H438" i="10"/>
  <c r="I471" i="10"/>
  <c r="F471" i="10"/>
  <c r="J471" i="10"/>
  <c r="H471" i="10"/>
  <c r="J440" i="10"/>
  <c r="F440" i="10"/>
  <c r="I440" i="10"/>
  <c r="H440" i="10"/>
  <c r="I473" i="10"/>
  <c r="J473" i="10"/>
  <c r="H473" i="10"/>
  <c r="F473" i="10"/>
  <c r="J442" i="10"/>
  <c r="F442" i="10"/>
  <c r="I442" i="10"/>
  <c r="H442" i="10"/>
  <c r="I475" i="10"/>
  <c r="F475" i="10"/>
  <c r="J475" i="10"/>
  <c r="H475" i="10"/>
  <c r="J444" i="10"/>
  <c r="F444" i="10"/>
  <c r="I444" i="10"/>
  <c r="H444" i="10"/>
  <c r="I477" i="10"/>
  <c r="J477" i="10"/>
  <c r="H477" i="10"/>
  <c r="F477" i="10"/>
  <c r="J446" i="10"/>
  <c r="F446" i="10"/>
  <c r="I446" i="10"/>
  <c r="H446" i="10"/>
  <c r="I479" i="10"/>
  <c r="F479" i="10"/>
  <c r="J479" i="10"/>
  <c r="H479" i="10"/>
  <c r="J448" i="10"/>
  <c r="F448" i="10"/>
  <c r="I448" i="10"/>
  <c r="H448" i="10"/>
  <c r="I481" i="10"/>
  <c r="J481" i="10"/>
  <c r="H481" i="10"/>
  <c r="F481" i="10"/>
  <c r="J450" i="10"/>
  <c r="F450" i="10"/>
  <c r="I450" i="10"/>
  <c r="H450" i="10"/>
  <c r="I483" i="10"/>
  <c r="F483" i="10"/>
  <c r="J483" i="10"/>
  <c r="H483" i="10"/>
  <c r="J452" i="10"/>
  <c r="F452" i="10"/>
  <c r="I452" i="10"/>
  <c r="H452" i="10"/>
  <c r="I485" i="10"/>
  <c r="J485" i="10"/>
  <c r="H485" i="10"/>
  <c r="F485" i="10"/>
  <c r="J466" i="10"/>
  <c r="F466" i="10"/>
  <c r="I466" i="10"/>
  <c r="H466" i="10"/>
  <c r="I468" i="10"/>
  <c r="F468" i="10"/>
  <c r="J468" i="10"/>
  <c r="H468" i="10"/>
  <c r="H437" i="10"/>
  <c r="I437" i="10"/>
  <c r="J437" i="10"/>
  <c r="F437" i="10"/>
  <c r="H439" i="10"/>
  <c r="I439" i="10"/>
  <c r="J439" i="10"/>
  <c r="F439" i="10"/>
  <c r="H472" i="10"/>
  <c r="I472" i="10"/>
  <c r="J472" i="10"/>
  <c r="F472" i="10"/>
  <c r="H441" i="10"/>
  <c r="I441" i="10"/>
  <c r="J441" i="10"/>
  <c r="F441" i="10"/>
  <c r="H474" i="10"/>
  <c r="I474" i="10"/>
  <c r="J474" i="10"/>
  <c r="F474" i="10"/>
  <c r="H443" i="10"/>
  <c r="I443" i="10"/>
  <c r="J443" i="10"/>
  <c r="F443" i="10"/>
  <c r="H476" i="10"/>
  <c r="I476" i="10"/>
  <c r="J476" i="10"/>
  <c r="F476" i="10"/>
  <c r="H445" i="10"/>
  <c r="I445" i="10"/>
  <c r="J445" i="10"/>
  <c r="F445" i="10"/>
  <c r="H478" i="10"/>
  <c r="I478" i="10"/>
  <c r="J478" i="10"/>
  <c r="F478" i="10"/>
  <c r="H447" i="10"/>
  <c r="I447" i="10"/>
  <c r="J447" i="10"/>
  <c r="F447" i="10"/>
  <c r="H480" i="10"/>
  <c r="I480" i="10"/>
  <c r="J480" i="10"/>
  <c r="F480" i="10"/>
  <c r="H449" i="10"/>
  <c r="I449" i="10"/>
  <c r="J449" i="10"/>
  <c r="F449" i="10"/>
  <c r="H482" i="10"/>
  <c r="I482" i="10"/>
  <c r="J482" i="10"/>
  <c r="F482" i="10"/>
  <c r="H451" i="10"/>
  <c r="I451" i="10"/>
  <c r="J451" i="10"/>
  <c r="F451" i="10"/>
  <c r="H484" i="10"/>
  <c r="J484" i="10"/>
  <c r="I484" i="10"/>
  <c r="F484" i="10"/>
  <c r="J453" i="10"/>
  <c r="H453" i="10"/>
  <c r="I453" i="10"/>
  <c r="F453" i="10"/>
  <c r="J455" i="10"/>
  <c r="F455" i="10"/>
  <c r="H455" i="10"/>
  <c r="I455" i="10"/>
  <c r="J424" i="10"/>
  <c r="F424" i="10"/>
  <c r="I424" i="10"/>
  <c r="H424" i="10"/>
  <c r="J457" i="10"/>
  <c r="F457" i="10"/>
  <c r="H457" i="10"/>
  <c r="I457" i="10"/>
  <c r="J426" i="10"/>
  <c r="F426" i="10"/>
  <c r="I426" i="10"/>
  <c r="H426" i="10"/>
  <c r="J459" i="10"/>
  <c r="F459" i="10"/>
  <c r="H459" i="10"/>
  <c r="I459" i="10"/>
  <c r="J428" i="10"/>
  <c r="F428" i="10"/>
  <c r="I428" i="10"/>
  <c r="H428" i="10"/>
  <c r="J461" i="10"/>
  <c r="F461" i="10"/>
  <c r="H461" i="10"/>
  <c r="I461" i="10"/>
  <c r="J430" i="10"/>
  <c r="F430" i="10"/>
  <c r="I430" i="10"/>
  <c r="H430" i="10"/>
  <c r="J432" i="10"/>
  <c r="F432" i="10"/>
  <c r="I432" i="10"/>
  <c r="H432" i="10"/>
  <c r="G455" i="10"/>
  <c r="G423" i="10"/>
  <c r="G484" i="10"/>
  <c r="G452" i="10"/>
  <c r="G472" i="10"/>
  <c r="G440" i="10"/>
  <c r="G453" i="10"/>
  <c r="G485" i="10"/>
  <c r="G483" i="10"/>
  <c r="G451" i="10"/>
  <c r="G482" i="10"/>
  <c r="G450" i="10"/>
  <c r="G468" i="10"/>
  <c r="G436" i="10"/>
  <c r="G481" i="10"/>
  <c r="G461" i="10"/>
  <c r="G429" i="10"/>
  <c r="G471" i="10"/>
  <c r="G439" i="10"/>
  <c r="G474" i="10"/>
  <c r="G442" i="10"/>
  <c r="G480" i="10"/>
  <c r="G448" i="10"/>
  <c r="G478" i="10"/>
  <c r="G446" i="10"/>
  <c r="G479" i="10"/>
  <c r="G447" i="10"/>
  <c r="G470" i="10"/>
  <c r="G438" i="10"/>
  <c r="G456" i="10"/>
  <c r="G424" i="10"/>
  <c r="G475" i="10"/>
  <c r="G443" i="10"/>
  <c r="G462" i="10"/>
  <c r="G430" i="10"/>
  <c r="G458" i="10"/>
  <c r="G426" i="10"/>
  <c r="G467" i="10"/>
  <c r="G435" i="10"/>
  <c r="G465" i="10"/>
  <c r="G433" i="10"/>
  <c r="G457" i="10"/>
  <c r="G425" i="10"/>
  <c r="G445" i="10"/>
  <c r="G477" i="10"/>
  <c r="G459" i="10"/>
  <c r="G427" i="10"/>
  <c r="G463" i="10"/>
  <c r="G431" i="10"/>
  <c r="G441" i="10"/>
  <c r="G473" i="10"/>
  <c r="G464" i="10"/>
  <c r="G432" i="10"/>
  <c r="G476" i="10"/>
  <c r="G444" i="10"/>
  <c r="G466" i="10"/>
  <c r="G434" i="10"/>
  <c r="G460" i="10"/>
  <c r="G428" i="10"/>
  <c r="G437" i="10"/>
  <c r="G469" i="10"/>
  <c r="G391" i="10"/>
  <c r="G420" i="10"/>
  <c r="G408" i="10"/>
  <c r="G421" i="10"/>
  <c r="G419" i="10"/>
  <c r="G418" i="10"/>
  <c r="G404" i="10"/>
  <c r="G417" i="10"/>
  <c r="G449" i="10"/>
  <c r="G397" i="10"/>
  <c r="G407" i="10"/>
  <c r="G410" i="10"/>
  <c r="G416" i="10"/>
  <c r="G414" i="10"/>
  <c r="G415" i="10"/>
  <c r="G406" i="10"/>
  <c r="G392" i="10"/>
  <c r="G411" i="10"/>
  <c r="G398" i="10"/>
  <c r="G394" i="10"/>
  <c r="G403" i="10"/>
  <c r="G401" i="10"/>
  <c r="G393" i="10"/>
  <c r="G413" i="10"/>
  <c r="G395" i="10"/>
  <c r="G399" i="10"/>
  <c r="G409" i="10"/>
  <c r="G400" i="10"/>
  <c r="G412" i="10"/>
  <c r="G402" i="10"/>
  <c r="G396" i="10"/>
  <c r="G405" i="10"/>
  <c r="B324" i="1"/>
  <c r="D388" i="1"/>
  <c r="C388" i="10" s="1"/>
  <c r="D356" i="1"/>
  <c r="C356" i="10" s="1"/>
  <c r="B325" i="1"/>
  <c r="D389" i="1"/>
  <c r="C389" i="10" s="1"/>
  <c r="D357" i="1"/>
  <c r="C357" i="10" s="1"/>
  <c r="E388" i="1"/>
  <c r="F388" i="1" s="1"/>
  <c r="E356" i="1"/>
  <c r="F356" i="1" s="1"/>
  <c r="E389" i="1"/>
  <c r="F389" i="1" s="1"/>
  <c r="E357" i="1"/>
  <c r="F357" i="1" s="1"/>
  <c r="E197" i="1"/>
  <c r="F197" i="1" s="1"/>
  <c r="E165" i="1"/>
  <c r="F165" i="1" s="1"/>
  <c r="B198" i="1"/>
  <c r="D262" i="1"/>
  <c r="C262" i="10" s="1"/>
  <c r="D230" i="1"/>
  <c r="C230" i="10" s="1"/>
  <c r="E263" i="1"/>
  <c r="F263" i="1" s="1"/>
  <c r="E231" i="1"/>
  <c r="F231" i="1" s="1"/>
  <c r="E264" i="1"/>
  <c r="F264" i="1" s="1"/>
  <c r="E232" i="1"/>
  <c r="F232" i="1" s="1"/>
  <c r="E265" i="1"/>
  <c r="F265" i="1" s="1"/>
  <c r="E233" i="1"/>
  <c r="F233" i="1" s="1"/>
  <c r="E266" i="1"/>
  <c r="F266" i="1" s="1"/>
  <c r="E234" i="1"/>
  <c r="F234" i="1" s="1"/>
  <c r="E267" i="1"/>
  <c r="F267" i="1" s="1"/>
  <c r="E235" i="1"/>
  <c r="F235" i="1" s="1"/>
  <c r="E268" i="1"/>
  <c r="F268" i="1" s="1"/>
  <c r="E236" i="1"/>
  <c r="F236" i="1" s="1"/>
  <c r="E269" i="1"/>
  <c r="F269" i="1" s="1"/>
  <c r="E237" i="1"/>
  <c r="F237" i="1" s="1"/>
  <c r="E270" i="1"/>
  <c r="F270" i="1" s="1"/>
  <c r="E238" i="1"/>
  <c r="F238" i="1" s="1"/>
  <c r="E271" i="1"/>
  <c r="F271" i="1" s="1"/>
  <c r="E239" i="1"/>
  <c r="F239" i="1" s="1"/>
  <c r="E272" i="1"/>
  <c r="F272" i="1" s="1"/>
  <c r="E240" i="1"/>
  <c r="F240" i="1" s="1"/>
  <c r="E273" i="1"/>
  <c r="F273" i="1" s="1"/>
  <c r="E241" i="1"/>
  <c r="F241" i="1" s="1"/>
  <c r="E274" i="1"/>
  <c r="F274" i="1" s="1"/>
  <c r="E242" i="1"/>
  <c r="F242" i="1" s="1"/>
  <c r="E275" i="1"/>
  <c r="F275" i="1" s="1"/>
  <c r="E243" i="1"/>
  <c r="F243" i="1" s="1"/>
  <c r="E276" i="1"/>
  <c r="F276" i="1" s="1"/>
  <c r="E244" i="1"/>
  <c r="F244" i="1" s="1"/>
  <c r="E277" i="1"/>
  <c r="F277" i="1" s="1"/>
  <c r="E245" i="1"/>
  <c r="F245" i="1" s="1"/>
  <c r="E278" i="1"/>
  <c r="F278" i="1" s="1"/>
  <c r="E246" i="1"/>
  <c r="F246" i="1" s="1"/>
  <c r="E279" i="1"/>
  <c r="F279" i="1" s="1"/>
  <c r="E247" i="1"/>
  <c r="F247" i="1" s="1"/>
  <c r="E280" i="1"/>
  <c r="F280" i="1" s="1"/>
  <c r="E248" i="1"/>
  <c r="F248" i="1" s="1"/>
  <c r="E281" i="1"/>
  <c r="F281" i="1" s="1"/>
  <c r="E249" i="1"/>
  <c r="F249" i="1" s="1"/>
  <c r="E282" i="1"/>
  <c r="F282" i="1" s="1"/>
  <c r="E250" i="1"/>
  <c r="F250" i="1" s="1"/>
  <c r="E283" i="1"/>
  <c r="F283" i="1" s="1"/>
  <c r="E251" i="1"/>
  <c r="F251" i="1" s="1"/>
  <c r="E284" i="1"/>
  <c r="F284" i="1" s="1"/>
  <c r="E252" i="1"/>
  <c r="F252" i="1" s="1"/>
  <c r="E285" i="1"/>
  <c r="F285" i="1" s="1"/>
  <c r="E253" i="1"/>
  <c r="F253" i="1" s="1"/>
  <c r="E286" i="1"/>
  <c r="F286" i="1" s="1"/>
  <c r="E254" i="1"/>
  <c r="F254" i="1" s="1"/>
  <c r="E287" i="1"/>
  <c r="F287" i="1" s="1"/>
  <c r="E255" i="1"/>
  <c r="F255" i="1" s="1"/>
  <c r="E288" i="1"/>
  <c r="F288" i="1" s="1"/>
  <c r="E256" i="1"/>
  <c r="F256" i="1" s="1"/>
  <c r="E289" i="1"/>
  <c r="F289" i="1" s="1"/>
  <c r="E257" i="1"/>
  <c r="F257" i="1" s="1"/>
  <c r="E290" i="1"/>
  <c r="F290" i="1" s="1"/>
  <c r="E258" i="1"/>
  <c r="F258" i="1" s="1"/>
  <c r="E291" i="1"/>
  <c r="F291" i="1" s="1"/>
  <c r="E259" i="1"/>
  <c r="F259" i="1" s="1"/>
  <c r="E292" i="1"/>
  <c r="F292" i="1" s="1"/>
  <c r="E260" i="1"/>
  <c r="F260" i="1" s="1"/>
  <c r="E293" i="1"/>
  <c r="F293" i="1" s="1"/>
  <c r="E261" i="1"/>
  <c r="F261" i="1" s="1"/>
  <c r="D132" i="10"/>
  <c r="E196" i="1"/>
  <c r="F196" i="1" s="1"/>
  <c r="E164" i="1"/>
  <c r="F164" i="1" s="1"/>
  <c r="B199" i="1"/>
  <c r="D263" i="1"/>
  <c r="C263" i="10" s="1"/>
  <c r="D231" i="1"/>
  <c r="C231" i="10" s="1"/>
  <c r="B200" i="1"/>
  <c r="D264" i="1"/>
  <c r="C264" i="10" s="1"/>
  <c r="D232" i="1"/>
  <c r="C232" i="10" s="1"/>
  <c r="B201" i="1"/>
  <c r="D265" i="1"/>
  <c r="C265" i="10" s="1"/>
  <c r="D233" i="1"/>
  <c r="C233" i="10" s="1"/>
  <c r="B202" i="1"/>
  <c r="D266" i="1"/>
  <c r="C266" i="10" s="1"/>
  <c r="D234" i="1"/>
  <c r="C234" i="10" s="1"/>
  <c r="B203" i="1"/>
  <c r="D267" i="1"/>
  <c r="C267" i="10" s="1"/>
  <c r="D235" i="1"/>
  <c r="C235" i="10" s="1"/>
  <c r="B204" i="1"/>
  <c r="D268" i="1"/>
  <c r="C268" i="10" s="1"/>
  <c r="D236" i="1"/>
  <c r="C236" i="10" s="1"/>
  <c r="B205" i="1"/>
  <c r="D269" i="1"/>
  <c r="C269" i="10" s="1"/>
  <c r="D237" i="1"/>
  <c r="C237" i="10" s="1"/>
  <c r="B206" i="1"/>
  <c r="D270" i="1"/>
  <c r="C270" i="10" s="1"/>
  <c r="D238" i="1"/>
  <c r="C238" i="10" s="1"/>
  <c r="B207" i="1"/>
  <c r="D271" i="1"/>
  <c r="C271" i="10" s="1"/>
  <c r="D239" i="1"/>
  <c r="C239" i="10" s="1"/>
  <c r="B208" i="1"/>
  <c r="D272" i="1"/>
  <c r="C272" i="10" s="1"/>
  <c r="D240" i="1"/>
  <c r="C240" i="10" s="1"/>
  <c r="B209" i="1"/>
  <c r="D273" i="1"/>
  <c r="C273" i="10" s="1"/>
  <c r="D241" i="1"/>
  <c r="C241" i="10" s="1"/>
  <c r="B210" i="1"/>
  <c r="D274" i="1"/>
  <c r="C274" i="10" s="1"/>
  <c r="D242" i="1"/>
  <c r="C242" i="10" s="1"/>
  <c r="B211" i="1"/>
  <c r="D275" i="1"/>
  <c r="C275" i="10" s="1"/>
  <c r="D243" i="1"/>
  <c r="C243" i="10" s="1"/>
  <c r="B212" i="1"/>
  <c r="D276" i="1"/>
  <c r="C276" i="10" s="1"/>
  <c r="D244" i="1"/>
  <c r="C244" i="10" s="1"/>
  <c r="B213" i="1"/>
  <c r="D277" i="1"/>
  <c r="C277" i="10" s="1"/>
  <c r="D245" i="1"/>
  <c r="C245" i="10" s="1"/>
  <c r="B214" i="1"/>
  <c r="D278" i="1"/>
  <c r="C278" i="10" s="1"/>
  <c r="D246" i="1"/>
  <c r="C246" i="10" s="1"/>
  <c r="B215" i="1"/>
  <c r="D279" i="1"/>
  <c r="C279" i="10" s="1"/>
  <c r="D247" i="1"/>
  <c r="C247" i="10" s="1"/>
  <c r="B216" i="1"/>
  <c r="D280" i="1"/>
  <c r="C280" i="10" s="1"/>
  <c r="D248" i="1"/>
  <c r="C248" i="10" s="1"/>
  <c r="B217" i="1"/>
  <c r="D281" i="1"/>
  <c r="C281" i="10" s="1"/>
  <c r="D249" i="1"/>
  <c r="C249" i="10" s="1"/>
  <c r="B218" i="1"/>
  <c r="D282" i="1"/>
  <c r="C282" i="10" s="1"/>
  <c r="D250" i="1"/>
  <c r="C250" i="10" s="1"/>
  <c r="B219" i="1"/>
  <c r="D283" i="1"/>
  <c r="C283" i="10" s="1"/>
  <c r="D251" i="1"/>
  <c r="C251" i="10" s="1"/>
  <c r="B220" i="1"/>
  <c r="D284" i="1"/>
  <c r="C284" i="10" s="1"/>
  <c r="D252" i="1"/>
  <c r="C252" i="10" s="1"/>
  <c r="B221" i="1"/>
  <c r="D285" i="1"/>
  <c r="C285" i="10" s="1"/>
  <c r="D253" i="1"/>
  <c r="C253" i="10" s="1"/>
  <c r="B222" i="1"/>
  <c r="D286" i="1"/>
  <c r="C286" i="10" s="1"/>
  <c r="D254" i="1"/>
  <c r="C254" i="10" s="1"/>
  <c r="B223" i="1"/>
  <c r="D287" i="1"/>
  <c r="C287" i="10" s="1"/>
  <c r="D255" i="1"/>
  <c r="C255" i="10" s="1"/>
  <c r="D288" i="1"/>
  <c r="C288" i="10" s="1"/>
  <c r="D256" i="1"/>
  <c r="C256" i="10" s="1"/>
  <c r="B225" i="1"/>
  <c r="D289" i="1"/>
  <c r="C289" i="10" s="1"/>
  <c r="D257" i="1"/>
  <c r="C257" i="10" s="1"/>
  <c r="B226" i="1"/>
  <c r="D290" i="1"/>
  <c r="C290" i="10" s="1"/>
  <c r="D258" i="1"/>
  <c r="C258" i="10" s="1"/>
  <c r="B227" i="1"/>
  <c r="D291" i="1"/>
  <c r="C291" i="10" s="1"/>
  <c r="D259" i="1"/>
  <c r="C259" i="10" s="1"/>
  <c r="B228" i="1"/>
  <c r="D292" i="1"/>
  <c r="C292" i="10" s="1"/>
  <c r="D260" i="1"/>
  <c r="C260" i="10" s="1"/>
  <c r="B229" i="1"/>
  <c r="D293" i="1"/>
  <c r="C293" i="10" s="1"/>
  <c r="D261" i="1"/>
  <c r="C261" i="10" s="1"/>
  <c r="B224" i="1"/>
  <c r="D166" i="1"/>
  <c r="C166" i="10" s="1"/>
  <c r="D134" i="1"/>
  <c r="C134" i="10" s="1"/>
  <c r="B102" i="1"/>
  <c r="D181" i="1"/>
  <c r="C181" i="10" s="1"/>
  <c r="D149" i="1"/>
  <c r="C149" i="10" s="1"/>
  <c r="B117" i="1"/>
  <c r="D179" i="1"/>
  <c r="C179" i="10" s="1"/>
  <c r="D147" i="1"/>
  <c r="C147" i="10" s="1"/>
  <c r="B115" i="1"/>
  <c r="D177" i="1"/>
  <c r="C177" i="10" s="1"/>
  <c r="D145" i="1"/>
  <c r="C145" i="10" s="1"/>
  <c r="B113" i="1"/>
  <c r="D175" i="1"/>
  <c r="C175" i="10" s="1"/>
  <c r="D143" i="1"/>
  <c r="C143" i="10" s="1"/>
  <c r="B111" i="1"/>
  <c r="D173" i="1"/>
  <c r="C173" i="10" s="1"/>
  <c r="D141" i="1"/>
  <c r="C141" i="10" s="1"/>
  <c r="B109" i="1"/>
  <c r="D171" i="1"/>
  <c r="C171" i="10" s="1"/>
  <c r="D139" i="1"/>
  <c r="C139" i="10" s="1"/>
  <c r="B107" i="1"/>
  <c r="D169" i="1"/>
  <c r="C169" i="10" s="1"/>
  <c r="D137" i="1"/>
  <c r="C137" i="10" s="1"/>
  <c r="B105" i="1"/>
  <c r="D167" i="1"/>
  <c r="C167" i="10" s="1"/>
  <c r="D135" i="1"/>
  <c r="C135" i="10" s="1"/>
  <c r="B103" i="1"/>
  <c r="D196" i="1"/>
  <c r="C196" i="10" s="1"/>
  <c r="D164" i="1"/>
  <c r="C164" i="10" s="1"/>
  <c r="B132" i="1"/>
  <c r="D194" i="1"/>
  <c r="C194" i="10" s="1"/>
  <c r="D162" i="1"/>
  <c r="C162" i="10" s="1"/>
  <c r="B130" i="1"/>
  <c r="D192" i="1"/>
  <c r="C192" i="10" s="1"/>
  <c r="D160" i="1"/>
  <c r="C160" i="10" s="1"/>
  <c r="B128" i="1"/>
  <c r="D190" i="1"/>
  <c r="C190" i="10" s="1"/>
  <c r="D158" i="1"/>
  <c r="C158" i="10" s="1"/>
  <c r="B126" i="1"/>
  <c r="D188" i="1"/>
  <c r="C188" i="10" s="1"/>
  <c r="D156" i="1"/>
  <c r="C156" i="10" s="1"/>
  <c r="B124" i="1"/>
  <c r="D186" i="1"/>
  <c r="C186" i="10" s="1"/>
  <c r="D154" i="1"/>
  <c r="C154" i="10" s="1"/>
  <c r="B122" i="1"/>
  <c r="D184" i="1"/>
  <c r="C184" i="10" s="1"/>
  <c r="D152" i="1"/>
  <c r="C152" i="10" s="1"/>
  <c r="B120" i="1"/>
  <c r="D182" i="1"/>
  <c r="C182" i="10" s="1"/>
  <c r="D150" i="1"/>
  <c r="C150" i="10" s="1"/>
  <c r="B118" i="1"/>
  <c r="D180" i="1"/>
  <c r="C180" i="10" s="1"/>
  <c r="D148" i="1"/>
  <c r="C148" i="10" s="1"/>
  <c r="B116" i="1"/>
  <c r="D178" i="1"/>
  <c r="C178" i="10" s="1"/>
  <c r="D146" i="1"/>
  <c r="C146" i="10" s="1"/>
  <c r="B114" i="1"/>
  <c r="D176" i="1"/>
  <c r="C176" i="10" s="1"/>
  <c r="D144" i="1"/>
  <c r="C144" i="10" s="1"/>
  <c r="B112" i="1"/>
  <c r="D174" i="1"/>
  <c r="C174" i="10" s="1"/>
  <c r="D142" i="1"/>
  <c r="C142" i="10" s="1"/>
  <c r="B110" i="1"/>
  <c r="D172" i="1"/>
  <c r="C172" i="10" s="1"/>
  <c r="D140" i="1"/>
  <c r="C140" i="10" s="1"/>
  <c r="B108" i="1"/>
  <c r="D170" i="1"/>
  <c r="C170" i="10" s="1"/>
  <c r="D138" i="1"/>
  <c r="C138" i="10" s="1"/>
  <c r="B106" i="1"/>
  <c r="D168" i="1"/>
  <c r="C168" i="10" s="1"/>
  <c r="D136" i="1"/>
  <c r="C136" i="10" s="1"/>
  <c r="B104" i="1"/>
  <c r="D197" i="1"/>
  <c r="C197" i="10" s="1"/>
  <c r="D165" i="1"/>
  <c r="C165" i="10" s="1"/>
  <c r="B133" i="1"/>
  <c r="D195" i="1"/>
  <c r="C195" i="10" s="1"/>
  <c r="D163" i="1"/>
  <c r="C163" i="10" s="1"/>
  <c r="B131" i="1"/>
  <c r="D193" i="1"/>
  <c r="C193" i="10" s="1"/>
  <c r="D161" i="1"/>
  <c r="C161" i="10" s="1"/>
  <c r="B129" i="1"/>
  <c r="D191" i="1"/>
  <c r="C191" i="10" s="1"/>
  <c r="D159" i="1"/>
  <c r="C159" i="10" s="1"/>
  <c r="B127" i="1"/>
  <c r="D189" i="1"/>
  <c r="C189" i="10" s="1"/>
  <c r="D157" i="1"/>
  <c r="C157" i="10" s="1"/>
  <c r="B125" i="1"/>
  <c r="D187" i="1"/>
  <c r="C187" i="10" s="1"/>
  <c r="D155" i="1"/>
  <c r="C155" i="10" s="1"/>
  <c r="B123" i="1"/>
  <c r="D185" i="1"/>
  <c r="C185" i="10" s="1"/>
  <c r="D153" i="1"/>
  <c r="C153" i="10" s="1"/>
  <c r="B121" i="1"/>
  <c r="D183" i="1"/>
  <c r="C183" i="10" s="1"/>
  <c r="D151" i="1"/>
  <c r="C151" i="10" s="1"/>
  <c r="B119" i="1"/>
  <c r="E200" i="10"/>
  <c r="D200" i="10"/>
  <c r="E202" i="10"/>
  <c r="D202" i="10"/>
  <c r="E205" i="10"/>
  <c r="D205" i="10"/>
  <c r="E208" i="10"/>
  <c r="D208" i="10"/>
  <c r="E211" i="10"/>
  <c r="D211" i="10"/>
  <c r="E213" i="10"/>
  <c r="D213" i="10"/>
  <c r="E216" i="10"/>
  <c r="D216" i="10"/>
  <c r="E219" i="10"/>
  <c r="D219" i="10"/>
  <c r="E221" i="10"/>
  <c r="D221" i="10"/>
  <c r="E224" i="10"/>
  <c r="D224" i="10"/>
  <c r="E228" i="10"/>
  <c r="D228" i="10"/>
  <c r="E133" i="10"/>
  <c r="D133" i="10"/>
  <c r="E199" i="10"/>
  <c r="D199" i="10"/>
  <c r="E201" i="10"/>
  <c r="D201" i="10"/>
  <c r="E203" i="10"/>
  <c r="D203" i="10"/>
  <c r="E204" i="10"/>
  <c r="D204" i="10"/>
  <c r="E206" i="10"/>
  <c r="D206" i="10"/>
  <c r="E207" i="10"/>
  <c r="D207" i="10"/>
  <c r="E209" i="10"/>
  <c r="D209" i="10"/>
  <c r="E210" i="10"/>
  <c r="D210" i="10"/>
  <c r="E212" i="10"/>
  <c r="D212" i="10"/>
  <c r="E214" i="10"/>
  <c r="D214" i="10"/>
  <c r="E215" i="10"/>
  <c r="D215" i="10"/>
  <c r="E217" i="10"/>
  <c r="D217" i="10"/>
  <c r="E218" i="10"/>
  <c r="D218" i="10"/>
  <c r="E220" i="10"/>
  <c r="D220" i="10"/>
  <c r="E222" i="10"/>
  <c r="D222" i="10"/>
  <c r="E223" i="10"/>
  <c r="D223" i="10"/>
  <c r="E225" i="10"/>
  <c r="D225" i="10"/>
  <c r="E226" i="10"/>
  <c r="D226" i="10"/>
  <c r="E227" i="10"/>
  <c r="D227" i="10"/>
  <c r="E229" i="10"/>
  <c r="D229" i="10"/>
  <c r="E324" i="10"/>
  <c r="D324" i="10"/>
  <c r="E325" i="10"/>
  <c r="D325" i="10"/>
  <c r="C115" i="10"/>
  <c r="C109" i="10"/>
  <c r="C105" i="10"/>
  <c r="C132" i="1"/>
  <c r="B132" i="10" s="1"/>
  <c r="C132" i="10"/>
  <c r="C128" i="1"/>
  <c r="B128" i="10" s="1"/>
  <c r="C128" i="10"/>
  <c r="C126" i="1"/>
  <c r="B126" i="10" s="1"/>
  <c r="C126" i="10"/>
  <c r="C124" i="1"/>
  <c r="B124" i="10" s="1"/>
  <c r="C124" i="10"/>
  <c r="C122" i="1"/>
  <c r="B122" i="10" s="1"/>
  <c r="C122" i="10"/>
  <c r="C120" i="1"/>
  <c r="B120" i="10" s="1"/>
  <c r="C120" i="10"/>
  <c r="C199" i="1"/>
  <c r="B199" i="10" s="1"/>
  <c r="C199" i="10"/>
  <c r="C200" i="1"/>
  <c r="B200" i="10" s="1"/>
  <c r="C200" i="10"/>
  <c r="C201" i="1"/>
  <c r="B201" i="10" s="1"/>
  <c r="C201" i="10"/>
  <c r="C202" i="1"/>
  <c r="B202" i="10" s="1"/>
  <c r="C202" i="10"/>
  <c r="C203" i="1"/>
  <c r="B203" i="10" s="1"/>
  <c r="C203" i="10"/>
  <c r="C204" i="1"/>
  <c r="B204" i="10" s="1"/>
  <c r="C204" i="10"/>
  <c r="C205" i="1"/>
  <c r="B205" i="10" s="1"/>
  <c r="C205" i="10"/>
  <c r="C206" i="1"/>
  <c r="B206" i="10" s="1"/>
  <c r="C206" i="10"/>
  <c r="C207" i="1"/>
  <c r="B207" i="10" s="1"/>
  <c r="C207" i="10"/>
  <c r="C208" i="1"/>
  <c r="B208" i="10" s="1"/>
  <c r="C208" i="10"/>
  <c r="C209" i="1"/>
  <c r="B209" i="10" s="1"/>
  <c r="C209" i="10"/>
  <c r="C210" i="1"/>
  <c r="B210" i="10" s="1"/>
  <c r="C210" i="10"/>
  <c r="C211" i="1"/>
  <c r="B211" i="10" s="1"/>
  <c r="C211" i="10"/>
  <c r="C212" i="1"/>
  <c r="B212" i="10" s="1"/>
  <c r="C212" i="10"/>
  <c r="C213" i="1"/>
  <c r="B213" i="10" s="1"/>
  <c r="C213" i="10"/>
  <c r="C214" i="1"/>
  <c r="B214" i="10" s="1"/>
  <c r="C214" i="10"/>
  <c r="C215" i="1"/>
  <c r="B215" i="10" s="1"/>
  <c r="C215" i="10"/>
  <c r="C216" i="1"/>
  <c r="B216" i="10" s="1"/>
  <c r="C216" i="10"/>
  <c r="C217" i="1"/>
  <c r="B217" i="10" s="1"/>
  <c r="C217" i="10"/>
  <c r="C218" i="1"/>
  <c r="B218" i="10" s="1"/>
  <c r="C218" i="10"/>
  <c r="C219" i="1"/>
  <c r="B219" i="10" s="1"/>
  <c r="C219" i="10"/>
  <c r="C220" i="1"/>
  <c r="B220" i="10" s="1"/>
  <c r="C220" i="10"/>
  <c r="C221" i="1"/>
  <c r="B221" i="10" s="1"/>
  <c r="C221" i="10"/>
  <c r="C222" i="1"/>
  <c r="B222" i="10" s="1"/>
  <c r="C222" i="10"/>
  <c r="C223" i="1"/>
  <c r="B223" i="10" s="1"/>
  <c r="C223" i="10"/>
  <c r="C102" i="1"/>
  <c r="B102" i="10" s="1"/>
  <c r="C102" i="10"/>
  <c r="C117" i="10"/>
  <c r="C113" i="10"/>
  <c r="C111" i="10"/>
  <c r="C107" i="10"/>
  <c r="C103" i="10"/>
  <c r="C130" i="1"/>
  <c r="B130" i="10" s="1"/>
  <c r="C130" i="10"/>
  <c r="C118" i="1"/>
  <c r="B118" i="10" s="1"/>
  <c r="C118" i="10"/>
  <c r="C116" i="1"/>
  <c r="B116" i="10" s="1"/>
  <c r="C116" i="10"/>
  <c r="C114" i="1"/>
  <c r="B114" i="10" s="1"/>
  <c r="C114" i="10"/>
  <c r="C112" i="1"/>
  <c r="B112" i="10" s="1"/>
  <c r="C112" i="10"/>
  <c r="C110" i="1"/>
  <c r="B110" i="10" s="1"/>
  <c r="C110" i="10"/>
  <c r="C108" i="1"/>
  <c r="B108" i="10" s="1"/>
  <c r="C108" i="10"/>
  <c r="C106" i="1"/>
  <c r="B106" i="10" s="1"/>
  <c r="C106" i="10"/>
  <c r="C104" i="1"/>
  <c r="B104" i="10" s="1"/>
  <c r="C104" i="10"/>
  <c r="C133" i="10"/>
  <c r="C131" i="10"/>
  <c r="C129" i="10"/>
  <c r="C127" i="10"/>
  <c r="C125" i="10"/>
  <c r="C123" i="10"/>
  <c r="C121" i="10"/>
  <c r="C119" i="10"/>
  <c r="C198" i="10"/>
  <c r="C224" i="1"/>
  <c r="B224" i="10" s="1"/>
  <c r="C224" i="10"/>
  <c r="C225" i="1"/>
  <c r="B225" i="10" s="1"/>
  <c r="C225" i="10"/>
  <c r="C226" i="1"/>
  <c r="B226" i="10" s="1"/>
  <c r="C226" i="10"/>
  <c r="C227" i="1"/>
  <c r="B227" i="10" s="1"/>
  <c r="C227" i="10"/>
  <c r="C228" i="1"/>
  <c r="B228" i="10" s="1"/>
  <c r="C228" i="10"/>
  <c r="C229" i="1"/>
  <c r="B229" i="10" s="1"/>
  <c r="C229" i="10"/>
  <c r="C324" i="1"/>
  <c r="B324" i="10" s="1"/>
  <c r="C324" i="10"/>
  <c r="C325" i="1"/>
  <c r="B325" i="10" s="1"/>
  <c r="C325" i="10"/>
  <c r="B2281" i="10"/>
  <c r="C2281" i="10"/>
  <c r="C109" i="1"/>
  <c r="B109" i="10" s="1"/>
  <c r="C129" i="1"/>
  <c r="B129" i="10" s="1"/>
  <c r="C117" i="1"/>
  <c r="B117" i="10" s="1"/>
  <c r="C121" i="1"/>
  <c r="B121" i="10" s="1"/>
  <c r="C113" i="1"/>
  <c r="B113" i="10" s="1"/>
  <c r="C105" i="1"/>
  <c r="B105" i="10" s="1"/>
  <c r="C133" i="1"/>
  <c r="B133" i="10" s="1"/>
  <c r="C125" i="1"/>
  <c r="B125" i="10" s="1"/>
  <c r="C115" i="1"/>
  <c r="B115" i="10" s="1"/>
  <c r="C111" i="1"/>
  <c r="B111" i="10" s="1"/>
  <c r="C107" i="1"/>
  <c r="B107" i="10" s="1"/>
  <c r="C131" i="1"/>
  <c r="B131" i="10" s="1"/>
  <c r="C127" i="1"/>
  <c r="B127" i="10" s="1"/>
  <c r="C123" i="1"/>
  <c r="B123" i="10" s="1"/>
  <c r="C119" i="1"/>
  <c r="B119" i="10" s="1"/>
  <c r="C103" i="1"/>
  <c r="B103" i="10" s="1"/>
  <c r="I325" i="10" l="1"/>
  <c r="F325" i="10"/>
  <c r="E196" i="10"/>
  <c r="D196" i="10"/>
  <c r="E261" i="10"/>
  <c r="D261" i="10"/>
  <c r="E260" i="10"/>
  <c r="D260" i="10"/>
  <c r="E259" i="10"/>
  <c r="D259" i="10"/>
  <c r="E258" i="10"/>
  <c r="D258" i="10"/>
  <c r="E257" i="10"/>
  <c r="D257" i="10"/>
  <c r="E256" i="10"/>
  <c r="D256" i="10"/>
  <c r="E255" i="10"/>
  <c r="D255" i="10"/>
  <c r="E254" i="10"/>
  <c r="D254" i="10"/>
  <c r="E253" i="10"/>
  <c r="D253" i="10"/>
  <c r="E252" i="10"/>
  <c r="D252" i="10"/>
  <c r="E251" i="10"/>
  <c r="D251" i="10"/>
  <c r="E250" i="10"/>
  <c r="D250" i="10"/>
  <c r="E249" i="10"/>
  <c r="D249" i="10"/>
  <c r="E248" i="10"/>
  <c r="D248" i="10"/>
  <c r="E247" i="10"/>
  <c r="D247" i="10"/>
  <c r="E246" i="10"/>
  <c r="D246" i="10"/>
  <c r="E245" i="10"/>
  <c r="D245" i="10"/>
  <c r="E244" i="10"/>
  <c r="D244" i="10"/>
  <c r="E243" i="10"/>
  <c r="D243" i="10"/>
  <c r="E242" i="10"/>
  <c r="D242" i="10"/>
  <c r="E241" i="10"/>
  <c r="D241" i="10"/>
  <c r="E240" i="10"/>
  <c r="D240" i="10"/>
  <c r="E239" i="10"/>
  <c r="D239" i="10"/>
  <c r="E238" i="10"/>
  <c r="D238" i="10"/>
  <c r="E237" i="10"/>
  <c r="D237" i="10"/>
  <c r="E236" i="10"/>
  <c r="D236" i="10"/>
  <c r="E235" i="10"/>
  <c r="D235" i="10"/>
  <c r="E234" i="10"/>
  <c r="D234" i="10"/>
  <c r="E233" i="10"/>
  <c r="D233" i="10"/>
  <c r="E232" i="10"/>
  <c r="D232" i="10"/>
  <c r="E231" i="10"/>
  <c r="D231" i="10"/>
  <c r="E197" i="10"/>
  <c r="D197" i="10"/>
  <c r="E389" i="10"/>
  <c r="D389" i="10"/>
  <c r="E388" i="10"/>
  <c r="D388" i="10"/>
  <c r="E164" i="10"/>
  <c r="D164" i="10"/>
  <c r="E293" i="10"/>
  <c r="D293" i="10"/>
  <c r="E292" i="10"/>
  <c r="D292" i="10"/>
  <c r="E291" i="10"/>
  <c r="D291" i="10"/>
  <c r="E290" i="10"/>
  <c r="D290" i="10"/>
  <c r="E289" i="10"/>
  <c r="D289" i="10"/>
  <c r="E288" i="10"/>
  <c r="D288" i="10"/>
  <c r="E287" i="10"/>
  <c r="D287" i="10"/>
  <c r="E286" i="10"/>
  <c r="D286" i="10"/>
  <c r="E285" i="10"/>
  <c r="D285" i="10"/>
  <c r="E284" i="10"/>
  <c r="D284" i="10"/>
  <c r="E283" i="10"/>
  <c r="D283" i="10"/>
  <c r="E282" i="10"/>
  <c r="D282" i="10"/>
  <c r="E281" i="10"/>
  <c r="D281" i="10"/>
  <c r="E280" i="10"/>
  <c r="D280" i="10"/>
  <c r="E279" i="10"/>
  <c r="D279" i="10"/>
  <c r="E278" i="10"/>
  <c r="D278" i="10"/>
  <c r="E277" i="10"/>
  <c r="D277" i="10"/>
  <c r="E276" i="10"/>
  <c r="D276" i="10"/>
  <c r="E275" i="10"/>
  <c r="D275" i="10"/>
  <c r="E274" i="10"/>
  <c r="D274" i="10"/>
  <c r="E273" i="10"/>
  <c r="D273" i="10"/>
  <c r="E272" i="10"/>
  <c r="D272" i="10"/>
  <c r="E271" i="10"/>
  <c r="D271" i="10"/>
  <c r="E270" i="10"/>
  <c r="D270" i="10"/>
  <c r="E269" i="10"/>
  <c r="D269" i="10"/>
  <c r="E268" i="10"/>
  <c r="D268" i="10"/>
  <c r="E267" i="10"/>
  <c r="D267" i="10"/>
  <c r="E266" i="10"/>
  <c r="D266" i="10"/>
  <c r="E265" i="10"/>
  <c r="D265" i="10"/>
  <c r="E264" i="10"/>
  <c r="D264" i="10"/>
  <c r="E263" i="10"/>
  <c r="D263" i="10"/>
  <c r="E165" i="10"/>
  <c r="D165" i="10"/>
  <c r="E357" i="10"/>
  <c r="D357" i="10"/>
  <c r="E356" i="10"/>
  <c r="D356" i="10"/>
  <c r="C357" i="1"/>
  <c r="B357" i="10" s="1"/>
  <c r="B357" i="1"/>
  <c r="B388" i="1"/>
  <c r="C388" i="1"/>
  <c r="B388" i="10" s="1"/>
  <c r="C389" i="1"/>
  <c r="B389" i="10" s="1"/>
  <c r="B389" i="1"/>
  <c r="C356" i="1"/>
  <c r="B356" i="10" s="1"/>
  <c r="B356" i="1"/>
  <c r="B261" i="1"/>
  <c r="C261" i="1"/>
  <c r="B261" i="10" s="1"/>
  <c r="B292" i="1"/>
  <c r="G292" i="10" s="1"/>
  <c r="C292" i="1"/>
  <c r="B292" i="10" s="1"/>
  <c r="B259" i="1"/>
  <c r="G259" i="10" s="1"/>
  <c r="C259" i="1"/>
  <c r="B259" i="10" s="1"/>
  <c r="B290" i="1"/>
  <c r="G290" i="10" s="1"/>
  <c r="C290" i="1"/>
  <c r="B290" i="10" s="1"/>
  <c r="B257" i="1"/>
  <c r="C257" i="1"/>
  <c r="B257" i="10" s="1"/>
  <c r="B288" i="1"/>
  <c r="G288" i="10" s="1"/>
  <c r="C288" i="1"/>
  <c r="B288" i="10" s="1"/>
  <c r="C287" i="1"/>
  <c r="B287" i="10" s="1"/>
  <c r="B287" i="1"/>
  <c r="C254" i="1"/>
  <c r="B254" i="10" s="1"/>
  <c r="B254" i="1"/>
  <c r="C285" i="1"/>
  <c r="B285" i="10" s="1"/>
  <c r="B285" i="1"/>
  <c r="C252" i="1"/>
  <c r="B252" i="10" s="1"/>
  <c r="B252" i="1"/>
  <c r="C283" i="1"/>
  <c r="B283" i="10" s="1"/>
  <c r="B283" i="1"/>
  <c r="C250" i="1"/>
  <c r="B250" i="10" s="1"/>
  <c r="B250" i="1"/>
  <c r="C281" i="1"/>
  <c r="B281" i="10" s="1"/>
  <c r="B281" i="1"/>
  <c r="C248" i="1"/>
  <c r="B248" i="10" s="1"/>
  <c r="B248" i="1"/>
  <c r="C279" i="1"/>
  <c r="B279" i="10" s="1"/>
  <c r="B279" i="1"/>
  <c r="C246" i="1"/>
  <c r="B246" i="10" s="1"/>
  <c r="B246" i="1"/>
  <c r="C277" i="1"/>
  <c r="B277" i="10" s="1"/>
  <c r="B277" i="1"/>
  <c r="B244" i="1"/>
  <c r="C244" i="1"/>
  <c r="B244" i="10" s="1"/>
  <c r="C275" i="1"/>
  <c r="B275" i="10" s="1"/>
  <c r="B275" i="1"/>
  <c r="B242" i="1"/>
  <c r="G242" i="10" s="1"/>
  <c r="C242" i="1"/>
  <c r="B242" i="10" s="1"/>
  <c r="C273" i="1"/>
  <c r="B273" i="10" s="1"/>
  <c r="B273" i="1"/>
  <c r="B240" i="1"/>
  <c r="G240" i="10" s="1"/>
  <c r="C240" i="1"/>
  <c r="B240" i="10" s="1"/>
  <c r="C271" i="1"/>
  <c r="B271" i="10" s="1"/>
  <c r="B271" i="1"/>
  <c r="B238" i="1"/>
  <c r="G238" i="10" s="1"/>
  <c r="C238" i="1"/>
  <c r="B238" i="10" s="1"/>
  <c r="C269" i="1"/>
  <c r="B269" i="10" s="1"/>
  <c r="B269" i="1"/>
  <c r="B236" i="1"/>
  <c r="G236" i="10" s="1"/>
  <c r="C236" i="1"/>
  <c r="B236" i="10" s="1"/>
  <c r="C267" i="1"/>
  <c r="B267" i="10" s="1"/>
  <c r="B267" i="1"/>
  <c r="B234" i="1"/>
  <c r="G234" i="10" s="1"/>
  <c r="C234" i="1"/>
  <c r="B234" i="10" s="1"/>
  <c r="B265" i="1"/>
  <c r="C265" i="1"/>
  <c r="B265" i="10" s="1"/>
  <c r="B232" i="1"/>
  <c r="G232" i="10" s="1"/>
  <c r="C232" i="1"/>
  <c r="B232" i="10" s="1"/>
  <c r="B263" i="1"/>
  <c r="G263" i="10" s="1"/>
  <c r="C263" i="1"/>
  <c r="B263" i="10" s="1"/>
  <c r="C262" i="1"/>
  <c r="B262" i="10" s="1"/>
  <c r="B262" i="1"/>
  <c r="C293" i="1"/>
  <c r="B293" i="10" s="1"/>
  <c r="B293" i="1"/>
  <c r="G293" i="10" s="1"/>
  <c r="C260" i="1"/>
  <c r="B260" i="10" s="1"/>
  <c r="B260" i="1"/>
  <c r="C291" i="1"/>
  <c r="B291" i="10" s="1"/>
  <c r="B291" i="1"/>
  <c r="C258" i="1"/>
  <c r="B258" i="10" s="1"/>
  <c r="B258" i="1"/>
  <c r="C289" i="1"/>
  <c r="B289" i="10" s="1"/>
  <c r="B289" i="1"/>
  <c r="G289" i="10" s="1"/>
  <c r="C256" i="1"/>
  <c r="B256" i="10" s="1"/>
  <c r="B256" i="1"/>
  <c r="B255" i="1"/>
  <c r="C255" i="1"/>
  <c r="B255" i="10" s="1"/>
  <c r="B286" i="1"/>
  <c r="C286" i="1"/>
  <c r="B286" i="10" s="1"/>
  <c r="B253" i="1"/>
  <c r="C253" i="1"/>
  <c r="B253" i="10" s="1"/>
  <c r="B284" i="1"/>
  <c r="C284" i="1"/>
  <c r="B284" i="10" s="1"/>
  <c r="B251" i="1"/>
  <c r="C251" i="1"/>
  <c r="B251" i="10" s="1"/>
  <c r="B282" i="1"/>
  <c r="C282" i="1"/>
  <c r="B282" i="10" s="1"/>
  <c r="B249" i="1"/>
  <c r="C249" i="1"/>
  <c r="B249" i="10" s="1"/>
  <c r="B280" i="1"/>
  <c r="C280" i="1"/>
  <c r="B280" i="10" s="1"/>
  <c r="B247" i="1"/>
  <c r="C247" i="1"/>
  <c r="B247" i="10" s="1"/>
  <c r="B278" i="1"/>
  <c r="C278" i="1"/>
  <c r="B278" i="10" s="1"/>
  <c r="C245" i="1"/>
  <c r="B245" i="10" s="1"/>
  <c r="B245" i="1"/>
  <c r="G245" i="10" s="1"/>
  <c r="B276" i="1"/>
  <c r="C276" i="1"/>
  <c r="B276" i="10" s="1"/>
  <c r="C243" i="1"/>
  <c r="B243" i="10" s="1"/>
  <c r="B243" i="1"/>
  <c r="B274" i="1"/>
  <c r="C274" i="1"/>
  <c r="B274" i="10" s="1"/>
  <c r="C241" i="1"/>
  <c r="B241" i="10" s="1"/>
  <c r="B241" i="1"/>
  <c r="G241" i="10" s="1"/>
  <c r="B272" i="1"/>
  <c r="C272" i="1"/>
  <c r="B272" i="10" s="1"/>
  <c r="C239" i="1"/>
  <c r="B239" i="10" s="1"/>
  <c r="B239" i="1"/>
  <c r="B270" i="1"/>
  <c r="C270" i="1"/>
  <c r="B270" i="10" s="1"/>
  <c r="C237" i="1"/>
  <c r="B237" i="10" s="1"/>
  <c r="B237" i="1"/>
  <c r="G237" i="10" s="1"/>
  <c r="B268" i="1"/>
  <c r="C268" i="1"/>
  <c r="B268" i="10" s="1"/>
  <c r="C235" i="1"/>
  <c r="B235" i="10" s="1"/>
  <c r="B235" i="1"/>
  <c r="B266" i="1"/>
  <c r="C266" i="1"/>
  <c r="B266" i="10" s="1"/>
  <c r="C233" i="1"/>
  <c r="B233" i="10" s="1"/>
  <c r="B233" i="1"/>
  <c r="G233" i="10" s="1"/>
  <c r="C264" i="1"/>
  <c r="B264" i="10" s="1"/>
  <c r="B264" i="1"/>
  <c r="C231" i="1"/>
  <c r="B231" i="10" s="1"/>
  <c r="B231" i="1"/>
  <c r="B230" i="1"/>
  <c r="C230" i="1"/>
  <c r="B230" i="10" s="1"/>
  <c r="B183" i="1"/>
  <c r="C183" i="1"/>
  <c r="B183" i="10" s="1"/>
  <c r="C153" i="1"/>
  <c r="B153" i="10" s="1"/>
  <c r="B153" i="1"/>
  <c r="G153" i="10" s="1"/>
  <c r="B187" i="1"/>
  <c r="C187" i="1"/>
  <c r="B187" i="10" s="1"/>
  <c r="C157" i="1"/>
  <c r="B157" i="10" s="1"/>
  <c r="B157" i="1"/>
  <c r="G157" i="10" s="1"/>
  <c r="C191" i="1"/>
  <c r="B191" i="10" s="1"/>
  <c r="B191" i="1"/>
  <c r="C161" i="1"/>
  <c r="B161" i="10" s="1"/>
  <c r="B161" i="1"/>
  <c r="G161" i="10" s="1"/>
  <c r="C195" i="1"/>
  <c r="B195" i="10" s="1"/>
  <c r="B195" i="1"/>
  <c r="C165" i="1"/>
  <c r="B165" i="10" s="1"/>
  <c r="B165" i="1"/>
  <c r="G165" i="10" s="1"/>
  <c r="C168" i="1"/>
  <c r="B168" i="10" s="1"/>
  <c r="B168" i="1"/>
  <c r="C138" i="1"/>
  <c r="B138" i="10" s="1"/>
  <c r="B138" i="1"/>
  <c r="G138" i="10" s="1"/>
  <c r="C172" i="1"/>
  <c r="B172" i="10" s="1"/>
  <c r="B172" i="1"/>
  <c r="C142" i="1"/>
  <c r="B142" i="10" s="1"/>
  <c r="B142" i="1"/>
  <c r="G142" i="10" s="1"/>
  <c r="C176" i="1"/>
  <c r="B176" i="10" s="1"/>
  <c r="B176" i="1"/>
  <c r="C146" i="1"/>
  <c r="B146" i="10" s="1"/>
  <c r="B146" i="1"/>
  <c r="G146" i="10" s="1"/>
  <c r="B180" i="1"/>
  <c r="C180" i="1"/>
  <c r="B180" i="10" s="1"/>
  <c r="C150" i="1"/>
  <c r="B150" i="10" s="1"/>
  <c r="B150" i="1"/>
  <c r="G150" i="10" s="1"/>
  <c r="B184" i="1"/>
  <c r="C184" i="1"/>
  <c r="B184" i="10" s="1"/>
  <c r="C154" i="1"/>
  <c r="B154" i="10" s="1"/>
  <c r="B154" i="1"/>
  <c r="G154" i="10" s="1"/>
  <c r="B188" i="1"/>
  <c r="C188" i="1"/>
  <c r="B188" i="10" s="1"/>
  <c r="C158" i="1"/>
  <c r="B158" i="10" s="1"/>
  <c r="B158" i="1"/>
  <c r="G158" i="10" s="1"/>
  <c r="C192" i="1"/>
  <c r="B192" i="10" s="1"/>
  <c r="B192" i="1"/>
  <c r="C162" i="1"/>
  <c r="B162" i="10" s="1"/>
  <c r="B162" i="1"/>
  <c r="G162" i="10" s="1"/>
  <c r="C196" i="1"/>
  <c r="B196" i="10" s="1"/>
  <c r="B196" i="1"/>
  <c r="C135" i="1"/>
  <c r="B135" i="10" s="1"/>
  <c r="B135" i="1"/>
  <c r="C169" i="1"/>
  <c r="B169" i="10" s="1"/>
  <c r="B169" i="1"/>
  <c r="C139" i="1"/>
  <c r="B139" i="10" s="1"/>
  <c r="B139" i="1"/>
  <c r="C173" i="1"/>
  <c r="B173" i="10" s="1"/>
  <c r="B173" i="1"/>
  <c r="C143" i="1"/>
  <c r="B143" i="10" s="1"/>
  <c r="B143" i="1"/>
  <c r="G143" i="10" s="1"/>
  <c r="B177" i="1"/>
  <c r="C177" i="1"/>
  <c r="B177" i="10" s="1"/>
  <c r="C147" i="1"/>
  <c r="B147" i="10" s="1"/>
  <c r="B147" i="1"/>
  <c r="G147" i="10" s="1"/>
  <c r="B181" i="1"/>
  <c r="C181" i="1"/>
  <c r="B181" i="10" s="1"/>
  <c r="C134" i="1"/>
  <c r="B134" i="10" s="1"/>
  <c r="B134" i="1"/>
  <c r="C151" i="1"/>
  <c r="B151" i="10" s="1"/>
  <c r="B151" i="1"/>
  <c r="B185" i="1"/>
  <c r="C185" i="1"/>
  <c r="B185" i="10" s="1"/>
  <c r="C155" i="1"/>
  <c r="B155" i="10" s="1"/>
  <c r="B155" i="1"/>
  <c r="G155" i="10" s="1"/>
  <c r="B189" i="1"/>
  <c r="C189" i="1"/>
  <c r="B189" i="10" s="1"/>
  <c r="C159" i="1"/>
  <c r="B159" i="10" s="1"/>
  <c r="B159" i="1"/>
  <c r="C193" i="1"/>
  <c r="B193" i="10" s="1"/>
  <c r="B193" i="1"/>
  <c r="C163" i="1"/>
  <c r="B163" i="10" s="1"/>
  <c r="B163" i="1"/>
  <c r="C197" i="1"/>
  <c r="B197" i="10" s="1"/>
  <c r="B197" i="1"/>
  <c r="C136" i="1"/>
  <c r="B136" i="10" s="1"/>
  <c r="B136" i="1"/>
  <c r="G136" i="10" s="1"/>
  <c r="C170" i="1"/>
  <c r="B170" i="10" s="1"/>
  <c r="B170" i="1"/>
  <c r="C140" i="1"/>
  <c r="B140" i="10" s="1"/>
  <c r="B140" i="1"/>
  <c r="C174" i="1"/>
  <c r="B174" i="10" s="1"/>
  <c r="B174" i="1"/>
  <c r="C144" i="1"/>
  <c r="B144" i="10" s="1"/>
  <c r="B144" i="1"/>
  <c r="G144" i="10" s="1"/>
  <c r="B178" i="1"/>
  <c r="C178" i="1"/>
  <c r="B178" i="10" s="1"/>
  <c r="C148" i="1"/>
  <c r="B148" i="10" s="1"/>
  <c r="B148" i="1"/>
  <c r="G148" i="10" s="1"/>
  <c r="B182" i="1"/>
  <c r="C182" i="1"/>
  <c r="B182" i="10" s="1"/>
  <c r="C152" i="1"/>
  <c r="B152" i="10" s="1"/>
  <c r="B152" i="1"/>
  <c r="B186" i="1"/>
  <c r="C186" i="1"/>
  <c r="B186" i="10" s="1"/>
  <c r="C156" i="1"/>
  <c r="B156" i="10" s="1"/>
  <c r="B156" i="1"/>
  <c r="G156" i="10" s="1"/>
  <c r="B190" i="1"/>
  <c r="C190" i="1"/>
  <c r="B190" i="10" s="1"/>
  <c r="C160" i="1"/>
  <c r="B160" i="10" s="1"/>
  <c r="B160" i="1"/>
  <c r="C194" i="1"/>
  <c r="B194" i="10" s="1"/>
  <c r="B194" i="1"/>
  <c r="C164" i="1"/>
  <c r="B164" i="10" s="1"/>
  <c r="B164" i="1"/>
  <c r="C167" i="1"/>
  <c r="B167" i="10" s="1"/>
  <c r="B167" i="1"/>
  <c r="C137" i="1"/>
  <c r="B137" i="10" s="1"/>
  <c r="B137" i="1"/>
  <c r="G137" i="10" s="1"/>
  <c r="C171" i="1"/>
  <c r="B171" i="10" s="1"/>
  <c r="B171" i="1"/>
  <c r="C141" i="1"/>
  <c r="B141" i="10" s="1"/>
  <c r="B141" i="1"/>
  <c r="C175" i="1"/>
  <c r="B175" i="10" s="1"/>
  <c r="B175" i="1"/>
  <c r="C145" i="1"/>
  <c r="B145" i="10" s="1"/>
  <c r="B145" i="1"/>
  <c r="G145" i="10" s="1"/>
  <c r="B179" i="1"/>
  <c r="C179" i="1"/>
  <c r="B179" i="10" s="1"/>
  <c r="C149" i="1"/>
  <c r="B149" i="10" s="1"/>
  <c r="B149" i="1"/>
  <c r="C166" i="1"/>
  <c r="B166" i="10" s="1"/>
  <c r="B166" i="1"/>
  <c r="H325" i="10"/>
  <c r="G325" i="10"/>
  <c r="E7" i="1"/>
  <c r="F7" i="1" s="1"/>
  <c r="E8" i="1"/>
  <c r="F8" i="1" s="1"/>
  <c r="E9" i="1"/>
  <c r="F9" i="1" s="1"/>
  <c r="E10" i="1"/>
  <c r="F10" i="1" s="1"/>
  <c r="E11" i="1"/>
  <c r="F11" i="1" s="1"/>
  <c r="E12" i="1"/>
  <c r="F12" i="1" s="1"/>
  <c r="E13" i="1"/>
  <c r="F13" i="1" s="1"/>
  <c r="E14" i="1"/>
  <c r="F14" i="1" s="1"/>
  <c r="E15" i="1"/>
  <c r="F15" i="1" s="1"/>
  <c r="E16" i="1"/>
  <c r="F16" i="1" s="1"/>
  <c r="E17" i="1"/>
  <c r="F17" i="1" s="1"/>
  <c r="E18" i="1"/>
  <c r="F18" i="1" s="1"/>
  <c r="E19" i="1"/>
  <c r="F19" i="1" s="1"/>
  <c r="E20" i="1"/>
  <c r="F20" i="1" s="1"/>
  <c r="E21" i="1"/>
  <c r="F21" i="1" s="1"/>
  <c r="E22" i="1"/>
  <c r="F22" i="1" s="1"/>
  <c r="E23" i="1"/>
  <c r="F23" i="1" s="1"/>
  <c r="E24" i="1"/>
  <c r="F24" i="1" s="1"/>
  <c r="E25" i="1"/>
  <c r="F25" i="1" s="1"/>
  <c r="E26" i="1"/>
  <c r="F26" i="1" s="1"/>
  <c r="E27" i="1"/>
  <c r="F27" i="1" s="1"/>
  <c r="E28" i="1"/>
  <c r="F28" i="1" s="1"/>
  <c r="E29" i="1"/>
  <c r="F29" i="1" s="1"/>
  <c r="E30" i="1"/>
  <c r="F30" i="1" s="1"/>
  <c r="E31" i="1"/>
  <c r="F31" i="1" s="1"/>
  <c r="E32" i="1"/>
  <c r="F32" i="1" s="1"/>
  <c r="E33" i="1"/>
  <c r="F33" i="1" s="1"/>
  <c r="E34" i="1"/>
  <c r="F34" i="1" s="1"/>
  <c r="E35" i="1"/>
  <c r="F35" i="1" s="1"/>
  <c r="E36" i="1"/>
  <c r="F36" i="1" s="1"/>
  <c r="E37" i="1"/>
  <c r="F37" i="1" s="1"/>
  <c r="D37" i="1"/>
  <c r="D36"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O6" i="3"/>
  <c r="O7"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5" i="3"/>
  <c r="H149" i="10" l="1"/>
  <c r="I149" i="10"/>
  <c r="J149" i="10"/>
  <c r="F149" i="10"/>
  <c r="H175" i="10"/>
  <c r="I175" i="10"/>
  <c r="J175" i="10"/>
  <c r="F175" i="10"/>
  <c r="H141" i="10"/>
  <c r="I141" i="10"/>
  <c r="J141" i="10"/>
  <c r="F141" i="10"/>
  <c r="H167" i="10"/>
  <c r="I167" i="10"/>
  <c r="J167" i="10"/>
  <c r="F167" i="10"/>
  <c r="I164" i="10"/>
  <c r="H164" i="10"/>
  <c r="J164" i="10"/>
  <c r="F164" i="10"/>
  <c r="I160" i="10"/>
  <c r="H160" i="10"/>
  <c r="J160" i="10"/>
  <c r="F160" i="10"/>
  <c r="I152" i="10"/>
  <c r="H152" i="10"/>
  <c r="J152" i="10"/>
  <c r="F152" i="10"/>
  <c r="I174" i="10"/>
  <c r="H174" i="10"/>
  <c r="J174" i="10"/>
  <c r="F174" i="10"/>
  <c r="I140" i="10"/>
  <c r="H140" i="10"/>
  <c r="J140" i="10"/>
  <c r="F140" i="10"/>
  <c r="H197" i="10"/>
  <c r="I197" i="10"/>
  <c r="J197" i="10"/>
  <c r="F197" i="10"/>
  <c r="H163" i="10"/>
  <c r="I163" i="10"/>
  <c r="J163" i="10"/>
  <c r="F163" i="10"/>
  <c r="H159" i="10"/>
  <c r="I159" i="10"/>
  <c r="J159" i="10"/>
  <c r="F159" i="10"/>
  <c r="H151" i="10"/>
  <c r="I151" i="10"/>
  <c r="J151" i="10"/>
  <c r="F151" i="10"/>
  <c r="I134" i="10"/>
  <c r="H134" i="10"/>
  <c r="J134" i="10"/>
  <c r="F134" i="10"/>
  <c r="H173" i="10"/>
  <c r="I173" i="10"/>
  <c r="J173" i="10"/>
  <c r="F173" i="10"/>
  <c r="H139" i="10"/>
  <c r="I139" i="10"/>
  <c r="J139" i="10"/>
  <c r="F139" i="10"/>
  <c r="H135" i="10"/>
  <c r="I135" i="10"/>
  <c r="J135" i="10"/>
  <c r="F135" i="10"/>
  <c r="H179" i="10"/>
  <c r="I179" i="10"/>
  <c r="J179" i="10"/>
  <c r="F179" i="10"/>
  <c r="J190" i="10"/>
  <c r="F190" i="10"/>
  <c r="I190" i="10"/>
  <c r="H190" i="10"/>
  <c r="J186" i="10"/>
  <c r="F186" i="10"/>
  <c r="I186" i="10"/>
  <c r="H186" i="10"/>
  <c r="J182" i="10"/>
  <c r="I182" i="10"/>
  <c r="H182" i="10"/>
  <c r="F182" i="10"/>
  <c r="I178" i="10"/>
  <c r="H178" i="10"/>
  <c r="J178" i="10"/>
  <c r="F178" i="10"/>
  <c r="H189" i="10"/>
  <c r="I189" i="10"/>
  <c r="J189" i="10"/>
  <c r="F189" i="10"/>
  <c r="H185" i="10"/>
  <c r="I185" i="10"/>
  <c r="J185" i="10"/>
  <c r="F185" i="10"/>
  <c r="H181" i="10"/>
  <c r="I181" i="10"/>
  <c r="J181" i="10"/>
  <c r="F181" i="10"/>
  <c r="H177" i="10"/>
  <c r="I177" i="10"/>
  <c r="J177" i="10"/>
  <c r="F177" i="10"/>
  <c r="J188" i="10"/>
  <c r="F188" i="10"/>
  <c r="I188" i="10"/>
  <c r="H188" i="10"/>
  <c r="J184" i="10"/>
  <c r="F184" i="10"/>
  <c r="I184" i="10"/>
  <c r="H184" i="10"/>
  <c r="I180" i="10"/>
  <c r="H180" i="10"/>
  <c r="J180" i="10"/>
  <c r="F180" i="10"/>
  <c r="H187" i="10"/>
  <c r="I187" i="10"/>
  <c r="J187" i="10"/>
  <c r="F187" i="10"/>
  <c r="H183" i="10"/>
  <c r="I183" i="10"/>
  <c r="J183" i="10"/>
  <c r="F183" i="10"/>
  <c r="J230" i="10"/>
  <c r="F230" i="10"/>
  <c r="I230" i="10"/>
  <c r="H230" i="10"/>
  <c r="J266" i="10"/>
  <c r="F266" i="10"/>
  <c r="I266" i="10"/>
  <c r="H266" i="10"/>
  <c r="J268" i="10"/>
  <c r="F268" i="10"/>
  <c r="I268" i="10"/>
  <c r="H268" i="10"/>
  <c r="J270" i="10"/>
  <c r="F270" i="10"/>
  <c r="I270" i="10"/>
  <c r="H270" i="10"/>
  <c r="J272" i="10"/>
  <c r="F272" i="10"/>
  <c r="I272" i="10"/>
  <c r="H272" i="10"/>
  <c r="J274" i="10"/>
  <c r="F274" i="10"/>
  <c r="I274" i="10"/>
  <c r="H274" i="10"/>
  <c r="J276" i="10"/>
  <c r="F276" i="10"/>
  <c r="I276" i="10"/>
  <c r="H276" i="10"/>
  <c r="J278" i="10"/>
  <c r="F278" i="10"/>
  <c r="I278" i="10"/>
  <c r="H278" i="10"/>
  <c r="H247" i="10"/>
  <c r="I247" i="10"/>
  <c r="J247" i="10"/>
  <c r="F247" i="10"/>
  <c r="J280" i="10"/>
  <c r="F280" i="10"/>
  <c r="I280" i="10"/>
  <c r="H280" i="10"/>
  <c r="H249" i="10"/>
  <c r="I249" i="10"/>
  <c r="J249" i="10"/>
  <c r="F249" i="10"/>
  <c r="J282" i="10"/>
  <c r="F282" i="10"/>
  <c r="I282" i="10"/>
  <c r="H282" i="10"/>
  <c r="H251" i="10"/>
  <c r="I251" i="10"/>
  <c r="J251" i="10"/>
  <c r="F251" i="10"/>
  <c r="J284" i="10"/>
  <c r="F284" i="10"/>
  <c r="I284" i="10"/>
  <c r="H284" i="10"/>
  <c r="H253" i="10"/>
  <c r="I253" i="10"/>
  <c r="J253" i="10"/>
  <c r="F253" i="10"/>
  <c r="J286" i="10"/>
  <c r="F286" i="10"/>
  <c r="I286" i="10"/>
  <c r="H286" i="10"/>
  <c r="H255" i="10"/>
  <c r="I255" i="10"/>
  <c r="J255" i="10"/>
  <c r="F255" i="10"/>
  <c r="J262" i="10"/>
  <c r="F262" i="10"/>
  <c r="I262" i="10"/>
  <c r="H262" i="10"/>
  <c r="H267" i="10"/>
  <c r="I267" i="10"/>
  <c r="J267" i="10"/>
  <c r="F267" i="10"/>
  <c r="H269" i="10"/>
  <c r="I269" i="10"/>
  <c r="J269" i="10"/>
  <c r="F269" i="10"/>
  <c r="H271" i="10"/>
  <c r="I271" i="10"/>
  <c r="J271" i="10"/>
  <c r="F271" i="10"/>
  <c r="H273" i="10"/>
  <c r="I273" i="10"/>
  <c r="J273" i="10"/>
  <c r="F273" i="10"/>
  <c r="H275" i="10"/>
  <c r="I275" i="10"/>
  <c r="J275" i="10"/>
  <c r="F275" i="10"/>
  <c r="H277" i="10"/>
  <c r="I277" i="10"/>
  <c r="J277" i="10"/>
  <c r="F277" i="10"/>
  <c r="J246" i="10"/>
  <c r="F246" i="10"/>
  <c r="I246" i="10"/>
  <c r="H246" i="10"/>
  <c r="H279" i="10"/>
  <c r="I279" i="10"/>
  <c r="J279" i="10"/>
  <c r="F279" i="10"/>
  <c r="J248" i="10"/>
  <c r="F248" i="10"/>
  <c r="I248" i="10"/>
  <c r="H248" i="10"/>
  <c r="H281" i="10"/>
  <c r="I281" i="10"/>
  <c r="J281" i="10"/>
  <c r="F281" i="10"/>
  <c r="J250" i="10"/>
  <c r="F250" i="10"/>
  <c r="I250" i="10"/>
  <c r="H250" i="10"/>
  <c r="H283" i="10"/>
  <c r="I283" i="10"/>
  <c r="J283" i="10"/>
  <c r="F283" i="10"/>
  <c r="J252" i="10"/>
  <c r="F252" i="10"/>
  <c r="I252" i="10"/>
  <c r="H252" i="10"/>
  <c r="H285" i="10"/>
  <c r="I285" i="10"/>
  <c r="J285" i="10"/>
  <c r="F285" i="10"/>
  <c r="J254" i="10"/>
  <c r="F254" i="10"/>
  <c r="I254" i="10"/>
  <c r="H254" i="10"/>
  <c r="H287" i="10"/>
  <c r="I287" i="10"/>
  <c r="J287" i="10"/>
  <c r="F287" i="10"/>
  <c r="G276" i="10"/>
  <c r="G282" i="10"/>
  <c r="G284" i="10"/>
  <c r="G286" i="10"/>
  <c r="G134" i="10"/>
  <c r="G139" i="10"/>
  <c r="G135" i="10"/>
  <c r="G271" i="10"/>
  <c r="G230" i="10"/>
  <c r="G267" i="10"/>
  <c r="G275" i="10"/>
  <c r="G279" i="10"/>
  <c r="G253" i="10"/>
  <c r="G149" i="10"/>
  <c r="G141" i="10"/>
  <c r="G164" i="10"/>
  <c r="G160" i="10"/>
  <c r="G152" i="10"/>
  <c r="G140" i="10"/>
  <c r="G163" i="10"/>
  <c r="G159" i="10"/>
  <c r="G151" i="10"/>
  <c r="G280" i="10"/>
  <c r="G287" i="10"/>
  <c r="G283" i="10"/>
  <c r="G278" i="10"/>
  <c r="G249" i="10"/>
  <c r="I388" i="10"/>
  <c r="I356" i="10"/>
  <c r="J388" i="10"/>
  <c r="F388" i="10"/>
  <c r="F389" i="10"/>
  <c r="F357" i="10"/>
  <c r="I389" i="10"/>
  <c r="I166" i="10"/>
  <c r="H166" i="10"/>
  <c r="J166" i="10"/>
  <c r="F166" i="10"/>
  <c r="H145" i="10"/>
  <c r="I145" i="10"/>
  <c r="J145" i="10"/>
  <c r="F145" i="10"/>
  <c r="H171" i="10"/>
  <c r="I171" i="10"/>
  <c r="J171" i="10"/>
  <c r="F171" i="10"/>
  <c r="H137" i="10"/>
  <c r="I137" i="10"/>
  <c r="J137" i="10"/>
  <c r="F137" i="10"/>
  <c r="J194" i="10"/>
  <c r="F194" i="10"/>
  <c r="I194" i="10"/>
  <c r="H194" i="10"/>
  <c r="I156" i="10"/>
  <c r="H156" i="10"/>
  <c r="J156" i="10"/>
  <c r="F156" i="10"/>
  <c r="I148" i="10"/>
  <c r="H148" i="10"/>
  <c r="J148" i="10"/>
  <c r="F148" i="10"/>
  <c r="I144" i="10"/>
  <c r="H144" i="10"/>
  <c r="J144" i="10"/>
  <c r="F144" i="10"/>
  <c r="I170" i="10"/>
  <c r="H170" i="10"/>
  <c r="J170" i="10"/>
  <c r="F170" i="10"/>
  <c r="I136" i="10"/>
  <c r="H136" i="10"/>
  <c r="J136" i="10"/>
  <c r="F136" i="10"/>
  <c r="H193" i="10"/>
  <c r="I193" i="10"/>
  <c r="J193" i="10"/>
  <c r="F193" i="10"/>
  <c r="H155" i="10"/>
  <c r="I155" i="10"/>
  <c r="J155" i="10"/>
  <c r="F155" i="10"/>
  <c r="H147" i="10"/>
  <c r="I147" i="10"/>
  <c r="J147" i="10"/>
  <c r="F147" i="10"/>
  <c r="H143" i="10"/>
  <c r="I143" i="10"/>
  <c r="J143" i="10"/>
  <c r="F143" i="10"/>
  <c r="H169" i="10"/>
  <c r="I169" i="10"/>
  <c r="J169" i="10"/>
  <c r="F169" i="10"/>
  <c r="J196" i="10"/>
  <c r="F196" i="10"/>
  <c r="I196" i="10"/>
  <c r="H196" i="10"/>
  <c r="I162" i="10"/>
  <c r="H162" i="10"/>
  <c r="J162" i="10"/>
  <c r="F162" i="10"/>
  <c r="J192" i="10"/>
  <c r="F192" i="10"/>
  <c r="I192" i="10"/>
  <c r="H192" i="10"/>
  <c r="I158" i="10"/>
  <c r="H158" i="10"/>
  <c r="J158" i="10"/>
  <c r="F158" i="10"/>
  <c r="I154" i="10"/>
  <c r="H154" i="10"/>
  <c r="J154" i="10"/>
  <c r="F154" i="10"/>
  <c r="I150" i="10"/>
  <c r="H150" i="10"/>
  <c r="J150" i="10"/>
  <c r="F150" i="10"/>
  <c r="I146" i="10"/>
  <c r="H146" i="10"/>
  <c r="J146" i="10"/>
  <c r="F146" i="10"/>
  <c r="I176" i="10"/>
  <c r="H176" i="10"/>
  <c r="J176" i="10"/>
  <c r="F176" i="10"/>
  <c r="I142" i="10"/>
  <c r="H142" i="10"/>
  <c r="J142" i="10"/>
  <c r="F142" i="10"/>
  <c r="I172" i="10"/>
  <c r="H172" i="10"/>
  <c r="J172" i="10"/>
  <c r="F172" i="10"/>
  <c r="I138" i="10"/>
  <c r="H138" i="10"/>
  <c r="J138" i="10"/>
  <c r="F138" i="10"/>
  <c r="I168" i="10"/>
  <c r="H168" i="10"/>
  <c r="J168" i="10"/>
  <c r="F168" i="10"/>
  <c r="H165" i="10"/>
  <c r="I165" i="10"/>
  <c r="J165" i="10"/>
  <c r="F165" i="10"/>
  <c r="H195" i="10"/>
  <c r="I195" i="10"/>
  <c r="J195" i="10"/>
  <c r="F195" i="10"/>
  <c r="H161" i="10"/>
  <c r="I161" i="10"/>
  <c r="J161" i="10"/>
  <c r="F161" i="10"/>
  <c r="H191" i="10"/>
  <c r="I191" i="10"/>
  <c r="J191" i="10"/>
  <c r="F191" i="10"/>
  <c r="H157" i="10"/>
  <c r="I157" i="10"/>
  <c r="J157" i="10"/>
  <c r="F157" i="10"/>
  <c r="H153" i="10"/>
  <c r="I153" i="10"/>
  <c r="J153" i="10"/>
  <c r="F153" i="10"/>
  <c r="H231" i="10"/>
  <c r="I231" i="10"/>
  <c r="J231" i="10"/>
  <c r="F231" i="10"/>
  <c r="J264" i="10"/>
  <c r="F264" i="10"/>
  <c r="I264" i="10"/>
  <c r="H264" i="10"/>
  <c r="H233" i="10"/>
  <c r="I233" i="10"/>
  <c r="J233" i="10"/>
  <c r="F233" i="10"/>
  <c r="H235" i="10"/>
  <c r="I235" i="10"/>
  <c r="J235" i="10"/>
  <c r="F235" i="10"/>
  <c r="H237" i="10"/>
  <c r="I237" i="10"/>
  <c r="J237" i="10"/>
  <c r="F237" i="10"/>
  <c r="H239" i="10"/>
  <c r="I239" i="10"/>
  <c r="J239" i="10"/>
  <c r="F239" i="10"/>
  <c r="H241" i="10"/>
  <c r="I241" i="10"/>
  <c r="J241" i="10"/>
  <c r="F241" i="10"/>
  <c r="H243" i="10"/>
  <c r="I243" i="10"/>
  <c r="J243" i="10"/>
  <c r="F243" i="10"/>
  <c r="H245" i="10"/>
  <c r="I245" i="10"/>
  <c r="J245" i="10"/>
  <c r="F245" i="10"/>
  <c r="J256" i="10"/>
  <c r="F256" i="10"/>
  <c r="I256" i="10"/>
  <c r="H256" i="10"/>
  <c r="H289" i="10"/>
  <c r="I289" i="10"/>
  <c r="J289" i="10"/>
  <c r="F289" i="10"/>
  <c r="J258" i="10"/>
  <c r="F258" i="10"/>
  <c r="I258" i="10"/>
  <c r="H258" i="10"/>
  <c r="H291" i="10"/>
  <c r="I291" i="10"/>
  <c r="J291" i="10"/>
  <c r="F291" i="10"/>
  <c r="J260" i="10"/>
  <c r="F260" i="10"/>
  <c r="I260" i="10"/>
  <c r="H260" i="10"/>
  <c r="H293" i="10"/>
  <c r="I293" i="10"/>
  <c r="J293" i="10"/>
  <c r="F293" i="10"/>
  <c r="H263" i="10"/>
  <c r="I263" i="10"/>
  <c r="J263" i="10"/>
  <c r="F263" i="10"/>
  <c r="J232" i="10"/>
  <c r="F232" i="10"/>
  <c r="I232" i="10"/>
  <c r="H232" i="10"/>
  <c r="H265" i="10"/>
  <c r="I265" i="10"/>
  <c r="J265" i="10"/>
  <c r="F265" i="10"/>
  <c r="J234" i="10"/>
  <c r="F234" i="10"/>
  <c r="I234" i="10"/>
  <c r="H234" i="10"/>
  <c r="J236" i="10"/>
  <c r="F236" i="10"/>
  <c r="I236" i="10"/>
  <c r="H236" i="10"/>
  <c r="J238" i="10"/>
  <c r="F238" i="10"/>
  <c r="I238" i="10"/>
  <c r="H238" i="10"/>
  <c r="J240" i="10"/>
  <c r="F240" i="10"/>
  <c r="I240" i="10"/>
  <c r="H240" i="10"/>
  <c r="J242" i="10"/>
  <c r="F242" i="10"/>
  <c r="I242" i="10"/>
  <c r="H242" i="10"/>
  <c r="J244" i="10"/>
  <c r="F244" i="10"/>
  <c r="I244" i="10"/>
  <c r="H244" i="10"/>
  <c r="J288" i="10"/>
  <c r="F288" i="10"/>
  <c r="I288" i="10"/>
  <c r="H288" i="10"/>
  <c r="H257" i="10"/>
  <c r="I257" i="10"/>
  <c r="J257" i="10"/>
  <c r="F257" i="10"/>
  <c r="J290" i="10"/>
  <c r="F290" i="10"/>
  <c r="I290" i="10"/>
  <c r="H290" i="10"/>
  <c r="H259" i="10"/>
  <c r="I259" i="10"/>
  <c r="J259" i="10"/>
  <c r="F259" i="10"/>
  <c r="J292" i="10"/>
  <c r="F292" i="10"/>
  <c r="I292" i="10"/>
  <c r="H292" i="10"/>
  <c r="H261" i="10"/>
  <c r="I261" i="10"/>
  <c r="J261" i="10"/>
  <c r="F261" i="10"/>
  <c r="G268" i="10"/>
  <c r="G270" i="10"/>
  <c r="G272" i="10"/>
  <c r="G274" i="10"/>
  <c r="G244" i="10"/>
  <c r="G250" i="10"/>
  <c r="G252" i="10"/>
  <c r="G254" i="10"/>
  <c r="G257" i="10"/>
  <c r="G291" i="10"/>
  <c r="G261" i="10"/>
  <c r="G166" i="10"/>
  <c r="G194" i="10"/>
  <c r="G186" i="10"/>
  <c r="G178" i="10"/>
  <c r="G170" i="10"/>
  <c r="G193" i="10"/>
  <c r="G189" i="10"/>
  <c r="G185" i="10"/>
  <c r="G179" i="10"/>
  <c r="G175" i="10"/>
  <c r="G171" i="10"/>
  <c r="G167" i="10"/>
  <c r="G197" i="10"/>
  <c r="G239" i="10"/>
  <c r="G182" i="10"/>
  <c r="G262" i="10"/>
  <c r="G231" i="10"/>
  <c r="G235" i="10"/>
  <c r="G269" i="10"/>
  <c r="G273" i="10"/>
  <c r="G243" i="10"/>
  <c r="G277" i="10"/>
  <c r="G247" i="10"/>
  <c r="G285" i="10"/>
  <c r="G258" i="10"/>
  <c r="G260" i="10"/>
  <c r="G256" i="10"/>
  <c r="G181" i="10"/>
  <c r="G177" i="10"/>
  <c r="G173" i="10"/>
  <c r="G169" i="10"/>
  <c r="G196" i="10"/>
  <c r="G192" i="10"/>
  <c r="G188" i="10"/>
  <c r="G184" i="10"/>
  <c r="G180" i="10"/>
  <c r="G176" i="10"/>
  <c r="G172" i="10"/>
  <c r="G168" i="10"/>
  <c r="G195" i="10"/>
  <c r="G191" i="10"/>
  <c r="G187" i="10"/>
  <c r="G183" i="10"/>
  <c r="G248" i="10"/>
  <c r="G255" i="10"/>
  <c r="G251" i="10"/>
  <c r="G246" i="10"/>
  <c r="G281" i="10"/>
  <c r="G190" i="10"/>
  <c r="G174" i="10"/>
  <c r="G266" i="10"/>
  <c r="G264" i="10"/>
  <c r="G265" i="10"/>
  <c r="G388" i="10"/>
  <c r="G356" i="10"/>
  <c r="H388" i="10"/>
  <c r="H356" i="10"/>
  <c r="J389" i="10"/>
  <c r="J357" i="10"/>
  <c r="H389" i="10"/>
  <c r="H357" i="10"/>
  <c r="G389" i="10"/>
  <c r="G357" i="10"/>
  <c r="J325" i="10"/>
  <c r="H324" i="10"/>
  <c r="I357" i="10"/>
  <c r="G324" i="10"/>
  <c r="I324" i="10"/>
  <c r="F324" i="10"/>
  <c r="F356" i="10"/>
  <c r="J324" i="10"/>
  <c r="J356" i="10"/>
  <c r="B29" i="1"/>
  <c r="D61" i="1"/>
  <c r="C61" i="10" s="1"/>
  <c r="D93" i="1"/>
  <c r="C93" i="10" s="1"/>
  <c r="B19" i="1"/>
  <c r="D83" i="1"/>
  <c r="C83" i="10" s="1"/>
  <c r="D51" i="1"/>
  <c r="C51" i="10" s="1"/>
  <c r="D100" i="1"/>
  <c r="C100" i="10" s="1"/>
  <c r="B36" i="1"/>
  <c r="D68" i="1"/>
  <c r="C68" i="10" s="1"/>
  <c r="B35" i="1"/>
  <c r="D99" i="1"/>
  <c r="C99" i="10" s="1"/>
  <c r="D67" i="1"/>
  <c r="C67" i="10" s="1"/>
  <c r="B33" i="1"/>
  <c r="D65" i="1"/>
  <c r="C65" i="10" s="1"/>
  <c r="D97" i="1"/>
  <c r="C97" i="10" s="1"/>
  <c r="B31" i="1"/>
  <c r="D95" i="1"/>
  <c r="C95" i="10" s="1"/>
  <c r="D63" i="1"/>
  <c r="C63" i="10" s="1"/>
  <c r="B27" i="1"/>
  <c r="D91" i="1"/>
  <c r="C91" i="10" s="1"/>
  <c r="D59" i="1"/>
  <c r="C59" i="10" s="1"/>
  <c r="B25" i="1"/>
  <c r="D57" i="1"/>
  <c r="C57" i="10" s="1"/>
  <c r="D89" i="1"/>
  <c r="C89" i="10" s="1"/>
  <c r="B23" i="1"/>
  <c r="D55" i="1"/>
  <c r="C55" i="10" s="1"/>
  <c r="D87" i="1"/>
  <c r="C87" i="10" s="1"/>
  <c r="B21" i="1"/>
  <c r="D85" i="1"/>
  <c r="C85" i="10" s="1"/>
  <c r="D53" i="1"/>
  <c r="C53" i="10" s="1"/>
  <c r="B17" i="1"/>
  <c r="D81" i="1"/>
  <c r="C81" i="10" s="1"/>
  <c r="D49" i="1"/>
  <c r="C49" i="10" s="1"/>
  <c r="B15" i="1"/>
  <c r="D79" i="1"/>
  <c r="C79" i="10" s="1"/>
  <c r="D47" i="1"/>
  <c r="C47" i="10" s="1"/>
  <c r="B13" i="1"/>
  <c r="D77" i="1"/>
  <c r="C77" i="10" s="1"/>
  <c r="D45" i="1"/>
  <c r="C45" i="10" s="1"/>
  <c r="B11" i="1"/>
  <c r="D75" i="1"/>
  <c r="C75" i="10" s="1"/>
  <c r="D43" i="1"/>
  <c r="C43" i="10" s="1"/>
  <c r="B9" i="1"/>
  <c r="D73" i="1"/>
  <c r="C73" i="10" s="1"/>
  <c r="D41" i="1"/>
  <c r="C41" i="10" s="1"/>
  <c r="D98" i="1"/>
  <c r="C98" i="10" s="1"/>
  <c r="B34" i="1"/>
  <c r="D66" i="1"/>
  <c r="C66" i="10" s="1"/>
  <c r="D96" i="1"/>
  <c r="C96" i="10" s="1"/>
  <c r="B32" i="1"/>
  <c r="D64" i="1"/>
  <c r="C64" i="10" s="1"/>
  <c r="D94" i="1"/>
  <c r="C94" i="10" s="1"/>
  <c r="B30" i="1"/>
  <c r="D62" i="1"/>
  <c r="C62" i="10" s="1"/>
  <c r="D92" i="1"/>
  <c r="C92" i="10" s="1"/>
  <c r="B28" i="1"/>
  <c r="D60" i="1"/>
  <c r="C60" i="10" s="1"/>
  <c r="D90" i="1"/>
  <c r="C90" i="10" s="1"/>
  <c r="B26" i="1"/>
  <c r="D58" i="1"/>
  <c r="C58" i="10" s="1"/>
  <c r="D88" i="1"/>
  <c r="C88" i="10" s="1"/>
  <c r="B24" i="1"/>
  <c r="D56" i="1"/>
  <c r="C56" i="10" s="1"/>
  <c r="D86" i="1"/>
  <c r="C86" i="10" s="1"/>
  <c r="B22" i="1"/>
  <c r="D54" i="1"/>
  <c r="C54" i="10" s="1"/>
  <c r="D84" i="1"/>
  <c r="C84" i="10" s="1"/>
  <c r="B20" i="1"/>
  <c r="D52" i="1"/>
  <c r="C52" i="10" s="1"/>
  <c r="D82" i="1"/>
  <c r="C82" i="10" s="1"/>
  <c r="D50" i="1"/>
  <c r="C50" i="10" s="1"/>
  <c r="B18" i="1"/>
  <c r="D80" i="1"/>
  <c r="C80" i="10" s="1"/>
  <c r="B16" i="1"/>
  <c r="D48" i="1"/>
  <c r="C48" i="10" s="1"/>
  <c r="D78" i="1"/>
  <c r="C78" i="10" s="1"/>
  <c r="D46" i="1"/>
  <c r="C46" i="10" s="1"/>
  <c r="B14" i="1"/>
  <c r="D76" i="1"/>
  <c r="C76" i="10" s="1"/>
  <c r="D44" i="1"/>
  <c r="C44" i="10" s="1"/>
  <c r="B12" i="1"/>
  <c r="D74" i="1"/>
  <c r="C74" i="10" s="1"/>
  <c r="B10" i="1"/>
  <c r="D42" i="1"/>
  <c r="C42" i="10" s="1"/>
  <c r="D72" i="1"/>
  <c r="C72" i="10" s="1"/>
  <c r="D40" i="1"/>
  <c r="C40" i="10" s="1"/>
  <c r="B8" i="1"/>
  <c r="B37" i="1"/>
  <c r="D69" i="1"/>
  <c r="C69" i="10" s="1"/>
  <c r="D101" i="1"/>
  <c r="C101" i="10" s="1"/>
  <c r="E36" i="10"/>
  <c r="D36" i="10"/>
  <c r="E34" i="10"/>
  <c r="D34" i="10"/>
  <c r="E32" i="10"/>
  <c r="D32" i="10"/>
  <c r="E30" i="10"/>
  <c r="D30" i="10"/>
  <c r="E28" i="10"/>
  <c r="D28" i="10"/>
  <c r="E26" i="10"/>
  <c r="D26" i="10"/>
  <c r="E24" i="10"/>
  <c r="D24" i="10"/>
  <c r="E22" i="10"/>
  <c r="D22" i="10"/>
  <c r="E20" i="10"/>
  <c r="D20" i="10"/>
  <c r="E18" i="10"/>
  <c r="D18" i="10"/>
  <c r="E16" i="10"/>
  <c r="D16" i="10"/>
  <c r="E14" i="10"/>
  <c r="D14" i="10"/>
  <c r="E12" i="10"/>
  <c r="D12" i="10"/>
  <c r="E10" i="10"/>
  <c r="D10" i="10"/>
  <c r="E8" i="10"/>
  <c r="D8" i="10"/>
  <c r="E37" i="10"/>
  <c r="D37" i="10"/>
  <c r="E35" i="10"/>
  <c r="D35" i="10"/>
  <c r="E33" i="10"/>
  <c r="D33" i="10"/>
  <c r="E31" i="10"/>
  <c r="D31" i="10"/>
  <c r="E29" i="10"/>
  <c r="D29" i="10"/>
  <c r="E27" i="10"/>
  <c r="D27" i="10"/>
  <c r="E25" i="10"/>
  <c r="D25" i="10"/>
  <c r="E23" i="10"/>
  <c r="D23" i="10"/>
  <c r="E21" i="10"/>
  <c r="D21" i="10"/>
  <c r="E19" i="10"/>
  <c r="D19" i="10"/>
  <c r="E17" i="10"/>
  <c r="D17" i="10"/>
  <c r="E15" i="10"/>
  <c r="D15" i="10"/>
  <c r="E13" i="10"/>
  <c r="D13" i="10"/>
  <c r="E11" i="10"/>
  <c r="D11" i="10"/>
  <c r="E9" i="10"/>
  <c r="D9" i="10"/>
  <c r="E7" i="10"/>
  <c r="D7" i="10"/>
  <c r="C35" i="1"/>
  <c r="B35" i="10" s="1"/>
  <c r="C35" i="10"/>
  <c r="C33" i="1"/>
  <c r="B33" i="10" s="1"/>
  <c r="C33" i="10"/>
  <c r="C31" i="1"/>
  <c r="B31" i="10" s="1"/>
  <c r="C31" i="10"/>
  <c r="C29" i="1"/>
  <c r="B29" i="10" s="1"/>
  <c r="C29" i="10"/>
  <c r="C27" i="1"/>
  <c r="B27" i="10" s="1"/>
  <c r="C27" i="10"/>
  <c r="C25" i="1"/>
  <c r="B25" i="10" s="1"/>
  <c r="C25" i="10"/>
  <c r="C23" i="1"/>
  <c r="B23" i="10" s="1"/>
  <c r="C23" i="10"/>
  <c r="C21" i="1"/>
  <c r="B21" i="10" s="1"/>
  <c r="C21" i="10"/>
  <c r="C19" i="1"/>
  <c r="B19" i="10" s="1"/>
  <c r="C19" i="10"/>
  <c r="C17" i="1"/>
  <c r="B17" i="10" s="1"/>
  <c r="C17" i="10"/>
  <c r="C15" i="1"/>
  <c r="B15" i="10" s="1"/>
  <c r="C15" i="10"/>
  <c r="C13" i="1"/>
  <c r="B13" i="10" s="1"/>
  <c r="C13" i="10"/>
  <c r="C11" i="1"/>
  <c r="B11" i="10" s="1"/>
  <c r="C11" i="10"/>
  <c r="C9" i="1"/>
  <c r="B9" i="10" s="1"/>
  <c r="C9" i="10"/>
  <c r="C36" i="1"/>
  <c r="B36" i="10" s="1"/>
  <c r="C36" i="10"/>
  <c r="C34" i="1"/>
  <c r="B34" i="10" s="1"/>
  <c r="C34" i="10"/>
  <c r="C32" i="1"/>
  <c r="B32" i="10" s="1"/>
  <c r="C32" i="10"/>
  <c r="C30" i="1"/>
  <c r="B30" i="10" s="1"/>
  <c r="C30" i="10"/>
  <c r="C28" i="1"/>
  <c r="B28" i="10" s="1"/>
  <c r="C28" i="10"/>
  <c r="C26" i="1"/>
  <c r="B26" i="10" s="1"/>
  <c r="C26" i="10"/>
  <c r="C24" i="1"/>
  <c r="B24" i="10" s="1"/>
  <c r="C24" i="10"/>
  <c r="C22" i="1"/>
  <c r="B22" i="10" s="1"/>
  <c r="C22" i="10"/>
  <c r="C20" i="1"/>
  <c r="B20" i="10" s="1"/>
  <c r="C20" i="10"/>
  <c r="C18" i="1"/>
  <c r="B18" i="10" s="1"/>
  <c r="C18" i="10"/>
  <c r="C16" i="1"/>
  <c r="B16" i="10" s="1"/>
  <c r="C16" i="10"/>
  <c r="C14" i="1"/>
  <c r="B14" i="10" s="1"/>
  <c r="C14" i="10"/>
  <c r="C12" i="1"/>
  <c r="B12" i="10" s="1"/>
  <c r="C12" i="10"/>
  <c r="C10" i="1"/>
  <c r="B10" i="10" s="1"/>
  <c r="C10" i="10"/>
  <c r="C8" i="1"/>
  <c r="B8" i="10" s="1"/>
  <c r="C8" i="10"/>
  <c r="C37" i="1"/>
  <c r="B37" i="10" s="1"/>
  <c r="C37" i="10"/>
  <c r="C101" i="1" l="1"/>
  <c r="B101" i="10" s="1"/>
  <c r="B101" i="1"/>
  <c r="C40" i="1"/>
  <c r="B40" i="10" s="1"/>
  <c r="B40" i="1"/>
  <c r="C42" i="1"/>
  <c r="B42" i="10" s="1"/>
  <c r="B42" i="1"/>
  <c r="C74" i="1"/>
  <c r="B74" i="10" s="1"/>
  <c r="B74" i="1"/>
  <c r="C44" i="1"/>
  <c r="B44" i="10" s="1"/>
  <c r="B44" i="1"/>
  <c r="C78" i="1"/>
  <c r="B78" i="10" s="1"/>
  <c r="B78" i="1"/>
  <c r="C82" i="1"/>
  <c r="B82" i="10" s="1"/>
  <c r="B82" i="1"/>
  <c r="C54" i="1"/>
  <c r="B54" i="10" s="1"/>
  <c r="B54" i="1"/>
  <c r="C86" i="1"/>
  <c r="B86" i="10" s="1"/>
  <c r="B86" i="1"/>
  <c r="C58" i="1"/>
  <c r="B58" i="10" s="1"/>
  <c r="B58" i="1"/>
  <c r="C90" i="1"/>
  <c r="B90" i="10" s="1"/>
  <c r="B90" i="1"/>
  <c r="C62" i="1"/>
  <c r="B62" i="10" s="1"/>
  <c r="B62" i="1"/>
  <c r="C94" i="1"/>
  <c r="B94" i="10" s="1"/>
  <c r="B94" i="1"/>
  <c r="C66" i="1"/>
  <c r="B66" i="10" s="1"/>
  <c r="B66" i="1"/>
  <c r="C98" i="1"/>
  <c r="B98" i="10" s="1"/>
  <c r="B98" i="1"/>
  <c r="C73" i="1"/>
  <c r="B73" i="10" s="1"/>
  <c r="B73" i="1"/>
  <c r="C43" i="1"/>
  <c r="B43" i="10" s="1"/>
  <c r="B43" i="1"/>
  <c r="C77" i="1"/>
  <c r="B77" i="10" s="1"/>
  <c r="B77" i="1"/>
  <c r="C47" i="1"/>
  <c r="B47" i="10" s="1"/>
  <c r="B47" i="1"/>
  <c r="C81" i="1"/>
  <c r="B81" i="10" s="1"/>
  <c r="B81" i="1"/>
  <c r="C53" i="1"/>
  <c r="B53" i="10" s="1"/>
  <c r="B53" i="1"/>
  <c r="C55" i="1"/>
  <c r="B55" i="10" s="1"/>
  <c r="B55" i="1"/>
  <c r="C89" i="1"/>
  <c r="B89" i="10" s="1"/>
  <c r="B89" i="1"/>
  <c r="C91" i="1"/>
  <c r="B91" i="10" s="1"/>
  <c r="B91" i="1"/>
  <c r="C63" i="1"/>
  <c r="B63" i="10" s="1"/>
  <c r="B63" i="1"/>
  <c r="C65" i="1"/>
  <c r="B65" i="10" s="1"/>
  <c r="B65" i="1"/>
  <c r="C67" i="1"/>
  <c r="B67" i="10" s="1"/>
  <c r="B67" i="1"/>
  <c r="C51" i="1"/>
  <c r="B51" i="10" s="1"/>
  <c r="B51" i="1"/>
  <c r="C61" i="1"/>
  <c r="B61" i="10" s="1"/>
  <c r="B61" i="1"/>
  <c r="C69" i="1"/>
  <c r="B69" i="10" s="1"/>
  <c r="B69" i="1"/>
  <c r="C72" i="1"/>
  <c r="B72" i="10" s="1"/>
  <c r="B72" i="1"/>
  <c r="C76" i="1"/>
  <c r="B76" i="10" s="1"/>
  <c r="B76" i="1"/>
  <c r="C46" i="1"/>
  <c r="B46" i="10" s="1"/>
  <c r="B46" i="1"/>
  <c r="C48" i="1"/>
  <c r="B48" i="10" s="1"/>
  <c r="B48" i="1"/>
  <c r="C80" i="1"/>
  <c r="B80" i="10" s="1"/>
  <c r="B80" i="1"/>
  <c r="C50" i="1"/>
  <c r="B50" i="10" s="1"/>
  <c r="B50" i="1"/>
  <c r="C52" i="1"/>
  <c r="B52" i="10" s="1"/>
  <c r="B52" i="1"/>
  <c r="C84" i="1"/>
  <c r="B84" i="10" s="1"/>
  <c r="B84" i="1"/>
  <c r="C56" i="1"/>
  <c r="B56" i="10" s="1"/>
  <c r="B56" i="1"/>
  <c r="C88" i="1"/>
  <c r="B88" i="10" s="1"/>
  <c r="B88" i="1"/>
  <c r="C60" i="1"/>
  <c r="B60" i="10" s="1"/>
  <c r="B60" i="1"/>
  <c r="C92" i="1"/>
  <c r="B92" i="10" s="1"/>
  <c r="B92" i="1"/>
  <c r="C64" i="1"/>
  <c r="B64" i="10" s="1"/>
  <c r="B64" i="1"/>
  <c r="C96" i="1"/>
  <c r="B96" i="10" s="1"/>
  <c r="B96" i="1"/>
  <c r="C41" i="1"/>
  <c r="B41" i="10" s="1"/>
  <c r="B41" i="1"/>
  <c r="C75" i="1"/>
  <c r="B75" i="10" s="1"/>
  <c r="B75" i="1"/>
  <c r="C45" i="1"/>
  <c r="B45" i="10" s="1"/>
  <c r="B45" i="1"/>
  <c r="C79" i="1"/>
  <c r="B79" i="10" s="1"/>
  <c r="B79" i="1"/>
  <c r="C49" i="1"/>
  <c r="B49" i="10" s="1"/>
  <c r="B49" i="1"/>
  <c r="C85" i="1"/>
  <c r="B85" i="10" s="1"/>
  <c r="B85" i="1"/>
  <c r="C87" i="1"/>
  <c r="B87" i="10" s="1"/>
  <c r="B87" i="1"/>
  <c r="C57" i="1"/>
  <c r="B57" i="10" s="1"/>
  <c r="B57" i="1"/>
  <c r="C59" i="1"/>
  <c r="B59" i="10" s="1"/>
  <c r="B59" i="1"/>
  <c r="C95" i="1"/>
  <c r="B95" i="10" s="1"/>
  <c r="B95" i="1"/>
  <c r="C97" i="1"/>
  <c r="B97" i="10" s="1"/>
  <c r="B97" i="1"/>
  <c r="C99" i="1"/>
  <c r="B99" i="10" s="1"/>
  <c r="B99" i="1"/>
  <c r="C68" i="1"/>
  <c r="B68" i="10" s="1"/>
  <c r="B68" i="1"/>
  <c r="C100" i="1"/>
  <c r="B100" i="10" s="1"/>
  <c r="B100" i="1"/>
  <c r="C83" i="1"/>
  <c r="B83" i="10" s="1"/>
  <c r="B83" i="1"/>
  <c r="C93" i="1"/>
  <c r="B93" i="10" s="1"/>
  <c r="B93" i="1"/>
  <c r="I93" i="10" l="1"/>
  <c r="H93" i="10"/>
  <c r="J93" i="10"/>
  <c r="F93" i="10"/>
  <c r="F100" i="10"/>
  <c r="J100" i="10"/>
  <c r="H100" i="10"/>
  <c r="I100" i="10"/>
  <c r="I68" i="10"/>
  <c r="J68" i="10"/>
  <c r="H68" i="10"/>
  <c r="F68" i="10"/>
  <c r="I97" i="10"/>
  <c r="J97" i="10"/>
  <c r="H97" i="10"/>
  <c r="F97" i="10"/>
  <c r="I59" i="10"/>
  <c r="H59" i="10"/>
  <c r="F59" i="10"/>
  <c r="J59" i="10"/>
  <c r="I87" i="10"/>
  <c r="J87" i="10"/>
  <c r="H87" i="10"/>
  <c r="F87" i="10"/>
  <c r="J79" i="10"/>
  <c r="H79" i="10"/>
  <c r="F79" i="10"/>
  <c r="I79" i="10"/>
  <c r="I45" i="10"/>
  <c r="H45" i="10"/>
  <c r="F45" i="10"/>
  <c r="J45" i="10"/>
  <c r="F96" i="10"/>
  <c r="J96" i="10"/>
  <c r="H96" i="10"/>
  <c r="I96" i="10"/>
  <c r="I64" i="10"/>
  <c r="J64" i="10"/>
  <c r="H64" i="10"/>
  <c r="F64" i="10"/>
  <c r="F88" i="10"/>
  <c r="J88" i="10"/>
  <c r="H88" i="10"/>
  <c r="I88" i="10"/>
  <c r="I56" i="10"/>
  <c r="J56" i="10"/>
  <c r="H56" i="10"/>
  <c r="F56" i="10"/>
  <c r="I80" i="10"/>
  <c r="H80" i="10"/>
  <c r="F80" i="10"/>
  <c r="J80" i="10"/>
  <c r="I46" i="10"/>
  <c r="J46" i="10"/>
  <c r="H46" i="10"/>
  <c r="F46" i="10"/>
  <c r="F76" i="10"/>
  <c r="J76" i="10"/>
  <c r="H76" i="10"/>
  <c r="I76" i="10"/>
  <c r="I69" i="10"/>
  <c r="H69" i="10"/>
  <c r="F69" i="10"/>
  <c r="J69" i="10"/>
  <c r="I67" i="10"/>
  <c r="H67" i="10"/>
  <c r="F67" i="10"/>
  <c r="J67" i="10"/>
  <c r="I65" i="10"/>
  <c r="H65" i="10"/>
  <c r="F65" i="10"/>
  <c r="J65" i="10"/>
  <c r="J91" i="10"/>
  <c r="H91" i="10"/>
  <c r="F91" i="10"/>
  <c r="I91" i="10"/>
  <c r="I89" i="10"/>
  <c r="J89" i="10"/>
  <c r="F89" i="10"/>
  <c r="H89" i="10"/>
  <c r="I55" i="10"/>
  <c r="H55" i="10"/>
  <c r="F55" i="10"/>
  <c r="J55" i="10"/>
  <c r="I53" i="10"/>
  <c r="H53" i="10"/>
  <c r="F53" i="10"/>
  <c r="J53" i="10"/>
  <c r="I81" i="10"/>
  <c r="H81" i="10"/>
  <c r="J81" i="10"/>
  <c r="F81" i="10"/>
  <c r="I47" i="10"/>
  <c r="H47" i="10"/>
  <c r="F47" i="10"/>
  <c r="J47" i="10"/>
  <c r="I77" i="10"/>
  <c r="J77" i="10"/>
  <c r="F77" i="10"/>
  <c r="H77" i="10"/>
  <c r="I43" i="10"/>
  <c r="H43" i="10"/>
  <c r="F43" i="10"/>
  <c r="J43" i="10"/>
  <c r="H73" i="10"/>
  <c r="I73" i="10"/>
  <c r="F73" i="10"/>
  <c r="J73" i="10"/>
  <c r="F98" i="10"/>
  <c r="J98" i="10"/>
  <c r="H98" i="10"/>
  <c r="I98" i="10"/>
  <c r="I66" i="10"/>
  <c r="J66" i="10"/>
  <c r="H66" i="10"/>
  <c r="F66" i="10"/>
  <c r="I94" i="10"/>
  <c r="H94" i="10"/>
  <c r="F94" i="10"/>
  <c r="J94" i="10"/>
  <c r="I62" i="10"/>
  <c r="J62" i="10"/>
  <c r="H62" i="10"/>
  <c r="F62" i="10"/>
  <c r="F90" i="10"/>
  <c r="J90" i="10"/>
  <c r="H90" i="10"/>
  <c r="I90" i="10"/>
  <c r="I58" i="10"/>
  <c r="J58" i="10"/>
  <c r="H58" i="10"/>
  <c r="F58" i="10"/>
  <c r="I86" i="10"/>
  <c r="H86" i="10"/>
  <c r="F86" i="10"/>
  <c r="J86" i="10"/>
  <c r="I54" i="10"/>
  <c r="J54" i="10"/>
  <c r="H54" i="10"/>
  <c r="F54" i="10"/>
  <c r="I82" i="10"/>
  <c r="H82" i="10"/>
  <c r="F82" i="10"/>
  <c r="J82" i="10"/>
  <c r="F78" i="10"/>
  <c r="J78" i="10"/>
  <c r="H78" i="10"/>
  <c r="I78" i="10"/>
  <c r="I44" i="10"/>
  <c r="H44" i="10"/>
  <c r="F44" i="10"/>
  <c r="J44" i="10"/>
  <c r="I74" i="10"/>
  <c r="H74" i="10"/>
  <c r="F74" i="10"/>
  <c r="J74" i="10"/>
  <c r="J42" i="10"/>
  <c r="H42" i="10"/>
  <c r="F42" i="10"/>
  <c r="I42" i="10"/>
  <c r="I40" i="10"/>
  <c r="J40" i="10"/>
  <c r="H40" i="10"/>
  <c r="F40" i="10"/>
  <c r="J101" i="10"/>
  <c r="H101" i="10"/>
  <c r="F101" i="10"/>
  <c r="I101" i="10"/>
  <c r="I83" i="10"/>
  <c r="H83" i="10"/>
  <c r="J83" i="10"/>
  <c r="F83" i="10"/>
  <c r="J99" i="10"/>
  <c r="H99" i="10"/>
  <c r="F99" i="10"/>
  <c r="I99" i="10"/>
  <c r="I95" i="10"/>
  <c r="J95" i="10"/>
  <c r="H95" i="10"/>
  <c r="F95" i="10"/>
  <c r="I57" i="10"/>
  <c r="H57" i="10"/>
  <c r="F57" i="10"/>
  <c r="J57" i="10"/>
  <c r="I85" i="10"/>
  <c r="J85" i="10"/>
  <c r="H85" i="10"/>
  <c r="F85" i="10"/>
  <c r="I49" i="10"/>
  <c r="H49" i="10"/>
  <c r="F49" i="10"/>
  <c r="J49" i="10"/>
  <c r="H75" i="10"/>
  <c r="J75" i="10"/>
  <c r="F75" i="10"/>
  <c r="I75" i="10"/>
  <c r="I41" i="10"/>
  <c r="H41" i="10"/>
  <c r="F41" i="10"/>
  <c r="J41" i="10"/>
  <c r="I92" i="10"/>
  <c r="H92" i="10"/>
  <c r="F92" i="10"/>
  <c r="J92" i="10"/>
  <c r="I60" i="10"/>
  <c r="J60" i="10"/>
  <c r="H60" i="10"/>
  <c r="F60" i="10"/>
  <c r="I84" i="10"/>
  <c r="H84" i="10"/>
  <c r="F84" i="10"/>
  <c r="J84" i="10"/>
  <c r="I52" i="10"/>
  <c r="J52" i="10"/>
  <c r="H52" i="10"/>
  <c r="F52" i="10"/>
  <c r="I50" i="10"/>
  <c r="J50" i="10"/>
  <c r="H50" i="10"/>
  <c r="F50" i="10"/>
  <c r="I48" i="10"/>
  <c r="J48" i="10"/>
  <c r="H48" i="10"/>
  <c r="F48" i="10"/>
  <c r="I72" i="10"/>
  <c r="H72" i="10"/>
  <c r="F72" i="10"/>
  <c r="J72" i="10"/>
  <c r="I61" i="10"/>
  <c r="H61" i="10"/>
  <c r="F61" i="10"/>
  <c r="J61" i="10"/>
  <c r="I51" i="10"/>
  <c r="H51" i="10"/>
  <c r="F51" i="10"/>
  <c r="J51" i="10"/>
  <c r="I63" i="10"/>
  <c r="H63" i="10"/>
  <c r="F63" i="10"/>
  <c r="J63" i="10"/>
  <c r="G95" i="10"/>
  <c r="G100" i="10"/>
  <c r="G80" i="10"/>
  <c r="G101" i="10"/>
  <c r="G93" i="10"/>
  <c r="G85" i="10"/>
  <c r="G77" i="10"/>
  <c r="G98" i="10"/>
  <c r="G90" i="10"/>
  <c r="G82" i="10"/>
  <c r="G74" i="10"/>
  <c r="G91" i="10"/>
  <c r="G83" i="10"/>
  <c r="G96" i="10"/>
  <c r="G84" i="10"/>
  <c r="G79" i="10"/>
  <c r="G88" i="10"/>
  <c r="G72" i="10"/>
  <c r="G97" i="10"/>
  <c r="G89" i="10"/>
  <c r="G81" i="10"/>
  <c r="G49" i="10"/>
  <c r="G73" i="10"/>
  <c r="G41" i="10"/>
  <c r="G94" i="10"/>
  <c r="G62" i="10"/>
  <c r="G86" i="10"/>
  <c r="G54" i="10"/>
  <c r="G78" i="10"/>
  <c r="G46" i="10"/>
  <c r="G99" i="10"/>
  <c r="G67" i="10"/>
  <c r="G87" i="10"/>
  <c r="G55" i="10"/>
  <c r="G75" i="10"/>
  <c r="G43" i="10"/>
  <c r="G92" i="10"/>
  <c r="G60" i="10"/>
  <c r="G76" i="10"/>
  <c r="G44" i="10"/>
  <c r="G31" i="10"/>
  <c r="G63" i="10"/>
  <c r="G36" i="10"/>
  <c r="G68" i="10"/>
  <c r="G16" i="10"/>
  <c r="G48" i="10"/>
  <c r="G37" i="10"/>
  <c r="G69" i="10"/>
  <c r="G29" i="10"/>
  <c r="G61" i="10"/>
  <c r="G21" i="10"/>
  <c r="G53" i="10"/>
  <c r="G13" i="10"/>
  <c r="G45" i="10"/>
  <c r="G34" i="10"/>
  <c r="G66" i="10"/>
  <c r="G26" i="10"/>
  <c r="G58" i="10"/>
  <c r="G18" i="10"/>
  <c r="G50" i="10"/>
  <c r="G10" i="10"/>
  <c r="G42" i="10"/>
  <c r="G27" i="10"/>
  <c r="G59" i="10"/>
  <c r="G19" i="10"/>
  <c r="G51" i="10"/>
  <c r="G32" i="10"/>
  <c r="G64" i="10"/>
  <c r="G20" i="10"/>
  <c r="G52" i="10"/>
  <c r="G15" i="10"/>
  <c r="G47" i="10"/>
  <c r="G24" i="10"/>
  <c r="G56" i="10"/>
  <c r="G8" i="10"/>
  <c r="G40" i="10"/>
  <c r="G33" i="10"/>
  <c r="G65" i="10"/>
  <c r="G25" i="10"/>
  <c r="G57" i="10"/>
  <c r="G17" i="10"/>
  <c r="G9" i="10"/>
  <c r="G30" i="10"/>
  <c r="G22" i="10"/>
  <c r="G14" i="10"/>
  <c r="G35" i="10"/>
  <c r="G23" i="10"/>
  <c r="G11" i="10"/>
  <c r="G28" i="10"/>
  <c r="G12" i="10"/>
  <c r="G119" i="2" l="1"/>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18" i="2"/>
  <c r="G34" i="21"/>
  <c r="F34" i="21"/>
  <c r="E34" i="21"/>
  <c r="D34" i="21"/>
  <c r="C34" i="21"/>
  <c r="G33" i="21"/>
  <c r="F33" i="21"/>
  <c r="E33" i="21"/>
  <c r="D33" i="21"/>
  <c r="C33" i="21"/>
  <c r="G32" i="21"/>
  <c r="F32" i="21"/>
  <c r="E32" i="21"/>
  <c r="D32" i="21"/>
  <c r="C32" i="21"/>
  <c r="G31" i="21"/>
  <c r="F31" i="21"/>
  <c r="E31" i="21"/>
  <c r="D31" i="21"/>
  <c r="C31" i="21"/>
  <c r="G30" i="21"/>
  <c r="F30" i="21"/>
  <c r="E30" i="21"/>
  <c r="D30" i="21"/>
  <c r="C30" i="21"/>
  <c r="G29" i="21"/>
  <c r="F29" i="21"/>
  <c r="E29" i="21"/>
  <c r="D29" i="21"/>
  <c r="C29" i="21"/>
  <c r="G28" i="21"/>
  <c r="F28" i="21"/>
  <c r="E28" i="21"/>
  <c r="D28" i="21"/>
  <c r="C28" i="21"/>
  <c r="G27" i="21"/>
  <c r="F27" i="21"/>
  <c r="E27" i="21"/>
  <c r="D27" i="21"/>
  <c r="C27" i="21"/>
  <c r="G26" i="21"/>
  <c r="F26" i="21"/>
  <c r="E26" i="21"/>
  <c r="D26" i="21"/>
  <c r="C26" i="21"/>
  <c r="G25" i="21"/>
  <c r="F25" i="21"/>
  <c r="E25" i="21"/>
  <c r="D25" i="21"/>
  <c r="C25" i="21"/>
  <c r="G24" i="21"/>
  <c r="F24" i="21"/>
  <c r="E24" i="21"/>
  <c r="D24" i="21"/>
  <c r="C24" i="21"/>
  <c r="G23" i="21"/>
  <c r="F23" i="21"/>
  <c r="E23" i="21"/>
  <c r="D23" i="21"/>
  <c r="C23" i="21"/>
  <c r="G22" i="21"/>
  <c r="F22" i="21"/>
  <c r="E22" i="21"/>
  <c r="D22" i="21"/>
  <c r="C22" i="21"/>
  <c r="G21" i="21"/>
  <c r="F21" i="21"/>
  <c r="E21" i="21"/>
  <c r="D21" i="21"/>
  <c r="C21" i="21"/>
  <c r="G20" i="21"/>
  <c r="F20" i="21"/>
  <c r="E20" i="21"/>
  <c r="D20" i="21"/>
  <c r="C20" i="21"/>
  <c r="G19" i="21"/>
  <c r="F19" i="21"/>
  <c r="E19" i="21"/>
  <c r="D19" i="21"/>
  <c r="C19" i="21"/>
  <c r="G18" i="21"/>
  <c r="F18" i="21"/>
  <c r="E18" i="21"/>
  <c r="D18" i="21"/>
  <c r="C18" i="21"/>
  <c r="G17" i="21"/>
  <c r="F17" i="21"/>
  <c r="E17" i="21"/>
  <c r="D17" i="21"/>
  <c r="C17" i="21"/>
  <c r="G16" i="21"/>
  <c r="F16" i="21"/>
  <c r="E16" i="21"/>
  <c r="D16" i="21"/>
  <c r="C16" i="21"/>
  <c r="G15" i="21"/>
  <c r="F15" i="21"/>
  <c r="E15" i="21"/>
  <c r="D15" i="21"/>
  <c r="C15" i="21"/>
  <c r="C24"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E2477" i="35"/>
  <c r="C25" i="11"/>
  <c r="B24" i="17"/>
  <c r="B25" i="17"/>
  <c r="A25" i="17" s="1"/>
  <c r="AF25" i="17"/>
  <c r="B26" i="17"/>
  <c r="A26" i="17" s="1"/>
  <c r="AF26" i="17"/>
  <c r="B27" i="17"/>
  <c r="A27" i="17" s="1"/>
  <c r="AF27" i="17"/>
  <c r="B28" i="17"/>
  <c r="A28" i="17" s="1"/>
  <c r="AF28" i="17"/>
  <c r="B29" i="17"/>
  <c r="A29" i="17" s="1"/>
  <c r="B30" i="17"/>
  <c r="A30" i="17" s="1"/>
  <c r="B31" i="17"/>
  <c r="A31" i="17" s="1"/>
  <c r="AF31" i="17"/>
  <c r="B32" i="17"/>
  <c r="A32" i="17" s="1"/>
  <c r="AF32" i="17"/>
  <c r="B33" i="17"/>
  <c r="A33" i="17" s="1"/>
  <c r="B34" i="17"/>
  <c r="A34" i="17" s="1"/>
  <c r="B35" i="17"/>
  <c r="A35" i="17" s="1"/>
  <c r="B36" i="17"/>
  <c r="A36" i="17" s="1"/>
  <c r="B37" i="17"/>
  <c r="A37" i="17" s="1"/>
  <c r="AF37" i="17"/>
  <c r="B38" i="17"/>
  <c r="A38" i="17" s="1"/>
  <c r="AF38" i="17"/>
  <c r="B39" i="17"/>
  <c r="A39" i="17" s="1"/>
  <c r="B40" i="17"/>
  <c r="A40" i="17" s="1"/>
  <c r="B41" i="17"/>
  <c r="A41" i="17" s="1"/>
  <c r="B42" i="17"/>
  <c r="A42" i="17" s="1"/>
  <c r="B43" i="17"/>
  <c r="A43" i="17" s="1"/>
  <c r="AF43" i="17"/>
  <c r="B44" i="17"/>
  <c r="A44" i="17" s="1"/>
  <c r="B45" i="17"/>
  <c r="A45" i="17" s="1"/>
  <c r="B46" i="17"/>
  <c r="A46" i="17" s="1"/>
  <c r="B47" i="17"/>
  <c r="A47" i="17" s="1"/>
  <c r="B48" i="17"/>
  <c r="A48" i="17" s="1"/>
  <c r="AF48" i="17"/>
  <c r="B52" i="17"/>
  <c r="A52" i="17" s="1"/>
  <c r="B51" i="17"/>
  <c r="A51" i="17" s="1"/>
  <c r="B50" i="17"/>
  <c r="A50" i="17" s="1"/>
  <c r="B49" i="17"/>
  <c r="A49" i="17" s="1"/>
  <c r="AF29" i="17"/>
  <c r="AF30" i="17"/>
  <c r="AF33" i="17"/>
  <c r="AF34" i="17"/>
  <c r="AF35" i="17"/>
  <c r="AF36" i="17"/>
  <c r="AF39" i="17"/>
  <c r="AF40" i="17"/>
  <c r="AF41" i="17"/>
  <c r="AF42" i="17"/>
  <c r="AF44" i="17"/>
  <c r="AF45" i="17"/>
  <c r="AF46" i="17"/>
  <c r="AF47" i="17"/>
  <c r="AF49" i="17"/>
  <c r="AF50" i="17"/>
  <c r="AF51" i="17"/>
  <c r="AF52" i="17"/>
  <c r="AE25" i="17"/>
  <c r="AE26" i="17"/>
  <c r="AE27" i="17"/>
  <c r="AE28" i="17"/>
  <c r="AE31" i="17"/>
  <c r="AE32" i="17"/>
  <c r="AE37" i="17"/>
  <c r="AE38" i="17"/>
  <c r="AE43" i="17"/>
  <c r="AE48" i="17"/>
  <c r="AE29" i="17"/>
  <c r="AE30" i="17"/>
  <c r="AE33" i="17"/>
  <c r="AE34" i="17"/>
  <c r="AE35" i="17"/>
  <c r="AE36" i="17"/>
  <c r="AE39" i="17"/>
  <c r="AE40" i="17"/>
  <c r="AE41" i="17"/>
  <c r="AE42" i="17"/>
  <c r="AE44" i="17"/>
  <c r="AE45" i="17"/>
  <c r="AE46" i="17"/>
  <c r="AE47" i="17"/>
  <c r="AE49" i="17"/>
  <c r="AE50" i="17"/>
  <c r="AE51" i="17"/>
  <c r="AE52" i="17"/>
  <c r="AD25" i="17"/>
  <c r="AD26" i="17"/>
  <c r="AD27" i="17"/>
  <c r="AD28" i="17"/>
  <c r="AD31" i="17"/>
  <c r="AD32" i="17"/>
  <c r="AD37" i="17"/>
  <c r="AD38" i="17"/>
  <c r="AD43" i="17"/>
  <c r="AD48" i="17"/>
  <c r="AD29" i="17"/>
  <c r="AD30" i="17"/>
  <c r="AD33" i="17"/>
  <c r="AD34" i="17"/>
  <c r="AD35" i="17"/>
  <c r="AD36" i="17"/>
  <c r="AD39" i="17"/>
  <c r="AD40" i="17"/>
  <c r="AD41" i="17"/>
  <c r="AD42" i="17"/>
  <c r="AD44" i="17"/>
  <c r="AD45" i="17"/>
  <c r="AD46" i="17"/>
  <c r="AD47" i="17"/>
  <c r="AD49" i="17"/>
  <c r="AD50" i="17"/>
  <c r="AD51" i="17"/>
  <c r="AD52" i="17"/>
  <c r="AC25" i="17"/>
  <c r="AC26" i="17"/>
  <c r="AC27" i="17"/>
  <c r="AC28" i="17"/>
  <c r="AC31" i="17"/>
  <c r="AC32" i="17"/>
  <c r="AC37" i="17"/>
  <c r="AC38" i="17"/>
  <c r="AC43" i="17"/>
  <c r="AC48" i="17"/>
  <c r="AC29" i="17"/>
  <c r="AC30" i="17"/>
  <c r="AC33" i="17"/>
  <c r="AC34" i="17"/>
  <c r="AC35" i="17"/>
  <c r="AC36" i="17"/>
  <c r="AC39" i="17"/>
  <c r="AC40" i="17"/>
  <c r="AC41" i="17"/>
  <c r="AC42" i="17"/>
  <c r="AC44" i="17"/>
  <c r="AC45" i="17"/>
  <c r="AC46" i="17"/>
  <c r="AC47" i="17"/>
  <c r="AC49" i="17"/>
  <c r="AC50" i="17"/>
  <c r="AC51" i="17"/>
  <c r="AC52" i="17"/>
  <c r="AB25" i="17"/>
  <c r="AB26" i="17"/>
  <c r="AB27" i="17"/>
  <c r="AB28" i="17"/>
  <c r="AB31" i="17"/>
  <c r="AB32" i="17"/>
  <c r="AB37" i="17"/>
  <c r="AB38" i="17"/>
  <c r="AB43" i="17"/>
  <c r="AB48" i="17"/>
  <c r="AB29" i="17"/>
  <c r="AB30" i="17"/>
  <c r="AB33" i="17"/>
  <c r="AB34" i="17"/>
  <c r="AB35" i="17"/>
  <c r="AB36" i="17"/>
  <c r="AB39" i="17"/>
  <c r="AB40" i="17"/>
  <c r="AB41" i="17"/>
  <c r="AB42" i="17"/>
  <c r="AB44" i="17"/>
  <c r="AB45" i="17"/>
  <c r="AB46" i="17"/>
  <c r="AB47" i="17"/>
  <c r="AB49" i="17"/>
  <c r="AB50" i="17"/>
  <c r="AB51" i="17"/>
  <c r="AB52" i="17"/>
  <c r="AA25" i="17"/>
  <c r="AA26" i="17"/>
  <c r="AA27" i="17"/>
  <c r="AA28" i="17"/>
  <c r="AA31" i="17"/>
  <c r="AA32" i="17"/>
  <c r="AA37" i="17"/>
  <c r="AA38" i="17"/>
  <c r="AA43" i="17"/>
  <c r="AA48" i="17"/>
  <c r="AA29" i="17"/>
  <c r="AA30" i="17"/>
  <c r="AA33" i="17"/>
  <c r="AA34" i="17"/>
  <c r="AA35" i="17"/>
  <c r="AA36" i="17"/>
  <c r="AA39" i="17"/>
  <c r="AA40" i="17"/>
  <c r="AA41" i="17"/>
  <c r="AA42" i="17"/>
  <c r="AA44" i="17"/>
  <c r="AA45" i="17"/>
  <c r="AA46" i="17"/>
  <c r="AA47" i="17"/>
  <c r="AA49" i="17"/>
  <c r="AA50" i="17"/>
  <c r="AA51" i="17"/>
  <c r="AA52" i="17"/>
  <c r="Z25" i="17"/>
  <c r="Z26" i="17"/>
  <c r="Z27" i="17"/>
  <c r="Z28" i="17"/>
  <c r="Z31" i="17"/>
  <c r="Z32" i="17"/>
  <c r="Z37" i="17"/>
  <c r="Z38" i="17"/>
  <c r="Z43" i="17"/>
  <c r="Z48" i="17"/>
  <c r="Z29" i="17"/>
  <c r="Z30" i="17"/>
  <c r="Z33" i="17"/>
  <c r="Z34" i="17"/>
  <c r="Z35" i="17"/>
  <c r="Z36" i="17"/>
  <c r="Z39" i="17"/>
  <c r="Z40" i="17"/>
  <c r="Z41" i="17"/>
  <c r="Z42" i="17"/>
  <c r="Z44" i="17"/>
  <c r="Z45" i="17"/>
  <c r="Z46" i="17"/>
  <c r="Z47" i="17"/>
  <c r="Z49" i="17"/>
  <c r="Z50" i="17"/>
  <c r="Z51" i="17"/>
  <c r="Z52" i="17"/>
  <c r="Y25" i="17"/>
  <c r="Y26" i="17"/>
  <c r="Y27" i="17"/>
  <c r="Y28" i="17"/>
  <c r="Y31" i="17"/>
  <c r="Y32" i="17"/>
  <c r="Y37" i="17"/>
  <c r="Y38" i="17"/>
  <c r="Y43" i="17"/>
  <c r="Y48" i="17"/>
  <c r="Y29" i="17"/>
  <c r="Y30" i="17"/>
  <c r="Y33" i="17"/>
  <c r="Y34" i="17"/>
  <c r="Y35" i="17"/>
  <c r="Y36" i="17"/>
  <c r="Y39" i="17"/>
  <c r="Y40" i="17"/>
  <c r="Y41" i="17"/>
  <c r="Y42" i="17"/>
  <c r="Y44" i="17"/>
  <c r="Y45" i="17"/>
  <c r="Y46" i="17"/>
  <c r="Y47" i="17"/>
  <c r="Y49" i="17"/>
  <c r="Y50" i="17"/>
  <c r="Y51" i="17"/>
  <c r="Y52" i="17"/>
  <c r="X25" i="17"/>
  <c r="X26" i="17"/>
  <c r="X27" i="17"/>
  <c r="X28" i="17"/>
  <c r="X31" i="17"/>
  <c r="X32" i="17"/>
  <c r="X37" i="17"/>
  <c r="X38" i="17"/>
  <c r="X43" i="17"/>
  <c r="X48" i="17"/>
  <c r="X29" i="17"/>
  <c r="X30" i="17"/>
  <c r="X33" i="17"/>
  <c r="X34" i="17"/>
  <c r="X35" i="17"/>
  <c r="X36" i="17"/>
  <c r="X39" i="17"/>
  <c r="X40" i="17"/>
  <c r="X41" i="17"/>
  <c r="X42" i="17"/>
  <c r="X44" i="17"/>
  <c r="X45" i="17"/>
  <c r="X46" i="17"/>
  <c r="X47" i="17"/>
  <c r="X49" i="17"/>
  <c r="X50" i="17"/>
  <c r="X51" i="17"/>
  <c r="X52" i="17"/>
  <c r="W25" i="17"/>
  <c r="W26" i="17"/>
  <c r="W27" i="17"/>
  <c r="W28" i="17"/>
  <c r="W31" i="17"/>
  <c r="W32" i="17"/>
  <c r="W37" i="17"/>
  <c r="W38" i="17"/>
  <c r="W43" i="17"/>
  <c r="W48" i="17"/>
  <c r="W29" i="17"/>
  <c r="W30" i="17"/>
  <c r="W33" i="17"/>
  <c r="W34" i="17"/>
  <c r="W35" i="17"/>
  <c r="W36" i="17"/>
  <c r="W39" i="17"/>
  <c r="W40" i="17"/>
  <c r="W41" i="17"/>
  <c r="W42" i="17"/>
  <c r="W44" i="17"/>
  <c r="W45" i="17"/>
  <c r="W46" i="17"/>
  <c r="W47" i="17"/>
  <c r="W49" i="17"/>
  <c r="W50" i="17"/>
  <c r="W51" i="17"/>
  <c r="W52" i="17"/>
  <c r="M25" i="17"/>
  <c r="M26" i="17"/>
  <c r="M27" i="17"/>
  <c r="M28" i="17"/>
  <c r="M31" i="17"/>
  <c r="M32" i="17"/>
  <c r="M37" i="17"/>
  <c r="M38" i="17"/>
  <c r="M43" i="17"/>
  <c r="M48" i="17"/>
  <c r="M29" i="17"/>
  <c r="M30" i="17"/>
  <c r="M33" i="17"/>
  <c r="M34" i="17"/>
  <c r="M35" i="17"/>
  <c r="M36" i="17"/>
  <c r="M39" i="17"/>
  <c r="M40" i="17"/>
  <c r="M41" i="17"/>
  <c r="M42" i="17"/>
  <c r="M44" i="17"/>
  <c r="M45" i="17"/>
  <c r="M46" i="17"/>
  <c r="M47" i="17"/>
  <c r="M49" i="17"/>
  <c r="M50" i="17"/>
  <c r="M51" i="17"/>
  <c r="M52" i="17"/>
  <c r="V25" i="17"/>
  <c r="V26" i="17"/>
  <c r="V27" i="17"/>
  <c r="V28" i="17"/>
  <c r="V31" i="17"/>
  <c r="V32" i="17"/>
  <c r="V37" i="17"/>
  <c r="V38" i="17"/>
  <c r="V43" i="17"/>
  <c r="V48" i="17"/>
  <c r="V29" i="17"/>
  <c r="V30" i="17"/>
  <c r="V33" i="17"/>
  <c r="V34" i="17"/>
  <c r="V35" i="17"/>
  <c r="V36" i="17"/>
  <c r="V39" i="17"/>
  <c r="V40" i="17"/>
  <c r="V41" i="17"/>
  <c r="V42" i="17"/>
  <c r="V44" i="17"/>
  <c r="V45" i="17"/>
  <c r="V46" i="17"/>
  <c r="V47" i="17"/>
  <c r="V49" i="17"/>
  <c r="V50" i="17"/>
  <c r="V51" i="17"/>
  <c r="V52" i="17"/>
  <c r="U25" i="17"/>
  <c r="U26" i="17"/>
  <c r="U27" i="17"/>
  <c r="U28" i="17"/>
  <c r="U31" i="17"/>
  <c r="U32" i="17"/>
  <c r="U37" i="17"/>
  <c r="U38" i="17"/>
  <c r="U43" i="17"/>
  <c r="U48" i="17"/>
  <c r="U29" i="17"/>
  <c r="U30" i="17"/>
  <c r="U33" i="17"/>
  <c r="U34" i="17"/>
  <c r="U35" i="17"/>
  <c r="U36" i="17"/>
  <c r="U39" i="17"/>
  <c r="U40" i="17"/>
  <c r="U41" i="17"/>
  <c r="U42" i="17"/>
  <c r="U44" i="17"/>
  <c r="U45" i="17"/>
  <c r="U46" i="17"/>
  <c r="U47" i="17"/>
  <c r="U49" i="17"/>
  <c r="U50" i="17"/>
  <c r="U51" i="17"/>
  <c r="U52" i="17"/>
  <c r="T25" i="17"/>
  <c r="T26" i="17"/>
  <c r="T27" i="17"/>
  <c r="T28" i="17"/>
  <c r="T31" i="17"/>
  <c r="T32" i="17"/>
  <c r="T37" i="17"/>
  <c r="T38" i="17"/>
  <c r="T43" i="17"/>
  <c r="T48" i="17"/>
  <c r="T29" i="17"/>
  <c r="T30" i="17"/>
  <c r="T33" i="17"/>
  <c r="T34" i="17"/>
  <c r="T35" i="17"/>
  <c r="T36" i="17"/>
  <c r="T39" i="17"/>
  <c r="T40" i="17"/>
  <c r="T41" i="17"/>
  <c r="T42" i="17"/>
  <c r="T44" i="17"/>
  <c r="T45" i="17"/>
  <c r="T46" i="17"/>
  <c r="T47" i="17"/>
  <c r="T49" i="17"/>
  <c r="T50" i="17"/>
  <c r="T51" i="17"/>
  <c r="T52" i="17"/>
  <c r="S25" i="17"/>
  <c r="S26" i="17"/>
  <c r="S27" i="17"/>
  <c r="S28" i="17"/>
  <c r="S31" i="17"/>
  <c r="S32" i="17"/>
  <c r="S37" i="17"/>
  <c r="S38" i="17"/>
  <c r="S43" i="17"/>
  <c r="S48" i="17"/>
  <c r="S29" i="17"/>
  <c r="S30" i="17"/>
  <c r="S33" i="17"/>
  <c r="S34" i="17"/>
  <c r="S35" i="17"/>
  <c r="S36" i="17"/>
  <c r="S39" i="17"/>
  <c r="S40" i="17"/>
  <c r="S41" i="17"/>
  <c r="S42" i="17"/>
  <c r="S44" i="17"/>
  <c r="S45" i="17"/>
  <c r="S46" i="17"/>
  <c r="S47" i="17"/>
  <c r="S49" i="17"/>
  <c r="S50" i="17"/>
  <c r="S51" i="17"/>
  <c r="S52" i="17"/>
  <c r="R25" i="17"/>
  <c r="R26" i="17"/>
  <c r="R27" i="17"/>
  <c r="R28" i="17"/>
  <c r="R31" i="17"/>
  <c r="R32" i="17"/>
  <c r="R37" i="17"/>
  <c r="R38" i="17"/>
  <c r="R43" i="17"/>
  <c r="R48" i="17"/>
  <c r="R29" i="17"/>
  <c r="R30" i="17"/>
  <c r="R33" i="17"/>
  <c r="R34" i="17"/>
  <c r="R35" i="17"/>
  <c r="R36" i="17"/>
  <c r="R39" i="17"/>
  <c r="R40" i="17"/>
  <c r="R41" i="17"/>
  <c r="R42" i="17"/>
  <c r="R44" i="17"/>
  <c r="R45" i="17"/>
  <c r="R46" i="17"/>
  <c r="R47" i="17"/>
  <c r="R49" i="17"/>
  <c r="R50" i="17"/>
  <c r="R51" i="17"/>
  <c r="R52" i="17"/>
  <c r="Q25" i="17"/>
  <c r="Q26" i="17"/>
  <c r="Q27" i="17"/>
  <c r="Q28" i="17"/>
  <c r="Q31" i="17"/>
  <c r="Q32" i="17"/>
  <c r="Q37" i="17"/>
  <c r="Q38" i="17"/>
  <c r="Q43" i="17"/>
  <c r="Q48" i="17"/>
  <c r="Q29" i="17"/>
  <c r="Q30" i="17"/>
  <c r="Q33" i="17"/>
  <c r="Q34" i="17"/>
  <c r="Q35" i="17"/>
  <c r="Q36" i="17"/>
  <c r="Q39" i="17"/>
  <c r="Q40" i="17"/>
  <c r="Q41" i="17"/>
  <c r="Q42" i="17"/>
  <c r="Q44" i="17"/>
  <c r="Q45" i="17"/>
  <c r="Q46" i="17"/>
  <c r="Q47" i="17"/>
  <c r="Q49" i="17"/>
  <c r="Q50" i="17"/>
  <c r="Q51" i="17"/>
  <c r="Q52" i="17"/>
  <c r="P25" i="17"/>
  <c r="P26" i="17"/>
  <c r="P27" i="17"/>
  <c r="P28" i="17"/>
  <c r="P31" i="17"/>
  <c r="P32" i="17"/>
  <c r="P37" i="17"/>
  <c r="P38" i="17"/>
  <c r="P43" i="17"/>
  <c r="P48" i="17"/>
  <c r="P29" i="17"/>
  <c r="P30" i="17"/>
  <c r="P33" i="17"/>
  <c r="P34" i="17"/>
  <c r="P35" i="17"/>
  <c r="P36" i="17"/>
  <c r="P39" i="17"/>
  <c r="P40" i="17"/>
  <c r="P41" i="17"/>
  <c r="P42" i="17"/>
  <c r="P44" i="17"/>
  <c r="P45" i="17"/>
  <c r="P46" i="17"/>
  <c r="P47" i="17"/>
  <c r="P49" i="17"/>
  <c r="P50" i="17"/>
  <c r="P51" i="17"/>
  <c r="P52" i="17"/>
  <c r="O25" i="17"/>
  <c r="O26" i="17"/>
  <c r="O27" i="17"/>
  <c r="O28" i="17"/>
  <c r="O31" i="17"/>
  <c r="O32" i="17"/>
  <c r="O37" i="17"/>
  <c r="O38" i="17"/>
  <c r="O43" i="17"/>
  <c r="O48" i="17"/>
  <c r="O29" i="17"/>
  <c r="O30" i="17"/>
  <c r="O33" i="17"/>
  <c r="O34" i="17"/>
  <c r="O35" i="17"/>
  <c r="O36" i="17"/>
  <c r="O39" i="17"/>
  <c r="O40" i="17"/>
  <c r="O41" i="17"/>
  <c r="O42" i="17"/>
  <c r="O44" i="17"/>
  <c r="O45" i="17"/>
  <c r="O46" i="17"/>
  <c r="O47" i="17"/>
  <c r="O49" i="17"/>
  <c r="O50" i="17"/>
  <c r="O51" i="17"/>
  <c r="O52" i="17"/>
  <c r="N25" i="17"/>
  <c r="N26" i="17"/>
  <c r="N27" i="17"/>
  <c r="N28" i="17"/>
  <c r="N31" i="17"/>
  <c r="N32" i="17"/>
  <c r="N37" i="17"/>
  <c r="N38" i="17"/>
  <c r="N43" i="17"/>
  <c r="N48" i="17"/>
  <c r="N29" i="17"/>
  <c r="N30" i="17"/>
  <c r="N33" i="17"/>
  <c r="N34" i="17"/>
  <c r="N35" i="17"/>
  <c r="N36" i="17"/>
  <c r="N39" i="17"/>
  <c r="N40" i="17"/>
  <c r="N41" i="17"/>
  <c r="N42" i="17"/>
  <c r="N44" i="17"/>
  <c r="N45" i="17"/>
  <c r="N46" i="17"/>
  <c r="N47" i="17"/>
  <c r="N49" i="17"/>
  <c r="N50" i="17"/>
  <c r="N51" i="17"/>
  <c r="N52" i="17"/>
  <c r="C25" i="17"/>
  <c r="C26" i="17"/>
  <c r="C27" i="17"/>
  <c r="C28" i="17"/>
  <c r="C31" i="17"/>
  <c r="C32" i="17"/>
  <c r="C37" i="17"/>
  <c r="C38" i="17"/>
  <c r="C43" i="17"/>
  <c r="C48" i="17"/>
  <c r="C29" i="17"/>
  <c r="C30" i="17"/>
  <c r="C33" i="17"/>
  <c r="C34" i="17"/>
  <c r="C35" i="17"/>
  <c r="C36" i="17"/>
  <c r="C39" i="17"/>
  <c r="C40" i="17"/>
  <c r="C41" i="17"/>
  <c r="C42" i="17"/>
  <c r="C44" i="17"/>
  <c r="C45" i="17"/>
  <c r="C46" i="17"/>
  <c r="C47" i="17"/>
  <c r="C49" i="17"/>
  <c r="C50" i="17"/>
  <c r="C51" i="17"/>
  <c r="C52" i="17"/>
  <c r="D25" i="17"/>
  <c r="D26" i="17"/>
  <c r="D27" i="17"/>
  <c r="D28" i="17"/>
  <c r="D31" i="17"/>
  <c r="D32" i="17"/>
  <c r="D37" i="17"/>
  <c r="D38" i="17"/>
  <c r="D43" i="17"/>
  <c r="D48" i="17"/>
  <c r="D29" i="17"/>
  <c r="D30" i="17"/>
  <c r="D33" i="17"/>
  <c r="D34" i="17"/>
  <c r="D35" i="17"/>
  <c r="D36" i="17"/>
  <c r="D39" i="17"/>
  <c r="D40" i="17"/>
  <c r="D41" i="17"/>
  <c r="D42" i="17"/>
  <c r="D44" i="17"/>
  <c r="D45" i="17"/>
  <c r="D46" i="17"/>
  <c r="D47" i="17"/>
  <c r="D49" i="17"/>
  <c r="D50" i="17"/>
  <c r="D51" i="17"/>
  <c r="D52" i="17"/>
  <c r="E25" i="17"/>
  <c r="E26" i="17"/>
  <c r="E27" i="17"/>
  <c r="E28" i="17"/>
  <c r="E31" i="17"/>
  <c r="E32" i="17"/>
  <c r="E37" i="17"/>
  <c r="E38" i="17"/>
  <c r="E43" i="17"/>
  <c r="E48" i="17"/>
  <c r="E29" i="17"/>
  <c r="E30" i="17"/>
  <c r="E33" i="17"/>
  <c r="E34" i="17"/>
  <c r="E35" i="17"/>
  <c r="E36" i="17"/>
  <c r="E39" i="17"/>
  <c r="E40" i="17"/>
  <c r="E41" i="17"/>
  <c r="E42" i="17"/>
  <c r="E44" i="17"/>
  <c r="E45" i="17"/>
  <c r="E46" i="17"/>
  <c r="E47" i="17"/>
  <c r="E49" i="17"/>
  <c r="E50" i="17"/>
  <c r="E51" i="17"/>
  <c r="E52" i="17"/>
  <c r="F25" i="17"/>
  <c r="F26" i="17"/>
  <c r="F27" i="17"/>
  <c r="F28" i="17"/>
  <c r="F31" i="17"/>
  <c r="F32" i="17"/>
  <c r="F37" i="17"/>
  <c r="F38" i="17"/>
  <c r="F43" i="17"/>
  <c r="F48" i="17"/>
  <c r="F29" i="17"/>
  <c r="F30" i="17"/>
  <c r="F33" i="17"/>
  <c r="F34" i="17"/>
  <c r="F35" i="17"/>
  <c r="F36" i="17"/>
  <c r="F39" i="17"/>
  <c r="F40" i="17"/>
  <c r="F41" i="17"/>
  <c r="F42" i="17"/>
  <c r="F44" i="17"/>
  <c r="F45" i="17"/>
  <c r="F46" i="17"/>
  <c r="F47" i="17"/>
  <c r="F49" i="17"/>
  <c r="F50" i="17"/>
  <c r="F51" i="17"/>
  <c r="F52" i="17"/>
  <c r="G25" i="17"/>
  <c r="G26" i="17"/>
  <c r="G27" i="17"/>
  <c r="G28" i="17"/>
  <c r="G31" i="17"/>
  <c r="G32" i="17"/>
  <c r="G37" i="17"/>
  <c r="G38" i="17"/>
  <c r="G43" i="17"/>
  <c r="G48" i="17"/>
  <c r="G29" i="17"/>
  <c r="G30" i="17"/>
  <c r="G33" i="17"/>
  <c r="G34" i="17"/>
  <c r="G35" i="17"/>
  <c r="G36" i="17"/>
  <c r="G39" i="17"/>
  <c r="G40" i="17"/>
  <c r="G41" i="17"/>
  <c r="G42" i="17"/>
  <c r="G44" i="17"/>
  <c r="G45" i="17"/>
  <c r="G46" i="17"/>
  <c r="G47" i="17"/>
  <c r="G49" i="17"/>
  <c r="G50" i="17"/>
  <c r="G51" i="17"/>
  <c r="G52" i="17"/>
  <c r="H25" i="17"/>
  <c r="H26" i="17"/>
  <c r="H27" i="17"/>
  <c r="H28" i="17"/>
  <c r="H31" i="17"/>
  <c r="H32" i="17"/>
  <c r="H37" i="17"/>
  <c r="H38" i="17"/>
  <c r="H43" i="17"/>
  <c r="H48" i="17"/>
  <c r="H29" i="17"/>
  <c r="H30" i="17"/>
  <c r="H33" i="17"/>
  <c r="H34" i="17"/>
  <c r="H35" i="17"/>
  <c r="H36" i="17"/>
  <c r="H39" i="17"/>
  <c r="H40" i="17"/>
  <c r="H41" i="17"/>
  <c r="H42" i="17"/>
  <c r="H44" i="17"/>
  <c r="H45" i="17"/>
  <c r="H46" i="17"/>
  <c r="H47" i="17"/>
  <c r="H49" i="17"/>
  <c r="H50" i="17"/>
  <c r="H51" i="17"/>
  <c r="H52" i="17"/>
  <c r="I25" i="17"/>
  <c r="I26" i="17"/>
  <c r="I27" i="17"/>
  <c r="I28" i="17"/>
  <c r="I31" i="17"/>
  <c r="I32" i="17"/>
  <c r="I37" i="17"/>
  <c r="I38" i="17"/>
  <c r="I43" i="17"/>
  <c r="I48" i="17"/>
  <c r="I29" i="17"/>
  <c r="I30" i="17"/>
  <c r="I33" i="17"/>
  <c r="I34" i="17"/>
  <c r="I35" i="17"/>
  <c r="I36" i="17"/>
  <c r="I39" i="17"/>
  <c r="I40" i="17"/>
  <c r="I41" i="17"/>
  <c r="I42" i="17"/>
  <c r="I44" i="17"/>
  <c r="I45" i="17"/>
  <c r="I46" i="17"/>
  <c r="I47" i="17"/>
  <c r="I49" i="17"/>
  <c r="I50" i="17"/>
  <c r="I51" i="17"/>
  <c r="I52" i="17"/>
  <c r="J25" i="17"/>
  <c r="J26" i="17"/>
  <c r="J27" i="17"/>
  <c r="J28" i="17"/>
  <c r="J31" i="17"/>
  <c r="J32" i="17"/>
  <c r="J37" i="17"/>
  <c r="J38" i="17"/>
  <c r="J43" i="17"/>
  <c r="J48" i="17"/>
  <c r="J29" i="17"/>
  <c r="J30" i="17"/>
  <c r="J33" i="17"/>
  <c r="J34" i="17"/>
  <c r="J35" i="17"/>
  <c r="J36" i="17"/>
  <c r="J39" i="17"/>
  <c r="J40" i="17"/>
  <c r="J41" i="17"/>
  <c r="J42" i="17"/>
  <c r="J44" i="17"/>
  <c r="J45" i="17"/>
  <c r="J46" i="17"/>
  <c r="J47" i="17"/>
  <c r="J49" i="17"/>
  <c r="J50" i="17"/>
  <c r="J51" i="17"/>
  <c r="J52" i="17"/>
  <c r="K25" i="17"/>
  <c r="K26" i="17"/>
  <c r="K27" i="17"/>
  <c r="K28" i="17"/>
  <c r="K31" i="17"/>
  <c r="K32" i="17"/>
  <c r="K37" i="17"/>
  <c r="K38" i="17"/>
  <c r="K43" i="17"/>
  <c r="K48" i="17"/>
  <c r="K29" i="17"/>
  <c r="K30" i="17"/>
  <c r="K33" i="17"/>
  <c r="K34" i="17"/>
  <c r="K35" i="17"/>
  <c r="K36" i="17"/>
  <c r="K39" i="17"/>
  <c r="K40" i="17"/>
  <c r="K41" i="17"/>
  <c r="K42" i="17"/>
  <c r="K44" i="17"/>
  <c r="K45" i="17"/>
  <c r="K46" i="17"/>
  <c r="K47" i="17"/>
  <c r="K49" i="17"/>
  <c r="K50" i="17"/>
  <c r="K51" i="17"/>
  <c r="K52" i="17"/>
  <c r="L25" i="17"/>
  <c r="L26" i="17"/>
  <c r="L27" i="17"/>
  <c r="L28" i="17"/>
  <c r="L31" i="17"/>
  <c r="L32" i="17"/>
  <c r="L37" i="17"/>
  <c r="L38" i="17"/>
  <c r="L43" i="17"/>
  <c r="L48" i="17"/>
  <c r="L29" i="17"/>
  <c r="L30" i="17"/>
  <c r="L33" i="17"/>
  <c r="L34" i="17"/>
  <c r="L35" i="17"/>
  <c r="L36" i="17"/>
  <c r="L39" i="17"/>
  <c r="L40" i="17"/>
  <c r="L41" i="17"/>
  <c r="L42" i="17"/>
  <c r="L44" i="17"/>
  <c r="L45" i="17"/>
  <c r="L46" i="17"/>
  <c r="L47" i="17"/>
  <c r="L49" i="17"/>
  <c r="L50" i="17"/>
  <c r="L51" i="17"/>
  <c r="L52" i="17"/>
  <c r="C5" i="21"/>
  <c r="C6" i="21"/>
  <c r="C7" i="21"/>
  <c r="C8" i="21"/>
  <c r="C9" i="21"/>
  <c r="C10" i="21"/>
  <c r="C11" i="21"/>
  <c r="C12" i="21"/>
  <c r="C13" i="21"/>
  <c r="C14" i="21"/>
  <c r="D5" i="21"/>
  <c r="D6" i="21"/>
  <c r="D7" i="21"/>
  <c r="D8" i="21"/>
  <c r="D9" i="21"/>
  <c r="D10" i="21"/>
  <c r="D11" i="21"/>
  <c r="D12" i="21"/>
  <c r="D13" i="21"/>
  <c r="D14" i="21"/>
  <c r="E5" i="21"/>
  <c r="E6" i="21"/>
  <c r="E7" i="21"/>
  <c r="E8" i="21"/>
  <c r="E9" i="21"/>
  <c r="E10" i="21"/>
  <c r="E11" i="21"/>
  <c r="E12" i="21"/>
  <c r="E13" i="21"/>
  <c r="E14" i="21"/>
  <c r="F5" i="21"/>
  <c r="F6" i="21"/>
  <c r="F7" i="21"/>
  <c r="F8" i="21"/>
  <c r="F9" i="21"/>
  <c r="F10" i="21"/>
  <c r="F11" i="21"/>
  <c r="F12" i="21"/>
  <c r="F13" i="21"/>
  <c r="F14" i="21"/>
  <c r="G5" i="21"/>
  <c r="G6" i="21"/>
  <c r="G7" i="21"/>
  <c r="G8" i="21"/>
  <c r="G9" i="21"/>
  <c r="G10" i="21"/>
  <c r="G11" i="21"/>
  <c r="G12" i="21"/>
  <c r="G13" i="21"/>
  <c r="G14" i="21"/>
  <c r="G4" i="11"/>
  <c r="D4" i="17"/>
  <c r="C3" i="51" s="1"/>
  <c r="E4" i="17"/>
  <c r="D3" i="51" s="1"/>
  <c r="F4" i="17"/>
  <c r="E3" i="51" s="1"/>
  <c r="G4" i="17"/>
  <c r="F3" i="51" s="1"/>
  <c r="H4" i="17"/>
  <c r="G3" i="51" s="1"/>
  <c r="I4" i="17"/>
  <c r="H3" i="51" s="1"/>
  <c r="J4" i="17"/>
  <c r="I3" i="51" s="1"/>
  <c r="K4" i="17"/>
  <c r="J3" i="51" s="1"/>
  <c r="L4" i="17"/>
  <c r="K3" i="51" s="1"/>
  <c r="F6" i="10"/>
  <c r="H6" i="10"/>
  <c r="I6" i="10"/>
  <c r="J6" i="10"/>
  <c r="E486" i="1"/>
  <c r="F486" i="1" s="1"/>
  <c r="E487" i="1"/>
  <c r="F487" i="1" s="1"/>
  <c r="E488" i="1"/>
  <c r="F488" i="1" s="1"/>
  <c r="E489" i="1"/>
  <c r="F489" i="1" s="1"/>
  <c r="E490" i="1"/>
  <c r="F490" i="1" s="1"/>
  <c r="E491" i="1"/>
  <c r="F491" i="1" s="1"/>
  <c r="E492" i="1"/>
  <c r="F492" i="1" s="1"/>
  <c r="E493" i="1"/>
  <c r="F493" i="1" s="1"/>
  <c r="E494" i="1"/>
  <c r="F494" i="1" s="1"/>
  <c r="E495" i="1"/>
  <c r="F495" i="1" s="1"/>
  <c r="E496" i="1"/>
  <c r="F496" i="1" s="1"/>
  <c r="E497" i="1"/>
  <c r="F497" i="1" s="1"/>
  <c r="E498" i="1"/>
  <c r="F498" i="1" s="1"/>
  <c r="E499" i="1"/>
  <c r="F499" i="1" s="1"/>
  <c r="E500" i="1"/>
  <c r="F500" i="1" s="1"/>
  <c r="E501" i="1"/>
  <c r="F501" i="1" s="1"/>
  <c r="E502" i="1"/>
  <c r="F502" i="1" s="1"/>
  <c r="E503" i="1"/>
  <c r="F503" i="1" s="1"/>
  <c r="E504" i="1"/>
  <c r="F504" i="1" s="1"/>
  <c r="E505" i="1"/>
  <c r="F505" i="1" s="1"/>
  <c r="E506" i="1"/>
  <c r="F506" i="1" s="1"/>
  <c r="E507" i="1"/>
  <c r="F507" i="1" s="1"/>
  <c r="E508" i="1"/>
  <c r="F508" i="1" s="1"/>
  <c r="E509" i="1"/>
  <c r="F509" i="1" s="1"/>
  <c r="E510" i="1"/>
  <c r="F510" i="1" s="1"/>
  <c r="E511" i="1"/>
  <c r="F511" i="1" s="1"/>
  <c r="E512" i="1"/>
  <c r="F512" i="1" s="1"/>
  <c r="E513" i="1"/>
  <c r="F513" i="1" s="1"/>
  <c r="E514" i="1"/>
  <c r="F514" i="1" s="1"/>
  <c r="E515" i="1"/>
  <c r="F515" i="1" s="1"/>
  <c r="E582" i="1"/>
  <c r="F582" i="1" s="1"/>
  <c r="E583" i="1"/>
  <c r="F583" i="1" s="1"/>
  <c r="E584" i="1"/>
  <c r="F584" i="1" s="1"/>
  <c r="E585" i="1"/>
  <c r="F585" i="1" s="1"/>
  <c r="E586" i="1"/>
  <c r="F586" i="1" s="1"/>
  <c r="E587" i="1"/>
  <c r="F587" i="1" s="1"/>
  <c r="E588" i="1"/>
  <c r="F588" i="1" s="1"/>
  <c r="E589" i="1"/>
  <c r="F589" i="1" s="1"/>
  <c r="E590" i="1"/>
  <c r="F590" i="1" s="1"/>
  <c r="E591" i="1"/>
  <c r="F591" i="1" s="1"/>
  <c r="E592" i="1"/>
  <c r="F592" i="1" s="1"/>
  <c r="E593" i="1"/>
  <c r="F593" i="1" s="1"/>
  <c r="E594" i="1"/>
  <c r="F594" i="1" s="1"/>
  <c r="E595" i="1"/>
  <c r="F595" i="1" s="1"/>
  <c r="E596" i="1"/>
  <c r="F596" i="1" s="1"/>
  <c r="E597" i="1"/>
  <c r="F597" i="1" s="1"/>
  <c r="E598" i="1"/>
  <c r="F598" i="1" s="1"/>
  <c r="E599" i="1"/>
  <c r="F599" i="1" s="1"/>
  <c r="E600" i="1"/>
  <c r="F600" i="1" s="1"/>
  <c r="E601" i="1"/>
  <c r="F601" i="1" s="1"/>
  <c r="E602" i="1"/>
  <c r="F602" i="1" s="1"/>
  <c r="E603" i="1"/>
  <c r="F603" i="1" s="1"/>
  <c r="E604" i="1"/>
  <c r="F604" i="1" s="1"/>
  <c r="E605" i="1"/>
  <c r="F605" i="1" s="1"/>
  <c r="E606" i="1"/>
  <c r="F606" i="1" s="1"/>
  <c r="E607" i="1"/>
  <c r="F607" i="1" s="1"/>
  <c r="E608" i="1"/>
  <c r="F608" i="1" s="1"/>
  <c r="E609" i="1"/>
  <c r="F609" i="1" s="1"/>
  <c r="E610" i="1"/>
  <c r="F610" i="1" s="1"/>
  <c r="E611" i="1"/>
  <c r="F611" i="1" s="1"/>
  <c r="E678" i="1"/>
  <c r="F678" i="1" s="1"/>
  <c r="E679" i="1"/>
  <c r="F679" i="1" s="1"/>
  <c r="E680" i="1"/>
  <c r="F680" i="1" s="1"/>
  <c r="E681" i="1"/>
  <c r="F681" i="1" s="1"/>
  <c r="E682" i="1"/>
  <c r="F682" i="1" s="1"/>
  <c r="E683" i="1"/>
  <c r="F683" i="1" s="1"/>
  <c r="E684" i="1"/>
  <c r="F684" i="1" s="1"/>
  <c r="E685" i="1"/>
  <c r="F685" i="1" s="1"/>
  <c r="E686" i="1"/>
  <c r="F686" i="1" s="1"/>
  <c r="E687" i="1"/>
  <c r="F687" i="1" s="1"/>
  <c r="E688" i="1"/>
  <c r="F688" i="1" s="1"/>
  <c r="E689" i="1"/>
  <c r="F689" i="1" s="1"/>
  <c r="E690" i="1"/>
  <c r="F690" i="1" s="1"/>
  <c r="E691" i="1"/>
  <c r="F691" i="1" s="1"/>
  <c r="E692" i="1"/>
  <c r="F692" i="1" s="1"/>
  <c r="E693" i="1"/>
  <c r="F693" i="1" s="1"/>
  <c r="E694" i="1"/>
  <c r="F694" i="1" s="1"/>
  <c r="E695" i="1"/>
  <c r="F695" i="1" s="1"/>
  <c r="E696" i="1"/>
  <c r="F696" i="1" s="1"/>
  <c r="E697" i="1"/>
  <c r="F697" i="1" s="1"/>
  <c r="E698" i="1"/>
  <c r="F698" i="1" s="1"/>
  <c r="E699" i="1"/>
  <c r="F699" i="1" s="1"/>
  <c r="E700" i="1"/>
  <c r="F700" i="1" s="1"/>
  <c r="E701" i="1"/>
  <c r="F701" i="1" s="1"/>
  <c r="E702" i="1"/>
  <c r="F702" i="1" s="1"/>
  <c r="E703" i="1"/>
  <c r="F703" i="1" s="1"/>
  <c r="E704" i="1"/>
  <c r="F704" i="1" s="1"/>
  <c r="E705" i="1"/>
  <c r="F705" i="1" s="1"/>
  <c r="E706" i="1"/>
  <c r="F706" i="1" s="1"/>
  <c r="E707" i="1"/>
  <c r="F707" i="1" s="1"/>
  <c r="E774" i="1"/>
  <c r="F774" i="1" s="1"/>
  <c r="E870" i="1"/>
  <c r="F870" i="1" s="1"/>
  <c r="E871" i="1"/>
  <c r="F871" i="1" s="1"/>
  <c r="E872" i="1"/>
  <c r="F872" i="1" s="1"/>
  <c r="E873" i="1"/>
  <c r="F873" i="1" s="1"/>
  <c r="E874" i="1"/>
  <c r="F874" i="1" s="1"/>
  <c r="E875" i="1"/>
  <c r="F875" i="1" s="1"/>
  <c r="E876" i="1"/>
  <c r="F876" i="1" s="1"/>
  <c r="E877" i="1"/>
  <c r="F877" i="1" s="1"/>
  <c r="E878" i="1"/>
  <c r="F878" i="1" s="1"/>
  <c r="E879" i="1"/>
  <c r="F879" i="1" s="1"/>
  <c r="E880" i="1"/>
  <c r="F880" i="1" s="1"/>
  <c r="E881" i="1"/>
  <c r="F881" i="1" s="1"/>
  <c r="E882" i="1"/>
  <c r="F882" i="1" s="1"/>
  <c r="E883" i="1"/>
  <c r="F883" i="1" s="1"/>
  <c r="E884" i="1"/>
  <c r="F884" i="1" s="1"/>
  <c r="E885" i="1"/>
  <c r="F885" i="1" s="1"/>
  <c r="E886" i="1"/>
  <c r="F886" i="1" s="1"/>
  <c r="E887" i="1"/>
  <c r="F887" i="1" s="1"/>
  <c r="E888" i="1"/>
  <c r="F888" i="1" s="1"/>
  <c r="E889" i="1"/>
  <c r="F889" i="1" s="1"/>
  <c r="E890" i="1"/>
  <c r="F890" i="1" s="1"/>
  <c r="E891" i="1"/>
  <c r="F891" i="1" s="1"/>
  <c r="E892" i="1"/>
  <c r="F892" i="1" s="1"/>
  <c r="E893" i="1"/>
  <c r="F893" i="1" s="1"/>
  <c r="E894" i="1"/>
  <c r="F894" i="1" s="1"/>
  <c r="E895" i="1"/>
  <c r="F895" i="1" s="1"/>
  <c r="E896" i="1"/>
  <c r="F896" i="1" s="1"/>
  <c r="E897" i="1"/>
  <c r="F897" i="1" s="1"/>
  <c r="E898" i="1"/>
  <c r="F898" i="1" s="1"/>
  <c r="E899" i="1"/>
  <c r="F899" i="1" s="1"/>
  <c r="E966" i="1"/>
  <c r="F966" i="1" s="1"/>
  <c r="E967" i="1"/>
  <c r="F967" i="1" s="1"/>
  <c r="E968" i="1"/>
  <c r="F968" i="1" s="1"/>
  <c r="E969" i="1"/>
  <c r="F969" i="1" s="1"/>
  <c r="E970" i="1"/>
  <c r="F970" i="1" s="1"/>
  <c r="E971" i="1"/>
  <c r="F971" i="1" s="1"/>
  <c r="E972" i="1"/>
  <c r="F972" i="1" s="1"/>
  <c r="E973" i="1"/>
  <c r="F973" i="1" s="1"/>
  <c r="E974" i="1"/>
  <c r="F974" i="1" s="1"/>
  <c r="E975" i="1"/>
  <c r="F975" i="1" s="1"/>
  <c r="E976" i="1"/>
  <c r="F976" i="1" s="1"/>
  <c r="E977" i="1"/>
  <c r="F977" i="1" s="1"/>
  <c r="E978" i="1"/>
  <c r="F978" i="1" s="1"/>
  <c r="E979" i="1"/>
  <c r="F979" i="1" s="1"/>
  <c r="E980" i="1"/>
  <c r="F980" i="1" s="1"/>
  <c r="E981" i="1"/>
  <c r="F981" i="1" s="1"/>
  <c r="E982" i="1"/>
  <c r="F982" i="1" s="1"/>
  <c r="E983" i="1"/>
  <c r="F983" i="1" s="1"/>
  <c r="E984" i="1"/>
  <c r="F984" i="1" s="1"/>
  <c r="E985" i="1"/>
  <c r="F985" i="1" s="1"/>
  <c r="E986" i="1"/>
  <c r="F986" i="1" s="1"/>
  <c r="E987" i="1"/>
  <c r="F987" i="1" s="1"/>
  <c r="E988" i="1"/>
  <c r="F988" i="1" s="1"/>
  <c r="E989" i="1"/>
  <c r="F989" i="1" s="1"/>
  <c r="E990" i="1"/>
  <c r="F990" i="1" s="1"/>
  <c r="E991" i="1"/>
  <c r="F991" i="1" s="1"/>
  <c r="E992" i="1"/>
  <c r="F992" i="1" s="1"/>
  <c r="E993" i="1"/>
  <c r="F993" i="1" s="1"/>
  <c r="E994" i="1"/>
  <c r="F994" i="1" s="1"/>
  <c r="E995" i="1"/>
  <c r="F995" i="1" s="1"/>
  <c r="E1062" i="1"/>
  <c r="F1062" i="1" s="1"/>
  <c r="E1063" i="1"/>
  <c r="F1063" i="1" s="1"/>
  <c r="E1064" i="1"/>
  <c r="F1064" i="1" s="1"/>
  <c r="E1065" i="1"/>
  <c r="F1065" i="1" s="1"/>
  <c r="E1066" i="1"/>
  <c r="F1066" i="1" s="1"/>
  <c r="E1067" i="1"/>
  <c r="F1067" i="1" s="1"/>
  <c r="E1068" i="1"/>
  <c r="F1068" i="1" s="1"/>
  <c r="E1069" i="1"/>
  <c r="F1069" i="1" s="1"/>
  <c r="E1070" i="1"/>
  <c r="F1070" i="1" s="1"/>
  <c r="E1071" i="1"/>
  <c r="F1071" i="1" s="1"/>
  <c r="E1072" i="1"/>
  <c r="F1072" i="1" s="1"/>
  <c r="E1073" i="1"/>
  <c r="F1073" i="1" s="1"/>
  <c r="E1074" i="1"/>
  <c r="F1074" i="1" s="1"/>
  <c r="E1075" i="1"/>
  <c r="F1075" i="1" s="1"/>
  <c r="E1076" i="1"/>
  <c r="F1076" i="1" s="1"/>
  <c r="E1077" i="1"/>
  <c r="F1077" i="1" s="1"/>
  <c r="E1078" i="1"/>
  <c r="F1078" i="1" s="1"/>
  <c r="E1079" i="1"/>
  <c r="F1079" i="1" s="1"/>
  <c r="E1080" i="1"/>
  <c r="F1080" i="1" s="1"/>
  <c r="E1081" i="1"/>
  <c r="F1081" i="1" s="1"/>
  <c r="E1082" i="1"/>
  <c r="F1082" i="1" s="1"/>
  <c r="E1083" i="1"/>
  <c r="F1083" i="1" s="1"/>
  <c r="E1084" i="1"/>
  <c r="F1084" i="1" s="1"/>
  <c r="E1085" i="1"/>
  <c r="F1085" i="1" s="1"/>
  <c r="E1086" i="1"/>
  <c r="F1086" i="1" s="1"/>
  <c r="E1087" i="1"/>
  <c r="F1087" i="1" s="1"/>
  <c r="E1088" i="1"/>
  <c r="F1088" i="1" s="1"/>
  <c r="E1089" i="1"/>
  <c r="F1089" i="1" s="1"/>
  <c r="E1090" i="1"/>
  <c r="F1090" i="1" s="1"/>
  <c r="E1091" i="1"/>
  <c r="F1091" i="1" s="1"/>
  <c r="E1158" i="1"/>
  <c r="F1158" i="1" s="1"/>
  <c r="E1159" i="1"/>
  <c r="F1159" i="1" s="1"/>
  <c r="E1160" i="1"/>
  <c r="F1160" i="1" s="1"/>
  <c r="E1161" i="1"/>
  <c r="F1161" i="1" s="1"/>
  <c r="E1162" i="1"/>
  <c r="F1162" i="1" s="1"/>
  <c r="E1163" i="1"/>
  <c r="F1163" i="1" s="1"/>
  <c r="E1164" i="1"/>
  <c r="F1164" i="1" s="1"/>
  <c r="E1165" i="1"/>
  <c r="F1165" i="1" s="1"/>
  <c r="E1166" i="1"/>
  <c r="F1166" i="1" s="1"/>
  <c r="E1167" i="1"/>
  <c r="F1167" i="1" s="1"/>
  <c r="E1168" i="1"/>
  <c r="F1168" i="1" s="1"/>
  <c r="E1169" i="1"/>
  <c r="F1169" i="1" s="1"/>
  <c r="E1170" i="1"/>
  <c r="F1170" i="1" s="1"/>
  <c r="E1171" i="1"/>
  <c r="F1171" i="1" s="1"/>
  <c r="E1172" i="1"/>
  <c r="F1172" i="1" s="1"/>
  <c r="E1173" i="1"/>
  <c r="F1173" i="1" s="1"/>
  <c r="E1174" i="1"/>
  <c r="F1174" i="1" s="1"/>
  <c r="E1175" i="1"/>
  <c r="F1175" i="1" s="1"/>
  <c r="E1176" i="1"/>
  <c r="F1176" i="1" s="1"/>
  <c r="E1177" i="1"/>
  <c r="F1177" i="1" s="1"/>
  <c r="E1178" i="1"/>
  <c r="F1178" i="1" s="1"/>
  <c r="E1179" i="1"/>
  <c r="F1179" i="1" s="1"/>
  <c r="E1180" i="1"/>
  <c r="F1180" i="1" s="1"/>
  <c r="E1181" i="1"/>
  <c r="F1181" i="1" s="1"/>
  <c r="E1182" i="1"/>
  <c r="F1182" i="1" s="1"/>
  <c r="E1183" i="1"/>
  <c r="F1183" i="1" s="1"/>
  <c r="E1184" i="1"/>
  <c r="F1184" i="1" s="1"/>
  <c r="E1185" i="1"/>
  <c r="F1185" i="1" s="1"/>
  <c r="E1186" i="1"/>
  <c r="F1186" i="1" s="1"/>
  <c r="E1187" i="1"/>
  <c r="F1187" i="1" s="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102" i="1"/>
  <c r="F102" i="1" s="1"/>
  <c r="E103" i="1"/>
  <c r="F103" i="1" s="1"/>
  <c r="E104" i="1"/>
  <c r="F104" i="1" s="1"/>
  <c r="E105" i="1"/>
  <c r="F105" i="1" s="1"/>
  <c r="E106" i="1"/>
  <c r="F106" i="1" s="1"/>
  <c r="E107" i="1"/>
  <c r="F107" i="1" s="1"/>
  <c r="E108" i="1"/>
  <c r="F108" i="1" s="1"/>
  <c r="E109" i="1"/>
  <c r="F109" i="1" s="1"/>
  <c r="E110" i="1"/>
  <c r="F110" i="1" s="1"/>
  <c r="E111" i="1"/>
  <c r="F111" i="1" s="1"/>
  <c r="E112" i="1"/>
  <c r="F112" i="1" s="1"/>
  <c r="E113" i="1"/>
  <c r="F113" i="1" s="1"/>
  <c r="E114" i="1"/>
  <c r="F114" i="1" s="1"/>
  <c r="E115" i="1"/>
  <c r="F115" i="1" s="1"/>
  <c r="E116" i="1"/>
  <c r="F116" i="1" s="1"/>
  <c r="E117" i="1"/>
  <c r="F117" i="1" s="1"/>
  <c r="E118" i="1"/>
  <c r="E119" i="1"/>
  <c r="F119" i="1" s="1"/>
  <c r="E120" i="1"/>
  <c r="F120" i="1" s="1"/>
  <c r="E121" i="1"/>
  <c r="F121" i="1" s="1"/>
  <c r="E122" i="1"/>
  <c r="F122" i="1" s="1"/>
  <c r="E123" i="1"/>
  <c r="F123" i="1" s="1"/>
  <c r="E124" i="1"/>
  <c r="F124" i="1" s="1"/>
  <c r="E125" i="1"/>
  <c r="F125" i="1" s="1"/>
  <c r="E126" i="1"/>
  <c r="F126" i="1" s="1"/>
  <c r="E127" i="1"/>
  <c r="F127" i="1" s="1"/>
  <c r="E128" i="1"/>
  <c r="F128" i="1" s="1"/>
  <c r="E129" i="1"/>
  <c r="F129" i="1" s="1"/>
  <c r="E130" i="1"/>
  <c r="F130" i="1" s="1"/>
  <c r="E131" i="1"/>
  <c r="F131" i="1" s="1"/>
  <c r="E198" i="1"/>
  <c r="F198" i="1" s="1"/>
  <c r="E294" i="1"/>
  <c r="F294" i="1" s="1"/>
  <c r="E295" i="1"/>
  <c r="E296" i="1"/>
  <c r="F296" i="1" s="1"/>
  <c r="E297" i="1"/>
  <c r="F297" i="1" s="1"/>
  <c r="E298" i="1"/>
  <c r="E299" i="1"/>
  <c r="F299" i="1" s="1"/>
  <c r="E300" i="1"/>
  <c r="F300" i="1" s="1"/>
  <c r="E301" i="1"/>
  <c r="F301" i="1" s="1"/>
  <c r="E302" i="1"/>
  <c r="F302" i="1" s="1"/>
  <c r="E303" i="1"/>
  <c r="F303" i="1" s="1"/>
  <c r="E304" i="1"/>
  <c r="F304" i="1" s="1"/>
  <c r="E305" i="1"/>
  <c r="F305" i="1" s="1"/>
  <c r="E306" i="1"/>
  <c r="F306" i="1" s="1"/>
  <c r="E307" i="1"/>
  <c r="F307" i="1" s="1"/>
  <c r="E308" i="1"/>
  <c r="F308" i="1" s="1"/>
  <c r="E309" i="1"/>
  <c r="F309" i="1" s="1"/>
  <c r="E310" i="1"/>
  <c r="F310" i="1" s="1"/>
  <c r="E311" i="1"/>
  <c r="F311" i="1" s="1"/>
  <c r="E312" i="1"/>
  <c r="F312" i="1" s="1"/>
  <c r="E313" i="1"/>
  <c r="F313" i="1" s="1"/>
  <c r="E314" i="1"/>
  <c r="F314" i="1" s="1"/>
  <c r="E315" i="1"/>
  <c r="F315" i="1" s="1"/>
  <c r="E316" i="1"/>
  <c r="F316" i="1" s="1"/>
  <c r="E317" i="1"/>
  <c r="F317" i="1" s="1"/>
  <c r="E318" i="1"/>
  <c r="F318" i="1" s="1"/>
  <c r="E319" i="1"/>
  <c r="F319" i="1" s="1"/>
  <c r="E320" i="1"/>
  <c r="F320" i="1" s="1"/>
  <c r="E321" i="1"/>
  <c r="F321" i="1" s="1"/>
  <c r="E322" i="1"/>
  <c r="F322" i="1" s="1"/>
  <c r="E323" i="1"/>
  <c r="F323" i="1" s="1"/>
  <c r="E390" i="1"/>
  <c r="F390" i="1" s="1"/>
  <c r="E6" i="1"/>
  <c r="D486" i="1"/>
  <c r="D487" i="1"/>
  <c r="D488" i="1"/>
  <c r="D489" i="1"/>
  <c r="C489" i="1" s="1"/>
  <c r="B489" i="10" s="1"/>
  <c r="D490" i="1"/>
  <c r="D491" i="1"/>
  <c r="C491" i="1" s="1"/>
  <c r="B491" i="10" s="1"/>
  <c r="D492" i="1"/>
  <c r="D493" i="1"/>
  <c r="C493" i="1" s="1"/>
  <c r="B493" i="10" s="1"/>
  <c r="D494" i="1"/>
  <c r="D495" i="1"/>
  <c r="C495" i="1" s="1"/>
  <c r="B495" i="10" s="1"/>
  <c r="D582" i="1"/>
  <c r="D583" i="1"/>
  <c r="D584" i="1"/>
  <c r="D585" i="1"/>
  <c r="D586" i="1"/>
  <c r="D587" i="1"/>
  <c r="D588" i="1"/>
  <c r="D589" i="1"/>
  <c r="D590" i="1"/>
  <c r="D591" i="1"/>
  <c r="D678" i="1"/>
  <c r="D679" i="1"/>
  <c r="C679" i="1" s="1"/>
  <c r="B679" i="10" s="1"/>
  <c r="D680" i="1"/>
  <c r="D681" i="1"/>
  <c r="C681" i="1" s="1"/>
  <c r="B681" i="10" s="1"/>
  <c r="D682" i="1"/>
  <c r="D683" i="1"/>
  <c r="C683" i="1" s="1"/>
  <c r="B683" i="10" s="1"/>
  <c r="D684" i="1"/>
  <c r="D685" i="1"/>
  <c r="C685" i="1" s="1"/>
  <c r="B685" i="10" s="1"/>
  <c r="D686" i="1"/>
  <c r="D687" i="1"/>
  <c r="C687" i="1" s="1"/>
  <c r="B687" i="10" s="1"/>
  <c r="D774" i="1"/>
  <c r="D870" i="1"/>
  <c r="C870" i="1" s="1"/>
  <c r="B870" i="10" s="1"/>
  <c r="D871" i="1"/>
  <c r="D872" i="1"/>
  <c r="C872" i="1" s="1"/>
  <c r="B872" i="10" s="1"/>
  <c r="D873" i="1"/>
  <c r="D874" i="1"/>
  <c r="D875" i="1"/>
  <c r="D876" i="1"/>
  <c r="C876" i="1" s="1"/>
  <c r="B876" i="10" s="1"/>
  <c r="D877" i="1"/>
  <c r="D878" i="1"/>
  <c r="C878" i="1" s="1"/>
  <c r="B878" i="10" s="1"/>
  <c r="D879" i="1"/>
  <c r="D966" i="1"/>
  <c r="C966" i="1" s="1"/>
  <c r="B966" i="10" s="1"/>
  <c r="D967" i="1"/>
  <c r="D968" i="1"/>
  <c r="C968" i="1" s="1"/>
  <c r="B968" i="10" s="1"/>
  <c r="D969" i="1"/>
  <c r="D970" i="1"/>
  <c r="C970" i="1" s="1"/>
  <c r="B970" i="10" s="1"/>
  <c r="D971" i="1"/>
  <c r="D972" i="1"/>
  <c r="C972" i="1" s="1"/>
  <c r="B972" i="10" s="1"/>
  <c r="D973" i="1"/>
  <c r="D974" i="1"/>
  <c r="C974" i="1" s="1"/>
  <c r="B974" i="10" s="1"/>
  <c r="D975" i="1"/>
  <c r="D1062" i="1"/>
  <c r="C1062" i="1" s="1"/>
  <c r="B1062" i="10" s="1"/>
  <c r="D1063" i="1"/>
  <c r="D1064" i="1"/>
  <c r="C1064" i="1" s="1"/>
  <c r="B1064" i="10" s="1"/>
  <c r="D1065" i="1"/>
  <c r="D1066" i="1"/>
  <c r="C1066" i="1" s="1"/>
  <c r="B1066" i="10" s="1"/>
  <c r="D1067" i="1"/>
  <c r="D1068" i="1"/>
  <c r="D1069" i="1"/>
  <c r="D1070" i="1"/>
  <c r="C1070" i="1" s="1"/>
  <c r="B1070" i="10" s="1"/>
  <c r="D1071" i="1"/>
  <c r="D1158" i="1"/>
  <c r="C1158" i="1" s="1"/>
  <c r="B1158" i="10" s="1"/>
  <c r="D1159" i="1"/>
  <c r="D1160" i="1"/>
  <c r="D1161" i="1"/>
  <c r="D1162" i="1"/>
  <c r="C1162" i="1" s="1"/>
  <c r="B1162" i="10" s="1"/>
  <c r="D1163" i="1"/>
  <c r="D1164" i="1"/>
  <c r="D1165" i="1"/>
  <c r="D1166" i="1"/>
  <c r="C1166" i="1" s="1"/>
  <c r="B1166" i="10" s="1"/>
  <c r="D1167" i="1"/>
  <c r="D1254" i="1"/>
  <c r="D1255" i="1"/>
  <c r="D1256" i="1"/>
  <c r="C1256" i="1" s="1"/>
  <c r="B1256" i="10" s="1"/>
  <c r="D1257" i="1"/>
  <c r="D1258" i="1"/>
  <c r="C1258" i="1" s="1"/>
  <c r="B1258" i="10" s="1"/>
  <c r="D1259" i="1"/>
  <c r="D1260" i="1"/>
  <c r="D1261" i="1"/>
  <c r="D1262" i="1"/>
  <c r="D1263" i="1"/>
  <c r="D1350" i="1"/>
  <c r="D1351" i="1"/>
  <c r="D1352" i="1"/>
  <c r="D1353" i="1"/>
  <c r="D1354" i="1"/>
  <c r="D1355" i="1"/>
  <c r="D1356" i="1"/>
  <c r="C1356" i="1" s="1"/>
  <c r="B1356" i="10" s="1"/>
  <c r="D1357" i="1"/>
  <c r="D1358" i="1"/>
  <c r="C1358" i="1" s="1"/>
  <c r="B1358" i="10" s="1"/>
  <c r="D1359" i="1"/>
  <c r="D1542" i="1"/>
  <c r="D1543" i="1"/>
  <c r="D1544" i="1"/>
  <c r="C1544" i="1" s="1"/>
  <c r="B1544" i="10" s="1"/>
  <c r="D1545" i="1"/>
  <c r="D1546" i="1"/>
  <c r="D1547" i="1"/>
  <c r="D1548" i="1"/>
  <c r="D1549" i="1"/>
  <c r="D1550" i="1"/>
  <c r="D1551" i="1"/>
  <c r="D1638" i="1"/>
  <c r="D1639" i="1"/>
  <c r="D1640" i="1"/>
  <c r="D1641" i="1"/>
  <c r="D1642" i="1"/>
  <c r="D1643" i="1"/>
  <c r="D1644" i="1"/>
  <c r="D1645" i="1"/>
  <c r="D1646" i="1"/>
  <c r="D1647" i="1"/>
  <c r="D1734" i="1"/>
  <c r="D1735" i="1"/>
  <c r="D1736" i="1"/>
  <c r="D1737" i="1"/>
  <c r="D1738" i="1"/>
  <c r="D1739" i="1"/>
  <c r="D1740" i="1"/>
  <c r="D1741" i="1"/>
  <c r="D1742" i="1"/>
  <c r="D1743" i="1"/>
  <c r="D1830" i="1"/>
  <c r="D1831" i="1"/>
  <c r="D1832" i="1"/>
  <c r="D1833" i="1"/>
  <c r="D1834" i="1"/>
  <c r="D1835" i="1"/>
  <c r="D1836" i="1"/>
  <c r="D1837" i="1"/>
  <c r="D1838" i="1"/>
  <c r="D1839" i="1"/>
  <c r="D1926" i="1"/>
  <c r="D1927" i="1"/>
  <c r="D1928" i="1"/>
  <c r="D1929" i="1"/>
  <c r="D1930" i="1"/>
  <c r="D1931" i="1"/>
  <c r="D1932" i="1"/>
  <c r="D1933" i="1"/>
  <c r="D1934" i="1"/>
  <c r="D1935" i="1"/>
  <c r="D2022" i="1"/>
  <c r="D2023" i="1"/>
  <c r="D2024" i="1"/>
  <c r="D2025" i="1"/>
  <c r="D2026" i="1"/>
  <c r="D2027" i="1"/>
  <c r="D2028" i="1"/>
  <c r="D2029" i="1"/>
  <c r="D2030" i="1"/>
  <c r="D2031" i="1"/>
  <c r="D7" i="1"/>
  <c r="D294" i="1"/>
  <c r="D295" i="1"/>
  <c r="D296" i="1"/>
  <c r="D297" i="1"/>
  <c r="D298" i="1"/>
  <c r="D299" i="1"/>
  <c r="D300" i="1"/>
  <c r="D301" i="1"/>
  <c r="D302" i="1"/>
  <c r="D303" i="1"/>
  <c r="D390" i="1"/>
  <c r="D6" i="1"/>
  <c r="M4" i="17"/>
  <c r="L3" i="51" s="1"/>
  <c r="D24" i="11"/>
  <c r="F31" i="2"/>
  <c r="F56" i="2"/>
  <c r="F23" i="2"/>
  <c r="F66" i="2"/>
  <c r="F65" i="2"/>
  <c r="F7" i="2"/>
  <c r="F8" i="2"/>
  <c r="F9" i="2"/>
  <c r="F10" i="2"/>
  <c r="F11" i="2"/>
  <c r="F12" i="2"/>
  <c r="F13" i="2"/>
  <c r="F14" i="2"/>
  <c r="F15" i="2"/>
  <c r="F16" i="2"/>
  <c r="F17" i="2"/>
  <c r="F18" i="2"/>
  <c r="F19" i="2"/>
  <c r="F20" i="2"/>
  <c r="F21" i="2"/>
  <c r="F22" i="2"/>
  <c r="F24" i="2"/>
  <c r="F25" i="2"/>
  <c r="F26" i="2"/>
  <c r="F27" i="2"/>
  <c r="F28" i="2"/>
  <c r="F29" i="2"/>
  <c r="F30" i="2"/>
  <c r="F32" i="2"/>
  <c r="F33" i="2"/>
  <c r="F34" i="2"/>
  <c r="F35" i="2"/>
  <c r="F36" i="2"/>
  <c r="F37" i="2"/>
  <c r="F38" i="2"/>
  <c r="F39" i="2"/>
  <c r="F40" i="2"/>
  <c r="F41" i="2"/>
  <c r="F42" i="2"/>
  <c r="F43" i="2"/>
  <c r="F44" i="2"/>
  <c r="F45" i="2"/>
  <c r="F47" i="2"/>
  <c r="F48" i="2"/>
  <c r="F49" i="2"/>
  <c r="F50" i="2"/>
  <c r="F51" i="2"/>
  <c r="F52" i="2"/>
  <c r="F53" i="2"/>
  <c r="F54" i="2"/>
  <c r="F55" i="2"/>
  <c r="F57" i="2"/>
  <c r="F58" i="2"/>
  <c r="F59" i="2"/>
  <c r="F60" i="2"/>
  <c r="F61" i="2"/>
  <c r="F62" i="2"/>
  <c r="F63" i="2"/>
  <c r="F64" i="2"/>
  <c r="F6" i="2"/>
  <c r="E2462" i="35"/>
  <c r="E2463" i="35"/>
  <c r="E2464" i="35"/>
  <c r="E2465" i="35"/>
  <c r="E2466" i="35"/>
  <c r="E2467" i="35"/>
  <c r="E2468" i="35"/>
  <c r="E2469" i="35"/>
  <c r="E2470" i="35"/>
  <c r="E2471" i="35"/>
  <c r="E2472" i="35"/>
  <c r="E2473" i="35"/>
  <c r="E2474" i="35"/>
  <c r="E2475" i="35"/>
  <c r="E2476" i="35"/>
  <c r="E2478" i="35"/>
  <c r="E2479" i="35"/>
  <c r="E2480" i="35"/>
  <c r="E2481" i="35"/>
  <c r="E2482" i="35"/>
  <c r="E2483" i="35"/>
  <c r="E2484" i="35"/>
  <c r="E2485" i="35"/>
  <c r="E2486" i="35"/>
  <c r="E2487" i="35"/>
  <c r="E2488" i="35"/>
  <c r="E2489" i="35"/>
  <c r="E2490" i="35"/>
  <c r="E2491" i="35"/>
  <c r="E2492" i="35"/>
  <c r="E2493" i="35"/>
  <c r="E2494" i="35"/>
  <c r="E2495" i="35"/>
  <c r="E2496" i="35"/>
  <c r="E2497" i="35"/>
  <c r="E2498" i="35"/>
  <c r="E2499" i="35"/>
  <c r="E2500" i="35"/>
  <c r="E2501" i="35"/>
  <c r="E2502" i="35"/>
  <c r="E2503" i="35"/>
  <c r="E2504" i="35"/>
  <c r="E2505" i="35"/>
  <c r="E2506" i="35"/>
  <c r="E2507" i="35"/>
  <c r="E2508" i="35"/>
  <c r="E2509" i="35"/>
  <c r="E2510" i="35"/>
  <c r="E2511" i="35"/>
  <c r="E2512" i="35"/>
  <c r="E2513" i="35"/>
  <c r="E2514" i="35"/>
  <c r="E2515" i="35"/>
  <c r="E2516" i="35"/>
  <c r="E2517" i="35"/>
  <c r="E2518" i="35"/>
  <c r="E2519" i="35"/>
  <c r="E2520" i="35"/>
  <c r="E2521" i="35"/>
  <c r="E2522" i="35"/>
  <c r="E2523" i="35"/>
  <c r="E2524" i="35"/>
  <c r="E2525" i="35"/>
  <c r="E2526" i="35"/>
  <c r="E2527" i="35"/>
  <c r="E2528" i="35"/>
  <c r="E2529" i="35"/>
  <c r="E2530" i="35"/>
  <c r="E2531" i="35"/>
  <c r="E2532" i="35"/>
  <c r="E2533" i="35"/>
  <c r="E2534" i="35"/>
  <c r="E2535" i="35"/>
  <c r="E2536" i="35"/>
  <c r="E2537" i="35"/>
  <c r="E2538" i="35"/>
  <c r="E2539" i="35"/>
  <c r="E2540" i="35"/>
  <c r="E2541" i="35"/>
  <c r="E2542" i="35"/>
  <c r="E2543" i="35"/>
  <c r="E2544" i="35"/>
  <c r="E2545" i="35"/>
  <c r="E2546" i="35"/>
  <c r="E2547" i="35"/>
  <c r="E2548" i="35"/>
  <c r="E2549" i="35"/>
  <c r="E2550" i="35"/>
  <c r="E2551" i="35"/>
  <c r="E2552" i="35"/>
  <c r="E2553" i="35"/>
  <c r="E2554" i="35"/>
  <c r="E2555" i="35"/>
  <c r="E2556" i="35"/>
  <c r="E2557" i="35"/>
  <c r="E2558" i="35"/>
  <c r="E2559" i="35"/>
  <c r="E2560" i="35"/>
  <c r="E2561" i="35"/>
  <c r="E2562" i="35"/>
  <c r="E2563" i="35"/>
  <c r="E2564" i="35"/>
  <c r="E2565" i="35"/>
  <c r="E2566" i="35"/>
  <c r="E2567" i="35"/>
  <c r="E2568" i="35"/>
  <c r="E2569" i="35"/>
  <c r="E2570" i="35"/>
  <c r="E2571" i="35"/>
  <c r="E2572" i="35"/>
  <c r="E2573" i="35"/>
  <c r="E2574" i="35"/>
  <c r="E2575" i="35"/>
  <c r="E2576" i="35"/>
  <c r="E2577" i="35"/>
  <c r="E2578" i="35"/>
  <c r="E2579" i="35"/>
  <c r="E2580" i="35"/>
  <c r="E2581" i="35"/>
  <c r="E2582" i="35"/>
  <c r="E2583" i="35"/>
  <c r="E2584" i="35"/>
  <c r="E2585" i="35"/>
  <c r="E2586" i="35"/>
  <c r="E2587" i="35"/>
  <c r="E2588" i="35"/>
  <c r="E2589" i="35"/>
  <c r="E2590" i="35"/>
  <c r="E2591" i="35"/>
  <c r="E2592" i="35"/>
  <c r="E2593" i="35"/>
  <c r="E2594" i="35"/>
  <c r="E2595" i="35"/>
  <c r="E2596" i="35"/>
  <c r="E2597" i="35"/>
  <c r="E2598" i="35"/>
  <c r="E2599" i="35"/>
  <c r="E2600" i="35"/>
  <c r="E2601" i="35"/>
  <c r="E2602" i="35"/>
  <c r="E2603" i="35"/>
  <c r="E2604" i="35"/>
  <c r="E2605" i="35"/>
  <c r="E2606" i="35"/>
  <c r="E2607" i="35"/>
  <c r="E2608" i="35"/>
  <c r="E2609" i="35"/>
  <c r="E2610" i="35"/>
  <c r="E2611" i="35"/>
  <c r="E2612" i="35"/>
  <c r="E2613" i="35"/>
  <c r="E2614" i="35"/>
  <c r="E2615" i="35"/>
  <c r="E2616" i="35"/>
  <c r="E2617" i="35"/>
  <c r="E2618" i="35"/>
  <c r="E2619" i="35"/>
  <c r="E2620" i="35"/>
  <c r="E2621" i="35"/>
  <c r="E2622" i="35"/>
  <c r="E2623" i="35"/>
  <c r="E2624" i="35"/>
  <c r="E2625" i="35"/>
  <c r="E2626" i="35"/>
  <c r="E2627" i="35"/>
  <c r="E2628" i="35"/>
  <c r="E2629" i="35"/>
  <c r="E2630" i="35"/>
  <c r="E2631" i="35"/>
  <c r="E2632" i="35"/>
  <c r="E2633" i="35"/>
  <c r="E2634" i="35"/>
  <c r="E2635" i="35"/>
  <c r="E2636" i="35"/>
  <c r="E2637" i="35"/>
  <c r="E2638" i="35"/>
  <c r="E2639" i="35"/>
  <c r="E2640" i="35"/>
  <c r="E2641" i="35"/>
  <c r="E2642" i="35"/>
  <c r="E2643" i="35"/>
  <c r="E2644" i="35"/>
  <c r="E2645" i="35"/>
  <c r="E2646" i="35"/>
  <c r="E2647" i="35"/>
  <c r="E2648" i="35"/>
  <c r="E2649" i="35"/>
  <c r="E2650" i="35"/>
  <c r="E2651" i="35"/>
  <c r="E2652" i="35"/>
  <c r="E2653" i="35"/>
  <c r="E2654" i="35"/>
  <c r="E2655" i="35"/>
  <c r="E2656" i="35"/>
  <c r="E2657" i="35"/>
  <c r="E2658" i="35"/>
  <c r="E2659" i="35"/>
  <c r="E2660" i="35"/>
  <c r="E2661" i="35"/>
  <c r="E2662" i="35"/>
  <c r="E2663" i="35"/>
  <c r="E2664" i="35"/>
  <c r="E2665" i="35"/>
  <c r="E2666" i="35"/>
  <c r="E2667" i="35"/>
  <c r="E2668" i="35"/>
  <c r="E2669" i="35"/>
  <c r="E2670" i="35"/>
  <c r="E2671" i="35"/>
  <c r="E2672" i="35"/>
  <c r="E2673" i="35"/>
  <c r="E2674" i="35"/>
  <c r="E2675" i="35"/>
  <c r="E2676" i="35"/>
  <c r="E2677" i="35"/>
  <c r="E2678" i="35"/>
  <c r="E2679" i="35"/>
  <c r="E2680" i="35"/>
  <c r="E2681" i="35"/>
  <c r="E2682" i="35"/>
  <c r="E2683" i="35"/>
  <c r="E2684" i="35"/>
  <c r="E2685" i="35"/>
  <c r="E2686" i="35"/>
  <c r="E2687" i="35"/>
  <c r="E2688" i="35"/>
  <c r="E2689" i="35"/>
  <c r="E2690" i="35"/>
  <c r="E2691" i="35"/>
  <c r="E2692" i="35"/>
  <c r="E2693" i="35"/>
  <c r="E2694" i="35"/>
  <c r="E2695" i="35"/>
  <c r="E2696" i="35"/>
  <c r="E2697" i="35"/>
  <c r="E2698" i="35"/>
  <c r="E2699" i="35"/>
  <c r="E2700" i="35"/>
  <c r="E2701" i="35"/>
  <c r="E2702" i="35"/>
  <c r="E2703" i="35"/>
  <c r="E2704" i="35"/>
  <c r="E2705" i="35"/>
  <c r="E2706" i="35"/>
  <c r="E2707" i="35"/>
  <c r="E2708" i="35"/>
  <c r="E2709" i="35"/>
  <c r="E2710" i="35"/>
  <c r="E2711" i="35"/>
  <c r="E2712" i="35"/>
  <c r="E2713" i="35"/>
  <c r="E2714" i="35"/>
  <c r="E2715" i="35"/>
  <c r="E2716" i="35"/>
  <c r="E2717" i="35"/>
  <c r="E2718" i="35"/>
  <c r="E2719" i="35"/>
  <c r="E2720" i="35"/>
  <c r="E2721" i="35"/>
  <c r="E2722" i="35"/>
  <c r="E2723" i="35"/>
  <c r="E2724" i="35"/>
  <c r="E2725" i="35"/>
  <c r="E2726" i="35"/>
  <c r="E2727" i="35"/>
  <c r="E2728" i="35"/>
  <c r="E2729" i="35"/>
  <c r="E2730" i="35"/>
  <c r="E2731" i="35"/>
  <c r="E2732" i="35"/>
  <c r="E2733" i="35"/>
  <c r="E2734" i="35"/>
  <c r="E2735" i="35"/>
  <c r="E2736" i="35"/>
  <c r="E2737" i="35"/>
  <c r="E2738" i="35"/>
  <c r="E2739" i="35"/>
  <c r="E2740" i="35"/>
  <c r="E2741" i="35"/>
  <c r="E2742" i="35"/>
  <c r="E2743" i="35"/>
  <c r="E2744" i="35"/>
  <c r="E2745" i="35"/>
  <c r="E2746" i="35"/>
  <c r="E2747" i="35"/>
  <c r="E2748" i="35"/>
  <c r="E2749" i="35"/>
  <c r="E2750" i="35"/>
  <c r="E2751" i="35"/>
  <c r="E2752" i="35"/>
  <c r="E2753" i="35"/>
  <c r="E2754" i="35"/>
  <c r="E2755" i="35"/>
  <c r="E2756" i="35"/>
  <c r="E2757" i="35"/>
  <c r="E2758" i="35"/>
  <c r="E2759" i="35"/>
  <c r="E2760" i="35"/>
  <c r="E2761" i="35"/>
  <c r="E2762" i="35"/>
  <c r="E2763" i="35"/>
  <c r="E2764" i="35"/>
  <c r="E2765" i="35"/>
  <c r="E2766" i="35"/>
  <c r="E2767" i="35"/>
  <c r="E2768" i="35"/>
  <c r="E2769" i="35"/>
  <c r="E2770" i="35"/>
  <c r="E2771" i="35"/>
  <c r="E2772" i="35"/>
  <c r="E2773" i="35"/>
  <c r="E2774" i="35"/>
  <c r="E2775" i="35"/>
  <c r="E2776" i="35"/>
  <c r="E2777" i="35"/>
  <c r="E2778" i="35"/>
  <c r="E2779" i="35"/>
  <c r="E2780" i="35"/>
  <c r="E2781" i="35"/>
  <c r="E2782" i="35"/>
  <c r="E2783" i="35"/>
  <c r="E2784" i="35"/>
  <c r="E2785" i="35"/>
  <c r="E2786" i="35"/>
  <c r="E2787" i="35"/>
  <c r="E2788" i="35"/>
  <c r="E2789" i="35"/>
  <c r="E2790" i="35"/>
  <c r="E2791" i="35"/>
  <c r="E2792" i="35"/>
  <c r="E2793" i="35"/>
  <c r="E2794" i="35"/>
  <c r="E2795" i="35"/>
  <c r="E2796" i="35"/>
  <c r="E2797" i="35"/>
  <c r="E2798" i="35"/>
  <c r="E2799" i="35"/>
  <c r="E2800" i="35"/>
  <c r="E2801" i="35"/>
  <c r="E2802" i="35"/>
  <c r="E2803" i="35"/>
  <c r="E2804" i="35"/>
  <c r="E2805" i="35"/>
  <c r="E2806" i="35"/>
  <c r="E2807" i="35"/>
  <c r="E2808" i="35"/>
  <c r="E2809" i="35"/>
  <c r="E2810" i="35"/>
  <c r="E2811" i="35"/>
  <c r="E2812" i="35"/>
  <c r="E2813" i="35"/>
  <c r="E2814" i="35"/>
  <c r="E2815" i="35"/>
  <c r="E2816" i="35"/>
  <c r="E2817" i="35"/>
  <c r="E2818" i="35"/>
  <c r="E2819" i="35"/>
  <c r="E2820" i="35"/>
  <c r="E2821" i="35"/>
  <c r="E2822" i="35"/>
  <c r="E2823" i="35"/>
  <c r="E2824" i="35"/>
  <c r="E2825" i="35"/>
  <c r="E2826" i="35"/>
  <c r="E2827" i="35"/>
  <c r="E2828" i="35"/>
  <c r="E2829" i="35"/>
  <c r="E2830" i="35"/>
  <c r="E2831" i="35"/>
  <c r="E2832" i="35"/>
  <c r="E2833" i="35"/>
  <c r="E2834" i="35"/>
  <c r="E2835" i="35"/>
  <c r="E2836" i="35"/>
  <c r="E2837" i="35"/>
  <c r="E2838" i="35"/>
  <c r="E2839" i="35"/>
  <c r="E2840" i="35"/>
  <c r="E2841" i="35"/>
  <c r="E2842" i="35"/>
  <c r="E2843" i="35"/>
  <c r="E2844" i="35"/>
  <c r="E2845" i="35"/>
  <c r="E2846" i="35"/>
  <c r="E2847" i="35"/>
  <c r="E2848" i="35"/>
  <c r="E2849" i="35"/>
  <c r="E2850" i="35"/>
  <c r="E2851" i="35"/>
  <c r="E2852" i="35"/>
  <c r="E2853" i="35"/>
  <c r="E2854" i="35"/>
  <c r="E2855" i="35"/>
  <c r="E2856" i="35"/>
  <c r="E2857" i="35"/>
  <c r="E2858" i="35"/>
  <c r="E2859" i="35"/>
  <c r="E2860" i="35"/>
  <c r="E2861" i="35"/>
  <c r="E2862" i="35"/>
  <c r="E2863" i="35"/>
  <c r="E2864" i="35"/>
  <c r="E2865" i="35"/>
  <c r="E2866" i="35"/>
  <c r="E2867" i="35"/>
  <c r="E2868" i="35"/>
  <c r="E2869" i="35"/>
  <c r="E2870" i="35"/>
  <c r="E2871" i="35"/>
  <c r="E2872" i="35"/>
  <c r="E2873" i="35"/>
  <c r="E2874" i="35"/>
  <c r="E2875" i="35"/>
  <c r="E2876" i="35"/>
  <c r="E2877" i="35"/>
  <c r="E2878" i="35"/>
  <c r="E2879" i="35"/>
  <c r="E2880" i="35"/>
  <c r="E2881" i="35"/>
  <c r="E2882" i="35"/>
  <c r="E2883" i="35"/>
  <c r="E2884" i="35"/>
  <c r="E2885" i="35"/>
  <c r="E2886" i="35"/>
  <c r="E2887" i="35"/>
  <c r="E2888" i="35"/>
  <c r="E2889" i="35"/>
  <c r="E2890" i="35"/>
  <c r="E2891" i="35"/>
  <c r="E2892" i="35"/>
  <c r="E2893" i="35"/>
  <c r="E2894" i="35"/>
  <c r="E2895" i="35"/>
  <c r="E2896" i="35"/>
  <c r="E2897" i="35"/>
  <c r="E2898" i="35"/>
  <c r="E2899" i="35"/>
  <c r="E2900" i="35"/>
  <c r="E2901" i="35"/>
  <c r="E2902" i="35"/>
  <c r="E2903" i="35"/>
  <c r="E2904" i="35"/>
  <c r="E2905" i="35"/>
  <c r="E2906" i="35"/>
  <c r="E2907" i="35"/>
  <c r="E2908" i="35"/>
  <c r="E2909" i="35"/>
  <c r="E2910" i="35"/>
  <c r="E2911" i="35"/>
  <c r="E2912" i="35"/>
  <c r="E2913" i="35"/>
  <c r="E2914" i="35"/>
  <c r="E2915" i="35"/>
  <c r="E2916" i="35"/>
  <c r="E2917" i="35"/>
  <c r="E2918" i="35"/>
  <c r="E2919" i="35"/>
  <c r="E2920" i="35"/>
  <c r="E2921" i="35"/>
  <c r="E2922" i="35"/>
  <c r="E2923" i="35"/>
  <c r="E2924" i="35"/>
  <c r="E2925" i="35"/>
  <c r="E2926" i="35"/>
  <c r="E2927" i="35"/>
  <c r="E2928" i="35"/>
  <c r="E2929" i="35"/>
  <c r="E2930" i="35"/>
  <c r="E2931" i="35"/>
  <c r="E2932" i="35"/>
  <c r="E2933" i="35"/>
  <c r="E2934" i="35"/>
  <c r="E2935" i="35"/>
  <c r="E2936" i="35"/>
  <c r="E2937" i="35"/>
  <c r="E2938" i="35"/>
  <c r="E2939" i="35"/>
  <c r="E2940" i="35"/>
  <c r="E2941" i="35"/>
  <c r="E2942" i="35"/>
  <c r="E2943" i="35"/>
  <c r="E2944" i="35"/>
  <c r="E2945" i="35"/>
  <c r="E2946" i="35"/>
  <c r="E2947" i="35"/>
  <c r="E2948" i="35"/>
  <c r="E2949" i="35"/>
  <c r="E2950" i="35"/>
  <c r="E2951" i="35"/>
  <c r="E2952" i="35"/>
  <c r="E2953" i="35"/>
  <c r="E2954" i="35"/>
  <c r="E2955" i="35"/>
  <c r="E2956" i="35"/>
  <c r="E2957" i="35"/>
  <c r="E2958" i="35"/>
  <c r="E2959" i="35"/>
  <c r="E2960" i="35"/>
  <c r="E2961" i="35"/>
  <c r="E2962" i="35"/>
  <c r="E2963" i="35"/>
  <c r="E2964" i="35"/>
  <c r="E2965" i="35"/>
  <c r="E2966" i="35"/>
  <c r="E2967" i="35"/>
  <c r="E2968" i="35"/>
  <c r="E2969" i="35"/>
  <c r="E2970" i="35"/>
  <c r="E2971" i="35"/>
  <c r="E2972" i="35"/>
  <c r="E2973" i="35"/>
  <c r="E2974" i="35"/>
  <c r="E2975" i="35"/>
  <c r="E2976" i="35"/>
  <c r="E2977" i="35"/>
  <c r="E2978" i="35"/>
  <c r="E2979" i="35"/>
  <c r="E2980" i="35"/>
  <c r="E2981" i="35"/>
  <c r="E2982" i="35"/>
  <c r="E2983" i="35"/>
  <c r="E2984" i="35"/>
  <c r="E2985" i="35"/>
  <c r="E2986" i="35"/>
  <c r="E2987" i="35"/>
  <c r="E2988" i="35"/>
  <c r="E2989" i="35"/>
  <c r="E2990" i="35"/>
  <c r="E2991" i="35"/>
  <c r="E2992" i="35"/>
  <c r="E2993" i="35"/>
  <c r="E2994" i="35"/>
  <c r="E2995" i="35"/>
  <c r="E2996" i="35"/>
  <c r="E2997" i="35"/>
  <c r="E2998" i="35"/>
  <c r="E2999" i="35"/>
  <c r="E3000" i="35"/>
  <c r="E3001" i="35"/>
  <c r="E3002" i="35"/>
  <c r="E3003" i="35"/>
  <c r="E3004" i="35"/>
  <c r="E3005" i="35"/>
  <c r="E3006" i="35"/>
  <c r="E3007" i="35"/>
  <c r="E3008" i="35"/>
  <c r="E3009" i="35"/>
  <c r="E3010" i="35"/>
  <c r="E3011" i="35"/>
  <c r="E3012" i="35"/>
  <c r="E3013" i="35"/>
  <c r="E3014" i="35"/>
  <c r="E3015" i="35"/>
  <c r="E3016" i="35"/>
  <c r="E3017" i="35"/>
  <c r="E3018" i="35"/>
  <c r="E3019" i="35"/>
  <c r="E3020" i="35"/>
  <c r="E3021" i="35"/>
  <c r="E3022" i="35"/>
  <c r="E3023" i="35"/>
  <c r="E3024" i="35"/>
  <c r="E3025" i="35"/>
  <c r="E3026" i="35"/>
  <c r="E3027" i="35"/>
  <c r="E3028" i="35"/>
  <c r="E3029" i="35"/>
  <c r="E3030" i="35"/>
  <c r="E3031" i="35"/>
  <c r="E3032" i="35"/>
  <c r="E3033" i="35"/>
  <c r="E3034" i="35"/>
  <c r="E3035" i="35"/>
  <c r="E3036" i="35"/>
  <c r="E3037" i="35"/>
  <c r="E3038" i="35"/>
  <c r="E3039" i="35"/>
  <c r="E3040" i="35"/>
  <c r="E3041" i="35"/>
  <c r="E3042" i="35"/>
  <c r="E3043" i="35"/>
  <c r="E3044" i="35"/>
  <c r="E3045" i="35"/>
  <c r="E3046" i="35"/>
  <c r="E3047" i="35"/>
  <c r="E3048" i="35"/>
  <c r="E3049" i="35"/>
  <c r="E3050" i="35"/>
  <c r="E3051" i="35"/>
  <c r="E3052" i="35"/>
  <c r="E3053" i="35"/>
  <c r="E3054" i="35"/>
  <c r="E3055" i="35"/>
  <c r="E3056" i="35"/>
  <c r="E3057" i="35"/>
  <c r="E3058" i="35"/>
  <c r="E3059" i="35"/>
  <c r="E3060" i="35"/>
  <c r="E3061" i="35"/>
  <c r="E3062" i="35"/>
  <c r="E3063" i="35"/>
  <c r="E3064" i="35"/>
  <c r="E3065" i="35"/>
  <c r="E3066" i="35"/>
  <c r="E3067" i="35"/>
  <c r="E3068" i="35"/>
  <c r="E3069" i="35"/>
  <c r="E3070" i="35"/>
  <c r="E3071" i="35"/>
  <c r="E3072" i="35"/>
  <c r="E3073" i="35"/>
  <c r="E3074" i="35"/>
  <c r="E3075" i="35"/>
  <c r="E3076" i="35"/>
  <c r="E3077" i="35"/>
  <c r="E3078" i="35"/>
  <c r="E3079" i="35"/>
  <c r="E3080" i="35"/>
  <c r="E3081" i="35"/>
  <c r="E3082" i="35"/>
  <c r="E3083" i="35"/>
  <c r="E3084" i="35"/>
  <c r="E3085" i="35"/>
  <c r="E3086" i="35"/>
  <c r="E3087" i="35"/>
  <c r="E3088" i="35"/>
  <c r="E3089" i="35"/>
  <c r="E3090" i="35"/>
  <c r="E3091" i="35"/>
  <c r="E3092" i="35"/>
  <c r="E3093" i="35"/>
  <c r="E3094" i="35"/>
  <c r="E3095" i="35"/>
  <c r="E3096" i="35"/>
  <c r="E3097" i="35"/>
  <c r="E3098" i="35"/>
  <c r="E3099" i="35"/>
  <c r="E3100" i="35"/>
  <c r="E3101" i="35"/>
  <c r="E3102" i="35"/>
  <c r="E3103" i="35"/>
  <c r="E3104" i="35"/>
  <c r="E3105" i="35"/>
  <c r="E3106" i="35"/>
  <c r="E3107" i="35"/>
  <c r="E3108" i="35"/>
  <c r="E3109" i="35"/>
  <c r="E3110" i="35"/>
  <c r="E3111" i="35"/>
  <c r="E3112" i="35"/>
  <c r="E3113" i="35"/>
  <c r="E3114" i="35"/>
  <c r="E3115" i="35"/>
  <c r="E3116" i="35"/>
  <c r="E3117" i="35"/>
  <c r="E3118" i="35"/>
  <c r="E3119" i="35"/>
  <c r="E3120" i="35"/>
  <c r="E3121" i="35"/>
  <c r="E3122" i="35"/>
  <c r="E3123" i="35"/>
  <c r="E3124" i="35"/>
  <c r="E3125" i="35"/>
  <c r="E3126" i="35"/>
  <c r="E3127" i="35"/>
  <c r="E3128" i="35"/>
  <c r="E3129" i="35"/>
  <c r="E3130" i="35"/>
  <c r="E3131" i="35"/>
  <c r="E3132" i="35"/>
  <c r="E3133" i="35"/>
  <c r="E3134" i="35"/>
  <c r="E3135" i="35"/>
  <c r="E3136" i="35"/>
  <c r="E3137" i="35"/>
  <c r="E3138" i="35"/>
  <c r="E3139" i="35"/>
  <c r="E3140" i="35"/>
  <c r="E3141" i="35"/>
  <c r="E3142" i="35"/>
  <c r="E3143" i="35"/>
  <c r="E3144" i="35"/>
  <c r="E3145" i="35"/>
  <c r="E3146" i="35"/>
  <c r="E3147" i="35"/>
  <c r="E3148" i="35"/>
  <c r="E3149" i="35"/>
  <c r="E3150" i="35"/>
  <c r="E3151" i="35"/>
  <c r="E3152" i="35"/>
  <c r="E3153" i="35"/>
  <c r="E3154" i="35"/>
  <c r="E3155" i="35"/>
  <c r="E3156" i="35"/>
  <c r="E3157" i="35"/>
  <c r="E3158" i="35"/>
  <c r="E3159" i="35"/>
  <c r="E3160" i="35"/>
  <c r="E3161" i="35"/>
  <c r="E3162" i="35"/>
  <c r="E3163" i="35"/>
  <c r="E3164" i="35"/>
  <c r="E3165" i="35"/>
  <c r="E3166" i="35"/>
  <c r="E3167" i="35"/>
  <c r="E3168" i="35"/>
  <c r="E3169" i="35"/>
  <c r="E3170" i="35"/>
  <c r="E3171" i="35"/>
  <c r="E3172" i="35"/>
  <c r="E3173" i="35"/>
  <c r="E3174" i="35"/>
  <c r="E3175" i="35"/>
  <c r="E3176" i="35"/>
  <c r="E3177" i="35"/>
  <c r="E3178" i="35"/>
  <c r="E3179" i="35"/>
  <c r="E3180" i="35"/>
  <c r="E3181" i="35"/>
  <c r="E3182" i="35"/>
  <c r="E3183" i="35"/>
  <c r="E3184" i="35"/>
  <c r="E3185" i="35"/>
  <c r="E3186" i="35"/>
  <c r="E3187" i="35"/>
  <c r="E3188" i="35"/>
  <c r="E3189" i="35"/>
  <c r="E3190" i="35"/>
  <c r="E3191" i="35"/>
  <c r="E3192" i="35"/>
  <c r="E3193" i="35"/>
  <c r="E3194" i="35"/>
  <c r="E3195" i="35"/>
  <c r="E3196" i="35"/>
  <c r="E3197" i="35"/>
  <c r="E3198" i="35"/>
  <c r="E3199" i="35"/>
  <c r="E3200" i="35"/>
  <c r="E3201" i="35"/>
  <c r="E3202" i="35"/>
  <c r="E3203" i="35"/>
  <c r="E3204" i="35"/>
  <c r="E3205" i="35"/>
  <c r="E3206" i="35"/>
  <c r="E3207" i="35"/>
  <c r="E3208" i="35"/>
  <c r="E3209" i="35"/>
  <c r="E3210" i="35"/>
  <c r="E3211" i="35"/>
  <c r="E3212" i="35"/>
  <c r="E3213" i="35"/>
  <c r="E3214" i="35"/>
  <c r="E3215" i="35"/>
  <c r="E3216" i="35"/>
  <c r="E3217" i="35"/>
  <c r="E3218" i="35"/>
  <c r="E3219" i="35"/>
  <c r="E3220" i="35"/>
  <c r="E3221" i="35"/>
  <c r="E3222" i="35"/>
  <c r="E3223" i="35"/>
  <c r="E3224" i="35"/>
  <c r="E3225" i="35"/>
  <c r="E3226" i="35"/>
  <c r="E3227" i="35"/>
  <c r="E3228" i="35"/>
  <c r="E3229" i="35"/>
  <c r="E3230" i="35"/>
  <c r="E3231" i="35"/>
  <c r="E3232" i="35"/>
  <c r="E3233" i="35"/>
  <c r="E3234" i="35"/>
  <c r="E3235" i="35"/>
  <c r="E3236" i="35"/>
  <c r="E3237" i="35"/>
  <c r="E3238" i="35"/>
  <c r="E3239" i="35"/>
  <c r="E3240" i="35"/>
  <c r="E3241" i="35"/>
  <c r="E3242" i="35"/>
  <c r="E3243" i="35"/>
  <c r="E3244" i="35"/>
  <c r="E3245" i="35"/>
  <c r="E3246" i="35"/>
  <c r="E3247" i="35"/>
  <c r="E3248" i="35"/>
  <c r="E3249" i="35"/>
  <c r="E3250" i="35"/>
  <c r="E3251" i="35"/>
  <c r="E3252" i="35"/>
  <c r="E3253" i="35"/>
  <c r="E3254" i="35"/>
  <c r="E3255" i="35"/>
  <c r="E3256" i="35"/>
  <c r="E3257" i="35"/>
  <c r="E3258" i="35"/>
  <c r="E3259" i="35"/>
  <c r="E3260" i="35"/>
  <c r="E3261" i="35"/>
  <c r="E3262" i="35"/>
  <c r="E3263" i="35"/>
  <c r="E3264" i="35"/>
  <c r="E3265" i="35"/>
  <c r="E3266" i="35"/>
  <c r="E3267" i="35"/>
  <c r="E3268" i="35"/>
  <c r="E3269" i="35"/>
  <c r="E3270" i="35"/>
  <c r="E3271" i="35"/>
  <c r="E3272" i="35"/>
  <c r="E3273" i="35"/>
  <c r="E3274" i="35"/>
  <c r="E3275" i="35"/>
  <c r="E3276" i="35"/>
  <c r="E3277" i="35"/>
  <c r="E3278" i="35"/>
  <c r="E3279" i="35"/>
  <c r="E3280" i="35"/>
  <c r="E3281" i="35"/>
  <c r="E3282" i="35"/>
  <c r="E3283" i="35"/>
  <c r="E3284" i="35"/>
  <c r="E3285" i="35"/>
  <c r="E3286" i="35"/>
  <c r="E3287" i="35"/>
  <c r="E3288" i="35"/>
  <c r="E3289" i="35"/>
  <c r="E3290" i="35"/>
  <c r="E3291" i="35"/>
  <c r="E3292" i="35"/>
  <c r="E3293" i="35"/>
  <c r="E3294" i="35"/>
  <c r="E3295" i="35"/>
  <c r="E3296" i="35"/>
  <c r="E3297" i="35"/>
  <c r="E3298" i="35"/>
  <c r="E3299" i="35"/>
  <c r="E3300" i="35"/>
  <c r="E3301" i="35"/>
  <c r="E3302" i="35"/>
  <c r="E3303" i="35"/>
  <c r="E3304" i="35"/>
  <c r="E3305" i="35"/>
  <c r="E3306" i="35"/>
  <c r="E3307" i="35"/>
  <c r="E3308" i="35"/>
  <c r="E3309" i="35"/>
  <c r="E3310" i="35"/>
  <c r="E3311" i="35"/>
  <c r="E3312" i="35"/>
  <c r="E3313" i="35"/>
  <c r="E3314" i="35"/>
  <c r="E3315" i="35"/>
  <c r="E3316" i="35"/>
  <c r="E3317" i="35"/>
  <c r="E3318" i="35"/>
  <c r="E3319" i="35"/>
  <c r="E3320" i="35"/>
  <c r="E3321" i="35"/>
  <c r="E3322" i="35"/>
  <c r="E3323" i="35"/>
  <c r="E3324" i="35"/>
  <c r="E3325" i="35"/>
  <c r="E3326" i="35"/>
  <c r="E3327" i="35"/>
  <c r="E3328" i="35"/>
  <c r="E3329" i="35"/>
  <c r="E3330" i="35"/>
  <c r="E3331" i="35"/>
  <c r="E3332" i="35"/>
  <c r="E3333" i="35"/>
  <c r="E3334" i="35"/>
  <c r="E3335" i="35"/>
  <c r="E3336" i="35"/>
  <c r="E3337" i="35"/>
  <c r="E3338" i="35"/>
  <c r="E3339" i="35"/>
  <c r="E3340" i="35"/>
  <c r="E3341" i="35"/>
  <c r="E3342" i="35"/>
  <c r="E3343" i="35"/>
  <c r="E3344" i="35"/>
  <c r="E3345" i="35"/>
  <c r="E3346" i="35"/>
  <c r="E3347" i="35"/>
  <c r="E3348" i="35"/>
  <c r="E3349" i="35"/>
  <c r="E3350" i="35"/>
  <c r="E3351" i="35"/>
  <c r="E3352" i="35"/>
  <c r="E3353" i="35"/>
  <c r="E3354" i="35"/>
  <c r="E3355" i="35"/>
  <c r="E3356" i="35"/>
  <c r="E3357" i="35"/>
  <c r="E3358" i="35"/>
  <c r="E3359" i="35"/>
  <c r="E3360" i="35"/>
  <c r="E3361" i="35"/>
  <c r="E3362" i="35"/>
  <c r="E3363" i="35"/>
  <c r="E3364" i="35"/>
  <c r="E3365" i="35"/>
  <c r="E3366" i="35"/>
  <c r="E3367" i="35"/>
  <c r="E3368" i="35"/>
  <c r="E3369" i="35"/>
  <c r="E3370" i="35"/>
  <c r="E3371" i="35"/>
  <c r="E3372" i="35"/>
  <c r="E3373" i="35"/>
  <c r="E3374" i="35"/>
  <c r="E3375" i="35"/>
  <c r="E3376" i="35"/>
  <c r="E3377" i="35"/>
  <c r="E3378" i="35"/>
  <c r="E3379" i="35"/>
  <c r="E3380" i="35"/>
  <c r="E3381" i="35"/>
  <c r="E3382" i="35"/>
  <c r="E3383" i="35"/>
  <c r="E3384" i="35"/>
  <c r="E3385" i="35"/>
  <c r="E3386" i="35"/>
  <c r="E3387" i="35"/>
  <c r="E3388" i="35"/>
  <c r="E3389" i="35"/>
  <c r="E3390" i="35"/>
  <c r="E3391" i="35"/>
  <c r="E3392" i="35"/>
  <c r="E3393" i="35"/>
  <c r="E3394" i="35"/>
  <c r="E3395" i="35"/>
  <c r="E3396" i="35"/>
  <c r="E3397" i="35"/>
  <c r="E3398" i="35"/>
  <c r="E3399" i="35"/>
  <c r="E3400" i="35"/>
  <c r="E3401" i="35"/>
  <c r="E3402" i="35"/>
  <c r="E3403" i="35"/>
  <c r="E3404" i="35"/>
  <c r="E3405" i="35"/>
  <c r="E3406" i="35"/>
  <c r="E3407" i="35"/>
  <c r="E3408" i="35"/>
  <c r="E3409" i="35"/>
  <c r="E3410" i="35"/>
  <c r="E3411" i="35"/>
  <c r="E3412" i="35"/>
  <c r="E3413" i="35"/>
  <c r="E3414" i="35"/>
  <c r="E3415" i="35"/>
  <c r="E3416" i="35"/>
  <c r="E3417" i="35"/>
  <c r="E3418" i="35"/>
  <c r="E3419" i="35"/>
  <c r="E3420" i="35"/>
  <c r="E3421" i="35"/>
  <c r="E3422" i="35"/>
  <c r="E3423" i="35"/>
  <c r="E3424" i="35"/>
  <c r="E3425" i="35"/>
  <c r="E3426" i="35"/>
  <c r="E3427" i="35"/>
  <c r="E3428" i="35"/>
  <c r="E3429" i="35"/>
  <c r="E3430" i="35"/>
  <c r="E3431" i="35"/>
  <c r="E3432" i="35"/>
  <c r="E3433" i="35"/>
  <c r="E3434" i="35"/>
  <c r="E3435" i="35"/>
  <c r="E3436" i="35"/>
  <c r="E3437" i="35"/>
  <c r="E3438" i="35"/>
  <c r="E3439" i="35"/>
  <c r="E3440" i="35"/>
  <c r="E3441" i="35"/>
  <c r="E3442" i="35"/>
  <c r="E3443" i="35"/>
  <c r="E3444" i="35"/>
  <c r="E3445" i="35"/>
  <c r="E3446" i="35"/>
  <c r="E3447" i="35"/>
  <c r="E3448" i="35"/>
  <c r="E3449" i="35"/>
  <c r="E3450" i="35"/>
  <c r="E3451" i="35"/>
  <c r="E3452" i="35"/>
  <c r="E3453" i="35"/>
  <c r="E3454" i="35"/>
  <c r="E3455" i="35"/>
  <c r="E3456" i="35"/>
  <c r="E3457" i="35"/>
  <c r="E3458" i="35"/>
  <c r="E3459" i="35"/>
  <c r="E3460" i="35"/>
  <c r="E3461" i="35"/>
  <c r="E3462" i="35"/>
  <c r="E3463" i="35"/>
  <c r="E3464" i="35"/>
  <c r="E3465" i="35"/>
  <c r="E3466" i="35"/>
  <c r="E3467" i="35"/>
  <c r="E3468" i="35"/>
  <c r="E3469" i="35"/>
  <c r="E3470" i="35"/>
  <c r="E3471" i="35"/>
  <c r="E3472" i="35"/>
  <c r="E3473" i="35"/>
  <c r="E3474" i="35"/>
  <c r="E3475" i="35"/>
  <c r="E3476" i="35"/>
  <c r="E3477" i="35"/>
  <c r="E3478" i="35"/>
  <c r="E3479" i="35"/>
  <c r="E3480" i="35"/>
  <c r="E3481" i="35"/>
  <c r="E3482" i="35"/>
  <c r="E3483" i="35"/>
  <c r="E3484" i="35"/>
  <c r="E3485" i="35"/>
  <c r="E3486" i="35"/>
  <c r="E3487" i="35"/>
  <c r="E3488" i="35"/>
  <c r="E3489" i="35"/>
  <c r="E3490" i="35"/>
  <c r="E3491" i="35"/>
  <c r="E3492" i="35"/>
  <c r="E3493" i="35"/>
  <c r="E3494" i="35"/>
  <c r="E3495" i="35"/>
  <c r="E3496" i="35"/>
  <c r="E3497" i="35"/>
  <c r="E3498" i="35"/>
  <c r="E3499" i="35"/>
  <c r="E3500" i="35"/>
  <c r="E3501" i="35"/>
  <c r="E3502" i="35"/>
  <c r="E3503" i="35"/>
  <c r="E3504" i="35"/>
  <c r="E3505" i="35"/>
  <c r="E3506" i="35"/>
  <c r="E3507" i="35"/>
  <c r="E3508" i="35"/>
  <c r="E3509" i="35"/>
  <c r="E3510" i="35"/>
  <c r="E3511" i="35"/>
  <c r="E3512" i="35"/>
  <c r="E3513" i="35"/>
  <c r="E3514" i="35"/>
  <c r="E3515" i="35"/>
  <c r="E3516" i="35"/>
  <c r="E3517" i="35"/>
  <c r="E3518" i="35"/>
  <c r="E3519" i="35"/>
  <c r="E3520" i="35"/>
  <c r="E3521" i="35"/>
  <c r="E3522" i="35"/>
  <c r="E3523" i="35"/>
  <c r="E3524" i="35"/>
  <c r="E3525" i="35"/>
  <c r="E3526" i="35"/>
  <c r="E3527" i="35"/>
  <c r="E3528" i="35"/>
  <c r="E3529" i="35"/>
  <c r="E3530" i="35"/>
  <c r="E3531" i="35"/>
  <c r="E3532" i="35"/>
  <c r="E3533" i="35"/>
  <c r="E3534" i="35"/>
  <c r="E3535" i="35"/>
  <c r="E3536" i="35"/>
  <c r="E3537" i="35"/>
  <c r="E3538" i="35"/>
  <c r="E3539" i="35"/>
  <c r="E3540" i="35"/>
  <c r="E3541" i="35"/>
  <c r="E3542" i="35"/>
  <c r="E3543" i="35"/>
  <c r="E3544" i="35"/>
  <c r="E3545" i="35"/>
  <c r="E3546" i="35"/>
  <c r="E3547" i="35"/>
  <c r="E3548" i="35"/>
  <c r="E3549" i="35"/>
  <c r="E3550" i="35"/>
  <c r="E3551" i="35"/>
  <c r="E3552" i="35"/>
  <c r="E3553" i="35"/>
  <c r="E3554" i="35"/>
  <c r="E3555" i="35"/>
  <c r="E3556" i="35"/>
  <c r="E3557" i="35"/>
  <c r="E3558" i="35"/>
  <c r="E3559" i="35"/>
  <c r="E3560" i="35"/>
  <c r="E3561" i="35"/>
  <c r="E3562" i="35"/>
  <c r="E3563" i="35"/>
  <c r="E3564" i="35"/>
  <c r="E3565" i="35"/>
  <c r="E3566" i="35"/>
  <c r="E3567" i="35"/>
  <c r="E3568" i="35"/>
  <c r="E3569" i="35"/>
  <c r="E3570" i="35"/>
  <c r="E3571" i="35"/>
  <c r="E3572" i="35"/>
  <c r="E3573" i="35"/>
  <c r="E3574" i="35"/>
  <c r="E3575" i="35"/>
  <c r="E3576" i="35"/>
  <c r="E3577" i="35"/>
  <c r="E3578" i="35"/>
  <c r="E3579" i="35"/>
  <c r="E3580" i="35"/>
  <c r="E3581" i="35"/>
  <c r="E3582" i="35"/>
  <c r="E3583" i="35"/>
  <c r="E3584" i="35"/>
  <c r="E3585" i="35"/>
  <c r="E3586" i="35"/>
  <c r="E3587" i="35"/>
  <c r="E3588" i="35"/>
  <c r="E3589" i="35"/>
  <c r="E3590" i="35"/>
  <c r="E3591" i="35"/>
  <c r="E3592" i="35"/>
  <c r="E3593" i="35"/>
  <c r="E3594" i="35"/>
  <c r="E3595" i="35"/>
  <c r="E3596" i="35"/>
  <c r="E3597" i="35"/>
  <c r="E3598" i="35"/>
  <c r="E3599" i="35"/>
  <c r="E3600" i="35"/>
  <c r="E3601" i="35"/>
  <c r="E3602" i="35"/>
  <c r="E3603" i="35"/>
  <c r="E3604" i="35"/>
  <c r="E3605" i="35"/>
  <c r="E3606" i="35"/>
  <c r="E3607" i="35"/>
  <c r="E3608" i="35"/>
  <c r="E3609" i="35"/>
  <c r="E3610" i="35"/>
  <c r="E3611" i="35"/>
  <c r="E3612" i="35"/>
  <c r="E3613" i="35"/>
  <c r="E3614" i="35"/>
  <c r="E3615" i="35"/>
  <c r="E3616" i="35"/>
  <c r="E3617" i="35"/>
  <c r="E3618" i="35"/>
  <c r="E3619" i="35"/>
  <c r="E3620" i="35"/>
  <c r="E3621" i="35"/>
  <c r="E3622" i="35"/>
  <c r="E3623" i="35"/>
  <c r="E3624" i="35"/>
  <c r="E3625" i="35"/>
  <c r="E3626" i="35"/>
  <c r="E3627" i="35"/>
  <c r="E3628" i="35"/>
  <c r="E3629" i="35"/>
  <c r="E3630" i="35"/>
  <c r="E3631" i="35"/>
  <c r="E3632" i="35"/>
  <c r="E3633" i="35"/>
  <c r="E3634" i="35"/>
  <c r="E3635" i="35"/>
  <c r="E3636" i="35"/>
  <c r="E3637" i="35"/>
  <c r="E3638" i="35"/>
  <c r="E3639" i="35"/>
  <c r="E3640" i="35"/>
  <c r="E3641" i="35"/>
  <c r="E3642" i="35"/>
  <c r="E3643" i="35"/>
  <c r="E3644" i="35"/>
  <c r="E3645" i="35"/>
  <c r="E3646" i="35"/>
  <c r="E3647" i="35"/>
  <c r="E3648" i="35"/>
  <c r="E3649" i="35"/>
  <c r="E3650" i="35"/>
  <c r="E3651" i="35"/>
  <c r="E3652" i="35"/>
  <c r="E3653" i="35"/>
  <c r="E3654" i="35"/>
  <c r="E3655" i="35"/>
  <c r="E3656" i="35"/>
  <c r="E3657" i="35"/>
  <c r="E3658" i="35"/>
  <c r="E3659" i="35"/>
  <c r="E3660" i="35"/>
  <c r="E3661" i="35"/>
  <c r="E3662" i="35"/>
  <c r="E3663" i="35"/>
  <c r="E3664" i="35"/>
  <c r="E3665" i="35"/>
  <c r="E3666" i="35"/>
  <c r="E3667" i="35"/>
  <c r="E3668" i="35"/>
  <c r="E3669" i="35"/>
  <c r="E3670" i="35"/>
  <c r="E3671" i="35"/>
  <c r="E3672" i="35"/>
  <c r="E3673" i="35"/>
  <c r="E3674" i="35"/>
  <c r="E3675" i="35"/>
  <c r="E3676" i="35"/>
  <c r="E3677" i="35"/>
  <c r="E3678" i="35"/>
  <c r="E3679" i="35"/>
  <c r="E3680" i="35"/>
  <c r="E3681" i="35"/>
  <c r="E3682" i="35"/>
  <c r="E3683" i="35"/>
  <c r="E3684" i="35"/>
  <c r="E3685" i="35"/>
  <c r="E3686" i="35"/>
  <c r="E3687" i="35"/>
  <c r="E3688" i="35"/>
  <c r="E3689" i="35"/>
  <c r="E3690" i="35"/>
  <c r="E3691" i="35"/>
  <c r="E3692" i="35"/>
  <c r="E3693" i="35"/>
  <c r="E3694" i="35"/>
  <c r="E3695" i="35"/>
  <c r="E3696" i="35"/>
  <c r="E3697" i="35"/>
  <c r="E3698" i="35"/>
  <c r="E3699" i="35"/>
  <c r="E3700" i="35"/>
  <c r="E3701" i="35"/>
  <c r="E3702" i="35"/>
  <c r="E3703" i="35"/>
  <c r="E3704" i="35"/>
  <c r="E3705" i="35"/>
  <c r="E3706" i="35"/>
  <c r="E3707" i="35"/>
  <c r="E3708" i="35"/>
  <c r="E3709" i="35"/>
  <c r="E3710" i="35"/>
  <c r="E3711" i="35"/>
  <c r="E3712" i="35"/>
  <c r="E3713" i="35"/>
  <c r="E3714" i="35"/>
  <c r="E3715" i="35"/>
  <c r="E3716" i="35"/>
  <c r="E3717" i="35"/>
  <c r="E3718" i="35"/>
  <c r="E3719" i="35"/>
  <c r="E3720" i="35"/>
  <c r="E3721" i="35"/>
  <c r="E3722" i="35"/>
  <c r="E3723" i="35"/>
  <c r="E3724" i="35"/>
  <c r="E3725" i="35"/>
  <c r="E3726" i="35"/>
  <c r="E3727" i="35"/>
  <c r="E3728" i="35"/>
  <c r="E3729" i="35"/>
  <c r="E3730" i="35"/>
  <c r="E3731" i="35"/>
  <c r="E3732" i="35"/>
  <c r="E3733" i="35"/>
  <c r="E3734" i="35"/>
  <c r="E3735" i="35"/>
  <c r="E3736" i="35"/>
  <c r="E3737" i="35"/>
  <c r="E3738" i="35"/>
  <c r="E3739" i="35"/>
  <c r="E3740" i="35"/>
  <c r="E3741" i="35"/>
  <c r="E3742" i="35"/>
  <c r="E3743" i="35"/>
  <c r="E3744" i="35"/>
  <c r="E3745" i="35"/>
  <c r="E3746" i="35"/>
  <c r="E3747" i="35"/>
  <c r="E3748" i="35"/>
  <c r="E3749" i="35"/>
  <c r="E3750" i="35"/>
  <c r="E3751" i="35"/>
  <c r="E3752" i="35"/>
  <c r="E3753" i="35"/>
  <c r="E3754" i="35"/>
  <c r="E3755" i="35"/>
  <c r="E3756" i="35"/>
  <c r="E3757" i="35"/>
  <c r="E3758" i="35"/>
  <c r="E3759" i="35"/>
  <c r="E3760" i="35"/>
  <c r="E3761" i="35"/>
  <c r="E3762" i="35"/>
  <c r="E3763" i="35"/>
  <c r="E3764" i="35"/>
  <c r="E3765" i="35"/>
  <c r="E3766" i="35"/>
  <c r="E3767" i="35"/>
  <c r="E3768" i="35"/>
  <c r="E3769" i="35"/>
  <c r="E3770" i="35"/>
  <c r="E3771" i="35"/>
  <c r="E3772" i="35"/>
  <c r="E3773" i="35"/>
  <c r="E3774" i="35"/>
  <c r="E3775" i="35"/>
  <c r="E3776" i="35"/>
  <c r="E3777" i="35"/>
  <c r="E3778" i="35"/>
  <c r="E3779" i="35"/>
  <c r="E3780" i="35"/>
  <c r="E3781" i="35"/>
  <c r="E3782" i="35"/>
  <c r="E3783" i="35"/>
  <c r="E3784" i="35"/>
  <c r="E3785" i="35"/>
  <c r="E3786" i="35"/>
  <c r="E3787" i="35"/>
  <c r="E3788" i="35"/>
  <c r="E3789" i="35"/>
  <c r="E3790" i="35"/>
  <c r="E3791" i="35"/>
  <c r="E3792" i="35"/>
  <c r="E3793" i="35"/>
  <c r="E3794" i="35"/>
  <c r="E3795" i="35"/>
  <c r="E3796" i="35"/>
  <c r="E3797" i="35"/>
  <c r="E3798" i="35"/>
  <c r="E3799" i="35"/>
  <c r="E3800" i="35"/>
  <c r="E3801" i="35"/>
  <c r="E3802" i="35"/>
  <c r="E3803" i="35"/>
  <c r="E3804" i="35"/>
  <c r="E3805" i="35"/>
  <c r="E3806" i="35"/>
  <c r="E3807" i="35"/>
  <c r="E3808" i="35"/>
  <c r="E3809" i="35"/>
  <c r="E3810" i="35"/>
  <c r="E3811" i="35"/>
  <c r="E3812" i="35"/>
  <c r="E3813" i="35"/>
  <c r="E3814" i="35"/>
  <c r="E3815" i="35"/>
  <c r="E3816" i="35"/>
  <c r="E3817" i="35"/>
  <c r="E3818" i="35"/>
  <c r="E3819" i="35"/>
  <c r="E3820" i="35"/>
  <c r="E3821" i="35"/>
  <c r="E3822" i="35"/>
  <c r="E3823" i="35"/>
  <c r="E3824" i="35"/>
  <c r="E3825" i="35"/>
  <c r="E3826" i="35"/>
  <c r="E3827" i="35"/>
  <c r="E3828" i="35"/>
  <c r="E3829" i="35"/>
  <c r="E3830" i="35"/>
  <c r="E3831" i="35"/>
  <c r="E3832" i="35"/>
  <c r="E3833" i="35"/>
  <c r="E3834" i="35"/>
  <c r="E3835" i="35"/>
  <c r="E3836" i="35"/>
  <c r="E3837" i="35"/>
  <c r="E3838" i="35"/>
  <c r="E3839" i="35"/>
  <c r="E3840" i="35"/>
  <c r="E3841" i="35"/>
  <c r="E3842" i="35"/>
  <c r="E3843" i="35"/>
  <c r="E3844" i="35"/>
  <c r="E3845" i="35"/>
  <c r="E3846" i="35"/>
  <c r="E3847" i="35"/>
  <c r="E3848" i="35"/>
  <c r="E3849" i="35"/>
  <c r="E3850" i="35"/>
  <c r="E3851" i="35"/>
  <c r="E3852" i="35"/>
  <c r="E3853" i="35"/>
  <c r="E3854" i="35"/>
  <c r="E3855" i="35"/>
  <c r="E3856" i="35"/>
  <c r="E3857" i="35"/>
  <c r="E3858" i="35"/>
  <c r="E3859" i="35"/>
  <c r="E3860" i="35"/>
  <c r="E3861" i="35"/>
  <c r="E3862" i="35"/>
  <c r="E3863" i="35"/>
  <c r="E3864" i="35"/>
  <c r="E3865" i="35"/>
  <c r="E3866" i="35"/>
  <c r="E3867" i="35"/>
  <c r="E3868" i="35"/>
  <c r="E3869" i="35"/>
  <c r="E3870" i="35"/>
  <c r="E3871" i="35"/>
  <c r="E3872" i="35"/>
  <c r="E3873" i="35"/>
  <c r="E3874" i="35"/>
  <c r="E3875" i="35"/>
  <c r="E3876" i="35"/>
  <c r="E3877" i="35"/>
  <c r="E3878" i="35"/>
  <c r="E3879" i="35"/>
  <c r="E3880" i="35"/>
  <c r="E3881" i="35"/>
  <c r="E3882" i="35"/>
  <c r="E3883" i="35"/>
  <c r="E3884" i="35"/>
  <c r="E3885" i="35"/>
  <c r="E3886" i="35"/>
  <c r="E3887" i="35"/>
  <c r="E3888" i="35"/>
  <c r="E3889" i="35"/>
  <c r="E3890" i="35"/>
  <c r="E3891" i="35"/>
  <c r="E3892" i="35"/>
  <c r="E3893" i="35"/>
  <c r="E3894" i="35"/>
  <c r="E3895" i="35"/>
  <c r="E3896" i="35"/>
  <c r="E3897" i="35"/>
  <c r="E3898" i="35"/>
  <c r="E3899" i="35"/>
  <c r="E3900" i="35"/>
  <c r="E3901" i="35"/>
  <c r="E3902" i="35"/>
  <c r="E3903" i="35"/>
  <c r="E3904" i="35"/>
  <c r="E3905" i="35"/>
  <c r="E3906" i="35"/>
  <c r="E3907" i="35"/>
  <c r="E3908" i="35"/>
  <c r="E3909" i="35"/>
  <c r="E3910" i="35"/>
  <c r="E3911" i="35"/>
  <c r="E3912" i="35"/>
  <c r="E3913" i="35"/>
  <c r="E3914" i="35"/>
  <c r="E3915" i="35"/>
  <c r="E3916" i="35"/>
  <c r="E3917" i="35"/>
  <c r="E3918" i="35"/>
  <c r="E3919" i="35"/>
  <c r="E3920" i="35"/>
  <c r="E3921" i="35"/>
  <c r="E3922" i="35"/>
  <c r="E3923" i="35"/>
  <c r="E3924" i="35"/>
  <c r="E3925" i="35"/>
  <c r="E3926" i="35"/>
  <c r="E3927" i="35"/>
  <c r="E3928" i="35"/>
  <c r="E3929" i="35"/>
  <c r="E3930" i="35"/>
  <c r="E3931" i="35"/>
  <c r="E3932" i="35"/>
  <c r="E3933" i="35"/>
  <c r="E3934" i="35"/>
  <c r="E3935" i="35"/>
  <c r="E3936" i="35"/>
  <c r="E3937" i="35"/>
  <c r="E3938" i="35"/>
  <c r="E3939" i="35"/>
  <c r="E3940" i="35"/>
  <c r="E3941" i="35"/>
  <c r="E3942" i="35"/>
  <c r="E3943" i="35"/>
  <c r="E3944" i="35"/>
  <c r="E3945" i="35"/>
  <c r="E3946" i="35"/>
  <c r="E3947" i="35"/>
  <c r="E3948" i="35"/>
  <c r="E3949" i="35"/>
  <c r="E3950" i="35"/>
  <c r="E3951" i="35"/>
  <c r="E3952" i="35"/>
  <c r="E3953" i="35"/>
  <c r="E3954" i="35"/>
  <c r="E3955" i="35"/>
  <c r="E3956" i="35"/>
  <c r="E3957" i="35"/>
  <c r="E3958" i="35"/>
  <c r="E3959" i="35"/>
  <c r="E3960" i="35"/>
  <c r="E3961" i="35"/>
  <c r="E3962" i="35"/>
  <c r="E3963" i="35"/>
  <c r="E3964" i="35"/>
  <c r="E3965" i="35"/>
  <c r="E3966" i="35"/>
  <c r="E3967" i="35"/>
  <c r="E3968" i="35"/>
  <c r="E3969" i="35"/>
  <c r="E3970" i="35"/>
  <c r="E3971" i="35"/>
  <c r="E3972" i="35"/>
  <c r="E3973" i="35"/>
  <c r="E3974" i="35"/>
  <c r="E3975" i="35"/>
  <c r="E3976" i="35"/>
  <c r="E3977" i="35"/>
  <c r="E3978" i="35"/>
  <c r="E3979" i="35"/>
  <c r="E3980" i="35"/>
  <c r="E3981" i="35"/>
  <c r="E3982" i="35"/>
  <c r="E3983" i="35"/>
  <c r="E3984" i="35"/>
  <c r="E3985" i="35"/>
  <c r="E3986" i="35"/>
  <c r="E3987" i="35"/>
  <c r="E3988" i="35"/>
  <c r="E3989" i="35"/>
  <c r="E3990" i="35"/>
  <c r="E3991" i="35"/>
  <c r="E3992" i="35"/>
  <c r="E3993" i="35"/>
  <c r="E3994" i="35"/>
  <c r="E3995" i="35"/>
  <c r="E3996" i="35"/>
  <c r="E3997" i="35"/>
  <c r="E3998" i="35"/>
  <c r="E3999" i="35"/>
  <c r="E4000" i="35"/>
  <c r="E4001" i="35"/>
  <c r="E4002" i="35"/>
  <c r="E4003" i="35"/>
  <c r="E4004" i="35"/>
  <c r="E4005" i="35"/>
  <c r="E4006" i="35"/>
  <c r="E4007" i="35"/>
  <c r="E4008" i="35"/>
  <c r="E4009" i="35"/>
  <c r="E4010" i="35"/>
  <c r="E4011" i="35"/>
  <c r="E4012" i="35"/>
  <c r="E4013" i="35"/>
  <c r="E4014" i="35"/>
  <c r="E4015" i="35"/>
  <c r="E4016" i="35"/>
  <c r="E4017" i="35"/>
  <c r="E4018" i="35"/>
  <c r="E4019" i="35"/>
  <c r="E4020" i="35"/>
  <c r="E4021" i="35"/>
  <c r="E4022" i="35"/>
  <c r="E4023" i="35"/>
  <c r="E4024" i="35"/>
  <c r="E4025" i="35"/>
  <c r="E4026" i="35"/>
  <c r="E4027" i="35"/>
  <c r="E4028" i="35"/>
  <c r="E4029" i="35"/>
  <c r="E4030" i="35"/>
  <c r="E4031" i="35"/>
  <c r="E4032" i="35"/>
  <c r="E4033" i="35"/>
  <c r="E4034" i="35"/>
  <c r="E4035" i="35"/>
  <c r="E4036" i="35"/>
  <c r="E4037" i="35"/>
  <c r="E4038" i="35"/>
  <c r="E4039" i="35"/>
  <c r="E4040" i="35"/>
  <c r="E4041" i="35"/>
  <c r="E4042" i="35"/>
  <c r="E4043" i="35"/>
  <c r="E4044" i="35"/>
  <c r="E4045" i="35"/>
  <c r="E4046" i="35"/>
  <c r="E4047" i="35"/>
  <c r="E4048" i="35"/>
  <c r="E4049" i="35"/>
  <c r="E4050" i="35"/>
  <c r="E4051" i="35"/>
  <c r="E4052" i="35"/>
  <c r="E4053" i="35"/>
  <c r="E4054" i="35"/>
  <c r="E4055" i="35"/>
  <c r="E4056" i="35"/>
  <c r="E4057" i="35"/>
  <c r="E4058" i="35"/>
  <c r="E4059" i="35"/>
  <c r="E4060" i="35"/>
  <c r="E4061" i="35"/>
  <c r="E4062" i="35"/>
  <c r="E4063" i="35"/>
  <c r="E4064" i="35"/>
  <c r="E4065" i="35"/>
  <c r="E4066" i="35"/>
  <c r="E4067" i="35"/>
  <c r="E4068" i="35"/>
  <c r="E4069" i="35"/>
  <c r="E4070" i="35"/>
  <c r="E4071" i="35"/>
  <c r="E4072" i="35"/>
  <c r="E4073" i="35"/>
  <c r="E4074" i="35"/>
  <c r="E4075" i="35"/>
  <c r="E4076" i="35"/>
  <c r="E4077" i="35"/>
  <c r="E4078" i="35"/>
  <c r="E4079" i="35"/>
  <c r="E4080" i="35"/>
  <c r="E4081" i="35"/>
  <c r="E4082" i="35"/>
  <c r="E4083" i="35"/>
  <c r="E4084" i="35"/>
  <c r="E4085" i="35"/>
  <c r="E4086" i="35"/>
  <c r="E4087" i="35"/>
  <c r="E4088" i="35"/>
  <c r="E4089" i="35"/>
  <c r="E4090" i="35"/>
  <c r="E4091" i="35"/>
  <c r="E4092" i="35"/>
  <c r="E4093" i="35"/>
  <c r="E4094" i="35"/>
  <c r="E4095" i="35"/>
  <c r="E4096" i="35"/>
  <c r="E4097" i="35"/>
  <c r="E4098" i="35"/>
  <c r="E4099" i="35"/>
  <c r="E4100" i="35"/>
  <c r="E4101" i="35"/>
  <c r="E4102" i="35"/>
  <c r="E4103" i="35"/>
  <c r="E4104" i="35"/>
  <c r="E4105" i="35"/>
  <c r="E4106" i="35"/>
  <c r="E4107" i="35"/>
  <c r="E4108" i="35"/>
  <c r="E4109" i="35"/>
  <c r="E4110" i="35"/>
  <c r="E4111" i="35"/>
  <c r="E4112" i="35"/>
  <c r="E4113" i="35"/>
  <c r="E4114" i="35"/>
  <c r="E4115" i="35"/>
  <c r="E4116" i="35"/>
  <c r="E4117" i="35"/>
  <c r="E4118" i="35"/>
  <c r="E4119" i="35"/>
  <c r="E4120" i="35"/>
  <c r="E4121" i="35"/>
  <c r="E4122" i="35"/>
  <c r="E4123" i="35"/>
  <c r="E4124" i="35"/>
  <c r="E4125" i="35"/>
  <c r="E4126" i="35"/>
  <c r="E4127" i="35"/>
  <c r="E4128" i="35"/>
  <c r="E4129" i="35"/>
  <c r="E4130" i="35"/>
  <c r="E4131" i="35"/>
  <c r="E4132" i="35"/>
  <c r="E4133" i="35"/>
  <c r="E4134" i="35"/>
  <c r="E4135" i="35"/>
  <c r="E4136" i="35"/>
  <c r="E4137" i="35"/>
  <c r="E4138" i="35"/>
  <c r="E4139" i="35"/>
  <c r="E4140" i="35"/>
  <c r="E4141" i="35"/>
  <c r="E4142" i="35"/>
  <c r="E4143" i="35"/>
  <c r="E4144" i="35"/>
  <c r="E4145" i="35"/>
  <c r="E4146" i="35"/>
  <c r="E4147" i="35"/>
  <c r="E4148" i="35"/>
  <c r="E4149" i="35"/>
  <c r="E4150" i="35"/>
  <c r="E4151" i="35"/>
  <c r="E4152" i="35"/>
  <c r="E4153" i="35"/>
  <c r="E4154" i="35"/>
  <c r="E4155" i="35"/>
  <c r="E4156" i="35"/>
  <c r="E4157" i="35"/>
  <c r="E4158" i="35"/>
  <c r="E4159" i="35"/>
  <c r="E4160" i="35"/>
  <c r="E4161" i="35"/>
  <c r="E4162" i="35"/>
  <c r="E4163" i="35"/>
  <c r="E4164" i="35"/>
  <c r="E4165" i="35"/>
  <c r="E4166" i="35"/>
  <c r="E4167" i="35"/>
  <c r="E4168" i="35"/>
  <c r="E4169" i="35"/>
  <c r="E4170" i="35"/>
  <c r="E4171" i="35"/>
  <c r="E4172" i="35"/>
  <c r="E4173" i="35"/>
  <c r="E4174" i="35"/>
  <c r="E4175" i="35"/>
  <c r="E4176" i="35"/>
  <c r="E4177" i="35"/>
  <c r="E4178" i="35"/>
  <c r="E4179" i="35"/>
  <c r="E4180" i="35"/>
  <c r="E4181" i="35"/>
  <c r="E4182" i="35"/>
  <c r="E4183" i="35"/>
  <c r="E4184" i="35"/>
  <c r="E4185" i="35"/>
  <c r="E4186" i="35"/>
  <c r="E4187" i="35"/>
  <c r="E4188" i="35"/>
  <c r="E4189" i="35"/>
  <c r="E4190" i="35"/>
  <c r="E4191" i="35"/>
  <c r="E4192" i="35"/>
  <c r="E4193" i="35"/>
  <c r="E4194" i="35"/>
  <c r="E4195" i="35"/>
  <c r="E4196" i="35"/>
  <c r="E4197" i="35"/>
  <c r="E4198" i="35"/>
  <c r="E4199" i="35"/>
  <c r="E4200" i="35"/>
  <c r="E4201" i="35"/>
  <c r="E4202" i="35"/>
  <c r="E4203" i="35"/>
  <c r="E4204" i="35"/>
  <c r="E4205" i="35"/>
  <c r="E4206" i="35"/>
  <c r="E4207" i="35"/>
  <c r="E4208" i="35"/>
  <c r="E4209" i="35"/>
  <c r="E4210" i="35"/>
  <c r="E4211" i="35"/>
  <c r="E4212" i="35"/>
  <c r="E4213" i="35"/>
  <c r="E4214" i="35"/>
  <c r="E4215" i="35"/>
  <c r="E4216" i="35"/>
  <c r="E4217" i="35"/>
  <c r="E4218" i="35"/>
  <c r="E4219" i="35"/>
  <c r="E4220" i="35"/>
  <c r="E4221" i="35"/>
  <c r="E4222" i="35"/>
  <c r="E4223" i="35"/>
  <c r="E4224" i="35"/>
  <c r="E4225" i="35"/>
  <c r="E4226" i="35"/>
  <c r="E4227" i="35"/>
  <c r="E4228" i="35"/>
  <c r="E4229" i="35"/>
  <c r="E4230" i="35"/>
  <c r="E4231" i="35"/>
  <c r="E4232" i="35"/>
  <c r="E4233" i="35"/>
  <c r="E4234" i="35"/>
  <c r="E4235" i="35"/>
  <c r="E4236" i="35"/>
  <c r="E4237" i="35"/>
  <c r="E4238" i="35"/>
  <c r="E4239" i="35"/>
  <c r="E4240" i="35"/>
  <c r="E4241" i="35"/>
  <c r="E4242" i="35"/>
  <c r="E4243" i="35"/>
  <c r="E4244" i="35"/>
  <c r="E4245" i="35"/>
  <c r="E4246" i="35"/>
  <c r="E4247" i="35"/>
  <c r="E4248" i="35"/>
  <c r="E4249" i="35"/>
  <c r="E4250" i="35"/>
  <c r="E4251" i="35"/>
  <c r="E4252" i="35"/>
  <c r="E4253" i="35"/>
  <c r="E4254" i="35"/>
  <c r="E4255" i="35"/>
  <c r="E4256" i="35"/>
  <c r="E4257" i="35"/>
  <c r="E4258" i="35"/>
  <c r="E4259" i="35"/>
  <c r="E4260" i="35"/>
  <c r="E4261" i="35"/>
  <c r="E4262" i="35"/>
  <c r="E4263" i="35"/>
  <c r="E4264" i="35"/>
  <c r="E4265" i="35"/>
  <c r="E4266" i="35"/>
  <c r="E4267" i="35"/>
  <c r="E4268" i="35"/>
  <c r="E4269" i="35"/>
  <c r="E4270" i="35"/>
  <c r="E4271" i="35"/>
  <c r="E4272" i="35"/>
  <c r="E4273" i="35"/>
  <c r="E4274" i="35"/>
  <c r="E4275" i="35"/>
  <c r="E4276" i="35"/>
  <c r="E4277" i="35"/>
  <c r="E4278" i="35"/>
  <c r="E4279" i="35"/>
  <c r="E4280" i="35"/>
  <c r="E4281" i="35"/>
  <c r="E4282" i="35"/>
  <c r="E4283" i="35"/>
  <c r="E4284" i="35"/>
  <c r="E4285" i="35"/>
  <c r="E4286" i="35"/>
  <c r="E4287" i="35"/>
  <c r="E4288" i="35"/>
  <c r="E4289" i="35"/>
  <c r="E4290" i="35"/>
  <c r="E4291" i="35"/>
  <c r="E4292" i="35"/>
  <c r="E4293" i="35"/>
  <c r="E4294" i="35"/>
  <c r="E4295" i="35"/>
  <c r="E4296" i="35"/>
  <c r="E4297" i="35"/>
  <c r="E4298" i="35"/>
  <c r="E4299" i="35"/>
  <c r="E4300" i="35"/>
  <c r="E4301" i="35"/>
  <c r="E4302" i="35"/>
  <c r="E4303" i="35"/>
  <c r="E4304" i="35"/>
  <c r="E4305" i="35"/>
  <c r="E4306" i="35"/>
  <c r="E4307" i="35"/>
  <c r="E4308" i="35"/>
  <c r="E4309" i="35"/>
  <c r="E4310" i="35"/>
  <c r="E4311" i="35"/>
  <c r="E4312" i="35"/>
  <c r="E4313" i="35"/>
  <c r="E4314" i="35"/>
  <c r="E4315" i="35"/>
  <c r="E4316" i="35"/>
  <c r="E4317" i="35"/>
  <c r="E4318" i="35"/>
  <c r="E4319" i="35"/>
  <c r="E4320" i="35"/>
  <c r="E4321" i="35"/>
  <c r="E4322" i="35"/>
  <c r="E4323" i="35"/>
  <c r="E4324" i="35"/>
  <c r="E4325" i="35"/>
  <c r="E4326" i="35"/>
  <c r="E4327" i="35"/>
  <c r="E4328" i="35"/>
  <c r="E4329" i="35"/>
  <c r="E4330" i="35"/>
  <c r="E4331" i="35"/>
  <c r="E4332" i="35"/>
  <c r="E4333" i="35"/>
  <c r="E4334" i="35"/>
  <c r="E4335" i="35"/>
  <c r="E4336" i="35"/>
  <c r="E4337" i="35"/>
  <c r="E4338" i="35"/>
  <c r="E4339" i="35"/>
  <c r="E4340" i="35"/>
  <c r="E4341" i="35"/>
  <c r="E4342" i="35"/>
  <c r="E4343" i="35"/>
  <c r="E4344" i="35"/>
  <c r="E4345" i="35"/>
  <c r="E4346" i="35"/>
  <c r="E4347" i="35"/>
  <c r="E4348" i="35"/>
  <c r="E4349" i="35"/>
  <c r="E4350" i="35"/>
  <c r="E4351" i="35"/>
  <c r="E4352" i="35"/>
  <c r="E4353" i="35"/>
  <c r="E4354" i="35"/>
  <c r="E4355" i="35"/>
  <c r="E4356" i="35"/>
  <c r="E4357" i="35"/>
  <c r="E4358" i="35"/>
  <c r="E4359" i="35"/>
  <c r="E4360" i="35"/>
  <c r="E4361" i="35"/>
  <c r="E4362" i="35"/>
  <c r="E4363" i="35"/>
  <c r="E4364" i="35"/>
  <c r="E4365" i="35"/>
  <c r="E4366" i="35"/>
  <c r="E4367" i="35"/>
  <c r="E4368" i="35"/>
  <c r="E4369" i="35"/>
  <c r="E4370" i="35"/>
  <c r="E4371" i="35"/>
  <c r="E4372" i="35"/>
  <c r="E4373" i="35"/>
  <c r="E4374" i="35"/>
  <c r="E4375" i="35"/>
  <c r="E4376" i="35"/>
  <c r="E4377" i="35"/>
  <c r="E4378" i="35"/>
  <c r="E4379" i="35"/>
  <c r="E4380" i="35"/>
  <c r="E4381" i="35"/>
  <c r="E4382" i="35"/>
  <c r="E4383" i="35"/>
  <c r="E4384" i="35"/>
  <c r="E4385" i="35"/>
  <c r="E4386" i="35"/>
  <c r="E4387" i="35"/>
  <c r="E4388" i="35"/>
  <c r="E4389" i="35"/>
  <c r="E4390" i="35"/>
  <c r="E4391" i="35"/>
  <c r="E4392" i="35"/>
  <c r="E4393" i="35"/>
  <c r="E4394" i="35"/>
  <c r="E4395" i="35"/>
  <c r="E4396" i="35"/>
  <c r="E4397" i="35"/>
  <c r="E4398" i="35"/>
  <c r="E4399" i="35"/>
  <c r="E4400" i="35"/>
  <c r="E4401" i="35"/>
  <c r="E4402" i="35"/>
  <c r="E4403" i="35"/>
  <c r="E4404" i="35"/>
  <c r="E4405" i="35"/>
  <c r="E4406" i="35"/>
  <c r="E4407" i="35"/>
  <c r="E4408" i="35"/>
  <c r="E4409" i="35"/>
  <c r="E4410" i="35"/>
  <c r="E4411" i="35"/>
  <c r="E4412" i="35"/>
  <c r="E4413" i="35"/>
  <c r="E4414" i="35"/>
  <c r="E4415" i="35"/>
  <c r="E4416" i="35"/>
  <c r="E4417" i="35"/>
  <c r="E4418" i="35"/>
  <c r="E4419" i="35"/>
  <c r="E4420" i="35"/>
  <c r="E4421" i="35"/>
  <c r="E4422" i="35"/>
  <c r="E4423" i="35"/>
  <c r="E4424" i="35"/>
  <c r="E4425" i="35"/>
  <c r="E4426" i="35"/>
  <c r="E4427" i="35"/>
  <c r="E4428" i="35"/>
  <c r="E4429" i="35"/>
  <c r="E4430" i="35"/>
  <c r="E4431" i="35"/>
  <c r="E4432" i="35"/>
  <c r="E4433" i="35"/>
  <c r="E4434" i="35"/>
  <c r="E4435" i="35"/>
  <c r="E4436" i="35"/>
  <c r="E4437" i="35"/>
  <c r="E4438" i="35"/>
  <c r="E4439" i="35"/>
  <c r="E4440" i="35"/>
  <c r="E4441" i="35"/>
  <c r="E4442" i="35"/>
  <c r="E4443" i="35"/>
  <c r="E4444" i="35"/>
  <c r="E4445" i="35"/>
  <c r="E4446" i="35"/>
  <c r="E4447" i="35"/>
  <c r="E4448" i="35"/>
  <c r="E4449" i="35"/>
  <c r="E4450" i="35"/>
  <c r="E4451" i="35"/>
  <c r="E4452" i="35"/>
  <c r="E4453" i="35"/>
  <c r="E4454" i="35"/>
  <c r="E4455" i="35"/>
  <c r="E4456" i="35"/>
  <c r="E4457" i="35"/>
  <c r="E4458" i="35"/>
  <c r="E4459" i="35"/>
  <c r="E4460" i="35"/>
  <c r="E4461" i="35"/>
  <c r="E4462" i="35"/>
  <c r="E4463" i="35"/>
  <c r="E4464" i="35"/>
  <c r="E4465" i="35"/>
  <c r="E4466" i="35"/>
  <c r="E4467" i="35"/>
  <c r="E4468" i="35"/>
  <c r="E4469" i="35"/>
  <c r="E4470" i="35"/>
  <c r="E4471" i="35"/>
  <c r="E4472" i="35"/>
  <c r="E4473" i="35"/>
  <c r="E4474" i="35"/>
  <c r="E4475" i="35"/>
  <c r="E4476" i="35"/>
  <c r="E4477" i="35"/>
  <c r="E4478" i="35"/>
  <c r="E4479" i="35"/>
  <c r="E4480" i="35"/>
  <c r="E4481" i="35"/>
  <c r="E4482" i="35"/>
  <c r="E4483" i="35"/>
  <c r="E4484" i="35"/>
  <c r="E4485" i="35"/>
  <c r="E4486" i="35"/>
  <c r="E4487" i="35"/>
  <c r="E4488" i="35"/>
  <c r="E4489" i="35"/>
  <c r="E4490" i="35"/>
  <c r="E4491" i="35"/>
  <c r="E4492" i="35"/>
  <c r="E4493" i="35"/>
  <c r="E4494" i="35"/>
  <c r="E4495" i="35"/>
  <c r="E4496" i="35"/>
  <c r="E4497" i="35"/>
  <c r="E4498" i="35"/>
  <c r="E4499" i="35"/>
  <c r="E4500" i="35"/>
  <c r="E4501" i="35"/>
  <c r="E4502" i="35"/>
  <c r="E4503" i="35"/>
  <c r="E4504" i="35"/>
  <c r="E4505" i="35"/>
  <c r="E4506" i="35"/>
  <c r="E4507" i="35"/>
  <c r="E4508" i="35"/>
  <c r="E4509" i="35"/>
  <c r="E4510" i="35"/>
  <c r="E4511" i="35"/>
  <c r="E4512" i="35"/>
  <c r="E4513" i="35"/>
  <c r="E4514" i="35"/>
  <c r="E4515" i="35"/>
  <c r="E4516" i="35"/>
  <c r="E4517" i="35"/>
  <c r="E4518" i="35"/>
  <c r="E4519" i="35"/>
  <c r="E4520" i="35"/>
  <c r="E4521" i="35"/>
  <c r="E4522" i="35"/>
  <c r="E4523" i="35"/>
  <c r="E4524" i="35"/>
  <c r="E4525" i="35"/>
  <c r="E4526" i="35"/>
  <c r="E4527" i="35"/>
  <c r="E4528" i="35"/>
  <c r="E4529" i="35"/>
  <c r="E4530" i="35"/>
  <c r="E4531" i="35"/>
  <c r="E4532" i="35"/>
  <c r="E4533" i="35"/>
  <c r="E4534" i="35"/>
  <c r="E4535" i="35"/>
  <c r="E4536" i="35"/>
  <c r="E4537" i="35"/>
  <c r="E4538" i="35"/>
  <c r="E4539" i="35"/>
  <c r="E4540" i="35"/>
  <c r="E4541" i="35"/>
  <c r="E4542" i="35"/>
  <c r="E4543" i="35"/>
  <c r="E4544" i="35"/>
  <c r="E4545" i="35"/>
  <c r="E4546" i="35"/>
  <c r="E4547" i="35"/>
  <c r="E4548" i="35"/>
  <c r="E4549" i="35"/>
  <c r="E4550" i="35"/>
  <c r="E4551" i="35"/>
  <c r="E4552" i="35"/>
  <c r="E4553" i="35"/>
  <c r="E4554" i="35"/>
  <c r="E4555" i="35"/>
  <c r="E4556" i="35"/>
  <c r="E4557" i="35"/>
  <c r="E4558" i="35"/>
  <c r="E4559" i="35"/>
  <c r="E4560" i="35"/>
  <c r="E4561" i="35"/>
  <c r="E4562" i="35"/>
  <c r="E4563" i="35"/>
  <c r="E4564" i="35"/>
  <c r="E4565" i="35"/>
  <c r="E4566" i="35"/>
  <c r="E4567" i="35"/>
  <c r="E4568" i="35"/>
  <c r="E4569" i="35"/>
  <c r="E4570" i="35"/>
  <c r="E4571" i="35"/>
  <c r="E4572" i="35"/>
  <c r="E4573" i="35"/>
  <c r="E4574" i="35"/>
  <c r="E4575" i="35"/>
  <c r="E4576" i="35"/>
  <c r="E4577" i="35"/>
  <c r="E4578" i="35"/>
  <c r="E4579" i="35"/>
  <c r="E4580" i="35"/>
  <c r="E4581" i="35"/>
  <c r="E4582" i="35"/>
  <c r="E4583" i="35"/>
  <c r="E4584" i="35"/>
  <c r="E4585" i="35"/>
  <c r="E4586" i="35"/>
  <c r="E4587" i="35"/>
  <c r="E4588" i="35"/>
  <c r="E4589" i="35"/>
  <c r="E4590" i="35"/>
  <c r="E4591" i="35"/>
  <c r="E4592" i="35"/>
  <c r="E4593" i="35"/>
  <c r="E4594" i="35"/>
  <c r="E4595" i="35"/>
  <c r="E4596" i="35"/>
  <c r="E4597" i="35"/>
  <c r="E4598" i="35"/>
  <c r="E4599" i="35"/>
  <c r="E4600" i="35"/>
  <c r="E4601" i="35"/>
  <c r="E4602" i="35"/>
  <c r="E4603" i="35"/>
  <c r="E4604" i="35"/>
  <c r="E4605" i="35"/>
  <c r="E4606" i="35"/>
  <c r="E4607" i="35"/>
  <c r="E4608" i="35"/>
  <c r="E4609" i="35"/>
  <c r="E4610" i="35"/>
  <c r="E4611" i="35"/>
  <c r="E4612" i="35"/>
  <c r="E4613" i="35"/>
  <c r="E4614" i="35"/>
  <c r="E4615" i="35"/>
  <c r="E4616" i="35"/>
  <c r="E4617" i="35"/>
  <c r="E4618" i="35"/>
  <c r="E4619" i="35"/>
  <c r="E4620" i="35"/>
  <c r="E4621" i="35"/>
  <c r="E4622" i="35"/>
  <c r="E4623" i="35"/>
  <c r="E4624" i="35"/>
  <c r="E4625" i="35"/>
  <c r="E4626" i="35"/>
  <c r="E4627" i="35"/>
  <c r="E4628" i="35"/>
  <c r="E4629" i="35"/>
  <c r="E4630" i="35"/>
  <c r="E4631" i="35"/>
  <c r="E4632" i="35"/>
  <c r="E4633" i="35"/>
  <c r="E4634" i="35"/>
  <c r="E4635" i="35"/>
  <c r="E4636" i="35"/>
  <c r="E4637" i="35"/>
  <c r="E4638" i="35"/>
  <c r="E4639" i="35"/>
  <c r="E4640" i="35"/>
  <c r="E4641" i="35"/>
  <c r="E4642" i="35"/>
  <c r="E4643" i="35"/>
  <c r="E4644" i="35"/>
  <c r="E4645" i="35"/>
  <c r="E4646" i="35"/>
  <c r="E4647" i="35"/>
  <c r="E4648" i="35"/>
  <c r="E4649" i="35"/>
  <c r="E4650" i="35"/>
  <c r="E4651" i="35"/>
  <c r="E4652" i="35"/>
  <c r="E4653" i="35"/>
  <c r="E4654" i="35"/>
  <c r="E4655" i="35"/>
  <c r="E4656" i="35"/>
  <c r="E4657" i="35"/>
  <c r="E4658" i="35"/>
  <c r="E4659" i="35"/>
  <c r="E4660" i="35"/>
  <c r="E4661" i="35"/>
  <c r="E4662" i="35"/>
  <c r="E4663" i="35"/>
  <c r="E4664" i="35"/>
  <c r="E4665" i="35"/>
  <c r="E4666" i="35"/>
  <c r="E4667" i="35"/>
  <c r="E4668" i="35"/>
  <c r="E4669" i="35"/>
  <c r="E4670" i="35"/>
  <c r="E4671" i="35"/>
  <c r="E4672" i="35"/>
  <c r="E4673" i="35"/>
  <c r="E4674" i="35"/>
  <c r="E4675" i="35"/>
  <c r="E4676" i="35"/>
  <c r="E4677" i="35"/>
  <c r="E4678" i="35"/>
  <c r="E4679" i="35"/>
  <c r="E4680" i="35"/>
  <c r="E4681" i="35"/>
  <c r="E4682" i="35"/>
  <c r="E4683" i="35"/>
  <c r="E4684" i="35"/>
  <c r="E4685" i="35"/>
  <c r="E4686" i="35"/>
  <c r="E4687" i="35"/>
  <c r="E4688" i="35"/>
  <c r="E4689" i="35"/>
  <c r="E4690" i="35"/>
  <c r="E4691" i="35"/>
  <c r="E4692" i="35"/>
  <c r="E4693" i="35"/>
  <c r="E4694" i="35"/>
  <c r="E4695" i="35"/>
  <c r="E4696" i="35"/>
  <c r="E4697" i="35"/>
  <c r="E4698" i="35"/>
  <c r="E4699" i="35"/>
  <c r="E4700" i="35"/>
  <c r="E4701" i="35"/>
  <c r="E4702" i="35"/>
  <c r="E4703" i="35"/>
  <c r="E4704" i="35"/>
  <c r="E4705" i="35"/>
  <c r="E4706" i="35"/>
  <c r="E4707" i="35"/>
  <c r="E4708" i="35"/>
  <c r="E4709" i="35"/>
  <c r="E4710" i="35"/>
  <c r="E4711" i="35"/>
  <c r="E4712" i="35"/>
  <c r="E4713" i="35"/>
  <c r="E4714" i="35"/>
  <c r="E4715" i="35"/>
  <c r="E4716" i="35"/>
  <c r="E4717" i="35"/>
  <c r="E4718" i="35"/>
  <c r="E4719" i="35"/>
  <c r="E4720" i="35"/>
  <c r="E4721" i="35"/>
  <c r="E4722" i="35"/>
  <c r="E4723" i="35"/>
  <c r="E4724" i="35"/>
  <c r="E4725" i="35"/>
  <c r="E4726" i="35"/>
  <c r="E4727" i="35"/>
  <c r="E4728" i="35"/>
  <c r="E4729" i="35"/>
  <c r="E4730" i="35"/>
  <c r="E4731" i="35"/>
  <c r="E4732" i="35"/>
  <c r="E4733" i="35"/>
  <c r="E4734" i="35"/>
  <c r="E4735" i="35"/>
  <c r="E4736" i="35"/>
  <c r="E4737" i="35"/>
  <c r="E4738" i="35"/>
  <c r="E4739" i="35"/>
  <c r="E4740" i="35"/>
  <c r="E4741" i="35"/>
  <c r="E4742" i="35"/>
  <c r="E4743" i="35"/>
  <c r="E4744" i="35"/>
  <c r="E4745" i="35"/>
  <c r="E4746" i="35"/>
  <c r="E4747" i="35"/>
  <c r="E4748" i="35"/>
  <c r="E4749" i="35"/>
  <c r="E4750" i="35"/>
  <c r="E4751" i="35"/>
  <c r="E4752" i="35"/>
  <c r="E4753" i="35"/>
  <c r="E4754" i="35"/>
  <c r="E4755" i="35"/>
  <c r="E4756" i="35"/>
  <c r="E4757" i="35"/>
  <c r="E4758" i="35"/>
  <c r="E4759" i="35"/>
  <c r="E4760" i="35"/>
  <c r="E4761" i="35"/>
  <c r="E4762" i="35"/>
  <c r="E4763" i="35"/>
  <c r="E4764" i="35"/>
  <c r="E4765" i="35"/>
  <c r="E4766" i="35"/>
  <c r="E4767" i="35"/>
  <c r="E4768" i="35"/>
  <c r="E4769" i="35"/>
  <c r="E4770" i="35"/>
  <c r="E4771" i="35"/>
  <c r="E4772" i="35"/>
  <c r="E4773" i="35"/>
  <c r="E4774" i="35"/>
  <c r="E4775" i="35"/>
  <c r="E4776" i="35"/>
  <c r="E4777" i="35"/>
  <c r="E4778" i="35"/>
  <c r="E4779" i="35"/>
  <c r="E4780" i="35"/>
  <c r="E4781" i="35"/>
  <c r="E4782" i="35"/>
  <c r="E4783" i="35"/>
  <c r="E4784" i="35"/>
  <c r="E4785" i="35"/>
  <c r="E4786" i="35"/>
  <c r="E4787" i="35"/>
  <c r="E4788" i="35"/>
  <c r="E4789" i="35"/>
  <c r="E4790" i="35"/>
  <c r="E4791" i="35"/>
  <c r="E4792" i="35"/>
  <c r="E4793" i="35"/>
  <c r="E4794" i="35"/>
  <c r="E4795" i="35"/>
  <c r="E4796" i="35"/>
  <c r="E4797" i="35"/>
  <c r="E4798" i="35"/>
  <c r="E4799" i="35"/>
  <c r="E4800" i="35"/>
  <c r="E4801" i="35"/>
  <c r="E4802" i="35"/>
  <c r="E4803" i="35"/>
  <c r="E4804" i="35"/>
  <c r="E4805" i="35"/>
  <c r="E4806" i="35"/>
  <c r="E4807" i="35"/>
  <c r="E4808" i="35"/>
  <c r="E4809" i="35"/>
  <c r="E4810" i="35"/>
  <c r="E4811" i="35"/>
  <c r="E4812" i="35"/>
  <c r="E4813" i="35"/>
  <c r="E4814" i="35"/>
  <c r="E4815" i="35"/>
  <c r="E4816" i="35"/>
  <c r="E4817" i="35"/>
  <c r="E4818" i="35"/>
  <c r="E4819" i="35"/>
  <c r="E4820" i="35"/>
  <c r="E4821" i="35"/>
  <c r="E4822" i="35"/>
  <c r="E4823" i="35"/>
  <c r="E4824" i="35"/>
  <c r="E4825" i="35"/>
  <c r="E4826" i="35"/>
  <c r="E4827" i="35"/>
  <c r="E4828" i="35"/>
  <c r="E4829" i="35"/>
  <c r="E4830" i="35"/>
  <c r="E4831" i="35"/>
  <c r="E4832" i="35"/>
  <c r="E4833" i="35"/>
  <c r="E4834" i="35"/>
  <c r="E4835" i="35"/>
  <c r="E4836" i="35"/>
  <c r="E4837" i="35"/>
  <c r="E4838" i="35"/>
  <c r="E4839" i="35"/>
  <c r="E4840" i="35"/>
  <c r="E4841" i="35"/>
  <c r="E4842" i="35"/>
  <c r="E4843" i="35"/>
  <c r="E4844" i="35"/>
  <c r="E4845" i="35"/>
  <c r="E4846" i="35"/>
  <c r="E4847" i="35"/>
  <c r="E4848" i="35"/>
  <c r="E4849" i="35"/>
  <c r="E4850" i="35"/>
  <c r="E4851" i="35"/>
  <c r="E4852" i="35"/>
  <c r="E4853" i="35"/>
  <c r="E4854" i="35"/>
  <c r="E4855" i="35"/>
  <c r="E4856" i="35"/>
  <c r="E4857" i="35"/>
  <c r="E4858" i="35"/>
  <c r="E4859" i="35"/>
  <c r="E4860" i="35"/>
  <c r="E4861" i="35"/>
  <c r="E4862" i="35"/>
  <c r="E4863" i="35"/>
  <c r="E4864" i="35"/>
  <c r="E4865" i="35"/>
  <c r="E4866" i="35"/>
  <c r="E4867" i="35"/>
  <c r="E4868" i="35"/>
  <c r="E4869" i="35"/>
  <c r="E4870" i="35"/>
  <c r="E4871" i="35"/>
  <c r="E4872" i="35"/>
  <c r="E4873" i="35"/>
  <c r="E4874" i="35"/>
  <c r="E4875" i="35"/>
  <c r="E4876" i="35"/>
  <c r="E4877" i="35"/>
  <c r="E4878" i="35"/>
  <c r="E4879" i="35"/>
  <c r="E4880" i="35"/>
  <c r="E4881" i="35"/>
  <c r="E4882" i="35"/>
  <c r="E4883" i="35"/>
  <c r="E4884" i="35"/>
  <c r="E4885" i="35"/>
  <c r="E4886" i="35"/>
  <c r="E4887" i="35"/>
  <c r="E4888" i="35"/>
  <c r="E4889" i="35"/>
  <c r="E4890" i="35"/>
  <c r="E4891" i="35"/>
  <c r="E4892" i="35"/>
  <c r="E4893" i="35"/>
  <c r="E4894" i="35"/>
  <c r="E4895" i="35"/>
  <c r="E4896" i="35"/>
  <c r="E4897" i="35"/>
  <c r="E4898" i="35"/>
  <c r="E4899" i="35"/>
  <c r="E4900" i="35"/>
  <c r="E4901" i="35"/>
  <c r="E4902" i="35"/>
  <c r="E4903" i="35"/>
  <c r="E4904" i="35"/>
  <c r="E4905" i="35"/>
  <c r="E4906" i="35"/>
  <c r="E4907" i="35"/>
  <c r="E4908" i="35"/>
  <c r="E4909" i="35"/>
  <c r="E4910" i="35"/>
  <c r="E4911" i="35"/>
  <c r="E4912" i="35"/>
  <c r="E4913" i="35"/>
  <c r="E4914" i="35"/>
  <c r="E4915" i="35"/>
  <c r="E4916" i="35"/>
  <c r="E4917" i="35"/>
  <c r="E4918" i="35"/>
  <c r="E4919" i="35"/>
  <c r="E4920" i="35"/>
  <c r="E4921" i="35"/>
  <c r="E4922" i="35"/>
  <c r="E4923" i="35"/>
  <c r="E4924" i="35"/>
  <c r="E4925" i="35"/>
  <c r="E4926" i="35"/>
  <c r="E4927" i="35"/>
  <c r="E4928" i="35"/>
  <c r="E4929" i="35"/>
  <c r="E4930" i="35"/>
  <c r="E4931" i="35"/>
  <c r="E4932" i="35"/>
  <c r="E4933" i="35"/>
  <c r="E4934" i="35"/>
  <c r="E4935" i="35"/>
  <c r="E4936" i="35"/>
  <c r="E4937" i="35"/>
  <c r="E4938" i="35"/>
  <c r="E4939" i="35"/>
  <c r="E4940" i="35"/>
  <c r="E4941" i="35"/>
  <c r="E4942" i="35"/>
  <c r="E4943" i="35"/>
  <c r="E4944" i="35"/>
  <c r="E4945" i="35"/>
  <c r="E4946" i="35"/>
  <c r="E4947" i="35"/>
  <c r="E4948" i="35"/>
  <c r="E4949" i="35"/>
  <c r="E4950" i="35"/>
  <c r="E4951" i="35"/>
  <c r="E4952" i="35"/>
  <c r="E4953" i="35"/>
  <c r="E4954" i="35"/>
  <c r="E4955" i="35"/>
  <c r="E4956" i="35"/>
  <c r="E4957" i="35"/>
  <c r="E4958" i="35"/>
  <c r="E4959" i="35"/>
  <c r="E4960" i="35"/>
  <c r="E4961" i="35"/>
  <c r="E4962" i="35"/>
  <c r="E4963" i="35"/>
  <c r="E4964" i="35"/>
  <c r="E4965" i="35"/>
  <c r="E4966" i="35"/>
  <c r="E4967" i="35"/>
  <c r="E4968" i="35"/>
  <c r="E4969" i="35"/>
  <c r="E4970" i="35"/>
  <c r="E4971" i="35"/>
  <c r="E4972" i="35"/>
  <c r="E4973" i="35"/>
  <c r="E4974" i="35"/>
  <c r="E4975" i="35"/>
  <c r="E4976" i="35"/>
  <c r="E4977" i="35"/>
  <c r="E4978" i="35"/>
  <c r="E4979" i="35"/>
  <c r="E4980" i="35"/>
  <c r="E4981" i="35"/>
  <c r="E4982" i="35"/>
  <c r="E4983" i="35"/>
  <c r="E4984" i="35"/>
  <c r="E4985" i="35"/>
  <c r="E4986" i="35"/>
  <c r="E4987" i="35"/>
  <c r="E4988" i="35"/>
  <c r="E4989" i="35"/>
  <c r="E4990" i="35"/>
  <c r="E4991" i="35"/>
  <c r="E4992" i="35"/>
  <c r="E4993" i="35"/>
  <c r="E4994" i="35"/>
  <c r="E4995" i="35"/>
  <c r="E4996" i="35"/>
  <c r="E4997" i="35"/>
  <c r="E4998" i="35"/>
  <c r="E4999" i="35"/>
  <c r="E5000" i="35"/>
  <c r="E5001" i="35"/>
  <c r="E5002" i="35"/>
  <c r="E5003" i="35"/>
  <c r="E5004" i="35"/>
  <c r="E5005" i="35"/>
  <c r="E5006" i="35"/>
  <c r="E5007" i="35"/>
  <c r="E5008" i="35"/>
  <c r="E5009" i="35"/>
  <c r="E5010" i="35"/>
  <c r="E5011" i="35"/>
  <c r="E5012" i="35"/>
  <c r="E5013" i="35"/>
  <c r="E5014" i="35"/>
  <c r="E5015" i="35"/>
  <c r="E5016" i="35"/>
  <c r="E5017" i="35"/>
  <c r="E5018" i="35"/>
  <c r="E5019" i="35"/>
  <c r="E5020" i="35"/>
  <c r="E5021" i="35"/>
  <c r="E5022" i="35"/>
  <c r="E5023" i="35"/>
  <c r="E5024" i="35"/>
  <c r="E5025" i="35"/>
  <c r="E5026" i="35"/>
  <c r="E5027" i="35"/>
  <c r="E5028" i="35"/>
  <c r="E5029" i="35"/>
  <c r="E5030" i="35"/>
  <c r="E5031" i="35"/>
  <c r="E5032" i="35"/>
  <c r="E5033" i="35"/>
  <c r="E5034" i="35"/>
  <c r="E5035" i="35"/>
  <c r="E5036" i="35"/>
  <c r="E5037" i="35"/>
  <c r="E5038" i="35"/>
  <c r="E5039" i="35"/>
  <c r="E5040" i="35"/>
  <c r="E5041" i="35"/>
  <c r="E5042" i="35"/>
  <c r="E5043" i="35"/>
  <c r="E5044" i="35"/>
  <c r="E5045" i="35"/>
  <c r="E5046" i="35"/>
  <c r="E5047" i="35"/>
  <c r="E5048" i="35"/>
  <c r="E5049" i="35"/>
  <c r="E5050" i="35"/>
  <c r="E5051" i="35"/>
  <c r="E5052" i="35"/>
  <c r="E5053" i="35"/>
  <c r="E5054" i="35"/>
  <c r="E5055" i="35"/>
  <c r="E5056" i="35"/>
  <c r="E5057" i="35"/>
  <c r="E5058" i="35"/>
  <c r="E5059" i="35"/>
  <c r="E5060" i="35"/>
  <c r="E5061" i="35"/>
  <c r="E5062" i="35"/>
  <c r="E5063" i="35"/>
  <c r="E5064" i="35"/>
  <c r="E5065" i="35"/>
  <c r="E5066" i="35"/>
  <c r="E5067" i="35"/>
  <c r="E5068" i="35"/>
  <c r="E5069" i="35"/>
  <c r="E5070" i="35"/>
  <c r="E5071" i="35"/>
  <c r="E5072" i="35"/>
  <c r="E5073" i="35"/>
  <c r="E5074" i="35"/>
  <c r="E5075" i="35"/>
  <c r="E5076" i="35"/>
  <c r="E5077" i="35"/>
  <c r="E5078" i="35"/>
  <c r="E5079" i="35"/>
  <c r="E5080" i="35"/>
  <c r="E5081" i="35"/>
  <c r="E5082" i="35"/>
  <c r="E5083" i="35"/>
  <c r="E5084" i="35"/>
  <c r="E5085" i="35"/>
  <c r="E5086" i="35"/>
  <c r="E5087" i="35"/>
  <c r="E5088" i="35"/>
  <c r="E5089" i="35"/>
  <c r="E5090" i="35"/>
  <c r="E5091" i="35"/>
  <c r="E5092" i="35"/>
  <c r="E5093" i="35"/>
  <c r="E5094" i="35"/>
  <c r="E5095" i="35"/>
  <c r="E5096" i="35"/>
  <c r="E5097" i="35"/>
  <c r="E5098" i="35"/>
  <c r="E5099" i="35"/>
  <c r="E5100" i="35"/>
  <c r="E5101" i="35"/>
  <c r="E5102" i="35"/>
  <c r="E5103" i="35"/>
  <c r="E5104" i="35"/>
  <c r="E5105" i="35"/>
  <c r="E5106" i="35"/>
  <c r="E5107" i="35"/>
  <c r="E5108" i="35"/>
  <c r="E5109" i="35"/>
  <c r="E5110" i="35"/>
  <c r="E5111" i="35"/>
  <c r="E5112" i="35"/>
  <c r="E5113" i="35"/>
  <c r="E5114" i="35"/>
  <c r="E5115" i="35"/>
  <c r="E5116" i="35"/>
  <c r="E5117" i="35"/>
  <c r="E5118" i="35"/>
  <c r="E5119" i="35"/>
  <c r="E5120" i="35"/>
  <c r="E5121" i="35"/>
  <c r="E5122" i="35"/>
  <c r="E5123" i="35"/>
  <c r="E5124" i="35"/>
  <c r="E5125" i="35"/>
  <c r="E5126" i="35"/>
  <c r="E5127" i="35"/>
  <c r="E5128" i="35"/>
  <c r="E5129" i="35"/>
  <c r="E5130" i="35"/>
  <c r="E5131" i="35"/>
  <c r="E5132" i="35"/>
  <c r="E5133" i="35"/>
  <c r="E5134" i="35"/>
  <c r="E5135" i="35"/>
  <c r="E5136" i="35"/>
  <c r="E5137" i="35"/>
  <c r="E5138" i="35"/>
  <c r="E5139" i="35"/>
  <c r="E5140" i="35"/>
  <c r="E5141" i="35"/>
  <c r="E5142" i="35"/>
  <c r="E5143" i="35"/>
  <c r="E5144" i="35"/>
  <c r="E5145" i="35"/>
  <c r="E5146" i="35"/>
  <c r="E5147" i="35"/>
  <c r="E5148" i="35"/>
  <c r="E5149" i="35"/>
  <c r="E5150" i="35"/>
  <c r="E5151" i="35"/>
  <c r="E5152" i="35"/>
  <c r="E5153" i="35"/>
  <c r="E5154" i="35"/>
  <c r="E5155" i="35"/>
  <c r="E5156" i="35"/>
  <c r="E5157" i="35"/>
  <c r="E5158" i="35"/>
  <c r="E5159" i="35"/>
  <c r="E5160" i="35"/>
  <c r="E5161" i="35"/>
  <c r="E5162" i="35"/>
  <c r="E5163" i="35"/>
  <c r="E5164" i="35"/>
  <c r="E5165" i="35"/>
  <c r="E5166" i="35"/>
  <c r="E5167" i="35"/>
  <c r="E5168" i="35"/>
  <c r="E5169" i="35"/>
  <c r="E5170" i="35"/>
  <c r="E5171" i="35"/>
  <c r="E5172" i="35"/>
  <c r="E5173" i="35"/>
  <c r="E5174" i="35"/>
  <c r="E5175" i="35"/>
  <c r="E5176" i="35"/>
  <c r="E5177" i="35"/>
  <c r="E5178" i="35"/>
  <c r="E5179" i="35"/>
  <c r="E5180" i="35"/>
  <c r="E5181" i="35"/>
  <c r="E5182" i="35"/>
  <c r="E5183" i="35"/>
  <c r="E5184" i="35"/>
  <c r="E5185" i="35"/>
  <c r="E5186" i="35"/>
  <c r="E5187" i="35"/>
  <c r="E5188" i="35"/>
  <c r="E5189" i="35"/>
  <c r="E5190" i="35"/>
  <c r="E5191" i="35"/>
  <c r="E5192" i="35"/>
  <c r="E5193" i="35"/>
  <c r="E5194" i="35"/>
  <c r="E5195" i="35"/>
  <c r="E5196" i="35"/>
  <c r="E5197" i="35"/>
  <c r="E5198" i="35"/>
  <c r="E5199" i="35"/>
  <c r="E5200" i="35"/>
  <c r="E5201" i="35"/>
  <c r="E5202" i="35"/>
  <c r="E5203" i="35"/>
  <c r="E5204" i="35"/>
  <c r="E5205" i="35"/>
  <c r="E5206" i="35"/>
  <c r="E5207" i="35"/>
  <c r="E5208" i="35"/>
  <c r="E5209" i="35"/>
  <c r="E5210" i="35"/>
  <c r="E5211" i="35"/>
  <c r="E5212" i="35"/>
  <c r="E5213" i="35"/>
  <c r="E5214" i="35"/>
  <c r="E5215" i="35"/>
  <c r="E5216" i="35"/>
  <c r="E5217" i="35"/>
  <c r="E5218" i="35"/>
  <c r="E5219" i="35"/>
  <c r="E5220" i="35"/>
  <c r="E5221" i="35"/>
  <c r="E5222" i="35"/>
  <c r="E5223" i="35"/>
  <c r="E5224" i="35"/>
  <c r="E5225" i="35"/>
  <c r="E5226" i="35"/>
  <c r="E5227" i="35"/>
  <c r="E5228" i="35"/>
  <c r="E5229" i="35"/>
  <c r="E5230" i="35"/>
  <c r="E5231" i="35"/>
  <c r="E5232" i="35"/>
  <c r="E5233" i="35"/>
  <c r="E5234" i="35"/>
  <c r="E5235" i="35"/>
  <c r="E5236" i="35"/>
  <c r="E5237" i="35"/>
  <c r="E5238" i="35"/>
  <c r="E5239" i="35"/>
  <c r="E5240" i="35"/>
  <c r="E5241" i="35"/>
  <c r="E5242" i="35"/>
  <c r="E5243" i="35"/>
  <c r="E5244" i="35"/>
  <c r="E5245" i="35"/>
  <c r="E5246" i="35"/>
  <c r="E5247" i="35"/>
  <c r="E5248" i="35"/>
  <c r="E5249" i="35"/>
  <c r="E5250" i="35"/>
  <c r="E5251" i="35"/>
  <c r="E5252" i="35"/>
  <c r="E5253" i="35"/>
  <c r="E5254" i="35"/>
  <c r="E5255" i="35"/>
  <c r="E5256" i="35"/>
  <c r="E5257" i="35"/>
  <c r="E5258" i="35"/>
  <c r="E5259" i="35"/>
  <c r="E5260" i="35"/>
  <c r="E5261" i="35"/>
  <c r="E5262" i="35"/>
  <c r="E5263" i="35"/>
  <c r="E5264" i="35"/>
  <c r="E5265" i="35"/>
  <c r="E5266" i="35"/>
  <c r="E5267" i="35"/>
  <c r="E5268" i="35"/>
  <c r="E5269" i="35"/>
  <c r="E5270" i="35"/>
  <c r="E5271" i="35"/>
  <c r="E5272" i="35"/>
  <c r="E5273" i="35"/>
  <c r="E5274" i="35"/>
  <c r="E5275" i="35"/>
  <c r="E5276" i="35"/>
  <c r="E5277" i="35"/>
  <c r="E5278" i="35"/>
  <c r="E5279" i="35"/>
  <c r="E5280" i="35"/>
  <c r="E5281" i="35"/>
  <c r="E5282" i="35"/>
  <c r="E5283" i="35"/>
  <c r="E5284" i="35"/>
  <c r="E5285" i="35"/>
  <c r="E5286" i="35"/>
  <c r="E5287" i="35"/>
  <c r="E5288" i="35"/>
  <c r="E5289" i="35"/>
  <c r="E5290" i="35"/>
  <c r="E5291" i="35"/>
  <c r="E5292" i="35"/>
  <c r="E5293" i="35"/>
  <c r="E5294" i="35"/>
  <c r="E5295" i="35"/>
  <c r="E5296" i="35"/>
  <c r="E5297" i="35"/>
  <c r="E5298" i="35"/>
  <c r="E5299" i="35"/>
  <c r="E5300" i="35"/>
  <c r="E5301" i="35"/>
  <c r="E5302" i="35"/>
  <c r="E5303" i="35"/>
  <c r="E5304" i="35"/>
  <c r="E5305" i="35"/>
  <c r="E5306" i="35"/>
  <c r="E5307" i="35"/>
  <c r="E5308" i="35"/>
  <c r="E5309" i="35"/>
  <c r="E5310" i="35"/>
  <c r="E5311" i="35"/>
  <c r="E5312" i="35"/>
  <c r="E5313" i="35"/>
  <c r="E5314" i="35"/>
  <c r="E5315" i="35"/>
  <c r="E5316" i="35"/>
  <c r="E5317" i="35"/>
  <c r="E5318" i="35"/>
  <c r="E5319" i="35"/>
  <c r="E5320" i="35"/>
  <c r="E5321" i="35"/>
  <c r="E5322" i="35"/>
  <c r="E5323" i="35"/>
  <c r="E5324" i="35"/>
  <c r="E5325" i="35"/>
  <c r="E5326" i="35"/>
  <c r="E5327" i="35"/>
  <c r="E5328" i="35"/>
  <c r="E5329" i="35"/>
  <c r="E5330" i="35"/>
  <c r="E5331" i="35"/>
  <c r="E5332" i="35"/>
  <c r="E5333" i="35"/>
  <c r="E5334" i="35"/>
  <c r="E5335" i="35"/>
  <c r="E5336" i="35"/>
  <c r="E5337" i="35"/>
  <c r="E5338" i="35"/>
  <c r="E5339" i="35"/>
  <c r="E5340" i="35"/>
  <c r="E5341" i="35"/>
  <c r="E5342" i="35"/>
  <c r="E5343" i="35"/>
  <c r="E5344" i="35"/>
  <c r="E5345" i="35"/>
  <c r="E5346" i="35"/>
  <c r="E5347" i="35"/>
  <c r="E5348" i="35"/>
  <c r="E5349" i="35"/>
  <c r="E5350" i="35"/>
  <c r="E5351" i="35"/>
  <c r="E5352" i="35"/>
  <c r="E5353" i="35"/>
  <c r="E5354" i="35"/>
  <c r="E5355" i="35"/>
  <c r="E5356" i="35"/>
  <c r="E5357" i="35"/>
  <c r="E5358" i="35"/>
  <c r="E5359" i="35"/>
  <c r="E5360" i="35"/>
  <c r="E5361" i="35"/>
  <c r="E5362" i="35"/>
  <c r="E5363" i="35"/>
  <c r="E5364" i="35"/>
  <c r="E5365" i="35"/>
  <c r="E5366" i="35"/>
  <c r="E5367" i="35"/>
  <c r="E5368" i="35"/>
  <c r="E5369" i="35"/>
  <c r="E5370" i="35"/>
  <c r="E5371" i="35"/>
  <c r="E5372" i="35"/>
  <c r="E5373" i="35"/>
  <c r="E5374" i="35"/>
  <c r="E5375" i="35"/>
  <c r="E5376" i="35"/>
  <c r="E5377" i="35"/>
  <c r="E5378" i="35"/>
  <c r="E5379" i="35"/>
  <c r="E5380" i="35"/>
  <c r="E5381" i="35"/>
  <c r="E5382" i="35"/>
  <c r="E5383" i="35"/>
  <c r="E5384" i="35"/>
  <c r="E5385" i="35"/>
  <c r="E5386" i="35"/>
  <c r="E5387" i="35"/>
  <c r="E5388" i="35"/>
  <c r="E5389" i="35"/>
  <c r="E5390" i="35"/>
  <c r="E5391" i="35"/>
  <c r="E5392" i="35"/>
  <c r="E5393" i="35"/>
  <c r="E5394" i="35"/>
  <c r="E5395" i="35"/>
  <c r="E5396" i="35"/>
  <c r="E5397" i="35"/>
  <c r="E5398" i="35"/>
  <c r="E5399" i="35"/>
  <c r="E5400" i="35"/>
  <c r="E5401" i="35"/>
  <c r="E5402" i="35"/>
  <c r="E5403" i="35"/>
  <c r="E5404" i="35"/>
  <c r="E5405" i="35"/>
  <c r="E5406" i="35"/>
  <c r="E5407" i="35"/>
  <c r="E5408" i="35"/>
  <c r="E5409" i="35"/>
  <c r="E5410" i="35"/>
  <c r="E5411" i="35"/>
  <c r="E5412" i="35"/>
  <c r="E5413" i="35"/>
  <c r="E5414" i="35"/>
  <c r="E5415" i="35"/>
  <c r="E5416" i="35"/>
  <c r="E5417" i="35"/>
  <c r="E5418" i="35"/>
  <c r="E5419" i="35"/>
  <c r="E5420" i="35"/>
  <c r="E5421" i="35"/>
  <c r="E5422" i="35"/>
  <c r="E5423" i="35"/>
  <c r="E5424" i="35"/>
  <c r="E5425" i="35"/>
  <c r="E5426" i="35"/>
  <c r="E5427" i="35"/>
  <c r="E5428" i="35"/>
  <c r="E5429" i="35"/>
  <c r="E5430" i="35"/>
  <c r="E5431" i="35"/>
  <c r="E5432" i="35"/>
  <c r="E5433" i="35"/>
  <c r="E5434" i="35"/>
  <c r="E5435" i="35"/>
  <c r="E5436" i="35"/>
  <c r="E5437" i="35"/>
  <c r="E5438" i="35"/>
  <c r="E5439" i="35"/>
  <c r="E5440" i="35"/>
  <c r="E5441" i="35"/>
  <c r="E5442" i="35"/>
  <c r="E5443" i="35"/>
  <c r="E5444" i="35"/>
  <c r="E5445" i="35"/>
  <c r="E5446" i="35"/>
  <c r="E5447" i="35"/>
  <c r="E5448" i="35"/>
  <c r="E5449" i="35"/>
  <c r="E5450" i="35"/>
  <c r="E5451" i="35"/>
  <c r="E5452" i="35"/>
  <c r="E5453" i="35"/>
  <c r="E5454" i="35"/>
  <c r="E5455" i="35"/>
  <c r="E5456" i="35"/>
  <c r="E5457" i="35"/>
  <c r="E5458" i="35"/>
  <c r="E5459" i="35"/>
  <c r="E5460" i="35"/>
  <c r="E5461" i="35"/>
  <c r="E5462" i="35"/>
  <c r="E5463" i="35"/>
  <c r="E5464" i="35"/>
  <c r="E5465" i="35"/>
  <c r="E5466" i="35"/>
  <c r="E5467" i="35"/>
  <c r="E5468" i="35"/>
  <c r="E5469" i="35"/>
  <c r="E5470" i="35"/>
  <c r="E5471" i="35"/>
  <c r="E5472" i="35"/>
  <c r="E5473" i="35"/>
  <c r="E5474" i="35"/>
  <c r="E5475" i="35"/>
  <c r="E5476" i="35"/>
  <c r="E5477" i="35"/>
  <c r="E5478" i="35"/>
  <c r="E5479" i="35"/>
  <c r="E5480" i="35"/>
  <c r="E5481" i="35"/>
  <c r="E5482" i="35"/>
  <c r="E5483" i="35"/>
  <c r="E5484" i="35"/>
  <c r="E5485" i="35"/>
  <c r="E5486" i="35"/>
  <c r="E5487" i="35"/>
  <c r="E5488" i="35"/>
  <c r="E5489" i="35"/>
  <c r="E5490" i="35"/>
  <c r="E5491" i="35"/>
  <c r="E5492" i="35"/>
  <c r="E5493" i="35"/>
  <c r="E5494" i="35"/>
  <c r="E5495" i="35"/>
  <c r="E5496" i="35"/>
  <c r="E5497" i="35"/>
  <c r="E5498" i="35"/>
  <c r="E5499" i="35"/>
  <c r="E5500" i="35"/>
  <c r="E5501" i="35"/>
  <c r="E5502" i="35"/>
  <c r="E5503" i="35"/>
  <c r="E5504" i="35"/>
  <c r="E5505" i="35"/>
  <c r="E5506" i="35"/>
  <c r="E5507" i="35"/>
  <c r="E5508" i="35"/>
  <c r="E5509" i="35"/>
  <c r="E5510" i="35"/>
  <c r="E5511" i="35"/>
  <c r="E5512" i="35"/>
  <c r="E5513" i="35"/>
  <c r="E5514" i="35"/>
  <c r="E5515" i="35"/>
  <c r="E5516" i="35"/>
  <c r="E5517" i="35"/>
  <c r="E5518" i="35"/>
  <c r="E5519" i="35"/>
  <c r="E5520" i="35"/>
  <c r="E5521" i="35"/>
  <c r="E5522" i="35"/>
  <c r="E5523" i="35"/>
  <c r="E5524" i="35"/>
  <c r="E5525" i="35"/>
  <c r="E5526" i="35"/>
  <c r="E5527" i="35"/>
  <c r="E5528" i="35"/>
  <c r="E5529" i="35"/>
  <c r="E5530" i="35"/>
  <c r="E5531" i="35"/>
  <c r="E5532" i="35"/>
  <c r="E5533" i="35"/>
  <c r="E5534" i="35"/>
  <c r="E5535" i="35"/>
  <c r="E5536" i="35"/>
  <c r="E5537" i="35"/>
  <c r="E5538" i="35"/>
  <c r="E5539" i="35"/>
  <c r="E5540" i="35"/>
  <c r="E5541" i="35"/>
  <c r="E5542" i="35"/>
  <c r="E5543" i="35"/>
  <c r="E5544" i="35"/>
  <c r="E5545" i="35"/>
  <c r="E5546" i="35"/>
  <c r="E5547" i="35"/>
  <c r="E5548" i="35"/>
  <c r="E5549" i="35"/>
  <c r="E5550" i="35"/>
  <c r="E5551" i="35"/>
  <c r="E5552" i="35"/>
  <c r="E5553" i="35"/>
  <c r="E5554" i="35"/>
  <c r="E5555" i="35"/>
  <c r="E5556" i="35"/>
  <c r="E5557" i="35"/>
  <c r="E5558" i="35"/>
  <c r="E5559" i="35"/>
  <c r="E5560" i="35"/>
  <c r="E5561" i="35"/>
  <c r="E5562" i="35"/>
  <c r="E5563" i="35"/>
  <c r="E5564" i="35"/>
  <c r="E5565" i="35"/>
  <c r="E5566" i="35"/>
  <c r="E5567" i="35"/>
  <c r="E5568" i="35"/>
  <c r="E5569" i="35"/>
  <c r="E5570" i="35"/>
  <c r="E5571" i="35"/>
  <c r="E5572" i="35"/>
  <c r="E5573" i="35"/>
  <c r="E5574" i="35"/>
  <c r="E5575" i="35"/>
  <c r="E5576" i="35"/>
  <c r="E5577" i="35"/>
  <c r="E5578" i="35"/>
  <c r="E5579" i="35"/>
  <c r="E5580" i="35"/>
  <c r="E5581" i="35"/>
  <c r="E5582" i="35"/>
  <c r="E5583" i="35"/>
  <c r="E5584" i="35"/>
  <c r="E5585" i="35"/>
  <c r="E5586" i="35"/>
  <c r="E5587" i="35"/>
  <c r="E5588" i="35"/>
  <c r="E5589" i="35"/>
  <c r="E5590" i="35"/>
  <c r="E5591" i="35"/>
  <c r="E5592" i="35"/>
  <c r="E5593" i="35"/>
  <c r="E5594" i="35"/>
  <c r="E5595" i="35"/>
  <c r="E5596" i="35"/>
  <c r="E5597" i="35"/>
  <c r="E5598" i="35"/>
  <c r="E5599" i="35"/>
  <c r="E5600" i="35"/>
  <c r="E5601" i="35"/>
  <c r="E5602" i="35"/>
  <c r="E5603" i="35"/>
  <c r="E5604" i="35"/>
  <c r="E5605" i="35"/>
  <c r="E5606" i="35"/>
  <c r="E5607" i="35"/>
  <c r="E5608" i="35"/>
  <c r="E5609" i="35"/>
  <c r="E5610" i="35"/>
  <c r="E5611" i="35"/>
  <c r="E5612" i="35"/>
  <c r="E5613" i="35"/>
  <c r="E5614" i="35"/>
  <c r="E5615" i="35"/>
  <c r="E5616" i="35"/>
  <c r="E5617" i="35"/>
  <c r="E5618" i="35"/>
  <c r="E5619" i="35"/>
  <c r="E5620" i="35"/>
  <c r="E5621" i="35"/>
  <c r="E5622" i="35"/>
  <c r="E5623" i="35"/>
  <c r="E5624" i="35"/>
  <c r="E5625" i="35"/>
  <c r="E5626" i="35"/>
  <c r="E5627" i="35"/>
  <c r="E5628" i="35"/>
  <c r="E5629" i="35"/>
  <c r="E5630" i="35"/>
  <c r="E5631" i="35"/>
  <c r="E5632" i="35"/>
  <c r="E5633" i="35"/>
  <c r="E5634" i="35"/>
  <c r="E5635" i="35"/>
  <c r="E5636" i="35"/>
  <c r="E5637" i="35"/>
  <c r="E5638" i="35"/>
  <c r="E5639" i="35"/>
  <c r="E5640" i="35"/>
  <c r="E5641" i="35"/>
  <c r="E5642" i="35"/>
  <c r="E5643" i="35"/>
  <c r="E5644" i="35"/>
  <c r="E5645" i="35"/>
  <c r="E5646" i="35"/>
  <c r="E5647" i="35"/>
  <c r="E5648" i="35"/>
  <c r="E5649" i="35"/>
  <c r="E5650" i="35"/>
  <c r="E5651" i="35"/>
  <c r="E5652" i="35"/>
  <c r="E5653" i="35"/>
  <c r="E5654" i="35"/>
  <c r="E5655" i="35"/>
  <c r="E5656" i="35"/>
  <c r="E5657" i="35"/>
  <c r="E5658" i="35"/>
  <c r="E5659" i="35"/>
  <c r="E5660" i="35"/>
  <c r="E5661" i="35"/>
  <c r="E5662" i="35"/>
  <c r="E5663" i="35"/>
  <c r="E5664" i="35"/>
  <c r="E5665" i="35"/>
  <c r="E5666" i="35"/>
  <c r="E5667" i="35"/>
  <c r="E5668" i="35"/>
  <c r="E5669" i="35"/>
  <c r="E5670" i="35"/>
  <c r="E5671" i="35"/>
  <c r="E5672" i="35"/>
  <c r="E5673" i="35"/>
  <c r="E5674" i="35"/>
  <c r="E5675" i="35"/>
  <c r="E5676" i="35"/>
  <c r="E5677" i="35"/>
  <c r="E5678" i="35"/>
  <c r="E5679" i="35"/>
  <c r="E5680" i="35"/>
  <c r="E5681" i="35"/>
  <c r="E5682" i="35"/>
  <c r="E5683" i="35"/>
  <c r="E5684" i="35"/>
  <c r="E5685" i="35"/>
  <c r="E5686" i="35"/>
  <c r="E5687" i="35"/>
  <c r="E5688" i="35"/>
  <c r="E5689" i="35"/>
  <c r="E5690" i="35"/>
  <c r="E5691" i="35"/>
  <c r="E5692" i="35"/>
  <c r="E5693" i="35"/>
  <c r="E5694" i="35"/>
  <c r="E5695" i="35"/>
  <c r="E5696" i="35"/>
  <c r="E5697" i="35"/>
  <c r="E5698" i="35"/>
  <c r="E5699" i="35"/>
  <c r="E5700" i="35"/>
  <c r="E5701" i="35"/>
  <c r="E5702" i="35"/>
  <c r="E5703" i="35"/>
  <c r="E5704" i="35"/>
  <c r="E5705" i="35"/>
  <c r="E5706" i="35"/>
  <c r="E5707" i="35"/>
  <c r="E5708" i="35"/>
  <c r="E5709" i="35"/>
  <c r="E5710" i="35"/>
  <c r="E5711" i="35"/>
  <c r="E5712" i="35"/>
  <c r="E5713" i="35"/>
  <c r="E5714" i="35"/>
  <c r="E5715" i="35"/>
  <c r="E5716" i="35"/>
  <c r="E5717" i="35"/>
  <c r="E5718" i="35"/>
  <c r="E5719" i="35"/>
  <c r="E5720" i="35"/>
  <c r="E5721" i="35"/>
  <c r="E5722" i="35"/>
  <c r="E5723" i="35"/>
  <c r="E5724" i="35"/>
  <c r="E5725" i="35"/>
  <c r="E5726" i="35"/>
  <c r="E5727" i="35"/>
  <c r="E5728" i="35"/>
  <c r="E5729" i="35"/>
  <c r="E5730" i="35"/>
  <c r="E5731" i="35"/>
  <c r="E5732" i="35"/>
  <c r="E5733" i="35"/>
  <c r="E5734" i="35"/>
  <c r="E5735" i="35"/>
  <c r="E5736" i="35"/>
  <c r="E5737" i="35"/>
  <c r="E5738" i="35"/>
  <c r="E5739" i="35"/>
  <c r="E5740" i="35"/>
  <c r="E5741" i="35"/>
  <c r="E5742" i="35"/>
  <c r="E5743" i="35"/>
  <c r="E5744" i="35"/>
  <c r="E5745" i="35"/>
  <c r="E5746" i="35"/>
  <c r="E5747" i="35"/>
  <c r="E5748" i="35"/>
  <c r="E5749" i="35"/>
  <c r="E5750" i="35"/>
  <c r="E5751" i="35"/>
  <c r="E5752" i="35"/>
  <c r="E5753" i="35"/>
  <c r="E5754" i="35"/>
  <c r="E5755" i="35"/>
  <c r="E5756" i="35"/>
  <c r="E5757" i="35"/>
  <c r="E5758" i="35"/>
  <c r="E5759" i="35"/>
  <c r="E5760" i="35"/>
  <c r="E5761" i="35"/>
  <c r="E5762" i="35"/>
  <c r="E5763" i="35"/>
  <c r="E5764" i="35"/>
  <c r="E5765" i="35"/>
  <c r="E5766" i="35"/>
  <c r="E5767" i="35"/>
  <c r="E5768" i="35"/>
  <c r="E5769" i="35"/>
  <c r="E5770" i="35"/>
  <c r="E5771" i="35"/>
  <c r="E5772" i="35"/>
  <c r="E5773" i="35"/>
  <c r="E5774" i="35"/>
  <c r="E5775" i="35"/>
  <c r="E5776" i="35"/>
  <c r="E5777" i="35"/>
  <c r="E5778" i="35"/>
  <c r="E5779" i="35"/>
  <c r="E5780" i="35"/>
  <c r="E5781" i="35"/>
  <c r="E5782" i="35"/>
  <c r="E5783" i="35"/>
  <c r="E5784" i="35"/>
  <c r="E5785" i="35"/>
  <c r="E5786" i="35"/>
  <c r="E5787" i="35"/>
  <c r="E5788" i="35"/>
  <c r="E5789" i="35"/>
  <c r="E5790" i="35"/>
  <c r="E5791" i="35"/>
  <c r="E5792" i="35"/>
  <c r="E5793" i="35"/>
  <c r="E5794" i="35"/>
  <c r="E5795" i="35"/>
  <c r="E5796" i="35"/>
  <c r="E5797" i="35"/>
  <c r="E5798" i="35"/>
  <c r="E5799" i="35"/>
  <c r="E5800" i="35"/>
  <c r="E5801" i="35"/>
  <c r="E5802" i="35"/>
  <c r="E5803" i="35"/>
  <c r="E5804" i="35"/>
  <c r="E5805" i="35"/>
  <c r="E5806" i="35"/>
  <c r="E5807" i="35"/>
  <c r="E5808" i="35"/>
  <c r="E5809" i="35"/>
  <c r="E5810" i="35"/>
  <c r="E5811" i="35"/>
  <c r="E5812" i="35"/>
  <c r="E5813" i="35"/>
  <c r="E5814" i="35"/>
  <c r="E5815" i="35"/>
  <c r="E5816" i="35"/>
  <c r="E5817" i="35"/>
  <c r="E5818" i="35"/>
  <c r="E5819" i="35"/>
  <c r="E5820" i="35"/>
  <c r="E5821" i="35"/>
  <c r="E5822" i="35"/>
  <c r="E5823" i="35"/>
  <c r="E5824" i="35"/>
  <c r="E5825" i="35"/>
  <c r="E5826" i="35"/>
  <c r="E5827" i="35"/>
  <c r="E5828" i="35"/>
  <c r="E5829" i="35"/>
  <c r="E5830" i="35"/>
  <c r="E5831" i="35"/>
  <c r="E5832" i="35"/>
  <c r="E5833" i="35"/>
  <c r="E5834" i="35"/>
  <c r="E5835" i="35"/>
  <c r="E5836" i="35"/>
  <c r="E5837" i="35"/>
  <c r="E5838" i="35"/>
  <c r="E5839" i="35"/>
  <c r="E5840" i="35"/>
  <c r="E5841" i="35"/>
  <c r="E5842" i="35"/>
  <c r="E5843" i="35"/>
  <c r="E5844" i="35"/>
  <c r="E5845" i="35"/>
  <c r="E5846" i="35"/>
  <c r="E5847" i="35"/>
  <c r="E5848" i="35"/>
  <c r="E5849" i="35"/>
  <c r="E5850" i="35"/>
  <c r="E5851" i="35"/>
  <c r="E5852" i="35"/>
  <c r="E5853" i="35"/>
  <c r="E5854" i="35"/>
  <c r="E5855" i="35"/>
  <c r="E5856" i="35"/>
  <c r="E5857" i="35"/>
  <c r="E5858" i="35"/>
  <c r="E5859" i="35"/>
  <c r="E5860" i="35"/>
  <c r="E5861" i="35"/>
  <c r="E5862" i="35"/>
  <c r="E5863" i="35"/>
  <c r="E5864" i="35"/>
  <c r="E5865" i="35"/>
  <c r="E5866" i="35"/>
  <c r="E5867" i="35"/>
  <c r="E5868" i="35"/>
  <c r="E5869" i="35"/>
  <c r="E5870" i="35"/>
  <c r="E5871" i="35"/>
  <c r="E5872" i="35"/>
  <c r="E5873" i="35"/>
  <c r="E5874" i="35"/>
  <c r="E5875" i="35"/>
  <c r="E5876" i="35"/>
  <c r="E5877" i="35"/>
  <c r="E5878" i="35"/>
  <c r="E5879" i="35"/>
  <c r="E5880" i="35"/>
  <c r="E5881" i="35"/>
  <c r="E5882" i="35"/>
  <c r="E5883" i="35"/>
  <c r="E5884" i="35"/>
  <c r="E5885" i="35"/>
  <c r="E5886" i="35"/>
  <c r="E5887" i="35"/>
  <c r="E5888" i="35"/>
  <c r="E5889" i="35"/>
  <c r="E5890" i="35"/>
  <c r="E5891" i="35"/>
  <c r="E5892" i="35"/>
  <c r="E5893" i="35"/>
  <c r="E5894" i="35"/>
  <c r="E5895" i="35"/>
  <c r="E5896" i="35"/>
  <c r="E5897" i="35"/>
  <c r="E5898" i="35"/>
  <c r="E5899" i="35"/>
  <c r="E5900" i="35"/>
  <c r="E5901" i="35"/>
  <c r="E5902" i="35"/>
  <c r="E5903" i="35"/>
  <c r="E5904" i="35"/>
  <c r="E5905" i="35"/>
  <c r="E5906" i="35"/>
  <c r="E5907" i="35"/>
  <c r="E5908" i="35"/>
  <c r="E5909" i="35"/>
  <c r="E5910" i="35"/>
  <c r="E5911" i="35"/>
  <c r="E5912" i="35"/>
  <c r="E5913" i="35"/>
  <c r="E5914" i="35"/>
  <c r="E5915" i="35"/>
  <c r="E5916" i="35"/>
  <c r="E5917" i="35"/>
  <c r="E5918" i="35"/>
  <c r="E5919" i="35"/>
  <c r="E5920" i="35"/>
  <c r="E5921" i="35"/>
  <c r="E5922" i="35"/>
  <c r="E5923" i="35"/>
  <c r="E5924" i="35"/>
  <c r="E5925" i="35"/>
  <c r="E5926" i="35"/>
  <c r="E5927" i="35"/>
  <c r="E5928" i="35"/>
  <c r="E5929" i="35"/>
  <c r="E5930" i="35"/>
  <c r="E5931" i="35"/>
  <c r="E5932" i="35"/>
  <c r="E5933" i="35"/>
  <c r="E5934" i="35"/>
  <c r="E5935" i="35"/>
  <c r="E5936" i="35"/>
  <c r="E5937" i="35"/>
  <c r="E5938" i="35"/>
  <c r="E5939" i="35"/>
  <c r="E5940" i="35"/>
  <c r="E5941" i="35"/>
  <c r="E5942" i="35"/>
  <c r="E5943" i="35"/>
  <c r="E5944" i="35"/>
  <c r="E5945" i="35"/>
  <c r="E5946" i="35"/>
  <c r="E5947" i="35"/>
  <c r="E5948" i="35"/>
  <c r="E5949" i="35"/>
  <c r="E5950" i="35"/>
  <c r="E5951" i="35"/>
  <c r="E5952" i="35"/>
  <c r="E5953" i="35"/>
  <c r="E5954" i="35"/>
  <c r="E5955" i="35"/>
  <c r="E5956" i="35"/>
  <c r="E5957" i="35"/>
  <c r="E5958" i="35"/>
  <c r="E5959" i="35"/>
  <c r="E5960" i="35"/>
  <c r="E5961" i="35"/>
  <c r="E5962" i="35"/>
  <c r="E5963" i="35"/>
  <c r="E5964" i="35"/>
  <c r="E5965" i="35"/>
  <c r="E5966" i="35"/>
  <c r="E5967" i="35"/>
  <c r="E5968" i="35"/>
  <c r="E5969" i="35"/>
  <c r="E5970" i="35"/>
  <c r="E5971" i="35"/>
  <c r="E5972" i="35"/>
  <c r="E5973" i="35"/>
  <c r="E5974" i="35"/>
  <c r="E5975" i="35"/>
  <c r="E5976" i="35"/>
  <c r="E5977" i="35"/>
  <c r="E5978" i="35"/>
  <c r="E5979" i="35"/>
  <c r="E5980" i="35"/>
  <c r="E5981" i="35"/>
  <c r="E5982" i="35"/>
  <c r="E5983" i="35"/>
  <c r="E5984" i="35"/>
  <c r="E5985" i="35"/>
  <c r="E5986" i="35"/>
  <c r="E5987" i="35"/>
  <c r="E5988" i="35"/>
  <c r="E5989" i="35"/>
  <c r="E5990" i="35"/>
  <c r="E5991" i="35"/>
  <c r="E5992" i="35"/>
  <c r="E5993" i="35"/>
  <c r="E5994" i="35"/>
  <c r="E5995" i="35"/>
  <c r="E5996" i="35"/>
  <c r="E5997" i="35"/>
  <c r="E5998" i="35"/>
  <c r="E5999" i="35"/>
  <c r="E6000" i="35"/>
  <c r="E6001" i="35"/>
  <c r="E6002" i="35"/>
  <c r="E6003" i="35"/>
  <c r="E6004" i="35"/>
  <c r="E6005" i="35"/>
  <c r="E6006" i="35"/>
  <c r="E6007" i="35"/>
  <c r="E6008" i="35"/>
  <c r="E6009" i="35"/>
  <c r="E6010" i="35"/>
  <c r="E6011" i="35"/>
  <c r="E6012" i="35"/>
  <c r="E6013" i="35"/>
  <c r="E6014" i="35"/>
  <c r="E6015" i="35"/>
  <c r="E6016" i="35"/>
  <c r="E6017" i="35"/>
  <c r="E6018" i="35"/>
  <c r="E6019" i="35"/>
  <c r="E6020" i="35"/>
  <c r="E6021" i="35"/>
  <c r="E6022" i="35"/>
  <c r="E6023" i="35"/>
  <c r="E6024" i="35"/>
  <c r="E6025" i="35"/>
  <c r="E6026" i="35"/>
  <c r="E6027" i="35"/>
  <c r="E6028" i="35"/>
  <c r="E6029" i="35"/>
  <c r="E6030" i="35"/>
  <c r="E6031" i="35"/>
  <c r="E6032" i="35"/>
  <c r="E6033" i="35"/>
  <c r="E6034" i="35"/>
  <c r="E6035" i="35"/>
  <c r="E6036" i="35"/>
  <c r="E6037" i="35"/>
  <c r="E6038" i="35"/>
  <c r="E6039" i="35"/>
  <c r="E6040" i="35"/>
  <c r="E6041" i="35"/>
  <c r="E6042" i="35"/>
  <c r="E6043" i="35"/>
  <c r="E6044" i="35"/>
  <c r="E6045" i="35"/>
  <c r="E6046" i="35"/>
  <c r="E6047" i="35"/>
  <c r="E6048" i="35"/>
  <c r="E6049" i="35"/>
  <c r="E6050" i="35"/>
  <c r="E6051" i="35"/>
  <c r="E6052" i="35"/>
  <c r="E6053" i="35"/>
  <c r="E6054" i="35"/>
  <c r="E6055" i="35"/>
  <c r="E6056" i="35"/>
  <c r="E6057" i="35"/>
  <c r="E6058" i="35"/>
  <c r="E6059" i="35"/>
  <c r="E6060" i="35"/>
  <c r="E6061" i="35"/>
  <c r="E6062" i="35"/>
  <c r="E6063" i="35"/>
  <c r="E6064" i="35"/>
  <c r="E6065" i="35"/>
  <c r="E6066" i="35"/>
  <c r="E6067" i="35"/>
  <c r="E6068" i="35"/>
  <c r="E6069" i="35"/>
  <c r="E6070" i="35"/>
  <c r="E6071" i="35"/>
  <c r="E6072" i="35"/>
  <c r="E6073" i="35"/>
  <c r="E6074" i="35"/>
  <c r="E6075" i="35"/>
  <c r="E6076" i="35"/>
  <c r="E6077" i="35"/>
  <c r="E6078" i="35"/>
  <c r="E6079" i="35"/>
  <c r="E6080" i="35"/>
  <c r="E6081" i="35"/>
  <c r="E6082" i="35"/>
  <c r="E6083" i="35"/>
  <c r="E6084" i="35"/>
  <c r="E6085" i="35"/>
  <c r="E6086" i="35"/>
  <c r="E6087" i="35"/>
  <c r="E6088" i="35"/>
  <c r="E6089" i="35"/>
  <c r="E6090" i="35"/>
  <c r="E6091" i="35"/>
  <c r="E6092" i="35"/>
  <c r="E6093" i="35"/>
  <c r="E6094" i="35"/>
  <c r="E6095" i="35"/>
  <c r="E6096" i="35"/>
  <c r="E6097" i="35"/>
  <c r="E6098" i="35"/>
  <c r="E6099" i="35"/>
  <c r="E6100" i="35"/>
  <c r="E6101" i="35"/>
  <c r="E6102" i="35"/>
  <c r="E6103" i="35"/>
  <c r="E6104" i="35"/>
  <c r="E6105" i="35"/>
  <c r="E6106" i="35"/>
  <c r="E6107" i="35"/>
  <c r="E6108" i="35"/>
  <c r="E6109" i="35"/>
  <c r="E6110" i="35"/>
  <c r="E6111" i="35"/>
  <c r="E6112" i="35"/>
  <c r="E6113" i="35"/>
  <c r="E6114" i="35"/>
  <c r="E6115" i="35"/>
  <c r="E6116" i="35"/>
  <c r="E6117" i="35"/>
  <c r="E6118" i="35"/>
  <c r="E6119" i="35"/>
  <c r="E6120" i="35"/>
  <c r="E6121" i="35"/>
  <c r="E6122" i="35"/>
  <c r="E6123" i="35"/>
  <c r="E6124" i="35"/>
  <c r="E6125" i="35"/>
  <c r="E6126" i="35"/>
  <c r="E6127" i="35"/>
  <c r="E6128" i="35"/>
  <c r="E6129" i="35"/>
  <c r="E6130" i="35"/>
  <c r="E6131" i="35"/>
  <c r="E6132" i="35"/>
  <c r="E6133" i="35"/>
  <c r="E6134" i="35"/>
  <c r="E6135" i="35"/>
  <c r="E6136" i="35"/>
  <c r="E6137" i="35"/>
  <c r="E6138" i="35"/>
  <c r="E6139" i="35"/>
  <c r="E6140" i="35"/>
  <c r="E6141" i="35"/>
  <c r="E6142" i="35"/>
  <c r="E6143" i="35"/>
  <c r="E6144" i="35"/>
  <c r="E6145" i="35"/>
  <c r="E6146" i="35"/>
  <c r="E6147" i="35"/>
  <c r="E6148" i="35"/>
  <c r="E6149" i="35"/>
  <c r="E6150" i="35"/>
  <c r="E6151" i="35"/>
  <c r="E6152" i="35"/>
  <c r="E6153" i="35"/>
  <c r="E6154" i="35"/>
  <c r="E6155" i="35"/>
  <c r="E6156" i="35"/>
  <c r="E6157" i="35"/>
  <c r="E6158" i="35"/>
  <c r="E6159" i="35"/>
  <c r="E6160" i="35"/>
  <c r="E6161" i="35"/>
  <c r="E6162" i="35"/>
  <c r="E6163" i="35"/>
  <c r="E6164" i="35"/>
  <c r="E6165" i="35"/>
  <c r="E6166" i="35"/>
  <c r="E6167" i="35"/>
  <c r="E6168" i="35"/>
  <c r="E6169" i="35"/>
  <c r="E6170" i="35"/>
  <c r="E6171" i="35"/>
  <c r="E6172" i="35"/>
  <c r="E6173" i="35"/>
  <c r="E6174" i="35"/>
  <c r="E6175" i="35"/>
  <c r="E6176" i="35"/>
  <c r="E6177" i="35"/>
  <c r="E6178" i="35"/>
  <c r="E6179" i="35"/>
  <c r="E6180" i="35"/>
  <c r="E6181" i="35"/>
  <c r="E6182" i="35"/>
  <c r="E6183" i="35"/>
  <c r="E6184" i="35"/>
  <c r="E6185" i="35"/>
  <c r="E6186" i="35"/>
  <c r="E6187" i="35"/>
  <c r="E6188" i="35"/>
  <c r="E6189" i="35"/>
  <c r="E6190" i="35"/>
  <c r="E6191" i="35"/>
  <c r="E6192" i="35"/>
  <c r="E6193" i="35"/>
  <c r="E6194" i="35"/>
  <c r="E6195" i="35"/>
  <c r="E6196" i="35"/>
  <c r="E6197" i="35"/>
  <c r="E6198" i="35"/>
  <c r="E6199" i="35"/>
  <c r="E6200" i="35"/>
  <c r="E6201" i="35"/>
  <c r="E6202" i="35"/>
  <c r="E6203" i="35"/>
  <c r="E6204" i="35"/>
  <c r="E6205" i="35"/>
  <c r="E6206" i="35"/>
  <c r="E6207" i="35"/>
  <c r="E6208" i="35"/>
  <c r="E6209" i="35"/>
  <c r="E6210" i="35"/>
  <c r="E6211" i="35"/>
  <c r="E6212" i="35"/>
  <c r="E6213" i="35"/>
  <c r="E6214" i="35"/>
  <c r="E6215" i="35"/>
  <c r="E6216" i="35"/>
  <c r="E6217" i="35"/>
  <c r="E6218" i="35"/>
  <c r="E6219" i="35"/>
  <c r="E6220" i="35"/>
  <c r="E6221" i="35"/>
  <c r="E6222" i="35"/>
  <c r="E6223" i="35"/>
  <c r="E6224" i="35"/>
  <c r="E6225" i="35"/>
  <c r="E6226" i="35"/>
  <c r="E6227" i="35"/>
  <c r="E6228" i="35"/>
  <c r="E6229" i="35"/>
  <c r="E6230" i="35"/>
  <c r="E6231" i="35"/>
  <c r="E6232" i="35"/>
  <c r="E6233" i="35"/>
  <c r="E6234" i="35"/>
  <c r="E6235" i="35"/>
  <c r="E6236" i="35"/>
  <c r="E6237" i="35"/>
  <c r="E6238" i="35"/>
  <c r="E6239" i="35"/>
  <c r="E6240" i="35"/>
  <c r="E6241" i="35"/>
  <c r="E6242" i="35"/>
  <c r="E6243" i="35"/>
  <c r="E6244" i="35"/>
  <c r="E6245" i="35"/>
  <c r="E6246" i="35"/>
  <c r="E6247" i="35"/>
  <c r="E6248" i="35"/>
  <c r="E6249" i="35"/>
  <c r="E6250" i="35"/>
  <c r="E6251" i="35"/>
  <c r="E6252" i="35"/>
  <c r="E6253" i="35"/>
  <c r="E6254" i="35"/>
  <c r="E6255" i="35"/>
  <c r="E6256" i="35"/>
  <c r="E6257" i="35"/>
  <c r="E6258" i="35"/>
  <c r="E6259" i="35"/>
  <c r="E6260" i="35"/>
  <c r="E6261" i="35"/>
  <c r="E6262" i="35"/>
  <c r="E6263" i="35"/>
  <c r="E6264" i="35"/>
  <c r="E6265" i="35"/>
  <c r="E6266" i="35"/>
  <c r="E6267" i="35"/>
  <c r="E6268" i="35"/>
  <c r="E6269" i="35"/>
  <c r="E6270" i="35"/>
  <c r="E6271" i="35"/>
  <c r="E6272" i="35"/>
  <c r="E6273" i="35"/>
  <c r="E6274" i="35"/>
  <c r="E6275" i="35"/>
  <c r="E6276" i="35"/>
  <c r="E6277" i="35"/>
  <c r="E6278" i="35"/>
  <c r="E6279" i="35"/>
  <c r="E6280" i="35"/>
  <c r="E6281" i="35"/>
  <c r="E6282" i="35"/>
  <c r="E6283" i="35"/>
  <c r="E6284" i="35"/>
  <c r="E6285" i="35"/>
  <c r="E6286" i="35"/>
  <c r="E6287" i="35"/>
  <c r="E6288" i="35"/>
  <c r="E6289" i="35"/>
  <c r="E6290" i="35"/>
  <c r="E6291" i="35"/>
  <c r="E6292" i="35"/>
  <c r="E6293" i="35"/>
  <c r="E6294" i="35"/>
  <c r="E6295" i="35"/>
  <c r="E6296" i="35"/>
  <c r="E6297" i="35"/>
  <c r="E6298" i="35"/>
  <c r="E6299" i="35"/>
  <c r="E6300" i="35"/>
  <c r="E6301" i="35"/>
  <c r="E6302" i="35"/>
  <c r="E6303" i="35"/>
  <c r="E6304" i="35"/>
  <c r="E6305" i="35"/>
  <c r="E6306" i="35"/>
  <c r="E6307" i="35"/>
  <c r="E6308" i="35"/>
  <c r="E6309" i="35"/>
  <c r="E6310" i="35"/>
  <c r="E6311" i="35"/>
  <c r="E6312" i="35"/>
  <c r="E6313" i="35"/>
  <c r="E6314" i="35"/>
  <c r="E6315" i="35"/>
  <c r="E6316" i="35"/>
  <c r="E6317" i="35"/>
  <c r="E6318" i="35"/>
  <c r="E6319" i="35"/>
  <c r="E6320" i="35"/>
  <c r="E6321" i="35"/>
  <c r="E6322" i="35"/>
  <c r="E6323" i="35"/>
  <c r="E6324" i="35"/>
  <c r="E6325" i="35"/>
  <c r="E6326" i="35"/>
  <c r="E6327" i="35"/>
  <c r="E6328" i="35"/>
  <c r="E6329" i="35"/>
  <c r="E6330" i="35"/>
  <c r="E6331" i="35"/>
  <c r="E6332" i="35"/>
  <c r="E6333" i="35"/>
  <c r="E6334" i="35"/>
  <c r="E6335" i="35"/>
  <c r="E6336" i="35"/>
  <c r="E6337" i="35"/>
  <c r="E6338" i="35"/>
  <c r="E6339" i="35"/>
  <c r="E6340" i="35"/>
  <c r="E6341" i="35"/>
  <c r="E6342" i="35"/>
  <c r="E6343" i="35"/>
  <c r="E6344" i="35"/>
  <c r="E6345" i="35"/>
  <c r="E6346" i="35"/>
  <c r="E6347" i="35"/>
  <c r="E6348" i="35"/>
  <c r="E6349" i="35"/>
  <c r="E6350" i="35"/>
  <c r="E6351" i="35"/>
  <c r="E6352" i="35"/>
  <c r="E6353" i="35"/>
  <c r="E6354" i="35"/>
  <c r="E6355" i="35"/>
  <c r="E6356" i="35"/>
  <c r="E6357" i="35"/>
  <c r="E6358" i="35"/>
  <c r="E6359" i="35"/>
  <c r="E6360" i="35"/>
  <c r="E6361" i="35"/>
  <c r="E6362" i="35"/>
  <c r="E6363" i="35"/>
  <c r="E6364" i="35"/>
  <c r="E6365" i="35"/>
  <c r="E6366" i="35"/>
  <c r="E6367" i="35"/>
  <c r="E6368" i="35"/>
  <c r="E6369" i="35"/>
  <c r="E6370" i="35"/>
  <c r="E6371" i="35"/>
  <c r="E6372" i="35"/>
  <c r="E6373" i="35"/>
  <c r="E6374" i="35"/>
  <c r="E6375" i="35"/>
  <c r="E6376" i="35"/>
  <c r="E6377" i="35"/>
  <c r="E6378" i="35"/>
  <c r="E6379" i="35"/>
  <c r="E6380" i="35"/>
  <c r="E6381" i="35"/>
  <c r="E6382" i="35"/>
  <c r="E6383" i="35"/>
  <c r="E6384" i="35"/>
  <c r="E6385" i="35"/>
  <c r="E6386" i="35"/>
  <c r="E6387" i="35"/>
  <c r="E6388" i="35"/>
  <c r="E6389" i="35"/>
  <c r="E6390" i="35"/>
  <c r="E6391" i="35"/>
  <c r="E6392" i="35"/>
  <c r="E6393" i="35"/>
  <c r="E6394" i="35"/>
  <c r="E6395" i="35"/>
  <c r="E6396" i="35"/>
  <c r="E6397" i="35"/>
  <c r="E6398" i="35"/>
  <c r="E6399" i="35"/>
  <c r="E6400" i="35"/>
  <c r="E6401" i="35"/>
  <c r="E6402" i="35"/>
  <c r="E6403" i="35"/>
  <c r="E6404" i="35"/>
  <c r="E6405" i="35"/>
  <c r="E6406" i="35"/>
  <c r="E6407" i="35"/>
  <c r="E6408" i="35"/>
  <c r="E6409" i="35"/>
  <c r="E6410" i="35"/>
  <c r="E6411" i="35"/>
  <c r="E6412" i="35"/>
  <c r="E6413" i="35"/>
  <c r="E6414" i="35"/>
  <c r="E6415" i="35"/>
  <c r="E6416" i="35"/>
  <c r="E6417" i="35"/>
  <c r="E6418" i="35"/>
  <c r="E6419" i="35"/>
  <c r="E6420" i="35"/>
  <c r="E6421" i="35"/>
  <c r="E6422" i="35"/>
  <c r="E6423" i="35"/>
  <c r="E6424" i="35"/>
  <c r="E6425" i="35"/>
  <c r="E6426" i="35"/>
  <c r="E6427" i="35"/>
  <c r="E6428" i="35"/>
  <c r="E6429" i="35"/>
  <c r="E6430" i="35"/>
  <c r="E6431" i="35"/>
  <c r="E6432" i="35"/>
  <c r="E6433" i="35"/>
  <c r="E6434" i="35"/>
  <c r="E6435" i="35"/>
  <c r="E6436" i="35"/>
  <c r="E6437" i="35"/>
  <c r="E6438" i="35"/>
  <c r="E6439" i="35"/>
  <c r="E6440" i="35"/>
  <c r="E6441" i="35"/>
  <c r="E6442" i="35"/>
  <c r="E6443" i="35"/>
  <c r="E6444" i="35"/>
  <c r="E6445" i="35"/>
  <c r="E6446" i="35"/>
  <c r="E6447" i="35"/>
  <c r="E6448" i="35"/>
  <c r="E6449" i="35"/>
  <c r="E6450" i="35"/>
  <c r="E6451" i="35"/>
  <c r="E6452" i="35"/>
  <c r="E6453" i="35"/>
  <c r="E6454" i="35"/>
  <c r="E6455" i="35"/>
  <c r="E6456" i="35"/>
  <c r="E6457" i="35"/>
  <c r="E6458" i="35"/>
  <c r="E6459" i="35"/>
  <c r="E6460" i="35"/>
  <c r="E6461" i="35"/>
  <c r="E6462" i="35"/>
  <c r="E6463" i="35"/>
  <c r="E6464" i="35"/>
  <c r="E6465" i="35"/>
  <c r="E6466" i="35"/>
  <c r="E6467" i="35"/>
  <c r="E6468" i="35"/>
  <c r="E6469" i="35"/>
  <c r="E6470" i="35"/>
  <c r="E6471" i="35"/>
  <c r="E6472" i="35"/>
  <c r="E6473" i="35"/>
  <c r="E6474" i="35"/>
  <c r="E6475" i="35"/>
  <c r="E6476" i="35"/>
  <c r="E6477" i="35"/>
  <c r="E6478" i="35"/>
  <c r="E6479" i="35"/>
  <c r="E6480" i="35"/>
  <c r="E6481" i="35"/>
  <c r="E6482" i="35"/>
  <c r="E6483" i="35"/>
  <c r="E6484" i="35"/>
  <c r="E6485" i="35"/>
  <c r="E6486" i="35"/>
  <c r="E6487" i="35"/>
  <c r="E6488" i="35"/>
  <c r="E6489" i="35"/>
  <c r="E6490" i="35"/>
  <c r="E6491" i="35"/>
  <c r="E6492" i="35"/>
  <c r="E6493" i="35"/>
  <c r="E6494" i="35"/>
  <c r="E6495" i="35"/>
  <c r="E6496" i="35"/>
  <c r="E6497" i="35"/>
  <c r="E6498" i="35"/>
  <c r="E6499" i="35"/>
  <c r="E6500" i="35"/>
  <c r="E6501" i="35"/>
  <c r="E6502" i="35"/>
  <c r="E6503" i="35"/>
  <c r="E6504" i="35"/>
  <c r="E6505" i="35"/>
  <c r="E6506" i="35"/>
  <c r="E6507" i="35"/>
  <c r="E6508" i="35"/>
  <c r="E6509" i="35"/>
  <c r="E6510" i="35"/>
  <c r="E6511" i="35"/>
  <c r="E6512" i="35"/>
  <c r="E6513" i="35"/>
  <c r="E6514" i="35"/>
  <c r="E6515" i="35"/>
  <c r="E6516" i="35"/>
  <c r="E6517" i="35"/>
  <c r="E6518" i="35"/>
  <c r="E6519" i="35"/>
  <c r="E6520" i="35"/>
  <c r="E6521" i="35"/>
  <c r="E6522" i="35"/>
  <c r="E6523" i="35"/>
  <c r="E6524" i="35"/>
  <c r="E6525" i="35"/>
  <c r="E6526" i="35"/>
  <c r="E6527" i="35"/>
  <c r="E6528" i="35"/>
  <c r="E6529" i="35"/>
  <c r="E6530" i="35"/>
  <c r="E6531" i="35"/>
  <c r="E6532" i="35"/>
  <c r="E6533" i="35"/>
  <c r="E6534" i="35"/>
  <c r="E6535" i="35"/>
  <c r="E6536" i="35"/>
  <c r="E6537" i="35"/>
  <c r="E6538" i="35"/>
  <c r="E6539" i="35"/>
  <c r="E6540" i="35"/>
  <c r="E6541" i="35"/>
  <c r="E6542" i="35"/>
  <c r="E6543" i="35"/>
  <c r="E6544" i="35"/>
  <c r="E6545" i="35"/>
  <c r="E6546" i="35"/>
  <c r="E6547" i="35"/>
  <c r="E6548" i="35"/>
  <c r="E6549" i="35"/>
  <c r="E6550" i="35"/>
  <c r="E6551" i="35"/>
  <c r="E6552" i="35"/>
  <c r="E6553" i="35"/>
  <c r="E6554" i="35"/>
  <c r="E6555" i="35"/>
  <c r="E6556" i="35"/>
  <c r="E6557" i="35"/>
  <c r="E6558" i="35"/>
  <c r="E6559" i="35"/>
  <c r="E6560" i="35"/>
  <c r="E6561" i="35"/>
  <c r="E6562" i="35"/>
  <c r="E6563" i="35"/>
  <c r="E6564" i="35"/>
  <c r="E6565" i="35"/>
  <c r="E6566" i="35"/>
  <c r="E6567" i="35"/>
  <c r="E6568" i="35"/>
  <c r="E6569" i="35"/>
  <c r="E6570" i="35"/>
  <c r="E6571" i="35"/>
  <c r="E6572" i="35"/>
  <c r="E6573" i="35"/>
  <c r="E6574" i="35"/>
  <c r="E6575" i="35"/>
  <c r="E6576" i="35"/>
  <c r="E6577" i="35"/>
  <c r="E6578" i="35"/>
  <c r="E6579" i="35"/>
  <c r="E6580" i="35"/>
  <c r="E6581" i="35"/>
  <c r="E6582" i="35"/>
  <c r="E6583" i="35"/>
  <c r="E6584" i="35"/>
  <c r="E6585" i="35"/>
  <c r="E6586" i="35"/>
  <c r="E6587" i="35"/>
  <c r="E6588" i="35"/>
  <c r="E6589" i="35"/>
  <c r="E6590" i="35"/>
  <c r="E6591" i="35"/>
  <c r="E6592" i="35"/>
  <c r="E6593" i="35"/>
  <c r="E6594" i="35"/>
  <c r="E6595" i="35"/>
  <c r="E6596" i="35"/>
  <c r="E6597" i="35"/>
  <c r="E6598" i="35"/>
  <c r="E6599" i="35"/>
  <c r="E6600" i="35"/>
  <c r="E6601" i="35"/>
  <c r="E6602" i="35"/>
  <c r="E6603" i="35"/>
  <c r="E6604" i="35"/>
  <c r="E6605" i="35"/>
  <c r="E6606" i="35"/>
  <c r="E6607" i="35"/>
  <c r="E6608" i="35"/>
  <c r="E6609" i="35"/>
  <c r="E6610" i="35"/>
  <c r="E6611" i="35"/>
  <c r="E6612" i="35"/>
  <c r="E6613" i="35"/>
  <c r="E6614" i="35"/>
  <c r="E6615" i="35"/>
  <c r="E6616" i="35"/>
  <c r="E6617" i="35"/>
  <c r="E6618" i="35"/>
  <c r="E6619" i="35"/>
  <c r="E6620" i="35"/>
  <c r="E6621" i="35"/>
  <c r="E6622" i="35"/>
  <c r="E6623" i="35"/>
  <c r="E6624" i="35"/>
  <c r="E6625" i="35"/>
  <c r="E6626" i="35"/>
  <c r="E6627" i="35"/>
  <c r="E6628" i="35"/>
  <c r="E6629" i="35"/>
  <c r="E6630" i="35"/>
  <c r="E6631" i="35"/>
  <c r="E6632" i="35"/>
  <c r="E6633" i="35"/>
  <c r="E6634" i="35"/>
  <c r="E6635" i="35"/>
  <c r="E6636" i="35"/>
  <c r="E6637" i="35"/>
  <c r="E6638" i="35"/>
  <c r="E6639" i="35"/>
  <c r="E6640" i="35"/>
  <c r="E6641" i="35"/>
  <c r="E6642" i="35"/>
  <c r="E6643" i="35"/>
  <c r="E6644" i="35"/>
  <c r="E6645" i="35"/>
  <c r="E6646" i="35"/>
  <c r="E6647" i="35"/>
  <c r="E6648" i="35"/>
  <c r="E6649" i="35"/>
  <c r="E6650" i="35"/>
  <c r="E6651" i="35"/>
  <c r="E6652" i="35"/>
  <c r="E6653" i="35"/>
  <c r="E6654" i="35"/>
  <c r="E6655" i="35"/>
  <c r="E6656" i="35"/>
  <c r="E6657" i="35"/>
  <c r="E6658" i="35"/>
  <c r="E6659" i="35"/>
  <c r="E6660" i="35"/>
  <c r="E6661" i="35"/>
  <c r="E6662" i="35"/>
  <c r="E6663" i="35"/>
  <c r="E6664" i="35"/>
  <c r="E6665" i="35"/>
  <c r="E6666" i="35"/>
  <c r="E6667" i="35"/>
  <c r="E6668" i="35"/>
  <c r="E6669" i="35"/>
  <c r="E6670" i="35"/>
  <c r="E6671" i="35"/>
  <c r="E6672" i="35"/>
  <c r="E6673" i="35"/>
  <c r="E6674" i="35"/>
  <c r="E6675" i="35"/>
  <c r="E6676" i="35"/>
  <c r="E6677" i="35"/>
  <c r="E6678" i="35"/>
  <c r="E6679" i="35"/>
  <c r="E6680" i="35"/>
  <c r="E6681" i="35"/>
  <c r="E6682" i="35"/>
  <c r="E6683" i="35"/>
  <c r="E6684" i="35"/>
  <c r="E6685" i="35"/>
  <c r="E6686" i="35"/>
  <c r="E6687" i="35"/>
  <c r="E6688" i="35"/>
  <c r="E6689" i="35"/>
  <c r="E6690" i="35"/>
  <c r="E6691" i="35"/>
  <c r="E6692" i="35"/>
  <c r="E6693" i="35"/>
  <c r="E6694" i="35"/>
  <c r="E6695" i="35"/>
  <c r="E6696" i="35"/>
  <c r="E6697" i="35"/>
  <c r="E6698" i="35"/>
  <c r="E6699" i="35"/>
  <c r="E6700" i="35"/>
  <c r="E6701" i="35"/>
  <c r="E6702" i="35"/>
  <c r="E6703" i="35"/>
  <c r="E6704" i="35"/>
  <c r="E6705" i="35"/>
  <c r="E6706" i="35"/>
  <c r="E6707" i="35"/>
  <c r="E6708" i="35"/>
  <c r="E6709" i="35"/>
  <c r="E6710" i="35"/>
  <c r="E6711" i="35"/>
  <c r="E6712" i="35"/>
  <c r="E6713" i="35"/>
  <c r="E6714" i="35"/>
  <c r="E6715" i="35"/>
  <c r="E6716" i="35"/>
  <c r="E6717" i="35"/>
  <c r="E6718" i="35"/>
  <c r="E6719" i="35"/>
  <c r="E6720" i="35"/>
  <c r="E6721" i="35"/>
  <c r="E6722" i="35"/>
  <c r="E6723" i="35"/>
  <c r="E6724" i="35"/>
  <c r="E6725" i="35"/>
  <c r="E6726" i="35"/>
  <c r="E6727" i="35"/>
  <c r="E6728" i="35"/>
  <c r="E6729" i="35"/>
  <c r="E6730" i="35"/>
  <c r="E6731" i="35"/>
  <c r="E6732" i="35"/>
  <c r="E6733" i="35"/>
  <c r="E6734" i="35"/>
  <c r="E6735" i="35"/>
  <c r="E6736" i="35"/>
  <c r="E6737" i="35"/>
  <c r="E6738" i="35"/>
  <c r="E6739" i="35"/>
  <c r="E6740" i="35"/>
  <c r="E6741" i="35"/>
  <c r="E6742" i="35"/>
  <c r="E6743" i="35"/>
  <c r="E6744" i="35"/>
  <c r="E6745" i="35"/>
  <c r="E6746" i="35"/>
  <c r="E6747" i="35"/>
  <c r="E6748" i="35"/>
  <c r="E6749" i="35"/>
  <c r="E6750" i="35"/>
  <c r="E6751" i="35"/>
  <c r="E6752" i="35"/>
  <c r="E6753" i="35"/>
  <c r="E6754" i="35"/>
  <c r="E6755" i="35"/>
  <c r="E6756" i="35"/>
  <c r="E6757" i="35"/>
  <c r="E6758" i="35"/>
  <c r="E6759" i="35"/>
  <c r="E6760" i="35"/>
  <c r="E6761" i="35"/>
  <c r="E6762" i="35"/>
  <c r="E6763" i="35"/>
  <c r="E6764" i="35"/>
  <c r="E6765" i="35"/>
  <c r="E6766" i="35"/>
  <c r="E6767" i="35"/>
  <c r="E6768" i="35"/>
  <c r="E6769" i="35"/>
  <c r="E6770" i="35"/>
  <c r="E6771" i="35"/>
  <c r="E6772" i="35"/>
  <c r="E6773" i="35"/>
  <c r="E6774" i="35"/>
  <c r="E6775" i="35"/>
  <c r="E6776" i="35"/>
  <c r="E6777" i="35"/>
  <c r="E6778" i="35"/>
  <c r="E6779" i="35"/>
  <c r="E6780" i="35"/>
  <c r="E6781" i="35"/>
  <c r="E6782" i="35"/>
  <c r="E6783" i="35"/>
  <c r="E6784" i="35"/>
  <c r="E6785" i="35"/>
  <c r="E6786" i="35"/>
  <c r="E6787" i="35"/>
  <c r="E6788" i="35"/>
  <c r="E6789" i="35"/>
  <c r="E6790" i="35"/>
  <c r="E6791" i="35"/>
  <c r="E6792" i="35"/>
  <c r="E6793" i="35"/>
  <c r="E6794" i="35"/>
  <c r="E6795" i="35"/>
  <c r="E6796" i="35"/>
  <c r="E6797" i="35"/>
  <c r="E6798" i="35"/>
  <c r="E6799" i="35"/>
  <c r="E6800" i="35"/>
  <c r="E6801" i="35"/>
  <c r="E6802" i="35"/>
  <c r="E6803" i="35"/>
  <c r="E6804" i="35"/>
  <c r="E6805" i="35"/>
  <c r="E6806" i="35"/>
  <c r="E6807" i="35"/>
  <c r="E6808" i="35"/>
  <c r="E6809" i="35"/>
  <c r="E6810" i="35"/>
  <c r="E6811" i="35"/>
  <c r="E6812" i="35"/>
  <c r="E6813" i="35"/>
  <c r="E6814" i="35"/>
  <c r="E6815" i="35"/>
  <c r="E6816" i="35"/>
  <c r="E6817" i="35"/>
  <c r="E6818" i="35"/>
  <c r="E6819" i="35"/>
  <c r="E6820" i="35"/>
  <c r="E6821" i="35"/>
  <c r="E6822" i="35"/>
  <c r="E6823" i="35"/>
  <c r="E6824" i="35"/>
  <c r="E6825" i="35"/>
  <c r="E6826" i="35"/>
  <c r="E6827" i="35"/>
  <c r="E6828" i="35"/>
  <c r="E6829" i="35"/>
  <c r="E6830" i="35"/>
  <c r="E6831" i="35"/>
  <c r="E6832" i="35"/>
  <c r="E6833" i="35"/>
  <c r="E6834" i="35"/>
  <c r="E6835" i="35"/>
  <c r="E6836" i="35"/>
  <c r="E6837" i="35"/>
  <c r="E6838" i="35"/>
  <c r="E6839" i="35"/>
  <c r="E6840" i="35"/>
  <c r="E6841" i="35"/>
  <c r="E6842" i="35"/>
  <c r="E6843" i="35"/>
  <c r="E6844" i="35"/>
  <c r="E6845" i="35"/>
  <c r="E6846" i="35"/>
  <c r="E6847" i="35"/>
  <c r="E6848" i="35"/>
  <c r="E6849" i="35"/>
  <c r="E6850" i="35"/>
  <c r="E6851" i="35"/>
  <c r="E6852" i="35"/>
  <c r="E6853" i="35"/>
  <c r="E6854" i="35"/>
  <c r="E6855" i="35"/>
  <c r="E6856" i="35"/>
  <c r="E6857" i="35"/>
  <c r="E6858" i="35"/>
  <c r="E6859" i="35"/>
  <c r="E6860" i="35"/>
  <c r="E6861" i="35"/>
  <c r="E6862" i="35"/>
  <c r="E6863" i="35"/>
  <c r="E6864" i="35"/>
  <c r="E6865" i="35"/>
  <c r="E6866" i="35"/>
  <c r="E6867" i="35"/>
  <c r="E6868" i="35"/>
  <c r="E6869" i="35"/>
  <c r="E6870" i="35"/>
  <c r="E6871" i="35"/>
  <c r="E6872" i="35"/>
  <c r="E6873" i="35"/>
  <c r="E6874" i="35"/>
  <c r="E6875" i="35"/>
  <c r="E6876" i="35"/>
  <c r="E6877" i="35"/>
  <c r="E6878" i="35"/>
  <c r="E6879" i="35"/>
  <c r="E6880" i="35"/>
  <c r="E6881" i="35"/>
  <c r="E6882" i="35"/>
  <c r="E6883" i="35"/>
  <c r="E6884" i="35"/>
  <c r="E6885" i="35"/>
  <c r="E6886" i="35"/>
  <c r="E6887" i="35"/>
  <c r="E6888" i="35"/>
  <c r="E6889" i="35"/>
  <c r="E6890" i="35"/>
  <c r="E6891" i="35"/>
  <c r="E6892" i="35"/>
  <c r="E6893" i="35"/>
  <c r="E6894" i="35"/>
  <c r="E6895" i="35"/>
  <c r="E6896" i="35"/>
  <c r="E6897" i="35"/>
  <c r="E6898" i="35"/>
  <c r="E6899" i="35"/>
  <c r="E6900" i="35"/>
  <c r="E6901" i="35"/>
  <c r="E6902" i="35"/>
  <c r="E6903" i="35"/>
  <c r="E6904" i="35"/>
  <c r="E6905" i="35"/>
  <c r="E6906" i="35"/>
  <c r="E6907" i="35"/>
  <c r="E6908" i="35"/>
  <c r="E6909" i="35"/>
  <c r="E6910" i="35"/>
  <c r="E6911" i="35"/>
  <c r="E6912" i="35"/>
  <c r="E6913" i="35"/>
  <c r="E6914" i="35"/>
  <c r="E6915" i="35"/>
  <c r="E6916" i="35"/>
  <c r="E6917" i="35"/>
  <c r="E6918" i="35"/>
  <c r="E6919" i="35"/>
  <c r="E6920" i="35"/>
  <c r="E6921" i="35"/>
  <c r="E6922" i="35"/>
  <c r="E6923" i="35"/>
  <c r="E6924" i="35"/>
  <c r="E6925" i="35"/>
  <c r="E6926" i="35"/>
  <c r="E6927" i="35"/>
  <c r="E6928" i="35"/>
  <c r="E6929" i="35"/>
  <c r="E6930" i="35"/>
  <c r="E6931" i="35"/>
  <c r="E6932" i="35"/>
  <c r="E6933" i="35"/>
  <c r="E6934" i="35"/>
  <c r="E6935" i="35"/>
  <c r="E6936" i="35"/>
  <c r="E6937" i="35"/>
  <c r="E6938" i="35"/>
  <c r="E6939" i="35"/>
  <c r="E6940" i="35"/>
  <c r="E6941" i="35"/>
  <c r="E6942" i="35"/>
  <c r="E6943" i="35"/>
  <c r="E6944" i="35"/>
  <c r="E6945" i="35"/>
  <c r="E6946" i="35"/>
  <c r="E6947" i="35"/>
  <c r="E6948" i="35"/>
  <c r="E6949" i="35"/>
  <c r="E6950" i="35"/>
  <c r="E6951" i="35"/>
  <c r="E6952" i="35"/>
  <c r="E6953" i="35"/>
  <c r="E6954" i="35"/>
  <c r="E6955" i="35"/>
  <c r="E6956" i="35"/>
  <c r="E6957" i="35"/>
  <c r="E6958" i="35"/>
  <c r="E6959" i="35"/>
  <c r="E6960" i="35"/>
  <c r="E6961" i="35"/>
  <c r="E6962" i="35"/>
  <c r="E6963" i="35"/>
  <c r="E6964" i="35"/>
  <c r="E6965" i="35"/>
  <c r="E6966" i="35"/>
  <c r="E6967" i="35"/>
  <c r="E6968" i="35"/>
  <c r="E6969" i="35"/>
  <c r="E6970" i="35"/>
  <c r="E6971" i="35"/>
  <c r="E6972" i="35"/>
  <c r="E6973" i="35"/>
  <c r="E6974" i="35"/>
  <c r="E6975" i="35"/>
  <c r="E6976" i="35"/>
  <c r="E6977" i="35"/>
  <c r="E6978" i="35"/>
  <c r="E6979" i="35"/>
  <c r="E6980" i="35"/>
  <c r="E6981" i="35"/>
  <c r="E6982" i="35"/>
  <c r="E6983" i="35"/>
  <c r="E6984" i="35"/>
  <c r="E6985" i="35"/>
  <c r="E6986" i="35"/>
  <c r="E6987" i="35"/>
  <c r="E6988" i="35"/>
  <c r="E6989" i="35"/>
  <c r="E6990" i="35"/>
  <c r="E6991" i="35"/>
  <c r="E6992" i="35"/>
  <c r="E6993" i="35"/>
  <c r="E6994" i="35"/>
  <c r="E6995" i="35"/>
  <c r="E6996" i="35"/>
  <c r="E6997" i="35"/>
  <c r="E6998" i="35"/>
  <c r="E6999" i="35"/>
  <c r="E7000" i="35"/>
  <c r="E7001" i="35"/>
  <c r="E7002" i="35"/>
  <c r="E7003" i="35"/>
  <c r="E7004" i="35"/>
  <c r="E7005" i="35"/>
  <c r="E7006" i="35"/>
  <c r="E7007" i="35"/>
  <c r="E7008" i="35"/>
  <c r="E7009" i="35"/>
  <c r="E7010" i="35"/>
  <c r="E7011" i="35"/>
  <c r="E7012" i="35"/>
  <c r="E7013" i="35"/>
  <c r="E7014" i="35"/>
  <c r="E7015" i="35"/>
  <c r="E7016" i="35"/>
  <c r="E7017" i="35"/>
  <c r="E7018" i="35"/>
  <c r="E7019" i="35"/>
  <c r="E7020" i="35"/>
  <c r="E7021" i="35"/>
  <c r="E7022" i="35"/>
  <c r="E7023" i="35"/>
  <c r="E7024" i="35"/>
  <c r="E7025" i="35"/>
  <c r="E7026" i="35"/>
  <c r="E7027" i="35"/>
  <c r="E7028" i="35"/>
  <c r="E7029" i="35"/>
  <c r="E7030" i="35"/>
  <c r="E7031" i="35"/>
  <c r="E7032" i="35"/>
  <c r="E7033" i="35"/>
  <c r="E7034" i="35"/>
  <c r="E7035" i="35"/>
  <c r="E7036" i="35"/>
  <c r="E7037" i="35"/>
  <c r="E7038" i="35"/>
  <c r="E7039" i="35"/>
  <c r="E7040" i="35"/>
  <c r="E7041" i="35"/>
  <c r="E7042" i="35"/>
  <c r="E7043" i="35"/>
  <c r="E7044" i="35"/>
  <c r="E7045" i="35"/>
  <c r="E7046" i="35"/>
  <c r="E7047" i="35"/>
  <c r="E7048" i="35"/>
  <c r="E7049" i="35"/>
  <c r="E7050" i="35"/>
  <c r="E7051" i="35"/>
  <c r="E7052" i="35"/>
  <c r="E7053" i="35"/>
  <c r="E7054" i="35"/>
  <c r="E7055" i="35"/>
  <c r="E7056" i="35"/>
  <c r="E7057" i="35"/>
  <c r="E7058" i="35"/>
  <c r="E7059" i="35"/>
  <c r="E7060" i="35"/>
  <c r="E7061" i="35"/>
  <c r="E7062" i="35"/>
  <c r="E7063" i="35"/>
  <c r="E7064" i="35"/>
  <c r="E7065" i="35"/>
  <c r="E7066" i="35"/>
  <c r="E7067" i="35"/>
  <c r="E7068" i="35"/>
  <c r="E7069" i="35"/>
  <c r="E7070" i="35"/>
  <c r="E7071" i="35"/>
  <c r="E7072" i="35"/>
  <c r="E7073" i="35"/>
  <c r="E7074" i="35"/>
  <c r="E7075" i="35"/>
  <c r="E7076" i="35"/>
  <c r="E7077" i="35"/>
  <c r="E7078" i="35"/>
  <c r="E7079" i="35"/>
  <c r="E7080" i="35"/>
  <c r="E7081" i="35"/>
  <c r="E7082" i="35"/>
  <c r="E7083" i="35"/>
  <c r="E7084" i="35"/>
  <c r="E7085" i="35"/>
  <c r="E7086" i="35"/>
  <c r="E7087" i="35"/>
  <c r="E7088" i="35"/>
  <c r="E7089" i="35"/>
  <c r="E7090" i="35"/>
  <c r="E7091" i="35"/>
  <c r="E7092" i="35"/>
  <c r="E7093" i="35"/>
  <c r="E7094" i="35"/>
  <c r="E7095" i="35"/>
  <c r="E7096" i="35"/>
  <c r="E7097" i="35"/>
  <c r="E7098" i="35"/>
  <c r="E7099" i="35"/>
  <c r="E7100" i="35"/>
  <c r="E7101" i="35"/>
  <c r="E7102" i="35"/>
  <c r="E7103" i="35"/>
  <c r="E7104" i="35"/>
  <c r="E7105" i="35"/>
  <c r="E7106" i="35"/>
  <c r="E7107" i="35"/>
  <c r="E7108" i="35"/>
  <c r="E7109" i="35"/>
  <c r="E7110" i="35"/>
  <c r="E7111" i="35"/>
  <c r="E7112" i="35"/>
  <c r="E7113" i="35"/>
  <c r="E7114" i="35"/>
  <c r="E7115" i="35"/>
  <c r="E7116" i="35"/>
  <c r="E7117" i="35"/>
  <c r="E7118" i="35"/>
  <c r="E7119" i="35"/>
  <c r="E7120" i="35"/>
  <c r="E7121" i="35"/>
  <c r="E7122" i="35"/>
  <c r="E7123" i="35"/>
  <c r="E7124" i="35"/>
  <c r="E7125" i="35"/>
  <c r="E7126" i="35"/>
  <c r="E7127" i="35"/>
  <c r="E7128" i="35"/>
  <c r="E7129" i="35"/>
  <c r="E7130" i="35"/>
  <c r="E7131" i="35"/>
  <c r="E7132" i="35"/>
  <c r="E7133" i="35"/>
  <c r="E7134" i="35"/>
  <c r="E7135" i="35"/>
  <c r="E7136" i="35"/>
  <c r="E7137" i="35"/>
  <c r="E7138" i="35"/>
  <c r="E7139" i="35"/>
  <c r="E7140" i="35"/>
  <c r="E7141" i="35"/>
  <c r="E7142" i="35"/>
  <c r="E7143" i="35"/>
  <c r="E7144" i="35"/>
  <c r="E7145" i="35"/>
  <c r="E7146" i="35"/>
  <c r="E7147" i="35"/>
  <c r="E7148" i="35"/>
  <c r="E7149" i="35"/>
  <c r="E7150" i="35"/>
  <c r="E7151" i="35"/>
  <c r="E7152" i="35"/>
  <c r="E7153" i="35"/>
  <c r="E7154" i="35"/>
  <c r="E7155" i="35"/>
  <c r="E7156" i="35"/>
  <c r="E7157" i="35"/>
  <c r="E7158" i="35"/>
  <c r="E7159" i="35"/>
  <c r="E7160" i="35"/>
  <c r="E7161" i="35"/>
  <c r="E7162" i="35"/>
  <c r="E7163" i="35"/>
  <c r="E7164" i="35"/>
  <c r="E7165" i="35"/>
  <c r="E7166" i="35"/>
  <c r="E7167" i="35"/>
  <c r="E7168" i="35"/>
  <c r="E7169" i="35"/>
  <c r="E7170" i="35"/>
  <c r="E7171" i="35"/>
  <c r="E7172" i="35"/>
  <c r="E7173" i="35"/>
  <c r="E7174" i="35"/>
  <c r="E7175" i="35"/>
  <c r="E7176" i="35"/>
  <c r="E7177" i="35"/>
  <c r="E7178" i="35"/>
  <c r="E7179" i="35"/>
  <c r="E7180" i="35"/>
  <c r="E7181" i="35"/>
  <c r="E7182" i="35"/>
  <c r="E7183" i="35"/>
  <c r="E7184" i="35"/>
  <c r="E7185" i="35"/>
  <c r="E7186" i="35"/>
  <c r="E7187" i="35"/>
  <c r="E7188" i="35"/>
  <c r="E7189" i="35"/>
  <c r="E7190" i="35"/>
  <c r="E7191" i="35"/>
  <c r="E7192" i="35"/>
  <c r="E7193" i="35"/>
  <c r="E7194" i="35"/>
  <c r="E7195" i="35"/>
  <c r="E7196" i="35"/>
  <c r="E7197" i="35"/>
  <c r="E7198" i="35"/>
  <c r="E7199" i="35"/>
  <c r="E7200" i="35"/>
  <c r="E7201" i="35"/>
  <c r="E7202" i="35"/>
  <c r="E7203" i="35"/>
  <c r="E7204" i="35"/>
  <c r="E7205" i="35"/>
  <c r="E7206" i="35"/>
  <c r="E7207" i="35"/>
  <c r="E7208" i="35"/>
  <c r="E7209" i="35"/>
  <c r="E7210" i="35"/>
  <c r="E7211" i="35"/>
  <c r="E7212" i="35"/>
  <c r="E7213" i="35"/>
  <c r="E7214" i="35"/>
  <c r="E7215" i="35"/>
  <c r="E7216" i="35"/>
  <c r="E7217" i="35"/>
  <c r="E7218" i="35"/>
  <c r="E7219" i="35"/>
  <c r="E7220" i="35"/>
  <c r="E7221" i="35"/>
  <c r="E7222" i="35"/>
  <c r="E7223" i="35"/>
  <c r="E7224" i="35"/>
  <c r="E7225" i="35"/>
  <c r="E7226" i="35"/>
  <c r="E7227" i="35"/>
  <c r="E7228" i="35"/>
  <c r="E7229" i="35"/>
  <c r="E7230" i="35"/>
  <c r="E7231" i="35"/>
  <c r="E7232" i="35"/>
  <c r="E7233" i="35"/>
  <c r="E7234" i="35"/>
  <c r="E7235" i="35"/>
  <c r="E7236" i="35"/>
  <c r="E7237" i="35"/>
  <c r="E7238" i="35"/>
  <c r="E7239" i="35"/>
  <c r="E7240" i="35"/>
  <c r="E7241" i="35"/>
  <c r="E7242" i="35"/>
  <c r="E7243" i="35"/>
  <c r="E7244" i="35"/>
  <c r="E7245" i="35"/>
  <c r="E7246" i="35"/>
  <c r="E7247" i="35"/>
  <c r="E7248" i="35"/>
  <c r="E7249" i="35"/>
  <c r="E7250" i="35"/>
  <c r="E7251" i="35"/>
  <c r="E7252" i="35"/>
  <c r="E7253" i="35"/>
  <c r="E7254" i="35"/>
  <c r="E7255" i="35"/>
  <c r="E7256" i="35"/>
  <c r="E7257" i="35"/>
  <c r="E7258" i="35"/>
  <c r="E7259" i="35"/>
  <c r="E7260" i="35"/>
  <c r="E7261" i="35"/>
  <c r="E7262" i="35"/>
  <c r="E7263" i="35"/>
  <c r="E7264" i="35"/>
  <c r="E7265" i="35"/>
  <c r="E7266" i="35"/>
  <c r="E7267" i="35"/>
  <c r="E7268" i="35"/>
  <c r="E7269" i="35"/>
  <c r="E7270" i="35"/>
  <c r="E7271" i="35"/>
  <c r="E7272" i="35"/>
  <c r="E7273" i="35"/>
  <c r="E7274" i="35"/>
  <c r="E7275" i="35"/>
  <c r="E7276" i="35"/>
  <c r="E7277" i="35"/>
  <c r="E7278" i="35"/>
  <c r="E7279" i="35"/>
  <c r="E7280" i="35"/>
  <c r="E7281" i="35"/>
  <c r="E7282" i="35"/>
  <c r="E7283" i="35"/>
  <c r="E7284" i="35"/>
  <c r="E7285" i="35"/>
  <c r="E7286" i="35"/>
  <c r="E7287" i="35"/>
  <c r="E7288" i="35"/>
  <c r="E7289" i="35"/>
  <c r="E7290" i="35"/>
  <c r="E7291" i="35"/>
  <c r="E7292" i="35"/>
  <c r="E7293" i="35"/>
  <c r="E7294" i="35"/>
  <c r="E7295" i="35"/>
  <c r="E7296" i="35"/>
  <c r="E7297" i="35"/>
  <c r="E7298" i="35"/>
  <c r="E7299" i="35"/>
  <c r="E7300" i="35"/>
  <c r="E7301" i="35"/>
  <c r="E7302" i="35"/>
  <c r="E7303" i="35"/>
  <c r="E7304" i="35"/>
  <c r="E7305" i="35"/>
  <c r="E7306" i="35"/>
  <c r="E7307" i="35"/>
  <c r="E7308" i="35"/>
  <c r="E7309" i="35"/>
  <c r="E7310" i="35"/>
  <c r="E7311" i="35"/>
  <c r="E7312" i="35"/>
  <c r="E7313" i="35"/>
  <c r="E7314" i="35"/>
  <c r="E7315" i="35"/>
  <c r="E7316" i="35"/>
  <c r="E7317" i="35"/>
  <c r="E7318" i="35"/>
  <c r="E7319" i="35"/>
  <c r="E7320" i="35"/>
  <c r="E7321" i="35"/>
  <c r="E7322" i="35"/>
  <c r="E7323" i="35"/>
  <c r="E7324" i="35"/>
  <c r="E7325" i="35"/>
  <c r="E7326" i="35"/>
  <c r="E7327" i="35"/>
  <c r="E7328" i="35"/>
  <c r="E7329" i="35"/>
  <c r="E7330" i="35"/>
  <c r="E7331" i="35"/>
  <c r="E7332" i="35"/>
  <c r="E7333" i="35"/>
  <c r="E7334" i="35"/>
  <c r="E7335" i="35"/>
  <c r="E7336" i="35"/>
  <c r="E7337" i="35"/>
  <c r="E7338" i="35"/>
  <c r="E7339" i="35"/>
  <c r="E7340" i="35"/>
  <c r="E7341" i="35"/>
  <c r="E7342" i="35"/>
  <c r="E7343" i="35"/>
  <c r="E7344" i="35"/>
  <c r="E7345" i="35"/>
  <c r="E7346" i="35"/>
  <c r="E7347" i="35"/>
  <c r="E7348" i="35"/>
  <c r="E7349" i="35"/>
  <c r="E7350" i="35"/>
  <c r="E7351" i="35"/>
  <c r="E7352" i="35"/>
  <c r="E7353" i="35"/>
  <c r="E7354" i="35"/>
  <c r="E7355" i="35"/>
  <c r="E7356" i="35"/>
  <c r="E7357" i="35"/>
  <c r="E7358" i="35"/>
  <c r="E7359" i="35"/>
  <c r="E7360" i="35"/>
  <c r="E7361" i="35"/>
  <c r="E7362" i="35"/>
  <c r="E7363" i="35"/>
  <c r="E7364" i="35"/>
  <c r="E7365" i="35"/>
  <c r="E7366" i="35"/>
  <c r="E7367" i="35"/>
  <c r="E7368" i="35"/>
  <c r="E7369" i="35"/>
  <c r="E7370" i="35"/>
  <c r="E7371" i="35"/>
  <c r="E7372" i="35"/>
  <c r="E7373" i="35"/>
  <c r="E7374" i="35"/>
  <c r="E7375" i="35"/>
  <c r="E7376" i="35"/>
  <c r="E7377" i="35"/>
  <c r="E7378" i="35"/>
  <c r="E7379" i="35"/>
  <c r="E7380" i="35"/>
  <c r="E7381" i="35"/>
  <c r="E7382" i="35"/>
  <c r="E7383" i="35"/>
  <c r="E7384" i="35"/>
  <c r="E7385" i="35"/>
  <c r="E7386" i="35"/>
  <c r="E7387" i="35"/>
  <c r="E7388" i="35"/>
  <c r="E7389" i="35"/>
  <c r="E7390" i="35"/>
  <c r="E7391" i="35"/>
  <c r="E7392" i="35"/>
  <c r="E7393" i="35"/>
  <c r="E7394" i="35"/>
  <c r="E7395" i="35"/>
  <c r="E7396" i="35"/>
  <c r="E7397" i="35"/>
  <c r="E7398" i="35"/>
  <c r="E7399" i="35"/>
  <c r="E7400" i="35"/>
  <c r="E7401" i="35"/>
  <c r="E7402" i="35"/>
  <c r="E7403" i="35"/>
  <c r="E7404" i="35"/>
  <c r="E7405" i="35"/>
  <c r="E7406" i="35"/>
  <c r="E7407" i="35"/>
  <c r="E7408" i="35"/>
  <c r="E7409" i="35"/>
  <c r="E7410" i="35"/>
  <c r="E7411" i="35"/>
  <c r="E7412" i="35"/>
  <c r="E7413" i="35"/>
  <c r="E7414" i="35"/>
  <c r="E7415" i="35"/>
  <c r="E7416" i="35"/>
  <c r="E7417" i="35"/>
  <c r="E7418" i="35"/>
  <c r="E7419" i="35"/>
  <c r="E7420" i="35"/>
  <c r="E7421" i="35"/>
  <c r="E7422" i="35"/>
  <c r="E7423" i="35"/>
  <c r="E7424" i="35"/>
  <c r="E7425" i="35"/>
  <c r="E7426" i="35"/>
  <c r="E7427" i="35"/>
  <c r="E7428" i="35"/>
  <c r="E7429" i="35"/>
  <c r="E7430" i="35"/>
  <c r="E7431" i="35"/>
  <c r="E7432" i="35"/>
  <c r="E7433" i="35"/>
  <c r="E7434" i="35"/>
  <c r="E7435" i="35"/>
  <c r="E7436" i="35"/>
  <c r="E7437" i="35"/>
  <c r="E7438" i="35"/>
  <c r="E7439" i="35"/>
  <c r="E7440" i="35"/>
  <c r="E7441" i="35"/>
  <c r="E7442" i="35"/>
  <c r="E7443" i="35"/>
  <c r="E7444" i="35"/>
  <c r="E7445" i="35"/>
  <c r="E7446" i="35"/>
  <c r="E7447" i="35"/>
  <c r="E7448" i="35"/>
  <c r="E7449" i="35"/>
  <c r="E7450" i="35"/>
  <c r="E7451" i="35"/>
  <c r="E7452" i="35"/>
  <c r="E7453" i="35"/>
  <c r="E7454" i="35"/>
  <c r="E7455" i="35"/>
  <c r="E7456" i="35"/>
  <c r="E7457" i="35"/>
  <c r="E7458" i="35"/>
  <c r="E7459" i="35"/>
  <c r="E7460" i="35"/>
  <c r="E7461" i="35"/>
  <c r="E7462" i="35"/>
  <c r="E7463" i="35"/>
  <c r="E7464" i="35"/>
  <c r="E7465" i="35"/>
  <c r="E7466" i="35"/>
  <c r="E7467" i="35"/>
  <c r="E7468" i="35"/>
  <c r="E7469" i="35"/>
  <c r="E7470" i="35"/>
  <c r="E7471" i="35"/>
  <c r="E7472" i="35"/>
  <c r="E7473" i="35"/>
  <c r="E7474" i="35"/>
  <c r="E7475" i="35"/>
  <c r="E7476" i="35"/>
  <c r="E7477" i="35"/>
  <c r="E7478" i="35"/>
  <c r="E7479" i="35"/>
  <c r="E7480" i="35"/>
  <c r="E7481" i="35"/>
  <c r="E7482" i="35"/>
  <c r="E7483" i="35"/>
  <c r="E7484" i="35"/>
  <c r="E7485" i="35"/>
  <c r="E7486" i="35"/>
  <c r="E7487" i="35"/>
  <c r="E7488" i="35"/>
  <c r="E7489" i="35"/>
  <c r="E7490" i="35"/>
  <c r="E7491" i="35"/>
  <c r="E7492" i="35"/>
  <c r="E7493" i="35"/>
  <c r="E7494" i="35"/>
  <c r="E7495" i="35"/>
  <c r="E7496" i="35"/>
  <c r="E7497" i="35"/>
  <c r="E7498" i="35"/>
  <c r="E7499" i="35"/>
  <c r="E7500" i="35"/>
  <c r="E7501" i="35"/>
  <c r="E7502" i="35"/>
  <c r="E7503" i="35"/>
  <c r="E7504" i="35"/>
  <c r="E7505" i="35"/>
  <c r="E7506" i="35"/>
  <c r="E7507" i="35"/>
  <c r="E7508" i="35"/>
  <c r="E7509" i="35"/>
  <c r="E7510" i="35"/>
  <c r="E7511" i="35"/>
  <c r="E7512" i="35"/>
  <c r="E7513" i="35"/>
  <c r="E7514" i="35"/>
  <c r="E7515" i="35"/>
  <c r="E7516" i="35"/>
  <c r="E7517" i="35"/>
  <c r="E7518" i="35"/>
  <c r="E7519" i="35"/>
  <c r="E7520" i="35"/>
  <c r="E7521" i="35"/>
  <c r="E7522" i="35"/>
  <c r="E7523" i="35"/>
  <c r="E7524" i="35"/>
  <c r="E7525" i="35"/>
  <c r="E7526" i="35"/>
  <c r="E7527" i="35"/>
  <c r="E7528" i="35"/>
  <c r="E7529" i="35"/>
  <c r="E7530" i="35"/>
  <c r="E7531" i="35"/>
  <c r="E7532" i="35"/>
  <c r="E7533" i="35"/>
  <c r="E7534" i="35"/>
  <c r="E7535" i="35"/>
  <c r="E7536" i="35"/>
  <c r="E7537" i="35"/>
  <c r="E7538" i="35"/>
  <c r="E7539" i="35"/>
  <c r="E7540" i="35"/>
  <c r="E7541" i="35"/>
  <c r="E7542" i="35"/>
  <c r="E7543" i="35"/>
  <c r="E7544" i="35"/>
  <c r="E7545" i="35"/>
  <c r="E7546" i="35"/>
  <c r="E7547" i="35"/>
  <c r="E7548" i="35"/>
  <c r="E7549" i="35"/>
  <c r="E7550" i="35"/>
  <c r="E7551" i="35"/>
  <c r="E7552" i="35"/>
  <c r="E7553" i="35"/>
  <c r="E7554" i="35"/>
  <c r="E7555" i="35"/>
  <c r="E7556" i="35"/>
  <c r="E7557" i="35"/>
  <c r="E7558" i="35"/>
  <c r="E7559" i="35"/>
  <c r="E7560" i="35"/>
  <c r="E7561" i="35"/>
  <c r="E7562" i="35"/>
  <c r="E7563" i="35"/>
  <c r="E7564" i="35"/>
  <c r="E7565" i="35"/>
  <c r="E7566" i="35"/>
  <c r="E7567" i="35"/>
  <c r="E7568" i="35"/>
  <c r="E7569" i="35"/>
  <c r="E7570" i="35"/>
  <c r="E7571" i="35"/>
  <c r="E7572" i="35"/>
  <c r="E7573" i="35"/>
  <c r="E7574" i="35"/>
  <c r="E7575" i="35"/>
  <c r="E7576" i="35"/>
  <c r="E7577" i="35"/>
  <c r="E7578" i="35"/>
  <c r="E7579" i="35"/>
  <c r="E7580" i="35"/>
  <c r="E7581" i="35"/>
  <c r="E7582" i="35"/>
  <c r="E7583" i="35"/>
  <c r="E7584" i="35"/>
  <c r="E7585" i="35"/>
  <c r="E7586" i="35"/>
  <c r="E7587" i="35"/>
  <c r="E7588" i="35"/>
  <c r="E7589" i="35"/>
  <c r="E7590" i="35"/>
  <c r="E7591" i="35"/>
  <c r="E7592" i="35"/>
  <c r="E7593" i="35"/>
  <c r="E7594" i="35"/>
  <c r="E7595" i="35"/>
  <c r="E7596" i="35"/>
  <c r="E7597" i="35"/>
  <c r="E7598" i="35"/>
  <c r="E7599" i="35"/>
  <c r="E7600" i="35"/>
  <c r="E7601" i="35"/>
  <c r="E7602" i="35"/>
  <c r="E7603" i="35"/>
  <c r="E7604" i="35"/>
  <c r="E7605" i="35"/>
  <c r="E7606" i="35"/>
  <c r="E7607" i="35"/>
  <c r="E7608" i="35"/>
  <c r="E7609" i="35"/>
  <c r="E7610" i="35"/>
  <c r="E7611" i="35"/>
  <c r="E7612" i="35"/>
  <c r="E7613" i="35"/>
  <c r="E7614" i="35"/>
  <c r="E7615" i="35"/>
  <c r="E7616" i="35"/>
  <c r="E7617" i="35"/>
  <c r="E7618" i="35"/>
  <c r="E7619" i="35"/>
  <c r="E7620" i="35"/>
  <c r="E7621" i="35"/>
  <c r="E7622" i="35"/>
  <c r="E7623" i="35"/>
  <c r="E7624" i="35"/>
  <c r="E7625" i="35"/>
  <c r="E7626" i="35"/>
  <c r="E7627" i="35"/>
  <c r="E7628" i="35"/>
  <c r="E7629" i="35"/>
  <c r="E7630" i="35"/>
  <c r="E7631" i="35"/>
  <c r="E7632" i="35"/>
  <c r="E7633" i="35"/>
  <c r="E7634" i="35"/>
  <c r="E7635" i="35"/>
  <c r="E7636" i="35"/>
  <c r="E7637" i="35"/>
  <c r="E7638" i="35"/>
  <c r="E7639" i="35"/>
  <c r="E7640" i="35"/>
  <c r="E7641" i="35"/>
  <c r="E7642" i="35"/>
  <c r="E7643" i="35"/>
  <c r="E7644" i="35"/>
  <c r="E7645" i="35"/>
  <c r="E7646" i="35"/>
  <c r="E7647" i="35"/>
  <c r="E7648" i="35"/>
  <c r="E7649" i="35"/>
  <c r="E7650" i="35"/>
  <c r="E7651" i="35"/>
  <c r="E7652" i="35"/>
  <c r="E7653" i="35"/>
  <c r="E7654" i="35"/>
  <c r="E7655" i="35"/>
  <c r="E7656" i="35"/>
  <c r="E7657" i="35"/>
  <c r="E7658" i="35"/>
  <c r="E7659" i="35"/>
  <c r="E7660" i="35"/>
  <c r="E7661" i="35"/>
  <c r="E7662" i="35"/>
  <c r="E7663" i="35"/>
  <c r="E7664" i="35"/>
  <c r="E7665" i="35"/>
  <c r="E7666" i="35"/>
  <c r="E7667" i="35"/>
  <c r="E7668" i="35"/>
  <c r="E7669" i="35"/>
  <c r="E7670" i="35"/>
  <c r="E7671" i="35"/>
  <c r="E7672" i="35"/>
  <c r="E7673" i="35"/>
  <c r="E7674" i="35"/>
  <c r="E7675" i="35"/>
  <c r="E7676" i="35"/>
  <c r="E7677" i="35"/>
  <c r="E7678" i="35"/>
  <c r="E7679" i="35"/>
  <c r="E7680" i="35"/>
  <c r="E7681" i="35"/>
  <c r="E7682" i="35"/>
  <c r="E7683" i="35"/>
  <c r="E7684" i="35"/>
  <c r="E7685" i="35"/>
  <c r="E7686" i="35"/>
  <c r="E7687" i="35"/>
  <c r="E7688" i="35"/>
  <c r="E7689" i="35"/>
  <c r="E7690" i="35"/>
  <c r="E7691" i="35"/>
  <c r="E7692" i="35"/>
  <c r="E7693" i="35"/>
  <c r="E7694" i="35"/>
  <c r="E7695" i="35"/>
  <c r="E7696" i="35"/>
  <c r="E7697" i="35"/>
  <c r="E7698" i="35"/>
  <c r="E7699" i="35"/>
  <c r="E7700" i="35"/>
  <c r="E7701" i="35"/>
  <c r="E7702" i="35"/>
  <c r="E7703" i="35"/>
  <c r="E7704" i="35"/>
  <c r="E7705" i="35"/>
  <c r="E7706" i="35"/>
  <c r="E7707" i="35"/>
  <c r="E7708" i="35"/>
  <c r="E7709" i="35"/>
  <c r="E7710" i="35"/>
  <c r="E7711" i="35"/>
  <c r="E7712" i="35"/>
  <c r="E7713" i="35"/>
  <c r="E7714" i="35"/>
  <c r="E7715" i="35"/>
  <c r="E7716" i="35"/>
  <c r="E7717" i="35"/>
  <c r="E7718" i="35"/>
  <c r="E7719" i="35"/>
  <c r="E7720" i="35"/>
  <c r="E7721" i="35"/>
  <c r="E7722" i="35"/>
  <c r="E7723" i="35"/>
  <c r="E7724" i="35"/>
  <c r="E7725" i="35"/>
  <c r="E7726" i="35"/>
  <c r="E7727" i="35"/>
  <c r="E7728" i="35"/>
  <c r="E7729" i="35"/>
  <c r="E7730" i="35"/>
  <c r="E7731" i="35"/>
  <c r="E7732" i="35"/>
  <c r="E7733" i="35"/>
  <c r="E7734" i="35"/>
  <c r="E7735" i="35"/>
  <c r="E7736" i="35"/>
  <c r="E7737" i="35"/>
  <c r="E7738" i="35"/>
  <c r="E7739" i="35"/>
  <c r="E7740" i="35"/>
  <c r="E7741" i="35"/>
  <c r="E7742" i="35"/>
  <c r="E7743" i="35"/>
  <c r="E7744" i="35"/>
  <c r="E7745" i="35"/>
  <c r="E7746" i="35"/>
  <c r="E7747" i="35"/>
  <c r="E7748" i="35"/>
  <c r="E7749" i="35"/>
  <c r="E7750" i="35"/>
  <c r="E7751" i="35"/>
  <c r="E7752" i="35"/>
  <c r="E7753" i="35"/>
  <c r="E7754" i="35"/>
  <c r="E7755" i="35"/>
  <c r="E7756" i="35"/>
  <c r="E7757" i="35"/>
  <c r="E7758" i="35"/>
  <c r="E7759" i="35"/>
  <c r="E7760" i="35"/>
  <c r="E7761" i="35"/>
  <c r="E7762" i="35"/>
  <c r="E7763" i="35"/>
  <c r="E7764" i="35"/>
  <c r="E7765" i="35"/>
  <c r="E7766" i="35"/>
  <c r="E7767" i="35"/>
  <c r="E7768" i="35"/>
  <c r="E7769" i="35"/>
  <c r="E7770" i="35"/>
  <c r="E7771" i="35"/>
  <c r="E7772" i="35"/>
  <c r="E7773" i="35"/>
  <c r="E7774" i="35"/>
  <c r="E7775" i="35"/>
  <c r="E7776" i="35"/>
  <c r="E7777" i="35"/>
  <c r="E7778" i="35"/>
  <c r="E7779" i="35"/>
  <c r="E7780" i="35"/>
  <c r="E7781" i="35"/>
  <c r="E7782" i="35"/>
  <c r="E7783" i="35"/>
  <c r="E7784" i="35"/>
  <c r="E7785" i="35"/>
  <c r="E7786" i="35"/>
  <c r="E7787" i="35"/>
  <c r="E7788" i="35"/>
  <c r="E7789" i="35"/>
  <c r="E7790" i="35"/>
  <c r="E7791" i="35"/>
  <c r="E7792" i="35"/>
  <c r="E7793" i="35"/>
  <c r="E7794" i="35"/>
  <c r="E7795" i="35"/>
  <c r="E7796" i="35"/>
  <c r="E7797" i="35"/>
  <c r="E7798" i="35"/>
  <c r="E7799" i="35"/>
  <c r="E7800" i="35"/>
  <c r="E7801" i="35"/>
  <c r="E7802" i="35"/>
  <c r="E7803" i="35"/>
  <c r="E7804" i="35"/>
  <c r="E7805" i="35"/>
  <c r="E7806" i="35"/>
  <c r="E7807" i="35"/>
  <c r="E7808" i="35"/>
  <c r="E7809" i="35"/>
  <c r="E7810" i="35"/>
  <c r="E7811" i="35"/>
  <c r="E7812" i="35"/>
  <c r="E7813" i="35"/>
  <c r="E7814" i="35"/>
  <c r="E7815" i="35"/>
  <c r="E7816" i="35"/>
  <c r="E7817" i="35"/>
  <c r="E7818" i="35"/>
  <c r="E7819" i="35"/>
  <c r="E7820" i="35"/>
  <c r="E7821" i="35"/>
  <c r="E7822" i="35"/>
  <c r="E7823" i="35"/>
  <c r="E7824" i="35"/>
  <c r="E7825" i="35"/>
  <c r="E7826" i="35"/>
  <c r="E7827" i="35"/>
  <c r="E7828" i="35"/>
  <c r="E7829" i="35"/>
  <c r="E7830" i="35"/>
  <c r="E7831" i="35"/>
  <c r="E7832" i="35"/>
  <c r="E7833" i="35"/>
  <c r="E7834" i="35"/>
  <c r="E7835" i="35"/>
  <c r="E7836" i="35"/>
  <c r="E7837" i="35"/>
  <c r="E7838" i="35"/>
  <c r="E7839" i="35"/>
  <c r="E7840" i="35"/>
  <c r="E7841" i="35"/>
  <c r="E7842" i="35"/>
  <c r="E7843" i="35"/>
  <c r="E7844" i="35"/>
  <c r="E7845" i="35"/>
  <c r="E7846" i="35"/>
  <c r="E7847" i="35"/>
  <c r="E7848" i="35"/>
  <c r="E7849" i="35"/>
  <c r="E7850" i="35"/>
  <c r="E7851" i="35"/>
  <c r="E7852" i="35"/>
  <c r="E7853" i="35"/>
  <c r="E7854" i="35"/>
  <c r="E7855" i="35"/>
  <c r="E7856" i="35"/>
  <c r="E7857" i="35"/>
  <c r="E7858" i="35"/>
  <c r="E7859" i="35"/>
  <c r="E7860" i="35"/>
  <c r="E7861" i="35"/>
  <c r="E7862" i="35"/>
  <c r="E7863" i="35"/>
  <c r="E7864" i="35"/>
  <c r="E7865" i="35"/>
  <c r="E7866" i="35"/>
  <c r="E7867" i="35"/>
  <c r="E7868" i="35"/>
  <c r="E7869" i="35"/>
  <c r="E7870" i="35"/>
  <c r="E7871" i="35"/>
  <c r="E7872" i="35"/>
  <c r="E7873" i="35"/>
  <c r="E7874" i="35"/>
  <c r="E7875" i="35"/>
  <c r="E7876" i="35"/>
  <c r="E7877" i="35"/>
  <c r="E7878" i="35"/>
  <c r="E7879" i="35"/>
  <c r="E7880" i="35"/>
  <c r="E7881" i="35"/>
  <c r="E7882" i="35"/>
  <c r="E7883" i="35"/>
  <c r="E7884" i="35"/>
  <c r="E7885" i="35"/>
  <c r="E7886" i="35"/>
  <c r="E7887" i="35"/>
  <c r="E7888" i="35"/>
  <c r="E7889" i="35"/>
  <c r="E7890" i="35"/>
  <c r="E7891" i="35"/>
  <c r="E7892" i="35"/>
  <c r="E7893" i="35"/>
  <c r="E7894" i="35"/>
  <c r="E7895" i="35"/>
  <c r="E7896" i="35"/>
  <c r="E7897" i="35"/>
  <c r="E7898" i="35"/>
  <c r="E7899" i="35"/>
  <c r="E7900" i="35"/>
  <c r="E7901" i="35"/>
  <c r="E7902" i="35"/>
  <c r="E7903" i="35"/>
  <c r="E7904" i="35"/>
  <c r="E7905" i="35"/>
  <c r="E7906" i="35"/>
  <c r="E7907" i="35"/>
  <c r="E7908" i="35"/>
  <c r="E7909" i="35"/>
  <c r="E7910" i="35"/>
  <c r="E7911" i="35"/>
  <c r="E7912" i="35"/>
  <c r="E7913" i="35"/>
  <c r="E7914" i="35"/>
  <c r="E7915" i="35"/>
  <c r="E7916" i="35"/>
  <c r="E7917" i="35"/>
  <c r="E7918" i="35"/>
  <c r="E7919" i="35"/>
  <c r="E7920" i="35"/>
  <c r="E7921" i="35"/>
  <c r="E7922" i="35"/>
  <c r="E7923" i="35"/>
  <c r="E7924" i="35"/>
  <c r="E7925" i="35"/>
  <c r="E7926" i="35"/>
  <c r="E7927" i="35"/>
  <c r="E7928" i="35"/>
  <c r="E7929" i="35"/>
  <c r="E7930" i="35"/>
  <c r="E7931" i="35"/>
  <c r="E7932" i="35"/>
  <c r="E7933" i="35"/>
  <c r="E7934" i="35"/>
  <c r="E7935" i="35"/>
  <c r="E7936" i="35"/>
  <c r="E7937" i="35"/>
  <c r="E7938" i="35"/>
  <c r="E7939" i="35"/>
  <c r="E7940" i="35"/>
  <c r="E7941" i="35"/>
  <c r="E7942" i="35"/>
  <c r="E7943" i="35"/>
  <c r="E7944" i="35"/>
  <c r="E7945" i="35"/>
  <c r="E7946" i="35"/>
  <c r="E7947" i="35"/>
  <c r="E7948" i="35"/>
  <c r="E7949" i="35"/>
  <c r="E7950" i="35"/>
  <c r="E7951" i="35"/>
  <c r="E7952" i="35"/>
  <c r="E7953" i="35"/>
  <c r="E7954" i="35"/>
  <c r="E7955" i="35"/>
  <c r="E7956" i="35"/>
  <c r="E7957" i="35"/>
  <c r="E7958" i="35"/>
  <c r="E7959" i="35"/>
  <c r="E7960" i="35"/>
  <c r="E7961" i="35"/>
  <c r="E7962" i="35"/>
  <c r="E7963" i="35"/>
  <c r="E7964" i="35"/>
  <c r="E7965" i="35"/>
  <c r="E7966" i="35"/>
  <c r="E7967" i="35"/>
  <c r="E7968" i="35"/>
  <c r="E7969" i="35"/>
  <c r="E7970" i="35"/>
  <c r="E7971" i="35"/>
  <c r="E7972" i="35"/>
  <c r="E7973" i="35"/>
  <c r="E7974" i="35"/>
  <c r="E7975" i="35"/>
  <c r="E7976" i="35"/>
  <c r="E7977" i="35"/>
  <c r="E7978" i="35"/>
  <c r="E7979" i="35"/>
  <c r="E7980" i="35"/>
  <c r="E7981" i="35"/>
  <c r="E7982" i="35"/>
  <c r="E7983" i="35"/>
  <c r="E7984" i="35"/>
  <c r="E7985" i="35"/>
  <c r="E7986" i="35"/>
  <c r="E7987" i="35"/>
  <c r="E7988" i="35"/>
  <c r="E7989" i="35"/>
  <c r="E7990" i="35"/>
  <c r="E7991" i="35"/>
  <c r="E7992" i="35"/>
  <c r="E7993" i="35"/>
  <c r="E7994" i="35"/>
  <c r="E7995" i="35"/>
  <c r="E7996" i="35"/>
  <c r="E7997" i="35"/>
  <c r="E7998" i="35"/>
  <c r="E7999" i="35"/>
  <c r="E8000" i="35"/>
  <c r="E8001" i="35"/>
  <c r="E8002" i="35"/>
  <c r="E8003" i="35"/>
  <c r="E8004" i="35"/>
  <c r="E8005" i="35"/>
  <c r="E8006" i="35"/>
  <c r="E8007" i="35"/>
  <c r="E8008" i="35"/>
  <c r="E8009" i="35"/>
  <c r="E8010" i="35"/>
  <c r="E8011" i="35"/>
  <c r="E8012" i="35"/>
  <c r="E8013" i="35"/>
  <c r="E8014" i="35"/>
  <c r="E8015" i="35"/>
  <c r="E8016" i="35"/>
  <c r="E8017" i="35"/>
  <c r="E8018" i="35"/>
  <c r="E8019" i="35"/>
  <c r="E8020" i="35"/>
  <c r="E8021" i="35"/>
  <c r="E8022" i="35"/>
  <c r="E8023" i="35"/>
  <c r="E8024" i="35"/>
  <c r="E8025" i="35"/>
  <c r="E8026" i="35"/>
  <c r="E8027" i="35"/>
  <c r="E8028" i="35"/>
  <c r="E8029" i="35"/>
  <c r="E8030" i="35"/>
  <c r="E8031" i="35"/>
  <c r="E8032" i="35"/>
  <c r="E8033" i="35"/>
  <c r="E8034" i="35"/>
  <c r="E8035" i="35"/>
  <c r="E8036" i="35"/>
  <c r="E8037" i="35"/>
  <c r="E8038" i="35"/>
  <c r="E8039" i="35"/>
  <c r="E8040" i="35"/>
  <c r="E8041" i="35"/>
  <c r="E8042" i="35"/>
  <c r="E8043" i="35"/>
  <c r="E8044" i="35"/>
  <c r="E8045" i="35"/>
  <c r="E8046" i="35"/>
  <c r="E8047" i="35"/>
  <c r="E8048" i="35"/>
  <c r="E8049" i="35"/>
  <c r="E8050" i="35"/>
  <c r="E8051" i="35"/>
  <c r="E8052" i="35"/>
  <c r="E8053" i="35"/>
  <c r="E8054" i="35"/>
  <c r="E8055" i="35"/>
  <c r="E8056" i="35"/>
  <c r="E8057" i="35"/>
  <c r="E8058" i="35"/>
  <c r="E8059" i="35"/>
  <c r="E8060" i="35"/>
  <c r="E8061" i="35"/>
  <c r="E8062" i="35"/>
  <c r="E8063" i="35"/>
  <c r="E8064" i="35"/>
  <c r="E8065" i="35"/>
  <c r="E8066" i="35"/>
  <c r="E8067" i="35"/>
  <c r="E8068" i="35"/>
  <c r="E8069" i="35"/>
  <c r="E8070" i="35"/>
  <c r="E8071" i="35"/>
  <c r="E8072" i="35"/>
  <c r="E8073" i="35"/>
  <c r="E8074" i="35"/>
  <c r="E8075" i="35"/>
  <c r="E8076" i="35"/>
  <c r="E8077" i="35"/>
  <c r="E8078" i="35"/>
  <c r="E8079" i="35"/>
  <c r="E8080" i="35"/>
  <c r="E8081" i="35"/>
  <c r="E8082" i="35"/>
  <c r="E8083" i="35"/>
  <c r="E8084" i="35"/>
  <c r="E8085" i="35"/>
  <c r="E8086" i="35"/>
  <c r="E8087" i="35"/>
  <c r="E8088" i="35"/>
  <c r="E8089" i="35"/>
  <c r="E8090" i="35"/>
  <c r="E8091" i="35"/>
  <c r="E8092" i="35"/>
  <c r="E8093" i="35"/>
  <c r="E8094" i="35"/>
  <c r="E8095" i="35"/>
  <c r="E4" i="11"/>
  <c r="F4" i="11"/>
  <c r="E2" i="35"/>
  <c r="E3" i="35"/>
  <c r="E4" i="35"/>
  <c r="E5" i="35"/>
  <c r="E6" i="35"/>
  <c r="E7" i="35"/>
  <c r="E8" i="35"/>
  <c r="E9" i="35"/>
  <c r="E10" i="35"/>
  <c r="E11" i="35"/>
  <c r="E12" i="35"/>
  <c r="E13" i="35"/>
  <c r="E14" i="35"/>
  <c r="E15" i="35"/>
  <c r="E16" i="35"/>
  <c r="E17" i="35"/>
  <c r="E18" i="35"/>
  <c r="E19" i="35"/>
  <c r="E20" i="35"/>
  <c r="E21" i="35"/>
  <c r="E22" i="35"/>
  <c r="E23" i="35"/>
  <c r="E24" i="35"/>
  <c r="E25" i="35"/>
  <c r="E26" i="35"/>
  <c r="E27" i="35"/>
  <c r="E28" i="35"/>
  <c r="E29" i="35"/>
  <c r="E30" i="35"/>
  <c r="E31" i="35"/>
  <c r="E32" i="35"/>
  <c r="E33" i="35"/>
  <c r="E34" i="35"/>
  <c r="E35" i="35"/>
  <c r="E36" i="35"/>
  <c r="E37" i="35"/>
  <c r="E38" i="35"/>
  <c r="E39" i="35"/>
  <c r="E40" i="35"/>
  <c r="E41" i="35"/>
  <c r="E42" i="35"/>
  <c r="E43" i="35"/>
  <c r="E44" i="35"/>
  <c r="E45" i="35"/>
  <c r="E46" i="35"/>
  <c r="E47" i="35"/>
  <c r="E48" i="35"/>
  <c r="E49" i="35"/>
  <c r="E50" i="35"/>
  <c r="E51" i="35"/>
  <c r="E52" i="35"/>
  <c r="E53" i="35"/>
  <c r="E54" i="35"/>
  <c r="E55" i="35"/>
  <c r="E56" i="35"/>
  <c r="E57" i="35"/>
  <c r="E58" i="35"/>
  <c r="E59" i="35"/>
  <c r="E60" i="35"/>
  <c r="E61" i="35"/>
  <c r="E62" i="35"/>
  <c r="E63" i="35"/>
  <c r="E64" i="35"/>
  <c r="E65" i="35"/>
  <c r="E66" i="35"/>
  <c r="E67" i="35"/>
  <c r="E68" i="35"/>
  <c r="E69" i="35"/>
  <c r="E70" i="35"/>
  <c r="E71" i="35"/>
  <c r="E72" i="35"/>
  <c r="E73" i="35"/>
  <c r="E74" i="35"/>
  <c r="E75" i="35"/>
  <c r="E76" i="35"/>
  <c r="E77" i="35"/>
  <c r="E78" i="35"/>
  <c r="E79" i="35"/>
  <c r="E80" i="35"/>
  <c r="E81" i="35"/>
  <c r="E82" i="35"/>
  <c r="E83" i="35"/>
  <c r="E84" i="35"/>
  <c r="E85" i="35"/>
  <c r="E86" i="35"/>
  <c r="E87" i="35"/>
  <c r="E88" i="35"/>
  <c r="E89" i="35"/>
  <c r="E90" i="35"/>
  <c r="E91" i="35"/>
  <c r="E92" i="35"/>
  <c r="E93" i="35"/>
  <c r="E94" i="35"/>
  <c r="E95" i="35"/>
  <c r="E96" i="35"/>
  <c r="E97" i="35"/>
  <c r="E98" i="35"/>
  <c r="E99" i="35"/>
  <c r="E100" i="35"/>
  <c r="E101" i="35"/>
  <c r="E102" i="35"/>
  <c r="E103" i="35"/>
  <c r="E104" i="35"/>
  <c r="E105" i="35"/>
  <c r="E106" i="35"/>
  <c r="E107" i="35"/>
  <c r="E108" i="35"/>
  <c r="E109" i="35"/>
  <c r="E110" i="35"/>
  <c r="E111" i="35"/>
  <c r="E112" i="35"/>
  <c r="E113" i="35"/>
  <c r="E114" i="35"/>
  <c r="E115" i="35"/>
  <c r="E116" i="35"/>
  <c r="E117" i="35"/>
  <c r="E118" i="35"/>
  <c r="E119" i="35"/>
  <c r="E120" i="35"/>
  <c r="E121" i="35"/>
  <c r="E122" i="35"/>
  <c r="E123" i="35"/>
  <c r="E124" i="35"/>
  <c r="E125" i="35"/>
  <c r="E126" i="35"/>
  <c r="E127" i="35"/>
  <c r="E128" i="35"/>
  <c r="E129" i="35"/>
  <c r="E130" i="35"/>
  <c r="E131" i="35"/>
  <c r="E132" i="35"/>
  <c r="E133" i="35"/>
  <c r="E134" i="35"/>
  <c r="E135" i="35"/>
  <c r="E136" i="35"/>
  <c r="E137" i="35"/>
  <c r="E138" i="35"/>
  <c r="E139" i="35"/>
  <c r="E140" i="35"/>
  <c r="E141" i="35"/>
  <c r="E142" i="35"/>
  <c r="E143" i="35"/>
  <c r="E144" i="35"/>
  <c r="E145" i="35"/>
  <c r="E146" i="35"/>
  <c r="E147" i="35"/>
  <c r="E148" i="35"/>
  <c r="E149" i="35"/>
  <c r="E150" i="35"/>
  <c r="E151" i="35"/>
  <c r="E152" i="35"/>
  <c r="E153" i="35"/>
  <c r="E154" i="35"/>
  <c r="E155" i="35"/>
  <c r="E156" i="35"/>
  <c r="E157" i="35"/>
  <c r="E158" i="35"/>
  <c r="E159" i="35"/>
  <c r="E160" i="35"/>
  <c r="E161" i="35"/>
  <c r="E162" i="35"/>
  <c r="E163" i="35"/>
  <c r="E164" i="35"/>
  <c r="E165" i="35"/>
  <c r="E166" i="35"/>
  <c r="E167" i="35"/>
  <c r="E168" i="35"/>
  <c r="E169" i="35"/>
  <c r="E170" i="35"/>
  <c r="E171" i="35"/>
  <c r="E172" i="35"/>
  <c r="E173" i="35"/>
  <c r="E174" i="35"/>
  <c r="E175" i="35"/>
  <c r="E176" i="35"/>
  <c r="E177" i="35"/>
  <c r="E178" i="35"/>
  <c r="E179" i="35"/>
  <c r="E180" i="35"/>
  <c r="E181" i="35"/>
  <c r="E182" i="35"/>
  <c r="E183" i="35"/>
  <c r="E184" i="35"/>
  <c r="E185" i="35"/>
  <c r="E186" i="35"/>
  <c r="E187" i="35"/>
  <c r="E188" i="35"/>
  <c r="E189" i="35"/>
  <c r="E190" i="35"/>
  <c r="E191" i="35"/>
  <c r="E192" i="35"/>
  <c r="E193" i="35"/>
  <c r="E194" i="35"/>
  <c r="E195" i="35"/>
  <c r="E196" i="35"/>
  <c r="E197" i="35"/>
  <c r="E198" i="35"/>
  <c r="E199" i="35"/>
  <c r="E200" i="35"/>
  <c r="E201" i="35"/>
  <c r="E202" i="35"/>
  <c r="E203" i="35"/>
  <c r="E204" i="35"/>
  <c r="E205" i="35"/>
  <c r="E206" i="35"/>
  <c r="E207" i="35"/>
  <c r="E208" i="35"/>
  <c r="E209" i="35"/>
  <c r="E210" i="35"/>
  <c r="E211" i="35"/>
  <c r="E212" i="35"/>
  <c r="E213" i="35"/>
  <c r="E214" i="35"/>
  <c r="E215" i="35"/>
  <c r="E216" i="35"/>
  <c r="E217" i="35"/>
  <c r="E218" i="35"/>
  <c r="E219" i="35"/>
  <c r="E220" i="35"/>
  <c r="E221" i="35"/>
  <c r="E222" i="35"/>
  <c r="E223" i="35"/>
  <c r="E224" i="35"/>
  <c r="E225" i="35"/>
  <c r="E226" i="35"/>
  <c r="E227" i="35"/>
  <c r="E228" i="35"/>
  <c r="E229" i="35"/>
  <c r="E230" i="35"/>
  <c r="E231" i="35"/>
  <c r="E232" i="35"/>
  <c r="E233" i="35"/>
  <c r="E234" i="35"/>
  <c r="E235" i="35"/>
  <c r="E236" i="35"/>
  <c r="E237" i="35"/>
  <c r="E238" i="35"/>
  <c r="E239" i="35"/>
  <c r="E240" i="35"/>
  <c r="E241" i="35"/>
  <c r="E242" i="35"/>
  <c r="E243" i="35"/>
  <c r="E244" i="35"/>
  <c r="E245" i="35"/>
  <c r="E246" i="35"/>
  <c r="E247" i="35"/>
  <c r="E248" i="35"/>
  <c r="E249" i="35"/>
  <c r="E250" i="35"/>
  <c r="E251" i="35"/>
  <c r="E252" i="35"/>
  <c r="E253" i="35"/>
  <c r="E254" i="35"/>
  <c r="E255" i="35"/>
  <c r="E256" i="35"/>
  <c r="E257" i="35"/>
  <c r="E258" i="35"/>
  <c r="E259" i="35"/>
  <c r="E260" i="35"/>
  <c r="E261" i="35"/>
  <c r="E262" i="35"/>
  <c r="E263" i="35"/>
  <c r="E264" i="35"/>
  <c r="E265" i="35"/>
  <c r="E266" i="35"/>
  <c r="E267" i="35"/>
  <c r="E268" i="35"/>
  <c r="E269" i="35"/>
  <c r="E270" i="35"/>
  <c r="E271" i="35"/>
  <c r="E272" i="35"/>
  <c r="E273" i="35"/>
  <c r="E274" i="35"/>
  <c r="E275" i="35"/>
  <c r="E276" i="35"/>
  <c r="E277" i="35"/>
  <c r="E278" i="35"/>
  <c r="E279" i="35"/>
  <c r="E280" i="35"/>
  <c r="E281" i="35"/>
  <c r="E282" i="35"/>
  <c r="E283" i="35"/>
  <c r="E284" i="35"/>
  <c r="E285" i="35"/>
  <c r="E286" i="35"/>
  <c r="E287" i="35"/>
  <c r="E288" i="35"/>
  <c r="E289" i="35"/>
  <c r="E290" i="35"/>
  <c r="E291" i="35"/>
  <c r="E292" i="35"/>
  <c r="E293" i="35"/>
  <c r="E294" i="35"/>
  <c r="E295" i="35"/>
  <c r="E296" i="35"/>
  <c r="E297" i="35"/>
  <c r="E298" i="35"/>
  <c r="E299" i="35"/>
  <c r="E300" i="35"/>
  <c r="E301" i="35"/>
  <c r="E302" i="35"/>
  <c r="E303" i="35"/>
  <c r="E304" i="35"/>
  <c r="E305" i="35"/>
  <c r="E306" i="35"/>
  <c r="E307" i="35"/>
  <c r="E308" i="35"/>
  <c r="E309" i="35"/>
  <c r="E310" i="35"/>
  <c r="E311" i="35"/>
  <c r="E312" i="35"/>
  <c r="E313" i="35"/>
  <c r="E314" i="35"/>
  <c r="E315" i="35"/>
  <c r="E316" i="35"/>
  <c r="E317" i="35"/>
  <c r="E318" i="35"/>
  <c r="E319" i="35"/>
  <c r="E320" i="35"/>
  <c r="E321" i="35"/>
  <c r="E322" i="35"/>
  <c r="E323" i="35"/>
  <c r="E324" i="35"/>
  <c r="E325" i="35"/>
  <c r="E326" i="35"/>
  <c r="E327" i="35"/>
  <c r="E328" i="35"/>
  <c r="E329" i="35"/>
  <c r="E330" i="35"/>
  <c r="E331" i="35"/>
  <c r="E332" i="35"/>
  <c r="E333" i="35"/>
  <c r="E334" i="35"/>
  <c r="E335" i="35"/>
  <c r="E336" i="35"/>
  <c r="E337" i="35"/>
  <c r="E338" i="35"/>
  <c r="E339" i="35"/>
  <c r="E340" i="35"/>
  <c r="E341" i="35"/>
  <c r="E342" i="35"/>
  <c r="E343" i="35"/>
  <c r="E344" i="35"/>
  <c r="E345" i="35"/>
  <c r="E346" i="35"/>
  <c r="E347" i="35"/>
  <c r="E348" i="35"/>
  <c r="E349" i="35"/>
  <c r="E350" i="35"/>
  <c r="E351" i="35"/>
  <c r="E352" i="35"/>
  <c r="E353" i="35"/>
  <c r="E354" i="35"/>
  <c r="E355" i="35"/>
  <c r="E356" i="35"/>
  <c r="E357" i="35"/>
  <c r="E358" i="35"/>
  <c r="E359" i="35"/>
  <c r="E360" i="35"/>
  <c r="E361" i="35"/>
  <c r="E362" i="35"/>
  <c r="E363" i="35"/>
  <c r="E364" i="35"/>
  <c r="E365" i="35"/>
  <c r="E366" i="35"/>
  <c r="E367" i="35"/>
  <c r="E368" i="35"/>
  <c r="E369" i="35"/>
  <c r="E370" i="35"/>
  <c r="E371" i="35"/>
  <c r="E372" i="35"/>
  <c r="E373" i="35"/>
  <c r="E374" i="35"/>
  <c r="E375" i="35"/>
  <c r="E376" i="35"/>
  <c r="E377" i="35"/>
  <c r="E378" i="35"/>
  <c r="E379" i="35"/>
  <c r="E380" i="35"/>
  <c r="E381" i="35"/>
  <c r="E382" i="35"/>
  <c r="E383" i="35"/>
  <c r="E384" i="35"/>
  <c r="E385" i="35"/>
  <c r="E386" i="35"/>
  <c r="E387" i="35"/>
  <c r="E388" i="35"/>
  <c r="E389" i="35"/>
  <c r="E390" i="35"/>
  <c r="E391" i="35"/>
  <c r="E392" i="35"/>
  <c r="E393" i="35"/>
  <c r="E394" i="35"/>
  <c r="E395" i="35"/>
  <c r="E396" i="35"/>
  <c r="E397" i="35"/>
  <c r="E398" i="35"/>
  <c r="E399" i="35"/>
  <c r="E400" i="35"/>
  <c r="E401" i="35"/>
  <c r="E402" i="35"/>
  <c r="E403" i="35"/>
  <c r="E404" i="35"/>
  <c r="E405" i="35"/>
  <c r="E406" i="35"/>
  <c r="E407" i="35"/>
  <c r="E408" i="35"/>
  <c r="E409" i="35"/>
  <c r="E410" i="35"/>
  <c r="E411" i="35"/>
  <c r="E412" i="35"/>
  <c r="E413" i="35"/>
  <c r="E414" i="35"/>
  <c r="E415" i="35"/>
  <c r="E416" i="35"/>
  <c r="E417" i="35"/>
  <c r="E418" i="35"/>
  <c r="E419" i="35"/>
  <c r="E420" i="35"/>
  <c r="E421" i="35"/>
  <c r="E422" i="35"/>
  <c r="E423" i="35"/>
  <c r="E424" i="35"/>
  <c r="E425" i="35"/>
  <c r="E426" i="35"/>
  <c r="E427" i="35"/>
  <c r="E428" i="35"/>
  <c r="E429" i="35"/>
  <c r="E430" i="35"/>
  <c r="E431" i="35"/>
  <c r="E432" i="35"/>
  <c r="E433" i="35"/>
  <c r="E434" i="35"/>
  <c r="E435" i="35"/>
  <c r="E436" i="35"/>
  <c r="E437" i="35"/>
  <c r="E438" i="35"/>
  <c r="E439" i="35"/>
  <c r="E440" i="35"/>
  <c r="E441" i="35"/>
  <c r="E442" i="35"/>
  <c r="E443" i="35"/>
  <c r="E444" i="35"/>
  <c r="E445" i="35"/>
  <c r="E446" i="35"/>
  <c r="E447" i="35"/>
  <c r="E448" i="35"/>
  <c r="E449" i="35"/>
  <c r="E450" i="35"/>
  <c r="E451" i="35"/>
  <c r="E452" i="35"/>
  <c r="E453" i="35"/>
  <c r="E454" i="35"/>
  <c r="E455" i="35"/>
  <c r="E456" i="35"/>
  <c r="E457" i="35"/>
  <c r="E458" i="35"/>
  <c r="E459" i="35"/>
  <c r="E460" i="35"/>
  <c r="E461" i="35"/>
  <c r="E462" i="35"/>
  <c r="E463" i="35"/>
  <c r="E464" i="35"/>
  <c r="E465" i="35"/>
  <c r="E466" i="35"/>
  <c r="E467" i="35"/>
  <c r="E468" i="35"/>
  <c r="E469" i="35"/>
  <c r="E470" i="35"/>
  <c r="E471" i="35"/>
  <c r="E472" i="35"/>
  <c r="E473" i="35"/>
  <c r="E474" i="35"/>
  <c r="E475" i="35"/>
  <c r="E476" i="35"/>
  <c r="E477" i="35"/>
  <c r="E478" i="35"/>
  <c r="E479" i="35"/>
  <c r="E480" i="35"/>
  <c r="E481" i="35"/>
  <c r="E482" i="35"/>
  <c r="E483" i="35"/>
  <c r="E484" i="35"/>
  <c r="E485" i="35"/>
  <c r="E486" i="35"/>
  <c r="E487" i="35"/>
  <c r="E488" i="35"/>
  <c r="E489" i="35"/>
  <c r="E490" i="35"/>
  <c r="E491" i="35"/>
  <c r="E492" i="35"/>
  <c r="E493" i="35"/>
  <c r="E494" i="35"/>
  <c r="E495" i="35"/>
  <c r="E496" i="35"/>
  <c r="E497" i="35"/>
  <c r="E498" i="35"/>
  <c r="E499" i="35"/>
  <c r="E500" i="35"/>
  <c r="E501" i="35"/>
  <c r="E502" i="35"/>
  <c r="E503" i="35"/>
  <c r="E504" i="35"/>
  <c r="E505" i="35"/>
  <c r="E506" i="35"/>
  <c r="E507" i="35"/>
  <c r="E508" i="35"/>
  <c r="E509" i="35"/>
  <c r="E510" i="35"/>
  <c r="E511" i="35"/>
  <c r="E512" i="35"/>
  <c r="E513" i="35"/>
  <c r="E514" i="35"/>
  <c r="E515" i="35"/>
  <c r="E516" i="35"/>
  <c r="E517" i="35"/>
  <c r="E518" i="35"/>
  <c r="E519" i="35"/>
  <c r="E520" i="35"/>
  <c r="E521" i="35"/>
  <c r="E522" i="35"/>
  <c r="E523" i="35"/>
  <c r="E524" i="35"/>
  <c r="E525" i="35"/>
  <c r="E526" i="35"/>
  <c r="E527" i="35"/>
  <c r="E528" i="35"/>
  <c r="E529" i="35"/>
  <c r="E530" i="35"/>
  <c r="E531" i="35"/>
  <c r="E532" i="35"/>
  <c r="E533" i="35"/>
  <c r="E534" i="35"/>
  <c r="E535" i="35"/>
  <c r="E536" i="35"/>
  <c r="E537" i="35"/>
  <c r="E538" i="35"/>
  <c r="E539" i="35"/>
  <c r="E540" i="35"/>
  <c r="E541" i="35"/>
  <c r="E542" i="35"/>
  <c r="E543" i="35"/>
  <c r="E544" i="35"/>
  <c r="E545" i="35"/>
  <c r="E546" i="35"/>
  <c r="E547" i="35"/>
  <c r="E548" i="35"/>
  <c r="E549" i="35"/>
  <c r="E550" i="35"/>
  <c r="E551" i="35"/>
  <c r="E552" i="35"/>
  <c r="E553" i="35"/>
  <c r="E554" i="35"/>
  <c r="E555" i="35"/>
  <c r="E556" i="35"/>
  <c r="E557" i="35"/>
  <c r="E558" i="35"/>
  <c r="E559" i="35"/>
  <c r="E560" i="35"/>
  <c r="E561" i="35"/>
  <c r="E562" i="35"/>
  <c r="E563" i="35"/>
  <c r="E564" i="35"/>
  <c r="E565" i="35"/>
  <c r="E566" i="35"/>
  <c r="E567" i="35"/>
  <c r="E568" i="35"/>
  <c r="E569" i="35"/>
  <c r="E570" i="35"/>
  <c r="E571" i="35"/>
  <c r="E572" i="35"/>
  <c r="E573" i="35"/>
  <c r="E574" i="35"/>
  <c r="E575" i="35"/>
  <c r="E576" i="35"/>
  <c r="E577" i="35"/>
  <c r="E578" i="35"/>
  <c r="E579" i="35"/>
  <c r="E580" i="35"/>
  <c r="E581" i="35"/>
  <c r="E582" i="35"/>
  <c r="E583" i="35"/>
  <c r="E584" i="35"/>
  <c r="E585" i="35"/>
  <c r="E586" i="35"/>
  <c r="E587" i="35"/>
  <c r="E588" i="35"/>
  <c r="E589" i="35"/>
  <c r="E590" i="35"/>
  <c r="E591" i="35"/>
  <c r="E592" i="35"/>
  <c r="E593" i="35"/>
  <c r="E594" i="35"/>
  <c r="E595" i="35"/>
  <c r="E596" i="35"/>
  <c r="E597" i="35"/>
  <c r="E598" i="35"/>
  <c r="E599" i="35"/>
  <c r="E600" i="35"/>
  <c r="E601" i="35"/>
  <c r="E602" i="35"/>
  <c r="E603" i="35"/>
  <c r="E604" i="35"/>
  <c r="E605" i="35"/>
  <c r="E606" i="35"/>
  <c r="E607" i="35"/>
  <c r="E608" i="35"/>
  <c r="E609" i="35"/>
  <c r="E610" i="35"/>
  <c r="E611" i="35"/>
  <c r="E612" i="35"/>
  <c r="E613" i="35"/>
  <c r="E614" i="35"/>
  <c r="E615" i="35"/>
  <c r="E616" i="35"/>
  <c r="E617" i="35"/>
  <c r="E618" i="35"/>
  <c r="E619" i="35"/>
  <c r="E620" i="35"/>
  <c r="E621" i="35"/>
  <c r="E622" i="35"/>
  <c r="E623" i="35"/>
  <c r="E624" i="35"/>
  <c r="E625" i="35"/>
  <c r="E626" i="35"/>
  <c r="E627" i="35"/>
  <c r="E628" i="35"/>
  <c r="E629" i="35"/>
  <c r="E630" i="35"/>
  <c r="E631" i="35"/>
  <c r="E632" i="35"/>
  <c r="E633" i="35"/>
  <c r="E634" i="35"/>
  <c r="E635" i="35"/>
  <c r="E636" i="35"/>
  <c r="E637" i="35"/>
  <c r="E638" i="35"/>
  <c r="E639" i="35"/>
  <c r="E640" i="35"/>
  <c r="E641" i="35"/>
  <c r="E642" i="35"/>
  <c r="E643" i="35"/>
  <c r="E644" i="35"/>
  <c r="E645" i="35"/>
  <c r="E646" i="35"/>
  <c r="E647" i="35"/>
  <c r="E648" i="35"/>
  <c r="E649" i="35"/>
  <c r="E650" i="35"/>
  <c r="E651" i="35"/>
  <c r="E652" i="35"/>
  <c r="E653" i="35"/>
  <c r="E654" i="35"/>
  <c r="E655" i="35"/>
  <c r="E656" i="35"/>
  <c r="E657" i="35"/>
  <c r="E658" i="35"/>
  <c r="E659" i="35"/>
  <c r="E660" i="35"/>
  <c r="E661" i="35"/>
  <c r="E662" i="35"/>
  <c r="E663" i="35"/>
  <c r="E664" i="35"/>
  <c r="E665" i="35"/>
  <c r="E666" i="35"/>
  <c r="E667" i="35"/>
  <c r="E668" i="35"/>
  <c r="E669" i="35"/>
  <c r="E670" i="35"/>
  <c r="E671" i="35"/>
  <c r="E672" i="35"/>
  <c r="E673" i="35"/>
  <c r="E674" i="35"/>
  <c r="E675" i="35"/>
  <c r="E676" i="35"/>
  <c r="E677" i="35"/>
  <c r="E678" i="35"/>
  <c r="E679" i="35"/>
  <c r="E680" i="35"/>
  <c r="E681" i="35"/>
  <c r="E682" i="35"/>
  <c r="E683" i="35"/>
  <c r="E684" i="35"/>
  <c r="E685" i="35"/>
  <c r="E686" i="35"/>
  <c r="E687" i="35"/>
  <c r="E688" i="35"/>
  <c r="E689" i="35"/>
  <c r="E690" i="35"/>
  <c r="E691" i="35"/>
  <c r="E692" i="35"/>
  <c r="E693" i="35"/>
  <c r="E694" i="35"/>
  <c r="E695" i="35"/>
  <c r="E696" i="35"/>
  <c r="E697" i="35"/>
  <c r="E698" i="35"/>
  <c r="E699" i="35"/>
  <c r="E700" i="35"/>
  <c r="E701" i="35"/>
  <c r="E702" i="35"/>
  <c r="E703" i="35"/>
  <c r="E704" i="35"/>
  <c r="E705" i="35"/>
  <c r="E706" i="35"/>
  <c r="E707" i="35"/>
  <c r="E708" i="35"/>
  <c r="E709" i="35"/>
  <c r="E710" i="35"/>
  <c r="E711" i="35"/>
  <c r="E712" i="35"/>
  <c r="E713" i="35"/>
  <c r="E714" i="35"/>
  <c r="E715" i="35"/>
  <c r="E716" i="35"/>
  <c r="E717" i="35"/>
  <c r="E718" i="35"/>
  <c r="E719" i="35"/>
  <c r="E720" i="35"/>
  <c r="E721" i="35"/>
  <c r="E722" i="35"/>
  <c r="E723" i="35"/>
  <c r="E724" i="35"/>
  <c r="E725" i="35"/>
  <c r="E726" i="35"/>
  <c r="E727" i="35"/>
  <c r="E728" i="35"/>
  <c r="E729" i="35"/>
  <c r="E730" i="35"/>
  <c r="E731" i="35"/>
  <c r="E732" i="35"/>
  <c r="E733" i="35"/>
  <c r="E734" i="35"/>
  <c r="E735" i="35"/>
  <c r="E736" i="35"/>
  <c r="E737" i="35"/>
  <c r="E738" i="35"/>
  <c r="E739" i="35"/>
  <c r="E740" i="35"/>
  <c r="E741" i="35"/>
  <c r="E742" i="35"/>
  <c r="E743" i="35"/>
  <c r="E744" i="35"/>
  <c r="E745" i="35"/>
  <c r="E746" i="35"/>
  <c r="E747" i="35"/>
  <c r="E748" i="35"/>
  <c r="E749" i="35"/>
  <c r="E750" i="35"/>
  <c r="E751" i="35"/>
  <c r="E752" i="35"/>
  <c r="E753" i="35"/>
  <c r="E754" i="35"/>
  <c r="E755" i="35"/>
  <c r="E756" i="35"/>
  <c r="E757" i="35"/>
  <c r="E758" i="35"/>
  <c r="E759" i="35"/>
  <c r="E760" i="35"/>
  <c r="E761" i="35"/>
  <c r="E762" i="35"/>
  <c r="E763" i="35"/>
  <c r="E764" i="35"/>
  <c r="E765" i="35"/>
  <c r="E766" i="35"/>
  <c r="E767" i="35"/>
  <c r="E768" i="35"/>
  <c r="E769" i="35"/>
  <c r="E770" i="35"/>
  <c r="E771" i="35"/>
  <c r="E772" i="35"/>
  <c r="E773" i="35"/>
  <c r="E774" i="35"/>
  <c r="E775" i="35"/>
  <c r="E776" i="35"/>
  <c r="E777" i="35"/>
  <c r="E778" i="35"/>
  <c r="E779" i="35"/>
  <c r="E780" i="35"/>
  <c r="E781" i="35"/>
  <c r="E782" i="35"/>
  <c r="E783" i="35"/>
  <c r="E784" i="35"/>
  <c r="E785" i="35"/>
  <c r="E786" i="35"/>
  <c r="E787" i="35"/>
  <c r="E788" i="35"/>
  <c r="E789" i="35"/>
  <c r="E790" i="35"/>
  <c r="E791" i="35"/>
  <c r="E792" i="35"/>
  <c r="E793" i="35"/>
  <c r="E794" i="35"/>
  <c r="E795" i="35"/>
  <c r="E796" i="35"/>
  <c r="E797" i="35"/>
  <c r="E798" i="35"/>
  <c r="E799" i="35"/>
  <c r="E800" i="35"/>
  <c r="E801" i="35"/>
  <c r="E802" i="35"/>
  <c r="E803" i="35"/>
  <c r="E804" i="35"/>
  <c r="E805" i="35"/>
  <c r="E806" i="35"/>
  <c r="E807" i="35"/>
  <c r="E808" i="35"/>
  <c r="E809" i="35"/>
  <c r="E810" i="35"/>
  <c r="E811" i="35"/>
  <c r="E812" i="35"/>
  <c r="E813" i="35"/>
  <c r="E814" i="35"/>
  <c r="E815" i="35"/>
  <c r="E816" i="35"/>
  <c r="E817" i="35"/>
  <c r="E818" i="35"/>
  <c r="E819" i="35"/>
  <c r="E820" i="35"/>
  <c r="E821" i="35"/>
  <c r="E822" i="35"/>
  <c r="E823" i="35"/>
  <c r="E824" i="35"/>
  <c r="E825" i="35"/>
  <c r="E826" i="35"/>
  <c r="E827" i="35"/>
  <c r="E828" i="35"/>
  <c r="E829" i="35"/>
  <c r="E830" i="35"/>
  <c r="E831" i="35"/>
  <c r="E832" i="35"/>
  <c r="E833" i="35"/>
  <c r="E834" i="35"/>
  <c r="E835" i="35"/>
  <c r="E836" i="35"/>
  <c r="E837" i="35"/>
  <c r="E838" i="35"/>
  <c r="E839" i="35"/>
  <c r="E840" i="35"/>
  <c r="E841" i="35"/>
  <c r="E842" i="35"/>
  <c r="E843" i="35"/>
  <c r="E844" i="35"/>
  <c r="E845" i="35"/>
  <c r="E846" i="35"/>
  <c r="E847" i="35"/>
  <c r="E848" i="35"/>
  <c r="E849" i="35"/>
  <c r="E850" i="35"/>
  <c r="E851" i="35"/>
  <c r="E852" i="35"/>
  <c r="E853" i="35"/>
  <c r="E854" i="35"/>
  <c r="E855" i="35"/>
  <c r="E856" i="35"/>
  <c r="E857" i="35"/>
  <c r="E858" i="35"/>
  <c r="E859" i="35"/>
  <c r="E860" i="35"/>
  <c r="E861" i="35"/>
  <c r="E862" i="35"/>
  <c r="E863" i="35"/>
  <c r="E864" i="35"/>
  <c r="E865" i="35"/>
  <c r="E866" i="35"/>
  <c r="E867" i="35"/>
  <c r="E868" i="35"/>
  <c r="E869" i="35"/>
  <c r="E870" i="35"/>
  <c r="E871" i="35"/>
  <c r="E872" i="35"/>
  <c r="E873" i="35"/>
  <c r="E874" i="35"/>
  <c r="E875" i="35"/>
  <c r="E876" i="35"/>
  <c r="E877" i="35"/>
  <c r="E878" i="35"/>
  <c r="E879" i="35"/>
  <c r="E880" i="35"/>
  <c r="E881" i="35"/>
  <c r="E882" i="35"/>
  <c r="E883" i="35"/>
  <c r="E884" i="35"/>
  <c r="E885" i="35"/>
  <c r="E886" i="35"/>
  <c r="E887" i="35"/>
  <c r="E888" i="35"/>
  <c r="E889" i="35"/>
  <c r="E890" i="35"/>
  <c r="E891" i="35"/>
  <c r="E892" i="35"/>
  <c r="E893" i="35"/>
  <c r="E894" i="35"/>
  <c r="E895" i="35"/>
  <c r="E896" i="35"/>
  <c r="E897" i="35"/>
  <c r="E898" i="35"/>
  <c r="E899" i="35"/>
  <c r="E900" i="35"/>
  <c r="E901" i="35"/>
  <c r="E902" i="35"/>
  <c r="E903" i="35"/>
  <c r="E904" i="35"/>
  <c r="E905" i="35"/>
  <c r="E906" i="35"/>
  <c r="E907" i="35"/>
  <c r="E908" i="35"/>
  <c r="E909" i="35"/>
  <c r="E910" i="35"/>
  <c r="E911" i="35"/>
  <c r="E912" i="35"/>
  <c r="E913" i="35"/>
  <c r="E914" i="35"/>
  <c r="E915" i="35"/>
  <c r="E916" i="35"/>
  <c r="E917" i="35"/>
  <c r="E918" i="35"/>
  <c r="E919" i="35"/>
  <c r="E920" i="35"/>
  <c r="E921" i="35"/>
  <c r="E922" i="35"/>
  <c r="E923" i="35"/>
  <c r="E924" i="35"/>
  <c r="E925" i="35"/>
  <c r="E926" i="35"/>
  <c r="E927" i="35"/>
  <c r="E928" i="35"/>
  <c r="E929" i="35"/>
  <c r="E930" i="35"/>
  <c r="E931" i="35"/>
  <c r="E932" i="35"/>
  <c r="E933" i="35"/>
  <c r="E934" i="35"/>
  <c r="E935" i="35"/>
  <c r="E936" i="35"/>
  <c r="E937" i="35"/>
  <c r="E938" i="35"/>
  <c r="E939" i="35"/>
  <c r="E940" i="35"/>
  <c r="E941" i="35"/>
  <c r="E942" i="35"/>
  <c r="E943" i="35"/>
  <c r="E944" i="35"/>
  <c r="E945" i="35"/>
  <c r="E946" i="35"/>
  <c r="E947" i="35"/>
  <c r="E948" i="35"/>
  <c r="E949" i="35"/>
  <c r="E950" i="35"/>
  <c r="E951" i="35"/>
  <c r="E952" i="35"/>
  <c r="E953" i="35"/>
  <c r="E954" i="35"/>
  <c r="E955" i="35"/>
  <c r="E956" i="35"/>
  <c r="E957" i="35"/>
  <c r="E958" i="35"/>
  <c r="E959" i="35"/>
  <c r="E960" i="35"/>
  <c r="E961" i="35"/>
  <c r="E962" i="35"/>
  <c r="E963" i="35"/>
  <c r="E964" i="35"/>
  <c r="E965" i="35"/>
  <c r="E966" i="35"/>
  <c r="E967" i="35"/>
  <c r="E968" i="35"/>
  <c r="E969" i="35"/>
  <c r="E970" i="35"/>
  <c r="E971" i="35"/>
  <c r="E972" i="35"/>
  <c r="E973" i="35"/>
  <c r="E974" i="35"/>
  <c r="E975" i="35"/>
  <c r="E976" i="35"/>
  <c r="E977" i="35"/>
  <c r="E978" i="35"/>
  <c r="E979" i="35"/>
  <c r="E980" i="35"/>
  <c r="E981" i="35"/>
  <c r="E982" i="35"/>
  <c r="E983" i="35"/>
  <c r="E984" i="35"/>
  <c r="E985" i="35"/>
  <c r="E986" i="35"/>
  <c r="E987" i="35"/>
  <c r="E988" i="35"/>
  <c r="E989" i="35"/>
  <c r="E990" i="35"/>
  <c r="E991" i="35"/>
  <c r="E992" i="35"/>
  <c r="E993" i="35"/>
  <c r="E994" i="35"/>
  <c r="E995" i="35"/>
  <c r="E996" i="35"/>
  <c r="E997" i="35"/>
  <c r="E998" i="35"/>
  <c r="E999" i="35"/>
  <c r="E1000" i="35"/>
  <c r="E1001" i="35"/>
  <c r="E1002" i="35"/>
  <c r="E1003" i="35"/>
  <c r="E1004" i="35"/>
  <c r="E1005" i="35"/>
  <c r="E1006" i="35"/>
  <c r="E1007" i="35"/>
  <c r="E1008" i="35"/>
  <c r="E1009" i="35"/>
  <c r="E1010" i="35"/>
  <c r="E1011" i="35"/>
  <c r="E1012" i="35"/>
  <c r="E1013" i="35"/>
  <c r="E1014" i="35"/>
  <c r="E1015" i="35"/>
  <c r="E1016" i="35"/>
  <c r="E1017" i="35"/>
  <c r="E1018" i="35"/>
  <c r="E1019" i="35"/>
  <c r="E1020" i="35"/>
  <c r="E1021" i="35"/>
  <c r="E1022" i="35"/>
  <c r="E1023" i="35"/>
  <c r="E1024" i="35"/>
  <c r="E1025" i="35"/>
  <c r="E1026" i="35"/>
  <c r="E1027" i="35"/>
  <c r="E1028" i="35"/>
  <c r="E1029" i="35"/>
  <c r="E1030" i="35"/>
  <c r="E1031" i="35"/>
  <c r="E1032" i="35"/>
  <c r="E1033" i="35"/>
  <c r="E1034" i="35"/>
  <c r="E1035" i="35"/>
  <c r="E1036" i="35"/>
  <c r="E1037" i="35"/>
  <c r="E1038" i="35"/>
  <c r="E1039" i="35"/>
  <c r="E1040" i="35"/>
  <c r="E1041" i="35"/>
  <c r="E1042" i="35"/>
  <c r="E1043" i="35"/>
  <c r="E1044" i="35"/>
  <c r="E1045" i="35"/>
  <c r="E1046" i="35"/>
  <c r="E1047" i="35"/>
  <c r="E1048" i="35"/>
  <c r="E1049" i="35"/>
  <c r="E1050" i="35"/>
  <c r="E1051" i="35"/>
  <c r="E1052" i="35"/>
  <c r="E1053" i="35"/>
  <c r="E1054" i="35"/>
  <c r="E1055" i="35"/>
  <c r="E1056" i="35"/>
  <c r="E1057" i="35"/>
  <c r="E1058" i="35"/>
  <c r="E1059" i="35"/>
  <c r="E1060" i="35"/>
  <c r="E1061" i="35"/>
  <c r="E1062" i="35"/>
  <c r="E1063" i="35"/>
  <c r="E1064" i="35"/>
  <c r="E1065" i="35"/>
  <c r="E1066" i="35"/>
  <c r="E1067" i="35"/>
  <c r="E1068" i="35"/>
  <c r="E1069" i="35"/>
  <c r="E1070" i="35"/>
  <c r="E1071" i="35"/>
  <c r="E1072" i="35"/>
  <c r="E1073" i="35"/>
  <c r="E1074" i="35"/>
  <c r="E1075" i="35"/>
  <c r="E1076" i="35"/>
  <c r="E1077" i="35"/>
  <c r="E1078" i="35"/>
  <c r="E1079" i="35"/>
  <c r="E1080" i="35"/>
  <c r="E1081" i="35"/>
  <c r="E1082" i="35"/>
  <c r="E1083" i="35"/>
  <c r="E1084" i="35"/>
  <c r="E1085" i="35"/>
  <c r="E1086" i="35"/>
  <c r="E1087" i="35"/>
  <c r="E1088" i="35"/>
  <c r="E1089" i="35"/>
  <c r="E1090" i="35"/>
  <c r="E1091" i="35"/>
  <c r="E1092" i="35"/>
  <c r="E1093" i="35"/>
  <c r="E1094" i="35"/>
  <c r="E1095" i="35"/>
  <c r="E1096" i="35"/>
  <c r="E1097" i="35"/>
  <c r="E1098" i="35"/>
  <c r="E1099" i="35"/>
  <c r="E1100" i="35"/>
  <c r="E1101" i="35"/>
  <c r="E1102" i="35"/>
  <c r="E1103" i="35"/>
  <c r="E1104" i="35"/>
  <c r="E1105" i="35"/>
  <c r="E1106" i="35"/>
  <c r="E1107" i="35"/>
  <c r="E1108" i="35"/>
  <c r="E1109" i="35"/>
  <c r="E1110" i="35"/>
  <c r="E1111" i="35"/>
  <c r="E1112" i="35"/>
  <c r="E1113" i="35"/>
  <c r="E1114" i="35"/>
  <c r="E1115" i="35"/>
  <c r="E1116" i="35"/>
  <c r="E1117" i="35"/>
  <c r="E1118" i="35"/>
  <c r="E1119" i="35"/>
  <c r="E1120" i="35"/>
  <c r="E1121" i="35"/>
  <c r="E1122" i="35"/>
  <c r="E1123" i="35"/>
  <c r="E1124" i="35"/>
  <c r="E1125" i="35"/>
  <c r="E1126" i="35"/>
  <c r="E1127" i="35"/>
  <c r="E1128" i="35"/>
  <c r="E1129" i="35"/>
  <c r="E1130" i="35"/>
  <c r="E1131" i="35"/>
  <c r="E1132" i="35"/>
  <c r="E1133" i="35"/>
  <c r="E1134" i="35"/>
  <c r="E1135" i="35"/>
  <c r="E1136" i="35"/>
  <c r="E1137" i="35"/>
  <c r="E1138" i="35"/>
  <c r="E1139" i="35"/>
  <c r="E1140" i="35"/>
  <c r="E1141" i="35"/>
  <c r="E1142" i="35"/>
  <c r="E1143" i="35"/>
  <c r="E1144" i="35"/>
  <c r="E1145" i="35"/>
  <c r="E1146" i="35"/>
  <c r="E1147" i="35"/>
  <c r="E1148" i="35"/>
  <c r="E1149" i="35"/>
  <c r="E1150" i="35"/>
  <c r="E1151" i="35"/>
  <c r="E1152" i="35"/>
  <c r="E1153" i="35"/>
  <c r="E1154" i="35"/>
  <c r="E1155" i="35"/>
  <c r="E1156" i="35"/>
  <c r="E1157" i="35"/>
  <c r="E1158" i="35"/>
  <c r="E1159" i="35"/>
  <c r="E1160" i="35"/>
  <c r="E1161" i="35"/>
  <c r="E1162" i="35"/>
  <c r="E1163" i="35"/>
  <c r="E1164" i="35"/>
  <c r="E1165" i="35"/>
  <c r="E1166" i="35"/>
  <c r="E1167" i="35"/>
  <c r="E1168" i="35"/>
  <c r="E1169" i="35"/>
  <c r="E1170" i="35"/>
  <c r="E1171" i="35"/>
  <c r="E1172" i="35"/>
  <c r="E1173" i="35"/>
  <c r="E1174" i="35"/>
  <c r="E1175" i="35"/>
  <c r="E1176" i="35"/>
  <c r="E1177" i="35"/>
  <c r="E1178" i="35"/>
  <c r="E1179" i="35"/>
  <c r="E1180" i="35"/>
  <c r="E1181" i="35"/>
  <c r="E1182" i="35"/>
  <c r="E1183" i="35"/>
  <c r="E1184" i="35"/>
  <c r="E1185" i="35"/>
  <c r="E1186" i="35"/>
  <c r="E1187" i="35"/>
  <c r="E1188" i="35"/>
  <c r="E1189" i="35"/>
  <c r="E1190" i="35"/>
  <c r="E1191" i="35"/>
  <c r="E1192" i="35"/>
  <c r="E1193" i="35"/>
  <c r="E1194" i="35"/>
  <c r="E1195" i="35"/>
  <c r="E1196" i="35"/>
  <c r="E1197" i="35"/>
  <c r="E1198" i="35"/>
  <c r="E1199" i="35"/>
  <c r="E1200" i="35"/>
  <c r="E1201" i="35"/>
  <c r="E1202" i="35"/>
  <c r="E1203" i="35"/>
  <c r="E1204" i="35"/>
  <c r="E1205" i="35"/>
  <c r="E1206" i="35"/>
  <c r="E1207" i="35"/>
  <c r="E1208" i="35"/>
  <c r="E1209" i="35"/>
  <c r="E1210" i="35"/>
  <c r="E1211" i="35"/>
  <c r="E1212" i="35"/>
  <c r="E1213" i="35"/>
  <c r="E1214" i="35"/>
  <c r="E1215" i="35"/>
  <c r="E1216" i="35"/>
  <c r="E1217" i="35"/>
  <c r="E1218" i="35"/>
  <c r="E1219" i="35"/>
  <c r="E1220" i="35"/>
  <c r="E1221" i="35"/>
  <c r="E1222" i="35"/>
  <c r="E1223" i="35"/>
  <c r="E1224" i="35"/>
  <c r="E1225" i="35"/>
  <c r="E1226" i="35"/>
  <c r="E1227" i="35"/>
  <c r="E1228" i="35"/>
  <c r="E1229" i="35"/>
  <c r="E1230" i="35"/>
  <c r="E1231" i="35"/>
  <c r="E1232" i="35"/>
  <c r="E1233" i="35"/>
  <c r="E1234" i="35"/>
  <c r="E1235" i="35"/>
  <c r="E1236" i="35"/>
  <c r="E1237" i="35"/>
  <c r="E1238" i="35"/>
  <c r="E1239" i="35"/>
  <c r="E1240" i="35"/>
  <c r="E1241" i="35"/>
  <c r="E1242" i="35"/>
  <c r="E1243" i="35"/>
  <c r="E1244" i="35"/>
  <c r="E1245" i="35"/>
  <c r="E1246" i="35"/>
  <c r="E1247" i="35"/>
  <c r="E1248" i="35"/>
  <c r="E1249" i="35"/>
  <c r="E1250" i="35"/>
  <c r="E1251" i="35"/>
  <c r="E1252" i="35"/>
  <c r="E1253" i="35"/>
  <c r="E1254" i="35"/>
  <c r="E1255" i="35"/>
  <c r="E1256" i="35"/>
  <c r="E1257" i="35"/>
  <c r="E1258" i="35"/>
  <c r="E1259" i="35"/>
  <c r="E1260" i="35"/>
  <c r="E1261" i="35"/>
  <c r="E1262" i="35"/>
  <c r="E1263" i="35"/>
  <c r="E1264" i="35"/>
  <c r="E1265" i="35"/>
  <c r="E1266" i="35"/>
  <c r="E1267" i="35"/>
  <c r="E1268" i="35"/>
  <c r="E1269" i="35"/>
  <c r="E1270" i="35"/>
  <c r="E1271" i="35"/>
  <c r="E1272" i="35"/>
  <c r="E1273" i="35"/>
  <c r="E1274" i="35"/>
  <c r="E1275" i="35"/>
  <c r="E1276" i="35"/>
  <c r="E1277" i="35"/>
  <c r="E1278" i="35"/>
  <c r="E1279" i="35"/>
  <c r="E1280" i="35"/>
  <c r="E1281" i="35"/>
  <c r="E1282" i="35"/>
  <c r="E1283" i="35"/>
  <c r="E1284" i="35"/>
  <c r="E1285" i="35"/>
  <c r="E1286" i="35"/>
  <c r="E1287" i="35"/>
  <c r="E1288" i="35"/>
  <c r="E1289" i="35"/>
  <c r="E1290" i="35"/>
  <c r="E1291" i="35"/>
  <c r="E1292" i="35"/>
  <c r="E1293" i="35"/>
  <c r="E1294" i="35"/>
  <c r="E1295" i="35"/>
  <c r="E1296" i="35"/>
  <c r="E1297" i="35"/>
  <c r="E1298" i="35"/>
  <c r="E1299" i="35"/>
  <c r="E1300" i="35"/>
  <c r="E1301" i="35"/>
  <c r="E1302" i="35"/>
  <c r="E1303" i="35"/>
  <c r="E1304" i="35"/>
  <c r="E1305" i="35"/>
  <c r="E1306" i="35"/>
  <c r="E1307" i="35"/>
  <c r="E1308" i="35"/>
  <c r="E1309" i="35"/>
  <c r="E1310" i="35"/>
  <c r="E1311" i="35"/>
  <c r="E1312" i="35"/>
  <c r="E1313" i="35"/>
  <c r="E1314" i="35"/>
  <c r="E1315" i="35"/>
  <c r="E1316" i="35"/>
  <c r="E1317" i="35"/>
  <c r="E1318" i="35"/>
  <c r="E1319" i="35"/>
  <c r="E1320" i="35"/>
  <c r="E1321" i="35"/>
  <c r="E1322" i="35"/>
  <c r="E1323" i="35"/>
  <c r="E1324" i="35"/>
  <c r="E1325" i="35"/>
  <c r="E1326" i="35"/>
  <c r="E1327" i="35"/>
  <c r="E1328" i="35"/>
  <c r="E1329" i="35"/>
  <c r="E1330" i="35"/>
  <c r="E1331" i="35"/>
  <c r="E1332" i="35"/>
  <c r="E1333" i="35"/>
  <c r="E1334" i="35"/>
  <c r="E1335" i="35"/>
  <c r="E1336" i="35"/>
  <c r="E1337" i="35"/>
  <c r="E1338" i="35"/>
  <c r="E1339" i="35"/>
  <c r="E1340" i="35"/>
  <c r="E1341" i="35"/>
  <c r="E1342" i="35"/>
  <c r="E1343" i="35"/>
  <c r="E1344" i="35"/>
  <c r="E1345" i="35"/>
  <c r="E1346" i="35"/>
  <c r="E1347" i="35"/>
  <c r="E1348" i="35"/>
  <c r="E1349" i="35"/>
  <c r="E1350" i="35"/>
  <c r="E1351" i="35"/>
  <c r="E1352" i="35"/>
  <c r="E1353" i="35"/>
  <c r="E1354" i="35"/>
  <c r="E1355" i="35"/>
  <c r="E1356" i="35"/>
  <c r="E1357" i="35"/>
  <c r="E1358" i="35"/>
  <c r="E1359" i="35"/>
  <c r="E1360" i="35"/>
  <c r="E1361" i="35"/>
  <c r="E1362" i="35"/>
  <c r="E1363" i="35"/>
  <c r="E1364" i="35"/>
  <c r="E1365" i="35"/>
  <c r="E1366" i="35"/>
  <c r="E1367" i="35"/>
  <c r="E1368" i="35"/>
  <c r="E1369" i="35"/>
  <c r="E1370" i="35"/>
  <c r="E1371" i="35"/>
  <c r="E1372" i="35"/>
  <c r="E1373" i="35"/>
  <c r="E1374" i="35"/>
  <c r="E1375" i="35"/>
  <c r="E1376" i="35"/>
  <c r="E1377" i="35"/>
  <c r="E1378" i="35"/>
  <c r="E1379" i="35"/>
  <c r="E1380" i="35"/>
  <c r="E1381" i="35"/>
  <c r="E1382" i="35"/>
  <c r="E1383" i="35"/>
  <c r="E1384" i="35"/>
  <c r="E1385" i="35"/>
  <c r="E1386" i="35"/>
  <c r="E1387" i="35"/>
  <c r="E1388" i="35"/>
  <c r="E1389" i="35"/>
  <c r="E1390" i="35"/>
  <c r="E1391" i="35"/>
  <c r="E1392" i="35"/>
  <c r="E1393" i="35"/>
  <c r="E1394" i="35"/>
  <c r="E1395" i="35"/>
  <c r="E1396" i="35"/>
  <c r="E1397" i="35"/>
  <c r="E1398" i="35"/>
  <c r="E1399" i="35"/>
  <c r="E1400" i="35"/>
  <c r="E1401" i="35"/>
  <c r="E1402" i="35"/>
  <c r="E1403" i="35"/>
  <c r="E1404" i="35"/>
  <c r="E1405" i="35"/>
  <c r="E1406" i="35"/>
  <c r="E1407" i="35"/>
  <c r="E1408" i="35"/>
  <c r="E1409" i="35"/>
  <c r="E1410" i="35"/>
  <c r="E1411" i="35"/>
  <c r="E1412" i="35"/>
  <c r="E1413" i="35"/>
  <c r="E1414" i="35"/>
  <c r="E1415" i="35"/>
  <c r="E1416" i="35"/>
  <c r="E1417" i="35"/>
  <c r="E1418" i="35"/>
  <c r="E1419" i="35"/>
  <c r="E1420" i="35"/>
  <c r="E1421" i="35"/>
  <c r="E1422" i="35"/>
  <c r="E1423" i="35"/>
  <c r="E1424" i="35"/>
  <c r="E1425" i="35"/>
  <c r="E1426" i="35"/>
  <c r="E1427" i="35"/>
  <c r="E1428" i="35"/>
  <c r="E1429" i="35"/>
  <c r="E1430" i="35"/>
  <c r="E1431" i="35"/>
  <c r="E1432" i="35"/>
  <c r="E1433" i="35"/>
  <c r="E1434" i="35"/>
  <c r="E1435" i="35"/>
  <c r="E1436" i="35"/>
  <c r="E1437" i="35"/>
  <c r="E1438" i="35"/>
  <c r="E1439" i="35"/>
  <c r="E1440" i="35"/>
  <c r="E1441" i="35"/>
  <c r="E1442" i="35"/>
  <c r="E1443" i="35"/>
  <c r="E1444" i="35"/>
  <c r="E1445" i="35"/>
  <c r="E1446" i="35"/>
  <c r="E1447" i="35"/>
  <c r="E1448" i="35"/>
  <c r="E1449" i="35"/>
  <c r="E1450" i="35"/>
  <c r="E1451" i="35"/>
  <c r="E1452" i="35"/>
  <c r="E1453" i="35"/>
  <c r="E1454" i="35"/>
  <c r="E1455" i="35"/>
  <c r="E1456" i="35"/>
  <c r="E1457" i="35"/>
  <c r="E1458" i="35"/>
  <c r="E1459" i="35"/>
  <c r="E1460" i="35"/>
  <c r="E1461" i="35"/>
  <c r="E1462" i="35"/>
  <c r="E1463" i="35"/>
  <c r="E1464" i="35"/>
  <c r="E1465" i="35"/>
  <c r="E1466" i="35"/>
  <c r="E1467" i="35"/>
  <c r="E1468" i="35"/>
  <c r="E1469" i="35"/>
  <c r="E1470" i="35"/>
  <c r="E1471" i="35"/>
  <c r="E1472" i="35"/>
  <c r="E1473" i="35"/>
  <c r="E1474" i="35"/>
  <c r="E1475" i="35"/>
  <c r="E1476" i="35"/>
  <c r="E1477" i="35"/>
  <c r="E1478" i="35"/>
  <c r="E1479" i="35"/>
  <c r="E1480" i="35"/>
  <c r="E1481" i="35"/>
  <c r="E1482" i="35"/>
  <c r="E1483" i="35"/>
  <c r="E1484" i="35"/>
  <c r="E1485" i="35"/>
  <c r="E1486" i="35"/>
  <c r="E1487" i="35"/>
  <c r="E1488" i="35"/>
  <c r="E1489" i="35"/>
  <c r="E1490" i="35"/>
  <c r="E1491" i="35"/>
  <c r="E1492" i="35"/>
  <c r="E1493" i="35"/>
  <c r="E1494" i="35"/>
  <c r="E1495" i="35"/>
  <c r="E1496" i="35"/>
  <c r="E1497" i="35"/>
  <c r="E1498" i="35"/>
  <c r="E1499" i="35"/>
  <c r="E1500" i="35"/>
  <c r="E1501" i="35"/>
  <c r="E1502" i="35"/>
  <c r="E1503" i="35"/>
  <c r="E1504" i="35"/>
  <c r="E1505" i="35"/>
  <c r="E1506" i="35"/>
  <c r="E1507" i="35"/>
  <c r="E1508" i="35"/>
  <c r="E1509" i="35"/>
  <c r="E1510" i="35"/>
  <c r="E1511" i="35"/>
  <c r="E1512" i="35"/>
  <c r="E1513" i="35"/>
  <c r="E1514" i="35"/>
  <c r="E1515" i="35"/>
  <c r="E1516" i="35"/>
  <c r="E1517" i="35"/>
  <c r="E1518" i="35"/>
  <c r="E1519" i="35"/>
  <c r="E1520" i="35"/>
  <c r="E1521" i="35"/>
  <c r="E1522" i="35"/>
  <c r="E1523" i="35"/>
  <c r="E1524" i="35"/>
  <c r="E1525" i="35"/>
  <c r="E1526" i="35"/>
  <c r="E1527" i="35"/>
  <c r="E1528" i="35"/>
  <c r="E1529" i="35"/>
  <c r="E1530" i="35"/>
  <c r="E1531" i="35"/>
  <c r="E1532" i="35"/>
  <c r="E1533" i="35"/>
  <c r="E1534" i="35"/>
  <c r="E1535" i="35"/>
  <c r="E1536" i="35"/>
  <c r="E1537" i="35"/>
  <c r="E1538" i="35"/>
  <c r="E1539" i="35"/>
  <c r="E1540" i="35"/>
  <c r="E1541" i="35"/>
  <c r="E1542" i="35"/>
  <c r="E1543" i="35"/>
  <c r="E1544" i="35"/>
  <c r="E1545" i="35"/>
  <c r="E1546" i="35"/>
  <c r="E1547" i="35"/>
  <c r="E1548" i="35"/>
  <c r="E1549" i="35"/>
  <c r="E1550" i="35"/>
  <c r="E1551" i="35"/>
  <c r="E1552" i="35"/>
  <c r="E1553" i="35"/>
  <c r="E1554" i="35"/>
  <c r="E1555" i="35"/>
  <c r="E1556" i="35"/>
  <c r="E1557" i="35"/>
  <c r="E1558" i="35"/>
  <c r="E1559" i="35"/>
  <c r="E1560" i="35"/>
  <c r="E1561" i="35"/>
  <c r="E1562" i="35"/>
  <c r="E1563" i="35"/>
  <c r="E1564" i="35"/>
  <c r="E1565" i="35"/>
  <c r="E1566" i="35"/>
  <c r="E1567" i="35"/>
  <c r="E1568" i="35"/>
  <c r="E1569" i="35"/>
  <c r="E1570" i="35"/>
  <c r="E1571" i="35"/>
  <c r="E1572" i="35"/>
  <c r="E1573" i="35"/>
  <c r="E1574" i="35"/>
  <c r="E1575" i="35"/>
  <c r="E1576" i="35"/>
  <c r="E1577" i="35"/>
  <c r="E1578" i="35"/>
  <c r="E1579" i="35"/>
  <c r="E1580" i="35"/>
  <c r="E1581" i="35"/>
  <c r="E1582" i="35"/>
  <c r="E1583" i="35"/>
  <c r="E1584" i="35"/>
  <c r="E1585" i="35"/>
  <c r="E1586" i="35"/>
  <c r="E1587" i="35"/>
  <c r="E1588" i="35"/>
  <c r="E1589" i="35"/>
  <c r="E1590" i="35"/>
  <c r="E1591" i="35"/>
  <c r="E1592" i="35"/>
  <c r="E1593" i="35"/>
  <c r="E1594" i="35"/>
  <c r="E1595" i="35"/>
  <c r="E1596" i="35"/>
  <c r="E1597" i="35"/>
  <c r="E1598" i="35"/>
  <c r="E1599" i="35"/>
  <c r="E1600" i="35"/>
  <c r="E1601" i="35"/>
  <c r="E1602" i="35"/>
  <c r="E1603" i="35"/>
  <c r="E1604" i="35"/>
  <c r="E1605" i="35"/>
  <c r="E1606" i="35"/>
  <c r="E1607" i="35"/>
  <c r="E1608" i="35"/>
  <c r="E1609" i="35"/>
  <c r="E1610" i="35"/>
  <c r="E1611" i="35"/>
  <c r="E1612" i="35"/>
  <c r="E1613" i="35"/>
  <c r="E1614" i="35"/>
  <c r="E1615" i="35"/>
  <c r="E1616" i="35"/>
  <c r="E1617" i="35"/>
  <c r="E1618" i="35"/>
  <c r="E1619" i="35"/>
  <c r="E1620" i="35"/>
  <c r="E1621" i="35"/>
  <c r="E1622" i="35"/>
  <c r="E1623" i="35"/>
  <c r="E1624" i="35"/>
  <c r="E1625" i="35"/>
  <c r="E1626" i="35"/>
  <c r="E1627" i="35"/>
  <c r="E1628" i="35"/>
  <c r="E1629" i="35"/>
  <c r="E1630" i="35"/>
  <c r="E1631" i="35"/>
  <c r="E1632" i="35"/>
  <c r="E1633" i="35"/>
  <c r="E1634" i="35"/>
  <c r="E1635" i="35"/>
  <c r="E1636" i="35"/>
  <c r="E1637" i="35"/>
  <c r="E1638" i="35"/>
  <c r="E1639" i="35"/>
  <c r="E1640" i="35"/>
  <c r="E1641" i="35"/>
  <c r="E1642" i="35"/>
  <c r="E1643" i="35"/>
  <c r="E1644" i="35"/>
  <c r="E1645" i="35"/>
  <c r="E1646" i="35"/>
  <c r="E1647" i="35"/>
  <c r="E1648" i="35"/>
  <c r="E1649" i="35"/>
  <c r="E1650" i="35"/>
  <c r="E1651" i="35"/>
  <c r="E1652" i="35"/>
  <c r="E1653" i="35"/>
  <c r="E1654" i="35"/>
  <c r="E1655" i="35"/>
  <c r="E1656" i="35"/>
  <c r="E1657" i="35"/>
  <c r="E1658" i="35"/>
  <c r="E1659" i="35"/>
  <c r="E1660" i="35"/>
  <c r="E1661" i="35"/>
  <c r="E1662" i="35"/>
  <c r="E1663" i="35"/>
  <c r="E1664" i="35"/>
  <c r="E1665" i="35"/>
  <c r="E1666" i="35"/>
  <c r="E1667" i="35"/>
  <c r="E1668" i="35"/>
  <c r="E1669" i="35"/>
  <c r="E1670" i="35"/>
  <c r="E1671" i="35"/>
  <c r="E1672" i="35"/>
  <c r="E1673" i="35"/>
  <c r="E1674" i="35"/>
  <c r="E1675" i="35"/>
  <c r="E1676" i="35"/>
  <c r="E1677" i="35"/>
  <c r="E1678" i="35"/>
  <c r="E1679" i="35"/>
  <c r="E1680" i="35"/>
  <c r="E1681" i="35"/>
  <c r="E1682" i="35"/>
  <c r="E1683" i="35"/>
  <c r="E1684" i="35"/>
  <c r="E1685" i="35"/>
  <c r="E1686" i="35"/>
  <c r="E1687" i="35"/>
  <c r="E1688" i="35"/>
  <c r="E1689" i="35"/>
  <c r="E1690" i="35"/>
  <c r="E1691" i="35"/>
  <c r="E1692" i="35"/>
  <c r="E1693" i="35"/>
  <c r="E1694" i="35"/>
  <c r="E1695" i="35"/>
  <c r="E1696" i="35"/>
  <c r="E1697" i="35"/>
  <c r="E1698" i="35"/>
  <c r="E1699" i="35"/>
  <c r="E1700" i="35"/>
  <c r="E1701" i="35"/>
  <c r="E1702" i="35"/>
  <c r="E1703" i="35"/>
  <c r="E1704" i="35"/>
  <c r="E1705" i="35"/>
  <c r="E1706" i="35"/>
  <c r="E1707" i="35"/>
  <c r="E1708" i="35"/>
  <c r="E1709" i="35"/>
  <c r="E1710" i="35"/>
  <c r="E1711" i="35"/>
  <c r="E1712" i="35"/>
  <c r="E1713" i="35"/>
  <c r="E1714" i="35"/>
  <c r="E1715" i="35"/>
  <c r="E1716" i="35"/>
  <c r="E1717" i="35"/>
  <c r="E1718" i="35"/>
  <c r="E1719" i="35"/>
  <c r="E1720" i="35"/>
  <c r="E1721" i="35"/>
  <c r="E1722" i="35"/>
  <c r="E1723" i="35"/>
  <c r="E1724" i="35"/>
  <c r="E1725" i="35"/>
  <c r="E1726" i="35"/>
  <c r="E1727" i="35"/>
  <c r="E1728" i="35"/>
  <c r="E1729" i="35"/>
  <c r="E1730" i="35"/>
  <c r="E1731" i="35"/>
  <c r="E1732" i="35"/>
  <c r="E1733" i="35"/>
  <c r="E1734" i="35"/>
  <c r="E1735" i="35"/>
  <c r="E1736" i="35"/>
  <c r="E1737" i="35"/>
  <c r="E1738" i="35"/>
  <c r="E1739" i="35"/>
  <c r="E1740" i="35"/>
  <c r="E1741" i="35"/>
  <c r="E1742" i="35"/>
  <c r="E1743" i="35"/>
  <c r="E1744" i="35"/>
  <c r="E1745" i="35"/>
  <c r="E1746" i="35"/>
  <c r="E1747" i="35"/>
  <c r="E1748" i="35"/>
  <c r="E1749" i="35"/>
  <c r="E1750" i="35"/>
  <c r="E1751" i="35"/>
  <c r="E1752" i="35"/>
  <c r="E1753" i="35"/>
  <c r="E1754" i="35"/>
  <c r="E1755" i="35"/>
  <c r="E1756" i="35"/>
  <c r="E1757" i="35"/>
  <c r="E1758" i="35"/>
  <c r="E1759" i="35"/>
  <c r="E1760" i="35"/>
  <c r="E1761" i="35"/>
  <c r="E1762" i="35"/>
  <c r="E1763" i="35"/>
  <c r="E1764" i="35"/>
  <c r="E1765" i="35"/>
  <c r="E1766" i="35"/>
  <c r="E1767" i="35"/>
  <c r="E1768" i="35"/>
  <c r="E1769" i="35"/>
  <c r="E1770" i="35"/>
  <c r="E1771" i="35"/>
  <c r="E1772" i="35"/>
  <c r="E1773" i="35"/>
  <c r="E1774" i="35"/>
  <c r="E1775" i="35"/>
  <c r="E1776" i="35"/>
  <c r="E1777" i="35"/>
  <c r="E1778" i="35"/>
  <c r="E1779" i="35"/>
  <c r="E1780" i="35"/>
  <c r="E1781" i="35"/>
  <c r="E1782" i="35"/>
  <c r="E1783" i="35"/>
  <c r="E1784" i="35"/>
  <c r="E1785" i="35"/>
  <c r="E1786" i="35"/>
  <c r="E1787" i="35"/>
  <c r="E1788" i="35"/>
  <c r="E1789" i="35"/>
  <c r="E1790" i="35"/>
  <c r="E1791" i="35"/>
  <c r="E1792" i="35"/>
  <c r="E1793" i="35"/>
  <c r="E1794" i="35"/>
  <c r="E1795" i="35"/>
  <c r="E1796" i="35"/>
  <c r="E1797" i="35"/>
  <c r="E1798" i="35"/>
  <c r="E1799" i="35"/>
  <c r="E1800" i="35"/>
  <c r="E1801" i="35"/>
  <c r="E1802" i="35"/>
  <c r="E1803" i="35"/>
  <c r="E1804" i="35"/>
  <c r="E1805" i="35"/>
  <c r="E1806" i="35"/>
  <c r="E1807" i="35"/>
  <c r="E1808" i="35"/>
  <c r="E1809" i="35"/>
  <c r="E1810" i="35"/>
  <c r="E1811" i="35"/>
  <c r="E1812" i="35"/>
  <c r="E1813" i="35"/>
  <c r="E1814" i="35"/>
  <c r="E1815" i="35"/>
  <c r="E1816" i="35"/>
  <c r="E1817" i="35"/>
  <c r="E1818" i="35"/>
  <c r="E1819" i="35"/>
  <c r="E1820" i="35"/>
  <c r="E1821" i="35"/>
  <c r="E1822" i="35"/>
  <c r="E1823" i="35"/>
  <c r="E1824" i="35"/>
  <c r="E1825" i="35"/>
  <c r="E1826" i="35"/>
  <c r="E1827" i="35"/>
  <c r="E1828" i="35"/>
  <c r="E1829" i="35"/>
  <c r="E1830" i="35"/>
  <c r="E1831" i="35"/>
  <c r="E1832" i="35"/>
  <c r="E1833" i="35"/>
  <c r="E1834" i="35"/>
  <c r="E1835" i="35"/>
  <c r="E1836" i="35"/>
  <c r="E1837" i="35"/>
  <c r="E1838" i="35"/>
  <c r="E1839" i="35"/>
  <c r="E1840" i="35"/>
  <c r="E1841" i="35"/>
  <c r="E1842" i="35"/>
  <c r="E1843" i="35"/>
  <c r="E1844" i="35"/>
  <c r="E1845" i="35"/>
  <c r="E1846" i="35"/>
  <c r="E1847" i="35"/>
  <c r="E1848" i="35"/>
  <c r="E1849" i="35"/>
  <c r="E1850" i="35"/>
  <c r="E1851" i="35"/>
  <c r="E1852" i="35"/>
  <c r="E1853" i="35"/>
  <c r="E1854" i="35"/>
  <c r="E1855" i="35"/>
  <c r="E1856" i="35"/>
  <c r="E1857" i="35"/>
  <c r="E1858" i="35"/>
  <c r="E1859" i="35"/>
  <c r="E1860" i="35"/>
  <c r="E1861" i="35"/>
  <c r="E1862" i="35"/>
  <c r="E1863" i="35"/>
  <c r="E1864" i="35"/>
  <c r="E1865" i="35"/>
  <c r="E1866" i="35"/>
  <c r="E1867" i="35"/>
  <c r="E1868" i="35"/>
  <c r="E1869" i="35"/>
  <c r="E1870" i="35"/>
  <c r="E1871" i="35"/>
  <c r="E1872" i="35"/>
  <c r="E1873" i="35"/>
  <c r="E1874" i="35"/>
  <c r="E1875" i="35"/>
  <c r="E1876" i="35"/>
  <c r="E1877" i="35"/>
  <c r="E1878" i="35"/>
  <c r="E1879" i="35"/>
  <c r="E1880" i="35"/>
  <c r="E1881" i="35"/>
  <c r="E1882" i="35"/>
  <c r="E1883" i="35"/>
  <c r="E1884" i="35"/>
  <c r="E1885" i="35"/>
  <c r="E1886" i="35"/>
  <c r="E1887" i="35"/>
  <c r="E1888" i="35"/>
  <c r="E1889" i="35"/>
  <c r="E1890" i="35"/>
  <c r="E1891" i="35"/>
  <c r="E1892" i="35"/>
  <c r="E1893" i="35"/>
  <c r="E1894" i="35"/>
  <c r="E1895" i="35"/>
  <c r="E1896" i="35"/>
  <c r="E1897" i="35"/>
  <c r="E1898" i="35"/>
  <c r="E1899" i="35"/>
  <c r="E1900" i="35"/>
  <c r="E1901" i="35"/>
  <c r="E1902" i="35"/>
  <c r="E1903" i="35"/>
  <c r="E1904" i="35"/>
  <c r="E1905" i="35"/>
  <c r="E1906" i="35"/>
  <c r="E1907" i="35"/>
  <c r="E1908" i="35"/>
  <c r="E1909" i="35"/>
  <c r="E1910" i="35"/>
  <c r="E1911" i="35"/>
  <c r="E1912" i="35"/>
  <c r="E1913" i="35"/>
  <c r="E1914" i="35"/>
  <c r="E1915" i="35"/>
  <c r="E1916" i="35"/>
  <c r="E1917" i="35"/>
  <c r="E1918" i="35"/>
  <c r="E1919" i="35"/>
  <c r="E1920" i="35"/>
  <c r="E1921" i="35"/>
  <c r="E1922" i="35"/>
  <c r="E1923" i="35"/>
  <c r="E1924" i="35"/>
  <c r="E1925" i="35"/>
  <c r="E1926" i="35"/>
  <c r="E1927" i="35"/>
  <c r="E1928" i="35"/>
  <c r="E1929" i="35"/>
  <c r="E1930" i="35"/>
  <c r="E1931" i="35"/>
  <c r="E1932" i="35"/>
  <c r="E1933" i="35"/>
  <c r="E1934" i="35"/>
  <c r="E1935" i="35"/>
  <c r="E1936" i="35"/>
  <c r="E1937" i="35"/>
  <c r="E1938" i="35"/>
  <c r="E1939" i="35"/>
  <c r="E1940" i="35"/>
  <c r="E1941" i="35"/>
  <c r="E1942" i="35"/>
  <c r="E1943" i="35"/>
  <c r="E1944" i="35"/>
  <c r="E1945" i="35"/>
  <c r="E1946" i="35"/>
  <c r="E1947" i="35"/>
  <c r="E1948" i="35"/>
  <c r="E1949" i="35"/>
  <c r="E1950" i="35"/>
  <c r="E1951" i="35"/>
  <c r="E1952" i="35"/>
  <c r="E1953" i="35"/>
  <c r="E1954" i="35"/>
  <c r="E1955" i="35"/>
  <c r="E1956" i="35"/>
  <c r="E1957" i="35"/>
  <c r="E1958" i="35"/>
  <c r="E1959" i="35"/>
  <c r="E1960" i="35"/>
  <c r="E1961" i="35"/>
  <c r="E1962" i="35"/>
  <c r="E1963" i="35"/>
  <c r="E1964" i="35"/>
  <c r="E1965" i="35"/>
  <c r="E1966" i="35"/>
  <c r="E1967" i="35"/>
  <c r="E1968" i="35"/>
  <c r="E1969" i="35"/>
  <c r="E1970" i="35"/>
  <c r="E1971" i="35"/>
  <c r="E1972" i="35"/>
  <c r="E1973" i="35"/>
  <c r="E1974" i="35"/>
  <c r="E1975" i="35"/>
  <c r="E1976" i="35"/>
  <c r="E1977" i="35"/>
  <c r="E1978" i="35"/>
  <c r="E1979" i="35"/>
  <c r="E1980" i="35"/>
  <c r="E1981" i="35"/>
  <c r="E1982" i="35"/>
  <c r="E1983" i="35"/>
  <c r="E1984" i="35"/>
  <c r="E1985" i="35"/>
  <c r="E1986" i="35"/>
  <c r="E1987" i="35"/>
  <c r="E1988" i="35"/>
  <c r="E1989" i="35"/>
  <c r="E1990" i="35"/>
  <c r="E1991" i="35"/>
  <c r="E1992" i="35"/>
  <c r="E1993" i="35"/>
  <c r="E1994" i="35"/>
  <c r="E1995" i="35"/>
  <c r="E1996" i="35"/>
  <c r="E1997" i="35"/>
  <c r="E1998" i="35"/>
  <c r="E1999" i="35"/>
  <c r="E2000" i="35"/>
  <c r="E2001" i="35"/>
  <c r="E2002" i="35"/>
  <c r="E2003" i="35"/>
  <c r="E2004" i="35"/>
  <c r="E2005" i="35"/>
  <c r="E2006" i="35"/>
  <c r="E2007" i="35"/>
  <c r="E2008" i="35"/>
  <c r="E2009" i="35"/>
  <c r="E2010" i="35"/>
  <c r="E2011" i="35"/>
  <c r="E2012" i="35"/>
  <c r="E2013" i="35"/>
  <c r="E2014" i="35"/>
  <c r="E2015" i="35"/>
  <c r="E2016" i="35"/>
  <c r="E2017" i="35"/>
  <c r="E2018" i="35"/>
  <c r="E2019" i="35"/>
  <c r="E2020" i="35"/>
  <c r="E2021" i="35"/>
  <c r="E2022" i="35"/>
  <c r="E2023" i="35"/>
  <c r="E2024" i="35"/>
  <c r="E2025" i="35"/>
  <c r="E2026" i="35"/>
  <c r="E2027" i="35"/>
  <c r="E2028" i="35"/>
  <c r="E2029" i="35"/>
  <c r="E2030" i="35"/>
  <c r="E2031" i="35"/>
  <c r="E2032" i="35"/>
  <c r="E2033" i="35"/>
  <c r="E2034" i="35"/>
  <c r="E2035" i="35"/>
  <c r="E2036" i="35"/>
  <c r="E2037" i="35"/>
  <c r="E2038" i="35"/>
  <c r="E2039" i="35"/>
  <c r="E2040" i="35"/>
  <c r="E2041" i="35"/>
  <c r="E2042" i="35"/>
  <c r="E2043" i="35"/>
  <c r="E2044" i="35"/>
  <c r="E2045" i="35"/>
  <c r="E2046" i="35"/>
  <c r="E2047" i="35"/>
  <c r="E2048" i="35"/>
  <c r="E2049" i="35"/>
  <c r="E2050" i="35"/>
  <c r="E2051" i="35"/>
  <c r="E2052" i="35"/>
  <c r="E2053" i="35"/>
  <c r="E2054" i="35"/>
  <c r="E2055" i="35"/>
  <c r="E2056" i="35"/>
  <c r="E2057" i="35"/>
  <c r="E2058" i="35"/>
  <c r="E2059" i="35"/>
  <c r="E2060" i="35"/>
  <c r="E2061" i="35"/>
  <c r="E2062" i="35"/>
  <c r="E2063" i="35"/>
  <c r="E2064" i="35"/>
  <c r="E2065" i="35"/>
  <c r="E2066" i="35"/>
  <c r="E2067" i="35"/>
  <c r="E2068" i="35"/>
  <c r="E2069" i="35"/>
  <c r="E2070" i="35"/>
  <c r="E2071" i="35"/>
  <c r="E2072" i="35"/>
  <c r="E2073" i="35"/>
  <c r="E2074" i="35"/>
  <c r="E2075" i="35"/>
  <c r="E2076" i="35"/>
  <c r="E2077" i="35"/>
  <c r="E2078" i="35"/>
  <c r="E2079" i="35"/>
  <c r="E2080" i="35"/>
  <c r="E2081" i="35"/>
  <c r="E2082" i="35"/>
  <c r="E2083" i="35"/>
  <c r="E2084" i="35"/>
  <c r="E2085" i="35"/>
  <c r="E2086" i="35"/>
  <c r="E2087" i="35"/>
  <c r="E2088" i="35"/>
  <c r="E2089" i="35"/>
  <c r="E2090" i="35"/>
  <c r="E2091" i="35"/>
  <c r="E2092" i="35"/>
  <c r="E2093" i="35"/>
  <c r="E2094" i="35"/>
  <c r="E2095" i="35"/>
  <c r="E2096" i="35"/>
  <c r="E2097" i="35"/>
  <c r="E2098" i="35"/>
  <c r="E2099" i="35"/>
  <c r="E2100" i="35"/>
  <c r="E2101" i="35"/>
  <c r="E2102" i="35"/>
  <c r="E2103" i="35"/>
  <c r="E2104" i="35"/>
  <c r="E2105" i="35"/>
  <c r="E2106" i="35"/>
  <c r="E2107" i="35"/>
  <c r="E2108" i="35"/>
  <c r="E2109" i="35"/>
  <c r="E2110" i="35"/>
  <c r="E2111" i="35"/>
  <c r="E2112" i="35"/>
  <c r="E2113" i="35"/>
  <c r="E2114" i="35"/>
  <c r="E2115" i="35"/>
  <c r="E2116" i="35"/>
  <c r="E2117" i="35"/>
  <c r="E2118" i="35"/>
  <c r="E2119" i="35"/>
  <c r="E2120" i="35"/>
  <c r="E2121" i="35"/>
  <c r="E2122" i="35"/>
  <c r="E2123" i="35"/>
  <c r="E2124" i="35"/>
  <c r="E2125" i="35"/>
  <c r="E2126" i="35"/>
  <c r="E2127" i="35"/>
  <c r="E2128" i="35"/>
  <c r="E2129" i="35"/>
  <c r="E2130" i="35"/>
  <c r="E2131" i="35"/>
  <c r="E2132" i="35"/>
  <c r="E2133" i="35"/>
  <c r="E2134" i="35"/>
  <c r="E2135" i="35"/>
  <c r="E2136" i="35"/>
  <c r="E2137" i="35"/>
  <c r="E2138" i="35"/>
  <c r="E2139" i="35"/>
  <c r="E2140" i="35"/>
  <c r="E2141" i="35"/>
  <c r="E2142" i="35"/>
  <c r="E2143" i="35"/>
  <c r="E2144" i="35"/>
  <c r="E2145" i="35"/>
  <c r="E2146" i="35"/>
  <c r="E2147" i="35"/>
  <c r="E2148" i="35"/>
  <c r="E2149" i="35"/>
  <c r="E2150" i="35"/>
  <c r="E2151" i="35"/>
  <c r="E2152" i="35"/>
  <c r="E2153" i="35"/>
  <c r="E2154" i="35"/>
  <c r="E2155" i="35"/>
  <c r="E2156" i="35"/>
  <c r="E2157" i="35"/>
  <c r="E2158" i="35"/>
  <c r="E2159" i="35"/>
  <c r="E2160" i="35"/>
  <c r="E2161" i="35"/>
  <c r="E2162" i="35"/>
  <c r="E2163" i="35"/>
  <c r="E2164" i="35"/>
  <c r="E2165" i="35"/>
  <c r="E2166" i="35"/>
  <c r="E2167" i="35"/>
  <c r="E2168" i="35"/>
  <c r="E2169" i="35"/>
  <c r="E2170" i="35"/>
  <c r="E2171" i="35"/>
  <c r="E2172" i="35"/>
  <c r="E2173" i="35"/>
  <c r="E2174" i="35"/>
  <c r="E2175" i="35"/>
  <c r="E2176" i="35"/>
  <c r="E2177" i="35"/>
  <c r="E2178" i="35"/>
  <c r="E2179" i="35"/>
  <c r="E2180" i="35"/>
  <c r="E2181" i="35"/>
  <c r="E2182" i="35"/>
  <c r="E2183" i="35"/>
  <c r="E2184" i="35"/>
  <c r="E2185" i="35"/>
  <c r="E2186" i="35"/>
  <c r="E2187" i="35"/>
  <c r="E2188" i="35"/>
  <c r="E2189" i="35"/>
  <c r="E2190" i="35"/>
  <c r="E2191" i="35"/>
  <c r="E2192" i="35"/>
  <c r="E2193" i="35"/>
  <c r="E2194" i="35"/>
  <c r="E2195" i="35"/>
  <c r="E2196" i="35"/>
  <c r="E2197" i="35"/>
  <c r="E2198" i="35"/>
  <c r="E2199" i="35"/>
  <c r="E2200" i="35"/>
  <c r="E2201" i="35"/>
  <c r="E2202" i="35"/>
  <c r="E2203" i="35"/>
  <c r="E2204" i="35"/>
  <c r="E2205" i="35"/>
  <c r="E2206" i="35"/>
  <c r="E2207" i="35"/>
  <c r="E2208" i="35"/>
  <c r="E2209" i="35"/>
  <c r="E2210" i="35"/>
  <c r="E2211" i="35"/>
  <c r="E2212" i="35"/>
  <c r="E2213" i="35"/>
  <c r="E2214" i="35"/>
  <c r="E2215" i="35"/>
  <c r="E2216" i="35"/>
  <c r="E2217" i="35"/>
  <c r="E2218" i="35"/>
  <c r="E2219" i="35"/>
  <c r="E2220" i="35"/>
  <c r="E2221" i="35"/>
  <c r="E2222" i="35"/>
  <c r="E2223" i="35"/>
  <c r="E2224" i="35"/>
  <c r="E2225" i="35"/>
  <c r="E2226" i="35"/>
  <c r="E2227" i="35"/>
  <c r="E2228" i="35"/>
  <c r="E2229" i="35"/>
  <c r="E2230" i="35"/>
  <c r="E2231" i="35"/>
  <c r="E2232" i="35"/>
  <c r="E2233" i="35"/>
  <c r="E2234" i="35"/>
  <c r="E2235" i="35"/>
  <c r="E2236" i="35"/>
  <c r="E2237" i="35"/>
  <c r="E2238" i="35"/>
  <c r="E2239" i="35"/>
  <c r="E2240" i="35"/>
  <c r="E2241" i="35"/>
  <c r="E2242" i="35"/>
  <c r="E2243" i="35"/>
  <c r="E2244" i="35"/>
  <c r="E2245" i="35"/>
  <c r="E2246" i="35"/>
  <c r="E2247" i="35"/>
  <c r="E2248" i="35"/>
  <c r="E2249" i="35"/>
  <c r="E2250" i="35"/>
  <c r="E2251" i="35"/>
  <c r="E2252" i="35"/>
  <c r="E2253" i="35"/>
  <c r="E2254" i="35"/>
  <c r="E2255" i="35"/>
  <c r="E2256" i="35"/>
  <c r="E2257" i="35"/>
  <c r="E2258" i="35"/>
  <c r="E2259" i="35"/>
  <c r="E2260" i="35"/>
  <c r="E2261" i="35"/>
  <c r="E2262" i="35"/>
  <c r="E2263" i="35"/>
  <c r="E2264" i="35"/>
  <c r="E2265" i="35"/>
  <c r="E2266" i="35"/>
  <c r="E2267" i="35"/>
  <c r="E2268" i="35"/>
  <c r="E2269" i="35"/>
  <c r="E2270" i="35"/>
  <c r="E2271" i="35"/>
  <c r="E2272" i="35"/>
  <c r="E2273" i="35"/>
  <c r="E2274" i="35"/>
  <c r="E2275" i="35"/>
  <c r="E2276" i="35"/>
  <c r="E2277" i="35"/>
  <c r="E2278" i="35"/>
  <c r="E2279" i="35"/>
  <c r="E2280" i="35"/>
  <c r="E2281" i="35"/>
  <c r="E2282" i="35"/>
  <c r="E2283" i="35"/>
  <c r="E2284" i="35"/>
  <c r="E2285" i="35"/>
  <c r="E2286" i="35"/>
  <c r="E2287" i="35"/>
  <c r="E2288" i="35"/>
  <c r="E2289" i="35"/>
  <c r="E2290" i="35"/>
  <c r="E2291" i="35"/>
  <c r="E2292" i="35"/>
  <c r="E2293" i="35"/>
  <c r="E2294" i="35"/>
  <c r="E2295" i="35"/>
  <c r="E2296" i="35"/>
  <c r="E2297" i="35"/>
  <c r="E2298" i="35"/>
  <c r="E2299" i="35"/>
  <c r="E2300" i="35"/>
  <c r="E2301" i="35"/>
  <c r="E2302" i="35"/>
  <c r="E2303" i="35"/>
  <c r="E2304" i="35"/>
  <c r="E2305" i="35"/>
  <c r="E2306" i="35"/>
  <c r="E2307" i="35"/>
  <c r="E2308" i="35"/>
  <c r="E2309" i="35"/>
  <c r="E2310" i="35"/>
  <c r="E2311" i="35"/>
  <c r="E2312" i="35"/>
  <c r="E2313" i="35"/>
  <c r="E2314" i="35"/>
  <c r="E2315" i="35"/>
  <c r="E2316" i="35"/>
  <c r="E2317" i="35"/>
  <c r="E2318" i="35"/>
  <c r="E2319" i="35"/>
  <c r="E2320" i="35"/>
  <c r="E2321" i="35"/>
  <c r="E2322" i="35"/>
  <c r="E2323" i="35"/>
  <c r="E2324" i="35"/>
  <c r="E2325" i="35"/>
  <c r="E2326" i="35"/>
  <c r="E2327" i="35"/>
  <c r="E2328" i="35"/>
  <c r="E2329" i="35"/>
  <c r="E2330" i="35"/>
  <c r="E2331" i="35"/>
  <c r="E2332" i="35"/>
  <c r="E2333" i="35"/>
  <c r="E2334" i="35"/>
  <c r="E2335" i="35"/>
  <c r="E2336" i="35"/>
  <c r="E2337" i="35"/>
  <c r="E2338" i="35"/>
  <c r="E2339" i="35"/>
  <c r="E2340" i="35"/>
  <c r="E2341" i="35"/>
  <c r="E2342" i="35"/>
  <c r="E2343" i="35"/>
  <c r="E2344" i="35"/>
  <c r="E2345" i="35"/>
  <c r="E2346" i="35"/>
  <c r="E2347" i="35"/>
  <c r="E2348" i="35"/>
  <c r="E2349" i="35"/>
  <c r="E2350" i="35"/>
  <c r="E2351" i="35"/>
  <c r="E2352" i="35"/>
  <c r="E2353" i="35"/>
  <c r="E2354" i="35"/>
  <c r="E2355" i="35"/>
  <c r="E2356" i="35"/>
  <c r="E2357" i="35"/>
  <c r="E2358" i="35"/>
  <c r="E2359" i="35"/>
  <c r="E2360" i="35"/>
  <c r="E2361" i="35"/>
  <c r="E2362" i="35"/>
  <c r="E2363" i="35"/>
  <c r="E2364" i="35"/>
  <c r="E2365" i="35"/>
  <c r="E2366" i="35"/>
  <c r="E2367" i="35"/>
  <c r="E2368" i="35"/>
  <c r="E2369" i="35"/>
  <c r="E2370" i="35"/>
  <c r="E2371" i="35"/>
  <c r="E2372" i="35"/>
  <c r="E2373" i="35"/>
  <c r="E2374" i="35"/>
  <c r="E2375" i="35"/>
  <c r="E2376" i="35"/>
  <c r="E2377" i="35"/>
  <c r="E2378" i="35"/>
  <c r="E2379" i="35"/>
  <c r="E2380" i="35"/>
  <c r="E2381" i="35"/>
  <c r="E2382" i="35"/>
  <c r="E2383" i="35"/>
  <c r="E2384" i="35"/>
  <c r="E2385" i="35"/>
  <c r="E2386" i="35"/>
  <c r="E2387" i="35"/>
  <c r="E2388" i="35"/>
  <c r="E2389" i="35"/>
  <c r="E2390" i="35"/>
  <c r="E2391" i="35"/>
  <c r="E2392" i="35"/>
  <c r="E2393" i="35"/>
  <c r="E2394" i="35"/>
  <c r="E2395" i="35"/>
  <c r="E2396" i="35"/>
  <c r="E2397" i="35"/>
  <c r="E2398" i="35"/>
  <c r="E2399" i="35"/>
  <c r="E2400" i="35"/>
  <c r="E2401" i="35"/>
  <c r="E2402" i="35"/>
  <c r="E2403" i="35"/>
  <c r="E2404" i="35"/>
  <c r="E2405" i="35"/>
  <c r="E2406" i="35"/>
  <c r="E2407" i="35"/>
  <c r="E2408" i="35"/>
  <c r="E2409" i="35"/>
  <c r="E2410" i="35"/>
  <c r="E2411" i="35"/>
  <c r="E2412" i="35"/>
  <c r="E2413" i="35"/>
  <c r="E2414" i="35"/>
  <c r="E2415" i="35"/>
  <c r="E2416" i="35"/>
  <c r="E2417" i="35"/>
  <c r="E2418" i="35"/>
  <c r="E2419" i="35"/>
  <c r="E2420" i="35"/>
  <c r="E2421" i="35"/>
  <c r="E2422" i="35"/>
  <c r="E2423" i="35"/>
  <c r="E2424" i="35"/>
  <c r="E2425" i="35"/>
  <c r="E2426" i="35"/>
  <c r="E2427" i="35"/>
  <c r="E2428" i="35"/>
  <c r="E2429" i="35"/>
  <c r="E2430" i="35"/>
  <c r="E2431" i="35"/>
  <c r="E2432" i="35"/>
  <c r="E2433" i="35"/>
  <c r="E2434" i="35"/>
  <c r="E2435" i="35"/>
  <c r="E2436" i="35"/>
  <c r="E2437" i="35"/>
  <c r="E2438" i="35"/>
  <c r="E2439" i="35"/>
  <c r="E2440" i="35"/>
  <c r="E2441" i="35"/>
  <c r="E2442" i="35"/>
  <c r="E2443" i="35"/>
  <c r="E2444" i="35"/>
  <c r="E2445" i="35"/>
  <c r="E2446" i="35"/>
  <c r="E2447" i="35"/>
  <c r="E2448" i="35"/>
  <c r="E2449" i="35"/>
  <c r="E2450" i="35"/>
  <c r="E2451" i="35"/>
  <c r="E2452" i="35"/>
  <c r="E2453" i="35"/>
  <c r="E2454" i="35"/>
  <c r="E2455" i="35"/>
  <c r="E2456" i="35"/>
  <c r="E2457" i="35"/>
  <c r="E2458" i="35"/>
  <c r="E2459" i="35"/>
  <c r="E2460" i="35"/>
  <c r="E2461" i="35"/>
  <c r="E8096" i="35"/>
  <c r="E8097" i="35"/>
  <c r="E8098" i="35"/>
  <c r="E8099" i="35"/>
  <c r="E8100" i="35"/>
  <c r="E8101" i="35"/>
  <c r="E8102" i="35"/>
  <c r="E8103" i="35"/>
  <c r="E8104" i="35"/>
  <c r="E8105" i="35"/>
  <c r="E8106" i="35"/>
  <c r="E8107" i="35"/>
  <c r="E8108" i="35"/>
  <c r="E8109" i="35"/>
  <c r="E8110" i="35"/>
  <c r="E8111" i="35"/>
  <c r="E8112" i="35"/>
  <c r="E8113" i="35"/>
  <c r="E8114" i="35"/>
  <c r="E8115" i="35"/>
  <c r="E8116" i="35"/>
  <c r="E8117" i="35"/>
  <c r="E8118" i="35"/>
  <c r="E8119" i="35"/>
  <c r="E8120" i="35"/>
  <c r="E8121" i="35"/>
  <c r="E8122" i="35"/>
  <c r="E8123" i="35"/>
  <c r="E8124" i="35"/>
  <c r="E8125" i="35"/>
  <c r="E8126" i="35"/>
  <c r="E8127" i="35"/>
  <c r="E8128" i="35"/>
  <c r="E8129" i="35"/>
  <c r="E8130" i="35"/>
  <c r="E8131" i="35"/>
  <c r="E8132" i="35"/>
  <c r="E8133" i="35"/>
  <c r="E8134" i="35"/>
  <c r="E8135" i="35"/>
  <c r="E8136" i="35"/>
  <c r="E8137" i="35"/>
  <c r="E8138" i="35"/>
  <c r="E8139" i="35"/>
  <c r="E8140" i="35"/>
  <c r="E8141" i="35"/>
  <c r="E8142" i="35"/>
  <c r="E8143" i="35"/>
  <c r="E8144" i="35"/>
  <c r="E8145" i="35"/>
  <c r="E8146" i="35"/>
  <c r="E8147" i="35"/>
  <c r="E8148" i="35"/>
  <c r="E8149" i="35"/>
  <c r="E8150" i="35"/>
  <c r="E8151" i="35"/>
  <c r="E8152" i="35"/>
  <c r="E8153" i="35"/>
  <c r="E8154" i="35"/>
  <c r="E8155" i="35"/>
  <c r="E8156" i="35"/>
  <c r="E8157" i="35"/>
  <c r="E8158" i="35"/>
  <c r="E8159" i="35"/>
  <c r="E8160" i="35"/>
  <c r="E8161" i="35"/>
  <c r="E8162" i="35"/>
  <c r="E8163" i="35"/>
  <c r="E8164" i="35"/>
  <c r="E8165" i="35"/>
  <c r="E8166" i="35"/>
  <c r="E8167" i="35"/>
  <c r="E8168" i="35"/>
  <c r="E8169" i="35"/>
  <c r="E8170" i="35"/>
  <c r="E8171" i="35"/>
  <c r="E8172" i="35"/>
  <c r="E8173" i="35"/>
  <c r="E8174" i="35"/>
  <c r="E8175" i="35"/>
  <c r="E8176" i="35"/>
  <c r="E8177" i="35"/>
  <c r="E8178" i="35"/>
  <c r="E8179" i="35"/>
  <c r="E8180" i="35"/>
  <c r="E8181" i="35"/>
  <c r="E8182" i="35"/>
  <c r="E8183" i="35"/>
  <c r="E8184" i="35"/>
  <c r="E8185" i="35"/>
  <c r="E8186" i="35"/>
  <c r="E8187" i="35"/>
  <c r="E8188" i="35"/>
  <c r="E8189" i="35"/>
  <c r="E8190" i="35"/>
  <c r="E8191" i="35"/>
  <c r="E8192" i="35"/>
  <c r="E8193" i="35"/>
  <c r="E8194" i="35"/>
  <c r="E8195" i="35"/>
  <c r="E8196" i="35"/>
  <c r="E8197" i="35"/>
  <c r="E8198" i="35"/>
  <c r="E8199" i="35"/>
  <c r="E8200" i="35"/>
  <c r="E8201" i="35"/>
  <c r="E8202" i="35"/>
  <c r="E8203" i="35"/>
  <c r="E8204" i="35"/>
  <c r="E8205" i="35"/>
  <c r="E8206" i="35"/>
  <c r="E8207" i="35"/>
  <c r="E8208" i="35"/>
  <c r="E8209" i="35"/>
  <c r="E8210" i="35"/>
  <c r="E8211" i="35"/>
  <c r="E8212" i="35"/>
  <c r="E8213" i="35"/>
  <c r="E8214" i="35"/>
  <c r="E8215" i="35"/>
  <c r="E8216" i="35"/>
  <c r="E8217" i="35"/>
  <c r="E8218" i="35"/>
  <c r="E8219" i="35"/>
  <c r="E8220" i="35"/>
  <c r="E8221" i="35"/>
  <c r="E8222" i="35"/>
  <c r="E8223" i="35"/>
  <c r="E8224" i="35"/>
  <c r="E8225" i="35"/>
  <c r="E8226" i="35"/>
  <c r="E8227" i="35"/>
  <c r="E8228" i="35"/>
  <c r="E8229" i="35"/>
  <c r="E8230" i="35"/>
  <c r="E8231" i="35"/>
  <c r="E8232" i="35"/>
  <c r="E8233" i="35"/>
  <c r="E8234" i="35"/>
  <c r="E8235" i="35"/>
  <c r="E8236" i="35"/>
  <c r="E8237" i="35"/>
  <c r="E8238" i="35"/>
  <c r="E8239" i="35"/>
  <c r="E8240" i="35"/>
  <c r="E8241" i="35"/>
  <c r="E8242" i="35"/>
  <c r="E8243" i="35"/>
  <c r="E8244" i="35"/>
  <c r="E8245" i="35"/>
  <c r="E8246" i="35"/>
  <c r="E8247" i="35"/>
  <c r="E8248" i="35"/>
  <c r="E8249" i="35"/>
  <c r="E8250" i="35"/>
  <c r="E8251" i="35"/>
  <c r="E8252" i="35"/>
  <c r="E8253" i="35"/>
  <c r="E8254" i="35"/>
  <c r="E8255" i="35"/>
  <c r="E8256" i="35"/>
  <c r="E8257" i="35"/>
  <c r="E8258" i="35"/>
  <c r="E8259" i="35"/>
  <c r="E8260" i="35"/>
  <c r="E8261" i="35"/>
  <c r="E8262" i="35"/>
  <c r="E8263" i="35"/>
  <c r="E8264" i="35"/>
  <c r="E8265" i="35"/>
  <c r="E8266" i="35"/>
  <c r="E8267" i="35"/>
  <c r="E8268" i="35"/>
  <c r="E8269" i="35"/>
  <c r="E8270" i="35"/>
  <c r="E8271" i="35"/>
  <c r="E8272" i="35"/>
  <c r="E8273" i="35"/>
  <c r="E8274" i="35"/>
  <c r="E8275" i="35"/>
  <c r="E8276" i="35"/>
  <c r="E8277" i="35"/>
  <c r="E8278" i="35"/>
  <c r="E8279" i="35"/>
  <c r="E8280" i="35"/>
  <c r="E8281" i="35"/>
  <c r="E8282" i="35"/>
  <c r="E8283" i="35"/>
  <c r="E8284" i="35"/>
  <c r="E8285" i="35"/>
  <c r="E8286" i="35"/>
  <c r="E8287" i="35"/>
  <c r="E8288" i="35"/>
  <c r="E8289" i="35"/>
  <c r="E8290" i="35"/>
  <c r="E8291" i="35"/>
  <c r="E8292" i="35"/>
  <c r="E8293" i="35"/>
  <c r="E8294" i="35"/>
  <c r="E8295" i="35"/>
  <c r="E8296" i="35"/>
  <c r="E8297" i="35"/>
  <c r="E8298" i="35"/>
  <c r="E8299" i="35"/>
  <c r="E8300" i="35"/>
  <c r="E8301" i="35"/>
  <c r="E8302" i="35"/>
  <c r="E8303" i="35"/>
  <c r="E8304" i="35"/>
  <c r="E8305" i="35"/>
  <c r="E8306" i="35"/>
  <c r="E8307" i="35"/>
  <c r="E8308" i="35"/>
  <c r="E8309" i="35"/>
  <c r="E8310" i="35"/>
  <c r="E8311" i="35"/>
  <c r="E8312" i="35"/>
  <c r="E8313" i="35"/>
  <c r="E8314" i="35"/>
  <c r="E8315" i="35"/>
  <c r="E8316" i="35"/>
  <c r="E8317" i="35"/>
  <c r="E8318" i="35"/>
  <c r="E8319" i="35"/>
  <c r="E8320" i="35"/>
  <c r="E8321" i="35"/>
  <c r="E8322" i="35"/>
  <c r="E8323" i="35"/>
  <c r="E8324" i="35"/>
  <c r="E8325" i="35"/>
  <c r="E8326" i="35"/>
  <c r="E8327" i="35"/>
  <c r="E8328" i="35"/>
  <c r="E8329" i="35"/>
  <c r="E8330" i="35"/>
  <c r="E8331" i="35"/>
  <c r="E8332" i="35"/>
  <c r="E8333" i="35"/>
  <c r="E8334" i="35"/>
  <c r="E8335" i="35"/>
  <c r="E8336" i="35"/>
  <c r="E8337" i="35"/>
  <c r="E8338" i="35"/>
  <c r="E8339" i="35"/>
  <c r="E8340" i="35"/>
  <c r="E8341" i="35"/>
  <c r="E8342" i="35"/>
  <c r="E8343" i="35"/>
  <c r="E8344" i="35"/>
  <c r="E8345" i="35"/>
  <c r="E8346" i="35"/>
  <c r="E8347" i="35"/>
  <c r="E8348" i="35"/>
  <c r="E8349" i="35"/>
  <c r="E8350" i="35"/>
  <c r="E8351" i="35"/>
  <c r="E8352" i="35"/>
  <c r="E8353" i="35"/>
  <c r="E8354" i="35"/>
  <c r="E8355" i="35"/>
  <c r="E8356" i="35"/>
  <c r="E8357" i="35"/>
  <c r="E8358" i="35"/>
  <c r="E8359" i="35"/>
  <c r="E8360" i="35"/>
  <c r="E8361" i="35"/>
  <c r="E8362" i="35"/>
  <c r="E8363" i="35"/>
  <c r="E8364" i="35"/>
  <c r="E8365" i="35"/>
  <c r="E8366" i="35"/>
  <c r="E8367" i="35"/>
  <c r="E8368" i="35"/>
  <c r="E8369" i="35"/>
  <c r="E8370" i="35"/>
  <c r="E8371" i="35"/>
  <c r="E8372" i="35"/>
  <c r="E8373" i="35"/>
  <c r="E8374" i="35"/>
  <c r="E8375" i="35"/>
  <c r="E8376" i="35"/>
  <c r="E8377" i="35"/>
  <c r="E8378" i="35"/>
  <c r="E8379" i="35"/>
  <c r="E8380" i="35"/>
  <c r="E8381" i="35"/>
  <c r="E8382" i="35"/>
  <c r="E8383" i="35"/>
  <c r="E8384" i="35"/>
  <c r="E8385" i="35"/>
  <c r="E8386" i="35"/>
  <c r="E8387" i="35"/>
  <c r="E8388" i="35"/>
  <c r="E8389" i="35"/>
  <c r="E8390" i="35"/>
  <c r="E8391" i="35"/>
  <c r="E8392" i="35"/>
  <c r="E8393" i="35"/>
  <c r="E8394" i="35"/>
  <c r="E8395" i="35"/>
  <c r="E8396" i="35"/>
  <c r="E8397" i="35"/>
  <c r="E8398" i="35"/>
  <c r="E8399" i="35"/>
  <c r="E8400" i="35"/>
  <c r="E8401" i="35"/>
  <c r="E8402" i="35"/>
  <c r="E8403" i="35"/>
  <c r="E8404" i="35"/>
  <c r="E8405" i="35"/>
  <c r="E8406" i="35"/>
  <c r="E8407" i="35"/>
  <c r="E8408" i="35"/>
  <c r="E8409" i="35"/>
  <c r="E8410" i="35"/>
  <c r="E8411" i="35"/>
  <c r="E8412" i="35"/>
  <c r="E8413" i="35"/>
  <c r="E8414" i="35"/>
  <c r="E8415" i="35"/>
  <c r="E8416" i="35"/>
  <c r="E8417" i="35"/>
  <c r="E8418" i="35"/>
  <c r="E8419" i="35"/>
  <c r="E8420" i="35"/>
  <c r="E8421" i="35"/>
  <c r="E8422" i="35"/>
  <c r="E8423" i="35"/>
  <c r="E8424" i="35"/>
  <c r="E8425" i="35"/>
  <c r="E8426" i="35"/>
  <c r="E8427" i="35"/>
  <c r="E8428" i="35"/>
  <c r="E8429" i="35"/>
  <c r="E8430" i="35"/>
  <c r="E8431" i="35"/>
  <c r="E8432" i="35"/>
  <c r="E8433" i="35"/>
  <c r="E8434" i="35"/>
  <c r="E8435" i="35"/>
  <c r="E8436" i="35"/>
  <c r="E8437" i="35"/>
  <c r="E8438" i="35"/>
  <c r="E8439" i="35"/>
  <c r="E8440" i="35"/>
  <c r="E8441" i="35"/>
  <c r="E8442" i="35"/>
  <c r="E8443" i="35"/>
  <c r="E8444" i="35"/>
  <c r="E8445" i="35"/>
  <c r="E8446" i="35"/>
  <c r="E8447" i="35"/>
  <c r="E8448" i="35"/>
  <c r="E8449" i="35"/>
  <c r="E8450" i="35"/>
  <c r="E8451" i="35"/>
  <c r="E8452" i="35"/>
  <c r="E8453" i="35"/>
  <c r="E8454" i="35"/>
  <c r="E8455" i="35"/>
  <c r="E8456" i="35"/>
  <c r="E8457" i="35"/>
  <c r="E8458" i="35"/>
  <c r="E8459" i="35"/>
  <c r="E8460" i="35"/>
  <c r="E8461" i="35"/>
  <c r="E8462" i="35"/>
  <c r="E8463" i="35"/>
  <c r="E8464" i="35"/>
  <c r="E8465" i="35"/>
  <c r="E8466" i="35"/>
  <c r="E8467" i="35"/>
  <c r="E8468" i="35"/>
  <c r="E8469" i="35"/>
  <c r="E8470" i="35"/>
  <c r="E8471" i="35"/>
  <c r="E8472" i="35"/>
  <c r="E8473" i="35"/>
  <c r="E8474" i="35"/>
  <c r="E8475" i="35"/>
  <c r="E8476" i="35"/>
  <c r="E8477" i="35"/>
  <c r="E8478" i="35"/>
  <c r="E8479" i="35"/>
  <c r="E8480" i="35"/>
  <c r="E8481" i="35"/>
  <c r="E8482" i="35"/>
  <c r="E8483" i="35"/>
  <c r="E8484" i="35"/>
  <c r="E8485" i="35"/>
  <c r="E8486" i="35"/>
  <c r="E8487" i="35"/>
  <c r="E8488" i="35"/>
  <c r="E8489" i="35"/>
  <c r="E8490" i="35"/>
  <c r="E8491" i="35"/>
  <c r="E8492" i="35"/>
  <c r="E8493" i="35"/>
  <c r="E8494" i="35"/>
  <c r="E8495" i="35"/>
  <c r="E8496" i="35"/>
  <c r="E8497" i="35"/>
  <c r="E8498" i="35"/>
  <c r="E8499" i="35"/>
  <c r="E8500" i="35"/>
  <c r="E8501" i="35"/>
  <c r="E8502" i="35"/>
  <c r="E8503" i="35"/>
  <c r="E8504" i="35"/>
  <c r="E8505" i="35"/>
  <c r="E8506" i="35"/>
  <c r="E8507" i="35"/>
  <c r="E8508" i="35"/>
  <c r="E8509" i="35"/>
  <c r="E8510" i="35"/>
  <c r="E8511" i="35"/>
  <c r="E8512" i="35"/>
  <c r="E8513" i="35"/>
  <c r="E8514" i="35"/>
  <c r="E8515" i="35"/>
  <c r="E8516" i="35"/>
  <c r="E8517" i="35"/>
  <c r="E8518" i="35"/>
  <c r="E8519" i="35"/>
  <c r="E8520" i="35"/>
  <c r="E8521" i="35"/>
  <c r="E8522" i="35"/>
  <c r="E8523" i="35"/>
  <c r="E8524" i="35"/>
  <c r="E8525" i="35"/>
  <c r="E8526" i="35"/>
  <c r="E8527" i="35"/>
  <c r="E8528" i="35"/>
  <c r="E8529" i="35"/>
  <c r="E8530" i="35"/>
  <c r="E8531" i="35"/>
  <c r="E8532" i="35"/>
  <c r="E8533" i="35"/>
  <c r="E8534" i="35"/>
  <c r="E8535" i="35"/>
  <c r="E8536" i="35"/>
  <c r="E8537" i="35"/>
  <c r="E8538" i="35"/>
  <c r="E8539" i="35"/>
  <c r="E8540" i="35"/>
  <c r="E8541" i="35"/>
  <c r="E8542" i="35"/>
  <c r="E8543" i="35"/>
  <c r="E8544" i="35"/>
  <c r="E8545" i="35"/>
  <c r="E8546" i="35"/>
  <c r="E8547" i="35"/>
  <c r="E8548" i="35"/>
  <c r="E8549" i="35"/>
  <c r="E8550" i="35"/>
  <c r="E8551" i="35"/>
  <c r="E8552" i="35"/>
  <c r="E8553" i="35"/>
  <c r="E8554" i="35"/>
  <c r="E8555" i="35"/>
  <c r="E8556" i="35"/>
  <c r="E8557" i="35"/>
  <c r="E8558" i="35"/>
  <c r="E8559" i="35"/>
  <c r="E8560" i="35"/>
  <c r="E8561" i="35"/>
  <c r="E8562" i="35"/>
  <c r="E8563" i="35"/>
  <c r="E8564" i="35"/>
  <c r="E8565" i="35"/>
  <c r="E8566" i="35"/>
  <c r="E8567" i="35"/>
  <c r="E8568" i="35"/>
  <c r="E8569" i="35"/>
  <c r="E8570" i="35"/>
  <c r="E8571" i="35"/>
  <c r="E8572" i="35"/>
  <c r="E8573" i="35"/>
  <c r="E8574" i="35"/>
  <c r="E8575" i="35"/>
  <c r="E8576" i="35"/>
  <c r="E8577" i="35"/>
  <c r="E8578" i="35"/>
  <c r="E8579" i="35"/>
  <c r="E8580" i="35"/>
  <c r="E8581" i="35"/>
  <c r="E8582" i="35"/>
  <c r="E8583" i="35"/>
  <c r="E8584" i="35"/>
  <c r="E8585" i="35"/>
  <c r="E8586" i="35"/>
  <c r="E8587" i="35"/>
  <c r="E8588" i="35"/>
  <c r="E8589" i="35"/>
  <c r="E8590" i="35"/>
  <c r="E8591" i="35"/>
  <c r="E8592" i="35"/>
  <c r="E8593" i="35"/>
  <c r="E8594" i="35"/>
  <c r="E8595" i="35"/>
  <c r="E8596" i="35"/>
  <c r="E8597" i="35"/>
  <c r="E8598" i="35"/>
  <c r="E8599" i="35"/>
  <c r="E8600" i="35"/>
  <c r="E8601" i="35"/>
  <c r="E8602" i="35"/>
  <c r="E8603" i="35"/>
  <c r="E8604" i="35"/>
  <c r="E8605" i="35"/>
  <c r="E8606" i="35"/>
  <c r="E8607" i="35"/>
  <c r="E8608" i="35"/>
  <c r="E8609" i="35"/>
  <c r="E8610" i="35"/>
  <c r="E8611" i="35"/>
  <c r="E8612" i="35"/>
  <c r="E8613" i="35"/>
  <c r="E8614" i="35"/>
  <c r="E8615" i="35"/>
  <c r="E8616" i="35"/>
  <c r="E8617" i="35"/>
  <c r="E8618" i="35"/>
  <c r="E8619" i="35"/>
  <c r="E8620" i="35"/>
  <c r="E8621" i="35"/>
  <c r="E8622" i="35"/>
  <c r="E8623" i="35"/>
  <c r="E8624" i="35"/>
  <c r="E8625" i="35"/>
  <c r="E8626" i="35"/>
  <c r="E8627" i="35"/>
  <c r="E8628" i="35"/>
  <c r="E8629" i="35"/>
  <c r="E8630" i="35"/>
  <c r="E8631" i="35"/>
  <c r="E8632" i="35"/>
  <c r="E8633" i="35"/>
  <c r="E8634" i="35"/>
  <c r="E8635" i="35"/>
  <c r="E8636" i="35"/>
  <c r="E8637" i="35"/>
  <c r="E8638" i="35"/>
  <c r="E8639" i="35"/>
  <c r="E8640" i="35"/>
  <c r="E8641" i="35"/>
  <c r="E8642" i="35"/>
  <c r="E8643" i="35"/>
  <c r="E8644" i="35"/>
  <c r="E8645" i="35"/>
  <c r="E8646" i="35"/>
  <c r="E8647" i="35"/>
  <c r="E8648" i="35"/>
  <c r="E8649" i="35"/>
  <c r="E8650" i="35"/>
  <c r="E8651" i="35"/>
  <c r="E8652" i="35"/>
  <c r="E8653" i="35"/>
  <c r="E8654" i="35"/>
  <c r="E8655" i="35"/>
  <c r="E8656" i="35"/>
  <c r="E8657" i="35"/>
  <c r="E8658" i="35"/>
  <c r="E8659" i="35"/>
  <c r="E8660" i="35"/>
  <c r="E8661" i="35"/>
  <c r="E8662" i="35"/>
  <c r="E8663" i="35"/>
  <c r="E8664" i="35"/>
  <c r="E8665" i="35"/>
  <c r="E8666" i="35"/>
  <c r="E8667" i="35"/>
  <c r="E8668" i="35"/>
  <c r="E8669" i="35"/>
  <c r="E8670" i="35"/>
  <c r="E8671" i="35"/>
  <c r="E8672" i="35"/>
  <c r="E8673" i="35"/>
  <c r="E8674" i="35"/>
  <c r="E8675" i="35"/>
  <c r="E8676" i="35"/>
  <c r="E8677" i="35"/>
  <c r="E8678" i="35"/>
  <c r="E8679" i="35"/>
  <c r="E8680" i="35"/>
  <c r="E8681" i="35"/>
  <c r="E8682" i="35"/>
  <c r="E8683" i="35"/>
  <c r="E8684" i="35"/>
  <c r="E8685" i="35"/>
  <c r="E8686" i="35"/>
  <c r="E8687" i="35"/>
  <c r="E8688" i="35"/>
  <c r="E8689" i="35"/>
  <c r="E8690" i="35"/>
  <c r="E8691" i="35"/>
  <c r="E8692" i="35"/>
  <c r="E8693" i="35"/>
  <c r="E8694" i="35"/>
  <c r="E8695" i="35"/>
  <c r="E8696" i="35"/>
  <c r="E8697" i="35"/>
  <c r="E8698" i="35"/>
  <c r="E8699" i="35"/>
  <c r="E8700" i="35"/>
  <c r="E8701" i="35"/>
  <c r="E8702" i="35"/>
  <c r="E8703" i="35"/>
  <c r="E8704" i="35"/>
  <c r="E8705" i="35"/>
  <c r="E8706" i="35"/>
  <c r="E8707" i="35"/>
  <c r="E8708" i="35"/>
  <c r="E8709" i="35"/>
  <c r="E8710" i="35"/>
  <c r="E8711" i="35"/>
  <c r="E8712" i="35"/>
  <c r="E8713" i="35"/>
  <c r="E8714" i="35"/>
  <c r="E8715" i="35"/>
  <c r="E8716" i="35"/>
  <c r="E8717" i="35"/>
  <c r="E8718" i="35"/>
  <c r="E8719" i="35"/>
  <c r="E8720" i="35"/>
  <c r="E8721" i="35"/>
  <c r="E8722" i="35"/>
  <c r="E8723" i="35"/>
  <c r="E8724" i="35"/>
  <c r="E8725" i="35"/>
  <c r="E8726" i="35"/>
  <c r="E8727" i="35"/>
  <c r="E8728" i="35"/>
  <c r="E8729" i="35"/>
  <c r="E8730" i="35"/>
  <c r="E8731" i="35"/>
  <c r="E8732" i="35"/>
  <c r="E8733" i="35"/>
  <c r="E8734" i="35"/>
  <c r="E8735" i="35"/>
  <c r="E8736" i="35"/>
  <c r="E8737" i="35"/>
  <c r="E8738" i="35"/>
  <c r="E8739" i="35"/>
  <c r="E8740" i="35"/>
  <c r="E8741" i="35"/>
  <c r="E8742" i="35"/>
  <c r="E8743" i="35"/>
  <c r="E8744" i="35"/>
  <c r="E8745" i="35"/>
  <c r="E8746" i="35"/>
  <c r="E8747" i="35"/>
  <c r="E8748" i="35"/>
  <c r="E8749" i="35"/>
  <c r="E8750" i="35"/>
  <c r="E8751" i="35"/>
  <c r="E8752" i="35"/>
  <c r="E8753" i="35"/>
  <c r="E8754" i="35"/>
  <c r="E8755" i="35"/>
  <c r="E8756" i="35"/>
  <c r="E8757" i="35"/>
  <c r="E8758" i="35"/>
  <c r="E8759" i="35"/>
  <c r="E8760" i="35"/>
  <c r="E8761" i="35"/>
  <c r="E8762" i="35"/>
  <c r="E8763" i="35"/>
  <c r="E8764" i="35"/>
  <c r="E8765" i="35"/>
  <c r="E8766" i="35"/>
  <c r="E8767" i="35"/>
  <c r="E8768" i="35"/>
  <c r="E8769" i="35"/>
  <c r="E8770" i="35"/>
  <c r="E8771" i="35"/>
  <c r="E8772" i="35"/>
  <c r="E8773" i="35"/>
  <c r="E8774" i="35"/>
  <c r="E8775" i="35"/>
  <c r="E8776" i="35"/>
  <c r="E8777" i="35"/>
  <c r="E8778" i="35"/>
  <c r="E8779" i="35"/>
  <c r="E8780" i="35"/>
  <c r="E8781" i="35"/>
  <c r="E8782" i="35"/>
  <c r="E8783" i="35"/>
  <c r="E8784" i="35"/>
  <c r="E8785" i="35"/>
  <c r="E8786" i="35"/>
  <c r="E8787" i="35"/>
  <c r="E8788" i="35"/>
  <c r="E8789" i="35"/>
  <c r="E8790" i="35"/>
  <c r="E8791" i="35"/>
  <c r="E8792" i="35"/>
  <c r="E8793" i="35"/>
  <c r="E8794" i="35"/>
  <c r="E8795" i="35"/>
  <c r="E8796" i="35"/>
  <c r="E8797" i="35"/>
  <c r="E8798" i="35"/>
  <c r="E8799" i="35"/>
  <c r="E8800" i="35"/>
  <c r="E8801" i="35"/>
  <c r="E8802" i="35"/>
  <c r="E8803" i="35"/>
  <c r="E8804" i="35"/>
  <c r="E8805" i="35"/>
  <c r="E8806" i="35"/>
  <c r="E8807" i="35"/>
  <c r="E8808" i="35"/>
  <c r="E8809" i="35"/>
  <c r="E8810" i="35"/>
  <c r="E8811" i="35"/>
  <c r="E8812" i="35"/>
  <c r="E8813" i="35"/>
  <c r="E8814" i="35"/>
  <c r="E8815" i="35"/>
  <c r="E8816" i="35"/>
  <c r="E8817" i="35"/>
  <c r="E8818" i="35"/>
  <c r="E8819" i="35"/>
  <c r="E8820" i="35"/>
  <c r="E8821" i="35"/>
  <c r="E8822" i="35"/>
  <c r="E8823" i="35"/>
  <c r="E8824" i="35"/>
  <c r="E8825" i="35"/>
  <c r="E8826" i="35"/>
  <c r="E8827" i="35"/>
  <c r="E8828" i="35"/>
  <c r="E8829" i="35"/>
  <c r="E8830" i="35"/>
  <c r="E8831" i="35"/>
  <c r="E8832" i="35"/>
  <c r="E8833" i="35"/>
  <c r="E8834" i="35"/>
  <c r="E8835" i="35"/>
  <c r="E8836" i="35"/>
  <c r="E8837" i="35"/>
  <c r="E8838" i="35"/>
  <c r="E8839" i="35"/>
  <c r="E8840" i="35"/>
  <c r="E8841" i="35"/>
  <c r="E8842" i="35"/>
  <c r="E8843" i="35"/>
  <c r="E8844" i="35"/>
  <c r="E8845" i="35"/>
  <c r="E8846" i="35"/>
  <c r="E8847" i="35"/>
  <c r="E8848" i="35"/>
  <c r="E8849" i="35"/>
  <c r="E8850" i="35"/>
  <c r="E8851" i="35"/>
  <c r="E8852" i="35"/>
  <c r="E8853" i="35"/>
  <c r="E8854" i="35"/>
  <c r="E8855" i="35"/>
  <c r="E8856" i="35"/>
  <c r="E8857" i="35"/>
  <c r="E8858" i="35"/>
  <c r="E8859" i="35"/>
  <c r="E8860" i="35"/>
  <c r="E8861" i="35"/>
  <c r="E8862" i="35"/>
  <c r="E8863" i="35"/>
  <c r="E8864" i="35"/>
  <c r="E8865" i="35"/>
  <c r="E8866" i="35"/>
  <c r="E8867" i="35"/>
  <c r="E8868" i="35"/>
  <c r="E8869" i="35"/>
  <c r="E8870" i="35"/>
  <c r="E8871" i="35"/>
  <c r="E8872" i="35"/>
  <c r="E8873" i="35"/>
  <c r="E8874" i="35"/>
  <c r="E8875" i="35"/>
  <c r="E8876" i="35"/>
  <c r="E8877" i="35"/>
  <c r="E8878" i="35"/>
  <c r="E8879" i="35"/>
  <c r="E8880" i="35"/>
  <c r="E8881" i="35"/>
  <c r="E8882" i="35"/>
  <c r="E8883" i="35"/>
  <c r="E8884" i="35"/>
  <c r="E8885" i="35"/>
  <c r="E8886" i="35"/>
  <c r="E8887" i="35"/>
  <c r="E8888" i="35"/>
  <c r="E8889" i="35"/>
  <c r="E8890" i="35"/>
  <c r="E8891" i="35"/>
  <c r="E8892" i="35"/>
  <c r="E8893" i="35"/>
  <c r="E8894" i="35"/>
  <c r="E8895" i="35"/>
  <c r="E8896" i="35"/>
  <c r="E8897" i="35"/>
  <c r="E8898" i="35"/>
  <c r="E8899" i="35"/>
  <c r="E8900" i="35"/>
  <c r="E8901" i="35"/>
  <c r="E8902" i="35"/>
  <c r="E8903" i="35"/>
  <c r="E8904" i="35"/>
  <c r="E8905" i="35"/>
  <c r="E8906" i="35"/>
  <c r="E8907" i="35"/>
  <c r="E8908" i="35"/>
  <c r="E8909" i="35"/>
  <c r="E8910" i="35"/>
  <c r="E8911" i="35"/>
  <c r="E8912" i="35"/>
  <c r="E8913" i="35"/>
  <c r="E8914" i="35"/>
  <c r="E8915" i="35"/>
  <c r="E8916" i="35"/>
  <c r="E8917" i="35"/>
  <c r="E8918" i="35"/>
  <c r="E8919" i="35"/>
  <c r="E8920" i="35"/>
  <c r="E8921" i="35"/>
  <c r="E8922" i="35"/>
  <c r="E8923" i="35"/>
  <c r="E8924" i="35"/>
  <c r="E8925" i="35"/>
  <c r="E8926" i="35"/>
  <c r="E8927" i="35"/>
  <c r="E8928" i="35"/>
  <c r="E8929" i="35"/>
  <c r="E8930" i="35"/>
  <c r="E8931" i="35"/>
  <c r="E8932" i="35"/>
  <c r="E8933" i="35"/>
  <c r="E8934" i="35"/>
  <c r="E8935" i="35"/>
  <c r="E8936" i="35"/>
  <c r="E8937" i="35"/>
  <c r="E8938" i="35"/>
  <c r="E8939" i="35"/>
  <c r="E8940" i="35"/>
  <c r="E8941" i="35"/>
  <c r="E8942" i="35"/>
  <c r="E8943" i="35"/>
  <c r="E8944" i="35"/>
  <c r="E8945" i="35"/>
  <c r="E8946" i="35"/>
  <c r="E8947" i="35"/>
  <c r="E8948" i="35"/>
  <c r="E8949" i="35"/>
  <c r="E8950" i="35"/>
  <c r="E8951" i="35"/>
  <c r="E8952" i="35"/>
  <c r="E8953" i="35"/>
  <c r="E8954" i="35"/>
  <c r="E8955" i="35"/>
  <c r="E8956" i="35"/>
  <c r="E8957" i="35"/>
  <c r="E8958" i="35"/>
  <c r="E8959" i="35"/>
  <c r="E8960" i="35"/>
  <c r="E8961" i="35"/>
  <c r="E8962" i="35"/>
  <c r="E8963" i="35"/>
  <c r="E8964" i="35"/>
  <c r="E8965" i="35"/>
  <c r="E8966" i="35"/>
  <c r="E8967" i="35"/>
  <c r="E8968" i="35"/>
  <c r="E8969" i="35"/>
  <c r="E8970" i="35"/>
  <c r="E8971" i="35"/>
  <c r="E8972" i="35"/>
  <c r="E8973" i="35"/>
  <c r="E8974" i="35"/>
  <c r="E8975" i="35"/>
  <c r="E8976" i="35"/>
  <c r="E8977" i="35"/>
  <c r="E8978" i="35"/>
  <c r="E8979" i="35"/>
  <c r="E8980" i="35"/>
  <c r="E8981" i="35"/>
  <c r="E8982" i="35"/>
  <c r="E8983" i="35"/>
  <c r="E8984" i="35"/>
  <c r="E8985" i="35"/>
  <c r="E8986" i="35"/>
  <c r="E8987" i="35"/>
  <c r="E8988" i="35"/>
  <c r="E8989" i="35"/>
  <c r="E8990" i="35"/>
  <c r="E8991" i="35"/>
  <c r="E8992" i="35"/>
  <c r="E8993" i="35"/>
  <c r="E8994" i="35"/>
  <c r="E8995" i="35"/>
  <c r="E8996" i="35"/>
  <c r="E8997" i="35"/>
  <c r="E8998" i="35"/>
  <c r="E8999" i="35"/>
  <c r="E9000" i="35"/>
  <c r="E9001" i="35"/>
  <c r="E9002" i="35"/>
  <c r="E9003" i="35"/>
  <c r="E9004" i="35"/>
  <c r="E9005" i="35"/>
  <c r="E9006" i="35"/>
  <c r="E9007" i="35"/>
  <c r="E9008" i="35"/>
  <c r="E9009" i="35"/>
  <c r="E9010" i="35"/>
  <c r="E9011" i="35"/>
  <c r="E9012" i="35"/>
  <c r="E9013" i="35"/>
  <c r="E9014" i="35"/>
  <c r="E9015" i="35"/>
  <c r="E9016" i="35"/>
  <c r="E9017" i="35"/>
  <c r="E9018" i="35"/>
  <c r="E9019" i="35"/>
  <c r="E9020" i="35"/>
  <c r="E9021" i="35"/>
  <c r="E9022" i="35"/>
  <c r="E9023" i="35"/>
  <c r="E9024" i="35"/>
  <c r="E9025" i="35"/>
  <c r="E9026" i="35"/>
  <c r="E9027" i="35"/>
  <c r="E9028" i="35"/>
  <c r="E9029" i="35"/>
  <c r="E9030" i="35"/>
  <c r="E9031" i="35"/>
  <c r="E9032" i="35"/>
  <c r="E9033" i="35"/>
  <c r="E9034" i="35"/>
  <c r="E9035" i="35"/>
  <c r="E9036" i="35"/>
  <c r="E9037" i="35"/>
  <c r="E9038" i="35"/>
  <c r="E9039" i="35"/>
  <c r="E9040" i="35"/>
  <c r="E9041" i="35"/>
  <c r="E9042" i="35"/>
  <c r="E9043" i="35"/>
  <c r="E9044" i="35"/>
  <c r="E9045" i="35"/>
  <c r="E9046" i="35"/>
  <c r="E9047" i="35"/>
  <c r="E9048" i="35"/>
  <c r="E9049" i="35"/>
  <c r="E9050" i="35"/>
  <c r="E9051" i="35"/>
  <c r="E9052" i="35"/>
  <c r="E9053" i="35"/>
  <c r="E9054" i="35"/>
  <c r="E9055" i="35"/>
  <c r="E9056" i="35"/>
  <c r="E9057" i="35"/>
  <c r="E9058" i="35"/>
  <c r="E9059" i="35"/>
  <c r="E9060" i="35"/>
  <c r="E9061" i="35"/>
  <c r="E9062" i="35"/>
  <c r="E9063" i="35"/>
  <c r="E9064" i="35"/>
  <c r="E9065" i="35"/>
  <c r="E9066" i="35"/>
  <c r="E9067" i="35"/>
  <c r="E9068" i="35"/>
  <c r="E9069" i="35"/>
  <c r="E9070" i="35"/>
  <c r="E9071" i="35"/>
  <c r="E9072" i="35"/>
  <c r="E9073" i="35"/>
  <c r="E9074" i="35"/>
  <c r="E9075" i="35"/>
  <c r="E9076" i="35"/>
  <c r="E9077" i="35"/>
  <c r="E9078" i="35"/>
  <c r="E9079" i="35"/>
  <c r="E9080" i="35"/>
  <c r="E9081" i="35"/>
  <c r="E9082" i="35"/>
  <c r="E9083" i="35"/>
  <c r="E9084" i="35"/>
  <c r="E9085" i="35"/>
  <c r="E9086" i="35"/>
  <c r="E9087" i="35"/>
  <c r="E9088" i="35"/>
  <c r="E9089" i="35"/>
  <c r="E9090" i="35"/>
  <c r="E9091" i="35"/>
  <c r="E9092" i="35"/>
  <c r="E9093" i="35"/>
  <c r="E9094" i="35"/>
  <c r="E9095" i="35"/>
  <c r="E9096" i="35"/>
  <c r="E9097" i="35"/>
  <c r="E9098" i="35"/>
  <c r="E9099" i="35"/>
  <c r="E9100" i="35"/>
  <c r="E9101" i="35"/>
  <c r="E9102" i="35"/>
  <c r="E9103" i="35"/>
  <c r="E9104" i="35"/>
  <c r="E9105" i="35"/>
  <c r="E9106" i="35"/>
  <c r="E9107" i="35"/>
  <c r="E9108" i="35"/>
  <c r="E9109" i="35"/>
  <c r="E9110" i="35"/>
  <c r="E9111" i="35"/>
  <c r="E9112" i="35"/>
  <c r="E9113" i="35"/>
  <c r="E9114" i="35"/>
  <c r="E9115" i="35"/>
  <c r="E9116" i="35"/>
  <c r="E9117" i="35"/>
  <c r="E9118" i="35"/>
  <c r="E9119" i="35"/>
  <c r="E9120" i="35"/>
  <c r="E9121" i="35"/>
  <c r="E9122" i="35"/>
  <c r="E9123" i="35"/>
  <c r="E9124" i="35"/>
  <c r="E9125" i="35"/>
  <c r="E9126" i="35"/>
  <c r="E9127" i="35"/>
  <c r="E9128" i="35"/>
  <c r="E9129" i="35"/>
  <c r="E9130" i="35"/>
  <c r="E9131" i="35"/>
  <c r="E9132" i="35"/>
  <c r="E9133" i="35"/>
  <c r="E9134" i="35"/>
  <c r="E9135" i="35"/>
  <c r="E9136" i="35"/>
  <c r="E9137" i="35"/>
  <c r="E9138" i="35"/>
  <c r="E9139" i="35"/>
  <c r="E9140" i="35"/>
  <c r="E9141" i="35"/>
  <c r="E9142" i="35"/>
  <c r="E9143" i="35"/>
  <c r="E9144" i="35"/>
  <c r="E9145" i="35"/>
  <c r="E9146" i="35"/>
  <c r="E9147" i="35"/>
  <c r="E9148" i="35"/>
  <c r="E9149" i="35"/>
  <c r="E9150" i="35"/>
  <c r="E9151" i="35"/>
  <c r="E9152" i="35"/>
  <c r="E9153" i="35"/>
  <c r="E9154" i="35"/>
  <c r="E9155" i="35"/>
  <c r="E9156" i="35"/>
  <c r="E9157" i="35"/>
  <c r="E9158" i="35"/>
  <c r="E9159" i="35"/>
  <c r="E9160" i="35"/>
  <c r="E9161" i="35"/>
  <c r="E9162" i="35"/>
  <c r="E9163" i="35"/>
  <c r="E9164" i="35"/>
  <c r="E9165" i="35"/>
  <c r="E9166" i="35"/>
  <c r="E9167" i="35"/>
  <c r="E9168" i="35"/>
  <c r="E9169" i="35"/>
  <c r="E9170" i="35"/>
  <c r="E9171" i="35"/>
  <c r="E9172" i="35"/>
  <c r="E9173" i="35"/>
  <c r="E9174" i="35"/>
  <c r="E9175" i="35"/>
  <c r="E9176" i="35"/>
  <c r="E9177" i="35"/>
  <c r="E9178" i="35"/>
  <c r="E9179" i="35"/>
  <c r="E9180" i="35"/>
  <c r="E9181" i="35"/>
  <c r="E9182" i="35"/>
  <c r="E9183" i="35"/>
  <c r="E9184" i="35"/>
  <c r="E9185" i="35"/>
  <c r="E9186" i="35"/>
  <c r="E9187" i="35"/>
  <c r="E9188" i="35"/>
  <c r="E9189" i="35"/>
  <c r="E9190" i="35"/>
  <c r="E9191" i="35"/>
  <c r="E9192" i="35"/>
  <c r="E9193" i="35"/>
  <c r="E9194" i="35"/>
  <c r="E9195" i="35"/>
  <c r="E9196" i="35"/>
  <c r="E9197" i="35"/>
  <c r="E9198" i="35"/>
  <c r="E9199" i="35"/>
  <c r="E9200" i="35"/>
  <c r="E9201" i="35"/>
  <c r="E9202" i="35"/>
  <c r="E9203" i="35"/>
  <c r="E9204" i="35"/>
  <c r="E9205" i="35"/>
  <c r="E9206" i="35"/>
  <c r="E9207" i="35"/>
  <c r="E9208" i="35"/>
  <c r="E9209" i="35"/>
  <c r="E9210" i="35"/>
  <c r="E9211" i="35"/>
  <c r="E9212" i="35"/>
  <c r="E9213" i="35"/>
  <c r="E9214" i="35"/>
  <c r="E9215" i="35"/>
  <c r="E9216" i="35"/>
  <c r="E9217" i="35"/>
  <c r="E9218" i="35"/>
  <c r="E9219" i="35"/>
  <c r="E9220" i="35"/>
  <c r="E9221" i="35"/>
  <c r="E9222" i="35"/>
  <c r="E9223" i="35"/>
  <c r="E9224" i="35"/>
  <c r="E9225" i="35"/>
  <c r="E9226" i="35"/>
  <c r="E9227" i="35"/>
  <c r="E9228" i="35"/>
  <c r="E9229" i="35"/>
  <c r="E9230" i="35"/>
  <c r="E9231" i="35"/>
  <c r="E9232" i="35"/>
  <c r="E9233" i="35"/>
  <c r="E9234" i="35"/>
  <c r="E9235" i="35"/>
  <c r="E9236" i="35"/>
  <c r="E9237" i="35"/>
  <c r="E9238" i="35"/>
  <c r="E9239" i="35"/>
  <c r="E9240" i="35"/>
  <c r="E9241" i="35"/>
  <c r="E9242" i="35"/>
  <c r="E9243" i="35"/>
  <c r="E9244" i="35"/>
  <c r="E9245" i="35"/>
  <c r="E9246" i="35"/>
  <c r="E9247" i="35"/>
  <c r="E9248" i="35"/>
  <c r="E9249" i="35"/>
  <c r="E9250" i="35"/>
  <c r="E9251" i="35"/>
  <c r="E9252" i="35"/>
  <c r="E9253" i="35"/>
  <c r="E9254" i="35"/>
  <c r="E9255" i="35"/>
  <c r="E9256" i="35"/>
  <c r="E9257" i="35"/>
  <c r="E9258" i="35"/>
  <c r="E9259" i="35"/>
  <c r="E9260" i="35"/>
  <c r="E9261" i="35"/>
  <c r="E9262" i="35"/>
  <c r="E9263" i="35"/>
  <c r="E9264" i="35"/>
  <c r="E9265" i="35"/>
  <c r="E9266" i="35"/>
  <c r="E9267" i="35"/>
  <c r="E9268" i="35"/>
  <c r="E9269" i="35"/>
  <c r="E9270" i="35"/>
  <c r="E9271" i="35"/>
  <c r="E9272" i="35"/>
  <c r="E9273" i="35"/>
  <c r="E9274" i="35"/>
  <c r="E9275" i="35"/>
  <c r="E9276" i="35"/>
  <c r="E9277" i="35"/>
  <c r="E9278" i="35"/>
  <c r="E9279" i="35"/>
  <c r="E9280" i="35"/>
  <c r="E9281" i="35"/>
  <c r="E9282" i="35"/>
  <c r="E9283" i="35"/>
  <c r="E9284" i="35"/>
  <c r="E9285" i="35"/>
  <c r="E9286" i="35"/>
  <c r="E9287" i="35"/>
  <c r="E9288" i="35"/>
  <c r="E9289" i="35"/>
  <c r="E9290" i="35"/>
  <c r="E9291" i="35"/>
  <c r="E9292" i="35"/>
  <c r="E9293" i="35"/>
  <c r="E9294" i="35"/>
  <c r="E9295" i="35"/>
  <c r="E9296" i="35"/>
  <c r="E9297" i="35"/>
  <c r="E9298" i="35"/>
  <c r="E9299" i="35"/>
  <c r="E9300" i="35"/>
  <c r="E9301" i="35"/>
  <c r="E9302" i="35"/>
  <c r="E9303" i="35"/>
  <c r="E9304" i="35"/>
  <c r="E9305" i="35"/>
  <c r="E9306" i="35"/>
  <c r="E9307" i="35"/>
  <c r="E9308" i="35"/>
  <c r="E9309" i="35"/>
  <c r="E9310" i="35"/>
  <c r="E9311" i="35"/>
  <c r="E9312" i="35"/>
  <c r="E9313" i="35"/>
  <c r="E9314" i="35"/>
  <c r="E9315" i="35"/>
  <c r="E9316" i="35"/>
  <c r="E9317" i="35"/>
  <c r="E9318" i="35"/>
  <c r="E9319" i="35"/>
  <c r="E9320" i="35"/>
  <c r="E9321" i="35"/>
  <c r="E9322" i="35"/>
  <c r="E9323" i="35"/>
  <c r="E9324" i="35"/>
  <c r="E9325" i="35"/>
  <c r="E9326" i="35"/>
  <c r="E9327" i="35"/>
  <c r="E9328" i="35"/>
  <c r="E9329" i="35"/>
  <c r="E9330" i="35"/>
  <c r="E9331" i="35"/>
  <c r="E9332" i="35"/>
  <c r="E9333" i="35"/>
  <c r="E9334" i="35"/>
  <c r="E9335" i="35"/>
  <c r="E9336" i="35"/>
  <c r="E9337" i="35"/>
  <c r="E9338" i="35"/>
  <c r="E9339" i="35"/>
  <c r="E9340" i="35"/>
  <c r="E9341" i="35"/>
  <c r="E9342" i="35"/>
  <c r="E9343" i="35"/>
  <c r="E9344" i="35"/>
  <c r="E9345" i="35"/>
  <c r="E9346" i="35"/>
  <c r="E9347" i="35"/>
  <c r="E9348" i="35"/>
  <c r="E9349" i="35"/>
  <c r="E9350" i="35"/>
  <c r="E9351" i="35"/>
  <c r="E9352" i="35"/>
  <c r="E9353" i="35"/>
  <c r="E9354" i="35"/>
  <c r="E9355" i="35"/>
  <c r="E9356" i="35"/>
  <c r="E9357" i="35"/>
  <c r="E9358" i="35"/>
  <c r="E9359" i="35"/>
  <c r="E9360" i="35"/>
  <c r="E9361" i="35"/>
  <c r="E9362" i="35"/>
  <c r="E9363" i="35"/>
  <c r="E9364" i="35"/>
  <c r="E9365" i="35"/>
  <c r="E9366" i="35"/>
  <c r="E9367" i="35"/>
  <c r="E9368" i="35"/>
  <c r="E9369" i="35"/>
  <c r="E9370" i="35"/>
  <c r="E9371" i="35"/>
  <c r="E9372" i="35"/>
  <c r="E9373" i="35"/>
  <c r="E9374" i="35"/>
  <c r="E9375" i="35"/>
  <c r="E9376" i="35"/>
  <c r="E9377" i="35"/>
  <c r="E9378" i="35"/>
  <c r="E9379" i="35"/>
  <c r="E9380" i="35"/>
  <c r="E9381" i="35"/>
  <c r="E9382" i="35"/>
  <c r="E9383" i="35"/>
  <c r="E9384" i="35"/>
  <c r="E9385" i="35"/>
  <c r="E9386" i="35"/>
  <c r="E9387" i="35"/>
  <c r="E9388" i="35"/>
  <c r="E9389" i="35"/>
  <c r="E9390" i="35"/>
  <c r="E9391" i="35"/>
  <c r="E9392" i="35"/>
  <c r="E9393" i="35"/>
  <c r="E9394" i="35"/>
  <c r="E9395" i="35"/>
  <c r="E9396" i="35"/>
  <c r="E9397" i="35"/>
  <c r="E9398" i="35"/>
  <c r="E9399" i="35"/>
  <c r="E9400" i="35"/>
  <c r="E9401" i="35"/>
  <c r="E9402" i="35"/>
  <c r="E9403" i="35"/>
  <c r="E9404" i="35"/>
  <c r="E9405" i="35"/>
  <c r="E9406" i="35"/>
  <c r="E9407" i="35"/>
  <c r="E9408" i="35"/>
  <c r="E9409" i="35"/>
  <c r="E9410" i="35"/>
  <c r="E9411" i="35"/>
  <c r="E9412" i="35"/>
  <c r="E9413" i="35"/>
  <c r="E9414" i="35"/>
  <c r="E9415" i="35"/>
  <c r="E9416" i="35"/>
  <c r="E9417" i="35"/>
  <c r="E9418" i="35"/>
  <c r="E9419" i="35"/>
  <c r="E9420" i="35"/>
  <c r="E9421" i="35"/>
  <c r="E9422" i="35"/>
  <c r="E9423" i="35"/>
  <c r="E9424" i="35"/>
  <c r="E9425" i="35"/>
  <c r="E9426" i="35"/>
  <c r="E9427" i="35"/>
  <c r="E9428" i="35"/>
  <c r="E9429" i="35"/>
  <c r="E9430" i="35"/>
  <c r="E9431" i="35"/>
  <c r="E9432" i="35"/>
  <c r="E9433" i="35"/>
  <c r="E9434" i="35"/>
  <c r="E9435" i="35"/>
  <c r="E9436" i="35"/>
  <c r="E9437" i="35"/>
  <c r="E9438" i="35"/>
  <c r="E9439" i="35"/>
  <c r="E9440" i="35"/>
  <c r="E9441" i="35"/>
  <c r="E9442" i="35"/>
  <c r="E9443" i="35"/>
  <c r="E9444" i="35"/>
  <c r="E9445" i="35"/>
  <c r="E9446" i="35"/>
  <c r="E9447" i="35"/>
  <c r="E9448" i="35"/>
  <c r="E9449" i="35"/>
  <c r="E9450" i="35"/>
  <c r="E9451" i="35"/>
  <c r="E9452" i="35"/>
  <c r="E9453" i="35"/>
  <c r="E9454" i="35"/>
  <c r="E9455" i="35"/>
  <c r="E9456" i="35"/>
  <c r="E9457" i="35"/>
  <c r="E9458" i="35"/>
  <c r="E9459" i="35"/>
  <c r="E9460" i="35"/>
  <c r="E9461" i="35"/>
  <c r="E9462" i="35"/>
  <c r="E9463" i="35"/>
  <c r="E9464" i="35"/>
  <c r="E9465" i="35"/>
  <c r="E9466" i="35"/>
  <c r="E9467" i="35"/>
  <c r="E9468" i="35"/>
  <c r="E9469" i="35"/>
  <c r="E9470" i="35"/>
  <c r="E9471" i="35"/>
  <c r="E9472" i="35"/>
  <c r="E9473" i="35"/>
  <c r="E9474" i="35"/>
  <c r="E9475" i="35"/>
  <c r="E9476" i="35"/>
  <c r="E9477" i="35"/>
  <c r="E9478" i="35"/>
  <c r="E9479" i="35"/>
  <c r="E9480" i="35"/>
  <c r="E9481" i="35"/>
  <c r="E9482" i="35"/>
  <c r="E9483" i="35"/>
  <c r="E9484" i="35"/>
  <c r="E9485" i="35"/>
  <c r="E9486" i="35"/>
  <c r="E9487" i="35"/>
  <c r="E9488" i="35"/>
  <c r="E9489" i="35"/>
  <c r="E9490" i="35"/>
  <c r="E9491" i="35"/>
  <c r="E9492" i="35"/>
  <c r="E9493" i="35"/>
  <c r="E9494" i="35"/>
  <c r="E9495" i="35"/>
  <c r="E9496" i="35"/>
  <c r="E9497" i="35"/>
  <c r="E9498" i="35"/>
  <c r="E9499" i="35"/>
  <c r="E9500" i="35"/>
  <c r="E9501" i="35"/>
  <c r="E9502" i="35"/>
  <c r="E9503" i="35"/>
  <c r="E9504" i="35"/>
  <c r="E9505" i="35"/>
  <c r="E9506" i="35"/>
  <c r="E9507" i="35"/>
  <c r="E9508" i="35"/>
  <c r="E9509" i="35"/>
  <c r="E9510" i="35"/>
  <c r="E9511" i="35"/>
  <c r="E9512" i="35"/>
  <c r="E9513" i="35"/>
  <c r="E9514" i="35"/>
  <c r="E9515" i="35"/>
  <c r="E9516" i="35"/>
  <c r="E9517" i="35"/>
  <c r="E9518" i="35"/>
  <c r="E9519" i="35"/>
  <c r="E9520" i="35"/>
  <c r="E9521" i="35"/>
  <c r="E9522" i="35"/>
  <c r="E9523" i="35"/>
  <c r="E9524" i="35"/>
  <c r="E9525" i="35"/>
  <c r="E9526" i="35"/>
  <c r="E9527" i="35"/>
  <c r="E9528" i="35"/>
  <c r="E9529" i="35"/>
  <c r="E9530" i="35"/>
  <c r="E9531" i="35"/>
  <c r="E9532" i="35"/>
  <c r="E9533" i="35"/>
  <c r="E9534" i="35"/>
  <c r="E9535" i="35"/>
  <c r="E9536" i="35"/>
  <c r="E9537" i="35"/>
  <c r="E9538" i="35"/>
  <c r="E9539" i="35"/>
  <c r="E9540" i="35"/>
  <c r="E9541" i="35"/>
  <c r="E9542" i="35"/>
  <c r="E9543" i="35"/>
  <c r="E9544" i="35"/>
  <c r="E9545" i="35"/>
  <c r="E9546" i="35"/>
  <c r="E9547" i="35"/>
  <c r="E9548" i="35"/>
  <c r="E9549" i="35"/>
  <c r="E9550" i="35"/>
  <c r="E9551" i="35"/>
  <c r="E9552" i="35"/>
  <c r="E9553" i="35"/>
  <c r="E9554" i="35"/>
  <c r="E9555" i="35"/>
  <c r="E9556" i="35"/>
  <c r="E9557" i="35"/>
  <c r="E9558" i="35"/>
  <c r="E9559" i="35"/>
  <c r="E9560" i="35"/>
  <c r="E9561" i="35"/>
  <c r="E9562" i="35"/>
  <c r="E9563" i="35"/>
  <c r="E9564" i="35"/>
  <c r="E9565" i="35"/>
  <c r="E9566" i="35"/>
  <c r="E9567" i="35"/>
  <c r="E9568" i="35"/>
  <c r="E9569" i="35"/>
  <c r="E9570" i="35"/>
  <c r="E9571" i="35"/>
  <c r="E9572" i="35"/>
  <c r="E9573" i="35"/>
  <c r="E9574" i="35"/>
  <c r="E9575" i="35"/>
  <c r="E9576" i="35"/>
  <c r="E9577" i="35"/>
  <c r="E9578" i="35"/>
  <c r="E9579" i="35"/>
  <c r="E9580" i="35"/>
  <c r="E9581" i="35"/>
  <c r="E9582" i="35"/>
  <c r="E9583" i="35"/>
  <c r="E9584" i="35"/>
  <c r="E9585" i="35"/>
  <c r="E9586" i="35"/>
  <c r="E9587" i="35"/>
  <c r="E9588" i="35"/>
  <c r="E9589" i="35"/>
  <c r="E9590" i="35"/>
  <c r="E9591" i="35"/>
  <c r="E9592" i="35"/>
  <c r="E9593" i="35"/>
  <c r="E9594" i="35"/>
  <c r="E9595" i="35"/>
  <c r="E9596" i="35"/>
  <c r="E9597" i="35"/>
  <c r="E9598" i="35"/>
  <c r="E9599" i="35"/>
  <c r="E9600" i="35"/>
  <c r="E9601" i="35"/>
  <c r="E9602" i="35"/>
  <c r="E9603" i="35"/>
  <c r="E9604" i="35"/>
  <c r="E9605" i="35"/>
  <c r="E9606" i="35"/>
  <c r="E9607" i="35"/>
  <c r="E9608" i="35"/>
  <c r="E9609" i="35"/>
  <c r="E9610" i="35"/>
  <c r="E9611" i="35"/>
  <c r="E9612" i="35"/>
  <c r="E9613" i="35"/>
  <c r="E9614" i="35"/>
  <c r="E9615" i="35"/>
  <c r="E9616" i="35"/>
  <c r="E9617" i="35"/>
  <c r="E9618" i="35"/>
  <c r="E9619" i="35"/>
  <c r="E9620" i="35"/>
  <c r="E9621" i="35"/>
  <c r="E9622" i="35"/>
  <c r="E9623" i="35"/>
  <c r="E9624" i="35"/>
  <c r="E9625" i="35"/>
  <c r="E9626" i="35"/>
  <c r="E9627" i="35"/>
  <c r="E9628" i="35"/>
  <c r="E9629" i="35"/>
  <c r="E9630" i="35"/>
  <c r="E9631" i="35"/>
  <c r="E9632" i="35"/>
  <c r="E9633" i="35"/>
  <c r="E9634" i="35"/>
  <c r="E9635" i="35"/>
  <c r="E9636" i="35"/>
  <c r="E9637" i="35"/>
  <c r="E9638" i="35"/>
  <c r="E9639" i="35"/>
  <c r="E9640" i="35"/>
  <c r="E9641" i="35"/>
  <c r="E9642" i="35"/>
  <c r="E9643" i="35"/>
  <c r="E9644" i="35"/>
  <c r="E9645" i="35"/>
  <c r="E9646" i="35"/>
  <c r="E9647" i="35"/>
  <c r="E9648" i="35"/>
  <c r="E9649" i="35"/>
  <c r="E9650" i="35"/>
  <c r="E9651" i="35"/>
  <c r="E9652" i="35"/>
  <c r="E9653" i="35"/>
  <c r="E9654" i="35"/>
  <c r="E9655" i="35"/>
  <c r="E9656" i="35"/>
  <c r="E9657" i="35"/>
  <c r="E9658" i="35"/>
  <c r="E9659" i="35"/>
  <c r="E9660" i="35"/>
  <c r="E9661" i="35"/>
  <c r="E9662" i="35"/>
  <c r="E9663" i="35"/>
  <c r="E9664" i="35"/>
  <c r="E9665" i="35"/>
  <c r="E9666" i="35"/>
  <c r="E9667" i="35"/>
  <c r="E9668" i="35"/>
  <c r="E9669" i="35"/>
  <c r="E9670" i="35"/>
  <c r="E9671" i="35"/>
  <c r="E9672" i="35"/>
  <c r="E9673" i="35"/>
  <c r="E9674" i="35"/>
  <c r="E9675" i="35"/>
  <c r="E9676" i="35"/>
  <c r="E9677" i="35"/>
  <c r="E9678" i="35"/>
  <c r="E9679" i="35"/>
  <c r="E9680" i="35"/>
  <c r="E9681" i="35"/>
  <c r="E9682" i="35"/>
  <c r="E9683" i="35"/>
  <c r="E9684" i="35"/>
  <c r="E9685" i="35"/>
  <c r="E9686" i="35"/>
  <c r="E9687" i="35"/>
  <c r="E9688" i="35"/>
  <c r="E9689" i="35"/>
  <c r="E9690" i="35"/>
  <c r="E9691" i="35"/>
  <c r="E9692" i="35"/>
  <c r="E9693" i="35"/>
  <c r="E9694" i="35"/>
  <c r="E9695" i="35"/>
  <c r="E9696" i="35"/>
  <c r="E9697" i="35"/>
  <c r="E9698" i="35"/>
  <c r="E9699" i="35"/>
  <c r="E9700" i="35"/>
  <c r="E9701" i="35"/>
  <c r="E9702" i="35"/>
  <c r="E9703" i="35"/>
  <c r="E9704" i="35"/>
  <c r="E9705" i="35"/>
  <c r="E9706" i="35"/>
  <c r="E9707" i="35"/>
  <c r="E9708" i="35"/>
  <c r="E9709" i="35"/>
  <c r="E9710" i="35"/>
  <c r="E9711" i="35"/>
  <c r="E9712" i="35"/>
  <c r="E9713" i="35"/>
  <c r="E9714" i="35"/>
  <c r="E9715" i="35"/>
  <c r="E9716" i="35"/>
  <c r="E9717" i="35"/>
  <c r="E9718" i="35"/>
  <c r="E9719" i="35"/>
  <c r="E9720" i="35"/>
  <c r="E9721" i="35"/>
  <c r="E9722" i="35"/>
  <c r="E9723" i="35"/>
  <c r="E9724" i="35"/>
  <c r="E9725" i="35"/>
  <c r="E9726" i="35"/>
  <c r="E9727" i="35"/>
  <c r="E9728" i="35"/>
  <c r="E9729" i="35"/>
  <c r="E9730" i="35"/>
  <c r="E9731" i="35"/>
  <c r="E9732" i="35"/>
  <c r="E9733" i="35"/>
  <c r="E9734" i="35"/>
  <c r="E9735" i="35"/>
  <c r="E9736" i="35"/>
  <c r="E9737" i="35"/>
  <c r="E9738" i="35"/>
  <c r="E9739" i="35"/>
  <c r="E9740" i="35"/>
  <c r="E9741" i="35"/>
  <c r="E9742" i="35"/>
  <c r="E9743" i="35"/>
  <c r="E9744" i="35"/>
  <c r="E9745" i="35"/>
  <c r="E9746" i="35"/>
  <c r="E9747" i="35"/>
  <c r="E9748" i="35"/>
  <c r="E9749" i="35"/>
  <c r="E9750" i="35"/>
  <c r="E9751" i="35"/>
  <c r="E9752" i="35"/>
  <c r="E9753" i="35"/>
  <c r="E9754" i="35"/>
  <c r="E9755" i="35"/>
  <c r="E9756" i="35"/>
  <c r="E9757" i="35"/>
  <c r="E9758" i="35"/>
  <c r="E9759" i="35"/>
  <c r="E9760" i="35"/>
  <c r="E9761" i="35"/>
  <c r="E9762" i="35"/>
  <c r="E9763" i="35"/>
  <c r="E9764" i="35"/>
  <c r="E9765" i="35"/>
  <c r="E9766" i="35"/>
  <c r="E9767" i="35"/>
  <c r="E9768" i="35"/>
  <c r="E9769" i="35"/>
  <c r="E9770" i="35"/>
  <c r="E9771" i="35"/>
  <c r="E9772" i="35"/>
  <c r="E9773" i="35"/>
  <c r="E9774" i="35"/>
  <c r="E9775" i="35"/>
  <c r="E9776" i="35"/>
  <c r="E9777" i="35"/>
  <c r="E9778" i="35"/>
  <c r="E9779" i="35"/>
  <c r="E9780" i="35"/>
  <c r="E9781" i="35"/>
  <c r="E9782" i="35"/>
  <c r="E9783" i="35"/>
  <c r="E9784" i="35"/>
  <c r="E9785" i="35"/>
  <c r="E9786" i="35"/>
  <c r="E9787" i="35"/>
  <c r="E9788" i="35"/>
  <c r="E9789" i="35"/>
  <c r="E9790" i="35"/>
  <c r="E9791" i="35"/>
  <c r="E9792" i="35"/>
  <c r="E9793" i="35"/>
  <c r="E9794" i="35"/>
  <c r="E9795" i="35"/>
  <c r="E9796" i="35"/>
  <c r="E9797" i="35"/>
  <c r="E9798" i="35"/>
  <c r="E9799" i="35"/>
  <c r="E9800" i="35"/>
  <c r="E9801" i="35"/>
  <c r="E9802" i="35"/>
  <c r="E9803" i="35"/>
  <c r="E9804" i="35"/>
  <c r="E9805" i="35"/>
  <c r="E9806" i="35"/>
  <c r="E9807" i="35"/>
  <c r="E9808" i="35"/>
  <c r="E9809" i="35"/>
  <c r="E9810" i="35"/>
  <c r="E9811" i="35"/>
  <c r="E9812" i="35"/>
  <c r="E9813" i="35"/>
  <c r="E9814" i="35"/>
  <c r="E9815" i="35"/>
  <c r="E9816" i="35"/>
  <c r="E9817" i="35"/>
  <c r="E9818" i="35"/>
  <c r="E9819" i="35"/>
  <c r="E9820" i="35"/>
  <c r="E9821" i="35"/>
  <c r="E9822" i="35"/>
  <c r="E9823" i="35"/>
  <c r="E9824" i="35"/>
  <c r="E9825" i="35"/>
  <c r="E9826" i="35"/>
  <c r="E9827" i="35"/>
  <c r="E9828" i="35"/>
  <c r="E9829" i="35"/>
  <c r="E9830" i="35"/>
  <c r="E9831" i="35"/>
  <c r="E9832" i="35"/>
  <c r="E9833" i="35"/>
  <c r="E9834" i="35"/>
  <c r="E9835" i="35"/>
  <c r="E9836" i="35"/>
  <c r="E9837" i="35"/>
  <c r="E9838" i="35"/>
  <c r="E9839" i="35"/>
  <c r="E9840" i="35"/>
  <c r="E9841" i="35"/>
  <c r="E9842" i="35"/>
  <c r="E9843" i="35"/>
  <c r="E9844" i="35"/>
  <c r="E9845" i="35"/>
  <c r="E9846" i="35"/>
  <c r="E9847" i="35"/>
  <c r="E9848" i="35"/>
  <c r="E9849" i="35"/>
  <c r="E9850" i="35"/>
  <c r="E9851" i="35"/>
  <c r="E9852" i="35"/>
  <c r="E9853" i="35"/>
  <c r="E9854" i="35"/>
  <c r="E9855" i="35"/>
  <c r="E9856" i="35"/>
  <c r="E9857" i="35"/>
  <c r="E9858" i="35"/>
  <c r="E9859" i="35"/>
  <c r="E9860" i="35"/>
  <c r="E9861" i="35"/>
  <c r="E9862" i="35"/>
  <c r="E9863" i="35"/>
  <c r="E9864" i="35"/>
  <c r="E9865" i="35"/>
  <c r="E9866" i="35"/>
  <c r="C4" i="17"/>
  <c r="B3" i="51" s="1"/>
  <c r="DE4" i="17"/>
  <c r="B4" i="21"/>
  <c r="C4" i="21"/>
  <c r="D4" i="21"/>
  <c r="E4" i="21"/>
  <c r="F4" i="21"/>
  <c r="G4" i="21"/>
  <c r="E1939" i="10"/>
  <c r="E1841" i="10"/>
  <c r="E1759" i="10"/>
  <c r="C198" i="1"/>
  <c r="B198" i="10" s="1"/>
  <c r="E2025" i="10"/>
  <c r="E1927" i="10"/>
  <c r="E1837" i="10"/>
  <c r="D514" i="1"/>
  <c r="D610" i="1"/>
  <c r="D706" i="1"/>
  <c r="D898" i="1"/>
  <c r="D994" i="1"/>
  <c r="D1090" i="1"/>
  <c r="D1186" i="1"/>
  <c r="D1282" i="1"/>
  <c r="D1378" i="1"/>
  <c r="D1570" i="1"/>
  <c r="D1666" i="1"/>
  <c r="D1762" i="1"/>
  <c r="D1858" i="1"/>
  <c r="D1954" i="1"/>
  <c r="D2050" i="1"/>
  <c r="D322" i="1"/>
  <c r="D512" i="1"/>
  <c r="D608" i="1"/>
  <c r="D704" i="1"/>
  <c r="D896" i="1"/>
  <c r="D992" i="1"/>
  <c r="D1088" i="1"/>
  <c r="D1184" i="1"/>
  <c r="D1280" i="1"/>
  <c r="D1376" i="1"/>
  <c r="D1568" i="1"/>
  <c r="D1664" i="1"/>
  <c r="D1760" i="1"/>
  <c r="D1856" i="1"/>
  <c r="D1952" i="1"/>
  <c r="D2048" i="1"/>
  <c r="D320" i="1"/>
  <c r="D510" i="1"/>
  <c r="D606" i="1"/>
  <c r="D702" i="1"/>
  <c r="D894" i="1"/>
  <c r="D990" i="1"/>
  <c r="D1086" i="1"/>
  <c r="D1182" i="1"/>
  <c r="D1278" i="1"/>
  <c r="D1374" i="1"/>
  <c r="D1566" i="1"/>
  <c r="D1662" i="1"/>
  <c r="D1758" i="1"/>
  <c r="D1854" i="1"/>
  <c r="D1950" i="1"/>
  <c r="D2046" i="1"/>
  <c r="D318" i="1"/>
  <c r="C318" i="1" s="1"/>
  <c r="B318" i="10" s="1"/>
  <c r="D508" i="1"/>
  <c r="D604" i="1"/>
  <c r="D700" i="1"/>
  <c r="D892" i="1"/>
  <c r="D988" i="1"/>
  <c r="D1084" i="1"/>
  <c r="D1180" i="1"/>
  <c r="D1276" i="1"/>
  <c r="D1372" i="1"/>
  <c r="D1564" i="1"/>
  <c r="D1660" i="1"/>
  <c r="D1756" i="1"/>
  <c r="D1852" i="1"/>
  <c r="D1948" i="1"/>
  <c r="D2044" i="1"/>
  <c r="D316" i="1"/>
  <c r="D505" i="1"/>
  <c r="D601" i="1"/>
  <c r="D889" i="1"/>
  <c r="D985" i="1"/>
  <c r="D1177" i="1"/>
  <c r="D1273" i="1"/>
  <c r="D1657" i="1"/>
  <c r="D1753" i="1"/>
  <c r="D2041" i="1"/>
  <c r="D503" i="1"/>
  <c r="D599" i="1"/>
  <c r="D887" i="1"/>
  <c r="D983" i="1"/>
  <c r="D1175" i="1"/>
  <c r="D1271" i="1"/>
  <c r="D1655" i="1"/>
  <c r="D1751" i="1"/>
  <c r="D2039" i="1"/>
  <c r="D501" i="1"/>
  <c r="D597" i="1"/>
  <c r="D885" i="1"/>
  <c r="D981" i="1"/>
  <c r="D1173" i="1"/>
  <c r="D1269" i="1"/>
  <c r="D1653" i="1"/>
  <c r="D1749" i="1"/>
  <c r="D2037" i="1"/>
  <c r="D499" i="1"/>
  <c r="D595" i="1"/>
  <c r="D883" i="1"/>
  <c r="D979" i="1"/>
  <c r="D1171" i="1"/>
  <c r="D1267" i="1"/>
  <c r="D1651" i="1"/>
  <c r="D1747" i="1"/>
  <c r="D2035" i="1"/>
  <c r="D497" i="1"/>
  <c r="D593" i="1"/>
  <c r="D881" i="1"/>
  <c r="D977" i="1"/>
  <c r="D1169" i="1"/>
  <c r="D1265" i="1"/>
  <c r="D1649" i="1"/>
  <c r="D1745" i="1"/>
  <c r="D2033" i="1"/>
  <c r="D507" i="1"/>
  <c r="D603" i="1"/>
  <c r="D699" i="1"/>
  <c r="D891" i="1"/>
  <c r="D987" i="1"/>
  <c r="D1083" i="1"/>
  <c r="D1179" i="1"/>
  <c r="D1275" i="1"/>
  <c r="D1371" i="1"/>
  <c r="D1563" i="1"/>
  <c r="D1659" i="1"/>
  <c r="D1755" i="1"/>
  <c r="D1851" i="1"/>
  <c r="D1947" i="1"/>
  <c r="D2043" i="1"/>
  <c r="D315" i="1"/>
  <c r="D515" i="1"/>
  <c r="D899" i="1"/>
  <c r="D1091" i="1"/>
  <c r="D1187" i="1"/>
  <c r="D1571" i="1"/>
  <c r="D1667" i="1"/>
  <c r="D1955" i="1"/>
  <c r="D2051" i="1"/>
  <c r="D513" i="1"/>
  <c r="D609" i="1"/>
  <c r="D897" i="1"/>
  <c r="D993" i="1"/>
  <c r="D1185" i="1"/>
  <c r="D1281" i="1"/>
  <c r="D1665" i="1"/>
  <c r="D1761" i="1"/>
  <c r="D2049" i="1"/>
  <c r="D511" i="1"/>
  <c r="D607" i="1"/>
  <c r="D895" i="1"/>
  <c r="D991" i="1"/>
  <c r="D1183" i="1"/>
  <c r="D1279" i="1"/>
  <c r="D1663" i="1"/>
  <c r="D1759" i="1"/>
  <c r="D2047" i="1"/>
  <c r="D509" i="1"/>
  <c r="D605" i="1"/>
  <c r="D893" i="1"/>
  <c r="D989" i="1"/>
  <c r="D1181" i="1"/>
  <c r="D1277" i="1"/>
  <c r="D1661" i="1"/>
  <c r="D1757" i="1"/>
  <c r="D2045" i="1"/>
  <c r="D506" i="1"/>
  <c r="D602" i="1"/>
  <c r="D890" i="1"/>
  <c r="D986" i="1"/>
  <c r="D1178" i="1"/>
  <c r="D1274" i="1"/>
  <c r="D1658" i="1"/>
  <c r="D1754" i="1"/>
  <c r="D2042" i="1"/>
  <c r="D504" i="1"/>
  <c r="D600" i="1"/>
  <c r="D888" i="1"/>
  <c r="D984" i="1"/>
  <c r="D1176" i="1"/>
  <c r="D1272" i="1"/>
  <c r="D1656" i="1"/>
  <c r="D1752" i="1"/>
  <c r="D2040" i="1"/>
  <c r="D502" i="1"/>
  <c r="D598" i="1"/>
  <c r="D886" i="1"/>
  <c r="D982" i="1"/>
  <c r="D1174" i="1"/>
  <c r="D1270" i="1"/>
  <c r="D1654" i="1"/>
  <c r="D1750" i="1"/>
  <c r="D2038" i="1"/>
  <c r="D500" i="1"/>
  <c r="D596" i="1"/>
  <c r="D884" i="1"/>
  <c r="D980" i="1"/>
  <c r="D1172" i="1"/>
  <c r="D1268" i="1"/>
  <c r="D1652" i="1"/>
  <c r="D1748" i="1"/>
  <c r="D2036" i="1"/>
  <c r="D498" i="1"/>
  <c r="D594" i="1"/>
  <c r="D882" i="1"/>
  <c r="D978" i="1"/>
  <c r="D1170" i="1"/>
  <c r="D1266" i="1"/>
  <c r="D1650" i="1"/>
  <c r="D1746" i="1"/>
  <c r="D2034" i="1"/>
  <c r="D496" i="1"/>
  <c r="D592" i="1"/>
  <c r="D688" i="1"/>
  <c r="D880" i="1"/>
  <c r="D976" i="1"/>
  <c r="D1072" i="1"/>
  <c r="D1168" i="1"/>
  <c r="D1264" i="1"/>
  <c r="D1360" i="1"/>
  <c r="D1552" i="1"/>
  <c r="D1648" i="1"/>
  <c r="D1744" i="1"/>
  <c r="D1840" i="1"/>
  <c r="D1936" i="1"/>
  <c r="D2032" i="1"/>
  <c r="D304" i="1"/>
  <c r="C874" i="1"/>
  <c r="B874" i="10" s="1"/>
  <c r="C1068" i="1"/>
  <c r="B1068" i="10" s="1"/>
  <c r="C1548" i="1"/>
  <c r="B1548" i="10" s="1"/>
  <c r="C390" i="1"/>
  <c r="B390" i="10" s="1"/>
  <c r="C299" i="1"/>
  <c r="B299" i="10" s="1"/>
  <c r="C294" i="1"/>
  <c r="B294" i="10" s="1"/>
  <c r="C1372" i="1"/>
  <c r="B1372" i="10" s="1"/>
  <c r="C1642" i="1"/>
  <c r="B1642" i="10" s="1"/>
  <c r="C1830" i="1"/>
  <c r="B1830" i="10" s="1"/>
  <c r="C1262" i="1"/>
  <c r="B1262" i="10" s="1"/>
  <c r="C589" i="1"/>
  <c r="B589" i="10" s="1"/>
  <c r="C487" i="1"/>
  <c r="B487" i="10" s="1"/>
  <c r="AF4" i="17"/>
  <c r="AE3" i="51" s="1"/>
  <c r="AE4" i="17"/>
  <c r="AD3" i="51" s="1"/>
  <c r="AD4" i="17"/>
  <c r="AC3" i="51" s="1"/>
  <c r="AC4" i="17"/>
  <c r="AB3" i="51" s="1"/>
  <c r="AB4" i="17"/>
  <c r="AA3" i="51" s="1"/>
  <c r="AA4" i="17"/>
  <c r="Z3" i="51" s="1"/>
  <c r="Z4" i="17"/>
  <c r="Y3" i="51" s="1"/>
  <c r="Y4" i="17"/>
  <c r="X3" i="51" s="1"/>
  <c r="X4" i="17"/>
  <c r="W3" i="51" s="1"/>
  <c r="W4" i="17"/>
  <c r="V3" i="51" s="1"/>
  <c r="V4" i="17"/>
  <c r="U3" i="51" s="1"/>
  <c r="U4" i="17"/>
  <c r="T3" i="51" s="1"/>
  <c r="T4" i="17"/>
  <c r="S3" i="51" s="1"/>
  <c r="S4" i="17"/>
  <c r="R3" i="51" s="1"/>
  <c r="R4" i="17"/>
  <c r="Q3" i="51" s="1"/>
  <c r="Q4" i="17"/>
  <c r="P3" i="51" s="1"/>
  <c r="P4" i="17"/>
  <c r="O3" i="51" s="1"/>
  <c r="O4" i="17"/>
  <c r="N3" i="51" s="1"/>
  <c r="N4" i="17"/>
  <c r="M3" i="51" s="1"/>
  <c r="D306" i="1"/>
  <c r="D1938" i="1"/>
  <c r="D1842" i="1"/>
  <c r="D1554" i="1"/>
  <c r="D1362" i="1"/>
  <c r="D1074" i="1"/>
  <c r="D690" i="1"/>
  <c r="D308" i="1"/>
  <c r="D1940" i="1"/>
  <c r="D1844" i="1"/>
  <c r="D1556" i="1"/>
  <c r="D1364" i="1"/>
  <c r="D1076" i="1"/>
  <c r="D692" i="1"/>
  <c r="D310" i="1"/>
  <c r="D1942" i="1"/>
  <c r="D1846" i="1"/>
  <c r="D1558" i="1"/>
  <c r="D1366" i="1"/>
  <c r="D1078" i="1"/>
  <c r="D694" i="1"/>
  <c r="D312" i="1"/>
  <c r="D1944" i="1"/>
  <c r="D1848" i="1"/>
  <c r="D1560" i="1"/>
  <c r="D1368" i="1"/>
  <c r="D1080" i="1"/>
  <c r="D696" i="1"/>
  <c r="D314" i="1"/>
  <c r="D1946" i="1"/>
  <c r="D1850" i="1"/>
  <c r="D1562" i="1"/>
  <c r="D1370" i="1"/>
  <c r="D1082" i="1"/>
  <c r="D698" i="1"/>
  <c r="D317" i="1"/>
  <c r="D1949" i="1"/>
  <c r="D1853" i="1"/>
  <c r="D1565" i="1"/>
  <c r="D1373" i="1"/>
  <c r="D1085" i="1"/>
  <c r="D701" i="1"/>
  <c r="D319" i="1"/>
  <c r="D1951" i="1"/>
  <c r="D1855" i="1"/>
  <c r="D1567" i="1"/>
  <c r="D1375" i="1"/>
  <c r="D1087" i="1"/>
  <c r="D703" i="1"/>
  <c r="D321" i="1"/>
  <c r="D1953" i="1"/>
  <c r="D1857" i="1"/>
  <c r="D1569" i="1"/>
  <c r="D1377" i="1"/>
  <c r="D1089" i="1"/>
  <c r="D705" i="1"/>
  <c r="D323" i="1"/>
  <c r="D1859" i="1"/>
  <c r="D1763" i="1"/>
  <c r="D1379" i="1"/>
  <c r="D1283" i="1"/>
  <c r="D995" i="1"/>
  <c r="D707" i="1"/>
  <c r="D611" i="1"/>
  <c r="D305" i="1"/>
  <c r="D1937" i="1"/>
  <c r="D1841" i="1"/>
  <c r="D1553" i="1"/>
  <c r="D1361" i="1"/>
  <c r="D1073" i="1"/>
  <c r="D689" i="1"/>
  <c r="D307" i="1"/>
  <c r="D1939" i="1"/>
  <c r="D1843" i="1"/>
  <c r="D1555" i="1"/>
  <c r="D1363" i="1"/>
  <c r="D1075" i="1"/>
  <c r="D691" i="1"/>
  <c r="D309" i="1"/>
  <c r="D1941" i="1"/>
  <c r="D1845" i="1"/>
  <c r="D1557" i="1"/>
  <c r="D1365" i="1"/>
  <c r="D1077" i="1"/>
  <c r="D693" i="1"/>
  <c r="D311" i="1"/>
  <c r="D1943" i="1"/>
  <c r="D1847" i="1"/>
  <c r="D1559" i="1"/>
  <c r="D1367" i="1"/>
  <c r="D1079" i="1"/>
  <c r="D695" i="1"/>
  <c r="D313" i="1"/>
  <c r="D1945" i="1"/>
  <c r="D1849" i="1"/>
  <c r="D1561" i="1"/>
  <c r="D1369" i="1"/>
  <c r="D1081" i="1"/>
  <c r="D697" i="1"/>
  <c r="C1078" i="1"/>
  <c r="B1078" i="10" s="1"/>
  <c r="D4" i="11" l="1"/>
  <c r="DD18" i="17"/>
  <c r="DB18" i="17"/>
  <c r="CZ18" i="17"/>
  <c r="CX18" i="17"/>
  <c r="CV18" i="17"/>
  <c r="CT18" i="17"/>
  <c r="CR18" i="17"/>
  <c r="CP18" i="17"/>
  <c r="CN18" i="17"/>
  <c r="CL18" i="17"/>
  <c r="CJ18" i="17"/>
  <c r="CH18" i="17"/>
  <c r="CF18" i="17"/>
  <c r="CD18" i="17"/>
  <c r="CB18" i="17"/>
  <c r="BZ18" i="17"/>
  <c r="BX18" i="17"/>
  <c r="BV18" i="17"/>
  <c r="BT18" i="17"/>
  <c r="BR18" i="17"/>
  <c r="BP18" i="17"/>
  <c r="BN18" i="17"/>
  <c r="BL18" i="17"/>
  <c r="BJ18" i="17"/>
  <c r="BH18" i="17"/>
  <c r="BF18" i="17"/>
  <c r="BD18" i="17"/>
  <c r="BB18" i="17"/>
  <c r="AZ18" i="17"/>
  <c r="AX18" i="17"/>
  <c r="AV18" i="17"/>
  <c r="AT18" i="17"/>
  <c r="AR18" i="17"/>
  <c r="AP18" i="17"/>
  <c r="AN18" i="17"/>
  <c r="AL18" i="17"/>
  <c r="AK17" i="51" s="1"/>
  <c r="AJ18" i="17"/>
  <c r="AI17" i="51" s="1"/>
  <c r="AH18" i="17"/>
  <c r="AG17" i="51" s="1"/>
  <c r="AF18" i="17"/>
  <c r="AE17" i="51" s="1"/>
  <c r="AD18" i="17"/>
  <c r="AC17" i="51" s="1"/>
  <c r="N39" i="51" s="1"/>
  <c r="AB18" i="17"/>
  <c r="AA17" i="51" s="1"/>
  <c r="Z18" i="17"/>
  <c r="Y17" i="51" s="1"/>
  <c r="X18" i="17"/>
  <c r="W17" i="51" s="1"/>
  <c r="V18" i="17"/>
  <c r="U17" i="51" s="1"/>
  <c r="T18" i="17"/>
  <c r="S17" i="51" s="1"/>
  <c r="R18" i="17"/>
  <c r="Q17" i="51" s="1"/>
  <c r="P18" i="17"/>
  <c r="O17" i="51" s="1"/>
  <c r="N18" i="17"/>
  <c r="M17" i="51" s="1"/>
  <c r="E39" i="51" s="1"/>
  <c r="L18" i="17"/>
  <c r="K17" i="51" s="1"/>
  <c r="D39" i="51" s="1"/>
  <c r="J18" i="17"/>
  <c r="I17" i="51" s="1"/>
  <c r="H18" i="17"/>
  <c r="G17" i="51" s="1"/>
  <c r="F18" i="17"/>
  <c r="E17" i="51" s="1"/>
  <c r="D18" i="17"/>
  <c r="C17" i="51" s="1"/>
  <c r="G18" i="17"/>
  <c r="F17" i="51" s="1"/>
  <c r="B39" i="51" s="1"/>
  <c r="DC18" i="17"/>
  <c r="DA18" i="17"/>
  <c r="CY18" i="17"/>
  <c r="CW18" i="17"/>
  <c r="CU18" i="17"/>
  <c r="CS18" i="17"/>
  <c r="CQ18" i="17"/>
  <c r="CO18" i="17"/>
  <c r="CM18" i="17"/>
  <c r="CK18" i="17"/>
  <c r="CI18" i="17"/>
  <c r="CG18" i="17"/>
  <c r="CE18" i="17"/>
  <c r="CC18" i="17"/>
  <c r="CA18" i="17"/>
  <c r="BY18" i="17"/>
  <c r="BW18" i="17"/>
  <c r="BU18" i="17"/>
  <c r="BS18" i="17"/>
  <c r="BQ18" i="17"/>
  <c r="BO18" i="17"/>
  <c r="BM18" i="17"/>
  <c r="BK18" i="17"/>
  <c r="BI18" i="17"/>
  <c r="BG18" i="17"/>
  <c r="BE18" i="17"/>
  <c r="BC18" i="17"/>
  <c r="BA18" i="17"/>
  <c r="AY18" i="17"/>
  <c r="AW18" i="17"/>
  <c r="AU18" i="17"/>
  <c r="AS18" i="17"/>
  <c r="AQ18" i="17"/>
  <c r="AO18" i="17"/>
  <c r="AM18" i="17"/>
  <c r="AL17" i="51" s="1"/>
  <c r="AK18" i="17"/>
  <c r="AJ17" i="51" s="1"/>
  <c r="AI18" i="17"/>
  <c r="AH17" i="51" s="1"/>
  <c r="AG18" i="17"/>
  <c r="AF17" i="51" s="1"/>
  <c r="AE18" i="17"/>
  <c r="AD17" i="51" s="1"/>
  <c r="AC18" i="17"/>
  <c r="AB17" i="51" s="1"/>
  <c r="AA18" i="17"/>
  <c r="Z17" i="51" s="1"/>
  <c r="M39" i="51" s="1"/>
  <c r="Y18" i="17"/>
  <c r="X17" i="51" s="1"/>
  <c r="W18" i="17"/>
  <c r="V17" i="51" s="1"/>
  <c r="U18" i="17"/>
  <c r="T17" i="51" s="1"/>
  <c r="S18" i="17"/>
  <c r="R17" i="51" s="1"/>
  <c r="I39" i="51" s="1"/>
  <c r="Q18" i="17"/>
  <c r="P17" i="51" s="1"/>
  <c r="G39" i="51" s="1"/>
  <c r="O18" i="17"/>
  <c r="N17" i="51" s="1"/>
  <c r="M18" i="17"/>
  <c r="L17" i="51" s="1"/>
  <c r="K18" i="17"/>
  <c r="J17" i="51" s="1"/>
  <c r="C39" i="51" s="1"/>
  <c r="I18" i="17"/>
  <c r="H17" i="51" s="1"/>
  <c r="E18" i="17"/>
  <c r="D17" i="51" s="1"/>
  <c r="C18" i="17"/>
  <c r="B17" i="51" s="1"/>
  <c r="H17" i="11"/>
  <c r="G17" i="11"/>
  <c r="F17" i="11"/>
  <c r="E17" i="11"/>
  <c r="D18" i="11"/>
  <c r="G18" i="11"/>
  <c r="E18" i="11"/>
  <c r="H18" i="11"/>
  <c r="F18" i="11"/>
  <c r="D17" i="11"/>
  <c r="G16" i="11"/>
  <c r="E16" i="11"/>
  <c r="H15" i="11"/>
  <c r="F15" i="11"/>
  <c r="D15" i="11"/>
  <c r="G14" i="11"/>
  <c r="E14" i="11"/>
  <c r="H13" i="11"/>
  <c r="F13" i="11"/>
  <c r="D13" i="11"/>
  <c r="G12" i="11"/>
  <c r="E12" i="11"/>
  <c r="H11" i="11"/>
  <c r="F11" i="11"/>
  <c r="D11" i="11"/>
  <c r="G10" i="11"/>
  <c r="E10" i="11"/>
  <c r="H9" i="11"/>
  <c r="F9" i="11"/>
  <c r="D9" i="11"/>
  <c r="G8" i="11"/>
  <c r="E8" i="11"/>
  <c r="H7" i="11"/>
  <c r="F7" i="11"/>
  <c r="D7" i="11"/>
  <c r="G6" i="11"/>
  <c r="E6" i="11"/>
  <c r="H5" i="11"/>
  <c r="F5" i="11"/>
  <c r="D5" i="11"/>
  <c r="H16" i="11"/>
  <c r="F16" i="11"/>
  <c r="D16" i="11"/>
  <c r="G15" i="11"/>
  <c r="E15" i="11"/>
  <c r="H14" i="11"/>
  <c r="F14" i="11"/>
  <c r="D14" i="11"/>
  <c r="G13" i="11"/>
  <c r="E13" i="11"/>
  <c r="H12" i="11"/>
  <c r="F12" i="11"/>
  <c r="D12" i="11"/>
  <c r="G11" i="11"/>
  <c r="E11" i="11"/>
  <c r="H10" i="11"/>
  <c r="F10" i="11"/>
  <c r="D10" i="11"/>
  <c r="G9" i="11"/>
  <c r="E9" i="11"/>
  <c r="H8" i="11"/>
  <c r="F8" i="11"/>
  <c r="D8" i="11"/>
  <c r="G7" i="11"/>
  <c r="E7" i="11"/>
  <c r="H6" i="11"/>
  <c r="F6" i="11"/>
  <c r="D6" i="11"/>
  <c r="G5" i="11"/>
  <c r="E5" i="11"/>
  <c r="AF55" i="17"/>
  <c r="L55" i="17"/>
  <c r="K55" i="17"/>
  <c r="J55" i="17"/>
  <c r="I55" i="17"/>
  <c r="H55" i="17"/>
  <c r="G55" i="17"/>
  <c r="F55" i="17"/>
  <c r="E55" i="17"/>
  <c r="D55" i="17"/>
  <c r="C55" i="17"/>
  <c r="N55" i="17"/>
  <c r="O55" i="17"/>
  <c r="P55" i="17"/>
  <c r="Q55" i="17"/>
  <c r="R55" i="17"/>
  <c r="S55" i="17"/>
  <c r="T55" i="17"/>
  <c r="U55" i="17"/>
  <c r="V55" i="17"/>
  <c r="M55" i="17"/>
  <c r="W55" i="17"/>
  <c r="X55" i="17"/>
  <c r="Y55" i="17"/>
  <c r="Z55" i="17"/>
  <c r="AA55" i="17"/>
  <c r="AB55" i="17"/>
  <c r="AC55" i="17"/>
  <c r="AD55" i="17"/>
  <c r="AE55" i="17"/>
  <c r="DC17" i="17"/>
  <c r="DA17" i="17"/>
  <c r="CY17" i="17"/>
  <c r="CW17" i="17"/>
  <c r="CU17" i="17"/>
  <c r="CS17" i="17"/>
  <c r="CQ17" i="17"/>
  <c r="CO17" i="17"/>
  <c r="CM17" i="17"/>
  <c r="CK17" i="17"/>
  <c r="CI17" i="17"/>
  <c r="CG17" i="17"/>
  <c r="CE17" i="17"/>
  <c r="CC17" i="17"/>
  <c r="CA17" i="17"/>
  <c r="BY17" i="17"/>
  <c r="BW17" i="17"/>
  <c r="BU17" i="17"/>
  <c r="BS17" i="17"/>
  <c r="BQ17" i="17"/>
  <c r="BO17" i="17"/>
  <c r="BM17" i="17"/>
  <c r="BK17" i="17"/>
  <c r="BI17" i="17"/>
  <c r="BG17" i="17"/>
  <c r="BE17" i="17"/>
  <c r="BC17" i="17"/>
  <c r="BA17" i="17"/>
  <c r="AY17" i="17"/>
  <c r="AW17" i="17"/>
  <c r="AU17" i="17"/>
  <c r="AS17" i="17"/>
  <c r="AQ17" i="17"/>
  <c r="AO17" i="17"/>
  <c r="AM17" i="17"/>
  <c r="AL16" i="51" s="1"/>
  <c r="AK17" i="17"/>
  <c r="AI17" i="17"/>
  <c r="AG17" i="17"/>
  <c r="AE17" i="17"/>
  <c r="AD16" i="51" s="1"/>
  <c r="AC17" i="17"/>
  <c r="AA17" i="17"/>
  <c r="Z16" i="51" s="1"/>
  <c r="M38" i="51" s="1"/>
  <c r="Y17" i="17"/>
  <c r="W17" i="17"/>
  <c r="V16" i="51" s="1"/>
  <c r="U17" i="17"/>
  <c r="S17" i="17"/>
  <c r="Q17" i="17"/>
  <c r="O17" i="17"/>
  <c r="N16" i="51" s="1"/>
  <c r="M17" i="17"/>
  <c r="K17" i="17"/>
  <c r="J16" i="51" s="1"/>
  <c r="C38" i="51" s="1"/>
  <c r="I17" i="17"/>
  <c r="G17" i="17"/>
  <c r="F16" i="51" s="1"/>
  <c r="B38" i="51" s="1"/>
  <c r="E17" i="17"/>
  <c r="C17" i="17"/>
  <c r="B16" i="51" s="1"/>
  <c r="DC16" i="17"/>
  <c r="DA16" i="17"/>
  <c r="CY16" i="17"/>
  <c r="CW16" i="17"/>
  <c r="CU16" i="17"/>
  <c r="CS16" i="17"/>
  <c r="CQ16" i="17"/>
  <c r="DD17" i="17"/>
  <c r="DB17" i="17"/>
  <c r="CZ17" i="17"/>
  <c r="CX17" i="17"/>
  <c r="CV17" i="17"/>
  <c r="CT17" i="17"/>
  <c r="CR17" i="17"/>
  <c r="CP17" i="17"/>
  <c r="CN17" i="17"/>
  <c r="CL17" i="17"/>
  <c r="CJ17" i="17"/>
  <c r="CH17" i="17"/>
  <c r="CF17" i="17"/>
  <c r="CD17" i="17"/>
  <c r="CB17" i="17"/>
  <c r="BZ17" i="17"/>
  <c r="BX17" i="17"/>
  <c r="BV17" i="17"/>
  <c r="BT17" i="17"/>
  <c r="BR17" i="17"/>
  <c r="BP17" i="17"/>
  <c r="BN17" i="17"/>
  <c r="BL17" i="17"/>
  <c r="BJ17" i="17"/>
  <c r="BH17" i="17"/>
  <c r="BF17" i="17"/>
  <c r="BD17" i="17"/>
  <c r="BB17" i="17"/>
  <c r="AZ17" i="17"/>
  <c r="AX17" i="17"/>
  <c r="AV17" i="17"/>
  <c r="AT17" i="17"/>
  <c r="AR17" i="17"/>
  <c r="AP17" i="17"/>
  <c r="AN17" i="17"/>
  <c r="AL17" i="17"/>
  <c r="AJ17" i="17"/>
  <c r="AI16" i="51" s="1"/>
  <c r="AH17" i="17"/>
  <c r="AF17" i="17"/>
  <c r="AE16" i="51" s="1"/>
  <c r="AD17" i="17"/>
  <c r="AB17" i="17"/>
  <c r="AA16" i="51" s="1"/>
  <c r="Z17" i="17"/>
  <c r="X17" i="17"/>
  <c r="W16" i="51" s="1"/>
  <c r="L38" i="51" s="1"/>
  <c r="V17" i="17"/>
  <c r="T17" i="17"/>
  <c r="S16" i="51" s="1"/>
  <c r="R17" i="17"/>
  <c r="P17" i="17"/>
  <c r="O16" i="51" s="1"/>
  <c r="N17" i="17"/>
  <c r="L17" i="17"/>
  <c r="K16" i="51" s="1"/>
  <c r="D38" i="51" s="1"/>
  <c r="J17" i="17"/>
  <c r="H17" i="17"/>
  <c r="G16" i="51" s="1"/>
  <c r="F17" i="17"/>
  <c r="D17" i="17"/>
  <c r="C16" i="51" s="1"/>
  <c r="DD16" i="17"/>
  <c r="DB16" i="17"/>
  <c r="CZ16" i="17"/>
  <c r="CX16" i="17"/>
  <c r="CV16" i="17"/>
  <c r="CT16" i="17"/>
  <c r="CR16" i="17"/>
  <c r="CP16" i="17"/>
  <c r="CN16" i="17"/>
  <c r="CO16" i="17"/>
  <c r="CL16" i="17"/>
  <c r="CJ16" i="17"/>
  <c r="CH16" i="17"/>
  <c r="CF16" i="17"/>
  <c r="CD16" i="17"/>
  <c r="CB16" i="17"/>
  <c r="BZ16" i="17"/>
  <c r="BX16" i="17"/>
  <c r="BV16" i="17"/>
  <c r="BT16" i="17"/>
  <c r="BR16" i="17"/>
  <c r="BP16" i="17"/>
  <c r="BN16" i="17"/>
  <c r="BL16" i="17"/>
  <c r="BJ16" i="17"/>
  <c r="BH16" i="17"/>
  <c r="BF16" i="17"/>
  <c r="BD16" i="17"/>
  <c r="BB16" i="17"/>
  <c r="AZ16" i="17"/>
  <c r="AX16" i="17"/>
  <c r="AV16" i="17"/>
  <c r="AT16" i="17"/>
  <c r="AR16" i="17"/>
  <c r="AP16" i="17"/>
  <c r="AN16" i="17"/>
  <c r="AL16" i="17"/>
  <c r="AJ16" i="17"/>
  <c r="AH16" i="17"/>
  <c r="AF16" i="17"/>
  <c r="AD16" i="17"/>
  <c r="AB16" i="17"/>
  <c r="AA15" i="51" s="1"/>
  <c r="Z16" i="17"/>
  <c r="X16" i="17"/>
  <c r="W15" i="51" s="1"/>
  <c r="V16" i="17"/>
  <c r="T16" i="17"/>
  <c r="S15" i="51" s="1"/>
  <c r="R16" i="17"/>
  <c r="P16" i="17"/>
  <c r="N16" i="17"/>
  <c r="L16" i="17"/>
  <c r="K15" i="51" s="1"/>
  <c r="D37" i="51" s="1"/>
  <c r="J16" i="17"/>
  <c r="H16" i="17"/>
  <c r="G15" i="51" s="1"/>
  <c r="F16" i="17"/>
  <c r="D16" i="17"/>
  <c r="C15" i="51" s="1"/>
  <c r="DD15" i="17"/>
  <c r="DB15" i="17"/>
  <c r="CZ15" i="17"/>
  <c r="CX15" i="17"/>
  <c r="CV15" i="17"/>
  <c r="CT15" i="17"/>
  <c r="CR15" i="17"/>
  <c r="CP15" i="17"/>
  <c r="CN15" i="17"/>
  <c r="CL15" i="17"/>
  <c r="CJ15" i="17"/>
  <c r="CH15" i="17"/>
  <c r="CF15" i="17"/>
  <c r="CD15" i="17"/>
  <c r="CB15" i="17"/>
  <c r="BZ15" i="17"/>
  <c r="BX15" i="17"/>
  <c r="BV15" i="17"/>
  <c r="BT15" i="17"/>
  <c r="BR15" i="17"/>
  <c r="BP15" i="17"/>
  <c r="BN15" i="17"/>
  <c r="BL15" i="17"/>
  <c r="BJ15" i="17"/>
  <c r="BH15" i="17"/>
  <c r="BF15" i="17"/>
  <c r="BD15" i="17"/>
  <c r="BB15" i="17"/>
  <c r="AZ15" i="17"/>
  <c r="AX15" i="17"/>
  <c r="AV15" i="17"/>
  <c r="AT15" i="17"/>
  <c r="AR15" i="17"/>
  <c r="AP15" i="17"/>
  <c r="AN15" i="17"/>
  <c r="AL15" i="17"/>
  <c r="AK14" i="51" s="1"/>
  <c r="AJ15" i="17"/>
  <c r="AH15" i="17"/>
  <c r="AG14" i="51" s="1"/>
  <c r="AF15" i="17"/>
  <c r="AD15" i="17"/>
  <c r="AC14" i="51" s="1"/>
  <c r="N36" i="51" s="1"/>
  <c r="AB15" i="17"/>
  <c r="Z15" i="17"/>
  <c r="Y14" i="51" s="1"/>
  <c r="X15" i="17"/>
  <c r="V15" i="17"/>
  <c r="U14" i="51" s="1"/>
  <c r="T15" i="17"/>
  <c r="R15" i="17"/>
  <c r="Q14" i="51" s="1"/>
  <c r="P15" i="17"/>
  <c r="N15" i="17"/>
  <c r="M14" i="51" s="1"/>
  <c r="E36" i="51" s="1"/>
  <c r="L15" i="17"/>
  <c r="J15" i="17"/>
  <c r="I14" i="51" s="1"/>
  <c r="H15" i="17"/>
  <c r="F15" i="17"/>
  <c r="E14" i="51" s="1"/>
  <c r="D15" i="17"/>
  <c r="DD14" i="17"/>
  <c r="DB14" i="17"/>
  <c r="CZ14" i="17"/>
  <c r="CX14" i="17"/>
  <c r="CV14" i="17"/>
  <c r="CT14" i="17"/>
  <c r="CR14" i="17"/>
  <c r="CP14" i="17"/>
  <c r="CN14" i="17"/>
  <c r="CL14" i="17"/>
  <c r="CJ14" i="17"/>
  <c r="CH14" i="17"/>
  <c r="CF14" i="17"/>
  <c r="CD14" i="17"/>
  <c r="CB14" i="17"/>
  <c r="BZ14" i="17"/>
  <c r="BX14" i="17"/>
  <c r="BV14" i="17"/>
  <c r="BT14" i="17"/>
  <c r="BR14" i="17"/>
  <c r="BP14" i="17"/>
  <c r="BN14" i="17"/>
  <c r="BL14" i="17"/>
  <c r="BJ14" i="17"/>
  <c r="BH14" i="17"/>
  <c r="BF14" i="17"/>
  <c r="BD14" i="17"/>
  <c r="BB14" i="17"/>
  <c r="AZ14" i="17"/>
  <c r="AX14" i="17"/>
  <c r="AV14" i="17"/>
  <c r="AT14" i="17"/>
  <c r="AR14" i="17"/>
  <c r="AP14" i="17"/>
  <c r="AN14" i="17"/>
  <c r="AL14" i="17"/>
  <c r="AJ14" i="17"/>
  <c r="AH14" i="17"/>
  <c r="AF14" i="17"/>
  <c r="AE13" i="51" s="1"/>
  <c r="AD14" i="17"/>
  <c r="AB14" i="17"/>
  <c r="Z14" i="17"/>
  <c r="X14" i="17"/>
  <c r="W13" i="51" s="1"/>
  <c r="V14" i="17"/>
  <c r="T14" i="17"/>
  <c r="R14" i="17"/>
  <c r="P14" i="17"/>
  <c r="O13" i="51" s="1"/>
  <c r="N14" i="17"/>
  <c r="L14" i="17"/>
  <c r="J14" i="17"/>
  <c r="H14" i="17"/>
  <c r="G13" i="51" s="1"/>
  <c r="F14" i="17"/>
  <c r="D14" i="17"/>
  <c r="DD13" i="17"/>
  <c r="DB13" i="17"/>
  <c r="CZ13" i="17"/>
  <c r="CX13" i="17"/>
  <c r="CV13" i="17"/>
  <c r="CT13" i="17"/>
  <c r="CR13" i="17"/>
  <c r="CP13" i="17"/>
  <c r="CN13" i="17"/>
  <c r="CL13" i="17"/>
  <c r="CJ13" i="17"/>
  <c r="CH13" i="17"/>
  <c r="CF13" i="17"/>
  <c r="CD13" i="17"/>
  <c r="CB13" i="17"/>
  <c r="BZ13" i="17"/>
  <c r="BX13" i="17"/>
  <c r="BV13" i="17"/>
  <c r="BT13" i="17"/>
  <c r="CM16" i="17"/>
  <c r="CK16" i="17"/>
  <c r="CI16" i="17"/>
  <c r="CG16" i="17"/>
  <c r="CE16" i="17"/>
  <c r="CC16" i="17"/>
  <c r="CA16" i="17"/>
  <c r="BY16" i="17"/>
  <c r="BW16" i="17"/>
  <c r="BU16" i="17"/>
  <c r="BS16" i="17"/>
  <c r="BQ16" i="17"/>
  <c r="BO16" i="17"/>
  <c r="BM16" i="17"/>
  <c r="BK16" i="17"/>
  <c r="BI16" i="17"/>
  <c r="BG16" i="17"/>
  <c r="BE16" i="17"/>
  <c r="BC16" i="17"/>
  <c r="BA16" i="17"/>
  <c r="AY16" i="17"/>
  <c r="AW16" i="17"/>
  <c r="AU16" i="17"/>
  <c r="AS16" i="17"/>
  <c r="AQ16" i="17"/>
  <c r="AO16" i="17"/>
  <c r="AM16" i="17"/>
  <c r="AK16" i="17"/>
  <c r="AI16" i="17"/>
  <c r="AH15" i="51" s="1"/>
  <c r="AG16" i="17"/>
  <c r="AE16" i="17"/>
  <c r="AD15" i="51" s="1"/>
  <c r="AC16" i="17"/>
  <c r="AA16" i="17"/>
  <c r="Z15" i="51" s="1"/>
  <c r="M37" i="51" s="1"/>
  <c r="Y16" i="17"/>
  <c r="W16" i="17"/>
  <c r="U16" i="17"/>
  <c r="S16" i="17"/>
  <c r="R15" i="51" s="1"/>
  <c r="I37" i="51" s="1"/>
  <c r="Q16" i="17"/>
  <c r="O16" i="17"/>
  <c r="N15" i="51" s="1"/>
  <c r="M16" i="17"/>
  <c r="K16" i="17"/>
  <c r="J15" i="51" s="1"/>
  <c r="C37" i="51" s="1"/>
  <c r="I16" i="17"/>
  <c r="G16" i="17"/>
  <c r="E16" i="17"/>
  <c r="C16" i="17"/>
  <c r="B15" i="51" s="1"/>
  <c r="DC15" i="17"/>
  <c r="DA15" i="17"/>
  <c r="CY15" i="17"/>
  <c r="CW15" i="17"/>
  <c r="CU15" i="17"/>
  <c r="CS15" i="17"/>
  <c r="CQ15" i="17"/>
  <c r="CO15" i="17"/>
  <c r="CM15" i="17"/>
  <c r="CK15" i="17"/>
  <c r="CI15" i="17"/>
  <c r="CG15" i="17"/>
  <c r="CE15" i="17"/>
  <c r="CC15" i="17"/>
  <c r="CA15" i="17"/>
  <c r="BY15" i="17"/>
  <c r="BW15" i="17"/>
  <c r="BU15" i="17"/>
  <c r="BS15" i="17"/>
  <c r="BQ15" i="17"/>
  <c r="BO15" i="17"/>
  <c r="BM15" i="17"/>
  <c r="BK15" i="17"/>
  <c r="BI15" i="17"/>
  <c r="BG15" i="17"/>
  <c r="BE15" i="17"/>
  <c r="BC15" i="17"/>
  <c r="BA15" i="17"/>
  <c r="AY15" i="17"/>
  <c r="AW15" i="17"/>
  <c r="AU15" i="17"/>
  <c r="AS15" i="17"/>
  <c r="AQ15" i="17"/>
  <c r="AO15" i="17"/>
  <c r="AM15" i="17"/>
  <c r="AK15" i="17"/>
  <c r="AJ14" i="51" s="1"/>
  <c r="AI15" i="17"/>
  <c r="AG15" i="17"/>
  <c r="AE15" i="17"/>
  <c r="AC15" i="17"/>
  <c r="AB14" i="51" s="1"/>
  <c r="AA15" i="17"/>
  <c r="Y15" i="17"/>
  <c r="X14" i="51" s="1"/>
  <c r="W15" i="17"/>
  <c r="U15" i="17"/>
  <c r="T14" i="51" s="1"/>
  <c r="S15" i="17"/>
  <c r="Q15" i="17"/>
  <c r="O15" i="17"/>
  <c r="M15" i="17"/>
  <c r="L14" i="51" s="1"/>
  <c r="K15" i="17"/>
  <c r="I15" i="17"/>
  <c r="H14" i="51" s="1"/>
  <c r="G15" i="17"/>
  <c r="E15" i="17"/>
  <c r="D14" i="51" s="1"/>
  <c r="C15" i="17"/>
  <c r="B14" i="51" s="1"/>
  <c r="DC14" i="17"/>
  <c r="DA14" i="17"/>
  <c r="CY14" i="17"/>
  <c r="CW14" i="17"/>
  <c r="CU14" i="17"/>
  <c r="CS14" i="17"/>
  <c r="CQ14" i="17"/>
  <c r="CO14" i="17"/>
  <c r="CM14" i="17"/>
  <c r="CK14" i="17"/>
  <c r="CI14" i="17"/>
  <c r="CG14" i="17"/>
  <c r="CE14" i="17"/>
  <c r="CC14" i="17"/>
  <c r="CA14" i="17"/>
  <c r="BY14" i="17"/>
  <c r="BW14" i="17"/>
  <c r="BU14" i="17"/>
  <c r="BS14" i="17"/>
  <c r="BQ14" i="17"/>
  <c r="BO14" i="17"/>
  <c r="BM14" i="17"/>
  <c r="BK14" i="17"/>
  <c r="BI14" i="17"/>
  <c r="BG14" i="17"/>
  <c r="BE14" i="17"/>
  <c r="BC14" i="17"/>
  <c r="BA14" i="17"/>
  <c r="AY14" i="17"/>
  <c r="AW14" i="17"/>
  <c r="AU14" i="17"/>
  <c r="AS14" i="17"/>
  <c r="AQ14" i="17"/>
  <c r="AO14" i="17"/>
  <c r="AM14" i="17"/>
  <c r="AL13" i="51" s="1"/>
  <c r="AK14" i="17"/>
  <c r="AI14" i="17"/>
  <c r="AH13" i="51" s="1"/>
  <c r="AG14" i="17"/>
  <c r="AE14" i="17"/>
  <c r="AD13" i="51" s="1"/>
  <c r="AC14" i="17"/>
  <c r="AA14" i="17"/>
  <c r="Z13" i="51" s="1"/>
  <c r="M35" i="51" s="1"/>
  <c r="Y14" i="17"/>
  <c r="W14" i="17"/>
  <c r="V13" i="51" s="1"/>
  <c r="U14" i="17"/>
  <c r="S14" i="17"/>
  <c r="R13" i="51" s="1"/>
  <c r="Q14" i="17"/>
  <c r="O14" i="17"/>
  <c r="N13" i="51" s="1"/>
  <c r="M14" i="17"/>
  <c r="K14" i="17"/>
  <c r="J13" i="51" s="1"/>
  <c r="C35" i="51" s="1"/>
  <c r="I14" i="17"/>
  <c r="G14" i="17"/>
  <c r="F13" i="51" s="1"/>
  <c r="B35" i="51" s="1"/>
  <c r="E14" i="17"/>
  <c r="C14" i="17"/>
  <c r="B13" i="51" s="1"/>
  <c r="DC13" i="17"/>
  <c r="DA13" i="17"/>
  <c r="CY13" i="17"/>
  <c r="CW13" i="17"/>
  <c r="CU13" i="17"/>
  <c r="CS13" i="17"/>
  <c r="CQ13" i="17"/>
  <c r="CM13" i="17"/>
  <c r="CI13" i="17"/>
  <c r="CE13" i="17"/>
  <c r="CA13" i="17"/>
  <c r="BW13" i="17"/>
  <c r="BS13" i="17"/>
  <c r="BQ13" i="17"/>
  <c r="BO13" i="17"/>
  <c r="BM13" i="17"/>
  <c r="BK13" i="17"/>
  <c r="BI13" i="17"/>
  <c r="BG13" i="17"/>
  <c r="BE13" i="17"/>
  <c r="BC13" i="17"/>
  <c r="BA13" i="17"/>
  <c r="AY13" i="17"/>
  <c r="AW13" i="17"/>
  <c r="AU13" i="17"/>
  <c r="AS13" i="17"/>
  <c r="AQ13" i="17"/>
  <c r="AO13" i="17"/>
  <c r="AM13" i="17"/>
  <c r="AK13" i="17"/>
  <c r="AJ12" i="51" s="1"/>
  <c r="AI13" i="17"/>
  <c r="AG13" i="17"/>
  <c r="AE13" i="17"/>
  <c r="AC13" i="17"/>
  <c r="AB12" i="51" s="1"/>
  <c r="AA13" i="17"/>
  <c r="Y13" i="17"/>
  <c r="W13" i="17"/>
  <c r="U13" i="17"/>
  <c r="T12" i="51" s="1"/>
  <c r="S13" i="17"/>
  <c r="Q13" i="17"/>
  <c r="O13" i="17"/>
  <c r="M13" i="17"/>
  <c r="L12" i="51" s="1"/>
  <c r="K13" i="17"/>
  <c r="I13" i="17"/>
  <c r="G13" i="17"/>
  <c r="E13" i="17"/>
  <c r="D12" i="51" s="1"/>
  <c r="C13" i="17"/>
  <c r="B12" i="51" s="1"/>
  <c r="DC12" i="17"/>
  <c r="DA12" i="17"/>
  <c r="CY12" i="17"/>
  <c r="CW12" i="17"/>
  <c r="CU12" i="17"/>
  <c r="CS12" i="17"/>
  <c r="CQ12" i="17"/>
  <c r="CO12" i="17"/>
  <c r="CM12" i="17"/>
  <c r="CK12" i="17"/>
  <c r="CI12" i="17"/>
  <c r="CG12" i="17"/>
  <c r="CE12" i="17"/>
  <c r="CC12" i="17"/>
  <c r="CA12" i="17"/>
  <c r="BY12" i="17"/>
  <c r="BW12" i="17"/>
  <c r="BU12" i="17"/>
  <c r="BS12" i="17"/>
  <c r="BQ12" i="17"/>
  <c r="BO12" i="17"/>
  <c r="BM12" i="17"/>
  <c r="BK12" i="17"/>
  <c r="BI12" i="17"/>
  <c r="BG12" i="17"/>
  <c r="BE12" i="17"/>
  <c r="BC12" i="17"/>
  <c r="BA12" i="17"/>
  <c r="AY12" i="17"/>
  <c r="AW12" i="17"/>
  <c r="AU12" i="17"/>
  <c r="AS12" i="17"/>
  <c r="AQ12" i="17"/>
  <c r="AO12" i="17"/>
  <c r="AM12" i="17"/>
  <c r="AK12" i="17"/>
  <c r="AI12" i="17"/>
  <c r="AH11" i="51" s="1"/>
  <c r="AG12" i="17"/>
  <c r="AE12" i="17"/>
  <c r="AD11" i="51" s="1"/>
  <c r="AC12" i="17"/>
  <c r="AA12" i="17"/>
  <c r="Z11" i="51" s="1"/>
  <c r="M33" i="51" s="1"/>
  <c r="Y12" i="17"/>
  <c r="W12" i="17"/>
  <c r="U12" i="17"/>
  <c r="S12" i="17"/>
  <c r="Q12" i="17"/>
  <c r="O12" i="17"/>
  <c r="M12" i="17"/>
  <c r="K12" i="17"/>
  <c r="I12" i="17"/>
  <c r="G12" i="17"/>
  <c r="E12" i="17"/>
  <c r="C12" i="17"/>
  <c r="B11" i="51" s="1"/>
  <c r="DC11" i="17"/>
  <c r="DA11" i="17"/>
  <c r="CY11" i="17"/>
  <c r="CW11" i="17"/>
  <c r="CU11" i="17"/>
  <c r="CS11" i="17"/>
  <c r="CQ11" i="17"/>
  <c r="CO11" i="17"/>
  <c r="CM11" i="17"/>
  <c r="CK11" i="17"/>
  <c r="CI11" i="17"/>
  <c r="CG11" i="17"/>
  <c r="CE11" i="17"/>
  <c r="CC11" i="17"/>
  <c r="CA11" i="17"/>
  <c r="BY11" i="17"/>
  <c r="BW11" i="17"/>
  <c r="BU11" i="17"/>
  <c r="BS11" i="17"/>
  <c r="BQ11" i="17"/>
  <c r="BO11" i="17"/>
  <c r="BM11" i="17"/>
  <c r="BK11" i="17"/>
  <c r="BI11" i="17"/>
  <c r="BG11" i="17"/>
  <c r="BE11" i="17"/>
  <c r="BC11" i="17"/>
  <c r="BA11" i="17"/>
  <c r="AY11" i="17"/>
  <c r="AW11" i="17"/>
  <c r="AU11" i="17"/>
  <c r="AS11" i="17"/>
  <c r="AQ11" i="17"/>
  <c r="AO11" i="17"/>
  <c r="AM11" i="17"/>
  <c r="AK11" i="17"/>
  <c r="AJ10" i="51" s="1"/>
  <c r="AI11" i="17"/>
  <c r="AG11" i="17"/>
  <c r="AE11" i="17"/>
  <c r="AC11" i="17"/>
  <c r="AB10" i="51" s="1"/>
  <c r="AA11" i="17"/>
  <c r="Y11" i="17"/>
  <c r="X10" i="51" s="1"/>
  <c r="W11" i="17"/>
  <c r="U11" i="17"/>
  <c r="T10" i="51" s="1"/>
  <c r="S11" i="17"/>
  <c r="Q11" i="17"/>
  <c r="O11" i="17"/>
  <c r="M11" i="17"/>
  <c r="L10" i="51" s="1"/>
  <c r="K11" i="17"/>
  <c r="I11" i="17"/>
  <c r="H10" i="51" s="1"/>
  <c r="G11" i="17"/>
  <c r="E11" i="17"/>
  <c r="D10" i="51" s="1"/>
  <c r="C11" i="17"/>
  <c r="B10" i="51" s="1"/>
  <c r="DC10" i="17"/>
  <c r="DA10" i="17"/>
  <c r="CY10" i="17"/>
  <c r="CW10" i="17"/>
  <c r="CU10" i="17"/>
  <c r="CS10" i="17"/>
  <c r="CQ10" i="17"/>
  <c r="CO10" i="17"/>
  <c r="CM10" i="17"/>
  <c r="CK10" i="17"/>
  <c r="CI10" i="17"/>
  <c r="CG10" i="17"/>
  <c r="CE10" i="17"/>
  <c r="CC10" i="17"/>
  <c r="CA10" i="17"/>
  <c r="BY10" i="17"/>
  <c r="BW10" i="17"/>
  <c r="CO13" i="17"/>
  <c r="CK13" i="17"/>
  <c r="CG13" i="17"/>
  <c r="CC13" i="17"/>
  <c r="BY13" i="17"/>
  <c r="BU13" i="17"/>
  <c r="BR13" i="17"/>
  <c r="BP13" i="17"/>
  <c r="BN13" i="17"/>
  <c r="BL13" i="17"/>
  <c r="BJ13" i="17"/>
  <c r="BH13" i="17"/>
  <c r="BF13" i="17"/>
  <c r="BD13" i="17"/>
  <c r="BB13" i="17"/>
  <c r="AZ13" i="17"/>
  <c r="AX13" i="17"/>
  <c r="AV13" i="17"/>
  <c r="AT13" i="17"/>
  <c r="AR13" i="17"/>
  <c r="AP13" i="17"/>
  <c r="AN13" i="17"/>
  <c r="AL13" i="17"/>
  <c r="AJ13" i="17"/>
  <c r="AI12" i="51" s="1"/>
  <c r="AH13" i="17"/>
  <c r="AG12" i="51" s="1"/>
  <c r="AF13" i="17"/>
  <c r="AD13" i="17"/>
  <c r="AB13" i="17"/>
  <c r="AA12" i="51" s="1"/>
  <c r="Z13" i="17"/>
  <c r="Y12" i="51" s="1"/>
  <c r="X13" i="17"/>
  <c r="W12" i="51" s="1"/>
  <c r="V13" i="17"/>
  <c r="T13" i="17"/>
  <c r="S12" i="51" s="1"/>
  <c r="R13" i="17"/>
  <c r="Q12" i="51" s="1"/>
  <c r="P13" i="17"/>
  <c r="N13" i="17"/>
  <c r="L13" i="17"/>
  <c r="K12" i="51" s="1"/>
  <c r="D34" i="51" s="1"/>
  <c r="J13" i="17"/>
  <c r="I12" i="51" s="1"/>
  <c r="H13" i="17"/>
  <c r="G12" i="51" s="1"/>
  <c r="F13" i="17"/>
  <c r="D13" i="17"/>
  <c r="C12" i="51" s="1"/>
  <c r="DD12" i="17"/>
  <c r="DB12" i="17"/>
  <c r="CZ12" i="17"/>
  <c r="CX12" i="17"/>
  <c r="CV12" i="17"/>
  <c r="CT12" i="17"/>
  <c r="CR12" i="17"/>
  <c r="CP12" i="17"/>
  <c r="CN12" i="17"/>
  <c r="CL12" i="17"/>
  <c r="CJ12" i="17"/>
  <c r="CH12" i="17"/>
  <c r="CF12" i="17"/>
  <c r="CD12" i="17"/>
  <c r="CB12" i="17"/>
  <c r="BZ12" i="17"/>
  <c r="BX12" i="17"/>
  <c r="BV12" i="17"/>
  <c r="BT12" i="17"/>
  <c r="BR12" i="17"/>
  <c r="BP12" i="17"/>
  <c r="BN12" i="17"/>
  <c r="BL12" i="17"/>
  <c r="BJ12" i="17"/>
  <c r="BH12" i="17"/>
  <c r="BF12" i="17"/>
  <c r="BD12" i="17"/>
  <c r="BB12" i="17"/>
  <c r="AZ12" i="17"/>
  <c r="AX12" i="17"/>
  <c r="AV12" i="17"/>
  <c r="AT12" i="17"/>
  <c r="AR12" i="17"/>
  <c r="AP12" i="17"/>
  <c r="AN12" i="17"/>
  <c r="AL12" i="17"/>
  <c r="AK11" i="51" s="1"/>
  <c r="AJ12" i="17"/>
  <c r="AI11" i="51" s="1"/>
  <c r="AH12" i="17"/>
  <c r="AF12" i="17"/>
  <c r="AD12" i="17"/>
  <c r="AC11" i="51" s="1"/>
  <c r="AB12" i="17"/>
  <c r="AA11" i="51" s="1"/>
  <c r="Z12" i="17"/>
  <c r="Y11" i="51" s="1"/>
  <c r="X12" i="17"/>
  <c r="V12" i="17"/>
  <c r="T12" i="17"/>
  <c r="S11" i="51" s="1"/>
  <c r="R12" i="17"/>
  <c r="Q11" i="51" s="1"/>
  <c r="P12" i="17"/>
  <c r="N12" i="17"/>
  <c r="L12" i="17"/>
  <c r="K11" i="51" s="1"/>
  <c r="D33" i="51" s="1"/>
  <c r="J12" i="17"/>
  <c r="I11" i="51" s="1"/>
  <c r="H12" i="17"/>
  <c r="F12" i="17"/>
  <c r="D12" i="17"/>
  <c r="C11" i="51" s="1"/>
  <c r="DD11" i="17"/>
  <c r="DB11" i="17"/>
  <c r="CZ11" i="17"/>
  <c r="CX11" i="17"/>
  <c r="CV11" i="17"/>
  <c r="CT11" i="17"/>
  <c r="CR11" i="17"/>
  <c r="CP11" i="17"/>
  <c r="CN11" i="17"/>
  <c r="CL11" i="17"/>
  <c r="CJ11" i="17"/>
  <c r="CH11" i="17"/>
  <c r="CF11" i="17"/>
  <c r="CD11" i="17"/>
  <c r="CB11" i="17"/>
  <c r="BZ11" i="17"/>
  <c r="BX11" i="17"/>
  <c r="BV11" i="17"/>
  <c r="BT11" i="17"/>
  <c r="BR11" i="17"/>
  <c r="BP11" i="17"/>
  <c r="BN11" i="17"/>
  <c r="BL11" i="17"/>
  <c r="BJ11" i="17"/>
  <c r="BH11" i="17"/>
  <c r="BF11" i="17"/>
  <c r="BD11" i="17"/>
  <c r="BB11" i="17"/>
  <c r="AZ11" i="17"/>
  <c r="AX11" i="17"/>
  <c r="AV11" i="17"/>
  <c r="AT11" i="17"/>
  <c r="AR11" i="17"/>
  <c r="AP11" i="17"/>
  <c r="AN11" i="17"/>
  <c r="AL11" i="17"/>
  <c r="AJ11" i="17"/>
  <c r="AH11" i="17"/>
  <c r="AF11" i="17"/>
  <c r="AE10" i="51" s="1"/>
  <c r="O32" i="51" s="1"/>
  <c r="AD11" i="17"/>
  <c r="AB11" i="17"/>
  <c r="AA10" i="51" s="1"/>
  <c r="Z11" i="17"/>
  <c r="X11" i="17"/>
  <c r="W10" i="51" s="1"/>
  <c r="V11" i="17"/>
  <c r="T11" i="17"/>
  <c r="R11" i="17"/>
  <c r="P11" i="17"/>
  <c r="O10" i="51" s="1"/>
  <c r="N11" i="17"/>
  <c r="L11" i="17"/>
  <c r="K10" i="51" s="1"/>
  <c r="D32" i="51" s="1"/>
  <c r="J11" i="17"/>
  <c r="H11" i="17"/>
  <c r="G10" i="51" s="1"/>
  <c r="F11" i="17"/>
  <c r="D11" i="17"/>
  <c r="C10" i="51" s="1"/>
  <c r="DD10" i="17"/>
  <c r="DB10" i="17"/>
  <c r="CZ10" i="17"/>
  <c r="CX10" i="17"/>
  <c r="CV10" i="17"/>
  <c r="CT10" i="17"/>
  <c r="CR10" i="17"/>
  <c r="CP10" i="17"/>
  <c r="CN10" i="17"/>
  <c r="CL10" i="17"/>
  <c r="CJ10" i="17"/>
  <c r="CH10" i="17"/>
  <c r="CF10" i="17"/>
  <c r="CD10" i="17"/>
  <c r="CB10" i="17"/>
  <c r="BZ10" i="17"/>
  <c r="BX10" i="17"/>
  <c r="BV10" i="17"/>
  <c r="BT10" i="17"/>
  <c r="BR10" i="17"/>
  <c r="BP10" i="17"/>
  <c r="BN10" i="17"/>
  <c r="BL10" i="17"/>
  <c r="BJ10" i="17"/>
  <c r="BU10" i="17"/>
  <c r="BQ10" i="17"/>
  <c r="BM10" i="17"/>
  <c r="BI10" i="17"/>
  <c r="BG10" i="17"/>
  <c r="BE10" i="17"/>
  <c r="BC10" i="17"/>
  <c r="BA10" i="17"/>
  <c r="AY10" i="17"/>
  <c r="AW10" i="17"/>
  <c r="AU10" i="17"/>
  <c r="AS10" i="17"/>
  <c r="AQ10" i="17"/>
  <c r="AO10" i="17"/>
  <c r="AM10" i="17"/>
  <c r="AK10" i="17"/>
  <c r="AJ9" i="51" s="1"/>
  <c r="AI10" i="17"/>
  <c r="AG10" i="17"/>
  <c r="AF9" i="51" s="1"/>
  <c r="AE10" i="17"/>
  <c r="AC10" i="17"/>
  <c r="AB9" i="51" s="1"/>
  <c r="AA10" i="17"/>
  <c r="Y10" i="17"/>
  <c r="W10" i="17"/>
  <c r="U10" i="17"/>
  <c r="T9" i="51" s="1"/>
  <c r="S10" i="17"/>
  <c r="Q10" i="17"/>
  <c r="P9" i="51" s="1"/>
  <c r="O10" i="17"/>
  <c r="M10" i="17"/>
  <c r="L9" i="51" s="1"/>
  <c r="K10" i="17"/>
  <c r="I10" i="17"/>
  <c r="H9" i="51" s="1"/>
  <c r="G10" i="17"/>
  <c r="E10" i="17"/>
  <c r="D9" i="51" s="1"/>
  <c r="C10" i="17"/>
  <c r="B9" i="51" s="1"/>
  <c r="DC9" i="17"/>
  <c r="DA9" i="17"/>
  <c r="CY9" i="17"/>
  <c r="CW9" i="17"/>
  <c r="CU9" i="17"/>
  <c r="CS9" i="17"/>
  <c r="CQ9" i="17"/>
  <c r="CO9" i="17"/>
  <c r="CM9" i="17"/>
  <c r="CK9" i="17"/>
  <c r="CI9" i="17"/>
  <c r="CG9" i="17"/>
  <c r="CE9" i="17"/>
  <c r="CC9" i="17"/>
  <c r="CA9" i="17"/>
  <c r="BY9" i="17"/>
  <c r="BW9" i="17"/>
  <c r="BU9" i="17"/>
  <c r="BS9" i="17"/>
  <c r="BQ9" i="17"/>
  <c r="BO9" i="17"/>
  <c r="BM9" i="17"/>
  <c r="BK9" i="17"/>
  <c r="BI9" i="17"/>
  <c r="BG9" i="17"/>
  <c r="BE9" i="17"/>
  <c r="BC9" i="17"/>
  <c r="BA9" i="17"/>
  <c r="AY9" i="17"/>
  <c r="AW9" i="17"/>
  <c r="AU9" i="17"/>
  <c r="AS9" i="17"/>
  <c r="AQ9" i="17"/>
  <c r="AO9" i="17"/>
  <c r="AM9" i="17"/>
  <c r="AK9" i="17"/>
  <c r="AI9" i="17"/>
  <c r="AH8" i="51" s="1"/>
  <c r="AG9" i="17"/>
  <c r="AE9" i="17"/>
  <c r="AD8" i="51" s="1"/>
  <c r="AC9" i="17"/>
  <c r="AA9" i="17"/>
  <c r="Z8" i="51" s="1"/>
  <c r="M30" i="51" s="1"/>
  <c r="Y9" i="17"/>
  <c r="W9" i="17"/>
  <c r="V8" i="51" s="1"/>
  <c r="U9" i="17"/>
  <c r="S9" i="17"/>
  <c r="R8" i="51" s="1"/>
  <c r="Q9" i="17"/>
  <c r="O9" i="17"/>
  <c r="N8" i="51" s="1"/>
  <c r="M9" i="17"/>
  <c r="K9" i="17"/>
  <c r="J8" i="51" s="1"/>
  <c r="C30" i="51" s="1"/>
  <c r="I9" i="17"/>
  <c r="G9" i="17"/>
  <c r="F8" i="51" s="1"/>
  <c r="B30" i="51" s="1"/>
  <c r="E9" i="17"/>
  <c r="C9" i="17"/>
  <c r="B8" i="51" s="1"/>
  <c r="DC8" i="17"/>
  <c r="DA8" i="17"/>
  <c r="CY8" i="17"/>
  <c r="CW8" i="17"/>
  <c r="CU8" i="17"/>
  <c r="CS8" i="17"/>
  <c r="CQ8" i="17"/>
  <c r="CO8" i="17"/>
  <c r="CM8" i="17"/>
  <c r="CK8" i="17"/>
  <c r="CI8" i="17"/>
  <c r="CG8" i="17"/>
  <c r="CE8" i="17"/>
  <c r="CC8" i="17"/>
  <c r="CA8" i="17"/>
  <c r="BY8" i="17"/>
  <c r="BW8" i="17"/>
  <c r="BU8" i="17"/>
  <c r="BS8" i="17"/>
  <c r="BQ8" i="17"/>
  <c r="BO8" i="17"/>
  <c r="BM8" i="17"/>
  <c r="BK8" i="17"/>
  <c r="BI8" i="17"/>
  <c r="BG8" i="17"/>
  <c r="BE8" i="17"/>
  <c r="BC8" i="17"/>
  <c r="BA8" i="17"/>
  <c r="AY8" i="17"/>
  <c r="AW8" i="17"/>
  <c r="AU8" i="17"/>
  <c r="AS8" i="17"/>
  <c r="AQ8" i="17"/>
  <c r="AO8" i="17"/>
  <c r="AM8" i="17"/>
  <c r="AK8" i="17"/>
  <c r="AJ7" i="51" s="1"/>
  <c r="AI8" i="17"/>
  <c r="AG8" i="17"/>
  <c r="AF7" i="51" s="1"/>
  <c r="AE8" i="17"/>
  <c r="AC8" i="17"/>
  <c r="AB7" i="51" s="1"/>
  <c r="AA8" i="17"/>
  <c r="Y8" i="17"/>
  <c r="X7" i="51" s="1"/>
  <c r="W8" i="17"/>
  <c r="U8" i="17"/>
  <c r="T7" i="51" s="1"/>
  <c r="S8" i="17"/>
  <c r="Q8" i="17"/>
  <c r="P7" i="51" s="1"/>
  <c r="O8" i="17"/>
  <c r="M8" i="17"/>
  <c r="L7" i="51" s="1"/>
  <c r="K8" i="17"/>
  <c r="I8" i="17"/>
  <c r="H7" i="51" s="1"/>
  <c r="G8" i="17"/>
  <c r="E8" i="17"/>
  <c r="D7" i="51" s="1"/>
  <c r="C8" i="17"/>
  <c r="B7" i="51" s="1"/>
  <c r="DC7" i="17"/>
  <c r="DA7" i="17"/>
  <c r="CY7" i="17"/>
  <c r="CW7" i="17"/>
  <c r="CU7" i="17"/>
  <c r="CS7" i="17"/>
  <c r="CQ7" i="17"/>
  <c r="CO7" i="17"/>
  <c r="CM7" i="17"/>
  <c r="CK7" i="17"/>
  <c r="CI7" i="17"/>
  <c r="CG7" i="17"/>
  <c r="CE7" i="17"/>
  <c r="CC7" i="17"/>
  <c r="CA7" i="17"/>
  <c r="BY7" i="17"/>
  <c r="BW7" i="17"/>
  <c r="BU7" i="17"/>
  <c r="BS7" i="17"/>
  <c r="BQ7" i="17"/>
  <c r="BO7" i="17"/>
  <c r="BM7" i="17"/>
  <c r="BK7" i="17"/>
  <c r="BI7" i="17"/>
  <c r="BG7" i="17"/>
  <c r="BE7" i="17"/>
  <c r="BC7" i="17"/>
  <c r="BA7" i="17"/>
  <c r="AY7" i="17"/>
  <c r="AW7" i="17"/>
  <c r="AU7" i="17"/>
  <c r="AS7" i="17"/>
  <c r="AQ7" i="17"/>
  <c r="AO7" i="17"/>
  <c r="AM7" i="17"/>
  <c r="AL6" i="51" s="1"/>
  <c r="AK7" i="17"/>
  <c r="AI7" i="17"/>
  <c r="AG7" i="17"/>
  <c r="AF6" i="51" s="1"/>
  <c r="AE7" i="17"/>
  <c r="AD6" i="51" s="1"/>
  <c r="AC7" i="17"/>
  <c r="AA7" i="17"/>
  <c r="Z6" i="51" s="1"/>
  <c r="M28" i="51" s="1"/>
  <c r="Y7" i="17"/>
  <c r="X6" i="51" s="1"/>
  <c r="W7" i="17"/>
  <c r="V6" i="51" s="1"/>
  <c r="U7" i="17"/>
  <c r="S7" i="17"/>
  <c r="Q7" i="17"/>
  <c r="P6" i="51" s="1"/>
  <c r="O7" i="17"/>
  <c r="N6" i="51" s="1"/>
  <c r="M7" i="17"/>
  <c r="K7" i="17"/>
  <c r="J6" i="51" s="1"/>
  <c r="C28" i="51" s="1"/>
  <c r="I7" i="17"/>
  <c r="H6" i="51" s="1"/>
  <c r="G7" i="17"/>
  <c r="F6" i="51" s="1"/>
  <c r="B28" i="51" s="1"/>
  <c r="E7" i="17"/>
  <c r="C7" i="17"/>
  <c r="B6" i="51" s="1"/>
  <c r="DC6" i="17"/>
  <c r="DA6" i="17"/>
  <c r="CY6" i="17"/>
  <c r="CW6" i="17"/>
  <c r="CU6" i="17"/>
  <c r="CS6" i="17"/>
  <c r="CQ6" i="17"/>
  <c r="CO6" i="17"/>
  <c r="CM6" i="17"/>
  <c r="CK6" i="17"/>
  <c r="CI6" i="17"/>
  <c r="CG6" i="17"/>
  <c r="CE6" i="17"/>
  <c r="CC6" i="17"/>
  <c r="CA6" i="17"/>
  <c r="BY6" i="17"/>
  <c r="BW6" i="17"/>
  <c r="BU6" i="17"/>
  <c r="BS6" i="17"/>
  <c r="BQ6" i="17"/>
  <c r="BO6" i="17"/>
  <c r="BM6" i="17"/>
  <c r="BK6" i="17"/>
  <c r="BI6" i="17"/>
  <c r="BG6" i="17"/>
  <c r="BE6" i="17"/>
  <c r="BC6" i="17"/>
  <c r="BA6" i="17"/>
  <c r="AY6" i="17"/>
  <c r="AW6" i="17"/>
  <c r="AU6" i="17"/>
  <c r="AS6" i="17"/>
  <c r="AQ6" i="17"/>
  <c r="AO6" i="17"/>
  <c r="AM6" i="17"/>
  <c r="AK6" i="17"/>
  <c r="AJ5" i="51" s="1"/>
  <c r="AI6" i="17"/>
  <c r="AG6" i="17"/>
  <c r="AF5" i="51" s="1"/>
  <c r="AE6" i="17"/>
  <c r="AC6" i="17"/>
  <c r="AB5" i="51" s="1"/>
  <c r="AA6" i="17"/>
  <c r="Y6" i="17"/>
  <c r="X5" i="51" s="1"/>
  <c r="W6" i="17"/>
  <c r="U6" i="17"/>
  <c r="T5" i="51" s="1"/>
  <c r="S6" i="17"/>
  <c r="Q6" i="17"/>
  <c r="P5" i="51" s="1"/>
  <c r="O6" i="17"/>
  <c r="M6" i="17"/>
  <c r="L5" i="51" s="1"/>
  <c r="K6" i="17"/>
  <c r="I6" i="17"/>
  <c r="H5" i="51" s="1"/>
  <c r="G6" i="17"/>
  <c r="E6" i="17"/>
  <c r="D5" i="51" s="1"/>
  <c r="C6" i="17"/>
  <c r="B5" i="51" s="1"/>
  <c r="DC5" i="17"/>
  <c r="DA5" i="17"/>
  <c r="CY5" i="17"/>
  <c r="CW5" i="17"/>
  <c r="CU5" i="17"/>
  <c r="CS5" i="17"/>
  <c r="CQ5" i="17"/>
  <c r="CO5" i="17"/>
  <c r="CM5" i="17"/>
  <c r="CK5" i="17"/>
  <c r="CI5" i="17"/>
  <c r="CG5" i="17"/>
  <c r="CE5" i="17"/>
  <c r="CC5" i="17"/>
  <c r="CA5" i="17"/>
  <c r="BY5" i="17"/>
  <c r="BW5" i="17"/>
  <c r="BU5" i="17"/>
  <c r="BS5" i="17"/>
  <c r="BQ5" i="17"/>
  <c r="BO5" i="17"/>
  <c r="BM5" i="17"/>
  <c r="BK5" i="17"/>
  <c r="BI5" i="17"/>
  <c r="BG5" i="17"/>
  <c r="BE5" i="17"/>
  <c r="BC5" i="17"/>
  <c r="BA5" i="17"/>
  <c r="AY5" i="17"/>
  <c r="AW5" i="17"/>
  <c r="AU5" i="17"/>
  <c r="AS5" i="17"/>
  <c r="AQ5" i="17"/>
  <c r="AO5" i="17"/>
  <c r="AM5" i="17"/>
  <c r="AL4" i="51" s="1"/>
  <c r="AK5" i="17"/>
  <c r="AI5" i="17"/>
  <c r="AG5" i="17"/>
  <c r="AE5" i="17"/>
  <c r="AD4" i="51" s="1"/>
  <c r="AC5" i="17"/>
  <c r="AA5" i="17"/>
  <c r="Z4" i="51" s="1"/>
  <c r="M26" i="51" s="1"/>
  <c r="Y5" i="17"/>
  <c r="W5" i="17"/>
  <c r="V4" i="51" s="1"/>
  <c r="U5" i="17"/>
  <c r="S5" i="17"/>
  <c r="R4" i="51" s="1"/>
  <c r="Q5" i="17"/>
  <c r="O5" i="17"/>
  <c r="N4" i="51" s="1"/>
  <c r="M5" i="17"/>
  <c r="K5" i="17"/>
  <c r="J4" i="51" s="1"/>
  <c r="C26" i="51" s="1"/>
  <c r="I5" i="17"/>
  <c r="G5" i="17"/>
  <c r="F4" i="51" s="1"/>
  <c r="B26" i="51" s="1"/>
  <c r="E5" i="17"/>
  <c r="C5" i="17"/>
  <c r="BS10" i="17"/>
  <c r="BO10" i="17"/>
  <c r="BK10" i="17"/>
  <c r="BH10" i="17"/>
  <c r="BF10" i="17"/>
  <c r="BD10" i="17"/>
  <c r="BB10" i="17"/>
  <c r="AZ10" i="17"/>
  <c r="AX10" i="17"/>
  <c r="AV10" i="17"/>
  <c r="AT10" i="17"/>
  <c r="AR10" i="17"/>
  <c r="AP10" i="17"/>
  <c r="AN10" i="17"/>
  <c r="AL10" i="17"/>
  <c r="AK9" i="51" s="1"/>
  <c r="AJ10" i="17"/>
  <c r="AI9" i="51" s="1"/>
  <c r="AH10" i="17"/>
  <c r="AF10" i="17"/>
  <c r="AE9" i="51" s="1"/>
  <c r="O31" i="51" s="1"/>
  <c r="AD10" i="17"/>
  <c r="AC9" i="51" s="1"/>
  <c r="AB10" i="17"/>
  <c r="Z10" i="17"/>
  <c r="X10" i="17"/>
  <c r="W9" i="51" s="1"/>
  <c r="V10" i="17"/>
  <c r="U9" i="51" s="1"/>
  <c r="T10" i="17"/>
  <c r="S9" i="51" s="1"/>
  <c r="J31" i="51" s="1"/>
  <c r="R10" i="17"/>
  <c r="P10" i="17"/>
  <c r="O9" i="51" s="1"/>
  <c r="F31" i="51" s="1"/>
  <c r="N10" i="17"/>
  <c r="M9" i="51" s="1"/>
  <c r="E31" i="51" s="1"/>
  <c r="L10" i="17"/>
  <c r="J10" i="17"/>
  <c r="H10" i="17"/>
  <c r="G9" i="51" s="1"/>
  <c r="F10" i="17"/>
  <c r="E9" i="51" s="1"/>
  <c r="D10" i="17"/>
  <c r="C9" i="51" s="1"/>
  <c r="DD9" i="17"/>
  <c r="DB9" i="17"/>
  <c r="CZ9" i="17"/>
  <c r="CX9" i="17"/>
  <c r="CV9" i="17"/>
  <c r="CT9" i="17"/>
  <c r="CR9" i="17"/>
  <c r="CP9" i="17"/>
  <c r="CN9" i="17"/>
  <c r="CL9" i="17"/>
  <c r="CJ9" i="17"/>
  <c r="CH9" i="17"/>
  <c r="CF9" i="17"/>
  <c r="CD9" i="17"/>
  <c r="CB9" i="17"/>
  <c r="BZ9" i="17"/>
  <c r="BX9" i="17"/>
  <c r="BV9" i="17"/>
  <c r="BT9" i="17"/>
  <c r="BR9" i="17"/>
  <c r="BP9" i="17"/>
  <c r="BN9" i="17"/>
  <c r="BL9" i="17"/>
  <c r="BJ9" i="17"/>
  <c r="BH9" i="17"/>
  <c r="BF9" i="17"/>
  <c r="BD9" i="17"/>
  <c r="BB9" i="17"/>
  <c r="AZ9" i="17"/>
  <c r="AX9" i="17"/>
  <c r="AV9" i="17"/>
  <c r="AT9" i="17"/>
  <c r="AR9" i="17"/>
  <c r="AP9" i="17"/>
  <c r="AN9" i="17"/>
  <c r="AL9" i="17"/>
  <c r="AK8" i="51" s="1"/>
  <c r="AJ9" i="17"/>
  <c r="AH9" i="17"/>
  <c r="AG8" i="51" s="1"/>
  <c r="AF9" i="17"/>
  <c r="AD9" i="17"/>
  <c r="AC8" i="51" s="1"/>
  <c r="N30" i="51" s="1"/>
  <c r="AB9" i="17"/>
  <c r="Z9" i="17"/>
  <c r="Y8" i="51" s="1"/>
  <c r="X9" i="17"/>
  <c r="V9" i="17"/>
  <c r="U8" i="51" s="1"/>
  <c r="T9" i="17"/>
  <c r="R9" i="17"/>
  <c r="Q8" i="51" s="1"/>
  <c r="H30" i="51" s="1"/>
  <c r="P9" i="17"/>
  <c r="N9" i="17"/>
  <c r="M8" i="51" s="1"/>
  <c r="E30" i="51" s="1"/>
  <c r="L9" i="17"/>
  <c r="J9" i="17"/>
  <c r="I8" i="51" s="1"/>
  <c r="H9" i="17"/>
  <c r="F9" i="17"/>
  <c r="E8" i="51" s="1"/>
  <c r="D9" i="17"/>
  <c r="DD8" i="17"/>
  <c r="DB8" i="17"/>
  <c r="CZ8" i="17"/>
  <c r="CX8" i="17"/>
  <c r="CV8" i="17"/>
  <c r="CT8" i="17"/>
  <c r="CR8" i="17"/>
  <c r="CP8" i="17"/>
  <c r="CN8" i="17"/>
  <c r="CL8" i="17"/>
  <c r="CJ8" i="17"/>
  <c r="CH8" i="17"/>
  <c r="CF8" i="17"/>
  <c r="CD8" i="17"/>
  <c r="CB8" i="17"/>
  <c r="BZ8" i="17"/>
  <c r="BX8" i="17"/>
  <c r="BV8" i="17"/>
  <c r="BT8" i="17"/>
  <c r="BR8" i="17"/>
  <c r="BP8" i="17"/>
  <c r="BN8" i="17"/>
  <c r="BL8" i="17"/>
  <c r="BJ8" i="17"/>
  <c r="BH8" i="17"/>
  <c r="BF8" i="17"/>
  <c r="BD8" i="17"/>
  <c r="BB8" i="17"/>
  <c r="AZ8" i="17"/>
  <c r="AX8" i="17"/>
  <c r="AV8" i="17"/>
  <c r="AT8" i="17"/>
  <c r="AR8" i="17"/>
  <c r="AP8" i="17"/>
  <c r="AN8" i="17"/>
  <c r="AL8" i="17"/>
  <c r="AJ8" i="17"/>
  <c r="AI7" i="51" s="1"/>
  <c r="AH8" i="17"/>
  <c r="AF8" i="17"/>
  <c r="AE7" i="51" s="1"/>
  <c r="O29" i="51" s="1"/>
  <c r="AD8" i="17"/>
  <c r="AB8" i="17"/>
  <c r="AA7" i="51" s="1"/>
  <c r="Z8" i="17"/>
  <c r="X8" i="17"/>
  <c r="W7" i="51" s="1"/>
  <c r="V8" i="17"/>
  <c r="T8" i="17"/>
  <c r="S7" i="51" s="1"/>
  <c r="R8" i="17"/>
  <c r="P8" i="17"/>
  <c r="O7" i="51" s="1"/>
  <c r="F29" i="51" s="1"/>
  <c r="N8" i="17"/>
  <c r="L8" i="17"/>
  <c r="K7" i="51" s="1"/>
  <c r="D29" i="51" s="1"/>
  <c r="J8" i="17"/>
  <c r="H8" i="17"/>
  <c r="F8" i="17"/>
  <c r="D8" i="17"/>
  <c r="C7" i="51" s="1"/>
  <c r="DD7" i="17"/>
  <c r="DB7" i="17"/>
  <c r="CZ7" i="17"/>
  <c r="CX7" i="17"/>
  <c r="CV7" i="17"/>
  <c r="CT7" i="17"/>
  <c r="CR7" i="17"/>
  <c r="CP7" i="17"/>
  <c r="CN7" i="17"/>
  <c r="CL7" i="17"/>
  <c r="CJ7" i="17"/>
  <c r="CH7" i="17"/>
  <c r="CF7" i="17"/>
  <c r="CD7" i="17"/>
  <c r="CB7" i="17"/>
  <c r="BZ7" i="17"/>
  <c r="BX7" i="17"/>
  <c r="BV7" i="17"/>
  <c r="BT7" i="17"/>
  <c r="BR7" i="17"/>
  <c r="BP7" i="17"/>
  <c r="BN7" i="17"/>
  <c r="BL7" i="17"/>
  <c r="BJ7" i="17"/>
  <c r="BH7" i="17"/>
  <c r="BF7" i="17"/>
  <c r="BD7" i="17"/>
  <c r="BB7" i="17"/>
  <c r="AZ7" i="17"/>
  <c r="AX7" i="17"/>
  <c r="AV7" i="17"/>
  <c r="AT7" i="17"/>
  <c r="AR7" i="17"/>
  <c r="AP7" i="17"/>
  <c r="AN7" i="17"/>
  <c r="AL7" i="17"/>
  <c r="AJ7" i="17"/>
  <c r="AI6" i="51" s="1"/>
  <c r="AH7" i="17"/>
  <c r="AG6" i="51" s="1"/>
  <c r="AF7" i="17"/>
  <c r="AD7" i="17"/>
  <c r="AC6" i="51" s="1"/>
  <c r="N28" i="51" s="1"/>
  <c r="AB7" i="17"/>
  <c r="AA6" i="51" s="1"/>
  <c r="Z7" i="17"/>
  <c r="Y6" i="51" s="1"/>
  <c r="X7" i="17"/>
  <c r="V7" i="17"/>
  <c r="T7" i="17"/>
  <c r="S6" i="51" s="1"/>
  <c r="R7" i="17"/>
  <c r="Q6" i="51" s="1"/>
  <c r="P7" i="17"/>
  <c r="N7" i="17"/>
  <c r="M6" i="51" s="1"/>
  <c r="E28" i="51" s="1"/>
  <c r="L7" i="17"/>
  <c r="K6" i="51" s="1"/>
  <c r="D28" i="51" s="1"/>
  <c r="J7" i="17"/>
  <c r="I6" i="51" s="1"/>
  <c r="H7" i="17"/>
  <c r="F7" i="17"/>
  <c r="D7" i="17"/>
  <c r="C6" i="51" s="1"/>
  <c r="DD6" i="17"/>
  <c r="DB6" i="17"/>
  <c r="CZ6" i="17"/>
  <c r="CX6" i="17"/>
  <c r="CV6" i="17"/>
  <c r="CT6" i="17"/>
  <c r="CR6" i="17"/>
  <c r="CP6" i="17"/>
  <c r="CN6" i="17"/>
  <c r="CL6" i="17"/>
  <c r="CJ6" i="17"/>
  <c r="CH6" i="17"/>
  <c r="CF6" i="17"/>
  <c r="CD6" i="17"/>
  <c r="CB6" i="17"/>
  <c r="BZ6" i="17"/>
  <c r="BX6" i="17"/>
  <c r="BV6" i="17"/>
  <c r="BT6" i="17"/>
  <c r="BR6" i="17"/>
  <c r="BP6" i="17"/>
  <c r="BN6" i="17"/>
  <c r="BL6" i="17"/>
  <c r="BJ6" i="17"/>
  <c r="BH6" i="17"/>
  <c r="BF6" i="17"/>
  <c r="BD6" i="17"/>
  <c r="BB6" i="17"/>
  <c r="AZ6" i="17"/>
  <c r="AX6" i="17"/>
  <c r="AV6" i="17"/>
  <c r="AT6" i="17"/>
  <c r="AR6" i="17"/>
  <c r="AP6" i="17"/>
  <c r="AN6" i="17"/>
  <c r="AL6" i="17"/>
  <c r="AK5" i="51" s="1"/>
  <c r="AJ6" i="17"/>
  <c r="AH6" i="17"/>
  <c r="AF6" i="17"/>
  <c r="AE5" i="51" s="1"/>
  <c r="O27" i="51" s="1"/>
  <c r="AD6" i="17"/>
  <c r="AC5" i="51" s="1"/>
  <c r="AB6" i="17"/>
  <c r="AA5" i="51" s="1"/>
  <c r="Z6" i="17"/>
  <c r="X6" i="17"/>
  <c r="W5" i="51" s="1"/>
  <c r="V6" i="17"/>
  <c r="U5" i="51" s="1"/>
  <c r="T6" i="17"/>
  <c r="R6" i="17"/>
  <c r="P6" i="17"/>
  <c r="O5" i="51" s="1"/>
  <c r="F27" i="51" s="1"/>
  <c r="N6" i="17"/>
  <c r="M5" i="51" s="1"/>
  <c r="E27" i="51" s="1"/>
  <c r="L6" i="17"/>
  <c r="K5" i="51" s="1"/>
  <c r="D27" i="51" s="1"/>
  <c r="J6" i="17"/>
  <c r="H6" i="17"/>
  <c r="G5" i="51" s="1"/>
  <c r="F6" i="17"/>
  <c r="E5" i="51" s="1"/>
  <c r="D6" i="17"/>
  <c r="DD5" i="17"/>
  <c r="DB5" i="17"/>
  <c r="CZ5" i="17"/>
  <c r="CX5" i="17"/>
  <c r="CV5" i="17"/>
  <c r="CT5" i="17"/>
  <c r="CR5" i="17"/>
  <c r="CP5" i="17"/>
  <c r="CN5" i="17"/>
  <c r="CL5" i="17"/>
  <c r="CJ5" i="17"/>
  <c r="CH5" i="17"/>
  <c r="CF5" i="17"/>
  <c r="CD5" i="17"/>
  <c r="CB5" i="17"/>
  <c r="BZ5" i="17"/>
  <c r="BX5" i="17"/>
  <c r="BV5" i="17"/>
  <c r="BT5" i="17"/>
  <c r="BR5" i="17"/>
  <c r="BP5" i="17"/>
  <c r="BN5" i="17"/>
  <c r="BL5" i="17"/>
  <c r="BJ5" i="17"/>
  <c r="BH5" i="17"/>
  <c r="BF5" i="17"/>
  <c r="BD5" i="17"/>
  <c r="BB5" i="17"/>
  <c r="AZ5" i="17"/>
  <c r="AX5" i="17"/>
  <c r="AV5" i="17"/>
  <c r="AT5" i="17"/>
  <c r="AR5" i="17"/>
  <c r="AP5" i="17"/>
  <c r="AN5" i="17"/>
  <c r="AL5" i="17"/>
  <c r="AK4" i="51" s="1"/>
  <c r="P26" i="51" s="1"/>
  <c r="AJ5" i="17"/>
  <c r="AH5" i="17"/>
  <c r="AG4" i="51" s="1"/>
  <c r="AF5" i="17"/>
  <c r="AD5" i="17"/>
  <c r="AC4" i="51" s="1"/>
  <c r="N26" i="51" s="1"/>
  <c r="AB5" i="17"/>
  <c r="Z5" i="17"/>
  <c r="Y4" i="51" s="1"/>
  <c r="X5" i="17"/>
  <c r="V5" i="17"/>
  <c r="U4" i="51" s="1"/>
  <c r="T5" i="17"/>
  <c r="R5" i="17"/>
  <c r="Q4" i="51" s="1"/>
  <c r="H26" i="51" s="1"/>
  <c r="P5" i="17"/>
  <c r="N5" i="17"/>
  <c r="M4" i="51" s="1"/>
  <c r="E26" i="51" s="1"/>
  <c r="L5" i="17"/>
  <c r="J5" i="17"/>
  <c r="I4" i="51" s="1"/>
  <c r="H5" i="17"/>
  <c r="F5" i="17"/>
  <c r="E4" i="51" s="1"/>
  <c r="D5" i="17"/>
  <c r="DC19" i="17"/>
  <c r="DA19" i="17"/>
  <c r="CY19" i="17"/>
  <c r="CW19" i="17"/>
  <c r="CU19" i="17"/>
  <c r="CS19" i="17"/>
  <c r="CQ19" i="17"/>
  <c r="CO19" i="17"/>
  <c r="CM19" i="17"/>
  <c r="CK19" i="17"/>
  <c r="CI19" i="17"/>
  <c r="CG19" i="17"/>
  <c r="CE19" i="17"/>
  <c r="CC19" i="17"/>
  <c r="CA19" i="17"/>
  <c r="BY19" i="17"/>
  <c r="BW19" i="17"/>
  <c r="BU19" i="17"/>
  <c r="BS19" i="17"/>
  <c r="BQ19" i="17"/>
  <c r="BO19" i="17"/>
  <c r="BM19" i="17"/>
  <c r="BK19" i="17"/>
  <c r="BI19" i="17"/>
  <c r="BG19" i="17"/>
  <c r="BE19" i="17"/>
  <c r="BC19" i="17"/>
  <c r="BA19" i="17"/>
  <c r="AY19" i="17"/>
  <c r="AW19" i="17"/>
  <c r="AU19" i="17"/>
  <c r="DD19" i="17"/>
  <c r="DB19" i="17"/>
  <c r="CZ19" i="17"/>
  <c r="CX19" i="17"/>
  <c r="CV19" i="17"/>
  <c r="CT19" i="17"/>
  <c r="CR19" i="17"/>
  <c r="CP19" i="17"/>
  <c r="CN19" i="17"/>
  <c r="CL19" i="17"/>
  <c r="CJ19" i="17"/>
  <c r="CH19" i="17"/>
  <c r="CF19" i="17"/>
  <c r="CD19" i="17"/>
  <c r="CB19" i="17"/>
  <c r="BZ19" i="17"/>
  <c r="BX19" i="17"/>
  <c r="BV19" i="17"/>
  <c r="BT19" i="17"/>
  <c r="BR19" i="17"/>
  <c r="BP19" i="17"/>
  <c r="BN19" i="17"/>
  <c r="BL19" i="17"/>
  <c r="BJ19" i="17"/>
  <c r="BH19" i="17"/>
  <c r="BF19" i="17"/>
  <c r="BD19" i="17"/>
  <c r="BB19" i="17"/>
  <c r="AZ19" i="17"/>
  <c r="AV19" i="17"/>
  <c r="AS19" i="17"/>
  <c r="AQ19" i="17"/>
  <c r="AO19" i="17"/>
  <c r="AM19" i="17"/>
  <c r="AK19" i="17"/>
  <c r="AI19" i="17"/>
  <c r="AG19" i="17"/>
  <c r="AE19" i="17"/>
  <c r="AC19" i="17"/>
  <c r="AA19" i="17"/>
  <c r="Y19" i="17"/>
  <c r="W19" i="17"/>
  <c r="U19" i="17"/>
  <c r="S19" i="17"/>
  <c r="R18" i="51" s="1"/>
  <c r="Q19" i="17"/>
  <c r="O19" i="17"/>
  <c r="M19" i="17"/>
  <c r="K19" i="17"/>
  <c r="I19" i="17"/>
  <c r="G19" i="17"/>
  <c r="E19" i="17"/>
  <c r="C19" i="17"/>
  <c r="B18" i="51" s="1"/>
  <c r="AX19" i="17"/>
  <c r="AT19" i="17"/>
  <c r="AR19" i="17"/>
  <c r="AP19" i="17"/>
  <c r="AN19" i="17"/>
  <c r="AL19" i="17"/>
  <c r="AJ19" i="17"/>
  <c r="AH19" i="17"/>
  <c r="AF19" i="17"/>
  <c r="AD19" i="17"/>
  <c r="AB19" i="17"/>
  <c r="Z19" i="17"/>
  <c r="X19" i="17"/>
  <c r="V19" i="17"/>
  <c r="T19" i="17"/>
  <c r="R19" i="17"/>
  <c r="P19" i="17"/>
  <c r="N19" i="17"/>
  <c r="L19" i="17"/>
  <c r="J19" i="17"/>
  <c r="H19" i="17"/>
  <c r="F19" i="17"/>
  <c r="D19" i="17"/>
  <c r="A25" i="11"/>
  <c r="D6" i="10"/>
  <c r="F6" i="1"/>
  <c r="F295" i="1"/>
  <c r="E295" i="10" s="1"/>
  <c r="F118" i="1"/>
  <c r="E118" i="10" s="1"/>
  <c r="F298" i="1"/>
  <c r="E298" i="10" s="1"/>
  <c r="AL15" i="51"/>
  <c r="V15" i="51"/>
  <c r="F15" i="51"/>
  <c r="B37" i="51" s="1"/>
  <c r="AK12" i="51"/>
  <c r="AC12" i="51"/>
  <c r="N34" i="51" s="1"/>
  <c r="U12" i="51"/>
  <c r="M12" i="51"/>
  <c r="E34" i="51" s="1"/>
  <c r="E12" i="51"/>
  <c r="AL11" i="51"/>
  <c r="AI10" i="51"/>
  <c r="S10" i="51"/>
  <c r="X9" i="51"/>
  <c r="AE6" i="51"/>
  <c r="W6" i="51"/>
  <c r="O6" i="51"/>
  <c r="F28" i="51" s="1"/>
  <c r="G6" i="51"/>
  <c r="AH16" i="51"/>
  <c r="R16" i="51"/>
  <c r="I38" i="51" s="1"/>
  <c r="AI15" i="51"/>
  <c r="O15" i="51"/>
  <c r="AF14" i="51"/>
  <c r="P14" i="51"/>
  <c r="G36" i="51" s="1"/>
  <c r="AK13" i="51"/>
  <c r="P35" i="51" s="1"/>
  <c r="AG13" i="51"/>
  <c r="AC13" i="51"/>
  <c r="N35" i="51" s="1"/>
  <c r="Y13" i="51"/>
  <c r="U13" i="51"/>
  <c r="Q13" i="51"/>
  <c r="H35" i="51" s="1"/>
  <c r="M13" i="51"/>
  <c r="E35" i="51" s="1"/>
  <c r="E13" i="51"/>
  <c r="AL12" i="51"/>
  <c r="AH12" i="51"/>
  <c r="AD12" i="51"/>
  <c r="Z12" i="51"/>
  <c r="V12" i="51"/>
  <c r="R12" i="51"/>
  <c r="I34" i="51" s="1"/>
  <c r="J12" i="51"/>
  <c r="C34" i="51" s="1"/>
  <c r="F12" i="51"/>
  <c r="B34" i="51" s="1"/>
  <c r="AE11" i="51"/>
  <c r="W11" i="51"/>
  <c r="L33" i="51" s="1"/>
  <c r="O11" i="51"/>
  <c r="G11" i="51"/>
  <c r="AF10" i="51"/>
  <c r="P10" i="51"/>
  <c r="AG9" i="51"/>
  <c r="Y9" i="51"/>
  <c r="Q9" i="51"/>
  <c r="I9" i="51"/>
  <c r="AL8" i="51"/>
  <c r="G7" i="51"/>
  <c r="AJ6" i="51"/>
  <c r="AB6" i="51"/>
  <c r="T6" i="51"/>
  <c r="L6" i="51"/>
  <c r="D6" i="51"/>
  <c r="AG5" i="51"/>
  <c r="Y5" i="51"/>
  <c r="Q5" i="51"/>
  <c r="I5" i="51"/>
  <c r="AH4" i="51"/>
  <c r="DE52" i="17"/>
  <c r="DE50" i="17"/>
  <c r="DE47" i="17"/>
  <c r="DE45" i="17"/>
  <c r="DE42" i="17"/>
  <c r="DE40" i="17"/>
  <c r="DE36" i="17"/>
  <c r="DE34" i="17"/>
  <c r="DE30" i="17"/>
  <c r="DE48" i="17"/>
  <c r="DE38" i="17"/>
  <c r="DE32" i="17"/>
  <c r="DE28" i="17"/>
  <c r="DE26" i="17"/>
  <c r="B4" i="17"/>
  <c r="DE51" i="17"/>
  <c r="DE49" i="17"/>
  <c r="DE46" i="17"/>
  <c r="DE44" i="17"/>
  <c r="DE41" i="17"/>
  <c r="DE39" i="17"/>
  <c r="DE35" i="17"/>
  <c r="DE33" i="17"/>
  <c r="DE29" i="17"/>
  <c r="DE43" i="17"/>
  <c r="DE37" i="17"/>
  <c r="DE31" i="17"/>
  <c r="DE27" i="17"/>
  <c r="DE25" i="17"/>
  <c r="B2032" i="1"/>
  <c r="D2096" i="1"/>
  <c r="C2096" i="10" s="1"/>
  <c r="D2064" i="1"/>
  <c r="C2064" i="10" s="1"/>
  <c r="B594" i="1"/>
  <c r="D658" i="1"/>
  <c r="C658" i="10" s="1"/>
  <c r="D626" i="1"/>
  <c r="C626" i="10" s="1"/>
  <c r="B2036" i="1"/>
  <c r="D2100" i="1"/>
  <c r="C2100" i="10" s="1"/>
  <c r="D2068" i="1"/>
  <c r="C2068" i="10" s="1"/>
  <c r="B598" i="1"/>
  <c r="D662" i="1"/>
  <c r="C662" i="10" s="1"/>
  <c r="D630" i="1"/>
  <c r="C630" i="10" s="1"/>
  <c r="B2040" i="1"/>
  <c r="D2104" i="1"/>
  <c r="C2104" i="10" s="1"/>
  <c r="D2072" i="1"/>
  <c r="C2072" i="10" s="1"/>
  <c r="D666" i="1"/>
  <c r="C666" i="10" s="1"/>
  <c r="D634" i="1"/>
  <c r="C634" i="10" s="1"/>
  <c r="B2045" i="1"/>
  <c r="D2109" i="1"/>
  <c r="C2109" i="10" s="1"/>
  <c r="D2077" i="1"/>
  <c r="C2077" i="10" s="1"/>
  <c r="B607" i="1"/>
  <c r="D671" i="1"/>
  <c r="C671" i="10" s="1"/>
  <c r="D639" i="1"/>
  <c r="C639" i="10" s="1"/>
  <c r="D2113" i="1"/>
  <c r="C2113" i="10" s="1"/>
  <c r="D2081" i="1"/>
  <c r="C2081" i="10" s="1"/>
  <c r="B2043" i="1"/>
  <c r="D2107" i="1"/>
  <c r="C2107" i="10" s="1"/>
  <c r="D2075" i="1"/>
  <c r="C2075" i="10" s="1"/>
  <c r="B593" i="1"/>
  <c r="D657" i="1"/>
  <c r="C657" i="10" s="1"/>
  <c r="D625" i="1"/>
  <c r="C625" i="10" s="1"/>
  <c r="D2099" i="1"/>
  <c r="C2099" i="10" s="1"/>
  <c r="D2067" i="1"/>
  <c r="C2067" i="10" s="1"/>
  <c r="D661" i="1"/>
  <c r="C661" i="10" s="1"/>
  <c r="D629" i="1"/>
  <c r="C629" i="10" s="1"/>
  <c r="B2039" i="1"/>
  <c r="D2103" i="1"/>
  <c r="C2103" i="10" s="1"/>
  <c r="D2071" i="1"/>
  <c r="C2071" i="10" s="1"/>
  <c r="B601" i="1"/>
  <c r="D665" i="1"/>
  <c r="C665" i="10" s="1"/>
  <c r="D633" i="1"/>
  <c r="C633" i="10" s="1"/>
  <c r="B604" i="1"/>
  <c r="D668" i="1"/>
  <c r="C668" i="10" s="1"/>
  <c r="D636" i="1"/>
  <c r="C636" i="10" s="1"/>
  <c r="D670" i="1"/>
  <c r="C670" i="10" s="1"/>
  <c r="D638" i="1"/>
  <c r="C638" i="10" s="1"/>
  <c r="D672" i="1"/>
  <c r="C672" i="10" s="1"/>
  <c r="D640" i="1"/>
  <c r="C640" i="10" s="1"/>
  <c r="D674" i="1"/>
  <c r="C674" i="10" s="1"/>
  <c r="D642" i="1"/>
  <c r="C642" i="10" s="1"/>
  <c r="D675" i="1"/>
  <c r="C675" i="10" s="1"/>
  <c r="D643" i="1"/>
  <c r="C643" i="10" s="1"/>
  <c r="B592" i="1"/>
  <c r="D656" i="1"/>
  <c r="C656" i="10" s="1"/>
  <c r="D624" i="1"/>
  <c r="C624" i="10" s="1"/>
  <c r="D2098" i="1"/>
  <c r="C2098" i="10" s="1"/>
  <c r="D2066" i="1"/>
  <c r="C2066" i="10" s="1"/>
  <c r="B596" i="1"/>
  <c r="D660" i="1"/>
  <c r="C660" i="10" s="1"/>
  <c r="D628" i="1"/>
  <c r="C628" i="10" s="1"/>
  <c r="B2038" i="1"/>
  <c r="D2102" i="1"/>
  <c r="C2102" i="10" s="1"/>
  <c r="D2070" i="1"/>
  <c r="C2070" i="10" s="1"/>
  <c r="D664" i="1"/>
  <c r="C664" i="10" s="1"/>
  <c r="D632" i="1"/>
  <c r="C632" i="10" s="1"/>
  <c r="B2042" i="1"/>
  <c r="D2106" i="1"/>
  <c r="C2106" i="10" s="1"/>
  <c r="D2074" i="1"/>
  <c r="C2074" i="10" s="1"/>
  <c r="D669" i="1"/>
  <c r="C669" i="10" s="1"/>
  <c r="D637" i="1"/>
  <c r="C637" i="10" s="1"/>
  <c r="B2047" i="1"/>
  <c r="D2111" i="1"/>
  <c r="C2111" i="10" s="1"/>
  <c r="D2079" i="1"/>
  <c r="C2079" i="10" s="1"/>
  <c r="B609" i="1"/>
  <c r="D673" i="1"/>
  <c r="C673" i="10" s="1"/>
  <c r="D641" i="1"/>
  <c r="C641" i="10" s="1"/>
  <c r="B2051" i="1"/>
  <c r="D2115" i="1"/>
  <c r="C2115" i="10" s="1"/>
  <c r="D2083" i="1"/>
  <c r="C2083" i="10" s="1"/>
  <c r="D667" i="1"/>
  <c r="C667" i="10" s="1"/>
  <c r="D635" i="1"/>
  <c r="C635" i="10" s="1"/>
  <c r="B2033" i="1"/>
  <c r="D2097" i="1"/>
  <c r="C2097" i="10" s="1"/>
  <c r="D2065" i="1"/>
  <c r="C2065" i="10" s="1"/>
  <c r="D659" i="1"/>
  <c r="C659" i="10" s="1"/>
  <c r="D627" i="1"/>
  <c r="C627" i="10" s="1"/>
  <c r="B2037" i="1"/>
  <c r="D2101" i="1"/>
  <c r="C2101" i="10" s="1"/>
  <c r="D2069" i="1"/>
  <c r="C2069" i="10" s="1"/>
  <c r="D663" i="1"/>
  <c r="C663" i="10" s="1"/>
  <c r="D631" i="1"/>
  <c r="C631" i="10" s="1"/>
  <c r="B2041" i="1"/>
  <c r="D2105" i="1"/>
  <c r="C2105" i="10" s="1"/>
  <c r="D2073" i="1"/>
  <c r="C2073" i="10" s="1"/>
  <c r="B2044" i="1"/>
  <c r="D2108" i="1"/>
  <c r="C2108" i="10" s="1"/>
  <c r="D2076" i="1"/>
  <c r="C2076" i="10" s="1"/>
  <c r="B2046" i="1"/>
  <c r="D2110" i="1"/>
  <c r="C2110" i="10" s="1"/>
  <c r="D2078" i="1"/>
  <c r="C2078" i="10" s="1"/>
  <c r="B2048" i="1"/>
  <c r="D2112" i="1"/>
  <c r="C2112" i="10" s="1"/>
  <c r="D2080" i="1"/>
  <c r="C2080" i="10" s="1"/>
  <c r="B2050" i="1"/>
  <c r="D2114" i="1"/>
  <c r="C2114" i="10" s="1"/>
  <c r="D2082" i="1"/>
  <c r="C2082" i="10" s="1"/>
  <c r="C2030" i="1"/>
  <c r="B2030" i="10" s="1"/>
  <c r="D2094" i="1"/>
  <c r="C2094" i="10" s="1"/>
  <c r="D2062" i="1"/>
  <c r="C2062" i="10" s="1"/>
  <c r="B2028" i="1"/>
  <c r="D2092" i="1"/>
  <c r="C2092" i="10" s="1"/>
  <c r="D2060" i="1"/>
  <c r="C2060" i="10" s="1"/>
  <c r="C2026" i="1"/>
  <c r="B2026" i="10" s="1"/>
  <c r="D2090" i="1"/>
  <c r="C2090" i="10" s="1"/>
  <c r="D2058" i="1"/>
  <c r="C2058" i="10" s="1"/>
  <c r="C2024" i="1"/>
  <c r="B2024" i="10" s="1"/>
  <c r="D2088" i="1"/>
  <c r="C2088" i="10" s="1"/>
  <c r="D2056" i="1"/>
  <c r="C2056" i="10" s="1"/>
  <c r="C2022" i="1"/>
  <c r="B2022" i="10" s="1"/>
  <c r="D2086" i="1"/>
  <c r="C2086" i="10" s="1"/>
  <c r="D2054" i="1"/>
  <c r="C2054" i="10" s="1"/>
  <c r="C591" i="1"/>
  <c r="B591" i="10" s="1"/>
  <c r="D655" i="1"/>
  <c r="C655" i="10" s="1"/>
  <c r="D623" i="1"/>
  <c r="C623" i="10" s="1"/>
  <c r="D653" i="1"/>
  <c r="C653" i="10" s="1"/>
  <c r="D621" i="1"/>
  <c r="C621" i="10" s="1"/>
  <c r="C587" i="1"/>
  <c r="B587" i="10" s="1"/>
  <c r="D651" i="1"/>
  <c r="C651" i="10" s="1"/>
  <c r="D619" i="1"/>
  <c r="C619" i="10" s="1"/>
  <c r="C585" i="1"/>
  <c r="B585" i="10" s="1"/>
  <c r="D649" i="1"/>
  <c r="C649" i="10" s="1"/>
  <c r="D617" i="1"/>
  <c r="C617" i="10" s="1"/>
  <c r="C583" i="1"/>
  <c r="B583" i="10" s="1"/>
  <c r="D647" i="1"/>
  <c r="C647" i="10" s="1"/>
  <c r="D615" i="1"/>
  <c r="C615" i="10" s="1"/>
  <c r="D2050" i="10"/>
  <c r="E2114" i="1"/>
  <c r="F2114" i="1" s="1"/>
  <c r="E2082" i="1"/>
  <c r="F2082" i="1" s="1"/>
  <c r="D2048" i="10"/>
  <c r="E2112" i="1"/>
  <c r="F2112" i="1" s="1"/>
  <c r="E2080" i="1"/>
  <c r="F2080" i="1" s="1"/>
  <c r="D2046" i="10"/>
  <c r="E2110" i="1"/>
  <c r="F2110" i="1" s="1"/>
  <c r="E2078" i="1"/>
  <c r="F2078" i="1" s="1"/>
  <c r="D2044" i="10"/>
  <c r="E2108" i="1"/>
  <c r="F2108" i="1" s="1"/>
  <c r="E2076" i="1"/>
  <c r="F2076" i="1" s="1"/>
  <c r="D2042" i="10"/>
  <c r="E2106" i="1"/>
  <c r="F2106" i="1" s="1"/>
  <c r="E2074" i="1"/>
  <c r="F2074" i="1" s="1"/>
  <c r="D2040" i="10"/>
  <c r="E2104" i="1"/>
  <c r="F2104" i="1" s="1"/>
  <c r="E2072" i="1"/>
  <c r="F2072" i="1" s="1"/>
  <c r="D2038" i="10"/>
  <c r="E2102" i="1"/>
  <c r="F2102" i="1" s="1"/>
  <c r="E2070" i="1"/>
  <c r="F2070" i="1" s="1"/>
  <c r="D2036" i="10"/>
  <c r="E2100" i="1"/>
  <c r="F2100" i="1" s="1"/>
  <c r="E2068" i="1"/>
  <c r="F2068" i="1" s="1"/>
  <c r="D2034" i="10"/>
  <c r="E2098" i="1"/>
  <c r="F2098" i="1" s="1"/>
  <c r="E2066" i="1"/>
  <c r="F2066" i="1" s="1"/>
  <c r="D2032" i="10"/>
  <c r="E2096" i="1"/>
  <c r="F2096" i="1" s="1"/>
  <c r="E2064" i="1"/>
  <c r="F2064" i="1" s="1"/>
  <c r="D2030" i="10"/>
  <c r="E2094" i="1"/>
  <c r="F2094" i="1" s="1"/>
  <c r="E2062" i="1"/>
  <c r="F2062" i="1" s="1"/>
  <c r="D2028" i="10"/>
  <c r="E2092" i="1"/>
  <c r="F2092" i="1" s="1"/>
  <c r="E2060" i="1"/>
  <c r="F2060" i="1" s="1"/>
  <c r="D2026" i="10"/>
  <c r="E2090" i="1"/>
  <c r="F2090" i="1" s="1"/>
  <c r="E2058" i="1"/>
  <c r="F2058" i="1" s="1"/>
  <c r="D2024" i="10"/>
  <c r="E2088" i="1"/>
  <c r="F2088" i="1" s="1"/>
  <c r="E2056" i="1"/>
  <c r="F2056" i="1" s="1"/>
  <c r="D2022" i="10"/>
  <c r="E2086" i="1"/>
  <c r="F2086" i="1" s="1"/>
  <c r="E2054" i="1"/>
  <c r="F2054" i="1" s="1"/>
  <c r="D611" i="10"/>
  <c r="E675" i="1"/>
  <c r="F675" i="1" s="1"/>
  <c r="E643" i="1"/>
  <c r="F643" i="1" s="1"/>
  <c r="D609" i="10"/>
  <c r="E673" i="1"/>
  <c r="F673" i="1" s="1"/>
  <c r="E641" i="1"/>
  <c r="F641" i="1" s="1"/>
  <c r="D607" i="10"/>
  <c r="E671" i="1"/>
  <c r="F671" i="1" s="1"/>
  <c r="E639" i="1"/>
  <c r="F639" i="1" s="1"/>
  <c r="D605" i="10"/>
  <c r="E669" i="1"/>
  <c r="F669" i="1" s="1"/>
  <c r="E637" i="1"/>
  <c r="F637" i="1" s="1"/>
  <c r="D603" i="10"/>
  <c r="E667" i="1"/>
  <c r="F667" i="1" s="1"/>
  <c r="E635" i="1"/>
  <c r="F635" i="1" s="1"/>
  <c r="D601" i="10"/>
  <c r="E665" i="1"/>
  <c r="F665" i="1" s="1"/>
  <c r="E633" i="1"/>
  <c r="F633" i="1" s="1"/>
  <c r="D599" i="10"/>
  <c r="E663" i="1"/>
  <c r="F663" i="1" s="1"/>
  <c r="E631" i="1"/>
  <c r="F631" i="1" s="1"/>
  <c r="D597" i="10"/>
  <c r="E661" i="1"/>
  <c r="F661" i="1" s="1"/>
  <c r="E629" i="1"/>
  <c r="F629" i="1" s="1"/>
  <c r="D595" i="10"/>
  <c r="E659" i="1"/>
  <c r="F659" i="1" s="1"/>
  <c r="E627" i="1"/>
  <c r="F627" i="1" s="1"/>
  <c r="D593" i="10"/>
  <c r="E657" i="1"/>
  <c r="F657" i="1" s="1"/>
  <c r="E625" i="1"/>
  <c r="F625" i="1" s="1"/>
  <c r="D591" i="10"/>
  <c r="E655" i="1"/>
  <c r="F655" i="1" s="1"/>
  <c r="E623" i="1"/>
  <c r="F623" i="1" s="1"/>
  <c r="D589" i="10"/>
  <c r="E653" i="1"/>
  <c r="F653" i="1" s="1"/>
  <c r="E621" i="1"/>
  <c r="F621" i="1" s="1"/>
  <c r="D587" i="10"/>
  <c r="E651" i="1"/>
  <c r="F651" i="1" s="1"/>
  <c r="E619" i="1"/>
  <c r="F619" i="1" s="1"/>
  <c r="D585" i="10"/>
  <c r="E649" i="1"/>
  <c r="F649" i="1" s="1"/>
  <c r="E617" i="1"/>
  <c r="F617" i="1" s="1"/>
  <c r="D583" i="10"/>
  <c r="E647" i="1"/>
  <c r="F647" i="1" s="1"/>
  <c r="E615" i="1"/>
  <c r="F615" i="1" s="1"/>
  <c r="B2031" i="1"/>
  <c r="D2095" i="1"/>
  <c r="C2095" i="10" s="1"/>
  <c r="D2063" i="1"/>
  <c r="C2063" i="10" s="1"/>
  <c r="B2029" i="1"/>
  <c r="D2093" i="1"/>
  <c r="C2093" i="10" s="1"/>
  <c r="D2061" i="1"/>
  <c r="C2061" i="10" s="1"/>
  <c r="B2027" i="1"/>
  <c r="D2091" i="1"/>
  <c r="C2091" i="10" s="1"/>
  <c r="D2059" i="1"/>
  <c r="C2059" i="10" s="1"/>
  <c r="B2025" i="1"/>
  <c r="D2089" i="1"/>
  <c r="C2089" i="10" s="1"/>
  <c r="D2057" i="1"/>
  <c r="C2057" i="10" s="1"/>
  <c r="B2023" i="1"/>
  <c r="D2087" i="1"/>
  <c r="C2087" i="10" s="1"/>
  <c r="D2055" i="1"/>
  <c r="C2055" i="10" s="1"/>
  <c r="C590" i="1"/>
  <c r="B590" i="10" s="1"/>
  <c r="D654" i="1"/>
  <c r="C654" i="10" s="1"/>
  <c r="D622" i="1"/>
  <c r="C622" i="10" s="1"/>
  <c r="C588" i="1"/>
  <c r="B588" i="10" s="1"/>
  <c r="D652" i="1"/>
  <c r="C652" i="10" s="1"/>
  <c r="D620" i="1"/>
  <c r="C620" i="10" s="1"/>
  <c r="C586" i="1"/>
  <c r="B586" i="10" s="1"/>
  <c r="D650" i="1"/>
  <c r="C650" i="10" s="1"/>
  <c r="D618" i="1"/>
  <c r="C618" i="10" s="1"/>
  <c r="C584" i="1"/>
  <c r="B584" i="10" s="1"/>
  <c r="D648" i="1"/>
  <c r="C648" i="10" s="1"/>
  <c r="D616" i="1"/>
  <c r="C616" i="10" s="1"/>
  <c r="C582" i="1"/>
  <c r="B582" i="10" s="1"/>
  <c r="D646" i="1"/>
  <c r="C646" i="10" s="1"/>
  <c r="D614" i="1"/>
  <c r="C614" i="10" s="1"/>
  <c r="D2051" i="10"/>
  <c r="E2115" i="1"/>
  <c r="F2115" i="1" s="1"/>
  <c r="E2083" i="1"/>
  <c r="F2083" i="1" s="1"/>
  <c r="D2049" i="10"/>
  <c r="E2113" i="1"/>
  <c r="F2113" i="1" s="1"/>
  <c r="E2081" i="1"/>
  <c r="F2081" i="1" s="1"/>
  <c r="D2047" i="10"/>
  <c r="E2111" i="1"/>
  <c r="F2111" i="1" s="1"/>
  <c r="E2079" i="1"/>
  <c r="F2079" i="1" s="1"/>
  <c r="D2045" i="10"/>
  <c r="E2109" i="1"/>
  <c r="F2109" i="1" s="1"/>
  <c r="E2077" i="1"/>
  <c r="F2077" i="1" s="1"/>
  <c r="D2043" i="10"/>
  <c r="E2107" i="1"/>
  <c r="F2107" i="1" s="1"/>
  <c r="E2075" i="1"/>
  <c r="F2075" i="1" s="1"/>
  <c r="D2041" i="10"/>
  <c r="E2105" i="1"/>
  <c r="F2105" i="1" s="1"/>
  <c r="E2073" i="1"/>
  <c r="F2073" i="1" s="1"/>
  <c r="D2039" i="10"/>
  <c r="E2103" i="1"/>
  <c r="F2103" i="1" s="1"/>
  <c r="E2071" i="1"/>
  <c r="F2071" i="1" s="1"/>
  <c r="D2037" i="10"/>
  <c r="E2101" i="1"/>
  <c r="F2101" i="1" s="1"/>
  <c r="E2069" i="1"/>
  <c r="F2069" i="1" s="1"/>
  <c r="D2035" i="10"/>
  <c r="E2099" i="1"/>
  <c r="F2099" i="1" s="1"/>
  <c r="E2067" i="1"/>
  <c r="F2067" i="1" s="1"/>
  <c r="D2033" i="10"/>
  <c r="E2097" i="1"/>
  <c r="F2097" i="1" s="1"/>
  <c r="E2065" i="1"/>
  <c r="F2065" i="1" s="1"/>
  <c r="D2031" i="10"/>
  <c r="E2095" i="1"/>
  <c r="F2095" i="1" s="1"/>
  <c r="E2063" i="1"/>
  <c r="F2063" i="1" s="1"/>
  <c r="D2029" i="10"/>
  <c r="E2093" i="1"/>
  <c r="F2093" i="1" s="1"/>
  <c r="E2061" i="1"/>
  <c r="F2061" i="1" s="1"/>
  <c r="D2027" i="10"/>
  <c r="E2091" i="1"/>
  <c r="F2091" i="1" s="1"/>
  <c r="E2059" i="1"/>
  <c r="F2059" i="1" s="1"/>
  <c r="D2025" i="10"/>
  <c r="E2089" i="1"/>
  <c r="F2089" i="1" s="1"/>
  <c r="E2057" i="1"/>
  <c r="F2057" i="1" s="1"/>
  <c r="D2023" i="10"/>
  <c r="E2087" i="1"/>
  <c r="F2087" i="1" s="1"/>
  <c r="E2055" i="1"/>
  <c r="F2055" i="1" s="1"/>
  <c r="D610" i="10"/>
  <c r="E674" i="1"/>
  <c r="F674" i="1" s="1"/>
  <c r="E642" i="1"/>
  <c r="F642" i="1" s="1"/>
  <c r="D608" i="10"/>
  <c r="E672" i="1"/>
  <c r="F672" i="1" s="1"/>
  <c r="E640" i="1"/>
  <c r="F640" i="1" s="1"/>
  <c r="D606" i="10"/>
  <c r="E670" i="1"/>
  <c r="F670" i="1" s="1"/>
  <c r="E638" i="1"/>
  <c r="F638" i="1" s="1"/>
  <c r="D604" i="10"/>
  <c r="E668" i="1"/>
  <c r="F668" i="1" s="1"/>
  <c r="E636" i="1"/>
  <c r="F636" i="1" s="1"/>
  <c r="D602" i="10"/>
  <c r="E666" i="1"/>
  <c r="F666" i="1" s="1"/>
  <c r="E634" i="1"/>
  <c r="F634" i="1" s="1"/>
  <c r="D600" i="10"/>
  <c r="E664" i="1"/>
  <c r="F664" i="1" s="1"/>
  <c r="E632" i="1"/>
  <c r="F632" i="1" s="1"/>
  <c r="D598" i="10"/>
  <c r="E662" i="1"/>
  <c r="F662" i="1" s="1"/>
  <c r="E630" i="1"/>
  <c r="F630" i="1" s="1"/>
  <c r="D596" i="10"/>
  <c r="E660" i="1"/>
  <c r="F660" i="1" s="1"/>
  <c r="E628" i="1"/>
  <c r="F628" i="1" s="1"/>
  <c r="D594" i="10"/>
  <c r="E658" i="1"/>
  <c r="F658" i="1" s="1"/>
  <c r="E626" i="1"/>
  <c r="F626" i="1" s="1"/>
  <c r="D592" i="10"/>
  <c r="E656" i="1"/>
  <c r="F656" i="1" s="1"/>
  <c r="E624" i="1"/>
  <c r="F624" i="1" s="1"/>
  <c r="D590" i="10"/>
  <c r="E654" i="1"/>
  <c r="F654" i="1" s="1"/>
  <c r="E622" i="1"/>
  <c r="F622" i="1" s="1"/>
  <c r="D588" i="10"/>
  <c r="E652" i="1"/>
  <c r="F652" i="1" s="1"/>
  <c r="E620" i="1"/>
  <c r="F620" i="1" s="1"/>
  <c r="D586" i="10"/>
  <c r="E650" i="1"/>
  <c r="F650" i="1" s="1"/>
  <c r="E618" i="1"/>
  <c r="F618" i="1" s="1"/>
  <c r="D584" i="10"/>
  <c r="E648" i="1"/>
  <c r="F648" i="1" s="1"/>
  <c r="E616" i="1"/>
  <c r="F616" i="1" s="1"/>
  <c r="D582" i="10"/>
  <c r="E646" i="1"/>
  <c r="F646" i="1" s="1"/>
  <c r="E614" i="1"/>
  <c r="F614" i="1" s="1"/>
  <c r="D2009" i="1"/>
  <c r="C2009" i="10" s="1"/>
  <c r="D1977" i="1"/>
  <c r="C1977" i="10" s="1"/>
  <c r="D2001" i="1"/>
  <c r="C2001" i="10" s="1"/>
  <c r="D1969" i="1"/>
  <c r="C1969" i="10" s="1"/>
  <c r="D2010" i="1"/>
  <c r="C2010" i="10" s="1"/>
  <c r="D1978" i="1"/>
  <c r="C1978" i="10" s="1"/>
  <c r="D2011" i="1"/>
  <c r="C2011" i="10" s="1"/>
  <c r="D1979" i="1"/>
  <c r="C1979" i="10" s="1"/>
  <c r="C1934" i="1"/>
  <c r="B1934" i="10" s="1"/>
  <c r="D1998" i="1"/>
  <c r="C1998" i="10" s="1"/>
  <c r="D1966" i="1"/>
  <c r="C1966" i="10" s="1"/>
  <c r="C1932" i="1"/>
  <c r="B1932" i="10" s="1"/>
  <c r="D1996" i="1"/>
  <c r="C1996" i="10" s="1"/>
  <c r="D1964" i="1"/>
  <c r="C1964" i="10" s="1"/>
  <c r="C1930" i="1"/>
  <c r="B1930" i="10" s="1"/>
  <c r="D1994" i="1"/>
  <c r="C1994" i="10" s="1"/>
  <c r="D1962" i="1"/>
  <c r="C1962" i="10" s="1"/>
  <c r="C1928" i="1"/>
  <c r="B1928" i="10" s="1"/>
  <c r="D1992" i="1"/>
  <c r="C1992" i="10" s="1"/>
  <c r="D1960" i="1"/>
  <c r="C1960" i="10" s="1"/>
  <c r="C1926" i="1"/>
  <c r="B1926" i="10" s="1"/>
  <c r="D1990" i="1"/>
  <c r="C1990" i="10" s="1"/>
  <c r="D1958" i="1"/>
  <c r="C1958" i="10" s="1"/>
  <c r="D1954" i="10"/>
  <c r="E2018" i="1"/>
  <c r="F2018" i="1" s="1"/>
  <c r="E1986" i="1"/>
  <c r="F1986" i="1" s="1"/>
  <c r="D1952" i="10"/>
  <c r="E2016" i="1"/>
  <c r="F2016" i="1" s="1"/>
  <c r="E1984" i="1"/>
  <c r="F1984" i="1" s="1"/>
  <c r="D1950" i="10"/>
  <c r="E2014" i="1"/>
  <c r="F2014" i="1" s="1"/>
  <c r="E1982" i="1"/>
  <c r="F1982" i="1" s="1"/>
  <c r="D1948" i="10"/>
  <c r="E2012" i="1"/>
  <c r="F2012" i="1" s="1"/>
  <c r="E1980" i="1"/>
  <c r="F1980" i="1" s="1"/>
  <c r="D1946" i="10"/>
  <c r="E2010" i="1"/>
  <c r="F2010" i="1" s="1"/>
  <c r="E1978" i="1"/>
  <c r="F1978" i="1" s="1"/>
  <c r="D1944" i="10"/>
  <c r="E2008" i="1"/>
  <c r="F2008" i="1" s="1"/>
  <c r="E1976" i="1"/>
  <c r="F1976" i="1" s="1"/>
  <c r="D1942" i="10"/>
  <c r="E2006" i="1"/>
  <c r="F2006" i="1" s="1"/>
  <c r="E1974" i="1"/>
  <c r="F1974" i="1" s="1"/>
  <c r="D1940" i="10"/>
  <c r="E2004" i="1"/>
  <c r="F2004" i="1" s="1"/>
  <c r="E1972" i="1"/>
  <c r="F1972" i="1" s="1"/>
  <c r="D1938" i="10"/>
  <c r="E2002" i="1"/>
  <c r="F2002" i="1" s="1"/>
  <c r="E1970" i="1"/>
  <c r="F1970" i="1" s="1"/>
  <c r="D1936" i="10"/>
  <c r="E2000" i="1"/>
  <c r="F2000" i="1" s="1"/>
  <c r="E1968" i="1"/>
  <c r="F1968" i="1" s="1"/>
  <c r="D1934" i="10"/>
  <c r="E1998" i="1"/>
  <c r="F1998" i="1" s="1"/>
  <c r="E1966" i="1"/>
  <c r="F1966" i="1" s="1"/>
  <c r="D1932" i="10"/>
  <c r="E1996" i="1"/>
  <c r="F1996" i="1" s="1"/>
  <c r="E1964" i="1"/>
  <c r="F1964" i="1" s="1"/>
  <c r="D1930" i="10"/>
  <c r="E1994" i="1"/>
  <c r="F1994" i="1" s="1"/>
  <c r="E1962" i="1"/>
  <c r="F1962" i="1" s="1"/>
  <c r="D1928" i="10"/>
  <c r="E1992" i="1"/>
  <c r="F1992" i="1" s="1"/>
  <c r="E1960" i="1"/>
  <c r="F1960" i="1" s="1"/>
  <c r="D1926" i="10"/>
  <c r="E1990" i="1"/>
  <c r="F1990" i="1" s="1"/>
  <c r="E1958" i="1"/>
  <c r="F1958" i="1" s="1"/>
  <c r="D2005" i="1"/>
  <c r="C2005" i="10" s="1"/>
  <c r="D1973" i="1"/>
  <c r="C1973" i="10" s="1"/>
  <c r="D2015" i="1"/>
  <c r="C2015" i="10" s="1"/>
  <c r="D1983" i="1"/>
  <c r="C1983" i="10" s="1"/>
  <c r="B1942" i="1"/>
  <c r="D2006" i="1"/>
  <c r="C2006" i="10" s="1"/>
  <c r="D1974" i="1"/>
  <c r="C1974" i="10" s="1"/>
  <c r="B1938" i="1"/>
  <c r="D2002" i="1"/>
  <c r="C2002" i="10" s="1"/>
  <c r="D1970" i="1"/>
  <c r="C1970" i="10" s="1"/>
  <c r="D2000" i="1"/>
  <c r="C2000" i="10" s="1"/>
  <c r="D1968" i="1"/>
  <c r="C1968" i="10" s="1"/>
  <c r="D2007" i="1"/>
  <c r="C2007" i="10" s="1"/>
  <c r="D1975" i="1"/>
  <c r="C1975" i="10" s="1"/>
  <c r="D2003" i="1"/>
  <c r="C2003" i="10" s="1"/>
  <c r="D1971" i="1"/>
  <c r="C1971" i="10" s="1"/>
  <c r="D2017" i="1"/>
  <c r="C2017" i="10" s="1"/>
  <c r="D1985" i="1"/>
  <c r="C1985" i="10" s="1"/>
  <c r="D2013" i="1"/>
  <c r="C2013" i="10" s="1"/>
  <c r="D1981" i="1"/>
  <c r="C1981" i="10" s="1"/>
  <c r="D2008" i="1"/>
  <c r="C2008" i="10" s="1"/>
  <c r="D1976" i="1"/>
  <c r="C1976" i="10" s="1"/>
  <c r="D2004" i="1"/>
  <c r="C2004" i="10" s="1"/>
  <c r="D1972" i="1"/>
  <c r="C1972" i="10" s="1"/>
  <c r="B1955" i="1"/>
  <c r="D2019" i="1"/>
  <c r="C2019" i="10" s="1"/>
  <c r="D1987" i="1"/>
  <c r="C1987" i="10" s="1"/>
  <c r="B1948" i="1"/>
  <c r="D2012" i="1"/>
  <c r="C2012" i="10" s="1"/>
  <c r="D1980" i="1"/>
  <c r="C1980" i="10" s="1"/>
  <c r="D2014" i="1"/>
  <c r="C2014" i="10" s="1"/>
  <c r="D1982" i="1"/>
  <c r="C1982" i="10" s="1"/>
  <c r="D2016" i="1"/>
  <c r="C2016" i="10" s="1"/>
  <c r="D1984" i="1"/>
  <c r="C1984" i="10" s="1"/>
  <c r="D2018" i="1"/>
  <c r="C2018" i="10" s="1"/>
  <c r="D1986" i="1"/>
  <c r="C1986" i="10" s="1"/>
  <c r="B1935" i="1"/>
  <c r="D1999" i="1"/>
  <c r="C1999" i="10" s="1"/>
  <c r="D1967" i="1"/>
  <c r="C1967" i="10" s="1"/>
  <c r="B1933" i="1"/>
  <c r="D1997" i="1"/>
  <c r="C1997" i="10" s="1"/>
  <c r="D1965" i="1"/>
  <c r="C1965" i="10" s="1"/>
  <c r="C1931" i="1"/>
  <c r="B1931" i="10" s="1"/>
  <c r="D1995" i="1"/>
  <c r="C1995" i="10" s="1"/>
  <c r="D1963" i="1"/>
  <c r="C1963" i="10" s="1"/>
  <c r="C1929" i="1"/>
  <c r="B1929" i="10" s="1"/>
  <c r="D1993" i="1"/>
  <c r="C1993" i="10" s="1"/>
  <c r="D1961" i="1"/>
  <c r="C1961" i="10" s="1"/>
  <c r="C1927" i="1"/>
  <c r="B1927" i="10" s="1"/>
  <c r="D1959" i="1"/>
  <c r="C1959" i="10" s="1"/>
  <c r="D1991" i="1"/>
  <c r="C1991" i="10" s="1"/>
  <c r="D1955" i="10"/>
  <c r="E2019" i="1"/>
  <c r="F2019" i="1" s="1"/>
  <c r="E1987" i="1"/>
  <c r="F1987" i="1" s="1"/>
  <c r="D1953" i="10"/>
  <c r="E2017" i="1"/>
  <c r="F2017" i="1" s="1"/>
  <c r="E1985" i="1"/>
  <c r="F1985" i="1" s="1"/>
  <c r="D1951" i="10"/>
  <c r="E2015" i="1"/>
  <c r="F2015" i="1" s="1"/>
  <c r="E1983" i="1"/>
  <c r="F1983" i="1" s="1"/>
  <c r="D1949" i="10"/>
  <c r="E2013" i="1"/>
  <c r="F2013" i="1" s="1"/>
  <c r="E1981" i="1"/>
  <c r="F1981" i="1" s="1"/>
  <c r="D1947" i="10"/>
  <c r="E2011" i="1"/>
  <c r="F2011" i="1" s="1"/>
  <c r="E1979" i="1"/>
  <c r="F1979" i="1" s="1"/>
  <c r="D1945" i="10"/>
  <c r="E2009" i="1"/>
  <c r="F2009" i="1" s="1"/>
  <c r="E1977" i="1"/>
  <c r="F1977" i="1" s="1"/>
  <c r="D1943" i="10"/>
  <c r="E2007" i="1"/>
  <c r="F2007" i="1" s="1"/>
  <c r="E1975" i="1"/>
  <c r="F1975" i="1" s="1"/>
  <c r="D1941" i="10"/>
  <c r="E2005" i="1"/>
  <c r="F2005" i="1" s="1"/>
  <c r="E1973" i="1"/>
  <c r="F1973" i="1" s="1"/>
  <c r="D1939" i="10"/>
  <c r="E2003" i="1"/>
  <c r="F2003" i="1" s="1"/>
  <c r="E1971" i="1"/>
  <c r="F1971" i="1" s="1"/>
  <c r="D1937" i="10"/>
  <c r="E2001" i="1"/>
  <c r="F2001" i="1" s="1"/>
  <c r="E1969" i="1"/>
  <c r="F1969" i="1" s="1"/>
  <c r="D1935" i="10"/>
  <c r="E1999" i="1"/>
  <c r="F1999" i="1" s="1"/>
  <c r="E1967" i="1"/>
  <c r="F1967" i="1" s="1"/>
  <c r="D1933" i="10"/>
  <c r="E1997" i="1"/>
  <c r="F1997" i="1" s="1"/>
  <c r="E1965" i="1"/>
  <c r="F1965" i="1" s="1"/>
  <c r="D1931" i="10"/>
  <c r="E1995" i="1"/>
  <c r="F1995" i="1" s="1"/>
  <c r="E1963" i="1"/>
  <c r="F1963" i="1" s="1"/>
  <c r="D1929" i="10"/>
  <c r="E1993" i="1"/>
  <c r="F1993" i="1" s="1"/>
  <c r="E1961" i="1"/>
  <c r="F1961" i="1" s="1"/>
  <c r="D1927" i="10"/>
  <c r="E1991" i="1"/>
  <c r="F1991" i="1" s="1"/>
  <c r="E1959" i="1"/>
  <c r="F1959" i="1" s="1"/>
  <c r="D1923" i="1"/>
  <c r="C1923" i="10" s="1"/>
  <c r="D1891" i="1"/>
  <c r="C1891" i="10" s="1"/>
  <c r="B1857" i="1"/>
  <c r="D1921" i="1"/>
  <c r="C1921" i="10" s="1"/>
  <c r="D1889" i="1"/>
  <c r="C1889" i="10" s="1"/>
  <c r="D1908" i="1"/>
  <c r="C1908" i="10" s="1"/>
  <c r="D1876" i="1"/>
  <c r="C1876" i="10" s="1"/>
  <c r="B1852" i="1"/>
  <c r="D1916" i="1"/>
  <c r="C1916" i="10" s="1"/>
  <c r="D1884" i="1"/>
  <c r="C1884" i="10" s="1"/>
  <c r="B1854" i="1"/>
  <c r="D1918" i="1"/>
  <c r="C1918" i="10" s="1"/>
  <c r="D1886" i="1"/>
  <c r="C1886" i="10" s="1"/>
  <c r="B1856" i="1"/>
  <c r="D1920" i="1"/>
  <c r="C1920" i="10" s="1"/>
  <c r="D1888" i="1"/>
  <c r="C1888" i="10" s="1"/>
  <c r="C1858" i="1"/>
  <c r="B1858" i="10" s="1"/>
  <c r="D1922" i="1"/>
  <c r="C1922" i="10" s="1"/>
  <c r="D1890" i="1"/>
  <c r="C1890" i="10" s="1"/>
  <c r="C1838" i="1"/>
  <c r="B1838" i="10" s="1"/>
  <c r="D1902" i="1"/>
  <c r="C1902" i="10" s="1"/>
  <c r="D1870" i="1"/>
  <c r="C1870" i="10" s="1"/>
  <c r="C1836" i="1"/>
  <c r="B1836" i="10" s="1"/>
  <c r="D1900" i="1"/>
  <c r="C1900" i="10" s="1"/>
  <c r="D1868" i="1"/>
  <c r="C1868" i="10" s="1"/>
  <c r="C1834" i="1"/>
  <c r="B1834" i="10" s="1"/>
  <c r="D1898" i="1"/>
  <c r="C1898" i="10" s="1"/>
  <c r="D1866" i="1"/>
  <c r="C1866" i="10" s="1"/>
  <c r="C1832" i="1"/>
  <c r="B1832" i="10" s="1"/>
  <c r="D1896" i="1"/>
  <c r="C1896" i="10" s="1"/>
  <c r="D1864" i="1"/>
  <c r="C1864" i="10" s="1"/>
  <c r="D1894" i="1"/>
  <c r="C1894" i="10" s="1"/>
  <c r="D1862" i="1"/>
  <c r="C1862" i="10" s="1"/>
  <c r="D1858" i="10"/>
  <c r="E1922" i="1"/>
  <c r="F1922" i="1" s="1"/>
  <c r="E1890" i="1"/>
  <c r="F1890" i="1" s="1"/>
  <c r="D1856" i="10"/>
  <c r="E1920" i="1"/>
  <c r="F1920" i="1" s="1"/>
  <c r="E1888" i="1"/>
  <c r="F1888" i="1" s="1"/>
  <c r="D1854" i="10"/>
  <c r="E1918" i="1"/>
  <c r="F1918" i="1" s="1"/>
  <c r="E1886" i="1"/>
  <c r="F1886" i="1" s="1"/>
  <c r="D1852" i="10"/>
  <c r="E1916" i="1"/>
  <c r="F1916" i="1" s="1"/>
  <c r="E1884" i="1"/>
  <c r="F1884" i="1" s="1"/>
  <c r="D1850" i="10"/>
  <c r="E1914" i="1"/>
  <c r="F1914" i="1" s="1"/>
  <c r="E1882" i="1"/>
  <c r="F1882" i="1" s="1"/>
  <c r="D1848" i="10"/>
  <c r="E1912" i="1"/>
  <c r="F1912" i="1" s="1"/>
  <c r="E1880" i="1"/>
  <c r="F1880" i="1" s="1"/>
  <c r="D1846" i="10"/>
  <c r="E1910" i="1"/>
  <c r="F1910" i="1" s="1"/>
  <c r="E1878" i="1"/>
  <c r="F1878" i="1" s="1"/>
  <c r="D1844" i="10"/>
  <c r="E1908" i="1"/>
  <c r="F1908" i="1" s="1"/>
  <c r="E1876" i="1"/>
  <c r="F1876" i="1" s="1"/>
  <c r="D1842" i="10"/>
  <c r="E1906" i="1"/>
  <c r="F1906" i="1" s="1"/>
  <c r="E1874" i="1"/>
  <c r="F1874" i="1" s="1"/>
  <c r="D1840" i="10"/>
  <c r="E1904" i="1"/>
  <c r="F1904" i="1" s="1"/>
  <c r="E1872" i="1"/>
  <c r="F1872" i="1" s="1"/>
  <c r="D1838" i="10"/>
  <c r="E1902" i="1"/>
  <c r="F1902" i="1" s="1"/>
  <c r="E1870" i="1"/>
  <c r="F1870" i="1" s="1"/>
  <c r="D1836" i="10"/>
  <c r="E1900" i="1"/>
  <c r="F1900" i="1" s="1"/>
  <c r="E1868" i="1"/>
  <c r="F1868" i="1" s="1"/>
  <c r="D1834" i="10"/>
  <c r="E1898" i="1"/>
  <c r="F1898" i="1" s="1"/>
  <c r="E1866" i="1"/>
  <c r="F1866" i="1" s="1"/>
  <c r="D1832" i="10"/>
  <c r="E1896" i="1"/>
  <c r="F1896" i="1" s="1"/>
  <c r="E1864" i="1"/>
  <c r="F1864" i="1" s="1"/>
  <c r="D1830" i="10"/>
  <c r="E1894" i="1"/>
  <c r="F1894" i="1" s="1"/>
  <c r="E1862" i="1"/>
  <c r="F1862" i="1" s="1"/>
  <c r="B1847" i="1"/>
  <c r="D1911" i="1"/>
  <c r="C1911" i="10" s="1"/>
  <c r="D1879" i="1"/>
  <c r="C1879" i="10" s="1"/>
  <c r="B1843" i="1"/>
  <c r="D1907" i="1"/>
  <c r="C1907" i="10" s="1"/>
  <c r="D1875" i="1"/>
  <c r="C1875" i="10" s="1"/>
  <c r="B1853" i="1"/>
  <c r="D1917" i="1"/>
  <c r="C1917" i="10" s="1"/>
  <c r="D1885" i="1"/>
  <c r="C1885" i="10" s="1"/>
  <c r="B1848" i="1"/>
  <c r="D1912" i="1"/>
  <c r="C1912" i="10" s="1"/>
  <c r="D1880" i="1"/>
  <c r="C1880" i="10" s="1"/>
  <c r="B1849" i="1"/>
  <c r="D1913" i="1"/>
  <c r="C1913" i="10" s="1"/>
  <c r="D1881" i="1"/>
  <c r="C1881" i="10" s="1"/>
  <c r="B1845" i="1"/>
  <c r="D1909" i="1"/>
  <c r="C1909" i="10" s="1"/>
  <c r="D1877" i="1"/>
  <c r="C1877" i="10" s="1"/>
  <c r="B1841" i="1"/>
  <c r="D1905" i="1"/>
  <c r="C1905" i="10" s="1"/>
  <c r="D1873" i="1"/>
  <c r="C1873" i="10" s="1"/>
  <c r="B1855" i="1"/>
  <c r="D1919" i="1"/>
  <c r="C1919" i="10" s="1"/>
  <c r="D1887" i="1"/>
  <c r="C1887" i="10" s="1"/>
  <c r="B1850" i="1"/>
  <c r="D1914" i="1"/>
  <c r="C1914" i="10" s="1"/>
  <c r="D1882" i="1"/>
  <c r="C1882" i="10" s="1"/>
  <c r="B1846" i="1"/>
  <c r="D1910" i="1"/>
  <c r="C1910" i="10" s="1"/>
  <c r="D1878" i="1"/>
  <c r="C1878" i="10" s="1"/>
  <c r="D1906" i="1"/>
  <c r="C1906" i="10" s="1"/>
  <c r="D1874" i="1"/>
  <c r="C1874" i="10" s="1"/>
  <c r="B1840" i="1"/>
  <c r="D1904" i="1"/>
  <c r="C1904" i="10" s="1"/>
  <c r="D1872" i="1"/>
  <c r="C1872" i="10" s="1"/>
  <c r="B1851" i="1"/>
  <c r="D1915" i="1"/>
  <c r="C1915" i="10" s="1"/>
  <c r="D1883" i="1"/>
  <c r="C1883" i="10" s="1"/>
  <c r="D1903" i="1"/>
  <c r="C1903" i="10" s="1"/>
  <c r="D1871" i="1"/>
  <c r="C1871" i="10" s="1"/>
  <c r="D1901" i="1"/>
  <c r="C1901" i="10" s="1"/>
  <c r="D1869" i="1"/>
  <c r="C1869" i="10" s="1"/>
  <c r="D1899" i="1"/>
  <c r="C1899" i="10" s="1"/>
  <c r="D1867" i="1"/>
  <c r="C1867" i="10" s="1"/>
  <c r="D1897" i="1"/>
  <c r="C1897" i="10" s="1"/>
  <c r="D1865" i="1"/>
  <c r="C1865" i="10" s="1"/>
  <c r="D1895" i="1"/>
  <c r="C1895" i="10" s="1"/>
  <c r="D1863" i="1"/>
  <c r="C1863" i="10" s="1"/>
  <c r="D1859" i="10"/>
  <c r="E1923" i="1"/>
  <c r="F1923" i="1" s="1"/>
  <c r="E1891" i="1"/>
  <c r="F1891" i="1" s="1"/>
  <c r="D1857" i="10"/>
  <c r="E1921" i="1"/>
  <c r="F1921" i="1" s="1"/>
  <c r="E1889" i="1"/>
  <c r="F1889" i="1" s="1"/>
  <c r="D1855" i="10"/>
  <c r="E1919" i="1"/>
  <c r="F1919" i="1" s="1"/>
  <c r="E1887" i="1"/>
  <c r="F1887" i="1" s="1"/>
  <c r="D1853" i="10"/>
  <c r="E1917" i="1"/>
  <c r="F1917" i="1" s="1"/>
  <c r="E1885" i="1"/>
  <c r="F1885" i="1" s="1"/>
  <c r="D1851" i="10"/>
  <c r="E1915" i="1"/>
  <c r="F1915" i="1" s="1"/>
  <c r="E1883" i="1"/>
  <c r="F1883" i="1" s="1"/>
  <c r="D1849" i="10"/>
  <c r="E1913" i="1"/>
  <c r="F1913" i="1" s="1"/>
  <c r="E1881" i="1"/>
  <c r="F1881" i="1" s="1"/>
  <c r="D1847" i="10"/>
  <c r="E1911" i="1"/>
  <c r="F1911" i="1" s="1"/>
  <c r="E1879" i="1"/>
  <c r="F1879" i="1" s="1"/>
  <c r="D1845" i="10"/>
  <c r="E1909" i="1"/>
  <c r="F1909" i="1" s="1"/>
  <c r="E1877" i="1"/>
  <c r="F1877" i="1" s="1"/>
  <c r="D1843" i="10"/>
  <c r="E1907" i="1"/>
  <c r="F1907" i="1" s="1"/>
  <c r="E1875" i="1"/>
  <c r="F1875" i="1" s="1"/>
  <c r="D1841" i="10"/>
  <c r="E1905" i="1"/>
  <c r="F1905" i="1" s="1"/>
  <c r="E1873" i="1"/>
  <c r="F1873" i="1" s="1"/>
  <c r="D1839" i="10"/>
  <c r="E1903" i="1"/>
  <c r="F1903" i="1" s="1"/>
  <c r="E1871" i="1"/>
  <c r="F1871" i="1" s="1"/>
  <c r="D1837" i="10"/>
  <c r="E1901" i="1"/>
  <c r="F1901" i="1" s="1"/>
  <c r="E1869" i="1"/>
  <c r="F1869" i="1" s="1"/>
  <c r="D1835" i="10"/>
  <c r="E1899" i="1"/>
  <c r="F1899" i="1" s="1"/>
  <c r="E1867" i="1"/>
  <c r="F1867" i="1" s="1"/>
  <c r="D1833" i="10"/>
  <c r="E1897" i="1"/>
  <c r="F1897" i="1" s="1"/>
  <c r="E1865" i="1"/>
  <c r="F1865" i="1" s="1"/>
  <c r="D1831" i="10"/>
  <c r="E1895" i="1"/>
  <c r="F1895" i="1" s="1"/>
  <c r="E1863" i="1"/>
  <c r="F1863" i="1" s="1"/>
  <c r="D1808" i="1"/>
  <c r="C1808" i="10" s="1"/>
  <c r="D1776" i="1"/>
  <c r="C1776" i="10" s="1"/>
  <c r="D1812" i="1"/>
  <c r="C1812" i="10" s="1"/>
  <c r="D1780" i="1"/>
  <c r="C1780" i="10" s="1"/>
  <c r="B1757" i="1"/>
  <c r="D1821" i="1"/>
  <c r="C1821" i="10" s="1"/>
  <c r="D1789" i="1"/>
  <c r="C1789" i="10" s="1"/>
  <c r="D1819" i="1"/>
  <c r="C1819" i="10" s="1"/>
  <c r="D1787" i="1"/>
  <c r="C1787" i="10" s="1"/>
  <c r="D1811" i="1"/>
  <c r="C1811" i="10" s="1"/>
  <c r="D1779" i="1"/>
  <c r="C1779" i="10" s="1"/>
  <c r="D1815" i="1"/>
  <c r="C1815" i="10" s="1"/>
  <c r="D1783" i="1"/>
  <c r="C1783" i="10" s="1"/>
  <c r="C1742" i="1"/>
  <c r="B1742" i="10" s="1"/>
  <c r="D1806" i="1"/>
  <c r="C1806" i="10" s="1"/>
  <c r="D1774" i="1"/>
  <c r="C1774" i="10" s="1"/>
  <c r="C1740" i="1"/>
  <c r="B1740" i="10" s="1"/>
  <c r="D1804" i="1"/>
  <c r="C1804" i="10" s="1"/>
  <c r="D1772" i="1"/>
  <c r="C1772" i="10" s="1"/>
  <c r="C1738" i="1"/>
  <c r="B1738" i="10" s="1"/>
  <c r="D1802" i="1"/>
  <c r="C1802" i="10" s="1"/>
  <c r="D1770" i="1"/>
  <c r="C1770" i="10" s="1"/>
  <c r="D1800" i="1"/>
  <c r="C1800" i="10" s="1"/>
  <c r="D1768" i="1"/>
  <c r="C1768" i="10" s="1"/>
  <c r="C1734" i="1"/>
  <c r="B1734" i="10" s="1"/>
  <c r="D1798" i="1"/>
  <c r="C1798" i="10" s="1"/>
  <c r="D1766" i="1"/>
  <c r="C1766" i="10" s="1"/>
  <c r="D1762" i="10"/>
  <c r="E1826" i="1"/>
  <c r="F1826" i="1" s="1"/>
  <c r="E1794" i="1"/>
  <c r="F1794" i="1" s="1"/>
  <c r="D1760" i="10"/>
  <c r="E1824" i="1"/>
  <c r="F1824" i="1" s="1"/>
  <c r="E1792" i="1"/>
  <c r="F1792" i="1" s="1"/>
  <c r="D1758" i="10"/>
  <c r="E1822" i="1"/>
  <c r="F1822" i="1" s="1"/>
  <c r="E1790" i="1"/>
  <c r="F1790" i="1" s="1"/>
  <c r="D1756" i="10"/>
  <c r="E1820" i="1"/>
  <c r="F1820" i="1" s="1"/>
  <c r="E1788" i="1"/>
  <c r="F1788" i="1" s="1"/>
  <c r="D1754" i="10"/>
  <c r="E1818" i="1"/>
  <c r="F1818" i="1" s="1"/>
  <c r="E1786" i="1"/>
  <c r="F1786" i="1" s="1"/>
  <c r="D1752" i="10"/>
  <c r="E1816" i="1"/>
  <c r="F1816" i="1" s="1"/>
  <c r="E1784" i="1"/>
  <c r="F1784" i="1" s="1"/>
  <c r="D1750" i="10"/>
  <c r="E1814" i="1"/>
  <c r="F1814" i="1" s="1"/>
  <c r="E1782" i="1"/>
  <c r="F1782" i="1" s="1"/>
  <c r="D1748" i="10"/>
  <c r="E1812" i="1"/>
  <c r="F1812" i="1" s="1"/>
  <c r="E1780" i="1"/>
  <c r="F1780" i="1" s="1"/>
  <c r="D1746" i="10"/>
  <c r="E1810" i="1"/>
  <c r="F1810" i="1" s="1"/>
  <c r="E1778" i="1"/>
  <c r="F1778" i="1" s="1"/>
  <c r="D1744" i="10"/>
  <c r="E1808" i="1"/>
  <c r="F1808" i="1" s="1"/>
  <c r="E1776" i="1"/>
  <c r="F1776" i="1" s="1"/>
  <c r="D1742" i="10"/>
  <c r="E1806" i="1"/>
  <c r="F1806" i="1" s="1"/>
  <c r="E1774" i="1"/>
  <c r="F1774" i="1" s="1"/>
  <c r="D1740" i="10"/>
  <c r="E1804" i="1"/>
  <c r="F1804" i="1" s="1"/>
  <c r="E1772" i="1"/>
  <c r="F1772" i="1" s="1"/>
  <c r="D1738" i="10"/>
  <c r="E1802" i="1"/>
  <c r="F1802" i="1" s="1"/>
  <c r="E1770" i="1"/>
  <c r="F1770" i="1" s="1"/>
  <c r="D1736" i="10"/>
  <c r="E1800" i="1"/>
  <c r="F1800" i="1" s="1"/>
  <c r="E1768" i="1"/>
  <c r="F1768" i="1" s="1"/>
  <c r="D1734" i="10"/>
  <c r="E1798" i="1"/>
  <c r="F1798" i="1" s="1"/>
  <c r="E1766" i="1"/>
  <c r="F1766" i="1" s="1"/>
  <c r="B1752" i="1"/>
  <c r="D1816" i="1"/>
  <c r="C1816" i="10" s="1"/>
  <c r="D1784" i="1"/>
  <c r="C1784" i="10" s="1"/>
  <c r="B1761" i="1"/>
  <c r="D1825" i="1"/>
  <c r="C1825" i="10" s="1"/>
  <c r="D1793" i="1"/>
  <c r="C1793" i="10" s="1"/>
  <c r="B1763" i="1"/>
  <c r="D1827" i="1"/>
  <c r="C1827" i="10" s="1"/>
  <c r="D1795" i="1"/>
  <c r="C1795" i="10" s="1"/>
  <c r="C1736" i="1"/>
  <c r="B1736" i="10" s="1"/>
  <c r="D1810" i="1"/>
  <c r="C1810" i="10" s="1"/>
  <c r="D1778" i="1"/>
  <c r="C1778" i="10" s="1"/>
  <c r="D1814" i="1"/>
  <c r="C1814" i="10" s="1"/>
  <c r="D1782" i="1"/>
  <c r="C1782" i="10" s="1"/>
  <c r="B1754" i="1"/>
  <c r="D1818" i="1"/>
  <c r="C1818" i="10" s="1"/>
  <c r="D1786" i="1"/>
  <c r="C1786" i="10" s="1"/>
  <c r="D1823" i="1"/>
  <c r="C1823" i="10" s="1"/>
  <c r="D1791" i="1"/>
  <c r="C1791" i="10" s="1"/>
  <c r="D1809" i="1"/>
  <c r="C1809" i="10" s="1"/>
  <c r="D1777" i="1"/>
  <c r="C1777" i="10" s="1"/>
  <c r="D1813" i="1"/>
  <c r="C1813" i="10" s="1"/>
  <c r="D1781" i="1"/>
  <c r="C1781" i="10" s="1"/>
  <c r="B1753" i="1"/>
  <c r="D1817" i="1"/>
  <c r="C1817" i="10" s="1"/>
  <c r="D1785" i="1"/>
  <c r="C1785" i="10" s="1"/>
  <c r="D1820" i="1"/>
  <c r="C1820" i="10" s="1"/>
  <c r="D1788" i="1"/>
  <c r="C1788" i="10" s="1"/>
  <c r="D1822" i="1"/>
  <c r="C1822" i="10" s="1"/>
  <c r="D1790" i="1"/>
  <c r="C1790" i="10" s="1"/>
  <c r="D1824" i="1"/>
  <c r="C1824" i="10" s="1"/>
  <c r="D1792" i="1"/>
  <c r="C1792" i="10" s="1"/>
  <c r="D1826" i="1"/>
  <c r="C1826" i="10" s="1"/>
  <c r="D1794" i="1"/>
  <c r="C1794" i="10" s="1"/>
  <c r="D1807" i="1"/>
  <c r="C1807" i="10" s="1"/>
  <c r="D1775" i="1"/>
  <c r="C1775" i="10" s="1"/>
  <c r="D1805" i="1"/>
  <c r="C1805" i="10" s="1"/>
  <c r="D1773" i="1"/>
  <c r="C1773" i="10" s="1"/>
  <c r="D1803" i="1"/>
  <c r="C1803" i="10" s="1"/>
  <c r="D1771" i="1"/>
  <c r="C1771" i="10" s="1"/>
  <c r="D1801" i="1"/>
  <c r="C1801" i="10" s="1"/>
  <c r="D1769" i="1"/>
  <c r="C1769" i="10" s="1"/>
  <c r="D1799" i="1"/>
  <c r="C1799" i="10" s="1"/>
  <c r="D1767" i="1"/>
  <c r="C1767" i="10" s="1"/>
  <c r="D1763" i="10"/>
  <c r="E1827" i="1"/>
  <c r="F1827" i="1" s="1"/>
  <c r="E1795" i="1"/>
  <c r="F1795" i="1" s="1"/>
  <c r="D1761" i="10"/>
  <c r="E1825" i="1"/>
  <c r="F1825" i="1" s="1"/>
  <c r="E1793" i="1"/>
  <c r="F1793" i="1" s="1"/>
  <c r="D1759" i="10"/>
  <c r="E1823" i="1"/>
  <c r="F1823" i="1" s="1"/>
  <c r="E1791" i="1"/>
  <c r="F1791" i="1" s="1"/>
  <c r="D1757" i="10"/>
  <c r="E1821" i="1"/>
  <c r="F1821" i="1" s="1"/>
  <c r="E1789" i="1"/>
  <c r="F1789" i="1" s="1"/>
  <c r="D1755" i="10"/>
  <c r="E1819" i="1"/>
  <c r="F1819" i="1" s="1"/>
  <c r="E1787" i="1"/>
  <c r="F1787" i="1" s="1"/>
  <c r="D1753" i="10"/>
  <c r="E1817" i="1"/>
  <c r="F1817" i="1" s="1"/>
  <c r="E1785" i="1"/>
  <c r="F1785" i="1" s="1"/>
  <c r="D1751" i="10"/>
  <c r="E1815" i="1"/>
  <c r="F1815" i="1" s="1"/>
  <c r="E1783" i="1"/>
  <c r="F1783" i="1" s="1"/>
  <c r="D1749" i="10"/>
  <c r="E1813" i="1"/>
  <c r="F1813" i="1" s="1"/>
  <c r="E1781" i="1"/>
  <c r="F1781" i="1" s="1"/>
  <c r="D1747" i="10"/>
  <c r="E1811" i="1"/>
  <c r="F1811" i="1" s="1"/>
  <c r="E1779" i="1"/>
  <c r="F1779" i="1" s="1"/>
  <c r="D1745" i="10"/>
  <c r="E1809" i="1"/>
  <c r="F1809" i="1" s="1"/>
  <c r="E1777" i="1"/>
  <c r="F1777" i="1" s="1"/>
  <c r="D1743" i="10"/>
  <c r="E1807" i="1"/>
  <c r="F1807" i="1" s="1"/>
  <c r="E1775" i="1"/>
  <c r="F1775" i="1" s="1"/>
  <c r="D1741" i="10"/>
  <c r="E1805" i="1"/>
  <c r="F1805" i="1" s="1"/>
  <c r="E1773" i="1"/>
  <c r="F1773" i="1" s="1"/>
  <c r="D1739" i="10"/>
  <c r="E1803" i="1"/>
  <c r="F1803" i="1" s="1"/>
  <c r="E1771" i="1"/>
  <c r="F1771" i="1" s="1"/>
  <c r="D1737" i="10"/>
  <c r="E1801" i="1"/>
  <c r="F1801" i="1" s="1"/>
  <c r="E1769" i="1"/>
  <c r="F1769" i="1" s="1"/>
  <c r="D1735" i="10"/>
  <c r="E1799" i="1"/>
  <c r="F1799" i="1" s="1"/>
  <c r="E1767" i="1"/>
  <c r="F1767" i="1" s="1"/>
  <c r="B1656" i="1"/>
  <c r="D1720" i="1"/>
  <c r="C1720" i="10" s="1"/>
  <c r="D1688" i="1"/>
  <c r="C1688" i="10" s="1"/>
  <c r="B1661" i="1"/>
  <c r="D1725" i="1"/>
  <c r="C1725" i="10" s="1"/>
  <c r="D1693" i="1"/>
  <c r="C1693" i="10" s="1"/>
  <c r="B1659" i="1"/>
  <c r="D1723" i="1"/>
  <c r="C1723" i="10" s="1"/>
  <c r="D1691" i="1"/>
  <c r="C1691" i="10" s="1"/>
  <c r="D1710" i="1"/>
  <c r="C1710" i="10" s="1"/>
  <c r="D1678" i="1"/>
  <c r="C1678" i="10" s="1"/>
  <c r="C1644" i="1"/>
  <c r="B1644" i="10" s="1"/>
  <c r="D1708" i="1"/>
  <c r="C1708" i="10" s="1"/>
  <c r="D1676" i="1"/>
  <c r="C1676" i="10" s="1"/>
  <c r="D1706" i="1"/>
  <c r="C1706" i="10" s="1"/>
  <c r="D1674" i="1"/>
  <c r="C1674" i="10" s="1"/>
  <c r="C1640" i="1"/>
  <c r="B1640" i="10" s="1"/>
  <c r="D1704" i="1"/>
  <c r="C1704" i="10" s="1"/>
  <c r="D1672" i="1"/>
  <c r="C1672" i="10" s="1"/>
  <c r="D1702" i="1"/>
  <c r="C1702" i="10" s="1"/>
  <c r="D1670" i="1"/>
  <c r="C1670" i="10" s="1"/>
  <c r="D1666" i="10"/>
  <c r="E1730" i="1"/>
  <c r="F1730" i="1" s="1"/>
  <c r="E1698" i="1"/>
  <c r="F1698" i="1" s="1"/>
  <c r="D1664" i="10"/>
  <c r="E1728" i="1"/>
  <c r="F1728" i="1" s="1"/>
  <c r="E1696" i="1"/>
  <c r="F1696" i="1" s="1"/>
  <c r="D1662" i="10"/>
  <c r="E1726" i="1"/>
  <c r="F1726" i="1" s="1"/>
  <c r="E1694" i="1"/>
  <c r="F1694" i="1" s="1"/>
  <c r="D1660" i="10"/>
  <c r="E1724" i="1"/>
  <c r="F1724" i="1" s="1"/>
  <c r="E1692" i="1"/>
  <c r="F1692" i="1" s="1"/>
  <c r="D1658" i="10"/>
  <c r="E1722" i="1"/>
  <c r="F1722" i="1" s="1"/>
  <c r="E1690" i="1"/>
  <c r="F1690" i="1" s="1"/>
  <c r="D1656" i="10"/>
  <c r="E1720" i="1"/>
  <c r="F1720" i="1" s="1"/>
  <c r="E1688" i="1"/>
  <c r="F1688" i="1" s="1"/>
  <c r="D1654" i="10"/>
  <c r="E1718" i="1"/>
  <c r="F1718" i="1" s="1"/>
  <c r="E1686" i="1"/>
  <c r="F1686" i="1" s="1"/>
  <c r="D1652" i="10"/>
  <c r="E1716" i="1"/>
  <c r="F1716" i="1" s="1"/>
  <c r="E1684" i="1"/>
  <c r="F1684" i="1" s="1"/>
  <c r="D1650" i="10"/>
  <c r="E1714" i="1"/>
  <c r="F1714" i="1" s="1"/>
  <c r="E1682" i="1"/>
  <c r="F1682" i="1" s="1"/>
  <c r="D1648" i="10"/>
  <c r="E1712" i="1"/>
  <c r="F1712" i="1" s="1"/>
  <c r="E1680" i="1"/>
  <c r="F1680" i="1" s="1"/>
  <c r="D1646" i="10"/>
  <c r="E1710" i="1"/>
  <c r="F1710" i="1" s="1"/>
  <c r="E1678" i="1"/>
  <c r="F1678" i="1" s="1"/>
  <c r="D1644" i="10"/>
  <c r="E1708" i="1"/>
  <c r="F1708" i="1" s="1"/>
  <c r="E1676" i="1"/>
  <c r="F1676" i="1" s="1"/>
  <c r="D1642" i="10"/>
  <c r="E1706" i="1"/>
  <c r="F1706" i="1" s="1"/>
  <c r="E1674" i="1"/>
  <c r="F1674" i="1" s="1"/>
  <c r="D1640" i="10"/>
  <c r="E1704" i="1"/>
  <c r="F1704" i="1" s="1"/>
  <c r="E1672" i="1"/>
  <c r="F1672" i="1" s="1"/>
  <c r="D1638" i="10"/>
  <c r="E1702" i="1"/>
  <c r="F1702" i="1" s="1"/>
  <c r="E1670" i="1"/>
  <c r="F1670" i="1" s="1"/>
  <c r="D1712" i="1"/>
  <c r="C1712" i="10" s="1"/>
  <c r="D1680" i="1"/>
  <c r="C1680" i="10" s="1"/>
  <c r="D1716" i="1"/>
  <c r="C1716" i="10" s="1"/>
  <c r="D1684" i="1"/>
  <c r="C1684" i="10" s="1"/>
  <c r="B1665" i="1"/>
  <c r="D1729" i="1"/>
  <c r="C1729" i="10" s="1"/>
  <c r="D1697" i="1"/>
  <c r="C1697" i="10" s="1"/>
  <c r="B1651" i="1"/>
  <c r="D1715" i="1"/>
  <c r="C1715" i="10" s="1"/>
  <c r="D1683" i="1"/>
  <c r="C1683" i="10" s="1"/>
  <c r="B1655" i="1"/>
  <c r="D1719" i="1"/>
  <c r="C1719" i="10" s="1"/>
  <c r="D1687" i="1"/>
  <c r="C1687" i="10" s="1"/>
  <c r="C1646" i="1"/>
  <c r="B1646" i="10" s="1"/>
  <c r="C1638" i="1"/>
  <c r="B1638" i="10" s="1"/>
  <c r="B1650" i="1"/>
  <c r="D1714" i="1"/>
  <c r="C1714" i="10" s="1"/>
  <c r="D1682" i="1"/>
  <c r="C1682" i="10" s="1"/>
  <c r="B1654" i="1"/>
  <c r="D1718" i="1"/>
  <c r="C1718" i="10" s="1"/>
  <c r="D1686" i="1"/>
  <c r="C1686" i="10" s="1"/>
  <c r="B1658" i="1"/>
  <c r="D1722" i="1"/>
  <c r="C1722" i="10" s="1"/>
  <c r="D1690" i="1"/>
  <c r="C1690" i="10" s="1"/>
  <c r="D1727" i="1"/>
  <c r="C1727" i="10" s="1"/>
  <c r="D1695" i="1"/>
  <c r="C1695" i="10" s="1"/>
  <c r="D1731" i="1"/>
  <c r="C1731" i="10" s="1"/>
  <c r="D1699" i="1"/>
  <c r="C1699" i="10" s="1"/>
  <c r="B1649" i="1"/>
  <c r="D1713" i="1"/>
  <c r="C1713" i="10" s="1"/>
  <c r="D1681" i="1"/>
  <c r="C1681" i="10" s="1"/>
  <c r="B1653" i="1"/>
  <c r="D1717" i="1"/>
  <c r="C1717" i="10" s="1"/>
  <c r="D1685" i="1"/>
  <c r="C1685" i="10" s="1"/>
  <c r="D1721" i="1"/>
  <c r="C1721" i="10" s="1"/>
  <c r="D1689" i="1"/>
  <c r="C1689" i="10" s="1"/>
  <c r="B1660" i="1"/>
  <c r="D1724" i="1"/>
  <c r="C1724" i="10" s="1"/>
  <c r="D1692" i="1"/>
  <c r="C1692" i="10" s="1"/>
  <c r="B1662" i="1"/>
  <c r="D1726" i="1"/>
  <c r="C1726" i="10" s="1"/>
  <c r="D1694" i="1"/>
  <c r="C1694" i="10" s="1"/>
  <c r="B1664" i="1"/>
  <c r="D1728" i="1"/>
  <c r="C1728" i="10" s="1"/>
  <c r="D1696" i="1"/>
  <c r="C1696" i="10" s="1"/>
  <c r="C1666" i="1"/>
  <c r="B1666" i="10" s="1"/>
  <c r="D1730" i="1"/>
  <c r="C1730" i="10" s="1"/>
  <c r="D1698" i="1"/>
  <c r="C1698" i="10" s="1"/>
  <c r="D1711" i="1"/>
  <c r="C1711" i="10" s="1"/>
  <c r="D1679" i="1"/>
  <c r="C1679" i="10" s="1"/>
  <c r="D1709" i="1"/>
  <c r="C1709" i="10" s="1"/>
  <c r="D1677" i="1"/>
  <c r="C1677" i="10" s="1"/>
  <c r="D1707" i="1"/>
  <c r="C1707" i="10" s="1"/>
  <c r="D1675" i="1"/>
  <c r="C1675" i="10" s="1"/>
  <c r="D1705" i="1"/>
  <c r="C1705" i="10" s="1"/>
  <c r="D1673" i="1"/>
  <c r="C1673" i="10" s="1"/>
  <c r="D1703" i="1"/>
  <c r="C1703" i="10" s="1"/>
  <c r="D1671" i="1"/>
  <c r="C1671" i="10" s="1"/>
  <c r="D1667" i="10"/>
  <c r="E1731" i="1"/>
  <c r="F1731" i="1" s="1"/>
  <c r="E1699" i="1"/>
  <c r="F1699" i="1" s="1"/>
  <c r="D1665" i="10"/>
  <c r="E1729" i="1"/>
  <c r="F1729" i="1" s="1"/>
  <c r="E1697" i="1"/>
  <c r="F1697" i="1" s="1"/>
  <c r="D1663" i="10"/>
  <c r="E1727" i="1"/>
  <c r="F1727" i="1" s="1"/>
  <c r="E1695" i="1"/>
  <c r="F1695" i="1" s="1"/>
  <c r="D1661" i="10"/>
  <c r="E1725" i="1"/>
  <c r="F1725" i="1" s="1"/>
  <c r="E1693" i="1"/>
  <c r="F1693" i="1" s="1"/>
  <c r="D1659" i="10"/>
  <c r="E1723" i="1"/>
  <c r="F1723" i="1" s="1"/>
  <c r="E1691" i="1"/>
  <c r="F1691" i="1" s="1"/>
  <c r="D1657" i="10"/>
  <c r="E1721" i="1"/>
  <c r="F1721" i="1" s="1"/>
  <c r="E1689" i="1"/>
  <c r="F1689" i="1" s="1"/>
  <c r="D1655" i="10"/>
  <c r="E1719" i="1"/>
  <c r="F1719" i="1" s="1"/>
  <c r="E1687" i="1"/>
  <c r="F1687" i="1" s="1"/>
  <c r="D1653" i="10"/>
  <c r="E1717" i="1"/>
  <c r="F1717" i="1" s="1"/>
  <c r="E1685" i="1"/>
  <c r="F1685" i="1" s="1"/>
  <c r="D1651" i="10"/>
  <c r="E1715" i="1"/>
  <c r="F1715" i="1" s="1"/>
  <c r="E1683" i="1"/>
  <c r="F1683" i="1" s="1"/>
  <c r="D1649" i="10"/>
  <c r="E1713" i="1"/>
  <c r="F1713" i="1" s="1"/>
  <c r="E1681" i="1"/>
  <c r="F1681" i="1" s="1"/>
  <c r="D1647" i="10"/>
  <c r="E1711" i="1"/>
  <c r="F1711" i="1" s="1"/>
  <c r="E1679" i="1"/>
  <c r="F1679" i="1" s="1"/>
  <c r="D1645" i="10"/>
  <c r="E1709" i="1"/>
  <c r="F1709" i="1" s="1"/>
  <c r="E1677" i="1"/>
  <c r="F1677" i="1" s="1"/>
  <c r="D1643" i="10"/>
  <c r="E1707" i="1"/>
  <c r="F1707" i="1" s="1"/>
  <c r="E1675" i="1"/>
  <c r="F1675" i="1" s="1"/>
  <c r="D1641" i="10"/>
  <c r="E1705" i="1"/>
  <c r="F1705" i="1" s="1"/>
  <c r="E1673" i="1"/>
  <c r="F1673" i="1" s="1"/>
  <c r="D1639" i="10"/>
  <c r="E1703" i="1"/>
  <c r="F1703" i="1" s="1"/>
  <c r="E1671" i="1"/>
  <c r="F1671" i="1" s="1"/>
  <c r="D1619" i="1"/>
  <c r="C1619" i="10" s="1"/>
  <c r="D1587" i="1"/>
  <c r="C1587" i="10" s="1"/>
  <c r="D1620" i="1"/>
  <c r="C1620" i="10" s="1"/>
  <c r="D1588" i="1"/>
  <c r="C1588" i="10" s="1"/>
  <c r="B1571" i="1"/>
  <c r="D1635" i="1"/>
  <c r="C1635" i="10" s="1"/>
  <c r="D1603" i="1"/>
  <c r="C1603" i="10" s="1"/>
  <c r="D1628" i="1"/>
  <c r="C1628" i="10" s="1"/>
  <c r="D1596" i="1"/>
  <c r="C1596" i="10" s="1"/>
  <c r="B1566" i="1"/>
  <c r="D1630" i="1"/>
  <c r="C1630" i="10" s="1"/>
  <c r="D1598" i="1"/>
  <c r="C1598" i="10" s="1"/>
  <c r="D1632" i="1"/>
  <c r="C1632" i="10" s="1"/>
  <c r="D1600" i="1"/>
  <c r="C1600" i="10" s="1"/>
  <c r="D1634" i="1"/>
  <c r="C1634" i="10" s="1"/>
  <c r="D1602" i="1"/>
  <c r="C1602" i="10" s="1"/>
  <c r="C1550" i="1"/>
  <c r="B1550" i="10" s="1"/>
  <c r="D1614" i="1"/>
  <c r="C1614" i="10" s="1"/>
  <c r="D1582" i="1"/>
  <c r="C1582" i="10" s="1"/>
  <c r="D1612" i="1"/>
  <c r="C1612" i="10" s="1"/>
  <c r="D1580" i="1"/>
  <c r="C1580" i="10" s="1"/>
  <c r="C1546" i="1"/>
  <c r="B1546" i="10" s="1"/>
  <c r="D1610" i="1"/>
  <c r="C1610" i="10" s="1"/>
  <c r="D1578" i="1"/>
  <c r="C1578" i="10" s="1"/>
  <c r="D1608" i="1"/>
  <c r="C1608" i="10" s="1"/>
  <c r="D1576" i="1"/>
  <c r="C1576" i="10" s="1"/>
  <c r="C1542" i="1"/>
  <c r="B1542" i="10" s="1"/>
  <c r="D1606" i="1"/>
  <c r="C1606" i="10" s="1"/>
  <c r="D1574" i="1"/>
  <c r="C1574" i="10" s="1"/>
  <c r="D1570" i="10"/>
  <c r="E1634" i="1"/>
  <c r="F1634" i="1" s="1"/>
  <c r="E1602" i="1"/>
  <c r="F1602" i="1" s="1"/>
  <c r="D1568" i="10"/>
  <c r="E1632" i="1"/>
  <c r="F1632" i="1" s="1"/>
  <c r="E1600" i="1"/>
  <c r="F1600" i="1" s="1"/>
  <c r="D1566" i="10"/>
  <c r="E1630" i="1"/>
  <c r="F1630" i="1" s="1"/>
  <c r="E1598" i="1"/>
  <c r="F1598" i="1" s="1"/>
  <c r="D1564" i="10"/>
  <c r="E1628" i="1"/>
  <c r="F1628" i="1" s="1"/>
  <c r="E1596" i="1"/>
  <c r="F1596" i="1" s="1"/>
  <c r="D1562" i="10"/>
  <c r="E1626" i="1"/>
  <c r="F1626" i="1" s="1"/>
  <c r="E1594" i="1"/>
  <c r="F1594" i="1" s="1"/>
  <c r="D1560" i="10"/>
  <c r="E1624" i="1"/>
  <c r="F1624" i="1" s="1"/>
  <c r="E1592" i="1"/>
  <c r="F1592" i="1" s="1"/>
  <c r="D1558" i="10"/>
  <c r="E1622" i="1"/>
  <c r="F1622" i="1" s="1"/>
  <c r="E1590" i="1"/>
  <c r="F1590" i="1" s="1"/>
  <c r="D1556" i="10"/>
  <c r="E1620" i="1"/>
  <c r="F1620" i="1" s="1"/>
  <c r="E1588" i="1"/>
  <c r="F1588" i="1" s="1"/>
  <c r="D1554" i="10"/>
  <c r="E1618" i="1"/>
  <c r="F1618" i="1" s="1"/>
  <c r="E1586" i="1"/>
  <c r="F1586" i="1" s="1"/>
  <c r="D1552" i="10"/>
  <c r="E1616" i="1"/>
  <c r="F1616" i="1" s="1"/>
  <c r="E1584" i="1"/>
  <c r="F1584" i="1" s="1"/>
  <c r="D1550" i="10"/>
  <c r="E1614" i="1"/>
  <c r="F1614" i="1" s="1"/>
  <c r="E1582" i="1"/>
  <c r="F1582" i="1" s="1"/>
  <c r="D1548" i="10"/>
  <c r="E1612" i="1"/>
  <c r="F1612" i="1" s="1"/>
  <c r="E1580" i="1"/>
  <c r="F1580" i="1" s="1"/>
  <c r="D1546" i="10"/>
  <c r="E1610" i="1"/>
  <c r="F1610" i="1" s="1"/>
  <c r="E1578" i="1"/>
  <c r="F1578" i="1" s="1"/>
  <c r="D1544" i="10"/>
  <c r="E1608" i="1"/>
  <c r="F1608" i="1" s="1"/>
  <c r="E1576" i="1"/>
  <c r="F1576" i="1" s="1"/>
  <c r="D1542" i="10"/>
  <c r="E1606" i="1"/>
  <c r="F1606" i="1" s="1"/>
  <c r="E1574" i="1"/>
  <c r="F1574" i="1" s="1"/>
  <c r="D1623" i="1"/>
  <c r="C1623" i="10" s="1"/>
  <c r="D1591" i="1"/>
  <c r="C1591" i="10" s="1"/>
  <c r="D1633" i="1"/>
  <c r="C1633" i="10" s="1"/>
  <c r="D1601" i="1"/>
  <c r="C1601" i="10" s="1"/>
  <c r="D1629" i="1"/>
  <c r="C1629" i="10" s="1"/>
  <c r="D1597" i="1"/>
  <c r="C1597" i="10" s="1"/>
  <c r="D1624" i="1"/>
  <c r="C1624" i="10" s="1"/>
  <c r="D1592" i="1"/>
  <c r="C1592" i="10" s="1"/>
  <c r="D1625" i="1"/>
  <c r="C1625" i="10" s="1"/>
  <c r="D1593" i="1"/>
  <c r="C1593" i="10" s="1"/>
  <c r="D1621" i="1"/>
  <c r="C1621" i="10" s="1"/>
  <c r="D1589" i="1"/>
  <c r="C1589" i="10" s="1"/>
  <c r="D1617" i="1"/>
  <c r="C1617" i="10" s="1"/>
  <c r="D1585" i="1"/>
  <c r="C1585" i="10" s="1"/>
  <c r="B1567" i="1"/>
  <c r="D1631" i="1"/>
  <c r="C1631" i="10" s="1"/>
  <c r="D1599" i="1"/>
  <c r="C1599" i="10" s="1"/>
  <c r="D1626" i="1"/>
  <c r="C1626" i="10" s="1"/>
  <c r="D1594" i="1"/>
  <c r="C1594" i="10" s="1"/>
  <c r="B1558" i="1"/>
  <c r="D1622" i="1"/>
  <c r="C1622" i="10" s="1"/>
  <c r="D1590" i="1"/>
  <c r="C1590" i="10" s="1"/>
  <c r="B1554" i="1"/>
  <c r="D1618" i="1"/>
  <c r="C1618" i="10" s="1"/>
  <c r="D1586" i="1"/>
  <c r="C1586" i="10" s="1"/>
  <c r="B1552" i="1"/>
  <c r="D1616" i="1"/>
  <c r="C1616" i="10" s="1"/>
  <c r="D1584" i="1"/>
  <c r="C1584" i="10" s="1"/>
  <c r="D1627" i="1"/>
  <c r="C1627" i="10" s="1"/>
  <c r="D1595" i="1"/>
  <c r="C1595" i="10" s="1"/>
  <c r="C1551" i="1"/>
  <c r="B1551" i="10" s="1"/>
  <c r="D1615" i="1"/>
  <c r="C1615" i="10" s="1"/>
  <c r="D1583" i="1"/>
  <c r="C1583" i="10" s="1"/>
  <c r="C1549" i="1"/>
  <c r="B1549" i="10" s="1"/>
  <c r="D1613" i="1"/>
  <c r="C1613" i="10" s="1"/>
  <c r="D1581" i="1"/>
  <c r="C1581" i="10" s="1"/>
  <c r="C1547" i="1"/>
  <c r="B1547" i="10" s="1"/>
  <c r="D1611" i="1"/>
  <c r="C1611" i="10" s="1"/>
  <c r="D1579" i="1"/>
  <c r="C1579" i="10" s="1"/>
  <c r="C1545" i="1"/>
  <c r="B1545" i="10" s="1"/>
  <c r="D1609" i="1"/>
  <c r="C1609" i="10" s="1"/>
  <c r="D1577" i="1"/>
  <c r="C1577" i="10" s="1"/>
  <c r="D1607" i="1"/>
  <c r="C1607" i="10" s="1"/>
  <c r="D1575" i="1"/>
  <c r="C1575" i="10" s="1"/>
  <c r="D1571" i="10"/>
  <c r="E1635" i="1"/>
  <c r="F1635" i="1" s="1"/>
  <c r="E1603" i="1"/>
  <c r="F1603" i="1" s="1"/>
  <c r="D1569" i="10"/>
  <c r="E1633" i="1"/>
  <c r="F1633" i="1" s="1"/>
  <c r="E1601" i="1"/>
  <c r="F1601" i="1" s="1"/>
  <c r="D1567" i="10"/>
  <c r="E1631" i="1"/>
  <c r="F1631" i="1" s="1"/>
  <c r="E1599" i="1"/>
  <c r="F1599" i="1" s="1"/>
  <c r="D1565" i="10"/>
  <c r="E1629" i="1"/>
  <c r="F1629" i="1" s="1"/>
  <c r="E1597" i="1"/>
  <c r="F1597" i="1" s="1"/>
  <c r="D1563" i="10"/>
  <c r="E1627" i="1"/>
  <c r="F1627" i="1" s="1"/>
  <c r="E1595" i="1"/>
  <c r="F1595" i="1" s="1"/>
  <c r="D1561" i="10"/>
  <c r="E1625" i="1"/>
  <c r="F1625" i="1" s="1"/>
  <c r="E1593" i="1"/>
  <c r="F1593" i="1" s="1"/>
  <c r="D1559" i="10"/>
  <c r="E1623" i="1"/>
  <c r="F1623" i="1" s="1"/>
  <c r="E1591" i="1"/>
  <c r="F1591" i="1" s="1"/>
  <c r="D1557" i="10"/>
  <c r="E1621" i="1"/>
  <c r="F1621" i="1" s="1"/>
  <c r="E1589" i="1"/>
  <c r="F1589" i="1" s="1"/>
  <c r="D1555" i="10"/>
  <c r="E1619" i="1"/>
  <c r="F1619" i="1" s="1"/>
  <c r="E1587" i="1"/>
  <c r="F1587" i="1" s="1"/>
  <c r="D1553" i="10"/>
  <c r="E1617" i="1"/>
  <c r="F1617" i="1" s="1"/>
  <c r="E1585" i="1"/>
  <c r="F1585" i="1" s="1"/>
  <c r="D1551" i="10"/>
  <c r="E1615" i="1"/>
  <c r="F1615" i="1" s="1"/>
  <c r="E1583" i="1"/>
  <c r="F1583" i="1" s="1"/>
  <c r="D1549" i="10"/>
  <c r="E1613" i="1"/>
  <c r="F1613" i="1" s="1"/>
  <c r="E1581" i="1"/>
  <c r="F1581" i="1" s="1"/>
  <c r="D1547" i="10"/>
  <c r="E1611" i="1"/>
  <c r="F1611" i="1" s="1"/>
  <c r="E1579" i="1"/>
  <c r="F1579" i="1" s="1"/>
  <c r="D1545" i="10"/>
  <c r="E1609" i="1"/>
  <c r="F1609" i="1" s="1"/>
  <c r="E1577" i="1"/>
  <c r="F1577" i="1" s="1"/>
  <c r="D1543" i="10"/>
  <c r="E1607" i="1"/>
  <c r="F1607" i="1" s="1"/>
  <c r="E1575" i="1"/>
  <c r="F1575" i="1" s="1"/>
  <c r="D1429" i="1"/>
  <c r="C1429" i="10" s="1"/>
  <c r="D1397" i="1"/>
  <c r="C1397" i="10" s="1"/>
  <c r="D1439" i="1"/>
  <c r="C1439" i="10" s="1"/>
  <c r="D1407" i="1"/>
  <c r="C1407" i="10" s="1"/>
  <c r="D1434" i="1"/>
  <c r="C1434" i="10" s="1"/>
  <c r="D1402" i="1"/>
  <c r="C1402" i="10" s="1"/>
  <c r="D1426" i="1"/>
  <c r="C1426" i="10" s="1"/>
  <c r="D1394" i="1"/>
  <c r="C1394" i="10" s="1"/>
  <c r="B1360" i="1"/>
  <c r="D1424" i="1"/>
  <c r="C1424" i="10" s="1"/>
  <c r="D1392" i="1"/>
  <c r="C1392" i="10" s="1"/>
  <c r="B1371" i="1"/>
  <c r="D1435" i="1"/>
  <c r="C1435" i="10" s="1"/>
  <c r="D1403" i="1"/>
  <c r="C1403" i="10" s="1"/>
  <c r="D1422" i="1"/>
  <c r="C1422" i="10" s="1"/>
  <c r="D1390" i="1"/>
  <c r="C1390" i="10" s="1"/>
  <c r="D1420" i="1"/>
  <c r="C1420" i="10" s="1"/>
  <c r="D1388" i="1"/>
  <c r="C1388" i="10" s="1"/>
  <c r="C1354" i="1"/>
  <c r="B1354" i="10" s="1"/>
  <c r="D1418" i="1"/>
  <c r="C1418" i="10" s="1"/>
  <c r="D1386" i="1"/>
  <c r="C1386" i="10" s="1"/>
  <c r="D1416" i="1"/>
  <c r="C1416" i="10" s="1"/>
  <c r="D1384" i="1"/>
  <c r="C1384" i="10" s="1"/>
  <c r="C1350" i="1"/>
  <c r="B1350" i="10" s="1"/>
  <c r="D1414" i="1"/>
  <c r="C1414" i="10" s="1"/>
  <c r="D1382" i="1"/>
  <c r="C1382" i="10" s="1"/>
  <c r="D1433" i="1"/>
  <c r="C1433" i="10" s="1"/>
  <c r="D1401" i="1"/>
  <c r="C1401" i="10" s="1"/>
  <c r="D1425" i="1"/>
  <c r="C1425" i="10" s="1"/>
  <c r="D1393" i="1"/>
  <c r="C1393" i="10" s="1"/>
  <c r="B1366" i="1"/>
  <c r="D1430" i="1"/>
  <c r="C1430" i="10" s="1"/>
  <c r="D1398" i="1"/>
  <c r="C1398" i="10" s="1"/>
  <c r="D1431" i="1"/>
  <c r="C1431" i="10" s="1"/>
  <c r="D1399" i="1"/>
  <c r="C1399" i="10" s="1"/>
  <c r="D1427" i="1"/>
  <c r="C1427" i="10" s="1"/>
  <c r="D1395" i="1"/>
  <c r="C1395" i="10" s="1"/>
  <c r="D1443" i="1"/>
  <c r="C1443" i="10" s="1"/>
  <c r="D1411" i="1"/>
  <c r="C1411" i="10" s="1"/>
  <c r="D1441" i="1"/>
  <c r="C1441" i="10" s="1"/>
  <c r="D1409" i="1"/>
  <c r="C1409" i="10" s="1"/>
  <c r="D1437" i="1"/>
  <c r="C1437" i="10" s="1"/>
  <c r="D1405" i="1"/>
  <c r="C1405" i="10" s="1"/>
  <c r="D1432" i="1"/>
  <c r="C1432" i="10" s="1"/>
  <c r="D1400" i="1"/>
  <c r="C1400" i="10" s="1"/>
  <c r="D1428" i="1"/>
  <c r="C1428" i="10" s="1"/>
  <c r="D1396" i="1"/>
  <c r="C1396" i="10" s="1"/>
  <c r="D1436" i="1"/>
  <c r="C1436" i="10" s="1"/>
  <c r="D1404" i="1"/>
  <c r="C1404" i="10" s="1"/>
  <c r="B1374" i="1"/>
  <c r="D1438" i="1"/>
  <c r="C1438" i="10" s="1"/>
  <c r="D1406" i="1"/>
  <c r="C1406" i="10" s="1"/>
  <c r="B1376" i="1"/>
  <c r="D1440" i="1"/>
  <c r="C1440" i="10" s="1"/>
  <c r="D1408" i="1"/>
  <c r="C1408" i="10" s="1"/>
  <c r="D1442" i="1"/>
  <c r="C1442" i="10" s="1"/>
  <c r="D1410" i="1"/>
  <c r="C1410" i="10" s="1"/>
  <c r="D1423" i="1"/>
  <c r="C1423" i="10" s="1"/>
  <c r="D1391" i="1"/>
  <c r="C1391" i="10" s="1"/>
  <c r="D1421" i="1"/>
  <c r="C1421" i="10" s="1"/>
  <c r="D1389" i="1"/>
  <c r="C1389" i="10" s="1"/>
  <c r="B1355" i="1"/>
  <c r="D1419" i="1"/>
  <c r="C1419" i="10" s="1"/>
  <c r="D1387" i="1"/>
  <c r="C1387" i="10" s="1"/>
  <c r="B1353" i="1"/>
  <c r="D1417" i="1"/>
  <c r="C1417" i="10" s="1"/>
  <c r="D1385" i="1"/>
  <c r="C1385" i="10" s="1"/>
  <c r="B1351" i="1"/>
  <c r="D1415" i="1"/>
  <c r="C1415" i="10" s="1"/>
  <c r="D1383" i="1"/>
  <c r="C1383" i="10" s="1"/>
  <c r="D1347" i="1"/>
  <c r="C1347" i="10" s="1"/>
  <c r="D1315" i="1"/>
  <c r="C1315" i="10" s="1"/>
  <c r="D1330" i="1"/>
  <c r="C1330" i="10" s="1"/>
  <c r="D1298" i="1"/>
  <c r="C1298" i="10" s="1"/>
  <c r="B1270" i="1"/>
  <c r="D1334" i="1"/>
  <c r="C1334" i="10" s="1"/>
  <c r="D1302" i="1"/>
  <c r="C1302" i="10" s="1"/>
  <c r="D1338" i="1"/>
  <c r="C1338" i="10" s="1"/>
  <c r="D1306" i="1"/>
  <c r="C1306" i="10" s="1"/>
  <c r="B1279" i="1"/>
  <c r="D1343" i="1"/>
  <c r="C1343" i="10" s="1"/>
  <c r="D1311" i="1"/>
  <c r="C1311" i="10" s="1"/>
  <c r="B1265" i="1"/>
  <c r="D1329" i="1"/>
  <c r="C1329" i="10" s="1"/>
  <c r="D1297" i="1"/>
  <c r="C1297" i="10" s="1"/>
  <c r="D1333" i="1"/>
  <c r="C1333" i="10" s="1"/>
  <c r="D1301" i="1"/>
  <c r="C1301" i="10" s="1"/>
  <c r="B1273" i="1"/>
  <c r="D1337" i="1"/>
  <c r="C1337" i="10" s="1"/>
  <c r="D1305" i="1"/>
  <c r="C1305" i="10" s="1"/>
  <c r="B1276" i="1"/>
  <c r="D1340" i="1"/>
  <c r="C1340" i="10" s="1"/>
  <c r="D1308" i="1"/>
  <c r="C1308" i="10" s="1"/>
  <c r="B1278" i="1"/>
  <c r="D1342" i="1"/>
  <c r="C1342" i="10" s="1"/>
  <c r="D1310" i="1"/>
  <c r="C1310" i="10" s="1"/>
  <c r="D1344" i="1"/>
  <c r="C1344" i="10" s="1"/>
  <c r="D1312" i="1"/>
  <c r="C1312" i="10" s="1"/>
  <c r="D1346" i="1"/>
  <c r="C1346" i="10" s="1"/>
  <c r="D1314" i="1"/>
  <c r="C1314" i="10" s="1"/>
  <c r="D1326" i="1"/>
  <c r="C1326" i="10" s="1"/>
  <c r="D1294" i="1"/>
  <c r="C1294" i="10" s="1"/>
  <c r="C1260" i="1"/>
  <c r="B1260" i="10" s="1"/>
  <c r="D1324" i="1"/>
  <c r="C1324" i="10" s="1"/>
  <c r="D1292" i="1"/>
  <c r="C1292" i="10" s="1"/>
  <c r="D1322" i="1"/>
  <c r="C1322" i="10" s="1"/>
  <c r="D1290" i="1"/>
  <c r="C1290" i="10" s="1"/>
  <c r="D1320" i="1"/>
  <c r="C1320" i="10" s="1"/>
  <c r="D1288" i="1"/>
  <c r="C1288" i="10" s="1"/>
  <c r="C1254" i="1"/>
  <c r="B1254" i="10" s="1"/>
  <c r="D1318" i="1"/>
  <c r="C1318" i="10" s="1"/>
  <c r="D1286" i="1"/>
  <c r="C1286" i="10" s="1"/>
  <c r="D1282" i="10"/>
  <c r="E1346" i="1"/>
  <c r="F1346" i="1" s="1"/>
  <c r="E1314" i="1"/>
  <c r="F1314" i="1" s="1"/>
  <c r="D1280" i="10"/>
  <c r="E1344" i="1"/>
  <c r="F1344" i="1" s="1"/>
  <c r="E1312" i="1"/>
  <c r="F1312" i="1" s="1"/>
  <c r="D1278" i="10"/>
  <c r="E1342" i="1"/>
  <c r="F1342" i="1" s="1"/>
  <c r="E1310" i="1"/>
  <c r="F1310" i="1" s="1"/>
  <c r="D1276" i="10"/>
  <c r="E1340" i="1"/>
  <c r="F1340" i="1" s="1"/>
  <c r="E1308" i="1"/>
  <c r="F1308" i="1" s="1"/>
  <c r="D1274" i="10"/>
  <c r="E1338" i="1"/>
  <c r="F1338" i="1" s="1"/>
  <c r="E1306" i="1"/>
  <c r="F1306" i="1" s="1"/>
  <c r="D1272" i="10"/>
  <c r="E1336" i="1"/>
  <c r="F1336" i="1" s="1"/>
  <c r="E1304" i="1"/>
  <c r="F1304" i="1" s="1"/>
  <c r="D1270" i="10"/>
  <c r="E1334" i="1"/>
  <c r="F1334" i="1" s="1"/>
  <c r="E1302" i="1"/>
  <c r="F1302" i="1" s="1"/>
  <c r="D1268" i="10"/>
  <c r="E1332" i="1"/>
  <c r="F1332" i="1" s="1"/>
  <c r="E1300" i="1"/>
  <c r="F1300" i="1" s="1"/>
  <c r="D1266" i="10"/>
  <c r="E1330" i="1"/>
  <c r="F1330" i="1" s="1"/>
  <c r="E1298" i="1"/>
  <c r="F1298" i="1" s="1"/>
  <c r="D1264" i="10"/>
  <c r="E1328" i="1"/>
  <c r="F1328" i="1" s="1"/>
  <c r="E1296" i="1"/>
  <c r="F1296" i="1" s="1"/>
  <c r="D1262" i="10"/>
  <c r="E1326" i="1"/>
  <c r="F1326" i="1" s="1"/>
  <c r="E1294" i="1"/>
  <c r="F1294" i="1" s="1"/>
  <c r="D1260" i="10"/>
  <c r="E1324" i="1"/>
  <c r="F1324" i="1" s="1"/>
  <c r="E1292" i="1"/>
  <c r="F1292" i="1" s="1"/>
  <c r="D1258" i="10"/>
  <c r="E1322" i="1"/>
  <c r="F1322" i="1" s="1"/>
  <c r="E1290" i="1"/>
  <c r="F1290" i="1" s="1"/>
  <c r="D1256" i="10"/>
  <c r="E1320" i="1"/>
  <c r="F1320" i="1" s="1"/>
  <c r="E1288" i="1"/>
  <c r="F1288" i="1" s="1"/>
  <c r="D1254" i="10"/>
  <c r="E1318" i="1"/>
  <c r="F1318" i="1" s="1"/>
  <c r="E1286" i="1"/>
  <c r="F1286" i="1" s="1"/>
  <c r="B1264" i="1"/>
  <c r="D1328" i="1"/>
  <c r="C1328" i="10" s="1"/>
  <c r="D1296" i="1"/>
  <c r="C1296" i="10" s="1"/>
  <c r="B1268" i="1"/>
  <c r="D1332" i="1"/>
  <c r="C1332" i="10" s="1"/>
  <c r="D1300" i="1"/>
  <c r="C1300" i="10" s="1"/>
  <c r="D1336" i="1"/>
  <c r="C1336" i="10" s="1"/>
  <c r="D1304" i="1"/>
  <c r="C1304" i="10" s="1"/>
  <c r="D1341" i="1"/>
  <c r="C1341" i="10" s="1"/>
  <c r="D1309" i="1"/>
  <c r="C1309" i="10" s="1"/>
  <c r="B1281" i="1"/>
  <c r="D1345" i="1"/>
  <c r="C1345" i="10" s="1"/>
  <c r="D1313" i="1"/>
  <c r="C1313" i="10" s="1"/>
  <c r="D1339" i="1"/>
  <c r="C1339" i="10" s="1"/>
  <c r="D1307" i="1"/>
  <c r="C1307" i="10" s="1"/>
  <c r="B1267" i="1"/>
  <c r="D1331" i="1"/>
  <c r="C1331" i="10" s="1"/>
  <c r="D1299" i="1"/>
  <c r="C1299" i="10" s="1"/>
  <c r="D1335" i="1"/>
  <c r="C1335" i="10" s="1"/>
  <c r="D1303" i="1"/>
  <c r="C1303" i="10" s="1"/>
  <c r="B1263" i="1"/>
  <c r="D1327" i="1"/>
  <c r="C1327" i="10" s="1"/>
  <c r="D1295" i="1"/>
  <c r="C1295" i="10" s="1"/>
  <c r="B1261" i="1"/>
  <c r="D1325" i="1"/>
  <c r="C1325" i="10" s="1"/>
  <c r="D1293" i="1"/>
  <c r="C1293" i="10" s="1"/>
  <c r="B1259" i="1"/>
  <c r="D1323" i="1"/>
  <c r="C1323" i="10" s="1"/>
  <c r="D1291" i="1"/>
  <c r="C1291" i="10" s="1"/>
  <c r="C1257" i="1"/>
  <c r="B1257" i="10" s="1"/>
  <c r="D1321" i="1"/>
  <c r="C1321" i="10" s="1"/>
  <c r="D1289" i="1"/>
  <c r="C1289" i="10" s="1"/>
  <c r="D1319" i="1"/>
  <c r="C1319" i="10" s="1"/>
  <c r="D1287" i="1"/>
  <c r="C1287" i="10" s="1"/>
  <c r="D1283" i="10"/>
  <c r="E1347" i="1"/>
  <c r="F1347" i="1" s="1"/>
  <c r="E1315" i="1"/>
  <c r="F1315" i="1" s="1"/>
  <c r="D1281" i="10"/>
  <c r="E1345" i="1"/>
  <c r="F1345" i="1" s="1"/>
  <c r="E1313" i="1"/>
  <c r="F1313" i="1" s="1"/>
  <c r="D1279" i="10"/>
  <c r="E1343" i="1"/>
  <c r="F1343" i="1" s="1"/>
  <c r="E1311" i="1"/>
  <c r="F1311" i="1" s="1"/>
  <c r="D1277" i="10"/>
  <c r="E1341" i="1"/>
  <c r="F1341" i="1" s="1"/>
  <c r="E1309" i="1"/>
  <c r="F1309" i="1" s="1"/>
  <c r="D1275" i="10"/>
  <c r="E1339" i="1"/>
  <c r="F1339" i="1" s="1"/>
  <c r="E1307" i="1"/>
  <c r="F1307" i="1" s="1"/>
  <c r="D1273" i="10"/>
  <c r="E1337" i="1"/>
  <c r="F1337" i="1" s="1"/>
  <c r="E1305" i="1"/>
  <c r="F1305" i="1" s="1"/>
  <c r="D1271" i="10"/>
  <c r="E1335" i="1"/>
  <c r="F1335" i="1" s="1"/>
  <c r="E1303" i="1"/>
  <c r="F1303" i="1" s="1"/>
  <c r="D1269" i="10"/>
  <c r="E1333" i="1"/>
  <c r="F1333" i="1" s="1"/>
  <c r="E1301" i="1"/>
  <c r="F1301" i="1" s="1"/>
  <c r="D1267" i="10"/>
  <c r="E1331" i="1"/>
  <c r="F1331" i="1" s="1"/>
  <c r="E1299" i="1"/>
  <c r="F1299" i="1" s="1"/>
  <c r="D1265" i="10"/>
  <c r="E1329" i="1"/>
  <c r="F1329" i="1" s="1"/>
  <c r="E1297" i="1"/>
  <c r="F1297" i="1" s="1"/>
  <c r="D1263" i="10"/>
  <c r="E1327" i="1"/>
  <c r="F1327" i="1" s="1"/>
  <c r="E1295" i="1"/>
  <c r="F1295" i="1" s="1"/>
  <c r="D1261" i="10"/>
  <c r="E1325" i="1"/>
  <c r="F1325" i="1" s="1"/>
  <c r="E1293" i="1"/>
  <c r="F1293" i="1" s="1"/>
  <c r="D1259" i="10"/>
  <c r="E1323" i="1"/>
  <c r="F1323" i="1" s="1"/>
  <c r="E1291" i="1"/>
  <c r="F1291" i="1" s="1"/>
  <c r="D1257" i="10"/>
  <c r="E1321" i="1"/>
  <c r="F1321" i="1" s="1"/>
  <c r="E1289" i="1"/>
  <c r="F1289" i="1" s="1"/>
  <c r="D1255" i="10"/>
  <c r="E1319" i="1"/>
  <c r="F1319" i="1" s="1"/>
  <c r="E1287" i="1"/>
  <c r="F1287" i="1" s="1"/>
  <c r="B1170" i="1"/>
  <c r="D1234" i="1"/>
  <c r="C1234" i="10" s="1"/>
  <c r="D1202" i="1"/>
  <c r="C1202" i="10" s="1"/>
  <c r="B1178" i="1"/>
  <c r="D1242" i="1"/>
  <c r="C1242" i="10" s="1"/>
  <c r="D1210" i="1"/>
  <c r="C1210" i="10" s="1"/>
  <c r="D1247" i="1"/>
  <c r="C1247" i="10" s="1"/>
  <c r="D1215" i="1"/>
  <c r="C1215" i="10" s="1"/>
  <c r="B1173" i="1"/>
  <c r="D1237" i="1"/>
  <c r="C1237" i="10" s="1"/>
  <c r="D1205" i="1"/>
  <c r="C1205" i="10" s="1"/>
  <c r="B1177" i="1"/>
  <c r="D1241" i="1"/>
  <c r="C1241" i="10" s="1"/>
  <c r="D1209" i="1"/>
  <c r="C1209" i="10" s="1"/>
  <c r="B1180" i="1"/>
  <c r="D1244" i="1"/>
  <c r="C1244" i="10" s="1"/>
  <c r="D1212" i="1"/>
  <c r="C1212" i="10" s="1"/>
  <c r="B1182" i="1"/>
  <c r="D1246" i="1"/>
  <c r="C1246" i="10" s="1"/>
  <c r="D1214" i="1"/>
  <c r="C1214" i="10" s="1"/>
  <c r="D1230" i="1"/>
  <c r="C1230" i="10" s="1"/>
  <c r="D1198" i="1"/>
  <c r="C1198" i="10" s="1"/>
  <c r="D1228" i="1"/>
  <c r="C1228" i="10" s="1"/>
  <c r="D1196" i="1"/>
  <c r="C1196" i="10" s="1"/>
  <c r="D1226" i="1"/>
  <c r="C1226" i="10" s="1"/>
  <c r="D1194" i="1"/>
  <c r="C1194" i="10" s="1"/>
  <c r="D1224" i="1"/>
  <c r="C1224" i="10" s="1"/>
  <c r="D1192" i="1"/>
  <c r="C1192" i="10" s="1"/>
  <c r="D1222" i="1"/>
  <c r="C1222" i="10" s="1"/>
  <c r="D1190" i="1"/>
  <c r="C1190" i="10" s="1"/>
  <c r="D1186" i="10"/>
  <c r="E1250" i="1"/>
  <c r="F1250" i="1" s="1"/>
  <c r="E1218" i="1"/>
  <c r="F1218" i="1" s="1"/>
  <c r="D1184" i="10"/>
  <c r="E1248" i="1"/>
  <c r="F1248" i="1" s="1"/>
  <c r="E1216" i="1"/>
  <c r="F1216" i="1" s="1"/>
  <c r="D1182" i="10"/>
  <c r="E1246" i="1"/>
  <c r="F1246" i="1" s="1"/>
  <c r="E1214" i="1"/>
  <c r="F1214" i="1" s="1"/>
  <c r="D1180" i="10"/>
  <c r="E1244" i="1"/>
  <c r="F1244" i="1" s="1"/>
  <c r="E1212" i="1"/>
  <c r="F1212" i="1" s="1"/>
  <c r="D1178" i="10"/>
  <c r="E1242" i="1"/>
  <c r="F1242" i="1" s="1"/>
  <c r="E1210" i="1"/>
  <c r="F1210" i="1" s="1"/>
  <c r="D1176" i="10"/>
  <c r="E1240" i="1"/>
  <c r="F1240" i="1" s="1"/>
  <c r="E1208" i="1"/>
  <c r="F1208" i="1" s="1"/>
  <c r="D1174" i="10"/>
  <c r="E1238" i="1"/>
  <c r="F1238" i="1" s="1"/>
  <c r="E1206" i="1"/>
  <c r="F1206" i="1" s="1"/>
  <c r="D1172" i="10"/>
  <c r="E1236" i="1"/>
  <c r="F1236" i="1" s="1"/>
  <c r="E1204" i="1"/>
  <c r="F1204" i="1" s="1"/>
  <c r="D1170" i="10"/>
  <c r="E1234" i="1"/>
  <c r="F1234" i="1" s="1"/>
  <c r="E1202" i="1"/>
  <c r="F1202" i="1" s="1"/>
  <c r="D1168" i="10"/>
  <c r="E1232" i="1"/>
  <c r="F1232" i="1" s="1"/>
  <c r="E1200" i="1"/>
  <c r="F1200" i="1" s="1"/>
  <c r="D1166" i="10"/>
  <c r="E1230" i="1"/>
  <c r="F1230" i="1" s="1"/>
  <c r="E1198" i="1"/>
  <c r="F1198" i="1" s="1"/>
  <c r="D1164" i="10"/>
  <c r="E1228" i="1"/>
  <c r="F1228" i="1" s="1"/>
  <c r="E1196" i="1"/>
  <c r="F1196" i="1" s="1"/>
  <c r="D1162" i="10"/>
  <c r="E1226" i="1"/>
  <c r="F1226" i="1" s="1"/>
  <c r="E1194" i="1"/>
  <c r="F1194" i="1" s="1"/>
  <c r="D1160" i="10"/>
  <c r="E1224" i="1"/>
  <c r="F1224" i="1" s="1"/>
  <c r="E1192" i="1"/>
  <c r="F1192" i="1" s="1"/>
  <c r="D1158" i="10"/>
  <c r="E1222" i="1"/>
  <c r="F1222" i="1" s="1"/>
  <c r="E1190" i="1"/>
  <c r="F1190" i="1" s="1"/>
  <c r="B1174" i="1"/>
  <c r="D1238" i="1"/>
  <c r="C1238" i="10" s="1"/>
  <c r="D1206" i="1"/>
  <c r="C1206" i="10" s="1"/>
  <c r="B1187" i="1"/>
  <c r="D1251" i="1"/>
  <c r="C1251" i="10" s="1"/>
  <c r="D1219" i="1"/>
  <c r="C1219" i="10" s="1"/>
  <c r="B1169" i="1"/>
  <c r="D1233" i="1"/>
  <c r="C1233" i="10" s="1"/>
  <c r="D1201" i="1"/>
  <c r="C1201" i="10" s="1"/>
  <c r="B1184" i="1"/>
  <c r="D1248" i="1"/>
  <c r="C1248" i="10" s="1"/>
  <c r="D1216" i="1"/>
  <c r="C1216" i="10" s="1"/>
  <c r="B1186" i="1"/>
  <c r="D1250" i="1"/>
  <c r="C1250" i="10" s="1"/>
  <c r="D1218" i="1"/>
  <c r="C1218" i="10" s="1"/>
  <c r="C1160" i="1"/>
  <c r="B1160" i="10" s="1"/>
  <c r="C1164" i="1"/>
  <c r="B1164" i="10" s="1"/>
  <c r="B1168" i="1"/>
  <c r="D1232" i="1"/>
  <c r="C1232" i="10" s="1"/>
  <c r="D1200" i="1"/>
  <c r="C1200" i="10" s="1"/>
  <c r="B1172" i="1"/>
  <c r="D1236" i="1"/>
  <c r="C1236" i="10" s="1"/>
  <c r="D1204" i="1"/>
  <c r="C1204" i="10" s="1"/>
  <c r="B1176" i="1"/>
  <c r="D1240" i="1"/>
  <c r="C1240" i="10" s="1"/>
  <c r="D1208" i="1"/>
  <c r="C1208" i="10" s="1"/>
  <c r="B1181" i="1"/>
  <c r="D1245" i="1"/>
  <c r="C1245" i="10" s="1"/>
  <c r="D1213" i="1"/>
  <c r="C1213" i="10" s="1"/>
  <c r="B1185" i="1"/>
  <c r="D1249" i="1"/>
  <c r="C1249" i="10" s="1"/>
  <c r="D1217" i="1"/>
  <c r="C1217" i="10" s="1"/>
  <c r="B1179" i="1"/>
  <c r="D1243" i="1"/>
  <c r="C1243" i="10" s="1"/>
  <c r="D1211" i="1"/>
  <c r="C1211" i="10" s="1"/>
  <c r="B1171" i="1"/>
  <c r="D1235" i="1"/>
  <c r="C1235" i="10" s="1"/>
  <c r="D1203" i="1"/>
  <c r="C1203" i="10" s="1"/>
  <c r="B1175" i="1"/>
  <c r="D1239" i="1"/>
  <c r="C1239" i="10" s="1"/>
  <c r="D1207" i="1"/>
  <c r="C1207" i="10" s="1"/>
  <c r="C1167" i="1"/>
  <c r="B1167" i="10" s="1"/>
  <c r="D1231" i="1"/>
  <c r="C1231" i="10" s="1"/>
  <c r="D1199" i="1"/>
  <c r="C1199" i="10" s="1"/>
  <c r="C1165" i="1"/>
  <c r="B1165" i="10" s="1"/>
  <c r="D1229" i="1"/>
  <c r="C1229" i="10" s="1"/>
  <c r="D1197" i="1"/>
  <c r="C1197" i="10" s="1"/>
  <c r="D1227" i="1"/>
  <c r="C1227" i="10" s="1"/>
  <c r="D1195" i="1"/>
  <c r="C1195" i="10" s="1"/>
  <c r="D1225" i="1"/>
  <c r="C1225" i="10" s="1"/>
  <c r="D1193" i="1"/>
  <c r="C1193" i="10" s="1"/>
  <c r="C1159" i="1"/>
  <c r="B1159" i="10" s="1"/>
  <c r="D1223" i="1"/>
  <c r="C1223" i="10" s="1"/>
  <c r="D1191" i="1"/>
  <c r="C1191" i="10" s="1"/>
  <c r="D1187" i="10"/>
  <c r="E1251" i="1"/>
  <c r="F1251" i="1" s="1"/>
  <c r="E1219" i="1"/>
  <c r="F1219" i="1" s="1"/>
  <c r="D1185" i="10"/>
  <c r="E1249" i="1"/>
  <c r="F1249" i="1" s="1"/>
  <c r="E1217" i="1"/>
  <c r="F1217" i="1" s="1"/>
  <c r="D1183" i="10"/>
  <c r="E1247" i="1"/>
  <c r="F1247" i="1" s="1"/>
  <c r="E1215" i="1"/>
  <c r="F1215" i="1" s="1"/>
  <c r="D1181" i="10"/>
  <c r="E1245" i="1"/>
  <c r="F1245" i="1" s="1"/>
  <c r="E1213" i="1"/>
  <c r="F1213" i="1" s="1"/>
  <c r="D1179" i="10"/>
  <c r="E1243" i="1"/>
  <c r="F1243" i="1" s="1"/>
  <c r="E1211" i="1"/>
  <c r="F1211" i="1" s="1"/>
  <c r="D1177" i="10"/>
  <c r="E1241" i="1"/>
  <c r="F1241" i="1" s="1"/>
  <c r="E1209" i="1"/>
  <c r="F1209" i="1" s="1"/>
  <c r="D1175" i="10"/>
  <c r="E1239" i="1"/>
  <c r="F1239" i="1" s="1"/>
  <c r="E1207" i="1"/>
  <c r="F1207" i="1" s="1"/>
  <c r="D1173" i="10"/>
  <c r="E1237" i="1"/>
  <c r="F1237" i="1" s="1"/>
  <c r="E1205" i="1"/>
  <c r="F1205" i="1" s="1"/>
  <c r="D1171" i="10"/>
  <c r="E1235" i="1"/>
  <c r="F1235" i="1" s="1"/>
  <c r="E1203" i="1"/>
  <c r="F1203" i="1" s="1"/>
  <c r="D1169" i="10"/>
  <c r="E1233" i="1"/>
  <c r="F1233" i="1" s="1"/>
  <c r="E1201" i="1"/>
  <c r="F1201" i="1" s="1"/>
  <c r="D1167" i="10"/>
  <c r="E1231" i="1"/>
  <c r="F1231" i="1" s="1"/>
  <c r="E1199" i="1"/>
  <c r="F1199" i="1" s="1"/>
  <c r="D1165" i="10"/>
  <c r="E1229" i="1"/>
  <c r="F1229" i="1" s="1"/>
  <c r="E1197" i="1"/>
  <c r="F1197" i="1" s="1"/>
  <c r="D1163" i="10"/>
  <c r="E1227" i="1"/>
  <c r="F1227" i="1" s="1"/>
  <c r="E1195" i="1"/>
  <c r="F1195" i="1" s="1"/>
  <c r="D1161" i="10"/>
  <c r="E1225" i="1"/>
  <c r="F1225" i="1" s="1"/>
  <c r="E1193" i="1"/>
  <c r="F1193" i="1" s="1"/>
  <c r="D1159" i="10"/>
  <c r="E1223" i="1"/>
  <c r="F1223" i="1" s="1"/>
  <c r="E1191" i="1"/>
  <c r="F1191" i="1" s="1"/>
  <c r="D1145" i="1"/>
  <c r="C1145" i="10" s="1"/>
  <c r="D1113" i="1"/>
  <c r="C1113" i="10" s="1"/>
  <c r="D1141" i="1"/>
  <c r="C1141" i="10" s="1"/>
  <c r="D1109" i="1"/>
  <c r="C1109" i="10" s="1"/>
  <c r="D1143" i="1"/>
  <c r="C1143" i="10" s="1"/>
  <c r="D1111" i="1"/>
  <c r="C1111" i="10" s="1"/>
  <c r="D1139" i="1"/>
  <c r="C1139" i="10" s="1"/>
  <c r="D1107" i="1"/>
  <c r="C1107" i="10" s="1"/>
  <c r="D1153" i="1"/>
  <c r="C1153" i="10" s="1"/>
  <c r="D1121" i="1"/>
  <c r="C1121" i="10" s="1"/>
  <c r="D1149" i="1"/>
  <c r="C1149" i="10" s="1"/>
  <c r="D1117" i="1"/>
  <c r="C1117" i="10" s="1"/>
  <c r="D1144" i="1"/>
  <c r="C1144" i="10" s="1"/>
  <c r="D1112" i="1"/>
  <c r="C1112" i="10" s="1"/>
  <c r="D1140" i="1"/>
  <c r="C1140" i="10" s="1"/>
  <c r="D1108" i="1"/>
  <c r="C1108" i="10" s="1"/>
  <c r="B1072" i="1"/>
  <c r="D1136" i="1"/>
  <c r="C1136" i="10" s="1"/>
  <c r="D1104" i="1"/>
  <c r="C1104" i="10" s="1"/>
  <c r="D1147" i="1"/>
  <c r="C1147" i="10" s="1"/>
  <c r="D1115" i="1"/>
  <c r="C1115" i="10" s="1"/>
  <c r="D1134" i="1"/>
  <c r="C1134" i="10" s="1"/>
  <c r="D1102" i="1"/>
  <c r="C1102" i="10" s="1"/>
  <c r="D1132" i="1"/>
  <c r="C1132" i="10" s="1"/>
  <c r="D1100" i="1"/>
  <c r="C1100" i="10" s="1"/>
  <c r="D1130" i="1"/>
  <c r="C1130" i="10" s="1"/>
  <c r="D1098" i="1"/>
  <c r="C1098" i="10" s="1"/>
  <c r="B1064" i="1"/>
  <c r="D1096" i="1"/>
  <c r="C1096" i="10" s="1"/>
  <c r="D1128" i="1"/>
  <c r="C1128" i="10" s="1"/>
  <c r="D1094" i="1"/>
  <c r="C1094" i="10" s="1"/>
  <c r="D1126" i="1"/>
  <c r="C1126" i="10" s="1"/>
  <c r="D1090" i="10"/>
  <c r="E1154" i="1"/>
  <c r="F1154" i="1" s="1"/>
  <c r="E1122" i="1"/>
  <c r="F1122" i="1" s="1"/>
  <c r="D1088" i="10"/>
  <c r="E1152" i="1"/>
  <c r="F1152" i="1" s="1"/>
  <c r="E1120" i="1"/>
  <c r="F1120" i="1" s="1"/>
  <c r="D1086" i="10"/>
  <c r="E1150" i="1"/>
  <c r="F1150" i="1" s="1"/>
  <c r="E1118" i="1"/>
  <c r="F1118" i="1" s="1"/>
  <c r="D1084" i="10"/>
  <c r="E1148" i="1"/>
  <c r="F1148" i="1" s="1"/>
  <c r="E1116" i="1"/>
  <c r="F1116" i="1" s="1"/>
  <c r="D1082" i="10"/>
  <c r="E1146" i="1"/>
  <c r="F1146" i="1" s="1"/>
  <c r="E1114" i="1"/>
  <c r="F1114" i="1" s="1"/>
  <c r="D1080" i="10"/>
  <c r="E1144" i="1"/>
  <c r="F1144" i="1" s="1"/>
  <c r="E1112" i="1"/>
  <c r="F1112" i="1" s="1"/>
  <c r="D1078" i="10"/>
  <c r="E1142" i="1"/>
  <c r="F1142" i="1" s="1"/>
  <c r="E1110" i="1"/>
  <c r="F1110" i="1" s="1"/>
  <c r="D1076" i="10"/>
  <c r="E1140" i="1"/>
  <c r="F1140" i="1" s="1"/>
  <c r="E1108" i="1"/>
  <c r="F1108" i="1" s="1"/>
  <c r="D1074" i="10"/>
  <c r="E1138" i="1"/>
  <c r="F1138" i="1" s="1"/>
  <c r="E1106" i="1"/>
  <c r="F1106" i="1" s="1"/>
  <c r="D1072" i="10"/>
  <c r="E1136" i="1"/>
  <c r="F1136" i="1" s="1"/>
  <c r="E1104" i="1"/>
  <c r="F1104" i="1" s="1"/>
  <c r="D1070" i="10"/>
  <c r="E1134" i="1"/>
  <c r="F1134" i="1" s="1"/>
  <c r="E1102" i="1"/>
  <c r="F1102" i="1" s="1"/>
  <c r="D1068" i="10"/>
  <c r="E1100" i="1"/>
  <c r="F1100" i="1" s="1"/>
  <c r="E1132" i="1"/>
  <c r="F1132" i="1" s="1"/>
  <c r="D1066" i="10"/>
  <c r="E1098" i="1"/>
  <c r="F1098" i="1" s="1"/>
  <c r="E1130" i="1"/>
  <c r="F1130" i="1" s="1"/>
  <c r="D1064" i="10"/>
  <c r="E1128" i="1"/>
  <c r="F1128" i="1" s="1"/>
  <c r="E1096" i="1"/>
  <c r="F1096" i="1" s="1"/>
  <c r="D1062" i="10"/>
  <c r="E1126" i="1"/>
  <c r="F1126" i="1" s="1"/>
  <c r="E1094" i="1"/>
  <c r="F1094" i="1" s="1"/>
  <c r="D1137" i="1"/>
  <c r="C1137" i="10" s="1"/>
  <c r="D1105" i="1"/>
  <c r="C1105" i="10" s="1"/>
  <c r="D1151" i="1"/>
  <c r="C1151" i="10" s="1"/>
  <c r="D1119" i="1"/>
  <c r="C1119" i="10" s="1"/>
  <c r="D1146" i="1"/>
  <c r="C1146" i="10" s="1"/>
  <c r="D1114" i="1"/>
  <c r="C1114" i="10" s="1"/>
  <c r="D1142" i="1"/>
  <c r="C1142" i="10" s="1"/>
  <c r="D1110" i="1"/>
  <c r="C1110" i="10" s="1"/>
  <c r="B1074" i="1"/>
  <c r="D1138" i="1"/>
  <c r="C1138" i="10" s="1"/>
  <c r="D1106" i="1"/>
  <c r="C1106" i="10" s="1"/>
  <c r="B1091" i="1"/>
  <c r="D1155" i="1"/>
  <c r="C1155" i="10" s="1"/>
  <c r="D1123" i="1"/>
  <c r="C1123" i="10" s="1"/>
  <c r="B1084" i="1"/>
  <c r="D1148" i="1"/>
  <c r="C1148" i="10" s="1"/>
  <c r="D1116" i="1"/>
  <c r="C1116" i="10" s="1"/>
  <c r="B1086" i="1"/>
  <c r="D1150" i="1"/>
  <c r="C1150" i="10" s="1"/>
  <c r="D1118" i="1"/>
  <c r="C1118" i="10" s="1"/>
  <c r="D1152" i="1"/>
  <c r="C1152" i="10" s="1"/>
  <c r="D1120" i="1"/>
  <c r="C1120" i="10" s="1"/>
  <c r="D1154" i="1"/>
  <c r="C1154" i="10" s="1"/>
  <c r="D1122" i="1"/>
  <c r="C1122" i="10" s="1"/>
  <c r="C1071" i="1"/>
  <c r="B1071" i="10" s="1"/>
  <c r="D1135" i="1"/>
  <c r="C1135" i="10" s="1"/>
  <c r="D1103" i="1"/>
  <c r="C1103" i="10" s="1"/>
  <c r="C1069" i="1"/>
  <c r="B1069" i="10" s="1"/>
  <c r="D1133" i="1"/>
  <c r="C1133" i="10" s="1"/>
  <c r="D1101" i="1"/>
  <c r="C1101" i="10" s="1"/>
  <c r="C1067" i="1"/>
  <c r="B1067" i="10" s="1"/>
  <c r="D1131" i="1"/>
  <c r="C1131" i="10" s="1"/>
  <c r="D1099" i="1"/>
  <c r="C1099" i="10" s="1"/>
  <c r="C1065" i="1"/>
  <c r="B1065" i="10" s="1"/>
  <c r="D1129" i="1"/>
  <c r="C1129" i="10" s="1"/>
  <c r="D1097" i="1"/>
  <c r="C1097" i="10" s="1"/>
  <c r="C1063" i="1"/>
  <c r="B1063" i="10" s="1"/>
  <c r="D1127" i="1"/>
  <c r="C1127" i="10" s="1"/>
  <c r="D1095" i="1"/>
  <c r="C1095" i="10" s="1"/>
  <c r="D1091" i="10"/>
  <c r="E1155" i="1"/>
  <c r="F1155" i="1" s="1"/>
  <c r="E1123" i="1"/>
  <c r="F1123" i="1" s="1"/>
  <c r="D1089" i="10"/>
  <c r="E1153" i="1"/>
  <c r="F1153" i="1" s="1"/>
  <c r="E1121" i="1"/>
  <c r="F1121" i="1" s="1"/>
  <c r="D1087" i="10"/>
  <c r="E1151" i="1"/>
  <c r="F1151" i="1" s="1"/>
  <c r="E1119" i="1"/>
  <c r="F1119" i="1" s="1"/>
  <c r="D1085" i="10"/>
  <c r="E1149" i="1"/>
  <c r="F1149" i="1" s="1"/>
  <c r="E1117" i="1"/>
  <c r="F1117" i="1" s="1"/>
  <c r="D1083" i="10"/>
  <c r="E1147" i="1"/>
  <c r="F1147" i="1" s="1"/>
  <c r="E1115" i="1"/>
  <c r="F1115" i="1" s="1"/>
  <c r="D1081" i="10"/>
  <c r="E1145" i="1"/>
  <c r="F1145" i="1" s="1"/>
  <c r="E1113" i="1"/>
  <c r="F1113" i="1" s="1"/>
  <c r="D1079" i="10"/>
  <c r="E1143" i="1"/>
  <c r="F1143" i="1" s="1"/>
  <c r="E1111" i="1"/>
  <c r="F1111" i="1" s="1"/>
  <c r="D1077" i="10"/>
  <c r="E1141" i="1"/>
  <c r="F1141" i="1" s="1"/>
  <c r="E1109" i="1"/>
  <c r="F1109" i="1" s="1"/>
  <c r="D1075" i="10"/>
  <c r="E1139" i="1"/>
  <c r="F1139" i="1" s="1"/>
  <c r="E1107" i="1"/>
  <c r="F1107" i="1" s="1"/>
  <c r="D1073" i="10"/>
  <c r="E1137" i="1"/>
  <c r="F1137" i="1" s="1"/>
  <c r="E1105" i="1"/>
  <c r="F1105" i="1" s="1"/>
  <c r="D1071" i="10"/>
  <c r="E1135" i="1"/>
  <c r="F1135" i="1" s="1"/>
  <c r="E1103" i="1"/>
  <c r="F1103" i="1" s="1"/>
  <c r="D1069" i="10"/>
  <c r="E1133" i="1"/>
  <c r="F1133" i="1" s="1"/>
  <c r="E1101" i="1"/>
  <c r="F1101" i="1" s="1"/>
  <c r="D1067" i="10"/>
  <c r="E1131" i="1"/>
  <c r="F1131" i="1" s="1"/>
  <c r="E1099" i="1"/>
  <c r="F1099" i="1" s="1"/>
  <c r="D1065" i="10"/>
  <c r="E1129" i="1"/>
  <c r="F1129" i="1" s="1"/>
  <c r="E1097" i="1"/>
  <c r="F1097" i="1" s="1"/>
  <c r="D1063" i="10"/>
  <c r="E1095" i="1"/>
  <c r="F1095" i="1" s="1"/>
  <c r="E1127" i="1"/>
  <c r="F1127" i="1" s="1"/>
  <c r="D1044" i="1"/>
  <c r="C1044" i="10" s="1"/>
  <c r="D1012" i="1"/>
  <c r="C1012" i="10" s="1"/>
  <c r="B984" i="1"/>
  <c r="D1048" i="1"/>
  <c r="C1048" i="10" s="1"/>
  <c r="D1016" i="1"/>
  <c r="C1016" i="10" s="1"/>
  <c r="B989" i="1"/>
  <c r="D1053" i="1"/>
  <c r="C1053" i="10" s="1"/>
  <c r="D1021" i="1"/>
  <c r="C1021" i="10" s="1"/>
  <c r="D1057" i="1"/>
  <c r="C1057" i="10" s="1"/>
  <c r="D1025" i="1"/>
  <c r="C1025" i="10" s="1"/>
  <c r="B979" i="1"/>
  <c r="D1043" i="1"/>
  <c r="C1043" i="10" s="1"/>
  <c r="D1011" i="1"/>
  <c r="C1011" i="10" s="1"/>
  <c r="D1047" i="1"/>
  <c r="C1047" i="10" s="1"/>
  <c r="D1015" i="1"/>
  <c r="C1015" i="10" s="1"/>
  <c r="D1052" i="1"/>
  <c r="C1052" i="10" s="1"/>
  <c r="D1020" i="1"/>
  <c r="C1020" i="10" s="1"/>
  <c r="D1054" i="1"/>
  <c r="C1054" i="10" s="1"/>
  <c r="D1022" i="1"/>
  <c r="C1022" i="10" s="1"/>
  <c r="D1056" i="1"/>
  <c r="C1056" i="10" s="1"/>
  <c r="D1024" i="1"/>
  <c r="C1024" i="10" s="1"/>
  <c r="D1058" i="1"/>
  <c r="C1058" i="10" s="1"/>
  <c r="D1026" i="1"/>
  <c r="C1026" i="10" s="1"/>
  <c r="D1038" i="1"/>
  <c r="C1038" i="10" s="1"/>
  <c r="D1006" i="1"/>
  <c r="C1006" i="10" s="1"/>
  <c r="D1036" i="1"/>
  <c r="C1036" i="10" s="1"/>
  <c r="D1004" i="1"/>
  <c r="C1004" i="10" s="1"/>
  <c r="D1034" i="1"/>
  <c r="C1034" i="10" s="1"/>
  <c r="D1002" i="1"/>
  <c r="C1002" i="10" s="1"/>
  <c r="D1032" i="1"/>
  <c r="C1032" i="10" s="1"/>
  <c r="D1000" i="1"/>
  <c r="C1000" i="10" s="1"/>
  <c r="D1030" i="1"/>
  <c r="C1030" i="10" s="1"/>
  <c r="D998" i="1"/>
  <c r="C998" i="10" s="1"/>
  <c r="D994" i="10"/>
  <c r="E1058" i="1"/>
  <c r="F1058" i="1" s="1"/>
  <c r="E1026" i="1"/>
  <c r="F1026" i="1" s="1"/>
  <c r="D992" i="10"/>
  <c r="E1056" i="1"/>
  <c r="F1056" i="1" s="1"/>
  <c r="E1024" i="1"/>
  <c r="F1024" i="1" s="1"/>
  <c r="D990" i="10"/>
  <c r="E1054" i="1"/>
  <c r="F1054" i="1" s="1"/>
  <c r="E1022" i="1"/>
  <c r="F1022" i="1" s="1"/>
  <c r="D988" i="10"/>
  <c r="E1052" i="1"/>
  <c r="F1052" i="1" s="1"/>
  <c r="E1020" i="1"/>
  <c r="F1020" i="1" s="1"/>
  <c r="D986" i="10"/>
  <c r="E1050" i="1"/>
  <c r="F1050" i="1" s="1"/>
  <c r="E1018" i="1"/>
  <c r="F1018" i="1" s="1"/>
  <c r="D984" i="10"/>
  <c r="E1048" i="1"/>
  <c r="F1048" i="1" s="1"/>
  <c r="E1016" i="1"/>
  <c r="F1016" i="1" s="1"/>
  <c r="D982" i="10"/>
  <c r="E1046" i="1"/>
  <c r="F1046" i="1" s="1"/>
  <c r="E1014" i="1"/>
  <c r="F1014" i="1" s="1"/>
  <c r="D980" i="10"/>
  <c r="E1044" i="1"/>
  <c r="F1044" i="1" s="1"/>
  <c r="E1012" i="1"/>
  <c r="F1012" i="1" s="1"/>
  <c r="D978" i="10"/>
  <c r="E1042" i="1"/>
  <c r="F1042" i="1" s="1"/>
  <c r="E1010" i="1"/>
  <c r="F1010" i="1" s="1"/>
  <c r="D976" i="10"/>
  <c r="E1040" i="1"/>
  <c r="F1040" i="1" s="1"/>
  <c r="E1008" i="1"/>
  <c r="F1008" i="1" s="1"/>
  <c r="D974" i="10"/>
  <c r="E1038" i="1"/>
  <c r="F1038" i="1" s="1"/>
  <c r="E1006" i="1"/>
  <c r="F1006" i="1" s="1"/>
  <c r="D972" i="10"/>
  <c r="E1004" i="1"/>
  <c r="F1004" i="1" s="1"/>
  <c r="E1036" i="1"/>
  <c r="F1036" i="1" s="1"/>
  <c r="D970" i="10"/>
  <c r="E1002" i="1"/>
  <c r="F1002" i="1" s="1"/>
  <c r="E1034" i="1"/>
  <c r="F1034" i="1" s="1"/>
  <c r="D968" i="10"/>
  <c r="E1032" i="1"/>
  <c r="F1032" i="1" s="1"/>
  <c r="E1000" i="1"/>
  <c r="F1000" i="1" s="1"/>
  <c r="D966" i="10"/>
  <c r="E1030" i="1"/>
  <c r="F1030" i="1" s="1"/>
  <c r="E998" i="1"/>
  <c r="F998" i="1" s="1"/>
  <c r="B995" i="1"/>
  <c r="D1059" i="1"/>
  <c r="C1059" i="10" s="1"/>
  <c r="D1027" i="1"/>
  <c r="C1027" i="10" s="1"/>
  <c r="D1040" i="1"/>
  <c r="C1040" i="10" s="1"/>
  <c r="D1008" i="1"/>
  <c r="C1008" i="10" s="1"/>
  <c r="B978" i="1"/>
  <c r="D1042" i="1"/>
  <c r="C1042" i="10" s="1"/>
  <c r="D1010" i="1"/>
  <c r="C1010" i="10" s="1"/>
  <c r="D1046" i="1"/>
  <c r="C1046" i="10" s="1"/>
  <c r="D1014" i="1"/>
  <c r="C1014" i="10" s="1"/>
  <c r="B986" i="1"/>
  <c r="D1050" i="1"/>
  <c r="C1050" i="10" s="1"/>
  <c r="D1018" i="1"/>
  <c r="C1018" i="10" s="1"/>
  <c r="B991" i="1"/>
  <c r="D1055" i="1"/>
  <c r="C1055" i="10" s="1"/>
  <c r="D1023" i="1"/>
  <c r="C1023" i="10" s="1"/>
  <c r="D1051" i="1"/>
  <c r="C1051" i="10" s="1"/>
  <c r="D1019" i="1"/>
  <c r="C1019" i="10" s="1"/>
  <c r="B977" i="1"/>
  <c r="D1041" i="1"/>
  <c r="C1041" i="10" s="1"/>
  <c r="D1009" i="1"/>
  <c r="C1009" i="10" s="1"/>
  <c r="D1045" i="1"/>
  <c r="C1045" i="10" s="1"/>
  <c r="D1013" i="1"/>
  <c r="C1013" i="10" s="1"/>
  <c r="D1049" i="1"/>
  <c r="C1049" i="10" s="1"/>
  <c r="D1017" i="1"/>
  <c r="C1017" i="10" s="1"/>
  <c r="C975" i="1"/>
  <c r="B975" i="10" s="1"/>
  <c r="D1039" i="1"/>
  <c r="C1039" i="10" s="1"/>
  <c r="D1007" i="1"/>
  <c r="C1007" i="10" s="1"/>
  <c r="C973" i="1"/>
  <c r="B973" i="10" s="1"/>
  <c r="D1037" i="1"/>
  <c r="C1037" i="10" s="1"/>
  <c r="D1005" i="1"/>
  <c r="C1005" i="10" s="1"/>
  <c r="C971" i="1"/>
  <c r="B971" i="10" s="1"/>
  <c r="D1035" i="1"/>
  <c r="C1035" i="10" s="1"/>
  <c r="D1003" i="1"/>
  <c r="C1003" i="10" s="1"/>
  <c r="C969" i="1"/>
  <c r="B969" i="10" s="1"/>
  <c r="D1033" i="1"/>
  <c r="C1033" i="10" s="1"/>
  <c r="D1001" i="1"/>
  <c r="C1001" i="10" s="1"/>
  <c r="C967" i="1"/>
  <c r="B967" i="10" s="1"/>
  <c r="D1031" i="1"/>
  <c r="C1031" i="10" s="1"/>
  <c r="D999" i="1"/>
  <c r="C999" i="10" s="1"/>
  <c r="D995" i="10"/>
  <c r="E1059" i="1"/>
  <c r="F1059" i="1" s="1"/>
  <c r="E1027" i="1"/>
  <c r="F1027" i="1" s="1"/>
  <c r="D993" i="10"/>
  <c r="E1057" i="1"/>
  <c r="F1057" i="1" s="1"/>
  <c r="E1025" i="1"/>
  <c r="F1025" i="1" s="1"/>
  <c r="D991" i="10"/>
  <c r="E1055" i="1"/>
  <c r="F1055" i="1" s="1"/>
  <c r="E1023" i="1"/>
  <c r="F1023" i="1" s="1"/>
  <c r="D989" i="10"/>
  <c r="E1053" i="1"/>
  <c r="F1053" i="1" s="1"/>
  <c r="E1021" i="1"/>
  <c r="F1021" i="1" s="1"/>
  <c r="D987" i="10"/>
  <c r="E1051" i="1"/>
  <c r="F1051" i="1" s="1"/>
  <c r="E1019" i="1"/>
  <c r="F1019" i="1" s="1"/>
  <c r="D985" i="10"/>
  <c r="E1049" i="1"/>
  <c r="F1049" i="1" s="1"/>
  <c r="E1017" i="1"/>
  <c r="F1017" i="1" s="1"/>
  <c r="D983" i="10"/>
  <c r="E1047" i="1"/>
  <c r="F1047" i="1" s="1"/>
  <c r="E1015" i="1"/>
  <c r="F1015" i="1" s="1"/>
  <c r="D981" i="10"/>
  <c r="E1045" i="1"/>
  <c r="F1045" i="1" s="1"/>
  <c r="E1013" i="1"/>
  <c r="F1013" i="1" s="1"/>
  <c r="D979" i="10"/>
  <c r="E1043" i="1"/>
  <c r="F1043" i="1" s="1"/>
  <c r="E1011" i="1"/>
  <c r="F1011" i="1" s="1"/>
  <c r="D977" i="10"/>
  <c r="E1041" i="1"/>
  <c r="F1041" i="1" s="1"/>
  <c r="E1009" i="1"/>
  <c r="F1009" i="1" s="1"/>
  <c r="D975" i="10"/>
  <c r="E1039" i="1"/>
  <c r="F1039" i="1" s="1"/>
  <c r="E1007" i="1"/>
  <c r="F1007" i="1" s="1"/>
  <c r="D973" i="10"/>
  <c r="E1037" i="1"/>
  <c r="F1037" i="1" s="1"/>
  <c r="E1005" i="1"/>
  <c r="F1005" i="1" s="1"/>
  <c r="D971" i="10"/>
  <c r="E1035" i="1"/>
  <c r="F1035" i="1" s="1"/>
  <c r="E1003" i="1"/>
  <c r="F1003" i="1" s="1"/>
  <c r="D969" i="10"/>
  <c r="E1033" i="1"/>
  <c r="F1033" i="1" s="1"/>
  <c r="E1001" i="1"/>
  <c r="F1001" i="1" s="1"/>
  <c r="D967" i="10"/>
  <c r="E1031" i="1"/>
  <c r="F1031" i="1" s="1"/>
  <c r="E999" i="1"/>
  <c r="F999" i="1" s="1"/>
  <c r="D944" i="1"/>
  <c r="C944" i="10" s="1"/>
  <c r="D912" i="1"/>
  <c r="C912" i="10" s="1"/>
  <c r="D946" i="1"/>
  <c r="C946" i="10" s="1"/>
  <c r="D914" i="1"/>
  <c r="C914" i="10" s="1"/>
  <c r="D950" i="1"/>
  <c r="C950" i="10" s="1"/>
  <c r="D918" i="1"/>
  <c r="C918" i="10" s="1"/>
  <c r="B890" i="1"/>
  <c r="D954" i="1"/>
  <c r="C954" i="10" s="1"/>
  <c r="D922" i="1"/>
  <c r="C922" i="10" s="1"/>
  <c r="B895" i="1"/>
  <c r="D959" i="1"/>
  <c r="C959" i="10" s="1"/>
  <c r="D927" i="1"/>
  <c r="C927" i="10" s="1"/>
  <c r="B899" i="1"/>
  <c r="D963" i="1"/>
  <c r="C963" i="10" s="1"/>
  <c r="D931" i="1"/>
  <c r="C931" i="10" s="1"/>
  <c r="B891" i="1"/>
  <c r="D955" i="1"/>
  <c r="C955" i="10" s="1"/>
  <c r="D923" i="1"/>
  <c r="C923" i="10" s="1"/>
  <c r="B881" i="1"/>
  <c r="D945" i="1"/>
  <c r="C945" i="10" s="1"/>
  <c r="D913" i="1"/>
  <c r="C913" i="10" s="1"/>
  <c r="B885" i="1"/>
  <c r="D949" i="1"/>
  <c r="C949" i="10" s="1"/>
  <c r="D917" i="1"/>
  <c r="C917" i="10" s="1"/>
  <c r="D953" i="1"/>
  <c r="C953" i="10" s="1"/>
  <c r="D921" i="1"/>
  <c r="C921" i="10" s="1"/>
  <c r="D942" i="1"/>
  <c r="C942" i="10" s="1"/>
  <c r="D910" i="1"/>
  <c r="C910" i="10" s="1"/>
  <c r="D940" i="1"/>
  <c r="C940" i="10" s="1"/>
  <c r="D908" i="1"/>
  <c r="C908" i="10" s="1"/>
  <c r="D938" i="1"/>
  <c r="C938" i="10" s="1"/>
  <c r="D906" i="1"/>
  <c r="C906" i="10" s="1"/>
  <c r="D936" i="1"/>
  <c r="C936" i="10" s="1"/>
  <c r="D904" i="1"/>
  <c r="C904" i="10" s="1"/>
  <c r="D934" i="1"/>
  <c r="C934" i="10" s="1"/>
  <c r="D902" i="1"/>
  <c r="C902" i="10" s="1"/>
  <c r="D898" i="10"/>
  <c r="E962" i="1"/>
  <c r="F962" i="1" s="1"/>
  <c r="E930" i="1"/>
  <c r="F930" i="1" s="1"/>
  <c r="D896" i="10"/>
  <c r="E960" i="1"/>
  <c r="F960" i="1" s="1"/>
  <c r="E928" i="1"/>
  <c r="F928" i="1" s="1"/>
  <c r="D894" i="10"/>
  <c r="E958" i="1"/>
  <c r="F958" i="1" s="1"/>
  <c r="E926" i="1"/>
  <c r="F926" i="1" s="1"/>
  <c r="D892" i="10"/>
  <c r="E956" i="1"/>
  <c r="F956" i="1" s="1"/>
  <c r="E924" i="1"/>
  <c r="F924" i="1" s="1"/>
  <c r="D890" i="10"/>
  <c r="E954" i="1"/>
  <c r="F954" i="1" s="1"/>
  <c r="E922" i="1"/>
  <c r="F922" i="1" s="1"/>
  <c r="D888" i="10"/>
  <c r="E952" i="1"/>
  <c r="F952" i="1" s="1"/>
  <c r="E920" i="1"/>
  <c r="F920" i="1" s="1"/>
  <c r="D886" i="10"/>
  <c r="E918" i="1"/>
  <c r="F918" i="1" s="1"/>
  <c r="E950" i="1"/>
  <c r="F950" i="1" s="1"/>
  <c r="D884" i="10"/>
  <c r="E916" i="1"/>
  <c r="F916" i="1" s="1"/>
  <c r="E948" i="1"/>
  <c r="F948" i="1" s="1"/>
  <c r="D882" i="10"/>
  <c r="E946" i="1"/>
  <c r="F946" i="1" s="1"/>
  <c r="E914" i="1"/>
  <c r="F914" i="1" s="1"/>
  <c r="D880" i="10"/>
  <c r="E944" i="1"/>
  <c r="F944" i="1" s="1"/>
  <c r="E912" i="1"/>
  <c r="F912" i="1" s="1"/>
  <c r="D878" i="10"/>
  <c r="E942" i="1"/>
  <c r="F942" i="1" s="1"/>
  <c r="E910" i="1"/>
  <c r="F910" i="1" s="1"/>
  <c r="D876" i="10"/>
  <c r="E940" i="1"/>
  <c r="F940" i="1" s="1"/>
  <c r="E908" i="1"/>
  <c r="F908" i="1" s="1"/>
  <c r="D874" i="10"/>
  <c r="E938" i="1"/>
  <c r="F938" i="1" s="1"/>
  <c r="E906" i="1"/>
  <c r="F906" i="1" s="1"/>
  <c r="D872" i="10"/>
  <c r="E936" i="1"/>
  <c r="F936" i="1" s="1"/>
  <c r="E904" i="1"/>
  <c r="F904" i="1" s="1"/>
  <c r="D870" i="10"/>
  <c r="E934" i="1"/>
  <c r="F934" i="1" s="1"/>
  <c r="E902" i="1"/>
  <c r="F902" i="1" s="1"/>
  <c r="B884" i="1"/>
  <c r="D948" i="1"/>
  <c r="C948" i="10" s="1"/>
  <c r="D916" i="1"/>
  <c r="C916" i="10" s="1"/>
  <c r="B888" i="1"/>
  <c r="D952" i="1"/>
  <c r="C952" i="10" s="1"/>
  <c r="D920" i="1"/>
  <c r="C920" i="10" s="1"/>
  <c r="B893" i="1"/>
  <c r="D957" i="1"/>
  <c r="C957" i="10" s="1"/>
  <c r="D925" i="1"/>
  <c r="C925" i="10" s="1"/>
  <c r="D961" i="1"/>
  <c r="C961" i="10" s="1"/>
  <c r="D929" i="1"/>
  <c r="C929" i="10" s="1"/>
  <c r="B883" i="1"/>
  <c r="D947" i="1"/>
  <c r="C947" i="10" s="1"/>
  <c r="D915" i="1"/>
  <c r="C915" i="10" s="1"/>
  <c r="B887" i="1"/>
  <c r="D951" i="1"/>
  <c r="C951" i="10" s="1"/>
  <c r="D919" i="1"/>
  <c r="C919" i="10" s="1"/>
  <c r="B892" i="1"/>
  <c r="D956" i="1"/>
  <c r="C956" i="10" s="1"/>
  <c r="D924" i="1"/>
  <c r="C924" i="10" s="1"/>
  <c r="B894" i="1"/>
  <c r="D958" i="1"/>
  <c r="C958" i="10" s="1"/>
  <c r="D926" i="1"/>
  <c r="C926" i="10" s="1"/>
  <c r="B896" i="1"/>
  <c r="D960" i="1"/>
  <c r="C960" i="10" s="1"/>
  <c r="D928" i="1"/>
  <c r="C928" i="10" s="1"/>
  <c r="B898" i="1"/>
  <c r="D962" i="1"/>
  <c r="C962" i="10" s="1"/>
  <c r="D930" i="1"/>
  <c r="C930" i="10" s="1"/>
  <c r="C879" i="1"/>
  <c r="B879" i="10" s="1"/>
  <c r="D943" i="1"/>
  <c r="C943" i="10" s="1"/>
  <c r="D911" i="1"/>
  <c r="C911" i="10" s="1"/>
  <c r="C877" i="1"/>
  <c r="B877" i="10" s="1"/>
  <c r="D941" i="1"/>
  <c r="C941" i="10" s="1"/>
  <c r="D909" i="1"/>
  <c r="C909" i="10" s="1"/>
  <c r="C875" i="1"/>
  <c r="B875" i="10" s="1"/>
  <c r="D939" i="1"/>
  <c r="C939" i="10" s="1"/>
  <c r="D907" i="1"/>
  <c r="C907" i="10" s="1"/>
  <c r="C873" i="1"/>
  <c r="B873" i="10" s="1"/>
  <c r="D937" i="1"/>
  <c r="C937" i="10" s="1"/>
  <c r="D905" i="1"/>
  <c r="C905" i="10" s="1"/>
  <c r="C871" i="1"/>
  <c r="B871" i="10" s="1"/>
  <c r="D935" i="1"/>
  <c r="C935" i="10" s="1"/>
  <c r="D903" i="1"/>
  <c r="C903" i="10" s="1"/>
  <c r="D899" i="10"/>
  <c r="E963" i="1"/>
  <c r="F963" i="1" s="1"/>
  <c r="E931" i="1"/>
  <c r="F931" i="1" s="1"/>
  <c r="D897" i="10"/>
  <c r="E961" i="1"/>
  <c r="F961" i="1" s="1"/>
  <c r="E929" i="1"/>
  <c r="F929" i="1" s="1"/>
  <c r="D895" i="10"/>
  <c r="E959" i="1"/>
  <c r="F959" i="1" s="1"/>
  <c r="E927" i="1"/>
  <c r="F927" i="1" s="1"/>
  <c r="D893" i="10"/>
  <c r="E957" i="1"/>
  <c r="F957" i="1" s="1"/>
  <c r="E925" i="1"/>
  <c r="F925" i="1" s="1"/>
  <c r="D891" i="10"/>
  <c r="E955" i="1"/>
  <c r="F955" i="1" s="1"/>
  <c r="E923" i="1"/>
  <c r="F923" i="1" s="1"/>
  <c r="D889" i="10"/>
  <c r="E953" i="1"/>
  <c r="F953" i="1" s="1"/>
  <c r="E921" i="1"/>
  <c r="F921" i="1" s="1"/>
  <c r="D887" i="10"/>
  <c r="E951" i="1"/>
  <c r="F951" i="1" s="1"/>
  <c r="E919" i="1"/>
  <c r="F919" i="1" s="1"/>
  <c r="D885" i="10"/>
  <c r="E949" i="1"/>
  <c r="F949" i="1" s="1"/>
  <c r="E917" i="1"/>
  <c r="F917" i="1" s="1"/>
  <c r="D883" i="10"/>
  <c r="E947" i="1"/>
  <c r="F947" i="1" s="1"/>
  <c r="E915" i="1"/>
  <c r="F915" i="1" s="1"/>
  <c r="D881" i="10"/>
  <c r="E945" i="1"/>
  <c r="F945" i="1" s="1"/>
  <c r="E913" i="1"/>
  <c r="F913" i="1" s="1"/>
  <c r="D879" i="10"/>
  <c r="E943" i="1"/>
  <c r="F943" i="1" s="1"/>
  <c r="E911" i="1"/>
  <c r="F911" i="1" s="1"/>
  <c r="D877" i="10"/>
  <c r="E941" i="1"/>
  <c r="F941" i="1" s="1"/>
  <c r="E909" i="1"/>
  <c r="F909" i="1" s="1"/>
  <c r="D875" i="10"/>
  <c r="E939" i="1"/>
  <c r="F939" i="1" s="1"/>
  <c r="E907" i="1"/>
  <c r="F907" i="1" s="1"/>
  <c r="D873" i="10"/>
  <c r="E937" i="1"/>
  <c r="F937" i="1" s="1"/>
  <c r="E905" i="1"/>
  <c r="F905" i="1" s="1"/>
  <c r="D871" i="10"/>
  <c r="E935" i="1"/>
  <c r="F935" i="1" s="1"/>
  <c r="E903" i="1"/>
  <c r="F903" i="1" s="1"/>
  <c r="C774" i="1"/>
  <c r="B774" i="10" s="1"/>
  <c r="D838" i="1"/>
  <c r="C838" i="10" s="1"/>
  <c r="D806" i="1"/>
  <c r="C806" i="10" s="1"/>
  <c r="D774" i="10"/>
  <c r="E838" i="1"/>
  <c r="F838" i="1" s="1"/>
  <c r="E806" i="1"/>
  <c r="F806" i="1" s="1"/>
  <c r="D759" i="1"/>
  <c r="C759" i="10" s="1"/>
  <c r="D727" i="1"/>
  <c r="C727" i="10" s="1"/>
  <c r="D755" i="1"/>
  <c r="C755" i="10" s="1"/>
  <c r="D723" i="1"/>
  <c r="C723" i="10" s="1"/>
  <c r="D769" i="1"/>
  <c r="C769" i="10" s="1"/>
  <c r="D737" i="1"/>
  <c r="C737" i="10" s="1"/>
  <c r="B701" i="1"/>
  <c r="D765" i="1"/>
  <c r="C765" i="10" s="1"/>
  <c r="D733" i="1"/>
  <c r="C733" i="10" s="1"/>
  <c r="D760" i="1"/>
  <c r="C760" i="10" s="1"/>
  <c r="D728" i="1"/>
  <c r="C728" i="10" s="1"/>
  <c r="D756" i="1"/>
  <c r="C756" i="10" s="1"/>
  <c r="D724" i="1"/>
  <c r="C724" i="10" s="1"/>
  <c r="B688" i="1"/>
  <c r="D752" i="1"/>
  <c r="C752" i="10" s="1"/>
  <c r="D720" i="1"/>
  <c r="C720" i="10" s="1"/>
  <c r="B697" i="1"/>
  <c r="D761" i="1"/>
  <c r="C761" i="10" s="1"/>
  <c r="D729" i="1"/>
  <c r="C729" i="10" s="1"/>
  <c r="D757" i="1"/>
  <c r="C757" i="10" s="1"/>
  <c r="D725" i="1"/>
  <c r="C725" i="10" s="1"/>
  <c r="B689" i="1"/>
  <c r="D753" i="1"/>
  <c r="C753" i="10" s="1"/>
  <c r="D721" i="1"/>
  <c r="C721" i="10" s="1"/>
  <c r="D771" i="1"/>
  <c r="C771" i="10" s="1"/>
  <c r="D739" i="1"/>
  <c r="C739" i="10" s="1"/>
  <c r="D767" i="1"/>
  <c r="C767" i="10" s="1"/>
  <c r="D735" i="1"/>
  <c r="C735" i="10" s="1"/>
  <c r="D762" i="1"/>
  <c r="C762" i="10" s="1"/>
  <c r="D730" i="1"/>
  <c r="C730" i="10" s="1"/>
  <c r="D758" i="1"/>
  <c r="C758" i="10" s="1"/>
  <c r="D726" i="1"/>
  <c r="C726" i="10" s="1"/>
  <c r="D754" i="1"/>
  <c r="C754" i="10" s="1"/>
  <c r="D722" i="1"/>
  <c r="C722" i="10" s="1"/>
  <c r="B700" i="1"/>
  <c r="D764" i="1"/>
  <c r="C764" i="10" s="1"/>
  <c r="D732" i="1"/>
  <c r="C732" i="10" s="1"/>
  <c r="B702" i="1"/>
  <c r="D766" i="1"/>
  <c r="C766" i="10" s="1"/>
  <c r="D734" i="1"/>
  <c r="C734" i="10" s="1"/>
  <c r="B704" i="1"/>
  <c r="D768" i="1"/>
  <c r="C768" i="10" s="1"/>
  <c r="D736" i="1"/>
  <c r="C736" i="10" s="1"/>
  <c r="D770" i="1"/>
  <c r="C770" i="10" s="1"/>
  <c r="D738" i="1"/>
  <c r="C738" i="10" s="1"/>
  <c r="D751" i="1"/>
  <c r="C751" i="10" s="1"/>
  <c r="D719" i="1"/>
  <c r="C719" i="10" s="1"/>
  <c r="D749" i="1"/>
  <c r="C749" i="10" s="1"/>
  <c r="D717" i="1"/>
  <c r="C717" i="10" s="1"/>
  <c r="D747" i="1"/>
  <c r="C747" i="10" s="1"/>
  <c r="D715" i="1"/>
  <c r="C715" i="10" s="1"/>
  <c r="D745" i="1"/>
  <c r="C745" i="10" s="1"/>
  <c r="D713" i="1"/>
  <c r="C713" i="10" s="1"/>
  <c r="D743" i="1"/>
  <c r="C743" i="10" s="1"/>
  <c r="D711" i="1"/>
  <c r="C711" i="10" s="1"/>
  <c r="D707" i="10"/>
  <c r="E739" i="1"/>
  <c r="F739" i="1" s="1"/>
  <c r="E771" i="1"/>
  <c r="F771" i="1" s="1"/>
  <c r="D705" i="10"/>
  <c r="E737" i="1"/>
  <c r="F737" i="1" s="1"/>
  <c r="E769" i="1"/>
  <c r="F769" i="1" s="1"/>
  <c r="D703" i="10"/>
  <c r="E735" i="1"/>
  <c r="F735" i="1" s="1"/>
  <c r="E767" i="1"/>
  <c r="F767" i="1" s="1"/>
  <c r="D701" i="10"/>
  <c r="E733" i="1"/>
  <c r="F733" i="1" s="1"/>
  <c r="E765" i="1"/>
  <c r="F765" i="1" s="1"/>
  <c r="D699" i="10"/>
  <c r="E731" i="1"/>
  <c r="F731" i="1" s="1"/>
  <c r="E763" i="1"/>
  <c r="F763" i="1" s="1"/>
  <c r="D697" i="10"/>
  <c r="E729" i="1"/>
  <c r="F729" i="1" s="1"/>
  <c r="E761" i="1"/>
  <c r="F761" i="1" s="1"/>
  <c r="D695" i="10"/>
  <c r="E727" i="1"/>
  <c r="F727" i="1" s="1"/>
  <c r="E759" i="1"/>
  <c r="F759" i="1" s="1"/>
  <c r="D693" i="10"/>
  <c r="E757" i="1"/>
  <c r="F757" i="1" s="1"/>
  <c r="E725" i="1"/>
  <c r="F725" i="1" s="1"/>
  <c r="D691" i="10"/>
  <c r="E755" i="1"/>
  <c r="F755" i="1" s="1"/>
  <c r="E723" i="1"/>
  <c r="F723" i="1" s="1"/>
  <c r="D689" i="10"/>
  <c r="E753" i="1"/>
  <c r="F753" i="1" s="1"/>
  <c r="E721" i="1"/>
  <c r="F721" i="1" s="1"/>
  <c r="D687" i="10"/>
  <c r="E751" i="1"/>
  <c r="F751" i="1" s="1"/>
  <c r="E719" i="1"/>
  <c r="F719" i="1" s="1"/>
  <c r="D685" i="10"/>
  <c r="E749" i="1"/>
  <c r="F749" i="1" s="1"/>
  <c r="E717" i="1"/>
  <c r="F717" i="1" s="1"/>
  <c r="D683" i="10"/>
  <c r="E747" i="1"/>
  <c r="F747" i="1" s="1"/>
  <c r="E715" i="1"/>
  <c r="F715" i="1" s="1"/>
  <c r="D681" i="10"/>
  <c r="E745" i="1"/>
  <c r="F745" i="1" s="1"/>
  <c r="E713" i="1"/>
  <c r="F713" i="1" s="1"/>
  <c r="D679" i="10"/>
  <c r="E743" i="1"/>
  <c r="F743" i="1" s="1"/>
  <c r="E711" i="1"/>
  <c r="F711" i="1" s="1"/>
  <c r="B699" i="1"/>
  <c r="D763" i="1"/>
  <c r="C763" i="10" s="1"/>
  <c r="D731" i="1"/>
  <c r="C731" i="10" s="1"/>
  <c r="C686" i="1"/>
  <c r="B686" i="10" s="1"/>
  <c r="D750" i="1"/>
  <c r="C750" i="10" s="1"/>
  <c r="D718" i="1"/>
  <c r="C718" i="10" s="1"/>
  <c r="D748" i="1"/>
  <c r="C748" i="10" s="1"/>
  <c r="D716" i="1"/>
  <c r="C716" i="10" s="1"/>
  <c r="D746" i="1"/>
  <c r="C746" i="10" s="1"/>
  <c r="D714" i="1"/>
  <c r="C714" i="10" s="1"/>
  <c r="C680" i="1"/>
  <c r="B680" i="10" s="1"/>
  <c r="D744" i="1"/>
  <c r="C744" i="10" s="1"/>
  <c r="D712" i="1"/>
  <c r="C712" i="10" s="1"/>
  <c r="C678" i="1"/>
  <c r="B678" i="10" s="1"/>
  <c r="D742" i="1"/>
  <c r="C742" i="10" s="1"/>
  <c r="D710" i="1"/>
  <c r="C710" i="10" s="1"/>
  <c r="D706" i="10"/>
  <c r="E770" i="1"/>
  <c r="F770" i="1" s="1"/>
  <c r="E738" i="1"/>
  <c r="F738" i="1" s="1"/>
  <c r="D704" i="10"/>
  <c r="E768" i="1"/>
  <c r="F768" i="1" s="1"/>
  <c r="E736" i="1"/>
  <c r="F736" i="1" s="1"/>
  <c r="D702" i="10"/>
  <c r="E766" i="1"/>
  <c r="F766" i="1" s="1"/>
  <c r="E734" i="1"/>
  <c r="F734" i="1" s="1"/>
  <c r="D700" i="10"/>
  <c r="E764" i="1"/>
  <c r="F764" i="1" s="1"/>
  <c r="E732" i="1"/>
  <c r="F732" i="1" s="1"/>
  <c r="D698" i="10"/>
  <c r="E762" i="1"/>
  <c r="F762" i="1" s="1"/>
  <c r="E730" i="1"/>
  <c r="F730" i="1" s="1"/>
  <c r="D696" i="10"/>
  <c r="E760" i="1"/>
  <c r="F760" i="1" s="1"/>
  <c r="E728" i="1"/>
  <c r="F728" i="1" s="1"/>
  <c r="D694" i="10"/>
  <c r="E758" i="1"/>
  <c r="F758" i="1" s="1"/>
  <c r="E726" i="1"/>
  <c r="F726" i="1" s="1"/>
  <c r="D692" i="10"/>
  <c r="E756" i="1"/>
  <c r="F756" i="1" s="1"/>
  <c r="E724" i="1"/>
  <c r="F724" i="1" s="1"/>
  <c r="D690" i="10"/>
  <c r="E754" i="1"/>
  <c r="F754" i="1" s="1"/>
  <c r="E722" i="1"/>
  <c r="F722" i="1" s="1"/>
  <c r="D688" i="10"/>
  <c r="E752" i="1"/>
  <c r="F752" i="1" s="1"/>
  <c r="E720" i="1"/>
  <c r="F720" i="1" s="1"/>
  <c r="D686" i="10"/>
  <c r="E750" i="1"/>
  <c r="F750" i="1" s="1"/>
  <c r="E718" i="1"/>
  <c r="F718" i="1" s="1"/>
  <c r="D684" i="10"/>
  <c r="E748" i="1"/>
  <c r="F748" i="1" s="1"/>
  <c r="E716" i="1"/>
  <c r="F716" i="1" s="1"/>
  <c r="D682" i="10"/>
  <c r="E746" i="1"/>
  <c r="F746" i="1" s="1"/>
  <c r="E714" i="1"/>
  <c r="F714" i="1" s="1"/>
  <c r="D680" i="10"/>
  <c r="E744" i="1"/>
  <c r="F744" i="1" s="1"/>
  <c r="E712" i="1"/>
  <c r="F712" i="1" s="1"/>
  <c r="D678" i="10"/>
  <c r="E742" i="1"/>
  <c r="F742" i="1" s="1"/>
  <c r="E710" i="1"/>
  <c r="F710" i="1" s="1"/>
  <c r="B498" i="1"/>
  <c r="D562" i="1"/>
  <c r="C562" i="10" s="1"/>
  <c r="D530" i="1"/>
  <c r="C530" i="10" s="1"/>
  <c r="B502" i="1"/>
  <c r="D566" i="1"/>
  <c r="C566" i="10" s="1"/>
  <c r="D534" i="1"/>
  <c r="C534" i="10" s="1"/>
  <c r="B506" i="1"/>
  <c r="D570" i="1"/>
  <c r="C570" i="10" s="1"/>
  <c r="D538" i="1"/>
  <c r="C538" i="10" s="1"/>
  <c r="B511" i="1"/>
  <c r="D575" i="1"/>
  <c r="C575" i="10" s="1"/>
  <c r="D543" i="1"/>
  <c r="C543" i="10" s="1"/>
  <c r="B497" i="1"/>
  <c r="D561" i="1"/>
  <c r="C561" i="10" s="1"/>
  <c r="D529" i="1"/>
  <c r="C529" i="10" s="1"/>
  <c r="B501" i="1"/>
  <c r="D565" i="1"/>
  <c r="C565" i="10" s="1"/>
  <c r="D533" i="1"/>
  <c r="C533" i="10" s="1"/>
  <c r="B505" i="1"/>
  <c r="D569" i="1"/>
  <c r="C569" i="10" s="1"/>
  <c r="D537" i="1"/>
  <c r="C537" i="10" s="1"/>
  <c r="B508" i="1"/>
  <c r="D572" i="1"/>
  <c r="C572" i="10" s="1"/>
  <c r="D540" i="1"/>
  <c r="C540" i="10" s="1"/>
  <c r="B510" i="1"/>
  <c r="D574" i="1"/>
  <c r="C574" i="10" s="1"/>
  <c r="D542" i="1"/>
  <c r="C542" i="10" s="1"/>
  <c r="B512" i="1"/>
  <c r="D576" i="1"/>
  <c r="C576" i="10" s="1"/>
  <c r="D544" i="1"/>
  <c r="C544" i="10" s="1"/>
  <c r="B514" i="1"/>
  <c r="D578" i="1"/>
  <c r="C578" i="10" s="1"/>
  <c r="D546" i="1"/>
  <c r="C546" i="10" s="1"/>
  <c r="D559" i="1"/>
  <c r="C559" i="10" s="1"/>
  <c r="D527" i="1"/>
  <c r="C527" i="10" s="1"/>
  <c r="D557" i="1"/>
  <c r="C557" i="10" s="1"/>
  <c r="D525" i="1"/>
  <c r="C525" i="10" s="1"/>
  <c r="D555" i="1"/>
  <c r="C555" i="10" s="1"/>
  <c r="D523" i="1"/>
  <c r="C523" i="10" s="1"/>
  <c r="D553" i="1"/>
  <c r="C553" i="10" s="1"/>
  <c r="D521" i="1"/>
  <c r="C521" i="10" s="1"/>
  <c r="D551" i="1"/>
  <c r="C551" i="10" s="1"/>
  <c r="D519" i="1"/>
  <c r="C519" i="10" s="1"/>
  <c r="D515" i="10"/>
  <c r="E579" i="1"/>
  <c r="F579" i="1" s="1"/>
  <c r="E547" i="1"/>
  <c r="F547" i="1" s="1"/>
  <c r="D513" i="10"/>
  <c r="E577" i="1"/>
  <c r="F577" i="1" s="1"/>
  <c r="E545" i="1"/>
  <c r="F545" i="1" s="1"/>
  <c r="D511" i="10"/>
  <c r="E575" i="1"/>
  <c r="F575" i="1" s="1"/>
  <c r="E543" i="1"/>
  <c r="F543" i="1" s="1"/>
  <c r="D509" i="10"/>
  <c r="E573" i="1"/>
  <c r="F573" i="1" s="1"/>
  <c r="E541" i="1"/>
  <c r="F541" i="1" s="1"/>
  <c r="D507" i="10"/>
  <c r="E571" i="1"/>
  <c r="F571" i="1" s="1"/>
  <c r="E539" i="1"/>
  <c r="F539" i="1" s="1"/>
  <c r="D505" i="10"/>
  <c r="E569" i="1"/>
  <c r="F569" i="1" s="1"/>
  <c r="E537" i="1"/>
  <c r="F537" i="1" s="1"/>
  <c r="D503" i="10"/>
  <c r="E567" i="1"/>
  <c r="F567" i="1" s="1"/>
  <c r="E535" i="1"/>
  <c r="F535" i="1" s="1"/>
  <c r="D501" i="10"/>
  <c r="E565" i="1"/>
  <c r="F565" i="1" s="1"/>
  <c r="E533" i="1"/>
  <c r="F533" i="1" s="1"/>
  <c r="D499" i="10"/>
  <c r="E563" i="1"/>
  <c r="F563" i="1" s="1"/>
  <c r="E531" i="1"/>
  <c r="F531" i="1" s="1"/>
  <c r="D497" i="10"/>
  <c r="E561" i="1"/>
  <c r="F561" i="1" s="1"/>
  <c r="E529" i="1"/>
  <c r="F529" i="1" s="1"/>
  <c r="D495" i="10"/>
  <c r="E559" i="1"/>
  <c r="F559" i="1" s="1"/>
  <c r="E527" i="1"/>
  <c r="F527" i="1" s="1"/>
  <c r="D493" i="10"/>
  <c r="E557" i="1"/>
  <c r="F557" i="1" s="1"/>
  <c r="E525" i="1"/>
  <c r="F525" i="1" s="1"/>
  <c r="D491" i="10"/>
  <c r="E555" i="1"/>
  <c r="F555" i="1" s="1"/>
  <c r="E523" i="1"/>
  <c r="F523" i="1" s="1"/>
  <c r="D489" i="10"/>
  <c r="E553" i="1"/>
  <c r="F553" i="1" s="1"/>
  <c r="E521" i="1"/>
  <c r="F521" i="1" s="1"/>
  <c r="D487" i="10"/>
  <c r="E551" i="1"/>
  <c r="F551" i="1" s="1"/>
  <c r="E519" i="1"/>
  <c r="F519" i="1" s="1"/>
  <c r="B496" i="1"/>
  <c r="D560" i="1"/>
  <c r="C560" i="10" s="1"/>
  <c r="D528" i="1"/>
  <c r="C528" i="10" s="1"/>
  <c r="B500" i="1"/>
  <c r="D564" i="1"/>
  <c r="C564" i="10" s="1"/>
  <c r="D532" i="1"/>
  <c r="C532" i="10" s="1"/>
  <c r="B504" i="1"/>
  <c r="D568" i="1"/>
  <c r="C568" i="10" s="1"/>
  <c r="D536" i="1"/>
  <c r="C536" i="10" s="1"/>
  <c r="B509" i="1"/>
  <c r="D573" i="1"/>
  <c r="C573" i="10" s="1"/>
  <c r="D541" i="1"/>
  <c r="C541" i="10" s="1"/>
  <c r="D577" i="1"/>
  <c r="C577" i="10" s="1"/>
  <c r="D545" i="1"/>
  <c r="C545" i="10" s="1"/>
  <c r="D579" i="1"/>
  <c r="C579" i="10" s="1"/>
  <c r="D547" i="1"/>
  <c r="C547" i="10" s="1"/>
  <c r="B507" i="1"/>
  <c r="D571" i="1"/>
  <c r="C571" i="10" s="1"/>
  <c r="D539" i="1"/>
  <c r="C539" i="10" s="1"/>
  <c r="B499" i="1"/>
  <c r="D563" i="1"/>
  <c r="C563" i="10" s="1"/>
  <c r="D531" i="1"/>
  <c r="C531" i="10" s="1"/>
  <c r="B503" i="1"/>
  <c r="D567" i="1"/>
  <c r="C567" i="10" s="1"/>
  <c r="D535" i="1"/>
  <c r="C535" i="10" s="1"/>
  <c r="D558" i="1"/>
  <c r="C558" i="10" s="1"/>
  <c r="D526" i="1"/>
  <c r="C526" i="10" s="1"/>
  <c r="D556" i="1"/>
  <c r="C556" i="10" s="1"/>
  <c r="D524" i="1"/>
  <c r="C524" i="10" s="1"/>
  <c r="D554" i="1"/>
  <c r="C554" i="10" s="1"/>
  <c r="D522" i="1"/>
  <c r="C522" i="10" s="1"/>
  <c r="D552" i="1"/>
  <c r="C552" i="10" s="1"/>
  <c r="D520" i="1"/>
  <c r="C520" i="10" s="1"/>
  <c r="D550" i="1"/>
  <c r="C550" i="10" s="1"/>
  <c r="D518" i="1"/>
  <c r="C518" i="10" s="1"/>
  <c r="D514" i="10"/>
  <c r="E578" i="1"/>
  <c r="F578" i="1" s="1"/>
  <c r="E546" i="1"/>
  <c r="F546" i="1" s="1"/>
  <c r="D512" i="10"/>
  <c r="E576" i="1"/>
  <c r="F576" i="1" s="1"/>
  <c r="E544" i="1"/>
  <c r="F544" i="1" s="1"/>
  <c r="D510" i="10"/>
  <c r="E574" i="1"/>
  <c r="F574" i="1" s="1"/>
  <c r="E542" i="1"/>
  <c r="F542" i="1" s="1"/>
  <c r="D508" i="10"/>
  <c r="E572" i="1"/>
  <c r="F572" i="1" s="1"/>
  <c r="E540" i="1"/>
  <c r="F540" i="1" s="1"/>
  <c r="D506" i="10"/>
  <c r="E570" i="1"/>
  <c r="F570" i="1" s="1"/>
  <c r="E538" i="1"/>
  <c r="F538" i="1" s="1"/>
  <c r="D504" i="10"/>
  <c r="E568" i="1"/>
  <c r="F568" i="1" s="1"/>
  <c r="E536" i="1"/>
  <c r="F536" i="1" s="1"/>
  <c r="D502" i="10"/>
  <c r="E566" i="1"/>
  <c r="F566" i="1" s="1"/>
  <c r="E534" i="1"/>
  <c r="F534" i="1" s="1"/>
  <c r="D500" i="10"/>
  <c r="E564" i="1"/>
  <c r="F564" i="1" s="1"/>
  <c r="E532" i="1"/>
  <c r="F532" i="1" s="1"/>
  <c r="D498" i="10"/>
  <c r="E562" i="1"/>
  <c r="F562" i="1" s="1"/>
  <c r="E530" i="1"/>
  <c r="F530" i="1" s="1"/>
  <c r="D496" i="10"/>
  <c r="E560" i="1"/>
  <c r="F560" i="1" s="1"/>
  <c r="E528" i="1"/>
  <c r="F528" i="1" s="1"/>
  <c r="D494" i="10"/>
  <c r="E558" i="1"/>
  <c r="F558" i="1" s="1"/>
  <c r="E526" i="1"/>
  <c r="F526" i="1" s="1"/>
  <c r="D492" i="10"/>
  <c r="E556" i="1"/>
  <c r="F556" i="1" s="1"/>
  <c r="E524" i="1"/>
  <c r="F524" i="1" s="1"/>
  <c r="D490" i="10"/>
  <c r="E554" i="1"/>
  <c r="F554" i="1" s="1"/>
  <c r="E522" i="1"/>
  <c r="F522" i="1" s="1"/>
  <c r="D488" i="10"/>
  <c r="E552" i="1"/>
  <c r="F552" i="1" s="1"/>
  <c r="E520" i="1"/>
  <c r="F520" i="1" s="1"/>
  <c r="D486" i="10"/>
  <c r="E550" i="1"/>
  <c r="F550" i="1" s="1"/>
  <c r="E518" i="1"/>
  <c r="F518" i="1" s="1"/>
  <c r="D454" i="1"/>
  <c r="C454" i="10" s="1"/>
  <c r="D422" i="1"/>
  <c r="C422" i="10" s="1"/>
  <c r="D390" i="10"/>
  <c r="E454" i="1"/>
  <c r="F454" i="1" s="1"/>
  <c r="E422" i="1"/>
  <c r="F422" i="1" s="1"/>
  <c r="B313" i="1"/>
  <c r="D377" i="1"/>
  <c r="C377" i="10" s="1"/>
  <c r="D345" i="1"/>
  <c r="C345" i="10" s="1"/>
  <c r="B309" i="1"/>
  <c r="D373" i="1"/>
  <c r="C373" i="10" s="1"/>
  <c r="D341" i="1"/>
  <c r="C341" i="10" s="1"/>
  <c r="B305" i="1"/>
  <c r="D369" i="1"/>
  <c r="C369" i="10" s="1"/>
  <c r="D337" i="1"/>
  <c r="C337" i="10" s="1"/>
  <c r="B323" i="1"/>
  <c r="D387" i="1"/>
  <c r="C387" i="10" s="1"/>
  <c r="D355" i="1"/>
  <c r="C355" i="10" s="1"/>
  <c r="B319" i="1"/>
  <c r="D383" i="1"/>
  <c r="C383" i="10" s="1"/>
  <c r="D351" i="1"/>
  <c r="C351" i="10" s="1"/>
  <c r="B314" i="1"/>
  <c r="D378" i="1"/>
  <c r="C378" i="10" s="1"/>
  <c r="D346" i="1"/>
  <c r="C346" i="10" s="1"/>
  <c r="D374" i="1"/>
  <c r="C374" i="10" s="1"/>
  <c r="D342" i="1"/>
  <c r="C342" i="10" s="1"/>
  <c r="D370" i="1"/>
  <c r="C370" i="10" s="1"/>
  <c r="D338" i="1"/>
  <c r="C338" i="10" s="1"/>
  <c r="D368" i="1"/>
  <c r="C368" i="10" s="1"/>
  <c r="D336" i="1"/>
  <c r="C336" i="10" s="1"/>
  <c r="D379" i="1"/>
  <c r="C379" i="10" s="1"/>
  <c r="D347" i="1"/>
  <c r="C347" i="10" s="1"/>
  <c r="D364" i="1"/>
  <c r="C364" i="10" s="1"/>
  <c r="D332" i="1"/>
  <c r="C332" i="10" s="1"/>
  <c r="D320" i="10"/>
  <c r="E384" i="1"/>
  <c r="F384" i="1" s="1"/>
  <c r="E352" i="1"/>
  <c r="F352" i="1" s="1"/>
  <c r="D314" i="10"/>
  <c r="E378" i="1"/>
  <c r="F378" i="1" s="1"/>
  <c r="E346" i="1"/>
  <c r="F346" i="1" s="1"/>
  <c r="D296" i="10"/>
  <c r="E360" i="1"/>
  <c r="F360" i="1" s="1"/>
  <c r="E328" i="1"/>
  <c r="F328" i="1" s="1"/>
  <c r="B311" i="1"/>
  <c r="D375" i="1"/>
  <c r="C375" i="10" s="1"/>
  <c r="D343" i="1"/>
  <c r="C343" i="10" s="1"/>
  <c r="B307" i="1"/>
  <c r="D371" i="1"/>
  <c r="C371" i="10" s="1"/>
  <c r="D339" i="1"/>
  <c r="C339" i="10" s="1"/>
  <c r="B321" i="1"/>
  <c r="D385" i="1"/>
  <c r="C385" i="10" s="1"/>
  <c r="D353" i="1"/>
  <c r="C353" i="10" s="1"/>
  <c r="B317" i="1"/>
  <c r="D381" i="1"/>
  <c r="C381" i="10" s="1"/>
  <c r="D349" i="1"/>
  <c r="C349" i="10" s="1"/>
  <c r="B312" i="1"/>
  <c r="D376" i="1"/>
  <c r="C376" i="10" s="1"/>
  <c r="D344" i="1"/>
  <c r="C344" i="10" s="1"/>
  <c r="D372" i="1"/>
  <c r="C372" i="10" s="1"/>
  <c r="D340" i="1"/>
  <c r="C340" i="10" s="1"/>
  <c r="B316" i="1"/>
  <c r="D380" i="1"/>
  <c r="C380" i="10" s="1"/>
  <c r="D348" i="1"/>
  <c r="C348" i="10" s="1"/>
  <c r="D382" i="1"/>
  <c r="C382" i="10" s="1"/>
  <c r="D350" i="1"/>
  <c r="C350" i="10" s="1"/>
  <c r="D384" i="1"/>
  <c r="C384" i="10" s="1"/>
  <c r="D352" i="1"/>
  <c r="C352" i="10" s="1"/>
  <c r="B322" i="1"/>
  <c r="D386" i="1"/>
  <c r="C386" i="10" s="1"/>
  <c r="D354" i="1"/>
  <c r="C354" i="10" s="1"/>
  <c r="E1763" i="10"/>
  <c r="E1845" i="10"/>
  <c r="E1943" i="10"/>
  <c r="E2041" i="10"/>
  <c r="E1833" i="10"/>
  <c r="E1857" i="10"/>
  <c r="E1955" i="10"/>
  <c r="B303" i="1"/>
  <c r="D367" i="1"/>
  <c r="C367" i="10" s="1"/>
  <c r="D335" i="1"/>
  <c r="C335" i="10" s="1"/>
  <c r="B301" i="1"/>
  <c r="D365" i="1"/>
  <c r="C365" i="10" s="1"/>
  <c r="D333" i="1"/>
  <c r="C333" i="10" s="1"/>
  <c r="D363" i="1"/>
  <c r="C363" i="10" s="1"/>
  <c r="D331" i="1"/>
  <c r="C331" i="10" s="1"/>
  <c r="B297" i="1"/>
  <c r="D361" i="1"/>
  <c r="C361" i="10" s="1"/>
  <c r="D329" i="1"/>
  <c r="C329" i="10" s="1"/>
  <c r="B295" i="1"/>
  <c r="D359" i="1"/>
  <c r="C359" i="10" s="1"/>
  <c r="D327" i="1"/>
  <c r="C327" i="10" s="1"/>
  <c r="D323" i="10"/>
  <c r="E387" i="1"/>
  <c r="F387" i="1" s="1"/>
  <c r="E355" i="1"/>
  <c r="F355" i="1" s="1"/>
  <c r="D321" i="10"/>
  <c r="E385" i="1"/>
  <c r="F385" i="1" s="1"/>
  <c r="E353" i="1"/>
  <c r="F353" i="1" s="1"/>
  <c r="D319" i="10"/>
  <c r="E383" i="1"/>
  <c r="F383" i="1" s="1"/>
  <c r="E351" i="1"/>
  <c r="F351" i="1" s="1"/>
  <c r="D317" i="10"/>
  <c r="E381" i="1"/>
  <c r="F381" i="1" s="1"/>
  <c r="E349" i="1"/>
  <c r="F349" i="1" s="1"/>
  <c r="D315" i="10"/>
  <c r="E379" i="1"/>
  <c r="F379" i="1" s="1"/>
  <c r="E347" i="1"/>
  <c r="F347" i="1" s="1"/>
  <c r="D313" i="10"/>
  <c r="E377" i="1"/>
  <c r="F377" i="1" s="1"/>
  <c r="E345" i="1"/>
  <c r="F345" i="1" s="1"/>
  <c r="D311" i="10"/>
  <c r="E375" i="1"/>
  <c r="F375" i="1" s="1"/>
  <c r="E343" i="1"/>
  <c r="F343" i="1" s="1"/>
  <c r="D309" i="10"/>
  <c r="E373" i="1"/>
  <c r="F373" i="1" s="1"/>
  <c r="E341" i="1"/>
  <c r="F341" i="1" s="1"/>
  <c r="D307" i="10"/>
  <c r="E371" i="1"/>
  <c r="F371" i="1" s="1"/>
  <c r="E339" i="1"/>
  <c r="F339" i="1" s="1"/>
  <c r="D305" i="10"/>
  <c r="E369" i="1"/>
  <c r="F369" i="1" s="1"/>
  <c r="E337" i="1"/>
  <c r="F337" i="1" s="1"/>
  <c r="D303" i="10"/>
  <c r="E367" i="1"/>
  <c r="F367" i="1" s="1"/>
  <c r="E335" i="1"/>
  <c r="F335" i="1" s="1"/>
  <c r="D301" i="10"/>
  <c r="E365" i="1"/>
  <c r="F365" i="1" s="1"/>
  <c r="E333" i="1"/>
  <c r="F333" i="1" s="1"/>
  <c r="D299" i="10"/>
  <c r="E363" i="1"/>
  <c r="F363" i="1" s="1"/>
  <c r="E331" i="1"/>
  <c r="F331" i="1" s="1"/>
  <c r="D297" i="10"/>
  <c r="E361" i="1"/>
  <c r="F361" i="1" s="1"/>
  <c r="E329" i="1"/>
  <c r="F329" i="1" s="1"/>
  <c r="D295" i="10"/>
  <c r="E359" i="1"/>
  <c r="F359" i="1" s="1"/>
  <c r="E327" i="1"/>
  <c r="F327" i="1" s="1"/>
  <c r="D366" i="1"/>
  <c r="C366" i="10" s="1"/>
  <c r="D334" i="1"/>
  <c r="C334" i="10" s="1"/>
  <c r="D362" i="1"/>
  <c r="C362" i="10" s="1"/>
  <c r="D330" i="1"/>
  <c r="C330" i="10" s="1"/>
  <c r="D360" i="1"/>
  <c r="C360" i="10" s="1"/>
  <c r="D328" i="1"/>
  <c r="C328" i="10" s="1"/>
  <c r="D358" i="1"/>
  <c r="C358" i="10" s="1"/>
  <c r="D326" i="1"/>
  <c r="C326" i="10" s="1"/>
  <c r="D322" i="10"/>
  <c r="E386" i="1"/>
  <c r="F386" i="1" s="1"/>
  <c r="E354" i="1"/>
  <c r="F354" i="1" s="1"/>
  <c r="D318" i="10"/>
  <c r="E382" i="1"/>
  <c r="F382" i="1" s="1"/>
  <c r="E350" i="1"/>
  <c r="F350" i="1" s="1"/>
  <c r="D316" i="10"/>
  <c r="E380" i="1"/>
  <c r="F380" i="1" s="1"/>
  <c r="E348" i="1"/>
  <c r="F348" i="1" s="1"/>
  <c r="D312" i="10"/>
  <c r="E376" i="1"/>
  <c r="F376" i="1" s="1"/>
  <c r="E344" i="1"/>
  <c r="F344" i="1" s="1"/>
  <c r="D310" i="10"/>
  <c r="E374" i="1"/>
  <c r="F374" i="1" s="1"/>
  <c r="E342" i="1"/>
  <c r="F342" i="1" s="1"/>
  <c r="D308" i="10"/>
  <c r="E372" i="1"/>
  <c r="F372" i="1" s="1"/>
  <c r="E340" i="1"/>
  <c r="F340" i="1" s="1"/>
  <c r="D306" i="10"/>
  <c r="E370" i="1"/>
  <c r="F370" i="1" s="1"/>
  <c r="E338" i="1"/>
  <c r="F338" i="1" s="1"/>
  <c r="D304" i="10"/>
  <c r="E368" i="1"/>
  <c r="F368" i="1" s="1"/>
  <c r="E336" i="1"/>
  <c r="F336" i="1" s="1"/>
  <c r="D302" i="10"/>
  <c r="E366" i="1"/>
  <c r="F366" i="1" s="1"/>
  <c r="E334" i="1"/>
  <c r="F334" i="1" s="1"/>
  <c r="D300" i="10"/>
  <c r="E364" i="1"/>
  <c r="F364" i="1" s="1"/>
  <c r="E332" i="1"/>
  <c r="F332" i="1" s="1"/>
  <c r="D298" i="10"/>
  <c r="E362" i="1"/>
  <c r="F362" i="1" s="1"/>
  <c r="E330" i="1"/>
  <c r="F330" i="1" s="1"/>
  <c r="D294" i="10"/>
  <c r="E358" i="1"/>
  <c r="F358" i="1" s="1"/>
  <c r="E326" i="1"/>
  <c r="F326" i="1" s="1"/>
  <c r="D198" i="10"/>
  <c r="E262" i="1"/>
  <c r="F262" i="1" s="1"/>
  <c r="E230" i="1"/>
  <c r="F230" i="1" s="1"/>
  <c r="D130" i="10"/>
  <c r="E194" i="1"/>
  <c r="F194" i="1" s="1"/>
  <c r="E162" i="1"/>
  <c r="F162" i="1" s="1"/>
  <c r="D128" i="10"/>
  <c r="E192" i="1"/>
  <c r="F192" i="1" s="1"/>
  <c r="E160" i="1"/>
  <c r="F160" i="1" s="1"/>
  <c r="D126" i="10"/>
  <c r="E190" i="1"/>
  <c r="F190" i="1" s="1"/>
  <c r="E158" i="1"/>
  <c r="F158" i="1" s="1"/>
  <c r="D124" i="10"/>
  <c r="E188" i="1"/>
  <c r="F188" i="1" s="1"/>
  <c r="E156" i="1"/>
  <c r="F156" i="1" s="1"/>
  <c r="D122" i="10"/>
  <c r="E186" i="1"/>
  <c r="F186" i="1" s="1"/>
  <c r="E154" i="1"/>
  <c r="F154" i="1" s="1"/>
  <c r="D120" i="10"/>
  <c r="E184" i="1"/>
  <c r="F184" i="1" s="1"/>
  <c r="E152" i="1"/>
  <c r="F152" i="1" s="1"/>
  <c r="D118" i="10"/>
  <c r="E182" i="1"/>
  <c r="F182" i="1" s="1"/>
  <c r="E150" i="1"/>
  <c r="F150" i="1" s="1"/>
  <c r="D116" i="10"/>
  <c r="E180" i="1"/>
  <c r="F180" i="1" s="1"/>
  <c r="E148" i="1"/>
  <c r="F148" i="1" s="1"/>
  <c r="D114" i="10"/>
  <c r="E178" i="1"/>
  <c r="F178" i="1" s="1"/>
  <c r="E146" i="1"/>
  <c r="F146" i="1" s="1"/>
  <c r="D112" i="10"/>
  <c r="E176" i="1"/>
  <c r="F176" i="1" s="1"/>
  <c r="E144" i="1"/>
  <c r="F144" i="1" s="1"/>
  <c r="D110" i="10"/>
  <c r="E174" i="1"/>
  <c r="F174" i="1" s="1"/>
  <c r="E142" i="1"/>
  <c r="F142" i="1" s="1"/>
  <c r="D108" i="10"/>
  <c r="E172" i="1"/>
  <c r="F172" i="1" s="1"/>
  <c r="E140" i="1"/>
  <c r="F140" i="1" s="1"/>
  <c r="D106" i="10"/>
  <c r="E170" i="1"/>
  <c r="F170" i="1" s="1"/>
  <c r="E138" i="1"/>
  <c r="F138" i="1" s="1"/>
  <c r="D104" i="10"/>
  <c r="E168" i="1"/>
  <c r="F168" i="1" s="1"/>
  <c r="E136" i="1"/>
  <c r="F136" i="1" s="1"/>
  <c r="D102" i="10"/>
  <c r="E166" i="1"/>
  <c r="F166" i="1" s="1"/>
  <c r="E134" i="1"/>
  <c r="F134" i="1" s="1"/>
  <c r="D131" i="10"/>
  <c r="E195" i="1"/>
  <c r="F195" i="1" s="1"/>
  <c r="E163" i="1"/>
  <c r="F163" i="1" s="1"/>
  <c r="D129" i="10"/>
  <c r="E193" i="1"/>
  <c r="F193" i="1" s="1"/>
  <c r="E161" i="1"/>
  <c r="F161" i="1" s="1"/>
  <c r="D127" i="10"/>
  <c r="E191" i="1"/>
  <c r="F191" i="1" s="1"/>
  <c r="E159" i="1"/>
  <c r="F159" i="1" s="1"/>
  <c r="D125" i="10"/>
  <c r="E189" i="1"/>
  <c r="F189" i="1" s="1"/>
  <c r="E157" i="1"/>
  <c r="F157" i="1" s="1"/>
  <c r="D123" i="10"/>
  <c r="E187" i="1"/>
  <c r="F187" i="1" s="1"/>
  <c r="E155" i="1"/>
  <c r="F155" i="1" s="1"/>
  <c r="D121" i="10"/>
  <c r="E185" i="1"/>
  <c r="F185" i="1" s="1"/>
  <c r="E153" i="1"/>
  <c r="F153" i="1" s="1"/>
  <c r="D119" i="10"/>
  <c r="E183" i="1"/>
  <c r="F183" i="1" s="1"/>
  <c r="E151" i="1"/>
  <c r="F151" i="1" s="1"/>
  <c r="D117" i="10"/>
  <c r="E181" i="1"/>
  <c r="F181" i="1" s="1"/>
  <c r="E149" i="1"/>
  <c r="F149" i="1" s="1"/>
  <c r="D115" i="10"/>
  <c r="E179" i="1"/>
  <c r="F179" i="1" s="1"/>
  <c r="E147" i="1"/>
  <c r="F147" i="1" s="1"/>
  <c r="D113" i="10"/>
  <c r="E177" i="1"/>
  <c r="F177" i="1" s="1"/>
  <c r="E145" i="1"/>
  <c r="F145" i="1" s="1"/>
  <c r="D111" i="10"/>
  <c r="E175" i="1"/>
  <c r="F175" i="1" s="1"/>
  <c r="E143" i="1"/>
  <c r="F143" i="1" s="1"/>
  <c r="D109" i="10"/>
  <c r="E173" i="1"/>
  <c r="F173" i="1" s="1"/>
  <c r="E141" i="1"/>
  <c r="F141" i="1" s="1"/>
  <c r="D107" i="10"/>
  <c r="E171" i="1"/>
  <c r="F171" i="1" s="1"/>
  <c r="E139" i="1"/>
  <c r="F139" i="1" s="1"/>
  <c r="D105" i="10"/>
  <c r="E169" i="1"/>
  <c r="F169" i="1" s="1"/>
  <c r="E137" i="1"/>
  <c r="F137" i="1" s="1"/>
  <c r="D103" i="10"/>
  <c r="E167" i="1"/>
  <c r="F167" i="1" s="1"/>
  <c r="E135" i="1"/>
  <c r="F135" i="1" s="1"/>
  <c r="C1369" i="10"/>
  <c r="B1369" i="1"/>
  <c r="C1079" i="10"/>
  <c r="B1079" i="1"/>
  <c r="C1559" i="10"/>
  <c r="B1559" i="1"/>
  <c r="C1943" i="10"/>
  <c r="B1943" i="1"/>
  <c r="C693" i="10"/>
  <c r="B693" i="1"/>
  <c r="C1365" i="10"/>
  <c r="B1365" i="1"/>
  <c r="C1555" i="10"/>
  <c r="B1555" i="1"/>
  <c r="C1361" i="10"/>
  <c r="B1361" i="1"/>
  <c r="C707" i="10"/>
  <c r="B707" i="1"/>
  <c r="C1283" i="10"/>
  <c r="B1283" i="1"/>
  <c r="C1089" i="10"/>
  <c r="B1089" i="1"/>
  <c r="C1569" i="10"/>
  <c r="B1569" i="1"/>
  <c r="C1953" i="10"/>
  <c r="B1953" i="1"/>
  <c r="C703" i="10"/>
  <c r="B703" i="1"/>
  <c r="C1375" i="10"/>
  <c r="B1375" i="1"/>
  <c r="C1085" i="10"/>
  <c r="B1085" i="1"/>
  <c r="C1565" i="10"/>
  <c r="B1565" i="1"/>
  <c r="C1949" i="10"/>
  <c r="B1949" i="1"/>
  <c r="C698" i="10"/>
  <c r="B698" i="1"/>
  <c r="C1370" i="10"/>
  <c r="B1370" i="1"/>
  <c r="C1080" i="10"/>
  <c r="B1080" i="1"/>
  <c r="C1560" i="10"/>
  <c r="B1560" i="1"/>
  <c r="C1944" i="10"/>
  <c r="B1944" i="1"/>
  <c r="C694" i="10"/>
  <c r="B694" i="1"/>
  <c r="C1076" i="10"/>
  <c r="B1076" i="1"/>
  <c r="C1556" i="10"/>
  <c r="B1556" i="1"/>
  <c r="C1940" i="10"/>
  <c r="B1940" i="1"/>
  <c r="C1362" i="10"/>
  <c r="B1362" i="1"/>
  <c r="C1842" i="10"/>
  <c r="B1842" i="1"/>
  <c r="C1081" i="10"/>
  <c r="B1081" i="1"/>
  <c r="C1561" i="10"/>
  <c r="B1561" i="1"/>
  <c r="C1945" i="10"/>
  <c r="B1945" i="1"/>
  <c r="C695" i="10"/>
  <c r="B695" i="1"/>
  <c r="C1367" i="10"/>
  <c r="B1367" i="1"/>
  <c r="C1077" i="10"/>
  <c r="B1077" i="1"/>
  <c r="C1557" i="10"/>
  <c r="B1557" i="1"/>
  <c r="C1941" i="10"/>
  <c r="B1941" i="1"/>
  <c r="C691" i="10"/>
  <c r="B691" i="1"/>
  <c r="C1363" i="10"/>
  <c r="B1363" i="1"/>
  <c r="C1073" i="10"/>
  <c r="B1073" i="1"/>
  <c r="C1553" i="10"/>
  <c r="B1553" i="1"/>
  <c r="C1937" i="10"/>
  <c r="B1937" i="1"/>
  <c r="C611" i="10"/>
  <c r="B611" i="1"/>
  <c r="C1379" i="10"/>
  <c r="B1379" i="1"/>
  <c r="C1859" i="10"/>
  <c r="B1859" i="1"/>
  <c r="C705" i="10"/>
  <c r="B705" i="1"/>
  <c r="C1377" i="10"/>
  <c r="B1377" i="1"/>
  <c r="C1087" i="10"/>
  <c r="B1087" i="1"/>
  <c r="C1951" i="10"/>
  <c r="B1951" i="1"/>
  <c r="C1373" i="10"/>
  <c r="B1373" i="1"/>
  <c r="C1082" i="10"/>
  <c r="B1082" i="1"/>
  <c r="C1562" i="10"/>
  <c r="B1562" i="1"/>
  <c r="C1946" i="10"/>
  <c r="B1946" i="1"/>
  <c r="C696" i="10"/>
  <c r="B696" i="1"/>
  <c r="C1368" i="10"/>
  <c r="B1368" i="1"/>
  <c r="C1078" i="10"/>
  <c r="B1078" i="1"/>
  <c r="C692" i="10"/>
  <c r="B692" i="1"/>
  <c r="C1364" i="10"/>
  <c r="B1364" i="1"/>
  <c r="C1844" i="10"/>
  <c r="B1844" i="1"/>
  <c r="C308" i="10"/>
  <c r="B308" i="1"/>
  <c r="C1648" i="10"/>
  <c r="B1648" i="1"/>
  <c r="C976" i="10"/>
  <c r="B976" i="1"/>
  <c r="C1746" i="10"/>
  <c r="B1746" i="1"/>
  <c r="C1266" i="10"/>
  <c r="B1266" i="1"/>
  <c r="C1652" i="10"/>
  <c r="B1652" i="1"/>
  <c r="C1750" i="10"/>
  <c r="B1750" i="1"/>
  <c r="C982" i="10"/>
  <c r="B982" i="1"/>
  <c r="C1274" i="10"/>
  <c r="B1274" i="1"/>
  <c r="C602" i="10"/>
  <c r="B602" i="1"/>
  <c r="C1759" i="10"/>
  <c r="B1759" i="1"/>
  <c r="C2049" i="10"/>
  <c r="B2049" i="1"/>
  <c r="C897" i="10"/>
  <c r="B897" i="1"/>
  <c r="C513" i="10"/>
  <c r="B513" i="1"/>
  <c r="C515" i="10"/>
  <c r="B515" i="1"/>
  <c r="C987" i="10"/>
  <c r="B987" i="1"/>
  <c r="C1745" i="10"/>
  <c r="B1745" i="1"/>
  <c r="C2035" i="10"/>
  <c r="B2035" i="1"/>
  <c r="C1749" i="10"/>
  <c r="B1749" i="1"/>
  <c r="C1269" i="10"/>
  <c r="B1269" i="1"/>
  <c r="C981" i="10"/>
  <c r="B981" i="1"/>
  <c r="C597" i="10"/>
  <c r="B597" i="1"/>
  <c r="C985" i="10"/>
  <c r="B985" i="1"/>
  <c r="C1756" i="10"/>
  <c r="B1756" i="1"/>
  <c r="C1564" i="10"/>
  <c r="B1564" i="1"/>
  <c r="C318" i="10"/>
  <c r="B318" i="1"/>
  <c r="C1950" i="10"/>
  <c r="B1950" i="1"/>
  <c r="C1758" i="10"/>
  <c r="B1758" i="1"/>
  <c r="C606" i="10"/>
  <c r="B606" i="1"/>
  <c r="C320" i="10"/>
  <c r="B320" i="1"/>
  <c r="C1952" i="10"/>
  <c r="B1952" i="1"/>
  <c r="C1760" i="10"/>
  <c r="B1760" i="1"/>
  <c r="C1568" i="10"/>
  <c r="B1568" i="1"/>
  <c r="C1280" i="10"/>
  <c r="B1280" i="1"/>
  <c r="C1088" i="10"/>
  <c r="B1088" i="1"/>
  <c r="C608" i="10"/>
  <c r="B608" i="1"/>
  <c r="C1954" i="10"/>
  <c r="B1954" i="1"/>
  <c r="C1762" i="10"/>
  <c r="B1762" i="1"/>
  <c r="C1570" i="10"/>
  <c r="B1570" i="1"/>
  <c r="C1282" i="10"/>
  <c r="B1282" i="1"/>
  <c r="C1090" i="10"/>
  <c r="B1090" i="1"/>
  <c r="C610" i="10"/>
  <c r="B610" i="1"/>
  <c r="D70" i="1"/>
  <c r="C70" i="10" s="1"/>
  <c r="B6" i="1"/>
  <c r="D38" i="1"/>
  <c r="C38" i="10" s="1"/>
  <c r="C299" i="10"/>
  <c r="B299" i="1"/>
  <c r="C7" i="10"/>
  <c r="B7" i="1"/>
  <c r="D71" i="1"/>
  <c r="C71" i="10" s="1"/>
  <c r="D39" i="1"/>
  <c r="C39" i="10" s="1"/>
  <c r="C2030" i="10"/>
  <c r="B2030" i="1"/>
  <c r="C2026" i="10"/>
  <c r="B2026" i="1"/>
  <c r="C2024" i="10"/>
  <c r="B2024" i="1"/>
  <c r="C2022" i="10"/>
  <c r="B2022" i="1"/>
  <c r="C1934" i="10"/>
  <c r="B1934" i="1"/>
  <c r="C1932" i="10"/>
  <c r="B1932" i="1"/>
  <c r="C1930" i="10"/>
  <c r="B1930" i="1"/>
  <c r="C1928" i="10"/>
  <c r="B1928" i="1"/>
  <c r="C1926" i="10"/>
  <c r="B1926" i="1"/>
  <c r="C1838" i="10"/>
  <c r="B1838" i="1"/>
  <c r="C1836" i="10"/>
  <c r="B1836" i="1"/>
  <c r="C1834" i="10"/>
  <c r="B1834" i="1"/>
  <c r="C1832" i="10"/>
  <c r="B1832" i="1"/>
  <c r="C1830" i="10"/>
  <c r="B1830" i="1"/>
  <c r="C1742" i="10"/>
  <c r="B1742" i="1"/>
  <c r="C1740" i="10"/>
  <c r="B1740" i="1"/>
  <c r="C1738" i="10"/>
  <c r="B1738" i="1"/>
  <c r="C1736" i="10"/>
  <c r="B1736" i="1"/>
  <c r="C1734" i="10"/>
  <c r="B1734" i="1"/>
  <c r="C1646" i="10"/>
  <c r="B1646" i="1"/>
  <c r="C1644" i="10"/>
  <c r="B1644" i="1"/>
  <c r="C1642" i="10"/>
  <c r="B1642" i="1"/>
  <c r="C1640" i="10"/>
  <c r="B1640" i="1"/>
  <c r="C1638" i="10"/>
  <c r="B1638" i="1"/>
  <c r="C1550" i="10"/>
  <c r="B1550" i="1"/>
  <c r="C1548" i="10"/>
  <c r="B1548" i="1"/>
  <c r="C1546" i="10"/>
  <c r="B1546" i="1"/>
  <c r="C1544" i="10"/>
  <c r="B1544" i="1"/>
  <c r="C1542" i="10"/>
  <c r="B1542" i="1"/>
  <c r="C1358" i="10"/>
  <c r="B1358" i="1"/>
  <c r="C1356" i="10"/>
  <c r="B1356" i="1"/>
  <c r="C1354" i="10"/>
  <c r="B1354" i="1"/>
  <c r="C1352" i="10"/>
  <c r="B1352" i="1"/>
  <c r="C1350" i="10"/>
  <c r="B1350" i="1"/>
  <c r="C1262" i="10"/>
  <c r="B1262" i="1"/>
  <c r="C1260" i="10"/>
  <c r="B1260" i="1"/>
  <c r="C1258" i="10"/>
  <c r="B1258" i="1"/>
  <c r="C1256" i="10"/>
  <c r="B1256" i="1"/>
  <c r="C1254" i="10"/>
  <c r="B1254" i="1"/>
  <c r="C1166" i="10"/>
  <c r="B1166" i="1"/>
  <c r="C1164" i="10"/>
  <c r="B1164" i="1"/>
  <c r="C1162" i="10"/>
  <c r="B1162" i="1"/>
  <c r="C1160" i="10"/>
  <c r="B1160" i="1"/>
  <c r="C1158" i="10"/>
  <c r="B1158" i="1"/>
  <c r="C1070" i="10"/>
  <c r="B1070" i="1"/>
  <c r="C1068" i="10"/>
  <c r="B1068" i="1"/>
  <c r="C1066" i="10"/>
  <c r="B1066" i="1"/>
  <c r="C1062" i="10"/>
  <c r="B1062" i="1"/>
  <c r="C974" i="10"/>
  <c r="B974" i="1"/>
  <c r="C972" i="10"/>
  <c r="B972" i="1"/>
  <c r="C970" i="10"/>
  <c r="B970" i="1"/>
  <c r="C968" i="10"/>
  <c r="B968" i="1"/>
  <c r="C966" i="10"/>
  <c r="B966" i="1"/>
  <c r="C878" i="10"/>
  <c r="B878" i="1"/>
  <c r="C876" i="10"/>
  <c r="B876" i="1"/>
  <c r="C874" i="10"/>
  <c r="B874" i="1"/>
  <c r="C872" i="10"/>
  <c r="B872" i="1"/>
  <c r="C870" i="10"/>
  <c r="B870" i="1"/>
  <c r="C687" i="10"/>
  <c r="B687" i="1"/>
  <c r="C685" i="10"/>
  <c r="B685" i="1"/>
  <c r="C683" i="10"/>
  <c r="B683" i="1"/>
  <c r="C681" i="10"/>
  <c r="B681" i="1"/>
  <c r="C679" i="10"/>
  <c r="B679" i="1"/>
  <c r="C591" i="10"/>
  <c r="B591" i="1"/>
  <c r="C589" i="10"/>
  <c r="B589" i="1"/>
  <c r="C587" i="10"/>
  <c r="B587" i="1"/>
  <c r="C585" i="10"/>
  <c r="B585" i="1"/>
  <c r="C583" i="10"/>
  <c r="B583" i="1"/>
  <c r="C495" i="10"/>
  <c r="B495" i="1"/>
  <c r="C493" i="10"/>
  <c r="B493" i="1"/>
  <c r="C491" i="10"/>
  <c r="B491" i="1"/>
  <c r="C489" i="10"/>
  <c r="B489" i="1"/>
  <c r="C487" i="10"/>
  <c r="B487" i="1"/>
  <c r="C1075" i="10"/>
  <c r="B1075" i="1"/>
  <c r="C1939" i="10"/>
  <c r="B1939" i="1"/>
  <c r="C310" i="10"/>
  <c r="B310" i="1"/>
  <c r="C690" i="10"/>
  <c r="B690" i="1"/>
  <c r="C306" i="10"/>
  <c r="B306" i="1"/>
  <c r="C304" i="10"/>
  <c r="B304" i="1"/>
  <c r="C1936" i="10"/>
  <c r="B1936" i="1"/>
  <c r="C1744" i="10"/>
  <c r="B1744" i="1"/>
  <c r="C880" i="10"/>
  <c r="B880" i="1"/>
  <c r="C2034" i="10"/>
  <c r="B2034" i="1"/>
  <c r="C882" i="10"/>
  <c r="B882" i="1"/>
  <c r="C1748" i="10"/>
  <c r="B1748" i="1"/>
  <c r="C980" i="10"/>
  <c r="B980" i="1"/>
  <c r="C886" i="10"/>
  <c r="B886" i="1"/>
  <c r="C1272" i="10"/>
  <c r="B1272" i="1"/>
  <c r="C600" i="10"/>
  <c r="B600" i="1"/>
  <c r="C1277" i="10"/>
  <c r="B1277" i="1"/>
  <c r="C605" i="10"/>
  <c r="B605" i="1"/>
  <c r="C1663" i="10"/>
  <c r="B1663" i="1"/>
  <c r="C1183" i="10"/>
  <c r="B1183" i="1"/>
  <c r="C993" i="10"/>
  <c r="B993" i="1"/>
  <c r="C1667" i="10"/>
  <c r="B1667" i="1"/>
  <c r="C315" i="10"/>
  <c r="B315" i="1"/>
  <c r="C1947" i="10"/>
  <c r="B1947" i="1"/>
  <c r="C1755" i="10"/>
  <c r="B1755" i="1"/>
  <c r="C1563" i="10"/>
  <c r="B1563" i="1"/>
  <c r="C1275" i="10"/>
  <c r="B1275" i="1"/>
  <c r="C1083" i="10"/>
  <c r="B1083" i="1"/>
  <c r="C603" i="10"/>
  <c r="B603" i="1"/>
  <c r="C1747" i="10"/>
  <c r="B1747" i="1"/>
  <c r="C595" i="10"/>
  <c r="B595" i="1"/>
  <c r="C1751" i="10"/>
  <c r="B1751" i="1"/>
  <c r="C1271" i="10"/>
  <c r="B1271" i="1"/>
  <c r="C983" i="10"/>
  <c r="B983" i="1"/>
  <c r="C599" i="10"/>
  <c r="B599" i="1"/>
  <c r="C1657" i="10"/>
  <c r="B1657" i="1"/>
  <c r="C889" i="10"/>
  <c r="B889" i="1"/>
  <c r="C1372" i="10"/>
  <c r="B1372" i="1"/>
  <c r="C988" i="10"/>
  <c r="B988" i="1"/>
  <c r="C990" i="10"/>
  <c r="B990" i="1"/>
  <c r="C992" i="10"/>
  <c r="B992" i="1"/>
  <c r="C1858" i="10"/>
  <c r="B1858" i="1"/>
  <c r="C1666" i="10"/>
  <c r="B1666" i="1"/>
  <c r="C1378" i="10"/>
  <c r="B1378" i="1"/>
  <c r="C994" i="10"/>
  <c r="B994" i="1"/>
  <c r="C706" i="10"/>
  <c r="B706" i="1"/>
  <c r="C390" i="10"/>
  <c r="B390" i="1"/>
  <c r="C302" i="10"/>
  <c r="B302" i="1"/>
  <c r="C300" i="10"/>
  <c r="B300" i="1"/>
  <c r="C298" i="10"/>
  <c r="B298" i="1"/>
  <c r="C296" i="10"/>
  <c r="B296" i="1"/>
  <c r="C294" i="10"/>
  <c r="B294" i="1"/>
  <c r="C1931" i="10"/>
  <c r="B1931" i="1"/>
  <c r="C1929" i="10"/>
  <c r="B1929" i="1"/>
  <c r="C1927" i="10"/>
  <c r="B1927" i="1"/>
  <c r="C1839" i="10"/>
  <c r="B1839" i="1"/>
  <c r="C1837" i="10"/>
  <c r="B1837" i="1"/>
  <c r="C1835" i="10"/>
  <c r="B1835" i="1"/>
  <c r="C1833" i="10"/>
  <c r="B1833" i="1"/>
  <c r="C1831" i="10"/>
  <c r="B1831" i="1"/>
  <c r="C1743" i="10"/>
  <c r="B1743" i="1"/>
  <c r="C1741" i="10"/>
  <c r="B1741" i="1"/>
  <c r="C1739" i="10"/>
  <c r="B1739" i="1"/>
  <c r="C1737" i="10"/>
  <c r="B1737" i="1"/>
  <c r="C1735" i="10"/>
  <c r="B1735" i="1"/>
  <c r="C1647" i="10"/>
  <c r="B1647" i="1"/>
  <c r="C1645" i="10"/>
  <c r="B1645" i="1"/>
  <c r="C1643" i="10"/>
  <c r="B1643" i="1"/>
  <c r="C1641" i="10"/>
  <c r="B1641" i="1"/>
  <c r="C1639" i="10"/>
  <c r="B1639" i="1"/>
  <c r="C1551" i="10"/>
  <c r="B1551" i="1"/>
  <c r="C1549" i="10"/>
  <c r="B1549" i="1"/>
  <c r="C1547" i="10"/>
  <c r="B1547" i="1"/>
  <c r="C1545" i="10"/>
  <c r="B1545" i="1"/>
  <c r="C1543" i="10"/>
  <c r="B1543" i="1"/>
  <c r="C1359" i="10"/>
  <c r="B1359" i="1"/>
  <c r="C1357" i="10"/>
  <c r="B1357" i="1"/>
  <c r="C1257" i="10"/>
  <c r="B1257" i="1"/>
  <c r="C1255" i="10"/>
  <c r="B1255" i="1"/>
  <c r="C1167" i="10"/>
  <c r="B1167" i="1"/>
  <c r="C1165" i="10"/>
  <c r="B1165" i="1"/>
  <c r="C1163" i="10"/>
  <c r="B1163" i="1"/>
  <c r="C1161" i="10"/>
  <c r="B1161" i="1"/>
  <c r="C1159" i="10"/>
  <c r="B1159" i="1"/>
  <c r="C1071" i="10"/>
  <c r="B1071" i="1"/>
  <c r="C1069" i="10"/>
  <c r="B1069" i="1"/>
  <c r="C1067" i="10"/>
  <c r="B1067" i="1"/>
  <c r="C1065" i="10"/>
  <c r="B1065" i="1"/>
  <c r="C1063" i="10"/>
  <c r="B1063" i="1"/>
  <c r="C975" i="10"/>
  <c r="B975" i="1"/>
  <c r="C973" i="10"/>
  <c r="B973" i="1"/>
  <c r="C971" i="10"/>
  <c r="B971" i="1"/>
  <c r="C969" i="10"/>
  <c r="B969" i="1"/>
  <c r="C967" i="10"/>
  <c r="B967" i="1"/>
  <c r="C879" i="10"/>
  <c r="B879" i="1"/>
  <c r="C877" i="10"/>
  <c r="B877" i="1"/>
  <c r="C875" i="10"/>
  <c r="B875" i="1"/>
  <c r="C873" i="10"/>
  <c r="B873" i="1"/>
  <c r="C871" i="10"/>
  <c r="B871" i="1"/>
  <c r="C774" i="10"/>
  <c r="B774" i="1"/>
  <c r="C686" i="10"/>
  <c r="B686" i="1"/>
  <c r="C684" i="10"/>
  <c r="B684" i="1"/>
  <c r="C682" i="10"/>
  <c r="B682" i="1"/>
  <c r="C680" i="10"/>
  <c r="B680" i="1"/>
  <c r="C678" i="10"/>
  <c r="B678" i="1"/>
  <c r="C590" i="10"/>
  <c r="B590" i="1"/>
  <c r="C588" i="10"/>
  <c r="B588" i="1"/>
  <c r="C586" i="10"/>
  <c r="B586" i="1"/>
  <c r="C584" i="10"/>
  <c r="B584" i="1"/>
  <c r="C582" i="10"/>
  <c r="B582" i="1"/>
  <c r="C494" i="10"/>
  <c r="B494" i="1"/>
  <c r="C492" i="10"/>
  <c r="B492" i="1"/>
  <c r="C490" i="10"/>
  <c r="B490" i="1"/>
  <c r="C488" i="10"/>
  <c r="B488" i="1"/>
  <c r="C486" i="10"/>
  <c r="B486" i="1"/>
  <c r="C1949" i="1"/>
  <c r="B1949" i="10" s="1"/>
  <c r="C494" i="1"/>
  <c r="B494" i="10" s="1"/>
  <c r="C492" i="1"/>
  <c r="B492" i="10" s="1"/>
  <c r="C490" i="1"/>
  <c r="B490" i="10" s="1"/>
  <c r="C488" i="1"/>
  <c r="B488" i="10" s="1"/>
  <c r="C486" i="1"/>
  <c r="B486" i="10" s="1"/>
  <c r="C1163" i="1"/>
  <c r="B1163" i="10" s="1"/>
  <c r="C1161" i="1"/>
  <c r="B1161" i="10" s="1"/>
  <c r="C1359" i="1"/>
  <c r="B1359" i="10" s="1"/>
  <c r="C1357" i="1"/>
  <c r="B1357" i="10" s="1"/>
  <c r="C1839" i="1"/>
  <c r="B1839" i="10" s="1"/>
  <c r="C1837" i="1"/>
  <c r="B1837" i="10" s="1"/>
  <c r="C1835" i="1"/>
  <c r="B1835" i="10" s="1"/>
  <c r="C1833" i="1"/>
  <c r="B1833" i="10" s="1"/>
  <c r="C1831" i="1"/>
  <c r="B1831" i="10" s="1"/>
  <c r="C1743" i="1"/>
  <c r="B1743" i="10" s="1"/>
  <c r="C1741" i="1"/>
  <c r="B1741" i="10" s="1"/>
  <c r="C1739" i="1"/>
  <c r="B1739" i="10" s="1"/>
  <c r="C1737" i="1"/>
  <c r="B1737" i="10" s="1"/>
  <c r="C1735" i="1"/>
  <c r="B1735" i="10" s="1"/>
  <c r="C1647" i="1"/>
  <c r="B1647" i="10" s="1"/>
  <c r="C1645" i="1"/>
  <c r="B1645" i="10" s="1"/>
  <c r="C1643" i="1"/>
  <c r="B1643" i="10" s="1"/>
  <c r="C1641" i="1"/>
  <c r="B1641" i="10" s="1"/>
  <c r="C1639" i="1"/>
  <c r="B1639" i="10" s="1"/>
  <c r="C1543" i="1"/>
  <c r="B1543" i="10" s="1"/>
  <c r="E314" i="10"/>
  <c r="C2035" i="1"/>
  <c r="B2035" i="10" s="1"/>
  <c r="C682" i="1"/>
  <c r="B682" i="10" s="1"/>
  <c r="C684" i="1"/>
  <c r="B684" i="10" s="1"/>
  <c r="E1853" i="10"/>
  <c r="E1935" i="10"/>
  <c r="E1951" i="10"/>
  <c r="E2033" i="10"/>
  <c r="E2049" i="10"/>
  <c r="E1849" i="10"/>
  <c r="E1931" i="10"/>
  <c r="E1947" i="10"/>
  <c r="E2037" i="10"/>
  <c r="AK16" i="51"/>
  <c r="P38" i="51" s="1"/>
  <c r="AG16" i="51"/>
  <c r="AC16" i="51"/>
  <c r="Y16" i="51"/>
  <c r="U16" i="51"/>
  <c r="Q16" i="51"/>
  <c r="H38" i="51" s="1"/>
  <c r="M16" i="51"/>
  <c r="E38" i="51" s="1"/>
  <c r="I16" i="51"/>
  <c r="E16" i="51"/>
  <c r="AJ16" i="51"/>
  <c r="AF16" i="51"/>
  <c r="AB16" i="51"/>
  <c r="X16" i="51"/>
  <c r="T16" i="51"/>
  <c r="K38" i="51" s="1"/>
  <c r="P16" i="51"/>
  <c r="L16" i="51"/>
  <c r="H16" i="51"/>
  <c r="D16" i="51"/>
  <c r="AJ15" i="51"/>
  <c r="AF15" i="51"/>
  <c r="AB15" i="51"/>
  <c r="X15" i="51"/>
  <c r="T15" i="51"/>
  <c r="K37" i="51" s="1"/>
  <c r="P15" i="51"/>
  <c r="L15" i="51"/>
  <c r="H15" i="51"/>
  <c r="D15" i="51"/>
  <c r="AI14" i="51"/>
  <c r="AE14" i="51"/>
  <c r="O36" i="51" s="1"/>
  <c r="AA14" i="51"/>
  <c r="W14" i="51"/>
  <c r="S14" i="51"/>
  <c r="J36" i="51" s="1"/>
  <c r="O14" i="51"/>
  <c r="F36" i="51" s="1"/>
  <c r="K14" i="51"/>
  <c r="D36" i="51" s="1"/>
  <c r="G14" i="51"/>
  <c r="C14" i="51"/>
  <c r="AJ13" i="51"/>
  <c r="AF13" i="51"/>
  <c r="AB13" i="51"/>
  <c r="X13" i="51"/>
  <c r="T13" i="51"/>
  <c r="K35" i="51" s="1"/>
  <c r="P13" i="51"/>
  <c r="G35" i="51" s="1"/>
  <c r="L13" i="51"/>
  <c r="H13" i="51"/>
  <c r="D13" i="51"/>
  <c r="AE12" i="51"/>
  <c r="O34" i="51" s="1"/>
  <c r="O12" i="51"/>
  <c r="AE15" i="51"/>
  <c r="I13" i="51"/>
  <c r="N12" i="51"/>
  <c r="AG11" i="51"/>
  <c r="U11" i="51"/>
  <c r="M11" i="51"/>
  <c r="E33" i="51" s="1"/>
  <c r="E11" i="51"/>
  <c r="AL10" i="51"/>
  <c r="AH10" i="51"/>
  <c r="AD10" i="51"/>
  <c r="Z10" i="51"/>
  <c r="V10" i="51"/>
  <c r="R10" i="51"/>
  <c r="N10" i="51"/>
  <c r="J10" i="51"/>
  <c r="C32" i="51" s="1"/>
  <c r="F10" i="51"/>
  <c r="B32" i="51" s="1"/>
  <c r="AA9" i="51"/>
  <c r="K9" i="51"/>
  <c r="D31" i="51" s="1"/>
  <c r="AJ8" i="51"/>
  <c r="AF8" i="51"/>
  <c r="AB8" i="51"/>
  <c r="X8" i="51"/>
  <c r="T8" i="51"/>
  <c r="K30" i="51" s="1"/>
  <c r="P8" i="51"/>
  <c r="L8" i="51"/>
  <c r="H8" i="51"/>
  <c r="D8" i="51"/>
  <c r="AK7" i="51"/>
  <c r="AG7" i="51"/>
  <c r="AC7" i="51"/>
  <c r="Y7" i="51"/>
  <c r="U7" i="51"/>
  <c r="Q7" i="51"/>
  <c r="M7" i="51"/>
  <c r="E29" i="51" s="1"/>
  <c r="I7" i="51"/>
  <c r="E7" i="51"/>
  <c r="AH6" i="51"/>
  <c r="R6" i="51"/>
  <c r="I28" i="51" s="1"/>
  <c r="AI5" i="51"/>
  <c r="S5" i="51"/>
  <c r="J27" i="51" s="1"/>
  <c r="C5" i="51"/>
  <c r="AJ4" i="51"/>
  <c r="AF4" i="51"/>
  <c r="AB4" i="51"/>
  <c r="X4" i="51"/>
  <c r="T4" i="51"/>
  <c r="P4" i="51"/>
  <c r="G26" i="51" s="1"/>
  <c r="L4" i="51"/>
  <c r="H4" i="51"/>
  <c r="D4" i="51"/>
  <c r="AK15" i="51"/>
  <c r="P37" i="51" s="1"/>
  <c r="AG15" i="51"/>
  <c r="AC15" i="51"/>
  <c r="N37" i="51" s="1"/>
  <c r="Y15" i="51"/>
  <c r="U15" i="51"/>
  <c r="Q15" i="51"/>
  <c r="H37" i="51" s="1"/>
  <c r="M15" i="51"/>
  <c r="E37" i="51" s="1"/>
  <c r="I15" i="51"/>
  <c r="E15" i="51"/>
  <c r="AL14" i="51"/>
  <c r="AH14" i="51"/>
  <c r="AD14" i="51"/>
  <c r="Z14" i="51"/>
  <c r="M36" i="51" s="1"/>
  <c r="V14" i="51"/>
  <c r="R14" i="51"/>
  <c r="I36" i="51" s="1"/>
  <c r="N14" i="51"/>
  <c r="J14" i="51"/>
  <c r="C36" i="51" s="1"/>
  <c r="F14" i="51"/>
  <c r="B36" i="51" s="1"/>
  <c r="AI13" i="51"/>
  <c r="AA13" i="51"/>
  <c r="S13" i="51"/>
  <c r="J35" i="51" s="1"/>
  <c r="K13" i="51"/>
  <c r="D35" i="51" s="1"/>
  <c r="C13" i="51"/>
  <c r="AF12" i="51"/>
  <c r="X12" i="51"/>
  <c r="P12" i="51"/>
  <c r="G34" i="51" s="1"/>
  <c r="H12" i="51"/>
  <c r="AJ11" i="51"/>
  <c r="AF11" i="51"/>
  <c r="AB11" i="51"/>
  <c r="X11" i="51"/>
  <c r="V11" i="51"/>
  <c r="T11" i="51"/>
  <c r="K33" i="51" s="1"/>
  <c r="R11" i="51"/>
  <c r="I33" i="51" s="1"/>
  <c r="P11" i="51"/>
  <c r="G33" i="51" s="1"/>
  <c r="N11" i="51"/>
  <c r="L11" i="51"/>
  <c r="J11" i="51"/>
  <c r="C33" i="51" s="1"/>
  <c r="H11" i="51"/>
  <c r="F11" i="51"/>
  <c r="B33" i="51" s="1"/>
  <c r="D11" i="51"/>
  <c r="AK10" i="51"/>
  <c r="AG10" i="51"/>
  <c r="AC10" i="51"/>
  <c r="Y10" i="51"/>
  <c r="U10" i="51"/>
  <c r="Q10" i="51"/>
  <c r="H32" i="51" s="1"/>
  <c r="M10" i="51"/>
  <c r="E32" i="51" s="1"/>
  <c r="I10" i="51"/>
  <c r="E10" i="51"/>
  <c r="AL9" i="51"/>
  <c r="AH9" i="51"/>
  <c r="AD9" i="51"/>
  <c r="Z9" i="51"/>
  <c r="V9" i="51"/>
  <c r="R9" i="51"/>
  <c r="N9" i="51"/>
  <c r="J9" i="51"/>
  <c r="C31" i="51" s="1"/>
  <c r="F9" i="51"/>
  <c r="B31" i="51" s="1"/>
  <c r="AI8" i="51"/>
  <c r="AE8" i="51"/>
  <c r="O30" i="51" s="1"/>
  <c r="AA8" i="51"/>
  <c r="W8" i="51"/>
  <c r="L30" i="51" s="1"/>
  <c r="S8" i="51"/>
  <c r="O8" i="51"/>
  <c r="F30" i="51" s="1"/>
  <c r="K8" i="51"/>
  <c r="D30" i="51" s="1"/>
  <c r="G8" i="51"/>
  <c r="C8" i="51"/>
  <c r="AL7" i="51"/>
  <c r="AH7" i="51"/>
  <c r="AD7" i="51"/>
  <c r="Z7" i="51"/>
  <c r="V7" i="51"/>
  <c r="R7" i="51"/>
  <c r="I29" i="51" s="1"/>
  <c r="N7" i="51"/>
  <c r="J7" i="51"/>
  <c r="C29" i="51" s="1"/>
  <c r="F7" i="51"/>
  <c r="B29" i="51" s="1"/>
  <c r="AK6" i="51"/>
  <c r="P28" i="51" s="1"/>
  <c r="U6" i="51"/>
  <c r="E6" i="51"/>
  <c r="AL5" i="51"/>
  <c r="AH5" i="51"/>
  <c r="AD5" i="51"/>
  <c r="Z5" i="51"/>
  <c r="V5" i="51"/>
  <c r="R5" i="51"/>
  <c r="I27" i="51" s="1"/>
  <c r="N5" i="51"/>
  <c r="J5" i="51"/>
  <c r="C27" i="51" s="1"/>
  <c r="F5" i="51"/>
  <c r="B27" i="51" s="1"/>
  <c r="AI4" i="51"/>
  <c r="AE4" i="51"/>
  <c r="O26" i="51" s="1"/>
  <c r="AA4" i="51"/>
  <c r="W4" i="51"/>
  <c r="S4" i="51"/>
  <c r="J26" i="51" s="1"/>
  <c r="O4" i="51"/>
  <c r="K4" i="51"/>
  <c r="D26" i="51" s="1"/>
  <c r="G4" i="51"/>
  <c r="C4" i="51"/>
  <c r="G111" i="21"/>
  <c r="F26" i="53" s="1"/>
  <c r="F111" i="21"/>
  <c r="E26" i="53" s="1"/>
  <c r="E111" i="21"/>
  <c r="D26" i="53" s="1"/>
  <c r="D111" i="21"/>
  <c r="C26" i="53" s="1"/>
  <c r="C111" i="21"/>
  <c r="B26" i="53" s="1"/>
  <c r="C1847" i="10"/>
  <c r="C995" i="10"/>
  <c r="C701" i="1"/>
  <c r="B701" i="10" s="1"/>
  <c r="C701" i="10"/>
  <c r="C1853" i="10"/>
  <c r="C317" i="10"/>
  <c r="C1848" i="10"/>
  <c r="C312" i="10"/>
  <c r="C1558" i="1"/>
  <c r="B1558" i="10" s="1"/>
  <c r="C1558" i="10"/>
  <c r="C1942" i="1"/>
  <c r="B1942" i="10" s="1"/>
  <c r="C1942" i="10"/>
  <c r="C1074" i="1"/>
  <c r="B1074" i="10" s="1"/>
  <c r="C1074" i="10"/>
  <c r="C1554" i="1"/>
  <c r="B1554" i="10" s="1"/>
  <c r="C1554" i="10"/>
  <c r="C1938" i="1"/>
  <c r="B1938" i="10" s="1"/>
  <c r="C1938" i="10"/>
  <c r="C1552" i="10"/>
  <c r="C1264" i="10"/>
  <c r="C1072" i="10"/>
  <c r="C592" i="10"/>
  <c r="C1650" i="10"/>
  <c r="C1170" i="10"/>
  <c r="C498" i="10"/>
  <c r="C1268" i="10"/>
  <c r="C596" i="10"/>
  <c r="C2038" i="10"/>
  <c r="C1654" i="10"/>
  <c r="C1174" i="10"/>
  <c r="C502" i="10"/>
  <c r="C1752" i="10"/>
  <c r="C984" i="10"/>
  <c r="C2042" i="10"/>
  <c r="C1658" i="10"/>
  <c r="C1178" i="10"/>
  <c r="C890" i="10"/>
  <c r="C506" i="10"/>
  <c r="C1757" i="10"/>
  <c r="C989" i="10"/>
  <c r="C2047" i="1"/>
  <c r="B2047" i="10" s="1"/>
  <c r="C2047" i="10"/>
  <c r="C895" i="1"/>
  <c r="B895" i="10" s="1"/>
  <c r="C895" i="10"/>
  <c r="C511" i="1"/>
  <c r="B511" i="10" s="1"/>
  <c r="C511" i="10"/>
  <c r="C1761" i="10"/>
  <c r="C1281" i="10"/>
  <c r="C609" i="10"/>
  <c r="C2051" i="10"/>
  <c r="C1187" i="10"/>
  <c r="C899" i="1"/>
  <c r="B899" i="10" s="1"/>
  <c r="C899" i="10"/>
  <c r="C891" i="10"/>
  <c r="C2033" i="1"/>
  <c r="B2033" i="10" s="1"/>
  <c r="C2033" i="10"/>
  <c r="C1649" i="1"/>
  <c r="B1649" i="10" s="1"/>
  <c r="C1649" i="10"/>
  <c r="C1169" i="1"/>
  <c r="B1169" i="10" s="1"/>
  <c r="C1169" i="10"/>
  <c r="C881" i="1"/>
  <c r="B881" i="10" s="1"/>
  <c r="C881" i="10"/>
  <c r="C497" i="1"/>
  <c r="B497" i="10" s="1"/>
  <c r="C497" i="10"/>
  <c r="C1267" i="10"/>
  <c r="C979" i="1"/>
  <c r="B979" i="10" s="1"/>
  <c r="C979" i="10"/>
  <c r="C2037" i="10"/>
  <c r="C1653" i="10"/>
  <c r="C1173" i="10"/>
  <c r="C885" i="10"/>
  <c r="C501" i="10"/>
  <c r="C2041" i="10"/>
  <c r="C1177" i="1"/>
  <c r="B1177" i="10" s="1"/>
  <c r="C1177" i="10"/>
  <c r="C505" i="1"/>
  <c r="B505" i="10" s="1"/>
  <c r="C505" i="10"/>
  <c r="C2044" i="10"/>
  <c r="C1852" i="1"/>
  <c r="B1852" i="10" s="1"/>
  <c r="C1852" i="10"/>
  <c r="C1660" i="1"/>
  <c r="B1660" i="10" s="1"/>
  <c r="C1660" i="10"/>
  <c r="C1180" i="1"/>
  <c r="B1180" i="10" s="1"/>
  <c r="C1180" i="10"/>
  <c r="C700" i="1"/>
  <c r="B700" i="10" s="1"/>
  <c r="C700" i="10"/>
  <c r="C508" i="1"/>
  <c r="B508" i="10" s="1"/>
  <c r="C508" i="10"/>
  <c r="C2046" i="1"/>
  <c r="B2046" i="10" s="1"/>
  <c r="C2046" i="10"/>
  <c r="C1854" i="1"/>
  <c r="B1854" i="10" s="1"/>
  <c r="C1854" i="10"/>
  <c r="C1662" i="1"/>
  <c r="B1662" i="10" s="1"/>
  <c r="C1662" i="10"/>
  <c r="C1374" i="1"/>
  <c r="B1374" i="10" s="1"/>
  <c r="C1374" i="10"/>
  <c r="C1182" i="1"/>
  <c r="B1182" i="10" s="1"/>
  <c r="C1182" i="10"/>
  <c r="C702" i="10"/>
  <c r="C510" i="10"/>
  <c r="C2048" i="10"/>
  <c r="C1856" i="1"/>
  <c r="B1856" i="10" s="1"/>
  <c r="C1856" i="10"/>
  <c r="C1664" i="10"/>
  <c r="C1376" i="10"/>
  <c r="C1184" i="10"/>
  <c r="C704" i="10"/>
  <c r="C512" i="10"/>
  <c r="C2050" i="1"/>
  <c r="B2050" i="10" s="1"/>
  <c r="C2050" i="10"/>
  <c r="C1186" i="1"/>
  <c r="B1186" i="10" s="1"/>
  <c r="C1186" i="10"/>
  <c r="C514" i="1"/>
  <c r="B514" i="10" s="1"/>
  <c r="C514" i="10"/>
  <c r="C2031" i="1"/>
  <c r="B2031" i="10" s="1"/>
  <c r="C2031" i="10"/>
  <c r="C2029" i="1"/>
  <c r="B2029" i="10" s="1"/>
  <c r="C2029" i="10"/>
  <c r="C2027" i="1"/>
  <c r="B2027" i="10" s="1"/>
  <c r="C2027" i="10"/>
  <c r="C2025" i="1"/>
  <c r="B2025" i="10" s="1"/>
  <c r="C2025" i="10"/>
  <c r="C2023" i="1"/>
  <c r="B2023" i="10" s="1"/>
  <c r="C2023" i="10"/>
  <c r="C1935" i="10"/>
  <c r="C1933" i="1"/>
  <c r="B1933" i="10" s="1"/>
  <c r="C1933" i="10"/>
  <c r="C1355" i="1"/>
  <c r="B1355" i="10" s="1"/>
  <c r="C1355" i="10"/>
  <c r="C1353" i="1"/>
  <c r="B1353" i="10" s="1"/>
  <c r="C1353" i="10"/>
  <c r="C1351" i="1"/>
  <c r="B1351" i="10" s="1"/>
  <c r="C1351" i="10"/>
  <c r="C1263" i="1"/>
  <c r="B1263" i="10" s="1"/>
  <c r="C1263" i="10"/>
  <c r="C1261" i="1"/>
  <c r="B1261" i="10" s="1"/>
  <c r="C1261" i="10"/>
  <c r="C1259" i="1"/>
  <c r="B1259" i="10" s="1"/>
  <c r="C1259" i="10"/>
  <c r="C311" i="10"/>
  <c r="C1843" i="10"/>
  <c r="C307" i="10"/>
  <c r="C1857" i="10"/>
  <c r="C321" i="10"/>
  <c r="C1567" i="1"/>
  <c r="B1567" i="10" s="1"/>
  <c r="C1567" i="10"/>
  <c r="C697" i="1"/>
  <c r="B697" i="10" s="1"/>
  <c r="C697" i="10"/>
  <c r="C1849" i="10"/>
  <c r="C313" i="10"/>
  <c r="C1845" i="10"/>
  <c r="C309" i="10"/>
  <c r="C689" i="1"/>
  <c r="B689" i="10" s="1"/>
  <c r="C689" i="10"/>
  <c r="C1841" i="10"/>
  <c r="C305" i="10"/>
  <c r="C1763" i="10"/>
  <c r="C323" i="10"/>
  <c r="C1855" i="10"/>
  <c r="C319" i="10"/>
  <c r="C1850" i="10"/>
  <c r="C314" i="10"/>
  <c r="C1366" i="1"/>
  <c r="B1366" i="10" s="1"/>
  <c r="C1366" i="10"/>
  <c r="C1846" i="10"/>
  <c r="C2032" i="1"/>
  <c r="B2032" i="10" s="1"/>
  <c r="C2032" i="10"/>
  <c r="C1840" i="10"/>
  <c r="C1360" i="1"/>
  <c r="B1360" i="10" s="1"/>
  <c r="C1360" i="10"/>
  <c r="C1168" i="1"/>
  <c r="B1168" i="10" s="1"/>
  <c r="C1168" i="10"/>
  <c r="C688" i="1"/>
  <c r="B688" i="10" s="1"/>
  <c r="C688" i="10"/>
  <c r="C496" i="1"/>
  <c r="B496" i="10" s="1"/>
  <c r="C496" i="10"/>
  <c r="C978" i="10"/>
  <c r="C594" i="10"/>
  <c r="C2036" i="10"/>
  <c r="C1172" i="10"/>
  <c r="C884" i="10"/>
  <c r="C500" i="10"/>
  <c r="C1270" i="10"/>
  <c r="C598" i="10"/>
  <c r="C2040" i="10"/>
  <c r="C1656" i="10"/>
  <c r="C1176" i="10"/>
  <c r="C888" i="10"/>
  <c r="C504" i="10"/>
  <c r="C1754" i="10"/>
  <c r="C986" i="10"/>
  <c r="C2045" i="10"/>
  <c r="C1661" i="10"/>
  <c r="C1181" i="10"/>
  <c r="C893" i="10"/>
  <c r="C509" i="10"/>
  <c r="C1279" i="10"/>
  <c r="C991" i="10"/>
  <c r="C607" i="10"/>
  <c r="C1665" i="1"/>
  <c r="B1665" i="10" s="1"/>
  <c r="C1665" i="10"/>
  <c r="C1185" i="1"/>
  <c r="B1185" i="10" s="1"/>
  <c r="C1185" i="10"/>
  <c r="C1955" i="1"/>
  <c r="B1955" i="10" s="1"/>
  <c r="C1955" i="10"/>
  <c r="C1571" i="1"/>
  <c r="B1571" i="10" s="1"/>
  <c r="C1571" i="10"/>
  <c r="C1091" i="1"/>
  <c r="B1091" i="10" s="1"/>
  <c r="C1091" i="10"/>
  <c r="C2043" i="10"/>
  <c r="C1851" i="10"/>
  <c r="C1659" i="10"/>
  <c r="C1371" i="10"/>
  <c r="C1179" i="10"/>
  <c r="C699" i="10"/>
  <c r="C507" i="10"/>
  <c r="C1265" i="10"/>
  <c r="C977" i="10"/>
  <c r="C593" i="10"/>
  <c r="C1651" i="1"/>
  <c r="B1651" i="10" s="1"/>
  <c r="C1651" i="10"/>
  <c r="C1171" i="1"/>
  <c r="B1171" i="10" s="1"/>
  <c r="C1171" i="10"/>
  <c r="C883" i="10"/>
  <c r="C499" i="10"/>
  <c r="C2039" i="10"/>
  <c r="C1655" i="10"/>
  <c r="C1175" i="10"/>
  <c r="C887" i="10"/>
  <c r="C503" i="10"/>
  <c r="C1753" i="10"/>
  <c r="C1273" i="10"/>
  <c r="C601" i="10"/>
  <c r="C316" i="10"/>
  <c r="C1948" i="10"/>
  <c r="C1276" i="10"/>
  <c r="C1084" i="10"/>
  <c r="C892" i="1"/>
  <c r="B892" i="10" s="1"/>
  <c r="C892" i="10"/>
  <c r="C604" i="10"/>
  <c r="C1566" i="10"/>
  <c r="C1278" i="10"/>
  <c r="C1086" i="1"/>
  <c r="B1086" i="10" s="1"/>
  <c r="C1086" i="10"/>
  <c r="C894" i="10"/>
  <c r="C896" i="10"/>
  <c r="C322" i="1"/>
  <c r="B322" i="10" s="1"/>
  <c r="C322" i="10"/>
  <c r="C898" i="1"/>
  <c r="B898" i="10" s="1"/>
  <c r="C898" i="10"/>
  <c r="C303" i="1"/>
  <c r="B303" i="10" s="1"/>
  <c r="C303" i="10"/>
  <c r="C301" i="1"/>
  <c r="B301" i="10" s="1"/>
  <c r="C301" i="10"/>
  <c r="C297" i="1"/>
  <c r="B297" i="10" s="1"/>
  <c r="C297" i="10"/>
  <c r="C295" i="1"/>
  <c r="B295" i="10" s="1"/>
  <c r="C295" i="10"/>
  <c r="C2028" i="10"/>
  <c r="C1064" i="10"/>
  <c r="E1656" i="10"/>
  <c r="E1654" i="10"/>
  <c r="E1652" i="10"/>
  <c r="E1650" i="10"/>
  <c r="E1648" i="10"/>
  <c r="E1646" i="10"/>
  <c r="E1644" i="10"/>
  <c r="E1642" i="10"/>
  <c r="E1640" i="10"/>
  <c r="E1638" i="10"/>
  <c r="E1570" i="10"/>
  <c r="E1568" i="10"/>
  <c r="E1566" i="10"/>
  <c r="E1564" i="10"/>
  <c r="E1562" i="10"/>
  <c r="E1560" i="10"/>
  <c r="E1558" i="10"/>
  <c r="E1556" i="10"/>
  <c r="E1554" i="10"/>
  <c r="E1552" i="10"/>
  <c r="E1550" i="10"/>
  <c r="E1548" i="10"/>
  <c r="E1546" i="10"/>
  <c r="E1544" i="10"/>
  <c r="E1542" i="10"/>
  <c r="E1378" i="10"/>
  <c r="E1376" i="10"/>
  <c r="E1374" i="10"/>
  <c r="E1372" i="10"/>
  <c r="E1370" i="10"/>
  <c r="E1368" i="10"/>
  <c r="E1366" i="10"/>
  <c r="E1364" i="10"/>
  <c r="E1362" i="10"/>
  <c r="E1360" i="10"/>
  <c r="E1758" i="10"/>
  <c r="E1757" i="10"/>
  <c r="E1756" i="10"/>
  <c r="E1741" i="10"/>
  <c r="E1740" i="10"/>
  <c r="E1739" i="10"/>
  <c r="E1738" i="10"/>
  <c r="E1737" i="10"/>
  <c r="E1736" i="10"/>
  <c r="E1735" i="10"/>
  <c r="E1734" i="10"/>
  <c r="E1667" i="10"/>
  <c r="E1666" i="10"/>
  <c r="E1665" i="10"/>
  <c r="E1664" i="10"/>
  <c r="E1663" i="10"/>
  <c r="E1662" i="10"/>
  <c r="E1661" i="10"/>
  <c r="E1660" i="10"/>
  <c r="E1659" i="10"/>
  <c r="E1658" i="10"/>
  <c r="E1657" i="10"/>
  <c r="E1655" i="10"/>
  <c r="E1653" i="10"/>
  <c r="E1651" i="10"/>
  <c r="E1649" i="10"/>
  <c r="E1647" i="10"/>
  <c r="E1645" i="10"/>
  <c r="E1643" i="10"/>
  <c r="E1641" i="10"/>
  <c r="E1639" i="10"/>
  <c r="E1571" i="10"/>
  <c r="E1569" i="10"/>
  <c r="E1567" i="10"/>
  <c r="E1565" i="10"/>
  <c r="E1563" i="10"/>
  <c r="E1561" i="10"/>
  <c r="E1559" i="10"/>
  <c r="E1557" i="10"/>
  <c r="E1555" i="10"/>
  <c r="E1553" i="10"/>
  <c r="E1551" i="10"/>
  <c r="E1549" i="10"/>
  <c r="E1547" i="10"/>
  <c r="E1545" i="10"/>
  <c r="E1543" i="10"/>
  <c r="E1379" i="10"/>
  <c r="E1377" i="10"/>
  <c r="E1375" i="10"/>
  <c r="E1373" i="10"/>
  <c r="E1371" i="10"/>
  <c r="E1369" i="10"/>
  <c r="E1367" i="10"/>
  <c r="E1365" i="10"/>
  <c r="E1363" i="10"/>
  <c r="E1361" i="10"/>
  <c r="E1358" i="10"/>
  <c r="E1356" i="10"/>
  <c r="E1354" i="10"/>
  <c r="E1352" i="10"/>
  <c r="E1350" i="10"/>
  <c r="E1282" i="10"/>
  <c r="E1280" i="10"/>
  <c r="E1278" i="10"/>
  <c r="E1276" i="10"/>
  <c r="E1274" i="10"/>
  <c r="E1272" i="10"/>
  <c r="E1270" i="10"/>
  <c r="E1268" i="10"/>
  <c r="E1266" i="10"/>
  <c r="E1264" i="10"/>
  <c r="E1262" i="10"/>
  <c r="E1260" i="10"/>
  <c r="E1258" i="10"/>
  <c r="E1256" i="10"/>
  <c r="E1254" i="10"/>
  <c r="E1186" i="10"/>
  <c r="E1184" i="10"/>
  <c r="E1182" i="10"/>
  <c r="E1180" i="10"/>
  <c r="E1178" i="10"/>
  <c r="E1176" i="10"/>
  <c r="E1174" i="10"/>
  <c r="E1172" i="10"/>
  <c r="E1170" i="10"/>
  <c r="E1168" i="10"/>
  <c r="E1166" i="10"/>
  <c r="E1164" i="10"/>
  <c r="E1162" i="10"/>
  <c r="E1160" i="10"/>
  <c r="E1158" i="10"/>
  <c r="E1359" i="10"/>
  <c r="E1357" i="10"/>
  <c r="E1355" i="10"/>
  <c r="E1353" i="10"/>
  <c r="E1351" i="10"/>
  <c r="E1283" i="10"/>
  <c r="E1281" i="10"/>
  <c r="E1279" i="10"/>
  <c r="E1277" i="10"/>
  <c r="E1275" i="10"/>
  <c r="E1273" i="10"/>
  <c r="E1271" i="10"/>
  <c r="E1269" i="10"/>
  <c r="E1267" i="10"/>
  <c r="E1265" i="10"/>
  <c r="E1263" i="10"/>
  <c r="E1261" i="10"/>
  <c r="E1259" i="10"/>
  <c r="E1257" i="10"/>
  <c r="E1255" i="10"/>
  <c r="E1187" i="10"/>
  <c r="E1185" i="10"/>
  <c r="E1183" i="10"/>
  <c r="E1181" i="10"/>
  <c r="E1179" i="10"/>
  <c r="E1177" i="10"/>
  <c r="E1175" i="10"/>
  <c r="E1173" i="10"/>
  <c r="E1171" i="10"/>
  <c r="E1169" i="10"/>
  <c r="E1167" i="10"/>
  <c r="E1165" i="10"/>
  <c r="E1163" i="10"/>
  <c r="E1161" i="10"/>
  <c r="E1159" i="10"/>
  <c r="C888" i="1"/>
  <c r="B888" i="10" s="1"/>
  <c r="C1658" i="1"/>
  <c r="B1658" i="10" s="1"/>
  <c r="C893" i="1"/>
  <c r="B893" i="10" s="1"/>
  <c r="E1090" i="10"/>
  <c r="E1088" i="10"/>
  <c r="E1086" i="10"/>
  <c r="E1084" i="10"/>
  <c r="E1082" i="10"/>
  <c r="E1080" i="10"/>
  <c r="E1078" i="10"/>
  <c r="E1076" i="10"/>
  <c r="E1074" i="10"/>
  <c r="E1072" i="10"/>
  <c r="E1070" i="10"/>
  <c r="E1068" i="10"/>
  <c r="E1066" i="10"/>
  <c r="E1064" i="10"/>
  <c r="E1062" i="10"/>
  <c r="E994" i="10"/>
  <c r="E992" i="10"/>
  <c r="E990" i="10"/>
  <c r="E988" i="10"/>
  <c r="E986" i="10"/>
  <c r="E984" i="10"/>
  <c r="E982" i="10"/>
  <c r="E980" i="10"/>
  <c r="E978" i="10"/>
  <c r="E976" i="10"/>
  <c r="E974" i="10"/>
  <c r="E1091" i="10"/>
  <c r="E1089" i="10"/>
  <c r="E1087" i="10"/>
  <c r="E1085" i="10"/>
  <c r="E1083" i="10"/>
  <c r="E1081" i="10"/>
  <c r="E1079" i="10"/>
  <c r="E1077" i="10"/>
  <c r="E1075" i="10"/>
  <c r="E1073" i="10"/>
  <c r="E1071" i="10"/>
  <c r="E1069" i="10"/>
  <c r="E1067" i="10"/>
  <c r="E1065" i="10"/>
  <c r="E1063" i="10"/>
  <c r="E995" i="10"/>
  <c r="E993" i="10"/>
  <c r="E991" i="10"/>
  <c r="E989" i="10"/>
  <c r="E987" i="10"/>
  <c r="E985" i="10"/>
  <c r="E983" i="10"/>
  <c r="E981" i="10"/>
  <c r="E979" i="10"/>
  <c r="E977" i="10"/>
  <c r="E975" i="10"/>
  <c r="E973" i="10"/>
  <c r="E972" i="10"/>
  <c r="E970" i="10"/>
  <c r="E968" i="10"/>
  <c r="E966" i="10"/>
  <c r="E898" i="10"/>
  <c r="E306" i="10"/>
  <c r="E322" i="10"/>
  <c r="E1755" i="10"/>
  <c r="E971" i="10"/>
  <c r="E969" i="10"/>
  <c r="E967" i="10"/>
  <c r="E899" i="10"/>
  <c r="E897" i="10"/>
  <c r="C1935" i="1"/>
  <c r="B1935" i="10" s="1"/>
  <c r="E1751" i="10"/>
  <c r="C1656" i="1"/>
  <c r="B1656" i="10" s="1"/>
  <c r="C890" i="1"/>
  <c r="B890" i="10" s="1"/>
  <c r="C1661" i="1"/>
  <c r="B1661" i="10" s="1"/>
  <c r="C1557" i="1"/>
  <c r="B1557" i="10" s="1"/>
  <c r="C1553" i="1"/>
  <c r="B1553" i="10" s="1"/>
  <c r="C707" i="1"/>
  <c r="B707" i="10" s="1"/>
  <c r="C1569" i="1"/>
  <c r="B1569" i="10" s="1"/>
  <c r="C1565" i="1"/>
  <c r="B1565" i="10" s="1"/>
  <c r="C1844" i="1"/>
  <c r="B1844" i="10" s="1"/>
  <c r="C1085" i="1"/>
  <c r="B1085" i="10" s="1"/>
  <c r="C1379" i="1"/>
  <c r="B1379" i="10" s="1"/>
  <c r="C1555" i="1"/>
  <c r="B1555" i="10" s="1"/>
  <c r="C1559" i="1"/>
  <c r="B1559" i="10" s="1"/>
  <c r="C1561" i="1"/>
  <c r="B1561" i="10" s="1"/>
  <c r="C306" i="1"/>
  <c r="B306" i="10" s="1"/>
  <c r="C2034" i="1"/>
  <c r="B2034" i="10" s="1"/>
  <c r="C1170" i="1"/>
  <c r="B1170" i="10" s="1"/>
  <c r="C1663" i="1"/>
  <c r="B1663" i="10" s="1"/>
  <c r="C897" i="1"/>
  <c r="B897" i="10" s="1"/>
  <c r="C316" i="1"/>
  <c r="B316" i="10" s="1"/>
  <c r="C513" i="1"/>
  <c r="B513" i="10" s="1"/>
  <c r="C2049" i="1"/>
  <c r="B2049" i="10" s="1"/>
  <c r="C1183" i="1"/>
  <c r="B1183" i="10" s="1"/>
  <c r="C886" i="1"/>
  <c r="B886" i="10" s="1"/>
  <c r="E315" i="10"/>
  <c r="C1352" i="1"/>
  <c r="B1352" i="10" s="1"/>
  <c r="E1954" i="10"/>
  <c r="E1953" i="10"/>
  <c r="E1952" i="10"/>
  <c r="C1946" i="1"/>
  <c r="B1946" i="10" s="1"/>
  <c r="C1562" i="1"/>
  <c r="B1562" i="10" s="1"/>
  <c r="C1082" i="1"/>
  <c r="B1082" i="10" s="1"/>
  <c r="C1951" i="1"/>
  <c r="B1951" i="10" s="1"/>
  <c r="C1087" i="1"/>
  <c r="B1087" i="10" s="1"/>
  <c r="C1953" i="1"/>
  <c r="B1953" i="10" s="1"/>
  <c r="C1089" i="1"/>
  <c r="B1089" i="10" s="1"/>
  <c r="C1859" i="1"/>
  <c r="B1859" i="10" s="1"/>
  <c r="C1937" i="1"/>
  <c r="B1937" i="10" s="1"/>
  <c r="C1073" i="1"/>
  <c r="B1073" i="10" s="1"/>
  <c r="C1939" i="1"/>
  <c r="B1939" i="10" s="1"/>
  <c r="C1075" i="1"/>
  <c r="B1075" i="10" s="1"/>
  <c r="C1941" i="1"/>
  <c r="B1941" i="10" s="1"/>
  <c r="C1077" i="1"/>
  <c r="B1077" i="10" s="1"/>
  <c r="C1943" i="1"/>
  <c r="B1943" i="10" s="1"/>
  <c r="C1079" i="1"/>
  <c r="B1079" i="10" s="1"/>
  <c r="C1945" i="1"/>
  <c r="B1945" i="10" s="1"/>
  <c r="C1081" i="1"/>
  <c r="B1081" i="10" s="1"/>
  <c r="C1362" i="1"/>
  <c r="B1362" i="10" s="1"/>
  <c r="C692" i="1"/>
  <c r="B692" i="10" s="1"/>
  <c r="C694" i="1"/>
  <c r="B694" i="10" s="1"/>
  <c r="C1752" i="1"/>
  <c r="B1752" i="10" s="1"/>
  <c r="C1650" i="1"/>
  <c r="B1650" i="10" s="1"/>
  <c r="C498" i="1"/>
  <c r="B498" i="10" s="1"/>
  <c r="C2036" i="1"/>
  <c r="B2036" i="10" s="1"/>
  <c r="C1172" i="1"/>
  <c r="B1172" i="10" s="1"/>
  <c r="C884" i="1"/>
  <c r="B884" i="10" s="1"/>
  <c r="C500" i="1"/>
  <c r="B500" i="10" s="1"/>
  <c r="C2038" i="1"/>
  <c r="B2038" i="10" s="1"/>
  <c r="C1654" i="1"/>
  <c r="B1654" i="10" s="1"/>
  <c r="C1174" i="1"/>
  <c r="B1174" i="10" s="1"/>
  <c r="C502" i="1"/>
  <c r="B502" i="10" s="1"/>
  <c r="C2040" i="1"/>
  <c r="B2040" i="10" s="1"/>
  <c r="C1657" i="1"/>
  <c r="B1657" i="10" s="1"/>
  <c r="C889" i="1"/>
  <c r="B889" i="10" s="1"/>
  <c r="C706" i="1"/>
  <c r="B706" i="10" s="1"/>
  <c r="C1378" i="1"/>
  <c r="B1378" i="10" s="1"/>
  <c r="C320" i="1"/>
  <c r="B320" i="10" s="1"/>
  <c r="E130" i="10"/>
  <c r="E6" i="10"/>
  <c r="C7" i="1"/>
  <c r="B7" i="10" s="1"/>
  <c r="E1856" i="10"/>
  <c r="E1855" i="10"/>
  <c r="E1854" i="10"/>
  <c r="C6" i="10"/>
  <c r="C1940" i="1"/>
  <c r="B1940" i="10" s="1"/>
  <c r="C1556" i="1"/>
  <c r="B1556" i="10" s="1"/>
  <c r="C1076" i="1"/>
  <c r="B1076" i="10" s="1"/>
  <c r="C1944" i="1"/>
  <c r="B1944" i="10" s="1"/>
  <c r="C1560" i="1"/>
  <c r="B1560" i="10" s="1"/>
  <c r="C1080" i="1"/>
  <c r="B1080" i="10" s="1"/>
  <c r="C698" i="1"/>
  <c r="B698" i="10" s="1"/>
  <c r="C1373" i="1"/>
  <c r="B1373" i="10" s="1"/>
  <c r="C705" i="1"/>
  <c r="B705" i="10" s="1"/>
  <c r="C1363" i="1"/>
  <c r="B1363" i="10" s="1"/>
  <c r="C1367" i="1"/>
  <c r="B1367" i="10" s="1"/>
  <c r="C1072" i="1"/>
  <c r="B1072" i="10" s="1"/>
  <c r="C2043" i="1"/>
  <c r="B2043" i="10" s="1"/>
  <c r="C1659" i="1"/>
  <c r="B1659" i="10" s="1"/>
  <c r="C1179" i="1"/>
  <c r="B1179" i="10" s="1"/>
  <c r="C891" i="1"/>
  <c r="B891" i="10" s="1"/>
  <c r="C507" i="1"/>
  <c r="B507" i="10" s="1"/>
  <c r="C883" i="1"/>
  <c r="B883" i="10" s="1"/>
  <c r="C499" i="1"/>
  <c r="B499" i="10" s="1"/>
  <c r="C2037" i="1"/>
  <c r="B2037" i="10" s="1"/>
  <c r="C1653" i="1"/>
  <c r="B1653" i="10" s="1"/>
  <c r="C1173" i="1"/>
  <c r="B1173" i="10" s="1"/>
  <c r="C885" i="1"/>
  <c r="B885" i="10" s="1"/>
  <c r="C501" i="1"/>
  <c r="B501" i="10" s="1"/>
  <c r="C2039" i="1"/>
  <c r="B2039" i="10" s="1"/>
  <c r="C1655" i="1"/>
  <c r="B1655" i="10" s="1"/>
  <c r="C1175" i="1"/>
  <c r="B1175" i="10" s="1"/>
  <c r="C887" i="1"/>
  <c r="B887" i="10" s="1"/>
  <c r="C503" i="1"/>
  <c r="B503" i="10" s="1"/>
  <c r="C2041" i="1"/>
  <c r="B2041" i="10" s="1"/>
  <c r="C1948" i="1"/>
  <c r="B1948" i="10" s="1"/>
  <c r="C894" i="1"/>
  <c r="B894" i="10" s="1"/>
  <c r="C702" i="1"/>
  <c r="B702" i="10" s="1"/>
  <c r="C510" i="1"/>
  <c r="B510" i="10" s="1"/>
  <c r="C2048" i="1"/>
  <c r="B2048" i="10" s="1"/>
  <c r="C1664" i="1"/>
  <c r="B1664" i="10" s="1"/>
  <c r="C1376" i="1"/>
  <c r="B1376" i="10" s="1"/>
  <c r="C1184" i="1"/>
  <c r="B1184" i="10" s="1"/>
  <c r="C896" i="1"/>
  <c r="B896" i="10" s="1"/>
  <c r="C704" i="1"/>
  <c r="B704" i="10" s="1"/>
  <c r="C512" i="1"/>
  <c r="B512" i="10" s="1"/>
  <c r="C1840" i="1"/>
  <c r="B1840" i="10" s="1"/>
  <c r="C978" i="1"/>
  <c r="B978" i="10" s="1"/>
  <c r="C1176" i="1"/>
  <c r="B1176" i="10" s="1"/>
  <c r="C504" i="1"/>
  <c r="B504" i="10" s="1"/>
  <c r="C2042" i="1"/>
  <c r="B2042" i="10" s="1"/>
  <c r="C1178" i="1"/>
  <c r="B1178" i="10" s="1"/>
  <c r="C506" i="1"/>
  <c r="B506" i="10" s="1"/>
  <c r="C2045" i="1"/>
  <c r="B2045" i="10" s="1"/>
  <c r="C1181" i="1"/>
  <c r="B1181" i="10" s="1"/>
  <c r="C509" i="1"/>
  <c r="B509" i="10" s="1"/>
  <c r="C1753" i="1"/>
  <c r="B1753" i="10" s="1"/>
  <c r="C2044" i="1"/>
  <c r="B2044" i="10" s="1"/>
  <c r="E896" i="10"/>
  <c r="E894" i="10"/>
  <c r="E892" i="10"/>
  <c r="E890" i="10"/>
  <c r="E888" i="10"/>
  <c r="E886" i="10"/>
  <c r="E884" i="10"/>
  <c r="E882" i="10"/>
  <c r="E880" i="10"/>
  <c r="E878" i="10"/>
  <c r="E876" i="10"/>
  <c r="E874" i="10"/>
  <c r="E872" i="10"/>
  <c r="E870" i="10"/>
  <c r="E774" i="10"/>
  <c r="E706" i="10"/>
  <c r="E704" i="10"/>
  <c r="E702" i="10"/>
  <c r="E700" i="10"/>
  <c r="E698" i="10"/>
  <c r="E696" i="10"/>
  <c r="E694" i="10"/>
  <c r="E692" i="10"/>
  <c r="E690" i="10"/>
  <c r="E688" i="10"/>
  <c r="E686" i="10"/>
  <c r="E684" i="10"/>
  <c r="E682" i="10"/>
  <c r="E680" i="10"/>
  <c r="C6" i="1"/>
  <c r="B6" i="10" s="1"/>
  <c r="C296" i="1"/>
  <c r="B296" i="10" s="1"/>
  <c r="E305" i="10"/>
  <c r="E304" i="10"/>
  <c r="E303" i="10"/>
  <c r="E302" i="10"/>
  <c r="E301" i="10"/>
  <c r="E300" i="10"/>
  <c r="E299" i="10"/>
  <c r="E294" i="10"/>
  <c r="E2040" i="10"/>
  <c r="E2039" i="10"/>
  <c r="E2038" i="10"/>
  <c r="E1938" i="10"/>
  <c r="E1937" i="10"/>
  <c r="E1936" i="10"/>
  <c r="E1840" i="10"/>
  <c r="E1839" i="10"/>
  <c r="E1838" i="10"/>
  <c r="E895" i="10"/>
  <c r="E893" i="10"/>
  <c r="E891" i="10"/>
  <c r="E889" i="10"/>
  <c r="E887" i="10"/>
  <c r="E885" i="10"/>
  <c r="E883" i="10"/>
  <c r="E881" i="10"/>
  <c r="E879" i="10"/>
  <c r="E877" i="10"/>
  <c r="E875" i="10"/>
  <c r="E873" i="10"/>
  <c r="E871" i="10"/>
  <c r="E707" i="10"/>
  <c r="E705" i="10"/>
  <c r="E703" i="10"/>
  <c r="E701" i="10"/>
  <c r="E699" i="10"/>
  <c r="E697" i="10"/>
  <c r="E695" i="10"/>
  <c r="E693" i="10"/>
  <c r="E691" i="10"/>
  <c r="E689" i="10"/>
  <c r="E687" i="10"/>
  <c r="E685" i="10"/>
  <c r="E683" i="10"/>
  <c r="E681" i="10"/>
  <c r="C2028" i="1"/>
  <c r="B2028" i="10" s="1"/>
  <c r="E323" i="10"/>
  <c r="E128" i="10"/>
  <c r="E126" i="10"/>
  <c r="E124" i="10"/>
  <c r="E122" i="10"/>
  <c r="E120" i="10"/>
  <c r="C986" i="1"/>
  <c r="B986" i="10" s="1"/>
  <c r="C1761" i="1"/>
  <c r="B1761" i="10" s="1"/>
  <c r="C1745" i="1"/>
  <c r="B1745" i="10" s="1"/>
  <c r="C1952" i="1"/>
  <c r="B1952" i="10" s="1"/>
  <c r="C1090" i="1"/>
  <c r="B1090" i="10" s="1"/>
  <c r="E390" i="10"/>
  <c r="E129" i="10"/>
  <c r="E127" i="10"/>
  <c r="E125" i="10"/>
  <c r="E123" i="10"/>
  <c r="E121" i="10"/>
  <c r="E119" i="10"/>
  <c r="E678" i="10"/>
  <c r="E610" i="10"/>
  <c r="E608" i="10"/>
  <c r="E606" i="10"/>
  <c r="E604" i="10"/>
  <c r="E602" i="10"/>
  <c r="E600" i="10"/>
  <c r="E598" i="10"/>
  <c r="E596" i="10"/>
  <c r="E594" i="10"/>
  <c r="E592" i="10"/>
  <c r="E590" i="10"/>
  <c r="E588" i="10"/>
  <c r="E586" i="10"/>
  <c r="E584" i="10"/>
  <c r="E582" i="10"/>
  <c r="E514" i="10"/>
  <c r="E512" i="10"/>
  <c r="E510" i="10"/>
  <c r="E508" i="10"/>
  <c r="E506" i="10"/>
  <c r="E504" i="10"/>
  <c r="E502" i="10"/>
  <c r="E500" i="10"/>
  <c r="E498" i="10"/>
  <c r="E496" i="10"/>
  <c r="E494" i="10"/>
  <c r="E492" i="10"/>
  <c r="E490" i="10"/>
  <c r="E488" i="10"/>
  <c r="E486" i="10"/>
  <c r="E2051" i="10"/>
  <c r="E2050" i="10"/>
  <c r="E2032" i="10"/>
  <c r="E2031" i="10"/>
  <c r="E2030" i="10"/>
  <c r="E2029" i="10"/>
  <c r="E2028" i="10"/>
  <c r="E2027" i="10"/>
  <c r="E2026" i="10"/>
  <c r="E1946" i="10"/>
  <c r="E1945" i="10"/>
  <c r="E1944" i="10"/>
  <c r="E1930" i="10"/>
  <c r="E1929" i="10"/>
  <c r="E1928" i="10"/>
  <c r="E1848" i="10"/>
  <c r="E1847" i="10"/>
  <c r="E1846" i="10"/>
  <c r="E1832" i="10"/>
  <c r="E1831" i="10"/>
  <c r="E1830" i="10"/>
  <c r="E1750" i="10"/>
  <c r="E1749" i="10"/>
  <c r="E1748" i="10"/>
  <c r="E1747" i="10"/>
  <c r="E1746" i="10"/>
  <c r="E1745" i="10"/>
  <c r="E1744" i="10"/>
  <c r="E1743" i="10"/>
  <c r="E1742" i="10"/>
  <c r="E679" i="10"/>
  <c r="E611" i="10"/>
  <c r="E609" i="10"/>
  <c r="E607" i="10"/>
  <c r="E605" i="10"/>
  <c r="E603" i="10"/>
  <c r="E601" i="10"/>
  <c r="E599" i="10"/>
  <c r="E597" i="10"/>
  <c r="E595" i="10"/>
  <c r="E593" i="10"/>
  <c r="E591" i="10"/>
  <c r="E589" i="10"/>
  <c r="E587" i="10"/>
  <c r="E585" i="10"/>
  <c r="E583" i="10"/>
  <c r="E515" i="10"/>
  <c r="E513" i="10"/>
  <c r="E511" i="10"/>
  <c r="E509" i="10"/>
  <c r="E507" i="10"/>
  <c r="E505" i="10"/>
  <c r="E503" i="10"/>
  <c r="E501" i="10"/>
  <c r="E499" i="10"/>
  <c r="E497" i="10"/>
  <c r="E495" i="10"/>
  <c r="E493" i="10"/>
  <c r="E491" i="10"/>
  <c r="E489" i="10"/>
  <c r="E487" i="10"/>
  <c r="C1936" i="1"/>
  <c r="B1936" i="10" s="1"/>
  <c r="C1748" i="1"/>
  <c r="B1748" i="10" s="1"/>
  <c r="C982" i="1"/>
  <c r="B982" i="10" s="1"/>
  <c r="C1757" i="1"/>
  <c r="B1757" i="10" s="1"/>
  <c r="C991" i="1"/>
  <c r="B991" i="10" s="1"/>
  <c r="C1563" i="1"/>
  <c r="B1563" i="10" s="1"/>
  <c r="C1749" i="1"/>
  <c r="B1749" i="10" s="1"/>
  <c r="C983" i="1"/>
  <c r="B983" i="10" s="1"/>
  <c r="C1084" i="1"/>
  <c r="B1084" i="10" s="1"/>
  <c r="C1950" i="1"/>
  <c r="B1950" i="10" s="1"/>
  <c r="C1088" i="1"/>
  <c r="B1088" i="10" s="1"/>
  <c r="C1954" i="1"/>
  <c r="B1954" i="10" s="1"/>
  <c r="C302" i="1"/>
  <c r="B302" i="10" s="1"/>
  <c r="C1361" i="1"/>
  <c r="B1361" i="10" s="1"/>
  <c r="C691" i="1"/>
  <c r="B691" i="10" s="1"/>
  <c r="C695" i="1"/>
  <c r="B695" i="10" s="1"/>
  <c r="C313" i="1"/>
  <c r="B313" i="10" s="1"/>
  <c r="C1847" i="1"/>
  <c r="B1847" i="10" s="1"/>
  <c r="C1843" i="1"/>
  <c r="B1843" i="10" s="1"/>
  <c r="C1841" i="1"/>
  <c r="B1841" i="10" s="1"/>
  <c r="C305" i="1"/>
  <c r="B305" i="10" s="1"/>
  <c r="C995" i="1"/>
  <c r="B995" i="10" s="1"/>
  <c r="C321" i="1"/>
  <c r="B321" i="10" s="1"/>
  <c r="C319" i="1"/>
  <c r="B319" i="10" s="1"/>
  <c r="C1853" i="1"/>
  <c r="B1853" i="10" s="1"/>
  <c r="C1850" i="1"/>
  <c r="B1850" i="10" s="1"/>
  <c r="C314" i="1"/>
  <c r="B314" i="10" s="1"/>
  <c r="C1848" i="1"/>
  <c r="B1848" i="10" s="1"/>
  <c r="C1846" i="1"/>
  <c r="B1846" i="10" s="1"/>
  <c r="C1652" i="1"/>
  <c r="B1652" i="10" s="1"/>
  <c r="C882" i="1"/>
  <c r="B882" i="10" s="1"/>
  <c r="C880" i="1"/>
  <c r="B880" i="10" s="1"/>
  <c r="C1648" i="1"/>
  <c r="B1648" i="10" s="1"/>
  <c r="C1552" i="1"/>
  <c r="B1552" i="10" s="1"/>
  <c r="C1746" i="1"/>
  <c r="B1746" i="10" s="1"/>
  <c r="C980" i="1"/>
  <c r="B980" i="10" s="1"/>
  <c r="C1750" i="1"/>
  <c r="B1750" i="10" s="1"/>
  <c r="C984" i="1"/>
  <c r="B984" i="10" s="1"/>
  <c r="C1754" i="1"/>
  <c r="B1754" i="10" s="1"/>
  <c r="C989" i="1"/>
  <c r="B989" i="10" s="1"/>
  <c r="C1759" i="1"/>
  <c r="B1759" i="10" s="1"/>
  <c r="C993" i="1"/>
  <c r="B993" i="10" s="1"/>
  <c r="C1667" i="1"/>
  <c r="B1667" i="10" s="1"/>
  <c r="C1947" i="1"/>
  <c r="B1947" i="10" s="1"/>
  <c r="C1083" i="1"/>
  <c r="B1083" i="10" s="1"/>
  <c r="C977" i="1"/>
  <c r="B977" i="10" s="1"/>
  <c r="C1747" i="1"/>
  <c r="B1747" i="10" s="1"/>
  <c r="C981" i="1"/>
  <c r="B981" i="10" s="1"/>
  <c r="C1751" i="1"/>
  <c r="B1751" i="10" s="1"/>
  <c r="C985" i="1"/>
  <c r="B985" i="10" s="1"/>
  <c r="C1564" i="1"/>
  <c r="B1564" i="10" s="1"/>
  <c r="C1566" i="1"/>
  <c r="B1566" i="10" s="1"/>
  <c r="C1568" i="1"/>
  <c r="B1568" i="10" s="1"/>
  <c r="C1570" i="1"/>
  <c r="B1570" i="10" s="1"/>
  <c r="A51" i="11"/>
  <c r="A49" i="11"/>
  <c r="A47" i="11"/>
  <c r="A45" i="11"/>
  <c r="A43" i="11"/>
  <c r="A41" i="11"/>
  <c r="A39" i="11"/>
  <c r="A37" i="11"/>
  <c r="A35" i="11"/>
  <c r="A33" i="11"/>
  <c r="A31" i="11"/>
  <c r="A29" i="11"/>
  <c r="A27" i="11"/>
  <c r="C4" i="11"/>
  <c r="A52" i="11"/>
  <c r="A50" i="11"/>
  <c r="A48" i="11"/>
  <c r="A46" i="11"/>
  <c r="A42" i="11"/>
  <c r="A40" i="11"/>
  <c r="A38" i="11"/>
  <c r="A34" i="11"/>
  <c r="A32" i="11"/>
  <c r="A30" i="11"/>
  <c r="A26" i="11"/>
  <c r="H4" i="11"/>
  <c r="A44" i="11"/>
  <c r="A36" i="11"/>
  <c r="A28" i="11"/>
  <c r="C1842" i="1"/>
  <c r="B1842" i="10" s="1"/>
  <c r="C690" i="1"/>
  <c r="B690" i="10" s="1"/>
  <c r="C308" i="1"/>
  <c r="B308" i="10" s="1"/>
  <c r="C1364" i="1"/>
  <c r="B1364" i="10" s="1"/>
  <c r="C310" i="1"/>
  <c r="B310" i="10" s="1"/>
  <c r="C312" i="1"/>
  <c r="B312" i="10" s="1"/>
  <c r="C1368" i="1"/>
  <c r="B1368" i="10" s="1"/>
  <c r="C696" i="1"/>
  <c r="B696" i="10" s="1"/>
  <c r="C1370" i="1"/>
  <c r="B1370" i="10" s="1"/>
  <c r="C317" i="1"/>
  <c r="B317" i="10" s="1"/>
  <c r="C1855" i="1"/>
  <c r="B1855" i="10" s="1"/>
  <c r="C1375" i="1"/>
  <c r="B1375" i="10" s="1"/>
  <c r="C703" i="1"/>
  <c r="B703" i="10" s="1"/>
  <c r="C1857" i="1"/>
  <c r="B1857" i="10" s="1"/>
  <c r="C1377" i="1"/>
  <c r="B1377" i="10" s="1"/>
  <c r="C323" i="1"/>
  <c r="B323" i="10" s="1"/>
  <c r="C1763" i="1"/>
  <c r="B1763" i="10" s="1"/>
  <c r="C1283" i="1"/>
  <c r="B1283" i="10" s="1"/>
  <c r="C611" i="1"/>
  <c r="B611" i="10" s="1"/>
  <c r="C307" i="1"/>
  <c r="B307" i="10" s="1"/>
  <c r="C309" i="1"/>
  <c r="B309" i="10" s="1"/>
  <c r="C1845" i="1"/>
  <c r="B1845" i="10" s="1"/>
  <c r="C1365" i="1"/>
  <c r="B1365" i="10" s="1"/>
  <c r="C693" i="1"/>
  <c r="B693" i="10" s="1"/>
  <c r="C311" i="1"/>
  <c r="B311" i="10" s="1"/>
  <c r="C1849" i="1"/>
  <c r="B1849" i="10" s="1"/>
  <c r="C1369" i="1"/>
  <c r="B1369" i="10" s="1"/>
  <c r="C315" i="1"/>
  <c r="B315" i="10" s="1"/>
  <c r="C1851" i="1"/>
  <c r="B1851" i="10" s="1"/>
  <c r="C1371" i="1"/>
  <c r="B1371" i="10" s="1"/>
  <c r="C699" i="1"/>
  <c r="B699" i="10" s="1"/>
  <c r="C304" i="1"/>
  <c r="B304" i="10" s="1"/>
  <c r="C1744" i="1"/>
  <c r="B1744" i="10" s="1"/>
  <c r="C1264" i="1"/>
  <c r="B1264" i="10" s="1"/>
  <c r="C976" i="1"/>
  <c r="B976" i="10" s="1"/>
  <c r="C592" i="1"/>
  <c r="B592" i="10" s="1"/>
  <c r="C1266" i="1"/>
  <c r="B1266" i="10" s="1"/>
  <c r="C594" i="1"/>
  <c r="B594" i="10" s="1"/>
  <c r="C1268" i="1"/>
  <c r="B1268" i="10" s="1"/>
  <c r="C596" i="1"/>
  <c r="B596" i="10" s="1"/>
  <c r="C1270" i="1"/>
  <c r="B1270" i="10" s="1"/>
  <c r="C598" i="1"/>
  <c r="B598" i="10" s="1"/>
  <c r="C1272" i="1"/>
  <c r="B1272" i="10" s="1"/>
  <c r="C600" i="1"/>
  <c r="B600" i="10" s="1"/>
  <c r="C1274" i="1"/>
  <c r="B1274" i="10" s="1"/>
  <c r="C602" i="1"/>
  <c r="B602" i="10" s="1"/>
  <c r="C1277" i="1"/>
  <c r="B1277" i="10" s="1"/>
  <c r="C605" i="1"/>
  <c r="B605" i="10" s="1"/>
  <c r="C1279" i="1"/>
  <c r="B1279" i="10" s="1"/>
  <c r="C607" i="1"/>
  <c r="B607" i="10" s="1"/>
  <c r="C1281" i="1"/>
  <c r="B1281" i="10" s="1"/>
  <c r="C609" i="1"/>
  <c r="B609" i="10" s="1"/>
  <c r="C2051" i="1"/>
  <c r="B2051" i="10" s="1"/>
  <c r="C1187" i="1"/>
  <c r="B1187" i="10" s="1"/>
  <c r="C515" i="1"/>
  <c r="B515" i="10" s="1"/>
  <c r="C1755" i="1"/>
  <c r="B1755" i="10" s="1"/>
  <c r="C1275" i="1"/>
  <c r="B1275" i="10" s="1"/>
  <c r="C987" i="1"/>
  <c r="B987" i="10" s="1"/>
  <c r="C603" i="1"/>
  <c r="B603" i="10" s="1"/>
  <c r="C1265" i="1"/>
  <c r="B1265" i="10" s="1"/>
  <c r="C593" i="1"/>
  <c r="B593" i="10" s="1"/>
  <c r="C1267" i="1"/>
  <c r="B1267" i="10" s="1"/>
  <c r="C595" i="1"/>
  <c r="B595" i="10" s="1"/>
  <c r="C1269" i="1"/>
  <c r="B1269" i="10" s="1"/>
  <c r="C597" i="1"/>
  <c r="B597" i="10" s="1"/>
  <c r="C1271" i="1"/>
  <c r="B1271" i="10" s="1"/>
  <c r="C599" i="1"/>
  <c r="B599" i="10" s="1"/>
  <c r="C1273" i="1"/>
  <c r="B1273" i="10" s="1"/>
  <c r="C601" i="1"/>
  <c r="B601" i="10" s="1"/>
  <c r="C1756" i="1"/>
  <c r="B1756" i="10" s="1"/>
  <c r="C1276" i="1"/>
  <c r="B1276" i="10" s="1"/>
  <c r="C988" i="1"/>
  <c r="B988" i="10" s="1"/>
  <c r="C604" i="1"/>
  <c r="B604" i="10" s="1"/>
  <c r="C1758" i="1"/>
  <c r="B1758" i="10" s="1"/>
  <c r="C1278" i="1"/>
  <c r="B1278" i="10" s="1"/>
  <c r="C990" i="1"/>
  <c r="B990" i="10" s="1"/>
  <c r="C606" i="1"/>
  <c r="B606" i="10" s="1"/>
  <c r="C1760" i="1"/>
  <c r="B1760" i="10" s="1"/>
  <c r="C1280" i="1"/>
  <c r="B1280" i="10" s="1"/>
  <c r="C992" i="1"/>
  <c r="B992" i="10" s="1"/>
  <c r="C608" i="1"/>
  <c r="B608" i="10" s="1"/>
  <c r="C1762" i="1"/>
  <c r="B1762" i="10" s="1"/>
  <c r="C1282" i="1"/>
  <c r="B1282" i="10" s="1"/>
  <c r="C994" i="1"/>
  <c r="B994" i="10" s="1"/>
  <c r="C610" i="1"/>
  <c r="B610" i="10" s="1"/>
  <c r="C300" i="1"/>
  <c r="B300" i="10" s="1"/>
  <c r="C298" i="1"/>
  <c r="B298" i="10" s="1"/>
  <c r="C1255" i="1"/>
  <c r="B1255" i="10" s="1"/>
  <c r="E321" i="10"/>
  <c r="E320" i="10"/>
  <c r="E319" i="10"/>
  <c r="E318" i="10"/>
  <c r="E317" i="10"/>
  <c r="E316" i="10"/>
  <c r="E313" i="10"/>
  <c r="E312" i="10"/>
  <c r="E311" i="10"/>
  <c r="E310" i="10"/>
  <c r="E309" i="10"/>
  <c r="E308" i="10"/>
  <c r="E307" i="10"/>
  <c r="E297" i="10"/>
  <c r="E296" i="10"/>
  <c r="E198" i="10"/>
  <c r="E131" i="10"/>
  <c r="E117" i="10"/>
  <c r="E116" i="10"/>
  <c r="E115" i="10"/>
  <c r="E114" i="10"/>
  <c r="E113" i="10"/>
  <c r="E112" i="10"/>
  <c r="E111" i="10"/>
  <c r="E110" i="10"/>
  <c r="E109" i="10"/>
  <c r="E108" i="10"/>
  <c r="E107" i="10"/>
  <c r="E106" i="10"/>
  <c r="E105" i="10"/>
  <c r="E104" i="10"/>
  <c r="E103" i="10"/>
  <c r="E102" i="10"/>
  <c r="E2048" i="10"/>
  <c r="E2047" i="10"/>
  <c r="E2046" i="10"/>
  <c r="E2045" i="10"/>
  <c r="E2044" i="10"/>
  <c r="E2043" i="10"/>
  <c r="E2042" i="10"/>
  <c r="E2036" i="10"/>
  <c r="E2035" i="10"/>
  <c r="E2034" i="10"/>
  <c r="E2024" i="10"/>
  <c r="E2023" i="10"/>
  <c r="E2022" i="10"/>
  <c r="E1950" i="10"/>
  <c r="E1949" i="10"/>
  <c r="E1948" i="10"/>
  <c r="E1942" i="10"/>
  <c r="E1941" i="10"/>
  <c r="E1940" i="10"/>
  <c r="E1934" i="10"/>
  <c r="E1933" i="10"/>
  <c r="E1932" i="10"/>
  <c r="E1926" i="10"/>
  <c r="E1859" i="10"/>
  <c r="E1858" i="10"/>
  <c r="E1852" i="10"/>
  <c r="E1851" i="10"/>
  <c r="E1850" i="10"/>
  <c r="E1844" i="10"/>
  <c r="E1843" i="10"/>
  <c r="E1842" i="10"/>
  <c r="E1836" i="10"/>
  <c r="E1835" i="10"/>
  <c r="E1834" i="10"/>
  <c r="E1762" i="10"/>
  <c r="E1761" i="10"/>
  <c r="E1760" i="10"/>
  <c r="E1754" i="10"/>
  <c r="E1753" i="10"/>
  <c r="E1752" i="10"/>
  <c r="M27" i="51" l="1"/>
  <c r="M29" i="51"/>
  <c r="F34" i="51"/>
  <c r="G38" i="51"/>
  <c r="N38" i="51"/>
  <c r="J30" i="51"/>
  <c r="L26" i="51"/>
  <c r="I31" i="51"/>
  <c r="K26" i="51"/>
  <c r="K28" i="51"/>
  <c r="P30" i="51"/>
  <c r="I32" i="51"/>
  <c r="J39" i="51"/>
  <c r="H27" i="51"/>
  <c r="H31" i="51"/>
  <c r="F33" i="51"/>
  <c r="O33" i="51"/>
  <c r="L28" i="51"/>
  <c r="J32" i="51"/>
  <c r="L27" i="51"/>
  <c r="H28" i="51"/>
  <c r="J29" i="51"/>
  <c r="L29" i="51"/>
  <c r="L31" i="51"/>
  <c r="I26" i="51"/>
  <c r="G27" i="51"/>
  <c r="K27" i="51"/>
  <c r="G29" i="51"/>
  <c r="K29" i="51"/>
  <c r="I30" i="51"/>
  <c r="G31" i="51"/>
  <c r="K31" i="51"/>
  <c r="F32" i="51"/>
  <c r="L32" i="51"/>
  <c r="H33" i="51"/>
  <c r="N33" i="51"/>
  <c r="P33" i="51"/>
  <c r="J34" i="51"/>
  <c r="L34" i="51"/>
  <c r="K32" i="51"/>
  <c r="K34" i="51"/>
  <c r="I35" i="51"/>
  <c r="K36" i="51"/>
  <c r="F35" i="51"/>
  <c r="L35" i="51"/>
  <c r="O35" i="51"/>
  <c r="H36" i="51"/>
  <c r="P36" i="51"/>
  <c r="J37" i="51"/>
  <c r="L37" i="51"/>
  <c r="F38" i="51"/>
  <c r="J38" i="51"/>
  <c r="O38" i="51"/>
  <c r="F39" i="51"/>
  <c r="L39" i="51"/>
  <c r="O39" i="51"/>
  <c r="H29" i="51"/>
  <c r="L36" i="51"/>
  <c r="F26" i="51"/>
  <c r="M31" i="51"/>
  <c r="N32" i="51"/>
  <c r="P32" i="51"/>
  <c r="N29" i="51"/>
  <c r="P29" i="51"/>
  <c r="G30" i="51"/>
  <c r="M32" i="51"/>
  <c r="O37" i="51"/>
  <c r="G37" i="51"/>
  <c r="G32" i="51"/>
  <c r="M34" i="51"/>
  <c r="F37" i="51"/>
  <c r="O28" i="51"/>
  <c r="P34" i="51"/>
  <c r="N27" i="51"/>
  <c r="P27" i="51"/>
  <c r="J28" i="51"/>
  <c r="N31" i="51"/>
  <c r="P31" i="51"/>
  <c r="G28" i="51"/>
  <c r="J33" i="51"/>
  <c r="H34" i="51"/>
  <c r="K39" i="51"/>
  <c r="H39" i="51"/>
  <c r="P39" i="51"/>
  <c r="DE18" i="17"/>
  <c r="G19" i="11"/>
  <c r="G20" i="11" s="1"/>
  <c r="E19" i="11"/>
  <c r="E20" i="11" s="1"/>
  <c r="H19" i="11"/>
  <c r="H20" i="11" s="1"/>
  <c r="F19" i="11"/>
  <c r="D19" i="11"/>
  <c r="DE55" i="17"/>
  <c r="E710" i="10"/>
  <c r="D710" i="10"/>
  <c r="E744" i="10"/>
  <c r="D744" i="10"/>
  <c r="E714" i="10"/>
  <c r="D714" i="10"/>
  <c r="E748" i="10"/>
  <c r="D748" i="10"/>
  <c r="E718" i="10"/>
  <c r="D718" i="10"/>
  <c r="E752" i="10"/>
  <c r="D752" i="10"/>
  <c r="E722" i="10"/>
  <c r="D722" i="10"/>
  <c r="E756" i="10"/>
  <c r="D756" i="10"/>
  <c r="E726" i="10"/>
  <c r="D726" i="10"/>
  <c r="E760" i="10"/>
  <c r="D760" i="10"/>
  <c r="E730" i="10"/>
  <c r="D730" i="10"/>
  <c r="E764" i="10"/>
  <c r="D764" i="10"/>
  <c r="E734" i="10"/>
  <c r="D734" i="10"/>
  <c r="E768" i="10"/>
  <c r="D768" i="10"/>
  <c r="E738" i="10"/>
  <c r="D738" i="10"/>
  <c r="E743" i="10"/>
  <c r="D743" i="10"/>
  <c r="E713" i="10"/>
  <c r="D713" i="10"/>
  <c r="E747" i="10"/>
  <c r="D747" i="10"/>
  <c r="E717" i="10"/>
  <c r="D717" i="10"/>
  <c r="E751" i="10"/>
  <c r="D751" i="10"/>
  <c r="E721" i="10"/>
  <c r="D721" i="10"/>
  <c r="E755" i="10"/>
  <c r="D755" i="10"/>
  <c r="E725" i="10"/>
  <c r="D725" i="10"/>
  <c r="E727" i="10"/>
  <c r="D727" i="10"/>
  <c r="E761" i="10"/>
  <c r="D761" i="10"/>
  <c r="E731" i="10"/>
  <c r="D731" i="10"/>
  <c r="E765" i="10"/>
  <c r="D765" i="10"/>
  <c r="E735" i="10"/>
  <c r="D735" i="10"/>
  <c r="E769" i="10"/>
  <c r="D769" i="10"/>
  <c r="E739" i="10"/>
  <c r="D739" i="10"/>
  <c r="E838" i="10"/>
  <c r="D838" i="10"/>
  <c r="E935" i="10"/>
  <c r="D935" i="10"/>
  <c r="E905" i="10"/>
  <c r="D905" i="10"/>
  <c r="E939" i="10"/>
  <c r="D939" i="10"/>
  <c r="E909" i="10"/>
  <c r="D909" i="10"/>
  <c r="E943" i="10"/>
  <c r="D943" i="10"/>
  <c r="E913" i="10"/>
  <c r="D913" i="10"/>
  <c r="E947" i="10"/>
  <c r="D947" i="10"/>
  <c r="E917" i="10"/>
  <c r="D917" i="10"/>
  <c r="E951" i="10"/>
  <c r="D951" i="10"/>
  <c r="E921" i="10"/>
  <c r="D921" i="10"/>
  <c r="E955" i="10"/>
  <c r="D955" i="10"/>
  <c r="E925" i="10"/>
  <c r="D925" i="10"/>
  <c r="E959" i="10"/>
  <c r="D959" i="10"/>
  <c r="E929" i="10"/>
  <c r="D929" i="10"/>
  <c r="E963" i="10"/>
  <c r="D963" i="10"/>
  <c r="E902" i="10"/>
  <c r="D902" i="10"/>
  <c r="E936" i="10"/>
  <c r="D936" i="10"/>
  <c r="E906" i="10"/>
  <c r="D906" i="10"/>
  <c r="E940" i="10"/>
  <c r="D940" i="10"/>
  <c r="E910" i="10"/>
  <c r="D910" i="10"/>
  <c r="E944" i="10"/>
  <c r="D944" i="10"/>
  <c r="E914" i="10"/>
  <c r="D914" i="10"/>
  <c r="E916" i="10"/>
  <c r="D916" i="10"/>
  <c r="E950" i="10"/>
  <c r="D950" i="10"/>
  <c r="E952" i="10"/>
  <c r="D952" i="10"/>
  <c r="E922" i="10"/>
  <c r="D922" i="10"/>
  <c r="E956" i="10"/>
  <c r="D956" i="10"/>
  <c r="E926" i="10"/>
  <c r="D926" i="10"/>
  <c r="E960" i="10"/>
  <c r="D960" i="10"/>
  <c r="E930" i="10"/>
  <c r="D930" i="10"/>
  <c r="E1031" i="10"/>
  <c r="D1031" i="10"/>
  <c r="E1001" i="10"/>
  <c r="D1001" i="10"/>
  <c r="E1035" i="10"/>
  <c r="D1035" i="10"/>
  <c r="E1005" i="10"/>
  <c r="D1005" i="10"/>
  <c r="E1039" i="10"/>
  <c r="D1039" i="10"/>
  <c r="E1009" i="10"/>
  <c r="D1009" i="10"/>
  <c r="E1043" i="10"/>
  <c r="D1043" i="10"/>
  <c r="E1013" i="10"/>
  <c r="D1013" i="10"/>
  <c r="E1047" i="10"/>
  <c r="D1047" i="10"/>
  <c r="E1017" i="10"/>
  <c r="D1017" i="10"/>
  <c r="E1051" i="10"/>
  <c r="D1051" i="10"/>
  <c r="E1021" i="10"/>
  <c r="D1021" i="10"/>
  <c r="E1055" i="10"/>
  <c r="D1055" i="10"/>
  <c r="E1025" i="10"/>
  <c r="D1025" i="10"/>
  <c r="E1059" i="10"/>
  <c r="D1059" i="10"/>
  <c r="E998" i="10"/>
  <c r="D998" i="10"/>
  <c r="E1032" i="10"/>
  <c r="D1032" i="10"/>
  <c r="E1034" i="10"/>
  <c r="D1034" i="10"/>
  <c r="E1004" i="10"/>
  <c r="D1004" i="10"/>
  <c r="E1006" i="10"/>
  <c r="D1006" i="10"/>
  <c r="E1040" i="10"/>
  <c r="D1040" i="10"/>
  <c r="E1010" i="10"/>
  <c r="D1010" i="10"/>
  <c r="E1044" i="10"/>
  <c r="D1044" i="10"/>
  <c r="E1014" i="10"/>
  <c r="D1014" i="10"/>
  <c r="E1048" i="10"/>
  <c r="D1048" i="10"/>
  <c r="E1018" i="10"/>
  <c r="D1018" i="10"/>
  <c r="E1052" i="10"/>
  <c r="D1052" i="10"/>
  <c r="E1022" i="10"/>
  <c r="D1022" i="10"/>
  <c r="E1056" i="10"/>
  <c r="D1056" i="10"/>
  <c r="E1026" i="10"/>
  <c r="D1026" i="10"/>
  <c r="E1127" i="10"/>
  <c r="D1127" i="10"/>
  <c r="E1129" i="10"/>
  <c r="D1129" i="10"/>
  <c r="E1099" i="10"/>
  <c r="D1099" i="10"/>
  <c r="E1133" i="10"/>
  <c r="D1133" i="10"/>
  <c r="E1103" i="10"/>
  <c r="D1103" i="10"/>
  <c r="E1137" i="10"/>
  <c r="D1137" i="10"/>
  <c r="E1107" i="10"/>
  <c r="D1107" i="10"/>
  <c r="E1141" i="10"/>
  <c r="D1141" i="10"/>
  <c r="E1111" i="10"/>
  <c r="D1111" i="10"/>
  <c r="E1145" i="10"/>
  <c r="D1145" i="10"/>
  <c r="E1115" i="10"/>
  <c r="D1115" i="10"/>
  <c r="E1149" i="10"/>
  <c r="D1149" i="10"/>
  <c r="E1119" i="10"/>
  <c r="D1119" i="10"/>
  <c r="E1153" i="10"/>
  <c r="D1153" i="10"/>
  <c r="E1123" i="10"/>
  <c r="D1123" i="10"/>
  <c r="E1094" i="10"/>
  <c r="D1094" i="10"/>
  <c r="E1128" i="10"/>
  <c r="D1128" i="10"/>
  <c r="E1130" i="10"/>
  <c r="D1130" i="10"/>
  <c r="E1100" i="10"/>
  <c r="D1100" i="10"/>
  <c r="E1102" i="10"/>
  <c r="D1102" i="10"/>
  <c r="E1136" i="10"/>
  <c r="D1136" i="10"/>
  <c r="E1106" i="10"/>
  <c r="D1106" i="10"/>
  <c r="E1140" i="10"/>
  <c r="D1140" i="10"/>
  <c r="E1110" i="10"/>
  <c r="D1110" i="10"/>
  <c r="E1144" i="10"/>
  <c r="D1144" i="10"/>
  <c r="E1114" i="10"/>
  <c r="D1114" i="10"/>
  <c r="E1148" i="10"/>
  <c r="D1148" i="10"/>
  <c r="E1118" i="10"/>
  <c r="D1118" i="10"/>
  <c r="E1152" i="10"/>
  <c r="D1152" i="10"/>
  <c r="E1122" i="10"/>
  <c r="D1122" i="10"/>
  <c r="E1223" i="10"/>
  <c r="D1223" i="10"/>
  <c r="E1193" i="10"/>
  <c r="D1193" i="10"/>
  <c r="E1227" i="10"/>
  <c r="D1227" i="10"/>
  <c r="E1197" i="10"/>
  <c r="D1197" i="10"/>
  <c r="E1231" i="10"/>
  <c r="D1231" i="10"/>
  <c r="E1201" i="10"/>
  <c r="D1201" i="10"/>
  <c r="E1235" i="10"/>
  <c r="D1235" i="10"/>
  <c r="E1205" i="10"/>
  <c r="D1205" i="10"/>
  <c r="E1239" i="10"/>
  <c r="D1239" i="10"/>
  <c r="E1209" i="10"/>
  <c r="D1209" i="10"/>
  <c r="E1243" i="10"/>
  <c r="D1243" i="10"/>
  <c r="E1213" i="10"/>
  <c r="D1213" i="10"/>
  <c r="E1247" i="10"/>
  <c r="D1247" i="10"/>
  <c r="E1217" i="10"/>
  <c r="D1217" i="10"/>
  <c r="E1251" i="10"/>
  <c r="D1251" i="10"/>
  <c r="E1190" i="10"/>
  <c r="D1190" i="10"/>
  <c r="E1224" i="10"/>
  <c r="D1224" i="10"/>
  <c r="E1194" i="10"/>
  <c r="D1194" i="10"/>
  <c r="E1228" i="10"/>
  <c r="D1228" i="10"/>
  <c r="E1198" i="10"/>
  <c r="D1198" i="10"/>
  <c r="E1232" i="10"/>
  <c r="D1232" i="10"/>
  <c r="E1202" i="10"/>
  <c r="D1202" i="10"/>
  <c r="E1236" i="10"/>
  <c r="D1236" i="10"/>
  <c r="E1206" i="10"/>
  <c r="D1206" i="10"/>
  <c r="E1240" i="10"/>
  <c r="D1240" i="10"/>
  <c r="E1210" i="10"/>
  <c r="D1210" i="10"/>
  <c r="E1244" i="10"/>
  <c r="D1244" i="10"/>
  <c r="E1214" i="10"/>
  <c r="D1214" i="10"/>
  <c r="E1248" i="10"/>
  <c r="D1248" i="10"/>
  <c r="E1218" i="10"/>
  <c r="D1218" i="10"/>
  <c r="E1319" i="10"/>
  <c r="D1319" i="10"/>
  <c r="E1289" i="10"/>
  <c r="D1289" i="10"/>
  <c r="E1323" i="10"/>
  <c r="D1323" i="10"/>
  <c r="E1293" i="10"/>
  <c r="D1293" i="10"/>
  <c r="E1327" i="10"/>
  <c r="D1327" i="10"/>
  <c r="E1297" i="10"/>
  <c r="D1297" i="10"/>
  <c r="E1331" i="10"/>
  <c r="D1331" i="10"/>
  <c r="E1301" i="10"/>
  <c r="D1301" i="10"/>
  <c r="E1335" i="10"/>
  <c r="D1335" i="10"/>
  <c r="E1305" i="10"/>
  <c r="D1305" i="10"/>
  <c r="E1339" i="10"/>
  <c r="D1339" i="10"/>
  <c r="E1309" i="10"/>
  <c r="D1309" i="10"/>
  <c r="E1343" i="10"/>
  <c r="D1343" i="10"/>
  <c r="E1313" i="10"/>
  <c r="D1313" i="10"/>
  <c r="E1347" i="10"/>
  <c r="D1347" i="10"/>
  <c r="E1286" i="10"/>
  <c r="D1286" i="10"/>
  <c r="E1320" i="10"/>
  <c r="D1320" i="10"/>
  <c r="E1290" i="10"/>
  <c r="D1290" i="10"/>
  <c r="E1324" i="10"/>
  <c r="D1324" i="10"/>
  <c r="E1294" i="10"/>
  <c r="D1294" i="10"/>
  <c r="E1328" i="10"/>
  <c r="D1328" i="10"/>
  <c r="E1298" i="10"/>
  <c r="D1298" i="10"/>
  <c r="E1332" i="10"/>
  <c r="D1332" i="10"/>
  <c r="E1302" i="10"/>
  <c r="D1302" i="10"/>
  <c r="E1336" i="10"/>
  <c r="D1336" i="10"/>
  <c r="E1306" i="10"/>
  <c r="D1306" i="10"/>
  <c r="E1340" i="10"/>
  <c r="D1340" i="10"/>
  <c r="E1310" i="10"/>
  <c r="D1310" i="10"/>
  <c r="E1344" i="10"/>
  <c r="D1344" i="10"/>
  <c r="E1314" i="10"/>
  <c r="D1314" i="10"/>
  <c r="E1607" i="10"/>
  <c r="D1607" i="10"/>
  <c r="E1577" i="10"/>
  <c r="D1577" i="10"/>
  <c r="E1611" i="10"/>
  <c r="D1611" i="10"/>
  <c r="E1581" i="10"/>
  <c r="D1581" i="10"/>
  <c r="E1615" i="10"/>
  <c r="D1615" i="10"/>
  <c r="E1585" i="10"/>
  <c r="D1585" i="10"/>
  <c r="E1619" i="10"/>
  <c r="D1619" i="10"/>
  <c r="E1589" i="10"/>
  <c r="D1589" i="10"/>
  <c r="E1623" i="10"/>
  <c r="D1623" i="10"/>
  <c r="E1593" i="10"/>
  <c r="D1593" i="10"/>
  <c r="E1627" i="10"/>
  <c r="D1627" i="10"/>
  <c r="E1597" i="10"/>
  <c r="D1597" i="10"/>
  <c r="E1631" i="10"/>
  <c r="D1631" i="10"/>
  <c r="E1601" i="10"/>
  <c r="D1601" i="10"/>
  <c r="E1635" i="10"/>
  <c r="D1635" i="10"/>
  <c r="E1574" i="10"/>
  <c r="D1574" i="10"/>
  <c r="E1608" i="10"/>
  <c r="D1608" i="10"/>
  <c r="E1578" i="10"/>
  <c r="D1578" i="10"/>
  <c r="E1612" i="10"/>
  <c r="D1612" i="10"/>
  <c r="E1582" i="10"/>
  <c r="D1582" i="10"/>
  <c r="E1616" i="10"/>
  <c r="D1616" i="10"/>
  <c r="E1586" i="10"/>
  <c r="D1586" i="10"/>
  <c r="E1620" i="10"/>
  <c r="D1620" i="10"/>
  <c r="E1590" i="10"/>
  <c r="D1590" i="10"/>
  <c r="E1624" i="10"/>
  <c r="D1624" i="10"/>
  <c r="E1594" i="10"/>
  <c r="D1594" i="10"/>
  <c r="E1628" i="10"/>
  <c r="D1628" i="10"/>
  <c r="E1598" i="10"/>
  <c r="D1598" i="10"/>
  <c r="E1632" i="10"/>
  <c r="D1632" i="10"/>
  <c r="E1602" i="10"/>
  <c r="D1602" i="10"/>
  <c r="E1671" i="10"/>
  <c r="D1671" i="10"/>
  <c r="E1705" i="10"/>
  <c r="D1705" i="10"/>
  <c r="E1675" i="10"/>
  <c r="D1675" i="10"/>
  <c r="E1709" i="10"/>
  <c r="D1709" i="10"/>
  <c r="E1679" i="10"/>
  <c r="D1679" i="10"/>
  <c r="E1713" i="10"/>
  <c r="D1713" i="10"/>
  <c r="E1683" i="10"/>
  <c r="D1683" i="10"/>
  <c r="E1717" i="10"/>
  <c r="D1717" i="10"/>
  <c r="E1687" i="10"/>
  <c r="D1687" i="10"/>
  <c r="E1721" i="10"/>
  <c r="D1721" i="10"/>
  <c r="E1691" i="10"/>
  <c r="D1691" i="10"/>
  <c r="E1725" i="10"/>
  <c r="D1725" i="10"/>
  <c r="E1695" i="10"/>
  <c r="D1695" i="10"/>
  <c r="E1729" i="10"/>
  <c r="D1729" i="10"/>
  <c r="E1699" i="10"/>
  <c r="D1699" i="10"/>
  <c r="E1702" i="10"/>
  <c r="D1702" i="10"/>
  <c r="E1672" i="10"/>
  <c r="D1672" i="10"/>
  <c r="E1706" i="10"/>
  <c r="D1706" i="10"/>
  <c r="E1676" i="10"/>
  <c r="D1676" i="10"/>
  <c r="E1710" i="10"/>
  <c r="D1710" i="10"/>
  <c r="E1680" i="10"/>
  <c r="D1680" i="10"/>
  <c r="E1714" i="10"/>
  <c r="D1714" i="10"/>
  <c r="E1684" i="10"/>
  <c r="D1684" i="10"/>
  <c r="E1718" i="10"/>
  <c r="D1718" i="10"/>
  <c r="E1688" i="10"/>
  <c r="D1688" i="10"/>
  <c r="E1722" i="10"/>
  <c r="D1722" i="10"/>
  <c r="E1692" i="10"/>
  <c r="D1692" i="10"/>
  <c r="E1726" i="10"/>
  <c r="D1726" i="10"/>
  <c r="E1696" i="10"/>
  <c r="D1696" i="10"/>
  <c r="E1730" i="10"/>
  <c r="D1730" i="10"/>
  <c r="E1799" i="10"/>
  <c r="D1799" i="10"/>
  <c r="E1769" i="10"/>
  <c r="D1769" i="10"/>
  <c r="E1803" i="10"/>
  <c r="D1803" i="10"/>
  <c r="E1773" i="10"/>
  <c r="D1773" i="10"/>
  <c r="E1807" i="10"/>
  <c r="D1807" i="10"/>
  <c r="E1777" i="10"/>
  <c r="D1777" i="10"/>
  <c r="E1811" i="10"/>
  <c r="D1811" i="10"/>
  <c r="E1781" i="10"/>
  <c r="D1781" i="10"/>
  <c r="E1815" i="10"/>
  <c r="D1815" i="10"/>
  <c r="E1785" i="10"/>
  <c r="D1785" i="10"/>
  <c r="E1819" i="10"/>
  <c r="D1819" i="10"/>
  <c r="E1789" i="10"/>
  <c r="D1789" i="10"/>
  <c r="E1823" i="10"/>
  <c r="D1823" i="10"/>
  <c r="E1793" i="10"/>
  <c r="D1793" i="10"/>
  <c r="E1827" i="10"/>
  <c r="D1827" i="10"/>
  <c r="E1766" i="10"/>
  <c r="D1766" i="10"/>
  <c r="E1800" i="10"/>
  <c r="D1800" i="10"/>
  <c r="E1770" i="10"/>
  <c r="D1770" i="10"/>
  <c r="E1804" i="10"/>
  <c r="D1804" i="10"/>
  <c r="E1774" i="10"/>
  <c r="D1774" i="10"/>
  <c r="E1808" i="10"/>
  <c r="D1808" i="10"/>
  <c r="E1778" i="10"/>
  <c r="D1778" i="10"/>
  <c r="E1812" i="10"/>
  <c r="D1812" i="10"/>
  <c r="E1782" i="10"/>
  <c r="D1782" i="10"/>
  <c r="E1816" i="10"/>
  <c r="D1816" i="10"/>
  <c r="E1786" i="10"/>
  <c r="D1786" i="10"/>
  <c r="E1820" i="10"/>
  <c r="D1820" i="10"/>
  <c r="E1790" i="10"/>
  <c r="D1790" i="10"/>
  <c r="E1824" i="10"/>
  <c r="D1824" i="10"/>
  <c r="E1794" i="10"/>
  <c r="D1794" i="10"/>
  <c r="E1863" i="10"/>
  <c r="D1863" i="10"/>
  <c r="E1897" i="10"/>
  <c r="D1897" i="10"/>
  <c r="E1867" i="10"/>
  <c r="D1867" i="10"/>
  <c r="E1901" i="10"/>
  <c r="D1901" i="10"/>
  <c r="E1871" i="10"/>
  <c r="D1871" i="10"/>
  <c r="E1905" i="10"/>
  <c r="D1905" i="10"/>
  <c r="E1875" i="10"/>
  <c r="D1875" i="10"/>
  <c r="E1909" i="10"/>
  <c r="D1909" i="10"/>
  <c r="E1879" i="10"/>
  <c r="D1879" i="10"/>
  <c r="E1913" i="10"/>
  <c r="D1913" i="10"/>
  <c r="E1883" i="10"/>
  <c r="D1883" i="10"/>
  <c r="E1917" i="10"/>
  <c r="D1917" i="10"/>
  <c r="E1887" i="10"/>
  <c r="D1887" i="10"/>
  <c r="E1921" i="10"/>
  <c r="D1921" i="10"/>
  <c r="E1891" i="10"/>
  <c r="D1891" i="10"/>
  <c r="E1894" i="10"/>
  <c r="D1894" i="10"/>
  <c r="E1864" i="10"/>
  <c r="D1864" i="10"/>
  <c r="E1898" i="10"/>
  <c r="D1898" i="10"/>
  <c r="E1868" i="10"/>
  <c r="D1868" i="10"/>
  <c r="E1902" i="10"/>
  <c r="D1902" i="10"/>
  <c r="E1872" i="10"/>
  <c r="D1872" i="10"/>
  <c r="E1906" i="10"/>
  <c r="D1906" i="10"/>
  <c r="E1876" i="10"/>
  <c r="D1876" i="10"/>
  <c r="E1910" i="10"/>
  <c r="D1910" i="10"/>
  <c r="E1880" i="10"/>
  <c r="D1880" i="10"/>
  <c r="E1914" i="10"/>
  <c r="D1914" i="10"/>
  <c r="E1884" i="10"/>
  <c r="D1884" i="10"/>
  <c r="E1918" i="10"/>
  <c r="D1918" i="10"/>
  <c r="E1888" i="10"/>
  <c r="D1888" i="10"/>
  <c r="E1922" i="10"/>
  <c r="D1922" i="10"/>
  <c r="E1991" i="10"/>
  <c r="D1991" i="10"/>
  <c r="E1961" i="10"/>
  <c r="D1961" i="10"/>
  <c r="E1995" i="10"/>
  <c r="D1995" i="10"/>
  <c r="E1965" i="10"/>
  <c r="D1965" i="10"/>
  <c r="E1999" i="10"/>
  <c r="D1999" i="10"/>
  <c r="E1969" i="10"/>
  <c r="D1969" i="10"/>
  <c r="E2003" i="10"/>
  <c r="D2003" i="10"/>
  <c r="E1973" i="10"/>
  <c r="D1973" i="10"/>
  <c r="E2007" i="10"/>
  <c r="D2007" i="10"/>
  <c r="E1977" i="10"/>
  <c r="D1977" i="10"/>
  <c r="E2011" i="10"/>
  <c r="D2011" i="10"/>
  <c r="E1981" i="10"/>
  <c r="D1981" i="10"/>
  <c r="E2015" i="10"/>
  <c r="D2015" i="10"/>
  <c r="E1985" i="10"/>
  <c r="D1985" i="10"/>
  <c r="E2019" i="10"/>
  <c r="D2019" i="10"/>
  <c r="E1990" i="10"/>
  <c r="D1990" i="10"/>
  <c r="E1960" i="10"/>
  <c r="D1960" i="10"/>
  <c r="E1994" i="10"/>
  <c r="D1994" i="10"/>
  <c r="E1964" i="10"/>
  <c r="D1964" i="10"/>
  <c r="E1998" i="10"/>
  <c r="D1998" i="10"/>
  <c r="E1968" i="10"/>
  <c r="D1968" i="10"/>
  <c r="E2002" i="10"/>
  <c r="D2002" i="10"/>
  <c r="E1972" i="10"/>
  <c r="D1972" i="10"/>
  <c r="E2006" i="10"/>
  <c r="D2006" i="10"/>
  <c r="E1976" i="10"/>
  <c r="D1976" i="10"/>
  <c r="E2010" i="10"/>
  <c r="D2010" i="10"/>
  <c r="E1980" i="10"/>
  <c r="D1980" i="10"/>
  <c r="E2014" i="10"/>
  <c r="D2014" i="10"/>
  <c r="E1984" i="10"/>
  <c r="D1984" i="10"/>
  <c r="E2018" i="10"/>
  <c r="D2018" i="10"/>
  <c r="E646" i="10"/>
  <c r="D646" i="10"/>
  <c r="E616" i="10"/>
  <c r="D616" i="10"/>
  <c r="E650" i="10"/>
  <c r="D650" i="10"/>
  <c r="E620" i="10"/>
  <c r="D620" i="10"/>
  <c r="E654" i="10"/>
  <c r="D654" i="10"/>
  <c r="E624" i="10"/>
  <c r="D624" i="10"/>
  <c r="E658" i="10"/>
  <c r="D658" i="10"/>
  <c r="E628" i="10"/>
  <c r="D628" i="10"/>
  <c r="E662" i="10"/>
  <c r="D662" i="10"/>
  <c r="E632" i="10"/>
  <c r="D632" i="10"/>
  <c r="E666" i="10"/>
  <c r="D666" i="10"/>
  <c r="E636" i="10"/>
  <c r="D636" i="10"/>
  <c r="E670" i="10"/>
  <c r="D670" i="10"/>
  <c r="E640" i="10"/>
  <c r="D640" i="10"/>
  <c r="E674" i="10"/>
  <c r="D674" i="10"/>
  <c r="E2055" i="10"/>
  <c r="D2055" i="10"/>
  <c r="E2089" i="10"/>
  <c r="D2089" i="10"/>
  <c r="E2059" i="10"/>
  <c r="D2059" i="10"/>
  <c r="E2093" i="10"/>
  <c r="D2093" i="10"/>
  <c r="E2063" i="10"/>
  <c r="D2063" i="10"/>
  <c r="E2097" i="10"/>
  <c r="D2097" i="10"/>
  <c r="E2067" i="10"/>
  <c r="D2067" i="10"/>
  <c r="E2101" i="10"/>
  <c r="D2101" i="10"/>
  <c r="E2071" i="10"/>
  <c r="D2071" i="10"/>
  <c r="E2105" i="10"/>
  <c r="D2105" i="10"/>
  <c r="E2075" i="10"/>
  <c r="D2075" i="10"/>
  <c r="E2109" i="10"/>
  <c r="D2109" i="10"/>
  <c r="E2079" i="10"/>
  <c r="D2079" i="10"/>
  <c r="E2113" i="10"/>
  <c r="D2113" i="10"/>
  <c r="E2083" i="10"/>
  <c r="D2083" i="10"/>
  <c r="E647" i="10"/>
  <c r="D647" i="10"/>
  <c r="E617" i="10"/>
  <c r="D617" i="10"/>
  <c r="E651" i="10"/>
  <c r="D651" i="10"/>
  <c r="E621" i="10"/>
  <c r="D621" i="10"/>
  <c r="E655" i="10"/>
  <c r="D655" i="10"/>
  <c r="E625" i="10"/>
  <c r="D625" i="10"/>
  <c r="E659" i="10"/>
  <c r="D659" i="10"/>
  <c r="E629" i="10"/>
  <c r="D629" i="10"/>
  <c r="E663" i="10"/>
  <c r="D663" i="10"/>
  <c r="E633" i="10"/>
  <c r="D633" i="10"/>
  <c r="E667" i="10"/>
  <c r="D667" i="10"/>
  <c r="E637" i="10"/>
  <c r="D637" i="10"/>
  <c r="E671" i="10"/>
  <c r="D671" i="10"/>
  <c r="E641" i="10"/>
  <c r="D641" i="10"/>
  <c r="E675" i="10"/>
  <c r="D675" i="10"/>
  <c r="E2054" i="10"/>
  <c r="D2054" i="10"/>
  <c r="E2088" i="10"/>
  <c r="D2088" i="10"/>
  <c r="E2058" i="10"/>
  <c r="D2058" i="10"/>
  <c r="E2092" i="10"/>
  <c r="D2092" i="10"/>
  <c r="E2062" i="10"/>
  <c r="D2062" i="10"/>
  <c r="E2096" i="10"/>
  <c r="D2096" i="10"/>
  <c r="E2066" i="10"/>
  <c r="D2066" i="10"/>
  <c r="E2100" i="10"/>
  <c r="D2100" i="10"/>
  <c r="E2070" i="10"/>
  <c r="D2070" i="10"/>
  <c r="E2104" i="10"/>
  <c r="D2104" i="10"/>
  <c r="E2074" i="10"/>
  <c r="D2074" i="10"/>
  <c r="E2108" i="10"/>
  <c r="D2108" i="10"/>
  <c r="E2078" i="10"/>
  <c r="D2078" i="10"/>
  <c r="E2112" i="10"/>
  <c r="D2112" i="10"/>
  <c r="E2082" i="10"/>
  <c r="D2082" i="10"/>
  <c r="E742" i="10"/>
  <c r="D742" i="10"/>
  <c r="E712" i="10"/>
  <c r="D712" i="10"/>
  <c r="E746" i="10"/>
  <c r="D746" i="10"/>
  <c r="E716" i="10"/>
  <c r="D716" i="10"/>
  <c r="E750" i="10"/>
  <c r="D750" i="10"/>
  <c r="E720" i="10"/>
  <c r="D720" i="10"/>
  <c r="E754" i="10"/>
  <c r="D754" i="10"/>
  <c r="E724" i="10"/>
  <c r="D724" i="10"/>
  <c r="E758" i="10"/>
  <c r="D758" i="10"/>
  <c r="E728" i="10"/>
  <c r="D728" i="10"/>
  <c r="E762" i="10"/>
  <c r="D762" i="10"/>
  <c r="E732" i="10"/>
  <c r="D732" i="10"/>
  <c r="E766" i="10"/>
  <c r="D766" i="10"/>
  <c r="E736" i="10"/>
  <c r="D736" i="10"/>
  <c r="E770" i="10"/>
  <c r="D770" i="10"/>
  <c r="E711" i="10"/>
  <c r="D711" i="10"/>
  <c r="E745" i="10"/>
  <c r="D745" i="10"/>
  <c r="E715" i="10"/>
  <c r="D715" i="10"/>
  <c r="E749" i="10"/>
  <c r="D749" i="10"/>
  <c r="E719" i="10"/>
  <c r="D719" i="10"/>
  <c r="E753" i="10"/>
  <c r="D753" i="10"/>
  <c r="E723" i="10"/>
  <c r="D723" i="10"/>
  <c r="E757" i="10"/>
  <c r="D757" i="10"/>
  <c r="E759" i="10"/>
  <c r="D759" i="10"/>
  <c r="E729" i="10"/>
  <c r="D729" i="10"/>
  <c r="E763" i="10"/>
  <c r="D763" i="10"/>
  <c r="E733" i="10"/>
  <c r="D733" i="10"/>
  <c r="E767" i="10"/>
  <c r="D767" i="10"/>
  <c r="E737" i="10"/>
  <c r="D737" i="10"/>
  <c r="E771" i="10"/>
  <c r="D771" i="10"/>
  <c r="E806" i="10"/>
  <c r="D806" i="10"/>
  <c r="E903" i="10"/>
  <c r="D903" i="10"/>
  <c r="E937" i="10"/>
  <c r="D937" i="10"/>
  <c r="E907" i="10"/>
  <c r="D907" i="10"/>
  <c r="E941" i="10"/>
  <c r="D941" i="10"/>
  <c r="E911" i="10"/>
  <c r="D911" i="10"/>
  <c r="E945" i="10"/>
  <c r="D945" i="10"/>
  <c r="E915" i="10"/>
  <c r="D915" i="10"/>
  <c r="E949" i="10"/>
  <c r="D949" i="10"/>
  <c r="E919" i="10"/>
  <c r="D919" i="10"/>
  <c r="E953" i="10"/>
  <c r="D953" i="10"/>
  <c r="E923" i="10"/>
  <c r="D923" i="10"/>
  <c r="E957" i="10"/>
  <c r="D957" i="10"/>
  <c r="E927" i="10"/>
  <c r="D927" i="10"/>
  <c r="E961" i="10"/>
  <c r="D961" i="10"/>
  <c r="E931" i="10"/>
  <c r="D931" i="10"/>
  <c r="E934" i="10"/>
  <c r="D934" i="10"/>
  <c r="E904" i="10"/>
  <c r="D904" i="10"/>
  <c r="E938" i="10"/>
  <c r="D938" i="10"/>
  <c r="E908" i="10"/>
  <c r="D908" i="10"/>
  <c r="E942" i="10"/>
  <c r="D942" i="10"/>
  <c r="E912" i="10"/>
  <c r="D912" i="10"/>
  <c r="E946" i="10"/>
  <c r="D946" i="10"/>
  <c r="E948" i="10"/>
  <c r="D948" i="10"/>
  <c r="E918" i="10"/>
  <c r="D918" i="10"/>
  <c r="E920" i="10"/>
  <c r="D920" i="10"/>
  <c r="E954" i="10"/>
  <c r="D954" i="10"/>
  <c r="E924" i="10"/>
  <c r="D924" i="10"/>
  <c r="E958" i="10"/>
  <c r="D958" i="10"/>
  <c r="E928" i="10"/>
  <c r="D928" i="10"/>
  <c r="E962" i="10"/>
  <c r="D962" i="10"/>
  <c r="E999" i="10"/>
  <c r="D999" i="10"/>
  <c r="E1033" i="10"/>
  <c r="D1033" i="10"/>
  <c r="E1003" i="10"/>
  <c r="D1003" i="10"/>
  <c r="E1037" i="10"/>
  <c r="D1037" i="10"/>
  <c r="E1007" i="10"/>
  <c r="D1007" i="10"/>
  <c r="E1041" i="10"/>
  <c r="D1041" i="10"/>
  <c r="E1011" i="10"/>
  <c r="D1011" i="10"/>
  <c r="E1045" i="10"/>
  <c r="D1045" i="10"/>
  <c r="E1015" i="10"/>
  <c r="D1015" i="10"/>
  <c r="E1049" i="10"/>
  <c r="D1049" i="10"/>
  <c r="E1019" i="10"/>
  <c r="D1019" i="10"/>
  <c r="E1053" i="10"/>
  <c r="D1053" i="10"/>
  <c r="E1023" i="10"/>
  <c r="D1023" i="10"/>
  <c r="E1057" i="10"/>
  <c r="D1057" i="10"/>
  <c r="E1027" i="10"/>
  <c r="D1027" i="10"/>
  <c r="E1030" i="10"/>
  <c r="D1030" i="10"/>
  <c r="E1000" i="10"/>
  <c r="D1000" i="10"/>
  <c r="E1002" i="10"/>
  <c r="D1002" i="10"/>
  <c r="E1036" i="10"/>
  <c r="D1036" i="10"/>
  <c r="E1038" i="10"/>
  <c r="D1038" i="10"/>
  <c r="E1008" i="10"/>
  <c r="D1008" i="10"/>
  <c r="E1042" i="10"/>
  <c r="D1042" i="10"/>
  <c r="E1012" i="10"/>
  <c r="D1012" i="10"/>
  <c r="E1046" i="10"/>
  <c r="D1046" i="10"/>
  <c r="E1016" i="10"/>
  <c r="D1016" i="10"/>
  <c r="E1050" i="10"/>
  <c r="D1050" i="10"/>
  <c r="E1020" i="10"/>
  <c r="D1020" i="10"/>
  <c r="E1054" i="10"/>
  <c r="D1054" i="10"/>
  <c r="E1024" i="10"/>
  <c r="D1024" i="10"/>
  <c r="E1058" i="10"/>
  <c r="D1058" i="10"/>
  <c r="E1095" i="10"/>
  <c r="D1095" i="10"/>
  <c r="E1097" i="10"/>
  <c r="D1097" i="10"/>
  <c r="E1131" i="10"/>
  <c r="D1131" i="10"/>
  <c r="E1101" i="10"/>
  <c r="D1101" i="10"/>
  <c r="E1135" i="10"/>
  <c r="D1135" i="10"/>
  <c r="E1105" i="10"/>
  <c r="D1105" i="10"/>
  <c r="E1139" i="10"/>
  <c r="D1139" i="10"/>
  <c r="E1109" i="10"/>
  <c r="D1109" i="10"/>
  <c r="E1143" i="10"/>
  <c r="D1143" i="10"/>
  <c r="E1113" i="10"/>
  <c r="D1113" i="10"/>
  <c r="E1147" i="10"/>
  <c r="D1147" i="10"/>
  <c r="E1117" i="10"/>
  <c r="D1117" i="10"/>
  <c r="E1151" i="10"/>
  <c r="D1151" i="10"/>
  <c r="E1121" i="10"/>
  <c r="D1121" i="10"/>
  <c r="E1155" i="10"/>
  <c r="D1155" i="10"/>
  <c r="E1126" i="10"/>
  <c r="D1126" i="10"/>
  <c r="E1096" i="10"/>
  <c r="D1096" i="10"/>
  <c r="E1098" i="10"/>
  <c r="D1098" i="10"/>
  <c r="E1132" i="10"/>
  <c r="D1132" i="10"/>
  <c r="E1134" i="10"/>
  <c r="D1134" i="10"/>
  <c r="E1104" i="10"/>
  <c r="D1104" i="10"/>
  <c r="E1138" i="10"/>
  <c r="D1138" i="10"/>
  <c r="E1108" i="10"/>
  <c r="D1108" i="10"/>
  <c r="E1142" i="10"/>
  <c r="D1142" i="10"/>
  <c r="E1112" i="10"/>
  <c r="D1112" i="10"/>
  <c r="E1146" i="10"/>
  <c r="D1146" i="10"/>
  <c r="E1116" i="10"/>
  <c r="D1116" i="10"/>
  <c r="E1150" i="10"/>
  <c r="D1150" i="10"/>
  <c r="E1120" i="10"/>
  <c r="D1120" i="10"/>
  <c r="E1154" i="10"/>
  <c r="D1154" i="10"/>
  <c r="E1191" i="10"/>
  <c r="D1191" i="10"/>
  <c r="E1225" i="10"/>
  <c r="D1225" i="10"/>
  <c r="E1195" i="10"/>
  <c r="D1195" i="10"/>
  <c r="E1229" i="10"/>
  <c r="D1229" i="10"/>
  <c r="E1199" i="10"/>
  <c r="D1199" i="10"/>
  <c r="E1233" i="10"/>
  <c r="D1233" i="10"/>
  <c r="E1203" i="10"/>
  <c r="D1203" i="10"/>
  <c r="E1237" i="10"/>
  <c r="D1237" i="10"/>
  <c r="E1207" i="10"/>
  <c r="D1207" i="10"/>
  <c r="E1241" i="10"/>
  <c r="D1241" i="10"/>
  <c r="E1211" i="10"/>
  <c r="D1211" i="10"/>
  <c r="E1245" i="10"/>
  <c r="D1245" i="10"/>
  <c r="E1215" i="10"/>
  <c r="D1215" i="10"/>
  <c r="E1249" i="10"/>
  <c r="D1249" i="10"/>
  <c r="E1219" i="10"/>
  <c r="D1219" i="10"/>
  <c r="E1222" i="10"/>
  <c r="D1222" i="10"/>
  <c r="E1192" i="10"/>
  <c r="D1192" i="10"/>
  <c r="E1226" i="10"/>
  <c r="D1226" i="10"/>
  <c r="E1196" i="10"/>
  <c r="D1196" i="10"/>
  <c r="E1230" i="10"/>
  <c r="D1230" i="10"/>
  <c r="E1200" i="10"/>
  <c r="D1200" i="10"/>
  <c r="E1234" i="10"/>
  <c r="D1234" i="10"/>
  <c r="E1204" i="10"/>
  <c r="D1204" i="10"/>
  <c r="E1238" i="10"/>
  <c r="D1238" i="10"/>
  <c r="E1208" i="10"/>
  <c r="D1208" i="10"/>
  <c r="E1242" i="10"/>
  <c r="D1242" i="10"/>
  <c r="E1212" i="10"/>
  <c r="D1212" i="10"/>
  <c r="E1246" i="10"/>
  <c r="D1246" i="10"/>
  <c r="E1216" i="10"/>
  <c r="D1216" i="10"/>
  <c r="E1250" i="10"/>
  <c r="D1250" i="10"/>
  <c r="E1287" i="10"/>
  <c r="D1287" i="10"/>
  <c r="E1321" i="10"/>
  <c r="D1321" i="10"/>
  <c r="E1291" i="10"/>
  <c r="D1291" i="10"/>
  <c r="E1325" i="10"/>
  <c r="D1325" i="10"/>
  <c r="E1295" i="10"/>
  <c r="D1295" i="10"/>
  <c r="E1329" i="10"/>
  <c r="D1329" i="10"/>
  <c r="E1299" i="10"/>
  <c r="D1299" i="10"/>
  <c r="E1333" i="10"/>
  <c r="D1333" i="10"/>
  <c r="E1303" i="10"/>
  <c r="D1303" i="10"/>
  <c r="E1337" i="10"/>
  <c r="D1337" i="10"/>
  <c r="E1307" i="10"/>
  <c r="D1307" i="10"/>
  <c r="E1341" i="10"/>
  <c r="D1341" i="10"/>
  <c r="E1311" i="10"/>
  <c r="D1311" i="10"/>
  <c r="E1345" i="10"/>
  <c r="D1345" i="10"/>
  <c r="E1315" i="10"/>
  <c r="D1315" i="10"/>
  <c r="E1318" i="10"/>
  <c r="D1318" i="10"/>
  <c r="E1288" i="10"/>
  <c r="D1288" i="10"/>
  <c r="E1322" i="10"/>
  <c r="D1322" i="10"/>
  <c r="E1292" i="10"/>
  <c r="D1292" i="10"/>
  <c r="E1326" i="10"/>
  <c r="D1326" i="10"/>
  <c r="E1296" i="10"/>
  <c r="D1296" i="10"/>
  <c r="E1330" i="10"/>
  <c r="D1330" i="10"/>
  <c r="E1300" i="10"/>
  <c r="D1300" i="10"/>
  <c r="E1334" i="10"/>
  <c r="D1334" i="10"/>
  <c r="E1304" i="10"/>
  <c r="D1304" i="10"/>
  <c r="E1338" i="10"/>
  <c r="D1338" i="10"/>
  <c r="E1308" i="10"/>
  <c r="D1308" i="10"/>
  <c r="E1342" i="10"/>
  <c r="D1342" i="10"/>
  <c r="E1312" i="10"/>
  <c r="D1312" i="10"/>
  <c r="E1346" i="10"/>
  <c r="D1346" i="10"/>
  <c r="E1575" i="10"/>
  <c r="D1575" i="10"/>
  <c r="E1609" i="10"/>
  <c r="D1609" i="10"/>
  <c r="E1579" i="10"/>
  <c r="D1579" i="10"/>
  <c r="E1613" i="10"/>
  <c r="D1613" i="10"/>
  <c r="E1583" i="10"/>
  <c r="D1583" i="10"/>
  <c r="E1617" i="10"/>
  <c r="D1617" i="10"/>
  <c r="E1587" i="10"/>
  <c r="D1587" i="10"/>
  <c r="E1621" i="10"/>
  <c r="D1621" i="10"/>
  <c r="E1591" i="10"/>
  <c r="D1591" i="10"/>
  <c r="E1625" i="10"/>
  <c r="D1625" i="10"/>
  <c r="E1595" i="10"/>
  <c r="D1595" i="10"/>
  <c r="E1629" i="10"/>
  <c r="D1629" i="10"/>
  <c r="E1599" i="10"/>
  <c r="D1599" i="10"/>
  <c r="E1633" i="10"/>
  <c r="D1633" i="10"/>
  <c r="E1603" i="10"/>
  <c r="D1603" i="10"/>
  <c r="E1606" i="10"/>
  <c r="D1606" i="10"/>
  <c r="E1576" i="10"/>
  <c r="D1576" i="10"/>
  <c r="E1610" i="10"/>
  <c r="D1610" i="10"/>
  <c r="E1580" i="10"/>
  <c r="D1580" i="10"/>
  <c r="E1614" i="10"/>
  <c r="D1614" i="10"/>
  <c r="E1584" i="10"/>
  <c r="D1584" i="10"/>
  <c r="E1618" i="10"/>
  <c r="D1618" i="10"/>
  <c r="E1588" i="10"/>
  <c r="D1588" i="10"/>
  <c r="E1622" i="10"/>
  <c r="D1622" i="10"/>
  <c r="E1592" i="10"/>
  <c r="D1592" i="10"/>
  <c r="E1626" i="10"/>
  <c r="D1626" i="10"/>
  <c r="E1596" i="10"/>
  <c r="D1596" i="10"/>
  <c r="E1630" i="10"/>
  <c r="D1630" i="10"/>
  <c r="E1600" i="10"/>
  <c r="D1600" i="10"/>
  <c r="E1634" i="10"/>
  <c r="D1634" i="10"/>
  <c r="E1703" i="10"/>
  <c r="D1703" i="10"/>
  <c r="E1673" i="10"/>
  <c r="D1673" i="10"/>
  <c r="E1707" i="10"/>
  <c r="D1707" i="10"/>
  <c r="E1677" i="10"/>
  <c r="D1677" i="10"/>
  <c r="E1711" i="10"/>
  <c r="D1711" i="10"/>
  <c r="E1681" i="10"/>
  <c r="D1681" i="10"/>
  <c r="E1715" i="10"/>
  <c r="D1715" i="10"/>
  <c r="E1685" i="10"/>
  <c r="D1685" i="10"/>
  <c r="E1719" i="10"/>
  <c r="D1719" i="10"/>
  <c r="E1689" i="10"/>
  <c r="D1689" i="10"/>
  <c r="E1723" i="10"/>
  <c r="D1723" i="10"/>
  <c r="E1693" i="10"/>
  <c r="D1693" i="10"/>
  <c r="E1727" i="10"/>
  <c r="D1727" i="10"/>
  <c r="E1697" i="10"/>
  <c r="D1697" i="10"/>
  <c r="E1731" i="10"/>
  <c r="D1731" i="10"/>
  <c r="E1670" i="10"/>
  <c r="D1670" i="10"/>
  <c r="E1704" i="10"/>
  <c r="D1704" i="10"/>
  <c r="E1674" i="10"/>
  <c r="D1674" i="10"/>
  <c r="E1708" i="10"/>
  <c r="D1708" i="10"/>
  <c r="E1678" i="10"/>
  <c r="D1678" i="10"/>
  <c r="E1712" i="10"/>
  <c r="D1712" i="10"/>
  <c r="E1682" i="10"/>
  <c r="D1682" i="10"/>
  <c r="E1716" i="10"/>
  <c r="D1716" i="10"/>
  <c r="E1686" i="10"/>
  <c r="D1686" i="10"/>
  <c r="E1720" i="10"/>
  <c r="D1720" i="10"/>
  <c r="E1690" i="10"/>
  <c r="D1690" i="10"/>
  <c r="E1724" i="10"/>
  <c r="D1724" i="10"/>
  <c r="E1694" i="10"/>
  <c r="D1694" i="10"/>
  <c r="E1728" i="10"/>
  <c r="D1728" i="10"/>
  <c r="E1698" i="10"/>
  <c r="D1698" i="10"/>
  <c r="E1767" i="10"/>
  <c r="D1767" i="10"/>
  <c r="E1801" i="10"/>
  <c r="D1801" i="10"/>
  <c r="E1771" i="10"/>
  <c r="D1771" i="10"/>
  <c r="E1805" i="10"/>
  <c r="D1805" i="10"/>
  <c r="E1775" i="10"/>
  <c r="D1775" i="10"/>
  <c r="E1809" i="10"/>
  <c r="D1809" i="10"/>
  <c r="E1779" i="10"/>
  <c r="D1779" i="10"/>
  <c r="E1813" i="10"/>
  <c r="D1813" i="10"/>
  <c r="E1783" i="10"/>
  <c r="D1783" i="10"/>
  <c r="E1817" i="10"/>
  <c r="D1817" i="10"/>
  <c r="E1787" i="10"/>
  <c r="D1787" i="10"/>
  <c r="E1821" i="10"/>
  <c r="D1821" i="10"/>
  <c r="E1791" i="10"/>
  <c r="D1791" i="10"/>
  <c r="E1825" i="10"/>
  <c r="D1825" i="10"/>
  <c r="E1795" i="10"/>
  <c r="D1795" i="10"/>
  <c r="E1798" i="10"/>
  <c r="D1798" i="10"/>
  <c r="E1768" i="10"/>
  <c r="D1768" i="10"/>
  <c r="E1802" i="10"/>
  <c r="D1802" i="10"/>
  <c r="E1772" i="10"/>
  <c r="D1772" i="10"/>
  <c r="E1806" i="10"/>
  <c r="D1806" i="10"/>
  <c r="E1776" i="10"/>
  <c r="D1776" i="10"/>
  <c r="E1810" i="10"/>
  <c r="D1810" i="10"/>
  <c r="E1780" i="10"/>
  <c r="D1780" i="10"/>
  <c r="E1814" i="10"/>
  <c r="D1814" i="10"/>
  <c r="E1784" i="10"/>
  <c r="D1784" i="10"/>
  <c r="E1818" i="10"/>
  <c r="D1818" i="10"/>
  <c r="E1788" i="10"/>
  <c r="D1788" i="10"/>
  <c r="E1822" i="10"/>
  <c r="D1822" i="10"/>
  <c r="E1792" i="10"/>
  <c r="D1792" i="10"/>
  <c r="E1826" i="10"/>
  <c r="D1826" i="10"/>
  <c r="E1895" i="10"/>
  <c r="D1895" i="10"/>
  <c r="E1865" i="10"/>
  <c r="D1865" i="10"/>
  <c r="E1899" i="10"/>
  <c r="D1899" i="10"/>
  <c r="E1869" i="10"/>
  <c r="D1869" i="10"/>
  <c r="E1903" i="10"/>
  <c r="D1903" i="10"/>
  <c r="E1873" i="10"/>
  <c r="D1873" i="10"/>
  <c r="E1907" i="10"/>
  <c r="D1907" i="10"/>
  <c r="E1877" i="10"/>
  <c r="D1877" i="10"/>
  <c r="E1911" i="10"/>
  <c r="D1911" i="10"/>
  <c r="E1881" i="10"/>
  <c r="D1881" i="10"/>
  <c r="E1915" i="10"/>
  <c r="D1915" i="10"/>
  <c r="E1885" i="10"/>
  <c r="D1885" i="10"/>
  <c r="E1919" i="10"/>
  <c r="D1919" i="10"/>
  <c r="E1889" i="10"/>
  <c r="D1889" i="10"/>
  <c r="E1923" i="10"/>
  <c r="D1923" i="10"/>
  <c r="E1862" i="10"/>
  <c r="D1862" i="10"/>
  <c r="E1896" i="10"/>
  <c r="D1896" i="10"/>
  <c r="E1866" i="10"/>
  <c r="D1866" i="10"/>
  <c r="E1900" i="10"/>
  <c r="D1900" i="10"/>
  <c r="E1870" i="10"/>
  <c r="D1870" i="10"/>
  <c r="E1904" i="10"/>
  <c r="D1904" i="10"/>
  <c r="E1874" i="10"/>
  <c r="D1874" i="10"/>
  <c r="E1908" i="10"/>
  <c r="D1908" i="10"/>
  <c r="E1878" i="10"/>
  <c r="D1878" i="10"/>
  <c r="E1912" i="10"/>
  <c r="D1912" i="10"/>
  <c r="E1882" i="10"/>
  <c r="D1882" i="10"/>
  <c r="E1916" i="10"/>
  <c r="D1916" i="10"/>
  <c r="E1886" i="10"/>
  <c r="D1886" i="10"/>
  <c r="E1920" i="10"/>
  <c r="D1920" i="10"/>
  <c r="E1890" i="10"/>
  <c r="D1890" i="10"/>
  <c r="E1959" i="10"/>
  <c r="D1959" i="10"/>
  <c r="E1993" i="10"/>
  <c r="D1993" i="10"/>
  <c r="E1963" i="10"/>
  <c r="D1963" i="10"/>
  <c r="E1997" i="10"/>
  <c r="D1997" i="10"/>
  <c r="E1967" i="10"/>
  <c r="D1967" i="10"/>
  <c r="E2001" i="10"/>
  <c r="D2001" i="10"/>
  <c r="E1971" i="10"/>
  <c r="D1971" i="10"/>
  <c r="E2005" i="10"/>
  <c r="D2005" i="10"/>
  <c r="E1975" i="10"/>
  <c r="D1975" i="10"/>
  <c r="E2009" i="10"/>
  <c r="D2009" i="10"/>
  <c r="E1979" i="10"/>
  <c r="D1979" i="10"/>
  <c r="E2013" i="10"/>
  <c r="D2013" i="10"/>
  <c r="E1983" i="10"/>
  <c r="D1983" i="10"/>
  <c r="E2017" i="10"/>
  <c r="D2017" i="10"/>
  <c r="E1987" i="10"/>
  <c r="D1987" i="10"/>
  <c r="E1958" i="10"/>
  <c r="D1958" i="10"/>
  <c r="E1992" i="10"/>
  <c r="D1992" i="10"/>
  <c r="E1962" i="10"/>
  <c r="D1962" i="10"/>
  <c r="E1996" i="10"/>
  <c r="D1996" i="10"/>
  <c r="E1966" i="10"/>
  <c r="D1966" i="10"/>
  <c r="E2000" i="10"/>
  <c r="D2000" i="10"/>
  <c r="E1970" i="10"/>
  <c r="D1970" i="10"/>
  <c r="E2004" i="10"/>
  <c r="D2004" i="10"/>
  <c r="E1974" i="10"/>
  <c r="D1974" i="10"/>
  <c r="E2008" i="10"/>
  <c r="D2008" i="10"/>
  <c r="E1978" i="10"/>
  <c r="D1978" i="10"/>
  <c r="E2012" i="10"/>
  <c r="D2012" i="10"/>
  <c r="E1982" i="10"/>
  <c r="D1982" i="10"/>
  <c r="E2016" i="10"/>
  <c r="D2016" i="10"/>
  <c r="E1986" i="10"/>
  <c r="D1986" i="10"/>
  <c r="E614" i="10"/>
  <c r="D614" i="10"/>
  <c r="E648" i="10"/>
  <c r="D648" i="10"/>
  <c r="E618" i="10"/>
  <c r="D618" i="10"/>
  <c r="E652" i="10"/>
  <c r="D652" i="10"/>
  <c r="E622" i="10"/>
  <c r="D622" i="10"/>
  <c r="E656" i="10"/>
  <c r="D656" i="10"/>
  <c r="E626" i="10"/>
  <c r="D626" i="10"/>
  <c r="E660" i="10"/>
  <c r="D660" i="10"/>
  <c r="E630" i="10"/>
  <c r="D630" i="10"/>
  <c r="E664" i="10"/>
  <c r="D664" i="10"/>
  <c r="E634" i="10"/>
  <c r="D634" i="10"/>
  <c r="E668" i="10"/>
  <c r="D668" i="10"/>
  <c r="E638" i="10"/>
  <c r="D638" i="10"/>
  <c r="E672" i="10"/>
  <c r="D672" i="10"/>
  <c r="E642" i="10"/>
  <c r="D642" i="10"/>
  <c r="E2087" i="10"/>
  <c r="D2087" i="10"/>
  <c r="E2057" i="10"/>
  <c r="D2057" i="10"/>
  <c r="E2091" i="10"/>
  <c r="D2091" i="10"/>
  <c r="E2061" i="10"/>
  <c r="D2061" i="10"/>
  <c r="E2095" i="10"/>
  <c r="D2095" i="10"/>
  <c r="E2065" i="10"/>
  <c r="D2065" i="10"/>
  <c r="E2099" i="10"/>
  <c r="D2099" i="10"/>
  <c r="E2069" i="10"/>
  <c r="D2069" i="10"/>
  <c r="E2103" i="10"/>
  <c r="D2103" i="10"/>
  <c r="E2073" i="10"/>
  <c r="D2073" i="10"/>
  <c r="E2107" i="10"/>
  <c r="D2107" i="10"/>
  <c r="E2077" i="10"/>
  <c r="D2077" i="10"/>
  <c r="E2111" i="10"/>
  <c r="D2111" i="10"/>
  <c r="E2081" i="10"/>
  <c r="D2081" i="10"/>
  <c r="E2115" i="10"/>
  <c r="D2115" i="10"/>
  <c r="E615" i="10"/>
  <c r="D615" i="10"/>
  <c r="E649" i="10"/>
  <c r="D649" i="10"/>
  <c r="E619" i="10"/>
  <c r="D619" i="10"/>
  <c r="E653" i="10"/>
  <c r="D653" i="10"/>
  <c r="E623" i="10"/>
  <c r="D623" i="10"/>
  <c r="E657" i="10"/>
  <c r="D657" i="10"/>
  <c r="E627" i="10"/>
  <c r="D627" i="10"/>
  <c r="E661" i="10"/>
  <c r="D661" i="10"/>
  <c r="E631" i="10"/>
  <c r="D631" i="10"/>
  <c r="E665" i="10"/>
  <c r="D665" i="10"/>
  <c r="E635" i="10"/>
  <c r="D635" i="10"/>
  <c r="E669" i="10"/>
  <c r="D669" i="10"/>
  <c r="E639" i="10"/>
  <c r="D639" i="10"/>
  <c r="E673" i="10"/>
  <c r="D673" i="10"/>
  <c r="E643" i="10"/>
  <c r="D643" i="10"/>
  <c r="E2086" i="10"/>
  <c r="D2086" i="10"/>
  <c r="E2056" i="10"/>
  <c r="D2056" i="10"/>
  <c r="E2090" i="10"/>
  <c r="D2090" i="10"/>
  <c r="E2060" i="10"/>
  <c r="D2060" i="10"/>
  <c r="E2094" i="10"/>
  <c r="D2094" i="10"/>
  <c r="E2064" i="10"/>
  <c r="D2064" i="10"/>
  <c r="E2098" i="10"/>
  <c r="D2098" i="10"/>
  <c r="E2068" i="10"/>
  <c r="D2068" i="10"/>
  <c r="E2102" i="10"/>
  <c r="D2102" i="10"/>
  <c r="E2072" i="10"/>
  <c r="D2072" i="10"/>
  <c r="E2106" i="10"/>
  <c r="D2106" i="10"/>
  <c r="E2076" i="10"/>
  <c r="D2076" i="10"/>
  <c r="E2110" i="10"/>
  <c r="D2110" i="10"/>
  <c r="E2080" i="10"/>
  <c r="D2080" i="10"/>
  <c r="E2114" i="10"/>
  <c r="D2114" i="10"/>
  <c r="AP20" i="17"/>
  <c r="AT20" i="17"/>
  <c r="AX20" i="17"/>
  <c r="BB20" i="17"/>
  <c r="BF20" i="17"/>
  <c r="BJ20" i="17"/>
  <c r="BN20" i="17"/>
  <c r="BR20" i="17"/>
  <c r="BV20" i="17"/>
  <c r="BZ20" i="17"/>
  <c r="CD20" i="17"/>
  <c r="CH20" i="17"/>
  <c r="CL20" i="17"/>
  <c r="CP20" i="17"/>
  <c r="CT20" i="17"/>
  <c r="CX20" i="17"/>
  <c r="DB20" i="17"/>
  <c r="AQ20" i="17"/>
  <c r="AU20" i="17"/>
  <c r="AY20" i="17"/>
  <c r="BC20" i="17"/>
  <c r="BG20" i="17"/>
  <c r="BK20" i="17"/>
  <c r="BO20" i="17"/>
  <c r="BS20" i="17"/>
  <c r="BW20" i="17"/>
  <c r="CA20" i="17"/>
  <c r="CE20" i="17"/>
  <c r="CI20" i="17"/>
  <c r="CM20" i="17"/>
  <c r="CQ20" i="17"/>
  <c r="CU20" i="17"/>
  <c r="CY20" i="17"/>
  <c r="DC20" i="17"/>
  <c r="AN20" i="17"/>
  <c r="AR20" i="17"/>
  <c r="AV20" i="17"/>
  <c r="AZ20" i="17"/>
  <c r="BD20" i="17"/>
  <c r="BH20" i="17"/>
  <c r="BL20" i="17"/>
  <c r="BP20" i="17"/>
  <c r="BT20" i="17"/>
  <c r="BX20" i="17"/>
  <c r="CB20" i="17"/>
  <c r="CF20" i="17"/>
  <c r="CJ20" i="17"/>
  <c r="CN20" i="17"/>
  <c r="CR20" i="17"/>
  <c r="CV20" i="17"/>
  <c r="CZ20" i="17"/>
  <c r="DD20" i="17"/>
  <c r="AO20" i="17"/>
  <c r="AS20" i="17"/>
  <c r="AW20" i="17"/>
  <c r="BA20" i="17"/>
  <c r="BE20" i="17"/>
  <c r="BI20" i="17"/>
  <c r="BM20" i="17"/>
  <c r="BQ20" i="17"/>
  <c r="BU20" i="17"/>
  <c r="BY20" i="17"/>
  <c r="CC20" i="17"/>
  <c r="CG20" i="17"/>
  <c r="CK20" i="17"/>
  <c r="CO20" i="17"/>
  <c r="CS20" i="17"/>
  <c r="CW20" i="17"/>
  <c r="DA20" i="17"/>
  <c r="E135" i="10"/>
  <c r="D135" i="10"/>
  <c r="E169" i="10"/>
  <c r="D169" i="10"/>
  <c r="E139" i="10"/>
  <c r="D139" i="10"/>
  <c r="E173" i="10"/>
  <c r="D173" i="10"/>
  <c r="E143" i="10"/>
  <c r="D143" i="10"/>
  <c r="E177" i="10"/>
  <c r="D177" i="10"/>
  <c r="E147" i="10"/>
  <c r="D147" i="10"/>
  <c r="E181" i="10"/>
  <c r="D181" i="10"/>
  <c r="E151" i="10"/>
  <c r="D151" i="10"/>
  <c r="E185" i="10"/>
  <c r="D185" i="10"/>
  <c r="E155" i="10"/>
  <c r="D155" i="10"/>
  <c r="E189" i="10"/>
  <c r="D189" i="10"/>
  <c r="E159" i="10"/>
  <c r="D159" i="10"/>
  <c r="E193" i="10"/>
  <c r="D193" i="10"/>
  <c r="E163" i="10"/>
  <c r="D163" i="10"/>
  <c r="E166" i="10"/>
  <c r="D166" i="10"/>
  <c r="E136" i="10"/>
  <c r="D136" i="10"/>
  <c r="E170" i="10"/>
  <c r="D170" i="10"/>
  <c r="E140" i="10"/>
  <c r="D140" i="10"/>
  <c r="E174" i="10"/>
  <c r="D174" i="10"/>
  <c r="E144" i="10"/>
  <c r="D144" i="10"/>
  <c r="E178" i="10"/>
  <c r="D178" i="10"/>
  <c r="E148" i="10"/>
  <c r="D148" i="10"/>
  <c r="E182" i="10"/>
  <c r="D182" i="10"/>
  <c r="E152" i="10"/>
  <c r="D152" i="10"/>
  <c r="E186" i="10"/>
  <c r="D186" i="10"/>
  <c r="E156" i="10"/>
  <c r="D156" i="10"/>
  <c r="E190" i="10"/>
  <c r="D190" i="10"/>
  <c r="E160" i="10"/>
  <c r="D160" i="10"/>
  <c r="E194" i="10"/>
  <c r="D194" i="10"/>
  <c r="E230" i="10"/>
  <c r="D230" i="10"/>
  <c r="E358" i="10"/>
  <c r="D358" i="10"/>
  <c r="E330" i="10"/>
  <c r="D330" i="10"/>
  <c r="E364" i="10"/>
  <c r="D364" i="10"/>
  <c r="E334" i="10"/>
  <c r="D334" i="10"/>
  <c r="E368" i="10"/>
  <c r="D368" i="10"/>
  <c r="E338" i="10"/>
  <c r="D338" i="10"/>
  <c r="E372" i="10"/>
  <c r="D372" i="10"/>
  <c r="E342" i="10"/>
  <c r="D342" i="10"/>
  <c r="E376" i="10"/>
  <c r="D376" i="10"/>
  <c r="E348" i="10"/>
  <c r="D348" i="10"/>
  <c r="E382" i="10"/>
  <c r="D382" i="10"/>
  <c r="E354" i="10"/>
  <c r="D354" i="10"/>
  <c r="E359" i="10"/>
  <c r="D359" i="10"/>
  <c r="E329" i="10"/>
  <c r="D329" i="10"/>
  <c r="E363" i="10"/>
  <c r="D363" i="10"/>
  <c r="E333" i="10"/>
  <c r="D333" i="10"/>
  <c r="E367" i="10"/>
  <c r="D367" i="10"/>
  <c r="E337" i="10"/>
  <c r="D337" i="10"/>
  <c r="E371" i="10"/>
  <c r="D371" i="10"/>
  <c r="E341" i="10"/>
  <c r="D341" i="10"/>
  <c r="E375" i="10"/>
  <c r="D375" i="10"/>
  <c r="E345" i="10"/>
  <c r="D345" i="10"/>
  <c r="E379" i="10"/>
  <c r="D379" i="10"/>
  <c r="E349" i="10"/>
  <c r="D349" i="10"/>
  <c r="E383" i="10"/>
  <c r="D383" i="10"/>
  <c r="E353" i="10"/>
  <c r="D353" i="10"/>
  <c r="E387" i="10"/>
  <c r="D387" i="10"/>
  <c r="E328" i="10"/>
  <c r="D328" i="10"/>
  <c r="E378" i="10"/>
  <c r="D378" i="10"/>
  <c r="E352" i="10"/>
  <c r="D352" i="10"/>
  <c r="E454" i="10"/>
  <c r="D454" i="10"/>
  <c r="E518" i="10"/>
  <c r="D518" i="10"/>
  <c r="E552" i="10"/>
  <c r="D552" i="10"/>
  <c r="E522" i="10"/>
  <c r="D522" i="10"/>
  <c r="E556" i="10"/>
  <c r="D556" i="10"/>
  <c r="E526" i="10"/>
  <c r="D526" i="10"/>
  <c r="E560" i="10"/>
  <c r="D560" i="10"/>
  <c r="E530" i="10"/>
  <c r="D530" i="10"/>
  <c r="E564" i="10"/>
  <c r="D564" i="10"/>
  <c r="E534" i="10"/>
  <c r="D534" i="10"/>
  <c r="E568" i="10"/>
  <c r="D568" i="10"/>
  <c r="E538" i="10"/>
  <c r="D538" i="10"/>
  <c r="E572" i="10"/>
  <c r="D572" i="10"/>
  <c r="E542" i="10"/>
  <c r="D542" i="10"/>
  <c r="E576" i="10"/>
  <c r="D576" i="10"/>
  <c r="E546" i="10"/>
  <c r="D546" i="10"/>
  <c r="E519" i="10"/>
  <c r="D519" i="10"/>
  <c r="E553" i="10"/>
  <c r="D553" i="10"/>
  <c r="E523" i="10"/>
  <c r="D523" i="10"/>
  <c r="E557" i="10"/>
  <c r="D557" i="10"/>
  <c r="E527" i="10"/>
  <c r="D527" i="10"/>
  <c r="E561" i="10"/>
  <c r="D561" i="10"/>
  <c r="E531" i="10"/>
  <c r="D531" i="10"/>
  <c r="E565" i="10"/>
  <c r="D565" i="10"/>
  <c r="E535" i="10"/>
  <c r="D535" i="10"/>
  <c r="E569" i="10"/>
  <c r="D569" i="10"/>
  <c r="E539" i="10"/>
  <c r="D539" i="10"/>
  <c r="E573" i="10"/>
  <c r="D573" i="10"/>
  <c r="E543" i="10"/>
  <c r="D543" i="10"/>
  <c r="E577" i="10"/>
  <c r="D577" i="10"/>
  <c r="E547" i="10"/>
  <c r="D547" i="10"/>
  <c r="C646" i="1"/>
  <c r="B646" i="10" s="1"/>
  <c r="B646" i="1"/>
  <c r="B616" i="1"/>
  <c r="C616" i="1"/>
  <c r="B616" i="10" s="1"/>
  <c r="C650" i="1"/>
  <c r="B650" i="10" s="1"/>
  <c r="B650" i="1"/>
  <c r="B620" i="1"/>
  <c r="C620" i="1"/>
  <c r="B620" i="10" s="1"/>
  <c r="B654" i="1"/>
  <c r="C654" i="1"/>
  <c r="B654" i="10" s="1"/>
  <c r="C2055" i="1"/>
  <c r="B2055" i="10" s="1"/>
  <c r="B2055" i="1"/>
  <c r="C2089" i="1"/>
  <c r="B2089" i="10" s="1"/>
  <c r="B2089" i="1"/>
  <c r="C2059" i="1"/>
  <c r="B2059" i="10" s="1"/>
  <c r="B2059" i="1"/>
  <c r="C2093" i="1"/>
  <c r="B2093" i="10" s="1"/>
  <c r="B2093" i="1"/>
  <c r="C2063" i="1"/>
  <c r="B2063" i="10" s="1"/>
  <c r="B2063" i="1"/>
  <c r="B647" i="1"/>
  <c r="C647" i="1"/>
  <c r="B647" i="10" s="1"/>
  <c r="C617" i="1"/>
  <c r="B617" i="10" s="1"/>
  <c r="B617" i="1"/>
  <c r="C651" i="1"/>
  <c r="B651" i="10" s="1"/>
  <c r="B651" i="1"/>
  <c r="C621" i="1"/>
  <c r="B621" i="10" s="1"/>
  <c r="B621" i="1"/>
  <c r="B623" i="1"/>
  <c r="C623" i="1"/>
  <c r="B623" i="10" s="1"/>
  <c r="C2086" i="1"/>
  <c r="B2086" i="10" s="1"/>
  <c r="B2086" i="1"/>
  <c r="C2056" i="1"/>
  <c r="B2056" i="10" s="1"/>
  <c r="B2056" i="1"/>
  <c r="C2090" i="1"/>
  <c r="B2090" i="10" s="1"/>
  <c r="B2090" i="1"/>
  <c r="C2060" i="1"/>
  <c r="B2060" i="10" s="1"/>
  <c r="B2060" i="1"/>
  <c r="C2094" i="1"/>
  <c r="B2094" i="10" s="1"/>
  <c r="B2094" i="1"/>
  <c r="C2082" i="1"/>
  <c r="B2082" i="10" s="1"/>
  <c r="B2082" i="1"/>
  <c r="C2112" i="1"/>
  <c r="B2112" i="10" s="1"/>
  <c r="B2112" i="1"/>
  <c r="C2078" i="1"/>
  <c r="B2078" i="10" s="1"/>
  <c r="B2078" i="1"/>
  <c r="C2108" i="1"/>
  <c r="B2108" i="10" s="1"/>
  <c r="B2108" i="1"/>
  <c r="C2073" i="1"/>
  <c r="B2073" i="10" s="1"/>
  <c r="B2073" i="1"/>
  <c r="C663" i="1"/>
  <c r="B663" i="10" s="1"/>
  <c r="B663" i="1"/>
  <c r="C2101" i="1"/>
  <c r="B2101" i="10" s="1"/>
  <c r="B2101" i="1"/>
  <c r="B627" i="1"/>
  <c r="C627" i="1"/>
  <c r="B627" i="10" s="1"/>
  <c r="C2065" i="1"/>
  <c r="B2065" i="10" s="1"/>
  <c r="B2065" i="1"/>
  <c r="C667" i="1"/>
  <c r="B667" i="10" s="1"/>
  <c r="B667" i="1"/>
  <c r="C2115" i="1"/>
  <c r="B2115" i="10" s="1"/>
  <c r="B2115" i="1"/>
  <c r="B641" i="1"/>
  <c r="C641" i="1"/>
  <c r="B641" i="10" s="1"/>
  <c r="C2111" i="1"/>
  <c r="B2111" i="10" s="1"/>
  <c r="B2111" i="1"/>
  <c r="B637" i="1"/>
  <c r="C637" i="1"/>
  <c r="B637" i="10" s="1"/>
  <c r="C2074" i="1"/>
  <c r="B2074" i="10" s="1"/>
  <c r="B2074" i="1"/>
  <c r="B664" i="1"/>
  <c r="C664" i="1"/>
  <c r="B664" i="10" s="1"/>
  <c r="C2102" i="1"/>
  <c r="B2102" i="10" s="1"/>
  <c r="B2102" i="1"/>
  <c r="C628" i="1"/>
  <c r="B628" i="10" s="1"/>
  <c r="B628" i="1"/>
  <c r="C2098" i="1"/>
  <c r="B2098" i="10" s="1"/>
  <c r="B2098" i="1"/>
  <c r="B656" i="1"/>
  <c r="C656" i="1"/>
  <c r="B656" i="10" s="1"/>
  <c r="B643" i="1"/>
  <c r="C643" i="1"/>
  <c r="B643" i="10" s="1"/>
  <c r="C642" i="1"/>
  <c r="B642" i="10" s="1"/>
  <c r="B642" i="1"/>
  <c r="C640" i="1"/>
  <c r="B640" i="10" s="1"/>
  <c r="B640" i="1"/>
  <c r="C638" i="1"/>
  <c r="B638" i="10" s="1"/>
  <c r="B638" i="1"/>
  <c r="C636" i="1"/>
  <c r="B636" i="10" s="1"/>
  <c r="B636" i="1"/>
  <c r="C665" i="1"/>
  <c r="B665" i="10" s="1"/>
  <c r="B665" i="1"/>
  <c r="C2071" i="1"/>
  <c r="B2071" i="10" s="1"/>
  <c r="B2071" i="1"/>
  <c r="C661" i="1"/>
  <c r="B661" i="10" s="1"/>
  <c r="B661" i="1"/>
  <c r="C2099" i="1"/>
  <c r="B2099" i="10" s="1"/>
  <c r="B2099" i="1"/>
  <c r="C657" i="1"/>
  <c r="B657" i="10" s="1"/>
  <c r="B657" i="1"/>
  <c r="C2075" i="1"/>
  <c r="B2075" i="10" s="1"/>
  <c r="B2075" i="1"/>
  <c r="C2113" i="1"/>
  <c r="B2113" i="10" s="1"/>
  <c r="B2113" i="1"/>
  <c r="C671" i="1"/>
  <c r="B671" i="10" s="1"/>
  <c r="B671" i="1"/>
  <c r="C2077" i="1"/>
  <c r="B2077" i="10" s="1"/>
  <c r="B2077" i="1"/>
  <c r="B666" i="1"/>
  <c r="C666" i="1"/>
  <c r="B666" i="10" s="1"/>
  <c r="C2104" i="1"/>
  <c r="B2104" i="10" s="1"/>
  <c r="B2104" i="1"/>
  <c r="C630" i="1"/>
  <c r="B630" i="10" s="1"/>
  <c r="B630" i="1"/>
  <c r="C2100" i="1"/>
  <c r="B2100" i="10" s="1"/>
  <c r="B2100" i="1"/>
  <c r="C626" i="1"/>
  <c r="B626" i="10" s="1"/>
  <c r="B626" i="1"/>
  <c r="C2096" i="1"/>
  <c r="B2096" i="10" s="1"/>
  <c r="B2096" i="1"/>
  <c r="E167" i="10"/>
  <c r="D167" i="10"/>
  <c r="E137" i="10"/>
  <c r="D137" i="10"/>
  <c r="E171" i="10"/>
  <c r="D171" i="10"/>
  <c r="E141" i="10"/>
  <c r="D141" i="10"/>
  <c r="E175" i="10"/>
  <c r="D175" i="10"/>
  <c r="E145" i="10"/>
  <c r="D145" i="10"/>
  <c r="E179" i="10"/>
  <c r="D179" i="10"/>
  <c r="E149" i="10"/>
  <c r="D149" i="10"/>
  <c r="E183" i="10"/>
  <c r="D183" i="10"/>
  <c r="E153" i="10"/>
  <c r="D153" i="10"/>
  <c r="E187" i="10"/>
  <c r="D187" i="10"/>
  <c r="E157" i="10"/>
  <c r="D157" i="10"/>
  <c r="E191" i="10"/>
  <c r="D191" i="10"/>
  <c r="E161" i="10"/>
  <c r="D161" i="10"/>
  <c r="E195" i="10"/>
  <c r="D195" i="10"/>
  <c r="E134" i="10"/>
  <c r="D134" i="10"/>
  <c r="E168" i="10"/>
  <c r="D168" i="10"/>
  <c r="E138" i="10"/>
  <c r="D138" i="10"/>
  <c r="E172" i="10"/>
  <c r="D172" i="10"/>
  <c r="E142" i="10"/>
  <c r="D142" i="10"/>
  <c r="E176" i="10"/>
  <c r="D176" i="10"/>
  <c r="E146" i="10"/>
  <c r="D146" i="10"/>
  <c r="E180" i="10"/>
  <c r="D180" i="10"/>
  <c r="E150" i="10"/>
  <c r="D150" i="10"/>
  <c r="E184" i="10"/>
  <c r="D184" i="10"/>
  <c r="E154" i="10"/>
  <c r="D154" i="10"/>
  <c r="E188" i="10"/>
  <c r="D188" i="10"/>
  <c r="E158" i="10"/>
  <c r="D158" i="10"/>
  <c r="E192" i="10"/>
  <c r="D192" i="10"/>
  <c r="E162" i="10"/>
  <c r="D162" i="10"/>
  <c r="E262" i="10"/>
  <c r="D262" i="10"/>
  <c r="E326" i="10"/>
  <c r="D326" i="10"/>
  <c r="E362" i="10"/>
  <c r="D362" i="10"/>
  <c r="E332" i="10"/>
  <c r="D332" i="10"/>
  <c r="E366" i="10"/>
  <c r="D366" i="10"/>
  <c r="E336" i="10"/>
  <c r="D336" i="10"/>
  <c r="E370" i="10"/>
  <c r="D370" i="10"/>
  <c r="E340" i="10"/>
  <c r="D340" i="10"/>
  <c r="E374" i="10"/>
  <c r="D374" i="10"/>
  <c r="E344" i="10"/>
  <c r="D344" i="10"/>
  <c r="E380" i="10"/>
  <c r="D380" i="10"/>
  <c r="E350" i="10"/>
  <c r="D350" i="10"/>
  <c r="E386" i="10"/>
  <c r="D386" i="10"/>
  <c r="E327" i="10"/>
  <c r="D327" i="10"/>
  <c r="E361" i="10"/>
  <c r="D361" i="10"/>
  <c r="E331" i="10"/>
  <c r="D331" i="10"/>
  <c r="E365" i="10"/>
  <c r="D365" i="10"/>
  <c r="E335" i="10"/>
  <c r="D335" i="10"/>
  <c r="E369" i="10"/>
  <c r="D369" i="10"/>
  <c r="E339" i="10"/>
  <c r="D339" i="10"/>
  <c r="E373" i="10"/>
  <c r="D373" i="10"/>
  <c r="E343" i="10"/>
  <c r="D343" i="10"/>
  <c r="E377" i="10"/>
  <c r="D377" i="10"/>
  <c r="E347" i="10"/>
  <c r="D347" i="10"/>
  <c r="E381" i="10"/>
  <c r="D381" i="10"/>
  <c r="E351" i="10"/>
  <c r="D351" i="10"/>
  <c r="E385" i="10"/>
  <c r="D385" i="10"/>
  <c r="E355" i="10"/>
  <c r="D355" i="10"/>
  <c r="E360" i="10"/>
  <c r="D360" i="10"/>
  <c r="E346" i="10"/>
  <c r="D346" i="10"/>
  <c r="E384" i="10"/>
  <c r="D384" i="10"/>
  <c r="E422" i="10"/>
  <c r="D422" i="10"/>
  <c r="E550" i="10"/>
  <c r="D550" i="10"/>
  <c r="E520" i="10"/>
  <c r="D520" i="10"/>
  <c r="E554" i="10"/>
  <c r="D554" i="10"/>
  <c r="E524" i="10"/>
  <c r="D524" i="10"/>
  <c r="E558" i="10"/>
  <c r="D558" i="10"/>
  <c r="E528" i="10"/>
  <c r="D528" i="10"/>
  <c r="E562" i="10"/>
  <c r="D562" i="10"/>
  <c r="E532" i="10"/>
  <c r="D532" i="10"/>
  <c r="E566" i="10"/>
  <c r="D566" i="10"/>
  <c r="E536" i="10"/>
  <c r="D536" i="10"/>
  <c r="E570" i="10"/>
  <c r="D570" i="10"/>
  <c r="E540" i="10"/>
  <c r="D540" i="10"/>
  <c r="E574" i="10"/>
  <c r="D574" i="10"/>
  <c r="E544" i="10"/>
  <c r="D544" i="10"/>
  <c r="E578" i="10"/>
  <c r="D578" i="10"/>
  <c r="E551" i="10"/>
  <c r="D551" i="10"/>
  <c r="E521" i="10"/>
  <c r="D521" i="10"/>
  <c r="E555" i="10"/>
  <c r="D555" i="10"/>
  <c r="E525" i="10"/>
  <c r="D525" i="10"/>
  <c r="E559" i="10"/>
  <c r="D559" i="10"/>
  <c r="E529" i="10"/>
  <c r="D529" i="10"/>
  <c r="E563" i="10"/>
  <c r="D563" i="10"/>
  <c r="E533" i="10"/>
  <c r="D533" i="10"/>
  <c r="E567" i="10"/>
  <c r="D567" i="10"/>
  <c r="E537" i="10"/>
  <c r="D537" i="10"/>
  <c r="E571" i="10"/>
  <c r="D571" i="10"/>
  <c r="E541" i="10"/>
  <c r="D541" i="10"/>
  <c r="E575" i="10"/>
  <c r="D575" i="10"/>
  <c r="E545" i="10"/>
  <c r="D545" i="10"/>
  <c r="E579" i="10"/>
  <c r="D579" i="10"/>
  <c r="B614" i="1"/>
  <c r="C614" i="1"/>
  <c r="B614" i="10" s="1"/>
  <c r="C648" i="1"/>
  <c r="B648" i="10" s="1"/>
  <c r="B648" i="1"/>
  <c r="B618" i="1"/>
  <c r="C618" i="1"/>
  <c r="B618" i="10" s="1"/>
  <c r="B652" i="1"/>
  <c r="C652" i="1"/>
  <c r="B652" i="10" s="1"/>
  <c r="B622" i="1"/>
  <c r="C622" i="1"/>
  <c r="B622" i="10" s="1"/>
  <c r="C2087" i="1"/>
  <c r="B2087" i="10" s="1"/>
  <c r="B2087" i="1"/>
  <c r="C2057" i="1"/>
  <c r="B2057" i="10" s="1"/>
  <c r="B2057" i="1"/>
  <c r="C2091" i="1"/>
  <c r="B2091" i="10" s="1"/>
  <c r="B2091" i="1"/>
  <c r="C2061" i="1"/>
  <c r="B2061" i="10" s="1"/>
  <c r="B2061" i="1"/>
  <c r="C2095" i="1"/>
  <c r="B2095" i="10" s="1"/>
  <c r="B2095" i="1"/>
  <c r="C615" i="1"/>
  <c r="B615" i="10" s="1"/>
  <c r="B615" i="1"/>
  <c r="B649" i="1"/>
  <c r="C649" i="1"/>
  <c r="B649" i="10" s="1"/>
  <c r="C619" i="1"/>
  <c r="B619" i="10" s="1"/>
  <c r="B619" i="1"/>
  <c r="C653" i="1"/>
  <c r="B653" i="10" s="1"/>
  <c r="B653" i="1"/>
  <c r="C655" i="1"/>
  <c r="B655" i="10" s="1"/>
  <c r="B655" i="1"/>
  <c r="C2054" i="1"/>
  <c r="B2054" i="10" s="1"/>
  <c r="B2054" i="1"/>
  <c r="C2088" i="1"/>
  <c r="B2088" i="10" s="1"/>
  <c r="B2088" i="1"/>
  <c r="C2058" i="1"/>
  <c r="B2058" i="10" s="1"/>
  <c r="B2058" i="1"/>
  <c r="C2092" i="1"/>
  <c r="B2092" i="10" s="1"/>
  <c r="B2092" i="1"/>
  <c r="C2062" i="1"/>
  <c r="B2062" i="10" s="1"/>
  <c r="B2062" i="1"/>
  <c r="C2114" i="1"/>
  <c r="B2114" i="10" s="1"/>
  <c r="B2114" i="1"/>
  <c r="C2080" i="1"/>
  <c r="B2080" i="10" s="1"/>
  <c r="B2080" i="1"/>
  <c r="C2110" i="1"/>
  <c r="B2110" i="10" s="1"/>
  <c r="B2110" i="1"/>
  <c r="C2076" i="1"/>
  <c r="B2076" i="10" s="1"/>
  <c r="B2076" i="1"/>
  <c r="C2105" i="1"/>
  <c r="B2105" i="10" s="1"/>
  <c r="B2105" i="1"/>
  <c r="B631" i="1"/>
  <c r="C631" i="1"/>
  <c r="B631" i="10" s="1"/>
  <c r="C2069" i="1"/>
  <c r="B2069" i="10" s="1"/>
  <c r="B2069" i="1"/>
  <c r="C659" i="1"/>
  <c r="B659" i="10" s="1"/>
  <c r="B659" i="1"/>
  <c r="C2097" i="1"/>
  <c r="B2097" i="10" s="1"/>
  <c r="B2097" i="1"/>
  <c r="B635" i="1"/>
  <c r="C635" i="1"/>
  <c r="B635" i="10" s="1"/>
  <c r="C2083" i="1"/>
  <c r="B2083" i="10" s="1"/>
  <c r="B2083" i="1"/>
  <c r="C673" i="1"/>
  <c r="B673" i="10" s="1"/>
  <c r="B673" i="1"/>
  <c r="C2079" i="1"/>
  <c r="B2079" i="10" s="1"/>
  <c r="B2079" i="1"/>
  <c r="C669" i="1"/>
  <c r="B669" i="10" s="1"/>
  <c r="B669" i="1"/>
  <c r="C2106" i="1"/>
  <c r="B2106" i="10" s="1"/>
  <c r="B2106" i="1"/>
  <c r="C632" i="1"/>
  <c r="B632" i="10" s="1"/>
  <c r="B632" i="1"/>
  <c r="C2070" i="1"/>
  <c r="B2070" i="10" s="1"/>
  <c r="B2070" i="1"/>
  <c r="B660" i="1"/>
  <c r="C660" i="1"/>
  <c r="B660" i="10" s="1"/>
  <c r="C2066" i="1"/>
  <c r="B2066" i="10" s="1"/>
  <c r="B2066" i="1"/>
  <c r="C624" i="1"/>
  <c r="B624" i="10" s="1"/>
  <c r="B624" i="1"/>
  <c r="C675" i="1"/>
  <c r="B675" i="10" s="1"/>
  <c r="B675" i="1"/>
  <c r="B674" i="1"/>
  <c r="C674" i="1"/>
  <c r="B674" i="10" s="1"/>
  <c r="B672" i="1"/>
  <c r="C672" i="1"/>
  <c r="B672" i="10" s="1"/>
  <c r="B670" i="1"/>
  <c r="C670" i="1"/>
  <c r="B670" i="10" s="1"/>
  <c r="B668" i="1"/>
  <c r="C668" i="1"/>
  <c r="B668" i="10" s="1"/>
  <c r="B633" i="1"/>
  <c r="C633" i="1"/>
  <c r="B633" i="10" s="1"/>
  <c r="C2103" i="1"/>
  <c r="B2103" i="10" s="1"/>
  <c r="B2103" i="1"/>
  <c r="B629" i="1"/>
  <c r="C629" i="1"/>
  <c r="B629" i="10" s="1"/>
  <c r="C2067" i="1"/>
  <c r="B2067" i="10" s="1"/>
  <c r="B2067" i="1"/>
  <c r="B625" i="1"/>
  <c r="C625" i="1"/>
  <c r="B625" i="10" s="1"/>
  <c r="C2107" i="1"/>
  <c r="B2107" i="10" s="1"/>
  <c r="B2107" i="1"/>
  <c r="C2081" i="1"/>
  <c r="B2081" i="10" s="1"/>
  <c r="B2081" i="1"/>
  <c r="B639" i="1"/>
  <c r="C639" i="1"/>
  <c r="B639" i="10" s="1"/>
  <c r="C2109" i="1"/>
  <c r="B2109" i="10" s="1"/>
  <c r="B2109" i="1"/>
  <c r="C634" i="1"/>
  <c r="B634" i="10" s="1"/>
  <c r="B634" i="1"/>
  <c r="C2072" i="1"/>
  <c r="B2072" i="10" s="1"/>
  <c r="B2072" i="1"/>
  <c r="B662" i="1"/>
  <c r="C662" i="1"/>
  <c r="B662" i="10" s="1"/>
  <c r="C2068" i="1"/>
  <c r="B2068" i="10" s="1"/>
  <c r="B2068" i="1"/>
  <c r="B658" i="1"/>
  <c r="C658" i="1"/>
  <c r="B658" i="10" s="1"/>
  <c r="C2064" i="1"/>
  <c r="B2064" i="10" s="1"/>
  <c r="B2064" i="1"/>
  <c r="B1959" i="1"/>
  <c r="C1959" i="1"/>
  <c r="B1959" i="10" s="1"/>
  <c r="B1961" i="1"/>
  <c r="C1961" i="1"/>
  <c r="B1961" i="10" s="1"/>
  <c r="B1995" i="1"/>
  <c r="C1995" i="1"/>
  <c r="B1995" i="10" s="1"/>
  <c r="B1965" i="1"/>
  <c r="C1965" i="1"/>
  <c r="B1965" i="10" s="1"/>
  <c r="B1999" i="1"/>
  <c r="C1999" i="1"/>
  <c r="B1999" i="10" s="1"/>
  <c r="C1986" i="1"/>
  <c r="B1986" i="10" s="1"/>
  <c r="B1986" i="1"/>
  <c r="C1984" i="1"/>
  <c r="B1984" i="10" s="1"/>
  <c r="B1984" i="1"/>
  <c r="C1982" i="1"/>
  <c r="B1982" i="10" s="1"/>
  <c r="B1982" i="1"/>
  <c r="C1980" i="1"/>
  <c r="B1980" i="10" s="1"/>
  <c r="B1980" i="1"/>
  <c r="C2019" i="1"/>
  <c r="B2019" i="10" s="1"/>
  <c r="B2019" i="1"/>
  <c r="C1972" i="1"/>
  <c r="B1972" i="10" s="1"/>
  <c r="B1972" i="1"/>
  <c r="C1976" i="1"/>
  <c r="B1976" i="10" s="1"/>
  <c r="B1976" i="1"/>
  <c r="B1981" i="1"/>
  <c r="C1981" i="1"/>
  <c r="B1981" i="10" s="1"/>
  <c r="B1985" i="1"/>
  <c r="C1985" i="1"/>
  <c r="B1985" i="10" s="1"/>
  <c r="B1971" i="1"/>
  <c r="C1971" i="1"/>
  <c r="B1971" i="10" s="1"/>
  <c r="B1975" i="1"/>
  <c r="C1975" i="1"/>
  <c r="B1975" i="10" s="1"/>
  <c r="C1968" i="1"/>
  <c r="B1968" i="10" s="1"/>
  <c r="B1968" i="1"/>
  <c r="C1970" i="1"/>
  <c r="B1970" i="10" s="1"/>
  <c r="B1970" i="1"/>
  <c r="B2006" i="1"/>
  <c r="C2006" i="1"/>
  <c r="B2006" i="10" s="1"/>
  <c r="B1983" i="1"/>
  <c r="C1983" i="1"/>
  <c r="B1983" i="10" s="1"/>
  <c r="B1973" i="1"/>
  <c r="C1973" i="1"/>
  <c r="B1973" i="10" s="1"/>
  <c r="C1990" i="1"/>
  <c r="B1990" i="10" s="1"/>
  <c r="B1990" i="1"/>
  <c r="C1960" i="1"/>
  <c r="B1960" i="10" s="1"/>
  <c r="B1960" i="1"/>
  <c r="C1994" i="1"/>
  <c r="B1994" i="10" s="1"/>
  <c r="B1994" i="1"/>
  <c r="C1964" i="1"/>
  <c r="B1964" i="10" s="1"/>
  <c r="B1964" i="1"/>
  <c r="C1998" i="1"/>
  <c r="B1998" i="10" s="1"/>
  <c r="B1998" i="1"/>
  <c r="B1979" i="1"/>
  <c r="C1979" i="1"/>
  <c r="B1979" i="10" s="1"/>
  <c r="C1978" i="1"/>
  <c r="B1978" i="10" s="1"/>
  <c r="B1978" i="1"/>
  <c r="B1969" i="1"/>
  <c r="C1969" i="1"/>
  <c r="B1969" i="10" s="1"/>
  <c r="B1977" i="1"/>
  <c r="C1977" i="1"/>
  <c r="B1977" i="10" s="1"/>
  <c r="C1991" i="1"/>
  <c r="B1991" i="10" s="1"/>
  <c r="B1991" i="1"/>
  <c r="B1993" i="1"/>
  <c r="C1993" i="1"/>
  <c r="B1993" i="10" s="1"/>
  <c r="B1963" i="1"/>
  <c r="C1963" i="1"/>
  <c r="B1963" i="10" s="1"/>
  <c r="B1997" i="1"/>
  <c r="C1997" i="1"/>
  <c r="B1997" i="10" s="1"/>
  <c r="B1967" i="1"/>
  <c r="C1967" i="1"/>
  <c r="B1967" i="10" s="1"/>
  <c r="B2018" i="1"/>
  <c r="C2018" i="1"/>
  <c r="B2018" i="10" s="1"/>
  <c r="B2016" i="1"/>
  <c r="C2016" i="1"/>
  <c r="B2016" i="10" s="1"/>
  <c r="B2014" i="1"/>
  <c r="C2014" i="1"/>
  <c r="B2014" i="10" s="1"/>
  <c r="B2012" i="1"/>
  <c r="C2012" i="1"/>
  <c r="B2012" i="10" s="1"/>
  <c r="B1987" i="1"/>
  <c r="C1987" i="1"/>
  <c r="B1987" i="10" s="1"/>
  <c r="C2004" i="1"/>
  <c r="B2004" i="10" s="1"/>
  <c r="B2004" i="1"/>
  <c r="B2008" i="1"/>
  <c r="C2008" i="1"/>
  <c r="B2008" i="10" s="1"/>
  <c r="C2013" i="1"/>
  <c r="B2013" i="10" s="1"/>
  <c r="B2013" i="1"/>
  <c r="C2017" i="1"/>
  <c r="B2017" i="10" s="1"/>
  <c r="B2017" i="1"/>
  <c r="B2003" i="1"/>
  <c r="C2003" i="1"/>
  <c r="B2003" i="10" s="1"/>
  <c r="C2007" i="1"/>
  <c r="B2007" i="10" s="1"/>
  <c r="B2007" i="1"/>
  <c r="C2000" i="1"/>
  <c r="B2000" i="10" s="1"/>
  <c r="B2000" i="1"/>
  <c r="C2002" i="1"/>
  <c r="B2002" i="10" s="1"/>
  <c r="B2002" i="1"/>
  <c r="C1974" i="1"/>
  <c r="B1974" i="10" s="1"/>
  <c r="B1974" i="1"/>
  <c r="C2015" i="1"/>
  <c r="B2015" i="10" s="1"/>
  <c r="B2015" i="1"/>
  <c r="C2005" i="1"/>
  <c r="B2005" i="10" s="1"/>
  <c r="B2005" i="1"/>
  <c r="C1958" i="1"/>
  <c r="B1958" i="10" s="1"/>
  <c r="B1958" i="1"/>
  <c r="C1992" i="1"/>
  <c r="B1992" i="10" s="1"/>
  <c r="B1992" i="1"/>
  <c r="C1962" i="1"/>
  <c r="B1962" i="10" s="1"/>
  <c r="B1962" i="1"/>
  <c r="C1996" i="1"/>
  <c r="B1996" i="10" s="1"/>
  <c r="B1996" i="1"/>
  <c r="C1966" i="1"/>
  <c r="B1966" i="10" s="1"/>
  <c r="B1966" i="1"/>
  <c r="C2011" i="1"/>
  <c r="B2011" i="10" s="1"/>
  <c r="B2011" i="1"/>
  <c r="B2010" i="1"/>
  <c r="C2010" i="1"/>
  <c r="B2010" i="10" s="1"/>
  <c r="B2001" i="1"/>
  <c r="C2001" i="1"/>
  <c r="B2001" i="10" s="1"/>
  <c r="C2009" i="1"/>
  <c r="B2009" i="10" s="1"/>
  <c r="B2009" i="1"/>
  <c r="C1863" i="1"/>
  <c r="B1863" i="10" s="1"/>
  <c r="B1863" i="1"/>
  <c r="G1863" i="10" s="1"/>
  <c r="C1865" i="1"/>
  <c r="B1865" i="10" s="1"/>
  <c r="B1865" i="1"/>
  <c r="G1865" i="10" s="1"/>
  <c r="C1867" i="1"/>
  <c r="B1867" i="10" s="1"/>
  <c r="B1867" i="1"/>
  <c r="G1867" i="10" s="1"/>
  <c r="C1869" i="1"/>
  <c r="B1869" i="10" s="1"/>
  <c r="B1869" i="1"/>
  <c r="G1869" i="10" s="1"/>
  <c r="C1871" i="1"/>
  <c r="B1871" i="10" s="1"/>
  <c r="B1871" i="1"/>
  <c r="G1871" i="10" s="1"/>
  <c r="B1883" i="1"/>
  <c r="C1883" i="1"/>
  <c r="B1883" i="10" s="1"/>
  <c r="B1904" i="1"/>
  <c r="C1904" i="1"/>
  <c r="B1904" i="10" s="1"/>
  <c r="C1874" i="1"/>
  <c r="B1874" i="10" s="1"/>
  <c r="B1874" i="1"/>
  <c r="G1874" i="10" s="1"/>
  <c r="C1878" i="1"/>
  <c r="B1878" i="10" s="1"/>
  <c r="B1878" i="1"/>
  <c r="G1878" i="10" s="1"/>
  <c r="B1914" i="1"/>
  <c r="C1914" i="1"/>
  <c r="B1914" i="10" s="1"/>
  <c r="B1887" i="1"/>
  <c r="C1887" i="1"/>
  <c r="B1887" i="10" s="1"/>
  <c r="C1905" i="1"/>
  <c r="B1905" i="10" s="1"/>
  <c r="B1905" i="1"/>
  <c r="B1877" i="1"/>
  <c r="C1877" i="1"/>
  <c r="B1877" i="10" s="1"/>
  <c r="C1913" i="1"/>
  <c r="B1913" i="10" s="1"/>
  <c r="B1913" i="1"/>
  <c r="C1880" i="1"/>
  <c r="B1880" i="10" s="1"/>
  <c r="B1880" i="1"/>
  <c r="G1880" i="10" s="1"/>
  <c r="C1917" i="1"/>
  <c r="B1917" i="10" s="1"/>
  <c r="B1917" i="1"/>
  <c r="B1875" i="1"/>
  <c r="C1875" i="1"/>
  <c r="B1875" i="10" s="1"/>
  <c r="C1911" i="1"/>
  <c r="B1911" i="10" s="1"/>
  <c r="B1911" i="1"/>
  <c r="C1894" i="1"/>
  <c r="B1894" i="10" s="1"/>
  <c r="B1894" i="1"/>
  <c r="C1896" i="1"/>
  <c r="B1896" i="10" s="1"/>
  <c r="B1896" i="1"/>
  <c r="B1866" i="1"/>
  <c r="C1866" i="1"/>
  <c r="B1866" i="10" s="1"/>
  <c r="C1900" i="1"/>
  <c r="B1900" i="10" s="1"/>
  <c r="B1900" i="1"/>
  <c r="B1870" i="1"/>
  <c r="C1870" i="1"/>
  <c r="B1870" i="10" s="1"/>
  <c r="B1922" i="1"/>
  <c r="C1922" i="1"/>
  <c r="B1922" i="10" s="1"/>
  <c r="C1888" i="1"/>
  <c r="B1888" i="10" s="1"/>
  <c r="B1888" i="1"/>
  <c r="B1918" i="1"/>
  <c r="C1918" i="1"/>
  <c r="B1918" i="10" s="1"/>
  <c r="C1884" i="1"/>
  <c r="B1884" i="10" s="1"/>
  <c r="B1884" i="1"/>
  <c r="G1884" i="10" s="1"/>
  <c r="B1908" i="1"/>
  <c r="C1908" i="1"/>
  <c r="B1908" i="10" s="1"/>
  <c r="C1921" i="1"/>
  <c r="B1921" i="10" s="1"/>
  <c r="B1921" i="1"/>
  <c r="B1891" i="1"/>
  <c r="C1891" i="1"/>
  <c r="B1891" i="10" s="1"/>
  <c r="B1895" i="1"/>
  <c r="C1895" i="1"/>
  <c r="B1895" i="10" s="1"/>
  <c r="B1897" i="1"/>
  <c r="C1897" i="1"/>
  <c r="B1897" i="10" s="1"/>
  <c r="B1899" i="1"/>
  <c r="C1899" i="1"/>
  <c r="B1899" i="10" s="1"/>
  <c r="C1901" i="1"/>
  <c r="B1901" i="10" s="1"/>
  <c r="B1901" i="1"/>
  <c r="C1903" i="1"/>
  <c r="B1903" i="10" s="1"/>
  <c r="B1903" i="1"/>
  <c r="C1915" i="1"/>
  <c r="B1915" i="10" s="1"/>
  <c r="B1915" i="1"/>
  <c r="C1872" i="1"/>
  <c r="B1872" i="10" s="1"/>
  <c r="B1872" i="1"/>
  <c r="G1872" i="10" s="1"/>
  <c r="B1906" i="1"/>
  <c r="C1906" i="1"/>
  <c r="B1906" i="10" s="1"/>
  <c r="B1910" i="1"/>
  <c r="C1910" i="1"/>
  <c r="B1910" i="10" s="1"/>
  <c r="C1882" i="1"/>
  <c r="B1882" i="10" s="1"/>
  <c r="B1882" i="1"/>
  <c r="G1882" i="10" s="1"/>
  <c r="C1919" i="1"/>
  <c r="B1919" i="10" s="1"/>
  <c r="B1919" i="1"/>
  <c r="G1919" i="10" s="1"/>
  <c r="B1873" i="1"/>
  <c r="C1873" i="1"/>
  <c r="B1873" i="10" s="1"/>
  <c r="C1909" i="1"/>
  <c r="B1909" i="10" s="1"/>
  <c r="B1909" i="1"/>
  <c r="B1881" i="1"/>
  <c r="C1881" i="1"/>
  <c r="B1881" i="10" s="1"/>
  <c r="B1912" i="1"/>
  <c r="C1912" i="1"/>
  <c r="B1912" i="10" s="1"/>
  <c r="B1885" i="1"/>
  <c r="C1885" i="1"/>
  <c r="B1885" i="10" s="1"/>
  <c r="C1907" i="1"/>
  <c r="B1907" i="10" s="1"/>
  <c r="B1907" i="1"/>
  <c r="B1879" i="1"/>
  <c r="C1879" i="1"/>
  <c r="B1879" i="10" s="1"/>
  <c r="B1862" i="1"/>
  <c r="C1862" i="1"/>
  <c r="B1862" i="10" s="1"/>
  <c r="B1864" i="1"/>
  <c r="C1864" i="1"/>
  <c r="B1864" i="10" s="1"/>
  <c r="C1898" i="1"/>
  <c r="B1898" i="10" s="1"/>
  <c r="B1898" i="1"/>
  <c r="B1868" i="1"/>
  <c r="C1868" i="1"/>
  <c r="B1868" i="10" s="1"/>
  <c r="B1902" i="1"/>
  <c r="C1902" i="1"/>
  <c r="B1902" i="10" s="1"/>
  <c r="C1890" i="1"/>
  <c r="B1890" i="10" s="1"/>
  <c r="B1890" i="1"/>
  <c r="G1890" i="10" s="1"/>
  <c r="B1920" i="1"/>
  <c r="C1920" i="1"/>
  <c r="B1920" i="10" s="1"/>
  <c r="C1886" i="1"/>
  <c r="B1886" i="10" s="1"/>
  <c r="B1886" i="1"/>
  <c r="G1886" i="10" s="1"/>
  <c r="B1916" i="1"/>
  <c r="C1916" i="1"/>
  <c r="B1916" i="10" s="1"/>
  <c r="C1876" i="1"/>
  <c r="B1876" i="10" s="1"/>
  <c r="B1876" i="1"/>
  <c r="G1876" i="10" s="1"/>
  <c r="B1889" i="1"/>
  <c r="C1889" i="1"/>
  <c r="B1889" i="10" s="1"/>
  <c r="C1923" i="1"/>
  <c r="B1923" i="10" s="1"/>
  <c r="B1923" i="1"/>
  <c r="B1767" i="1"/>
  <c r="C1767" i="1"/>
  <c r="B1767" i="10" s="1"/>
  <c r="B1769" i="1"/>
  <c r="C1769" i="1"/>
  <c r="B1769" i="10" s="1"/>
  <c r="B1771" i="1"/>
  <c r="C1771" i="1"/>
  <c r="B1771" i="10" s="1"/>
  <c r="B1773" i="1"/>
  <c r="C1773" i="1"/>
  <c r="B1773" i="10" s="1"/>
  <c r="B1775" i="1"/>
  <c r="C1775" i="1"/>
  <c r="B1775" i="10" s="1"/>
  <c r="C1794" i="1"/>
  <c r="B1794" i="10" s="1"/>
  <c r="B1794" i="1"/>
  <c r="C1792" i="1"/>
  <c r="B1792" i="10" s="1"/>
  <c r="B1792" i="1"/>
  <c r="C1790" i="1"/>
  <c r="B1790" i="10" s="1"/>
  <c r="B1790" i="1"/>
  <c r="C1788" i="1"/>
  <c r="B1788" i="10" s="1"/>
  <c r="B1788" i="1"/>
  <c r="B1785" i="1"/>
  <c r="C1785" i="1"/>
  <c r="B1785" i="10" s="1"/>
  <c r="C1813" i="1"/>
  <c r="B1813" i="10" s="1"/>
  <c r="B1813" i="1"/>
  <c r="C1809" i="1"/>
  <c r="B1809" i="10" s="1"/>
  <c r="B1809" i="1"/>
  <c r="C1823" i="1"/>
  <c r="B1823" i="10" s="1"/>
  <c r="B1823" i="1"/>
  <c r="B1818" i="1"/>
  <c r="C1818" i="1"/>
  <c r="B1818" i="10" s="1"/>
  <c r="C1782" i="1"/>
  <c r="B1782" i="10" s="1"/>
  <c r="B1782" i="1"/>
  <c r="C1778" i="1"/>
  <c r="B1778" i="10" s="1"/>
  <c r="B1778" i="1"/>
  <c r="C1827" i="1"/>
  <c r="B1827" i="10" s="1"/>
  <c r="B1827" i="1"/>
  <c r="B1793" i="1"/>
  <c r="C1793" i="1"/>
  <c r="B1793" i="10" s="1"/>
  <c r="B1816" i="1"/>
  <c r="C1816" i="1"/>
  <c r="B1816" i="10" s="1"/>
  <c r="C1798" i="1"/>
  <c r="B1798" i="10" s="1"/>
  <c r="B1798" i="1"/>
  <c r="C1768" i="1"/>
  <c r="B1768" i="10" s="1"/>
  <c r="B1768" i="1"/>
  <c r="C1770" i="1"/>
  <c r="B1770" i="10" s="1"/>
  <c r="B1770" i="1"/>
  <c r="B1804" i="1"/>
  <c r="C1804" i="1"/>
  <c r="B1804" i="10" s="1"/>
  <c r="C1774" i="1"/>
  <c r="B1774" i="10" s="1"/>
  <c r="B1774" i="1"/>
  <c r="C1815" i="1"/>
  <c r="B1815" i="10" s="1"/>
  <c r="B1815" i="1"/>
  <c r="C1811" i="1"/>
  <c r="B1811" i="10" s="1"/>
  <c r="B1811" i="1"/>
  <c r="C1819" i="1"/>
  <c r="B1819" i="10" s="1"/>
  <c r="B1819" i="1"/>
  <c r="C1821" i="1"/>
  <c r="B1821" i="10" s="1"/>
  <c r="B1821" i="1"/>
  <c r="C1780" i="1"/>
  <c r="B1780" i="10" s="1"/>
  <c r="B1780" i="1"/>
  <c r="C1776" i="1"/>
  <c r="B1776" i="10" s="1"/>
  <c r="B1776" i="1"/>
  <c r="B1799" i="1"/>
  <c r="C1799" i="1"/>
  <c r="B1799" i="10" s="1"/>
  <c r="B1801" i="1"/>
  <c r="C1801" i="1"/>
  <c r="B1801" i="10" s="1"/>
  <c r="C1803" i="1"/>
  <c r="B1803" i="10" s="1"/>
  <c r="B1803" i="1"/>
  <c r="C1805" i="1"/>
  <c r="B1805" i="10" s="1"/>
  <c r="B1805" i="1"/>
  <c r="C1807" i="1"/>
  <c r="B1807" i="10" s="1"/>
  <c r="B1807" i="1"/>
  <c r="B1826" i="1"/>
  <c r="C1826" i="1"/>
  <c r="B1826" i="10" s="1"/>
  <c r="B1824" i="1"/>
  <c r="C1824" i="1"/>
  <c r="B1824" i="10" s="1"/>
  <c r="B1822" i="1"/>
  <c r="C1822" i="1"/>
  <c r="B1822" i="10" s="1"/>
  <c r="B1820" i="1"/>
  <c r="C1820" i="1"/>
  <c r="B1820" i="10" s="1"/>
  <c r="C1817" i="1"/>
  <c r="B1817" i="10" s="1"/>
  <c r="B1817" i="1"/>
  <c r="B1781" i="1"/>
  <c r="C1781" i="1"/>
  <c r="B1781" i="10" s="1"/>
  <c r="B1777" i="1"/>
  <c r="C1777" i="1"/>
  <c r="B1777" i="10" s="1"/>
  <c r="B1791" i="1"/>
  <c r="C1791" i="1"/>
  <c r="B1791" i="10" s="1"/>
  <c r="C1786" i="1"/>
  <c r="B1786" i="10" s="1"/>
  <c r="B1786" i="1"/>
  <c r="B1814" i="1"/>
  <c r="C1814" i="1"/>
  <c r="B1814" i="10" s="1"/>
  <c r="B1810" i="1"/>
  <c r="C1810" i="1"/>
  <c r="B1810" i="10" s="1"/>
  <c r="B1795" i="1"/>
  <c r="C1795" i="1"/>
  <c r="B1795" i="10" s="1"/>
  <c r="C1825" i="1"/>
  <c r="B1825" i="10" s="1"/>
  <c r="B1825" i="1"/>
  <c r="C1784" i="1"/>
  <c r="B1784" i="10" s="1"/>
  <c r="B1784" i="1"/>
  <c r="C1766" i="1"/>
  <c r="B1766" i="10" s="1"/>
  <c r="B1766" i="1"/>
  <c r="C1800" i="1"/>
  <c r="B1800" i="10" s="1"/>
  <c r="B1800" i="1"/>
  <c r="B1802" i="1"/>
  <c r="C1802" i="1"/>
  <c r="B1802" i="10" s="1"/>
  <c r="C1772" i="1"/>
  <c r="B1772" i="10" s="1"/>
  <c r="B1772" i="1"/>
  <c r="B1806" i="1"/>
  <c r="C1806" i="1"/>
  <c r="B1806" i="10" s="1"/>
  <c r="B1783" i="1"/>
  <c r="C1783" i="1"/>
  <c r="B1783" i="10" s="1"/>
  <c r="B1779" i="1"/>
  <c r="C1779" i="1"/>
  <c r="B1779" i="10" s="1"/>
  <c r="B1787" i="1"/>
  <c r="C1787" i="1"/>
  <c r="B1787" i="10" s="1"/>
  <c r="B1789" i="1"/>
  <c r="C1789" i="1"/>
  <c r="B1789" i="10" s="1"/>
  <c r="B1812" i="1"/>
  <c r="C1812" i="1"/>
  <c r="B1812" i="10" s="1"/>
  <c r="B1808" i="1"/>
  <c r="C1808" i="1"/>
  <c r="B1808" i="10" s="1"/>
  <c r="B1671" i="1"/>
  <c r="C1671" i="1"/>
  <c r="B1671" i="10" s="1"/>
  <c r="B1673" i="1"/>
  <c r="C1673" i="1"/>
  <c r="B1673" i="10" s="1"/>
  <c r="B1675" i="1"/>
  <c r="C1675" i="1"/>
  <c r="B1675" i="10" s="1"/>
  <c r="B1677" i="1"/>
  <c r="C1677" i="1"/>
  <c r="B1677" i="10" s="1"/>
  <c r="B1679" i="1"/>
  <c r="C1679" i="1"/>
  <c r="B1679" i="10" s="1"/>
  <c r="B1698" i="1"/>
  <c r="C1698" i="1"/>
  <c r="B1698" i="10" s="1"/>
  <c r="C1728" i="1"/>
  <c r="B1728" i="10" s="1"/>
  <c r="B1728" i="1"/>
  <c r="B1694" i="1"/>
  <c r="C1694" i="1"/>
  <c r="B1694" i="10" s="1"/>
  <c r="C1724" i="1"/>
  <c r="B1724" i="10" s="1"/>
  <c r="B1724" i="1"/>
  <c r="C1689" i="1"/>
  <c r="B1689" i="10" s="1"/>
  <c r="B1689" i="1"/>
  <c r="C1685" i="1"/>
  <c r="B1685" i="10" s="1"/>
  <c r="B1685" i="1"/>
  <c r="B1713" i="1"/>
  <c r="C1713" i="1"/>
  <c r="B1713" i="10" s="1"/>
  <c r="C1699" i="1"/>
  <c r="B1699" i="10" s="1"/>
  <c r="B1699" i="1"/>
  <c r="C1695" i="1"/>
  <c r="B1695" i="10" s="1"/>
  <c r="B1695" i="1"/>
  <c r="B1690" i="1"/>
  <c r="C1690" i="1"/>
  <c r="B1690" i="10" s="1"/>
  <c r="C1718" i="1"/>
  <c r="B1718" i="10" s="1"/>
  <c r="B1718" i="1"/>
  <c r="B1682" i="1"/>
  <c r="C1682" i="1"/>
  <c r="B1682" i="10" s="1"/>
  <c r="B1719" i="1"/>
  <c r="C1719" i="1"/>
  <c r="B1719" i="10" s="1"/>
  <c r="C1683" i="1"/>
  <c r="B1683" i="10" s="1"/>
  <c r="B1683" i="1"/>
  <c r="B1729" i="1"/>
  <c r="C1729" i="1"/>
  <c r="B1729" i="10" s="1"/>
  <c r="B1684" i="1"/>
  <c r="C1684" i="1"/>
  <c r="B1684" i="10" s="1"/>
  <c r="C1680" i="1"/>
  <c r="B1680" i="10" s="1"/>
  <c r="B1680" i="1"/>
  <c r="B1702" i="1"/>
  <c r="C1702" i="1"/>
  <c r="B1702" i="10" s="1"/>
  <c r="B1704" i="1"/>
  <c r="C1704" i="1"/>
  <c r="B1704" i="10" s="1"/>
  <c r="C1674" i="1"/>
  <c r="B1674" i="10" s="1"/>
  <c r="B1674" i="1"/>
  <c r="C1676" i="1"/>
  <c r="B1676" i="10" s="1"/>
  <c r="B1676" i="1"/>
  <c r="B1710" i="1"/>
  <c r="C1710" i="1"/>
  <c r="B1710" i="10" s="1"/>
  <c r="B1723" i="1"/>
  <c r="C1723" i="1"/>
  <c r="B1723" i="10" s="1"/>
  <c r="C1693" i="1"/>
  <c r="B1693" i="10" s="1"/>
  <c r="B1693" i="1"/>
  <c r="C1720" i="1"/>
  <c r="B1720" i="10" s="1"/>
  <c r="B1720" i="1"/>
  <c r="C1703" i="1"/>
  <c r="B1703" i="10" s="1"/>
  <c r="B1703" i="1"/>
  <c r="C1705" i="1"/>
  <c r="B1705" i="10" s="1"/>
  <c r="B1705" i="1"/>
  <c r="C1707" i="1"/>
  <c r="B1707" i="10" s="1"/>
  <c r="B1707" i="1"/>
  <c r="C1709" i="1"/>
  <c r="B1709" i="10" s="1"/>
  <c r="B1709" i="1"/>
  <c r="C1711" i="1"/>
  <c r="B1711" i="10" s="1"/>
  <c r="B1711" i="1"/>
  <c r="C1730" i="1"/>
  <c r="B1730" i="10" s="1"/>
  <c r="B1730" i="1"/>
  <c r="B1696" i="1"/>
  <c r="C1696" i="1"/>
  <c r="B1696" i="10" s="1"/>
  <c r="C1726" i="1"/>
  <c r="B1726" i="10" s="1"/>
  <c r="B1726" i="1"/>
  <c r="B1692" i="1"/>
  <c r="C1692" i="1"/>
  <c r="B1692" i="10" s="1"/>
  <c r="B1721" i="1"/>
  <c r="C1721" i="1"/>
  <c r="B1721" i="10" s="1"/>
  <c r="B1717" i="1"/>
  <c r="C1717" i="1"/>
  <c r="B1717" i="10" s="1"/>
  <c r="B1681" i="1"/>
  <c r="C1681" i="1"/>
  <c r="B1681" i="10" s="1"/>
  <c r="B1731" i="1"/>
  <c r="C1731" i="1"/>
  <c r="B1731" i="10" s="1"/>
  <c r="B1727" i="1"/>
  <c r="C1727" i="1"/>
  <c r="B1727" i="10" s="1"/>
  <c r="C1722" i="1"/>
  <c r="B1722" i="10" s="1"/>
  <c r="B1722" i="1"/>
  <c r="B1686" i="1"/>
  <c r="C1686" i="1"/>
  <c r="B1686" i="10" s="1"/>
  <c r="C1714" i="1"/>
  <c r="B1714" i="10" s="1"/>
  <c r="B1714" i="1"/>
  <c r="C1687" i="1"/>
  <c r="B1687" i="10" s="1"/>
  <c r="B1687" i="1"/>
  <c r="B1715" i="1"/>
  <c r="C1715" i="1"/>
  <c r="B1715" i="10" s="1"/>
  <c r="C1697" i="1"/>
  <c r="B1697" i="10" s="1"/>
  <c r="B1697" i="1"/>
  <c r="C1716" i="1"/>
  <c r="B1716" i="10" s="1"/>
  <c r="B1716" i="1"/>
  <c r="B1712" i="1"/>
  <c r="C1712" i="1"/>
  <c r="B1712" i="10" s="1"/>
  <c r="C1670" i="1"/>
  <c r="B1670" i="10" s="1"/>
  <c r="B1670" i="1"/>
  <c r="C1672" i="1"/>
  <c r="B1672" i="10" s="1"/>
  <c r="B1672" i="1"/>
  <c r="B1706" i="1"/>
  <c r="C1706" i="1"/>
  <c r="B1706" i="10" s="1"/>
  <c r="B1708" i="1"/>
  <c r="C1708" i="1"/>
  <c r="B1708" i="10" s="1"/>
  <c r="C1678" i="1"/>
  <c r="B1678" i="10" s="1"/>
  <c r="B1678" i="1"/>
  <c r="C1691" i="1"/>
  <c r="B1691" i="10" s="1"/>
  <c r="B1691" i="1"/>
  <c r="B1725" i="1"/>
  <c r="C1725" i="1"/>
  <c r="B1725" i="10" s="1"/>
  <c r="B1688" i="1"/>
  <c r="C1688" i="1"/>
  <c r="B1688" i="10" s="1"/>
  <c r="C1575" i="1"/>
  <c r="B1575" i="10" s="1"/>
  <c r="B1575" i="1"/>
  <c r="C1577" i="1"/>
  <c r="B1577" i="10" s="1"/>
  <c r="B1577" i="1"/>
  <c r="C1611" i="1"/>
  <c r="B1611" i="10" s="1"/>
  <c r="B1611" i="1"/>
  <c r="C1581" i="1"/>
  <c r="B1581" i="10" s="1"/>
  <c r="B1581" i="1"/>
  <c r="C1615" i="1"/>
  <c r="B1615" i="10" s="1"/>
  <c r="B1615" i="1"/>
  <c r="C1595" i="1"/>
  <c r="B1595" i="10" s="1"/>
  <c r="B1595" i="1"/>
  <c r="B1584" i="1"/>
  <c r="C1584" i="1"/>
  <c r="B1584" i="10" s="1"/>
  <c r="B1618" i="1"/>
  <c r="C1618" i="1"/>
  <c r="B1618" i="10" s="1"/>
  <c r="B1590" i="1"/>
  <c r="C1590" i="1"/>
  <c r="B1590" i="10" s="1"/>
  <c r="B1626" i="1"/>
  <c r="C1626" i="1"/>
  <c r="B1626" i="10" s="1"/>
  <c r="C1631" i="1"/>
  <c r="B1631" i="10" s="1"/>
  <c r="B1631" i="1"/>
  <c r="C1585" i="1"/>
  <c r="B1585" i="10" s="1"/>
  <c r="B1585" i="1"/>
  <c r="C1589" i="1"/>
  <c r="B1589" i="10" s="1"/>
  <c r="B1589" i="1"/>
  <c r="C1593" i="1"/>
  <c r="B1593" i="10" s="1"/>
  <c r="B1593" i="1"/>
  <c r="B1592" i="1"/>
  <c r="C1592" i="1"/>
  <c r="B1592" i="10" s="1"/>
  <c r="C1597" i="1"/>
  <c r="B1597" i="10" s="1"/>
  <c r="B1597" i="1"/>
  <c r="C1601" i="1"/>
  <c r="B1601" i="10" s="1"/>
  <c r="B1601" i="1"/>
  <c r="C1591" i="1"/>
  <c r="B1591" i="10" s="1"/>
  <c r="B1591" i="1"/>
  <c r="C1606" i="1"/>
  <c r="B1606" i="10" s="1"/>
  <c r="B1606" i="1"/>
  <c r="B1576" i="1"/>
  <c r="C1576" i="1"/>
  <c r="B1576" i="10" s="1"/>
  <c r="B1578" i="1"/>
  <c r="C1578" i="1"/>
  <c r="B1578" i="10" s="1"/>
  <c r="B1612" i="1"/>
  <c r="C1612" i="1"/>
  <c r="B1612" i="10" s="1"/>
  <c r="B1614" i="1"/>
  <c r="C1614" i="1"/>
  <c r="B1614" i="10" s="1"/>
  <c r="B1602" i="1"/>
  <c r="C1602" i="1"/>
  <c r="B1602" i="10" s="1"/>
  <c r="B1600" i="1"/>
  <c r="C1600" i="1"/>
  <c r="B1600" i="10" s="1"/>
  <c r="B1598" i="1"/>
  <c r="C1598" i="1"/>
  <c r="B1598" i="10" s="1"/>
  <c r="B1628" i="1"/>
  <c r="C1628" i="1"/>
  <c r="B1628" i="10" s="1"/>
  <c r="C1635" i="1"/>
  <c r="B1635" i="10" s="1"/>
  <c r="B1635" i="1"/>
  <c r="B1588" i="1"/>
  <c r="C1588" i="1"/>
  <c r="B1588" i="10" s="1"/>
  <c r="C1587" i="1"/>
  <c r="B1587" i="10" s="1"/>
  <c r="B1587" i="1"/>
  <c r="B1607" i="1"/>
  <c r="C1607" i="1"/>
  <c r="B1607" i="10" s="1"/>
  <c r="C1609" i="1"/>
  <c r="B1609" i="10" s="1"/>
  <c r="B1609" i="1"/>
  <c r="C1579" i="1"/>
  <c r="B1579" i="10" s="1"/>
  <c r="B1579" i="1"/>
  <c r="C1613" i="1"/>
  <c r="B1613" i="10" s="1"/>
  <c r="B1613" i="1"/>
  <c r="C1583" i="1"/>
  <c r="B1583" i="10" s="1"/>
  <c r="B1583" i="1"/>
  <c r="C1627" i="1"/>
  <c r="B1627" i="10" s="1"/>
  <c r="B1627" i="1"/>
  <c r="B1616" i="1"/>
  <c r="C1616" i="1"/>
  <c r="B1616" i="10" s="1"/>
  <c r="B1586" i="1"/>
  <c r="C1586" i="1"/>
  <c r="B1586" i="10" s="1"/>
  <c r="B1622" i="1"/>
  <c r="C1622" i="1"/>
  <c r="B1622" i="10" s="1"/>
  <c r="B1594" i="1"/>
  <c r="C1594" i="1"/>
  <c r="B1594" i="10" s="1"/>
  <c r="C1599" i="1"/>
  <c r="B1599" i="10" s="1"/>
  <c r="B1599" i="1"/>
  <c r="C1617" i="1"/>
  <c r="B1617" i="10" s="1"/>
  <c r="B1617" i="1"/>
  <c r="C1621" i="1"/>
  <c r="B1621" i="10" s="1"/>
  <c r="B1621" i="1"/>
  <c r="C1625" i="1"/>
  <c r="B1625" i="10" s="1"/>
  <c r="B1625" i="1"/>
  <c r="B1624" i="1"/>
  <c r="C1624" i="1"/>
  <c r="B1624" i="10" s="1"/>
  <c r="C1629" i="1"/>
  <c r="B1629" i="10" s="1"/>
  <c r="B1629" i="1"/>
  <c r="C1633" i="1"/>
  <c r="B1633" i="10" s="1"/>
  <c r="B1633" i="1"/>
  <c r="C1623" i="1"/>
  <c r="B1623" i="10" s="1"/>
  <c r="B1623" i="1"/>
  <c r="B1574" i="1"/>
  <c r="C1574" i="1"/>
  <c r="B1574" i="10" s="1"/>
  <c r="B1608" i="1"/>
  <c r="C1608" i="1"/>
  <c r="B1608" i="10" s="1"/>
  <c r="B1610" i="1"/>
  <c r="C1610" i="1"/>
  <c r="B1610" i="10" s="1"/>
  <c r="B1580" i="1"/>
  <c r="C1580" i="1"/>
  <c r="B1580" i="10" s="1"/>
  <c r="B1582" i="1"/>
  <c r="C1582" i="1"/>
  <c r="B1582" i="10" s="1"/>
  <c r="B1634" i="1"/>
  <c r="C1634" i="1"/>
  <c r="B1634" i="10" s="1"/>
  <c r="B1632" i="1"/>
  <c r="C1632" i="1"/>
  <c r="B1632" i="10" s="1"/>
  <c r="B1630" i="1"/>
  <c r="C1630" i="1"/>
  <c r="B1630" i="10" s="1"/>
  <c r="B1596" i="1"/>
  <c r="C1596" i="1"/>
  <c r="B1596" i="10" s="1"/>
  <c r="C1603" i="1"/>
  <c r="B1603" i="10" s="1"/>
  <c r="B1603" i="1"/>
  <c r="B1620" i="1"/>
  <c r="C1620" i="1"/>
  <c r="B1620" i="10" s="1"/>
  <c r="C1619" i="1"/>
  <c r="B1619" i="10" s="1"/>
  <c r="B1619" i="1"/>
  <c r="B1383" i="1"/>
  <c r="C1383" i="1"/>
  <c r="B1383" i="10" s="1"/>
  <c r="B1417" i="1"/>
  <c r="C1417" i="1"/>
  <c r="B1417" i="10" s="1"/>
  <c r="B1387" i="1"/>
  <c r="C1387" i="1"/>
  <c r="B1387" i="10" s="1"/>
  <c r="B1421" i="1"/>
  <c r="C1421" i="1"/>
  <c r="B1421" i="10" s="1"/>
  <c r="B1423" i="1"/>
  <c r="C1423" i="1"/>
  <c r="B1423" i="10" s="1"/>
  <c r="B1442" i="1"/>
  <c r="C1442" i="1"/>
  <c r="B1442" i="10" s="1"/>
  <c r="B1440" i="1"/>
  <c r="C1440" i="1"/>
  <c r="B1440" i="10" s="1"/>
  <c r="C1406" i="1"/>
  <c r="B1406" i="10" s="1"/>
  <c r="B1406" i="1"/>
  <c r="B1436" i="1"/>
  <c r="C1436" i="1"/>
  <c r="B1436" i="10" s="1"/>
  <c r="B1428" i="1"/>
  <c r="C1428" i="1"/>
  <c r="B1428" i="10" s="1"/>
  <c r="B1432" i="1"/>
  <c r="C1432" i="1"/>
  <c r="B1432" i="10" s="1"/>
  <c r="C1437" i="1"/>
  <c r="B1437" i="10" s="1"/>
  <c r="B1437" i="1"/>
  <c r="C1441" i="1"/>
  <c r="B1441" i="10" s="1"/>
  <c r="B1441" i="1"/>
  <c r="C1443" i="1"/>
  <c r="B1443" i="10" s="1"/>
  <c r="B1443" i="1"/>
  <c r="C1427" i="1"/>
  <c r="B1427" i="10" s="1"/>
  <c r="B1427" i="1"/>
  <c r="C1431" i="1"/>
  <c r="B1431" i="10" s="1"/>
  <c r="B1431" i="1"/>
  <c r="B1430" i="1"/>
  <c r="C1430" i="1"/>
  <c r="B1430" i="10" s="1"/>
  <c r="C1393" i="1"/>
  <c r="B1393" i="10" s="1"/>
  <c r="B1393" i="1"/>
  <c r="B1401" i="1"/>
  <c r="C1401" i="1"/>
  <c r="B1401" i="10" s="1"/>
  <c r="C1382" i="1"/>
  <c r="B1382" i="10" s="1"/>
  <c r="B1382" i="1"/>
  <c r="C1416" i="1"/>
  <c r="B1416" i="10" s="1"/>
  <c r="B1416" i="1"/>
  <c r="C1418" i="1"/>
  <c r="B1418" i="10" s="1"/>
  <c r="B1418" i="1"/>
  <c r="C1388" i="1"/>
  <c r="B1388" i="10" s="1"/>
  <c r="B1388" i="1"/>
  <c r="C1390" i="1"/>
  <c r="B1390" i="10" s="1"/>
  <c r="B1390" i="1"/>
  <c r="B1403" i="1"/>
  <c r="C1403" i="1"/>
  <c r="B1403" i="10" s="1"/>
  <c r="C1424" i="1"/>
  <c r="B1424" i="10" s="1"/>
  <c r="B1424" i="1"/>
  <c r="B1394" i="1"/>
  <c r="C1394" i="1"/>
  <c r="B1394" i="10" s="1"/>
  <c r="C1402" i="1"/>
  <c r="B1402" i="10" s="1"/>
  <c r="B1402" i="1"/>
  <c r="B1407" i="1"/>
  <c r="C1407" i="1"/>
  <c r="B1407" i="10" s="1"/>
  <c r="C1397" i="1"/>
  <c r="B1397" i="10" s="1"/>
  <c r="B1397" i="1"/>
  <c r="B1415" i="1"/>
  <c r="C1415" i="1"/>
  <c r="B1415" i="10" s="1"/>
  <c r="B1385" i="1"/>
  <c r="C1385" i="1"/>
  <c r="B1385" i="10" s="1"/>
  <c r="B1419" i="1"/>
  <c r="C1419" i="1"/>
  <c r="B1419" i="10" s="1"/>
  <c r="B1389" i="1"/>
  <c r="C1389" i="1"/>
  <c r="B1389" i="10" s="1"/>
  <c r="B1391" i="1"/>
  <c r="C1391" i="1"/>
  <c r="B1391" i="10" s="1"/>
  <c r="C1410" i="1"/>
  <c r="B1410" i="10" s="1"/>
  <c r="B1410" i="1"/>
  <c r="C1408" i="1"/>
  <c r="B1408" i="10" s="1"/>
  <c r="B1408" i="1"/>
  <c r="B1438" i="1"/>
  <c r="C1438" i="1"/>
  <c r="B1438" i="10" s="1"/>
  <c r="C1404" i="1"/>
  <c r="B1404" i="10" s="1"/>
  <c r="B1404" i="1"/>
  <c r="B1396" i="1"/>
  <c r="C1396" i="1"/>
  <c r="B1396" i="10" s="1"/>
  <c r="C1400" i="1"/>
  <c r="B1400" i="10" s="1"/>
  <c r="B1400" i="1"/>
  <c r="B1405" i="1"/>
  <c r="C1405" i="1"/>
  <c r="B1405" i="10" s="1"/>
  <c r="B1409" i="1"/>
  <c r="C1409" i="1"/>
  <c r="B1409" i="10" s="1"/>
  <c r="B1411" i="1"/>
  <c r="C1411" i="1"/>
  <c r="B1411" i="10" s="1"/>
  <c r="C1395" i="1"/>
  <c r="B1395" i="10" s="1"/>
  <c r="B1395" i="1"/>
  <c r="B1399" i="1"/>
  <c r="C1399" i="1"/>
  <c r="B1399" i="10" s="1"/>
  <c r="B1398" i="1"/>
  <c r="C1398" i="1"/>
  <c r="B1398" i="10" s="1"/>
  <c r="C1425" i="1"/>
  <c r="B1425" i="10" s="1"/>
  <c r="B1425" i="1"/>
  <c r="C1433" i="1"/>
  <c r="B1433" i="10" s="1"/>
  <c r="B1433" i="1"/>
  <c r="C1414" i="1"/>
  <c r="B1414" i="10" s="1"/>
  <c r="B1414" i="1"/>
  <c r="C1384" i="1"/>
  <c r="B1384" i="10" s="1"/>
  <c r="B1384" i="1"/>
  <c r="C1386" i="1"/>
  <c r="B1386" i="10" s="1"/>
  <c r="B1386" i="1"/>
  <c r="C1420" i="1"/>
  <c r="B1420" i="10" s="1"/>
  <c r="B1420" i="1"/>
  <c r="C1422" i="1"/>
  <c r="B1422" i="10" s="1"/>
  <c r="B1422" i="1"/>
  <c r="C1435" i="1"/>
  <c r="B1435" i="10" s="1"/>
  <c r="B1435" i="1"/>
  <c r="B1392" i="1"/>
  <c r="C1392" i="1"/>
  <c r="B1392" i="10" s="1"/>
  <c r="B1426" i="1"/>
  <c r="C1426" i="1"/>
  <c r="B1426" i="10" s="1"/>
  <c r="B1434" i="1"/>
  <c r="C1434" i="1"/>
  <c r="B1434" i="10" s="1"/>
  <c r="C1439" i="1"/>
  <c r="B1439" i="10" s="1"/>
  <c r="B1439" i="1"/>
  <c r="C1429" i="1"/>
  <c r="B1429" i="10" s="1"/>
  <c r="B1429" i="1"/>
  <c r="B1319" i="1"/>
  <c r="C1319" i="1"/>
  <c r="B1319" i="10" s="1"/>
  <c r="B1321" i="1"/>
  <c r="C1321" i="1"/>
  <c r="B1321" i="10" s="1"/>
  <c r="B1291" i="1"/>
  <c r="C1291" i="1"/>
  <c r="B1291" i="10" s="1"/>
  <c r="B1325" i="1"/>
  <c r="C1325" i="1"/>
  <c r="B1325" i="10" s="1"/>
  <c r="B1295" i="1"/>
  <c r="C1295" i="1"/>
  <c r="B1295" i="10" s="1"/>
  <c r="C1335" i="1"/>
  <c r="B1335" i="10" s="1"/>
  <c r="B1335" i="1"/>
  <c r="C1331" i="1"/>
  <c r="B1331" i="10" s="1"/>
  <c r="B1331" i="1"/>
  <c r="B1307" i="1"/>
  <c r="C1307" i="1"/>
  <c r="B1307" i="10" s="1"/>
  <c r="B1313" i="1"/>
  <c r="C1313" i="1"/>
  <c r="B1313" i="10" s="1"/>
  <c r="C1341" i="1"/>
  <c r="B1341" i="10" s="1"/>
  <c r="B1341" i="1"/>
  <c r="B1336" i="1"/>
  <c r="C1336" i="1"/>
  <c r="B1336" i="10" s="1"/>
  <c r="B1332" i="1"/>
  <c r="C1332" i="1"/>
  <c r="B1332" i="10" s="1"/>
  <c r="C1296" i="1"/>
  <c r="B1296" i="10" s="1"/>
  <c r="B1296" i="1"/>
  <c r="C1286" i="1"/>
  <c r="B1286" i="10" s="1"/>
  <c r="B1286" i="1"/>
  <c r="C1320" i="1"/>
  <c r="B1320" i="10" s="1"/>
  <c r="B1320" i="1"/>
  <c r="C1322" i="1"/>
  <c r="B1322" i="10" s="1"/>
  <c r="B1322" i="1"/>
  <c r="C1324" i="1"/>
  <c r="B1324" i="10" s="1"/>
  <c r="B1324" i="1"/>
  <c r="C1294" i="1"/>
  <c r="B1294" i="10" s="1"/>
  <c r="B1294" i="1"/>
  <c r="C1314" i="1"/>
  <c r="B1314" i="10" s="1"/>
  <c r="B1314" i="1"/>
  <c r="C1312" i="1"/>
  <c r="B1312" i="10" s="1"/>
  <c r="B1312" i="1"/>
  <c r="C1310" i="1"/>
  <c r="B1310" i="10" s="1"/>
  <c r="B1310" i="1"/>
  <c r="B1340" i="1"/>
  <c r="C1340" i="1"/>
  <c r="B1340" i="10" s="1"/>
  <c r="C1305" i="1"/>
  <c r="B1305" i="10" s="1"/>
  <c r="B1305" i="1"/>
  <c r="C1333" i="1"/>
  <c r="B1333" i="10" s="1"/>
  <c r="B1333" i="1"/>
  <c r="C1329" i="1"/>
  <c r="B1329" i="10" s="1"/>
  <c r="B1329" i="1"/>
  <c r="B1311" i="1"/>
  <c r="C1311" i="1"/>
  <c r="B1311" i="10" s="1"/>
  <c r="B1338" i="1"/>
  <c r="C1338" i="1"/>
  <c r="B1338" i="10" s="1"/>
  <c r="B1334" i="1"/>
  <c r="C1334" i="1"/>
  <c r="B1334" i="10" s="1"/>
  <c r="C1298" i="1"/>
  <c r="B1298" i="10" s="1"/>
  <c r="B1298" i="1"/>
  <c r="B1315" i="1"/>
  <c r="C1315" i="1"/>
  <c r="B1315" i="10" s="1"/>
  <c r="B1287" i="1"/>
  <c r="C1287" i="1"/>
  <c r="B1287" i="10" s="1"/>
  <c r="B1289" i="1"/>
  <c r="C1289" i="1"/>
  <c r="B1289" i="10" s="1"/>
  <c r="B1323" i="1"/>
  <c r="C1323" i="1"/>
  <c r="B1323" i="10" s="1"/>
  <c r="B1293" i="1"/>
  <c r="C1293" i="1"/>
  <c r="B1293" i="10" s="1"/>
  <c r="C1327" i="1"/>
  <c r="B1327" i="10" s="1"/>
  <c r="B1327" i="1"/>
  <c r="B1303" i="1"/>
  <c r="C1303" i="1"/>
  <c r="B1303" i="10" s="1"/>
  <c r="B1299" i="1"/>
  <c r="C1299" i="1"/>
  <c r="B1299" i="10" s="1"/>
  <c r="C1339" i="1"/>
  <c r="B1339" i="10" s="1"/>
  <c r="B1339" i="1"/>
  <c r="C1345" i="1"/>
  <c r="B1345" i="10" s="1"/>
  <c r="B1345" i="1"/>
  <c r="B1309" i="1"/>
  <c r="C1309" i="1"/>
  <c r="B1309" i="10" s="1"/>
  <c r="B1304" i="1"/>
  <c r="C1304" i="1"/>
  <c r="B1304" i="10" s="1"/>
  <c r="C1300" i="1"/>
  <c r="B1300" i="10" s="1"/>
  <c r="B1300" i="1"/>
  <c r="B1328" i="1"/>
  <c r="C1328" i="1"/>
  <c r="B1328" i="10" s="1"/>
  <c r="C1318" i="1"/>
  <c r="B1318" i="10" s="1"/>
  <c r="B1318" i="1"/>
  <c r="C1288" i="1"/>
  <c r="B1288" i="10" s="1"/>
  <c r="B1288" i="1"/>
  <c r="C1290" i="1"/>
  <c r="B1290" i="10" s="1"/>
  <c r="B1290" i="1"/>
  <c r="C1292" i="1"/>
  <c r="B1292" i="10" s="1"/>
  <c r="B1292" i="1"/>
  <c r="B1326" i="1"/>
  <c r="C1326" i="1"/>
  <c r="B1326" i="10" s="1"/>
  <c r="B1346" i="1"/>
  <c r="C1346" i="1"/>
  <c r="B1346" i="10" s="1"/>
  <c r="B1344" i="1"/>
  <c r="C1344" i="1"/>
  <c r="B1344" i="10" s="1"/>
  <c r="B1342" i="1"/>
  <c r="C1342" i="1"/>
  <c r="B1342" i="10" s="1"/>
  <c r="C1308" i="1"/>
  <c r="B1308" i="10" s="1"/>
  <c r="B1308" i="1"/>
  <c r="C1337" i="1"/>
  <c r="B1337" i="10" s="1"/>
  <c r="B1337" i="1"/>
  <c r="B1301" i="1"/>
  <c r="C1301" i="1"/>
  <c r="B1301" i="10" s="1"/>
  <c r="B1297" i="1"/>
  <c r="C1297" i="1"/>
  <c r="B1297" i="10" s="1"/>
  <c r="C1343" i="1"/>
  <c r="B1343" i="10" s="1"/>
  <c r="B1343" i="1"/>
  <c r="B1306" i="1"/>
  <c r="C1306" i="1"/>
  <c r="B1306" i="10" s="1"/>
  <c r="C1302" i="1"/>
  <c r="B1302" i="10" s="1"/>
  <c r="B1302" i="1"/>
  <c r="B1330" i="1"/>
  <c r="C1330" i="1"/>
  <c r="B1330" i="10" s="1"/>
  <c r="C1347" i="1"/>
  <c r="B1347" i="10" s="1"/>
  <c r="B1347" i="1"/>
  <c r="B1223" i="1"/>
  <c r="C1223" i="1"/>
  <c r="B1223" i="10" s="1"/>
  <c r="C1193" i="1"/>
  <c r="B1193" i="10" s="1"/>
  <c r="B1193" i="1"/>
  <c r="C1195" i="1"/>
  <c r="B1195" i="10" s="1"/>
  <c r="B1195" i="1"/>
  <c r="C1197" i="1"/>
  <c r="B1197" i="10" s="1"/>
  <c r="B1197" i="1"/>
  <c r="C1231" i="1"/>
  <c r="B1231" i="10" s="1"/>
  <c r="B1231" i="1"/>
  <c r="B1207" i="1"/>
  <c r="C1207" i="1"/>
  <c r="B1207" i="10" s="1"/>
  <c r="C1235" i="1"/>
  <c r="B1235" i="10" s="1"/>
  <c r="B1235" i="1"/>
  <c r="B1211" i="1"/>
  <c r="C1211" i="1"/>
  <c r="B1211" i="10" s="1"/>
  <c r="C1249" i="1"/>
  <c r="B1249" i="10" s="1"/>
  <c r="B1249" i="1"/>
  <c r="B1213" i="1"/>
  <c r="C1213" i="1"/>
  <c r="B1213" i="10" s="1"/>
  <c r="B1240" i="1"/>
  <c r="C1240" i="1"/>
  <c r="B1240" i="10" s="1"/>
  <c r="C1204" i="1"/>
  <c r="B1204" i="10" s="1"/>
  <c r="B1204" i="1"/>
  <c r="B1232" i="1"/>
  <c r="C1232" i="1"/>
  <c r="B1232" i="10" s="1"/>
  <c r="C1218" i="1"/>
  <c r="B1218" i="10" s="1"/>
  <c r="B1218" i="1"/>
  <c r="B1248" i="1"/>
  <c r="C1248" i="1"/>
  <c r="B1248" i="10" s="1"/>
  <c r="B1201" i="1"/>
  <c r="C1201" i="1"/>
  <c r="B1201" i="10" s="1"/>
  <c r="C1251" i="1"/>
  <c r="B1251" i="10" s="1"/>
  <c r="B1251" i="1"/>
  <c r="C1206" i="1"/>
  <c r="B1206" i="10" s="1"/>
  <c r="B1206" i="1"/>
  <c r="B1190" i="1"/>
  <c r="C1190" i="1"/>
  <c r="B1190" i="10" s="1"/>
  <c r="B1192" i="1"/>
  <c r="C1192" i="1"/>
  <c r="B1192" i="10" s="1"/>
  <c r="B1194" i="1"/>
  <c r="C1194" i="1"/>
  <c r="B1194" i="10" s="1"/>
  <c r="B1196" i="1"/>
  <c r="C1196" i="1"/>
  <c r="B1196" i="10" s="1"/>
  <c r="B1198" i="1"/>
  <c r="C1198" i="1"/>
  <c r="B1198" i="10" s="1"/>
  <c r="C1214" i="1"/>
  <c r="B1214" i="10" s="1"/>
  <c r="B1214" i="1"/>
  <c r="B1244" i="1"/>
  <c r="C1244" i="1"/>
  <c r="B1244" i="10" s="1"/>
  <c r="B1209" i="1"/>
  <c r="C1209" i="1"/>
  <c r="B1209" i="10" s="1"/>
  <c r="C1237" i="1"/>
  <c r="B1237" i="10" s="1"/>
  <c r="B1237" i="1"/>
  <c r="B1215" i="1"/>
  <c r="C1215" i="1"/>
  <c r="B1215" i="10" s="1"/>
  <c r="C1210" i="1"/>
  <c r="B1210" i="10" s="1"/>
  <c r="B1210" i="1"/>
  <c r="B1234" i="1"/>
  <c r="C1234" i="1"/>
  <c r="B1234" i="10" s="1"/>
  <c r="C1191" i="1"/>
  <c r="B1191" i="10" s="1"/>
  <c r="B1191" i="1"/>
  <c r="B1225" i="1"/>
  <c r="C1225" i="1"/>
  <c r="B1225" i="10" s="1"/>
  <c r="B1227" i="1"/>
  <c r="C1227" i="1"/>
  <c r="B1227" i="10" s="1"/>
  <c r="B1229" i="1"/>
  <c r="C1229" i="1"/>
  <c r="B1229" i="10" s="1"/>
  <c r="C1199" i="1"/>
  <c r="B1199" i="10" s="1"/>
  <c r="B1199" i="1"/>
  <c r="C1239" i="1"/>
  <c r="B1239" i="10" s="1"/>
  <c r="B1239" i="1"/>
  <c r="B1203" i="1"/>
  <c r="C1203" i="1"/>
  <c r="B1203" i="10" s="1"/>
  <c r="C1243" i="1"/>
  <c r="B1243" i="10" s="1"/>
  <c r="B1243" i="1"/>
  <c r="B1217" i="1"/>
  <c r="C1217" i="1"/>
  <c r="B1217" i="10" s="1"/>
  <c r="C1245" i="1"/>
  <c r="B1245" i="10" s="1"/>
  <c r="B1245" i="1"/>
  <c r="C1208" i="1"/>
  <c r="B1208" i="10" s="1"/>
  <c r="B1208" i="1"/>
  <c r="B1236" i="1"/>
  <c r="C1236" i="1"/>
  <c r="B1236" i="10" s="1"/>
  <c r="C1200" i="1"/>
  <c r="B1200" i="10" s="1"/>
  <c r="B1200" i="1"/>
  <c r="B1250" i="1"/>
  <c r="C1250" i="1"/>
  <c r="B1250" i="10" s="1"/>
  <c r="C1216" i="1"/>
  <c r="B1216" i="10" s="1"/>
  <c r="B1216" i="1"/>
  <c r="C1233" i="1"/>
  <c r="B1233" i="10" s="1"/>
  <c r="B1233" i="1"/>
  <c r="B1219" i="1"/>
  <c r="C1219" i="1"/>
  <c r="B1219" i="10" s="1"/>
  <c r="B1238" i="1"/>
  <c r="C1238" i="1"/>
  <c r="B1238" i="10" s="1"/>
  <c r="C1222" i="1"/>
  <c r="B1222" i="10" s="1"/>
  <c r="B1222" i="1"/>
  <c r="C1224" i="1"/>
  <c r="B1224" i="10" s="1"/>
  <c r="B1224" i="1"/>
  <c r="C1226" i="1"/>
  <c r="B1226" i="10" s="1"/>
  <c r="B1226" i="1"/>
  <c r="C1228" i="1"/>
  <c r="B1228" i="10" s="1"/>
  <c r="B1228" i="1"/>
  <c r="B1230" i="1"/>
  <c r="C1230" i="1"/>
  <c r="B1230" i="10" s="1"/>
  <c r="B1246" i="1"/>
  <c r="C1246" i="1"/>
  <c r="B1246" i="10" s="1"/>
  <c r="C1212" i="1"/>
  <c r="B1212" i="10" s="1"/>
  <c r="B1212" i="1"/>
  <c r="C1241" i="1"/>
  <c r="B1241" i="10" s="1"/>
  <c r="B1241" i="1"/>
  <c r="B1205" i="1"/>
  <c r="C1205" i="1"/>
  <c r="B1205" i="10" s="1"/>
  <c r="C1247" i="1"/>
  <c r="B1247" i="10" s="1"/>
  <c r="B1247" i="1"/>
  <c r="B1242" i="1"/>
  <c r="C1242" i="1"/>
  <c r="B1242" i="10" s="1"/>
  <c r="C1202" i="1"/>
  <c r="B1202" i="10" s="1"/>
  <c r="B1202" i="1"/>
  <c r="B1095" i="1"/>
  <c r="C1095" i="1"/>
  <c r="B1095" i="10" s="1"/>
  <c r="B1129" i="1"/>
  <c r="C1129" i="1"/>
  <c r="B1129" i="10" s="1"/>
  <c r="B1099" i="1"/>
  <c r="C1099" i="1"/>
  <c r="B1099" i="10" s="1"/>
  <c r="C1133" i="1"/>
  <c r="B1133" i="10" s="1"/>
  <c r="B1133" i="1"/>
  <c r="B1103" i="1"/>
  <c r="C1103" i="1"/>
  <c r="B1103" i="10" s="1"/>
  <c r="B1154" i="1"/>
  <c r="C1154" i="1"/>
  <c r="B1154" i="10" s="1"/>
  <c r="B1152" i="1"/>
  <c r="C1152" i="1"/>
  <c r="B1152" i="10" s="1"/>
  <c r="B1150" i="1"/>
  <c r="C1150" i="1"/>
  <c r="B1150" i="10" s="1"/>
  <c r="C1116" i="1"/>
  <c r="B1116" i="10" s="1"/>
  <c r="B1116" i="1"/>
  <c r="C1155" i="1"/>
  <c r="B1155" i="10" s="1"/>
  <c r="B1155" i="1"/>
  <c r="C1106" i="1"/>
  <c r="B1106" i="10" s="1"/>
  <c r="B1106" i="1"/>
  <c r="B1142" i="1"/>
  <c r="C1142" i="1"/>
  <c r="B1142" i="10" s="1"/>
  <c r="B1146" i="1"/>
  <c r="C1146" i="1"/>
  <c r="B1146" i="10" s="1"/>
  <c r="C1151" i="1"/>
  <c r="B1151" i="10" s="1"/>
  <c r="B1151" i="1"/>
  <c r="C1137" i="1"/>
  <c r="B1137" i="10" s="1"/>
  <c r="B1137" i="1"/>
  <c r="C1126" i="1"/>
  <c r="B1126" i="10" s="1"/>
  <c r="B1126" i="1"/>
  <c r="C1128" i="1"/>
  <c r="B1128" i="10" s="1"/>
  <c r="B1128" i="1"/>
  <c r="B1130" i="1"/>
  <c r="C1130" i="1"/>
  <c r="B1130" i="10" s="1"/>
  <c r="B1132" i="1"/>
  <c r="C1132" i="1"/>
  <c r="B1132" i="10" s="1"/>
  <c r="B1134" i="1"/>
  <c r="C1134" i="1"/>
  <c r="B1134" i="10" s="1"/>
  <c r="C1147" i="1"/>
  <c r="B1147" i="10" s="1"/>
  <c r="B1147" i="1"/>
  <c r="B1136" i="1"/>
  <c r="C1136" i="1"/>
  <c r="B1136" i="10" s="1"/>
  <c r="C1108" i="1"/>
  <c r="B1108" i="10" s="1"/>
  <c r="B1108" i="1"/>
  <c r="C1112" i="1"/>
  <c r="B1112" i="10" s="1"/>
  <c r="B1112" i="1"/>
  <c r="B1117" i="1"/>
  <c r="C1117" i="1"/>
  <c r="B1117" i="10" s="1"/>
  <c r="B1121" i="1"/>
  <c r="C1121" i="1"/>
  <c r="B1121" i="10" s="1"/>
  <c r="B1107" i="1"/>
  <c r="C1107" i="1"/>
  <c r="B1107" i="10" s="1"/>
  <c r="B1111" i="1"/>
  <c r="C1111" i="1"/>
  <c r="B1111" i="10" s="1"/>
  <c r="B1109" i="1"/>
  <c r="C1109" i="1"/>
  <c r="B1109" i="10" s="1"/>
  <c r="B1113" i="1"/>
  <c r="C1113" i="1"/>
  <c r="B1113" i="10" s="1"/>
  <c r="B1127" i="1"/>
  <c r="C1127" i="1"/>
  <c r="B1127" i="10" s="1"/>
  <c r="B1097" i="1"/>
  <c r="C1097" i="1"/>
  <c r="B1097" i="10" s="1"/>
  <c r="C1131" i="1"/>
  <c r="B1131" i="10" s="1"/>
  <c r="B1131" i="1"/>
  <c r="B1101" i="1"/>
  <c r="C1101" i="1"/>
  <c r="B1101" i="10" s="1"/>
  <c r="C1135" i="1"/>
  <c r="B1135" i="10" s="1"/>
  <c r="B1135" i="1"/>
  <c r="C1122" i="1"/>
  <c r="B1122" i="10" s="1"/>
  <c r="B1122" i="1"/>
  <c r="C1120" i="1"/>
  <c r="B1120" i="10" s="1"/>
  <c r="B1120" i="1"/>
  <c r="C1118" i="1"/>
  <c r="B1118" i="10" s="1"/>
  <c r="B1118" i="1"/>
  <c r="B1148" i="1"/>
  <c r="C1148" i="1"/>
  <c r="B1148" i="10" s="1"/>
  <c r="B1123" i="1"/>
  <c r="C1123" i="1"/>
  <c r="B1123" i="10" s="1"/>
  <c r="B1138" i="1"/>
  <c r="C1138" i="1"/>
  <c r="B1138" i="10" s="1"/>
  <c r="C1110" i="1"/>
  <c r="B1110" i="10" s="1"/>
  <c r="B1110" i="1"/>
  <c r="C1114" i="1"/>
  <c r="B1114" i="10" s="1"/>
  <c r="B1114" i="1"/>
  <c r="B1119" i="1"/>
  <c r="C1119" i="1"/>
  <c r="B1119" i="10" s="1"/>
  <c r="B1105" i="1"/>
  <c r="C1105" i="1"/>
  <c r="B1105" i="10" s="1"/>
  <c r="C1094" i="1"/>
  <c r="B1094" i="10" s="1"/>
  <c r="B1094" i="1"/>
  <c r="C1096" i="1"/>
  <c r="B1096" i="10" s="1"/>
  <c r="B1096" i="1"/>
  <c r="C1098" i="1"/>
  <c r="B1098" i="10" s="1"/>
  <c r="B1098" i="1"/>
  <c r="C1100" i="1"/>
  <c r="B1100" i="10" s="1"/>
  <c r="B1100" i="1"/>
  <c r="C1102" i="1"/>
  <c r="B1102" i="10" s="1"/>
  <c r="B1102" i="1"/>
  <c r="B1115" i="1"/>
  <c r="C1115" i="1"/>
  <c r="B1115" i="10" s="1"/>
  <c r="C1104" i="1"/>
  <c r="B1104" i="10" s="1"/>
  <c r="B1104" i="1"/>
  <c r="B1140" i="1"/>
  <c r="C1140" i="1"/>
  <c r="B1140" i="10" s="1"/>
  <c r="B1144" i="1"/>
  <c r="C1144" i="1"/>
  <c r="B1144" i="10" s="1"/>
  <c r="C1149" i="1"/>
  <c r="B1149" i="10" s="1"/>
  <c r="B1149" i="1"/>
  <c r="C1153" i="1"/>
  <c r="B1153" i="10" s="1"/>
  <c r="B1153" i="1"/>
  <c r="C1139" i="1"/>
  <c r="B1139" i="10" s="1"/>
  <c r="B1139" i="1"/>
  <c r="C1143" i="1"/>
  <c r="B1143" i="10" s="1"/>
  <c r="B1143" i="1"/>
  <c r="C1141" i="1"/>
  <c r="B1141" i="10" s="1"/>
  <c r="B1141" i="1"/>
  <c r="C1145" i="1"/>
  <c r="B1145" i="10" s="1"/>
  <c r="B1145" i="1"/>
  <c r="B999" i="1"/>
  <c r="C999" i="1"/>
  <c r="B999" i="10" s="1"/>
  <c r="B1033" i="1"/>
  <c r="C1033" i="1"/>
  <c r="B1033" i="10" s="1"/>
  <c r="B1003" i="1"/>
  <c r="C1003" i="1"/>
  <c r="B1003" i="10" s="1"/>
  <c r="C1037" i="1"/>
  <c r="B1037" i="10" s="1"/>
  <c r="B1037" i="1"/>
  <c r="B1007" i="1"/>
  <c r="C1007" i="1"/>
  <c r="B1007" i="10" s="1"/>
  <c r="C1049" i="1"/>
  <c r="B1049" i="10" s="1"/>
  <c r="B1049" i="1"/>
  <c r="C1045" i="1"/>
  <c r="B1045" i="10" s="1"/>
  <c r="B1045" i="1"/>
  <c r="C1041" i="1"/>
  <c r="B1041" i="10" s="1"/>
  <c r="B1041" i="1"/>
  <c r="B1019" i="1"/>
  <c r="C1019" i="1"/>
  <c r="B1019" i="10" s="1"/>
  <c r="B1023" i="1"/>
  <c r="C1023" i="1"/>
  <c r="B1023" i="10" s="1"/>
  <c r="B1050" i="1"/>
  <c r="C1050" i="1"/>
  <c r="B1050" i="10" s="1"/>
  <c r="C1014" i="1"/>
  <c r="B1014" i="10" s="1"/>
  <c r="B1014" i="1"/>
  <c r="C1010" i="1"/>
  <c r="B1010" i="10" s="1"/>
  <c r="B1010" i="1"/>
  <c r="B1040" i="1"/>
  <c r="C1040" i="1"/>
  <c r="B1040" i="10" s="1"/>
  <c r="C1059" i="1"/>
  <c r="B1059" i="10" s="1"/>
  <c r="B1059" i="1"/>
  <c r="C1030" i="1"/>
  <c r="B1030" i="10" s="1"/>
  <c r="B1030" i="1"/>
  <c r="C1032" i="1"/>
  <c r="B1032" i="10" s="1"/>
  <c r="B1032" i="1"/>
  <c r="B1034" i="1"/>
  <c r="C1034" i="1"/>
  <c r="B1034" i="10" s="1"/>
  <c r="B1036" i="1"/>
  <c r="C1036" i="1"/>
  <c r="B1036" i="10" s="1"/>
  <c r="B1038" i="1"/>
  <c r="C1038" i="1"/>
  <c r="B1038" i="10" s="1"/>
  <c r="B1058" i="1"/>
  <c r="C1058" i="1"/>
  <c r="B1058" i="10" s="1"/>
  <c r="B1056" i="1"/>
  <c r="C1056" i="1"/>
  <c r="B1056" i="10" s="1"/>
  <c r="B1054" i="1"/>
  <c r="C1054" i="1"/>
  <c r="B1054" i="10" s="1"/>
  <c r="B1052" i="1"/>
  <c r="C1052" i="1"/>
  <c r="B1052" i="10" s="1"/>
  <c r="C1047" i="1"/>
  <c r="B1047" i="10" s="1"/>
  <c r="B1047" i="1"/>
  <c r="C1043" i="1"/>
  <c r="B1043" i="10" s="1"/>
  <c r="B1043" i="1"/>
  <c r="B1025" i="1"/>
  <c r="C1025" i="1"/>
  <c r="B1025" i="10" s="1"/>
  <c r="B1021" i="1"/>
  <c r="C1021" i="1"/>
  <c r="B1021" i="10" s="1"/>
  <c r="B1048" i="1"/>
  <c r="C1048" i="1"/>
  <c r="B1048" i="10" s="1"/>
  <c r="C1012" i="1"/>
  <c r="B1012" i="10" s="1"/>
  <c r="B1012" i="1"/>
  <c r="B1031" i="1"/>
  <c r="C1031" i="1"/>
  <c r="B1031" i="10" s="1"/>
  <c r="B1001" i="1"/>
  <c r="C1001" i="1"/>
  <c r="B1001" i="10" s="1"/>
  <c r="C1035" i="1"/>
  <c r="B1035" i="10" s="1"/>
  <c r="B1035" i="1"/>
  <c r="B1005" i="1"/>
  <c r="C1005" i="1"/>
  <c r="B1005" i="10" s="1"/>
  <c r="C1039" i="1"/>
  <c r="B1039" i="10" s="1"/>
  <c r="B1039" i="1"/>
  <c r="B1017" i="1"/>
  <c r="C1017" i="1"/>
  <c r="B1017" i="10" s="1"/>
  <c r="B1013" i="1"/>
  <c r="C1013" i="1"/>
  <c r="B1013" i="10" s="1"/>
  <c r="B1009" i="1"/>
  <c r="C1009" i="1"/>
  <c r="B1009" i="10" s="1"/>
  <c r="C1051" i="1"/>
  <c r="B1051" i="10" s="1"/>
  <c r="B1051" i="1"/>
  <c r="C1055" i="1"/>
  <c r="B1055" i="10" s="1"/>
  <c r="B1055" i="1"/>
  <c r="C1018" i="1"/>
  <c r="B1018" i="10" s="1"/>
  <c r="B1018" i="1"/>
  <c r="B1046" i="1"/>
  <c r="C1046" i="1"/>
  <c r="B1046" i="10" s="1"/>
  <c r="B1042" i="1"/>
  <c r="C1042" i="1"/>
  <c r="B1042" i="10" s="1"/>
  <c r="C1008" i="1"/>
  <c r="B1008" i="10" s="1"/>
  <c r="B1008" i="1"/>
  <c r="B1027" i="1"/>
  <c r="C1027" i="1"/>
  <c r="B1027" i="10" s="1"/>
  <c r="C998" i="1"/>
  <c r="B998" i="10" s="1"/>
  <c r="B998" i="1"/>
  <c r="C1000" i="1"/>
  <c r="B1000" i="10" s="1"/>
  <c r="B1000" i="1"/>
  <c r="C1002" i="1"/>
  <c r="B1002" i="10" s="1"/>
  <c r="B1002" i="1"/>
  <c r="C1004" i="1"/>
  <c r="B1004" i="10" s="1"/>
  <c r="B1004" i="1"/>
  <c r="C1006" i="1"/>
  <c r="B1006" i="10" s="1"/>
  <c r="B1006" i="1"/>
  <c r="C1026" i="1"/>
  <c r="B1026" i="10" s="1"/>
  <c r="B1026" i="1"/>
  <c r="C1024" i="1"/>
  <c r="B1024" i="10" s="1"/>
  <c r="B1024" i="1"/>
  <c r="C1022" i="1"/>
  <c r="B1022" i="10" s="1"/>
  <c r="B1022" i="1"/>
  <c r="C1020" i="1"/>
  <c r="B1020" i="10" s="1"/>
  <c r="B1020" i="1"/>
  <c r="B1015" i="1"/>
  <c r="C1015" i="1"/>
  <c r="B1015" i="10" s="1"/>
  <c r="B1011" i="1"/>
  <c r="C1011" i="1"/>
  <c r="B1011" i="10" s="1"/>
  <c r="C1057" i="1"/>
  <c r="B1057" i="10" s="1"/>
  <c r="B1057" i="1"/>
  <c r="C1053" i="1"/>
  <c r="B1053" i="10" s="1"/>
  <c r="B1053" i="1"/>
  <c r="C1016" i="1"/>
  <c r="B1016" i="10" s="1"/>
  <c r="B1016" i="1"/>
  <c r="B1044" i="1"/>
  <c r="C1044" i="1"/>
  <c r="B1044" i="10" s="1"/>
  <c r="B935" i="1"/>
  <c r="C935" i="1"/>
  <c r="B935" i="10" s="1"/>
  <c r="B905" i="1"/>
  <c r="C905" i="1"/>
  <c r="B905" i="10" s="1"/>
  <c r="C939" i="1"/>
  <c r="B939" i="10" s="1"/>
  <c r="B939" i="1"/>
  <c r="B909" i="1"/>
  <c r="C909" i="1"/>
  <c r="B909" i="10" s="1"/>
  <c r="C943" i="1"/>
  <c r="B943" i="10" s="1"/>
  <c r="B943" i="1"/>
  <c r="C930" i="1"/>
  <c r="B930" i="10" s="1"/>
  <c r="B930" i="1"/>
  <c r="B960" i="1"/>
  <c r="C960" i="1"/>
  <c r="B960" i="10" s="1"/>
  <c r="C926" i="1"/>
  <c r="B926" i="10" s="1"/>
  <c r="B926" i="1"/>
  <c r="B956" i="1"/>
  <c r="C956" i="1"/>
  <c r="B956" i="10" s="1"/>
  <c r="B919" i="1"/>
  <c r="C919" i="1"/>
  <c r="B919" i="10" s="1"/>
  <c r="C947" i="1"/>
  <c r="B947" i="10" s="1"/>
  <c r="B947" i="1"/>
  <c r="B929" i="1"/>
  <c r="C929" i="1"/>
  <c r="B929" i="10" s="1"/>
  <c r="B925" i="1"/>
  <c r="C925" i="1"/>
  <c r="B925" i="10" s="1"/>
  <c r="B952" i="1"/>
  <c r="C952" i="1"/>
  <c r="B952" i="10" s="1"/>
  <c r="C916" i="1"/>
  <c r="B916" i="10" s="1"/>
  <c r="B916" i="1"/>
  <c r="C902" i="1"/>
  <c r="B902" i="10" s="1"/>
  <c r="B902" i="1"/>
  <c r="C904" i="1"/>
  <c r="B904" i="10" s="1"/>
  <c r="B904" i="1"/>
  <c r="C906" i="1"/>
  <c r="B906" i="10" s="1"/>
  <c r="B906" i="1"/>
  <c r="C908" i="1"/>
  <c r="B908" i="10" s="1"/>
  <c r="B908" i="1"/>
  <c r="C910" i="1"/>
  <c r="B910" i="10" s="1"/>
  <c r="B910" i="1"/>
  <c r="B921" i="1"/>
  <c r="C921" i="1"/>
  <c r="B921" i="10" s="1"/>
  <c r="B917" i="1"/>
  <c r="C917" i="1"/>
  <c r="B917" i="10" s="1"/>
  <c r="C945" i="1"/>
  <c r="B945" i="10" s="1"/>
  <c r="B945" i="1"/>
  <c r="B923" i="1"/>
  <c r="C923" i="1"/>
  <c r="B923" i="10" s="1"/>
  <c r="C963" i="1"/>
  <c r="B963" i="10" s="1"/>
  <c r="B963" i="1"/>
  <c r="B927" i="1"/>
  <c r="C927" i="1"/>
  <c r="B927" i="10" s="1"/>
  <c r="B954" i="1"/>
  <c r="C954" i="1"/>
  <c r="B954" i="10" s="1"/>
  <c r="C918" i="1"/>
  <c r="B918" i="10" s="1"/>
  <c r="B918" i="1"/>
  <c r="C914" i="1"/>
  <c r="B914" i="10" s="1"/>
  <c r="B914" i="1"/>
  <c r="C912" i="1"/>
  <c r="B912" i="10" s="1"/>
  <c r="B912" i="1"/>
  <c r="B903" i="1"/>
  <c r="C903" i="1"/>
  <c r="B903" i="10" s="1"/>
  <c r="B937" i="1"/>
  <c r="C937" i="1"/>
  <c r="B937" i="10" s="1"/>
  <c r="B907" i="1"/>
  <c r="C907" i="1"/>
  <c r="B907" i="10" s="1"/>
  <c r="C941" i="1"/>
  <c r="B941" i="10" s="1"/>
  <c r="B941" i="1"/>
  <c r="B911" i="1"/>
  <c r="C911" i="1"/>
  <c r="B911" i="10" s="1"/>
  <c r="B962" i="1"/>
  <c r="C962" i="1"/>
  <c r="B962" i="10" s="1"/>
  <c r="C928" i="1"/>
  <c r="B928" i="10" s="1"/>
  <c r="B928" i="1"/>
  <c r="B958" i="1"/>
  <c r="C958" i="1"/>
  <c r="B958" i="10" s="1"/>
  <c r="C924" i="1"/>
  <c r="B924" i="10" s="1"/>
  <c r="B924" i="1"/>
  <c r="C951" i="1"/>
  <c r="B951" i="10" s="1"/>
  <c r="B951" i="1"/>
  <c r="B915" i="1"/>
  <c r="C915" i="1"/>
  <c r="B915" i="10" s="1"/>
  <c r="C961" i="1"/>
  <c r="B961" i="10" s="1"/>
  <c r="B961" i="1"/>
  <c r="C957" i="1"/>
  <c r="B957" i="10" s="1"/>
  <c r="B957" i="1"/>
  <c r="C920" i="1"/>
  <c r="B920" i="10" s="1"/>
  <c r="B920" i="1"/>
  <c r="B948" i="1"/>
  <c r="C948" i="1"/>
  <c r="B948" i="10" s="1"/>
  <c r="C934" i="1"/>
  <c r="B934" i="10" s="1"/>
  <c r="B934" i="1"/>
  <c r="C936" i="1"/>
  <c r="B936" i="10" s="1"/>
  <c r="B936" i="1"/>
  <c r="B938" i="1"/>
  <c r="C938" i="1"/>
  <c r="B938" i="10" s="1"/>
  <c r="B940" i="1"/>
  <c r="C940" i="1"/>
  <c r="B940" i="10" s="1"/>
  <c r="B942" i="1"/>
  <c r="C942" i="1"/>
  <c r="B942" i="10" s="1"/>
  <c r="C953" i="1"/>
  <c r="B953" i="10" s="1"/>
  <c r="B953" i="1"/>
  <c r="C949" i="1"/>
  <c r="B949" i="10" s="1"/>
  <c r="B949" i="1"/>
  <c r="B913" i="1"/>
  <c r="C913" i="1"/>
  <c r="B913" i="10" s="1"/>
  <c r="C955" i="1"/>
  <c r="B955" i="10" s="1"/>
  <c r="B955" i="1"/>
  <c r="B931" i="1"/>
  <c r="C931" i="1"/>
  <c r="B931" i="10" s="1"/>
  <c r="C959" i="1"/>
  <c r="B959" i="10" s="1"/>
  <c r="B959" i="1"/>
  <c r="C922" i="1"/>
  <c r="B922" i="10" s="1"/>
  <c r="B922" i="1"/>
  <c r="B950" i="1"/>
  <c r="C950" i="1"/>
  <c r="B950" i="10" s="1"/>
  <c r="B946" i="1"/>
  <c r="C946" i="1"/>
  <c r="B946" i="10" s="1"/>
  <c r="B944" i="1"/>
  <c r="C944" i="1"/>
  <c r="B944" i="10" s="1"/>
  <c r="B838" i="1"/>
  <c r="C838" i="1"/>
  <c r="B838" i="10" s="1"/>
  <c r="C806" i="1"/>
  <c r="B806" i="10" s="1"/>
  <c r="B806" i="1"/>
  <c r="B710" i="1"/>
  <c r="C710" i="1"/>
  <c r="B710" i="10" s="1"/>
  <c r="B744" i="1"/>
  <c r="C744" i="1"/>
  <c r="B744" i="10" s="1"/>
  <c r="B714" i="1"/>
  <c r="C714" i="1"/>
  <c r="B714" i="10" s="1"/>
  <c r="B716" i="1"/>
  <c r="C716" i="1"/>
  <c r="B716" i="10" s="1"/>
  <c r="B718" i="1"/>
  <c r="C718" i="1"/>
  <c r="B718" i="10" s="1"/>
  <c r="B763" i="1"/>
  <c r="C763" i="1"/>
  <c r="B763" i="10" s="1"/>
  <c r="C743" i="1"/>
  <c r="B743" i="10" s="1"/>
  <c r="B743" i="1"/>
  <c r="C745" i="1"/>
  <c r="B745" i="10" s="1"/>
  <c r="B745" i="1"/>
  <c r="B747" i="1"/>
  <c r="C747" i="1"/>
  <c r="B747" i="10" s="1"/>
  <c r="B749" i="1"/>
  <c r="C749" i="1"/>
  <c r="B749" i="10" s="1"/>
  <c r="B751" i="1"/>
  <c r="C751" i="1"/>
  <c r="B751" i="10" s="1"/>
  <c r="C770" i="1"/>
  <c r="B770" i="10" s="1"/>
  <c r="B770" i="1"/>
  <c r="C768" i="1"/>
  <c r="B768" i="10" s="1"/>
  <c r="B768" i="1"/>
  <c r="B734" i="1"/>
  <c r="C734" i="1"/>
  <c r="B734" i="10" s="1"/>
  <c r="C764" i="1"/>
  <c r="B764" i="10" s="1"/>
  <c r="B764" i="1"/>
  <c r="B722" i="1"/>
  <c r="C722" i="1"/>
  <c r="B722" i="10" s="1"/>
  <c r="C726" i="1"/>
  <c r="B726" i="10" s="1"/>
  <c r="B726" i="1"/>
  <c r="B730" i="1"/>
  <c r="C730" i="1"/>
  <c r="B730" i="10" s="1"/>
  <c r="C735" i="1"/>
  <c r="B735" i="10" s="1"/>
  <c r="B735" i="1"/>
  <c r="C739" i="1"/>
  <c r="B739" i="10" s="1"/>
  <c r="B739" i="1"/>
  <c r="C721" i="1"/>
  <c r="B721" i="10" s="1"/>
  <c r="B721" i="1"/>
  <c r="B757" i="1"/>
  <c r="C757" i="1"/>
  <c r="B757" i="10" s="1"/>
  <c r="B761" i="1"/>
  <c r="C761" i="1"/>
  <c r="B761" i="10" s="1"/>
  <c r="B720" i="1"/>
  <c r="C720" i="1"/>
  <c r="B720" i="10" s="1"/>
  <c r="C756" i="1"/>
  <c r="B756" i="10" s="1"/>
  <c r="B756" i="1"/>
  <c r="C760" i="1"/>
  <c r="B760" i="10" s="1"/>
  <c r="B760" i="1"/>
  <c r="B765" i="1"/>
  <c r="C765" i="1"/>
  <c r="B765" i="10" s="1"/>
  <c r="C737" i="1"/>
  <c r="B737" i="10" s="1"/>
  <c r="B737" i="1"/>
  <c r="C723" i="1"/>
  <c r="B723" i="10" s="1"/>
  <c r="B723" i="1"/>
  <c r="C727" i="1"/>
  <c r="B727" i="10" s="1"/>
  <c r="B727" i="1"/>
  <c r="B742" i="1"/>
  <c r="C742" i="1"/>
  <c r="B742" i="10" s="1"/>
  <c r="B712" i="1"/>
  <c r="C712" i="1"/>
  <c r="B712" i="10" s="1"/>
  <c r="C746" i="1"/>
  <c r="B746" i="10" s="1"/>
  <c r="B746" i="1"/>
  <c r="C748" i="1"/>
  <c r="B748" i="10" s="1"/>
  <c r="B748" i="1"/>
  <c r="C750" i="1"/>
  <c r="B750" i="10" s="1"/>
  <c r="B750" i="1"/>
  <c r="C731" i="1"/>
  <c r="B731" i="10" s="1"/>
  <c r="B731" i="1"/>
  <c r="C711" i="1"/>
  <c r="B711" i="10" s="1"/>
  <c r="B711" i="1"/>
  <c r="C713" i="1"/>
  <c r="B713" i="10" s="1"/>
  <c r="B713" i="1"/>
  <c r="C715" i="1"/>
  <c r="B715" i="10" s="1"/>
  <c r="B715" i="1"/>
  <c r="C717" i="1"/>
  <c r="B717" i="10" s="1"/>
  <c r="B717" i="1"/>
  <c r="C719" i="1"/>
  <c r="B719" i="10" s="1"/>
  <c r="B719" i="1"/>
  <c r="B738" i="1"/>
  <c r="C738" i="1"/>
  <c r="B738" i="10" s="1"/>
  <c r="B736" i="1"/>
  <c r="C736" i="1"/>
  <c r="B736" i="10" s="1"/>
  <c r="C766" i="1"/>
  <c r="B766" i="10" s="1"/>
  <c r="B766" i="1"/>
  <c r="B732" i="1"/>
  <c r="C732" i="1"/>
  <c r="B732" i="10" s="1"/>
  <c r="C754" i="1"/>
  <c r="B754" i="10" s="1"/>
  <c r="B754" i="1"/>
  <c r="C758" i="1"/>
  <c r="B758" i="10" s="1"/>
  <c r="B758" i="1"/>
  <c r="C762" i="1"/>
  <c r="B762" i="10" s="1"/>
  <c r="B762" i="1"/>
  <c r="B767" i="1"/>
  <c r="C767" i="1"/>
  <c r="B767" i="10" s="1"/>
  <c r="B771" i="1"/>
  <c r="C771" i="1"/>
  <c r="B771" i="10" s="1"/>
  <c r="B753" i="1"/>
  <c r="C753" i="1"/>
  <c r="B753" i="10" s="1"/>
  <c r="B725" i="1"/>
  <c r="C725" i="1"/>
  <c r="B725" i="10" s="1"/>
  <c r="C729" i="1"/>
  <c r="B729" i="10" s="1"/>
  <c r="B729" i="1"/>
  <c r="C752" i="1"/>
  <c r="B752" i="10" s="1"/>
  <c r="B752" i="1"/>
  <c r="C724" i="1"/>
  <c r="B724" i="10" s="1"/>
  <c r="B724" i="1"/>
  <c r="B728" i="1"/>
  <c r="C728" i="1"/>
  <c r="B728" i="10" s="1"/>
  <c r="C733" i="1"/>
  <c r="B733" i="10" s="1"/>
  <c r="B733" i="1"/>
  <c r="B769" i="1"/>
  <c r="C769" i="1"/>
  <c r="B769" i="10" s="1"/>
  <c r="B755" i="1"/>
  <c r="C755" i="1"/>
  <c r="B755" i="10" s="1"/>
  <c r="B759" i="1"/>
  <c r="C759" i="1"/>
  <c r="B759" i="10" s="1"/>
  <c r="B550" i="1"/>
  <c r="C550" i="1"/>
  <c r="B550" i="10" s="1"/>
  <c r="B552" i="1"/>
  <c r="C552" i="1"/>
  <c r="B552" i="10" s="1"/>
  <c r="B554" i="1"/>
  <c r="C554" i="1"/>
  <c r="B554" i="10" s="1"/>
  <c r="B556" i="1"/>
  <c r="C556" i="1"/>
  <c r="B556" i="10" s="1"/>
  <c r="B558" i="1"/>
  <c r="C558" i="1"/>
  <c r="B558" i="10" s="1"/>
  <c r="C567" i="1"/>
  <c r="B567" i="10" s="1"/>
  <c r="B567" i="1"/>
  <c r="C531" i="1"/>
  <c r="B531" i="10" s="1"/>
  <c r="B531" i="1"/>
  <c r="C571" i="1"/>
  <c r="B571" i="10" s="1"/>
  <c r="B571" i="1"/>
  <c r="B547" i="1"/>
  <c r="C547" i="1"/>
  <c r="B547" i="10" s="1"/>
  <c r="C545" i="1"/>
  <c r="B545" i="10" s="1"/>
  <c r="B545" i="1"/>
  <c r="C541" i="1"/>
  <c r="B541" i="10" s="1"/>
  <c r="B541" i="1"/>
  <c r="B568" i="1"/>
  <c r="C568" i="1"/>
  <c r="B568" i="10" s="1"/>
  <c r="B532" i="1"/>
  <c r="C532" i="1"/>
  <c r="B532" i="10" s="1"/>
  <c r="B560" i="1"/>
  <c r="C560" i="1"/>
  <c r="B560" i="10" s="1"/>
  <c r="C551" i="1"/>
  <c r="B551" i="10" s="1"/>
  <c r="B551" i="1"/>
  <c r="C553" i="1"/>
  <c r="B553" i="10" s="1"/>
  <c r="B553" i="1"/>
  <c r="C555" i="1"/>
  <c r="B555" i="10" s="1"/>
  <c r="B555" i="1"/>
  <c r="C557" i="1"/>
  <c r="B557" i="10" s="1"/>
  <c r="B557" i="1"/>
  <c r="C559" i="1"/>
  <c r="B559" i="10" s="1"/>
  <c r="B559" i="1"/>
  <c r="B578" i="1"/>
  <c r="C578" i="1"/>
  <c r="B578" i="10" s="1"/>
  <c r="B544" i="1"/>
  <c r="C544" i="1"/>
  <c r="B544" i="10" s="1"/>
  <c r="B574" i="1"/>
  <c r="C574" i="1"/>
  <c r="B574" i="10" s="1"/>
  <c r="B540" i="1"/>
  <c r="C540" i="1"/>
  <c r="B540" i="10" s="1"/>
  <c r="C569" i="1"/>
  <c r="B569" i="10" s="1"/>
  <c r="B569" i="1"/>
  <c r="C533" i="1"/>
  <c r="B533" i="10" s="1"/>
  <c r="B533" i="1"/>
  <c r="C561" i="1"/>
  <c r="B561" i="10" s="1"/>
  <c r="B561" i="1"/>
  <c r="C543" i="1"/>
  <c r="B543" i="10" s="1"/>
  <c r="B543" i="1"/>
  <c r="B570" i="1"/>
  <c r="C570" i="1"/>
  <c r="B570" i="10" s="1"/>
  <c r="B534" i="1"/>
  <c r="C534" i="1"/>
  <c r="B534" i="10" s="1"/>
  <c r="B562" i="1"/>
  <c r="C562" i="1"/>
  <c r="B562" i="10" s="1"/>
  <c r="B518" i="1"/>
  <c r="C518" i="1"/>
  <c r="B518" i="10" s="1"/>
  <c r="B520" i="1"/>
  <c r="C520" i="1"/>
  <c r="B520" i="10" s="1"/>
  <c r="B522" i="1"/>
  <c r="C522" i="1"/>
  <c r="B522" i="10" s="1"/>
  <c r="B524" i="1"/>
  <c r="C524" i="1"/>
  <c r="B524" i="10" s="1"/>
  <c r="B526" i="1"/>
  <c r="C526" i="1"/>
  <c r="B526" i="10" s="1"/>
  <c r="C535" i="1"/>
  <c r="B535" i="10" s="1"/>
  <c r="B535" i="1"/>
  <c r="C563" i="1"/>
  <c r="B563" i="10" s="1"/>
  <c r="B563" i="1"/>
  <c r="C539" i="1"/>
  <c r="B539" i="10" s="1"/>
  <c r="B539" i="1"/>
  <c r="C579" i="1"/>
  <c r="B579" i="10" s="1"/>
  <c r="B579" i="1"/>
  <c r="C577" i="1"/>
  <c r="B577" i="10" s="1"/>
  <c r="B577" i="1"/>
  <c r="C573" i="1"/>
  <c r="B573" i="10" s="1"/>
  <c r="B573" i="1"/>
  <c r="B536" i="1"/>
  <c r="C536" i="1"/>
  <c r="B536" i="10" s="1"/>
  <c r="B564" i="1"/>
  <c r="C564" i="1"/>
  <c r="B564" i="10" s="1"/>
  <c r="B528" i="1"/>
  <c r="C528" i="1"/>
  <c r="B528" i="10" s="1"/>
  <c r="C519" i="1"/>
  <c r="B519" i="10" s="1"/>
  <c r="B519" i="1"/>
  <c r="C521" i="1"/>
  <c r="B521" i="10" s="1"/>
  <c r="B521" i="1"/>
  <c r="C523" i="1"/>
  <c r="B523" i="10" s="1"/>
  <c r="B523" i="1"/>
  <c r="C525" i="1"/>
  <c r="B525" i="10" s="1"/>
  <c r="B525" i="1"/>
  <c r="C527" i="1"/>
  <c r="B527" i="10" s="1"/>
  <c r="B527" i="1"/>
  <c r="B546" i="1"/>
  <c r="C546" i="1"/>
  <c r="B546" i="10" s="1"/>
  <c r="B576" i="1"/>
  <c r="C576" i="1"/>
  <c r="B576" i="10" s="1"/>
  <c r="B542" i="1"/>
  <c r="C542" i="1"/>
  <c r="B542" i="10" s="1"/>
  <c r="B572" i="1"/>
  <c r="C572" i="1"/>
  <c r="B572" i="10" s="1"/>
  <c r="C537" i="1"/>
  <c r="B537" i="10" s="1"/>
  <c r="B537" i="1"/>
  <c r="B565" i="1"/>
  <c r="C565" i="1"/>
  <c r="B565" i="10" s="1"/>
  <c r="C529" i="1"/>
  <c r="B529" i="10" s="1"/>
  <c r="B529" i="1"/>
  <c r="C575" i="1"/>
  <c r="B575" i="10" s="1"/>
  <c r="B575" i="1"/>
  <c r="B538" i="1"/>
  <c r="C538" i="1"/>
  <c r="B538" i="10" s="1"/>
  <c r="B566" i="1"/>
  <c r="C566" i="1"/>
  <c r="B566" i="10" s="1"/>
  <c r="B530" i="1"/>
  <c r="C530" i="1"/>
  <c r="B530" i="10" s="1"/>
  <c r="B422" i="1"/>
  <c r="C422" i="1"/>
  <c r="B422" i="10" s="1"/>
  <c r="C454" i="1"/>
  <c r="B454" i="10" s="1"/>
  <c r="B454" i="1"/>
  <c r="C326" i="1"/>
  <c r="B326" i="10" s="1"/>
  <c r="B326" i="1"/>
  <c r="C328" i="1"/>
  <c r="B328" i="10" s="1"/>
  <c r="B328" i="1"/>
  <c r="C330" i="1"/>
  <c r="B330" i="10" s="1"/>
  <c r="B330" i="1"/>
  <c r="C334" i="1"/>
  <c r="B334" i="10" s="1"/>
  <c r="B334" i="1"/>
  <c r="C359" i="1"/>
  <c r="B359" i="10" s="1"/>
  <c r="B359" i="1"/>
  <c r="B329" i="1"/>
  <c r="C329" i="1"/>
  <c r="B329" i="10" s="1"/>
  <c r="C363" i="1"/>
  <c r="B363" i="10" s="1"/>
  <c r="B363" i="1"/>
  <c r="C365" i="1"/>
  <c r="B365" i="10" s="1"/>
  <c r="B365" i="1"/>
  <c r="B335" i="1"/>
  <c r="C335" i="1"/>
  <c r="B335" i="10" s="1"/>
  <c r="C354" i="1"/>
  <c r="B354" i="10" s="1"/>
  <c r="B354" i="1"/>
  <c r="B384" i="1"/>
  <c r="C384" i="1"/>
  <c r="B384" i="10" s="1"/>
  <c r="B382" i="1"/>
  <c r="C382" i="1"/>
  <c r="B382" i="10" s="1"/>
  <c r="B380" i="1"/>
  <c r="C380" i="1"/>
  <c r="B380" i="10" s="1"/>
  <c r="C340" i="1"/>
  <c r="B340" i="10" s="1"/>
  <c r="B340" i="1"/>
  <c r="C344" i="1"/>
  <c r="B344" i="10" s="1"/>
  <c r="B344" i="1"/>
  <c r="C381" i="1"/>
  <c r="B381" i="10" s="1"/>
  <c r="B381" i="1"/>
  <c r="B353" i="1"/>
  <c r="C353" i="1"/>
  <c r="B353" i="10" s="1"/>
  <c r="C371" i="1"/>
  <c r="B371" i="10" s="1"/>
  <c r="B371" i="1"/>
  <c r="B343" i="1"/>
  <c r="C343" i="1"/>
  <c r="B343" i="10" s="1"/>
  <c r="C332" i="1"/>
  <c r="B332" i="10" s="1"/>
  <c r="B332" i="1"/>
  <c r="B347" i="1"/>
  <c r="C347" i="1"/>
  <c r="B347" i="10" s="1"/>
  <c r="C336" i="1"/>
  <c r="B336" i="10" s="1"/>
  <c r="B336" i="1"/>
  <c r="C338" i="1"/>
  <c r="B338" i="10" s="1"/>
  <c r="B338" i="1"/>
  <c r="C342" i="1"/>
  <c r="B342" i="10" s="1"/>
  <c r="B342" i="1"/>
  <c r="C346" i="1"/>
  <c r="B346" i="10" s="1"/>
  <c r="B346" i="1"/>
  <c r="C383" i="1"/>
  <c r="B383" i="10" s="1"/>
  <c r="B383" i="1"/>
  <c r="B355" i="1"/>
  <c r="C355" i="1"/>
  <c r="B355" i="10" s="1"/>
  <c r="C369" i="1"/>
  <c r="B369" i="10" s="1"/>
  <c r="B369" i="1"/>
  <c r="B341" i="1"/>
  <c r="C341" i="1"/>
  <c r="B341" i="10" s="1"/>
  <c r="C377" i="1"/>
  <c r="B377" i="10" s="1"/>
  <c r="B377" i="1"/>
  <c r="B358" i="1"/>
  <c r="C358" i="1"/>
  <c r="B358" i="10" s="1"/>
  <c r="B360" i="1"/>
  <c r="C360" i="1"/>
  <c r="B360" i="10" s="1"/>
  <c r="B362" i="1"/>
  <c r="C362" i="1"/>
  <c r="B362" i="10" s="1"/>
  <c r="B366" i="1"/>
  <c r="C366" i="1"/>
  <c r="B366" i="10" s="1"/>
  <c r="B327" i="1"/>
  <c r="C327" i="1"/>
  <c r="B327" i="10" s="1"/>
  <c r="C361" i="1"/>
  <c r="B361" i="10" s="1"/>
  <c r="B361" i="1"/>
  <c r="B331" i="1"/>
  <c r="C331" i="1"/>
  <c r="B331" i="10" s="1"/>
  <c r="B333" i="1"/>
  <c r="C333" i="1"/>
  <c r="B333" i="10" s="1"/>
  <c r="C367" i="1"/>
  <c r="B367" i="10" s="1"/>
  <c r="B367" i="1"/>
  <c r="B386" i="1"/>
  <c r="C386" i="1"/>
  <c r="B386" i="10" s="1"/>
  <c r="C352" i="1"/>
  <c r="B352" i="10" s="1"/>
  <c r="B352" i="1"/>
  <c r="C350" i="1"/>
  <c r="B350" i="10" s="1"/>
  <c r="B350" i="1"/>
  <c r="C348" i="1"/>
  <c r="B348" i="10" s="1"/>
  <c r="B348" i="1"/>
  <c r="B372" i="1"/>
  <c r="C372" i="1"/>
  <c r="B372" i="10" s="1"/>
  <c r="B376" i="1"/>
  <c r="C376" i="1"/>
  <c r="B376" i="10" s="1"/>
  <c r="B349" i="1"/>
  <c r="C349" i="1"/>
  <c r="B349" i="10" s="1"/>
  <c r="C385" i="1"/>
  <c r="B385" i="10" s="1"/>
  <c r="B385" i="1"/>
  <c r="B339" i="1"/>
  <c r="C339" i="1"/>
  <c r="B339" i="10" s="1"/>
  <c r="C375" i="1"/>
  <c r="B375" i="10" s="1"/>
  <c r="B375" i="1"/>
  <c r="B364" i="1"/>
  <c r="C364" i="1"/>
  <c r="B364" i="10" s="1"/>
  <c r="C379" i="1"/>
  <c r="B379" i="10" s="1"/>
  <c r="B379" i="1"/>
  <c r="B368" i="1"/>
  <c r="C368" i="1"/>
  <c r="B368" i="10" s="1"/>
  <c r="B370" i="1"/>
  <c r="C370" i="1"/>
  <c r="B370" i="10" s="1"/>
  <c r="C374" i="1"/>
  <c r="B374" i="10" s="1"/>
  <c r="B374" i="1"/>
  <c r="B378" i="1"/>
  <c r="C378" i="1"/>
  <c r="B378" i="10" s="1"/>
  <c r="B351" i="1"/>
  <c r="C351" i="1"/>
  <c r="B351" i="10" s="1"/>
  <c r="C387" i="1"/>
  <c r="B387" i="10" s="1"/>
  <c r="B387" i="1"/>
  <c r="B337" i="1"/>
  <c r="C337" i="1"/>
  <c r="B337" i="10" s="1"/>
  <c r="B373" i="1"/>
  <c r="C373" i="1"/>
  <c r="B373" i="10" s="1"/>
  <c r="B345" i="1"/>
  <c r="C345" i="1"/>
  <c r="B345" i="10" s="1"/>
  <c r="B71" i="1"/>
  <c r="C71" i="1"/>
  <c r="B71" i="10" s="1"/>
  <c r="C39" i="1"/>
  <c r="B39" i="10" s="1"/>
  <c r="B39" i="1"/>
  <c r="C38" i="1"/>
  <c r="B38" i="10" s="1"/>
  <c r="B38" i="1"/>
  <c r="C70" i="1"/>
  <c r="B70" i="10" s="1"/>
  <c r="B70" i="1"/>
  <c r="I489" i="10"/>
  <c r="G489" i="10"/>
  <c r="I493" i="10"/>
  <c r="F493" i="10"/>
  <c r="H493" i="10"/>
  <c r="J1542" i="10"/>
  <c r="F1542" i="10"/>
  <c r="G1542" i="10"/>
  <c r="H1546" i="10"/>
  <c r="I1546" i="10"/>
  <c r="J1550" i="10"/>
  <c r="F1550" i="10"/>
  <c r="G1550" i="10"/>
  <c r="H1640" i="10"/>
  <c r="I1640" i="10"/>
  <c r="J1644" i="10"/>
  <c r="F1644" i="10"/>
  <c r="G1644" i="10"/>
  <c r="J1926" i="10"/>
  <c r="F1926" i="10"/>
  <c r="J1934" i="10"/>
  <c r="F1934" i="10"/>
  <c r="G1934" i="10"/>
  <c r="J2024" i="10"/>
  <c r="G2024" i="10"/>
  <c r="H2030" i="10"/>
  <c r="I514" i="10"/>
  <c r="G514" i="10"/>
  <c r="F514" i="10"/>
  <c r="F1660" i="10"/>
  <c r="H505" i="10"/>
  <c r="F505" i="10"/>
  <c r="I2035" i="10"/>
  <c r="G2035" i="10"/>
  <c r="F2035" i="10"/>
  <c r="J315" i="10"/>
  <c r="G1571" i="10"/>
  <c r="H496" i="10"/>
  <c r="G496" i="10"/>
  <c r="I496" i="10"/>
  <c r="F2032" i="10"/>
  <c r="G2032" i="10"/>
  <c r="J1554" i="10"/>
  <c r="F1554" i="10"/>
  <c r="G1554" i="10"/>
  <c r="J1558" i="10"/>
  <c r="G1558" i="10"/>
  <c r="J1944" i="10"/>
  <c r="H1944" i="10"/>
  <c r="G488" i="10"/>
  <c r="I488" i="10"/>
  <c r="H492" i="10"/>
  <c r="F492" i="10"/>
  <c r="H774" i="10"/>
  <c r="I774" i="10"/>
  <c r="G1545" i="10"/>
  <c r="H1545" i="10"/>
  <c r="I1549" i="10"/>
  <c r="G1647" i="10"/>
  <c r="H1647" i="10"/>
  <c r="I2025" i="10"/>
  <c r="F295" i="10"/>
  <c r="H299" i="10"/>
  <c r="I299" i="10"/>
  <c r="J303" i="10"/>
  <c r="F303" i="10"/>
  <c r="G303" i="10"/>
  <c r="J1568" i="10"/>
  <c r="H1568" i="10"/>
  <c r="F1568" i="10"/>
  <c r="G1568" i="10"/>
  <c r="H1952" i="10"/>
  <c r="J1563" i="10"/>
  <c r="H513" i="10"/>
  <c r="G2049" i="10"/>
  <c r="H2049" i="10"/>
  <c r="F2049" i="10"/>
  <c r="G1663" i="10"/>
  <c r="H1663" i="10"/>
  <c r="F1663" i="10"/>
  <c r="H304" i="10"/>
  <c r="F306" i="10"/>
  <c r="G1953" i="10"/>
  <c r="H1953" i="10"/>
  <c r="J308" i="10"/>
  <c r="F308" i="10"/>
  <c r="I308" i="10"/>
  <c r="H310" i="10"/>
  <c r="I310" i="10"/>
  <c r="J1937" i="10"/>
  <c r="G1553" i="10"/>
  <c r="F1553" i="10"/>
  <c r="I1939" i="10"/>
  <c r="F1939" i="10"/>
  <c r="G1941" i="10"/>
  <c r="I1557" i="10"/>
  <c r="J1557" i="10"/>
  <c r="H1557" i="10"/>
  <c r="G1559" i="10"/>
  <c r="J1559" i="10"/>
  <c r="J1945" i="10"/>
  <c r="I487" i="10"/>
  <c r="H487" i="10"/>
  <c r="F487" i="10"/>
  <c r="G491" i="10"/>
  <c r="I495" i="10"/>
  <c r="H495" i="10"/>
  <c r="F495" i="10"/>
  <c r="G294" i="10"/>
  <c r="F294" i="10"/>
  <c r="J298" i="10"/>
  <c r="H298" i="10"/>
  <c r="F298" i="10"/>
  <c r="H302" i="10"/>
  <c r="F302" i="10"/>
  <c r="F1666" i="10"/>
  <c r="I2050" i="10"/>
  <c r="J1651" i="10"/>
  <c r="I497" i="10"/>
  <c r="G2033" i="10"/>
  <c r="J2033" i="10"/>
  <c r="H515" i="10"/>
  <c r="G1955" i="10"/>
  <c r="J1648" i="10"/>
  <c r="J1938" i="10"/>
  <c r="J1942" i="10"/>
  <c r="J1560" i="10"/>
  <c r="F1560" i="10"/>
  <c r="H486" i="10"/>
  <c r="F490" i="10"/>
  <c r="G490" i="10"/>
  <c r="H494" i="10"/>
  <c r="I494" i="10"/>
  <c r="I1543" i="10"/>
  <c r="F1547" i="10"/>
  <c r="H1645" i="10"/>
  <c r="I1927" i="10"/>
  <c r="J297" i="10"/>
  <c r="H297" i="10"/>
  <c r="I297" i="10"/>
  <c r="G297" i="10"/>
  <c r="J301" i="10"/>
  <c r="H301" i="10"/>
  <c r="F301" i="10"/>
  <c r="G301" i="10"/>
  <c r="J1954" i="10"/>
  <c r="J320" i="10"/>
  <c r="H320" i="10"/>
  <c r="F320" i="10"/>
  <c r="G320" i="10"/>
  <c r="I320" i="10"/>
  <c r="I1950" i="10"/>
  <c r="F1652" i="10"/>
  <c r="J1936" i="10"/>
  <c r="G1936" i="10"/>
  <c r="G1951" i="10"/>
  <c r="G1569" i="10"/>
  <c r="H316" i="10"/>
  <c r="I316" i="10"/>
  <c r="J1655" i="10"/>
  <c r="F319" i="10"/>
  <c r="F313" i="10"/>
  <c r="H311" i="10"/>
  <c r="G510" i="10"/>
  <c r="F2041" i="10"/>
  <c r="DE17" i="17"/>
  <c r="G1832" i="10"/>
  <c r="G1836" i="10"/>
  <c r="G1858" i="10"/>
  <c r="G1854" i="10"/>
  <c r="G1831" i="10"/>
  <c r="G1835" i="10"/>
  <c r="G1839" i="10"/>
  <c r="G1842" i="10"/>
  <c r="G1844" i="10"/>
  <c r="G1851" i="10"/>
  <c r="G1840" i="10"/>
  <c r="G1846" i="10"/>
  <c r="G1850" i="10"/>
  <c r="G1855" i="10"/>
  <c r="G1841" i="10"/>
  <c r="G1845" i="10"/>
  <c r="G1849" i="10"/>
  <c r="G1857" i="10"/>
  <c r="G1843" i="10"/>
  <c r="G1848" i="10"/>
  <c r="G1853" i="10"/>
  <c r="G1847" i="10"/>
  <c r="G1830" i="10"/>
  <c r="G1834" i="10"/>
  <c r="G1838" i="10"/>
  <c r="G1856" i="10"/>
  <c r="G1852" i="10"/>
  <c r="G1833" i="10"/>
  <c r="G1837" i="10"/>
  <c r="G1859" i="10"/>
  <c r="G1658" i="10"/>
  <c r="D18" i="51"/>
  <c r="DE8" i="17"/>
  <c r="DE12" i="17"/>
  <c r="B4" i="51"/>
  <c r="DE5" i="17"/>
  <c r="DE9" i="17"/>
  <c r="DE13" i="17"/>
  <c r="DE16" i="17"/>
  <c r="DE6" i="17"/>
  <c r="DE10" i="17"/>
  <c r="DE15" i="17"/>
  <c r="DE7" i="17"/>
  <c r="DE11" i="17"/>
  <c r="DE14" i="17"/>
  <c r="C20" i="17"/>
  <c r="O18" i="51"/>
  <c r="K18" i="51"/>
  <c r="D40" i="51" s="1"/>
  <c r="S20" i="17"/>
  <c r="R19" i="51" s="1"/>
  <c r="G316" i="10"/>
  <c r="H2022" i="10"/>
  <c r="F2024" i="10"/>
  <c r="J2026" i="10"/>
  <c r="I2030" i="10"/>
  <c r="I2046" i="10"/>
  <c r="H2035" i="10"/>
  <c r="J2032" i="10"/>
  <c r="F2029" i="10"/>
  <c r="G1940" i="10"/>
  <c r="F1940" i="10"/>
  <c r="J1940" i="10"/>
  <c r="I1944" i="10"/>
  <c r="I1946" i="10"/>
  <c r="H1946" i="10"/>
  <c r="H1941" i="10"/>
  <c r="F1945" i="10"/>
  <c r="I1945" i="10"/>
  <c r="I1926" i="10"/>
  <c r="H1926" i="10"/>
  <c r="I1928" i="10"/>
  <c r="G1930" i="10"/>
  <c r="F1930" i="10"/>
  <c r="J1930" i="10"/>
  <c r="I1934" i="10"/>
  <c r="H1934" i="10"/>
  <c r="H1929" i="10"/>
  <c r="G1929" i="10"/>
  <c r="I1931" i="10"/>
  <c r="G1933" i="10"/>
  <c r="F1936" i="10"/>
  <c r="H1951" i="10"/>
  <c r="F1937" i="10"/>
  <c r="I1937" i="10"/>
  <c r="J1939" i="10"/>
  <c r="J1663" i="10"/>
  <c r="J1638" i="10"/>
  <c r="H1642" i="10"/>
  <c r="I1644" i="10"/>
  <c r="H1644" i="10"/>
  <c r="G1646" i="10"/>
  <c r="J1646" i="10"/>
  <c r="G1662" i="10"/>
  <c r="J1662" i="10"/>
  <c r="I1660" i="10"/>
  <c r="H1660" i="10"/>
  <c r="H1657" i="10"/>
  <c r="H1649" i="10"/>
  <c r="G1649" i="10"/>
  <c r="F1639" i="10"/>
  <c r="J1639" i="10"/>
  <c r="I1639" i="10"/>
  <c r="G1645" i="10"/>
  <c r="F1647" i="10"/>
  <c r="J1647" i="10"/>
  <c r="F1544" i="10"/>
  <c r="I1548" i="10"/>
  <c r="I1550" i="10"/>
  <c r="H1550" i="10"/>
  <c r="F1571" i="10"/>
  <c r="I1571" i="10"/>
  <c r="H1571" i="10"/>
  <c r="F1545" i="10"/>
  <c r="J1545" i="10"/>
  <c r="I1545" i="10"/>
  <c r="J1549" i="10"/>
  <c r="F1567" i="10"/>
  <c r="H1567" i="10"/>
  <c r="I1567" i="10"/>
  <c r="I1554" i="10"/>
  <c r="H1554" i="10"/>
  <c r="F1558" i="10"/>
  <c r="J774" i="10"/>
  <c r="F774" i="10"/>
  <c r="G774" i="10"/>
  <c r="G493" i="10"/>
  <c r="F508" i="10"/>
  <c r="G505" i="10"/>
  <c r="F496" i="10"/>
  <c r="H488" i="10"/>
  <c r="I492" i="10"/>
  <c r="H514" i="10"/>
  <c r="J318" i="10"/>
  <c r="H318" i="10"/>
  <c r="G318" i="10"/>
  <c r="F318" i="10"/>
  <c r="I315" i="10"/>
  <c r="H315" i="10"/>
  <c r="G315" i="10"/>
  <c r="F315" i="10"/>
  <c r="J295" i="10"/>
  <c r="I295" i="10"/>
  <c r="G295" i="10"/>
  <c r="F297" i="10"/>
  <c r="G299" i="10"/>
  <c r="I301" i="10"/>
  <c r="I303" i="10"/>
  <c r="H306" i="10"/>
  <c r="I306" i="10"/>
  <c r="H308" i="10"/>
  <c r="G308" i="10"/>
  <c r="H294" i="10"/>
  <c r="J296" i="10"/>
  <c r="G296" i="10"/>
  <c r="F296" i="10"/>
  <c r="I296" i="10"/>
  <c r="I298" i="10"/>
  <c r="J300" i="10"/>
  <c r="H300" i="10"/>
  <c r="G300" i="10"/>
  <c r="I300" i="10"/>
  <c r="G302" i="10"/>
  <c r="J322" i="10"/>
  <c r="H322" i="10"/>
  <c r="G322" i="10"/>
  <c r="I322" i="10"/>
  <c r="J304" i="10"/>
  <c r="F304" i="10"/>
  <c r="I304" i="10"/>
  <c r="J310" i="10"/>
  <c r="G310" i="10"/>
  <c r="F310" i="10"/>
  <c r="F20" i="11"/>
  <c r="D20" i="11"/>
  <c r="B19" i="51" l="1"/>
  <c r="H71" i="10"/>
  <c r="I71" i="10"/>
  <c r="F71" i="10"/>
  <c r="J71" i="10"/>
  <c r="J422" i="10"/>
  <c r="F422" i="10"/>
  <c r="I422" i="10"/>
  <c r="H422" i="10"/>
  <c r="H759" i="10"/>
  <c r="F759" i="10"/>
  <c r="J759" i="10"/>
  <c r="I759" i="10"/>
  <c r="H755" i="10"/>
  <c r="F755" i="10"/>
  <c r="J755" i="10"/>
  <c r="I755" i="10"/>
  <c r="H769" i="10"/>
  <c r="F769" i="10"/>
  <c r="J769" i="10"/>
  <c r="I769" i="10"/>
  <c r="H728" i="10"/>
  <c r="F728" i="10"/>
  <c r="J728" i="10"/>
  <c r="I728" i="10"/>
  <c r="J725" i="10"/>
  <c r="I725" i="10"/>
  <c r="H725" i="10"/>
  <c r="F725" i="10"/>
  <c r="H753" i="10"/>
  <c r="F753" i="10"/>
  <c r="J753" i="10"/>
  <c r="I753" i="10"/>
  <c r="H771" i="10"/>
  <c r="F771" i="10"/>
  <c r="J771" i="10"/>
  <c r="I771" i="10"/>
  <c r="H767" i="10"/>
  <c r="F767" i="10"/>
  <c r="J767" i="10"/>
  <c r="I767" i="10"/>
  <c r="H732" i="10"/>
  <c r="F732" i="10"/>
  <c r="J732" i="10"/>
  <c r="I732" i="10"/>
  <c r="H736" i="10"/>
  <c r="F736" i="10"/>
  <c r="J736" i="10"/>
  <c r="I736" i="10"/>
  <c r="H738" i="10"/>
  <c r="F738" i="10"/>
  <c r="J738" i="10"/>
  <c r="I738" i="10"/>
  <c r="H712" i="10"/>
  <c r="F712" i="10"/>
  <c r="J712" i="10"/>
  <c r="I712" i="10"/>
  <c r="H742" i="10"/>
  <c r="F742" i="10"/>
  <c r="J742" i="10"/>
  <c r="I742" i="10"/>
  <c r="H765" i="10"/>
  <c r="F765" i="10"/>
  <c r="J765" i="10"/>
  <c r="I765" i="10"/>
  <c r="H720" i="10"/>
  <c r="F720" i="10"/>
  <c r="J720" i="10"/>
  <c r="I720" i="10"/>
  <c r="H761" i="10"/>
  <c r="F761" i="10"/>
  <c r="J761" i="10"/>
  <c r="I761" i="10"/>
  <c r="H757" i="10"/>
  <c r="F757" i="10"/>
  <c r="J757" i="10"/>
  <c r="I757" i="10"/>
  <c r="H730" i="10"/>
  <c r="F730" i="10"/>
  <c r="J730" i="10"/>
  <c r="I730" i="10"/>
  <c r="H722" i="10"/>
  <c r="F722" i="10"/>
  <c r="J722" i="10"/>
  <c r="I722" i="10"/>
  <c r="H734" i="10"/>
  <c r="F734" i="10"/>
  <c r="J734" i="10"/>
  <c r="I734" i="10"/>
  <c r="H751" i="10"/>
  <c r="F751" i="10"/>
  <c r="J751" i="10"/>
  <c r="I751" i="10"/>
  <c r="H749" i="10"/>
  <c r="F749" i="10"/>
  <c r="J749" i="10"/>
  <c r="I749" i="10"/>
  <c r="H747" i="10"/>
  <c r="F747" i="10"/>
  <c r="J747" i="10"/>
  <c r="I747" i="10"/>
  <c r="H763" i="10"/>
  <c r="F763" i="10"/>
  <c r="J763" i="10"/>
  <c r="I763" i="10"/>
  <c r="H718" i="10"/>
  <c r="F718" i="10"/>
  <c r="J718" i="10"/>
  <c r="I718" i="10"/>
  <c r="H716" i="10"/>
  <c r="F716" i="10"/>
  <c r="J716" i="10"/>
  <c r="I716" i="10"/>
  <c r="H714" i="10"/>
  <c r="F714" i="10"/>
  <c r="J714" i="10"/>
  <c r="I714" i="10"/>
  <c r="H744" i="10"/>
  <c r="F744" i="10"/>
  <c r="J744" i="10"/>
  <c r="I744" i="10"/>
  <c r="H710" i="10"/>
  <c r="F710" i="10"/>
  <c r="J710" i="10"/>
  <c r="I710" i="10"/>
  <c r="J944" i="10"/>
  <c r="H944" i="10"/>
  <c r="I944" i="10"/>
  <c r="F944" i="10"/>
  <c r="H946" i="10"/>
  <c r="F946" i="10"/>
  <c r="I946" i="10"/>
  <c r="J946" i="10"/>
  <c r="H950" i="10"/>
  <c r="I950" i="10"/>
  <c r="J950" i="10"/>
  <c r="F950" i="10"/>
  <c r="H931" i="10"/>
  <c r="I931" i="10"/>
  <c r="J931" i="10"/>
  <c r="F931" i="10"/>
  <c r="H913" i="10"/>
  <c r="I913" i="10"/>
  <c r="J913" i="10"/>
  <c r="F913" i="10"/>
  <c r="H942" i="10"/>
  <c r="F942" i="10"/>
  <c r="I942" i="10"/>
  <c r="J942" i="10"/>
  <c r="J940" i="10"/>
  <c r="H940" i="10"/>
  <c r="I940" i="10"/>
  <c r="F940" i="10"/>
  <c r="H938" i="10"/>
  <c r="F938" i="10"/>
  <c r="I938" i="10"/>
  <c r="J938" i="10"/>
  <c r="H948" i="10"/>
  <c r="F948" i="10"/>
  <c r="J948" i="10"/>
  <c r="I948" i="10"/>
  <c r="H915" i="10"/>
  <c r="I915" i="10"/>
  <c r="J915" i="10"/>
  <c r="F915" i="10"/>
  <c r="H958" i="10"/>
  <c r="I958" i="10"/>
  <c r="J958" i="10"/>
  <c r="F958" i="10"/>
  <c r="H962" i="10"/>
  <c r="I962" i="10"/>
  <c r="J962" i="10"/>
  <c r="F962" i="10"/>
  <c r="H911" i="10"/>
  <c r="I911" i="10"/>
  <c r="J911" i="10"/>
  <c r="F911" i="10"/>
  <c r="H907" i="10"/>
  <c r="I907" i="10"/>
  <c r="J907" i="10"/>
  <c r="F907" i="10"/>
  <c r="H937" i="10"/>
  <c r="I937" i="10"/>
  <c r="J937" i="10"/>
  <c r="F937" i="10"/>
  <c r="H903" i="10"/>
  <c r="I903" i="10"/>
  <c r="J903" i="10"/>
  <c r="F903" i="10"/>
  <c r="H954" i="10"/>
  <c r="I954" i="10"/>
  <c r="J954" i="10"/>
  <c r="F954" i="10"/>
  <c r="H927" i="10"/>
  <c r="I927" i="10"/>
  <c r="J927" i="10"/>
  <c r="F927" i="10"/>
  <c r="H923" i="10"/>
  <c r="I923" i="10"/>
  <c r="J923" i="10"/>
  <c r="F923" i="10"/>
  <c r="H917" i="10"/>
  <c r="I917" i="10"/>
  <c r="J917" i="10"/>
  <c r="F917" i="10"/>
  <c r="H921" i="10"/>
  <c r="I921" i="10"/>
  <c r="J921" i="10"/>
  <c r="F921" i="10"/>
  <c r="H952" i="10"/>
  <c r="I952" i="10"/>
  <c r="J952" i="10"/>
  <c r="F952" i="10"/>
  <c r="H925" i="10"/>
  <c r="I925" i="10"/>
  <c r="J925" i="10"/>
  <c r="F925" i="10"/>
  <c r="H929" i="10"/>
  <c r="I929" i="10"/>
  <c r="J929" i="10"/>
  <c r="F929" i="10"/>
  <c r="H919" i="10"/>
  <c r="I919" i="10"/>
  <c r="J919" i="10"/>
  <c r="F919" i="10"/>
  <c r="H956" i="10"/>
  <c r="I956" i="10"/>
  <c r="J956" i="10"/>
  <c r="F956" i="10"/>
  <c r="H960" i="10"/>
  <c r="I960" i="10"/>
  <c r="J960" i="10"/>
  <c r="F960" i="10"/>
  <c r="H909" i="10"/>
  <c r="I909" i="10"/>
  <c r="J909" i="10"/>
  <c r="F909" i="10"/>
  <c r="H905" i="10"/>
  <c r="I905" i="10"/>
  <c r="J905" i="10"/>
  <c r="F905" i="10"/>
  <c r="H935" i="10"/>
  <c r="I935" i="10"/>
  <c r="J935" i="10"/>
  <c r="F935" i="10"/>
  <c r="H1044" i="10"/>
  <c r="I1044" i="10"/>
  <c r="F1044" i="10"/>
  <c r="J1044" i="10"/>
  <c r="J1011" i="10"/>
  <c r="F1011" i="10"/>
  <c r="I1011" i="10"/>
  <c r="H1011" i="10"/>
  <c r="J1015" i="10"/>
  <c r="F1015" i="10"/>
  <c r="I1015" i="10"/>
  <c r="H1015" i="10"/>
  <c r="J1027" i="10"/>
  <c r="F1027" i="10"/>
  <c r="I1027" i="10"/>
  <c r="H1027" i="10"/>
  <c r="H1042" i="10"/>
  <c r="I1042" i="10"/>
  <c r="F1042" i="10"/>
  <c r="J1042" i="10"/>
  <c r="H1046" i="10"/>
  <c r="I1046" i="10"/>
  <c r="F1046" i="10"/>
  <c r="J1046" i="10"/>
  <c r="J1009" i="10"/>
  <c r="F1009" i="10"/>
  <c r="I1009" i="10"/>
  <c r="H1009" i="10"/>
  <c r="J1013" i="10"/>
  <c r="F1013" i="10"/>
  <c r="I1013" i="10"/>
  <c r="H1013" i="10"/>
  <c r="J1017" i="10"/>
  <c r="F1017" i="10"/>
  <c r="I1017" i="10"/>
  <c r="H1017" i="10"/>
  <c r="J1005" i="10"/>
  <c r="F1005" i="10"/>
  <c r="I1005" i="10"/>
  <c r="H1005" i="10"/>
  <c r="J1001" i="10"/>
  <c r="F1001" i="10"/>
  <c r="I1001" i="10"/>
  <c r="H1001" i="10"/>
  <c r="J1031" i="10"/>
  <c r="F1031" i="10"/>
  <c r="I1031" i="10"/>
  <c r="H1031" i="10"/>
  <c r="H1048" i="10"/>
  <c r="I1048" i="10"/>
  <c r="F1048" i="10"/>
  <c r="J1048" i="10"/>
  <c r="J1021" i="10"/>
  <c r="F1021" i="10"/>
  <c r="I1021" i="10"/>
  <c r="H1021" i="10"/>
  <c r="J1025" i="10"/>
  <c r="F1025" i="10"/>
  <c r="I1025" i="10"/>
  <c r="H1025" i="10"/>
  <c r="H1052" i="10"/>
  <c r="I1052" i="10"/>
  <c r="J1052" i="10"/>
  <c r="F1052" i="10"/>
  <c r="H1054" i="10"/>
  <c r="I1054" i="10"/>
  <c r="J1054" i="10"/>
  <c r="F1054" i="10"/>
  <c r="H1056" i="10"/>
  <c r="I1056" i="10"/>
  <c r="J1056" i="10"/>
  <c r="F1056" i="10"/>
  <c r="H1058" i="10"/>
  <c r="I1058" i="10"/>
  <c r="J1058" i="10"/>
  <c r="F1058" i="10"/>
  <c r="H1038" i="10"/>
  <c r="I1038" i="10"/>
  <c r="F1038" i="10"/>
  <c r="J1038" i="10"/>
  <c r="H1036" i="10"/>
  <c r="I1036" i="10"/>
  <c r="J1036" i="10"/>
  <c r="F1036" i="10"/>
  <c r="H1034" i="10"/>
  <c r="I1034" i="10"/>
  <c r="J1034" i="10"/>
  <c r="F1034" i="10"/>
  <c r="H1040" i="10"/>
  <c r="I1040" i="10"/>
  <c r="F1040" i="10"/>
  <c r="J1040" i="10"/>
  <c r="H1050" i="10"/>
  <c r="I1050" i="10"/>
  <c r="J1050" i="10"/>
  <c r="F1050" i="10"/>
  <c r="J1023" i="10"/>
  <c r="F1023" i="10"/>
  <c r="I1023" i="10"/>
  <c r="H1023" i="10"/>
  <c r="J1019" i="10"/>
  <c r="F1019" i="10"/>
  <c r="I1019" i="10"/>
  <c r="H1019" i="10"/>
  <c r="J1007" i="10"/>
  <c r="F1007" i="10"/>
  <c r="I1007" i="10"/>
  <c r="H1007" i="10"/>
  <c r="J1003" i="10"/>
  <c r="F1003" i="10"/>
  <c r="I1003" i="10"/>
  <c r="H1003" i="10"/>
  <c r="J1033" i="10"/>
  <c r="F1033" i="10"/>
  <c r="I1033" i="10"/>
  <c r="H1033" i="10"/>
  <c r="J999" i="10"/>
  <c r="F999" i="10"/>
  <c r="I999" i="10"/>
  <c r="H999" i="10"/>
  <c r="F1144" i="10"/>
  <c r="H1144" i="10"/>
  <c r="I1144" i="10"/>
  <c r="J1144" i="10"/>
  <c r="F1140" i="10"/>
  <c r="H1140" i="10"/>
  <c r="I1140" i="10"/>
  <c r="J1140" i="10"/>
  <c r="F1115" i="10"/>
  <c r="H1115" i="10"/>
  <c r="I1115" i="10"/>
  <c r="J1115" i="10"/>
  <c r="F1105" i="10"/>
  <c r="H1105" i="10"/>
  <c r="I1105" i="10"/>
  <c r="J1105" i="10"/>
  <c r="F1119" i="10"/>
  <c r="H1119" i="10"/>
  <c r="I1119" i="10"/>
  <c r="J1119" i="10"/>
  <c r="F1138" i="10"/>
  <c r="H1138" i="10"/>
  <c r="I1138" i="10"/>
  <c r="J1138" i="10"/>
  <c r="F1123" i="10"/>
  <c r="H1123" i="10"/>
  <c r="I1123" i="10"/>
  <c r="J1123" i="10"/>
  <c r="F1148" i="10"/>
  <c r="H1148" i="10"/>
  <c r="I1148" i="10"/>
  <c r="J1148" i="10"/>
  <c r="F1101" i="10"/>
  <c r="H1101" i="10"/>
  <c r="I1101" i="10"/>
  <c r="J1101" i="10"/>
  <c r="F1097" i="10"/>
  <c r="H1097" i="10"/>
  <c r="I1097" i="10"/>
  <c r="J1097" i="10"/>
  <c r="F1127" i="10"/>
  <c r="H1127" i="10"/>
  <c r="I1127" i="10"/>
  <c r="J1127" i="10"/>
  <c r="F1113" i="10"/>
  <c r="H1113" i="10"/>
  <c r="I1113" i="10"/>
  <c r="J1113" i="10"/>
  <c r="F1109" i="10"/>
  <c r="H1109" i="10"/>
  <c r="I1109" i="10"/>
  <c r="J1109" i="10"/>
  <c r="F1111" i="10"/>
  <c r="H1111" i="10"/>
  <c r="I1111" i="10"/>
  <c r="J1111" i="10"/>
  <c r="F1107" i="10"/>
  <c r="H1107" i="10"/>
  <c r="I1107" i="10"/>
  <c r="J1107" i="10"/>
  <c r="F1121" i="10"/>
  <c r="H1121" i="10"/>
  <c r="I1121" i="10"/>
  <c r="J1121" i="10"/>
  <c r="F1117" i="10"/>
  <c r="H1117" i="10"/>
  <c r="I1117" i="10"/>
  <c r="J1117" i="10"/>
  <c r="F1136" i="10"/>
  <c r="H1136" i="10"/>
  <c r="I1136" i="10"/>
  <c r="J1136" i="10"/>
  <c r="F1134" i="10"/>
  <c r="H1134" i="10"/>
  <c r="I1134" i="10"/>
  <c r="J1134" i="10"/>
  <c r="F1132" i="10"/>
  <c r="H1132" i="10"/>
  <c r="I1132" i="10"/>
  <c r="J1132" i="10"/>
  <c r="F1130" i="10"/>
  <c r="H1130" i="10"/>
  <c r="I1130" i="10"/>
  <c r="J1130" i="10"/>
  <c r="F1146" i="10"/>
  <c r="H1146" i="10"/>
  <c r="I1146" i="10"/>
  <c r="J1146" i="10"/>
  <c r="F1142" i="10"/>
  <c r="H1142" i="10"/>
  <c r="I1142" i="10"/>
  <c r="J1142" i="10"/>
  <c r="F1150" i="10"/>
  <c r="H1150" i="10"/>
  <c r="I1150" i="10"/>
  <c r="J1150" i="10"/>
  <c r="F1152" i="10"/>
  <c r="H1152" i="10"/>
  <c r="I1152" i="10"/>
  <c r="J1152" i="10"/>
  <c r="F1154" i="10"/>
  <c r="H1154" i="10"/>
  <c r="I1154" i="10"/>
  <c r="J1154" i="10"/>
  <c r="F1103" i="10"/>
  <c r="H1103" i="10"/>
  <c r="I1103" i="10"/>
  <c r="J1103" i="10"/>
  <c r="F1099" i="10"/>
  <c r="H1099" i="10"/>
  <c r="I1099" i="10"/>
  <c r="J1099" i="10"/>
  <c r="F1129" i="10"/>
  <c r="H1129" i="10"/>
  <c r="I1129" i="10"/>
  <c r="J1129" i="10"/>
  <c r="F1095" i="10"/>
  <c r="H1095" i="10"/>
  <c r="I1095" i="10"/>
  <c r="J1095" i="10"/>
  <c r="H1242" i="10"/>
  <c r="I1242" i="10"/>
  <c r="J1242" i="10"/>
  <c r="F1242" i="10"/>
  <c r="J1205" i="10"/>
  <c r="F1205" i="10"/>
  <c r="I1205" i="10"/>
  <c r="H1205" i="10"/>
  <c r="H1246" i="10"/>
  <c r="I1246" i="10"/>
  <c r="J1246" i="10"/>
  <c r="F1246" i="10"/>
  <c r="H1230" i="10"/>
  <c r="I1230" i="10"/>
  <c r="J1230" i="10"/>
  <c r="F1230" i="10"/>
  <c r="H1238" i="10"/>
  <c r="I1238" i="10"/>
  <c r="J1238" i="10"/>
  <c r="F1238" i="10"/>
  <c r="J1219" i="10"/>
  <c r="F1219" i="10"/>
  <c r="I1219" i="10"/>
  <c r="H1219" i="10"/>
  <c r="H1250" i="10"/>
  <c r="I1250" i="10"/>
  <c r="J1250" i="10"/>
  <c r="F1250" i="10"/>
  <c r="H1236" i="10"/>
  <c r="I1236" i="10"/>
  <c r="J1236" i="10"/>
  <c r="F1236" i="10"/>
  <c r="J1217" i="10"/>
  <c r="F1217" i="10"/>
  <c r="I1217" i="10"/>
  <c r="H1217" i="10"/>
  <c r="J1203" i="10"/>
  <c r="F1203" i="10"/>
  <c r="I1203" i="10"/>
  <c r="H1203" i="10"/>
  <c r="J1229" i="10"/>
  <c r="F1229" i="10"/>
  <c r="I1229" i="10"/>
  <c r="H1229" i="10"/>
  <c r="J1227" i="10"/>
  <c r="F1227" i="10"/>
  <c r="I1227" i="10"/>
  <c r="H1227" i="10"/>
  <c r="J1225" i="10"/>
  <c r="F1225" i="10"/>
  <c r="I1225" i="10"/>
  <c r="H1225" i="10"/>
  <c r="H1234" i="10"/>
  <c r="I1234" i="10"/>
  <c r="J1234" i="10"/>
  <c r="F1234" i="10"/>
  <c r="J1215" i="10"/>
  <c r="F1215" i="10"/>
  <c r="I1215" i="10"/>
  <c r="H1215" i="10"/>
  <c r="J1209" i="10"/>
  <c r="F1209" i="10"/>
  <c r="I1209" i="10"/>
  <c r="H1209" i="10"/>
  <c r="H1244" i="10"/>
  <c r="I1244" i="10"/>
  <c r="J1244" i="10"/>
  <c r="F1244" i="10"/>
  <c r="H1198" i="10"/>
  <c r="I1198" i="10"/>
  <c r="J1198" i="10"/>
  <c r="F1198" i="10"/>
  <c r="H1196" i="10"/>
  <c r="I1196" i="10"/>
  <c r="J1196" i="10"/>
  <c r="F1196" i="10"/>
  <c r="H1194" i="10"/>
  <c r="I1194" i="10"/>
  <c r="J1194" i="10"/>
  <c r="F1194" i="10"/>
  <c r="H1192" i="10"/>
  <c r="I1192" i="10"/>
  <c r="J1192" i="10"/>
  <c r="F1192" i="10"/>
  <c r="H1190" i="10"/>
  <c r="I1190" i="10"/>
  <c r="J1190" i="10"/>
  <c r="F1190" i="10"/>
  <c r="J1201" i="10"/>
  <c r="F1201" i="10"/>
  <c r="I1201" i="10"/>
  <c r="H1201" i="10"/>
  <c r="H1248" i="10"/>
  <c r="I1248" i="10"/>
  <c r="J1248" i="10"/>
  <c r="F1248" i="10"/>
  <c r="H1232" i="10"/>
  <c r="I1232" i="10"/>
  <c r="J1232" i="10"/>
  <c r="F1232" i="10"/>
  <c r="H1240" i="10"/>
  <c r="I1240" i="10"/>
  <c r="J1240" i="10"/>
  <c r="F1240" i="10"/>
  <c r="J1213" i="10"/>
  <c r="F1213" i="10"/>
  <c r="I1213" i="10"/>
  <c r="H1213" i="10"/>
  <c r="J1211" i="10"/>
  <c r="F1211" i="10"/>
  <c r="I1211" i="10"/>
  <c r="H1211" i="10"/>
  <c r="J1207" i="10"/>
  <c r="F1207" i="10"/>
  <c r="I1207" i="10"/>
  <c r="H1207" i="10"/>
  <c r="J1223" i="10"/>
  <c r="F1223" i="10"/>
  <c r="I1223" i="10"/>
  <c r="H1223" i="10"/>
  <c r="J1330" i="10"/>
  <c r="I1330" i="10"/>
  <c r="G1330" i="10"/>
  <c r="J1306" i="10"/>
  <c r="G1306" i="10"/>
  <c r="I1306" i="10"/>
  <c r="G1297" i="10"/>
  <c r="I1297" i="10"/>
  <c r="J1297" i="10"/>
  <c r="G1301" i="10"/>
  <c r="I1301" i="10"/>
  <c r="J1301" i="10"/>
  <c r="I1342" i="10"/>
  <c r="J1342" i="10"/>
  <c r="G1342" i="10"/>
  <c r="G1344" i="10"/>
  <c r="I1344" i="10"/>
  <c r="J1344" i="10"/>
  <c r="I1346" i="10"/>
  <c r="J1346" i="10"/>
  <c r="G1346" i="10"/>
  <c r="J1326" i="10"/>
  <c r="G1326" i="10"/>
  <c r="I1326" i="10"/>
  <c r="I1328" i="10"/>
  <c r="J1328" i="10"/>
  <c r="G1328" i="10"/>
  <c r="I1304" i="10"/>
  <c r="J1304" i="10"/>
  <c r="G1304" i="10"/>
  <c r="G1309" i="10"/>
  <c r="I1309" i="10"/>
  <c r="J1309" i="10"/>
  <c r="I1299" i="10"/>
  <c r="J1299" i="10"/>
  <c r="G1299" i="10"/>
  <c r="I1303" i="10"/>
  <c r="J1303" i="10"/>
  <c r="G1303" i="10"/>
  <c r="G1293" i="10"/>
  <c r="I1293" i="10"/>
  <c r="J1293" i="10"/>
  <c r="I1323" i="10"/>
  <c r="J1323" i="10"/>
  <c r="G1323" i="10"/>
  <c r="G1289" i="10"/>
  <c r="I1289" i="10"/>
  <c r="J1289" i="10"/>
  <c r="I1287" i="10"/>
  <c r="J1287" i="10"/>
  <c r="G1287" i="10"/>
  <c r="I1315" i="10"/>
  <c r="J1315" i="10"/>
  <c r="G1315" i="10"/>
  <c r="I1334" i="10"/>
  <c r="J1334" i="10"/>
  <c r="G1334" i="10"/>
  <c r="I1338" i="10"/>
  <c r="J1338" i="10"/>
  <c r="G1338" i="10"/>
  <c r="I1311" i="10"/>
  <c r="J1311" i="10"/>
  <c r="G1311" i="10"/>
  <c r="G1340" i="10"/>
  <c r="I1340" i="10"/>
  <c r="J1340" i="10"/>
  <c r="G1332" i="10"/>
  <c r="I1332" i="10"/>
  <c r="J1332" i="10"/>
  <c r="G1336" i="10"/>
  <c r="I1336" i="10"/>
  <c r="J1336" i="10"/>
  <c r="G1313" i="10"/>
  <c r="I1313" i="10"/>
  <c r="J1313" i="10"/>
  <c r="I1307" i="10"/>
  <c r="J1307" i="10"/>
  <c r="G1307" i="10"/>
  <c r="I1295" i="10"/>
  <c r="J1295" i="10"/>
  <c r="G1295" i="10"/>
  <c r="G1325" i="10"/>
  <c r="I1325" i="10"/>
  <c r="J1325" i="10"/>
  <c r="I1291" i="10"/>
  <c r="J1291" i="10"/>
  <c r="G1291" i="10"/>
  <c r="G1321" i="10"/>
  <c r="I1321" i="10"/>
  <c r="J1321" i="10"/>
  <c r="I1319" i="10"/>
  <c r="J1319" i="10"/>
  <c r="G1319" i="10"/>
  <c r="I1434" i="10"/>
  <c r="J1434" i="10"/>
  <c r="G1434" i="10"/>
  <c r="I1426" i="10"/>
  <c r="J1426" i="10"/>
  <c r="G1426" i="10"/>
  <c r="G1392" i="10"/>
  <c r="I1392" i="10"/>
  <c r="J1392" i="10"/>
  <c r="I1398" i="10"/>
  <c r="J1398" i="10"/>
  <c r="G1398" i="10"/>
  <c r="J1399" i="10"/>
  <c r="G1399" i="10"/>
  <c r="I1399" i="10"/>
  <c r="J1411" i="10"/>
  <c r="G1411" i="10"/>
  <c r="I1411" i="10"/>
  <c r="I1409" i="10"/>
  <c r="J1409" i="10"/>
  <c r="G1409" i="10"/>
  <c r="I1405" i="10"/>
  <c r="J1405" i="10"/>
  <c r="G1405" i="10"/>
  <c r="G1396" i="10"/>
  <c r="I1396" i="10"/>
  <c r="J1396" i="10"/>
  <c r="I1438" i="10"/>
  <c r="J1438" i="10"/>
  <c r="G1438" i="10"/>
  <c r="J1391" i="10"/>
  <c r="G1391" i="10"/>
  <c r="I1391" i="10"/>
  <c r="I1389" i="10"/>
  <c r="J1389" i="10"/>
  <c r="G1389" i="10"/>
  <c r="J1419" i="10"/>
  <c r="G1419" i="10"/>
  <c r="I1419" i="10"/>
  <c r="I1385" i="10"/>
  <c r="J1385" i="10"/>
  <c r="G1385" i="10"/>
  <c r="J1415" i="10"/>
  <c r="G1415" i="10"/>
  <c r="I1415" i="10"/>
  <c r="J1407" i="10"/>
  <c r="G1407" i="10"/>
  <c r="I1407" i="10"/>
  <c r="I1394" i="10"/>
  <c r="J1394" i="10"/>
  <c r="G1394" i="10"/>
  <c r="J1403" i="10"/>
  <c r="G1403" i="10"/>
  <c r="I1403" i="10"/>
  <c r="I1401" i="10"/>
  <c r="J1401" i="10"/>
  <c r="G1401" i="10"/>
  <c r="I1430" i="10"/>
  <c r="J1430" i="10"/>
  <c r="G1430" i="10"/>
  <c r="G1432" i="10"/>
  <c r="I1432" i="10"/>
  <c r="J1432" i="10"/>
  <c r="G1428" i="10"/>
  <c r="I1428" i="10"/>
  <c r="J1428" i="10"/>
  <c r="G1436" i="10"/>
  <c r="I1436" i="10"/>
  <c r="J1436" i="10"/>
  <c r="G1440" i="10"/>
  <c r="I1440" i="10"/>
  <c r="J1440" i="10"/>
  <c r="I1442" i="10"/>
  <c r="J1442" i="10"/>
  <c r="G1442" i="10"/>
  <c r="J1423" i="10"/>
  <c r="G1423" i="10"/>
  <c r="I1423" i="10"/>
  <c r="I1421" i="10"/>
  <c r="J1421" i="10"/>
  <c r="G1421" i="10"/>
  <c r="J1387" i="10"/>
  <c r="G1387" i="10"/>
  <c r="I1387" i="10"/>
  <c r="I1417" i="10"/>
  <c r="J1417" i="10"/>
  <c r="G1417" i="10"/>
  <c r="J1383" i="10"/>
  <c r="G1383" i="10"/>
  <c r="I1383" i="10"/>
  <c r="J1808" i="10"/>
  <c r="F1808" i="10"/>
  <c r="I1808" i="10"/>
  <c r="H1808" i="10"/>
  <c r="J1812" i="10"/>
  <c r="F1812" i="10"/>
  <c r="I1812" i="10"/>
  <c r="H1812" i="10"/>
  <c r="H1789" i="10"/>
  <c r="I1789" i="10"/>
  <c r="J1789" i="10"/>
  <c r="F1789" i="10"/>
  <c r="H1787" i="10"/>
  <c r="I1787" i="10"/>
  <c r="J1787" i="10"/>
  <c r="F1787" i="10"/>
  <c r="H1779" i="10"/>
  <c r="I1779" i="10"/>
  <c r="J1779" i="10"/>
  <c r="F1779" i="10"/>
  <c r="H1783" i="10"/>
  <c r="I1783" i="10"/>
  <c r="J1783" i="10"/>
  <c r="F1783" i="10"/>
  <c r="J1806" i="10"/>
  <c r="F1806" i="10"/>
  <c r="I1806" i="10"/>
  <c r="H1806" i="10"/>
  <c r="J1802" i="10"/>
  <c r="F1802" i="10"/>
  <c r="I1802" i="10"/>
  <c r="H1802" i="10"/>
  <c r="H1795" i="10"/>
  <c r="I1795" i="10"/>
  <c r="J1795" i="10"/>
  <c r="F1795" i="10"/>
  <c r="J1810" i="10"/>
  <c r="F1810" i="10"/>
  <c r="I1810" i="10"/>
  <c r="H1810" i="10"/>
  <c r="J1814" i="10"/>
  <c r="F1814" i="10"/>
  <c r="I1814" i="10"/>
  <c r="H1814" i="10"/>
  <c r="H1791" i="10"/>
  <c r="I1791" i="10"/>
  <c r="J1791" i="10"/>
  <c r="F1791" i="10"/>
  <c r="H1777" i="10"/>
  <c r="I1777" i="10"/>
  <c r="J1777" i="10"/>
  <c r="F1777" i="10"/>
  <c r="H1781" i="10"/>
  <c r="I1781" i="10"/>
  <c r="J1781" i="10"/>
  <c r="F1781" i="10"/>
  <c r="H1820" i="10"/>
  <c r="F1820" i="10"/>
  <c r="J1820" i="10"/>
  <c r="I1820" i="10"/>
  <c r="H1822" i="10"/>
  <c r="I1822" i="10"/>
  <c r="J1822" i="10"/>
  <c r="F1822" i="10"/>
  <c r="H1824" i="10"/>
  <c r="I1824" i="10"/>
  <c r="J1824" i="10"/>
  <c r="F1824" i="10"/>
  <c r="H1826" i="10"/>
  <c r="I1826" i="10"/>
  <c r="J1826" i="10"/>
  <c r="F1826" i="10"/>
  <c r="H1801" i="10"/>
  <c r="I1801" i="10"/>
  <c r="J1801" i="10"/>
  <c r="F1801" i="10"/>
  <c r="H1799" i="10"/>
  <c r="I1799" i="10"/>
  <c r="J1799" i="10"/>
  <c r="F1799" i="10"/>
  <c r="J1804" i="10"/>
  <c r="F1804" i="10"/>
  <c r="I1804" i="10"/>
  <c r="H1804" i="10"/>
  <c r="J1816" i="10"/>
  <c r="F1816" i="10"/>
  <c r="I1816" i="10"/>
  <c r="H1816" i="10"/>
  <c r="H1793" i="10"/>
  <c r="I1793" i="10"/>
  <c r="J1793" i="10"/>
  <c r="F1793" i="10"/>
  <c r="J1818" i="10"/>
  <c r="F1818" i="10"/>
  <c r="I1818" i="10"/>
  <c r="H1818" i="10"/>
  <c r="H1785" i="10"/>
  <c r="I1785" i="10"/>
  <c r="J1785" i="10"/>
  <c r="F1785" i="10"/>
  <c r="H1775" i="10"/>
  <c r="I1775" i="10"/>
  <c r="J1775" i="10"/>
  <c r="F1775" i="10"/>
  <c r="H1773" i="10"/>
  <c r="I1773" i="10"/>
  <c r="J1773" i="10"/>
  <c r="F1773" i="10"/>
  <c r="H1771" i="10"/>
  <c r="I1771" i="10"/>
  <c r="J1771" i="10"/>
  <c r="F1771" i="10"/>
  <c r="H1769" i="10"/>
  <c r="I1769" i="10"/>
  <c r="J1769" i="10"/>
  <c r="F1769" i="10"/>
  <c r="H1767" i="10"/>
  <c r="I1767" i="10"/>
  <c r="J1767" i="10"/>
  <c r="F1767" i="10"/>
  <c r="J1889" i="10"/>
  <c r="F1889" i="10"/>
  <c r="I1889" i="10"/>
  <c r="H1889" i="10"/>
  <c r="H1916" i="10"/>
  <c r="I1916" i="10"/>
  <c r="J1916" i="10"/>
  <c r="F1916" i="10"/>
  <c r="H1920" i="10"/>
  <c r="F1920" i="10"/>
  <c r="I1920" i="10"/>
  <c r="J1920" i="10"/>
  <c r="H1902" i="10"/>
  <c r="I1902" i="10"/>
  <c r="J1902" i="10"/>
  <c r="F1902" i="10"/>
  <c r="H1868" i="10"/>
  <c r="I1868" i="10"/>
  <c r="J1868" i="10"/>
  <c r="F1868" i="10"/>
  <c r="H1864" i="10"/>
  <c r="I1864" i="10"/>
  <c r="J1864" i="10"/>
  <c r="F1864" i="10"/>
  <c r="H1862" i="10"/>
  <c r="I1862" i="10"/>
  <c r="J1862" i="10"/>
  <c r="F1862" i="10"/>
  <c r="J1879" i="10"/>
  <c r="F1879" i="10"/>
  <c r="I1879" i="10"/>
  <c r="H1879" i="10"/>
  <c r="J1885" i="10"/>
  <c r="F1885" i="10"/>
  <c r="I1885" i="10"/>
  <c r="H1885" i="10"/>
  <c r="H1912" i="10"/>
  <c r="I1912" i="10"/>
  <c r="J1912" i="10"/>
  <c r="F1912" i="10"/>
  <c r="J1881" i="10"/>
  <c r="F1881" i="10"/>
  <c r="I1881" i="10"/>
  <c r="H1881" i="10"/>
  <c r="J1873" i="10"/>
  <c r="F1873" i="10"/>
  <c r="I1873" i="10"/>
  <c r="H1873" i="10"/>
  <c r="H1910" i="10"/>
  <c r="I1910" i="10"/>
  <c r="J1910" i="10"/>
  <c r="F1910" i="10"/>
  <c r="H1906" i="10"/>
  <c r="I1906" i="10"/>
  <c r="J1906" i="10"/>
  <c r="F1906" i="10"/>
  <c r="J1899" i="10"/>
  <c r="F1899" i="10"/>
  <c r="I1899" i="10"/>
  <c r="H1899" i="10"/>
  <c r="J1897" i="10"/>
  <c r="F1897" i="10"/>
  <c r="I1897" i="10"/>
  <c r="H1897" i="10"/>
  <c r="J1895" i="10"/>
  <c r="F1895" i="10"/>
  <c r="I1895" i="10"/>
  <c r="H1895" i="10"/>
  <c r="J1891" i="10"/>
  <c r="F1891" i="10"/>
  <c r="I1891" i="10"/>
  <c r="H1891" i="10"/>
  <c r="H1908" i="10"/>
  <c r="I1908" i="10"/>
  <c r="J1908" i="10"/>
  <c r="F1908" i="10"/>
  <c r="H1918" i="10"/>
  <c r="I1918" i="10"/>
  <c r="J1918" i="10"/>
  <c r="F1918" i="10"/>
  <c r="H1922" i="10"/>
  <c r="I1922" i="10"/>
  <c r="J1922" i="10"/>
  <c r="F1922" i="10"/>
  <c r="H1870" i="10"/>
  <c r="I1870" i="10"/>
  <c r="J1870" i="10"/>
  <c r="F1870" i="10"/>
  <c r="H1866" i="10"/>
  <c r="I1866" i="10"/>
  <c r="J1866" i="10"/>
  <c r="F1866" i="10"/>
  <c r="J1875" i="10"/>
  <c r="F1875" i="10"/>
  <c r="I1875" i="10"/>
  <c r="H1875" i="10"/>
  <c r="J1877" i="10"/>
  <c r="F1877" i="10"/>
  <c r="I1877" i="10"/>
  <c r="H1877" i="10"/>
  <c r="J1887" i="10"/>
  <c r="F1887" i="10"/>
  <c r="I1887" i="10"/>
  <c r="H1887" i="10"/>
  <c r="H1914" i="10"/>
  <c r="I1914" i="10"/>
  <c r="J1914" i="10"/>
  <c r="F1914" i="10"/>
  <c r="H1904" i="10"/>
  <c r="I1904" i="10"/>
  <c r="J1904" i="10"/>
  <c r="F1904" i="10"/>
  <c r="J1883" i="10"/>
  <c r="F1883" i="10"/>
  <c r="I1883" i="10"/>
  <c r="H1883" i="10"/>
  <c r="J658" i="10"/>
  <c r="F658" i="10"/>
  <c r="I658" i="10"/>
  <c r="H658" i="10"/>
  <c r="J662" i="10"/>
  <c r="F662" i="10"/>
  <c r="I662" i="10"/>
  <c r="H662" i="10"/>
  <c r="J639" i="10"/>
  <c r="F639" i="10"/>
  <c r="H639" i="10"/>
  <c r="I639" i="10"/>
  <c r="J625" i="10"/>
  <c r="F625" i="10"/>
  <c r="H625" i="10"/>
  <c r="I625" i="10"/>
  <c r="J629" i="10"/>
  <c r="F629" i="10"/>
  <c r="H629" i="10"/>
  <c r="I629" i="10"/>
  <c r="J633" i="10"/>
  <c r="F633" i="10"/>
  <c r="H633" i="10"/>
  <c r="I633" i="10"/>
  <c r="J668" i="10"/>
  <c r="F668" i="10"/>
  <c r="I668" i="10"/>
  <c r="H668" i="10"/>
  <c r="J670" i="10"/>
  <c r="F670" i="10"/>
  <c r="I670" i="10"/>
  <c r="H670" i="10"/>
  <c r="J672" i="10"/>
  <c r="F672" i="10"/>
  <c r="I672" i="10"/>
  <c r="H672" i="10"/>
  <c r="J674" i="10"/>
  <c r="F674" i="10"/>
  <c r="I674" i="10"/>
  <c r="H674" i="10"/>
  <c r="J660" i="10"/>
  <c r="F660" i="10"/>
  <c r="I660" i="10"/>
  <c r="H660" i="10"/>
  <c r="J635" i="10"/>
  <c r="F635" i="10"/>
  <c r="H635" i="10"/>
  <c r="I635" i="10"/>
  <c r="J631" i="10"/>
  <c r="F631" i="10"/>
  <c r="H631" i="10"/>
  <c r="I631" i="10"/>
  <c r="J649" i="10"/>
  <c r="F649" i="10"/>
  <c r="H649" i="10"/>
  <c r="I649" i="10"/>
  <c r="J622" i="10"/>
  <c r="F622" i="10"/>
  <c r="I622" i="10"/>
  <c r="H622" i="10"/>
  <c r="J652" i="10"/>
  <c r="F652" i="10"/>
  <c r="I652" i="10"/>
  <c r="H652" i="10"/>
  <c r="J618" i="10"/>
  <c r="F618" i="10"/>
  <c r="I618" i="10"/>
  <c r="H618" i="10"/>
  <c r="J614" i="10"/>
  <c r="F614" i="10"/>
  <c r="I614" i="10"/>
  <c r="H614" i="10"/>
  <c r="J666" i="10"/>
  <c r="F666" i="10"/>
  <c r="I666" i="10"/>
  <c r="H666" i="10"/>
  <c r="J643" i="10"/>
  <c r="F643" i="10"/>
  <c r="H643" i="10"/>
  <c r="I643" i="10"/>
  <c r="J656" i="10"/>
  <c r="F656" i="10"/>
  <c r="I656" i="10"/>
  <c r="H656" i="10"/>
  <c r="J664" i="10"/>
  <c r="F664" i="10"/>
  <c r="I664" i="10"/>
  <c r="H664" i="10"/>
  <c r="J637" i="10"/>
  <c r="F637" i="10"/>
  <c r="H637" i="10"/>
  <c r="I637" i="10"/>
  <c r="J641" i="10"/>
  <c r="F641" i="10"/>
  <c r="H641" i="10"/>
  <c r="I641" i="10"/>
  <c r="J627" i="10"/>
  <c r="F627" i="10"/>
  <c r="H627" i="10"/>
  <c r="I627" i="10"/>
  <c r="J623" i="10"/>
  <c r="F623" i="10"/>
  <c r="H623" i="10"/>
  <c r="I623" i="10"/>
  <c r="J647" i="10"/>
  <c r="F647" i="10"/>
  <c r="H647" i="10"/>
  <c r="I647" i="10"/>
  <c r="J654" i="10"/>
  <c r="F654" i="10"/>
  <c r="I654" i="10"/>
  <c r="H654" i="10"/>
  <c r="J620" i="10"/>
  <c r="F620" i="10"/>
  <c r="I620" i="10"/>
  <c r="H620" i="10"/>
  <c r="J616" i="10"/>
  <c r="F616" i="10"/>
  <c r="I616" i="10"/>
  <c r="H616" i="10"/>
  <c r="G1868" i="10"/>
  <c r="G1866" i="10"/>
  <c r="G1864" i="10"/>
  <c r="G1885" i="10"/>
  <c r="G1875" i="10"/>
  <c r="G1881" i="10"/>
  <c r="G1873" i="10"/>
  <c r="G1891" i="10"/>
  <c r="G1920" i="10"/>
  <c r="G1870" i="10"/>
  <c r="G1879" i="10"/>
  <c r="G1889" i="10"/>
  <c r="G1877" i="10"/>
  <c r="G1883" i="10"/>
  <c r="G1862" i="10"/>
  <c r="I373" i="10"/>
  <c r="J373" i="10"/>
  <c r="J341" i="10"/>
  <c r="F373" i="10"/>
  <c r="F387" i="10"/>
  <c r="F355" i="10"/>
  <c r="G387" i="10"/>
  <c r="J378" i="10"/>
  <c r="J346" i="10"/>
  <c r="F378" i="10"/>
  <c r="F346" i="10"/>
  <c r="G378" i="10"/>
  <c r="G346" i="10"/>
  <c r="G375" i="10"/>
  <c r="G343" i="10"/>
  <c r="H375" i="10"/>
  <c r="I385" i="10"/>
  <c r="J385" i="10"/>
  <c r="J353" i="10"/>
  <c r="F385" i="10"/>
  <c r="F353" i="10"/>
  <c r="H376" i="10"/>
  <c r="H344" i="10"/>
  <c r="I376" i="10"/>
  <c r="I344" i="10"/>
  <c r="I386" i="10"/>
  <c r="H386" i="10"/>
  <c r="G386" i="10"/>
  <c r="G354" i="10"/>
  <c r="G367" i="10"/>
  <c r="H367" i="10"/>
  <c r="H335" i="10"/>
  <c r="I361" i="10"/>
  <c r="I329" i="10"/>
  <c r="J361" i="10"/>
  <c r="J329" i="10"/>
  <c r="F361" i="10"/>
  <c r="G363" i="10"/>
  <c r="G331" i="10"/>
  <c r="H363" i="10"/>
  <c r="J374" i="10"/>
  <c r="F374" i="10"/>
  <c r="G374" i="10"/>
  <c r="H370" i="10"/>
  <c r="I370" i="10"/>
  <c r="I338" i="10"/>
  <c r="J368" i="10"/>
  <c r="J336" i="10"/>
  <c r="F368" i="10"/>
  <c r="F336" i="10"/>
  <c r="G368" i="10"/>
  <c r="G379" i="10"/>
  <c r="H379" i="10"/>
  <c r="J366" i="10"/>
  <c r="F366" i="10"/>
  <c r="F334" i="10"/>
  <c r="G366" i="10"/>
  <c r="H364" i="10"/>
  <c r="I364" i="10"/>
  <c r="I332" i="10"/>
  <c r="J362" i="10"/>
  <c r="J330" i="10"/>
  <c r="F362" i="10"/>
  <c r="F330" i="10"/>
  <c r="G362" i="10"/>
  <c r="G330" i="10"/>
  <c r="H360" i="10"/>
  <c r="I360" i="10"/>
  <c r="J358" i="10"/>
  <c r="J326" i="10"/>
  <c r="F358" i="10"/>
  <c r="G358" i="10"/>
  <c r="G326" i="10"/>
  <c r="G377" i="10"/>
  <c r="G345" i="10"/>
  <c r="H377" i="10"/>
  <c r="H345" i="10"/>
  <c r="I369" i="10"/>
  <c r="J369" i="10"/>
  <c r="J337" i="10"/>
  <c r="F369" i="10"/>
  <c r="F337" i="10"/>
  <c r="G383" i="10"/>
  <c r="G351" i="10"/>
  <c r="H383" i="10"/>
  <c r="H351" i="10"/>
  <c r="I371" i="10"/>
  <c r="I339" i="10"/>
  <c r="J371" i="10"/>
  <c r="F371" i="10"/>
  <c r="F339" i="10"/>
  <c r="G381" i="10"/>
  <c r="H381" i="10"/>
  <c r="H349" i="10"/>
  <c r="J380" i="10"/>
  <c r="F380" i="10"/>
  <c r="F348" i="10"/>
  <c r="G380" i="10"/>
  <c r="G365" i="10"/>
  <c r="G333" i="10"/>
  <c r="H365" i="10"/>
  <c r="I359" i="10"/>
  <c r="I327" i="10"/>
  <c r="J359" i="10"/>
  <c r="F359" i="10"/>
  <c r="F327" i="10"/>
  <c r="H372" i="10"/>
  <c r="I372" i="10"/>
  <c r="I340" i="10"/>
  <c r="J382" i="10"/>
  <c r="F382" i="10"/>
  <c r="F350" i="10"/>
  <c r="G382" i="10"/>
  <c r="H384" i="10"/>
  <c r="I384" i="10"/>
  <c r="I70" i="10"/>
  <c r="H70" i="10"/>
  <c r="F70" i="10"/>
  <c r="J70" i="10"/>
  <c r="I38" i="10"/>
  <c r="J38" i="10"/>
  <c r="H38" i="10"/>
  <c r="F38" i="10"/>
  <c r="I39" i="10"/>
  <c r="H39" i="10"/>
  <c r="F39" i="10"/>
  <c r="J39" i="10"/>
  <c r="J454" i="10"/>
  <c r="F454" i="10"/>
  <c r="I454" i="10"/>
  <c r="H454" i="10"/>
  <c r="J733" i="10"/>
  <c r="I733" i="10"/>
  <c r="H733" i="10"/>
  <c r="F733" i="10"/>
  <c r="H724" i="10"/>
  <c r="F724" i="10"/>
  <c r="J724" i="10"/>
  <c r="I724" i="10"/>
  <c r="H752" i="10"/>
  <c r="F752" i="10"/>
  <c r="J752" i="10"/>
  <c r="I752" i="10"/>
  <c r="J729" i="10"/>
  <c r="I729" i="10"/>
  <c r="H729" i="10"/>
  <c r="F729" i="10"/>
  <c r="H762" i="10"/>
  <c r="F762" i="10"/>
  <c r="J762" i="10"/>
  <c r="I762" i="10"/>
  <c r="H758" i="10"/>
  <c r="F758" i="10"/>
  <c r="J758" i="10"/>
  <c r="I758" i="10"/>
  <c r="H754" i="10"/>
  <c r="F754" i="10"/>
  <c r="J754" i="10"/>
  <c r="I754" i="10"/>
  <c r="H766" i="10"/>
  <c r="F766" i="10"/>
  <c r="J766" i="10"/>
  <c r="I766" i="10"/>
  <c r="J719" i="10"/>
  <c r="I719" i="10"/>
  <c r="H719" i="10"/>
  <c r="F719" i="10"/>
  <c r="J717" i="10"/>
  <c r="I717" i="10"/>
  <c r="H717" i="10"/>
  <c r="F717" i="10"/>
  <c r="J715" i="10"/>
  <c r="I715" i="10"/>
  <c r="H715" i="10"/>
  <c r="F715" i="10"/>
  <c r="J713" i="10"/>
  <c r="I713" i="10"/>
  <c r="H713" i="10"/>
  <c r="F713" i="10"/>
  <c r="J711" i="10"/>
  <c r="I711" i="10"/>
  <c r="H711" i="10"/>
  <c r="F711" i="10"/>
  <c r="J731" i="10"/>
  <c r="I731" i="10"/>
  <c r="H731" i="10"/>
  <c r="F731" i="10"/>
  <c r="H750" i="10"/>
  <c r="F750" i="10"/>
  <c r="J750" i="10"/>
  <c r="I750" i="10"/>
  <c r="H748" i="10"/>
  <c r="F748" i="10"/>
  <c r="J748" i="10"/>
  <c r="I748" i="10"/>
  <c r="H746" i="10"/>
  <c r="F746" i="10"/>
  <c r="J746" i="10"/>
  <c r="I746" i="10"/>
  <c r="J727" i="10"/>
  <c r="I727" i="10"/>
  <c r="H727" i="10"/>
  <c r="F727" i="10"/>
  <c r="J723" i="10"/>
  <c r="I723" i="10"/>
  <c r="H723" i="10"/>
  <c r="F723" i="10"/>
  <c r="J737" i="10"/>
  <c r="I737" i="10"/>
  <c r="H737" i="10"/>
  <c r="F737" i="10"/>
  <c r="H760" i="10"/>
  <c r="F760" i="10"/>
  <c r="J760" i="10"/>
  <c r="I760" i="10"/>
  <c r="H756" i="10"/>
  <c r="F756" i="10"/>
  <c r="J756" i="10"/>
  <c r="I756" i="10"/>
  <c r="J721" i="10"/>
  <c r="I721" i="10"/>
  <c r="H721" i="10"/>
  <c r="F721" i="10"/>
  <c r="J739" i="10"/>
  <c r="I739" i="10"/>
  <c r="H739" i="10"/>
  <c r="F739" i="10"/>
  <c r="J735" i="10"/>
  <c r="I735" i="10"/>
  <c r="H735" i="10"/>
  <c r="F735" i="10"/>
  <c r="H726" i="10"/>
  <c r="F726" i="10"/>
  <c r="J726" i="10"/>
  <c r="I726" i="10"/>
  <c r="H764" i="10"/>
  <c r="F764" i="10"/>
  <c r="J764" i="10"/>
  <c r="I764" i="10"/>
  <c r="H768" i="10"/>
  <c r="F768" i="10"/>
  <c r="J768" i="10"/>
  <c r="I768" i="10"/>
  <c r="H770" i="10"/>
  <c r="F770" i="10"/>
  <c r="J770" i="10"/>
  <c r="I770" i="10"/>
  <c r="H745" i="10"/>
  <c r="J745" i="10"/>
  <c r="I745" i="10"/>
  <c r="F745" i="10"/>
  <c r="J743" i="10"/>
  <c r="I743" i="10"/>
  <c r="H743" i="10"/>
  <c r="F743" i="10"/>
  <c r="H922" i="10"/>
  <c r="F922" i="10"/>
  <c r="I922" i="10"/>
  <c r="J922" i="10"/>
  <c r="J959" i="10"/>
  <c r="F959" i="10"/>
  <c r="I959" i="10"/>
  <c r="H959" i="10"/>
  <c r="J955" i="10"/>
  <c r="F955" i="10"/>
  <c r="I955" i="10"/>
  <c r="H955" i="10"/>
  <c r="J949" i="10"/>
  <c r="F949" i="10"/>
  <c r="I949" i="10"/>
  <c r="H949" i="10"/>
  <c r="J953" i="10"/>
  <c r="F953" i="10"/>
  <c r="I953" i="10"/>
  <c r="H953" i="10"/>
  <c r="J936" i="10"/>
  <c r="H936" i="10"/>
  <c r="I936" i="10"/>
  <c r="F936" i="10"/>
  <c r="H934" i="10"/>
  <c r="F934" i="10"/>
  <c r="I934" i="10"/>
  <c r="J934" i="10"/>
  <c r="J920" i="10"/>
  <c r="H920" i="10"/>
  <c r="I920" i="10"/>
  <c r="F920" i="10"/>
  <c r="J957" i="10"/>
  <c r="F957" i="10"/>
  <c r="I957" i="10"/>
  <c r="H957" i="10"/>
  <c r="J961" i="10"/>
  <c r="F961" i="10"/>
  <c r="I961" i="10"/>
  <c r="H961" i="10"/>
  <c r="J951" i="10"/>
  <c r="F951" i="10"/>
  <c r="I951" i="10"/>
  <c r="H951" i="10"/>
  <c r="J924" i="10"/>
  <c r="H924" i="10"/>
  <c r="I924" i="10"/>
  <c r="F924" i="10"/>
  <c r="J928" i="10"/>
  <c r="H928" i="10"/>
  <c r="I928" i="10"/>
  <c r="F928" i="10"/>
  <c r="H941" i="10"/>
  <c r="I941" i="10"/>
  <c r="J941" i="10"/>
  <c r="F941" i="10"/>
  <c r="J912" i="10"/>
  <c r="F912" i="10"/>
  <c r="I912" i="10"/>
  <c r="H912" i="10"/>
  <c r="J914" i="10"/>
  <c r="F914" i="10"/>
  <c r="I914" i="10"/>
  <c r="H914" i="10"/>
  <c r="H918" i="10"/>
  <c r="F918" i="10"/>
  <c r="I918" i="10"/>
  <c r="J918" i="10"/>
  <c r="J963" i="10"/>
  <c r="F963" i="10"/>
  <c r="I963" i="10"/>
  <c r="H963" i="10"/>
  <c r="H945" i="10"/>
  <c r="I945" i="10"/>
  <c r="J945" i="10"/>
  <c r="F945" i="10"/>
  <c r="J910" i="10"/>
  <c r="F910" i="10"/>
  <c r="I910" i="10"/>
  <c r="H910" i="10"/>
  <c r="J908" i="10"/>
  <c r="F908" i="10"/>
  <c r="I908" i="10"/>
  <c r="H908" i="10"/>
  <c r="J906" i="10"/>
  <c r="F906" i="10"/>
  <c r="I906" i="10"/>
  <c r="H906" i="10"/>
  <c r="J904" i="10"/>
  <c r="F904" i="10"/>
  <c r="I904" i="10"/>
  <c r="H904" i="10"/>
  <c r="J902" i="10"/>
  <c r="F902" i="10"/>
  <c r="I902" i="10"/>
  <c r="H902" i="10"/>
  <c r="J916" i="10"/>
  <c r="H916" i="10"/>
  <c r="I916" i="10"/>
  <c r="F916" i="10"/>
  <c r="H947" i="10"/>
  <c r="I947" i="10"/>
  <c r="J947" i="10"/>
  <c r="F947" i="10"/>
  <c r="H926" i="10"/>
  <c r="F926" i="10"/>
  <c r="I926" i="10"/>
  <c r="J926" i="10"/>
  <c r="H930" i="10"/>
  <c r="F930" i="10"/>
  <c r="I930" i="10"/>
  <c r="J930" i="10"/>
  <c r="H943" i="10"/>
  <c r="I943" i="10"/>
  <c r="J943" i="10"/>
  <c r="F943" i="10"/>
  <c r="H939" i="10"/>
  <c r="I939" i="10"/>
  <c r="J939" i="10"/>
  <c r="F939" i="10"/>
  <c r="H1016" i="10"/>
  <c r="I1016" i="10"/>
  <c r="J1016" i="10"/>
  <c r="F1016" i="10"/>
  <c r="J1053" i="10"/>
  <c r="F1053" i="10"/>
  <c r="I1053" i="10"/>
  <c r="H1053" i="10"/>
  <c r="J1057" i="10"/>
  <c r="F1057" i="10"/>
  <c r="I1057" i="10"/>
  <c r="H1057" i="10"/>
  <c r="H1020" i="10"/>
  <c r="I1020" i="10"/>
  <c r="J1020" i="10"/>
  <c r="F1020" i="10"/>
  <c r="H1022" i="10"/>
  <c r="I1022" i="10"/>
  <c r="J1022" i="10"/>
  <c r="F1022" i="10"/>
  <c r="H1024" i="10"/>
  <c r="I1024" i="10"/>
  <c r="J1024" i="10"/>
  <c r="F1024" i="10"/>
  <c r="H1026" i="10"/>
  <c r="I1026" i="10"/>
  <c r="J1026" i="10"/>
  <c r="F1026" i="10"/>
  <c r="H1006" i="10"/>
  <c r="I1006" i="10"/>
  <c r="J1006" i="10"/>
  <c r="F1006" i="10"/>
  <c r="H1004" i="10"/>
  <c r="I1004" i="10"/>
  <c r="J1004" i="10"/>
  <c r="F1004" i="10"/>
  <c r="H1002" i="10"/>
  <c r="I1002" i="10"/>
  <c r="J1002" i="10"/>
  <c r="F1002" i="10"/>
  <c r="H1000" i="10"/>
  <c r="I1000" i="10"/>
  <c r="J1000" i="10"/>
  <c r="F1000" i="10"/>
  <c r="H998" i="10"/>
  <c r="I998" i="10"/>
  <c r="J998" i="10"/>
  <c r="F998" i="10"/>
  <c r="H1008" i="10"/>
  <c r="I1008" i="10"/>
  <c r="J1008" i="10"/>
  <c r="F1008" i="10"/>
  <c r="H1018" i="10"/>
  <c r="I1018" i="10"/>
  <c r="J1018" i="10"/>
  <c r="F1018" i="10"/>
  <c r="J1055" i="10"/>
  <c r="F1055" i="10"/>
  <c r="I1055" i="10"/>
  <c r="H1055" i="10"/>
  <c r="J1051" i="10"/>
  <c r="F1051" i="10"/>
  <c r="I1051" i="10"/>
  <c r="H1051" i="10"/>
  <c r="J1039" i="10"/>
  <c r="F1039" i="10"/>
  <c r="I1039" i="10"/>
  <c r="H1039" i="10"/>
  <c r="J1035" i="10"/>
  <c r="F1035" i="10"/>
  <c r="I1035" i="10"/>
  <c r="H1035" i="10"/>
  <c r="H1012" i="10"/>
  <c r="I1012" i="10"/>
  <c r="J1012" i="10"/>
  <c r="F1012" i="10"/>
  <c r="J1043" i="10"/>
  <c r="F1043" i="10"/>
  <c r="I1043" i="10"/>
  <c r="H1043" i="10"/>
  <c r="J1047" i="10"/>
  <c r="F1047" i="10"/>
  <c r="I1047" i="10"/>
  <c r="H1047" i="10"/>
  <c r="H1032" i="10"/>
  <c r="I1032" i="10"/>
  <c r="J1032" i="10"/>
  <c r="F1032" i="10"/>
  <c r="H1030" i="10"/>
  <c r="I1030" i="10"/>
  <c r="J1030" i="10"/>
  <c r="F1030" i="10"/>
  <c r="J1059" i="10"/>
  <c r="F1059" i="10"/>
  <c r="I1059" i="10"/>
  <c r="H1059" i="10"/>
  <c r="H1010" i="10"/>
  <c r="I1010" i="10"/>
  <c r="J1010" i="10"/>
  <c r="F1010" i="10"/>
  <c r="H1014" i="10"/>
  <c r="I1014" i="10"/>
  <c r="J1014" i="10"/>
  <c r="F1014" i="10"/>
  <c r="J1041" i="10"/>
  <c r="F1041" i="10"/>
  <c r="I1041" i="10"/>
  <c r="H1041" i="10"/>
  <c r="J1045" i="10"/>
  <c r="F1045" i="10"/>
  <c r="I1045" i="10"/>
  <c r="H1045" i="10"/>
  <c r="J1049" i="10"/>
  <c r="F1049" i="10"/>
  <c r="I1049" i="10"/>
  <c r="H1049" i="10"/>
  <c r="J1037" i="10"/>
  <c r="F1037" i="10"/>
  <c r="I1037" i="10"/>
  <c r="H1037" i="10"/>
  <c r="F1145" i="10"/>
  <c r="H1145" i="10"/>
  <c r="I1145" i="10"/>
  <c r="J1145" i="10"/>
  <c r="F1141" i="10"/>
  <c r="H1141" i="10"/>
  <c r="I1141" i="10"/>
  <c r="J1141" i="10"/>
  <c r="F1143" i="10"/>
  <c r="H1143" i="10"/>
  <c r="I1143" i="10"/>
  <c r="J1143" i="10"/>
  <c r="F1139" i="10"/>
  <c r="H1139" i="10"/>
  <c r="I1139" i="10"/>
  <c r="J1139" i="10"/>
  <c r="F1153" i="10"/>
  <c r="H1153" i="10"/>
  <c r="I1153" i="10"/>
  <c r="J1153" i="10"/>
  <c r="F1149" i="10"/>
  <c r="H1149" i="10"/>
  <c r="I1149" i="10"/>
  <c r="J1149" i="10"/>
  <c r="F1104" i="10"/>
  <c r="H1104" i="10"/>
  <c r="I1104" i="10"/>
  <c r="J1104" i="10"/>
  <c r="F1102" i="10"/>
  <c r="H1102" i="10"/>
  <c r="I1102" i="10"/>
  <c r="J1102" i="10"/>
  <c r="F1100" i="10"/>
  <c r="H1100" i="10"/>
  <c r="I1100" i="10"/>
  <c r="J1100" i="10"/>
  <c r="F1098" i="10"/>
  <c r="H1098" i="10"/>
  <c r="I1098" i="10"/>
  <c r="J1098" i="10"/>
  <c r="F1096" i="10"/>
  <c r="H1096" i="10"/>
  <c r="I1096" i="10"/>
  <c r="J1096" i="10"/>
  <c r="F1094" i="10"/>
  <c r="H1094" i="10"/>
  <c r="I1094" i="10"/>
  <c r="J1094" i="10"/>
  <c r="F1114" i="10"/>
  <c r="H1114" i="10"/>
  <c r="I1114" i="10"/>
  <c r="J1114" i="10"/>
  <c r="F1110" i="10"/>
  <c r="H1110" i="10"/>
  <c r="I1110" i="10"/>
  <c r="J1110" i="10"/>
  <c r="F1118" i="10"/>
  <c r="H1118" i="10"/>
  <c r="I1118" i="10"/>
  <c r="J1118" i="10"/>
  <c r="F1120" i="10"/>
  <c r="H1120" i="10"/>
  <c r="I1120" i="10"/>
  <c r="J1120" i="10"/>
  <c r="F1122" i="10"/>
  <c r="H1122" i="10"/>
  <c r="I1122" i="10"/>
  <c r="J1122" i="10"/>
  <c r="F1135" i="10"/>
  <c r="H1135" i="10"/>
  <c r="I1135" i="10"/>
  <c r="J1135" i="10"/>
  <c r="F1131" i="10"/>
  <c r="H1131" i="10"/>
  <c r="I1131" i="10"/>
  <c r="J1131" i="10"/>
  <c r="F1112" i="10"/>
  <c r="H1112" i="10"/>
  <c r="I1112" i="10"/>
  <c r="J1112" i="10"/>
  <c r="F1108" i="10"/>
  <c r="H1108" i="10"/>
  <c r="I1108" i="10"/>
  <c r="J1108" i="10"/>
  <c r="F1147" i="10"/>
  <c r="H1147" i="10"/>
  <c r="I1147" i="10"/>
  <c r="J1147" i="10"/>
  <c r="F1128" i="10"/>
  <c r="H1128" i="10"/>
  <c r="I1128" i="10"/>
  <c r="J1128" i="10"/>
  <c r="F1126" i="10"/>
  <c r="H1126" i="10"/>
  <c r="I1126" i="10"/>
  <c r="J1126" i="10"/>
  <c r="F1137" i="10"/>
  <c r="H1137" i="10"/>
  <c r="I1137" i="10"/>
  <c r="J1137" i="10"/>
  <c r="F1151" i="10"/>
  <c r="H1151" i="10"/>
  <c r="I1151" i="10"/>
  <c r="J1151" i="10"/>
  <c r="F1106" i="10"/>
  <c r="H1106" i="10"/>
  <c r="I1106" i="10"/>
  <c r="J1106" i="10"/>
  <c r="F1155" i="10"/>
  <c r="H1155" i="10"/>
  <c r="I1155" i="10"/>
  <c r="J1155" i="10"/>
  <c r="F1116" i="10"/>
  <c r="H1116" i="10"/>
  <c r="I1116" i="10"/>
  <c r="J1116" i="10"/>
  <c r="F1133" i="10"/>
  <c r="H1133" i="10"/>
  <c r="I1133" i="10"/>
  <c r="J1133" i="10"/>
  <c r="H1202" i="10"/>
  <c r="I1202" i="10"/>
  <c r="J1202" i="10"/>
  <c r="F1202" i="10"/>
  <c r="J1247" i="10"/>
  <c r="F1247" i="10"/>
  <c r="I1247" i="10"/>
  <c r="H1247" i="10"/>
  <c r="J1241" i="10"/>
  <c r="F1241" i="10"/>
  <c r="I1241" i="10"/>
  <c r="H1241" i="10"/>
  <c r="H1212" i="10"/>
  <c r="I1212" i="10"/>
  <c r="J1212" i="10"/>
  <c r="F1212" i="10"/>
  <c r="H1228" i="10"/>
  <c r="I1228" i="10"/>
  <c r="J1228" i="10"/>
  <c r="F1228" i="10"/>
  <c r="H1226" i="10"/>
  <c r="I1226" i="10"/>
  <c r="J1226" i="10"/>
  <c r="F1226" i="10"/>
  <c r="H1224" i="10"/>
  <c r="I1224" i="10"/>
  <c r="J1224" i="10"/>
  <c r="F1224" i="10"/>
  <c r="H1222" i="10"/>
  <c r="I1222" i="10"/>
  <c r="J1222" i="10"/>
  <c r="F1222" i="10"/>
  <c r="J1233" i="10"/>
  <c r="F1233" i="10"/>
  <c r="I1233" i="10"/>
  <c r="H1233" i="10"/>
  <c r="H1216" i="10"/>
  <c r="I1216" i="10"/>
  <c r="J1216" i="10"/>
  <c r="F1216" i="10"/>
  <c r="H1200" i="10"/>
  <c r="I1200" i="10"/>
  <c r="J1200" i="10"/>
  <c r="F1200" i="10"/>
  <c r="H1208" i="10"/>
  <c r="I1208" i="10"/>
  <c r="J1208" i="10"/>
  <c r="F1208" i="10"/>
  <c r="J1245" i="10"/>
  <c r="F1245" i="10"/>
  <c r="I1245" i="10"/>
  <c r="H1245" i="10"/>
  <c r="J1243" i="10"/>
  <c r="F1243" i="10"/>
  <c r="I1243" i="10"/>
  <c r="H1243" i="10"/>
  <c r="J1239" i="10"/>
  <c r="F1239" i="10"/>
  <c r="I1239" i="10"/>
  <c r="H1239" i="10"/>
  <c r="J1199" i="10"/>
  <c r="F1199" i="10"/>
  <c r="I1199" i="10"/>
  <c r="H1199" i="10"/>
  <c r="J1191" i="10"/>
  <c r="F1191" i="10"/>
  <c r="I1191" i="10"/>
  <c r="H1191" i="10"/>
  <c r="H1210" i="10"/>
  <c r="I1210" i="10"/>
  <c r="J1210" i="10"/>
  <c r="F1210" i="10"/>
  <c r="J1237" i="10"/>
  <c r="F1237" i="10"/>
  <c r="I1237" i="10"/>
  <c r="H1237" i="10"/>
  <c r="H1214" i="10"/>
  <c r="I1214" i="10"/>
  <c r="J1214" i="10"/>
  <c r="F1214" i="10"/>
  <c r="H1206" i="10"/>
  <c r="I1206" i="10"/>
  <c r="J1206" i="10"/>
  <c r="F1206" i="10"/>
  <c r="J1251" i="10"/>
  <c r="F1251" i="10"/>
  <c r="I1251" i="10"/>
  <c r="H1251" i="10"/>
  <c r="H1218" i="10"/>
  <c r="I1218" i="10"/>
  <c r="J1218" i="10"/>
  <c r="F1218" i="10"/>
  <c r="H1204" i="10"/>
  <c r="I1204" i="10"/>
  <c r="J1204" i="10"/>
  <c r="F1204" i="10"/>
  <c r="J1249" i="10"/>
  <c r="F1249" i="10"/>
  <c r="I1249" i="10"/>
  <c r="H1249" i="10"/>
  <c r="J1235" i="10"/>
  <c r="F1235" i="10"/>
  <c r="I1235" i="10"/>
  <c r="H1235" i="10"/>
  <c r="J1231" i="10"/>
  <c r="F1231" i="10"/>
  <c r="I1231" i="10"/>
  <c r="H1231" i="10"/>
  <c r="J1197" i="10"/>
  <c r="F1197" i="10"/>
  <c r="I1197" i="10"/>
  <c r="H1197" i="10"/>
  <c r="J1195" i="10"/>
  <c r="F1195" i="10"/>
  <c r="I1195" i="10"/>
  <c r="H1195" i="10"/>
  <c r="J1193" i="10"/>
  <c r="F1193" i="10"/>
  <c r="I1193" i="10"/>
  <c r="H1193" i="10"/>
  <c r="J1347" i="10"/>
  <c r="G1347" i="10"/>
  <c r="I1347" i="10"/>
  <c r="J1302" i="10"/>
  <c r="G1302" i="10"/>
  <c r="I1302" i="10"/>
  <c r="J1343" i="10"/>
  <c r="G1343" i="10"/>
  <c r="I1343" i="10"/>
  <c r="I1337" i="10"/>
  <c r="J1337" i="10"/>
  <c r="G1337" i="10"/>
  <c r="I1308" i="10"/>
  <c r="J1308" i="10"/>
  <c r="G1308" i="10"/>
  <c r="I1292" i="10"/>
  <c r="J1292" i="10"/>
  <c r="G1292" i="10"/>
  <c r="J1290" i="10"/>
  <c r="G1290" i="10"/>
  <c r="I1290" i="10"/>
  <c r="I1288" i="10"/>
  <c r="J1288" i="10"/>
  <c r="G1288" i="10"/>
  <c r="J1318" i="10"/>
  <c r="G1318" i="10"/>
  <c r="I1318" i="10"/>
  <c r="I1300" i="10"/>
  <c r="J1300" i="10"/>
  <c r="G1300" i="10"/>
  <c r="I1345" i="10"/>
  <c r="J1345" i="10"/>
  <c r="G1345" i="10"/>
  <c r="J1339" i="10"/>
  <c r="G1339" i="10"/>
  <c r="I1339" i="10"/>
  <c r="I1327" i="10"/>
  <c r="G1327" i="10"/>
  <c r="J1327" i="10"/>
  <c r="J1298" i="10"/>
  <c r="G1298" i="10"/>
  <c r="I1298" i="10"/>
  <c r="G1329" i="10"/>
  <c r="I1329" i="10"/>
  <c r="J1329" i="10"/>
  <c r="I1333" i="10"/>
  <c r="J1333" i="10"/>
  <c r="G1333" i="10"/>
  <c r="G1305" i="10"/>
  <c r="I1305" i="10"/>
  <c r="J1305" i="10"/>
  <c r="J1310" i="10"/>
  <c r="G1310" i="10"/>
  <c r="I1310" i="10"/>
  <c r="I1312" i="10"/>
  <c r="J1312" i="10"/>
  <c r="G1312" i="10"/>
  <c r="J1314" i="10"/>
  <c r="G1314" i="10"/>
  <c r="I1314" i="10"/>
  <c r="J1294" i="10"/>
  <c r="G1294" i="10"/>
  <c r="I1294" i="10"/>
  <c r="I1324" i="10"/>
  <c r="J1324" i="10"/>
  <c r="G1324" i="10"/>
  <c r="J1322" i="10"/>
  <c r="G1322" i="10"/>
  <c r="I1322" i="10"/>
  <c r="I1320" i="10"/>
  <c r="J1320" i="10"/>
  <c r="G1320" i="10"/>
  <c r="J1286" i="10"/>
  <c r="G1286" i="10"/>
  <c r="I1286" i="10"/>
  <c r="I1296" i="10"/>
  <c r="J1296" i="10"/>
  <c r="G1296" i="10"/>
  <c r="I1341" i="10"/>
  <c r="J1341" i="10"/>
  <c r="G1341" i="10"/>
  <c r="J1331" i="10"/>
  <c r="G1331" i="10"/>
  <c r="I1331" i="10"/>
  <c r="J1335" i="10"/>
  <c r="G1335" i="10"/>
  <c r="I1335" i="10"/>
  <c r="I1429" i="10"/>
  <c r="J1429" i="10"/>
  <c r="G1429" i="10"/>
  <c r="J1439" i="10"/>
  <c r="G1439" i="10"/>
  <c r="I1439" i="10"/>
  <c r="J1435" i="10"/>
  <c r="G1435" i="10"/>
  <c r="I1435" i="10"/>
  <c r="I1422" i="10"/>
  <c r="J1422" i="10"/>
  <c r="G1422" i="10"/>
  <c r="G1420" i="10"/>
  <c r="I1420" i="10"/>
  <c r="J1420" i="10"/>
  <c r="I1386" i="10"/>
  <c r="J1386" i="10"/>
  <c r="G1386" i="10"/>
  <c r="G1384" i="10"/>
  <c r="I1384" i="10"/>
  <c r="J1384" i="10"/>
  <c r="I1414" i="10"/>
  <c r="J1414" i="10"/>
  <c r="G1414" i="10"/>
  <c r="I1433" i="10"/>
  <c r="J1433" i="10"/>
  <c r="G1433" i="10"/>
  <c r="I1425" i="10"/>
  <c r="J1425" i="10"/>
  <c r="G1425" i="10"/>
  <c r="J1395" i="10"/>
  <c r="G1395" i="10"/>
  <c r="I1395" i="10"/>
  <c r="G1400" i="10"/>
  <c r="I1400" i="10"/>
  <c r="J1400" i="10"/>
  <c r="G1404" i="10"/>
  <c r="I1404" i="10"/>
  <c r="J1404" i="10"/>
  <c r="G1408" i="10"/>
  <c r="I1408" i="10"/>
  <c r="J1408" i="10"/>
  <c r="I1410" i="10"/>
  <c r="J1410" i="10"/>
  <c r="G1410" i="10"/>
  <c r="I1397" i="10"/>
  <c r="J1397" i="10"/>
  <c r="G1397" i="10"/>
  <c r="I1402" i="10"/>
  <c r="J1402" i="10"/>
  <c r="G1402" i="10"/>
  <c r="G1424" i="10"/>
  <c r="I1424" i="10"/>
  <c r="J1424" i="10"/>
  <c r="I1390" i="10"/>
  <c r="J1390" i="10"/>
  <c r="G1390" i="10"/>
  <c r="G1388" i="10"/>
  <c r="I1388" i="10"/>
  <c r="J1388" i="10"/>
  <c r="I1418" i="10"/>
  <c r="J1418" i="10"/>
  <c r="G1418" i="10"/>
  <c r="G1416" i="10"/>
  <c r="I1416" i="10"/>
  <c r="J1416" i="10"/>
  <c r="I1382" i="10"/>
  <c r="J1382" i="10"/>
  <c r="G1382" i="10"/>
  <c r="I1393" i="10"/>
  <c r="J1393" i="10"/>
  <c r="G1393" i="10"/>
  <c r="J1431" i="10"/>
  <c r="G1431" i="10"/>
  <c r="I1431" i="10"/>
  <c r="J1427" i="10"/>
  <c r="G1427" i="10"/>
  <c r="I1427" i="10"/>
  <c r="J1443" i="10"/>
  <c r="G1443" i="10"/>
  <c r="I1443" i="10"/>
  <c r="I1441" i="10"/>
  <c r="J1441" i="10"/>
  <c r="G1441" i="10"/>
  <c r="I1437" i="10"/>
  <c r="J1437" i="10"/>
  <c r="G1437" i="10"/>
  <c r="I1406" i="10"/>
  <c r="J1406" i="10"/>
  <c r="G1406" i="10"/>
  <c r="J1772" i="10"/>
  <c r="F1772" i="10"/>
  <c r="I1772" i="10"/>
  <c r="H1772" i="10"/>
  <c r="J1800" i="10"/>
  <c r="F1800" i="10"/>
  <c r="I1800" i="10"/>
  <c r="H1800" i="10"/>
  <c r="J1766" i="10"/>
  <c r="F1766" i="10"/>
  <c r="I1766" i="10"/>
  <c r="H1766" i="10"/>
  <c r="J1784" i="10"/>
  <c r="F1784" i="10"/>
  <c r="I1784" i="10"/>
  <c r="H1784" i="10"/>
  <c r="J1825" i="10"/>
  <c r="F1825" i="10"/>
  <c r="I1825" i="10"/>
  <c r="H1825" i="10"/>
  <c r="J1786" i="10"/>
  <c r="F1786" i="10"/>
  <c r="I1786" i="10"/>
  <c r="H1786" i="10"/>
  <c r="H1817" i="10"/>
  <c r="I1817" i="10"/>
  <c r="J1817" i="10"/>
  <c r="F1817" i="10"/>
  <c r="H1807" i="10"/>
  <c r="I1807" i="10"/>
  <c r="J1807" i="10"/>
  <c r="F1807" i="10"/>
  <c r="H1805" i="10"/>
  <c r="I1805" i="10"/>
  <c r="J1805" i="10"/>
  <c r="F1805" i="10"/>
  <c r="H1803" i="10"/>
  <c r="I1803" i="10"/>
  <c r="J1803" i="10"/>
  <c r="F1803" i="10"/>
  <c r="J1776" i="10"/>
  <c r="F1776" i="10"/>
  <c r="I1776" i="10"/>
  <c r="H1776" i="10"/>
  <c r="J1780" i="10"/>
  <c r="F1780" i="10"/>
  <c r="I1780" i="10"/>
  <c r="H1780" i="10"/>
  <c r="J1821" i="10"/>
  <c r="H1821" i="10"/>
  <c r="I1821" i="10"/>
  <c r="F1821" i="10"/>
  <c r="H1819" i="10"/>
  <c r="I1819" i="10"/>
  <c r="J1819" i="10"/>
  <c r="F1819" i="10"/>
  <c r="H1811" i="10"/>
  <c r="I1811" i="10"/>
  <c r="J1811" i="10"/>
  <c r="F1811" i="10"/>
  <c r="H1815" i="10"/>
  <c r="I1815" i="10"/>
  <c r="J1815" i="10"/>
  <c r="F1815" i="10"/>
  <c r="J1774" i="10"/>
  <c r="F1774" i="10"/>
  <c r="I1774" i="10"/>
  <c r="H1774" i="10"/>
  <c r="J1770" i="10"/>
  <c r="F1770" i="10"/>
  <c r="I1770" i="10"/>
  <c r="H1770" i="10"/>
  <c r="J1768" i="10"/>
  <c r="F1768" i="10"/>
  <c r="I1768" i="10"/>
  <c r="H1768" i="10"/>
  <c r="J1798" i="10"/>
  <c r="F1798" i="10"/>
  <c r="I1798" i="10"/>
  <c r="H1798" i="10"/>
  <c r="J1827" i="10"/>
  <c r="F1827" i="10"/>
  <c r="I1827" i="10"/>
  <c r="H1827" i="10"/>
  <c r="J1778" i="10"/>
  <c r="F1778" i="10"/>
  <c r="I1778" i="10"/>
  <c r="H1778" i="10"/>
  <c r="J1782" i="10"/>
  <c r="F1782" i="10"/>
  <c r="I1782" i="10"/>
  <c r="H1782" i="10"/>
  <c r="H1823" i="10"/>
  <c r="F1823" i="10"/>
  <c r="I1823" i="10"/>
  <c r="J1823" i="10"/>
  <c r="H1809" i="10"/>
  <c r="I1809" i="10"/>
  <c r="J1809" i="10"/>
  <c r="F1809" i="10"/>
  <c r="H1813" i="10"/>
  <c r="I1813" i="10"/>
  <c r="J1813" i="10"/>
  <c r="F1813" i="10"/>
  <c r="J1788" i="10"/>
  <c r="F1788" i="10"/>
  <c r="I1788" i="10"/>
  <c r="H1788" i="10"/>
  <c r="J1790" i="10"/>
  <c r="F1790" i="10"/>
  <c r="I1790" i="10"/>
  <c r="H1790" i="10"/>
  <c r="J1792" i="10"/>
  <c r="F1792" i="10"/>
  <c r="I1792" i="10"/>
  <c r="H1792" i="10"/>
  <c r="J1794" i="10"/>
  <c r="F1794" i="10"/>
  <c r="I1794" i="10"/>
  <c r="H1794" i="10"/>
  <c r="J1923" i="10"/>
  <c r="F1923" i="10"/>
  <c r="I1923" i="10"/>
  <c r="H1923" i="10"/>
  <c r="H1876" i="10"/>
  <c r="I1876" i="10"/>
  <c r="J1876" i="10"/>
  <c r="F1876" i="10"/>
  <c r="H1886" i="10"/>
  <c r="I1886" i="10"/>
  <c r="J1886" i="10"/>
  <c r="F1886" i="10"/>
  <c r="J1890" i="10"/>
  <c r="F1890" i="10"/>
  <c r="H1890" i="10"/>
  <c r="I1890" i="10"/>
  <c r="H1898" i="10"/>
  <c r="I1898" i="10"/>
  <c r="J1898" i="10"/>
  <c r="F1898" i="10"/>
  <c r="J1907" i="10"/>
  <c r="F1907" i="10"/>
  <c r="I1907" i="10"/>
  <c r="H1907" i="10"/>
  <c r="J1909" i="10"/>
  <c r="F1909" i="10"/>
  <c r="I1909" i="10"/>
  <c r="H1909" i="10"/>
  <c r="H1919" i="10"/>
  <c r="I1919" i="10"/>
  <c r="J1919" i="10"/>
  <c r="F1919" i="10"/>
  <c r="H1882" i="10"/>
  <c r="I1882" i="10"/>
  <c r="J1882" i="10"/>
  <c r="F1882" i="10"/>
  <c r="H1872" i="10"/>
  <c r="I1872" i="10"/>
  <c r="J1872" i="10"/>
  <c r="F1872" i="10"/>
  <c r="J1915" i="10"/>
  <c r="F1915" i="10"/>
  <c r="I1915" i="10"/>
  <c r="H1915" i="10"/>
  <c r="J1903" i="10"/>
  <c r="F1903" i="10"/>
  <c r="I1903" i="10"/>
  <c r="H1903" i="10"/>
  <c r="J1901" i="10"/>
  <c r="F1901" i="10"/>
  <c r="I1901" i="10"/>
  <c r="H1901" i="10"/>
  <c r="J1921" i="10"/>
  <c r="F1921" i="10"/>
  <c r="I1921" i="10"/>
  <c r="H1921" i="10"/>
  <c r="H1884" i="10"/>
  <c r="I1884" i="10"/>
  <c r="J1884" i="10"/>
  <c r="F1884" i="10"/>
  <c r="J1888" i="10"/>
  <c r="H1888" i="10"/>
  <c r="I1888" i="10"/>
  <c r="F1888" i="10"/>
  <c r="H1900" i="10"/>
  <c r="I1900" i="10"/>
  <c r="J1900" i="10"/>
  <c r="F1900" i="10"/>
  <c r="H1896" i="10"/>
  <c r="I1896" i="10"/>
  <c r="J1896" i="10"/>
  <c r="F1896" i="10"/>
  <c r="H1894" i="10"/>
  <c r="I1894" i="10"/>
  <c r="J1894" i="10"/>
  <c r="F1894" i="10"/>
  <c r="J1911" i="10"/>
  <c r="F1911" i="10"/>
  <c r="I1911" i="10"/>
  <c r="H1911" i="10"/>
  <c r="J1917" i="10"/>
  <c r="F1917" i="10"/>
  <c r="I1917" i="10"/>
  <c r="H1917" i="10"/>
  <c r="H1880" i="10"/>
  <c r="I1880" i="10"/>
  <c r="J1880" i="10"/>
  <c r="F1880" i="10"/>
  <c r="J1913" i="10"/>
  <c r="F1913" i="10"/>
  <c r="I1913" i="10"/>
  <c r="H1913" i="10"/>
  <c r="J1905" i="10"/>
  <c r="F1905" i="10"/>
  <c r="I1905" i="10"/>
  <c r="H1905" i="10"/>
  <c r="H1878" i="10"/>
  <c r="I1878" i="10"/>
  <c r="J1878" i="10"/>
  <c r="F1878" i="10"/>
  <c r="H1874" i="10"/>
  <c r="I1874" i="10"/>
  <c r="J1874" i="10"/>
  <c r="F1874" i="10"/>
  <c r="J1871" i="10"/>
  <c r="F1871" i="10"/>
  <c r="I1871" i="10"/>
  <c r="H1871" i="10"/>
  <c r="J1869" i="10"/>
  <c r="F1869" i="10"/>
  <c r="I1869" i="10"/>
  <c r="H1869" i="10"/>
  <c r="J1867" i="10"/>
  <c r="F1867" i="10"/>
  <c r="I1867" i="10"/>
  <c r="H1867" i="10"/>
  <c r="J1865" i="10"/>
  <c r="F1865" i="10"/>
  <c r="I1865" i="10"/>
  <c r="H1865" i="10"/>
  <c r="J1863" i="10"/>
  <c r="F1863" i="10"/>
  <c r="I1863" i="10"/>
  <c r="H1863" i="10"/>
  <c r="J634" i="10"/>
  <c r="F634" i="10"/>
  <c r="I634" i="10"/>
  <c r="H634" i="10"/>
  <c r="J675" i="10"/>
  <c r="F675" i="10"/>
  <c r="H675" i="10"/>
  <c r="I675" i="10"/>
  <c r="J624" i="10"/>
  <c r="F624" i="10"/>
  <c r="I624" i="10"/>
  <c r="H624" i="10"/>
  <c r="J632" i="10"/>
  <c r="F632" i="10"/>
  <c r="I632" i="10"/>
  <c r="H632" i="10"/>
  <c r="J669" i="10"/>
  <c r="F669" i="10"/>
  <c r="H669" i="10"/>
  <c r="I669" i="10"/>
  <c r="J673" i="10"/>
  <c r="F673" i="10"/>
  <c r="H673" i="10"/>
  <c r="I673" i="10"/>
  <c r="J659" i="10"/>
  <c r="F659" i="10"/>
  <c r="H659" i="10"/>
  <c r="I659" i="10"/>
  <c r="J655" i="10"/>
  <c r="F655" i="10"/>
  <c r="H655" i="10"/>
  <c r="I655" i="10"/>
  <c r="J653" i="10"/>
  <c r="F653" i="10"/>
  <c r="H653" i="10"/>
  <c r="I653" i="10"/>
  <c r="J619" i="10"/>
  <c r="F619" i="10"/>
  <c r="H619" i="10"/>
  <c r="I619" i="10"/>
  <c r="J615" i="10"/>
  <c r="F615" i="10"/>
  <c r="H615" i="10"/>
  <c r="I615" i="10"/>
  <c r="J648" i="10"/>
  <c r="F648" i="10"/>
  <c r="I648" i="10"/>
  <c r="H648" i="10"/>
  <c r="J626" i="10"/>
  <c r="F626" i="10"/>
  <c r="I626" i="10"/>
  <c r="H626" i="10"/>
  <c r="J630" i="10"/>
  <c r="F630" i="10"/>
  <c r="I630" i="10"/>
  <c r="H630" i="10"/>
  <c r="J671" i="10"/>
  <c r="F671" i="10"/>
  <c r="H671" i="10"/>
  <c r="I671" i="10"/>
  <c r="J657" i="10"/>
  <c r="F657" i="10"/>
  <c r="H657" i="10"/>
  <c r="I657" i="10"/>
  <c r="J661" i="10"/>
  <c r="F661" i="10"/>
  <c r="H661" i="10"/>
  <c r="I661" i="10"/>
  <c r="J665" i="10"/>
  <c r="F665" i="10"/>
  <c r="H665" i="10"/>
  <c r="I665" i="10"/>
  <c r="J636" i="10"/>
  <c r="F636" i="10"/>
  <c r="I636" i="10"/>
  <c r="H636" i="10"/>
  <c r="J638" i="10"/>
  <c r="F638" i="10"/>
  <c r="I638" i="10"/>
  <c r="H638" i="10"/>
  <c r="J640" i="10"/>
  <c r="F640" i="10"/>
  <c r="I640" i="10"/>
  <c r="H640" i="10"/>
  <c r="J642" i="10"/>
  <c r="F642" i="10"/>
  <c r="I642" i="10"/>
  <c r="H642" i="10"/>
  <c r="J628" i="10"/>
  <c r="F628" i="10"/>
  <c r="I628" i="10"/>
  <c r="H628" i="10"/>
  <c r="J667" i="10"/>
  <c r="F667" i="10"/>
  <c r="H667" i="10"/>
  <c r="I667" i="10"/>
  <c r="J663" i="10"/>
  <c r="F663" i="10"/>
  <c r="H663" i="10"/>
  <c r="I663" i="10"/>
  <c r="J621" i="10"/>
  <c r="F621" i="10"/>
  <c r="H621" i="10"/>
  <c r="I621" i="10"/>
  <c r="J651" i="10"/>
  <c r="F651" i="10"/>
  <c r="H651" i="10"/>
  <c r="I651" i="10"/>
  <c r="J617" i="10"/>
  <c r="F617" i="10"/>
  <c r="H617" i="10"/>
  <c r="I617" i="10"/>
  <c r="J650" i="10"/>
  <c r="F650" i="10"/>
  <c r="I650" i="10"/>
  <c r="H650" i="10"/>
  <c r="J646" i="10"/>
  <c r="F646" i="10"/>
  <c r="I646" i="10"/>
  <c r="H646" i="10"/>
  <c r="G1900" i="10"/>
  <c r="G1898" i="10"/>
  <c r="G1896" i="10"/>
  <c r="G1922" i="10"/>
  <c r="G1901" i="10"/>
  <c r="G1899" i="10"/>
  <c r="G1897" i="10"/>
  <c r="G1895" i="10"/>
  <c r="G1917" i="10"/>
  <c r="G1907" i="10"/>
  <c r="G1913" i="10"/>
  <c r="G1905" i="10"/>
  <c r="G1914" i="10"/>
  <c r="G1908" i="10"/>
  <c r="G1906" i="10"/>
  <c r="G1923" i="10"/>
  <c r="G1916" i="10"/>
  <c r="G1888" i="10"/>
  <c r="G1902" i="10"/>
  <c r="G1911" i="10"/>
  <c r="G1912" i="10"/>
  <c r="G1921" i="10"/>
  <c r="G1909" i="10"/>
  <c r="G1887" i="10"/>
  <c r="G1910" i="10"/>
  <c r="G1904" i="10"/>
  <c r="G1915" i="10"/>
  <c r="G1903" i="10"/>
  <c r="G1918" i="10"/>
  <c r="G1894" i="10"/>
  <c r="G341" i="10"/>
  <c r="H373" i="10"/>
  <c r="H341" i="10"/>
  <c r="J355" i="10"/>
  <c r="I387" i="10"/>
  <c r="I355" i="10"/>
  <c r="H387" i="10"/>
  <c r="H355" i="10"/>
  <c r="H378" i="10"/>
  <c r="H346" i="10"/>
  <c r="I346" i="10"/>
  <c r="I375" i="10"/>
  <c r="I343" i="10"/>
  <c r="J375" i="10"/>
  <c r="J343" i="10"/>
  <c r="F375" i="10"/>
  <c r="F343" i="10"/>
  <c r="G385" i="10"/>
  <c r="G353" i="10"/>
  <c r="H385" i="10"/>
  <c r="H353" i="10"/>
  <c r="J344" i="10"/>
  <c r="F376" i="10"/>
  <c r="F344" i="10"/>
  <c r="G376" i="10"/>
  <c r="G344" i="10"/>
  <c r="J386" i="10"/>
  <c r="J354" i="10"/>
  <c r="F386" i="10"/>
  <c r="F354" i="10"/>
  <c r="I367" i="10"/>
  <c r="I335" i="10"/>
  <c r="J367" i="10"/>
  <c r="J335" i="10"/>
  <c r="F367" i="10"/>
  <c r="F335" i="10"/>
  <c r="G361" i="10"/>
  <c r="G329" i="10"/>
  <c r="H361" i="10"/>
  <c r="H329" i="10"/>
  <c r="I331" i="10"/>
  <c r="J363" i="10"/>
  <c r="J331" i="10"/>
  <c r="F363" i="10"/>
  <c r="F331" i="10"/>
  <c r="H374" i="10"/>
  <c r="H342" i="10"/>
  <c r="I342" i="10"/>
  <c r="J370" i="10"/>
  <c r="J338" i="10"/>
  <c r="F338" i="10"/>
  <c r="G370" i="10"/>
  <c r="G338" i="10"/>
  <c r="H336" i="10"/>
  <c r="I368" i="10"/>
  <c r="I336" i="10"/>
  <c r="I379" i="10"/>
  <c r="I347" i="10"/>
  <c r="J379" i="10"/>
  <c r="J347" i="10"/>
  <c r="F379" i="10"/>
  <c r="F347" i="10"/>
  <c r="H366" i="10"/>
  <c r="H334" i="10"/>
  <c r="I366" i="10"/>
  <c r="I334" i="10"/>
  <c r="J364" i="10"/>
  <c r="J332" i="10"/>
  <c r="F364" i="10"/>
  <c r="F332" i="10"/>
  <c r="G364" i="10"/>
  <c r="G332" i="10"/>
  <c r="H362" i="10"/>
  <c r="H330" i="10"/>
  <c r="I362" i="10"/>
  <c r="I330" i="10"/>
  <c r="J360" i="10"/>
  <c r="J328" i="10"/>
  <c r="F360" i="10"/>
  <c r="F328" i="10"/>
  <c r="G360" i="10"/>
  <c r="G328" i="10"/>
  <c r="H358" i="10"/>
  <c r="H326" i="10"/>
  <c r="I326" i="10"/>
  <c r="I345" i="10"/>
  <c r="J377" i="10"/>
  <c r="J345" i="10"/>
  <c r="F377" i="10"/>
  <c r="F345" i="10"/>
  <c r="G369" i="10"/>
  <c r="G337" i="10"/>
  <c r="H369" i="10"/>
  <c r="H337" i="10"/>
  <c r="I383" i="10"/>
  <c r="I351" i="10"/>
  <c r="J383" i="10"/>
  <c r="J351" i="10"/>
  <c r="F383" i="10"/>
  <c r="F351" i="10"/>
  <c r="G371" i="10"/>
  <c r="G339" i="10"/>
  <c r="H339" i="10"/>
  <c r="I349" i="10"/>
  <c r="J381" i="10"/>
  <c r="J349" i="10"/>
  <c r="F381" i="10"/>
  <c r="F349" i="10"/>
  <c r="H380" i="10"/>
  <c r="H348" i="10"/>
  <c r="I380" i="10"/>
  <c r="I348" i="10"/>
  <c r="I333" i="10"/>
  <c r="J365" i="10"/>
  <c r="J333" i="10"/>
  <c r="F365" i="10"/>
  <c r="F333" i="10"/>
  <c r="G359" i="10"/>
  <c r="G327" i="10"/>
  <c r="H359" i="10"/>
  <c r="H327" i="10"/>
  <c r="J372" i="10"/>
  <c r="J340" i="10"/>
  <c r="F372" i="10"/>
  <c r="F340" i="10"/>
  <c r="G372" i="10"/>
  <c r="G340" i="10"/>
  <c r="H350" i="10"/>
  <c r="I382" i="10"/>
  <c r="I350" i="10"/>
  <c r="J384" i="10"/>
  <c r="J352" i="10"/>
  <c r="F384" i="10"/>
  <c r="F352" i="10"/>
  <c r="G384" i="10"/>
  <c r="G352" i="10"/>
  <c r="E20" i="17"/>
  <c r="F1616" i="10"/>
  <c r="F1584" i="10"/>
  <c r="I1714" i="10"/>
  <c r="I1682" i="10"/>
  <c r="H562" i="10"/>
  <c r="H530" i="10"/>
  <c r="I2102" i="10"/>
  <c r="I2070" i="10"/>
  <c r="G1718" i="10"/>
  <c r="G1686" i="10"/>
  <c r="J1654" i="10"/>
  <c r="J1718" i="10"/>
  <c r="J1686" i="10"/>
  <c r="F566" i="10"/>
  <c r="F534" i="10"/>
  <c r="G1048" i="10"/>
  <c r="G1016" i="10"/>
  <c r="H2106" i="10"/>
  <c r="H2074" i="10"/>
  <c r="F1722" i="10"/>
  <c r="F1690" i="10"/>
  <c r="G922" i="10"/>
  <c r="G954" i="10"/>
  <c r="G570" i="10"/>
  <c r="G538" i="10"/>
  <c r="G1789" i="10"/>
  <c r="G1821" i="10"/>
  <c r="J2115" i="10"/>
  <c r="J2083" i="10"/>
  <c r="G955" i="10"/>
  <c r="G923" i="10"/>
  <c r="H2101" i="10"/>
  <c r="H2069" i="10"/>
  <c r="F1717" i="10"/>
  <c r="F1685" i="10"/>
  <c r="I1717" i="10"/>
  <c r="I1685" i="10"/>
  <c r="F565" i="10"/>
  <c r="F533" i="10"/>
  <c r="F2105" i="10"/>
  <c r="F2073" i="10"/>
  <c r="I2105" i="10"/>
  <c r="I2073" i="10"/>
  <c r="H2108" i="10"/>
  <c r="H2076" i="10"/>
  <c r="H542" i="10"/>
  <c r="G574" i="10"/>
  <c r="G542" i="10"/>
  <c r="F2112" i="10"/>
  <c r="F2080" i="10"/>
  <c r="I1728" i="10"/>
  <c r="I1696" i="10"/>
  <c r="F576" i="10"/>
  <c r="F544" i="10"/>
  <c r="I512" i="10"/>
  <c r="I576" i="10"/>
  <c r="I544" i="10"/>
  <c r="G1999" i="10"/>
  <c r="G1967" i="10"/>
  <c r="G1042" i="10"/>
  <c r="G1010" i="10"/>
  <c r="F2100" i="10"/>
  <c r="F2068" i="10"/>
  <c r="G948" i="10"/>
  <c r="G916" i="10"/>
  <c r="H564" i="10"/>
  <c r="H532" i="10"/>
  <c r="G662" i="10"/>
  <c r="G630" i="10"/>
  <c r="I2072" i="10"/>
  <c r="I2104" i="10"/>
  <c r="G1720" i="10"/>
  <c r="G1688" i="10"/>
  <c r="J1720" i="10"/>
  <c r="J1688" i="10"/>
  <c r="H568" i="10"/>
  <c r="G1818" i="10"/>
  <c r="G1786" i="10"/>
  <c r="J2109" i="10"/>
  <c r="J2077" i="10"/>
  <c r="H1661" i="10"/>
  <c r="H1725" i="10"/>
  <c r="H1693" i="10"/>
  <c r="F573" i="10"/>
  <c r="F541" i="10"/>
  <c r="H2107" i="10"/>
  <c r="H2075" i="10"/>
  <c r="F1723" i="10"/>
  <c r="F1691" i="10"/>
  <c r="J1723" i="10"/>
  <c r="J1691" i="10"/>
  <c r="H507" i="10"/>
  <c r="H571" i="10"/>
  <c r="H539" i="10"/>
  <c r="G1059" i="10"/>
  <c r="G1027" i="10"/>
  <c r="G1616" i="10"/>
  <c r="G1584" i="10"/>
  <c r="H1616" i="10"/>
  <c r="H1584" i="10"/>
  <c r="G1714" i="10"/>
  <c r="G1682" i="10"/>
  <c r="F1714" i="10"/>
  <c r="F1682" i="10"/>
  <c r="J1714" i="10"/>
  <c r="J1682" i="10"/>
  <c r="G562" i="10"/>
  <c r="F562" i="10"/>
  <c r="F530" i="10"/>
  <c r="J562" i="10"/>
  <c r="J530" i="10"/>
  <c r="G2070" i="10"/>
  <c r="G2102" i="10"/>
  <c r="F2102" i="10"/>
  <c r="F2070" i="10"/>
  <c r="J2102" i="10"/>
  <c r="J2070" i="10"/>
  <c r="I1718" i="10"/>
  <c r="I1686" i="10"/>
  <c r="H1718" i="10"/>
  <c r="H1686" i="10"/>
  <c r="I566" i="10"/>
  <c r="I534" i="10"/>
  <c r="H566" i="10"/>
  <c r="H534" i="10"/>
  <c r="G1816" i="10"/>
  <c r="G1784" i="10"/>
  <c r="G2074" i="10"/>
  <c r="G2106" i="10"/>
  <c r="F2106" i="10"/>
  <c r="F2074" i="10"/>
  <c r="J2106" i="10"/>
  <c r="J2074" i="10"/>
  <c r="I1722" i="10"/>
  <c r="I1690" i="10"/>
  <c r="H1722" i="10"/>
  <c r="H1690" i="10"/>
  <c r="F570" i="10"/>
  <c r="F538" i="10"/>
  <c r="J570" i="10"/>
  <c r="J538" i="10"/>
  <c r="I570" i="10"/>
  <c r="I538" i="10"/>
  <c r="G1053" i="10"/>
  <c r="G1021" i="10"/>
  <c r="G673" i="10"/>
  <c r="G641" i="10"/>
  <c r="H2115" i="10"/>
  <c r="H2083" i="10"/>
  <c r="G2115" i="10"/>
  <c r="G2083" i="10"/>
  <c r="F2101" i="10"/>
  <c r="F2069" i="10"/>
  <c r="J2101" i="10"/>
  <c r="J2069" i="10"/>
  <c r="I2101" i="10"/>
  <c r="I2069" i="10"/>
  <c r="H1717" i="10"/>
  <c r="H1685" i="10"/>
  <c r="G1717" i="10"/>
  <c r="G1685" i="10"/>
  <c r="H565" i="10"/>
  <c r="J565" i="10"/>
  <c r="J533" i="10"/>
  <c r="I565" i="10"/>
  <c r="I533" i="10"/>
  <c r="H2105" i="10"/>
  <c r="H2073" i="10"/>
  <c r="G2105" i="10"/>
  <c r="G2073" i="10"/>
  <c r="G2108" i="10"/>
  <c r="G2076" i="10"/>
  <c r="F2108" i="10"/>
  <c r="F2076" i="10"/>
  <c r="J2108" i="10"/>
  <c r="J2076" i="10"/>
  <c r="F574" i="10"/>
  <c r="F542" i="10"/>
  <c r="J574" i="10"/>
  <c r="I574" i="10"/>
  <c r="I542" i="10"/>
  <c r="I2112" i="10"/>
  <c r="I2080" i="10"/>
  <c r="H2112" i="10"/>
  <c r="H2080" i="10"/>
  <c r="G1728" i="10"/>
  <c r="G1696" i="10"/>
  <c r="F1728" i="10"/>
  <c r="F1696" i="10"/>
  <c r="J1728" i="10"/>
  <c r="J1696" i="10"/>
  <c r="H576" i="10"/>
  <c r="H544" i="10"/>
  <c r="G576" i="10"/>
  <c r="G544" i="10"/>
  <c r="F1999" i="10"/>
  <c r="F1967" i="10"/>
  <c r="J1999" i="10"/>
  <c r="J1967" i="10"/>
  <c r="I1999" i="10"/>
  <c r="I1967" i="10"/>
  <c r="G658" i="10"/>
  <c r="G626" i="10"/>
  <c r="I2068" i="10"/>
  <c r="I2100" i="10"/>
  <c r="H2100" i="10"/>
  <c r="H2068" i="10"/>
  <c r="I564" i="10"/>
  <c r="F500" i="10"/>
  <c r="F564" i="10"/>
  <c r="F532" i="10"/>
  <c r="J564" i="10"/>
  <c r="J532" i="10"/>
  <c r="G2104" i="10"/>
  <c r="G2072" i="10"/>
  <c r="F2072" i="10"/>
  <c r="F2104" i="10"/>
  <c r="J2104" i="10"/>
  <c r="J2072" i="10"/>
  <c r="I1720" i="10"/>
  <c r="I1688" i="10"/>
  <c r="H1720" i="10"/>
  <c r="H1688" i="10"/>
  <c r="F568" i="10"/>
  <c r="F536" i="10"/>
  <c r="J536" i="10"/>
  <c r="I504" i="10"/>
  <c r="I568" i="10"/>
  <c r="I536" i="10"/>
  <c r="G1050" i="10"/>
  <c r="G1018" i="10"/>
  <c r="H2109" i="10"/>
  <c r="H2077" i="10"/>
  <c r="G2109" i="10"/>
  <c r="G2077" i="10"/>
  <c r="F1725" i="10"/>
  <c r="F1693" i="10"/>
  <c r="J1725" i="10"/>
  <c r="J1693" i="10"/>
  <c r="I1725" i="10"/>
  <c r="I1693" i="10"/>
  <c r="G925" i="10"/>
  <c r="G957" i="10"/>
  <c r="I509" i="10"/>
  <c r="I573" i="10"/>
  <c r="I541" i="10"/>
  <c r="H573" i="10"/>
  <c r="H541" i="10"/>
  <c r="G1055" i="10"/>
  <c r="G1023" i="10"/>
  <c r="F2107" i="10"/>
  <c r="F2075" i="10"/>
  <c r="J2107" i="10"/>
  <c r="J2075" i="10"/>
  <c r="I2107" i="10"/>
  <c r="I2075" i="10"/>
  <c r="H1723" i="10"/>
  <c r="H1691" i="10"/>
  <c r="G1723" i="10"/>
  <c r="G1691" i="10"/>
  <c r="G507" i="10"/>
  <c r="G571" i="10"/>
  <c r="F571" i="10"/>
  <c r="F539" i="10"/>
  <c r="J507" i="10"/>
  <c r="J571" i="10"/>
  <c r="J539" i="10"/>
  <c r="G657" i="10"/>
  <c r="G625" i="10"/>
  <c r="J499" i="10"/>
  <c r="J563" i="10"/>
  <c r="J531" i="10"/>
  <c r="H563" i="10"/>
  <c r="I499" i="10"/>
  <c r="I563" i="10"/>
  <c r="I531" i="10"/>
  <c r="H2103" i="10"/>
  <c r="H2071" i="10"/>
  <c r="G2103" i="10"/>
  <c r="G2071" i="10"/>
  <c r="F1719" i="10"/>
  <c r="F1687" i="10"/>
  <c r="J1719" i="10"/>
  <c r="J1687" i="10"/>
  <c r="I1719" i="10"/>
  <c r="I1687" i="10"/>
  <c r="G951" i="10"/>
  <c r="G919" i="10"/>
  <c r="I567" i="10"/>
  <c r="I535" i="10"/>
  <c r="H503" i="10"/>
  <c r="H567" i="10"/>
  <c r="H535" i="10"/>
  <c r="G1817" i="10"/>
  <c r="G1785" i="10"/>
  <c r="G2012" i="10"/>
  <c r="G1980" i="10"/>
  <c r="F2012" i="10"/>
  <c r="F1980" i="10"/>
  <c r="J2012" i="10"/>
  <c r="J1980" i="10"/>
  <c r="G668" i="10"/>
  <c r="G636" i="10"/>
  <c r="I1598" i="10"/>
  <c r="I1630" i="10"/>
  <c r="H1630" i="10"/>
  <c r="H1598" i="10"/>
  <c r="G926" i="10"/>
  <c r="G958" i="10"/>
  <c r="G2028" i="10"/>
  <c r="G2092" i="10"/>
  <c r="G2060" i="10"/>
  <c r="F2092" i="10"/>
  <c r="F2060" i="10"/>
  <c r="J2060" i="10"/>
  <c r="J2092" i="10"/>
  <c r="J1619" i="10"/>
  <c r="J1587" i="10"/>
  <c r="G1555" i="10"/>
  <c r="G1619" i="10"/>
  <c r="G1587" i="10"/>
  <c r="H1569" i="10"/>
  <c r="H1633" i="10"/>
  <c r="H1601" i="10"/>
  <c r="J1633" i="10"/>
  <c r="J1601" i="10"/>
  <c r="I1633" i="10"/>
  <c r="I1601" i="10"/>
  <c r="F2015" i="10"/>
  <c r="F1983" i="10"/>
  <c r="J2015" i="10"/>
  <c r="J1983" i="10"/>
  <c r="I2015" i="10"/>
  <c r="I1983" i="10"/>
  <c r="F1565" i="10"/>
  <c r="F1597" i="10"/>
  <c r="G1597" i="10"/>
  <c r="F2013" i="10"/>
  <c r="F1981" i="10"/>
  <c r="J2013" i="10"/>
  <c r="J1981" i="10"/>
  <c r="I2013" i="10"/>
  <c r="I1981" i="10"/>
  <c r="I1594" i="10"/>
  <c r="I1626" i="10"/>
  <c r="H1626" i="10"/>
  <c r="H1594" i="10"/>
  <c r="F1593" i="10"/>
  <c r="G1593" i="10"/>
  <c r="F2007" i="10"/>
  <c r="F1975" i="10"/>
  <c r="J2007" i="10"/>
  <c r="J1975" i="10"/>
  <c r="I2007" i="10"/>
  <c r="I1975" i="10"/>
  <c r="I2000" i="10"/>
  <c r="I1968" i="10"/>
  <c r="H2000" i="10"/>
  <c r="H1968" i="10"/>
  <c r="G1040" i="10"/>
  <c r="G1008" i="10"/>
  <c r="I2098" i="10"/>
  <c r="I2066" i="10"/>
  <c r="H2098" i="10"/>
  <c r="H2066" i="10"/>
  <c r="G1716" i="10"/>
  <c r="G1684" i="10"/>
  <c r="F1716" i="10"/>
  <c r="F1684" i="10"/>
  <c r="J1716" i="10"/>
  <c r="J1684" i="10"/>
  <c r="H2111" i="10"/>
  <c r="H2079" i="10"/>
  <c r="G2111" i="10"/>
  <c r="G2079" i="10"/>
  <c r="I511" i="10"/>
  <c r="I543" i="10"/>
  <c r="H511" i="10"/>
  <c r="H575" i="10"/>
  <c r="F1729" i="10"/>
  <c r="F1697" i="10"/>
  <c r="J1729" i="10"/>
  <c r="J1697" i="10"/>
  <c r="I1729" i="10"/>
  <c r="I1697" i="10"/>
  <c r="F1731" i="10"/>
  <c r="F1699" i="10"/>
  <c r="J1667" i="10"/>
  <c r="J1731" i="10"/>
  <c r="J1699" i="10"/>
  <c r="I1731" i="10"/>
  <c r="I1699" i="10"/>
  <c r="G1051" i="10"/>
  <c r="G1019" i="10"/>
  <c r="G1813" i="10"/>
  <c r="G1781" i="10"/>
  <c r="G1049" i="10"/>
  <c r="G1017" i="10"/>
  <c r="G1596" i="10"/>
  <c r="H1628" i="10"/>
  <c r="H1596" i="10"/>
  <c r="G2014" i="10"/>
  <c r="G1982" i="10"/>
  <c r="F2014" i="10"/>
  <c r="F1982" i="10"/>
  <c r="J2014" i="10"/>
  <c r="J1982" i="10"/>
  <c r="G1824" i="10"/>
  <c r="G1792" i="10"/>
  <c r="G2018" i="10"/>
  <c r="G1986" i="10"/>
  <c r="F2018" i="10"/>
  <c r="F1986" i="10"/>
  <c r="J2018" i="10"/>
  <c r="J1986" i="10"/>
  <c r="I1602" i="10"/>
  <c r="H1602" i="10"/>
  <c r="F2095" i="10"/>
  <c r="F2063" i="10"/>
  <c r="J2095" i="10"/>
  <c r="J2063" i="10"/>
  <c r="I2095" i="10"/>
  <c r="I2063" i="10"/>
  <c r="H2091" i="10"/>
  <c r="H2059" i="10"/>
  <c r="G2091" i="10"/>
  <c r="G2059" i="10"/>
  <c r="F2087" i="10"/>
  <c r="F2055" i="10"/>
  <c r="J2087" i="10"/>
  <c r="J2055" i="10"/>
  <c r="I2087" i="10"/>
  <c r="I2055" i="10"/>
  <c r="H1995" i="10"/>
  <c r="H1963" i="10"/>
  <c r="G1995" i="10"/>
  <c r="G1963" i="10"/>
  <c r="F1991" i="10"/>
  <c r="F1959" i="10"/>
  <c r="J1991" i="10"/>
  <c r="J1959" i="10"/>
  <c r="I1991" i="10"/>
  <c r="I1959" i="10"/>
  <c r="G1803" i="10"/>
  <c r="G1771" i="10"/>
  <c r="F1645" i="10"/>
  <c r="F1709" i="10"/>
  <c r="F1677" i="10"/>
  <c r="J1645" i="10"/>
  <c r="J1709" i="10"/>
  <c r="J1677" i="10"/>
  <c r="I1645" i="10"/>
  <c r="I1709" i="10"/>
  <c r="I1677" i="10"/>
  <c r="H1705" i="10"/>
  <c r="H1673" i="10"/>
  <c r="G1705" i="10"/>
  <c r="G1673" i="10"/>
  <c r="F1615" i="10"/>
  <c r="F1583" i="10"/>
  <c r="H1551" i="10"/>
  <c r="H1583" i="10"/>
  <c r="I1583" i="10"/>
  <c r="H1579" i="10"/>
  <c r="G1579" i="10"/>
  <c r="F1543" i="10"/>
  <c r="F1607" i="10"/>
  <c r="F1575" i="10"/>
  <c r="J1543" i="10"/>
  <c r="J1575" i="10"/>
  <c r="I1575" i="10"/>
  <c r="G1036" i="10"/>
  <c r="G1004" i="10"/>
  <c r="G942" i="10"/>
  <c r="G910" i="10"/>
  <c r="G934" i="10"/>
  <c r="G902" i="10"/>
  <c r="G620" i="10"/>
  <c r="G494" i="10"/>
  <c r="G558" i="10"/>
  <c r="F494" i="10"/>
  <c r="F558" i="10"/>
  <c r="F526" i="10"/>
  <c r="J526" i="10"/>
  <c r="I490" i="10"/>
  <c r="I554" i="10"/>
  <c r="H490" i="10"/>
  <c r="H554" i="10"/>
  <c r="H522" i="10"/>
  <c r="G486" i="10"/>
  <c r="G550" i="10"/>
  <c r="F486" i="10"/>
  <c r="F550" i="10"/>
  <c r="J486" i="10"/>
  <c r="J518" i="10"/>
  <c r="G1624" i="10"/>
  <c r="G1592" i="10"/>
  <c r="H1560" i="10"/>
  <c r="H1592" i="10"/>
  <c r="I2006" i="10"/>
  <c r="I1974" i="10"/>
  <c r="H2006" i="10"/>
  <c r="H1974" i="10"/>
  <c r="I1556" i="10"/>
  <c r="I1620" i="10"/>
  <c r="I1588" i="10"/>
  <c r="F1620" i="10"/>
  <c r="F1588" i="10"/>
  <c r="J1620" i="10"/>
  <c r="J1588" i="10"/>
  <c r="G2002" i="10"/>
  <c r="G1970" i="10"/>
  <c r="F2002" i="10"/>
  <c r="F1970" i="10"/>
  <c r="J2002" i="10"/>
  <c r="J1970" i="10"/>
  <c r="I1712" i="10"/>
  <c r="I1680" i="10"/>
  <c r="H1648" i="10"/>
  <c r="H1712" i="10"/>
  <c r="H1680" i="10"/>
  <c r="G1810" i="10"/>
  <c r="G1778" i="10"/>
  <c r="G1814" i="10"/>
  <c r="G1782" i="10"/>
  <c r="F2019" i="10"/>
  <c r="F1987" i="10"/>
  <c r="J2019" i="10"/>
  <c r="J1987" i="10"/>
  <c r="I2019" i="10"/>
  <c r="I1987" i="10"/>
  <c r="G515" i="10"/>
  <c r="G579" i="10"/>
  <c r="F515" i="10"/>
  <c r="F547" i="10"/>
  <c r="J547" i="10"/>
  <c r="H2097" i="10"/>
  <c r="H2065" i="10"/>
  <c r="G2097" i="10"/>
  <c r="G2065" i="10"/>
  <c r="F497" i="10"/>
  <c r="F561" i="10"/>
  <c r="G497" i="10"/>
  <c r="G529" i="10"/>
  <c r="F1715" i="10"/>
  <c r="F1683" i="10"/>
  <c r="J1715" i="10"/>
  <c r="J1683" i="10"/>
  <c r="I1715" i="10"/>
  <c r="I1683" i="10"/>
  <c r="G1815" i="10"/>
  <c r="G1783" i="10"/>
  <c r="F1721" i="10"/>
  <c r="F1689" i="10"/>
  <c r="J1721" i="10"/>
  <c r="J1689" i="10"/>
  <c r="I1721" i="10"/>
  <c r="I1689" i="10"/>
  <c r="G956" i="10"/>
  <c r="G924" i="10"/>
  <c r="H540" i="10"/>
  <c r="G508" i="10"/>
  <c r="G572" i="10"/>
  <c r="G2110" i="10"/>
  <c r="G2078" i="10"/>
  <c r="F2110" i="10"/>
  <c r="F2078" i="10"/>
  <c r="J2110" i="10"/>
  <c r="J2078" i="10"/>
  <c r="I1726" i="10"/>
  <c r="I1694" i="10"/>
  <c r="H1726" i="10"/>
  <c r="H1694" i="10"/>
  <c r="G2114" i="10"/>
  <c r="G2082" i="10"/>
  <c r="F2114" i="10"/>
  <c r="F2082" i="10"/>
  <c r="J2114" i="10"/>
  <c r="J2082" i="10"/>
  <c r="I1730" i="10"/>
  <c r="I1698" i="10"/>
  <c r="H1730" i="10"/>
  <c r="H1698" i="10"/>
  <c r="I2090" i="10"/>
  <c r="I2058" i="10"/>
  <c r="H2090" i="10"/>
  <c r="H2058" i="10"/>
  <c r="G2054" i="10"/>
  <c r="G2086" i="10"/>
  <c r="F2086" i="10"/>
  <c r="F2054" i="10"/>
  <c r="J2086" i="10"/>
  <c r="J2054" i="10"/>
  <c r="I1932" i="10"/>
  <c r="I1996" i="10"/>
  <c r="I1964" i="10"/>
  <c r="H1996" i="10"/>
  <c r="H1964" i="10"/>
  <c r="G1992" i="10"/>
  <c r="G1960" i="10"/>
  <c r="F1992" i="10"/>
  <c r="F1960" i="10"/>
  <c r="J1992" i="10"/>
  <c r="J1960" i="10"/>
  <c r="G1800" i="10"/>
  <c r="G1768" i="10"/>
  <c r="I1710" i="10"/>
  <c r="I1678" i="10"/>
  <c r="H1710" i="10"/>
  <c r="H1678" i="10"/>
  <c r="G1706" i="10"/>
  <c r="G1674" i="10"/>
  <c r="F1706" i="10"/>
  <c r="F1674" i="10"/>
  <c r="J1706" i="10"/>
  <c r="J1674" i="10"/>
  <c r="I1702" i="10"/>
  <c r="I1670" i="10"/>
  <c r="H1638" i="10"/>
  <c r="H1702" i="10"/>
  <c r="H1670" i="10"/>
  <c r="G1612" i="10"/>
  <c r="G1580" i="10"/>
  <c r="F1612" i="10"/>
  <c r="F1580" i="10"/>
  <c r="J1612" i="10"/>
  <c r="J1580" i="10"/>
  <c r="I1608" i="10"/>
  <c r="I1576" i="10"/>
  <c r="H1608" i="10"/>
  <c r="H1576" i="10"/>
  <c r="G1035" i="10"/>
  <c r="G1003" i="10"/>
  <c r="G941" i="10"/>
  <c r="G909" i="10"/>
  <c r="G649" i="10"/>
  <c r="G617" i="10"/>
  <c r="J559" i="10"/>
  <c r="G559" i="10"/>
  <c r="F491" i="10"/>
  <c r="F523" i="10"/>
  <c r="H555" i="10"/>
  <c r="H523" i="10"/>
  <c r="I523" i="10"/>
  <c r="J551" i="10"/>
  <c r="J519" i="10"/>
  <c r="G487" i="10"/>
  <c r="G551" i="10"/>
  <c r="G70" i="10"/>
  <c r="H2009" i="10"/>
  <c r="H1977" i="10"/>
  <c r="G2009" i="10"/>
  <c r="G1977" i="10"/>
  <c r="F1559" i="10"/>
  <c r="F1623" i="10"/>
  <c r="F1591" i="10"/>
  <c r="H1591" i="10"/>
  <c r="H1623" i="10"/>
  <c r="I1591" i="10"/>
  <c r="I1623" i="10"/>
  <c r="F1621" i="10"/>
  <c r="F1589" i="10"/>
  <c r="G1557" i="10"/>
  <c r="G1621" i="10"/>
  <c r="G1589" i="10"/>
  <c r="F2005" i="10"/>
  <c r="F1973" i="10"/>
  <c r="J2005" i="10"/>
  <c r="J1973" i="10"/>
  <c r="I2005" i="10"/>
  <c r="I1973" i="10"/>
  <c r="H2003" i="10"/>
  <c r="H1971" i="10"/>
  <c r="G2003" i="10"/>
  <c r="G1971" i="10"/>
  <c r="H1553" i="10"/>
  <c r="H1585" i="10"/>
  <c r="J1617" i="10"/>
  <c r="J1585" i="10"/>
  <c r="I1617" i="10"/>
  <c r="I1585" i="10"/>
  <c r="H2001" i="10"/>
  <c r="H1969" i="10"/>
  <c r="G2001" i="10"/>
  <c r="G1969" i="10"/>
  <c r="J1631" i="10"/>
  <c r="J1599" i="10"/>
  <c r="G1567" i="10"/>
  <c r="G1631" i="10"/>
  <c r="G1599" i="10"/>
  <c r="G2010" i="10"/>
  <c r="G1978" i="10"/>
  <c r="F2010" i="10"/>
  <c r="F1978" i="10"/>
  <c r="J1946" i="10"/>
  <c r="J2010" i="10"/>
  <c r="J1978" i="10"/>
  <c r="H2017" i="10"/>
  <c r="H1985" i="10"/>
  <c r="G2017" i="10"/>
  <c r="G1985" i="10"/>
  <c r="G946" i="10"/>
  <c r="G914" i="10"/>
  <c r="G664" i="10"/>
  <c r="G632" i="10"/>
  <c r="G669" i="10"/>
  <c r="G637" i="10"/>
  <c r="H1727" i="10"/>
  <c r="H1695" i="10"/>
  <c r="G1727" i="10"/>
  <c r="G1695" i="10"/>
  <c r="G959" i="10"/>
  <c r="G927" i="10"/>
  <c r="H2113" i="10"/>
  <c r="H2081" i="10"/>
  <c r="G2113" i="10"/>
  <c r="G2081" i="10"/>
  <c r="I577" i="10"/>
  <c r="I545" i="10"/>
  <c r="H545" i="10"/>
  <c r="F2011" i="10"/>
  <c r="F1979" i="10"/>
  <c r="J2011" i="10"/>
  <c r="J1979" i="10"/>
  <c r="I2011" i="10"/>
  <c r="I1979" i="10"/>
  <c r="J1595" i="10"/>
  <c r="G1595" i="10"/>
  <c r="G1811" i="10"/>
  <c r="G1779" i="10"/>
  <c r="G1820" i="10"/>
  <c r="G1788" i="10"/>
  <c r="G1790" i="10"/>
  <c r="G1822" i="10"/>
  <c r="I2016" i="10"/>
  <c r="I1984" i="10"/>
  <c r="H2016" i="10"/>
  <c r="H1984" i="10"/>
  <c r="I1632" i="10"/>
  <c r="I1600" i="10"/>
  <c r="F1632" i="10"/>
  <c r="F1600" i="10"/>
  <c r="J1632" i="10"/>
  <c r="J1600" i="10"/>
  <c r="G672" i="10"/>
  <c r="G640" i="10"/>
  <c r="G1058" i="10"/>
  <c r="G1026" i="10"/>
  <c r="H2093" i="10"/>
  <c r="H2061" i="10"/>
  <c r="G2093" i="10"/>
  <c r="G2061" i="10"/>
  <c r="F2089" i="10"/>
  <c r="F2057" i="10"/>
  <c r="J2089" i="10"/>
  <c r="J2057" i="10"/>
  <c r="I2089" i="10"/>
  <c r="I2057" i="10"/>
  <c r="H1997" i="10"/>
  <c r="H1965" i="10"/>
  <c r="G1997" i="10"/>
  <c r="G1965" i="10"/>
  <c r="F1993" i="10"/>
  <c r="F1961" i="10"/>
  <c r="J1993" i="10"/>
  <c r="J1961" i="10"/>
  <c r="I1993" i="10"/>
  <c r="I1961" i="10"/>
  <c r="G1801" i="10"/>
  <c r="G1769" i="10"/>
  <c r="H1711" i="10"/>
  <c r="H1679" i="10"/>
  <c r="G1711" i="10"/>
  <c r="G1679" i="10"/>
  <c r="F1707" i="10"/>
  <c r="F1675" i="10"/>
  <c r="J1707" i="10"/>
  <c r="J1675" i="10"/>
  <c r="I1707" i="10"/>
  <c r="I1675" i="10"/>
  <c r="H1703" i="10"/>
  <c r="H1671" i="10"/>
  <c r="G1703" i="10"/>
  <c r="G1671" i="10"/>
  <c r="F1549" i="10"/>
  <c r="F1613" i="10"/>
  <c r="F1581" i="10"/>
  <c r="G1549" i="10"/>
  <c r="G1581" i="10"/>
  <c r="I1613" i="10"/>
  <c r="I1581" i="10"/>
  <c r="H1609" i="10"/>
  <c r="H1577" i="10"/>
  <c r="G1609" i="10"/>
  <c r="G1577" i="10"/>
  <c r="G1038" i="10"/>
  <c r="G1006" i="10"/>
  <c r="G1030" i="10"/>
  <c r="G998" i="10"/>
  <c r="G936" i="10"/>
  <c r="G904" i="10"/>
  <c r="I838" i="10"/>
  <c r="I806" i="10"/>
  <c r="H806" i="10"/>
  <c r="G654" i="10"/>
  <c r="G622" i="10"/>
  <c r="G614" i="10"/>
  <c r="G556" i="10"/>
  <c r="G524" i="10"/>
  <c r="H556" i="10"/>
  <c r="H524" i="10"/>
  <c r="I520" i="10"/>
  <c r="F520" i="10"/>
  <c r="J520" i="10"/>
  <c r="G643" i="10"/>
  <c r="G2008" i="10"/>
  <c r="G1976" i="10"/>
  <c r="F2008" i="10"/>
  <c r="F1976" i="10"/>
  <c r="J2008" i="10"/>
  <c r="J1976" i="10"/>
  <c r="I1590" i="10"/>
  <c r="I1622" i="10"/>
  <c r="H1622" i="10"/>
  <c r="H1590" i="10"/>
  <c r="I2004" i="10"/>
  <c r="I1972" i="10"/>
  <c r="H2004" i="10"/>
  <c r="H1972" i="10"/>
  <c r="G1618" i="10"/>
  <c r="G1586" i="10"/>
  <c r="F1586" i="10"/>
  <c r="J1618" i="10"/>
  <c r="J1586" i="10"/>
  <c r="I2064" i="10"/>
  <c r="I2096" i="10"/>
  <c r="H2096" i="10"/>
  <c r="H2064" i="10"/>
  <c r="G944" i="10"/>
  <c r="G912" i="10"/>
  <c r="G560" i="10"/>
  <c r="G528" i="10"/>
  <c r="H560" i="10"/>
  <c r="H528" i="10"/>
  <c r="G1044" i="10"/>
  <c r="G1012" i="10"/>
  <c r="G1057" i="10"/>
  <c r="G1025" i="10"/>
  <c r="J1571" i="10"/>
  <c r="J1635" i="10"/>
  <c r="J1603" i="10"/>
  <c r="G1635" i="10"/>
  <c r="G1603" i="10"/>
  <c r="G963" i="10"/>
  <c r="G931" i="10"/>
  <c r="F1713" i="10"/>
  <c r="F1681" i="10"/>
  <c r="J1713" i="10"/>
  <c r="J1681" i="10"/>
  <c r="I1713" i="10"/>
  <c r="I1681" i="10"/>
  <c r="F2099" i="10"/>
  <c r="F2067" i="10"/>
  <c r="J2099" i="10"/>
  <c r="J2067" i="10"/>
  <c r="I2099" i="10"/>
  <c r="I2067" i="10"/>
  <c r="G659" i="10"/>
  <c r="G627" i="10"/>
  <c r="I505" i="10"/>
  <c r="I537" i="10"/>
  <c r="H569" i="10"/>
  <c r="H537" i="10"/>
  <c r="G1724" i="10"/>
  <c r="G1692" i="10"/>
  <c r="F1724" i="10"/>
  <c r="F1692" i="10"/>
  <c r="J1724" i="10"/>
  <c r="J1692" i="10"/>
  <c r="G670" i="10"/>
  <c r="G638" i="10"/>
  <c r="F578" i="10"/>
  <c r="F546" i="10"/>
  <c r="J578" i="10"/>
  <c r="J546" i="10"/>
  <c r="I578" i="10"/>
  <c r="I546" i="10"/>
  <c r="G2062" i="10"/>
  <c r="G2094" i="10"/>
  <c r="F2094" i="10"/>
  <c r="F2062" i="10"/>
  <c r="J2094" i="10"/>
  <c r="J2062" i="10"/>
  <c r="I2056" i="10"/>
  <c r="I2088" i="10"/>
  <c r="H2088" i="10"/>
  <c r="H2056" i="10"/>
  <c r="G1998" i="10"/>
  <c r="G1966" i="10"/>
  <c r="F1998" i="10"/>
  <c r="F1966" i="10"/>
  <c r="J1998" i="10"/>
  <c r="J1966" i="10"/>
  <c r="I1994" i="10"/>
  <c r="I1962" i="10"/>
  <c r="H1994" i="10"/>
  <c r="H1962" i="10"/>
  <c r="G1990" i="10"/>
  <c r="G1958" i="10"/>
  <c r="F1990" i="10"/>
  <c r="F1958" i="10"/>
  <c r="J1990" i="10"/>
  <c r="J1958" i="10"/>
  <c r="G1802" i="10"/>
  <c r="G1770" i="10"/>
  <c r="G1708" i="10"/>
  <c r="G1676" i="10"/>
  <c r="F1708" i="10"/>
  <c r="F1676" i="10"/>
  <c r="J1708" i="10"/>
  <c r="J1676" i="10"/>
  <c r="I1704" i="10"/>
  <c r="I1672" i="10"/>
  <c r="H1704" i="10"/>
  <c r="H1672" i="10"/>
  <c r="G1614" i="10"/>
  <c r="G1582" i="10"/>
  <c r="F1614" i="10"/>
  <c r="F1582" i="10"/>
  <c r="J1614" i="10"/>
  <c r="J1582" i="10"/>
  <c r="I1610" i="10"/>
  <c r="I1578" i="10"/>
  <c r="H1610" i="10"/>
  <c r="H1578" i="10"/>
  <c r="G1606" i="10"/>
  <c r="G1574" i="10"/>
  <c r="F1606" i="10"/>
  <c r="F1574" i="10"/>
  <c r="J1574" i="10"/>
  <c r="G1037" i="10"/>
  <c r="G1005" i="10"/>
  <c r="G943" i="10"/>
  <c r="G911" i="10"/>
  <c r="G935" i="10"/>
  <c r="G903" i="10"/>
  <c r="G651" i="10"/>
  <c r="G619" i="10"/>
  <c r="H557" i="10"/>
  <c r="H525" i="10"/>
  <c r="J557" i="10"/>
  <c r="J525" i="10"/>
  <c r="I557" i="10"/>
  <c r="I525" i="10"/>
  <c r="F489" i="10"/>
  <c r="F553" i="10"/>
  <c r="F521" i="10"/>
  <c r="G553" i="10"/>
  <c r="G521" i="10"/>
  <c r="G71" i="10"/>
  <c r="G39" i="10"/>
  <c r="I1616" i="10"/>
  <c r="I1584" i="10"/>
  <c r="J1616" i="10"/>
  <c r="J1584" i="10"/>
  <c r="G624" i="10"/>
  <c r="H1714" i="10"/>
  <c r="H1682" i="10"/>
  <c r="I562" i="10"/>
  <c r="I530" i="10"/>
  <c r="G628" i="10"/>
  <c r="H2070" i="10"/>
  <c r="H2102" i="10"/>
  <c r="F1718" i="10"/>
  <c r="F1686" i="10"/>
  <c r="G566" i="10"/>
  <c r="G534" i="10"/>
  <c r="J566" i="10"/>
  <c r="J534" i="10"/>
  <c r="I2106" i="10"/>
  <c r="I2074" i="10"/>
  <c r="G1722" i="10"/>
  <c r="G1690" i="10"/>
  <c r="J1722" i="10"/>
  <c r="J1690" i="10"/>
  <c r="H570" i="10"/>
  <c r="H538" i="10"/>
  <c r="G1793" i="10"/>
  <c r="G1825" i="10"/>
  <c r="F2115" i="10"/>
  <c r="F2083" i="10"/>
  <c r="I2115" i="10"/>
  <c r="I2083" i="10"/>
  <c r="G2101" i="10"/>
  <c r="G2069" i="10"/>
  <c r="J1653" i="10"/>
  <c r="J1717" i="10"/>
  <c r="J1685" i="10"/>
  <c r="G917" i="10"/>
  <c r="G949" i="10"/>
  <c r="G565" i="10"/>
  <c r="G533" i="10"/>
  <c r="J2105" i="10"/>
  <c r="J2073" i="10"/>
  <c r="I2108" i="10"/>
  <c r="I2076" i="10"/>
  <c r="G2112" i="10"/>
  <c r="G2080" i="10"/>
  <c r="J2112" i="10"/>
  <c r="J2080" i="10"/>
  <c r="H1728" i="10"/>
  <c r="H1696" i="10"/>
  <c r="J576" i="10"/>
  <c r="J544" i="10"/>
  <c r="H1999" i="10"/>
  <c r="H1967" i="10"/>
  <c r="G1827" i="10"/>
  <c r="G1795" i="10"/>
  <c r="G2100" i="10"/>
  <c r="G2068" i="10"/>
  <c r="J2068" i="10"/>
  <c r="J2100" i="10"/>
  <c r="G564" i="10"/>
  <c r="G532" i="10"/>
  <c r="H2104" i="10"/>
  <c r="H2072" i="10"/>
  <c r="F1720" i="10"/>
  <c r="F1688" i="10"/>
  <c r="G952" i="10"/>
  <c r="G920" i="10"/>
  <c r="G568" i="10"/>
  <c r="G536" i="10"/>
  <c r="F2109" i="10"/>
  <c r="F2077" i="10"/>
  <c r="I2109" i="10"/>
  <c r="I2077" i="10"/>
  <c r="G1725" i="10"/>
  <c r="G1693" i="10"/>
  <c r="G573" i="10"/>
  <c r="G541" i="10"/>
  <c r="J573" i="10"/>
  <c r="J541" i="10"/>
  <c r="G671" i="10"/>
  <c r="G639" i="10"/>
  <c r="G2107" i="10"/>
  <c r="G2075" i="10"/>
  <c r="I1723" i="10"/>
  <c r="I1691" i="10"/>
  <c r="I571" i="10"/>
  <c r="I539" i="10"/>
  <c r="G1041" i="10"/>
  <c r="G1009" i="10"/>
  <c r="G947" i="10"/>
  <c r="G915" i="10"/>
  <c r="F499" i="10"/>
  <c r="F563" i="10"/>
  <c r="F531" i="10"/>
  <c r="G499" i="10"/>
  <c r="G531" i="10"/>
  <c r="F2103" i="10"/>
  <c r="F2071" i="10"/>
  <c r="J2103" i="10"/>
  <c r="J2071" i="10"/>
  <c r="I2103" i="10"/>
  <c r="I2071" i="10"/>
  <c r="H1719" i="10"/>
  <c r="H1687" i="10"/>
  <c r="G1719" i="10"/>
  <c r="G1687" i="10"/>
  <c r="G503" i="10"/>
  <c r="G567" i="10"/>
  <c r="G535" i="10"/>
  <c r="F503" i="10"/>
  <c r="F567" i="10"/>
  <c r="F535" i="10"/>
  <c r="J567" i="10"/>
  <c r="J535" i="10"/>
  <c r="G665" i="10"/>
  <c r="G633" i="10"/>
  <c r="I2012" i="10"/>
  <c r="I1980" i="10"/>
  <c r="H2012" i="10"/>
  <c r="H1980" i="10"/>
  <c r="G1598" i="10"/>
  <c r="F1630" i="10"/>
  <c r="F1598" i="10"/>
  <c r="J1598" i="10"/>
  <c r="G960" i="10"/>
  <c r="G928" i="10"/>
  <c r="I2060" i="10"/>
  <c r="I2092" i="10"/>
  <c r="H2092" i="10"/>
  <c r="H2060" i="10"/>
  <c r="F1587" i="10"/>
  <c r="H1619" i="10"/>
  <c r="H1587" i="10"/>
  <c r="I1619" i="10"/>
  <c r="I1587" i="10"/>
  <c r="F1633" i="10"/>
  <c r="F1601" i="10"/>
  <c r="G1601" i="10"/>
  <c r="G1633" i="10"/>
  <c r="H2015" i="10"/>
  <c r="H1983" i="10"/>
  <c r="G2015" i="10"/>
  <c r="G1983" i="10"/>
  <c r="H1629" i="10"/>
  <c r="H1597" i="10"/>
  <c r="J1629" i="10"/>
  <c r="J1597" i="10"/>
  <c r="I1629" i="10"/>
  <c r="I1597" i="10"/>
  <c r="H2013" i="10"/>
  <c r="H1981" i="10"/>
  <c r="G2013" i="10"/>
  <c r="G1981" i="10"/>
  <c r="G1594" i="10"/>
  <c r="F1626" i="10"/>
  <c r="F1594" i="10"/>
  <c r="J1594" i="10"/>
  <c r="H1625" i="10"/>
  <c r="H1593" i="10"/>
  <c r="J1593" i="10"/>
  <c r="I1625" i="10"/>
  <c r="I1593" i="10"/>
  <c r="H2007" i="10"/>
  <c r="H1975" i="10"/>
  <c r="G2007" i="10"/>
  <c r="G1975" i="10"/>
  <c r="G2000" i="10"/>
  <c r="G1968" i="10"/>
  <c r="F2000" i="10"/>
  <c r="F1968" i="10"/>
  <c r="J2000" i="10"/>
  <c r="J1968" i="10"/>
  <c r="G2066" i="10"/>
  <c r="G2098" i="10"/>
  <c r="F2098" i="10"/>
  <c r="F2066" i="10"/>
  <c r="J2098" i="10"/>
  <c r="J2066" i="10"/>
  <c r="I1716" i="10"/>
  <c r="I1684" i="10"/>
  <c r="H1716" i="10"/>
  <c r="H1684" i="10"/>
  <c r="F2111" i="10"/>
  <c r="F2079" i="10"/>
  <c r="J2111" i="10"/>
  <c r="J2079" i="10"/>
  <c r="I2111" i="10"/>
  <c r="I2079" i="10"/>
  <c r="G543" i="10"/>
  <c r="F543" i="10"/>
  <c r="J543" i="10"/>
  <c r="H1729" i="10"/>
  <c r="H1697" i="10"/>
  <c r="G1729" i="10"/>
  <c r="G1697" i="10"/>
  <c r="G929" i="10"/>
  <c r="G961" i="10"/>
  <c r="H1731" i="10"/>
  <c r="H1699" i="10"/>
  <c r="G1731" i="10"/>
  <c r="G1699" i="10"/>
  <c r="G1819" i="10"/>
  <c r="G1787" i="10"/>
  <c r="G1809" i="10"/>
  <c r="G1777" i="10"/>
  <c r="G1045" i="10"/>
  <c r="G1013" i="10"/>
  <c r="I1628" i="10"/>
  <c r="I1596" i="10"/>
  <c r="F1628" i="10"/>
  <c r="F1596" i="10"/>
  <c r="J1628" i="10"/>
  <c r="J1596" i="10"/>
  <c r="I2014" i="10"/>
  <c r="I1982" i="10"/>
  <c r="H2014" i="10"/>
  <c r="H1982" i="10"/>
  <c r="G1056" i="10"/>
  <c r="G1024" i="10"/>
  <c r="I2018" i="10"/>
  <c r="I1986" i="10"/>
  <c r="H1986" i="10"/>
  <c r="H2018" i="10"/>
  <c r="G1634" i="10"/>
  <c r="G1602" i="10"/>
  <c r="F1634" i="10"/>
  <c r="F1602" i="10"/>
  <c r="J1634" i="10"/>
  <c r="J1602" i="10"/>
  <c r="G674" i="10"/>
  <c r="G642" i="10"/>
  <c r="H2095" i="10"/>
  <c r="H2063" i="10"/>
  <c r="G2095" i="10"/>
  <c r="G2063" i="10"/>
  <c r="F2091" i="10"/>
  <c r="F2059" i="10"/>
  <c r="J2091" i="10"/>
  <c r="J2059" i="10"/>
  <c r="I2091" i="10"/>
  <c r="I2059" i="10"/>
  <c r="H2087" i="10"/>
  <c r="H2055" i="10"/>
  <c r="G2055" i="10"/>
  <c r="G2087" i="10"/>
  <c r="F1995" i="10"/>
  <c r="F1963" i="10"/>
  <c r="J1995" i="10"/>
  <c r="J1963" i="10"/>
  <c r="I1995" i="10"/>
  <c r="I1963" i="10"/>
  <c r="H1991" i="10"/>
  <c r="H1959" i="10"/>
  <c r="G1991" i="10"/>
  <c r="G1959" i="10"/>
  <c r="G1807" i="10"/>
  <c r="G1775" i="10"/>
  <c r="G1799" i="10"/>
  <c r="G1767" i="10"/>
  <c r="H1709" i="10"/>
  <c r="H1677" i="10"/>
  <c r="G1709" i="10"/>
  <c r="G1677" i="10"/>
  <c r="F1705" i="10"/>
  <c r="F1673" i="10"/>
  <c r="J1705" i="10"/>
  <c r="J1673" i="10"/>
  <c r="I1705" i="10"/>
  <c r="I1673" i="10"/>
  <c r="J1615" i="10"/>
  <c r="J1583" i="10"/>
  <c r="G1615" i="10"/>
  <c r="G1583" i="10"/>
  <c r="F1611" i="10"/>
  <c r="F1579" i="10"/>
  <c r="J1611" i="10"/>
  <c r="J1579" i="10"/>
  <c r="I1611" i="10"/>
  <c r="I1579" i="10"/>
  <c r="H1607" i="10"/>
  <c r="H1575" i="10"/>
  <c r="G1607" i="10"/>
  <c r="G1575" i="10"/>
  <c r="G1032" i="10"/>
  <c r="G1000" i="10"/>
  <c r="G938" i="10"/>
  <c r="G906" i="10"/>
  <c r="G648" i="10"/>
  <c r="G616" i="10"/>
  <c r="I558" i="10"/>
  <c r="I526" i="10"/>
  <c r="H558" i="10"/>
  <c r="H526" i="10"/>
  <c r="G554" i="10"/>
  <c r="G522" i="10"/>
  <c r="F554" i="10"/>
  <c r="F522" i="10"/>
  <c r="J554" i="10"/>
  <c r="J522" i="10"/>
  <c r="I486" i="10"/>
  <c r="I550" i="10"/>
  <c r="I518" i="10"/>
  <c r="H550" i="10"/>
  <c r="H518" i="10"/>
  <c r="I1624" i="10"/>
  <c r="I1592" i="10"/>
  <c r="F1624" i="10"/>
  <c r="F1592" i="10"/>
  <c r="J1624" i="10"/>
  <c r="J1592" i="10"/>
  <c r="G2006" i="10"/>
  <c r="G1974" i="10"/>
  <c r="F2006" i="10"/>
  <c r="F1974" i="10"/>
  <c r="J2006" i="10"/>
  <c r="J1974" i="10"/>
  <c r="G1620" i="10"/>
  <c r="G1588" i="10"/>
  <c r="H1620" i="10"/>
  <c r="H1588" i="10"/>
  <c r="I2002" i="10"/>
  <c r="I1970" i="10"/>
  <c r="H2002" i="10"/>
  <c r="H1970" i="10"/>
  <c r="G1712" i="10"/>
  <c r="G1680" i="10"/>
  <c r="F1712" i="10"/>
  <c r="F1680" i="10"/>
  <c r="J1712" i="10"/>
  <c r="J1680" i="10"/>
  <c r="G1812" i="10"/>
  <c r="G1780" i="10"/>
  <c r="G1823" i="10"/>
  <c r="G1791" i="10"/>
  <c r="H2019" i="10"/>
  <c r="H1987" i="10"/>
  <c r="G2019" i="10"/>
  <c r="G1987" i="10"/>
  <c r="I515" i="10"/>
  <c r="I579" i="10"/>
  <c r="I547" i="10"/>
  <c r="H579" i="10"/>
  <c r="H547" i="10"/>
  <c r="F2097" i="10"/>
  <c r="F2065" i="10"/>
  <c r="J2097" i="10"/>
  <c r="J2065" i="10"/>
  <c r="I2097" i="10"/>
  <c r="I2065" i="10"/>
  <c r="H497" i="10"/>
  <c r="H561" i="10"/>
  <c r="H529" i="10"/>
  <c r="J561" i="10"/>
  <c r="J529" i="10"/>
  <c r="I561" i="10"/>
  <c r="I529" i="10"/>
  <c r="H1715" i="10"/>
  <c r="H1683" i="10"/>
  <c r="G1715" i="10"/>
  <c r="G1683" i="10"/>
  <c r="G1043" i="10"/>
  <c r="G1011" i="10"/>
  <c r="G1047" i="10"/>
  <c r="G1015" i="10"/>
  <c r="H1721" i="10"/>
  <c r="H1689" i="10"/>
  <c r="G1721" i="10"/>
  <c r="G1689" i="10"/>
  <c r="G921" i="10"/>
  <c r="G953" i="10"/>
  <c r="F572" i="10"/>
  <c r="F540" i="10"/>
  <c r="J572" i="10"/>
  <c r="J540" i="10"/>
  <c r="I508" i="10"/>
  <c r="I572" i="10"/>
  <c r="I540" i="10"/>
  <c r="I2110" i="10"/>
  <c r="I2078" i="10"/>
  <c r="H2110" i="10"/>
  <c r="H2078" i="10"/>
  <c r="G1726" i="10"/>
  <c r="G1694" i="10"/>
  <c r="F1726" i="10"/>
  <c r="F1694" i="10"/>
  <c r="J1726" i="10"/>
  <c r="J1694" i="10"/>
  <c r="G1054" i="10"/>
  <c r="G1022" i="10"/>
  <c r="I2114" i="10"/>
  <c r="I2082" i="10"/>
  <c r="H2114" i="10"/>
  <c r="H2082" i="10"/>
  <c r="G1730" i="10"/>
  <c r="G1698" i="10"/>
  <c r="F1730" i="10"/>
  <c r="F1698" i="10"/>
  <c r="J1730" i="10"/>
  <c r="J1698" i="10"/>
  <c r="G2058" i="10"/>
  <c r="G2090" i="10"/>
  <c r="F2090" i="10"/>
  <c r="F2058" i="10"/>
  <c r="J2090" i="10"/>
  <c r="J2058" i="10"/>
  <c r="I2086" i="10"/>
  <c r="I2054" i="10"/>
  <c r="H2054" i="10"/>
  <c r="H2086" i="10"/>
  <c r="G1996" i="10"/>
  <c r="G1964" i="10"/>
  <c r="F1996" i="10"/>
  <c r="F1964" i="10"/>
  <c r="J1996" i="10"/>
  <c r="J1964" i="10"/>
  <c r="I1992" i="10"/>
  <c r="I1960" i="10"/>
  <c r="H1992" i="10"/>
  <c r="H1960" i="10"/>
  <c r="G1804" i="10"/>
  <c r="G1772" i="10"/>
  <c r="G1710" i="10"/>
  <c r="G1678" i="10"/>
  <c r="F1710" i="10"/>
  <c r="F1678" i="10"/>
  <c r="J1710" i="10"/>
  <c r="J1678" i="10"/>
  <c r="I1706" i="10"/>
  <c r="I1674" i="10"/>
  <c r="H1706" i="10"/>
  <c r="H1674" i="10"/>
  <c r="G1702" i="10"/>
  <c r="G1670" i="10"/>
  <c r="F1702" i="10"/>
  <c r="F1670" i="10"/>
  <c r="J1702" i="10"/>
  <c r="J1670" i="10"/>
  <c r="I1612" i="10"/>
  <c r="I1580" i="10"/>
  <c r="H1612" i="10"/>
  <c r="H1580" i="10"/>
  <c r="G1608" i="10"/>
  <c r="G1576" i="10"/>
  <c r="F1608" i="10"/>
  <c r="F1576" i="10"/>
  <c r="J1608" i="10"/>
  <c r="J1576" i="10"/>
  <c r="G1039" i="10"/>
  <c r="G1007" i="10"/>
  <c r="G1031" i="10"/>
  <c r="G999" i="10"/>
  <c r="G937" i="10"/>
  <c r="G905" i="10"/>
  <c r="G653" i="10"/>
  <c r="G621" i="10"/>
  <c r="F559" i="10"/>
  <c r="F527" i="10"/>
  <c r="H559" i="10"/>
  <c r="H527" i="10"/>
  <c r="I559" i="10"/>
  <c r="I527" i="10"/>
  <c r="J555" i="10"/>
  <c r="J523" i="10"/>
  <c r="G555" i="10"/>
  <c r="G523" i="10"/>
  <c r="F551" i="10"/>
  <c r="F519" i="10"/>
  <c r="H551" i="10"/>
  <c r="H519" i="10"/>
  <c r="I551" i="10"/>
  <c r="I519" i="10"/>
  <c r="F2009" i="10"/>
  <c r="F1977" i="10"/>
  <c r="J2009" i="10"/>
  <c r="J1977" i="10"/>
  <c r="I2009" i="10"/>
  <c r="I1977" i="10"/>
  <c r="J1623" i="10"/>
  <c r="J1591" i="10"/>
  <c r="G1623" i="10"/>
  <c r="G1591" i="10"/>
  <c r="H1621" i="10"/>
  <c r="H1589" i="10"/>
  <c r="J1621" i="10"/>
  <c r="J1589" i="10"/>
  <c r="I1621" i="10"/>
  <c r="I1589" i="10"/>
  <c r="H2005" i="10"/>
  <c r="H1973" i="10"/>
  <c r="G2005" i="10"/>
  <c r="G1973" i="10"/>
  <c r="F2003" i="10"/>
  <c r="F1971" i="10"/>
  <c r="J2003" i="10"/>
  <c r="J1971" i="10"/>
  <c r="I2003" i="10"/>
  <c r="I1971" i="10"/>
  <c r="F1617" i="10"/>
  <c r="F1585" i="10"/>
  <c r="G1617" i="10"/>
  <c r="G1585" i="10"/>
  <c r="F2001" i="10"/>
  <c r="F1969" i="10"/>
  <c r="J2001" i="10"/>
  <c r="J1969" i="10"/>
  <c r="I2001" i="10"/>
  <c r="I1969" i="10"/>
  <c r="F1631" i="10"/>
  <c r="F1599" i="10"/>
  <c r="H1599" i="10"/>
  <c r="H1631" i="10"/>
  <c r="I1599" i="10"/>
  <c r="I1631" i="10"/>
  <c r="I2010" i="10"/>
  <c r="I1978" i="10"/>
  <c r="H2010" i="10"/>
  <c r="H1978" i="10"/>
  <c r="F2017" i="10"/>
  <c r="F1985" i="10"/>
  <c r="J2017" i="10"/>
  <c r="J1985" i="10"/>
  <c r="I2017" i="10"/>
  <c r="I1985" i="10"/>
  <c r="G1808" i="10"/>
  <c r="G1776" i="10"/>
  <c r="G918" i="10"/>
  <c r="G950" i="10"/>
  <c r="G666" i="10"/>
  <c r="G634" i="10"/>
  <c r="F1727" i="10"/>
  <c r="F1695" i="10"/>
  <c r="J1727" i="10"/>
  <c r="J1695" i="10"/>
  <c r="I1727" i="10"/>
  <c r="I1695" i="10"/>
  <c r="F2113" i="10"/>
  <c r="F2081" i="10"/>
  <c r="J2113" i="10"/>
  <c r="J2081" i="10"/>
  <c r="I2113" i="10"/>
  <c r="I2081" i="10"/>
  <c r="G513" i="10"/>
  <c r="G577" i="10"/>
  <c r="G545" i="10"/>
  <c r="F513" i="10"/>
  <c r="F577" i="10"/>
  <c r="F545" i="10"/>
  <c r="J577" i="10"/>
  <c r="J545" i="10"/>
  <c r="H2011" i="10"/>
  <c r="H1979" i="10"/>
  <c r="G2011" i="10"/>
  <c r="G1979" i="10"/>
  <c r="F1627" i="10"/>
  <c r="F1595" i="10"/>
  <c r="H1563" i="10"/>
  <c r="H1595" i="10"/>
  <c r="H1627" i="10"/>
  <c r="I1563" i="10"/>
  <c r="I1595" i="10"/>
  <c r="I1627" i="10"/>
  <c r="G667" i="10"/>
  <c r="G635" i="10"/>
  <c r="G661" i="10"/>
  <c r="G629" i="10"/>
  <c r="G1052" i="10"/>
  <c r="G1020" i="10"/>
  <c r="G2016" i="10"/>
  <c r="G1984" i="10"/>
  <c r="F2016" i="10"/>
  <c r="F1984" i="10"/>
  <c r="J1984" i="10"/>
  <c r="J2016" i="10"/>
  <c r="G1632" i="10"/>
  <c r="G1600" i="10"/>
  <c r="H1632" i="10"/>
  <c r="H1600" i="10"/>
  <c r="G1794" i="10"/>
  <c r="G1826" i="10"/>
  <c r="F2093" i="10"/>
  <c r="F2061" i="10"/>
  <c r="J2093" i="10"/>
  <c r="J2061" i="10"/>
  <c r="I2093" i="10"/>
  <c r="I2061" i="10"/>
  <c r="H2089" i="10"/>
  <c r="H2057" i="10"/>
  <c r="G2089" i="10"/>
  <c r="G2057" i="10"/>
  <c r="F1997" i="10"/>
  <c r="F1965" i="10"/>
  <c r="J1997" i="10"/>
  <c r="J1965" i="10"/>
  <c r="I1997" i="10"/>
  <c r="I1965" i="10"/>
  <c r="H1993" i="10"/>
  <c r="H1961" i="10"/>
  <c r="G1993" i="10"/>
  <c r="G1961" i="10"/>
  <c r="G1805" i="10"/>
  <c r="G1773" i="10"/>
  <c r="F1711" i="10"/>
  <c r="F1679" i="10"/>
  <c r="J1711" i="10"/>
  <c r="J1679" i="10"/>
  <c r="I1711" i="10"/>
  <c r="I1679" i="10"/>
  <c r="H1707" i="10"/>
  <c r="H1675" i="10"/>
  <c r="G1707" i="10"/>
  <c r="G1675" i="10"/>
  <c r="F1703" i="10"/>
  <c r="F1671" i="10"/>
  <c r="J1703" i="10"/>
  <c r="J1671" i="10"/>
  <c r="I1703" i="10"/>
  <c r="I1671" i="10"/>
  <c r="H1613" i="10"/>
  <c r="H1581" i="10"/>
  <c r="J1613" i="10"/>
  <c r="J1581" i="10"/>
  <c r="F1609" i="10"/>
  <c r="F1577" i="10"/>
  <c r="J1609" i="10"/>
  <c r="J1577" i="10"/>
  <c r="I1609" i="10"/>
  <c r="I1577" i="10"/>
  <c r="G1034" i="10"/>
  <c r="G1002" i="10"/>
  <c r="G940" i="10"/>
  <c r="G908" i="10"/>
  <c r="G838" i="10"/>
  <c r="G806" i="10"/>
  <c r="F838" i="10"/>
  <c r="F806" i="10"/>
  <c r="J838" i="10"/>
  <c r="J806" i="10"/>
  <c r="G650" i="10"/>
  <c r="G618" i="10"/>
  <c r="I556" i="10"/>
  <c r="I524" i="10"/>
  <c r="F556" i="10"/>
  <c r="F524" i="10"/>
  <c r="J556" i="10"/>
  <c r="J524" i="10"/>
  <c r="G552" i="10"/>
  <c r="G520" i="10"/>
  <c r="H552" i="10"/>
  <c r="H520" i="10"/>
  <c r="I2008" i="10"/>
  <c r="I1976" i="10"/>
  <c r="H2008" i="10"/>
  <c r="H1976" i="10"/>
  <c r="G1622" i="10"/>
  <c r="G1590" i="10"/>
  <c r="F1622" i="10"/>
  <c r="F1590" i="10"/>
  <c r="J1622" i="10"/>
  <c r="J1590" i="10"/>
  <c r="G2004" i="10"/>
  <c r="G1972" i="10"/>
  <c r="F2004" i="10"/>
  <c r="F1972" i="10"/>
  <c r="J2004" i="10"/>
  <c r="J1972" i="10"/>
  <c r="I1618" i="10"/>
  <c r="I1586" i="10"/>
  <c r="H1618" i="10"/>
  <c r="H1586" i="10"/>
  <c r="G2096" i="10"/>
  <c r="G2064" i="10"/>
  <c r="F2064" i="10"/>
  <c r="F2096" i="10"/>
  <c r="J2096" i="10"/>
  <c r="J2064" i="10"/>
  <c r="I560" i="10"/>
  <c r="I528" i="10"/>
  <c r="F560" i="10"/>
  <c r="F528" i="10"/>
  <c r="J560" i="10"/>
  <c r="J528" i="10"/>
  <c r="G1046" i="10"/>
  <c r="G1014" i="10"/>
  <c r="F1635" i="10"/>
  <c r="F1603" i="10"/>
  <c r="H1635" i="10"/>
  <c r="H1603" i="10"/>
  <c r="I1635" i="10"/>
  <c r="I1603" i="10"/>
  <c r="H1713" i="10"/>
  <c r="H1681" i="10"/>
  <c r="G1713" i="10"/>
  <c r="G1681" i="10"/>
  <c r="G945" i="10"/>
  <c r="G913" i="10"/>
  <c r="H2099" i="10"/>
  <c r="H2067" i="10"/>
  <c r="G2099" i="10"/>
  <c r="G2067" i="10"/>
  <c r="G663" i="10"/>
  <c r="G631" i="10"/>
  <c r="G569" i="10"/>
  <c r="G537" i="10"/>
  <c r="F569" i="10"/>
  <c r="F537" i="10"/>
  <c r="J569" i="10"/>
  <c r="J537" i="10"/>
  <c r="I1724" i="10"/>
  <c r="I1692" i="10"/>
  <c r="H1724" i="10"/>
  <c r="H1692" i="10"/>
  <c r="G930" i="10"/>
  <c r="G962" i="10"/>
  <c r="H578" i="10"/>
  <c r="H546" i="10"/>
  <c r="G578" i="10"/>
  <c r="G546" i="10"/>
  <c r="G454" i="10"/>
  <c r="G422" i="10"/>
  <c r="I2094" i="10"/>
  <c r="I2062" i="10"/>
  <c r="H2062" i="10"/>
  <c r="H2094" i="10"/>
  <c r="G2088" i="10"/>
  <c r="G2056" i="10"/>
  <c r="F2056" i="10"/>
  <c r="F2088" i="10"/>
  <c r="J2088" i="10"/>
  <c r="J2056" i="10"/>
  <c r="I1998" i="10"/>
  <c r="I1966" i="10"/>
  <c r="H1998" i="10"/>
  <c r="H1966" i="10"/>
  <c r="G1994" i="10"/>
  <c r="G1962" i="10"/>
  <c r="F1994" i="10"/>
  <c r="F1962" i="10"/>
  <c r="J1994" i="10"/>
  <c r="J1962" i="10"/>
  <c r="I1990" i="10"/>
  <c r="I1958" i="10"/>
  <c r="H1990" i="10"/>
  <c r="H1958" i="10"/>
  <c r="G1806" i="10"/>
  <c r="G1774" i="10"/>
  <c r="G1798" i="10"/>
  <c r="G1766" i="10"/>
  <c r="I1708" i="10"/>
  <c r="I1676" i="10"/>
  <c r="H1708" i="10"/>
  <c r="H1676" i="10"/>
  <c r="G1704" i="10"/>
  <c r="G1672" i="10"/>
  <c r="F1704" i="10"/>
  <c r="F1672" i="10"/>
  <c r="J1704" i="10"/>
  <c r="J1672" i="10"/>
  <c r="I1614" i="10"/>
  <c r="I1582" i="10"/>
  <c r="H1614" i="10"/>
  <c r="H1582" i="10"/>
  <c r="G1610" i="10"/>
  <c r="G1578" i="10"/>
  <c r="F1610" i="10"/>
  <c r="F1578" i="10"/>
  <c r="J1610" i="10"/>
  <c r="J1578" i="10"/>
  <c r="I1606" i="10"/>
  <c r="I1574" i="10"/>
  <c r="H1606" i="10"/>
  <c r="H1574" i="10"/>
  <c r="G1033" i="10"/>
  <c r="G1001" i="10"/>
  <c r="G939" i="10"/>
  <c r="G907" i="10"/>
  <c r="G655" i="10"/>
  <c r="G623" i="10"/>
  <c r="G647" i="10"/>
  <c r="G615" i="10"/>
  <c r="F557" i="10"/>
  <c r="F525" i="10"/>
  <c r="G557" i="10"/>
  <c r="G525" i="10"/>
  <c r="H553" i="10"/>
  <c r="H521" i="10"/>
  <c r="J553" i="10"/>
  <c r="J521" i="10"/>
  <c r="I553" i="10"/>
  <c r="I521" i="10"/>
  <c r="G768" i="10"/>
  <c r="G736" i="10"/>
  <c r="G760" i="10"/>
  <c r="G728" i="10"/>
  <c r="G754" i="10"/>
  <c r="G722" i="10"/>
  <c r="G746" i="10"/>
  <c r="G714" i="10"/>
  <c r="G751" i="10"/>
  <c r="G719" i="10"/>
  <c r="G743" i="10"/>
  <c r="G711" i="10"/>
  <c r="G756" i="10"/>
  <c r="G724" i="10"/>
  <c r="G748" i="10"/>
  <c r="G716" i="10"/>
  <c r="G759" i="10"/>
  <c r="G727" i="10"/>
  <c r="G755" i="10"/>
  <c r="G723" i="10"/>
  <c r="G767" i="10"/>
  <c r="G735" i="10"/>
  <c r="G762" i="10"/>
  <c r="G730" i="10"/>
  <c r="G764" i="10"/>
  <c r="G732" i="10"/>
  <c r="G745" i="10"/>
  <c r="G713" i="10"/>
  <c r="G766" i="10"/>
  <c r="G734" i="10"/>
  <c r="G763" i="10"/>
  <c r="G731" i="10"/>
  <c r="G771" i="10"/>
  <c r="G739" i="10"/>
  <c r="G758" i="10"/>
  <c r="G726" i="10"/>
  <c r="G750" i="10"/>
  <c r="G718" i="10"/>
  <c r="G742" i="10"/>
  <c r="G710" i="10"/>
  <c r="G752" i="10"/>
  <c r="G720" i="10"/>
  <c r="G770" i="10"/>
  <c r="G738" i="10"/>
  <c r="G747" i="10"/>
  <c r="G715" i="10"/>
  <c r="G744" i="10"/>
  <c r="G712" i="10"/>
  <c r="G761" i="10"/>
  <c r="G729" i="10"/>
  <c r="G757" i="10"/>
  <c r="G725" i="10"/>
  <c r="G753" i="10"/>
  <c r="G721" i="10"/>
  <c r="G769" i="10"/>
  <c r="G737" i="10"/>
  <c r="G765" i="10"/>
  <c r="G733" i="10"/>
  <c r="G749" i="10"/>
  <c r="G717" i="10"/>
  <c r="G1136" i="10"/>
  <c r="G1104" i="10"/>
  <c r="G1145" i="10"/>
  <c r="G1113" i="10"/>
  <c r="G1141" i="10"/>
  <c r="G1109" i="10"/>
  <c r="G1137" i="10"/>
  <c r="G1105" i="10"/>
  <c r="G1154" i="10"/>
  <c r="G1122" i="10"/>
  <c r="G1132" i="10"/>
  <c r="G1100" i="10"/>
  <c r="G1142" i="10"/>
  <c r="G1110" i="10"/>
  <c r="G1129" i="10"/>
  <c r="G1097" i="10"/>
  <c r="G1153" i="10"/>
  <c r="G1121" i="10"/>
  <c r="G1149" i="10"/>
  <c r="G1117" i="10"/>
  <c r="G1139" i="10"/>
  <c r="G1107" i="10"/>
  <c r="G1147" i="10"/>
  <c r="G1115" i="10"/>
  <c r="G1134" i="10"/>
  <c r="G1102" i="10"/>
  <c r="G1140" i="10"/>
  <c r="G1108" i="10"/>
  <c r="G1131" i="10"/>
  <c r="G1099" i="10"/>
  <c r="G1148" i="10"/>
  <c r="G1116" i="10"/>
  <c r="G1128" i="10"/>
  <c r="G1096" i="10"/>
  <c r="G1143" i="10"/>
  <c r="G1111" i="10"/>
  <c r="G1151" i="10"/>
  <c r="G1119" i="10"/>
  <c r="G1126" i="10"/>
  <c r="G1094" i="10"/>
  <c r="G1138" i="10"/>
  <c r="G1106" i="10"/>
  <c r="G1155" i="10"/>
  <c r="G1123" i="10"/>
  <c r="G1133" i="10"/>
  <c r="G1101" i="10"/>
  <c r="G1146" i="10"/>
  <c r="G1114" i="10"/>
  <c r="G1152" i="10"/>
  <c r="G1120" i="10"/>
  <c r="G1130" i="10"/>
  <c r="G1098" i="10"/>
  <c r="G1144" i="10"/>
  <c r="G1112" i="10"/>
  <c r="G1150" i="10"/>
  <c r="G1118" i="10"/>
  <c r="G1135" i="10"/>
  <c r="G1103" i="10"/>
  <c r="G1127" i="10"/>
  <c r="G1095" i="10"/>
  <c r="G592" i="10"/>
  <c r="G656" i="10"/>
  <c r="G596" i="10"/>
  <c r="G660" i="10"/>
  <c r="H2038" i="10"/>
  <c r="H2042" i="10"/>
  <c r="I2051" i="10"/>
  <c r="G2037" i="10"/>
  <c r="J2041" i="10"/>
  <c r="I2044" i="10"/>
  <c r="F2048" i="10"/>
  <c r="F2036" i="10"/>
  <c r="I2040" i="10"/>
  <c r="J2045" i="10"/>
  <c r="H2043" i="10"/>
  <c r="F2039" i="10"/>
  <c r="I2039" i="10"/>
  <c r="G604" i="10"/>
  <c r="F2028" i="10"/>
  <c r="I2034" i="10"/>
  <c r="H2047" i="10"/>
  <c r="J2031" i="10"/>
  <c r="H2027" i="10"/>
  <c r="F2023" i="10"/>
  <c r="I2023" i="10"/>
  <c r="H2033" i="10"/>
  <c r="F2050" i="10"/>
  <c r="J2050" i="10"/>
  <c r="G2022" i="10"/>
  <c r="J2022" i="10"/>
  <c r="G585" i="10"/>
  <c r="I2026" i="10"/>
  <c r="G2038" i="10"/>
  <c r="F2038" i="10"/>
  <c r="J2038" i="10"/>
  <c r="G2042" i="10"/>
  <c r="F2042" i="10"/>
  <c r="J2042" i="10"/>
  <c r="G609" i="10"/>
  <c r="H2051" i="10"/>
  <c r="G2051" i="10"/>
  <c r="F2037" i="10"/>
  <c r="J2037" i="10"/>
  <c r="I2037" i="10"/>
  <c r="H2041" i="10"/>
  <c r="G2041" i="10"/>
  <c r="G2044" i="10"/>
  <c r="F2044" i="10"/>
  <c r="J2044" i="10"/>
  <c r="I2048" i="10"/>
  <c r="H2048" i="10"/>
  <c r="G594" i="10"/>
  <c r="I2036" i="10"/>
  <c r="H2036" i="10"/>
  <c r="G2040" i="10"/>
  <c r="F2040" i="10"/>
  <c r="J2040" i="10"/>
  <c r="H2045" i="10"/>
  <c r="G2045" i="10"/>
  <c r="F2043" i="10"/>
  <c r="J2043" i="10"/>
  <c r="I2043" i="10"/>
  <c r="G593" i="10"/>
  <c r="H2039" i="10"/>
  <c r="G2039" i="10"/>
  <c r="I2028" i="10"/>
  <c r="H2028" i="10"/>
  <c r="G2034" i="10"/>
  <c r="F2034" i="10"/>
  <c r="J2034" i="10"/>
  <c r="F2047" i="10"/>
  <c r="J2047" i="10"/>
  <c r="I2047" i="10"/>
  <c r="G610" i="10"/>
  <c r="H2031" i="10"/>
  <c r="G2031" i="10"/>
  <c r="F2027" i="10"/>
  <c r="J2027" i="10"/>
  <c r="I2027" i="10"/>
  <c r="H2023" i="10"/>
  <c r="G2023" i="10"/>
  <c r="G584" i="10"/>
  <c r="F2033" i="10"/>
  <c r="I2033" i="10"/>
  <c r="H2046" i="10"/>
  <c r="H2050" i="10"/>
  <c r="G2026" i="10"/>
  <c r="F2026" i="10"/>
  <c r="I2022" i="10"/>
  <c r="G589" i="10"/>
  <c r="G600" i="10"/>
  <c r="G605" i="10"/>
  <c r="G608" i="10"/>
  <c r="J2029" i="10"/>
  <c r="I2029" i="10"/>
  <c r="H2025" i="10"/>
  <c r="G2025" i="10"/>
  <c r="G586" i="10"/>
  <c r="G599" i="10"/>
  <c r="G606" i="10"/>
  <c r="G591" i="10"/>
  <c r="G583" i="10"/>
  <c r="I2038" i="10"/>
  <c r="I2042" i="10"/>
  <c r="F2051" i="10"/>
  <c r="J2051" i="10"/>
  <c r="H2037" i="10"/>
  <c r="I2041" i="10"/>
  <c r="H2044" i="10"/>
  <c r="G2048" i="10"/>
  <c r="J2048" i="10"/>
  <c r="G2036" i="10"/>
  <c r="J2036" i="10"/>
  <c r="G598" i="10"/>
  <c r="H2040" i="10"/>
  <c r="F2045" i="10"/>
  <c r="I2045" i="10"/>
  <c r="G607" i="10"/>
  <c r="G2043" i="10"/>
  <c r="J2039" i="10"/>
  <c r="G601" i="10"/>
  <c r="J2028" i="10"/>
  <c r="H2034" i="10"/>
  <c r="G2047" i="10"/>
  <c r="F2031" i="10"/>
  <c r="I2031" i="10"/>
  <c r="G2027" i="10"/>
  <c r="J2023" i="10"/>
  <c r="G588" i="10"/>
  <c r="G652" i="10"/>
  <c r="G2046" i="10"/>
  <c r="F2046" i="10"/>
  <c r="J2046" i="10"/>
  <c r="G2050" i="10"/>
  <c r="H2026" i="10"/>
  <c r="F2022" i="10"/>
  <c r="G602" i="10"/>
  <c r="J2049" i="10"/>
  <c r="I2049" i="10"/>
  <c r="G603" i="10"/>
  <c r="G597" i="10"/>
  <c r="H2029" i="10"/>
  <c r="G2029" i="10"/>
  <c r="F2025" i="10"/>
  <c r="J2025" i="10"/>
  <c r="G590" i="10"/>
  <c r="G582" i="10"/>
  <c r="G646" i="10"/>
  <c r="G611" i="10"/>
  <c r="G675" i="10"/>
  <c r="I2032" i="10"/>
  <c r="H2032" i="10"/>
  <c r="J2035" i="10"/>
  <c r="G595" i="10"/>
  <c r="G2030" i="10"/>
  <c r="F2030" i="10"/>
  <c r="J2030" i="10"/>
  <c r="I2024" i="10"/>
  <c r="H2024" i="10"/>
  <c r="G587" i="10"/>
  <c r="J1935" i="10"/>
  <c r="I1948" i="10"/>
  <c r="H1948" i="10"/>
  <c r="H1949" i="10"/>
  <c r="G1949" i="10"/>
  <c r="H1943" i="10"/>
  <c r="G1943" i="10"/>
  <c r="H1950" i="10"/>
  <c r="I1954" i="10"/>
  <c r="H1954" i="10"/>
  <c r="F1931" i="10"/>
  <c r="J1931" i="10"/>
  <c r="H1927" i="10"/>
  <c r="G1927" i="10"/>
  <c r="G1942" i="10"/>
  <c r="F1942" i="10"/>
  <c r="I1938" i="10"/>
  <c r="H1938" i="10"/>
  <c r="H1955" i="10"/>
  <c r="G1932" i="10"/>
  <c r="F1932" i="10"/>
  <c r="J1932" i="10"/>
  <c r="H1928" i="10"/>
  <c r="F1947" i="10"/>
  <c r="J1947" i="10"/>
  <c r="I1947" i="10"/>
  <c r="I1952" i="10"/>
  <c r="F1933" i="10"/>
  <c r="J1933" i="10"/>
  <c r="I1933" i="10"/>
  <c r="F1935" i="10"/>
  <c r="I1935" i="10"/>
  <c r="H1935" i="10"/>
  <c r="G1935" i="10"/>
  <c r="G1948" i="10"/>
  <c r="F1948" i="10"/>
  <c r="J1948" i="10"/>
  <c r="F1951" i="10"/>
  <c r="J1951" i="10"/>
  <c r="I1951" i="10"/>
  <c r="F1949" i="10"/>
  <c r="J1949" i="10"/>
  <c r="I1949" i="10"/>
  <c r="F1943" i="10"/>
  <c r="J1943" i="10"/>
  <c r="I1943" i="10"/>
  <c r="I1936" i="10"/>
  <c r="H1936" i="10"/>
  <c r="G1950" i="10"/>
  <c r="F1950" i="10"/>
  <c r="J1950" i="10"/>
  <c r="G1954" i="10"/>
  <c r="F1954" i="10"/>
  <c r="H1931" i="10"/>
  <c r="G1931" i="10"/>
  <c r="F1927" i="10"/>
  <c r="J1927" i="10"/>
  <c r="I1942" i="10"/>
  <c r="H1942" i="10"/>
  <c r="G1938" i="10"/>
  <c r="F1938" i="10"/>
  <c r="F1955" i="10"/>
  <c r="J1955" i="10"/>
  <c r="I1955" i="10"/>
  <c r="H1932" i="10"/>
  <c r="G1928" i="10"/>
  <c r="F1928" i="10"/>
  <c r="J1928" i="10"/>
  <c r="H1945" i="10"/>
  <c r="G1945" i="10"/>
  <c r="F1941" i="10"/>
  <c r="J1941" i="10"/>
  <c r="I1941" i="10"/>
  <c r="H1939" i="10"/>
  <c r="G1939" i="10"/>
  <c r="H1937" i="10"/>
  <c r="G1937" i="10"/>
  <c r="G1946" i="10"/>
  <c r="F1946" i="10"/>
  <c r="F1953" i="10"/>
  <c r="J1953" i="10"/>
  <c r="I1953" i="10"/>
  <c r="H1947" i="10"/>
  <c r="G1947" i="10"/>
  <c r="G1952" i="10"/>
  <c r="F1952" i="10"/>
  <c r="J1952" i="10"/>
  <c r="H1933" i="10"/>
  <c r="F1929" i="10"/>
  <c r="J1929" i="10"/>
  <c r="I1929" i="10"/>
  <c r="G1944" i="10"/>
  <c r="F1944" i="10"/>
  <c r="I1940" i="10"/>
  <c r="H1940" i="10"/>
  <c r="I1930" i="10"/>
  <c r="H1930" i="10"/>
  <c r="G1926" i="10"/>
  <c r="G1752" i="10"/>
  <c r="G1753" i="10"/>
  <c r="G1755" i="10"/>
  <c r="G1745" i="10"/>
  <c r="G1743" i="10"/>
  <c r="G1735" i="10"/>
  <c r="G1748" i="10"/>
  <c r="G1759" i="10"/>
  <c r="G1740" i="10"/>
  <c r="G1747" i="10"/>
  <c r="G1756" i="10"/>
  <c r="G1758" i="10"/>
  <c r="G1741" i="10"/>
  <c r="G1742" i="10"/>
  <c r="G1734" i="10"/>
  <c r="G1757" i="10"/>
  <c r="G1761" i="10"/>
  <c r="G1763" i="10"/>
  <c r="G1754" i="10"/>
  <c r="G1749" i="10"/>
  <c r="G1760" i="10"/>
  <c r="G1739" i="10"/>
  <c r="G1746" i="10"/>
  <c r="G1750" i="10"/>
  <c r="G1751" i="10"/>
  <c r="G1736" i="10"/>
  <c r="G1744" i="10"/>
  <c r="G1762" i="10"/>
  <c r="G1737" i="10"/>
  <c r="G1738" i="10"/>
  <c r="I1650" i="10"/>
  <c r="G1654" i="10"/>
  <c r="J1658" i="10"/>
  <c r="I1664" i="10"/>
  <c r="H1664" i="10"/>
  <c r="G1656" i="10"/>
  <c r="J1656" i="10"/>
  <c r="F1659" i="10"/>
  <c r="I1659" i="10"/>
  <c r="G1655" i="10"/>
  <c r="J1652" i="10"/>
  <c r="J1665" i="10"/>
  <c r="F1667" i="10"/>
  <c r="I1667" i="10"/>
  <c r="H1641" i="10"/>
  <c r="J1657" i="10"/>
  <c r="I1657" i="10"/>
  <c r="H1662" i="10"/>
  <c r="I1666" i="10"/>
  <c r="H1666" i="10"/>
  <c r="I1646" i="10"/>
  <c r="H1646" i="10"/>
  <c r="G1642" i="10"/>
  <c r="F1642" i="10"/>
  <c r="J1642" i="10"/>
  <c r="I1663" i="10"/>
  <c r="F1643" i="10"/>
  <c r="I1643" i="10"/>
  <c r="J1643" i="10"/>
  <c r="G1639" i="10"/>
  <c r="H1639" i="10"/>
  <c r="I1649" i="10"/>
  <c r="J1649" i="10"/>
  <c r="F1649" i="10"/>
  <c r="F1651" i="10"/>
  <c r="I1638" i="10"/>
  <c r="G1650" i="10"/>
  <c r="F1650" i="10"/>
  <c r="J1650" i="10"/>
  <c r="I1654" i="10"/>
  <c r="H1654" i="10"/>
  <c r="I1658" i="10"/>
  <c r="H1658" i="10"/>
  <c r="H1653" i="10"/>
  <c r="G1653" i="10"/>
  <c r="G1664" i="10"/>
  <c r="F1664" i="10"/>
  <c r="J1664" i="10"/>
  <c r="I1656" i="10"/>
  <c r="H1656" i="10"/>
  <c r="F1661" i="10"/>
  <c r="J1661" i="10"/>
  <c r="I1661" i="10"/>
  <c r="H1659" i="10"/>
  <c r="G1659" i="10"/>
  <c r="F1655" i="10"/>
  <c r="I1655" i="10"/>
  <c r="I1652" i="10"/>
  <c r="H1652" i="10"/>
  <c r="H1665" i="10"/>
  <c r="G1665" i="10"/>
  <c r="H1667" i="10"/>
  <c r="G1667" i="10"/>
  <c r="F1641" i="10"/>
  <c r="J1641" i="10"/>
  <c r="I1641" i="10"/>
  <c r="G1648" i="10"/>
  <c r="F1648" i="10"/>
  <c r="H1651" i="10"/>
  <c r="G1651" i="10"/>
  <c r="G1657" i="10"/>
  <c r="F1662" i="10"/>
  <c r="G1666" i="10"/>
  <c r="J1666" i="10"/>
  <c r="F1646" i="10"/>
  <c r="I1642" i="10"/>
  <c r="G1638" i="10"/>
  <c r="F1638" i="10"/>
  <c r="I1647" i="10"/>
  <c r="H1643" i="10"/>
  <c r="G1643" i="10"/>
  <c r="G1640" i="10"/>
  <c r="F1640" i="10"/>
  <c r="J1640" i="10"/>
  <c r="H1650" i="10"/>
  <c r="F1654" i="10"/>
  <c r="F1658" i="10"/>
  <c r="F1653" i="10"/>
  <c r="I1653" i="10"/>
  <c r="F1656" i="10"/>
  <c r="G1661" i="10"/>
  <c r="J1659" i="10"/>
  <c r="H1655" i="10"/>
  <c r="G1652" i="10"/>
  <c r="F1665" i="10"/>
  <c r="I1665" i="10"/>
  <c r="G1641" i="10"/>
  <c r="I1648" i="10"/>
  <c r="I1651" i="10"/>
  <c r="F1657" i="10"/>
  <c r="I1662" i="10"/>
  <c r="G1660" i="10"/>
  <c r="J1660" i="10"/>
  <c r="G1552" i="10"/>
  <c r="F1566" i="10"/>
  <c r="H1555" i="10"/>
  <c r="I1555" i="10"/>
  <c r="J1565" i="10"/>
  <c r="G1626" i="10"/>
  <c r="J1562" i="10"/>
  <c r="J1626" i="10"/>
  <c r="J1561" i="10"/>
  <c r="J1625" i="10"/>
  <c r="F1570" i="10"/>
  <c r="J1551" i="10"/>
  <c r="I1547" i="10"/>
  <c r="J1627" i="10"/>
  <c r="G1563" i="10"/>
  <c r="G1627" i="10"/>
  <c r="I1568" i="10"/>
  <c r="H1549" i="10"/>
  <c r="G1546" i="10"/>
  <c r="F1546" i="10"/>
  <c r="J1546" i="10"/>
  <c r="I1542" i="10"/>
  <c r="H1542" i="10"/>
  <c r="H1552" i="10"/>
  <c r="G1566" i="10"/>
  <c r="G1630" i="10"/>
  <c r="J1566" i="10"/>
  <c r="J1630" i="10"/>
  <c r="F1555" i="10"/>
  <c r="F1619" i="10"/>
  <c r="F1569" i="10"/>
  <c r="H1565" i="10"/>
  <c r="I1565" i="10"/>
  <c r="F1562" i="10"/>
  <c r="H1561" i="10"/>
  <c r="I1561" i="10"/>
  <c r="I1564" i="10"/>
  <c r="J1564" i="10"/>
  <c r="G1570" i="10"/>
  <c r="J1570" i="10"/>
  <c r="G1551" i="10"/>
  <c r="J1547" i="10"/>
  <c r="H1543" i="10"/>
  <c r="G1543" i="10"/>
  <c r="G1562" i="10"/>
  <c r="F1564" i="10"/>
  <c r="I1560" i="10"/>
  <c r="H1556" i="10"/>
  <c r="G1556" i="10"/>
  <c r="H1548" i="10"/>
  <c r="J1544" i="10"/>
  <c r="G1544" i="10"/>
  <c r="I1552" i="10"/>
  <c r="F1552" i="10"/>
  <c r="J1552" i="10"/>
  <c r="I1566" i="10"/>
  <c r="H1566" i="10"/>
  <c r="J1555" i="10"/>
  <c r="J1569" i="10"/>
  <c r="I1569" i="10"/>
  <c r="F1629" i="10"/>
  <c r="G1565" i="10"/>
  <c r="G1629" i="10"/>
  <c r="I1562" i="10"/>
  <c r="H1562" i="10"/>
  <c r="F1561" i="10"/>
  <c r="F1625" i="10"/>
  <c r="G1561" i="10"/>
  <c r="G1625" i="10"/>
  <c r="G1564" i="10"/>
  <c r="G1628" i="10"/>
  <c r="H1564" i="10"/>
  <c r="I1570" i="10"/>
  <c r="I1634" i="10"/>
  <c r="H1570" i="10"/>
  <c r="H1634" i="10"/>
  <c r="F1551" i="10"/>
  <c r="H1615" i="10"/>
  <c r="I1551" i="10"/>
  <c r="I1615" i="10"/>
  <c r="H1547" i="10"/>
  <c r="H1611" i="10"/>
  <c r="G1547" i="10"/>
  <c r="G1611" i="10"/>
  <c r="J1607" i="10"/>
  <c r="I1607" i="10"/>
  <c r="G1560" i="10"/>
  <c r="H1624" i="10"/>
  <c r="F1556" i="10"/>
  <c r="J1556" i="10"/>
  <c r="G1548" i="10"/>
  <c r="F1548" i="10"/>
  <c r="J1548" i="10"/>
  <c r="I1544" i="10"/>
  <c r="H1544" i="10"/>
  <c r="H1559" i="10"/>
  <c r="I1559" i="10"/>
  <c r="F1557" i="10"/>
  <c r="H1617" i="10"/>
  <c r="J1553" i="10"/>
  <c r="I1553" i="10"/>
  <c r="J1567" i="10"/>
  <c r="F1563" i="10"/>
  <c r="G1613" i="10"/>
  <c r="I1558" i="10"/>
  <c r="H1558" i="10"/>
  <c r="F1618" i="10"/>
  <c r="J1606" i="10"/>
  <c r="G1072" i="10"/>
  <c r="G1084" i="10"/>
  <c r="G1064" i="10"/>
  <c r="G1079" i="10"/>
  <c r="G1087" i="10"/>
  <c r="G1074" i="10"/>
  <c r="G1091" i="10"/>
  <c r="G1069" i="10"/>
  <c r="G1082" i="10"/>
  <c r="G1075" i="10"/>
  <c r="G1083" i="10"/>
  <c r="G1066" i="10"/>
  <c r="G1080" i="10"/>
  <c r="G1071" i="10"/>
  <c r="G1063" i="10"/>
  <c r="G1062" i="10"/>
  <c r="G1081" i="10"/>
  <c r="G1077" i="10"/>
  <c r="G1073" i="10"/>
  <c r="G1090" i="10"/>
  <c r="G1068" i="10"/>
  <c r="G1078" i="10"/>
  <c r="G1065" i="10"/>
  <c r="G1089" i="10"/>
  <c r="G1085" i="10"/>
  <c r="G1088" i="10"/>
  <c r="G1070" i="10"/>
  <c r="G1076" i="10"/>
  <c r="G1086" i="10"/>
  <c r="G1067" i="10"/>
  <c r="G995" i="10"/>
  <c r="G989" i="10"/>
  <c r="G986" i="10"/>
  <c r="G991" i="10"/>
  <c r="G981" i="10"/>
  <c r="G992" i="10"/>
  <c r="G968" i="10"/>
  <c r="G979" i="10"/>
  <c r="G983" i="10"/>
  <c r="G990" i="10"/>
  <c r="G975" i="10"/>
  <c r="G967" i="10"/>
  <c r="G994" i="10"/>
  <c r="G970" i="10"/>
  <c r="G982" i="10"/>
  <c r="G969" i="10"/>
  <c r="G984" i="10"/>
  <c r="G978" i="10"/>
  <c r="G977" i="10"/>
  <c r="G976" i="10"/>
  <c r="G987" i="10"/>
  <c r="G985" i="10"/>
  <c r="G972" i="10"/>
  <c r="G971" i="10"/>
  <c r="G988" i="10"/>
  <c r="G974" i="10"/>
  <c r="G966" i="10"/>
  <c r="G980" i="10"/>
  <c r="G993" i="10"/>
  <c r="G973" i="10"/>
  <c r="G893" i="10"/>
  <c r="G887" i="10"/>
  <c r="G896" i="10"/>
  <c r="G897" i="10"/>
  <c r="G874" i="10"/>
  <c r="G889" i="10"/>
  <c r="G873" i="10"/>
  <c r="G882" i="10"/>
  <c r="G895" i="10"/>
  <c r="G876" i="10"/>
  <c r="G881" i="10"/>
  <c r="G898" i="10"/>
  <c r="G875" i="10"/>
  <c r="G890" i="10"/>
  <c r="G891" i="10"/>
  <c r="G885" i="10"/>
  <c r="G884" i="10"/>
  <c r="G888" i="10"/>
  <c r="G883" i="10"/>
  <c r="G894" i="10"/>
  <c r="G878" i="10"/>
  <c r="G870" i="10"/>
  <c r="G892" i="10"/>
  <c r="G877" i="10"/>
  <c r="G886" i="10"/>
  <c r="G872" i="10"/>
  <c r="G880" i="10"/>
  <c r="G899" i="10"/>
  <c r="G879" i="10"/>
  <c r="G871" i="10"/>
  <c r="H838" i="10"/>
  <c r="G704" i="10"/>
  <c r="G686" i="10"/>
  <c r="G678" i="10"/>
  <c r="G688" i="10"/>
  <c r="G706" i="10"/>
  <c r="G683" i="10"/>
  <c r="G692" i="10"/>
  <c r="G680" i="10"/>
  <c r="G697" i="10"/>
  <c r="G693" i="10"/>
  <c r="G689" i="10"/>
  <c r="G705" i="10"/>
  <c r="G701" i="10"/>
  <c r="G685" i="10"/>
  <c r="G707" i="10"/>
  <c r="G694" i="10"/>
  <c r="G702" i="10"/>
  <c r="G699" i="10"/>
  <c r="G696" i="10"/>
  <c r="G690" i="10"/>
  <c r="G682" i="10"/>
  <c r="G687" i="10"/>
  <c r="G679" i="10"/>
  <c r="G684" i="10"/>
  <c r="G695" i="10"/>
  <c r="G691" i="10"/>
  <c r="G703" i="10"/>
  <c r="G698" i="10"/>
  <c r="G700" i="10"/>
  <c r="G681" i="10"/>
  <c r="G498" i="10"/>
  <c r="G530" i="10"/>
  <c r="F498" i="10"/>
  <c r="J498" i="10"/>
  <c r="I502" i="10"/>
  <c r="H502" i="10"/>
  <c r="F506" i="10"/>
  <c r="J506" i="10"/>
  <c r="I506" i="10"/>
  <c r="H501" i="10"/>
  <c r="H533" i="10"/>
  <c r="J501" i="10"/>
  <c r="I501" i="10"/>
  <c r="F510" i="10"/>
  <c r="J510" i="10"/>
  <c r="J542" i="10"/>
  <c r="I510" i="10"/>
  <c r="H512" i="10"/>
  <c r="G512" i="10"/>
  <c r="I500" i="10"/>
  <c r="I532" i="10"/>
  <c r="J500" i="10"/>
  <c r="F504" i="10"/>
  <c r="J504" i="10"/>
  <c r="J568" i="10"/>
  <c r="H509" i="10"/>
  <c r="G539" i="10"/>
  <c r="F507" i="10"/>
  <c r="H499" i="10"/>
  <c r="H531" i="10"/>
  <c r="I503" i="10"/>
  <c r="G511" i="10"/>
  <c r="G575" i="10"/>
  <c r="F511" i="10"/>
  <c r="F575" i="10"/>
  <c r="J511" i="10"/>
  <c r="J575" i="10"/>
  <c r="J490" i="10"/>
  <c r="J497" i="10"/>
  <c r="J508" i="10"/>
  <c r="J491" i="10"/>
  <c r="I513" i="10"/>
  <c r="H577" i="10"/>
  <c r="J492" i="10"/>
  <c r="J496" i="10"/>
  <c r="J505" i="10"/>
  <c r="H489" i="10"/>
  <c r="J489" i="10"/>
  <c r="I498" i="10"/>
  <c r="H498" i="10"/>
  <c r="G502" i="10"/>
  <c r="F502" i="10"/>
  <c r="J502" i="10"/>
  <c r="H506" i="10"/>
  <c r="G506" i="10"/>
  <c r="F501" i="10"/>
  <c r="G501" i="10"/>
  <c r="H510" i="10"/>
  <c r="H574" i="10"/>
  <c r="F512" i="10"/>
  <c r="J512" i="10"/>
  <c r="G500" i="10"/>
  <c r="H500" i="10"/>
  <c r="H504" i="10"/>
  <c r="H536" i="10"/>
  <c r="G504" i="10"/>
  <c r="G509" i="10"/>
  <c r="F509" i="10"/>
  <c r="J509" i="10"/>
  <c r="I507" i="10"/>
  <c r="G563" i="10"/>
  <c r="J503" i="10"/>
  <c r="I575" i="10"/>
  <c r="H543" i="10"/>
  <c r="G526" i="10"/>
  <c r="J494" i="10"/>
  <c r="J558" i="10"/>
  <c r="I522" i="10"/>
  <c r="G518" i="10"/>
  <c r="F518" i="10"/>
  <c r="J550" i="10"/>
  <c r="G547" i="10"/>
  <c r="F579" i="10"/>
  <c r="J515" i="10"/>
  <c r="J579" i="10"/>
  <c r="F529" i="10"/>
  <c r="G561" i="10"/>
  <c r="H508" i="10"/>
  <c r="H572" i="10"/>
  <c r="G540" i="10"/>
  <c r="J495" i="10"/>
  <c r="J527" i="10"/>
  <c r="G495" i="10"/>
  <c r="G527" i="10"/>
  <c r="F555" i="10"/>
  <c r="H491" i="10"/>
  <c r="I491" i="10"/>
  <c r="I555" i="10"/>
  <c r="J487" i="10"/>
  <c r="G519" i="10"/>
  <c r="J513" i="10"/>
  <c r="G492" i="10"/>
  <c r="I552" i="10"/>
  <c r="F488" i="10"/>
  <c r="F552" i="10"/>
  <c r="J488" i="10"/>
  <c r="J552" i="10"/>
  <c r="I569" i="10"/>
  <c r="J514" i="10"/>
  <c r="J493" i="10"/>
  <c r="G390" i="10"/>
  <c r="F317" i="10"/>
  <c r="G317" i="10"/>
  <c r="G349" i="10"/>
  <c r="I312" i="10"/>
  <c r="F312" i="10"/>
  <c r="J312" i="10"/>
  <c r="J376" i="10"/>
  <c r="J311" i="10"/>
  <c r="G311" i="10"/>
  <c r="F307" i="10"/>
  <c r="H307" i="10"/>
  <c r="H371" i="10"/>
  <c r="I307" i="10"/>
  <c r="F321" i="10"/>
  <c r="G321" i="10"/>
  <c r="H313" i="10"/>
  <c r="J313" i="10"/>
  <c r="I313" i="10"/>
  <c r="I377" i="10"/>
  <c r="F309" i="10"/>
  <c r="F341" i="10"/>
  <c r="G309" i="10"/>
  <c r="G373" i="10"/>
  <c r="G305" i="10"/>
  <c r="F305" i="10"/>
  <c r="J305" i="10"/>
  <c r="F323" i="10"/>
  <c r="H323" i="10"/>
  <c r="I323" i="10"/>
  <c r="J319" i="10"/>
  <c r="G319" i="10"/>
  <c r="G314" i="10"/>
  <c r="F314" i="10"/>
  <c r="J314" i="10"/>
  <c r="F316" i="10"/>
  <c r="J316" i="10"/>
  <c r="J348" i="10"/>
  <c r="I352" i="10"/>
  <c r="I365" i="10"/>
  <c r="H333" i="10"/>
  <c r="F329" i="10"/>
  <c r="G334" i="10"/>
  <c r="G342" i="10"/>
  <c r="F342" i="10"/>
  <c r="J342" i="10"/>
  <c r="H340" i="10"/>
  <c r="H338" i="10"/>
  <c r="H303" i="10"/>
  <c r="F299" i="10"/>
  <c r="J299" i="10"/>
  <c r="H295" i="10"/>
  <c r="H347" i="10"/>
  <c r="G350" i="10"/>
  <c r="J350" i="10"/>
  <c r="I354" i="10"/>
  <c r="H354" i="10"/>
  <c r="H332" i="10"/>
  <c r="I328" i="10"/>
  <c r="H317" i="10"/>
  <c r="J317" i="10"/>
  <c r="I317" i="10"/>
  <c r="I381" i="10"/>
  <c r="G312" i="10"/>
  <c r="H312" i="10"/>
  <c r="F311" i="10"/>
  <c r="H343" i="10"/>
  <c r="I311" i="10"/>
  <c r="J307" i="10"/>
  <c r="J339" i="10"/>
  <c r="G307" i="10"/>
  <c r="H321" i="10"/>
  <c r="J321" i="10"/>
  <c r="I321" i="10"/>
  <c r="I353" i="10"/>
  <c r="G313" i="10"/>
  <c r="H309" i="10"/>
  <c r="J309" i="10"/>
  <c r="I309" i="10"/>
  <c r="I341" i="10"/>
  <c r="I305" i="10"/>
  <c r="I337" i="10"/>
  <c r="H305" i="10"/>
  <c r="J323" i="10"/>
  <c r="J387" i="10"/>
  <c r="G323" i="10"/>
  <c r="G355" i="10"/>
  <c r="H319" i="10"/>
  <c r="I319" i="10"/>
  <c r="I314" i="10"/>
  <c r="I378" i="10"/>
  <c r="H314" i="10"/>
  <c r="G348" i="10"/>
  <c r="H352" i="10"/>
  <c r="J302" i="10"/>
  <c r="J334" i="10"/>
  <c r="I302" i="10"/>
  <c r="G298" i="10"/>
  <c r="F326" i="10"/>
  <c r="J294" i="10"/>
  <c r="I294" i="10"/>
  <c r="I358" i="10"/>
  <c r="I374" i="10"/>
  <c r="G306" i="10"/>
  <c r="F370" i="10"/>
  <c r="J306" i="10"/>
  <c r="H368" i="10"/>
  <c r="G304" i="10"/>
  <c r="G336" i="10"/>
  <c r="G335" i="10"/>
  <c r="I363" i="10"/>
  <c r="H331" i="10"/>
  <c r="J327" i="10"/>
  <c r="G347" i="10"/>
  <c r="I318" i="10"/>
  <c r="H382" i="10"/>
  <c r="F322" i="10"/>
  <c r="F300" i="10"/>
  <c r="H296" i="10"/>
  <c r="H328" i="10"/>
  <c r="G6" i="10"/>
  <c r="G38" i="10"/>
  <c r="G7" i="10"/>
  <c r="L20" i="17"/>
  <c r="P20" i="17"/>
  <c r="O19" i="51" s="1"/>
  <c r="Y20" i="17"/>
  <c r="X19" i="51" s="1"/>
  <c r="X18" i="51"/>
  <c r="I20" i="17"/>
  <c r="H19" i="51" s="1"/>
  <c r="H18" i="51"/>
  <c r="V20" i="17"/>
  <c r="U19" i="51" s="1"/>
  <c r="U18" i="51"/>
  <c r="AB20" i="17"/>
  <c r="AA19" i="51" s="1"/>
  <c r="AA18" i="51"/>
  <c r="Z20" i="17"/>
  <c r="Y19" i="51" s="1"/>
  <c r="Y18" i="51"/>
  <c r="K20" i="17"/>
  <c r="J19" i="51" s="1"/>
  <c r="C41" i="51" s="1"/>
  <c r="J18" i="51"/>
  <c r="C40" i="51" s="1"/>
  <c r="J20" i="17"/>
  <c r="I19" i="51" s="1"/>
  <c r="I18" i="51"/>
  <c r="H20" i="17"/>
  <c r="G19" i="51" s="1"/>
  <c r="G18" i="51"/>
  <c r="D20" i="17"/>
  <c r="C19" i="51" s="1"/>
  <c r="C18" i="51"/>
  <c r="AD20" i="17"/>
  <c r="AC19" i="51" s="1"/>
  <c r="AC18" i="51"/>
  <c r="W20" i="17"/>
  <c r="V19" i="51" s="1"/>
  <c r="V18" i="51"/>
  <c r="Q20" i="17"/>
  <c r="P19" i="51" s="1"/>
  <c r="P18" i="51"/>
  <c r="F40" i="51" s="1"/>
  <c r="M20" i="17"/>
  <c r="L19" i="51" s="1"/>
  <c r="L18" i="51"/>
  <c r="AF18" i="51"/>
  <c r="AG20" i="17"/>
  <c r="AF19" i="51" s="1"/>
  <c r="AH18" i="51"/>
  <c r="AI20" i="17"/>
  <c r="AH19" i="51" s="1"/>
  <c r="AJ18" i="51"/>
  <c r="AK20" i="17"/>
  <c r="AJ19" i="51" s="1"/>
  <c r="AG18" i="51"/>
  <c r="AH20" i="17"/>
  <c r="AG19" i="51" s="1"/>
  <c r="O20" i="17"/>
  <c r="N19" i="51" s="1"/>
  <c r="N18" i="51"/>
  <c r="N20" i="17"/>
  <c r="M19" i="51" s="1"/>
  <c r="E41" i="51" s="1"/>
  <c r="M18" i="51"/>
  <c r="E40" i="51" s="1"/>
  <c r="F20" i="17"/>
  <c r="E19" i="51" s="1"/>
  <c r="E18" i="51"/>
  <c r="AE20" i="17"/>
  <c r="AD19" i="51" s="1"/>
  <c r="AD18" i="51"/>
  <c r="G20" i="17"/>
  <c r="F19" i="51" s="1"/>
  <c r="B41" i="51" s="1"/>
  <c r="F18" i="51"/>
  <c r="B40" i="51" s="1"/>
  <c r="R20" i="17"/>
  <c r="Q19" i="51" s="1"/>
  <c r="H41" i="51" s="1"/>
  <c r="Q18" i="51"/>
  <c r="H40" i="51" s="1"/>
  <c r="DE19" i="17"/>
  <c r="DE20" i="17" s="1"/>
  <c r="AC20" i="17"/>
  <c r="AB19" i="51" s="1"/>
  <c r="AB18" i="51"/>
  <c r="T20" i="17"/>
  <c r="S19" i="51" s="1"/>
  <c r="J41" i="51" s="1"/>
  <c r="S18" i="51"/>
  <c r="U20" i="17"/>
  <c r="T19" i="51" s="1"/>
  <c r="K41" i="51" s="1"/>
  <c r="T18" i="51"/>
  <c r="AF20" i="17"/>
  <c r="AE19" i="51" s="1"/>
  <c r="O41" i="51" s="1"/>
  <c r="AE18" i="51"/>
  <c r="O40" i="51" s="1"/>
  <c r="AA20" i="17"/>
  <c r="Z19" i="51" s="1"/>
  <c r="M41" i="51" s="1"/>
  <c r="Z18" i="51"/>
  <c r="X20" i="17"/>
  <c r="W19" i="51" s="1"/>
  <c r="L41" i="51" s="1"/>
  <c r="W18" i="51"/>
  <c r="L40" i="51" s="1"/>
  <c r="AL18" i="51"/>
  <c r="AM20" i="17"/>
  <c r="AL19" i="51" s="1"/>
  <c r="AI18" i="51"/>
  <c r="AJ20" i="17"/>
  <c r="AI19" i="51" s="1"/>
  <c r="AK18" i="51"/>
  <c r="P40" i="51" s="1"/>
  <c r="AL20" i="17"/>
  <c r="AK19" i="51" s="1"/>
  <c r="P41" i="51" s="1"/>
  <c r="M40" i="51" l="1"/>
  <c r="K40" i="51"/>
  <c r="N41" i="51"/>
  <c r="J40" i="51"/>
  <c r="I40" i="51"/>
  <c r="G41" i="51"/>
  <c r="G40" i="51"/>
  <c r="N40" i="51"/>
  <c r="F41" i="51"/>
  <c r="I41" i="51"/>
  <c r="K19" i="51"/>
  <c r="D41" i="51" s="1"/>
  <c r="D19" i="51"/>
  <c r="H20" i="51" l="1"/>
  <c r="H21" i="51" s="1"/>
  <c r="X20" i="51"/>
  <c r="X21" i="51" s="1"/>
  <c r="U20" i="51"/>
  <c r="U21" i="51" s="1"/>
  <c r="AA20" i="51"/>
  <c r="AA21" i="51" s="1"/>
  <c r="J20" i="51"/>
  <c r="J21" i="51" s="1"/>
  <c r="I20" i="51"/>
  <c r="I21" i="51" s="1"/>
  <c r="G20" i="51"/>
  <c r="G21" i="51" s="1"/>
  <c r="C20" i="51"/>
  <c r="C21" i="51" s="1"/>
  <c r="B20" i="51"/>
  <c r="B21" i="51" s="1"/>
  <c r="R20" i="51"/>
  <c r="R21" i="51" s="1"/>
  <c r="E20" i="51"/>
  <c r="E21" i="51" s="1"/>
  <c r="AD20" i="51"/>
  <c r="AD21" i="51" s="1"/>
  <c r="Q20" i="51"/>
  <c r="Q21" i="51" s="1"/>
  <c r="AE20" i="51"/>
  <c r="AE21" i="51" s="1"/>
  <c r="W20" i="51"/>
  <c r="W21" i="51" s="1"/>
  <c r="K20" i="51"/>
  <c r="K21" i="51" s="1"/>
  <c r="Y20" i="51"/>
  <c r="Y21" i="51" s="1"/>
  <c r="AC20" i="51"/>
  <c r="AC21" i="51" s="1"/>
  <c r="V20" i="51"/>
  <c r="V21" i="51" s="1"/>
  <c r="P20" i="51"/>
  <c r="P21" i="51" s="1"/>
  <c r="L20" i="51"/>
  <c r="L21" i="51" s="1"/>
  <c r="N20" i="51"/>
  <c r="N21" i="51" s="1"/>
  <c r="M20" i="51"/>
  <c r="M21" i="51" s="1"/>
  <c r="F20" i="51"/>
  <c r="F21" i="51" s="1"/>
  <c r="AB20" i="51"/>
  <c r="AB21" i="51" s="1"/>
  <c r="S20" i="51"/>
  <c r="S21" i="51" s="1"/>
  <c r="T20" i="51"/>
  <c r="T21" i="51" s="1"/>
  <c r="Z20" i="51"/>
  <c r="Z21" i="51" s="1"/>
  <c r="O20" i="51"/>
  <c r="O21" i="51" s="1"/>
  <c r="AF20" i="51"/>
  <c r="AF21" i="51" s="1"/>
  <c r="AH20" i="51"/>
  <c r="AH21" i="51" s="1"/>
  <c r="AJ20" i="51"/>
  <c r="AJ21" i="51" s="1"/>
  <c r="AG20" i="51"/>
  <c r="AG21" i="51" s="1"/>
  <c r="AL20" i="51"/>
  <c r="AL21" i="51" s="1"/>
  <c r="AI20" i="51"/>
  <c r="AI21" i="51" s="1"/>
  <c r="AK20" i="51"/>
  <c r="AK21" i="51" s="1"/>
  <c r="D20" i="51"/>
  <c r="D21" i="51" s="1"/>
  <c r="G117" i="10" l="1"/>
  <c r="G213" i="10"/>
  <c r="G133" i="10" l="1"/>
  <c r="G229" i="10"/>
  <c r="G111" i="10"/>
  <c r="G207" i="10"/>
  <c r="G108" i="10"/>
  <c r="G204" i="10"/>
  <c r="G105" i="10"/>
  <c r="G201" i="10"/>
  <c r="G227" i="10"/>
  <c r="G131" i="10"/>
  <c r="G110" i="10"/>
  <c r="G206" i="10"/>
  <c r="G122" i="10"/>
  <c r="G218" i="10"/>
  <c r="G104" i="10"/>
  <c r="G200" i="10"/>
  <c r="G128" i="10"/>
  <c r="G224" i="10"/>
  <c r="G124" i="10"/>
  <c r="G220" i="10"/>
  <c r="G120" i="10"/>
  <c r="G216" i="10"/>
  <c r="G116" i="10"/>
  <c r="G212" i="10"/>
  <c r="G208" i="10"/>
  <c r="G112" i="10"/>
  <c r="G219" i="10"/>
  <c r="G123" i="10"/>
  <c r="G215" i="10"/>
  <c r="G119" i="10"/>
  <c r="G113" i="10"/>
  <c r="G209" i="10"/>
  <c r="G126" i="10"/>
  <c r="G222" i="10"/>
  <c r="G107" i="10"/>
  <c r="G203" i="10"/>
  <c r="G118" i="10"/>
  <c r="G214" i="10"/>
  <c r="G129" i="10"/>
  <c r="G225" i="10"/>
  <c r="G125" i="10"/>
  <c r="G221" i="10"/>
  <c r="G106" i="10"/>
  <c r="G202" i="10"/>
  <c r="G210" i="10"/>
  <c r="G114" i="10"/>
  <c r="G127" i="10"/>
  <c r="G223" i="10"/>
  <c r="G132" i="10"/>
  <c r="G228" i="10"/>
  <c r="G103" i="10"/>
  <c r="G199" i="10"/>
  <c r="G130" i="10"/>
  <c r="G226" i="10"/>
  <c r="G205" i="10"/>
  <c r="G109" i="10"/>
  <c r="G217" i="10"/>
  <c r="G121" i="10"/>
  <c r="G198" i="10"/>
  <c r="G102" i="10"/>
  <c r="G115" i="10" l="1"/>
  <c r="G211" i="10"/>
  <c r="H1331" i="10" l="1"/>
  <c r="H1328" i="10"/>
  <c r="H1320" i="10"/>
  <c r="H1347" i="10"/>
  <c r="H1346" i="10"/>
  <c r="H1344" i="10"/>
  <c r="H1343" i="10"/>
  <c r="H1342" i="10"/>
  <c r="H1340" i="10"/>
  <c r="H1324" i="10"/>
  <c r="H1348" i="10"/>
  <c r="H1323" i="10"/>
  <c r="H1336" i="10"/>
  <c r="H1289" i="10"/>
  <c r="H1286" i="10"/>
  <c r="H1301" i="10"/>
  <c r="H1329" i="10"/>
  <c r="H1327" i="10"/>
  <c r="H1349" i="10"/>
  <c r="H1330" i="10"/>
  <c r="H1345" i="10"/>
  <c r="H1326" i="10"/>
  <c r="H1325" i="10"/>
  <c r="H1341" i="10"/>
  <c r="H1339" i="10"/>
  <c r="H1338" i="10"/>
  <c r="H1337" i="10"/>
  <c r="H1322" i="10"/>
  <c r="H1335" i="10"/>
  <c r="H1319" i="10"/>
  <c r="H1334" i="10"/>
  <c r="H1332" i="10"/>
  <c r="H1299" i="10"/>
  <c r="H1287" i="10"/>
  <c r="H1302" i="10"/>
  <c r="H1300" i="10"/>
  <c r="H1315" i="10"/>
  <c r="H1314" i="10"/>
  <c r="H1312" i="10"/>
  <c r="H1311" i="10"/>
  <c r="H1310" i="10"/>
  <c r="H1308" i="10"/>
  <c r="H1292" i="10"/>
  <c r="H1316" i="10"/>
  <c r="H1291" i="10"/>
  <c r="H1304" i="10"/>
  <c r="H1321" i="10"/>
  <c r="H1318" i="10"/>
  <c r="H1333" i="10"/>
  <c r="H1317" i="10"/>
  <c r="H1298" i="10"/>
  <c r="H1313" i="10"/>
  <c r="H1294" i="10"/>
  <c r="H1293" i="10"/>
  <c r="H1309" i="10"/>
  <c r="H1307" i="10"/>
  <c r="H1306" i="10"/>
  <c r="H1305" i="10"/>
  <c r="H1290" i="10"/>
  <c r="H1303" i="10"/>
  <c r="F1538" i="10" l="1"/>
  <c r="F1474" i="10"/>
  <c r="F1506" i="10"/>
  <c r="F1456" i="10"/>
  <c r="F1488" i="10"/>
  <c r="F1520" i="10"/>
  <c r="F1453" i="10"/>
  <c r="F1485" i="10"/>
  <c r="F1517" i="10"/>
  <c r="F1467" i="10"/>
  <c r="F1499" i="10"/>
  <c r="F1531" i="10"/>
  <c r="F1465" i="10"/>
  <c r="F1497" i="10"/>
  <c r="F1529" i="10"/>
  <c r="F1463" i="10"/>
  <c r="F1495" i="10"/>
  <c r="F1527" i="10"/>
  <c r="F1446" i="10"/>
  <c r="F1510" i="10"/>
  <c r="F1478" i="10"/>
  <c r="F1477" i="10"/>
  <c r="F1509" i="10"/>
  <c r="F1541" i="10"/>
  <c r="F1457" i="10"/>
  <c r="F1521" i="10"/>
  <c r="F1489" i="10"/>
  <c r="F1455" i="10"/>
  <c r="F1487" i="10"/>
  <c r="F1519" i="10"/>
  <c r="F1470" i="10"/>
  <c r="F1534" i="10"/>
  <c r="F1502" i="10"/>
  <c r="F1452" i="10"/>
  <c r="F1516" i="10"/>
  <c r="F1484" i="10"/>
  <c r="F1451" i="10"/>
  <c r="F1515" i="10"/>
  <c r="F1483" i="10"/>
  <c r="F1449" i="10"/>
  <c r="F1513" i="10"/>
  <c r="F1481" i="10"/>
  <c r="F1462" i="10"/>
  <c r="F1494" i="10"/>
  <c r="F1526" i="10"/>
  <c r="H1459" i="10"/>
  <c r="H1523" i="10"/>
  <c r="H1491" i="10"/>
  <c r="H1474" i="10"/>
  <c r="H1538" i="10"/>
  <c r="H1506" i="10"/>
  <c r="H1456" i="10"/>
  <c r="H1520" i="10"/>
  <c r="H1488" i="10"/>
  <c r="H1453" i="10"/>
  <c r="H1517" i="10"/>
  <c r="H1485" i="10"/>
  <c r="H1467" i="10"/>
  <c r="H1531" i="10"/>
  <c r="H1499" i="10"/>
  <c r="H1465" i="10"/>
  <c r="H1529" i="10"/>
  <c r="H1497" i="10"/>
  <c r="H1463" i="10"/>
  <c r="H1495" i="10"/>
  <c r="H1527" i="10"/>
  <c r="H1446" i="10"/>
  <c r="H1510" i="10"/>
  <c r="H1478" i="10"/>
  <c r="H1477" i="10"/>
  <c r="H1541" i="10"/>
  <c r="H1509" i="10"/>
  <c r="H1457" i="10"/>
  <c r="H1489" i="10"/>
  <c r="H1521" i="10"/>
  <c r="H1455" i="10"/>
  <c r="H1519" i="10"/>
  <c r="H1487" i="10"/>
  <c r="H1470" i="10"/>
  <c r="H1534" i="10"/>
  <c r="H1502" i="10"/>
  <c r="H1452" i="10"/>
  <c r="H1484" i="10"/>
  <c r="H1516" i="10"/>
  <c r="H1451" i="10"/>
  <c r="H1483" i="10"/>
  <c r="H1515" i="10"/>
  <c r="H1449" i="10"/>
  <c r="H1481" i="10"/>
  <c r="H1513" i="10"/>
  <c r="H1462" i="10"/>
  <c r="H1526" i="10"/>
  <c r="H1494" i="10"/>
  <c r="F1523" i="10"/>
  <c r="F1491" i="10"/>
  <c r="F1459" i="10"/>
  <c r="F1475" i="10"/>
  <c r="F1507" i="10"/>
  <c r="F1539" i="10"/>
  <c r="F1473" i="10"/>
  <c r="F1537" i="10"/>
  <c r="F1505" i="10"/>
  <c r="F1454" i="10"/>
  <c r="F1486" i="10"/>
  <c r="F1518" i="10"/>
  <c r="F1469" i="10"/>
  <c r="F1501" i="10"/>
  <c r="F1533" i="10"/>
  <c r="F1466" i="10"/>
  <c r="F1530" i="10"/>
  <c r="F1498" i="10"/>
  <c r="F1450" i="10"/>
  <c r="F1514" i="10"/>
  <c r="F1482" i="10"/>
  <c r="F1448" i="10"/>
  <c r="F1512" i="10"/>
  <c r="F1480" i="10"/>
  <c r="F1461" i="10"/>
  <c r="F1525" i="10"/>
  <c r="F1493" i="10"/>
  <c r="F1458" i="10"/>
  <c r="F1490" i="10"/>
  <c r="F1522" i="10"/>
  <c r="F1472" i="10"/>
  <c r="F1536" i="10"/>
  <c r="F1504" i="10"/>
  <c r="F1471" i="10"/>
  <c r="F1535" i="10"/>
  <c r="F1503" i="10"/>
  <c r="F1500" i="10"/>
  <c r="F1532" i="10"/>
  <c r="F1468" i="10"/>
  <c r="F1508" i="10"/>
  <c r="F1540" i="10"/>
  <c r="F1476" i="10"/>
  <c r="F1528" i="10"/>
  <c r="F1496" i="10"/>
  <c r="F1464" i="10"/>
  <c r="F1511" i="10"/>
  <c r="F1447" i="10"/>
  <c r="F1479" i="10"/>
  <c r="F1460" i="10"/>
  <c r="F1492" i="10"/>
  <c r="F1524" i="10"/>
  <c r="H1475" i="10"/>
  <c r="H1507" i="10"/>
  <c r="H1539" i="10"/>
  <c r="H1473" i="10"/>
  <c r="H1537" i="10"/>
  <c r="H1505" i="10"/>
  <c r="H1486" i="10"/>
  <c r="H1518" i="10"/>
  <c r="H1454" i="10"/>
  <c r="H1469" i="10"/>
  <c r="H1533" i="10"/>
  <c r="H1501" i="10"/>
  <c r="H1466" i="10"/>
  <c r="H1530" i="10"/>
  <c r="H1498" i="10"/>
  <c r="H1450" i="10"/>
  <c r="H1514" i="10"/>
  <c r="H1482" i="10"/>
  <c r="H1512" i="10"/>
  <c r="H1480" i="10"/>
  <c r="H1448" i="10"/>
  <c r="H1493" i="10"/>
  <c r="H1461" i="10"/>
  <c r="H1525" i="10"/>
  <c r="H1490" i="10"/>
  <c r="H1522" i="10"/>
  <c r="H1458" i="10"/>
  <c r="H1536" i="10"/>
  <c r="H1504" i="10"/>
  <c r="H1472" i="10"/>
  <c r="H1535" i="10"/>
  <c r="H1503" i="10"/>
  <c r="H1471" i="10"/>
  <c r="H1468" i="10"/>
  <c r="H1500" i="10"/>
  <c r="H1532" i="10"/>
  <c r="H1540" i="10"/>
  <c r="H1508" i="10"/>
  <c r="H1476" i="10"/>
  <c r="H1528" i="10"/>
  <c r="H1464" i="10"/>
  <c r="H1496" i="10"/>
  <c r="H1447" i="10"/>
  <c r="H1479" i="10"/>
  <c r="H1511" i="10"/>
  <c r="H1460" i="10"/>
  <c r="H1524" i="10"/>
  <c r="H1492" i="10"/>
  <c r="H1378" i="10" l="1"/>
  <c r="H1410" i="10"/>
  <c r="H1442" i="10"/>
  <c r="H1392" i="10"/>
  <c r="H1424" i="10"/>
  <c r="H1360" i="10"/>
  <c r="H1389" i="10"/>
  <c r="H1357" i="10"/>
  <c r="H1421" i="10"/>
  <c r="H1435" i="10"/>
  <c r="H1403" i="10"/>
  <c r="H1371" i="10"/>
  <c r="H1369" i="10"/>
  <c r="H1433" i="10"/>
  <c r="H1401" i="10"/>
  <c r="H1399" i="10"/>
  <c r="H1367" i="10"/>
  <c r="H1431" i="10"/>
  <c r="H1382" i="10"/>
  <c r="H1350" i="10"/>
  <c r="H1414" i="10"/>
  <c r="H1381" i="10"/>
  <c r="H1445" i="10"/>
  <c r="H1413" i="10"/>
  <c r="H1361" i="10"/>
  <c r="H1425" i="10"/>
  <c r="H1393" i="10"/>
  <c r="H1391" i="10"/>
  <c r="H1359" i="10"/>
  <c r="H1423" i="10"/>
  <c r="H1438" i="10"/>
  <c r="H1374" i="10"/>
  <c r="H1406" i="10"/>
  <c r="H1388" i="10"/>
  <c r="H1420" i="10"/>
  <c r="H1356" i="10"/>
  <c r="H1355" i="10"/>
  <c r="H1419" i="10"/>
  <c r="H1387" i="10"/>
  <c r="H1385" i="10"/>
  <c r="H1353" i="10"/>
  <c r="H1417" i="10"/>
  <c r="H1430" i="10"/>
  <c r="H1366" i="10"/>
  <c r="H1398" i="10"/>
  <c r="H1363" i="10"/>
  <c r="H1427" i="10"/>
  <c r="H1395" i="10"/>
  <c r="H1411" i="10"/>
  <c r="H1443" i="10"/>
  <c r="H1379" i="10"/>
  <c r="H1441" i="10"/>
  <c r="H1409" i="10"/>
  <c r="H1377" i="10"/>
  <c r="H1358" i="10"/>
  <c r="H1422" i="10"/>
  <c r="H1390" i="10"/>
  <c r="H1373" i="10"/>
  <c r="H1437" i="10"/>
  <c r="H1405" i="10"/>
  <c r="H1402" i="10"/>
  <c r="H1370" i="10"/>
  <c r="H1434" i="10"/>
  <c r="H1386" i="10"/>
  <c r="H1354" i="10"/>
  <c r="H1418" i="10"/>
  <c r="H1352" i="10"/>
  <c r="H1416" i="10"/>
  <c r="H1384" i="10"/>
  <c r="H1365" i="10"/>
  <c r="H1429" i="10"/>
  <c r="H1397" i="10"/>
  <c r="H1394" i="10"/>
  <c r="H1426" i="10"/>
  <c r="H1362" i="10"/>
  <c r="H1408" i="10"/>
  <c r="H1376" i="10"/>
  <c r="H1440" i="10"/>
  <c r="H1407" i="10"/>
  <c r="H1375" i="10"/>
  <c r="H1439" i="10"/>
  <c r="H1436" i="10"/>
  <c r="H1372" i="10"/>
  <c r="H1404" i="10"/>
  <c r="H1412" i="10"/>
  <c r="H1444" i="10"/>
  <c r="H1380" i="10"/>
  <c r="H1432" i="10"/>
  <c r="H1368" i="10"/>
  <c r="H1400" i="10"/>
  <c r="H1415" i="10"/>
  <c r="H1351" i="10"/>
  <c r="H1383" i="10"/>
  <c r="H1396" i="10"/>
  <c r="H1428" i="10"/>
  <c r="H1364" i="10"/>
  <c r="F1440" i="10" l="1"/>
  <c r="F1376" i="10"/>
  <c r="F1408" i="10"/>
  <c r="F1439" i="10"/>
  <c r="F1407" i="10"/>
  <c r="F1375" i="10"/>
  <c r="F1436" i="10"/>
  <c r="F1404" i="10"/>
  <c r="F1372" i="10"/>
  <c r="F1444" i="10"/>
  <c r="F1412" i="10"/>
  <c r="F1380" i="10"/>
  <c r="F1368" i="10"/>
  <c r="F1432" i="10"/>
  <c r="F1400" i="10"/>
  <c r="F1383" i="10"/>
  <c r="F1415" i="10"/>
  <c r="F1351" i="10"/>
  <c r="F1396" i="10"/>
  <c r="F1428" i="10"/>
  <c r="F1364" i="10"/>
  <c r="F1410" i="10"/>
  <c r="F1378" i="10"/>
  <c r="F1442" i="10"/>
  <c r="F1360" i="10"/>
  <c r="F1392" i="10"/>
  <c r="F1424" i="10"/>
  <c r="F1389" i="10"/>
  <c r="F1357" i="10"/>
  <c r="F1421" i="10"/>
  <c r="F1435" i="10"/>
  <c r="F1403" i="10"/>
  <c r="F1371" i="10"/>
  <c r="F1369" i="10"/>
  <c r="F1433" i="10"/>
  <c r="F1401" i="10"/>
  <c r="F1431" i="10"/>
  <c r="F1399" i="10"/>
  <c r="F1367" i="10"/>
  <c r="F1414" i="10"/>
  <c r="F1382" i="10"/>
  <c r="F1350" i="10"/>
  <c r="F1394" i="10"/>
  <c r="F1426" i="10"/>
  <c r="F1362" i="10"/>
  <c r="F1413" i="10"/>
  <c r="F1445" i="10"/>
  <c r="F1381" i="10"/>
  <c r="F1425" i="10"/>
  <c r="F1393" i="10"/>
  <c r="F1361" i="10"/>
  <c r="F1359" i="10"/>
  <c r="F1391" i="10"/>
  <c r="F1423" i="10"/>
  <c r="F1406" i="10"/>
  <c r="F1374" i="10"/>
  <c r="F1438" i="10"/>
  <c r="F1356" i="10"/>
  <c r="F1420" i="10"/>
  <c r="F1388" i="10"/>
  <c r="F1419" i="10"/>
  <c r="F1355" i="10"/>
  <c r="F1387" i="10"/>
  <c r="F1417" i="10"/>
  <c r="F1353" i="10"/>
  <c r="F1385" i="10"/>
  <c r="F1398" i="10"/>
  <c r="F1430" i="10"/>
  <c r="F1366" i="10"/>
  <c r="F1443" i="10"/>
  <c r="F1379" i="10"/>
  <c r="F1411" i="10"/>
  <c r="F1441" i="10"/>
  <c r="F1409" i="10"/>
  <c r="F1377" i="10"/>
  <c r="F1422" i="10"/>
  <c r="F1358" i="10"/>
  <c r="F1390" i="10"/>
  <c r="F1437" i="10"/>
  <c r="F1405" i="10"/>
  <c r="F1373" i="10"/>
  <c r="F1434" i="10"/>
  <c r="F1402" i="10"/>
  <c r="F1370" i="10"/>
  <c r="F1418" i="10"/>
  <c r="F1354" i="10"/>
  <c r="F1386" i="10"/>
  <c r="F1384" i="10"/>
  <c r="F1416" i="10"/>
  <c r="F1352" i="10"/>
  <c r="F1429" i="10"/>
  <c r="F1397" i="10"/>
  <c r="F1365" i="10"/>
  <c r="F1363" i="10"/>
  <c r="F1427" i="10"/>
  <c r="F1395" i="10"/>
  <c r="F2212" i="10" l="1"/>
  <c r="F2180" i="10"/>
  <c r="F2148" i="10"/>
  <c r="F2133" i="10"/>
  <c r="F2197" i="10"/>
  <c r="F2165" i="10"/>
  <c r="G2133" i="10"/>
  <c r="G2165" i="10"/>
  <c r="G2197" i="10"/>
  <c r="H2118" i="10"/>
  <c r="H2182" i="10"/>
  <c r="H2150" i="10"/>
  <c r="F2185" i="10"/>
  <c r="F2153" i="10"/>
  <c r="F2121" i="10"/>
  <c r="G2185" i="10"/>
  <c r="G2153" i="10"/>
  <c r="G2121" i="10"/>
  <c r="H2213" i="10"/>
  <c r="H2181" i="10"/>
  <c r="H2149" i="10"/>
  <c r="H2130" i="10"/>
  <c r="H2194" i="10"/>
  <c r="H2162" i="10"/>
  <c r="G2130" i="10"/>
  <c r="G2162" i="10"/>
  <c r="G2194" i="10"/>
  <c r="F2123" i="10"/>
  <c r="F2155" i="10"/>
  <c r="F2187" i="10"/>
  <c r="F2186" i="10"/>
  <c r="F2154" i="10"/>
  <c r="F2122" i="10"/>
  <c r="G2186" i="10"/>
  <c r="G2122" i="10"/>
  <c r="G2154" i="10"/>
  <c r="H2176" i="10"/>
  <c r="H2208" i="10"/>
  <c r="H2144" i="10"/>
  <c r="F2157" i="10"/>
  <c r="F2189" i="10"/>
  <c r="F2125" i="10"/>
  <c r="G2125" i="10"/>
  <c r="G2157" i="10"/>
  <c r="G2189" i="10"/>
  <c r="F2151" i="10"/>
  <c r="F2119" i="10"/>
  <c r="F2183" i="10"/>
  <c r="H2148" i="10"/>
  <c r="H2180" i="10"/>
  <c r="H2212" i="10"/>
  <c r="G2180" i="10"/>
  <c r="G2212" i="10"/>
  <c r="G2148" i="10"/>
  <c r="H2133" i="10"/>
  <c r="H2197" i="10"/>
  <c r="H2165" i="10"/>
  <c r="F2150" i="10"/>
  <c r="F2118" i="10"/>
  <c r="F2182" i="10"/>
  <c r="G2118" i="10"/>
  <c r="G2150" i="10"/>
  <c r="G2182" i="10"/>
  <c r="H2153" i="10"/>
  <c r="H2185" i="10"/>
  <c r="H2121" i="10"/>
  <c r="F2149" i="10"/>
  <c r="F2213" i="10"/>
  <c r="F2181" i="10"/>
  <c r="G2213" i="10"/>
  <c r="G2149" i="10"/>
  <c r="G2181" i="10"/>
  <c r="F2130" i="10"/>
  <c r="F2194" i="10"/>
  <c r="F2162" i="10"/>
  <c r="H2187" i="10"/>
  <c r="H2155" i="10"/>
  <c r="H2123" i="10"/>
  <c r="G2123" i="10"/>
  <c r="G2155" i="10"/>
  <c r="G2187" i="10"/>
  <c r="H2154" i="10"/>
  <c r="H2122" i="10"/>
  <c r="H2186" i="10"/>
  <c r="F2144" i="10"/>
  <c r="F2176" i="10"/>
  <c r="F2208" i="10"/>
  <c r="G2176" i="10"/>
  <c r="G2208" i="10"/>
  <c r="G2144" i="10"/>
  <c r="H2189" i="10"/>
  <c r="H2157" i="10"/>
  <c r="H2125" i="10"/>
  <c r="H2119" i="10"/>
  <c r="H2183" i="10"/>
  <c r="H2151" i="10"/>
  <c r="G2119" i="10"/>
  <c r="G2151" i="10"/>
  <c r="G2183" i="10"/>
  <c r="F2136" i="10" l="1"/>
  <c r="F2200" i="10"/>
  <c r="F2168" i="10"/>
  <c r="F2164" i="10"/>
  <c r="F2132" i="10"/>
  <c r="F2196" i="10"/>
  <c r="G2145" i="10"/>
  <c r="G2209" i="10"/>
  <c r="G2177" i="10"/>
  <c r="H2203" i="10"/>
  <c r="H2139" i="10"/>
  <c r="H2171" i="10"/>
  <c r="G2139" i="10"/>
  <c r="G2171" i="10"/>
  <c r="G2203" i="10"/>
  <c r="H2142" i="10"/>
  <c r="H2206" i="10"/>
  <c r="H2174" i="10"/>
  <c r="H2136" i="10"/>
  <c r="H2200" i="10"/>
  <c r="H2168" i="10"/>
  <c r="H2132" i="10"/>
  <c r="H2196" i="10"/>
  <c r="H2164" i="10"/>
  <c r="G2132" i="10"/>
  <c r="G2164" i="10"/>
  <c r="G2196" i="10"/>
  <c r="F2145" i="10"/>
  <c r="F2209" i="10"/>
  <c r="F2177" i="10"/>
  <c r="F2127" i="10"/>
  <c r="F2159" i="10"/>
  <c r="F2191" i="10"/>
  <c r="G2191" i="10"/>
  <c r="G2127" i="10"/>
  <c r="G2159" i="10"/>
  <c r="F2203" i="10"/>
  <c r="F2171" i="10"/>
  <c r="F2139" i="10"/>
  <c r="F2172" i="10"/>
  <c r="F2140" i="10"/>
  <c r="F2204" i="10"/>
  <c r="G2140" i="10"/>
  <c r="G2172" i="10"/>
  <c r="G2204" i="10"/>
  <c r="F2206" i="10"/>
  <c r="F2142" i="10"/>
  <c r="F2174" i="10"/>
  <c r="F2137" i="10"/>
  <c r="F2201" i="10"/>
  <c r="F2169" i="10"/>
  <c r="G2201" i="10"/>
  <c r="G2137" i="10"/>
  <c r="G2169" i="10"/>
  <c r="H2147" i="10"/>
  <c r="H2179" i="10"/>
  <c r="H2211" i="10"/>
  <c r="F2160" i="10"/>
  <c r="F2128" i="10"/>
  <c r="F2192" i="10"/>
  <c r="G2128" i="10"/>
  <c r="G2160" i="10"/>
  <c r="G2192" i="10"/>
  <c r="F2175" i="10"/>
  <c r="F2143" i="10"/>
  <c r="F2207" i="10"/>
  <c r="F2135" i="10"/>
  <c r="F2199" i="10"/>
  <c r="F2167" i="10"/>
  <c r="G2199" i="10"/>
  <c r="G2135" i="10"/>
  <c r="G2167" i="10"/>
  <c r="G2131" i="10"/>
  <c r="G2163" i="10"/>
  <c r="G2195" i="10"/>
  <c r="F2120" i="10"/>
  <c r="F2184" i="10"/>
  <c r="F2152" i="10"/>
  <c r="F2129" i="10"/>
  <c r="F2193" i="10"/>
  <c r="F2161" i="10"/>
  <c r="G2193" i="10"/>
  <c r="G2129" i="10"/>
  <c r="G2161" i="10"/>
  <c r="F2210" i="10"/>
  <c r="F2178" i="10"/>
  <c r="F2146" i="10"/>
  <c r="F2166" i="10"/>
  <c r="F2134" i="10"/>
  <c r="F2198" i="10"/>
  <c r="G2134" i="10"/>
  <c r="G2166" i="10"/>
  <c r="G2198" i="10"/>
  <c r="F2124" i="10"/>
  <c r="F2188" i="10"/>
  <c r="F2156" i="10"/>
  <c r="H2138" i="10"/>
  <c r="H2202" i="10"/>
  <c r="H2170" i="10"/>
  <c r="G2202" i="10"/>
  <c r="G2138" i="10"/>
  <c r="G2170" i="10"/>
  <c r="F2190" i="10"/>
  <c r="F2158" i="10"/>
  <c r="F2126" i="10"/>
  <c r="H2141" i="10"/>
  <c r="H2205" i="10"/>
  <c r="H2173" i="10"/>
  <c r="G2141" i="10"/>
  <c r="G2173" i="10"/>
  <c r="G2205" i="10"/>
  <c r="G2136" i="10"/>
  <c r="G2168" i="10"/>
  <c r="G2200" i="10"/>
  <c r="H2145" i="10"/>
  <c r="H2177" i="10"/>
  <c r="H2209" i="10"/>
  <c r="H2127" i="10"/>
  <c r="H2191" i="10"/>
  <c r="H2159" i="10"/>
  <c r="H2204" i="10"/>
  <c r="H2172" i="10"/>
  <c r="H2140" i="10"/>
  <c r="G2174" i="10"/>
  <c r="G2142" i="10"/>
  <c r="G2206" i="10"/>
  <c r="H2201" i="10"/>
  <c r="H2169" i="10"/>
  <c r="H2137" i="10"/>
  <c r="F2179" i="10"/>
  <c r="F2211" i="10"/>
  <c r="F2147" i="10"/>
  <c r="G2147" i="10"/>
  <c r="G2179" i="10"/>
  <c r="G2211" i="10"/>
  <c r="H2128" i="10"/>
  <c r="H2192" i="10"/>
  <c r="H2160" i="10"/>
  <c r="H2207" i="10"/>
  <c r="H2143" i="10"/>
  <c r="H2175" i="10"/>
  <c r="G2143" i="10"/>
  <c r="G2207" i="10"/>
  <c r="G2175" i="10"/>
  <c r="H2199" i="10"/>
  <c r="H2167" i="10"/>
  <c r="H2135" i="10"/>
  <c r="H2195" i="10"/>
  <c r="H2163" i="10"/>
  <c r="H2131" i="10"/>
  <c r="F2131" i="10"/>
  <c r="F2195" i="10"/>
  <c r="F2163" i="10"/>
  <c r="H2152" i="10"/>
  <c r="H2184" i="10"/>
  <c r="H2120" i="10"/>
  <c r="G2152" i="10"/>
  <c r="G2184" i="10"/>
  <c r="G2120" i="10"/>
  <c r="H2161" i="10"/>
  <c r="H2129" i="10"/>
  <c r="H2193" i="10"/>
  <c r="H2210" i="10"/>
  <c r="H2146" i="10"/>
  <c r="H2178" i="10"/>
  <c r="G2146" i="10"/>
  <c r="G2178" i="10"/>
  <c r="G2210" i="10"/>
  <c r="H2198" i="10"/>
  <c r="H2134" i="10"/>
  <c r="H2166" i="10"/>
  <c r="H2188" i="10"/>
  <c r="H2156" i="10"/>
  <c r="H2124" i="10"/>
  <c r="G2156" i="10"/>
  <c r="G2124" i="10"/>
  <c r="G2188" i="10"/>
  <c r="F2138" i="10"/>
  <c r="F2170" i="10"/>
  <c r="F2202" i="10"/>
  <c r="H2126" i="10"/>
  <c r="H2190" i="10"/>
  <c r="H2158" i="10"/>
  <c r="G2158" i="10"/>
  <c r="G2190" i="10"/>
  <c r="G2126" i="10"/>
  <c r="F2205" i="10"/>
  <c r="F2173" i="10"/>
  <c r="F2141" i="10"/>
  <c r="H1297" i="10" l="1"/>
  <c r="H1295" i="10"/>
  <c r="H1288" i="10"/>
  <c r="H1296" i="10"/>
  <c r="G1199" i="10" l="1"/>
  <c r="G1192" i="10" l="1"/>
  <c r="G1194" i="10"/>
  <c r="G1222" i="10"/>
  <c r="G1234" i="10"/>
  <c r="G1197" i="10"/>
  <c r="G1224" i="10"/>
  <c r="G1232" i="10"/>
  <c r="G1196" i="10"/>
  <c r="G1228" i="10"/>
  <c r="G1201" i="10"/>
  <c r="G1200" i="10"/>
  <c r="G1229" i="10"/>
  <c r="G1160" i="10"/>
  <c r="G1230" i="10"/>
  <c r="G1233" i="10"/>
  <c r="G1226" i="10"/>
  <c r="G1190" i="10"/>
  <c r="G1198" i="10"/>
  <c r="G1231" i="10"/>
  <c r="G1195" i="10"/>
  <c r="G1191" i="10"/>
  <c r="G1227" i="10"/>
  <c r="G1223" i="10"/>
  <c r="G1202" i="10"/>
  <c r="G1193" i="10"/>
  <c r="G1225" i="10"/>
  <c r="F1290" i="10" l="1"/>
  <c r="F1291" i="10"/>
  <c r="F1320" i="10"/>
  <c r="F1329" i="10"/>
  <c r="F1319" i="10"/>
  <c r="F1286" i="10"/>
  <c r="F1322" i="10"/>
  <c r="F1318" i="10"/>
  <c r="F1293" i="10"/>
  <c r="F1292" i="10"/>
  <c r="F1328" i="10"/>
  <c r="F1321" i="10"/>
  <c r="F1326" i="10"/>
  <c r="F1289" i="10"/>
  <c r="F1323" i="10"/>
  <c r="F1327" i="10"/>
  <c r="F1324" i="10"/>
  <c r="F1330" i="10"/>
  <c r="F1325" i="10"/>
  <c r="G1203" i="10"/>
  <c r="G1218" i="10"/>
  <c r="G1219" i="10"/>
  <c r="G1253" i="10"/>
  <c r="G1248" i="10"/>
  <c r="G1237" i="10"/>
  <c r="G1210" i="10"/>
  <c r="G1252" i="10"/>
  <c r="G1211" i="10"/>
  <c r="G1244" i="10"/>
  <c r="G1170" i="10"/>
  <c r="G1166" i="10"/>
  <c r="G1235" i="10"/>
  <c r="G1245" i="10"/>
  <c r="G1239" i="10"/>
  <c r="G1246" i="10"/>
  <c r="G1206" i="10"/>
  <c r="G1217" i="10"/>
  <c r="G1209" i="10"/>
  <c r="G1247" i="10"/>
  <c r="G1240" i="10"/>
  <c r="G1236" i="10"/>
  <c r="G1169" i="10"/>
  <c r="G1161" i="10"/>
  <c r="G1159" i="10"/>
  <c r="G1158" i="10"/>
  <c r="G1168" i="10"/>
  <c r="G1164" i="10"/>
  <c r="G1162" i="10"/>
  <c r="G1204" i="10"/>
  <c r="G1220" i="10"/>
  <c r="G1216" i="10"/>
  <c r="G1250" i="10"/>
  <c r="G1241" i="10"/>
  <c r="G1208" i="10"/>
  <c r="G1215" i="10"/>
  <c r="G1213" i="10"/>
  <c r="G1207" i="10"/>
  <c r="G1251" i="10"/>
  <c r="G1238" i="10"/>
  <c r="G1214" i="10"/>
  <c r="G1242" i="10"/>
  <c r="G1205" i="10"/>
  <c r="G1249" i="10"/>
  <c r="G1212" i="10"/>
  <c r="G1221" i="10"/>
  <c r="G1243" i="10"/>
  <c r="G1163" i="10"/>
  <c r="G1165" i="10"/>
  <c r="G1167" i="10"/>
  <c r="F1265" i="10" l="1"/>
  <c r="F1297" i="10"/>
  <c r="F1256" i="10"/>
  <c r="F1288" i="10"/>
  <c r="F1263" i="10"/>
  <c r="F1295" i="10"/>
  <c r="F1264" i="10"/>
  <c r="F1296" i="10"/>
  <c r="F1266" i="10"/>
  <c r="F1298" i="10"/>
  <c r="F1287" i="10"/>
  <c r="F1262" i="10"/>
  <c r="F1294" i="10"/>
  <c r="F1257" i="10"/>
  <c r="F1261" i="10"/>
  <c r="F1254" i="10"/>
  <c r="F1258" i="10"/>
  <c r="H1276" i="10"/>
  <c r="H1284" i="10"/>
  <c r="H1271" i="10"/>
  <c r="H1285" i="10"/>
  <c r="H1283" i="10"/>
  <c r="H1282" i="10"/>
  <c r="H1273" i="10"/>
  <c r="H1269" i="10"/>
  <c r="H1267" i="10"/>
  <c r="F1260" i="10"/>
  <c r="F1259" i="10"/>
  <c r="H1268" i="10"/>
  <c r="H1272" i="10"/>
  <c r="H1277" i="10"/>
  <c r="H1279" i="10"/>
  <c r="H1275" i="10"/>
  <c r="H1278" i="10"/>
  <c r="H1274" i="10"/>
  <c r="H1270" i="10"/>
  <c r="H1281" i="10"/>
  <c r="H1280" i="10"/>
  <c r="H1262" i="10"/>
  <c r="H1259" i="10"/>
  <c r="H1255" i="10"/>
  <c r="H1261" i="10"/>
  <c r="H1264" i="10"/>
  <c r="H1265" i="10"/>
  <c r="F1331" i="10"/>
  <c r="F1308" i="10"/>
  <c r="F1306" i="10"/>
  <c r="F1301" i="10"/>
  <c r="F1305" i="10"/>
  <c r="F1335" i="10"/>
  <c r="F1343" i="10"/>
  <c r="F1347" i="10"/>
  <c r="F1336" i="10"/>
  <c r="F1334" i="10"/>
  <c r="F1332" i="10"/>
  <c r="F1314" i="10"/>
  <c r="F1312" i="10"/>
  <c r="F1313" i="10"/>
  <c r="F1349" i="10"/>
  <c r="F1333" i="10"/>
  <c r="F1337" i="10"/>
  <c r="F1311" i="10"/>
  <c r="F1309" i="10"/>
  <c r="F1310" i="10"/>
  <c r="F1344" i="10"/>
  <c r="F1348" i="10"/>
  <c r="F1342" i="10"/>
  <c r="F1345" i="10"/>
  <c r="F1338" i="10"/>
  <c r="F1316" i="10"/>
  <c r="F1339" i="10"/>
  <c r="F1341" i="10"/>
  <c r="F1340" i="10"/>
  <c r="F1346" i="10"/>
  <c r="G1171" i="10"/>
  <c r="G1179" i="10"/>
  <c r="G1189" i="10"/>
  <c r="G1185" i="10"/>
  <c r="G1178" i="10"/>
  <c r="G1174" i="10"/>
  <c r="G1175" i="10"/>
  <c r="G1183" i="10"/>
  <c r="G1177" i="10"/>
  <c r="G1184" i="10"/>
  <c r="G1172" i="10"/>
  <c r="G1180" i="10"/>
  <c r="G1173" i="10"/>
  <c r="G1187" i="10"/>
  <c r="G1176" i="10"/>
  <c r="G1186" i="10"/>
  <c r="G1188" i="10"/>
  <c r="G1182" i="10"/>
  <c r="G1181" i="10"/>
  <c r="F1270" i="10" l="1"/>
  <c r="F1302" i="10"/>
  <c r="F1285" i="10"/>
  <c r="F1317" i="10"/>
  <c r="F1268" i="10"/>
  <c r="F1300" i="10"/>
  <c r="F1275" i="10"/>
  <c r="F1307" i="10"/>
  <c r="F1272" i="10"/>
  <c r="F1304" i="10"/>
  <c r="F1271" i="10"/>
  <c r="F1303" i="10"/>
  <c r="F1267" i="10"/>
  <c r="F1299" i="10"/>
  <c r="F1283" i="10"/>
  <c r="F1315" i="10"/>
  <c r="F1255" i="10"/>
  <c r="F1277" i="10"/>
  <c r="F1281" i="10"/>
  <c r="F1273" i="10"/>
  <c r="F1274" i="10"/>
  <c r="H1260" i="10"/>
  <c r="H1266" i="10"/>
  <c r="H1256" i="10"/>
  <c r="H1263" i="10"/>
  <c r="F1284" i="10"/>
  <c r="F1278" i="10"/>
  <c r="F1279" i="10"/>
  <c r="F1280" i="10"/>
  <c r="F1282" i="10"/>
  <c r="F1276" i="10"/>
  <c r="H1254" i="10"/>
  <c r="H1257" i="10"/>
  <c r="H1258" i="10"/>
  <c r="F1269" i="10" l="1"/>
</calcChain>
</file>

<file path=xl/sharedStrings.xml><?xml version="1.0" encoding="utf-8"?>
<sst xmlns="http://schemas.openxmlformats.org/spreadsheetml/2006/main" count="70661" uniqueCount="17953">
  <si>
    <t>Specify in Comments: Breathing Loss</t>
  </si>
  <si>
    <t>40708098</t>
  </si>
  <si>
    <t>Specify in Comments: Working Loss</t>
  </si>
  <si>
    <t>40708401</t>
  </si>
  <si>
    <t>Fixed Roof Tanks - Phenols</t>
  </si>
  <si>
    <t>Nonylphenol: Breathing Loss</t>
  </si>
  <si>
    <t>40708402</t>
  </si>
  <si>
    <t>Nonylphenol: Working Loss</t>
  </si>
  <si>
    <t>40708403</t>
  </si>
  <si>
    <t>Phenol: Breathing Loss</t>
  </si>
  <si>
    <t>40708404</t>
  </si>
  <si>
    <t>Phenol: Working Loss</t>
  </si>
  <si>
    <t>40708405</t>
  </si>
  <si>
    <t>2,4-Dichlorophenol: Breathing Loss</t>
  </si>
  <si>
    <t>40708406</t>
  </si>
  <si>
    <t>2,4-Dichlorophenol: Working Loss</t>
  </si>
  <si>
    <t>40708497</t>
  </si>
  <si>
    <t>Specify Phenol: Breathing Loss</t>
  </si>
  <si>
    <t>40708498</t>
  </si>
  <si>
    <t>Specify Phenol: Working Loss</t>
  </si>
  <si>
    <t>40714601</t>
  </si>
  <si>
    <t>Fixed Roof Tanks - Miscellaneous</t>
  </si>
  <si>
    <t>Carbon Disulfide: Breathing Loss</t>
  </si>
  <si>
    <t>40714602</t>
  </si>
  <si>
    <t>Carbon Disulfide: Working Loss</t>
  </si>
  <si>
    <t>40714603</t>
  </si>
  <si>
    <t>Dimethyl Sulfoxide: Breathing Loss</t>
  </si>
  <si>
    <t>40714604</t>
  </si>
  <si>
    <t>Dimethyl Sulfoxide: Working Loss</t>
  </si>
  <si>
    <t>40714605</t>
  </si>
  <si>
    <t>Tetrahydrofuran: Breathing Loss</t>
  </si>
  <si>
    <t>40714606</t>
  </si>
  <si>
    <t>Tetrahydrofuran: Working Loss</t>
  </si>
  <si>
    <t>40714697</t>
  </si>
  <si>
    <t>Specify In Comments: Breathing Loss</t>
  </si>
  <si>
    <t>40714698</t>
  </si>
  <si>
    <t>Specify In Comments: Working Loss</t>
  </si>
  <si>
    <t>40715401</t>
  </si>
  <si>
    <t>Floating Roof Tanks - Acid Anhydrides</t>
  </si>
  <si>
    <t>Acetic Acid Anhydride: Standing Loss</t>
  </si>
  <si>
    <t>40715402</t>
  </si>
  <si>
    <t>Acetic Acid Anhydride: Working Loss</t>
  </si>
  <si>
    <t>40715403</t>
  </si>
  <si>
    <t>Maleic Anhydride: Standing loss</t>
  </si>
  <si>
    <t>40715404</t>
  </si>
  <si>
    <t>Maleic Anhydride: Withdrawal Loss</t>
  </si>
  <si>
    <t>40715405</t>
  </si>
  <si>
    <t>Phthalic Anhydride: Standing Loss</t>
  </si>
  <si>
    <t>Vine Crops</t>
  </si>
  <si>
    <t>50200205</t>
  </si>
  <si>
    <t>Weeds</t>
  </si>
  <si>
    <t>50200206</t>
  </si>
  <si>
    <t>Orchard Crops</t>
  </si>
  <si>
    <t>50200207</t>
  </si>
  <si>
    <t>Forest Residues</t>
  </si>
  <si>
    <t>50200301</t>
  </si>
  <si>
    <t>Apartment Incineration</t>
  </si>
  <si>
    <t>Flue Fed</t>
  </si>
  <si>
    <t>50200302</t>
  </si>
  <si>
    <t>Flue Fed with Afterburner and Draft Controls</t>
  </si>
  <si>
    <t>50200501</t>
  </si>
  <si>
    <t>Incineration: Special Purpose</t>
  </si>
  <si>
    <t>Med Waste Controlled Air Incin-aka Starved air, 2-stg, or Modular comb</t>
  </si>
  <si>
    <t>50200502</t>
  </si>
  <si>
    <t>Med Waste Excess Air Incin - aka Batch, Multiple Chamber, or Retort</t>
  </si>
  <si>
    <t>50200503</t>
  </si>
  <si>
    <t>Medical Waste Rotary Kiln Incinerator</t>
  </si>
  <si>
    <t>50200504</t>
  </si>
  <si>
    <t>Medical Waste Incinerator, unspecified type (use 502005-01, -02, -03)</t>
  </si>
  <si>
    <t>50200505</t>
  </si>
  <si>
    <t>50200506</t>
  </si>
  <si>
    <t>50200507</t>
  </si>
  <si>
    <t>VOC Contaminated Soil</t>
  </si>
  <si>
    <t>50200515</t>
  </si>
  <si>
    <t>Sewage Sludge Incinerator: Multiple Hearth</t>
  </si>
  <si>
    <t>50200516</t>
  </si>
  <si>
    <t>Sewage Sludge Incinerator: Fluidized Bed</t>
  </si>
  <si>
    <t>50200517</t>
  </si>
  <si>
    <t>Sewage Sludge Incinerator: Electric Infrared</t>
  </si>
  <si>
    <t>50200518</t>
  </si>
  <si>
    <t>50200519</t>
  </si>
  <si>
    <t>50200520</t>
  </si>
  <si>
    <t>50200601</t>
  </si>
  <si>
    <t>Waste Gas Flares ** (Use 5-01-004-10)</t>
  </si>
  <si>
    <t>50200602</t>
  </si>
  <si>
    <t>Municipal: Fugitive Emissions ** (Use 5-01-004-02)</t>
  </si>
  <si>
    <t>50200901</t>
  </si>
  <si>
    <t>Asbestos Removal</t>
  </si>
  <si>
    <t>50280001</t>
  </si>
  <si>
    <t>50282001</t>
  </si>
  <si>
    <t>50282002</t>
  </si>
  <si>
    <t>50282599</t>
  </si>
  <si>
    <t>50290002</t>
  </si>
  <si>
    <t>50290005</t>
  </si>
  <si>
    <t>50290006</t>
  </si>
  <si>
    <t>50290010</t>
  </si>
  <si>
    <t>50300101</t>
  </si>
  <si>
    <t>Solid Waste Disposal - Industrial</t>
  </si>
  <si>
    <t>50300102</t>
  </si>
  <si>
    <t>50300103</t>
  </si>
  <si>
    <t>50300104</t>
  </si>
  <si>
    <t>50300105</t>
  </si>
  <si>
    <t>50300106</t>
  </si>
  <si>
    <t>50300107</t>
  </si>
  <si>
    <t>50300108</t>
  </si>
  <si>
    <t>Auto Body Components</t>
  </si>
  <si>
    <t>50300109</t>
  </si>
  <si>
    <t>50300111</t>
  </si>
  <si>
    <t>50300112</t>
  </si>
  <si>
    <t>50300113</t>
  </si>
  <si>
    <t>50300114</t>
  </si>
  <si>
    <t>Modular Starved-air Combustor</t>
  </si>
  <si>
    <t>50300115</t>
  </si>
  <si>
    <t>Modular Excess-air Combustor</t>
  </si>
  <si>
    <t>50300201</t>
  </si>
  <si>
    <t>Wood/Vegetation/Leaves</t>
  </si>
  <si>
    <t>50300202</t>
  </si>
  <si>
    <t>50300203</t>
  </si>
  <si>
    <t>50300204</t>
  </si>
  <si>
    <t>Coal Refuse Piles</t>
  </si>
  <si>
    <t>50300205</t>
  </si>
  <si>
    <t>Rocket Propellant</t>
  </si>
  <si>
    <t>50300501</t>
  </si>
  <si>
    <t>Hazardous Waste</t>
  </si>
  <si>
    <t>50300502</t>
  </si>
  <si>
    <t>Hazardous Waste Incinerators: Fluidized Bed</t>
  </si>
  <si>
    <t>50300503</t>
  </si>
  <si>
    <t>Hazardous Waste Incinerators: Liquid Injection</t>
  </si>
  <si>
    <t>50300504</t>
  </si>
  <si>
    <t>Hazardous Waste Incinerators: Rotary Kiln</t>
  </si>
  <si>
    <t>50300505</t>
  </si>
  <si>
    <t>Hazardous Waste Incinerators: Multiple Hearth</t>
  </si>
  <si>
    <t>50300506</t>
  </si>
  <si>
    <t>50300515</t>
  </si>
  <si>
    <t>50300516</t>
  </si>
  <si>
    <t>50300517</t>
  </si>
  <si>
    <t>50300518</t>
  </si>
  <si>
    <t>50300519</t>
  </si>
  <si>
    <t>50300520</t>
  </si>
  <si>
    <t>50300599</t>
  </si>
  <si>
    <t>Fuel Not Classified</t>
  </si>
  <si>
    <t>50300601</t>
  </si>
  <si>
    <t>Waste Gas Flares</t>
  </si>
  <si>
    <t>50300602</t>
  </si>
  <si>
    <t>Liquid Waste Disposal</t>
  </si>
  <si>
    <t>50300603</t>
  </si>
  <si>
    <t>Hazardous: Fugitive Emissions</t>
  </si>
  <si>
    <t>50300701</t>
  </si>
  <si>
    <t>50300702</t>
  </si>
  <si>
    <t>Waste Treatment: General</t>
  </si>
  <si>
    <t>50300709</t>
  </si>
  <si>
    <t>Open Trench</t>
  </si>
  <si>
    <t>50300710</t>
  </si>
  <si>
    <t>Open Sump</t>
  </si>
  <si>
    <t>50300711</t>
  </si>
  <si>
    <t>Junction Box</t>
  </si>
  <si>
    <t>50300713</t>
  </si>
  <si>
    <t>50300719</t>
  </si>
  <si>
    <t>50300724</t>
  </si>
  <si>
    <t>Equalization Basin</t>
  </si>
  <si>
    <t>50300727</t>
  </si>
  <si>
    <t>Neutralization Basin</t>
  </si>
  <si>
    <t>50300731</t>
  </si>
  <si>
    <t>Diffused Air Activated Sludge</t>
  </si>
  <si>
    <t>50300732</t>
  </si>
  <si>
    <t>Mechanical Mix Activated Sludge</t>
  </si>
  <si>
    <t>50300733</t>
  </si>
  <si>
    <t>Pure Oxygen Activated Sludge</t>
  </si>
  <si>
    <t>50300734</t>
  </si>
  <si>
    <t>Trickling Filter</t>
  </si>
  <si>
    <t>50300740</t>
  </si>
  <si>
    <t>Process Vents: Dacthal Formulation</t>
  </si>
  <si>
    <t>63134023</t>
  </si>
  <si>
    <t>Process Vents: Dacthal Packaging</t>
  </si>
  <si>
    <t>63134024</t>
  </si>
  <si>
    <t>Process Vents, Formulation: Solid Additives Feeders</t>
  </si>
  <si>
    <t>63134025</t>
  </si>
  <si>
    <t>Grade 1 Fuel Oil: Working Loss (Independent Tank Diameter)</t>
  </si>
  <si>
    <t>40301097</t>
  </si>
  <si>
    <t>Specify Liquid: Breathing Loss (67000 Bbl. Tank Size)</t>
  </si>
  <si>
    <t>40301098</t>
  </si>
  <si>
    <t>Specify Liquid: Breathing Loss (250000 Bbl. Tank Size)</t>
  </si>
  <si>
    <t>40301099</t>
  </si>
  <si>
    <t>Specify Liquid: Working Loss (Tank Diameter Independent)</t>
  </si>
  <si>
    <t>40301101</t>
  </si>
  <si>
    <t>Floating Roof Tanks (Varying Sizes)</t>
  </si>
  <si>
    <t>Gasoline RVP 13: Standing Loss (67000 Bbl. Tank Size)</t>
  </si>
  <si>
    <t>40301102</t>
  </si>
  <si>
    <t>Gasoline RVP 10: Standing Loss (67000 Bbl. Tank Size)</t>
  </si>
  <si>
    <t>40301103</t>
  </si>
  <si>
    <t>Gasoline RVP 7: Standing Loss (67000 Bbl. Tank Size)</t>
  </si>
  <si>
    <t>40301104</t>
  </si>
  <si>
    <t>Gasoline RVP 13: Standing Loss (250000 Bbl. Tank Size)</t>
  </si>
  <si>
    <t>40301105</t>
  </si>
  <si>
    <t>Gasoline RVP 10: Standing Loss (250000 Bbl. Tank Size)</t>
  </si>
  <si>
    <t>40301106</t>
  </si>
  <si>
    <t>Gasoline RVP 7: Standing Loss (250000 Bbl. Tank Size)</t>
  </si>
  <si>
    <t>40301107</t>
  </si>
  <si>
    <t>Gasoline RVP 13/10/7: Withdrawal Loss (67000 Bbl. Tank Size)</t>
  </si>
  <si>
    <t>Process Tanks: Centrifuge Product Tanks</t>
  </si>
  <si>
    <t>63134069</t>
  </si>
  <si>
    <t>Process Tanks: Still Pot Surge Tank</t>
  </si>
  <si>
    <t>63134070</t>
  </si>
  <si>
    <t>Process Tanks: Mill Feed Tank</t>
  </si>
  <si>
    <t>63134071</t>
  </si>
  <si>
    <t>Process Tanks: Mill Receiver Tank</t>
  </si>
  <si>
    <t>63134072</t>
  </si>
  <si>
    <t>Process Tanks: MeOH Storage Chilled Water Hold Tank</t>
  </si>
  <si>
    <t>63134073</t>
  </si>
  <si>
    <t>Process Tanks: Xylol Mechanical Seal Tank</t>
  </si>
  <si>
    <t>63134074</t>
  </si>
  <si>
    <t>Process Tanks: MeOH Drying Column Receiver Tank</t>
  </si>
  <si>
    <t>63134075</t>
  </si>
  <si>
    <t>Process Tanks: Light Organic Slops Tank</t>
  </si>
  <si>
    <t>63134076</t>
  </si>
  <si>
    <t>Process Tanks: Sump Surge Tank</t>
  </si>
  <si>
    <t>63134077</t>
  </si>
  <si>
    <t>Process Tanks: Product Packaging Tanks</t>
  </si>
  <si>
    <t>63134078</t>
  </si>
  <si>
    <t>Process Tanks: Flash Feed Tanks</t>
  </si>
  <si>
    <t>63134079</t>
  </si>
  <si>
    <t>Process Tanks: Distillation Feed Tanks</t>
  </si>
  <si>
    <t>63134080</t>
  </si>
  <si>
    <t>Process Tanks: Flaker Feed Tanks</t>
  </si>
  <si>
    <t>63134081</t>
  </si>
  <si>
    <t>Process Tanks: Xylol Stripper Feed Tank</t>
  </si>
  <si>
    <t>63134082</t>
  </si>
  <si>
    <t>Process Tanks: Centrifuge Feed Tanks</t>
  </si>
  <si>
    <t>63134083</t>
  </si>
  <si>
    <t>Process Tanks: MeOH Drying Feed Tanks</t>
  </si>
  <si>
    <t>63134084</t>
  </si>
  <si>
    <t>Process Tanks: Spray Dryer Feed Tanks</t>
  </si>
  <si>
    <t>63134085</t>
  </si>
  <si>
    <t>Process Tanks: Small Media Mill Surge Tanks</t>
  </si>
  <si>
    <t>63142001</t>
  </si>
  <si>
    <t>Sodium Pentachlorophenate, Chlorination Process</t>
  </si>
  <si>
    <t>Sodium Pentachlorophenate: Chlorination Process</t>
  </si>
  <si>
    <t>63142010</t>
  </si>
  <si>
    <t>Process Vents: Chlorination Process</t>
  </si>
  <si>
    <t>63142011</t>
  </si>
  <si>
    <t>Process Vents: Primary Reactor</t>
  </si>
  <si>
    <t>63142012</t>
  </si>
  <si>
    <t>Process Vents: Distillation</t>
  </si>
  <si>
    <t>63142013</t>
  </si>
  <si>
    <t>Process Vents: Secondary Reactor</t>
  </si>
  <si>
    <t>63142014</t>
  </si>
  <si>
    <t>Process Vents: Dryer</t>
  </si>
  <si>
    <t>63142015</t>
  </si>
  <si>
    <t>Process Vents: Prill Tower</t>
  </si>
  <si>
    <t>63142030</t>
  </si>
  <si>
    <t>63142031</t>
  </si>
  <si>
    <t>Process Vents, End Product Storage: Prilled Product</t>
  </si>
  <si>
    <t>63142032</t>
  </si>
  <si>
    <t>Process Vents, End Product Storage: Crystallized Product</t>
  </si>
  <si>
    <t>63143001</t>
  </si>
  <si>
    <t>Sodium Pentachlorophenate, Hydrolization Process</t>
  </si>
  <si>
    <t>Sodium Pentachlorophenate: Hydrolization Process</t>
  </si>
  <si>
    <t>63143010</t>
  </si>
  <si>
    <t>Process Vents: Hydrolization Process</t>
  </si>
  <si>
    <t>63143011</t>
  </si>
  <si>
    <t>Process Vents: Hydrolysis Reactor</t>
  </si>
  <si>
    <t>63143012</t>
  </si>
  <si>
    <t>Process Vents: Evaporation</t>
  </si>
  <si>
    <t>63143013</t>
  </si>
  <si>
    <t>Process Vents: Filter, Alcohol</t>
  </si>
  <si>
    <t>63143014</t>
  </si>
  <si>
    <t>Process Vents: Residue Dissolution in Water</t>
  </si>
  <si>
    <t>63143015</t>
  </si>
  <si>
    <t>Grd 2 Fuel Oil: Stand. Loss (250000 Bbl Tank Size)**(Use 4-03-011-16)</t>
  </si>
  <si>
    <t>40301169</t>
  </si>
  <si>
    <t>Grade 1 Fuel Oil: Standing Loss (250000 Bbl. Tank Size)</t>
  </si>
  <si>
    <t>40301175</t>
  </si>
  <si>
    <t>Grade 6 Fuel Oil: Withdrawal Loss (Independent Tank Diameter)</t>
  </si>
  <si>
    <t>40301176</t>
  </si>
  <si>
    <t>Jet Kerosene: Working Loss</t>
  </si>
  <si>
    <t>40400413</t>
  </si>
  <si>
    <t>Distillate Fuel #2: Breathing Loss</t>
  </si>
  <si>
    <t>40400414</t>
  </si>
  <si>
    <t>Distillate Fuel #2: Working Loss</t>
  </si>
  <si>
    <t>40400497</t>
  </si>
  <si>
    <t>40400498</t>
  </si>
  <si>
    <t>40500101</t>
  </si>
  <si>
    <t>Printing/Publishing</t>
  </si>
  <si>
    <t>40500199</t>
  </si>
  <si>
    <t>40500201</t>
  </si>
  <si>
    <t>Letter Press: 2751</t>
  </si>
  <si>
    <t>50100740</t>
  </si>
  <si>
    <t>POTW: Secondary Clarifier</t>
  </si>
  <si>
    <t>50100750</t>
  </si>
  <si>
    <t>POTW: Tertiary Filters</t>
  </si>
  <si>
    <t>50100760</t>
  </si>
  <si>
    <t>POTW: Chlorine Contact Tank</t>
  </si>
  <si>
    <t>50100761</t>
  </si>
  <si>
    <t>POTW: Dechlorination</t>
  </si>
  <si>
    <t>50100765</t>
  </si>
  <si>
    <t>Weir</t>
  </si>
  <si>
    <t>50100769</t>
  </si>
  <si>
    <t>Storage Basin or Open Tank</t>
  </si>
  <si>
    <t>50100771</t>
  </si>
  <si>
    <t>Gasoline RVP 10: Working Loss</t>
  </si>
  <si>
    <t>40400405</t>
  </si>
  <si>
    <t>External Floating Roof Tank: Withdrawal Loss</t>
  </si>
  <si>
    <t>40400307</t>
  </si>
  <si>
    <t>Internal Floating Roof Tank: Withdrawal Loss</t>
  </si>
  <si>
    <t>Fixed Roof Tank, Condensate, working+breathing+flashing losses</t>
  </si>
  <si>
    <t>Fixed Roof Tank, Crude Oil, working+breathing+flashing losses</t>
  </si>
  <si>
    <t>40400313</t>
  </si>
  <si>
    <t>Fixed Roof Tank, Lube Oil, working+breathing+flashing losses</t>
  </si>
  <si>
    <t>40400314</t>
  </si>
  <si>
    <t>Fixed Roof Tank, Specialty Chem-working+breathing+flashing</t>
  </si>
  <si>
    <t>Fixed Roof Tank, Produced Water, working+breathing+flashing</t>
  </si>
  <si>
    <t>40400316</t>
  </si>
  <si>
    <t>Fixed Roof Tank, Diesel, working+breathing+flashing losses</t>
  </si>
  <si>
    <t>40400321</t>
  </si>
  <si>
    <t>External Floating Roof Tank, Condensate, working+breathing+flashing</t>
  </si>
  <si>
    <t>External Floating Roof Tank, Crude Oil, working+breathing+flashing</t>
  </si>
  <si>
    <t>40400323</t>
  </si>
  <si>
    <t>External Floating Roof Tank, Lube Oil, working+breathing+flashing</t>
  </si>
  <si>
    <t>40400324</t>
  </si>
  <si>
    <t>External Floating Roof Tank, Specialty Chem-working+breathing+flashing</t>
  </si>
  <si>
    <t>40400325</t>
  </si>
  <si>
    <t>External Floating Roof Tank, Produced Water-working+breathing+flashing</t>
  </si>
  <si>
    <t>40400326</t>
  </si>
  <si>
    <t>External Floating Roof Tank, Diesel, working+breathing+flashing</t>
  </si>
  <si>
    <t>40400331</t>
  </si>
  <si>
    <t>Internal Floating Roof Tank, Condensate, working+breathing+flashing</t>
  </si>
  <si>
    <t>Internal Floating Roof Tank, Crude Oil, working+breathing+flashing</t>
  </si>
  <si>
    <t>40400333</t>
  </si>
  <si>
    <t>Internal Floating Roof Tank, Lube Oil, working+breathing+flashing</t>
  </si>
  <si>
    <t>40400334</t>
  </si>
  <si>
    <t>Internal Floating Roof Tank, Specialty Chem-working+breathing+flashing</t>
  </si>
  <si>
    <t>40400335</t>
  </si>
  <si>
    <t>Internal Floating Roof Tank, Produced Water-working+breathing+flashing</t>
  </si>
  <si>
    <t>40400336</t>
  </si>
  <si>
    <t>Internal Floating Roof Tank, Diesel, working+breathing+flashing</t>
  </si>
  <si>
    <t>40400340</t>
  </si>
  <si>
    <t>Sewage Sludge Incinerator: Single Hearth Cyclone</t>
  </si>
  <si>
    <t>50100519</t>
  </si>
  <si>
    <t>Sewage Sludge Incinerator: Rotary Kiln</t>
  </si>
  <si>
    <t>50100520</t>
  </si>
  <si>
    <t>Sewage Sludge Incinerator: High Pressure, Wet Oxidation</t>
  </si>
  <si>
    <t>50100601</t>
  </si>
  <si>
    <t>Fire Fighting</t>
  </si>
  <si>
    <t>Structure: Jet Fuel</t>
  </si>
  <si>
    <t>50100602</t>
  </si>
  <si>
    <t>Structure: Distillate Oil</t>
  </si>
  <si>
    <t>50100603</t>
  </si>
  <si>
    <t>Structure: Kerosene</t>
  </si>
  <si>
    <t>50100604</t>
  </si>
  <si>
    <t>Structure: Wood Pallets</t>
  </si>
  <si>
    <t>50100701</t>
  </si>
  <si>
    <t>N-Heptane: Breathing Loss</t>
  </si>
  <si>
    <t>40701606</t>
  </si>
  <si>
    <t>N-Heptane: Working Loss</t>
  </si>
  <si>
    <t>40701607</t>
  </si>
  <si>
    <t>Isopentane: Breathing Loss</t>
  </si>
  <si>
    <t>40701608</t>
  </si>
  <si>
    <t>Isopentane: Working Loss</t>
  </si>
  <si>
    <t>40701609</t>
  </si>
  <si>
    <t>Pentadecane: Breathing Loss</t>
  </si>
  <si>
    <t>40701610</t>
  </si>
  <si>
    <t>Pentadecane: Working Loss</t>
  </si>
  <si>
    <t>40701611</t>
  </si>
  <si>
    <t>Naphtha: Breathing Loss</t>
  </si>
  <si>
    <t>40701612</t>
  </si>
  <si>
    <t>Naphtha: Working Loss</t>
  </si>
  <si>
    <t>40701613</t>
  </si>
  <si>
    <t>Petroleum Distillate: Breathing Loss</t>
  </si>
  <si>
    <t>40701614</t>
  </si>
  <si>
    <t>Petroleum Distillate: Working Loss</t>
  </si>
  <si>
    <t>40701615</t>
  </si>
  <si>
    <t>Hexane: Breathing Loss</t>
  </si>
  <si>
    <t>40701616</t>
  </si>
  <si>
    <t>Hexane: Working Loss</t>
  </si>
  <si>
    <t>40701697</t>
  </si>
  <si>
    <t>Specify Alkane: Breathing Loss</t>
  </si>
  <si>
    <t>40701698</t>
  </si>
  <si>
    <t>Specify Alkane: Working Loss</t>
  </si>
  <si>
    <t>40702001</t>
  </si>
  <si>
    <t>Fixed Roof Tanks - Alkenes (Olefins)</t>
  </si>
  <si>
    <t>Dodecene: Breathing Loss</t>
  </si>
  <si>
    <t>40702002</t>
  </si>
  <si>
    <t>Dodecene: Working Loss</t>
  </si>
  <si>
    <t>40702003</t>
  </si>
  <si>
    <t>Heptenes - General: Breathing Loss</t>
  </si>
  <si>
    <t>40702004</t>
  </si>
  <si>
    <t>Heptenes - General: Working Loss</t>
  </si>
  <si>
    <t>40702097</t>
  </si>
  <si>
    <t>Specify Olefin: Breathing Loss</t>
  </si>
  <si>
    <t>40702098</t>
  </si>
  <si>
    <t>Specify Olefin: Working Loss</t>
  </si>
  <si>
    <t>40702801</t>
  </si>
  <si>
    <t>Fixed Roof Tanks - Amides</t>
  </si>
  <si>
    <t>Dimethylformamide: Breathing Loss</t>
  </si>
  <si>
    <t>40702802</t>
  </si>
  <si>
    <t>Dimethylformamide: Working Loss</t>
  </si>
  <si>
    <t>40703201</t>
  </si>
  <si>
    <t>Fixed Roof Tanks - Amines</t>
  </si>
  <si>
    <t>Aniline: Breathing Loss</t>
  </si>
  <si>
    <t>40703202</t>
  </si>
  <si>
    <t>Aniline: Working Loss</t>
  </si>
  <si>
    <t>39999998</t>
  </si>
  <si>
    <t>39999999</t>
  </si>
  <si>
    <t>40100101</t>
  </si>
  <si>
    <t>Petroleum and Solvent Evaporation</t>
  </si>
  <si>
    <t>Organic Solvent Evaporation</t>
  </si>
  <si>
    <t>40100102</t>
  </si>
  <si>
    <t>Stoddard (Petroleum Solvent) ** (Use 4-10-001-01 or 4-10-002-01)</t>
  </si>
  <si>
    <t>40100103</t>
  </si>
  <si>
    <t>40100104</t>
  </si>
  <si>
    <t>Stoddard (Petroleum Solvent) ** (Use 4-10-001-02 or 4-10-002-02)</t>
  </si>
  <si>
    <t>40100105</t>
  </si>
  <si>
    <t>Trichlorotrifluoroethane (Freon)</t>
  </si>
  <si>
    <t>40100106</t>
  </si>
  <si>
    <t>40100107</t>
  </si>
  <si>
    <t>Ethylene Oxide: General</t>
  </si>
  <si>
    <t>40100113</t>
  </si>
  <si>
    <t>40100146</t>
  </si>
  <si>
    <t>Stoddard:Filtr Disp/Cooked Muck(Drained)**(Use 4-10-001-61 or 002-61)</t>
  </si>
  <si>
    <t>40100147</t>
  </si>
  <si>
    <t>Stoddard:Filtr Disp/Cooked Muck (Centrif)**(Use 4-10-001-62 or 002-62)</t>
  </si>
  <si>
    <t>40100160</t>
  </si>
  <si>
    <t>Trichlorofluroethane: Washer/Dryer/Still</t>
  </si>
  <si>
    <t>40100161</t>
  </si>
  <si>
    <t>Trichlorofluroethane: Cartrige Filter Disposal</t>
  </si>
  <si>
    <t>40100162</t>
  </si>
  <si>
    <t>Trichlorofluroethane: Still Residue Disposal</t>
  </si>
  <si>
    <t>40100163</t>
  </si>
  <si>
    <t>Trichlorofluroethane: Miscellaneous Fugitive</t>
  </si>
  <si>
    <t>40100198</t>
  </si>
  <si>
    <t>40100199</t>
  </si>
  <si>
    <t>40100201</t>
  </si>
  <si>
    <t>Stoddard (Petroleum Solvent): Open-top Vapor Degreasing</t>
  </si>
  <si>
    <t>40100202</t>
  </si>
  <si>
    <t xml:space="preserve"> </t>
  </si>
  <si>
    <t>Filtration</t>
  </si>
  <si>
    <t>41000141</t>
  </si>
  <si>
    <t>Filtration, Diatomite: Single Charge</t>
  </si>
  <si>
    <t>41000142</t>
  </si>
  <si>
    <t>Filtration, Diatomite: Multiple Charge</t>
  </si>
  <si>
    <t>41000143</t>
  </si>
  <si>
    <t>Filtration, Diatomite: Regenerative</t>
  </si>
  <si>
    <t>41000144</t>
  </si>
  <si>
    <t>Filtration, Cartridge, Carbon Core, Batch Operation</t>
  </si>
  <si>
    <t>41000145</t>
  </si>
  <si>
    <t>Filtration, Cartridge, All Carbon, Batch Operation</t>
  </si>
  <si>
    <t>41000146</t>
  </si>
  <si>
    <t>Filtration, Cartridge, Carbon Core, Continuous Operation</t>
  </si>
  <si>
    <t>41000147</t>
  </si>
  <si>
    <t>Filtration, Cartridge, All Carbon, Continuous Operation</t>
  </si>
  <si>
    <t>41000160</t>
  </si>
  <si>
    <t>Waste Disposal</t>
  </si>
  <si>
    <t>41000161</t>
  </si>
  <si>
    <t>Waste Disposal: Filter Waste, Drained</t>
  </si>
  <si>
    <t>41000162</t>
  </si>
  <si>
    <t>Waste Disposal: Filter Waste, Centrifuged</t>
  </si>
  <si>
    <t>41000163</t>
  </si>
  <si>
    <t>Waste Disposal: Settling Tank Sludge</t>
  </si>
  <si>
    <t>41000164</t>
  </si>
  <si>
    <t>Waste Disposal: Still Waste</t>
  </si>
  <si>
    <t>41000165</t>
  </si>
  <si>
    <t>Waste Disposal: Cartridge, All Carbon</t>
  </si>
  <si>
    <t>41000166</t>
  </si>
  <si>
    <t>Waste Disposal: Cartridge, Carbon Core Only</t>
  </si>
  <si>
    <t>41000201</t>
  </si>
  <si>
    <t>Petroleum Solvent - Commercial</t>
  </si>
  <si>
    <t>41000202</t>
  </si>
  <si>
    <t>41000215</t>
  </si>
  <si>
    <t>41000225</t>
  </si>
  <si>
    <t>41000226</t>
  </si>
  <si>
    <t>41000230</t>
  </si>
  <si>
    <t>41000231</t>
  </si>
  <si>
    <t>41000232</t>
  </si>
  <si>
    <t>41000233</t>
  </si>
  <si>
    <t>Gasoline RVP 10: Standing Loss - Int. Floating Roof w/ Secondary Seal</t>
  </si>
  <si>
    <t>40400173</t>
  </si>
  <si>
    <t>Gasoline RVP 7: Standing Loss - Int. Floating Roof w/ Secondary Seal</t>
  </si>
  <si>
    <t>40400178</t>
  </si>
  <si>
    <t>Gasoline RVP 13/10/7: Withdrawal Loss - Int. Float Roof (Pri/Sec Seal)</t>
  </si>
  <si>
    <t>40400179</t>
  </si>
  <si>
    <t>Specify Liquid: Internal Floating Roof (Primary/Secondary Seal)</t>
  </si>
  <si>
    <t>40400199</t>
  </si>
  <si>
    <t>40400201</t>
  </si>
  <si>
    <t>Bulk Plants</t>
  </si>
  <si>
    <t>40400202</t>
  </si>
  <si>
    <t>40400203</t>
  </si>
  <si>
    <t>40400204</t>
  </si>
  <si>
    <t>Gasoline RVP 13: Working Loss (67000 Bbl. Capacity) - Fixed Roof Tank</t>
  </si>
  <si>
    <t>40400205</t>
  </si>
  <si>
    <t>Gasoline RVP 10: Working Loss (67000 Bbl. Capacity) - Fixed Roof Tank</t>
  </si>
  <si>
    <t>40400206</t>
  </si>
  <si>
    <t>Gasoline RVP 7: Working Loss (67000 Bbl. Capacity) - Fixed Roof Tank</t>
  </si>
  <si>
    <t>40400207</t>
  </si>
  <si>
    <t>Gasoline RVP 13: Standing Loss (67000 Bbl Cap.) - Floating Roof Tank</t>
  </si>
  <si>
    <t>40400208</t>
  </si>
  <si>
    <t>Gasoline RVP 10: Standing Loss (67000 Bbl Cap.) - Floating Roof Tank</t>
  </si>
  <si>
    <t>40400209</t>
  </si>
  <si>
    <t>Gasoline RVP 7: Standing Loss (67000 Bbl Cap.) - Floating Roof Tank</t>
  </si>
  <si>
    <t>40400210</t>
  </si>
  <si>
    <t>40400211</t>
  </si>
  <si>
    <t>40400212</t>
  </si>
  <si>
    <t>40400213</t>
  </si>
  <si>
    <t>40400230</t>
  </si>
  <si>
    <t>40400231</t>
  </si>
  <si>
    <t>40400232</t>
  </si>
  <si>
    <t>40400233</t>
  </si>
  <si>
    <t>40400240</t>
  </si>
  <si>
    <t>Specify Liquid: Standing Loss - Ext. Floating Roof w/ Secondary Seal</t>
  </si>
  <si>
    <t>40400241</t>
  </si>
  <si>
    <t>40400242</t>
  </si>
  <si>
    <t>40400243</t>
  </si>
  <si>
    <t>40400248</t>
  </si>
  <si>
    <t>Gasoline RVP 10/13/7: Withdrawal Loss - Ext. Float Roof (Pri/Sec Seal)</t>
  </si>
  <si>
    <t>40400249</t>
  </si>
  <si>
    <t>40400250</t>
  </si>
  <si>
    <t>Loading Racks</t>
  </si>
  <si>
    <t>40400251</t>
  </si>
  <si>
    <t>40400252</t>
  </si>
  <si>
    <t>Miscellaneous Losses/Leaks: Vapor Collection Losses</t>
  </si>
  <si>
    <t>40400253</t>
  </si>
  <si>
    <t>Miscellaneous Losses/Leaks: Vapor Control Unit Losses</t>
  </si>
  <si>
    <t>40400254</t>
  </si>
  <si>
    <t>Tank Truck Vapor Losses</t>
  </si>
  <si>
    <t>40400255</t>
  </si>
  <si>
    <t>Loading Racks - Jet Fuel</t>
  </si>
  <si>
    <t>40400260</t>
  </si>
  <si>
    <t>40400261</t>
  </si>
  <si>
    <t>40400262</t>
  </si>
  <si>
    <t>40400263</t>
  </si>
  <si>
    <t>40400270</t>
  </si>
  <si>
    <t>40400271</t>
  </si>
  <si>
    <t>40400272</t>
  </si>
  <si>
    <t>40400273</t>
  </si>
  <si>
    <t>40400278</t>
  </si>
  <si>
    <t>Gasoline RVP 10/13/7: Withdrawal Loss - Int. Float Roof (Pri/Sec Seal)</t>
  </si>
  <si>
    <t>40400279</t>
  </si>
  <si>
    <t>Oil and Gas Field Storage and Working Tanks</t>
  </si>
  <si>
    <t>Fixed Roof Tank: Breathing Loss</t>
  </si>
  <si>
    <t>40400303</t>
  </si>
  <si>
    <t>External Floating Roof Tank with Primary Seals: Standing Loss</t>
  </si>
  <si>
    <t>External Floating Roof Tank with Secondary Seals: Standing Loss</t>
  </si>
  <si>
    <t>Internal Floating Roof Tank: Standing Loss</t>
  </si>
  <si>
    <t>40400306</t>
  </si>
  <si>
    <t>Poplar Wood Fired Veneer Dryer</t>
  </si>
  <si>
    <t>30700717</t>
  </si>
  <si>
    <t>Gas Veneer Dryer: Pines ** (use 3-07-007-50)</t>
  </si>
  <si>
    <t>30700718</t>
  </si>
  <si>
    <t>Steam Veneer Dryer: Pines ** (use 3-07-007-60)</t>
  </si>
  <si>
    <t>30700720</t>
  </si>
  <si>
    <t>Veneer Dryer: Steam Heated: Redry</t>
  </si>
  <si>
    <t>SCC8 - added y</t>
  </si>
  <si>
    <t>30700725</t>
  </si>
  <si>
    <t>Veneer Cutting</t>
  </si>
  <si>
    <t>30700727</t>
  </si>
  <si>
    <t>Veneer Laying and Glue Spreading</t>
  </si>
  <si>
    <t>30700730</t>
  </si>
  <si>
    <t>Wood Steaming</t>
  </si>
  <si>
    <t>30700734</t>
  </si>
  <si>
    <t>Hardwood Plywood, Veneer Dryer, Direct Wood-fired, Heated Zones</t>
  </si>
  <si>
    <t>30700735</t>
  </si>
  <si>
    <t>Hardwood Plywood, Veneer Dryer, Direct Wood-fired, Cooling Section</t>
  </si>
  <si>
    <t>30700736</t>
  </si>
  <si>
    <t>Softwood Plywood, Veneer Dryer, Direct Wood-fired, Heated Zones</t>
  </si>
  <si>
    <t>30700737</t>
  </si>
  <si>
    <t>Softwood Plywood, Veneer Dryer, Direct Wood-fired, Cooling Section</t>
  </si>
  <si>
    <t>30700740</t>
  </si>
  <si>
    <t>Direct Wood-Fired Dryer: Non-specified Pine Species Veneer</t>
  </si>
  <si>
    <t>30700744</t>
  </si>
  <si>
    <t>Direct Wood-Fired Dryer: Hemlock Veneer</t>
  </si>
  <si>
    <t>30700746</t>
  </si>
  <si>
    <t>Direct Wood-Fired Dryer: Non-specified Fir Species Veneer</t>
  </si>
  <si>
    <t>30700747</t>
  </si>
  <si>
    <t>Direct Wood-Fired Dryer: Douglas Fir Veneer</t>
  </si>
  <si>
    <t>30700750</t>
  </si>
  <si>
    <t>Direct Natural Gas-Fired Dryer: Non-specified Pine Species Veneer</t>
  </si>
  <si>
    <t>30700752</t>
  </si>
  <si>
    <t>Distillate Oil: Transit Loss</t>
  </si>
  <si>
    <t>40600259</t>
  </si>
  <si>
    <t>Tanker/Barge Cleaning</t>
  </si>
  <si>
    <t>40600260</t>
  </si>
  <si>
    <t>Gasoline: Barge Loading - Ballasted</t>
  </si>
  <si>
    <t>40600261</t>
  </si>
  <si>
    <t>Gasoline: Tanker Ship - Uncleaned Tanks</t>
  </si>
  <si>
    <t>40600298</t>
  </si>
  <si>
    <t>40600299</t>
  </si>
  <si>
    <t>40600301</t>
  </si>
  <si>
    <t>Gasoline Retail Operations - Stage I</t>
  </si>
  <si>
    <t>Splash Filling</t>
  </si>
  <si>
    <t>40600302</t>
  </si>
  <si>
    <t>Submerged Filling w/o Controls</t>
  </si>
  <si>
    <t>40600305</t>
  </si>
  <si>
    <t>Unloading **</t>
  </si>
  <si>
    <t>40600306</t>
  </si>
  <si>
    <t>Balanced Submerged Filling</t>
  </si>
  <si>
    <t>40600307</t>
  </si>
  <si>
    <t>Underground Tank Breathing and Emptying</t>
  </si>
  <si>
    <t>40600399</t>
  </si>
  <si>
    <t>40600401</t>
  </si>
  <si>
    <t>Filling Vehicle Gas Tanks - Stage II</t>
  </si>
  <si>
    <t>Vapor Loss w/o Controls</t>
  </si>
  <si>
    <t>40600402</t>
  </si>
  <si>
    <t>Liquid Spill Loss w/o Controls</t>
  </si>
  <si>
    <t>40600403</t>
  </si>
  <si>
    <t>scc8 should be with controls?</t>
  </si>
  <si>
    <t>40600499</t>
  </si>
  <si>
    <t>40600501</t>
  </si>
  <si>
    <t>Pipeline Petroleum Transport - General - All Products</t>
  </si>
  <si>
    <t>Pipeline Leaks</t>
  </si>
  <si>
    <t>40600502</t>
  </si>
  <si>
    <t>Pipeline Venting</t>
  </si>
  <si>
    <t>40600503</t>
  </si>
  <si>
    <t>Pump Station</t>
  </si>
  <si>
    <t>40600504</t>
  </si>
  <si>
    <t>Pump Station Leaks</t>
  </si>
  <si>
    <t>40600601</t>
  </si>
  <si>
    <t>Consumer (Corporate) Fleet Refueling - Stage II</t>
  </si>
  <si>
    <t>40600602</t>
  </si>
  <si>
    <t>40600603</t>
  </si>
  <si>
    <t>Vapor Loss w/controls</t>
  </si>
  <si>
    <t>40201113</t>
  </si>
  <si>
    <t>Fabric Printing: Rotary Screen (Also See New Codes Under 4-02-040-XX)</t>
  </si>
  <si>
    <t>40201114</t>
  </si>
  <si>
    <t>40201115</t>
  </si>
  <si>
    <t>Fabric Printing: Flat Screen (Also See New Codes Under 4-02-040-XX)</t>
  </si>
  <si>
    <t>40201116</t>
  </si>
  <si>
    <t>40201121</t>
  </si>
  <si>
    <t>Fabric Print:Dryer: Steam Coil (Also See New Codes Under 4-02-040-XX)</t>
  </si>
  <si>
    <t>40201122</t>
  </si>
  <si>
    <t>Fabric Print:Dryer: Fuel-fired (Also See New Codes Under 4-02-040- XX)</t>
  </si>
  <si>
    <t>40201197</t>
  </si>
  <si>
    <t>Misc. Fugitives: Specify in Comments (Also New Codes 4-02-040-XX)</t>
  </si>
  <si>
    <t>40201198</t>
  </si>
  <si>
    <t>40201199</t>
  </si>
  <si>
    <t>Other Not Classified (Also See New Codes Under 4-02-040-XX)</t>
  </si>
  <si>
    <t>40201201</t>
  </si>
  <si>
    <t>Fabric Dyeing</t>
  </si>
  <si>
    <t>Sewage Treatment</t>
  </si>
  <si>
    <t>50100702</t>
  </si>
  <si>
    <t>Primary Settling Tank</t>
  </si>
  <si>
    <t>50100703</t>
  </si>
  <si>
    <t>Secondary Settling Tank</t>
  </si>
  <si>
    <t>50100704</t>
  </si>
  <si>
    <t>Aeration Tank</t>
  </si>
  <si>
    <t>50100707</t>
  </si>
  <si>
    <t>POTW: Headworks Screening</t>
  </si>
  <si>
    <t>50100708</t>
  </si>
  <si>
    <t>Comminutor</t>
  </si>
  <si>
    <t>50100710</t>
  </si>
  <si>
    <t>Collector Sewers</t>
  </si>
  <si>
    <t>50100715</t>
  </si>
  <si>
    <t>POTW: Aerated Grit Chamber</t>
  </si>
  <si>
    <t>50100719</t>
  </si>
  <si>
    <t>Lift Station</t>
  </si>
  <si>
    <t>50100720</t>
  </si>
  <si>
    <t>POTW: Primary Settling Tank</t>
  </si>
  <si>
    <t>50100731</t>
  </si>
  <si>
    <t>POTW: Diffused Air Act Sludge</t>
  </si>
  <si>
    <t>50100732</t>
  </si>
  <si>
    <t>POTW: Mechanical Mix Air Act Sludge</t>
  </si>
  <si>
    <t>50100733</t>
  </si>
  <si>
    <t>POTW: Pure Oxygen Act Sludge</t>
  </si>
  <si>
    <t>50100734</t>
  </si>
  <si>
    <t>POTW: Trickling Filter</t>
  </si>
  <si>
    <t>Coating Application: Rotogravure Printer</t>
  </si>
  <si>
    <t>40201399</t>
  </si>
  <si>
    <t>40201401</t>
  </si>
  <si>
    <t>Large Appliances</t>
  </si>
  <si>
    <t>Prime Coating Operation</t>
  </si>
  <si>
    <t>40201402</t>
  </si>
  <si>
    <t>Cleaning/Pretreatment</t>
  </si>
  <si>
    <t>40201403</t>
  </si>
  <si>
    <t>40201404</t>
  </si>
  <si>
    <t>40201405</t>
  </si>
  <si>
    <t>40201406</t>
  </si>
  <si>
    <t>Topcoat Spray</t>
  </si>
  <si>
    <t>40201410</t>
  </si>
  <si>
    <t>Prime Coat Flashoff</t>
  </si>
  <si>
    <t>40201411</t>
  </si>
  <si>
    <t>Topcoat Flashoff</t>
  </si>
  <si>
    <t>40201431</t>
  </si>
  <si>
    <t>Coating Line: General</t>
  </si>
  <si>
    <t>40201432</t>
  </si>
  <si>
    <t>Prime Air Spray</t>
  </si>
  <si>
    <t>40201433</t>
  </si>
  <si>
    <t>Prime Electrostatic Spray</t>
  </si>
  <si>
    <t>40201434</t>
  </si>
  <si>
    <t>Prime Flow Coat</t>
  </si>
  <si>
    <t>40201435</t>
  </si>
  <si>
    <t>Prime Dip Coat</t>
  </si>
  <si>
    <t>40201436</t>
  </si>
  <si>
    <t>Prime Electro-deposition</t>
  </si>
  <si>
    <t>40201437</t>
  </si>
  <si>
    <t>Top Air Spray</t>
  </si>
  <si>
    <t>40201438</t>
  </si>
  <si>
    <t>Top Electrostatic Spray</t>
  </si>
  <si>
    <t>40201499</t>
  </si>
  <si>
    <t>40201501</t>
  </si>
  <si>
    <t>Magnet Wire Surface Coating</t>
  </si>
  <si>
    <t>Coating/Application/Curing</t>
  </si>
  <si>
    <t>40201502</t>
  </si>
  <si>
    <t>40201503</t>
  </si>
  <si>
    <t>40201504</t>
  </si>
  <si>
    <t>40201505</t>
  </si>
  <si>
    <t>40201531</t>
  </si>
  <si>
    <t>40201599</t>
  </si>
  <si>
    <t>40201601</t>
  </si>
  <si>
    <t>Automobiles and Light Trucks</t>
  </si>
  <si>
    <t>Prime Application/Electo-deposition/Dip/Spray</t>
  </si>
  <si>
    <t>40201602</t>
  </si>
  <si>
    <t>40201603</t>
  </si>
  <si>
    <t>40201604</t>
  </si>
  <si>
    <t>40201605</t>
  </si>
  <si>
    <t>40201606</t>
  </si>
  <si>
    <t>Topcoat Operation</t>
  </si>
  <si>
    <t>40201607</t>
  </si>
  <si>
    <t>Sealers</t>
  </si>
  <si>
    <t>40201608</t>
  </si>
  <si>
    <t>Deadeners</t>
  </si>
  <si>
    <t>40201609</t>
  </si>
  <si>
    <t>Anti-corrosion Priming</t>
  </si>
  <si>
    <t>40201619</t>
  </si>
  <si>
    <t>Prime Surfacing Operation</t>
  </si>
  <si>
    <t>40201620</t>
  </si>
  <si>
    <t>Repair Topcoat Application Area</t>
  </si>
  <si>
    <t>40201621</t>
  </si>
  <si>
    <t>Prime Coating: Solvent-borne - Automobiles</t>
  </si>
  <si>
    <t>40201622</t>
  </si>
  <si>
    <t>Prime Coating: Electro-deposition - Automobiles</t>
  </si>
  <si>
    <t>40201623</t>
  </si>
  <si>
    <t>Guide Coating: Solvent-borne - Automobiles</t>
  </si>
  <si>
    <t>40201624</t>
  </si>
  <si>
    <t>Guide Coating: Water-borne - Automobiles</t>
  </si>
  <si>
    <t>40201625</t>
  </si>
  <si>
    <t>Topcoat: Solvent-borne - Automobiles</t>
  </si>
  <si>
    <t>40201626</t>
  </si>
  <si>
    <t>Topcoat: Water-borne - Automobiles</t>
  </si>
  <si>
    <t>40201627</t>
  </si>
  <si>
    <t>Prime Coating: Solvent-borne - Light Trucks</t>
  </si>
  <si>
    <t>40201628</t>
  </si>
  <si>
    <t>Prime Coating: Electro-deposition - Light Trucks</t>
  </si>
  <si>
    <t>40201629</t>
  </si>
  <si>
    <t>Guide Coating: Solvent-borne - Light Trucks</t>
  </si>
  <si>
    <t>40201630</t>
  </si>
  <si>
    <t>Guide Coating: Water-borne - Light Trucks</t>
  </si>
  <si>
    <t>40201631</t>
  </si>
  <si>
    <t>Topcoat: Solvent-borne - Light Trucks</t>
  </si>
  <si>
    <t>40201632</t>
  </si>
  <si>
    <t>Topcoat: Water-borne - Light Trucks</t>
  </si>
  <si>
    <t>40201699</t>
  </si>
  <si>
    <t>40201702</t>
  </si>
  <si>
    <t>Vinyl-based Resins</t>
  </si>
  <si>
    <t>Polymerized Vinylidene Chloride Production - Emulsion, Latex Prod.</t>
  </si>
  <si>
    <t>Emulsion Polymerization: Latex Production</t>
  </si>
  <si>
    <t>64610010</t>
  </si>
  <si>
    <t>Raw Material Preparation</t>
  </si>
  <si>
    <t>64610011</t>
  </si>
  <si>
    <t>Raw Material Preparation: Raw Weighing and Holding Tanks</t>
  </si>
  <si>
    <t>64610012</t>
  </si>
  <si>
    <t>Raw Material Preparation: Raw Material Loading Lines</t>
  </si>
  <si>
    <t>64610020</t>
  </si>
  <si>
    <t>Polymerization</t>
  </si>
  <si>
    <t>64610021</t>
  </si>
  <si>
    <t>Polymerization: Reactor Opening Loss</t>
  </si>
  <si>
    <t>64610022</t>
  </si>
  <si>
    <t>Polymerization: Reactor Relief Value</t>
  </si>
  <si>
    <t>64610030</t>
  </si>
  <si>
    <t>64610031</t>
  </si>
  <si>
    <t>Material Recovery: Stripping Vessel</t>
  </si>
  <si>
    <t>64610032</t>
  </si>
  <si>
    <t>Material Recovery: Monomer Recovery Sys. Exhaust Vents &amp; Knockout Pots</t>
  </si>
  <si>
    <t>64610040</t>
  </si>
  <si>
    <t>64610041</t>
  </si>
  <si>
    <t>Product Finishing: Polymer Holding Tanks</t>
  </si>
  <si>
    <t>64610050</t>
  </si>
  <si>
    <t>64610101</t>
  </si>
  <si>
    <t>Jet Fuel: Loaded with Product</t>
  </si>
  <si>
    <t>40600167</t>
  </si>
  <si>
    <t>Jet Fuel: Loaded with Vapor</t>
  </si>
  <si>
    <t>40600168</t>
  </si>
  <si>
    <t>Kerosene: Loaded with Product</t>
  </si>
  <si>
    <t>40600169</t>
  </si>
  <si>
    <t>Kerosene: Loaded with Vapor</t>
  </si>
  <si>
    <t>40600170</t>
  </si>
  <si>
    <t>Distillate Oil: Loaded with Product</t>
  </si>
  <si>
    <t>40600171</t>
  </si>
  <si>
    <t>Pressurized digester/refiner, hardwood</t>
  </si>
  <si>
    <t>30701486</t>
  </si>
  <si>
    <t>Former, vacuum system, wet, PF resin</t>
  </si>
  <si>
    <t>30701510</t>
  </si>
  <si>
    <t>Fiberboard (FB) Manufacture</t>
  </si>
  <si>
    <t>Board dryer, indirect heated, softwood, starch binder (heated zones)</t>
  </si>
  <si>
    <t>30701512</t>
  </si>
  <si>
    <t>Board dryer,indirect htd, softwood, 6-12% asphalt binder(heated zones)</t>
  </si>
  <si>
    <t>30701530</t>
  </si>
  <si>
    <t>Atmospheric refiner and dump chest, softwood</t>
  </si>
  <si>
    <t>30701540</t>
  </si>
  <si>
    <t>Washer, softwood</t>
  </si>
  <si>
    <t>30701550</t>
  </si>
  <si>
    <t>Former, vacuum system, wet, 6-12% asphalt</t>
  </si>
  <si>
    <t>30701601</t>
  </si>
  <si>
    <t>Laminated Veneer Lumber Manufacture</t>
  </si>
  <si>
    <t>LVL, veneer, indirect heated, hardwood (heated zones)</t>
  </si>
  <si>
    <t>30701602</t>
  </si>
  <si>
    <t>LVL, veneer, indirect heated, hardwood (cooling section)</t>
  </si>
  <si>
    <t>30701612</t>
  </si>
  <si>
    <t>LVL, press, PF resin</t>
  </si>
  <si>
    <t>30701620</t>
  </si>
  <si>
    <t>LVL, I-Beam Saw</t>
  </si>
  <si>
    <t>30701630</t>
  </si>
  <si>
    <t>I-Joist manufacture: I-Joist, curing chamber</t>
  </si>
  <si>
    <t>30701640</t>
  </si>
  <si>
    <t>Laminated Strand Lumber Manufacture</t>
  </si>
  <si>
    <t>LSL, rotary, direct wood-fired, hardwood</t>
  </si>
  <si>
    <t>30701641</t>
  </si>
  <si>
    <t>Gasoline: Ship Loading - Cleaned and Vapor Free Tanks</t>
  </si>
  <si>
    <t>40600232</t>
  </si>
  <si>
    <t>Gasoline: Ocean Barges Loading</t>
  </si>
  <si>
    <t>40600233</t>
  </si>
  <si>
    <t>Gasoline: Barge Loading - Cleaned and Vapor Free Tanks</t>
  </si>
  <si>
    <t>40600234</t>
  </si>
  <si>
    <t>Gasoline: Ship Loading - Ballasted Tank</t>
  </si>
  <si>
    <t>40600235</t>
  </si>
  <si>
    <t>Gasoline: Ocean Barges Loading - Ballasted Tank</t>
  </si>
  <si>
    <t>40600236</t>
  </si>
  <si>
    <t>Gasoline: Ship Loading - Uncleaned Tanks</t>
  </si>
  <si>
    <t>40600237</t>
  </si>
  <si>
    <t>Gasoline: Ocean Barges Loading - Uncleaned Tanks</t>
  </si>
  <si>
    <t>30702004</t>
  </si>
  <si>
    <t>Wood Hog</t>
  </si>
  <si>
    <t>30702021</t>
  </si>
  <si>
    <t>Veneer Hot Press, Urea Formaldehyde Resin</t>
  </si>
  <si>
    <t>30702098</t>
  </si>
  <si>
    <t>30702099</t>
  </si>
  <si>
    <t>30703001</t>
  </si>
  <si>
    <t>Miscellaneous Wood Working Operations</t>
  </si>
  <si>
    <t>Wood Waste Storage Bin Vent</t>
  </si>
  <si>
    <t>30703002</t>
  </si>
  <si>
    <t>Wood Waste Storage Bin Loadout</t>
  </si>
  <si>
    <t>30703099</t>
  </si>
  <si>
    <t>30703096</t>
  </si>
  <si>
    <t>Sanding/Planning Operations: Specify</t>
  </si>
  <si>
    <t>30703097</t>
  </si>
  <si>
    <t>30703098</t>
  </si>
  <si>
    <t>30704001</t>
  </si>
  <si>
    <t>Bulk Handling and Storage - Wood/Bark</t>
  </si>
  <si>
    <t>Storage Bins</t>
  </si>
  <si>
    <t>30704002</t>
  </si>
  <si>
    <t>Stockpiles</t>
  </si>
  <si>
    <t>30704003</t>
  </si>
  <si>
    <t>30704004</t>
  </si>
  <si>
    <t>30704005</t>
  </si>
  <si>
    <t>Conveyors</t>
  </si>
  <si>
    <t>30788801</t>
  </si>
  <si>
    <t>30788802</t>
  </si>
  <si>
    <t>30788803</t>
  </si>
  <si>
    <t>30788804</t>
  </si>
  <si>
    <t>30788805</t>
  </si>
  <si>
    <t>30788898</t>
  </si>
  <si>
    <t>30790001</t>
  </si>
  <si>
    <t>30790002</t>
  </si>
  <si>
    <t>30790003</t>
  </si>
  <si>
    <t>30790011</t>
  </si>
  <si>
    <t>30790012</t>
  </si>
  <si>
    <t>30790013</t>
  </si>
  <si>
    <t>30790014</t>
  </si>
  <si>
    <t>30790021</t>
  </si>
  <si>
    <t>30790022</t>
  </si>
  <si>
    <t>30790023</t>
  </si>
  <si>
    <t>30790024</t>
  </si>
  <si>
    <t>30799901</t>
  </si>
  <si>
    <t>Battery Separators</t>
  </si>
  <si>
    <t>30799998</t>
  </si>
  <si>
    <t>30799999</t>
  </si>
  <si>
    <t>30800101</t>
  </si>
  <si>
    <t>Rubber and Miscellaneous Plastics Products</t>
  </si>
  <si>
    <t>Tire Manufacture</t>
  </si>
  <si>
    <t>Undertread and Sidewall Cementing</t>
  </si>
  <si>
    <t>30800102</t>
  </si>
  <si>
    <t>Bead Dipping</t>
  </si>
  <si>
    <t>30800103</t>
  </si>
  <si>
    <t>Bead Swabbing</t>
  </si>
  <si>
    <t>30800104</t>
  </si>
  <si>
    <t>Tire Building</t>
  </si>
  <si>
    <t>30800105</t>
  </si>
  <si>
    <t>Tread End Cementing</t>
  </si>
  <si>
    <t>30800106</t>
  </si>
  <si>
    <t>Green Tire Spraying</t>
  </si>
  <si>
    <t>30800107</t>
  </si>
  <si>
    <t>Tire Curing</t>
  </si>
  <si>
    <t>30800108</t>
  </si>
  <si>
    <t>Solvent Mixing</t>
  </si>
  <si>
    <t>30800109</t>
  </si>
  <si>
    <t>Solvent Storage ** (Use 4-07-004-01 thru 4-07-999-98 if possible)</t>
  </si>
  <si>
    <t>30800110</t>
  </si>
  <si>
    <t>Solvent Storage (Use 4-07-004-01 thru 4-07-999-98 if possible)</t>
  </si>
  <si>
    <t>30800111</t>
  </si>
  <si>
    <t>Compounding</t>
  </si>
  <si>
    <t>30800112</t>
  </si>
  <si>
    <t>30800113</t>
  </si>
  <si>
    <t>Tread Extruder</t>
  </si>
  <si>
    <t>30800114</t>
  </si>
  <si>
    <t>Sidewall Extruder</t>
  </si>
  <si>
    <t>30800115</t>
  </si>
  <si>
    <t>Calendering</t>
  </si>
  <si>
    <t>30800116</t>
  </si>
  <si>
    <t>Latex Dipping</t>
  </si>
  <si>
    <t>30800117</t>
  </si>
  <si>
    <t>30800120</t>
  </si>
  <si>
    <t>Obs - no distinction by units</t>
  </si>
  <si>
    <t>30800121</t>
  </si>
  <si>
    <t>30800122</t>
  </si>
  <si>
    <t>30800123</t>
  </si>
  <si>
    <t>30800124</t>
  </si>
  <si>
    <t>30800125</t>
  </si>
  <si>
    <t>30800126</t>
  </si>
  <si>
    <t>30800127</t>
  </si>
  <si>
    <t>30800128</t>
  </si>
  <si>
    <t>30800129</t>
  </si>
  <si>
    <t>30800130</t>
  </si>
  <si>
    <t>30800131</t>
  </si>
  <si>
    <t>30800132</t>
  </si>
  <si>
    <t>30800133</t>
  </si>
  <si>
    <t>50410123</t>
  </si>
  <si>
    <t>Organic, Thermoplastic Encapsulation</t>
  </si>
  <si>
    <t>50410124</t>
  </si>
  <si>
    <t>Organic, Incorporated into Monomer or Prepolymer</t>
  </si>
  <si>
    <t>50410210</t>
  </si>
  <si>
    <t>Capping</t>
  </si>
  <si>
    <t>50410211</t>
  </si>
  <si>
    <t>Synthetic Membrane</t>
  </si>
  <si>
    <t>50410212</t>
  </si>
  <si>
    <t>Low Permeability Soil</t>
  </si>
  <si>
    <t>50410213</t>
  </si>
  <si>
    <t>Soil/Bentonite Admixtures</t>
  </si>
  <si>
    <t>50410214</t>
  </si>
  <si>
    <t>Constructed Cap, Asphalt</t>
  </si>
  <si>
    <t>50410215</t>
  </si>
  <si>
    <t>Constructed Cap, Concrete</t>
  </si>
  <si>
    <t>50410216</t>
  </si>
  <si>
    <t>Multilayer Cover</t>
  </si>
  <si>
    <t>50410310</t>
  </si>
  <si>
    <t>In Situ Venting/Venting of Soils</t>
  </si>
  <si>
    <t>Active Aeration</t>
  </si>
  <si>
    <t>50410311</t>
  </si>
  <si>
    <t>Active Aeration: Vacuum</t>
  </si>
  <si>
    <t>50410312</t>
  </si>
  <si>
    <t>Active Aeration, Vacuum: Vapor Recovery Well</t>
  </si>
  <si>
    <t>50410313</t>
  </si>
  <si>
    <t>Active Aeration, Vacuum: Vacuum System</t>
  </si>
  <si>
    <t>50410314</t>
  </si>
  <si>
    <t>Active Aeration, Vacuum: Control Device</t>
  </si>
  <si>
    <t>50410321</t>
  </si>
  <si>
    <t>Active Aeration: Forced Air/Positive Pressure</t>
  </si>
  <si>
    <t>50410322</t>
  </si>
  <si>
    <t>Active Aeration, Forced Air/Positive Pressure: Treatment Unit</t>
  </si>
  <si>
    <t>50410405</t>
  </si>
  <si>
    <t>Air Stripping of Groundwater</t>
  </si>
  <si>
    <t>50410406</t>
  </si>
  <si>
    <t>Storage/Surge Tanks</t>
  </si>
  <si>
    <t>50410407</t>
  </si>
  <si>
    <t>Holding Tanks</t>
  </si>
  <si>
    <t>50410408</t>
  </si>
  <si>
    <t>Treatment Tanks</t>
  </si>
  <si>
    <t>50410409</t>
  </si>
  <si>
    <t>Conduits</t>
  </si>
  <si>
    <t>50410420</t>
  </si>
  <si>
    <t>50410510</t>
  </si>
  <si>
    <t>Thermal Destruction</t>
  </si>
  <si>
    <t>Waste Preparation</t>
  </si>
  <si>
    <t>50410511</t>
  </si>
  <si>
    <t>Waste Preparation: Blending</t>
  </si>
  <si>
    <t>50410512</t>
  </si>
  <si>
    <t>Waste Preparation: Screening</t>
  </si>
  <si>
    <t>50410513</t>
  </si>
  <si>
    <t>Waste Preparation: Shredding</t>
  </si>
  <si>
    <t>50410514</t>
  </si>
  <si>
    <t>Waste Preparation: Heating</t>
  </si>
  <si>
    <t>50410520</t>
  </si>
  <si>
    <t>Waste Feed System</t>
  </si>
  <si>
    <t>50410521</t>
  </si>
  <si>
    <t>Waste Feed System: Atomization</t>
  </si>
  <si>
    <t>50410522</t>
  </si>
  <si>
    <t>Waste Feed System: Ram</t>
  </si>
  <si>
    <t>50410523</t>
  </si>
  <si>
    <t>Waste Feed System: Auger</t>
  </si>
  <si>
    <t>50410524</t>
  </si>
  <si>
    <t>Waste Feed System: Gravity</t>
  </si>
  <si>
    <t>50410525</t>
  </si>
  <si>
    <t>Waste Feed System: Lance</t>
  </si>
  <si>
    <t>50410530</t>
  </si>
  <si>
    <t>Combustion Unit</t>
  </si>
  <si>
    <t>50410531</t>
  </si>
  <si>
    <t>Combustion Unit: Infrared Incinerator</t>
  </si>
  <si>
    <t>50410532</t>
  </si>
  <si>
    <t>Combustion Unit: Liquid Injection Incinerator</t>
  </si>
  <si>
    <t>50410533</t>
  </si>
  <si>
    <t>Combustion Unit: Hearth Incinerator</t>
  </si>
  <si>
    <t>50410534</t>
  </si>
  <si>
    <t>Combustion Unit: Fluidized Bed Incinerator</t>
  </si>
  <si>
    <t>50410535</t>
  </si>
  <si>
    <t>Combustion Unit: Rotary Kiln</t>
  </si>
  <si>
    <t>50410536</t>
  </si>
  <si>
    <t>Combustion Unit: Cement Kiln</t>
  </si>
  <si>
    <t>50410537</t>
  </si>
  <si>
    <t>Combustion Unit: Boiler</t>
  </si>
  <si>
    <t>50410538</t>
  </si>
  <si>
    <t>Combustion Unit: Pyrolysis</t>
  </si>
  <si>
    <t>50410539</t>
  </si>
  <si>
    <t>Combustion Unit: Molten Salt</t>
  </si>
  <si>
    <t>50410540</t>
  </si>
  <si>
    <t>Combustion Unit: High Temperature Fluid Wall</t>
  </si>
  <si>
    <t>50410541</t>
  </si>
  <si>
    <t>Combustion Unit: Plasma Arc</t>
  </si>
  <si>
    <t>50410542</t>
  </si>
  <si>
    <t>Combustion Unit: Wet Oxidation</t>
  </si>
  <si>
    <t>50410543</t>
  </si>
  <si>
    <t>Combustion Unit: Supercritical Water</t>
  </si>
  <si>
    <t>50410560</t>
  </si>
  <si>
    <t>50410561</t>
  </si>
  <si>
    <t>Waste Disposal: Dewatering</t>
  </si>
  <si>
    <t>50410562</t>
  </si>
  <si>
    <t>Waste Disposal: Chemical Stabilization</t>
  </si>
  <si>
    <t>50410563</t>
  </si>
  <si>
    <t>Waste Disposal: Landfill</t>
  </si>
  <si>
    <t>50410564</t>
  </si>
  <si>
    <t>Waste Disposal: Residue Treatment, Neutralization</t>
  </si>
  <si>
    <t>50410565</t>
  </si>
  <si>
    <t>Waste Disposal: Residue Treatment, Chemical</t>
  </si>
  <si>
    <t>50410610</t>
  </si>
  <si>
    <t>Thermal Desorption</t>
  </si>
  <si>
    <t>Pretreatment</t>
  </si>
  <si>
    <t>50410620</t>
  </si>
  <si>
    <t>Thermal Desorber</t>
  </si>
  <si>
    <t>50410621</t>
  </si>
  <si>
    <t>Thermal Desorber: Indirect Heat Transfer</t>
  </si>
  <si>
    <t>50410622</t>
  </si>
  <si>
    <t>Thermal Desorber: Kiln</t>
  </si>
  <si>
    <t>50410623</t>
  </si>
  <si>
    <t>Thermal Desorber: Fluidized Bed</t>
  </si>
  <si>
    <t>50410640</t>
  </si>
  <si>
    <t>Coating Application: Second Roll Applicator</t>
  </si>
  <si>
    <t>40204435</t>
  </si>
  <si>
    <t>Lamination: Laminating Device</t>
  </si>
  <si>
    <t>40204440</t>
  </si>
  <si>
    <t>40204441</t>
  </si>
  <si>
    <t>Drying/Curing: First Predrier</t>
  </si>
  <si>
    <t>40204442</t>
  </si>
  <si>
    <t>Drying/Curing: Second Predrier</t>
  </si>
  <si>
    <t>40204443</t>
  </si>
  <si>
    <t>Drying/Curing: Main Drying Tunnel</t>
  </si>
  <si>
    <t>40204450</t>
  </si>
  <si>
    <t>40204455</t>
  </si>
  <si>
    <t>Winding</t>
  </si>
  <si>
    <t>40204460</t>
  </si>
  <si>
    <t>40204461</t>
  </si>
  <si>
    <t>40204462</t>
  </si>
  <si>
    <t>40204470</t>
  </si>
  <si>
    <t>40204471</t>
  </si>
  <si>
    <t>40204472</t>
  </si>
  <si>
    <t>40204521</t>
  </si>
  <si>
    <t>Fabric Coating, Extrusion Coating</t>
  </si>
  <si>
    <t>40204530</t>
  </si>
  <si>
    <t>40204531</t>
  </si>
  <si>
    <t>Coating Application: Extruder</t>
  </si>
  <si>
    <t>40204532</t>
  </si>
  <si>
    <t>Coating Application: Coating Die</t>
  </si>
  <si>
    <t>40204550</t>
  </si>
  <si>
    <t>Cooling Cylinder</t>
  </si>
  <si>
    <t>40204555</t>
  </si>
  <si>
    <t>40204560</t>
  </si>
  <si>
    <t>40204561</t>
  </si>
  <si>
    <t>40204562</t>
  </si>
  <si>
    <t>40204570</t>
  </si>
  <si>
    <t>40204571</t>
  </si>
  <si>
    <t>40204572</t>
  </si>
  <si>
    <t>40204621</t>
  </si>
  <si>
    <t>63182580</t>
  </si>
  <si>
    <t>Filtrate, Partial Evaporation of Alcohol</t>
  </si>
  <si>
    <t>63182581</t>
  </si>
  <si>
    <t>Filtrate, Acidification of Filtrate</t>
  </si>
  <si>
    <t>63182582</t>
  </si>
  <si>
    <t>Dissolve Residue in Water</t>
  </si>
  <si>
    <t>Cumene: Breathing Loss</t>
  </si>
  <si>
    <t>40703606</t>
  </si>
  <si>
    <t>Cumene: Working Loss</t>
  </si>
  <si>
    <t>40703607</t>
  </si>
  <si>
    <t>Diisopropyl Benzene: Breathing Loss</t>
  </si>
  <si>
    <t>40703608</t>
  </si>
  <si>
    <t>Diisopropyl Benzene: Working Loss</t>
  </si>
  <si>
    <t>40703609</t>
  </si>
  <si>
    <t>Ethyl Benzene: Breathing Loss</t>
  </si>
  <si>
    <t>40703610</t>
  </si>
  <si>
    <t>Ethyl Benzene: Working Loss</t>
  </si>
  <si>
    <t>40703611</t>
  </si>
  <si>
    <t>Methyl Styrene: Breathing Loss</t>
  </si>
  <si>
    <t>40703612</t>
  </si>
  <si>
    <t>Methyl Styrene: Working Loss</t>
  </si>
  <si>
    <t>40703613</t>
  </si>
  <si>
    <t>Styrene: Breathing Loss</t>
  </si>
  <si>
    <t>40703614</t>
  </si>
  <si>
    <t>Styrene: Working Loss</t>
  </si>
  <si>
    <t>40703615</t>
  </si>
  <si>
    <t>Toluene: Breathing Loss</t>
  </si>
  <si>
    <t>40703616</t>
  </si>
  <si>
    <t>Toluene: Working Loss</t>
  </si>
  <si>
    <t>40703617</t>
  </si>
  <si>
    <t>m-Xylene: Breathing Loss</t>
  </si>
  <si>
    <t>40703618</t>
  </si>
  <si>
    <t>m-Xylene: Working Loss</t>
  </si>
  <si>
    <t>40703619</t>
  </si>
  <si>
    <t>o-Xylene: Breathing Loss</t>
  </si>
  <si>
    <t>40703620</t>
  </si>
  <si>
    <t>o-Xylene: Working Loss</t>
  </si>
  <si>
    <t>40703621</t>
  </si>
  <si>
    <t>p-Xylene: Breathing Loss</t>
  </si>
  <si>
    <t>40703622</t>
  </si>
  <si>
    <t>p-Xylene: Working Loss</t>
  </si>
  <si>
    <t>40703623</t>
  </si>
  <si>
    <t>Xylenes, Mixed: Breathing Loss</t>
  </si>
  <si>
    <t>40703624</t>
  </si>
  <si>
    <t>Xylenes, Mixed: Working Loss</t>
  </si>
  <si>
    <t>40703625</t>
  </si>
  <si>
    <t>Creosote: Breathing Loss</t>
  </si>
  <si>
    <t>40703626</t>
  </si>
  <si>
    <t>Creosote: Working Loss</t>
  </si>
  <si>
    <t>40703697</t>
  </si>
  <si>
    <t>Specify Aromatic: Breathing Loss</t>
  </si>
  <si>
    <t>40703698</t>
  </si>
  <si>
    <t>Specify Aromatic: Working Loss</t>
  </si>
  <si>
    <t>40704001</t>
  </si>
  <si>
    <t>Fixed Roof Tanks - Carboxylic Acids</t>
  </si>
  <si>
    <t>Acetic Acid: Breathing Loss</t>
  </si>
  <si>
    <t>40704002</t>
  </si>
  <si>
    <t>Acetic Acid: Working Loss</t>
  </si>
  <si>
    <t>40704003</t>
  </si>
  <si>
    <t>Acrylic Acid: Breathing Loss</t>
  </si>
  <si>
    <t>40704004</t>
  </si>
  <si>
    <t>Acrylic Acid: Working Loss</t>
  </si>
  <si>
    <t>40704005</t>
  </si>
  <si>
    <t>Adipic Acid (Soln): Breathing Loss</t>
  </si>
  <si>
    <t>40704006</t>
  </si>
  <si>
    <t>Adipic Acid (Soln): Working Loss</t>
  </si>
  <si>
    <t>40704007</t>
  </si>
  <si>
    <t>Formic Acid: Breathing Loss</t>
  </si>
  <si>
    <t>40704008</t>
  </si>
  <si>
    <t>Formic Acid: Working Loss</t>
  </si>
  <si>
    <t>40704009</t>
  </si>
  <si>
    <t>Propionic Acid: Breathing Loss</t>
  </si>
  <si>
    <t>40704010</t>
  </si>
  <si>
    <t>Propionic Acid: Working Loss</t>
  </si>
  <si>
    <t>40704011</t>
  </si>
  <si>
    <t>Chloroacetic Acid: Breathing Loss</t>
  </si>
  <si>
    <t>40704012</t>
  </si>
  <si>
    <t>Chloroacetic Acid: Working Loss</t>
  </si>
  <si>
    <t>40704097</t>
  </si>
  <si>
    <t>Specify Acid: Breathing Loss</t>
  </si>
  <si>
    <t>40704098</t>
  </si>
  <si>
    <t>Specify Acid: Working Loss</t>
  </si>
  <si>
    <t>40704099</t>
  </si>
  <si>
    <t>40704401</t>
  </si>
  <si>
    <t>Fixed Roof Tanks - Esters</t>
  </si>
  <si>
    <t>Butyl Acetate: Breathing Loss</t>
  </si>
  <si>
    <t>40704402</t>
  </si>
  <si>
    <t>Butyl Acetate: Working Loss</t>
  </si>
  <si>
    <t>40704403</t>
  </si>
  <si>
    <t>Butyl Acrylate: Breathing Loss</t>
  </si>
  <si>
    <t>40704404</t>
  </si>
  <si>
    <t>Butyl Acrylate: Working Loss</t>
  </si>
  <si>
    <t>40704405</t>
  </si>
  <si>
    <t>Ethyl Acetate: Breathing Loss</t>
  </si>
  <si>
    <t>40704406</t>
  </si>
  <si>
    <t>Ethyl Acetate: Working Loss</t>
  </si>
  <si>
    <t>40704407</t>
  </si>
  <si>
    <t>Ethyl Acrylate: Breathing Loss</t>
  </si>
  <si>
    <t>40704408</t>
  </si>
  <si>
    <t>Ethyl Acrylate: Working Loss</t>
  </si>
  <si>
    <t>40704409</t>
  </si>
  <si>
    <t>Isobutyl Acrylate: Breathing Loss</t>
  </si>
  <si>
    <t>40704410</t>
  </si>
  <si>
    <t>Isobutyl Acrylate: Working Loss</t>
  </si>
  <si>
    <t>40704411</t>
  </si>
  <si>
    <t>Isopropyl Acetate: Breathing Loss</t>
  </si>
  <si>
    <t>40704412</t>
  </si>
  <si>
    <t>Isopropyl Acetate: Working Loss</t>
  </si>
  <si>
    <t>40704413</t>
  </si>
  <si>
    <t>Methyl Acetate: Breathing Loss</t>
  </si>
  <si>
    <t>40704414</t>
  </si>
  <si>
    <t>Methyl Acetate: Working Loss</t>
  </si>
  <si>
    <t>40704415</t>
  </si>
  <si>
    <t>Methyl Acrylate: Breathing Loss</t>
  </si>
  <si>
    <t>40704416</t>
  </si>
  <si>
    <t>Methyl Acrylate: Working Loss</t>
  </si>
  <si>
    <t>40704417</t>
  </si>
  <si>
    <t>Methyl Methacrylate: Breathing Loss</t>
  </si>
  <si>
    <t>40704418</t>
  </si>
  <si>
    <t>Methyl Methacrylate: Working Loss</t>
  </si>
  <si>
    <t>E6010 Electrode</t>
  </si>
  <si>
    <t>30905132</t>
  </si>
  <si>
    <t>E6011 Electrode</t>
  </si>
  <si>
    <t>30905136</t>
  </si>
  <si>
    <t>E6012 Electrode</t>
  </si>
  <si>
    <t>30905140</t>
  </si>
  <si>
    <t>E6013 Electrode</t>
  </si>
  <si>
    <t>30905144</t>
  </si>
  <si>
    <t>E7018 Electrode</t>
  </si>
  <si>
    <t>30905148</t>
  </si>
  <si>
    <t>E7024 Electrode</t>
  </si>
  <si>
    <t>30905152</t>
  </si>
  <si>
    <t>E7028 Electrode</t>
  </si>
  <si>
    <t>30905156</t>
  </si>
  <si>
    <t>E8018 Electrode</t>
  </si>
  <si>
    <t>30905160</t>
  </si>
  <si>
    <t>E9015 Electrode</t>
  </si>
  <si>
    <t>30905164</t>
  </si>
  <si>
    <t>E9018 Electrode</t>
  </si>
  <si>
    <t>30905168</t>
  </si>
  <si>
    <t>ECoCr-A Electrode</t>
  </si>
  <si>
    <t>30905172</t>
  </si>
  <si>
    <t>ENi-Cl Electrode</t>
  </si>
  <si>
    <t>30905176</t>
  </si>
  <si>
    <t>ENiCrMo Electrode</t>
  </si>
  <si>
    <t>30905180</t>
  </si>
  <si>
    <t>ENi-Cu Electrode</t>
  </si>
  <si>
    <t>30905200</t>
  </si>
  <si>
    <t>Gas Metal Arc Welding (GMAW)</t>
  </si>
  <si>
    <t>30905210</t>
  </si>
  <si>
    <t>ER1260 Electrode</t>
  </si>
  <si>
    <t>30905212</t>
  </si>
  <si>
    <t>E308l Electrode</t>
  </si>
  <si>
    <t>30905220</t>
  </si>
  <si>
    <t>ER316 Electrode</t>
  </si>
  <si>
    <t>30905226</t>
  </si>
  <si>
    <t>Polyvinyl Acetate Emulsions, Batch Emulsion Process</t>
  </si>
  <si>
    <t>Polyvinyl Acetate Emulsions Production</t>
  </si>
  <si>
    <t>64615010</t>
  </si>
  <si>
    <t>64615011</t>
  </si>
  <si>
    <t>Polymerization: Reactor Safety Valve</t>
  </si>
  <si>
    <t>64615012</t>
  </si>
  <si>
    <t>Polymerization: Reactor Vacuum System</t>
  </si>
  <si>
    <t>64615020</t>
  </si>
  <si>
    <t>64615021</t>
  </si>
  <si>
    <t>Specify Isocyanate: Withdrawal Loss</t>
  </si>
  <si>
    <t>40786801</t>
  </si>
  <si>
    <t>Pressure Tanks - Ketones</t>
  </si>
  <si>
    <t>40786803</t>
  </si>
  <si>
    <t>40786805</t>
  </si>
  <si>
    <t>40787201</t>
  </si>
  <si>
    <t>Pressure Tanks - Mercaptans (Thiols)</t>
  </si>
  <si>
    <t>Methyl Mercaptan: Withdrawal Loss</t>
  </si>
  <si>
    <t>40787203</t>
  </si>
  <si>
    <t>40787299</t>
  </si>
  <si>
    <t>40788403</t>
  </si>
  <si>
    <t>Pressure Tanks - Phenols</t>
  </si>
  <si>
    <t>40788405</t>
  </si>
  <si>
    <t>40799901</t>
  </si>
  <si>
    <t>40799903</t>
  </si>
  <si>
    <t>40799905</t>
  </si>
  <si>
    <t>40799997</t>
  </si>
  <si>
    <t>40799998</t>
  </si>
  <si>
    <t>40799999</t>
  </si>
  <si>
    <t>40880001</t>
  </si>
  <si>
    <t>Organic Chemical Transportation</t>
  </si>
  <si>
    <t>40899995</t>
  </si>
  <si>
    <t>Specific Liquid</t>
  </si>
  <si>
    <t>Cars/Trucks: Loading Rack</t>
  </si>
  <si>
    <t>40899997</t>
  </si>
  <si>
    <t>Marine Vessels: Loading Rack</t>
  </si>
  <si>
    <t>40899999</t>
  </si>
  <si>
    <t>Loading Rack</t>
  </si>
  <si>
    <t>Floating Roof Tanks - Amides</t>
  </si>
  <si>
    <t>Dimethylformamide: Standing Loss</t>
  </si>
  <si>
    <t>40718802</t>
  </si>
  <si>
    <t>Dimethylformamide: Withdrawal Loss</t>
  </si>
  <si>
    <t>40719201</t>
  </si>
  <si>
    <t>Floating Roof Tanks - Amines</t>
  </si>
  <si>
    <t>Aniline: Standing Loss</t>
  </si>
  <si>
    <t>40719202</t>
  </si>
  <si>
    <t>Aniline: Withdrawal Loss</t>
  </si>
  <si>
    <t>40719207</t>
  </si>
  <si>
    <t>Monoethanolamine: Standing Loss</t>
  </si>
  <si>
    <t>40719208</t>
  </si>
  <si>
    <t>Monoethanolamine: Withdrawal Loss</t>
  </si>
  <si>
    <t>40719209</t>
  </si>
  <si>
    <t>Hexamine: Standing Loss</t>
  </si>
  <si>
    <t>40719210</t>
  </si>
  <si>
    <t>Boiler</t>
  </si>
  <si>
    <t>65182001</t>
  </si>
  <si>
    <t>Wastewater Aggregate</t>
  </si>
  <si>
    <t>65182002</t>
  </si>
  <si>
    <t>65182501</t>
  </si>
  <si>
    <t>65182599</t>
  </si>
  <si>
    <t>68110001</t>
  </si>
  <si>
    <t>Consumer Product Manufacturing Facilities</t>
  </si>
  <si>
    <t>Aerosol Can - Filling Facilities</t>
  </si>
  <si>
    <t>Aerosol Can Filling</t>
  </si>
  <si>
    <t>68110010</t>
  </si>
  <si>
    <t>68110011</t>
  </si>
  <si>
    <t>Process Vents: Mixing Tanks</t>
  </si>
  <si>
    <t>68110020</t>
  </si>
  <si>
    <t>Process Vents: Aerosol Can Filling</t>
  </si>
  <si>
    <t>68110021</t>
  </si>
  <si>
    <t>Process Vents, Aerosol Can Filling: Product Filling</t>
  </si>
  <si>
    <t>68110022</t>
  </si>
  <si>
    <t>Process Vents, Aerosol Can Filling: Valve Stem and Valve Insertion</t>
  </si>
  <si>
    <t>68110023</t>
  </si>
  <si>
    <t>Process Vents, Aerosol Can Filling: Propellant Charging</t>
  </si>
  <si>
    <t>68110024</t>
  </si>
  <si>
    <t>Process Vents, Aerosol Can Filling: Sealing Production Can</t>
  </si>
  <si>
    <t>68110030</t>
  </si>
  <si>
    <t>Process Vents: Water Bath, Leak Check</t>
  </si>
  <si>
    <t>68110035</t>
  </si>
  <si>
    <t>Process Vents, Formulation: Feed Hoppers</t>
  </si>
  <si>
    <t>63134026</t>
  </si>
  <si>
    <t>Process Vents, Formulation: Adjusting Batch Tank</t>
  </si>
  <si>
    <t>63134027</t>
  </si>
  <si>
    <t>Process Vents, Formulation: Grinding Tanks</t>
  </si>
  <si>
    <t>63134028</t>
  </si>
  <si>
    <t>Process Vents, Formulation: Digester</t>
  </si>
  <si>
    <t>63134029</t>
  </si>
  <si>
    <t>Process Vents, Formulation: Adjusting Tanks</t>
  </si>
  <si>
    <t>63134030</t>
  </si>
  <si>
    <t>Process Vents, Formulation: Spray Dryers</t>
  </si>
  <si>
    <t>63134031</t>
  </si>
  <si>
    <t>Process Vents, Formulation: Surge Bins</t>
  </si>
  <si>
    <t>63134032</t>
  </si>
  <si>
    <t>Process Vents, Formulation: Packaging, Flowables</t>
  </si>
  <si>
    <t>63134033</t>
  </si>
  <si>
    <t>Process Vents, Formulation: Rework Tank</t>
  </si>
  <si>
    <t>63134034</t>
  </si>
  <si>
    <t>Process Vents, Formulation: Conveyor Transport Bin</t>
  </si>
  <si>
    <t>63134035</t>
  </si>
  <si>
    <t>Process Vents, Formulation: Product Silos</t>
  </si>
  <si>
    <t>63134036</t>
  </si>
  <si>
    <t>Process Vents, Formulation: Packaging Surge Bins</t>
  </si>
  <si>
    <t>63134037</t>
  </si>
  <si>
    <t>Process Vents, Formulation: Packaging (Solids)</t>
  </si>
  <si>
    <t>63134038</t>
  </si>
  <si>
    <t>Process Vents: Solid Antifoam Feeder</t>
  </si>
  <si>
    <t>63134039</t>
  </si>
  <si>
    <t>Process Vents, Formulation: Central Vacuum System</t>
  </si>
  <si>
    <t>63134040</t>
  </si>
  <si>
    <t>Process Vents: 2 Phase Separator</t>
  </si>
  <si>
    <t>63134061</t>
  </si>
  <si>
    <t>Process Tanks: CCl4 Coolant System Surge Tank</t>
  </si>
  <si>
    <t>63134062</t>
  </si>
  <si>
    <t>Process Tanks: MeOH Drying Column Water Hold Tank</t>
  </si>
  <si>
    <t>63134063</t>
  </si>
  <si>
    <t>Process Tanks: Fume Scrubber Hold Tank</t>
  </si>
  <si>
    <t>63134064</t>
  </si>
  <si>
    <t>Process Tanks: Xylol Still Receiver Tank</t>
  </si>
  <si>
    <t>63134065</t>
  </si>
  <si>
    <t>Process Tanks: Crude Xylol Hold Tank</t>
  </si>
  <si>
    <t>63134066</t>
  </si>
  <si>
    <t>Process Tanks: Hot Xylol Wash Tank</t>
  </si>
  <si>
    <t>63134067</t>
  </si>
  <si>
    <t>Process Tanks: Chilled Xylol Hold Tank</t>
  </si>
  <si>
    <t>63134068</t>
  </si>
  <si>
    <t>64631080</t>
  </si>
  <si>
    <t>64631081</t>
  </si>
  <si>
    <t>64631082</t>
  </si>
  <si>
    <t>64631083</t>
  </si>
  <si>
    <t>64632001</t>
  </si>
  <si>
    <t>Polyvinyl Chloride and Copolymers Production - Solvent Process</t>
  </si>
  <si>
    <t>PVC and Copolymers Production: Solvent Process</t>
  </si>
  <si>
    <t>64632010</t>
  </si>
  <si>
    <t>64632011</t>
  </si>
  <si>
    <t>Process Vents: Monomer Recovery</t>
  </si>
  <si>
    <t>64632015</t>
  </si>
  <si>
    <t>64632016</t>
  </si>
  <si>
    <t>64632020</t>
  </si>
  <si>
    <t>Process Vents: Flash Evaporator</t>
  </si>
  <si>
    <t>64632030</t>
  </si>
  <si>
    <t>64632040</t>
  </si>
  <si>
    <t>64632041</t>
  </si>
  <si>
    <t>Process Vents: Product Screens</t>
  </si>
  <si>
    <t>Process Vents: Filtration of Alkali Insoluble Material</t>
  </si>
  <si>
    <t>63143016</t>
  </si>
  <si>
    <t>Process Vents: Acidification of Filtrate, Partial</t>
  </si>
  <si>
    <t>63143017</t>
  </si>
  <si>
    <t>Process Vents: Acidification of Filtrate, Full</t>
  </si>
  <si>
    <t>63143018</t>
  </si>
  <si>
    <t>Process Vents: Acidification Filter</t>
  </si>
  <si>
    <t>63143019</t>
  </si>
  <si>
    <t>Process Vents: Water Wash of Product</t>
  </si>
  <si>
    <t>63143020</t>
  </si>
  <si>
    <t>63143030</t>
  </si>
  <si>
    <t>63180001</t>
  </si>
  <si>
    <t>63182001</t>
  </si>
  <si>
    <t>Process Area Drain</t>
  </si>
  <si>
    <t>63182002</t>
  </si>
  <si>
    <t>63182501</t>
  </si>
  <si>
    <t>2,4-D Recovery</t>
  </si>
  <si>
    <t>63182507</t>
  </si>
  <si>
    <t>Dacthal Condensate</t>
  </si>
  <si>
    <t>63182508</t>
  </si>
  <si>
    <t>Spent Scrubber Liquor Tank</t>
  </si>
  <si>
    <t>63182509</t>
  </si>
  <si>
    <t>2 Phase Separator</t>
  </si>
  <si>
    <t>63182537</t>
  </si>
  <si>
    <t>Captan Unit, Washing</t>
  </si>
  <si>
    <t>63182538</t>
  </si>
  <si>
    <t>THPI Reactor Scrubber</t>
  </si>
  <si>
    <t>63182539</t>
  </si>
  <si>
    <t>THPI Flaker Scrubber</t>
  </si>
  <si>
    <t>63182540</t>
  </si>
  <si>
    <t>PMM Chlorinator Scrubber</t>
  </si>
  <si>
    <t>63182541</t>
  </si>
  <si>
    <t>PMM Distillation Scrubber</t>
  </si>
  <si>
    <t>63182542</t>
  </si>
  <si>
    <t>PMM Storage Scrubber</t>
  </si>
  <si>
    <t>63182573</t>
  </si>
  <si>
    <t>Separator</t>
  </si>
  <si>
    <t>Process Vents, Prepolymerization Reactor: Opening Loss</t>
  </si>
  <si>
    <t>64633016</t>
  </si>
  <si>
    <t>Process Vents, Prepolymerization Reactor: Safety Valve Vents</t>
  </si>
  <si>
    <t>64633017</t>
  </si>
  <si>
    <t>Process Vents, Polymerization Reactor: Opening Loss</t>
  </si>
  <si>
    <t>64633020</t>
  </si>
  <si>
    <t>Process Vents, Polymerization Reactor: Safety Valve Vents</t>
  </si>
  <si>
    <t>64633021</t>
  </si>
  <si>
    <t>Process Vents: Collector</t>
  </si>
  <si>
    <t>64633030</t>
  </si>
  <si>
    <t>Process Vents: Screens</t>
  </si>
  <si>
    <t>64633050</t>
  </si>
  <si>
    <t>64633051</t>
  </si>
  <si>
    <t>Process Vents: Mill For Oversize Product</t>
  </si>
  <si>
    <t>64633052</t>
  </si>
  <si>
    <t>64633053</t>
  </si>
  <si>
    <t>64633054</t>
  </si>
  <si>
    <t>64633080</t>
  </si>
  <si>
    <t>64633081</t>
  </si>
  <si>
    <t>64633082</t>
  </si>
  <si>
    <t>64633083</t>
  </si>
  <si>
    <t>64680001</t>
  </si>
  <si>
    <t>64682001</t>
  </si>
  <si>
    <t>64682002</t>
  </si>
  <si>
    <t>64682501</t>
  </si>
  <si>
    <t>Centrifuge</t>
  </si>
  <si>
    <t>64682502</t>
  </si>
  <si>
    <t>Reactor Cleaning</t>
  </si>
  <si>
    <t>64682599</t>
  </si>
  <si>
    <t>64820001</t>
  </si>
  <si>
    <t>Miscellaneous Polymers</t>
  </si>
  <si>
    <t>Maleic Anhydride Copolymers Production - Bulk Polymerization</t>
  </si>
  <si>
    <t>Maleic Anhydride Copolymer Production - Bulk Polymerization</t>
  </si>
  <si>
    <t>64820010</t>
  </si>
  <si>
    <t>64821001</t>
  </si>
  <si>
    <t>Nitrobenzene: Working Loss</t>
  </si>
  <si>
    <t>40708097</t>
  </si>
  <si>
    <t>40706814</t>
  </si>
  <si>
    <t>Methylamyl Ketone: Working Loss</t>
  </si>
  <si>
    <t>40706897</t>
  </si>
  <si>
    <t>Specify Ketone: Breathing Loss</t>
  </si>
  <si>
    <t>40706898</t>
  </si>
  <si>
    <t>Specify Ketone: Working Loss</t>
  </si>
  <si>
    <t>40707203</t>
  </si>
  <si>
    <t>Fixed Roof Tanks - Mercaptans</t>
  </si>
  <si>
    <t>Perchloromethyl Mercaptan: Breathing Loss</t>
  </si>
  <si>
    <t>40707204</t>
  </si>
  <si>
    <t>Perchloromethyl Mercaptan: Working Loss</t>
  </si>
  <si>
    <t>40707601</t>
  </si>
  <si>
    <t>Fixed Roof Tanks - Nitriles</t>
  </si>
  <si>
    <t>Acrylonitrile: Breathing Loss</t>
  </si>
  <si>
    <t>40707602</t>
  </si>
  <si>
    <t>Acrylonitrile: Working Loss</t>
  </si>
  <si>
    <t>40707603</t>
  </si>
  <si>
    <t>Acetonitrile: Breathing Loss</t>
  </si>
  <si>
    <t>40707604</t>
  </si>
  <si>
    <t>Acetonitrile: Working Loss</t>
  </si>
  <si>
    <t>40707697</t>
  </si>
  <si>
    <t>Specify Nitrile: Breathing Loss</t>
  </si>
  <si>
    <t>40707698</t>
  </si>
  <si>
    <t>Specify Nitrile: Working Loss</t>
  </si>
  <si>
    <t>40708001</t>
  </si>
  <si>
    <t>Fixed Roof Tanks - Nitro Compounds</t>
  </si>
  <si>
    <t>Nitrobenzene: Breathing Loss</t>
  </si>
  <si>
    <t>40708002</t>
  </si>
  <si>
    <t>Circuit Board Manufacturing</t>
  </si>
  <si>
    <t>31303061</t>
  </si>
  <si>
    <t>Circuit Board Etching: Acid</t>
  </si>
  <si>
    <t>31303062</t>
  </si>
  <si>
    <t>Circuit Board Etching: Alkaline</t>
  </si>
  <si>
    <t>31303063</t>
  </si>
  <si>
    <t>Circuit Board Etching: Plasma</t>
  </si>
  <si>
    <t>31303501</t>
  </si>
  <si>
    <t>Manufacturing - General Processes</t>
  </si>
  <si>
    <t>31303502</t>
  </si>
  <si>
    <t>31306500</t>
  </si>
  <si>
    <t>Semiconductor Manufacturing</t>
  </si>
  <si>
    <t>Integrated Circuit Manufacturing: General</t>
  </si>
  <si>
    <t>31306501</t>
  </si>
  <si>
    <t>40715406</t>
  </si>
  <si>
    <t>Phthalic Anhydride: Withdrawal Loss</t>
  </si>
  <si>
    <t>40715801</t>
  </si>
  <si>
    <t>Floating Roof Tanks - Alcohols</t>
  </si>
  <si>
    <t>40715802</t>
  </si>
  <si>
    <t>40715809</t>
  </si>
  <si>
    <t>Ethyl Alcohol: Standing Loss</t>
  </si>
  <si>
    <t>40715810</t>
  </si>
  <si>
    <t>40715811</t>
  </si>
  <si>
    <t>Isopropanol: Standing Loss</t>
  </si>
  <si>
    <t>40715812</t>
  </si>
  <si>
    <t>Isopropanol: Working Loss</t>
  </si>
  <si>
    <t>40715817</t>
  </si>
  <si>
    <t>N-propyl Alcohol: Standing Loss</t>
  </si>
  <si>
    <t>40715818</t>
  </si>
  <si>
    <t>N-propyl Alcohol: Withdrawal Loss</t>
  </si>
  <si>
    <t>40715819</t>
  </si>
  <si>
    <t>Xylol: Standing Loss</t>
  </si>
  <si>
    <t>40715820</t>
  </si>
  <si>
    <t>Xylol: Withdrawal Loss</t>
  </si>
  <si>
    <t>40717201</t>
  </si>
  <si>
    <t>Floating Roof Tanks - Aldehydes</t>
  </si>
  <si>
    <t>Acetaldehyde: Standing Loss **</t>
  </si>
  <si>
    <t>40717202</t>
  </si>
  <si>
    <t>Acetaldehyde: Withdrawal Loss **</t>
  </si>
  <si>
    <t>40717203</t>
  </si>
  <si>
    <t>Acrolein: Standing Loss **</t>
  </si>
  <si>
    <t>40717204</t>
  </si>
  <si>
    <t>Acrolein: Withdrawal Loss **</t>
  </si>
  <si>
    <t>40717205</t>
  </si>
  <si>
    <t>n-Butyraldehyde: Standing Loss</t>
  </si>
  <si>
    <t>40717206</t>
  </si>
  <si>
    <t>n-Butyraldehyde: Withdrawal Loss</t>
  </si>
  <si>
    <t>40717207</t>
  </si>
  <si>
    <t>Formalin: Standing Loss</t>
  </si>
  <si>
    <t>40717208</t>
  </si>
  <si>
    <t>Formalin: Withdrawal Loss</t>
  </si>
  <si>
    <t>40717209</t>
  </si>
  <si>
    <t>Isobutyraldehyde: Standing Loss</t>
  </si>
  <si>
    <t>40717210</t>
  </si>
  <si>
    <t>Isobutyraldehyde: Withdrawal Loss</t>
  </si>
  <si>
    <t>40717211</t>
  </si>
  <si>
    <t>Propionaldehyde: Standing Loss</t>
  </si>
  <si>
    <t>40717212</t>
  </si>
  <si>
    <t>Propionaldehyde: Withdrawal Loss</t>
  </si>
  <si>
    <t>40717297</t>
  </si>
  <si>
    <t>Specify Aldehyde: Standing Loss</t>
  </si>
  <si>
    <t>40717298</t>
  </si>
  <si>
    <t>Specify Aldehyde: Withdrawal Loss</t>
  </si>
  <si>
    <t>40717601</t>
  </si>
  <si>
    <t>Floating Roof Tanks - Alkanes (Paraffins)</t>
  </si>
  <si>
    <t>Cyclohexane: Standing Loss</t>
  </si>
  <si>
    <t>40717602</t>
  </si>
  <si>
    <t>Cyclohexane: Withdrawal Loss</t>
  </si>
  <si>
    <t>40717603</t>
  </si>
  <si>
    <t>n-Hexane: Standing Loss</t>
  </si>
  <si>
    <t>40717604</t>
  </si>
  <si>
    <t>n-Hexane: Withdrawal Loss</t>
  </si>
  <si>
    <t>40717605</t>
  </si>
  <si>
    <t>n-Pentane: Standing Loss</t>
  </si>
  <si>
    <t>40717606</t>
  </si>
  <si>
    <t>n-Pentane: Withdrawal Loss</t>
  </si>
  <si>
    <t>40717611</t>
  </si>
  <si>
    <t>Naphtha: Standing Loss</t>
  </si>
  <si>
    <t>40717612</t>
  </si>
  <si>
    <t>Naphtha: Withdrawal Loss</t>
  </si>
  <si>
    <t>40717613</t>
  </si>
  <si>
    <t>Petroleum Distillates: Standing Loss</t>
  </si>
  <si>
    <t>40717614</t>
  </si>
  <si>
    <t>Petroleum Distillates: Withdrawal Loss</t>
  </si>
  <si>
    <t>40717697</t>
  </si>
  <si>
    <t>Specify Alkane: Standing Loss</t>
  </si>
  <si>
    <t>40717698</t>
  </si>
  <si>
    <t>Specify Alkane: Withdrawal Loss</t>
  </si>
  <si>
    <t>40718001</t>
  </si>
  <si>
    <t>Floating Roof Tanks - Alkenes (Olefins)</t>
  </si>
  <si>
    <t>Isoprene: Standing Loss</t>
  </si>
  <si>
    <t>40718002</t>
  </si>
  <si>
    <t>Isoprene: Withdrawal Loss</t>
  </si>
  <si>
    <t>40718003</t>
  </si>
  <si>
    <t>Methylallene: Standing Loss</t>
  </si>
  <si>
    <t>40718004</t>
  </si>
  <si>
    <t>Methylallene: Withdrawal Loss</t>
  </si>
  <si>
    <t>40718005</t>
  </si>
  <si>
    <t>1-Pentene: Standing Loss</t>
  </si>
  <si>
    <t>40718006</t>
  </si>
  <si>
    <t>1-Pentene: Withdrawal Loss</t>
  </si>
  <si>
    <t>40718007</t>
  </si>
  <si>
    <t>Piperylene: Standing Loss</t>
  </si>
  <si>
    <t>40718008</t>
  </si>
  <si>
    <t>Piperylene: Withdrawal Loss</t>
  </si>
  <si>
    <t>40718009</t>
  </si>
  <si>
    <t>Cyclopentene: Standing Loss</t>
  </si>
  <si>
    <t>40718010</t>
  </si>
  <si>
    <t>Cyclopentene: Withdrawal Loss</t>
  </si>
  <si>
    <t>40718097</t>
  </si>
  <si>
    <t>Hexamine: Withdrawal Loss</t>
  </si>
  <si>
    <t>40719211</t>
  </si>
  <si>
    <t>Ethylenediamine: Standing Loss</t>
  </si>
  <si>
    <t>40719212</t>
  </si>
  <si>
    <t>Ethylenediamine: Withdrawal Loss</t>
  </si>
  <si>
    <t>40719601</t>
  </si>
  <si>
    <t>Floating Roof Tanks - Aromatics</t>
  </si>
  <si>
    <t>Benzene: Standing Loss</t>
  </si>
  <si>
    <t>40719602</t>
  </si>
  <si>
    <t>Benzene: Withdrawal Loss</t>
  </si>
  <si>
    <t>40719613</t>
  </si>
  <si>
    <t>Styrene: Standing Loss</t>
  </si>
  <si>
    <t>40719614</t>
  </si>
  <si>
    <t>Styrene: Withdrawal Loss</t>
  </si>
  <si>
    <t>40719615</t>
  </si>
  <si>
    <t>Toluene: Standing Loss</t>
  </si>
  <si>
    <t>40719616</t>
  </si>
  <si>
    <t>Toluene: Withdrawal Loss</t>
  </si>
  <si>
    <t>40719619</t>
  </si>
  <si>
    <t>40719620</t>
  </si>
  <si>
    <t>40719621</t>
  </si>
  <si>
    <t>p-Xylene: Standing Loss</t>
  </si>
  <si>
    <t>40719622</t>
  </si>
  <si>
    <t>p-Xylene: Withdrawal Loss</t>
  </si>
  <si>
    <t>40719623</t>
  </si>
  <si>
    <t>Xylenes: Standing Loss</t>
  </si>
  <si>
    <t>40719624</t>
  </si>
  <si>
    <t>Xylenes: Withdrawal Loss</t>
  </si>
  <si>
    <t>40719697</t>
  </si>
  <si>
    <t>50300760</t>
  </si>
  <si>
    <t>Chlorine Contact</t>
  </si>
  <si>
    <t>50300765</t>
  </si>
  <si>
    <t>50300769</t>
  </si>
  <si>
    <t>50300781</t>
  </si>
  <si>
    <t>Sludge Digester</t>
  </si>
  <si>
    <t>50300789</t>
  </si>
  <si>
    <t>50300801</t>
  </si>
  <si>
    <t>Treatment, Storage, Disposal/TSDF</t>
  </si>
  <si>
    <t>Surface Impoundment: Fugitive Emissions</t>
  </si>
  <si>
    <t>50300810</t>
  </si>
  <si>
    <t>Waste Piles: Fugitive Emissions</t>
  </si>
  <si>
    <t>50300820</t>
  </si>
  <si>
    <t>Land Treatment: Fugitive Emissions</t>
  </si>
  <si>
    <t>50300830</t>
  </si>
  <si>
    <t>Containers: Fugitive Emissions</t>
  </si>
  <si>
    <t>50300899</t>
  </si>
  <si>
    <t>General: Fugitive Emissions</t>
  </si>
  <si>
    <t>50300901</t>
  </si>
  <si>
    <t>50380001</t>
  </si>
  <si>
    <t>50382001</t>
  </si>
  <si>
    <t>50382002</t>
  </si>
  <si>
    <t>50382501</t>
  </si>
  <si>
    <t>Liquid Injection Incinerator</t>
  </si>
  <si>
    <t>50382599</t>
  </si>
  <si>
    <t>50390002</t>
  </si>
  <si>
    <t>50390005</t>
  </si>
  <si>
    <t>Methylene Chloride: Conveyorized Vapor Degreasing</t>
  </si>
  <si>
    <t>40100225</t>
  </si>
  <si>
    <t>Trichloroethylene: Conveyorized Vapor Degreasing</t>
  </si>
  <si>
    <t>40100235</t>
  </si>
  <si>
    <t>Entire Unit: with Vaporized Solvent: Conveyorized Vapor Degreasing</t>
  </si>
  <si>
    <t>40100236</t>
  </si>
  <si>
    <t>68241002</t>
  </si>
  <si>
    <t>Media Blasting: Plastic Bead/Media</t>
  </si>
  <si>
    <t>68241004</t>
  </si>
  <si>
    <t>Media Blasting: Wheat Starch</t>
  </si>
  <si>
    <t>68241006</t>
  </si>
  <si>
    <t>Media Blasting: Grit</t>
  </si>
  <si>
    <t>68241008</t>
  </si>
  <si>
    <t>Media Blasting: Sand</t>
  </si>
  <si>
    <t>68241010</t>
  </si>
  <si>
    <t>Media Blasting: Carbon Dioxide</t>
  </si>
  <si>
    <t>68241012</t>
  </si>
  <si>
    <t>Media Blasting: Sodium Bicarbonate</t>
  </si>
  <si>
    <t>68241013</t>
  </si>
  <si>
    <t>Media Blasting: Ice Crystal</t>
  </si>
  <si>
    <t>68241030</t>
  </si>
  <si>
    <t>Media Blasting: Other Not Listed</t>
  </si>
  <si>
    <t>68241036</t>
  </si>
  <si>
    <t>UV Removal</t>
  </si>
  <si>
    <t>68241038</t>
  </si>
  <si>
    <t>Water Jet: Blasting</t>
  </si>
  <si>
    <t>68241039</t>
  </si>
  <si>
    <t>High Pressure Water Jet: Blasting</t>
  </si>
  <si>
    <t>68241042</t>
  </si>
  <si>
    <t>Excimer Flash Lamp</t>
  </si>
  <si>
    <t>68241044</t>
  </si>
  <si>
    <t>Xenon Flash Lamp</t>
  </si>
  <si>
    <t>68241046</t>
  </si>
  <si>
    <t>Carbon Dioxide Pulsed Laser</t>
  </si>
  <si>
    <t>68241098</t>
  </si>
  <si>
    <t>Other Non-chemical: Blasting</t>
  </si>
  <si>
    <t>68282001</t>
  </si>
  <si>
    <t>68282002</t>
  </si>
  <si>
    <t>68282599</t>
  </si>
  <si>
    <t>68430001</t>
  </si>
  <si>
    <t>Miscellaneous Processes (Chemicals)</t>
  </si>
  <si>
    <t>Chlorinated Paraffins Production, Batch Process</t>
  </si>
  <si>
    <t>Chlorinated Paraffins: Batch Process</t>
  </si>
  <si>
    <t>68430010</t>
  </si>
  <si>
    <t>68430011</t>
  </si>
  <si>
    <t>Process Vents: Paraffins/Chlorine Reactor</t>
  </si>
  <si>
    <t>68430020</t>
  </si>
  <si>
    <t>Process Vents: Paraffins Stabilization Vessel</t>
  </si>
  <si>
    <t>68430030</t>
  </si>
  <si>
    <t>68430031</t>
  </si>
  <si>
    <t>Process Vents: Partially Chlorinated Paraffin Storage Vessel</t>
  </si>
  <si>
    <t>68430032</t>
  </si>
  <si>
    <t>Process Vents: Product Storage: Chlorinated Paraffin</t>
  </si>
  <si>
    <t>68430101</t>
  </si>
  <si>
    <t>Chlorinated Paraffins Production, Continuous Process</t>
  </si>
  <si>
    <t>Chlorinated Paraffins: Continuous Process</t>
  </si>
  <si>
    <t>68430110</t>
  </si>
  <si>
    <t>68430111</t>
  </si>
  <si>
    <t>Process Vents: Paraffins/Chlorine Reactors</t>
  </si>
  <si>
    <t>68430120</t>
  </si>
  <si>
    <t>68430130</t>
  </si>
  <si>
    <t>68430131</t>
  </si>
  <si>
    <t>68430132</t>
  </si>
  <si>
    <t>Process Vents, Product Storage: Chlorinated Paraffin</t>
  </si>
  <si>
    <t>68435001</t>
  </si>
  <si>
    <t>Dodecanoic Acid Production</t>
  </si>
  <si>
    <t>Dodecanedioic Acid Production</t>
  </si>
  <si>
    <t>68435010</t>
  </si>
  <si>
    <t>68435011</t>
  </si>
  <si>
    <t>Process Vents: Butadiene Dryer</t>
  </si>
  <si>
    <t>68435012</t>
  </si>
  <si>
    <t>68435013</t>
  </si>
  <si>
    <t>Process Vents: Jets</t>
  </si>
  <si>
    <t>68435040</t>
  </si>
  <si>
    <t>Waste Liquids</t>
  </si>
  <si>
    <t>68440001</t>
  </si>
  <si>
    <t>Ethylidene Norbornene Production</t>
  </si>
  <si>
    <t>68440010</t>
  </si>
  <si>
    <t>68445001</t>
  </si>
  <si>
    <t>Hydrazine Production, Olin Raschig Process</t>
  </si>
  <si>
    <t>68445010</t>
  </si>
  <si>
    <t>Process Vents: Hydrazine Hydrate Production</t>
  </si>
  <si>
    <t>68445011</t>
  </si>
  <si>
    <t>Process Vents: Chlorination Reactor</t>
  </si>
  <si>
    <t>68445012</t>
  </si>
  <si>
    <t>Process Vents: Chloramine Reactor</t>
  </si>
  <si>
    <t>68445013</t>
  </si>
  <si>
    <t>Process Vents: Hydrazine Reactor</t>
  </si>
  <si>
    <t>68445014</t>
  </si>
  <si>
    <t>Process Vents: Crystallizing Evaporator</t>
  </si>
  <si>
    <t>68445015</t>
  </si>
  <si>
    <t>Process Vents: Hydrate Columns</t>
  </si>
  <si>
    <t>68445020</t>
  </si>
  <si>
    <t>Process Vents: Anhydrous Hydrazine Production</t>
  </si>
  <si>
    <t>68445021</t>
  </si>
  <si>
    <t>Process Vents: Azeotrope Column</t>
  </si>
  <si>
    <t>68445022</t>
  </si>
  <si>
    <t>Process Vents: Hydrazine Column</t>
  </si>
  <si>
    <t>68445030</t>
  </si>
  <si>
    <t>Ammonia Recovery System</t>
  </si>
  <si>
    <t>68445040</t>
  </si>
  <si>
    <t>68445101</t>
  </si>
  <si>
    <t>Hydrazine Production, Bayer Ketazine Process</t>
  </si>
  <si>
    <t>68445110</t>
  </si>
  <si>
    <t>Process Vents: Bayer Ketazine Process</t>
  </si>
  <si>
    <t>68445111</t>
  </si>
  <si>
    <t>Process Vents: Hypochlorinator</t>
  </si>
  <si>
    <t>68445115</t>
  </si>
  <si>
    <t>Process Vents: Ketazine Reactor</t>
  </si>
  <si>
    <t>68445120</t>
  </si>
  <si>
    <t>Process Vents: NH3 Recovery System (Stripper)</t>
  </si>
  <si>
    <t>68445125</t>
  </si>
  <si>
    <t>Process Vents: Ketazine Column</t>
  </si>
  <si>
    <t>68445130</t>
  </si>
  <si>
    <t>Process Vents: Pressure Hydrolysis Column</t>
  </si>
  <si>
    <t>68445135</t>
  </si>
  <si>
    <t>Process Vents: Concentrating Column</t>
  </si>
  <si>
    <t>68445140</t>
  </si>
  <si>
    <t>68445201</t>
  </si>
  <si>
    <t>Hydrazine Production, PCUK Peroxide Process</t>
  </si>
  <si>
    <t>68445210</t>
  </si>
  <si>
    <t>Process Vents: PCUK Peroxide Process</t>
  </si>
  <si>
    <t>68445211</t>
  </si>
  <si>
    <t>Process Vents: Reactor Vessel</t>
  </si>
  <si>
    <t>68445212</t>
  </si>
  <si>
    <t>Process Vents: Phase Separator Decanter</t>
  </si>
  <si>
    <t>68445213</t>
  </si>
  <si>
    <t>Process Vents: Concentrator</t>
  </si>
  <si>
    <t>Pressure Tanks (pressure relief from pop-off valves)</t>
  </si>
  <si>
    <t>40400401</t>
  </si>
  <si>
    <t>Petroleum Products - Underground Tanks</t>
  </si>
  <si>
    <t>Gasoline RVP 13: Breathing Loss</t>
  </si>
  <si>
    <t>40400402</t>
  </si>
  <si>
    <t>Gasoline RVP 13: Working Loss</t>
  </si>
  <si>
    <t>40400403</t>
  </si>
  <si>
    <t>Gasoline RVP 10: Breathing Loss</t>
  </si>
  <si>
    <t>40400404</t>
  </si>
  <si>
    <t>Crude Oil RVP 5: Breathing Loss</t>
  </si>
  <si>
    <t>40400408</t>
  </si>
  <si>
    <t>Crude Oil RVP 5: Working Loss</t>
  </si>
  <si>
    <t>40400409</t>
  </si>
  <si>
    <t>Jet Naphtha (JP-4): Breathing Loss</t>
  </si>
  <si>
    <t>40400410</t>
  </si>
  <si>
    <t>Jet Naphtha (JP-4): Working Loss</t>
  </si>
  <si>
    <t>40400411</t>
  </si>
  <si>
    <t>Jet Kerosene: Breathing Loss</t>
  </si>
  <si>
    <t>40400412</t>
  </si>
  <si>
    <t>68482001</t>
  </si>
  <si>
    <t>68482002</t>
  </si>
  <si>
    <t>68482501</t>
  </si>
  <si>
    <t>Aniline Decanter</t>
  </si>
  <si>
    <t>68482502</t>
  </si>
  <si>
    <t>Ketazine Column</t>
  </si>
  <si>
    <t>68482503</t>
  </si>
  <si>
    <t>Distillation Purge</t>
  </si>
  <si>
    <t>68482504</t>
  </si>
  <si>
    <t>Concentrator Purge</t>
  </si>
  <si>
    <t>68482599</t>
  </si>
  <si>
    <t>68510001</t>
  </si>
  <si>
    <t>Phthalate Plasticizers Production</t>
  </si>
  <si>
    <t>Phthalate Plasticizer Production</t>
  </si>
  <si>
    <t>68510010</t>
  </si>
  <si>
    <t>68510011</t>
  </si>
  <si>
    <t>Process Vents: Batch Reactor</t>
  </si>
  <si>
    <t>68580001</t>
  </si>
  <si>
    <t>68582001</t>
  </si>
  <si>
    <t>68582002</t>
  </si>
  <si>
    <t>68582599</t>
  </si>
  <si>
    <t>Perchloromethyl Mercaptan: Withdrawal Loss</t>
  </si>
  <si>
    <t>40723297</t>
  </si>
  <si>
    <t>Specify Mercaptan: Standing Loss</t>
  </si>
  <si>
    <t>40723298</t>
  </si>
  <si>
    <t>Specify Mercaptan: Withdrawal Loss</t>
  </si>
  <si>
    <t>40723601</t>
  </si>
  <si>
    <t>Floating Roof Tanks - Nitriles</t>
  </si>
  <si>
    <t>Acrylonitrile: Standing Loss</t>
  </si>
  <si>
    <t>40723602</t>
  </si>
  <si>
    <t>Acrylonitrile: Withdrawal Loss</t>
  </si>
  <si>
    <t>40723603</t>
  </si>
  <si>
    <t>Acetonitrile: Standing Loss</t>
  </si>
  <si>
    <t>40723604</t>
  </si>
  <si>
    <t>Acetonitrile: Withdrawal Loss</t>
  </si>
  <si>
    <t>40724403</t>
  </si>
  <si>
    <t>Residual Oil: Working Loss</t>
  </si>
  <si>
    <t>39090003</t>
  </si>
  <si>
    <t>Distillate Oil (No. 2): Breathing Loss</t>
  </si>
  <si>
    <t>39090004</t>
  </si>
  <si>
    <t>Distillate Oil (No. 2): Working Loss</t>
  </si>
  <si>
    <t>39090005</t>
  </si>
  <si>
    <t>Oil No. 6: Breathing Loss</t>
  </si>
  <si>
    <t>39090006</t>
  </si>
  <si>
    <t>Oil No. 6: Working Loss</t>
  </si>
  <si>
    <t>39090007</t>
  </si>
  <si>
    <t>Methanol: Breathing Loss</t>
  </si>
  <si>
    <t>39090008</t>
  </si>
  <si>
    <t>Methanol: Working Loss</t>
  </si>
  <si>
    <t>39090009</t>
  </si>
  <si>
    <t>Residual Oil/Crude Oil: Breathing Loss</t>
  </si>
  <si>
    <t>39090010</t>
  </si>
  <si>
    <t>Residual Oil/Crude Oil: Working Loss</t>
  </si>
  <si>
    <t>39090011</t>
  </si>
  <si>
    <t>Dual Fuel (Gas/Oil): Breathing Loss</t>
  </si>
  <si>
    <t>39090012</t>
  </si>
  <si>
    <t>Dual Fuel (Gas/Oil): Working Loss</t>
  </si>
  <si>
    <t>39091001</t>
  </si>
  <si>
    <t>Fuel Storage - Floating Roof Tanks</t>
  </si>
  <si>
    <t>Residual Oil: Standing Loss</t>
  </si>
  <si>
    <t>39091002</t>
  </si>
  <si>
    <t>Residual Oil: Withdrawal Loss</t>
  </si>
  <si>
    <t>39091003</t>
  </si>
  <si>
    <t>Distillate Oil (No. 2): Standing Loss</t>
  </si>
  <si>
    <t>39091004</t>
  </si>
  <si>
    <t>Distillate Oil (No. 2): Withdrawal Loss</t>
  </si>
  <si>
    <t>39091005</t>
  </si>
  <si>
    <t>Oil No. 6: Standing Loss</t>
  </si>
  <si>
    <t>39091006</t>
  </si>
  <si>
    <t>Oil No. 6: Withdrawal Loss</t>
  </si>
  <si>
    <t>39091007</t>
  </si>
  <si>
    <t>Methanol: Standing Loss</t>
  </si>
  <si>
    <t>39091008</t>
  </si>
  <si>
    <t>Methanol: Withdrawal Loss</t>
  </si>
  <si>
    <t>39091009</t>
  </si>
  <si>
    <t>Residual Oil/Crude Oil: Standing Loss</t>
  </si>
  <si>
    <t>39091010</t>
  </si>
  <si>
    <t>Residual Oil/Crude Oil: Withdrawal Loss</t>
  </si>
  <si>
    <t>39091011</t>
  </si>
  <si>
    <t>Dual Fuel (Gas/Oil): Standing Loss</t>
  </si>
  <si>
    <t>39091012</t>
  </si>
  <si>
    <t>Dual Fuel (Gas/Oil): Withdrawal Loss</t>
  </si>
  <si>
    <t>39092050</t>
  </si>
  <si>
    <t>Fuel Storage - Pressure Tanks</t>
  </si>
  <si>
    <t>Natural Gas: Withdrawal Loss</t>
  </si>
  <si>
    <t>39092051</t>
  </si>
  <si>
    <t>LPG: Withdrawal Loss</t>
  </si>
  <si>
    <t>39092052</t>
  </si>
  <si>
    <t>Landfill Gas: Withdrawal Loss</t>
  </si>
  <si>
    <t>39092053</t>
  </si>
  <si>
    <t>Refinery Gas: Withdrawal Loss</t>
  </si>
  <si>
    <t>39092054</t>
  </si>
  <si>
    <t>Digester Gas: Withdrawal Loss</t>
  </si>
  <si>
    <t>39092055</t>
  </si>
  <si>
    <t>Process Gas: Withdrawal Loss</t>
  </si>
  <si>
    <t>39092056</t>
  </si>
  <si>
    <t>39900501</t>
  </si>
  <si>
    <t>Miscellaneous Manufacturing Industries</t>
  </si>
  <si>
    <t>Process Heater/Furnace</t>
  </si>
  <si>
    <t>39900601</t>
  </si>
  <si>
    <t>39900701</t>
  </si>
  <si>
    <t>39900711</t>
  </si>
  <si>
    <t>Refinery Gas</t>
  </si>
  <si>
    <t>39900721</t>
  </si>
  <si>
    <t>39900801</t>
  </si>
  <si>
    <t>39901001</t>
  </si>
  <si>
    <t>39901601</t>
  </si>
  <si>
    <t>39901701</t>
  </si>
  <si>
    <t>39990001</t>
  </si>
  <si>
    <t>39990002</t>
  </si>
  <si>
    <t>39990003</t>
  </si>
  <si>
    <t>39990004</t>
  </si>
  <si>
    <t>39990011</t>
  </si>
  <si>
    <t>39990012</t>
  </si>
  <si>
    <t>39990013</t>
  </si>
  <si>
    <t>39990014</t>
  </si>
  <si>
    <t>39990021</t>
  </si>
  <si>
    <t>Distillate Oil (No. 2 Oil): Flares</t>
  </si>
  <si>
    <t>39990022</t>
  </si>
  <si>
    <t>39990023</t>
  </si>
  <si>
    <t>39990024</t>
  </si>
  <si>
    <t>39999989</t>
  </si>
  <si>
    <t>Miscellaneous Industrial Processes</t>
  </si>
  <si>
    <t>39999991</t>
  </si>
  <si>
    <t>39999992</t>
  </si>
  <si>
    <t>39999993</t>
  </si>
  <si>
    <t>39999994</t>
  </si>
  <si>
    <t>39999995</t>
  </si>
  <si>
    <t>39999996</t>
  </si>
  <si>
    <t>39999997</t>
  </si>
  <si>
    <t>Clay Reciprocating Grate Clinker Cooler</t>
  </si>
  <si>
    <t>30500999</t>
  </si>
  <si>
    <t>30501001</t>
  </si>
  <si>
    <t>Coal Mining, Cleaning, and Material Handling (See 305310)</t>
  </si>
  <si>
    <t>Fluidized Bed</t>
  </si>
  <si>
    <t>30501002</t>
  </si>
  <si>
    <t>Flash or Suspension</t>
  </si>
  <si>
    <t>30501003</t>
  </si>
  <si>
    <t>Multilouvered</t>
  </si>
  <si>
    <t>30501004</t>
  </si>
  <si>
    <t>Rotary</t>
  </si>
  <si>
    <t>30501005</t>
  </si>
  <si>
    <t>Cascade</t>
  </si>
  <si>
    <t>30501006</t>
  </si>
  <si>
    <t>Continuous Carrier</t>
  </si>
  <si>
    <t>30501007</t>
  </si>
  <si>
    <t>30501008</t>
  </si>
  <si>
    <t>30501009</t>
  </si>
  <si>
    <t>Raw Coal Storage</t>
  </si>
  <si>
    <t>30501010</t>
  </si>
  <si>
    <t>30501011</t>
  </si>
  <si>
    <t>Coal Transfer</t>
  </si>
  <si>
    <t>30501012</t>
  </si>
  <si>
    <t>30501013</t>
  </si>
  <si>
    <t>Air Tables</t>
  </si>
  <si>
    <t>30501014</t>
  </si>
  <si>
    <t>Cleaned Coal Storage</t>
  </si>
  <si>
    <t>30501015</t>
  </si>
  <si>
    <t>30501016</t>
  </si>
  <si>
    <t>Loading: Clean Coal</t>
  </si>
  <si>
    <t>30501017</t>
  </si>
  <si>
    <t>30501021</t>
  </si>
  <si>
    <t>Overburden Removal</t>
  </si>
  <si>
    <t>30501022</t>
  </si>
  <si>
    <t>Drilling/Blasting</t>
  </si>
  <si>
    <t>30501023</t>
  </si>
  <si>
    <t>30501024</t>
  </si>
  <si>
    <t>Hauling</t>
  </si>
  <si>
    <t>30501030</t>
  </si>
  <si>
    <t>Topsoil Removal</t>
  </si>
  <si>
    <t>30501031</t>
  </si>
  <si>
    <t>Scrapers: Travel Mode</t>
  </si>
  <si>
    <t>30501032</t>
  </si>
  <si>
    <t>Topsoil Unloading</t>
  </si>
  <si>
    <t>30501033</t>
  </si>
  <si>
    <t>Overburden</t>
  </si>
  <si>
    <t>30501034</t>
  </si>
  <si>
    <t>Coal Seam: Drilling</t>
  </si>
  <si>
    <t>30501035</t>
  </si>
  <si>
    <t>Blasting: Coal Overburden</t>
  </si>
  <si>
    <t>30501036</t>
  </si>
  <si>
    <t>Dragline: Overburden Removal</t>
  </si>
  <si>
    <t>30501037</t>
  </si>
  <si>
    <t>Truck Loading: Overburden</t>
  </si>
  <si>
    <t>30501038</t>
  </si>
  <si>
    <t>Truck Loading: Coal</t>
  </si>
  <si>
    <t>30501039</t>
  </si>
  <si>
    <t>1,1,1-Trichloroethane (Methyl Chloroform): Open-top Vapor Degreasing</t>
  </si>
  <si>
    <t>40100203</t>
  </si>
  <si>
    <t>Perchloroethylene: Open-top Vapor Degreasing</t>
  </si>
  <si>
    <t>40100204</t>
  </si>
  <si>
    <t>Methylene Chloride: Open-top Vapor Degreasing</t>
  </si>
  <si>
    <t>40100205</t>
  </si>
  <si>
    <t>Trichloroethylene: Open-top Vapor Degreasing</t>
  </si>
  <si>
    <t>40100206</t>
  </si>
  <si>
    <t>Toluene: Open-top Vapor Degreasing</t>
  </si>
  <si>
    <t>40100207</t>
  </si>
  <si>
    <t>Trichlorotrifluoroethane (Freon): Open-top Vapor Degreasing</t>
  </si>
  <si>
    <t>40100208</t>
  </si>
  <si>
    <t>Chlorosolve: Open-top Vapor Degreasing</t>
  </si>
  <si>
    <t>40100209</t>
  </si>
  <si>
    <t>Butyl Acetate: Open-top Vapor Degreasing</t>
  </si>
  <si>
    <t>added open top vap deg</t>
  </si>
  <si>
    <t>40100215</t>
  </si>
  <si>
    <t>Entire Unit: Open-top Vapor Degreasing</t>
  </si>
  <si>
    <t>40100216</t>
  </si>
  <si>
    <t>Degreaser: Entire Unit</t>
  </si>
  <si>
    <t>40100217</t>
  </si>
  <si>
    <t>Entire Unit</t>
  </si>
  <si>
    <t>40100221</t>
  </si>
  <si>
    <t>Stoddard (Petroleum Solvent): Conveyorized Vapor Degreasing</t>
  </si>
  <si>
    <t>40100222</t>
  </si>
  <si>
    <t>Entire Unit: with Non-boiling Solvent: Conveyorized Vapor Degreasing</t>
  </si>
  <si>
    <t>40100251</t>
  </si>
  <si>
    <t>Stoddard (Petroleum Solvent): General Degreasing Units</t>
  </si>
  <si>
    <t>40100252</t>
  </si>
  <si>
    <t>1,1,1-Trichloroethane (Methyl Chloroform): General Degreasing Units</t>
  </si>
  <si>
    <t>40100253</t>
  </si>
  <si>
    <t>Perchloroethylene: General Degreasing Units</t>
  </si>
  <si>
    <t>40100254</t>
  </si>
  <si>
    <t>41000240</t>
  </si>
  <si>
    <t>41000241</t>
  </si>
  <si>
    <t>41000242</t>
  </si>
  <si>
    <t>41000243</t>
  </si>
  <si>
    <t>41000244</t>
  </si>
  <si>
    <t>41000245</t>
  </si>
  <si>
    <t>41000246</t>
  </si>
  <si>
    <t>41000247</t>
  </si>
  <si>
    <t>41000260</t>
  </si>
  <si>
    <t>41000261</t>
  </si>
  <si>
    <t>41000262</t>
  </si>
  <si>
    <t>41000263</t>
  </si>
  <si>
    <t>41000264</t>
  </si>
  <si>
    <t>41000265</t>
  </si>
  <si>
    <t>41000266</t>
  </si>
  <si>
    <t>41080001</t>
  </si>
  <si>
    <t>Petroleum Solvent - Equipment Leaks</t>
  </si>
  <si>
    <t>41082001</t>
  </si>
  <si>
    <t>Petroleum Solvent - Wastewater, Aggregate</t>
  </si>
  <si>
    <t>41082002</t>
  </si>
  <si>
    <t>41082599</t>
  </si>
  <si>
    <t>Petroleum Solvent - Wastewater, Points of Generation</t>
  </si>
  <si>
    <t>42500101</t>
  </si>
  <si>
    <t>Fixed Roof Tanks (210 Bbl Size) Breathing Loss</t>
  </si>
  <si>
    <t>42500102</t>
  </si>
  <si>
    <t>Fixed Roof Tanks (210 Bbl Size) Working Loss</t>
  </si>
  <si>
    <t>42500201</t>
  </si>
  <si>
    <t>Fixed Roof Tanks (500 Bbl Size) Breathing Loss</t>
  </si>
  <si>
    <t>42500202</t>
  </si>
  <si>
    <t>Fixed Roof Tanks (500 Bbl Size) Working Loss</t>
  </si>
  <si>
    <t>42500301</t>
  </si>
  <si>
    <t>Fixed Roof Tanks (1,000 Bbl Size) Breathing Loss</t>
  </si>
  <si>
    <t>42500302</t>
  </si>
  <si>
    <t>Fixed Roof Tanks (1,000 Bbl Size) Working Loss</t>
  </si>
  <si>
    <t>42505001</t>
  </si>
  <si>
    <t>Floating Roof Tanks (1,000 Bbl Size) Standing Loss</t>
  </si>
  <si>
    <t>42505002</t>
  </si>
  <si>
    <t>Floating Roof Tanks (1,000 Bbl Size) Working Loss</t>
  </si>
  <si>
    <t>42505101</t>
  </si>
  <si>
    <t>Floating Roof Tanks (5,000 Bbl Size) Standing Loss</t>
  </si>
  <si>
    <t>42505102</t>
  </si>
  <si>
    <t>Floating Roof Tanks (5,000 Bbl Size) Crude Oil: Working Loss</t>
  </si>
  <si>
    <t>42505202</t>
  </si>
  <si>
    <t>49000101</t>
  </si>
  <si>
    <t>Solvent Extraction Process</t>
  </si>
  <si>
    <t>Distillate Oil: Loaded with Vapor</t>
  </si>
  <si>
    <t>40600172</t>
  </si>
  <si>
    <t>Transit Losses - LPG: Loaded with Fuel</t>
  </si>
  <si>
    <t>40600173</t>
  </si>
  <si>
    <t>Transit Losses - LPG: Return with Vapor</t>
  </si>
  <si>
    <t>40600197</t>
  </si>
  <si>
    <t>40600198</t>
  </si>
  <si>
    <t>40600199</t>
  </si>
  <si>
    <t>40600231</t>
  </si>
  <si>
    <t>Marine Vessels</t>
  </si>
  <si>
    <t>50390006</t>
  </si>
  <si>
    <t>50390007</t>
  </si>
  <si>
    <t>50390010</t>
  </si>
  <si>
    <t>50400101</t>
  </si>
  <si>
    <t>Site Remediation</t>
  </si>
  <si>
    <t>General Processes Fixed Roof Tanks: Breathing Loss</t>
  </si>
  <si>
    <t>50400102</t>
  </si>
  <si>
    <t>General Processes Fixed Roof Tanks: Working Loss</t>
  </si>
  <si>
    <t>50400103</t>
  </si>
  <si>
    <t>General Processes Float Roof Tanks: Standing Loss</t>
  </si>
  <si>
    <t>50400104</t>
  </si>
  <si>
    <t>General Processes Float Roof Tanks: Withdrawal Loss</t>
  </si>
  <si>
    <t>50400150</t>
  </si>
  <si>
    <t>General Processes Storage Bins</t>
  </si>
  <si>
    <t>50400151</t>
  </si>
  <si>
    <t>General Processes: Liquid Waste: General: Transfer</t>
  </si>
  <si>
    <t>50400201</t>
  </si>
  <si>
    <t>General Processes Miscellaneous</t>
  </si>
  <si>
    <t>50400202</t>
  </si>
  <si>
    <t>50400301</t>
  </si>
  <si>
    <t>General Processes Open Refuse Stockpiles : General</t>
  </si>
  <si>
    <t>50400302</t>
  </si>
  <si>
    <t>General Processes Refuse Unloading: General</t>
  </si>
  <si>
    <t>50400303</t>
  </si>
  <si>
    <t>General Processes Refuse Loading: General</t>
  </si>
  <si>
    <t>50400320</t>
  </si>
  <si>
    <t>General Processes Storage Bins - Solid Waste</t>
  </si>
  <si>
    <t>50410001</t>
  </si>
  <si>
    <t>Excavation/Soils Handling</t>
  </si>
  <si>
    <t>Excavation</t>
  </si>
  <si>
    <t>50410002</t>
  </si>
  <si>
    <t>Excavation: Backhoes</t>
  </si>
  <si>
    <t>50410003</t>
  </si>
  <si>
    <t>Excavation: Draglines</t>
  </si>
  <si>
    <t>50410004</t>
  </si>
  <si>
    <t>Excavation: Bulldozers</t>
  </si>
  <si>
    <t>50410005</t>
  </si>
  <si>
    <t>40600238</t>
  </si>
  <si>
    <t>Gasoline: Barges Loading - Uncleaned Tanks</t>
  </si>
  <si>
    <t>40600239</t>
  </si>
  <si>
    <t>Gasoline: Tanker Ship - Ballasted Tank Condition</t>
  </si>
  <si>
    <t>40600240</t>
  </si>
  <si>
    <t>Gasoline: Barge Loading - Average Tank Condition</t>
  </si>
  <si>
    <t>40600241</t>
  </si>
  <si>
    <t>Gasoline: Tanker Ship - Ballasting</t>
  </si>
  <si>
    <t>40600242</t>
  </si>
  <si>
    <t>Gasoline: Transit Loss</t>
  </si>
  <si>
    <t>40600243</t>
  </si>
  <si>
    <t>Crude Oil: Loading Tankers</t>
  </si>
  <si>
    <t>40600244</t>
  </si>
  <si>
    <t>Jet Fuel: Loading Tankers</t>
  </si>
  <si>
    <t>40600245</t>
  </si>
  <si>
    <t>Kerosene: Loading Tankers</t>
  </si>
  <si>
    <t>40600246</t>
  </si>
  <si>
    <t>Distillate Oil: Loading Tankers</t>
  </si>
  <si>
    <t>40600248</t>
  </si>
  <si>
    <t>Crude Oil: Loading Barges</t>
  </si>
  <si>
    <t>40600249</t>
  </si>
  <si>
    <t>Jet Fuel: Loading Barges</t>
  </si>
  <si>
    <t>40600250</t>
  </si>
  <si>
    <t>Kerosene: Loading Barges</t>
  </si>
  <si>
    <t>40600251</t>
  </si>
  <si>
    <t>Distillate Oil: Loading Barges</t>
  </si>
  <si>
    <t>40600253</t>
  </si>
  <si>
    <t>Crude Oil: Tanker Ballasting</t>
  </si>
  <si>
    <t>40600254</t>
  </si>
  <si>
    <t>Crude Oil: Transit Loss</t>
  </si>
  <si>
    <t>40600255</t>
  </si>
  <si>
    <t>Jet Fuel: Transit Loss</t>
  </si>
  <si>
    <t>40600256</t>
  </si>
  <si>
    <t>Kerosene: Transit Loss</t>
  </si>
  <si>
    <t>40600257</t>
  </si>
  <si>
    <t>Waste Gas Destruction: Waste Gas Flares</t>
  </si>
  <si>
    <t>50100411</t>
  </si>
  <si>
    <t>Waste Gas Destruction: Incinerators</t>
  </si>
  <si>
    <t>50100412</t>
  </si>
  <si>
    <t>Waste Gas Destruction: Other</t>
  </si>
  <si>
    <t>50100420</t>
  </si>
  <si>
    <t>Waste Gas Recovery: Gas Turbines</t>
  </si>
  <si>
    <t>50100421</t>
  </si>
  <si>
    <t>Waste Gas Recovery: Internal Combustion Device</t>
  </si>
  <si>
    <t>50100422</t>
  </si>
  <si>
    <t>Waste Gas Recovery: Other</t>
  </si>
  <si>
    <t>50100423</t>
  </si>
  <si>
    <t>Waste Gas Recovery: Boiler</t>
  </si>
  <si>
    <t>50100430</t>
  </si>
  <si>
    <t>Waste Gas Purification: Absorption</t>
  </si>
  <si>
    <t>50100431</t>
  </si>
  <si>
    <t>Waste Gas Purification: Adsorption</t>
  </si>
  <si>
    <t>50100432</t>
  </si>
  <si>
    <t>Waste Gas Purification: Membranes</t>
  </si>
  <si>
    <t>50100433</t>
  </si>
  <si>
    <t>Waste Purification: Other</t>
  </si>
  <si>
    <t>50100505</t>
  </si>
  <si>
    <t>Other Incineration</t>
  </si>
  <si>
    <t>Medical Waste Incinerator, unspecified type, Infectious wastes only</t>
  </si>
  <si>
    <t>50100506</t>
  </si>
  <si>
    <t>Sludge</t>
  </si>
  <si>
    <t>50100507</t>
  </si>
  <si>
    <t>Conical Design (Tee Pee) Municipal Refuse</t>
  </si>
  <si>
    <t>50100508</t>
  </si>
  <si>
    <t>Conical Design (Tee Pee) Wood Refuse</t>
  </si>
  <si>
    <t>50100510</t>
  </si>
  <si>
    <t>Trench Burner: Wood</t>
  </si>
  <si>
    <t>50100511</t>
  </si>
  <si>
    <t>Trench Burner: Tires</t>
  </si>
  <si>
    <t>50100512</t>
  </si>
  <si>
    <t>Trench Burner: Refuse</t>
  </si>
  <si>
    <t>50100515</t>
  </si>
  <si>
    <t>Sludge: Multiple Hearth</t>
  </si>
  <si>
    <t>50100516</t>
  </si>
  <si>
    <t>Sludge: Fluidized Bed</t>
  </si>
  <si>
    <t>50100517</t>
  </si>
  <si>
    <t>Sludge: Electric Infrared</t>
  </si>
  <si>
    <t>50100518</t>
  </si>
  <si>
    <t>40201111</t>
  </si>
  <si>
    <t>Fabric Printing: Roller (Also See New Codes Under 4-02-040-XX)</t>
  </si>
  <si>
    <t>40201112</t>
  </si>
  <si>
    <t>Equipment Cleanup:Fabric Coating(Also Spec Coat Method Codes 4-02-04X)</t>
  </si>
  <si>
    <t>Conveyor Transfer - Primary Crushed Material</t>
  </si>
  <si>
    <t>30501625</t>
  </si>
  <si>
    <t>Secondary/Tertiary Screening</t>
  </si>
  <si>
    <t>30501626</t>
  </si>
  <si>
    <t>Product Loading, Enclosed Truck</t>
  </si>
  <si>
    <t>30501627</t>
  </si>
  <si>
    <t>Product Loading, Open Truck</t>
  </si>
  <si>
    <t>30501628</t>
  </si>
  <si>
    <t>30501629</t>
  </si>
  <si>
    <t>Tertiary Screening After Pulverizing</t>
  </si>
  <si>
    <t>30501630</t>
  </si>
  <si>
    <t>Screening After Calcination</t>
  </si>
  <si>
    <t>30501631</t>
  </si>
  <si>
    <t>Crushing and Pulverizing After Calcinating</t>
  </si>
  <si>
    <t>30501632</t>
  </si>
  <si>
    <t>30501633</t>
  </si>
  <si>
    <t>Separator After Hydrator</t>
  </si>
  <si>
    <t>30501640</t>
  </si>
  <si>
    <t>30501650</t>
  </si>
  <si>
    <t>Quarrying Raw Limestone</t>
  </si>
  <si>
    <t>30501660</t>
  </si>
  <si>
    <t>Waste Treatment</t>
  </si>
  <si>
    <t>30501699</t>
  </si>
  <si>
    <t>30501701</t>
  </si>
  <si>
    <t>Mineral Wool</t>
  </si>
  <si>
    <t>30501702</t>
  </si>
  <si>
    <t>30501703</t>
  </si>
  <si>
    <t>Blow Chamber</t>
  </si>
  <si>
    <t>30501704</t>
  </si>
  <si>
    <t>30501705</t>
  </si>
  <si>
    <t>30501706</t>
  </si>
  <si>
    <t>Granulated Products Processing</t>
  </si>
  <si>
    <t>30501707</t>
  </si>
  <si>
    <t>Handling Operations</t>
  </si>
  <si>
    <t>30501708</t>
  </si>
  <si>
    <t>Packaging Operations</t>
  </si>
  <si>
    <t>30501709</t>
  </si>
  <si>
    <t>Batt Application</t>
  </si>
  <si>
    <t>30501710</t>
  </si>
  <si>
    <t>Storage of Oils and Binders</t>
  </si>
  <si>
    <t>30501711</t>
  </si>
  <si>
    <t>Mixing of Oils and Binders</t>
  </si>
  <si>
    <t>30501799</t>
  </si>
  <si>
    <t>30501801</t>
  </si>
  <si>
    <t>Perlite Manufacturing</t>
  </si>
  <si>
    <t>Vertical Furnace</t>
  </si>
  <si>
    <t>30501899</t>
  </si>
  <si>
    <t>30501901</t>
  </si>
  <si>
    <t>30501902</t>
  </si>
  <si>
    <t>30501903</t>
  </si>
  <si>
    <t>Transfer/Storage</t>
  </si>
  <si>
    <t>30501904</t>
  </si>
  <si>
    <t>Open Storage</t>
  </si>
  <si>
    <t>30501905</t>
  </si>
  <si>
    <t>30501906</t>
  </si>
  <si>
    <t>Dye Application: General (Also See New Codes Under 4-02-060-XX)</t>
  </si>
  <si>
    <t>40201210</t>
  </si>
  <si>
    <t>40201301</t>
  </si>
  <si>
    <t>Paper Coating</t>
  </si>
  <si>
    <t>Coating Operation</t>
  </si>
  <si>
    <t>40201303</t>
  </si>
  <si>
    <t>Coating Mixing</t>
  </si>
  <si>
    <t>40201304</t>
  </si>
  <si>
    <t>Coating Storage</t>
  </si>
  <si>
    <t>40201305</t>
  </si>
  <si>
    <t>Equipment Cleanup</t>
  </si>
  <si>
    <t>40201310</t>
  </si>
  <si>
    <t>Coating Application: Knife Coater</t>
  </si>
  <si>
    <t>40201320</t>
  </si>
  <si>
    <t>Coating Application: Reverse Roll Coater</t>
  </si>
  <si>
    <t>40201330</t>
  </si>
  <si>
    <t>30501999</t>
  </si>
  <si>
    <t>30502001</t>
  </si>
  <si>
    <t>Stone Quarrying - Processing (See also 305320)</t>
  </si>
  <si>
    <t>30502002</t>
  </si>
  <si>
    <t>30502003</t>
  </si>
  <si>
    <t>Tertiary Crushing/Screening</t>
  </si>
  <si>
    <t>30502004</t>
  </si>
  <si>
    <t>Recrushing/Screening</t>
  </si>
  <si>
    <t>30502005</t>
  </si>
  <si>
    <t>Fines Mill</t>
  </si>
  <si>
    <t>30502006</t>
  </si>
  <si>
    <t>Miscellaneous Operations: Screen/Convey/Handling</t>
  </si>
  <si>
    <t>30502007</t>
  </si>
  <si>
    <t>30502008</t>
  </si>
  <si>
    <t>Cut Stone: General</t>
  </si>
  <si>
    <t>30502009</t>
  </si>
  <si>
    <t>Blasting: General</t>
  </si>
  <si>
    <t>30502010</t>
  </si>
  <si>
    <t>Drilling</t>
  </si>
  <si>
    <t>30502011</t>
  </si>
  <si>
    <t>30502012</t>
  </si>
  <si>
    <t>30502013</t>
  </si>
  <si>
    <t>Bar Grizzlies</t>
  </si>
  <si>
    <t>30502014</t>
  </si>
  <si>
    <t>Shaker Screens</t>
  </si>
  <si>
    <t>30502015</t>
  </si>
  <si>
    <t>Vibrating Screens</t>
  </si>
  <si>
    <t>30502016</t>
  </si>
  <si>
    <t>Revolving Screens</t>
  </si>
  <si>
    <t>30502017</t>
  </si>
  <si>
    <t>Pugmill</t>
  </si>
  <si>
    <t>30502018</t>
  </si>
  <si>
    <t>Drilling with Liquid Injection</t>
  </si>
  <si>
    <t>30502020</t>
  </si>
  <si>
    <t>30502021</t>
  </si>
  <si>
    <t>Fines Screening</t>
  </si>
  <si>
    <t>30502031</t>
  </si>
  <si>
    <t>Truck Unloading</t>
  </si>
  <si>
    <t>30502032</t>
  </si>
  <si>
    <t>Truck Loading: Conveyor</t>
  </si>
  <si>
    <t>30502033</t>
  </si>
  <si>
    <t>Truck Loading: Front End Loader</t>
  </si>
  <si>
    <t>30502099</t>
  </si>
  <si>
    <t>30502101</t>
  </si>
  <si>
    <t>Salt Mining</t>
  </si>
  <si>
    <t>30502102</t>
  </si>
  <si>
    <t>Granulation: Stack Dryer</t>
  </si>
  <si>
    <t>30502103</t>
  </si>
  <si>
    <t>Filtration: Vacuum Filter</t>
  </si>
  <si>
    <t>30502104</t>
  </si>
  <si>
    <t>30502105</t>
  </si>
  <si>
    <t>30502106</t>
  </si>
  <si>
    <t>30502201</t>
  </si>
  <si>
    <t>Potash Production</t>
  </si>
  <si>
    <t>Mine: Grinding/Drying</t>
  </si>
  <si>
    <t>30502299</t>
  </si>
  <si>
    <t>30502401</t>
  </si>
  <si>
    <t>Magnesium Carbonate</t>
  </si>
  <si>
    <t>Mine/Process</t>
  </si>
  <si>
    <t>30502499</t>
  </si>
  <si>
    <t>30502501</t>
  </si>
  <si>
    <t>Construction Sand and Gravel</t>
  </si>
  <si>
    <t>Total Plant: General **</t>
  </si>
  <si>
    <t>30502502</t>
  </si>
  <si>
    <t>Aggregate Storage</t>
  </si>
  <si>
    <t>30502503</t>
  </si>
  <si>
    <t>Material Transfer and Conveying</t>
  </si>
  <si>
    <t>30502504</t>
  </si>
  <si>
    <t>30502505</t>
  </si>
  <si>
    <t>Pile Forming: Stacker</t>
  </si>
  <si>
    <t>30502506</t>
  </si>
  <si>
    <t>30502507</t>
  </si>
  <si>
    <t>30502508</t>
  </si>
  <si>
    <t>Dryer ** (See 3-05-027-20 thru -24 for Industrial Sand Dryers)</t>
  </si>
  <si>
    <t>30502509</t>
  </si>
  <si>
    <t>Metal Can Coating</t>
  </si>
  <si>
    <t>40201703</t>
  </si>
  <si>
    <t>40201704</t>
  </si>
  <si>
    <t>Raw Material Preparation for Fiber Production</t>
  </si>
  <si>
    <t>64930011</t>
  </si>
  <si>
    <t>Raw Material Preparation: Blending and Dissolving</t>
  </si>
  <si>
    <t>64930012</t>
  </si>
  <si>
    <t>Raw Material Preparation: Filtration</t>
  </si>
  <si>
    <t>64930020</t>
  </si>
  <si>
    <t>Fiber Spinning</t>
  </si>
  <si>
    <t>64930021</t>
  </si>
  <si>
    <t>Fiber Spinning: Spin Cell</t>
  </si>
  <si>
    <t>64930030</t>
  </si>
  <si>
    <t>64930031</t>
  </si>
  <si>
    <t>Fiber Finishing: Finish Application</t>
  </si>
  <si>
    <t>64930035</t>
  </si>
  <si>
    <t>Fiber Finishing: Processing</t>
  </si>
  <si>
    <t>64930040</t>
  </si>
  <si>
    <t>64930041</t>
  </si>
  <si>
    <t>End Product Storage: Beaming and Packaging</t>
  </si>
  <si>
    <t>64930045</t>
  </si>
  <si>
    <t>End Product Storage: Fiber Storage</t>
  </si>
  <si>
    <t>64930050</t>
  </si>
  <si>
    <t>64931001</t>
  </si>
  <si>
    <t>Spandex Fiber Production, Reaction Spun Process</t>
  </si>
  <si>
    <t>Spandex: Reaction Spun</t>
  </si>
  <si>
    <t>64931010</t>
  </si>
  <si>
    <t>64931011</t>
  </si>
  <si>
    <t>Raw Material Preparation: Prepolymerization Vessel</t>
  </si>
  <si>
    <t>64931012</t>
  </si>
  <si>
    <t>64931020</t>
  </si>
  <si>
    <t>Reaction Spinning</t>
  </si>
  <si>
    <t>64931021</t>
  </si>
  <si>
    <t>Reaction Spinning: Spin Bath</t>
  </si>
  <si>
    <t>64931022</t>
  </si>
  <si>
    <t>Reaction Spinning: Conveyor</t>
  </si>
  <si>
    <t>64931030</t>
  </si>
  <si>
    <t>64931031</t>
  </si>
  <si>
    <t>Fiber Finishing: Drying Oven</t>
  </si>
  <si>
    <t>64931032</t>
  </si>
  <si>
    <t>Fiber Finishing: Lubrication</t>
  </si>
  <si>
    <t>64931040</t>
  </si>
  <si>
    <t>64931041</t>
  </si>
  <si>
    <t>End Product Storage: Filament Winding</t>
  </si>
  <si>
    <t>64931050</t>
  </si>
  <si>
    <t>64980001</t>
  </si>
  <si>
    <t>64982001</t>
  </si>
  <si>
    <t>64982002</t>
  </si>
  <si>
    <t>64982599</t>
  </si>
  <si>
    <t>65110001</t>
  </si>
  <si>
    <t>Inorganic Chemicals Manufacturing</t>
  </si>
  <si>
    <t>Antimony Oxides Manufacturing</t>
  </si>
  <si>
    <t>Antimony Oxides Production</t>
  </si>
  <si>
    <t>65110010</t>
  </si>
  <si>
    <t>Burnoff of Antimony</t>
  </si>
  <si>
    <t>65110011</t>
  </si>
  <si>
    <t>Roasting: Shaft Furnace</t>
  </si>
  <si>
    <t>65110012</t>
  </si>
  <si>
    <t>Roasting: Rotary Kiln</t>
  </si>
  <si>
    <t>65110013</t>
  </si>
  <si>
    <t>Roasting: Blast Roaster</t>
  </si>
  <si>
    <t>65110014</t>
  </si>
  <si>
    <t>Roasting: Converter</t>
  </si>
  <si>
    <t>65110020</t>
  </si>
  <si>
    <t>Recovery</t>
  </si>
  <si>
    <t>65110021</t>
  </si>
  <si>
    <t>Recovery: Baghouse</t>
  </si>
  <si>
    <t>65110022</t>
  </si>
  <si>
    <t>Recovery: Flues</t>
  </si>
  <si>
    <t>65110023</t>
  </si>
  <si>
    <t>Recovery: Condensing Pipes</t>
  </si>
  <si>
    <t>65110024</t>
  </si>
  <si>
    <t>Recovery: Cottrell Precipitators</t>
  </si>
  <si>
    <t>65110029</t>
  </si>
  <si>
    <t>Recovery: Specify Type of Recovery Equipment</t>
  </si>
  <si>
    <t>65130001</t>
  </si>
  <si>
    <t>Fumed Silica Manufacturing</t>
  </si>
  <si>
    <t>Fumed Silica Production</t>
  </si>
  <si>
    <t>65130010</t>
  </si>
  <si>
    <t>65130011</t>
  </si>
  <si>
    <t>Process Vents: Reaction</t>
  </si>
  <si>
    <t>65130020</t>
  </si>
  <si>
    <t>Process Vents: Separation</t>
  </si>
  <si>
    <t>65130040</t>
  </si>
  <si>
    <t>65135001</t>
  </si>
  <si>
    <t>Quaternary Ammonium Compounds Manufacturing</t>
  </si>
  <si>
    <t>Quaternary Ammonium Compound Production</t>
  </si>
  <si>
    <t>65135010</t>
  </si>
  <si>
    <t>65135011</t>
  </si>
  <si>
    <t>65135012</t>
  </si>
  <si>
    <t>Process Vents: Cooling</t>
  </si>
  <si>
    <t>65135013</t>
  </si>
  <si>
    <t>Process Vents: pH Adjustment</t>
  </si>
  <si>
    <t>65135014</t>
  </si>
  <si>
    <t>Process Vents: Filtration</t>
  </si>
  <si>
    <t>65135030</t>
  </si>
  <si>
    <t>65140001</t>
  </si>
  <si>
    <t>Sodium Cyanide Manufacturing</t>
  </si>
  <si>
    <t>Sodium Cyanide Production</t>
  </si>
  <si>
    <t>65140010</t>
  </si>
  <si>
    <t>65140011</t>
  </si>
  <si>
    <t>65140012</t>
  </si>
  <si>
    <t>Process Vents: Evaporator</t>
  </si>
  <si>
    <t>65140013</t>
  </si>
  <si>
    <t>65140014</t>
  </si>
  <si>
    <t>Process Vents: Mixing Conveyor</t>
  </si>
  <si>
    <t>65140015</t>
  </si>
  <si>
    <t>65140016</t>
  </si>
  <si>
    <t>Process Vents: Compacting</t>
  </si>
  <si>
    <t>65140017</t>
  </si>
  <si>
    <t>Process Vents: Classifier</t>
  </si>
  <si>
    <t>65140018</t>
  </si>
  <si>
    <t>Process Vents: Briquetting</t>
  </si>
  <si>
    <t>40704419</t>
  </si>
  <si>
    <t>Vinyl Acetate: Breathing Loss</t>
  </si>
  <si>
    <t>40704420</t>
  </si>
  <si>
    <t>Vinyl Acetate: Working Loss</t>
  </si>
  <si>
    <t>40704421</t>
  </si>
  <si>
    <t>n-Propyl Acetate: Breathing Loss</t>
  </si>
  <si>
    <t>40704422</t>
  </si>
  <si>
    <t>n-Propyl Acetate: Working Loss</t>
  </si>
  <si>
    <t>40704423</t>
  </si>
  <si>
    <t>i-Butyl-i-Butyrate: Breathing Loss</t>
  </si>
  <si>
    <t>40704424</t>
  </si>
  <si>
    <t>i-Butyl-i-Butyrate: Working Loss</t>
  </si>
  <si>
    <t>40704425</t>
  </si>
  <si>
    <t>Acrylic Esters: Breathing Loss</t>
  </si>
  <si>
    <t>40704426</t>
  </si>
  <si>
    <t>Acrylic Esters: Working Loss</t>
  </si>
  <si>
    <t>40704497</t>
  </si>
  <si>
    <t>Specify Ester: Breathing Loss</t>
  </si>
  <si>
    <t>40704498</t>
  </si>
  <si>
    <t>Specify Ester: Working Loss</t>
  </si>
  <si>
    <t>40704801</t>
  </si>
  <si>
    <t>Fixed Roof Tanks - Ethers</t>
  </si>
  <si>
    <t>Methyl-tert-Butyl Ether: Breathing Loss</t>
  </si>
  <si>
    <t>40704802</t>
  </si>
  <si>
    <t>Methyl-tert-Butyl Ether: Working Loss</t>
  </si>
  <si>
    <t>40704805</t>
  </si>
  <si>
    <t>1,4-Dioxane: Breathing Loss</t>
  </si>
  <si>
    <t>40704806</t>
  </si>
  <si>
    <t>1,4-Dioxane: Working Loss</t>
  </si>
  <si>
    <t>40704897</t>
  </si>
  <si>
    <t>Specify Ether: Breathing Loss</t>
  </si>
  <si>
    <t>40704898</t>
  </si>
  <si>
    <t>Specify Ether: Working Loss</t>
  </si>
  <si>
    <t>40705201</t>
  </si>
  <si>
    <t>64610311</t>
  </si>
  <si>
    <t>64610312</t>
  </si>
  <si>
    <t>64610320</t>
  </si>
  <si>
    <t>64610321</t>
  </si>
  <si>
    <t>64610322</t>
  </si>
  <si>
    <t>64610330</t>
  </si>
  <si>
    <t>64610331</t>
  </si>
  <si>
    <t>64610332</t>
  </si>
  <si>
    <t>64610340</t>
  </si>
  <si>
    <t>64610350</t>
  </si>
  <si>
    <t>64615001</t>
  </si>
  <si>
    <t>Color Coat Application</t>
  </si>
  <si>
    <t>40202239</t>
  </si>
  <si>
    <t>Color Coat Flashoff</t>
  </si>
  <si>
    <t>40202240</t>
  </si>
  <si>
    <t>Topcoat/Texture Coat Application</t>
  </si>
  <si>
    <t>40202249</t>
  </si>
  <si>
    <t>Topcoat/Texture Coat Flashoff</t>
  </si>
  <si>
    <t>40202250</t>
  </si>
  <si>
    <t>EMI/RFI Shielding Coat Application</t>
  </si>
  <si>
    <t>40202259</t>
  </si>
  <si>
    <t>EMI/RFI Shielding Coat Flashoff</t>
  </si>
  <si>
    <t>40202270</t>
  </si>
  <si>
    <t>Sanding/Grit Blasting Prior to EMI/RFI Shielding Coat Application</t>
  </si>
  <si>
    <t>40202280</t>
  </si>
  <si>
    <t>Maskant Application</t>
  </si>
  <si>
    <t>40202299</t>
  </si>
  <si>
    <t>40202301</t>
  </si>
  <si>
    <t>Large Ships</t>
  </si>
  <si>
    <t>40202302</t>
  </si>
  <si>
    <t>40202303</t>
  </si>
  <si>
    <t>40202304</t>
  </si>
  <si>
    <t>40202305</t>
  </si>
  <si>
    <t>40202306</t>
  </si>
  <si>
    <t>40202399</t>
  </si>
  <si>
    <t>40202401</t>
  </si>
  <si>
    <t>Large Aircraft</t>
  </si>
  <si>
    <t>40202402</t>
  </si>
  <si>
    <t>40202403</t>
  </si>
  <si>
    <t>40202404</t>
  </si>
  <si>
    <t>40202405</t>
  </si>
  <si>
    <t>40202406</t>
  </si>
  <si>
    <t>40202499</t>
  </si>
  <si>
    <t>40202501</t>
  </si>
  <si>
    <t>Miscellaneous Metal Parts</t>
  </si>
  <si>
    <t>40202502</t>
  </si>
  <si>
    <t>40202503</t>
  </si>
  <si>
    <t>40202504</t>
  </si>
  <si>
    <t>40202505</t>
  </si>
  <si>
    <t>40202510</t>
  </si>
  <si>
    <t>40202511</t>
  </si>
  <si>
    <t>40202512</t>
  </si>
  <si>
    <t>40202515</t>
  </si>
  <si>
    <t>40202520</t>
  </si>
  <si>
    <t>40202521</t>
  </si>
  <si>
    <t>40202522</t>
  </si>
  <si>
    <t>40202523</t>
  </si>
  <si>
    <t>40202524</t>
  </si>
  <si>
    <t>40202525</t>
  </si>
  <si>
    <t>40202531</t>
  </si>
  <si>
    <t>Conveyor Single Flow</t>
  </si>
  <si>
    <t>40202532</t>
  </si>
  <si>
    <t>Conveyor Single Dip</t>
  </si>
  <si>
    <t>40202533</t>
  </si>
  <si>
    <t>Conveyor Single Spray</t>
  </si>
  <si>
    <t>40202534</t>
  </si>
  <si>
    <t>Conveyor Two Coat, Flow and Spray</t>
  </si>
  <si>
    <t>40202535</t>
  </si>
  <si>
    <t>Conveyor Two Coat, Dip and Spray</t>
  </si>
  <si>
    <t>40202536</t>
  </si>
  <si>
    <t>Conveyor Two Coat, Spray</t>
  </si>
  <si>
    <t>40202537</t>
  </si>
  <si>
    <t>Manual Two Coat, Spray and Air Dry</t>
  </si>
  <si>
    <t>40202542</t>
  </si>
  <si>
    <t>40202543</t>
  </si>
  <si>
    <t>40202544</t>
  </si>
  <si>
    <t>40202545</t>
  </si>
  <si>
    <t>40202546</t>
  </si>
  <si>
    <t>40202599</t>
  </si>
  <si>
    <t>40202601</t>
  </si>
  <si>
    <t>Steel Drums</t>
  </si>
  <si>
    <t>40202602</t>
  </si>
  <si>
    <t>40202603</t>
  </si>
  <si>
    <t>40202604</t>
  </si>
  <si>
    <t>40202605</t>
  </si>
  <si>
    <t>40202606</t>
  </si>
  <si>
    <t>Interior Coating</t>
  </si>
  <si>
    <t>40202607</t>
  </si>
  <si>
    <t>Exterior Coating</t>
  </si>
  <si>
    <t>40202699</t>
  </si>
  <si>
    <t>40202701</t>
  </si>
  <si>
    <t>Glass Mirrors</t>
  </si>
  <si>
    <t>Mirror Backing: Coating Operation</t>
  </si>
  <si>
    <t>40202710</t>
  </si>
  <si>
    <t>40202801</t>
  </si>
  <si>
    <t>Glass Optical Fibers</t>
  </si>
  <si>
    <t>Chemical Vapor Deposition of Preforms</t>
  </si>
  <si>
    <t>40202802</t>
  </si>
  <si>
    <t>Plasma Overcladding</t>
  </si>
  <si>
    <t>40202899</t>
  </si>
  <si>
    <t>40203001</t>
  </si>
  <si>
    <t>Semiconductors</t>
  </si>
  <si>
    <t>Specify Solvent</t>
  </si>
  <si>
    <t>40204001</t>
  </si>
  <si>
    <t>Fabric Printing</t>
  </si>
  <si>
    <t>Roller: Print Paste</t>
  </si>
  <si>
    <t>40204002</t>
  </si>
  <si>
    <t>Roller: Application</t>
  </si>
  <si>
    <t>40204003</t>
  </si>
  <si>
    <t>Roller: Transfer</t>
  </si>
  <si>
    <t>40204004</t>
  </si>
  <si>
    <t>Roller: Steam Cans/Drying</t>
  </si>
  <si>
    <t>40204010</t>
  </si>
  <si>
    <t>Rotary Screen: Print Paste</t>
  </si>
  <si>
    <t>40204011</t>
  </si>
  <si>
    <t>Rotary Screen: Application</t>
  </si>
  <si>
    <t>40204012</t>
  </si>
  <si>
    <t>Rotary Screen: Transfer</t>
  </si>
  <si>
    <t>40204013</t>
  </si>
  <si>
    <t>Rotary Screen: Drying/Curing</t>
  </si>
  <si>
    <t>40204020</t>
  </si>
  <si>
    <t>Flat Screen: Print Paste</t>
  </si>
  <si>
    <t>40204021</t>
  </si>
  <si>
    <t>Flat Screen: Application</t>
  </si>
  <si>
    <t>40204022</t>
  </si>
  <si>
    <t>Flat Screen: Transfer</t>
  </si>
  <si>
    <t>40204023</t>
  </si>
  <si>
    <t>Flat Screen: Drying/Curing</t>
  </si>
  <si>
    <t>40204121</t>
  </si>
  <si>
    <t>Fabric Coating, Knife Coating</t>
  </si>
  <si>
    <t>Mixing Tanks</t>
  </si>
  <si>
    <t>40204130</t>
  </si>
  <si>
    <t>Coating Application</t>
  </si>
  <si>
    <t>40204140</t>
  </si>
  <si>
    <t>Drying/Curing</t>
  </si>
  <si>
    <t>40204150</t>
  </si>
  <si>
    <t>40204151</t>
  </si>
  <si>
    <t>Cleanup: Coating Application Equipment</t>
  </si>
  <si>
    <t>40204152</t>
  </si>
  <si>
    <t>Cleanup: Empty Coating Drums</t>
  </si>
  <si>
    <t>40204160</t>
  </si>
  <si>
    <t>Waste</t>
  </si>
  <si>
    <t>40204161</t>
  </si>
  <si>
    <t>Waste: Cleaning Rags</t>
  </si>
  <si>
    <t>40204162</t>
  </si>
  <si>
    <t>Waste: Waste Ink Disposal</t>
  </si>
  <si>
    <t>40204221</t>
  </si>
  <si>
    <t>Fabric Coating, Roller Coating</t>
  </si>
  <si>
    <t>40204230</t>
  </si>
  <si>
    <t>40204240</t>
  </si>
  <si>
    <t>40204250</t>
  </si>
  <si>
    <t>40204251</t>
  </si>
  <si>
    <t>40204252</t>
  </si>
  <si>
    <t>40204260</t>
  </si>
  <si>
    <t>40204261</t>
  </si>
  <si>
    <t>40204262</t>
  </si>
  <si>
    <t>40204321</t>
  </si>
  <si>
    <t>Fabric Coating, Dip Coating</t>
  </si>
  <si>
    <t>40204330</t>
  </si>
  <si>
    <t>40204340</t>
  </si>
  <si>
    <t>40204350</t>
  </si>
  <si>
    <t>40204351</t>
  </si>
  <si>
    <t>40204352</t>
  </si>
  <si>
    <t>40204360</t>
  </si>
  <si>
    <t>40204361</t>
  </si>
  <si>
    <t>40204362</t>
  </si>
  <si>
    <t>40204421</t>
  </si>
  <si>
    <t>Fabric Coating, Transfer Coating</t>
  </si>
  <si>
    <t>40204430</t>
  </si>
  <si>
    <t>40204431</t>
  </si>
  <si>
    <t>Coating Application: First Roll Applicator</t>
  </si>
  <si>
    <t>40204432</t>
  </si>
  <si>
    <t>Natural Gas-fired Rotary Dryer</t>
  </si>
  <si>
    <t>30508923</t>
  </si>
  <si>
    <t>Fuel Oil-fired Rotary Dryer</t>
  </si>
  <si>
    <t>30508931</t>
  </si>
  <si>
    <t>Natural Gas-fired Rotary Calciner</t>
  </si>
  <si>
    <t>30508933</t>
  </si>
  <si>
    <t>Fuel Oil-fired Rotary Calciner</t>
  </si>
  <si>
    <t>30508941</t>
  </si>
  <si>
    <t>Rotary Cooler Following Calciner</t>
  </si>
  <si>
    <t>30508945</t>
  </si>
  <si>
    <t>Grinding of Dried Talc</t>
  </si>
  <si>
    <t>30508947</t>
  </si>
  <si>
    <t>Grinding/Drying of Talc with Heated Makeup Air</t>
  </si>
  <si>
    <t>30508949</t>
  </si>
  <si>
    <t>Fabric Coating, Melt Roll Coating</t>
  </si>
  <si>
    <t>40204630</t>
  </si>
  <si>
    <t>40204631</t>
  </si>
  <si>
    <t>Coating Application: Calendar Rolls</t>
  </si>
  <si>
    <t>40204632</t>
  </si>
  <si>
    <t>Coating Application: Pick Up Roll</t>
  </si>
  <si>
    <t>40204650</t>
  </si>
  <si>
    <t>40204655</t>
  </si>
  <si>
    <t>40204660</t>
  </si>
  <si>
    <t>40204661</t>
  </si>
  <si>
    <t>40204662</t>
  </si>
  <si>
    <t>63182599</t>
  </si>
  <si>
    <t>64130001</t>
  </si>
  <si>
    <t>Styrene or Methacrylate Based Resins</t>
  </si>
  <si>
    <t>Polymethyl Methacrylate Prod - Bulk Polymerization, Batch-cell Method</t>
  </si>
  <si>
    <t>Polymethyl Methacrylate Resins: Bulk, Batch Cell Process</t>
  </si>
  <si>
    <t>64130010</t>
  </si>
  <si>
    <t>Process Vents: Bulk, Batch Cell Process</t>
  </si>
  <si>
    <t>64130011</t>
  </si>
  <si>
    <t>64130025</t>
  </si>
  <si>
    <t>64130101</t>
  </si>
  <si>
    <t>Polymethyl Methacrylate Prod - Bulk Polymerization, Continuous Casting</t>
  </si>
  <si>
    <t>Polymethyl Methacrylate Resins: Bulk, Continuous Process</t>
  </si>
  <si>
    <t>64130110</t>
  </si>
  <si>
    <t>Process Vents: Bulk, Continuous Process</t>
  </si>
  <si>
    <t>64130111</t>
  </si>
  <si>
    <t>Process Vents, Reactor: Curing Zone</t>
  </si>
  <si>
    <t>64130112</t>
  </si>
  <si>
    <t>Floating Roof Tanks - Phenols</t>
  </si>
  <si>
    <t>Phenol: Standing Loss</t>
  </si>
  <si>
    <t>40724404</t>
  </si>
  <si>
    <t>Phenol: Withdrawal Loss</t>
  </si>
  <si>
    <t>40724405</t>
  </si>
  <si>
    <t>2,4-Dichlorophenol: Standing Loss</t>
  </si>
  <si>
    <t>40724406</t>
  </si>
  <si>
    <t>2,4-Dichlorophenol: Withdrawal Loss</t>
  </si>
  <si>
    <t>40729601</t>
  </si>
  <si>
    <t>Floating Roof Tanks - Miscellaneous</t>
  </si>
  <si>
    <t>Carbon Disulfide: Standing Loss</t>
  </si>
  <si>
    <t>40729602</t>
  </si>
  <si>
    <t>Carbon Disulfide: Withdrawal Loss</t>
  </si>
  <si>
    <t>40729603</t>
  </si>
  <si>
    <t>Dimethyl Sulfoxide: Standing Loss</t>
  </si>
  <si>
    <t>40729604</t>
  </si>
  <si>
    <t>Dimethyl Sulfoxide: Withdrawal Loss</t>
  </si>
  <si>
    <t>40729605</t>
  </si>
  <si>
    <t>Tetrahydrofuran: Standing Loss</t>
  </si>
  <si>
    <t>40729606</t>
  </si>
  <si>
    <t>Tetrahydrofuran: Withdrawal Loss</t>
  </si>
  <si>
    <t>40729697</t>
  </si>
  <si>
    <t>40729698</t>
  </si>
  <si>
    <t>40780401</t>
  </si>
  <si>
    <t>Pressure Tanks - Anhydrides</t>
  </si>
  <si>
    <t>Acetic Anhydride: Withdrawal Loss</t>
  </si>
  <si>
    <t>40780403</t>
  </si>
  <si>
    <t>40780815</t>
  </si>
  <si>
    <t>Pressure Tanks - Alcohols</t>
  </si>
  <si>
    <t>40780819</t>
  </si>
  <si>
    <t>40781201</t>
  </si>
  <si>
    <t>Pressure Tanks - Aldehydes</t>
  </si>
  <si>
    <t>Acetaldehyde: Withdrawal Loss</t>
  </si>
  <si>
    <t>40781202</t>
  </si>
  <si>
    <t>Acrolein: Withdrawal Loss</t>
  </si>
  <si>
    <t>40781601</t>
  </si>
  <si>
    <t>Pressure Tanks - Alkanes (Paraffins)</t>
  </si>
  <si>
    <t>Ethane: Withdrawal Loss</t>
  </si>
  <si>
    <t>40781602</t>
  </si>
  <si>
    <t>Butane: Withdrawal Loss</t>
  </si>
  <si>
    <t>40781603</t>
  </si>
  <si>
    <t>Methane: Withdrawal Loss</t>
  </si>
  <si>
    <t>40781604</t>
  </si>
  <si>
    <t>40781605</t>
  </si>
  <si>
    <t>Propane: Withdrawal Loss</t>
  </si>
  <si>
    <t>40781606</t>
  </si>
  <si>
    <t>Isopentane: Withdrawal Loss</t>
  </si>
  <si>
    <t>40781607</t>
  </si>
  <si>
    <t>40781699</t>
  </si>
  <si>
    <t>40782001</t>
  </si>
  <si>
    <t>Pressure Tanks - Alkenes (Olefins)</t>
  </si>
  <si>
    <t>1,3-Butadiene: Withdrawal Loss</t>
  </si>
  <si>
    <t>40782002</t>
  </si>
  <si>
    <t>1-Butene: Withdrawal Loss</t>
  </si>
  <si>
    <t>40782003</t>
  </si>
  <si>
    <t>2-Butene: Withdrawal Loss</t>
  </si>
  <si>
    <t>40782004</t>
  </si>
  <si>
    <t>Ethylene: Withdrawal Loss</t>
  </si>
  <si>
    <t>40782005</t>
  </si>
  <si>
    <t>Isobutylene: Withdrawal Loss</t>
  </si>
  <si>
    <t>40782006</t>
  </si>
  <si>
    <t>Propylene: Withdrawal Loss</t>
  </si>
  <si>
    <t>40782007</t>
  </si>
  <si>
    <t>40782008</t>
  </si>
  <si>
    <t>40782009</t>
  </si>
  <si>
    <t>40782010</t>
  </si>
  <si>
    <t>40782011</t>
  </si>
  <si>
    <t>40782012</t>
  </si>
  <si>
    <t>Vinylidene Chloride: Withdrawal Loss</t>
  </si>
  <si>
    <t>40782099</t>
  </si>
  <si>
    <t>Specify Alkene: Withdrawal Loss</t>
  </si>
  <si>
    <t>40782401</t>
  </si>
  <si>
    <t>Pressure Tanks - Alkynes (Acetylenes)</t>
  </si>
  <si>
    <t>Acetylene: Withdrawal Loss</t>
  </si>
  <si>
    <t>40782499</t>
  </si>
  <si>
    <t>Specify Alkyne: Withdrawal Loss</t>
  </si>
  <si>
    <t>40783201</t>
  </si>
  <si>
    <t>Pressure Tanks - Amines</t>
  </si>
  <si>
    <t>Methylamine: Withdrawal Loss</t>
  </si>
  <si>
    <t>40783202</t>
  </si>
  <si>
    <t>Dimethylamine: Withdrawal Loss</t>
  </si>
  <si>
    <t>40783203</t>
  </si>
  <si>
    <t>Trimethylamine: Withdrawal Loss</t>
  </si>
  <si>
    <t>40783204</t>
  </si>
  <si>
    <t>40783205</t>
  </si>
  <si>
    <t>40783299</t>
  </si>
  <si>
    <t>Specify Amine: Withdrawal Loss</t>
  </si>
  <si>
    <t>40783601</t>
  </si>
  <si>
    <t>Pressure Tanks - Aromatics</t>
  </si>
  <si>
    <t>40783621</t>
  </si>
  <si>
    <t>40784801</t>
  </si>
  <si>
    <t>Pressure Tanks - Ethers</t>
  </si>
  <si>
    <t>Ethylene Oxide: Withdrawal Loss</t>
  </si>
  <si>
    <t>40784899</t>
  </si>
  <si>
    <t>40786001</t>
  </si>
  <si>
    <t>Pressure Tanks - Halogenated Organics</t>
  </si>
  <si>
    <t>Ethyl Chloride: Withdrawal Loss</t>
  </si>
  <si>
    <t>40786002</t>
  </si>
  <si>
    <t>40786003</t>
  </si>
  <si>
    <t>Phosgene: Withdrawal Loss</t>
  </si>
  <si>
    <t>40786004</t>
  </si>
  <si>
    <t>Vinyl Chloride: Withdrawal Loss</t>
  </si>
  <si>
    <t>40786005</t>
  </si>
  <si>
    <t>Trichlorotrifluroethane: Withdrawal Loss</t>
  </si>
  <si>
    <t>40786006</t>
  </si>
  <si>
    <t>40786019</t>
  </si>
  <si>
    <t>40786021</t>
  </si>
  <si>
    <t>40786023</t>
  </si>
  <si>
    <t>Trichloroethylene: Withdrawal Loss</t>
  </si>
  <si>
    <t>40786099</t>
  </si>
  <si>
    <t>40786401</t>
  </si>
  <si>
    <t>Pressure Tanks - Isocyanates</t>
  </si>
  <si>
    <t>Methyl Isocyanate: Withdrawal Loss</t>
  </si>
  <si>
    <t>40786499</t>
  </si>
  <si>
    <t>63125042</t>
  </si>
  <si>
    <t>Process Vents: PMM Distillation</t>
  </si>
  <si>
    <t>63125080</t>
  </si>
  <si>
    <t>Process Vents: Captan Unit, Product Storage and Packaging</t>
  </si>
  <si>
    <t>63131001</t>
  </si>
  <si>
    <t>Chlorothalonil Production</t>
  </si>
  <si>
    <t>63131010</t>
  </si>
  <si>
    <t>Process Vents: Chlorothalonil Production</t>
  </si>
  <si>
    <t>63131011</t>
  </si>
  <si>
    <t>Process Vents: IPN Feed Bin</t>
  </si>
  <si>
    <t>63131012</t>
  </si>
  <si>
    <t>Process Vents: IPN Melt Pot</t>
  </si>
  <si>
    <t>63131013</t>
  </si>
  <si>
    <t>Process Vents: Reactor</t>
  </si>
  <si>
    <t>63131014</t>
  </si>
  <si>
    <t>Process Vents: Desublimer</t>
  </si>
  <si>
    <t>63131015</t>
  </si>
  <si>
    <t>Process Vents: Desublimer Feed Tank</t>
  </si>
  <si>
    <t>63131016</t>
  </si>
  <si>
    <t>Process Vents: Converters</t>
  </si>
  <si>
    <t>63131017</t>
  </si>
  <si>
    <t>Process Vents: Blender</t>
  </si>
  <si>
    <t>63131018</t>
  </si>
  <si>
    <t>Process Vents: Product Packaging</t>
  </si>
  <si>
    <t>63131030</t>
  </si>
  <si>
    <t>Process Vents, Chlorine (Cl) Recovery System</t>
  </si>
  <si>
    <t>63131031</t>
  </si>
  <si>
    <t>65140030</t>
  </si>
  <si>
    <t>65145001</t>
  </si>
  <si>
    <t>Uranium Hexafluoride Manufacturing</t>
  </si>
  <si>
    <t>Uranium Hexafluoride Production Direct Fluorination</t>
  </si>
  <si>
    <t>65145010</t>
  </si>
  <si>
    <t>Fluorination Tower</t>
  </si>
  <si>
    <t>65145011</t>
  </si>
  <si>
    <t>Fluorination Tower: Reactor</t>
  </si>
  <si>
    <t>65145020</t>
  </si>
  <si>
    <t>65145021</t>
  </si>
  <si>
    <t>Product Finishing: Cyclone</t>
  </si>
  <si>
    <t>65145022</t>
  </si>
  <si>
    <t>Product Finishing: Filtration</t>
  </si>
  <si>
    <t>65145023</t>
  </si>
  <si>
    <t>Product Finishing: Cold Trap/Condenser</t>
  </si>
  <si>
    <t>65145030</t>
  </si>
  <si>
    <t>End Product Loading and Storage</t>
  </si>
  <si>
    <t>65145031</t>
  </si>
  <si>
    <t>End Product Loading: Cylinder Loading Station</t>
  </si>
  <si>
    <t>65180001</t>
  </si>
  <si>
    <t>63131032</t>
  </si>
  <si>
    <t>Process Vents, Cl Recovery System: HCl Absorber</t>
  </si>
  <si>
    <t>63131033</t>
  </si>
  <si>
    <t>Process Vents, By-product Purification: CCl4 Evaporator</t>
  </si>
  <si>
    <t>63131034</t>
  </si>
  <si>
    <t>Process Vents, Cl Recovery System: Bottom Drumming System</t>
  </si>
  <si>
    <t>63131038</t>
  </si>
  <si>
    <t>Process Vents: CCl4 Collection System</t>
  </si>
  <si>
    <t>63131080</t>
  </si>
  <si>
    <t>Process Vents: End Product Storage</t>
  </si>
  <si>
    <t>63134001</t>
  </si>
  <si>
    <t>Dacthal Production</t>
  </si>
  <si>
    <t>63134010</t>
  </si>
  <si>
    <t>Process Vents: Dacthal Production</t>
  </si>
  <si>
    <t>63134011</t>
  </si>
  <si>
    <t>Process Vents: Photochlorination Reactor</t>
  </si>
  <si>
    <t>63134012</t>
  </si>
  <si>
    <t>Process Vents: Fusion Reactor</t>
  </si>
  <si>
    <t>63134013</t>
  </si>
  <si>
    <t>Process Vents: Thermal Chlorination Reactor</t>
  </si>
  <si>
    <t>63134014</t>
  </si>
  <si>
    <t>Process Vents, Esterification Reaction: Reactors</t>
  </si>
  <si>
    <t>63134015</t>
  </si>
  <si>
    <t>Process Vents: Still Pot Meoh Reflux Drum</t>
  </si>
  <si>
    <t>63134016</t>
  </si>
  <si>
    <t>Process Vents, Separation: Centrifuge</t>
  </si>
  <si>
    <t>63134017</t>
  </si>
  <si>
    <t>Process Vents: Xylol/Stripper Decanter</t>
  </si>
  <si>
    <t>63134018</t>
  </si>
  <si>
    <t>Process Vents: Flash Distillation</t>
  </si>
  <si>
    <t>63134019</t>
  </si>
  <si>
    <t>Process Vents: Organic Fume Scrubber System</t>
  </si>
  <si>
    <t>63134020</t>
  </si>
  <si>
    <t>Process Vents: Dacthal Flaking</t>
  </si>
  <si>
    <t>63134021</t>
  </si>
  <si>
    <t>Process Vents: Dacthal Hold Bin</t>
  </si>
  <si>
    <t>63134022</t>
  </si>
  <si>
    <t>40301076</t>
  </si>
  <si>
    <t>Grade 5 Fuel Oil: Working Loss (Independent Tank Diameter)</t>
  </si>
  <si>
    <t>40301077</t>
  </si>
  <si>
    <t>Grade 4 Fuel Oil: Working Loss (Independent Tank Diameter)</t>
  </si>
  <si>
    <t>40301078</t>
  </si>
  <si>
    <t>Grade 2 Fuel Oil: Working Loss (Independent Tank Diameter)</t>
  </si>
  <si>
    <t>40301079</t>
  </si>
  <si>
    <t>Pump Seals: Heavy Liquid Streams</t>
  </si>
  <si>
    <t>30600819</t>
  </si>
  <si>
    <t>Compressor Seals: Gas Streams</t>
  </si>
  <si>
    <t>30600820</t>
  </si>
  <si>
    <t>Compressor Seals: Heavy Liquid Streams</t>
  </si>
  <si>
    <t>30600821</t>
  </si>
  <si>
    <t>30600822</t>
  </si>
  <si>
    <t>30600901</t>
  </si>
  <si>
    <t>30600902</t>
  </si>
  <si>
    <t>30600903</t>
  </si>
  <si>
    <t>30600904</t>
  </si>
  <si>
    <t>30600905</t>
  </si>
  <si>
    <t>Liquified Petroleum Gas</t>
  </si>
  <si>
    <t>30600906</t>
  </si>
  <si>
    <t>Hydrogen Sulfide</t>
  </si>
  <si>
    <t>30600999</t>
  </si>
  <si>
    <t>30601001</t>
  </si>
  <si>
    <t>Sludge Converter</t>
  </si>
  <si>
    <t>30601011</t>
  </si>
  <si>
    <t>Oil/Sludge Dewatering Unit: General</t>
  </si>
  <si>
    <t>30601101</t>
  </si>
  <si>
    <t>Asphalt Blowing</t>
  </si>
  <si>
    <t>30601201</t>
  </si>
  <si>
    <t>Fluid Coking Units</t>
  </si>
  <si>
    <t>30601301</t>
  </si>
  <si>
    <t>Coke Handling System</t>
  </si>
  <si>
    <t>Storage and Transfer</t>
  </si>
  <si>
    <t>30601401</t>
  </si>
  <si>
    <t>Petroleum Coke Calcining</t>
  </si>
  <si>
    <t>Coke Calciner</t>
  </si>
  <si>
    <t>30601402</t>
  </si>
  <si>
    <t>Delayed Coking</t>
  </si>
  <si>
    <t>30601599</t>
  </si>
  <si>
    <t>Bauxite Burning</t>
  </si>
  <si>
    <t>40301108</t>
  </si>
  <si>
    <t>Gasoline RVP 13/10/7: Withdrawal Loss (250000 Bbl.Tank Size)</t>
  </si>
  <si>
    <t>40301109</t>
  </si>
  <si>
    <t>Crude Oil RVP 5: Standing Loss (67000 Bbl. Tank Size)</t>
  </si>
  <si>
    <t>40301110</t>
  </si>
  <si>
    <t>Crude Oil RVP 5: Standing Loss (250000 Bbl. Tank Size)</t>
  </si>
  <si>
    <t>40301111</t>
  </si>
  <si>
    <t>Jet Naphtha (JP-4): Standing Loss (67000 Bbl. Tank Size)</t>
  </si>
  <si>
    <t>40301112</t>
  </si>
  <si>
    <t>Jet Naphtha (JP-4): Standing Loss (250000 Bbl. Tank Size)</t>
  </si>
  <si>
    <t>40301113</t>
  </si>
  <si>
    <t>Jet Kerosene: Standing Loss (67000 Bbl. Tank Size)</t>
  </si>
  <si>
    <t>40301114</t>
  </si>
  <si>
    <t>Jet Kerosene: Standing Loss (250000 Bbl. Tank Size)</t>
  </si>
  <si>
    <t>40301115</t>
  </si>
  <si>
    <t>Distillate Fuel #2: Standing Loss (67000 Bbl. Tank Size)</t>
  </si>
  <si>
    <t>40301116</t>
  </si>
  <si>
    <t>Distillate Fuel #2: Standing Loss (250000 Bbl. Tank Size)</t>
  </si>
  <si>
    <t>40301117</t>
  </si>
  <si>
    <t>Crude Oil RVP 5: Withdrawal Loss</t>
  </si>
  <si>
    <t>40301118</t>
  </si>
  <si>
    <t>Jet Naphtha (JP-4): Withdrawal Loss</t>
  </si>
  <si>
    <t>40301119</t>
  </si>
  <si>
    <t>Jet Kerosene: Withdrawal Loss</t>
  </si>
  <si>
    <t>40301120</t>
  </si>
  <si>
    <t>Distillate Fuel #2: Withdrawal Loss</t>
  </si>
  <si>
    <t>40301125</t>
  </si>
  <si>
    <t>Grade 6 Fuel Oil: Standing Loss (67000 Bbl. Tank Size)</t>
  </si>
  <si>
    <t>40301126</t>
  </si>
  <si>
    <t>Grade 5 Fuel Oil: Standing Loss (67000 Bbl. Tank Size)</t>
  </si>
  <si>
    <t>40301127</t>
  </si>
  <si>
    <t>Grade 4 Fuel Oil: Standing Loss (67000 Bbl. Tank Size)</t>
  </si>
  <si>
    <t>40301128</t>
  </si>
  <si>
    <t>Grde 2 Fuel Oil: Stand Loss (67000 Bbl Tank Size) ** (Use 4-03-011-15)</t>
  </si>
  <si>
    <t>40301129</t>
  </si>
  <si>
    <t>Grade 1 Fuel Oil: Standing Loss (67000 Bbl. Tank Size)</t>
  </si>
  <si>
    <t>40301130</t>
  </si>
  <si>
    <t>Specify Liquid: Standing Loss - External - Primary Seal</t>
  </si>
  <si>
    <t>40301131</t>
  </si>
  <si>
    <t>Gasoline: Standing Loss - External - Primary Seal</t>
  </si>
  <si>
    <t>40301132</t>
  </si>
  <si>
    <t>Crude Oil: Standing Loss - External - Primary Seal</t>
  </si>
  <si>
    <t>40301133</t>
  </si>
  <si>
    <t>Jet Naphtha (JP-4): Standing Loss - External - Primary Seal</t>
  </si>
  <si>
    <t>40301134</t>
  </si>
  <si>
    <t>Jet Kerosene: Standing Loss - External - Primary Seal</t>
  </si>
  <si>
    <t>40301135</t>
  </si>
  <si>
    <t>Distillate Fuel #2: Standing Loss - External - Primary Seal</t>
  </si>
  <si>
    <t>40301140</t>
  </si>
  <si>
    <t>Specify Liquid: Standing Loss - External - Secondary Seal</t>
  </si>
  <si>
    <t>40301141</t>
  </si>
  <si>
    <t>Gasoline: Standing Loss - External - Secondary Seal</t>
  </si>
  <si>
    <t>40301142</t>
  </si>
  <si>
    <t>Crude Oil: Standing Loss - External - Secondary Seal</t>
  </si>
  <si>
    <t>40301143</t>
  </si>
  <si>
    <t>Jet Naphtha (JP-4): Standing Loss - External - Secondary Seal</t>
  </si>
  <si>
    <t>40301144</t>
  </si>
  <si>
    <t>Jet Kerosene: Standing Loss - External - Secondary Seal</t>
  </si>
  <si>
    <t>40301145</t>
  </si>
  <si>
    <t>Distillate Fuel #2: Standing Loss - External - Secondary Seal</t>
  </si>
  <si>
    <t>40301150</t>
  </si>
  <si>
    <t>Specify Liquid: Standing Loss - Internal</t>
  </si>
  <si>
    <t>40301151</t>
  </si>
  <si>
    <t>Gasoline: Standing Loss - Internal</t>
  </si>
  <si>
    <t>40301152</t>
  </si>
  <si>
    <t>Crude Oil: Standing Loss - Internal</t>
  </si>
  <si>
    <t>40301153</t>
  </si>
  <si>
    <t>Jet Naphtha (JP-4): Standing Loss - Internal</t>
  </si>
  <si>
    <t>Grade 5 Fuel Oil: Withdrawal Loss (Independent Tank Diameter)</t>
  </si>
  <si>
    <t>40301177</t>
  </si>
  <si>
    <t>Grade 4 Fuel Oil: Withdrawal Loss (Independent Tank Diameter)</t>
  </si>
  <si>
    <t>40301178</t>
  </si>
  <si>
    <t>Grade 2 Fuel Oil: Withdrawal Loss (Independent Tank Diameter)</t>
  </si>
  <si>
    <t>40301179</t>
  </si>
  <si>
    <t>Grade 1 Fuel Oil: Withdrawal Loss (Independent Tank Diameter)</t>
  </si>
  <si>
    <t>40301180</t>
  </si>
  <si>
    <t>Gasoline RVP 13: Withdrawal Loss (Independent Tank Diameter)</t>
  </si>
  <si>
    <t>40301181</t>
  </si>
  <si>
    <t>Gasoline RVP 10: Withdrawal Loss (Independent Tank Diameter)</t>
  </si>
  <si>
    <t>40301182</t>
  </si>
  <si>
    <t>Gasoline RVP 7: Withdrawal Loss (Independent Tank Diameter)</t>
  </si>
  <si>
    <t>40301197</t>
  </si>
  <si>
    <t>40301198</t>
  </si>
  <si>
    <t>Specify Liquid: Standing Loss (67000 Bbl. Tank Size)</t>
  </si>
  <si>
    <t>POTW: Gravity Sludge Thickener</t>
  </si>
  <si>
    <t>50100772</t>
  </si>
  <si>
    <t>POTW: DAF Sludge Thickener</t>
  </si>
  <si>
    <t>50100781</t>
  </si>
  <si>
    <t>POTW: Anaerobic Digester</t>
  </si>
  <si>
    <t>50100789</t>
  </si>
  <si>
    <t>Sludge Digester Gas Flare</t>
  </si>
  <si>
    <t>50100791</t>
  </si>
  <si>
    <t>POTW: Belt Filter Press</t>
  </si>
  <si>
    <t>50100792</t>
  </si>
  <si>
    <t>POTW: Sludge Centrifuge</t>
  </si>
  <si>
    <t>50100793</t>
  </si>
  <si>
    <t>POTW: Sludge Drying Bed</t>
  </si>
  <si>
    <t>50100795</t>
  </si>
  <si>
    <t>Sludge Storage Lagoons/Drying Beds</t>
  </si>
  <si>
    <t>50100799</t>
  </si>
  <si>
    <t>50180001</t>
  </si>
  <si>
    <t>50182001</t>
  </si>
  <si>
    <t>50182002</t>
  </si>
  <si>
    <t>50182599</t>
  </si>
  <si>
    <t>50190002</t>
  </si>
  <si>
    <t>Auxillary Fuel/No Emissions</t>
  </si>
  <si>
    <t>50190005</t>
  </si>
  <si>
    <t>50190006</t>
  </si>
  <si>
    <t>50190010</t>
  </si>
  <si>
    <t>50200101</t>
  </si>
  <si>
    <t>Solid Waste Disposal - Commercial/Institutional</t>
  </si>
  <si>
    <t>Incineration</t>
  </si>
  <si>
    <t>Multiple Chamber</t>
  </si>
  <si>
    <t>50200102</t>
  </si>
  <si>
    <t>Single Chamber</t>
  </si>
  <si>
    <t>50200103</t>
  </si>
  <si>
    <t>Controlled Air</t>
  </si>
  <si>
    <t>50200104</t>
  </si>
  <si>
    <t>50200105</t>
  </si>
  <si>
    <t>50200201</t>
  </si>
  <si>
    <t>50200202</t>
  </si>
  <si>
    <t>Refuse</t>
  </si>
  <si>
    <t>50200203</t>
  </si>
  <si>
    <t>Field Crops</t>
  </si>
  <si>
    <t>50200204</t>
  </si>
  <si>
    <t>Process Vents: Bulk, Centrifugal Process</t>
  </si>
  <si>
    <t>64130211</t>
  </si>
  <si>
    <t>64130225</t>
  </si>
  <si>
    <t>64131001</t>
  </si>
  <si>
    <t>Polymethyl Methacrylate Prod - Solution Polymerization</t>
  </si>
  <si>
    <t>Polymethyl Methacrylate Resins: Solvent Process</t>
  </si>
  <si>
    <t>64131010</t>
  </si>
  <si>
    <t>Process Vents: Solvent Process</t>
  </si>
  <si>
    <t>64131011</t>
  </si>
  <si>
    <t>64131015</t>
  </si>
  <si>
    <t>Process Vents: Separation/Filtration</t>
  </si>
  <si>
    <t>64131020</t>
  </si>
  <si>
    <t>64131025</t>
  </si>
  <si>
    <t>Process Vents: Product Filters</t>
  </si>
  <si>
    <t>64131030</t>
  </si>
  <si>
    <t>64132001</t>
  </si>
  <si>
    <t>Polymethyl Methacrylate Prod - Emulsion Polymerization</t>
  </si>
  <si>
    <t>Polymethyl Methacrylate Resins: Emulsion Process</t>
  </si>
  <si>
    <t>64132010</t>
  </si>
  <si>
    <t>Process Vents: Emulsion Process</t>
  </si>
  <si>
    <t>64132011</t>
  </si>
  <si>
    <t>64132020</t>
  </si>
  <si>
    <t>64132025</t>
  </si>
  <si>
    <t>64132030</t>
  </si>
  <si>
    <t>Process Vents: Product Storage</t>
  </si>
  <si>
    <t>64133001</t>
  </si>
  <si>
    <t>Polymethyl Methacrylate Prod - Suspension Polymerization</t>
  </si>
  <si>
    <t>Polymethyl Methacrylate Resins: Suspension Process</t>
  </si>
  <si>
    <t>64133010</t>
  </si>
  <si>
    <t>Process Vents: Suspension Process</t>
  </si>
  <si>
    <t>64133011</t>
  </si>
  <si>
    <t>64133020</t>
  </si>
  <si>
    <t>64133025</t>
  </si>
  <si>
    <t>64133030</t>
  </si>
  <si>
    <t>64180001</t>
  </si>
  <si>
    <t>64182001</t>
  </si>
  <si>
    <t>64182002</t>
  </si>
  <si>
    <t>64182599</t>
  </si>
  <si>
    <t>64420001</t>
  </si>
  <si>
    <t>Cellulose-based Resins</t>
  </si>
  <si>
    <t>Carboxymethylcellulose Production</t>
  </si>
  <si>
    <t>64420010</t>
  </si>
  <si>
    <t>Cellulose Preparation</t>
  </si>
  <si>
    <t>64420011</t>
  </si>
  <si>
    <t>Cellulose Preparation: Sodium Chloroacetate Reagent, Conventional</t>
  </si>
  <si>
    <t>64420012</t>
  </si>
  <si>
    <t>Cellulose Preparation: Chloroacetic Acid Reagent, Conventional</t>
  </si>
  <si>
    <t>64420013</t>
  </si>
  <si>
    <t>Cellulose Preparation: Sodium Chloroacetate Reagent, Aqueous Solution</t>
  </si>
  <si>
    <t>64420014</t>
  </si>
  <si>
    <t>Cellulose Prep: Chloroacetic Acid Reagent, Aqueous Solution Spraying</t>
  </si>
  <si>
    <t>64420015</t>
  </si>
  <si>
    <t>64420016</t>
  </si>
  <si>
    <t>Cellulose Prep: Chloroacetic Acid Reagent, Aqueous Solution Steeping</t>
  </si>
  <si>
    <t>64420020</t>
  </si>
  <si>
    <t>Etherification Reaction</t>
  </si>
  <si>
    <t>64420021</t>
  </si>
  <si>
    <t>Etherification Reaction: Wet Reaction Mass</t>
  </si>
  <si>
    <t>64420022</t>
  </si>
  <si>
    <t>Etherification Reaction: Slurry Process</t>
  </si>
  <si>
    <t>64420030</t>
  </si>
  <si>
    <t>64420031</t>
  </si>
  <si>
    <t>Product Finishing: Mill</t>
  </si>
  <si>
    <t>64420032</t>
  </si>
  <si>
    <t>Product Finishing: Neutralization</t>
  </si>
  <si>
    <t>64420033</t>
  </si>
  <si>
    <t>Product Finishing: Purification/Extraction</t>
  </si>
  <si>
    <t>64420034</t>
  </si>
  <si>
    <t>Product Finishing: Drying</t>
  </si>
  <si>
    <t>64420040</t>
  </si>
  <si>
    <t>64420041</t>
  </si>
  <si>
    <t>End Product Storage: Cyclones</t>
  </si>
  <si>
    <t>64420042</t>
  </si>
  <si>
    <t>End Product Storage: Bins, Containers, Etc.</t>
  </si>
  <si>
    <t>64430001</t>
  </si>
  <si>
    <t>Methyl Cellulose Production, Gaseous Methyl Chloride Process</t>
  </si>
  <si>
    <t>Methyl Cellulose: Gaseous Methyl Chloride Process</t>
  </si>
  <si>
    <t>64430010</t>
  </si>
  <si>
    <t>Process Vents: Gaseous Methyl Chloride Process</t>
  </si>
  <si>
    <t>64430011</t>
  </si>
  <si>
    <t>Process Vents: Methylation Reactor</t>
  </si>
  <si>
    <t>64430012</t>
  </si>
  <si>
    <t>Process Vents: Neutralization</t>
  </si>
  <si>
    <t>64430013</t>
  </si>
  <si>
    <t>Process Vents: Salt Extraction/Washing</t>
  </si>
  <si>
    <t>64430014</t>
  </si>
  <si>
    <t>Process Vents: Drying</t>
  </si>
  <si>
    <t>64430015</t>
  </si>
  <si>
    <t>Process Vents: Acid Treatment</t>
  </si>
  <si>
    <t>64430016</t>
  </si>
  <si>
    <t>Process Vents: Glyoxal Reaction</t>
  </si>
  <si>
    <t>64430017</t>
  </si>
  <si>
    <t>Process Vents: Solvent Recovery</t>
  </si>
  <si>
    <t>64430030</t>
  </si>
  <si>
    <t>64431001</t>
  </si>
  <si>
    <t>Methyl Cellulose Production, Liquid Methyl Chloride Process</t>
  </si>
  <si>
    <t>Methyl Cellulose: Liquid Methyl Chloride Process</t>
  </si>
  <si>
    <t>64431010</t>
  </si>
  <si>
    <t>Process Vents: Liquid Methyl Chloride Process</t>
  </si>
  <si>
    <t>64431011</t>
  </si>
  <si>
    <t>Process Vents: Slurrying Vessel</t>
  </si>
  <si>
    <t>64431012</t>
  </si>
  <si>
    <t>Process Vents: Reactor Vessel/Tube</t>
  </si>
  <si>
    <t>64431013</t>
  </si>
  <si>
    <t>64431014</t>
  </si>
  <si>
    <t>64431015</t>
  </si>
  <si>
    <t>64431016</t>
  </si>
  <si>
    <t>64431017</t>
  </si>
  <si>
    <t>64431030</t>
  </si>
  <si>
    <t>64450001</t>
  </si>
  <si>
    <t>Cellulose Ethers Production</t>
  </si>
  <si>
    <t>64450010</t>
  </si>
  <si>
    <t>Alkalization</t>
  </si>
  <si>
    <t>64450011</t>
  </si>
  <si>
    <t>Alkalization: Sodium Hydroxide Bath</t>
  </si>
  <si>
    <t>64450012</t>
  </si>
  <si>
    <t>Alkalization: NaOH Solution Spray</t>
  </si>
  <si>
    <t>64450013</t>
  </si>
  <si>
    <t>Alkalization: Inert Organic Solvent Impregnation</t>
  </si>
  <si>
    <t>64450014</t>
  </si>
  <si>
    <t>Alkalization: Vessels with Organic Solvent</t>
  </si>
  <si>
    <t>64450020</t>
  </si>
  <si>
    <t>Etherification and Neutralization</t>
  </si>
  <si>
    <t>64450021</t>
  </si>
  <si>
    <t>Solvent Settling Tank: Batch Flow</t>
  </si>
  <si>
    <t>41000126</t>
  </si>
  <si>
    <t>Solvent Settling Tank: Continuous Flow</t>
  </si>
  <si>
    <t>41000130</t>
  </si>
  <si>
    <t>41000131</t>
  </si>
  <si>
    <t>Dryer: Loading/Unloading</t>
  </si>
  <si>
    <t>41000132</t>
  </si>
  <si>
    <t>Dryer: Drying Cycle</t>
  </si>
  <si>
    <t>41000133</t>
  </si>
  <si>
    <t>Dryer: Cool Down Cycle</t>
  </si>
  <si>
    <t>41000140</t>
  </si>
  <si>
    <t>40400153</t>
  </si>
  <si>
    <t>Vapor Control Unit Losses</t>
  </si>
  <si>
    <t>40400154</t>
  </si>
  <si>
    <t>Tank Truck Vapor Leaks</t>
  </si>
  <si>
    <t>40400160</t>
  </si>
  <si>
    <t>Specify Liquid: Standing Loss - Internal Floating Roof w/ Primary Seal</t>
  </si>
  <si>
    <t>Product Purification</t>
  </si>
  <si>
    <t>64450031</t>
  </si>
  <si>
    <t>Purification: Washing, Hot Water</t>
  </si>
  <si>
    <t>64450032</t>
  </si>
  <si>
    <t>Purification: Salt Extraction, Step by Step</t>
  </si>
  <si>
    <t>64450033</t>
  </si>
  <si>
    <t>Purification: Salt Extraction, Continuous</t>
  </si>
  <si>
    <t>64450034</t>
  </si>
  <si>
    <t>Purification: Salt Extraction, Cascade Extraction w/ Organic Solvents</t>
  </si>
  <si>
    <t>64450035</t>
  </si>
  <si>
    <t>Isolation of Purified Products: Centrifuge</t>
  </si>
  <si>
    <t>64450036</t>
  </si>
  <si>
    <t>Isolation of Purified Products: Filtration</t>
  </si>
  <si>
    <t>40400162</t>
  </si>
  <si>
    <t>Gasoline RVP 10: Standing Loss - Int. Floating Roof w/ Primary Seal</t>
  </si>
  <si>
    <t>40400163</t>
  </si>
  <si>
    <t>Gasoline RVP 7: Standing Loss - Internal Floating Roof w/ Primary Seal</t>
  </si>
  <si>
    <t>40400170</t>
  </si>
  <si>
    <t>Specify Liquid: Standing Loss - Int. Floating Roof w/ Secondary Seal</t>
  </si>
  <si>
    <t>40400171</t>
  </si>
  <si>
    <t>Gasoline RVP 13: Standing Loss - Int. Floating Roof w/ Secondary Seal</t>
  </si>
  <si>
    <t>40400172</t>
  </si>
  <si>
    <t>30700590</t>
  </si>
  <si>
    <t>Treated wood storage, creosote</t>
  </si>
  <si>
    <t>30700591</t>
  </si>
  <si>
    <t>Treated wood storage, pentachlorophenol</t>
  </si>
  <si>
    <t>30700592</t>
  </si>
  <si>
    <t>Treated wood storage, other oilborne preservative</t>
  </si>
  <si>
    <t>30700593</t>
  </si>
  <si>
    <t>Treated wood storage, chromated copper arsenate</t>
  </si>
  <si>
    <t>30700594</t>
  </si>
  <si>
    <t>Treated wood storage, other waterborne preservative</t>
  </si>
  <si>
    <t>30700597</t>
  </si>
  <si>
    <t>30700598</t>
  </si>
  <si>
    <t>30700599</t>
  </si>
  <si>
    <t>30700602</t>
  </si>
  <si>
    <t>Particleboard Manufacture</t>
  </si>
  <si>
    <t>Direct Wood-fired Rotary Dryer, Unspecified Pines, &lt;730F Inlet Air</t>
  </si>
  <si>
    <t>30700604</t>
  </si>
  <si>
    <t>Direct Wood-fired Rotary Dryer, Unspecified Pines, &gt;900F Inlet Air</t>
  </si>
  <si>
    <t>30700606</t>
  </si>
  <si>
    <t>Direct Wood-fired Rotary Dryer, Southern Yellow Pine</t>
  </si>
  <si>
    <t>30700610</t>
  </si>
  <si>
    <t>Direct Wood-fired Rotary Dryer, Hardwoods</t>
  </si>
  <si>
    <t>30700611</t>
  </si>
  <si>
    <t>Direct Natural Gas-Fired Rotary Dryer, Unspecified Pines</t>
  </si>
  <si>
    <t>30700621</t>
  </si>
  <si>
    <t>Direct Wood-fired Rotary Final Dryer, Unspecified Pines</t>
  </si>
  <si>
    <t>30700628</t>
  </si>
  <si>
    <t>Direct Wood-fired Rotary Predryer, Douglas Fir</t>
  </si>
  <si>
    <t>30700629</t>
  </si>
  <si>
    <t>Direct Wood-fired Tube Final Dryer, Douglas Fir</t>
  </si>
  <si>
    <t>30700651</t>
  </si>
  <si>
    <t>Batch Hot Press, Urea Formaldehyde Resin</t>
  </si>
  <si>
    <t>30700661</t>
  </si>
  <si>
    <t>Particleboard Board Cooler, Urea-Formaldehyde Resin</t>
  </si>
  <si>
    <t>30700699</t>
  </si>
  <si>
    <t>30700701</t>
  </si>
  <si>
    <t>Plywood Operations</t>
  </si>
  <si>
    <t>General: Not Classified **</t>
  </si>
  <si>
    <t>30700702</t>
  </si>
  <si>
    <t>Sanding Operations</t>
  </si>
  <si>
    <t>30700703</t>
  </si>
  <si>
    <t>Particleboard Drying(See 3-07-006 For More Detailed Particleboard SCC)</t>
  </si>
  <si>
    <t>30700704</t>
  </si>
  <si>
    <t>Waferboard Dryer (See 3-07-010 For More Detailed OSB SCCs)</t>
  </si>
  <si>
    <t>30700705</t>
  </si>
  <si>
    <t>Hardboard: Core Dryer</t>
  </si>
  <si>
    <t>SCC8 - "Coe" to "Core"</t>
  </si>
  <si>
    <t>30700706</t>
  </si>
  <si>
    <t>Hardboard: Predryer</t>
  </si>
  <si>
    <t>30700707</t>
  </si>
  <si>
    <t>Hardboard: Pressing</t>
  </si>
  <si>
    <t>30700708</t>
  </si>
  <si>
    <t>Hardboard: Tempering</t>
  </si>
  <si>
    <t>30700709</t>
  </si>
  <si>
    <t>Hardboard: Bake Oven</t>
  </si>
  <si>
    <t>30700710</t>
  </si>
  <si>
    <t>Sawing</t>
  </si>
  <si>
    <t>30700711</t>
  </si>
  <si>
    <t>Fir: Sapwood: Steam-fired Dryer</t>
  </si>
  <si>
    <t>30700712</t>
  </si>
  <si>
    <t>Fir: Sapwood: Gas-fired Dryer</t>
  </si>
  <si>
    <t>30700713</t>
  </si>
  <si>
    <t>Fir: Heartwood Plywood Veneer Dryer</t>
  </si>
  <si>
    <t>30700714</t>
  </si>
  <si>
    <t>Larch Plywood Veneer Dryer</t>
  </si>
  <si>
    <t>30700715</t>
  </si>
  <si>
    <t>Southern Pine Plywood Veneer Dryer</t>
  </si>
  <si>
    <t>30700716</t>
  </si>
  <si>
    <t>Vacuum Distillation</t>
  </si>
  <si>
    <t>30301028</t>
  </si>
  <si>
    <t>Tetrahedrite Dryer</t>
  </si>
  <si>
    <t>30301029</t>
  </si>
  <si>
    <t>Sinter Machine (Weak Gas)</t>
  </si>
  <si>
    <t>30301030</t>
  </si>
  <si>
    <t>Sinter Storage</t>
  </si>
  <si>
    <t>30301031</t>
  </si>
  <si>
    <t>Speiss Pit</t>
  </si>
  <si>
    <t>30301032</t>
  </si>
  <si>
    <t>30301099</t>
  </si>
  <si>
    <t>30301101</t>
  </si>
  <si>
    <t>Molybdenum</t>
  </si>
  <si>
    <t>Mining: General</t>
  </si>
  <si>
    <t>30301102</t>
  </si>
  <si>
    <t>Milling: General</t>
  </si>
  <si>
    <t>30301199</t>
  </si>
  <si>
    <t>30301201</t>
  </si>
  <si>
    <t>Titanium</t>
  </si>
  <si>
    <t>Chlorination</t>
  </si>
  <si>
    <t>30301202</t>
  </si>
  <si>
    <t>Drying Titanium Sand Ore (Cyclone Exit)</t>
  </si>
  <si>
    <t>30301299</t>
  </si>
  <si>
    <t>30301301</t>
  </si>
  <si>
    <t>Gold</t>
  </si>
  <si>
    <t>30301302</t>
  </si>
  <si>
    <t>Fines Crushing</t>
  </si>
  <si>
    <t>30301401</t>
  </si>
  <si>
    <t>Barium Ore Processing</t>
  </si>
  <si>
    <t>30301402</t>
  </si>
  <si>
    <t>Reduction Kiln</t>
  </si>
  <si>
    <t>30301403</t>
  </si>
  <si>
    <t>Dryers/Calciners</t>
  </si>
  <si>
    <t>30301499</t>
  </si>
  <si>
    <t>30301501</t>
  </si>
  <si>
    <t>Integrated Iron and Steel Manufacturing (See also 3-03-008 &amp; 3-03-009)</t>
  </si>
  <si>
    <t>Integrated Iron and Steel Foundries</t>
  </si>
  <si>
    <t>30301502</t>
  </si>
  <si>
    <t>Sintering: Raw Materials Handling</t>
  </si>
  <si>
    <t>30301503</t>
  </si>
  <si>
    <t>Sintering: Windbox</t>
  </si>
  <si>
    <t>30301504</t>
  </si>
  <si>
    <t>Sintering: Discharge End</t>
  </si>
  <si>
    <t>30301505</t>
  </si>
  <si>
    <t>Sintering: Cooler</t>
  </si>
  <si>
    <t>30301506</t>
  </si>
  <si>
    <t>Sintering: Cold Screen</t>
  </si>
  <si>
    <t>30301510</t>
  </si>
  <si>
    <t>Blast Furnace: Slip</t>
  </si>
  <si>
    <t>30301511</t>
  </si>
  <si>
    <t>Blast Furnace: Charging</t>
  </si>
  <si>
    <t>30301512</t>
  </si>
  <si>
    <t>Softwood Plywood, Veneer Dryer, Direct Natural Gas-Fired, Heated Zones</t>
  </si>
  <si>
    <t>30700753</t>
  </si>
  <si>
    <t>Softwood Plywood, Veneer Dryer, Direct Nat Gas-Fired, Cooling Section</t>
  </si>
  <si>
    <t>30700756</t>
  </si>
  <si>
    <t>Hardwood Plywood, Veneer Dryer, Indirect-heated, Heated Zones</t>
  </si>
  <si>
    <t>30700757</t>
  </si>
  <si>
    <t>Hardwood Plywood, Veneer Dryer, Indirect-heated, Cooling Section</t>
  </si>
  <si>
    <t>30700760</t>
  </si>
  <si>
    <t>Indirect Heated Dryer: Non-specified Pine Species Veneer</t>
  </si>
  <si>
    <t>30700762</t>
  </si>
  <si>
    <t>Softwood Plywood, Veneer Dryer, Indirect-heated, Heated Zones</t>
  </si>
  <si>
    <t>30700763</t>
  </si>
  <si>
    <t>Softwood Plywood, Veneer Dryer, Indirect-heated, Cooling Section</t>
  </si>
  <si>
    <t>30700766</t>
  </si>
  <si>
    <t>Indirect Heated Dryer: Non-specified Fir Species Veneer</t>
  </si>
  <si>
    <t>30700767</t>
  </si>
  <si>
    <t>Indirect Heated Dryer: Douglas Fir Veneer</t>
  </si>
  <si>
    <t>30700769</t>
  </si>
  <si>
    <t>Indirect Heated Dryer: Poplar Veneer</t>
  </si>
  <si>
    <t>30700770</t>
  </si>
  <si>
    <t>HardwdPlywd,Comb'dDustBH:Trim&amp;CoreSaws,Composr,DryHog,Hammermill,Sandr</t>
  </si>
  <si>
    <t>30700789</t>
  </si>
  <si>
    <t>Softwood Plywood, Log Steaming Vat</t>
  </si>
  <si>
    <t>30700790</t>
  </si>
  <si>
    <t>Softwood Plywood, Dry Veneer Trim Chipper</t>
  </si>
  <si>
    <t>30700791</t>
  </si>
  <si>
    <t>Softwood Plywood, Dry Plywood Trim Chippers</t>
  </si>
  <si>
    <t>30700792</t>
  </si>
  <si>
    <t>Softwood Plywood, Sanders and Specialty Saw</t>
  </si>
  <si>
    <t>30700793</t>
  </si>
  <si>
    <t>Softwood Plywood, Saws, Hog, and Sander</t>
  </si>
  <si>
    <t>40500202</t>
  </si>
  <si>
    <t>Ink Thinning Solvent (Kerosene)</t>
  </si>
  <si>
    <t>40500203</t>
  </si>
  <si>
    <t>Ink Thinning Solvents (Mineral Solvents)</t>
  </si>
  <si>
    <t>40500211</t>
  </si>
  <si>
    <t>40500212</t>
  </si>
  <si>
    <t>Printing: Letter Press</t>
  </si>
  <si>
    <t>40500215</t>
  </si>
  <si>
    <t>Letterpress: Cleaning Solution</t>
  </si>
  <si>
    <t>40500301</t>
  </si>
  <si>
    <t>Printing: Flexographic</t>
  </si>
  <si>
    <t>40500302</t>
  </si>
  <si>
    <t>Ink Thinning Solvent (Carbitol)</t>
  </si>
  <si>
    <t>40500303</t>
  </si>
  <si>
    <t>Ink Thinning Solvent (Cellosolve)</t>
  </si>
  <si>
    <t>40500304</t>
  </si>
  <si>
    <t>Ink Thinning Solvent (Ethyl Alcohol)</t>
  </si>
  <si>
    <t>40500305</t>
  </si>
  <si>
    <t>Ink Thinning Solvent (Isopropyl Alcohol)</t>
  </si>
  <si>
    <t>40500306</t>
  </si>
  <si>
    <t>Ink Thinning Solvent (n-Propyl Alcohol)</t>
  </si>
  <si>
    <t>40500307</t>
  </si>
  <si>
    <t>Ink Thinning Solvent (Naphtha)</t>
  </si>
  <si>
    <t>40500311</t>
  </si>
  <si>
    <t>40500312</t>
  </si>
  <si>
    <t>40500314</t>
  </si>
  <si>
    <t>Printing: Flexographic: Propyl Alcohol Cleanup</t>
  </si>
  <si>
    <t>40500315</t>
  </si>
  <si>
    <t>Flexographic: Steam: Water-based</t>
  </si>
  <si>
    <t>40500316</t>
  </si>
  <si>
    <t>40500317</t>
  </si>
  <si>
    <t>40500318</t>
  </si>
  <si>
    <t>Flexographic: Steam: Water-based in Ink</t>
  </si>
  <si>
    <t>40500319</t>
  </si>
  <si>
    <t>Flexographic: Steam: Water-based Ink Storage</t>
  </si>
  <si>
    <t>40500401</t>
  </si>
  <si>
    <t>Lithographic: 2752</t>
  </si>
  <si>
    <t>40500411</t>
  </si>
  <si>
    <t>40500412</t>
  </si>
  <si>
    <t>40500413</t>
  </si>
  <si>
    <t>Lithographic: Isopropyl Alcohol Cleanup</t>
  </si>
  <si>
    <t>40500414</t>
  </si>
  <si>
    <t>64450040</t>
  </si>
  <si>
    <t>Material Recovery</t>
  </si>
  <si>
    <t>64450041</t>
  </si>
  <si>
    <t>Solvent Removal (Prior to Drying)</t>
  </si>
  <si>
    <t>64450042</t>
  </si>
  <si>
    <t>Solvent Recycle: Distillation</t>
  </si>
  <si>
    <t>64450050</t>
  </si>
  <si>
    <t>64450051</t>
  </si>
  <si>
    <t>End Product Finishing: Drying</t>
  </si>
  <si>
    <t>64450052</t>
  </si>
  <si>
    <t>End Product Finishing: Milling and Sifting</t>
  </si>
  <si>
    <t>64450053</t>
  </si>
  <si>
    <t>End Product Finishing: Blending</t>
  </si>
  <si>
    <t>64450060</t>
  </si>
  <si>
    <t>64450061</t>
  </si>
  <si>
    <t>End Product Storage: Packaging</t>
  </si>
  <si>
    <t>64450062</t>
  </si>
  <si>
    <t>End Product Storage: Containers</t>
  </si>
  <si>
    <t>64470001</t>
  </si>
  <si>
    <t>Cellophane Manufacturing</t>
  </si>
  <si>
    <t>64470010</t>
  </si>
  <si>
    <t>Production of Viscose Solution</t>
  </si>
  <si>
    <t>64470011</t>
  </si>
  <si>
    <t>Viscose Solution Production: Mechanical Churn</t>
  </si>
  <si>
    <t>64470012</t>
  </si>
  <si>
    <t>Viscose Solution Production: Mixing Tank</t>
  </si>
  <si>
    <t>64470013</t>
  </si>
  <si>
    <t>Viscose Solution Production: Aging Tank</t>
  </si>
  <si>
    <t>64470020</t>
  </si>
  <si>
    <t>Cellophane Formation</t>
  </si>
  <si>
    <t>64470021</t>
  </si>
  <si>
    <t>Cellophane Formation: Coagulation Bath</t>
  </si>
  <si>
    <t>64470022</t>
  </si>
  <si>
    <t>Cellophane Formation: Acid Removal Water Wash Bath</t>
  </si>
  <si>
    <t>64470023</t>
  </si>
  <si>
    <t>Cellophane Formation: Bleach Bath</t>
  </si>
  <si>
    <t>64470024</t>
  </si>
  <si>
    <t>Cellophane Formation: Wash Tanks (After Bleach Bath)</t>
  </si>
  <si>
    <t>64470025</t>
  </si>
  <si>
    <t>Cellophane Formation: Glycerin Bath</t>
  </si>
  <si>
    <t>64470026</t>
  </si>
  <si>
    <t>Cellophane Formation: Drying/Dryer</t>
  </si>
  <si>
    <t>64470040</t>
  </si>
  <si>
    <t>64480001</t>
  </si>
  <si>
    <t>64482001</t>
  </si>
  <si>
    <t>64482002</t>
  </si>
  <si>
    <t>64482599</t>
  </si>
  <si>
    <t>64520001</t>
  </si>
  <si>
    <t>Miscellaneous Resins</t>
  </si>
  <si>
    <t>Alkyd Resin Production, Solvent Process</t>
  </si>
  <si>
    <t>Alkyd Production: Solvent Process</t>
  </si>
  <si>
    <t>64520010</t>
  </si>
  <si>
    <t>Polymerization Reaction</t>
  </si>
  <si>
    <t>64520011</t>
  </si>
  <si>
    <t>Polymerization Reaction: Kettle</t>
  </si>
  <si>
    <t>64520020</t>
  </si>
  <si>
    <t>64520021</t>
  </si>
  <si>
    <t>Product Finishing: Thinning Vessels</t>
  </si>
  <si>
    <t>64520022</t>
  </si>
  <si>
    <t>Product Finishing: Filter</t>
  </si>
  <si>
    <t>64520023</t>
  </si>
  <si>
    <t>Product Finishing: Intermediate Storage</t>
  </si>
  <si>
    <t>64520030</t>
  </si>
  <si>
    <t>64520031</t>
  </si>
  <si>
    <t>Solvent Recovery: Decanter</t>
  </si>
  <si>
    <t>64520032</t>
  </si>
  <si>
    <t>Solvent Recovery: Water Tank</t>
  </si>
  <si>
    <t>64520040</t>
  </si>
  <si>
    <t>64520041</t>
  </si>
  <si>
    <t>End Product Storage: Drum and Bulk Loading</t>
  </si>
  <si>
    <t>64521001</t>
  </si>
  <si>
    <t>Alkyd Resin Production, Fusion Process</t>
  </si>
  <si>
    <t>Alkyd Production: Fusion Process</t>
  </si>
  <si>
    <t>64521010</t>
  </si>
  <si>
    <t>64521011</t>
  </si>
  <si>
    <t>64521020</t>
  </si>
  <si>
    <t>64521021</t>
  </si>
  <si>
    <t>64521022</t>
  </si>
  <si>
    <t>64521023</t>
  </si>
  <si>
    <t>64521040</t>
  </si>
  <si>
    <t>64521041</t>
  </si>
  <si>
    <t>64580001</t>
  </si>
  <si>
    <t>64582001</t>
  </si>
  <si>
    <t>64582002</t>
  </si>
  <si>
    <t>64582501</t>
  </si>
  <si>
    <t>Solvent Recovery, Water Tank</t>
  </si>
  <si>
    <t>64582502</t>
  </si>
  <si>
    <t>Solvent Recovery, Fume Scrubber</t>
  </si>
  <si>
    <t>64582599</t>
  </si>
  <si>
    <t>64610001</t>
  </si>
  <si>
    <t>40600136</t>
  </si>
  <si>
    <t>Gasoline: Splash Loading (Normal Service)</t>
  </si>
  <si>
    <t>40600137</t>
  </si>
  <si>
    <t>Crude Oil: Splash Loading (Normal Service)</t>
  </si>
  <si>
    <t>40600138</t>
  </si>
  <si>
    <t>Jet Naphtha: Splash Loading (Normal Service)</t>
  </si>
  <si>
    <t>40600139</t>
  </si>
  <si>
    <t>Kerosene: Splash Loading (Normal Service)</t>
  </si>
  <si>
    <t>40600140</t>
  </si>
  <si>
    <t>Distillate Oil: Splash Loading (Normal Service)</t>
  </si>
  <si>
    <t>40600141</t>
  </si>
  <si>
    <t>Gasoline: Submerged Loading (Balanced Service)</t>
  </si>
  <si>
    <t>40600142</t>
  </si>
  <si>
    <t>Crude Oil: Submerged Loading (Balanced Service)</t>
  </si>
  <si>
    <t>40600143</t>
  </si>
  <si>
    <t>Jet Naphtha: Submerged Loading (Balanced Service)</t>
  </si>
  <si>
    <t>40600144</t>
  </si>
  <si>
    <t>Gasoline: Splash Loading (Balanced Service)</t>
  </si>
  <si>
    <t>40600145</t>
  </si>
  <si>
    <t>Crude Oil: Splash Loading (Balanced Service)</t>
  </si>
  <si>
    <t>40600146</t>
  </si>
  <si>
    <t>Jet Naphtha: Splash Loading (Balanced Service)</t>
  </si>
  <si>
    <t>40600147</t>
  </si>
  <si>
    <t>Gasoline: Submerged Loading (Clean Tanks)</t>
  </si>
  <si>
    <t>40600148</t>
  </si>
  <si>
    <t>Crude Oil: Submerged Loading (Clean Tanks)</t>
  </si>
  <si>
    <t>40600149</t>
  </si>
  <si>
    <t>Jet Naphtha: Submerged Loading (Clean Tanks)</t>
  </si>
  <si>
    <t>40600160</t>
  </si>
  <si>
    <t>Kerosene: Submerged Loading (Clean Tanks)</t>
  </si>
  <si>
    <t>40600161</t>
  </si>
  <si>
    <t>Distillate Oil: Submerged Loading (Clean Tanks)</t>
  </si>
  <si>
    <t>40600162</t>
  </si>
  <si>
    <t>Gasoline: Loaded with Fuel (Transit Losses)</t>
  </si>
  <si>
    <t>40600163</t>
  </si>
  <si>
    <t>Gasoline: Return with Vapor (Transit Losses)</t>
  </si>
  <si>
    <t>40600164</t>
  </si>
  <si>
    <t>Crude Oil: Loaded with Product</t>
  </si>
  <si>
    <t>40600165</t>
  </si>
  <si>
    <t>Crude Oil: Loaded with Vapor</t>
  </si>
  <si>
    <t>40600166</t>
  </si>
  <si>
    <t>Log chipper, hardwood</t>
  </si>
  <si>
    <t>30701484</t>
  </si>
  <si>
    <t>Humidification kiln, indirect heated</t>
  </si>
  <si>
    <t>30701440</t>
  </si>
  <si>
    <t>Hot press, PF resin</t>
  </si>
  <si>
    <t>30701442</t>
  </si>
  <si>
    <t>Hot press, linseed oil binder</t>
  </si>
  <si>
    <t>30701480</t>
  </si>
  <si>
    <t>30701482</t>
  </si>
  <si>
    <t>30302406</t>
  </si>
  <si>
    <t>Secondary Crushing: High Moisture Ore</t>
  </si>
  <si>
    <t>30302407</t>
  </si>
  <si>
    <t>Tertiary Crushing: High Moisture Ore</t>
  </si>
  <si>
    <t>30302408</t>
  </si>
  <si>
    <t>Material Handling: High Moisture Ore</t>
  </si>
  <si>
    <t>30302409</t>
  </si>
  <si>
    <t>Dry Grinding with Air Conveying</t>
  </si>
  <si>
    <t>30302410</t>
  </si>
  <si>
    <t>Dry Grinding without Air Conveying</t>
  </si>
  <si>
    <t>30302411</t>
  </si>
  <si>
    <t>Ore Drying</t>
  </si>
  <si>
    <t>30303002</t>
  </si>
  <si>
    <t>Zinc Production</t>
  </si>
  <si>
    <t>30303003</t>
  </si>
  <si>
    <t>Sinter Strand</t>
  </si>
  <si>
    <t>30303005</t>
  </si>
  <si>
    <t>Vertical Retort/Electrothermal Furnace</t>
  </si>
  <si>
    <t>30303006</t>
  </si>
  <si>
    <t>Electrolytic Processor</t>
  </si>
  <si>
    <t>30303007</t>
  </si>
  <si>
    <t>Flash Roaster</t>
  </si>
  <si>
    <t>30303008</t>
  </si>
  <si>
    <t>Fluid Bed Roaster</t>
  </si>
  <si>
    <t>30303009</t>
  </si>
  <si>
    <t>Raw Material Handling and Transfer</t>
  </si>
  <si>
    <t>30303010</t>
  </si>
  <si>
    <t>General/Compound Unknown **</t>
  </si>
  <si>
    <t>30105101</t>
  </si>
  <si>
    <t>Animal Adhesives</t>
  </si>
  <si>
    <t>30105105</t>
  </si>
  <si>
    <t>Raw Materials Grinding</t>
  </si>
  <si>
    <t>30105108</t>
  </si>
  <si>
    <t>30105110</t>
  </si>
  <si>
    <t>Lining/Plumping</t>
  </si>
  <si>
    <t>30105112</t>
  </si>
  <si>
    <t>Washing</t>
  </si>
  <si>
    <t>30105114</t>
  </si>
  <si>
    <t>Cooking</t>
  </si>
  <si>
    <t>30105116</t>
  </si>
  <si>
    <t>Hot Water Extractions</t>
  </si>
  <si>
    <t>30105118</t>
  </si>
  <si>
    <t>Filtering/Centrifuging</t>
  </si>
  <si>
    <t>30105120</t>
  </si>
  <si>
    <t>Evaporation</t>
  </si>
  <si>
    <t>30105122</t>
  </si>
  <si>
    <t>Chilling</t>
  </si>
  <si>
    <t>30105124</t>
  </si>
  <si>
    <t>30105130</t>
  </si>
  <si>
    <t>LSL, conveyor, indirect heated, hardwood</t>
  </si>
  <si>
    <t>30701650</t>
  </si>
  <si>
    <t>LSL, press, MDI resin</t>
  </si>
  <si>
    <t>30701660</t>
  </si>
  <si>
    <t>LSL, Sander</t>
  </si>
  <si>
    <t>30701661</t>
  </si>
  <si>
    <t>LSL, Saw</t>
  </si>
  <si>
    <t>30702001</t>
  </si>
  <si>
    <t>Furniture Manufacture</t>
  </si>
  <si>
    <t>Rough-end</t>
  </si>
  <si>
    <t>30702002</t>
  </si>
  <si>
    <t>Machine Room</t>
  </si>
  <si>
    <t>30702003</t>
  </si>
  <si>
    <t>Sanding</t>
  </si>
  <si>
    <t>Sinter Breaking and Cooling</t>
  </si>
  <si>
    <t>30303011</t>
  </si>
  <si>
    <t>Zinc Casting</t>
  </si>
  <si>
    <t>30303012</t>
  </si>
  <si>
    <t>30303013</t>
  </si>
  <si>
    <t>Suspension Roaster</t>
  </si>
  <si>
    <t>30303014</t>
  </si>
  <si>
    <t>Crushing/Screening</t>
  </si>
  <si>
    <t>30303015</t>
  </si>
  <si>
    <t>Zinc Melting</t>
  </si>
  <si>
    <t>30303016</t>
  </si>
  <si>
    <t>Alloying</t>
  </si>
  <si>
    <t>30303017</t>
  </si>
  <si>
    <t>30303018</t>
  </si>
  <si>
    <t>Purification</t>
  </si>
  <si>
    <t>30303019</t>
  </si>
  <si>
    <t>Sinter Plant Wind Box</t>
  </si>
  <si>
    <t>30303020</t>
  </si>
  <si>
    <t>Sinter Plant Discharge and Screens</t>
  </si>
  <si>
    <t>30303021</t>
  </si>
  <si>
    <t>Retort Furnace</t>
  </si>
  <si>
    <t>30303022</t>
  </si>
  <si>
    <t>Flue Dust Handling</t>
  </si>
  <si>
    <t>30303023</t>
  </si>
  <si>
    <t>Dross Handling</t>
  </si>
  <si>
    <t>30303024</t>
  </si>
  <si>
    <t>30303025</t>
  </si>
  <si>
    <t>Sinter Plant, Wind Box: Fugitive Emissions</t>
  </si>
  <si>
    <t>30303026</t>
  </si>
  <si>
    <t>Sinter Plant, Discharge Screens: Fugitive Emissions</t>
  </si>
  <si>
    <t>30303027</t>
  </si>
  <si>
    <t>Retort Building: Fugitive Emissions</t>
  </si>
  <si>
    <t>30303028</t>
  </si>
  <si>
    <t>Casting: Fugitive Emissions</t>
  </si>
  <si>
    <t>30303029</t>
  </si>
  <si>
    <t>Electric Retort</t>
  </si>
  <si>
    <t>30303099</t>
  </si>
  <si>
    <t>30303101</t>
  </si>
  <si>
    <t>Leadbearing Ore Crushing and Grinding</t>
  </si>
  <si>
    <t>Lead Ore w/ 5.1% Lead Content</t>
  </si>
  <si>
    <t>30303102</t>
  </si>
  <si>
    <t>Zinc Ore w/ 0.2% Lead Content</t>
  </si>
  <si>
    <t>30303103</t>
  </si>
  <si>
    <t>Copper Ore w/ 0.2% Lead Content</t>
  </si>
  <si>
    <t>30303104</t>
  </si>
  <si>
    <t>Lead-Zinc Ore w/ 2% Lead Content</t>
  </si>
  <si>
    <t>30303105</t>
  </si>
  <si>
    <t>Copper-Lead Ore w/ 2% Lead Content</t>
  </si>
  <si>
    <t>30303106</t>
  </si>
  <si>
    <t>Copper-Zinc Ore w/ 0.2% Lead Content</t>
  </si>
  <si>
    <t>30303107</t>
  </si>
  <si>
    <t>Copper-Lead-Zinc w/ 2% Lead Content</t>
  </si>
  <si>
    <t>30304001</t>
  </si>
  <si>
    <t>Alumina Processing - Bayer Process</t>
  </si>
  <si>
    <t>Bayer Process</t>
  </si>
  <si>
    <t>30304010</t>
  </si>
  <si>
    <t>Ore Crushing/Grinding</t>
  </si>
  <si>
    <t>30304011</t>
  </si>
  <si>
    <t>Mixer</t>
  </si>
  <si>
    <t>30304012</t>
  </si>
  <si>
    <t>Digester</t>
  </si>
  <si>
    <t>30304013</t>
  </si>
  <si>
    <t>Filter/Wash</t>
  </si>
  <si>
    <t>30304014</t>
  </si>
  <si>
    <t>Hydrolization/Cooling</t>
  </si>
  <si>
    <t>30304015</t>
  </si>
  <si>
    <t>40600630</t>
  </si>
  <si>
    <t>40600651</t>
  </si>
  <si>
    <t>Diesel: Vapor Loss w/o Controls</t>
  </si>
  <si>
    <t>40600701</t>
  </si>
  <si>
    <t>Consumer (Corporate) Fleet Refueling - Stage I</t>
  </si>
  <si>
    <t>40600702</t>
  </si>
  <si>
    <t>40600706</t>
  </si>
  <si>
    <t>40600707</t>
  </si>
  <si>
    <t>40688801</t>
  </si>
  <si>
    <t>40688802</t>
  </si>
  <si>
    <t>40688803</t>
  </si>
  <si>
    <t>40688804</t>
  </si>
  <si>
    <t>40688805</t>
  </si>
  <si>
    <t>40700401</t>
  </si>
  <si>
    <t>Fixed Roof Tanks - Acid Anhydrides</t>
  </si>
  <si>
    <t>Acetic Anhydrides: Breathing Loss</t>
  </si>
  <si>
    <t>40700402</t>
  </si>
  <si>
    <t>Acetic Anhydrides: Working Loss</t>
  </si>
  <si>
    <t>40700403</t>
  </si>
  <si>
    <t>Maleic Anhydride: Breathing Loss</t>
  </si>
  <si>
    <t>40700404</t>
  </si>
  <si>
    <t>Maleic Anhydride: Working Loss</t>
  </si>
  <si>
    <t>40700405</t>
  </si>
  <si>
    <t>Phthalic Anhydride: Breathing Loss</t>
  </si>
  <si>
    <t>40700406</t>
  </si>
  <si>
    <t>Phthalic Anhydride: Working Loss</t>
  </si>
  <si>
    <t>40700497</t>
  </si>
  <si>
    <t>Specify Anhydride: Breathing Loss</t>
  </si>
  <si>
    <t>40700498</t>
  </si>
  <si>
    <t>Specify Anhydride: Working Loss</t>
  </si>
  <si>
    <t>40700801</t>
  </si>
  <si>
    <t>Fixed Roof Tanks - Alcohols</t>
  </si>
  <si>
    <t>N-Butyl Alcohol: Breathing Loss</t>
  </si>
  <si>
    <t>40700802</t>
  </si>
  <si>
    <t>N-Butyl Alcohol: Working Loss</t>
  </si>
  <si>
    <t>40700803</t>
  </si>
  <si>
    <t>Sec-Butyl Alcohol: Breathing Loss</t>
  </si>
  <si>
    <t>40700804</t>
  </si>
  <si>
    <t>Sec-Butyl Alcohol: Working Loss</t>
  </si>
  <si>
    <t>40700805</t>
  </si>
  <si>
    <t>Tert-Butyl Alcohol: Breathing Loss</t>
  </si>
  <si>
    <t>40700806</t>
  </si>
  <si>
    <t>Tert-Butyl Alcohol: Working Loss</t>
  </si>
  <si>
    <t>40700807</t>
  </si>
  <si>
    <t>Cyclohexanol: Breathing Loss</t>
  </si>
  <si>
    <t>40700808</t>
  </si>
  <si>
    <t>Cyclohexanol: Working Loss</t>
  </si>
  <si>
    <t>40700809</t>
  </si>
  <si>
    <t>Ethyl Alcohol: Breathing Loss</t>
  </si>
  <si>
    <t>40700810</t>
  </si>
  <si>
    <t>Ethyl Alcohol: Working Loss</t>
  </si>
  <si>
    <t>40700811</t>
  </si>
  <si>
    <t>Isobutyl Alcohol: Breathing Loss</t>
  </si>
  <si>
    <t>40700812</t>
  </si>
  <si>
    <t>Isobutyl Alcohol: Working Loss</t>
  </si>
  <si>
    <t>Wastes</t>
  </si>
  <si>
    <t>50410641</t>
  </si>
  <si>
    <t>Wastes: Hold Tanks</t>
  </si>
  <si>
    <t>50410642</t>
  </si>
  <si>
    <t>Wastes: Separator</t>
  </si>
  <si>
    <t>50410643</t>
  </si>
  <si>
    <t>Wastes: Sludge Concentrator</t>
  </si>
  <si>
    <t>50410644</t>
  </si>
  <si>
    <t>Wastes: Waste Piles</t>
  </si>
  <si>
    <t>50410645</t>
  </si>
  <si>
    <t>Wastes: Containers</t>
  </si>
  <si>
    <t>50410710</t>
  </si>
  <si>
    <t>Biological Treatment</t>
  </si>
  <si>
    <t>Biooxidation</t>
  </si>
  <si>
    <t>50410711</t>
  </si>
  <si>
    <t>Biooxidation: Microbial Aerobic, Bioattachment</t>
  </si>
  <si>
    <t>50410712</t>
  </si>
  <si>
    <t>Biooxidation: Microbial Aerobic, Biosolubilization</t>
  </si>
  <si>
    <t>50410720</t>
  </si>
  <si>
    <t>Anaerobic Biodegradation</t>
  </si>
  <si>
    <t>50410721</t>
  </si>
  <si>
    <t>Anaerobic Biodegradation: Digester</t>
  </si>
  <si>
    <t>50410722</t>
  </si>
  <si>
    <t>Anaerobic Biodegradation: Activated Sludge System</t>
  </si>
  <si>
    <t>50410723</t>
  </si>
  <si>
    <t>Anaerobic Biodegradation: Fixed Film Reactors</t>
  </si>
  <si>
    <t>50410724</t>
  </si>
  <si>
    <t>Anaerobic Biodegradation: Anaerobic Rotating Biological Contactors</t>
  </si>
  <si>
    <t>50410725</t>
  </si>
  <si>
    <t>Anaerobic Biodegradation: Fluidized Bed Bioreactors</t>
  </si>
  <si>
    <t>50410726</t>
  </si>
  <si>
    <t>Maleic Anhydride Copolymers Production - Solution Polymerization</t>
  </si>
  <si>
    <t>Maleic Anhydride Copolymer Production - Solution Polymerization</t>
  </si>
  <si>
    <t>64821010</t>
  </si>
  <si>
    <t>Process Vents: Solution Process</t>
  </si>
  <si>
    <t>64822001</t>
  </si>
  <si>
    <t>Maleic Anhydride Copolymers Production - Emulsion Polymerization</t>
  </si>
  <si>
    <t>Maleic Anhydride Copolymer Production - Emulsion Polymerization</t>
  </si>
  <si>
    <t>64822010</t>
  </si>
  <si>
    <t>64823001</t>
  </si>
  <si>
    <t>Maleic Anhydride Copolymers Production - Photoinitiation Polymeriz'n</t>
  </si>
  <si>
    <t>Maleic Anhydride Copolymer Production - Photoinitiation Polymerization</t>
  </si>
  <si>
    <t>64823010</t>
  </si>
  <si>
    <t>Process Vents: Photoinitiation Process</t>
  </si>
  <si>
    <t>64824001</t>
  </si>
  <si>
    <t>Maleic Anhydride Copolymers Production - Actinic Radiation Polymeriz'n</t>
  </si>
  <si>
    <t>Maleic Anhydride Copolymer Production - Actinic Radiation</t>
  </si>
  <si>
    <t>64824010</t>
  </si>
  <si>
    <t>Process Vents: Actinic Radiation</t>
  </si>
  <si>
    <t>64880001</t>
  </si>
  <si>
    <t>64882001</t>
  </si>
  <si>
    <t>64882002</t>
  </si>
  <si>
    <t>64882599</t>
  </si>
  <si>
    <t>64920001</t>
  </si>
  <si>
    <t>Fibers Production Processes</t>
  </si>
  <si>
    <t>Rayon Fiber Production</t>
  </si>
  <si>
    <t>Rayon Production</t>
  </si>
  <si>
    <t>64920010</t>
  </si>
  <si>
    <t>64920011</t>
  </si>
  <si>
    <t>64920012</t>
  </si>
  <si>
    <t>64920013</t>
  </si>
  <si>
    <t>64920020</t>
  </si>
  <si>
    <t>Filament Formation</t>
  </si>
  <si>
    <t>64920021</t>
  </si>
  <si>
    <t>Filament Formation: Spinning Machine</t>
  </si>
  <si>
    <t>64920022</t>
  </si>
  <si>
    <t>Filament Formation: Godet Wheels</t>
  </si>
  <si>
    <t>64920030</t>
  </si>
  <si>
    <t>Fiber Finishing</t>
  </si>
  <si>
    <t>64920031</t>
  </si>
  <si>
    <t>Fiber Finishing: Cutter</t>
  </si>
  <si>
    <t>64920032</t>
  </si>
  <si>
    <t>Fiber Finishing: Desulfur</t>
  </si>
  <si>
    <t>64920033</t>
  </si>
  <si>
    <t>Fiber Finishing: Bleach</t>
  </si>
  <si>
    <t>64920034</t>
  </si>
  <si>
    <t>Fiber Finishing: Wash</t>
  </si>
  <si>
    <t>64930001</t>
  </si>
  <si>
    <t>Spandex Fiber Production, Dry Spun Process</t>
  </si>
  <si>
    <t>Spandex: Dry Spun</t>
  </si>
  <si>
    <t>64930010</t>
  </si>
  <si>
    <t>40703602</t>
  </si>
  <si>
    <t>Benzene: Working Loss</t>
  </si>
  <si>
    <t>40703603</t>
  </si>
  <si>
    <t>Cresol: Breathing Loss</t>
  </si>
  <si>
    <t>40703604</t>
  </si>
  <si>
    <t>Cresol: Working Loss</t>
  </si>
  <si>
    <t>40703605</t>
  </si>
  <si>
    <t>Hexamine: Breathing Loss</t>
  </si>
  <si>
    <t>40703210</t>
  </si>
  <si>
    <t>Hexamine: Working Loss</t>
  </si>
  <si>
    <t>40703211</t>
  </si>
  <si>
    <t>Ethylenediamine: Breathing Loss</t>
  </si>
  <si>
    <t>40703212</t>
  </si>
  <si>
    <t>Ethylenediamine: Working Loss</t>
  </si>
  <si>
    <t>40703297</t>
  </si>
  <si>
    <t>Specify Amine: Breathing Loss</t>
  </si>
  <si>
    <t>40703298</t>
  </si>
  <si>
    <t>Specify Amine: Working Loss</t>
  </si>
  <si>
    <t>40703601</t>
  </si>
  <si>
    <t>Fixed Roof Tanks - Aromatics</t>
  </si>
  <si>
    <t>Benzene: Breathing Loss</t>
  </si>
  <si>
    <t>30901048</t>
  </si>
  <si>
    <t>Copper (general) - Electroplating Tank 1000 amp-hr current applied</t>
  </si>
  <si>
    <t>30901052</t>
  </si>
  <si>
    <t>Cadmium (cyanide) - Electroplating Tank 1000 amp-hr current applied</t>
  </si>
  <si>
    <t>30901054</t>
  </si>
  <si>
    <t>Cadmium (acid fluoborate) - Electroplating Tank 1000 amp-hr current</t>
  </si>
  <si>
    <t>30901058</t>
  </si>
  <si>
    <t>Cadmium (general) - Electroplating Tank 1000 amp-hr current applied</t>
  </si>
  <si>
    <t>30901061</t>
  </si>
  <si>
    <t>Nickel (all chloride) - Electroplating Tank 1000 amp-hr current appli</t>
  </si>
  <si>
    <t>30901063</t>
  </si>
  <si>
    <t>Nickel (chloride sulfate) - Electroplating Tank 1000 amp-hr current</t>
  </si>
  <si>
    <t>30901065</t>
  </si>
  <si>
    <t>Nickel (sulfamate or watts) - Electroplating Tank 1000 amp-hr current</t>
  </si>
  <si>
    <t>30901067</t>
  </si>
  <si>
    <t>Nickel (non-chloride) - Electroplating Tank 1000 amp-hr current appli</t>
  </si>
  <si>
    <t>30901068</t>
  </si>
  <si>
    <t>Nickel (general) - Electroplating Tank</t>
  </si>
  <si>
    <t>30901078</t>
  </si>
  <si>
    <t>Zinc (general) - Electroplating Tank</t>
  </si>
  <si>
    <t>30901097</t>
  </si>
  <si>
    <t>30901098</t>
  </si>
  <si>
    <t>30901099</t>
  </si>
  <si>
    <t>30901101</t>
  </si>
  <si>
    <t>Conversion Coating of Metal Products</t>
  </si>
  <si>
    <t>Alkaline Cleaning Bath</t>
  </si>
  <si>
    <t>30901102</t>
  </si>
  <si>
    <t>Acid Cleaning Bath (Pickling)</t>
  </si>
  <si>
    <t>30901103</t>
  </si>
  <si>
    <t>Anodizing Kettle</t>
  </si>
  <si>
    <t>30901104</t>
  </si>
  <si>
    <t>Rinsing/Finishing</t>
  </si>
  <si>
    <t>30901199</t>
  </si>
  <si>
    <t>30901201</t>
  </si>
  <si>
    <t>Precious Metals Recovery</t>
  </si>
  <si>
    <t>Reclamation Furnace</t>
  </si>
  <si>
    <t>30901202</t>
  </si>
  <si>
    <t>30901203</t>
  </si>
  <si>
    <t>30901204</t>
  </si>
  <si>
    <t>30901205</t>
  </si>
  <si>
    <t>30901501</t>
  </si>
  <si>
    <t>Chemical Milling of Metal Products</t>
  </si>
  <si>
    <t>Milling Tank</t>
  </si>
  <si>
    <t>30901601</t>
  </si>
  <si>
    <t>Metal Pipe Coating of Metal Parts</t>
  </si>
  <si>
    <t>Asphalt Dipping</t>
  </si>
  <si>
    <t>30901602</t>
  </si>
  <si>
    <t>Pipe Spinning</t>
  </si>
  <si>
    <t>30901603</t>
  </si>
  <si>
    <t>Pipe Wrapping</t>
  </si>
  <si>
    <t>30901604</t>
  </si>
  <si>
    <t>Coal Tar/Asphalt Melting Kettle</t>
  </si>
  <si>
    <t>30901605</t>
  </si>
  <si>
    <t>30901606</t>
  </si>
  <si>
    <t>30901607</t>
  </si>
  <si>
    <t>30901610</t>
  </si>
  <si>
    <t>Raw Material Storage: Asphalt</t>
  </si>
  <si>
    <t>30901611</t>
  </si>
  <si>
    <t>Raw Material Storage: Coal Tar</t>
  </si>
  <si>
    <t>30901699</t>
  </si>
  <si>
    <t>30902099</t>
  </si>
  <si>
    <t>30902501</t>
  </si>
  <si>
    <t>Drum Cleaning/Reclamation</t>
  </si>
  <si>
    <t>Drum Burning Furnace</t>
  </si>
  <si>
    <t>30903004</t>
  </si>
  <si>
    <t>Machining Operations</t>
  </si>
  <si>
    <t>Specify Material**</t>
  </si>
  <si>
    <t>30903005</t>
  </si>
  <si>
    <t>Sawing: Specify Material in Comments</t>
  </si>
  <si>
    <t>30903006</t>
  </si>
  <si>
    <t>Honing: Specify Material in Comments</t>
  </si>
  <si>
    <t>30903007</t>
  </si>
  <si>
    <t>Lubrication: Specify Material</t>
  </si>
  <si>
    <t>30903008</t>
  </si>
  <si>
    <t>Plasma Torch</t>
  </si>
  <si>
    <t>30903010</t>
  </si>
  <si>
    <t>Stamping and Drawing (Auto Body Parts)</t>
  </si>
  <si>
    <t>30903099</t>
  </si>
  <si>
    <t>30903901</t>
  </si>
  <si>
    <t>Powder Metallurgy Part Manufacturing (NAICS 332117)</t>
  </si>
  <si>
    <t>Electric Sinter Oven Vents</t>
  </si>
  <si>
    <t>30903902</t>
  </si>
  <si>
    <t>Electric Sinter Oven Gas Burners</t>
  </si>
  <si>
    <t>30903951</t>
  </si>
  <si>
    <t>Application of Coatings to Sintered Parts</t>
  </si>
  <si>
    <t>30904001</t>
  </si>
  <si>
    <t>Metal Deposition Processes</t>
  </si>
  <si>
    <t>Metallizing: Wire Atomization and Spraying</t>
  </si>
  <si>
    <t>30904010</t>
  </si>
  <si>
    <t>Thermal Spraying of Powdered Metal</t>
  </si>
  <si>
    <t>30904020</t>
  </si>
  <si>
    <t>Plasma Arc Spraying of Powdered Metal</t>
  </si>
  <si>
    <t>30904030</t>
  </si>
  <si>
    <t>Tinning: Batch Process</t>
  </si>
  <si>
    <t>30904100</t>
  </si>
  <si>
    <t>Resistance Welding</t>
  </si>
  <si>
    <t>30904200</t>
  </si>
  <si>
    <t>Brazing</t>
  </si>
  <si>
    <t>30904300</t>
  </si>
  <si>
    <t>Soldering</t>
  </si>
  <si>
    <t>30904400</t>
  </si>
  <si>
    <t>Oxyfuel Welding</t>
  </si>
  <si>
    <t>30904500</t>
  </si>
  <si>
    <t>Thermal Spraying</t>
  </si>
  <si>
    <t>30904600</t>
  </si>
  <si>
    <t>Oxyfuel Cutting</t>
  </si>
  <si>
    <t>30904700</t>
  </si>
  <si>
    <t>Arc Cutting</t>
  </si>
  <si>
    <t>30905000</t>
  </si>
  <si>
    <t>Arc Welding: General: Consummable and Non-consummable Electrode</t>
  </si>
  <si>
    <t>Consumable and Non-consumable Electrode</t>
  </si>
  <si>
    <t>30905100</t>
  </si>
  <si>
    <t>Shielded Metal Arc Welding (SMAW)</t>
  </si>
  <si>
    <t>30905104</t>
  </si>
  <si>
    <t>14Mn-4Cr Electrode</t>
  </si>
  <si>
    <t>30905108</t>
  </si>
  <si>
    <t>E11018 Electrode</t>
  </si>
  <si>
    <t>30905112</t>
  </si>
  <si>
    <t>E308 Electrode</t>
  </si>
  <si>
    <t>30905116</t>
  </si>
  <si>
    <t>E310 Electrode</t>
  </si>
  <si>
    <t>30905120</t>
  </si>
  <si>
    <t>E316 Electrode</t>
  </si>
  <si>
    <t>30905124</t>
  </si>
  <si>
    <t>E410 Electrode</t>
  </si>
  <si>
    <t>30905128</t>
  </si>
  <si>
    <t>30400725</t>
  </si>
  <si>
    <t>30400726</t>
  </si>
  <si>
    <t>30400730</t>
  </si>
  <si>
    <t>30400731</t>
  </si>
  <si>
    <t>30400732</t>
  </si>
  <si>
    <t>Electric Arc Furnace: Baghouse</t>
  </si>
  <si>
    <t>30400733</t>
  </si>
  <si>
    <t>Electric Arc Furnace: Baghouse Dust Handling</t>
  </si>
  <si>
    <t>30400735</t>
  </si>
  <si>
    <t>30400736</t>
  </si>
  <si>
    <t>Conveyors/Elevators: Raw Material</t>
  </si>
  <si>
    <t>30400737</t>
  </si>
  <si>
    <t>Material Recovery: Stripping Vessel (If Not Stripped in Reactor)</t>
  </si>
  <si>
    <t>64615022</t>
  </si>
  <si>
    <t>Material Recovery: Residual Monomer Removal, Sparging</t>
  </si>
  <si>
    <t>64615023</t>
  </si>
  <si>
    <t>Material Recovery: Residual Monomer Removal, Distillation</t>
  </si>
  <si>
    <t>64615030</t>
  </si>
  <si>
    <t>64620001</t>
  </si>
  <si>
    <t>Polyvinyl Alcohol Production, Solution Polymerization</t>
  </si>
  <si>
    <t>Polyvinyl Alcohol Production: Solution Polymerization</t>
  </si>
  <si>
    <t>64620011</t>
  </si>
  <si>
    <t>64620012</t>
  </si>
  <si>
    <t>Raw Mat Prep: Vinyl Acetate Monomer Purification (Deinhibiting) Column</t>
  </si>
  <si>
    <t>64620013</t>
  </si>
  <si>
    <t>Raw Material Preparation: Purified, Uninhibited VAM Day Storage Tank</t>
  </si>
  <si>
    <t>64620015</t>
  </si>
  <si>
    <t>Polymerization and Hydrolysis</t>
  </si>
  <si>
    <t>64620016</t>
  </si>
  <si>
    <t>Polymeriz'n/Hydrolysis: Vinyl Acetate Monomer Polymerization Reactors</t>
  </si>
  <si>
    <t>64620017</t>
  </si>
  <si>
    <t>Polymeriz'n/Hydrlysis:Intrmed Prc Stor Tks, Varnish - Polymer in CH3OH</t>
  </si>
  <si>
    <t>64620018</t>
  </si>
  <si>
    <t>Polymerization/Hydrolysis: Hydrolysis Reactors</t>
  </si>
  <si>
    <t>64620020</t>
  </si>
  <si>
    <t>64620021</t>
  </si>
  <si>
    <t>Product Finishing: Centrifuge</t>
  </si>
  <si>
    <t>64620022</t>
  </si>
  <si>
    <t>64620025</t>
  </si>
  <si>
    <t>64620026</t>
  </si>
  <si>
    <t>Product Storage: Powder Storage and Conveying</t>
  </si>
  <si>
    <t>64620027</t>
  </si>
  <si>
    <t>Product Storage: Packaging: Loading and Unloading</t>
  </si>
  <si>
    <t>64620030</t>
  </si>
  <si>
    <t>64620031</t>
  </si>
  <si>
    <t>Vinyl Acetate Monomer Recovery Column</t>
  </si>
  <si>
    <t>64620032</t>
  </si>
  <si>
    <t>Solvent Separation: Crude Solvent Storage</t>
  </si>
  <si>
    <t>64620033</t>
  </si>
  <si>
    <t>Solvent Recovery: Overall</t>
  </si>
  <si>
    <t>64620034</t>
  </si>
  <si>
    <t>Solvent Recovery: Mixed Solvent Column</t>
  </si>
  <si>
    <t>64620035</t>
  </si>
  <si>
    <t>Solvent Recovery: MeOH Column</t>
  </si>
  <si>
    <t>64620036</t>
  </si>
  <si>
    <t>Solvent Recovery: Acetic Acid Column</t>
  </si>
  <si>
    <t>64620037</t>
  </si>
  <si>
    <t>Solvent Recovery: Ester Hydrolizer</t>
  </si>
  <si>
    <t>64620038</t>
  </si>
  <si>
    <t>Solvent Recovery: Crude Solvent Recovery</t>
  </si>
  <si>
    <t>64630001</t>
  </si>
  <si>
    <t>Polyvinyl Chloride and Copolymers Production - Suspension Process</t>
  </si>
  <si>
    <t>PVC and Copolymers Production: Suspension Process</t>
  </si>
  <si>
    <t>64630010</t>
  </si>
  <si>
    <t>64630011</t>
  </si>
  <si>
    <t>Process Vents: VCM Evaporator Monomer Recovery</t>
  </si>
  <si>
    <t>64630012</t>
  </si>
  <si>
    <t>Process Vents: Weight Tanks</t>
  </si>
  <si>
    <t>64630015</t>
  </si>
  <si>
    <t>Process Vents, Reactor: Opening Loss</t>
  </si>
  <si>
    <t>64630016</t>
  </si>
  <si>
    <t>Process Vents, Reactor: Safety Valve Vents</t>
  </si>
  <si>
    <t>64630025</t>
  </si>
  <si>
    <t>Process Vents, Stripper: Vinyl Chloride Stripped from Polymer to Atmos</t>
  </si>
  <si>
    <t>64630026</t>
  </si>
  <si>
    <t>Process Vents, Stripper: Transfer of Batch</t>
  </si>
  <si>
    <t>64630030</t>
  </si>
  <si>
    <t>Process Vents: Slurry Blend Tank</t>
  </si>
  <si>
    <t>64630035</t>
  </si>
  <si>
    <t>Process Vents: Centrifuge</t>
  </si>
  <si>
    <t>64630040</t>
  </si>
  <si>
    <t>Process Vents: Rotary Dryer</t>
  </si>
  <si>
    <t>64630041</t>
  </si>
  <si>
    <t>Process Vents: Flash Dryer</t>
  </si>
  <si>
    <t>64630042</t>
  </si>
  <si>
    <t>Process Vents: Fluidized Bed Dryer</t>
  </si>
  <si>
    <t>64630050</t>
  </si>
  <si>
    <t>Process Vents: Silo Storage</t>
  </si>
  <si>
    <t>64630051</t>
  </si>
  <si>
    <t>Process Vents, Bagger Area: Machines</t>
  </si>
  <si>
    <t>64630052</t>
  </si>
  <si>
    <t>Process Vents, Bagger Area: Resin Transfer</t>
  </si>
  <si>
    <t>64630053</t>
  </si>
  <si>
    <t>Process Vents: Bulk Loading</t>
  </si>
  <si>
    <t>64630080</t>
  </si>
  <si>
    <t>64630081</t>
  </si>
  <si>
    <t>Fugitive Emissions: Manhole Cover Seals</t>
  </si>
  <si>
    <t>64630082</t>
  </si>
  <si>
    <t>Fugitive Emissions: Opening of Equipment for Inspection or Maintenance</t>
  </si>
  <si>
    <t>64630083</t>
  </si>
  <si>
    <t>Fugitive Emissions: Manual Venting</t>
  </si>
  <si>
    <t>64631001</t>
  </si>
  <si>
    <t>Polyvinyl Chloride and Copolymers Production - Dispersion Process</t>
  </si>
  <si>
    <t>PVC and Copolymers Production: Dispersion Process</t>
  </si>
  <si>
    <t>64631010</t>
  </si>
  <si>
    <t>Process Vents: Dispersion Process</t>
  </si>
  <si>
    <t>64631011</t>
  </si>
  <si>
    <t>64631012</t>
  </si>
  <si>
    <t>64631015</t>
  </si>
  <si>
    <t>64631016</t>
  </si>
  <si>
    <t>64631025</t>
  </si>
  <si>
    <t>64631026</t>
  </si>
  <si>
    <t>64631030</t>
  </si>
  <si>
    <t>64631040</t>
  </si>
  <si>
    <t>Process Vents: Spray Dryer</t>
  </si>
  <si>
    <t>64631050</t>
  </si>
  <si>
    <t>64631051</t>
  </si>
  <si>
    <t>64631052</t>
  </si>
  <si>
    <t>64631053</t>
  </si>
  <si>
    <t>40706017</t>
  </si>
  <si>
    <t>Ethylene Dichloride: Breathing Loss</t>
  </si>
  <si>
    <t>40706018</t>
  </si>
  <si>
    <t>Ethylene Dichloride: Working Loss</t>
  </si>
  <si>
    <t>40706019</t>
  </si>
  <si>
    <t>Methylene Chloride: Breathing Loss</t>
  </si>
  <si>
    <t>40706020</t>
  </si>
  <si>
    <t>Methylene Chloride: Working Loss</t>
  </si>
  <si>
    <t>40706021</t>
  </si>
  <si>
    <t>Perchloroethylene: Breathing Loss</t>
  </si>
  <si>
    <t>40706022</t>
  </si>
  <si>
    <t>Perchloroethylene: Working Loss</t>
  </si>
  <si>
    <t>40706023</t>
  </si>
  <si>
    <t>Trichloroethylene: Breathing Loss</t>
  </si>
  <si>
    <t>40706024</t>
  </si>
  <si>
    <t>Trichloroethylene: Working Loss</t>
  </si>
  <si>
    <t>40706027</t>
  </si>
  <si>
    <t>1,1,1-Trichloroethane: Breathing Loss</t>
  </si>
  <si>
    <t>40706028</t>
  </si>
  <si>
    <t>1,1,1-Trichloroethane: Working Loss</t>
  </si>
  <si>
    <t>40706029</t>
  </si>
  <si>
    <t>Chlorosolve: Breathing Loss</t>
  </si>
  <si>
    <t>40706030</t>
  </si>
  <si>
    <t>Chlorosolve: Working Loss</t>
  </si>
  <si>
    <t>40706031</t>
  </si>
  <si>
    <t>Methyl Chloride: Breathing Loss</t>
  </si>
  <si>
    <t>40706032</t>
  </si>
  <si>
    <t>Methyl Chloride: Working Loss</t>
  </si>
  <si>
    <t>40706033</t>
  </si>
  <si>
    <t>Chloroform: Breathing Loss</t>
  </si>
  <si>
    <t>40706034</t>
  </si>
  <si>
    <t>Chloroform: Working Loss</t>
  </si>
  <si>
    <t>40706035</t>
  </si>
  <si>
    <t>Hexachlorobenzene: Breathing Loss</t>
  </si>
  <si>
    <t>40706036</t>
  </si>
  <si>
    <t>Hexachlorobenzene: Working Loss</t>
  </si>
  <si>
    <t>40706097</t>
  </si>
  <si>
    <t>Specify Halogenated Organic: Breathing Loss</t>
  </si>
  <si>
    <t>40706098</t>
  </si>
  <si>
    <t>Specify Halogenated Organic: Working Loss</t>
  </si>
  <si>
    <t>40706401</t>
  </si>
  <si>
    <t>Fixed Roof Tanks - Isocyanates</t>
  </si>
  <si>
    <t>MDI: Breathing Loss</t>
  </si>
  <si>
    <t>40706402</t>
  </si>
  <si>
    <t>MDI: Working Loss</t>
  </si>
  <si>
    <t>40706403</t>
  </si>
  <si>
    <t>TDI: Breathing Loss</t>
  </si>
  <si>
    <t>40706404</t>
  </si>
  <si>
    <t>64632042</t>
  </si>
  <si>
    <t>Process Vents: Grinder</t>
  </si>
  <si>
    <t>64632050</t>
  </si>
  <si>
    <t>64632051</t>
  </si>
  <si>
    <t>64632052</t>
  </si>
  <si>
    <t>64632053</t>
  </si>
  <si>
    <t>64632080</t>
  </si>
  <si>
    <t>64632081</t>
  </si>
  <si>
    <t>64632082</t>
  </si>
  <si>
    <t>64632083</t>
  </si>
  <si>
    <t>64633001</t>
  </si>
  <si>
    <t>Polyvinyl Chloride and Copolymers Production - Bulk Process</t>
  </si>
  <si>
    <t>PVC and Copolymers Production: Batch Process</t>
  </si>
  <si>
    <t>64633010</t>
  </si>
  <si>
    <t>Process Vents: Bulk Process</t>
  </si>
  <si>
    <t>64633011</t>
  </si>
  <si>
    <t>64633015</t>
  </si>
  <si>
    <t>TDI: Working Loss</t>
  </si>
  <si>
    <t>40706497</t>
  </si>
  <si>
    <t>Specify Isocyanate: Breathing Loss</t>
  </si>
  <si>
    <t>40706498</t>
  </si>
  <si>
    <t>Specify Isocyanate: Working Loss</t>
  </si>
  <si>
    <t>40706801</t>
  </si>
  <si>
    <t>Fixed Roof Tanks - Ketones</t>
  </si>
  <si>
    <t>Cyclohexanone: Breathing Loss</t>
  </si>
  <si>
    <t>40706802</t>
  </si>
  <si>
    <t>Cyclohexanone: Working Loss</t>
  </si>
  <si>
    <t>40706803</t>
  </si>
  <si>
    <t>Acetone: Breathing Loss</t>
  </si>
  <si>
    <t>40706804</t>
  </si>
  <si>
    <t>Acetone: Working Loss</t>
  </si>
  <si>
    <t>40706805</t>
  </si>
  <si>
    <t>Methyl Ethyl Ketone: Breathing Loss</t>
  </si>
  <si>
    <t>40706806</t>
  </si>
  <si>
    <t>Methyl Ethyl Ketone: Working Loss</t>
  </si>
  <si>
    <t>40706807</t>
  </si>
  <si>
    <t>Methyl Isobutyl Ketone: Breathing Loss</t>
  </si>
  <si>
    <t>40706808</t>
  </si>
  <si>
    <t>Methyl Isobutyl Ketone: Working Loss</t>
  </si>
  <si>
    <t>40706813</t>
  </si>
  <si>
    <t>Methylamyl Ketone: Breathing Loss</t>
  </si>
  <si>
    <t>Sand Applicator</t>
  </si>
  <si>
    <t>30500153</t>
  </si>
  <si>
    <t>Cooling Rolls</t>
  </si>
  <si>
    <t>30500154</t>
  </si>
  <si>
    <t>Finish Floating Looper</t>
  </si>
  <si>
    <t>30500198</t>
  </si>
  <si>
    <t>30500199</t>
  </si>
  <si>
    <t>30500201</t>
  </si>
  <si>
    <t>Asphalt Concrete</t>
  </si>
  <si>
    <t>Rotary Dryer: Conventional Plant (see 3-05-002-50 to -53 for subtypes)</t>
  </si>
  <si>
    <t>30500202</t>
  </si>
  <si>
    <t>Batch Mix Plant: Hot Elevs, Screens, Bins&amp;Mixer (also see -45 thru -47</t>
  </si>
  <si>
    <t>SCC8 - added -45 thru -47</t>
  </si>
  <si>
    <t>30500203</t>
  </si>
  <si>
    <t>30500204</t>
  </si>
  <si>
    <t>Cold Aggregate Handling</t>
  </si>
  <si>
    <t>30500205</t>
  </si>
  <si>
    <t>Drum Dryer: Drum Mix Plant (see 3-05-002-55 thru -63 for subtypes)</t>
  </si>
  <si>
    <t>SCC8-55&amp;58 to thru -63</t>
  </si>
  <si>
    <t>30500206</t>
  </si>
  <si>
    <t>Asphalt Heater: Natural Gas</t>
  </si>
  <si>
    <t>SCC8-dropped see 3-03-050-xx</t>
  </si>
  <si>
    <t>30500207</t>
  </si>
  <si>
    <t>Cleaning Processes: Wet Chemical: Specify Aqueous Solution</t>
  </si>
  <si>
    <t>31306502</t>
  </si>
  <si>
    <t>Cleaning Process: Plasma Process: Specify Gas Used</t>
  </si>
  <si>
    <t>31306505</t>
  </si>
  <si>
    <t>Photoresist Operations: General</t>
  </si>
  <si>
    <t>31306510</t>
  </si>
  <si>
    <t>Chemical Vapor Deposition: General: Specify Gas Used</t>
  </si>
  <si>
    <t>31306520</t>
  </si>
  <si>
    <t>Diffusion Process: Deposition Operation: Specify Gas Used</t>
  </si>
  <si>
    <t>31306530</t>
  </si>
  <si>
    <t>Etching Process: Wet Chemical: Specify Aqueous Solution</t>
  </si>
  <si>
    <t>31306531</t>
  </si>
  <si>
    <t>Etching Process: Plasma/Reactive Ion: Specify Gas Used</t>
  </si>
  <si>
    <t>31306599</t>
  </si>
  <si>
    <t>Miscellaneous Operations: General: Specify Material</t>
  </si>
  <si>
    <t>31307001</t>
  </si>
  <si>
    <t>Electrical Windings Reclamation</t>
  </si>
  <si>
    <t>Single Chamber Incinerator/Oven</t>
  </si>
  <si>
    <t>31307002</t>
  </si>
  <si>
    <t>Multiple Chamber Incinerator/Oven</t>
  </si>
  <si>
    <t>31380001</t>
  </si>
  <si>
    <t>31382001</t>
  </si>
  <si>
    <t>31382002</t>
  </si>
  <si>
    <t>31382599</t>
  </si>
  <si>
    <t>31390001</t>
  </si>
  <si>
    <t>31390002</t>
  </si>
  <si>
    <t>31390003</t>
  </si>
  <si>
    <t>31399999</t>
  </si>
  <si>
    <t>31400901</t>
  </si>
  <si>
    <t>Transportation Equipment</t>
  </si>
  <si>
    <t>Automobiles/Truck Assembly Operations</t>
  </si>
  <si>
    <t>Solder Joint Grinding</t>
  </si>
  <si>
    <t>31400902</t>
  </si>
  <si>
    <t>Soldering Machine</t>
  </si>
  <si>
    <t>31400903</t>
  </si>
  <si>
    <t>Stamping</t>
  </si>
  <si>
    <t>31401001</t>
  </si>
  <si>
    <t>Brake Shoe Debonding</t>
  </si>
  <si>
    <t>Single Chamber Incinerator</t>
  </si>
  <si>
    <t>31401002</t>
  </si>
  <si>
    <t>Multiple Chamber Incinerator</t>
  </si>
  <si>
    <t>31401101</t>
  </si>
  <si>
    <t>Auto Body Shredding</t>
  </si>
  <si>
    <t>Primary Metal Recovery Line</t>
  </si>
  <si>
    <t>31401102</t>
  </si>
  <si>
    <t>Secondary Metal Recovery Line</t>
  </si>
  <si>
    <t>31401201</t>
  </si>
  <si>
    <t>Welding/Soldering Automotive Repair</t>
  </si>
  <si>
    <t>31401501</t>
  </si>
  <si>
    <t>Boat Manufacturing</t>
  </si>
  <si>
    <t>31401503</t>
  </si>
  <si>
    <t>Resin Storage</t>
  </si>
  <si>
    <t>31401504</t>
  </si>
  <si>
    <t>Resin Transfer</t>
  </si>
  <si>
    <t>31401510</t>
  </si>
  <si>
    <t>Molding and Lamination Operations</t>
  </si>
  <si>
    <t>31401511</t>
  </si>
  <si>
    <t>Open Contact Molding: Gel Coat Application, Hand Layup</t>
  </si>
  <si>
    <t>31401512</t>
  </si>
  <si>
    <t>Open Contact Molding: Gel Coat Application, Spray Layup</t>
  </si>
  <si>
    <t>31401513</t>
  </si>
  <si>
    <t>Open Contact Molding: Gel Coat Curing</t>
  </si>
  <si>
    <t>31401514</t>
  </si>
  <si>
    <t>Open Contact Molding: Resin/Laminate Application, Machine Layup</t>
  </si>
  <si>
    <t>31401515</t>
  </si>
  <si>
    <t>Open Contact Molding: Resin/Laminate Application, Hand Layup,Spraying</t>
  </si>
  <si>
    <t>31401516</t>
  </si>
  <si>
    <t>Open Contact Molding: Resin/Laminate Application, Hand Layup,Brushing</t>
  </si>
  <si>
    <t>31401517</t>
  </si>
  <si>
    <t>Open Contact Molding: Resin/Laminate Application, Spray Layup</t>
  </si>
  <si>
    <t>31401518</t>
  </si>
  <si>
    <t>Open Contact Molding: Resin/Laminate Curing</t>
  </si>
  <si>
    <t>31401525</t>
  </si>
  <si>
    <t>Resin Transfer Molding</t>
  </si>
  <si>
    <t>31401530</t>
  </si>
  <si>
    <t>Bag Molding: Resin/Lamination, Hand Layup</t>
  </si>
  <si>
    <t>31401531</t>
  </si>
  <si>
    <t>Bag Molding: Resin/Lamination, Spray Layup</t>
  </si>
  <si>
    <t>31401540</t>
  </si>
  <si>
    <t>Lamination: Preparation of Resin/Laminate</t>
  </si>
  <si>
    <t>31401541</t>
  </si>
  <si>
    <t>Lamination: Polyurethane Foams</t>
  </si>
  <si>
    <t>31401550</t>
  </si>
  <si>
    <t>Assembly Area</t>
  </si>
  <si>
    <t>31401551</t>
  </si>
  <si>
    <t>Assembly Area: Sanding/Trimming of Laminated Parts</t>
  </si>
  <si>
    <t>31401552</t>
  </si>
  <si>
    <t>Assembly Area: Paint Spraying</t>
  </si>
  <si>
    <t>31401553</t>
  </si>
  <si>
    <t>Assembly Area: Carpet Glues</t>
  </si>
  <si>
    <t>31401560</t>
  </si>
  <si>
    <t>Cleanup</t>
  </si>
  <si>
    <t>31401561</t>
  </si>
  <si>
    <t>Cleanup: Tools (Other than Spray Guns)</t>
  </si>
  <si>
    <t>31401562</t>
  </si>
  <si>
    <t>Cleanup: Spray Guns</t>
  </si>
  <si>
    <t>31401563</t>
  </si>
  <si>
    <t>Cleanup: Molds</t>
  </si>
  <si>
    <t>31401570</t>
  </si>
  <si>
    <t>Waste Disposal: Used Cleanup Solvents</t>
  </si>
  <si>
    <t>31401571</t>
  </si>
  <si>
    <t>Waste Disposal: Stills</t>
  </si>
  <si>
    <t>31480001</t>
  </si>
  <si>
    <t>31482001</t>
  </si>
  <si>
    <t>31482002</t>
  </si>
  <si>
    <t>31482599</t>
  </si>
  <si>
    <t>Specify Olefin: Standing Loss</t>
  </si>
  <si>
    <t>40718098</t>
  </si>
  <si>
    <t>Specify Olefin: Withdrawal Loss</t>
  </si>
  <si>
    <t>40718801</t>
  </si>
  <si>
    <t>31502004</t>
  </si>
  <si>
    <t>Sterilization - Steam Autoclaving</t>
  </si>
  <si>
    <t>31502021</t>
  </si>
  <si>
    <t>Shredding Medical Waste</t>
  </si>
  <si>
    <t>31502088</t>
  </si>
  <si>
    <t>Laboratory Fugitive Emissions</t>
  </si>
  <si>
    <t>31502089</t>
  </si>
  <si>
    <t>Miscellaneous Fugitive Emissions</t>
  </si>
  <si>
    <t>31502101</t>
  </si>
  <si>
    <t>Health Care - Crematoriums</t>
  </si>
  <si>
    <t>Crematory Stack</t>
  </si>
  <si>
    <t>31502102</t>
  </si>
  <si>
    <t>Crematory Stack - Human and Animal Crematories</t>
  </si>
  <si>
    <t>31502500</t>
  </si>
  <si>
    <t>Dental Alloy (Mercury Amalgams) Production</t>
  </si>
  <si>
    <t>Dental Alloy (Mercury Amalgams) Production: Overall Process</t>
  </si>
  <si>
    <t>31502700</t>
  </si>
  <si>
    <t>Specify Aromatic: Standing Loss</t>
  </si>
  <si>
    <t>40719698</t>
  </si>
  <si>
    <t>Specify Aromatic: Withdrawal Loss</t>
  </si>
  <si>
    <t>40720001</t>
  </si>
  <si>
    <t>Process Vents: Can Washing</t>
  </si>
  <si>
    <t>68180001</t>
  </si>
  <si>
    <t>68182001</t>
  </si>
  <si>
    <t>68182002</t>
  </si>
  <si>
    <t>68182599</t>
  </si>
  <si>
    <t>68240030</t>
  </si>
  <si>
    <t>Paint Stripper Users - Chemical Strippers</t>
  </si>
  <si>
    <t>Application, Degradation, and Coating Removal Steps</t>
  </si>
  <si>
    <t>68240031</t>
  </si>
  <si>
    <t>Application, Degradation, &amp; Coating Removal Steps: Methylene Chloride</t>
  </si>
  <si>
    <t>68240059</t>
  </si>
  <si>
    <t>Application, Degradation, and Coating Removal Steps: Other Not Listed</t>
  </si>
  <si>
    <t>68241001</t>
  </si>
  <si>
    <t>Paint Stripper Users - Non-chemical Strippers</t>
  </si>
  <si>
    <t>Media Blasting</t>
  </si>
  <si>
    <t>Bench Scale Reagents: Medical</t>
  </si>
  <si>
    <t>31503101</t>
  </si>
  <si>
    <t>X-rays</t>
  </si>
  <si>
    <t>Medical: General</t>
  </si>
  <si>
    <t>31503102</t>
  </si>
  <si>
    <t>Structural: General</t>
  </si>
  <si>
    <t>31504001</t>
  </si>
  <si>
    <t>Commercial Swimming Pools - Chlorination-Chloroform</t>
  </si>
  <si>
    <t>Chlorination: Chloroform</t>
  </si>
  <si>
    <t>31505001</t>
  </si>
  <si>
    <t>Air-conditioning/Refrigeration</t>
  </si>
  <si>
    <t>Cooling Fluid: Freons</t>
  </si>
  <si>
    <t>SCC6&amp;SCC8-clarify</t>
  </si>
  <si>
    <t>31505002</t>
  </si>
  <si>
    <t>Cooling Fluid: Ammonia</t>
  </si>
  <si>
    <t>31505003</t>
  </si>
  <si>
    <t>Cooling Fluid: Specify Fluid</t>
  </si>
  <si>
    <t>31603001</t>
  </si>
  <si>
    <t>Floating Roof Tanks - Carboxylic Acids</t>
  </si>
  <si>
    <t>Acetic Acid: Standing Loss</t>
  </si>
  <si>
    <t>40720002</t>
  </si>
  <si>
    <t>Acetic Acid: Withdrawal Loss</t>
  </si>
  <si>
    <t>40720003</t>
  </si>
  <si>
    <t>Acrylic Acid: Standing Loss</t>
  </si>
  <si>
    <t>40720004</t>
  </si>
  <si>
    <t>Acrylic Acid: Withdrawal Loss</t>
  </si>
  <si>
    <t>40720011</t>
  </si>
  <si>
    <t>Chloroacetic Acid: Standing Loss</t>
  </si>
  <si>
    <t>40720012</t>
  </si>
  <si>
    <t>Chloroacetic Acid: Withdrawal Loss</t>
  </si>
  <si>
    <t>40720097</t>
  </si>
  <si>
    <t>Specify Carboxylic Acid: Standing Loss</t>
  </si>
  <si>
    <t>40720098</t>
  </si>
  <si>
    <t>Specify Carboxylic Acid: Withdrawal Loss</t>
  </si>
  <si>
    <t>40720401</t>
  </si>
  <si>
    <t>Floating Roof Tanks - Esters</t>
  </si>
  <si>
    <t>Butyl Acetate: Standing Loss</t>
  </si>
  <si>
    <t>40720402</t>
  </si>
  <si>
    <t>Butyl Acetate: Withdrawal Loss</t>
  </si>
  <si>
    <t>40720405</t>
  </si>
  <si>
    <t>Ethyl Acetate: Standing Loss</t>
  </si>
  <si>
    <t>40720406</t>
  </si>
  <si>
    <t>Ethyl Acetate: Withdrawal Loss</t>
  </si>
  <si>
    <t>40720417</t>
  </si>
  <si>
    <t>Methyl Methacrylate: Standing Loss</t>
  </si>
  <si>
    <t>40720418</t>
  </si>
  <si>
    <t>Methyl Methacrylate: Withdrawal Loss</t>
  </si>
  <si>
    <t>40720419</t>
  </si>
  <si>
    <t>Vinyl Acetate: Standing Loss</t>
  </si>
  <si>
    <t>40720420</t>
  </si>
  <si>
    <t>Vinyl Acetate: Withdrawal Loss</t>
  </si>
  <si>
    <t>40720425</t>
  </si>
  <si>
    <t>Acrylic Esters: Standing Loss</t>
  </si>
  <si>
    <t>40720426</t>
  </si>
  <si>
    <t>Acrylic Esters: Withdrawal Loss</t>
  </si>
  <si>
    <t>40720801</t>
  </si>
  <si>
    <t>Floating Roof Tanks - Ethers</t>
  </si>
  <si>
    <t>Ethyl Ether: Standing Loss</t>
  </si>
  <si>
    <t>40720802</t>
  </si>
  <si>
    <t>Ethyl Ether: Withdrawal Loss</t>
  </si>
  <si>
    <t>40720803</t>
  </si>
  <si>
    <t>Propylene Oxide: Standing Loss</t>
  </si>
  <si>
    <t>40720804</t>
  </si>
  <si>
    <t>Propylene Oxide: Withdrawal Loss</t>
  </si>
  <si>
    <t>40720805</t>
  </si>
  <si>
    <t>1,4-Dioxane: Standing Loss</t>
  </si>
  <si>
    <t>40720806</t>
  </si>
  <si>
    <t>1,4-Dioxane: Withdrawal Loss</t>
  </si>
  <si>
    <t>40720897</t>
  </si>
  <si>
    <t>Specify Ether: Standing Loss</t>
  </si>
  <si>
    <t>40720898</t>
  </si>
  <si>
    <t>Specify Ether: Withdrawal Loss</t>
  </si>
  <si>
    <t>40721205</t>
  </si>
  <si>
    <t>Floating Roof Tanks - Glycol Ethers</t>
  </si>
  <si>
    <t>Carbitol: Standing Loss</t>
  </si>
  <si>
    <t>40721206</t>
  </si>
  <si>
    <t>Carbitol: Withdrawal Loss</t>
  </si>
  <si>
    <t>40721207</t>
  </si>
  <si>
    <t>Cellosolve: Standing Loss</t>
  </si>
  <si>
    <t>40721208</t>
  </si>
  <si>
    <t>Cellosolve: Withdrawal Loss</t>
  </si>
  <si>
    <t>40721217</t>
  </si>
  <si>
    <t>Triethylene Glycol: Standing Loss</t>
  </si>
  <si>
    <t>40721218</t>
  </si>
  <si>
    <t>Triethylene Glycol: Withdrawal Loss</t>
  </si>
  <si>
    <t>40721603</t>
  </si>
  <si>
    <t>Floating Roof Tanks - Glycols</t>
  </si>
  <si>
    <t>Ethylene Glycol: Standing Loss</t>
  </si>
  <si>
    <t>40721604</t>
  </si>
  <si>
    <t>Ethylene Glycol: Withdrawal Loss</t>
  </si>
  <si>
    <t>40722001</t>
  </si>
  <si>
    <t>Floating Roof Tanks - Halogenated Organics</t>
  </si>
  <si>
    <t>Carbon Tetrachloride: Standing Loss</t>
  </si>
  <si>
    <t>40722002</t>
  </si>
  <si>
    <t>Carbon Tetrachloride: Withdrawal Loss</t>
  </si>
  <si>
    <t>40722003</t>
  </si>
  <si>
    <t>Chloroform: Standing Loss</t>
  </si>
  <si>
    <t>40722004</t>
  </si>
  <si>
    <t>Chloroform: Withdrawal Loss</t>
  </si>
  <si>
    <t>40722005</t>
  </si>
  <si>
    <t>Ethylene Dichloride: Standing Loss</t>
  </si>
  <si>
    <t>40722006</t>
  </si>
  <si>
    <t>Ethylene Dichloride: Withdrawal Loss</t>
  </si>
  <si>
    <t>40722007</t>
  </si>
  <si>
    <t>Methylene Chloride: Standing Loss</t>
  </si>
  <si>
    <t>40722008</t>
  </si>
  <si>
    <t>Methylene Chloride: Withdrawal Loss</t>
  </si>
  <si>
    <t>40722009</t>
  </si>
  <si>
    <t>Trichlorethylene: Standing Loss</t>
  </si>
  <si>
    <t>SCC8 - removed "1,1,1-"</t>
  </si>
  <si>
    <t>40722010</t>
  </si>
  <si>
    <t>Trichlorethylene: Withdrawal Loss</t>
  </si>
  <si>
    <t>40722011</t>
  </si>
  <si>
    <t>1,1,1-Trichloroethane: Standing Loss</t>
  </si>
  <si>
    <t>40722012</t>
  </si>
  <si>
    <t>1,1,1-Trichloroethane: Withdrawal Loss</t>
  </si>
  <si>
    <t>40722021</t>
  </si>
  <si>
    <t>Perchloroethylene: Standing Loss</t>
  </si>
  <si>
    <t>40722022</t>
  </si>
  <si>
    <t>Perchloroethylene: Withdrawal Loss</t>
  </si>
  <si>
    <t>40722029</t>
  </si>
  <si>
    <t>Chlorosolve: Standing Loss</t>
  </si>
  <si>
    <t>40722030</t>
  </si>
  <si>
    <t>Chlorosolve: Withdrawal Loss</t>
  </si>
  <si>
    <t>40722031</t>
  </si>
  <si>
    <t>Methyl Chloride: Standing loss</t>
  </si>
  <si>
    <t>40722032</t>
  </si>
  <si>
    <t>Methyl Chloride: Withdrawal Loss</t>
  </si>
  <si>
    <t>40722033</t>
  </si>
  <si>
    <t>Chlorobenzene: Standing Loss</t>
  </si>
  <si>
    <t>40722034</t>
  </si>
  <si>
    <t>Chlorobenzene: Withdrawal Loss</t>
  </si>
  <si>
    <t>40722035</t>
  </si>
  <si>
    <t>Hexachlorobenzene: Standing Loss</t>
  </si>
  <si>
    <t>40722036</t>
  </si>
  <si>
    <t>Hexachlorobenzene: Withdrawal Loss</t>
  </si>
  <si>
    <t>40722097</t>
  </si>
  <si>
    <t>Gasoline RVP 7: Breathing Loss</t>
  </si>
  <si>
    <t>40400406</t>
  </si>
  <si>
    <t>Gasoline RVP 7: Working Loss</t>
  </si>
  <si>
    <t>40400407</t>
  </si>
  <si>
    <t>Methyl Isobutyl Ketone: Withdrawal Loss</t>
  </si>
  <si>
    <t>40722807</t>
  </si>
  <si>
    <t>Cyclohexanone: Standing Loss</t>
  </si>
  <si>
    <t>40722808</t>
  </si>
  <si>
    <t>Cyclohexanone: Withdrawal Loss</t>
  </si>
  <si>
    <t>68445214</t>
  </si>
  <si>
    <t>68445215</t>
  </si>
  <si>
    <t>Process Vents: Hydrolyzer</t>
  </si>
  <si>
    <t>68445220</t>
  </si>
  <si>
    <t>68480001</t>
  </si>
  <si>
    <t>39000605</t>
  </si>
  <si>
    <t>Metal Melting **</t>
  </si>
  <si>
    <t>39000689</t>
  </si>
  <si>
    <t>30500729</t>
  </si>
  <si>
    <t>30500799</t>
  </si>
  <si>
    <t>30500801</t>
  </si>
  <si>
    <t>Ceramic Clay/Tile Manufacture</t>
  </si>
  <si>
    <t>Drying ** (use SCC 3-05-008-13)</t>
  </si>
  <si>
    <t>30500802</t>
  </si>
  <si>
    <t>Comminution - Crushing, Grinding, &amp; Milling</t>
  </si>
  <si>
    <t>30500803</t>
  </si>
  <si>
    <t>30500804</t>
  </si>
  <si>
    <t>Screening and floating ** (use SCC 3-05-008-16)</t>
  </si>
  <si>
    <t>30500805</t>
  </si>
  <si>
    <t>40722897</t>
  </si>
  <si>
    <t>Specify Ketone: Standing Loss</t>
  </si>
  <si>
    <t>40722898</t>
  </si>
  <si>
    <t>Specify Ketone: Withdrawal Loss</t>
  </si>
  <si>
    <t>40723201</t>
  </si>
  <si>
    <t>Floating Roof Tanks - Mercaptans</t>
  </si>
  <si>
    <t>Ethyl Mercaptan: Standing Loss</t>
  </si>
  <si>
    <t>40723202</t>
  </si>
  <si>
    <t>Ethyl Mercaptan: Withdrawal Loss</t>
  </si>
  <si>
    <t>40723203</t>
  </si>
  <si>
    <t>Perchloromethyl Mercaptan: Standing Loss</t>
  </si>
  <si>
    <t>40723204</t>
  </si>
  <si>
    <t>39000699</t>
  </si>
  <si>
    <t>39000701</t>
  </si>
  <si>
    <t>Coke Oven or Blast Furnace</t>
  </si>
  <si>
    <t>39000702</t>
  </si>
  <si>
    <t>39000788</t>
  </si>
  <si>
    <t>39000789</t>
  </si>
  <si>
    <t>39000797</t>
  </si>
  <si>
    <t>39000798</t>
  </si>
  <si>
    <t>39000799</t>
  </si>
  <si>
    <t>39000801</t>
  </si>
  <si>
    <t>Mineral Wool Fuel **</t>
  </si>
  <si>
    <t>39000889</t>
  </si>
  <si>
    <t>39000899</t>
  </si>
  <si>
    <t>General: Coke</t>
  </si>
  <si>
    <t>39000989</t>
  </si>
  <si>
    <t>39000999</t>
  </si>
  <si>
    <t>General: Wood</t>
  </si>
  <si>
    <t>39001089</t>
  </si>
  <si>
    <t>39001099</t>
  </si>
  <si>
    <t>39001289</t>
  </si>
  <si>
    <t>Solid Waste: General</t>
  </si>
  <si>
    <t>39001299</t>
  </si>
  <si>
    <t>39001385</t>
  </si>
  <si>
    <t>Recovered Solvent: General</t>
  </si>
  <si>
    <t>39001389</t>
  </si>
  <si>
    <t>39001399</t>
  </si>
  <si>
    <t>39090001</t>
  </si>
  <si>
    <t>Fuel Storage - Fixed Roof Tanks</t>
  </si>
  <si>
    <t>Residual Oil: Breathing Loss</t>
  </si>
  <si>
    <t>39090002</t>
  </si>
  <si>
    <t>Calcining--Fuel Oil-fired Fluidized Bed Calciner</t>
  </si>
  <si>
    <t>30500828</t>
  </si>
  <si>
    <t>Mixing - Raw Mat'ls, Binders, Plasticizers, Surfactants, &amp; Other Agent</t>
  </si>
  <si>
    <t>30500830</t>
  </si>
  <si>
    <t>Forming - General</t>
  </si>
  <si>
    <t>30500831</t>
  </si>
  <si>
    <t>Forming - Tape Casters</t>
  </si>
  <si>
    <t>30500835</t>
  </si>
  <si>
    <t>Green Machining-Grindg, Cutg, or Laminatg Formed Ceramics Prior to Fir</t>
  </si>
  <si>
    <t>30500840</t>
  </si>
  <si>
    <t>Presinter Thermal Processing - Natural Gas-fired Kiln</t>
  </si>
  <si>
    <t>30500841</t>
  </si>
  <si>
    <t>Presinter Thermal Processing - Fuel Oil-fired Kiln</t>
  </si>
  <si>
    <t>30500843</t>
  </si>
  <si>
    <t>Glaze Preparation - Ballmill or Attrition Mill</t>
  </si>
  <si>
    <t>30500845</t>
  </si>
  <si>
    <t>Ceramic Glaze Spray Booth</t>
  </si>
  <si>
    <t>30500850</t>
  </si>
  <si>
    <t>Firing - Natural Gas-fired Kiln</t>
  </si>
  <si>
    <t>30500854</t>
  </si>
  <si>
    <t>Firing - Fuel Oil-fired Kiln</t>
  </si>
  <si>
    <t>30500856</t>
  </si>
  <si>
    <t>Refiring Kiln - Refiring after Decal, Paint, or Ink Applied; Natural-g</t>
  </si>
  <si>
    <t>30500858</t>
  </si>
  <si>
    <t>Cooler - Cooling Ceramics Following Firing</t>
  </si>
  <si>
    <t>30500860</t>
  </si>
  <si>
    <t>Final Processing - Grinding and Polishing</t>
  </si>
  <si>
    <t>30500870</t>
  </si>
  <si>
    <t>Final Processing - Annealing</t>
  </si>
  <si>
    <t>30500880</t>
  </si>
  <si>
    <t>Final Processing - Surface Coating</t>
  </si>
  <si>
    <t>30500899</t>
  </si>
  <si>
    <t>30500901</t>
  </si>
  <si>
    <t>Clay and Fly Ash Sintering</t>
  </si>
  <si>
    <t>Fly Ash Sintering</t>
  </si>
  <si>
    <t>30500902</t>
  </si>
  <si>
    <t>Clay/Coke Sintering</t>
  </si>
  <si>
    <t>30500903</t>
  </si>
  <si>
    <t>Natural Clay/Shale Sintering</t>
  </si>
  <si>
    <t>30500904</t>
  </si>
  <si>
    <t>Raw Clay/Shale Crushing/Screening</t>
  </si>
  <si>
    <t>30500905</t>
  </si>
  <si>
    <t>Raw Clay/Shale Transfer/Conveying</t>
  </si>
  <si>
    <t>30500906</t>
  </si>
  <si>
    <t>Raw Clay/Shale Storage Piles</t>
  </si>
  <si>
    <t>30500907</t>
  </si>
  <si>
    <t>Sintered Clay/Coke Product Crushing/Screening</t>
  </si>
  <si>
    <t>30500908</t>
  </si>
  <si>
    <t>Sintered Clay/Shale Product Crushing/Screening</t>
  </si>
  <si>
    <t>30500909</t>
  </si>
  <si>
    <t>Expanded Shale Clinker Cooling</t>
  </si>
  <si>
    <t>30500910</t>
  </si>
  <si>
    <t>Expanded Shale Storage</t>
  </si>
  <si>
    <t>30500915</t>
  </si>
  <si>
    <t>Rotary Kiln</t>
  </si>
  <si>
    <t>30500916</t>
  </si>
  <si>
    <t>30500917</t>
  </si>
  <si>
    <t>Phosphoric Acid: Standing Loss</t>
  </si>
  <si>
    <t>30187508</t>
  </si>
  <si>
    <t>Phosphoric Acid: Withdrawal Loss</t>
  </si>
  <si>
    <t>30187509</t>
  </si>
  <si>
    <t>Sulfuric Acid: Standing Loss</t>
  </si>
  <si>
    <t>30187510</t>
  </si>
  <si>
    <t>Sulfuric Acid: Withdrawal Loss</t>
  </si>
  <si>
    <t>30187511</t>
  </si>
  <si>
    <t>Ammonium Nitrate: Standing Loss</t>
  </si>
  <si>
    <t>30187512</t>
  </si>
  <si>
    <t>Ammonium Nitrate: Withdrawal Loss</t>
  </si>
  <si>
    <t>30187513</t>
  </si>
  <si>
    <t>Urea: Standing Loss</t>
  </si>
  <si>
    <t>30187514</t>
  </si>
  <si>
    <t>Urea: Withdrawal Loss</t>
  </si>
  <si>
    <t>30187515</t>
  </si>
  <si>
    <t>Copper Sulfate: Standing Loss</t>
  </si>
  <si>
    <t>30187516</t>
  </si>
  <si>
    <t>Copper Sulfate: Withdrawal Loss</t>
  </si>
  <si>
    <t>30187517</t>
  </si>
  <si>
    <t>Liquid Ammonia: Standing Loss</t>
  </si>
  <si>
    <t>30187518</t>
  </si>
  <si>
    <t>Liquid Ammonia: Withdrawal Loss</t>
  </si>
  <si>
    <t>30187519</t>
  </si>
  <si>
    <t>Ammonium Bicarbonate: Standing Loss</t>
  </si>
  <si>
    <t>30187520</t>
  </si>
  <si>
    <t>Ammonium Bicarbonate: Withdrawal Loss</t>
  </si>
  <si>
    <t>30187521</t>
  </si>
  <si>
    <t>Hydrazine Hydrate: Standing Loss</t>
  </si>
  <si>
    <t>30187522</t>
  </si>
  <si>
    <t>Hydrazine Hydrate: Withdrawal Loss</t>
  </si>
  <si>
    <t>30187523</t>
  </si>
  <si>
    <t>Anhydrous Hydrazine: Standing Loss</t>
  </si>
  <si>
    <t>30187524</t>
  </si>
  <si>
    <t>Anhydrous Hydrazine: Withdrawal Loss</t>
  </si>
  <si>
    <t>30187525</t>
  </si>
  <si>
    <t>Ammonium Sulfate: Standing Loss</t>
  </si>
  <si>
    <t>30187526</t>
  </si>
  <si>
    <t>Ammonium Sulfate: Withdrawal Loss</t>
  </si>
  <si>
    <t>30187529</t>
  </si>
  <si>
    <t>Fluosilicic Acid: Standing Loss</t>
  </si>
  <si>
    <t>30187530</t>
  </si>
  <si>
    <t>Fluosilicic Acid: Withdrawal Loss</t>
  </si>
  <si>
    <t>30187531</t>
  </si>
  <si>
    <t>Chromic Acid: Standing Loss</t>
  </si>
  <si>
    <t>30187532</t>
  </si>
  <si>
    <t>Chromic Acid: Withdrawal Loss</t>
  </si>
  <si>
    <t>Hauling: Haul Trucks</t>
  </si>
  <si>
    <t>30501040</t>
  </si>
  <si>
    <t>Truck Unloading: End Dump - Coal</t>
  </si>
  <si>
    <t>30501041</t>
  </si>
  <si>
    <t>Truck Unloading: Bottom Dump - Coal</t>
  </si>
  <si>
    <t>30501042</t>
  </si>
  <si>
    <t>Truck Unloading: Bottom Dump - Overburden</t>
  </si>
  <si>
    <t>30501043</t>
  </si>
  <si>
    <t>Open Storage Pile: Coal</t>
  </si>
  <si>
    <t>30501044</t>
  </si>
  <si>
    <t>Train Loading: Coal</t>
  </si>
  <si>
    <t>30501045</t>
  </si>
  <si>
    <t>Bulldozing: Overburden</t>
  </si>
  <si>
    <t>30501046</t>
  </si>
  <si>
    <t>Bulldozing: Coal</t>
  </si>
  <si>
    <t>30501047</t>
  </si>
  <si>
    <t>Grading</t>
  </si>
  <si>
    <t>30501048</t>
  </si>
  <si>
    <t>Overburden Replacement</t>
  </si>
  <si>
    <t>30501049</t>
  </si>
  <si>
    <t>Wind Erosion: Exposed Areas</t>
  </si>
  <si>
    <t>30501050</t>
  </si>
  <si>
    <t>Vehicle Traffic: Light/Medium Vehicles</t>
  </si>
  <si>
    <t>30501051</t>
  </si>
  <si>
    <t>Surface Mining Operations: Open Storage Pile: Spoils</t>
  </si>
  <si>
    <t>30501060</t>
  </si>
  <si>
    <t>Surface Mining Operations: Primary Crusher</t>
  </si>
  <si>
    <t>30501061</t>
  </si>
  <si>
    <t>Surface Mining Operations: Secondary Crusher</t>
  </si>
  <si>
    <t>30501062</t>
  </si>
  <si>
    <t>Surface Mining Operations: Screens</t>
  </si>
  <si>
    <t>30501090</t>
  </si>
  <si>
    <t>30501099</t>
  </si>
  <si>
    <t>30501101</t>
  </si>
  <si>
    <t>Concrete Batching</t>
  </si>
  <si>
    <t>General (Non-fugitive)</t>
  </si>
  <si>
    <t>30501106</t>
  </si>
  <si>
    <t>Transfer: Sand/Aggregate to Elevated Bins</t>
  </si>
  <si>
    <t>30501107</t>
  </si>
  <si>
    <t>Cement Unloading: Storage Bins</t>
  </si>
  <si>
    <t>30501108</t>
  </si>
  <si>
    <t>Weight Hopper Loading of Cement/Sand/Aggregate</t>
  </si>
  <si>
    <t>1,1,1-Trichloroethane (Methyl Chloroform):Conveyorized Vapor Degreaser</t>
  </si>
  <si>
    <t>40100223</t>
  </si>
  <si>
    <t>Perchloroethylene: Conveyorized Vapor Degreasing</t>
  </si>
  <si>
    <t>40100224</t>
  </si>
  <si>
    <t>Forming: Rotary Spun (Wool-type Fiber)</t>
  </si>
  <si>
    <t>30501205</t>
  </si>
  <si>
    <t>Curing Oven: Rotary Spun (Wool-type Fiber)</t>
  </si>
  <si>
    <t>30501206</t>
  </si>
  <si>
    <t>Cooling (Wool-type Fiber)</t>
  </si>
  <si>
    <t>30501207</t>
  </si>
  <si>
    <t>Unit Melter Furnace (Wool-type Fiber)</t>
  </si>
  <si>
    <t>30501208</t>
  </si>
  <si>
    <t>Forming: Flame Attenuation (Wool-type Fiber)</t>
  </si>
  <si>
    <t>30501209</t>
  </si>
  <si>
    <t>Curing: Flame Attenuation (Wool-type Fiber)</t>
  </si>
  <si>
    <t>30501211</t>
  </si>
  <si>
    <t>Methylene Chloride: General Degreasing Units</t>
  </si>
  <si>
    <t>40100255</t>
  </si>
  <si>
    <t>Trichloroethylene: General Degreasing Units</t>
  </si>
  <si>
    <t>40100256</t>
  </si>
  <si>
    <t>Toluene: General Degreasing Units</t>
  </si>
  <si>
    <t>40100257</t>
  </si>
  <si>
    <t>Trichlorotrifluoroethane (Freon): General Degreasing Units</t>
  </si>
  <si>
    <t>40100258</t>
  </si>
  <si>
    <t>Trichlorofluoromethane: General Degreasing Units</t>
  </si>
  <si>
    <t>40100259</t>
  </si>
  <si>
    <t>40100295</t>
  </si>
  <si>
    <t>Other Not Classified: General Degreasing Units</t>
  </si>
  <si>
    <t>40100296</t>
  </si>
  <si>
    <t>40100297</t>
  </si>
  <si>
    <t>Other Not Classified: Open-top Vapor Degreasing</t>
  </si>
  <si>
    <t>40100298</t>
  </si>
  <si>
    <t>Other Not Classified: Conveyorized Vapor Degreasing</t>
  </si>
  <si>
    <t>40100299</t>
  </si>
  <si>
    <t>40100301</t>
  </si>
  <si>
    <t>Cold Solvent Cleaning/Stripping</t>
  </si>
  <si>
    <t>40100302</t>
  </si>
  <si>
    <t>40100303</t>
  </si>
  <si>
    <t>Stoddard (Petroleum Solvent)</t>
  </si>
  <si>
    <t>40100304</t>
  </si>
  <si>
    <t>40100305</t>
  </si>
  <si>
    <t>Petroleum Naphtha (Stoddard)</t>
  </si>
  <si>
    <t>49000102</t>
  </si>
  <si>
    <t>49000103</t>
  </si>
  <si>
    <t>49000104</t>
  </si>
  <si>
    <t>Furfural</t>
  </si>
  <si>
    <t>49000105</t>
  </si>
  <si>
    <t>49000199</t>
  </si>
  <si>
    <t>49000201</t>
  </si>
  <si>
    <t>Waste Solvent Recovery Operations</t>
  </si>
  <si>
    <t>49000202</t>
  </si>
  <si>
    <t>Condenser Vent</t>
  </si>
  <si>
    <t>49000203</t>
  </si>
  <si>
    <t>Incinerator Stack</t>
  </si>
  <si>
    <t>49000204</t>
  </si>
  <si>
    <t>Solvent Spillage</t>
  </si>
  <si>
    <t>49000205</t>
  </si>
  <si>
    <t>Solvent Loading</t>
  </si>
  <si>
    <t>49000206</t>
  </si>
  <si>
    <t>49000207</t>
  </si>
  <si>
    <t>49000208</t>
  </si>
  <si>
    <t>Decanting</t>
  </si>
  <si>
    <t>49000209</t>
  </si>
  <si>
    <t>Salting</t>
  </si>
  <si>
    <t>49000299</t>
  </si>
  <si>
    <t>49000301</t>
  </si>
  <si>
    <t>Rail Car Cleaning</t>
  </si>
  <si>
    <t>49000302</t>
  </si>
  <si>
    <t>49000303</t>
  </si>
  <si>
    <t>o-Dichlorobenzene</t>
  </si>
  <si>
    <t>49000304</t>
  </si>
  <si>
    <t>49000399</t>
  </si>
  <si>
    <t>49000401</t>
  </si>
  <si>
    <t>Tank Truck Cleaning</t>
  </si>
  <si>
    <t>49000402</t>
  </si>
  <si>
    <t>49000403</t>
  </si>
  <si>
    <t>49000404</t>
  </si>
  <si>
    <t>49000405</t>
  </si>
  <si>
    <t>49000499</t>
  </si>
  <si>
    <t>49000501</t>
  </si>
  <si>
    <t>Air Stripping Tower</t>
  </si>
  <si>
    <t>49000502</t>
  </si>
  <si>
    <t>49000503</t>
  </si>
  <si>
    <t>1,1,1-Trichloroethane</t>
  </si>
  <si>
    <t>49000504</t>
  </si>
  <si>
    <t>Chloroform</t>
  </si>
  <si>
    <t>49000599</t>
  </si>
  <si>
    <t>Specify Solvent in Comments</t>
  </si>
  <si>
    <t>49000601</t>
  </si>
  <si>
    <t>Freon Recovery/Recycling Operations</t>
  </si>
  <si>
    <t>CFC-12 Recovery - Auto Air Conditioning</t>
  </si>
  <si>
    <t>49090011</t>
  </si>
  <si>
    <t>49090012</t>
  </si>
  <si>
    <t>49090013</t>
  </si>
  <si>
    <t>49090015</t>
  </si>
  <si>
    <t>Recovered Solvents: Miscellaneous Incinerators</t>
  </si>
  <si>
    <t>49090021</t>
  </si>
  <si>
    <t>49090022</t>
  </si>
  <si>
    <t>49090023</t>
  </si>
  <si>
    <t>49099998</t>
  </si>
  <si>
    <t>Miscellaneous Volatile Organic Compound Evaporation</t>
  </si>
  <si>
    <t>Identify the Process and Solvent in Comments</t>
  </si>
  <si>
    <t>49099999</t>
  </si>
  <si>
    <t>50100101</t>
  </si>
  <si>
    <t>Solid Waste Disposal - Government</t>
  </si>
  <si>
    <t>Municipal Incineration</t>
  </si>
  <si>
    <t>Starved Air: Multiple Chamber</t>
  </si>
  <si>
    <t>50100102</t>
  </si>
  <si>
    <t>Mass Burn: Single Chamber</t>
  </si>
  <si>
    <t>50100103</t>
  </si>
  <si>
    <t>50100104</t>
  </si>
  <si>
    <t>Mass Burn Refractory Wall Combustor</t>
  </si>
  <si>
    <t>50100105</t>
  </si>
  <si>
    <t>Mass Burn Waterwall Combustor</t>
  </si>
  <si>
    <t>50100106</t>
  </si>
  <si>
    <t>Mass Burn Rotary Waterwall Combustor</t>
  </si>
  <si>
    <t>50100107</t>
  </si>
  <si>
    <t>Modular Excess Air Combustor</t>
  </si>
  <si>
    <t>50100108</t>
  </si>
  <si>
    <t>Fluidized Bed: Refuse Derived Fuel</t>
  </si>
  <si>
    <t>50100201</t>
  </si>
  <si>
    <t>Open Burning Dump</t>
  </si>
  <si>
    <t>General Refuse</t>
  </si>
  <si>
    <t>50100202</t>
  </si>
  <si>
    <t>Vegetation Only</t>
  </si>
  <si>
    <t>50100401</t>
  </si>
  <si>
    <t>Landfill Dump</t>
  </si>
  <si>
    <t>Unpaved Road Traffic</t>
  </si>
  <si>
    <t>50100402</t>
  </si>
  <si>
    <t>50100403</t>
  </si>
  <si>
    <t>Area Method</t>
  </si>
  <si>
    <t>50100404</t>
  </si>
  <si>
    <t>Trench Method</t>
  </si>
  <si>
    <t>50100405</t>
  </si>
  <si>
    <t>Ramp Method</t>
  </si>
  <si>
    <t>50100406</t>
  </si>
  <si>
    <t>Gas Collection System: Other</t>
  </si>
  <si>
    <t>50100410</t>
  </si>
  <si>
    <t>Topcoat/Texture Coat Oven</t>
  </si>
  <si>
    <t>40200872</t>
  </si>
  <si>
    <t>EMI/RFI Shielding Coat Oven</t>
  </si>
  <si>
    <t>40200898</t>
  </si>
  <si>
    <t>40200899</t>
  </si>
  <si>
    <t>40200901</t>
  </si>
  <si>
    <t>Thinning Solvents - General</t>
  </si>
  <si>
    <t>40200902</t>
  </si>
  <si>
    <t>40200903</t>
  </si>
  <si>
    <t>Butyl Acetate</t>
  </si>
  <si>
    <t>40200904</t>
  </si>
  <si>
    <t>Butyl Alcohol</t>
  </si>
  <si>
    <t>40200905</t>
  </si>
  <si>
    <t>Carbitol</t>
  </si>
  <si>
    <t>40200906</t>
  </si>
  <si>
    <t>Cellosolve</t>
  </si>
  <si>
    <t>40200907</t>
  </si>
  <si>
    <t>Cellosolve Acetate</t>
  </si>
  <si>
    <t>40200908</t>
  </si>
  <si>
    <t>Dimethyl Formamide</t>
  </si>
  <si>
    <t>40200909</t>
  </si>
  <si>
    <t>Ethyl Acetate</t>
  </si>
  <si>
    <t>40200910</t>
  </si>
  <si>
    <t>Ethyl Alcohol</t>
  </si>
  <si>
    <t>40200911</t>
  </si>
  <si>
    <t>40200912</t>
  </si>
  <si>
    <t>40200913</t>
  </si>
  <si>
    <t>Isopropyl Acetate</t>
  </si>
  <si>
    <t>40200914</t>
  </si>
  <si>
    <t>40200915</t>
  </si>
  <si>
    <t>Lactol Spirits</t>
  </si>
  <si>
    <t>40200916</t>
  </si>
  <si>
    <t>Methyl Acetate</t>
  </si>
  <si>
    <t>40200917</t>
  </si>
  <si>
    <t>Methyl Alcohol</t>
  </si>
  <si>
    <t>40200918</t>
  </si>
  <si>
    <t>40200919</t>
  </si>
  <si>
    <t>40200920</t>
  </si>
  <si>
    <t>Mineral Spirits</t>
  </si>
  <si>
    <t>40200921</t>
  </si>
  <si>
    <t>Naphtha</t>
  </si>
  <si>
    <t>40200922</t>
  </si>
  <si>
    <t>40200923</t>
  </si>
  <si>
    <t>Varsol</t>
  </si>
  <si>
    <t>40200924</t>
  </si>
  <si>
    <t>Xylene</t>
  </si>
  <si>
    <t>40200925</t>
  </si>
  <si>
    <t>Benzene</t>
  </si>
  <si>
    <t>40200926</t>
  </si>
  <si>
    <t>Turpentine</t>
  </si>
  <si>
    <t>40200927</t>
  </si>
  <si>
    <t>Hexylene Glycol</t>
  </si>
  <si>
    <t>40200928</t>
  </si>
  <si>
    <t>40200929</t>
  </si>
  <si>
    <t>40200930</t>
  </si>
  <si>
    <t>40200931</t>
  </si>
  <si>
    <t>40200998</t>
  </si>
  <si>
    <t>40201001</t>
  </si>
  <si>
    <t>Coating Oven Heater</t>
  </si>
  <si>
    <t>40201002</t>
  </si>
  <si>
    <t>40201003</t>
  </si>
  <si>
    <t>40201004</t>
  </si>
  <si>
    <t>40201101</t>
  </si>
  <si>
    <t>Fabric Coating/Printing</t>
  </si>
  <si>
    <t>Coating Operation (Also See Specific Coating Method Codes 4-02-04X)</t>
  </si>
  <si>
    <t>40201103</t>
  </si>
  <si>
    <t>Coating Mixing (Also See Specific Coating Method Codes 4-02-04X)</t>
  </si>
  <si>
    <t>40201104</t>
  </si>
  <si>
    <t>Coating Storage (Also See Specific Coating Method Codes 4-02-04X)</t>
  </si>
  <si>
    <t>40201105</t>
  </si>
  <si>
    <t>30501623</t>
  </si>
  <si>
    <t>Calcining: Gas-fired Parallel Flow Regenerative Kiln</t>
  </si>
  <si>
    <t>30501624</t>
  </si>
  <si>
    <t>Unloading (Receiving) from Barges - Marine Leg</t>
  </si>
  <si>
    <t>30200560</t>
  </si>
  <si>
    <t>Loading (Shipping) into Trucks (unspecified type)</t>
  </si>
  <si>
    <t>SCC8 - "Unloading" was error</t>
  </si>
  <si>
    <t>30200561</t>
  </si>
  <si>
    <t>Loading (Shipping) into Straight Trucks</t>
  </si>
  <si>
    <t>30200562</t>
  </si>
  <si>
    <t>Loading (Shipping) into Hopper Trucks</t>
  </si>
  <si>
    <t>30200563</t>
  </si>
  <si>
    <t>10200403</t>
  </si>
  <si>
    <t>&lt; 10 Million Btu/hr **</t>
  </si>
  <si>
    <t>10200404</t>
  </si>
  <si>
    <t>Grade 5 Oil</t>
  </si>
  <si>
    <t>10200405</t>
  </si>
  <si>
    <t>10200501</t>
  </si>
  <si>
    <t>10200502</t>
  </si>
  <si>
    <t>10200503</t>
  </si>
  <si>
    <t>10200504</t>
  </si>
  <si>
    <t>Grade 4 Oil</t>
  </si>
  <si>
    <t>10200505</t>
  </si>
  <si>
    <t>10200601</t>
  </si>
  <si>
    <t>&gt; 100 Million Btu/hr</t>
  </si>
  <si>
    <t>10200602</t>
  </si>
  <si>
    <t>10-100 Million Btu/hr</t>
  </si>
  <si>
    <t>10200603</t>
  </si>
  <si>
    <t>&lt; 10 Million Btu/hr</t>
  </si>
  <si>
    <t>10200604</t>
  </si>
  <si>
    <t>10200701</t>
  </si>
  <si>
    <t>10200704</t>
  </si>
  <si>
    <t>10200707</t>
  </si>
  <si>
    <t>10200710</t>
  </si>
  <si>
    <t>10200711</t>
  </si>
  <si>
    <t>10200799</t>
  </si>
  <si>
    <t>Other: Specify in Comments</t>
  </si>
  <si>
    <t>10200802</t>
  </si>
  <si>
    <t>10200804</t>
  </si>
  <si>
    <t>10200901</t>
  </si>
  <si>
    <t>SCC8 - dropped &gt;50K lb Steam</t>
  </si>
  <si>
    <t>10200902</t>
  </si>
  <si>
    <t>Wood/Bark-fired Boiler</t>
  </si>
  <si>
    <t>10200903</t>
  </si>
  <si>
    <t>SCC8 -add Wet Wood,drop &lt;50K stm</t>
  </si>
  <si>
    <t>10200904</t>
  </si>
  <si>
    <t>Bark-fired Boiler (&lt; 50,000 Lb Steam) **</t>
  </si>
  <si>
    <t>10200905</t>
  </si>
  <si>
    <t>Wood/Bark-fired Boiler (&lt; 50,000 Lb Steam) **</t>
  </si>
  <si>
    <t>10200906</t>
  </si>
  <si>
    <t>Wood-fired Boiler (&lt; 50,000 Lb Steam) **</t>
  </si>
  <si>
    <t>10200907</t>
  </si>
  <si>
    <t>Wood Cogeneration</t>
  </si>
  <si>
    <t>10200908</t>
  </si>
  <si>
    <t>10200910</t>
  </si>
  <si>
    <t>Rotary Dryer</t>
  </si>
  <si>
    <t>30501907</t>
  </si>
  <si>
    <t>Ball Mill</t>
  </si>
  <si>
    <t>30501908</t>
  </si>
  <si>
    <t>Mineral Products Benification</t>
  </si>
  <si>
    <t>Loading (Shipping) into Railcars</t>
  </si>
  <si>
    <t>30200564</t>
  </si>
  <si>
    <t>Loading (Shipping) into Barges</t>
  </si>
  <si>
    <t>30200565</t>
  </si>
  <si>
    <t>Loading (Shipping) into Ships</t>
  </si>
  <si>
    <t>30200601</t>
  </si>
  <si>
    <t>Feed and Grain Country Elevators</t>
  </si>
  <si>
    <t>30200602</t>
  </si>
  <si>
    <t>30200603</t>
  </si>
  <si>
    <t>30200604</t>
  </si>
  <si>
    <t>30200605</t>
  </si>
  <si>
    <t>30200606</t>
  </si>
  <si>
    <t>30200607</t>
  </si>
  <si>
    <t>30200608</t>
  </si>
  <si>
    <t>30200609</t>
  </si>
  <si>
    <t>30200610</t>
  </si>
  <si>
    <t>30200611</t>
  </si>
  <si>
    <t>30200699</t>
  </si>
  <si>
    <t>30200701</t>
  </si>
  <si>
    <t>Grain Millings</t>
  </si>
  <si>
    <t>General **</t>
  </si>
  <si>
    <t>30200702</t>
  </si>
  <si>
    <t>30200703</t>
  </si>
  <si>
    <t>Barley Cleaning</t>
  </si>
  <si>
    <t>30200704</t>
  </si>
  <si>
    <t>Milo Cleaning</t>
  </si>
  <si>
    <t>30200705</t>
  </si>
  <si>
    <t>Barley Flour Mill</t>
  </si>
  <si>
    <t>30200706</t>
  </si>
  <si>
    <t>Barley: Receiving</t>
  </si>
  <si>
    <t>30200707</t>
  </si>
  <si>
    <t>Barley: Bulk Loading</t>
  </si>
  <si>
    <t>30200708</t>
  </si>
  <si>
    <t>Barley Malting: Grain Receiving</t>
  </si>
  <si>
    <t>30200709</t>
  </si>
  <si>
    <t>Barley Malting: Gas-fired Malt Kiln</t>
  </si>
  <si>
    <t>30200710</t>
  </si>
  <si>
    <t>Milo: Receiving</t>
  </si>
  <si>
    <t>30200711</t>
  </si>
  <si>
    <t>Durum Milling: Grain Receiving</t>
  </si>
  <si>
    <t>30200712</t>
  </si>
  <si>
    <t>Durum Milling: Precleaning/Handling</t>
  </si>
  <si>
    <t>30200713</t>
  </si>
  <si>
    <t>Durum Milling: Cleaning House</t>
  </si>
  <si>
    <t>30200714</t>
  </si>
  <si>
    <t>Durum Milling: Millhouse</t>
  </si>
  <si>
    <t>30200721</t>
  </si>
  <si>
    <t>Rye: Grain Receiving</t>
  </si>
  <si>
    <t>30200722</t>
  </si>
  <si>
    <t>Rye: Precleaning/Handling</t>
  </si>
  <si>
    <t>30200723</t>
  </si>
  <si>
    <t>Rye: Cleaning House</t>
  </si>
  <si>
    <t>30200724</t>
  </si>
  <si>
    <t>Rye: Millhouse</t>
  </si>
  <si>
    <t>30200730</t>
  </si>
  <si>
    <t>30200731</t>
  </si>
  <si>
    <t>Wheat: Grain Receiving</t>
  </si>
  <si>
    <t>30200732</t>
  </si>
  <si>
    <t>Wheat: Precleaning/Handling</t>
  </si>
  <si>
    <t>30200733</t>
  </si>
  <si>
    <t>Wheat: Cleaning House</t>
  </si>
  <si>
    <t>30200734</t>
  </si>
  <si>
    <t>Wheat: Millhouse</t>
  </si>
  <si>
    <t>30200740</t>
  </si>
  <si>
    <t>Dry Corn Milling: Silo Storage</t>
  </si>
  <si>
    <t>30200741</t>
  </si>
  <si>
    <t>Dry Corn Milling: Grain Receiving</t>
  </si>
  <si>
    <t>30200742</t>
  </si>
  <si>
    <t>Dry Corn Milling: Grain Drying</t>
  </si>
  <si>
    <t>30200743</t>
  </si>
  <si>
    <t>Dry Corn Milling: Precleaning/Handling</t>
  </si>
  <si>
    <t>30200744</t>
  </si>
  <si>
    <t>Dry Corn Milling: Cleaning House</t>
  </si>
  <si>
    <t>30200745</t>
  </si>
  <si>
    <t>Cooler ** (See 3-05-027-30 for Industrial Sand Coolers)</t>
  </si>
  <si>
    <t>30502510</t>
  </si>
  <si>
    <t>30502511</t>
  </si>
  <si>
    <t>30502512</t>
  </si>
  <si>
    <t>30502513</t>
  </si>
  <si>
    <t>Excavating</t>
  </si>
  <si>
    <t>30502514</t>
  </si>
  <si>
    <t>40201705</t>
  </si>
  <si>
    <t>40201706</t>
  </si>
  <si>
    <t>40201721</t>
  </si>
  <si>
    <t>Two Piece Exterior Base Coating</t>
  </si>
  <si>
    <t>40201722</t>
  </si>
  <si>
    <t>Interior Spray Coating</t>
  </si>
  <si>
    <t>40201723</t>
  </si>
  <si>
    <t>Sheet Base Coating (Interior)</t>
  </si>
  <si>
    <t>40201724</t>
  </si>
  <si>
    <t>Sheet Base Coating (Exterior)</t>
  </si>
  <si>
    <t>40201725</t>
  </si>
  <si>
    <t>Side Seam Spray Coating</t>
  </si>
  <si>
    <t>40201726</t>
  </si>
  <si>
    <t>End Sealing Compound (Also See 4-02-017-36 &amp; -37)</t>
  </si>
  <si>
    <t>40201727</t>
  </si>
  <si>
    <t>40201728</t>
  </si>
  <si>
    <t>Over Varnish</t>
  </si>
  <si>
    <t>40201729</t>
  </si>
  <si>
    <t>Exterior End Coating</t>
  </si>
  <si>
    <t>40201731</t>
  </si>
  <si>
    <t>Three-piece Can Sheet Base Coating</t>
  </si>
  <si>
    <t>40201732</t>
  </si>
  <si>
    <t>Three-piece Can Sheet Lithographic Coating Line</t>
  </si>
  <si>
    <t>40201733</t>
  </si>
  <si>
    <t>Three-piece Can-side Seam Spray Coating</t>
  </si>
  <si>
    <t>40201734</t>
  </si>
  <si>
    <t>Three-piece Can Interior Body Spray Coat</t>
  </si>
  <si>
    <t>40201735</t>
  </si>
  <si>
    <t>Two-piece Can Coating Line</t>
  </si>
  <si>
    <t>40201736</t>
  </si>
  <si>
    <t>Two-piece Can End Sealing Compound</t>
  </si>
  <si>
    <t>40201737</t>
  </si>
  <si>
    <t>Three Piece Can End Sealing Compound</t>
  </si>
  <si>
    <t>40201738</t>
  </si>
  <si>
    <t>Two Piece Can Lithographic Coating Line</t>
  </si>
  <si>
    <t>40201739</t>
  </si>
  <si>
    <t>Three Piece Can Coating Line (All Coating Solvent Emission Points)</t>
  </si>
  <si>
    <t>40201799</t>
  </si>
  <si>
    <t>40201801</t>
  </si>
  <si>
    <t>Metal Coil Coating</t>
  </si>
  <si>
    <t>Prime Coating Application</t>
  </si>
  <si>
    <t>40201802</t>
  </si>
  <si>
    <t>40201803</t>
  </si>
  <si>
    <t>40201804</t>
  </si>
  <si>
    <t>40201805</t>
  </si>
  <si>
    <t>40201806</t>
  </si>
  <si>
    <t>Finish Coating</t>
  </si>
  <si>
    <t>40201807</t>
  </si>
  <si>
    <t>40201899</t>
  </si>
  <si>
    <t>40201901</t>
  </si>
  <si>
    <t>Wood Furniture Surface Coating</t>
  </si>
  <si>
    <t>40201903</t>
  </si>
  <si>
    <t>40201904</t>
  </si>
  <si>
    <t>40201999</t>
  </si>
  <si>
    <t>40202001</t>
  </si>
  <si>
    <t>Metal Furniture Operations</t>
  </si>
  <si>
    <t>40202002</t>
  </si>
  <si>
    <t>40202003</t>
  </si>
  <si>
    <t>40202004</t>
  </si>
  <si>
    <t>40202005</t>
  </si>
  <si>
    <t>40202010</t>
  </si>
  <si>
    <t>Polymerized Vinylidene Chloride Production-Emulsion, Dried Resin Prod.</t>
  </si>
  <si>
    <t>Emulsion Polymerization: Dried Resin</t>
  </si>
  <si>
    <t>64610110</t>
  </si>
  <si>
    <t>64610111</t>
  </si>
  <si>
    <t>64610112</t>
  </si>
  <si>
    <t>64610120</t>
  </si>
  <si>
    <t>64610121</t>
  </si>
  <si>
    <t>64610122</t>
  </si>
  <si>
    <t>64610130</t>
  </si>
  <si>
    <t>64610131</t>
  </si>
  <si>
    <t>64610132</t>
  </si>
  <si>
    <t>64610140</t>
  </si>
  <si>
    <t>64610141</t>
  </si>
  <si>
    <t>64610142</t>
  </si>
  <si>
    <t>Product Finishing: Dewatering and Centrifuge</t>
  </si>
  <si>
    <t>64610143</t>
  </si>
  <si>
    <t>Product Finishing: Dryer</t>
  </si>
  <si>
    <t>64610150</t>
  </si>
  <si>
    <t>64610201</t>
  </si>
  <si>
    <t>Polymerized Vinylidene Chloride Production - Suspension</t>
  </si>
  <si>
    <t>Polymerized Vinylidene Chloride Production: Suspension Polymerization</t>
  </si>
  <si>
    <t>64610210</t>
  </si>
  <si>
    <t>64610211</t>
  </si>
  <si>
    <t>64610212</t>
  </si>
  <si>
    <t>64610220</t>
  </si>
  <si>
    <t>64610221</t>
  </si>
  <si>
    <t>64610222</t>
  </si>
  <si>
    <t>64610230</t>
  </si>
  <si>
    <t>64610231</t>
  </si>
  <si>
    <t>64610232</t>
  </si>
  <si>
    <t>64610240</t>
  </si>
  <si>
    <t>64610241</t>
  </si>
  <si>
    <t>64610242</t>
  </si>
  <si>
    <t>64610250</t>
  </si>
  <si>
    <t>64610301</t>
  </si>
  <si>
    <t>Polymerized Vinylidene Chloride Production - Solution, Batch Process</t>
  </si>
  <si>
    <t>Solution Polymerization: Batch Process</t>
  </si>
  <si>
    <t>64610310</t>
  </si>
  <si>
    <t>40202038</t>
  </si>
  <si>
    <t>Single Coat Application: Flow Coat</t>
  </si>
  <si>
    <t>40202039</t>
  </si>
  <si>
    <t>Single Coat Application: Flashoff</t>
  </si>
  <si>
    <t>40202099</t>
  </si>
  <si>
    <t>40202101</t>
  </si>
  <si>
    <t>Flatwood Products</t>
  </si>
  <si>
    <t>Base Coat</t>
  </si>
  <si>
    <t>40202103</t>
  </si>
  <si>
    <t>40202104</t>
  </si>
  <si>
    <t>40202105</t>
  </si>
  <si>
    <t>40202106</t>
  </si>
  <si>
    <t>Topcoat</t>
  </si>
  <si>
    <t>40202107</t>
  </si>
  <si>
    <t>Filler</t>
  </si>
  <si>
    <t>40202108</t>
  </si>
  <si>
    <t>Sealer</t>
  </si>
  <si>
    <t>40202109</t>
  </si>
  <si>
    <t>Inks</t>
  </si>
  <si>
    <t>40202110</t>
  </si>
  <si>
    <t>Grove Coat Application</t>
  </si>
  <si>
    <t>40202111</t>
  </si>
  <si>
    <t>Stain Application</t>
  </si>
  <si>
    <t>40202117</t>
  </si>
  <si>
    <t>Filler Sander</t>
  </si>
  <si>
    <t>40202118</t>
  </si>
  <si>
    <t>Sealer Sander</t>
  </si>
  <si>
    <t>40202131</t>
  </si>
  <si>
    <t>Water-borne Coating</t>
  </si>
  <si>
    <t>40202132</t>
  </si>
  <si>
    <t>Solvent-borne Coating</t>
  </si>
  <si>
    <t>40202133</t>
  </si>
  <si>
    <t>Ultraviolet Coating</t>
  </si>
  <si>
    <t>40202140</t>
  </si>
  <si>
    <t>Surface Preparation (Includes Tempering, Sanding, Brushing, Grove Cut)</t>
  </si>
  <si>
    <t>40202199</t>
  </si>
  <si>
    <t>40202201</t>
  </si>
  <si>
    <t>Plastic Parts</t>
  </si>
  <si>
    <t>40202202</t>
  </si>
  <si>
    <t>40202203</t>
  </si>
  <si>
    <t>40202204</t>
  </si>
  <si>
    <t>40202205</t>
  </si>
  <si>
    <t>40202206</t>
  </si>
  <si>
    <t>Business: Baseline Coating Mix</t>
  </si>
  <si>
    <t>40202207</t>
  </si>
  <si>
    <t>Excavation: Scrapers</t>
  </si>
  <si>
    <t>50410010</t>
  </si>
  <si>
    <t>50410020</t>
  </si>
  <si>
    <t>Dumping</t>
  </si>
  <si>
    <t>50410021</t>
  </si>
  <si>
    <t>Dumping: Machinery into Truck</t>
  </si>
  <si>
    <t>50410022</t>
  </si>
  <si>
    <t>Dumping: Trucks onto Storage Piles</t>
  </si>
  <si>
    <t>50410030</t>
  </si>
  <si>
    <t>50410040</t>
  </si>
  <si>
    <t>50410101</t>
  </si>
  <si>
    <t>Stabilization/Solidification</t>
  </si>
  <si>
    <t>50410110</t>
  </si>
  <si>
    <t>50410111</t>
  </si>
  <si>
    <t>Mixing: Bins, Loading</t>
  </si>
  <si>
    <t>50410112</t>
  </si>
  <si>
    <t>Mixing: Bins, Unloading</t>
  </si>
  <si>
    <t>50410120</t>
  </si>
  <si>
    <t>Process</t>
  </si>
  <si>
    <t>50410121</t>
  </si>
  <si>
    <t>Nonreactive</t>
  </si>
  <si>
    <t>50410122</t>
  </si>
  <si>
    <t>Inorganic</t>
  </si>
  <si>
    <t>Business: Water-borne EMI/RFI Shielding Coating</t>
  </si>
  <si>
    <t>40202215</t>
  </si>
  <si>
    <t>Business: Zinc Arc Spray</t>
  </si>
  <si>
    <t>40202220</t>
  </si>
  <si>
    <t>40202229</t>
  </si>
  <si>
    <t>40202230</t>
  </si>
  <si>
    <t>Business: Medium Solids Solvent-borne Coating</t>
  </si>
  <si>
    <t>40202209</t>
  </si>
  <si>
    <t>Business: High Solids Coating (25% Efficiency)</t>
  </si>
  <si>
    <t>40202210</t>
  </si>
  <si>
    <t>Business: High Solids Solvent-borne Coating (40% Efficiency)</t>
  </si>
  <si>
    <t>40202211</t>
  </si>
  <si>
    <t>Business: Water-borne Coating</t>
  </si>
  <si>
    <t>40202212</t>
  </si>
  <si>
    <t>Business: Low Solids Solvent-borne EMI/RFI Shielding Coating</t>
  </si>
  <si>
    <t>40202213</t>
  </si>
  <si>
    <t>Business: Higher Solids Solvent-borne EMI/RFI Shielding Coating</t>
  </si>
  <si>
    <t>40202214</t>
  </si>
  <si>
    <t>30504036</t>
  </si>
  <si>
    <t>30504099</t>
  </si>
  <si>
    <t>30504101</t>
  </si>
  <si>
    <t>Clay processing: Kaolin</t>
  </si>
  <si>
    <t>Mining</t>
  </si>
  <si>
    <t>30504102</t>
  </si>
  <si>
    <t>Raw material storage</t>
  </si>
  <si>
    <t>30504103</t>
  </si>
  <si>
    <t>Raw material transfer</t>
  </si>
  <si>
    <t>30504115</t>
  </si>
  <si>
    <t>Raw material crushing, NEC</t>
  </si>
  <si>
    <t>30504119</t>
  </si>
  <si>
    <t>Raw material grinding, NEC</t>
  </si>
  <si>
    <t>30504129</t>
  </si>
  <si>
    <t>Screening, NEC</t>
  </si>
  <si>
    <t>30504130</t>
  </si>
  <si>
    <t>Drying, rotary dryer</t>
  </si>
  <si>
    <t>30504131</t>
  </si>
  <si>
    <t>Drying, spray dryer</t>
  </si>
  <si>
    <t>30504132</t>
  </si>
  <si>
    <t>Drying, apron dryer</t>
  </si>
  <si>
    <t>30504133</t>
  </si>
  <si>
    <t>Drying, vibrating grate dryer</t>
  </si>
  <si>
    <t>30504139</t>
  </si>
  <si>
    <t>Drying, dryer NEC</t>
  </si>
  <si>
    <t>30504140</t>
  </si>
  <si>
    <t>Calcining, rotary calciner</t>
  </si>
  <si>
    <t>30504141</t>
  </si>
  <si>
    <t>Calcining, multiple hearth furnace</t>
  </si>
  <si>
    <t>30504142</t>
  </si>
  <si>
    <t>Calcining, flash calciner</t>
  </si>
  <si>
    <t>30504149</t>
  </si>
  <si>
    <t>Calcining, calciner NEC</t>
  </si>
  <si>
    <t>30504150</t>
  </si>
  <si>
    <t>Product grinding</t>
  </si>
  <si>
    <t>30504151</t>
  </si>
  <si>
    <t>Product screening/classification</t>
  </si>
  <si>
    <t>30504160</t>
  </si>
  <si>
    <t>Bleaching</t>
  </si>
  <si>
    <t>30504170</t>
  </si>
  <si>
    <t>Product transfer</t>
  </si>
  <si>
    <t>30504171</t>
  </si>
  <si>
    <t>Product storage</t>
  </si>
  <si>
    <t>30504172</t>
  </si>
  <si>
    <t>Product packaging</t>
  </si>
  <si>
    <t>30504201</t>
  </si>
  <si>
    <t>Clay processing: Ball clay</t>
  </si>
  <si>
    <t>30504202</t>
  </si>
  <si>
    <t>30504203</t>
  </si>
  <si>
    <t>30504215</t>
  </si>
  <si>
    <t>30504219</t>
  </si>
  <si>
    <t>30504230</t>
  </si>
  <si>
    <t>30504231</t>
  </si>
  <si>
    <t>30504232</t>
  </si>
  <si>
    <t>30504233</t>
  </si>
  <si>
    <t>30504239</t>
  </si>
  <si>
    <t>30504250</t>
  </si>
  <si>
    <t>30504270</t>
  </si>
  <si>
    <t>30504271</t>
  </si>
  <si>
    <t>30504272</t>
  </si>
  <si>
    <t>30504301</t>
  </si>
  <si>
    <t>Clay processing: Fire clay</t>
  </si>
  <si>
    <t>30504302</t>
  </si>
  <si>
    <t>30504303</t>
  </si>
  <si>
    <t>30504315</t>
  </si>
  <si>
    <t>30504319</t>
  </si>
  <si>
    <t>30504329</t>
  </si>
  <si>
    <t>30504330</t>
  </si>
  <si>
    <t>30504331</t>
  </si>
  <si>
    <t>30504332</t>
  </si>
  <si>
    <t>30504333</t>
  </si>
  <si>
    <t>30504339</t>
  </si>
  <si>
    <t>30504340</t>
  </si>
  <si>
    <t>30504341</t>
  </si>
  <si>
    <t>30504342</t>
  </si>
  <si>
    <t>30504349</t>
  </si>
  <si>
    <t>30504350</t>
  </si>
  <si>
    <t>30504351</t>
  </si>
  <si>
    <t>30504370</t>
  </si>
  <si>
    <t>30504371</t>
  </si>
  <si>
    <t>30504372</t>
  </si>
  <si>
    <t>30504401</t>
  </si>
  <si>
    <t>Clay processing: Bentonite</t>
  </si>
  <si>
    <t>30504402</t>
  </si>
  <si>
    <t>30504403</t>
  </si>
  <si>
    <t>30504415</t>
  </si>
  <si>
    <t>30504419</t>
  </si>
  <si>
    <t>30504430</t>
  </si>
  <si>
    <t>30504431</t>
  </si>
  <si>
    <t>30504432</t>
  </si>
  <si>
    <t>30504433</t>
  </si>
  <si>
    <t>30504439</t>
  </si>
  <si>
    <t>30504450</t>
  </si>
  <si>
    <t>30504451</t>
  </si>
  <si>
    <t>30504470</t>
  </si>
  <si>
    <t>30504471</t>
  </si>
  <si>
    <t>30504472</t>
  </si>
  <si>
    <t>30504501</t>
  </si>
  <si>
    <t>Clay processing: Fuller's earth</t>
  </si>
  <si>
    <t>30504502</t>
  </si>
  <si>
    <t>30504503</t>
  </si>
  <si>
    <t>30504515</t>
  </si>
  <si>
    <t>30504519</t>
  </si>
  <si>
    <t>30504530</t>
  </si>
  <si>
    <t>30504531</t>
  </si>
  <si>
    <t>30504532</t>
  </si>
  <si>
    <t>30504533</t>
  </si>
  <si>
    <t>30504539</t>
  </si>
  <si>
    <t>30504550</t>
  </si>
  <si>
    <t>30504551</t>
  </si>
  <si>
    <t>30504570</t>
  </si>
  <si>
    <t>30504571</t>
  </si>
  <si>
    <t>30504572</t>
  </si>
  <si>
    <t>30504601</t>
  </si>
  <si>
    <t>Clay processing: Common clay and shale, NEC</t>
  </si>
  <si>
    <t>30504602</t>
  </si>
  <si>
    <t>30504603</t>
  </si>
  <si>
    <t>30504615</t>
  </si>
  <si>
    <t>30504619</t>
  </si>
  <si>
    <t>30504629</t>
  </si>
  <si>
    <t>30504630</t>
  </si>
  <si>
    <t>30504631</t>
  </si>
  <si>
    <t>30504632</t>
  </si>
  <si>
    <t>30504633</t>
  </si>
  <si>
    <t>30504639</t>
  </si>
  <si>
    <t>30504670</t>
  </si>
  <si>
    <t>30504671</t>
  </si>
  <si>
    <t>30504672</t>
  </si>
  <si>
    <t>30505001</t>
  </si>
  <si>
    <t>Asphalt Processing (Blowing)</t>
  </si>
  <si>
    <t>30505005</t>
  </si>
  <si>
    <t>Asphalt Storage (Prior to Blowing)</t>
  </si>
  <si>
    <t>30505010</t>
  </si>
  <si>
    <t>Asphalt Blowing Still</t>
  </si>
  <si>
    <t>30505020</t>
  </si>
  <si>
    <t>30505021</t>
  </si>
  <si>
    <t>30505022</t>
  </si>
  <si>
    <t>30505023</t>
  </si>
  <si>
    <t>Asphalt Heater: LP Gas</t>
  </si>
  <si>
    <t>30508906</t>
  </si>
  <si>
    <t>Talc Processing</t>
  </si>
  <si>
    <t>Storage of Raw Mined Talc Before Processing</t>
  </si>
  <si>
    <t>30508908</t>
  </si>
  <si>
    <t>Conveyor Transfer of Raw Talc to Primary Crusher</t>
  </si>
  <si>
    <t>30508909</t>
  </si>
  <si>
    <t>Natural Gas Fired Crude Ore Dryer</t>
  </si>
  <si>
    <t>30508910</t>
  </si>
  <si>
    <t>Fuel Oil Fired Crude Ore Dryer</t>
  </si>
  <si>
    <t>30508911</t>
  </si>
  <si>
    <t>Primary crusher</t>
  </si>
  <si>
    <t>30508912</t>
  </si>
  <si>
    <t>Crushed Talc Railcar Loading</t>
  </si>
  <si>
    <t>30508914</t>
  </si>
  <si>
    <t>Crushed Talc Storage Bin Loading</t>
  </si>
  <si>
    <t>30508917</t>
  </si>
  <si>
    <t>Screening Oversize Ore to Return to Primary Crusher</t>
  </si>
  <si>
    <t>30508921</t>
  </si>
  <si>
    <t>Clarification (Phosphatation)</t>
  </si>
  <si>
    <t>30201521</t>
  </si>
  <si>
    <t>Clarification (Carbonation)</t>
  </si>
  <si>
    <t>30201525</t>
  </si>
  <si>
    <t>Adsorbent Regeneration</t>
  </si>
  <si>
    <t>30201526</t>
  </si>
  <si>
    <t>Adsorbent Conveyor Transfer</t>
  </si>
  <si>
    <t>30201530</t>
  </si>
  <si>
    <t>30201532</t>
  </si>
  <si>
    <t>30201535</t>
  </si>
  <si>
    <t>Sugar Dryer</t>
  </si>
  <si>
    <t>30201536</t>
  </si>
  <si>
    <t>Sugar Cooler</t>
  </si>
  <si>
    <t>30201537</t>
  </si>
  <si>
    <t>40204670</t>
  </si>
  <si>
    <t>Anaerobic Biodegradation: Upflow Anaerobic Sludge Blankets</t>
  </si>
  <si>
    <t>50410740</t>
  </si>
  <si>
    <t>Surface Bioremediation</t>
  </si>
  <si>
    <t>50410760</t>
  </si>
  <si>
    <t>Bioreactors</t>
  </si>
  <si>
    <t>50410761</t>
  </si>
  <si>
    <t>Bioreactors: Activated Sludge</t>
  </si>
  <si>
    <t>50410762</t>
  </si>
  <si>
    <t>Bioreactors: Fixed Film</t>
  </si>
  <si>
    <t>50410763</t>
  </si>
  <si>
    <t>Bioreactors: Sequencing Batch</t>
  </si>
  <si>
    <t>50410764</t>
  </si>
  <si>
    <t>Bioreactors: Fluidized Bed</t>
  </si>
  <si>
    <t>50410765</t>
  </si>
  <si>
    <t>Bioreactors: Soil Slurry</t>
  </si>
  <si>
    <t>50410766</t>
  </si>
  <si>
    <t>Bioreactors: Trickling Filter</t>
  </si>
  <si>
    <t>50410780</t>
  </si>
  <si>
    <t>In Situ Bioremediation</t>
  </si>
  <si>
    <t>50480001</t>
  </si>
  <si>
    <t>50482001</t>
  </si>
  <si>
    <t>50482002</t>
  </si>
  <si>
    <t>50482599</t>
  </si>
  <si>
    <t>50490004</t>
  </si>
  <si>
    <t>General Processes Incinerators: Process Gas</t>
  </si>
  <si>
    <t>62540001</t>
  </si>
  <si>
    <t>MACT Source Categories</t>
  </si>
  <si>
    <t>Food and Agricultural Processes</t>
  </si>
  <si>
    <t>Cellulose Food Casing Manufacture</t>
  </si>
  <si>
    <t>Cellulose Food Casing</t>
  </si>
  <si>
    <t>62540010</t>
  </si>
  <si>
    <t>Cellulose Xanthate Formation: Barattees</t>
  </si>
  <si>
    <t>62540020</t>
  </si>
  <si>
    <t>Viscose Processing</t>
  </si>
  <si>
    <t>62540021</t>
  </si>
  <si>
    <t>Viscose Processing: Viscose Holding Tanks</t>
  </si>
  <si>
    <t>62540022</t>
  </si>
  <si>
    <t>Viscose Processing: Extrusion and Coagulation</t>
  </si>
  <si>
    <t>62540023</t>
  </si>
  <si>
    <t>Viscose Processing: Regeneration</t>
  </si>
  <si>
    <t>62540024</t>
  </si>
  <si>
    <t>Viscose Processing: Water Washing</t>
  </si>
  <si>
    <t>62540025</t>
  </si>
  <si>
    <t>Drying and Humidification</t>
  </si>
  <si>
    <t>62540030</t>
  </si>
  <si>
    <t>MP Operation</t>
  </si>
  <si>
    <t>62540040</t>
  </si>
  <si>
    <t>Acid Bath System And Evaporators</t>
  </si>
  <si>
    <t>62540041</t>
  </si>
  <si>
    <t>(NH4)2 SO4 Acid Bath System and Evaporator</t>
  </si>
  <si>
    <t>62540042</t>
  </si>
  <si>
    <t>Na2SO4 Acid Bath System and Evaporator</t>
  </si>
  <si>
    <t>62540050</t>
  </si>
  <si>
    <t>End Product Storage: Cellulose Casing</t>
  </si>
  <si>
    <t>62580001</t>
  </si>
  <si>
    <t>62582001</t>
  </si>
  <si>
    <t>62582002</t>
  </si>
  <si>
    <t>62582501</t>
  </si>
  <si>
    <t>Viscose Filtering</t>
  </si>
  <si>
    <t>62582502</t>
  </si>
  <si>
    <t>Water Washing</t>
  </si>
  <si>
    <t>62582503</t>
  </si>
  <si>
    <t>Acid Bath Evaporator</t>
  </si>
  <si>
    <t>62582599</t>
  </si>
  <si>
    <t>63111001</t>
  </si>
  <si>
    <t>Agricultural Chemicals Production</t>
  </si>
  <si>
    <t>2,4-D Salts and Esters Production</t>
  </si>
  <si>
    <t>63111010</t>
  </si>
  <si>
    <t>Process Vents: 2,4-D Salts and Esters Production</t>
  </si>
  <si>
    <t>63111011</t>
  </si>
  <si>
    <t>Process Vents, Chlorophenol Unit: Chlorination Reactor</t>
  </si>
  <si>
    <t>63111012</t>
  </si>
  <si>
    <t>Process Vents, Chlorophenol Unit: Distillation</t>
  </si>
  <si>
    <t>63111020</t>
  </si>
  <si>
    <t>Process Vents, Chloroacetic Acid Plant</t>
  </si>
  <si>
    <t>63111021</t>
  </si>
  <si>
    <t>Process Vents, Chloroacetic Acid Plant: Neutralizer</t>
  </si>
  <si>
    <t>63111030</t>
  </si>
  <si>
    <t>Process Vents, Chlorine Plant</t>
  </si>
  <si>
    <t>63111040</t>
  </si>
  <si>
    <t>Process Vents, 2,4-D: Neutralizer (Chlorine and Phenoxyacetic Acid)</t>
  </si>
  <si>
    <t>63111041</t>
  </si>
  <si>
    <t>Process Vents, 2,4-D: Condensation Reactor</t>
  </si>
  <si>
    <t>63111042</t>
  </si>
  <si>
    <t>Process Vents: 2,4-D Recovery</t>
  </si>
  <si>
    <t>63111043</t>
  </si>
  <si>
    <t>Process Vents, 2,4-D Recovery: Vessel</t>
  </si>
  <si>
    <t>63111044</t>
  </si>
  <si>
    <t>Process Vents, 2,4-D Recovery: Filtration</t>
  </si>
  <si>
    <t>63111045</t>
  </si>
  <si>
    <t>Process Vents, 2,4-D: Dryer (For Wet 2,4-D)</t>
  </si>
  <si>
    <t>63111050</t>
  </si>
  <si>
    <t>Process Vents: 2,4-D Product Storage</t>
  </si>
  <si>
    <t>63111070</t>
  </si>
  <si>
    <t>Waste Products</t>
  </si>
  <si>
    <t>63111071</t>
  </si>
  <si>
    <t>Waste Products: Filter Cakes</t>
  </si>
  <si>
    <t>63111072</t>
  </si>
  <si>
    <t>Waste Products: Still Bottoms</t>
  </si>
  <si>
    <t>63125001</t>
  </si>
  <si>
    <t>Captan Production</t>
  </si>
  <si>
    <t>63125010</t>
  </si>
  <si>
    <t>Process Vents: Captan Unit</t>
  </si>
  <si>
    <t>63125011</t>
  </si>
  <si>
    <t>Process Vents: PMM/THPI Reactor</t>
  </si>
  <si>
    <t>63125012</t>
  </si>
  <si>
    <t>Process Vents: Captan Unit, Holding Vessel</t>
  </si>
  <si>
    <t>63125013</t>
  </si>
  <si>
    <t>Process Vents: Captan Unit, Filtration</t>
  </si>
  <si>
    <t>63125014</t>
  </si>
  <si>
    <t>Process Vents: Captan Unit, Washing</t>
  </si>
  <si>
    <t>63125015</t>
  </si>
  <si>
    <t>Process Vents: Captan Unit, Drying</t>
  </si>
  <si>
    <t>63125030</t>
  </si>
  <si>
    <t>Process Vents: THPI Production</t>
  </si>
  <si>
    <t>63125031</t>
  </si>
  <si>
    <t>Process Vents: THPI Reactor</t>
  </si>
  <si>
    <t>63125032</t>
  </si>
  <si>
    <t>Process Vents: THPI Flaker</t>
  </si>
  <si>
    <t>63125040</t>
  </si>
  <si>
    <t>Process Vents: PMM Production</t>
  </si>
  <si>
    <t>63125041</t>
  </si>
  <si>
    <t>Process Vents: PMM Chlorinator</t>
  </si>
  <si>
    <t>40300215</t>
  </si>
  <si>
    <t>40300216</t>
  </si>
  <si>
    <t>40300299</t>
  </si>
  <si>
    <t>Specify Liquid **</t>
  </si>
  <si>
    <t>40300302</t>
  </si>
  <si>
    <t>40301001</t>
  </si>
  <si>
    <t>Fixed Roof Tanks (Varying Sizes)</t>
  </si>
  <si>
    <t>Gasoline RVP 13: Breathing Loss (67000 Bbl. Tank Size)</t>
  </si>
  <si>
    <t>40301002</t>
  </si>
  <si>
    <t>Gasoline RVP 10: Breathing Loss (67000 Bbl. Tank Size)</t>
  </si>
  <si>
    <t>40301003</t>
  </si>
  <si>
    <t>Gasoline RVP 7: Breathing Loss (67000 Bbl. Tank Size)</t>
  </si>
  <si>
    <t>40301004</t>
  </si>
  <si>
    <t>Gasoline RVP 13: Breathing Loss (250000 Bbl. Tank Size)</t>
  </si>
  <si>
    <t>40301005</t>
  </si>
  <si>
    <t>Gasoline RVP 10: Breathing Loss (250000 Bbl. Tank Size)</t>
  </si>
  <si>
    <t>40301006</t>
  </si>
  <si>
    <t>Gasoline RVP 7: Breathing Loss (250000 Bbl. Tank Size)</t>
  </si>
  <si>
    <t>40301007</t>
  </si>
  <si>
    <t>Gasoline RVP 13: Working Loss (Tank Diameter Independent)</t>
  </si>
  <si>
    <t>40301008</t>
  </si>
  <si>
    <t>Gasoline RVP 10: Working Loss (Tank Diameter Independent)</t>
  </si>
  <si>
    <t>40301009</t>
  </si>
  <si>
    <t>Gasoline RVP 7: Working Loss (Tank Diameter Independent)</t>
  </si>
  <si>
    <t>40301010</t>
  </si>
  <si>
    <t>Crude Oil RVP 5: Breathing Loss (67000 Bbl. Tank Size)</t>
  </si>
  <si>
    <t>40301011</t>
  </si>
  <si>
    <t>Crude Oil RVP 5: Breathing Loss (250000 Bbl. Tank Size)</t>
  </si>
  <si>
    <t>40301012</t>
  </si>
  <si>
    <t>Crude Oil RVP 5: Working Loss (Tank Diameter Independent)</t>
  </si>
  <si>
    <t>40301013</t>
  </si>
  <si>
    <t>Jet Naphtha (JP-4): Breathing Loss (67000 Bbl. Tank Size)</t>
  </si>
  <si>
    <t>40301014</t>
  </si>
  <si>
    <t>Jet Naphtha (JP-4): Breathing Loss (250000 Bbl. Tank Size)</t>
  </si>
  <si>
    <t>40301015</t>
  </si>
  <si>
    <t>Jet Naphtha (JP-4): Working Loss (Tank Diameter Independent)</t>
  </si>
  <si>
    <t>40301016</t>
  </si>
  <si>
    <t>Jet Kerosene: Breathing Loss (67000 Bbl. Tank Size)</t>
  </si>
  <si>
    <t>40301017</t>
  </si>
  <si>
    <t>Jet Kerosene: Breathing Loss (250000 Bbl. Tank Size)</t>
  </si>
  <si>
    <t>40301018</t>
  </si>
  <si>
    <t>Jet Kerosene: Working Loss (Tank Diameter Independent)</t>
  </si>
  <si>
    <t>40301019</t>
  </si>
  <si>
    <t>Distillate Fuel #2: Breathing Loss (67000 Bbl. Tank Size)</t>
  </si>
  <si>
    <t>40301020</t>
  </si>
  <si>
    <t>Distillate Fuel #2: Breathing Loss (250000 Bbl. Tank Size)</t>
  </si>
  <si>
    <t>40301021</t>
  </si>
  <si>
    <t>Process Vents, Cl Recovery System: Knockout Pots</t>
  </si>
  <si>
    <t>Grade 5 Fuel Oil: Breathing Loss (67000 Bbl. Tank Size)</t>
  </si>
  <si>
    <t>40301027</t>
  </si>
  <si>
    <t>Grade 4 Fuel Oil: Breathing Loss (67000 Bbl. Tank Size)</t>
  </si>
  <si>
    <t>40301028</t>
  </si>
  <si>
    <t>Grade 2 Fuel Oil: Breathing Loss (67000 Bbl. Tank Size)</t>
  </si>
  <si>
    <t>40301029</t>
  </si>
  <si>
    <t>Grade 1 Fuel Oil: Breathing Loss (67000 Bbl. Tank Size)</t>
  </si>
  <si>
    <t>40301065</t>
  </si>
  <si>
    <t>Grade 6 Fuel Oil: Breathing Loss (250000 Bbl. Tank Size)</t>
  </si>
  <si>
    <t>40301066</t>
  </si>
  <si>
    <t>Grade 5 Fuel Oil: Breathing Loss (250000 Bbl. Tank Size)</t>
  </si>
  <si>
    <t>40301067</t>
  </si>
  <si>
    <t>Grade 4 Fuel Oil: Breathing Loss (250000 Bbl. Tank Size)</t>
  </si>
  <si>
    <t>40301068</t>
  </si>
  <si>
    <t>Grade 2 Fuel Oil: Breathing Loss (250000 Bbl. Tank Size)</t>
  </si>
  <si>
    <t>40301069</t>
  </si>
  <si>
    <t>Grade 1 Fuel Oil: Breathing Loss (250000 Bbl. Tank Size)</t>
  </si>
  <si>
    <t>40301075</t>
  </si>
  <si>
    <t>Grade 6 Fuel Oil: Working Loss (Independent Tank Diameter)</t>
  </si>
  <si>
    <t>Fermentation: Alcohol</t>
  </si>
  <si>
    <t>30280001</t>
  </si>
  <si>
    <t>30282001</t>
  </si>
  <si>
    <t>30282002</t>
  </si>
  <si>
    <t>30282501</t>
  </si>
  <si>
    <t>Mineral Oil Stripper</t>
  </si>
  <si>
    <t>30282502</t>
  </si>
  <si>
    <t>Desolventizer/Toaster</t>
  </si>
  <si>
    <t>30282503</t>
  </si>
  <si>
    <t>Condensate from Condensers</t>
  </si>
  <si>
    <t>30282504</t>
  </si>
  <si>
    <t>Wastewater Separator</t>
  </si>
  <si>
    <t>30282599</t>
  </si>
  <si>
    <t>30288801</t>
  </si>
  <si>
    <t>30288802</t>
  </si>
  <si>
    <t>30288803</t>
  </si>
  <si>
    <t>30288804</t>
  </si>
  <si>
    <t>30288805</t>
  </si>
  <si>
    <t>30290001</t>
  </si>
  <si>
    <t>30290002</t>
  </si>
  <si>
    <t>30290003</t>
  </si>
  <si>
    <t>30290005</t>
  </si>
  <si>
    <t>30601601</t>
  </si>
  <si>
    <t>Catalytic Reforming Unit</t>
  </si>
  <si>
    <t>30601602</t>
  </si>
  <si>
    <t>Alkylation Feed Treater</t>
  </si>
  <si>
    <t>30601603</t>
  </si>
  <si>
    <t>Alkylation Unit: Hydrofluoric Acid</t>
  </si>
  <si>
    <t>30601604</t>
  </si>
  <si>
    <t>Alkylation Unit: Sulfuric Acid</t>
  </si>
  <si>
    <t>30601701</t>
  </si>
  <si>
    <t>Catalytic Hydrotreating Unit</t>
  </si>
  <si>
    <t>30601801</t>
  </si>
  <si>
    <t>Hydrogen Generation Unit</t>
  </si>
  <si>
    <t>30601901</t>
  </si>
  <si>
    <t>Merox Treating Unit</t>
  </si>
  <si>
    <t>30602001</t>
  </si>
  <si>
    <t>Crude Unit Atmospheric Distillation</t>
  </si>
  <si>
    <t>30602101</t>
  </si>
  <si>
    <t>Light Ends Fractionation Unit</t>
  </si>
  <si>
    <t>30602201</t>
  </si>
  <si>
    <t>Gasoline Blending Unit</t>
  </si>
  <si>
    <t>30602301</t>
  </si>
  <si>
    <t>Hydrocracking Unit</t>
  </si>
  <si>
    <t>30602401</t>
  </si>
  <si>
    <t>Reciprocating Engine Compressors</t>
  </si>
  <si>
    <t>Natural Gas Fired</t>
  </si>
  <si>
    <t>30603201</t>
  </si>
  <si>
    <t>Sour Gas Treating Unit</t>
  </si>
  <si>
    <t>30603301</t>
  </si>
  <si>
    <t>Desulfurization</t>
  </si>
  <si>
    <t>Sulfur Recovery Unit</t>
  </si>
  <si>
    <t>30609901</t>
  </si>
  <si>
    <t>Incinerators</t>
  </si>
  <si>
    <t>Distillate Oil (No. 2)</t>
  </si>
  <si>
    <t>30609902</t>
  </si>
  <si>
    <t>30609903</t>
  </si>
  <si>
    <t>30609904</t>
  </si>
  <si>
    <t>30609905</t>
  </si>
  <si>
    <t>30610001</t>
  </si>
  <si>
    <t>Lube Oil Refining</t>
  </si>
  <si>
    <t>30622001</t>
  </si>
  <si>
    <t>Underground Storage Remediation and Other Remediation:</t>
  </si>
  <si>
    <t>30622002</t>
  </si>
  <si>
    <t>Underground Storage and Other Remediation: Soil: Residual Oil</t>
  </si>
  <si>
    <t>30622003</t>
  </si>
  <si>
    <t>Underground Storage and Other Remediation: Soil: Natural Gas</t>
  </si>
  <si>
    <t>30622004</t>
  </si>
  <si>
    <t>Underground Storage and Other Remediation: Soil: Distillate Oil</t>
  </si>
  <si>
    <t>30622005</t>
  </si>
  <si>
    <t>Underground Storage and Other Remediation: Soil: LPG</t>
  </si>
  <si>
    <t>30622006</t>
  </si>
  <si>
    <t>Underground Storage and Other Remediation: Soil: Waste Oil</t>
  </si>
  <si>
    <t>30622201</t>
  </si>
  <si>
    <t>Underground Storage and Other Remediation: Vapor Extract</t>
  </si>
  <si>
    <t>30622202</t>
  </si>
  <si>
    <t>Underground Storage and Other Remediation: Vapor Extract: Residual Oil</t>
  </si>
  <si>
    <t>30622203</t>
  </si>
  <si>
    <t>Underground Storage and Other Remediation: Vapor Extract: Natural Gas</t>
  </si>
  <si>
    <t>30622204</t>
  </si>
  <si>
    <t>Underground Storage &amp; Other Remediation: Vapor Extract: Distillate Oil</t>
  </si>
  <si>
    <t>30622205</t>
  </si>
  <si>
    <t>Underground Storage and Other Remediation: Vapor Extract: LPG</t>
  </si>
  <si>
    <t>30622206</t>
  </si>
  <si>
    <t>Underground Storage and Other Remediation: Vapor Extract: Waste Oil</t>
  </si>
  <si>
    <t>30622401</t>
  </si>
  <si>
    <t>Underground Storage and Other Remediation: Air Stripping</t>
  </si>
  <si>
    <t>30622402</t>
  </si>
  <si>
    <t>Underground Storage and Other Remediation: Air Stripping: Residual Oil</t>
  </si>
  <si>
    <t>30622403</t>
  </si>
  <si>
    <t>Underground Storage and Other Remediation: Air Stripping: Natural Gas</t>
  </si>
  <si>
    <t>30622404</t>
  </si>
  <si>
    <t>Underground Storage &amp; Other Remediation: Air Stripping: Distillate Oil</t>
  </si>
  <si>
    <t>30622405</t>
  </si>
  <si>
    <t>Underground Storage and Other Remediation: Air Stripping: LPG</t>
  </si>
  <si>
    <t>30622406</t>
  </si>
  <si>
    <t>Underground Storage and Other Remediation: Air Stripping: Waste Oil</t>
  </si>
  <si>
    <t>30630005</t>
  </si>
  <si>
    <t>Re-refining of Lube Oils and Greases</t>
  </si>
  <si>
    <t>Waste Oil Still Vent</t>
  </si>
  <si>
    <t>30630006</t>
  </si>
  <si>
    <t>Waste Oil Storage Tank</t>
  </si>
  <si>
    <t>30630007</t>
  </si>
  <si>
    <t>Finished Product Storage Tank</t>
  </si>
  <si>
    <t>30688801</t>
  </si>
  <si>
    <t>30688802</t>
  </si>
  <si>
    <t>30688803</t>
  </si>
  <si>
    <t>30688804</t>
  </si>
  <si>
    <t>30688805</t>
  </si>
  <si>
    <t>30699998</t>
  </si>
  <si>
    <t>Petroleum Products - Not Classified</t>
  </si>
  <si>
    <t>30699999</t>
  </si>
  <si>
    <t>30700101</t>
  </si>
  <si>
    <t>Pulp and Paper and Wood Products</t>
  </si>
  <si>
    <t>Sulfate (Kraft) Pulping</t>
  </si>
  <si>
    <t>40301154</t>
  </si>
  <si>
    <t>Jet Kerosene: Standing Loss - Internal</t>
  </si>
  <si>
    <t>40301155</t>
  </si>
  <si>
    <t>Distillate Fuel #2: Standing Loss - Internal</t>
  </si>
  <si>
    <t>40301165</t>
  </si>
  <si>
    <t>Grade 6 Fuel Oil: Standing Loss (250000 Bbl. Tank Size)</t>
  </si>
  <si>
    <t>40301166</t>
  </si>
  <si>
    <t>Grade 5 Fuel Oil: Standing Loss (250000 Bbl. Tank Size)</t>
  </si>
  <si>
    <t>40301167</t>
  </si>
  <si>
    <t>Grade 4 Fuel Oil: Standing Loss (250000 Bbl. Tank Size)</t>
  </si>
  <si>
    <t>40301168</t>
  </si>
  <si>
    <t>30700106</t>
  </si>
  <si>
    <t>Lime Kiln</t>
  </si>
  <si>
    <t>30700107</t>
  </si>
  <si>
    <t>Turpentine Condenser</t>
  </si>
  <si>
    <t>30700108</t>
  </si>
  <si>
    <t>Fluid Bed Calciner</t>
  </si>
  <si>
    <t>30700109</t>
  </si>
  <si>
    <t>Liquor Oxidation Tower</t>
  </si>
  <si>
    <t>30700110</t>
  </si>
  <si>
    <t>Recovery Furnace/Indirect Contact Evaporator</t>
  </si>
  <si>
    <t>30700111</t>
  </si>
  <si>
    <t>Filtrate Tanks</t>
  </si>
  <si>
    <t>30700112</t>
  </si>
  <si>
    <t>Lime Mud Washers</t>
  </si>
  <si>
    <t>30700113</t>
  </si>
  <si>
    <t>Lime Mud Filter System</t>
  </si>
  <si>
    <t>30700114</t>
  </si>
  <si>
    <t>Bleaching Reactors</t>
  </si>
  <si>
    <t>30700115</t>
  </si>
  <si>
    <t>Chlorine Dioxide</t>
  </si>
  <si>
    <t>30700116</t>
  </si>
  <si>
    <t>40301199</t>
  </si>
  <si>
    <t>Specify Liquid: Standing Loss (250000 Bbl. Tank Size)</t>
  </si>
  <si>
    <t>40301201</t>
  </si>
  <si>
    <t>Variable Vapor Space</t>
  </si>
  <si>
    <t>Gasoline RVP 13: Filling Loss</t>
  </si>
  <si>
    <t>40301202</t>
  </si>
  <si>
    <t>Gasoline RVP 10: Filling Loss</t>
  </si>
  <si>
    <t>40301203</t>
  </si>
  <si>
    <t>Gasoline RVP 7: Filling Loss</t>
  </si>
  <si>
    <t>Process Vents, Reactor: Annealing Zone</t>
  </si>
  <si>
    <t>64130125</t>
  </si>
  <si>
    <t>64130201</t>
  </si>
  <si>
    <t>Polymethyl Methacrylate Prod-Bulk Polymeriz'n, Centrifugal Polymeriz'n</t>
  </si>
  <si>
    <t>Polymethyl Methacrylate Resins: Bulk, Centrifugal Process</t>
  </si>
  <si>
    <t>64130210</t>
  </si>
  <si>
    <t>30700118</t>
  </si>
  <si>
    <t>Liquor Clarifiers</t>
  </si>
  <si>
    <t>30700119</t>
  </si>
  <si>
    <t>Boiler Ash Handling</t>
  </si>
  <si>
    <t>30700120</t>
  </si>
  <si>
    <t>Stock Washing/Screening</t>
  </si>
  <si>
    <t>30700121</t>
  </si>
  <si>
    <t>Wastewater: General</t>
  </si>
  <si>
    <t>30700122</t>
  </si>
  <si>
    <t>Causticizing: General</t>
  </si>
  <si>
    <t>30700199</t>
  </si>
  <si>
    <t>30700203</t>
  </si>
  <si>
    <t>Sulfite Pulping</t>
  </si>
  <si>
    <t>Digester/Blow Pit/Dump Tank: All Bases except Calcium</t>
  </si>
  <si>
    <t>30700211</t>
  </si>
  <si>
    <t>Digester/Blow Pit/Dump Tank: Calcium</t>
  </si>
  <si>
    <t>30700212</t>
  </si>
  <si>
    <t>Digester/Blow Pit/Dump Tank: MgO with Recovery System</t>
  </si>
  <si>
    <t>30700213</t>
  </si>
  <si>
    <t>Digester/Blow Pit/Dump Tank: MgO with Process Change</t>
  </si>
  <si>
    <t>30700214</t>
  </si>
  <si>
    <t>Digester/Blow Pit/Dump Tank: NH3 with Process Change</t>
  </si>
  <si>
    <t>30700215</t>
  </si>
  <si>
    <t>Digester/Blow Pit/Dump Tank: Na with Process Change</t>
  </si>
  <si>
    <t>30700221</t>
  </si>
  <si>
    <t>Recovery System: MgO</t>
  </si>
  <si>
    <t>40301204</t>
  </si>
  <si>
    <t>Jet Naphtha (JP-4): Filling Loss</t>
  </si>
  <si>
    <t>40301205</t>
  </si>
  <si>
    <t>Jet Kerosene: Filling Loss</t>
  </si>
  <si>
    <t>40301206</t>
  </si>
  <si>
    <t>Distillate Fuel #2: Filling Loss</t>
  </si>
  <si>
    <t>40301207</t>
  </si>
  <si>
    <t>Benzene: Filling Loss</t>
  </si>
  <si>
    <t>40301299</t>
  </si>
  <si>
    <t>Specify Liquid: Filling Loss</t>
  </si>
  <si>
    <t>40388801</t>
  </si>
  <si>
    <t>40388802</t>
  </si>
  <si>
    <t>40388803</t>
  </si>
  <si>
    <t>40388804</t>
  </si>
  <si>
    <t>40388805</t>
  </si>
  <si>
    <t>40399999</t>
  </si>
  <si>
    <t>40400101</t>
  </si>
  <si>
    <t>Petroleum Liquids Storage (non-Refinery)</t>
  </si>
  <si>
    <t>Bulk Terminals</t>
  </si>
  <si>
    <t>Gasoline RVP 13: Breathing Loss (67000 Bbl Capacity) - Fixed Roof Tank</t>
  </si>
  <si>
    <t>40400102</t>
  </si>
  <si>
    <t>Gasoline RVP 10: Breathing Loss (67000 Bbl Capacity) - Fixed Roof Tank</t>
  </si>
  <si>
    <t>40400103</t>
  </si>
  <si>
    <t>Gasoline RVP 7: Breathing Loss (67000 Bbl. Capacity) - Fixed Roof Tank</t>
  </si>
  <si>
    <t>40400104</t>
  </si>
  <si>
    <t>Gasoline RVP 13: Breathing Loss (250000 Bbl Capacity)-Fixed Roof Tank</t>
  </si>
  <si>
    <t>40400105</t>
  </si>
  <si>
    <t>Gasoline RVP 10: Breathing Loss (250000 Bbl Capacity)-Fixed Roof Tank</t>
  </si>
  <si>
    <t>40400106</t>
  </si>
  <si>
    <t>Gasoline RVP 7: Breathing Loss (250000 Bbl Capacity) - Fixed Roof Tank</t>
  </si>
  <si>
    <t>40400107</t>
  </si>
  <si>
    <t>Gasoline RVP 13: Working Loss (Diam. Independent) - Fixed Roof Tank</t>
  </si>
  <si>
    <t>40400108</t>
  </si>
  <si>
    <t>Gasoline RVP 10: Working Loss (Diameter Independent) - Fixed Roof Tank</t>
  </si>
  <si>
    <t>40400109</t>
  </si>
  <si>
    <t>Gasoline RVP 7: Working Loss (Diameter Independent) - Fixed Roof Tank</t>
  </si>
  <si>
    <t>40400110</t>
  </si>
  <si>
    <t>Gasoline RVP 13: Standing Loss (67000 Bbl Capacity)-Floating Roof Tank</t>
  </si>
  <si>
    <t>40400111</t>
  </si>
  <si>
    <t>Gasoline RVP 10: Standing Loss (67000 Bbl Capacity)-Floating Roof Tank</t>
  </si>
  <si>
    <t>40400112</t>
  </si>
  <si>
    <t>Gasoline RVP 7: Standing Loss (67000 Bbl Capacity)- Floating Roof Tank</t>
  </si>
  <si>
    <t>40400113</t>
  </si>
  <si>
    <t>Gasoline RVP 13: Standing Loss (250000 Bbl Cap.) - Floating Roof Tank</t>
  </si>
  <si>
    <t>40400114</t>
  </si>
  <si>
    <t>Gasoline RVP 10: Standing Loss (250000 Bbl Cap.) - Floating Roof Tank</t>
  </si>
  <si>
    <t>40400115</t>
  </si>
  <si>
    <t>Gasoline RVP 7: Standing Loss (250000 Bbl Cap.) - Floating Roof Tank</t>
  </si>
  <si>
    <t>40400116</t>
  </si>
  <si>
    <t>Gasoline RVP 13/10/7: Withdrawal Loss (67000 Bbl Cap.) - Float Rf Tnk</t>
  </si>
  <si>
    <t>40400117</t>
  </si>
  <si>
    <t>Gasoline RVP 13/10/7: Withdrawal Loss (250000 Bbl Cap.) - Float Rf Tnk</t>
  </si>
  <si>
    <t>40400118</t>
  </si>
  <si>
    <t>Gasoline RVP 13: Filling Loss (10500 Bbl Cap.) - Variable Vapor Space</t>
  </si>
  <si>
    <t>40400119</t>
  </si>
  <si>
    <t>Gasoline RVP 10: Filling Loss (10500 Bbl Cap.) - Variable Vapor Space</t>
  </si>
  <si>
    <t>40400120</t>
  </si>
  <si>
    <t>Gasoline RVP 7: Filling Loss (10500 Bbl Cap.) - Variable Vapor Space</t>
  </si>
  <si>
    <t>40400121</t>
  </si>
  <si>
    <t>Diesel Fuel: Standing Loss (Diameter Independent) - Fixed Roof Tank</t>
  </si>
  <si>
    <t>40400122</t>
  </si>
  <si>
    <t>Diesel Fuel: Working Loss (Diameter Independent) - Fixed Roof Tank</t>
  </si>
  <si>
    <t>40400130</t>
  </si>
  <si>
    <t>Specify Liquid: Standing Loss - External Floating Roof w/ Primary Seal</t>
  </si>
  <si>
    <t>40400131</t>
  </si>
  <si>
    <t>Gasoline RVP 13: Standing Loss - Ext. Floating Roof w/ Primary Seal</t>
  </si>
  <si>
    <t>40400132</t>
  </si>
  <si>
    <t>Gasoline RVP 10: Standing Loss - Ext. Floating Roof w/ Primary Seal</t>
  </si>
  <si>
    <t>40400133</t>
  </si>
  <si>
    <t>Gasoline RVP 7: Standing Loss - External Floating Roof w/ Primary Seal</t>
  </si>
  <si>
    <t>40400140</t>
  </si>
  <si>
    <t>Specify Liquid: Standing Loss - Ext. Float Roof Tank w/ Second'y Seal</t>
  </si>
  <si>
    <t>40400141</t>
  </si>
  <si>
    <t>Etherification: Autoclaves</t>
  </si>
  <si>
    <t>64450022</t>
  </si>
  <si>
    <t>Neutralization</t>
  </si>
  <si>
    <t>64450030</t>
  </si>
  <si>
    <t>41000101</t>
  </si>
  <si>
    <t>Petroleum Solvent - Industrial</t>
  </si>
  <si>
    <t>Stoddard</t>
  </si>
  <si>
    <t>41000102</t>
  </si>
  <si>
    <t>41000115</t>
  </si>
  <si>
    <t>Washer/Extractor</t>
  </si>
  <si>
    <t>41000125</t>
  </si>
  <si>
    <t>Electric Arc Furnace: Alloy Steel (Stack)</t>
  </si>
  <si>
    <t>30300906</t>
  </si>
  <si>
    <t>Charging: Electric Arc Furnace</t>
  </si>
  <si>
    <t>30300907</t>
  </si>
  <si>
    <t>Tapping: Electric Arc Furnace</t>
  </si>
  <si>
    <t>30300908</t>
  </si>
  <si>
    <t>Electric Arc Furnace: Carbon Steel (Stack)</t>
  </si>
  <si>
    <t>30300910</t>
  </si>
  <si>
    <t>Pickling</t>
  </si>
  <si>
    <t>30300911</t>
  </si>
  <si>
    <t>Soaking Pits</t>
  </si>
  <si>
    <t>30300912</t>
  </si>
  <si>
    <t>30300913</t>
  </si>
  <si>
    <t>Basic Oxygen Furnace: Open Hood-Stack</t>
  </si>
  <si>
    <t>30300914</t>
  </si>
  <si>
    <t>40400161</t>
  </si>
  <si>
    <t>Gasoline RVP 13: Standing Loss - Int. Floating Roof w/ Primary Seal</t>
  </si>
  <si>
    <t>Empty-cell process with artif cond &amp; stm heating, chromated copper ars</t>
  </si>
  <si>
    <t>30700564</t>
  </si>
  <si>
    <t>Empty-cell process with artif cond &amp; stm heating, other waterborne pre</t>
  </si>
  <si>
    <t>30700570</t>
  </si>
  <si>
    <t>Quenching, creosote</t>
  </si>
  <si>
    <t>30700571</t>
  </si>
  <si>
    <t>Quenching, pentachlorophenol</t>
  </si>
  <si>
    <t>30700572</t>
  </si>
  <si>
    <t>Quenching, other oilborne preservative</t>
  </si>
  <si>
    <t>30700573</t>
  </si>
  <si>
    <t>Quenching, chromated copper arsenate</t>
  </si>
  <si>
    <t>30700574</t>
  </si>
  <si>
    <t>Quenching, other waterborne preservative</t>
  </si>
  <si>
    <t>30700580</t>
  </si>
  <si>
    <t>Retort unloading, creosote</t>
  </si>
  <si>
    <t>30700581</t>
  </si>
  <si>
    <t>Retort unloading, pentachlorophenol</t>
  </si>
  <si>
    <t>30700582</t>
  </si>
  <si>
    <t>Retort unloading, other oilborne preservative</t>
  </si>
  <si>
    <t>30700583</t>
  </si>
  <si>
    <t>Retort unloading, chromated copper arsenate</t>
  </si>
  <si>
    <t>30700584</t>
  </si>
  <si>
    <t>Retort unloading, other waterborne preservative</t>
  </si>
  <si>
    <t>30300927</t>
  </si>
  <si>
    <t>Steel Scrap Preheater</t>
  </si>
  <si>
    <t>30300928</t>
  </si>
  <si>
    <t>Argon-oxygen Decarburization</t>
  </si>
  <si>
    <t>30300929</t>
  </si>
  <si>
    <t>Steel Plate Burner/Torch Cutter</t>
  </si>
  <si>
    <t>30300930</t>
  </si>
  <si>
    <t>Q-BOP Melting and Refining</t>
  </si>
  <si>
    <t>30300931</t>
  </si>
  <si>
    <t>Hot Rolling</t>
  </si>
  <si>
    <t>30300932</t>
  </si>
  <si>
    <t>Scarfing</t>
  </si>
  <si>
    <t>30300933</t>
  </si>
  <si>
    <t>Reheat Furnaces</t>
  </si>
  <si>
    <t>30300934</t>
  </si>
  <si>
    <t>Heat Treating Furnaces: Annealing</t>
  </si>
  <si>
    <t>30300935</t>
  </si>
  <si>
    <t>Cold Rolling</t>
  </si>
  <si>
    <t>30300936</t>
  </si>
  <si>
    <t>Coating: Tin, Zinc, etc.</t>
  </si>
  <si>
    <t>30300998</t>
  </si>
  <si>
    <t>30300999</t>
  </si>
  <si>
    <t>30301001</t>
  </si>
  <si>
    <t>Lead Production</t>
  </si>
  <si>
    <t>Sintering: Single Stream</t>
  </si>
  <si>
    <t>30301002</t>
  </si>
  <si>
    <t>Blast Furnace Operation</t>
  </si>
  <si>
    <t>30301003</t>
  </si>
  <si>
    <t>Dross Reverberatory Furnace</t>
  </si>
  <si>
    <t>30301004</t>
  </si>
  <si>
    <t>Ore Crushing</t>
  </si>
  <si>
    <t>30301005</t>
  </si>
  <si>
    <t>Materials Handling (Includes 11, 12, 13, 04, 14)</t>
  </si>
  <si>
    <t>30301006</t>
  </si>
  <si>
    <t>Sintering: Dual Stream Feed End</t>
  </si>
  <si>
    <t>30301007</t>
  </si>
  <si>
    <t>Sintering: Dual Stream Discharge End</t>
  </si>
  <si>
    <t>30301008</t>
  </si>
  <si>
    <t>Slag Fume Furnace</t>
  </si>
  <si>
    <t>30301009</t>
  </si>
  <si>
    <t>Lead Drossing</t>
  </si>
  <si>
    <t>30301010</t>
  </si>
  <si>
    <t>Raw Material Crushing and Grinding</t>
  </si>
  <si>
    <t>30301011</t>
  </si>
  <si>
    <t>30301012</t>
  </si>
  <si>
    <t>Raw Material Storage Piles</t>
  </si>
  <si>
    <t>30301013</t>
  </si>
  <si>
    <t>30301014</t>
  </si>
  <si>
    <t>Sintering Charge Mixing</t>
  </si>
  <si>
    <t>30301015</t>
  </si>
  <si>
    <t>Sinter Crushing/Screening</t>
  </si>
  <si>
    <t>30301016</t>
  </si>
  <si>
    <t>Sinter Transfer</t>
  </si>
  <si>
    <t>30301017</t>
  </si>
  <si>
    <t>Sinter Fines Return Handling</t>
  </si>
  <si>
    <t>30301018</t>
  </si>
  <si>
    <t>Blast Furnace Charging</t>
  </si>
  <si>
    <t>30301019</t>
  </si>
  <si>
    <t>Blast Furnace Tapping (Metal and Slag)</t>
  </si>
  <si>
    <t>30301020</t>
  </si>
  <si>
    <t>Blast Furnace Lead Pouring</t>
  </si>
  <si>
    <t>30301021</t>
  </si>
  <si>
    <t>Blast Furnace Slag Pouring</t>
  </si>
  <si>
    <t>30301022</t>
  </si>
  <si>
    <t>Lead Refining/Silver Retort</t>
  </si>
  <si>
    <t>30301023</t>
  </si>
  <si>
    <t>Lead Casting</t>
  </si>
  <si>
    <t>30301024</t>
  </si>
  <si>
    <t>Reverberatory or Kettle Softening</t>
  </si>
  <si>
    <t>30301025</t>
  </si>
  <si>
    <t>Sinter Machine Leakage</t>
  </si>
  <si>
    <t>30301026</t>
  </si>
  <si>
    <t>Sinter Dump Area</t>
  </si>
  <si>
    <t>30301027</t>
  </si>
  <si>
    <t>Emulsion Latex Process: Latex Screen Filters</t>
  </si>
  <si>
    <t>30102644</t>
  </si>
  <si>
    <t>Emulsion Latex Process: Latex Packaging</t>
  </si>
  <si>
    <t>30102645</t>
  </si>
  <si>
    <t>Emulsion Latex Process: Latex Loading</t>
  </si>
  <si>
    <t>30102646</t>
  </si>
  <si>
    <t>Emulsion Latex Process: Latex Product Storage</t>
  </si>
  <si>
    <t>30102650</t>
  </si>
  <si>
    <t>Fugitive Emissions: Monomer Unloading</t>
  </si>
  <si>
    <t>30102651</t>
  </si>
  <si>
    <t>Fugitive Emissions: Soap Solution Storage</t>
  </si>
  <si>
    <t>30102652</t>
  </si>
  <si>
    <t>Fugitive Emissions: Activated Catalyst Storage</t>
  </si>
  <si>
    <t>30102653</t>
  </si>
  <si>
    <t>Fugitive Emissions: Modifier Storage</t>
  </si>
  <si>
    <t>30102654</t>
  </si>
  <si>
    <t>Fugitive Emissions: Stabilizer Storage</t>
  </si>
  <si>
    <t>30102655</t>
  </si>
  <si>
    <t>Fugitive Emissions: Antioxidant Storage</t>
  </si>
  <si>
    <t>30102656</t>
  </si>
  <si>
    <t>Fugitive Emissions: Carbon Black Storage</t>
  </si>
  <si>
    <t>30102699</t>
  </si>
  <si>
    <t>30102701</t>
  </si>
  <si>
    <t>Ammonium Nitrate Production</t>
  </si>
  <si>
    <t>Prilling Tower: Neutralizer **</t>
  </si>
  <si>
    <t>30102704</t>
  </si>
  <si>
    <t>Neutralizer</t>
  </si>
  <si>
    <t>30102705</t>
  </si>
  <si>
    <t>Granulator **</t>
  </si>
  <si>
    <t>30102706</t>
  </si>
  <si>
    <t>Dryers and Coolers **</t>
  </si>
  <si>
    <t>30102707</t>
  </si>
  <si>
    <t>Rotary Drum Granulator</t>
  </si>
  <si>
    <t>30102708</t>
  </si>
  <si>
    <t>Pan Granulator</t>
  </si>
  <si>
    <t>30102709</t>
  </si>
  <si>
    <t>Bulk Loading (General)</t>
  </si>
  <si>
    <t>30102710</t>
  </si>
  <si>
    <t>Bagging of Product</t>
  </si>
  <si>
    <t>30102711</t>
  </si>
  <si>
    <t>Neutralizer: High Density</t>
  </si>
  <si>
    <t>30102712</t>
  </si>
  <si>
    <t>Prilling Tower: High Density</t>
  </si>
  <si>
    <t>30102713</t>
  </si>
  <si>
    <t>High Density Dryers and Coolers (scb**</t>
  </si>
  <si>
    <t>30102714</t>
  </si>
  <si>
    <t>Prilling Cooler: High Density</t>
  </si>
  <si>
    <t>30102717</t>
  </si>
  <si>
    <t>Evaporator/Concentrator: High Density</t>
  </si>
  <si>
    <t>30102718</t>
  </si>
  <si>
    <t>Coating: High Density</t>
  </si>
  <si>
    <t>30102720</t>
  </si>
  <si>
    <t>Solids Screening</t>
  </si>
  <si>
    <t>30102721</t>
  </si>
  <si>
    <t>Neutralizer: Low Density</t>
  </si>
  <si>
    <t>30102722</t>
  </si>
  <si>
    <t>Prilling Tower: Low Density</t>
  </si>
  <si>
    <t>30102723</t>
  </si>
  <si>
    <t>Low Density Dryers and Coolers (scb**</t>
  </si>
  <si>
    <t>Blast Furnace: Casting, Uncontrolled Casthouse Roof Monitor</t>
  </si>
  <si>
    <t>30301513</t>
  </si>
  <si>
    <t>Blast Furnace: Casting, Furnace with Local Evacuation</t>
  </si>
  <si>
    <t>30301514</t>
  </si>
  <si>
    <t>Blast Furnace: Taphole and Trough Only</t>
  </si>
  <si>
    <t>30301518</t>
  </si>
  <si>
    <t>30301520</t>
  </si>
  <si>
    <t>Basic Oxygen Furnace (BOF)</t>
  </si>
  <si>
    <t>30301521</t>
  </si>
  <si>
    <t>BOF, Top Blown Furnace: Charging</t>
  </si>
  <si>
    <t>30301522</t>
  </si>
  <si>
    <t>BOF, Top Blown Furnace: Melting and Refining</t>
  </si>
  <si>
    <t>30301523</t>
  </si>
  <si>
    <t>BOF, Top Blown Furnace: Tapping</t>
  </si>
  <si>
    <t>30301524</t>
  </si>
  <si>
    <t>BOF, Top Blown Furnace: Hot Metal Transfer</t>
  </si>
  <si>
    <t>30301530</t>
  </si>
  <si>
    <t>QBOP: Melting and Refining</t>
  </si>
  <si>
    <t>30301540</t>
  </si>
  <si>
    <t>Electric Arc Furnace (EAF): Charging</t>
  </si>
  <si>
    <t>30301541</t>
  </si>
  <si>
    <t>EAF: Melting and Refining</t>
  </si>
  <si>
    <t>30301542</t>
  </si>
  <si>
    <t>EAF: Tapping</t>
  </si>
  <si>
    <t>30301543</t>
  </si>
  <si>
    <t>EAF: Slagging</t>
  </si>
  <si>
    <t>30301550</t>
  </si>
  <si>
    <t>Open Hearth Furnace: Charging</t>
  </si>
  <si>
    <t>30301551</t>
  </si>
  <si>
    <t>Open Hearth Furnace: Melting and Refining</t>
  </si>
  <si>
    <t>30301552</t>
  </si>
  <si>
    <t>Open Hearth Furnace: Tapping</t>
  </si>
  <si>
    <t>30301553</t>
  </si>
  <si>
    <t>Open Hearth Furnace: Hot Metal Transfer</t>
  </si>
  <si>
    <t>30301554</t>
  </si>
  <si>
    <t>Open Hearth Furnace: Slagging</t>
  </si>
  <si>
    <t>30301560</t>
  </si>
  <si>
    <t>Teeming: Leaded Steel</t>
  </si>
  <si>
    <t>30301561</t>
  </si>
  <si>
    <t>Teeming: Unleaded Steel</t>
  </si>
  <si>
    <t>30301570</t>
  </si>
  <si>
    <t>Machine Scarfing</t>
  </si>
  <si>
    <t>30301571</t>
  </si>
  <si>
    <t>Manual Scarfing</t>
  </si>
  <si>
    <t>Radio Frequency Heated Dryer: Non-specified Pine Species</t>
  </si>
  <si>
    <t>30700771</t>
  </si>
  <si>
    <t>Softwood Plywood, Veneer Dryer, Radio Frequency-Heated</t>
  </si>
  <si>
    <t>30700780</t>
  </si>
  <si>
    <t>Plywood Press: Phenol-formaldehyde Resin</t>
  </si>
  <si>
    <t>30700781</t>
  </si>
  <si>
    <t>Plywood Press: Urea-formaldehyde Resin</t>
  </si>
  <si>
    <t>30700783</t>
  </si>
  <si>
    <t>Softwood Plywood Press:  Phenol-formaldehyde Resin</t>
  </si>
  <si>
    <t>30700785</t>
  </si>
  <si>
    <t>Hardwood Plywood Press:  Urea-formaldehyde Resin</t>
  </si>
  <si>
    <t>30700788</t>
  </si>
  <si>
    <t>Pile Formation Stacker: Coal</t>
  </si>
  <si>
    <t>30301595</t>
  </si>
  <si>
    <t>Batch Drops Front End Loader Truck: High Silt Slag</t>
  </si>
  <si>
    <t>30301596</t>
  </si>
  <si>
    <t>Batch Drops Front End Loader Truck: Low Silt Slag</t>
  </si>
  <si>
    <t>30302301</t>
  </si>
  <si>
    <t>Taconite Iron Ore Processing</t>
  </si>
  <si>
    <t>Primary Crushing</t>
  </si>
  <si>
    <t>30302302</t>
  </si>
  <si>
    <t>Tertiary Crusher</t>
  </si>
  <si>
    <t>30302303</t>
  </si>
  <si>
    <t>30302304</t>
  </si>
  <si>
    <t>30302305</t>
  </si>
  <si>
    <t>Ore Storage</t>
  </si>
  <si>
    <t>30302306</t>
  </si>
  <si>
    <t>Dry Grinding/Milling</t>
  </si>
  <si>
    <t>30302307</t>
  </si>
  <si>
    <t>30700799</t>
  </si>
  <si>
    <t>30700798</t>
  </si>
  <si>
    <t>30700801</t>
  </si>
  <si>
    <t>Sawmill Operations</t>
  </si>
  <si>
    <t>Log Debarking</t>
  </si>
  <si>
    <t>30700802</t>
  </si>
  <si>
    <t>Log Sawing</t>
  </si>
  <si>
    <t>30700803</t>
  </si>
  <si>
    <t>Sawdust Pile Handling</t>
  </si>
  <si>
    <t>30700804</t>
  </si>
  <si>
    <t>Sawing: Cyclone Exhaust</t>
  </si>
  <si>
    <t>30700805</t>
  </si>
  <si>
    <t>Planning/Trimming: Cyclone Exhaust</t>
  </si>
  <si>
    <t>30700806</t>
  </si>
  <si>
    <t>Sanding: Cyclone Exhaust</t>
  </si>
  <si>
    <t>30700807</t>
  </si>
  <si>
    <t>Sanderdust: Cyclone Exhaust</t>
  </si>
  <si>
    <t>30700808</t>
  </si>
  <si>
    <t>Other Cyclones: Exhaust</t>
  </si>
  <si>
    <t>30700820</t>
  </si>
  <si>
    <t>Flexographic: Propyl Alcohol Cleanup</t>
  </si>
  <si>
    <t>40500415</t>
  </si>
  <si>
    <t>Offset Lithography: Dampening Solution with Alcohol Substitute</t>
  </si>
  <si>
    <t>40500416</t>
  </si>
  <si>
    <t>Offset Lithography: Dampening Solution with High Solvent Content</t>
  </si>
  <si>
    <t>40500417</t>
  </si>
  <si>
    <t>Offset Lithography: Cleaning Solution: Water-based</t>
  </si>
  <si>
    <t>40500418</t>
  </si>
  <si>
    <t>Offset Lithography: Dampening Solution with Isopropyl Alcohol</t>
  </si>
  <si>
    <t>40500421</t>
  </si>
  <si>
    <t>Offset Lithography: Heatset Ink Mixing</t>
  </si>
  <si>
    <t>40500422</t>
  </si>
  <si>
    <t>Offset Lithography: Heatset Solvent Storage</t>
  </si>
  <si>
    <t>40500431</t>
  </si>
  <si>
    <t>Offset Lithography: Nonheated Lithographic Inks</t>
  </si>
  <si>
    <t>40500432</t>
  </si>
  <si>
    <t>40500433</t>
  </si>
  <si>
    <t>40500501</t>
  </si>
  <si>
    <t>Gravure: 2754</t>
  </si>
  <si>
    <t>40500502</t>
  </si>
  <si>
    <t>Ink Thinning Solvent: Dimethylformamide</t>
  </si>
  <si>
    <t>40500503</t>
  </si>
  <si>
    <t>Ink Thinning Solvent: Ethyl Acetate</t>
  </si>
  <si>
    <t>40500506</t>
  </si>
  <si>
    <t>Ink Thinning Solvent: Methyl Ethyl Ketone</t>
  </si>
  <si>
    <t>40500507</t>
  </si>
  <si>
    <t>Ink Thinning Solvent: Methyl Isobutyl Ketone</t>
  </si>
  <si>
    <t>40500510</t>
  </si>
  <si>
    <t>Ink Thinning Solvent: Toluene</t>
  </si>
  <si>
    <t>40500511</t>
  </si>
  <si>
    <t>40500512</t>
  </si>
  <si>
    <t>40500513</t>
  </si>
  <si>
    <t>40500514</t>
  </si>
  <si>
    <t>Gravure: Cleanup Solvent</t>
  </si>
  <si>
    <t>40500597</t>
  </si>
  <si>
    <t>40500598</t>
  </si>
  <si>
    <t>Ink Thinning Solvent: Other Not Specified</t>
  </si>
  <si>
    <t>40500599</t>
  </si>
  <si>
    <t>40500601</t>
  </si>
  <si>
    <t>Ink Mixing</t>
  </si>
  <si>
    <t>40500701</t>
  </si>
  <si>
    <t>40500801</t>
  </si>
  <si>
    <t>Screen Printing</t>
  </si>
  <si>
    <t>40500802</t>
  </si>
  <si>
    <t>Fugitive Emissions: Cleaning Rags</t>
  </si>
  <si>
    <t>40500811</t>
  </si>
  <si>
    <t>40500812</t>
  </si>
  <si>
    <t>40588801</t>
  </si>
  <si>
    <t>40588802</t>
  </si>
  <si>
    <t>40588803</t>
  </si>
  <si>
    <t>40588804</t>
  </si>
  <si>
    <t>40588805</t>
  </si>
  <si>
    <t>40600101</t>
  </si>
  <si>
    <t>Transportation and Marketing of Petroleum Products</t>
  </si>
  <si>
    <t>Tank Cars and Trucks</t>
  </si>
  <si>
    <t>Gasoline: Splash Loading **</t>
  </si>
  <si>
    <t>40600126</t>
  </si>
  <si>
    <t>Gasoline: Submerged Loading **</t>
  </si>
  <si>
    <t>40600129</t>
  </si>
  <si>
    <t>Asphalt: Splash Loading</t>
  </si>
  <si>
    <t>40600130</t>
  </si>
  <si>
    <t>Distillate Oil: Submerged Loading **</t>
  </si>
  <si>
    <t>40600131</t>
  </si>
  <si>
    <t>Gasoline: Submerged Loading (Normal Service)</t>
  </si>
  <si>
    <t>40600132</t>
  </si>
  <si>
    <t>Crude Oil: Submerged Loading (Normal Service)</t>
  </si>
  <si>
    <t>40600133</t>
  </si>
  <si>
    <t>Jet Naphtha: Submerged Loading (Normal Service)</t>
  </si>
  <si>
    <t>40600134</t>
  </si>
  <si>
    <t>Kerosene: Submerged Loading (Normal Services)</t>
  </si>
  <si>
    <t>40600135</t>
  </si>
  <si>
    <t>Distillate Oil: Submerged Loading (Normal Service)</t>
  </si>
  <si>
    <t>30701062</t>
  </si>
  <si>
    <t>Sanderdust Metering Bin</t>
  </si>
  <si>
    <t>30701064</t>
  </si>
  <si>
    <t>Raw Fuel Bin</t>
  </si>
  <si>
    <t>30701199</t>
  </si>
  <si>
    <t>Paper Coating and Glazing</t>
  </si>
  <si>
    <t>Extrusion Coating Line with Solvent Free Resin/Wax</t>
  </si>
  <si>
    <t>30701201</t>
  </si>
  <si>
    <t>Miscellaneous Paper Processes</t>
  </si>
  <si>
    <t>Cyclones</t>
  </si>
  <si>
    <t>30701220</t>
  </si>
  <si>
    <t>Thermomechanical Process</t>
  </si>
  <si>
    <t>30701301</t>
  </si>
  <si>
    <t>Miscellaneous Paper Products</t>
  </si>
  <si>
    <t>Shredding Newspaper for Insulation Manufacturing</t>
  </si>
  <si>
    <t>30701399</t>
  </si>
  <si>
    <t>30701410</t>
  </si>
  <si>
    <t>Hardboard (HB) Manufacture</t>
  </si>
  <si>
    <t>Tube dryer, direct wood-fired, blowline blend, PF resin, hardwood</t>
  </si>
  <si>
    <t>30701415</t>
  </si>
  <si>
    <t>Tube dryer, direct NG-fired, blowline blend, PF resin, hardwood</t>
  </si>
  <si>
    <t>30701416</t>
  </si>
  <si>
    <t>Board dryer,direct NG-fired,softwood, linseed oil binder(heated zones)</t>
  </si>
  <si>
    <t>30701420</t>
  </si>
  <si>
    <t>Tempering oven, direct natural gas-fired, hardwood</t>
  </si>
  <si>
    <t>30701425</t>
  </si>
  <si>
    <t>Tube dryer, second stage, indirect heated, hardwood</t>
  </si>
  <si>
    <t>30701430</t>
  </si>
  <si>
    <t>30302397</t>
  </si>
  <si>
    <t>Secondary Storage Bin Loading</t>
  </si>
  <si>
    <t>30302398</t>
  </si>
  <si>
    <t>Tertiary Storage Bin Loading</t>
  </si>
  <si>
    <t>30302399</t>
  </si>
  <si>
    <t>30302401</t>
  </si>
  <si>
    <t>Metal Mining (General Processes)</t>
  </si>
  <si>
    <t>Primary Crushing: Low Moisture Ore</t>
  </si>
  <si>
    <t>30302402</t>
  </si>
  <si>
    <t>Secondary Crushing: Low Moisture Ore</t>
  </si>
  <si>
    <t>30302403</t>
  </si>
  <si>
    <t>Tertiary Crushing: Low Moisture Ore</t>
  </si>
  <si>
    <t>30302404</t>
  </si>
  <si>
    <t>Material Handling: Low Moisture Ore</t>
  </si>
  <si>
    <t>30302405</t>
  </si>
  <si>
    <t>Primary Crushing: High Moisture Ore</t>
  </si>
  <si>
    <t>2730100000</t>
  </si>
  <si>
    <t>2730100001</t>
  </si>
  <si>
    <t>Dust Devils</t>
  </si>
  <si>
    <t>2740001000</t>
  </si>
  <si>
    <t>Miscellaneous</t>
  </si>
  <si>
    <t>Lightning</t>
  </si>
  <si>
    <t>2740020000</t>
  </si>
  <si>
    <t>2740020010</t>
  </si>
  <si>
    <t>Water/Barren</t>
  </si>
  <si>
    <t>2740030000</t>
  </si>
  <si>
    <t>Fresh Water</t>
  </si>
  <si>
    <t>2740030010</t>
  </si>
  <si>
    <t>2740040000</t>
  </si>
  <si>
    <t>Salt Water</t>
  </si>
  <si>
    <t>2740040010</t>
  </si>
  <si>
    <t>NONROAD</t>
  </si>
  <si>
    <t>2260000000</t>
  </si>
  <si>
    <t>Off-highway Vehicle Gasoline, 2-Stroke</t>
  </si>
  <si>
    <t>2-Stroke Gasoline except Rail and Marine</t>
  </si>
  <si>
    <t>All</t>
  </si>
  <si>
    <t>2260001000</t>
  </si>
  <si>
    <t>Recreational Equipment</t>
  </si>
  <si>
    <t>2260001010</t>
  </si>
  <si>
    <t>Motorcycles: Off-road</t>
  </si>
  <si>
    <t>2260001020</t>
  </si>
  <si>
    <t>Snowmobiles</t>
  </si>
  <si>
    <t>2260001030</t>
  </si>
  <si>
    <t>All Terrain Vehicles</t>
  </si>
  <si>
    <t>SCC8 - dropped "offroad MC/"</t>
  </si>
  <si>
    <t>2260001040</t>
  </si>
  <si>
    <t>Minibikes</t>
  </si>
  <si>
    <t>2260001050</t>
  </si>
  <si>
    <t>Golf Carts</t>
  </si>
  <si>
    <t>2260001060</t>
  </si>
  <si>
    <t>Specialty Vehicles/Carts</t>
  </si>
  <si>
    <t>2260002000</t>
  </si>
  <si>
    <t>Construction and Mining Equipment</t>
  </si>
  <si>
    <t>SCC6 - added "and Mining"</t>
  </si>
  <si>
    <t>2260002003</t>
  </si>
  <si>
    <t>Pavers</t>
  </si>
  <si>
    <t>SCC8 - dropped "Asphalt"</t>
  </si>
  <si>
    <t>2260002006</t>
  </si>
  <si>
    <t>Tampers/Rammers</t>
  </si>
  <si>
    <t>2260002009</t>
  </si>
  <si>
    <t>Plate Compactors</t>
  </si>
  <si>
    <t>2260002012</t>
  </si>
  <si>
    <t>Concrete Pavers **</t>
  </si>
  <si>
    <t>SCC8 - added "**"</t>
  </si>
  <si>
    <t>2260002015</t>
  </si>
  <si>
    <t>Rollers</t>
  </si>
  <si>
    <t>2260002018</t>
  </si>
  <si>
    <t>Scrapers</t>
  </si>
  <si>
    <t>2260002021</t>
  </si>
  <si>
    <t>Paving Equipment</t>
  </si>
  <si>
    <t>2260002024</t>
  </si>
  <si>
    <t>End Product Finishing</t>
  </si>
  <si>
    <t>30105201</t>
  </si>
  <si>
    <t>Casein</t>
  </si>
  <si>
    <t>Casein Manufacture</t>
  </si>
  <si>
    <t>30105205</t>
  </si>
  <si>
    <t>Precipitation</t>
  </si>
  <si>
    <t>30105210</t>
  </si>
  <si>
    <t>Draining</t>
  </si>
  <si>
    <t>30105211</t>
  </si>
  <si>
    <t>Draining: Batch Method</t>
  </si>
  <si>
    <t>30105212</t>
  </si>
  <si>
    <t>Draining: Continuous Method</t>
  </si>
  <si>
    <t>30105215</t>
  </si>
  <si>
    <t>30105220</t>
  </si>
  <si>
    <t>Dewatering</t>
  </si>
  <si>
    <t>30105221</t>
  </si>
  <si>
    <t>Dewatering: Continuous Power Press</t>
  </si>
  <si>
    <t>30105222</t>
  </si>
  <si>
    <t>Dewatering: Hand Press</t>
  </si>
  <si>
    <t>30105230</t>
  </si>
  <si>
    <t>Grinding Curd</t>
  </si>
  <si>
    <t>30105235</t>
  </si>
  <si>
    <t>30105240</t>
  </si>
  <si>
    <t>Grinding, Packaging, and Storing</t>
  </si>
  <si>
    <t>30106001</t>
  </si>
  <si>
    <t>Pharmaceutical Preparations</t>
  </si>
  <si>
    <t>Vacuum Dryers</t>
  </si>
  <si>
    <t>30106002</t>
  </si>
  <si>
    <t>Reactors</t>
  </si>
  <si>
    <t>30106003</t>
  </si>
  <si>
    <t>Distillation Units</t>
  </si>
  <si>
    <t>30106004</t>
  </si>
  <si>
    <t>Filters</t>
  </si>
  <si>
    <t>30106005</t>
  </si>
  <si>
    <t>Extractors</t>
  </si>
  <si>
    <t>30106006</t>
  </si>
  <si>
    <t>Centrifuges</t>
  </si>
  <si>
    <t>30106007</t>
  </si>
  <si>
    <t>Crystallizers</t>
  </si>
  <si>
    <t>30106008</t>
  </si>
  <si>
    <t>Exhaust Systems</t>
  </si>
  <si>
    <t>30106009</t>
  </si>
  <si>
    <t>Air Dryers</t>
  </si>
  <si>
    <t>30106010</t>
  </si>
  <si>
    <t>Storage/Transfer</t>
  </si>
  <si>
    <t>30106011</t>
  </si>
  <si>
    <t>Coating Process</t>
  </si>
  <si>
    <t>30106012</t>
  </si>
  <si>
    <t>Granulation Process</t>
  </si>
  <si>
    <t>30106013</t>
  </si>
  <si>
    <t>Fermentation Tanks</t>
  </si>
  <si>
    <t>30106021</t>
  </si>
  <si>
    <t>Raw Material Unloading</t>
  </si>
  <si>
    <t>30106022</t>
  </si>
  <si>
    <t>Miscellaneous Fugitives</t>
  </si>
  <si>
    <t>30106023</t>
  </si>
  <si>
    <t>30106099</t>
  </si>
  <si>
    <t>30107001</t>
  </si>
  <si>
    <t>Inorganic Chemical Manufacturing (General)</t>
  </si>
  <si>
    <t>Fugitive Leaks</t>
  </si>
  <si>
    <t>30107002</t>
  </si>
  <si>
    <t>30107101</t>
  </si>
  <si>
    <t>Reformers</t>
  </si>
  <si>
    <t>30107102</t>
  </si>
  <si>
    <t>CO Converter</t>
  </si>
  <si>
    <t>30107103</t>
  </si>
  <si>
    <t>Hydrogen Storage</t>
  </si>
  <si>
    <t>30109101</t>
  </si>
  <si>
    <t>Acetone/Ketone Production</t>
  </si>
  <si>
    <t>Acetone: General</t>
  </si>
  <si>
    <t>30109105</t>
  </si>
  <si>
    <t>30109110</t>
  </si>
  <si>
    <t>30109151</t>
  </si>
  <si>
    <t>Acetone: Cumene Oxidation</t>
  </si>
  <si>
    <t>30109152</t>
  </si>
  <si>
    <t>Acetone: CHP Concentrator</t>
  </si>
  <si>
    <t>30109153</t>
  </si>
  <si>
    <t>Acetone: Light-ends Distillation Vent</t>
  </si>
  <si>
    <t>30109154</t>
  </si>
  <si>
    <t>Acetone: Finishing Column</t>
  </si>
  <si>
    <t>30109180</t>
  </si>
  <si>
    <t>Acetone: Fugitive Emissions</t>
  </si>
  <si>
    <t>30109199</t>
  </si>
  <si>
    <t>Ketone: Other Not Classified</t>
  </si>
  <si>
    <t>30110002</t>
  </si>
  <si>
    <t>Maleic Anhydride</t>
  </si>
  <si>
    <t>Product Recovery Absorber</t>
  </si>
  <si>
    <t>30110003</t>
  </si>
  <si>
    <t>Vacuum System Vent</t>
  </si>
  <si>
    <t>30110004</t>
  </si>
  <si>
    <t>30110005</t>
  </si>
  <si>
    <t>Precipitate Filtering/Washing</t>
  </si>
  <si>
    <t>30304016</t>
  </si>
  <si>
    <t>Calcination/Heating</t>
  </si>
  <si>
    <t>30304017</t>
  </si>
  <si>
    <t>Cooling of Alumina</t>
  </si>
  <si>
    <t>30380001</t>
  </si>
  <si>
    <t>30382001</t>
  </si>
  <si>
    <t>30382002</t>
  </si>
  <si>
    <t>30382599</t>
  </si>
  <si>
    <t>30388801</t>
  </si>
  <si>
    <t>30388802</t>
  </si>
  <si>
    <t>30388803</t>
  </si>
  <si>
    <t>30388804</t>
  </si>
  <si>
    <t>30388805</t>
  </si>
  <si>
    <t>30390001</t>
  </si>
  <si>
    <t>30390002</t>
  </si>
  <si>
    <t>30390003</t>
  </si>
  <si>
    <t>30390004</t>
  </si>
  <si>
    <t>30390011</t>
  </si>
  <si>
    <t>30390012</t>
  </si>
  <si>
    <t>30390013</t>
  </si>
  <si>
    <t>30390014</t>
  </si>
  <si>
    <t>30390021</t>
  </si>
  <si>
    <t>SCC8-added space</t>
  </si>
  <si>
    <t>30390022</t>
  </si>
  <si>
    <t>30390023</t>
  </si>
  <si>
    <t>30390024</t>
  </si>
  <si>
    <t>Process Gas: Flares</t>
  </si>
  <si>
    <t>30800199</t>
  </si>
  <si>
    <t>30800197</t>
  </si>
  <si>
    <t>30800198</t>
  </si>
  <si>
    <t>30800501</t>
  </si>
  <si>
    <t>Tire Retreading</t>
  </si>
  <si>
    <t>Tire Buffing Machines</t>
  </si>
  <si>
    <t>30800699</t>
  </si>
  <si>
    <t>Other Fabricated Plastics</t>
  </si>
  <si>
    <t>30800701</t>
  </si>
  <si>
    <t>Fiberglass Resin Products</t>
  </si>
  <si>
    <t>Plastics Machining: Drilling/Sanding/Sawing/etc.</t>
  </si>
  <si>
    <t>30800702</t>
  </si>
  <si>
    <t>Mould Release</t>
  </si>
  <si>
    <t>30800703</t>
  </si>
  <si>
    <t>Solvent Consumption</t>
  </si>
  <si>
    <t>30800704</t>
  </si>
  <si>
    <t>Adhesive Consumption</t>
  </si>
  <si>
    <t>30800705</t>
  </si>
  <si>
    <t>30800720</t>
  </si>
  <si>
    <t>30800721</t>
  </si>
  <si>
    <t>Gel Coat: Roll On</t>
  </si>
  <si>
    <t>30800722</t>
  </si>
  <si>
    <t>Gel Coat: Spray On</t>
  </si>
  <si>
    <t>30800723</t>
  </si>
  <si>
    <t>Resin: General: Roll On</t>
  </si>
  <si>
    <t>30800724</t>
  </si>
  <si>
    <t>Resin: General: Spray On ** (use 3-08-007-30)</t>
  </si>
  <si>
    <t>30800730</t>
  </si>
  <si>
    <t>Resin Spray Layup (non-vapor-suppressed)</t>
  </si>
  <si>
    <t>30800731</t>
  </si>
  <si>
    <t>Resin Spray Layup (vapor-suppressed)</t>
  </si>
  <si>
    <t>30800732</t>
  </si>
  <si>
    <t>Resin Spray Layup (vacuum bagging)</t>
  </si>
  <si>
    <t>30800736</t>
  </si>
  <si>
    <t>Resin Closed Molding</t>
  </si>
  <si>
    <t>30800799</t>
  </si>
  <si>
    <t>30800801</t>
  </si>
  <si>
    <t>Plastic Foam Products</t>
  </si>
  <si>
    <t>Expansion Process via Steam</t>
  </si>
  <si>
    <t>30800802</t>
  </si>
  <si>
    <t>30800803</t>
  </si>
  <si>
    <t>Bead Storage</t>
  </si>
  <si>
    <t>30800901</t>
  </si>
  <si>
    <t>Plastic Miscellaneous Products</t>
  </si>
  <si>
    <t>Polystyrene: General</t>
  </si>
  <si>
    <t>30801001</t>
  </si>
  <si>
    <t>Plastic Products Manufacturing</t>
  </si>
  <si>
    <t>Adhesives Production: General Process</t>
  </si>
  <si>
    <t>30801002</t>
  </si>
  <si>
    <t>30801003</t>
  </si>
  <si>
    <t>Film Production, Die (Flat/Circular)</t>
  </si>
  <si>
    <t>30801004</t>
  </si>
  <si>
    <t>Sheet Production, Polymerizer</t>
  </si>
  <si>
    <t>30801005</t>
  </si>
  <si>
    <t>Foam Production - General Process</t>
  </si>
  <si>
    <t>30801006</t>
  </si>
  <si>
    <t>Lamination, Kettles/Oven</t>
  </si>
  <si>
    <t>30801007</t>
  </si>
  <si>
    <t>Molding Machine</t>
  </si>
  <si>
    <t>30801008</t>
  </si>
  <si>
    <t>Sheet Production, Calendering</t>
  </si>
  <si>
    <t>30805001</t>
  </si>
  <si>
    <t>Vinyl Floor Tile Manufacturing</t>
  </si>
  <si>
    <t>Tile Chip Bin Tipper</t>
  </si>
  <si>
    <t>30805002</t>
  </si>
  <si>
    <t>Tile Chip Receiving Hopper</t>
  </si>
  <si>
    <t>30805003</t>
  </si>
  <si>
    <t>Tile Chip Belt Conveyors</t>
  </si>
  <si>
    <t>40700813</t>
  </si>
  <si>
    <t>Isopropyl Alcohol: Breathing Loss</t>
  </si>
  <si>
    <t>40700814</t>
  </si>
  <si>
    <t>Isopropyl Alcohol: Working Loss</t>
  </si>
  <si>
    <t>40700815</t>
  </si>
  <si>
    <t>Methyl Alcohol: Breathing Loss</t>
  </si>
  <si>
    <t>40700816</t>
  </si>
  <si>
    <t>Methyl Alcohol: Working Loss</t>
  </si>
  <si>
    <t>40700817</t>
  </si>
  <si>
    <t>N-Propyl Alcohol: Breathing Loss</t>
  </si>
  <si>
    <t>40700818</t>
  </si>
  <si>
    <t>N-Propyl Alcohol: Working Loss</t>
  </si>
  <si>
    <t>40700819</t>
  </si>
  <si>
    <t>Xylol: Breathing Loss</t>
  </si>
  <si>
    <t>40700820</t>
  </si>
  <si>
    <t>Xylol: Working Loss</t>
  </si>
  <si>
    <t>40700897</t>
  </si>
  <si>
    <t>Specify Alcohol: Breathing Loss</t>
  </si>
  <si>
    <t>40700898</t>
  </si>
  <si>
    <t>Specify Alcohol: Working Loss</t>
  </si>
  <si>
    <t>40701601</t>
  </si>
  <si>
    <t>Fixed Roof Tanks - Alkanes (Paraffins)</t>
  </si>
  <si>
    <t>N-Decane: Breathing Loss</t>
  </si>
  <si>
    <t>40701602</t>
  </si>
  <si>
    <t>N-Decane: Working Loss</t>
  </si>
  <si>
    <t>40701603</t>
  </si>
  <si>
    <t>N-Dodecane: Breathing Loss</t>
  </si>
  <si>
    <t>40701604</t>
  </si>
  <si>
    <t>N-Dodecane: Working Loss</t>
  </si>
  <si>
    <t>40701605</t>
  </si>
  <si>
    <t>30900302</t>
  </si>
  <si>
    <t>Tumble Cleaning</t>
  </si>
  <si>
    <t>30900303</t>
  </si>
  <si>
    <t>Polishing</t>
  </si>
  <si>
    <t>30900304</t>
  </si>
  <si>
    <t>Buffing</t>
  </si>
  <si>
    <t>30900500</t>
  </si>
  <si>
    <t>Welding</t>
  </si>
  <si>
    <t>30900501</t>
  </si>
  <si>
    <t>Arc Welding: General ** (See 3-09-050)</t>
  </si>
  <si>
    <t>30900502</t>
  </si>
  <si>
    <t>Oxyfuel Welding: General ** (See 3-09-044)</t>
  </si>
  <si>
    <t>30901001</t>
  </si>
  <si>
    <t>Electroplating Operations</t>
  </si>
  <si>
    <t>Entire Process: General</t>
  </si>
  <si>
    <t>30901002</t>
  </si>
  <si>
    <t>30901003</t>
  </si>
  <si>
    <t>Entire Process: Nickel</t>
  </si>
  <si>
    <t>30901004</t>
  </si>
  <si>
    <t>Entire Process: Copper</t>
  </si>
  <si>
    <t>30901005</t>
  </si>
  <si>
    <t>Entire Process: Zinc</t>
  </si>
  <si>
    <t>30901006</t>
  </si>
  <si>
    <t>Entire Process: Chrome</t>
  </si>
  <si>
    <t>30901007</t>
  </si>
  <si>
    <t>Entire Process: Cadmium</t>
  </si>
  <si>
    <t>30901014</t>
  </si>
  <si>
    <t>40703203</t>
  </si>
  <si>
    <t>Ethanolamines: Breathing Loss</t>
  </si>
  <si>
    <t>40703204</t>
  </si>
  <si>
    <t>Ethanolamines: Working Loss</t>
  </si>
  <si>
    <t>40703205</t>
  </si>
  <si>
    <t>Ethyleneamines: Breathing Loss</t>
  </si>
  <si>
    <t>40703206</t>
  </si>
  <si>
    <t>Ethyleneamines: Working Loss</t>
  </si>
  <si>
    <t>40703207</t>
  </si>
  <si>
    <t>Monoethanolamine: Breathing Loss</t>
  </si>
  <si>
    <t>40703208</t>
  </si>
  <si>
    <t>Monoethanolamine: Working Loss</t>
  </si>
  <si>
    <t>40703209</t>
  </si>
  <si>
    <t>Decorative Chromium - Electroplating Tank</t>
  </si>
  <si>
    <t>30901038</t>
  </si>
  <si>
    <t>Chromic Acid Anodizing - Anodizing Tank</t>
  </si>
  <si>
    <t>30901042</t>
  </si>
  <si>
    <t>Copper (cyanide, including strike) - Electroplating Tank</t>
  </si>
  <si>
    <t>30901045</t>
  </si>
  <si>
    <t>Copper (sulfate) - Electroplating Tank</t>
  </si>
  <si>
    <t>Electric Furnace</t>
  </si>
  <si>
    <t>30400419</t>
  </si>
  <si>
    <t>Raw Material Dryer</t>
  </si>
  <si>
    <t>30400420</t>
  </si>
  <si>
    <t>30400421</t>
  </si>
  <si>
    <t>Raw Material Transfer/Conveying</t>
  </si>
  <si>
    <t>30400422</t>
  </si>
  <si>
    <t>Raw Material Storage Pile</t>
  </si>
  <si>
    <t>30400423</t>
  </si>
  <si>
    <t>Slag Breaking</t>
  </si>
  <si>
    <t>30400424</t>
  </si>
  <si>
    <t>Size Separation</t>
  </si>
  <si>
    <t>30400425</t>
  </si>
  <si>
    <t>30400426</t>
  </si>
  <si>
    <t>Kettle Refining</t>
  </si>
  <si>
    <t>30400499</t>
  </si>
  <si>
    <t>30400501</t>
  </si>
  <si>
    <t>Lead Battery Manufacture</t>
  </si>
  <si>
    <t>Overall Process **</t>
  </si>
  <si>
    <t>30400502</t>
  </si>
  <si>
    <t>Casting Furnace **</t>
  </si>
  <si>
    <t>30400503</t>
  </si>
  <si>
    <t>Paste Mixer **</t>
  </si>
  <si>
    <t>30400504</t>
  </si>
  <si>
    <t>Three Process Operation **</t>
  </si>
  <si>
    <t>30400505</t>
  </si>
  <si>
    <t>30400506</t>
  </si>
  <si>
    <t>Grid Casting</t>
  </si>
  <si>
    <t>30400507</t>
  </si>
  <si>
    <t>Paste Mixing</t>
  </si>
  <si>
    <t>30400508</t>
  </si>
  <si>
    <t>Lead Oxide Mill (Baghouse Outlet)</t>
  </si>
  <si>
    <t>30400509</t>
  </si>
  <si>
    <t>Three Process Operation</t>
  </si>
  <si>
    <t>30400510</t>
  </si>
  <si>
    <t>Lead Reclaiming Furnace</t>
  </si>
  <si>
    <t>30400511</t>
  </si>
  <si>
    <t>Small Parts Casting</t>
  </si>
  <si>
    <t>30400512</t>
  </si>
  <si>
    <t>Formation</t>
  </si>
  <si>
    <t>30400513</t>
  </si>
  <si>
    <t>Barton Process: Oxidation Kettle</t>
  </si>
  <si>
    <t>30400521</t>
  </si>
  <si>
    <t>30400522</t>
  </si>
  <si>
    <t>30400523</t>
  </si>
  <si>
    <t>30400524</t>
  </si>
  <si>
    <t>30400525</t>
  </si>
  <si>
    <t>30400526</t>
  </si>
  <si>
    <t>30400527</t>
  </si>
  <si>
    <t>30400528</t>
  </si>
  <si>
    <t>30400529</t>
  </si>
  <si>
    <t>Grid Cast/Paste Mix: Combined Operation</t>
  </si>
  <si>
    <t>30400530</t>
  </si>
  <si>
    <t>Paste Mix/Lead Charge: Combined Operation</t>
  </si>
  <si>
    <t>30400531</t>
  </si>
  <si>
    <t>Wash and Paint</t>
  </si>
  <si>
    <t>30400599</t>
  </si>
  <si>
    <t>30400601</t>
  </si>
  <si>
    <t>Magnesium</t>
  </si>
  <si>
    <t>30400602</t>
  </si>
  <si>
    <t>Dow Seawater Process</t>
  </si>
  <si>
    <t>30400605</t>
  </si>
  <si>
    <t>Dow Seawater Process: Neutralization Tank</t>
  </si>
  <si>
    <t>30400606</t>
  </si>
  <si>
    <t>Dow Seawater Process: HCl Absorbers</t>
  </si>
  <si>
    <t>30400607</t>
  </si>
  <si>
    <t>Dow Seawater Process: Evaporator</t>
  </si>
  <si>
    <t>30400608</t>
  </si>
  <si>
    <t>Dow Seawater Process: Filtering/Concentration</t>
  </si>
  <si>
    <t>30400609</t>
  </si>
  <si>
    <t>Dow Seawater Process: Shelf Dryer</t>
  </si>
  <si>
    <t>30400610</t>
  </si>
  <si>
    <t>Dow Seawater Process: Rotary Dryer</t>
  </si>
  <si>
    <t>30400611</t>
  </si>
  <si>
    <t>Dow Seawater Process: Prilling</t>
  </si>
  <si>
    <t>30400612</t>
  </si>
  <si>
    <t>Dow Seawater Process: Granule Storage Tanks</t>
  </si>
  <si>
    <t>30400613</t>
  </si>
  <si>
    <t>Dow Seawater Process: Electrolysis</t>
  </si>
  <si>
    <t>30400614</t>
  </si>
  <si>
    <t>Dow Seawater Process: Regenerative Furnaces</t>
  </si>
  <si>
    <t>30400630</t>
  </si>
  <si>
    <t>Natural Lead Industrial (NLI) Brine Process</t>
  </si>
  <si>
    <t>30400635</t>
  </si>
  <si>
    <t>NLI Brine Process: MgCl2 Melt/Purification</t>
  </si>
  <si>
    <t>30400636</t>
  </si>
  <si>
    <t>NLI Brine Process: 2nd Vessel, Further Purification</t>
  </si>
  <si>
    <t>30400637</t>
  </si>
  <si>
    <t>NLI Brine Process: Electrolysis</t>
  </si>
  <si>
    <t>30400650</t>
  </si>
  <si>
    <t>American Magnesium Process</t>
  </si>
  <si>
    <t>30400655</t>
  </si>
  <si>
    <t>American Magnesium Process: Purification II</t>
  </si>
  <si>
    <t>30400656</t>
  </si>
  <si>
    <t>American Magnesium Process: Electrolysis</t>
  </si>
  <si>
    <t>30400660</t>
  </si>
  <si>
    <t>American Magnesium Process: Chlorine Recovery</t>
  </si>
  <si>
    <t>30400699</t>
  </si>
  <si>
    <t>30400701</t>
  </si>
  <si>
    <t>Steel Foundries</t>
  </si>
  <si>
    <t>30400702</t>
  </si>
  <si>
    <t>Open Hearth Furnace</t>
  </si>
  <si>
    <t>30400703</t>
  </si>
  <si>
    <t>Open Hearth Furnace with Oxygen Lance</t>
  </si>
  <si>
    <t>30400704</t>
  </si>
  <si>
    <t>Heat Treating Furnace</t>
  </si>
  <si>
    <t>30400705</t>
  </si>
  <si>
    <t>30400706</t>
  </si>
  <si>
    <t>30400707</t>
  </si>
  <si>
    <t>30400708</t>
  </si>
  <si>
    <t>30400709</t>
  </si>
  <si>
    <t>30400710</t>
  </si>
  <si>
    <t>30400711</t>
  </si>
  <si>
    <t>30400712</t>
  </si>
  <si>
    <t>30400713</t>
  </si>
  <si>
    <t>30400714</t>
  </si>
  <si>
    <t>30400715</t>
  </si>
  <si>
    <t>Finishing</t>
  </si>
  <si>
    <t>30400716</t>
  </si>
  <si>
    <t>30400717</t>
  </si>
  <si>
    <t>30400718</t>
  </si>
  <si>
    <t>30400720</t>
  </si>
  <si>
    <t>30400721</t>
  </si>
  <si>
    <t>30400722</t>
  </si>
  <si>
    <t>Muller</t>
  </si>
  <si>
    <t>30400723</t>
  </si>
  <si>
    <t>30400724</t>
  </si>
  <si>
    <t>Ethylbenzene Recovery</t>
  </si>
  <si>
    <t>30116906</t>
  </si>
  <si>
    <t>Polyethylbenzene Recovery</t>
  </si>
  <si>
    <t>30116980</t>
  </si>
  <si>
    <t>30117401</t>
  </si>
  <si>
    <t>Ethylene Oxide</t>
  </si>
  <si>
    <t>30117402</t>
  </si>
  <si>
    <t>Air Oxidation Process Reactor: Main Vent</t>
  </si>
  <si>
    <t>30117410</t>
  </si>
  <si>
    <t>Oxygen Oxidation Process Reactor: CO2 Purge Vent</t>
  </si>
  <si>
    <t>30117411</t>
  </si>
  <si>
    <t>Oxygen Oxidation Process Reactor: Argon Purge Vent</t>
  </si>
  <si>
    <t>30117421</t>
  </si>
  <si>
    <t>Stripper Purge Vent</t>
  </si>
  <si>
    <t>30117480</t>
  </si>
  <si>
    <t>30117601</t>
  </si>
  <si>
    <t>Glycerin (Glycerol)</t>
  </si>
  <si>
    <t>30117610</t>
  </si>
  <si>
    <t>Chlorination Process: General</t>
  </si>
  <si>
    <t>30117611</t>
  </si>
  <si>
    <t>CO2 Absorber</t>
  </si>
  <si>
    <t>30117612</t>
  </si>
  <si>
    <t>Evaporator</t>
  </si>
  <si>
    <t>30117613</t>
  </si>
  <si>
    <t>30117614</t>
  </si>
  <si>
    <t>Stripping Column</t>
  </si>
  <si>
    <t>Raw Material Silo</t>
  </si>
  <si>
    <t>30400739</t>
  </si>
  <si>
    <t>Scrap Centrifugation</t>
  </si>
  <si>
    <t>30400740</t>
  </si>
  <si>
    <t>ER5154 Electrode</t>
  </si>
  <si>
    <t>30905254</t>
  </si>
  <si>
    <t>E70S Electrode</t>
  </si>
  <si>
    <t>30905276</t>
  </si>
  <si>
    <t>ERNiCrMo Electrode</t>
  </si>
  <si>
    <t>30905280</t>
  </si>
  <si>
    <t>ERNiCu Electrode</t>
  </si>
  <si>
    <t>30905300</t>
  </si>
  <si>
    <t>Flux Cored Arc Welding (FCAW)</t>
  </si>
  <si>
    <t>30905306</t>
  </si>
  <si>
    <t>E110 T5-K3 Electrode</t>
  </si>
  <si>
    <t>30905308</t>
  </si>
  <si>
    <t>30905312</t>
  </si>
  <si>
    <t>E308LT Electrode</t>
  </si>
  <si>
    <t>30905320</t>
  </si>
  <si>
    <t>E316LT Electrode</t>
  </si>
  <si>
    <t>30905354</t>
  </si>
  <si>
    <t>E70T Electrode</t>
  </si>
  <si>
    <t>30905355</t>
  </si>
  <si>
    <t>E71T Electrode</t>
  </si>
  <si>
    <t>30905400</t>
  </si>
  <si>
    <t>Submerged Arc Welding (SAW)</t>
  </si>
  <si>
    <t>30905410</t>
  </si>
  <si>
    <t>EM12K Electrode</t>
  </si>
  <si>
    <t>30905500</t>
  </si>
  <si>
    <t>Electrogas Welding (EGW)</t>
  </si>
  <si>
    <t>30905600</t>
  </si>
  <si>
    <t>Electrostag Welding (ESW)</t>
  </si>
  <si>
    <t>30905800</t>
  </si>
  <si>
    <t>Gas Tungsten Arc Welding (GTAW)</t>
  </si>
  <si>
    <t>30905900</t>
  </si>
  <si>
    <t>Fixed Roof Tanks - Glycol Ethers</t>
  </si>
  <si>
    <t>Butyl Carbitol: Breathing Loss</t>
  </si>
  <si>
    <t>40705202</t>
  </si>
  <si>
    <t>Butyl Carbitol: Working Loss</t>
  </si>
  <si>
    <t>40705203</t>
  </si>
  <si>
    <t>Butyl Cellosolve: Breathing Loss</t>
  </si>
  <si>
    <t>40705204</t>
  </si>
  <si>
    <t>Butyl Cellosolve: Working Loss</t>
  </si>
  <si>
    <t>40705205</t>
  </si>
  <si>
    <t>Carbitol: Breathing Loss</t>
  </si>
  <si>
    <t>40705206</t>
  </si>
  <si>
    <t>Carbitol: Working Loss</t>
  </si>
  <si>
    <t>40705207</t>
  </si>
  <si>
    <t>Cellosolve: Breathing Loss</t>
  </si>
  <si>
    <t>40705208</t>
  </si>
  <si>
    <t>Cellosolve: Working Loss</t>
  </si>
  <si>
    <t>40705209</t>
  </si>
  <si>
    <t>Diethylene Glycol: Breathing Loss</t>
  </si>
  <si>
    <t>40705210</t>
  </si>
  <si>
    <t>Diethylene Glycol: Working Loss</t>
  </si>
  <si>
    <t>40705211</t>
  </si>
  <si>
    <t>Methyl Carbitol: Breathing Loss</t>
  </si>
  <si>
    <t>40705212</t>
  </si>
  <si>
    <t>Methyl Carbitol: Working Loss</t>
  </si>
  <si>
    <t>40705213</t>
  </si>
  <si>
    <t>Methyl Cellosolve: Breathing Loss</t>
  </si>
  <si>
    <t>40705214</t>
  </si>
  <si>
    <t>Methyl Cellosolve: Working Loss</t>
  </si>
  <si>
    <t>40705215</t>
  </si>
  <si>
    <t>Polyethylene Glycol: Breathing Loss</t>
  </si>
  <si>
    <t>40705216</t>
  </si>
  <si>
    <t>Polyethylene Glycol: Working Loss</t>
  </si>
  <si>
    <t>40705217</t>
  </si>
  <si>
    <t>Triethylene Glycol: Breathing Loss</t>
  </si>
  <si>
    <t>40705218</t>
  </si>
  <si>
    <t>Triethylene Glycol: Working Loss</t>
  </si>
  <si>
    <t>40705297</t>
  </si>
  <si>
    <t>Specify Glycol Ether: Breathing Loss</t>
  </si>
  <si>
    <t>40705298</t>
  </si>
  <si>
    <t>Specify Glycol Ether: Working Loss</t>
  </si>
  <si>
    <t>40705601</t>
  </si>
  <si>
    <t>Fixed Roof Tanks - Glycols</t>
  </si>
  <si>
    <t>1,4-Butanediol: Breathing Loss</t>
  </si>
  <si>
    <t>40705602</t>
  </si>
  <si>
    <t>1,4-Butanediol: Working Loss</t>
  </si>
  <si>
    <t>40705603</t>
  </si>
  <si>
    <t>Ethylene Glycol: Breathing Loss</t>
  </si>
  <si>
    <t>40705604</t>
  </si>
  <si>
    <t>Ethylene Glycol: Working Loss</t>
  </si>
  <si>
    <t>40705605</t>
  </si>
  <si>
    <t>Dipropylene Glycol: Breathing Loss</t>
  </si>
  <si>
    <t>40705606</t>
  </si>
  <si>
    <t>Dipropylene Glycol: Working Loss</t>
  </si>
  <si>
    <t>40705607</t>
  </si>
  <si>
    <t>Glycerol: Breathing Loss</t>
  </si>
  <si>
    <t>40705608</t>
  </si>
  <si>
    <t>Glycerol: Working Loss</t>
  </si>
  <si>
    <t>40705609</t>
  </si>
  <si>
    <t>Propylene Glycol: Breathing Loss</t>
  </si>
  <si>
    <t>40705610</t>
  </si>
  <si>
    <t>Propylene Glycol: Working Loss</t>
  </si>
  <si>
    <t>40705697</t>
  </si>
  <si>
    <t>Specify Glycol: Breathing Loss</t>
  </si>
  <si>
    <t>40705698</t>
  </si>
  <si>
    <t>Specify Glycol: Working Loss</t>
  </si>
  <si>
    <t>40706001</t>
  </si>
  <si>
    <t>Fixed Roof Tanks - Halogenated Organics</t>
  </si>
  <si>
    <t>Benzyl Chloride: Breathing Loss</t>
  </si>
  <si>
    <t>40706002</t>
  </si>
  <si>
    <t>Benzyl Chloride: Working Loss</t>
  </si>
  <si>
    <t>40706003</t>
  </si>
  <si>
    <t>Caprolactum (Soln): Breathing Loss</t>
  </si>
  <si>
    <t>40706004</t>
  </si>
  <si>
    <t>Caprolactum (Soln): Working Loss</t>
  </si>
  <si>
    <t>40706005</t>
  </si>
  <si>
    <t>Carbon Tetrachloride: Breathing Loss</t>
  </si>
  <si>
    <t>40706006</t>
  </si>
  <si>
    <t>Carbon Tetrachloride: Working Loss</t>
  </si>
  <si>
    <t>40706007</t>
  </si>
  <si>
    <t>Chlorobenzene: Breathing Loss</t>
  </si>
  <si>
    <t>40706008</t>
  </si>
  <si>
    <t>Chlorobenzene: Working Loss</t>
  </si>
  <si>
    <t>40706009</t>
  </si>
  <si>
    <t>o-Dichlorobenzene: Breathing Loss</t>
  </si>
  <si>
    <t>40706010</t>
  </si>
  <si>
    <t>o-Dichlorobenzene: Working Loss</t>
  </si>
  <si>
    <t>40706011</t>
  </si>
  <si>
    <t>p-Dichlorobenzene: Breathing Loss</t>
  </si>
  <si>
    <t>40706012</t>
  </si>
  <si>
    <t>p-Dichlorobenzene: Working Loss</t>
  </si>
  <si>
    <t>40706013</t>
  </si>
  <si>
    <t>Epichlorohydrin: Breathing Loss</t>
  </si>
  <si>
    <t>40706014</t>
  </si>
  <si>
    <t>Epichlorohydrin: Working Loss</t>
  </si>
  <si>
    <t>40706015</t>
  </si>
  <si>
    <t>Ethylene Dibromide: Breathing Loss</t>
  </si>
  <si>
    <t>40706016</t>
  </si>
  <si>
    <t>Ethylene Dibromide: Working Loss</t>
  </si>
  <si>
    <t>Wells</t>
  </si>
  <si>
    <t>31000206</t>
  </si>
  <si>
    <t>Gas Lift</t>
  </si>
  <si>
    <t>Valves: Fugitive Emissions</t>
  </si>
  <si>
    <t>31000208</t>
  </si>
  <si>
    <t>Incinerators Burning Waste Gas or Augmented Waste Gas</t>
  </si>
  <si>
    <t>31000211</t>
  </si>
  <si>
    <t>Pipeline Pigging (releases during pig removal)</t>
  </si>
  <si>
    <t>Flares Combusting Gases &gt;1000 BTU/scf</t>
  </si>
  <si>
    <t>Flares Combusting Gases &lt;1000 BTU/scf</t>
  </si>
  <si>
    <t>All Equipt Leak Fugitives (Valves, Flanges, Connections, Seals, Drains</t>
  </si>
  <si>
    <t>31000221</t>
  </si>
  <si>
    <t>31000222</t>
  </si>
  <si>
    <t>31000223</t>
  </si>
  <si>
    <t>31000224</t>
  </si>
  <si>
    <t>Flanges and Connections</t>
  </si>
  <si>
    <t>Glycol Dehydrator Reboiler Still Stack</t>
  </si>
  <si>
    <t>Glycol Dehydrator Reboiler Burner</t>
  </si>
  <si>
    <t>Hydrocarbon Skimmer</t>
  </si>
  <si>
    <t>31000231</t>
  </si>
  <si>
    <t>Natural Gas Processing Facilities</t>
  </si>
  <si>
    <t>Glycol Dehydrators: Reboiler Still Vent: Triethylene Glycol</t>
  </si>
  <si>
    <t>Glycol Dehydrators: Reboiler Burner Stack: Triethylene Glycol</t>
  </si>
  <si>
    <t>Glycol Dehydrators: Phase Separator Vent: Triethylene Glycol</t>
  </si>
  <si>
    <t>Glycol Dehydrators: Ethylene Glycol: General</t>
  </si>
  <si>
    <t>Gas Sweeting: Amine Process</t>
  </si>
  <si>
    <t>Process Valves</t>
  </si>
  <si>
    <t>31000308</t>
  </si>
  <si>
    <t>Open-ended Lines</t>
  </si>
  <si>
    <t>31000321</t>
  </si>
  <si>
    <t>Glycol Dehydrators: Niagaran Formation (Mich.)</t>
  </si>
  <si>
    <t>31000322</t>
  </si>
  <si>
    <t>Glycol Dehydrators: Prairie du Chien Formation (Mich.)</t>
  </si>
  <si>
    <t>31000323</t>
  </si>
  <si>
    <t>Glycol Dehydrators: Antrim Formation (Mich.)</t>
  </si>
  <si>
    <t>31000401</t>
  </si>
  <si>
    <t>31000402</t>
  </si>
  <si>
    <t>31000403</t>
  </si>
  <si>
    <t>Propane/Butane</t>
  </si>
  <si>
    <t>31000411</t>
  </si>
  <si>
    <t>Distillate Oil (No. 2): Steam Generators</t>
  </si>
  <si>
    <t>31000412</t>
  </si>
  <si>
    <t>Residual Oil: Steam Generators</t>
  </si>
  <si>
    <t>31000413</t>
  </si>
  <si>
    <t>Crude Oil: Steam Generators</t>
  </si>
  <si>
    <t>31000414</t>
  </si>
  <si>
    <t>Natural Gas: Steam Generators</t>
  </si>
  <si>
    <t>31000415</t>
  </si>
  <si>
    <t>Process Gas: Steam Generators</t>
  </si>
  <si>
    <t>31000501</t>
  </si>
  <si>
    <t>Liquid Waste Treatment</t>
  </si>
  <si>
    <t>Floatation Units</t>
  </si>
  <si>
    <t>Liquid - Liquid Separator</t>
  </si>
  <si>
    <t>31000503</t>
  </si>
  <si>
    <t>Oil-Water Separator</t>
  </si>
  <si>
    <t>31000504</t>
  </si>
  <si>
    <t>Oil-Sludge-Waste Water Pit</t>
  </si>
  <si>
    <t>31000505</t>
  </si>
  <si>
    <t>Other Not Classified: Construction/Demolition</t>
  </si>
  <si>
    <t>31299999</t>
  </si>
  <si>
    <t>Machinery, Miscellaneous</t>
  </si>
  <si>
    <t>Miscellaneous Machinery</t>
  </si>
  <si>
    <t>31300500</t>
  </si>
  <si>
    <t>Electrical Equipment</t>
  </si>
  <si>
    <t>Electrical Switch Manufacture</t>
  </si>
  <si>
    <t>Electrical Switch Manufacture: Overall Process</t>
  </si>
  <si>
    <t>31301001</t>
  </si>
  <si>
    <t>Light Bulb Manufacture</t>
  </si>
  <si>
    <t>Light Bulb Glass to Socket Base Lubrication with SO2</t>
  </si>
  <si>
    <t>31301100</t>
  </si>
  <si>
    <t>Fluorescent Lamp Manufacture</t>
  </si>
  <si>
    <t>Fluorescent Lamp Manufacture: Overall Process</t>
  </si>
  <si>
    <t>31301200</t>
  </si>
  <si>
    <t>Fluorescent Lamp Recycling</t>
  </si>
  <si>
    <t>Fluorescent Lamp Recycling: Lamp Crusher</t>
  </si>
  <si>
    <t>31302000</t>
  </si>
  <si>
    <t>Mercury Oxide Battery Manufacture</t>
  </si>
  <si>
    <t>Mercury Oxide Battery Manufacture: Overall Process</t>
  </si>
  <si>
    <t>31303001</t>
  </si>
  <si>
    <t>Manufacturing - General</t>
  </si>
  <si>
    <t>Mineral Dust Storage</t>
  </si>
  <si>
    <t>30500144</t>
  </si>
  <si>
    <t>Granules Transport Screw Conveyor and Bucket Elevator</t>
  </si>
  <si>
    <t>30500145</t>
  </si>
  <si>
    <t>Mineral Dust Transport Screw Conveyor and Bucket Elevator</t>
  </si>
  <si>
    <t>30500146</t>
  </si>
  <si>
    <t>Sand Surge Bin</t>
  </si>
  <si>
    <t>30500147</t>
  </si>
  <si>
    <t>Granules Surge Bin</t>
  </si>
  <si>
    <t>30500150</t>
  </si>
  <si>
    <t>Mineral Dust (Filler) and Asphalt Coating Mixer</t>
  </si>
  <si>
    <t>30500151</t>
  </si>
  <si>
    <t>Granules</t>
  </si>
  <si>
    <t>30500152</t>
  </si>
  <si>
    <t>Mineral Dust Unloading</t>
  </si>
  <si>
    <t>30500143</t>
  </si>
  <si>
    <t>30125020</t>
  </si>
  <si>
    <t>Alcohols by Oxo Process</t>
  </si>
  <si>
    <t>30125025</t>
  </si>
  <si>
    <t>Fatty Alcohols by Hydrogenation</t>
  </si>
  <si>
    <t>30125099</t>
  </si>
  <si>
    <t>30125101</t>
  </si>
  <si>
    <t>30125102</t>
  </si>
  <si>
    <t>Evaporator Purge Vent</t>
  </si>
  <si>
    <t>30125103</t>
  </si>
  <si>
    <t>Water Removal Steam: Jet Ejector</t>
  </si>
  <si>
    <t>30125104</t>
  </si>
  <si>
    <t>30125180</t>
  </si>
  <si>
    <t>30125201</t>
  </si>
  <si>
    <t>Etherene Production</t>
  </si>
  <si>
    <t>30125301</t>
  </si>
  <si>
    <t>Glycol Ethers</t>
  </si>
  <si>
    <t>30125302</t>
  </si>
  <si>
    <t>30125305</t>
  </si>
  <si>
    <t>Catalyst: Methanol Mix Tank</t>
  </si>
  <si>
    <t>30125306</t>
  </si>
  <si>
    <t>Methanol Recovery Column Vent</t>
  </si>
  <si>
    <t>30125315</t>
  </si>
  <si>
    <t>Asphalt Heater: Residual Oil</t>
  </si>
  <si>
    <t>30500208</t>
  </si>
  <si>
    <t>Asphalt Heater: Distillate Oil</t>
  </si>
  <si>
    <t>30500209</t>
  </si>
  <si>
    <t>Asphalt Heater: LPG</t>
  </si>
  <si>
    <t>30500210</t>
  </si>
  <si>
    <t>Asphalt Heater: Waste Oil</t>
  </si>
  <si>
    <t>30500211</t>
  </si>
  <si>
    <t>Rotary Dryer Conventional Plant with Cyclone ** use 3-05-002-01 w/CTL</t>
  </si>
  <si>
    <t>30500212</t>
  </si>
  <si>
    <t>Heated Asphalt Storage Tanks</t>
  </si>
  <si>
    <t>SCC8-dropped Drum Mix</t>
  </si>
  <si>
    <t>30500213</t>
  </si>
  <si>
    <t>Storage Silo</t>
  </si>
  <si>
    <t>30500214</t>
  </si>
  <si>
    <t>Truck Load-out</t>
  </si>
  <si>
    <t>30500215</t>
  </si>
  <si>
    <t>In Place Recycling: Propane</t>
  </si>
  <si>
    <t>30500216</t>
  </si>
  <si>
    <t>Cold Aggregate Feed Bins</t>
  </si>
  <si>
    <t>30500217</t>
  </si>
  <si>
    <t>Cold Aggregate Conveyors and Elevators</t>
  </si>
  <si>
    <t>30500220</t>
  </si>
  <si>
    <t>Elevators: Batch Process (also see -45 thru -47 for combos w/scr,bins</t>
  </si>
  <si>
    <t>30500221</t>
  </si>
  <si>
    <t>Elevators: Continuous Process</t>
  </si>
  <si>
    <t>30500230</t>
  </si>
  <si>
    <t>Hot Bins and Screens: Batch Process (also see -45 thru -47 for combos)</t>
  </si>
  <si>
    <t>30500231</t>
  </si>
  <si>
    <t>Hot Bins and Screens: Continuous Process</t>
  </si>
  <si>
    <t>30500240</t>
  </si>
  <si>
    <t>Mixers: Batch Process (also see -45 thru -47 for combos w/scr,bins</t>
  </si>
  <si>
    <t>30500241</t>
  </si>
  <si>
    <t>Mixers: Continuous Mix (outside the drum) Process</t>
  </si>
  <si>
    <t>30500242</t>
  </si>
  <si>
    <t>Mixers: Drum Mix Process ** (use 3-05-002-005 and subtypes)</t>
  </si>
  <si>
    <t>30500245</t>
  </si>
  <si>
    <t>Batch Mix Plant: Hot Elevators, Screens, Bins, Mixer &amp; NG Rot Dryer</t>
  </si>
  <si>
    <t>30500246</t>
  </si>
  <si>
    <t>Batch Mix Plant: Hot Elevators, Screens, Bins, Mixer&amp; #2 Oil Rot Dryer</t>
  </si>
  <si>
    <t>30500247</t>
  </si>
  <si>
    <t>Batch Mix Plant: Hot Elevs, Scrns, Bins, Mixer&amp; Waste/Drain/#6 Oil Rot</t>
  </si>
  <si>
    <t>30500250</t>
  </si>
  <si>
    <t>Conventional Continuous Mix (outside of drum) Plant: Rotary Dryer</t>
  </si>
  <si>
    <t>30500251</t>
  </si>
  <si>
    <t>Batch Mix Plant: Rotary Dryer, Natural Gas-Fired (also see -45)</t>
  </si>
  <si>
    <t>SCC8 -drop Conventional,add -45</t>
  </si>
  <si>
    <t>30500252</t>
  </si>
  <si>
    <t>Batch Mix Plant: Rotary Dryer, Oil-Fired (also see -46)</t>
  </si>
  <si>
    <t>SCC8 -drop Conventional,add -46</t>
  </si>
  <si>
    <t>30500253</t>
  </si>
  <si>
    <t>Batch Mix Plant: Rotary Dryer, Waste/Drain/# 6 Oil-Fired (also see -47</t>
  </si>
  <si>
    <t>30500255</t>
  </si>
  <si>
    <t>Drum Mix Plant: Rotary Drum Dryer / Mixer, Natural Gas-Fired</t>
  </si>
  <si>
    <t>30500256</t>
  </si>
  <si>
    <t>Drum Mix Plant: Rotary Drum Dryer / Mixer, Natural Gas, Parallel Flow</t>
  </si>
  <si>
    <t>30500257</t>
  </si>
  <si>
    <t>Drum Mix Plant: Rotary Drum Dryer / Mixer, Natural Gas, Counterflow</t>
  </si>
  <si>
    <t>30500258</t>
  </si>
  <si>
    <t>Drum Mix Plant: Rotary Drum Dryer / Mixer, #2 Oil-Fired</t>
  </si>
  <si>
    <t>SCC8 - added "#2"</t>
  </si>
  <si>
    <t>30500259</t>
  </si>
  <si>
    <t>Drum Mix Plant: Rotary Drum Dryer / Mixer, #2 Oil-Fired, Parallel Flow</t>
  </si>
  <si>
    <t>30500260</t>
  </si>
  <si>
    <t>Drum Mix Plant: Rotary Drum Dryer / Mixer, #2 Oil-Fired, Counterflow</t>
  </si>
  <si>
    <t>30500261</t>
  </si>
  <si>
    <t>Drum Mix Plant: Rotary Drum Dryer/Mixer, Waste/Drain/#6 Oil-Fired</t>
  </si>
  <si>
    <t>30500262</t>
  </si>
  <si>
    <t>Drum Mix Pl: Rotary Drum Dryer/Mixer, Waste/Drain/#6 Oil, Parallel Flo</t>
  </si>
  <si>
    <t>30500263</t>
  </si>
  <si>
    <t>Drum Mix Pl: Rotary Drum Dryer/Mixer, Waste/Drain/#6 Oil, Counterflow</t>
  </si>
  <si>
    <t>30500270</t>
  </si>
  <si>
    <t>Yard Emissions:  Emissions from asphalt in truck beds</t>
  </si>
  <si>
    <t>30500290</t>
  </si>
  <si>
    <t>Haul Roads: General</t>
  </si>
  <si>
    <t>30500298</t>
  </si>
  <si>
    <t>30500299</t>
  </si>
  <si>
    <t>30500301</t>
  </si>
  <si>
    <t>Brick Manufacture</t>
  </si>
  <si>
    <t>Wastewater, Point of Generation</t>
  </si>
  <si>
    <t>31499999</t>
  </si>
  <si>
    <t>31501001</t>
  </si>
  <si>
    <t>Photo Equip/Health Care/Labs/Air Condit/SwimPools</t>
  </si>
  <si>
    <t>Photocopying Equipment Manufacturing</t>
  </si>
  <si>
    <t>Resin Transfer/Storage</t>
  </si>
  <si>
    <t>31501002</t>
  </si>
  <si>
    <t>Toner Classification</t>
  </si>
  <si>
    <t>31501003</t>
  </si>
  <si>
    <t>Toner (Carbon Black) Grinding</t>
  </si>
  <si>
    <t>31502001</t>
  </si>
  <si>
    <t>Health Care - Hospitals</t>
  </si>
  <si>
    <t>Sterilization with Ethylene Oxide</t>
  </si>
  <si>
    <t>31502002</t>
  </si>
  <si>
    <t>Sterilization with Freon</t>
  </si>
  <si>
    <t>31502003</t>
  </si>
  <si>
    <t>Sterilization with Formaldehyde</t>
  </si>
  <si>
    <t>Raw Material Drying</t>
  </si>
  <si>
    <t>30500302</t>
  </si>
  <si>
    <t>Raw Material Grinding &amp; Screening</t>
  </si>
  <si>
    <t>30500303</t>
  </si>
  <si>
    <t>Storage of Raw Materials</t>
  </si>
  <si>
    <t>30500304</t>
  </si>
  <si>
    <t>Curing **</t>
  </si>
  <si>
    <t>30500305</t>
  </si>
  <si>
    <t>Raw Material Handling and Transferring</t>
  </si>
  <si>
    <t>30500306</t>
  </si>
  <si>
    <t>Pulverizing</t>
  </si>
  <si>
    <t>30500307</t>
  </si>
  <si>
    <t>Calcining</t>
  </si>
  <si>
    <t>30500308</t>
  </si>
  <si>
    <t>30500309</t>
  </si>
  <si>
    <t>Blending and Mixing</t>
  </si>
  <si>
    <t>30500310</t>
  </si>
  <si>
    <t>Thermometer Manufacture</t>
  </si>
  <si>
    <t>Thermometer Manufacture: Overall Process</t>
  </si>
  <si>
    <t>31503001</t>
  </si>
  <si>
    <t>Laboratories</t>
  </si>
  <si>
    <t>Bench Scale Reagents: Research</t>
  </si>
  <si>
    <t>31503002</t>
  </si>
  <si>
    <t>Bench Scale Reagents: Testing</t>
  </si>
  <si>
    <t>31503003</t>
  </si>
  <si>
    <t>Curing and Firing: Sawdust Fired Tunnel Kilns</t>
  </si>
  <si>
    <t>30500311</t>
  </si>
  <si>
    <t>Curing and Firing: Gas-fired Tunnel Kilns</t>
  </si>
  <si>
    <t>30500312</t>
  </si>
  <si>
    <t>Curing and Firing: Oil-fired Tunnel Kilns</t>
  </si>
  <si>
    <t>30500313</t>
  </si>
  <si>
    <t>Curing and Firing: Coal-fired Tunnel Kilns</t>
  </si>
  <si>
    <t>30500314</t>
  </si>
  <si>
    <t>Curing and Firing: Gas-fired Periodic Kilns</t>
  </si>
  <si>
    <t>30500315</t>
  </si>
  <si>
    <t>Curing and Firing: Oil-fired Periodic Kilns</t>
  </si>
  <si>
    <t>30500316</t>
  </si>
  <si>
    <t>Curing and Firing: Coal-fired Periodic Kilns</t>
  </si>
  <si>
    <t>30500317</t>
  </si>
  <si>
    <t>30500318</t>
  </si>
  <si>
    <t>Tunnel Kiln: Wood-fired</t>
  </si>
  <si>
    <t>30500319</t>
  </si>
  <si>
    <t>Transfer and Conveying</t>
  </si>
  <si>
    <t>30500321</t>
  </si>
  <si>
    <t>30500322</t>
  </si>
  <si>
    <t>Firing: Natural Gas-fired Tunnel Kiln Firing High-Sulfur Material</t>
  </si>
  <si>
    <t>30500330</t>
  </si>
  <si>
    <t>Photographic Film Manufacturing</t>
  </si>
  <si>
    <t>Product Manufacturing - Substrate Preparation</t>
  </si>
  <si>
    <t>Extrusion Operations</t>
  </si>
  <si>
    <t>31603002</t>
  </si>
  <si>
    <t>Film Support Operations</t>
  </si>
  <si>
    <t>31604001</t>
  </si>
  <si>
    <t>Product Manufacturing - Chemical Preparation</t>
  </si>
  <si>
    <t>31604002</t>
  </si>
  <si>
    <t>Emulsion Making Operations</t>
  </si>
  <si>
    <t>31604003</t>
  </si>
  <si>
    <t>Chemical Mixing Operations</t>
  </si>
  <si>
    <t>31605001</t>
  </si>
  <si>
    <t>Product Manufacturing - Surface Treatments</t>
  </si>
  <si>
    <t>Surface Coating Operations</t>
  </si>
  <si>
    <t>31605002</t>
  </si>
  <si>
    <t>Grid Ionizers</t>
  </si>
  <si>
    <t>31605003</t>
  </si>
  <si>
    <t>Corona Discharge Treatment</t>
  </si>
  <si>
    <t>31605004</t>
  </si>
  <si>
    <t>Photographic Drying Operations</t>
  </si>
  <si>
    <t>31606001</t>
  </si>
  <si>
    <t>Product Manufacturing - Finishing Operations</t>
  </si>
  <si>
    <t>General Film Manufacturing</t>
  </si>
  <si>
    <t>31606002</t>
  </si>
  <si>
    <t>Cutting/Slitting Operations</t>
  </si>
  <si>
    <t>31612001</t>
  </si>
  <si>
    <t>Support Activities - Cleaning Operations</t>
  </si>
  <si>
    <t>Tank Cleaning Operations</t>
  </si>
  <si>
    <t>31612002</t>
  </si>
  <si>
    <t>General Cleaning Operations</t>
  </si>
  <si>
    <t>31612003</t>
  </si>
  <si>
    <t>Parts Cleaning Operations</t>
  </si>
  <si>
    <t>31613001</t>
  </si>
  <si>
    <t>Support Activities - Storage Operations</t>
  </si>
  <si>
    <t>Solvent Storage Operations</t>
  </si>
  <si>
    <t>31613002</t>
  </si>
  <si>
    <t>General Storage Operations</t>
  </si>
  <si>
    <t>31613003</t>
  </si>
  <si>
    <t>Storage Silos</t>
  </si>
  <si>
    <t>31613004</t>
  </si>
  <si>
    <t>Waste Storage Operations</t>
  </si>
  <si>
    <t>31614001</t>
  </si>
  <si>
    <t>Support Activities - Material Transfer Operations</t>
  </si>
  <si>
    <t>Filling Operations (non petroleum)</t>
  </si>
  <si>
    <t>31614002</t>
  </si>
  <si>
    <t>Transfer of Chemicals</t>
  </si>
  <si>
    <t>31615001</t>
  </si>
  <si>
    <t>Support Activities - Separation Processes</t>
  </si>
  <si>
    <t>Recovery Operations</t>
  </si>
  <si>
    <t>31615002</t>
  </si>
  <si>
    <t>Regeneration Operations</t>
  </si>
  <si>
    <t>31615003</t>
  </si>
  <si>
    <t>Distillation Operations</t>
  </si>
  <si>
    <t>31615004</t>
  </si>
  <si>
    <t>Filtration Operations</t>
  </si>
  <si>
    <t>31616001</t>
  </si>
  <si>
    <t>Support Activities - Other Operations</t>
  </si>
  <si>
    <t>General Ventillation - Manufacturing Areas</t>
  </si>
  <si>
    <t>31616002</t>
  </si>
  <si>
    <t>General Process Tank Operations</t>
  </si>
  <si>
    <t>31616003</t>
  </si>
  <si>
    <t>Miscellaneous Manufacturing Operations</t>
  </si>
  <si>
    <t>31616004</t>
  </si>
  <si>
    <t>Paint Spraying Operations</t>
  </si>
  <si>
    <t>31616005</t>
  </si>
  <si>
    <t>General Maintenance Operations</t>
  </si>
  <si>
    <t>31616006</t>
  </si>
  <si>
    <t>Chemical Weighing Operations</t>
  </si>
  <si>
    <t>32099997</t>
  </si>
  <si>
    <t>Leather and Leather Products</t>
  </si>
  <si>
    <t>32099998</t>
  </si>
  <si>
    <t>32099999</t>
  </si>
  <si>
    <t>33000101</t>
  </si>
  <si>
    <t>Textile Products</t>
  </si>
  <si>
    <t>Yarn Preparation/Bleaching</t>
  </si>
  <si>
    <t>33000102</t>
  </si>
  <si>
    <t>Printing</t>
  </si>
  <si>
    <t>33000103</t>
  </si>
  <si>
    <t>Polyester Thread Production</t>
  </si>
  <si>
    <t>33000104</t>
  </si>
  <si>
    <t>Tenter Frames: Heat Setting</t>
  </si>
  <si>
    <t>33000105</t>
  </si>
  <si>
    <t>Carding</t>
  </si>
  <si>
    <t>33000106</t>
  </si>
  <si>
    <t>33000198</t>
  </si>
  <si>
    <t>33000199</t>
  </si>
  <si>
    <t>33000201</t>
  </si>
  <si>
    <t>Rubberized Fabrics</t>
  </si>
  <si>
    <t>33000202</t>
  </si>
  <si>
    <t>Wet Coating: General **</t>
  </si>
  <si>
    <t>33000203</t>
  </si>
  <si>
    <t>Hot Melt Coating: General **</t>
  </si>
  <si>
    <t>33000211</t>
  </si>
  <si>
    <t>Impregnation</t>
  </si>
  <si>
    <t>33000212</t>
  </si>
  <si>
    <t>Wet Coating</t>
  </si>
  <si>
    <t>33000213</t>
  </si>
  <si>
    <t>Hot Melt Coating</t>
  </si>
  <si>
    <t>33000214</t>
  </si>
  <si>
    <t>Wet Coating Mixing</t>
  </si>
  <si>
    <t>33000297</t>
  </si>
  <si>
    <t>33000298</t>
  </si>
  <si>
    <t>33000299</t>
  </si>
  <si>
    <t>33000301</t>
  </si>
  <si>
    <t>Carpet Operations</t>
  </si>
  <si>
    <t>Preparation/Processing</t>
  </si>
  <si>
    <t>33000302</t>
  </si>
  <si>
    <t>Printing/Dyeing</t>
  </si>
  <si>
    <t>33000303</t>
  </si>
  <si>
    <t>Basic Material Mixing</t>
  </si>
  <si>
    <t>33000304</t>
  </si>
  <si>
    <t>Shearing</t>
  </si>
  <si>
    <t>33000305</t>
  </si>
  <si>
    <t>Pile Erector</t>
  </si>
  <si>
    <t>33000306</t>
  </si>
  <si>
    <t>Heat Treating</t>
  </si>
  <si>
    <t>33000307</t>
  </si>
  <si>
    <t>33000399</t>
  </si>
  <si>
    <t>33000499</t>
  </si>
  <si>
    <t>Fabric Finishing</t>
  </si>
  <si>
    <t>33000599</t>
  </si>
  <si>
    <t>33088801</t>
  </si>
  <si>
    <t>33088802</t>
  </si>
  <si>
    <t>33088803</t>
  </si>
  <si>
    <t>33088804</t>
  </si>
  <si>
    <t>33088805</t>
  </si>
  <si>
    <t>36000101</t>
  </si>
  <si>
    <t>Printing and Publishing</t>
  </si>
  <si>
    <t>Typesetting (Lead Remelting)</t>
  </si>
  <si>
    <t>Remelting (Lead Emissions Only)</t>
  </si>
  <si>
    <t>38500101</t>
  </si>
  <si>
    <t>Specify Halogenated VOC: Standing Loss</t>
  </si>
  <si>
    <t>40722098</t>
  </si>
  <si>
    <t>Specify Halogenated VOC: Withdrawal Loss</t>
  </si>
  <si>
    <t>40722801</t>
  </si>
  <si>
    <t>Floating Roof Tanks - Ketones</t>
  </si>
  <si>
    <t>Acetone: Standing Loss</t>
  </si>
  <si>
    <t>40722802</t>
  </si>
  <si>
    <t>Acetone: Withdrawal Loss</t>
  </si>
  <si>
    <t>40722803</t>
  </si>
  <si>
    <t>Methyl Ethyl Ketone: Standing Loss</t>
  </si>
  <si>
    <t>40722804</t>
  </si>
  <si>
    <t>Methyl Ethyl Ketone: Withdrawal Loss</t>
  </si>
  <si>
    <t>40722805</t>
  </si>
  <si>
    <t>Methyl Isobutyl Ketone: Standing Loss</t>
  </si>
  <si>
    <t>40722806</t>
  </si>
  <si>
    <t>Nitric Acid: Breathing Loss</t>
  </si>
  <si>
    <t>30187006</t>
  </si>
  <si>
    <t>Granulation - Direct Mixing of Ceramic Powder and Binder Solution</t>
  </si>
  <si>
    <t>30500806</t>
  </si>
  <si>
    <t>30500807</t>
  </si>
  <si>
    <t>Grinding, dry ** (use SCC 3-05-008-02)</t>
  </si>
  <si>
    <t>30500810</t>
  </si>
  <si>
    <t>Granulation - Natural Gas-fired Spray Dryer</t>
  </si>
  <si>
    <t>30500811</t>
  </si>
  <si>
    <t>Drying - Infrared (IR) Drying Prior to Firing</t>
  </si>
  <si>
    <t>30500812</t>
  </si>
  <si>
    <t>Glazing and firing kiln ** (use SCCs 3-05-008-45 &amp; -50)</t>
  </si>
  <si>
    <t>30500813</t>
  </si>
  <si>
    <t>Drying - Convection Drying Prior to Firing</t>
  </si>
  <si>
    <t>30500816</t>
  </si>
  <si>
    <t>Sizing - Vibrating Screens</t>
  </si>
  <si>
    <t>30500818</t>
  </si>
  <si>
    <t>Air Classifier</t>
  </si>
  <si>
    <t>30500821</t>
  </si>
  <si>
    <t>Calcining--Natural Gas-fired Rotary Calciner</t>
  </si>
  <si>
    <t>30500822</t>
  </si>
  <si>
    <t>Calcining--Fuel Oil-fired Rotary Calciner</t>
  </si>
  <si>
    <t>30500823</t>
  </si>
  <si>
    <t>Calcining--Natural Gas-fired Fluidized Bed Calciner</t>
  </si>
  <si>
    <t>30500824</t>
  </si>
  <si>
    <t>30187010</t>
  </si>
  <si>
    <t>Sulfuric Acid: Working Loss</t>
  </si>
  <si>
    <t>30187011</t>
  </si>
  <si>
    <t>Ammonium Nitrate: Breathing Loss</t>
  </si>
  <si>
    <t>30187012</t>
  </si>
  <si>
    <t>Ammonium Nitrate: Working Loss</t>
  </si>
  <si>
    <t>30187013</t>
  </si>
  <si>
    <t>Urea: Breathing Loss</t>
  </si>
  <si>
    <t>30187014</t>
  </si>
  <si>
    <t>Urea: Working Loss</t>
  </si>
  <si>
    <t>30187015</t>
  </si>
  <si>
    <t>Copper Sulfate: Breathing Loss</t>
  </si>
  <si>
    <t>30187016</t>
  </si>
  <si>
    <t>Copper Sulfate: Working Loss</t>
  </si>
  <si>
    <t>30187017</t>
  </si>
  <si>
    <t>Aqueous Ammonia: Breathing Loss</t>
  </si>
  <si>
    <t>30187018</t>
  </si>
  <si>
    <t>Aqueous Ammonia: Working Loss</t>
  </si>
  <si>
    <t>30187019</t>
  </si>
  <si>
    <t>Ammonium Bicarbonate: Breathing Loss</t>
  </si>
  <si>
    <t>30187020</t>
  </si>
  <si>
    <t>Ammonium Bicarbonate: Working Loss</t>
  </si>
  <si>
    <t>30187021</t>
  </si>
  <si>
    <t>Hydrazine Hydrate: Breathing Loss</t>
  </si>
  <si>
    <t>30187022</t>
  </si>
  <si>
    <t>Hydrazine Hydrate: Working Loss</t>
  </si>
  <si>
    <t>30187023</t>
  </si>
  <si>
    <t>Anhydrous Hydrazine: Breathing Loss</t>
  </si>
  <si>
    <t>30187024</t>
  </si>
  <si>
    <t>Anhydrous Hydrazine: Working Loss</t>
  </si>
  <si>
    <t>30187025</t>
  </si>
  <si>
    <t>Ammonium Sulfate: Breathing Loss</t>
  </si>
  <si>
    <t>30187026</t>
  </si>
  <si>
    <t>Ammonium Sulfate: Working Loss</t>
  </si>
  <si>
    <t>30187029</t>
  </si>
  <si>
    <t>Fluosilicic Acid: Breathing Loss</t>
  </si>
  <si>
    <t>30187030</t>
  </si>
  <si>
    <t>Fluosilicic Acid: Working Loss</t>
  </si>
  <si>
    <t>30187031</t>
  </si>
  <si>
    <t>Chromic Acid: Breathing Loss</t>
  </si>
  <si>
    <t>30187032</t>
  </si>
  <si>
    <t>Chromic Acid: Working Loss</t>
  </si>
  <si>
    <t>30187033</t>
  </si>
  <si>
    <t>Hydrochloric Acid: Breathing Loss</t>
  </si>
  <si>
    <t>30187034</t>
  </si>
  <si>
    <t>Hydrochloric Acid: Working Loss</t>
  </si>
  <si>
    <t>30187097</t>
  </si>
  <si>
    <t>Specify Liquid: Breathing Loss</t>
  </si>
  <si>
    <t>30187098</t>
  </si>
  <si>
    <t>Specify Liquid: Working Loss</t>
  </si>
  <si>
    <t>30187501</t>
  </si>
  <si>
    <t>Inorganic Chemical Storage (Floating Roof Tank)</t>
  </si>
  <si>
    <t>Carbon Disulfide: Breathing Loss ** (Use 4-07-296-01)</t>
  </si>
  <si>
    <t>30187502</t>
  </si>
  <si>
    <t>Carbon Disulfide: Withdrawal Loss ** (Use 4-07-296-02)</t>
  </si>
  <si>
    <t>30187503</t>
  </si>
  <si>
    <t>Hydrofluoric Acid: Standing Loss</t>
  </si>
  <si>
    <t>30187504</t>
  </si>
  <si>
    <t>Hydrofluoric Acid: Withdrawal Loss</t>
  </si>
  <si>
    <t>30187505</t>
  </si>
  <si>
    <t>Nitric Acid: Standing Loss</t>
  </si>
  <si>
    <t>30187506</t>
  </si>
  <si>
    <t>Nitric Acid: Withdrawal Loss</t>
  </si>
  <si>
    <t>30187507</t>
  </si>
  <si>
    <t>223007125B</t>
  </si>
  <si>
    <t>223007125T</t>
  </si>
  <si>
    <t>223007125X</t>
  </si>
  <si>
    <t>223007127B</t>
  </si>
  <si>
    <t>223007127T</t>
  </si>
  <si>
    <t>223007127X</t>
  </si>
  <si>
    <t>223007129B</t>
  </si>
  <si>
    <t>223007129T</t>
  </si>
  <si>
    <t>223007129X</t>
  </si>
  <si>
    <t>223007131B</t>
  </si>
  <si>
    <t>223007131T</t>
  </si>
  <si>
    <t>223007131X</t>
  </si>
  <si>
    <t>223007133B</t>
  </si>
  <si>
    <t>223007133T</t>
  </si>
  <si>
    <t>223007133X</t>
  </si>
  <si>
    <t>223007211B</t>
  </si>
  <si>
    <t>223007211T</t>
  </si>
  <si>
    <t>223007211X</t>
  </si>
  <si>
    <t>223007213B</t>
  </si>
  <si>
    <t>223007213T</t>
  </si>
  <si>
    <t>223007213X</t>
  </si>
  <si>
    <t>223007215B</t>
  </si>
  <si>
    <t>223007215T</t>
  </si>
  <si>
    <t>223007215X</t>
  </si>
  <si>
    <t>223007217B</t>
  </si>
  <si>
    <t>223007217T</t>
  </si>
  <si>
    <t>223007217X</t>
  </si>
  <si>
    <t>223007219B</t>
  </si>
  <si>
    <t>223007219T</t>
  </si>
  <si>
    <t>223007219X</t>
  </si>
  <si>
    <t>223007221B</t>
  </si>
  <si>
    <t>223007221T</t>
  </si>
  <si>
    <t>223007221X</t>
  </si>
  <si>
    <t>223007223B</t>
  </si>
  <si>
    <t>223007223T</t>
  </si>
  <si>
    <t>223007223X</t>
  </si>
  <si>
    <t>223007225B</t>
  </si>
  <si>
    <t>223007225T</t>
  </si>
  <si>
    <t>223007225X</t>
  </si>
  <si>
    <t>223007227B</t>
  </si>
  <si>
    <t>223007227T</t>
  </si>
  <si>
    <t>223007227X</t>
  </si>
  <si>
    <t>223007229B</t>
  </si>
  <si>
    <t>223007229T</t>
  </si>
  <si>
    <t>223007229X</t>
  </si>
  <si>
    <t>223007231B</t>
  </si>
  <si>
    <t>223007231T</t>
  </si>
  <si>
    <t>223007231X</t>
  </si>
  <si>
    <t>223007233B</t>
  </si>
  <si>
    <t>223007233T</t>
  </si>
  <si>
    <t>223007233X</t>
  </si>
  <si>
    <t>223007311B</t>
  </si>
  <si>
    <t>223007311T</t>
  </si>
  <si>
    <t>223007311X</t>
  </si>
  <si>
    <t>223007313B</t>
  </si>
  <si>
    <t>223007313T</t>
  </si>
  <si>
    <t>223007313X</t>
  </si>
  <si>
    <t>223007315B</t>
  </si>
  <si>
    <t>223007315T</t>
  </si>
  <si>
    <t>223007315X</t>
  </si>
  <si>
    <t>223007317B</t>
  </si>
  <si>
    <t>223007317T</t>
  </si>
  <si>
    <t>223007317X</t>
  </si>
  <si>
    <t>223007319B</t>
  </si>
  <si>
    <t>223007319T</t>
  </si>
  <si>
    <t>223007319X</t>
  </si>
  <si>
    <t>223007321B</t>
  </si>
  <si>
    <t>223007321T</t>
  </si>
  <si>
    <t>223007321X</t>
  </si>
  <si>
    <t>223007323B</t>
  </si>
  <si>
    <t>223007323T</t>
  </si>
  <si>
    <t>223007323X</t>
  </si>
  <si>
    <t>223007325B</t>
  </si>
  <si>
    <t>223007325T</t>
  </si>
  <si>
    <t>223007325X</t>
  </si>
  <si>
    <t>223007327B</t>
  </si>
  <si>
    <t>223007327T</t>
  </si>
  <si>
    <t>223007327X</t>
  </si>
  <si>
    <t>223007329B</t>
  </si>
  <si>
    <t>223007329T</t>
  </si>
  <si>
    <t>223007329X</t>
  </si>
  <si>
    <t>223007331B</t>
  </si>
  <si>
    <t>223007331T</t>
  </si>
  <si>
    <t>223007331X</t>
  </si>
  <si>
    <t>223007333B</t>
  </si>
  <si>
    <t>223007333T</t>
  </si>
  <si>
    <t>223007333X</t>
  </si>
  <si>
    <t>223007411B</t>
  </si>
  <si>
    <t>223007411T</t>
  </si>
  <si>
    <t>223007411X</t>
  </si>
  <si>
    <t>223007413B</t>
  </si>
  <si>
    <t>223007413T</t>
  </si>
  <si>
    <t>223007413X</t>
  </si>
  <si>
    <t>223007415B</t>
  </si>
  <si>
    <t>223007415T</t>
  </si>
  <si>
    <t>223007415X</t>
  </si>
  <si>
    <t>223007417B</t>
  </si>
  <si>
    <t>223007417T</t>
  </si>
  <si>
    <t>223007417X</t>
  </si>
  <si>
    <t>223007419B</t>
  </si>
  <si>
    <t>223007419T</t>
  </si>
  <si>
    <t>223007419X</t>
  </si>
  <si>
    <t>223007421B</t>
  </si>
  <si>
    <t>223007421T</t>
  </si>
  <si>
    <t>223007421X</t>
  </si>
  <si>
    <t>223007423B</t>
  </si>
  <si>
    <t>223007423T</t>
  </si>
  <si>
    <t>223007423X</t>
  </si>
  <si>
    <t>223007425B</t>
  </si>
  <si>
    <t>223007425T</t>
  </si>
  <si>
    <t>223007425X</t>
  </si>
  <si>
    <t>223007427B</t>
  </si>
  <si>
    <t>223007427T</t>
  </si>
  <si>
    <t>30187533</t>
  </si>
  <si>
    <t>Hydrochloric Acid: Standing Loss</t>
  </si>
  <si>
    <t>30187534</t>
  </si>
  <si>
    <t>Hydrochloric Acid: Withdrawal Loss</t>
  </si>
  <si>
    <t>30187597</t>
  </si>
  <si>
    <t>30187598</t>
  </si>
  <si>
    <t>Specify Liquid: Withdrawal Loss</t>
  </si>
  <si>
    <t>30188501</t>
  </si>
  <si>
    <t>Inorganic Chemical Storage (Pressure Tanks)</t>
  </si>
  <si>
    <t>Ammonia: Withdrawal Loss</t>
  </si>
  <si>
    <t>30188502</t>
  </si>
  <si>
    <t>Carbon Monoxide: Withdrawal Loss</t>
  </si>
  <si>
    <t>30188503</t>
  </si>
  <si>
    <t>Chlorine: Withdrawal Loss</t>
  </si>
  <si>
    <t>30188504</t>
  </si>
  <si>
    <t>Hydrogen Cyanide: Withdrawal Loss</t>
  </si>
  <si>
    <t>30188505</t>
  </si>
  <si>
    <t>Sulfur Dioxide: Withdrawal Loss</t>
  </si>
  <si>
    <t>30188506</t>
  </si>
  <si>
    <t>Nitrogen: Withdrawal Loss</t>
  </si>
  <si>
    <t>30188507</t>
  </si>
  <si>
    <t>Carbon Dioxide: Withdrawal Loss</t>
  </si>
  <si>
    <t>30188508</t>
  </si>
  <si>
    <t>30188509</t>
  </si>
  <si>
    <t>30188510</t>
  </si>
  <si>
    <t>Anhydrous Ammonia: Withdrawal Loss</t>
  </si>
  <si>
    <t>30188511</t>
  </si>
  <si>
    <t>Hydrogen Fluoride: Withdrawal Loss</t>
  </si>
  <si>
    <t>30188512</t>
  </si>
  <si>
    <t>30188513</t>
  </si>
  <si>
    <t>Hydrogen Chloride: Withdrawal Loss</t>
  </si>
  <si>
    <t>30188514</t>
  </si>
  <si>
    <t>Fluorine: Withdrawal Loss</t>
  </si>
  <si>
    <t>30188599</t>
  </si>
  <si>
    <t>Specify Gas: Withdrawal Loss</t>
  </si>
  <si>
    <t>30188801</t>
  </si>
  <si>
    <t>Specify in Comments Field</t>
  </si>
  <si>
    <t>30188802</t>
  </si>
  <si>
    <t>30188803</t>
  </si>
  <si>
    <t>30188804</t>
  </si>
  <si>
    <t>30501109</t>
  </si>
  <si>
    <t>Mixer Loading of Cement/Sand/Aggregate</t>
  </si>
  <si>
    <t>30501110</t>
  </si>
  <si>
    <t>Loading of Transit Mix Truck</t>
  </si>
  <si>
    <t>30501111</t>
  </si>
  <si>
    <t>Loading of Dry-batch Truck</t>
  </si>
  <si>
    <t>30501112</t>
  </si>
  <si>
    <t>Mixing: Wet</t>
  </si>
  <si>
    <t>30501113</t>
  </si>
  <si>
    <t>Mixing: Dry</t>
  </si>
  <si>
    <t>30501114</t>
  </si>
  <si>
    <t>Transferring: Conveyors/Elevators</t>
  </si>
  <si>
    <t>30501115</t>
  </si>
  <si>
    <t>Storage: Bins/Hoppers</t>
  </si>
  <si>
    <t>30501120</t>
  </si>
  <si>
    <t>Asbestos/Cement Products</t>
  </si>
  <si>
    <t>30501199</t>
  </si>
  <si>
    <t>30501201</t>
  </si>
  <si>
    <t>Fiberglass Manufacturing</t>
  </si>
  <si>
    <t>Regenerative Furnace (Wool-type Fiber)</t>
  </si>
  <si>
    <t>30501202</t>
  </si>
  <si>
    <t>Recuperative Furnace (Wool-type Fiber)</t>
  </si>
  <si>
    <t>30501203</t>
  </si>
  <si>
    <t>Electric Furnace (Wool-type Fiber)</t>
  </si>
  <si>
    <t>30501204</t>
  </si>
  <si>
    <t>SCC8-put flares at end</t>
  </si>
  <si>
    <t>30190022</t>
  </si>
  <si>
    <t>Residual Oil: Flares</t>
  </si>
  <si>
    <t>30190023</t>
  </si>
  <si>
    <t>Natural Gas: Flares</t>
  </si>
  <si>
    <t>30190099</t>
  </si>
  <si>
    <t>30199998</t>
  </si>
  <si>
    <t>30199999</t>
  </si>
  <si>
    <t>30200101</t>
  </si>
  <si>
    <t>Food and Agriculture</t>
  </si>
  <si>
    <t>Alfalfa Dehydration</t>
  </si>
  <si>
    <t>30200102</t>
  </si>
  <si>
    <t>Primary Cyclone and Dryer** (use -11 thru -14)</t>
  </si>
  <si>
    <t>Regenerative Furnace (Textile-type Fiber)</t>
  </si>
  <si>
    <t>30501212</t>
  </si>
  <si>
    <t>Recuperative Furnace (Textile-type Fiber)</t>
  </si>
  <si>
    <t>30501213</t>
  </si>
  <si>
    <t>Unit Melter Furnace (Textile-type Fiber)</t>
  </si>
  <si>
    <t>30501214</t>
  </si>
  <si>
    <t>Forming Process (Textile-type Fiber)</t>
  </si>
  <si>
    <t>30501215</t>
  </si>
  <si>
    <t>Curing Oven (Textile-type Fiber)</t>
  </si>
  <si>
    <t>30501221</t>
  </si>
  <si>
    <t>Raw Material: Unloading/Conveying</t>
  </si>
  <si>
    <t>30501222</t>
  </si>
  <si>
    <t>Raw Material: Storage Bins</t>
  </si>
  <si>
    <t>1,1,1-Trichloroethane (Methyl Chloroform)</t>
  </si>
  <si>
    <t>40100306</t>
  </si>
  <si>
    <t>40100307</t>
  </si>
  <si>
    <t>Isopropyl Alcohol</t>
  </si>
  <si>
    <t>40100308</t>
  </si>
  <si>
    <t>40100309</t>
  </si>
  <si>
    <t>Freon</t>
  </si>
  <si>
    <t>40100310</t>
  </si>
  <si>
    <t>40100311</t>
  </si>
  <si>
    <t>40100335</t>
  </si>
  <si>
    <t>40100336</t>
  </si>
  <si>
    <t>40100398</t>
  </si>
  <si>
    <t>40100399</t>
  </si>
  <si>
    <t>40100401</t>
  </si>
  <si>
    <t>Knit Fabric Scouring with Chlorinated Solvent</t>
  </si>
  <si>
    <t>40100499</t>
  </si>
  <si>
    <t>40100501</t>
  </si>
  <si>
    <t>General Processes: Spent Solvent Storage</t>
  </si>
  <si>
    <t>40100550</t>
  </si>
  <si>
    <t>General Processes: Drum Storage - Pure Organic Chemicals</t>
  </si>
  <si>
    <t>40188801</t>
  </si>
  <si>
    <t>40188802</t>
  </si>
  <si>
    <t>40188803</t>
  </si>
  <si>
    <t>40188804</t>
  </si>
  <si>
    <t>40188805</t>
  </si>
  <si>
    <t>40188898</t>
  </si>
  <si>
    <t>40200101</t>
  </si>
  <si>
    <t>Surface Coating Application - General</t>
  </si>
  <si>
    <t>Paint: Solvent-base</t>
  </si>
  <si>
    <t>40200110</t>
  </si>
  <si>
    <t>40200201</t>
  </si>
  <si>
    <t>Paint: Water-base</t>
  </si>
  <si>
    <t>40200210</t>
  </si>
  <si>
    <t>40200301</t>
  </si>
  <si>
    <t>Varnish/Shellac</t>
  </si>
  <si>
    <t>40200310</t>
  </si>
  <si>
    <t>40200401</t>
  </si>
  <si>
    <t>Lacquer</t>
  </si>
  <si>
    <t>40200410</t>
  </si>
  <si>
    <t>40200501</t>
  </si>
  <si>
    <t>Enamel</t>
  </si>
  <si>
    <t>40200510</t>
  </si>
  <si>
    <t>40200601</t>
  </si>
  <si>
    <t>Primer</t>
  </si>
  <si>
    <t>40200610</t>
  </si>
  <si>
    <t>40200701</t>
  </si>
  <si>
    <t>Adhesive Application</t>
  </si>
  <si>
    <t>40200706</t>
  </si>
  <si>
    <t>Adhesive: Solvent Mixing</t>
  </si>
  <si>
    <t>40200707</t>
  </si>
  <si>
    <t>Adhesive: Solvent Storage</t>
  </si>
  <si>
    <t>40200710</t>
  </si>
  <si>
    <t>Adhesive: General</t>
  </si>
  <si>
    <t>40200711</t>
  </si>
  <si>
    <t>Adhesive: Spray</t>
  </si>
  <si>
    <t>40200712</t>
  </si>
  <si>
    <t>Adhesive: Roll-on</t>
  </si>
  <si>
    <t>40200801</t>
  </si>
  <si>
    <t>Coating Oven - General</t>
  </si>
  <si>
    <t>40200802</t>
  </si>
  <si>
    <t>Dried &lt; 175F **</t>
  </si>
  <si>
    <t>40200803</t>
  </si>
  <si>
    <t>Baked &gt; 175F **</t>
  </si>
  <si>
    <t>40200810</t>
  </si>
  <si>
    <t>40200820</t>
  </si>
  <si>
    <t>Prime/Base Coat Oven</t>
  </si>
  <si>
    <t>40200830</t>
  </si>
  <si>
    <t>Topcoat Oven</t>
  </si>
  <si>
    <t>40200840</t>
  </si>
  <si>
    <t>Two Piece Can Curing Ovens: General (Includes Codes 41, 42, and 43)</t>
  </si>
  <si>
    <t>40200841</t>
  </si>
  <si>
    <t>Two Piece Can Base Coat Oven</t>
  </si>
  <si>
    <t>40200842</t>
  </si>
  <si>
    <t>Two Piece Can Over Varnish Oven</t>
  </si>
  <si>
    <t>40200843</t>
  </si>
  <si>
    <t>Two Piece Can Interior Body Coat Oven</t>
  </si>
  <si>
    <t>40200845</t>
  </si>
  <si>
    <t>Three Piece Can Curing Ovens (Includes Codes 46, 47, 48, and 49)</t>
  </si>
  <si>
    <t>40200846</t>
  </si>
  <si>
    <t>Three Piece Can Sheet Base Coat (Interior) Oven</t>
  </si>
  <si>
    <t>40200847</t>
  </si>
  <si>
    <t>Three Piece Can Sheet Base Coat (Exterior) Oven</t>
  </si>
  <si>
    <t>40200848</t>
  </si>
  <si>
    <t>Three Piece Can Sheet Lithographic Coating Oven</t>
  </si>
  <si>
    <t>40200849</t>
  </si>
  <si>
    <t>Three Piece Can Interior Body Coat Oven</t>
  </si>
  <si>
    <t>40200855</t>
  </si>
  <si>
    <t>Filler Oven</t>
  </si>
  <si>
    <t>40200856</t>
  </si>
  <si>
    <t>Sealer Oven</t>
  </si>
  <si>
    <t>40200861</t>
  </si>
  <si>
    <t>Single Coat Application: Oven</t>
  </si>
  <si>
    <t>40200870</t>
  </si>
  <si>
    <t>Color Coat Oven</t>
  </si>
  <si>
    <t>40200871</t>
  </si>
  <si>
    <t>Calcining: Rotary Kiln ** (See SCC Codes 3-05-016-18,-19,-20,-21)</t>
  </si>
  <si>
    <t>30501605</t>
  </si>
  <si>
    <t>Calcining: Gas-fired Calcimatic Kiln</t>
  </si>
  <si>
    <t>30501606</t>
  </si>
  <si>
    <t>Fluidized Bed Kiln</t>
  </si>
  <si>
    <t>30501607</t>
  </si>
  <si>
    <t>Raw Material Transfer and Conveying</t>
  </si>
  <si>
    <t>30501608</t>
  </si>
  <si>
    <t>30501609</t>
  </si>
  <si>
    <t>Hydrator: Atmospheric</t>
  </si>
  <si>
    <t>30501610</t>
  </si>
  <si>
    <t>30501611</t>
  </si>
  <si>
    <t>Product Cooler</t>
  </si>
  <si>
    <t>30501612</t>
  </si>
  <si>
    <t>Pressure Hydrator</t>
  </si>
  <si>
    <t>30501613</t>
  </si>
  <si>
    <t>Lime Silos</t>
  </si>
  <si>
    <t>30501614</t>
  </si>
  <si>
    <t>30501615</t>
  </si>
  <si>
    <t>Product Transfer and Conveying</t>
  </si>
  <si>
    <t>30501616</t>
  </si>
  <si>
    <t>Primary Screening</t>
  </si>
  <si>
    <t>30501617</t>
  </si>
  <si>
    <t>Multiple Hearth Calciner</t>
  </si>
  <si>
    <t>30501618</t>
  </si>
  <si>
    <t>Calcining: Coal-fired Rotary Kiln</t>
  </si>
  <si>
    <t>30501619</t>
  </si>
  <si>
    <t>Calcining: Gas-fired Rotary Kiln</t>
  </si>
  <si>
    <t>30501620</t>
  </si>
  <si>
    <t>Calcining: Coal- and Gas-fired Rotary Kiln</t>
  </si>
  <si>
    <t>30501621</t>
  </si>
  <si>
    <t>Calcining: Coal- and Coke-fired Rotary Kiln</t>
  </si>
  <si>
    <t>30501622</t>
  </si>
  <si>
    <t>Calcining: Coal-fired Rotary Preheater Kiln</t>
  </si>
  <si>
    <t>30200537</t>
  </si>
  <si>
    <t>Grain Cleaning - Internal Vibrating</t>
  </si>
  <si>
    <t>30200538</t>
  </si>
  <si>
    <t>Grain Cleaning - Stationary Enclosed</t>
  </si>
  <si>
    <t>30200540</t>
  </si>
  <si>
    <t>Storage Bin Vents</t>
  </si>
  <si>
    <t>30200550</t>
  </si>
  <si>
    <t>Unloading (Receiving) from Trucks (unspecified type)</t>
  </si>
  <si>
    <t>30200551</t>
  </si>
  <si>
    <t>Unloading (Receiving) from Straight Trucks</t>
  </si>
  <si>
    <t>30200552</t>
  </si>
  <si>
    <t>Unloading (Receiving) from Hopper Trucks</t>
  </si>
  <si>
    <t>30200553</t>
  </si>
  <si>
    <t>Unloading (Receiving) from Railcars</t>
  </si>
  <si>
    <t>30200554</t>
  </si>
  <si>
    <t>Unloading (Receiving) from Barges - Unspecified (see -56 and -57)</t>
  </si>
  <si>
    <t>SCC8 - split into 2 types</t>
  </si>
  <si>
    <t>30200555</t>
  </si>
  <si>
    <t>Unloading (Receiving) from Ships</t>
  </si>
  <si>
    <t>30200556</t>
  </si>
  <si>
    <t>Unloading (Receiving) from Barges - Continuous Barge Unloader</t>
  </si>
  <si>
    <t>30200557</t>
  </si>
  <si>
    <t>2415235000</t>
  </si>
  <si>
    <t>Transportation Equipment (SIC 37): Conveyerized Degreasing</t>
  </si>
  <si>
    <t>2415240000</t>
  </si>
  <si>
    <t>Instruments and Related Products (SIC 38): Conveyerized Degreasing</t>
  </si>
  <si>
    <t>2415245000</t>
  </si>
  <si>
    <t>Miscellaneous Manufacturing (SIC 39): Conveyerized Degreasing</t>
  </si>
  <si>
    <t>2415250000</t>
  </si>
  <si>
    <t>Trans. Maintenance Facilities (SIC 40-45): Conveyerized Degreasing</t>
  </si>
  <si>
    <t>2415255000</t>
  </si>
  <si>
    <t>Automotive Dealers (SIC 55): Conveyerized Degreasing</t>
  </si>
  <si>
    <t>2415260000</t>
  </si>
  <si>
    <t>Auto Repair Services (SIC 75): Conveyerized Degreasing</t>
  </si>
  <si>
    <t>2415265000</t>
  </si>
  <si>
    <t>Miscellaneous Repair Services (SIC 76): Conveyerized Degreasing</t>
  </si>
  <si>
    <t>2415300000</t>
  </si>
  <si>
    <t>All Industries: Cold Cleaning</t>
  </si>
  <si>
    <t>2415305000</t>
  </si>
  <si>
    <t>Furniture and Fixtures (SIC 25): Cold Cleaning</t>
  </si>
  <si>
    <t>2415310000</t>
  </si>
  <si>
    <t>Primary Metal Industries (SIC 33): Cold Cleaning</t>
  </si>
  <si>
    <t>2415315000</t>
  </si>
  <si>
    <t>Secondary Metal Industries (SIC 33): Cold Cleaning</t>
  </si>
  <si>
    <t>2415320000</t>
  </si>
  <si>
    <t>Fabricated Metal Products (SIC 34): Cold Cleaning</t>
  </si>
  <si>
    <t>2415325000</t>
  </si>
  <si>
    <t>Industrial Machinery and Equipment (SIC 35): Cold Cleaning</t>
  </si>
  <si>
    <t>2415330000</t>
  </si>
  <si>
    <t>10200911</t>
  </si>
  <si>
    <t>10200912</t>
  </si>
  <si>
    <t>Fluidized bed combustion boiler</t>
  </si>
  <si>
    <t>10201001</t>
  </si>
  <si>
    <t>10201002</t>
  </si>
  <si>
    <t>10201003</t>
  </si>
  <si>
    <t>10201101</t>
  </si>
  <si>
    <t>10201201</t>
  </si>
  <si>
    <t>10201202</t>
  </si>
  <si>
    <t>10201301</t>
  </si>
  <si>
    <t>10201302</t>
  </si>
  <si>
    <t>10201303</t>
  </si>
  <si>
    <t>Salable Animal Fat</t>
  </si>
  <si>
    <t>10201401</t>
  </si>
  <si>
    <t>CO Boiler</t>
  </si>
  <si>
    <t>10201402</t>
  </si>
  <si>
    <t>10201403</t>
  </si>
  <si>
    <t>10201404</t>
  </si>
  <si>
    <t>10201601</t>
  </si>
  <si>
    <t>Industrial Boiler</t>
  </si>
  <si>
    <t>10201701</t>
  </si>
  <si>
    <t>10300101</t>
  </si>
  <si>
    <t>10300102</t>
  </si>
  <si>
    <t>10300103</t>
  </si>
  <si>
    <t>10300203</t>
  </si>
  <si>
    <t>10300205</t>
  </si>
  <si>
    <t>10300206</t>
  </si>
  <si>
    <t>10300207</t>
  </si>
  <si>
    <t>Overfeed Stoker (Bituminous Coal)</t>
  </si>
  <si>
    <t>10300208</t>
  </si>
  <si>
    <t>Underfeed Stoker (Bituminous Coal)</t>
  </si>
  <si>
    <t>10300209</t>
  </si>
  <si>
    <t>10300211</t>
  </si>
  <si>
    <t>10300214</t>
  </si>
  <si>
    <t>Hand-fired (Bituminous Coal)</t>
  </si>
  <si>
    <t>10300216</t>
  </si>
  <si>
    <t>10300217</t>
  </si>
  <si>
    <t>10300218</t>
  </si>
  <si>
    <t>10300221</t>
  </si>
  <si>
    <t>10300222</t>
  </si>
  <si>
    <t>10300223</t>
  </si>
  <si>
    <t>10300224</t>
  </si>
  <si>
    <t>10300225</t>
  </si>
  <si>
    <t>10300226</t>
  </si>
  <si>
    <t>10300300</t>
  </si>
  <si>
    <t>10300305</t>
  </si>
  <si>
    <t>10300306</t>
  </si>
  <si>
    <t>10300307</t>
  </si>
  <si>
    <t>10300309</t>
  </si>
  <si>
    <t>10300401</t>
  </si>
  <si>
    <t>10300402</t>
  </si>
  <si>
    <t>10300403</t>
  </si>
  <si>
    <t>10300404</t>
  </si>
  <si>
    <t>10300501</t>
  </si>
  <si>
    <t>10300502</t>
  </si>
  <si>
    <t>10300503</t>
  </si>
  <si>
    <t>10300504</t>
  </si>
  <si>
    <t>10300601</t>
  </si>
  <si>
    <t>10300602</t>
  </si>
  <si>
    <t>10300603</t>
  </si>
  <si>
    <t>10300701</t>
  </si>
  <si>
    <t>POTW Digester Gas-fired Boiler</t>
  </si>
  <si>
    <t>10300799</t>
  </si>
  <si>
    <t>Other Not Classified</t>
  </si>
  <si>
    <t>10300811</t>
  </si>
  <si>
    <t>10300901</t>
  </si>
  <si>
    <t>10300902</t>
  </si>
  <si>
    <t>10300903</t>
  </si>
  <si>
    <t>10300908</t>
  </si>
  <si>
    <t>10300910</t>
  </si>
  <si>
    <t>10300911</t>
  </si>
  <si>
    <t>10300912</t>
  </si>
  <si>
    <t>10301001</t>
  </si>
  <si>
    <t>10301002</t>
  </si>
  <si>
    <t>10301003</t>
  </si>
  <si>
    <t>10301201</t>
  </si>
  <si>
    <t>10301202</t>
  </si>
  <si>
    <t>10301301</t>
  </si>
  <si>
    <t>10301302</t>
  </si>
  <si>
    <t>10301303</t>
  </si>
  <si>
    <t>Sewage Grease Skimmings</t>
  </si>
  <si>
    <t>10500102</t>
  </si>
  <si>
    <t>Space Heaters</t>
  </si>
  <si>
    <t>Coal **</t>
  </si>
  <si>
    <t>10500105</t>
  </si>
  <si>
    <t>10500106</t>
  </si>
  <si>
    <t>10500110</t>
  </si>
  <si>
    <t>10500113</t>
  </si>
  <si>
    <t>Waste Oil: Air Atomized Burner</t>
  </si>
  <si>
    <t>10500114</t>
  </si>
  <si>
    <t>Waste Oil: Vaporizing Burner</t>
  </si>
  <si>
    <t>10500202</t>
  </si>
  <si>
    <t>10500205</t>
  </si>
  <si>
    <t>10500206</t>
  </si>
  <si>
    <t>10500209</t>
  </si>
  <si>
    <t>10500210</t>
  </si>
  <si>
    <t>10500213</t>
  </si>
  <si>
    <t>10500214</t>
  </si>
  <si>
    <t>20100101</t>
  </si>
  <si>
    <t>Internal Combustion Engines</t>
  </si>
  <si>
    <t>Dry Corn Milling: Degerming and Milling</t>
  </si>
  <si>
    <t>30200746</t>
  </si>
  <si>
    <t>Dry Corn Milling: Bulk Loading</t>
  </si>
  <si>
    <t>30200747</t>
  </si>
  <si>
    <t>Dry Corn Milling: Pneumatic Conveyor</t>
  </si>
  <si>
    <t>30200748</t>
  </si>
  <si>
    <t>Dry Corn Milling: Grinding</t>
  </si>
  <si>
    <t>30200751</t>
  </si>
  <si>
    <t>Wet Corn Milling: Grain Receiving</t>
  </si>
  <si>
    <t>30200752</t>
  </si>
  <si>
    <t>Wet Corn Milling: Grain Handling</t>
  </si>
  <si>
    <t>30200753</t>
  </si>
  <si>
    <t>Wet Corn Milling: Grain Cleaning</t>
  </si>
  <si>
    <t>30200754</t>
  </si>
  <si>
    <t>Wet Corn Milling: Dryers</t>
  </si>
  <si>
    <t>30200755</t>
  </si>
  <si>
    <t>Wet Corn Milling: Bulk Loading</t>
  </si>
  <si>
    <t>30200756</t>
  </si>
  <si>
    <t>Wet Corn Milling: Milling</t>
  </si>
  <si>
    <t>30200757</t>
  </si>
  <si>
    <t>Drilling and Blasting</t>
  </si>
  <si>
    <t>30502522</t>
  </si>
  <si>
    <t>Rodmilling: Fine Crushing of Construction Sand</t>
  </si>
  <si>
    <t>30502523</t>
  </si>
  <si>
    <t>Fine Screening of Construction Sand Following Dewatering or Rodmilling</t>
  </si>
  <si>
    <t>30502599</t>
  </si>
  <si>
    <t>30502601</t>
  </si>
  <si>
    <t>Diatomaceous Earth</t>
  </si>
  <si>
    <t>30502699</t>
  </si>
  <si>
    <t>30502701</t>
  </si>
  <si>
    <t>Industrial Sand and Gravel</t>
  </si>
  <si>
    <t>Primary Crushing of Raw Material</t>
  </si>
  <si>
    <t>30502705</t>
  </si>
  <si>
    <t>30502709</t>
  </si>
  <si>
    <t>Grinding: Size Reduction to 50 Microns or Smaller</t>
  </si>
  <si>
    <t>30502713</t>
  </si>
  <si>
    <t>Screening: Size Classification</t>
  </si>
  <si>
    <t>30502717</t>
  </si>
  <si>
    <t>Draining: Removal of Moisture to About 6% After Froth Flotation</t>
  </si>
  <si>
    <t>30502720</t>
  </si>
  <si>
    <t>Sand Drying: Gas- or Oil-fired Rotary or Fluidized Bed Dryer</t>
  </si>
  <si>
    <t>30502721</t>
  </si>
  <si>
    <t>Sand Drying: Gas-fired Rotary Dryer</t>
  </si>
  <si>
    <t>30502722</t>
  </si>
  <si>
    <t>Sand Drying: Oil-fired Rotary Dryer</t>
  </si>
  <si>
    <t>30502723</t>
  </si>
  <si>
    <t>Sand Drying: Gas-fired Fluidized Bed Dryer</t>
  </si>
  <si>
    <t>30502724</t>
  </si>
  <si>
    <t>Sand Drying: Oil-fired Fluidized Bed Dryer</t>
  </si>
  <si>
    <t>30502730</t>
  </si>
  <si>
    <t>Cooling of Dried Sand</t>
  </si>
  <si>
    <t>30502740</t>
  </si>
  <si>
    <t>Final Classifying: Screening to Classify Sand by Size</t>
  </si>
  <si>
    <t>30502760</t>
  </si>
  <si>
    <t>Sand Handling, Transfer, and Storage</t>
  </si>
  <si>
    <t>30502910</t>
  </si>
  <si>
    <t>Lightweight Aggregate Manufacture</t>
  </si>
  <si>
    <t>30502920</t>
  </si>
  <si>
    <t>30503099</t>
  </si>
  <si>
    <t>Ceramic Electric Parts</t>
  </si>
  <si>
    <t>30503101</t>
  </si>
  <si>
    <t>Asbestos Mining</t>
  </si>
  <si>
    <t>Surface Blasting</t>
  </si>
  <si>
    <t>30503102</t>
  </si>
  <si>
    <t>Surface Drilling</t>
  </si>
  <si>
    <t>30503103</t>
  </si>
  <si>
    <t>Cobbing</t>
  </si>
  <si>
    <t>30503104</t>
  </si>
  <si>
    <t>30503105</t>
  </si>
  <si>
    <t>Convey/Haul Asbestos</t>
  </si>
  <si>
    <t>30503106</t>
  </si>
  <si>
    <t>Convey/Haul Waste</t>
  </si>
  <si>
    <t>30503107</t>
  </si>
  <si>
    <t>30503108</t>
  </si>
  <si>
    <t>Overburden Stripping</t>
  </si>
  <si>
    <t>30503109</t>
  </si>
  <si>
    <t>Ventilation of Process Operations</t>
  </si>
  <si>
    <t>30503110</t>
  </si>
  <si>
    <t>Stockpiling</t>
  </si>
  <si>
    <t>30503111</t>
  </si>
  <si>
    <t>Tailing Piles</t>
  </si>
  <si>
    <t>30503199</t>
  </si>
  <si>
    <t>30503201</t>
  </si>
  <si>
    <t>Asbestos Milling</t>
  </si>
  <si>
    <t>30503202</t>
  </si>
  <si>
    <t>30503203</t>
  </si>
  <si>
    <t>Recrushing</t>
  </si>
  <si>
    <t>30503204</t>
  </si>
  <si>
    <t>30503205</t>
  </si>
  <si>
    <t>Fiberizing</t>
  </si>
  <si>
    <t>30503206</t>
  </si>
  <si>
    <t>Prime Coat Application</t>
  </si>
  <si>
    <t>40202011</t>
  </si>
  <si>
    <t>Prime Coat Application: Spray, High Solids</t>
  </si>
  <si>
    <t>40202012</t>
  </si>
  <si>
    <t>Prime Coat Application: Spray, Water-borne</t>
  </si>
  <si>
    <t>40202013</t>
  </si>
  <si>
    <t>Prime Coat Application: Dip</t>
  </si>
  <si>
    <t>40202014</t>
  </si>
  <si>
    <t>Prime Coat Application: Flow Coat</t>
  </si>
  <si>
    <t>40202015</t>
  </si>
  <si>
    <t>Prime Coat Application: Flashoff</t>
  </si>
  <si>
    <t>40202020</t>
  </si>
  <si>
    <t>Topcoat Application</t>
  </si>
  <si>
    <t>40202021</t>
  </si>
  <si>
    <t>Topcoat Application: Spray, High Solids</t>
  </si>
  <si>
    <t>40202022</t>
  </si>
  <si>
    <t>Topcoat Application: Spray, Water-borne</t>
  </si>
  <si>
    <t>40202023</t>
  </si>
  <si>
    <t>Topcoat Application: Dip</t>
  </si>
  <si>
    <t>40202024</t>
  </si>
  <si>
    <t>Topcoat Application: Flow Coat</t>
  </si>
  <si>
    <t>40202025</t>
  </si>
  <si>
    <t>Topcoat Application: Flashoff</t>
  </si>
  <si>
    <t>40202031</t>
  </si>
  <si>
    <t>Single Spray Line: General</t>
  </si>
  <si>
    <t>40202032</t>
  </si>
  <si>
    <t>Spray Dip Line: General ** (Use 4-02-020-37)</t>
  </si>
  <si>
    <t>40202033</t>
  </si>
  <si>
    <t>Spray High Solids Coating ** (Use 4-02-020-35)</t>
  </si>
  <si>
    <t>40202034</t>
  </si>
  <si>
    <t>Spray Water-borne Coating ** (Use 4-02-020-36)</t>
  </si>
  <si>
    <t>40202035</t>
  </si>
  <si>
    <t>Single Coat Application: Spray, High Solids</t>
  </si>
  <si>
    <t>40202036</t>
  </si>
  <si>
    <t>Single Coat Application: Spray, Water-borne</t>
  </si>
  <si>
    <t>40202037</t>
  </si>
  <si>
    <t>Single Coat Application: Dip</t>
  </si>
  <si>
    <t>Firing or Curing</t>
  </si>
  <si>
    <t>30503606</t>
  </si>
  <si>
    <t>30503607</t>
  </si>
  <si>
    <t>Final Machining</t>
  </si>
  <si>
    <t>30503701</t>
  </si>
  <si>
    <t>Coated Abrasives Manufacturing</t>
  </si>
  <si>
    <t>Printing of Backing</t>
  </si>
  <si>
    <t>30503702</t>
  </si>
  <si>
    <t>Make Coat Application</t>
  </si>
  <si>
    <t>30503703</t>
  </si>
  <si>
    <t>Grain Application</t>
  </si>
  <si>
    <t>Business: Low Solids Solvent-borne Coating</t>
  </si>
  <si>
    <t>40202208</t>
  </si>
  <si>
    <t>Open Pit Blasting</t>
  </si>
  <si>
    <t>30504002</t>
  </si>
  <si>
    <t>Open Pit Drilling</t>
  </si>
  <si>
    <t>30504003</t>
  </si>
  <si>
    <t>Open Pit Cobbing</t>
  </si>
  <si>
    <t>30504010</t>
  </si>
  <si>
    <t>Underground Ventilation</t>
  </si>
  <si>
    <t>30504020</t>
  </si>
  <si>
    <t>30504021</t>
  </si>
  <si>
    <t>Convey/Haul Material</t>
  </si>
  <si>
    <t>30504022</t>
  </si>
  <si>
    <t>30504023</t>
  </si>
  <si>
    <t>30504024</t>
  </si>
  <si>
    <t>30504025</t>
  </si>
  <si>
    <t>30504030</t>
  </si>
  <si>
    <t>30504031</t>
  </si>
  <si>
    <t>Secondary Crusher</t>
  </si>
  <si>
    <t>30504032</t>
  </si>
  <si>
    <t>Ore Concentrator</t>
  </si>
  <si>
    <t>30504033</t>
  </si>
  <si>
    <t>30504034</t>
  </si>
  <si>
    <t>Beer Sump</t>
  </si>
  <si>
    <t>30200964</t>
  </si>
  <si>
    <t>Waste Beer Recovery</t>
  </si>
  <si>
    <t>30200965</t>
  </si>
  <si>
    <t>Waste Beer Storage Tanks</t>
  </si>
  <si>
    <t>30200966</t>
  </si>
  <si>
    <t>Ethanol Removal from Waste Beer</t>
  </si>
  <si>
    <t>30200967</t>
  </si>
  <si>
    <t>Ethanol Recovery from Waste Beer</t>
  </si>
  <si>
    <t>30200998</t>
  </si>
  <si>
    <t>30200999</t>
  </si>
  <si>
    <t>30201001</t>
  </si>
  <si>
    <t>Distilled Spirits</t>
  </si>
  <si>
    <t>Grain Handling** (see 3-02-006-05)</t>
  </si>
  <si>
    <t>30201002</t>
  </si>
  <si>
    <t>Dryer House Operations</t>
  </si>
  <si>
    <t>30201003</t>
  </si>
  <si>
    <t>Aging** (see 3-02-010-17)</t>
  </si>
  <si>
    <t>30201004</t>
  </si>
  <si>
    <t>Fermentation Tank** (see 3-02-010-14)</t>
  </si>
  <si>
    <t>30201005</t>
  </si>
  <si>
    <t>Malt Milling</t>
  </si>
  <si>
    <t>30201006</t>
  </si>
  <si>
    <t>Malt Drying</t>
  </si>
  <si>
    <t>30201010</t>
  </si>
  <si>
    <t>Whiskey Bottling: Storage** (see 3-02-010-18)</t>
  </si>
  <si>
    <t>30201011</t>
  </si>
  <si>
    <t>30201012</t>
  </si>
  <si>
    <t>30201013</t>
  </si>
  <si>
    <t>Whiskey: Grain Mashing</t>
  </si>
  <si>
    <t>30201014</t>
  </si>
  <si>
    <t>Whiskey: Fermentation Tank</t>
  </si>
  <si>
    <t>30201015</t>
  </si>
  <si>
    <t>Whiskey: Distillation</t>
  </si>
  <si>
    <t>30201017</t>
  </si>
  <si>
    <t>Whiskey: Aging - Evaporation Loss</t>
  </si>
  <si>
    <t>30201018</t>
  </si>
  <si>
    <t>Whiskey: Blending/Bottling</t>
  </si>
  <si>
    <t>30201020</t>
  </si>
  <si>
    <t>30201099</t>
  </si>
  <si>
    <t>30201101</t>
  </si>
  <si>
    <t>Wines, Brandy, and Brandy Spirits</t>
  </si>
  <si>
    <t>Grape Crushing/Treatment: White Wines</t>
  </si>
  <si>
    <t>30201102</t>
  </si>
  <si>
    <t>Grape Crushing/Treatment: Red Wine</t>
  </si>
  <si>
    <t>30201103</t>
  </si>
  <si>
    <t>Aging</t>
  </si>
  <si>
    <t>30201104</t>
  </si>
  <si>
    <t>Fermentation Tank</t>
  </si>
  <si>
    <t>30201105</t>
  </si>
  <si>
    <t>Wine Fermentation - White Wine</t>
  </si>
  <si>
    <t>30201106</t>
  </si>
  <si>
    <t>Wine Fermentation - Red Wine</t>
  </si>
  <si>
    <t>30201110</t>
  </si>
  <si>
    <t>Wine Bottling: Storage</t>
  </si>
  <si>
    <t>30201111</t>
  </si>
  <si>
    <t>Fugitive Emissions: Pomace Screening - Red Wine</t>
  </si>
  <si>
    <t>30201112</t>
  </si>
  <si>
    <t>Fugitive Emissions: Pomace Press - Red Wine</t>
  </si>
  <si>
    <t>30201120</t>
  </si>
  <si>
    <t>30201121</t>
  </si>
  <si>
    <t>Wine Bottling - White Wine</t>
  </si>
  <si>
    <t>30201199</t>
  </si>
  <si>
    <t>30201201</t>
  </si>
  <si>
    <t>Fish Processing</t>
  </si>
  <si>
    <t>Cookers: Fresh Fish Scrap</t>
  </si>
  <si>
    <t>30201202</t>
  </si>
  <si>
    <t>Cookers: Stale Fish Scrap</t>
  </si>
  <si>
    <t>30201203</t>
  </si>
  <si>
    <t>Dryers **</t>
  </si>
  <si>
    <t>30201204</t>
  </si>
  <si>
    <t>Canning Cookers</t>
  </si>
  <si>
    <t>30201205</t>
  </si>
  <si>
    <t>Steam Tube Dryer</t>
  </si>
  <si>
    <t>30201206</t>
  </si>
  <si>
    <t>Direct Fired Dryer</t>
  </si>
  <si>
    <t>30201299</t>
  </si>
  <si>
    <t>30201301</t>
  </si>
  <si>
    <t>Meat Smokehouses</t>
  </si>
  <si>
    <t>Combined Operations **</t>
  </si>
  <si>
    <t>30201302</t>
  </si>
  <si>
    <t>Batch Smokehouses: Smoking Cycle</t>
  </si>
  <si>
    <t>30201303</t>
  </si>
  <si>
    <t>Batch Smokehouses: Cooking Cycle</t>
  </si>
  <si>
    <t>30201304</t>
  </si>
  <si>
    <t>Continuous Smokehouse: Smoke Zone</t>
  </si>
  <si>
    <t>30201305</t>
  </si>
  <si>
    <t>Continuous Smokehouse: Heat Zone</t>
  </si>
  <si>
    <t>30201311</t>
  </si>
  <si>
    <t>Meat Charbroiler</t>
  </si>
  <si>
    <t>30201401</t>
  </si>
  <si>
    <t>Starch Manufacturing</t>
  </si>
  <si>
    <t>Combined Operations</t>
  </si>
  <si>
    <t>30201402</t>
  </si>
  <si>
    <t>Steeping (Acidification)</t>
  </si>
  <si>
    <t>30201403</t>
  </si>
  <si>
    <t>30201404</t>
  </si>
  <si>
    <t>Screening</t>
  </si>
  <si>
    <t>30201405</t>
  </si>
  <si>
    <t>Centrifuging</t>
  </si>
  <si>
    <t>30201406</t>
  </si>
  <si>
    <t>Starch Filtering</t>
  </si>
  <si>
    <t>30201407</t>
  </si>
  <si>
    <t>Starch Storage Bin</t>
  </si>
  <si>
    <t>30201408</t>
  </si>
  <si>
    <t>Starch Bulk Loadout</t>
  </si>
  <si>
    <t>30201410</t>
  </si>
  <si>
    <t>Modified Starch Drying: Flash Dryers</t>
  </si>
  <si>
    <t>30201411</t>
  </si>
  <si>
    <t>Modified Starch Drying: Spray Dryers</t>
  </si>
  <si>
    <t>30201412</t>
  </si>
  <si>
    <t>Unmodified Starch Drying: Flash Dryers</t>
  </si>
  <si>
    <t>30201413</t>
  </si>
  <si>
    <t>Unmodified Starch Drying: Spray Dryers</t>
  </si>
  <si>
    <t>30201421</t>
  </si>
  <si>
    <t>30201422</t>
  </si>
  <si>
    <t>Fugitive Emissions: Starch Packaging</t>
  </si>
  <si>
    <t>30201501</t>
  </si>
  <si>
    <t>Sugar Cane Refining</t>
  </si>
  <si>
    <t>SCC6 - chg Processing to Refinin</t>
  </si>
  <si>
    <t>30201503</t>
  </si>
  <si>
    <t>Evaporators</t>
  </si>
  <si>
    <t>SCC6 - chg Production to Refinin</t>
  </si>
  <si>
    <t>30201505</t>
  </si>
  <si>
    <t>Clarifier</t>
  </si>
  <si>
    <t>30201507</t>
  </si>
  <si>
    <t>Vacuum Pans</t>
  </si>
  <si>
    <t>30201510</t>
  </si>
  <si>
    <t>Cane Sugar Dryer</t>
  </si>
  <si>
    <t>30201512</t>
  </si>
  <si>
    <t>Bulk Sugar Storage</t>
  </si>
  <si>
    <t>30201514</t>
  </si>
  <si>
    <t>Bulk Sugar Loadout</t>
  </si>
  <si>
    <t>30201520</t>
  </si>
  <si>
    <t>Carbon Reactivation/Impregnation Kiln</t>
  </si>
  <si>
    <t>30100704</t>
  </si>
  <si>
    <t>Carbon Reactivation/Heating Ovens</t>
  </si>
  <si>
    <t>30100705</t>
  </si>
  <si>
    <t>Carbon Reactivation/Fugitives</t>
  </si>
  <si>
    <t>30100706</t>
  </si>
  <si>
    <t>Sugar Granulator (Dryer &amp; Cooler)</t>
  </si>
  <si>
    <t>30201540</t>
  </si>
  <si>
    <t>Screen</t>
  </si>
  <si>
    <t>30201542</t>
  </si>
  <si>
    <t>Sugar Storage and Packaging</t>
  </si>
  <si>
    <t>30201544</t>
  </si>
  <si>
    <t>Bulk Loadout</t>
  </si>
  <si>
    <t>30201599</t>
  </si>
  <si>
    <t>30201601</t>
  </si>
  <si>
    <t>Sugar Beet Processing</t>
  </si>
  <si>
    <t>Pulp Dryer : Coal-fired</t>
  </si>
  <si>
    <t>30201605</t>
  </si>
  <si>
    <t>Ground Talc Storage Bin Loading</t>
  </si>
  <si>
    <t>30508950</t>
  </si>
  <si>
    <t>Air Classifier - Size Classification of Ground Talc</t>
  </si>
  <si>
    <t>30508953</t>
  </si>
  <si>
    <t>Pelletizer</t>
  </si>
  <si>
    <t>30508955</t>
  </si>
  <si>
    <t>30508958</t>
  </si>
  <si>
    <t>Pneumatic Conveyor Vents</t>
  </si>
  <si>
    <t>30508961</t>
  </si>
  <si>
    <t>Concentration of Talc Fines Using Shaking Table</t>
  </si>
  <si>
    <t>30508971</t>
  </si>
  <si>
    <t>Natural Gas-fired Flash Drying of Slurry after Flotation</t>
  </si>
  <si>
    <t>30508973</t>
  </si>
  <si>
    <t>Fuel Oil-fired Flash Drying of Slurry after Flotation</t>
  </si>
  <si>
    <t>30508982</t>
  </si>
  <si>
    <t>Custom Grinding - Additional Size Reduction</t>
  </si>
  <si>
    <t>30508985</t>
  </si>
  <si>
    <t>Final Product Storage Bin Loading</t>
  </si>
  <si>
    <t>30508988</t>
  </si>
  <si>
    <t>30509001</t>
  </si>
  <si>
    <t>Mica</t>
  </si>
  <si>
    <t>30509002</t>
  </si>
  <si>
    <t>Fluid Energy Mill - Grinding</t>
  </si>
  <si>
    <t>30509101</t>
  </si>
  <si>
    <t>Sandspar</t>
  </si>
  <si>
    <t>30509201</t>
  </si>
  <si>
    <t>Catalyst Manufacturing</t>
  </si>
  <si>
    <t>Transferring and Handling</t>
  </si>
  <si>
    <t>30509202</t>
  </si>
  <si>
    <t>Mixing and Blending</t>
  </si>
  <si>
    <t>30509203</t>
  </si>
  <si>
    <t>Reacting</t>
  </si>
  <si>
    <t>30509204</t>
  </si>
  <si>
    <t>30509205</t>
  </si>
  <si>
    <t>30510001</t>
  </si>
  <si>
    <t>Bulk Materials Elevators</t>
  </si>
  <si>
    <t>30510002</t>
  </si>
  <si>
    <t>30510003</t>
  </si>
  <si>
    <t>Removal from Bins</t>
  </si>
  <si>
    <t>30510004</t>
  </si>
  <si>
    <t>40204671</t>
  </si>
  <si>
    <t>40204672</t>
  </si>
  <si>
    <t>40204721</t>
  </si>
  <si>
    <t>Fabric Coating, Coagulation Coating</t>
  </si>
  <si>
    <t>40204730</t>
  </si>
  <si>
    <t>40204735</t>
  </si>
  <si>
    <t>Coagulation Baths and Solvent Separation</t>
  </si>
  <si>
    <t>40204740</t>
  </si>
  <si>
    <t>40204750</t>
  </si>
  <si>
    <t>40204755</t>
  </si>
  <si>
    <t>40204760</t>
  </si>
  <si>
    <t>40204761</t>
  </si>
  <si>
    <t>40204762</t>
  </si>
  <si>
    <t>40204770</t>
  </si>
  <si>
    <t>40204771</t>
  </si>
  <si>
    <t>40204772</t>
  </si>
  <si>
    <t>40206010</t>
  </si>
  <si>
    <t>Dye Preparation</t>
  </si>
  <si>
    <t>40206030</t>
  </si>
  <si>
    <t>Dye Application</t>
  </si>
  <si>
    <t>40206031</t>
  </si>
  <si>
    <t>Dye Application: Beam</t>
  </si>
  <si>
    <t>40206032</t>
  </si>
  <si>
    <t>Dye Application: Beck</t>
  </si>
  <si>
    <t>40206033</t>
  </si>
  <si>
    <t>Dye Application: Jig</t>
  </si>
  <si>
    <t>40206034</t>
  </si>
  <si>
    <t>Dye Application: Jet</t>
  </si>
  <si>
    <t>40206035</t>
  </si>
  <si>
    <t>Dye Application: Continuous</t>
  </si>
  <si>
    <t>40206050</t>
  </si>
  <si>
    <t>40280001</t>
  </si>
  <si>
    <t>40282001</t>
  </si>
  <si>
    <t>40282002</t>
  </si>
  <si>
    <t>40282501</t>
  </si>
  <si>
    <t>Printing Blanket, Rotary Screen</t>
  </si>
  <si>
    <t>40282599</t>
  </si>
  <si>
    <t>40288801</t>
  </si>
  <si>
    <t>40288802</t>
  </si>
  <si>
    <t>40288803</t>
  </si>
  <si>
    <t>40288804</t>
  </si>
  <si>
    <t>40288805</t>
  </si>
  <si>
    <t>40288821</t>
  </si>
  <si>
    <t>Basecoat</t>
  </si>
  <si>
    <t>40288822</t>
  </si>
  <si>
    <t>40288823</t>
  </si>
  <si>
    <t>Cleartop Coat</t>
  </si>
  <si>
    <t>40288824</t>
  </si>
  <si>
    <t>Clean-up</t>
  </si>
  <si>
    <t>40290011</t>
  </si>
  <si>
    <t>Distillate Oil: Incinerator/Afterburner</t>
  </si>
  <si>
    <t>40290012</t>
  </si>
  <si>
    <t>Residual Oil: Incinerator/Afterburner</t>
  </si>
  <si>
    <t>40290013</t>
  </si>
  <si>
    <t>Natural Gas: Incinerator/Afterburner</t>
  </si>
  <si>
    <t>40290023</t>
  </si>
  <si>
    <t>40299995</t>
  </si>
  <si>
    <t>40299996</t>
  </si>
  <si>
    <t>40299997</t>
  </si>
  <si>
    <t>40299998</t>
  </si>
  <si>
    <t>40299999</t>
  </si>
  <si>
    <t>40300101</t>
  </si>
  <si>
    <t>Petroleum Product Storage at Refineries</t>
  </si>
  <si>
    <t>Deleted - Do Not Use (See 4-03-010 and 4-07)</t>
  </si>
  <si>
    <t>Gasoline **</t>
  </si>
  <si>
    <t>40300102</t>
  </si>
  <si>
    <t>Crude **</t>
  </si>
  <si>
    <t>40300103</t>
  </si>
  <si>
    <t>40300104</t>
  </si>
  <si>
    <t>40300105</t>
  </si>
  <si>
    <t>Jet Fuel **</t>
  </si>
  <si>
    <t>40300106</t>
  </si>
  <si>
    <t>Kerosene **</t>
  </si>
  <si>
    <t>40300107</t>
  </si>
  <si>
    <t>Dist Fuel **</t>
  </si>
  <si>
    <t>40300108</t>
  </si>
  <si>
    <t>Benzene **</t>
  </si>
  <si>
    <t>40300109</t>
  </si>
  <si>
    <t>Cyclohexane **</t>
  </si>
  <si>
    <t>40300110</t>
  </si>
  <si>
    <t>Cyclopentane **</t>
  </si>
  <si>
    <t>40300111</t>
  </si>
  <si>
    <t>Heptane **</t>
  </si>
  <si>
    <t>40300112</t>
  </si>
  <si>
    <t>Hexane **</t>
  </si>
  <si>
    <t>40300113</t>
  </si>
  <si>
    <t>Isooctane **</t>
  </si>
  <si>
    <t>40300114</t>
  </si>
  <si>
    <t>Isopentane **</t>
  </si>
  <si>
    <t>40300115</t>
  </si>
  <si>
    <t>Pentane **</t>
  </si>
  <si>
    <t>40300116</t>
  </si>
  <si>
    <t>Toluene **</t>
  </si>
  <si>
    <t>40300150</t>
  </si>
  <si>
    <t>40300151</t>
  </si>
  <si>
    <t>40300152</t>
  </si>
  <si>
    <t>40300153</t>
  </si>
  <si>
    <t>40300154</t>
  </si>
  <si>
    <t>40300155</t>
  </si>
  <si>
    <t>40300156</t>
  </si>
  <si>
    <t>40300157</t>
  </si>
  <si>
    <t>40300158</t>
  </si>
  <si>
    <t>40300159</t>
  </si>
  <si>
    <t>40300160</t>
  </si>
  <si>
    <t>40300161</t>
  </si>
  <si>
    <t>40300198</t>
  </si>
  <si>
    <t>40300199</t>
  </si>
  <si>
    <t>40300201</t>
  </si>
  <si>
    <t>Deleted - Do Not Use (See 4-03-011 and 4-07)</t>
  </si>
  <si>
    <t>40300202</t>
  </si>
  <si>
    <t>Product **</t>
  </si>
  <si>
    <t>40300203</t>
  </si>
  <si>
    <t>40300204</t>
  </si>
  <si>
    <t>40300205</t>
  </si>
  <si>
    <t>40300207</t>
  </si>
  <si>
    <t>40300208</t>
  </si>
  <si>
    <t>40300209</t>
  </si>
  <si>
    <t>40300210</t>
  </si>
  <si>
    <t>40300211</t>
  </si>
  <si>
    <t>40300212</t>
  </si>
  <si>
    <t>40300213</t>
  </si>
  <si>
    <t>40300214</t>
  </si>
  <si>
    <t>30531099</t>
  </si>
  <si>
    <t>30532001</t>
  </si>
  <si>
    <t>Stone Quarrying - Processing (See also 305020 for diff. units)</t>
  </si>
  <si>
    <t>obsmap to</t>
  </si>
  <si>
    <t>30532002</t>
  </si>
  <si>
    <t>30532003</t>
  </si>
  <si>
    <t>30532004</t>
  </si>
  <si>
    <t>30532005</t>
  </si>
  <si>
    <t>30532006</t>
  </si>
  <si>
    <t>30532007</t>
  </si>
  <si>
    <t>30532008</t>
  </si>
  <si>
    <t>30532009</t>
  </si>
  <si>
    <t>30532010</t>
  </si>
  <si>
    <t>30532011</t>
  </si>
  <si>
    <t>30532012</t>
  </si>
  <si>
    <t>30532013</t>
  </si>
  <si>
    <t>30532014</t>
  </si>
  <si>
    <t>30532015</t>
  </si>
  <si>
    <t>30532016</t>
  </si>
  <si>
    <t>30532017</t>
  </si>
  <si>
    <t>30532018</t>
  </si>
  <si>
    <t>30532020</t>
  </si>
  <si>
    <t>30532031</t>
  </si>
  <si>
    <t>30532032</t>
  </si>
  <si>
    <t>30532033</t>
  </si>
  <si>
    <t>30502090</t>
  </si>
  <si>
    <t>30532090</t>
  </si>
  <si>
    <t>Haul Roads - General</t>
  </si>
  <si>
    <t>30580001</t>
  </si>
  <si>
    <t>30582001</t>
  </si>
  <si>
    <t>30582002</t>
  </si>
  <si>
    <t>30582599</t>
  </si>
  <si>
    <t>30588801</t>
  </si>
  <si>
    <t>30588802</t>
  </si>
  <si>
    <t>30588803</t>
  </si>
  <si>
    <t>30588804</t>
  </si>
  <si>
    <t>30588805</t>
  </si>
  <si>
    <t>30590001</t>
  </si>
  <si>
    <t>30590002</t>
  </si>
  <si>
    <t>30590003</t>
  </si>
  <si>
    <t>30590005</t>
  </si>
  <si>
    <t>30590011</t>
  </si>
  <si>
    <t>30590012</t>
  </si>
  <si>
    <t>30590013</t>
  </si>
  <si>
    <t>30590021</t>
  </si>
  <si>
    <t>30590023</t>
  </si>
  <si>
    <t>30599999</t>
  </si>
  <si>
    <t>Other Not Defined</t>
  </si>
  <si>
    <t>30600101</t>
  </si>
  <si>
    <t>Petroleum Industry</t>
  </si>
  <si>
    <t>Oil-fired **</t>
  </si>
  <si>
    <t>30600102</t>
  </si>
  <si>
    <t>Gas-fired **</t>
  </si>
  <si>
    <t>30600103</t>
  </si>
  <si>
    <t>Oil-fired</t>
  </si>
  <si>
    <t>30600104</t>
  </si>
  <si>
    <t>Gas-fired</t>
  </si>
  <si>
    <t>30600105</t>
  </si>
  <si>
    <t>Natural Gas-fired</t>
  </si>
  <si>
    <t>30600106</t>
  </si>
  <si>
    <t>Process Gas-fired</t>
  </si>
  <si>
    <t>30600107</t>
  </si>
  <si>
    <t>LPG-fired</t>
  </si>
  <si>
    <t>30600108</t>
  </si>
  <si>
    <t>Landfill Gas-fired</t>
  </si>
  <si>
    <t>30600111</t>
  </si>
  <si>
    <t>Oil-fired (No. 6 Oil) &gt; 100 Million Btu Capacity</t>
  </si>
  <si>
    <t>30600199</t>
  </si>
  <si>
    <t>30600201</t>
  </si>
  <si>
    <t>Catalytic Cracking Units</t>
  </si>
  <si>
    <t>Fluid Catalytic Cracking Unit</t>
  </si>
  <si>
    <t>30600202</t>
  </si>
  <si>
    <t>Catalyst Handling System</t>
  </si>
  <si>
    <t>30600301</t>
  </si>
  <si>
    <t>Thermal Catalytic Cracking Unit</t>
  </si>
  <si>
    <t>30600401</t>
  </si>
  <si>
    <t>Blowdown Systems</t>
  </si>
  <si>
    <t>Blowdown System with Vapor Recovery System with Flaring</t>
  </si>
  <si>
    <t>30600402</t>
  </si>
  <si>
    <t>Blowdown System w/o Controls</t>
  </si>
  <si>
    <t>30600503</t>
  </si>
  <si>
    <t>Process Drains and Wastewater Separators</t>
  </si>
  <si>
    <t>30600504</t>
  </si>
  <si>
    <t>30600505</t>
  </si>
  <si>
    <t>Wastewater Treatment w/o Separator</t>
  </si>
  <si>
    <t>30600506</t>
  </si>
  <si>
    <t>30600508</t>
  </si>
  <si>
    <t>Oil/Water Separator</t>
  </si>
  <si>
    <t>30600510</t>
  </si>
  <si>
    <t>Liquid-Liquid Separator: Hydrocarbon/Amine</t>
  </si>
  <si>
    <t>Distillate Fuel #2: Working Loss (Tank Diameter Independent)</t>
  </si>
  <si>
    <t>40301022</t>
  </si>
  <si>
    <t>Asphalt Oil: Breathing Loss (67000 Bbl. Tank Size)</t>
  </si>
  <si>
    <t>40301023</t>
  </si>
  <si>
    <t>Asphalt Oil: Working Loss</t>
  </si>
  <si>
    <t>40301024</t>
  </si>
  <si>
    <t>Asphalt Oil: Breathing Loss (250000 Bbl. Tank Size)</t>
  </si>
  <si>
    <t>40301025</t>
  </si>
  <si>
    <t>Grade 6 Fuel Oil: Breathing Loss (67000 Bbl. Tank Size)</t>
  </si>
  <si>
    <t>40301026</t>
  </si>
  <si>
    <t>Petroleum Refinery Wastewater System: Auger Pumps</t>
  </si>
  <si>
    <t>30600602</t>
  </si>
  <si>
    <t>Vacuum Distillate Column Condensors</t>
  </si>
  <si>
    <t>Vacuum Distillation Column Condenser</t>
  </si>
  <si>
    <t>30600603</t>
  </si>
  <si>
    <t>30600701</t>
  </si>
  <si>
    <t>30600702</t>
  </si>
  <si>
    <t>30600801</t>
  </si>
  <si>
    <t>Pipeline Valves and Flanges</t>
  </si>
  <si>
    <t>30600802</t>
  </si>
  <si>
    <t>Vessel Relief Valves</t>
  </si>
  <si>
    <t>30600803</t>
  </si>
  <si>
    <t>Pump Seals w/o Controls</t>
  </si>
  <si>
    <t>30600804</t>
  </si>
  <si>
    <t>Compressor Seals</t>
  </si>
  <si>
    <t>30600805</t>
  </si>
  <si>
    <t>Miscellaneous: Sampling/Non-Asphalt Blowing/Purging/etc.</t>
  </si>
  <si>
    <t>30600806</t>
  </si>
  <si>
    <t>Pump Seals with Controls</t>
  </si>
  <si>
    <t>30600807</t>
  </si>
  <si>
    <t>Blind Changing</t>
  </si>
  <si>
    <t>30600811</t>
  </si>
  <si>
    <t>Pipeline Valves: Gas Streams</t>
  </si>
  <si>
    <t>30600812</t>
  </si>
  <si>
    <t>Pipeline Valves: Light Liquid/Gas Streams</t>
  </si>
  <si>
    <t>30600813</t>
  </si>
  <si>
    <t>Pipeline Valves: Heavy Liquid Streams</t>
  </si>
  <si>
    <t>30600814</t>
  </si>
  <si>
    <t>Pipeline Valves: Hydrogen Streams</t>
  </si>
  <si>
    <t>30600815</t>
  </si>
  <si>
    <t>30600816</t>
  </si>
  <si>
    <t>30600817</t>
  </si>
  <si>
    <t>Pump Seals: Light Liquid/Gas Streams</t>
  </si>
  <si>
    <t>30600818</t>
  </si>
  <si>
    <t>Cereal Packaging</t>
  </si>
  <si>
    <t>30204004</t>
  </si>
  <si>
    <t>Cereal Coating</t>
  </si>
  <si>
    <t>30204201</t>
  </si>
  <si>
    <t>Vinegar Manufacturing</t>
  </si>
  <si>
    <t>Product Finishing, Tinting: Mix Tank and Disperser</t>
  </si>
  <si>
    <t>30101452</t>
  </si>
  <si>
    <t>Product Finishing, Tinting: Fixed Blend Tank</t>
  </si>
  <si>
    <t>30101453</t>
  </si>
  <si>
    <t>Product Finishing, Thinning: Mix Tank and Disperser</t>
  </si>
  <si>
    <t>30101454</t>
  </si>
  <si>
    <t>Product Finishing, Thinning: Fixed Blend Tank</t>
  </si>
  <si>
    <t>30101460</t>
  </si>
  <si>
    <t>Product Filling</t>
  </si>
  <si>
    <t>30101461</t>
  </si>
  <si>
    <t>Product Filling: Scale System</t>
  </si>
  <si>
    <t>30101462</t>
  </si>
  <si>
    <t>Product Filling: Product Filtering</t>
  </si>
  <si>
    <t>30101463</t>
  </si>
  <si>
    <t>Liquified Petroleum Gas (LPG): Process Heaters</t>
  </si>
  <si>
    <t>SCC8-spelled out LPG</t>
  </si>
  <si>
    <t>30291001</t>
  </si>
  <si>
    <t>Broiling Food: Natural Gas</t>
  </si>
  <si>
    <t>30299998</t>
  </si>
  <si>
    <t>Other Not Specified</t>
  </si>
  <si>
    <t>30299999</t>
  </si>
  <si>
    <t>30300001</t>
  </si>
  <si>
    <t>Primary Metal Production</t>
  </si>
  <si>
    <t>Aluminum Ore (Bauxite)</t>
  </si>
  <si>
    <t>Crushing/Handling</t>
  </si>
  <si>
    <t>30300002</t>
  </si>
  <si>
    <t>Drying Oven</t>
  </si>
  <si>
    <t>30300003</t>
  </si>
  <si>
    <t>Fine Ore Storage</t>
  </si>
  <si>
    <t>30300004</t>
  </si>
  <si>
    <t>Loading and Unloading</t>
  </si>
  <si>
    <t>30300101</t>
  </si>
  <si>
    <t>Aluminum Ore (Electro-reduction)</t>
  </si>
  <si>
    <t>Prebaked Reduction Cell</t>
  </si>
  <si>
    <t>30300102</t>
  </si>
  <si>
    <t>Horizontal Stud Soderberg Cell</t>
  </si>
  <si>
    <t>30300103</t>
  </si>
  <si>
    <t>Vertical Stud Soderberg Cell</t>
  </si>
  <si>
    <t>30300104</t>
  </si>
  <si>
    <t>Materials Handling</t>
  </si>
  <si>
    <t>30300105</t>
  </si>
  <si>
    <t>Anode Baking Furnace</t>
  </si>
  <si>
    <t>30300106</t>
  </si>
  <si>
    <t>Degassing</t>
  </si>
  <si>
    <t>30300107</t>
  </si>
  <si>
    <t>Roof Vents</t>
  </si>
  <si>
    <t>30300108</t>
  </si>
  <si>
    <t>Prebake: Fugitive Emissions</t>
  </si>
  <si>
    <t>30300109</t>
  </si>
  <si>
    <t>H.S.S.: Fugitive Emissions</t>
  </si>
  <si>
    <t>30300110</t>
  </si>
  <si>
    <t>V.S.S.: Fugitive Emissions</t>
  </si>
  <si>
    <t>30300111</t>
  </si>
  <si>
    <t>Anode Baking: Fugitive Emissions</t>
  </si>
  <si>
    <t>30300199</t>
  </si>
  <si>
    <t>30300201</t>
  </si>
  <si>
    <t>Aluminum Hydroxide Calcining</t>
  </si>
  <si>
    <t>Overall Process</t>
  </si>
  <si>
    <t>30300302</t>
  </si>
  <si>
    <t>By-product Coke Manufacturing</t>
  </si>
  <si>
    <t>Oven Charging</t>
  </si>
  <si>
    <t>30300303</t>
  </si>
  <si>
    <t>Oven Pushing</t>
  </si>
  <si>
    <t>30300304</t>
  </si>
  <si>
    <t>Quenching</t>
  </si>
  <si>
    <t>30300305</t>
  </si>
  <si>
    <t>Coal Unloading</t>
  </si>
  <si>
    <t>30300306</t>
  </si>
  <si>
    <t>Oven Underfiring</t>
  </si>
  <si>
    <t>30300307</t>
  </si>
  <si>
    <t>Coal Crushing/Handling</t>
  </si>
  <si>
    <t>30300308</t>
  </si>
  <si>
    <t>Oven/Door Leaks</t>
  </si>
  <si>
    <t>30300309</t>
  </si>
  <si>
    <t>Coal Conveying</t>
  </si>
  <si>
    <t>30300310</t>
  </si>
  <si>
    <t>Coal Crushing</t>
  </si>
  <si>
    <t>30300311</t>
  </si>
  <si>
    <t>Coal Screening</t>
  </si>
  <si>
    <t>30300312</t>
  </si>
  <si>
    <t>Coke: Crushing/Screening/Handling</t>
  </si>
  <si>
    <t>30300313</t>
  </si>
  <si>
    <t>Coal Preheater</t>
  </si>
  <si>
    <t>30300314</t>
  </si>
  <si>
    <t>Topside Leaks</t>
  </si>
  <si>
    <t>30300315</t>
  </si>
  <si>
    <t>Gas By-product Plant</t>
  </si>
  <si>
    <t>30300316</t>
  </si>
  <si>
    <t>Coal Storage Pile</t>
  </si>
  <si>
    <t>30300317</t>
  </si>
  <si>
    <t>Combustion Stack: Coke Oven Gas (COG)</t>
  </si>
  <si>
    <t>30300318</t>
  </si>
  <si>
    <t>Combustion Stack: Blast Furnace Gas (BFG)</t>
  </si>
  <si>
    <t>30300331</t>
  </si>
  <si>
    <t>30300332</t>
  </si>
  <si>
    <t>Flushing-liquor Circulation Tank</t>
  </si>
  <si>
    <t>30300333</t>
  </si>
  <si>
    <t>Excess-ammonia Liquor Tank</t>
  </si>
  <si>
    <t>30300334</t>
  </si>
  <si>
    <t>Tar Dehydrator</t>
  </si>
  <si>
    <t>30300335</t>
  </si>
  <si>
    <t>Tar Interceding Sump</t>
  </si>
  <si>
    <t>30300336</t>
  </si>
  <si>
    <t>Tar Storage</t>
  </si>
  <si>
    <t>30300341</t>
  </si>
  <si>
    <t>Light Oil Sump</t>
  </si>
  <si>
    <t>30300342</t>
  </si>
  <si>
    <t>Light Oil Decanter/Condenser Vent</t>
  </si>
  <si>
    <t>30300343</t>
  </si>
  <si>
    <t>Wash Oil Decanter</t>
  </si>
  <si>
    <t>30300344</t>
  </si>
  <si>
    <t>Wash-oil Circulation Tank</t>
  </si>
  <si>
    <t>30300351</t>
  </si>
  <si>
    <t>30300352</t>
  </si>
  <si>
    <t>Tar Bottom Final Cooler</t>
  </si>
  <si>
    <t>30300353</t>
  </si>
  <si>
    <t>Naphthalene Processing/Handling</t>
  </si>
  <si>
    <t>30300361</t>
  </si>
  <si>
    <t>30300399</t>
  </si>
  <si>
    <t>30300401</t>
  </si>
  <si>
    <t>Coke Manufacture: Beehive Process</t>
  </si>
  <si>
    <t>30300502</t>
  </si>
  <si>
    <t>Primary Copper Smelting</t>
  </si>
  <si>
    <t>Multiple Hearth Roaster</t>
  </si>
  <si>
    <t>30300503</t>
  </si>
  <si>
    <t>Reverberatory Smelting Furnace after Roaster</t>
  </si>
  <si>
    <t>30300504</t>
  </si>
  <si>
    <t>Converter (All Configurations)</t>
  </si>
  <si>
    <t>30300505</t>
  </si>
  <si>
    <t>Fire (Furnace) Refining</t>
  </si>
  <si>
    <t>30300506</t>
  </si>
  <si>
    <t>Ore Concentrate Dryer</t>
  </si>
  <si>
    <t>30300507</t>
  </si>
  <si>
    <t>Reverberatory Smelting Furnace w/ Ore Charge w/o Roasting</t>
  </si>
  <si>
    <t>30300508</t>
  </si>
  <si>
    <t>Refined Metal Finishing Operations</t>
  </si>
  <si>
    <t>30300509</t>
  </si>
  <si>
    <t>Fluidized Bed Roaster</t>
  </si>
  <si>
    <t>30300510</t>
  </si>
  <si>
    <t>Electric Smelting Furnace</t>
  </si>
  <si>
    <t>30300511</t>
  </si>
  <si>
    <t>Electrolytic Refining</t>
  </si>
  <si>
    <t>30300512</t>
  </si>
  <si>
    <t>Flash Smelting</t>
  </si>
  <si>
    <t>30300513</t>
  </si>
  <si>
    <t>Roasting: Fugitive Emissions</t>
  </si>
  <si>
    <t>30300514</t>
  </si>
  <si>
    <t>Reverberatory Furnace: Fugitive Emissions</t>
  </si>
  <si>
    <t>30300515</t>
  </si>
  <si>
    <t>Converter: Fugitive Emissions</t>
  </si>
  <si>
    <t>30300516</t>
  </si>
  <si>
    <t>Anode Refining Furnace: Fugitive Emissions</t>
  </si>
  <si>
    <t>30300517</t>
  </si>
  <si>
    <t>Slag Cleaning Furnace: Fugitive Emissions</t>
  </si>
  <si>
    <t>30300518</t>
  </si>
  <si>
    <t>Converter Slag Return: Fugitive Emissions</t>
  </si>
  <si>
    <t>30300519</t>
  </si>
  <si>
    <t>Digester Relief and Blow Tank</t>
  </si>
  <si>
    <t>30700102</t>
  </si>
  <si>
    <t>Washer/Screens</t>
  </si>
  <si>
    <t>30700103</t>
  </si>
  <si>
    <t>Multi-effect Evaporator</t>
  </si>
  <si>
    <t>30700104</t>
  </si>
  <si>
    <t>Recovery Furnace/Direct Contact Evaporator</t>
  </si>
  <si>
    <t>30700105</t>
  </si>
  <si>
    <t>Smelt Dissolving Tank</t>
  </si>
  <si>
    <t>30300522</t>
  </si>
  <si>
    <t>Slag Cleaning Furnace</t>
  </si>
  <si>
    <t>30300523</t>
  </si>
  <si>
    <t>Reverberatory Furnace with Converter</t>
  </si>
  <si>
    <t>30300524</t>
  </si>
  <si>
    <t>AFT MHR+RF/FBR+EF</t>
  </si>
  <si>
    <t>30300525</t>
  </si>
  <si>
    <t>Agriculture Production - Crops</t>
  </si>
  <si>
    <t>Turpentine Loading Facilities</t>
  </si>
  <si>
    <t>30700117</t>
  </si>
  <si>
    <t>Condensate Strippers</t>
  </si>
  <si>
    <t>Fluid Bed Roaster with Reverberatory Furnace and Converter</t>
  </si>
  <si>
    <t>30300526</t>
  </si>
  <si>
    <t>Dryer with Electric Furnace and Cleaning Furnace and Convertor</t>
  </si>
  <si>
    <t>30300527</t>
  </si>
  <si>
    <t>Dryer with Flash Furnace and Converter</t>
  </si>
  <si>
    <t>30300528</t>
  </si>
  <si>
    <t>Norander Reactor and Converter</t>
  </si>
  <si>
    <t>30300529</t>
  </si>
  <si>
    <t>Multiple Hearth Roaster with Reverberatory Furnace and Converter</t>
  </si>
  <si>
    <t>30300530</t>
  </si>
  <si>
    <t>Fluid Bed Roaster with Electric Furnace and Converter</t>
  </si>
  <si>
    <t>30300531</t>
  </si>
  <si>
    <t>Reverberatory Furnace After Multiple Hearth Roaster</t>
  </si>
  <si>
    <t>30300532</t>
  </si>
  <si>
    <t>Reverberatory Furnace After Fluid Bed Roaster</t>
  </si>
  <si>
    <t>30300533</t>
  </si>
  <si>
    <t>Electric Furnace After Concentrate Dryer</t>
  </si>
  <si>
    <t>30300534</t>
  </si>
  <si>
    <t>Flash Furnace After Concentrate Dryer</t>
  </si>
  <si>
    <t>30300535</t>
  </si>
  <si>
    <t>Electric Furnace After Fluid Bed Roaster</t>
  </si>
  <si>
    <t>30300541</t>
  </si>
  <si>
    <t>Concentrate Dryer Followed by Noranda Reactors and Converter</t>
  </si>
  <si>
    <t>30300599</t>
  </si>
  <si>
    <t>30300601</t>
  </si>
  <si>
    <t>30700222</t>
  </si>
  <si>
    <t>Recovery System: NH3</t>
  </si>
  <si>
    <t>30700223</t>
  </si>
  <si>
    <t>Recovery System: Na</t>
  </si>
  <si>
    <t>30700231</t>
  </si>
  <si>
    <t>Acid Plant: NH3</t>
  </si>
  <si>
    <t>30700232</t>
  </si>
  <si>
    <t>Acid Plant: Na</t>
  </si>
  <si>
    <t>30700233</t>
  </si>
  <si>
    <t>Acid Plant: Ca</t>
  </si>
  <si>
    <t>30700234</t>
  </si>
  <si>
    <t>Knotters/Washers/Screens/etc.</t>
  </si>
  <si>
    <t>30700299</t>
  </si>
  <si>
    <t>30700301</t>
  </si>
  <si>
    <t>Neutral Sulfite Semichemical Pulping</t>
  </si>
  <si>
    <t>Digester/Blow Pit/Dump Tank</t>
  </si>
  <si>
    <t>30700302</t>
  </si>
  <si>
    <t>30700303</t>
  </si>
  <si>
    <t>Fluid Bed Reactor</t>
  </si>
  <si>
    <t>30700304</t>
  </si>
  <si>
    <t>Sulfur Burner/Absorbers</t>
  </si>
  <si>
    <t>30700399</t>
  </si>
  <si>
    <t>30700401</t>
  </si>
  <si>
    <t>Pulpboard Manufacture</t>
  </si>
  <si>
    <t>Paperboard: General</t>
  </si>
  <si>
    <t>30700402</t>
  </si>
  <si>
    <t>Fiberboard: General</t>
  </si>
  <si>
    <t>30700403</t>
  </si>
  <si>
    <t>Raw Material Storage and Handling</t>
  </si>
  <si>
    <t>30700404</t>
  </si>
  <si>
    <t>Stock Mixing/Blending</t>
  </si>
  <si>
    <t>30700405</t>
  </si>
  <si>
    <t>Paper/Board Forming</t>
  </si>
  <si>
    <t>30700406</t>
  </si>
  <si>
    <t>Multi-effect Evaporator/Dryer</t>
  </si>
  <si>
    <t>30700407</t>
  </si>
  <si>
    <t>Coating Operations</t>
  </si>
  <si>
    <t>30700499</t>
  </si>
  <si>
    <t>30700501</t>
  </si>
  <si>
    <t>Wood Pressure Treating</t>
  </si>
  <si>
    <t>Creosote</t>
  </si>
  <si>
    <t>30700505</t>
  </si>
  <si>
    <t>Untreated wood storage</t>
  </si>
  <si>
    <t>30700510</t>
  </si>
  <si>
    <t>Full-cell process, creosote</t>
  </si>
  <si>
    <t>30700511</t>
  </si>
  <si>
    <t>Full-cell process, pentachlorophenol</t>
  </si>
  <si>
    <t>30700512</t>
  </si>
  <si>
    <t>Full-cell process, other oilborne preservative</t>
  </si>
  <si>
    <t>30700513</t>
  </si>
  <si>
    <t>Modified full-cell process, chromated copper arsenate</t>
  </si>
  <si>
    <t>30700514</t>
  </si>
  <si>
    <t>Modified full-cell process, other waterborne preservative</t>
  </si>
  <si>
    <t>30700520</t>
  </si>
  <si>
    <t>Full-cell process with artificial conditioning, creosote</t>
  </si>
  <si>
    <t>30700521</t>
  </si>
  <si>
    <t>Full-cell process with artificial conditioning, pentachlorophenol</t>
  </si>
  <si>
    <t>30700522</t>
  </si>
  <si>
    <t>Full-cell process with artificial conditioning, other oilborne preserv</t>
  </si>
  <si>
    <t>30700523</t>
  </si>
  <si>
    <t>Modified full-cell process with artif cond, chromated copper arsenate</t>
  </si>
  <si>
    <t>30700524</t>
  </si>
  <si>
    <t>Modified full-cell process with artif cond, other waterborne preservat</t>
  </si>
  <si>
    <t>30700530</t>
  </si>
  <si>
    <t>Empty-cell process, creosote</t>
  </si>
  <si>
    <t>30700531</t>
  </si>
  <si>
    <t>Empty-cell process, pentachlorophenol</t>
  </si>
  <si>
    <t>30700532</t>
  </si>
  <si>
    <t>Empty-cell process, other oilborne preservative</t>
  </si>
  <si>
    <t>30700533</t>
  </si>
  <si>
    <t>Empty-cell process, chromated copper arsenate</t>
  </si>
  <si>
    <t>30700534</t>
  </si>
  <si>
    <t>Empty-cell process, other waterborne preservative</t>
  </si>
  <si>
    <t>30700540</t>
  </si>
  <si>
    <t>Empty-cell process with artificial conditioning, creosote</t>
  </si>
  <si>
    <t>30700541</t>
  </si>
  <si>
    <t>Empty-cell process with artificial conditioning, pentachlorophenol</t>
  </si>
  <si>
    <t>30700542</t>
  </si>
  <si>
    <t>Empty-cell process with artificial conditioning, other oilborne preser</t>
  </si>
  <si>
    <t>30700543</t>
  </si>
  <si>
    <t>Empty-cell process with artificial conditioning, chromated copper arse</t>
  </si>
  <si>
    <t>30700544</t>
  </si>
  <si>
    <t>Empty-cell process with artificial conditioning, other waterborne pres</t>
  </si>
  <si>
    <t>30700550</t>
  </si>
  <si>
    <t>Empty-cell process with steam heating, creosote</t>
  </si>
  <si>
    <t>30700551</t>
  </si>
  <si>
    <t>Empty-cell process with steam heating, pentachlorophenol</t>
  </si>
  <si>
    <t>30700552</t>
  </si>
  <si>
    <t>Empty-cell process with steam heating, other oilborne preservative</t>
  </si>
  <si>
    <t>30700553</t>
  </si>
  <si>
    <t>Empty-cell process with steam heating, chromated copper arsenate</t>
  </si>
  <si>
    <t>30700554</t>
  </si>
  <si>
    <t>Gasoline RVP 13: Standing Loss - Ext. Floating Roof w/ Secondary Seal</t>
  </si>
  <si>
    <t>40400142</t>
  </si>
  <si>
    <t>Gasoline RVP 10: Standing Loss - Ext. Floating Roof w/ Secondary Seal</t>
  </si>
  <si>
    <t>40400143</t>
  </si>
  <si>
    <t>Gasoline RVP 7: Standing Loss - Ext. Floating Roof w/ Secondary Seal</t>
  </si>
  <si>
    <t>40400148</t>
  </si>
  <si>
    <t>Gasoline RVP 13/10/7: Withdrawal Loss - Ext. Float Roof (Pri/Sec Seal)</t>
  </si>
  <si>
    <t>40400149</t>
  </si>
  <si>
    <t>Specify Liquid: External Floating Roof (Primary/Secondary Seal)</t>
  </si>
  <si>
    <t>40400150</t>
  </si>
  <si>
    <t>Miscellaneous Losses/Leaks: Loading Racks</t>
  </si>
  <si>
    <t>40400151</t>
  </si>
  <si>
    <t>Valves, Flanges, and Pumps</t>
  </si>
  <si>
    <t>40400152</t>
  </si>
  <si>
    <t>Vapor Collection Losses</t>
  </si>
  <si>
    <t>30102427</t>
  </si>
  <si>
    <t>Solvent Storage (Use 4-07-004-01 thru 4-07-999-98 for Spandex)</t>
  </si>
  <si>
    <t>30102428</t>
  </si>
  <si>
    <t>Leaching</t>
  </si>
  <si>
    <t>30102429</t>
  </si>
  <si>
    <t>Mixing</t>
  </si>
  <si>
    <t>30102431</t>
  </si>
  <si>
    <t>Heat Treating Furnace: Carbonization</t>
  </si>
  <si>
    <t>30102432</t>
  </si>
  <si>
    <t>Basic Oxygen Furnace: Closed Hood-Stack</t>
  </si>
  <si>
    <t>30300915</t>
  </si>
  <si>
    <t>Hot Metal (Iron) Transfer to Steelmaking Furnace</t>
  </si>
  <si>
    <t>30300916</t>
  </si>
  <si>
    <t>Charging: BOF</t>
  </si>
  <si>
    <t>30300917</t>
  </si>
  <si>
    <t>Tapping: BOF</t>
  </si>
  <si>
    <t>30300918</t>
  </si>
  <si>
    <t>Charging: Open Hearth</t>
  </si>
  <si>
    <t>30300919</t>
  </si>
  <si>
    <t>Tapping: Open Hearth</t>
  </si>
  <si>
    <t>30300920</t>
  </si>
  <si>
    <t>Hot Metal Desulfurization</t>
  </si>
  <si>
    <t>30300921</t>
  </si>
  <si>
    <t>Teeming (Unleaded Steel)</t>
  </si>
  <si>
    <t>30300922</t>
  </si>
  <si>
    <t>Continuous Casting</t>
  </si>
  <si>
    <t>30300923</t>
  </si>
  <si>
    <t>Steel Furnace Slag Tapping and Dumping</t>
  </si>
  <si>
    <t>30300924</t>
  </si>
  <si>
    <t>Steel Furnace Slag Processing</t>
  </si>
  <si>
    <t>30300925</t>
  </si>
  <si>
    <t>Teeming (Leaded Steel)</t>
  </si>
  <si>
    <t>30300926</t>
  </si>
  <si>
    <t>Electric Induction Furnace</t>
  </si>
  <si>
    <t>Fiber Laminate Process</t>
  </si>
  <si>
    <t>30102435</t>
  </si>
  <si>
    <t>Fiber Handling and Storage</t>
  </si>
  <si>
    <t>30102499</t>
  </si>
  <si>
    <t>30102501</t>
  </si>
  <si>
    <t>Cellulosic Fiber Production</t>
  </si>
  <si>
    <t>Viscose (e.g., Rayon) ** (Use 6-49-200-XX)</t>
  </si>
  <si>
    <t>30102505</t>
  </si>
  <si>
    <t>Cellulose Acetate: Filer Tow</t>
  </si>
  <si>
    <t>30102506</t>
  </si>
  <si>
    <t>Cellulose Acetate and Triacetitic, Filament Yarn</t>
  </si>
  <si>
    <t>30102599</t>
  </si>
  <si>
    <t>30102601</t>
  </si>
  <si>
    <t>Synthetic Rubber (Manufacturing Only)</t>
  </si>
  <si>
    <t>30102602</t>
  </si>
  <si>
    <t>Butyl (Isobutylene)</t>
  </si>
  <si>
    <t>30102608</t>
  </si>
  <si>
    <t>Acrylonitrile</t>
  </si>
  <si>
    <t>30102609</t>
  </si>
  <si>
    <t>Dryers</t>
  </si>
  <si>
    <t>30102610</t>
  </si>
  <si>
    <t>Blowdown Tank</t>
  </si>
  <si>
    <t>30102611</t>
  </si>
  <si>
    <t>Steam Stripper</t>
  </si>
  <si>
    <t>30102612</t>
  </si>
  <si>
    <t>Pre-storage Tank</t>
  </si>
  <si>
    <t>30102613</t>
  </si>
  <si>
    <t>Monomer Recovery: Absorber Vent</t>
  </si>
  <si>
    <t>30102614</t>
  </si>
  <si>
    <t>Blending Tanks</t>
  </si>
  <si>
    <t>30102615</t>
  </si>
  <si>
    <t>Isoprene</t>
  </si>
  <si>
    <t>30102616</t>
  </si>
  <si>
    <t>Latex: Monomer Removal</t>
  </si>
  <si>
    <t>30102617</t>
  </si>
  <si>
    <t>Latex: Blending Tank</t>
  </si>
  <si>
    <t>30102618</t>
  </si>
  <si>
    <t>Uninhibited Monomer Storage</t>
  </si>
  <si>
    <t>30102619</t>
  </si>
  <si>
    <t>Inhibited Monomer Storage</t>
  </si>
  <si>
    <t>30102620</t>
  </si>
  <si>
    <t>Monomer Inhibitor Removal</t>
  </si>
  <si>
    <t>30102621</t>
  </si>
  <si>
    <t>Emulsion Crumb Process: Polymerization</t>
  </si>
  <si>
    <t>30102622</t>
  </si>
  <si>
    <t>Emulsion Crumb Process: Monomer Recovery: Uncontrolled</t>
  </si>
  <si>
    <t>30102623</t>
  </si>
  <si>
    <t>Emulsion Crumb Process: Styrene Recovery</t>
  </si>
  <si>
    <t>30102624</t>
  </si>
  <si>
    <t>Emulsion Crumb Process: Crumb Screens</t>
  </si>
  <si>
    <t>30102625</t>
  </si>
  <si>
    <t>Chloroprene</t>
  </si>
  <si>
    <t>30102626</t>
  </si>
  <si>
    <t>Emulsion Crumb Process: Crumb Bailing and Weighing</t>
  </si>
  <si>
    <t>30102627</t>
  </si>
  <si>
    <t>Emulsion Crumb Process: Crumb Storage</t>
  </si>
  <si>
    <t>30102628</t>
  </si>
  <si>
    <t>Emulsion Crumb Process: Rotary Press</t>
  </si>
  <si>
    <t>30102630</t>
  </si>
  <si>
    <t>Silicone Rubber</t>
  </si>
  <si>
    <t>30102641</t>
  </si>
  <si>
    <t>Emulsion Latex Process: Polymerization</t>
  </si>
  <si>
    <t>30102642</t>
  </si>
  <si>
    <t>Emulsion Latex Process: Styrene Condenser</t>
  </si>
  <si>
    <t>30102643</t>
  </si>
  <si>
    <t>Goats Waste Emissions</t>
  </si>
  <si>
    <t>2805045001</t>
  </si>
  <si>
    <t>2805045002</t>
  </si>
  <si>
    <t>Angora Goats</t>
  </si>
  <si>
    <t>2805045003</t>
  </si>
  <si>
    <t>Milk Goats</t>
  </si>
  <si>
    <t>2805047100</t>
  </si>
  <si>
    <t>Swine production - deep-pit house operations (unspecified animal age)</t>
  </si>
  <si>
    <t>2805047300</t>
  </si>
  <si>
    <t>2805053100</t>
  </si>
  <si>
    <t>Swine production - outdoor operations (unspecified animal age)</t>
  </si>
  <si>
    <t>2806010000</t>
  </si>
  <si>
    <t>Domestic Animals Waste Emissions</t>
  </si>
  <si>
    <t>Cats</t>
  </si>
  <si>
    <t>2806015000</t>
  </si>
  <si>
    <t>Dogs</t>
  </si>
  <si>
    <t>2807020001</t>
  </si>
  <si>
    <t>Wild Animals Waste Emissions</t>
  </si>
  <si>
    <t>Bears</t>
  </si>
  <si>
    <t>Black Bears</t>
  </si>
  <si>
    <t>2807020002</t>
  </si>
  <si>
    <t>Grizzly Bears</t>
  </si>
  <si>
    <t>2807025000</t>
  </si>
  <si>
    <t>Elk</t>
  </si>
  <si>
    <t>2807030000</t>
  </si>
  <si>
    <t>Deer</t>
  </si>
  <si>
    <t>2807035000</t>
  </si>
  <si>
    <t>Squirrels</t>
  </si>
  <si>
    <t>2807040000</t>
  </si>
  <si>
    <t>Birds</t>
  </si>
  <si>
    <t>2807045000</t>
  </si>
  <si>
    <t>Wolves</t>
  </si>
  <si>
    <t>2810001000</t>
  </si>
  <si>
    <t>Other Combustion</t>
  </si>
  <si>
    <t>Forest Wildfires</t>
  </si>
  <si>
    <t>2810003000</t>
  </si>
  <si>
    <t>Cigarette Smoke</t>
  </si>
  <si>
    <t>2810005000</t>
  </si>
  <si>
    <t>Managed Burning, Slash (Logging Debris)</t>
  </si>
  <si>
    <t>SCC6 - dropped xref to 2810015</t>
  </si>
  <si>
    <t>2810010000</t>
  </si>
  <si>
    <t>Human Perspiration and Respiration</t>
  </si>
  <si>
    <t>SCC8 - added Respiration</t>
  </si>
  <si>
    <t>2810015000</t>
  </si>
  <si>
    <t>Prescribed Burning for Forest Management</t>
  </si>
  <si>
    <t>SCC6 - added forest mgmt</t>
  </si>
  <si>
    <t>2810020000</t>
  </si>
  <si>
    <t>Prescribed Burning of Rangeland</t>
  </si>
  <si>
    <t>2810025000</t>
  </si>
  <si>
    <t>Charcoal Grilling - Residential (see 23-02-002-xxx for Commercial)</t>
  </si>
  <si>
    <t>SCC6 - added Residential</t>
  </si>
  <si>
    <t>2810030000</t>
  </si>
  <si>
    <t>Structure Fires</t>
  </si>
  <si>
    <t>2810035000</t>
  </si>
  <si>
    <t>Firefighting Training</t>
  </si>
  <si>
    <t>2810040000</t>
  </si>
  <si>
    <t>Aircraft/Rocket Engine Firing and Testing</t>
  </si>
  <si>
    <t>2810050000</t>
  </si>
  <si>
    <t>Motor Vehicle Fires</t>
  </si>
  <si>
    <t>2810060100</t>
  </si>
  <si>
    <t>Cremation</t>
  </si>
  <si>
    <t>Humans</t>
  </si>
  <si>
    <t>2810060200</t>
  </si>
  <si>
    <t>Animals</t>
  </si>
  <si>
    <t>2820000000</t>
  </si>
  <si>
    <t>Cooling Towers</t>
  </si>
  <si>
    <t>All Types</t>
  </si>
  <si>
    <t>2820010000</t>
  </si>
  <si>
    <t>Process Cooling Towers</t>
  </si>
  <si>
    <t>2820020000</t>
  </si>
  <si>
    <t>Comfort Cooling Towers</t>
  </si>
  <si>
    <t>2830000000</t>
  </si>
  <si>
    <t>Catastrophic/Accidental Releases</t>
  </si>
  <si>
    <t>All Catastrophic/Accidential Releases</t>
  </si>
  <si>
    <t>2830001000</t>
  </si>
  <si>
    <t>Industrial Accidents</t>
  </si>
  <si>
    <t>2830010000</t>
  </si>
  <si>
    <t>Transportation Accidents</t>
  </si>
  <si>
    <t>2840000000</t>
  </si>
  <si>
    <t>Automotive Repair Shops</t>
  </si>
  <si>
    <t>2840000010</t>
  </si>
  <si>
    <t>Cutting Torch Operations</t>
  </si>
  <si>
    <t>2840000020</t>
  </si>
  <si>
    <t>2840000030</t>
  </si>
  <si>
    <t>Brazing Operations</t>
  </si>
  <si>
    <t>30102724</t>
  </si>
  <si>
    <t>Prilling Cooler: Low Density</t>
  </si>
  <si>
    <t>30102725</t>
  </si>
  <si>
    <t>Prilling Dryer: Low Density</t>
  </si>
  <si>
    <t>30102727</t>
  </si>
  <si>
    <t>Evaporator/Concentrator: Low Density</t>
  </si>
  <si>
    <t>30102728</t>
  </si>
  <si>
    <t>Coating: Low Density</t>
  </si>
  <si>
    <t>30102729</t>
  </si>
  <si>
    <t>Rotary Drum Granulator Coolers</t>
  </si>
  <si>
    <t>30102730</t>
  </si>
  <si>
    <t>Pan Granulator Coolers</t>
  </si>
  <si>
    <t>30102801</t>
  </si>
  <si>
    <t>Normal Superphosphates</t>
  </si>
  <si>
    <t>Grinding/Drying</t>
  </si>
  <si>
    <t>30102803</t>
  </si>
  <si>
    <t>Rock Unloading</t>
  </si>
  <si>
    <t>30102804</t>
  </si>
  <si>
    <t>Rock Feeder System</t>
  </si>
  <si>
    <t>30102805</t>
  </si>
  <si>
    <t>Mixer/Den</t>
  </si>
  <si>
    <t>30102806</t>
  </si>
  <si>
    <t>Curing/Building</t>
  </si>
  <si>
    <t>30102807</t>
  </si>
  <si>
    <t>Bagging/Handling</t>
  </si>
  <si>
    <t>30102820</t>
  </si>
  <si>
    <t>30102821</t>
  </si>
  <si>
    <t>Den</t>
  </si>
  <si>
    <t>30102822</t>
  </si>
  <si>
    <t>Curing</t>
  </si>
  <si>
    <t>30102823</t>
  </si>
  <si>
    <t>Ammoniator/Granulator</t>
  </si>
  <si>
    <t>30102824</t>
  </si>
  <si>
    <t>30102825</t>
  </si>
  <si>
    <t>30102826</t>
  </si>
  <si>
    <t>Pulverizer: Granular Phosphate</t>
  </si>
  <si>
    <t>30102903</t>
  </si>
  <si>
    <t>Triple Superphosphate</t>
  </si>
  <si>
    <t>30102904</t>
  </si>
  <si>
    <t>30102905</t>
  </si>
  <si>
    <t>Run of Pile: Mixer/Den/Curing</t>
  </si>
  <si>
    <t>30102906</t>
  </si>
  <si>
    <t>Granulator: Reactor/Dryer</t>
  </si>
  <si>
    <t>30102907</t>
  </si>
  <si>
    <t>Granulator: Curing</t>
  </si>
  <si>
    <t>30102908</t>
  </si>
  <si>
    <t>30102909</t>
  </si>
  <si>
    <t>Mechanical Cutting</t>
  </si>
  <si>
    <t>30301580</t>
  </si>
  <si>
    <t>Miscellaneous Combustion Sources</t>
  </si>
  <si>
    <t>30301581</t>
  </si>
  <si>
    <t>Miscellaneous Combustion Sources: Blast Furnace Stoves</t>
  </si>
  <si>
    <t>30301582</t>
  </si>
  <si>
    <t>Miscellaneous Combustion Sources: Boilers</t>
  </si>
  <si>
    <t>30301583</t>
  </si>
  <si>
    <t>Miscellaneous Combustion Sources: Soaking Pits</t>
  </si>
  <si>
    <t>30301584</t>
  </si>
  <si>
    <t>Miscellaneous Combustion Sources: Reheat Furnaces</t>
  </si>
  <si>
    <t>30301590</t>
  </si>
  <si>
    <t>Open Dust Sources</t>
  </si>
  <si>
    <t>30301591</t>
  </si>
  <si>
    <t>Continuous Drop: Conveyor Transfer Station</t>
  </si>
  <si>
    <t>30301592</t>
  </si>
  <si>
    <t>Pile Formation Stacker: Pellet Ore</t>
  </si>
  <si>
    <t>30301593</t>
  </si>
  <si>
    <t>Pile Formation Stacker: Lump Ore</t>
  </si>
  <si>
    <t>30301594</t>
  </si>
  <si>
    <t>30302308</t>
  </si>
  <si>
    <t>Bentonite Blending</t>
  </si>
  <si>
    <t>30302309</t>
  </si>
  <si>
    <t>Traveling Grate Feed** (use 3-03-023-79)</t>
  </si>
  <si>
    <t>30302310</t>
  </si>
  <si>
    <t>Traveling Grate Discharge** (use 3-03-023-80)</t>
  </si>
  <si>
    <t>30302311</t>
  </si>
  <si>
    <t>Chip Regrinding</t>
  </si>
  <si>
    <t>30302312</t>
  </si>
  <si>
    <t>Indurating Furnace: Gas Fired** (see 3-03-023-51 thru -88)</t>
  </si>
  <si>
    <t>30302313</t>
  </si>
  <si>
    <t>Chipping and Screening</t>
  </si>
  <si>
    <t>30700821</t>
  </si>
  <si>
    <t>Chip Storage Piles</t>
  </si>
  <si>
    <t>30700822</t>
  </si>
  <si>
    <t>Chip Transfer/Conveying</t>
  </si>
  <si>
    <t>30700895</t>
  </si>
  <si>
    <t>Log Storage</t>
  </si>
  <si>
    <t>30700896</t>
  </si>
  <si>
    <t>30700897</t>
  </si>
  <si>
    <t>30700898</t>
  </si>
  <si>
    <t>30700899</t>
  </si>
  <si>
    <t>30700921</t>
  </si>
  <si>
    <t>Medium Density Fiberboard (MDF) Manufacture</t>
  </si>
  <si>
    <t>Direct Wood-fired Tube Dryer, Unspecified Pines</t>
  </si>
  <si>
    <t>30700923</t>
  </si>
  <si>
    <t>Direct Wood-fired Tube Dryer, Blowline Blend, UF Resin, Softwoods</t>
  </si>
  <si>
    <t>30700925</t>
  </si>
  <si>
    <t>Direct Wood-fired Tube Dryer, Hardwoods</t>
  </si>
  <si>
    <t>30700927</t>
  </si>
  <si>
    <t>Direct Natural Gas-fired Tube Dryer, Non-blowline Blend, Hardwoods</t>
  </si>
  <si>
    <t>30700931</t>
  </si>
  <si>
    <t>Indirect-heated Tube Dryer, Unspecified Pines</t>
  </si>
  <si>
    <t>30700932</t>
  </si>
  <si>
    <t>Indirect-heated Tube Dryer, Blowline Blend, UF Resin, Softwoods</t>
  </si>
  <si>
    <t>30700933</t>
  </si>
  <si>
    <t>Indirect-heated Tube Dryer, Non-blowline Blend, Softwoods</t>
  </si>
  <si>
    <t>30700935</t>
  </si>
  <si>
    <t>Indirect-heated Tube Dryer, Hardwoods</t>
  </si>
  <si>
    <t>30700936</t>
  </si>
  <si>
    <t>Indirect-heated Tube Dryer, Blowline Blend, UF Resin, Hardwoods</t>
  </si>
  <si>
    <t>30700937</t>
  </si>
  <si>
    <t>Indirect-heated Second Stage Tube Dryer, Blowline Blend, Softwoods</t>
  </si>
  <si>
    <t>30700939</t>
  </si>
  <si>
    <t>Indirect-heated Tube Dryer, 50% Softwood, 50% Hardwood</t>
  </si>
  <si>
    <t>30700940</t>
  </si>
  <si>
    <t>Direct Natural Gas-fired Rotary Predryer, Softwoods</t>
  </si>
  <si>
    <t>SCC8 per AP42 10.6.3</t>
  </si>
  <si>
    <t>30700950</t>
  </si>
  <si>
    <t>Continuous Hot Press, UF Resin</t>
  </si>
  <si>
    <t>30700960</t>
  </si>
  <si>
    <t>Batch Hot Press, UF Resin</t>
  </si>
  <si>
    <t>30700971</t>
  </si>
  <si>
    <t>MDF Board Cooler, UF Resin</t>
  </si>
  <si>
    <t>30700980</t>
  </si>
  <si>
    <t>Paddle Blender, UF Resin</t>
  </si>
  <si>
    <t>30700981</t>
  </si>
  <si>
    <t>Former Without Blowline Blend, UF Resin (includes blender emissions)</t>
  </si>
  <si>
    <t>30700982</t>
  </si>
  <si>
    <t>Former With Blowline Blend, UF Resin</t>
  </si>
  <si>
    <t>30700983</t>
  </si>
  <si>
    <t>Sander</t>
  </si>
  <si>
    <t>30700984</t>
  </si>
  <si>
    <t>Saw and hogger (pulverizer)</t>
  </si>
  <si>
    <t>30701001</t>
  </si>
  <si>
    <t>Oriented Strandboard (OSB) Manufacture</t>
  </si>
  <si>
    <t>Direct Wood-fired Rotary Dryer, Unspecified Pines</t>
  </si>
  <si>
    <t>30701008</t>
  </si>
  <si>
    <t>Direct Wood-fired Rotary Dryer, Aspen</t>
  </si>
  <si>
    <t>30701009</t>
  </si>
  <si>
    <t>Direct Wood-fired Rotary Dryer, Softwoods</t>
  </si>
  <si>
    <t>30701010</t>
  </si>
  <si>
    <t>30701015</t>
  </si>
  <si>
    <t>Direct Wood-fired Rotary Dryer, Mixed (40-60% softwd, 40-60% hardwood)</t>
  </si>
  <si>
    <t>30701020</t>
  </si>
  <si>
    <t>Direct Natural Gas-fired Rotary Dryer, Hardwoods</t>
  </si>
  <si>
    <t>30701030</t>
  </si>
  <si>
    <t>Indirect-heated Rotary Dryer, Hardwoods</t>
  </si>
  <si>
    <t>30701040</t>
  </si>
  <si>
    <t>Indirect-heated (heated zones) Conveyor Dryer, Hardwoods</t>
  </si>
  <si>
    <t>30701053</t>
  </si>
  <si>
    <t>Hot Press, Phenol-Formaldehyde Resin</t>
  </si>
  <si>
    <t>30701054</t>
  </si>
  <si>
    <t>Hot Press, Phenol-Formaldehyde Resin (Dry)</t>
  </si>
  <si>
    <t>30701055</t>
  </si>
  <si>
    <t>Hot Press, Methylene Diphenyl Diisocyanate Resin</t>
  </si>
  <si>
    <t>30701057</t>
  </si>
  <si>
    <t>Hot Press, PF Resin (surface layers) / MDI Resin (core layers)</t>
  </si>
  <si>
    <t>30701060</t>
  </si>
  <si>
    <t>Blender, PF Resin/MDI Resin</t>
  </si>
  <si>
    <t>Induration: Vertical Shaft, Gas-fired, Flux Pellets, Bottom Gas Stack</t>
  </si>
  <si>
    <t>30302379</t>
  </si>
  <si>
    <t>Straight Grate Furnace Feed</t>
  </si>
  <si>
    <t>30302380</t>
  </si>
  <si>
    <t>Straight Grate Furnace Discharge</t>
  </si>
  <si>
    <t>30302381</t>
  </si>
  <si>
    <t>Induration: Straight Grate, Gas-fired, Acid Pellets</t>
  </si>
  <si>
    <t>30302382</t>
  </si>
  <si>
    <t>Induration: Straight Grate, Gas-fired, Flux Pellets</t>
  </si>
  <si>
    <t>30302383</t>
  </si>
  <si>
    <t>Induration: Straight Grate, Oil-fired, Acid Pellets</t>
  </si>
  <si>
    <t>30302384</t>
  </si>
  <si>
    <t>Induration: Straight Grate, Oil-fired, Flux Pellets</t>
  </si>
  <si>
    <t>30302385</t>
  </si>
  <si>
    <t>Induration: Straight Grate, Coke-fired, Acid Pellets</t>
  </si>
  <si>
    <t>30302386</t>
  </si>
  <si>
    <t>Induration: Straight Grate, Coke-fired, Flux Pellets</t>
  </si>
  <si>
    <t>30302387</t>
  </si>
  <si>
    <t>Induration: Straight Grate, Coke &amp; Gas-fired, Acid Pellets</t>
  </si>
  <si>
    <t>30302388</t>
  </si>
  <si>
    <t>Induration: Straight Grate, Coke &amp; Gas-fired, Flux Pellets</t>
  </si>
  <si>
    <t>30302393</t>
  </si>
  <si>
    <t>Hearth Layer Screen</t>
  </si>
  <si>
    <t>30302395</t>
  </si>
  <si>
    <t>Pellet Screen</t>
  </si>
  <si>
    <t>30302396</t>
  </si>
  <si>
    <t>Pellet Storage Bin Loading</t>
  </si>
  <si>
    <t>30104153</t>
  </si>
  <si>
    <t>30104154</t>
  </si>
  <si>
    <t>Continuous Process: Purification Beaters</t>
  </si>
  <si>
    <t>30104155</t>
  </si>
  <si>
    <t>Continuous Process: Purification Poacher</t>
  </si>
  <si>
    <t>30104156</t>
  </si>
  <si>
    <t>Continuous Process: Purification Blender</t>
  </si>
  <si>
    <t>30104157</t>
  </si>
  <si>
    <t>Continuous Process: Purification Wringer</t>
  </si>
  <si>
    <t>30104160</t>
  </si>
  <si>
    <t>30104161</t>
  </si>
  <si>
    <t>30104162</t>
  </si>
  <si>
    <t>30104163</t>
  </si>
  <si>
    <t>30104164</t>
  </si>
  <si>
    <t>30104170</t>
  </si>
  <si>
    <t>Continuous Process: Nitric Acid Concentration</t>
  </si>
  <si>
    <t>30104171</t>
  </si>
  <si>
    <t>30104172</t>
  </si>
  <si>
    <t>30104173</t>
  </si>
  <si>
    <t>30104174</t>
  </si>
  <si>
    <t>30104175</t>
  </si>
  <si>
    <t>30104199</t>
  </si>
  <si>
    <t>30104201</t>
  </si>
  <si>
    <t>Lead Alkyl Manufacturing (Sodium/Lead Alloy Process)</t>
  </si>
  <si>
    <t>Recovery Furnace</t>
  </si>
  <si>
    <t>30104202</t>
  </si>
  <si>
    <t>Process Vents: Tetraethyl Lead</t>
  </si>
  <si>
    <t>30104203</t>
  </si>
  <si>
    <t>Process Vents: Tetramethyl Lead</t>
  </si>
  <si>
    <t>30104204</t>
  </si>
  <si>
    <t>Sludge Pits</t>
  </si>
  <si>
    <t>30104301</t>
  </si>
  <si>
    <t>Lead Alkyl Manufacturing (Electrolytic Process)</t>
  </si>
  <si>
    <t>30104501</t>
  </si>
  <si>
    <t>Organic Fertilizer</t>
  </si>
  <si>
    <t>General: Mixing/Handling</t>
  </si>
  <si>
    <t>30105001</t>
  </si>
  <si>
    <t>Adhesives</t>
  </si>
  <si>
    <t>Geogenic</t>
  </si>
  <si>
    <t>Volcanos</t>
  </si>
  <si>
    <t>2730050000</t>
  </si>
  <si>
    <t>Geyser/Geothermal</t>
  </si>
  <si>
    <t>Electric, Gas And Sanitary Services, Gas Production And Distribution, Natural Gas Transmission</t>
  </si>
  <si>
    <t>4923</t>
  </si>
  <si>
    <t>Electric, Gas And Sanitary Services, Gas Production And Distribution, Gas Transmission And Distribution</t>
  </si>
  <si>
    <t>4924</t>
  </si>
  <si>
    <t>Electric, Gas And Sanitary Services, Gas Production And Distribution, Natural Gas Distribution</t>
  </si>
  <si>
    <t>4925</t>
  </si>
  <si>
    <t>Electric, Gas And Sanitary Services, Gas Production And Distribution, Gas Production/Distribution</t>
  </si>
  <si>
    <t>Permitted Sources</t>
  </si>
  <si>
    <t>Unpermitted Source Emissions</t>
  </si>
  <si>
    <t>Data</t>
  </si>
  <si>
    <t>Sum of NOx (tons/year)</t>
  </si>
  <si>
    <t>Sum of VOC (tons/year)</t>
  </si>
  <si>
    <t>Grand Total</t>
  </si>
  <si>
    <t>Oil Production, Miscellaneous Well: General</t>
  </si>
  <si>
    <t>Oil Production, Well Casing Vents</t>
  </si>
  <si>
    <t>Oil Production, Gas/Liquid Separation</t>
  </si>
  <si>
    <t>Surfacing Equipment</t>
  </si>
  <si>
    <t>2260002027</t>
  </si>
  <si>
    <t>Signal Boards/Light Plants</t>
  </si>
  <si>
    <t>SCC8 - added "/Light Plants"</t>
  </si>
  <si>
    <t>2260002030</t>
  </si>
  <si>
    <t>Trenchers</t>
  </si>
  <si>
    <t>2260002033</t>
  </si>
  <si>
    <t>Bore/Drill Rigs</t>
  </si>
  <si>
    <t>2260002036</t>
  </si>
  <si>
    <t>Excavators</t>
  </si>
  <si>
    <t>2260002039</t>
  </si>
  <si>
    <t>Concrete/Industrial Saws</t>
  </si>
  <si>
    <t>2260002042</t>
  </si>
  <si>
    <t>Cement and Mortar Mixers</t>
  </si>
  <si>
    <t>2260002045</t>
  </si>
  <si>
    <t>Cranes</t>
  </si>
  <si>
    <t>2260002048</t>
  </si>
  <si>
    <t>Graders</t>
  </si>
  <si>
    <t>2260002051</t>
  </si>
  <si>
    <t>Off-highway Trucks</t>
  </si>
  <si>
    <t>2260002054</t>
  </si>
  <si>
    <t>Crushing/Processing Equipment</t>
  </si>
  <si>
    <t>2260002057</t>
  </si>
  <si>
    <t>Rough Terrain Forklifts</t>
  </si>
  <si>
    <t>2260002060</t>
  </si>
  <si>
    <t>Rubber Tire Loaders</t>
  </si>
  <si>
    <t>2260002063</t>
  </si>
  <si>
    <t>Rubber Tire Tractor/Dozers</t>
  </si>
  <si>
    <t>SCC8 - added "/Dozers"</t>
  </si>
  <si>
    <t>2260002066</t>
  </si>
  <si>
    <t>Tractors/Loaders/Backhoes</t>
  </si>
  <si>
    <t>2260002069</t>
  </si>
  <si>
    <t>Crawler Tractor/Dozers</t>
  </si>
  <si>
    <t>2260002072</t>
  </si>
  <si>
    <t>Skid Steer Loaders</t>
  </si>
  <si>
    <t>2260002075</t>
  </si>
  <si>
    <t>Off-highway Tractors</t>
  </si>
  <si>
    <t>2260002078</t>
  </si>
  <si>
    <t>Dumpers/Tenders</t>
  </si>
  <si>
    <t>2260002081</t>
  </si>
  <si>
    <t>Other Construction Equipment</t>
  </si>
  <si>
    <t>2260003000</t>
  </si>
  <si>
    <t>Industrial Equipment</t>
  </si>
  <si>
    <t>2260003010</t>
  </si>
  <si>
    <t>Aerial Lifts</t>
  </si>
  <si>
    <t>2260003020</t>
  </si>
  <si>
    <t>Forklifts</t>
  </si>
  <si>
    <t>2260003030</t>
  </si>
  <si>
    <t>Sweepers/Scrubbers</t>
  </si>
  <si>
    <t>2260003040</t>
  </si>
  <si>
    <t>Other General Industrial Equipment</t>
  </si>
  <si>
    <t>2260003050</t>
  </si>
  <si>
    <t>Other Material Handling Equipment</t>
  </si>
  <si>
    <t>2260003060</t>
  </si>
  <si>
    <t>AC\Refrigeration</t>
  </si>
  <si>
    <t>2260003070</t>
  </si>
  <si>
    <t>Terminal Tractors</t>
  </si>
  <si>
    <t>2260004000</t>
  </si>
  <si>
    <t>Lawn and Garden Equipment</t>
  </si>
  <si>
    <t>SCC8 - chg Total to All</t>
  </si>
  <si>
    <t>2260004010</t>
  </si>
  <si>
    <t>Lawn Mowers (Residential)</t>
  </si>
  <si>
    <t>SCC8 - added " (Residential)"</t>
  </si>
  <si>
    <t>2260004011</t>
  </si>
  <si>
    <t>Lawn Mowers (Commercial)</t>
  </si>
  <si>
    <t>2260004015</t>
  </si>
  <si>
    <t>Rotary Tillers &lt; 6 HP (Residential)</t>
  </si>
  <si>
    <t>SCC8 - was "&lt; 5 HP"</t>
  </si>
  <si>
    <t>2260004016</t>
  </si>
  <si>
    <t>Secondary Sources: Dehydration Column, Vacuum System</t>
  </si>
  <si>
    <t>30110080</t>
  </si>
  <si>
    <t>30110099</t>
  </si>
  <si>
    <t>30111103</t>
  </si>
  <si>
    <t>Asbestos Chemical</t>
  </si>
  <si>
    <t>Brake Line/Grinding **</t>
  </si>
  <si>
    <t>30111199</t>
  </si>
  <si>
    <t>Not Classified **</t>
  </si>
  <si>
    <t>30111201</t>
  </si>
  <si>
    <t>Elemental Phosphorous</t>
  </si>
  <si>
    <t>Calciner</t>
  </si>
  <si>
    <t>30111202</t>
  </si>
  <si>
    <t>30399999</t>
  </si>
  <si>
    <t>30400101</t>
  </si>
  <si>
    <t>Secondary Metal Production</t>
  </si>
  <si>
    <t>Aluminum</t>
  </si>
  <si>
    <t>Sweating Furnace</t>
  </si>
  <si>
    <t>30400102</t>
  </si>
  <si>
    <t>Smelting Furnace/Crucible</t>
  </si>
  <si>
    <t>30400103</t>
  </si>
  <si>
    <t>Smelting Furnace/Reverberatory</t>
  </si>
  <si>
    <t>30400104</t>
  </si>
  <si>
    <t>Fluxing: Chlorination (Chlorine Demagging)</t>
  </si>
  <si>
    <t>SCC8 - added (….) to match AP42</t>
  </si>
  <si>
    <t>30400105</t>
  </si>
  <si>
    <t>Fluxing: Fluoridation</t>
  </si>
  <si>
    <t>30400106</t>
  </si>
  <si>
    <t>30400107</t>
  </si>
  <si>
    <t>Hot Dross Processing</t>
  </si>
  <si>
    <t>30400108</t>
  </si>
  <si>
    <t>30400109</t>
  </si>
  <si>
    <t>Burning/Drying</t>
  </si>
  <si>
    <t>30400110</t>
  </si>
  <si>
    <t>Foil Rolling</t>
  </si>
  <si>
    <t>30400111</t>
  </si>
  <si>
    <t>Foil Converting</t>
  </si>
  <si>
    <t>30400112</t>
  </si>
  <si>
    <t>Annealing Furnace</t>
  </si>
  <si>
    <t>30400113</t>
  </si>
  <si>
    <t>Slab Furnace</t>
  </si>
  <si>
    <t>30400114</t>
  </si>
  <si>
    <t>Pouring/Casting</t>
  </si>
  <si>
    <t>30400115</t>
  </si>
  <si>
    <t>Sweating Furnace: Grate</t>
  </si>
  <si>
    <t>30400116</t>
  </si>
  <si>
    <t>Dry Milling Dross</t>
  </si>
  <si>
    <t>30400117</t>
  </si>
  <si>
    <t>Wet Milling Dross</t>
  </si>
  <si>
    <t>30400118</t>
  </si>
  <si>
    <t>30400120</t>
  </si>
  <si>
    <t>Can Manufacture</t>
  </si>
  <si>
    <t>30400121</t>
  </si>
  <si>
    <t>Roasting</t>
  </si>
  <si>
    <t>30400130</t>
  </si>
  <si>
    <t>Damagging</t>
  </si>
  <si>
    <t>30400131</t>
  </si>
  <si>
    <t>30400132</t>
  </si>
  <si>
    <t>30400133</t>
  </si>
  <si>
    <t>30400150</t>
  </si>
  <si>
    <t>Rolling/Drawing/Extruding</t>
  </si>
  <si>
    <t>30400160</t>
  </si>
  <si>
    <t>30400199</t>
  </si>
  <si>
    <t>30400204</t>
  </si>
  <si>
    <t>Copper</t>
  </si>
  <si>
    <t>Electric Induction Furnace **</t>
  </si>
  <si>
    <t>30400207</t>
  </si>
  <si>
    <t>Scrap Dryer (Rotary)</t>
  </si>
  <si>
    <t>30400208</t>
  </si>
  <si>
    <t>Wire Burning: Incinerator</t>
  </si>
  <si>
    <t>30400209</t>
  </si>
  <si>
    <t>30400210</t>
  </si>
  <si>
    <t>Charge with Scrap Copper: Cupolas</t>
  </si>
  <si>
    <t>30400211</t>
  </si>
  <si>
    <t>Charge with Insulated Copper Wire: Cupolas</t>
  </si>
  <si>
    <t>30400212</t>
  </si>
  <si>
    <t>Charge with Scrap Copper And Brass: Cupolas</t>
  </si>
  <si>
    <t>30400213</t>
  </si>
  <si>
    <t>Charge with Scrap Iron: Cupolas</t>
  </si>
  <si>
    <t>30400214</t>
  </si>
  <si>
    <t>Charge with Copper: Reverberatory Furnace</t>
  </si>
  <si>
    <t>30400215</t>
  </si>
  <si>
    <t>Charge with Brass and Bronze: Reverberatory Furnace</t>
  </si>
  <si>
    <t>30400216</t>
  </si>
  <si>
    <t>Charge with Copper: Rotary Furnace</t>
  </si>
  <si>
    <t>30400217</t>
  </si>
  <si>
    <t>Charge with Brass and Bronze: Rotary Furnace</t>
  </si>
  <si>
    <t>30400218</t>
  </si>
  <si>
    <t>Charge with Copper: Crucible and Pot Furnace</t>
  </si>
  <si>
    <t>30400219</t>
  </si>
  <si>
    <t>Charge with Brass and Bronze: Crucible and Pot Furnace</t>
  </si>
  <si>
    <t>30400220</t>
  </si>
  <si>
    <t>30805004</t>
  </si>
  <si>
    <t>Scrap Hopper</t>
  </si>
  <si>
    <t>30805005</t>
  </si>
  <si>
    <t>Weigh Scales</t>
  </si>
  <si>
    <t>30805006</t>
  </si>
  <si>
    <t>30805007</t>
  </si>
  <si>
    <t>Mill</t>
  </si>
  <si>
    <t>30805008</t>
  </si>
  <si>
    <t>Blender</t>
  </si>
  <si>
    <t>30805009</t>
  </si>
  <si>
    <t>30805010</t>
  </si>
  <si>
    <t>Scrap Chopper</t>
  </si>
  <si>
    <t>30805011</t>
  </si>
  <si>
    <t>Adhesive Applicator</t>
  </si>
  <si>
    <t>30805012</t>
  </si>
  <si>
    <t>Limestone Purge</t>
  </si>
  <si>
    <t>30805013</t>
  </si>
  <si>
    <t>Scrap Discharging</t>
  </si>
  <si>
    <t>30805014</t>
  </si>
  <si>
    <t>PVC Unloading</t>
  </si>
  <si>
    <t>30805015</t>
  </si>
  <si>
    <t>PVC Storage</t>
  </si>
  <si>
    <t>30805016</t>
  </si>
  <si>
    <t>PVC Surge Bins</t>
  </si>
  <si>
    <t>30805017</t>
  </si>
  <si>
    <t>Limestone Storage</t>
  </si>
  <si>
    <t>30805018</t>
  </si>
  <si>
    <t>Limestone Elevators</t>
  </si>
  <si>
    <t>30805019</t>
  </si>
  <si>
    <t>Unloading Operation, Limestone</t>
  </si>
  <si>
    <t>30805099</t>
  </si>
  <si>
    <t>Unspecified</t>
  </si>
  <si>
    <t>30880001</t>
  </si>
  <si>
    <t>30882001</t>
  </si>
  <si>
    <t>30882002</t>
  </si>
  <si>
    <t>30882599</t>
  </si>
  <si>
    <t>30890001</t>
  </si>
  <si>
    <t>SCC8-added process htrs&amp;SCC6</t>
  </si>
  <si>
    <t>30890002</t>
  </si>
  <si>
    <t>30890003</t>
  </si>
  <si>
    <t>30890004</t>
  </si>
  <si>
    <t>30890011</t>
  </si>
  <si>
    <t>SCC6-rev from Process Htrs</t>
  </si>
  <si>
    <t>30890012</t>
  </si>
  <si>
    <t>30890013</t>
  </si>
  <si>
    <t>30890021</t>
  </si>
  <si>
    <t>30890022</t>
  </si>
  <si>
    <t>30890023</t>
  </si>
  <si>
    <t>30899999</t>
  </si>
  <si>
    <t>30900198</t>
  </si>
  <si>
    <t>Fabricated Metal Products</t>
  </si>
  <si>
    <t>30900199</t>
  </si>
  <si>
    <t>30900201</t>
  </si>
  <si>
    <t>Abrasive Blasting of Metal Parts</t>
  </si>
  <si>
    <t>30900202</t>
  </si>
  <si>
    <t>Sand Abrasive</t>
  </si>
  <si>
    <t>30900203</t>
  </si>
  <si>
    <t>Slag Abrasive</t>
  </si>
  <si>
    <t>30900204</t>
  </si>
  <si>
    <t>Garnet Abrasive</t>
  </si>
  <si>
    <t>30900205</t>
  </si>
  <si>
    <t>Steel Grit Abrasive</t>
  </si>
  <si>
    <t>30900206</t>
  </si>
  <si>
    <t>Walnut Shell Abrasive</t>
  </si>
  <si>
    <t>30900207</t>
  </si>
  <si>
    <t>Shotblast with Air</t>
  </si>
  <si>
    <t>30900208</t>
  </si>
  <si>
    <t>Shotblast w/o Air</t>
  </si>
  <si>
    <t>30900298</t>
  </si>
  <si>
    <t>30900299</t>
  </si>
  <si>
    <t>30900301</t>
  </si>
  <si>
    <t>Abrasive Cleaning of Metal Parts</t>
  </si>
  <si>
    <t>Brush Cleaning</t>
  </si>
  <si>
    <t>30400315</t>
  </si>
  <si>
    <t>Charge Handling</t>
  </si>
  <si>
    <t>30400316</t>
  </si>
  <si>
    <t>Chromium (all types) - Alkaline Cleaning</t>
  </si>
  <si>
    <t>30901015</t>
  </si>
  <si>
    <t>Chromium (all types) - Acid Dip</t>
  </si>
  <si>
    <t>30901016</t>
  </si>
  <si>
    <t>Hard Chromium - Chromic Acid Anodic Treatment</t>
  </si>
  <si>
    <t>30901018</t>
  </si>
  <si>
    <t>Hard Chromium - Electroplating Tank</t>
  </si>
  <si>
    <t>30901028</t>
  </si>
  <si>
    <t>30400407</t>
  </si>
  <si>
    <t>Pot Furnace Heater: Natural Gas</t>
  </si>
  <si>
    <t>30400408</t>
  </si>
  <si>
    <t>Barton Process Reactor (Oxidation Kettle)</t>
  </si>
  <si>
    <t>30400409</t>
  </si>
  <si>
    <t>30400410</t>
  </si>
  <si>
    <t>Battery Breaking</t>
  </si>
  <si>
    <t>30400411</t>
  </si>
  <si>
    <t>Scrap Crushing</t>
  </si>
  <si>
    <t>30400412</t>
  </si>
  <si>
    <t>Sweating Furnace: Fugitive Emissions</t>
  </si>
  <si>
    <t>30400413</t>
  </si>
  <si>
    <t>Smelting Furnace: Fugitive Emissions</t>
  </si>
  <si>
    <t>30400414</t>
  </si>
  <si>
    <t>Kettle Refining: Fugitive Emissions</t>
  </si>
  <si>
    <t>30400415</t>
  </si>
  <si>
    <t>Agglomeration Furnace</t>
  </si>
  <si>
    <t>30400416</t>
  </si>
  <si>
    <t>Furnace Charging</t>
  </si>
  <si>
    <t>30400417</t>
  </si>
  <si>
    <t>Furnace Lead/Slagtapping</t>
  </si>
  <si>
    <t>30400418</t>
  </si>
  <si>
    <t>Chlorofluorocarbon 12/11</t>
  </si>
  <si>
    <t>30112730</t>
  </si>
  <si>
    <t>Chlorofluorocarbon 23/22</t>
  </si>
  <si>
    <t>30112740</t>
  </si>
  <si>
    <t>Chlorofluorocarbon 113/114</t>
  </si>
  <si>
    <t>30112780</t>
  </si>
  <si>
    <t>30113001</t>
  </si>
  <si>
    <t>Ammonium Sulfate (Use 3-01-210 for Caprolactum Production)</t>
  </si>
  <si>
    <t>Caprolactum By-product Plants</t>
  </si>
  <si>
    <t>30113003</t>
  </si>
  <si>
    <t>Process Vents</t>
  </si>
  <si>
    <t>30113004</t>
  </si>
  <si>
    <t>Caprolactum By-product: Rotary Dryer</t>
  </si>
  <si>
    <t>30113005</t>
  </si>
  <si>
    <t>Caprolactum By-product: Fluid Bed Dryer</t>
  </si>
  <si>
    <t>30113006</t>
  </si>
  <si>
    <t>Caprolactum By-product: Crystallizer (Evaporator)</t>
  </si>
  <si>
    <t>30113007</t>
  </si>
  <si>
    <t>Caprolactum By-product: Screening</t>
  </si>
  <si>
    <t>30113201</t>
  </si>
  <si>
    <t>Organic Acid Manufacturing</t>
  </si>
  <si>
    <t>Acetic Acid via Methanol</t>
  </si>
  <si>
    <t>30113205</t>
  </si>
  <si>
    <t>Acetic Acid via Butane</t>
  </si>
  <si>
    <t>30113210</t>
  </si>
  <si>
    <t>Acetic Acid via Acetaldehyde</t>
  </si>
  <si>
    <t>30113221</t>
  </si>
  <si>
    <t>General: Acrylic Acid</t>
  </si>
  <si>
    <t>30113222</t>
  </si>
  <si>
    <t>Quench Absorber</t>
  </si>
  <si>
    <t>30113223</t>
  </si>
  <si>
    <t>Extraction Column</t>
  </si>
  <si>
    <t>30113224</t>
  </si>
  <si>
    <t>Vacuum System</t>
  </si>
  <si>
    <t>30113227</t>
  </si>
  <si>
    <t>30113299</t>
  </si>
  <si>
    <t>30113301</t>
  </si>
  <si>
    <t>Acetic Anhydride</t>
  </si>
  <si>
    <t>30113302</t>
  </si>
  <si>
    <t>Reactor By-product Gas Vent</t>
  </si>
  <si>
    <t>30113303</t>
  </si>
  <si>
    <t>Distillation Column Vent</t>
  </si>
  <si>
    <t>30113380</t>
  </si>
  <si>
    <t>30113701</t>
  </si>
  <si>
    <t>Esters Production</t>
  </si>
  <si>
    <t>Ethyl Acrylate</t>
  </si>
  <si>
    <t>30113710</t>
  </si>
  <si>
    <t>Butyl Acrylate</t>
  </si>
  <si>
    <t>30113799</t>
  </si>
  <si>
    <t>Acrylates: Specify in Comments</t>
  </si>
  <si>
    <t>30114001</t>
  </si>
  <si>
    <t>Acetylene Producion</t>
  </si>
  <si>
    <t>30114002</t>
  </si>
  <si>
    <t>Grinding/Milling</t>
  </si>
  <si>
    <t>30114003</t>
  </si>
  <si>
    <t>30114004</t>
  </si>
  <si>
    <t>Waste Handling</t>
  </si>
  <si>
    <t>30114005</t>
  </si>
  <si>
    <t>30115201</t>
  </si>
  <si>
    <t>Bisphenol A</t>
  </si>
  <si>
    <t>30115301</t>
  </si>
  <si>
    <t>Butadiene</t>
  </si>
  <si>
    <t>30115310</t>
  </si>
  <si>
    <t>Houdry Process: Total</t>
  </si>
  <si>
    <t>30115311</t>
  </si>
  <si>
    <t>Houdry Process: Flue Gas Vent</t>
  </si>
  <si>
    <t>30115312</t>
  </si>
  <si>
    <t>Houdry Process: Dehydrogenation Reactor</t>
  </si>
  <si>
    <t>30115320</t>
  </si>
  <si>
    <t>n-Butene Process: Total</t>
  </si>
  <si>
    <t>30115321</t>
  </si>
  <si>
    <t>n-Butene Process: Flue Gas Vent</t>
  </si>
  <si>
    <t>30115322</t>
  </si>
  <si>
    <t>n-Butene Process: Hydrocarbon Absorber Column</t>
  </si>
  <si>
    <t>30115380</t>
  </si>
  <si>
    <t>30115601</t>
  </si>
  <si>
    <t>Cumene</t>
  </si>
  <si>
    <t>30115602</t>
  </si>
  <si>
    <t>Aluminum Chloride Catalyst Process: Benzene Drying Column</t>
  </si>
  <si>
    <t>30115603</t>
  </si>
  <si>
    <t>Aluminum Chloride Catalyst Process: Catalyst Mix Tank Scrubber Vent</t>
  </si>
  <si>
    <t>30115604</t>
  </si>
  <si>
    <t>Aluminum Chloride Catalyst Process: Wash-Decant System Vent</t>
  </si>
  <si>
    <t>30115605</t>
  </si>
  <si>
    <t>Aluminum Chloride Catalyst Process: Benzene Recovery</t>
  </si>
  <si>
    <t>30115606</t>
  </si>
  <si>
    <t>Aluminum Chloride Catalyst Process: Cumene Distillation Vent</t>
  </si>
  <si>
    <t>30115607</t>
  </si>
  <si>
    <t>Aluminum Chloride Catalyst Process: DIPB Stripping Vent</t>
  </si>
  <si>
    <t>30115609</t>
  </si>
  <si>
    <t>Solid Phosphoric Acid Catalyst Process: Cumene Distillation Sys. Vent</t>
  </si>
  <si>
    <t>30115680</t>
  </si>
  <si>
    <t>30115701</t>
  </si>
  <si>
    <t>Cyclohexane</t>
  </si>
  <si>
    <t>30115702</t>
  </si>
  <si>
    <t>Blowndown Tank Discharge</t>
  </si>
  <si>
    <t>30115703</t>
  </si>
  <si>
    <t>Pumps/Valves/Compressors</t>
  </si>
  <si>
    <t>30115704</t>
  </si>
  <si>
    <t>Catalyst Replacement</t>
  </si>
  <si>
    <t>30115780</t>
  </si>
  <si>
    <t>30115801</t>
  </si>
  <si>
    <t>Cyclohexanone/Cyclohexanol</t>
  </si>
  <si>
    <t>30115802</t>
  </si>
  <si>
    <t>High Pressure Scrubber Vent</t>
  </si>
  <si>
    <t>30115803</t>
  </si>
  <si>
    <t>Low Pressure Scrubber Vent</t>
  </si>
  <si>
    <t>30115821</t>
  </si>
  <si>
    <t>Hydrogenation Reactor Vent</t>
  </si>
  <si>
    <t>30115822</t>
  </si>
  <si>
    <t>Distillation Vent</t>
  </si>
  <si>
    <t>30115880</t>
  </si>
  <si>
    <t>30116701</t>
  </si>
  <si>
    <t>Vinyl Acetate</t>
  </si>
  <si>
    <t>30116702</t>
  </si>
  <si>
    <t>Inert-gas Purge Vent</t>
  </si>
  <si>
    <t>30116703</t>
  </si>
  <si>
    <t>CO2 Purge Vent</t>
  </si>
  <si>
    <t>30116704</t>
  </si>
  <si>
    <t>Inhibitor Mix Tank Discharge</t>
  </si>
  <si>
    <t>30116780</t>
  </si>
  <si>
    <t>30116799</t>
  </si>
  <si>
    <t>30116901</t>
  </si>
  <si>
    <t>Ethyl Benzene</t>
  </si>
  <si>
    <t>30116902</t>
  </si>
  <si>
    <t>Alkylation Reactor Vent</t>
  </si>
  <si>
    <t>30116903</t>
  </si>
  <si>
    <t>Benzene Drying</t>
  </si>
  <si>
    <t>30116904</t>
  </si>
  <si>
    <t>30117615</t>
  </si>
  <si>
    <t>Light-ends Stripping Column</t>
  </si>
  <si>
    <t>30117616</t>
  </si>
  <si>
    <t>Solvent Stripping Column</t>
  </si>
  <si>
    <t>30117617</t>
  </si>
  <si>
    <t>Product Distillation Column</t>
  </si>
  <si>
    <t>30117618</t>
  </si>
  <si>
    <t>30117630</t>
  </si>
  <si>
    <t>Oxidation Process: General</t>
  </si>
  <si>
    <t>Reheating Furnace: Natural Gas</t>
  </si>
  <si>
    <t>30400741</t>
  </si>
  <si>
    <t>Scrap Heating</t>
  </si>
  <si>
    <t>30400742</t>
  </si>
  <si>
    <t>Crucible</t>
  </si>
  <si>
    <t>30400743</t>
  </si>
  <si>
    <t>Pneumatic Converter Furnace</t>
  </si>
  <si>
    <t>30400744</t>
  </si>
  <si>
    <t>Ladle</t>
  </si>
  <si>
    <t>30400745</t>
  </si>
  <si>
    <t>Fugitive Emissions: Furnace</t>
  </si>
  <si>
    <t>30400760</t>
  </si>
  <si>
    <t>Alloy Feeding</t>
  </si>
  <si>
    <t>30400765</t>
  </si>
  <si>
    <t>Billet Cutting</t>
  </si>
  <si>
    <t>30400768</t>
  </si>
  <si>
    <t>Scrap Handling</t>
  </si>
  <si>
    <t>30400770</t>
  </si>
  <si>
    <t>Slag Storage Pile</t>
  </si>
  <si>
    <t>30400775</t>
  </si>
  <si>
    <t>Slag Crushing</t>
  </si>
  <si>
    <t>30400780</t>
  </si>
  <si>
    <t>Limerock Handling</t>
  </si>
  <si>
    <t>30400785</t>
  </si>
  <si>
    <t>Roof Monitors - Hot Metal Transfer</t>
  </si>
  <si>
    <t>30400799</t>
  </si>
  <si>
    <t>30400801</t>
  </si>
  <si>
    <t>Zinc</t>
  </si>
  <si>
    <t>30400802</t>
  </si>
  <si>
    <t>Horizontal Muffle Furnace</t>
  </si>
  <si>
    <t>30400803</t>
  </si>
  <si>
    <t>30400805</t>
  </si>
  <si>
    <t>Galvanizing Kettle</t>
  </si>
  <si>
    <t>30400806</t>
  </si>
  <si>
    <t>Calcining Kiln</t>
  </si>
  <si>
    <t>30400807</t>
  </si>
  <si>
    <t>Concentrate Dryer</t>
  </si>
  <si>
    <t>30400809</t>
  </si>
  <si>
    <t>Rotary Sweat Furnace</t>
  </si>
  <si>
    <t>30400810</t>
  </si>
  <si>
    <t>Muffle Sweat Furnace</t>
  </si>
  <si>
    <t>30400811</t>
  </si>
  <si>
    <t>Electric Resistance Sweat Furnace</t>
  </si>
  <si>
    <t>30400812</t>
  </si>
  <si>
    <t>Crushing/Screening of Zinc Residues</t>
  </si>
  <si>
    <t>30400814</t>
  </si>
  <si>
    <t>Plasma Arc Welding (PAW)</t>
  </si>
  <si>
    <t>30906001</t>
  </si>
  <si>
    <t>Porcelain Enamel/Ceramic Glaze Spraying</t>
  </si>
  <si>
    <t>Spray Booth</t>
  </si>
  <si>
    <t>30906002</t>
  </si>
  <si>
    <t>Ceramic Glaze: Material Handling</t>
  </si>
  <si>
    <t>30906003</t>
  </si>
  <si>
    <t>Ceramic Glaze: Solution Preparation</t>
  </si>
  <si>
    <t>30906004</t>
  </si>
  <si>
    <t>Ceramic Glaze: Surface Preparation</t>
  </si>
  <si>
    <t>30906005</t>
  </si>
  <si>
    <t>Ceramic Glaze: Plating</t>
  </si>
  <si>
    <t>30906006</t>
  </si>
  <si>
    <t>Ceramic Glaze: Storage</t>
  </si>
  <si>
    <t>30906007</t>
  </si>
  <si>
    <t>Ceramic Glaze: Drying</t>
  </si>
  <si>
    <t>30906099</t>
  </si>
  <si>
    <t>30980001</t>
  </si>
  <si>
    <t>30982001</t>
  </si>
  <si>
    <t>30982002</t>
  </si>
  <si>
    <t>30982599</t>
  </si>
  <si>
    <t>30988801</t>
  </si>
  <si>
    <t>30988802</t>
  </si>
  <si>
    <t>30988803</t>
  </si>
  <si>
    <t>30988804</t>
  </si>
  <si>
    <t>30988805</t>
  </si>
  <si>
    <t>30988806</t>
  </si>
  <si>
    <t>30990001</t>
  </si>
  <si>
    <t>30990002</t>
  </si>
  <si>
    <t>30990003</t>
  </si>
  <si>
    <t>30990011</t>
  </si>
  <si>
    <t>30990012</t>
  </si>
  <si>
    <t>30990013</t>
  </si>
  <si>
    <t>30990023</t>
  </si>
  <si>
    <t>30999997</t>
  </si>
  <si>
    <t>30999998</t>
  </si>
  <si>
    <t>30999999</t>
  </si>
  <si>
    <t>Oil and Gas Production</t>
  </si>
  <si>
    <t>Crude Oil Production</t>
  </si>
  <si>
    <t>Complete Well: Fugitive Emissions</t>
  </si>
  <si>
    <t>Miscellaneous Well: General</t>
  </si>
  <si>
    <t>31000103</t>
  </si>
  <si>
    <t>Wells: Rod Pumps</t>
  </si>
  <si>
    <t>31000104</t>
  </si>
  <si>
    <t>Crude Oil Sumps</t>
  </si>
  <si>
    <t>31000105</t>
  </si>
  <si>
    <t>Crude Oil Pits</t>
  </si>
  <si>
    <t>31000106</t>
  </si>
  <si>
    <t>Enhanced Wells, Water Reinjection</t>
  </si>
  <si>
    <t>31000107</t>
  </si>
  <si>
    <t>Oil/Gas/Water/Separation</t>
  </si>
  <si>
    <t>31000108</t>
  </si>
  <si>
    <t>Evaporation from Liquid Leaks into Oil Well Cellars</t>
  </si>
  <si>
    <t>31000121</t>
  </si>
  <si>
    <t>Site Preparation</t>
  </si>
  <si>
    <t>31000122</t>
  </si>
  <si>
    <t>Drilling and Well Completion</t>
  </si>
  <si>
    <t>Well Casing Vents</t>
  </si>
  <si>
    <t>31000124</t>
  </si>
  <si>
    <t>Valves: General</t>
  </si>
  <si>
    <t>31000125</t>
  </si>
  <si>
    <t>Relief Valves</t>
  </si>
  <si>
    <t>31000126</t>
  </si>
  <si>
    <t>Pump Seals</t>
  </si>
  <si>
    <t>31000127</t>
  </si>
  <si>
    <t>Ranges and Connections</t>
  </si>
  <si>
    <t>31000128</t>
  </si>
  <si>
    <t>Oil Heating</t>
  </si>
  <si>
    <t>Gas/Liquid Separation</t>
  </si>
  <si>
    <t>Fugitives: Compressor Seals</t>
  </si>
  <si>
    <t>31000131</t>
  </si>
  <si>
    <t>Fugitives: Drains</t>
  </si>
  <si>
    <t>Atmospheric Wash Tank (2nd Stage of Gas-Oil Separation): Flashing Loss</t>
  </si>
  <si>
    <t>31000140</t>
  </si>
  <si>
    <t>Waste Sumps: Primary Light Crude</t>
  </si>
  <si>
    <t>31000141</t>
  </si>
  <si>
    <t>Waste Sumps: Primary Heavy Crude</t>
  </si>
  <si>
    <t>31000142</t>
  </si>
  <si>
    <t>Waste Sumps: Secondary Light Crude</t>
  </si>
  <si>
    <t>31000143</t>
  </si>
  <si>
    <t>Waste Sumps: Secondary Heavy Crude</t>
  </si>
  <si>
    <t>31000144</t>
  </si>
  <si>
    <t>Waste Sumps: Tertiary Light Crude</t>
  </si>
  <si>
    <t>31000145</t>
  </si>
  <si>
    <t>Waste Sumps: Tertiary Heavy Crude</t>
  </si>
  <si>
    <t>31000146</t>
  </si>
  <si>
    <t>Gathering Lines</t>
  </si>
  <si>
    <t>31000160</t>
  </si>
  <si>
    <t>Processing Operations: Not Classified</t>
  </si>
  <si>
    <t>Natural Gas Production</t>
  </si>
  <si>
    <t>Gas Sweetening: Amine Process</t>
  </si>
  <si>
    <t>Gas Stripping Operations</t>
  </si>
  <si>
    <t>Compressors</t>
  </si>
  <si>
    <t>31000204</t>
  </si>
  <si>
    <t>30401062</t>
  </si>
  <si>
    <t>30401063</t>
  </si>
  <si>
    <t>30401099</t>
  </si>
  <si>
    <t>30402001</t>
  </si>
  <si>
    <t>Furnace Electrode Manufacture</t>
  </si>
  <si>
    <t>Calcination</t>
  </si>
  <si>
    <t>30402002</t>
  </si>
  <si>
    <t>30402003</t>
  </si>
  <si>
    <t>Pitch Treating</t>
  </si>
  <si>
    <t>30402004</t>
  </si>
  <si>
    <t>Bake Furnaces</t>
  </si>
  <si>
    <t>30402005</t>
  </si>
  <si>
    <t>Grafitization of Coal by Heating Process</t>
  </si>
  <si>
    <t>30402099</t>
  </si>
  <si>
    <t>30402201</t>
  </si>
  <si>
    <t>Metal Heat Treating</t>
  </si>
  <si>
    <t>Furnace: General</t>
  </si>
  <si>
    <t>30402210</t>
  </si>
  <si>
    <t>Quench Bath</t>
  </si>
  <si>
    <t>30402211</t>
  </si>
  <si>
    <t>30404001</t>
  </si>
  <si>
    <t>Lead Cable Coating</t>
  </si>
  <si>
    <t>30404901</t>
  </si>
  <si>
    <t>Miscellaneous Casting and Fabricating</t>
  </si>
  <si>
    <t>Wax Burnout Oven</t>
  </si>
  <si>
    <t>30404902</t>
  </si>
  <si>
    <t>30404999</t>
  </si>
  <si>
    <t>30405001</t>
  </si>
  <si>
    <t>Miscellaneous Casting Fabricating</t>
  </si>
  <si>
    <t>30405099</t>
  </si>
  <si>
    <t>30405101</t>
  </si>
  <si>
    <t>Metallic Lead Products</t>
  </si>
  <si>
    <t>Ammunition</t>
  </si>
  <si>
    <t>30405102</t>
  </si>
  <si>
    <t>Bearing Metals</t>
  </si>
  <si>
    <t>30405103</t>
  </si>
  <si>
    <t>Other Sources of Lead</t>
  </si>
  <si>
    <t>30480001</t>
  </si>
  <si>
    <t>30482001</t>
  </si>
  <si>
    <t>30482002</t>
  </si>
  <si>
    <t>30482599</t>
  </si>
  <si>
    <t>30488801</t>
  </si>
  <si>
    <t>30488802</t>
  </si>
  <si>
    <t>30488803</t>
  </si>
  <si>
    <t>30488804</t>
  </si>
  <si>
    <t>30488805</t>
  </si>
  <si>
    <t>30490001</t>
  </si>
  <si>
    <t>30490002</t>
  </si>
  <si>
    <t>30490003</t>
  </si>
  <si>
    <t>30490004</t>
  </si>
  <si>
    <t>30490011</t>
  </si>
  <si>
    <t>30490012</t>
  </si>
  <si>
    <t>30490013</t>
  </si>
  <si>
    <t>30490014</t>
  </si>
  <si>
    <t>30490021</t>
  </si>
  <si>
    <t>SCC8-added flares</t>
  </si>
  <si>
    <t>30490022</t>
  </si>
  <si>
    <t>30490023</t>
  </si>
  <si>
    <t>30490024</t>
  </si>
  <si>
    <t>30490031</t>
  </si>
  <si>
    <t>Distillate Oil (No. 2): Furnaces</t>
  </si>
  <si>
    <t>30490032</t>
  </si>
  <si>
    <t>Residual Oil: Furnaces</t>
  </si>
  <si>
    <t>30490033</t>
  </si>
  <si>
    <t>Natural Gas: Furnaces</t>
  </si>
  <si>
    <t>30490034</t>
  </si>
  <si>
    <t>Process Gas: Furnaces</t>
  </si>
  <si>
    <t>30490035</t>
  </si>
  <si>
    <t>Propane: Furnaces</t>
  </si>
  <si>
    <t>SCC8-added furnaces</t>
  </si>
  <si>
    <t>30499999</t>
  </si>
  <si>
    <t>30500101</t>
  </si>
  <si>
    <t>Mineral Products</t>
  </si>
  <si>
    <t>Asphalt Roofing Manufacture</t>
  </si>
  <si>
    <t>Asphalt Blowing: Saturant (Use 3-05-050-10 for MACT)</t>
  </si>
  <si>
    <t>30500102</t>
  </si>
  <si>
    <t>Asphalt Blowing: Coating (Use 3-05-050-10 for MACT)</t>
  </si>
  <si>
    <t>30500103</t>
  </si>
  <si>
    <t>Felt Saturation: Dipping Only</t>
  </si>
  <si>
    <t>30500104</t>
  </si>
  <si>
    <t>Felt Saturation: Dipping/Spraying</t>
  </si>
  <si>
    <t>30500105</t>
  </si>
  <si>
    <t>Sand Filter Operation</t>
  </si>
  <si>
    <t>31000506</t>
  </si>
  <si>
    <t>Oil-Water Separation Wastewater Holding Tanks</t>
  </si>
  <si>
    <t>31100101</t>
  </si>
  <si>
    <t>Building Construction</t>
  </si>
  <si>
    <t>Construction: Building Contractors</t>
  </si>
  <si>
    <t>Site Preparation: Topsoil Removal</t>
  </si>
  <si>
    <t>31100102</t>
  </si>
  <si>
    <t>Site Preparation: Earth Moving (Cut and Fill)</t>
  </si>
  <si>
    <t>31100103</t>
  </si>
  <si>
    <t>Site Preparation: Aggregate Hauling (On Dirt)</t>
  </si>
  <si>
    <t>31100199</t>
  </si>
  <si>
    <t>31100201</t>
  </si>
  <si>
    <t>Demolitions/Special Trade Contracts</t>
  </si>
  <si>
    <t>Mechanical or Explosive Dismemberment</t>
  </si>
  <si>
    <t>31100202</t>
  </si>
  <si>
    <t>31100203</t>
  </si>
  <si>
    <t>Debris Loading</t>
  </si>
  <si>
    <t>31100204</t>
  </si>
  <si>
    <t>31100205</t>
  </si>
  <si>
    <t>On-site Truck Traffic</t>
  </si>
  <si>
    <t>31100206</t>
  </si>
  <si>
    <t>31100299</t>
  </si>
  <si>
    <t>Shingle Saturation: Dip Saturator, Drying-in Drum and Coater</t>
  </si>
  <si>
    <t>30500118</t>
  </si>
  <si>
    <t>Shingle Saturation: Dip Saturator, Drying-in Drum and Hot Looper</t>
  </si>
  <si>
    <t>30500119</t>
  </si>
  <si>
    <t>Shingle Sat'ion:Spray/Dip Satur,Drying-in Drm,Hot Loopr,Coatr &amp; Str Tk</t>
  </si>
  <si>
    <t>30500120</t>
  </si>
  <si>
    <t>Storage Bins: Ferric Chloride</t>
  </si>
  <si>
    <t>30500121</t>
  </si>
  <si>
    <t>Storage Bins: Mineral Stabilizer</t>
  </si>
  <si>
    <t>30500130</t>
  </si>
  <si>
    <t>Fixed Roof Tank: Asphalt/Breathing Loss</t>
  </si>
  <si>
    <t>30500131</t>
  </si>
  <si>
    <t>Fixed Roof Tank: Working Loss</t>
  </si>
  <si>
    <t>30500132</t>
  </si>
  <si>
    <t>Floating Roof Tank: Standing Loss</t>
  </si>
  <si>
    <t>30500133</t>
  </si>
  <si>
    <t>Floating Roof Tank: Working Loss</t>
  </si>
  <si>
    <t>30500134</t>
  </si>
  <si>
    <t>Blown Saturant Storage</t>
  </si>
  <si>
    <t>30500135</t>
  </si>
  <si>
    <t>Blown Coating Storage</t>
  </si>
  <si>
    <t>30500140</t>
  </si>
  <si>
    <t>Granules Unloading</t>
  </si>
  <si>
    <t>30500141</t>
  </si>
  <si>
    <t>Granules Storage</t>
  </si>
  <si>
    <t>30500142</t>
  </si>
  <si>
    <t>Light Duty Gasoline Trucks 1 &amp; 2 (M6) = LDGT1 (M5)</t>
  </si>
  <si>
    <t>SCC6 - for Mobile 6</t>
  </si>
  <si>
    <t>2201020110</t>
  </si>
  <si>
    <t>2201020130</t>
  </si>
  <si>
    <t>2201020150</t>
  </si>
  <si>
    <t>2201020170</t>
  </si>
  <si>
    <t>2201020190</t>
  </si>
  <si>
    <t>2201020210</t>
  </si>
  <si>
    <t>2201020230</t>
  </si>
  <si>
    <t>2201020250</t>
  </si>
  <si>
    <t>2201020270</t>
  </si>
  <si>
    <t>Catalyst: Ethanol Mix Tank</t>
  </si>
  <si>
    <t>30125316</t>
  </si>
  <si>
    <t>Ethanol Recovery Column Vent</t>
  </si>
  <si>
    <t>30125325</t>
  </si>
  <si>
    <t>Catalyst: Butanol Mix Tank</t>
  </si>
  <si>
    <t>30125326</t>
  </si>
  <si>
    <t>Butanol Recovery Column Vent</t>
  </si>
  <si>
    <t>30125330</t>
  </si>
  <si>
    <t>Secondary Emissions: Handling and Disposal of Process Waste Streams</t>
  </si>
  <si>
    <t>30125380</t>
  </si>
  <si>
    <t>30125401</t>
  </si>
  <si>
    <t>Nitriles, Acrylonitrile, Adiponitrile Production</t>
  </si>
  <si>
    <t>Acetonitrile</t>
  </si>
  <si>
    <t>30125405</t>
  </si>
  <si>
    <t>General: Acrylonitrile</t>
  </si>
  <si>
    <t>30125406</t>
  </si>
  <si>
    <t>Absorber Vent: Normal</t>
  </si>
  <si>
    <t>30125407</t>
  </si>
  <si>
    <t>Absorber Vent: Startup</t>
  </si>
  <si>
    <t>30125408</t>
  </si>
  <si>
    <t>Recovery/Purification Column Vent</t>
  </si>
  <si>
    <t>30125409</t>
  </si>
  <si>
    <t>30125410</t>
  </si>
  <si>
    <t>Via Adipic Acid: General</t>
  </si>
  <si>
    <t>30125411</t>
  </si>
  <si>
    <t>Ammonia Recovery Still</t>
  </si>
  <si>
    <t>30125412</t>
  </si>
  <si>
    <t>Product Fractionator Vent</t>
  </si>
  <si>
    <t>30125413</t>
  </si>
  <si>
    <t>Product Recovery Vent</t>
  </si>
  <si>
    <t>30125415</t>
  </si>
  <si>
    <t>Via Butadiene: General</t>
  </si>
  <si>
    <t>30125416</t>
  </si>
  <si>
    <t>30125417</t>
  </si>
  <si>
    <t>Cyanide Synthesis</t>
  </si>
  <si>
    <t>30125418</t>
  </si>
  <si>
    <t>Cyanation/Isomerization</t>
  </si>
  <si>
    <t>30125420</t>
  </si>
  <si>
    <t>30125499</t>
  </si>
  <si>
    <t>30125801</t>
  </si>
  <si>
    <t>Benzene/Toluene/Aromatics/Xylenes</t>
  </si>
  <si>
    <t>Benzene: General</t>
  </si>
  <si>
    <t>30125802</t>
  </si>
  <si>
    <t>Benzene: Reactor</t>
  </si>
  <si>
    <t>30125803</t>
  </si>
  <si>
    <t>Benzene: Distillation Unit</t>
  </si>
  <si>
    <t>30125805</t>
  </si>
  <si>
    <t>Toluene: General</t>
  </si>
  <si>
    <t>30125806</t>
  </si>
  <si>
    <t>Toluene: Reactor</t>
  </si>
  <si>
    <t>30125807</t>
  </si>
  <si>
    <t>Toluene: Distillation Unit</t>
  </si>
  <si>
    <t>30125810</t>
  </si>
  <si>
    <t>p-Xylene: General</t>
  </si>
  <si>
    <t>30125815</t>
  </si>
  <si>
    <t>Xylenes: General</t>
  </si>
  <si>
    <t>30125816</t>
  </si>
  <si>
    <t>Xylenes: Reactor</t>
  </si>
  <si>
    <t>30125817</t>
  </si>
  <si>
    <t>Xylenes: Distillation Unit</t>
  </si>
  <si>
    <t>30125880</t>
  </si>
  <si>
    <t>Aromatics: Fugitive Emissions</t>
  </si>
  <si>
    <t>30125899</t>
  </si>
  <si>
    <t>30130101</t>
  </si>
  <si>
    <t>Chlorobenzene</t>
  </si>
  <si>
    <t>Tail Gas Scrubber</t>
  </si>
  <si>
    <t>30130102</t>
  </si>
  <si>
    <t>Benzene Drying: Distillation</t>
  </si>
  <si>
    <t>30130103</t>
  </si>
  <si>
    <t>Benzene Recovery</t>
  </si>
  <si>
    <t>30130104</t>
  </si>
  <si>
    <t>Heavy-ends Processing</t>
  </si>
  <si>
    <t>30130105</t>
  </si>
  <si>
    <t>MCB Distillation</t>
  </si>
  <si>
    <t>30130106</t>
  </si>
  <si>
    <t>30130107</t>
  </si>
  <si>
    <t>DCB Crystallization</t>
  </si>
  <si>
    <t>30130108</t>
  </si>
  <si>
    <t>DCB Crystal Handling/Loading</t>
  </si>
  <si>
    <t>30130110</t>
  </si>
  <si>
    <t>Catalyst Incineration</t>
  </si>
  <si>
    <t>30130114</t>
  </si>
  <si>
    <t>Secondary Emissions: Handling and Disposal of Wastewater</t>
  </si>
  <si>
    <t>30130115</t>
  </si>
  <si>
    <t>Atmospheric Distillation Vents</t>
  </si>
  <si>
    <t>30130180</t>
  </si>
  <si>
    <t>30130201</t>
  </si>
  <si>
    <t>Carbon Tetrachloride</t>
  </si>
  <si>
    <t>30130202</t>
  </si>
  <si>
    <t>30130203</t>
  </si>
  <si>
    <t>Caustic Scrubber</t>
  </si>
  <si>
    <t>30130280</t>
  </si>
  <si>
    <t>30130301</t>
  </si>
  <si>
    <t>Allyl Chloride</t>
  </si>
  <si>
    <t>30130302</t>
  </si>
  <si>
    <t>30130303</t>
  </si>
  <si>
    <t>Light-ends Distillation</t>
  </si>
  <si>
    <t>30130304</t>
  </si>
  <si>
    <t>Allyl Chloride Distillation Column</t>
  </si>
  <si>
    <t>30130305</t>
  </si>
  <si>
    <t>DCP Distillation Column</t>
  </si>
  <si>
    <t>30130380</t>
  </si>
  <si>
    <t>30130401</t>
  </si>
  <si>
    <t>Allyl Alcohol</t>
  </si>
  <si>
    <t>30130402</t>
  </si>
  <si>
    <t>30130403</t>
  </si>
  <si>
    <t>Filtration System</t>
  </si>
  <si>
    <t>30130404</t>
  </si>
  <si>
    <t>30130405</t>
  </si>
  <si>
    <t>Distillation System Condenser</t>
  </si>
  <si>
    <t>30130480</t>
  </si>
  <si>
    <t>30130501</t>
  </si>
  <si>
    <t>Epichlorohydrin</t>
  </si>
  <si>
    <t>30130502</t>
  </si>
  <si>
    <t>Epoxidation Reactor</t>
  </si>
  <si>
    <t>30130503</t>
  </si>
  <si>
    <t>Azetrope Column</t>
  </si>
  <si>
    <t>30130504</t>
  </si>
  <si>
    <t>30130505</t>
  </si>
  <si>
    <t>Finishing Column</t>
  </si>
  <si>
    <t>30130580</t>
  </si>
  <si>
    <t>30140101</t>
  </si>
  <si>
    <t>Nitroglycerin Production</t>
  </si>
  <si>
    <t>Continuous Nitrator</t>
  </si>
  <si>
    <t>30140102</t>
  </si>
  <si>
    <t>Product Purification/Neutralization</t>
  </si>
  <si>
    <t>30140103</t>
  </si>
  <si>
    <t>Nitric Acid Recovery (Use more specific codes 3-01-410-10 thru -25)</t>
  </si>
  <si>
    <t>30140105</t>
  </si>
  <si>
    <t>30140110</t>
  </si>
  <si>
    <t>Continuous Process: Separation</t>
  </si>
  <si>
    <t>30140120</t>
  </si>
  <si>
    <t>30140121</t>
  </si>
  <si>
    <t>Continuous Process: Spent Acid Recovery: Denitrating Column</t>
  </si>
  <si>
    <t>30140122</t>
  </si>
  <si>
    <t>30140123</t>
  </si>
  <si>
    <t>Continuous Process: Spent Acid Recovery: Sulfuric Acid Concentrator</t>
  </si>
  <si>
    <t>30140124</t>
  </si>
  <si>
    <t>30140125</t>
  </si>
  <si>
    <t>30140130</t>
  </si>
  <si>
    <t>30140131</t>
  </si>
  <si>
    <t>30140132</t>
  </si>
  <si>
    <t>30140133</t>
  </si>
  <si>
    <t>30140134</t>
  </si>
  <si>
    <t>30140135</t>
  </si>
  <si>
    <t>30140136</t>
  </si>
  <si>
    <t>Continuous Process: Nitric Acid Conc.: Nitric Acid Concentrators</t>
  </si>
  <si>
    <t>30140150</t>
  </si>
  <si>
    <t>Waste Disposal: Neutralization and Wash</t>
  </si>
  <si>
    <t>30140151</t>
  </si>
  <si>
    <t>Waste Disposal: Separation</t>
  </si>
  <si>
    <t>30140199</t>
  </si>
  <si>
    <t>30140210</t>
  </si>
  <si>
    <t>Batch Process: Stabilization</t>
  </si>
  <si>
    <t>30140217</t>
  </si>
  <si>
    <t>Oil well - pneumatic devices</t>
  </si>
  <si>
    <t>2310010300</t>
  </si>
  <si>
    <t>Oil well - tanks</t>
  </si>
  <si>
    <t>2310010200</t>
  </si>
  <si>
    <t>Oil well - heaters</t>
  </si>
  <si>
    <t>2310010100</t>
  </si>
  <si>
    <t>Saltwater Disposal Engines</t>
  </si>
  <si>
    <t>2310000440</t>
  </si>
  <si>
    <t>Artificial Lift</t>
  </si>
  <si>
    <t>2310000330</t>
  </si>
  <si>
    <t>Drill rigs</t>
  </si>
  <si>
    <t>2310000220</t>
  </si>
  <si>
    <t>County</t>
  </si>
  <si>
    <t>Pneumatic pumps</t>
  </si>
  <si>
    <t>Pneumatic devices</t>
  </si>
  <si>
    <t>Batch Process: Acetone Distillation and Recovery</t>
  </si>
  <si>
    <t>30140220</t>
  </si>
  <si>
    <t>30140221</t>
  </si>
  <si>
    <t>30140222</t>
  </si>
  <si>
    <t>30140223</t>
  </si>
  <si>
    <t>Batch Process: Spent Acid Recovery: Sulfuric Acid Concentrator</t>
  </si>
  <si>
    <t>30140224</t>
  </si>
  <si>
    <t>30140225</t>
  </si>
  <si>
    <t>Batch Process: Spent Acid Recovery: Reflux Column</t>
  </si>
  <si>
    <t>30140230</t>
  </si>
  <si>
    <t>30140231</t>
  </si>
  <si>
    <t>Batch Process: Nitric Acid Concentration: Distillation Column</t>
  </si>
  <si>
    <t>30140232</t>
  </si>
  <si>
    <t>30140233</t>
  </si>
  <si>
    <t>30140234</t>
  </si>
  <si>
    <t>30140235</t>
  </si>
  <si>
    <t>30140236</t>
  </si>
  <si>
    <t>Batch Process: Nitric Acid Concentration: Nitric Acid Concentrators</t>
  </si>
  <si>
    <t>30140250</t>
  </si>
  <si>
    <t>30140251</t>
  </si>
  <si>
    <t>Continuous Process: Nitration Reactors and Washers</t>
  </si>
  <si>
    <t>30140252</t>
  </si>
  <si>
    <t>Continuous Process: Stabilization</t>
  </si>
  <si>
    <t>30140253</t>
  </si>
  <si>
    <t>Continuous Process: Acetone Distillation and Recovery</t>
  </si>
  <si>
    <t>30140260</t>
  </si>
  <si>
    <t>30140261</t>
  </si>
  <si>
    <t>30140262</t>
  </si>
  <si>
    <t>30140263</t>
  </si>
  <si>
    <t>30140264</t>
  </si>
  <si>
    <t>Curing and Firing: Dual Fuel-fired Periodic Kiln</t>
  </si>
  <si>
    <t>30500331</t>
  </si>
  <si>
    <t>Curing and Firing: Dual Fuel Fired Tunnel Kiln</t>
  </si>
  <si>
    <t>30500332</t>
  </si>
  <si>
    <t>Curing and Firing: Gas-fired Kiln, Other Type</t>
  </si>
  <si>
    <t>30500333</t>
  </si>
  <si>
    <t>Curing and Firing: Oil-fired Kiln, Other Type</t>
  </si>
  <si>
    <t>30500334</t>
  </si>
  <si>
    <t>Curing and Firing: Coal-fired Kiln, Other Type</t>
  </si>
  <si>
    <t>30500335</t>
  </si>
  <si>
    <t>Curing and Firing: Dual Fuel-fired Kiln, Other Type</t>
  </si>
  <si>
    <t>30500340</t>
  </si>
  <si>
    <t>Primary Crusher</t>
  </si>
  <si>
    <t>30500342</t>
  </si>
  <si>
    <t>Extrusion Line</t>
  </si>
  <si>
    <t>30500350</t>
  </si>
  <si>
    <t>Brick Dryer: Heated With Waste Heat From Kiln Cooling Zone</t>
  </si>
  <si>
    <t>30500351</t>
  </si>
  <si>
    <t>Brick Dryer: Heated With Waste Heat And Supplemental Gas Burners</t>
  </si>
  <si>
    <t>30500355</t>
  </si>
  <si>
    <t>Coal Crushing And Storage System</t>
  </si>
  <si>
    <t>30500360</t>
  </si>
  <si>
    <t>Sawdust Dryer</t>
  </si>
  <si>
    <t>30500361</t>
  </si>
  <si>
    <t>Sawdust Dryer: Heated With Exhaust From Sawdust-fired Kiln</t>
  </si>
  <si>
    <t>30500370</t>
  </si>
  <si>
    <t>Firing: Natural Gas-fired Tunnel Kiln Firing Structural Clay Tile</t>
  </si>
  <si>
    <t>30500397</t>
  </si>
  <si>
    <t>30500398</t>
  </si>
  <si>
    <t>30500399</t>
  </si>
  <si>
    <t>30500401</t>
  </si>
  <si>
    <t>Calcium Carbide</t>
  </si>
  <si>
    <t>Electric Furnace: Hoods and Main Stack</t>
  </si>
  <si>
    <t>30500402</t>
  </si>
  <si>
    <t>Coke Dryer</t>
  </si>
  <si>
    <t>30500403</t>
  </si>
  <si>
    <t>Furnace Room Vents</t>
  </si>
  <si>
    <t>30500404</t>
  </si>
  <si>
    <t>Tap Fume Vents</t>
  </si>
  <si>
    <t>30500405</t>
  </si>
  <si>
    <t>Primary/Secondary Crushing</t>
  </si>
  <si>
    <t>30500406</t>
  </si>
  <si>
    <t>Circular Charging: Conveyor</t>
  </si>
  <si>
    <t>30500499</t>
  </si>
  <si>
    <t>30500501</t>
  </si>
  <si>
    <t>Castable Refractory</t>
  </si>
  <si>
    <t>Fire Clay: Rotary Dryer</t>
  </si>
  <si>
    <t>30500502</t>
  </si>
  <si>
    <t>Raw Material Crushing/Processing</t>
  </si>
  <si>
    <t>30500503</t>
  </si>
  <si>
    <t>Electric Arc Melt Furnace</t>
  </si>
  <si>
    <t>30500504</t>
  </si>
  <si>
    <t>Curing Oven</t>
  </si>
  <si>
    <t>30500505</t>
  </si>
  <si>
    <t>Molding and Shakeout</t>
  </si>
  <si>
    <t>30500506</t>
  </si>
  <si>
    <t>Fire Clay: Rotary Calciner</t>
  </si>
  <si>
    <t>30500507</t>
  </si>
  <si>
    <t>Fire Clay: Tunnel Kiln</t>
  </si>
  <si>
    <t>30500508</t>
  </si>
  <si>
    <t>Chromite-Magnesite Ore: Rotary Dryer</t>
  </si>
  <si>
    <t>30500509</t>
  </si>
  <si>
    <t>Chromite-Magnesite Ore: Tunnel Kiln</t>
  </si>
  <si>
    <t>30500598</t>
  </si>
  <si>
    <t>30500599</t>
  </si>
  <si>
    <t>30500606</t>
  </si>
  <si>
    <t>Cement Manufacturing (Dry Process)</t>
  </si>
  <si>
    <t>Kilns</t>
  </si>
  <si>
    <t>30500607</t>
  </si>
  <si>
    <t>30500608</t>
  </si>
  <si>
    <t>Raw Material Piles</t>
  </si>
  <si>
    <t>30500609</t>
  </si>
  <si>
    <t>30500610</t>
  </si>
  <si>
    <t>Secondary Crushing</t>
  </si>
  <si>
    <t>30500611</t>
  </si>
  <si>
    <t>30500612</t>
  </si>
  <si>
    <t>30500613</t>
  </si>
  <si>
    <t>Raw Material Grinding and Drying</t>
  </si>
  <si>
    <t>30500614</t>
  </si>
  <si>
    <t>Clinker Cooler</t>
  </si>
  <si>
    <t>30500615</t>
  </si>
  <si>
    <t>Clinker Piles</t>
  </si>
  <si>
    <t>30500616</t>
  </si>
  <si>
    <t>Clinker Transfer</t>
  </si>
  <si>
    <t>30500617</t>
  </si>
  <si>
    <t>Clinker Grinding</t>
  </si>
  <si>
    <t>30500618</t>
  </si>
  <si>
    <t>Cement Silos</t>
  </si>
  <si>
    <t>30500619</t>
  </si>
  <si>
    <t>Cement Load Out</t>
  </si>
  <si>
    <t>30500620</t>
  </si>
  <si>
    <t>Predryer</t>
  </si>
  <si>
    <t>30500621</t>
  </si>
  <si>
    <t>Pulverized Coal Kiln Feed Units</t>
  </si>
  <si>
    <t>30500622</t>
  </si>
  <si>
    <t>Preheater Kiln</t>
  </si>
  <si>
    <t>30500623</t>
  </si>
  <si>
    <t>Preheater/Precalciner Kiln</t>
  </si>
  <si>
    <t>30500624</t>
  </si>
  <si>
    <t>Raw Mill Feed Belt</t>
  </si>
  <si>
    <t>30500625</t>
  </si>
  <si>
    <t>Raw Mill Weigh Hopper</t>
  </si>
  <si>
    <t>30500626</t>
  </si>
  <si>
    <t>Raw Mill Air Separator</t>
  </si>
  <si>
    <t>30500627</t>
  </si>
  <si>
    <t>Finish Grinding Mill Feed Belt</t>
  </si>
  <si>
    <t>30500628</t>
  </si>
  <si>
    <t>Finish Grinding Mill Weigh Hopper</t>
  </si>
  <si>
    <t>30500629</t>
  </si>
  <si>
    <t>Finish Grinding Mill Air Separator</t>
  </si>
  <si>
    <t>30500699</t>
  </si>
  <si>
    <t>30500706</t>
  </si>
  <si>
    <t>Cement Manufacturing (Wet Process)</t>
  </si>
  <si>
    <t>30500707</t>
  </si>
  <si>
    <t>30500708</t>
  </si>
  <si>
    <t>30500709</t>
  </si>
  <si>
    <t>30500710</t>
  </si>
  <si>
    <t>Process Cooling</t>
  </si>
  <si>
    <t>Mechanical Draft</t>
  </si>
  <si>
    <t>38500102</t>
  </si>
  <si>
    <t>Natural Draft</t>
  </si>
  <si>
    <t>38500110</t>
  </si>
  <si>
    <t>39000189</t>
  </si>
  <si>
    <t>39000199</t>
  </si>
  <si>
    <t>39000201</t>
  </si>
  <si>
    <t>Bituminous Coal</t>
  </si>
  <si>
    <t>Cement Kiln/Dryer (Bituminous Coal)</t>
  </si>
  <si>
    <t>39000203</t>
  </si>
  <si>
    <t>Lime Kiln (Bituminous)</t>
  </si>
  <si>
    <t>39000288</t>
  </si>
  <si>
    <t>General (Subbituminous)</t>
  </si>
  <si>
    <t>39000289</t>
  </si>
  <si>
    <t>General (Bituminous)</t>
  </si>
  <si>
    <t>39000299</t>
  </si>
  <si>
    <t>39000389</t>
  </si>
  <si>
    <t>39000399</t>
  </si>
  <si>
    <t>39000402</t>
  </si>
  <si>
    <t>Cement Kiln/Dryer</t>
  </si>
  <si>
    <t>39000403</t>
  </si>
  <si>
    <t>39000489</t>
  </si>
  <si>
    <t>39000499</t>
  </si>
  <si>
    <t>39000501</t>
  </si>
  <si>
    <t>Asphalt Dryer **</t>
  </si>
  <si>
    <t>39000502</t>
  </si>
  <si>
    <t>39000503</t>
  </si>
  <si>
    <t>39000599</t>
  </si>
  <si>
    <t>39000589</t>
  </si>
  <si>
    <t>39000598</t>
  </si>
  <si>
    <t>Grade 4 Oil: General</t>
  </si>
  <si>
    <t>39000602</t>
  </si>
  <si>
    <t>39000603</t>
  </si>
  <si>
    <t>Hydrochloric Acid: Working Loss ** (Use 3-01-870-34)</t>
  </si>
  <si>
    <t>30187003</t>
  </si>
  <si>
    <t>Hydrofluoric Acid: Breathing Loss</t>
  </si>
  <si>
    <t>30187004</t>
  </si>
  <si>
    <t>Hydrofluoric Acid: Working Loss</t>
  </si>
  <si>
    <t>30187005</t>
  </si>
  <si>
    <t>30183001</t>
  </si>
  <si>
    <t>30184001</t>
  </si>
  <si>
    <t>30187001</t>
  </si>
  <si>
    <t>Inorganic Chemical Storage (Fixed Roof Tanks)</t>
  </si>
  <si>
    <t>Hydrochloric Acid: Breathing Loss ** (Use 3-01-870-33)</t>
  </si>
  <si>
    <t>30187002</t>
  </si>
  <si>
    <t>220108031T</t>
  </si>
  <si>
    <t>220108031V</t>
  </si>
  <si>
    <t>220108031X</t>
  </si>
  <si>
    <t>220108033B</t>
  </si>
  <si>
    <t>220108033T</t>
  </si>
  <si>
    <t>220108033V</t>
  </si>
  <si>
    <t>220108033X</t>
  </si>
  <si>
    <t>223000111B</t>
  </si>
  <si>
    <t>223000111T</t>
  </si>
  <si>
    <t>223000111X</t>
  </si>
  <si>
    <t>Nitric Acid: Working Loss</t>
  </si>
  <si>
    <t>30187007</t>
  </si>
  <si>
    <t>Phosphoric Acid: Breathing Loss</t>
  </si>
  <si>
    <t>30187008</t>
  </si>
  <si>
    <t>Phosphoric Acid: Working Loss</t>
  </si>
  <si>
    <t>30187009</t>
  </si>
  <si>
    <t>Sulfuric Acid: Breathing Loss</t>
  </si>
  <si>
    <t>223000113B</t>
  </si>
  <si>
    <t>223000113T</t>
  </si>
  <si>
    <t>223000113X</t>
  </si>
  <si>
    <t>223000115B</t>
  </si>
  <si>
    <t>223000115T</t>
  </si>
  <si>
    <t>223000115X</t>
  </si>
  <si>
    <t>223000117B</t>
  </si>
  <si>
    <t>223000117T</t>
  </si>
  <si>
    <t>223000117X</t>
  </si>
  <si>
    <t>223000119B</t>
  </si>
  <si>
    <t>223000119T</t>
  </si>
  <si>
    <t>223000119X</t>
  </si>
  <si>
    <t>223000121B</t>
  </si>
  <si>
    <t>223000121T</t>
  </si>
  <si>
    <t>223000121X</t>
  </si>
  <si>
    <t>223000123B</t>
  </si>
  <si>
    <t>223000123T</t>
  </si>
  <si>
    <t>223000123X</t>
  </si>
  <si>
    <t>223000125B</t>
  </si>
  <si>
    <t>223000125T</t>
  </si>
  <si>
    <t>223000125X</t>
  </si>
  <si>
    <t>223000127B</t>
  </si>
  <si>
    <t>223000127T</t>
  </si>
  <si>
    <t>223000127X</t>
  </si>
  <si>
    <t>223000129B</t>
  </si>
  <si>
    <t>223000129T</t>
  </si>
  <si>
    <t>223000129X</t>
  </si>
  <si>
    <t>223000131B</t>
  </si>
  <si>
    <t>223000131T</t>
  </si>
  <si>
    <t>223000131X</t>
  </si>
  <si>
    <t>223000133B</t>
  </si>
  <si>
    <t>223000133T</t>
  </si>
  <si>
    <t>223000133X</t>
  </si>
  <si>
    <t>223006011B</t>
  </si>
  <si>
    <t>223006011T</t>
  </si>
  <si>
    <t>223006011X</t>
  </si>
  <si>
    <t>223006013B</t>
  </si>
  <si>
    <t>223006013T</t>
  </si>
  <si>
    <t>223006013X</t>
  </si>
  <si>
    <t>223006015B</t>
  </si>
  <si>
    <t>223006015T</t>
  </si>
  <si>
    <t>223006015X</t>
  </si>
  <si>
    <t>223006017B</t>
  </si>
  <si>
    <t>223006017T</t>
  </si>
  <si>
    <t>223006017X</t>
  </si>
  <si>
    <t>223006019B</t>
  </si>
  <si>
    <t>223006019T</t>
  </si>
  <si>
    <t>223006019X</t>
  </si>
  <si>
    <t>223006021B</t>
  </si>
  <si>
    <t>223006021T</t>
  </si>
  <si>
    <t>223006021X</t>
  </si>
  <si>
    <t>223006023B</t>
  </si>
  <si>
    <t>223006023T</t>
  </si>
  <si>
    <t>223006023X</t>
  </si>
  <si>
    <t>223006025B</t>
  </si>
  <si>
    <t>223006025T</t>
  </si>
  <si>
    <t>223006025X</t>
  </si>
  <si>
    <t>223006027B</t>
  </si>
  <si>
    <t>223006027T</t>
  </si>
  <si>
    <t>223006027X</t>
  </si>
  <si>
    <t>223006029B</t>
  </si>
  <si>
    <t>223006029T</t>
  </si>
  <si>
    <t>223006029X</t>
  </si>
  <si>
    <t>223006031B</t>
  </si>
  <si>
    <t>223006031T</t>
  </si>
  <si>
    <t>223006031X</t>
  </si>
  <si>
    <t>223006033B</t>
  </si>
  <si>
    <t>223006033T</t>
  </si>
  <si>
    <t>223006033X</t>
  </si>
  <si>
    <t>223007111B</t>
  </si>
  <si>
    <t>223007111T</t>
  </si>
  <si>
    <t>223007111X</t>
  </si>
  <si>
    <t>223007113B</t>
  </si>
  <si>
    <t>223007113T</t>
  </si>
  <si>
    <t>223007113X</t>
  </si>
  <si>
    <t>223007115B</t>
  </si>
  <si>
    <t>223007115T</t>
  </si>
  <si>
    <t>223007115X</t>
  </si>
  <si>
    <t>223007117B</t>
  </si>
  <si>
    <t>223007117T</t>
  </si>
  <si>
    <t>223007117X</t>
  </si>
  <si>
    <t>223007119B</t>
  </si>
  <si>
    <t>223007119T</t>
  </si>
  <si>
    <t>223007119X</t>
  </si>
  <si>
    <t>223007121B</t>
  </si>
  <si>
    <t>223007121T</t>
  </si>
  <si>
    <t>223007121X</t>
  </si>
  <si>
    <t>223007123B</t>
  </si>
  <si>
    <t>223007123T</t>
  </si>
  <si>
    <t>223007123X</t>
  </si>
  <si>
    <t>Logging Operations</t>
  </si>
  <si>
    <t>2307020000</t>
  </si>
  <si>
    <t>Sawmills/Planing Mills</t>
  </si>
  <si>
    <t>2307030000</t>
  </si>
  <si>
    <t>Millwork, Plywood, and Structural Members</t>
  </si>
  <si>
    <t>2307060000</t>
  </si>
  <si>
    <t>Miscellaneous Wood Products</t>
  </si>
  <si>
    <t>2308000000</t>
  </si>
  <si>
    <t>Rubber/Plastics: SIC 30</t>
  </si>
  <si>
    <t>2309000000</t>
  </si>
  <si>
    <t>Fabricated Metals: SIC 34</t>
  </si>
  <si>
    <t>2309100000</t>
  </si>
  <si>
    <t>Coating, Engraving, and Allied Services</t>
  </si>
  <si>
    <t>Total: All Processes</t>
  </si>
  <si>
    <t>2309100010</t>
  </si>
  <si>
    <t>Electroplating</t>
  </si>
  <si>
    <t>2309100030</t>
  </si>
  <si>
    <t>Plating: Metal Deposition</t>
  </si>
  <si>
    <t>2309100050</t>
  </si>
  <si>
    <t>Anodizing</t>
  </si>
  <si>
    <t>2309100080</t>
  </si>
  <si>
    <t>Hot Dip Galvanizing (Zinc)</t>
  </si>
  <si>
    <t>2309100110</t>
  </si>
  <si>
    <t>Engraving</t>
  </si>
  <si>
    <t>2309100140</t>
  </si>
  <si>
    <t>Hot Dip Metal Coating</t>
  </si>
  <si>
    <t>2309100170</t>
  </si>
  <si>
    <t>Abrasive Cleaning</t>
  </si>
  <si>
    <t>2309100200</t>
  </si>
  <si>
    <t>Abrasive Blasting</t>
  </si>
  <si>
    <t>2309100230</t>
  </si>
  <si>
    <t>Alkaline Cleaning</t>
  </si>
  <si>
    <t>2309100260</t>
  </si>
  <si>
    <t>Acid Cleaning</t>
  </si>
  <si>
    <t>2310000000</t>
  </si>
  <si>
    <t>Oil and Gas Production: SIC 13</t>
  </si>
  <si>
    <t>2310001000</t>
  </si>
  <si>
    <t>All Processes : On-shore</t>
  </si>
  <si>
    <t>2310002000</t>
  </si>
  <si>
    <t>All Processes : Off-shore</t>
  </si>
  <si>
    <t>2310010000</t>
  </si>
  <si>
    <t>Crude Petroleum</t>
  </si>
  <si>
    <t>2310011000</t>
  </si>
  <si>
    <t>Crude Petroleum : On-shore</t>
  </si>
  <si>
    <t>2310012000</t>
  </si>
  <si>
    <t>Crude Petroleum : Off-shore</t>
  </si>
  <si>
    <t>2310020000</t>
  </si>
  <si>
    <t>2310021000</t>
  </si>
  <si>
    <t>Natural Gas : On-shore</t>
  </si>
  <si>
    <t>2310022000</t>
  </si>
  <si>
    <t>Natural Gas : Off-shore</t>
  </si>
  <si>
    <t>2310030000</t>
  </si>
  <si>
    <t>Natural Gas Liquids</t>
  </si>
  <si>
    <t>2310031000</t>
  </si>
  <si>
    <t>Natural Gas Liquids : On-shore</t>
  </si>
  <si>
    <t>2310032000</t>
  </si>
  <si>
    <t>Natural Gas Liquids : Off-shore</t>
  </si>
  <si>
    <t>2311000000</t>
  </si>
  <si>
    <t>Construction: SIC 15 - 17</t>
  </si>
  <si>
    <t>2311000010</t>
  </si>
  <si>
    <t>Land Clearing</t>
  </si>
  <si>
    <t>2311000020</t>
  </si>
  <si>
    <t>Demolition</t>
  </si>
  <si>
    <t>2311000030</t>
  </si>
  <si>
    <t>Blasting</t>
  </si>
  <si>
    <t>2311000040</t>
  </si>
  <si>
    <t>Ground Excavations</t>
  </si>
  <si>
    <t>2311000050</t>
  </si>
  <si>
    <t>Cut and Fill Operations</t>
  </si>
  <si>
    <t>2311000060</t>
  </si>
  <si>
    <t>Construction</t>
  </si>
  <si>
    <t>2311000070</t>
  </si>
  <si>
    <t>Vehicle Traffic</t>
  </si>
  <si>
    <t>2311000080</t>
  </si>
  <si>
    <t>Welding Operations</t>
  </si>
  <si>
    <t>2311000100</t>
  </si>
  <si>
    <t>Wind Erosion</t>
  </si>
  <si>
    <t>2311010000</t>
  </si>
  <si>
    <t>SCC6 from General Bldg Constr</t>
  </si>
  <si>
    <t>No</t>
  </si>
  <si>
    <t>2311010010</t>
  </si>
  <si>
    <t>2311010020</t>
  </si>
  <si>
    <t>2311010030</t>
  </si>
  <si>
    <t>2311010040</t>
  </si>
  <si>
    <t>2311010050</t>
  </si>
  <si>
    <t>2311010060</t>
  </si>
  <si>
    <t>2311010070</t>
  </si>
  <si>
    <t>2311010080</t>
  </si>
  <si>
    <t>2311010100</t>
  </si>
  <si>
    <t>2311020000</t>
  </si>
  <si>
    <t>Industrial/Commercial/Institutional</t>
  </si>
  <si>
    <t>SCC6 from Heavy Construction</t>
  </si>
  <si>
    <t>2311020010</t>
  </si>
  <si>
    <t>2311020020</t>
  </si>
  <si>
    <t>2311020030</t>
  </si>
  <si>
    <t>2311020040</t>
  </si>
  <si>
    <t>2311020050</t>
  </si>
  <si>
    <t>2311020060</t>
  </si>
  <si>
    <t>2311020070</t>
  </si>
  <si>
    <t>2311020080</t>
  </si>
  <si>
    <t>2311020100</t>
  </si>
  <si>
    <t>2311030000</t>
  </si>
  <si>
    <t>Road Construction</t>
  </si>
  <si>
    <t>2311030010</t>
  </si>
  <si>
    <t>2311030020</t>
  </si>
  <si>
    <t>2311030030</t>
  </si>
  <si>
    <t>2311030040</t>
  </si>
  <si>
    <t>2311030050</t>
  </si>
  <si>
    <t>2311030060</t>
  </si>
  <si>
    <t>2311030070</t>
  </si>
  <si>
    <t>2311030080</t>
  </si>
  <si>
    <t>2311030100</t>
  </si>
  <si>
    <t>2311040000</t>
  </si>
  <si>
    <t>223007427X</t>
  </si>
  <si>
    <t>223007429B</t>
  </si>
  <si>
    <t>223007429T</t>
  </si>
  <si>
    <t>223007429X</t>
  </si>
  <si>
    <t>223007431B</t>
  </si>
  <si>
    <t>223007431T</t>
  </si>
  <si>
    <t>223007431X</t>
  </si>
  <si>
    <t>223007433B</t>
  </si>
  <si>
    <t>223007433T</t>
  </si>
  <si>
    <t>223007433X</t>
  </si>
  <si>
    <t>223007511B</t>
  </si>
  <si>
    <t>223007511T</t>
  </si>
  <si>
    <t>223007511X</t>
  </si>
  <si>
    <t>223007513B</t>
  </si>
  <si>
    <t>223007513T</t>
  </si>
  <si>
    <t>223007513X</t>
  </si>
  <si>
    <t>223007515B</t>
  </si>
  <si>
    <t>223007515T</t>
  </si>
  <si>
    <t>223007515X</t>
  </si>
  <si>
    <t>223007517B</t>
  </si>
  <si>
    <t>223007517T</t>
  </si>
  <si>
    <t>223007517X</t>
  </si>
  <si>
    <t>223007519B</t>
  </si>
  <si>
    <t>223007519T</t>
  </si>
  <si>
    <t>223007519X</t>
  </si>
  <si>
    <t>223007521B</t>
  </si>
  <si>
    <t>223007521T</t>
  </si>
  <si>
    <t>223007521X</t>
  </si>
  <si>
    <t>223007523B</t>
  </si>
  <si>
    <t>223007523T</t>
  </si>
  <si>
    <t>223007523X</t>
  </si>
  <si>
    <t>223007525B</t>
  </si>
  <si>
    <t>223007525T</t>
  </si>
  <si>
    <t>223007525X</t>
  </si>
  <si>
    <t>223007527B</t>
  </si>
  <si>
    <t>223007527T</t>
  </si>
  <si>
    <t>223007527X</t>
  </si>
  <si>
    <t>223007529B</t>
  </si>
  <si>
    <t>223007529T</t>
  </si>
  <si>
    <t>223007529X</t>
  </si>
  <si>
    <t>223007531B</t>
  </si>
  <si>
    <t>223007531T</t>
  </si>
  <si>
    <t>223007531X</t>
  </si>
  <si>
    <t>223007533B</t>
  </si>
  <si>
    <t>223007533T</t>
  </si>
  <si>
    <t>223007533X</t>
  </si>
  <si>
    <t>POINT</t>
  </si>
  <si>
    <t>10100101</t>
  </si>
  <si>
    <t>External Combustion Boilers</t>
  </si>
  <si>
    <t>Electric Generation</t>
  </si>
  <si>
    <t>Pulverized Coal</t>
  </si>
  <si>
    <t>10100102</t>
  </si>
  <si>
    <t>Traveling Grate (Overfeed) Stoker</t>
  </si>
  <si>
    <t>10100201</t>
  </si>
  <si>
    <t>Pulverized Coal: Wet Bottom (Bituminous Coal)</t>
  </si>
  <si>
    <t>10100202</t>
  </si>
  <si>
    <t>Pulverized Coal: Dry Bottom (Bituminous Coal)</t>
  </si>
  <si>
    <t>10100203</t>
  </si>
  <si>
    <t>Cyclone Furnace (Bituminous Coal)</t>
  </si>
  <si>
    <t>10100204</t>
  </si>
  <si>
    <t>Spreader Stoker (Bituminous Coal)</t>
  </si>
  <si>
    <t>10100205</t>
  </si>
  <si>
    <t>Traveling Grate (Overfeed) Stoker (Bituminous Coal)</t>
  </si>
  <si>
    <t>10100211</t>
  </si>
  <si>
    <t>30200103</t>
  </si>
  <si>
    <t>Meal Collector Cyclone</t>
  </si>
  <si>
    <t>30200104</t>
  </si>
  <si>
    <t>Pellet Cooler Cyclone</t>
  </si>
  <si>
    <t>30200107</t>
  </si>
  <si>
    <t>Pellet Collector Cyclone</t>
  </si>
  <si>
    <t>30200111</t>
  </si>
  <si>
    <t>30188805</t>
  </si>
  <si>
    <t>30190001</t>
  </si>
  <si>
    <t>Fuel Fired Equipment</t>
  </si>
  <si>
    <t>Distillate Oil (No. 2): Process Heaters</t>
  </si>
  <si>
    <t>SCC8-from distil htrs</t>
  </si>
  <si>
    <t>30190002</t>
  </si>
  <si>
    <t>Residual Oil: Process Heaters</t>
  </si>
  <si>
    <t>30190003</t>
  </si>
  <si>
    <t>Natural Gas: Process Heaters</t>
  </si>
  <si>
    <t>30190004</t>
  </si>
  <si>
    <t>Process Gas: Process Heaters</t>
  </si>
  <si>
    <t>SCC8-added process htrs</t>
  </si>
  <si>
    <t>30190011</t>
  </si>
  <si>
    <t>30501223</t>
  </si>
  <si>
    <t>Raw Material: Mixing/Weighing</t>
  </si>
  <si>
    <t>30501224</t>
  </si>
  <si>
    <t>Raw Material: Crushing/Charging</t>
  </si>
  <si>
    <t>30501299</t>
  </si>
  <si>
    <t>30501301</t>
  </si>
  <si>
    <t>Frit Manufacture</t>
  </si>
  <si>
    <t>General ** (use 3-05-013-05 or 3-05-013-06)</t>
  </si>
  <si>
    <t>30501302</t>
  </si>
  <si>
    <t>Weighing of raw materials</t>
  </si>
  <si>
    <t>30501303</t>
  </si>
  <si>
    <t>Dry Mixing of raw materials</t>
  </si>
  <si>
    <t>30501304</t>
  </si>
  <si>
    <t>Smelting Furnace Charging</t>
  </si>
  <si>
    <t>30501305</t>
  </si>
  <si>
    <t>Rotary Smelting Furnace</t>
  </si>
  <si>
    <t>30501306</t>
  </si>
  <si>
    <t>Continuous Smelting Furnace</t>
  </si>
  <si>
    <t>30501310</t>
  </si>
  <si>
    <t>Water Spray Quenching to shatter material into small particles</t>
  </si>
  <si>
    <t>30501311</t>
  </si>
  <si>
    <t>Rotary Dryer (usually not used with a continuous furnace)</t>
  </si>
  <si>
    <t>30501315</t>
  </si>
  <si>
    <t>Dry Milling of quenched frit with a ball mill</t>
  </si>
  <si>
    <t>30501316</t>
  </si>
  <si>
    <t>Product Screening</t>
  </si>
  <si>
    <t>30501399</t>
  </si>
  <si>
    <t>30501401</t>
  </si>
  <si>
    <t>Glass Manufacture</t>
  </si>
  <si>
    <t>Furnace/General**</t>
  </si>
  <si>
    <t>30501402</t>
  </si>
  <si>
    <t>Container Glass: Melting Furnace</t>
  </si>
  <si>
    <t>30501403</t>
  </si>
  <si>
    <t>Flat Glass: Melting Furnace</t>
  </si>
  <si>
    <t>30501404</t>
  </si>
  <si>
    <t>Pressed and Blown Glass: Melting Furnace</t>
  </si>
  <si>
    <t>30501405</t>
  </si>
  <si>
    <t>Presintering</t>
  </si>
  <si>
    <t>30501406</t>
  </si>
  <si>
    <t>Container Glass: Forming/Finishing</t>
  </si>
  <si>
    <t>30501407</t>
  </si>
  <si>
    <t>Flat Glass: Forming/Finishing</t>
  </si>
  <si>
    <t>30501408</t>
  </si>
  <si>
    <t>Pressed and Blown Glass: Forming/Finishing</t>
  </si>
  <si>
    <t>30501410</t>
  </si>
  <si>
    <t>Raw Material Handling (All Types of Glass)</t>
  </si>
  <si>
    <t>30501411</t>
  </si>
  <si>
    <t>30501412</t>
  </si>
  <si>
    <t>Hold Tanks **</t>
  </si>
  <si>
    <t>30501413</t>
  </si>
  <si>
    <t>Cullet: Crushing/Grinding</t>
  </si>
  <si>
    <t>30501414</t>
  </si>
  <si>
    <t>Ground Cullet Beading Furnace</t>
  </si>
  <si>
    <t>30501415</t>
  </si>
  <si>
    <t>Glass Etching with Hydrofluoric Acid Solution</t>
  </si>
  <si>
    <t>30501416</t>
  </si>
  <si>
    <t>Glass Manufacturing</t>
  </si>
  <si>
    <t>30501417</t>
  </si>
  <si>
    <t>30501418</t>
  </si>
  <si>
    <t>Pelletizing</t>
  </si>
  <si>
    <t>30501420</t>
  </si>
  <si>
    <t>Mirror Plating: General</t>
  </si>
  <si>
    <t>30501421</t>
  </si>
  <si>
    <t>Demineralizer: General</t>
  </si>
  <si>
    <t>30501499</t>
  </si>
  <si>
    <t>30501501</t>
  </si>
  <si>
    <t>Gypsum Manufacture</t>
  </si>
  <si>
    <t>Rotary Ore Dryer</t>
  </si>
  <si>
    <t>30501502</t>
  </si>
  <si>
    <t>Primary Grinder/Roller Mills</t>
  </si>
  <si>
    <t>30501503</t>
  </si>
  <si>
    <t>30501504</t>
  </si>
  <si>
    <t>30501505</t>
  </si>
  <si>
    <t>Primary Crushing: Gypsum Ore</t>
  </si>
  <si>
    <t>30501506</t>
  </si>
  <si>
    <t>Secondary Crushing: Gypsum Ore</t>
  </si>
  <si>
    <t>30501507</t>
  </si>
  <si>
    <t>Screening: Gypsum Ore</t>
  </si>
  <si>
    <t>30501508</t>
  </si>
  <si>
    <t>Stockpile: Gypsum Ore</t>
  </si>
  <si>
    <t>30501509</t>
  </si>
  <si>
    <t>Storage Bins: Gypsum Ore</t>
  </si>
  <si>
    <t>30501510</t>
  </si>
  <si>
    <t>Storage Bins: Landplaster</t>
  </si>
  <si>
    <t>30501511</t>
  </si>
  <si>
    <t>Continuous Kettle: Calciner</t>
  </si>
  <si>
    <t>30501512</t>
  </si>
  <si>
    <t>Flash Calciner</t>
  </si>
  <si>
    <t>30501513</t>
  </si>
  <si>
    <t>Impact Mill</t>
  </si>
  <si>
    <t>30501514</t>
  </si>
  <si>
    <t>Storage Bins: Stucco</t>
  </si>
  <si>
    <t>30501515</t>
  </si>
  <si>
    <t>Tube/Ball Mills</t>
  </si>
  <si>
    <t>30501516</t>
  </si>
  <si>
    <t>Mixers</t>
  </si>
  <si>
    <t>30501517</t>
  </si>
  <si>
    <t>30501518</t>
  </si>
  <si>
    <t>Mixers/Conveyors</t>
  </si>
  <si>
    <t>30501519</t>
  </si>
  <si>
    <t>Forming Line</t>
  </si>
  <si>
    <t>30501520</t>
  </si>
  <si>
    <t>Drying Kiln</t>
  </si>
  <si>
    <t>30501521</t>
  </si>
  <si>
    <t>End Sawing (8 Ft.)</t>
  </si>
  <si>
    <t>30501522</t>
  </si>
  <si>
    <t>End Sawing (12 Ft.)</t>
  </si>
  <si>
    <t>30501599</t>
  </si>
  <si>
    <t>30501601</t>
  </si>
  <si>
    <t>Lime Manufacture</t>
  </si>
  <si>
    <t>30501602</t>
  </si>
  <si>
    <t>Secondary Crushing/Screening</t>
  </si>
  <si>
    <t>30501603</t>
  </si>
  <si>
    <t>Calcining: Vertical Kiln</t>
  </si>
  <si>
    <t>30501604</t>
  </si>
  <si>
    <t>30200503</t>
  </si>
  <si>
    <t>Cleaning</t>
  </si>
  <si>
    <t>30200504</t>
  </si>
  <si>
    <t>30200505</t>
  </si>
  <si>
    <t>Unloading (Receiving)</t>
  </si>
  <si>
    <t>30200506</t>
  </si>
  <si>
    <t>Loading (Shipping)</t>
  </si>
  <si>
    <t>30200507</t>
  </si>
  <si>
    <t>Removal from Bins (Tunnel Belt)</t>
  </si>
  <si>
    <t>30200508</t>
  </si>
  <si>
    <t>Elevator Legs (Headhouse)</t>
  </si>
  <si>
    <t>30200509</t>
  </si>
  <si>
    <t>Tripper (Gallery Belt)</t>
  </si>
  <si>
    <t>30200510</t>
  </si>
  <si>
    <t>30200511</t>
  </si>
  <si>
    <t>30200512</t>
  </si>
  <si>
    <t>Country Elevators: General</t>
  </si>
  <si>
    <t>30200513</t>
  </si>
  <si>
    <t>Fumigation Tanks</t>
  </si>
  <si>
    <t>30200514</t>
  </si>
  <si>
    <t>30200515</t>
  </si>
  <si>
    <t>30200516</t>
  </si>
  <si>
    <t>30200517</t>
  </si>
  <si>
    <t>Turning</t>
  </si>
  <si>
    <t>30200518</t>
  </si>
  <si>
    <t>30200519</t>
  </si>
  <si>
    <t>Tripper (Gallery)</t>
  </si>
  <si>
    <t>30200520</t>
  </si>
  <si>
    <t>Batch Dryer</t>
  </si>
  <si>
    <t>30200521</t>
  </si>
  <si>
    <t>Cross-flow Dryer</t>
  </si>
  <si>
    <t>30200522</t>
  </si>
  <si>
    <t>Counter-flow Dryer</t>
  </si>
  <si>
    <t>30200523</t>
  </si>
  <si>
    <t>30200524</t>
  </si>
  <si>
    <t>30200525</t>
  </si>
  <si>
    <t>30200526</t>
  </si>
  <si>
    <t>30200527</t>
  </si>
  <si>
    <t>Grain Drying - Column Dryer</t>
  </si>
  <si>
    <t>30200528</t>
  </si>
  <si>
    <t>Grain Drying - Rack Dryer</t>
  </si>
  <si>
    <t>30200530</t>
  </si>
  <si>
    <t>Headhouse &amp; Internal Handling (legs, belts, distributors, scale, etc.)</t>
  </si>
  <si>
    <t>30200531</t>
  </si>
  <si>
    <t>30200532</t>
  </si>
  <si>
    <t>Fugitive Emissions: Shipping/Receiving</t>
  </si>
  <si>
    <t>10200117</t>
  </si>
  <si>
    <t>Fluidized Bed Boiler Burning Anthracite-Culm Fuel</t>
  </si>
  <si>
    <t>10200201</t>
  </si>
  <si>
    <t>10200202</t>
  </si>
  <si>
    <t>Pulverized Coal: Dry Bottom</t>
  </si>
  <si>
    <t>10200203</t>
  </si>
  <si>
    <t>10200204</t>
  </si>
  <si>
    <t>10200205</t>
  </si>
  <si>
    <t>Overfeed Stoker</t>
  </si>
  <si>
    <t>10200206</t>
  </si>
  <si>
    <t>Underfeed Stoker</t>
  </si>
  <si>
    <t>10200210</t>
  </si>
  <si>
    <t>Overfeed Stoker **</t>
  </si>
  <si>
    <t>10200212</t>
  </si>
  <si>
    <t>Pulverized Coal: Dry Bottom (Tangential)</t>
  </si>
  <si>
    <t>10200213</t>
  </si>
  <si>
    <t>Wet Slurry</t>
  </si>
  <si>
    <t>10200217</t>
  </si>
  <si>
    <t>10200218</t>
  </si>
  <si>
    <t>10200219</t>
  </si>
  <si>
    <t>Cogeneration (Bituminous Coal)</t>
  </si>
  <si>
    <t>SCC8 - added Bituminous</t>
  </si>
  <si>
    <t>10200221</t>
  </si>
  <si>
    <t>10200222</t>
  </si>
  <si>
    <t>10200223</t>
  </si>
  <si>
    <t>10200224</t>
  </si>
  <si>
    <t>10200225</t>
  </si>
  <si>
    <t>10200226</t>
  </si>
  <si>
    <t>10200229</t>
  </si>
  <si>
    <t>Cogeneration (Subbituminous Coal)</t>
  </si>
  <si>
    <t>10200300</t>
  </si>
  <si>
    <t>10200301</t>
  </si>
  <si>
    <t>10200302</t>
  </si>
  <si>
    <t>10200303</t>
  </si>
  <si>
    <t>10200304</t>
  </si>
  <si>
    <t>10200306</t>
  </si>
  <si>
    <t>10200307</t>
  </si>
  <si>
    <t>Cogeneration</t>
  </si>
  <si>
    <t>10200401</t>
  </si>
  <si>
    <t>Grade 6 Oil</t>
  </si>
  <si>
    <t>10200402</t>
  </si>
  <si>
    <t>10-100 Million Btu/hr **</t>
  </si>
  <si>
    <t>Fabricated Metal Products (SIC 34): Conveyerized Degreasing</t>
  </si>
  <si>
    <t>2415225000</t>
  </si>
  <si>
    <t>Industrial Machinery and Equipment (SIC 35): Conveyerized Degreasing</t>
  </si>
  <si>
    <t>2415230000</t>
  </si>
  <si>
    <t>Electronic and Other Elec. (SIC 36): Conveyerized Degreasing</t>
  </si>
  <si>
    <t>Secondary Metal Industries (SIC 33): Conveyerized Degreasing</t>
  </si>
  <si>
    <t>2415220000</t>
  </si>
  <si>
    <t>Electronic and Other Elec. (SIC 36): Cold Cleaning</t>
  </si>
  <si>
    <t>2415335000</t>
  </si>
  <si>
    <t>Transportation Equipment (SIC 37): Cold Cleaning</t>
  </si>
  <si>
    <t>2415340000</t>
  </si>
  <si>
    <t>Instruments and Related Products (SIC 38): Cold Cleaning</t>
  </si>
  <si>
    <t>2415345000</t>
  </si>
  <si>
    <t>Miscellaneous Manufacturing (SIC 39): Cold Cleaning</t>
  </si>
  <si>
    <t>2415350000</t>
  </si>
  <si>
    <t>Transportation Maintenance Facilities (SIC 40-45): Cold Cleaning</t>
  </si>
  <si>
    <t>2415355000</t>
  </si>
  <si>
    <t>Automotive Dealers (SIC 55): Cold Cleaning</t>
  </si>
  <si>
    <t>2415360000</t>
  </si>
  <si>
    <t>Auto Repair Services (SIC 75): Cold Cleaning</t>
  </si>
  <si>
    <t>2415365000</t>
  </si>
  <si>
    <t>Miscellaneous Repair Services (SIC 76): Cold Cleaning</t>
  </si>
  <si>
    <t>2420000000</t>
  </si>
  <si>
    <t>Dry Cleaning</t>
  </si>
  <si>
    <t>2420000055</t>
  </si>
  <si>
    <t>Perchloroethylene</t>
  </si>
  <si>
    <t>2420000370</t>
  </si>
  <si>
    <t>Special Naphthas</t>
  </si>
  <si>
    <t>2420000999</t>
  </si>
  <si>
    <t>2420010000</t>
  </si>
  <si>
    <t>Commercial/Industrial Cleaners</t>
  </si>
  <si>
    <t>2420010055</t>
  </si>
  <si>
    <t>2420010370</t>
  </si>
  <si>
    <t>2420010999</t>
  </si>
  <si>
    <t>2420020000</t>
  </si>
  <si>
    <t>Coin-operated Cleaners</t>
  </si>
  <si>
    <t>2420020055</t>
  </si>
  <si>
    <t>2425000000</t>
  </si>
  <si>
    <t>Graphic Arts</t>
  </si>
  <si>
    <t>2425010000</t>
  </si>
  <si>
    <t>Lithography</t>
  </si>
  <si>
    <t>2425020000</t>
  </si>
  <si>
    <t>Letterpress</t>
  </si>
  <si>
    <t>2425030000</t>
  </si>
  <si>
    <t>Rotogravure</t>
  </si>
  <si>
    <t>2425040000</t>
  </si>
  <si>
    <t>Flexography</t>
  </si>
  <si>
    <t>2430000000</t>
  </si>
  <si>
    <t>Rubber/Plastics</t>
  </si>
  <si>
    <t>2440000000</t>
  </si>
  <si>
    <t>Miscellaneous Industrial</t>
  </si>
  <si>
    <t>2440020000</t>
  </si>
  <si>
    <t>Adhesive (Industrial) Application</t>
  </si>
  <si>
    <t>2460000000</t>
  </si>
  <si>
    <t>Miscellaneous Non-industrial: Consumer and Commercial</t>
  </si>
  <si>
    <t>SCC6 - chg All Classes to C&amp;Comm</t>
  </si>
  <si>
    <t>2460100000</t>
  </si>
  <si>
    <t>All Personal Care Products</t>
  </si>
  <si>
    <t>2460110000</t>
  </si>
  <si>
    <t>Personal Care Products: Hair Care Products</t>
  </si>
  <si>
    <t>2460120000</t>
  </si>
  <si>
    <t>Personal Care Products: Deodorants and Antiperspirants</t>
  </si>
  <si>
    <t>2460130000</t>
  </si>
  <si>
    <t>Personal Care Products: Fragrance Products</t>
  </si>
  <si>
    <t>2460140000</t>
  </si>
  <si>
    <t>Personal Care Products: Powders</t>
  </si>
  <si>
    <t>2460150000</t>
  </si>
  <si>
    <t>Personal Care Products: Nail Care Products</t>
  </si>
  <si>
    <t>2460160000</t>
  </si>
  <si>
    <t>Personal Care Products: Facial and Body Treatments</t>
  </si>
  <si>
    <t>2460170000</t>
  </si>
  <si>
    <t>Personal Care Products: Oral Care Products</t>
  </si>
  <si>
    <t>2460180000</t>
  </si>
  <si>
    <t>Personal Care Products: Health Use Products (External Only)</t>
  </si>
  <si>
    <t>2460190000</t>
  </si>
  <si>
    <t>Personal Care Products: Miscellaneous Personal Care Products</t>
  </si>
  <si>
    <t>2460200000</t>
  </si>
  <si>
    <t>All Household Products</t>
  </si>
  <si>
    <t>2460210000</t>
  </si>
  <si>
    <t>Household Products: Hard Surface Cleaners</t>
  </si>
  <si>
    <t>2460220000</t>
  </si>
  <si>
    <t>Distillate Oil (Diesel)</t>
  </si>
  <si>
    <t>Turbine</t>
  </si>
  <si>
    <t>20100102</t>
  </si>
  <si>
    <t>Reciprocating</t>
  </si>
  <si>
    <t>20100105</t>
  </si>
  <si>
    <t>Reciprocating: Crankcase Blowby</t>
  </si>
  <si>
    <t>20100106</t>
  </si>
  <si>
    <t>Reciprocating: Evaporative Losses (Fuel Storage and Delivery System)</t>
  </si>
  <si>
    <t>20100107</t>
  </si>
  <si>
    <t>Reciprocating: Exhaust</t>
  </si>
  <si>
    <t>20100108</t>
  </si>
  <si>
    <t>Dry Corn Milling: Mixing Tank</t>
  </si>
  <si>
    <t>30200758</t>
  </si>
  <si>
    <t>Dry Corn Milling: Extruder</t>
  </si>
  <si>
    <t>30200759</t>
  </si>
  <si>
    <t>Dry Corn Milling: Kettle Cooker</t>
  </si>
  <si>
    <t>30200760</t>
  </si>
  <si>
    <t>Oat: General</t>
  </si>
  <si>
    <t>30200761</t>
  </si>
  <si>
    <t>Steeping: Grain Conditioning in Tanks Containing Dilute Sulfurous Acid</t>
  </si>
  <si>
    <t>30200762</t>
  </si>
  <si>
    <t>Evaporators: Concentrate Steepwater to 30-55 % Solids by Evaporation</t>
  </si>
  <si>
    <t>30200763</t>
  </si>
  <si>
    <t>Gluten Feed Drying: Direct-fired Dryer - Produces Corn Gluten Feed</t>
  </si>
  <si>
    <t>30200764</t>
  </si>
  <si>
    <t>Gluten Feed Drying: Indirect-fired Dryer - Produces Corn Gluten Feed</t>
  </si>
  <si>
    <t>30200765</t>
  </si>
  <si>
    <t>Degerminating Mills: Separates Germ from Starch and Gluten</t>
  </si>
  <si>
    <t>30200766</t>
  </si>
  <si>
    <t>Germ Drying: Drying Germ from Degerminating Mills</t>
  </si>
  <si>
    <t>30200767</t>
  </si>
  <si>
    <t>Fiber Drying: Drying Corn Hulls after Separation from Starch &amp; Gluten</t>
  </si>
  <si>
    <t>30200768</t>
  </si>
  <si>
    <t>Gluten Drying: Direct-fired Dryer - Produces Corn Gluten Meal</t>
  </si>
  <si>
    <t>30200769</t>
  </si>
  <si>
    <t>Gluten Drying: Indirect-fired Dryer - Produces Corn Gluten Meal</t>
  </si>
  <si>
    <t>30200770</t>
  </si>
  <si>
    <t>Dextrose Drying</t>
  </si>
  <si>
    <t>30200771</t>
  </si>
  <si>
    <t>Rice: Grain Receiving</t>
  </si>
  <si>
    <t>30200772</t>
  </si>
  <si>
    <t>Rice: Precleaning/Handling</t>
  </si>
  <si>
    <t>30200773</t>
  </si>
  <si>
    <t>Rice: Drying</t>
  </si>
  <si>
    <t>30200774</t>
  </si>
  <si>
    <t>Rice: Cleaning/Millhouse</t>
  </si>
  <si>
    <t>30200775</t>
  </si>
  <si>
    <t>Rice: Paddy Cleaning</t>
  </si>
  <si>
    <t>30200776</t>
  </si>
  <si>
    <t>Rice: Mill House</t>
  </si>
  <si>
    <t>30200777</t>
  </si>
  <si>
    <t>Rice: Aspirator</t>
  </si>
  <si>
    <t>30200778</t>
  </si>
  <si>
    <t>30200781</t>
  </si>
  <si>
    <t>Soybean: Grain Receiving</t>
  </si>
  <si>
    <t>30200782</t>
  </si>
  <si>
    <t>Soybean: Grain Handling</t>
  </si>
  <si>
    <t>30200783</t>
  </si>
  <si>
    <t>Soybean: Grain Cleaning</t>
  </si>
  <si>
    <t>30200784</t>
  </si>
  <si>
    <t>Soybean: Drying</t>
  </si>
  <si>
    <t>30200785</t>
  </si>
  <si>
    <t>Soybean: Cracking and Dehulling</t>
  </si>
  <si>
    <t>30200786</t>
  </si>
  <si>
    <t>Soybean: Hull Grinding</t>
  </si>
  <si>
    <t>30200787</t>
  </si>
  <si>
    <t>Soybean: Bean Conditioning</t>
  </si>
  <si>
    <t>30200788</t>
  </si>
  <si>
    <t>Soybean: Flaking</t>
  </si>
  <si>
    <t>30200789</t>
  </si>
  <si>
    <t>30503299</t>
  </si>
  <si>
    <t>30503301</t>
  </si>
  <si>
    <t>Vermiculite</t>
  </si>
  <si>
    <t>30503312</t>
  </si>
  <si>
    <t>Screening of Crude Vermiculite Ore</t>
  </si>
  <si>
    <t>30503319</t>
  </si>
  <si>
    <t>Blending of Vermiculite Ore</t>
  </si>
  <si>
    <t>30503321</t>
  </si>
  <si>
    <t>Vermiculite Concentrate Drying: Rotary Dryer, Gas-fired</t>
  </si>
  <si>
    <t>30503322</t>
  </si>
  <si>
    <t>Vermiculite Concentrate Drying: Rotary Dryer, Oil-fired</t>
  </si>
  <si>
    <t>30503326</t>
  </si>
  <si>
    <t>Vermiculite Concentrate Drying: Fluidized Bed Dryer, Gas-fired</t>
  </si>
  <si>
    <t>30503327</t>
  </si>
  <si>
    <t>Vermiculite Concentrate Drying: Fluidized Bed Dryer, Oil-fired</t>
  </si>
  <si>
    <t>30503331</t>
  </si>
  <si>
    <t>Crushing of Dried Vermiculite Concentrate</t>
  </si>
  <si>
    <t>30503336</t>
  </si>
  <si>
    <t>Screening: Size Classification of Crushed Vermiculite Concentrate</t>
  </si>
  <si>
    <t>30503341</t>
  </si>
  <si>
    <t>Conveying of Vermiculite Concentrate to Storage</t>
  </si>
  <si>
    <t>30503351</t>
  </si>
  <si>
    <t>Exfoliation of Vermiculite Concentrate: Gas-fired Vertical Furnace</t>
  </si>
  <si>
    <t>30503352</t>
  </si>
  <si>
    <t>Exfoliation of Vermiculite Concentrate: Oil-fired Vertical Furnace</t>
  </si>
  <si>
    <t>30503361</t>
  </si>
  <si>
    <t>Product Grinding: Grinding of Exfoliated Vermiculite</t>
  </si>
  <si>
    <t>30503366</t>
  </si>
  <si>
    <t>Product Classifying: Air Classification of Exfoliated Vermiculite</t>
  </si>
  <si>
    <t>30503401</t>
  </si>
  <si>
    <t>Feldspar</t>
  </si>
  <si>
    <t>30503402</t>
  </si>
  <si>
    <t>30503501</t>
  </si>
  <si>
    <t>Abrasive Grain Processing</t>
  </si>
  <si>
    <t>30503502</t>
  </si>
  <si>
    <t>30503503</t>
  </si>
  <si>
    <t>Final Crushing</t>
  </si>
  <si>
    <t>30503504</t>
  </si>
  <si>
    <t>Crushed Grain Screening</t>
  </si>
  <si>
    <t>30503505</t>
  </si>
  <si>
    <t>Washing/Drying</t>
  </si>
  <si>
    <t>30503506</t>
  </si>
  <si>
    <t>Final Screening</t>
  </si>
  <si>
    <t>30503507</t>
  </si>
  <si>
    <t>Air Classification</t>
  </si>
  <si>
    <t>30503601</t>
  </si>
  <si>
    <t>Bonded Abrasives Manufacturing</t>
  </si>
  <si>
    <t>30503602</t>
  </si>
  <si>
    <t>Molding</t>
  </si>
  <si>
    <t>30503603</t>
  </si>
  <si>
    <t>Steam Autoclaving</t>
  </si>
  <si>
    <t>30503604</t>
  </si>
  <si>
    <t>30503605</t>
  </si>
  <si>
    <t>30503832</t>
  </si>
  <si>
    <t>Beneficiation via Flotation</t>
  </si>
  <si>
    <t>30503833</t>
  </si>
  <si>
    <t>Fine Grinding (Wet Mode)</t>
  </si>
  <si>
    <t>30503834</t>
  </si>
  <si>
    <t>Solids Concentrator (Wet Mode)</t>
  </si>
  <si>
    <t>30503835</t>
  </si>
  <si>
    <t>Flash Dryer</t>
  </si>
  <si>
    <t>30503901</t>
  </si>
  <si>
    <t>Pyrrhotite</t>
  </si>
  <si>
    <t>30503902</t>
  </si>
  <si>
    <t>30504001</t>
  </si>
  <si>
    <t>Mining and Quarrying of Nonmetallic Minerals</t>
  </si>
  <si>
    <t>Classification (Dry Mode)</t>
  </si>
  <si>
    <t>30503813</t>
  </si>
  <si>
    <t>30503814</t>
  </si>
  <si>
    <t>Product Packaging and Bulk Loading</t>
  </si>
  <si>
    <t>30503831</t>
  </si>
  <si>
    <t>Coarse Grinding (Wet Mode)</t>
  </si>
  <si>
    <t>Brewers Yeast Disposal</t>
  </si>
  <si>
    <t>30200941</t>
  </si>
  <si>
    <t>Yeast Propagation</t>
  </si>
  <si>
    <t>30200951</t>
  </si>
  <si>
    <t>Can Filling Line</t>
  </si>
  <si>
    <t>30200952</t>
  </si>
  <si>
    <t>Sterilized Can Filling Line</t>
  </si>
  <si>
    <t>30200953</t>
  </si>
  <si>
    <t>Bottle Filling Line</t>
  </si>
  <si>
    <t>30200954</t>
  </si>
  <si>
    <t>Sterilized Bottle Filling Line</t>
  </si>
  <si>
    <t>30200955</t>
  </si>
  <si>
    <t>Keg Filling Line</t>
  </si>
  <si>
    <t>30200960</t>
  </si>
  <si>
    <t>Bottle Soaker and Cleaner</t>
  </si>
  <si>
    <t>30200961</t>
  </si>
  <si>
    <t>Bottle Crusher</t>
  </si>
  <si>
    <t>30200962</t>
  </si>
  <si>
    <t>Can Crusher with Pneumatic Conveyor</t>
  </si>
  <si>
    <t>30200963</t>
  </si>
  <si>
    <t>Industrial Fork Lift: Gasoline Engine (2-stroke)</t>
  </si>
  <si>
    <t>26500320</t>
  </si>
  <si>
    <t>Off-highway 4-stroke Gasoline Engines</t>
  </si>
  <si>
    <t>Industrial Fork Lift: Gasoline Engine (4-stroke)</t>
  </si>
  <si>
    <t>27000320</t>
  </si>
  <si>
    <t>Off-highway Diesel Engines</t>
  </si>
  <si>
    <t>Industrial Fork Lift: Diesel</t>
  </si>
  <si>
    <t>27300320</t>
  </si>
  <si>
    <t>Off-highway LPG-fueled Engines</t>
  </si>
  <si>
    <t>Industrial Fork Lift: Liquified Petroleum Gas (LPG)</t>
  </si>
  <si>
    <t>27501001</t>
  </si>
  <si>
    <t>Fixed Wing Aircraft L &amp; TO Exhaust</t>
  </si>
  <si>
    <t>Military</t>
  </si>
  <si>
    <t>Piston Engine: Aviation Gas</t>
  </si>
  <si>
    <t>27501014</t>
  </si>
  <si>
    <t>Jet Engine: JP-4</t>
  </si>
  <si>
    <t>27501015</t>
  </si>
  <si>
    <t>Jet Engine: JP-5</t>
  </si>
  <si>
    <t>27502001</t>
  </si>
  <si>
    <t>Commercial</t>
  </si>
  <si>
    <t>27502011</t>
  </si>
  <si>
    <t>Jet Engine: Jet A</t>
  </si>
  <si>
    <t>27505001</t>
  </si>
  <si>
    <t>Civil</t>
  </si>
  <si>
    <t>27505011</t>
  </si>
  <si>
    <t>27601001</t>
  </si>
  <si>
    <t>Rotary Wing Aircraft L &amp; TO Exhaust</t>
  </si>
  <si>
    <t>27601014</t>
  </si>
  <si>
    <t>27601015</t>
  </si>
  <si>
    <t>27602001</t>
  </si>
  <si>
    <t>27602011</t>
  </si>
  <si>
    <t>27605001</t>
  </si>
  <si>
    <t>27605011</t>
  </si>
  <si>
    <t>28000211</t>
  </si>
  <si>
    <t>Diesel Marine Vessels</t>
  </si>
  <si>
    <t>Crew Boats: Main Engine Exhaust: Idling</t>
  </si>
  <si>
    <t>28000212</t>
  </si>
  <si>
    <t>Crew Boats: Main Engine Exhaust: Maneuvering</t>
  </si>
  <si>
    <t>28000213</t>
  </si>
  <si>
    <t>Crew Boats: Auxiliary Generator Exhaust: Hotelling</t>
  </si>
  <si>
    <t>28000216</t>
  </si>
  <si>
    <t>Supply Boats: Main Engine Exhaust: Idling</t>
  </si>
  <si>
    <t>28000217</t>
  </si>
  <si>
    <t>Supply Boats: Main Engine Exhaust: Maneuvering</t>
  </si>
  <si>
    <t>28000218</t>
  </si>
  <si>
    <t>Supply Boats: Auxiliary Generator Exhaust: Hotelling</t>
  </si>
  <si>
    <t>28888801</t>
  </si>
  <si>
    <t>Fugitive Emissions</t>
  </si>
  <si>
    <t>Specify in Comments</t>
  </si>
  <si>
    <t>28888802</t>
  </si>
  <si>
    <t>28888803</t>
  </si>
  <si>
    <t>30100101</t>
  </si>
  <si>
    <t>Chemical Manufacturing</t>
  </si>
  <si>
    <t>Adipic Acid</t>
  </si>
  <si>
    <t>30100102</t>
  </si>
  <si>
    <t>Raw Material Storage</t>
  </si>
  <si>
    <t>30100103</t>
  </si>
  <si>
    <t>Cyclohexane Oxidation</t>
  </si>
  <si>
    <t>30100104</t>
  </si>
  <si>
    <t>Nitric Acid Reaction</t>
  </si>
  <si>
    <t>30100105</t>
  </si>
  <si>
    <t>Adipic Acid Refining</t>
  </si>
  <si>
    <t>30100106</t>
  </si>
  <si>
    <t>Drying, Loading, and Storage</t>
  </si>
  <si>
    <t>30100107</t>
  </si>
  <si>
    <t>Absorber</t>
  </si>
  <si>
    <t>30100108</t>
  </si>
  <si>
    <t>Dryer</t>
  </si>
  <si>
    <t>30100109</t>
  </si>
  <si>
    <t>Cooler</t>
  </si>
  <si>
    <t>30100110</t>
  </si>
  <si>
    <t>Loading And Storage</t>
  </si>
  <si>
    <t>30100180</t>
  </si>
  <si>
    <t>Fugitive Emissions: General</t>
  </si>
  <si>
    <t>30100199</t>
  </si>
  <si>
    <t>30100305</t>
  </si>
  <si>
    <t>Ammonia Production</t>
  </si>
  <si>
    <t>Feedstock Desulfurization</t>
  </si>
  <si>
    <t>30100306</t>
  </si>
  <si>
    <t>Primary Reformer: Natural Gas Fired</t>
  </si>
  <si>
    <t>30100307</t>
  </si>
  <si>
    <t>Primary Reformer: Oil Fired</t>
  </si>
  <si>
    <t>30100308</t>
  </si>
  <si>
    <t>Carbon Dioxide Regenerator</t>
  </si>
  <si>
    <t>30100309</t>
  </si>
  <si>
    <t>Condensate Stripper</t>
  </si>
  <si>
    <t>30100310</t>
  </si>
  <si>
    <t>Storage and Loading Tanks</t>
  </si>
  <si>
    <t>30100399</t>
  </si>
  <si>
    <t>30100501</t>
  </si>
  <si>
    <t>Carbon Black Production</t>
  </si>
  <si>
    <t>Channel Process</t>
  </si>
  <si>
    <t>30100502</t>
  </si>
  <si>
    <t>Thermal Process</t>
  </si>
  <si>
    <t>30100503</t>
  </si>
  <si>
    <t>Gas Furnace Process: Main Process Vent</t>
  </si>
  <si>
    <t>30100504</t>
  </si>
  <si>
    <t>Oil Furnace Process: Main Process Vent</t>
  </si>
  <si>
    <t>30100506</t>
  </si>
  <si>
    <t>Transport Air Vent</t>
  </si>
  <si>
    <t>30100507</t>
  </si>
  <si>
    <t>Pellet Dryer</t>
  </si>
  <si>
    <t>30100508</t>
  </si>
  <si>
    <t>Bagging/Loading</t>
  </si>
  <si>
    <t>30100509</t>
  </si>
  <si>
    <t>Furnace Process: Fugitive Emissions</t>
  </si>
  <si>
    <t>30100510</t>
  </si>
  <si>
    <t>Main Process Vent with CO Boiler and Incinerator</t>
  </si>
  <si>
    <t>30100599</t>
  </si>
  <si>
    <t>30100601</t>
  </si>
  <si>
    <t>Charcoal Manufacturing</t>
  </si>
  <si>
    <t>30100603</t>
  </si>
  <si>
    <t>Batch Kiln</t>
  </si>
  <si>
    <t>30100604</t>
  </si>
  <si>
    <t>Continuous Kiln</t>
  </si>
  <si>
    <t>30100605</t>
  </si>
  <si>
    <t>Briquetting</t>
  </si>
  <si>
    <t>30100606</t>
  </si>
  <si>
    <t>Raw Material Handling</t>
  </si>
  <si>
    <t>30100607</t>
  </si>
  <si>
    <t>30100608</t>
  </si>
  <si>
    <t>Handling and Storage</t>
  </si>
  <si>
    <t>30100699</t>
  </si>
  <si>
    <t>30100701</t>
  </si>
  <si>
    <t>Chlorine</t>
  </si>
  <si>
    <t>Carbon Reactivation</t>
  </si>
  <si>
    <t>30100702</t>
  </si>
  <si>
    <t>n-Butyl Alcohol</t>
  </si>
  <si>
    <t>2510000070</t>
  </si>
  <si>
    <t>Isobutyl Alcohol</t>
  </si>
  <si>
    <t>2510000100</t>
  </si>
  <si>
    <t>Carbon Reactivation/Afterburner</t>
  </si>
  <si>
    <t>30100707</t>
  </si>
  <si>
    <t>Carbon Reactivation/Multiple Hearth Furnace</t>
  </si>
  <si>
    <t>30100708</t>
  </si>
  <si>
    <t>Carbon Reactivation/Indirect Furnace</t>
  </si>
  <si>
    <t>30100709</t>
  </si>
  <si>
    <t>Carbon Reactivation/Product Handling (Mesh, Prss)</t>
  </si>
  <si>
    <t>30100799</t>
  </si>
  <si>
    <t>Other Not Classified **</t>
  </si>
  <si>
    <t>30100801</t>
  </si>
  <si>
    <t>Chloro-alkali Production</t>
  </si>
  <si>
    <t>Liquefaction (Diaphragm Cell Process)</t>
  </si>
  <si>
    <t>30100802</t>
  </si>
  <si>
    <t>Liquefaction (Mercury Cell Process)</t>
  </si>
  <si>
    <t>30100803</t>
  </si>
  <si>
    <t>Chlorine Loading: Tank Car Vent</t>
  </si>
  <si>
    <t>30100804</t>
  </si>
  <si>
    <t>Pulp Dryer : Oil-fired</t>
  </si>
  <si>
    <t>30201608</t>
  </si>
  <si>
    <t>Pulp Dryer : Natural Gas-fired</t>
  </si>
  <si>
    <t>30201612</t>
  </si>
  <si>
    <t>Dried Pulp Pelletizer</t>
  </si>
  <si>
    <t>30201616</t>
  </si>
  <si>
    <t>Dried Pulp Pellet Cooler</t>
  </si>
  <si>
    <t>30201621</t>
  </si>
  <si>
    <t>First Carbonation Tank</t>
  </si>
  <si>
    <t>30201622</t>
  </si>
  <si>
    <t>Second Carbonation Tank</t>
  </si>
  <si>
    <t>30201631</t>
  </si>
  <si>
    <t>Sulfur Stove Contacting Tower</t>
  </si>
  <si>
    <t>30201641</t>
  </si>
  <si>
    <t>First Effect Evaporator Vent</t>
  </si>
  <si>
    <t>30201651</t>
  </si>
  <si>
    <t>30201655</t>
  </si>
  <si>
    <t>30201658</t>
  </si>
  <si>
    <t>30201661</t>
  </si>
  <si>
    <t>Sugar Conveying and Sacking</t>
  </si>
  <si>
    <t>30201682</t>
  </si>
  <si>
    <t>Lime Crusher</t>
  </si>
  <si>
    <t>30201684</t>
  </si>
  <si>
    <t>Lime Kiln : Coal-fired</t>
  </si>
  <si>
    <t>30201686</t>
  </si>
  <si>
    <t>Lime Kiln : Natural Gas-fired</t>
  </si>
  <si>
    <t>30201688</t>
  </si>
  <si>
    <t>Lime Slaker</t>
  </si>
  <si>
    <t>30201699</t>
  </si>
  <si>
    <t>30201701</t>
  </si>
  <si>
    <t>Peanut Processing</t>
  </si>
  <si>
    <t>Loading/Unloading</t>
  </si>
  <si>
    <t>30201702</t>
  </si>
  <si>
    <t>30201703</t>
  </si>
  <si>
    <t>Shelling</t>
  </si>
  <si>
    <t>30201704</t>
  </si>
  <si>
    <t>30201705</t>
  </si>
  <si>
    <t>30201711</t>
  </si>
  <si>
    <t>Unloading of Almonds to Receiving Pit</t>
  </si>
  <si>
    <t>30201712</t>
  </si>
  <si>
    <t>Precleaning of Orchard Debris from Almonds</t>
  </si>
  <si>
    <t>30510005</t>
  </si>
  <si>
    <t>30510006</t>
  </si>
  <si>
    <t>30510007</t>
  </si>
  <si>
    <t>30510101</t>
  </si>
  <si>
    <t>Bulk Materials Conveyors</t>
  </si>
  <si>
    <t>30510102</t>
  </si>
  <si>
    <t>30510103</t>
  </si>
  <si>
    <t>30510104</t>
  </si>
  <si>
    <t>30510105</t>
  </si>
  <si>
    <t>30510106</t>
  </si>
  <si>
    <t>30510107</t>
  </si>
  <si>
    <t>Scrap Metal</t>
  </si>
  <si>
    <t>30510108</t>
  </si>
  <si>
    <t>Sulfur</t>
  </si>
  <si>
    <t>30510196</t>
  </si>
  <si>
    <t>Chemical: Specify in Comments</t>
  </si>
  <si>
    <t>30510197</t>
  </si>
  <si>
    <t>Fertilizer: Specify in Comments</t>
  </si>
  <si>
    <t>30510198</t>
  </si>
  <si>
    <t>Mineral: Specify in Comments</t>
  </si>
  <si>
    <t>30510199</t>
  </si>
  <si>
    <t>30510201</t>
  </si>
  <si>
    <t>Bulk Materials Storage Bins</t>
  </si>
  <si>
    <t>30510202</t>
  </si>
  <si>
    <t>30510203</t>
  </si>
  <si>
    <t>30510204</t>
  </si>
  <si>
    <t>30510205</t>
  </si>
  <si>
    <t>30510206</t>
  </si>
  <si>
    <t>30510207</t>
  </si>
  <si>
    <t>30510208</t>
  </si>
  <si>
    <t>30510209</t>
  </si>
  <si>
    <t>30510296</t>
  </si>
  <si>
    <t>30510297</t>
  </si>
  <si>
    <t>30510298</t>
  </si>
  <si>
    <t>30510299</t>
  </si>
  <si>
    <t>30510301</t>
  </si>
  <si>
    <t>Bulk Materials Open Stockpiles</t>
  </si>
  <si>
    <t>30510302</t>
  </si>
  <si>
    <t>30510303</t>
  </si>
  <si>
    <t>30510304</t>
  </si>
  <si>
    <t>30510305</t>
  </si>
  <si>
    <t>30510306</t>
  </si>
  <si>
    <t>30510307</t>
  </si>
  <si>
    <t>30510308</t>
  </si>
  <si>
    <t>30510309</t>
  </si>
  <si>
    <t>30510310</t>
  </si>
  <si>
    <t>Fluxes</t>
  </si>
  <si>
    <t>30510396</t>
  </si>
  <si>
    <t>30510397</t>
  </si>
  <si>
    <t>30510398</t>
  </si>
  <si>
    <t>30510399</t>
  </si>
  <si>
    <t>30510401</t>
  </si>
  <si>
    <t>Bulk Materials Unloading Operation</t>
  </si>
  <si>
    <t>30510402</t>
  </si>
  <si>
    <t>30510403</t>
  </si>
  <si>
    <t>30510404</t>
  </si>
  <si>
    <t>30510405</t>
  </si>
  <si>
    <t>30510406</t>
  </si>
  <si>
    <t>30510407</t>
  </si>
  <si>
    <t>30510408</t>
  </si>
  <si>
    <t>30510496</t>
  </si>
  <si>
    <t>30510497</t>
  </si>
  <si>
    <t>30510498</t>
  </si>
  <si>
    <t>30510499</t>
  </si>
  <si>
    <t>30510501</t>
  </si>
  <si>
    <t>Bulk Materials Loading Operation</t>
  </si>
  <si>
    <t>30510502</t>
  </si>
  <si>
    <t>30510503</t>
  </si>
  <si>
    <t>30510504</t>
  </si>
  <si>
    <t>30510505</t>
  </si>
  <si>
    <t>30510506</t>
  </si>
  <si>
    <t>30510507</t>
  </si>
  <si>
    <t>30510508</t>
  </si>
  <si>
    <t>30510596</t>
  </si>
  <si>
    <t>30510597</t>
  </si>
  <si>
    <t>30510598</t>
  </si>
  <si>
    <t>30510599</t>
  </si>
  <si>
    <t>30510604</t>
  </si>
  <si>
    <t>Bulk Materials Screening/Size Classification</t>
  </si>
  <si>
    <t>30510708</t>
  </si>
  <si>
    <t>Bulk Materials Separation: Cyclones</t>
  </si>
  <si>
    <t>30510709</t>
  </si>
  <si>
    <t>Bauxite</t>
  </si>
  <si>
    <t>30510808</t>
  </si>
  <si>
    <t>Bulk Materials: Grinding/Crushing</t>
  </si>
  <si>
    <t>30510809</t>
  </si>
  <si>
    <t>30515001</t>
  </si>
  <si>
    <t>30515002</t>
  </si>
  <si>
    <t>30515003</t>
  </si>
  <si>
    <t>30515004</t>
  </si>
  <si>
    <t>Finished Product Handling</t>
  </si>
  <si>
    <t>30515005</t>
  </si>
  <si>
    <t>30531001</t>
  </si>
  <si>
    <t>Coal Mining, Cleaning, and Material Handling (See 305010)</t>
  </si>
  <si>
    <t>30531002</t>
  </si>
  <si>
    <t>30531003</t>
  </si>
  <si>
    <t>30531004</t>
  </si>
  <si>
    <t>30531005</t>
  </si>
  <si>
    <t>30531006</t>
  </si>
  <si>
    <t>30531007</t>
  </si>
  <si>
    <t>30531008</t>
  </si>
  <si>
    <t>30531009</t>
  </si>
  <si>
    <t>30531010</t>
  </si>
  <si>
    <t>30531011</t>
  </si>
  <si>
    <t>30531012</t>
  </si>
  <si>
    <t>30531013</t>
  </si>
  <si>
    <t>30531014</t>
  </si>
  <si>
    <t>30531015</t>
  </si>
  <si>
    <t>30531016</t>
  </si>
  <si>
    <t>30531017</t>
  </si>
  <si>
    <t>30531090</t>
  </si>
  <si>
    <t>Crude Oil Storage Tanks</t>
  </si>
  <si>
    <t>30201950</t>
  </si>
  <si>
    <t>Solvent/Water Separator</t>
  </si>
  <si>
    <t>30201960</t>
  </si>
  <si>
    <t>Wastewater Evaporator</t>
  </si>
  <si>
    <t>30201997</t>
  </si>
  <si>
    <t>Soybean Oil Production: Complete Process-Solvent Loss(Plant-specific)</t>
  </si>
  <si>
    <t>30201998</t>
  </si>
  <si>
    <t>Soybean Oil Production: Complete Process-Solvent Loss (average)</t>
  </si>
  <si>
    <t>30201999</t>
  </si>
  <si>
    <t>30202001</t>
  </si>
  <si>
    <t>Beef Cattle Feedlots</t>
  </si>
  <si>
    <t>Feedlots: General</t>
  </si>
  <si>
    <t>30202002</t>
  </si>
  <si>
    <t>30202101</t>
  </si>
  <si>
    <t>Eggs and Poultry Production</t>
  </si>
  <si>
    <t>Manure Handling: Dry</t>
  </si>
  <si>
    <t>30202102</t>
  </si>
  <si>
    <t>30202105</t>
  </si>
  <si>
    <t>Manure Handling: Wet</t>
  </si>
  <si>
    <t>30202106</t>
  </si>
  <si>
    <t>30202201</t>
  </si>
  <si>
    <t>Cotton Seed Delinting</t>
  </si>
  <si>
    <t>Acid Delinting of Cotton Seeds</t>
  </si>
  <si>
    <t>30202601</t>
  </si>
  <si>
    <t>Seed Products and Processing</t>
  </si>
  <si>
    <t>Seed Handling: General</t>
  </si>
  <si>
    <t>30202801</t>
  </si>
  <si>
    <t>Mushroom Growing</t>
  </si>
  <si>
    <t>30203001</t>
  </si>
  <si>
    <t>Dairy Products</t>
  </si>
  <si>
    <t>Milk: Spray Dryer</t>
  </si>
  <si>
    <t>30203010</t>
  </si>
  <si>
    <t>Whey Dryer</t>
  </si>
  <si>
    <t>30203020</t>
  </si>
  <si>
    <t>Cheese Dryer</t>
  </si>
  <si>
    <t>30203099</t>
  </si>
  <si>
    <t>30203103</t>
  </si>
  <si>
    <t>Export Grain Elevators</t>
  </si>
  <si>
    <t>30203104</t>
  </si>
  <si>
    <t>30203105</t>
  </si>
  <si>
    <t>Unloading</t>
  </si>
  <si>
    <t>30203106</t>
  </si>
  <si>
    <t>30203107</t>
  </si>
  <si>
    <t>30203108</t>
  </si>
  <si>
    <t>30203109</t>
  </si>
  <si>
    <t>30203110</t>
  </si>
  <si>
    <t>30203111</t>
  </si>
  <si>
    <t>30203201</t>
  </si>
  <si>
    <t>Bakeries</t>
  </si>
  <si>
    <t>Bread Baking: Sponge-Dough Process</t>
  </si>
  <si>
    <t>30203202</t>
  </si>
  <si>
    <t>Bread Baking: Straight-Dough Process</t>
  </si>
  <si>
    <t>30203203</t>
  </si>
  <si>
    <t>Material Handling and Transferring</t>
  </si>
  <si>
    <t>30203204</t>
  </si>
  <si>
    <t>Flour Storage</t>
  </si>
  <si>
    <t>30203205</t>
  </si>
  <si>
    <t>Cracker and Cookie Baking</t>
  </si>
  <si>
    <t>30203299</t>
  </si>
  <si>
    <t>30203399</t>
  </si>
  <si>
    <t>Tobacco Processing</t>
  </si>
  <si>
    <t>30203404</t>
  </si>
  <si>
    <t>Baker's Yeast Manufacturing - Dry Yeast</t>
  </si>
  <si>
    <t>Intermediate Fermentor (F4 Stage)</t>
  </si>
  <si>
    <t>30203405</t>
  </si>
  <si>
    <t>Stock Fermentor (F5 Stage)</t>
  </si>
  <si>
    <t>30203406</t>
  </si>
  <si>
    <t>Pitch Fermentor (F6 Stage)</t>
  </si>
  <si>
    <t>30203407</t>
  </si>
  <si>
    <t>Trade Fermentor (F7 Stage)</t>
  </si>
  <si>
    <t>30203410</t>
  </si>
  <si>
    <t>30203415</t>
  </si>
  <si>
    <t>Extrusion</t>
  </si>
  <si>
    <t>30203420</t>
  </si>
  <si>
    <t>30203421</t>
  </si>
  <si>
    <t>Drying Chamber</t>
  </si>
  <si>
    <t>30203422</t>
  </si>
  <si>
    <t>30600511</t>
  </si>
  <si>
    <t>Sour Water Treating</t>
  </si>
  <si>
    <t>30600514</t>
  </si>
  <si>
    <t>Petroleum Refinery Wastewater System: Junction Box</t>
  </si>
  <si>
    <t>30600515</t>
  </si>
  <si>
    <t>Petroleum Refinery Wastewater System: Lift Station</t>
  </si>
  <si>
    <t>30600516</t>
  </si>
  <si>
    <t>Petroleum Refinery Wastewater System: Aerated Impoundment</t>
  </si>
  <si>
    <t>30600517</t>
  </si>
  <si>
    <t>Petroleum Refinery Wastewater System: Non-aerated Impoundment</t>
  </si>
  <si>
    <t>30600518</t>
  </si>
  <si>
    <t>Petroleum Refinery Wastewater System: Weir</t>
  </si>
  <si>
    <t>30600519</t>
  </si>
  <si>
    <t>Petroleum Refinery Wastewater System: Activated Sludge Impoundment</t>
  </si>
  <si>
    <t>30600520</t>
  </si>
  <si>
    <t>Petroleum Refinery Wastewater System: Clarifier</t>
  </si>
  <si>
    <t>30600521</t>
  </si>
  <si>
    <t>Petroleum Refinery Wastewater System: Open Trench</t>
  </si>
  <si>
    <t>30600522</t>
  </si>
  <si>
    <t>Continuous Deep Fat Fryer: Potato Chips</t>
  </si>
  <si>
    <t>30203602</t>
  </si>
  <si>
    <t>Continuous Deep Fat Fryer: Other Snack Chips</t>
  </si>
  <si>
    <t>30203603</t>
  </si>
  <si>
    <t>Batch Deep Fat Fryer: Potato Chips</t>
  </si>
  <si>
    <t>30203604</t>
  </si>
  <si>
    <t>Gas-fired Toaster: Snack Chips</t>
  </si>
  <si>
    <t>30203801</t>
  </si>
  <si>
    <t>Animal/Poultry Rendering</t>
  </si>
  <si>
    <t>30203802</t>
  </si>
  <si>
    <t>Size Reduction</t>
  </si>
  <si>
    <t>30203803</t>
  </si>
  <si>
    <t>30203804</t>
  </si>
  <si>
    <t>30203805</t>
  </si>
  <si>
    <t>Material Handling</t>
  </si>
  <si>
    <t>30203811</t>
  </si>
  <si>
    <t>Blood Dryer: Natural Gas Direct Fired</t>
  </si>
  <si>
    <t>30203812</t>
  </si>
  <si>
    <t>Blood Dryer: Steam-coil Indirect Heated</t>
  </si>
  <si>
    <t>30203901</t>
  </si>
  <si>
    <t>Carob Kibble</t>
  </si>
  <si>
    <t>Roaster</t>
  </si>
  <si>
    <t>30203902</t>
  </si>
  <si>
    <t>Receiving</t>
  </si>
  <si>
    <t>30204001</t>
  </si>
  <si>
    <t>Cereal</t>
  </si>
  <si>
    <t>30204002</t>
  </si>
  <si>
    <t>Cereal Conveying</t>
  </si>
  <si>
    <t>30204003</t>
  </si>
  <si>
    <t>30101451</t>
  </si>
  <si>
    <t>Packaging</t>
  </si>
  <si>
    <t>30203601</t>
  </si>
  <si>
    <t>Deep Fat Frying</t>
  </si>
  <si>
    <t>Waste Disposal, Treatment, and Recovery</t>
  </si>
  <si>
    <t>On-site Incineration</t>
  </si>
  <si>
    <t>All Categories</t>
  </si>
  <si>
    <t>2601010000</t>
  </si>
  <si>
    <t>Product Filling: Filling Operations</t>
  </si>
  <si>
    <t>30101470</t>
  </si>
  <si>
    <t>Equipment Cleaning</t>
  </si>
  <si>
    <t>30101471</t>
  </si>
  <si>
    <t>Equipment Cleaning: Hand Wipe</t>
  </si>
  <si>
    <t>30101472</t>
  </si>
  <si>
    <t>Equipment Cleaning: Tanks, Vessels, etc.</t>
  </si>
  <si>
    <t>30101498</t>
  </si>
  <si>
    <t>30101499</t>
  </si>
  <si>
    <t>30101501</t>
  </si>
  <si>
    <t>Varnish Manufacturing</t>
  </si>
  <si>
    <t>Bodying Oil</t>
  </si>
  <si>
    <t>30101502</t>
  </si>
  <si>
    <t>Oleoresinous</t>
  </si>
  <si>
    <t>30101503</t>
  </si>
  <si>
    <t>Alkyd</t>
  </si>
  <si>
    <t>30101505</t>
  </si>
  <si>
    <t>Acrylic</t>
  </si>
  <si>
    <t>30101510</t>
  </si>
  <si>
    <t>Oil Storage</t>
  </si>
  <si>
    <t>30101515</t>
  </si>
  <si>
    <t>Kettle Loading</t>
  </si>
  <si>
    <t>30101520</t>
  </si>
  <si>
    <t>Varnish Cooking</t>
  </si>
  <si>
    <t>30101521</t>
  </si>
  <si>
    <t>Varnish Cooking: Open Kettle</t>
  </si>
  <si>
    <t>30101522</t>
  </si>
  <si>
    <t>Varnish Cooking: Closed Kettle</t>
  </si>
  <si>
    <t>30101530</t>
  </si>
  <si>
    <t>Varnish Thinning</t>
  </si>
  <si>
    <t>30101540</t>
  </si>
  <si>
    <t>Clarification</t>
  </si>
  <si>
    <t>30101541</t>
  </si>
  <si>
    <t>Clarification: Strainer</t>
  </si>
  <si>
    <t>30101542</t>
  </si>
  <si>
    <t>Clarification: Centrifuge</t>
  </si>
  <si>
    <t>30101543</t>
  </si>
  <si>
    <t>Clarification: Filter Press</t>
  </si>
  <si>
    <t>30101550</t>
  </si>
  <si>
    <t>End Product Transfer</t>
  </si>
  <si>
    <t>30101560</t>
  </si>
  <si>
    <t>End Product Storage</t>
  </si>
  <si>
    <t>30101599</t>
  </si>
  <si>
    <t>30101601</t>
  </si>
  <si>
    <t>Phosphoric Acid: Wet Process</t>
  </si>
  <si>
    <t>Reactor</t>
  </si>
  <si>
    <t>30101602</t>
  </si>
  <si>
    <t>Gypsum Pond</t>
  </si>
  <si>
    <t>30101603</t>
  </si>
  <si>
    <t>Condenser</t>
  </si>
  <si>
    <t>30101699</t>
  </si>
  <si>
    <t>30101702</t>
  </si>
  <si>
    <t>Phosphoric Acid: Thermal Process</t>
  </si>
  <si>
    <t>Absorber: General</t>
  </si>
  <si>
    <t>30101703</t>
  </si>
  <si>
    <t>Absorber with Packed Tower</t>
  </si>
  <si>
    <t>30101704</t>
  </si>
  <si>
    <t>Absorber with Venturi Scrubber</t>
  </si>
  <si>
    <t>30101705</t>
  </si>
  <si>
    <t>Absorber with Glass Mist Eliminator</t>
  </si>
  <si>
    <t>30101706</t>
  </si>
  <si>
    <t>Absorber with Wire Mist Eliminator</t>
  </si>
  <si>
    <t>30101707</t>
  </si>
  <si>
    <t>Absorber with High-pressure Mist Eliminator</t>
  </si>
  <si>
    <t>30101708</t>
  </si>
  <si>
    <t>Absorber with ESP</t>
  </si>
  <si>
    <t>30101799</t>
  </si>
  <si>
    <t>30101801</t>
  </si>
  <si>
    <t>Plastics Production</t>
  </si>
  <si>
    <t>Polyvinyl Chlorides and Copolymers ** (Use 6-46-3X0-XX)</t>
  </si>
  <si>
    <t>30101802</t>
  </si>
  <si>
    <t>Polypropylene and Copolymers</t>
  </si>
  <si>
    <t>30101803</t>
  </si>
  <si>
    <t>Ethylene-Propylene Copolymers</t>
  </si>
  <si>
    <t>30101805</t>
  </si>
  <si>
    <t>Phenolic Resins</t>
  </si>
  <si>
    <t>30101807</t>
  </si>
  <si>
    <t>General: Polyethylene (High Density)</t>
  </si>
  <si>
    <t>30101808</t>
  </si>
  <si>
    <t>Monomer and Solvent Storage</t>
  </si>
  <si>
    <t>30101809</t>
  </si>
  <si>
    <t>Extruder</t>
  </si>
  <si>
    <t>30101810</t>
  </si>
  <si>
    <t>Conveying</t>
  </si>
  <si>
    <t>30101811</t>
  </si>
  <si>
    <t>Storage</t>
  </si>
  <si>
    <t>30101812</t>
  </si>
  <si>
    <t>General: Polyethylene (Low Density)</t>
  </si>
  <si>
    <t>30101813</t>
  </si>
  <si>
    <t>Recovery and Purification System</t>
  </si>
  <si>
    <t>30101814</t>
  </si>
  <si>
    <t>30101815</t>
  </si>
  <si>
    <t>Pellet Silo</t>
  </si>
  <si>
    <t>30101816</t>
  </si>
  <si>
    <t>Transferring/Handling/Loading/Packing</t>
  </si>
  <si>
    <t>30101817</t>
  </si>
  <si>
    <t>30101818</t>
  </si>
  <si>
    <t>30101819</t>
  </si>
  <si>
    <t>Solvent Recovery</t>
  </si>
  <si>
    <t>30101820</t>
  </si>
  <si>
    <t>Polymer Drying</t>
  </si>
  <si>
    <t>30101821</t>
  </si>
  <si>
    <t>Extruding/Pelletizing/Conveying/Storage</t>
  </si>
  <si>
    <t>30101822</t>
  </si>
  <si>
    <t>Acrylic Resins</t>
  </si>
  <si>
    <t>30101827</t>
  </si>
  <si>
    <t>Polyamide Resins</t>
  </si>
  <si>
    <t>30101832</t>
  </si>
  <si>
    <t>Urea-Formaldehyde Resins</t>
  </si>
  <si>
    <t>30101837</t>
  </si>
  <si>
    <t>Polyester Resins</t>
  </si>
  <si>
    <t>30101838</t>
  </si>
  <si>
    <t>Reactor Kettle ** (Use 6-45-200-11 or 6-45-210-11)</t>
  </si>
  <si>
    <t>30101839</t>
  </si>
  <si>
    <t>Resin Thinning Tank ** (Use 6-45-200-21 or 6-45-210-21)</t>
  </si>
  <si>
    <t>30101840</t>
  </si>
  <si>
    <t>Resin Storage Tank ** (Use 6-45-200-23 or 6-45-210-23)</t>
  </si>
  <si>
    <t>30101842</t>
  </si>
  <si>
    <t>Melamine Resins</t>
  </si>
  <si>
    <t>30101847</t>
  </si>
  <si>
    <t>Epoxy Resins</t>
  </si>
  <si>
    <t>30101849</t>
  </si>
  <si>
    <t>Acrylonitrile-Butadiene-Styrene (ABS) Resin</t>
  </si>
  <si>
    <t>30101852</t>
  </si>
  <si>
    <t>Polyfluorocarbons</t>
  </si>
  <si>
    <t>30101860</t>
  </si>
  <si>
    <t>Recovery System (Polyethylene)</t>
  </si>
  <si>
    <t>30101861</t>
  </si>
  <si>
    <t>Purification System (Polyethylene)</t>
  </si>
  <si>
    <t>30101863</t>
  </si>
  <si>
    <t>30101864</t>
  </si>
  <si>
    <t>Pellet Silo/Storage</t>
  </si>
  <si>
    <t>30101865</t>
  </si>
  <si>
    <t>Transferring/Conveying</t>
  </si>
  <si>
    <t>30101866</t>
  </si>
  <si>
    <t>Packing/Shipping</t>
  </si>
  <si>
    <t>30101870</t>
  </si>
  <si>
    <t>Reactor (Polyether Resins)</t>
  </si>
  <si>
    <t>30101871</t>
  </si>
  <si>
    <t>Blowing Agent: Freon (Polyether Resins)</t>
  </si>
  <si>
    <t>30101872</t>
  </si>
  <si>
    <t>Miscellaneous (Polyether Resins)</t>
  </si>
  <si>
    <t>30101880</t>
  </si>
  <si>
    <t>Reactor (Polyurethane)</t>
  </si>
  <si>
    <t>30101881</t>
  </si>
  <si>
    <t>Blowing Agent: Freon (Polyurethane)</t>
  </si>
  <si>
    <t>30101882</t>
  </si>
  <si>
    <t>Blowing Agent: Methylene Chloride (Polyurethane)</t>
  </si>
  <si>
    <t>30101883</t>
  </si>
  <si>
    <t>Transferring/Conveying/Storage (Polyurethane)</t>
  </si>
  <si>
    <t>30101884</t>
  </si>
  <si>
    <t>Packing/Shipping (Polyurethane)</t>
  </si>
  <si>
    <t>30101885</t>
  </si>
  <si>
    <t>2294015002</t>
  </si>
  <si>
    <t>2296000000</t>
  </si>
  <si>
    <t>Unpaved Roads</t>
  </si>
  <si>
    <t>All Unpaved Roads</t>
  </si>
  <si>
    <t>2296005000</t>
  </si>
  <si>
    <t>Public Unpaved Roads</t>
  </si>
  <si>
    <t>2296010000</t>
  </si>
  <si>
    <t>Industrial Unpaved Roads</t>
  </si>
  <si>
    <t>2301000000</t>
  </si>
  <si>
    <t>Industrial Processes</t>
  </si>
  <si>
    <t>Chemical Manufacturing: SIC 28</t>
  </si>
  <si>
    <t>All Processes</t>
  </si>
  <si>
    <t>2301010000</t>
  </si>
  <si>
    <t>Industrial Inorganic Chemical Manufacturing</t>
  </si>
  <si>
    <t>2301010010</t>
  </si>
  <si>
    <t>Sulfur Recovery: Sour Gas</t>
  </si>
  <si>
    <t>Industrial Processes, Oil and Gas Production, Natural Gas Production, Other Not Classified</t>
  </si>
  <si>
    <t>31000301</t>
  </si>
  <si>
    <t>Agriculture - Crops</t>
  </si>
  <si>
    <t>2801000001</t>
  </si>
  <si>
    <t>Unpaved Road Traffic: Fugitive Emissions</t>
  </si>
  <si>
    <t>30300521</t>
  </si>
  <si>
    <t>Noranda Reactor</t>
  </si>
  <si>
    <t>Other Not Classified (Polyurethane)</t>
  </si>
  <si>
    <t>30101890</t>
  </si>
  <si>
    <t>Catalyst Preparation</t>
  </si>
  <si>
    <t>30101891</t>
  </si>
  <si>
    <t>Reactor Vents</t>
  </si>
  <si>
    <t>30101892</t>
  </si>
  <si>
    <t>Separation Processes</t>
  </si>
  <si>
    <t>30101893</t>
  </si>
  <si>
    <t>30101894</t>
  </si>
  <si>
    <t>Solvent Storage</t>
  </si>
  <si>
    <t>30101899</t>
  </si>
  <si>
    <t>Others Not Specified</t>
  </si>
  <si>
    <t>30101901</t>
  </si>
  <si>
    <t>Phthalic Anhydride</t>
  </si>
  <si>
    <t>o-Xylene Oxidation: Main Process Stream</t>
  </si>
  <si>
    <t>30101902</t>
  </si>
  <si>
    <t>o-Xylene Oxidation: Pre-Treatment</t>
  </si>
  <si>
    <t>30101904</t>
  </si>
  <si>
    <t>o-Xylene Oxidation: Distillation</t>
  </si>
  <si>
    <t>30101905</t>
  </si>
  <si>
    <t>Naphthalene Oxidation: Main Process Stream</t>
  </si>
  <si>
    <t>30101906</t>
  </si>
  <si>
    <t>Naphthalene Oxidation: Pre-Treatment</t>
  </si>
  <si>
    <t>30101907</t>
  </si>
  <si>
    <t>Naphthalene Oxidation: Distillation</t>
  </si>
  <si>
    <t>30101908</t>
  </si>
  <si>
    <t>30101909</t>
  </si>
  <si>
    <t>Flaking and Bagging</t>
  </si>
  <si>
    <t>30102001</t>
  </si>
  <si>
    <t>Printing Ink Manufacture</t>
  </si>
  <si>
    <t>Vehicle Cooking: General</t>
  </si>
  <si>
    <t>30102002</t>
  </si>
  <si>
    <t>Vehicle Cooking: Oils</t>
  </si>
  <si>
    <t>30102003</t>
  </si>
  <si>
    <t>Ferroalloy, Open Furnace</t>
  </si>
  <si>
    <t>50% FeSi: Electric Smelting Furnace</t>
  </si>
  <si>
    <t>30300602</t>
  </si>
  <si>
    <t>75% FeSi: Electric Smelting Furnace</t>
  </si>
  <si>
    <t>30300603</t>
  </si>
  <si>
    <t>90% FeSi: Electric Smelting Furnace</t>
  </si>
  <si>
    <t>30300604</t>
  </si>
  <si>
    <t>Silicon Metal: Electric Smelting Furnace</t>
  </si>
  <si>
    <t>30300605</t>
  </si>
  <si>
    <t>Silicomanaganese: Electric Smelting Furnace</t>
  </si>
  <si>
    <t>30300606</t>
  </si>
  <si>
    <t>80% Ferromanganese</t>
  </si>
  <si>
    <t>30300607</t>
  </si>
  <si>
    <t>80% Ferrochromium</t>
  </si>
  <si>
    <t>30300608</t>
  </si>
  <si>
    <t>30300609</t>
  </si>
  <si>
    <t>Raw Material Crushing</t>
  </si>
  <si>
    <t>30300610</t>
  </si>
  <si>
    <t>Ore Screening</t>
  </si>
  <si>
    <t>30300611</t>
  </si>
  <si>
    <t>30300613</t>
  </si>
  <si>
    <t>30300614</t>
  </si>
  <si>
    <t>Raw Material Transfer</t>
  </si>
  <si>
    <t>30300615</t>
  </si>
  <si>
    <t>Ferromanganese: Blast Furnace</t>
  </si>
  <si>
    <t>30300616</t>
  </si>
  <si>
    <t>Ferrosilicon: Blast Furnace</t>
  </si>
  <si>
    <t>30300617</t>
  </si>
  <si>
    <t>Cast House</t>
  </si>
  <si>
    <t>30300618</t>
  </si>
  <si>
    <t>Mix House/Weighing</t>
  </si>
  <si>
    <t>30300619</t>
  </si>
  <si>
    <t>Raw Material Charging</t>
  </si>
  <si>
    <t>30300620</t>
  </si>
  <si>
    <t>Tapping</t>
  </si>
  <si>
    <t>30300621</t>
  </si>
  <si>
    <t>Casting</t>
  </si>
  <si>
    <t>30300622</t>
  </si>
  <si>
    <t>Cooling</t>
  </si>
  <si>
    <t>30300623</t>
  </si>
  <si>
    <t>Product Crushing</t>
  </si>
  <si>
    <t>30300624</t>
  </si>
  <si>
    <t>Product Storage</t>
  </si>
  <si>
    <t>30300625</t>
  </si>
  <si>
    <t>Product Loading</t>
  </si>
  <si>
    <t>30300651</t>
  </si>
  <si>
    <t>Sealed Furnace: Ferromanganese: Electric Arc Furnace</t>
  </si>
  <si>
    <t>30300652</t>
  </si>
  <si>
    <t>Sealed Furnace: Ferrochromium: Electric Arc Furnace</t>
  </si>
  <si>
    <t>30300653</t>
  </si>
  <si>
    <t>Sealed Furnace: Ferrochromium Silica: Electric Arc Furnace</t>
  </si>
  <si>
    <t>30300654</t>
  </si>
  <si>
    <t>Sealed Furnace: EAF - Other Alloys: Specify in Comment</t>
  </si>
  <si>
    <t>30300699</t>
  </si>
  <si>
    <t>30300701</t>
  </si>
  <si>
    <t>Ferroalloy, Semi-covered Furnace</t>
  </si>
  <si>
    <t>Ferromanganese: Electric Arc Furnace</t>
  </si>
  <si>
    <t>SCC6 - added ferroalloy</t>
  </si>
  <si>
    <t>30300702</t>
  </si>
  <si>
    <t>Electric Arc Furnace: Other Alloys/Specify</t>
  </si>
  <si>
    <t>30300703</t>
  </si>
  <si>
    <t>Ferrochromium: Electric Arc Furnace</t>
  </si>
  <si>
    <t>30300704</t>
  </si>
  <si>
    <t>Ferrochromium Silicon: Electric Arc Furnace</t>
  </si>
  <si>
    <t>30300801</t>
  </si>
  <si>
    <t>Iron Production (See 3-03-015 for Integrated Iron &amp; Steel MACT)</t>
  </si>
  <si>
    <t>Ore Charging</t>
  </si>
  <si>
    <t>30300802</t>
  </si>
  <si>
    <t>Agglomerate Charging</t>
  </si>
  <si>
    <t>30300804</t>
  </si>
  <si>
    <t>Loader: Hi-Silt</t>
  </si>
  <si>
    <t>30300805</t>
  </si>
  <si>
    <t>Loader: Low-Silt</t>
  </si>
  <si>
    <t>30300808</t>
  </si>
  <si>
    <t>Slag Crushing and Sizing</t>
  </si>
  <si>
    <t>30300809</t>
  </si>
  <si>
    <t>Slag Removal and Dumping</t>
  </si>
  <si>
    <t>30300811</t>
  </si>
  <si>
    <t>Raw Material Stockpiles, Coke Breeze, Limestone, Ore Fines</t>
  </si>
  <si>
    <t>30300812</t>
  </si>
  <si>
    <t>Raw Material Transfer/Handling</t>
  </si>
  <si>
    <t>30300813</t>
  </si>
  <si>
    <t>Windbox</t>
  </si>
  <si>
    <t>30300814</t>
  </si>
  <si>
    <t>Discharge End</t>
  </si>
  <si>
    <t>30300815</t>
  </si>
  <si>
    <t>Sinter Breaker</t>
  </si>
  <si>
    <t>30300816</t>
  </si>
  <si>
    <t>Hot Screening</t>
  </si>
  <si>
    <t>30300817</t>
  </si>
  <si>
    <t>30300818</t>
  </si>
  <si>
    <t>Cold Screening</t>
  </si>
  <si>
    <t>30300819</t>
  </si>
  <si>
    <t>Sinter Process (Combined Code includes 15,16,17,18)</t>
  </si>
  <si>
    <t>30300820</t>
  </si>
  <si>
    <t>Sinter Conveyor: Transfer Station</t>
  </si>
  <si>
    <t>30300821</t>
  </si>
  <si>
    <t>Unload Ore, Pellets, Limestone, into Blast Furnace</t>
  </si>
  <si>
    <t>30300822</t>
  </si>
  <si>
    <t>Empty-cell process with steam heating, other waterborne preservative</t>
  </si>
  <si>
    <t>30700560</t>
  </si>
  <si>
    <t>Empty-cell process with artif cond &amp; stm heating, creosote</t>
  </si>
  <si>
    <t>30700561</t>
  </si>
  <si>
    <t>Empty-cell process with artif cond &amp; stm heating, pentachlorophenol</t>
  </si>
  <si>
    <t>30700562</t>
  </si>
  <si>
    <t>Empty-cell process with artif cond &amp; stm heating, other oilborne prese</t>
  </si>
  <si>
    <t>30700563</t>
  </si>
  <si>
    <t>30300829</t>
  </si>
  <si>
    <t>Blast Furnace: Taphole and Trough</t>
  </si>
  <si>
    <t>30300831</t>
  </si>
  <si>
    <t>Unpaved Roads: Light Duty Vehicles</t>
  </si>
  <si>
    <t>spelled out LDV</t>
  </si>
  <si>
    <t>30300832</t>
  </si>
  <si>
    <t>Unpaved Roads: Medium Duty Vehicles</t>
  </si>
  <si>
    <t>spelled out MDV</t>
  </si>
  <si>
    <t>30300833</t>
  </si>
  <si>
    <t>Unpaved Roads: Heavy Duty Vehicles</t>
  </si>
  <si>
    <t>spelled out HDV</t>
  </si>
  <si>
    <t>30300834</t>
  </si>
  <si>
    <t>Paved Roads: All Vehicle Types</t>
  </si>
  <si>
    <t>30300841</t>
  </si>
  <si>
    <t>Flue Dust Unloading</t>
  </si>
  <si>
    <t>30300842</t>
  </si>
  <si>
    <t>Blended Ore Unloading</t>
  </si>
  <si>
    <t>30300899</t>
  </si>
  <si>
    <t>See Comment **</t>
  </si>
  <si>
    <t>30300901</t>
  </si>
  <si>
    <t>Steel Manufacturing (See 3-03-015 for Integrated Iron &amp; Steel MACT)</t>
  </si>
  <si>
    <t>Open Hearth Furnace: Stack</t>
  </si>
  <si>
    <t>30300904</t>
  </si>
  <si>
    <t>Filtration (Use 6-49-300-12 or 6-49-310-12 for Spandex)</t>
  </si>
  <si>
    <t>30102423</t>
  </si>
  <si>
    <t>Fiber Extrusion (Use 6-49-300-21 of 6-49-310-21 for Spandex)</t>
  </si>
  <si>
    <t>30102424</t>
  </si>
  <si>
    <t>Washing/Drying/Finishing (Use 6-49-300-30 or 6-49-310-30 for Spandex)</t>
  </si>
  <si>
    <t>30102425</t>
  </si>
  <si>
    <t>Fiber Storage (Use 6-49-300-45 or 6-49-310-45 for Spandex)</t>
  </si>
  <si>
    <t>30102426</t>
  </si>
  <si>
    <t>Equipment Cleanup (Use 6-49-300-50 or 6-49-310-50 for Spandex)</t>
  </si>
  <si>
    <t>Dairy cattle - flush dairy</t>
  </si>
  <si>
    <t>2805019200</t>
  </si>
  <si>
    <t>2805019300</t>
  </si>
  <si>
    <t>2805020000</t>
  </si>
  <si>
    <t>Cattle and Calves Waste Emissions</t>
  </si>
  <si>
    <t>Total (see also 28-05-001, -002, -003)</t>
  </si>
  <si>
    <t>SCC8 - added xref</t>
  </si>
  <si>
    <t>2805020001</t>
  </si>
  <si>
    <t>Milk Cows</t>
  </si>
  <si>
    <t>2805020002</t>
  </si>
  <si>
    <t>Beef Cows</t>
  </si>
  <si>
    <t>2805020003</t>
  </si>
  <si>
    <t>Heifers and Heifer Calves</t>
  </si>
  <si>
    <t>2805020004</t>
  </si>
  <si>
    <t>Steers, Steer Calves, Bulls, and Bull Calves</t>
  </si>
  <si>
    <t>2805021100</t>
  </si>
  <si>
    <t>Dairy cattle - scrape dairy</t>
  </si>
  <si>
    <t>2805021200</t>
  </si>
  <si>
    <t>2805021300</t>
  </si>
  <si>
    <t>2805022100</t>
  </si>
  <si>
    <t>Dairy cattle - deep pit dairy</t>
  </si>
  <si>
    <t>2805022200</t>
  </si>
  <si>
    <t>2805022300</t>
  </si>
  <si>
    <t>2805023100</t>
  </si>
  <si>
    <t>Dairy cattle - drylot/pasture dairy</t>
  </si>
  <si>
    <t>2805023200</t>
  </si>
  <si>
    <t>2805023300</t>
  </si>
  <si>
    <t>Swine production composite</t>
  </si>
  <si>
    <t>Not Elsewhere Classified (see also 28-05-039, -047, -053)</t>
  </si>
  <si>
    <t>Poultry Waste Emissions</t>
  </si>
  <si>
    <t>Not Elsewhere Classified (see also 28-05-007, -008, -009)</t>
  </si>
  <si>
    <t>SCC8 - from Total to NEC, perERG</t>
  </si>
  <si>
    <t>2805030001</t>
  </si>
  <si>
    <t>Pullet Chicks and Pullets less than 13 weeks old</t>
  </si>
  <si>
    <t>2805030002</t>
  </si>
  <si>
    <t>Pullets 13 weeks old and older but less than 20 weeks old</t>
  </si>
  <si>
    <t>2805030003</t>
  </si>
  <si>
    <t>Layers</t>
  </si>
  <si>
    <t>2805030004</t>
  </si>
  <si>
    <t>Broilers</t>
  </si>
  <si>
    <t>2805030007</t>
  </si>
  <si>
    <t>Ducks</t>
  </si>
  <si>
    <t>2805030008</t>
  </si>
  <si>
    <t>Geese</t>
  </si>
  <si>
    <t>2805030009</t>
  </si>
  <si>
    <t>Turkeys</t>
  </si>
  <si>
    <t>2805035000</t>
  </si>
  <si>
    <t>Horses and Ponies Waste Emissions</t>
  </si>
  <si>
    <t>SCC8 - from Total to NEC</t>
  </si>
  <si>
    <t>2805039100</t>
  </si>
  <si>
    <t>Swine production - operations with lagoons (unspecified animal age)</t>
  </si>
  <si>
    <t>2805039200</t>
  </si>
  <si>
    <t>2805039300</t>
  </si>
  <si>
    <t>2805040000</t>
  </si>
  <si>
    <t>Sheep and Lambs Waste Emissions</t>
  </si>
  <si>
    <t>2805045000</t>
  </si>
  <si>
    <t>Industrial Processes, Oil and Gas Production, Crude Oil Production, Well Casing Vents</t>
  </si>
  <si>
    <t>31000129</t>
  </si>
  <si>
    <t>Industrial Processes, Oil and Gas Production, Crude Oil Production, Gas/Liquid Separation</t>
  </si>
  <si>
    <t>31000130</t>
  </si>
  <si>
    <t>Industrial Processes, Oil and Gas Production, Crude Oil Production, Fugitives: Compressor Seals</t>
  </si>
  <si>
    <t>31000132</t>
  </si>
  <si>
    <t>Industrial Processes, Oil and Gas Production, Crude Oil Production, Atmospheric Wash Tank (2nd Stage of Gas-Oil Separation): Flashing Loss</t>
  </si>
  <si>
    <t>31000199</t>
  </si>
  <si>
    <t>Industrial Processes, Oil and Gas Production, Crude Oil Production, Processing Operations: Not Classified</t>
  </si>
  <si>
    <t>31000201</t>
  </si>
  <si>
    <t>Industrial Processes, Oil and Gas Production, Natural Gas Production, Gas Sweetening: Amine Process</t>
  </si>
  <si>
    <t>31000202</t>
  </si>
  <si>
    <t>Industrial Processes, Oil and Gas Production, Natural Gas Production, Gas Stripping Operations</t>
  </si>
  <si>
    <t>31000203</t>
  </si>
  <si>
    <t>Industrial Processes, Oil and Gas Production, Natural Gas Production, Compressors</t>
  </si>
  <si>
    <t>31000205</t>
  </si>
  <si>
    <t>Industrial Processes, Oil and Gas Production, Natural Gas Production, Flares</t>
  </si>
  <si>
    <t>31000207</t>
  </si>
  <si>
    <t>Industrial Processes, Oil and Gas Production, Natural Gas Production, Valves: Fugitive Emissions</t>
  </si>
  <si>
    <t>31000209</t>
  </si>
  <si>
    <t>Industrial Processes, Oil and Gas Production, Natural Gas Production, Incinerators Burning Waste Gas or Augmented Waste Gas</t>
  </si>
  <si>
    <t>31000215</t>
  </si>
  <si>
    <t>Industrial Processes, Oil and Gas Production, Natural Gas Production, Flares Combusting Gases &gt;1000 BTU/scf</t>
  </si>
  <si>
    <t>31000216</t>
  </si>
  <si>
    <t>Industrial Processes, Oil and Gas Production, Natural Gas Production, Flares Combusting Gases &lt;1000 BTU/scf</t>
  </si>
  <si>
    <t>31000220</t>
  </si>
  <si>
    <t>Industrial Processes, Oil and Gas Production, Natural Gas Production, All Equipt Leak Fugitives (Valves, Flanges, Connections, Seals, Drains</t>
  </si>
  <si>
    <t>31000225</t>
  </si>
  <si>
    <t>Industrial Processes, Oil and Gas Production, Natural Gas Production, Compressor Seals</t>
  </si>
  <si>
    <t>31000226</t>
  </si>
  <si>
    <t>Industrial Processes, Oil and Gas Production, Natural Gas Production, Flanges and Connections</t>
  </si>
  <si>
    <t>31000227</t>
  </si>
  <si>
    <t>Industrial Processes, Oil and Gas Production, Natural Gas Production, Glycol Dehydrator Reboiler Still Stack</t>
  </si>
  <si>
    <t>31000228</t>
  </si>
  <si>
    <t>Industrial Processes, Oil and Gas Production, Natural Gas Production, Glycol Dehydrator Reboiler Burner</t>
  </si>
  <si>
    <t>2840000040</t>
  </si>
  <si>
    <t>Soldering Operations</t>
  </si>
  <si>
    <t>2840000050</t>
  </si>
  <si>
    <t>Grinding Operations</t>
  </si>
  <si>
    <t>2840010000</t>
  </si>
  <si>
    <t>Auto Top and Body Repair</t>
  </si>
  <si>
    <t>2840010010</t>
  </si>
  <si>
    <t>2840010020</t>
  </si>
  <si>
    <t>2840010030</t>
  </si>
  <si>
    <t>2840010040</t>
  </si>
  <si>
    <t>2840010050</t>
  </si>
  <si>
    <t>2840020000</t>
  </si>
  <si>
    <t>Automotive Exhaust Repair Shops</t>
  </si>
  <si>
    <t>2840020010</t>
  </si>
  <si>
    <t>2840020020</t>
  </si>
  <si>
    <t>2840020030</t>
  </si>
  <si>
    <t>2840020040</t>
  </si>
  <si>
    <t>2840020050</t>
  </si>
  <si>
    <t>2840030000</t>
  </si>
  <si>
    <t>Tire Retreading and Repair Shops</t>
  </si>
  <si>
    <t>2840030010</t>
  </si>
  <si>
    <t>Buffing Operations</t>
  </si>
  <si>
    <t>2841000000</t>
  </si>
  <si>
    <t>Miscellaneous Repair Shops</t>
  </si>
  <si>
    <t>2841000010</t>
  </si>
  <si>
    <t>2841000020</t>
  </si>
  <si>
    <t>2841000030</t>
  </si>
  <si>
    <t>2841000040</t>
  </si>
  <si>
    <t>2841000050</t>
  </si>
  <si>
    <t>2841010000</t>
  </si>
  <si>
    <t>Welding Repair Shops</t>
  </si>
  <si>
    <t>2841010010</t>
  </si>
  <si>
    <t>2841010020</t>
  </si>
  <si>
    <t>2841010030</t>
  </si>
  <si>
    <t>2841010040</t>
  </si>
  <si>
    <t>2841010050</t>
  </si>
  <si>
    <t>2850000000</t>
  </si>
  <si>
    <t>Health Services</t>
  </si>
  <si>
    <t>Hospitals</t>
  </si>
  <si>
    <t>Total: All Operations</t>
  </si>
  <si>
    <t>2850000010</t>
  </si>
  <si>
    <t>Sterilization Operations</t>
  </si>
  <si>
    <t>2850000030</t>
  </si>
  <si>
    <t>Pathological Incineration</t>
  </si>
  <si>
    <t>2861000000</t>
  </si>
  <si>
    <t>Distillation and Recovery Vent</t>
  </si>
  <si>
    <t>30103105</t>
  </si>
  <si>
    <t>Product Transfer Vent</t>
  </si>
  <si>
    <t>30103106</t>
  </si>
  <si>
    <t>Gas/Liquid Separator</t>
  </si>
  <si>
    <t>30103107</t>
  </si>
  <si>
    <t>High Pressure Absorber</t>
  </si>
  <si>
    <t>30103108</t>
  </si>
  <si>
    <t>Solid/Liquid Separator</t>
  </si>
  <si>
    <t>30103109</t>
  </si>
  <si>
    <t>Residue Still</t>
  </si>
  <si>
    <t>30103110</t>
  </si>
  <si>
    <t>C-TPA Purification</t>
  </si>
  <si>
    <t>30103180</t>
  </si>
  <si>
    <t>30103199</t>
  </si>
  <si>
    <t>30103201</t>
  </si>
  <si>
    <t>Elemental Sulfur Production</t>
  </si>
  <si>
    <t>Mod. Claus: 2 Stage w/o Control (92-95% Removal)</t>
  </si>
  <si>
    <t>30103202</t>
  </si>
  <si>
    <t>Mod. Claus: 3 Stage w/o Control (95-96% Removal)</t>
  </si>
  <si>
    <t>30103203</t>
  </si>
  <si>
    <t>Mod. Claus: 4 Stage w/o Control (96-97% Removal)</t>
  </si>
  <si>
    <t>30103204</t>
  </si>
  <si>
    <t>Sulfur Removal Process (99.9% Removal)</t>
  </si>
  <si>
    <t>30103205</t>
  </si>
  <si>
    <t>Sulfur Storage</t>
  </si>
  <si>
    <t>30102910</t>
  </si>
  <si>
    <t>Crushing and Screening</t>
  </si>
  <si>
    <t>30102920</t>
  </si>
  <si>
    <t>Indurating Furnace: Oil Fired** (see 3-03-023-51 thru -88)</t>
  </si>
  <si>
    <t>30302314</t>
  </si>
  <si>
    <t>Indurating Furnace: Coal Fired** (see 3-03-023-51 thru -88)</t>
  </si>
  <si>
    <t>30302315</t>
  </si>
  <si>
    <t>30302316</t>
  </si>
  <si>
    <t>Pellet Transfer to Storage</t>
  </si>
  <si>
    <t>30302317</t>
  </si>
  <si>
    <t>Magnetic Separation</t>
  </si>
  <si>
    <t>30302318</t>
  </si>
  <si>
    <t>Non-magnetic Separation</t>
  </si>
  <si>
    <t>30302319</t>
  </si>
  <si>
    <t>Kiln** (see 3-03-023-51 thru -88)</t>
  </si>
  <si>
    <t>30302320</t>
  </si>
  <si>
    <t>Conveyors, Transfer, and Loading** (see 3-03-023-51 thru -88)</t>
  </si>
  <si>
    <t>30302321</t>
  </si>
  <si>
    <t>Haul Road: Rock</t>
  </si>
  <si>
    <t>30302322</t>
  </si>
  <si>
    <t>Haul Road: Taconite</t>
  </si>
  <si>
    <t>30302325</t>
  </si>
  <si>
    <t>Primary Crusher Return Conveyor Transfer</t>
  </si>
  <si>
    <t>30302327</t>
  </si>
  <si>
    <t>Secondary Crushing Line (includes Feed &amp; Discharge Pts)</t>
  </si>
  <si>
    <t>30302328</t>
  </si>
  <si>
    <t>Secondary Crusher Return Conveyor Transfer</t>
  </si>
  <si>
    <t>30302330</t>
  </si>
  <si>
    <t>Tertiary Crushing Line (includes Feed &amp; Discharge Pts)</t>
  </si>
  <si>
    <t>30302331</t>
  </si>
  <si>
    <t>Tertiary Crushing Line Discharge Conveyor</t>
  </si>
  <si>
    <t>30302334</t>
  </si>
  <si>
    <t>Grinder Feed</t>
  </si>
  <si>
    <t>30302336</t>
  </si>
  <si>
    <t>Classification</t>
  </si>
  <si>
    <t>30302338</t>
  </si>
  <si>
    <t>Secondary Grinding</t>
  </si>
  <si>
    <t>30302340</t>
  </si>
  <si>
    <t>Tailings Basin</t>
  </si>
  <si>
    <t>30302341</t>
  </si>
  <si>
    <t>Conveyor Transfer to Concentrator</t>
  </si>
  <si>
    <t>30302344</t>
  </si>
  <si>
    <t>Concentrate Storage</t>
  </si>
  <si>
    <t>30302345</t>
  </si>
  <si>
    <t>Bentonite Transfer to Blending</t>
  </si>
  <si>
    <t>30302347</t>
  </si>
  <si>
    <t>Green Pellet Screening</t>
  </si>
  <si>
    <t>30302348</t>
  </si>
  <si>
    <t>Hearth Layer Feed to Furnace</t>
  </si>
  <si>
    <t>30302349</t>
  </si>
  <si>
    <t>Grate/Kiln Furnace Feed</t>
  </si>
  <si>
    <t>30302350</t>
  </si>
  <si>
    <t>Grate/Kiln Furnace Discharge</t>
  </si>
  <si>
    <t>30302351</t>
  </si>
  <si>
    <t>Induration: Grate/Kiln, Gas-fired, Acid Pellets</t>
  </si>
  <si>
    <t>30302352</t>
  </si>
  <si>
    <t>Induration: Grate/Kiln, Gas-fired, Flux Pellets</t>
  </si>
  <si>
    <t>30302353</t>
  </si>
  <si>
    <t>Induration: Grate/Kiln, Gas &amp; Oil-fired, Acid Pellets</t>
  </si>
  <si>
    <t>30302354</t>
  </si>
  <si>
    <t>Induration: Grate/Kiln, Gas &amp; Oil-fired, Flux Pellets</t>
  </si>
  <si>
    <t>30302355</t>
  </si>
  <si>
    <t>Induration: Grate/Kiln, Coke-fired, Acid Pellets</t>
  </si>
  <si>
    <t>30302356</t>
  </si>
  <si>
    <t>Induration: Grate/Kiln, Coke-fired, Flux Pellets</t>
  </si>
  <si>
    <t>30302357</t>
  </si>
  <si>
    <t>Induration: Grate/Kiln, Coke &amp; Coal-fired, Acid Pellets</t>
  </si>
  <si>
    <t>30302358</t>
  </si>
  <si>
    <t>Induration: Grate/Kiln, Coke &amp; Coal-fired, Flux Pellets</t>
  </si>
  <si>
    <t>30302359</t>
  </si>
  <si>
    <t>Induration: Grate/Kiln, Coal-fired, Acid Pellets</t>
  </si>
  <si>
    <t>30302360</t>
  </si>
  <si>
    <t>Induration: Grate/Kiln, Coal-fired, Flux Pellets</t>
  </si>
  <si>
    <t>30302361</t>
  </si>
  <si>
    <t>Induration: Grate/Kiln, Coal &amp; Oil-fired, Acid Pellets</t>
  </si>
  <si>
    <t>30302362</t>
  </si>
  <si>
    <t>Induration: Grate/Kiln, Coal &amp; Oil-fired, Flux Pellets</t>
  </si>
  <si>
    <t>30302369</t>
  </si>
  <si>
    <t>Vertical Shaft Furnace Feed</t>
  </si>
  <si>
    <t>30302370</t>
  </si>
  <si>
    <t>Vertical Shaft Furnace Discharge</t>
  </si>
  <si>
    <t>30302371</t>
  </si>
  <si>
    <t>Induration: Vertical Shaft, Gas-fired, Acid Pellets, Top Gas Stack</t>
  </si>
  <si>
    <t>30302372</t>
  </si>
  <si>
    <t>Induration: Vertical Shaft, Gas-fired, Flux Pellets, Top Gas Stack</t>
  </si>
  <si>
    <t>30302373</t>
  </si>
  <si>
    <t>Induration: Vertical Shaft, Gas-fired, Acid Pellets, Bottom Gas Stack</t>
  </si>
  <si>
    <t>30302374</t>
  </si>
  <si>
    <t>30104010</t>
  </si>
  <si>
    <t>Fluidized Bed Prilling (Agricultural Grade)</t>
  </si>
  <si>
    <t>30104011</t>
  </si>
  <si>
    <t>Fluidized Bed Prilling (Feed Grade)</t>
  </si>
  <si>
    <t>30104012</t>
  </si>
  <si>
    <t>Rotary Drum Cooler</t>
  </si>
  <si>
    <t>30104013</t>
  </si>
  <si>
    <t>30104014</t>
  </si>
  <si>
    <t>Pan Granulation</t>
  </si>
  <si>
    <t>30104020</t>
  </si>
  <si>
    <t>Solution Synthesis</t>
  </si>
  <si>
    <t>30104101</t>
  </si>
  <si>
    <t>Nitrocellulose</t>
  </si>
  <si>
    <t>Nitration Reactor</t>
  </si>
  <si>
    <t>30104102</t>
  </si>
  <si>
    <t>Sulfuric Acid Concentrators</t>
  </si>
  <si>
    <t>30104103</t>
  </si>
  <si>
    <t>Boiling Tubs</t>
  </si>
  <si>
    <t>30104104</t>
  </si>
  <si>
    <t>Nitric Acid Concentrators</t>
  </si>
  <si>
    <t>30104105</t>
  </si>
  <si>
    <t>30104106</t>
  </si>
  <si>
    <t>Batch Process: Purification Beaters</t>
  </si>
  <si>
    <t>30104107</t>
  </si>
  <si>
    <t>Batch Process: Purification Poacher</t>
  </si>
  <si>
    <t>30104108</t>
  </si>
  <si>
    <t>Batch Process: Purification Blender</t>
  </si>
  <si>
    <t>30104109</t>
  </si>
  <si>
    <t>Batch Process: Purification Wringer</t>
  </si>
  <si>
    <t>30104110</t>
  </si>
  <si>
    <t>Raw Cellulose Purification</t>
  </si>
  <si>
    <t>30104120</t>
  </si>
  <si>
    <t>Batch Process: Spent Acid Recovery</t>
  </si>
  <si>
    <t>30104121</t>
  </si>
  <si>
    <t>30104122</t>
  </si>
  <si>
    <t>30104123</t>
  </si>
  <si>
    <t>30104124</t>
  </si>
  <si>
    <t>30104130</t>
  </si>
  <si>
    <t>Batch Process: Nitric Acid Concentration</t>
  </si>
  <si>
    <t>30104131</t>
  </si>
  <si>
    <t>30104132</t>
  </si>
  <si>
    <t>30104133</t>
  </si>
  <si>
    <t>30104134</t>
  </si>
  <si>
    <t>30104135</t>
  </si>
  <si>
    <t>30104150</t>
  </si>
  <si>
    <t>Continuous Process: Nitration Reactors</t>
  </si>
  <si>
    <t>30104151</t>
  </si>
  <si>
    <t>30104152</t>
  </si>
  <si>
    <t>Continuous Process: Purification Boiling Tubs</t>
  </si>
  <si>
    <t>Barren Land/Bare Exposed Rock (Anderson Land Use Code 74)</t>
  </si>
  <si>
    <t>2701475000</t>
  </si>
  <si>
    <t>Barren Land/Strip Mines, Quarries, and Gravel Pits (Anderson LUC 75)</t>
  </si>
  <si>
    <t>2701476000</t>
  </si>
  <si>
    <t>Barren Land/Transitional Areas (Anderson Land Use Code 76)</t>
  </si>
  <si>
    <t>2701477000</t>
  </si>
  <si>
    <t>Barren Land/Mixed Barren Land (Anderson Land Use Code 77)</t>
  </si>
  <si>
    <t>2701480000</t>
  </si>
  <si>
    <t>Tundra</t>
  </si>
  <si>
    <t>SCC8 - was "Soil/Forest"</t>
  </si>
  <si>
    <t>2701481000</t>
  </si>
  <si>
    <t>Tundra/Shrub and Brush Tundra (Anderson Land Use Code 81)</t>
  </si>
  <si>
    <t>2701482000</t>
  </si>
  <si>
    <t>Tundra/Herbaceous Tundra (Anderson Land Use Code 82)</t>
  </si>
  <si>
    <t>2701483000</t>
  </si>
  <si>
    <t>Tundra/Bare Ground (Anderson Land Use Code 83)</t>
  </si>
  <si>
    <t>2701484000</t>
  </si>
  <si>
    <t>Tundra/Wet Tundra (Anderson Land Use Code 84)</t>
  </si>
  <si>
    <t>2701485000</t>
  </si>
  <si>
    <t>Tundra/Mixed Tundra (Anderson Land Use Code 85)</t>
  </si>
  <si>
    <t>2701490000</t>
  </si>
  <si>
    <t>Perennial Snow and Ice</t>
  </si>
  <si>
    <t>2701491000</t>
  </si>
  <si>
    <t>Perennial Snow and Ice/Perennial Snowfields (Anderson LUC 91)</t>
  </si>
  <si>
    <t>2701492000</t>
  </si>
  <si>
    <t>Perennial Snow and Ice/Glaciers (Anderson Land Use Code 92)</t>
  </si>
  <si>
    <t>2710020030</t>
  </si>
  <si>
    <t>Horses and Ponies Composite</t>
  </si>
  <si>
    <t>obsoleted</t>
  </si>
  <si>
    <t>2730001000</t>
  </si>
  <si>
    <t>Adhesives and Sealants</t>
  </si>
  <si>
    <t>2461800000</t>
  </si>
  <si>
    <t>Pesticide Application: All Processes</t>
  </si>
  <si>
    <t>2461800001</t>
  </si>
  <si>
    <t>Surface Application</t>
  </si>
  <si>
    <t>2461800002</t>
  </si>
  <si>
    <t>Soil Incorporation</t>
  </si>
  <si>
    <t>2461800999</t>
  </si>
  <si>
    <t>Oil Production, Fugitives: Compressor Seals</t>
  </si>
  <si>
    <t>Oil Production, Atmospheric Wash Tank: Flashing Loss</t>
  </si>
  <si>
    <t>Oil Production, Processing Operations: Not Classified</t>
  </si>
  <si>
    <t>Natural Gas Production, Gas Sweetening: Amine Process</t>
  </si>
  <si>
    <t>Natural Gas Production, Gas Stripping Operations</t>
  </si>
  <si>
    <t>Natural Gas Production, Incinerators Burning Waste Gas or Augmented Waste Gas</t>
  </si>
  <si>
    <t>Natural Gas Production, Flares Combusting Gases &gt;1000 BTU/scf</t>
  </si>
  <si>
    <t>Natural Gas Production, Flares Combusting Gases &lt;1000 BTU/scf</t>
  </si>
  <si>
    <t>Natural Gas Production, All Equipt Leak Fugitives</t>
  </si>
  <si>
    <t>Natural Gas Production, Compressor Seals</t>
  </si>
  <si>
    <t>Natural Gas Production, Flanges and Connections</t>
  </si>
  <si>
    <t>Natural Gas Production, Gathering Lines</t>
  </si>
  <si>
    <t>Natural Gas Production, Hydrocarbon Skimmer</t>
  </si>
  <si>
    <t>Natural Gas Production, Other Not Classified</t>
  </si>
  <si>
    <t>Natural Gas Processing Facilities, Gas Sweeting: Amine Process</t>
  </si>
  <si>
    <t>Natural Gas Processing Facilities, Process Valves</t>
  </si>
  <si>
    <t>Natural Gas Processing Facilities, Relief Valves</t>
  </si>
  <si>
    <t>Natural Gas Processing Facilities, Compressor Seals</t>
  </si>
  <si>
    <t>Natural Gas Processing Facilities, Pump Seals</t>
  </si>
  <si>
    <t>Unpermitted Fugitives</t>
  </si>
  <si>
    <t>Permitted Fugitives</t>
  </si>
  <si>
    <t>Truck Loading of Condensate</t>
  </si>
  <si>
    <t>Rotary Tillers &lt; 6 HP (Commercial)</t>
  </si>
  <si>
    <t>2260004020</t>
  </si>
  <si>
    <t>Chain Saws &lt; 6 HP (Residential)</t>
  </si>
  <si>
    <t>SCC8 - was "&lt; 4 HP"</t>
  </si>
  <si>
    <t>2260004021</t>
  </si>
  <si>
    <t>Chain Saws &lt; 6 HP (Commercial)</t>
  </si>
  <si>
    <t>2260004025</t>
  </si>
  <si>
    <t>Trimmers/Edgers/Brush Cutters (Residential)</t>
  </si>
  <si>
    <t>2260004026</t>
  </si>
  <si>
    <t>Trimmers/Edgers/Brush Cutters (Commercial)</t>
  </si>
  <si>
    <t>2260004030</t>
  </si>
  <si>
    <t>Leafblowers/Vacuums (Residential)</t>
  </si>
  <si>
    <t>2260004031</t>
  </si>
  <si>
    <t>Leafblowers/Vacuums (Commercial)</t>
  </si>
  <si>
    <t>2260004035</t>
  </si>
  <si>
    <t>Snowblowers (Residential)</t>
  </si>
  <si>
    <t>2260004036</t>
  </si>
  <si>
    <t>Furnace</t>
  </si>
  <si>
    <t>30111299</t>
  </si>
  <si>
    <t>30111301</t>
  </si>
  <si>
    <t>Boric Acid</t>
  </si>
  <si>
    <t>30111401</t>
  </si>
  <si>
    <t>Potassium Chloride</t>
  </si>
  <si>
    <t>30111501</t>
  </si>
  <si>
    <t>Aluminum Sulfate Manufacturing</t>
  </si>
  <si>
    <t>Bauxite Unloading</t>
  </si>
  <si>
    <t>30111502</t>
  </si>
  <si>
    <t>Hammer Mill</t>
  </si>
  <si>
    <t>30111503</t>
  </si>
  <si>
    <t>Bauxite Storage</t>
  </si>
  <si>
    <t>30111504</t>
  </si>
  <si>
    <t>Elevator</t>
  </si>
  <si>
    <t>30111505</t>
  </si>
  <si>
    <t>Conveyor</t>
  </si>
  <si>
    <t>30111506</t>
  </si>
  <si>
    <t>Cooker</t>
  </si>
  <si>
    <t>30111507</t>
  </si>
  <si>
    <t>Alums Storage</t>
  </si>
  <si>
    <t>30111508</t>
  </si>
  <si>
    <t>H2SO4 Process Tank</t>
  </si>
  <si>
    <t>30111509</t>
  </si>
  <si>
    <t>Alums Loading</t>
  </si>
  <si>
    <t>30112001</t>
  </si>
  <si>
    <t>Formaldahyde, Acrolein, Acetaldehyde, Butyraldehyde</t>
  </si>
  <si>
    <t>Formaldehyde: Silver Catalyst</t>
  </si>
  <si>
    <t>30112002</t>
  </si>
  <si>
    <t>Formaldehyde: Mixed Oxide Catalyst</t>
  </si>
  <si>
    <t>30112005</t>
  </si>
  <si>
    <t>Formaldehyde: Absorber Vent</t>
  </si>
  <si>
    <t>30112006</t>
  </si>
  <si>
    <t>Formaldehyde: Fractionator Vent</t>
  </si>
  <si>
    <t>30112007</t>
  </si>
  <si>
    <t>Formaldehyde: Fugitive Emissions</t>
  </si>
  <si>
    <t>30112011</t>
  </si>
  <si>
    <t>Acetaldehyde from Ethylene</t>
  </si>
  <si>
    <t>30112012</t>
  </si>
  <si>
    <t>Acetaldehyde from Ethanol</t>
  </si>
  <si>
    <t>30112013</t>
  </si>
  <si>
    <t>Acetaldehyde: Off-air Absorber Vent</t>
  </si>
  <si>
    <t>30112014</t>
  </si>
  <si>
    <t>Acetaldehyde: Off-gas Absorber Vent</t>
  </si>
  <si>
    <t>30112017</t>
  </si>
  <si>
    <t>Acetaldehyde: Fugitive Emissions</t>
  </si>
  <si>
    <t>30112021</t>
  </si>
  <si>
    <t>Butyraldehyde: General</t>
  </si>
  <si>
    <t>30112031</t>
  </si>
  <si>
    <t>Acrolein: CO2 Stripping Tower</t>
  </si>
  <si>
    <t>30112032</t>
  </si>
  <si>
    <t>Acrolein: Aqueous Acrolein Receiver</t>
  </si>
  <si>
    <t>30112033</t>
  </si>
  <si>
    <t>Acrolein: Distillation System</t>
  </si>
  <si>
    <t>30112034</t>
  </si>
  <si>
    <t>Acrolein: Refrigeration Unit</t>
  </si>
  <si>
    <t>30112037</t>
  </si>
  <si>
    <t>Acrolein: Fugitive Emissions</t>
  </si>
  <si>
    <t>30112099</t>
  </si>
  <si>
    <t>Acrolein: Other Not Classified</t>
  </si>
  <si>
    <t>30112199</t>
  </si>
  <si>
    <t>Organic Dyes/Pigments</t>
  </si>
  <si>
    <t>30112401</t>
  </si>
  <si>
    <t>30112402</t>
  </si>
  <si>
    <t>Butadiene Dryer</t>
  </si>
  <si>
    <t>30112403</t>
  </si>
  <si>
    <t>Chlorination Reactor</t>
  </si>
  <si>
    <t>30112404</t>
  </si>
  <si>
    <t>Dichlorobutene Still</t>
  </si>
  <si>
    <t>30112405</t>
  </si>
  <si>
    <t>Isomerization and 3,4-DCB Recovery Vent</t>
  </si>
  <si>
    <t>30112406</t>
  </si>
  <si>
    <t>Chloroprene Stripper</t>
  </si>
  <si>
    <t>30112407</t>
  </si>
  <si>
    <t>Brine Stripper</t>
  </si>
  <si>
    <t>30112480</t>
  </si>
  <si>
    <t>30112501</t>
  </si>
  <si>
    <t>Chlorine Derivatives</t>
  </si>
  <si>
    <t>Charge with Copper: Electric Arc Furnace</t>
  </si>
  <si>
    <t>30400221</t>
  </si>
  <si>
    <t>Charge with Brass and Bronze: Electric Arc Furnace</t>
  </si>
  <si>
    <t>30400223</t>
  </si>
  <si>
    <t>Charge with Copper: Electric Induction</t>
  </si>
  <si>
    <t>30400224</t>
  </si>
  <si>
    <t>Charge with Brass and Bronze: Electric Induction</t>
  </si>
  <si>
    <t>30400230</t>
  </si>
  <si>
    <t>Scrap Metal Pretreatment</t>
  </si>
  <si>
    <t>30400231</t>
  </si>
  <si>
    <t>Scrap Dryer</t>
  </si>
  <si>
    <t>30400232</t>
  </si>
  <si>
    <t>Wire Incinerator</t>
  </si>
  <si>
    <t>30400233</t>
  </si>
  <si>
    <t>30400234</t>
  </si>
  <si>
    <t>Cupola Furnace</t>
  </si>
  <si>
    <t>30400235</t>
  </si>
  <si>
    <t>Reverberatory Furnace</t>
  </si>
  <si>
    <t>30400236</t>
  </si>
  <si>
    <t>Rotary Furnace</t>
  </si>
  <si>
    <t>30400237</t>
  </si>
  <si>
    <t>Crucible Furnace</t>
  </si>
  <si>
    <t>30400238</t>
  </si>
  <si>
    <t>30400239</t>
  </si>
  <si>
    <t>Casting Operations</t>
  </si>
  <si>
    <t>30400240</t>
  </si>
  <si>
    <t>Charge with Copper: Holding Furnace</t>
  </si>
  <si>
    <t>30400241</t>
  </si>
  <si>
    <t>30400242</t>
  </si>
  <si>
    <t>Charge with Other Alloy (7%): Reverberatory Furnace</t>
  </si>
  <si>
    <t>30400243</t>
  </si>
  <si>
    <t>Charge with High Lead Alloy (58%): Reverberatory Furnace</t>
  </si>
  <si>
    <t>30400244</t>
  </si>
  <si>
    <t>Charge with Red/Yellow Brass: Reverberatory Furnace</t>
  </si>
  <si>
    <t>30400250</t>
  </si>
  <si>
    <t>Charge with Copper: Converter</t>
  </si>
  <si>
    <t>30400251</t>
  </si>
  <si>
    <t>Charge with Brass and Bronze: Converter</t>
  </si>
  <si>
    <t>30400299</t>
  </si>
  <si>
    <t>30400301</t>
  </si>
  <si>
    <t>Grey Iron Foundries</t>
  </si>
  <si>
    <t>Cupola</t>
  </si>
  <si>
    <t>30400302</t>
  </si>
  <si>
    <t>30400303</t>
  </si>
  <si>
    <t>30400304</t>
  </si>
  <si>
    <t>Electric Arc Furnace</t>
  </si>
  <si>
    <t>30400305</t>
  </si>
  <si>
    <t>Annealing Operation</t>
  </si>
  <si>
    <t>30400310</t>
  </si>
  <si>
    <t>Inoculation</t>
  </si>
  <si>
    <t>30400314</t>
  </si>
  <si>
    <t>Scrap Metal Preheating</t>
  </si>
  <si>
    <t>30400358</t>
  </si>
  <si>
    <t>Sand Screens</t>
  </si>
  <si>
    <t>30400360</t>
  </si>
  <si>
    <t>Castings Finishing</t>
  </si>
  <si>
    <t>30400370</t>
  </si>
  <si>
    <t>Shell Core Machine</t>
  </si>
  <si>
    <t>30400371</t>
  </si>
  <si>
    <t>Core Machines/Other</t>
  </si>
  <si>
    <t>30400398</t>
  </si>
  <si>
    <t>30400399</t>
  </si>
  <si>
    <t>30400401</t>
  </si>
  <si>
    <t>Lead</t>
  </si>
  <si>
    <t>Pot Furnace</t>
  </si>
  <si>
    <t>30400402</t>
  </si>
  <si>
    <t>30400403</t>
  </si>
  <si>
    <t>Blast Furnace (Cupola)</t>
  </si>
  <si>
    <t>30400404</t>
  </si>
  <si>
    <t>Rotary Sweating Furnace</t>
  </si>
  <si>
    <t>30400405</t>
  </si>
  <si>
    <t>Reverberatory Sweating Furnace</t>
  </si>
  <si>
    <t>30400406</t>
  </si>
  <si>
    <t>Pot Furnace Heater: Distillate Oil</t>
  </si>
  <si>
    <t>30400321</t>
  </si>
  <si>
    <t>Magnesium Treatment</t>
  </si>
  <si>
    <t>30400322</t>
  </si>
  <si>
    <t>Refining</t>
  </si>
  <si>
    <t>30400325</t>
  </si>
  <si>
    <t>Castings Cooling</t>
  </si>
  <si>
    <t>30400330</t>
  </si>
  <si>
    <t>Miscellaneous Casting-Fabricating **</t>
  </si>
  <si>
    <t>30400331</t>
  </si>
  <si>
    <t>Casting Shakeout</t>
  </si>
  <si>
    <t>30400332</t>
  </si>
  <si>
    <t>Casting Knock Out</t>
  </si>
  <si>
    <t>30400333</t>
  </si>
  <si>
    <t>Shakeout Machine</t>
  </si>
  <si>
    <t>30400340</t>
  </si>
  <si>
    <t>Grinding/Cleaning</t>
  </si>
  <si>
    <t>30400341</t>
  </si>
  <si>
    <t>Casting Cleaning/Tumblers</t>
  </si>
  <si>
    <t>30400342</t>
  </si>
  <si>
    <t>Casting Cleaning/Chippers</t>
  </si>
  <si>
    <t>30400350</t>
  </si>
  <si>
    <t>Sand Grinding/Handling</t>
  </si>
  <si>
    <t>30400351</t>
  </si>
  <si>
    <t>Core Ovens</t>
  </si>
  <si>
    <t>30400352</t>
  </si>
  <si>
    <t>30400353</t>
  </si>
  <si>
    <t>30400354</t>
  </si>
  <si>
    <t>30400355</t>
  </si>
  <si>
    <t>Sand Dryer</t>
  </si>
  <si>
    <t>30400356</t>
  </si>
  <si>
    <t>Sand Silo</t>
  </si>
  <si>
    <t>30400357</t>
  </si>
  <si>
    <t>Conveyors/Elevators</t>
  </si>
  <si>
    <t>Chloromethanes via MH &amp; MCC Processes: Chloroform Condenser</t>
  </si>
  <si>
    <t>30112599</t>
  </si>
  <si>
    <t>30112699</t>
  </si>
  <si>
    <t>Brominated Organics</t>
  </si>
  <si>
    <t>Bromine Organics</t>
  </si>
  <si>
    <t>30112701</t>
  </si>
  <si>
    <t>Fluorocarbons/Chlorofluorocarbons</t>
  </si>
  <si>
    <t>30112702</t>
  </si>
  <si>
    <t>Distillation Column</t>
  </si>
  <si>
    <t>30112703</t>
  </si>
  <si>
    <t>HCl Recovery Column</t>
  </si>
  <si>
    <t>30112720</t>
  </si>
  <si>
    <t>LPG Equipment except Rail and Marine</t>
  </si>
  <si>
    <t>2267001000</t>
  </si>
  <si>
    <t>2267001010</t>
  </si>
  <si>
    <t>2267001020</t>
  </si>
  <si>
    <t>2267001030</t>
  </si>
  <si>
    <t>2267001040</t>
  </si>
  <si>
    <t>2267001050</t>
  </si>
  <si>
    <t>2267001060</t>
  </si>
  <si>
    <t>2267002000</t>
  </si>
  <si>
    <t>2267002003</t>
  </si>
  <si>
    <t>2267002006</t>
  </si>
  <si>
    <t>2267002009</t>
  </si>
  <si>
    <t>2267002015</t>
  </si>
  <si>
    <t>2267002018</t>
  </si>
  <si>
    <t>2267002021</t>
  </si>
  <si>
    <t>2267002024</t>
  </si>
  <si>
    <t>2267002027</t>
  </si>
  <si>
    <t>2267002030</t>
  </si>
  <si>
    <t>2267002033</t>
  </si>
  <si>
    <t>2267002036</t>
  </si>
  <si>
    <t>2267002039</t>
  </si>
  <si>
    <t>2267002042</t>
  </si>
  <si>
    <t>2267002045</t>
  </si>
  <si>
    <t>2267002048</t>
  </si>
  <si>
    <t>2267002051</t>
  </si>
  <si>
    <t>2267002054</t>
  </si>
  <si>
    <t>2267002057</t>
  </si>
  <si>
    <t>2267002060</t>
  </si>
  <si>
    <t>2267002063</t>
  </si>
  <si>
    <t>2267002066</t>
  </si>
  <si>
    <t>2267002069</t>
  </si>
  <si>
    <t>2267002072</t>
  </si>
  <si>
    <t>2267002075</t>
  </si>
  <si>
    <t>2267002078</t>
  </si>
  <si>
    <t>2267002081</t>
  </si>
  <si>
    <t>2267003000</t>
  </si>
  <si>
    <t>2267003010</t>
  </si>
  <si>
    <t>2267003020</t>
  </si>
  <si>
    <t>2267003030</t>
  </si>
  <si>
    <t>2267003040</t>
  </si>
  <si>
    <t>2267003050</t>
  </si>
  <si>
    <t>2267003060</t>
  </si>
  <si>
    <t>2267003070</t>
  </si>
  <si>
    <t>2267004000</t>
  </si>
  <si>
    <t>2267004010</t>
  </si>
  <si>
    <t>2267004011</t>
  </si>
  <si>
    <t>2267004015</t>
  </si>
  <si>
    <t>2267004016</t>
  </si>
  <si>
    <t>2267004020</t>
  </si>
  <si>
    <t>2267004021</t>
  </si>
  <si>
    <t>2267004025</t>
  </si>
  <si>
    <t>2267004026</t>
  </si>
  <si>
    <t>2267004030</t>
  </si>
  <si>
    <t>2267004031</t>
  </si>
  <si>
    <t>2267004035</t>
  </si>
  <si>
    <t>2267004036</t>
  </si>
  <si>
    <t>2267004040</t>
  </si>
  <si>
    <t>2267004041</t>
  </si>
  <si>
    <t>2267004045</t>
  </si>
  <si>
    <t>2267004046</t>
  </si>
  <si>
    <t>2267004050</t>
  </si>
  <si>
    <t>2267004051</t>
  </si>
  <si>
    <t>2267004055</t>
  </si>
  <si>
    <t>2267004056</t>
  </si>
  <si>
    <t>2267004060</t>
  </si>
  <si>
    <t>2267004061</t>
  </si>
  <si>
    <t>2267004065</t>
  </si>
  <si>
    <t>2267004066</t>
  </si>
  <si>
    <t>2267004071</t>
  </si>
  <si>
    <t>2267004075</t>
  </si>
  <si>
    <t>2267004076</t>
  </si>
  <si>
    <t>2267005000</t>
  </si>
  <si>
    <t>2267005010</t>
  </si>
  <si>
    <t>2267005015</t>
  </si>
  <si>
    <t>2267005020</t>
  </si>
  <si>
    <t>2267005025</t>
  </si>
  <si>
    <t>2267005030</t>
  </si>
  <si>
    <t>2267005035</t>
  </si>
  <si>
    <t>2267005040</t>
  </si>
  <si>
    <t>2267005045</t>
  </si>
  <si>
    <t>2267005050</t>
  </si>
  <si>
    <t>2267005055</t>
  </si>
  <si>
    <t>2267005060</t>
  </si>
  <si>
    <t>2267006000</t>
  </si>
  <si>
    <t>2267006005</t>
  </si>
  <si>
    <t>2267006010</t>
  </si>
  <si>
    <t>2267006015</t>
  </si>
  <si>
    <t>2267006020</t>
  </si>
  <si>
    <t>2267006025</t>
  </si>
  <si>
    <t>2267006030</t>
  </si>
  <si>
    <t>2267007000</t>
  </si>
  <si>
    <t>2267007005</t>
  </si>
  <si>
    <t>2267007010</t>
  </si>
  <si>
    <t>2267007015</t>
  </si>
  <si>
    <t>2267008000</t>
  </si>
  <si>
    <t>2267008005</t>
  </si>
  <si>
    <t>2267009000</t>
  </si>
  <si>
    <t>2267009010</t>
  </si>
  <si>
    <t>2267010000</t>
  </si>
  <si>
    <t>2267010010</t>
  </si>
  <si>
    <t>2268000000</t>
  </si>
  <si>
    <t>CNG</t>
  </si>
  <si>
    <t>CNG Equipment except Rail and Marine</t>
  </si>
  <si>
    <t>2268001000</t>
  </si>
  <si>
    <t>2268001010</t>
  </si>
  <si>
    <t>2268001020</t>
  </si>
  <si>
    <t>2268001030</t>
  </si>
  <si>
    <t>2268001040</t>
  </si>
  <si>
    <t>2268001050</t>
  </si>
  <si>
    <t>2268001060</t>
  </si>
  <si>
    <t>2268002000</t>
  </si>
  <si>
    <t>2268002003</t>
  </si>
  <si>
    <t>2268002006</t>
  </si>
  <si>
    <t>2268002009</t>
  </si>
  <si>
    <t>2268002015</t>
  </si>
  <si>
    <t>2268002018</t>
  </si>
  <si>
    <t>2268002021</t>
  </si>
  <si>
    <t>2268002024</t>
  </si>
  <si>
    <t>2268002027</t>
  </si>
  <si>
    <t>2268002030</t>
  </si>
  <si>
    <t>2268002033</t>
  </si>
  <si>
    <t>2268002036</t>
  </si>
  <si>
    <t>2268002039</t>
  </si>
  <si>
    <t>2268002042</t>
  </si>
  <si>
    <t>2268002045</t>
  </si>
  <si>
    <t>2268002048</t>
  </si>
  <si>
    <t>2268002051</t>
  </si>
  <si>
    <t>2268002054</t>
  </si>
  <si>
    <t>2268002057</t>
  </si>
  <si>
    <t>2268002060</t>
  </si>
  <si>
    <t>2268002063</t>
  </si>
  <si>
    <t>2268002066</t>
  </si>
  <si>
    <t>2268002069</t>
  </si>
  <si>
    <t>2268002072</t>
  </si>
  <si>
    <t>2268002075</t>
  </si>
  <si>
    <t>2268002078</t>
  </si>
  <si>
    <t>2268002081</t>
  </si>
  <si>
    <t>2268003000</t>
  </si>
  <si>
    <t>2268003010</t>
  </si>
  <si>
    <t>2268003020</t>
  </si>
  <si>
    <t>2268003030</t>
  </si>
  <si>
    <t>2268003040</t>
  </si>
  <si>
    <t>2268003050</t>
  </si>
  <si>
    <t>2268003060</t>
  </si>
  <si>
    <t>2268003070</t>
  </si>
  <si>
    <t>2268004000</t>
  </si>
  <si>
    <t>2268004010</t>
  </si>
  <si>
    <t>2268004011</t>
  </si>
  <si>
    <t>2268004015</t>
  </si>
  <si>
    <t>2525010010</t>
  </si>
  <si>
    <t>2525010020</t>
  </si>
  <si>
    <t>2525010030</t>
  </si>
  <si>
    <t>2525010040</t>
  </si>
  <si>
    <t>Benzene Recovery/Recycle</t>
  </si>
  <si>
    <t>30116905</t>
  </si>
  <si>
    <t>2268004016</t>
  </si>
  <si>
    <t>2268004020</t>
  </si>
  <si>
    <t>2268004021</t>
  </si>
  <si>
    <t>2268004025</t>
  </si>
  <si>
    <t>2268004026</t>
  </si>
  <si>
    <t>2268004030</t>
  </si>
  <si>
    <t>2268004031</t>
  </si>
  <si>
    <t>2268004035</t>
  </si>
  <si>
    <t>2268004036</t>
  </si>
  <si>
    <t>2268004040</t>
  </si>
  <si>
    <t>2268004041</t>
  </si>
  <si>
    <t>2268004045</t>
  </si>
  <si>
    <t>2268004046</t>
  </si>
  <si>
    <t>2268004050</t>
  </si>
  <si>
    <t>2268004051</t>
  </si>
  <si>
    <t>2268004055</t>
  </si>
  <si>
    <t>2268004056</t>
  </si>
  <si>
    <t>2268004060</t>
  </si>
  <si>
    <t>2268004061</t>
  </si>
  <si>
    <t>2268004065</t>
  </si>
  <si>
    <t>2268004066</t>
  </si>
  <si>
    <t>2268004071</t>
  </si>
  <si>
    <t>2268004075</t>
  </si>
  <si>
    <t>2268004076</t>
  </si>
  <si>
    <t>2268005000</t>
  </si>
  <si>
    <t>2268005010</t>
  </si>
  <si>
    <t>2268005015</t>
  </si>
  <si>
    <t>2268005020</t>
  </si>
  <si>
    <t>2268005025</t>
  </si>
  <si>
    <t>2268005030</t>
  </si>
  <si>
    <t>2268005035</t>
  </si>
  <si>
    <t>2268005040</t>
  </si>
  <si>
    <t>2268005045</t>
  </si>
  <si>
    <t>2268005050</t>
  </si>
  <si>
    <t>30117631</t>
  </si>
  <si>
    <t>Light-ends Stripper</t>
  </si>
  <si>
    <t>30117632</t>
  </si>
  <si>
    <t>30117633</t>
  </si>
  <si>
    <t>Glycerin Flasher Column</t>
  </si>
  <si>
    <t>30117634</t>
  </si>
  <si>
    <t>30117680</t>
  </si>
  <si>
    <t>30118101</t>
  </si>
  <si>
    <t>Toluene Diisocyanate</t>
  </si>
  <si>
    <t>30118102</t>
  </si>
  <si>
    <t>Sulfuric Acid Concentrator</t>
  </si>
  <si>
    <t>30118103</t>
  </si>
  <si>
    <t>30118104</t>
  </si>
  <si>
    <t>Catalyst Filtration</t>
  </si>
  <si>
    <t>30118105</t>
  </si>
  <si>
    <t>TDA Vacuum Distillation Vent</t>
  </si>
  <si>
    <t>30118106</t>
  </si>
  <si>
    <t>Dichlorobenzene Solvent Recovery</t>
  </si>
  <si>
    <t>30118107</t>
  </si>
  <si>
    <t>TDI Flash Distillation</t>
  </si>
  <si>
    <t>30118108</t>
  </si>
  <si>
    <t>TDI Purification</t>
  </si>
  <si>
    <t>30118109</t>
  </si>
  <si>
    <t>Residue Vacuum Distillation Unit</t>
  </si>
  <si>
    <t>30118110</t>
  </si>
  <si>
    <t>Kettle-Sweat Furnace: Clean Metallic Scrap</t>
  </si>
  <si>
    <t>30400818</t>
  </si>
  <si>
    <t>Reverberatory Sweat Furnace: Clean Metallic Scrap</t>
  </si>
  <si>
    <t>30400824</t>
  </si>
  <si>
    <t>Kettle-Sweat Furnace: General Metallic Scrap</t>
  </si>
  <si>
    <t>30400828</t>
  </si>
  <si>
    <t>Reverberatory Sweat Furnace: General Metallic Scrap</t>
  </si>
  <si>
    <t>30400834</t>
  </si>
  <si>
    <t>Kettle-Sweat Furnace: Residual Metallic Scrap</t>
  </si>
  <si>
    <t>30400838</t>
  </si>
  <si>
    <t>Reverberatory Sweat Furnace: Residual Metallic Scrap</t>
  </si>
  <si>
    <t>30400840</t>
  </si>
  <si>
    <t>30400841</t>
  </si>
  <si>
    <t>Scrap Melting: Crucible</t>
  </si>
  <si>
    <t>30400842</t>
  </si>
  <si>
    <t>Scrap Melting: Reverberatory Furnace</t>
  </si>
  <si>
    <t>30400843</t>
  </si>
  <si>
    <t>Scrap Melting: Electric Induction Furnace</t>
  </si>
  <si>
    <t>30400851</t>
  </si>
  <si>
    <t>Retort and Muffle Distillation: Pouring</t>
  </si>
  <si>
    <t>30400852</t>
  </si>
  <si>
    <t>Retort and Muffle Distillation: Casting</t>
  </si>
  <si>
    <t>30400853</t>
  </si>
  <si>
    <t>Graphite Rod Distillation</t>
  </si>
  <si>
    <t>30400854</t>
  </si>
  <si>
    <t>Retort Distillation/Oxidation</t>
  </si>
  <si>
    <t>30400855</t>
  </si>
  <si>
    <t>Muffle Distillation/Oxidation</t>
  </si>
  <si>
    <t>30400861</t>
  </si>
  <si>
    <t>Reverberatory Sweating</t>
  </si>
  <si>
    <t>30400862</t>
  </si>
  <si>
    <t>Rotary Sweating</t>
  </si>
  <si>
    <t>30400863</t>
  </si>
  <si>
    <t>Muffle Sweating</t>
  </si>
  <si>
    <t>30400864</t>
  </si>
  <si>
    <t>Kettle (Pot) Sweating</t>
  </si>
  <si>
    <t>30400865</t>
  </si>
  <si>
    <t>Electric Resistance Sweating</t>
  </si>
  <si>
    <t>30400866</t>
  </si>
  <si>
    <t>Sodium Carbonate Leaching</t>
  </si>
  <si>
    <t>30400867</t>
  </si>
  <si>
    <t>Kettle (Pot) Melting Furnace</t>
  </si>
  <si>
    <t>30400868</t>
  </si>
  <si>
    <t>Crucible Melting Furnace</t>
  </si>
  <si>
    <t>30400869</t>
  </si>
  <si>
    <t>Reverberatory Melting Furnace</t>
  </si>
  <si>
    <t>30400870</t>
  </si>
  <si>
    <t>Electric Induction Melting Furnace</t>
  </si>
  <si>
    <t>30400871</t>
  </si>
  <si>
    <t>Alloying Retort Distillation</t>
  </si>
  <si>
    <t>30400872</t>
  </si>
  <si>
    <t>Retort and Muffle Distillation</t>
  </si>
  <si>
    <t>30400873</t>
  </si>
  <si>
    <t>30400874</t>
  </si>
  <si>
    <t>30400875</t>
  </si>
  <si>
    <t>30400876</t>
  </si>
  <si>
    <t>30400877</t>
  </si>
  <si>
    <t>Retort Reduction</t>
  </si>
  <si>
    <t>30400899</t>
  </si>
  <si>
    <t>30400901</t>
  </si>
  <si>
    <t>Malleable Iron</t>
  </si>
  <si>
    <t>Annealing</t>
  </si>
  <si>
    <t>30400999</t>
  </si>
  <si>
    <t>30401001</t>
  </si>
  <si>
    <t>Nickel</t>
  </si>
  <si>
    <t>Flux Furnace</t>
  </si>
  <si>
    <t>30401002</t>
  </si>
  <si>
    <t>Mixing/Blending/Grinding/Screening</t>
  </si>
  <si>
    <t>30401004</t>
  </si>
  <si>
    <t>Heat Treat Furnace</t>
  </si>
  <si>
    <t>30401005</t>
  </si>
  <si>
    <t>Induction Furnace (Inlet Air)</t>
  </si>
  <si>
    <t>30401006</t>
  </si>
  <si>
    <t>Induction Furnace (Under Vacuum)</t>
  </si>
  <si>
    <t>30401007</t>
  </si>
  <si>
    <t>Electric Arc Furnace with Carbon Electrode</t>
  </si>
  <si>
    <t>30401008</t>
  </si>
  <si>
    <t>30401010</t>
  </si>
  <si>
    <t>Finishing: Pickling/Neutralizing</t>
  </si>
  <si>
    <t>30401011</t>
  </si>
  <si>
    <t>Finishing: Grinding</t>
  </si>
  <si>
    <t>30401015</t>
  </si>
  <si>
    <t>30401016</t>
  </si>
  <si>
    <t>Converters</t>
  </si>
  <si>
    <t>30401017</t>
  </si>
  <si>
    <t>30401018</t>
  </si>
  <si>
    <t>30401019</t>
  </si>
  <si>
    <t>Sinter Machine</t>
  </si>
  <si>
    <t>30401061</t>
  </si>
  <si>
    <t>CHP Cleavage Vent</t>
  </si>
  <si>
    <t>30120280</t>
  </si>
  <si>
    <t>30120501</t>
  </si>
  <si>
    <t>Propylene Oxide</t>
  </si>
  <si>
    <t>30120502</t>
  </si>
  <si>
    <t>Chlorohydronation Process: General</t>
  </si>
  <si>
    <t>30120503</t>
  </si>
  <si>
    <t>Vent Gas Scrubber Vent</t>
  </si>
  <si>
    <t>30120504</t>
  </si>
  <si>
    <t>Saponification Column Vent</t>
  </si>
  <si>
    <t>30120505</t>
  </si>
  <si>
    <t>PO Stripping Column Vent</t>
  </si>
  <si>
    <t>30120506</t>
  </si>
  <si>
    <t>Light-ends Stripping Column Vent</t>
  </si>
  <si>
    <t>30120507</t>
  </si>
  <si>
    <t>PO Final Distillation Column Vent</t>
  </si>
  <si>
    <t>30120508</t>
  </si>
  <si>
    <t>DCP Distillation Column Vent</t>
  </si>
  <si>
    <t>30120509</t>
  </si>
  <si>
    <t>DCIPE Distillation Column Vent</t>
  </si>
  <si>
    <t>30120520</t>
  </si>
  <si>
    <t>Isobutane Hydroperoxide Process: General</t>
  </si>
  <si>
    <t>30120521</t>
  </si>
  <si>
    <t>Oxidation Reactor Scrubber Vent</t>
  </si>
  <si>
    <t>30120522</t>
  </si>
  <si>
    <t>TBA Stripping Column Vent</t>
  </si>
  <si>
    <t>30120523</t>
  </si>
  <si>
    <t>Catalyst Mix Tank Vent</t>
  </si>
  <si>
    <t>30120524</t>
  </si>
  <si>
    <t>30120525</t>
  </si>
  <si>
    <t>Crude TBA Recovery Column Vent</t>
  </si>
  <si>
    <t>30120526</t>
  </si>
  <si>
    <t>TBA Wash-Decant System Vent</t>
  </si>
  <si>
    <t>30120527</t>
  </si>
  <si>
    <t>Wastewater Stripping Column Vent</t>
  </si>
  <si>
    <t>30120528</t>
  </si>
  <si>
    <t>Solvent Scrubber Vent</t>
  </si>
  <si>
    <t>30120529</t>
  </si>
  <si>
    <t>Solvent Recovery Column Vent</t>
  </si>
  <si>
    <t>30120530</t>
  </si>
  <si>
    <t>Water Stripping Column Vent</t>
  </si>
  <si>
    <t>30120531</t>
  </si>
  <si>
    <t>Propylene Glycol and Dipropylene Glycol Combined Vent</t>
  </si>
  <si>
    <t>30120532</t>
  </si>
  <si>
    <t>Flue Gas Vent</t>
  </si>
  <si>
    <t>30120540</t>
  </si>
  <si>
    <t>Ethylbenzene Hydroperoxide Process: General</t>
  </si>
  <si>
    <t>30120541</t>
  </si>
  <si>
    <t>30120542</t>
  </si>
  <si>
    <t>Falling Film Evaporator Vent</t>
  </si>
  <si>
    <t>30120543</t>
  </si>
  <si>
    <t>30120544</t>
  </si>
  <si>
    <t>Separation Column Vent</t>
  </si>
  <si>
    <t>30120545</t>
  </si>
  <si>
    <t>30120546</t>
  </si>
  <si>
    <t>Propylene Recovery Column Vent</t>
  </si>
  <si>
    <t>30120547</t>
  </si>
  <si>
    <t>Product Wash-Decant System Vent</t>
  </si>
  <si>
    <t>30120548</t>
  </si>
  <si>
    <t>Mixed Hydrocarbon Wash-Decant System Vent</t>
  </si>
  <si>
    <t>30120549</t>
  </si>
  <si>
    <t>Ethyl Benzene Wash-Decant System Vent</t>
  </si>
  <si>
    <t>30120550</t>
  </si>
  <si>
    <t>Ethyl Benzene Stripping Column Vent</t>
  </si>
  <si>
    <t>30120551</t>
  </si>
  <si>
    <t>Light-hydrocarbon Stripping Column Vent</t>
  </si>
  <si>
    <t>30120552</t>
  </si>
  <si>
    <t>MBA-AP Stripping Column Vent</t>
  </si>
  <si>
    <t>30120553</t>
  </si>
  <si>
    <t>Dehydration Reactor System Vent</t>
  </si>
  <si>
    <t>30120554</t>
  </si>
  <si>
    <t>Light-impurities Stripping Column Vent</t>
  </si>
  <si>
    <t>30120555</t>
  </si>
  <si>
    <t>Styrene Finishing Column Vent</t>
  </si>
  <si>
    <t>30120580</t>
  </si>
  <si>
    <t>30120601</t>
  </si>
  <si>
    <t>Styrene</t>
  </si>
  <si>
    <t>30120602</t>
  </si>
  <si>
    <t>Benzene Recycle</t>
  </si>
  <si>
    <t>30120603</t>
  </si>
  <si>
    <t>Styrene Purification</t>
  </si>
  <si>
    <t>30120680</t>
  </si>
  <si>
    <t>30121001</t>
  </si>
  <si>
    <t>Caprolactum (Use 3-01-130 for Ammonium Sulfate By-product Production)</t>
  </si>
  <si>
    <t>30121002</t>
  </si>
  <si>
    <t>Cyclohexanone Purification Vent</t>
  </si>
  <si>
    <t>30121003</t>
  </si>
  <si>
    <t>Dehydrogenation Reactor Vent</t>
  </si>
  <si>
    <t>30121004</t>
  </si>
  <si>
    <t>Oleum Reactor</t>
  </si>
  <si>
    <t>30500106</t>
  </si>
  <si>
    <t>Shingles and Rolls: Spraying Only</t>
  </si>
  <si>
    <t>30500107</t>
  </si>
  <si>
    <t>Shingles and Rolls: Mineral Dryer</t>
  </si>
  <si>
    <t>30500108</t>
  </si>
  <si>
    <t>Shingles and Rolls: Coating</t>
  </si>
  <si>
    <t>30500110</t>
  </si>
  <si>
    <t>Blowing (Use 3-05-050-01 for MACT)</t>
  </si>
  <si>
    <t>30500111</t>
  </si>
  <si>
    <t>Dipping Only</t>
  </si>
  <si>
    <t>30500112</t>
  </si>
  <si>
    <t>Spraying Only</t>
  </si>
  <si>
    <t>30500113</t>
  </si>
  <si>
    <t>Dipping/Spraying</t>
  </si>
  <si>
    <t>30500114</t>
  </si>
  <si>
    <t>Asphaltic Felt: Coating</t>
  </si>
  <si>
    <t>30500115</t>
  </si>
  <si>
    <t>Storage Bins: Steam Drying Drums</t>
  </si>
  <si>
    <t>30500116</t>
  </si>
  <si>
    <t>Shingle Saturation: Dip Saturator, Drying-in Drum, Hot Looper &amp; Coater</t>
  </si>
  <si>
    <t>30500117</t>
  </si>
  <si>
    <t>Methanol: Purge Gas Vent</t>
  </si>
  <si>
    <t>30125003</t>
  </si>
  <si>
    <t>Methanol: Distillation Vent</t>
  </si>
  <si>
    <t>30125004</t>
  </si>
  <si>
    <t>Methanol: Fugitive Emissions</t>
  </si>
  <si>
    <t>30125005</t>
  </si>
  <si>
    <t>Ethanol via Ethylene</t>
  </si>
  <si>
    <t>30125010</t>
  </si>
  <si>
    <t>Ethanol by Fermentation</t>
  </si>
  <si>
    <t>30125015</t>
  </si>
  <si>
    <t>Urban Other Freeways and Expressways: Total</t>
  </si>
  <si>
    <t>2201001270</t>
  </si>
  <si>
    <t>Urban Other Principal Arterial: Total</t>
  </si>
  <si>
    <t>2201001290</t>
  </si>
  <si>
    <t>Urban Minor Arterial: Total</t>
  </si>
  <si>
    <t>2201001310</t>
  </si>
  <si>
    <t>Urban Collector: Total</t>
  </si>
  <si>
    <t>2201001330</t>
  </si>
  <si>
    <t>Urban Local: Total</t>
  </si>
  <si>
    <t>2201020000</t>
  </si>
  <si>
    <t>Fellers/Bunchers ** (see 22-70-007-015)</t>
  </si>
  <si>
    <t>2270008000</t>
  </si>
  <si>
    <t>2270008005</t>
  </si>
  <si>
    <t>SCC8 - added "Ground"</t>
  </si>
  <si>
    <t>2270008010</t>
  </si>
  <si>
    <t>2270009000</t>
  </si>
  <si>
    <t>2270009010</t>
  </si>
  <si>
    <t>2270010000</t>
  </si>
  <si>
    <t>2270010010</t>
  </si>
  <si>
    <t>2275000000</t>
  </si>
  <si>
    <t>Aircraft</t>
  </si>
  <si>
    <t>All Aircraft Types and Operations</t>
  </si>
  <si>
    <t>2275001000</t>
  </si>
  <si>
    <t>Military Aircraft</t>
  </si>
  <si>
    <t>2275020000</t>
  </si>
  <si>
    <t>Commercial Aircraft</t>
  </si>
  <si>
    <t>Total: All Types</t>
  </si>
  <si>
    <t>2275050000</t>
  </si>
  <si>
    <t>General Aviation</t>
  </si>
  <si>
    <t>2275060000</t>
  </si>
  <si>
    <t>Air Taxi</t>
  </si>
  <si>
    <t>2275070000</t>
  </si>
  <si>
    <t>Aircraft Auxiliary Power Units</t>
  </si>
  <si>
    <t>2275085000</t>
  </si>
  <si>
    <t>Unpaved Airstrips</t>
  </si>
  <si>
    <t>2275900000</t>
  </si>
  <si>
    <t>Refueling: All Fuels</t>
  </si>
  <si>
    <t>All Processes  ** (Use 25-01-080-xxx)</t>
  </si>
  <si>
    <t>xref to new scc</t>
  </si>
  <si>
    <t>2275900101</t>
  </si>
  <si>
    <t>Displacement Loss/Uncontrolled</t>
  </si>
  <si>
    <t>2275900102</t>
  </si>
  <si>
    <t>Displacement Loss/Controlled</t>
  </si>
  <si>
    <t>2275900103</t>
  </si>
  <si>
    <t>Spillage</t>
  </si>
  <si>
    <t>2201020290</t>
  </si>
  <si>
    <t>2201020310</t>
  </si>
  <si>
    <t>2201020330</t>
  </si>
  <si>
    <t>2201040000</t>
  </si>
  <si>
    <t>Light Duty Gasoline Trucks 3 &amp; 4 (M6) = LDGT2 (M5)</t>
  </si>
  <si>
    <t>2201040110</t>
  </si>
  <si>
    <t>2201040130</t>
  </si>
  <si>
    <t>2201040150</t>
  </si>
  <si>
    <t>2201040170</t>
  </si>
  <si>
    <t>2201040190</t>
  </si>
  <si>
    <t>2201040210</t>
  </si>
  <si>
    <t>2201040230</t>
  </si>
  <si>
    <t>2201040250</t>
  </si>
  <si>
    <t>2201040270</t>
  </si>
  <si>
    <t>2201040290</t>
  </si>
  <si>
    <t>2201040310</t>
  </si>
  <si>
    <t>2201040330</t>
  </si>
  <si>
    <t>2201070000</t>
  </si>
  <si>
    <t>Heavy Duty Gasoline Vehicles 2B thru 8B &amp; Buses (HDGV)</t>
  </si>
  <si>
    <t>2201070110</t>
  </si>
  <si>
    <t>2201070130</t>
  </si>
  <si>
    <t>SCC8 - Urban to Rural</t>
  </si>
  <si>
    <t>2201070150</t>
  </si>
  <si>
    <t>2201070170</t>
  </si>
  <si>
    <t>2201070190</t>
  </si>
  <si>
    <t>2201070210</t>
  </si>
  <si>
    <t>2201070230</t>
  </si>
  <si>
    <t>2201070250</t>
  </si>
  <si>
    <t>2201070270</t>
  </si>
  <si>
    <t>2201070290</t>
  </si>
  <si>
    <t>2201070310</t>
  </si>
  <si>
    <t>2201070330</t>
  </si>
  <si>
    <t>2201080000</t>
  </si>
  <si>
    <t>Motorcycles (MC)</t>
  </si>
  <si>
    <t>2201080110</t>
  </si>
  <si>
    <t>2201080130</t>
  </si>
  <si>
    <t>2201080150</t>
  </si>
  <si>
    <t>2201080170</t>
  </si>
  <si>
    <t>2201080190</t>
  </si>
  <si>
    <t>2201080210</t>
  </si>
  <si>
    <t>2201080230</t>
  </si>
  <si>
    <t>2201080250</t>
  </si>
  <si>
    <t>2201080270</t>
  </si>
  <si>
    <t>2201080290</t>
  </si>
  <si>
    <t>2201080310</t>
  </si>
  <si>
    <t>2201080330</t>
  </si>
  <si>
    <t>2230001000</t>
  </si>
  <si>
    <t>Highway Vehicles - Diesel</t>
  </si>
  <si>
    <t>Light Duty Diesel Vehicles (LDDV)</t>
  </si>
  <si>
    <t>2230001110</t>
  </si>
  <si>
    <t>2230001130</t>
  </si>
  <si>
    <t>2230001150</t>
  </si>
  <si>
    <t>2230001170</t>
  </si>
  <si>
    <t>2230001190</t>
  </si>
  <si>
    <t>2230001210</t>
  </si>
  <si>
    <t>2230001230</t>
  </si>
  <si>
    <t>2230001250</t>
  </si>
  <si>
    <t>2230001270</t>
  </si>
  <si>
    <t>2230001290</t>
  </si>
  <si>
    <t>2230001310</t>
  </si>
  <si>
    <t>2230001330</t>
  </si>
  <si>
    <t>2230060000</t>
  </si>
  <si>
    <t>Light Duty Diesel Trucks 1 thru 4 (M6) (LDDT)</t>
  </si>
  <si>
    <t>2230060110</t>
  </si>
  <si>
    <t>2230060130</t>
  </si>
  <si>
    <t>2230060150</t>
  </si>
  <si>
    <t>2230060170</t>
  </si>
  <si>
    <t>2230060190</t>
  </si>
  <si>
    <t>2230060210</t>
  </si>
  <si>
    <t>2230060230</t>
  </si>
  <si>
    <t>2230060250</t>
  </si>
  <si>
    <t>2230060270</t>
  </si>
  <si>
    <t>2230060290</t>
  </si>
  <si>
    <t>2230060310</t>
  </si>
  <si>
    <t>2230060330</t>
  </si>
  <si>
    <t>2230070000</t>
  </si>
  <si>
    <t>All HDDV including Buses (use subdivisions -071 thru -075 if possible)</t>
  </si>
  <si>
    <t>2230070110</t>
  </si>
  <si>
    <t>2230070130</t>
  </si>
  <si>
    <t>2230070150</t>
  </si>
  <si>
    <t>2230070170</t>
  </si>
  <si>
    <t>2230070190</t>
  </si>
  <si>
    <t>2230070210</t>
  </si>
  <si>
    <t>2230070230</t>
  </si>
  <si>
    <t>2230070250</t>
  </si>
  <si>
    <t>2230070270</t>
  </si>
  <si>
    <t>2230070290</t>
  </si>
  <si>
    <t>2230070310</t>
  </si>
  <si>
    <t>2230070330</t>
  </si>
  <si>
    <t>2230071110</t>
  </si>
  <si>
    <t>Heavy Duty Diesel Vehicles (HDDV) Class 2B</t>
  </si>
  <si>
    <t>2230071130</t>
  </si>
  <si>
    <t>2230071150</t>
  </si>
  <si>
    <t>2230071170</t>
  </si>
  <si>
    <t>2230071190</t>
  </si>
  <si>
    <t>2230071210</t>
  </si>
  <si>
    <t>2230071230</t>
  </si>
  <si>
    <t>2230071250</t>
  </si>
  <si>
    <t>2230071270</t>
  </si>
  <si>
    <t>2230071290</t>
  </si>
  <si>
    <t>2230071310</t>
  </si>
  <si>
    <t>2230071330</t>
  </si>
  <si>
    <t>2230072110</t>
  </si>
  <si>
    <t>Heavy Duty Diesel Vehicles (HDDV) Class 3, 4, &amp; 5</t>
  </si>
  <si>
    <t>2230072130</t>
  </si>
  <si>
    <t>2230072150</t>
  </si>
  <si>
    <t>2230072170</t>
  </si>
  <si>
    <t>2230072190</t>
  </si>
  <si>
    <t>2230072210</t>
  </si>
  <si>
    <t>2230072230</t>
  </si>
  <si>
    <t>2230072250</t>
  </si>
  <si>
    <t>2230072270</t>
  </si>
  <si>
    <t>2230072290</t>
  </si>
  <si>
    <t>2230072310</t>
  </si>
  <si>
    <t>2230072330</t>
  </si>
  <si>
    <t>2230073110</t>
  </si>
  <si>
    <t>Heavy Duty Diesel Vehicles (HDDV) Class 6 &amp; 7</t>
  </si>
  <si>
    <t>2230073130</t>
  </si>
  <si>
    <t>2230073150</t>
  </si>
  <si>
    <t>2230073170</t>
  </si>
  <si>
    <t>2230073190</t>
  </si>
  <si>
    <t>2230073210</t>
  </si>
  <si>
    <t>2230073230</t>
  </si>
  <si>
    <t>2230073250</t>
  </si>
  <si>
    <t>2230073270</t>
  </si>
  <si>
    <t>2230073290</t>
  </si>
  <si>
    <t>2230073310</t>
  </si>
  <si>
    <t>2230073330</t>
  </si>
  <si>
    <t>2230074110</t>
  </si>
  <si>
    <t>Heavy Duty Diesel Vehicles (HDDV) Class 8A &amp; 8B</t>
  </si>
  <si>
    <t>2230074130</t>
  </si>
  <si>
    <t>2230074150</t>
  </si>
  <si>
    <t>2230074170</t>
  </si>
  <si>
    <t>2230074190</t>
  </si>
  <si>
    <t>2230074210</t>
  </si>
  <si>
    <t>2230074230</t>
  </si>
  <si>
    <t>2230074250</t>
  </si>
  <si>
    <t>2230074270</t>
  </si>
  <si>
    <t>2230074290</t>
  </si>
  <si>
    <t>2230074310</t>
  </si>
  <si>
    <t>2230074330</t>
  </si>
  <si>
    <t>2230075110</t>
  </si>
  <si>
    <t>Heavy Duty Diesel Buses (School &amp; Transit)</t>
  </si>
  <si>
    <t>2230075130</t>
  </si>
  <si>
    <t>2230075150</t>
  </si>
  <si>
    <t>2230075170</t>
  </si>
  <si>
    <t>2230075190</t>
  </si>
  <si>
    <t>2230075210</t>
  </si>
  <si>
    <t>2230075230</t>
  </si>
  <si>
    <t>2230075250</t>
  </si>
  <si>
    <t>2230075270</t>
  </si>
  <si>
    <t>2230075290</t>
  </si>
  <si>
    <t>2230075310</t>
  </si>
  <si>
    <t>2230075330</t>
  </si>
  <si>
    <t>220100111B</t>
  </si>
  <si>
    <t>Rural Interstate: Brake Wear</t>
  </si>
  <si>
    <t>220100111T</t>
  </si>
  <si>
    <t>Rural Interstate: Tire Wear</t>
  </si>
  <si>
    <t>220100111V</t>
  </si>
  <si>
    <t>Rural Interstate: Evap (except Refueling)</t>
  </si>
  <si>
    <t>220100111X</t>
  </si>
  <si>
    <t>Rural Interstate: Exhaust</t>
  </si>
  <si>
    <t>220100113B</t>
  </si>
  <si>
    <t>Rural Other Principal Arterial: Brake Wear</t>
  </si>
  <si>
    <t>220100113T</t>
  </si>
  <si>
    <t>Rural Other Principal Arterial: Tire Wear</t>
  </si>
  <si>
    <t>220100113V</t>
  </si>
  <si>
    <t>Rural Other Principal Arterial: Evap (except Refueling)</t>
  </si>
  <si>
    <t>220100113X</t>
  </si>
  <si>
    <t>Rural Other Principal Arterial: Exhaust</t>
  </si>
  <si>
    <t>220100115B</t>
  </si>
  <si>
    <t>Rural Minor Arterial: Brake Wear</t>
  </si>
  <si>
    <t>Industrial Processes, Oil and Gas Production, Process Heaters, Process Gas</t>
  </si>
  <si>
    <t>31000406</t>
  </si>
  <si>
    <t>Completions and Recompletions</t>
  </si>
  <si>
    <t>Explosives Manufacture - Pentaerythritol Tetranitrate (PETN)</t>
  </si>
  <si>
    <t>30140211</t>
  </si>
  <si>
    <t>Batch Process: Nitration Reactors and Washers</t>
  </si>
  <si>
    <t>30140214</t>
  </si>
  <si>
    <t>220100115T</t>
  </si>
  <si>
    <t>Rural Minor Arterial: Tire Wear</t>
  </si>
  <si>
    <t>220100115V</t>
  </si>
  <si>
    <t>Rural Minor Arterial: Evap (except Refueling)</t>
  </si>
  <si>
    <t>220100115X</t>
  </si>
  <si>
    <t>Rural Minor Arterial: Exhaust</t>
  </si>
  <si>
    <t>220100117B</t>
  </si>
  <si>
    <t>Rural Major Collector: Brake Wear</t>
  </si>
  <si>
    <t>220100117T</t>
  </si>
  <si>
    <t>Rural Major Collector: Tire Wear</t>
  </si>
  <si>
    <t>220100117V</t>
  </si>
  <si>
    <t>Rural Major Collector: Evap (except Refueling)</t>
  </si>
  <si>
    <t>220100117X</t>
  </si>
  <si>
    <t>Rural Major Collector: Exhaust</t>
  </si>
  <si>
    <t>220100119B</t>
  </si>
  <si>
    <t>Rural Minor Collector: Brake Wear</t>
  </si>
  <si>
    <t>220100119T</t>
  </si>
  <si>
    <t>Rural Minor Collector: Tire Wear</t>
  </si>
  <si>
    <t>220100119V</t>
  </si>
  <si>
    <t>Rural Minor Collector: Evap (except Refueling)</t>
  </si>
  <si>
    <t>220100119X</t>
  </si>
  <si>
    <t>Rural Minor Collector: Exhaust</t>
  </si>
  <si>
    <t>220100121B</t>
  </si>
  <si>
    <t>Rural Local: Brake Wear</t>
  </si>
  <si>
    <t>220100121T</t>
  </si>
  <si>
    <t>Rural Local: Tire Wear</t>
  </si>
  <si>
    <t>220100121V</t>
  </si>
  <si>
    <t>30140265</t>
  </si>
  <si>
    <t>Continuous Process: Spent Acid Recovery: Reflux Column</t>
  </si>
  <si>
    <t>30140270</t>
  </si>
  <si>
    <t>30140271</t>
  </si>
  <si>
    <t>Continuous Process: Nitric Acid Concentration: Distillation Column</t>
  </si>
  <si>
    <t>30140272</t>
  </si>
  <si>
    <t>30140273</t>
  </si>
  <si>
    <t>30140274</t>
  </si>
  <si>
    <t>30140275</t>
  </si>
  <si>
    <t>30140276</t>
  </si>
  <si>
    <t>30140299</t>
  </si>
  <si>
    <t>30140306</t>
  </si>
  <si>
    <t>Explosives Manufacture - RDX/HMX Production</t>
  </si>
  <si>
    <t>Nitric Acid/Ammonium Nitrate Mixing</t>
  </si>
  <si>
    <t>30140307</t>
  </si>
  <si>
    <t>Hexamine/Acetic Acid Mixing</t>
  </si>
  <si>
    <t>30140310</t>
  </si>
  <si>
    <t>30140311</t>
  </si>
  <si>
    <t>Batch Process: Nitration Reactor</t>
  </si>
  <si>
    <t>30140312</t>
  </si>
  <si>
    <t>Batch Process: Aging Tank</t>
  </si>
  <si>
    <t>30140313</t>
  </si>
  <si>
    <t>Batch Process: Simmer Tank</t>
  </si>
  <si>
    <t>30140320</t>
  </si>
  <si>
    <t>Batch Process: Refinement</t>
  </si>
  <si>
    <t>30140330</t>
  </si>
  <si>
    <t>Batch Process: Blending</t>
  </si>
  <si>
    <t>30140340</t>
  </si>
  <si>
    <t>Batch Process: Formulation</t>
  </si>
  <si>
    <t>30140350</t>
  </si>
  <si>
    <t>Batch Process: Acetic Acid Recovery</t>
  </si>
  <si>
    <t>30140360</t>
  </si>
  <si>
    <t>Batch Process: Acetone or Cyclohexanone Recovery</t>
  </si>
  <si>
    <t>30140399</t>
  </si>
  <si>
    <t>30180001</t>
  </si>
  <si>
    <t>General Processes</t>
  </si>
  <si>
    <t>30180002</t>
  </si>
  <si>
    <t>Pipeline Valves: Gas Stream</t>
  </si>
  <si>
    <t>30180003</t>
  </si>
  <si>
    <t>Pipeline Valves: Light Liquid/Gas Stream</t>
  </si>
  <si>
    <t>30180004</t>
  </si>
  <si>
    <t>Pipeline Valves: Heavy Liquid Stream</t>
  </si>
  <si>
    <t>30180005</t>
  </si>
  <si>
    <t>Pipeline Valves: Hydrogen Stream</t>
  </si>
  <si>
    <t>30180006</t>
  </si>
  <si>
    <t>Open-ended Valves: All Streams</t>
  </si>
  <si>
    <t>30180007</t>
  </si>
  <si>
    <t>Flanges: All Streams</t>
  </si>
  <si>
    <t>30180008</t>
  </si>
  <si>
    <t>Pump Seals: Light Liquid/Gas Stream</t>
  </si>
  <si>
    <t>30180009</t>
  </si>
  <si>
    <t>Pump Seals: Heavy Liquid Stream</t>
  </si>
  <si>
    <t>30180010</t>
  </si>
  <si>
    <t>Compressor Seals: Gas Stream</t>
  </si>
  <si>
    <t>30180011</t>
  </si>
  <si>
    <t>Compressor Seals: Heavy Liquid Stream</t>
  </si>
  <si>
    <t>30180012</t>
  </si>
  <si>
    <t>Drains: All Streams</t>
  </si>
  <si>
    <t>30180013</t>
  </si>
  <si>
    <t>Vessel Relief Valves: All Streams</t>
  </si>
  <si>
    <t>30181001</t>
  </si>
  <si>
    <t>Air Oxidation Units</t>
  </si>
  <si>
    <t>30182001</t>
  </si>
  <si>
    <t>Wastewater Stripper</t>
  </si>
  <si>
    <t>30182002</t>
  </si>
  <si>
    <t>30182003</t>
  </si>
  <si>
    <t>30182004</t>
  </si>
  <si>
    <t>Chemical Plant Wastewater System: Junction Box</t>
  </si>
  <si>
    <t>30182005</t>
  </si>
  <si>
    <t>Chemical Plant Wastewater System: Lift Station</t>
  </si>
  <si>
    <t>30182006</t>
  </si>
  <si>
    <t>Chemical Plant Wastewater System: Aerated Impoundment</t>
  </si>
  <si>
    <t>30182007</t>
  </si>
  <si>
    <t>Chemical Plant Wastewater System: Non-aerated Impoundment</t>
  </si>
  <si>
    <t>30182008</t>
  </si>
  <si>
    <t>Chemical Plant Wastewater System: Weir</t>
  </si>
  <si>
    <t>30182009</t>
  </si>
  <si>
    <t>Chemical Plant Wastewater System: Activated Sludge Impoundment</t>
  </si>
  <si>
    <t>30182010</t>
  </si>
  <si>
    <t>30500711</t>
  </si>
  <si>
    <t>30500712</t>
  </si>
  <si>
    <t>30500714</t>
  </si>
  <si>
    <t>30500715</t>
  </si>
  <si>
    <t>30500716</t>
  </si>
  <si>
    <t>30500717</t>
  </si>
  <si>
    <t>30500718</t>
  </si>
  <si>
    <t>30500719</t>
  </si>
  <si>
    <t>30500727</t>
  </si>
  <si>
    <t>30500728</t>
  </si>
  <si>
    <t>TNT: Nitration Fume Scrubber</t>
  </si>
  <si>
    <t>30182504</t>
  </si>
  <si>
    <t>TNT: Finishing Operation Fume Scrubber</t>
  </si>
  <si>
    <t>30182510</t>
  </si>
  <si>
    <t>NG: NG/Acid Separator Soda Wash</t>
  </si>
  <si>
    <t>30182511</t>
  </si>
  <si>
    <t>NG: Separator Following Soda Wash</t>
  </si>
  <si>
    <t>30182512</t>
  </si>
  <si>
    <t>NG: Separator Following Fresh Water Wash</t>
  </si>
  <si>
    <t>30182513</t>
  </si>
  <si>
    <t>NG: Emulsifier</t>
  </si>
  <si>
    <t>30182514</t>
  </si>
  <si>
    <t>NG: Refrigeration House</t>
  </si>
  <si>
    <t>30182515</t>
  </si>
  <si>
    <t>NG: Spent Acid Storage</t>
  </si>
  <si>
    <t>30182516</t>
  </si>
  <si>
    <t>NG: Air Compressor House</t>
  </si>
  <si>
    <t>30182517</t>
  </si>
  <si>
    <t>30182530</t>
  </si>
  <si>
    <t>NC: Nitric Acid Concentrators</t>
  </si>
  <si>
    <t>30182531</t>
  </si>
  <si>
    <t>NC: Nitration Reactor</t>
  </si>
  <si>
    <t>30182532</t>
  </si>
  <si>
    <t>NC: Purification Boiling Tubs</t>
  </si>
  <si>
    <t>30182533</t>
  </si>
  <si>
    <t>NC: Purification Beaters</t>
  </si>
  <si>
    <t>30182534</t>
  </si>
  <si>
    <t>NC: Purification Poacher</t>
  </si>
  <si>
    <t>30182535</t>
  </si>
  <si>
    <t>NC: Purification Blender</t>
  </si>
  <si>
    <t>30182536</t>
  </si>
  <si>
    <t>NC: Purification Wringer</t>
  </si>
  <si>
    <t>30182550</t>
  </si>
  <si>
    <t>PETN: Nitration Reactors</t>
  </si>
  <si>
    <t>30182551</t>
  </si>
  <si>
    <t>PETN: Spent Acid Recovery</t>
  </si>
  <si>
    <t>30182552</t>
  </si>
  <si>
    <t>PETN: Nitric Acid Concentrators</t>
  </si>
  <si>
    <t>30182553</t>
  </si>
  <si>
    <t>PETN: Stabilization</t>
  </si>
  <si>
    <t>30182560</t>
  </si>
  <si>
    <t>RDX/HMX: Nitration</t>
  </si>
  <si>
    <t>30182561</t>
  </si>
  <si>
    <t>RDX/HMX: Filter/Wash</t>
  </si>
  <si>
    <t>30182562</t>
  </si>
  <si>
    <t>RDX/HMX: Recrystallization</t>
  </si>
  <si>
    <t>30182563</t>
  </si>
  <si>
    <t>RDX/HMX: Dewatering</t>
  </si>
  <si>
    <t>30182599</t>
  </si>
  <si>
    <t>220107019T</t>
  </si>
  <si>
    <t>220107019V</t>
  </si>
  <si>
    <t>220107019X</t>
  </si>
  <si>
    <t>220107021B</t>
  </si>
  <si>
    <t>220107021T</t>
  </si>
  <si>
    <t>220107021V</t>
  </si>
  <si>
    <t>220107021X</t>
  </si>
  <si>
    <t>220107023B</t>
  </si>
  <si>
    <t>220107023T</t>
  </si>
  <si>
    <t>220107023V</t>
  </si>
  <si>
    <t>220107023X</t>
  </si>
  <si>
    <t>220107025B</t>
  </si>
  <si>
    <t>220107025T</t>
  </si>
  <si>
    <t>220107025V</t>
  </si>
  <si>
    <t>220107025X</t>
  </si>
  <si>
    <t>220107027B</t>
  </si>
  <si>
    <t>220107027T</t>
  </si>
  <si>
    <t>220107027V</t>
  </si>
  <si>
    <t>220107027X</t>
  </si>
  <si>
    <t>220107029B</t>
  </si>
  <si>
    <t>220107029T</t>
  </si>
  <si>
    <t>220107029V</t>
  </si>
  <si>
    <t>220107029X</t>
  </si>
  <si>
    <t>220107031B</t>
  </si>
  <si>
    <t>220107031T</t>
  </si>
  <si>
    <t>220107031V</t>
  </si>
  <si>
    <t>220107031X</t>
  </si>
  <si>
    <t>220107033B</t>
  </si>
  <si>
    <t>220107033T</t>
  </si>
  <si>
    <t>220107033V</t>
  </si>
  <si>
    <t>220107033X</t>
  </si>
  <si>
    <t>220108011B</t>
  </si>
  <si>
    <t>220108011T</t>
  </si>
  <si>
    <t>220108011V</t>
  </si>
  <si>
    <t>220108011X</t>
  </si>
  <si>
    <t>220108013B</t>
  </si>
  <si>
    <t>220108013T</t>
  </si>
  <si>
    <t>220108013V</t>
  </si>
  <si>
    <t>220108013X</t>
  </si>
  <si>
    <t>220108015B</t>
  </si>
  <si>
    <t>220108015T</t>
  </si>
  <si>
    <t>220108015V</t>
  </si>
  <si>
    <t>220108015X</t>
  </si>
  <si>
    <t>220108017B</t>
  </si>
  <si>
    <t>220108017T</t>
  </si>
  <si>
    <t>220108017V</t>
  </si>
  <si>
    <t>220108017X</t>
  </si>
  <si>
    <t>220108019B</t>
  </si>
  <si>
    <t>220108019T</t>
  </si>
  <si>
    <t>220108019V</t>
  </si>
  <si>
    <t>220108019X</t>
  </si>
  <si>
    <t>220108021B</t>
  </si>
  <si>
    <t>220108021T</t>
  </si>
  <si>
    <t>220108021V</t>
  </si>
  <si>
    <t>220108021X</t>
  </si>
  <si>
    <t>220108023B</t>
  </si>
  <si>
    <t>220108023T</t>
  </si>
  <si>
    <t>220108023V</t>
  </si>
  <si>
    <t>220108023X</t>
  </si>
  <si>
    <t>220108025B</t>
  </si>
  <si>
    <t>220108025T</t>
  </si>
  <si>
    <t>220108025V</t>
  </si>
  <si>
    <t>220108025X</t>
  </si>
  <si>
    <t>220108027B</t>
  </si>
  <si>
    <t>220108027T</t>
  </si>
  <si>
    <t>220108027V</t>
  </si>
  <si>
    <t>220108027X</t>
  </si>
  <si>
    <t>220108029B</t>
  </si>
  <si>
    <t>220108029T</t>
  </si>
  <si>
    <t>220108029V</t>
  </si>
  <si>
    <t>220108029X</t>
  </si>
  <si>
    <t>220108031B</t>
  </si>
  <si>
    <t>SCC6&amp;SCC8</t>
  </si>
  <si>
    <t>2302002100</t>
  </si>
  <si>
    <t>Conveyorized Charbroiling</t>
  </si>
  <si>
    <t>SCC6</t>
  </si>
  <si>
    <t>2302002200</t>
  </si>
  <si>
    <t>Under-fired Charbroiling</t>
  </si>
  <si>
    <t>2302003000</t>
  </si>
  <si>
    <t>Commercial Cooking - Frying</t>
  </si>
  <si>
    <t>Deep Fat Fying</t>
  </si>
  <si>
    <t>2302003100</t>
  </si>
  <si>
    <t>Flat Griddle Frying</t>
  </si>
  <si>
    <t>2302003200</t>
  </si>
  <si>
    <t>Clamshell Griddle Frying</t>
  </si>
  <si>
    <t>2302010000</t>
  </si>
  <si>
    <t>Meat Products</t>
  </si>
  <si>
    <t>2302040000</t>
  </si>
  <si>
    <t>Grain Mill Products</t>
  </si>
  <si>
    <t>2302050000</t>
  </si>
  <si>
    <t>Bakery Products</t>
  </si>
  <si>
    <t>2302070000</t>
  </si>
  <si>
    <t>Fermentation/Beverages</t>
  </si>
  <si>
    <t>2302070001</t>
  </si>
  <si>
    <t>Breweries</t>
  </si>
  <si>
    <t>2302070005</t>
  </si>
  <si>
    <t>Wineries</t>
  </si>
  <si>
    <t>2302070010</t>
  </si>
  <si>
    <t>Distilleries</t>
  </si>
  <si>
    <t>2302080000</t>
  </si>
  <si>
    <t>Miscellaneous Food and Kindred Products</t>
  </si>
  <si>
    <t>2302080002</t>
  </si>
  <si>
    <t>Refrigeration</t>
  </si>
  <si>
    <t>2303000000</t>
  </si>
  <si>
    <t>Primary Metal Production: SIC 33</t>
  </si>
  <si>
    <t>2303020000</t>
  </si>
  <si>
    <t>Iron and Steel Foundries</t>
  </si>
  <si>
    <t>2304000000</t>
  </si>
  <si>
    <t>Secondary Metal Production: SIC 33</t>
  </si>
  <si>
    <t>2304050000</t>
  </si>
  <si>
    <t>Nonferrous Foundries (Castings)</t>
  </si>
  <si>
    <t>2305000000</t>
  </si>
  <si>
    <t>Mineral Processes: SIC 32</t>
  </si>
  <si>
    <t>2305070000</t>
  </si>
  <si>
    <t>Concrete, Gypsum, Plaster Products</t>
  </si>
  <si>
    <t>2305080000</t>
  </si>
  <si>
    <t>Cut Stone and Stone Products</t>
  </si>
  <si>
    <t>2306000000</t>
  </si>
  <si>
    <t>Petroleum Refining: SIC 29</t>
  </si>
  <si>
    <t>2306010000</t>
  </si>
  <si>
    <t>Asphalt Paving/Roofing Materials</t>
  </si>
  <si>
    <t>2307000000</t>
  </si>
  <si>
    <t>Wood Products: SIC 24</t>
  </si>
  <si>
    <t>2307010000</t>
  </si>
  <si>
    <t>Fireplaces: Insert; EPA certified; catalytic</t>
  </si>
  <si>
    <t>2104008010</t>
  </si>
  <si>
    <t>Woodstoves: General</t>
  </si>
  <si>
    <t>2104008030</t>
  </si>
  <si>
    <t>Catalytic Woodstoves: General</t>
  </si>
  <si>
    <t>2104008050</t>
  </si>
  <si>
    <t>Non-catalytic Woodstoves: EPA certified</t>
  </si>
  <si>
    <t>SCC8 -from "General" to EPA cert</t>
  </si>
  <si>
    <t>2104008051</t>
  </si>
  <si>
    <t>Non-catalytic Woodstoves: Non-EPA certified</t>
  </si>
  <si>
    <t>SCC8 - from "Conv" to Non-cert.</t>
  </si>
  <si>
    <t>2104008052</t>
  </si>
  <si>
    <t>Non-catalytic Woodstoves: Low Emitting</t>
  </si>
  <si>
    <t>2104008053</t>
  </si>
  <si>
    <t>Non-catalytic Woodstoves: Pellet Fired</t>
  </si>
  <si>
    <t>2104009000</t>
  </si>
  <si>
    <t>Firelog</t>
  </si>
  <si>
    <t>2104011000</t>
  </si>
  <si>
    <t>Total: All Heater Types</t>
  </si>
  <si>
    <t>2199001000</t>
  </si>
  <si>
    <t>Total Area Source Fuel Combustion</t>
  </si>
  <si>
    <t>2199002000</t>
  </si>
  <si>
    <t>2199003000</t>
  </si>
  <si>
    <t>2199004000</t>
  </si>
  <si>
    <t>2199004001</t>
  </si>
  <si>
    <t>2199004002</t>
  </si>
  <si>
    <t>2199005000</t>
  </si>
  <si>
    <t>2199006000</t>
  </si>
  <si>
    <t>2199006001</t>
  </si>
  <si>
    <t>2199006002</t>
  </si>
  <si>
    <t>2199007000</t>
  </si>
  <si>
    <t>2199008000</t>
  </si>
  <si>
    <t>2199009000</t>
  </si>
  <si>
    <t>2199010000</t>
  </si>
  <si>
    <t>2199011000</t>
  </si>
  <si>
    <t>2294000000</t>
  </si>
  <si>
    <t>Mobile Sources</t>
  </si>
  <si>
    <t>Paved Roads</t>
  </si>
  <si>
    <t>All Paved Roads</t>
  </si>
  <si>
    <t>Total: Fugitives</t>
  </si>
  <si>
    <t>2294000001</t>
  </si>
  <si>
    <t>Total: Average Conditions - Fugitives</t>
  </si>
  <si>
    <t>2294000002</t>
  </si>
  <si>
    <t>Total: Sanding/Salting - Fugitives</t>
  </si>
  <si>
    <t>2294005000</t>
  </si>
  <si>
    <t>2301020000</t>
  </si>
  <si>
    <t>Process Emissions from Synthetic Fibers Manuf (NAPAP cat. 107)</t>
  </si>
  <si>
    <t>2301030000</t>
  </si>
  <si>
    <t>Process Emissions from Pharmaceutical Manuf (NAPAP cat. 106)</t>
  </si>
  <si>
    <t>2301040000</t>
  </si>
  <si>
    <t>Fugitive Emissions from Synthetic Organic Chem Manuf (NAPAP cat. 102)</t>
  </si>
  <si>
    <t>2302000000</t>
  </si>
  <si>
    <t>Food and Kindred Products: SIC 20</t>
  </si>
  <si>
    <t>2302002000</t>
  </si>
  <si>
    <t>Commercial Cooking - Charbroiling</t>
  </si>
  <si>
    <t>Charbroiling Total</t>
  </si>
  <si>
    <t>Sector</t>
  </si>
  <si>
    <t>Active?</t>
  </si>
  <si>
    <t>MapTo</t>
  </si>
  <si>
    <t>SCC_L1</t>
  </si>
  <si>
    <t>SCC_L2</t>
  </si>
  <si>
    <t>SCC_L3</t>
  </si>
  <si>
    <t>SCC_L4</t>
  </si>
  <si>
    <t>CREATED</t>
  </si>
  <si>
    <t>REVISED</t>
  </si>
  <si>
    <t>REV_WHAT?</t>
  </si>
  <si>
    <t>AREA</t>
  </si>
  <si>
    <t>2101001000</t>
  </si>
  <si>
    <t>Stationary Source Fuel Combustion</t>
  </si>
  <si>
    <t>Electric Utility</t>
  </si>
  <si>
    <t>Anthracite Coal</t>
  </si>
  <si>
    <t>Total: All Boiler Types</t>
  </si>
  <si>
    <t>2101002000</t>
  </si>
  <si>
    <t>Bituminous/Subbituminous Coal</t>
  </si>
  <si>
    <t>Special Trade Construction</t>
  </si>
  <si>
    <t>2311040080</t>
  </si>
  <si>
    <t>2311040100</t>
  </si>
  <si>
    <t>2312000000</t>
  </si>
  <si>
    <t>Machinery: SIC 35</t>
  </si>
  <si>
    <t>2312050000</t>
  </si>
  <si>
    <t>Metalworking Machinery: Tool and Die Maker</t>
  </si>
  <si>
    <t>2325000000</t>
  </si>
  <si>
    <t>Mining and Quarrying: SIC 14</t>
  </si>
  <si>
    <t>2325010000</t>
  </si>
  <si>
    <t>Dimension Stone</t>
  </si>
  <si>
    <t>2325020000</t>
  </si>
  <si>
    <t>Crushed and Broken Stone</t>
  </si>
  <si>
    <t>2325030000</t>
  </si>
  <si>
    <t>Sand and Gravel</t>
  </si>
  <si>
    <t>2325040000</t>
  </si>
  <si>
    <t>Clay, Ceramic, and Refractory</t>
  </si>
  <si>
    <t>2325050000</t>
  </si>
  <si>
    <t>Chemical and Fertilizer Materials</t>
  </si>
  <si>
    <t>2390001000</t>
  </si>
  <si>
    <t>In-process Fuel Use</t>
  </si>
  <si>
    <t>2390002000</t>
  </si>
  <si>
    <t>2390004000</t>
  </si>
  <si>
    <t>Wet Bottom (Tangential) (Bituminous Coal)</t>
  </si>
  <si>
    <t>10100212</t>
  </si>
  <si>
    <t>Pulverized Coal: Dry Bottom (Tangential) (Bituminous Coal)</t>
  </si>
  <si>
    <t>10100215</t>
  </si>
  <si>
    <t>Cell Burner (Bituminous Coal)</t>
  </si>
  <si>
    <t>10100217</t>
  </si>
  <si>
    <t>Atmospheric Fluidized Bed Combustion: Bubbling Bed (Bituminous Coal)</t>
  </si>
  <si>
    <t>10100218</t>
  </si>
  <si>
    <t>Atmospheric Fluidized Bed Combustion: Circulating Bed (Bitum. Coal)</t>
  </si>
  <si>
    <t>10100221</t>
  </si>
  <si>
    <t>Pulverized Coal: Wet Bottom (Subbituminous Coal)</t>
  </si>
  <si>
    <t>10100222</t>
  </si>
  <si>
    <t>Pulverized Coal: Dry Bottom (Subbituminous Coal)</t>
  </si>
  <si>
    <t>10100223</t>
  </si>
  <si>
    <t>Cyclone Furnace (Subbituminous Coal)</t>
  </si>
  <si>
    <t>10100224</t>
  </si>
  <si>
    <t>Spreader Stoker (Subbituminous Coal)</t>
  </si>
  <si>
    <t>10100225</t>
  </si>
  <si>
    <t>Traveling Grate (Overfeed) Stoker (Subbituminous Coal)</t>
  </si>
  <si>
    <t>10100226</t>
  </si>
  <si>
    <t>1389</t>
  </si>
  <si>
    <t>Oil And Gas Extraction, Oil And Gas Field Services, Oil And Gas Field Services Nec</t>
  </si>
  <si>
    <t>4612</t>
  </si>
  <si>
    <t>Distillate Oil (No. 2): Incinerators</t>
  </si>
  <si>
    <t>30190012</t>
  </si>
  <si>
    <t>Residual Oil: Incinerators</t>
  </si>
  <si>
    <t>30190013</t>
  </si>
  <si>
    <t>Natural Gas: Incinerators</t>
  </si>
  <si>
    <t>30190014</t>
  </si>
  <si>
    <t>Process Gas: Incinerators</t>
  </si>
  <si>
    <t>30190021</t>
  </si>
  <si>
    <t>Distillate Oil (No. 2): Flares</t>
  </si>
  <si>
    <t>Indirect Fired Roaster ** (use 302002-20 or -21)</t>
  </si>
  <si>
    <t>30200203</t>
  </si>
  <si>
    <t>Stoner/Cooler ** (use 302002-30)</t>
  </si>
  <si>
    <t>30200204</t>
  </si>
  <si>
    <t>Green Coffee Bean Unloading</t>
  </si>
  <si>
    <t>30200206</t>
  </si>
  <si>
    <t>Screening - Debris Removal from Green Coffee Beans</t>
  </si>
  <si>
    <t>30200208</t>
  </si>
  <si>
    <t>Green Coffee Bean Storage and Handling</t>
  </si>
  <si>
    <t>30200210</t>
  </si>
  <si>
    <t>Decaffeination : Solvent Extraction</t>
  </si>
  <si>
    <t>30200211</t>
  </si>
  <si>
    <t>Decaffeination : Supercritical CO2 Extraction</t>
  </si>
  <si>
    <t>30200216</t>
  </si>
  <si>
    <t>Steam or Hot Air Drying of Decaffeinated Green Coffee Beans</t>
  </si>
  <si>
    <t>30200220</t>
  </si>
  <si>
    <t>Indirect-fired Batch Roaster -Natural Gas (incl combustion emiss)</t>
  </si>
  <si>
    <t>30200221</t>
  </si>
  <si>
    <t>Indirect-fired Continuous Roaster -Natural Gas (incl combustion emiss)</t>
  </si>
  <si>
    <t>30200224</t>
  </si>
  <si>
    <t>Direct-fired Batch Roaster - Natural Gas</t>
  </si>
  <si>
    <t>30200225</t>
  </si>
  <si>
    <t>Direct-fired Continuous Roaster - Natural Gas</t>
  </si>
  <si>
    <t>30200228</t>
  </si>
  <si>
    <t>Cooling of Roasted Coffee Beans</t>
  </si>
  <si>
    <t>30200230</t>
  </si>
  <si>
    <t>De-stoning - Air Classification for Debris Removal</t>
  </si>
  <si>
    <t>30200234</t>
  </si>
  <si>
    <t>Equilibration - Air Drying &amp; Stabilization of Roasted Coffee Beans</t>
  </si>
  <si>
    <t>30200299</t>
  </si>
  <si>
    <t>30200301</t>
  </si>
  <si>
    <t>Instant Coffee Products</t>
  </si>
  <si>
    <t>Spray Drying (Instant Coffee) Ground Coffee after H2O Extraction</t>
  </si>
  <si>
    <t>30200306</t>
  </si>
  <si>
    <t>Freeze Drying (Instant Coffee) Ground Coffee after H2O Extraction</t>
  </si>
  <si>
    <t>30200401</t>
  </si>
  <si>
    <t>Cotton Ginning</t>
  </si>
  <si>
    <t>Unloading Fan</t>
  </si>
  <si>
    <t>30200402</t>
  </si>
  <si>
    <t>Seed Cotton Cleaning System ** (use SCCs 3-02-004-20, 21, &amp; 22)</t>
  </si>
  <si>
    <t>30200403</t>
  </si>
  <si>
    <t>Master Trash Fan(incl Stick&amp;Burr Mach/Gin Stand/Extr'r Feed/Batt Cond)</t>
  </si>
  <si>
    <t>30200404</t>
  </si>
  <si>
    <t>Miscellaneous ** (incl Lint Clr/Batt Cond/Trash, Overflo &amp; Mote Fans)</t>
  </si>
  <si>
    <t>30200405</t>
  </si>
  <si>
    <t>Extract Feeder Cleaners **</t>
  </si>
  <si>
    <t>30200406</t>
  </si>
  <si>
    <t>Saw Ginning **</t>
  </si>
  <si>
    <t>30200407</t>
  </si>
  <si>
    <t>Lint Cleaners</t>
  </si>
  <si>
    <t>30200408</t>
  </si>
  <si>
    <t>Battery Condenser (incl Baling System)</t>
  </si>
  <si>
    <t>30200409</t>
  </si>
  <si>
    <t>Stick and Green Leaf Extracting Cleaner ** (use SCCs 3-02-004-20, 21,</t>
  </si>
  <si>
    <t>30200410</t>
  </si>
  <si>
    <t>General - Entire Process, Sum of Typical Equip Used</t>
  </si>
  <si>
    <t>30200411</t>
  </si>
  <si>
    <t>Burr Machine Cleaner ** (use SCCs 3-02-004-20, 21, &amp; 22)</t>
  </si>
  <si>
    <t>30200412</t>
  </si>
  <si>
    <t>Stick Machine Cleaner ** (use SCCs 3-02-004-20, 21, &amp; 22)</t>
  </si>
  <si>
    <t>30200415</t>
  </si>
  <si>
    <t>Drying ** (use SCCs 3-02-004-20, 21, &amp; 22)</t>
  </si>
  <si>
    <t>30200420</t>
  </si>
  <si>
    <t>No. 1 Dryer and Cleaner</t>
  </si>
  <si>
    <t>30200421</t>
  </si>
  <si>
    <t>No. 2 Dryer and Cleaner</t>
  </si>
  <si>
    <t>30200422</t>
  </si>
  <si>
    <t>No. 3 Dryer and Cleaner</t>
  </si>
  <si>
    <t>30200425</t>
  </si>
  <si>
    <t>Overflow Fan</t>
  </si>
  <si>
    <t>30200430</t>
  </si>
  <si>
    <t>Cyclone Robber System</t>
  </si>
  <si>
    <t>30200435</t>
  </si>
  <si>
    <t>Mote Fan</t>
  </si>
  <si>
    <t>30200436</t>
  </si>
  <si>
    <t>Mote Trash Fan</t>
  </si>
  <si>
    <t>30200499</t>
  </si>
  <si>
    <t>30200501</t>
  </si>
  <si>
    <t>Feed and Grain Terminal Elevators</t>
  </si>
  <si>
    <t>Shipping/Receiving **</t>
  </si>
  <si>
    <t>30200502</t>
  </si>
  <si>
    <t>Transfer/Convey **</t>
  </si>
  <si>
    <t>Circulating Fluidized Bed Combustion</t>
  </si>
  <si>
    <t>10100901</t>
  </si>
  <si>
    <t>Wood/Bark Waste</t>
  </si>
  <si>
    <t>Bark-fired Boiler</t>
  </si>
  <si>
    <t>10100902</t>
  </si>
  <si>
    <t>Wood/Bark Fired Boiler</t>
  </si>
  <si>
    <t>10100903</t>
  </si>
  <si>
    <t>Wood-fired Boiler - Wet Wood (&gt;=20% moisture)</t>
  </si>
  <si>
    <t>SCC8 - added Wet Wood(20%)</t>
  </si>
  <si>
    <t>10100908</t>
  </si>
  <si>
    <t>Wood-fired Boiler - Dry Wood (&lt;20% moisture)</t>
  </si>
  <si>
    <t>per AP-42 sect 1.6 5th ed Supp G</t>
  </si>
  <si>
    <t>10100910</t>
  </si>
  <si>
    <t>Fuel cell/Dutch oven boilers **</t>
  </si>
  <si>
    <t>SCC8 - added **</t>
  </si>
  <si>
    <t>10100911</t>
  </si>
  <si>
    <t>Stoker boilers **</t>
  </si>
  <si>
    <t>10100912</t>
  </si>
  <si>
    <t>Fluidized bed combustion boilers</t>
  </si>
  <si>
    <t>10101001</t>
  </si>
  <si>
    <t>Butane</t>
  </si>
  <si>
    <t>10101002</t>
  </si>
  <si>
    <t>10101003</t>
  </si>
  <si>
    <t>Butane/Propane Mixture: Specify Percent Butane in Comments</t>
  </si>
  <si>
    <t>10101101</t>
  </si>
  <si>
    <t>Bagasse</t>
  </si>
  <si>
    <t>10101201</t>
  </si>
  <si>
    <t>Solid Waste</t>
  </si>
  <si>
    <t>Specify Waste Material in Comments</t>
  </si>
  <si>
    <t>10101202</t>
  </si>
  <si>
    <t>Refuse Derived Fuel</t>
  </si>
  <si>
    <t>10101204</t>
  </si>
  <si>
    <t>Tire Derived Fuel : Shredded</t>
  </si>
  <si>
    <t>10101205</t>
  </si>
  <si>
    <t>Sludge Waste</t>
  </si>
  <si>
    <t>10101206</t>
  </si>
  <si>
    <t>Agricultural Byproducts (rice or peanut hulls, shells, cow manure, etc</t>
  </si>
  <si>
    <t>10101207</t>
  </si>
  <si>
    <t>Other Biomass Solids</t>
  </si>
  <si>
    <t>10101208</t>
  </si>
  <si>
    <t>Paper Pellets</t>
  </si>
  <si>
    <t>10101301</t>
  </si>
  <si>
    <t>Liquid Waste</t>
  </si>
  <si>
    <t>10101302</t>
  </si>
  <si>
    <t>Waste Oil</t>
  </si>
  <si>
    <t>10101304</t>
  </si>
  <si>
    <t>Black Liquor</t>
  </si>
  <si>
    <t>10101305</t>
  </si>
  <si>
    <t>Red Liquor</t>
  </si>
  <si>
    <t>10101306</t>
  </si>
  <si>
    <t>Spent Sulfite Liquor</t>
  </si>
  <si>
    <t>10101307</t>
  </si>
  <si>
    <t>Tall Oil</t>
  </si>
  <si>
    <t>10101308</t>
  </si>
  <si>
    <t>Wood/Wood Waste Liquid</t>
  </si>
  <si>
    <t>10101501</t>
  </si>
  <si>
    <t>Geothermal Power Plants</t>
  </si>
  <si>
    <t>Geothermal Power Plant: Off-gas Ejectors</t>
  </si>
  <si>
    <t>10101502</t>
  </si>
  <si>
    <t>Geothermal Power Plant: Cooling Tower Exhaust</t>
  </si>
  <si>
    <t>10101601</t>
  </si>
  <si>
    <t>10101801</t>
  </si>
  <si>
    <t>Hydrogen</t>
  </si>
  <si>
    <t>10101901</t>
  </si>
  <si>
    <t>Coal-based Synfuel</t>
  </si>
  <si>
    <t>10102001</t>
  </si>
  <si>
    <t>Waste Coal</t>
  </si>
  <si>
    <t>10102018</t>
  </si>
  <si>
    <t>10102101</t>
  </si>
  <si>
    <t>Other Oil</t>
  </si>
  <si>
    <t>10200101</t>
  </si>
  <si>
    <t>10200104</t>
  </si>
  <si>
    <t>10200107</t>
  </si>
  <si>
    <t>Hand-fired</t>
  </si>
  <si>
    <t>Instruments and Related Products (SIC 38): Open Top Degreasing</t>
  </si>
  <si>
    <t>2415145000</t>
  </si>
  <si>
    <t>Miscellaneous Manufacturing (SIC 39): Open Top Degreasing</t>
  </si>
  <si>
    <t>2415150000</t>
  </si>
  <si>
    <t>Transportation Maintenance Facilities (SIC 40-45): Open Top Degreasing</t>
  </si>
  <si>
    <t>2415155000</t>
  </si>
  <si>
    <t>Automotive Dealers (SIC 55): Open Top Degreasing</t>
  </si>
  <si>
    <t>2415160000</t>
  </si>
  <si>
    <t>Auto Repair Services (SIC 75): Open Top Degreasing</t>
  </si>
  <si>
    <t>2415165000</t>
  </si>
  <si>
    <t>Miscellaneous Repair Services (SIC 76): Open Top Degreasing</t>
  </si>
  <si>
    <t>2415200000</t>
  </si>
  <si>
    <t>All Industries: Conveyerized Degreasing</t>
  </si>
  <si>
    <t>2415205000</t>
  </si>
  <si>
    <t>Furniture and Fixtures (SIC 25): Conveyerized Degreasing</t>
  </si>
  <si>
    <t>2415210000</t>
  </si>
  <si>
    <t>Primary Metal Industries (SIC 33): Conveyerized Degreasing</t>
  </si>
  <si>
    <t>2415215000</t>
  </si>
  <si>
    <t>2260009010</t>
  </si>
  <si>
    <t>Other Underground Mining Equipment</t>
  </si>
  <si>
    <t>2260010000</t>
  </si>
  <si>
    <t>2260010010</t>
  </si>
  <si>
    <t>Other Oil Field Equipment</t>
  </si>
  <si>
    <t>2265000000</t>
  </si>
  <si>
    <t>Off-highway Vehicle Gasoline, 4-Stroke</t>
  </si>
  <si>
    <t>4-Stroke Gasoline except Rail and Marine</t>
  </si>
  <si>
    <t>2265001000</t>
  </si>
  <si>
    <t>2265001010</t>
  </si>
  <si>
    <t>2265001020</t>
  </si>
  <si>
    <t>2265001030</t>
  </si>
  <si>
    <t>2265001040</t>
  </si>
  <si>
    <t>2265001050</t>
  </si>
  <si>
    <t>2265001060</t>
  </si>
  <si>
    <t>2265002000</t>
  </si>
  <si>
    <t>2265002003</t>
  </si>
  <si>
    <t>2265002006</t>
  </si>
  <si>
    <t>2265002009</t>
  </si>
  <si>
    <t>2265002012</t>
  </si>
  <si>
    <t>2265002015</t>
  </si>
  <si>
    <t>2265002018</t>
  </si>
  <si>
    <t>2265002021</t>
  </si>
  <si>
    <t>2265002024</t>
  </si>
  <si>
    <t>2265002027</t>
  </si>
  <si>
    <t>2265002030</t>
  </si>
  <si>
    <t>2265002033</t>
  </si>
  <si>
    <t>2265002036</t>
  </si>
  <si>
    <t>2265002039</t>
  </si>
  <si>
    <t>2265002042</t>
  </si>
  <si>
    <t>2265002045</t>
  </si>
  <si>
    <t>2265002048</t>
  </si>
  <si>
    <t>2265002051</t>
  </si>
  <si>
    <t>2265002054</t>
  </si>
  <si>
    <t>2265002057</t>
  </si>
  <si>
    <t>2510010275</t>
  </si>
  <si>
    <t>2510010285</t>
  </si>
  <si>
    <t>2510010295</t>
  </si>
  <si>
    <t>2510010310</t>
  </si>
  <si>
    <t>2510010320</t>
  </si>
  <si>
    <t>2510010345</t>
  </si>
  <si>
    <t>2510010350</t>
  </si>
  <si>
    <t>2510010370</t>
  </si>
  <si>
    <t>2510010380</t>
  </si>
  <si>
    <t>2510010385</t>
  </si>
  <si>
    <t>2510010405</t>
  </si>
  <si>
    <t>2510010900</t>
  </si>
  <si>
    <t>2510050000</t>
  </si>
  <si>
    <t>2510050030</t>
  </si>
  <si>
    <t>2510050060</t>
  </si>
  <si>
    <t>2510050065</t>
  </si>
  <si>
    <t>2510050070</t>
  </si>
  <si>
    <t>2510050100</t>
  </si>
  <si>
    <t>2510050165</t>
  </si>
  <si>
    <t>2510050185</t>
  </si>
  <si>
    <t>2510050195</t>
  </si>
  <si>
    <t>2510050220</t>
  </si>
  <si>
    <t>2510050235</t>
  </si>
  <si>
    <t>2510050240</t>
  </si>
  <si>
    <t>2510050250</t>
  </si>
  <si>
    <t>2510050260</t>
  </si>
  <si>
    <t>2510050265</t>
  </si>
  <si>
    <t>2510050270</t>
  </si>
  <si>
    <t>2510050275</t>
  </si>
  <si>
    <t>2510050285</t>
  </si>
  <si>
    <t>2510050295</t>
  </si>
  <si>
    <t>2510050310</t>
  </si>
  <si>
    <t>2510050320</t>
  </si>
  <si>
    <t>2510050345</t>
  </si>
  <si>
    <t>2510050350</t>
  </si>
  <si>
    <t>2510050370</t>
  </si>
  <si>
    <t>2510050380</t>
  </si>
  <si>
    <t>2510050385</t>
  </si>
  <si>
    <t>2510050405</t>
  </si>
  <si>
    <t>2510050900</t>
  </si>
  <si>
    <t>2510995000</t>
  </si>
  <si>
    <t>2510995030</t>
  </si>
  <si>
    <t>2510995060</t>
  </si>
  <si>
    <t>2510995065</t>
  </si>
  <si>
    <t>2510995070</t>
  </si>
  <si>
    <t>2510995100</t>
  </si>
  <si>
    <t>2510995165</t>
  </si>
  <si>
    <t>2510995185</t>
  </si>
  <si>
    <t>2510995195</t>
  </si>
  <si>
    <t>2510995220</t>
  </si>
  <si>
    <t>2510995235</t>
  </si>
  <si>
    <t>2510995240</t>
  </si>
  <si>
    <t>2510995250</t>
  </si>
  <si>
    <t>2510995260</t>
  </si>
  <si>
    <t>2510995265</t>
  </si>
  <si>
    <t>2510995270</t>
  </si>
  <si>
    <t>2510995275</t>
  </si>
  <si>
    <t>2510995285</t>
  </si>
  <si>
    <t>2510995295</t>
  </si>
  <si>
    <t>2510995310</t>
  </si>
  <si>
    <t>2510995320</t>
  </si>
  <si>
    <t>2510995345</t>
  </si>
  <si>
    <t>2510995350</t>
  </si>
  <si>
    <t>2510995370</t>
  </si>
  <si>
    <t>2510995380</t>
  </si>
  <si>
    <t>2510995385</t>
  </si>
  <si>
    <t>2510995405</t>
  </si>
  <si>
    <t>2515000000</t>
  </si>
  <si>
    <t>Household Products: Laundry Products</t>
  </si>
  <si>
    <t>2460230000</t>
  </si>
  <si>
    <t>Household Products: Fabric and Carpet Care Products</t>
  </si>
  <si>
    <t>2460240000</t>
  </si>
  <si>
    <t>Household Products: Dishwashing Products</t>
  </si>
  <si>
    <t>2460250000</t>
  </si>
  <si>
    <t>Household Products: Waxes and Polishes</t>
  </si>
  <si>
    <t>2460260000</t>
  </si>
  <si>
    <t>Household Products: Air Fresheners</t>
  </si>
  <si>
    <t>2460270000</t>
  </si>
  <si>
    <t>Household Products: Shoe and Leather Care Products</t>
  </si>
  <si>
    <t>2460290000</t>
  </si>
  <si>
    <t>Household Products: Miscellaneous Household Products</t>
  </si>
  <si>
    <t>2460400000</t>
  </si>
  <si>
    <t>All Automotive Aftermarket Products</t>
  </si>
  <si>
    <t>2460410000</t>
  </si>
  <si>
    <t>Turbine: Evaporative Losses (Fuel Storage and Delivery System)</t>
  </si>
  <si>
    <t>20100109</t>
  </si>
  <si>
    <t>Turbine: Exhaust</t>
  </si>
  <si>
    <t>20100201</t>
  </si>
  <si>
    <t>20100202</t>
  </si>
  <si>
    <t>20100205</t>
  </si>
  <si>
    <t>20100206</t>
  </si>
  <si>
    <t>Reciprocating: Evaporative Losses (Fuel Delivery System)</t>
  </si>
  <si>
    <t>20100207</t>
  </si>
  <si>
    <t>20100208</t>
  </si>
  <si>
    <t>Turbine: Evaporative Losses (Fuel Delivery System)</t>
  </si>
  <si>
    <t>20100209</t>
  </si>
  <si>
    <t>20100301</t>
  </si>
  <si>
    <t>Gasified Coal</t>
  </si>
  <si>
    <t>20100702</t>
  </si>
  <si>
    <t>20100705</t>
  </si>
  <si>
    <t>20100706</t>
  </si>
  <si>
    <t>20100707</t>
  </si>
  <si>
    <t>20100801</t>
  </si>
  <si>
    <t>20100802</t>
  </si>
  <si>
    <t>20100805</t>
  </si>
  <si>
    <t>20100806</t>
  </si>
  <si>
    <t>20100807</t>
  </si>
  <si>
    <t>20100808</t>
  </si>
  <si>
    <t>20100809</t>
  </si>
  <si>
    <t>20100901</t>
  </si>
  <si>
    <t>Kerosene/Naphtha (Jet Fuel)</t>
  </si>
  <si>
    <t>20100902</t>
  </si>
  <si>
    <t>20100905</t>
  </si>
  <si>
    <t>20100906</t>
  </si>
  <si>
    <t>20100907</t>
  </si>
  <si>
    <t>20100908</t>
  </si>
  <si>
    <t>20100909</t>
  </si>
  <si>
    <t>20101001</t>
  </si>
  <si>
    <t>Geysers/Geothermal</t>
  </si>
  <si>
    <t>Steam Turbine</t>
  </si>
  <si>
    <t>20101010</t>
  </si>
  <si>
    <t>Well Drilling: Steam Emissions</t>
  </si>
  <si>
    <t>20101020</t>
  </si>
  <si>
    <t>Well Pad Fugitives: Blowdown</t>
  </si>
  <si>
    <t>20101021</t>
  </si>
  <si>
    <t>Well Pad Fugitives: Vents/Leaks</t>
  </si>
  <si>
    <t>20101030</t>
  </si>
  <si>
    <t>Pipeline Fugitives: Blowdown</t>
  </si>
  <si>
    <t>20101031</t>
  </si>
  <si>
    <t>Pipeline Fugitives: Vents/Leaks</t>
  </si>
  <si>
    <t>20101302</t>
  </si>
  <si>
    <t>Waste Oil - Turbine</t>
  </si>
  <si>
    <t>20180001</t>
  </si>
  <si>
    <t>Equipment Leaks</t>
  </si>
  <si>
    <t>20182001</t>
  </si>
  <si>
    <t>Wastewater, Aggregate</t>
  </si>
  <si>
    <t>Process Area Drains</t>
  </si>
  <si>
    <t>20182002</t>
  </si>
  <si>
    <t>Process Equipment Drains</t>
  </si>
  <si>
    <t>20182599</t>
  </si>
  <si>
    <t>Wastewater, Points of Generation</t>
  </si>
  <si>
    <t>Specify Point of Generation</t>
  </si>
  <si>
    <t>20190099</t>
  </si>
  <si>
    <t>Flares</t>
  </si>
  <si>
    <t>Heavy Water</t>
  </si>
  <si>
    <t>20200101</t>
  </si>
  <si>
    <t>20200102</t>
  </si>
  <si>
    <t>20200103</t>
  </si>
  <si>
    <t>Turbine: Cogeneration</t>
  </si>
  <si>
    <t>20200104</t>
  </si>
  <si>
    <t>Reciprocating: Cogeneration</t>
  </si>
  <si>
    <t>20200105</t>
  </si>
  <si>
    <t>20200106</t>
  </si>
  <si>
    <t>20200107</t>
  </si>
  <si>
    <t>20200108</t>
  </si>
  <si>
    <t>20200109</t>
  </si>
  <si>
    <t>20200204</t>
  </si>
  <si>
    <t>20200205</t>
  </si>
  <si>
    <t>20200206</t>
  </si>
  <si>
    <t>20200207</t>
  </si>
  <si>
    <t>20200208</t>
  </si>
  <si>
    <t>2-cycle Lean Burn</t>
  </si>
  <si>
    <t>4-cycle Rich Burn</t>
  </si>
  <si>
    <t>4-cycle Lean Burn</t>
  </si>
  <si>
    <t>20200255</t>
  </si>
  <si>
    <t>2-cycle Clean Burn</t>
  </si>
  <si>
    <t>20200256</t>
  </si>
  <si>
    <t>4-cycle Clean Burn</t>
  </si>
  <si>
    <t>20200301</t>
  </si>
  <si>
    <t>20200305</t>
  </si>
  <si>
    <t>20200306</t>
  </si>
  <si>
    <t>20200307</t>
  </si>
  <si>
    <t>20200401</t>
  </si>
  <si>
    <t>Large Bore Engine</t>
  </si>
  <si>
    <t>20200402</t>
  </si>
  <si>
    <t>Dual Fuel (Oil/Gas)</t>
  </si>
  <si>
    <t>20200403</t>
  </si>
  <si>
    <t>Cogeneration: Dual Fuel</t>
  </si>
  <si>
    <t>20200405</t>
  </si>
  <si>
    <t>Crankcase Blowby</t>
  </si>
  <si>
    <t>20200406</t>
  </si>
  <si>
    <t>Evaporative Losses (Fuel Storage and Delivery System)</t>
  </si>
  <si>
    <t>30200834</t>
  </si>
  <si>
    <t>Soybean: Meal Dryer</t>
  </si>
  <si>
    <t>30200790</t>
  </si>
  <si>
    <t>Soybean: Meal Cooler</t>
  </si>
  <si>
    <t>30200791</t>
  </si>
  <si>
    <t>Soybean: Bulk Loading</t>
  </si>
  <si>
    <t>30200792</t>
  </si>
  <si>
    <t>Soybean: White Flake Cooler</t>
  </si>
  <si>
    <t>30200793</t>
  </si>
  <si>
    <t>Soybean: Meal Grinder/Sizing</t>
  </si>
  <si>
    <t>30200799</t>
  </si>
  <si>
    <t>See Comments **</t>
  </si>
  <si>
    <t>30200801</t>
  </si>
  <si>
    <t>Feed Manufacture</t>
  </si>
  <si>
    <t>30200802</t>
  </si>
  <si>
    <t>Grain Receiving</t>
  </si>
  <si>
    <t>30200803</t>
  </si>
  <si>
    <t>Shipping</t>
  </si>
  <si>
    <t>30200804</t>
  </si>
  <si>
    <t>Handling</t>
  </si>
  <si>
    <t>30200805</t>
  </si>
  <si>
    <t>Grinding</t>
  </si>
  <si>
    <t>30200806</t>
  </si>
  <si>
    <t>Pellet Coolers</t>
  </si>
  <si>
    <t>30200807</t>
  </si>
  <si>
    <t>Grain Cleaning</t>
  </si>
  <si>
    <t>30200808</t>
  </si>
  <si>
    <t>Milling</t>
  </si>
  <si>
    <t>30200809</t>
  </si>
  <si>
    <t>Mixing/Blending</t>
  </si>
  <si>
    <t>30200810</t>
  </si>
  <si>
    <t>30200811</t>
  </si>
  <si>
    <t>Scalping</t>
  </si>
  <si>
    <t>30200812</t>
  </si>
  <si>
    <t>Bulk Load-out</t>
  </si>
  <si>
    <t>30200813</t>
  </si>
  <si>
    <t>Shaking</t>
  </si>
  <si>
    <t>30200814</t>
  </si>
  <si>
    <t>30200815</t>
  </si>
  <si>
    <t>30200816</t>
  </si>
  <si>
    <t>Pellet Cooler</t>
  </si>
  <si>
    <t>30200817</t>
  </si>
  <si>
    <t>Grain Milling: Hammermill</t>
  </si>
  <si>
    <t>30200818</t>
  </si>
  <si>
    <t>Grain Milling: Flaker</t>
  </si>
  <si>
    <t>30200819</t>
  </si>
  <si>
    <t>Grain Milling: Grain Cracker</t>
  </si>
  <si>
    <t>30200821</t>
  </si>
  <si>
    <t>30200822</t>
  </si>
  <si>
    <t>30200823</t>
  </si>
  <si>
    <t>Fugitive Emissions: Packing</t>
  </si>
  <si>
    <t>30200832</t>
  </si>
  <si>
    <t>Citrate: Handling/Transferring</t>
  </si>
  <si>
    <t>30200833</t>
  </si>
  <si>
    <t>Citrate: Grinding</t>
  </si>
  <si>
    <t>30503704</t>
  </si>
  <si>
    <t>30503705</t>
  </si>
  <si>
    <t>Size Coat Application</t>
  </si>
  <si>
    <t>30503706</t>
  </si>
  <si>
    <t>Final Drying and Curing</t>
  </si>
  <si>
    <t>30503707</t>
  </si>
  <si>
    <t>Roll Winding</t>
  </si>
  <si>
    <t>30503708</t>
  </si>
  <si>
    <t>Final Production</t>
  </si>
  <si>
    <t>30503811</t>
  </si>
  <si>
    <t>Pulverized Mineral Processing</t>
  </si>
  <si>
    <t>Coarse and Fine Grinding (Dry Mode)</t>
  </si>
  <si>
    <t>30503812</t>
  </si>
  <si>
    <t>30200931</t>
  </si>
  <si>
    <t>Brewers Grain Dryer: Fuel Oil-fired</t>
  </si>
  <si>
    <t>30200932</t>
  </si>
  <si>
    <t>Brewers Grain Dryer: Steam-heated</t>
  </si>
  <si>
    <t>30200935</t>
  </si>
  <si>
    <t>Fermenter Venting: Closed Fermenter</t>
  </si>
  <si>
    <t>30200937</t>
  </si>
  <si>
    <t>Fermenter Venting: Open Fermenter</t>
  </si>
  <si>
    <t>30200939</t>
  </si>
  <si>
    <t>Activated Carbon Regeneration</t>
  </si>
  <si>
    <t>30200940</t>
  </si>
  <si>
    <t>20400199</t>
  </si>
  <si>
    <t>20400201</t>
  </si>
  <si>
    <t>Rocket Engine Testing</t>
  </si>
  <si>
    <t>Rocket Motor: Solid Propellant</t>
  </si>
  <si>
    <t>20400202</t>
  </si>
  <si>
    <t>Liquid Propellant</t>
  </si>
  <si>
    <t>20400299</t>
  </si>
  <si>
    <t>20400301</t>
  </si>
  <si>
    <t>20400302</t>
  </si>
  <si>
    <t>Diesel/Kerosene</t>
  </si>
  <si>
    <t>20400303</t>
  </si>
  <si>
    <t>20400304</t>
  </si>
  <si>
    <t>20400305</t>
  </si>
  <si>
    <t>Kerosene/Naphtha</t>
  </si>
  <si>
    <t>20400399</t>
  </si>
  <si>
    <t>20400401</t>
  </si>
  <si>
    <t>20400402</t>
  </si>
  <si>
    <t>20400403</t>
  </si>
  <si>
    <t>20400404</t>
  </si>
  <si>
    <t>20400405</t>
  </si>
  <si>
    <t>20400406</t>
  </si>
  <si>
    <t>20400407</t>
  </si>
  <si>
    <t>Dual Fuel (Gas/Oil)</t>
  </si>
  <si>
    <t>20400408</t>
  </si>
  <si>
    <t>Residual Oil/Crude Oil</t>
  </si>
  <si>
    <t>20400409</t>
  </si>
  <si>
    <t>20400499</t>
  </si>
  <si>
    <t>20480001</t>
  </si>
  <si>
    <t>20482001</t>
  </si>
  <si>
    <t>20482002</t>
  </si>
  <si>
    <t>20482501</t>
  </si>
  <si>
    <t>Water Deluge Solid Propellant Engine Test Unit</t>
  </si>
  <si>
    <t>20482502</t>
  </si>
  <si>
    <t>Water Deluge Liquid Propellant Engine Test Unit</t>
  </si>
  <si>
    <t>20482599</t>
  </si>
  <si>
    <t>26000320</t>
  </si>
  <si>
    <t>Off-highway 2-stroke Gasoline Engines</t>
  </si>
  <si>
    <t>All Storage Types: Breathing Loss</t>
  </si>
  <si>
    <t>Total: All Products</t>
  </si>
  <si>
    <t>2501000030</t>
  </si>
  <si>
    <t>Crude Oil</t>
  </si>
  <si>
    <t>2501000060</t>
  </si>
  <si>
    <t>2501000090</t>
  </si>
  <si>
    <t>2501000120</t>
  </si>
  <si>
    <t>Gasoline</t>
  </si>
  <si>
    <t>2501000150</t>
  </si>
  <si>
    <t>Jet Naphtha</t>
  </si>
  <si>
    <t>2501000180</t>
  </si>
  <si>
    <t>2501000900</t>
  </si>
  <si>
    <t>Tank Cleaning</t>
  </si>
  <si>
    <t>2501010000</t>
  </si>
  <si>
    <t>Commercial/Industrial: Breathing Loss</t>
  </si>
  <si>
    <t>2501010030</t>
  </si>
  <si>
    <t>2501010060</t>
  </si>
  <si>
    <t>2501010090</t>
  </si>
  <si>
    <t>2501010120</t>
  </si>
  <si>
    <t>2501010150</t>
  </si>
  <si>
    <t>2501010180</t>
  </si>
  <si>
    <t>2501010900</t>
  </si>
  <si>
    <t>2501050000</t>
  </si>
  <si>
    <t>Bulk Stations/Terminals: Breathing Loss</t>
  </si>
  <si>
    <t>2501050030</t>
  </si>
  <si>
    <t>2501050060</t>
  </si>
  <si>
    <t>2501050090</t>
  </si>
  <si>
    <t>2501050120</t>
  </si>
  <si>
    <t>2501050150</t>
  </si>
  <si>
    <t>2501050180</t>
  </si>
  <si>
    <t>2501050900</t>
  </si>
  <si>
    <t>2501060000</t>
  </si>
  <si>
    <t>Gasoline Service Stations</t>
  </si>
  <si>
    <t>Total: All Gasoline/All Processes</t>
  </si>
  <si>
    <t>2501060050</t>
  </si>
  <si>
    <t>Stage 1: Total</t>
  </si>
  <si>
    <t>2501060051</t>
  </si>
  <si>
    <t>Stage 1: Submerged Filling</t>
  </si>
  <si>
    <t>2501060052</t>
  </si>
  <si>
    <t>Stage 1: Splash Filling</t>
  </si>
  <si>
    <t>2501060053</t>
  </si>
  <si>
    <t>Stage 1: Balanced Submerged Filling</t>
  </si>
  <si>
    <t>2501060100</t>
  </si>
  <si>
    <t>Stage 2: Total</t>
  </si>
  <si>
    <t>2501060101</t>
  </si>
  <si>
    <t>Stage 2: Displacement Loss/Uncontrolled</t>
  </si>
  <si>
    <t>2501060102</t>
  </si>
  <si>
    <t>Stage 2: Displacement Loss/Controlled</t>
  </si>
  <si>
    <t>2501060103</t>
  </si>
  <si>
    <t>Stage 2: Spillage</t>
  </si>
  <si>
    <t>2501060200</t>
  </si>
  <si>
    <t>Underground Tank: Total</t>
  </si>
  <si>
    <t>2501060201</t>
  </si>
  <si>
    <t>Underground Tank: Breathing and Emptying</t>
  </si>
  <si>
    <t>2501070000</t>
  </si>
  <si>
    <t>Diesel Service Stations</t>
  </si>
  <si>
    <t>Total: All Products/All Processes</t>
  </si>
  <si>
    <t>2501070050</t>
  </si>
  <si>
    <t>2501070051</t>
  </si>
  <si>
    <t>2501070052</t>
  </si>
  <si>
    <t>2501070053</t>
  </si>
  <si>
    <t>2501070100</t>
  </si>
  <si>
    <t>2501070101</t>
  </si>
  <si>
    <t>2501070102</t>
  </si>
  <si>
    <t>2501070103</t>
  </si>
  <si>
    <t>2501070200</t>
  </si>
  <si>
    <t>2501070201</t>
  </si>
  <si>
    <t>2501080050</t>
  </si>
  <si>
    <t>Airports : Aviation Gasoline</t>
  </si>
  <si>
    <t>2501080100</t>
  </si>
  <si>
    <t>2501995000</t>
  </si>
  <si>
    <t>All Storage Types: Working Loss</t>
  </si>
  <si>
    <t>2501995030</t>
  </si>
  <si>
    <t>2501995060</t>
  </si>
  <si>
    <t>2501995090</t>
  </si>
  <si>
    <t>2501995120</t>
  </si>
  <si>
    <t>2501995150</t>
  </si>
  <si>
    <t>2501995180</t>
  </si>
  <si>
    <t>2505000000</t>
  </si>
  <si>
    <t>Petroleum and Petroleum Product Transport</t>
  </si>
  <si>
    <t>All Transport Types</t>
  </si>
  <si>
    <t>2505000030</t>
  </si>
  <si>
    <t>2505000060</t>
  </si>
  <si>
    <t>2505000090</t>
  </si>
  <si>
    <t>2505000120</t>
  </si>
  <si>
    <t>2505000150</t>
  </si>
  <si>
    <t>2505000180</t>
  </si>
  <si>
    <t>2505000900</t>
  </si>
  <si>
    <t>2505010000</t>
  </si>
  <si>
    <t>Rail Tank Car</t>
  </si>
  <si>
    <t>2505010030</t>
  </si>
  <si>
    <t>2505010060</t>
  </si>
  <si>
    <t>2505010090</t>
  </si>
  <si>
    <t>2505010120</t>
  </si>
  <si>
    <t>2505010150</t>
  </si>
  <si>
    <t>2505010180</t>
  </si>
  <si>
    <t>2505010900</t>
  </si>
  <si>
    <t>2505020000</t>
  </si>
  <si>
    <t>Marine Vessel</t>
  </si>
  <si>
    <t>2505020030</t>
  </si>
  <si>
    <t>2505020060</t>
  </si>
  <si>
    <t>2505020090</t>
  </si>
  <si>
    <t>2505020120</t>
  </si>
  <si>
    <t>2505020121</t>
  </si>
  <si>
    <t>Gasoline - Barge</t>
  </si>
  <si>
    <t>2505020150</t>
  </si>
  <si>
    <t>2505020180</t>
  </si>
  <si>
    <t>2505020900</t>
  </si>
  <si>
    <t>2505030000</t>
  </si>
  <si>
    <t>Truck</t>
  </si>
  <si>
    <t>2505030030</t>
  </si>
  <si>
    <t>2505030060</t>
  </si>
  <si>
    <t>2505030090</t>
  </si>
  <si>
    <t>2505030120</t>
  </si>
  <si>
    <t>2505030150</t>
  </si>
  <si>
    <t>2505030180</t>
  </si>
  <si>
    <t>2505030900</t>
  </si>
  <si>
    <t>2505040000</t>
  </si>
  <si>
    <t>Pipeline</t>
  </si>
  <si>
    <t>2505040030</t>
  </si>
  <si>
    <t>2505040060</t>
  </si>
  <si>
    <t>2505040090</t>
  </si>
  <si>
    <t>2505040120</t>
  </si>
  <si>
    <t>2505040150</t>
  </si>
  <si>
    <t>Cyclohexanone</t>
  </si>
  <si>
    <t>2510000165</t>
  </si>
  <si>
    <t>Ethanol</t>
  </si>
  <si>
    <t>2510000185</t>
  </si>
  <si>
    <t>Ethylbenzene</t>
  </si>
  <si>
    <t>2510000195</t>
  </si>
  <si>
    <t>Ethylene Glycol</t>
  </si>
  <si>
    <t>2510000220</t>
  </si>
  <si>
    <t>Formalin</t>
  </si>
  <si>
    <t>2510000235</t>
  </si>
  <si>
    <t>Glycol Ethers: All Types</t>
  </si>
  <si>
    <t>2510000240</t>
  </si>
  <si>
    <t>Gum Turpentine</t>
  </si>
  <si>
    <t>2510000250</t>
  </si>
  <si>
    <t>Isopropanol</t>
  </si>
  <si>
    <t>2510000260</t>
  </si>
  <si>
    <t>Methanol</t>
  </si>
  <si>
    <t>2510000265</t>
  </si>
  <si>
    <t>Methyl Chloride</t>
  </si>
  <si>
    <t>2510000270</t>
  </si>
  <si>
    <t>Methyl Chloroform</t>
  </si>
  <si>
    <t>2510000275</t>
  </si>
  <si>
    <t>Methyl Ethyl Ketone</t>
  </si>
  <si>
    <t>2510000285</t>
  </si>
  <si>
    <t>Methyl Isobutyl Ketone</t>
  </si>
  <si>
    <t>2510000295</t>
  </si>
  <si>
    <t>Methylene Chloride</t>
  </si>
  <si>
    <t>2510000310</t>
  </si>
  <si>
    <t>n-Propanol</t>
  </si>
  <si>
    <t>2510000320</t>
  </si>
  <si>
    <t>Nitrobenzene</t>
  </si>
  <si>
    <t>2510000345</t>
  </si>
  <si>
    <t>2510000350</t>
  </si>
  <si>
    <t>Chlorine Loading: Storage Car Vent</t>
  </si>
  <si>
    <t>30100805</t>
  </si>
  <si>
    <t>Air Blowing of Mercury Cell Brine</t>
  </si>
  <si>
    <t>30100899</t>
  </si>
  <si>
    <t>30100901</t>
  </si>
  <si>
    <t>Cleaning Chemicals</t>
  </si>
  <si>
    <t>Spray Drying: Soaps and Detergents</t>
  </si>
  <si>
    <t>30100902</t>
  </si>
  <si>
    <t>Specialty Cleaners</t>
  </si>
  <si>
    <t>30100905</t>
  </si>
  <si>
    <t>Alkaline Saponification</t>
  </si>
  <si>
    <t>30100906</t>
  </si>
  <si>
    <t>Direct Saponification</t>
  </si>
  <si>
    <t>30100907</t>
  </si>
  <si>
    <t>Blending And Mixing</t>
  </si>
  <si>
    <t>30100908</t>
  </si>
  <si>
    <t>Soap Packaging</t>
  </si>
  <si>
    <t>30100909</t>
  </si>
  <si>
    <t>Detergent Slurry Preparation</t>
  </si>
  <si>
    <t>30100910</t>
  </si>
  <si>
    <t>Detergent Granule Handling</t>
  </si>
  <si>
    <t>30100999</t>
  </si>
  <si>
    <t>30101005</t>
  </si>
  <si>
    <t>Explosives (Trinitrotoluene)</t>
  </si>
  <si>
    <t>30201713</t>
  </si>
  <si>
    <t>Hull Removal and Separation from In-shell Almonds</t>
  </si>
  <si>
    <t>30201714</t>
  </si>
  <si>
    <t>Hulling and Shelling of Almonds (Huller/Sheller)</t>
  </si>
  <si>
    <t>30201715</t>
  </si>
  <si>
    <t>Classifier Screen Deck to Remove Shell from Meats</t>
  </si>
  <si>
    <t>30201716</t>
  </si>
  <si>
    <t>Air Leg to Separate Shells from Meats</t>
  </si>
  <si>
    <t>30201717</t>
  </si>
  <si>
    <t>Almond Roaster: Direct-fired Rotating Drum</t>
  </si>
  <si>
    <t>30201799</t>
  </si>
  <si>
    <t>30201899</t>
  </si>
  <si>
    <t>Candy Manufacturing</t>
  </si>
  <si>
    <t>30201901</t>
  </si>
  <si>
    <t>Vegetable Oil Processing</t>
  </si>
  <si>
    <t>Corn Oil: General **</t>
  </si>
  <si>
    <t>30201902</t>
  </si>
  <si>
    <t>Cottonseed Oil: General **</t>
  </si>
  <si>
    <t>30201903</t>
  </si>
  <si>
    <t>Soybean Oil: General **</t>
  </si>
  <si>
    <t>30201904</t>
  </si>
  <si>
    <t>Peanut Oil: General</t>
  </si>
  <si>
    <t>30201905</t>
  </si>
  <si>
    <t>30201906</t>
  </si>
  <si>
    <t>Corn Oil: General</t>
  </si>
  <si>
    <t>30201907</t>
  </si>
  <si>
    <t>Cottonseed Oil: General</t>
  </si>
  <si>
    <t>30201908</t>
  </si>
  <si>
    <t>Soybean Oil: General ** (use 3-02-019-98)</t>
  </si>
  <si>
    <t>30201909</t>
  </si>
  <si>
    <t>30201911</t>
  </si>
  <si>
    <t>Oil Extraction **</t>
  </si>
  <si>
    <t>30201912</t>
  </si>
  <si>
    <t>Meal Preparation **</t>
  </si>
  <si>
    <t>30201913</t>
  </si>
  <si>
    <t>Oil Refining **</t>
  </si>
  <si>
    <t>30201914</t>
  </si>
  <si>
    <t>Fugitive Leaks **</t>
  </si>
  <si>
    <t>30201915</t>
  </si>
  <si>
    <t>Solvent Storage ** (Use 4-07-016-15 &amp; -16 or 4-07-176-03 &amp; -04)</t>
  </si>
  <si>
    <t>30201916</t>
  </si>
  <si>
    <t>Oil Extraction</t>
  </si>
  <si>
    <t>30201917</t>
  </si>
  <si>
    <t>Meal Preparation</t>
  </si>
  <si>
    <t>30201918</t>
  </si>
  <si>
    <t>Oil Refining</t>
  </si>
  <si>
    <t>30201919</t>
  </si>
  <si>
    <t>30201920</t>
  </si>
  <si>
    <t>Solvent Storage (Use 4-07-016-15 &amp; -16 or 4-07-176-03 &amp; -04 if possib)</t>
  </si>
  <si>
    <t>30201921</t>
  </si>
  <si>
    <t>Solvent Work Tank</t>
  </si>
  <si>
    <t>30201923</t>
  </si>
  <si>
    <t>Aspiration Exhaust Vent: Startup and Shutdown</t>
  </si>
  <si>
    <t>30201925</t>
  </si>
  <si>
    <t>Oil Extraction Rotary Cell Extractor</t>
  </si>
  <si>
    <t>30201926</t>
  </si>
  <si>
    <t>Oil Extraction Vertically Arranged Basket Type Extractor</t>
  </si>
  <si>
    <t>30201927</t>
  </si>
  <si>
    <t>Oil Extraction Continuous, Shallowbed, Rectangular Loop, No Baskets</t>
  </si>
  <si>
    <t>30201930</t>
  </si>
  <si>
    <t>Meal Preparation: Desolventizer/Toaster</t>
  </si>
  <si>
    <t>30201931</t>
  </si>
  <si>
    <t>Meal Preparation: Dryer</t>
  </si>
  <si>
    <t>30201932</t>
  </si>
  <si>
    <t>Meal Preparation: Cooler</t>
  </si>
  <si>
    <t>30201933</t>
  </si>
  <si>
    <t>Meal Preparation: Pneumatic Conveyor</t>
  </si>
  <si>
    <t>30201935</t>
  </si>
  <si>
    <t>Meal Preparation: Screening and Grinding</t>
  </si>
  <si>
    <t>30201939</t>
  </si>
  <si>
    <t>Meal Storage Tanks</t>
  </si>
  <si>
    <t>30201941</t>
  </si>
  <si>
    <t>Oil Refining: Miscellaneous Holding Tank</t>
  </si>
  <si>
    <t>30201942</t>
  </si>
  <si>
    <t>Oil Refining: Evaporator(s)</t>
  </si>
  <si>
    <t>30201945</t>
  </si>
  <si>
    <t>Oil Refining: Oil Stripping Column</t>
  </si>
  <si>
    <t>30201949</t>
  </si>
  <si>
    <t>Batch Process: Nitric Acid Concentration: Distillation Tower</t>
  </si>
  <si>
    <t>30101034</t>
  </si>
  <si>
    <t>Batch Process: Nitric Acid Concentration: Bleacher</t>
  </si>
  <si>
    <t>30101035</t>
  </si>
  <si>
    <t>Batch Process: Nitric Acid Concentration: Condenser</t>
  </si>
  <si>
    <t>30101036</t>
  </si>
  <si>
    <t>Batch Process: Nitric Acid Concentration: Absorber Column</t>
  </si>
  <si>
    <t>30101037</t>
  </si>
  <si>
    <t>Batch Process: Nitric Acid Concentration: Dehydrating Unit</t>
  </si>
  <si>
    <t>30101040</t>
  </si>
  <si>
    <t>Batch Process: Purification</t>
  </si>
  <si>
    <t>30101045</t>
  </si>
  <si>
    <t>Batch Process: Finishing: Melt Tank</t>
  </si>
  <si>
    <t>30101046</t>
  </si>
  <si>
    <t>Batch Process: Finishing: Dryers</t>
  </si>
  <si>
    <t>30101047</t>
  </si>
  <si>
    <t>Batch Process: Finishing: Flaker Drum</t>
  </si>
  <si>
    <t>30101050</t>
  </si>
  <si>
    <t>Process Vents: Continuous Process</t>
  </si>
  <si>
    <t>30101051</t>
  </si>
  <si>
    <t>Continuous Process: Nitration Reactor Fume Recovery</t>
  </si>
  <si>
    <t>30101052</t>
  </si>
  <si>
    <t>Continuous Process: Spent Acid Recovery</t>
  </si>
  <si>
    <t>30101053</t>
  </si>
  <si>
    <t>Continuous Process: Red Water Incineration</t>
  </si>
  <si>
    <t>30101054</t>
  </si>
  <si>
    <t>Continuous Process: Nitric Acid Concentrators</t>
  </si>
  <si>
    <t>30101055</t>
  </si>
  <si>
    <t>Continuous Process: Sulfuric Acid Concentrators</t>
  </si>
  <si>
    <t>30101061</t>
  </si>
  <si>
    <t>Continuous Process: Spent Acid Recovery: Denitrating Tower</t>
  </si>
  <si>
    <t>30101062</t>
  </si>
  <si>
    <t>Continuous Process: Spent Acid Recovery: Sulfuric Acid Regenerator</t>
  </si>
  <si>
    <t>30101063</t>
  </si>
  <si>
    <t>Continuous Process: Spent Acid Recovery: Bleacher</t>
  </si>
  <si>
    <t>30101064</t>
  </si>
  <si>
    <t>Continuous Process: Spent Acid Recovery: Reflux Columns</t>
  </si>
  <si>
    <t>30101073</t>
  </si>
  <si>
    <t>Continuous Process: Nitric Acid Concentration: Distillation Tower</t>
  </si>
  <si>
    <t>30101074</t>
  </si>
  <si>
    <t>Continuous Process: Nitric Acid Concentration: Bleacher</t>
  </si>
  <si>
    <t>30101075</t>
  </si>
  <si>
    <t>Continuous Process: Nitric Acid Concentration: Condenser</t>
  </si>
  <si>
    <t>30101076</t>
  </si>
  <si>
    <t>Continuous Process: Nitric Acid Concentration: Absorber Column</t>
  </si>
  <si>
    <t>30101077</t>
  </si>
  <si>
    <t>Continuous Process: Nitric Acid Concentration: Dehydrating Unit</t>
  </si>
  <si>
    <t>30101080</t>
  </si>
  <si>
    <t>Continuous Process: Purification</t>
  </si>
  <si>
    <t>30101085</t>
  </si>
  <si>
    <t>Continuous Process: Finishing: Melt Tank</t>
  </si>
  <si>
    <t>30101086</t>
  </si>
  <si>
    <t>Continuous Process: Finishing: Dryers</t>
  </si>
  <si>
    <t>30101087</t>
  </si>
  <si>
    <t>Continuous Process: Finishing: Flaker Drum</t>
  </si>
  <si>
    <t>30101099</t>
  </si>
  <si>
    <t>30101101</t>
  </si>
  <si>
    <t>By-product Process</t>
  </si>
  <si>
    <t>30101198</t>
  </si>
  <si>
    <t>Handling and Storage (99.9% Removal)</t>
  </si>
  <si>
    <t>30101199</t>
  </si>
  <si>
    <t>30101202</t>
  </si>
  <si>
    <t>Hydroflouric Acid</t>
  </si>
  <si>
    <t>Rotary Kiln: Acid Reactor</t>
  </si>
  <si>
    <t>30101203</t>
  </si>
  <si>
    <t>Fluorspar Grinding/Drying</t>
  </si>
  <si>
    <t>30101204</t>
  </si>
  <si>
    <t>Fluorspar Handling Silos</t>
  </si>
  <si>
    <t>30101205</t>
  </si>
  <si>
    <t>Fluorspar Transfer</t>
  </si>
  <si>
    <t>30101206</t>
  </si>
  <si>
    <t>Tail Gas Vent</t>
  </si>
  <si>
    <t>30101207</t>
  </si>
  <si>
    <t>Fluorspar Drying Kiln: Fuel Combustion</t>
  </si>
  <si>
    <t>30101208</t>
  </si>
  <si>
    <t>Rotary Kiln: Fuel Combustion</t>
  </si>
  <si>
    <t>30101299</t>
  </si>
  <si>
    <t>30101301</t>
  </si>
  <si>
    <t>Absorber Tail Gas (Pre-1970 Facilities)</t>
  </si>
  <si>
    <t>30101302</t>
  </si>
  <si>
    <t>Absorber Tail Gas (Post-1970 Facilities)</t>
  </si>
  <si>
    <t>30101303</t>
  </si>
  <si>
    <t>Nitric Acid Concentrators (Pre-1970)</t>
  </si>
  <si>
    <t>30101304</t>
  </si>
  <si>
    <t>Nitric Acid Concentrators (Post-1970)</t>
  </si>
  <si>
    <t>30101399</t>
  </si>
  <si>
    <t>30101401</t>
  </si>
  <si>
    <t>Paint Manufacture</t>
  </si>
  <si>
    <t>General Mixing and Handling</t>
  </si>
  <si>
    <t>Rotolouvre Dryer</t>
  </si>
  <si>
    <t>30203423</t>
  </si>
  <si>
    <t>Airlift Dryer: Batch Process</t>
  </si>
  <si>
    <t>30203424</t>
  </si>
  <si>
    <t>Airlift Dryer: Continuous Process</t>
  </si>
  <si>
    <t>30203504</t>
  </si>
  <si>
    <t>Baker's Yeast Manufacturing - Compressed Yeast</t>
  </si>
  <si>
    <t>30203505</t>
  </si>
  <si>
    <t>30203506</t>
  </si>
  <si>
    <t>30203507</t>
  </si>
  <si>
    <t>30203510</t>
  </si>
  <si>
    <t>30203530</t>
  </si>
  <si>
    <t>30203531</t>
  </si>
  <si>
    <t>Harvesting: Centrifuge</t>
  </si>
  <si>
    <t>30203532</t>
  </si>
  <si>
    <t>Harvesting: Plate and Frame Filter Press</t>
  </si>
  <si>
    <t>30203533</t>
  </si>
  <si>
    <t>Harvesting: Rotary Vacuum Filter</t>
  </si>
  <si>
    <t>30203534</t>
  </si>
  <si>
    <t>Harvesting: Mixers</t>
  </si>
  <si>
    <t>30203535</t>
  </si>
  <si>
    <t>Harvesting: Extrusion</t>
  </si>
  <si>
    <t>30203536</t>
  </si>
  <si>
    <t>Harvesting: Cutting</t>
  </si>
  <si>
    <t>30203540</t>
  </si>
  <si>
    <t>Methanol/Alcohol Production</t>
  </si>
  <si>
    <t>Methanol: General</t>
  </si>
  <si>
    <t>30125002</t>
  </si>
  <si>
    <t>Industrial Processes, Oil and Gas Production, Natural Gas Processing Facilities, Glycol Dehydrators: Phase Separator Vent: Triethylene Glycol</t>
  </si>
  <si>
    <t>31000304</t>
  </si>
  <si>
    <t>Industrial Processes, Oil and Gas Production, Natural Gas Processing Facilities, Glycol Dehydrators: Ethylene Glycol: General</t>
  </si>
  <si>
    <t>31000305</t>
  </si>
  <si>
    <t>Industrial Processes, Oil and Gas Production, Natural Gas Processing Facilities, Gas Sweeting: Amine Process</t>
  </si>
  <si>
    <t>31000306</t>
  </si>
  <si>
    <t>Industrial Processes, Oil and Gas Production, Natural Gas Processing Facilities, Process Valves</t>
  </si>
  <si>
    <t>31000307</t>
  </si>
  <si>
    <t>Industrial Processes, Oil and Gas Production, Natural Gas Processing Facilities, Relief Valves</t>
  </si>
  <si>
    <t>31000309</t>
  </si>
  <si>
    <t>Industrial Processes, Oil and Gas Production, Natural Gas Processing Facilities, Compressor Seals</t>
  </si>
  <si>
    <t>31000310</t>
  </si>
  <si>
    <t>Industrial Processes, Oil and Gas Production, Natural Gas Processing Facilities, Pump Seals</t>
  </si>
  <si>
    <t>31000311</t>
  </si>
  <si>
    <t>Industrial Processes, Oil and Gas Production, Natural Gas Processing Facilities, Flanges and Connections</t>
  </si>
  <si>
    <t>31000404</t>
  </si>
  <si>
    <t>Industrial Processes, Oil and Gas Production, Process Heaters, Natural Gas</t>
  </si>
  <si>
    <t>31000405</t>
  </si>
  <si>
    <t>2601020000</t>
  </si>
  <si>
    <t>2601030000</t>
  </si>
  <si>
    <t>Marked obsolete</t>
  </si>
  <si>
    <t>2610000000</t>
  </si>
  <si>
    <t>Open Burning</t>
  </si>
  <si>
    <t>2610000100</t>
  </si>
  <si>
    <t>Yard Waste - Leaf Species Unspecified</t>
  </si>
  <si>
    <t>SCC8 - added Yard Waste</t>
  </si>
  <si>
    <t>2610000110</t>
  </si>
  <si>
    <t>Leaf Species is Black Ash</t>
  </si>
  <si>
    <t>2610000120</t>
  </si>
  <si>
    <t>Leaf Species is Modesto Ash</t>
  </si>
  <si>
    <t>2610000130</t>
  </si>
  <si>
    <t>Leaf Species is White Ash</t>
  </si>
  <si>
    <t>2610000140</t>
  </si>
  <si>
    <t>Leaf Species is Catalpa</t>
  </si>
  <si>
    <t>2610000150</t>
  </si>
  <si>
    <t>Leaf Species is Horse Chestnut</t>
  </si>
  <si>
    <t>2610000160</t>
  </si>
  <si>
    <t>Leaf Species is Cottonwood</t>
  </si>
  <si>
    <t>2610000170</t>
  </si>
  <si>
    <t>Leaf Species is American Elm</t>
  </si>
  <si>
    <t>2610000180</t>
  </si>
  <si>
    <t>Leaf Species is Eucalyptus</t>
  </si>
  <si>
    <t>2610000190</t>
  </si>
  <si>
    <t>Leaf Species is Sweet Gum</t>
  </si>
  <si>
    <t>2610000200</t>
  </si>
  <si>
    <t>Leaf Species is Black Locust</t>
  </si>
  <si>
    <t>2610000210</t>
  </si>
  <si>
    <t>Leaf Species is Magnolia</t>
  </si>
  <si>
    <t>2610000220</t>
  </si>
  <si>
    <t>Leaf Species is Silver Maple</t>
  </si>
  <si>
    <t>2610000230</t>
  </si>
  <si>
    <t>Leaf Species is American Sycamore</t>
  </si>
  <si>
    <t>2610000240</t>
  </si>
  <si>
    <t>Leaf Species is California Sycamore</t>
  </si>
  <si>
    <t>2610000250</t>
  </si>
  <si>
    <t>Leaf Species is Tulip</t>
  </si>
  <si>
    <t>2610000260</t>
  </si>
  <si>
    <t>Leaf Species is Red Oak</t>
  </si>
  <si>
    <t>2610000270</t>
  </si>
  <si>
    <t>Leaf Species is Sugar Maple</t>
  </si>
  <si>
    <t>2610000300</t>
  </si>
  <si>
    <t>Yard Waste - Weed Species Unspecified (incl Grass)</t>
  </si>
  <si>
    <t>SCC8 - added Yard &amp; Grass</t>
  </si>
  <si>
    <t>2610000310</t>
  </si>
  <si>
    <t>Weed Species is Russian thistle (tumbleweed)</t>
  </si>
  <si>
    <t>2610000320</t>
  </si>
  <si>
    <t>Weed Species is Tales (wild reeds)</t>
  </si>
  <si>
    <t>2610000400</t>
  </si>
  <si>
    <t>Yard Waste - Brush Species Unspecified</t>
  </si>
  <si>
    <t>2610000500</t>
  </si>
  <si>
    <t>Land Clearing Debris (use 28-10-005-000 for Logging Debris Burning)</t>
  </si>
  <si>
    <t>2610010000</t>
  </si>
  <si>
    <t>2610020000</t>
  </si>
  <si>
    <t>2610030000</t>
  </si>
  <si>
    <t>Household Waste (use 26-10-000-xxx for Yard Wastes)</t>
  </si>
  <si>
    <t>SCC8 - from Total</t>
  </si>
  <si>
    <t>2610040400</t>
  </si>
  <si>
    <t>Municipal (collected from residences, parks,other for central burn)</t>
  </si>
  <si>
    <t>Yard Waste - Total (includes Leaves, Weeds, and Brush)</t>
  </si>
  <si>
    <t>2620000000</t>
  </si>
  <si>
    <t>Landfills</t>
  </si>
  <si>
    <t>2620010000</t>
  </si>
  <si>
    <t>2620020000</t>
  </si>
  <si>
    <t>2620030000</t>
  </si>
  <si>
    <t>Municipal</t>
  </si>
  <si>
    <t>2630000000</t>
  </si>
  <si>
    <t>Wastewater Treatment</t>
  </si>
  <si>
    <t>Total Processed</t>
  </si>
  <si>
    <t>2630010000</t>
  </si>
  <si>
    <t>2630020000</t>
  </si>
  <si>
    <t>Public Owned</t>
  </si>
  <si>
    <t>2630020001</t>
  </si>
  <si>
    <t>Flaring of Gases</t>
  </si>
  <si>
    <t>2630030000</t>
  </si>
  <si>
    <t>Residential/Subdivision Owned</t>
  </si>
  <si>
    <t>2635000000</t>
  </si>
  <si>
    <t>Soil and Groundwater Remediation</t>
  </si>
  <si>
    <t>2640000000</t>
  </si>
  <si>
    <t>TSDFs</t>
  </si>
  <si>
    <t>All TSDF Types</t>
  </si>
  <si>
    <t>2640000001</t>
  </si>
  <si>
    <t>Surface Impoundments</t>
  </si>
  <si>
    <t>2640000002</t>
  </si>
  <si>
    <t>Land Treatment</t>
  </si>
  <si>
    <t>2640000003</t>
  </si>
  <si>
    <t>2640000004</t>
  </si>
  <si>
    <t>Transfer, Storage, and Handling</t>
  </si>
  <si>
    <t>2640010000</t>
  </si>
  <si>
    <t>2640010001</t>
  </si>
  <si>
    <t>2640010002</t>
  </si>
  <si>
    <t>2640010003</t>
  </si>
  <si>
    <t>2640010004</t>
  </si>
  <si>
    <t>2640020000</t>
  </si>
  <si>
    <t>2640020001</t>
  </si>
  <si>
    <t>2640020002</t>
  </si>
  <si>
    <t>2640020003</t>
  </si>
  <si>
    <t>2640020004</t>
  </si>
  <si>
    <t>2650000000</t>
  </si>
  <si>
    <t>Scrap and Waste Materials</t>
  </si>
  <si>
    <t>2650000001</t>
  </si>
  <si>
    <t>Crushing</t>
  </si>
  <si>
    <t>2650000002</t>
  </si>
  <si>
    <t>Shredding</t>
  </si>
  <si>
    <t>2650000003</t>
  </si>
  <si>
    <t>Sorting</t>
  </si>
  <si>
    <t>2650000004</t>
  </si>
  <si>
    <t>Transferring</t>
  </si>
  <si>
    <t>2650000005</t>
  </si>
  <si>
    <t>Storage Piles</t>
  </si>
  <si>
    <t>2660000000</t>
  </si>
  <si>
    <t>Leaking Underground Storage Tanks</t>
  </si>
  <si>
    <t>Total: All Storage Types</t>
  </si>
  <si>
    <t>2670001000</t>
  </si>
  <si>
    <t>Munitions Detonation</t>
  </si>
  <si>
    <t>TNT Detonation</t>
  </si>
  <si>
    <t>General</t>
  </si>
  <si>
    <t>2670002000</t>
  </si>
  <si>
    <t>RDX Detonation</t>
  </si>
  <si>
    <t>2670003000</t>
  </si>
  <si>
    <t>PETN Detonation</t>
  </si>
  <si>
    <t>2680001000</t>
  </si>
  <si>
    <t>Composting</t>
  </si>
  <si>
    <t>Industrial Processes, Oil and Gas Production, Natural Gas Processing Facilities, Glycol Dehydrators: Reboiler Still Vent: Triethylene Glycol</t>
  </si>
  <si>
    <t>31000302</t>
  </si>
  <si>
    <t>Industrial Processes, Oil and Gas Production, Natural Gas Processing Facilities, Glycol Dehydrators: Reboiler Burner Stack: Triethylene Glycol</t>
  </si>
  <si>
    <t>31000303</t>
  </si>
  <si>
    <t>Land Breaking</t>
  </si>
  <si>
    <t>2801000002</t>
  </si>
  <si>
    <t>Planting</t>
  </si>
  <si>
    <t>2801000003</t>
  </si>
  <si>
    <t>Tilling</t>
  </si>
  <si>
    <t>2801000004</t>
  </si>
  <si>
    <t>Defoliation</t>
  </si>
  <si>
    <t>2801000005</t>
  </si>
  <si>
    <t>Harvesting</t>
  </si>
  <si>
    <t>2801000006</t>
  </si>
  <si>
    <t>Drying</t>
  </si>
  <si>
    <t>2801000007</t>
  </si>
  <si>
    <t>Loading</t>
  </si>
  <si>
    <t>2801000008</t>
  </si>
  <si>
    <t>Transport</t>
  </si>
  <si>
    <t>2801500000</t>
  </si>
  <si>
    <t>Agricultural Field Burning - whole field set on fire</t>
  </si>
  <si>
    <t>Total, all crop types</t>
  </si>
  <si>
    <t>SCC6&amp;8-added whole field/all cro</t>
  </si>
  <si>
    <t>2801500100</t>
  </si>
  <si>
    <t>Field Crops Unspecified</t>
  </si>
  <si>
    <t>SCC6 - added whole field set..</t>
  </si>
  <si>
    <t>2801500111</t>
  </si>
  <si>
    <t>Field Crop is Alfalfa : Headfire Burning</t>
  </si>
  <si>
    <t>2801500112</t>
  </si>
  <si>
    <t>Field Crop is Alfalfa: Backfire Burning</t>
  </si>
  <si>
    <t>2801500120</t>
  </si>
  <si>
    <t>Field Crop is Asparagus: Burning Techniques Not Significant</t>
  </si>
  <si>
    <t>2801500130</t>
  </si>
  <si>
    <t>Field Crop is Barley: Burning Techniques Not Significant</t>
  </si>
  <si>
    <t>2801500141</t>
  </si>
  <si>
    <t>Field Crop is Bean (red): Headfire Burning</t>
  </si>
  <si>
    <t>2801500142</t>
  </si>
  <si>
    <t>Vehicle Cooking: Oleoresin</t>
  </si>
  <si>
    <t>30102004</t>
  </si>
  <si>
    <t>Vehicle Cooking: Alkyds</t>
  </si>
  <si>
    <t>30102005</t>
  </si>
  <si>
    <t>Pigment Mixing</t>
  </si>
  <si>
    <t>30102015</t>
  </si>
  <si>
    <t>30102017</t>
  </si>
  <si>
    <t>30102018</t>
  </si>
  <si>
    <t>30102030</t>
  </si>
  <si>
    <t>30102031</t>
  </si>
  <si>
    <t>30102032</t>
  </si>
  <si>
    <t>30102033</t>
  </si>
  <si>
    <t>30102034</t>
  </si>
  <si>
    <t>30102035</t>
  </si>
  <si>
    <t>30102036</t>
  </si>
  <si>
    <t>30102037</t>
  </si>
  <si>
    <t>30102038</t>
  </si>
  <si>
    <t>30102039</t>
  </si>
  <si>
    <t>30102040</t>
  </si>
  <si>
    <t>30102041</t>
  </si>
  <si>
    <t>30102050</t>
  </si>
  <si>
    <t>30102051</t>
  </si>
  <si>
    <t>30102052</t>
  </si>
  <si>
    <t>30102053</t>
  </si>
  <si>
    <t>30102054</t>
  </si>
  <si>
    <t>30102060</t>
  </si>
  <si>
    <t>30102061</t>
  </si>
  <si>
    <t>30102062</t>
  </si>
  <si>
    <t>30102063</t>
  </si>
  <si>
    <t>30102070</t>
  </si>
  <si>
    <t>30102071</t>
  </si>
  <si>
    <t>30102072</t>
  </si>
  <si>
    <t>30102099</t>
  </si>
  <si>
    <t>30102101</t>
  </si>
  <si>
    <t>Sodium Carbonate</t>
  </si>
  <si>
    <t>Solvay Process: NH3 Recovery</t>
  </si>
  <si>
    <t>30102102</t>
  </si>
  <si>
    <t>Solvay Process: Handling</t>
  </si>
  <si>
    <t>30102103</t>
  </si>
  <si>
    <t>Trona Crushing/Screening</t>
  </si>
  <si>
    <t>30102104</t>
  </si>
  <si>
    <t>Monohydrate Process: Rotary Ore Calciner: Gas-fired</t>
  </si>
  <si>
    <t>30102105</t>
  </si>
  <si>
    <t>Monohydrate Process: Rotary Ore Calciner: Coal-fired</t>
  </si>
  <si>
    <t>30102106</t>
  </si>
  <si>
    <t>Rotary Soda Ash Dryers</t>
  </si>
  <si>
    <t>30102107</t>
  </si>
  <si>
    <t>Fluid-bed Soda Ash Dryers/Coolers</t>
  </si>
  <si>
    <t>30102108</t>
  </si>
  <si>
    <t>Dissolver</t>
  </si>
  <si>
    <t>30102110</t>
  </si>
  <si>
    <t>Trona Calcining **</t>
  </si>
  <si>
    <t>30102111</t>
  </si>
  <si>
    <t>Trona Dryer **</t>
  </si>
  <si>
    <t>30102112</t>
  </si>
  <si>
    <t>Rotary Pre-dryer</t>
  </si>
  <si>
    <t>30102113</t>
  </si>
  <si>
    <t>Bleacher: Gas-fired</t>
  </si>
  <si>
    <t>30102114</t>
  </si>
  <si>
    <t>Rotary Dryer: Steam Tube</t>
  </si>
  <si>
    <t>30102120</t>
  </si>
  <si>
    <t>Brine Evaporation</t>
  </si>
  <si>
    <t>30102121</t>
  </si>
  <si>
    <t>Ore Crushing and Screening</t>
  </si>
  <si>
    <t>30102122</t>
  </si>
  <si>
    <t>Soda Ash Storage: Loading and Unloading</t>
  </si>
  <si>
    <t>30102123</t>
  </si>
  <si>
    <t>Ore Mining</t>
  </si>
  <si>
    <t>30102124</t>
  </si>
  <si>
    <t>Ore Transfer</t>
  </si>
  <si>
    <t>30102125</t>
  </si>
  <si>
    <t>Sesquicarbonate Process: Rotary Calciner</t>
  </si>
  <si>
    <t>30102126</t>
  </si>
  <si>
    <t>Sesquicarbonate Process: Fluid-bed Calciner</t>
  </si>
  <si>
    <t>30102127</t>
  </si>
  <si>
    <t>Soda Ash Screening</t>
  </si>
  <si>
    <t>30102199</t>
  </si>
  <si>
    <t>30102201</t>
  </si>
  <si>
    <t>Sulfuric Acid (Chamber Process)</t>
  </si>
  <si>
    <t>30102301</t>
  </si>
  <si>
    <t>Sulfuric Acid (Contact Process)</t>
  </si>
  <si>
    <t>Absorber/@ 99.9% Conversion</t>
  </si>
  <si>
    <t>30102304</t>
  </si>
  <si>
    <t>Absorber/@ 99.5% Conversion</t>
  </si>
  <si>
    <t>30102306</t>
  </si>
  <si>
    <t>Absorber/@ 99.0% Conversion</t>
  </si>
  <si>
    <t>Raw Material Stockpile: Ore, Pellets, Limestone, Coke, Sinter</t>
  </si>
  <si>
    <t>30300823</t>
  </si>
  <si>
    <t>Charge Materials: Transfer/Handling</t>
  </si>
  <si>
    <t>30300824</t>
  </si>
  <si>
    <t>Blast Heating Stoves</t>
  </si>
  <si>
    <t>30300825</t>
  </si>
  <si>
    <t>30300826</t>
  </si>
  <si>
    <t>Blast Furnace Slips</t>
  </si>
  <si>
    <t>30300827</t>
  </si>
  <si>
    <t>Lump Ore Unloading</t>
  </si>
  <si>
    <t>30300828</t>
  </si>
  <si>
    <t>Blast Furnace: Local Evacuation</t>
  </si>
  <si>
    <t>Combustion Chamber</t>
  </si>
  <si>
    <t>30102331</t>
  </si>
  <si>
    <t>Drying Tower</t>
  </si>
  <si>
    <t>30102332</t>
  </si>
  <si>
    <t>Convertor</t>
  </si>
  <si>
    <t>30102399</t>
  </si>
  <si>
    <t>30102401</t>
  </si>
  <si>
    <t>Synthetic Organic Fiber Manufacturing</t>
  </si>
  <si>
    <t>Nylon #6: Staple (Uncontrolled)</t>
  </si>
  <si>
    <t>30102402</t>
  </si>
  <si>
    <t>Polyesters: Staple</t>
  </si>
  <si>
    <t>30102403</t>
  </si>
  <si>
    <t>Polyester: Yarn</t>
  </si>
  <si>
    <t>30102404</t>
  </si>
  <si>
    <t>Nylon #6: Yarn</t>
  </si>
  <si>
    <t>30102405</t>
  </si>
  <si>
    <t>Polyfluorocarbons (e.g., Teflon)</t>
  </si>
  <si>
    <t>30102406</t>
  </si>
  <si>
    <t>Nylon#66: Controlled</t>
  </si>
  <si>
    <t>30102407</t>
  </si>
  <si>
    <t>Nylon #66: Uncontrolled</t>
  </si>
  <si>
    <t>30102408</t>
  </si>
  <si>
    <t>Acrylic: Copolymer (Inorganic)</t>
  </si>
  <si>
    <t>30102409</t>
  </si>
  <si>
    <t>Acrylic: Controlled</t>
  </si>
  <si>
    <t>30102410</t>
  </si>
  <si>
    <t>Acrylic: Uncontrolled</t>
  </si>
  <si>
    <t>30102411</t>
  </si>
  <si>
    <t>Modacrylic: Dry Spun</t>
  </si>
  <si>
    <t>30102412</t>
  </si>
  <si>
    <t>Acrylic and Modacrylic: Wet Spun</t>
  </si>
  <si>
    <t>30102413</t>
  </si>
  <si>
    <t>Acrylic: Homopolymer (Inorganic): Wet Spun</t>
  </si>
  <si>
    <t>30102414</t>
  </si>
  <si>
    <t>Polyolefin: Melt Spun</t>
  </si>
  <si>
    <t>30102415</t>
  </si>
  <si>
    <t>Vinyls (e.g., Saran)</t>
  </si>
  <si>
    <t>30102416</t>
  </si>
  <si>
    <t>Aramid</t>
  </si>
  <si>
    <t>30102417</t>
  </si>
  <si>
    <t>Spandex: Dry Spun ** (Use 6-49-300-XX)</t>
  </si>
  <si>
    <t>30102418</t>
  </si>
  <si>
    <t>Spandex: Reaction Spun ** (Use 6-49-310-XX)</t>
  </si>
  <si>
    <t>30102419</t>
  </si>
  <si>
    <t>Vinyon: Dry Spun</t>
  </si>
  <si>
    <t>30102421</t>
  </si>
  <si>
    <t>Dope Preparation (Use 6-49-300-11 or 6-49-310-11 for Spandex)</t>
  </si>
  <si>
    <t>30102422</t>
  </si>
  <si>
    <t>Absorber/@ 95.0% Conversion</t>
  </si>
  <si>
    <t>30102316</t>
  </si>
  <si>
    <t>Absorber/@ 94.0% Conversion</t>
  </si>
  <si>
    <t>30102318</t>
  </si>
  <si>
    <t>Absorber/@ 93.0% Conversion</t>
  </si>
  <si>
    <t>30102319</t>
  </si>
  <si>
    <t>Concentrator</t>
  </si>
  <si>
    <t>30102320</t>
  </si>
  <si>
    <t>Tank Car and Truck Unloading</t>
  </si>
  <si>
    <t>30102321</t>
  </si>
  <si>
    <t>Storage Tank Vent</t>
  </si>
  <si>
    <t>30102322</t>
  </si>
  <si>
    <t>Process Equipment Leaks</t>
  </si>
  <si>
    <t>30102323</t>
  </si>
  <si>
    <t>Sulfur Melting and Filtering</t>
  </si>
  <si>
    <t>30102324</t>
  </si>
  <si>
    <t>Oleum Tower</t>
  </si>
  <si>
    <t>30102325</t>
  </si>
  <si>
    <t>Gas Cleaning and Cooling</t>
  </si>
  <si>
    <t>30102330</t>
  </si>
  <si>
    <t>2801502130</t>
  </si>
  <si>
    <t>2801502170</t>
  </si>
  <si>
    <t>2801502260</t>
  </si>
  <si>
    <t>2801502270</t>
  </si>
  <si>
    <t>2801520000</t>
  </si>
  <si>
    <t>Orchard Heaters</t>
  </si>
  <si>
    <t>Total, all fuels</t>
  </si>
  <si>
    <t>SCC8 - added all fuels</t>
  </si>
  <si>
    <t>2801520004</t>
  </si>
  <si>
    <t>Diesel</t>
  </si>
  <si>
    <t>2801520006</t>
  </si>
  <si>
    <t>2801520010</t>
  </si>
  <si>
    <t>Propane</t>
  </si>
  <si>
    <t>2801600000</t>
  </si>
  <si>
    <t>Country Grain Elevators</t>
  </si>
  <si>
    <t>2801700001</t>
  </si>
  <si>
    <t>Fertilizer Application</t>
  </si>
  <si>
    <t>Anhydrous Ammonia</t>
  </si>
  <si>
    <t>2801700002</t>
  </si>
  <si>
    <t>Aqueous Ammonia</t>
  </si>
  <si>
    <t>SCC8 - aqua to aqueous</t>
  </si>
  <si>
    <t>2801700003</t>
  </si>
  <si>
    <t>Nitrogen Solutions</t>
  </si>
  <si>
    <t>2801700004</t>
  </si>
  <si>
    <t>Urea</t>
  </si>
  <si>
    <t>2801700005</t>
  </si>
  <si>
    <t>Ammonium Nitrate</t>
  </si>
  <si>
    <t>2801700006</t>
  </si>
  <si>
    <t>Ammonium Sulfate</t>
  </si>
  <si>
    <t>2801700007</t>
  </si>
  <si>
    <t>Ammonium Thiosulfate</t>
  </si>
  <si>
    <t>2801700008</t>
  </si>
  <si>
    <t>Other Straight Nitrogen</t>
  </si>
  <si>
    <t>2801700009</t>
  </si>
  <si>
    <t>Ammonium Phosphates (see also subsets (-13, -14, -15)</t>
  </si>
  <si>
    <t>SCC8 -added xref</t>
  </si>
  <si>
    <t>2801700010</t>
  </si>
  <si>
    <t>N-P-K (multi-grade nutrient fertilizers)</t>
  </si>
  <si>
    <t>SCC8 - added (paren)</t>
  </si>
  <si>
    <t>2801700011</t>
  </si>
  <si>
    <t>Calcium Ammonium Nitrate</t>
  </si>
  <si>
    <t>2801700012</t>
  </si>
  <si>
    <t>Potassium Nitrate</t>
  </si>
  <si>
    <t>2801700013</t>
  </si>
  <si>
    <t>Diammonium Phosphate</t>
  </si>
  <si>
    <t>2801700014</t>
  </si>
  <si>
    <t>Monoammonium Phosphate</t>
  </si>
  <si>
    <t>2801700015</t>
  </si>
  <si>
    <t>Liquid Ammonium Polyphosphate</t>
  </si>
  <si>
    <t>2801700099</t>
  </si>
  <si>
    <t>Miscellaneous Fertilizers</t>
  </si>
  <si>
    <t>2805000000</t>
  </si>
  <si>
    <t>Agriculture Production - Livestock</t>
  </si>
  <si>
    <t>Agriculture - Livestock</t>
  </si>
  <si>
    <t>2805001000</t>
  </si>
  <si>
    <t>Beef cattle -  finishing operations on feedlots (drylots)</t>
  </si>
  <si>
    <t>Dust Kicked-up by Hooves (use 28-05-020, -001, -002, or -003 for Waste</t>
  </si>
  <si>
    <t>SCC8 - clarified descrip of srce</t>
  </si>
  <si>
    <t>2805001100</t>
  </si>
  <si>
    <t>Confinement</t>
  </si>
  <si>
    <t>2805001200</t>
  </si>
  <si>
    <t>Manure handling and storage</t>
  </si>
  <si>
    <t>2805001300</t>
  </si>
  <si>
    <t>Land application of manure</t>
  </si>
  <si>
    <t>2805002000</t>
  </si>
  <si>
    <t>Beef cattle production composite</t>
  </si>
  <si>
    <t>2805003100</t>
  </si>
  <si>
    <t>Beef cattle -  finishing operations on pasture/range</t>
  </si>
  <si>
    <t>2805030000</t>
  </si>
  <si>
    <t>2805005000</t>
  </si>
  <si>
    <t>Poultry Operations</t>
  </si>
  <si>
    <t>Total (see 28-05-030, 28-05-007, -008, -009)</t>
  </si>
  <si>
    <t>Marked obsolete - not in '99</t>
  </si>
  <si>
    <t>2805007100</t>
  </si>
  <si>
    <t>Curing Oven: Carbonization</t>
  </si>
  <si>
    <t>30102434</t>
  </si>
  <si>
    <t>2805010200</t>
  </si>
  <si>
    <t>2805010300</t>
  </si>
  <si>
    <t>2805025000</t>
  </si>
  <si>
    <t>2805015000</t>
  </si>
  <si>
    <t>Hog Operations</t>
  </si>
  <si>
    <t>Total (use 2805025000)</t>
  </si>
  <si>
    <t>2805018000</t>
  </si>
  <si>
    <t>Dairy cattle composite</t>
  </si>
  <si>
    <t>2805019100</t>
  </si>
  <si>
    <t>Internal Combustion Engines, Industrial, Natural Gas, Turbine: Cogeneration</t>
  </si>
  <si>
    <t>20200209</t>
  </si>
  <si>
    <t>Internal Combustion Engines, Industrial, Natural Gas, Turbine: Exhaust</t>
  </si>
  <si>
    <t>20200252</t>
  </si>
  <si>
    <t>Internal Combustion Engines, Industrial, Natural Gas, 2-cycle Lean Burn</t>
  </si>
  <si>
    <t>20200253</t>
  </si>
  <si>
    <t>Internal Combustion Engines, Industrial, Natural Gas, 4-cycle Rich Burn</t>
  </si>
  <si>
    <t>20200254</t>
  </si>
  <si>
    <t>Internal Combustion Engines, Industrial, Natural Gas, 4-cycle Lean Burn</t>
  </si>
  <si>
    <t>31000101</t>
  </si>
  <si>
    <t>Industrial Processes, Oil and Gas Production, Crude Oil Production, Complete Well: Fugitive Emissions</t>
  </si>
  <si>
    <t>31000102</t>
  </si>
  <si>
    <t>Industrial Processes, Oil and Gas Production, Crude Oil Production, Miscellaneous Well: General</t>
  </si>
  <si>
    <t>31000123</t>
  </si>
  <si>
    <t>2390009000</t>
  </si>
  <si>
    <t>Coke</t>
  </si>
  <si>
    <t>2390010000</t>
  </si>
  <si>
    <t>2399000000</t>
  </si>
  <si>
    <t>Industrial Processes: NEC</t>
  </si>
  <si>
    <t>2401001000</t>
  </si>
  <si>
    <t>Solvent Utilization</t>
  </si>
  <si>
    <t>Surface Coating</t>
  </si>
  <si>
    <t>Architectural Coatings</t>
  </si>
  <si>
    <t>Total: All Solvent Types</t>
  </si>
  <si>
    <t>2401001001</t>
  </si>
  <si>
    <t>Flat Paints</t>
  </si>
  <si>
    <t>2401001005</t>
  </si>
  <si>
    <t>Nonflat Paints - Low and Medium Gloss</t>
  </si>
  <si>
    <t>2401001006</t>
  </si>
  <si>
    <t>Nonflat Paints - High Gloss</t>
  </si>
  <si>
    <t>2401001010</t>
  </si>
  <si>
    <t>Primers, Sealers, and Undercoaters</t>
  </si>
  <si>
    <t>2401001011</t>
  </si>
  <si>
    <t>Quick Dry - Primers, Sealers, and Undercoaters</t>
  </si>
  <si>
    <t>2401001015</t>
  </si>
  <si>
    <t>Stains - Semi-transparent</t>
  </si>
  <si>
    <t>2401001020</t>
  </si>
  <si>
    <t>Quick Dry - Enamels</t>
  </si>
  <si>
    <t>2401001025</t>
  </si>
  <si>
    <t>Lacquers - Clear</t>
  </si>
  <si>
    <t>2401001050</t>
  </si>
  <si>
    <t>All Other Architectural Categories</t>
  </si>
  <si>
    <t>2401001999</t>
  </si>
  <si>
    <t>Solvents: NEC</t>
  </si>
  <si>
    <t>Made Obsolete</t>
  </si>
  <si>
    <t>2401002000</t>
  </si>
  <si>
    <t>Architectural Coatings - Solvent-based</t>
  </si>
  <si>
    <t>2401003000</t>
  </si>
  <si>
    <t>Architectural Coatings - Water-based</t>
  </si>
  <si>
    <t>2401005000</t>
  </si>
  <si>
    <t>Auto Refinishing: SIC 7532</t>
  </si>
  <si>
    <t>2401005500</t>
  </si>
  <si>
    <t>Surface Preparation Solvents</t>
  </si>
  <si>
    <t>2401005600</t>
  </si>
  <si>
    <t>Primers</t>
  </si>
  <si>
    <t>2401005700</t>
  </si>
  <si>
    <t>Top Coats</t>
  </si>
  <si>
    <t>2401005800</t>
  </si>
  <si>
    <t>Clean-up Solvents</t>
  </si>
  <si>
    <t>2401008000</t>
  </si>
  <si>
    <t>Traffic Markings</t>
  </si>
  <si>
    <t>2401008999</t>
  </si>
  <si>
    <t>2401010000</t>
  </si>
  <si>
    <t>31000229</t>
  </si>
  <si>
    <t>Industrial Processes, Oil and Gas Production, Natural Gas Production, Gathering Lines</t>
  </si>
  <si>
    <t>Natural Gas Processing Facilities, Flanges and Connections</t>
  </si>
  <si>
    <t>Liquid Separator</t>
  </si>
  <si>
    <t>Process Heaters</t>
  </si>
  <si>
    <t>Sum of CO (tons/year)</t>
  </si>
  <si>
    <t>Sum of SOx (tons/year)</t>
  </si>
  <si>
    <t>Sum of PM (tons/year)</t>
  </si>
  <si>
    <t>Not other?</t>
  </si>
  <si>
    <t>Totals</t>
  </si>
  <si>
    <t>Emissions Summary</t>
  </si>
  <si>
    <t>Emissions Summary - All Source Categories</t>
  </si>
  <si>
    <t>By county and source category NOx emissions (tons/year)</t>
  </si>
  <si>
    <t>By county and source category CAP emissions (tons/year)</t>
  </si>
  <si>
    <t>Basinwide, by source category emissions  (tons/year)</t>
  </si>
  <si>
    <t>Compressor Engines</t>
  </si>
  <si>
    <t>Not Other?  ===&gt;</t>
  </si>
  <si>
    <t>Emissions Summary - All Detailed Categories</t>
  </si>
  <si>
    <t>31000230</t>
  </si>
  <si>
    <t>Industrial Processes, Oil and Gas Production, Natural Gas Production, Hydrocarbon Skimmer</t>
  </si>
  <si>
    <t>31000299</t>
  </si>
  <si>
    <t>Fluorescent Lamp Breakage</t>
  </si>
  <si>
    <t>2862000000</t>
  </si>
  <si>
    <t>Swimming Pools</t>
  </si>
  <si>
    <t>Total (Commercial, Residential, Public)</t>
  </si>
  <si>
    <t>2862001000</t>
  </si>
  <si>
    <t>Public</t>
  </si>
  <si>
    <t>2862002000</t>
  </si>
  <si>
    <t>BIOGENIC</t>
  </si>
  <si>
    <t>2701001000</t>
  </si>
  <si>
    <t>Natural Sources</t>
  </si>
  <si>
    <t>Biogenic</t>
  </si>
  <si>
    <t>Forests</t>
  </si>
  <si>
    <t>30102921</t>
  </si>
  <si>
    <t>30102922</t>
  </si>
  <si>
    <t>30102923</t>
  </si>
  <si>
    <t>30102924</t>
  </si>
  <si>
    <t>30102925</t>
  </si>
  <si>
    <t>30103000</t>
  </si>
  <si>
    <t>Ammonium Phosphates</t>
  </si>
  <si>
    <t>Entire Plant</t>
  </si>
  <si>
    <t>30103001</t>
  </si>
  <si>
    <t>Dryers and Coolers</t>
  </si>
  <si>
    <t>30103002</t>
  </si>
  <si>
    <t>30103003</t>
  </si>
  <si>
    <t>Screening/Transfer</t>
  </si>
  <si>
    <t>30103004</t>
  </si>
  <si>
    <t>30103020</t>
  </si>
  <si>
    <t>30103021</t>
  </si>
  <si>
    <t>30103022</t>
  </si>
  <si>
    <t>30103023</t>
  </si>
  <si>
    <t>30103024</t>
  </si>
  <si>
    <t>30103025</t>
  </si>
  <si>
    <t>30103099</t>
  </si>
  <si>
    <t>30103101</t>
  </si>
  <si>
    <t>Terephthalic Acid/Dimethyl Terephthalate</t>
  </si>
  <si>
    <t>HNO3 - Para-xylene: General</t>
  </si>
  <si>
    <t>30103102</t>
  </si>
  <si>
    <t>Reactor Vent</t>
  </si>
  <si>
    <t>30103103</t>
  </si>
  <si>
    <t>Crystallization, Separation, and Drying Vent</t>
  </si>
  <si>
    <t>30103104</t>
  </si>
  <si>
    <t>Bentonite Storage</t>
  </si>
  <si>
    <t>Reactor Cycle Purge Vent</t>
  </si>
  <si>
    <t>30103404</t>
  </si>
  <si>
    <t>Dehydration Column Vent</t>
  </si>
  <si>
    <t>30103405</t>
  </si>
  <si>
    <t>Purification Column Vent</t>
  </si>
  <si>
    <t>30103406</t>
  </si>
  <si>
    <t>30103410</t>
  </si>
  <si>
    <t>General: Ethanolamines</t>
  </si>
  <si>
    <t>30103411</t>
  </si>
  <si>
    <t>Ammonia Scrubber Vent</t>
  </si>
  <si>
    <t>30103412</t>
  </si>
  <si>
    <t>Vacuum Distillation: Jet Vent</t>
  </si>
  <si>
    <t>30103414</t>
  </si>
  <si>
    <t>30103415</t>
  </si>
  <si>
    <t>Ethylenediamine</t>
  </si>
  <si>
    <t>30103420</t>
  </si>
  <si>
    <t>Hexamethylenediamine</t>
  </si>
  <si>
    <t>30103425</t>
  </si>
  <si>
    <t>Hexamethylenetetramine</t>
  </si>
  <si>
    <t>30103430</t>
  </si>
  <si>
    <t>Melamine</t>
  </si>
  <si>
    <t>30103435</t>
  </si>
  <si>
    <t>Methylamines</t>
  </si>
  <si>
    <t>30103499</t>
  </si>
  <si>
    <t>30103501</t>
  </si>
  <si>
    <t>Inorganic Pigments</t>
  </si>
  <si>
    <t>TiO2 Sulfate Process: Calciner</t>
  </si>
  <si>
    <t>30103502</t>
  </si>
  <si>
    <t>TiO2 Sulfate Process: Digester</t>
  </si>
  <si>
    <t>30103503</t>
  </si>
  <si>
    <t>TiO2 Chloride Process: Reactor</t>
  </si>
  <si>
    <t>30103506</t>
  </si>
  <si>
    <t>Lead Oxide: Barton Pot</t>
  </si>
  <si>
    <t>30103507</t>
  </si>
  <si>
    <t>Lead Oxide: Calciner</t>
  </si>
  <si>
    <t>30103510</t>
  </si>
  <si>
    <t>Red Lead</t>
  </si>
  <si>
    <t>30103515</t>
  </si>
  <si>
    <t>White Lead</t>
  </si>
  <si>
    <t>30103520</t>
  </si>
  <si>
    <t>Lead Chromate</t>
  </si>
  <si>
    <t>30103550</t>
  </si>
  <si>
    <t>Ore Grinding</t>
  </si>
  <si>
    <t>30103551</t>
  </si>
  <si>
    <t>Ore Dryer</t>
  </si>
  <si>
    <t>30103552</t>
  </si>
  <si>
    <t>Pigment Milling</t>
  </si>
  <si>
    <t>30103553</t>
  </si>
  <si>
    <t>Pigment Dryer</t>
  </si>
  <si>
    <t>30103554</t>
  </si>
  <si>
    <t>Conveying/Storage/Packing</t>
  </si>
  <si>
    <t>30103599</t>
  </si>
  <si>
    <t>30103601</t>
  </si>
  <si>
    <t>Chromic Acid Manufacturing</t>
  </si>
  <si>
    <t>Chromate Ore Handling, Grinding &amp; Drying</t>
  </si>
  <si>
    <t>30103602</t>
  </si>
  <si>
    <t>Bichromate Kilns</t>
  </si>
  <si>
    <t>30103603</t>
  </si>
  <si>
    <t>Kiln Product Quench Tanks</t>
  </si>
  <si>
    <t>30103604</t>
  </si>
  <si>
    <t>Kiln Product Separator Tanks</t>
  </si>
  <si>
    <t>30103605</t>
  </si>
  <si>
    <t>Kiln Product Evaporators</t>
  </si>
  <si>
    <t>30103606</t>
  </si>
  <si>
    <t>Salt Cake Flash Dryer</t>
  </si>
  <si>
    <t>30103607</t>
  </si>
  <si>
    <t>Salt Cake Bulk Loading &amp; Conveyor Transport</t>
  </si>
  <si>
    <t>30103608</t>
  </si>
  <si>
    <t>Crystal Separation, Drying, &amp; Storage System</t>
  </si>
  <si>
    <t>30103609</t>
  </si>
  <si>
    <t>Chrome Acid Processing Tanks</t>
  </si>
  <si>
    <t>30103699</t>
  </si>
  <si>
    <t>Miscellaneous Processes</t>
  </si>
  <si>
    <t>30103801</t>
  </si>
  <si>
    <t>Sodium Bicarbonate</t>
  </si>
  <si>
    <t>30103901</t>
  </si>
  <si>
    <t>Hydrogen Cyanide</t>
  </si>
  <si>
    <t>Air Heater: General</t>
  </si>
  <si>
    <t>30103902</t>
  </si>
  <si>
    <t>Ammonia Absorber</t>
  </si>
  <si>
    <t>30103903</t>
  </si>
  <si>
    <t>HCN Absorber</t>
  </si>
  <si>
    <t>30104001</t>
  </si>
  <si>
    <t>Urea Production</t>
  </si>
  <si>
    <t>General: Specify in Comments</t>
  </si>
  <si>
    <t>30104002</t>
  </si>
  <si>
    <t>Solution Concentration (Controlled)</t>
  </si>
  <si>
    <t>30104003</t>
  </si>
  <si>
    <t>Prilling</t>
  </si>
  <si>
    <t>30104004</t>
  </si>
  <si>
    <t>Drum Granulation</t>
  </si>
  <si>
    <t>30104005</t>
  </si>
  <si>
    <t>Coating</t>
  </si>
  <si>
    <t>30104006</t>
  </si>
  <si>
    <t>Bagging</t>
  </si>
  <si>
    <t>30104007</t>
  </si>
  <si>
    <t>Bulk Loading</t>
  </si>
  <si>
    <t>30104008</t>
  </si>
  <si>
    <t>Non-fluidized Bed Prilling (Agricultural Grade)</t>
  </si>
  <si>
    <t>30104009</t>
  </si>
  <si>
    <t>Non-fluidized Bed Prilling (Feed Grade)</t>
  </si>
  <si>
    <t>Urban or Built-Up Land/Transportation, Communications (Anderson LUC14)</t>
  </si>
  <si>
    <t>2701415000</t>
  </si>
  <si>
    <t>Urban or Built-Up Land/Industrial and Commercial (Anderson LUC 15)</t>
  </si>
  <si>
    <t>2701416000</t>
  </si>
  <si>
    <t>Urban or Built-Up Land/Mixed Urban or Build-Up Land (Anderson LUC 16)</t>
  </si>
  <si>
    <t>2701417000</t>
  </si>
  <si>
    <t>Urban or Built-Up Land/Other Urban or Built-Up Land (Anderson LUC 17)</t>
  </si>
  <si>
    <t>2701420000</t>
  </si>
  <si>
    <t>Agricultural Land</t>
  </si>
  <si>
    <t>SCC8 - was "Soil/Agriculture"</t>
  </si>
  <si>
    <t>2701421000</t>
  </si>
  <si>
    <t>Agricultural Land/Cropland and Pasture (Anderson Land Use Code 21)</t>
  </si>
  <si>
    <t>2701422000</t>
  </si>
  <si>
    <t>Agricultural Land/Orchards, Groves, Vineyards, Nurseries (AndrsnLUC22)</t>
  </si>
  <si>
    <t>2701423000</t>
  </si>
  <si>
    <t>Agricultural Land/Confined Feeding Operations(Anderson LUC23)</t>
  </si>
  <si>
    <t>2701424000</t>
  </si>
  <si>
    <t>Agricultural Land/Other Agricultural Land (Anderson Land Use Code 24)</t>
  </si>
  <si>
    <t>2701430000</t>
  </si>
  <si>
    <t>Rangeland</t>
  </si>
  <si>
    <t>2701431000</t>
  </si>
  <si>
    <t>Rangeland/Herbaceous Rangeland (Anderson Land Use Code 31)</t>
  </si>
  <si>
    <t>2701432000</t>
  </si>
  <si>
    <t>Rangeland/Shrub and Brush Rangeland (Anderson Land Use Code 32)</t>
  </si>
  <si>
    <t>2701433000</t>
  </si>
  <si>
    <t>Rangeland/Mixed Rangeland (Anderson Land Use Code 33)</t>
  </si>
  <si>
    <t>2701440000</t>
  </si>
  <si>
    <t>Forest Land</t>
  </si>
  <si>
    <t>SCC8 - was "Soil/Grassland/Pastu</t>
  </si>
  <si>
    <t>2701441000</t>
  </si>
  <si>
    <t>Forest Land/Deciduous Forest Land (Anderson Land Use Code 41)</t>
  </si>
  <si>
    <t>2701442000</t>
  </si>
  <si>
    <t>Forest Land/Evergreen Forest Land (Anderson Land Use Code 42)</t>
  </si>
  <si>
    <t>2701443000</t>
  </si>
  <si>
    <t>Forest Land/Mixed Forest Land (Anderson Land Use Code 43)</t>
  </si>
  <si>
    <t>2701450000</t>
  </si>
  <si>
    <t>Water</t>
  </si>
  <si>
    <t>2701451000</t>
  </si>
  <si>
    <t>Water/Streams and Canals (Anderson Land Use Code 51)</t>
  </si>
  <si>
    <t>2701452000</t>
  </si>
  <si>
    <t>Water/Lakes (Anderson Land Use Code 52)</t>
  </si>
  <si>
    <t>2701453000</t>
  </si>
  <si>
    <t>Water/Reservoirs (Anderson Land Use Code 53)</t>
  </si>
  <si>
    <t>2701454000</t>
  </si>
  <si>
    <t>Water/Bays and Estuaries (Anderson Land Use Code 54)</t>
  </si>
  <si>
    <t>2701460000</t>
  </si>
  <si>
    <t>Wetlands</t>
  </si>
  <si>
    <t>SCC8 - dropped "Soil/"</t>
  </si>
  <si>
    <t>2701461000</t>
  </si>
  <si>
    <t>Wetlands/Forested Wetlands (Anderson Land Use Code 61)</t>
  </si>
  <si>
    <t>2701462000</t>
  </si>
  <si>
    <t>Wetlands/Nonforested Wetlands (Anderson Land Use Code 62)</t>
  </si>
  <si>
    <t>2701470000</t>
  </si>
  <si>
    <t>Barren Land</t>
  </si>
  <si>
    <t>2701471000</t>
  </si>
  <si>
    <t>Barren Land/Dry Salt Flats (Anderson Land Use Code 71)</t>
  </si>
  <si>
    <t>2701472000</t>
  </si>
  <si>
    <t>Barren Land/Beaches (Anderson Land Use Code 72)</t>
  </si>
  <si>
    <t>2701473000</t>
  </si>
  <si>
    <t>Barren Land/Sandy Areas Other than Beaches (Anderson Land Use Code 73)</t>
  </si>
  <si>
    <t>2701474000</t>
  </si>
  <si>
    <t>2515020370</t>
  </si>
  <si>
    <t>2515020380</t>
  </si>
  <si>
    <t>2515020385</t>
  </si>
  <si>
    <t>2515020405</t>
  </si>
  <si>
    <t>2515020900</t>
  </si>
  <si>
    <t>2515030000</t>
  </si>
  <si>
    <t>2515030030</t>
  </si>
  <si>
    <t>2515030060</t>
  </si>
  <si>
    <t>2515030065</t>
  </si>
  <si>
    <t>2515030070</t>
  </si>
  <si>
    <t>2515030100</t>
  </si>
  <si>
    <t>2515030165</t>
  </si>
  <si>
    <t>2515030185</t>
  </si>
  <si>
    <t>2515030195</t>
  </si>
  <si>
    <t>2515030220</t>
  </si>
  <si>
    <t>2515030235</t>
  </si>
  <si>
    <t>2515030240</t>
  </si>
  <si>
    <t>2515030250</t>
  </si>
  <si>
    <t>2515030260</t>
  </si>
  <si>
    <t>2515030265</t>
  </si>
  <si>
    <t>2515030270</t>
  </si>
  <si>
    <t>2515030275</t>
  </si>
  <si>
    <t>2515030285</t>
  </si>
  <si>
    <t>2515030295</t>
  </si>
  <si>
    <t>2515030310</t>
  </si>
  <si>
    <t>2515030320</t>
  </si>
  <si>
    <t>2515030345</t>
  </si>
  <si>
    <t>2515030350</t>
  </si>
  <si>
    <t>2515030370</t>
  </si>
  <si>
    <t>2515030380</t>
  </si>
  <si>
    <t>2515030385</t>
  </si>
  <si>
    <t>2515030405</t>
  </si>
  <si>
    <t>2515030900</t>
  </si>
  <si>
    <t>2515040000</t>
  </si>
  <si>
    <t>2515040030</t>
  </si>
  <si>
    <t>2515040060</t>
  </si>
  <si>
    <t>2515040065</t>
  </si>
  <si>
    <t>2515040070</t>
  </si>
  <si>
    <t>2515040100</t>
  </si>
  <si>
    <t>2515040165</t>
  </si>
  <si>
    <t>2515040185</t>
  </si>
  <si>
    <t>2515040195</t>
  </si>
  <si>
    <t>2515040220</t>
  </si>
  <si>
    <t>2515040235</t>
  </si>
  <si>
    <t>2515040240</t>
  </si>
  <si>
    <t>2515040250</t>
  </si>
  <si>
    <t>2515040260</t>
  </si>
  <si>
    <t>2515040265</t>
  </si>
  <si>
    <t>2515040270</t>
  </si>
  <si>
    <t>2515040275</t>
  </si>
  <si>
    <t>2515040285</t>
  </si>
  <si>
    <t>2515040295</t>
  </si>
  <si>
    <t>2515040310</t>
  </si>
  <si>
    <t>2515040320</t>
  </si>
  <si>
    <t>2515040345</t>
  </si>
  <si>
    <t>2515040350</t>
  </si>
  <si>
    <t>2515040370</t>
  </si>
  <si>
    <t>2515040380</t>
  </si>
  <si>
    <t>2515040385</t>
  </si>
  <si>
    <t>2515040405</t>
  </si>
  <si>
    <t>2520000000</t>
  </si>
  <si>
    <t>Inorganic Chemical Storage</t>
  </si>
  <si>
    <t>2520000010</t>
  </si>
  <si>
    <t>Ammonia</t>
  </si>
  <si>
    <t>2520000020</t>
  </si>
  <si>
    <t>Hydrochloric Acid</t>
  </si>
  <si>
    <t>2520000030</t>
  </si>
  <si>
    <t>Nitric Acid</t>
  </si>
  <si>
    <t>2520000040</t>
  </si>
  <si>
    <t>Sulfuric Acid</t>
  </si>
  <si>
    <t>2520000900</t>
  </si>
  <si>
    <t>2520010000</t>
  </si>
  <si>
    <t>2520010010</t>
  </si>
  <si>
    <t>2520010020</t>
  </si>
  <si>
    <t>2520010030</t>
  </si>
  <si>
    <t>2520010040</t>
  </si>
  <si>
    <t>2520010900</t>
  </si>
  <si>
    <t>2520050000</t>
  </si>
  <si>
    <t>2520050010</t>
  </si>
  <si>
    <t>2520050020</t>
  </si>
  <si>
    <t>2520050030</t>
  </si>
  <si>
    <t>2520050040</t>
  </si>
  <si>
    <t>2520050900</t>
  </si>
  <si>
    <t>2520995000</t>
  </si>
  <si>
    <t>2520995010</t>
  </si>
  <si>
    <t>2520995020</t>
  </si>
  <si>
    <t>2520995030</t>
  </si>
  <si>
    <t>2520995040</t>
  </si>
  <si>
    <t>2525000000</t>
  </si>
  <si>
    <t>Inorganic Chemical Transport</t>
  </si>
  <si>
    <t>2525000010</t>
  </si>
  <si>
    <t>2525000020</t>
  </si>
  <si>
    <t>2525000030</t>
  </si>
  <si>
    <t>2525000040</t>
  </si>
  <si>
    <t>2525000900</t>
  </si>
  <si>
    <t>2525010000</t>
  </si>
  <si>
    <t>20300202</t>
  </si>
  <si>
    <t>20300203</t>
  </si>
  <si>
    <t>20300204</t>
  </si>
  <si>
    <t>20300205</t>
  </si>
  <si>
    <t>20300206</t>
  </si>
  <si>
    <t>20300207</t>
  </si>
  <si>
    <t>20300208</t>
  </si>
  <si>
    <t>20300209</t>
  </si>
  <si>
    <t>20300301</t>
  </si>
  <si>
    <t>20300305</t>
  </si>
  <si>
    <t>20300306</t>
  </si>
  <si>
    <t>20300307</t>
  </si>
  <si>
    <t>20300701</t>
  </si>
  <si>
    <t>20300702</t>
  </si>
  <si>
    <t>Reciprocating: POTW Digester Gas</t>
  </si>
  <si>
    <t>20300705</t>
  </si>
  <si>
    <t>20300706</t>
  </si>
  <si>
    <t>20300707</t>
  </si>
  <si>
    <t>20300708</t>
  </si>
  <si>
    <t>20300709</t>
  </si>
  <si>
    <t>20300801</t>
  </si>
  <si>
    <t>2310000810</t>
  </si>
  <si>
    <t>Oil and Gas Well Truck Loading</t>
  </si>
  <si>
    <t>2310000820</t>
  </si>
  <si>
    <t>Gas Plant Truck Loading</t>
  </si>
  <si>
    <t>2310001640</t>
  </si>
  <si>
    <t xml:space="preserve">Venting - Compressor Startup </t>
  </si>
  <si>
    <t>2310001650</t>
  </si>
  <si>
    <t>Venting - Compressor Shutdown</t>
  </si>
  <si>
    <t>Dehydrator</t>
  </si>
  <si>
    <t>2310021410</t>
  </si>
  <si>
    <t>Dehydrator Flaring</t>
  </si>
  <si>
    <t>2310001611</t>
  </si>
  <si>
    <t>Initial completion Flaring</t>
  </si>
  <si>
    <t>By county and source category VOC emissions (tons/year)</t>
  </si>
  <si>
    <t>2310002230</t>
  </si>
  <si>
    <t xml:space="preserve">Condensate tank </t>
  </si>
  <si>
    <t>2310002240</t>
  </si>
  <si>
    <t>Oil Tank</t>
  </si>
  <si>
    <t>Condensate Tanks</t>
  </si>
  <si>
    <t>Oil Tanks</t>
  </si>
  <si>
    <t>Total</t>
  </si>
  <si>
    <t>2310021411</t>
  </si>
  <si>
    <t>2310002231</t>
  </si>
  <si>
    <t xml:space="preserve">Permitted and Unpermitted Sources </t>
  </si>
  <si>
    <t>31000000</t>
  </si>
  <si>
    <t>Fugitives</t>
  </si>
  <si>
    <t>Pneumatic Devices</t>
  </si>
  <si>
    <t>Pneumatic Pumps</t>
  </si>
  <si>
    <t>Snowblowers (Commercial)</t>
  </si>
  <si>
    <t>2260004040</t>
  </si>
  <si>
    <t>Rear Engine Riding Mowers (Residential)</t>
  </si>
  <si>
    <t>2260004041</t>
  </si>
  <si>
    <t>Rear Engine Riding Mowers (Commercial)</t>
  </si>
  <si>
    <t>2260004045</t>
  </si>
  <si>
    <t>Front Mowers (Residential)</t>
  </si>
  <si>
    <t>2260004046</t>
  </si>
  <si>
    <t>Front Mowers (Commercial)</t>
  </si>
  <si>
    <t>2260004050</t>
  </si>
  <si>
    <t>Shredders &lt; 6 HP (Residential)</t>
  </si>
  <si>
    <t>2260004051</t>
  </si>
  <si>
    <t>Shredders &lt; 6 HP (Commercial)</t>
  </si>
  <si>
    <t>2260004055</t>
  </si>
  <si>
    <t>Lawn and Garden Tractors (Residential)</t>
  </si>
  <si>
    <t>2260004056</t>
  </si>
  <si>
    <t>Lawn and Garden Tractors (Commercial)</t>
  </si>
  <si>
    <t>2260004060</t>
  </si>
  <si>
    <t>Wood Splitters (Residential)</t>
  </si>
  <si>
    <t>2260004061</t>
  </si>
  <si>
    <t>Wood Splitters (Commercial)</t>
  </si>
  <si>
    <t>2260004065</t>
  </si>
  <si>
    <t>Chippers/Stump Grinders (Residential)</t>
  </si>
  <si>
    <t>2260004066</t>
  </si>
  <si>
    <t>Chippers/Stump Grinders (Commercial)</t>
  </si>
  <si>
    <t>2260004070</t>
  </si>
  <si>
    <t>Commercial Turf Equipment ** (use 22-60-004-071)</t>
  </si>
  <si>
    <t>2260004071</t>
  </si>
  <si>
    <t>Turf Equipment (Commercial)</t>
  </si>
  <si>
    <t>2260004075</t>
  </si>
  <si>
    <t>Other Lawn and Garden Equipment (Residential)</t>
  </si>
  <si>
    <t>2260004076</t>
  </si>
  <si>
    <t>Other Lawn and Garden Equipment (Commercial)</t>
  </si>
  <si>
    <t>2260005000</t>
  </si>
  <si>
    <t>Agricultural Equipment</t>
  </si>
  <si>
    <t>SCC6 - was "Farm"</t>
  </si>
  <si>
    <t>2260005010</t>
  </si>
  <si>
    <t>2-Wheel Tractors</t>
  </si>
  <si>
    <t>2260005015</t>
  </si>
  <si>
    <t>Agricultural Tractors</t>
  </si>
  <si>
    <t>2260005020</t>
  </si>
  <si>
    <t>Combines</t>
  </si>
  <si>
    <t>2260005025</t>
  </si>
  <si>
    <t>Balers</t>
  </si>
  <si>
    <t>2260005030</t>
  </si>
  <si>
    <t>Agricultural Mowers</t>
  </si>
  <si>
    <t>2260005035</t>
  </si>
  <si>
    <t>Sprayers</t>
  </si>
  <si>
    <t>2260005040</t>
  </si>
  <si>
    <t>Tillers &gt; 6 HP</t>
  </si>
  <si>
    <t>SCC8 - was "&gt; 5 HP"</t>
  </si>
  <si>
    <t>2260005045</t>
  </si>
  <si>
    <t>Swathers</t>
  </si>
  <si>
    <t>2260005050</t>
  </si>
  <si>
    <t>Hydro-power Units</t>
  </si>
  <si>
    <t>2260005055</t>
  </si>
  <si>
    <t>Other Agricultural Equipment</t>
  </si>
  <si>
    <t>2260005060</t>
  </si>
  <si>
    <t>Irrigation Sets</t>
  </si>
  <si>
    <t>Perchloroethylene: Distillation Vent</t>
  </si>
  <si>
    <t>30112522</t>
  </si>
  <si>
    <t>Perchloroethylene: Caustic Scrubber</t>
  </si>
  <si>
    <t>30112524</t>
  </si>
  <si>
    <t>Perchloroethylene: Fugitive Emissions</t>
  </si>
  <si>
    <t>30112525</t>
  </si>
  <si>
    <t>Trichloroethane: General</t>
  </si>
  <si>
    <t>30112526</t>
  </si>
  <si>
    <t>Trichloroethane: HCl Absorber Vent</t>
  </si>
  <si>
    <t>30112527</t>
  </si>
  <si>
    <t>Trichloroethane: Drying Column Vent</t>
  </si>
  <si>
    <t>30112528</t>
  </si>
  <si>
    <t>Trichloroethane: Distillation Column Vent</t>
  </si>
  <si>
    <t>30112529</t>
  </si>
  <si>
    <t>Trichloroethane: Fugitive Emissions</t>
  </si>
  <si>
    <t>30112530</t>
  </si>
  <si>
    <t>Trichloroethylene: General</t>
  </si>
  <si>
    <t>30112531</t>
  </si>
  <si>
    <t>Trichloroethylene: Distillation Unit</t>
  </si>
  <si>
    <t>30112532</t>
  </si>
  <si>
    <t>Trichloroethylene: Neutralizer</t>
  </si>
  <si>
    <t>30112533</t>
  </si>
  <si>
    <t>Trichloroethylene: Product Drying Column</t>
  </si>
  <si>
    <t>30112534</t>
  </si>
  <si>
    <t>Ethylene Dichloride via Oxychlorination</t>
  </si>
  <si>
    <t>30112502</t>
  </si>
  <si>
    <t>Ethylene Dichloride via Direct Chlorination</t>
  </si>
  <si>
    <t>30112504</t>
  </si>
  <si>
    <t>Ethylene Dichloride: Caustic Scrubber</t>
  </si>
  <si>
    <t>30112505</t>
  </si>
  <si>
    <t>Ethylene Dichloride: Reactor Vessel</t>
  </si>
  <si>
    <t>30112506</t>
  </si>
  <si>
    <t>Ethylene Dichloride: Distillation Unit</t>
  </si>
  <si>
    <t>30112509</t>
  </si>
  <si>
    <t>Ethylene Dichloride: Fugitive Emissions</t>
  </si>
  <si>
    <t>30112510</t>
  </si>
  <si>
    <t>Chloromethanes: General</t>
  </si>
  <si>
    <t>30112511</t>
  </si>
  <si>
    <t>Chloromethanes: Recycled Methane Inert-purge</t>
  </si>
  <si>
    <t>30112512</t>
  </si>
  <si>
    <t>Chloromethanes: Drying Bed Regeneration Vent</t>
  </si>
  <si>
    <t>30112514</t>
  </si>
  <si>
    <t>Chloromethanes: Fugitive Emissions</t>
  </si>
  <si>
    <t>30112515</t>
  </si>
  <si>
    <t>Ethyl Chloride: General</t>
  </si>
  <si>
    <t>30112520</t>
  </si>
  <si>
    <t>Perchloroethylene: General</t>
  </si>
  <si>
    <t>30112521</t>
  </si>
  <si>
    <t>30400317</t>
  </si>
  <si>
    <t>Pouring Ladle</t>
  </si>
  <si>
    <t>30400318</t>
  </si>
  <si>
    <t>Pouring, Cooling</t>
  </si>
  <si>
    <t>30400319</t>
  </si>
  <si>
    <t>Core Making, Baking</t>
  </si>
  <si>
    <t>30400320</t>
  </si>
  <si>
    <t>30112552</t>
  </si>
  <si>
    <t>Vinylidene Chloride: Dehydrochlorination Reactor</t>
  </si>
  <si>
    <t>30112553</t>
  </si>
  <si>
    <t>Vinylidene Chloride: Distillation Column Vent</t>
  </si>
  <si>
    <t>30112555</t>
  </si>
  <si>
    <t>Vinylidene Chloride: Fugitive Emissions</t>
  </si>
  <si>
    <t>30112556</t>
  </si>
  <si>
    <t>Chloromethanes via MH &amp; MCC Processes: Inert-gas Purge Vent</t>
  </si>
  <si>
    <t>30112557</t>
  </si>
  <si>
    <t>Chloromethanes via MH &amp; MCC Processes: Methylene Chloride Condenser</t>
  </si>
  <si>
    <t>30112558</t>
  </si>
  <si>
    <t>2265002060</t>
  </si>
  <si>
    <t>2265002063</t>
  </si>
  <si>
    <t>2265002066</t>
  </si>
  <si>
    <t>2265002069</t>
  </si>
  <si>
    <t>2265002072</t>
  </si>
  <si>
    <t>2265002075</t>
  </si>
  <si>
    <t>2265002078</t>
  </si>
  <si>
    <t>2265002081</t>
  </si>
  <si>
    <t>2265003000</t>
  </si>
  <si>
    <t>2265003010</t>
  </si>
  <si>
    <t>2265003020</t>
  </si>
  <si>
    <t>2265003030</t>
  </si>
  <si>
    <t>2265003040</t>
  </si>
  <si>
    <t>2265003050</t>
  </si>
  <si>
    <t>2265003060</t>
  </si>
  <si>
    <t>2265003070</t>
  </si>
  <si>
    <t>2265004000</t>
  </si>
  <si>
    <t>2265004010</t>
  </si>
  <si>
    <t>2265004011</t>
  </si>
  <si>
    <t>2265004015</t>
  </si>
  <si>
    <t>2265004016</t>
  </si>
  <si>
    <t>2265004020</t>
  </si>
  <si>
    <t>2265004021</t>
  </si>
  <si>
    <t>2265004025</t>
  </si>
  <si>
    <t>2265004026</t>
  </si>
  <si>
    <t>2265004030</t>
  </si>
  <si>
    <t>2265004031</t>
  </si>
  <si>
    <t>2265004035</t>
  </si>
  <si>
    <t>2265004036</t>
  </si>
  <si>
    <t>2265004040</t>
  </si>
  <si>
    <t>2265004041</t>
  </si>
  <si>
    <t>2265004045</t>
  </si>
  <si>
    <t>2265004046</t>
  </si>
  <si>
    <t>2265004050</t>
  </si>
  <si>
    <t>2265004051</t>
  </si>
  <si>
    <t>2265004055</t>
  </si>
  <si>
    <t>2265004056</t>
  </si>
  <si>
    <t>2265004060</t>
  </si>
  <si>
    <t>2265004061</t>
  </si>
  <si>
    <t>2265004065</t>
  </si>
  <si>
    <t>2265004066</t>
  </si>
  <si>
    <t>2265004070</t>
  </si>
  <si>
    <t>Commercial Turf Equipment ** (use 22-65-004-071)</t>
  </si>
  <si>
    <t>2265004071</t>
  </si>
  <si>
    <t>2265004075</t>
  </si>
  <si>
    <t>2265004076</t>
  </si>
  <si>
    <t>2265005000</t>
  </si>
  <si>
    <t>2265005010</t>
  </si>
  <si>
    <t>2265005015</t>
  </si>
  <si>
    <t>2265005020</t>
  </si>
  <si>
    <t>2265005025</t>
  </si>
  <si>
    <t>2265005030</t>
  </si>
  <si>
    <t>2265005035</t>
  </si>
  <si>
    <t>2265005040</t>
  </si>
  <si>
    <t>2265005045</t>
  </si>
  <si>
    <t>2265005050</t>
  </si>
  <si>
    <t>2265005055</t>
  </si>
  <si>
    <t>2265005060</t>
  </si>
  <si>
    <t>2265006000</t>
  </si>
  <si>
    <t>2265006005</t>
  </si>
  <si>
    <t>2265006010</t>
  </si>
  <si>
    <t>2265006015</t>
  </si>
  <si>
    <t>2265006020</t>
  </si>
  <si>
    <t>2265006025</t>
  </si>
  <si>
    <t>2265006030</t>
  </si>
  <si>
    <t>2265007000</t>
  </si>
  <si>
    <t>2265007005</t>
  </si>
  <si>
    <t>2265007010</t>
  </si>
  <si>
    <t>2265007015</t>
  </si>
  <si>
    <t>2265007020</t>
  </si>
  <si>
    <t>Fellers/Bunchers ** (see 22-65-007-015)</t>
  </si>
  <si>
    <t>2265008000</t>
  </si>
  <si>
    <t>2265008005</t>
  </si>
  <si>
    <t>2265008010</t>
  </si>
  <si>
    <t>2265009000</t>
  </si>
  <si>
    <t>2265009010</t>
  </si>
  <si>
    <t>2265010000</t>
  </si>
  <si>
    <t>2265010010</t>
  </si>
  <si>
    <t>2267000000</t>
  </si>
  <si>
    <t>LPG</t>
  </si>
  <si>
    <t>Field Crop is Rice: Burning Techniques Not Significant</t>
  </si>
  <si>
    <t>2801500230</t>
  </si>
  <si>
    <t>Field Crop is Safflower: Burning Techniques Not Significant</t>
  </si>
  <si>
    <t>2801500240</t>
  </si>
  <si>
    <t>Field Crop is Sorghum: Burning Techniques Not Significant</t>
  </si>
  <si>
    <t>2801500250</t>
  </si>
  <si>
    <t>Field Crop is Sugar Cane: Burning Techniques Not Significant</t>
  </si>
  <si>
    <t>2801500261</t>
  </si>
  <si>
    <t>Field Crop is Wheat: Headfire Burning</t>
  </si>
  <si>
    <t>2801500262</t>
  </si>
  <si>
    <t>Field Crop is Wheat: Backfire Burning</t>
  </si>
  <si>
    <t>2801500300</t>
  </si>
  <si>
    <t>Orchard Crop Unspecified</t>
  </si>
  <si>
    <t>2801500310</t>
  </si>
  <si>
    <t>Orchard Crop is Almond</t>
  </si>
  <si>
    <t>2801500320</t>
  </si>
  <si>
    <t>Orchard Crop is Apple</t>
  </si>
  <si>
    <t>2801500330</t>
  </si>
  <si>
    <t>Orchard Crop is Apricot</t>
  </si>
  <si>
    <t>2801500340</t>
  </si>
  <si>
    <t>Orchard Crop is Avocado</t>
  </si>
  <si>
    <t>2801500350</t>
  </si>
  <si>
    <t>Orchard Crop is Cherry</t>
  </si>
  <si>
    <t>2801500360</t>
  </si>
  <si>
    <t>Orchard Crop is Citrus (orange, lemon)</t>
  </si>
  <si>
    <t>2801500370</t>
  </si>
  <si>
    <t>Orchard Crop is Date palm</t>
  </si>
  <si>
    <t>2801500380</t>
  </si>
  <si>
    <t>Orchard Crop is Fig</t>
  </si>
  <si>
    <t>2801500390</t>
  </si>
  <si>
    <t>Orchard Crop is Nectarine</t>
  </si>
  <si>
    <t>2801500400</t>
  </si>
  <si>
    <t>Orchard Crop is Olive</t>
  </si>
  <si>
    <t>2801500410</t>
  </si>
  <si>
    <t>Orchard Crop is Peach</t>
  </si>
  <si>
    <t>2801500420</t>
  </si>
  <si>
    <t>Orchard Crop is Pear</t>
  </si>
  <si>
    <t>2801500430</t>
  </si>
  <si>
    <t>Orchard Crop is Prune</t>
  </si>
  <si>
    <t>2801500440</t>
  </si>
  <si>
    <t>Orchard Crop is Walnut</t>
  </si>
  <si>
    <t>2801500450</t>
  </si>
  <si>
    <t>Orchard Crop is Filbert (Hazelnut)</t>
  </si>
  <si>
    <t>2801500500</t>
  </si>
  <si>
    <t>Vine Crop Unspecified</t>
  </si>
  <si>
    <t>2801500600</t>
  </si>
  <si>
    <t>Forest Residues Unspecified (see also 28-10-015-000)</t>
  </si>
  <si>
    <t>2801500610</t>
  </si>
  <si>
    <t>Forest Residues: Species are Hemlock, Douglas fir, Cedar</t>
  </si>
  <si>
    <t>2801500620</t>
  </si>
  <si>
    <t>Forest Residues: Species is Ponderosa Pine (see also 28-10-015-000)</t>
  </si>
  <si>
    <t>2801501000</t>
  </si>
  <si>
    <t>Agricultural Propaning - tractor-pulled burners to burn stubble only</t>
  </si>
  <si>
    <t>2801501105</t>
  </si>
  <si>
    <t>Cereal Grains, Total</t>
  </si>
  <si>
    <t>2801501130</t>
  </si>
  <si>
    <t>Barley</t>
  </si>
  <si>
    <t>2801501170</t>
  </si>
  <si>
    <t>Grass</t>
  </si>
  <si>
    <t>2801501260</t>
  </si>
  <si>
    <t>Wheat</t>
  </si>
  <si>
    <t>2801501270</t>
  </si>
  <si>
    <t>Mint</t>
  </si>
  <si>
    <t>2801502000</t>
  </si>
  <si>
    <t>2525010900</t>
  </si>
  <si>
    <t>2525020000</t>
  </si>
  <si>
    <t>2525020010</t>
  </si>
  <si>
    <t>2525020020</t>
  </si>
  <si>
    <t>2525020030</t>
  </si>
  <si>
    <t>2525020040</t>
  </si>
  <si>
    <t>2525020900</t>
  </si>
  <si>
    <t>2525030000</t>
  </si>
  <si>
    <t>2525030010</t>
  </si>
  <si>
    <t>2525030020</t>
  </si>
  <si>
    <t>2525030030</t>
  </si>
  <si>
    <t>2525030040</t>
  </si>
  <si>
    <t>2525030900</t>
  </si>
  <si>
    <t>2525040000</t>
  </si>
  <si>
    <t>2525040010</t>
  </si>
  <si>
    <t>2525040020</t>
  </si>
  <si>
    <t>2525040030</t>
  </si>
  <si>
    <t>2525040040</t>
  </si>
  <si>
    <t>2530000000</t>
  </si>
  <si>
    <t>Bulk Materials Storage</t>
  </si>
  <si>
    <t>All Storage Types</t>
  </si>
  <si>
    <t>2530000020</t>
  </si>
  <si>
    <t>Cement</t>
  </si>
  <si>
    <t>2530000040</t>
  </si>
  <si>
    <t>Coal</t>
  </si>
  <si>
    <t>2530000060</t>
  </si>
  <si>
    <t>Crushed Stone</t>
  </si>
  <si>
    <t>2530000080</t>
  </si>
  <si>
    <t>Gravel</t>
  </si>
  <si>
    <t>2530000100</t>
  </si>
  <si>
    <t>Limestone</t>
  </si>
  <si>
    <t>2530000120</t>
  </si>
  <si>
    <t>Sand</t>
  </si>
  <si>
    <t>2530010000</t>
  </si>
  <si>
    <t>Commercial/Industrial</t>
  </si>
  <si>
    <t>2530010020</t>
  </si>
  <si>
    <t>2530010040</t>
  </si>
  <si>
    <t>2530010060</t>
  </si>
  <si>
    <t>2530010080</t>
  </si>
  <si>
    <t>2530010100</t>
  </si>
  <si>
    <t>2530010120</t>
  </si>
  <si>
    <t>2530050000</t>
  </si>
  <si>
    <t>Bulk Stations/Terminals</t>
  </si>
  <si>
    <t>2530050020</t>
  </si>
  <si>
    <t>2530050040</t>
  </si>
  <si>
    <t>2530050060</t>
  </si>
  <si>
    <t>2530050080</t>
  </si>
  <si>
    <t>2530050100</t>
  </si>
  <si>
    <t>2530050120</t>
  </si>
  <si>
    <t>2535000000</t>
  </si>
  <si>
    <t>Bulk Materials Transport</t>
  </si>
  <si>
    <t>2535000020</t>
  </si>
  <si>
    <t>2535000040</t>
  </si>
  <si>
    <t>2270001050</t>
  </si>
  <si>
    <t>2270001060</t>
  </si>
  <si>
    <t>2270002000</t>
  </si>
  <si>
    <t>2270002003</t>
  </si>
  <si>
    <t>2270002006</t>
  </si>
  <si>
    <t>2270002009</t>
  </si>
  <si>
    <t>2270002012</t>
  </si>
  <si>
    <t>2270002015</t>
  </si>
  <si>
    <t>2270002018</t>
  </si>
  <si>
    <t>2270002021</t>
  </si>
  <si>
    <t>2270002024</t>
  </si>
  <si>
    <t>2270002027</t>
  </si>
  <si>
    <t>2270002030</t>
  </si>
  <si>
    <t>2270002033</t>
  </si>
  <si>
    <t>2270002036</t>
  </si>
  <si>
    <t>2270002039</t>
  </si>
  <si>
    <t>2270002042</t>
  </si>
  <si>
    <t>2268005055</t>
  </si>
  <si>
    <t>2268005060</t>
  </si>
  <si>
    <t>2268006000</t>
  </si>
  <si>
    <t>2268006005</t>
  </si>
  <si>
    <t>2268006010</t>
  </si>
  <si>
    <t>2268006015</t>
  </si>
  <si>
    <t>2268006020</t>
  </si>
  <si>
    <t>2268006025</t>
  </si>
  <si>
    <t>2268006030</t>
  </si>
  <si>
    <t>2268007000</t>
  </si>
  <si>
    <t>2268007005</t>
  </si>
  <si>
    <t>2268007010</t>
  </si>
  <si>
    <t>2268007015</t>
  </si>
  <si>
    <t>2268008000</t>
  </si>
  <si>
    <t>2268008005</t>
  </si>
  <si>
    <t>2268009000</t>
  </si>
  <si>
    <t>2268009010</t>
  </si>
  <si>
    <t>2268010000</t>
  </si>
  <si>
    <t>2268010010</t>
  </si>
  <si>
    <t>2270000000</t>
  </si>
  <si>
    <t>Off-highway Vehicle Diesel</t>
  </si>
  <si>
    <t>Compression Ignition Equipment except Rail and Marine</t>
  </si>
  <si>
    <t>2270001000</t>
  </si>
  <si>
    <t>2270001010</t>
  </si>
  <si>
    <t>2270001020</t>
  </si>
  <si>
    <t>2270001030</t>
  </si>
  <si>
    <t>2270001040</t>
  </si>
  <si>
    <t>HCl Absorber</t>
  </si>
  <si>
    <t>30118180</t>
  </si>
  <si>
    <t>30119001</t>
  </si>
  <si>
    <t>Methyl Methacrylate</t>
  </si>
  <si>
    <t>30119002</t>
  </si>
  <si>
    <t>Acetone Cyanohydrin Reactor Off-gas</t>
  </si>
  <si>
    <t>30119003</t>
  </si>
  <si>
    <t>Recovery Columns</t>
  </si>
  <si>
    <t>30119004</t>
  </si>
  <si>
    <t>Acetone Evaporation Vacuum Vent</t>
  </si>
  <si>
    <t>30119010</t>
  </si>
  <si>
    <t>Hydrolysis Reactor</t>
  </si>
  <si>
    <t>30119011</t>
  </si>
  <si>
    <t>Distillation Unit</t>
  </si>
  <si>
    <t>30119012</t>
  </si>
  <si>
    <t>MMA and Light-ends Distillation Unit</t>
  </si>
  <si>
    <t>30119013</t>
  </si>
  <si>
    <t>Acid Distillation</t>
  </si>
  <si>
    <t>30119014</t>
  </si>
  <si>
    <t>MMA Purification</t>
  </si>
  <si>
    <t>30119080</t>
  </si>
  <si>
    <t>30119501</t>
  </si>
  <si>
    <t>30119502</t>
  </si>
  <si>
    <t>Reactor and Separator Vent</t>
  </si>
  <si>
    <t>30119503</t>
  </si>
  <si>
    <t>Acid Stripper Vent</t>
  </si>
  <si>
    <t>30119504</t>
  </si>
  <si>
    <t>Washer and Neutralizer Vent</t>
  </si>
  <si>
    <t>30119505</t>
  </si>
  <si>
    <t>Nitrobenzene Stripper Vent</t>
  </si>
  <si>
    <t>30119506</t>
  </si>
  <si>
    <t>Waste Acid Storage</t>
  </si>
  <si>
    <t>30119580</t>
  </si>
  <si>
    <t>30119701</t>
  </si>
  <si>
    <t>Butylene, Ethylene, Propylene, Olefin Production</t>
  </si>
  <si>
    <t>Ethylene: General</t>
  </si>
  <si>
    <t>30119705</t>
  </si>
  <si>
    <t>Propylene: General</t>
  </si>
  <si>
    <t>30119706</t>
  </si>
  <si>
    <t>Propylene: Reactor</t>
  </si>
  <si>
    <t>30119707</t>
  </si>
  <si>
    <t>Propylene: Drying Tower</t>
  </si>
  <si>
    <t>30119708</t>
  </si>
  <si>
    <t>Propylene: Light-ends Stripper</t>
  </si>
  <si>
    <t>30119709</t>
  </si>
  <si>
    <t>Propylene: Fugitive Emissions</t>
  </si>
  <si>
    <t>30119710</t>
  </si>
  <si>
    <t>Butylene: General</t>
  </si>
  <si>
    <t>30119741</t>
  </si>
  <si>
    <t>Ethylene: Flue Gas Vent</t>
  </si>
  <si>
    <t>30119742</t>
  </si>
  <si>
    <t>Ethylene: Pyrolysis Furnace Decoking</t>
  </si>
  <si>
    <t>30119743</t>
  </si>
  <si>
    <t>Ethylene: Acid Gas Removal</t>
  </si>
  <si>
    <t>30119744</t>
  </si>
  <si>
    <t>Ethylene: Catalyst Regeneration</t>
  </si>
  <si>
    <t>30119745</t>
  </si>
  <si>
    <t>Ethylene: Compressor Lube Oil Vent</t>
  </si>
  <si>
    <t>30119749</t>
  </si>
  <si>
    <t>Ethylene: Fugitive Emissions</t>
  </si>
  <si>
    <t>30119799</t>
  </si>
  <si>
    <t>30120201</t>
  </si>
  <si>
    <t>Phenol</t>
  </si>
  <si>
    <t>30120202</t>
  </si>
  <si>
    <t>Cumene Oxidation</t>
  </si>
  <si>
    <t>30120203</t>
  </si>
  <si>
    <t>CHP Concentrator</t>
  </si>
  <si>
    <t>30120204</t>
  </si>
  <si>
    <t>Light-ends Distillation Vent</t>
  </si>
  <si>
    <t>30120205</t>
  </si>
  <si>
    <t>Acetone Finishing</t>
  </si>
  <si>
    <t>30120206</t>
  </si>
  <si>
    <t>Phenol Distillation Column</t>
  </si>
  <si>
    <t>30120210</t>
  </si>
  <si>
    <t>Oxidate Wash/Separation</t>
  </si>
  <si>
    <t>30120211</t>
  </si>
  <si>
    <t>2270002045</t>
  </si>
  <si>
    <t>2270002048</t>
  </si>
  <si>
    <t>2270002051</t>
  </si>
  <si>
    <t>2270002054</t>
  </si>
  <si>
    <t>2270002057</t>
  </si>
  <si>
    <t>2270002060</t>
  </si>
  <si>
    <t>2270002063</t>
  </si>
  <si>
    <t>2270002066</t>
  </si>
  <si>
    <t>2270002069</t>
  </si>
  <si>
    <t>2270002072</t>
  </si>
  <si>
    <t>2270002075</t>
  </si>
  <si>
    <t>2270002078</t>
  </si>
  <si>
    <t>2270002081</t>
  </si>
  <si>
    <t>2270003000</t>
  </si>
  <si>
    <t>2270003010</t>
  </si>
  <si>
    <t>2270003020</t>
  </si>
  <si>
    <t>2270003030</t>
  </si>
  <si>
    <t>2270003040</t>
  </si>
  <si>
    <t>2270003050</t>
  </si>
  <si>
    <t>2270003060</t>
  </si>
  <si>
    <t>2270003070</t>
  </si>
  <si>
    <t>2270004000</t>
  </si>
  <si>
    <t>2270004010</t>
  </si>
  <si>
    <t>2270004011</t>
  </si>
  <si>
    <t>2270004015</t>
  </si>
  <si>
    <t>2270004016</t>
  </si>
  <si>
    <t>2270004020</t>
  </si>
  <si>
    <t>2270004021</t>
  </si>
  <si>
    <t>2270004025</t>
  </si>
  <si>
    <t>2270004026</t>
  </si>
  <si>
    <t>2270004030</t>
  </si>
  <si>
    <t>2270004031</t>
  </si>
  <si>
    <t>2270004035</t>
  </si>
  <si>
    <t>2270004036</t>
  </si>
  <si>
    <t>2270004040</t>
  </si>
  <si>
    <t>2270004041</t>
  </si>
  <si>
    <t>2270004045</t>
  </si>
  <si>
    <t>2270004046</t>
  </si>
  <si>
    <t>2270004050</t>
  </si>
  <si>
    <t>2270004051</t>
  </si>
  <si>
    <t>2270004055</t>
  </si>
  <si>
    <t>2270004056</t>
  </si>
  <si>
    <t>2270004060</t>
  </si>
  <si>
    <t>2270004061</t>
  </si>
  <si>
    <t>2270004065</t>
  </si>
  <si>
    <t>2270004066</t>
  </si>
  <si>
    <t>2270004070</t>
  </si>
  <si>
    <t>Commercial Turf Equipment ** (use 22-70-004-71)</t>
  </si>
  <si>
    <t>2270004071</t>
  </si>
  <si>
    <t>2270004075</t>
  </si>
  <si>
    <t>2270004076</t>
  </si>
  <si>
    <t>2270005000</t>
  </si>
  <si>
    <t>2270005010</t>
  </si>
  <si>
    <t>2270005015</t>
  </si>
  <si>
    <t>2270005020</t>
  </si>
  <si>
    <t>2270005025</t>
  </si>
  <si>
    <t>2270005030</t>
  </si>
  <si>
    <t>2270005035</t>
  </si>
  <si>
    <t>2270005040</t>
  </si>
  <si>
    <t>2270005045</t>
  </si>
  <si>
    <t>2270005050</t>
  </si>
  <si>
    <t>2270005055</t>
  </si>
  <si>
    <t>2270005060</t>
  </si>
  <si>
    <t>2270006000</t>
  </si>
  <si>
    <t>2270006005</t>
  </si>
  <si>
    <t>2270006010</t>
  </si>
  <si>
    <t>2270006015</t>
  </si>
  <si>
    <t>2270006020</t>
  </si>
  <si>
    <t>2270006025</t>
  </si>
  <si>
    <t>2270006030</t>
  </si>
  <si>
    <t>2270007000</t>
  </si>
  <si>
    <t>2270007005</t>
  </si>
  <si>
    <t>2270007010</t>
  </si>
  <si>
    <t>2270007015</t>
  </si>
  <si>
    <t>2270007020</t>
  </si>
  <si>
    <t>100% Biosolids (e.g., sewage sludge, manure, mixtures of these matls)</t>
  </si>
  <si>
    <t>2680002000</t>
  </si>
  <si>
    <t>Mixed Waste (e.g., a 50:50 mixture of biosolids and green wastes)</t>
  </si>
  <si>
    <t>2680003000</t>
  </si>
  <si>
    <t>100% Green Waste (e.g., residential or municipal yard wastes)</t>
  </si>
  <si>
    <t>2680003010</t>
  </si>
  <si>
    <t>Chipping&amp;Shredding Ops(where processed matl is shipped out w/in 1 day)</t>
  </si>
  <si>
    <t>2801000000</t>
  </si>
  <si>
    <t>Miscellaneous Area Sources</t>
  </si>
  <si>
    <t>Interstate/Arterial</t>
  </si>
  <si>
    <t>2294005001</t>
  </si>
  <si>
    <t>2294005002</t>
  </si>
  <si>
    <t>2294010000</t>
  </si>
  <si>
    <t>All Other Public Paved Roads</t>
  </si>
  <si>
    <t>2294010001</t>
  </si>
  <si>
    <t>2294010002</t>
  </si>
  <si>
    <t>2294015000</t>
  </si>
  <si>
    <t>Industrial Roads</t>
  </si>
  <si>
    <t>2294015001</t>
  </si>
  <si>
    <t>Venting - recompletions</t>
  </si>
  <si>
    <t>Blowdowns</t>
  </si>
  <si>
    <t>Venting - blowdowns</t>
  </si>
  <si>
    <t>Heaters</t>
  </si>
  <si>
    <t>Workover Rigs</t>
  </si>
  <si>
    <t>Drill Rigs</t>
  </si>
  <si>
    <t>2310000230</t>
  </si>
  <si>
    <t>2310000100</t>
  </si>
  <si>
    <t>2310000800</t>
  </si>
  <si>
    <t>2310003100</t>
  </si>
  <si>
    <t>2310000300</t>
  </si>
  <si>
    <t>2310003200</t>
  </si>
  <si>
    <t>2310000700</t>
  </si>
  <si>
    <t>2310001610</t>
  </si>
  <si>
    <t>2310001620</t>
  </si>
  <si>
    <t>2310001630</t>
  </si>
  <si>
    <t>WRAP Phase II - unused</t>
  </si>
  <si>
    <t>2310002210</t>
  </si>
  <si>
    <t>2310002220</t>
  </si>
  <si>
    <t>2310003300</t>
  </si>
  <si>
    <t>Spills</t>
  </si>
  <si>
    <t>NOx (tons/year)</t>
  </si>
  <si>
    <t>VOC (tons/year)</t>
  </si>
  <si>
    <t>CO (tons/year)</t>
  </si>
  <si>
    <t>SOx (tons/year)</t>
  </si>
  <si>
    <t>Rural Local: Evap (except Refueling)</t>
  </si>
  <si>
    <t>220100121X</t>
  </si>
  <si>
    <t>Rural Local: Exhaust</t>
  </si>
  <si>
    <t>220100123B</t>
  </si>
  <si>
    <t>Urban Interstate: Brake Wear</t>
  </si>
  <si>
    <t>220100123T</t>
  </si>
  <si>
    <t>Urban Interstate: Tire Wear</t>
  </si>
  <si>
    <t>220100123V</t>
  </si>
  <si>
    <t>Urban Interstate: Evap (except Refueling)</t>
  </si>
  <si>
    <t>220100123X</t>
  </si>
  <si>
    <t>Urban Interstate: Exhaust</t>
  </si>
  <si>
    <t>220100125B</t>
  </si>
  <si>
    <t>Urban Other Freeways and Expressways: Brake Wear</t>
  </si>
  <si>
    <t>220100125T</t>
  </si>
  <si>
    <t>Urban Other Freeways and Expressways: Tire Wear</t>
  </si>
  <si>
    <t>220100125V</t>
  </si>
  <si>
    <t>Urban Other Freeways and Expressways: Evap (except Refueling)</t>
  </si>
  <si>
    <t>220100125X</t>
  </si>
  <si>
    <t>Urban Other Freeways and Expressways: Exhaust</t>
  </si>
  <si>
    <t>220100127B</t>
  </si>
  <si>
    <t>Urban Other Principal Arterial: Brake Wear</t>
  </si>
  <si>
    <t>220100127T</t>
  </si>
  <si>
    <t>Urban Other Principal Arterial: Tire Wear</t>
  </si>
  <si>
    <t>220100127V</t>
  </si>
  <si>
    <t>Urban Other Principal Arterial: Evap (except Refueling)</t>
  </si>
  <si>
    <t>220100127X</t>
  </si>
  <si>
    <t>Urban Other Principal Arterial: Exhaust</t>
  </si>
  <si>
    <t>220100129B</t>
  </si>
  <si>
    <t>Urban Minor Arterial: Brake Wear</t>
  </si>
  <si>
    <t>220100129T</t>
  </si>
  <si>
    <t>Urban Minor Arterial: Tire Wear</t>
  </si>
  <si>
    <t>220100129V</t>
  </si>
  <si>
    <t>Urban Minor Arterial: Evap (except Refueling)</t>
  </si>
  <si>
    <t>220100129X</t>
  </si>
  <si>
    <t>Urban Minor Arterial: Exhaust</t>
  </si>
  <si>
    <t>220100131B</t>
  </si>
  <si>
    <t>Urban Collector: Brake Wear</t>
  </si>
  <si>
    <t>220100131T</t>
  </si>
  <si>
    <t>Urban Collector: Tire Wear</t>
  </si>
  <si>
    <t>220100131V</t>
  </si>
  <si>
    <t>Urban Collector: Evap (except Refueling)</t>
  </si>
  <si>
    <t>220100131X</t>
  </si>
  <si>
    <t>Urban Collector: Exhaust</t>
  </si>
  <si>
    <t>220100133B</t>
  </si>
  <si>
    <t>Urban Local: Brake Wear</t>
  </si>
  <si>
    <t>220100133T</t>
  </si>
  <si>
    <t>Urban Local: Tire Wear</t>
  </si>
  <si>
    <t>220100133V</t>
  </si>
  <si>
    <t>Urban Local: Evap (except Refueling)</t>
  </si>
  <si>
    <t>220100133X</t>
  </si>
  <si>
    <t>Urban Local: Exhaust</t>
  </si>
  <si>
    <t>220102011B</t>
  </si>
  <si>
    <t>220102011T</t>
  </si>
  <si>
    <t>220102011V</t>
  </si>
  <si>
    <t>220102011X</t>
  </si>
  <si>
    <t>220102013B</t>
  </si>
  <si>
    <t>220102013T</t>
  </si>
  <si>
    <t>220102013V</t>
  </si>
  <si>
    <t>220102013X</t>
  </si>
  <si>
    <t>220102015B</t>
  </si>
  <si>
    <t>220102015T</t>
  </si>
  <si>
    <t>220102015V</t>
  </si>
  <si>
    <t>220102015X</t>
  </si>
  <si>
    <t>220102017B</t>
  </si>
  <si>
    <t>220102017T</t>
  </si>
  <si>
    <t>220102017V</t>
  </si>
  <si>
    <t>220102017X</t>
  </si>
  <si>
    <t>220102019B</t>
  </si>
  <si>
    <t>220102019T</t>
  </si>
  <si>
    <t>220102019V</t>
  </si>
  <si>
    <t>220102019X</t>
  </si>
  <si>
    <t>220102021B</t>
  </si>
  <si>
    <t>220102021T</t>
  </si>
  <si>
    <t>220102021V</t>
  </si>
  <si>
    <t>220102021X</t>
  </si>
  <si>
    <t>220102023B</t>
  </si>
  <si>
    <t>220102023T</t>
  </si>
  <si>
    <t>220102023V</t>
  </si>
  <si>
    <t>220102023X</t>
  </si>
  <si>
    <t>220102025B</t>
  </si>
  <si>
    <t>220102025T</t>
  </si>
  <si>
    <t>220102025V</t>
  </si>
  <si>
    <t>220102025X</t>
  </si>
  <si>
    <t>220102027B</t>
  </si>
  <si>
    <t>220102027T</t>
  </si>
  <si>
    <t>220102027V</t>
  </si>
  <si>
    <t>220102027X</t>
  </si>
  <si>
    <t>220102029B</t>
  </si>
  <si>
    <t>220102029T</t>
  </si>
  <si>
    <t>220102029V</t>
  </si>
  <si>
    <t>220102029X</t>
  </si>
  <si>
    <t>220102031B</t>
  </si>
  <si>
    <t>220102031T</t>
  </si>
  <si>
    <t>220102031V</t>
  </si>
  <si>
    <t>220102031X</t>
  </si>
  <si>
    <t>220102033B</t>
  </si>
  <si>
    <t>220102033T</t>
  </si>
  <si>
    <t>220102033V</t>
  </si>
  <si>
    <t>220102033X</t>
  </si>
  <si>
    <t>220104011B</t>
  </si>
  <si>
    <t>220104011T</t>
  </si>
  <si>
    <t>220104011V</t>
  </si>
  <si>
    <t>220104011X</t>
  </si>
  <si>
    <t>220104013B</t>
  </si>
  <si>
    <t>220104013T</t>
  </si>
  <si>
    <t>220104013V</t>
  </si>
  <si>
    <t>220104013X</t>
  </si>
  <si>
    <t>220104015B</t>
  </si>
  <si>
    <t>220104015T</t>
  </si>
  <si>
    <t>220104015V</t>
  </si>
  <si>
    <t>220104015X</t>
  </si>
  <si>
    <t>220104017B</t>
  </si>
  <si>
    <t>220104017T</t>
  </si>
  <si>
    <t>220104017V</t>
  </si>
  <si>
    <t>220104017X</t>
  </si>
  <si>
    <t>220104019B</t>
  </si>
  <si>
    <t>Asphalt Kettle Heaters</t>
  </si>
  <si>
    <t>2103008000</t>
  </si>
  <si>
    <t>2103011000</t>
  </si>
  <si>
    <t>2103011005</t>
  </si>
  <si>
    <t>2103011010</t>
  </si>
  <si>
    <t>2104001000</t>
  </si>
  <si>
    <t>Residential</t>
  </si>
  <si>
    <t>2104002000</t>
  </si>
  <si>
    <t>2104004000</t>
  </si>
  <si>
    <t>2104005000</t>
  </si>
  <si>
    <t>2104006000</t>
  </si>
  <si>
    <t>2104006010</t>
  </si>
  <si>
    <t>Residential Furnaces</t>
  </si>
  <si>
    <t>2104007000</t>
  </si>
  <si>
    <t>2104008000</t>
  </si>
  <si>
    <t>Total: Woodstoves and Fireplaces</t>
  </si>
  <si>
    <t>2104008001</t>
  </si>
  <si>
    <t>Fireplaces: General</t>
  </si>
  <si>
    <t>SCC8 - added :General</t>
  </si>
  <si>
    <t>2104008002</t>
  </si>
  <si>
    <t>Fireplaces: Insert; non-EPA certified</t>
  </si>
  <si>
    <t>2104008003</t>
  </si>
  <si>
    <t>Fireplaces: Insert; EPA certified; non-catalytic</t>
  </si>
  <si>
    <t>2104008004</t>
  </si>
  <si>
    <t>30102308</t>
  </si>
  <si>
    <t>Absorber/@ 98.0% Conversion</t>
  </si>
  <si>
    <t>30102310</t>
  </si>
  <si>
    <t>Absorber/@ 97.0% Conversion</t>
  </si>
  <si>
    <t>30102312</t>
  </si>
  <si>
    <t>Absorber/@ 96.0% Conversion</t>
  </si>
  <si>
    <t>30102314</t>
  </si>
  <si>
    <t>Industrial Processes, Oil and Gas Production, Process Heaters, Propane/Butane</t>
  </si>
  <si>
    <t>31000502</t>
  </si>
  <si>
    <t>Industrial Processes, Oil and Gas Production, Liquid Waste Treatment, Liquid - Liquid Separator</t>
  </si>
  <si>
    <t>31088801</t>
  </si>
  <si>
    <t>Industrial Processes, Oil and Gas Production, Fugitive Emissions, Specify in Comments Field</t>
  </si>
  <si>
    <t>31088802</t>
  </si>
  <si>
    <t>31088803</t>
  </si>
  <si>
    <t>31088804</t>
  </si>
  <si>
    <t>31088805</t>
  </si>
  <si>
    <t>31088811</t>
  </si>
  <si>
    <t>Industrial Processes, Oil and Gas Production, Fugitive Emissions, Fugitive Emissions</t>
  </si>
  <si>
    <t>40400301</t>
  </si>
  <si>
    <t>Petroleum and Solvent Evaporation, Petroleum Liquids Storage (non-Refinery), Oil and Gas Field Storage and Working Tanks, Fixed Roof Tank: Breathing Loss</t>
  </si>
  <si>
    <t>40400302</t>
  </si>
  <si>
    <t>Petroleum and Solvent Evaporation, Petroleum Liquids Storage (non-Refinery), Oil and Gas Field Storage and Working Tanks, Fixed Roof Tank: Working Loss</t>
  </si>
  <si>
    <t>40400304</t>
  </si>
  <si>
    <t>Petroleum and Solvent Evaporation, Petroleum Liquids Storage (non-Refinery), Oil and Gas Field Storage and Working Tanks, External Floating Roof Tank with Secondary Seals: Standing Loss</t>
  </si>
  <si>
    <t>40400305</t>
  </si>
  <si>
    <t>Petroleum and Solvent Evaporation, Petroleum Liquids Storage (non-Refinery), Oil and Gas Field Storage and Working Tanks, Internal Floating Roof Tank: Standing Loss</t>
  </si>
  <si>
    <t>40400311</t>
  </si>
  <si>
    <t>Petroleum and Solvent Evaporation, Petroleum Liquids Storage (non-Refinery), Oil and Gas Field Storage and Working Tanks, Fixed Roof Tank, Condensate, working+breathing+flashing losses</t>
  </si>
  <si>
    <t>40400312</t>
  </si>
  <si>
    <t>Petroleum and Solvent Evaporation, Petroleum Liquids Storage (non-Refinery), Oil and Gas Field Storage and Working Tanks, Fixed Roof Tank, Crude Oil, working+breathing+flashing losses</t>
  </si>
  <si>
    <t>40400315</t>
  </si>
  <si>
    <t>Petroleum and Solvent Evaporation, Petroleum Liquids Storage (non-Refinery), Oil and Gas Field Storage and Working Tanks, Fixed Roof Tank, Produced Water, working+breathing+flashing</t>
  </si>
  <si>
    <t>40400322</t>
  </si>
  <si>
    <t>Petroleum and Solvent Evaporation, Petroleum Liquids Storage (non-Refinery), Oil and Gas Field Storage and Working Tanks, External Floating Roof Tank, Crude Oil, working+breathing+flashing</t>
  </si>
  <si>
    <t>40400332</t>
  </si>
  <si>
    <t>Petroleum and Solvent Evaporation, Petroleum Liquids Storage (non-Refinery), Oil and Gas Field Storage and Working Tanks, Internal Floating Roof Tank, Crude Oil, working+breathing+flashing</t>
  </si>
  <si>
    <t>SIC_Prime</t>
  </si>
  <si>
    <t>SIC_DESC</t>
  </si>
  <si>
    <t>1311</t>
  </si>
  <si>
    <t>Oil And Gas Extraction, Crude Petroleum And Natural Gas, Crude Petroleum &amp; Natural Gas</t>
  </si>
  <si>
    <t>1321</t>
  </si>
  <si>
    <t>Oil And Gas Extraction, Natural Gas Liquids, Natural Gas Liquids</t>
  </si>
  <si>
    <t>Poultry production - layers with dry manure management systems</t>
  </si>
  <si>
    <t>2805007300</t>
  </si>
  <si>
    <t>2805008100</t>
  </si>
  <si>
    <t>Poultry production - layers with wet manure management systems</t>
  </si>
  <si>
    <t>2805008200</t>
  </si>
  <si>
    <t>2805008300</t>
  </si>
  <si>
    <t>2805009100</t>
  </si>
  <si>
    <t>Poultry production - broilers</t>
  </si>
  <si>
    <t>2805009200</t>
  </si>
  <si>
    <t>2805009300</t>
  </si>
  <si>
    <t>2805010100</t>
  </si>
  <si>
    <t>Poultry production - turkeys</t>
  </si>
  <si>
    <t>PM (tons/year)</t>
  </si>
  <si>
    <t>2310003400</t>
  </si>
  <si>
    <t>Water tank losses</t>
  </si>
  <si>
    <t>Category</t>
  </si>
  <si>
    <t>Source</t>
  </si>
  <si>
    <t>Unpermitted Source</t>
  </si>
  <si>
    <t>SCC_DESC</t>
  </si>
  <si>
    <t>20200201</t>
  </si>
  <si>
    <t>Internal Combustion Engines, Industrial, Natural Gas, Turbine</t>
  </si>
  <si>
    <t>20200202</t>
  </si>
  <si>
    <t>Internal Combustion Engines, Industrial, Natural Gas, Reciprocating</t>
  </si>
  <si>
    <t>20200203</t>
  </si>
  <si>
    <t>Venting - initial completions</t>
  </si>
  <si>
    <t>Chemical Plant Wastewater System: Clarifier</t>
  </si>
  <si>
    <t>30182011</t>
  </si>
  <si>
    <t>Chemical Plant Wastewater System: Open Trench</t>
  </si>
  <si>
    <t>30182501</t>
  </si>
  <si>
    <t>TNT: Waterwash of Crude TNT (Yellow Water)</t>
  </si>
  <si>
    <t>30182502</t>
  </si>
  <si>
    <t>TNT: Sellite Treatment and Subsequent Washing of Crude TNT (Red H2O)</t>
  </si>
  <si>
    <t>30182503</t>
  </si>
  <si>
    <t>220104019T</t>
  </si>
  <si>
    <t>220104019V</t>
  </si>
  <si>
    <t>220104019X</t>
  </si>
  <si>
    <t>220104021B</t>
  </si>
  <si>
    <t>220104021T</t>
  </si>
  <si>
    <t>220104021V</t>
  </si>
  <si>
    <t>220104021X</t>
  </si>
  <si>
    <t>220104023B</t>
  </si>
  <si>
    <t>220104023T</t>
  </si>
  <si>
    <t>220104023V</t>
  </si>
  <si>
    <t>220104023X</t>
  </si>
  <si>
    <t>220104025B</t>
  </si>
  <si>
    <t>220104025T</t>
  </si>
  <si>
    <t>220104025V</t>
  </si>
  <si>
    <t>220104025X</t>
  </si>
  <si>
    <t>220104027B</t>
  </si>
  <si>
    <t>220104027T</t>
  </si>
  <si>
    <t>220104027V</t>
  </si>
  <si>
    <t>220104027X</t>
  </si>
  <si>
    <t>220104029B</t>
  </si>
  <si>
    <t>220104029T</t>
  </si>
  <si>
    <t>220104029V</t>
  </si>
  <si>
    <t>220104029X</t>
  </si>
  <si>
    <t>220104031B</t>
  </si>
  <si>
    <t>220104031T</t>
  </si>
  <si>
    <t>220104031V</t>
  </si>
  <si>
    <t>220104031X</t>
  </si>
  <si>
    <t>220104033B</t>
  </si>
  <si>
    <t>220104033T</t>
  </si>
  <si>
    <t>220104033V</t>
  </si>
  <si>
    <t>220104033X</t>
  </si>
  <si>
    <t>220107011B</t>
  </si>
  <si>
    <t>220107011T</t>
  </si>
  <si>
    <t>220107011V</t>
  </si>
  <si>
    <t>220107011X</t>
  </si>
  <si>
    <t>220107013B</t>
  </si>
  <si>
    <t>220107013T</t>
  </si>
  <si>
    <t>220107013V</t>
  </si>
  <si>
    <t>220107013X</t>
  </si>
  <si>
    <t>220107015B</t>
  </si>
  <si>
    <t>220107015T</t>
  </si>
  <si>
    <t>220107015V</t>
  </si>
  <si>
    <t>220107015X</t>
  </si>
  <si>
    <t>220107017B</t>
  </si>
  <si>
    <t>220107017T</t>
  </si>
  <si>
    <t>220107017V</t>
  </si>
  <si>
    <t>220107017X</t>
  </si>
  <si>
    <t>220107019B</t>
  </si>
  <si>
    <t>Textile Products: SIC 22</t>
  </si>
  <si>
    <t>2401015000</t>
  </si>
  <si>
    <t>Factory Finished Wood: SIC 2426 thru 242</t>
  </si>
  <si>
    <t>2401020000</t>
  </si>
  <si>
    <t>Wood Furniture: SIC 25</t>
  </si>
  <si>
    <t>2401025000</t>
  </si>
  <si>
    <t>Metal Furniture: SIC 25</t>
  </si>
  <si>
    <t>2401030000</t>
  </si>
  <si>
    <t>Paper: SIC 26</t>
  </si>
  <si>
    <t>2401035000</t>
  </si>
  <si>
    <t>Plastic Products: SIC 308</t>
  </si>
  <si>
    <t>2401040000</t>
  </si>
  <si>
    <t>Metal Cans: SIC 341</t>
  </si>
  <si>
    <t>2401045000</t>
  </si>
  <si>
    <t>Metal Coils: SIC 3498</t>
  </si>
  <si>
    <t>2401050000</t>
  </si>
  <si>
    <t>Miscellaneous Finished Metals: SIC 34 - (341 + 3498)</t>
  </si>
  <si>
    <t>2401055000</t>
  </si>
  <si>
    <t>Machinery and Equipment: SIC 35</t>
  </si>
  <si>
    <t>2401060000</t>
  </si>
  <si>
    <t>Large Appliances: SIC 363</t>
  </si>
  <si>
    <t>2401065000</t>
  </si>
  <si>
    <t>Electronic and Other Electrical: SIC 36 - 363</t>
  </si>
  <si>
    <t>2401070000</t>
  </si>
  <si>
    <t>Motor Vehicles: SIC 371</t>
  </si>
  <si>
    <t>2401075000</t>
  </si>
  <si>
    <t>Aircraft: SIC 372</t>
  </si>
  <si>
    <t>2401080000</t>
  </si>
  <si>
    <t>Marine: SIC 373</t>
  </si>
  <si>
    <t>2401085000</t>
  </si>
  <si>
    <t>Railroad: SIC 374</t>
  </si>
  <si>
    <t>2401090000</t>
  </si>
  <si>
    <t>Miscellaneous Manufacturing</t>
  </si>
  <si>
    <t>2401100000</t>
  </si>
  <si>
    <t>Industrial Maintenance Coatings</t>
  </si>
  <si>
    <t>2401100001</t>
  </si>
  <si>
    <t>Thinning and Clean-Up of Solvent-Based Coatings</t>
  </si>
  <si>
    <t>2401200000</t>
  </si>
  <si>
    <t>Other Special Purpose Coatings</t>
  </si>
  <si>
    <t>2401990000</t>
  </si>
  <si>
    <t>All Surface Coating Categories</t>
  </si>
  <si>
    <t>2415000000</t>
  </si>
  <si>
    <t>Degreasing</t>
  </si>
  <si>
    <t>All Processes/All Industries</t>
  </si>
  <si>
    <t>2415000999</t>
  </si>
  <si>
    <t>2415005000</t>
  </si>
  <si>
    <t>Furniture and Fixtures (SIC 25): All Processes</t>
  </si>
  <si>
    <t>2415010000</t>
  </si>
  <si>
    <t>Primary Metal Industries (SIC 33): All Processes</t>
  </si>
  <si>
    <t>2415015000</t>
  </si>
  <si>
    <t>Secondary Metal Industries (SIC 33): All Processes</t>
  </si>
  <si>
    <t>2415020000</t>
  </si>
  <si>
    <t>Fabricated Metal Products (SIC 34): All Processes</t>
  </si>
  <si>
    <t>2415025000</t>
  </si>
  <si>
    <t>Industrial Machinery and Equipment (SIC 35): All Processes</t>
  </si>
  <si>
    <t>2415030000</t>
  </si>
  <si>
    <t>Electronic and Other Elec. (SIC 36): All Processes</t>
  </si>
  <si>
    <t>2415035000</t>
  </si>
  <si>
    <t>Transportation Equipment (SIC 37): All Processes</t>
  </si>
  <si>
    <t>2415040000</t>
  </si>
  <si>
    <t>Instruments and Related Products (SIC 38): All Processes</t>
  </si>
  <si>
    <t>2415045000</t>
  </si>
  <si>
    <t>Miscellaneous Manufacturing (SIC 39): All Processes</t>
  </si>
  <si>
    <t>2415045999</t>
  </si>
  <si>
    <t>2415050000</t>
  </si>
  <si>
    <t>Transportation Maintenance Facilities (SIC 40-45): All Processes</t>
  </si>
  <si>
    <t>2415055000</t>
  </si>
  <si>
    <t>Automotive Dealers (SIC 55): All Processes</t>
  </si>
  <si>
    <t>2415060000</t>
  </si>
  <si>
    <t>Miscellaneous Repair Services (SIC 76): All Processes</t>
  </si>
  <si>
    <t>2415065000</t>
  </si>
  <si>
    <t>Auto Repair Services (SIC 75): All Processes</t>
  </si>
  <si>
    <t>2415100000</t>
  </si>
  <si>
    <t>All Industries: Open Top Degreasing</t>
  </si>
  <si>
    <t>2415105000</t>
  </si>
  <si>
    <t>Furniture and Fixtures (SIC 25): Open Top Degreasing</t>
  </si>
  <si>
    <t>2415110000</t>
  </si>
  <si>
    <t>Primary Metal Industries (SIC 33): Open Top Degreasing</t>
  </si>
  <si>
    <t>2415115000</t>
  </si>
  <si>
    <t>Secondary Metal Industries (SIC 33): Open Top Degreasing</t>
  </si>
  <si>
    <t>2415120000</t>
  </si>
  <si>
    <t>Fabricated Metal Products (SIC 34): Open Top Degreasing</t>
  </si>
  <si>
    <t>2415125000</t>
  </si>
  <si>
    <t>Industrial Machinery and Equipment (SIC 35): Open Top Degreasing</t>
  </si>
  <si>
    <t>2415130000</t>
  </si>
  <si>
    <t>Electronic and Other Elec. (SIC 36): Open Top Degreasing</t>
  </si>
  <si>
    <t>2415135000</t>
  </si>
  <si>
    <t>Transportation Equipment (SIC 37): Open Top Degreasing</t>
  </si>
  <si>
    <t>2415140000</t>
  </si>
  <si>
    <t>2701010000</t>
  </si>
  <si>
    <t>Oak Forests</t>
  </si>
  <si>
    <t>2701020000</t>
  </si>
  <si>
    <t>Non-oak Forests</t>
  </si>
  <si>
    <t>Condensate Tank</t>
  </si>
  <si>
    <t>30103299</t>
  </si>
  <si>
    <t>30103301</t>
  </si>
  <si>
    <t>Pesticides</t>
  </si>
  <si>
    <t>Malathion</t>
  </si>
  <si>
    <t>30103311</t>
  </si>
  <si>
    <t>30103312</t>
  </si>
  <si>
    <t>30103399</t>
  </si>
  <si>
    <t>30103402</t>
  </si>
  <si>
    <t>Aniline/Ethanolamines</t>
  </si>
  <si>
    <t>General: Aniline</t>
  </si>
  <si>
    <t>30103403</t>
  </si>
  <si>
    <t>2701030000</t>
  </si>
  <si>
    <t>Coniferous Forests</t>
  </si>
  <si>
    <t>2701200000</t>
  </si>
  <si>
    <t>Vegetation</t>
  </si>
  <si>
    <t>2701220000</t>
  </si>
  <si>
    <t>Vegetation/Agriculture</t>
  </si>
  <si>
    <t>2701220001</t>
  </si>
  <si>
    <t>Alfalfa</t>
  </si>
  <si>
    <t>2701220002</t>
  </si>
  <si>
    <t>Barley/Cotton/Oats/Rye/Misc.</t>
  </si>
  <si>
    <t>2701220003</t>
  </si>
  <si>
    <t>Corn</t>
  </si>
  <si>
    <t>2701220004</t>
  </si>
  <si>
    <t>Peanuts/Rice</t>
  </si>
  <si>
    <t>2701220005</t>
  </si>
  <si>
    <t>Potato</t>
  </si>
  <si>
    <t>2701220006</t>
  </si>
  <si>
    <t>Sorghum</t>
  </si>
  <si>
    <t>2701220007</t>
  </si>
  <si>
    <t>Soybeans</t>
  </si>
  <si>
    <t>2701220008</t>
  </si>
  <si>
    <t>Tobacco</t>
  </si>
  <si>
    <t>2701220009</t>
  </si>
  <si>
    <t>2701220999</t>
  </si>
  <si>
    <t>All Other Crops</t>
  </si>
  <si>
    <t>2701240000</t>
  </si>
  <si>
    <t>Vegetation/Grassland</t>
  </si>
  <si>
    <t>2701250000</t>
  </si>
  <si>
    <t>Vegetation/Desert Scrub</t>
  </si>
  <si>
    <t>2701260000</t>
  </si>
  <si>
    <t>Vegetation/Scrubland</t>
  </si>
  <si>
    <t>2701270000</t>
  </si>
  <si>
    <t>Vegetation/Tropical Savannah</t>
  </si>
  <si>
    <t>2701280000</t>
  </si>
  <si>
    <t>Vegetation/Urban Vegetation</t>
  </si>
  <si>
    <t>2701290000</t>
  </si>
  <si>
    <t>Vegetation/Alpine Meadows</t>
  </si>
  <si>
    <t>2701400000</t>
  </si>
  <si>
    <t>Soil and Water Land Use</t>
  </si>
  <si>
    <t>SCC8 - was "Soil"</t>
  </si>
  <si>
    <t>2701405000</t>
  </si>
  <si>
    <t>Unknown Land Use (Anderson Land Use Code 0)</t>
  </si>
  <si>
    <t>2701410000</t>
  </si>
  <si>
    <t>Urban or Built-Up Land</t>
  </si>
  <si>
    <t>2701411000</t>
  </si>
  <si>
    <t>Urban or Built-Up Land/Residential (Anderson Land Use Code 11)</t>
  </si>
  <si>
    <t>2701412000</t>
  </si>
  <si>
    <t>Urban or Built-Up Land/Commercial Services (Anderson Land Use Code 12)</t>
  </si>
  <si>
    <t>2701413000</t>
  </si>
  <si>
    <t>Urban or Built-Up Land/Industrial (Anderson Land Use Code 13)</t>
  </si>
  <si>
    <t>2701414000</t>
  </si>
  <si>
    <t>2101003000</t>
  </si>
  <si>
    <t>Lignite Coal</t>
  </si>
  <si>
    <t>2101004000</t>
  </si>
  <si>
    <t>Distillate Oil</t>
  </si>
  <si>
    <t>Total: Boilers and IC Engines</t>
  </si>
  <si>
    <t>2101004001</t>
  </si>
  <si>
    <t>All Boiler Types</t>
  </si>
  <si>
    <t>2101004002</t>
  </si>
  <si>
    <t>All IC Engine Types</t>
  </si>
  <si>
    <t>2101005000</t>
  </si>
  <si>
    <t>Residual Oil</t>
  </si>
  <si>
    <t>2101006000</t>
  </si>
  <si>
    <t>Natural Gas</t>
  </si>
  <si>
    <t>2101006001</t>
  </si>
  <si>
    <t>2101006002</t>
  </si>
  <si>
    <t>2101007000</t>
  </si>
  <si>
    <t>Liquified Petroleum Gas (LPG)</t>
  </si>
  <si>
    <t>2101008000</t>
  </si>
  <si>
    <t>Wood</t>
  </si>
  <si>
    <t>2101009000</t>
  </si>
  <si>
    <t>Petroleum Coke</t>
  </si>
  <si>
    <t>SCC6-added "petroleum"</t>
  </si>
  <si>
    <t>2101010000</t>
  </si>
  <si>
    <t>Process Gas</t>
  </si>
  <si>
    <t>2102001000</t>
  </si>
  <si>
    <t>Industrial</t>
  </si>
  <si>
    <t>2102002000</t>
  </si>
  <si>
    <t>2102004000</t>
  </si>
  <si>
    <t>2102005000</t>
  </si>
  <si>
    <t>2102006000</t>
  </si>
  <si>
    <t>2102006001</t>
  </si>
  <si>
    <t>2102006002</t>
  </si>
  <si>
    <t>2102007000</t>
  </si>
  <si>
    <t>2102008000</t>
  </si>
  <si>
    <t>2102009000</t>
  </si>
  <si>
    <t>2102010000</t>
  </si>
  <si>
    <t>2102011000</t>
  </si>
  <si>
    <t>Kerosene</t>
  </si>
  <si>
    <t>2103001000</t>
  </si>
  <si>
    <t>Commercial/Institutional</t>
  </si>
  <si>
    <t>2103002000</t>
  </si>
  <si>
    <t>2103004000</t>
  </si>
  <si>
    <t>2103005000</t>
  </si>
  <si>
    <t>2103006000</t>
  </si>
  <si>
    <t>2103007000</t>
  </si>
  <si>
    <t>Total: All Combustor Types</t>
  </si>
  <si>
    <t>2103007005</t>
  </si>
  <si>
    <t>2103007010</t>
  </si>
  <si>
    <t>FIFRA Related Products: Herbicides</t>
  </si>
  <si>
    <t>2460840000</t>
  </si>
  <si>
    <t>FIFRA Related Products: Antimicrobial Agents</t>
  </si>
  <si>
    <t>2460890000</t>
  </si>
  <si>
    <t>FIFRA Related Products: Other FIFRA Related Products</t>
  </si>
  <si>
    <t>2460900000</t>
  </si>
  <si>
    <t>Miscellaneous Products (Not Otherwise Covered)</t>
  </si>
  <si>
    <t>2460910000</t>
  </si>
  <si>
    <t>Miscellaneous Products: Arts and Crafts Supplies</t>
  </si>
  <si>
    <t>2460920000</t>
  </si>
  <si>
    <t>Miscellaneous Products: Non-Pesticidal Veterinary and Pet Products</t>
  </si>
  <si>
    <t>2460930000</t>
  </si>
  <si>
    <t>Miscellaneous Products: Pressurized Food Products</t>
  </si>
  <si>
    <t>2460940000</t>
  </si>
  <si>
    <t>Miscellaneous Products: Office Supplies</t>
  </si>
  <si>
    <t>2461000000</t>
  </si>
  <si>
    <t>Miscellaneous Non-industrial: Commercial</t>
  </si>
  <si>
    <t>2461020000</t>
  </si>
  <si>
    <t>Asphalt Application: All Processes</t>
  </si>
  <si>
    <t>2461021000</t>
  </si>
  <si>
    <t>Cutback Asphalt</t>
  </si>
  <si>
    <t>2461022000</t>
  </si>
  <si>
    <t>Emulsified Asphalt</t>
  </si>
  <si>
    <t>2461023000</t>
  </si>
  <si>
    <t>Asphalt Roofing</t>
  </si>
  <si>
    <t>2461024000</t>
  </si>
  <si>
    <t>Asphalt Pipe Coating</t>
  </si>
  <si>
    <t>2461050000</t>
  </si>
  <si>
    <t>Film Roofing: All Processes</t>
  </si>
  <si>
    <t>2461100000</t>
  </si>
  <si>
    <t>Solvent Reclamation: All Processes</t>
  </si>
  <si>
    <t>2461160000</t>
  </si>
  <si>
    <t>Tank/Drum Cleaning: All Processes</t>
  </si>
  <si>
    <t>2461200000</t>
  </si>
  <si>
    <t>2390005000</t>
  </si>
  <si>
    <t>2390006000</t>
  </si>
  <si>
    <t>2390007000</t>
  </si>
  <si>
    <t>2390008000</t>
  </si>
  <si>
    <t>Pipelines, Except Natural Gas, Pipelines, Except Natural Gas, Crude Petroleum Pipe Lines</t>
  </si>
  <si>
    <t>4922</t>
  </si>
  <si>
    <t>Gas-fired, Triple-Pass Dryer Cyclone</t>
  </si>
  <si>
    <t>30200112</t>
  </si>
  <si>
    <t>Coal-fired, Triple-Pass Dryer Cyclone</t>
  </si>
  <si>
    <t>30200115</t>
  </si>
  <si>
    <t>Gas-fired, Single-Pass Dryer Cyclone</t>
  </si>
  <si>
    <t>30200117</t>
  </si>
  <si>
    <t>Wood-fired, Single-Pass Dryer Cyclone</t>
  </si>
  <si>
    <t>30200120</t>
  </si>
  <si>
    <t>Pellet Storage Bin Cyclone</t>
  </si>
  <si>
    <t>30200199</t>
  </si>
  <si>
    <t>30200201</t>
  </si>
  <si>
    <t>Coffee Roasting</t>
  </si>
  <si>
    <t>Direct Fired Roaster ** (use 302002-24 or -25)</t>
  </si>
  <si>
    <t>30200202</t>
  </si>
  <si>
    <t>Pulverized Coal: Dry Bottom Tangential (Subbituminous Coal)</t>
  </si>
  <si>
    <t>10100235</t>
  </si>
  <si>
    <t>Cell Burner (Subbituminous Coal)</t>
  </si>
  <si>
    <t>10100237</t>
  </si>
  <si>
    <t>Atmospheric Fluidized Bed Combustion: Bubbling Bed (Subbitum Coal)</t>
  </si>
  <si>
    <t>10100238</t>
  </si>
  <si>
    <t>Atmospheric Fluidized Bed Combustion - Circulating Bed (Subbitum Coal)</t>
  </si>
  <si>
    <t>10100300</t>
  </si>
  <si>
    <t>Lignite</t>
  </si>
  <si>
    <t>Pulverized Coal: Wet Bottom</t>
  </si>
  <si>
    <t>10100301</t>
  </si>
  <si>
    <t>Pulverized Coal: Dry Bottom, Wall Fired</t>
  </si>
  <si>
    <t>10100302</t>
  </si>
  <si>
    <t>Pulverized Coal: Dry Bottom, Tangential Fired</t>
  </si>
  <si>
    <t>10100303</t>
  </si>
  <si>
    <t>Cyclone Furnace</t>
  </si>
  <si>
    <t>10100304</t>
  </si>
  <si>
    <t>10100306</t>
  </si>
  <si>
    <t>Spreader Stoker</t>
  </si>
  <si>
    <t>10100316</t>
  </si>
  <si>
    <t>Atmospheric Fluidized Bed ** (See 101003-17 &amp; -18)</t>
  </si>
  <si>
    <t>10100317</t>
  </si>
  <si>
    <t>Atmospheric Fluidized Bed Combustion - Bubbling Bed</t>
  </si>
  <si>
    <t>10100318</t>
  </si>
  <si>
    <t>Atmospheric Fluidized Bed Combustion - Circulating Bed</t>
  </si>
  <si>
    <t>10100401</t>
  </si>
  <si>
    <t>Grade 6 Oil: Normal Firing</t>
  </si>
  <si>
    <t>10100404</t>
  </si>
  <si>
    <t>Grade 6 Oil: Tangential Firing</t>
  </si>
  <si>
    <t>10100405</t>
  </si>
  <si>
    <t>Grade 5 Oil: Normal Firing</t>
  </si>
  <si>
    <t>10100406</t>
  </si>
  <si>
    <t>Grade 5 Oil: Tangential Firing</t>
  </si>
  <si>
    <t>10100501</t>
  </si>
  <si>
    <t>Grades 1 and 2 Oil</t>
  </si>
  <si>
    <t>10100504</t>
  </si>
  <si>
    <t>Grade 4 Oil: Normal Firing</t>
  </si>
  <si>
    <t>10100505</t>
  </si>
  <si>
    <t>Grade 4 Oil: Tangential Firing</t>
  </si>
  <si>
    <t>10100601</t>
  </si>
  <si>
    <t>Boilers &gt; 100 Million Btu/hr except Tangential</t>
  </si>
  <si>
    <t>10100602</t>
  </si>
  <si>
    <t>Boilers &lt; 100 Million Btu/hr except Tangential</t>
  </si>
  <si>
    <t>10100604</t>
  </si>
  <si>
    <t>Tangentially Fired Units</t>
  </si>
  <si>
    <t>10100701</t>
  </si>
  <si>
    <t>Boilers &gt; 100 Million Btu/hr</t>
  </si>
  <si>
    <t>10100702</t>
  </si>
  <si>
    <t>Boilers &lt; 100 Million Btu/hr</t>
  </si>
  <si>
    <t>10100703</t>
  </si>
  <si>
    <t>Petroleum Refinery Gas</t>
  </si>
  <si>
    <t>10100704</t>
  </si>
  <si>
    <t>Blast Furnace Gas</t>
  </si>
  <si>
    <t>10100707</t>
  </si>
  <si>
    <t>Coke Oven Gas</t>
  </si>
  <si>
    <t>10100711</t>
  </si>
  <si>
    <t>Landfill Gas</t>
  </si>
  <si>
    <t>10100712</t>
  </si>
  <si>
    <t>Digester Gas</t>
  </si>
  <si>
    <t>10100801</t>
  </si>
  <si>
    <t>All Boiler Sizes</t>
  </si>
  <si>
    <t>10100818</t>
  </si>
  <si>
    <t xml:space="preserve">Natural Gas Production, Flares </t>
  </si>
  <si>
    <t>Other Flaring</t>
  </si>
  <si>
    <t>20300802</t>
  </si>
  <si>
    <t>20300805</t>
  </si>
  <si>
    <t>20300806</t>
  </si>
  <si>
    <t>20300807</t>
  </si>
  <si>
    <t>20300808</t>
  </si>
  <si>
    <t>20300809</t>
  </si>
  <si>
    <t>20300901</t>
  </si>
  <si>
    <t>Turbine: JP-4</t>
  </si>
  <si>
    <t>20300908</t>
  </si>
  <si>
    <t>20300909</t>
  </si>
  <si>
    <t>20301001</t>
  </si>
  <si>
    <t>20301002</t>
  </si>
  <si>
    <t>20301005</t>
  </si>
  <si>
    <t>20301006</t>
  </si>
  <si>
    <t>20301007</t>
  </si>
  <si>
    <t>20380001</t>
  </si>
  <si>
    <t>20382001</t>
  </si>
  <si>
    <t>20382002</t>
  </si>
  <si>
    <t>20382599</t>
  </si>
  <si>
    <t>20400101</t>
  </si>
  <si>
    <t>Engine Testing</t>
  </si>
  <si>
    <t>Aircraft Engine Testing</t>
  </si>
  <si>
    <t>Turbojet</t>
  </si>
  <si>
    <t>20400102</t>
  </si>
  <si>
    <t>Turboshaft</t>
  </si>
  <si>
    <t>20400110</t>
  </si>
  <si>
    <t>Jet A Fuel</t>
  </si>
  <si>
    <t>20400111</t>
  </si>
  <si>
    <t>JP-5 Fuel</t>
  </si>
  <si>
    <t>20400112</t>
  </si>
  <si>
    <t>JP-4 Fuel</t>
  </si>
  <si>
    <t>2461850000</t>
  </si>
  <si>
    <t>Pesticide Application: Agricultural</t>
  </si>
  <si>
    <t>2461850001</t>
  </si>
  <si>
    <t>Herbicides, Corn</t>
  </si>
  <si>
    <t>2461850002</t>
  </si>
  <si>
    <t>Herbicides, Apples</t>
  </si>
  <si>
    <t>2461850003</t>
  </si>
  <si>
    <t>Herbicides, Grapes</t>
  </si>
  <si>
    <t>2461850004</t>
  </si>
  <si>
    <t>Herbicides, Potatoes</t>
  </si>
  <si>
    <t>2461850005</t>
  </si>
  <si>
    <t>Herbicides, Soy Beans</t>
  </si>
  <si>
    <t>2461850006</t>
  </si>
  <si>
    <t>Herbicides, Hay &amp; Grains</t>
  </si>
  <si>
    <t>2461850009</t>
  </si>
  <si>
    <t>Herbicides, Not Elsewhere Classified</t>
  </si>
  <si>
    <t>2461850051</t>
  </si>
  <si>
    <t>Other Pesticides, Corn</t>
  </si>
  <si>
    <t>2461850052</t>
  </si>
  <si>
    <t>Other Pesticides, Apples</t>
  </si>
  <si>
    <t>2461850053</t>
  </si>
  <si>
    <t>Other Pesticides, Grapes</t>
  </si>
  <si>
    <t>2461850054</t>
  </si>
  <si>
    <t>Other Pesticides, Potatoes</t>
  </si>
  <si>
    <t>2461850055</t>
  </si>
  <si>
    <t>Other Pesticides, Soy Beans</t>
  </si>
  <si>
    <t>2461850056</t>
  </si>
  <si>
    <t>Other Pesticides, Hay &amp; Grains</t>
  </si>
  <si>
    <t>2461850099</t>
  </si>
  <si>
    <t>Other Pesticides, Not Elsewhere Classified</t>
  </si>
  <si>
    <t>2461870999</t>
  </si>
  <si>
    <t>Pesticide Application: Non-Agricultural</t>
  </si>
  <si>
    <t>Not Elsewhere Classified</t>
  </si>
  <si>
    <t>2461900000</t>
  </si>
  <si>
    <t>Miscellaneous Products: NEC</t>
  </si>
  <si>
    <t>2465000000</t>
  </si>
  <si>
    <t>Miscellaneous Non-industrial: Consumer</t>
  </si>
  <si>
    <t>All Products/Processes</t>
  </si>
  <si>
    <t>2465100000</t>
  </si>
  <si>
    <t>Personal Care Products</t>
  </si>
  <si>
    <t>2465200000</t>
  </si>
  <si>
    <t>Household Products</t>
  </si>
  <si>
    <t>2465400000</t>
  </si>
  <si>
    <t>Automotive Aftermarket Products</t>
  </si>
  <si>
    <t>2465600000</t>
  </si>
  <si>
    <t>2465800000</t>
  </si>
  <si>
    <t>Pesticide Application</t>
  </si>
  <si>
    <t>2465900000</t>
  </si>
  <si>
    <t>2495000000</t>
  </si>
  <si>
    <t>All Solvent User Categories</t>
  </si>
  <si>
    <t>2501000000</t>
  </si>
  <si>
    <t>Storage and Transport</t>
  </si>
  <si>
    <t>Petroleum and Petroleum Product Storage</t>
  </si>
  <si>
    <t>Amine Units</t>
  </si>
  <si>
    <t>VOC</t>
  </si>
  <si>
    <t>CO</t>
  </si>
  <si>
    <t>2310003500</t>
  </si>
  <si>
    <t>Miscellaneous engines</t>
  </si>
  <si>
    <t>Miscellaneous Engines</t>
  </si>
  <si>
    <t>Artificial Lift Engines</t>
  </si>
  <si>
    <t>Compressor Startup</t>
  </si>
  <si>
    <t>Compressor Shutdown</t>
  </si>
  <si>
    <t>Dehydrators</t>
  </si>
  <si>
    <t>2260006000</t>
  </si>
  <si>
    <t>Commercial Equipment</t>
  </si>
  <si>
    <t>SCC6 - was Light Commercial</t>
  </si>
  <si>
    <t>2260006005</t>
  </si>
  <si>
    <t>Generator Sets</t>
  </si>
  <si>
    <t>SCC8 - dropped "&lt; 50 HP"</t>
  </si>
  <si>
    <t>2260006010</t>
  </si>
  <si>
    <t>Pumps</t>
  </si>
  <si>
    <t>2260006015</t>
  </si>
  <si>
    <t>Air Compressors</t>
  </si>
  <si>
    <t>2260006020</t>
  </si>
  <si>
    <t>Gas Compressors</t>
  </si>
  <si>
    <t>2260006025</t>
  </si>
  <si>
    <t>Welders</t>
  </si>
  <si>
    <t>2260006030</t>
  </si>
  <si>
    <t>Pressure Washers</t>
  </si>
  <si>
    <t>2260007000</t>
  </si>
  <si>
    <t>Logging Equipment</t>
  </si>
  <si>
    <t>2260007005</t>
  </si>
  <si>
    <t>Chain Saws &gt; 6 HP</t>
  </si>
  <si>
    <t>SCC8 - was "&gt; 4 HP"</t>
  </si>
  <si>
    <t>2260007010</t>
  </si>
  <si>
    <t>Shredders &gt; 6 HP</t>
  </si>
  <si>
    <t>2260007015</t>
  </si>
  <si>
    <t>Forest Eqp - Feller/Bunch/Skidder</t>
  </si>
  <si>
    <t>SCC8 - was "Skidders"</t>
  </si>
  <si>
    <t>2260007020</t>
  </si>
  <si>
    <t>Fellers/Bunchers ** (see 22-60-007-015)</t>
  </si>
  <si>
    <t>2260008000</t>
  </si>
  <si>
    <t>Airport Ground Support Equipment</t>
  </si>
  <si>
    <t>SCC6 - chg Service to Ground Sup</t>
  </si>
  <si>
    <t>2260008005</t>
  </si>
  <si>
    <t>SCC8 - chg Service to Ground Sup</t>
  </si>
  <si>
    <t>2260008010</t>
  </si>
  <si>
    <t>Terminal Tractors **</t>
  </si>
  <si>
    <t>2260009000</t>
  </si>
  <si>
    <t>Underground Mining Equipment</t>
  </si>
  <si>
    <t>Trichloroethylene: Fugitive Emissions</t>
  </si>
  <si>
    <t>30112535</t>
  </si>
  <si>
    <t>Chlorobenzenes: General</t>
  </si>
  <si>
    <t>30112540</t>
  </si>
  <si>
    <t>Vinyl Chloride: General</t>
  </si>
  <si>
    <t>30112541</t>
  </si>
  <si>
    <t>Vinyl Chloride: Cracking Furnace</t>
  </si>
  <si>
    <t>30112542</t>
  </si>
  <si>
    <t>Vinyl Chloride: HCl Recovery</t>
  </si>
  <si>
    <t>30112543</t>
  </si>
  <si>
    <t>Vinyl Chloride: Light-ends Recovery</t>
  </si>
  <si>
    <t>30112544</t>
  </si>
  <si>
    <t>Dichloroethane: Drying Column</t>
  </si>
  <si>
    <t>30112545</t>
  </si>
  <si>
    <t>Vinyl Chloride Monomer: Drying Column</t>
  </si>
  <si>
    <t>30112546</t>
  </si>
  <si>
    <t>Vinyl Chloride: Product Recovery Still</t>
  </si>
  <si>
    <t>30112547</t>
  </si>
  <si>
    <t>Vinyl Chloride: Cracking Furnace Decoking</t>
  </si>
  <si>
    <t>30112550</t>
  </si>
  <si>
    <t>Vinyl Chloride: Fugitive Emissions</t>
  </si>
  <si>
    <t>30112551</t>
  </si>
  <si>
    <t>Vinylidene Chloride: General</t>
  </si>
  <si>
    <t>Organic Chemical Transport</t>
  </si>
  <si>
    <t>2515000030</t>
  </si>
  <si>
    <t>2515000060</t>
  </si>
  <si>
    <t>2515000065</t>
  </si>
  <si>
    <t>2515000070</t>
  </si>
  <si>
    <t>2515000100</t>
  </si>
  <si>
    <t>2515000165</t>
  </si>
  <si>
    <t>2515000185</t>
  </si>
  <si>
    <t>2515000195</t>
  </si>
  <si>
    <t>2515000220</t>
  </si>
  <si>
    <t>2515000235</t>
  </si>
  <si>
    <t>2515000240</t>
  </si>
  <si>
    <t>2515000250</t>
  </si>
  <si>
    <t>2515000260</t>
  </si>
  <si>
    <t>2515000265</t>
  </si>
  <si>
    <t>2515000270</t>
  </si>
  <si>
    <t>2515000275</t>
  </si>
  <si>
    <t>2515000285</t>
  </si>
  <si>
    <t>2515000295</t>
  </si>
  <si>
    <t>2515000310</t>
  </si>
  <si>
    <t>2515000320</t>
  </si>
  <si>
    <t>2515000345</t>
  </si>
  <si>
    <t>2515000350</t>
  </si>
  <si>
    <t>2515000370</t>
  </si>
  <si>
    <t>2515000380</t>
  </si>
  <si>
    <t>2515000385</t>
  </si>
  <si>
    <t>2515000405</t>
  </si>
  <si>
    <t>2515000900</t>
  </si>
  <si>
    <t>2515010000</t>
  </si>
  <si>
    <t>2515010030</t>
  </si>
  <si>
    <t>2515010060</t>
  </si>
  <si>
    <t>2515010065</t>
  </si>
  <si>
    <t>2515010070</t>
  </si>
  <si>
    <t>2515010100</t>
  </si>
  <si>
    <t>2515010165</t>
  </si>
  <si>
    <t>2515010185</t>
  </si>
  <si>
    <t>2515010195</t>
  </si>
  <si>
    <t>2515010220</t>
  </si>
  <si>
    <t>2515010235</t>
  </si>
  <si>
    <t>2515010240</t>
  </si>
  <si>
    <t>2515010250</t>
  </si>
  <si>
    <t>2515010260</t>
  </si>
  <si>
    <t>2515010265</t>
  </si>
  <si>
    <t>2515010270</t>
  </si>
  <si>
    <t>2515010275</t>
  </si>
  <si>
    <t>2515010285</t>
  </si>
  <si>
    <t>2515010295</t>
  </si>
  <si>
    <t>2515010310</t>
  </si>
  <si>
    <t>2515010320</t>
  </si>
  <si>
    <t>2515010345</t>
  </si>
  <si>
    <t>2515010350</t>
  </si>
  <si>
    <t>2515010370</t>
  </si>
  <si>
    <t>2515010380</t>
  </si>
  <si>
    <t>2515010385</t>
  </si>
  <si>
    <t>2515010405</t>
  </si>
  <si>
    <t>2515010900</t>
  </si>
  <si>
    <t>2515020000</t>
  </si>
  <si>
    <t>2515020030</t>
  </si>
  <si>
    <t>2515020060</t>
  </si>
  <si>
    <t>2515020065</t>
  </si>
  <si>
    <t>2515020070</t>
  </si>
  <si>
    <t>2515020100</t>
  </si>
  <si>
    <t>2515020165</t>
  </si>
  <si>
    <t>2515020185</t>
  </si>
  <si>
    <t>2515020195</t>
  </si>
  <si>
    <t>2515020220</t>
  </si>
  <si>
    <t>2515020235</t>
  </si>
  <si>
    <t>2515020240</t>
  </si>
  <si>
    <t>2515020250</t>
  </si>
  <si>
    <t>2515020260</t>
  </si>
  <si>
    <t>2515020265</t>
  </si>
  <si>
    <t>2515020270</t>
  </si>
  <si>
    <t>2515020275</t>
  </si>
  <si>
    <t>2515020285</t>
  </si>
  <si>
    <t>2515020295</t>
  </si>
  <si>
    <t>2515020310</t>
  </si>
  <si>
    <t>2515020320</t>
  </si>
  <si>
    <t>2515020345</t>
  </si>
  <si>
    <t>2515020350</t>
  </si>
  <si>
    <t>Automotive Aftermarket Products: Detailing Products</t>
  </si>
  <si>
    <t>2460420000</t>
  </si>
  <si>
    <t>Automotive Aftermarket Products: Maintenance and Repair Products</t>
  </si>
  <si>
    <t>2460500000</t>
  </si>
  <si>
    <t>All Coatings and Related Products</t>
  </si>
  <si>
    <t>2460510000</t>
  </si>
  <si>
    <t>Coatings and Related Products: Aerosol Spray Paints</t>
  </si>
  <si>
    <t>2460520000</t>
  </si>
  <si>
    <t>Coatings and Related Products: Coating Related Products</t>
  </si>
  <si>
    <t>2460600000</t>
  </si>
  <si>
    <t>All Adhesives and Sealants</t>
  </si>
  <si>
    <t>2460610000</t>
  </si>
  <si>
    <t>Adhesives and Sealants: Adhesives</t>
  </si>
  <si>
    <t>2460620000</t>
  </si>
  <si>
    <t>Adhesives and Sealants: Sealants</t>
  </si>
  <si>
    <t>2460800000</t>
  </si>
  <si>
    <t>All FIFRA Related Products</t>
  </si>
  <si>
    <t>2460810000</t>
  </si>
  <si>
    <t>FIFRA Related Products: Insecticides</t>
  </si>
  <si>
    <t>2460820000</t>
  </si>
  <si>
    <t>FIFRA Related Products: Fungicides and Nematicides</t>
  </si>
  <si>
    <t>2460830000</t>
  </si>
  <si>
    <t>20200407</t>
  </si>
  <si>
    <t>Exhaust</t>
  </si>
  <si>
    <t>20200501</t>
  </si>
  <si>
    <t>Residual/Crude Oil</t>
  </si>
  <si>
    <t>20200505</t>
  </si>
  <si>
    <t>20200506</t>
  </si>
  <si>
    <t>20200507</t>
  </si>
  <si>
    <t>20200701</t>
  </si>
  <si>
    <t>20200702</t>
  </si>
  <si>
    <t>Reciprocating Engine</t>
  </si>
  <si>
    <t>20200705</t>
  </si>
  <si>
    <t>Refinery Gas: Turbine</t>
  </si>
  <si>
    <t>20200706</t>
  </si>
  <si>
    <t>Refinery Gas: Reciprocating Engine</t>
  </si>
  <si>
    <t>20200710</t>
  </si>
  <si>
    <t>20200711</t>
  </si>
  <si>
    <t>20200712</t>
  </si>
  <si>
    <t>20200713</t>
  </si>
  <si>
    <t>20200714</t>
  </si>
  <si>
    <t>20200901</t>
  </si>
  <si>
    <t>20200902</t>
  </si>
  <si>
    <t>20200905</t>
  </si>
  <si>
    <t>20200906</t>
  </si>
  <si>
    <t>20200907</t>
  </si>
  <si>
    <t>20200908</t>
  </si>
  <si>
    <t>20200909</t>
  </si>
  <si>
    <t>20201001</t>
  </si>
  <si>
    <t>Propane: Reciprocating</t>
  </si>
  <si>
    <t>20201002</t>
  </si>
  <si>
    <t>Butane: Reciprocating</t>
  </si>
  <si>
    <t>20201005</t>
  </si>
  <si>
    <t>20201006</t>
  </si>
  <si>
    <t>20201007</t>
  </si>
  <si>
    <t>20201008</t>
  </si>
  <si>
    <t>20201009</t>
  </si>
  <si>
    <t>20201011</t>
  </si>
  <si>
    <t>20201012</t>
  </si>
  <si>
    <t>20201013</t>
  </si>
  <si>
    <t>20201014</t>
  </si>
  <si>
    <t>Reciprocating Engine: Cogeneration</t>
  </si>
  <si>
    <t>20201601</t>
  </si>
  <si>
    <t>20201602</t>
  </si>
  <si>
    <t>20201605</t>
  </si>
  <si>
    <t>20201606</t>
  </si>
  <si>
    <t>20201607</t>
  </si>
  <si>
    <t>20201608</t>
  </si>
  <si>
    <t>20201609</t>
  </si>
  <si>
    <t>20201701</t>
  </si>
  <si>
    <t>20201702</t>
  </si>
  <si>
    <t>20201705</t>
  </si>
  <si>
    <t>20201706</t>
  </si>
  <si>
    <t>20201707</t>
  </si>
  <si>
    <t>20201708</t>
  </si>
  <si>
    <t>20201709</t>
  </si>
  <si>
    <t>20280001</t>
  </si>
  <si>
    <t>20282001</t>
  </si>
  <si>
    <t>20282002</t>
  </si>
  <si>
    <t>20282599</t>
  </si>
  <si>
    <t>20300101</t>
  </si>
  <si>
    <t>20300102</t>
  </si>
  <si>
    <t>20300105</t>
  </si>
  <si>
    <t>20300106</t>
  </si>
  <si>
    <t>20300107</t>
  </si>
  <si>
    <t>20300108</t>
  </si>
  <si>
    <t>20300109</t>
  </si>
  <si>
    <t>20300201</t>
  </si>
  <si>
    <t>Citrate: Drying</t>
  </si>
  <si>
    <t>30200835</t>
  </si>
  <si>
    <t>Citrate: Storage</t>
  </si>
  <si>
    <t>30200899</t>
  </si>
  <si>
    <t>30200901</t>
  </si>
  <si>
    <t>Beer Production</t>
  </si>
  <si>
    <t>Grain Handling (see also 3-02-005-xx)</t>
  </si>
  <si>
    <t>30200902</t>
  </si>
  <si>
    <t>Drying Spent Grains ** (use SCCs 3-02-009-30 &amp; -31)</t>
  </si>
  <si>
    <t>30200903</t>
  </si>
  <si>
    <t>Brew Kettle ** (use SCC 3-02-009-07)</t>
  </si>
  <si>
    <t>30200904</t>
  </si>
  <si>
    <t>Aging Tank: Secondary Fermentation</t>
  </si>
  <si>
    <t>30200905</t>
  </si>
  <si>
    <t>Malt Kiln</t>
  </si>
  <si>
    <t>30200906</t>
  </si>
  <si>
    <t>Malt Mill</t>
  </si>
  <si>
    <t>30200907</t>
  </si>
  <si>
    <t>Brew Kettle</t>
  </si>
  <si>
    <t>30200908</t>
  </si>
  <si>
    <t>Aging Tank: Filling</t>
  </si>
  <si>
    <t>30200910</t>
  </si>
  <si>
    <t>Beer Bottling: Storage **</t>
  </si>
  <si>
    <t>30200911</t>
  </si>
  <si>
    <t>30200912</t>
  </si>
  <si>
    <t>30200915</t>
  </si>
  <si>
    <t>Milled Malt Hopper</t>
  </si>
  <si>
    <t>30200920</t>
  </si>
  <si>
    <t>Raw Material Storage **</t>
  </si>
  <si>
    <t>30200921</t>
  </si>
  <si>
    <t>Mash Tun</t>
  </si>
  <si>
    <t>30200922</t>
  </si>
  <si>
    <t>Cerial Cooker</t>
  </si>
  <si>
    <t>30200923</t>
  </si>
  <si>
    <t>Lauter Tun or Strainmaster</t>
  </si>
  <si>
    <t>30200924</t>
  </si>
  <si>
    <t>Hot Wort Settling Tank</t>
  </si>
  <si>
    <t>30200925</t>
  </si>
  <si>
    <t>Wort Cooler</t>
  </si>
  <si>
    <t>30200926</t>
  </si>
  <si>
    <t>Trub Vessel</t>
  </si>
  <si>
    <t>30200930</t>
  </si>
  <si>
    <t>Brewers Grain Dryer: Natural Gas-fired</t>
  </si>
  <si>
    <t>Agricultural Stack Burning - straw stacks moved from field for burning</t>
  </si>
  <si>
    <t>2801502105</t>
  </si>
  <si>
    <t>Cooling Tower</t>
  </si>
  <si>
    <t>Nox</t>
  </si>
  <si>
    <t>SO2</t>
  </si>
  <si>
    <t>PM10</t>
  </si>
  <si>
    <t>N</t>
  </si>
  <si>
    <t>Y</t>
  </si>
  <si>
    <t>Other Categories</t>
  </si>
  <si>
    <t>2310000801</t>
  </si>
  <si>
    <t>Gas Well Truck Loading</t>
  </si>
  <si>
    <t>Oil Well Truck Loading</t>
  </si>
  <si>
    <t>2310000802</t>
  </si>
  <si>
    <t>SCC</t>
  </si>
  <si>
    <t>Description</t>
  </si>
  <si>
    <t>FIPS</t>
  </si>
  <si>
    <t>STFIPs</t>
  </si>
  <si>
    <t>Unpermitted Source Name</t>
  </si>
  <si>
    <t>Condensate tank flaring</t>
  </si>
  <si>
    <t>Large condensate tanks</t>
  </si>
  <si>
    <t>Small condensate tanks</t>
  </si>
  <si>
    <t>Workover rigs</t>
  </si>
  <si>
    <t>Gas well - tanks, controlled</t>
  </si>
  <si>
    <t>2310030220</t>
  </si>
  <si>
    <t>Gas well - tanks, uncontrolled</t>
  </si>
  <si>
    <t>2310030210</t>
  </si>
  <si>
    <t>CBM pump engines</t>
  </si>
  <si>
    <t>2310023000</t>
  </si>
  <si>
    <t>Gas well - venting</t>
  </si>
  <si>
    <t>2310021600</t>
  </si>
  <si>
    <t>Gas well - completion</t>
  </si>
  <si>
    <t>2310021500</t>
  </si>
  <si>
    <t>Gas well - dehydration</t>
  </si>
  <si>
    <t>2310021400</t>
  </si>
  <si>
    <t>Gas well - pneumatic devices</t>
  </si>
  <si>
    <t>2310021300</t>
  </si>
  <si>
    <t>Gas well - heaters</t>
  </si>
  <si>
    <t>2310021100</t>
  </si>
  <si>
    <t>Gas well - truck loading</t>
  </si>
  <si>
    <t>2310020800</t>
  </si>
  <si>
    <t>2310020700</t>
  </si>
  <si>
    <t>Compressor engines</t>
  </si>
  <si>
    <t>2310020600</t>
  </si>
  <si>
    <t>Oil well - truck loading</t>
  </si>
  <si>
    <t>2310010800</t>
  </si>
  <si>
    <t>Oil well - fugitives</t>
  </si>
  <si>
    <t>2310010700</t>
  </si>
  <si>
    <t>30101402</t>
  </si>
  <si>
    <t>Pigment Handling</t>
  </si>
  <si>
    <t>30101403</t>
  </si>
  <si>
    <t>Solvent Loss: General</t>
  </si>
  <si>
    <t>30101404</t>
  </si>
  <si>
    <t>30101415</t>
  </si>
  <si>
    <t>Premix/Preassembly</t>
  </si>
  <si>
    <t>30101416</t>
  </si>
  <si>
    <t>Premix/Preassembly: Mix Tanks and Agitators</t>
  </si>
  <si>
    <t>30101417</t>
  </si>
  <si>
    <t>Premix/Preassembly: Drums</t>
  </si>
  <si>
    <t>30101418</t>
  </si>
  <si>
    <t>Premix/Preassembly: Material Loading</t>
  </si>
  <si>
    <t>30101430</t>
  </si>
  <si>
    <t>Pigment Grinding/Milling</t>
  </si>
  <si>
    <t>30101431</t>
  </si>
  <si>
    <t>Pigment Grinding/Milling: Roller Mills</t>
  </si>
  <si>
    <t>30101432</t>
  </si>
  <si>
    <t>Pigment Grinding/Milling: Ball and Pebble Mills</t>
  </si>
  <si>
    <t>30101433</t>
  </si>
  <si>
    <t>Pigment Grinding/Milling: Attritors</t>
  </si>
  <si>
    <t>30101434</t>
  </si>
  <si>
    <t>Pigment Grinding/Milling: Sand Mills</t>
  </si>
  <si>
    <t>30101435</t>
  </si>
  <si>
    <t>Pigment Grinding/Milling: Bead Mills</t>
  </si>
  <si>
    <t>30101436</t>
  </si>
  <si>
    <t>Pigment Grinding/Milling: Shot Mills</t>
  </si>
  <si>
    <t>30101437</t>
  </si>
  <si>
    <t>Pigment Grinding/Milling: Stone Mills</t>
  </si>
  <si>
    <t>30101438</t>
  </si>
  <si>
    <t>Pigment Grinding/Milling: Colloid Mills</t>
  </si>
  <si>
    <t>30101439</t>
  </si>
  <si>
    <t>Pigment Grinding/Milling: Kady Mills</t>
  </si>
  <si>
    <t>30101440</t>
  </si>
  <si>
    <t>Pigment Grinding/Milling: Impingement Mills</t>
  </si>
  <si>
    <t>30101441</t>
  </si>
  <si>
    <t>Pigment Grinding/Milling: Horizontal Media Mills</t>
  </si>
  <si>
    <t>30101450</t>
  </si>
  <si>
    <t>Product Finishing</t>
  </si>
  <si>
    <t>2535000060</t>
  </si>
  <si>
    <t>2535000080</t>
  </si>
  <si>
    <t>2535000100</t>
  </si>
  <si>
    <t>2535000120</t>
  </si>
  <si>
    <t>2535000140</t>
  </si>
  <si>
    <t>Phosphate Rock</t>
  </si>
  <si>
    <t>2535010000</t>
  </si>
  <si>
    <t>Rail Car</t>
  </si>
  <si>
    <t>2535010020</t>
  </si>
  <si>
    <t>2535010040</t>
  </si>
  <si>
    <t>2535010060</t>
  </si>
  <si>
    <t>2535010080</t>
  </si>
  <si>
    <t>2535010100</t>
  </si>
  <si>
    <t>2535010120</t>
  </si>
  <si>
    <t>2535010140</t>
  </si>
  <si>
    <t>2535020000</t>
  </si>
  <si>
    <t>2535020020</t>
  </si>
  <si>
    <t>2535020040</t>
  </si>
  <si>
    <t>2535020060</t>
  </si>
  <si>
    <t>2535020080</t>
  </si>
  <si>
    <t>2535020100</t>
  </si>
  <si>
    <t>2535020120</t>
  </si>
  <si>
    <t>2535020140</t>
  </si>
  <si>
    <t>2535030000</t>
  </si>
  <si>
    <t>2535030020</t>
  </si>
  <si>
    <t>2535030040</t>
  </si>
  <si>
    <t>2535030060</t>
  </si>
  <si>
    <t>2535030080</t>
  </si>
  <si>
    <t>2535030100</t>
  </si>
  <si>
    <t>2535030120</t>
  </si>
  <si>
    <t>2535030140</t>
  </si>
  <si>
    <t>2601000000</t>
  </si>
  <si>
    <t>Natural Gas Production, Flares</t>
  </si>
  <si>
    <t>Permitted Tank Losses</t>
  </si>
  <si>
    <t>2310001631</t>
  </si>
  <si>
    <t>Blowdown Flaring</t>
  </si>
  <si>
    <t>2505040180</t>
  </si>
  <si>
    <t>2510000000</t>
  </si>
  <si>
    <t>Organic Chemical Storage</t>
  </si>
  <si>
    <t>2510000030</t>
  </si>
  <si>
    <t>Acetone</t>
  </si>
  <si>
    <t>2510000060</t>
  </si>
  <si>
    <t>Butyl Alcohols: All Types</t>
  </si>
  <si>
    <t>2510000065</t>
  </si>
  <si>
    <t>Line Haul Locomotives (use subdivisions by class/operation)</t>
  </si>
  <si>
    <t>made obsol &amp; subdivided</t>
  </si>
  <si>
    <t>2285002006</t>
  </si>
  <si>
    <t>Line Haul Locomotives: Class I Operations</t>
  </si>
  <si>
    <t>2285002007</t>
  </si>
  <si>
    <t>Line Haul Locomotives: Class II / III Operations</t>
  </si>
  <si>
    <t>2285002008</t>
  </si>
  <si>
    <t>Line Haul Locomotives: Passenger Trains (Amtrak)</t>
  </si>
  <si>
    <t>2285002009</t>
  </si>
  <si>
    <t>Line Haul Locomotives: Commuter Lines</t>
  </si>
  <si>
    <t>2285002010</t>
  </si>
  <si>
    <t>Yard Locomotives</t>
  </si>
  <si>
    <t>2285002015</t>
  </si>
  <si>
    <t>Railway Maintenance</t>
  </si>
  <si>
    <t>2285003015</t>
  </si>
  <si>
    <t>Gasoline, 2-Stroke</t>
  </si>
  <si>
    <t>2285004015</t>
  </si>
  <si>
    <t>Gasoline, 4-Stroke</t>
  </si>
  <si>
    <t>2285006015</t>
  </si>
  <si>
    <t>2285008015</t>
  </si>
  <si>
    <t>ON-ROAD</t>
  </si>
  <si>
    <t>2201001000</t>
  </si>
  <si>
    <t>Highway Vehicles - Gasoline</t>
  </si>
  <si>
    <t>Light Duty Gasoline Vehicles (LDGV)</t>
  </si>
  <si>
    <t>Total: All Road Types</t>
  </si>
  <si>
    <t>2201001110</t>
  </si>
  <si>
    <t>Rural Interstate: Total</t>
  </si>
  <si>
    <t>2201001130</t>
  </si>
  <si>
    <t>Rural Other Principal Arterial: Total</t>
  </si>
  <si>
    <t>2201001150</t>
  </si>
  <si>
    <t>Rural Minor Arterial: Total</t>
  </si>
  <si>
    <t>2201001170</t>
  </si>
  <si>
    <t>Rural Major Collector: Total</t>
  </si>
  <si>
    <t>2201001190</t>
  </si>
  <si>
    <t>Rural Minor Collector: Total</t>
  </si>
  <si>
    <t>2201001210</t>
  </si>
  <si>
    <t>Rural Local: Total</t>
  </si>
  <si>
    <t>2201001230</t>
  </si>
  <si>
    <t>Urban Interstate: Total</t>
  </si>
  <si>
    <t>2201001250</t>
  </si>
  <si>
    <t>Field Crop is Bean (red): Backfire Burning</t>
  </si>
  <si>
    <t>2801500150</t>
  </si>
  <si>
    <t>Field Crop is Corn: Burning Techniques Not Important</t>
  </si>
  <si>
    <t>2801500160</t>
  </si>
  <si>
    <t>Field Crop is Cotton: Burning Techniques Not Important</t>
  </si>
  <si>
    <t>2801500170</t>
  </si>
  <si>
    <t>Field Crop is Grasses: Burning Techniques Not Important</t>
  </si>
  <si>
    <t>2801500181</t>
  </si>
  <si>
    <t>Field Crop is Hay (wild): Headfire Burning</t>
  </si>
  <si>
    <t>2801500182</t>
  </si>
  <si>
    <t>Field Crop is Hay (wild): Backfire Burning</t>
  </si>
  <si>
    <t>2801500191</t>
  </si>
  <si>
    <t>Field Crop is Oats: Headfire Burning</t>
  </si>
  <si>
    <t>2801500192</t>
  </si>
  <si>
    <t>Field Crop is Oats: Backfire Burning</t>
  </si>
  <si>
    <t>2801500201</t>
  </si>
  <si>
    <t>Field Crop is Pea: Headfire Burning</t>
  </si>
  <si>
    <t>2801500202</t>
  </si>
  <si>
    <t>Field Crop is Pea: Backfire Burning</t>
  </si>
  <si>
    <t>2801500210</t>
  </si>
  <si>
    <t>Field Crop is Pineapple: Burning Techniques Not Significant</t>
  </si>
  <si>
    <t>2801500220</t>
  </si>
  <si>
    <t>Propylene Glycol</t>
  </si>
  <si>
    <t>2510000370</t>
  </si>
  <si>
    <t>2510000380</t>
  </si>
  <si>
    <t>Toluene</t>
  </si>
  <si>
    <t>2510000385</t>
  </si>
  <si>
    <t>Trichloroethylene</t>
  </si>
  <si>
    <t>2510000405</t>
  </si>
  <si>
    <t>Xylenes (Mixed)</t>
  </si>
  <si>
    <t>2510000900</t>
  </si>
  <si>
    <t>2510010000</t>
  </si>
  <si>
    <t>2510010030</t>
  </si>
  <si>
    <t>2510010060</t>
  </si>
  <si>
    <t>2510010065</t>
  </si>
  <si>
    <t>2510010070</t>
  </si>
  <si>
    <t>2510010100</t>
  </si>
  <si>
    <t>2510010165</t>
  </si>
  <si>
    <t>2510010185</t>
  </si>
  <si>
    <t>2510010195</t>
  </si>
  <si>
    <t>2510010220</t>
  </si>
  <si>
    <t>2510010235</t>
  </si>
  <si>
    <t>2510010240</t>
  </si>
  <si>
    <t>2510010250</t>
  </si>
  <si>
    <t>2510010260</t>
  </si>
  <si>
    <t>2510010265</t>
  </si>
  <si>
    <t>2510010270</t>
  </si>
  <si>
    <t>Nitric/Sulfuric Acid Mixing</t>
  </si>
  <si>
    <t>30101010</t>
  </si>
  <si>
    <t>Process Vents: Batch Process</t>
  </si>
  <si>
    <t>30101011</t>
  </si>
  <si>
    <t>Batch Process: Nitration Reactors Fume Recovery</t>
  </si>
  <si>
    <t>30101012</t>
  </si>
  <si>
    <t>Batch Process: Nitration Reactors Acid Recovery</t>
  </si>
  <si>
    <t>30101013</t>
  </si>
  <si>
    <t>Batch Process: Nitric Acid Concentrators</t>
  </si>
  <si>
    <t>30101014</t>
  </si>
  <si>
    <t>Batch Process: Sulfuric Acid Concentrators</t>
  </si>
  <si>
    <t>30101015</t>
  </si>
  <si>
    <t>Batch Process: Red Water Incinerator</t>
  </si>
  <si>
    <t>30101021</t>
  </si>
  <si>
    <t>Continuous Process: Nitration Reactor Fume Recover **(Use 3-01-010-51)</t>
  </si>
  <si>
    <t>30101022</t>
  </si>
  <si>
    <t>Continuous Process: Nitration Reactor Acid Recover **(Use 3-01-010-52)</t>
  </si>
  <si>
    <t>30101023</t>
  </si>
  <si>
    <t>Continuous Process: Red Water Incinerator ** (Use 3-01-010-53)</t>
  </si>
  <si>
    <t>30101025</t>
  </si>
  <si>
    <t>Batch Process: Spent Acid Recovery: Denitrating Tower</t>
  </si>
  <si>
    <t>30101026</t>
  </si>
  <si>
    <t>Batch Process: Spent Acid Recovery: Sulfuric Acid Regenerator</t>
  </si>
  <si>
    <t>30101027</t>
  </si>
  <si>
    <t>Batch Process: Spent Acid Recovery: Bleacher</t>
  </si>
  <si>
    <t>30101028</t>
  </si>
  <si>
    <t>Batch Process: Spent Acid Recovery: Reflux Columns</t>
  </si>
  <si>
    <t>30101030</t>
  </si>
  <si>
    <t>Open Burning: Waste</t>
  </si>
  <si>
    <t>30101033</t>
  </si>
  <si>
    <t>2275900201</t>
  </si>
  <si>
    <t>2275900202</t>
  </si>
  <si>
    <t>2280000000</t>
  </si>
  <si>
    <t>Marine Vessels, Commercial</t>
  </si>
  <si>
    <t>All Fuels</t>
  </si>
  <si>
    <t>Total, All Vessel Types</t>
  </si>
  <si>
    <t>made obsol</t>
  </si>
  <si>
    <t>2280001000</t>
  </si>
  <si>
    <t>2280001010</t>
  </si>
  <si>
    <t>Ocean-going Vessels</t>
  </si>
  <si>
    <t>2280001020</t>
  </si>
  <si>
    <t>Harbor Vessels</t>
  </si>
  <si>
    <t>2280001030</t>
  </si>
  <si>
    <t>Fishing Vessels</t>
  </si>
  <si>
    <t>2280001040</t>
  </si>
  <si>
    <t>Military Vessels</t>
  </si>
  <si>
    <t>2280002000</t>
  </si>
  <si>
    <t>2280002010</t>
  </si>
  <si>
    <t>2280002020</t>
  </si>
  <si>
    <t>2280002030</t>
  </si>
  <si>
    <t>2280002040</t>
  </si>
  <si>
    <t>2280002100</t>
  </si>
  <si>
    <t>Port emissions</t>
  </si>
  <si>
    <t>2280002200</t>
  </si>
  <si>
    <t>Underway emissions</t>
  </si>
  <si>
    <t>2280003000</t>
  </si>
  <si>
    <t>Residual</t>
  </si>
  <si>
    <t>2280003010</t>
  </si>
  <si>
    <t>2280003020</t>
  </si>
  <si>
    <t>2280003030</t>
  </si>
  <si>
    <t>2280003040</t>
  </si>
  <si>
    <t>2280003100</t>
  </si>
  <si>
    <t>2280003200</t>
  </si>
  <si>
    <t>2280004000</t>
  </si>
  <si>
    <t>2280004010</t>
  </si>
  <si>
    <t>2280004020</t>
  </si>
  <si>
    <t>2280004030</t>
  </si>
  <si>
    <t>2280004040</t>
  </si>
  <si>
    <t>2282000000</t>
  </si>
  <si>
    <t>Pleasure Craft</t>
  </si>
  <si>
    <t>SCC3 - dropped "Marine Vessels,"</t>
  </si>
  <si>
    <t>2282005000</t>
  </si>
  <si>
    <t>Gasoline 2-Stroke</t>
  </si>
  <si>
    <t>2282005005</t>
  </si>
  <si>
    <t>Inboard ** (see 22-80-005-015)</t>
  </si>
  <si>
    <t>2282005010</t>
  </si>
  <si>
    <t>Outboard</t>
  </si>
  <si>
    <t>2282005015</t>
  </si>
  <si>
    <t>Personal Water Craft</t>
  </si>
  <si>
    <t>SCC8 - was "Sterndrive"</t>
  </si>
  <si>
    <t>2282005020</t>
  </si>
  <si>
    <t>Sailboat Auxiliary Inboard **</t>
  </si>
  <si>
    <t>2282005025</t>
  </si>
  <si>
    <t>Sailboat Auxiliary Outboard **</t>
  </si>
  <si>
    <t>2282010000</t>
  </si>
  <si>
    <t>Gasoline 4-Stroke</t>
  </si>
  <si>
    <t>2282010005</t>
  </si>
  <si>
    <t>Inboard/Sterndrive</t>
  </si>
  <si>
    <t>SCC8 - added "/Sterndrive"</t>
  </si>
  <si>
    <t>2282010010</t>
  </si>
  <si>
    <t>Outboard **</t>
  </si>
  <si>
    <t>2282010015</t>
  </si>
  <si>
    <t>Sterndrive ** (see 22-82-010-005)</t>
  </si>
  <si>
    <t>2282010020</t>
  </si>
  <si>
    <t>2282010025</t>
  </si>
  <si>
    <t>2282020000</t>
  </si>
  <si>
    <t>2282020005</t>
  </si>
  <si>
    <t>2282020010</t>
  </si>
  <si>
    <t>2282020015</t>
  </si>
  <si>
    <t>Sterndrive ** (see 22-82-020-005)</t>
  </si>
  <si>
    <t>2282020020</t>
  </si>
  <si>
    <t>2282020025</t>
  </si>
  <si>
    <t>Sailboat Auxiliary Outboard</t>
  </si>
  <si>
    <t>2283002000</t>
  </si>
  <si>
    <t>Marine Vessels, Military</t>
  </si>
  <si>
    <t>Total, All Vessel Types ** (incl in 22-80-002-X00)</t>
  </si>
  <si>
    <t>2285000000</t>
  </si>
  <si>
    <t>Railroad Equipment</t>
  </si>
  <si>
    <t>2285002000</t>
  </si>
  <si>
    <t>2285002005</t>
  </si>
  <si>
    <t>30121005</t>
  </si>
  <si>
    <t>Neutralization Reactor Vent</t>
  </si>
  <si>
    <t>30121006</t>
  </si>
  <si>
    <t>Solvent Separation/Recovery</t>
  </si>
  <si>
    <t>30121007</t>
  </si>
  <si>
    <t>Oximation Reactor/Separator</t>
  </si>
  <si>
    <t>30121008</t>
  </si>
  <si>
    <t>Caprolactum Purification</t>
  </si>
  <si>
    <t>30121009</t>
  </si>
  <si>
    <t>Ammonium Sulfate Drying ** (Use 3-01-130-04 or 3-01-130-05)</t>
  </si>
  <si>
    <t>30121010</t>
  </si>
  <si>
    <t>AS:Cool/Screen/Storage**(Use 301130-06&amp;07,301870-25&amp;26,301875-25&amp;26)</t>
  </si>
  <si>
    <t>30121080</t>
  </si>
  <si>
    <t>30121101</t>
  </si>
  <si>
    <t>Linear Alkylbenzene</t>
  </si>
  <si>
    <t>Olefin Process: General</t>
  </si>
  <si>
    <t>30121102</t>
  </si>
  <si>
    <t>30121103</t>
  </si>
  <si>
    <t>Hydrogen Fluoride Scrubber Vent</t>
  </si>
  <si>
    <t>30121104</t>
  </si>
  <si>
    <t>Vacuum Refining</t>
  </si>
  <si>
    <t>30121121</t>
  </si>
  <si>
    <t>30121122</t>
  </si>
  <si>
    <t>Parafin Drying Column Vent</t>
  </si>
  <si>
    <t>30121123</t>
  </si>
  <si>
    <t>HCl Absorber Vent</t>
  </si>
  <si>
    <t>30121124</t>
  </si>
  <si>
    <t>Atmospheric Wash-Decant Vent</t>
  </si>
  <si>
    <t>30121125</t>
  </si>
  <si>
    <t>Benzene Stripping Column</t>
  </si>
  <si>
    <t>30121180</t>
  </si>
  <si>
    <t>30125001</t>
  </si>
  <si>
    <t>31000400</t>
  </si>
  <si>
    <t>31000300</t>
  </si>
  <si>
    <t>31088800</t>
  </si>
  <si>
    <t>MTDEQ Permitted Sources</t>
  </si>
  <si>
    <t>BILLINGS, ND</t>
  </si>
  <si>
    <t>BOTTINEAU, ND</t>
  </si>
  <si>
    <t>BOWMAN, ND</t>
  </si>
  <si>
    <t>BURKE, ND</t>
  </si>
  <si>
    <t>CARTER, MT</t>
  </si>
  <si>
    <t>CUSTER, MT</t>
  </si>
  <si>
    <t>DANIELS, MT</t>
  </si>
  <si>
    <t>DAWSON, MT</t>
  </si>
  <si>
    <t>DIVIDE, ND</t>
  </si>
  <si>
    <t>DUNN, ND</t>
  </si>
  <si>
    <t>FALLON, MT</t>
  </si>
  <si>
    <t>GARFIELD, MT</t>
  </si>
  <si>
    <t>GOLDEN VALLEY, ND</t>
  </si>
  <si>
    <t>HARDING, SD</t>
  </si>
  <si>
    <t>MC HENRY, ND</t>
  </si>
  <si>
    <t>MCCONE, MT</t>
  </si>
  <si>
    <t>MCKENZIE, ND</t>
  </si>
  <si>
    <t>MCLEAN, ND</t>
  </si>
  <si>
    <t>MERCER, ND</t>
  </si>
  <si>
    <t>MOUNTRAIL, ND</t>
  </si>
  <si>
    <t>PRAIRIE, MT</t>
  </si>
  <si>
    <t>RENVILLE, ND</t>
  </si>
  <si>
    <t>RICHLAND, MT</t>
  </si>
  <si>
    <t>ROOSEVELT, MT</t>
  </si>
  <si>
    <t>SHERIDAN, MT</t>
  </si>
  <si>
    <t>SLOPE, ND</t>
  </si>
  <si>
    <t>STARK, ND</t>
  </si>
  <si>
    <t>VALLEY, MT</t>
  </si>
  <si>
    <t>WARD, ND</t>
  </si>
  <si>
    <t>WIBAUX, MT</t>
  </si>
  <si>
    <t>WILLIAMS, ND</t>
  </si>
  <si>
    <t>BUTTE, SD</t>
  </si>
  <si>
    <t>BILLINGS</t>
  </si>
  <si>
    <t xml:space="preserve"> ND</t>
  </si>
  <si>
    <t>BOTTINEAU</t>
  </si>
  <si>
    <t>BOWMAN</t>
  </si>
  <si>
    <t>BURKE</t>
  </si>
  <si>
    <t>CARTER</t>
  </si>
  <si>
    <t xml:space="preserve"> MT</t>
  </si>
  <si>
    <t>CUSTER</t>
  </si>
  <si>
    <t>DANIELS</t>
  </si>
  <si>
    <t>DAWSON</t>
  </si>
  <si>
    <t>DIVIDE</t>
  </si>
  <si>
    <t>DUNN</t>
  </si>
  <si>
    <t>FALLON</t>
  </si>
  <si>
    <t>GARFIELD</t>
  </si>
  <si>
    <t>GOLDEN VALLEY</t>
  </si>
  <si>
    <t>HARDING</t>
  </si>
  <si>
    <t xml:space="preserve"> SD</t>
  </si>
  <si>
    <t>MC HENRY</t>
  </si>
  <si>
    <t>MCCONE</t>
  </si>
  <si>
    <t>MCKENZIE</t>
  </si>
  <si>
    <t>MCLEAN</t>
  </si>
  <si>
    <t>MERCER</t>
  </si>
  <si>
    <t>MOUNTRAIL</t>
  </si>
  <si>
    <t>PRAIRIE</t>
  </si>
  <si>
    <t>RENVILLE</t>
  </si>
  <si>
    <t>RICHLAND</t>
  </si>
  <si>
    <t>ROOSEVELT</t>
  </si>
  <si>
    <t>SHERIDAN</t>
  </si>
  <si>
    <t>SLOPE</t>
  </si>
  <si>
    <t>STARK</t>
  </si>
  <si>
    <t>VALLEY</t>
  </si>
  <si>
    <t>WARD</t>
  </si>
  <si>
    <t>WIBAUX</t>
  </si>
  <si>
    <t>WILLIAMS</t>
  </si>
  <si>
    <t>BUTTE</t>
  </si>
  <si>
    <t xml:space="preserve">Montana DEQ Permitted Sources emissions </t>
  </si>
  <si>
    <t xml:space="preserve">North Dakota DEQ Permitted Sources emissions </t>
  </si>
  <si>
    <t>NDDEQ Permitted Sources</t>
  </si>
  <si>
    <t>Wiliston Basin Oil and Gas Emissions</t>
  </si>
  <si>
    <t>ADAMS,ND</t>
  </si>
  <si>
    <t>BARNES,ND</t>
  </si>
  <si>
    <t>BENSON,ND</t>
  </si>
  <si>
    <t>BURLEIGH,ND</t>
  </si>
  <si>
    <t>CASS,ND</t>
  </si>
  <si>
    <t>CAVALIER,ND</t>
  </si>
  <si>
    <t>DICKEY,ND</t>
  </si>
  <si>
    <t>EDDY,ND</t>
  </si>
  <si>
    <t>EMMONS,ND</t>
  </si>
  <si>
    <t>FOSTER,ND</t>
  </si>
  <si>
    <t>GRAND FORKS,ND</t>
  </si>
  <si>
    <t>GRANT,ND</t>
  </si>
  <si>
    <t>GRIGGS,ND</t>
  </si>
  <si>
    <t>HETTINGER,ND</t>
  </si>
  <si>
    <t>KIDDER,ND</t>
  </si>
  <si>
    <t>LAMOURE,ND</t>
  </si>
  <si>
    <t>LOGAN,ND</t>
  </si>
  <si>
    <t>MCINTOSH,ND</t>
  </si>
  <si>
    <t>MORTON,ND</t>
  </si>
  <si>
    <t>NELSON,ND</t>
  </si>
  <si>
    <t>OLIVER,ND</t>
  </si>
  <si>
    <t>PEMBINA,ND</t>
  </si>
  <si>
    <t>PIERCE,ND</t>
  </si>
  <si>
    <t>RAMSEY,ND</t>
  </si>
  <si>
    <t>RANSOM,ND</t>
  </si>
  <si>
    <t>RICHLAND,ND</t>
  </si>
  <si>
    <t>ROLETTE,ND</t>
  </si>
  <si>
    <t>SARGENT,ND</t>
  </si>
  <si>
    <t>SHERIDAN,ND</t>
  </si>
  <si>
    <t>SIOUX,ND</t>
  </si>
  <si>
    <t>STEELE,ND</t>
  </si>
  <si>
    <t>STUTSMAN,ND</t>
  </si>
  <si>
    <t>TOWNER,ND</t>
  </si>
  <si>
    <t>TRAILL,ND</t>
  </si>
  <si>
    <t>WALSH,ND</t>
  </si>
  <si>
    <t>WELLS,ND</t>
  </si>
  <si>
    <t>CAMPBELL,SD</t>
  </si>
  <si>
    <t>CORSON,SD</t>
  </si>
  <si>
    <t>DEWEY,SD</t>
  </si>
  <si>
    <t>EDMUNDS,SD</t>
  </si>
  <si>
    <t>HAAKON,SD</t>
  </si>
  <si>
    <t>HUGHES,SD</t>
  </si>
  <si>
    <t>JACKSON,SD</t>
  </si>
  <si>
    <t>JONES,SD</t>
  </si>
  <si>
    <t>LAWRENCE,SD</t>
  </si>
  <si>
    <t>MCPHERSON,SD</t>
  </si>
  <si>
    <t>MEADE,SD</t>
  </si>
  <si>
    <t>PENNINGTON,SD</t>
  </si>
  <si>
    <t>PERKINS,SD</t>
  </si>
  <si>
    <t>POTTER,SD</t>
  </si>
  <si>
    <t>STANLEY,SD</t>
  </si>
  <si>
    <t>SULLY,SD</t>
  </si>
  <si>
    <t>WALWORTH,SD</t>
  </si>
  <si>
    <t>ZIEBACH,SD</t>
  </si>
  <si>
    <t>Summary Table: By county and source category VOC  emissions (tons/year)</t>
  </si>
  <si>
    <t>By county and by source category NOx emissions (tons/year)</t>
  </si>
  <si>
    <t>By county and by source category NOx emissions (tons/year) for major NOx contributing counties</t>
  </si>
  <si>
    <t/>
  </si>
  <si>
    <t>Fallon, Mt</t>
  </si>
  <si>
    <t>Richland, Mt</t>
  </si>
  <si>
    <t>Roosevelt, Mt</t>
  </si>
  <si>
    <t>Valley, Mt</t>
  </si>
  <si>
    <t>Billings, Nd</t>
  </si>
  <si>
    <t>Bottineau, Nd</t>
  </si>
  <si>
    <t>Bowman, Nd</t>
  </si>
  <si>
    <t>Burke, Nd</t>
  </si>
  <si>
    <t>Divide, Nd</t>
  </si>
  <si>
    <t>Dunn, Nd</t>
  </si>
  <si>
    <t>Mckenzie, Nd</t>
  </si>
  <si>
    <t>Mountrail, Nd</t>
  </si>
  <si>
    <t>Renville, Nd</t>
  </si>
  <si>
    <t>Williams, Nd</t>
  </si>
  <si>
    <t>Harding, Sd</t>
  </si>
  <si>
    <t>By county and by source category VOC emissions (tons/year)</t>
  </si>
  <si>
    <t>Wiliston Basin Counties:</t>
  </si>
  <si>
    <t xml:space="preserve">The basin boundaries are provided below, both as a list of counties and pictorially as bounded by the red line.  The area encompassed by the Wiliston Basin as described is the area for which emissions were  estimated.  </t>
  </si>
  <si>
    <t xml:space="preserve">Carter, Custer, Daniels, Dawson, Fallon, Garfield, McCone, Prairie, Richland, Roosevelt, Sheridan, Valley, Wibaux, Adams, Barnes, Benson, Billings, Bottineau, Bowman, Burke, Burleigh, Cass, Cavalier, Dickey, Divide, Dunn, Eddy, Emmons, Foster, Golden Valley, Grand Forks, Grant, Griggs, Hettinger, Kidder, LaMoure, Logan, McHenry, McIntosh, McKenzie, McLean, Mercer, Morton, Mountrail, Nelson, Oliver, Pembina, Pierce, Ramsey, Ransom, Renville, Richland, Rolette, Sargent, Sheridan, Sioux, Slope, Stark, Steele, Stutsman, Towner, Traill, Walsh, Ward, Wells, Williams, Butte, Campbell, Corson, Dewey, Edmunds, Haakon, Harding, Hughes, Jackson, Jones, Lawrence, McPherson, Meade, Pennington, Perkins, Potter, Stanley, Sully, Walworth, Ziebach
</t>
  </si>
  <si>
    <t>3001101</t>
  </si>
  <si>
    <t>3001701</t>
  </si>
  <si>
    <t>3001901</t>
  </si>
  <si>
    <t>3002101</t>
  </si>
  <si>
    <t>3002501</t>
  </si>
  <si>
    <t>3003301</t>
  </si>
  <si>
    <t>3005501</t>
  </si>
  <si>
    <t>3007901</t>
  </si>
  <si>
    <t>3008301</t>
  </si>
  <si>
    <t>3008501</t>
  </si>
  <si>
    <t>3009101</t>
  </si>
  <si>
    <t>3010501</t>
  </si>
  <si>
    <t>3010901</t>
  </si>
  <si>
    <t>3800701</t>
  </si>
  <si>
    <t>3800901</t>
  </si>
  <si>
    <t>3801101</t>
  </si>
  <si>
    <t>3801301</t>
  </si>
  <si>
    <t>3802301</t>
  </si>
  <si>
    <t>3802501</t>
  </si>
  <si>
    <t>3803301</t>
  </si>
  <si>
    <t>3804901</t>
  </si>
  <si>
    <t>3805301</t>
  </si>
  <si>
    <t>3805501</t>
  </si>
  <si>
    <t>3805701</t>
  </si>
  <si>
    <t>3806101</t>
  </si>
  <si>
    <t>3807501</t>
  </si>
  <si>
    <t>3808701</t>
  </si>
  <si>
    <t>3808901</t>
  </si>
  <si>
    <t>3810101</t>
  </si>
  <si>
    <t>3810501</t>
  </si>
  <si>
    <t>4606301</t>
  </si>
  <si>
    <t>4601901</t>
  </si>
  <si>
    <t>3001102</t>
  </si>
  <si>
    <t>3001702</t>
  </si>
  <si>
    <t>3001902</t>
  </si>
  <si>
    <t>3002102</t>
  </si>
  <si>
    <t>3002502</t>
  </si>
  <si>
    <t>3003302</t>
  </si>
  <si>
    <t>3005502</t>
  </si>
  <si>
    <t>3007902</t>
  </si>
  <si>
    <t>3008302</t>
  </si>
  <si>
    <t>3008502</t>
  </si>
  <si>
    <t>3009102</t>
  </si>
  <si>
    <t>3010502</t>
  </si>
  <si>
    <t>3010902</t>
  </si>
  <si>
    <t>3800702</t>
  </si>
  <si>
    <t>3800902</t>
  </si>
  <si>
    <t>3801102</t>
  </si>
  <si>
    <t>3801302</t>
  </si>
  <si>
    <t>3802302</t>
  </si>
  <si>
    <t>3802502</t>
  </si>
  <si>
    <t>3803302</t>
  </si>
  <si>
    <t>3804902</t>
  </si>
  <si>
    <t>3805302</t>
  </si>
  <si>
    <t>3805502</t>
  </si>
  <si>
    <t>3805702</t>
  </si>
  <si>
    <t>3806102</t>
  </si>
  <si>
    <t>3807502</t>
  </si>
  <si>
    <t>3808702</t>
  </si>
  <si>
    <t>3808902</t>
  </si>
  <si>
    <t>3810102</t>
  </si>
  <si>
    <t>3810502</t>
  </si>
  <si>
    <t>4606302</t>
  </si>
  <si>
    <t>4601902</t>
  </si>
  <si>
    <t>3800302</t>
  </si>
  <si>
    <t>3805902</t>
  </si>
  <si>
    <t>3805102</t>
  </si>
  <si>
    <t>3801502</t>
  </si>
  <si>
    <t>3809302</t>
  </si>
  <si>
    <t>Summary Table: By county and source category NOx  emissions (tons/year)</t>
  </si>
  <si>
    <t>Basin</t>
  </si>
  <si>
    <t>Well Count</t>
  </si>
  <si>
    <t>Oil Production (bbl)</t>
  </si>
  <si>
    <t>Gas Production (MCF)</t>
  </si>
  <si>
    <t>Spud Counts</t>
  </si>
  <si>
    <t>CONV</t>
  </si>
  <si>
    <t>CBM</t>
  </si>
  <si>
    <t>Oil Well Oil</t>
  </si>
  <si>
    <t>Gas Well Condensate</t>
  </si>
  <si>
    <t>Wind River Basin</t>
  </si>
  <si>
    <t>Powder River Basin</t>
  </si>
  <si>
    <t>Emissions (tons/yr)</t>
  </si>
  <si>
    <t>NOx</t>
  </si>
  <si>
    <t>SOx</t>
  </si>
  <si>
    <t>PM</t>
  </si>
  <si>
    <t>Southwest Wyoming Basin</t>
  </si>
  <si>
    <t>Stark, Nd</t>
  </si>
  <si>
    <t>2310002241</t>
  </si>
  <si>
    <t>Oil Tank Flaring</t>
  </si>
  <si>
    <t>Oil tank flaring</t>
  </si>
  <si>
    <t>Condensate Tank Flaring</t>
  </si>
  <si>
    <t>D-J Basin</t>
  </si>
  <si>
    <t>Uinta Basin</t>
  </si>
  <si>
    <t>Piceance Basin</t>
  </si>
  <si>
    <t>North San Juan Basin</t>
  </si>
  <si>
    <t>South San Juan Basin</t>
  </si>
  <si>
    <t>Williston Basin*</t>
  </si>
  <si>
    <t>*The base year for the Williston inventory is 2009</t>
  </si>
  <si>
    <t>WRAP Phase III 2006 Activity and Emission Estimates for the DJ, Uinta Basin, Piceance Basin, North San Juan Basin, South San Juan Basin, Wind River Basin, Powder River Basin, Southwest Wyoming Basin and Williston Basin</t>
  </si>
  <si>
    <t>2310003501</t>
  </si>
  <si>
    <t>Gas well - fugitives</t>
  </si>
  <si>
    <t>Casinghead Gas Venting and Flaring</t>
  </si>
  <si>
    <t>State FIPS</t>
  </si>
  <si>
    <t>FIPs</t>
  </si>
  <si>
    <t>Facility</t>
  </si>
  <si>
    <t>Facility ID</t>
  </si>
  <si>
    <t>Primary SIC</t>
  </si>
  <si>
    <t>faType</t>
  </si>
  <si>
    <t>County Within Basin</t>
  </si>
  <si>
    <t>Latitude</t>
  </si>
  <si>
    <t>Longitude</t>
  </si>
  <si>
    <t>Emission Unit Description</t>
  </si>
  <si>
    <t>30</t>
  </si>
  <si>
    <t>Fairmount Compressor Station</t>
  </si>
  <si>
    <t>Compressor Station</t>
  </si>
  <si>
    <t>Emergency Generator Engine</t>
  </si>
  <si>
    <t>GE Turbine</t>
  </si>
  <si>
    <t>38</t>
  </si>
  <si>
    <t>Towner Compressor Station</t>
  </si>
  <si>
    <t>Wimbledon Compressor Station</t>
  </si>
  <si>
    <t>Alexander Compressor Station</t>
  </si>
  <si>
    <t>Waukesha</t>
  </si>
  <si>
    <t>Boxcar Butte Compressor Station</t>
  </si>
  <si>
    <t>Caterpillar</t>
  </si>
  <si>
    <t>Condensate Truck Loading</t>
  </si>
  <si>
    <t>Bull Moose 1 Compressor Station</t>
  </si>
  <si>
    <t>Cow Creek Compressor Station</t>
  </si>
  <si>
    <t>Glycol Heater</t>
  </si>
  <si>
    <t>Demicks Lake Compressor Station</t>
  </si>
  <si>
    <t>Fort Buford Compressor Station</t>
  </si>
  <si>
    <t>1000 BHP Superior Compressor Engine</t>
  </si>
  <si>
    <t>1050 BHP Waukesha Compressor Engine</t>
  </si>
  <si>
    <t>Grasslands Gas Plant</t>
  </si>
  <si>
    <t>Natural Gas Processing</t>
  </si>
  <si>
    <t>Acid Gas Flare</t>
  </si>
  <si>
    <t>Auxiliary Steam Boiler 1</t>
  </si>
  <si>
    <t>Auxiliary Steam Boiler 2</t>
  </si>
  <si>
    <t>Caterpillar Generator</t>
  </si>
  <si>
    <t>Heater No. 602</t>
  </si>
  <si>
    <t>Hot Oil Heater 1</t>
  </si>
  <si>
    <t>Hot Oil Heater 2</t>
  </si>
  <si>
    <t>Inert Gas Generator 1</t>
  </si>
  <si>
    <t>Inert Gas Generator 2</t>
  </si>
  <si>
    <t>Regeneration Heater 1</t>
  </si>
  <si>
    <t>Regeneration Heater 2</t>
  </si>
  <si>
    <t>Regeneration Heater 3</t>
  </si>
  <si>
    <t>Lignite Gas Plant</t>
  </si>
  <si>
    <t>White Superior</t>
  </si>
  <si>
    <t>Yuba Hot Oil Heater</t>
  </si>
  <si>
    <t>Lodge Pole Compressor Station</t>
  </si>
  <si>
    <t>Waukesha L7042GSI</t>
  </si>
  <si>
    <t>Mystery Creek Compressor Station</t>
  </si>
  <si>
    <t>Rough Rider 1 Compressor Station</t>
  </si>
  <si>
    <t>Tree Top Compressor Station</t>
  </si>
  <si>
    <t>Superior</t>
  </si>
  <si>
    <t>Tanks</t>
  </si>
  <si>
    <t>Trenton-Judson Compressor Station</t>
  </si>
  <si>
    <t>Alexander Station</t>
  </si>
  <si>
    <t>Oil; Crude Oil Storage Tank</t>
  </si>
  <si>
    <t>Bicentennial Station</t>
  </si>
  <si>
    <t>Dickinson Station</t>
  </si>
  <si>
    <t>Tree Top Station</t>
  </si>
  <si>
    <t>Fryburg Station</t>
  </si>
  <si>
    <t>Stanley Station</t>
  </si>
  <si>
    <t>Medicine Pole Hills Compressor Station</t>
  </si>
  <si>
    <t>CO2 Pipeline Tioga Booster Compressor Station</t>
  </si>
  <si>
    <t>Booster Station Waste Gas Flare</t>
  </si>
  <si>
    <t>Beaver Lodge Station</t>
  </si>
  <si>
    <t>Berthold Station</t>
  </si>
  <si>
    <t>Glenburn Site</t>
  </si>
  <si>
    <t>Grenora Station</t>
  </si>
  <si>
    <t>Minot Station</t>
  </si>
  <si>
    <t>Trenton Station</t>
  </si>
  <si>
    <t>Blue Buttes Compressor Station</t>
  </si>
  <si>
    <t>Flare</t>
  </si>
  <si>
    <t>Waukesha compressor engine</t>
  </si>
  <si>
    <t>Cherry Creek Compressor Station</t>
  </si>
  <si>
    <t>John Zink U Flare</t>
  </si>
  <si>
    <t>White Superior Compressor Engine</t>
  </si>
  <si>
    <t>Hawkeye Compressor Station</t>
  </si>
  <si>
    <t>John Zink Largo System Flare</t>
  </si>
  <si>
    <t>Hunt Compressor Station</t>
  </si>
  <si>
    <t>Emergency Flare</t>
  </si>
  <si>
    <t>Superior Compressor Engine</t>
  </si>
  <si>
    <t>North Charlson Compressor Station</t>
  </si>
  <si>
    <t>Silurian Compressor Station</t>
  </si>
  <si>
    <t>Caterpillar Compressor Engine</t>
  </si>
  <si>
    <t>Tioga Gas Plant</t>
  </si>
  <si>
    <t>Acid/Wet Gas Flare</t>
  </si>
  <si>
    <t>Clark Compressor Engine</t>
  </si>
  <si>
    <t>Cleaver Brooks Boiler</t>
  </si>
  <si>
    <t>Gasoline Tank</t>
  </si>
  <si>
    <t>Heater</t>
  </si>
  <si>
    <t>Heater (Liquid Drips)</t>
  </si>
  <si>
    <t>Incinerators/Flares</t>
  </si>
  <si>
    <t>Winnipeg Compressor Station</t>
  </si>
  <si>
    <t>Badlands Gas Plant</t>
  </si>
  <si>
    <t>Amine Heater</t>
  </si>
  <si>
    <t>Condensate Storage Tank</t>
  </si>
  <si>
    <t>Inlet Compressor #4</t>
  </si>
  <si>
    <t>Miscellaneaous Heaters</t>
  </si>
  <si>
    <t>Oxygen Extraction Heater</t>
  </si>
  <si>
    <t>Steam Boiler #1</t>
  </si>
  <si>
    <t>TEG Dehydrator</t>
  </si>
  <si>
    <t>TEG Reboiler</t>
  </si>
  <si>
    <t>Dobbs Compressor Station</t>
  </si>
  <si>
    <t>Miller-Davis Compressor Station</t>
  </si>
  <si>
    <t>Caterpillar (A)</t>
  </si>
  <si>
    <t>Caterpillar (B)</t>
  </si>
  <si>
    <t>South Medicine Pole Hills Compressor Station</t>
  </si>
  <si>
    <t>Nesson Gas Plant</t>
  </si>
  <si>
    <t>Compression Engine</t>
  </si>
  <si>
    <t>Hot Oil Heater</t>
  </si>
  <si>
    <t>Compressor Station #4</t>
  </si>
  <si>
    <t>Engines/Turbines - Gas</t>
  </si>
  <si>
    <t>Stationary Gas Turbine</t>
  </si>
  <si>
    <t>Compressor Station #5</t>
  </si>
  <si>
    <t>Compressor Station #6</t>
  </si>
  <si>
    <t>Compressor Station #7</t>
  </si>
  <si>
    <t>Compressor Station #8</t>
  </si>
  <si>
    <t>Austin Compressor Station</t>
  </si>
  <si>
    <t>630 BHP Caterpillar Engine</t>
  </si>
  <si>
    <t>Bottleson Compressor Station</t>
  </si>
  <si>
    <t>Cormylo Compressor Station</t>
  </si>
  <si>
    <t>Ehlert Compressor Station</t>
  </si>
  <si>
    <t>Little Knife Gas Plant</t>
  </si>
  <si>
    <t>Emergency Generator #1</t>
  </si>
  <si>
    <t>Emergency Generator #2</t>
  </si>
  <si>
    <t>Flare Stack</t>
  </si>
  <si>
    <t>John Zink Heater #1</t>
  </si>
  <si>
    <t>John Zink Heater #2</t>
  </si>
  <si>
    <t>PetroTherm Regeneration</t>
  </si>
  <si>
    <t>Radco Heater #1</t>
  </si>
  <si>
    <t>Radco Heater #2</t>
  </si>
  <si>
    <t>Saskatoon Gas Boiler</t>
  </si>
  <si>
    <t>Sellers Gas Boiler</t>
  </si>
  <si>
    <t>Superior Gas Boiler</t>
  </si>
  <si>
    <t>Tail Gas Incinerator</t>
  </si>
  <si>
    <t>Little Missouri Compressor Station</t>
  </si>
  <si>
    <t>Black Slough Station</t>
  </si>
  <si>
    <t>Blue Butte Station</t>
  </si>
  <si>
    <t>Cartwright Station</t>
  </si>
  <si>
    <t>Charlson Station</t>
  </si>
  <si>
    <t>Dunn Center Station</t>
  </si>
  <si>
    <t>Four Eyes Station</t>
  </si>
  <si>
    <t>Frank's Creek Station</t>
  </si>
  <si>
    <t>Fryburg Terminal</t>
  </si>
  <si>
    <t>Keene Station</t>
  </si>
  <si>
    <t>Little Knife Station</t>
  </si>
  <si>
    <t>Poker Jim Station</t>
  </si>
  <si>
    <t>Ramberg Station</t>
  </si>
  <si>
    <t>Tioga Station</t>
  </si>
  <si>
    <t>Yttredahl Station</t>
  </si>
  <si>
    <t>Redwing Gas Plant</t>
  </si>
  <si>
    <t>Broach Furnace</t>
  </si>
  <si>
    <t>Robinson Lake Gas Plant</t>
  </si>
  <si>
    <t>1340 bhp Caterpillar Engine</t>
  </si>
  <si>
    <t>587 bhp Ajax Engine</t>
  </si>
  <si>
    <t>Hot Oil Hater 25 MMBtu/hr</t>
  </si>
  <si>
    <t>Wabek Station</t>
  </si>
  <si>
    <t>Oil/Gas Well</t>
  </si>
  <si>
    <t>EUI Treater 1 and Treater 2</t>
  </si>
  <si>
    <t>Oil and Gas Well with Flare</t>
  </si>
  <si>
    <t>Bismarck Compressor Station</t>
  </si>
  <si>
    <t>Cleveland Compressor Station</t>
  </si>
  <si>
    <t>Dickinson Compressor Station</t>
  </si>
  <si>
    <t>Glen Ullin Compressor Station</t>
  </si>
  <si>
    <t>Manning Compressor Station</t>
  </si>
  <si>
    <t>2090 BHP Waukesha Compressor Engine</t>
  </si>
  <si>
    <t>Williston Compressor Station</t>
  </si>
  <si>
    <t>Caterpillar Engine</t>
  </si>
  <si>
    <t>County Revised</t>
  </si>
  <si>
    <t>AIRS_NUMBER</t>
  </si>
  <si>
    <t>SITE_NAME</t>
  </si>
  <si>
    <t>CNTY_NM</t>
  </si>
  <si>
    <t>X_VALUE</t>
  </si>
  <si>
    <t>Y_VALUE</t>
  </si>
  <si>
    <t>FEATURE_NAME</t>
  </si>
  <si>
    <t>SEGMENT_DESCRIPTION</t>
  </si>
  <si>
    <t>ANNUAL_FUEL_PROCESS_RATE</t>
  </si>
  <si>
    <t>CONTROL_EQUIP_PRIMARY</t>
  </si>
  <si>
    <t>CONTROL_EQUIP_SECONDARY</t>
  </si>
  <si>
    <t>017-0001</t>
  </si>
  <si>
    <t>WILLISTON BASIN - HATHAWAY STATION</t>
  </si>
  <si>
    <t>1.35 MMBTU BOILER</t>
  </si>
  <si>
    <t>SOLAR CENTAUR UNIT #1</t>
  </si>
  <si>
    <t>SOLAR CENTAUR UNIT #2</t>
  </si>
  <si>
    <t>021-0003</t>
  </si>
  <si>
    <t>GLENDIVE</t>
  </si>
  <si>
    <t>PETROLEUM STORAGE TANKS</t>
  </si>
  <si>
    <t>1,000 BBL SLOP TANK #7</t>
  </si>
  <si>
    <t>10,000 BBL TANK #5</t>
  </si>
  <si>
    <t>10,000 BBL TANK #6</t>
  </si>
  <si>
    <t>25,000 BBL TANK #2</t>
  </si>
  <si>
    <t>25,000 BBL TANK #3</t>
  </si>
  <si>
    <t>25,000 BBL TANK #4</t>
  </si>
  <si>
    <t>30,000 BBL TANK #9</t>
  </si>
  <si>
    <t>55,000 BBL TANK #1</t>
  </si>
  <si>
    <t>ETHANOL STORAGE (TANK #8)</t>
  </si>
  <si>
    <t>FUG'S - GAS RVP1 &amp; DIESEL</t>
  </si>
  <si>
    <t>SUBMERGED LOADING RACK</t>
  </si>
  <si>
    <t>TRUCK LOAD - DIESEL (VCU)</t>
  </si>
  <si>
    <t>047</t>
  </si>
  <si>
    <t>023</t>
  </si>
  <si>
    <t>TRUCK LOAD - GAS (VCU)</t>
  </si>
  <si>
    <t>000</t>
  </si>
  <si>
    <t>021-0004</t>
  </si>
  <si>
    <t>WILLISTON BASIN - MORGAN CREEK</t>
  </si>
  <si>
    <t>GENERATOR</t>
  </si>
  <si>
    <t>42.5 HP ONAN</t>
  </si>
  <si>
    <t>PLANT BOILER</t>
  </si>
  <si>
    <t>SUPERIOR 8G-825 UNIT #1</t>
  </si>
  <si>
    <t>SUPERIOR 8G-825 UNIT #2</t>
  </si>
  <si>
    <t>SUPERIOR 8G-825 UNIT #3</t>
  </si>
  <si>
    <t>025-0001</t>
  </si>
  <si>
    <t>BAKER PLANT</t>
  </si>
  <si>
    <t>ACID GAS PILOT</t>
  </si>
  <si>
    <t>GUYED UTILITY PILOT</t>
  </si>
  <si>
    <t>AMINE SKID UNIT</t>
  </si>
  <si>
    <t>REGENERATION HEATER</t>
  </si>
  <si>
    <t>ANDERSON HOT OIL HEATER</t>
  </si>
  <si>
    <t>GLYCOL DHYDRT RBL STL VNT</t>
  </si>
  <si>
    <t>FLARE</t>
  </si>
  <si>
    <t>ACID GAS FLARE</t>
  </si>
  <si>
    <t>GUYED FLARE</t>
  </si>
  <si>
    <t>PROCESS FLARE</t>
  </si>
  <si>
    <t>GUYED FLARE PILOT</t>
  </si>
  <si>
    <t>CHALLENGER FLARE PILOT</t>
  </si>
  <si>
    <t>PRODUCT LOAD/VOC FUGITIVE</t>
  </si>
  <si>
    <t>BUTANE TANKS #1 &amp; #2</t>
  </si>
  <si>
    <t>GASOLINE (NATURAL) TANK 1</t>
  </si>
  <si>
    <t>PROPANE TANKS #1 &amp; #2</t>
  </si>
  <si>
    <t>RE-RUN TANKS #1 &amp; #2</t>
  </si>
  <si>
    <t>STORAGE TANKS</t>
  </si>
  <si>
    <t>STORAGE TANK - FIXED ROOF</t>
  </si>
  <si>
    <t>VALVES - FUG EMISSION VOC</t>
  </si>
  <si>
    <t>WAUKESHA 3521 COMPRESSOR</t>
  </si>
  <si>
    <t>WAUKESHA 7042 ENGINE</t>
  </si>
  <si>
    <t>WHITE SUPERIOR COMPRESSOR</t>
  </si>
  <si>
    <t>025-0002</t>
  </si>
  <si>
    <t>WILLISTON BASIN - LITTLE BEAVER</t>
  </si>
  <si>
    <t>GENERATOR #1 - WAUKESHA</t>
  </si>
  <si>
    <t>GENERATOR #1 - WAUK WAK-6</t>
  </si>
  <si>
    <t>SIVALLS DEHYDRATOR</t>
  </si>
  <si>
    <t>SIVALLS DEHYDRATOR #1A</t>
  </si>
  <si>
    <t>TEG UNIT STILL VENT</t>
  </si>
  <si>
    <t>DEHY #1B</t>
  </si>
  <si>
    <t>UNIT #10 - SUPERIOR 8GTLE</t>
  </si>
  <si>
    <t>UNIT #11 - WAUKESHA 7044 GSI</t>
  </si>
  <si>
    <t>1680 HP</t>
  </si>
  <si>
    <t>UNIT #8 - INGERSOLL RAND 8SVG</t>
  </si>
  <si>
    <t>UNIT #8 - INGER RAND 8SVG</t>
  </si>
  <si>
    <t>UNIT #9 - INGERSOLL RAND 48KVG - NSCR CONTROL</t>
  </si>
  <si>
    <t>UNIT #9 - INGER RAND 48KV</t>
  </si>
  <si>
    <t>025-0003</t>
  </si>
  <si>
    <t>WILLISTON BASIN - CABIN CREEK</t>
  </si>
  <si>
    <t>GENERATOR #1 - WAUKESHA 3521GL</t>
  </si>
  <si>
    <t>WAUKESHA 3521GL GENERATOR</t>
  </si>
  <si>
    <t>MISC. HEATERS</t>
  </si>
  <si>
    <t>MISC HEATERS</t>
  </si>
  <si>
    <t>UNIT #1 WAUKESHA L7042 GSIU</t>
  </si>
  <si>
    <t>UNIT # 1 - WAUKESHA COMP.</t>
  </si>
  <si>
    <t>UNIT #10 INGERSOLL-RAND 48KVG</t>
  </si>
  <si>
    <t>UNIT #10 - ING-RAND 48KVG</t>
  </si>
  <si>
    <t>UNIT #15 SOLAR SATURN MARK II</t>
  </si>
  <si>
    <t>UNIT #15 1200 HP TURBINE</t>
  </si>
  <si>
    <t>UNIT #16 SOLAR CENTAUR TURBINE COMPRESSOR</t>
  </si>
  <si>
    <t>UNIT #16 - SOL CENT COMP</t>
  </si>
  <si>
    <t>UNIT #4 INGERSOLL-RAND 6XVG</t>
  </si>
  <si>
    <t>UNIT #4 INGERSL-RAND 6XVG</t>
  </si>
  <si>
    <t>UNIT #5 INGERSOLL-RAND 8XVG</t>
  </si>
  <si>
    <t>UNIT #5 - INGER-RAND 8XVG</t>
  </si>
  <si>
    <t>UNIT #6 INGERSOLL-RAND 8XVG</t>
  </si>
  <si>
    <t>UNIT #6 - INGER-RAND 8XVG</t>
  </si>
  <si>
    <t>UNIT #7 INGERSOLL-RAND 8XVG</t>
  </si>
  <si>
    <t>UNIT #7 - INGER-RAND 8XVG</t>
  </si>
  <si>
    <t>UNIT #8 INGERSOLL-RAND 12SVG</t>
  </si>
  <si>
    <t>UNIT #8 COMPRESSOR</t>
  </si>
  <si>
    <t>UNIT #9 INGERSOLL-RAND 48KVG</t>
  </si>
  <si>
    <t>UNIT #9 - INGR-RAND 48KVG</t>
  </si>
  <si>
    <t>UNIT#11 SOLAR SATURN PHASE IV TURBINE COMPRESSOR</t>
  </si>
  <si>
    <t>UNIT #11 - SOLAR SAT COMP</t>
  </si>
  <si>
    <t>UNIT#12 SOLAR SATURN PHASE IV TURBINE COMPRESSOR</t>
  </si>
  <si>
    <t>UNIT #12 - SOLAR SAT COMP</t>
  </si>
  <si>
    <t>UNT#13 SOLAR SATURN PHASE IV TURBINE COMPRESSOR</t>
  </si>
  <si>
    <t>UNIT #13 SOLAR COMPRESSOR</t>
  </si>
  <si>
    <t>UNT#14 SOLAR SATURN MARK II TURBINE COMPRESSOR</t>
  </si>
  <si>
    <t>UNIT #14  SOL SAT MARK II</t>
  </si>
  <si>
    <t>025-0006</t>
  </si>
  <si>
    <t>BAKER CRUDE OIL STATION - 025-0006</t>
  </si>
  <si>
    <t>10,000 CRUDE OIL TANK</t>
  </si>
  <si>
    <t>10,000 BBL STORAGE TANK</t>
  </si>
  <si>
    <t>5,000 CRUDE OIL TANK</t>
  </si>
  <si>
    <t>5,000 BBL STORAGE TANK</t>
  </si>
  <si>
    <t>FUGITIVE</t>
  </si>
  <si>
    <t>FUGITIVE VOC'S</t>
  </si>
  <si>
    <t>PICKUPS</t>
  </si>
  <si>
    <t>TRUCKS</t>
  </si>
  <si>
    <t>025-0008</t>
  </si>
  <si>
    <t>WILLISTON BASIN - MONARCH STATION</t>
  </si>
  <si>
    <t>MISCELLANEOUS HEATERS</t>
  </si>
  <si>
    <t>SIVALLS REBOILER</t>
  </si>
  <si>
    <t>DEHYDRATION UNIT #1A</t>
  </si>
  <si>
    <t>TEG UNIT VOC'S</t>
  </si>
  <si>
    <t>UNIT #1 SUPERIOR 12SGTB</t>
  </si>
  <si>
    <t>UNIT #1 COMPRESS STATION</t>
  </si>
  <si>
    <t>UNIT #2 SUPERIOR 12SGTB</t>
  </si>
  <si>
    <t>UNIT #2 COMPRESSOR ENGINE</t>
  </si>
  <si>
    <t>WAUKESHA GEN1 F1197G</t>
  </si>
  <si>
    <t>GENERATOR #1</t>
  </si>
  <si>
    <t>WEIL MCLEAN BOILER LGB-20</t>
  </si>
  <si>
    <t>SPACE HEATER BOILER</t>
  </si>
  <si>
    <t>025-0010</t>
  </si>
  <si>
    <t>WILLISTON BASIN - BAKER COMPRESSOR STA</t>
  </si>
  <si>
    <t>1680-HP WAUKESHA COMPRESSOR ENGINE</t>
  </si>
  <si>
    <t>EAST BAKER UNIT #1</t>
  </si>
  <si>
    <t>REGENERATOR (DEHY) HEATER</t>
  </si>
  <si>
    <t>DEHYD - HEATER</t>
  </si>
  <si>
    <t>UNIT #1 COMPRESSOR ENG</t>
  </si>
  <si>
    <t>COOPER-BESSEMER GMVA-4</t>
  </si>
  <si>
    <t>UNIT #6 - INGERSOLL-RAND 6SVG</t>
  </si>
  <si>
    <t>UNIT 6 - INGERSOLL-RAND 6</t>
  </si>
  <si>
    <t>UNIT #7 - INGERSOLL-RAND 6SVG</t>
  </si>
  <si>
    <t>UNIT 7  INGERSOL-RAND6SVG</t>
  </si>
  <si>
    <t>UNIT #8 - COOPER-BESSEMER GMVA-4</t>
  </si>
  <si>
    <t>UNIT 8 - COP-BES GMVA-4</t>
  </si>
  <si>
    <t>UNIT #9 COOPER-BESSEMER GMVA-4</t>
  </si>
  <si>
    <t>UNIT #9 COOPER BESS GMVA4</t>
  </si>
  <si>
    <t>025-0011</t>
  </si>
  <si>
    <t>N COMPRESSOR STATION</t>
  </si>
  <si>
    <t>COMPRESSOR ENGINE #1</t>
  </si>
  <si>
    <t>CAT-G398TA ENGINE</t>
  </si>
  <si>
    <t>065</t>
  </si>
  <si>
    <t>033</t>
  </si>
  <si>
    <t>GUYED UTLTY FLARE &amp; PILOT</t>
  </si>
  <si>
    <t>FUGITIVE EMISSIONS</t>
  </si>
  <si>
    <t>VOC FUGITIVES</t>
  </si>
  <si>
    <t>GLYCOL DEHYDRATOR</t>
  </si>
  <si>
    <t>HEATER</t>
  </si>
  <si>
    <t>REGENERATOR VENT</t>
  </si>
  <si>
    <t>LIQUID CONDENSATE LOADOUT</t>
  </si>
  <si>
    <t>CONDENSATE LOADING</t>
  </si>
  <si>
    <t>025-0012</t>
  </si>
  <si>
    <t>WBI - SOUTH BAKER COMPRESSOR STATION</t>
  </si>
  <si>
    <t>DEHYDRATION UNIT #16</t>
  </si>
  <si>
    <t>DRHY #1B</t>
  </si>
  <si>
    <t>DEHYDRATION UNIT #19</t>
  </si>
  <si>
    <t>DEHY #1A</t>
  </si>
  <si>
    <t>EU2 - 1680HP WAUKESHA COMPRESSOR ENGINE</t>
  </si>
  <si>
    <t>EU2</t>
  </si>
  <si>
    <t>EU3 - 1680HP WAUKESHA COMPRESSOR ENGINE</t>
  </si>
  <si>
    <t>EU3</t>
  </si>
  <si>
    <t>EUI - 1680HP WAUKESHA COMPRESSOR ENGINE</t>
  </si>
  <si>
    <t>EU1</t>
  </si>
  <si>
    <t>025-0013</t>
  </si>
  <si>
    <t>WBI BAKER AND SANDSTONE CREEK COMPRESSOR STATIONS</t>
  </si>
  <si>
    <t>1680HP WAUKESHA COMP ENG</t>
  </si>
  <si>
    <t>LOW PRESSURE UNIT</t>
  </si>
  <si>
    <t>DEHYDRATOR #16</t>
  </si>
  <si>
    <t>DEHYDRATOR STILL VENT</t>
  </si>
  <si>
    <t>DEHYDRATOR #19</t>
  </si>
  <si>
    <t>GLYCOL DEHY REBOILER</t>
  </si>
  <si>
    <t>GLYCOL DEHYDRAT REBOILER</t>
  </si>
  <si>
    <t>SANDSTONE ENGINES</t>
  </si>
  <si>
    <t>UNIT 1</t>
  </si>
  <si>
    <t>UNIT 2</t>
  </si>
  <si>
    <t>UNIT 3</t>
  </si>
  <si>
    <t>025-0014</t>
  </si>
  <si>
    <t>SOUTH MIDPOINT COMPRESSOR STATION</t>
  </si>
  <si>
    <t>1680HP COMP ENG</t>
  </si>
  <si>
    <t>025-0015</t>
  </si>
  <si>
    <t>BAKER STATION - 025-0015</t>
  </si>
  <si>
    <t>COMPANY VEHICLES</t>
  </si>
  <si>
    <t>GARBAGE TRUCKS</t>
  </si>
  <si>
    <t>PIPING</t>
  </si>
  <si>
    <t>COMPONENT FUGITIVES</t>
  </si>
  <si>
    <t>PRODUCTION TANKS</t>
  </si>
  <si>
    <t>TANK #21 - 40,000 BBL</t>
  </si>
  <si>
    <t>TANK #22 - 40,000 BBL</t>
  </si>
  <si>
    <t>TANK #23 - 30,000 BBL</t>
  </si>
  <si>
    <t>TANK #24 - 30,000 BBL</t>
  </si>
  <si>
    <t>TANK #25 - 40,000 BBL</t>
  </si>
  <si>
    <t>TANK #26 - 80,000 BBL</t>
  </si>
  <si>
    <t>TANK #27 - 100,000 BBL</t>
  </si>
  <si>
    <t>025-0016</t>
  </si>
  <si>
    <t>BAKER TRUCK CRUDE OIL STATION</t>
  </si>
  <si>
    <t>FUGITIVES</t>
  </si>
  <si>
    <t>PUMPS,VALVE,CONN,FLANGES</t>
  </si>
  <si>
    <t>TANK 50200</t>
  </si>
  <si>
    <t>400 BBL TANK</t>
  </si>
  <si>
    <t>TANK 6671</t>
  </si>
  <si>
    <t>025-0020</t>
  </si>
  <si>
    <t>LITTLE BEAVER EAST 41-32H TANK BATTERY</t>
  </si>
  <si>
    <t>FUGITIVE EMISSIONS - VALVES, PIPING, PUMPS</t>
  </si>
  <si>
    <t>VALVES, PIPING, EQUIPMENT</t>
  </si>
  <si>
    <t>GAS FLARE (1 TOTAL)</t>
  </si>
  <si>
    <t>GAS FLARES</t>
  </si>
  <si>
    <t>HEATER TREATER</t>
  </si>
  <si>
    <t>HEATING UNIT BURNER</t>
  </si>
  <si>
    <t>PRODUCTION GAS VENTED</t>
  </si>
  <si>
    <t>PRODUCTION TANKS (4 TOTAL)</t>
  </si>
  <si>
    <t>CRUDE OIL STORAGE TANKS</t>
  </si>
  <si>
    <t>PUMPING GAS (NAT GAS)</t>
  </si>
  <si>
    <t>&lt;85 HP PUMPING ENGINE</t>
  </si>
  <si>
    <t>TRUCK LOADING/UNLOADING OPERATIONS</t>
  </si>
  <si>
    <t>FUG EMS TRK LOAD/UNLOAD</t>
  </si>
  <si>
    <t>055-0001</t>
  </si>
  <si>
    <t>WILLISTON BASIN - VIDA STATION</t>
  </si>
  <si>
    <t>MISC. SPACE HEATERS</t>
  </si>
  <si>
    <t>MISC SPACE HEATERS</t>
  </si>
  <si>
    <t>UNIT #1 - AJAX DPC-600</t>
  </si>
  <si>
    <t>600HP COMPRESSOR ENGINE</t>
  </si>
  <si>
    <t>UNIT #2 - AJAX DPC-600</t>
  </si>
  <si>
    <t>UNIT #3 - AJAX DPC-600</t>
  </si>
  <si>
    <t>UNIT #3 600HP COMP ENGINE</t>
  </si>
  <si>
    <t>UNIT #4 - AJAX DPC-600</t>
  </si>
  <si>
    <t>UNIT #4 600HP COMP ENGINE</t>
  </si>
  <si>
    <t>083-0008</t>
  </si>
  <si>
    <t>N YELLOWSTONE</t>
  </si>
  <si>
    <t>#3 WAUKESHA COMPRESSOR</t>
  </si>
  <si>
    <t>400-BBL CONDENSATE TANK</t>
  </si>
  <si>
    <t>CONDENSATE TRUCK LOADING</t>
  </si>
  <si>
    <t>EMERGENCY FLARE</t>
  </si>
  <si>
    <t>FLARE (SOUR GAS)</t>
  </si>
  <si>
    <t>GLYCOL HEATER</t>
  </si>
  <si>
    <t>083-0014</t>
  </si>
  <si>
    <t>RICHLAND STATION</t>
  </si>
  <si>
    <t>CATERPILLAR COMP ENGINE</t>
  </si>
  <si>
    <t>083-0015</t>
  </si>
  <si>
    <t>RICHLAND STATION - 083-0015</t>
  </si>
  <si>
    <t>FUGITIVE EMISSIONS VMT</t>
  </si>
  <si>
    <t>PICKUPS VMT</t>
  </si>
  <si>
    <t>TRUCKS VMT</t>
  </si>
  <si>
    <t>FUGITIVE EMISSIONS VOC'S</t>
  </si>
  <si>
    <t>STORAGE TANK #1</t>
  </si>
  <si>
    <t>STORAGE TANK #2</t>
  </si>
  <si>
    <t>STORAGE TANK #3</t>
  </si>
  <si>
    <t>STORAGE TANK #4</t>
  </si>
  <si>
    <t>083-0017</t>
  </si>
  <si>
    <t>CATTANEO COMPRESSOR STATION</t>
  </si>
  <si>
    <t>300-BBL CONDENSATE TANK</t>
  </si>
  <si>
    <t>083-0018</t>
  </si>
  <si>
    <t>ED &amp; PAUL 2-17H STATION</t>
  </si>
  <si>
    <t>FUGITIVE EMISSIONS-VALVES,PIPING,PUMPS</t>
  </si>
  <si>
    <t>VALVES,PIPING,EQUIPMENT</t>
  </si>
  <si>
    <t>HEAT TREATER BURNER</t>
  </si>
  <si>
    <t>HEATING UNIT</t>
  </si>
  <si>
    <t>PUMPING UNIT</t>
  </si>
  <si>
    <t>85-HP PUMPING UNIT ENGINE</t>
  </si>
  <si>
    <t>TANK VAPOR GAS FLARE</t>
  </si>
  <si>
    <t>GAS FLARE</t>
  </si>
  <si>
    <t>TREATER GAS FLARE</t>
  </si>
  <si>
    <t>FUG EMS-TRUCK LOAD/UNLOAD</t>
  </si>
  <si>
    <t>083-0019</t>
  </si>
  <si>
    <t>RUFFATTO 2-31H BATTERY</t>
  </si>
  <si>
    <t>083-0020</t>
  </si>
  <si>
    <t>VAIRA 2-3 &amp; VAIRA 3-3H BATTERY</t>
  </si>
  <si>
    <t>PRODUCTION TANKS (3 TOTAL)</t>
  </si>
  <si>
    <t>PUMPING UNIT #1</t>
  </si>
  <si>
    <t>85-HP PUMPING ENGINE</t>
  </si>
  <si>
    <t>PUMPING UNIT #2</t>
  </si>
  <si>
    <t>083-0021</t>
  </si>
  <si>
    <t>BROWN 1-6H STATION &amp; BROWN 1A-6H STATION</t>
  </si>
  <si>
    <t>FUGITIVE EMISSIONS-VLVES,PIPING,PUMPS</t>
  </si>
  <si>
    <t>PUMPING UNIT 1</t>
  </si>
  <si>
    <t>PUMPING UNIT 2</t>
  </si>
  <si>
    <t>FUG EMS - TRK LOAD/UNLOAD</t>
  </si>
  <si>
    <t>083-0022</t>
  </si>
  <si>
    <t>CANDEE 1-5H BATTERY</t>
  </si>
  <si>
    <t>FUGITIVE EMISSIONS-VALVES,PIPING,EQUIPMENT</t>
  </si>
  <si>
    <t>FUG EMIS-TRK LOAD/UNLOAD</t>
  </si>
  <si>
    <t>083-0023</t>
  </si>
  <si>
    <t>VAIRSTEP 1-22H BATTERY</t>
  </si>
  <si>
    <t>PRODUCTION TANKS (6 TOTAL)</t>
  </si>
  <si>
    <t>TRUCK LOADING/UNLOADING</t>
  </si>
  <si>
    <t>083-0024</t>
  </si>
  <si>
    <t>IRIGOIN 2-23 &amp; IRIGOIN 15-23 BATTERY</t>
  </si>
  <si>
    <t>083-0025</t>
  </si>
  <si>
    <t>4 MILE CRUDE OIL STATION</t>
  </si>
  <si>
    <t>11,268-BBL INTERNAL FLOATING ROOF TANK</t>
  </si>
  <si>
    <t>INTERNAL FLOAT ROOF TANK</t>
  </si>
  <si>
    <t>HAUL ROADS</t>
  </si>
  <si>
    <t>PRODUCTION TANKS (2 TOTAL)</t>
  </si>
  <si>
    <t>083-0027</t>
  </si>
  <si>
    <t>JOE 1-4H BATTERY</t>
  </si>
  <si>
    <t>083-0028</t>
  </si>
  <si>
    <t>ANNA 1-03H BATTERY</t>
  </si>
  <si>
    <t>083-0029</t>
  </si>
  <si>
    <t>STEPPLER 14-21H BATTERY</t>
  </si>
  <si>
    <t>FUGITIVE EMISSIONS-VALVES,PIPING, AND PUMPS</t>
  </si>
  <si>
    <t>TREATER GAS FIRE</t>
  </si>
  <si>
    <t>TRUCK LOAD/UNLOADING</t>
  </si>
  <si>
    <t>083-0030</t>
  </si>
  <si>
    <t>LEO1-18H</t>
  </si>
  <si>
    <t>FUGITIVE EMISSIONS - VALVES,PIPING,PUMPS</t>
  </si>
  <si>
    <t>VALVES,PIPING, EQUIPMENT</t>
  </si>
  <si>
    <t>083-0031</t>
  </si>
  <si>
    <t>MICHAEL 1-27H BATTERY</t>
  </si>
  <si>
    <t>FUGITIVE EMISSIONS-VALVES,PIPING,AND PUMPS</t>
  </si>
  <si>
    <t>VALVES,PIPING/EQUIPMENT</t>
  </si>
  <si>
    <t>083-0034</t>
  </si>
  <si>
    <t>BURLINGTON 1-25H &amp; BURLINGTON 2-25H BATTERY</t>
  </si>
  <si>
    <t>083-0035</t>
  </si>
  <si>
    <t>DOUBLE V 1-21H</t>
  </si>
  <si>
    <t>083-0036</t>
  </si>
  <si>
    <t>THREE BUTTES COMPRESSOR STATION</t>
  </si>
  <si>
    <t>1478 HP 4-CYCLE RICH BURN  WAUKESHA 2</t>
  </si>
  <si>
    <t>NAT GAS COMPRESSOR ENGINE</t>
  </si>
  <si>
    <t>1478 HP 4-CYCLE RICH BURN WAUKESHA 1</t>
  </si>
  <si>
    <t>1478 HP 4-CYCLE RICH BURN WAUKESHA 3</t>
  </si>
  <si>
    <t>CONDENSATE STORAGE TANKS</t>
  </si>
  <si>
    <t>CONDENSATE STOARGE TANKS</t>
  </si>
  <si>
    <t>CONDENSATE TANK (300 BARREL CAPACITY)</t>
  </si>
  <si>
    <t>EXTERNAL COMBUSTION BOILER</t>
  </si>
  <si>
    <t>EXT COMBUSTION BOILER</t>
  </si>
  <si>
    <t>TEG DEHYDRATION STILL VENT</t>
  </si>
  <si>
    <t>TEG DEHYDRATION STILL VEN</t>
  </si>
  <si>
    <t>083-0037</t>
  </si>
  <si>
    <t>CHARLIE CREEK COMPRESSOR STATION</t>
  </si>
  <si>
    <t>1680 HP COMPRESSOR ENGINES</t>
  </si>
  <si>
    <t>1680 HP COMP ENGINE #1</t>
  </si>
  <si>
    <t>1680 HP COMP ENGINE #2</t>
  </si>
  <si>
    <t>530 HP COMPRESSOR ENGINE</t>
  </si>
  <si>
    <t>COMPRESSOR ENGINE #2</t>
  </si>
  <si>
    <t>COMPRESSOR ENGINE #3</t>
  </si>
  <si>
    <t>COMPRESSOR ENGINE #4</t>
  </si>
  <si>
    <t>COMPRESSOR ENGINE #5</t>
  </si>
  <si>
    <t>400 BBL COND STOR TNK #1</t>
  </si>
  <si>
    <t>400 BBL COND STOR TNK #2</t>
  </si>
  <si>
    <t>400 BBL COND STOR TNK #3</t>
  </si>
  <si>
    <t>083-0038</t>
  </si>
  <si>
    <t>BAKKEN GATHERING PLANT</t>
  </si>
  <si>
    <t>(EU1) 912 HP WAUKESHA RECIPROCATING INTERNAL COMB COMP ENG 1</t>
  </si>
  <si>
    <t>NATURAL GAS COMP ENGINE</t>
  </si>
  <si>
    <t>(EU2) 912 HP WAUKESHA RECIPROCATING INTERNAL COMB COMP ENG 2</t>
  </si>
  <si>
    <t>(EU3) 912 HP WAUKESHA RECIPROCATING INTERNAL COMB COMP ENG</t>
  </si>
  <si>
    <t>(EU4) 185 HP WAUKESHA RECIPROCATING INTERNAL COMB COMP ENG</t>
  </si>
  <si>
    <t>(EU5) 550 HP CATERPILLAR RECIPROCATING INTERNAL COMB COMP ENG</t>
  </si>
  <si>
    <t>(EU6) 185HP CATERPILLAR RECIPROCATING INTERNAL COMB COMP ENG</t>
  </si>
  <si>
    <t>(EU7) 740HP WAUKESHA RECIPROCATING INTERNAL COMB COMP ENG</t>
  </si>
  <si>
    <t>1135 HP EMERGENCY GENERATOR RECIPROCATING INTERNAL COMP ENGINE</t>
  </si>
  <si>
    <t>DIESEL COMPRESSOR ENGINE</t>
  </si>
  <si>
    <t>25 MMBTU/HR HOT OIL HEATER</t>
  </si>
  <si>
    <t>HOTOIL BOILER-INDUSTRIAL</t>
  </si>
  <si>
    <t>CONDENSATE TANK (300 BARREL CAPACITY) #2</t>
  </si>
  <si>
    <t>CONDENSATE TANK (400 BARREL CAPACITY) #1</t>
  </si>
  <si>
    <t>CONDENSATE STORAGE TANK</t>
  </si>
  <si>
    <t>DIESEL STORAGE TANK</t>
  </si>
  <si>
    <t>TEG DEHY STILL VENT</t>
  </si>
  <si>
    <t>TEG DEHYDRATION REBOILER</t>
  </si>
  <si>
    <t>FUGITIVE EMISSIONS - VALVES, PIPING AND PUMPS</t>
  </si>
  <si>
    <t>FUGITIVE EMISSIONS TRUCK LOADING</t>
  </si>
  <si>
    <t>TRUCK LOADING</t>
  </si>
  <si>
    <t>TEG DEHYDRATION UNIT #1</t>
  </si>
  <si>
    <t>TEG DEHYDRATION BOILER</t>
  </si>
  <si>
    <t>083-0039</t>
  </si>
  <si>
    <t>CC STATE 1-16H</t>
  </si>
  <si>
    <t>083-0041</t>
  </si>
  <si>
    <t>LONE TREE CRUDE OIL STATION</t>
  </si>
  <si>
    <t>083-0042</t>
  </si>
  <si>
    <t>SPRING LAKE 2 CRUDE OIL UNLOADING STATION</t>
  </si>
  <si>
    <t>FUGITIVE EMISSIONS - VALVES, PIPING, AND PUMPS</t>
  </si>
  <si>
    <t>FUG EMISSIONS - FACILITY</t>
  </si>
  <si>
    <t>083-0043</t>
  </si>
  <si>
    <t>KERMIT 1-27H FACILITY</t>
  </si>
  <si>
    <t>083-0044</t>
  </si>
  <si>
    <t>VAIRA COMPRESSOR STATION</t>
  </si>
  <si>
    <t>#1 1478 HO WAUKESHA RECIPROCATING INTERNAL COMBUSTION ENGINE</t>
  </si>
  <si>
    <t>#1 CONDENSATE TANK (400 BARREL CAPACITY)</t>
  </si>
  <si>
    <t>#2 1478 HP WAUKESHA RECIPROCATING INTERNAL COMBUSTION ENGINE</t>
  </si>
  <si>
    <t>#2 CONDENSATE TANK (400 BARREL CAPACITY)</t>
  </si>
  <si>
    <t>#3 1478 HP WAUKESHA RECIPROCATING INTERNAL COMBUSTION ENGINE</t>
  </si>
  <si>
    <t>TEG DEHYDRATION BOILER EXHAUST</t>
  </si>
  <si>
    <t>EXT BOILER &lt;100MMBTU/HR</t>
  </si>
  <si>
    <t>TEG DEHYDRATION VENT</t>
  </si>
  <si>
    <t>083-0045</t>
  </si>
  <si>
    <t>CAROLINE 1-32H</t>
  </si>
  <si>
    <t>VALVES,PIPING,EQIPMENT</t>
  </si>
  <si>
    <t>TANK VAPOR FLARE</t>
  </si>
  <si>
    <t>083-0046</t>
  </si>
  <si>
    <t>CALVIN 1-6H</t>
  </si>
  <si>
    <t>TREATER GLAS FLARE</t>
  </si>
  <si>
    <t>083-0048</t>
  </si>
  <si>
    <t>HOEFLE 2-22H BATTERY</t>
  </si>
  <si>
    <t>FUG EMISSIONS - EQUIPMENT</t>
  </si>
  <si>
    <t>PRODUCTION TANKS ( 3 TOTAL)</t>
  </si>
  <si>
    <t>85-HP PUMP UNIT ENGINE</t>
  </si>
  <si>
    <t>FUG EMISSIONS - TRUCK</t>
  </si>
  <si>
    <t>083-0049</t>
  </si>
  <si>
    <t>FOSS RANCH 1-34H BATTERY</t>
  </si>
  <si>
    <t>FUGITIVE EMISSION - TRUCK</t>
  </si>
  <si>
    <t>083-0050</t>
  </si>
  <si>
    <t>DANIEL 1-01H BATTERY</t>
  </si>
  <si>
    <t>FUG EMSNS FROM FACILITY</t>
  </si>
  <si>
    <t>FUG EMNS TRCK LOAD/UNLOAD</t>
  </si>
  <si>
    <t>083-0053</t>
  </si>
  <si>
    <t>THERESE 1-33H BATTERY</t>
  </si>
  <si>
    <t>083-0054</t>
  </si>
  <si>
    <t>VAIRSTEP 2-22H</t>
  </si>
  <si>
    <t>083-0059</t>
  </si>
  <si>
    <t>BIDEGARY 1-32H WELL</t>
  </si>
  <si>
    <t>083-0061</t>
  </si>
  <si>
    <t>DEVRIES 1-18H</t>
  </si>
  <si>
    <t>083-0062</t>
  </si>
  <si>
    <t>HIGHWAY 201 STATION</t>
  </si>
  <si>
    <t>CRUDE OIL TANKS</t>
  </si>
  <si>
    <t>4 400-BARREL TANKS</t>
  </si>
  <si>
    <t>LOADED TRUCKS</t>
  </si>
  <si>
    <t>UNLOADED TRUCKS</t>
  </si>
  <si>
    <t>PROPANE FIRED ENGINE</t>
  </si>
  <si>
    <t>208 HP GENSET</t>
  </si>
  <si>
    <t>083-0313</t>
  </si>
  <si>
    <t>MIDWAY COMPRESSOR STATION</t>
  </si>
  <si>
    <t>WAUKESHA NAT GAS ENGINE</t>
  </si>
  <si>
    <t>WAKESHA NAT GAS ENGINE</t>
  </si>
  <si>
    <t>DEHYDRATION UNIT</t>
  </si>
  <si>
    <t>DEHYDRATION UNIT REBOILER</t>
  </si>
  <si>
    <t>DEHYDRATION UNIT VENT</t>
  </si>
  <si>
    <t>FVALVES,PIPING,EQUIPMENT</t>
  </si>
  <si>
    <t>PRODUCTION TANKS #1 (3 TOTAL)</t>
  </si>
  <si>
    <t>PRODUCTION TANKS #2 (3 TOTAL)</t>
  </si>
  <si>
    <t>085-0003</t>
  </si>
  <si>
    <t>BAINVILLE STATION</t>
  </si>
  <si>
    <t>210-BBL CONDENSATE TANK</t>
  </si>
  <si>
    <t>COMPRESSOR #1</t>
  </si>
  <si>
    <t>COMPRESSOR #2</t>
  </si>
  <si>
    <t>085-0006</t>
  </si>
  <si>
    <t>N. BORDER PIPELINE CO STA. 3</t>
  </si>
  <si>
    <t>245 KW NAT GAS GENERATOR</t>
  </si>
  <si>
    <t>HEATING BOILER</t>
  </si>
  <si>
    <t>NATURAL GAS CONSUMPTION</t>
  </si>
  <si>
    <t>NAT GAS COMP TURBINE</t>
  </si>
  <si>
    <t>099</t>
  </si>
  <si>
    <t>091-0001</t>
  </si>
  <si>
    <t>CLEAR LAKE STATION</t>
  </si>
  <si>
    <t>CATEPILLAR G398TA COMPRESSOR ENGINE #1</t>
  </si>
  <si>
    <t>091-0003</t>
  </si>
  <si>
    <t>RESERVE STATION - 091-0003</t>
  </si>
  <si>
    <t>FUGITIVE TANK EMISSIONS</t>
  </si>
  <si>
    <t>500BBL TANK (K-88120)</t>
  </si>
  <si>
    <t>500BBL TANK (K-88121)</t>
  </si>
  <si>
    <t>PIPING COMPNT - CONNECTOR</t>
  </si>
  <si>
    <t>VEHICLE FUGITIVES</t>
  </si>
  <si>
    <t>TRUCK</t>
  </si>
  <si>
    <t>105-0001</t>
  </si>
  <si>
    <t>WILLISTON BASIN - FORT PECK STATION</t>
  </si>
  <si>
    <t>ECLIPSE ASME 46810 BOILER</t>
  </si>
  <si>
    <t>MISC AND FUGITIVE</t>
  </si>
  <si>
    <t>MISC - FUGITIVES</t>
  </si>
  <si>
    <t>SUPERIOR 6GTL-825</t>
  </si>
  <si>
    <t>SUPERIOR G6GTL-825</t>
  </si>
  <si>
    <t>SUPERIOR 6GTL-825 UNIT #1</t>
  </si>
  <si>
    <t>SUPERIOR 6GTL-825 UNIT #2</t>
  </si>
  <si>
    <t>WAUKESHA F2895GU GEN</t>
  </si>
  <si>
    <t>105-0002</t>
  </si>
  <si>
    <t>WILLISTON BASIN - SACO</t>
  </si>
  <si>
    <t>190HP WAUKESHA 6-NKRU/GEN</t>
  </si>
  <si>
    <t>UNIT #10 - AJAX DPC - 600</t>
  </si>
  <si>
    <t>UNIT #4 - I.R. 8XVG</t>
  </si>
  <si>
    <t>UNIT #5 COMPRESSOR ENGINE</t>
  </si>
  <si>
    <t>UNIT #6 - I.R. 8XVG</t>
  </si>
  <si>
    <t>UNIT #7 IR26KVG</t>
  </si>
  <si>
    <t>UNIT #8 AJAX DPC - 600</t>
  </si>
  <si>
    <t>UNIT #9 - AJAX DPC-600</t>
  </si>
  <si>
    <t>105-0003</t>
  </si>
  <si>
    <t>NORTHERN BORDER PIPELINE CO  STA 1</t>
  </si>
  <si>
    <t>245KW GAS GENERATOR</t>
  </si>
  <si>
    <t>NAT GAS HYDRONIC BOILER</t>
  </si>
  <si>
    <t>NAT GAS COMP TURB COP RLS</t>
  </si>
  <si>
    <t>(blank)</t>
  </si>
  <si>
    <t>109-0002</t>
  </si>
  <si>
    <t>ENCORE OPERATING LP</t>
  </si>
  <si>
    <t>NATURAL GAS FIRED BLDG HEATER</t>
  </si>
  <si>
    <t>NAT GAS FIRED SPACE HEAT</t>
  </si>
  <si>
    <t>SOUTH PINE ENGINE</t>
  </si>
  <si>
    <t>HRS</t>
  </si>
  <si>
    <t>109-0003</t>
  </si>
  <si>
    <t>PINE GAS GATHERING</t>
  </si>
  <si>
    <t>755 HP COMP ENGINE E-101</t>
  </si>
  <si>
    <t>NATURAL GAS</t>
  </si>
  <si>
    <t>755 HP COMP ENGINE E-102</t>
  </si>
  <si>
    <t>GLYCOL REBOILER E-103</t>
  </si>
  <si>
    <t>created from file \\flagg\disk43\IPAMS\Montana\Williston_Basin\2009_EI\Emissions_Calc\Williston_Basin_Emission_Summary_011613.xlsx</t>
  </si>
  <si>
    <t xml:space="preserve">EPA Title V Permitted Sources emissions </t>
  </si>
  <si>
    <t>Permitted (tpy)</t>
  </si>
  <si>
    <t>Actual (tpy)</t>
  </si>
  <si>
    <t>EPA Titile V</t>
  </si>
  <si>
    <t>Compressor Station #2</t>
  </si>
  <si>
    <t>ROOSEVELT, MT_Tribal</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</si>
</sst>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
    <numFmt numFmtId="165" formatCode="0.0%"/>
    <numFmt numFmtId="166" formatCode="0.0"/>
    <numFmt numFmtId="167" formatCode="#,##0.0000000000"/>
    <numFmt numFmtId="168" formatCode="0.00000000"/>
    <numFmt numFmtId="169" formatCode="0.0000"/>
    <numFmt numFmtId="170" formatCode="#,##0.000000"/>
  </numFmts>
  <fonts count="36" x14ac:knownFonts="1">
    <font>
      <sz val="10"/>
      <name val="Arial"/>
    </font>
    <font>
      <sz val="10"/>
      <name val="Arial"/>
      <family val="2"/>
    </font>
    <font>
      <sz val="10"/>
      <name val="Arial"/>
      <family val="2"/>
    </font>
    <font>
      <b/>
      <sz val="10"/>
      <name val="Arial"/>
      <family val="2"/>
    </font>
    <font>
      <sz val="8"/>
      <name val="Arial"/>
      <family val="2"/>
    </font>
    <font>
      <b/>
      <sz val="10"/>
      <color indexed="10"/>
      <name val="Arial"/>
      <family val="2"/>
    </font>
    <font>
      <b/>
      <sz val="10"/>
      <name val="MS Sans Serif"/>
      <family val="2"/>
    </font>
    <font>
      <b/>
      <u/>
      <sz val="10"/>
      <name val="Arial"/>
      <family val="2"/>
    </font>
    <font>
      <u/>
      <sz val="10"/>
      <color indexed="12"/>
      <name val="Arial"/>
      <family val="2"/>
    </font>
    <font>
      <i/>
      <sz val="10"/>
      <name val="Arial"/>
      <family val="2"/>
    </font>
    <font>
      <sz val="10"/>
      <color indexed="14"/>
      <name val="Arial"/>
      <family val="2"/>
    </font>
    <font>
      <sz val="10"/>
      <color indexed="12"/>
      <name val="Arial"/>
      <family val="2"/>
    </font>
    <font>
      <sz val="10"/>
      <color indexed="17"/>
      <name val="Arial"/>
      <family val="2"/>
    </font>
    <font>
      <sz val="10"/>
      <color indexed="22"/>
      <name val="Arial"/>
      <family val="2"/>
    </font>
    <font>
      <sz val="10"/>
      <name val="Arial"/>
      <family val="2"/>
    </font>
    <font>
      <sz val="10"/>
      <color indexed="10"/>
      <name val="Arial"/>
      <family val="2"/>
    </font>
    <font>
      <b/>
      <sz val="10"/>
      <color indexed="22"/>
      <name val="Arial"/>
      <family val="2"/>
    </font>
    <font>
      <sz val="12"/>
      <name val="Arial"/>
      <family val="2"/>
    </font>
    <font>
      <sz val="14"/>
      <name val="Arial"/>
      <family val="2"/>
    </font>
    <font>
      <b/>
      <sz val="10"/>
      <name val="Arial"/>
      <family val="2"/>
    </font>
    <font>
      <sz val="10"/>
      <name val="Arial"/>
      <family val="2"/>
    </font>
    <font>
      <sz val="10"/>
      <color indexed="22"/>
      <name val="Arial"/>
      <family val="2"/>
    </font>
    <font>
      <b/>
      <u/>
      <sz val="12"/>
      <color indexed="10"/>
      <name val="Arial"/>
      <family val="2"/>
    </font>
    <font>
      <b/>
      <sz val="11"/>
      <color indexed="10"/>
      <name val="Arial"/>
      <family val="2"/>
    </font>
    <font>
      <sz val="10"/>
      <name val="MS Sans Serif"/>
      <family val="2"/>
    </font>
    <font>
      <b/>
      <sz val="10"/>
      <color indexed="22"/>
      <name val="Arial"/>
      <family val="2"/>
    </font>
    <font>
      <b/>
      <sz val="10"/>
      <color indexed="12"/>
      <name val="Arial"/>
      <family val="2"/>
    </font>
    <font>
      <sz val="10"/>
      <color rgb="FFFF0000"/>
      <name val="Arial"/>
      <family val="2"/>
    </font>
    <font>
      <sz val="10"/>
      <color theme="0" tint="-0.249977111117893"/>
      <name val="Arial"/>
      <family val="2"/>
    </font>
    <font>
      <sz val="10"/>
      <color theme="0" tint="-0.14999847407452621"/>
      <name val="Arial"/>
      <family val="2"/>
    </font>
    <font>
      <b/>
      <sz val="10"/>
      <color theme="0" tint="-0.14999847407452621"/>
      <name val="Arial"/>
      <family val="2"/>
    </font>
    <font>
      <sz val="10"/>
      <color rgb="FF0000FF"/>
      <name val="Arial"/>
      <family val="2"/>
    </font>
    <font>
      <sz val="10"/>
      <color rgb="FF00B050"/>
      <name val="Arial"/>
      <family val="2"/>
    </font>
    <font>
      <sz val="10"/>
      <color rgb="FF009900"/>
      <name val="Arial"/>
      <family val="2"/>
    </font>
    <font>
      <b/>
      <sz val="10"/>
      <color rgb="FF0000FF"/>
      <name val="Arial"/>
      <family val="2"/>
    </font>
    <font>
      <b/>
      <sz val="10"/>
      <color rgb="FF009900"/>
      <name val="Arial"/>
      <family val="2"/>
    </font>
  </fonts>
  <fills count="6">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rgb="FFFFFF0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8"/>
      </top>
      <bottom style="thin">
        <color indexed="8"/>
      </bottom>
      <diagonal/>
    </border>
    <border>
      <left style="thin">
        <color indexed="65"/>
      </left>
      <right style="thin">
        <color indexed="8"/>
      </right>
      <top style="thin">
        <color indexed="8"/>
      </top>
      <bottom/>
      <diagonal/>
    </border>
    <border>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65"/>
      </top>
      <bottom/>
      <diagonal/>
    </border>
    <border>
      <left style="thin">
        <color indexed="8"/>
      </left>
      <right/>
      <top/>
      <bottom style="thin">
        <color indexed="8"/>
      </bottom>
      <diagonal/>
    </border>
    <border>
      <left style="thin">
        <color indexed="64"/>
      </left>
      <right/>
      <top style="thin">
        <color indexed="64"/>
      </top>
      <bottom style="thin">
        <color indexed="64"/>
      </bottom>
      <diagonal/>
    </border>
    <border>
      <left/>
      <right/>
      <top/>
      <bottom style="thin">
        <color indexed="8"/>
      </bottom>
      <diagonal/>
    </border>
    <border>
      <left/>
      <right style="thin">
        <color indexed="8"/>
      </right>
      <top/>
      <bottom style="thin">
        <color indexed="8"/>
      </bottom>
      <diagonal/>
    </border>
    <border>
      <left style="medium">
        <color indexed="64"/>
      </left>
      <right/>
      <top/>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6">
    <xf numFmtId="0" fontId="0" fillId="0" borderId="0"/>
    <xf numFmtId="0" fontId="8" fillId="0" borderId="0" applyNumberFormat="0" applyFill="0" applyBorder="0" applyAlignment="0" applyProtection="0">
      <alignment vertical="top"/>
      <protection locked="0"/>
    </xf>
    <xf numFmtId="0" fontId="24" fillId="0" borderId="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323">
    <xf numFmtId="0" fontId="0" fillId="0" borderId="0" xfId="0"/>
    <xf numFmtId="0" fontId="0" fillId="0" borderId="0" xfId="0" quotePrefix="1"/>
    <xf numFmtId="0" fontId="2" fillId="0" borderId="1" xfId="0" quotePrefix="1" applyFont="1" applyBorder="1"/>
    <xf numFmtId="0" fontId="3" fillId="0" borderId="1" xfId="0" applyFont="1" applyFill="1" applyBorder="1"/>
    <xf numFmtId="0" fontId="3" fillId="0" borderId="0" xfId="0" applyFont="1"/>
    <xf numFmtId="0" fontId="5" fillId="0" borderId="0" xfId="0" applyFont="1"/>
    <xf numFmtId="0" fontId="3" fillId="0" borderId="0" xfId="0" applyFont="1" applyAlignment="1"/>
    <xf numFmtId="0" fontId="0" fillId="0" borderId="0" xfId="0" applyFill="1"/>
    <xf numFmtId="0" fontId="8" fillId="0" borderId="0" xfId="1" applyFill="1" applyAlignment="1" applyProtection="1"/>
    <xf numFmtId="0" fontId="0" fillId="0" borderId="1" xfId="0" quotePrefix="1" applyBorder="1"/>
    <xf numFmtId="0" fontId="0" fillId="0" borderId="0" xfId="0" applyFill="1" applyBorder="1"/>
    <xf numFmtId="0" fontId="2" fillId="0" borderId="0" xfId="0" applyFont="1"/>
    <xf numFmtId="0" fontId="0" fillId="0" borderId="2" xfId="0" quotePrefix="1" applyNumberFormat="1" applyBorder="1"/>
    <xf numFmtId="0" fontId="0" fillId="0" borderId="0" xfId="0" applyAlignment="1">
      <alignment wrapText="1"/>
    </xf>
    <xf numFmtId="0" fontId="7" fillId="0" borderId="0" xfId="0" applyFont="1"/>
    <xf numFmtId="0" fontId="0" fillId="0" borderId="8" xfId="0" pivotButton="1"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3" fillId="0" borderId="0" xfId="0" applyFont="1" applyAlignment="1">
      <alignment wrapText="1"/>
    </xf>
    <xf numFmtId="0" fontId="0" fillId="0" borderId="8" xfId="0" pivotButton="1" applyBorder="1" applyAlignment="1">
      <alignment wrapText="1"/>
    </xf>
    <xf numFmtId="0" fontId="0" fillId="0" borderId="8" xfId="0" applyBorder="1" applyAlignment="1">
      <alignment wrapText="1"/>
    </xf>
    <xf numFmtId="0" fontId="0" fillId="0" borderId="13" xfId="0" applyBorder="1" applyAlignment="1">
      <alignment wrapText="1"/>
    </xf>
    <xf numFmtId="0" fontId="0" fillId="0" borderId="14" xfId="0" applyBorder="1" applyAlignment="1">
      <alignment wrapText="1"/>
    </xf>
    <xf numFmtId="165" fontId="3" fillId="0" borderId="0" xfId="3" applyNumberFormat="1" applyFont="1" applyFill="1"/>
    <xf numFmtId="0" fontId="0" fillId="0" borderId="0" xfId="0" applyAlignment="1">
      <alignment horizontal="left"/>
    </xf>
    <xf numFmtId="0" fontId="3" fillId="0" borderId="0" xfId="0" applyFont="1" applyAlignment="1">
      <alignment horizontal="left"/>
    </xf>
    <xf numFmtId="0" fontId="11" fillId="0" borderId="0" xfId="0" applyFont="1"/>
    <xf numFmtId="0" fontId="12" fillId="0" borderId="0" xfId="0" applyFont="1"/>
    <xf numFmtId="0" fontId="1" fillId="0" borderId="0" xfId="0" applyFont="1" applyFill="1"/>
    <xf numFmtId="0" fontId="1" fillId="0" borderId="0" xfId="0" applyFont="1"/>
    <xf numFmtId="0" fontId="1" fillId="0" borderId="0" xfId="0" quotePrefix="1" applyFont="1"/>
    <xf numFmtId="0" fontId="1" fillId="0" borderId="0" xfId="0" applyFont="1" applyAlignment="1">
      <alignment horizontal="left"/>
    </xf>
    <xf numFmtId="3" fontId="1" fillId="0" borderId="0" xfId="0" applyNumberFormat="1" applyFont="1"/>
    <xf numFmtId="0" fontId="10" fillId="0" borderId="0" xfId="0" applyFont="1" applyFill="1"/>
    <xf numFmtId="2" fontId="0" fillId="0" borderId="8" xfId="0" applyNumberFormat="1" applyBorder="1"/>
    <xf numFmtId="2" fontId="0" fillId="0" borderId="13" xfId="0" applyNumberFormat="1" applyBorder="1"/>
    <xf numFmtId="2" fontId="0" fillId="0" borderId="14" xfId="0" applyNumberFormat="1" applyBorder="1"/>
    <xf numFmtId="2" fontId="0" fillId="0" borderId="15" xfId="0" applyNumberFormat="1" applyBorder="1"/>
    <xf numFmtId="2" fontId="0" fillId="0" borderId="0" xfId="0" applyNumberFormat="1"/>
    <xf numFmtId="2" fontId="0" fillId="0" borderId="16" xfId="0" applyNumberFormat="1" applyBorder="1"/>
    <xf numFmtId="0" fontId="0" fillId="0" borderId="8" xfId="0" applyBorder="1" applyAlignment="1">
      <alignment horizontal="left"/>
    </xf>
    <xf numFmtId="0" fontId="0" fillId="0" borderId="15" xfId="0" applyBorder="1" applyAlignment="1">
      <alignment horizontal="left"/>
    </xf>
    <xf numFmtId="0" fontId="3" fillId="0" borderId="0" xfId="0" applyFont="1" applyFill="1"/>
    <xf numFmtId="0" fontId="15" fillId="0" borderId="0" xfId="0" applyFont="1"/>
    <xf numFmtId="0" fontId="13" fillId="0" borderId="0" xfId="0" applyFont="1" applyFill="1"/>
    <xf numFmtId="2" fontId="0" fillId="0" borderId="12" xfId="0" applyNumberFormat="1" applyBorder="1"/>
    <xf numFmtId="2" fontId="0" fillId="0" borderId="17" xfId="0" applyNumberFormat="1" applyBorder="1"/>
    <xf numFmtId="2" fontId="0" fillId="0" borderId="10" xfId="0" applyNumberFormat="1" applyBorder="1"/>
    <xf numFmtId="2" fontId="0" fillId="0" borderId="18" xfId="0" applyNumberFormat="1" applyBorder="1"/>
    <xf numFmtId="0" fontId="2" fillId="0" borderId="1" xfId="0" quotePrefix="1" applyFont="1" applyFill="1" applyBorder="1"/>
    <xf numFmtId="2" fontId="0" fillId="0" borderId="19" xfId="0" applyNumberFormat="1" applyBorder="1"/>
    <xf numFmtId="0" fontId="18" fillId="3" borderId="0" xfId="0" applyFont="1" applyFill="1"/>
    <xf numFmtId="0" fontId="17" fillId="3" borderId="0" xfId="0" applyFont="1" applyFill="1"/>
    <xf numFmtId="0" fontId="2" fillId="3" borderId="0" xfId="0" applyFont="1" applyFill="1" applyAlignment="1">
      <alignment vertical="top" wrapText="1"/>
    </xf>
    <xf numFmtId="0" fontId="0" fillId="3" borderId="0" xfId="0" applyFill="1"/>
    <xf numFmtId="0" fontId="0" fillId="0" borderId="0" xfId="0" applyFill="1" applyAlignment="1">
      <alignment wrapText="1"/>
    </xf>
    <xf numFmtId="0" fontId="2" fillId="0" borderId="0" xfId="0" applyFont="1" applyFill="1" applyBorder="1" applyAlignment="1">
      <alignment horizontal="left" vertical="top" wrapText="1"/>
    </xf>
    <xf numFmtId="0" fontId="0" fillId="0" borderId="0" xfId="0" quotePrefix="1" applyFill="1" applyBorder="1" applyAlignment="1">
      <alignment horizontal="left"/>
    </xf>
    <xf numFmtId="0" fontId="1" fillId="0" borderId="0" xfId="0" quotePrefix="1" applyFont="1" applyFill="1"/>
    <xf numFmtId="0" fontId="1" fillId="0" borderId="0" xfId="0" applyFont="1" applyFill="1" applyAlignment="1">
      <alignment horizontal="left"/>
    </xf>
    <xf numFmtId="3" fontId="1" fillId="0" borderId="0" xfId="0" applyNumberFormat="1" applyFont="1" applyFill="1"/>
    <xf numFmtId="1" fontId="0" fillId="0" borderId="0" xfId="0" applyNumberFormat="1"/>
    <xf numFmtId="1" fontId="3" fillId="0" borderId="0" xfId="0" applyNumberFormat="1" applyFont="1"/>
    <xf numFmtId="166" fontId="2" fillId="0" borderId="0" xfId="0" applyNumberFormat="1" applyFont="1"/>
    <xf numFmtId="0" fontId="0" fillId="0" borderId="0" xfId="0" applyAlignment="1"/>
    <xf numFmtId="0" fontId="11" fillId="0" borderId="0" xfId="0" applyFont="1" applyAlignment="1"/>
    <xf numFmtId="0" fontId="3" fillId="0" borderId="0" xfId="0" applyFont="1" applyFill="1" applyAlignment="1">
      <alignment wrapText="1"/>
    </xf>
    <xf numFmtId="166" fontId="3" fillId="0" borderId="0" xfId="0" applyNumberFormat="1" applyFont="1" applyFill="1"/>
    <xf numFmtId="0" fontId="0" fillId="0" borderId="15" xfId="0" applyFill="1" applyBorder="1"/>
    <xf numFmtId="166" fontId="21" fillId="0" borderId="0" xfId="0" applyNumberFormat="1" applyFont="1" applyFill="1"/>
    <xf numFmtId="0" fontId="7" fillId="0" borderId="0" xfId="0" applyFont="1" applyFill="1"/>
    <xf numFmtId="0" fontId="5" fillId="0" borderId="0" xfId="0" applyFont="1" applyFill="1"/>
    <xf numFmtId="0" fontId="19" fillId="0" borderId="0" xfId="0" applyFont="1" applyFill="1"/>
    <xf numFmtId="3" fontId="20" fillId="0" borderId="0" xfId="0" applyNumberFormat="1" applyFont="1" applyFill="1"/>
    <xf numFmtId="9" fontId="1" fillId="0" borderId="0" xfId="3" applyFont="1" applyFill="1"/>
    <xf numFmtId="3" fontId="0" fillId="0" borderId="0" xfId="0" applyNumberFormat="1" applyFill="1"/>
    <xf numFmtId="9" fontId="3" fillId="0" borderId="0" xfId="3" applyFont="1" applyFill="1"/>
    <xf numFmtId="164" fontId="13" fillId="0" borderId="0" xfId="0" applyNumberFormat="1" applyFont="1" applyFill="1"/>
    <xf numFmtId="0" fontId="20" fillId="0" borderId="0" xfId="0" applyFont="1" applyFill="1"/>
    <xf numFmtId="166" fontId="20" fillId="0" borderId="0" xfId="0" applyNumberFormat="1" applyFont="1" applyFill="1"/>
    <xf numFmtId="166" fontId="19" fillId="0" borderId="0" xfId="0" applyNumberFormat="1" applyFont="1" applyFill="1"/>
    <xf numFmtId="0" fontId="0" fillId="0" borderId="8" xfId="0" applyFill="1" applyBorder="1"/>
    <xf numFmtId="0" fontId="0" fillId="0" borderId="10" xfId="0" applyFill="1" applyBorder="1"/>
    <xf numFmtId="0" fontId="0" fillId="0" borderId="9" xfId="0" applyFill="1" applyBorder="1"/>
    <xf numFmtId="0" fontId="0" fillId="0" borderId="11" xfId="0" applyFill="1" applyBorder="1"/>
    <xf numFmtId="2" fontId="0" fillId="0" borderId="0" xfId="0" applyNumberFormat="1" applyFill="1"/>
    <xf numFmtId="9" fontId="0" fillId="0" borderId="0" xfId="3" applyFont="1" applyFill="1"/>
    <xf numFmtId="3" fontId="3" fillId="0" borderId="0" xfId="0" applyNumberFormat="1" applyFont="1" applyFill="1"/>
    <xf numFmtId="9" fontId="13" fillId="0" borderId="0" xfId="0" applyNumberFormat="1" applyFont="1" applyFill="1"/>
    <xf numFmtId="0" fontId="0" fillId="0" borderId="20" xfId="0" applyFill="1" applyBorder="1"/>
    <xf numFmtId="0" fontId="0" fillId="0" borderId="8" xfId="0" applyNumberFormat="1" applyFill="1" applyBorder="1"/>
    <xf numFmtId="0" fontId="0" fillId="0" borderId="15" xfId="0" applyNumberFormat="1" applyFill="1" applyBorder="1"/>
    <xf numFmtId="0" fontId="0" fillId="0" borderId="21" xfId="0" applyFill="1" applyBorder="1"/>
    <xf numFmtId="0" fontId="0" fillId="0" borderId="21" xfId="0" applyNumberFormat="1" applyFill="1" applyBorder="1"/>
    <xf numFmtId="0" fontId="2" fillId="0" borderId="0" xfId="0" quotePrefix="1" applyFont="1" applyBorder="1"/>
    <xf numFmtId="0" fontId="0" fillId="0" borderId="0" xfId="0" applyBorder="1"/>
    <xf numFmtId="0" fontId="2" fillId="0" borderId="0" xfId="0" applyFont="1" applyBorder="1"/>
    <xf numFmtId="0" fontId="0" fillId="0" borderId="0" xfId="0" quotePrefix="1" applyBorder="1"/>
    <xf numFmtId="0" fontId="2" fillId="0" borderId="0" xfId="0" quotePrefix="1" applyFont="1" applyFill="1" applyBorder="1"/>
    <xf numFmtId="0" fontId="0" fillId="0" borderId="0" xfId="0" quotePrefix="1" applyNumberFormat="1" applyBorder="1"/>
    <xf numFmtId="3" fontId="3" fillId="0" borderId="0" xfId="0" applyNumberFormat="1" applyFont="1" applyAlignment="1"/>
    <xf numFmtId="3" fontId="3" fillId="0" borderId="0" xfId="0" applyNumberFormat="1" applyFont="1"/>
    <xf numFmtId="0" fontId="5" fillId="0" borderId="0" xfId="0" applyFont="1" applyAlignment="1">
      <alignment horizontal="left"/>
    </xf>
    <xf numFmtId="0" fontId="0" fillId="0" borderId="0" xfId="0" quotePrefix="1" applyAlignment="1">
      <alignment horizontal="left"/>
    </xf>
    <xf numFmtId="0" fontId="0" fillId="0" borderId="15" xfId="0" applyBorder="1"/>
    <xf numFmtId="0" fontId="3" fillId="0" borderId="22" xfId="0" applyFont="1" applyFill="1" applyBorder="1"/>
    <xf numFmtId="0" fontId="2" fillId="0" borderId="22" xfId="0" applyFont="1" applyFill="1" applyBorder="1"/>
    <xf numFmtId="0" fontId="2" fillId="0" borderId="22" xfId="0" applyFont="1" applyBorder="1"/>
    <xf numFmtId="0" fontId="3" fillId="0" borderId="0" xfId="0" applyFont="1" applyFill="1" applyBorder="1"/>
    <xf numFmtId="0" fontId="24" fillId="0" borderId="0" xfId="2" quotePrefix="1" applyNumberFormat="1"/>
    <xf numFmtId="0" fontId="24" fillId="0" borderId="0" xfId="2"/>
    <xf numFmtId="14" fontId="24" fillId="0" borderId="0" xfId="2" applyNumberFormat="1"/>
    <xf numFmtId="0" fontId="24" fillId="0" borderId="0" xfId="2" applyNumberFormat="1"/>
    <xf numFmtId="167" fontId="20" fillId="0" borderId="0" xfId="0" applyNumberFormat="1" applyFont="1" applyFill="1"/>
    <xf numFmtId="0" fontId="0" fillId="0" borderId="21" xfId="0" applyBorder="1" applyAlignment="1">
      <alignment horizontal="left"/>
    </xf>
    <xf numFmtId="2" fontId="0" fillId="0" borderId="21" xfId="0" applyNumberFormat="1" applyBorder="1"/>
    <xf numFmtId="2" fontId="0" fillId="0" borderId="23" xfId="0" applyNumberFormat="1" applyBorder="1"/>
    <xf numFmtId="2" fontId="0" fillId="0" borderId="24" xfId="0" applyNumberFormat="1" applyBorder="1"/>
    <xf numFmtId="0" fontId="23" fillId="0" borderId="0" xfId="0" applyFont="1" applyFill="1"/>
    <xf numFmtId="10" fontId="21" fillId="0" borderId="0" xfId="0" applyNumberFormat="1" applyFont="1" applyFill="1"/>
    <xf numFmtId="0" fontId="16" fillId="0" borderId="0" xfId="0" applyFont="1" applyFill="1"/>
    <xf numFmtId="3" fontId="13" fillId="0" borderId="0" xfId="0" applyNumberFormat="1" applyFont="1" applyFill="1"/>
    <xf numFmtId="0" fontId="21" fillId="0" borderId="0" xfId="0" applyFont="1" applyFill="1"/>
    <xf numFmtId="3" fontId="21" fillId="0" borderId="0" xfId="0" applyNumberFormat="1" applyFont="1" applyFill="1"/>
    <xf numFmtId="165" fontId="25" fillId="0" borderId="0" xfId="3" applyNumberFormat="1" applyFont="1" applyFill="1"/>
    <xf numFmtId="165" fontId="21" fillId="0" borderId="0" xfId="3" applyNumberFormat="1" applyFont="1" applyFill="1"/>
    <xf numFmtId="10" fontId="13" fillId="0" borderId="0" xfId="0" applyNumberFormat="1" applyFont="1" applyFill="1"/>
    <xf numFmtId="9" fontId="13" fillId="0" borderId="0" xfId="3" applyFont="1" applyFill="1"/>
    <xf numFmtId="1" fontId="1" fillId="0" borderId="0" xfId="0" applyNumberFormat="1" applyFont="1" applyFill="1" applyAlignment="1">
      <alignment horizontal="left"/>
    </xf>
    <xf numFmtId="9" fontId="0" fillId="0" borderId="0" xfId="0" applyNumberFormat="1" applyFill="1"/>
    <xf numFmtId="0" fontId="2" fillId="0" borderId="0" xfId="0" applyFont="1" applyFill="1" applyBorder="1"/>
    <xf numFmtId="9" fontId="21" fillId="0" borderId="0" xfId="3" applyFont="1" applyFill="1"/>
    <xf numFmtId="0" fontId="21" fillId="0" borderId="0" xfId="0" applyFont="1"/>
    <xf numFmtId="0" fontId="1" fillId="0" borderId="1" xfId="0" quotePrefix="1" applyFont="1" applyFill="1" applyBorder="1"/>
    <xf numFmtId="0" fontId="1" fillId="0" borderId="26" xfId="0" applyFont="1" applyFill="1" applyBorder="1"/>
    <xf numFmtId="0" fontId="10" fillId="0" borderId="0" xfId="0" applyFont="1" applyFill="1" applyAlignment="1">
      <alignment horizontal="left"/>
    </xf>
    <xf numFmtId="0" fontId="3" fillId="0" borderId="0" xfId="0" applyFont="1" applyFill="1" applyAlignment="1">
      <alignment horizontal="left"/>
    </xf>
    <xf numFmtId="0" fontId="14" fillId="0" borderId="0" xfId="0" applyFont="1" applyAlignment="1"/>
    <xf numFmtId="0" fontId="1" fillId="0" borderId="0" xfId="0" applyFont="1" applyAlignment="1"/>
    <xf numFmtId="0" fontId="0" fillId="0" borderId="0" xfId="0" applyAlignment="1">
      <alignment horizontal="right"/>
    </xf>
    <xf numFmtId="1" fontId="0" fillId="0" borderId="0" xfId="0" applyNumberFormat="1" applyAlignment="1">
      <alignment horizontal="right"/>
    </xf>
    <xf numFmtId="0" fontId="0" fillId="0" borderId="13" xfId="0" applyFill="1" applyBorder="1"/>
    <xf numFmtId="0" fontId="0" fillId="0" borderId="12" xfId="0" applyFill="1" applyBorder="1"/>
    <xf numFmtId="0" fontId="0" fillId="0" borderId="13" xfId="0" applyNumberFormat="1" applyFill="1" applyBorder="1"/>
    <xf numFmtId="0" fontId="0" fillId="0" borderId="12" xfId="0" applyNumberFormat="1" applyFill="1" applyBorder="1"/>
    <xf numFmtId="0" fontId="0" fillId="0" borderId="0" xfId="0" applyNumberFormat="1" applyFill="1"/>
    <xf numFmtId="0" fontId="0" fillId="0" borderId="17" xfId="0" applyNumberFormat="1" applyFill="1" applyBorder="1"/>
    <xf numFmtId="0" fontId="0" fillId="0" borderId="23" xfId="0" applyNumberFormat="1" applyFill="1" applyBorder="1"/>
    <xf numFmtId="0" fontId="0" fillId="0" borderId="24" xfId="0" applyNumberFormat="1" applyFill="1" applyBorder="1"/>
    <xf numFmtId="0" fontId="26" fillId="0" borderId="0" xfId="0" applyFont="1" applyFill="1"/>
    <xf numFmtId="0" fontId="2" fillId="0" borderId="0" xfId="0" applyFont="1" applyFill="1"/>
    <xf numFmtId="0" fontId="0" fillId="5" borderId="0" xfId="0" applyFill="1"/>
    <xf numFmtId="0" fontId="24" fillId="0" borderId="0" xfId="2" quotePrefix="1" applyNumberFormat="1" applyFill="1"/>
    <xf numFmtId="0" fontId="0" fillId="0" borderId="1" xfId="0" quotePrefix="1" applyNumberFormat="1" applyBorder="1" applyAlignment="1">
      <alignment wrapText="1"/>
    </xf>
    <xf numFmtId="0" fontId="0" fillId="0" borderId="1" xfId="0" applyNumberFormat="1" applyBorder="1" applyAlignment="1">
      <alignment wrapText="1"/>
    </xf>
    <xf numFmtId="0" fontId="2" fillId="0" borderId="1" xfId="0" applyFont="1" applyBorder="1" applyAlignment="1">
      <alignment wrapText="1"/>
    </xf>
    <xf numFmtId="0" fontId="0" fillId="0" borderId="1" xfId="0" quotePrefix="1" applyNumberFormat="1" applyBorder="1" applyAlignment="1">
      <alignment horizontal="right" wrapText="1"/>
    </xf>
    <xf numFmtId="0" fontId="0" fillId="0" borderId="1" xfId="0" applyBorder="1" applyAlignment="1">
      <alignment horizontal="left"/>
    </xf>
    <xf numFmtId="0" fontId="0" fillId="0" borderId="1" xfId="0" applyFill="1" applyBorder="1" applyAlignment="1">
      <alignment wrapText="1"/>
    </xf>
    <xf numFmtId="0" fontId="0" fillId="0" borderId="1" xfId="0" applyNumberFormat="1" applyFill="1" applyBorder="1" applyAlignment="1">
      <alignment wrapText="1"/>
    </xf>
    <xf numFmtId="0" fontId="0" fillId="0" borderId="1" xfId="0" quotePrefix="1" applyNumberFormat="1" applyFill="1" applyBorder="1" applyAlignment="1">
      <alignment wrapText="1"/>
    </xf>
    <xf numFmtId="0" fontId="0" fillId="5" borderId="1" xfId="0" quotePrefix="1" applyNumberFormat="1" applyFill="1" applyBorder="1" applyAlignment="1">
      <alignment wrapText="1"/>
    </xf>
    <xf numFmtId="0" fontId="24" fillId="0" borderId="1" xfId="2" quotePrefix="1" applyNumberFormat="1" applyBorder="1"/>
    <xf numFmtId="0" fontId="0" fillId="0" borderId="1" xfId="0" applyFill="1" applyBorder="1" applyAlignment="1">
      <alignment horizontal="right"/>
    </xf>
    <xf numFmtId="0" fontId="2" fillId="0" borderId="1" xfId="0" applyFont="1" applyBorder="1" applyAlignment="1">
      <alignment horizontal="right"/>
    </xf>
    <xf numFmtId="0" fontId="24" fillId="0" borderId="1" xfId="2" quotePrefix="1" applyNumberFormat="1" applyFont="1" applyBorder="1"/>
    <xf numFmtId="0" fontId="27" fillId="0" borderId="0" xfId="0" applyFont="1" applyFill="1"/>
    <xf numFmtId="1" fontId="0" fillId="0" borderId="0" xfId="0" applyNumberFormat="1" applyFill="1"/>
    <xf numFmtId="0" fontId="28" fillId="0" borderId="0" xfId="0" applyFont="1" applyFill="1"/>
    <xf numFmtId="3" fontId="28" fillId="0" borderId="0" xfId="0" applyNumberFormat="1" applyFont="1" applyFill="1"/>
    <xf numFmtId="10" fontId="28" fillId="0" borderId="0" xfId="0" applyNumberFormat="1" applyFont="1" applyFill="1"/>
    <xf numFmtId="0" fontId="29" fillId="0" borderId="0" xfId="0" applyFont="1" applyFill="1"/>
    <xf numFmtId="0" fontId="29" fillId="0" borderId="0" xfId="0" applyFont="1"/>
    <xf numFmtId="2" fontId="29" fillId="0" borderId="0" xfId="0" applyNumberFormat="1" applyFont="1"/>
    <xf numFmtId="166" fontId="29" fillId="0" borderId="0" xfId="0" applyNumberFormat="1" applyFont="1" applyFill="1"/>
    <xf numFmtId="0" fontId="6" fillId="0" borderId="1" xfId="0" applyNumberFormat="1" applyFont="1" applyBorder="1"/>
    <xf numFmtId="0" fontId="6" fillId="0" borderId="1" xfId="0" quotePrefix="1" applyNumberFormat="1" applyFont="1" applyBorder="1" applyAlignment="1">
      <alignment wrapText="1"/>
    </xf>
    <xf numFmtId="0" fontId="0" fillId="0" borderId="1" xfId="0" quotePrefix="1" applyNumberFormat="1" applyBorder="1"/>
    <xf numFmtId="0" fontId="0" fillId="0" borderId="1" xfId="0" quotePrefix="1" applyNumberFormat="1" applyBorder="1" applyAlignment="1">
      <alignment horizontal="right"/>
    </xf>
    <xf numFmtId="0" fontId="0" fillId="0" borderId="1" xfId="0" applyBorder="1" applyAlignment="1">
      <alignment horizontal="right"/>
    </xf>
    <xf numFmtId="0" fontId="0" fillId="0" borderId="1" xfId="0" quotePrefix="1" applyNumberFormat="1" applyFill="1" applyBorder="1"/>
    <xf numFmtId="0" fontId="0" fillId="5" borderId="1" xfId="0" quotePrefix="1" applyNumberFormat="1" applyFill="1" applyBorder="1"/>
    <xf numFmtId="0" fontId="0" fillId="5" borderId="1" xfId="0" quotePrefix="1" applyFill="1" applyBorder="1" applyAlignment="1">
      <alignment horizontal="left"/>
    </xf>
    <xf numFmtId="0" fontId="0" fillId="0" borderId="1" xfId="0" applyBorder="1"/>
    <xf numFmtId="0" fontId="2" fillId="0" borderId="1" xfId="0" applyFont="1" applyBorder="1"/>
    <xf numFmtId="2" fontId="0" fillId="0" borderId="0" xfId="0" quotePrefix="1" applyNumberFormat="1" applyAlignment="1">
      <alignment horizontal="left"/>
    </xf>
    <xf numFmtId="0" fontId="29" fillId="0" borderId="0" xfId="0" applyFont="1" applyAlignment="1">
      <alignment horizontal="left"/>
    </xf>
    <xf numFmtId="0" fontId="30" fillId="0" borderId="0" xfId="0" applyFont="1"/>
    <xf numFmtId="3" fontId="29" fillId="0" borderId="0" xfId="0" applyNumberFormat="1" applyFont="1"/>
    <xf numFmtId="9" fontId="29" fillId="0" borderId="0" xfId="3" applyFont="1"/>
    <xf numFmtId="0" fontId="27" fillId="0" borderId="0" xfId="0" applyFont="1" applyFill="1" applyAlignment="1">
      <alignment horizontal="left"/>
    </xf>
    <xf numFmtId="0" fontId="0" fillId="0" borderId="0" xfId="0" quotePrefix="1" applyFill="1"/>
    <xf numFmtId="0" fontId="1" fillId="5" borderId="1" xfId="0" applyFont="1" applyFill="1" applyBorder="1" applyAlignment="1">
      <alignment wrapText="1"/>
    </xf>
    <xf numFmtId="2" fontId="2" fillId="0" borderId="0" xfId="0" applyNumberFormat="1" applyFont="1"/>
    <xf numFmtId="168" fontId="0" fillId="0" borderId="0" xfId="0" applyNumberFormat="1"/>
    <xf numFmtId="0" fontId="0" fillId="0" borderId="0" xfId="0" applyNumberFormat="1" applyFill="1" applyBorder="1"/>
    <xf numFmtId="0" fontId="2" fillId="0" borderId="0" xfId="0" applyFont="1" applyFill="1" applyBorder="1" applyAlignment="1">
      <alignment horizontal="left"/>
    </xf>
    <xf numFmtId="0" fontId="0" fillId="0" borderId="0" xfId="0" applyFill="1" applyBorder="1" applyAlignment="1">
      <alignment horizontal="left"/>
    </xf>
    <xf numFmtId="0" fontId="1" fillId="0" borderId="0" xfId="0" quotePrefix="1" applyFont="1" applyFill="1" applyAlignment="1">
      <alignment horizontal="left"/>
    </xf>
    <xf numFmtId="0" fontId="1" fillId="0" borderId="0" xfId="0" quotePrefix="1" applyFont="1" applyAlignment="1">
      <alignment horizontal="left"/>
    </xf>
    <xf numFmtId="0" fontId="1" fillId="0" borderId="0" xfId="0" applyFont="1" applyFill="1" applyBorder="1"/>
    <xf numFmtId="0" fontId="3" fillId="0" borderId="0" xfId="0" quotePrefix="1" applyFont="1" applyAlignment="1">
      <alignment horizontal="left"/>
    </xf>
    <xf numFmtId="0" fontId="2" fillId="0" borderId="0" xfId="0" applyFont="1" applyBorder="1" applyAlignment="1">
      <alignment horizontal="right"/>
    </xf>
    <xf numFmtId="0" fontId="2" fillId="0" borderId="1" xfId="0" applyFont="1" applyFill="1" applyBorder="1"/>
    <xf numFmtId="49" fontId="0" fillId="0" borderId="0" xfId="0" applyNumberFormat="1"/>
    <xf numFmtId="0" fontId="22" fillId="0" borderId="0" xfId="0" applyFont="1" applyFill="1"/>
    <xf numFmtId="0" fontId="1" fillId="0" borderId="0" xfId="4" applyFont="1" applyFill="1" applyAlignment="1">
      <alignment horizontal="left"/>
    </xf>
    <xf numFmtId="0" fontId="1" fillId="0" borderId="0" xfId="4"/>
    <xf numFmtId="0" fontId="1" fillId="0" borderId="0" xfId="4" applyFill="1" applyAlignment="1">
      <alignment horizontal="left"/>
    </xf>
    <xf numFmtId="0" fontId="1" fillId="0" borderId="0" xfId="4" quotePrefix="1" applyFill="1" applyAlignment="1">
      <alignment horizontal="left"/>
    </xf>
    <xf numFmtId="0" fontId="1" fillId="0" borderId="0" xfId="4" applyAlignment="1">
      <alignment horizontal="left"/>
    </xf>
    <xf numFmtId="3" fontId="16" fillId="0" borderId="0" xfId="0" applyNumberFormat="1" applyFont="1" applyFill="1"/>
    <xf numFmtId="10" fontId="3" fillId="0" borderId="0" xfId="0" applyNumberFormat="1" applyFont="1"/>
    <xf numFmtId="0" fontId="1" fillId="0" borderId="0" xfId="0" applyFont="1" applyFill="1" applyAlignment="1">
      <alignment wrapText="1"/>
    </xf>
    <xf numFmtId="2" fontId="29" fillId="0" borderId="0" xfId="0" quotePrefix="1" applyNumberFormat="1" applyFont="1" applyAlignment="1">
      <alignment horizontal="left"/>
    </xf>
    <xf numFmtId="1" fontId="29" fillId="0" borderId="0" xfId="0" applyNumberFormat="1" applyFont="1"/>
    <xf numFmtId="169" fontId="13" fillId="0" borderId="0" xfId="0" applyNumberFormat="1" applyFont="1" applyFill="1"/>
    <xf numFmtId="0" fontId="31" fillId="0" borderId="0" xfId="0" applyFont="1"/>
    <xf numFmtId="0" fontId="31" fillId="0" borderId="0" xfId="0" quotePrefix="1" applyFont="1"/>
    <xf numFmtId="0" fontId="31" fillId="0" borderId="0" xfId="0" quotePrefix="1" applyFont="1" applyFill="1" applyAlignment="1">
      <alignment horizontal="left"/>
    </xf>
    <xf numFmtId="3" fontId="31" fillId="0" borderId="0" xfId="0" applyNumberFormat="1" applyFont="1"/>
    <xf numFmtId="0" fontId="32" fillId="0" borderId="0" xfId="0" applyFont="1"/>
    <xf numFmtId="0" fontId="33" fillId="0" borderId="0" xfId="0" applyFont="1"/>
    <xf numFmtId="0" fontId="33" fillId="0" borderId="0" xfId="0" quotePrefix="1" applyFont="1"/>
    <xf numFmtId="0" fontId="33" fillId="0" borderId="0" xfId="0" quotePrefix="1" applyFont="1" applyFill="1" applyAlignment="1">
      <alignment horizontal="left"/>
    </xf>
    <xf numFmtId="3" fontId="33" fillId="0" borderId="0" xfId="0" applyNumberFormat="1" applyFont="1"/>
    <xf numFmtId="0" fontId="33" fillId="0" borderId="0" xfId="0" applyFont="1" applyAlignment="1"/>
    <xf numFmtId="2" fontId="33" fillId="0" borderId="0" xfId="0" applyNumberFormat="1" applyFont="1" applyAlignment="1"/>
    <xf numFmtId="0" fontId="31" fillId="0" borderId="0" xfId="0" applyFont="1" applyAlignment="1">
      <alignment horizontal="right"/>
    </xf>
    <xf numFmtId="0" fontId="31" fillId="0" borderId="0" xfId="0" applyFont="1" applyAlignment="1">
      <alignment horizontal="left"/>
    </xf>
    <xf numFmtId="1" fontId="31" fillId="0" borderId="0" xfId="0" applyNumberFormat="1" applyFont="1" applyAlignment="1">
      <alignment horizontal="right"/>
    </xf>
    <xf numFmtId="0" fontId="33" fillId="0" borderId="0" xfId="0" applyFont="1" applyAlignment="1">
      <alignment horizontal="right"/>
    </xf>
    <xf numFmtId="0" fontId="33" fillId="0" borderId="0" xfId="0" applyFont="1" applyAlignment="1">
      <alignment horizontal="left"/>
    </xf>
    <xf numFmtId="1" fontId="33" fillId="0" borderId="0" xfId="0" applyNumberFormat="1" applyFont="1" applyAlignment="1">
      <alignment horizontal="right"/>
    </xf>
    <xf numFmtId="1" fontId="33" fillId="0" borderId="0" xfId="0" applyNumberFormat="1" applyFont="1"/>
    <xf numFmtId="0" fontId="34" fillId="0" borderId="0" xfId="0" applyFont="1" applyFill="1"/>
    <xf numFmtId="166" fontId="31" fillId="0" borderId="0" xfId="0" applyNumberFormat="1" applyFont="1" applyFill="1"/>
    <xf numFmtId="0" fontId="35" fillId="0" borderId="0" xfId="0" applyFont="1" applyFill="1"/>
    <xf numFmtId="166" fontId="33" fillId="0" borderId="0" xfId="0" applyNumberFormat="1" applyFont="1" applyFill="1"/>
    <xf numFmtId="3" fontId="33" fillId="0" borderId="0" xfId="0" applyNumberFormat="1" applyFont="1" applyFill="1"/>
    <xf numFmtId="3" fontId="35" fillId="0" borderId="0" xfId="0" applyNumberFormat="1" applyFont="1" applyFill="1"/>
    <xf numFmtId="3" fontId="31" fillId="0" borderId="0" xfId="0" applyNumberFormat="1" applyFont="1" applyFill="1"/>
    <xf numFmtId="3" fontId="34" fillId="0" borderId="0" xfId="0" applyNumberFormat="1" applyFont="1" applyFill="1"/>
    <xf numFmtId="166" fontId="31" fillId="0" borderId="0" xfId="0" applyNumberFormat="1" applyFont="1"/>
    <xf numFmtId="2" fontId="31" fillId="0" borderId="0" xfId="0" applyNumberFormat="1" applyFont="1"/>
    <xf numFmtId="166" fontId="32" fillId="0" borderId="0" xfId="0" applyNumberFormat="1" applyFont="1"/>
    <xf numFmtId="2" fontId="32" fillId="0" borderId="0" xfId="0" applyNumberFormat="1" applyFont="1"/>
    <xf numFmtId="0" fontId="1" fillId="0" borderId="0" xfId="4" applyFill="1"/>
    <xf numFmtId="165" fontId="1" fillId="0" borderId="0" xfId="3" applyNumberFormat="1" applyFont="1" applyFill="1"/>
    <xf numFmtId="0" fontId="1" fillId="0" borderId="22" xfId="0" applyFont="1" applyFill="1" applyBorder="1"/>
    <xf numFmtId="170" fontId="29" fillId="0" borderId="0" xfId="0" applyNumberFormat="1" applyFont="1"/>
    <xf numFmtId="1" fontId="29" fillId="0" borderId="0" xfId="0" applyNumberFormat="1" applyFont="1" applyFill="1"/>
    <xf numFmtId="3" fontId="0" fillId="0" borderId="1" xfId="0" applyNumberFormat="1" applyBorder="1"/>
    <xf numFmtId="0" fontId="0" fillId="0" borderId="2" xfId="0" applyBorder="1"/>
    <xf numFmtId="3" fontId="0" fillId="0" borderId="6" xfId="0" applyNumberFormat="1" applyBorder="1"/>
    <xf numFmtId="0" fontId="1" fillId="0" borderId="2" xfId="0" applyFont="1" applyBorder="1"/>
    <xf numFmtId="3" fontId="1" fillId="0" borderId="1" xfId="0" applyNumberFormat="1" applyFont="1" applyBorder="1"/>
    <xf numFmtId="3" fontId="1" fillId="0" borderId="6" xfId="0" applyNumberFormat="1" applyFont="1" applyBorder="1"/>
    <xf numFmtId="0" fontId="0" fillId="0" borderId="2" xfId="0" applyFill="1" applyBorder="1"/>
    <xf numFmtId="0" fontId="3" fillId="2" borderId="1" xfId="0" applyFont="1" applyFill="1" applyBorder="1" applyAlignment="1">
      <alignment horizontal="center"/>
    </xf>
    <xf numFmtId="0" fontId="3" fillId="2" borderId="6" xfId="0" applyFont="1" applyFill="1" applyBorder="1" applyAlignment="1">
      <alignment horizontal="center"/>
    </xf>
    <xf numFmtId="0" fontId="1" fillId="0" borderId="3" xfId="4" applyFill="1" applyBorder="1"/>
    <xf numFmtId="3" fontId="1" fillId="0" borderId="28" xfId="4" applyNumberFormat="1" applyFill="1" applyBorder="1"/>
    <xf numFmtId="3" fontId="1" fillId="0" borderId="7" xfId="4" applyNumberFormat="1" applyFill="1" applyBorder="1"/>
    <xf numFmtId="0" fontId="3" fillId="2" borderId="1" xfId="0" applyFont="1" applyFill="1" applyBorder="1" applyAlignment="1">
      <alignment horizontal="center" wrapText="1"/>
    </xf>
    <xf numFmtId="0" fontId="3" fillId="2" borderId="5" xfId="0" applyFont="1" applyFill="1" applyBorder="1" applyAlignment="1">
      <alignment horizontal="center"/>
    </xf>
    <xf numFmtId="0" fontId="3" fillId="2" borderId="6" xfId="0" applyFont="1" applyFill="1" applyBorder="1" applyAlignment="1">
      <alignment horizontal="center" wrapText="1"/>
    </xf>
    <xf numFmtId="0" fontId="0" fillId="0" borderId="6" xfId="0" applyBorder="1"/>
    <xf numFmtId="0" fontId="1" fillId="0" borderId="2" xfId="0" applyFont="1" applyFill="1" applyBorder="1"/>
    <xf numFmtId="0" fontId="9" fillId="0" borderId="0" xfId="4" applyFont="1" applyFill="1"/>
    <xf numFmtId="0" fontId="1" fillId="0" borderId="22" xfId="0" applyFont="1" applyBorder="1"/>
    <xf numFmtId="0" fontId="0" fillId="0" borderId="1" xfId="0" quotePrefix="1" applyFill="1" applyBorder="1"/>
    <xf numFmtId="0" fontId="1" fillId="0" borderId="22" xfId="0" applyFont="1" applyFill="1" applyBorder="1" applyAlignment="1">
      <alignment wrapText="1"/>
    </xf>
    <xf numFmtId="3" fontId="29" fillId="0" borderId="0" xfId="0" applyNumberFormat="1" applyFont="1" applyFill="1"/>
    <xf numFmtId="0" fontId="6" fillId="0" borderId="1" xfId="0" quotePrefix="1" applyNumberFormat="1" applyFont="1" applyBorder="1" applyAlignment="1">
      <alignment horizontal="left"/>
    </xf>
    <xf numFmtId="0" fontId="6" fillId="0" borderId="1" xfId="0" quotePrefix="1" applyNumberFormat="1" applyFont="1" applyBorder="1"/>
    <xf numFmtId="9" fontId="3" fillId="0" borderId="0" xfId="3" applyFont="1" applyFill="1" applyAlignment="1">
      <alignment wrapText="1"/>
    </xf>
    <xf numFmtId="0" fontId="9" fillId="0" borderId="0" xfId="0" applyFont="1"/>
    <xf numFmtId="0" fontId="7" fillId="0" borderId="0" xfId="4" applyFont="1" applyFill="1"/>
    <xf numFmtId="0" fontId="1" fillId="0" borderId="0" xfId="4" applyFont="1"/>
    <xf numFmtId="0" fontId="8" fillId="0" borderId="0" xfId="1" applyAlignment="1" applyProtection="1"/>
    <xf numFmtId="0" fontId="3" fillId="0" borderId="0" xfId="4" applyFont="1"/>
    <xf numFmtId="0" fontId="31" fillId="0" borderId="0" xfId="4" applyFont="1"/>
    <xf numFmtId="1" fontId="31" fillId="0" borderId="0" xfId="0" applyNumberFormat="1" applyFont="1"/>
    <xf numFmtId="0" fontId="1" fillId="0" borderId="8" xfId="0" applyFont="1" applyFill="1" applyBorder="1"/>
    <xf numFmtId="0" fontId="1" fillId="0" borderId="9" xfId="0" applyFont="1" applyFill="1" applyBorder="1"/>
    <xf numFmtId="0" fontId="1" fillId="0" borderId="11" xfId="0" applyFont="1" applyFill="1" applyBorder="1"/>
    <xf numFmtId="0" fontId="1" fillId="0" borderId="13" xfId="0" applyFont="1" applyFill="1" applyBorder="1"/>
    <xf numFmtId="0" fontId="1" fillId="0" borderId="14" xfId="0" applyFont="1" applyFill="1" applyBorder="1"/>
    <xf numFmtId="2" fontId="1" fillId="0" borderId="8" xfId="0" applyNumberFormat="1" applyFont="1" applyFill="1" applyBorder="1"/>
    <xf numFmtId="2" fontId="1" fillId="0" borderId="13" xfId="0" applyNumberFormat="1" applyFont="1" applyFill="1" applyBorder="1"/>
    <xf numFmtId="2" fontId="1" fillId="0" borderId="14" xfId="0" applyNumberFormat="1" applyFont="1" applyFill="1" applyBorder="1"/>
    <xf numFmtId="2" fontId="1" fillId="0" borderId="15" xfId="0" applyNumberFormat="1" applyFont="1" applyFill="1" applyBorder="1"/>
    <xf numFmtId="2" fontId="1" fillId="0" borderId="0" xfId="0" applyNumberFormat="1" applyFont="1" applyFill="1"/>
    <xf numFmtId="2" fontId="1" fillId="0" borderId="16" xfId="0" applyNumberFormat="1" applyFont="1" applyFill="1" applyBorder="1"/>
    <xf numFmtId="0" fontId="1" fillId="0" borderId="10" xfId="0" applyNumberFormat="1" applyFont="1" applyFill="1" applyBorder="1"/>
    <xf numFmtId="0" fontId="1" fillId="0" borderId="18" xfId="0" applyNumberFormat="1" applyFont="1" applyFill="1" applyBorder="1"/>
    <xf numFmtId="0" fontId="1" fillId="0" borderId="19" xfId="0" applyNumberFormat="1" applyFont="1" applyFill="1" applyBorder="1"/>
    <xf numFmtId="166" fontId="27" fillId="0" borderId="0" xfId="0" applyNumberFormat="1" applyFont="1" applyFill="1"/>
    <xf numFmtId="0" fontId="1" fillId="0" borderId="0" xfId="0" applyFont="1" applyAlignment="1">
      <alignment horizontal="right"/>
    </xf>
    <xf numFmtId="1" fontId="1" fillId="0" borderId="0" xfId="0" applyNumberFormat="1" applyFont="1" applyAlignment="1">
      <alignment horizontal="right"/>
    </xf>
    <xf numFmtId="166" fontId="33" fillId="0" borderId="0" xfId="0" applyNumberFormat="1" applyFont="1"/>
    <xf numFmtId="0" fontId="1" fillId="4" borderId="25" xfId="0" applyFont="1" applyFill="1" applyBorder="1" applyAlignment="1">
      <alignment horizontal="left" vertical="top" wrapText="1"/>
    </xf>
    <xf numFmtId="0" fontId="2" fillId="4" borderId="0" xfId="0" applyFont="1" applyFill="1" applyBorder="1" applyAlignment="1">
      <alignment horizontal="left" vertical="top" wrapText="1"/>
    </xf>
    <xf numFmtId="0" fontId="2" fillId="4" borderId="25" xfId="0" applyFont="1" applyFill="1" applyBorder="1" applyAlignment="1">
      <alignment horizontal="left" vertical="top" wrapText="1"/>
    </xf>
    <xf numFmtId="0" fontId="3" fillId="4" borderId="25" xfId="0" applyFont="1" applyFill="1" applyBorder="1" applyAlignment="1">
      <alignment wrapText="1"/>
    </xf>
    <xf numFmtId="0" fontId="3" fillId="4" borderId="0" xfId="0" applyFont="1" applyFill="1" applyBorder="1" applyAlignment="1">
      <alignment wrapText="1"/>
    </xf>
    <xf numFmtId="0" fontId="3" fillId="4" borderId="25" xfId="0" applyFont="1" applyFill="1" applyBorder="1" applyAlignment="1">
      <alignment vertical="center" wrapText="1"/>
    </xf>
    <xf numFmtId="0" fontId="0" fillId="0" borderId="0" xfId="0" applyAlignment="1">
      <alignment vertical="center" wrapText="1"/>
    </xf>
    <xf numFmtId="0" fontId="1" fillId="4" borderId="25" xfId="0" applyFont="1" applyFill="1" applyBorder="1" applyAlignment="1">
      <alignment horizontal="left" vertical="center" wrapText="1"/>
    </xf>
    <xf numFmtId="0" fontId="1" fillId="4" borderId="0" xfId="0" applyFont="1" applyFill="1" applyBorder="1" applyAlignment="1">
      <alignment horizontal="left" vertical="center" wrapText="1"/>
    </xf>
    <xf numFmtId="0" fontId="3" fillId="2" borderId="4" xfId="0" applyFont="1" applyFill="1" applyBorder="1" applyAlignment="1">
      <alignment horizontal="center" wrapText="1"/>
    </xf>
    <xf numFmtId="0" fontId="3" fillId="2" borderId="2" xfId="0" applyFont="1" applyFill="1" applyBorder="1" applyAlignment="1">
      <alignment horizontal="center" wrapText="1"/>
    </xf>
    <xf numFmtId="0" fontId="3" fillId="2" borderId="27" xfId="0" applyFont="1" applyFill="1" applyBorder="1" applyAlignment="1">
      <alignment horizontal="center"/>
    </xf>
    <xf numFmtId="0" fontId="3" fillId="2" borderId="4" xfId="0" applyFont="1" applyFill="1" applyBorder="1" applyAlignment="1">
      <alignment horizontal="center"/>
    </xf>
    <xf numFmtId="0" fontId="3" fillId="2" borderId="2" xfId="0" applyFont="1" applyFill="1" applyBorder="1" applyAlignment="1">
      <alignment horizontal="center"/>
    </xf>
    <xf numFmtId="0" fontId="3" fillId="2" borderId="27"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0" borderId="0" xfId="4" applyFont="1" applyAlignment="1">
      <alignment horizontal="center"/>
    </xf>
  </cellXfs>
  <cellStyles count="6">
    <cellStyle name="Hyperlink" xfId="1" builtinId="8"/>
    <cellStyle name="Normal" xfId="0" builtinId="0"/>
    <cellStyle name="Normal 2" xfId="4"/>
    <cellStyle name="Normal_scc_feb2004" xfId="2"/>
    <cellStyle name="Percent" xfId="3" builtinId="5"/>
    <cellStyle name="Percent 2" xfId="5"/>
  </cellStyles>
  <dxfs count="37">
    <dxf>
      <fill>
        <patternFill patternType="none"/>
      </fill>
    </dxf>
    <dxf>
      <fill>
        <patternFill patternType="solid">
          <bgColor indexed="43"/>
        </patternFill>
      </fill>
    </dxf>
    <dxf>
      <fill>
        <patternFill patternType="solid">
          <bgColor indexed="43"/>
        </patternFill>
      </fill>
    </dxf>
    <dxf>
      <font>
        <color auto="1"/>
      </font>
    </dxf>
    <dxf>
      <font>
        <color auto="1"/>
      </font>
    </dxf>
    <dxf>
      <font>
        <color auto="1"/>
      </font>
    </dxf>
    <dxf>
      <font>
        <color auto="1"/>
      </font>
    </dxf>
    <dxf>
      <font>
        <color auto="1"/>
      </font>
    </dxf>
    <dxf>
      <numFmt numFmtId="2" formatCode="0.00"/>
    </dxf>
    <dxf>
      <fill>
        <patternFill patternType="none"/>
      </fill>
    </dxf>
    <dxf>
      <fill>
        <patternFill patternType="solid">
          <bgColor indexed="43"/>
        </patternFill>
      </fill>
    </dxf>
    <dxf>
      <fill>
        <patternFill patternType="solid">
          <bgColor indexed="43"/>
        </patternFill>
      </fill>
    </dxf>
    <dxf>
      <font>
        <color auto="1"/>
      </font>
    </dxf>
    <dxf>
      <font>
        <color auto="1"/>
      </font>
    </dxf>
    <dxf>
      <font>
        <color auto="1"/>
      </font>
    </dxf>
    <dxf>
      <font>
        <color auto="1"/>
      </font>
    </dxf>
    <dxf>
      <font>
        <color auto="1"/>
      </font>
    </dxf>
    <dxf>
      <numFmt numFmtId="2" formatCode="0.00"/>
    </dxf>
    <dxf>
      <numFmt numFmtId="2" formatCode="0.00"/>
    </dxf>
    <dxf>
      <alignment horizontal="left" readingOrder="0"/>
    </dxf>
    <dxf>
      <alignment wrapText="1" readingOrder="0"/>
    </dxf>
    <dxf>
      <alignment wrapText="1" readingOrder="0"/>
    </dxf>
    <dxf>
      <alignment wrapText="1" readingOrder="0"/>
    </dxf>
    <dxf>
      <numFmt numFmtId="2" formatCode="0.00"/>
    </dxf>
    <dxf>
      <alignment horizontal="left" readingOrder="0"/>
    </dxf>
    <dxf>
      <alignment wrapText="1" readingOrder="0"/>
    </dxf>
    <dxf>
      <alignment wrapText="1" readingOrder="0"/>
    </dxf>
    <dxf>
      <alignment wrapText="1" readingOrder="0"/>
    </dxf>
    <dxf>
      <font>
        <color rgb="FF9C0006"/>
      </font>
      <fill>
        <patternFill>
          <bgColor rgb="FFFFC7CE"/>
        </patternFill>
      </fill>
    </dxf>
    <dxf>
      <font>
        <color rgb="FF9C0006"/>
      </font>
      <fill>
        <patternFill>
          <bgColor rgb="FFFFC7CE"/>
        </patternFill>
      </fill>
    </dxf>
    <dxf>
      <fill>
        <patternFill patternType="none"/>
      </fill>
    </dxf>
    <dxf>
      <fill>
        <patternFill>
          <bgColor indexed="41"/>
        </patternFill>
      </fill>
    </dxf>
    <dxf>
      <fill>
        <patternFill>
          <bgColor indexed="47"/>
        </patternFill>
      </fill>
    </dxf>
    <dxf>
      <fill>
        <patternFill>
          <bgColor indexed="41"/>
        </patternFill>
      </fill>
    </dxf>
    <dxf>
      <fill>
        <patternFill>
          <bgColor indexed="47"/>
        </patternFill>
      </fill>
    </dxf>
    <dxf>
      <numFmt numFmtId="2" formatCode="0.00"/>
    </dxf>
    <dxf>
      <alignment horizontal="left" readingOrder="0"/>
    </dxf>
  </dxfs>
  <tableStyles count="0" defaultTableStyle="TableStyleMedium9" defaultPivotStyle="PivotStyleLight16"/>
  <colors>
    <mruColors>
      <color rgb="FF009900"/>
      <color rgb="FF0000FF"/>
      <color rgb="FFFE90FF"/>
      <color rgb="FF33CC33"/>
      <color rgb="FFFF66CC"/>
      <color rgb="FFFF9933"/>
      <color rgb="FF9F9FFF"/>
      <color rgb="FFE8FBA1"/>
      <color rgb="FF66FFFF"/>
      <color rgb="FF00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worksheet" Target="worksheets/sheet9.xml"/><Relationship Id="rId18" Type="http://schemas.openxmlformats.org/officeDocument/2006/relationships/worksheet" Target="worksheets/sheet14.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17.xml"/><Relationship Id="rId7" Type="http://schemas.openxmlformats.org/officeDocument/2006/relationships/chartsheet" Target="chartsheets/sheet2.xml"/><Relationship Id="rId12" Type="http://schemas.openxmlformats.org/officeDocument/2006/relationships/worksheet" Target="worksheets/sheet8.xml"/><Relationship Id="rId17" Type="http://schemas.openxmlformats.org/officeDocument/2006/relationships/worksheet" Target="worksheets/sheet13.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2.xml"/><Relationship Id="rId20"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worksheet" Target="worksheets/sheet7.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1.xml"/><Relationship Id="rId23" Type="http://schemas.openxmlformats.org/officeDocument/2006/relationships/pivotCacheDefinition" Target="pivotCache/pivotCacheDefinition1.xml"/><Relationship Id="rId10" Type="http://schemas.openxmlformats.org/officeDocument/2006/relationships/worksheet" Target="worksheets/sheet6.xml"/><Relationship Id="rId19" Type="http://schemas.openxmlformats.org/officeDocument/2006/relationships/worksheet" Target="worksheets/sheet15.xml"/><Relationship Id="rId4" Type="http://schemas.openxmlformats.org/officeDocument/2006/relationships/worksheet" Target="worksheets/sheet4.xml"/><Relationship Id="rId9" Type="http://schemas.openxmlformats.org/officeDocument/2006/relationships/chartsheet" Target="chartsheets/sheet4.xml"/><Relationship Id="rId14" Type="http://schemas.openxmlformats.org/officeDocument/2006/relationships/worksheet" Target="worksheets/sheet10.xml"/><Relationship Id="rId22" Type="http://schemas.openxmlformats.org/officeDocument/2006/relationships/worksheet" Target="worksheets/sheet18.xml"/><Relationship Id="rId27" Type="http://schemas.openxmlformats.org/officeDocument/2006/relationships/calcChain" Target="calcChain.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by_src_allpol!$E$4</c:f>
              <c:strCache>
                <c:ptCount val="1"/>
                <c:pt idx="0">
                  <c:v>VOC (tons/year)</c:v>
                </c:pt>
              </c:strCache>
            </c:strRef>
          </c:tx>
          <c:dPt>
            <c:idx val="0"/>
            <c:bubble3D val="0"/>
          </c:dPt>
          <c:dPt>
            <c:idx val="1"/>
            <c:bubble3D val="0"/>
          </c:dPt>
          <c:dPt>
            <c:idx val="2"/>
            <c:bubble3D val="0"/>
          </c:dPt>
          <c:dPt>
            <c:idx val="3"/>
            <c:bubble3D val="0"/>
            <c:spPr>
              <a:solidFill>
                <a:srgbClr val="FE90FF"/>
              </a:solidFill>
            </c:spPr>
          </c:dPt>
          <c:dPt>
            <c:idx val="4"/>
            <c:bubble3D val="0"/>
          </c:dPt>
          <c:dPt>
            <c:idx val="5"/>
            <c:bubble3D val="0"/>
          </c:dPt>
          <c:dPt>
            <c:idx val="6"/>
            <c:bubble3D val="0"/>
            <c:spPr>
              <a:solidFill>
                <a:srgbClr val="33CC33"/>
              </a:solidFill>
            </c:spPr>
          </c:dPt>
          <c:dPt>
            <c:idx val="7"/>
            <c:bubble3D val="0"/>
          </c:dPt>
          <c:dPt>
            <c:idx val="8"/>
            <c:bubble3D val="0"/>
          </c:dPt>
          <c:dPt>
            <c:idx val="9"/>
            <c:bubble3D val="0"/>
          </c:dPt>
          <c:dPt>
            <c:idx val="10"/>
            <c:bubble3D val="0"/>
          </c:dPt>
          <c:dPt>
            <c:idx val="11"/>
            <c:bubble3D val="0"/>
          </c:dPt>
          <c:dLbls>
            <c:dLbl>
              <c:idx val="0"/>
              <c:delete val="1"/>
            </c:dLbl>
            <c:dLbl>
              <c:idx val="1"/>
              <c:delete val="1"/>
            </c:dLbl>
            <c:dLbl>
              <c:idx val="5"/>
              <c:delete val="1"/>
            </c:dLbl>
            <c:dLbl>
              <c:idx val="7"/>
              <c:delete val="1"/>
            </c:dLbl>
            <c:dLbl>
              <c:idx val="8"/>
              <c:delete val="1"/>
            </c:dLbl>
            <c:dLbl>
              <c:idx val="11"/>
              <c:layout>
                <c:manualLayout>
                  <c:x val="-0.16573679563466912"/>
                  <c:y val="6.3532294834849137E-2"/>
                </c:manualLayout>
              </c:layout>
              <c:showLegendKey val="0"/>
              <c:showVal val="0"/>
              <c:showCatName val="1"/>
              <c:showSerName val="0"/>
              <c:showPercent val="1"/>
              <c:showBubbleSize val="0"/>
            </c:dLbl>
            <c:dLbl>
              <c:idx val="12"/>
              <c:delete val="1"/>
            </c:dLbl>
            <c:dLbl>
              <c:idx val="13"/>
              <c:layout>
                <c:manualLayout>
                  <c:x val="-0.10721614348958446"/>
                  <c:y val="5.4517135293672217E-4"/>
                </c:manualLayout>
              </c:layout>
              <c:showLegendKey val="0"/>
              <c:showVal val="0"/>
              <c:showCatName val="1"/>
              <c:showSerName val="0"/>
              <c:showPercent val="1"/>
              <c:showBubbleSize val="0"/>
            </c:dLbl>
            <c:dLbl>
              <c:idx val="14"/>
              <c:layout>
                <c:manualLayout>
                  <c:x val="0.10703539581579066"/>
                  <c:y val="1.6355140588101666E-3"/>
                </c:manualLayout>
              </c:layout>
              <c:showLegendKey val="0"/>
              <c:showVal val="0"/>
              <c:showCatName val="1"/>
              <c:showSerName val="0"/>
              <c:showPercent val="1"/>
              <c:showBubbleSize val="0"/>
            </c:dLbl>
            <c:txPr>
              <a:bodyPr/>
              <a:lstStyle/>
              <a:p>
                <a:pPr>
                  <a:defRPr sz="1200"/>
                </a:pPr>
                <a:endParaRPr lang="en-US"/>
              </a:p>
            </c:txPr>
            <c:showLegendKey val="0"/>
            <c:showVal val="0"/>
            <c:showCatName val="1"/>
            <c:showSerName val="0"/>
            <c:showPercent val="1"/>
            <c:showBubbleSize val="0"/>
            <c:showLeaderLines val="1"/>
          </c:dLbls>
          <c:cat>
            <c:strRef>
              <c:f>by_src_allpol!$C$5:$C$19</c:f>
              <c:strCache>
                <c:ptCount val="15"/>
                <c:pt idx="0">
                  <c:v>Compressor engines</c:v>
                </c:pt>
                <c:pt idx="1">
                  <c:v>Drill rigs</c:v>
                </c:pt>
                <c:pt idx="2">
                  <c:v>Pneumatic devices</c:v>
                </c:pt>
                <c:pt idx="3">
                  <c:v>Pneumatic pumps</c:v>
                </c:pt>
                <c:pt idx="4">
                  <c:v>Venting - recompletions</c:v>
                </c:pt>
                <c:pt idx="5">
                  <c:v>Heaters</c:v>
                </c:pt>
                <c:pt idx="6">
                  <c:v>Unpermitted Fugitives</c:v>
                </c:pt>
                <c:pt idx="7">
                  <c:v>Miscellaneous engines</c:v>
                </c:pt>
                <c:pt idx="8">
                  <c:v>Artificial Lift</c:v>
                </c:pt>
                <c:pt idx="9">
                  <c:v>Condensate tank </c:v>
                </c:pt>
                <c:pt idx="10">
                  <c:v>Oil Tank</c:v>
                </c:pt>
                <c:pt idx="11">
                  <c:v>Oil Well Truck Loading</c:v>
                </c:pt>
                <c:pt idx="12">
                  <c:v>Oil tank flaring</c:v>
                </c:pt>
                <c:pt idx="13">
                  <c:v>Casinghead Gas Venting and Flaring</c:v>
                </c:pt>
                <c:pt idx="14">
                  <c:v>Other Categories</c:v>
                </c:pt>
              </c:strCache>
            </c:strRef>
          </c:cat>
          <c:val>
            <c:numRef>
              <c:f>by_src_allpol!$E$5:$E$19</c:f>
              <c:numCache>
                <c:formatCode>#,##0</c:formatCode>
                <c:ptCount val="15"/>
                <c:pt idx="0">
                  <c:v>1038.0954545822324</c:v>
                </c:pt>
                <c:pt idx="1">
                  <c:v>712.04515237654277</c:v>
                </c:pt>
                <c:pt idx="2">
                  <c:v>25237.168519376279</c:v>
                </c:pt>
                <c:pt idx="3">
                  <c:v>26861.179390377067</c:v>
                </c:pt>
                <c:pt idx="4">
                  <c:v>1700.2407599182191</c:v>
                </c:pt>
                <c:pt idx="5">
                  <c:v>35.970197646298303</c:v>
                </c:pt>
                <c:pt idx="6">
                  <c:v>7835.7804105855239</c:v>
                </c:pt>
                <c:pt idx="7">
                  <c:v>42.037660388723779</c:v>
                </c:pt>
                <c:pt idx="8">
                  <c:v>670.23748748052776</c:v>
                </c:pt>
                <c:pt idx="9">
                  <c:v>26691.732620318526</c:v>
                </c:pt>
                <c:pt idx="10">
                  <c:v>227034.66940469312</c:v>
                </c:pt>
                <c:pt idx="11">
                  <c:v>7392.4498482469062</c:v>
                </c:pt>
                <c:pt idx="12">
                  <c:v>0</c:v>
                </c:pt>
                <c:pt idx="13">
                  <c:v>27184.020275972867</c:v>
                </c:pt>
                <c:pt idx="14">
                  <c:v>5362.3368825533926</c:v>
                </c:pt>
              </c:numCache>
            </c:numRef>
          </c:val>
        </c:ser>
        <c:dLbls>
          <c:showLegendKey val="0"/>
          <c:showVal val="0"/>
          <c:showCatName val="1"/>
          <c:showSerName val="0"/>
          <c:showPercent val="1"/>
          <c:showBubbleSize val="0"/>
          <c:showLeaderLines val="1"/>
        </c:dLbls>
        <c:firstSliceAng val="0"/>
      </c:pieChart>
    </c:plotArea>
    <c:plotVisOnly val="1"/>
    <c:dispBlanksAs val="zero"/>
    <c:showDLblsOverMax val="0"/>
  </c:char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by_src_allpol!$D$4</c:f>
              <c:strCache>
                <c:ptCount val="1"/>
                <c:pt idx="0">
                  <c:v>NOx (tons/year)</c:v>
                </c:pt>
              </c:strCache>
            </c:strRef>
          </c:tx>
          <c:dPt>
            <c:idx val="0"/>
            <c:bubble3D val="0"/>
          </c:dPt>
          <c:dPt>
            <c:idx val="1"/>
            <c:bubble3D val="0"/>
            <c:spPr>
              <a:solidFill>
                <a:srgbClr val="FE90FF"/>
              </a:solidFill>
            </c:spPr>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Pt>
            <c:idx val="13"/>
            <c:bubble3D val="0"/>
          </c:dPt>
          <c:dLbls>
            <c:dLbl>
              <c:idx val="2"/>
              <c:delete val="1"/>
            </c:dLbl>
            <c:dLbl>
              <c:idx val="3"/>
              <c:delete val="1"/>
            </c:dLbl>
            <c:dLbl>
              <c:idx val="4"/>
              <c:delete val="1"/>
            </c:dLbl>
            <c:dLbl>
              <c:idx val="5"/>
              <c:layout>
                <c:manualLayout>
                  <c:x val="-2.8492002411994169E-3"/>
                  <c:y val="6.1961686215853171E-2"/>
                </c:manualLayout>
              </c:layout>
              <c:showLegendKey val="0"/>
              <c:showVal val="0"/>
              <c:showCatName val="1"/>
              <c:showSerName val="0"/>
              <c:showPercent val="1"/>
              <c:showBubbleSize val="0"/>
            </c:dLbl>
            <c:dLbl>
              <c:idx val="6"/>
              <c:delete val="1"/>
            </c:dLbl>
            <c:dLbl>
              <c:idx val="7"/>
              <c:layout>
                <c:manualLayout>
                  <c:x val="-5.4876021934144988E-2"/>
                  <c:y val="6.9999486594536919E-2"/>
                </c:manualLayout>
              </c:layout>
              <c:showLegendKey val="0"/>
              <c:showVal val="0"/>
              <c:showCatName val="1"/>
              <c:showSerName val="0"/>
              <c:showPercent val="1"/>
              <c:showBubbleSize val="0"/>
            </c:dLbl>
            <c:dLbl>
              <c:idx val="9"/>
              <c:delete val="1"/>
            </c:dLbl>
            <c:dLbl>
              <c:idx val="10"/>
              <c:delete val="1"/>
            </c:dLbl>
            <c:dLbl>
              <c:idx val="11"/>
              <c:delete val="1"/>
            </c:dLbl>
            <c:dLbl>
              <c:idx val="13"/>
              <c:layout>
                <c:manualLayout>
                  <c:x val="-7.2813096273081107E-2"/>
                  <c:y val="1.3084112470481333E-2"/>
                </c:manualLayout>
              </c:layout>
              <c:showLegendKey val="0"/>
              <c:showVal val="0"/>
              <c:showCatName val="1"/>
              <c:showSerName val="0"/>
              <c:showPercent val="1"/>
              <c:showBubbleSize val="0"/>
            </c:dLbl>
            <c:dLbl>
              <c:idx val="14"/>
              <c:layout>
                <c:manualLayout>
                  <c:x val="0.14607660126140146"/>
                  <c:y val="-4.1879462356304419E-4"/>
                </c:manualLayout>
              </c:layout>
              <c:showLegendKey val="0"/>
              <c:showVal val="0"/>
              <c:showCatName val="1"/>
              <c:showSerName val="0"/>
              <c:showPercent val="1"/>
              <c:showBubbleSize val="0"/>
            </c:dLbl>
            <c:txPr>
              <a:bodyPr/>
              <a:lstStyle/>
              <a:p>
                <a:pPr>
                  <a:defRPr sz="1200"/>
                </a:pPr>
                <a:endParaRPr lang="en-US"/>
              </a:p>
            </c:txPr>
            <c:showLegendKey val="0"/>
            <c:showVal val="0"/>
            <c:showCatName val="1"/>
            <c:showSerName val="0"/>
            <c:showPercent val="1"/>
            <c:showBubbleSize val="0"/>
            <c:showLeaderLines val="1"/>
          </c:dLbls>
          <c:cat>
            <c:strRef>
              <c:f>by_src_allpol!$C$5:$C$19</c:f>
              <c:strCache>
                <c:ptCount val="15"/>
                <c:pt idx="0">
                  <c:v>Compressor engines</c:v>
                </c:pt>
                <c:pt idx="1">
                  <c:v>Drill rigs</c:v>
                </c:pt>
                <c:pt idx="2">
                  <c:v>Pneumatic devices</c:v>
                </c:pt>
                <c:pt idx="3">
                  <c:v>Pneumatic pumps</c:v>
                </c:pt>
                <c:pt idx="4">
                  <c:v>Venting - recompletions</c:v>
                </c:pt>
                <c:pt idx="5">
                  <c:v>Heaters</c:v>
                </c:pt>
                <c:pt idx="6">
                  <c:v>Unpermitted Fugitives</c:v>
                </c:pt>
                <c:pt idx="7">
                  <c:v>Miscellaneous engines</c:v>
                </c:pt>
                <c:pt idx="8">
                  <c:v>Artificial Lift</c:v>
                </c:pt>
                <c:pt idx="9">
                  <c:v>Condensate tank </c:v>
                </c:pt>
                <c:pt idx="10">
                  <c:v>Oil Tank</c:v>
                </c:pt>
                <c:pt idx="11">
                  <c:v>Oil Well Truck Loading</c:v>
                </c:pt>
                <c:pt idx="12">
                  <c:v>Oil tank flaring</c:v>
                </c:pt>
                <c:pt idx="13">
                  <c:v>Casinghead Gas Venting and Flaring</c:v>
                </c:pt>
                <c:pt idx="14">
                  <c:v>Other Categories</c:v>
                </c:pt>
              </c:strCache>
            </c:strRef>
          </c:cat>
          <c:val>
            <c:numRef>
              <c:f>by_src_allpol!$D$5:$D$19</c:f>
              <c:numCache>
                <c:formatCode>#,##0</c:formatCode>
                <c:ptCount val="15"/>
                <c:pt idx="0">
                  <c:v>4952.8206479208102</c:v>
                </c:pt>
                <c:pt idx="1">
                  <c:v>4974.2148865430418</c:v>
                </c:pt>
                <c:pt idx="2">
                  <c:v>0</c:v>
                </c:pt>
                <c:pt idx="3">
                  <c:v>0</c:v>
                </c:pt>
                <c:pt idx="4">
                  <c:v>0</c:v>
                </c:pt>
                <c:pt idx="5">
                  <c:v>654.00359356906029</c:v>
                </c:pt>
                <c:pt idx="6">
                  <c:v>0</c:v>
                </c:pt>
                <c:pt idx="7">
                  <c:v>554.46909256981587</c:v>
                </c:pt>
                <c:pt idx="8">
                  <c:v>1620.2553768501066</c:v>
                </c:pt>
                <c:pt idx="9">
                  <c:v>0</c:v>
                </c:pt>
                <c:pt idx="10">
                  <c:v>0</c:v>
                </c:pt>
                <c:pt idx="11">
                  <c:v>0</c:v>
                </c:pt>
                <c:pt idx="12">
                  <c:v>257.84097350815262</c:v>
                </c:pt>
                <c:pt idx="13">
                  <c:v>917.95164920960462</c:v>
                </c:pt>
                <c:pt idx="14">
                  <c:v>455.8850599867514</c:v>
                </c:pt>
              </c:numCache>
            </c:numRef>
          </c:val>
        </c:ser>
        <c:dLbls>
          <c:showLegendKey val="0"/>
          <c:showVal val="0"/>
          <c:showCatName val="1"/>
          <c:showSerName val="0"/>
          <c:showPercent val="1"/>
          <c:showBubbleSize val="0"/>
          <c:showLeaderLines val="1"/>
        </c:dLbls>
        <c:firstSliceAng val="0"/>
      </c:pieChart>
    </c:plotArea>
    <c:plotVisOnly val="1"/>
    <c:dispBlanksAs val="zero"/>
    <c:showDLblsOverMax val="0"/>
  </c: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32397072957805"/>
          <c:y val="2.2403552485694502E-2"/>
          <c:w val="0.70189363055943532"/>
          <c:h val="0.74666469857162698"/>
        </c:manualLayout>
      </c:layout>
      <c:barChart>
        <c:barDir val="col"/>
        <c:grouping val="stacked"/>
        <c:varyColors val="0"/>
        <c:ser>
          <c:idx val="0"/>
          <c:order val="0"/>
          <c:tx>
            <c:strRef>
              <c:f>bar_chart_limited_county!$A$70</c:f>
              <c:strCache>
                <c:ptCount val="1"/>
                <c:pt idx="0">
                  <c:v>Compressor engines</c:v>
                </c:pt>
              </c:strCache>
            </c:strRef>
          </c:tx>
          <c:invertIfNegative val="0"/>
          <c:cat>
            <c:strRef>
              <c:f>bar_chart_limited_county!$B$69:$O$69</c:f>
              <c:strCache>
                <c:ptCount val="14"/>
                <c:pt idx="0">
                  <c:v>Fallon, Mt</c:v>
                </c:pt>
                <c:pt idx="1">
                  <c:v>Richland, Mt</c:v>
                </c:pt>
                <c:pt idx="2">
                  <c:v>Billings, Nd</c:v>
                </c:pt>
                <c:pt idx="3">
                  <c:v>Bottineau, Nd</c:v>
                </c:pt>
                <c:pt idx="4">
                  <c:v>Bowman, Nd</c:v>
                </c:pt>
                <c:pt idx="5">
                  <c:v>Burke, Nd</c:v>
                </c:pt>
                <c:pt idx="6">
                  <c:v>Divide, Nd</c:v>
                </c:pt>
                <c:pt idx="7">
                  <c:v>Dunn, Nd</c:v>
                </c:pt>
                <c:pt idx="8">
                  <c:v>Mckenzie, Nd</c:v>
                </c:pt>
                <c:pt idx="9">
                  <c:v>Mountrail, Nd</c:v>
                </c:pt>
                <c:pt idx="10">
                  <c:v>Renville, Nd</c:v>
                </c:pt>
                <c:pt idx="11">
                  <c:v>Stark, Nd</c:v>
                </c:pt>
                <c:pt idx="12">
                  <c:v>Williams, Nd</c:v>
                </c:pt>
                <c:pt idx="13">
                  <c:v>Harding, Sd</c:v>
                </c:pt>
              </c:strCache>
            </c:strRef>
          </c:cat>
          <c:val>
            <c:numRef>
              <c:f>bar_chart_limited_county!$B$70:$O$70</c:f>
              <c:numCache>
                <c:formatCode>0</c:formatCode>
                <c:ptCount val="14"/>
                <c:pt idx="0">
                  <c:v>159.79683018920807</c:v>
                </c:pt>
                <c:pt idx="1">
                  <c:v>187.77902383917058</c:v>
                </c:pt>
                <c:pt idx="2">
                  <c:v>21.553054092234227</c:v>
                </c:pt>
                <c:pt idx="3">
                  <c:v>0.11041187935592807</c:v>
                </c:pt>
                <c:pt idx="4">
                  <c:v>131.59904289335628</c:v>
                </c:pt>
                <c:pt idx="5">
                  <c:v>9.9943067377444343</c:v>
                </c:pt>
                <c:pt idx="6">
                  <c:v>2.3029155048934382</c:v>
                </c:pt>
                <c:pt idx="7">
                  <c:v>25.669732818948312</c:v>
                </c:pt>
                <c:pt idx="8">
                  <c:v>69.035481736084563</c:v>
                </c:pt>
                <c:pt idx="9">
                  <c:v>109.10860845052392</c:v>
                </c:pt>
                <c:pt idx="10">
                  <c:v>7.6305682075621717E-2</c:v>
                </c:pt>
                <c:pt idx="11">
                  <c:v>9.0133686299250204</c:v>
                </c:pt>
                <c:pt idx="12">
                  <c:v>80.667696075361278</c:v>
                </c:pt>
                <c:pt idx="13">
                  <c:v>13.55770366056721</c:v>
                </c:pt>
              </c:numCache>
            </c:numRef>
          </c:val>
        </c:ser>
        <c:ser>
          <c:idx val="1"/>
          <c:order val="1"/>
          <c:tx>
            <c:strRef>
              <c:f>bar_chart_limited_county!$A$71</c:f>
              <c:strCache>
                <c:ptCount val="1"/>
                <c:pt idx="0">
                  <c:v>Drill rigs</c:v>
                </c:pt>
              </c:strCache>
            </c:strRef>
          </c:tx>
          <c:invertIfNegative val="0"/>
          <c:cat>
            <c:strRef>
              <c:f>bar_chart_limited_county!$B$69:$O$69</c:f>
              <c:strCache>
                <c:ptCount val="14"/>
                <c:pt idx="0">
                  <c:v>Fallon, Mt</c:v>
                </c:pt>
                <c:pt idx="1">
                  <c:v>Richland, Mt</c:v>
                </c:pt>
                <c:pt idx="2">
                  <c:v>Billings, Nd</c:v>
                </c:pt>
                <c:pt idx="3">
                  <c:v>Bottineau, Nd</c:v>
                </c:pt>
                <c:pt idx="4">
                  <c:v>Bowman, Nd</c:v>
                </c:pt>
                <c:pt idx="5">
                  <c:v>Burke, Nd</c:v>
                </c:pt>
                <c:pt idx="6">
                  <c:v>Divide, Nd</c:v>
                </c:pt>
                <c:pt idx="7">
                  <c:v>Dunn, Nd</c:v>
                </c:pt>
                <c:pt idx="8">
                  <c:v>Mckenzie, Nd</c:v>
                </c:pt>
                <c:pt idx="9">
                  <c:v>Mountrail, Nd</c:v>
                </c:pt>
                <c:pt idx="10">
                  <c:v>Renville, Nd</c:v>
                </c:pt>
                <c:pt idx="11">
                  <c:v>Stark, Nd</c:v>
                </c:pt>
                <c:pt idx="12">
                  <c:v>Williams, Nd</c:v>
                </c:pt>
                <c:pt idx="13">
                  <c:v>Harding, Sd</c:v>
                </c:pt>
              </c:strCache>
            </c:strRef>
          </c:cat>
          <c:val>
            <c:numRef>
              <c:f>bar_chart_limited_county!$B$71:$O$71</c:f>
              <c:numCache>
                <c:formatCode>0</c:formatCode>
                <c:ptCount val="14"/>
                <c:pt idx="0">
                  <c:v>30.828770563788861</c:v>
                </c:pt>
                <c:pt idx="1">
                  <c:v>15.911623516794251</c:v>
                </c:pt>
                <c:pt idx="2">
                  <c:v>1.9889529395992813</c:v>
                </c:pt>
                <c:pt idx="3">
                  <c:v>34.806676442987417</c:v>
                </c:pt>
                <c:pt idx="4">
                  <c:v>14.917147046994607</c:v>
                </c:pt>
                <c:pt idx="5">
                  <c:v>18.89505292619317</c:v>
                </c:pt>
                <c:pt idx="6">
                  <c:v>26.850864684590299</c:v>
                </c:pt>
                <c:pt idx="7">
                  <c:v>137.2377528323504</c:v>
                </c:pt>
                <c:pt idx="8">
                  <c:v>76.57468817457233</c:v>
                </c:pt>
                <c:pt idx="9">
                  <c:v>237.67987628211412</c:v>
                </c:pt>
                <c:pt idx="10">
                  <c:v>4.9723823489982024</c:v>
                </c:pt>
                <c:pt idx="11">
                  <c:v>0.99447646979964066</c:v>
                </c:pt>
                <c:pt idx="12">
                  <c:v>44.751441140983829</c:v>
                </c:pt>
                <c:pt idx="13">
                  <c:v>12.928194107395329</c:v>
                </c:pt>
              </c:numCache>
            </c:numRef>
          </c:val>
        </c:ser>
        <c:ser>
          <c:idx val="2"/>
          <c:order val="2"/>
          <c:tx>
            <c:strRef>
              <c:f>bar_chart_limited_county!$A$72</c:f>
              <c:strCache>
                <c:ptCount val="1"/>
                <c:pt idx="0">
                  <c:v>Pneumatic devices</c:v>
                </c:pt>
              </c:strCache>
            </c:strRef>
          </c:tx>
          <c:invertIfNegative val="0"/>
          <c:cat>
            <c:strRef>
              <c:f>bar_chart_limited_county!$B$69:$O$69</c:f>
              <c:strCache>
                <c:ptCount val="14"/>
                <c:pt idx="0">
                  <c:v>Fallon, Mt</c:v>
                </c:pt>
                <c:pt idx="1">
                  <c:v>Richland, Mt</c:v>
                </c:pt>
                <c:pt idx="2">
                  <c:v>Billings, Nd</c:v>
                </c:pt>
                <c:pt idx="3">
                  <c:v>Bottineau, Nd</c:v>
                </c:pt>
                <c:pt idx="4">
                  <c:v>Bowman, Nd</c:v>
                </c:pt>
                <c:pt idx="5">
                  <c:v>Burke, Nd</c:v>
                </c:pt>
                <c:pt idx="6">
                  <c:v>Divide, Nd</c:v>
                </c:pt>
                <c:pt idx="7">
                  <c:v>Dunn, Nd</c:v>
                </c:pt>
                <c:pt idx="8">
                  <c:v>Mckenzie, Nd</c:v>
                </c:pt>
                <c:pt idx="9">
                  <c:v>Mountrail, Nd</c:v>
                </c:pt>
                <c:pt idx="10">
                  <c:v>Renville, Nd</c:v>
                </c:pt>
                <c:pt idx="11">
                  <c:v>Stark, Nd</c:v>
                </c:pt>
                <c:pt idx="12">
                  <c:v>Williams, Nd</c:v>
                </c:pt>
                <c:pt idx="13">
                  <c:v>Harding, Sd</c:v>
                </c:pt>
              </c:strCache>
            </c:strRef>
          </c:cat>
          <c:val>
            <c:numRef>
              <c:f>bar_chart_limited_county!$B$72:$O$72</c:f>
              <c:numCache>
                <c:formatCode>0</c:formatCode>
                <c:ptCount val="14"/>
                <c:pt idx="0">
                  <c:v>4353.907388227366</c:v>
                </c:pt>
                <c:pt idx="1">
                  <c:v>2909.8356139113857</c:v>
                </c:pt>
                <c:pt idx="2">
                  <c:v>1419.2808425680666</c:v>
                </c:pt>
                <c:pt idx="3">
                  <c:v>1620.7071630198668</c:v>
                </c:pt>
                <c:pt idx="4">
                  <c:v>1716.7720235430327</c:v>
                </c:pt>
                <c:pt idx="5">
                  <c:v>1162.0749256834608</c:v>
                </c:pt>
                <c:pt idx="6">
                  <c:v>443.13790499395975</c:v>
                </c:pt>
                <c:pt idx="7">
                  <c:v>1193.0635903683531</c:v>
                </c:pt>
                <c:pt idx="8">
                  <c:v>2689.8160946486505</c:v>
                </c:pt>
                <c:pt idx="9">
                  <c:v>1580.4218989295066</c:v>
                </c:pt>
                <c:pt idx="10">
                  <c:v>901.77014233036562</c:v>
                </c:pt>
                <c:pt idx="11">
                  <c:v>220.01951926273523</c:v>
                </c:pt>
                <c:pt idx="12">
                  <c:v>1447.1706407844699</c:v>
                </c:pt>
                <c:pt idx="13">
                  <c:v>653.86082485122722</c:v>
                </c:pt>
              </c:numCache>
            </c:numRef>
          </c:val>
        </c:ser>
        <c:ser>
          <c:idx val="3"/>
          <c:order val="3"/>
          <c:tx>
            <c:strRef>
              <c:f>bar_chart_limited_county!$A$73</c:f>
              <c:strCache>
                <c:ptCount val="1"/>
                <c:pt idx="0">
                  <c:v>Pneumatic pumps</c:v>
                </c:pt>
              </c:strCache>
            </c:strRef>
          </c:tx>
          <c:invertIfNegative val="0"/>
          <c:cat>
            <c:strRef>
              <c:f>bar_chart_limited_county!$B$69:$O$69</c:f>
              <c:strCache>
                <c:ptCount val="14"/>
                <c:pt idx="0">
                  <c:v>Fallon, Mt</c:v>
                </c:pt>
                <c:pt idx="1">
                  <c:v>Richland, Mt</c:v>
                </c:pt>
                <c:pt idx="2">
                  <c:v>Billings, Nd</c:v>
                </c:pt>
                <c:pt idx="3">
                  <c:v>Bottineau, Nd</c:v>
                </c:pt>
                <c:pt idx="4">
                  <c:v>Bowman, Nd</c:v>
                </c:pt>
                <c:pt idx="5">
                  <c:v>Burke, Nd</c:v>
                </c:pt>
                <c:pt idx="6">
                  <c:v>Divide, Nd</c:v>
                </c:pt>
                <c:pt idx="7">
                  <c:v>Dunn, Nd</c:v>
                </c:pt>
                <c:pt idx="8">
                  <c:v>Mckenzie, Nd</c:v>
                </c:pt>
                <c:pt idx="9">
                  <c:v>Mountrail, Nd</c:v>
                </c:pt>
                <c:pt idx="10">
                  <c:v>Renville, Nd</c:v>
                </c:pt>
                <c:pt idx="11">
                  <c:v>Stark, Nd</c:v>
                </c:pt>
                <c:pt idx="12">
                  <c:v>Williams, Nd</c:v>
                </c:pt>
                <c:pt idx="13">
                  <c:v>Harding, Sd</c:v>
                </c:pt>
              </c:strCache>
            </c:strRef>
          </c:cat>
          <c:val>
            <c:numRef>
              <c:f>bar_chart_limited_county!$B$73:$O$73</c:f>
              <c:numCache>
                <c:formatCode>0</c:formatCode>
                <c:ptCount val="14"/>
                <c:pt idx="0">
                  <c:v>4629.1898642303167</c:v>
                </c:pt>
                <c:pt idx="1">
                  <c:v>3094.9252264062989</c:v>
                </c:pt>
                <c:pt idx="2">
                  <c:v>1511.1681809105385</c:v>
                </c:pt>
                <c:pt idx="3">
                  <c:v>1725.6352808214228</c:v>
                </c:pt>
                <c:pt idx="4">
                  <c:v>1827.9195900096906</c:v>
                </c:pt>
                <c:pt idx="5">
                  <c:v>1237.310191793563</c:v>
                </c:pt>
                <c:pt idx="6">
                  <c:v>471.82761980394542</c:v>
                </c:pt>
                <c:pt idx="7">
                  <c:v>1270.3051302413915</c:v>
                </c:pt>
                <c:pt idx="8">
                  <c:v>2863.9606572715006</c:v>
                </c:pt>
                <c:pt idx="9">
                  <c:v>1682.7418608392459</c:v>
                </c:pt>
                <c:pt idx="10">
                  <c:v>960.15270883180494</c:v>
                </c:pt>
                <c:pt idx="11">
                  <c:v>234.26406297958127</c:v>
                </c:pt>
                <c:pt idx="12">
                  <c:v>1540.8636255135839</c:v>
                </c:pt>
                <c:pt idx="13">
                  <c:v>696.19320124917817</c:v>
                </c:pt>
              </c:numCache>
            </c:numRef>
          </c:val>
        </c:ser>
        <c:ser>
          <c:idx val="4"/>
          <c:order val="4"/>
          <c:tx>
            <c:strRef>
              <c:f>bar_chart_limited_county!$A$74</c:f>
              <c:strCache>
                <c:ptCount val="1"/>
                <c:pt idx="0">
                  <c:v>Venting - recompletions</c:v>
                </c:pt>
              </c:strCache>
            </c:strRef>
          </c:tx>
          <c:invertIfNegative val="0"/>
          <c:cat>
            <c:strRef>
              <c:f>bar_chart_limited_county!$B$69:$O$69</c:f>
              <c:strCache>
                <c:ptCount val="14"/>
                <c:pt idx="0">
                  <c:v>Fallon, Mt</c:v>
                </c:pt>
                <c:pt idx="1">
                  <c:v>Richland, Mt</c:v>
                </c:pt>
                <c:pt idx="2">
                  <c:v>Billings, Nd</c:v>
                </c:pt>
                <c:pt idx="3">
                  <c:v>Bottineau, Nd</c:v>
                </c:pt>
                <c:pt idx="4">
                  <c:v>Bowman, Nd</c:v>
                </c:pt>
                <c:pt idx="5">
                  <c:v>Burke, Nd</c:v>
                </c:pt>
                <c:pt idx="6">
                  <c:v>Divide, Nd</c:v>
                </c:pt>
                <c:pt idx="7">
                  <c:v>Dunn, Nd</c:v>
                </c:pt>
                <c:pt idx="8">
                  <c:v>Mckenzie, Nd</c:v>
                </c:pt>
                <c:pt idx="9">
                  <c:v>Mountrail, Nd</c:v>
                </c:pt>
                <c:pt idx="10">
                  <c:v>Renville, Nd</c:v>
                </c:pt>
                <c:pt idx="11">
                  <c:v>Stark, Nd</c:v>
                </c:pt>
                <c:pt idx="12">
                  <c:v>Williams, Nd</c:v>
                </c:pt>
                <c:pt idx="13">
                  <c:v>Harding, Sd</c:v>
                </c:pt>
              </c:strCache>
            </c:strRef>
          </c:cat>
          <c:val>
            <c:numRef>
              <c:f>bar_chart_limited_county!$B$74:$O$74</c:f>
              <c:numCache>
                <c:formatCode>0</c:formatCode>
                <c:ptCount val="14"/>
                <c:pt idx="0">
                  <c:v>293.32493463716816</c:v>
                </c:pt>
                <c:pt idx="1">
                  <c:v>196.03709154754515</c:v>
                </c:pt>
                <c:pt idx="2">
                  <c:v>95.617665525852686</c:v>
                </c:pt>
                <c:pt idx="3">
                  <c:v>109.18785823148681</c:v>
                </c:pt>
                <c:pt idx="4">
                  <c:v>115.65979629109692</c:v>
                </c:pt>
                <c:pt idx="5">
                  <c:v>78.289573301735288</c:v>
                </c:pt>
                <c:pt idx="6">
                  <c:v>29.854423952395056</c:v>
                </c:pt>
                <c:pt idx="7">
                  <c:v>80.377295256448221</c:v>
                </c:pt>
                <c:pt idx="8">
                  <c:v>181.21426566908326</c:v>
                </c:pt>
                <c:pt idx="9">
                  <c:v>106.47381969035999</c:v>
                </c:pt>
                <c:pt idx="10">
                  <c:v>60.752708882146578</c:v>
                </c:pt>
                <c:pt idx="11">
                  <c:v>14.822825878461879</c:v>
                </c:pt>
                <c:pt idx="12">
                  <c:v>97.496615285094336</c:v>
                </c:pt>
                <c:pt idx="13">
                  <c:v>44.050933244443051</c:v>
                </c:pt>
              </c:numCache>
            </c:numRef>
          </c:val>
        </c:ser>
        <c:ser>
          <c:idx val="5"/>
          <c:order val="5"/>
          <c:tx>
            <c:strRef>
              <c:f>bar_chart_limited_county!$A$75</c:f>
              <c:strCache>
                <c:ptCount val="1"/>
                <c:pt idx="0">
                  <c:v>Heaters</c:v>
                </c:pt>
              </c:strCache>
            </c:strRef>
          </c:tx>
          <c:invertIfNegative val="0"/>
          <c:cat>
            <c:strRef>
              <c:f>bar_chart_limited_county!$B$69:$O$69</c:f>
              <c:strCache>
                <c:ptCount val="14"/>
                <c:pt idx="0">
                  <c:v>Fallon, Mt</c:v>
                </c:pt>
                <c:pt idx="1">
                  <c:v>Richland, Mt</c:v>
                </c:pt>
                <c:pt idx="2">
                  <c:v>Billings, Nd</c:v>
                </c:pt>
                <c:pt idx="3">
                  <c:v>Bottineau, Nd</c:v>
                </c:pt>
                <c:pt idx="4">
                  <c:v>Bowman, Nd</c:v>
                </c:pt>
                <c:pt idx="5">
                  <c:v>Burke, Nd</c:v>
                </c:pt>
                <c:pt idx="6">
                  <c:v>Divide, Nd</c:v>
                </c:pt>
                <c:pt idx="7">
                  <c:v>Dunn, Nd</c:v>
                </c:pt>
                <c:pt idx="8">
                  <c:v>Mckenzie, Nd</c:v>
                </c:pt>
                <c:pt idx="9">
                  <c:v>Mountrail, Nd</c:v>
                </c:pt>
                <c:pt idx="10">
                  <c:v>Renville, Nd</c:v>
                </c:pt>
                <c:pt idx="11">
                  <c:v>Stark, Nd</c:v>
                </c:pt>
                <c:pt idx="12">
                  <c:v>Williams, Nd</c:v>
                </c:pt>
                <c:pt idx="13">
                  <c:v>Harding, Sd</c:v>
                </c:pt>
              </c:strCache>
            </c:strRef>
          </c:cat>
          <c:val>
            <c:numRef>
              <c:f>bar_chart_limited_county!$B$75:$O$75</c:f>
              <c:numCache>
                <c:formatCode>0</c:formatCode>
                <c:ptCount val="14"/>
                <c:pt idx="0">
                  <c:v>6.2055657776337307</c:v>
                </c:pt>
                <c:pt idx="1">
                  <c:v>4.1473496549452484</c:v>
                </c:pt>
                <c:pt idx="2">
                  <c:v>2.0228819403247327</c:v>
                </c:pt>
                <c:pt idx="3">
                  <c:v>2.3099721720302075</c:v>
                </c:pt>
                <c:pt idx="4">
                  <c:v>2.446892128689742</c:v>
                </c:pt>
                <c:pt idx="5">
                  <c:v>1.656289798300818</c:v>
                </c:pt>
                <c:pt idx="6">
                  <c:v>0.63159850975204523</c:v>
                </c:pt>
                <c:pt idx="7">
                  <c:v>1.7004575262555066</c:v>
                </c:pt>
                <c:pt idx="8">
                  <c:v>3.8337587864669604</c:v>
                </c:pt>
                <c:pt idx="9">
                  <c:v>2.2525541256891124</c:v>
                </c:pt>
                <c:pt idx="10">
                  <c:v>1.2852808834814349</c:v>
                </c:pt>
                <c:pt idx="11">
                  <c:v>0.31359086847828821</c:v>
                </c:pt>
                <c:pt idx="12">
                  <c:v>2.0626328954839521</c:v>
                </c:pt>
                <c:pt idx="13">
                  <c:v>0.931939059843927</c:v>
                </c:pt>
              </c:numCache>
            </c:numRef>
          </c:val>
        </c:ser>
        <c:ser>
          <c:idx val="6"/>
          <c:order val="6"/>
          <c:tx>
            <c:strRef>
              <c:f>bar_chart_limited_county!$A$76</c:f>
              <c:strCache>
                <c:ptCount val="1"/>
                <c:pt idx="0">
                  <c:v>Unpermitted Fugitives</c:v>
                </c:pt>
              </c:strCache>
            </c:strRef>
          </c:tx>
          <c:invertIfNegative val="0"/>
          <c:cat>
            <c:strRef>
              <c:f>bar_chart_limited_county!$B$69:$O$69</c:f>
              <c:strCache>
                <c:ptCount val="14"/>
                <c:pt idx="0">
                  <c:v>Fallon, Mt</c:v>
                </c:pt>
                <c:pt idx="1">
                  <c:v>Richland, Mt</c:v>
                </c:pt>
                <c:pt idx="2">
                  <c:v>Billings, Nd</c:v>
                </c:pt>
                <c:pt idx="3">
                  <c:v>Bottineau, Nd</c:v>
                </c:pt>
                <c:pt idx="4">
                  <c:v>Bowman, Nd</c:v>
                </c:pt>
                <c:pt idx="5">
                  <c:v>Burke, Nd</c:v>
                </c:pt>
                <c:pt idx="6">
                  <c:v>Divide, Nd</c:v>
                </c:pt>
                <c:pt idx="7">
                  <c:v>Dunn, Nd</c:v>
                </c:pt>
                <c:pt idx="8">
                  <c:v>Mckenzie, Nd</c:v>
                </c:pt>
                <c:pt idx="9">
                  <c:v>Mountrail, Nd</c:v>
                </c:pt>
                <c:pt idx="10">
                  <c:v>Renville, Nd</c:v>
                </c:pt>
                <c:pt idx="11">
                  <c:v>Stark, Nd</c:v>
                </c:pt>
                <c:pt idx="12">
                  <c:v>Williams, Nd</c:v>
                </c:pt>
                <c:pt idx="13">
                  <c:v>Harding, Sd</c:v>
                </c:pt>
              </c:strCache>
            </c:strRef>
          </c:cat>
          <c:val>
            <c:numRef>
              <c:f>bar_chart_limited_county!$B$76:$O$76</c:f>
              <c:numCache>
                <c:formatCode>0</c:formatCode>
                <c:ptCount val="14"/>
                <c:pt idx="0">
                  <c:v>1351.8260654313187</c:v>
                </c:pt>
                <c:pt idx="1">
                  <c:v>903.46240244840453</c:v>
                </c:pt>
                <c:pt idx="2">
                  <c:v>440.6664327171132</c:v>
                </c:pt>
                <c:pt idx="3">
                  <c:v>503.20642862674725</c:v>
                </c:pt>
                <c:pt idx="4">
                  <c:v>533.03319590672652</c:v>
                </c:pt>
                <c:pt idx="5">
                  <c:v>360.80766870942676</c:v>
                </c:pt>
                <c:pt idx="6">
                  <c:v>137.58799100119475</c:v>
                </c:pt>
                <c:pt idx="7">
                  <c:v>370.42920654167813</c:v>
                </c:pt>
                <c:pt idx="8">
                  <c:v>835.14948383941976</c:v>
                </c:pt>
                <c:pt idx="9">
                  <c:v>490.69842944482036</c:v>
                </c:pt>
                <c:pt idx="10">
                  <c:v>279.98675091851516</c:v>
                </c:pt>
                <c:pt idx="11">
                  <c:v>68.312918608984788</c:v>
                </c:pt>
                <c:pt idx="12">
                  <c:v>449.32581676613944</c:v>
                </c:pt>
                <c:pt idx="13">
                  <c:v>203.01444826050411</c:v>
                </c:pt>
              </c:numCache>
            </c:numRef>
          </c:val>
        </c:ser>
        <c:ser>
          <c:idx val="7"/>
          <c:order val="7"/>
          <c:tx>
            <c:strRef>
              <c:f>bar_chart_limited_county!$A$77</c:f>
              <c:strCache>
                <c:ptCount val="1"/>
                <c:pt idx="0">
                  <c:v>Miscellaneous engines</c:v>
                </c:pt>
              </c:strCache>
            </c:strRef>
          </c:tx>
          <c:invertIfNegative val="0"/>
          <c:cat>
            <c:strRef>
              <c:f>bar_chart_limited_county!$B$69:$O$69</c:f>
              <c:strCache>
                <c:ptCount val="14"/>
                <c:pt idx="0">
                  <c:v>Fallon, Mt</c:v>
                </c:pt>
                <c:pt idx="1">
                  <c:v>Richland, Mt</c:v>
                </c:pt>
                <c:pt idx="2">
                  <c:v>Billings, Nd</c:v>
                </c:pt>
                <c:pt idx="3">
                  <c:v>Bottineau, Nd</c:v>
                </c:pt>
                <c:pt idx="4">
                  <c:v>Bowman, Nd</c:v>
                </c:pt>
                <c:pt idx="5">
                  <c:v>Burke, Nd</c:v>
                </c:pt>
                <c:pt idx="6">
                  <c:v>Divide, Nd</c:v>
                </c:pt>
                <c:pt idx="7">
                  <c:v>Dunn, Nd</c:v>
                </c:pt>
                <c:pt idx="8">
                  <c:v>Mckenzie, Nd</c:v>
                </c:pt>
                <c:pt idx="9">
                  <c:v>Mountrail, Nd</c:v>
                </c:pt>
                <c:pt idx="10">
                  <c:v>Renville, Nd</c:v>
                </c:pt>
                <c:pt idx="11">
                  <c:v>Stark, Nd</c:v>
                </c:pt>
                <c:pt idx="12">
                  <c:v>Williams, Nd</c:v>
                </c:pt>
                <c:pt idx="13">
                  <c:v>Harding, Sd</c:v>
                </c:pt>
              </c:strCache>
            </c:strRef>
          </c:cat>
          <c:val>
            <c:numRef>
              <c:f>bar_chart_limited_county!$B$77:$O$77</c:f>
              <c:numCache>
                <c:formatCode>0</c:formatCode>
                <c:ptCount val="14"/>
                <c:pt idx="0">
                  <c:v>7.2523223042923508</c:v>
                </c:pt>
                <c:pt idx="1">
                  <c:v>4.8469257250751019</c:v>
                </c:pt>
                <c:pt idx="2">
                  <c:v>2.3641022173422752</c:v>
                </c:pt>
                <c:pt idx="3">
                  <c:v>2.6996189075764416</c:v>
                </c:pt>
                <c:pt idx="4">
                  <c:v>2.8596345598419664</c:v>
                </c:pt>
                <c:pt idx="5">
                  <c:v>1.9356732128894176</c:v>
                </c:pt>
                <c:pt idx="6">
                  <c:v>0.7381367185151646</c:v>
                </c:pt>
                <c:pt idx="7">
                  <c:v>1.9872911652331353</c:v>
                </c:pt>
                <c:pt idx="8">
                  <c:v>4.4804382634347055</c:v>
                </c:pt>
                <c:pt idx="9">
                  <c:v>2.6325155695296081</c:v>
                </c:pt>
                <c:pt idx="10">
                  <c:v>1.5020824132021882</c:v>
                </c:pt>
                <c:pt idx="11">
                  <c:v>0.36648746164039636</c:v>
                </c:pt>
                <c:pt idx="12">
                  <c:v>2.4105583744516212</c:v>
                </c:pt>
                <c:pt idx="13">
                  <c:v>1.0891387944524455</c:v>
                </c:pt>
              </c:numCache>
            </c:numRef>
          </c:val>
        </c:ser>
        <c:ser>
          <c:idx val="8"/>
          <c:order val="8"/>
          <c:tx>
            <c:strRef>
              <c:f>bar_chart_limited_county!$A$78</c:f>
              <c:strCache>
                <c:ptCount val="1"/>
                <c:pt idx="0">
                  <c:v>Artificial Lift</c:v>
                </c:pt>
              </c:strCache>
            </c:strRef>
          </c:tx>
          <c:invertIfNegative val="0"/>
          <c:cat>
            <c:strRef>
              <c:f>bar_chart_limited_county!$B$69:$O$69</c:f>
              <c:strCache>
                <c:ptCount val="14"/>
                <c:pt idx="0">
                  <c:v>Fallon, Mt</c:v>
                </c:pt>
                <c:pt idx="1">
                  <c:v>Richland, Mt</c:v>
                </c:pt>
                <c:pt idx="2">
                  <c:v>Billings, Nd</c:v>
                </c:pt>
                <c:pt idx="3">
                  <c:v>Bottineau, Nd</c:v>
                </c:pt>
                <c:pt idx="4">
                  <c:v>Bowman, Nd</c:v>
                </c:pt>
                <c:pt idx="5">
                  <c:v>Burke, Nd</c:v>
                </c:pt>
                <c:pt idx="6">
                  <c:v>Divide, Nd</c:v>
                </c:pt>
                <c:pt idx="7">
                  <c:v>Dunn, Nd</c:v>
                </c:pt>
                <c:pt idx="8">
                  <c:v>Mckenzie, Nd</c:v>
                </c:pt>
                <c:pt idx="9">
                  <c:v>Mountrail, Nd</c:v>
                </c:pt>
                <c:pt idx="10">
                  <c:v>Renville, Nd</c:v>
                </c:pt>
                <c:pt idx="11">
                  <c:v>Stark, Nd</c:v>
                </c:pt>
                <c:pt idx="12">
                  <c:v>Williams, Nd</c:v>
                </c:pt>
                <c:pt idx="13">
                  <c:v>Harding, Sd</c:v>
                </c:pt>
              </c:strCache>
            </c:strRef>
          </c:cat>
          <c:val>
            <c:numRef>
              <c:f>bar_chart_limited_county!$B$78:$O$78</c:f>
              <c:numCache>
                <c:formatCode>0</c:formatCode>
                <c:ptCount val="14"/>
                <c:pt idx="0">
                  <c:v>39.878701175130921</c:v>
                </c:pt>
                <c:pt idx="1">
                  <c:v>99.030591146521189</c:v>
                </c:pt>
                <c:pt idx="2">
                  <c:v>25.372396583851149</c:v>
                </c:pt>
                <c:pt idx="3">
                  <c:v>12.428853312240808</c:v>
                </c:pt>
                <c:pt idx="4">
                  <c:v>77.581631585000764</c:v>
                </c:pt>
                <c:pt idx="5">
                  <c:v>8.8245939023224853</c:v>
                </c:pt>
                <c:pt idx="6">
                  <c:v>9.6651553424956109</c:v>
                </c:pt>
                <c:pt idx="7">
                  <c:v>56.62036250187834</c:v>
                </c:pt>
                <c:pt idx="8">
                  <c:v>58.216342802284345</c:v>
                </c:pt>
                <c:pt idx="9">
                  <c:v>193.41236975680141</c:v>
                </c:pt>
                <c:pt idx="10">
                  <c:v>4.9025668089639156</c:v>
                </c:pt>
                <c:pt idx="11">
                  <c:v>7.8669688267412967</c:v>
                </c:pt>
                <c:pt idx="12">
                  <c:v>32.380099351952218</c:v>
                </c:pt>
                <c:pt idx="13">
                  <c:v>10.567404469427274</c:v>
                </c:pt>
              </c:numCache>
            </c:numRef>
          </c:val>
        </c:ser>
        <c:ser>
          <c:idx val="9"/>
          <c:order val="9"/>
          <c:tx>
            <c:strRef>
              <c:f>bar_chart_limited_county!$A$79</c:f>
              <c:strCache>
                <c:ptCount val="1"/>
                <c:pt idx="0">
                  <c:v>Condensate tank </c:v>
                </c:pt>
              </c:strCache>
            </c:strRef>
          </c:tx>
          <c:invertIfNegative val="0"/>
          <c:cat>
            <c:strRef>
              <c:f>bar_chart_limited_county!$B$69:$O$69</c:f>
              <c:strCache>
                <c:ptCount val="14"/>
                <c:pt idx="0">
                  <c:v>Fallon, Mt</c:v>
                </c:pt>
                <c:pt idx="1">
                  <c:v>Richland, Mt</c:v>
                </c:pt>
                <c:pt idx="2">
                  <c:v>Billings, Nd</c:v>
                </c:pt>
                <c:pt idx="3">
                  <c:v>Bottineau, Nd</c:v>
                </c:pt>
                <c:pt idx="4">
                  <c:v>Bowman, Nd</c:v>
                </c:pt>
                <c:pt idx="5">
                  <c:v>Burke, Nd</c:v>
                </c:pt>
                <c:pt idx="6">
                  <c:v>Divide, Nd</c:v>
                </c:pt>
                <c:pt idx="7">
                  <c:v>Dunn, Nd</c:v>
                </c:pt>
                <c:pt idx="8">
                  <c:v>Mckenzie, Nd</c:v>
                </c:pt>
                <c:pt idx="9">
                  <c:v>Mountrail, Nd</c:v>
                </c:pt>
                <c:pt idx="10">
                  <c:v>Renville, Nd</c:v>
                </c:pt>
                <c:pt idx="11">
                  <c:v>Stark, Nd</c:v>
                </c:pt>
                <c:pt idx="12">
                  <c:v>Williams, Nd</c:v>
                </c:pt>
                <c:pt idx="13">
                  <c:v>Harding, Sd</c:v>
                </c:pt>
              </c:strCache>
            </c:strRef>
          </c:cat>
          <c:val>
            <c:numRef>
              <c:f>bar_chart_limited_county!$B$79:$O$79</c:f>
              <c:numCache>
                <c:formatCode>0</c:formatCode>
                <c:ptCount val="14"/>
                <c:pt idx="0">
                  <c:v>6.8939632889300988</c:v>
                </c:pt>
                <c:pt idx="1">
                  <c:v>11.814826739993997</c:v>
                </c:pt>
                <c:pt idx="2">
                  <c:v>70.266062195450147</c:v>
                </c:pt>
                <c:pt idx="3">
                  <c:v>312.76449879518827</c:v>
                </c:pt>
                <c:pt idx="4">
                  <c:v>9835.5861068378435</c:v>
                </c:pt>
                <c:pt idx="5">
                  <c:v>161.16793090928201</c:v>
                </c:pt>
                <c:pt idx="6">
                  <c:v>465.44338702297483</c:v>
                </c:pt>
                <c:pt idx="7">
                  <c:v>1383.0945568880984</c:v>
                </c:pt>
                <c:pt idx="8">
                  <c:v>7098.4044822244532</c:v>
                </c:pt>
                <c:pt idx="9">
                  <c:v>1661.3682447884244</c:v>
                </c:pt>
                <c:pt idx="10">
                  <c:v>214.72974782824119</c:v>
                </c:pt>
                <c:pt idx="11">
                  <c:v>0</c:v>
                </c:pt>
                <c:pt idx="12">
                  <c:v>4411.263873417879</c:v>
                </c:pt>
                <c:pt idx="13">
                  <c:v>79.64182515704033</c:v>
                </c:pt>
              </c:numCache>
            </c:numRef>
          </c:val>
        </c:ser>
        <c:ser>
          <c:idx val="10"/>
          <c:order val="10"/>
          <c:tx>
            <c:strRef>
              <c:f>bar_chart_limited_county!$A$80</c:f>
              <c:strCache>
                <c:ptCount val="1"/>
                <c:pt idx="0">
                  <c:v>Oil Tank</c:v>
                </c:pt>
              </c:strCache>
            </c:strRef>
          </c:tx>
          <c:invertIfNegative val="0"/>
          <c:cat>
            <c:strRef>
              <c:f>bar_chart_limited_county!$B$69:$O$69</c:f>
              <c:strCache>
                <c:ptCount val="14"/>
                <c:pt idx="0">
                  <c:v>Fallon, Mt</c:v>
                </c:pt>
                <c:pt idx="1">
                  <c:v>Richland, Mt</c:v>
                </c:pt>
                <c:pt idx="2">
                  <c:v>Billings, Nd</c:v>
                </c:pt>
                <c:pt idx="3">
                  <c:v>Bottineau, Nd</c:v>
                </c:pt>
                <c:pt idx="4">
                  <c:v>Bowman, Nd</c:v>
                </c:pt>
                <c:pt idx="5">
                  <c:v>Burke, Nd</c:v>
                </c:pt>
                <c:pt idx="6">
                  <c:v>Divide, Nd</c:v>
                </c:pt>
                <c:pt idx="7">
                  <c:v>Dunn, Nd</c:v>
                </c:pt>
                <c:pt idx="8">
                  <c:v>Mckenzie, Nd</c:v>
                </c:pt>
                <c:pt idx="9">
                  <c:v>Mountrail, Nd</c:v>
                </c:pt>
                <c:pt idx="10">
                  <c:v>Renville, Nd</c:v>
                </c:pt>
                <c:pt idx="11">
                  <c:v>Stark, Nd</c:v>
                </c:pt>
                <c:pt idx="12">
                  <c:v>Williams, Nd</c:v>
                </c:pt>
                <c:pt idx="13">
                  <c:v>Harding, Sd</c:v>
                </c:pt>
              </c:strCache>
            </c:strRef>
          </c:cat>
          <c:val>
            <c:numRef>
              <c:f>bar_chart_limited_county!$B$80:$O$80</c:f>
              <c:numCache>
                <c:formatCode>0</c:formatCode>
                <c:ptCount val="14"/>
                <c:pt idx="0">
                  <c:v>2108.7633644525854</c:v>
                </c:pt>
                <c:pt idx="1">
                  <c:v>5237.9872318527505</c:v>
                </c:pt>
                <c:pt idx="2">
                  <c:v>10906.748168232016</c:v>
                </c:pt>
                <c:pt idx="3">
                  <c:v>5342.7500491926776</c:v>
                </c:pt>
                <c:pt idx="4">
                  <c:v>33349.759270147879</c:v>
                </c:pt>
                <c:pt idx="5">
                  <c:v>3793.3989822942549</c:v>
                </c:pt>
                <c:pt idx="6">
                  <c:v>4154.7283473621874</c:v>
                </c:pt>
                <c:pt idx="7">
                  <c:v>24339.207885274998</c:v>
                </c:pt>
                <c:pt idx="8">
                  <c:v>25025.266656288637</c:v>
                </c:pt>
                <c:pt idx="9">
                  <c:v>83141.535431503056</c:v>
                </c:pt>
                <c:pt idx="10">
                  <c:v>2107.450172733591</c:v>
                </c:pt>
                <c:pt idx="11">
                  <c:v>3381.747859609382</c:v>
                </c:pt>
                <c:pt idx="12">
                  <c:v>13919.126170322179</c:v>
                </c:pt>
                <c:pt idx="13">
                  <c:v>4542.5751942270253</c:v>
                </c:pt>
              </c:numCache>
            </c:numRef>
          </c:val>
        </c:ser>
        <c:ser>
          <c:idx val="11"/>
          <c:order val="11"/>
          <c:tx>
            <c:strRef>
              <c:f>bar_chart_limited_county!$A$81</c:f>
              <c:strCache>
                <c:ptCount val="1"/>
                <c:pt idx="0">
                  <c:v>Oil Well Truck Loading</c:v>
                </c:pt>
              </c:strCache>
            </c:strRef>
          </c:tx>
          <c:invertIfNegative val="0"/>
          <c:cat>
            <c:strRef>
              <c:f>bar_chart_limited_county!$B$69:$O$69</c:f>
              <c:strCache>
                <c:ptCount val="14"/>
                <c:pt idx="0">
                  <c:v>Fallon, Mt</c:v>
                </c:pt>
                <c:pt idx="1">
                  <c:v>Richland, Mt</c:v>
                </c:pt>
                <c:pt idx="2">
                  <c:v>Billings, Nd</c:v>
                </c:pt>
                <c:pt idx="3">
                  <c:v>Bottineau, Nd</c:v>
                </c:pt>
                <c:pt idx="4">
                  <c:v>Bowman, Nd</c:v>
                </c:pt>
                <c:pt idx="5">
                  <c:v>Burke, Nd</c:v>
                </c:pt>
                <c:pt idx="6">
                  <c:v>Divide, Nd</c:v>
                </c:pt>
                <c:pt idx="7">
                  <c:v>Dunn, Nd</c:v>
                </c:pt>
                <c:pt idx="8">
                  <c:v>Mckenzie, Nd</c:v>
                </c:pt>
                <c:pt idx="9">
                  <c:v>Mountrail, Nd</c:v>
                </c:pt>
                <c:pt idx="10">
                  <c:v>Renville, Nd</c:v>
                </c:pt>
                <c:pt idx="11">
                  <c:v>Stark, Nd</c:v>
                </c:pt>
                <c:pt idx="12">
                  <c:v>Williams, Nd</c:v>
                </c:pt>
                <c:pt idx="13">
                  <c:v>Harding, Sd</c:v>
                </c:pt>
              </c:strCache>
            </c:strRef>
          </c:cat>
          <c:val>
            <c:numRef>
              <c:f>bar_chart_limited_county!$B$81:$O$81</c:f>
              <c:numCache>
                <c:formatCode>0</c:formatCode>
                <c:ptCount val="14"/>
                <c:pt idx="0">
                  <c:v>439.84603063394775</c:v>
                </c:pt>
                <c:pt idx="1">
                  <c:v>1092.2675800257609</c:v>
                </c:pt>
                <c:pt idx="2">
                  <c:v>279.84732692439866</c:v>
                </c:pt>
                <c:pt idx="3">
                  <c:v>137.08525186697648</c:v>
                </c:pt>
                <c:pt idx="4">
                  <c:v>855.69418504653368</c:v>
                </c:pt>
                <c:pt idx="5">
                  <c:v>97.331720580549771</c:v>
                </c:pt>
                <c:pt idx="6">
                  <c:v>106.60277510513059</c:v>
                </c:pt>
                <c:pt idx="7">
                  <c:v>624.49981984461283</c:v>
                </c:pt>
                <c:pt idx="8">
                  <c:v>642.10284049016298</c:v>
                </c:pt>
                <c:pt idx="9">
                  <c:v>2133.2606280087862</c:v>
                </c:pt>
                <c:pt idx="10">
                  <c:v>54.073339584722284</c:v>
                </c:pt>
                <c:pt idx="11">
                  <c:v>86.769501252489192</c:v>
                </c:pt>
                <c:pt idx="12">
                  <c:v>357.13946923554209</c:v>
                </c:pt>
                <c:pt idx="13">
                  <c:v>116.55421999750635</c:v>
                </c:pt>
              </c:numCache>
            </c:numRef>
          </c:val>
        </c:ser>
        <c:ser>
          <c:idx val="12"/>
          <c:order val="12"/>
          <c:tx>
            <c:strRef>
              <c:f>bar_chart_limited_county!$A$82</c:f>
              <c:strCache>
                <c:ptCount val="1"/>
                <c:pt idx="0">
                  <c:v>Condensate tank flaring</c:v>
                </c:pt>
              </c:strCache>
            </c:strRef>
          </c:tx>
          <c:invertIfNegative val="0"/>
          <c:cat>
            <c:strRef>
              <c:f>bar_chart_limited_county!$B$69:$O$69</c:f>
              <c:strCache>
                <c:ptCount val="14"/>
                <c:pt idx="0">
                  <c:v>Fallon, Mt</c:v>
                </c:pt>
                <c:pt idx="1">
                  <c:v>Richland, Mt</c:v>
                </c:pt>
                <c:pt idx="2">
                  <c:v>Billings, Nd</c:v>
                </c:pt>
                <c:pt idx="3">
                  <c:v>Bottineau, Nd</c:v>
                </c:pt>
                <c:pt idx="4">
                  <c:v>Bowman, Nd</c:v>
                </c:pt>
                <c:pt idx="5">
                  <c:v>Burke, Nd</c:v>
                </c:pt>
                <c:pt idx="6">
                  <c:v>Divide, Nd</c:v>
                </c:pt>
                <c:pt idx="7">
                  <c:v>Dunn, Nd</c:v>
                </c:pt>
                <c:pt idx="8">
                  <c:v>Mckenzie, Nd</c:v>
                </c:pt>
                <c:pt idx="9">
                  <c:v>Mountrail, Nd</c:v>
                </c:pt>
                <c:pt idx="10">
                  <c:v>Renville, Nd</c:v>
                </c:pt>
                <c:pt idx="11">
                  <c:v>Stark, Nd</c:v>
                </c:pt>
                <c:pt idx="12">
                  <c:v>Williams, Nd</c:v>
                </c:pt>
                <c:pt idx="13">
                  <c:v>Harding, Sd</c:v>
                </c:pt>
              </c:strCache>
            </c:strRef>
          </c:cat>
          <c:val>
            <c:numRef>
              <c:f>bar_chart_limited_county!$B$82:$O$82</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er>
        <c:ser>
          <c:idx val="13"/>
          <c:order val="13"/>
          <c:tx>
            <c:strRef>
              <c:f>bar_chart_limited_county!$A$83</c:f>
              <c:strCache>
                <c:ptCount val="1"/>
                <c:pt idx="0">
                  <c:v>Casinghead Gas Venting and Flaring</c:v>
                </c:pt>
              </c:strCache>
            </c:strRef>
          </c:tx>
          <c:invertIfNegative val="0"/>
          <c:cat>
            <c:strRef>
              <c:f>bar_chart_limited_county!$B$69:$O$69</c:f>
              <c:strCache>
                <c:ptCount val="14"/>
                <c:pt idx="0">
                  <c:v>Fallon, Mt</c:v>
                </c:pt>
                <c:pt idx="1">
                  <c:v>Richland, Mt</c:v>
                </c:pt>
                <c:pt idx="2">
                  <c:v>Billings, Nd</c:v>
                </c:pt>
                <c:pt idx="3">
                  <c:v>Bottineau, Nd</c:v>
                </c:pt>
                <c:pt idx="4">
                  <c:v>Bowman, Nd</c:v>
                </c:pt>
                <c:pt idx="5">
                  <c:v>Burke, Nd</c:v>
                </c:pt>
                <c:pt idx="6">
                  <c:v>Divide, Nd</c:v>
                </c:pt>
                <c:pt idx="7">
                  <c:v>Dunn, Nd</c:v>
                </c:pt>
                <c:pt idx="8">
                  <c:v>Mckenzie, Nd</c:v>
                </c:pt>
                <c:pt idx="9">
                  <c:v>Mountrail, Nd</c:v>
                </c:pt>
                <c:pt idx="10">
                  <c:v>Renville, Nd</c:v>
                </c:pt>
                <c:pt idx="11">
                  <c:v>Stark, Nd</c:v>
                </c:pt>
                <c:pt idx="12">
                  <c:v>Williams, Nd</c:v>
                </c:pt>
                <c:pt idx="13">
                  <c:v>Harding, Sd</c:v>
                </c:pt>
              </c:strCache>
            </c:strRef>
          </c:cat>
          <c:val>
            <c:numRef>
              <c:f>bar_chart_limited_county!$B$83:$O$83</c:f>
              <c:numCache>
                <c:formatCode>0</c:formatCode>
                <c:ptCount val="14"/>
                <c:pt idx="0">
                  <c:v>0</c:v>
                </c:pt>
                <c:pt idx="1">
                  <c:v>5062.1193154583298</c:v>
                </c:pt>
                <c:pt idx="2">
                  <c:v>1296.9537729664835</c:v>
                </c:pt>
                <c:pt idx="3">
                  <c:v>635.32225439111312</c:v>
                </c:pt>
                <c:pt idx="4">
                  <c:v>0</c:v>
                </c:pt>
                <c:pt idx="5">
                  <c:v>451.08432381191227</c:v>
                </c:pt>
                <c:pt idx="6">
                  <c:v>494.0510702775</c:v>
                </c:pt>
                <c:pt idx="7">
                  <c:v>2894.2473972001471</c:v>
                </c:pt>
                <c:pt idx="8">
                  <c:v>2975.8286804404224</c:v>
                </c:pt>
                <c:pt idx="9">
                  <c:v>9886.6065673169196</c:v>
                </c:pt>
                <c:pt idx="10">
                  <c:v>250.60315051803013</c:v>
                </c:pt>
                <c:pt idx="11">
                  <c:v>402.13366789898868</c:v>
                </c:pt>
                <c:pt idx="12">
                  <c:v>1655.1645755952363</c:v>
                </c:pt>
                <c:pt idx="13">
                  <c:v>0</c:v>
                </c:pt>
              </c:numCache>
            </c:numRef>
          </c:val>
        </c:ser>
        <c:ser>
          <c:idx val="14"/>
          <c:order val="14"/>
          <c:tx>
            <c:strRef>
              <c:f>bar_chart_limited_county!$A$84</c:f>
              <c:strCache>
                <c:ptCount val="1"/>
                <c:pt idx="0">
                  <c:v>Other Categories</c:v>
                </c:pt>
              </c:strCache>
            </c:strRef>
          </c:tx>
          <c:invertIfNegative val="0"/>
          <c:cat>
            <c:strRef>
              <c:f>bar_chart_limited_county!$B$69:$O$69</c:f>
              <c:strCache>
                <c:ptCount val="14"/>
                <c:pt idx="0">
                  <c:v>Fallon, Mt</c:v>
                </c:pt>
                <c:pt idx="1">
                  <c:v>Richland, Mt</c:v>
                </c:pt>
                <c:pt idx="2">
                  <c:v>Billings, Nd</c:v>
                </c:pt>
                <c:pt idx="3">
                  <c:v>Bottineau, Nd</c:v>
                </c:pt>
                <c:pt idx="4">
                  <c:v>Bowman, Nd</c:v>
                </c:pt>
                <c:pt idx="5">
                  <c:v>Burke, Nd</c:v>
                </c:pt>
                <c:pt idx="6">
                  <c:v>Divide, Nd</c:v>
                </c:pt>
                <c:pt idx="7">
                  <c:v>Dunn, Nd</c:v>
                </c:pt>
                <c:pt idx="8">
                  <c:v>Mckenzie, Nd</c:v>
                </c:pt>
                <c:pt idx="9">
                  <c:v>Mountrail, Nd</c:v>
                </c:pt>
                <c:pt idx="10">
                  <c:v>Renville, Nd</c:v>
                </c:pt>
                <c:pt idx="11">
                  <c:v>Stark, Nd</c:v>
                </c:pt>
                <c:pt idx="12">
                  <c:v>Williams, Nd</c:v>
                </c:pt>
                <c:pt idx="13">
                  <c:v>Harding, Sd</c:v>
                </c:pt>
              </c:strCache>
            </c:strRef>
          </c:cat>
          <c:val>
            <c:numRef>
              <c:f>bar_chart_limited_county!$B$84:$O$84</c:f>
              <c:numCache>
                <c:formatCode>0</c:formatCode>
                <c:ptCount val="14"/>
                <c:pt idx="0">
                  <c:v>770.63341327850844</c:v>
                </c:pt>
                <c:pt idx="1">
                  <c:v>696.08167628602291</c:v>
                </c:pt>
                <c:pt idx="2">
                  <c:v>64.907404643052587</c:v>
                </c:pt>
                <c:pt idx="3">
                  <c:v>161.56922734510914</c:v>
                </c:pt>
                <c:pt idx="4">
                  <c:v>278.79842087428887</c:v>
                </c:pt>
                <c:pt idx="5">
                  <c:v>91.709359977961242</c:v>
                </c:pt>
                <c:pt idx="6">
                  <c:v>51.283145074436334</c:v>
                </c:pt>
                <c:pt idx="7">
                  <c:v>516.12504897892416</c:v>
                </c:pt>
                <c:pt idx="8">
                  <c:v>811.66755795977508</c:v>
                </c:pt>
                <c:pt idx="9">
                  <c:v>1218.629704493077</c:v>
                </c:pt>
                <c:pt idx="10">
                  <c:v>16.28542755505077</c:v>
                </c:pt>
                <c:pt idx="11">
                  <c:v>11.596156569599454</c:v>
                </c:pt>
                <c:pt idx="12">
                  <c:v>399.16877321283528</c:v>
                </c:pt>
                <c:pt idx="13">
                  <c:v>113.10989551691554</c:v>
                </c:pt>
              </c:numCache>
            </c:numRef>
          </c:val>
        </c:ser>
        <c:dLbls>
          <c:showLegendKey val="0"/>
          <c:showVal val="0"/>
          <c:showCatName val="0"/>
          <c:showSerName val="0"/>
          <c:showPercent val="0"/>
          <c:showBubbleSize val="0"/>
        </c:dLbls>
        <c:gapWidth val="150"/>
        <c:overlap val="100"/>
        <c:axId val="96579584"/>
        <c:axId val="96581504"/>
      </c:barChart>
      <c:catAx>
        <c:axId val="96579584"/>
        <c:scaling>
          <c:orientation val="minMax"/>
        </c:scaling>
        <c:delete val="0"/>
        <c:axPos val="b"/>
        <c:title>
          <c:tx>
            <c:rich>
              <a:bodyPr/>
              <a:lstStyle/>
              <a:p>
                <a:pPr>
                  <a:defRPr sz="1200"/>
                </a:pPr>
                <a:r>
                  <a:rPr lang="en-US" sz="1200"/>
                  <a:t>County</a:t>
                </a:r>
              </a:p>
            </c:rich>
          </c:tx>
          <c:layout/>
          <c:overlay val="0"/>
        </c:title>
        <c:majorTickMark val="out"/>
        <c:minorTickMark val="none"/>
        <c:tickLblPos val="nextTo"/>
        <c:crossAx val="96581504"/>
        <c:crosses val="autoZero"/>
        <c:auto val="1"/>
        <c:lblAlgn val="ctr"/>
        <c:lblOffset val="100"/>
        <c:noMultiLvlLbl val="0"/>
      </c:catAx>
      <c:valAx>
        <c:axId val="96581504"/>
        <c:scaling>
          <c:orientation val="minMax"/>
        </c:scaling>
        <c:delete val="0"/>
        <c:axPos val="l"/>
        <c:majorGridlines/>
        <c:title>
          <c:tx>
            <c:rich>
              <a:bodyPr rot="-5400000" vert="horz"/>
              <a:lstStyle/>
              <a:p>
                <a:pPr>
                  <a:defRPr sz="1200"/>
                </a:pPr>
                <a:r>
                  <a:rPr lang="en-US" sz="1200"/>
                  <a:t>VOC Emissions (tons/yr)</a:t>
                </a:r>
              </a:p>
            </c:rich>
          </c:tx>
          <c:layout/>
          <c:overlay val="0"/>
        </c:title>
        <c:numFmt formatCode="0" sourceLinked="1"/>
        <c:majorTickMark val="out"/>
        <c:minorTickMark val="none"/>
        <c:tickLblPos val="nextTo"/>
        <c:crossAx val="96579584"/>
        <c:crosses val="autoZero"/>
        <c:crossBetween val="between"/>
      </c:valAx>
      <c:spPr>
        <a:ln>
          <a:solidFill>
            <a:schemeClr val="tx1"/>
          </a:solidFill>
        </a:ln>
      </c:spPr>
    </c:plotArea>
    <c:legend>
      <c:legendPos val="r"/>
      <c:layout>
        <c:manualLayout>
          <c:xMode val="edge"/>
          <c:yMode val="edge"/>
          <c:x val="0.81445753785210162"/>
          <c:y val="2.245502992000661E-2"/>
          <c:w val="0.16823491361305215"/>
          <c:h val="0.77953457838353057"/>
        </c:manualLayout>
      </c:layout>
      <c:overlay val="0"/>
      <c:spPr>
        <a:noFill/>
        <a:ln>
          <a:solidFill>
            <a:schemeClr val="tx1"/>
          </a:solidFill>
        </a:ln>
      </c:spPr>
    </c:legend>
    <c:plotVisOnly val="1"/>
    <c:dispBlanksAs val="gap"/>
    <c:showDLblsOverMax val="0"/>
  </c:chart>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516646295124816E-2"/>
          <c:y val="5.2671752571684792E-2"/>
          <c:w val="0.69572599053450035"/>
          <c:h val="0.73990480055242247"/>
        </c:manualLayout>
      </c:layout>
      <c:barChart>
        <c:barDir val="col"/>
        <c:grouping val="stacked"/>
        <c:varyColors val="0"/>
        <c:ser>
          <c:idx val="0"/>
          <c:order val="0"/>
          <c:tx>
            <c:strRef>
              <c:f>bar_chart_limited_county!$A$26</c:f>
              <c:strCache>
                <c:ptCount val="1"/>
                <c:pt idx="0">
                  <c:v>Compressor engines</c:v>
                </c:pt>
              </c:strCache>
            </c:strRef>
          </c:tx>
          <c:invertIfNegative val="0"/>
          <c:cat>
            <c:strRef>
              <c:f>bar_chart_limited_county!$B$25:$P$25</c:f>
              <c:strCache>
                <c:ptCount val="15"/>
                <c:pt idx="0">
                  <c:v>Fallon, Mt</c:v>
                </c:pt>
                <c:pt idx="1">
                  <c:v>Richland, Mt</c:v>
                </c:pt>
                <c:pt idx="2">
                  <c:v>Roosevelt, Mt</c:v>
                </c:pt>
                <c:pt idx="3">
                  <c:v>Valley, Mt</c:v>
                </c:pt>
                <c:pt idx="4">
                  <c:v>Billings, Nd</c:v>
                </c:pt>
                <c:pt idx="5">
                  <c:v>Bottineau, Nd</c:v>
                </c:pt>
                <c:pt idx="6">
                  <c:v>Bowman, Nd</c:v>
                </c:pt>
                <c:pt idx="7">
                  <c:v>Burke, Nd</c:v>
                </c:pt>
                <c:pt idx="8">
                  <c:v>Divide, Nd</c:v>
                </c:pt>
                <c:pt idx="9">
                  <c:v>Dunn, Nd</c:v>
                </c:pt>
                <c:pt idx="10">
                  <c:v>Mckenzie, Nd</c:v>
                </c:pt>
                <c:pt idx="11">
                  <c:v>Mountrail, Nd</c:v>
                </c:pt>
                <c:pt idx="12">
                  <c:v>Stark, Nd</c:v>
                </c:pt>
                <c:pt idx="13">
                  <c:v>Williams, Nd</c:v>
                </c:pt>
                <c:pt idx="14">
                  <c:v>Harding, Sd</c:v>
                </c:pt>
              </c:strCache>
            </c:strRef>
          </c:cat>
          <c:val>
            <c:numRef>
              <c:f>bar_chart_limited_county!$B$26:$P$26</c:f>
              <c:numCache>
                <c:formatCode>0</c:formatCode>
                <c:ptCount val="15"/>
                <c:pt idx="0">
                  <c:v>472.01738449608888</c:v>
                </c:pt>
                <c:pt idx="1">
                  <c:v>305.88650519103339</c:v>
                </c:pt>
                <c:pt idx="2">
                  <c:v>221.07715415094464</c:v>
                </c:pt>
                <c:pt idx="3">
                  <c:v>384.16114714852171</c:v>
                </c:pt>
                <c:pt idx="4">
                  <c:v>232.96036912978741</c:v>
                </c:pt>
                <c:pt idx="5">
                  <c:v>0.71920559759543157</c:v>
                </c:pt>
                <c:pt idx="6">
                  <c:v>320.2844590740367</c:v>
                </c:pt>
                <c:pt idx="7">
                  <c:v>41.804442631225712</c:v>
                </c:pt>
                <c:pt idx="8">
                  <c:v>15.000829001102808</c:v>
                </c:pt>
                <c:pt idx="9">
                  <c:v>114.89337461466228</c:v>
                </c:pt>
                <c:pt idx="10">
                  <c:v>740.14551511628849</c:v>
                </c:pt>
                <c:pt idx="11">
                  <c:v>208.69416592346369</c:v>
                </c:pt>
                <c:pt idx="12">
                  <c:v>98.995386679448188</c:v>
                </c:pt>
                <c:pt idx="13">
                  <c:v>1234.7516550920625</c:v>
                </c:pt>
                <c:pt idx="14">
                  <c:v>88.312746962553064</c:v>
                </c:pt>
              </c:numCache>
            </c:numRef>
          </c:val>
        </c:ser>
        <c:ser>
          <c:idx val="1"/>
          <c:order val="1"/>
          <c:tx>
            <c:strRef>
              <c:f>bar_chart_limited_county!$A$27</c:f>
              <c:strCache>
                <c:ptCount val="1"/>
                <c:pt idx="0">
                  <c:v>Drill rigs</c:v>
                </c:pt>
              </c:strCache>
            </c:strRef>
          </c:tx>
          <c:invertIfNegative val="0"/>
          <c:cat>
            <c:strRef>
              <c:f>bar_chart_limited_county!$B$25:$P$25</c:f>
              <c:strCache>
                <c:ptCount val="15"/>
                <c:pt idx="0">
                  <c:v>Fallon, Mt</c:v>
                </c:pt>
                <c:pt idx="1">
                  <c:v>Richland, Mt</c:v>
                </c:pt>
                <c:pt idx="2">
                  <c:v>Roosevelt, Mt</c:v>
                </c:pt>
                <c:pt idx="3">
                  <c:v>Valley, Mt</c:v>
                </c:pt>
                <c:pt idx="4">
                  <c:v>Billings, Nd</c:v>
                </c:pt>
                <c:pt idx="5">
                  <c:v>Bottineau, Nd</c:v>
                </c:pt>
                <c:pt idx="6">
                  <c:v>Bowman, Nd</c:v>
                </c:pt>
                <c:pt idx="7">
                  <c:v>Burke, Nd</c:v>
                </c:pt>
                <c:pt idx="8">
                  <c:v>Divide, Nd</c:v>
                </c:pt>
                <c:pt idx="9">
                  <c:v>Dunn, Nd</c:v>
                </c:pt>
                <c:pt idx="10">
                  <c:v>Mckenzie, Nd</c:v>
                </c:pt>
                <c:pt idx="11">
                  <c:v>Mountrail, Nd</c:v>
                </c:pt>
                <c:pt idx="12">
                  <c:v>Stark, Nd</c:v>
                </c:pt>
                <c:pt idx="13">
                  <c:v>Williams, Nd</c:v>
                </c:pt>
                <c:pt idx="14">
                  <c:v>Harding, Sd</c:v>
                </c:pt>
              </c:strCache>
            </c:strRef>
          </c:cat>
          <c:val>
            <c:numRef>
              <c:f>bar_chart_limited_county!$B$27:$P$27</c:f>
              <c:numCache>
                <c:formatCode>0</c:formatCode>
                <c:ptCount val="15"/>
                <c:pt idx="0">
                  <c:v>215.36405235032723</c:v>
                </c:pt>
                <c:pt idx="1">
                  <c:v>111.15563992274954</c:v>
                </c:pt>
                <c:pt idx="2">
                  <c:v>48.63059246620292</c:v>
                </c:pt>
                <c:pt idx="3">
                  <c:v>69.472274951718461</c:v>
                </c:pt>
                <c:pt idx="4">
                  <c:v>13.894454990343693</c:v>
                </c:pt>
                <c:pt idx="5">
                  <c:v>243.15296233101461</c:v>
                </c:pt>
                <c:pt idx="6">
                  <c:v>104.20841242757768</c:v>
                </c:pt>
                <c:pt idx="7">
                  <c:v>131.99732240826506</c:v>
                </c:pt>
                <c:pt idx="8">
                  <c:v>187.57514236963985</c:v>
                </c:pt>
                <c:pt idx="9">
                  <c:v>958.71739433371465</c:v>
                </c:pt>
                <c:pt idx="10">
                  <c:v>534.93651712823214</c:v>
                </c:pt>
                <c:pt idx="11">
                  <c:v>1660.3873713460714</c:v>
                </c:pt>
                <c:pt idx="12">
                  <c:v>6.9472274951718465</c:v>
                </c:pt>
                <c:pt idx="13">
                  <c:v>312.62523728273311</c:v>
                </c:pt>
                <c:pt idx="14">
                  <c:v>90.313957437234009</c:v>
                </c:pt>
              </c:numCache>
            </c:numRef>
          </c:val>
        </c:ser>
        <c:ser>
          <c:idx val="2"/>
          <c:order val="2"/>
          <c:tx>
            <c:strRef>
              <c:f>bar_chart_limited_county!$A$28</c:f>
              <c:strCache>
                <c:ptCount val="1"/>
                <c:pt idx="0">
                  <c:v>Pneumatic devices</c:v>
                </c:pt>
              </c:strCache>
            </c:strRef>
          </c:tx>
          <c:invertIfNegative val="0"/>
          <c:cat>
            <c:strRef>
              <c:f>bar_chart_limited_county!$B$25:$P$25</c:f>
              <c:strCache>
                <c:ptCount val="15"/>
                <c:pt idx="0">
                  <c:v>Fallon, Mt</c:v>
                </c:pt>
                <c:pt idx="1">
                  <c:v>Richland, Mt</c:v>
                </c:pt>
                <c:pt idx="2">
                  <c:v>Roosevelt, Mt</c:v>
                </c:pt>
                <c:pt idx="3">
                  <c:v>Valley, Mt</c:v>
                </c:pt>
                <c:pt idx="4">
                  <c:v>Billings, Nd</c:v>
                </c:pt>
                <c:pt idx="5">
                  <c:v>Bottineau, Nd</c:v>
                </c:pt>
                <c:pt idx="6">
                  <c:v>Bowman, Nd</c:v>
                </c:pt>
                <c:pt idx="7">
                  <c:v>Burke, Nd</c:v>
                </c:pt>
                <c:pt idx="8">
                  <c:v>Divide, Nd</c:v>
                </c:pt>
                <c:pt idx="9">
                  <c:v>Dunn, Nd</c:v>
                </c:pt>
                <c:pt idx="10">
                  <c:v>Mckenzie, Nd</c:v>
                </c:pt>
                <c:pt idx="11">
                  <c:v>Mountrail, Nd</c:v>
                </c:pt>
                <c:pt idx="12">
                  <c:v>Stark, Nd</c:v>
                </c:pt>
                <c:pt idx="13">
                  <c:v>Williams, Nd</c:v>
                </c:pt>
                <c:pt idx="14">
                  <c:v>Harding, Sd</c:v>
                </c:pt>
              </c:strCache>
            </c:strRef>
          </c:cat>
          <c:val>
            <c:numRef>
              <c:f>bar_chart_limited_county!$B$28:$P$28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er>
        <c:ser>
          <c:idx val="3"/>
          <c:order val="3"/>
          <c:tx>
            <c:strRef>
              <c:f>bar_chart_limited_county!$A$29</c:f>
              <c:strCache>
                <c:ptCount val="1"/>
                <c:pt idx="0">
                  <c:v>Pneumatic pumps</c:v>
                </c:pt>
              </c:strCache>
            </c:strRef>
          </c:tx>
          <c:invertIfNegative val="0"/>
          <c:cat>
            <c:strRef>
              <c:f>bar_chart_limited_county!$B$25:$P$25</c:f>
              <c:strCache>
                <c:ptCount val="15"/>
                <c:pt idx="0">
                  <c:v>Fallon, Mt</c:v>
                </c:pt>
                <c:pt idx="1">
                  <c:v>Richland, Mt</c:v>
                </c:pt>
                <c:pt idx="2">
                  <c:v>Roosevelt, Mt</c:v>
                </c:pt>
                <c:pt idx="3">
                  <c:v>Valley, Mt</c:v>
                </c:pt>
                <c:pt idx="4">
                  <c:v>Billings, Nd</c:v>
                </c:pt>
                <c:pt idx="5">
                  <c:v>Bottineau, Nd</c:v>
                </c:pt>
                <c:pt idx="6">
                  <c:v>Bowman, Nd</c:v>
                </c:pt>
                <c:pt idx="7">
                  <c:v>Burke, Nd</c:v>
                </c:pt>
                <c:pt idx="8">
                  <c:v>Divide, Nd</c:v>
                </c:pt>
                <c:pt idx="9">
                  <c:v>Dunn, Nd</c:v>
                </c:pt>
                <c:pt idx="10">
                  <c:v>Mckenzie, Nd</c:v>
                </c:pt>
                <c:pt idx="11">
                  <c:v>Mountrail, Nd</c:v>
                </c:pt>
                <c:pt idx="12">
                  <c:v>Stark, Nd</c:v>
                </c:pt>
                <c:pt idx="13">
                  <c:v>Williams, Nd</c:v>
                </c:pt>
                <c:pt idx="14">
                  <c:v>Harding, Sd</c:v>
                </c:pt>
              </c:strCache>
            </c:strRef>
          </c:cat>
          <c:val>
            <c:numRef>
              <c:f>bar_chart_limited_county!$B$29:$P$29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er>
        <c:ser>
          <c:idx val="4"/>
          <c:order val="4"/>
          <c:tx>
            <c:strRef>
              <c:f>bar_chart_limited_county!$A$30</c:f>
              <c:strCache>
                <c:ptCount val="1"/>
                <c:pt idx="0">
                  <c:v>Venting - recompletions</c:v>
                </c:pt>
              </c:strCache>
            </c:strRef>
          </c:tx>
          <c:invertIfNegative val="0"/>
          <c:cat>
            <c:strRef>
              <c:f>bar_chart_limited_county!$B$25:$P$25</c:f>
              <c:strCache>
                <c:ptCount val="15"/>
                <c:pt idx="0">
                  <c:v>Fallon, Mt</c:v>
                </c:pt>
                <c:pt idx="1">
                  <c:v>Richland, Mt</c:v>
                </c:pt>
                <c:pt idx="2">
                  <c:v>Roosevelt, Mt</c:v>
                </c:pt>
                <c:pt idx="3">
                  <c:v>Valley, Mt</c:v>
                </c:pt>
                <c:pt idx="4">
                  <c:v>Billings, Nd</c:v>
                </c:pt>
                <c:pt idx="5">
                  <c:v>Bottineau, Nd</c:v>
                </c:pt>
                <c:pt idx="6">
                  <c:v>Bowman, Nd</c:v>
                </c:pt>
                <c:pt idx="7">
                  <c:v>Burke, Nd</c:v>
                </c:pt>
                <c:pt idx="8">
                  <c:v>Divide, Nd</c:v>
                </c:pt>
                <c:pt idx="9">
                  <c:v>Dunn, Nd</c:v>
                </c:pt>
                <c:pt idx="10">
                  <c:v>Mckenzie, Nd</c:v>
                </c:pt>
                <c:pt idx="11">
                  <c:v>Mountrail, Nd</c:v>
                </c:pt>
                <c:pt idx="12">
                  <c:v>Stark, Nd</c:v>
                </c:pt>
                <c:pt idx="13">
                  <c:v>Williams, Nd</c:v>
                </c:pt>
                <c:pt idx="14">
                  <c:v>Harding, Sd</c:v>
                </c:pt>
              </c:strCache>
            </c:strRef>
          </c:cat>
          <c:val>
            <c:numRef>
              <c:f>bar_chart_limited_county!$B$30:$P$30</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er>
        <c:ser>
          <c:idx val="5"/>
          <c:order val="5"/>
          <c:tx>
            <c:strRef>
              <c:f>bar_chart_limited_county!$A$31</c:f>
              <c:strCache>
                <c:ptCount val="1"/>
                <c:pt idx="0">
                  <c:v>Heaters</c:v>
                </c:pt>
              </c:strCache>
            </c:strRef>
          </c:tx>
          <c:invertIfNegative val="0"/>
          <c:cat>
            <c:strRef>
              <c:f>bar_chart_limited_county!$B$25:$P$25</c:f>
              <c:strCache>
                <c:ptCount val="15"/>
                <c:pt idx="0">
                  <c:v>Fallon, Mt</c:v>
                </c:pt>
                <c:pt idx="1">
                  <c:v>Richland, Mt</c:v>
                </c:pt>
                <c:pt idx="2">
                  <c:v>Roosevelt, Mt</c:v>
                </c:pt>
                <c:pt idx="3">
                  <c:v>Valley, Mt</c:v>
                </c:pt>
                <c:pt idx="4">
                  <c:v>Billings, Nd</c:v>
                </c:pt>
                <c:pt idx="5">
                  <c:v>Bottineau, Nd</c:v>
                </c:pt>
                <c:pt idx="6">
                  <c:v>Bowman, Nd</c:v>
                </c:pt>
                <c:pt idx="7">
                  <c:v>Burke, Nd</c:v>
                </c:pt>
                <c:pt idx="8">
                  <c:v>Divide, Nd</c:v>
                </c:pt>
                <c:pt idx="9">
                  <c:v>Dunn, Nd</c:v>
                </c:pt>
                <c:pt idx="10">
                  <c:v>Mckenzie, Nd</c:v>
                </c:pt>
                <c:pt idx="11">
                  <c:v>Mountrail, Nd</c:v>
                </c:pt>
                <c:pt idx="12">
                  <c:v>Stark, Nd</c:v>
                </c:pt>
                <c:pt idx="13">
                  <c:v>Williams, Nd</c:v>
                </c:pt>
                <c:pt idx="14">
                  <c:v>Harding, Sd</c:v>
                </c:pt>
              </c:strCache>
            </c:strRef>
          </c:cat>
          <c:val>
            <c:numRef>
              <c:f>bar_chart_limited_county!$B$31:$P$31</c:f>
              <c:numCache>
                <c:formatCode>0</c:formatCode>
                <c:ptCount val="15"/>
                <c:pt idx="0">
                  <c:v>112.8284686842497</c:v>
                </c:pt>
                <c:pt idx="1">
                  <c:v>75.406357362640904</c:v>
                </c:pt>
                <c:pt idx="2">
                  <c:v>14.454892785170781</c:v>
                </c:pt>
                <c:pt idx="3">
                  <c:v>14.29428286533555</c:v>
                </c:pt>
                <c:pt idx="4">
                  <c:v>36.779671642267871</c:v>
                </c:pt>
                <c:pt idx="5">
                  <c:v>41.999494036912878</c:v>
                </c:pt>
                <c:pt idx="6">
                  <c:v>44.488947794358957</c:v>
                </c:pt>
                <c:pt idx="7">
                  <c:v>30.114359969105795</c:v>
                </c:pt>
                <c:pt idx="8">
                  <c:v>11.483609268219011</c:v>
                </c:pt>
                <c:pt idx="9">
                  <c:v>30.917409568281947</c:v>
                </c:pt>
                <c:pt idx="10">
                  <c:v>69.704705208490211</c:v>
                </c:pt>
                <c:pt idx="11">
                  <c:v>40.95552955798388</c:v>
                </c:pt>
                <c:pt idx="12">
                  <c:v>5.7016521541506959</c:v>
                </c:pt>
                <c:pt idx="13">
                  <c:v>37.502416281526415</c:v>
                </c:pt>
                <c:pt idx="14">
                  <c:v>16.944346542616859</c:v>
                </c:pt>
              </c:numCache>
            </c:numRef>
          </c:val>
        </c:ser>
        <c:ser>
          <c:idx val="6"/>
          <c:order val="6"/>
          <c:tx>
            <c:strRef>
              <c:f>bar_chart_limited_county!$A$32</c:f>
              <c:strCache>
                <c:ptCount val="1"/>
                <c:pt idx="0">
                  <c:v>Unpermitted Fugitives</c:v>
                </c:pt>
              </c:strCache>
            </c:strRef>
          </c:tx>
          <c:invertIfNegative val="0"/>
          <c:cat>
            <c:strRef>
              <c:f>bar_chart_limited_county!$B$25:$P$25</c:f>
              <c:strCache>
                <c:ptCount val="15"/>
                <c:pt idx="0">
                  <c:v>Fallon, Mt</c:v>
                </c:pt>
                <c:pt idx="1">
                  <c:v>Richland, Mt</c:v>
                </c:pt>
                <c:pt idx="2">
                  <c:v>Roosevelt, Mt</c:v>
                </c:pt>
                <c:pt idx="3">
                  <c:v>Valley, Mt</c:v>
                </c:pt>
                <c:pt idx="4">
                  <c:v>Billings, Nd</c:v>
                </c:pt>
                <c:pt idx="5">
                  <c:v>Bottineau, Nd</c:v>
                </c:pt>
                <c:pt idx="6">
                  <c:v>Bowman, Nd</c:v>
                </c:pt>
                <c:pt idx="7">
                  <c:v>Burke, Nd</c:v>
                </c:pt>
                <c:pt idx="8">
                  <c:v>Divide, Nd</c:v>
                </c:pt>
                <c:pt idx="9">
                  <c:v>Dunn, Nd</c:v>
                </c:pt>
                <c:pt idx="10">
                  <c:v>Mckenzie, Nd</c:v>
                </c:pt>
                <c:pt idx="11">
                  <c:v>Mountrail, Nd</c:v>
                </c:pt>
                <c:pt idx="12">
                  <c:v>Stark, Nd</c:v>
                </c:pt>
                <c:pt idx="13">
                  <c:v>Williams, Nd</c:v>
                </c:pt>
                <c:pt idx="14">
                  <c:v>Harding, Sd</c:v>
                </c:pt>
              </c:strCache>
            </c:strRef>
          </c:cat>
          <c:val>
            <c:numRef>
              <c:f>bar_chart_limited_county!$B$32:$P$32</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er>
        <c:ser>
          <c:idx val="7"/>
          <c:order val="7"/>
          <c:tx>
            <c:strRef>
              <c:f>bar_chart_limited_county!$A$33</c:f>
              <c:strCache>
                <c:ptCount val="1"/>
                <c:pt idx="0">
                  <c:v>Miscellaneous engines</c:v>
                </c:pt>
              </c:strCache>
            </c:strRef>
          </c:tx>
          <c:invertIfNegative val="0"/>
          <c:cat>
            <c:strRef>
              <c:f>bar_chart_limited_county!$B$25:$P$25</c:f>
              <c:strCache>
                <c:ptCount val="15"/>
                <c:pt idx="0">
                  <c:v>Fallon, Mt</c:v>
                </c:pt>
                <c:pt idx="1">
                  <c:v>Richland, Mt</c:v>
                </c:pt>
                <c:pt idx="2">
                  <c:v>Roosevelt, Mt</c:v>
                </c:pt>
                <c:pt idx="3">
                  <c:v>Valley, Mt</c:v>
                </c:pt>
                <c:pt idx="4">
                  <c:v>Billings, Nd</c:v>
                </c:pt>
                <c:pt idx="5">
                  <c:v>Bottineau, Nd</c:v>
                </c:pt>
                <c:pt idx="6">
                  <c:v>Bowman, Nd</c:v>
                </c:pt>
                <c:pt idx="7">
                  <c:v>Burke, Nd</c:v>
                </c:pt>
                <c:pt idx="8">
                  <c:v>Divide, Nd</c:v>
                </c:pt>
                <c:pt idx="9">
                  <c:v>Dunn, Nd</c:v>
                </c:pt>
                <c:pt idx="10">
                  <c:v>Mckenzie, Nd</c:v>
                </c:pt>
                <c:pt idx="11">
                  <c:v>Mountrail, Nd</c:v>
                </c:pt>
                <c:pt idx="12">
                  <c:v>Stark, Nd</c:v>
                </c:pt>
                <c:pt idx="13">
                  <c:v>Williams, Nd</c:v>
                </c:pt>
                <c:pt idx="14">
                  <c:v>Harding, Sd</c:v>
                </c:pt>
              </c:strCache>
            </c:strRef>
          </c:cat>
          <c:val>
            <c:numRef>
              <c:f>bar_chart_limited_county!$B$33:$P$33</c:f>
              <c:numCache>
                <c:formatCode>0</c:formatCode>
                <c:ptCount val="15"/>
                <c:pt idx="0">
                  <c:v>95.656811770701282</c:v>
                </c:pt>
                <c:pt idx="1">
                  <c:v>63.930068507251605</c:v>
                </c:pt>
                <c:pt idx="2">
                  <c:v>12.254965209057817</c:v>
                </c:pt>
                <c:pt idx="3">
                  <c:v>12.118798928957174</c:v>
                </c:pt>
                <c:pt idx="4">
                  <c:v>31.182078143047111</c:v>
                </c:pt>
                <c:pt idx="5">
                  <c:v>35.607482246317993</c:v>
                </c:pt>
                <c:pt idx="6">
                  <c:v>37.718059587877946</c:v>
                </c:pt>
                <c:pt idx="7">
                  <c:v>25.53117751887045</c:v>
                </c:pt>
                <c:pt idx="8">
                  <c:v>9.7358890271959329</c:v>
                </c:pt>
                <c:pt idx="9">
                  <c:v>26.212008919373663</c:v>
                </c:pt>
                <c:pt idx="10">
                  <c:v>59.096165563678802</c:v>
                </c:pt>
                <c:pt idx="11">
                  <c:v>34.722401425663811</c:v>
                </c:pt>
                <c:pt idx="12">
                  <c:v>4.8339029435728049</c:v>
                </c:pt>
                <c:pt idx="13">
                  <c:v>31.7948264035</c:v>
                </c:pt>
                <c:pt idx="14">
                  <c:v>14.365542550617773</c:v>
                </c:pt>
              </c:numCache>
            </c:numRef>
          </c:val>
        </c:ser>
        <c:ser>
          <c:idx val="8"/>
          <c:order val="8"/>
          <c:tx>
            <c:strRef>
              <c:f>bar_chart_limited_county!$A$34</c:f>
              <c:strCache>
                <c:ptCount val="1"/>
                <c:pt idx="0">
                  <c:v>Artificial Lift</c:v>
                </c:pt>
              </c:strCache>
            </c:strRef>
          </c:tx>
          <c:invertIfNegative val="0"/>
          <c:cat>
            <c:strRef>
              <c:f>bar_chart_limited_county!$B$25:$P$25</c:f>
              <c:strCache>
                <c:ptCount val="15"/>
                <c:pt idx="0">
                  <c:v>Fallon, Mt</c:v>
                </c:pt>
                <c:pt idx="1">
                  <c:v>Richland, Mt</c:v>
                </c:pt>
                <c:pt idx="2">
                  <c:v>Roosevelt, Mt</c:v>
                </c:pt>
                <c:pt idx="3">
                  <c:v>Valley, Mt</c:v>
                </c:pt>
                <c:pt idx="4">
                  <c:v>Billings, Nd</c:v>
                </c:pt>
                <c:pt idx="5">
                  <c:v>Bottineau, Nd</c:v>
                </c:pt>
                <c:pt idx="6">
                  <c:v>Bowman, Nd</c:v>
                </c:pt>
                <c:pt idx="7">
                  <c:v>Burke, Nd</c:v>
                </c:pt>
                <c:pt idx="8">
                  <c:v>Divide, Nd</c:v>
                </c:pt>
                <c:pt idx="9">
                  <c:v>Dunn, Nd</c:v>
                </c:pt>
                <c:pt idx="10">
                  <c:v>Mckenzie, Nd</c:v>
                </c:pt>
                <c:pt idx="11">
                  <c:v>Mountrail, Nd</c:v>
                </c:pt>
                <c:pt idx="12">
                  <c:v>Stark, Nd</c:v>
                </c:pt>
                <c:pt idx="13">
                  <c:v>Williams, Nd</c:v>
                </c:pt>
                <c:pt idx="14">
                  <c:v>Harding, Sd</c:v>
                </c:pt>
              </c:strCache>
            </c:strRef>
          </c:cat>
          <c:val>
            <c:numRef>
              <c:f>bar_chart_limited_county!$B$34:$P$34</c:f>
              <c:numCache>
                <c:formatCode>0</c:formatCode>
                <c:ptCount val="15"/>
                <c:pt idx="0">
                  <c:v>96.404157045426032</c:v>
                </c:pt>
                <c:pt idx="1">
                  <c:v>239.39998996617931</c:v>
                </c:pt>
                <c:pt idx="2">
                  <c:v>19.618321461424433</c:v>
                </c:pt>
                <c:pt idx="3">
                  <c:v>1.7309154688181989</c:v>
                </c:pt>
                <c:pt idx="4">
                  <c:v>61.336112581665262</c:v>
                </c:pt>
                <c:pt idx="5">
                  <c:v>30.045941600400997</c:v>
                </c:pt>
                <c:pt idx="6">
                  <c:v>187.54853028726416</c:v>
                </c:pt>
                <c:pt idx="7">
                  <c:v>21.332879741633484</c:v>
                </c:pt>
                <c:pt idx="8">
                  <c:v>23.364882156378965</c:v>
                </c:pt>
                <c:pt idx="9">
                  <c:v>136.87603050632981</c:v>
                </c:pt>
                <c:pt idx="10">
                  <c:v>140.73420870641863</c:v>
                </c:pt>
                <c:pt idx="11">
                  <c:v>467.56177907294841</c:v>
                </c:pt>
                <c:pt idx="12">
                  <c:v>19.017883629509885</c:v>
                </c:pt>
                <c:pt idx="13">
                  <c:v>78.276776602212166</c:v>
                </c:pt>
                <c:pt idx="14">
                  <c:v>25.546010527256325</c:v>
                </c:pt>
              </c:numCache>
            </c:numRef>
          </c:val>
        </c:ser>
        <c:ser>
          <c:idx val="9"/>
          <c:order val="9"/>
          <c:tx>
            <c:strRef>
              <c:f>bar_chart_limited_county!$A$35</c:f>
              <c:strCache>
                <c:ptCount val="1"/>
                <c:pt idx="0">
                  <c:v>Condensate tank </c:v>
                </c:pt>
              </c:strCache>
            </c:strRef>
          </c:tx>
          <c:invertIfNegative val="0"/>
          <c:cat>
            <c:strRef>
              <c:f>bar_chart_limited_county!$B$25:$P$25</c:f>
              <c:strCache>
                <c:ptCount val="15"/>
                <c:pt idx="0">
                  <c:v>Fallon, Mt</c:v>
                </c:pt>
                <c:pt idx="1">
                  <c:v>Richland, Mt</c:v>
                </c:pt>
                <c:pt idx="2">
                  <c:v>Roosevelt, Mt</c:v>
                </c:pt>
                <c:pt idx="3">
                  <c:v>Valley, Mt</c:v>
                </c:pt>
                <c:pt idx="4">
                  <c:v>Billings, Nd</c:v>
                </c:pt>
                <c:pt idx="5">
                  <c:v>Bottineau, Nd</c:v>
                </c:pt>
                <c:pt idx="6">
                  <c:v>Bowman, Nd</c:v>
                </c:pt>
                <c:pt idx="7">
                  <c:v>Burke, Nd</c:v>
                </c:pt>
                <c:pt idx="8">
                  <c:v>Divide, Nd</c:v>
                </c:pt>
                <c:pt idx="9">
                  <c:v>Dunn, Nd</c:v>
                </c:pt>
                <c:pt idx="10">
                  <c:v>Mckenzie, Nd</c:v>
                </c:pt>
                <c:pt idx="11">
                  <c:v>Mountrail, Nd</c:v>
                </c:pt>
                <c:pt idx="12">
                  <c:v>Stark, Nd</c:v>
                </c:pt>
                <c:pt idx="13">
                  <c:v>Williams, Nd</c:v>
                </c:pt>
                <c:pt idx="14">
                  <c:v>Harding, Sd</c:v>
                </c:pt>
              </c:strCache>
            </c:strRef>
          </c:cat>
          <c:val>
            <c:numRef>
              <c:f>bar_chart_limited_county!$B$35:$P$35</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er>
        <c:ser>
          <c:idx val="10"/>
          <c:order val="10"/>
          <c:tx>
            <c:strRef>
              <c:f>bar_chart_limited_county!$A$36</c:f>
              <c:strCache>
                <c:ptCount val="1"/>
                <c:pt idx="0">
                  <c:v>Oil Tank</c:v>
                </c:pt>
              </c:strCache>
            </c:strRef>
          </c:tx>
          <c:invertIfNegative val="0"/>
          <c:cat>
            <c:strRef>
              <c:f>bar_chart_limited_county!$B$25:$P$25</c:f>
              <c:strCache>
                <c:ptCount val="15"/>
                <c:pt idx="0">
                  <c:v>Fallon, Mt</c:v>
                </c:pt>
                <c:pt idx="1">
                  <c:v>Richland, Mt</c:v>
                </c:pt>
                <c:pt idx="2">
                  <c:v>Roosevelt, Mt</c:v>
                </c:pt>
                <c:pt idx="3">
                  <c:v>Valley, Mt</c:v>
                </c:pt>
                <c:pt idx="4">
                  <c:v>Billings, Nd</c:v>
                </c:pt>
                <c:pt idx="5">
                  <c:v>Bottineau, Nd</c:v>
                </c:pt>
                <c:pt idx="6">
                  <c:v>Bowman, Nd</c:v>
                </c:pt>
                <c:pt idx="7">
                  <c:v>Burke, Nd</c:v>
                </c:pt>
                <c:pt idx="8">
                  <c:v>Divide, Nd</c:v>
                </c:pt>
                <c:pt idx="9">
                  <c:v>Dunn, Nd</c:v>
                </c:pt>
                <c:pt idx="10">
                  <c:v>Mckenzie, Nd</c:v>
                </c:pt>
                <c:pt idx="11">
                  <c:v>Mountrail, Nd</c:v>
                </c:pt>
                <c:pt idx="12">
                  <c:v>Stark, Nd</c:v>
                </c:pt>
                <c:pt idx="13">
                  <c:v>Williams, Nd</c:v>
                </c:pt>
                <c:pt idx="14">
                  <c:v>Harding, Sd</c:v>
                </c:pt>
              </c:strCache>
            </c:strRef>
          </c:cat>
          <c:val>
            <c:numRef>
              <c:f>bar_chart_limited_county!$B$36:$P$36</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er>
        <c:ser>
          <c:idx val="11"/>
          <c:order val="11"/>
          <c:tx>
            <c:strRef>
              <c:f>bar_chart_limited_county!$A$37</c:f>
              <c:strCache>
                <c:ptCount val="1"/>
                <c:pt idx="0">
                  <c:v>Oil Well Truck Loading</c:v>
                </c:pt>
              </c:strCache>
            </c:strRef>
          </c:tx>
          <c:invertIfNegative val="0"/>
          <c:cat>
            <c:strRef>
              <c:f>bar_chart_limited_county!$B$25:$P$25</c:f>
              <c:strCache>
                <c:ptCount val="15"/>
                <c:pt idx="0">
                  <c:v>Fallon, Mt</c:v>
                </c:pt>
                <c:pt idx="1">
                  <c:v>Richland, Mt</c:v>
                </c:pt>
                <c:pt idx="2">
                  <c:v>Roosevelt, Mt</c:v>
                </c:pt>
                <c:pt idx="3">
                  <c:v>Valley, Mt</c:v>
                </c:pt>
                <c:pt idx="4">
                  <c:v>Billings, Nd</c:v>
                </c:pt>
                <c:pt idx="5">
                  <c:v>Bottineau, Nd</c:v>
                </c:pt>
                <c:pt idx="6">
                  <c:v>Bowman, Nd</c:v>
                </c:pt>
                <c:pt idx="7">
                  <c:v>Burke, Nd</c:v>
                </c:pt>
                <c:pt idx="8">
                  <c:v>Divide, Nd</c:v>
                </c:pt>
                <c:pt idx="9">
                  <c:v>Dunn, Nd</c:v>
                </c:pt>
                <c:pt idx="10">
                  <c:v>Mckenzie, Nd</c:v>
                </c:pt>
                <c:pt idx="11">
                  <c:v>Mountrail, Nd</c:v>
                </c:pt>
                <c:pt idx="12">
                  <c:v>Stark, Nd</c:v>
                </c:pt>
                <c:pt idx="13">
                  <c:v>Williams, Nd</c:v>
                </c:pt>
                <c:pt idx="14">
                  <c:v>Harding, Sd</c:v>
                </c:pt>
              </c:strCache>
            </c:strRef>
          </c:cat>
          <c:val>
            <c:numRef>
              <c:f>bar_chart_limited_county!$B$37:$P$37</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er>
        <c:ser>
          <c:idx val="12"/>
          <c:order val="12"/>
          <c:tx>
            <c:strRef>
              <c:f>bar_chart_limited_county!$A$38</c:f>
              <c:strCache>
                <c:ptCount val="1"/>
                <c:pt idx="0">
                  <c:v>Oil tank flaring</c:v>
                </c:pt>
              </c:strCache>
            </c:strRef>
          </c:tx>
          <c:invertIfNegative val="0"/>
          <c:cat>
            <c:strRef>
              <c:f>bar_chart_limited_county!$B$25:$P$25</c:f>
              <c:strCache>
                <c:ptCount val="15"/>
                <c:pt idx="0">
                  <c:v>Fallon, Mt</c:v>
                </c:pt>
                <c:pt idx="1">
                  <c:v>Richland, Mt</c:v>
                </c:pt>
                <c:pt idx="2">
                  <c:v>Roosevelt, Mt</c:v>
                </c:pt>
                <c:pt idx="3">
                  <c:v>Valley, Mt</c:v>
                </c:pt>
                <c:pt idx="4">
                  <c:v>Billings, Nd</c:v>
                </c:pt>
                <c:pt idx="5">
                  <c:v>Bottineau, Nd</c:v>
                </c:pt>
                <c:pt idx="6">
                  <c:v>Bowman, Nd</c:v>
                </c:pt>
                <c:pt idx="7">
                  <c:v>Burke, Nd</c:v>
                </c:pt>
                <c:pt idx="8">
                  <c:v>Divide, Nd</c:v>
                </c:pt>
                <c:pt idx="9">
                  <c:v>Dunn, Nd</c:v>
                </c:pt>
                <c:pt idx="10">
                  <c:v>Mckenzie, Nd</c:v>
                </c:pt>
                <c:pt idx="11">
                  <c:v>Mountrail, Nd</c:v>
                </c:pt>
                <c:pt idx="12">
                  <c:v>Stark, Nd</c:v>
                </c:pt>
                <c:pt idx="13">
                  <c:v>Williams, Nd</c:v>
                </c:pt>
                <c:pt idx="14">
                  <c:v>Harding, Sd</c:v>
                </c:pt>
              </c:strCache>
            </c:strRef>
          </c:cat>
          <c:val>
            <c:numRef>
              <c:f>bar_chart_limited_county!$B$38:$P$38</c:f>
              <c:numCache>
                <c:formatCode>0</c:formatCode>
                <c:ptCount val="15"/>
                <c:pt idx="0">
                  <c:v>44.550761429885171</c:v>
                </c:pt>
                <c:pt idx="1">
                  <c:v>110.66026822769351</c:v>
                </c:pt>
                <c:pt idx="2">
                  <c:v>7.0012484532766228</c:v>
                </c:pt>
                <c:pt idx="3">
                  <c:v>0.10821803180875417</c:v>
                </c:pt>
                <c:pt idx="4">
                  <c:v>3.8347761643842273</c:v>
                </c:pt>
                <c:pt idx="5">
                  <c:v>1.878493041636615</c:v>
                </c:pt>
                <c:pt idx="6">
                  <c:v>11.725663778468427</c:v>
                </c:pt>
                <c:pt idx="7">
                  <c:v>1.3337463903009907</c:v>
                </c:pt>
                <c:pt idx="8">
                  <c:v>1.4607885861307677</c:v>
                </c:pt>
                <c:pt idx="9">
                  <c:v>8.5575840588583851</c:v>
                </c:pt>
                <c:pt idx="10">
                  <c:v>8.7988000273459299</c:v>
                </c:pt>
                <c:pt idx="11">
                  <c:v>29.232285684534773</c:v>
                </c:pt>
                <c:pt idx="12">
                  <c:v>1.1890112328585642</c:v>
                </c:pt>
                <c:pt idx="13">
                  <c:v>4.8939181911688507</c:v>
                </c:pt>
                <c:pt idx="14">
                  <c:v>1.59715423983871</c:v>
                </c:pt>
              </c:numCache>
            </c:numRef>
          </c:val>
        </c:ser>
        <c:ser>
          <c:idx val="13"/>
          <c:order val="13"/>
          <c:tx>
            <c:strRef>
              <c:f>bar_chart_limited_county!$A$39</c:f>
              <c:strCache>
                <c:ptCount val="1"/>
                <c:pt idx="0">
                  <c:v>Casinghead Gas Venting and Flaring</c:v>
                </c:pt>
              </c:strCache>
            </c:strRef>
          </c:tx>
          <c:invertIfNegative val="0"/>
          <c:cat>
            <c:strRef>
              <c:f>bar_chart_limited_county!$B$25:$P$25</c:f>
              <c:strCache>
                <c:ptCount val="15"/>
                <c:pt idx="0">
                  <c:v>Fallon, Mt</c:v>
                </c:pt>
                <c:pt idx="1">
                  <c:v>Richland, Mt</c:v>
                </c:pt>
                <c:pt idx="2">
                  <c:v>Roosevelt, Mt</c:v>
                </c:pt>
                <c:pt idx="3">
                  <c:v>Valley, Mt</c:v>
                </c:pt>
                <c:pt idx="4">
                  <c:v>Billings, Nd</c:v>
                </c:pt>
                <c:pt idx="5">
                  <c:v>Bottineau, Nd</c:v>
                </c:pt>
                <c:pt idx="6">
                  <c:v>Bowman, Nd</c:v>
                </c:pt>
                <c:pt idx="7">
                  <c:v>Burke, Nd</c:v>
                </c:pt>
                <c:pt idx="8">
                  <c:v>Divide, Nd</c:v>
                </c:pt>
                <c:pt idx="9">
                  <c:v>Dunn, Nd</c:v>
                </c:pt>
                <c:pt idx="10">
                  <c:v>Mckenzie, Nd</c:v>
                </c:pt>
                <c:pt idx="11">
                  <c:v>Mountrail, Nd</c:v>
                </c:pt>
                <c:pt idx="12">
                  <c:v>Stark, Nd</c:v>
                </c:pt>
                <c:pt idx="13">
                  <c:v>Williams, Nd</c:v>
                </c:pt>
                <c:pt idx="14">
                  <c:v>Harding, Sd</c:v>
                </c:pt>
              </c:strCache>
            </c:strRef>
          </c:cat>
          <c:val>
            <c:numRef>
              <c:f>bar_chart_limited_county!$B$39:$P$39</c:f>
              <c:numCache>
                <c:formatCode>0</c:formatCode>
                <c:ptCount val="15"/>
                <c:pt idx="0">
                  <c:v>0</c:v>
                </c:pt>
                <c:pt idx="1">
                  <c:v>170.93795277322968</c:v>
                </c:pt>
                <c:pt idx="2">
                  <c:v>14.008002706837075</c:v>
                </c:pt>
                <c:pt idx="3">
                  <c:v>1.2359196285058227</c:v>
                </c:pt>
                <c:pt idx="4">
                  <c:v>43.795613848018107</c:v>
                </c:pt>
                <c:pt idx="5">
                  <c:v>21.453600507845216</c:v>
                </c:pt>
                <c:pt idx="6">
                  <c:v>0</c:v>
                </c:pt>
                <c:pt idx="7">
                  <c:v>15.232242868128351</c:v>
                </c:pt>
                <c:pt idx="8">
                  <c:v>16.6831465747489</c:v>
                </c:pt>
                <c:pt idx="9">
                  <c:v>97.733122051440162</c:v>
                </c:pt>
                <c:pt idx="10">
                  <c:v>100.48796378326588</c:v>
                </c:pt>
                <c:pt idx="11">
                  <c:v>333.85153157704815</c:v>
                </c:pt>
                <c:pt idx="12">
                  <c:v>13.579274143525234</c:v>
                </c:pt>
                <c:pt idx="13">
                  <c:v>55.891698007004486</c:v>
                </c:pt>
                <c:pt idx="14">
                  <c:v>0</c:v>
                </c:pt>
              </c:numCache>
            </c:numRef>
          </c:val>
        </c:ser>
        <c:ser>
          <c:idx val="14"/>
          <c:order val="14"/>
          <c:tx>
            <c:strRef>
              <c:f>bar_chart_limited_county!$A$40</c:f>
              <c:strCache>
                <c:ptCount val="1"/>
                <c:pt idx="0">
                  <c:v>Other Categories</c:v>
                </c:pt>
              </c:strCache>
            </c:strRef>
          </c:tx>
          <c:invertIfNegative val="0"/>
          <c:cat>
            <c:strRef>
              <c:f>bar_chart_limited_county!$B$25:$P$25</c:f>
              <c:strCache>
                <c:ptCount val="15"/>
                <c:pt idx="0">
                  <c:v>Fallon, Mt</c:v>
                </c:pt>
                <c:pt idx="1">
                  <c:v>Richland, Mt</c:v>
                </c:pt>
                <c:pt idx="2">
                  <c:v>Roosevelt, Mt</c:v>
                </c:pt>
                <c:pt idx="3">
                  <c:v>Valley, Mt</c:v>
                </c:pt>
                <c:pt idx="4">
                  <c:v>Billings, Nd</c:v>
                </c:pt>
                <c:pt idx="5">
                  <c:v>Bottineau, Nd</c:v>
                </c:pt>
                <c:pt idx="6">
                  <c:v>Bowman, Nd</c:v>
                </c:pt>
                <c:pt idx="7">
                  <c:v>Burke, Nd</c:v>
                </c:pt>
                <c:pt idx="8">
                  <c:v>Divide, Nd</c:v>
                </c:pt>
                <c:pt idx="9">
                  <c:v>Dunn, Nd</c:v>
                </c:pt>
                <c:pt idx="10">
                  <c:v>Mckenzie, Nd</c:v>
                </c:pt>
                <c:pt idx="11">
                  <c:v>Mountrail, Nd</c:v>
                </c:pt>
                <c:pt idx="12">
                  <c:v>Stark, Nd</c:v>
                </c:pt>
                <c:pt idx="13">
                  <c:v>Williams, Nd</c:v>
                </c:pt>
                <c:pt idx="14">
                  <c:v>Harding, Sd</c:v>
                </c:pt>
              </c:strCache>
            </c:strRef>
          </c:cat>
          <c:val>
            <c:numRef>
              <c:f>bar_chart_limited_county!$B$40:$P$40</c:f>
              <c:numCache>
                <c:formatCode>0</c:formatCode>
                <c:ptCount val="15"/>
                <c:pt idx="0">
                  <c:v>74.6287027390849</c:v>
                </c:pt>
                <c:pt idx="1">
                  <c:v>71.806785003655747</c:v>
                </c:pt>
                <c:pt idx="2">
                  <c:v>3.4619811577631694</c:v>
                </c:pt>
                <c:pt idx="3">
                  <c:v>4.1190655971118746</c:v>
                </c:pt>
                <c:pt idx="4">
                  <c:v>49.140946268417594</c:v>
                </c:pt>
                <c:pt idx="5">
                  <c:v>8.5737335299217108</c:v>
                </c:pt>
                <c:pt idx="6">
                  <c:v>27.299485619286443</c:v>
                </c:pt>
                <c:pt idx="7">
                  <c:v>17.493960599908917</c:v>
                </c:pt>
                <c:pt idx="8">
                  <c:v>2.6251589102102377</c:v>
                </c:pt>
                <c:pt idx="9">
                  <c:v>7.1363939842620168</c:v>
                </c:pt>
                <c:pt idx="10">
                  <c:v>73.197325497020898</c:v>
                </c:pt>
                <c:pt idx="11">
                  <c:v>19.890537383386665</c:v>
                </c:pt>
                <c:pt idx="12">
                  <c:v>1.1825239359408939</c:v>
                </c:pt>
                <c:pt idx="13">
                  <c:v>74.290944555487627</c:v>
                </c:pt>
                <c:pt idx="14">
                  <c:v>4.2334038172300339</c:v>
                </c:pt>
              </c:numCache>
            </c:numRef>
          </c:val>
        </c:ser>
        <c:dLbls>
          <c:showLegendKey val="0"/>
          <c:showVal val="0"/>
          <c:showCatName val="0"/>
          <c:showSerName val="0"/>
          <c:showPercent val="0"/>
          <c:showBubbleSize val="0"/>
        </c:dLbls>
        <c:gapWidth val="150"/>
        <c:overlap val="100"/>
        <c:axId val="96905088"/>
        <c:axId val="96919552"/>
      </c:barChart>
      <c:catAx>
        <c:axId val="96905088"/>
        <c:scaling>
          <c:orientation val="minMax"/>
        </c:scaling>
        <c:delete val="0"/>
        <c:axPos val="b"/>
        <c:title>
          <c:tx>
            <c:rich>
              <a:bodyPr/>
              <a:lstStyle/>
              <a:p>
                <a:pPr>
                  <a:defRPr/>
                </a:pPr>
                <a:r>
                  <a:rPr lang="en-US" sz="1200"/>
                  <a:t>County</a:t>
                </a:r>
              </a:p>
            </c:rich>
          </c:tx>
          <c:layout/>
          <c:overlay val="0"/>
        </c:title>
        <c:majorTickMark val="out"/>
        <c:minorTickMark val="none"/>
        <c:tickLblPos val="nextTo"/>
        <c:crossAx val="96919552"/>
        <c:crosses val="autoZero"/>
        <c:auto val="1"/>
        <c:lblAlgn val="ctr"/>
        <c:lblOffset val="100"/>
        <c:noMultiLvlLbl val="0"/>
      </c:catAx>
      <c:valAx>
        <c:axId val="96919552"/>
        <c:scaling>
          <c:orientation val="minMax"/>
        </c:scaling>
        <c:delete val="0"/>
        <c:axPos val="l"/>
        <c:majorGridlines/>
        <c:title>
          <c:tx>
            <c:rich>
              <a:bodyPr rot="-5400000" vert="horz"/>
              <a:lstStyle/>
              <a:p>
                <a:pPr>
                  <a:defRPr sz="1200"/>
                </a:pPr>
                <a:r>
                  <a:rPr lang="en-US" sz="1200"/>
                  <a:t>NOx Emissions (tons/year)</a:t>
                </a:r>
              </a:p>
            </c:rich>
          </c:tx>
          <c:layout/>
          <c:overlay val="0"/>
        </c:title>
        <c:numFmt formatCode="0" sourceLinked="1"/>
        <c:majorTickMark val="out"/>
        <c:minorTickMark val="none"/>
        <c:tickLblPos val="nextTo"/>
        <c:crossAx val="96905088"/>
        <c:crosses val="autoZero"/>
        <c:crossBetween val="between"/>
      </c:valAx>
      <c:spPr>
        <a:noFill/>
        <a:ln>
          <a:solidFill>
            <a:schemeClr val="tx1"/>
          </a:solidFill>
        </a:ln>
      </c:spPr>
    </c:plotArea>
    <c:legend>
      <c:legendPos val="r"/>
      <c:layout>
        <c:manualLayout>
          <c:xMode val="edge"/>
          <c:yMode val="edge"/>
          <c:x val="0.78956762498275457"/>
          <c:y val="3.4602535066356153E-2"/>
          <c:w val="0.18731248143230358"/>
          <c:h val="0.76738037776190349"/>
        </c:manualLayout>
      </c:layout>
      <c:overlay val="0"/>
      <c:spPr>
        <a:ln>
          <a:solidFill>
            <a:schemeClr val="tx1"/>
          </a:solidFill>
        </a:ln>
      </c:spPr>
    </c:legend>
    <c:plotVisOnly val="1"/>
    <c:dispBlanksAs val="gap"/>
    <c:showDLblsOverMax val="0"/>
  </c:chart>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7.xml"/></Relationships>
</file>

<file path=xl/chartsheets/sheet1.xml><?xml version="1.0" encoding="utf-8"?>
<chartsheet xmlns="http://schemas.openxmlformats.org/spreadsheetml/2006/main" xmlns:r="http://schemas.openxmlformats.org/officeDocument/2006/relationships">
  <sheetPr codeName="Chart7"/>
  <sheetViews>
    <sheetView zoomScale="70" workbookViewId="0"/>
  </sheetViews>
  <pageMargins left="0.75" right="0.75" top="1" bottom="1" header="0.5" footer="0.5"/>
  <pageSetup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codeName="Chart8"/>
  <sheetViews>
    <sheetView zoomScale="70" workbookViewId="0"/>
  </sheetViews>
  <pageMargins left="0.75" right="0.75" top="1" bottom="1" header="0.5" footer="0.5"/>
  <pageSetup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3597088</xdr:colOff>
      <xdr:row>22</xdr:row>
      <xdr:rowOff>86045</xdr:rowOff>
    </xdr:to>
    <xdr:sp macro="" textlink="">
      <xdr:nvSpPr>
        <xdr:cNvPr id="2" name="Text Box 5"/>
        <xdr:cNvSpPr txBox="1">
          <a:spLocks noChangeArrowheads="1"/>
        </xdr:cNvSpPr>
      </xdr:nvSpPr>
      <xdr:spPr bwMode="auto">
        <a:xfrm>
          <a:off x="0" y="0"/>
          <a:ext cx="5434853" cy="3537457"/>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1">
            <a:defRPr sz="1000"/>
          </a:pPr>
          <a:r>
            <a:rPr lang="en-US" sz="1000" b="1" i="0" strike="noStrike">
              <a:solidFill>
                <a:srgbClr val="000000"/>
              </a:solidFill>
              <a:latin typeface="Arial"/>
              <a:cs typeface="Arial"/>
            </a:rPr>
            <a:t>Project:</a:t>
          </a:r>
          <a:r>
            <a:rPr lang="en-US" sz="1000" b="0" i="0" strike="noStrike">
              <a:solidFill>
                <a:srgbClr val="000000"/>
              </a:solidFill>
              <a:latin typeface="Arial"/>
              <a:cs typeface="Arial"/>
            </a:rPr>
            <a:t>  Western Regional Air Partnership, Oil and Gas Emissions Inventory, Phase III</a:t>
          </a:r>
        </a:p>
        <a:p>
          <a:pPr algn="l" rtl="1">
            <a:defRPr sz="1000"/>
          </a:pPr>
          <a:r>
            <a:rPr lang="en-US" sz="1000" b="1" i="0" strike="noStrike">
              <a:solidFill>
                <a:srgbClr val="000000"/>
              </a:solidFill>
              <a:latin typeface="Arial"/>
              <a:cs typeface="Arial"/>
            </a:rPr>
            <a:t>Area:  </a:t>
          </a:r>
          <a:r>
            <a:rPr lang="en-US" sz="1000" b="0" i="0" strike="noStrike">
              <a:solidFill>
                <a:srgbClr val="000000"/>
              </a:solidFill>
              <a:latin typeface="Arial"/>
              <a:cs typeface="Arial"/>
            </a:rPr>
            <a:t>Williston Basin, North</a:t>
          </a:r>
          <a:r>
            <a:rPr lang="en-US" sz="1000" b="0" i="0" strike="noStrike" baseline="0">
              <a:solidFill>
                <a:srgbClr val="000000"/>
              </a:solidFill>
              <a:latin typeface="Arial"/>
              <a:cs typeface="Arial"/>
            </a:rPr>
            <a:t> Dakota, South Dakota and Montana </a:t>
          </a:r>
          <a:endParaRPr lang="en-US" sz="1000" b="0" i="0" strike="noStrike">
            <a:solidFill>
              <a:srgbClr val="000000"/>
            </a:solidFill>
            <a:latin typeface="Arial"/>
            <a:cs typeface="Arial"/>
          </a:endParaRPr>
        </a:p>
        <a:p>
          <a:pPr algn="l" rtl="1">
            <a:defRPr sz="1000"/>
          </a:pPr>
          <a:r>
            <a:rPr lang="en-US" sz="1000" b="1" i="0" strike="noStrike">
              <a:solidFill>
                <a:srgbClr val="000000"/>
              </a:solidFill>
              <a:latin typeface="Arial"/>
              <a:cs typeface="Arial"/>
            </a:rPr>
            <a:t>Time Period:</a:t>
          </a:r>
          <a:r>
            <a:rPr lang="en-US" sz="1000" b="0" i="0" strike="noStrike">
              <a:solidFill>
                <a:srgbClr val="000000"/>
              </a:solidFill>
              <a:latin typeface="Arial"/>
              <a:cs typeface="Arial"/>
            </a:rPr>
            <a:t>  2009 annual, base year</a:t>
          </a:r>
        </a:p>
        <a:p>
          <a:pPr algn="l" rtl="1">
            <a:defRPr sz="1000"/>
          </a:pPr>
          <a:r>
            <a:rPr lang="en-US" sz="1000" b="1" i="0" strike="noStrike">
              <a:solidFill>
                <a:srgbClr val="000000"/>
              </a:solidFill>
              <a:latin typeface="Arial"/>
              <a:cs typeface="Arial"/>
            </a:rPr>
            <a:t>Pollutants:</a:t>
          </a:r>
          <a:r>
            <a:rPr lang="en-US" sz="1000" b="0" i="0" strike="noStrike">
              <a:solidFill>
                <a:srgbClr val="000000"/>
              </a:solidFill>
              <a:latin typeface="Arial"/>
              <a:cs typeface="Arial"/>
            </a:rPr>
            <a:t>  NOx, VOC, CO, SO2, PM10</a:t>
          </a:r>
        </a:p>
        <a:p>
          <a:pPr algn="l" rtl="1">
            <a:defRPr sz="1000"/>
          </a:pPr>
          <a:endParaRPr lang="en-US" sz="1000" b="0" i="0" strike="noStrike">
            <a:solidFill>
              <a:srgbClr val="000000"/>
            </a:solidFill>
            <a:latin typeface="Arial"/>
            <a:cs typeface="Arial"/>
          </a:endParaRPr>
        </a:p>
        <a:p>
          <a:pPr algn="l" rtl="1">
            <a:defRPr sz="1000"/>
          </a:pPr>
          <a:r>
            <a:rPr lang="en-US" sz="1000" b="0" i="0" strike="noStrike">
              <a:solidFill>
                <a:srgbClr val="000000"/>
              </a:solidFill>
              <a:latin typeface="Arial"/>
              <a:cs typeface="Arial"/>
            </a:rPr>
            <a:t>This spreadsheet contains the oil and gas sources emission inventory for the area and temporal period as listed above.  Bottom-up emission estimates were derived based upon survey data received from participating companies for unpermitted sources.  Permitted source emissions were derived from emissions obtained from the Montana Department of Environmental Quality (MTDEQ), North Dakota Department of Environmental Quality (NDDEQ) and Environmental Protection</a:t>
          </a:r>
          <a:r>
            <a:rPr lang="en-US" sz="1000" b="0" i="0" strike="noStrike" baseline="0">
              <a:solidFill>
                <a:srgbClr val="000000"/>
              </a:solidFill>
              <a:latin typeface="Arial"/>
              <a:cs typeface="Arial"/>
            </a:rPr>
            <a:t> Agency (EPA)</a:t>
          </a:r>
          <a:r>
            <a:rPr lang="en-US" sz="1000" b="0" i="0" strike="noStrike">
              <a:solidFill>
                <a:srgbClr val="000000"/>
              </a:solidFill>
              <a:latin typeface="Arial"/>
              <a:cs typeface="Arial"/>
            </a:rPr>
            <a:t>.</a:t>
          </a:r>
        </a:p>
        <a:p>
          <a:pPr algn="l" rtl="1">
            <a:defRPr sz="1000"/>
          </a:pPr>
          <a:endParaRPr lang="en-US" sz="1000" b="1" i="0" u="sng" strike="noStrike">
            <a:solidFill>
              <a:srgbClr val="000000"/>
            </a:solidFill>
            <a:latin typeface="Arial"/>
            <a:cs typeface="Arial"/>
          </a:endParaRPr>
        </a:p>
        <a:p>
          <a:pPr algn="l" rtl="1">
            <a:defRPr sz="1000"/>
          </a:pPr>
          <a:r>
            <a:rPr lang="en-US" sz="1000" b="1" i="0" u="sng" strike="noStrike">
              <a:solidFill>
                <a:srgbClr val="000000"/>
              </a:solidFill>
              <a:latin typeface="Arial"/>
              <a:cs typeface="Arial"/>
            </a:rPr>
            <a:t>Spreadsheet Organization</a:t>
          </a:r>
          <a:endParaRPr lang="en-US" sz="1000" b="0" i="0" strike="noStrike">
            <a:solidFill>
              <a:srgbClr val="000000"/>
            </a:solidFill>
            <a:latin typeface="Arial"/>
            <a:cs typeface="Arial"/>
          </a:endParaRPr>
        </a:p>
        <a:p>
          <a:pPr algn="l" rtl="1">
            <a:defRPr sz="1000"/>
          </a:pPr>
          <a:r>
            <a:rPr lang="en-US" sz="1000" b="1" i="0" strike="noStrike">
              <a:solidFill>
                <a:srgbClr val="000000"/>
              </a:solidFill>
              <a:latin typeface="Arial"/>
              <a:cs typeface="Arial"/>
            </a:rPr>
            <a:t>Geographical Description of the Basin:</a:t>
          </a:r>
          <a:r>
            <a:rPr lang="en-US" sz="1000" b="0" i="0" strike="noStrike">
              <a:solidFill>
                <a:srgbClr val="000000"/>
              </a:solidFill>
              <a:latin typeface="Arial"/>
              <a:cs typeface="Arial"/>
            </a:rPr>
            <a:t>  Basin_Boundary</a:t>
          </a:r>
        </a:p>
        <a:p>
          <a:pPr algn="l" rtl="1">
            <a:defRPr sz="1000"/>
          </a:pPr>
          <a:r>
            <a:rPr lang="en-US" sz="1000" b="1" i="0" strike="noStrike">
              <a:solidFill>
                <a:srgbClr val="000000"/>
              </a:solidFill>
              <a:latin typeface="Arial"/>
              <a:cs typeface="Arial"/>
            </a:rPr>
            <a:t>Comparison to other Basins:</a:t>
          </a:r>
          <a:r>
            <a:rPr lang="en-US" sz="1000" b="0" i="0" strike="noStrike">
              <a:solidFill>
                <a:srgbClr val="000000"/>
              </a:solidFill>
              <a:latin typeface="Arial"/>
              <a:cs typeface="Arial"/>
            </a:rPr>
            <a:t>  Basin_comparison</a:t>
          </a:r>
        </a:p>
        <a:p>
          <a:pPr algn="l" rtl="1">
            <a:defRPr sz="1000"/>
          </a:pPr>
          <a:r>
            <a:rPr lang="en-US" sz="1000" b="1" i="0" strike="noStrike">
              <a:solidFill>
                <a:srgbClr val="000000"/>
              </a:solidFill>
              <a:latin typeface="Arial"/>
              <a:cs typeface="Arial"/>
            </a:rPr>
            <a:t>Table Summaries:</a:t>
          </a:r>
          <a:r>
            <a:rPr lang="en-US" sz="1000" b="0" i="0" strike="noStrike">
              <a:solidFill>
                <a:srgbClr val="000000"/>
              </a:solidFill>
              <a:latin typeface="Arial"/>
              <a:cs typeface="Arial"/>
            </a:rPr>
            <a:t>  by_cnty_allpol, by_src_allpol, bar_chart_limited_county, VOC_cnty_tbl, NOx_cnty_tbl, VOC_bar_chart_data, NOx_bar_chart_data</a:t>
          </a:r>
        </a:p>
        <a:p>
          <a:pPr algn="l" rtl="1">
            <a:defRPr sz="1000"/>
          </a:pPr>
          <a:r>
            <a:rPr lang="en-US" sz="1000" b="1" i="0" strike="noStrike">
              <a:solidFill>
                <a:srgbClr val="000000"/>
              </a:solidFill>
              <a:latin typeface="Arial"/>
              <a:cs typeface="Arial"/>
            </a:rPr>
            <a:t>Charts: </a:t>
          </a:r>
          <a:r>
            <a:rPr lang="en-US" sz="1000" b="0" i="0" strike="noStrike">
              <a:solidFill>
                <a:srgbClr val="000000"/>
              </a:solidFill>
              <a:latin typeface="Arial"/>
              <a:cs typeface="Arial"/>
            </a:rPr>
            <a:t> VOC-basin-pie, NOx-basin-pie, VOC-bar-cnty, NOx-bar-cnty</a:t>
          </a:r>
        </a:p>
        <a:p>
          <a:pPr algn="l" rtl="1">
            <a:defRPr sz="1000"/>
          </a:pPr>
          <a:r>
            <a:rPr lang="en-US" sz="1000" b="1" i="0" strike="noStrike">
              <a:solidFill>
                <a:srgbClr val="000000"/>
              </a:solidFill>
              <a:latin typeface="Arial"/>
              <a:cs typeface="Arial"/>
            </a:rPr>
            <a:t>By SCC and County Emissions:</a:t>
          </a:r>
          <a:r>
            <a:rPr lang="en-US" sz="1000" b="0" i="0" strike="noStrike">
              <a:solidFill>
                <a:srgbClr val="000000"/>
              </a:solidFill>
              <a:latin typeface="Arial"/>
              <a:cs typeface="Arial"/>
            </a:rPr>
            <a:t>  all_src_inventory</a:t>
          </a:r>
        </a:p>
        <a:p>
          <a:pPr algn="l" rtl="1">
            <a:defRPr sz="1000"/>
          </a:pPr>
          <a:r>
            <a:rPr lang="en-US" sz="1000" b="1" i="0" strike="noStrike">
              <a:solidFill>
                <a:srgbClr val="000000"/>
              </a:solidFill>
              <a:latin typeface="Arial"/>
              <a:cs typeface="Arial"/>
            </a:rPr>
            <a:t>Detailed By Category Emissions: </a:t>
          </a:r>
          <a:r>
            <a:rPr lang="en-US" sz="1000" b="0" i="0" strike="noStrike">
              <a:solidFill>
                <a:srgbClr val="000000"/>
              </a:solidFill>
              <a:latin typeface="Arial"/>
              <a:cs typeface="Arial"/>
            </a:rPr>
            <a:t> MT_Permitted_Source, ND_Permitted Source, unprmtd_src_summary</a:t>
          </a:r>
        </a:p>
        <a:p>
          <a:pPr algn="l" rtl="1">
            <a:defRPr sz="1000"/>
          </a:pPr>
          <a:r>
            <a:rPr lang="en-US" sz="1000" b="1" i="0" strike="noStrike">
              <a:solidFill>
                <a:srgbClr val="000000"/>
              </a:solidFill>
              <a:latin typeface="Arial"/>
              <a:cs typeface="Arial"/>
            </a:rPr>
            <a:t>Cross-reference Tables:</a:t>
          </a:r>
          <a:r>
            <a:rPr lang="en-US" sz="1000" b="0" i="0" strike="noStrike">
              <a:solidFill>
                <a:srgbClr val="000000"/>
              </a:solidFill>
              <a:latin typeface="Arial"/>
              <a:cs typeface="Arial"/>
            </a:rPr>
            <a:t>  SCC_xref, fips_xref</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13</xdr:col>
      <xdr:colOff>390685</xdr:colOff>
      <xdr:row>52</xdr:row>
      <xdr:rowOff>103414</xdr:rowOff>
    </xdr:to>
    <xdr:pic>
      <xdr:nvPicPr>
        <xdr:cNvPr id="3" name="Picture 9" descr="Williston_Basin_12230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30824"/>
          <a:ext cx="9243332" cy="7151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54143" cy="627289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0.77555</cdr:x>
      <cdr:y>0.81666</cdr:y>
    </cdr:from>
    <cdr:to>
      <cdr:x>1</cdr:x>
      <cdr:y>0.99179</cdr:y>
    </cdr:to>
    <cdr:sp macro="" textlink="">
      <cdr:nvSpPr>
        <cdr:cNvPr id="2" name="TextBox 1"/>
        <cdr:cNvSpPr txBox="1"/>
      </cdr:nvSpPr>
      <cdr:spPr>
        <a:xfrm xmlns:a="http://schemas.openxmlformats.org/drawingml/2006/main">
          <a:off x="6723177" y="5139871"/>
          <a:ext cx="1945779" cy="11021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effectLst/>
              <a:latin typeface="+mn-lt"/>
              <a:ea typeface="+mn-ea"/>
              <a:cs typeface="+mn-cs"/>
            </a:rPr>
            <a:t>Chart represents by</a:t>
          </a:r>
          <a:r>
            <a:rPr lang="en-US" sz="1100" baseline="0">
              <a:effectLst/>
              <a:latin typeface="+mn-lt"/>
              <a:ea typeface="+mn-ea"/>
              <a:cs typeface="+mn-cs"/>
            </a:rPr>
            <a:t> source category VOC emissions for only those counties which contribute  greater than 1% of VOC basinwide emissions. </a:t>
          </a:r>
          <a:endParaRPr lang="en-US" sz="1200">
            <a:effectLst/>
          </a:endParaRP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8654143" cy="627289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0.78011</cdr:x>
      <cdr:y>0.81018</cdr:y>
    </cdr:from>
    <cdr:to>
      <cdr:x>1</cdr:x>
      <cdr:y>0.9853</cdr:y>
    </cdr:to>
    <cdr:sp macro="" textlink="">
      <cdr:nvSpPr>
        <cdr:cNvPr id="2" name="TextBox 1"/>
        <cdr:cNvSpPr txBox="1"/>
      </cdr:nvSpPr>
      <cdr:spPr>
        <a:xfrm xmlns:a="http://schemas.openxmlformats.org/drawingml/2006/main">
          <a:off x="6762750" y="5099049"/>
          <a:ext cx="1906206" cy="11021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t>Chart represents by</a:t>
          </a:r>
          <a:r>
            <a:rPr lang="en-US" sz="1200" baseline="0"/>
            <a:t> source category NOx emissions for only those counties which contribute  greater than 1% of NOx basinwide emissions. </a:t>
          </a:r>
          <a:endParaRPr lang="en-US" sz="1200"/>
        </a:p>
      </cdr:txBody>
    </cdr: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Rajashi Parikh" refreshedDate="41331.570983796293" createdVersion="4" refreshedVersion="4" minRefreshableVersion="3" recordCount="3568">
  <cacheSource type="worksheet">
    <worksheetSource ref="A5:J3573" sheet="all_src_inventory"/>
  </cacheSource>
  <cacheFields count="10">
    <cacheField name="Source" numFmtId="0">
      <sharedItems/>
    </cacheField>
    <cacheField name="STFIPs" numFmtId="0">
      <sharedItems containsMixedTypes="1" containsNumber="1" containsInteger="1" minValue="30" maxValue="30"/>
    </cacheField>
    <cacheField name="FIPS" numFmtId="0">
      <sharedItems containsMixedTypes="1" containsNumber="1" containsInteger="1" minValue="30011" maxValue="46063" count="106">
        <n v="30011"/>
        <n v="30017"/>
        <n v="30019"/>
        <n v="30021"/>
        <n v="30025"/>
        <n v="30033"/>
        <n v="30055"/>
        <n v="30079"/>
        <n v="30083"/>
        <n v="30085"/>
        <n v="30091"/>
        <n v="30105"/>
        <n v="30109"/>
        <n v="38007"/>
        <n v="38009"/>
        <n v="38011"/>
        <n v="38013"/>
        <n v="38023"/>
        <n v="38025"/>
        <n v="38033"/>
        <n v="38049"/>
        <n v="38053"/>
        <n v="38055"/>
        <n v="38057"/>
        <n v="38061"/>
        <n v="38075"/>
        <n v="38087"/>
        <n v="38089"/>
        <n v="38101"/>
        <n v="38105"/>
        <n v="46063"/>
        <n v="46019"/>
        <s v="3001101"/>
        <s v="3001701"/>
        <s v="3001901"/>
        <s v="3002101"/>
        <s v="3002501"/>
        <s v="3003301"/>
        <s v="3005501"/>
        <s v="3007901"/>
        <s v="3008301"/>
        <s v="3008501"/>
        <s v="3009101"/>
        <s v="3010501"/>
        <s v="3010901"/>
        <s v="3800701"/>
        <s v="3800901"/>
        <s v="3801101"/>
        <s v="3801301"/>
        <s v="3802301"/>
        <s v="3802501"/>
        <s v="3803301"/>
        <s v="3804901"/>
        <s v="3805301"/>
        <s v="3805501"/>
        <s v="3805701"/>
        <s v="3806101"/>
        <s v="3807501"/>
        <s v="3808701"/>
        <s v="3808901"/>
        <s v="3810101"/>
        <s v="3810501"/>
        <s v="4606301"/>
        <s v="4601901"/>
        <s v="3001102"/>
        <s v="3001702"/>
        <s v="3001902"/>
        <s v="3002102"/>
        <s v="3002502"/>
        <s v="3003302"/>
        <s v="3005502"/>
        <s v="3007902"/>
        <s v="3008302"/>
        <s v="3008502"/>
        <s v="3009102"/>
        <s v="3010502"/>
        <s v="3010902"/>
        <s v="3800702"/>
        <s v="3800902"/>
        <s v="3801102"/>
        <s v="3801302"/>
        <s v="3802302"/>
        <s v="3802502"/>
        <s v="3803302"/>
        <s v="3804902"/>
        <s v="3805302"/>
        <s v="3805502"/>
        <s v="3805702"/>
        <s v="3806102"/>
        <s v="3807502"/>
        <s v="3808702"/>
        <s v="3808902"/>
        <s v="3810102"/>
        <s v="3810502"/>
        <s v="4606302"/>
        <s v="4601902"/>
        <n v="38003"/>
        <n v="38059"/>
        <n v="38051"/>
        <n v="38015"/>
        <n v="38093"/>
        <s v="3800302"/>
        <s v="3805902"/>
        <s v="3805102"/>
        <s v="3801502"/>
        <s v="3809302"/>
      </sharedItems>
    </cacheField>
    <cacheField name="SCC" numFmtId="0">
      <sharedItems containsMixedTypes="1" containsNumber="1" containsInteger="1" minValue="10200603" maxValue="40781605"/>
    </cacheField>
    <cacheField name="Description" numFmtId="0">
      <sharedItems count="30">
        <s v="Venting - blowdowns"/>
        <s v="Venting - initial completions"/>
        <s v="Venting - recompletions"/>
        <s v="Drill rigs"/>
        <s v="Unpermitted Fugitives"/>
        <s v="Heaters"/>
        <s v="Pneumatic devices"/>
        <s v="Pneumatic pumps"/>
        <s v="Workover rigs"/>
        <s v="Gas Well Truck Loading"/>
        <s v="Oil Well Truck Loading"/>
        <s v="Condensate tank "/>
        <s v="Oil Tank"/>
        <s v="Oil Tank Flaring"/>
        <s v="Other Flaring"/>
        <s v="Condensate tank flaring"/>
        <s v="Miscellaneous engines"/>
        <s v="Artificial Lift"/>
        <s v="Venting - Compressor Startup "/>
        <s v="Venting - Compressor Shutdown"/>
        <s v="Dehydrator"/>
        <s v="Compressor engines"/>
        <s v="Casinghead Gas Venting and Flaring"/>
        <s v="Permitted Tank Losses"/>
        <s v="Permitted Fugitives"/>
        <s v="Process Heaters"/>
        <s v="Natural Gas Production, Flares"/>
        <s v="Natural Gas Production, Gas Stripping Operations"/>
        <s v="Natural Gas Production, Other Not Classified"/>
        <s v="Oil Production, Gas/Liquid Separation"/>
      </sharedItems>
    </cacheField>
    <cacheField name="NOx (tons/year)" numFmtId="1">
      <sharedItems containsSemiMixedTypes="0" containsString="0" containsNumber="1" minValue="0" maxValue="1660.3873713460714"/>
    </cacheField>
    <cacheField name="VOC (tons/year)" numFmtId="1">
      <sharedItems containsSemiMixedTypes="0" containsString="0" containsNumber="1" minValue="0" maxValue="83141.535431503056"/>
    </cacheField>
    <cacheField name="CO (tons/year)" numFmtId="1">
      <sharedItems containsSemiMixedTypes="0" containsString="0" containsNumber="1" minValue="0" maxValue="1816.5450982868799"/>
    </cacheField>
    <cacheField name="SOx (tons/year)" numFmtId="1">
      <sharedItems containsSemiMixedTypes="0" containsString="0" containsNumber="1" minValue="0" maxValue="1102.0999999999999"/>
    </cacheField>
    <cacheField name="PM (tons/year)" numFmtId="1">
      <sharedItems containsSemiMixedTypes="0" containsString="0" containsNumber="1" minValue="0" maxValue="241.1169198796340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568">
  <r>
    <s v="Unpermitted Source"/>
    <s v="30"/>
    <x v="0"/>
    <s v="2310001630"/>
    <x v="0"/>
    <n v="0"/>
    <n v="2.0770153804468627E-4"/>
    <n v="0"/>
    <n v="0"/>
    <n v="0"/>
  </r>
  <r>
    <s v="Unpermitted Source"/>
    <s v="30"/>
    <x v="1"/>
    <s v="2310001630"/>
    <x v="0"/>
    <n v="0"/>
    <n v="1.5579557159290674E-4"/>
    <n v="0"/>
    <n v="0"/>
    <n v="0"/>
  </r>
  <r>
    <s v="Unpermitted Source"/>
    <s v="30"/>
    <x v="2"/>
    <s v="2310001630"/>
    <x v="0"/>
    <n v="0"/>
    <n v="0"/>
    <n v="0"/>
    <n v="0"/>
    <n v="0"/>
  </r>
  <r>
    <s v="Unpermitted Source"/>
    <s v="30"/>
    <x v="3"/>
    <s v="2310001630"/>
    <x v="0"/>
    <n v="0"/>
    <n v="4.2665957574924626E-4"/>
    <n v="0"/>
    <n v="0"/>
    <n v="0"/>
  </r>
  <r>
    <s v="Unpermitted Source"/>
    <s v="30"/>
    <x v="4"/>
    <s v="2310001630"/>
    <x v="0"/>
    <n v="0"/>
    <n v="7.8406571813855908E-2"/>
    <n v="0"/>
    <n v="0"/>
    <n v="0"/>
  </r>
  <r>
    <s v="Unpermitted Source"/>
    <s v="30"/>
    <x v="5"/>
    <s v="2310001630"/>
    <x v="0"/>
    <n v="0"/>
    <n v="6.5423923182386868E-6"/>
    <n v="0"/>
    <n v="0"/>
    <n v="0"/>
  </r>
  <r>
    <s v="Unpermitted Source"/>
    <s v="30"/>
    <x v="6"/>
    <s v="2310001630"/>
    <x v="0"/>
    <n v="0"/>
    <n v="0"/>
    <n v="0"/>
    <n v="0"/>
    <n v="0"/>
  </r>
  <r>
    <s v="Unpermitted Source"/>
    <s v="30"/>
    <x v="7"/>
    <s v="2310001630"/>
    <x v="0"/>
    <n v="0"/>
    <n v="2.5156842790816432E-5"/>
    <n v="0"/>
    <n v="0"/>
    <n v="0"/>
  </r>
  <r>
    <s v="Unpermitted Source"/>
    <s v="30"/>
    <x v="8"/>
    <s v="2310001630"/>
    <x v="0"/>
    <n v="0"/>
    <n v="4.6307748891237788E-2"/>
    <n v="0"/>
    <n v="0"/>
    <n v="0"/>
  </r>
  <r>
    <s v="Unpermitted Source"/>
    <s v="30"/>
    <x v="9"/>
    <s v="2310001630"/>
    <x v="0"/>
    <n v="0"/>
    <n v="2.0211212433353352E-3"/>
    <n v="0"/>
    <n v="0"/>
    <n v="0"/>
  </r>
  <r>
    <s v="Unpermitted Source"/>
    <s v="30"/>
    <x v="10"/>
    <s v="2310001630"/>
    <x v="0"/>
    <n v="0"/>
    <n v="2.1489876707349934E-3"/>
    <n v="0"/>
    <n v="0"/>
    <n v="0"/>
  </r>
  <r>
    <s v="Unpermitted Source"/>
    <s v="30"/>
    <x v="11"/>
    <s v="2310001630"/>
    <x v="0"/>
    <n v="0"/>
    <n v="4.9342065637530599E-3"/>
    <n v="0"/>
    <n v="0"/>
    <n v="0"/>
  </r>
  <r>
    <s v="Unpermitted Source"/>
    <s v="30"/>
    <x v="12"/>
    <s v="2310001630"/>
    <x v="0"/>
    <n v="0"/>
    <n v="1.513076099583451E-3"/>
    <n v="0"/>
    <n v="0"/>
    <n v="0"/>
  </r>
  <r>
    <s v="Unpermitted Source"/>
    <s v="38"/>
    <x v="13"/>
    <s v="2310001630"/>
    <x v="0"/>
    <n v="0"/>
    <n v="1.3151902411917497E-2"/>
    <n v="0"/>
    <n v="0"/>
    <n v="0"/>
  </r>
  <r>
    <s v="Unpermitted Source"/>
    <s v="38"/>
    <x v="14"/>
    <s v="2310001630"/>
    <x v="0"/>
    <n v="0"/>
    <n v="3.0680533839411557E-4"/>
    <n v="0"/>
    <n v="0"/>
    <n v="0"/>
  </r>
  <r>
    <s v="Unpermitted Source"/>
    <s v="38"/>
    <x v="15"/>
    <s v="2310001630"/>
    <x v="0"/>
    <n v="0"/>
    <n v="5.8350772565695125E-2"/>
    <n v="0"/>
    <n v="0"/>
    <n v="0"/>
  </r>
  <r>
    <s v="Unpermitted Source"/>
    <s v="38"/>
    <x v="16"/>
    <s v="2310001630"/>
    <x v="0"/>
    <n v="0"/>
    <n v="8.3203845210170109E-3"/>
    <n v="0"/>
    <n v="0"/>
    <n v="0"/>
  </r>
  <r>
    <s v="Unpermitted Source"/>
    <s v="38"/>
    <x v="17"/>
    <s v="2310001630"/>
    <x v="0"/>
    <n v="0"/>
    <n v="6.3991915987068283E-3"/>
    <n v="0"/>
    <n v="0"/>
    <n v="0"/>
  </r>
  <r>
    <s v="Unpermitted Source"/>
    <s v="38"/>
    <x v="18"/>
    <s v="2310001630"/>
    <x v="0"/>
    <n v="0"/>
    <n v="1.8088821529197933E-2"/>
    <n v="0"/>
    <n v="0"/>
    <n v="0"/>
  </r>
  <r>
    <s v="Unpermitted Source"/>
    <s v="38"/>
    <x v="19"/>
    <s v="2310001630"/>
    <x v="0"/>
    <n v="0"/>
    <n v="1.8916087619779826E-3"/>
    <n v="0"/>
    <n v="0"/>
    <n v="0"/>
  </r>
  <r>
    <s v="Unpermitted Source"/>
    <s v="38"/>
    <x v="20"/>
    <s v="2310001630"/>
    <x v="0"/>
    <n v="0"/>
    <n v="0"/>
    <n v="0"/>
    <n v="0"/>
    <n v="0"/>
  </r>
  <r>
    <s v="Unpermitted Source"/>
    <s v="38"/>
    <x v="21"/>
    <s v="2310001630"/>
    <x v="0"/>
    <n v="0"/>
    <n v="5.3172430209690418E-2"/>
    <n v="0"/>
    <n v="0"/>
    <n v="0"/>
  </r>
  <r>
    <s v="Unpermitted Source"/>
    <s v="38"/>
    <x v="22"/>
    <s v="2310001630"/>
    <x v="0"/>
    <n v="0"/>
    <n v="1.9956985225005354E-4"/>
    <n v="0"/>
    <n v="0"/>
    <n v="0"/>
  </r>
  <r>
    <s v="Unpermitted Source"/>
    <s v="38"/>
    <x v="23"/>
    <s v="2310001630"/>
    <x v="0"/>
    <n v="0"/>
    <n v="3.8597127283855636E-6"/>
    <n v="0"/>
    <n v="0"/>
    <n v="0"/>
  </r>
  <r>
    <s v="Unpermitted Source"/>
    <s v="38"/>
    <x v="24"/>
    <s v="2310001630"/>
    <x v="0"/>
    <n v="0"/>
    <n v="4.7818160235593897E-2"/>
    <n v="0"/>
    <n v="0"/>
    <n v="0"/>
  </r>
  <r>
    <s v="Unpermitted Source"/>
    <s v="38"/>
    <x v="25"/>
    <s v="2310001630"/>
    <x v="0"/>
    <n v="0"/>
    <n v="2.1203325898598588E-4"/>
    <n v="0"/>
    <n v="0"/>
    <n v="0"/>
  </r>
  <r>
    <s v="Unpermitted Source"/>
    <s v="38"/>
    <x v="26"/>
    <s v="2310001630"/>
    <x v="0"/>
    <n v="0"/>
    <n v="6.1417648916497749E-3"/>
    <n v="0"/>
    <n v="0"/>
    <n v="0"/>
  </r>
  <r>
    <s v="Unpermitted Source"/>
    <s v="38"/>
    <x v="27"/>
    <s v="2310001630"/>
    <x v="0"/>
    <n v="0"/>
    <n v="1.7043887955012619E-3"/>
    <n v="0"/>
    <n v="0"/>
    <n v="0"/>
  </r>
  <r>
    <s v="Unpermitted Source"/>
    <s v="38"/>
    <x v="28"/>
    <s v="2310001630"/>
    <x v="0"/>
    <n v="0"/>
    <n v="5.3859721965993283E-5"/>
    <n v="0"/>
    <n v="0"/>
    <n v="0"/>
  </r>
  <r>
    <s v="Unpermitted Source"/>
    <s v="38"/>
    <x v="29"/>
    <s v="2310001630"/>
    <x v="0"/>
    <n v="0"/>
    <n v="5.8541541555949962E-2"/>
    <n v="0"/>
    <n v="0"/>
    <n v="0"/>
  </r>
  <r>
    <s v="Unpermitted Source"/>
    <s v="46"/>
    <x v="30"/>
    <s v="2310001630"/>
    <x v="0"/>
    <n v="0"/>
    <n v="3.7673263816282762E-2"/>
    <n v="0"/>
    <n v="0"/>
    <n v="0"/>
  </r>
  <r>
    <s v="Unpermitted Source"/>
    <s v="46"/>
    <x v="31"/>
    <s v="2310001630"/>
    <x v="0"/>
    <n v="0"/>
    <n v="0"/>
    <n v="0"/>
    <n v="0"/>
    <n v="0"/>
  </r>
  <r>
    <s v="Unpermitted Source"/>
    <s v="30"/>
    <x v="32"/>
    <s v="2310001630"/>
    <x v="0"/>
    <n v="0"/>
    <n v="0"/>
    <n v="0"/>
    <n v="0"/>
    <n v="0"/>
  </r>
  <r>
    <s v="Unpermitted Source"/>
    <s v="30"/>
    <x v="33"/>
    <s v="2310001630"/>
    <x v="0"/>
    <n v="0"/>
    <n v="0"/>
    <n v="0"/>
    <n v="0"/>
    <n v="0"/>
  </r>
  <r>
    <s v="Unpermitted Source"/>
    <s v="30"/>
    <x v="34"/>
    <s v="2310001630"/>
    <x v="0"/>
    <n v="0"/>
    <n v="0"/>
    <n v="0"/>
    <n v="0"/>
    <n v="0"/>
  </r>
  <r>
    <s v="Unpermitted Source"/>
    <s v="30"/>
    <x v="35"/>
    <s v="2310001630"/>
    <x v="0"/>
    <n v="0"/>
    <n v="0"/>
    <n v="0"/>
    <n v="0"/>
    <n v="0"/>
  </r>
  <r>
    <s v="Unpermitted Source"/>
    <s v="30"/>
    <x v="36"/>
    <s v="2310001630"/>
    <x v="0"/>
    <n v="0"/>
    <n v="0"/>
    <n v="0"/>
    <n v="0"/>
    <n v="0"/>
  </r>
  <r>
    <s v="Unpermitted Source"/>
    <s v="30"/>
    <x v="37"/>
    <s v="2310001630"/>
    <x v="0"/>
    <n v="0"/>
    <n v="0"/>
    <n v="0"/>
    <n v="0"/>
    <n v="0"/>
  </r>
  <r>
    <s v="Unpermitted Source"/>
    <s v="30"/>
    <x v="38"/>
    <s v="2310001630"/>
    <x v="0"/>
    <n v="0"/>
    <n v="0"/>
    <n v="0"/>
    <n v="0"/>
    <n v="0"/>
  </r>
  <r>
    <s v="Unpermitted Source"/>
    <s v="30"/>
    <x v="39"/>
    <s v="2310001630"/>
    <x v="0"/>
    <n v="0"/>
    <n v="0"/>
    <n v="0"/>
    <n v="0"/>
    <n v="0"/>
  </r>
  <r>
    <s v="Unpermitted Source"/>
    <s v="30"/>
    <x v="40"/>
    <s v="2310001630"/>
    <x v="0"/>
    <n v="0"/>
    <n v="0"/>
    <n v="0"/>
    <n v="0"/>
    <n v="0"/>
  </r>
  <r>
    <s v="Unpermitted Source"/>
    <s v="30"/>
    <x v="41"/>
    <s v="2310001630"/>
    <x v="0"/>
    <n v="0"/>
    <n v="1.0292766435278344E-4"/>
    <n v="0"/>
    <n v="0"/>
    <n v="0"/>
  </r>
  <r>
    <s v="Unpermitted Source"/>
    <s v="30"/>
    <x v="42"/>
    <s v="2310001630"/>
    <x v="0"/>
    <n v="0"/>
    <n v="1.3022049367672344E-5"/>
    <n v="0"/>
    <n v="0"/>
    <n v="0"/>
  </r>
  <r>
    <s v="Unpermitted Source"/>
    <s v="30"/>
    <x v="43"/>
    <s v="2310001630"/>
    <x v="0"/>
    <n v="0"/>
    <n v="2.1972281050523077E-5"/>
    <n v="0"/>
    <n v="0"/>
    <n v="0"/>
  </r>
  <r>
    <s v="Unpermitted Source"/>
    <s v="30"/>
    <x v="44"/>
    <s v="2310001630"/>
    <x v="0"/>
    <n v="0"/>
    <n v="0"/>
    <n v="0"/>
    <n v="0"/>
    <n v="0"/>
  </r>
  <r>
    <s v="Unpermitted Source"/>
    <s v="38"/>
    <x v="45"/>
    <s v="2310001630"/>
    <x v="0"/>
    <n v="0"/>
    <n v="0"/>
    <n v="0"/>
    <n v="0"/>
    <n v="0"/>
  </r>
  <r>
    <s v="Unpermitted Source"/>
    <s v="38"/>
    <x v="46"/>
    <s v="2310001630"/>
    <x v="0"/>
    <n v="0"/>
    <n v="0"/>
    <n v="0"/>
    <n v="0"/>
    <n v="0"/>
  </r>
  <r>
    <s v="Unpermitted Source"/>
    <s v="38"/>
    <x v="47"/>
    <s v="2310001630"/>
    <x v="0"/>
    <n v="0"/>
    <n v="0"/>
    <n v="0"/>
    <n v="0"/>
    <n v="0"/>
  </r>
  <r>
    <s v="Unpermitted Source"/>
    <s v="38"/>
    <x v="48"/>
    <s v="2310001630"/>
    <x v="0"/>
    <n v="0"/>
    <n v="0"/>
    <n v="0"/>
    <n v="0"/>
    <n v="0"/>
  </r>
  <r>
    <s v="Unpermitted Source"/>
    <s v="38"/>
    <x v="49"/>
    <s v="2310001630"/>
    <x v="0"/>
    <n v="0"/>
    <n v="0"/>
    <n v="0"/>
    <n v="0"/>
    <n v="0"/>
  </r>
  <r>
    <s v="Unpermitted Source"/>
    <s v="38"/>
    <x v="50"/>
    <s v="2310001630"/>
    <x v="0"/>
    <n v="0"/>
    <n v="1.5213691046407252E-3"/>
    <n v="0"/>
    <n v="0"/>
    <n v="0"/>
  </r>
  <r>
    <s v="Unpermitted Source"/>
    <s v="38"/>
    <x v="51"/>
    <s v="2310001630"/>
    <x v="0"/>
    <n v="0"/>
    <n v="0"/>
    <n v="0"/>
    <n v="0"/>
    <n v="0"/>
  </r>
  <r>
    <s v="Unpermitted Source"/>
    <s v="38"/>
    <x v="52"/>
    <s v="2310001630"/>
    <x v="0"/>
    <n v="0"/>
    <n v="0"/>
    <n v="0"/>
    <n v="0"/>
    <n v="0"/>
  </r>
  <r>
    <s v="Unpermitted Source"/>
    <s v="38"/>
    <x v="53"/>
    <s v="2310001630"/>
    <x v="0"/>
    <n v="0"/>
    <n v="1.1497492713897575E-3"/>
    <n v="0"/>
    <n v="0"/>
    <n v="0"/>
  </r>
  <r>
    <s v="Unpermitted Source"/>
    <s v="38"/>
    <x v="54"/>
    <s v="2310001630"/>
    <x v="0"/>
    <n v="0"/>
    <n v="1.9956985225005354E-4"/>
    <n v="0"/>
    <n v="0"/>
    <n v="0"/>
  </r>
  <r>
    <s v="Unpermitted Source"/>
    <s v="38"/>
    <x v="55"/>
    <s v="2310001630"/>
    <x v="0"/>
    <n v="0"/>
    <n v="0"/>
    <n v="0"/>
    <n v="0"/>
    <n v="0"/>
  </r>
  <r>
    <s v="Unpermitted Source"/>
    <s v="38"/>
    <x v="56"/>
    <s v="2310001630"/>
    <x v="0"/>
    <n v="0"/>
    <n v="7.7579807605424444E-3"/>
    <n v="0"/>
    <n v="0"/>
    <n v="0"/>
  </r>
  <r>
    <s v="Unpermitted Source"/>
    <s v="38"/>
    <x v="57"/>
    <s v="2310001630"/>
    <x v="0"/>
    <n v="0"/>
    <n v="0"/>
    <n v="0"/>
    <n v="0"/>
    <n v="0"/>
  </r>
  <r>
    <s v="Unpermitted Source"/>
    <s v="38"/>
    <x v="58"/>
    <s v="2310001630"/>
    <x v="0"/>
    <n v="0"/>
    <n v="0"/>
    <n v="0"/>
    <n v="0"/>
    <n v="0"/>
  </r>
  <r>
    <s v="Unpermitted Source"/>
    <s v="38"/>
    <x v="59"/>
    <s v="2310001630"/>
    <x v="0"/>
    <n v="0"/>
    <n v="0"/>
    <n v="0"/>
    <n v="0"/>
    <n v="0"/>
  </r>
  <r>
    <s v="Unpermitted Source"/>
    <s v="38"/>
    <x v="60"/>
    <s v="2310001630"/>
    <x v="0"/>
    <n v="0"/>
    <n v="0"/>
    <n v="0"/>
    <n v="0"/>
    <n v="0"/>
  </r>
  <r>
    <s v="Unpermitted Source"/>
    <s v="38"/>
    <x v="61"/>
    <s v="2310001630"/>
    <x v="0"/>
    <n v="0"/>
    <n v="0"/>
    <n v="0"/>
    <n v="0"/>
    <n v="0"/>
  </r>
  <r>
    <s v="Unpermitted Source"/>
    <s v="46"/>
    <x v="62"/>
    <s v="2310001630"/>
    <x v="0"/>
    <n v="0"/>
    <n v="0"/>
    <n v="0"/>
    <n v="0"/>
    <n v="0"/>
  </r>
  <r>
    <s v="Unpermitted Source"/>
    <s v="46"/>
    <x v="63"/>
    <s v="2310001630"/>
    <x v="0"/>
    <n v="0"/>
    <n v="0"/>
    <n v="0"/>
    <n v="0"/>
    <n v="0"/>
  </r>
  <r>
    <s v="Unpermitted Source"/>
    <s v="30"/>
    <x v="64"/>
    <s v="2310001630"/>
    <x v="0"/>
    <n v="0"/>
    <n v="2.0770153804468627E-4"/>
    <n v="0"/>
    <n v="0"/>
    <n v="0"/>
  </r>
  <r>
    <s v="Unpermitted Source"/>
    <s v="30"/>
    <x v="65"/>
    <s v="2310001630"/>
    <x v="0"/>
    <n v="0"/>
    <n v="1.5579557159290674E-4"/>
    <n v="0"/>
    <n v="0"/>
    <n v="0"/>
  </r>
  <r>
    <s v="Unpermitted Source"/>
    <s v="30"/>
    <x v="66"/>
    <s v="2310001630"/>
    <x v="0"/>
    <n v="0"/>
    <n v="0"/>
    <n v="0"/>
    <n v="0"/>
    <n v="0"/>
  </r>
  <r>
    <s v="Unpermitted Source"/>
    <s v="30"/>
    <x v="67"/>
    <s v="2310001630"/>
    <x v="0"/>
    <n v="0"/>
    <n v="4.2665957574924626E-4"/>
    <n v="0"/>
    <n v="0"/>
    <n v="0"/>
  </r>
  <r>
    <s v="Unpermitted Source"/>
    <s v="30"/>
    <x v="68"/>
    <s v="2310001630"/>
    <x v="0"/>
    <n v="0"/>
    <n v="7.8406571813855908E-2"/>
    <n v="0"/>
    <n v="0"/>
    <n v="0"/>
  </r>
  <r>
    <s v="Unpermitted Source"/>
    <s v="30"/>
    <x v="69"/>
    <s v="2310001630"/>
    <x v="0"/>
    <n v="0"/>
    <n v="6.5423923182386868E-6"/>
    <n v="0"/>
    <n v="0"/>
    <n v="0"/>
  </r>
  <r>
    <s v="Unpermitted Source"/>
    <s v="30"/>
    <x v="70"/>
    <s v="2310001630"/>
    <x v="0"/>
    <n v="0"/>
    <n v="0"/>
    <n v="0"/>
    <n v="0"/>
    <n v="0"/>
  </r>
  <r>
    <s v="Unpermitted Source"/>
    <s v="30"/>
    <x v="71"/>
    <s v="2310001630"/>
    <x v="0"/>
    <n v="0"/>
    <n v="2.5156842790816432E-5"/>
    <n v="0"/>
    <n v="0"/>
    <n v="0"/>
  </r>
  <r>
    <s v="Unpermitted Source"/>
    <s v="30"/>
    <x v="72"/>
    <s v="2310001630"/>
    <x v="0"/>
    <n v="0"/>
    <n v="4.6307748891237788E-2"/>
    <n v="0"/>
    <n v="0"/>
    <n v="0"/>
  </r>
  <r>
    <s v="Unpermitted Source"/>
    <s v="30"/>
    <x v="73"/>
    <s v="2310001630"/>
    <x v="0"/>
    <n v="0"/>
    <n v="1.9181935789825519E-3"/>
    <n v="0"/>
    <n v="0"/>
    <n v="0"/>
  </r>
  <r>
    <s v="Unpermitted Source"/>
    <s v="30"/>
    <x v="74"/>
    <s v="2310001630"/>
    <x v="0"/>
    <n v="0"/>
    <n v="2.135965621367321E-3"/>
    <n v="0"/>
    <n v="0"/>
    <n v="0"/>
  </r>
  <r>
    <s v="Unpermitted Source"/>
    <s v="30"/>
    <x v="75"/>
    <s v="2310001630"/>
    <x v="0"/>
    <n v="0"/>
    <n v="4.9122342827025364E-3"/>
    <n v="0"/>
    <n v="0"/>
    <n v="0"/>
  </r>
  <r>
    <s v="Unpermitted Source"/>
    <s v="30"/>
    <x v="76"/>
    <s v="2310001630"/>
    <x v="0"/>
    <n v="0"/>
    <n v="1.513076099583451E-3"/>
    <n v="0"/>
    <n v="0"/>
    <n v="0"/>
  </r>
  <r>
    <s v="Unpermitted Source"/>
    <s v="38"/>
    <x v="77"/>
    <s v="2310001630"/>
    <x v="0"/>
    <n v="0"/>
    <n v="1.3151902411917497E-2"/>
    <n v="0"/>
    <n v="0"/>
    <n v="0"/>
  </r>
  <r>
    <s v="Unpermitted Source"/>
    <s v="38"/>
    <x v="78"/>
    <s v="2310001630"/>
    <x v="0"/>
    <n v="0"/>
    <n v="3.0680533839411557E-4"/>
    <n v="0"/>
    <n v="0"/>
    <n v="0"/>
  </r>
  <r>
    <s v="Unpermitted Source"/>
    <s v="38"/>
    <x v="79"/>
    <s v="2310001630"/>
    <x v="0"/>
    <n v="0"/>
    <n v="5.8350772565695125E-2"/>
    <n v="0"/>
    <n v="0"/>
    <n v="0"/>
  </r>
  <r>
    <s v="Unpermitted Source"/>
    <s v="38"/>
    <x v="80"/>
    <s v="2310001630"/>
    <x v="0"/>
    <n v="0"/>
    <n v="8.3203845210170109E-3"/>
    <n v="0"/>
    <n v="0"/>
    <n v="0"/>
  </r>
  <r>
    <s v="Unpermitted Source"/>
    <s v="38"/>
    <x v="81"/>
    <s v="2310001630"/>
    <x v="0"/>
    <n v="0"/>
    <n v="6.3991915987068283E-3"/>
    <n v="0"/>
    <n v="0"/>
    <n v="0"/>
  </r>
  <r>
    <s v="Unpermitted Source"/>
    <s v="38"/>
    <x v="82"/>
    <s v="2310001630"/>
    <x v="0"/>
    <n v="0"/>
    <n v="1.6567452424557209E-2"/>
    <n v="0"/>
    <n v="0"/>
    <n v="0"/>
  </r>
  <r>
    <s v="Unpermitted Source"/>
    <s v="38"/>
    <x v="83"/>
    <s v="2310001630"/>
    <x v="0"/>
    <n v="0"/>
    <n v="1.8916087619779826E-3"/>
    <n v="0"/>
    <n v="0"/>
    <n v="0"/>
  </r>
  <r>
    <s v="Unpermitted Source"/>
    <s v="38"/>
    <x v="84"/>
    <s v="2310001630"/>
    <x v="0"/>
    <n v="0"/>
    <n v="0"/>
    <n v="0"/>
    <n v="0"/>
    <n v="0"/>
  </r>
  <r>
    <s v="Unpermitted Source"/>
    <s v="38"/>
    <x v="85"/>
    <s v="2310001630"/>
    <x v="0"/>
    <n v="0"/>
    <n v="5.2022680938300661E-2"/>
    <n v="0"/>
    <n v="0"/>
    <n v="0"/>
  </r>
  <r>
    <s v="Unpermitted Source"/>
    <s v="38"/>
    <x v="86"/>
    <s v="2310001630"/>
    <x v="0"/>
    <n v="0"/>
    <n v="0"/>
    <n v="0"/>
    <n v="0"/>
    <n v="0"/>
  </r>
  <r>
    <s v="Unpermitted Source"/>
    <s v="38"/>
    <x v="87"/>
    <s v="2310001630"/>
    <x v="0"/>
    <n v="0"/>
    <n v="3.8597127283855636E-6"/>
    <n v="0"/>
    <n v="0"/>
    <n v="0"/>
  </r>
  <r>
    <s v="Unpermitted Source"/>
    <s v="38"/>
    <x v="88"/>
    <s v="2310001630"/>
    <x v="0"/>
    <n v="0"/>
    <n v="4.0060179475051451E-2"/>
    <n v="0"/>
    <n v="0"/>
    <n v="0"/>
  </r>
  <r>
    <s v="Unpermitted Source"/>
    <s v="38"/>
    <x v="89"/>
    <s v="2310001630"/>
    <x v="0"/>
    <n v="0"/>
    <n v="2.1203325898598588E-4"/>
    <n v="0"/>
    <n v="0"/>
    <n v="0"/>
  </r>
  <r>
    <s v="Unpermitted Source"/>
    <s v="38"/>
    <x v="90"/>
    <s v="2310001630"/>
    <x v="0"/>
    <n v="0"/>
    <n v="6.1417648916497749E-3"/>
    <n v="0"/>
    <n v="0"/>
    <n v="0"/>
  </r>
  <r>
    <s v="Unpermitted Source"/>
    <s v="38"/>
    <x v="91"/>
    <s v="2310001630"/>
    <x v="0"/>
    <n v="0"/>
    <n v="1.7043887955012619E-3"/>
    <n v="0"/>
    <n v="0"/>
    <n v="0"/>
  </r>
  <r>
    <s v="Unpermitted Source"/>
    <s v="38"/>
    <x v="92"/>
    <s v="2310001630"/>
    <x v="0"/>
    <n v="0"/>
    <n v="5.3859721965993283E-5"/>
    <n v="0"/>
    <n v="0"/>
    <n v="0"/>
  </r>
  <r>
    <s v="Unpermitted Source"/>
    <s v="38"/>
    <x v="93"/>
    <s v="2310001630"/>
    <x v="0"/>
    <n v="0"/>
    <n v="5.8541541555949962E-2"/>
    <n v="0"/>
    <n v="0"/>
    <n v="0"/>
  </r>
  <r>
    <s v="Unpermitted Source"/>
    <s v="46"/>
    <x v="94"/>
    <s v="2310001630"/>
    <x v="0"/>
    <n v="0"/>
    <n v="3.7673263816282762E-2"/>
    <n v="0"/>
    <n v="0"/>
    <n v="0"/>
  </r>
  <r>
    <s v="Unpermitted Source"/>
    <s v="46"/>
    <x v="95"/>
    <s v="2310001630"/>
    <x v="0"/>
    <n v="0"/>
    <n v="0"/>
    <n v="0"/>
    <n v="0"/>
    <n v="0"/>
  </r>
  <r>
    <s v="Unpermitted Source"/>
    <s v="30"/>
    <x v="0"/>
    <s v="2310001610"/>
    <x v="1"/>
    <n v="0"/>
    <n v="0"/>
    <n v="0"/>
    <n v="0"/>
    <n v="0"/>
  </r>
  <r>
    <s v="Unpermitted Source"/>
    <s v="30"/>
    <x v="1"/>
    <s v="2310001610"/>
    <x v="1"/>
    <n v="0"/>
    <n v="0"/>
    <n v="0"/>
    <n v="0"/>
    <n v="0"/>
  </r>
  <r>
    <s v="Unpermitted Source"/>
    <s v="30"/>
    <x v="2"/>
    <s v="2310001610"/>
    <x v="1"/>
    <n v="0"/>
    <n v="0"/>
    <n v="0"/>
    <n v="0"/>
    <n v="0"/>
  </r>
  <r>
    <s v="Unpermitted Source"/>
    <s v="30"/>
    <x v="3"/>
    <s v="2310001610"/>
    <x v="1"/>
    <n v="0"/>
    <n v="1.6547219370372159"/>
    <n v="0"/>
    <n v="0"/>
    <n v="0"/>
  </r>
  <r>
    <s v="Unpermitted Source"/>
    <s v="30"/>
    <x v="4"/>
    <s v="2310001610"/>
    <x v="1"/>
    <n v="0"/>
    <n v="375.37194774820807"/>
    <n v="0"/>
    <n v="0"/>
    <n v="0"/>
  </r>
  <r>
    <s v="Unpermitted Source"/>
    <s v="30"/>
    <x v="5"/>
    <s v="2310001610"/>
    <x v="1"/>
    <n v="0"/>
    <n v="0"/>
    <n v="0"/>
    <n v="0"/>
    <n v="0"/>
  </r>
  <r>
    <s v="Unpermitted Source"/>
    <s v="30"/>
    <x v="6"/>
    <s v="2310001610"/>
    <x v="1"/>
    <n v="0"/>
    <n v="0"/>
    <n v="0"/>
    <n v="0"/>
    <n v="0"/>
  </r>
  <r>
    <s v="Unpermitted Source"/>
    <s v="30"/>
    <x v="7"/>
    <s v="2310001610"/>
    <x v="1"/>
    <n v="0"/>
    <n v="0"/>
    <n v="0"/>
    <n v="0"/>
    <n v="0"/>
  </r>
  <r>
    <s v="Unpermitted Source"/>
    <s v="30"/>
    <x v="8"/>
    <s v="2310001610"/>
    <x v="1"/>
    <n v="0"/>
    <n v="129.48199157316216"/>
    <n v="0"/>
    <n v="0"/>
    <n v="0"/>
  </r>
  <r>
    <s v="Unpermitted Source"/>
    <s v="30"/>
    <x v="9"/>
    <s v="2310001610"/>
    <x v="1"/>
    <n v="0"/>
    <n v="10.859112711806732"/>
    <n v="0"/>
    <n v="0"/>
    <n v="0"/>
  </r>
  <r>
    <s v="Unpermitted Source"/>
    <s v="30"/>
    <x v="10"/>
    <s v="2310001610"/>
    <x v="1"/>
    <n v="0"/>
    <n v="9.1354440273929658"/>
    <n v="0"/>
    <n v="0"/>
    <n v="0"/>
  </r>
  <r>
    <s v="Unpermitted Source"/>
    <s v="30"/>
    <x v="11"/>
    <s v="2310001610"/>
    <x v="1"/>
    <n v="0"/>
    <n v="15.340651291282525"/>
    <n v="0"/>
    <n v="0"/>
    <n v="0"/>
  </r>
  <r>
    <s v="Unpermitted Source"/>
    <s v="30"/>
    <x v="12"/>
    <s v="2310001610"/>
    <x v="1"/>
    <n v="0"/>
    <n v="0"/>
    <n v="0"/>
    <n v="0"/>
    <n v="0"/>
  </r>
  <r>
    <s v="Unpermitted Source"/>
    <s v="38"/>
    <x v="13"/>
    <s v="2310001610"/>
    <x v="1"/>
    <n v="0"/>
    <n v="7.8944025746150519"/>
    <n v="0"/>
    <n v="0"/>
    <n v="0"/>
  </r>
  <r>
    <s v="Unpermitted Source"/>
    <s v="38"/>
    <x v="14"/>
    <s v="2310001610"/>
    <x v="1"/>
    <n v="0"/>
    <n v="157.75877634097"/>
    <n v="0"/>
    <n v="0"/>
    <n v="0"/>
  </r>
  <r>
    <s v="Unpermitted Source"/>
    <s v="38"/>
    <x v="15"/>
    <s v="2310001610"/>
    <x v="1"/>
    <n v="0"/>
    <n v="71.618433837392018"/>
    <n v="0"/>
    <n v="0"/>
    <n v="0"/>
  </r>
  <r>
    <s v="Unpermitted Source"/>
    <s v="38"/>
    <x v="16"/>
    <s v="2310001610"/>
    <x v="1"/>
    <n v="0"/>
    <n v="61.405696882240441"/>
    <n v="0"/>
    <n v="0"/>
    <n v="0"/>
  </r>
  <r>
    <s v="Unpermitted Source"/>
    <s v="38"/>
    <x v="17"/>
    <s v="2310001610"/>
    <x v="1"/>
    <n v="0"/>
    <n v="33.275423952607767"/>
    <n v="0"/>
    <n v="0"/>
    <n v="0"/>
  </r>
  <r>
    <s v="Unpermitted Source"/>
    <s v="38"/>
    <x v="18"/>
    <s v="2310001610"/>
    <x v="1"/>
    <n v="0"/>
    <n v="457.89258601451712"/>
    <n v="0"/>
    <n v="0"/>
    <n v="0"/>
  </r>
  <r>
    <s v="Unpermitted Source"/>
    <s v="38"/>
    <x v="19"/>
    <s v="2310001610"/>
    <x v="1"/>
    <n v="0"/>
    <n v="1.62886690677101"/>
    <n v="0"/>
    <n v="0"/>
    <n v="0"/>
  </r>
  <r>
    <s v="Unpermitted Source"/>
    <s v="38"/>
    <x v="20"/>
    <s v="2310001610"/>
    <x v="1"/>
    <n v="0"/>
    <n v="0"/>
    <n v="0"/>
    <n v="0"/>
    <n v="0"/>
  </r>
  <r>
    <s v="Unpermitted Source"/>
    <s v="38"/>
    <x v="21"/>
    <s v="2310001610"/>
    <x v="1"/>
    <n v="0"/>
    <n v="576.01560095739262"/>
    <n v="0"/>
    <n v="0"/>
    <n v="0"/>
  </r>
  <r>
    <s v="Unpermitted Source"/>
    <s v="38"/>
    <x v="22"/>
    <s v="2310001610"/>
    <x v="1"/>
    <n v="0"/>
    <n v="1.318606543576532"/>
    <n v="0"/>
    <n v="0"/>
    <n v="0"/>
  </r>
  <r>
    <s v="Unpermitted Source"/>
    <s v="38"/>
    <x v="23"/>
    <s v="2310001610"/>
    <x v="1"/>
    <n v="0"/>
    <n v="2.5855030266206499E-2"/>
    <n v="0"/>
    <n v="0"/>
    <n v="0"/>
  </r>
  <r>
    <s v="Unpermitted Source"/>
    <s v="38"/>
    <x v="24"/>
    <s v="2310001610"/>
    <x v="1"/>
    <n v="0"/>
    <n v="1050.4898797159703"/>
    <n v="0"/>
    <n v="0"/>
    <n v="0"/>
  </r>
  <r>
    <s v="Unpermitted Source"/>
    <s v="38"/>
    <x v="25"/>
    <s v="2310001610"/>
    <x v="1"/>
    <n v="0"/>
    <n v="12.539689679110154"/>
    <n v="0"/>
    <n v="0"/>
    <n v="0"/>
  </r>
  <r>
    <s v="Unpermitted Source"/>
    <s v="38"/>
    <x v="26"/>
    <s v="2310001610"/>
    <x v="1"/>
    <n v="0"/>
    <n v="0.54295563559033655"/>
    <n v="0"/>
    <n v="0"/>
    <n v="0"/>
  </r>
  <r>
    <s v="Unpermitted Source"/>
    <s v="38"/>
    <x v="27"/>
    <s v="2310001610"/>
    <x v="1"/>
    <n v="0"/>
    <n v="0.61190238296688715"/>
    <n v="0"/>
    <n v="0"/>
    <n v="0"/>
  </r>
  <r>
    <s v="Unpermitted Source"/>
    <s v="38"/>
    <x v="28"/>
    <s v="2310001610"/>
    <x v="1"/>
    <n v="0"/>
    <n v="0.82736096851860796"/>
    <n v="0"/>
    <n v="0"/>
    <n v="0"/>
  </r>
  <r>
    <s v="Unpermitted Source"/>
    <s v="38"/>
    <x v="29"/>
    <s v="2310001610"/>
    <x v="1"/>
    <n v="0"/>
    <n v="181.11448701477656"/>
    <n v="0"/>
    <n v="0"/>
    <n v="0"/>
  </r>
  <r>
    <s v="Unpermitted Source"/>
    <s v="46"/>
    <x v="30"/>
    <s v="2310001610"/>
    <x v="1"/>
    <n v="0"/>
    <n v="23.640116006734814"/>
    <n v="0"/>
    <n v="0"/>
    <n v="0"/>
  </r>
  <r>
    <s v="Unpermitted Source"/>
    <s v="46"/>
    <x v="31"/>
    <s v="2310001610"/>
    <x v="1"/>
    <n v="0"/>
    <n v="0"/>
    <n v="0"/>
    <n v="0"/>
    <n v="0"/>
  </r>
  <r>
    <s v="Unpermitted Source"/>
    <s v="30"/>
    <x v="32"/>
    <s v="2310001610"/>
    <x v="1"/>
    <n v="0"/>
    <n v="0"/>
    <n v="0"/>
    <n v="0"/>
    <n v="0"/>
  </r>
  <r>
    <s v="Unpermitted Source"/>
    <s v="30"/>
    <x v="33"/>
    <s v="2310001610"/>
    <x v="1"/>
    <n v="0"/>
    <n v="0"/>
    <n v="0"/>
    <n v="0"/>
    <n v="0"/>
  </r>
  <r>
    <s v="Unpermitted Source"/>
    <s v="30"/>
    <x v="34"/>
    <s v="2310001610"/>
    <x v="1"/>
    <n v="0"/>
    <n v="0"/>
    <n v="0"/>
    <n v="0"/>
    <n v="0"/>
  </r>
  <r>
    <s v="Unpermitted Source"/>
    <s v="30"/>
    <x v="35"/>
    <s v="2310001610"/>
    <x v="1"/>
    <n v="0"/>
    <n v="0"/>
    <n v="0"/>
    <n v="0"/>
    <n v="0"/>
  </r>
  <r>
    <s v="Unpermitted Source"/>
    <s v="30"/>
    <x v="36"/>
    <s v="2310001610"/>
    <x v="1"/>
    <n v="0"/>
    <n v="0"/>
    <n v="0"/>
    <n v="0"/>
    <n v="0"/>
  </r>
  <r>
    <s v="Unpermitted Source"/>
    <s v="30"/>
    <x v="37"/>
    <s v="2310001610"/>
    <x v="1"/>
    <n v="0"/>
    <n v="0"/>
    <n v="0"/>
    <n v="0"/>
    <n v="0"/>
  </r>
  <r>
    <s v="Unpermitted Source"/>
    <s v="30"/>
    <x v="38"/>
    <s v="2310001610"/>
    <x v="1"/>
    <n v="0"/>
    <n v="0"/>
    <n v="0"/>
    <n v="0"/>
    <n v="0"/>
  </r>
  <r>
    <s v="Unpermitted Source"/>
    <s v="30"/>
    <x v="39"/>
    <s v="2310001610"/>
    <x v="1"/>
    <n v="0"/>
    <n v="0"/>
    <n v="0"/>
    <n v="0"/>
    <n v="0"/>
  </r>
  <r>
    <s v="Unpermitted Source"/>
    <s v="30"/>
    <x v="40"/>
    <s v="2310001610"/>
    <x v="1"/>
    <n v="0"/>
    <n v="0"/>
    <n v="0"/>
    <n v="0"/>
    <n v="0"/>
  </r>
  <r>
    <s v="Unpermitted Source"/>
    <s v="30"/>
    <x v="41"/>
    <s v="2310001610"/>
    <x v="1"/>
    <n v="0"/>
    <n v="3.1026036319447803"/>
    <n v="0"/>
    <n v="0"/>
    <n v="0"/>
  </r>
  <r>
    <s v="Unpermitted Source"/>
    <s v="30"/>
    <x v="42"/>
    <s v="2310001610"/>
    <x v="1"/>
    <n v="0"/>
    <n v="0"/>
    <n v="0"/>
    <n v="0"/>
    <n v="0"/>
  </r>
  <r>
    <s v="Unpermitted Source"/>
    <s v="30"/>
    <x v="43"/>
    <s v="2310001610"/>
    <x v="1"/>
    <n v="0"/>
    <n v="1.5340651291282525"/>
    <n v="0"/>
    <n v="0"/>
    <n v="0"/>
  </r>
  <r>
    <s v="Unpermitted Source"/>
    <s v="30"/>
    <x v="44"/>
    <s v="2310001610"/>
    <x v="1"/>
    <n v="0"/>
    <n v="0"/>
    <n v="0"/>
    <n v="0"/>
    <n v="0"/>
  </r>
  <r>
    <s v="Unpermitted Source"/>
    <s v="38"/>
    <x v="45"/>
    <s v="2310001610"/>
    <x v="1"/>
    <n v="0"/>
    <n v="0"/>
    <n v="0"/>
    <n v="0"/>
    <n v="0"/>
  </r>
  <r>
    <s v="Unpermitted Source"/>
    <s v="38"/>
    <x v="46"/>
    <s v="2310001610"/>
    <x v="1"/>
    <n v="0"/>
    <n v="0"/>
    <n v="0"/>
    <n v="0"/>
    <n v="0"/>
  </r>
  <r>
    <s v="Unpermitted Source"/>
    <s v="38"/>
    <x v="47"/>
    <s v="2310001610"/>
    <x v="1"/>
    <n v="0"/>
    <n v="0"/>
    <n v="0"/>
    <n v="0"/>
    <n v="0"/>
  </r>
  <r>
    <s v="Unpermitted Source"/>
    <s v="38"/>
    <x v="48"/>
    <s v="2310001610"/>
    <x v="1"/>
    <n v="0"/>
    <n v="0"/>
    <n v="0"/>
    <n v="0"/>
    <n v="0"/>
  </r>
  <r>
    <s v="Unpermitted Source"/>
    <s v="38"/>
    <x v="49"/>
    <s v="2310001610"/>
    <x v="1"/>
    <n v="0"/>
    <n v="0"/>
    <n v="0"/>
    <n v="0"/>
    <n v="0"/>
  </r>
  <r>
    <s v="Unpermitted Source"/>
    <s v="38"/>
    <x v="50"/>
    <s v="2310001610"/>
    <x v="1"/>
    <n v="0"/>
    <n v="92.905742089902034"/>
    <n v="0"/>
    <n v="0"/>
    <n v="0"/>
  </r>
  <r>
    <s v="Unpermitted Source"/>
    <s v="38"/>
    <x v="51"/>
    <s v="2310001610"/>
    <x v="1"/>
    <n v="0"/>
    <n v="0"/>
    <n v="0"/>
    <n v="0"/>
    <n v="0"/>
  </r>
  <r>
    <s v="Unpermitted Source"/>
    <s v="38"/>
    <x v="52"/>
    <s v="2310001610"/>
    <x v="1"/>
    <n v="0"/>
    <n v="0"/>
    <n v="0"/>
    <n v="0"/>
    <n v="0"/>
  </r>
  <r>
    <s v="Unpermitted Source"/>
    <s v="38"/>
    <x v="53"/>
    <s v="2310001610"/>
    <x v="1"/>
    <n v="0"/>
    <n v="29.922888361422995"/>
    <n v="0"/>
    <n v="0"/>
    <n v="0"/>
  </r>
  <r>
    <s v="Unpermitted Source"/>
    <s v="38"/>
    <x v="54"/>
    <s v="2310001610"/>
    <x v="1"/>
    <n v="0"/>
    <n v="1.318606543576532"/>
    <n v="0"/>
    <n v="0"/>
    <n v="0"/>
  </r>
  <r>
    <s v="Unpermitted Source"/>
    <s v="38"/>
    <x v="55"/>
    <s v="2310001610"/>
    <x v="1"/>
    <n v="0"/>
    <n v="0"/>
    <n v="0"/>
    <n v="0"/>
    <n v="0"/>
  </r>
  <r>
    <s v="Unpermitted Source"/>
    <s v="38"/>
    <x v="56"/>
    <s v="2310001610"/>
    <x v="1"/>
    <n v="0"/>
    <n v="303.27950502260228"/>
    <n v="0"/>
    <n v="0"/>
    <n v="0"/>
  </r>
  <r>
    <s v="Unpermitted Source"/>
    <s v="38"/>
    <x v="57"/>
    <s v="2310001610"/>
    <x v="1"/>
    <n v="0"/>
    <n v="0"/>
    <n v="0"/>
    <n v="0"/>
    <n v="0"/>
  </r>
  <r>
    <s v="Unpermitted Source"/>
    <s v="38"/>
    <x v="58"/>
    <s v="2310001610"/>
    <x v="1"/>
    <n v="0"/>
    <n v="0"/>
    <n v="0"/>
    <n v="0"/>
    <n v="0"/>
  </r>
  <r>
    <s v="Unpermitted Source"/>
    <s v="38"/>
    <x v="59"/>
    <s v="2310001610"/>
    <x v="1"/>
    <n v="0"/>
    <n v="0"/>
    <n v="0"/>
    <n v="0"/>
    <n v="0"/>
  </r>
  <r>
    <s v="Unpermitted Source"/>
    <s v="38"/>
    <x v="60"/>
    <s v="2310001610"/>
    <x v="1"/>
    <n v="0"/>
    <n v="0"/>
    <n v="0"/>
    <n v="0"/>
    <n v="0"/>
  </r>
  <r>
    <s v="Unpermitted Source"/>
    <s v="38"/>
    <x v="61"/>
    <s v="2310001610"/>
    <x v="1"/>
    <n v="0"/>
    <n v="0"/>
    <n v="0"/>
    <n v="0"/>
    <n v="0"/>
  </r>
  <r>
    <s v="Unpermitted Source"/>
    <s v="46"/>
    <x v="62"/>
    <s v="2310001610"/>
    <x v="1"/>
    <n v="0"/>
    <n v="0"/>
    <n v="0"/>
    <n v="0"/>
    <n v="0"/>
  </r>
  <r>
    <s v="Unpermitted Source"/>
    <s v="46"/>
    <x v="63"/>
    <s v="2310001610"/>
    <x v="1"/>
    <n v="0"/>
    <n v="0"/>
    <n v="0"/>
    <n v="0"/>
    <n v="0"/>
  </r>
  <r>
    <s v="Unpermitted Source"/>
    <s v="30"/>
    <x v="64"/>
    <s v="2310001610"/>
    <x v="1"/>
    <n v="0"/>
    <n v="0"/>
    <n v="0"/>
    <n v="0"/>
    <n v="0"/>
  </r>
  <r>
    <s v="Unpermitted Source"/>
    <s v="30"/>
    <x v="65"/>
    <s v="2310001610"/>
    <x v="1"/>
    <n v="0"/>
    <n v="0"/>
    <n v="0"/>
    <n v="0"/>
    <n v="0"/>
  </r>
  <r>
    <s v="Unpermitted Source"/>
    <s v="30"/>
    <x v="66"/>
    <s v="2310001610"/>
    <x v="1"/>
    <n v="0"/>
    <n v="0"/>
    <n v="0"/>
    <n v="0"/>
    <n v="0"/>
  </r>
  <r>
    <s v="Unpermitted Source"/>
    <s v="30"/>
    <x v="67"/>
    <s v="2310001610"/>
    <x v="1"/>
    <n v="0"/>
    <n v="1.6547219370372159"/>
    <n v="0"/>
    <n v="0"/>
    <n v="0"/>
  </r>
  <r>
    <s v="Unpermitted Source"/>
    <s v="30"/>
    <x v="68"/>
    <s v="2310001610"/>
    <x v="1"/>
    <n v="0"/>
    <n v="375.37194774820807"/>
    <n v="0"/>
    <n v="0"/>
    <n v="0"/>
  </r>
  <r>
    <s v="Unpermitted Source"/>
    <s v="30"/>
    <x v="69"/>
    <s v="2310001610"/>
    <x v="1"/>
    <n v="0"/>
    <n v="0"/>
    <n v="0"/>
    <n v="0"/>
    <n v="0"/>
  </r>
  <r>
    <s v="Unpermitted Source"/>
    <s v="30"/>
    <x v="70"/>
    <s v="2310001610"/>
    <x v="1"/>
    <n v="0"/>
    <n v="0"/>
    <n v="0"/>
    <n v="0"/>
    <n v="0"/>
  </r>
  <r>
    <s v="Unpermitted Source"/>
    <s v="30"/>
    <x v="71"/>
    <s v="2310001610"/>
    <x v="1"/>
    <n v="0"/>
    <n v="0"/>
    <n v="0"/>
    <n v="0"/>
    <n v="0"/>
  </r>
  <r>
    <s v="Unpermitted Source"/>
    <s v="30"/>
    <x v="72"/>
    <s v="2310001610"/>
    <x v="1"/>
    <n v="0"/>
    <n v="129.48199157316216"/>
    <n v="0"/>
    <n v="0"/>
    <n v="0"/>
  </r>
  <r>
    <s v="Unpermitted Source"/>
    <s v="30"/>
    <x v="73"/>
    <s v="2310001610"/>
    <x v="1"/>
    <n v="0"/>
    <n v="7.756509079861952"/>
    <n v="0"/>
    <n v="0"/>
    <n v="0"/>
  </r>
  <r>
    <s v="Unpermitted Source"/>
    <s v="30"/>
    <x v="74"/>
    <s v="2310001610"/>
    <x v="1"/>
    <n v="0"/>
    <n v="9.1354440273929658"/>
    <n v="0"/>
    <n v="0"/>
    <n v="0"/>
  </r>
  <r>
    <s v="Unpermitted Source"/>
    <s v="30"/>
    <x v="75"/>
    <s v="2310001610"/>
    <x v="1"/>
    <n v="0"/>
    <n v="13.806586162154272"/>
    <n v="0"/>
    <n v="0"/>
    <n v="0"/>
  </r>
  <r>
    <s v="Unpermitted Source"/>
    <s v="30"/>
    <x v="76"/>
    <s v="2310001610"/>
    <x v="1"/>
    <n v="0"/>
    <n v="0"/>
    <n v="0"/>
    <n v="0"/>
    <n v="0"/>
  </r>
  <r>
    <s v="Unpermitted Source"/>
    <s v="38"/>
    <x v="77"/>
    <s v="2310001610"/>
    <x v="1"/>
    <n v="0"/>
    <n v="7.8944025746150519"/>
    <n v="0"/>
    <n v="0"/>
    <n v="0"/>
  </r>
  <r>
    <s v="Unpermitted Source"/>
    <s v="38"/>
    <x v="78"/>
    <s v="2310001610"/>
    <x v="1"/>
    <n v="0"/>
    <n v="157.75877634097"/>
    <n v="0"/>
    <n v="0"/>
    <n v="0"/>
  </r>
  <r>
    <s v="Unpermitted Source"/>
    <s v="38"/>
    <x v="79"/>
    <s v="2310001610"/>
    <x v="1"/>
    <n v="0"/>
    <n v="71.618433837392018"/>
    <n v="0"/>
    <n v="0"/>
    <n v="0"/>
  </r>
  <r>
    <s v="Unpermitted Source"/>
    <s v="38"/>
    <x v="80"/>
    <s v="2310001610"/>
    <x v="1"/>
    <n v="0"/>
    <n v="61.405696882240441"/>
    <n v="0"/>
    <n v="0"/>
    <n v="0"/>
  </r>
  <r>
    <s v="Unpermitted Source"/>
    <s v="38"/>
    <x v="81"/>
    <s v="2310001610"/>
    <x v="1"/>
    <n v="0"/>
    <n v="33.275423952607767"/>
    <n v="0"/>
    <n v="0"/>
    <n v="0"/>
  </r>
  <r>
    <s v="Unpermitted Source"/>
    <s v="38"/>
    <x v="82"/>
    <s v="2310001610"/>
    <x v="1"/>
    <n v="0"/>
    <n v="364.98684392461507"/>
    <n v="0"/>
    <n v="0"/>
    <n v="0"/>
  </r>
  <r>
    <s v="Unpermitted Source"/>
    <s v="38"/>
    <x v="83"/>
    <s v="2310001610"/>
    <x v="1"/>
    <n v="0"/>
    <n v="1.62886690677101"/>
    <n v="0"/>
    <n v="0"/>
    <n v="0"/>
  </r>
  <r>
    <s v="Unpermitted Source"/>
    <s v="38"/>
    <x v="84"/>
    <s v="2310001610"/>
    <x v="1"/>
    <n v="0"/>
    <n v="0"/>
    <n v="0"/>
    <n v="0"/>
    <n v="0"/>
  </r>
  <r>
    <s v="Unpermitted Source"/>
    <s v="38"/>
    <x v="85"/>
    <s v="2310001610"/>
    <x v="1"/>
    <n v="0"/>
    <n v="546.0927125959696"/>
    <n v="0"/>
    <n v="0"/>
    <n v="0"/>
  </r>
  <r>
    <s v="Unpermitted Source"/>
    <s v="38"/>
    <x v="86"/>
    <s v="2310001610"/>
    <x v="1"/>
    <n v="0"/>
    <n v="0"/>
    <n v="0"/>
    <n v="0"/>
    <n v="0"/>
  </r>
  <r>
    <s v="Unpermitted Source"/>
    <s v="38"/>
    <x v="87"/>
    <s v="2310001610"/>
    <x v="1"/>
    <n v="0"/>
    <n v="2.5855030266206499E-2"/>
    <n v="0"/>
    <n v="0"/>
    <n v="0"/>
  </r>
  <r>
    <s v="Unpermitted Source"/>
    <s v="38"/>
    <x v="88"/>
    <s v="2310001610"/>
    <x v="1"/>
    <n v="0"/>
    <n v="747.21037469336795"/>
    <n v="0"/>
    <n v="0"/>
    <n v="0"/>
  </r>
  <r>
    <s v="Unpermitted Source"/>
    <s v="38"/>
    <x v="89"/>
    <s v="2310001610"/>
    <x v="1"/>
    <n v="0"/>
    <n v="12.539689679110154"/>
    <n v="0"/>
    <n v="0"/>
    <n v="0"/>
  </r>
  <r>
    <s v="Unpermitted Source"/>
    <s v="38"/>
    <x v="90"/>
    <s v="2310001610"/>
    <x v="1"/>
    <n v="0"/>
    <n v="0.54295563559033655"/>
    <n v="0"/>
    <n v="0"/>
    <n v="0"/>
  </r>
  <r>
    <s v="Unpermitted Source"/>
    <s v="38"/>
    <x v="91"/>
    <s v="2310001610"/>
    <x v="1"/>
    <n v="0"/>
    <n v="0.61190238296688715"/>
    <n v="0"/>
    <n v="0"/>
    <n v="0"/>
  </r>
  <r>
    <s v="Unpermitted Source"/>
    <s v="38"/>
    <x v="92"/>
    <s v="2310001610"/>
    <x v="1"/>
    <n v="0"/>
    <n v="0.82736096851860796"/>
    <n v="0"/>
    <n v="0"/>
    <n v="0"/>
  </r>
  <r>
    <s v="Unpermitted Source"/>
    <s v="38"/>
    <x v="93"/>
    <s v="2310001610"/>
    <x v="1"/>
    <n v="0"/>
    <n v="181.11448701477656"/>
    <n v="0"/>
    <n v="0"/>
    <n v="0"/>
  </r>
  <r>
    <s v="Unpermitted Source"/>
    <s v="46"/>
    <x v="94"/>
    <s v="2310001610"/>
    <x v="1"/>
    <n v="0"/>
    <n v="23.640116006734814"/>
    <n v="0"/>
    <n v="0"/>
    <n v="0"/>
  </r>
  <r>
    <s v="Unpermitted Source"/>
    <s v="46"/>
    <x v="95"/>
    <s v="2310001610"/>
    <x v="1"/>
    <n v="0"/>
    <n v="0"/>
    <n v="0"/>
    <n v="0"/>
    <n v="0"/>
  </r>
  <r>
    <s v="Unpermitted Source"/>
    <s v="30"/>
    <x v="0"/>
    <s v="2310001620"/>
    <x v="2"/>
    <n v="0"/>
    <n v="3.7578995184832933"/>
    <n v="0"/>
    <n v="0"/>
    <n v="0"/>
  </r>
  <r>
    <s v="Unpermitted Source"/>
    <s v="30"/>
    <x v="1"/>
    <s v="2310001620"/>
    <x v="2"/>
    <n v="0"/>
    <n v="0.62631658641388221"/>
    <n v="0"/>
    <n v="0"/>
    <n v="0"/>
  </r>
  <r>
    <s v="Unpermitted Source"/>
    <s v="30"/>
    <x v="2"/>
    <s v="2310001620"/>
    <x v="2"/>
    <n v="0"/>
    <n v="0.62631658641388221"/>
    <n v="0"/>
    <n v="0"/>
    <n v="0"/>
  </r>
  <r>
    <s v="Unpermitted Source"/>
    <s v="30"/>
    <x v="3"/>
    <s v="2310001620"/>
    <x v="2"/>
    <n v="0"/>
    <n v="13.361420510162821"/>
    <n v="0"/>
    <n v="0"/>
    <n v="0"/>
  </r>
  <r>
    <s v="Unpermitted Source"/>
    <s v="30"/>
    <x v="4"/>
    <s v="2310001620"/>
    <x v="2"/>
    <n v="0"/>
    <n v="293.32493463716816"/>
    <n v="0"/>
    <n v="0"/>
    <n v="0"/>
  </r>
  <r>
    <s v="Unpermitted Source"/>
    <s v="30"/>
    <x v="5"/>
    <s v="2310001620"/>
    <x v="2"/>
    <n v="0"/>
    <n v="2.5052663456555289"/>
    <n v="0"/>
    <n v="0"/>
    <n v="0"/>
  </r>
  <r>
    <s v="Unpermitted Source"/>
    <s v="30"/>
    <x v="6"/>
    <s v="2310001620"/>
    <x v="2"/>
    <n v="0"/>
    <n v="1.0438609773564704"/>
    <n v="0"/>
    <n v="0"/>
    <n v="0"/>
  </r>
  <r>
    <s v="Unpermitted Source"/>
    <s v="30"/>
    <x v="7"/>
    <s v="2310001620"/>
    <x v="2"/>
    <n v="0"/>
    <n v="2.7140385411268233"/>
    <n v="0"/>
    <n v="0"/>
    <n v="0"/>
  </r>
  <r>
    <s v="Unpermitted Source"/>
    <s v="30"/>
    <x v="8"/>
    <s v="2310001620"/>
    <x v="2"/>
    <n v="0"/>
    <n v="196.03709154754515"/>
    <n v="0"/>
    <n v="0"/>
    <n v="0"/>
  </r>
  <r>
    <s v="Unpermitted Source"/>
    <s v="30"/>
    <x v="9"/>
    <s v="2310001620"/>
    <x v="2"/>
    <n v="0"/>
    <n v="37.578995184832934"/>
    <n v="0"/>
    <n v="0"/>
    <n v="0"/>
  </r>
  <r>
    <s v="Unpermitted Source"/>
    <s v="30"/>
    <x v="10"/>
    <s v="2310001620"/>
    <x v="2"/>
    <n v="0"/>
    <n v="44.259705439914349"/>
    <n v="0"/>
    <n v="0"/>
    <n v="0"/>
  </r>
  <r>
    <s v="Unpermitted Source"/>
    <s v="30"/>
    <x v="11"/>
    <s v="2310001620"/>
    <x v="2"/>
    <n v="0"/>
    <n v="37.161450793890346"/>
    <n v="0"/>
    <n v="0"/>
    <n v="0"/>
  </r>
  <r>
    <s v="Unpermitted Source"/>
    <s v="30"/>
    <x v="12"/>
    <s v="2310001620"/>
    <x v="2"/>
    <n v="0"/>
    <n v="25.261435652026584"/>
    <n v="0"/>
    <n v="0"/>
    <n v="0"/>
  </r>
  <r>
    <s v="Unpermitted Source"/>
    <s v="38"/>
    <x v="13"/>
    <s v="2310001620"/>
    <x v="2"/>
    <n v="0"/>
    <n v="95.617665525852686"/>
    <n v="0"/>
    <n v="0"/>
    <n v="0"/>
  </r>
  <r>
    <s v="Unpermitted Source"/>
    <s v="38"/>
    <x v="14"/>
    <s v="2310001620"/>
    <x v="2"/>
    <n v="0"/>
    <n v="109.18785823148681"/>
    <n v="0"/>
    <n v="0"/>
    <n v="0"/>
  </r>
  <r>
    <s v="Unpermitted Source"/>
    <s v="38"/>
    <x v="15"/>
    <s v="2310001620"/>
    <x v="2"/>
    <n v="0"/>
    <n v="115.65979629109692"/>
    <n v="0"/>
    <n v="0"/>
    <n v="0"/>
  </r>
  <r>
    <s v="Unpermitted Source"/>
    <s v="38"/>
    <x v="16"/>
    <s v="2310001620"/>
    <x v="2"/>
    <n v="0"/>
    <n v="78.289573301735288"/>
    <n v="0"/>
    <n v="0"/>
    <n v="0"/>
  </r>
  <r>
    <s v="Unpermitted Source"/>
    <s v="38"/>
    <x v="17"/>
    <s v="2310001620"/>
    <x v="2"/>
    <n v="0"/>
    <n v="29.854423952395056"/>
    <n v="0"/>
    <n v="0"/>
    <n v="0"/>
  </r>
  <r>
    <s v="Unpermitted Source"/>
    <s v="38"/>
    <x v="18"/>
    <s v="2310001620"/>
    <x v="2"/>
    <n v="0"/>
    <n v="80.377295256448221"/>
    <n v="0"/>
    <n v="0"/>
    <n v="0"/>
  </r>
  <r>
    <s v="Unpermitted Source"/>
    <s v="38"/>
    <x v="19"/>
    <s v="2310001620"/>
    <x v="2"/>
    <n v="0"/>
    <n v="13.152648314691527"/>
    <n v="0"/>
    <n v="0"/>
    <n v="0"/>
  </r>
  <r>
    <s v="Unpermitted Source"/>
    <s v="38"/>
    <x v="20"/>
    <s v="2310001620"/>
    <x v="2"/>
    <n v="0"/>
    <n v="3.5491273230119997"/>
    <n v="0"/>
    <n v="0"/>
    <n v="0"/>
  </r>
  <r>
    <s v="Unpermitted Source"/>
    <s v="38"/>
    <x v="21"/>
    <s v="2310001620"/>
    <x v="2"/>
    <n v="0"/>
    <n v="181.21426566908326"/>
    <n v="0"/>
    <n v="0"/>
    <n v="0"/>
  </r>
  <r>
    <s v="Unpermitted Source"/>
    <s v="38"/>
    <x v="22"/>
    <s v="2310001620"/>
    <x v="2"/>
    <n v="0"/>
    <n v="3.5491273230119997"/>
    <n v="0"/>
    <n v="0"/>
    <n v="0"/>
  </r>
  <r>
    <s v="Unpermitted Source"/>
    <s v="38"/>
    <x v="23"/>
    <s v="2310001620"/>
    <x v="2"/>
    <n v="0"/>
    <n v="0.20877219547129408"/>
    <n v="0"/>
    <n v="0"/>
    <n v="0"/>
  </r>
  <r>
    <s v="Unpermitted Source"/>
    <s v="38"/>
    <x v="24"/>
    <s v="2310001620"/>
    <x v="2"/>
    <n v="0"/>
    <n v="106.47381969035999"/>
    <n v="0"/>
    <n v="0"/>
    <n v="0"/>
  </r>
  <r>
    <s v="Unpermitted Source"/>
    <s v="38"/>
    <x v="25"/>
    <s v="2310001620"/>
    <x v="2"/>
    <n v="0"/>
    <n v="60.752708882146578"/>
    <n v="0"/>
    <n v="0"/>
    <n v="0"/>
  </r>
  <r>
    <s v="Unpermitted Source"/>
    <s v="38"/>
    <x v="26"/>
    <s v="2310001620"/>
    <x v="2"/>
    <n v="0"/>
    <n v="4.3842161048971757"/>
    <n v="0"/>
    <n v="0"/>
    <n v="0"/>
  </r>
  <r>
    <s v="Unpermitted Source"/>
    <s v="38"/>
    <x v="27"/>
    <s v="2310001620"/>
    <x v="2"/>
    <n v="0"/>
    <n v="14.822825878461879"/>
    <n v="0"/>
    <n v="0"/>
    <n v="0"/>
  </r>
  <r>
    <s v="Unpermitted Source"/>
    <s v="38"/>
    <x v="28"/>
    <s v="2310001620"/>
    <x v="2"/>
    <n v="0"/>
    <n v="3.3403551275407053"/>
    <n v="0"/>
    <n v="0"/>
    <n v="0"/>
  </r>
  <r>
    <s v="Unpermitted Source"/>
    <s v="38"/>
    <x v="29"/>
    <s v="2310001620"/>
    <x v="2"/>
    <n v="0"/>
    <n v="97.496615285094336"/>
    <n v="0"/>
    <n v="0"/>
    <n v="0"/>
  </r>
  <r>
    <s v="Unpermitted Source"/>
    <s v="46"/>
    <x v="30"/>
    <s v="2310001620"/>
    <x v="2"/>
    <n v="0"/>
    <n v="44.050933244443051"/>
    <n v="0"/>
    <n v="0"/>
    <n v="0"/>
  </r>
  <r>
    <s v="Unpermitted Source"/>
    <s v="46"/>
    <x v="31"/>
    <s v="2310001620"/>
    <x v="2"/>
    <n v="0"/>
    <n v="0"/>
    <n v="0"/>
    <n v="0"/>
    <n v="0"/>
  </r>
  <r>
    <s v="Unpermitted Source"/>
    <s v="30"/>
    <x v="32"/>
    <s v="2310001620"/>
    <x v="2"/>
    <n v="0"/>
    <n v="0"/>
    <n v="0"/>
    <n v="0"/>
    <n v="0"/>
  </r>
  <r>
    <s v="Unpermitted Source"/>
    <s v="30"/>
    <x v="33"/>
    <s v="2310001620"/>
    <x v="2"/>
    <n v="0"/>
    <n v="0"/>
    <n v="0"/>
    <n v="0"/>
    <n v="0"/>
  </r>
  <r>
    <s v="Unpermitted Source"/>
    <s v="30"/>
    <x v="34"/>
    <s v="2310001620"/>
    <x v="2"/>
    <n v="0"/>
    <n v="0.41754439094258811"/>
    <n v="0"/>
    <n v="0"/>
    <n v="0"/>
  </r>
  <r>
    <s v="Unpermitted Source"/>
    <s v="30"/>
    <x v="35"/>
    <s v="2310001620"/>
    <x v="2"/>
    <n v="0"/>
    <n v="0"/>
    <n v="0"/>
    <n v="0"/>
    <n v="0"/>
  </r>
  <r>
    <s v="Unpermitted Source"/>
    <s v="30"/>
    <x v="36"/>
    <s v="2310001620"/>
    <x v="2"/>
    <n v="0"/>
    <n v="0"/>
    <n v="0"/>
    <n v="0"/>
    <n v="0"/>
  </r>
  <r>
    <s v="Unpermitted Source"/>
    <s v="30"/>
    <x v="37"/>
    <s v="2310001620"/>
    <x v="2"/>
    <n v="0"/>
    <n v="0"/>
    <n v="0"/>
    <n v="0"/>
    <n v="0"/>
  </r>
  <r>
    <s v="Unpermitted Source"/>
    <s v="30"/>
    <x v="38"/>
    <s v="2310001620"/>
    <x v="2"/>
    <n v="0"/>
    <n v="0"/>
    <n v="0"/>
    <n v="0"/>
    <n v="0"/>
  </r>
  <r>
    <s v="Unpermitted Source"/>
    <s v="30"/>
    <x v="39"/>
    <s v="2310001620"/>
    <x v="2"/>
    <n v="0"/>
    <n v="0"/>
    <n v="0"/>
    <n v="0"/>
    <n v="0"/>
  </r>
  <r>
    <s v="Unpermitted Source"/>
    <s v="30"/>
    <x v="40"/>
    <s v="2310001620"/>
    <x v="2"/>
    <n v="0"/>
    <n v="0"/>
    <n v="0"/>
    <n v="0"/>
    <n v="0"/>
  </r>
  <r>
    <s v="Unpermitted Source"/>
    <s v="30"/>
    <x v="41"/>
    <s v="2310001620"/>
    <x v="2"/>
    <n v="0"/>
    <n v="13.987737096576703"/>
    <n v="0"/>
    <n v="0"/>
    <n v="0"/>
  </r>
  <r>
    <s v="Unpermitted Source"/>
    <s v="30"/>
    <x v="42"/>
    <s v="2310001620"/>
    <x v="2"/>
    <n v="0"/>
    <n v="0.20877219547129408"/>
    <n v="0"/>
    <n v="0"/>
    <n v="0"/>
  </r>
  <r>
    <s v="Unpermitted Source"/>
    <s v="30"/>
    <x v="43"/>
    <s v="2310001620"/>
    <x v="2"/>
    <n v="0"/>
    <n v="8.7684322097943515"/>
    <n v="0"/>
    <n v="0"/>
    <n v="0"/>
  </r>
  <r>
    <s v="Unpermitted Source"/>
    <s v="30"/>
    <x v="44"/>
    <s v="2310001620"/>
    <x v="2"/>
    <n v="0"/>
    <n v="0"/>
    <n v="0"/>
    <n v="0"/>
    <n v="0"/>
  </r>
  <r>
    <s v="Unpermitted Source"/>
    <s v="38"/>
    <x v="45"/>
    <s v="2310001620"/>
    <x v="2"/>
    <n v="0"/>
    <n v="0"/>
    <n v="0"/>
    <n v="0"/>
    <n v="0"/>
  </r>
  <r>
    <s v="Unpermitted Source"/>
    <s v="38"/>
    <x v="46"/>
    <s v="2310001620"/>
    <x v="2"/>
    <n v="0"/>
    <n v="0"/>
    <n v="0"/>
    <n v="0"/>
    <n v="0"/>
  </r>
  <r>
    <s v="Unpermitted Source"/>
    <s v="38"/>
    <x v="47"/>
    <s v="2310001620"/>
    <x v="2"/>
    <n v="0"/>
    <n v="0"/>
    <n v="0"/>
    <n v="0"/>
    <n v="0"/>
  </r>
  <r>
    <s v="Unpermitted Source"/>
    <s v="38"/>
    <x v="48"/>
    <s v="2310001620"/>
    <x v="2"/>
    <n v="0"/>
    <n v="0"/>
    <n v="0"/>
    <n v="0"/>
    <n v="0"/>
  </r>
  <r>
    <s v="Unpermitted Source"/>
    <s v="38"/>
    <x v="49"/>
    <s v="2310001620"/>
    <x v="2"/>
    <n v="0"/>
    <n v="0"/>
    <n v="0"/>
    <n v="0"/>
    <n v="0"/>
  </r>
  <r>
    <s v="Unpermitted Source"/>
    <s v="38"/>
    <x v="50"/>
    <s v="2310001620"/>
    <x v="2"/>
    <n v="0"/>
    <n v="5.0105326913110577"/>
    <n v="0"/>
    <n v="0"/>
    <n v="0"/>
  </r>
  <r>
    <s v="Unpermitted Source"/>
    <s v="38"/>
    <x v="51"/>
    <s v="2310001620"/>
    <x v="2"/>
    <n v="0"/>
    <n v="0"/>
    <n v="0"/>
    <n v="0"/>
    <n v="0"/>
  </r>
  <r>
    <s v="Unpermitted Source"/>
    <s v="38"/>
    <x v="52"/>
    <s v="2310001620"/>
    <x v="2"/>
    <n v="0"/>
    <n v="0"/>
    <n v="0"/>
    <n v="0"/>
    <n v="0"/>
  </r>
  <r>
    <s v="Unpermitted Source"/>
    <s v="38"/>
    <x v="53"/>
    <s v="2310001620"/>
    <x v="2"/>
    <n v="0"/>
    <n v="4.3842161048971757"/>
    <n v="0"/>
    <n v="0"/>
    <n v="0"/>
  </r>
  <r>
    <s v="Unpermitted Source"/>
    <s v="38"/>
    <x v="54"/>
    <s v="2310001620"/>
    <x v="2"/>
    <n v="0"/>
    <n v="3.5491273230119997"/>
    <n v="0"/>
    <n v="0"/>
    <n v="0"/>
  </r>
  <r>
    <s v="Unpermitted Source"/>
    <s v="38"/>
    <x v="55"/>
    <s v="2310001620"/>
    <x v="2"/>
    <n v="0"/>
    <n v="0"/>
    <n v="0"/>
    <n v="0"/>
    <n v="0"/>
  </r>
  <r>
    <s v="Unpermitted Source"/>
    <s v="38"/>
    <x v="56"/>
    <s v="2310001620"/>
    <x v="2"/>
    <n v="0"/>
    <n v="23.382485892784938"/>
    <n v="0"/>
    <n v="0"/>
    <n v="0"/>
  </r>
  <r>
    <s v="Unpermitted Source"/>
    <s v="38"/>
    <x v="57"/>
    <s v="2310001620"/>
    <x v="2"/>
    <n v="0"/>
    <n v="0"/>
    <n v="0"/>
    <n v="0"/>
    <n v="0"/>
  </r>
  <r>
    <s v="Unpermitted Source"/>
    <s v="38"/>
    <x v="58"/>
    <s v="2310001620"/>
    <x v="2"/>
    <n v="0"/>
    <n v="0"/>
    <n v="0"/>
    <n v="0"/>
    <n v="0"/>
  </r>
  <r>
    <s v="Unpermitted Source"/>
    <s v="38"/>
    <x v="59"/>
    <s v="2310001620"/>
    <x v="2"/>
    <n v="0"/>
    <n v="0"/>
    <n v="0"/>
    <n v="0"/>
    <n v="0"/>
  </r>
  <r>
    <s v="Unpermitted Source"/>
    <s v="38"/>
    <x v="60"/>
    <s v="2310001620"/>
    <x v="2"/>
    <n v="0"/>
    <n v="0"/>
    <n v="0"/>
    <n v="0"/>
    <n v="0"/>
  </r>
  <r>
    <s v="Unpermitted Source"/>
    <s v="38"/>
    <x v="61"/>
    <s v="2310001620"/>
    <x v="2"/>
    <n v="0"/>
    <n v="0"/>
    <n v="0"/>
    <n v="0"/>
    <n v="0"/>
  </r>
  <r>
    <s v="Unpermitted Source"/>
    <s v="46"/>
    <x v="62"/>
    <s v="2310001620"/>
    <x v="2"/>
    <n v="0"/>
    <n v="0"/>
    <n v="0"/>
    <n v="0"/>
    <n v="0"/>
  </r>
  <r>
    <s v="Unpermitted Source"/>
    <s v="46"/>
    <x v="63"/>
    <s v="2310001620"/>
    <x v="2"/>
    <n v="0"/>
    <n v="0"/>
    <n v="0"/>
    <n v="0"/>
    <n v="0"/>
  </r>
  <r>
    <s v="Unpermitted Source"/>
    <s v="30"/>
    <x v="64"/>
    <s v="2310001620"/>
    <x v="2"/>
    <n v="0"/>
    <n v="3.7578995184832933"/>
    <n v="0"/>
    <n v="0"/>
    <n v="0"/>
  </r>
  <r>
    <s v="Unpermitted Source"/>
    <s v="30"/>
    <x v="65"/>
    <s v="2310001620"/>
    <x v="2"/>
    <n v="0"/>
    <n v="0.62631658641388221"/>
    <n v="0"/>
    <n v="0"/>
    <n v="0"/>
  </r>
  <r>
    <s v="Unpermitted Source"/>
    <s v="30"/>
    <x v="66"/>
    <s v="2310001620"/>
    <x v="2"/>
    <n v="0"/>
    <n v="0.20877219547129405"/>
    <n v="0"/>
    <n v="0"/>
    <n v="0"/>
  </r>
  <r>
    <s v="Unpermitted Source"/>
    <s v="30"/>
    <x v="67"/>
    <s v="2310001620"/>
    <x v="2"/>
    <n v="0"/>
    <n v="13.361420510162821"/>
    <n v="0"/>
    <n v="0"/>
    <n v="0"/>
  </r>
  <r>
    <s v="Unpermitted Source"/>
    <s v="30"/>
    <x v="68"/>
    <s v="2310001620"/>
    <x v="2"/>
    <n v="0"/>
    <n v="293.32493463716816"/>
    <n v="0"/>
    <n v="0"/>
    <n v="0"/>
  </r>
  <r>
    <s v="Unpermitted Source"/>
    <s v="30"/>
    <x v="69"/>
    <s v="2310001620"/>
    <x v="2"/>
    <n v="0"/>
    <n v="2.5052663456555289"/>
    <n v="0"/>
    <n v="0"/>
    <n v="0"/>
  </r>
  <r>
    <s v="Unpermitted Source"/>
    <s v="30"/>
    <x v="70"/>
    <s v="2310001620"/>
    <x v="2"/>
    <n v="0"/>
    <n v="1.0438609773564704"/>
    <n v="0"/>
    <n v="0"/>
    <n v="0"/>
  </r>
  <r>
    <s v="Unpermitted Source"/>
    <s v="30"/>
    <x v="71"/>
    <s v="2310001620"/>
    <x v="2"/>
    <n v="0"/>
    <n v="2.7140385411268233"/>
    <n v="0"/>
    <n v="0"/>
    <n v="0"/>
  </r>
  <r>
    <s v="Unpermitted Source"/>
    <s v="30"/>
    <x v="72"/>
    <s v="2310001620"/>
    <x v="2"/>
    <n v="0"/>
    <n v="196.03709154754515"/>
    <n v="0"/>
    <n v="0"/>
    <n v="0"/>
  </r>
  <r>
    <s v="Unpermitted Source"/>
    <s v="30"/>
    <x v="73"/>
    <s v="2310001620"/>
    <x v="2"/>
    <n v="0"/>
    <n v="23.591258088256229"/>
    <n v="0"/>
    <n v="0"/>
    <n v="0"/>
  </r>
  <r>
    <s v="Unpermitted Source"/>
    <s v="30"/>
    <x v="74"/>
    <s v="2310001620"/>
    <x v="2"/>
    <n v="0"/>
    <n v="44.050933244443051"/>
    <n v="0"/>
    <n v="0"/>
    <n v="0"/>
  </r>
  <r>
    <s v="Unpermitted Source"/>
    <s v="30"/>
    <x v="75"/>
    <s v="2310001620"/>
    <x v="2"/>
    <n v="0"/>
    <n v="28.393018584095994"/>
    <n v="0"/>
    <n v="0"/>
    <n v="0"/>
  </r>
  <r>
    <s v="Unpermitted Source"/>
    <s v="30"/>
    <x v="76"/>
    <s v="2310001620"/>
    <x v="2"/>
    <n v="0"/>
    <n v="25.261435652026584"/>
    <n v="0"/>
    <n v="0"/>
    <n v="0"/>
  </r>
  <r>
    <s v="Unpermitted Source"/>
    <s v="38"/>
    <x v="77"/>
    <s v="2310001620"/>
    <x v="2"/>
    <n v="0"/>
    <n v="95.617665525852686"/>
    <n v="0"/>
    <n v="0"/>
    <n v="0"/>
  </r>
  <r>
    <s v="Unpermitted Source"/>
    <s v="38"/>
    <x v="78"/>
    <s v="2310001620"/>
    <x v="2"/>
    <n v="0"/>
    <n v="109.18785823148681"/>
    <n v="0"/>
    <n v="0"/>
    <n v="0"/>
  </r>
  <r>
    <s v="Unpermitted Source"/>
    <s v="38"/>
    <x v="79"/>
    <s v="2310001620"/>
    <x v="2"/>
    <n v="0"/>
    <n v="115.65979629109692"/>
    <n v="0"/>
    <n v="0"/>
    <n v="0"/>
  </r>
  <r>
    <s v="Unpermitted Source"/>
    <s v="38"/>
    <x v="80"/>
    <s v="2310001620"/>
    <x v="2"/>
    <n v="0"/>
    <n v="78.289573301735288"/>
    <n v="0"/>
    <n v="0"/>
    <n v="0"/>
  </r>
  <r>
    <s v="Unpermitted Source"/>
    <s v="38"/>
    <x v="81"/>
    <s v="2310001620"/>
    <x v="2"/>
    <n v="0"/>
    <n v="29.854423952395056"/>
    <n v="0"/>
    <n v="0"/>
    <n v="0"/>
  </r>
  <r>
    <s v="Unpermitted Source"/>
    <s v="38"/>
    <x v="82"/>
    <s v="2310001620"/>
    <x v="2"/>
    <n v="0"/>
    <n v="75.366762565137165"/>
    <n v="0"/>
    <n v="0"/>
    <n v="0"/>
  </r>
  <r>
    <s v="Unpermitted Source"/>
    <s v="38"/>
    <x v="83"/>
    <s v="2310001620"/>
    <x v="2"/>
    <n v="0"/>
    <n v="13.152648314691527"/>
    <n v="0"/>
    <n v="0"/>
    <n v="0"/>
  </r>
  <r>
    <s v="Unpermitted Source"/>
    <s v="38"/>
    <x v="84"/>
    <s v="2310001620"/>
    <x v="2"/>
    <n v="0"/>
    <n v="3.5491273230119997"/>
    <n v="0"/>
    <n v="0"/>
    <n v="0"/>
  </r>
  <r>
    <s v="Unpermitted Source"/>
    <s v="38"/>
    <x v="85"/>
    <s v="2310001620"/>
    <x v="2"/>
    <n v="0"/>
    <n v="176.83004956418608"/>
    <n v="0"/>
    <n v="0"/>
    <n v="0"/>
  </r>
  <r>
    <s v="Unpermitted Source"/>
    <s v="38"/>
    <x v="86"/>
    <s v="2310001620"/>
    <x v="2"/>
    <n v="0"/>
    <n v="0"/>
    <n v="0"/>
    <n v="0"/>
    <n v="0"/>
  </r>
  <r>
    <s v="Unpermitted Source"/>
    <s v="38"/>
    <x v="87"/>
    <s v="2310001620"/>
    <x v="2"/>
    <n v="0"/>
    <n v="0.20877219547129408"/>
    <n v="0"/>
    <n v="0"/>
    <n v="0"/>
  </r>
  <r>
    <s v="Unpermitted Source"/>
    <s v="38"/>
    <x v="88"/>
    <s v="2310001620"/>
    <x v="2"/>
    <n v="0"/>
    <n v="83.091333797575047"/>
    <n v="0"/>
    <n v="0"/>
    <n v="0"/>
  </r>
  <r>
    <s v="Unpermitted Source"/>
    <s v="38"/>
    <x v="89"/>
    <s v="2310001620"/>
    <x v="2"/>
    <n v="0"/>
    <n v="60.752708882146578"/>
    <n v="0"/>
    <n v="0"/>
    <n v="0"/>
  </r>
  <r>
    <s v="Unpermitted Source"/>
    <s v="38"/>
    <x v="90"/>
    <s v="2310001620"/>
    <x v="2"/>
    <n v="0"/>
    <n v="4.3842161048971757"/>
    <n v="0"/>
    <n v="0"/>
    <n v="0"/>
  </r>
  <r>
    <s v="Unpermitted Source"/>
    <s v="38"/>
    <x v="91"/>
    <s v="2310001620"/>
    <x v="2"/>
    <n v="0"/>
    <n v="14.822825878461879"/>
    <n v="0"/>
    <n v="0"/>
    <n v="0"/>
  </r>
  <r>
    <s v="Unpermitted Source"/>
    <s v="38"/>
    <x v="92"/>
    <s v="2310001620"/>
    <x v="2"/>
    <n v="0"/>
    <n v="3.3403551275407053"/>
    <n v="0"/>
    <n v="0"/>
    <n v="0"/>
  </r>
  <r>
    <s v="Unpermitted Source"/>
    <s v="38"/>
    <x v="93"/>
    <s v="2310001620"/>
    <x v="2"/>
    <n v="0"/>
    <n v="97.496615285094336"/>
    <n v="0"/>
    <n v="0"/>
    <n v="0"/>
  </r>
  <r>
    <s v="Unpermitted Source"/>
    <s v="46"/>
    <x v="94"/>
    <s v="2310001620"/>
    <x v="2"/>
    <n v="0"/>
    <n v="44.050933244443051"/>
    <n v="0"/>
    <n v="0"/>
    <n v="0"/>
  </r>
  <r>
    <s v="Unpermitted Source"/>
    <s v="46"/>
    <x v="95"/>
    <s v="2310001620"/>
    <x v="2"/>
    <n v="0"/>
    <n v="0"/>
    <n v="0"/>
    <n v="0"/>
    <n v="0"/>
  </r>
  <r>
    <s v="Unpermitted Source"/>
    <s v="30"/>
    <x v="0"/>
    <s v="2310000220"/>
    <x v="3"/>
    <n v="0"/>
    <n v="0"/>
    <n v="0"/>
    <n v="0"/>
    <n v="0"/>
  </r>
  <r>
    <s v="Unpermitted Source"/>
    <s v="30"/>
    <x v="1"/>
    <s v="2310000220"/>
    <x v="3"/>
    <n v="0"/>
    <n v="0"/>
    <n v="0"/>
    <n v="0"/>
    <n v="0"/>
  </r>
  <r>
    <s v="Unpermitted Source"/>
    <s v="30"/>
    <x v="2"/>
    <s v="2310000220"/>
    <x v="3"/>
    <n v="0"/>
    <n v="0"/>
    <n v="0"/>
    <n v="0"/>
    <n v="0"/>
  </r>
  <r>
    <s v="Unpermitted Source"/>
    <s v="30"/>
    <x v="3"/>
    <s v="2310000220"/>
    <x v="3"/>
    <n v="20.841682485515538"/>
    <n v="2.9834294093989215"/>
    <n v="21.55069757024129"/>
    <n v="8.317456710127899E-2"/>
    <n v="3.0265722160623518"/>
  </r>
  <r>
    <s v="Unpermitted Source"/>
    <s v="30"/>
    <x v="4"/>
    <s v="2310000220"/>
    <x v="3"/>
    <n v="215.36405235032723"/>
    <n v="30.828770563788861"/>
    <n v="222.69054155916001"/>
    <n v="0.85947052671321633"/>
    <n v="31.274579565977639"/>
  </r>
  <r>
    <s v="Unpermitted Source"/>
    <s v="30"/>
    <x v="5"/>
    <s v="2310000220"/>
    <x v="3"/>
    <n v="0"/>
    <n v="0"/>
    <n v="0"/>
    <n v="0"/>
    <n v="0"/>
  </r>
  <r>
    <s v="Unpermitted Source"/>
    <s v="30"/>
    <x v="6"/>
    <s v="2310000220"/>
    <x v="3"/>
    <n v="0"/>
    <n v="0"/>
    <n v="0"/>
    <n v="0"/>
    <n v="0"/>
  </r>
  <r>
    <s v="Unpermitted Source"/>
    <s v="30"/>
    <x v="7"/>
    <s v="2310000220"/>
    <x v="3"/>
    <n v="0"/>
    <n v="0"/>
    <n v="0"/>
    <n v="0"/>
    <n v="0"/>
  </r>
  <r>
    <s v="Unpermitted Source"/>
    <s v="30"/>
    <x v="8"/>
    <s v="2310000220"/>
    <x v="3"/>
    <n v="111.15563992274954"/>
    <n v="15.911623516794251"/>
    <n v="114.93705370795355"/>
    <n v="0.44359769120682135"/>
    <n v="16.141718485665876"/>
  </r>
  <r>
    <s v="Unpermitted Source"/>
    <s v="30"/>
    <x v="9"/>
    <s v="2310000220"/>
    <x v="3"/>
    <n v="48.63059246620292"/>
    <n v="6.9613352885974837"/>
    <n v="50.284960997229675"/>
    <n v="0.19407398990298433"/>
    <n v="7.0620018374788218"/>
  </r>
  <r>
    <s v="Unpermitted Source"/>
    <s v="30"/>
    <x v="10"/>
    <s v="2310000220"/>
    <x v="3"/>
    <n v="34.736137475859231"/>
    <n v="4.9723823489982024"/>
    <n v="35.917829283735479"/>
    <n v="0.13862427850213166"/>
    <n v="5.0442870267705864"/>
  </r>
  <r>
    <s v="Unpermitted Source"/>
    <s v="30"/>
    <x v="11"/>
    <s v="2310000220"/>
    <x v="3"/>
    <n v="69.472274951718461"/>
    <n v="9.9447646979964048"/>
    <n v="71.835658567470958"/>
    <n v="0.27724855700426332"/>
    <n v="10.088574053541173"/>
  </r>
  <r>
    <s v="Unpermitted Source"/>
    <s v="30"/>
    <x v="12"/>
    <s v="2310000220"/>
    <x v="3"/>
    <n v="0"/>
    <n v="0"/>
    <n v="0"/>
    <n v="0"/>
    <n v="0"/>
  </r>
  <r>
    <s v="Unpermitted Source"/>
    <s v="38"/>
    <x v="13"/>
    <s v="2310000220"/>
    <x v="3"/>
    <n v="13.894454990343693"/>
    <n v="1.9889529395992813"/>
    <n v="14.367131713494194"/>
    <n v="5.5449711400852669E-2"/>
    <n v="2.0177148107082346"/>
  </r>
  <r>
    <s v="Unpermitted Source"/>
    <s v="38"/>
    <x v="14"/>
    <s v="2310000220"/>
    <x v="3"/>
    <n v="243.15296233101461"/>
    <n v="34.806676442987417"/>
    <n v="251.42480498614836"/>
    <n v="0.97036994951492161"/>
    <n v="35.310009187394101"/>
  </r>
  <r>
    <s v="Unpermitted Source"/>
    <s v="38"/>
    <x v="15"/>
    <s v="2310000220"/>
    <x v="3"/>
    <n v="104.20841242757768"/>
    <n v="14.917147046994607"/>
    <n v="107.75348785120644"/>
    <n v="0.41587283550639498"/>
    <n v="15.132861080311759"/>
  </r>
  <r>
    <s v="Unpermitted Source"/>
    <s v="38"/>
    <x v="16"/>
    <s v="2310000220"/>
    <x v="3"/>
    <n v="131.99732240826506"/>
    <n v="18.89505292619317"/>
    <n v="136.48775127819485"/>
    <n v="0.52677225830810037"/>
    <n v="19.168290701728228"/>
  </r>
  <r>
    <s v="Unpermitted Source"/>
    <s v="38"/>
    <x v="17"/>
    <s v="2310000220"/>
    <x v="3"/>
    <n v="187.57514236963985"/>
    <n v="26.850864684590299"/>
    <n v="193.95627813217163"/>
    <n v="0.74857110391151105"/>
    <n v="27.23914994456117"/>
  </r>
  <r>
    <s v="Unpermitted Source"/>
    <s v="38"/>
    <x v="18"/>
    <s v="2310000220"/>
    <x v="3"/>
    <n v="958.71739433371465"/>
    <n v="137.2377528323504"/>
    <n v="991.33208823109931"/>
    <n v="3.8260300866588337"/>
    <n v="139.22232193886819"/>
  </r>
  <r>
    <s v="Unpermitted Source"/>
    <s v="38"/>
    <x v="19"/>
    <s v="2310000220"/>
    <x v="3"/>
    <n v="20.841682485515538"/>
    <n v="2.9834294093989215"/>
    <n v="21.55069757024129"/>
    <n v="8.317456710127899E-2"/>
    <n v="3.0265722160623518"/>
  </r>
  <r>
    <s v="Unpermitted Source"/>
    <s v="38"/>
    <x v="20"/>
    <s v="2310000220"/>
    <x v="3"/>
    <n v="0"/>
    <n v="0"/>
    <n v="0"/>
    <n v="0"/>
    <n v="0"/>
  </r>
  <r>
    <s v="Unpermitted Source"/>
    <s v="38"/>
    <x v="21"/>
    <s v="2310000220"/>
    <x v="3"/>
    <n v="534.93651712823214"/>
    <n v="76.57468817457233"/>
    <n v="553.13457096952641"/>
    <n v="2.1348138889328276"/>
    <n v="77.682020212267034"/>
  </r>
  <r>
    <s v="Unpermitted Source"/>
    <s v="38"/>
    <x v="22"/>
    <s v="2310000220"/>
    <x v="3"/>
    <n v="62.525047456546616"/>
    <n v="8.9502882281967651"/>
    <n v="64.652092710723878"/>
    <n v="0.249523701303837"/>
    <n v="9.0797166481870573"/>
  </r>
  <r>
    <s v="Unpermitted Source"/>
    <s v="38"/>
    <x v="23"/>
    <s v="2310000220"/>
    <x v="3"/>
    <n v="20.841682485515538"/>
    <n v="2.9834294093989215"/>
    <n v="21.55069757024129"/>
    <n v="8.317456710127899E-2"/>
    <n v="3.0265722160623518"/>
  </r>
  <r>
    <s v="Unpermitted Source"/>
    <s v="38"/>
    <x v="24"/>
    <s v="2310000220"/>
    <x v="3"/>
    <n v="1660.3873713460714"/>
    <n v="237.67987628211412"/>
    <n v="1716.8722397625563"/>
    <n v="6.6262405124018944"/>
    <n v="241.11691987963405"/>
  </r>
  <r>
    <s v="Unpermitted Source"/>
    <s v="38"/>
    <x v="25"/>
    <s v="2310000220"/>
    <x v="3"/>
    <n v="34.736137475859231"/>
    <n v="4.9723823489982024"/>
    <n v="35.917829283735479"/>
    <n v="0.13862427850213166"/>
    <n v="5.0442870267705864"/>
  </r>
  <r>
    <s v="Unpermitted Source"/>
    <s v="38"/>
    <x v="26"/>
    <s v="2310000220"/>
    <x v="3"/>
    <n v="20.841682485515538"/>
    <n v="2.9834294093989215"/>
    <n v="21.55069757024129"/>
    <n v="8.317456710127899E-2"/>
    <n v="3.0265722160623518"/>
  </r>
  <r>
    <s v="Unpermitted Source"/>
    <s v="38"/>
    <x v="27"/>
    <s v="2310000220"/>
    <x v="3"/>
    <n v="6.9472274951718465"/>
    <n v="0.99447646979964066"/>
    <n v="7.183565856747097"/>
    <n v="2.7724855700426335E-2"/>
    <n v="1.0088574053541173"/>
  </r>
  <r>
    <s v="Unpermitted Source"/>
    <s v="38"/>
    <x v="28"/>
    <s v="2310000220"/>
    <x v="3"/>
    <n v="41.683364971031075"/>
    <n v="5.9668588187978431"/>
    <n v="43.10139514048258"/>
    <n v="0.16634913420255798"/>
    <n v="6.0531444321247037"/>
  </r>
  <r>
    <s v="Unpermitted Source"/>
    <s v="38"/>
    <x v="29"/>
    <s v="2310000220"/>
    <x v="3"/>
    <n v="312.62523728273311"/>
    <n v="44.751441140983829"/>
    <n v="323.26046355361939"/>
    <n v="1.2476185065191849"/>
    <n v="45.398583240935281"/>
  </r>
  <r>
    <s v="Unpermitted Source"/>
    <s v="46"/>
    <x v="30"/>
    <s v="2310000220"/>
    <x v="3"/>
    <n v="90.313957437234009"/>
    <n v="12.928194107395329"/>
    <n v="93.386356137712269"/>
    <n v="0.36042312410554234"/>
    <n v="13.115146269603526"/>
  </r>
  <r>
    <s v="Unpermitted Source"/>
    <s v="46"/>
    <x v="31"/>
    <s v="2310000220"/>
    <x v="3"/>
    <n v="27.788909980687386"/>
    <n v="3.9779058791985626"/>
    <n v="28.734263426988388"/>
    <n v="0.11089942280170534"/>
    <n v="4.0354296214164691"/>
  </r>
  <r>
    <s v="Unpermitted Source"/>
    <s v="30"/>
    <x v="32"/>
    <s v="2310000220"/>
    <x v="3"/>
    <n v="0"/>
    <n v="0"/>
    <n v="0"/>
    <n v="0"/>
    <n v="0"/>
  </r>
  <r>
    <s v="Unpermitted Source"/>
    <s v="30"/>
    <x v="33"/>
    <s v="2310000220"/>
    <x v="3"/>
    <n v="0"/>
    <n v="0"/>
    <n v="0"/>
    <n v="0"/>
    <n v="0"/>
  </r>
  <r>
    <s v="Unpermitted Source"/>
    <s v="30"/>
    <x v="34"/>
    <s v="2310000220"/>
    <x v="3"/>
    <n v="0"/>
    <n v="0"/>
    <n v="0"/>
    <n v="0"/>
    <n v="0"/>
  </r>
  <r>
    <s v="Unpermitted Source"/>
    <s v="30"/>
    <x v="35"/>
    <s v="2310000220"/>
    <x v="3"/>
    <n v="0"/>
    <n v="0"/>
    <n v="0"/>
    <n v="0"/>
    <n v="0"/>
  </r>
  <r>
    <s v="Unpermitted Source"/>
    <s v="30"/>
    <x v="36"/>
    <s v="2310000220"/>
    <x v="3"/>
    <n v="0"/>
    <n v="0"/>
    <n v="0"/>
    <n v="0"/>
    <n v="0"/>
  </r>
  <r>
    <s v="Unpermitted Source"/>
    <s v="30"/>
    <x v="37"/>
    <s v="2310000220"/>
    <x v="3"/>
    <n v="0"/>
    <n v="0"/>
    <n v="0"/>
    <n v="0"/>
    <n v="0"/>
  </r>
  <r>
    <s v="Unpermitted Source"/>
    <s v="30"/>
    <x v="38"/>
    <s v="2310000220"/>
    <x v="3"/>
    <n v="0"/>
    <n v="0"/>
    <n v="0"/>
    <n v="0"/>
    <n v="0"/>
  </r>
  <r>
    <s v="Unpermitted Source"/>
    <s v="30"/>
    <x v="39"/>
    <s v="2310000220"/>
    <x v="3"/>
    <n v="0"/>
    <n v="0"/>
    <n v="0"/>
    <n v="0"/>
    <n v="0"/>
  </r>
  <r>
    <s v="Unpermitted Source"/>
    <s v="30"/>
    <x v="40"/>
    <s v="2310000220"/>
    <x v="3"/>
    <n v="0"/>
    <n v="0"/>
    <n v="0"/>
    <n v="0"/>
    <n v="0"/>
  </r>
  <r>
    <s v="Unpermitted Source"/>
    <s v="30"/>
    <x v="41"/>
    <s v="2310000220"/>
    <x v="3"/>
    <n v="13.894454990343691"/>
    <n v="1.9889529395992809"/>
    <n v="14.367131713494192"/>
    <n v="5.5449711400852662E-2"/>
    <n v="2.0177148107082346"/>
  </r>
  <r>
    <s v="Unpermitted Source"/>
    <s v="30"/>
    <x v="42"/>
    <s v="2310000220"/>
    <x v="3"/>
    <n v="0"/>
    <n v="0"/>
    <n v="0"/>
    <n v="0"/>
    <n v="0"/>
  </r>
  <r>
    <s v="Unpermitted Source"/>
    <s v="30"/>
    <x v="43"/>
    <s v="2310000220"/>
    <x v="3"/>
    <n v="6.9472274951718465"/>
    <n v="0.99447646979964055"/>
    <n v="7.1835658567470961"/>
    <n v="2.7724855700426335E-2"/>
    <n v="1.0088574053541173"/>
  </r>
  <r>
    <s v="Unpermitted Source"/>
    <s v="30"/>
    <x v="44"/>
    <s v="2310000220"/>
    <x v="3"/>
    <n v="0"/>
    <n v="0"/>
    <n v="0"/>
    <n v="0"/>
    <n v="0"/>
  </r>
  <r>
    <s v="Unpermitted Source"/>
    <s v="38"/>
    <x v="45"/>
    <s v="2310000220"/>
    <x v="3"/>
    <n v="0"/>
    <n v="0"/>
    <n v="0"/>
    <n v="0"/>
    <n v="0"/>
  </r>
  <r>
    <s v="Unpermitted Source"/>
    <s v="38"/>
    <x v="46"/>
    <s v="2310000220"/>
    <x v="3"/>
    <n v="0"/>
    <n v="0"/>
    <n v="0"/>
    <n v="0"/>
    <n v="0"/>
  </r>
  <r>
    <s v="Unpermitted Source"/>
    <s v="38"/>
    <x v="47"/>
    <s v="2310000220"/>
    <x v="3"/>
    <n v="0"/>
    <n v="0"/>
    <n v="0"/>
    <n v="0"/>
    <n v="0"/>
  </r>
  <r>
    <s v="Unpermitted Source"/>
    <s v="38"/>
    <x v="48"/>
    <s v="2310000220"/>
    <x v="3"/>
    <n v="0"/>
    <n v="0"/>
    <n v="0"/>
    <n v="0"/>
    <n v="0"/>
  </r>
  <r>
    <s v="Unpermitted Source"/>
    <s v="38"/>
    <x v="49"/>
    <s v="2310000220"/>
    <x v="3"/>
    <n v="0"/>
    <n v="0"/>
    <n v="0"/>
    <n v="0"/>
    <n v="0"/>
  </r>
  <r>
    <s v="Unpermitted Source"/>
    <s v="38"/>
    <x v="50"/>
    <s v="2310000220"/>
    <x v="3"/>
    <n v="194.52236986481168"/>
    <n v="27.845341154389939"/>
    <n v="201.1398439889187"/>
    <n v="0.77629595961193731"/>
    <n v="28.248007349915287"/>
  </r>
  <r>
    <s v="Unpermitted Source"/>
    <s v="38"/>
    <x v="51"/>
    <s v="2310000220"/>
    <x v="3"/>
    <n v="0"/>
    <n v="0"/>
    <n v="0"/>
    <n v="0"/>
    <n v="0"/>
  </r>
  <r>
    <s v="Unpermitted Source"/>
    <s v="38"/>
    <x v="52"/>
    <s v="2310000220"/>
    <x v="3"/>
    <n v="0"/>
    <n v="0"/>
    <n v="0"/>
    <n v="0"/>
    <n v="0"/>
  </r>
  <r>
    <s v="Unpermitted Source"/>
    <s v="38"/>
    <x v="53"/>
    <s v="2310000220"/>
    <x v="3"/>
    <n v="27.788909980687386"/>
    <n v="3.9779058791985626"/>
    <n v="28.734263426988388"/>
    <n v="0.11089942280170534"/>
    <n v="4.03542962141647"/>
  </r>
  <r>
    <s v="Unpermitted Source"/>
    <s v="38"/>
    <x v="54"/>
    <s v="2310000220"/>
    <x v="3"/>
    <n v="62.525047456546616"/>
    <n v="8.9502882281967651"/>
    <n v="64.652092710723878"/>
    <n v="0.249523701303837"/>
    <n v="9.0797166481870573"/>
  </r>
  <r>
    <s v="Unpermitted Source"/>
    <s v="38"/>
    <x v="55"/>
    <s v="2310000220"/>
    <x v="3"/>
    <n v="0"/>
    <n v="0"/>
    <n v="0"/>
    <n v="0"/>
    <n v="0"/>
  </r>
  <r>
    <s v="Unpermitted Source"/>
    <s v="38"/>
    <x v="56"/>
    <s v="2310000220"/>
    <x v="3"/>
    <n v="479.35869716685738"/>
    <n v="68.618876416175198"/>
    <n v="495.66604411554971"/>
    <n v="1.9130150433294171"/>
    <n v="69.611160969434096"/>
  </r>
  <r>
    <s v="Unpermitted Source"/>
    <s v="38"/>
    <x v="57"/>
    <s v="2310000220"/>
    <x v="3"/>
    <n v="0"/>
    <n v="0"/>
    <n v="0"/>
    <n v="0"/>
    <n v="0"/>
  </r>
  <r>
    <s v="Unpermitted Source"/>
    <s v="38"/>
    <x v="58"/>
    <s v="2310000220"/>
    <x v="3"/>
    <n v="0"/>
    <n v="0"/>
    <n v="0"/>
    <n v="0"/>
    <n v="0"/>
  </r>
  <r>
    <s v="Unpermitted Source"/>
    <s v="38"/>
    <x v="59"/>
    <s v="2310000220"/>
    <x v="3"/>
    <n v="0"/>
    <n v="0"/>
    <n v="0"/>
    <n v="0"/>
    <n v="0"/>
  </r>
  <r>
    <s v="Unpermitted Source"/>
    <s v="38"/>
    <x v="60"/>
    <s v="2310000220"/>
    <x v="3"/>
    <n v="0"/>
    <n v="0"/>
    <n v="0"/>
    <n v="0"/>
    <n v="0"/>
  </r>
  <r>
    <s v="Unpermitted Source"/>
    <s v="38"/>
    <x v="61"/>
    <s v="2310000220"/>
    <x v="3"/>
    <n v="0"/>
    <n v="0"/>
    <n v="0"/>
    <n v="0"/>
    <n v="0"/>
  </r>
  <r>
    <s v="Unpermitted Source"/>
    <s v="46"/>
    <x v="62"/>
    <s v="2310000220"/>
    <x v="3"/>
    <n v="0"/>
    <n v="0"/>
    <n v="0"/>
    <n v="0"/>
    <n v="0"/>
  </r>
  <r>
    <s v="Unpermitted Source"/>
    <s v="46"/>
    <x v="63"/>
    <s v="2310000220"/>
    <x v="3"/>
    <n v="0"/>
    <n v="0"/>
    <n v="0"/>
    <n v="0"/>
    <n v="0"/>
  </r>
  <r>
    <s v="Unpermitted Source"/>
    <s v="30"/>
    <x v="64"/>
    <s v="2310000220"/>
    <x v="3"/>
    <n v="0"/>
    <n v="0"/>
    <n v="0"/>
    <n v="0"/>
    <n v="0"/>
  </r>
  <r>
    <s v="Unpermitted Source"/>
    <s v="30"/>
    <x v="65"/>
    <s v="2310000220"/>
    <x v="3"/>
    <n v="0"/>
    <n v="0"/>
    <n v="0"/>
    <n v="0"/>
    <n v="0"/>
  </r>
  <r>
    <s v="Unpermitted Source"/>
    <s v="30"/>
    <x v="66"/>
    <s v="2310000220"/>
    <x v="3"/>
    <n v="0"/>
    <n v="0"/>
    <n v="0"/>
    <n v="0"/>
    <n v="0"/>
  </r>
  <r>
    <s v="Unpermitted Source"/>
    <s v="30"/>
    <x v="67"/>
    <s v="2310000220"/>
    <x v="3"/>
    <n v="20.841682485515538"/>
    <n v="2.9834294093989215"/>
    <n v="21.55069757024129"/>
    <n v="8.317456710127899E-2"/>
    <n v="3.0265722160623518"/>
  </r>
  <r>
    <s v="Unpermitted Source"/>
    <s v="30"/>
    <x v="68"/>
    <s v="2310000220"/>
    <x v="3"/>
    <n v="215.36405235032723"/>
    <n v="30.828770563788861"/>
    <n v="222.69054155916001"/>
    <n v="0.85947052671321633"/>
    <n v="31.274579565977639"/>
  </r>
  <r>
    <s v="Unpermitted Source"/>
    <s v="30"/>
    <x v="69"/>
    <s v="2310000220"/>
    <x v="3"/>
    <n v="0"/>
    <n v="0"/>
    <n v="0"/>
    <n v="0"/>
    <n v="0"/>
  </r>
  <r>
    <s v="Unpermitted Source"/>
    <s v="30"/>
    <x v="70"/>
    <s v="2310000220"/>
    <x v="3"/>
    <n v="0"/>
    <n v="0"/>
    <n v="0"/>
    <n v="0"/>
    <n v="0"/>
  </r>
  <r>
    <s v="Unpermitted Source"/>
    <s v="30"/>
    <x v="71"/>
    <s v="2310000220"/>
    <x v="3"/>
    <n v="0"/>
    <n v="0"/>
    <n v="0"/>
    <n v="0"/>
    <n v="0"/>
  </r>
  <r>
    <s v="Unpermitted Source"/>
    <s v="30"/>
    <x v="72"/>
    <s v="2310000220"/>
    <x v="3"/>
    <n v="111.15563992274954"/>
    <n v="15.911623516794251"/>
    <n v="114.93705370795355"/>
    <n v="0.44359769120682135"/>
    <n v="16.141718485665876"/>
  </r>
  <r>
    <s v="Unpermitted Source"/>
    <s v="30"/>
    <x v="73"/>
    <s v="2310000220"/>
    <x v="3"/>
    <n v="34.736137475859231"/>
    <n v="4.9723823489982024"/>
    <n v="35.917829283735486"/>
    <n v="0.13862427850213166"/>
    <n v="5.0442870267705873"/>
  </r>
  <r>
    <s v="Unpermitted Source"/>
    <s v="30"/>
    <x v="74"/>
    <s v="2310000220"/>
    <x v="3"/>
    <n v="34.736137475859231"/>
    <n v="4.9723823489982024"/>
    <n v="35.917829283735479"/>
    <n v="0.13862427850213166"/>
    <n v="5.0442870267705864"/>
  </r>
  <r>
    <s v="Unpermitted Source"/>
    <s v="30"/>
    <x v="75"/>
    <s v="2310000220"/>
    <x v="3"/>
    <n v="62.525047456546616"/>
    <n v="8.9502882281967651"/>
    <n v="64.652092710723863"/>
    <n v="0.249523701303837"/>
    <n v="9.0797166481870555"/>
  </r>
  <r>
    <s v="Unpermitted Source"/>
    <s v="30"/>
    <x v="76"/>
    <s v="2310000220"/>
    <x v="3"/>
    <n v="0"/>
    <n v="0"/>
    <n v="0"/>
    <n v="0"/>
    <n v="0"/>
  </r>
  <r>
    <s v="Unpermitted Source"/>
    <s v="38"/>
    <x v="77"/>
    <s v="2310000220"/>
    <x v="3"/>
    <n v="13.894454990343693"/>
    <n v="1.9889529395992813"/>
    <n v="14.367131713494194"/>
    <n v="5.5449711400852669E-2"/>
    <n v="2.0177148107082346"/>
  </r>
  <r>
    <s v="Unpermitted Source"/>
    <s v="38"/>
    <x v="78"/>
    <s v="2310000220"/>
    <x v="3"/>
    <n v="243.15296233101461"/>
    <n v="34.806676442987417"/>
    <n v="251.42480498614836"/>
    <n v="0.97036994951492161"/>
    <n v="35.310009187394101"/>
  </r>
  <r>
    <s v="Unpermitted Source"/>
    <s v="38"/>
    <x v="79"/>
    <s v="2310000220"/>
    <x v="3"/>
    <n v="104.20841242757768"/>
    <n v="14.917147046994607"/>
    <n v="107.75348785120644"/>
    <n v="0.41587283550639498"/>
    <n v="15.132861080311759"/>
  </r>
  <r>
    <s v="Unpermitted Source"/>
    <s v="38"/>
    <x v="80"/>
    <s v="2310000220"/>
    <x v="3"/>
    <n v="131.99732240826506"/>
    <n v="18.89505292619317"/>
    <n v="136.48775127819485"/>
    <n v="0.52677225830810037"/>
    <n v="19.168290701728228"/>
  </r>
  <r>
    <s v="Unpermitted Source"/>
    <s v="38"/>
    <x v="81"/>
    <s v="2310000220"/>
    <x v="3"/>
    <n v="187.57514236963985"/>
    <n v="26.850864684590299"/>
    <n v="193.95627813217163"/>
    <n v="0.74857110391151105"/>
    <n v="27.23914994456117"/>
  </r>
  <r>
    <s v="Unpermitted Source"/>
    <s v="38"/>
    <x v="82"/>
    <s v="2310000220"/>
    <x v="3"/>
    <n v="764.19502446890294"/>
    <n v="109.39241167796045"/>
    <n v="790.19224424218055"/>
    <n v="3.0497341270468965"/>
    <n v="110.97431458895291"/>
  </r>
  <r>
    <s v="Unpermitted Source"/>
    <s v="38"/>
    <x v="83"/>
    <s v="2310000220"/>
    <x v="3"/>
    <n v="20.841682485515538"/>
    <n v="2.9834294093989215"/>
    <n v="21.55069757024129"/>
    <n v="8.317456710127899E-2"/>
    <n v="3.0265722160623518"/>
  </r>
  <r>
    <s v="Unpermitted Source"/>
    <s v="38"/>
    <x v="84"/>
    <s v="2310000220"/>
    <x v="3"/>
    <n v="0"/>
    <n v="0"/>
    <n v="0"/>
    <n v="0"/>
    <n v="0"/>
  </r>
  <r>
    <s v="Unpermitted Source"/>
    <s v="38"/>
    <x v="85"/>
    <s v="2310000220"/>
    <x v="3"/>
    <n v="507.14760714754476"/>
    <n v="72.596782295373771"/>
    <n v="524.40030754253803"/>
    <n v="2.0239144661311221"/>
    <n v="73.646590590850565"/>
  </r>
  <r>
    <s v="Unpermitted Source"/>
    <s v="38"/>
    <x v="86"/>
    <s v="2310000220"/>
    <x v="3"/>
    <n v="0"/>
    <n v="0"/>
    <n v="0"/>
    <n v="0"/>
    <n v="0"/>
  </r>
  <r>
    <s v="Unpermitted Source"/>
    <s v="38"/>
    <x v="87"/>
    <s v="2310000220"/>
    <x v="3"/>
    <n v="20.841682485515538"/>
    <n v="2.9834294093989215"/>
    <n v="21.55069757024129"/>
    <n v="8.317456710127899E-2"/>
    <n v="3.0265722160623518"/>
  </r>
  <r>
    <s v="Unpermitted Source"/>
    <s v="38"/>
    <x v="88"/>
    <s v="2310000220"/>
    <x v="3"/>
    <n v="1181.028674179214"/>
    <n v="169.0609998659389"/>
    <n v="1221.2061956470066"/>
    <n v="4.7132254690724773"/>
    <n v="171.50575891019994"/>
  </r>
  <r>
    <s v="Unpermitted Source"/>
    <s v="38"/>
    <x v="89"/>
    <s v="2310000220"/>
    <x v="3"/>
    <n v="34.736137475859231"/>
    <n v="4.9723823489982024"/>
    <n v="35.917829283735479"/>
    <n v="0.13862427850213166"/>
    <n v="5.0442870267705864"/>
  </r>
  <r>
    <s v="Unpermitted Source"/>
    <s v="38"/>
    <x v="90"/>
    <s v="2310000220"/>
    <x v="3"/>
    <n v="20.841682485515538"/>
    <n v="2.9834294093989215"/>
    <n v="21.55069757024129"/>
    <n v="8.317456710127899E-2"/>
    <n v="3.0265722160623518"/>
  </r>
  <r>
    <s v="Unpermitted Source"/>
    <s v="38"/>
    <x v="91"/>
    <s v="2310000220"/>
    <x v="3"/>
    <n v="6.9472274951718465"/>
    <n v="0.99447646979964066"/>
    <n v="7.183565856747097"/>
    <n v="2.7724855700426335E-2"/>
    <n v="1.0088574053541173"/>
  </r>
  <r>
    <s v="Unpermitted Source"/>
    <s v="38"/>
    <x v="92"/>
    <s v="2310000220"/>
    <x v="3"/>
    <n v="41.683364971031075"/>
    <n v="5.9668588187978431"/>
    <n v="43.10139514048258"/>
    <n v="0.16634913420255798"/>
    <n v="6.0531444321247037"/>
  </r>
  <r>
    <s v="Unpermitted Source"/>
    <s v="38"/>
    <x v="93"/>
    <s v="2310000220"/>
    <x v="3"/>
    <n v="312.62523728273311"/>
    <n v="44.751441140983829"/>
    <n v="323.26046355361939"/>
    <n v="1.2476185065191849"/>
    <n v="45.398583240935281"/>
  </r>
  <r>
    <s v="Unpermitted Source"/>
    <s v="46"/>
    <x v="94"/>
    <s v="2310000220"/>
    <x v="3"/>
    <n v="90.313957437234009"/>
    <n v="12.928194107395329"/>
    <n v="93.386356137712269"/>
    <n v="0.36042312410554234"/>
    <n v="13.115146269603526"/>
  </r>
  <r>
    <s v="Unpermitted Source"/>
    <s v="46"/>
    <x v="95"/>
    <s v="2310000220"/>
    <x v="3"/>
    <n v="27.788909980687386"/>
    <n v="3.9779058791985626"/>
    <n v="28.734263426988388"/>
    <n v="0.11089942280170534"/>
    <n v="4.0354296214164691"/>
  </r>
  <r>
    <s v="Unpermitted Source"/>
    <s v="30"/>
    <x v="0"/>
    <s v="2310000700"/>
    <x v="4"/>
    <n v="0"/>
    <n v="17.318768098052484"/>
    <n v="0"/>
    <n v="0"/>
    <n v="0"/>
  </r>
  <r>
    <s v="Unpermitted Source"/>
    <s v="30"/>
    <x v="1"/>
    <s v="2310000700"/>
    <x v="4"/>
    <n v="0"/>
    <n v="2.8864613496754141"/>
    <n v="0"/>
    <n v="0"/>
    <n v="0"/>
  </r>
  <r>
    <s v="Unpermitted Source"/>
    <s v="30"/>
    <x v="2"/>
    <s v="2310000700"/>
    <x v="4"/>
    <n v="0"/>
    <n v="2.8864613496754141"/>
    <n v="0"/>
    <n v="0"/>
    <n v="0"/>
  </r>
  <r>
    <s v="Unpermitted Source"/>
    <s v="30"/>
    <x v="3"/>
    <s v="2310000700"/>
    <x v="4"/>
    <n v="0"/>
    <n v="61.577842126408825"/>
    <n v="0"/>
    <n v="0"/>
    <n v="0"/>
  </r>
  <r>
    <s v="Unpermitted Source"/>
    <s v="30"/>
    <x v="4"/>
    <s v="2310000700"/>
    <x v="4"/>
    <n v="0"/>
    <n v="1351.8260654313187"/>
    <n v="0"/>
    <n v="0"/>
    <n v="0"/>
  </r>
  <r>
    <s v="Unpermitted Source"/>
    <s v="30"/>
    <x v="5"/>
    <s v="2310000700"/>
    <x v="4"/>
    <n v="0"/>
    <n v="11.545845398701656"/>
    <n v="0"/>
    <n v="0"/>
    <n v="0"/>
  </r>
  <r>
    <s v="Unpermitted Source"/>
    <s v="30"/>
    <x v="6"/>
    <s v="2310000700"/>
    <x v="4"/>
    <n v="0"/>
    <n v="4.8107689161256895"/>
    <n v="0"/>
    <n v="0"/>
    <n v="0"/>
  </r>
  <r>
    <s v="Unpermitted Source"/>
    <s v="30"/>
    <x v="7"/>
    <s v="2310000700"/>
    <x v="4"/>
    <n v="0"/>
    <n v="12.507999181926793"/>
    <n v="0"/>
    <n v="0"/>
    <n v="0"/>
  </r>
  <r>
    <s v="Unpermitted Source"/>
    <s v="30"/>
    <x v="8"/>
    <s v="2310000700"/>
    <x v="4"/>
    <n v="0"/>
    <n v="903.46240244840453"/>
    <n v="0"/>
    <n v="0"/>
    <n v="0"/>
  </r>
  <r>
    <s v="Unpermitted Source"/>
    <s v="30"/>
    <x v="9"/>
    <s v="2310000700"/>
    <x v="4"/>
    <n v="0"/>
    <n v="173.18768098052485"/>
    <n v="0"/>
    <n v="0"/>
    <n v="0"/>
  </r>
  <r>
    <s v="Unpermitted Source"/>
    <s v="30"/>
    <x v="10"/>
    <s v="2310000700"/>
    <x v="4"/>
    <n v="0"/>
    <n v="203.97660204372926"/>
    <n v="0"/>
    <n v="0"/>
    <n v="0"/>
  </r>
  <r>
    <s v="Unpermitted Source"/>
    <s v="30"/>
    <x v="11"/>
    <s v="2310000700"/>
    <x v="4"/>
    <n v="0"/>
    <n v="171.26337341407458"/>
    <n v="0"/>
    <n v="0"/>
    <n v="0"/>
  </r>
  <r>
    <s v="Unpermitted Source"/>
    <s v="30"/>
    <x v="12"/>
    <s v="2310000700"/>
    <x v="4"/>
    <n v="0"/>
    <n v="116.4206077702417"/>
    <n v="0"/>
    <n v="0"/>
    <n v="0"/>
  </r>
  <r>
    <s v="Unpermitted Source"/>
    <s v="38"/>
    <x v="13"/>
    <s v="2310000700"/>
    <x v="4"/>
    <n v="0"/>
    <n v="440.6664327171132"/>
    <n v="0"/>
    <n v="0"/>
    <n v="0"/>
  </r>
  <r>
    <s v="Unpermitted Source"/>
    <s v="38"/>
    <x v="14"/>
    <s v="2310000700"/>
    <x v="4"/>
    <n v="0"/>
    <n v="503.20642862674725"/>
    <n v="0"/>
    <n v="0"/>
    <n v="0"/>
  </r>
  <r>
    <s v="Unpermitted Source"/>
    <s v="38"/>
    <x v="15"/>
    <s v="2310000700"/>
    <x v="4"/>
    <n v="0"/>
    <n v="533.03319590672652"/>
    <n v="0"/>
    <n v="0"/>
    <n v="0"/>
  </r>
  <r>
    <s v="Unpermitted Source"/>
    <s v="38"/>
    <x v="16"/>
    <s v="2310000700"/>
    <x v="4"/>
    <n v="0"/>
    <n v="360.80766870942676"/>
    <n v="0"/>
    <n v="0"/>
    <n v="0"/>
  </r>
  <r>
    <s v="Unpermitted Source"/>
    <s v="38"/>
    <x v="17"/>
    <s v="2310000700"/>
    <x v="4"/>
    <n v="0"/>
    <n v="137.58799100119475"/>
    <n v="0"/>
    <n v="0"/>
    <n v="0"/>
  </r>
  <r>
    <s v="Unpermitted Source"/>
    <s v="38"/>
    <x v="18"/>
    <s v="2310000700"/>
    <x v="4"/>
    <n v="0"/>
    <n v="370.42920654167813"/>
    <n v="0"/>
    <n v="0"/>
    <n v="0"/>
  </r>
  <r>
    <s v="Unpermitted Source"/>
    <s v="38"/>
    <x v="19"/>
    <s v="2310000700"/>
    <x v="4"/>
    <n v="0"/>
    <n v="60.615688343183692"/>
    <n v="0"/>
    <n v="0"/>
    <n v="0"/>
  </r>
  <r>
    <s v="Unpermitted Source"/>
    <s v="38"/>
    <x v="20"/>
    <s v="2310000700"/>
    <x v="4"/>
    <n v="0"/>
    <n v="16.356614314827347"/>
    <n v="0"/>
    <n v="0"/>
    <n v="0"/>
  </r>
  <r>
    <s v="Unpermitted Source"/>
    <s v="38"/>
    <x v="21"/>
    <s v="2310000700"/>
    <x v="4"/>
    <n v="0"/>
    <n v="835.14948383941976"/>
    <n v="0"/>
    <n v="0"/>
    <n v="0"/>
  </r>
  <r>
    <s v="Unpermitted Source"/>
    <s v="38"/>
    <x v="22"/>
    <s v="2310000700"/>
    <x v="4"/>
    <n v="0"/>
    <n v="16.356614314827347"/>
    <n v="0"/>
    <n v="0"/>
    <n v="0"/>
  </r>
  <r>
    <s v="Unpermitted Source"/>
    <s v="38"/>
    <x v="23"/>
    <s v="2310000700"/>
    <x v="4"/>
    <n v="0"/>
    <n v="0.96215378322513789"/>
    <n v="0"/>
    <n v="0"/>
    <n v="0"/>
  </r>
  <r>
    <s v="Unpermitted Source"/>
    <s v="38"/>
    <x v="24"/>
    <s v="2310000700"/>
    <x v="4"/>
    <n v="0"/>
    <n v="490.69842944482036"/>
    <n v="0"/>
    <n v="0"/>
    <n v="0"/>
  </r>
  <r>
    <s v="Unpermitted Source"/>
    <s v="38"/>
    <x v="25"/>
    <s v="2310000700"/>
    <x v="4"/>
    <n v="0"/>
    <n v="279.98675091851516"/>
    <n v="0"/>
    <n v="0"/>
    <n v="0"/>
  </r>
  <r>
    <s v="Unpermitted Source"/>
    <s v="38"/>
    <x v="26"/>
    <s v="2310000700"/>
    <x v="4"/>
    <n v="0"/>
    <n v="20.205229447727898"/>
    <n v="0"/>
    <n v="0"/>
    <n v="0"/>
  </r>
  <r>
    <s v="Unpermitted Source"/>
    <s v="38"/>
    <x v="27"/>
    <s v="2310000700"/>
    <x v="4"/>
    <n v="0"/>
    <n v="68.312918608984788"/>
    <n v="0"/>
    <n v="0"/>
    <n v="0"/>
  </r>
  <r>
    <s v="Unpermitted Source"/>
    <s v="38"/>
    <x v="28"/>
    <s v="2310000700"/>
    <x v="4"/>
    <n v="0"/>
    <n v="15.394460531602206"/>
    <n v="0"/>
    <n v="0"/>
    <n v="0"/>
  </r>
  <r>
    <s v="Unpermitted Source"/>
    <s v="38"/>
    <x v="29"/>
    <s v="2310000700"/>
    <x v="4"/>
    <n v="0"/>
    <n v="449.32581676613944"/>
    <n v="0"/>
    <n v="0"/>
    <n v="0"/>
  </r>
  <r>
    <s v="Unpermitted Source"/>
    <s v="46"/>
    <x v="30"/>
    <s v="2310000700"/>
    <x v="4"/>
    <n v="0"/>
    <n v="203.01444826050411"/>
    <n v="0"/>
    <n v="0"/>
    <n v="0"/>
  </r>
  <r>
    <s v="Unpermitted Source"/>
    <s v="46"/>
    <x v="31"/>
    <s v="2310000700"/>
    <x v="4"/>
    <n v="0"/>
    <n v="0"/>
    <n v="0"/>
    <n v="0"/>
    <n v="0"/>
  </r>
  <r>
    <s v="Unpermitted Source"/>
    <s v="30"/>
    <x v="32"/>
    <s v="2310000700"/>
    <x v="4"/>
    <n v="0"/>
    <n v="0"/>
    <n v="0"/>
    <n v="0"/>
    <n v="0"/>
  </r>
  <r>
    <s v="Unpermitted Source"/>
    <s v="30"/>
    <x v="33"/>
    <s v="2310000700"/>
    <x v="4"/>
    <n v="0"/>
    <n v="0"/>
    <n v="0"/>
    <n v="0"/>
    <n v="0"/>
  </r>
  <r>
    <s v="Unpermitted Source"/>
    <s v="30"/>
    <x v="34"/>
    <s v="2310000700"/>
    <x v="4"/>
    <n v="0"/>
    <n v="1.924307566450276"/>
    <n v="0"/>
    <n v="0"/>
    <n v="0"/>
  </r>
  <r>
    <s v="Unpermitted Source"/>
    <s v="30"/>
    <x v="35"/>
    <s v="2310000700"/>
    <x v="4"/>
    <n v="0"/>
    <n v="0"/>
    <n v="0"/>
    <n v="0"/>
    <n v="0"/>
  </r>
  <r>
    <s v="Unpermitted Source"/>
    <s v="30"/>
    <x v="36"/>
    <s v="2310000700"/>
    <x v="4"/>
    <n v="0"/>
    <n v="0"/>
    <n v="0"/>
    <n v="0"/>
    <n v="0"/>
  </r>
  <r>
    <s v="Unpermitted Source"/>
    <s v="30"/>
    <x v="37"/>
    <s v="2310000700"/>
    <x v="4"/>
    <n v="0"/>
    <n v="0"/>
    <n v="0"/>
    <n v="0"/>
    <n v="0"/>
  </r>
  <r>
    <s v="Unpermitted Source"/>
    <s v="30"/>
    <x v="38"/>
    <s v="2310000700"/>
    <x v="4"/>
    <n v="0"/>
    <n v="0"/>
    <n v="0"/>
    <n v="0"/>
    <n v="0"/>
  </r>
  <r>
    <s v="Unpermitted Source"/>
    <s v="30"/>
    <x v="39"/>
    <s v="2310000700"/>
    <x v="4"/>
    <n v="0"/>
    <n v="0"/>
    <n v="0"/>
    <n v="0"/>
    <n v="0"/>
  </r>
  <r>
    <s v="Unpermitted Source"/>
    <s v="30"/>
    <x v="40"/>
    <s v="2310000700"/>
    <x v="4"/>
    <n v="0"/>
    <n v="0"/>
    <n v="0"/>
    <n v="0"/>
    <n v="0"/>
  </r>
  <r>
    <s v="Unpermitted Source"/>
    <s v="30"/>
    <x v="41"/>
    <s v="2310000700"/>
    <x v="4"/>
    <n v="0"/>
    <n v="64.464303476084254"/>
    <n v="0"/>
    <n v="0"/>
    <n v="0"/>
  </r>
  <r>
    <s v="Unpermitted Source"/>
    <s v="30"/>
    <x v="42"/>
    <s v="2310000700"/>
    <x v="4"/>
    <n v="0"/>
    <n v="0.962153783225138"/>
    <n v="0"/>
    <n v="0"/>
    <n v="0"/>
  </r>
  <r>
    <s v="Unpermitted Source"/>
    <s v="30"/>
    <x v="43"/>
    <s v="2310000700"/>
    <x v="4"/>
    <n v="0"/>
    <n v="40.410458895455797"/>
    <n v="0"/>
    <n v="0"/>
    <n v="0"/>
  </r>
  <r>
    <s v="Unpermitted Source"/>
    <s v="30"/>
    <x v="44"/>
    <s v="2310000700"/>
    <x v="4"/>
    <n v="0"/>
    <n v="0"/>
    <n v="0"/>
    <n v="0"/>
    <n v="0"/>
  </r>
  <r>
    <s v="Unpermitted Source"/>
    <s v="38"/>
    <x v="45"/>
    <s v="2310000700"/>
    <x v="4"/>
    <n v="0"/>
    <n v="0"/>
    <n v="0"/>
    <n v="0"/>
    <n v="0"/>
  </r>
  <r>
    <s v="Unpermitted Source"/>
    <s v="38"/>
    <x v="46"/>
    <s v="2310000700"/>
    <x v="4"/>
    <n v="0"/>
    <n v="0"/>
    <n v="0"/>
    <n v="0"/>
    <n v="0"/>
  </r>
  <r>
    <s v="Unpermitted Source"/>
    <s v="38"/>
    <x v="47"/>
    <s v="2310000700"/>
    <x v="4"/>
    <n v="0"/>
    <n v="0"/>
    <n v="0"/>
    <n v="0"/>
    <n v="0"/>
  </r>
  <r>
    <s v="Unpermitted Source"/>
    <s v="38"/>
    <x v="48"/>
    <s v="2310000700"/>
    <x v="4"/>
    <n v="0"/>
    <n v="0"/>
    <n v="0"/>
    <n v="0"/>
    <n v="0"/>
  </r>
  <r>
    <s v="Unpermitted Source"/>
    <s v="38"/>
    <x v="49"/>
    <s v="2310000700"/>
    <x v="4"/>
    <n v="0"/>
    <n v="0"/>
    <n v="0"/>
    <n v="0"/>
    <n v="0"/>
  </r>
  <r>
    <s v="Unpermitted Source"/>
    <s v="38"/>
    <x v="50"/>
    <s v="2310000700"/>
    <x v="4"/>
    <n v="0"/>
    <n v="23.091690797403313"/>
    <n v="0"/>
    <n v="0"/>
    <n v="0"/>
  </r>
  <r>
    <s v="Unpermitted Source"/>
    <s v="38"/>
    <x v="51"/>
    <s v="2310000700"/>
    <x v="4"/>
    <n v="0"/>
    <n v="0"/>
    <n v="0"/>
    <n v="0"/>
    <n v="0"/>
  </r>
  <r>
    <s v="Unpermitted Source"/>
    <s v="38"/>
    <x v="52"/>
    <s v="2310000700"/>
    <x v="4"/>
    <n v="0"/>
    <n v="0"/>
    <n v="0"/>
    <n v="0"/>
    <n v="0"/>
  </r>
  <r>
    <s v="Unpermitted Source"/>
    <s v="38"/>
    <x v="53"/>
    <s v="2310000700"/>
    <x v="4"/>
    <n v="0"/>
    <n v="20.205229447727898"/>
    <n v="0"/>
    <n v="0"/>
    <n v="0"/>
  </r>
  <r>
    <s v="Unpermitted Source"/>
    <s v="38"/>
    <x v="54"/>
    <s v="2310000700"/>
    <x v="4"/>
    <n v="0"/>
    <n v="16.356614314827347"/>
    <n v="0"/>
    <n v="0"/>
    <n v="0"/>
  </r>
  <r>
    <s v="Unpermitted Source"/>
    <s v="38"/>
    <x v="55"/>
    <s v="2310000700"/>
    <x v="4"/>
    <n v="0"/>
    <n v="0"/>
    <n v="0"/>
    <n v="0"/>
    <n v="0"/>
  </r>
  <r>
    <s v="Unpermitted Source"/>
    <s v="38"/>
    <x v="56"/>
    <s v="2310000700"/>
    <x v="4"/>
    <n v="0"/>
    <n v="107.76122372121544"/>
    <n v="0"/>
    <n v="0"/>
    <n v="0"/>
  </r>
  <r>
    <s v="Unpermitted Source"/>
    <s v="38"/>
    <x v="57"/>
    <s v="2310000700"/>
    <x v="4"/>
    <n v="0"/>
    <n v="0"/>
    <n v="0"/>
    <n v="0"/>
    <n v="0"/>
  </r>
  <r>
    <s v="Unpermitted Source"/>
    <s v="38"/>
    <x v="58"/>
    <s v="2310000700"/>
    <x v="4"/>
    <n v="0"/>
    <n v="0"/>
    <n v="0"/>
    <n v="0"/>
    <n v="0"/>
  </r>
  <r>
    <s v="Unpermitted Source"/>
    <s v="38"/>
    <x v="59"/>
    <s v="2310000700"/>
    <x v="4"/>
    <n v="0"/>
    <n v="0"/>
    <n v="0"/>
    <n v="0"/>
    <n v="0"/>
  </r>
  <r>
    <s v="Unpermitted Source"/>
    <s v="38"/>
    <x v="60"/>
    <s v="2310000700"/>
    <x v="4"/>
    <n v="0"/>
    <n v="0"/>
    <n v="0"/>
    <n v="0"/>
    <n v="0"/>
  </r>
  <r>
    <s v="Unpermitted Source"/>
    <s v="38"/>
    <x v="61"/>
    <s v="2310000700"/>
    <x v="4"/>
    <n v="0"/>
    <n v="0"/>
    <n v="0"/>
    <n v="0"/>
    <n v="0"/>
  </r>
  <r>
    <s v="Unpermitted Source"/>
    <s v="46"/>
    <x v="62"/>
    <s v="2310000700"/>
    <x v="4"/>
    <n v="0"/>
    <n v="0"/>
    <n v="0"/>
    <n v="0"/>
    <n v="0"/>
  </r>
  <r>
    <s v="Unpermitted Source"/>
    <s v="46"/>
    <x v="63"/>
    <s v="2310000700"/>
    <x v="4"/>
    <n v="0"/>
    <n v="0"/>
    <n v="0"/>
    <n v="0"/>
    <n v="0"/>
  </r>
  <r>
    <s v="Unpermitted Source"/>
    <s v="30"/>
    <x v="64"/>
    <s v="2310000700"/>
    <x v="4"/>
    <n v="0"/>
    <n v="17.318768098052484"/>
    <n v="0"/>
    <n v="0"/>
    <n v="0"/>
  </r>
  <r>
    <s v="Unpermitted Source"/>
    <s v="30"/>
    <x v="65"/>
    <s v="2310000700"/>
    <x v="4"/>
    <n v="0"/>
    <n v="2.8864613496754141"/>
    <n v="0"/>
    <n v="0"/>
    <n v="0"/>
  </r>
  <r>
    <s v="Unpermitted Source"/>
    <s v="30"/>
    <x v="66"/>
    <s v="2310000700"/>
    <x v="4"/>
    <n v="0"/>
    <n v="0.962153783225138"/>
    <n v="0"/>
    <n v="0"/>
    <n v="0"/>
  </r>
  <r>
    <s v="Unpermitted Source"/>
    <s v="30"/>
    <x v="67"/>
    <s v="2310000700"/>
    <x v="4"/>
    <n v="0"/>
    <n v="61.577842126408825"/>
    <n v="0"/>
    <n v="0"/>
    <n v="0"/>
  </r>
  <r>
    <s v="Unpermitted Source"/>
    <s v="30"/>
    <x v="68"/>
    <s v="2310000700"/>
    <x v="4"/>
    <n v="0"/>
    <n v="1351.8260654313187"/>
    <n v="0"/>
    <n v="0"/>
    <n v="0"/>
  </r>
  <r>
    <s v="Unpermitted Source"/>
    <s v="30"/>
    <x v="69"/>
    <s v="2310000700"/>
    <x v="4"/>
    <n v="0"/>
    <n v="11.545845398701656"/>
    <n v="0"/>
    <n v="0"/>
    <n v="0"/>
  </r>
  <r>
    <s v="Unpermitted Source"/>
    <s v="30"/>
    <x v="70"/>
    <s v="2310000700"/>
    <x v="4"/>
    <n v="0"/>
    <n v="4.8107689161256895"/>
    <n v="0"/>
    <n v="0"/>
    <n v="0"/>
  </r>
  <r>
    <s v="Unpermitted Source"/>
    <s v="30"/>
    <x v="71"/>
    <s v="2310000700"/>
    <x v="4"/>
    <n v="0"/>
    <n v="12.507999181926793"/>
    <n v="0"/>
    <n v="0"/>
    <n v="0"/>
  </r>
  <r>
    <s v="Unpermitted Source"/>
    <s v="30"/>
    <x v="72"/>
    <s v="2310000700"/>
    <x v="4"/>
    <n v="0"/>
    <n v="903.46240244840453"/>
    <n v="0"/>
    <n v="0"/>
    <n v="0"/>
  </r>
  <r>
    <s v="Unpermitted Source"/>
    <s v="30"/>
    <x v="73"/>
    <s v="2310000700"/>
    <x v="4"/>
    <n v="0"/>
    <n v="108.72337750444059"/>
    <n v="0"/>
    <n v="0"/>
    <n v="0"/>
  </r>
  <r>
    <s v="Unpermitted Source"/>
    <s v="30"/>
    <x v="74"/>
    <s v="2310000700"/>
    <x v="4"/>
    <n v="0"/>
    <n v="203.01444826050411"/>
    <n v="0"/>
    <n v="0"/>
    <n v="0"/>
  </r>
  <r>
    <s v="Unpermitted Source"/>
    <s v="30"/>
    <x v="75"/>
    <s v="2310000700"/>
    <x v="4"/>
    <n v="0"/>
    <n v="130.85291451861877"/>
    <n v="0"/>
    <n v="0"/>
    <n v="0"/>
  </r>
  <r>
    <s v="Unpermitted Source"/>
    <s v="30"/>
    <x v="76"/>
    <s v="2310000700"/>
    <x v="4"/>
    <n v="0"/>
    <n v="116.4206077702417"/>
    <n v="0"/>
    <n v="0"/>
    <n v="0"/>
  </r>
  <r>
    <s v="Unpermitted Source"/>
    <s v="38"/>
    <x v="77"/>
    <s v="2310000700"/>
    <x v="4"/>
    <n v="0"/>
    <n v="440.6664327171132"/>
    <n v="0"/>
    <n v="0"/>
    <n v="0"/>
  </r>
  <r>
    <s v="Unpermitted Source"/>
    <s v="38"/>
    <x v="78"/>
    <s v="2310000700"/>
    <x v="4"/>
    <n v="0"/>
    <n v="503.20642862674725"/>
    <n v="0"/>
    <n v="0"/>
    <n v="0"/>
  </r>
  <r>
    <s v="Unpermitted Source"/>
    <s v="38"/>
    <x v="79"/>
    <s v="2310000700"/>
    <x v="4"/>
    <n v="0"/>
    <n v="533.03319590672652"/>
    <n v="0"/>
    <n v="0"/>
    <n v="0"/>
  </r>
  <r>
    <s v="Unpermitted Source"/>
    <s v="38"/>
    <x v="80"/>
    <s v="2310000700"/>
    <x v="4"/>
    <n v="0"/>
    <n v="360.80766870942676"/>
    <n v="0"/>
    <n v="0"/>
    <n v="0"/>
  </r>
  <r>
    <s v="Unpermitted Source"/>
    <s v="38"/>
    <x v="81"/>
    <s v="2310000700"/>
    <x v="4"/>
    <n v="0"/>
    <n v="137.58799100119475"/>
    <n v="0"/>
    <n v="0"/>
    <n v="0"/>
  </r>
  <r>
    <s v="Unpermitted Source"/>
    <s v="38"/>
    <x v="82"/>
    <s v="2310000700"/>
    <x v="4"/>
    <n v="0"/>
    <n v="347.33751574427481"/>
    <n v="0"/>
    <n v="0"/>
    <n v="0"/>
  </r>
  <r>
    <s v="Unpermitted Source"/>
    <s v="38"/>
    <x v="83"/>
    <s v="2310000700"/>
    <x v="4"/>
    <n v="0"/>
    <n v="60.615688343183692"/>
    <n v="0"/>
    <n v="0"/>
    <n v="0"/>
  </r>
  <r>
    <s v="Unpermitted Source"/>
    <s v="38"/>
    <x v="84"/>
    <s v="2310000700"/>
    <x v="4"/>
    <n v="0"/>
    <n v="16.356614314827347"/>
    <n v="0"/>
    <n v="0"/>
    <n v="0"/>
  </r>
  <r>
    <s v="Unpermitted Source"/>
    <s v="38"/>
    <x v="85"/>
    <s v="2310000700"/>
    <x v="4"/>
    <n v="0"/>
    <n v="814.94425439169186"/>
    <n v="0"/>
    <n v="0"/>
    <n v="0"/>
  </r>
  <r>
    <s v="Unpermitted Source"/>
    <s v="38"/>
    <x v="86"/>
    <s v="2310000700"/>
    <x v="4"/>
    <n v="0"/>
    <n v="0"/>
    <n v="0"/>
    <n v="0"/>
    <n v="0"/>
  </r>
  <r>
    <s v="Unpermitted Source"/>
    <s v="38"/>
    <x v="87"/>
    <s v="2310000700"/>
    <x v="4"/>
    <n v="0"/>
    <n v="0.96215378322513789"/>
    <n v="0"/>
    <n v="0"/>
    <n v="0"/>
  </r>
  <r>
    <s v="Unpermitted Source"/>
    <s v="38"/>
    <x v="88"/>
    <s v="2310000700"/>
    <x v="4"/>
    <n v="0"/>
    <n v="382.9372057236049"/>
    <n v="0"/>
    <n v="0"/>
    <n v="0"/>
  </r>
  <r>
    <s v="Unpermitted Source"/>
    <s v="38"/>
    <x v="89"/>
    <s v="2310000700"/>
    <x v="4"/>
    <n v="0"/>
    <n v="279.98675091851516"/>
    <n v="0"/>
    <n v="0"/>
    <n v="0"/>
  </r>
  <r>
    <s v="Unpermitted Source"/>
    <s v="38"/>
    <x v="90"/>
    <s v="2310000700"/>
    <x v="4"/>
    <n v="0"/>
    <n v="20.205229447727898"/>
    <n v="0"/>
    <n v="0"/>
    <n v="0"/>
  </r>
  <r>
    <s v="Unpermitted Source"/>
    <s v="38"/>
    <x v="91"/>
    <s v="2310000700"/>
    <x v="4"/>
    <n v="0"/>
    <n v="68.312918608984788"/>
    <n v="0"/>
    <n v="0"/>
    <n v="0"/>
  </r>
  <r>
    <s v="Unpermitted Source"/>
    <s v="38"/>
    <x v="92"/>
    <s v="2310000700"/>
    <x v="4"/>
    <n v="0"/>
    <n v="15.394460531602206"/>
    <n v="0"/>
    <n v="0"/>
    <n v="0"/>
  </r>
  <r>
    <s v="Unpermitted Source"/>
    <s v="38"/>
    <x v="93"/>
    <s v="2310000700"/>
    <x v="4"/>
    <n v="0"/>
    <n v="449.32581676613944"/>
    <n v="0"/>
    <n v="0"/>
    <n v="0"/>
  </r>
  <r>
    <s v="Unpermitted Source"/>
    <s v="46"/>
    <x v="94"/>
    <s v="2310000700"/>
    <x v="4"/>
    <n v="0"/>
    <n v="203.01444826050411"/>
    <n v="0"/>
    <n v="0"/>
    <n v="0"/>
  </r>
  <r>
    <s v="Unpermitted Source"/>
    <s v="46"/>
    <x v="95"/>
    <s v="2310000700"/>
    <x v="4"/>
    <n v="0"/>
    <n v="0"/>
    <n v="0"/>
    <n v="0"/>
    <n v="0"/>
  </r>
  <r>
    <s v="Unpermitted Source"/>
    <s v="30"/>
    <x v="0"/>
    <s v="2310000100"/>
    <x v="5"/>
    <n v="1.4454892785170781"/>
    <n v="7.950191031843927E-2"/>
    <n v="1.2142109939543455"/>
    <n v="8.6729356711024667E-3"/>
    <n v="0.10985718516729789"/>
  </r>
  <r>
    <s v="Unpermitted Source"/>
    <s v="30"/>
    <x v="1"/>
    <s v="2310000100"/>
    <x v="5"/>
    <n v="0.24091487975284634"/>
    <n v="1.3250318386406544E-2"/>
    <n v="0.20236849899239093"/>
    <n v="1.4454892785170776E-3"/>
    <n v="1.8309530861216318E-2"/>
  </r>
  <r>
    <s v="Unpermitted Source"/>
    <s v="30"/>
    <x v="2"/>
    <s v="2310000100"/>
    <x v="5"/>
    <n v="0.24091487975284634"/>
    <n v="1.3250318386406544E-2"/>
    <n v="0.20236849899239093"/>
    <n v="1.4454892785170776E-3"/>
    <n v="1.8309530861216318E-2"/>
  </r>
  <r>
    <s v="Unpermitted Source"/>
    <s v="30"/>
    <x v="3"/>
    <s v="2310000100"/>
    <x v="5"/>
    <n v="5.1395174347273889"/>
    <n v="0.28267345891000628"/>
    <n v="4.3171946451710053"/>
    <n v="3.0837104608364325E-2"/>
    <n v="0.39060332503928141"/>
  </r>
  <r>
    <s v="Unpermitted Source"/>
    <s v="30"/>
    <x v="4"/>
    <s v="2310000100"/>
    <x v="5"/>
    <n v="112.8284686842497"/>
    <n v="6.2055657776337307"/>
    <n v="94.775913694769741"/>
    <n v="0.67697081210549803"/>
    <n v="8.5749636200029737"/>
  </r>
  <r>
    <s v="Unpermitted Source"/>
    <s v="30"/>
    <x v="5"/>
    <s v="2310000100"/>
    <x v="5"/>
    <n v="0.96365951901138536"/>
    <n v="5.3001273545626178E-2"/>
    <n v="0.80947399596956371"/>
    <n v="5.7819571140683102E-3"/>
    <n v="7.3238123444865272E-2"/>
  </r>
  <r>
    <s v="Unpermitted Source"/>
    <s v="30"/>
    <x v="6"/>
    <s v="2310000100"/>
    <x v="5"/>
    <n v="0.40152479958807719"/>
    <n v="2.2083863977344239E-2"/>
    <n v="0.33728083165398481"/>
    <n v="2.4091487975284628E-3"/>
    <n v="3.0515884768693862E-2"/>
  </r>
  <r>
    <s v="Unpermitted Source"/>
    <s v="30"/>
    <x v="7"/>
    <s v="2310000100"/>
    <x v="5"/>
    <n v="1.0439644789290008"/>
    <n v="5.7418046341095028E-2"/>
    <n v="0.87693016230036058"/>
    <n v="6.2637868735740043E-3"/>
    <n v="7.9341300398604042E-2"/>
  </r>
  <r>
    <s v="Unpermitted Source"/>
    <s v="30"/>
    <x v="8"/>
    <s v="2310000100"/>
    <x v="5"/>
    <n v="75.406357362640904"/>
    <n v="4.1473496549452484"/>
    <n v="63.341340184618353"/>
    <n v="0.45243814417584532"/>
    <n v="5.7308831595607073"/>
  </r>
  <r>
    <s v="Unpermitted Source"/>
    <s v="30"/>
    <x v="9"/>
    <s v="2310000100"/>
    <x v="5"/>
    <n v="14.454892785170781"/>
    <n v="0.79501910318439273"/>
    <n v="12.142109939543456"/>
    <n v="8.6729356711024663E-2"/>
    <n v="1.0985718516729792"/>
  </r>
  <r>
    <s v="Unpermitted Source"/>
    <s v="30"/>
    <x v="10"/>
    <s v="2310000100"/>
    <x v="5"/>
    <n v="17.024651502534475"/>
    <n v="0.93635583263939592"/>
    <n v="14.300707262128959"/>
    <n v="0.10214790901520683"/>
    <n v="1.2938735141926199"/>
  </r>
  <r>
    <s v="Unpermitted Source"/>
    <s v="30"/>
    <x v="11"/>
    <s v="2310000100"/>
    <x v="5"/>
    <n v="14.29428286533555"/>
    <n v="0.78618555759345499"/>
    <n v="12.00719760688186"/>
    <n v="8.5765697192013282E-2"/>
    <n v="1.0863654977655015"/>
  </r>
  <r>
    <s v="Unpermitted Source"/>
    <s v="30"/>
    <x v="12"/>
    <s v="2310000100"/>
    <x v="5"/>
    <n v="9.7169001500314707"/>
    <n v="0.53442950825173063"/>
    <n v="8.1621961260264335"/>
    <n v="5.8301400900188802E-2"/>
    <n v="0.73848441140239152"/>
  </r>
  <r>
    <s v="Unpermitted Source"/>
    <s v="38"/>
    <x v="13"/>
    <s v="2310000100"/>
    <x v="5"/>
    <n v="36.779671642267871"/>
    <n v="2.0228819403247327"/>
    <n v="30.894924179505011"/>
    <n v="0.22067802985360721"/>
    <n v="2.7952550448123579"/>
  </r>
  <r>
    <s v="Unpermitted Source"/>
    <s v="38"/>
    <x v="14"/>
    <s v="2310000100"/>
    <x v="5"/>
    <n v="41.999494036912878"/>
    <n v="2.3099721720302075"/>
    <n v="35.279574991006818"/>
    <n v="0.25199696422147722"/>
    <n v="3.1919615468053784"/>
  </r>
  <r>
    <s v="Unpermitted Source"/>
    <s v="38"/>
    <x v="15"/>
    <s v="2310000100"/>
    <x v="5"/>
    <n v="44.488947794358957"/>
    <n v="2.446892128689742"/>
    <n v="37.370716147261525"/>
    <n v="0.2669336867661537"/>
    <n v="3.3811600323712803"/>
  </r>
  <r>
    <s v="Unpermitted Source"/>
    <s v="38"/>
    <x v="16"/>
    <s v="2310000100"/>
    <x v="5"/>
    <n v="30.114359969105795"/>
    <n v="1.656289798300818"/>
    <n v="25.296062374048862"/>
    <n v="0.18068615981463473"/>
    <n v="2.2886913576520396"/>
  </r>
  <r>
    <s v="Unpermitted Source"/>
    <s v="38"/>
    <x v="17"/>
    <s v="2310000100"/>
    <x v="5"/>
    <n v="11.483609268219011"/>
    <n v="0.63159850975204523"/>
    <n v="9.6462317853039679"/>
    <n v="6.890165560931405E-2"/>
    <n v="0.87275430438464441"/>
  </r>
  <r>
    <s v="Unpermitted Source"/>
    <s v="38"/>
    <x v="18"/>
    <s v="2310000100"/>
    <x v="5"/>
    <n v="30.917409568281947"/>
    <n v="1.7004575262555066"/>
    <n v="25.970624037356831"/>
    <n v="0.18550445740969163"/>
    <n v="2.3497231271894274"/>
  </r>
  <r>
    <s v="Unpermitted Source"/>
    <s v="38"/>
    <x v="19"/>
    <s v="2310000100"/>
    <x v="5"/>
    <n v="5.0592124748097733"/>
    <n v="0.27825668611453747"/>
    <n v="4.2497384788402099"/>
    <n v="3.0355274848858631E-2"/>
    <n v="0.38450014808554267"/>
  </r>
  <r>
    <s v="Unpermitted Source"/>
    <s v="38"/>
    <x v="20"/>
    <s v="2310000100"/>
    <x v="5"/>
    <n v="1.3651843185994625"/>
    <n v="7.5085137522970427E-2"/>
    <n v="1.1467548276235486"/>
    <n v="8.1911059115967726E-3"/>
    <n v="0.10375400821355914"/>
  </r>
  <r>
    <s v="Unpermitted Source"/>
    <s v="38"/>
    <x v="21"/>
    <s v="2310000100"/>
    <x v="5"/>
    <n v="69.704705208490211"/>
    <n v="3.8337587864669604"/>
    <n v="58.551952375131776"/>
    <n v="0.41822823125094116"/>
    <n v="5.2975575958452543"/>
  </r>
  <r>
    <s v="Unpermitted Source"/>
    <s v="38"/>
    <x v="22"/>
    <s v="2310000100"/>
    <x v="5"/>
    <n v="1.3651843185994625"/>
    <n v="7.5085137522970427E-2"/>
    <n v="1.1467548276235486"/>
    <n v="8.1911059115967726E-3"/>
    <n v="0.10375400821355914"/>
  </r>
  <r>
    <s v="Unpermitted Source"/>
    <s v="38"/>
    <x v="23"/>
    <s v="2310000100"/>
    <x v="5"/>
    <n v="8.0304959917615451E-2"/>
    <n v="4.4167727954688481E-3"/>
    <n v="6.7456166330796957E-2"/>
    <n v="4.8182975950569257E-4"/>
    <n v="6.1031769537387721E-3"/>
  </r>
  <r>
    <s v="Unpermitted Source"/>
    <s v="38"/>
    <x v="24"/>
    <s v="2310000100"/>
    <x v="5"/>
    <n v="40.95552955798388"/>
    <n v="2.2525541256891124"/>
    <n v="34.402644828706457"/>
    <n v="0.24573317734790323"/>
    <n v="3.1126202464067738"/>
  </r>
  <r>
    <s v="Unpermitted Source"/>
    <s v="38"/>
    <x v="25"/>
    <s v="2310000100"/>
    <x v="5"/>
    <n v="23.368743336026096"/>
    <n v="1.2852808834814349"/>
    <n v="19.62974440226192"/>
    <n v="0.14021246001615653"/>
    <n v="1.7760244935379828"/>
  </r>
  <r>
    <s v="Unpermitted Source"/>
    <s v="38"/>
    <x v="26"/>
    <s v="2310000100"/>
    <x v="5"/>
    <n v="1.6864041582699245"/>
    <n v="9.2752228704845813E-2"/>
    <n v="1.4165794929467366"/>
    <n v="1.0118424949619545E-2"/>
    <n v="0.12816671602851423"/>
  </r>
  <r>
    <s v="Unpermitted Source"/>
    <s v="38"/>
    <x v="27"/>
    <s v="2310000100"/>
    <x v="5"/>
    <n v="5.7016521541506959"/>
    <n v="0.31359086847828821"/>
    <n v="4.7893878094865849"/>
    <n v="3.4209912924904176E-2"/>
    <n v="0.43332556371545278"/>
  </r>
  <r>
    <s v="Unpermitted Source"/>
    <s v="38"/>
    <x v="28"/>
    <s v="2310000100"/>
    <x v="5"/>
    <n v="1.2848793586818472"/>
    <n v="7.066836472750157E-2"/>
    <n v="1.0792986612927513"/>
    <n v="7.7092761520910812E-3"/>
    <n v="9.7650831259820353E-2"/>
  </r>
  <r>
    <s v="Unpermitted Source"/>
    <s v="38"/>
    <x v="29"/>
    <s v="2310000100"/>
    <x v="5"/>
    <n v="37.502416281526415"/>
    <n v="2.0626328954839521"/>
    <n v="31.502029676482188"/>
    <n v="0.22501449768915843"/>
    <n v="2.850183637396007"/>
  </r>
  <r>
    <s v="Unpermitted Source"/>
    <s v="46"/>
    <x v="30"/>
    <s v="2310000100"/>
    <x v="5"/>
    <n v="16.944346542616859"/>
    <n v="0.931939059843927"/>
    <n v="14.233251095798162"/>
    <n v="0.10166607925570113"/>
    <n v="1.2877703372388809"/>
  </r>
  <r>
    <s v="Unpermitted Source"/>
    <s v="46"/>
    <x v="31"/>
    <s v="2310000100"/>
    <x v="5"/>
    <n v="0"/>
    <n v="0"/>
    <n v="0"/>
    <n v="0"/>
    <n v="0"/>
  </r>
  <r>
    <s v="Unpermitted Source"/>
    <s v="30"/>
    <x v="32"/>
    <s v="2310000100"/>
    <x v="5"/>
    <n v="0"/>
    <n v="0"/>
    <n v="0"/>
    <n v="0"/>
    <n v="0"/>
  </r>
  <r>
    <s v="Unpermitted Source"/>
    <s v="30"/>
    <x v="33"/>
    <s v="2310000100"/>
    <x v="5"/>
    <n v="0"/>
    <n v="0"/>
    <n v="0"/>
    <n v="0"/>
    <n v="0"/>
  </r>
  <r>
    <s v="Unpermitted Source"/>
    <s v="30"/>
    <x v="34"/>
    <s v="2310000100"/>
    <x v="5"/>
    <n v="0.16060991983523087"/>
    <n v="8.8335455909376963E-3"/>
    <n v="0.13491233266159394"/>
    <n v="9.6365951901138504E-4"/>
    <n v="1.2206353907477544E-2"/>
  </r>
  <r>
    <s v="Unpermitted Source"/>
    <s v="30"/>
    <x v="35"/>
    <s v="2310000100"/>
    <x v="5"/>
    <n v="0"/>
    <n v="0"/>
    <n v="0"/>
    <n v="0"/>
    <n v="0"/>
  </r>
  <r>
    <s v="Unpermitted Source"/>
    <s v="30"/>
    <x v="36"/>
    <s v="2310000100"/>
    <x v="5"/>
    <n v="0"/>
    <n v="0"/>
    <n v="0"/>
    <n v="0"/>
    <n v="0"/>
  </r>
  <r>
    <s v="Unpermitted Source"/>
    <s v="30"/>
    <x v="37"/>
    <s v="2310000100"/>
    <x v="5"/>
    <n v="0"/>
    <n v="0"/>
    <n v="0"/>
    <n v="0"/>
    <n v="0"/>
  </r>
  <r>
    <s v="Unpermitted Source"/>
    <s v="30"/>
    <x v="38"/>
    <s v="2310000100"/>
    <x v="5"/>
    <n v="0"/>
    <n v="0"/>
    <n v="0"/>
    <n v="0"/>
    <n v="0"/>
  </r>
  <r>
    <s v="Unpermitted Source"/>
    <s v="30"/>
    <x v="39"/>
    <s v="2310000100"/>
    <x v="5"/>
    <n v="0"/>
    <n v="0"/>
    <n v="0"/>
    <n v="0"/>
    <n v="0"/>
  </r>
  <r>
    <s v="Unpermitted Source"/>
    <s v="30"/>
    <x v="40"/>
    <s v="2310000100"/>
    <x v="5"/>
    <n v="0"/>
    <n v="0"/>
    <n v="0"/>
    <n v="0"/>
    <n v="0"/>
  </r>
  <r>
    <s v="Unpermitted Source"/>
    <s v="30"/>
    <x v="41"/>
    <s v="2310000100"/>
    <x v="5"/>
    <n v="5.3804323144802355"/>
    <n v="0.29592377729641284"/>
    <n v="4.5195631441633974"/>
    <n v="3.22825938868814E-2"/>
    <n v="0.40891285590049781"/>
  </r>
  <r>
    <s v="Unpermitted Source"/>
    <s v="30"/>
    <x v="42"/>
    <s v="2310000100"/>
    <x v="5"/>
    <n v="8.0304959917615451E-2"/>
    <n v="4.4167727954688481E-3"/>
    <n v="6.7456166330796971E-2"/>
    <n v="4.8182975950569257E-4"/>
    <n v="6.1031769537387729E-3"/>
  </r>
  <r>
    <s v="Unpermitted Source"/>
    <s v="30"/>
    <x v="43"/>
    <s v="2310000100"/>
    <x v="5"/>
    <n v="3.3728083165398486"/>
    <n v="0.18550445740969163"/>
    <n v="2.8331589858934727"/>
    <n v="2.0236849899239087E-2"/>
    <n v="0.25633343205702847"/>
  </r>
  <r>
    <s v="Unpermitted Source"/>
    <s v="30"/>
    <x v="44"/>
    <s v="2310000100"/>
    <x v="5"/>
    <n v="0"/>
    <n v="0"/>
    <n v="0"/>
    <n v="0"/>
    <n v="0"/>
  </r>
  <r>
    <s v="Unpermitted Source"/>
    <s v="38"/>
    <x v="45"/>
    <s v="2310000100"/>
    <x v="5"/>
    <n v="0"/>
    <n v="0"/>
    <n v="0"/>
    <n v="0"/>
    <n v="0"/>
  </r>
  <r>
    <s v="Unpermitted Source"/>
    <s v="38"/>
    <x v="46"/>
    <s v="2310000100"/>
    <x v="5"/>
    <n v="0"/>
    <n v="0"/>
    <n v="0"/>
    <n v="0"/>
    <n v="0"/>
  </r>
  <r>
    <s v="Unpermitted Source"/>
    <s v="38"/>
    <x v="47"/>
    <s v="2310000100"/>
    <x v="5"/>
    <n v="0"/>
    <n v="0"/>
    <n v="0"/>
    <n v="0"/>
    <n v="0"/>
  </r>
  <r>
    <s v="Unpermitted Source"/>
    <s v="38"/>
    <x v="48"/>
    <s v="2310000100"/>
    <x v="5"/>
    <n v="0"/>
    <n v="0"/>
    <n v="0"/>
    <n v="0"/>
    <n v="0"/>
  </r>
  <r>
    <s v="Unpermitted Source"/>
    <s v="38"/>
    <x v="49"/>
    <s v="2310000100"/>
    <x v="5"/>
    <n v="0"/>
    <n v="0"/>
    <n v="0"/>
    <n v="0"/>
    <n v="0"/>
  </r>
  <r>
    <s v="Unpermitted Source"/>
    <s v="38"/>
    <x v="50"/>
    <s v="2310000100"/>
    <x v="5"/>
    <n v="1.9273190380227707"/>
    <n v="0.10600254709125236"/>
    <n v="1.6189479919391272"/>
    <n v="1.156391422813662E-2"/>
    <n v="0.14647624688973054"/>
  </r>
  <r>
    <s v="Unpermitted Source"/>
    <s v="38"/>
    <x v="51"/>
    <s v="2310000100"/>
    <x v="5"/>
    <n v="0"/>
    <n v="0"/>
    <n v="0"/>
    <n v="0"/>
    <n v="0"/>
  </r>
  <r>
    <s v="Unpermitted Source"/>
    <s v="38"/>
    <x v="52"/>
    <s v="2310000100"/>
    <x v="5"/>
    <n v="0"/>
    <n v="0"/>
    <n v="0"/>
    <n v="0"/>
    <n v="0"/>
  </r>
  <r>
    <s v="Unpermitted Source"/>
    <s v="38"/>
    <x v="53"/>
    <s v="2310000100"/>
    <x v="5"/>
    <n v="1.6864041582699243"/>
    <n v="9.2752228704845813E-2"/>
    <n v="1.4165794929467366"/>
    <n v="1.0118424949619544E-2"/>
    <n v="0.1281667160285142"/>
  </r>
  <r>
    <s v="Unpermitted Source"/>
    <s v="38"/>
    <x v="54"/>
    <s v="2310000100"/>
    <x v="5"/>
    <n v="1.3651843185994625"/>
    <n v="7.5085137522970427E-2"/>
    <n v="1.1467548276235486"/>
    <n v="8.1911059115967726E-3"/>
    <n v="0.10375400821355914"/>
  </r>
  <r>
    <s v="Unpermitted Source"/>
    <s v="38"/>
    <x v="55"/>
    <s v="2310000100"/>
    <x v="5"/>
    <n v="0"/>
    <n v="0"/>
    <n v="0"/>
    <n v="0"/>
    <n v="0"/>
  </r>
  <r>
    <s v="Unpermitted Source"/>
    <s v="38"/>
    <x v="56"/>
    <s v="2310000100"/>
    <x v="5"/>
    <n v="8.9941555107729307"/>
    <n v="0.49467855309251096"/>
    <n v="7.5550906290492614"/>
    <n v="5.3964933064637573E-2"/>
    <n v="0.6835558188187425"/>
  </r>
  <r>
    <s v="Unpermitted Source"/>
    <s v="38"/>
    <x v="57"/>
    <s v="2310000100"/>
    <x v="5"/>
    <n v="0"/>
    <n v="0"/>
    <n v="0"/>
    <n v="0"/>
    <n v="0"/>
  </r>
  <r>
    <s v="Unpermitted Source"/>
    <s v="38"/>
    <x v="58"/>
    <s v="2310000100"/>
    <x v="5"/>
    <n v="0"/>
    <n v="0"/>
    <n v="0"/>
    <n v="0"/>
    <n v="0"/>
  </r>
  <r>
    <s v="Unpermitted Source"/>
    <s v="38"/>
    <x v="59"/>
    <s v="2310000100"/>
    <x v="5"/>
    <n v="0"/>
    <n v="0"/>
    <n v="0"/>
    <n v="0"/>
    <n v="0"/>
  </r>
  <r>
    <s v="Unpermitted Source"/>
    <s v="38"/>
    <x v="60"/>
    <s v="2310000100"/>
    <x v="5"/>
    <n v="0"/>
    <n v="0"/>
    <n v="0"/>
    <n v="0"/>
    <n v="0"/>
  </r>
  <r>
    <s v="Unpermitted Source"/>
    <s v="38"/>
    <x v="61"/>
    <s v="2310000100"/>
    <x v="5"/>
    <n v="0"/>
    <n v="0"/>
    <n v="0"/>
    <n v="0"/>
    <n v="0"/>
  </r>
  <r>
    <s v="Unpermitted Source"/>
    <s v="46"/>
    <x v="62"/>
    <s v="2310000100"/>
    <x v="5"/>
    <n v="0"/>
    <n v="0"/>
    <n v="0"/>
    <n v="0"/>
    <n v="0"/>
  </r>
  <r>
    <s v="Unpermitted Source"/>
    <s v="46"/>
    <x v="63"/>
    <s v="2310000100"/>
    <x v="5"/>
    <n v="0"/>
    <n v="0"/>
    <n v="0"/>
    <n v="0"/>
    <n v="0"/>
  </r>
  <r>
    <s v="Unpermitted Source"/>
    <s v="30"/>
    <x v="64"/>
    <s v="2310000100"/>
    <x v="5"/>
    <n v="1.4454892785170781"/>
    <n v="7.950191031843927E-2"/>
    <n v="1.2142109939543455"/>
    <n v="8.6729356711024667E-3"/>
    <n v="0.10985718516729789"/>
  </r>
  <r>
    <s v="Unpermitted Source"/>
    <s v="30"/>
    <x v="65"/>
    <s v="2310000100"/>
    <x v="5"/>
    <n v="0.24091487975284634"/>
    <n v="1.3250318386406544E-2"/>
    <n v="0.20236849899239093"/>
    <n v="1.4454892785170776E-3"/>
    <n v="1.8309530861216318E-2"/>
  </r>
  <r>
    <s v="Unpermitted Source"/>
    <s v="30"/>
    <x v="66"/>
    <s v="2310000100"/>
    <x v="5"/>
    <n v="8.0304959917615437E-2"/>
    <n v="4.4167727954688481E-3"/>
    <n v="6.7456166330796971E-2"/>
    <n v="4.8182975950569252E-4"/>
    <n v="6.1031769537387721E-3"/>
  </r>
  <r>
    <s v="Unpermitted Source"/>
    <s v="30"/>
    <x v="67"/>
    <s v="2310000100"/>
    <x v="5"/>
    <n v="5.1395174347273889"/>
    <n v="0.28267345891000628"/>
    <n v="4.3171946451710053"/>
    <n v="3.0837104608364325E-2"/>
    <n v="0.39060332503928141"/>
  </r>
  <r>
    <s v="Unpermitted Source"/>
    <s v="30"/>
    <x v="68"/>
    <s v="2310000100"/>
    <x v="5"/>
    <n v="112.8284686842497"/>
    <n v="6.2055657776337307"/>
    <n v="94.775913694769741"/>
    <n v="0.67697081210549803"/>
    <n v="8.5749636200029737"/>
  </r>
  <r>
    <s v="Unpermitted Source"/>
    <s v="30"/>
    <x v="69"/>
    <s v="2310000100"/>
    <x v="5"/>
    <n v="0.96365951901138536"/>
    <n v="5.3001273545626178E-2"/>
    <n v="0.80947399596956371"/>
    <n v="5.7819571140683102E-3"/>
    <n v="7.3238123444865272E-2"/>
  </r>
  <r>
    <s v="Unpermitted Source"/>
    <s v="30"/>
    <x v="70"/>
    <s v="2310000100"/>
    <x v="5"/>
    <n v="0.40152479958807719"/>
    <n v="2.2083863977344239E-2"/>
    <n v="0.33728083165398481"/>
    <n v="2.4091487975284628E-3"/>
    <n v="3.0515884768693862E-2"/>
  </r>
  <r>
    <s v="Unpermitted Source"/>
    <s v="30"/>
    <x v="71"/>
    <s v="2310000100"/>
    <x v="5"/>
    <n v="1.0439644789290008"/>
    <n v="5.7418046341095028E-2"/>
    <n v="0.87693016230036058"/>
    <n v="6.2637868735740043E-3"/>
    <n v="7.9341300398604042E-2"/>
  </r>
  <r>
    <s v="Unpermitted Source"/>
    <s v="30"/>
    <x v="72"/>
    <s v="2310000100"/>
    <x v="5"/>
    <n v="75.406357362640904"/>
    <n v="4.1473496549452484"/>
    <n v="63.341340184618353"/>
    <n v="0.45243814417584532"/>
    <n v="5.7308831595607073"/>
  </r>
  <r>
    <s v="Unpermitted Source"/>
    <s v="30"/>
    <x v="73"/>
    <s v="2310000100"/>
    <x v="5"/>
    <n v="9.0744604706905463"/>
    <n v="0.49909532588797989"/>
    <n v="7.6225467953800585"/>
    <n v="5.4446762824143263E-2"/>
    <n v="0.68965899577248135"/>
  </r>
  <r>
    <s v="Unpermitted Source"/>
    <s v="30"/>
    <x v="74"/>
    <s v="2310000100"/>
    <x v="5"/>
    <n v="16.944346542616859"/>
    <n v="0.931939059843927"/>
    <n v="14.233251095798162"/>
    <n v="0.10166607925570113"/>
    <n v="1.2877703372388811"/>
  </r>
  <r>
    <s v="Unpermitted Source"/>
    <s v="30"/>
    <x v="75"/>
    <s v="2310000100"/>
    <x v="5"/>
    <n v="10.9214745487957"/>
    <n v="0.60068110018376331"/>
    <n v="9.1740386209883873"/>
    <n v="6.5528847292774195E-2"/>
    <n v="0.83003206570847299"/>
  </r>
  <r>
    <s v="Unpermitted Source"/>
    <s v="30"/>
    <x v="76"/>
    <s v="2310000100"/>
    <x v="5"/>
    <n v="9.7169001500314707"/>
    <n v="0.53442950825173063"/>
    <n v="8.1621961260264335"/>
    <n v="5.8301400900188802E-2"/>
    <n v="0.73848441140239152"/>
  </r>
  <r>
    <s v="Unpermitted Source"/>
    <s v="38"/>
    <x v="77"/>
    <s v="2310000100"/>
    <x v="5"/>
    <n v="36.779671642267871"/>
    <n v="2.0228819403247327"/>
    <n v="30.894924179505011"/>
    <n v="0.22067802985360721"/>
    <n v="2.7952550448123579"/>
  </r>
  <r>
    <s v="Unpermitted Source"/>
    <s v="38"/>
    <x v="78"/>
    <s v="2310000100"/>
    <x v="5"/>
    <n v="41.999494036912878"/>
    <n v="2.3099721720302075"/>
    <n v="35.279574991006818"/>
    <n v="0.25199696422147722"/>
    <n v="3.1919615468053784"/>
  </r>
  <r>
    <s v="Unpermitted Source"/>
    <s v="38"/>
    <x v="79"/>
    <s v="2310000100"/>
    <x v="5"/>
    <n v="44.488947794358957"/>
    <n v="2.446892128689742"/>
    <n v="37.370716147261525"/>
    <n v="0.2669336867661537"/>
    <n v="3.3811600323712803"/>
  </r>
  <r>
    <s v="Unpermitted Source"/>
    <s v="38"/>
    <x v="80"/>
    <s v="2310000100"/>
    <x v="5"/>
    <n v="30.114359969105795"/>
    <n v="1.656289798300818"/>
    <n v="25.296062374048862"/>
    <n v="0.18068615981463473"/>
    <n v="2.2886913576520396"/>
  </r>
  <r>
    <s v="Unpermitted Source"/>
    <s v="38"/>
    <x v="81"/>
    <s v="2310000100"/>
    <x v="5"/>
    <n v="11.483609268219011"/>
    <n v="0.63159850975204523"/>
    <n v="9.6462317853039679"/>
    <n v="6.890165560931405E-2"/>
    <n v="0.87275430438464441"/>
  </r>
  <r>
    <s v="Unpermitted Source"/>
    <s v="38"/>
    <x v="82"/>
    <s v="2310000100"/>
    <x v="5"/>
    <n v="28.990090530259177"/>
    <n v="1.5944549791642542"/>
    <n v="24.351676045417705"/>
    <n v="0.173940543181555"/>
    <n v="2.2032468802996967"/>
  </r>
  <r>
    <s v="Unpermitted Source"/>
    <s v="38"/>
    <x v="83"/>
    <s v="2310000100"/>
    <x v="5"/>
    <n v="5.0592124748097733"/>
    <n v="0.27825668611453747"/>
    <n v="4.2497384788402099"/>
    <n v="3.0355274848858631E-2"/>
    <n v="0.38450014808554267"/>
  </r>
  <r>
    <s v="Unpermitted Source"/>
    <s v="38"/>
    <x v="84"/>
    <s v="2310000100"/>
    <x v="5"/>
    <n v="1.3651843185994625"/>
    <n v="7.5085137522970427E-2"/>
    <n v="1.1467548276235486"/>
    <n v="8.1911059115967726E-3"/>
    <n v="0.10375400821355914"/>
  </r>
  <r>
    <s v="Unpermitted Source"/>
    <s v="38"/>
    <x v="85"/>
    <s v="2310000100"/>
    <x v="5"/>
    <n v="68.018301050220288"/>
    <n v="3.7410065577621148"/>
    <n v="57.135372882185038"/>
    <n v="0.40810980630132165"/>
    <n v="5.1693908798167403"/>
  </r>
  <r>
    <s v="Unpermitted Source"/>
    <s v="38"/>
    <x v="86"/>
    <s v="2310000100"/>
    <x v="5"/>
    <n v="0"/>
    <n v="0"/>
    <n v="0"/>
    <n v="0"/>
    <n v="0"/>
  </r>
  <r>
    <s v="Unpermitted Source"/>
    <s v="38"/>
    <x v="87"/>
    <s v="2310000100"/>
    <x v="5"/>
    <n v="8.0304959917615451E-2"/>
    <n v="4.4167727954688481E-3"/>
    <n v="6.7456166330796957E-2"/>
    <n v="4.8182975950569257E-4"/>
    <n v="6.1031769537387721E-3"/>
  </r>
  <r>
    <s v="Unpermitted Source"/>
    <s v="38"/>
    <x v="88"/>
    <s v="2310000100"/>
    <x v="5"/>
    <n v="31.961374047210949"/>
    <n v="1.7578755725966015"/>
    <n v="26.847554199657196"/>
    <n v="0.19176824428326567"/>
    <n v="2.4290644275880315"/>
  </r>
  <r>
    <s v="Unpermitted Source"/>
    <s v="38"/>
    <x v="89"/>
    <s v="2310000100"/>
    <x v="5"/>
    <n v="23.368743336026096"/>
    <n v="1.2852808834814349"/>
    <n v="19.62974440226192"/>
    <n v="0.14021246001615653"/>
    <n v="1.7760244935379828"/>
  </r>
  <r>
    <s v="Unpermitted Source"/>
    <s v="38"/>
    <x v="90"/>
    <s v="2310000100"/>
    <x v="5"/>
    <n v="1.6864041582699245"/>
    <n v="9.2752228704845813E-2"/>
    <n v="1.4165794929467366"/>
    <n v="1.0118424949619545E-2"/>
    <n v="0.12816671602851423"/>
  </r>
  <r>
    <s v="Unpermitted Source"/>
    <s v="38"/>
    <x v="91"/>
    <s v="2310000100"/>
    <x v="5"/>
    <n v="5.7016521541506959"/>
    <n v="0.31359086847828821"/>
    <n v="4.7893878094865849"/>
    <n v="3.4209912924904176E-2"/>
    <n v="0.43332556371545278"/>
  </r>
  <r>
    <s v="Unpermitted Source"/>
    <s v="38"/>
    <x v="92"/>
    <s v="2310000100"/>
    <x v="5"/>
    <n v="1.2848793586818472"/>
    <n v="7.066836472750157E-2"/>
    <n v="1.0792986612927513"/>
    <n v="7.7092761520910812E-3"/>
    <n v="9.7650831259820353E-2"/>
  </r>
  <r>
    <s v="Unpermitted Source"/>
    <s v="38"/>
    <x v="93"/>
    <s v="2310000100"/>
    <x v="5"/>
    <n v="37.502416281526415"/>
    <n v="2.0626328954839521"/>
    <n v="31.502029676482188"/>
    <n v="0.22501449768915843"/>
    <n v="2.850183637396007"/>
  </r>
  <r>
    <s v="Unpermitted Source"/>
    <s v="46"/>
    <x v="94"/>
    <s v="2310000100"/>
    <x v="5"/>
    <n v="16.944346542616859"/>
    <n v="0.931939059843927"/>
    <n v="14.233251095798162"/>
    <n v="0.10166607925570113"/>
    <n v="1.2877703372388809"/>
  </r>
  <r>
    <s v="Unpermitted Source"/>
    <s v="46"/>
    <x v="95"/>
    <s v="2310000100"/>
    <x v="5"/>
    <n v="0"/>
    <n v="0"/>
    <n v="0"/>
    <n v="0"/>
    <n v="0"/>
  </r>
  <r>
    <s v="Unpermitted Source"/>
    <s v="30"/>
    <x v="0"/>
    <s v="2310000300"/>
    <x v="6"/>
    <n v="0"/>
    <n v="55.779596432806116"/>
    <n v="0"/>
    <n v="0"/>
    <n v="0"/>
  </r>
  <r>
    <s v="Unpermitted Source"/>
    <s v="30"/>
    <x v="1"/>
    <s v="2310000300"/>
    <x v="6"/>
    <n v="0"/>
    <n v="9.2965994054676866"/>
    <n v="0"/>
    <n v="0"/>
    <n v="0"/>
  </r>
  <r>
    <s v="Unpermitted Source"/>
    <s v="30"/>
    <x v="2"/>
    <s v="2310000300"/>
    <x v="6"/>
    <n v="0"/>
    <n v="9.2965994054676866"/>
    <n v="0"/>
    <n v="0"/>
    <n v="0"/>
  </r>
  <r>
    <s v="Unpermitted Source"/>
    <s v="30"/>
    <x v="3"/>
    <s v="2310000300"/>
    <x v="6"/>
    <n v="0"/>
    <n v="198.32745398331062"/>
    <n v="0"/>
    <n v="0"/>
    <n v="0"/>
  </r>
  <r>
    <s v="Unpermitted Source"/>
    <s v="30"/>
    <x v="4"/>
    <s v="2310000300"/>
    <x v="6"/>
    <n v="0"/>
    <n v="4353.907388227366"/>
    <n v="0"/>
    <n v="0"/>
    <n v="0"/>
  </r>
  <r>
    <s v="Unpermitted Source"/>
    <s v="30"/>
    <x v="5"/>
    <s v="2310000300"/>
    <x v="6"/>
    <n v="0"/>
    <n v="37.186397621870746"/>
    <n v="0"/>
    <n v="0"/>
    <n v="0"/>
  </r>
  <r>
    <s v="Unpermitted Source"/>
    <s v="30"/>
    <x v="6"/>
    <s v="2310000300"/>
    <x v="6"/>
    <n v="0"/>
    <n v="15.494332342446143"/>
    <n v="0"/>
    <n v="0"/>
    <n v="0"/>
  </r>
  <r>
    <s v="Unpermitted Source"/>
    <s v="30"/>
    <x v="7"/>
    <s v="2310000300"/>
    <x v="6"/>
    <n v="0"/>
    <n v="40.285264090359973"/>
    <n v="0"/>
    <n v="0"/>
    <n v="0"/>
  </r>
  <r>
    <s v="Unpermitted Source"/>
    <s v="30"/>
    <x v="8"/>
    <s v="2310000300"/>
    <x v="6"/>
    <n v="0"/>
    <n v="2909.8356139113857"/>
    <n v="0"/>
    <n v="0"/>
    <n v="0"/>
  </r>
  <r>
    <s v="Unpermitted Source"/>
    <s v="30"/>
    <x v="9"/>
    <s v="2310000300"/>
    <x v="6"/>
    <n v="0"/>
    <n v="557.79596432806113"/>
    <n v="0"/>
    <n v="0"/>
    <n v="0"/>
  </r>
  <r>
    <s v="Unpermitted Source"/>
    <s v="30"/>
    <x v="10"/>
    <s v="2310000300"/>
    <x v="6"/>
    <n v="0"/>
    <n v="656.95969131971651"/>
    <n v="0"/>
    <n v="0"/>
    <n v="0"/>
  </r>
  <r>
    <s v="Unpermitted Source"/>
    <s v="30"/>
    <x v="11"/>
    <s v="2310000300"/>
    <x v="6"/>
    <n v="0"/>
    <n v="551.59823139108266"/>
    <n v="0"/>
    <n v="0"/>
    <n v="0"/>
  </r>
  <r>
    <s v="Unpermitted Source"/>
    <s v="30"/>
    <x v="12"/>
    <s v="2310000300"/>
    <x v="6"/>
    <n v="0"/>
    <n v="374.96284268719671"/>
    <n v="0"/>
    <n v="0"/>
    <n v="0"/>
  </r>
  <r>
    <s v="Unpermitted Source"/>
    <s v="38"/>
    <x v="13"/>
    <s v="2310000300"/>
    <x v="6"/>
    <n v="0"/>
    <n v="1419.2808425680666"/>
    <n v="0"/>
    <n v="0"/>
    <n v="0"/>
  </r>
  <r>
    <s v="Unpermitted Source"/>
    <s v="38"/>
    <x v="14"/>
    <s v="2310000300"/>
    <x v="6"/>
    <n v="0"/>
    <n v="1620.7071630198668"/>
    <n v="0"/>
    <n v="0"/>
    <n v="0"/>
  </r>
  <r>
    <s v="Unpermitted Source"/>
    <s v="38"/>
    <x v="15"/>
    <s v="2310000300"/>
    <x v="6"/>
    <n v="0"/>
    <n v="1716.7720235430327"/>
    <n v="0"/>
    <n v="0"/>
    <n v="0"/>
  </r>
  <r>
    <s v="Unpermitted Source"/>
    <s v="38"/>
    <x v="16"/>
    <s v="2310000300"/>
    <x v="6"/>
    <n v="0"/>
    <n v="1162.0749256834608"/>
    <n v="0"/>
    <n v="0"/>
    <n v="0"/>
  </r>
  <r>
    <s v="Unpermitted Source"/>
    <s v="38"/>
    <x v="17"/>
    <s v="2310000300"/>
    <x v="6"/>
    <n v="0"/>
    <n v="443.13790499395975"/>
    <n v="0"/>
    <n v="0"/>
    <n v="0"/>
  </r>
  <r>
    <s v="Unpermitted Source"/>
    <s v="38"/>
    <x v="18"/>
    <s v="2310000300"/>
    <x v="6"/>
    <n v="0"/>
    <n v="1193.0635903683531"/>
    <n v="0"/>
    <n v="0"/>
    <n v="0"/>
  </r>
  <r>
    <s v="Unpermitted Source"/>
    <s v="38"/>
    <x v="19"/>
    <s v="2310000300"/>
    <x v="6"/>
    <n v="0"/>
    <n v="195.22858751482141"/>
    <n v="0"/>
    <n v="0"/>
    <n v="0"/>
  </r>
  <r>
    <s v="Unpermitted Source"/>
    <s v="38"/>
    <x v="20"/>
    <s v="2310000300"/>
    <x v="6"/>
    <n v="0"/>
    <n v="52.680729964316889"/>
    <n v="0"/>
    <n v="0"/>
    <n v="0"/>
  </r>
  <r>
    <s v="Unpermitted Source"/>
    <s v="38"/>
    <x v="21"/>
    <s v="2310000300"/>
    <x v="6"/>
    <n v="0"/>
    <n v="2689.8160946486505"/>
    <n v="0"/>
    <n v="0"/>
    <n v="0"/>
  </r>
  <r>
    <s v="Unpermitted Source"/>
    <s v="38"/>
    <x v="22"/>
    <s v="2310000300"/>
    <x v="6"/>
    <n v="0"/>
    <n v="52.680729964316889"/>
    <n v="0"/>
    <n v="0"/>
    <n v="0"/>
  </r>
  <r>
    <s v="Unpermitted Source"/>
    <s v="38"/>
    <x v="23"/>
    <s v="2310000300"/>
    <x v="6"/>
    <n v="0"/>
    <n v="3.0988664684892284"/>
    <n v="0"/>
    <n v="0"/>
    <n v="0"/>
  </r>
  <r>
    <s v="Unpermitted Source"/>
    <s v="38"/>
    <x v="24"/>
    <s v="2310000300"/>
    <x v="6"/>
    <n v="0"/>
    <n v="1580.4218989295066"/>
    <n v="0"/>
    <n v="0"/>
    <n v="0"/>
  </r>
  <r>
    <s v="Unpermitted Source"/>
    <s v="38"/>
    <x v="25"/>
    <s v="2310000300"/>
    <x v="6"/>
    <n v="0"/>
    <n v="901.77014233036562"/>
    <n v="0"/>
    <n v="0"/>
    <n v="0"/>
  </r>
  <r>
    <s v="Unpermitted Source"/>
    <s v="38"/>
    <x v="26"/>
    <s v="2310000300"/>
    <x v="6"/>
    <n v="0"/>
    <n v="65.076195838273804"/>
    <n v="0"/>
    <n v="0"/>
    <n v="0"/>
  </r>
  <r>
    <s v="Unpermitted Source"/>
    <s v="38"/>
    <x v="27"/>
    <s v="2310000300"/>
    <x v="6"/>
    <n v="0"/>
    <n v="220.01951926273523"/>
    <n v="0"/>
    <n v="0"/>
    <n v="0"/>
  </r>
  <r>
    <s v="Unpermitted Source"/>
    <s v="38"/>
    <x v="28"/>
    <s v="2310000300"/>
    <x v="6"/>
    <n v="0"/>
    <n v="49.581863495827655"/>
    <n v="0"/>
    <n v="0"/>
    <n v="0"/>
  </r>
  <r>
    <s v="Unpermitted Source"/>
    <s v="38"/>
    <x v="29"/>
    <s v="2310000300"/>
    <x v="6"/>
    <n v="0"/>
    <n v="1447.1706407844699"/>
    <n v="0"/>
    <n v="0"/>
    <n v="0"/>
  </r>
  <r>
    <s v="Unpermitted Source"/>
    <s v="46"/>
    <x v="30"/>
    <s v="2310000300"/>
    <x v="6"/>
    <n v="0"/>
    <n v="653.86082485122722"/>
    <n v="0"/>
    <n v="0"/>
    <n v="0"/>
  </r>
  <r>
    <s v="Unpermitted Source"/>
    <s v="46"/>
    <x v="31"/>
    <s v="2310000300"/>
    <x v="6"/>
    <n v="0"/>
    <n v="0"/>
    <n v="0"/>
    <n v="0"/>
    <n v="0"/>
  </r>
  <r>
    <s v="Unpermitted Source"/>
    <s v="30"/>
    <x v="32"/>
    <s v="2310000300"/>
    <x v="6"/>
    <n v="0"/>
    <n v="0"/>
    <n v="0"/>
    <n v="0"/>
    <n v="0"/>
  </r>
  <r>
    <s v="Unpermitted Source"/>
    <s v="30"/>
    <x v="33"/>
    <s v="2310000300"/>
    <x v="6"/>
    <n v="0"/>
    <n v="0"/>
    <n v="0"/>
    <n v="0"/>
    <n v="0"/>
  </r>
  <r>
    <s v="Unpermitted Source"/>
    <s v="30"/>
    <x v="34"/>
    <s v="2310000300"/>
    <x v="6"/>
    <n v="0"/>
    <n v="6.1977329369784577"/>
    <n v="0"/>
    <n v="0"/>
    <n v="0"/>
  </r>
  <r>
    <s v="Unpermitted Source"/>
    <s v="30"/>
    <x v="35"/>
    <s v="2310000300"/>
    <x v="6"/>
    <n v="0"/>
    <n v="0"/>
    <n v="0"/>
    <n v="0"/>
    <n v="0"/>
  </r>
  <r>
    <s v="Unpermitted Source"/>
    <s v="30"/>
    <x v="36"/>
    <s v="2310000300"/>
    <x v="6"/>
    <n v="0"/>
    <n v="0"/>
    <n v="0"/>
    <n v="0"/>
    <n v="0"/>
  </r>
  <r>
    <s v="Unpermitted Source"/>
    <s v="30"/>
    <x v="37"/>
    <s v="2310000300"/>
    <x v="6"/>
    <n v="0"/>
    <n v="0"/>
    <n v="0"/>
    <n v="0"/>
    <n v="0"/>
  </r>
  <r>
    <s v="Unpermitted Source"/>
    <s v="30"/>
    <x v="38"/>
    <s v="2310000300"/>
    <x v="6"/>
    <n v="0"/>
    <n v="0"/>
    <n v="0"/>
    <n v="0"/>
    <n v="0"/>
  </r>
  <r>
    <s v="Unpermitted Source"/>
    <s v="30"/>
    <x v="39"/>
    <s v="2310000300"/>
    <x v="6"/>
    <n v="0"/>
    <n v="0"/>
    <n v="0"/>
    <n v="0"/>
    <n v="0"/>
  </r>
  <r>
    <s v="Unpermitted Source"/>
    <s v="30"/>
    <x v="40"/>
    <s v="2310000300"/>
    <x v="6"/>
    <n v="0"/>
    <n v="0"/>
    <n v="0"/>
    <n v="0"/>
    <n v="0"/>
  </r>
  <r>
    <s v="Unpermitted Source"/>
    <s v="30"/>
    <x v="41"/>
    <s v="2310000300"/>
    <x v="6"/>
    <n v="0"/>
    <n v="207.62405338877832"/>
    <n v="0"/>
    <n v="0"/>
    <n v="0"/>
  </r>
  <r>
    <s v="Unpermitted Source"/>
    <s v="30"/>
    <x v="42"/>
    <s v="2310000300"/>
    <x v="6"/>
    <n v="0"/>
    <n v="3.0988664684892289"/>
    <n v="0"/>
    <n v="0"/>
    <n v="0"/>
  </r>
  <r>
    <s v="Unpermitted Source"/>
    <s v="30"/>
    <x v="43"/>
    <s v="2310000300"/>
    <x v="6"/>
    <n v="0"/>
    <n v="130.15239167654758"/>
    <n v="0"/>
    <n v="0"/>
    <n v="0"/>
  </r>
  <r>
    <s v="Unpermitted Source"/>
    <s v="30"/>
    <x v="44"/>
    <s v="2310000300"/>
    <x v="6"/>
    <n v="0"/>
    <n v="0"/>
    <n v="0"/>
    <n v="0"/>
    <n v="0"/>
  </r>
  <r>
    <s v="Unpermitted Source"/>
    <s v="38"/>
    <x v="45"/>
    <s v="2310000300"/>
    <x v="6"/>
    <n v="0"/>
    <n v="0"/>
    <n v="0"/>
    <n v="0"/>
    <n v="0"/>
  </r>
  <r>
    <s v="Unpermitted Source"/>
    <s v="38"/>
    <x v="46"/>
    <s v="2310000300"/>
    <x v="6"/>
    <n v="0"/>
    <n v="0"/>
    <n v="0"/>
    <n v="0"/>
    <n v="0"/>
  </r>
  <r>
    <s v="Unpermitted Source"/>
    <s v="38"/>
    <x v="47"/>
    <s v="2310000300"/>
    <x v="6"/>
    <n v="0"/>
    <n v="0"/>
    <n v="0"/>
    <n v="0"/>
    <n v="0"/>
  </r>
  <r>
    <s v="Unpermitted Source"/>
    <s v="38"/>
    <x v="48"/>
    <s v="2310000300"/>
    <x v="6"/>
    <n v="0"/>
    <n v="0"/>
    <n v="0"/>
    <n v="0"/>
    <n v="0"/>
  </r>
  <r>
    <s v="Unpermitted Source"/>
    <s v="38"/>
    <x v="49"/>
    <s v="2310000300"/>
    <x v="6"/>
    <n v="0"/>
    <n v="0"/>
    <n v="0"/>
    <n v="0"/>
    <n v="0"/>
  </r>
  <r>
    <s v="Unpermitted Source"/>
    <s v="38"/>
    <x v="50"/>
    <s v="2310000300"/>
    <x v="6"/>
    <n v="0"/>
    <n v="74.372795243741493"/>
    <n v="0"/>
    <n v="0"/>
    <n v="0"/>
  </r>
  <r>
    <s v="Unpermitted Source"/>
    <s v="38"/>
    <x v="51"/>
    <s v="2310000300"/>
    <x v="6"/>
    <n v="0"/>
    <n v="0"/>
    <n v="0"/>
    <n v="0"/>
    <n v="0"/>
  </r>
  <r>
    <s v="Unpermitted Source"/>
    <s v="38"/>
    <x v="52"/>
    <s v="2310000300"/>
    <x v="6"/>
    <n v="0"/>
    <n v="0"/>
    <n v="0"/>
    <n v="0"/>
    <n v="0"/>
  </r>
  <r>
    <s v="Unpermitted Source"/>
    <s v="38"/>
    <x v="53"/>
    <s v="2310000300"/>
    <x v="6"/>
    <n v="0"/>
    <n v="65.076195838273804"/>
    <n v="0"/>
    <n v="0"/>
    <n v="0"/>
  </r>
  <r>
    <s v="Unpermitted Source"/>
    <s v="38"/>
    <x v="54"/>
    <s v="2310000300"/>
    <x v="6"/>
    <n v="0"/>
    <n v="52.680729964316889"/>
    <n v="0"/>
    <n v="0"/>
    <n v="0"/>
  </r>
  <r>
    <s v="Unpermitted Source"/>
    <s v="38"/>
    <x v="55"/>
    <s v="2310000300"/>
    <x v="6"/>
    <n v="0"/>
    <n v="0"/>
    <n v="0"/>
    <n v="0"/>
    <n v="0"/>
  </r>
  <r>
    <s v="Unpermitted Source"/>
    <s v="38"/>
    <x v="56"/>
    <s v="2310000300"/>
    <x v="6"/>
    <n v="0"/>
    <n v="347.0730444707936"/>
    <n v="0"/>
    <n v="0"/>
    <n v="0"/>
  </r>
  <r>
    <s v="Unpermitted Source"/>
    <s v="38"/>
    <x v="57"/>
    <s v="2310000300"/>
    <x v="6"/>
    <n v="0"/>
    <n v="0"/>
    <n v="0"/>
    <n v="0"/>
    <n v="0"/>
  </r>
  <r>
    <s v="Unpermitted Source"/>
    <s v="38"/>
    <x v="58"/>
    <s v="2310000300"/>
    <x v="6"/>
    <n v="0"/>
    <n v="0"/>
    <n v="0"/>
    <n v="0"/>
    <n v="0"/>
  </r>
  <r>
    <s v="Unpermitted Source"/>
    <s v="38"/>
    <x v="59"/>
    <s v="2310000300"/>
    <x v="6"/>
    <n v="0"/>
    <n v="0"/>
    <n v="0"/>
    <n v="0"/>
    <n v="0"/>
  </r>
  <r>
    <s v="Unpermitted Source"/>
    <s v="38"/>
    <x v="60"/>
    <s v="2310000300"/>
    <x v="6"/>
    <n v="0"/>
    <n v="0"/>
    <n v="0"/>
    <n v="0"/>
    <n v="0"/>
  </r>
  <r>
    <s v="Unpermitted Source"/>
    <s v="38"/>
    <x v="61"/>
    <s v="2310000300"/>
    <x v="6"/>
    <n v="0"/>
    <n v="0"/>
    <n v="0"/>
    <n v="0"/>
    <n v="0"/>
  </r>
  <r>
    <s v="Unpermitted Source"/>
    <s v="46"/>
    <x v="62"/>
    <s v="2310000300"/>
    <x v="6"/>
    <n v="0"/>
    <n v="0"/>
    <n v="0"/>
    <n v="0"/>
    <n v="0"/>
  </r>
  <r>
    <s v="Unpermitted Source"/>
    <s v="46"/>
    <x v="63"/>
    <s v="2310000300"/>
    <x v="6"/>
    <n v="0"/>
    <n v="0"/>
    <n v="0"/>
    <n v="0"/>
    <n v="0"/>
  </r>
  <r>
    <s v="Unpermitted Source"/>
    <s v="30"/>
    <x v="64"/>
    <s v="2310000300"/>
    <x v="6"/>
    <n v="0"/>
    <n v="55.779596432806116"/>
    <n v="0"/>
    <n v="0"/>
    <n v="0"/>
  </r>
  <r>
    <s v="Unpermitted Source"/>
    <s v="30"/>
    <x v="65"/>
    <s v="2310000300"/>
    <x v="6"/>
    <n v="0"/>
    <n v="9.2965994054676866"/>
    <n v="0"/>
    <n v="0"/>
    <n v="0"/>
  </r>
  <r>
    <s v="Unpermitted Source"/>
    <s v="30"/>
    <x v="66"/>
    <s v="2310000300"/>
    <x v="6"/>
    <n v="0"/>
    <n v="3.0988664684892289"/>
    <n v="0"/>
    <n v="0"/>
    <n v="0"/>
  </r>
  <r>
    <s v="Unpermitted Source"/>
    <s v="30"/>
    <x v="67"/>
    <s v="2310000300"/>
    <x v="6"/>
    <n v="0"/>
    <n v="198.32745398331062"/>
    <n v="0"/>
    <n v="0"/>
    <n v="0"/>
  </r>
  <r>
    <s v="Unpermitted Source"/>
    <s v="30"/>
    <x v="68"/>
    <s v="2310000300"/>
    <x v="6"/>
    <n v="0"/>
    <n v="4353.907388227366"/>
    <n v="0"/>
    <n v="0"/>
    <n v="0"/>
  </r>
  <r>
    <s v="Unpermitted Source"/>
    <s v="30"/>
    <x v="69"/>
    <s v="2310000300"/>
    <x v="6"/>
    <n v="0"/>
    <n v="37.186397621870746"/>
    <n v="0"/>
    <n v="0"/>
    <n v="0"/>
  </r>
  <r>
    <s v="Unpermitted Source"/>
    <s v="30"/>
    <x v="70"/>
    <s v="2310000300"/>
    <x v="6"/>
    <n v="0"/>
    <n v="15.494332342446143"/>
    <n v="0"/>
    <n v="0"/>
    <n v="0"/>
  </r>
  <r>
    <s v="Unpermitted Source"/>
    <s v="30"/>
    <x v="71"/>
    <s v="2310000300"/>
    <x v="6"/>
    <n v="0"/>
    <n v="40.285264090359973"/>
    <n v="0"/>
    <n v="0"/>
    <n v="0"/>
  </r>
  <r>
    <s v="Unpermitted Source"/>
    <s v="30"/>
    <x v="72"/>
    <s v="2310000300"/>
    <x v="6"/>
    <n v="0"/>
    <n v="2909.8356139113857"/>
    <n v="0"/>
    <n v="0"/>
    <n v="0"/>
  </r>
  <r>
    <s v="Unpermitted Source"/>
    <s v="30"/>
    <x v="73"/>
    <s v="2310000300"/>
    <x v="6"/>
    <n v="0"/>
    <n v="350.17191093928284"/>
    <n v="0"/>
    <n v="0"/>
    <n v="0"/>
  </r>
  <r>
    <s v="Unpermitted Source"/>
    <s v="30"/>
    <x v="74"/>
    <s v="2310000300"/>
    <x v="6"/>
    <n v="0"/>
    <n v="653.86082485122722"/>
    <n v="0"/>
    <n v="0"/>
    <n v="0"/>
  </r>
  <r>
    <s v="Unpermitted Source"/>
    <s v="30"/>
    <x v="75"/>
    <s v="2310000300"/>
    <x v="6"/>
    <n v="0"/>
    <n v="421.44583971453505"/>
    <n v="0"/>
    <n v="0"/>
    <n v="0"/>
  </r>
  <r>
    <s v="Unpermitted Source"/>
    <s v="30"/>
    <x v="76"/>
    <s v="2310000300"/>
    <x v="6"/>
    <n v="0"/>
    <n v="374.96284268719671"/>
    <n v="0"/>
    <n v="0"/>
    <n v="0"/>
  </r>
  <r>
    <s v="Unpermitted Source"/>
    <s v="38"/>
    <x v="77"/>
    <s v="2310000300"/>
    <x v="6"/>
    <n v="0"/>
    <n v="1419.2808425680666"/>
    <n v="0"/>
    <n v="0"/>
    <n v="0"/>
  </r>
  <r>
    <s v="Unpermitted Source"/>
    <s v="38"/>
    <x v="78"/>
    <s v="2310000300"/>
    <x v="6"/>
    <n v="0"/>
    <n v="1620.7071630198668"/>
    <n v="0"/>
    <n v="0"/>
    <n v="0"/>
  </r>
  <r>
    <s v="Unpermitted Source"/>
    <s v="38"/>
    <x v="79"/>
    <s v="2310000300"/>
    <x v="6"/>
    <n v="0"/>
    <n v="1716.7720235430327"/>
    <n v="0"/>
    <n v="0"/>
    <n v="0"/>
  </r>
  <r>
    <s v="Unpermitted Source"/>
    <s v="38"/>
    <x v="80"/>
    <s v="2310000300"/>
    <x v="6"/>
    <n v="0"/>
    <n v="1162.0749256834608"/>
    <n v="0"/>
    <n v="0"/>
    <n v="0"/>
  </r>
  <r>
    <s v="Unpermitted Source"/>
    <s v="38"/>
    <x v="81"/>
    <s v="2310000300"/>
    <x v="6"/>
    <n v="0"/>
    <n v="443.13790499395975"/>
    <n v="0"/>
    <n v="0"/>
    <n v="0"/>
  </r>
  <r>
    <s v="Unpermitted Source"/>
    <s v="38"/>
    <x v="82"/>
    <s v="2310000300"/>
    <x v="6"/>
    <n v="0"/>
    <n v="1118.6907951246114"/>
    <n v="0"/>
    <n v="0"/>
    <n v="0"/>
  </r>
  <r>
    <s v="Unpermitted Source"/>
    <s v="38"/>
    <x v="83"/>
    <s v="2310000300"/>
    <x v="6"/>
    <n v="0"/>
    <n v="195.22858751482141"/>
    <n v="0"/>
    <n v="0"/>
    <n v="0"/>
  </r>
  <r>
    <s v="Unpermitted Source"/>
    <s v="38"/>
    <x v="84"/>
    <s v="2310000300"/>
    <x v="6"/>
    <n v="0"/>
    <n v="52.680729964316889"/>
    <n v="0"/>
    <n v="0"/>
    <n v="0"/>
  </r>
  <r>
    <s v="Unpermitted Source"/>
    <s v="38"/>
    <x v="85"/>
    <s v="2310000300"/>
    <x v="6"/>
    <n v="0"/>
    <n v="2624.7398988103769"/>
    <n v="0"/>
    <n v="0"/>
    <n v="0"/>
  </r>
  <r>
    <s v="Unpermitted Source"/>
    <s v="38"/>
    <x v="86"/>
    <s v="2310000300"/>
    <x v="6"/>
    <n v="0"/>
    <n v="0"/>
    <n v="0"/>
    <n v="0"/>
    <n v="0"/>
  </r>
  <r>
    <s v="Unpermitted Source"/>
    <s v="38"/>
    <x v="87"/>
    <s v="2310000300"/>
    <x v="6"/>
    <n v="0"/>
    <n v="3.0988664684892284"/>
    <n v="0"/>
    <n v="0"/>
    <n v="0"/>
  </r>
  <r>
    <s v="Unpermitted Source"/>
    <s v="38"/>
    <x v="88"/>
    <s v="2310000300"/>
    <x v="6"/>
    <n v="0"/>
    <n v="1233.348854458713"/>
    <n v="0"/>
    <n v="0"/>
    <n v="0"/>
  </r>
  <r>
    <s v="Unpermitted Source"/>
    <s v="38"/>
    <x v="89"/>
    <s v="2310000300"/>
    <x v="6"/>
    <n v="0"/>
    <n v="901.77014233036562"/>
    <n v="0"/>
    <n v="0"/>
    <n v="0"/>
  </r>
  <r>
    <s v="Unpermitted Source"/>
    <s v="38"/>
    <x v="90"/>
    <s v="2310000300"/>
    <x v="6"/>
    <n v="0"/>
    <n v="65.076195838273804"/>
    <n v="0"/>
    <n v="0"/>
    <n v="0"/>
  </r>
  <r>
    <s v="Unpermitted Source"/>
    <s v="38"/>
    <x v="91"/>
    <s v="2310000300"/>
    <x v="6"/>
    <n v="0"/>
    <n v="220.01951926273523"/>
    <n v="0"/>
    <n v="0"/>
    <n v="0"/>
  </r>
  <r>
    <s v="Unpermitted Source"/>
    <s v="38"/>
    <x v="92"/>
    <s v="2310000300"/>
    <x v="6"/>
    <n v="0"/>
    <n v="49.581863495827655"/>
    <n v="0"/>
    <n v="0"/>
    <n v="0"/>
  </r>
  <r>
    <s v="Unpermitted Source"/>
    <s v="38"/>
    <x v="93"/>
    <s v="2310000300"/>
    <x v="6"/>
    <n v="0"/>
    <n v="1447.1706407844699"/>
    <n v="0"/>
    <n v="0"/>
    <n v="0"/>
  </r>
  <r>
    <s v="Unpermitted Source"/>
    <s v="46"/>
    <x v="94"/>
    <s v="2310000300"/>
    <x v="6"/>
    <n v="0"/>
    <n v="653.86082485122722"/>
    <n v="0"/>
    <n v="0"/>
    <n v="0"/>
  </r>
  <r>
    <s v="Unpermitted Source"/>
    <s v="46"/>
    <x v="95"/>
    <s v="2310000300"/>
    <x v="6"/>
    <n v="0"/>
    <n v="0"/>
    <n v="0"/>
    <n v="0"/>
    <n v="0"/>
  </r>
  <r>
    <s v="Unpermitted Source"/>
    <s v="30"/>
    <x v="0"/>
    <s v="2310003200"/>
    <x v="7"/>
    <n v="0"/>
    <n v="59.390889206091032"/>
    <n v="0"/>
    <n v="0"/>
    <n v="0"/>
  </r>
  <r>
    <s v="Unpermitted Source"/>
    <s v="30"/>
    <x v="1"/>
    <s v="2310003200"/>
    <x v="7"/>
    <n v="0"/>
    <n v="9.8984815343485053"/>
    <n v="0"/>
    <n v="0"/>
    <n v="0"/>
  </r>
  <r>
    <s v="Unpermitted Source"/>
    <s v="30"/>
    <x v="2"/>
    <s v="2310003200"/>
    <x v="7"/>
    <n v="0"/>
    <n v="9.8984815343485053"/>
    <n v="0"/>
    <n v="0"/>
    <n v="0"/>
  </r>
  <r>
    <s v="Unpermitted Source"/>
    <s v="30"/>
    <x v="3"/>
    <s v="2310003200"/>
    <x v="7"/>
    <n v="0"/>
    <n v="211.16760606610143"/>
    <n v="0"/>
    <n v="0"/>
    <n v="0"/>
  </r>
  <r>
    <s v="Unpermitted Source"/>
    <s v="30"/>
    <x v="4"/>
    <s v="2310003200"/>
    <x v="7"/>
    <n v="0"/>
    <n v="4629.1898642303167"/>
    <n v="0"/>
    <n v="0"/>
    <n v="0"/>
  </r>
  <r>
    <s v="Unpermitted Source"/>
    <s v="30"/>
    <x v="5"/>
    <s v="2310003200"/>
    <x v="7"/>
    <n v="0"/>
    <n v="39.593926137394021"/>
    <n v="0"/>
    <n v="0"/>
    <n v="0"/>
  </r>
  <r>
    <s v="Unpermitted Source"/>
    <s v="30"/>
    <x v="6"/>
    <s v="2310003200"/>
    <x v="7"/>
    <n v="0"/>
    <n v="16.497469223914177"/>
    <n v="0"/>
    <n v="0"/>
    <n v="0"/>
  </r>
  <r>
    <s v="Unpermitted Source"/>
    <s v="30"/>
    <x v="7"/>
    <s v="2310003200"/>
    <x v="7"/>
    <n v="0"/>
    <n v="42.893419982176852"/>
    <n v="0"/>
    <n v="0"/>
    <n v="0"/>
  </r>
  <r>
    <s v="Unpermitted Source"/>
    <s v="30"/>
    <x v="8"/>
    <s v="2310003200"/>
    <x v="7"/>
    <n v="0"/>
    <n v="3094.9252264062989"/>
    <n v="0"/>
    <n v="0"/>
    <n v="0"/>
  </r>
  <r>
    <s v="Unpermitted Source"/>
    <s v="30"/>
    <x v="9"/>
    <s v="2310003200"/>
    <x v="7"/>
    <n v="0"/>
    <n v="593.90889206091026"/>
    <n v="0"/>
    <n v="0"/>
    <n v="0"/>
  </r>
  <r>
    <s v="Unpermitted Source"/>
    <s v="30"/>
    <x v="10"/>
    <s v="2310003200"/>
    <x v="7"/>
    <n v="0"/>
    <n v="699.49269509396106"/>
    <n v="0"/>
    <n v="0"/>
    <n v="0"/>
  </r>
  <r>
    <s v="Unpermitted Source"/>
    <s v="30"/>
    <x v="11"/>
    <s v="2310003200"/>
    <x v="7"/>
    <n v="0"/>
    <n v="587.3099043713446"/>
    <n v="0"/>
    <n v="0"/>
    <n v="0"/>
  </r>
  <r>
    <s v="Unpermitted Source"/>
    <s v="30"/>
    <x v="12"/>
    <s v="2310003200"/>
    <x v="7"/>
    <n v="0"/>
    <n v="399.23875521872304"/>
    <n v="0"/>
    <n v="0"/>
    <n v="0"/>
  </r>
  <r>
    <s v="Unpermitted Source"/>
    <s v="38"/>
    <x v="13"/>
    <s v="2310003200"/>
    <x v="7"/>
    <n v="0"/>
    <n v="1511.1681809105385"/>
    <n v="0"/>
    <n v="0"/>
    <n v="0"/>
  </r>
  <r>
    <s v="Unpermitted Source"/>
    <s v="38"/>
    <x v="14"/>
    <s v="2310003200"/>
    <x v="7"/>
    <n v="0"/>
    <n v="1725.6352808214228"/>
    <n v="0"/>
    <n v="0"/>
    <n v="0"/>
  </r>
  <r>
    <s v="Unpermitted Source"/>
    <s v="38"/>
    <x v="15"/>
    <s v="2310003200"/>
    <x v="7"/>
    <n v="0"/>
    <n v="1827.9195900096906"/>
    <n v="0"/>
    <n v="0"/>
    <n v="0"/>
  </r>
  <r>
    <s v="Unpermitted Source"/>
    <s v="38"/>
    <x v="16"/>
    <s v="2310003200"/>
    <x v="7"/>
    <n v="0"/>
    <n v="1237.310191793563"/>
    <n v="0"/>
    <n v="0"/>
    <n v="0"/>
  </r>
  <r>
    <s v="Unpermitted Source"/>
    <s v="38"/>
    <x v="17"/>
    <s v="2310003200"/>
    <x v="7"/>
    <n v="0"/>
    <n v="471.82761980394542"/>
    <n v="0"/>
    <n v="0"/>
    <n v="0"/>
  </r>
  <r>
    <s v="Unpermitted Source"/>
    <s v="38"/>
    <x v="18"/>
    <s v="2310003200"/>
    <x v="7"/>
    <n v="0"/>
    <n v="1270.3051302413915"/>
    <n v="0"/>
    <n v="0"/>
    <n v="0"/>
  </r>
  <r>
    <s v="Unpermitted Source"/>
    <s v="38"/>
    <x v="19"/>
    <s v="2310003200"/>
    <x v="7"/>
    <n v="0"/>
    <n v="207.8681122213186"/>
    <n v="0"/>
    <n v="0"/>
    <n v="0"/>
  </r>
  <r>
    <s v="Unpermitted Source"/>
    <s v="38"/>
    <x v="20"/>
    <s v="2310003200"/>
    <x v="7"/>
    <n v="0"/>
    <n v="56.091395361308194"/>
    <n v="0"/>
    <n v="0"/>
    <n v="0"/>
  </r>
  <r>
    <s v="Unpermitted Source"/>
    <s v="38"/>
    <x v="21"/>
    <s v="2310003200"/>
    <x v="7"/>
    <n v="0"/>
    <n v="2863.9606572715006"/>
    <n v="0"/>
    <n v="0"/>
    <n v="0"/>
  </r>
  <r>
    <s v="Unpermitted Source"/>
    <s v="38"/>
    <x v="22"/>
    <s v="2310003200"/>
    <x v="7"/>
    <n v="0"/>
    <n v="56.091395361308194"/>
    <n v="0"/>
    <n v="0"/>
    <n v="0"/>
  </r>
  <r>
    <s v="Unpermitted Source"/>
    <s v="38"/>
    <x v="23"/>
    <s v="2310003200"/>
    <x v="7"/>
    <n v="0"/>
    <n v="3.2994938447828348"/>
    <n v="0"/>
    <n v="0"/>
    <n v="0"/>
  </r>
  <r>
    <s v="Unpermitted Source"/>
    <s v="38"/>
    <x v="24"/>
    <s v="2310003200"/>
    <x v="7"/>
    <n v="0"/>
    <n v="1682.7418608392459"/>
    <n v="0"/>
    <n v="0"/>
    <n v="0"/>
  </r>
  <r>
    <s v="Unpermitted Source"/>
    <s v="38"/>
    <x v="25"/>
    <s v="2310003200"/>
    <x v="7"/>
    <n v="0"/>
    <n v="960.15270883180494"/>
    <n v="0"/>
    <n v="0"/>
    <n v="0"/>
  </r>
  <r>
    <s v="Unpermitted Source"/>
    <s v="38"/>
    <x v="26"/>
    <s v="2310003200"/>
    <x v="7"/>
    <n v="0"/>
    <n v="69.289370740439537"/>
    <n v="0"/>
    <n v="0"/>
    <n v="0"/>
  </r>
  <r>
    <s v="Unpermitted Source"/>
    <s v="38"/>
    <x v="27"/>
    <s v="2310003200"/>
    <x v="7"/>
    <n v="0"/>
    <n v="234.26406297958127"/>
    <n v="0"/>
    <n v="0"/>
    <n v="0"/>
  </r>
  <r>
    <s v="Unpermitted Source"/>
    <s v="38"/>
    <x v="28"/>
    <s v="2310003200"/>
    <x v="7"/>
    <n v="0"/>
    <n v="52.791901516525357"/>
    <n v="0"/>
    <n v="0"/>
    <n v="0"/>
  </r>
  <r>
    <s v="Unpermitted Source"/>
    <s v="38"/>
    <x v="29"/>
    <s v="2310003200"/>
    <x v="7"/>
    <n v="0"/>
    <n v="1540.8636255135839"/>
    <n v="0"/>
    <n v="0"/>
    <n v="0"/>
  </r>
  <r>
    <s v="Unpermitted Source"/>
    <s v="46"/>
    <x v="30"/>
    <s v="2310003200"/>
    <x v="7"/>
    <n v="0"/>
    <n v="696.19320124917817"/>
    <n v="0"/>
    <n v="0"/>
    <n v="0"/>
  </r>
  <r>
    <s v="Unpermitted Source"/>
    <s v="46"/>
    <x v="31"/>
    <s v="2310003200"/>
    <x v="7"/>
    <n v="0"/>
    <n v="0"/>
    <n v="0"/>
    <n v="0"/>
    <n v="0"/>
  </r>
  <r>
    <s v="Unpermitted Source"/>
    <s v="30"/>
    <x v="32"/>
    <s v="2310003200"/>
    <x v="7"/>
    <n v="0"/>
    <n v="0"/>
    <n v="0"/>
    <n v="0"/>
    <n v="0"/>
  </r>
  <r>
    <s v="Unpermitted Source"/>
    <s v="30"/>
    <x v="33"/>
    <s v="2310003200"/>
    <x v="7"/>
    <n v="0"/>
    <n v="0"/>
    <n v="0"/>
    <n v="0"/>
    <n v="0"/>
  </r>
  <r>
    <s v="Unpermitted Source"/>
    <s v="30"/>
    <x v="34"/>
    <s v="2310003200"/>
    <x v="7"/>
    <n v="0"/>
    <n v="6.5989876895656696"/>
    <n v="0"/>
    <n v="0"/>
    <n v="0"/>
  </r>
  <r>
    <s v="Unpermitted Source"/>
    <s v="30"/>
    <x v="35"/>
    <s v="2310003200"/>
    <x v="7"/>
    <n v="0"/>
    <n v="0"/>
    <n v="0"/>
    <n v="0"/>
    <n v="0"/>
  </r>
  <r>
    <s v="Unpermitted Source"/>
    <s v="30"/>
    <x v="36"/>
    <s v="2310003200"/>
    <x v="7"/>
    <n v="0"/>
    <n v="0"/>
    <n v="0"/>
    <n v="0"/>
    <n v="0"/>
  </r>
  <r>
    <s v="Unpermitted Source"/>
    <s v="30"/>
    <x v="37"/>
    <s v="2310003200"/>
    <x v="7"/>
    <n v="0"/>
    <n v="0"/>
    <n v="0"/>
    <n v="0"/>
    <n v="0"/>
  </r>
  <r>
    <s v="Unpermitted Source"/>
    <s v="30"/>
    <x v="38"/>
    <s v="2310003200"/>
    <x v="7"/>
    <n v="0"/>
    <n v="0"/>
    <n v="0"/>
    <n v="0"/>
    <n v="0"/>
  </r>
  <r>
    <s v="Unpermitted Source"/>
    <s v="30"/>
    <x v="39"/>
    <s v="2310003200"/>
    <x v="7"/>
    <n v="0"/>
    <n v="0"/>
    <n v="0"/>
    <n v="0"/>
    <n v="0"/>
  </r>
  <r>
    <s v="Unpermitted Source"/>
    <s v="30"/>
    <x v="40"/>
    <s v="2310003200"/>
    <x v="7"/>
    <n v="0"/>
    <n v="0"/>
    <n v="0"/>
    <n v="0"/>
    <n v="0"/>
  </r>
  <r>
    <s v="Unpermitted Source"/>
    <s v="30"/>
    <x v="41"/>
    <s v="2310003200"/>
    <x v="7"/>
    <n v="0"/>
    <n v="221.06608760044995"/>
    <n v="0"/>
    <n v="0"/>
    <n v="0"/>
  </r>
  <r>
    <s v="Unpermitted Source"/>
    <s v="30"/>
    <x v="42"/>
    <s v="2310003200"/>
    <x v="7"/>
    <n v="0"/>
    <n v="3.2994938447828353"/>
    <n v="0"/>
    <n v="0"/>
    <n v="0"/>
  </r>
  <r>
    <s v="Unpermitted Source"/>
    <s v="30"/>
    <x v="43"/>
    <s v="2310003200"/>
    <x v="7"/>
    <n v="0"/>
    <n v="138.57874148087905"/>
    <n v="0"/>
    <n v="0"/>
    <n v="0"/>
  </r>
  <r>
    <s v="Unpermitted Source"/>
    <s v="30"/>
    <x v="44"/>
    <s v="2310003200"/>
    <x v="7"/>
    <n v="0"/>
    <n v="0"/>
    <n v="0"/>
    <n v="0"/>
    <n v="0"/>
  </r>
  <r>
    <s v="Unpermitted Source"/>
    <s v="38"/>
    <x v="45"/>
    <s v="2310003200"/>
    <x v="7"/>
    <n v="0"/>
    <n v="0"/>
    <n v="0"/>
    <n v="0"/>
    <n v="0"/>
  </r>
  <r>
    <s v="Unpermitted Source"/>
    <s v="38"/>
    <x v="46"/>
    <s v="2310003200"/>
    <x v="7"/>
    <n v="0"/>
    <n v="0"/>
    <n v="0"/>
    <n v="0"/>
    <n v="0"/>
  </r>
  <r>
    <s v="Unpermitted Source"/>
    <s v="38"/>
    <x v="47"/>
    <s v="2310003200"/>
    <x v="7"/>
    <n v="0"/>
    <n v="0"/>
    <n v="0"/>
    <n v="0"/>
    <n v="0"/>
  </r>
  <r>
    <s v="Unpermitted Source"/>
    <s v="38"/>
    <x v="48"/>
    <s v="2310003200"/>
    <x v="7"/>
    <n v="0"/>
    <n v="0"/>
    <n v="0"/>
    <n v="0"/>
    <n v="0"/>
  </r>
  <r>
    <s v="Unpermitted Source"/>
    <s v="38"/>
    <x v="49"/>
    <s v="2310003200"/>
    <x v="7"/>
    <n v="0"/>
    <n v="0"/>
    <n v="0"/>
    <n v="0"/>
    <n v="0"/>
  </r>
  <r>
    <s v="Unpermitted Source"/>
    <s v="38"/>
    <x v="50"/>
    <s v="2310003200"/>
    <x v="7"/>
    <n v="0"/>
    <n v="79.187852274788042"/>
    <n v="0"/>
    <n v="0"/>
    <n v="0"/>
  </r>
  <r>
    <s v="Unpermitted Source"/>
    <s v="38"/>
    <x v="51"/>
    <s v="2310003200"/>
    <x v="7"/>
    <n v="0"/>
    <n v="0"/>
    <n v="0"/>
    <n v="0"/>
    <n v="0"/>
  </r>
  <r>
    <s v="Unpermitted Source"/>
    <s v="38"/>
    <x v="52"/>
    <s v="2310003200"/>
    <x v="7"/>
    <n v="0"/>
    <n v="0"/>
    <n v="0"/>
    <n v="0"/>
    <n v="0"/>
  </r>
  <r>
    <s v="Unpermitted Source"/>
    <s v="38"/>
    <x v="53"/>
    <s v="2310003200"/>
    <x v="7"/>
    <n v="0"/>
    <n v="69.289370740439523"/>
    <n v="0"/>
    <n v="0"/>
    <n v="0"/>
  </r>
  <r>
    <s v="Unpermitted Source"/>
    <s v="38"/>
    <x v="54"/>
    <s v="2310003200"/>
    <x v="7"/>
    <n v="0"/>
    <n v="56.091395361308194"/>
    <n v="0"/>
    <n v="0"/>
    <n v="0"/>
  </r>
  <r>
    <s v="Unpermitted Source"/>
    <s v="38"/>
    <x v="55"/>
    <s v="2310003200"/>
    <x v="7"/>
    <n v="0"/>
    <n v="0"/>
    <n v="0"/>
    <n v="0"/>
    <n v="0"/>
  </r>
  <r>
    <s v="Unpermitted Source"/>
    <s v="38"/>
    <x v="56"/>
    <s v="2310003200"/>
    <x v="7"/>
    <n v="0"/>
    <n v="369.54331061567751"/>
    <n v="0"/>
    <n v="0"/>
    <n v="0"/>
  </r>
  <r>
    <s v="Unpermitted Source"/>
    <s v="38"/>
    <x v="57"/>
    <s v="2310003200"/>
    <x v="7"/>
    <n v="0"/>
    <n v="0"/>
    <n v="0"/>
    <n v="0"/>
    <n v="0"/>
  </r>
  <r>
    <s v="Unpermitted Source"/>
    <s v="38"/>
    <x v="58"/>
    <s v="2310003200"/>
    <x v="7"/>
    <n v="0"/>
    <n v="0"/>
    <n v="0"/>
    <n v="0"/>
    <n v="0"/>
  </r>
  <r>
    <s v="Unpermitted Source"/>
    <s v="38"/>
    <x v="59"/>
    <s v="2310003200"/>
    <x v="7"/>
    <n v="0"/>
    <n v="0"/>
    <n v="0"/>
    <n v="0"/>
    <n v="0"/>
  </r>
  <r>
    <s v="Unpermitted Source"/>
    <s v="38"/>
    <x v="60"/>
    <s v="2310003200"/>
    <x v="7"/>
    <n v="0"/>
    <n v="0"/>
    <n v="0"/>
    <n v="0"/>
    <n v="0"/>
  </r>
  <r>
    <s v="Unpermitted Source"/>
    <s v="38"/>
    <x v="61"/>
    <s v="2310003200"/>
    <x v="7"/>
    <n v="0"/>
    <n v="0"/>
    <n v="0"/>
    <n v="0"/>
    <n v="0"/>
  </r>
  <r>
    <s v="Unpermitted Source"/>
    <s v="46"/>
    <x v="62"/>
    <s v="2310003200"/>
    <x v="7"/>
    <n v="0"/>
    <n v="0"/>
    <n v="0"/>
    <n v="0"/>
    <n v="0"/>
  </r>
  <r>
    <s v="Unpermitted Source"/>
    <s v="46"/>
    <x v="63"/>
    <s v="2310003200"/>
    <x v="7"/>
    <n v="0"/>
    <n v="0"/>
    <n v="0"/>
    <n v="0"/>
    <n v="0"/>
  </r>
  <r>
    <s v="Unpermitted Source"/>
    <s v="30"/>
    <x v="64"/>
    <s v="2310003200"/>
    <x v="7"/>
    <n v="0"/>
    <n v="59.390889206091032"/>
    <n v="0"/>
    <n v="0"/>
    <n v="0"/>
  </r>
  <r>
    <s v="Unpermitted Source"/>
    <s v="30"/>
    <x v="65"/>
    <s v="2310003200"/>
    <x v="7"/>
    <n v="0"/>
    <n v="9.8984815343485053"/>
    <n v="0"/>
    <n v="0"/>
    <n v="0"/>
  </r>
  <r>
    <s v="Unpermitted Source"/>
    <s v="30"/>
    <x v="66"/>
    <s v="2310003200"/>
    <x v="7"/>
    <n v="0"/>
    <n v="3.2994938447828348"/>
    <n v="0"/>
    <n v="0"/>
    <n v="0"/>
  </r>
  <r>
    <s v="Unpermitted Source"/>
    <s v="30"/>
    <x v="67"/>
    <s v="2310003200"/>
    <x v="7"/>
    <n v="0"/>
    <n v="211.16760606610143"/>
    <n v="0"/>
    <n v="0"/>
    <n v="0"/>
  </r>
  <r>
    <s v="Unpermitted Source"/>
    <s v="30"/>
    <x v="68"/>
    <s v="2310003200"/>
    <x v="7"/>
    <n v="0"/>
    <n v="4629.1898642303167"/>
    <n v="0"/>
    <n v="0"/>
    <n v="0"/>
  </r>
  <r>
    <s v="Unpermitted Source"/>
    <s v="30"/>
    <x v="69"/>
    <s v="2310003200"/>
    <x v="7"/>
    <n v="0"/>
    <n v="39.593926137394021"/>
    <n v="0"/>
    <n v="0"/>
    <n v="0"/>
  </r>
  <r>
    <s v="Unpermitted Source"/>
    <s v="30"/>
    <x v="70"/>
    <s v="2310003200"/>
    <x v="7"/>
    <n v="0"/>
    <n v="16.497469223914177"/>
    <n v="0"/>
    <n v="0"/>
    <n v="0"/>
  </r>
  <r>
    <s v="Unpermitted Source"/>
    <s v="30"/>
    <x v="71"/>
    <s v="2310003200"/>
    <x v="7"/>
    <n v="0"/>
    <n v="42.893419982176852"/>
    <n v="0"/>
    <n v="0"/>
    <n v="0"/>
  </r>
  <r>
    <s v="Unpermitted Source"/>
    <s v="30"/>
    <x v="72"/>
    <s v="2310003200"/>
    <x v="7"/>
    <n v="0"/>
    <n v="3094.9252264062989"/>
    <n v="0"/>
    <n v="0"/>
    <n v="0"/>
  </r>
  <r>
    <s v="Unpermitted Source"/>
    <s v="30"/>
    <x v="73"/>
    <s v="2310003200"/>
    <x v="7"/>
    <n v="0"/>
    <n v="372.84280446046034"/>
    <n v="0"/>
    <n v="0"/>
    <n v="0"/>
  </r>
  <r>
    <s v="Unpermitted Source"/>
    <s v="30"/>
    <x v="74"/>
    <s v="2310003200"/>
    <x v="7"/>
    <n v="0"/>
    <n v="696.19320124917817"/>
    <n v="0"/>
    <n v="0"/>
    <n v="0"/>
  </r>
  <r>
    <s v="Unpermitted Source"/>
    <s v="30"/>
    <x v="75"/>
    <s v="2310003200"/>
    <x v="7"/>
    <n v="0"/>
    <n v="448.7311628904655"/>
    <n v="0"/>
    <n v="0"/>
    <n v="0"/>
  </r>
  <r>
    <s v="Unpermitted Source"/>
    <s v="30"/>
    <x v="76"/>
    <s v="2310003200"/>
    <x v="7"/>
    <n v="0"/>
    <n v="399.23875521872304"/>
    <n v="0"/>
    <n v="0"/>
    <n v="0"/>
  </r>
  <r>
    <s v="Unpermitted Source"/>
    <s v="38"/>
    <x v="77"/>
    <s v="2310003200"/>
    <x v="7"/>
    <n v="0"/>
    <n v="1511.1681809105385"/>
    <n v="0"/>
    <n v="0"/>
    <n v="0"/>
  </r>
  <r>
    <s v="Unpermitted Source"/>
    <s v="38"/>
    <x v="78"/>
    <s v="2310003200"/>
    <x v="7"/>
    <n v="0"/>
    <n v="1725.6352808214228"/>
    <n v="0"/>
    <n v="0"/>
    <n v="0"/>
  </r>
  <r>
    <s v="Unpermitted Source"/>
    <s v="38"/>
    <x v="79"/>
    <s v="2310003200"/>
    <x v="7"/>
    <n v="0"/>
    <n v="1827.9195900096906"/>
    <n v="0"/>
    <n v="0"/>
    <n v="0"/>
  </r>
  <r>
    <s v="Unpermitted Source"/>
    <s v="38"/>
    <x v="80"/>
    <s v="2310003200"/>
    <x v="7"/>
    <n v="0"/>
    <n v="1237.310191793563"/>
    <n v="0"/>
    <n v="0"/>
    <n v="0"/>
  </r>
  <r>
    <s v="Unpermitted Source"/>
    <s v="38"/>
    <x v="81"/>
    <s v="2310003200"/>
    <x v="7"/>
    <n v="0"/>
    <n v="471.82761980394542"/>
    <n v="0"/>
    <n v="0"/>
    <n v="0"/>
  </r>
  <r>
    <s v="Unpermitted Source"/>
    <s v="38"/>
    <x v="82"/>
    <s v="2310003200"/>
    <x v="7"/>
    <n v="0"/>
    <n v="1191.1172779666033"/>
    <n v="0"/>
    <n v="0"/>
    <n v="0"/>
  </r>
  <r>
    <s v="Unpermitted Source"/>
    <s v="38"/>
    <x v="83"/>
    <s v="2310003200"/>
    <x v="7"/>
    <n v="0"/>
    <n v="207.8681122213186"/>
    <n v="0"/>
    <n v="0"/>
    <n v="0"/>
  </r>
  <r>
    <s v="Unpermitted Source"/>
    <s v="38"/>
    <x v="84"/>
    <s v="2310003200"/>
    <x v="7"/>
    <n v="0"/>
    <n v="56.091395361308194"/>
    <n v="0"/>
    <n v="0"/>
    <n v="0"/>
  </r>
  <r>
    <s v="Unpermitted Source"/>
    <s v="38"/>
    <x v="85"/>
    <s v="2310003200"/>
    <x v="7"/>
    <n v="0"/>
    <n v="2794.671286531061"/>
    <n v="0"/>
    <n v="0"/>
    <n v="0"/>
  </r>
  <r>
    <s v="Unpermitted Source"/>
    <s v="38"/>
    <x v="86"/>
    <s v="2310003200"/>
    <x v="7"/>
    <n v="0"/>
    <n v="0"/>
    <n v="0"/>
    <n v="0"/>
    <n v="0"/>
  </r>
  <r>
    <s v="Unpermitted Source"/>
    <s v="38"/>
    <x v="87"/>
    <s v="2310003200"/>
    <x v="7"/>
    <n v="0"/>
    <n v="3.2994938447828348"/>
    <n v="0"/>
    <n v="0"/>
    <n v="0"/>
  </r>
  <r>
    <s v="Unpermitted Source"/>
    <s v="38"/>
    <x v="88"/>
    <s v="2310003200"/>
    <x v="7"/>
    <n v="0"/>
    <n v="1313.1985502235684"/>
    <n v="0"/>
    <n v="0"/>
    <n v="0"/>
  </r>
  <r>
    <s v="Unpermitted Source"/>
    <s v="38"/>
    <x v="89"/>
    <s v="2310003200"/>
    <x v="7"/>
    <n v="0"/>
    <n v="960.15270883180494"/>
    <n v="0"/>
    <n v="0"/>
    <n v="0"/>
  </r>
  <r>
    <s v="Unpermitted Source"/>
    <s v="38"/>
    <x v="90"/>
    <s v="2310003200"/>
    <x v="7"/>
    <n v="0"/>
    <n v="69.289370740439537"/>
    <n v="0"/>
    <n v="0"/>
    <n v="0"/>
  </r>
  <r>
    <s v="Unpermitted Source"/>
    <s v="38"/>
    <x v="91"/>
    <s v="2310003200"/>
    <x v="7"/>
    <n v="0"/>
    <n v="234.26406297958127"/>
    <n v="0"/>
    <n v="0"/>
    <n v="0"/>
  </r>
  <r>
    <s v="Unpermitted Source"/>
    <s v="38"/>
    <x v="92"/>
    <s v="2310003200"/>
    <x v="7"/>
    <n v="0"/>
    <n v="52.791901516525357"/>
    <n v="0"/>
    <n v="0"/>
    <n v="0"/>
  </r>
  <r>
    <s v="Unpermitted Source"/>
    <s v="38"/>
    <x v="93"/>
    <s v="2310003200"/>
    <x v="7"/>
    <n v="0"/>
    <n v="1540.8636255135839"/>
    <n v="0"/>
    <n v="0"/>
    <n v="0"/>
  </r>
  <r>
    <s v="Unpermitted Source"/>
    <s v="46"/>
    <x v="94"/>
    <s v="2310003200"/>
    <x v="7"/>
    <n v="0"/>
    <n v="696.19320124917817"/>
    <n v="0"/>
    <n v="0"/>
    <n v="0"/>
  </r>
  <r>
    <s v="Unpermitted Source"/>
    <s v="46"/>
    <x v="95"/>
    <s v="2310003200"/>
    <x v="7"/>
    <n v="0"/>
    <n v="0"/>
    <n v="0"/>
    <n v="0"/>
    <n v="0"/>
  </r>
  <r>
    <s v="Unpermitted Source"/>
    <s v="30"/>
    <x v="0"/>
    <s v="2310000230"/>
    <x v="8"/>
    <n v="0.2906753160352859"/>
    <n v="4.5912166167773411E-2"/>
    <n v="0.18167207252205367"/>
    <n v="4.1201218818482585E-3"/>
    <n v="3.9140062365223903E-2"/>
  </r>
  <r>
    <s v="Unpermitted Source"/>
    <s v="30"/>
    <x v="1"/>
    <s v="2310000230"/>
    <x v="8"/>
    <n v="4.8445886005880984E-2"/>
    <n v="7.6520276946289026E-3"/>
    <n v="3.0278678753675615E-2"/>
    <n v="6.8668698030804312E-4"/>
    <n v="6.5233437275373177E-3"/>
  </r>
  <r>
    <s v="Unpermitted Source"/>
    <s v="30"/>
    <x v="2"/>
    <s v="2310000230"/>
    <x v="8"/>
    <n v="4.8445886005880984E-2"/>
    <n v="7.6520276946289026E-3"/>
    <n v="3.0278678753675615E-2"/>
    <n v="6.8668698030804312E-4"/>
    <n v="6.5233437275373177E-3"/>
  </r>
  <r>
    <s v="Unpermitted Source"/>
    <s v="30"/>
    <x v="3"/>
    <s v="2310000230"/>
    <x v="8"/>
    <n v="1.0335122347921277"/>
    <n v="0.16324325748541657"/>
    <n v="0.64594514674507975"/>
    <n v="1.4649322246571585E-2"/>
    <n v="0.13916466618746276"/>
  </r>
  <r>
    <s v="Unpermitted Source"/>
    <s v="30"/>
    <x v="4"/>
    <s v="2310000230"/>
    <x v="8"/>
    <n v="22.688823279420927"/>
    <n v="3.5836996369845355"/>
    <n v="14.180514549638078"/>
    <n v="0.32159840244426685"/>
    <n v="3.0550993123966435"/>
  </r>
  <r>
    <s v="Unpermitted Source"/>
    <s v="30"/>
    <x v="5"/>
    <s v="2310000230"/>
    <x v="8"/>
    <n v="0.19378354402352393"/>
    <n v="3.060811077851561E-2"/>
    <n v="0.12111471501470246"/>
    <n v="2.7467479212321725E-3"/>
    <n v="2.6093374910149271E-2"/>
  </r>
  <r>
    <s v="Unpermitted Source"/>
    <s v="30"/>
    <x v="6"/>
    <s v="2310000230"/>
    <x v="8"/>
    <n v="8.0743143343134968E-2"/>
    <n v="1.275337949104817E-2"/>
    <n v="5.0464464589459357E-2"/>
    <n v="1.1444783005134052E-3"/>
    <n v="1.0872239545895529E-2"/>
  </r>
  <r>
    <s v="Unpermitted Source"/>
    <s v="30"/>
    <x v="7"/>
    <s v="2310000230"/>
    <x v="8"/>
    <n v="0.20993217269215095"/>
    <n v="3.3158786676725241E-2"/>
    <n v="0.13120760793259434"/>
    <n v="2.9756435813348536E-3"/>
    <n v="2.8267822819328377E-2"/>
  </r>
  <r>
    <s v="Unpermitted Source"/>
    <s v="30"/>
    <x v="8"/>
    <s v="2310000230"/>
    <x v="8"/>
    <n v="15.163562319840748"/>
    <n v="2.3950846684188463"/>
    <n v="9.477226449900467"/>
    <n v="0.21493302483641749"/>
    <n v="2.0418065867191806"/>
  </r>
  <r>
    <s v="Unpermitted Source"/>
    <s v="30"/>
    <x v="9"/>
    <s v="2310000230"/>
    <x v="8"/>
    <n v="2.9067531603528591"/>
    <n v="0.45912166167773416"/>
    <n v="1.8167207252205368"/>
    <n v="4.1201218818482585E-2"/>
    <n v="0.3914006236522391"/>
  </r>
  <r>
    <s v="Unpermitted Source"/>
    <s v="30"/>
    <x v="10"/>
    <s v="2310000230"/>
    <x v="8"/>
    <n v="3.4235092777489231"/>
    <n v="0.54074329042044245"/>
    <n v="2.1396932985930768"/>
    <n v="4.8525879941768379E-2"/>
    <n v="0.46098295674597051"/>
  </r>
  <r>
    <s v="Unpermitted Source"/>
    <s v="30"/>
    <x v="11"/>
    <s v="2310000230"/>
    <x v="8"/>
    <n v="2.8744559030156052"/>
    <n v="0.45402030988131487"/>
    <n v="1.7965349393847532"/>
    <n v="4.0743427498277224E-2"/>
    <n v="0.38705172783388087"/>
  </r>
  <r>
    <s v="Unpermitted Source"/>
    <s v="30"/>
    <x v="12"/>
    <s v="2310000230"/>
    <x v="8"/>
    <n v="1.9539840689038666"/>
    <n v="0.30863178368336575"/>
    <n v="1.2212400430649164"/>
    <n v="2.7696374872424406E-2"/>
    <n v="0.26310819701067184"/>
  </r>
  <r>
    <s v="Unpermitted Source"/>
    <s v="38"/>
    <x v="13"/>
    <s v="2310000230"/>
    <x v="8"/>
    <n v="7.3960719302311642"/>
    <n v="1.1682095613800125"/>
    <n v="4.6225449563944769"/>
    <n v="0.10483421232702791"/>
    <n v="0.99589714240403049"/>
  </r>
  <r>
    <s v="Unpermitted Source"/>
    <s v="38"/>
    <x v="14"/>
    <s v="2310000230"/>
    <x v="8"/>
    <n v="8.4457327936919189"/>
    <n v="1.3340034947636388"/>
    <n v="5.2785829960574491"/>
    <n v="0.11971243023370219"/>
    <n v="1.1372362565006726"/>
  </r>
  <r>
    <s v="Unpermitted Source"/>
    <s v="38"/>
    <x v="15"/>
    <s v="2310000230"/>
    <x v="8"/>
    <n v="8.9463402824193565"/>
    <n v="1.4130744476081374"/>
    <n v="5.5914626765120969"/>
    <n v="0.12680819569688531"/>
    <n v="1.2046441416852247"/>
  </r>
  <r>
    <s v="Unpermitted Source"/>
    <s v="38"/>
    <x v="16"/>
    <s v="2310000230"/>
    <x v="8"/>
    <n v="6.0557357507351233"/>
    <n v="0.95650346182861279"/>
    <n v="3.7848348442094517"/>
    <n v="8.5835872538505387E-2"/>
    <n v="0.81541796594216476"/>
  </r>
  <r>
    <s v="Unpermitted Source"/>
    <s v="38"/>
    <x v="17"/>
    <s v="2310000230"/>
    <x v="8"/>
    <n v="2.3092538996136605"/>
    <n v="0.36474665344397766"/>
    <n v="1.4432836872585377"/>
    <n v="3.2732079394683387E-2"/>
    <n v="0.31094605101261213"/>
  </r>
  <r>
    <s v="Unpermitted Source"/>
    <s v="38"/>
    <x v="18"/>
    <s v="2310000230"/>
    <x v="8"/>
    <n v="6.2172220374213927"/>
    <n v="0.9820102208107091"/>
    <n v="3.8857637733883701"/>
    <n v="8.8124829139532193E-2"/>
    <n v="0.83716244503395576"/>
  </r>
  <r>
    <s v="Unpermitted Source"/>
    <s v="38"/>
    <x v="19"/>
    <s v="2310000230"/>
    <x v="8"/>
    <n v="1.0173636061235007"/>
    <n v="0.16069258158720695"/>
    <n v="0.63585225382718791"/>
    <n v="1.4420426586468905E-2"/>
    <n v="0.13699021827828367"/>
  </r>
  <r>
    <s v="Unpermitted Source"/>
    <s v="38"/>
    <x v="20"/>
    <s v="2310000230"/>
    <x v="8"/>
    <n v="0.27452668736665892"/>
    <n v="4.3361490269563784E-2"/>
    <n v="0.17157917960416183"/>
    <n v="3.8912262217455779E-3"/>
    <n v="3.69656144560448E-2"/>
  </r>
  <r>
    <s v="Unpermitted Source"/>
    <s v="38"/>
    <x v="21"/>
    <s v="2310000230"/>
    <x v="8"/>
    <n v="14.017009684368233"/>
    <n v="2.2139866796459624"/>
    <n v="8.7606310527301439"/>
    <n v="0.19868143296912716"/>
    <n v="1.887420785167464"/>
  </r>
  <r>
    <s v="Unpermitted Source"/>
    <s v="38"/>
    <x v="22"/>
    <s v="2310000230"/>
    <x v="8"/>
    <n v="0.27452668736665892"/>
    <n v="4.3361490269563784E-2"/>
    <n v="0.17157917960416183"/>
    <n v="3.8912262217455779E-3"/>
    <n v="3.69656144560448E-2"/>
  </r>
  <r>
    <s v="Unpermitted Source"/>
    <s v="38"/>
    <x v="23"/>
    <s v="2310000230"/>
    <x v="8"/>
    <n v="1.6148628668626996E-2"/>
    <n v="2.5506758982096339E-3"/>
    <n v="1.0092892917891871E-2"/>
    <n v="2.2889566010268102E-4"/>
    <n v="2.1744479091791056E-3"/>
  </r>
  <r>
    <s v="Unpermitted Source"/>
    <s v="38"/>
    <x v="24"/>
    <s v="2310000230"/>
    <x v="8"/>
    <n v="8.2358006209997683"/>
    <n v="1.3008447080869134"/>
    <n v="5.1473753881248543"/>
    <n v="0.11673678665236732"/>
    <n v="1.1089684336813439"/>
  </r>
  <r>
    <s v="Unpermitted Source"/>
    <s v="38"/>
    <x v="25"/>
    <s v="2310000230"/>
    <x v="8"/>
    <n v="4.6992509425704556"/>
    <n v="0.7422466863790036"/>
    <n v="2.9370318391065346"/>
    <n v="6.6608637089880185E-2"/>
    <n v="0.63276434157111983"/>
  </r>
  <r>
    <s v="Unpermitted Source"/>
    <s v="38"/>
    <x v="26"/>
    <s v="2310000230"/>
    <x v="8"/>
    <n v="0.33912120204116691"/>
    <n v="5.3564193862402319E-2"/>
    <n v="0.21195075127572932"/>
    <n v="4.8068088621563022E-3"/>
    <n v="4.5663406092761226E-2"/>
  </r>
  <r>
    <s v="Unpermitted Source"/>
    <s v="38"/>
    <x v="27"/>
    <s v="2310000230"/>
    <x v="8"/>
    <n v="1.1465526354725166"/>
    <n v="0.18109798877288402"/>
    <n v="0.71659539717032283"/>
    <n v="1.6251591867290353E-2"/>
    <n v="0.15438580155171652"/>
  </r>
  <r>
    <s v="Unpermitted Source"/>
    <s v="38"/>
    <x v="28"/>
    <s v="2310000230"/>
    <x v="8"/>
    <n v="0.25837805869803193"/>
    <n v="4.0810814371354143E-2"/>
    <n v="0.16148628668626994"/>
    <n v="3.6623305616428964E-3"/>
    <n v="3.479116654686569E-2"/>
  </r>
  <r>
    <s v="Unpermitted Source"/>
    <s v="38"/>
    <x v="29"/>
    <s v="2310000230"/>
    <x v="8"/>
    <n v="7.5414095882488068"/>
    <n v="1.1911656444638992"/>
    <n v="4.7133809926555035"/>
    <n v="0.10689427326795205"/>
    <n v="1.0154671735866425"/>
  </r>
  <r>
    <s v="Unpermitted Source"/>
    <s v="46"/>
    <x v="30"/>
    <s v="2310000230"/>
    <x v="8"/>
    <n v="3.4073606490802959"/>
    <n v="0.53819261452223277"/>
    <n v="2.1296004056751849"/>
    <n v="4.8296984281665699E-2"/>
    <n v="0.45880850883679136"/>
  </r>
  <r>
    <s v="Unpermitted Source"/>
    <s v="46"/>
    <x v="31"/>
    <s v="2310000230"/>
    <x v="8"/>
    <n v="0"/>
    <n v="0"/>
    <n v="0"/>
    <n v="0"/>
    <n v="0"/>
  </r>
  <r>
    <s v="Unpermitted Source"/>
    <s v="30"/>
    <x v="32"/>
    <s v="2310000230"/>
    <x v="8"/>
    <n v="0"/>
    <n v="0"/>
    <n v="0"/>
    <n v="0"/>
    <n v="0"/>
  </r>
  <r>
    <s v="Unpermitted Source"/>
    <s v="30"/>
    <x v="33"/>
    <s v="2310000230"/>
    <x v="8"/>
    <n v="0"/>
    <n v="0"/>
    <n v="0"/>
    <n v="0"/>
    <n v="0"/>
  </r>
  <r>
    <s v="Unpermitted Source"/>
    <s v="30"/>
    <x v="34"/>
    <s v="2310000230"/>
    <x v="8"/>
    <n v="3.2297257337253985E-2"/>
    <n v="5.1013517964192678E-3"/>
    <n v="2.0185785835783742E-2"/>
    <n v="4.5779132020536204E-4"/>
    <n v="4.3488958183582112E-3"/>
  </r>
  <r>
    <s v="Unpermitted Source"/>
    <s v="30"/>
    <x v="35"/>
    <s v="2310000230"/>
    <x v="8"/>
    <n v="0"/>
    <n v="0"/>
    <n v="0"/>
    <n v="0"/>
    <n v="0"/>
  </r>
  <r>
    <s v="Unpermitted Source"/>
    <s v="30"/>
    <x v="36"/>
    <s v="2310000230"/>
    <x v="8"/>
    <n v="0"/>
    <n v="0"/>
    <n v="0"/>
    <n v="0"/>
    <n v="0"/>
  </r>
  <r>
    <s v="Unpermitted Source"/>
    <s v="30"/>
    <x v="37"/>
    <s v="2310000230"/>
    <x v="8"/>
    <n v="0"/>
    <n v="0"/>
    <n v="0"/>
    <n v="0"/>
    <n v="0"/>
  </r>
  <r>
    <s v="Unpermitted Source"/>
    <s v="30"/>
    <x v="38"/>
    <s v="2310000230"/>
    <x v="8"/>
    <n v="0"/>
    <n v="0"/>
    <n v="0"/>
    <n v="0"/>
    <n v="0"/>
  </r>
  <r>
    <s v="Unpermitted Source"/>
    <s v="30"/>
    <x v="39"/>
    <s v="2310000230"/>
    <x v="8"/>
    <n v="0"/>
    <n v="0"/>
    <n v="0"/>
    <n v="0"/>
    <n v="0"/>
  </r>
  <r>
    <s v="Unpermitted Source"/>
    <s v="30"/>
    <x v="40"/>
    <s v="2310000230"/>
    <x v="8"/>
    <n v="0"/>
    <n v="0"/>
    <n v="0"/>
    <n v="0"/>
    <n v="0"/>
  </r>
  <r>
    <s v="Unpermitted Source"/>
    <s v="30"/>
    <x v="41"/>
    <s v="2310000230"/>
    <x v="8"/>
    <n v="1.0819581207980087"/>
    <n v="0.17089528518004549"/>
    <n v="0.67622382549875537"/>
    <n v="1.5336009226879629E-2"/>
    <n v="0.14568800991500011"/>
  </r>
  <r>
    <s v="Unpermitted Source"/>
    <s v="30"/>
    <x v="42"/>
    <s v="2310000230"/>
    <x v="8"/>
    <n v="1.6148628668626996E-2"/>
    <n v="2.5506758982096339E-3"/>
    <n v="1.0092892917891871E-2"/>
    <n v="2.2889566010268102E-4"/>
    <n v="2.1744479091791061E-3"/>
  </r>
  <r>
    <s v="Unpermitted Source"/>
    <s v="30"/>
    <x v="43"/>
    <s v="2310000230"/>
    <x v="8"/>
    <n v="0.67824240408233383"/>
    <n v="0.10712838772480462"/>
    <n v="0.42390150255145859"/>
    <n v="9.6136177243126026E-3"/>
    <n v="9.1326812185522452E-2"/>
  </r>
  <r>
    <s v="Unpermitted Source"/>
    <s v="30"/>
    <x v="44"/>
    <s v="2310000230"/>
    <x v="8"/>
    <n v="0"/>
    <n v="0"/>
    <n v="0"/>
    <n v="0"/>
    <n v="0"/>
  </r>
  <r>
    <s v="Unpermitted Source"/>
    <s v="38"/>
    <x v="45"/>
    <s v="2310000230"/>
    <x v="8"/>
    <n v="0"/>
    <n v="0"/>
    <n v="0"/>
    <n v="0"/>
    <n v="0"/>
  </r>
  <r>
    <s v="Unpermitted Source"/>
    <s v="38"/>
    <x v="46"/>
    <s v="2310000230"/>
    <x v="8"/>
    <n v="0"/>
    <n v="0"/>
    <n v="0"/>
    <n v="0"/>
    <n v="0"/>
  </r>
  <r>
    <s v="Unpermitted Source"/>
    <s v="38"/>
    <x v="47"/>
    <s v="2310000230"/>
    <x v="8"/>
    <n v="0"/>
    <n v="0"/>
    <n v="0"/>
    <n v="0"/>
    <n v="0"/>
  </r>
  <r>
    <s v="Unpermitted Source"/>
    <s v="38"/>
    <x v="48"/>
    <s v="2310000230"/>
    <x v="8"/>
    <n v="0"/>
    <n v="0"/>
    <n v="0"/>
    <n v="0"/>
    <n v="0"/>
  </r>
  <r>
    <s v="Unpermitted Source"/>
    <s v="38"/>
    <x v="49"/>
    <s v="2310000230"/>
    <x v="8"/>
    <n v="0"/>
    <n v="0"/>
    <n v="0"/>
    <n v="0"/>
    <n v="0"/>
  </r>
  <r>
    <s v="Unpermitted Source"/>
    <s v="38"/>
    <x v="50"/>
    <s v="2310000230"/>
    <x v="8"/>
    <n v="0.38756708804704787"/>
    <n v="6.1216221557031214E-2"/>
    <n v="0.24222943002940489"/>
    <n v="5.4934958424643441E-3"/>
    <n v="5.2186749820298542E-2"/>
  </r>
  <r>
    <s v="Unpermitted Source"/>
    <s v="38"/>
    <x v="51"/>
    <s v="2310000230"/>
    <x v="8"/>
    <n v="0"/>
    <n v="0"/>
    <n v="0"/>
    <n v="0"/>
    <n v="0"/>
  </r>
  <r>
    <s v="Unpermitted Source"/>
    <s v="38"/>
    <x v="52"/>
    <s v="2310000230"/>
    <x v="8"/>
    <n v="0"/>
    <n v="0"/>
    <n v="0"/>
    <n v="0"/>
    <n v="0"/>
  </r>
  <r>
    <s v="Unpermitted Source"/>
    <s v="38"/>
    <x v="53"/>
    <s v="2310000230"/>
    <x v="8"/>
    <n v="0.33912120204116691"/>
    <n v="5.3564193862402312E-2"/>
    <n v="0.21195075127572929"/>
    <n v="4.8068088621563022E-3"/>
    <n v="4.5663406092761226E-2"/>
  </r>
  <r>
    <s v="Unpermitted Source"/>
    <s v="38"/>
    <x v="54"/>
    <s v="2310000230"/>
    <x v="8"/>
    <n v="0.27452668736665892"/>
    <n v="4.3361490269563784E-2"/>
    <n v="0.17157917960416183"/>
    <n v="3.8912262217455779E-3"/>
    <n v="3.69656144560448E-2"/>
  </r>
  <r>
    <s v="Unpermitted Source"/>
    <s v="38"/>
    <x v="55"/>
    <s v="2310000230"/>
    <x v="8"/>
    <n v="0"/>
    <n v="0"/>
    <n v="0"/>
    <n v="0"/>
    <n v="0"/>
  </r>
  <r>
    <s v="Unpermitted Source"/>
    <s v="38"/>
    <x v="56"/>
    <s v="2310000230"/>
    <x v="8"/>
    <n v="1.8086464108862237"/>
    <n v="0.285675700599479"/>
    <n v="1.1304040068038896"/>
    <n v="2.5636313931500274E-2"/>
    <n v="0.24353816582805984"/>
  </r>
  <r>
    <s v="Unpermitted Source"/>
    <s v="38"/>
    <x v="57"/>
    <s v="2310000230"/>
    <x v="8"/>
    <n v="0"/>
    <n v="0"/>
    <n v="0"/>
    <n v="0"/>
    <n v="0"/>
  </r>
  <r>
    <s v="Unpermitted Source"/>
    <s v="38"/>
    <x v="58"/>
    <s v="2310000230"/>
    <x v="8"/>
    <n v="0"/>
    <n v="0"/>
    <n v="0"/>
    <n v="0"/>
    <n v="0"/>
  </r>
  <r>
    <s v="Unpermitted Source"/>
    <s v="38"/>
    <x v="59"/>
    <s v="2310000230"/>
    <x v="8"/>
    <n v="0"/>
    <n v="0"/>
    <n v="0"/>
    <n v="0"/>
    <n v="0"/>
  </r>
  <r>
    <s v="Unpermitted Source"/>
    <s v="38"/>
    <x v="60"/>
    <s v="2310000230"/>
    <x v="8"/>
    <n v="0"/>
    <n v="0"/>
    <n v="0"/>
    <n v="0"/>
    <n v="0"/>
  </r>
  <r>
    <s v="Unpermitted Source"/>
    <s v="38"/>
    <x v="61"/>
    <s v="2310000230"/>
    <x v="8"/>
    <n v="0"/>
    <n v="0"/>
    <n v="0"/>
    <n v="0"/>
    <n v="0"/>
  </r>
  <r>
    <s v="Unpermitted Source"/>
    <s v="46"/>
    <x v="62"/>
    <s v="2310000230"/>
    <x v="8"/>
    <n v="0"/>
    <n v="0"/>
    <n v="0"/>
    <n v="0"/>
    <n v="0"/>
  </r>
  <r>
    <s v="Unpermitted Source"/>
    <s v="46"/>
    <x v="63"/>
    <s v="2310000230"/>
    <x v="8"/>
    <n v="0"/>
    <n v="0"/>
    <n v="0"/>
    <n v="0"/>
    <n v="0"/>
  </r>
  <r>
    <s v="Unpermitted Source"/>
    <s v="30"/>
    <x v="64"/>
    <s v="2310000230"/>
    <x v="8"/>
    <n v="0.2906753160352859"/>
    <n v="4.5912166167773411E-2"/>
    <n v="0.18167207252205367"/>
    <n v="4.1201218818482585E-3"/>
    <n v="3.9140062365223903E-2"/>
  </r>
  <r>
    <s v="Unpermitted Source"/>
    <s v="30"/>
    <x v="65"/>
    <s v="2310000230"/>
    <x v="8"/>
    <n v="4.8445886005880984E-2"/>
    <n v="7.6520276946289026E-3"/>
    <n v="3.0278678753675615E-2"/>
    <n v="6.8668698030804312E-4"/>
    <n v="6.5233437275373177E-3"/>
  </r>
  <r>
    <s v="Unpermitted Source"/>
    <s v="30"/>
    <x v="66"/>
    <s v="2310000230"/>
    <x v="8"/>
    <n v="1.6148628668626992E-2"/>
    <n v="2.5506758982096339E-3"/>
    <n v="1.0092892917891871E-2"/>
    <n v="2.2889566010268102E-4"/>
    <n v="2.1744479091791056E-3"/>
  </r>
  <r>
    <s v="Unpermitted Source"/>
    <s v="30"/>
    <x v="67"/>
    <s v="2310000230"/>
    <x v="8"/>
    <n v="1.0335122347921277"/>
    <n v="0.16324325748541657"/>
    <n v="0.64594514674507975"/>
    <n v="1.4649322246571585E-2"/>
    <n v="0.13916466618746276"/>
  </r>
  <r>
    <s v="Unpermitted Source"/>
    <s v="30"/>
    <x v="68"/>
    <s v="2310000230"/>
    <x v="8"/>
    <n v="22.688823279420927"/>
    <n v="3.5836996369845355"/>
    <n v="14.180514549638078"/>
    <n v="0.32159840244426685"/>
    <n v="3.0550993123966435"/>
  </r>
  <r>
    <s v="Unpermitted Source"/>
    <s v="30"/>
    <x v="69"/>
    <s v="2310000230"/>
    <x v="8"/>
    <n v="0.19378354402352393"/>
    <n v="3.060811077851561E-2"/>
    <n v="0.12111471501470246"/>
    <n v="2.7467479212321725E-3"/>
    <n v="2.6093374910149271E-2"/>
  </r>
  <r>
    <s v="Unpermitted Source"/>
    <s v="30"/>
    <x v="70"/>
    <s v="2310000230"/>
    <x v="8"/>
    <n v="8.0743143343134968E-2"/>
    <n v="1.275337949104817E-2"/>
    <n v="5.0464464589459357E-2"/>
    <n v="1.1444783005134052E-3"/>
    <n v="1.0872239545895529E-2"/>
  </r>
  <r>
    <s v="Unpermitted Source"/>
    <s v="30"/>
    <x v="71"/>
    <s v="2310000230"/>
    <x v="8"/>
    <n v="0.20993217269215095"/>
    <n v="3.3158786676725241E-2"/>
    <n v="0.13120760793259434"/>
    <n v="2.9756435813348536E-3"/>
    <n v="2.8267822819328377E-2"/>
  </r>
  <r>
    <s v="Unpermitted Source"/>
    <s v="30"/>
    <x v="72"/>
    <s v="2310000230"/>
    <x v="8"/>
    <n v="15.163562319840748"/>
    <n v="2.3950846684188463"/>
    <n v="9.477226449900467"/>
    <n v="0.21493302483641749"/>
    <n v="2.0418065867191806"/>
  </r>
  <r>
    <s v="Unpermitted Source"/>
    <s v="30"/>
    <x v="73"/>
    <s v="2310000230"/>
    <x v="8"/>
    <n v="1.8247950395548505"/>
    <n v="0.28822637649768867"/>
    <n v="1.1404968997217815"/>
    <n v="2.5865209591602954E-2"/>
    <n v="0.24571261373723899"/>
  </r>
  <r>
    <s v="Unpermitted Source"/>
    <s v="30"/>
    <x v="74"/>
    <s v="2310000230"/>
    <x v="8"/>
    <n v="3.4073606490802959"/>
    <n v="0.53819261452223277"/>
    <n v="2.1296004056751849"/>
    <n v="4.8296984281665699E-2"/>
    <n v="0.45880850883679136"/>
  </r>
  <r>
    <s v="Unpermitted Source"/>
    <s v="30"/>
    <x v="75"/>
    <s v="2310000230"/>
    <x v="8"/>
    <n v="2.1962134989332713"/>
    <n v="0.34689192215651021"/>
    <n v="1.3726334368332944"/>
    <n v="3.1129809773964619E-2"/>
    <n v="0.2957249156483584"/>
  </r>
  <r>
    <s v="Unpermitted Source"/>
    <s v="30"/>
    <x v="76"/>
    <s v="2310000230"/>
    <x v="8"/>
    <n v="1.9539840689038666"/>
    <n v="0.30863178368336575"/>
    <n v="1.2212400430649164"/>
    <n v="2.7696374872424406E-2"/>
    <n v="0.26310819701067184"/>
  </r>
  <r>
    <s v="Unpermitted Source"/>
    <s v="38"/>
    <x v="77"/>
    <s v="2310000230"/>
    <x v="8"/>
    <n v="7.3960719302311642"/>
    <n v="1.1682095613800125"/>
    <n v="4.6225449563944769"/>
    <n v="0.10483421232702791"/>
    <n v="0.99589714240403049"/>
  </r>
  <r>
    <s v="Unpermitted Source"/>
    <s v="38"/>
    <x v="78"/>
    <s v="2310000230"/>
    <x v="8"/>
    <n v="8.4457327936919189"/>
    <n v="1.3340034947636388"/>
    <n v="5.2785829960574491"/>
    <n v="0.11971243023370219"/>
    <n v="1.1372362565006726"/>
  </r>
  <r>
    <s v="Unpermitted Source"/>
    <s v="38"/>
    <x v="79"/>
    <s v="2310000230"/>
    <x v="8"/>
    <n v="8.9463402824193565"/>
    <n v="1.4130744476081374"/>
    <n v="5.5914626765120969"/>
    <n v="0.12680819569688531"/>
    <n v="1.2046441416852247"/>
  </r>
  <r>
    <s v="Unpermitted Source"/>
    <s v="38"/>
    <x v="80"/>
    <s v="2310000230"/>
    <x v="8"/>
    <n v="6.0557357507351233"/>
    <n v="0.95650346182861279"/>
    <n v="3.7848348442094517"/>
    <n v="8.5835872538505387E-2"/>
    <n v="0.81541796594216476"/>
  </r>
  <r>
    <s v="Unpermitted Source"/>
    <s v="38"/>
    <x v="81"/>
    <s v="2310000230"/>
    <x v="8"/>
    <n v="2.3092538996136605"/>
    <n v="0.36474665344397766"/>
    <n v="1.4432836872585377"/>
    <n v="3.2732079394683387E-2"/>
    <n v="0.31094605101261213"/>
  </r>
  <r>
    <s v="Unpermitted Source"/>
    <s v="38"/>
    <x v="82"/>
    <s v="2310000230"/>
    <x v="8"/>
    <n v="5.829654949374345"/>
    <n v="0.92079399925367789"/>
    <n v="3.6435343433589651"/>
    <n v="8.2631333297067844E-2"/>
    <n v="0.78497569521365718"/>
  </r>
  <r>
    <s v="Unpermitted Source"/>
    <s v="38"/>
    <x v="83"/>
    <s v="2310000230"/>
    <x v="8"/>
    <n v="1.0173636061235007"/>
    <n v="0.16069258158720695"/>
    <n v="0.63585225382718791"/>
    <n v="1.4420426586468905E-2"/>
    <n v="0.13699021827828367"/>
  </r>
  <r>
    <s v="Unpermitted Source"/>
    <s v="38"/>
    <x v="84"/>
    <s v="2310000230"/>
    <x v="8"/>
    <n v="0.27452668736665892"/>
    <n v="4.3361490269563784E-2"/>
    <n v="0.17157917960416183"/>
    <n v="3.8912262217455779E-3"/>
    <n v="3.69656144560448E-2"/>
  </r>
  <r>
    <s v="Unpermitted Source"/>
    <s v="38"/>
    <x v="85"/>
    <s v="2310000230"/>
    <x v="8"/>
    <n v="13.677888482327067"/>
    <n v="2.1604224857835601"/>
    <n v="8.5486803014544144"/>
    <n v="0.19387462410697087"/>
    <n v="1.8417573790747028"/>
  </r>
  <r>
    <s v="Unpermitted Source"/>
    <s v="38"/>
    <x v="86"/>
    <s v="2310000230"/>
    <x v="8"/>
    <n v="0"/>
    <n v="0"/>
    <n v="0"/>
    <n v="0"/>
    <n v="0"/>
  </r>
  <r>
    <s v="Unpermitted Source"/>
    <s v="38"/>
    <x v="87"/>
    <s v="2310000230"/>
    <x v="8"/>
    <n v="1.6148628668626996E-2"/>
    <n v="2.5506758982096339E-3"/>
    <n v="1.0092892917891871E-2"/>
    <n v="2.2889566010268102E-4"/>
    <n v="2.1744479091791056E-3"/>
  </r>
  <r>
    <s v="Unpermitted Source"/>
    <s v="38"/>
    <x v="88"/>
    <s v="2310000230"/>
    <x v="8"/>
    <n v="6.427154210113545"/>
    <n v="1.0151690074874344"/>
    <n v="4.0169713813209649"/>
    <n v="9.1100472720867048E-2"/>
    <n v="0.86543026785328403"/>
  </r>
  <r>
    <s v="Unpermitted Source"/>
    <s v="38"/>
    <x v="89"/>
    <s v="2310000230"/>
    <x v="8"/>
    <n v="4.6992509425704556"/>
    <n v="0.7422466863790036"/>
    <n v="2.9370318391065346"/>
    <n v="6.6608637089880185E-2"/>
    <n v="0.63276434157111983"/>
  </r>
  <r>
    <s v="Unpermitted Source"/>
    <s v="38"/>
    <x v="90"/>
    <s v="2310000230"/>
    <x v="8"/>
    <n v="0.33912120204116691"/>
    <n v="5.3564193862402319E-2"/>
    <n v="0.21195075127572932"/>
    <n v="4.8068088621563022E-3"/>
    <n v="4.5663406092761226E-2"/>
  </r>
  <r>
    <s v="Unpermitted Source"/>
    <s v="38"/>
    <x v="91"/>
    <s v="2310000230"/>
    <x v="8"/>
    <n v="1.1465526354725166"/>
    <n v="0.18109798877288402"/>
    <n v="0.71659539717032283"/>
    <n v="1.6251591867290353E-2"/>
    <n v="0.15438580155171652"/>
  </r>
  <r>
    <s v="Unpermitted Source"/>
    <s v="38"/>
    <x v="92"/>
    <s v="2310000230"/>
    <x v="8"/>
    <n v="0.25837805869803193"/>
    <n v="4.0810814371354143E-2"/>
    <n v="0.16148628668626994"/>
    <n v="3.6623305616428964E-3"/>
    <n v="3.479116654686569E-2"/>
  </r>
  <r>
    <s v="Unpermitted Source"/>
    <s v="38"/>
    <x v="93"/>
    <s v="2310000230"/>
    <x v="8"/>
    <n v="7.5414095882488068"/>
    <n v="1.1911656444638992"/>
    <n v="4.7133809926555035"/>
    <n v="0.10689427326795205"/>
    <n v="1.0154671735866425"/>
  </r>
  <r>
    <s v="Unpermitted Source"/>
    <s v="46"/>
    <x v="94"/>
    <s v="2310000230"/>
    <x v="8"/>
    <n v="3.4073606490802959"/>
    <n v="0.53819261452223277"/>
    <n v="2.1296004056751849"/>
    <n v="4.8296984281665699E-2"/>
    <n v="0.45880850883679136"/>
  </r>
  <r>
    <s v="Unpermitted Source"/>
    <s v="46"/>
    <x v="95"/>
    <s v="2310000230"/>
    <x v="8"/>
    <n v="0"/>
    <n v="0"/>
    <n v="0"/>
    <n v="0"/>
    <n v="0"/>
  </r>
  <r>
    <s v="Unpermitted Source"/>
    <s v="30"/>
    <x v="0"/>
    <s v="2310000801"/>
    <x v="9"/>
    <n v="0"/>
    <n v="0"/>
    <n v="0"/>
    <n v="0"/>
    <n v="0"/>
  </r>
  <r>
    <s v="Unpermitted Source"/>
    <s v="30"/>
    <x v="1"/>
    <s v="2310000801"/>
    <x v="9"/>
    <n v="0"/>
    <n v="0"/>
    <n v="0"/>
    <n v="0"/>
    <n v="0"/>
  </r>
  <r>
    <s v="Unpermitted Source"/>
    <s v="30"/>
    <x v="2"/>
    <s v="2310000801"/>
    <x v="9"/>
    <n v="0"/>
    <n v="0"/>
    <n v="0"/>
    <n v="0"/>
    <n v="0"/>
  </r>
  <r>
    <s v="Unpermitted Source"/>
    <s v="30"/>
    <x v="3"/>
    <s v="2310000801"/>
    <x v="9"/>
    <n v="0"/>
    <n v="0.10867414722167375"/>
    <n v="0"/>
    <n v="0"/>
    <n v="0"/>
  </r>
  <r>
    <s v="Unpermitted Source"/>
    <s v="30"/>
    <x v="4"/>
    <s v="2310000801"/>
    <x v="9"/>
    <n v="0"/>
    <n v="0.52012786528123411"/>
    <n v="0"/>
    <n v="0"/>
    <n v="0"/>
  </r>
  <r>
    <s v="Unpermitted Source"/>
    <s v="30"/>
    <x v="5"/>
    <s v="2310000801"/>
    <x v="9"/>
    <n v="0"/>
    <n v="0"/>
    <n v="0"/>
    <n v="0"/>
    <n v="0"/>
  </r>
  <r>
    <s v="Unpermitted Source"/>
    <s v="30"/>
    <x v="6"/>
    <s v="2310000801"/>
    <x v="9"/>
    <n v="0"/>
    <n v="0"/>
    <n v="0"/>
    <n v="0"/>
    <n v="0"/>
  </r>
  <r>
    <s v="Unpermitted Source"/>
    <s v="30"/>
    <x v="7"/>
    <s v="2310000801"/>
    <x v="9"/>
    <n v="0"/>
    <n v="0"/>
    <n v="0"/>
    <n v="0"/>
    <n v="0"/>
  </r>
  <r>
    <s v="Unpermitted Source"/>
    <s v="30"/>
    <x v="8"/>
    <s v="2310000801"/>
    <x v="9"/>
    <n v="0"/>
    <n v="0.89139154843025292"/>
    <n v="0"/>
    <n v="0"/>
    <n v="0"/>
  </r>
  <r>
    <s v="Unpermitted Source"/>
    <s v="30"/>
    <x v="9"/>
    <s v="2310000801"/>
    <x v="9"/>
    <n v="0"/>
    <n v="0"/>
    <n v="0"/>
    <n v="0"/>
    <n v="0"/>
  </r>
  <r>
    <s v="Unpermitted Source"/>
    <s v="30"/>
    <x v="10"/>
    <s v="2310000801"/>
    <x v="9"/>
    <n v="0"/>
    <n v="0.27810918510955779"/>
    <n v="0"/>
    <n v="0"/>
    <n v="0"/>
  </r>
  <r>
    <s v="Unpermitted Source"/>
    <s v="30"/>
    <x v="11"/>
    <s v="2310000801"/>
    <x v="9"/>
    <n v="0"/>
    <n v="0"/>
    <n v="0"/>
    <n v="0"/>
    <n v="0"/>
  </r>
  <r>
    <s v="Unpermitted Source"/>
    <s v="30"/>
    <x v="12"/>
    <s v="2310000801"/>
    <x v="9"/>
    <n v="0"/>
    <n v="0"/>
    <n v="0"/>
    <n v="0"/>
    <n v="0"/>
  </r>
  <r>
    <s v="Unpermitted Source"/>
    <s v="38"/>
    <x v="13"/>
    <s v="2310000801"/>
    <x v="9"/>
    <n v="0"/>
    <n v="0.39446995102996896"/>
    <n v="0"/>
    <n v="0"/>
    <n v="0"/>
  </r>
  <r>
    <s v="Unpermitted Source"/>
    <s v="38"/>
    <x v="14"/>
    <s v="2310000801"/>
    <x v="9"/>
    <n v="0"/>
    <n v="1.7558433284687402"/>
    <n v="0"/>
    <n v="0"/>
    <n v="0"/>
  </r>
  <r>
    <s v="Unpermitted Source"/>
    <s v="38"/>
    <x v="15"/>
    <s v="2310000801"/>
    <x v="9"/>
    <n v="0"/>
    <n v="55.216459392918615"/>
    <n v="0"/>
    <n v="0"/>
    <n v="0"/>
  </r>
  <r>
    <s v="Unpermitted Source"/>
    <s v="38"/>
    <x v="16"/>
    <s v="2310000801"/>
    <x v="9"/>
    <n v="0"/>
    <n v="0.90478822673376669"/>
    <n v="0"/>
    <n v="0"/>
    <n v="0"/>
  </r>
  <r>
    <s v="Unpermitted Source"/>
    <s v="38"/>
    <x v="17"/>
    <s v="2310000801"/>
    <x v="9"/>
    <n v="0"/>
    <n v="2.6129745192703346"/>
    <n v="0"/>
    <n v="0"/>
    <n v="0"/>
  </r>
  <r>
    <s v="Unpermitted Source"/>
    <s v="38"/>
    <x v="18"/>
    <s v="2310000801"/>
    <x v="9"/>
    <n v="0"/>
    <n v="7.7646195770565427"/>
    <n v="0"/>
    <n v="0"/>
    <n v="0"/>
  </r>
  <r>
    <s v="Unpermitted Source"/>
    <s v="38"/>
    <x v="19"/>
    <s v="2310000801"/>
    <x v="9"/>
    <n v="0"/>
    <n v="0"/>
    <n v="0"/>
    <n v="0"/>
    <n v="0"/>
  </r>
  <r>
    <s v="Unpermitted Source"/>
    <s v="38"/>
    <x v="20"/>
    <s v="2310000801"/>
    <x v="9"/>
    <n v="0"/>
    <n v="0"/>
    <n v="0"/>
    <n v="0"/>
    <n v="0"/>
  </r>
  <r>
    <s v="Unpermitted Source"/>
    <s v="38"/>
    <x v="21"/>
    <s v="2310000801"/>
    <x v="9"/>
    <n v="0"/>
    <n v="39.850066746380222"/>
    <n v="0"/>
    <n v="0"/>
    <n v="0"/>
  </r>
  <r>
    <s v="Unpermitted Source"/>
    <s v="38"/>
    <x v="22"/>
    <s v="2310000801"/>
    <x v="9"/>
    <n v="0"/>
    <n v="0"/>
    <n v="0"/>
    <n v="0"/>
    <n v="0"/>
  </r>
  <r>
    <s v="Unpermitted Source"/>
    <s v="38"/>
    <x v="23"/>
    <s v="2310000801"/>
    <x v="9"/>
    <n v="0"/>
    <n v="0"/>
    <n v="0"/>
    <n v="0"/>
    <n v="0"/>
  </r>
  <r>
    <s v="Unpermitted Source"/>
    <s v="38"/>
    <x v="24"/>
    <s v="2310000801"/>
    <x v="9"/>
    <n v="0"/>
    <n v="9.3268333202094666"/>
    <n v="0"/>
    <n v="0"/>
    <n v="0"/>
  </r>
  <r>
    <s v="Unpermitted Source"/>
    <s v="38"/>
    <x v="25"/>
    <s v="2310000801"/>
    <x v="9"/>
    <n v="0"/>
    <n v="1.205481429639139"/>
    <n v="0"/>
    <n v="0"/>
    <n v="0"/>
  </r>
  <r>
    <s v="Unpermitted Source"/>
    <s v="38"/>
    <x v="26"/>
    <s v="2310000801"/>
    <x v="9"/>
    <n v="0"/>
    <n v="5.468919395313141"/>
    <n v="0"/>
    <n v="0"/>
    <n v="0"/>
  </r>
  <r>
    <s v="Unpermitted Source"/>
    <s v="38"/>
    <x v="27"/>
    <s v="2310000801"/>
    <x v="9"/>
    <n v="0"/>
    <n v="0"/>
    <n v="0"/>
    <n v="0"/>
    <n v="0"/>
  </r>
  <r>
    <s v="Unpermitted Source"/>
    <s v="38"/>
    <x v="28"/>
    <s v="2310000801"/>
    <x v="9"/>
    <n v="0"/>
    <n v="0"/>
    <n v="0"/>
    <n v="0"/>
    <n v="0"/>
  </r>
  <r>
    <s v="Unpermitted Source"/>
    <s v="38"/>
    <x v="29"/>
    <s v="2310000801"/>
    <x v="9"/>
    <n v="0"/>
    <n v="24.764601711807575"/>
    <n v="0"/>
    <n v="0"/>
    <n v="0"/>
  </r>
  <r>
    <s v="Unpermitted Source"/>
    <s v="46"/>
    <x v="30"/>
    <s v="2310000801"/>
    <x v="9"/>
    <n v="0"/>
    <n v="0.44710498764322831"/>
    <n v="0"/>
    <n v="0"/>
    <n v="0"/>
  </r>
  <r>
    <s v="Unpermitted Source"/>
    <s v="46"/>
    <x v="31"/>
    <s v="2310000801"/>
    <x v="9"/>
    <n v="0"/>
    <n v="0"/>
    <n v="0"/>
    <n v="0"/>
    <n v="0"/>
  </r>
  <r>
    <s v="Unpermitted Source"/>
    <s v="30"/>
    <x v="32"/>
    <s v="2310000801"/>
    <x v="9"/>
    <n v="0"/>
    <n v="0"/>
    <n v="0"/>
    <n v="0"/>
    <n v="0"/>
  </r>
  <r>
    <s v="Unpermitted Source"/>
    <s v="30"/>
    <x v="33"/>
    <s v="2310000801"/>
    <x v="9"/>
    <n v="0"/>
    <n v="0"/>
    <n v="0"/>
    <n v="0"/>
    <n v="0"/>
  </r>
  <r>
    <s v="Unpermitted Source"/>
    <s v="30"/>
    <x v="34"/>
    <s v="2310000801"/>
    <x v="9"/>
    <n v="0"/>
    <n v="0"/>
    <n v="0"/>
    <n v="0"/>
    <n v="0"/>
  </r>
  <r>
    <s v="Unpermitted Source"/>
    <s v="30"/>
    <x v="35"/>
    <s v="2310000801"/>
    <x v="9"/>
    <n v="0"/>
    <n v="0"/>
    <n v="0"/>
    <n v="0"/>
    <n v="0"/>
  </r>
  <r>
    <s v="Unpermitted Source"/>
    <s v="30"/>
    <x v="36"/>
    <s v="2310000801"/>
    <x v="9"/>
    <n v="0"/>
    <n v="0"/>
    <n v="0"/>
    <n v="0"/>
    <n v="0"/>
  </r>
  <r>
    <s v="Unpermitted Source"/>
    <s v="30"/>
    <x v="37"/>
    <s v="2310000801"/>
    <x v="9"/>
    <n v="0"/>
    <n v="0"/>
    <n v="0"/>
    <n v="0"/>
    <n v="0"/>
  </r>
  <r>
    <s v="Unpermitted Source"/>
    <s v="30"/>
    <x v="38"/>
    <s v="2310000801"/>
    <x v="9"/>
    <n v="0"/>
    <n v="0"/>
    <n v="0"/>
    <n v="0"/>
    <n v="0"/>
  </r>
  <r>
    <s v="Unpermitted Source"/>
    <s v="30"/>
    <x v="39"/>
    <s v="2310000801"/>
    <x v="9"/>
    <n v="0"/>
    <n v="0"/>
    <n v="0"/>
    <n v="0"/>
    <n v="0"/>
  </r>
  <r>
    <s v="Unpermitted Source"/>
    <s v="30"/>
    <x v="40"/>
    <s v="2310000801"/>
    <x v="9"/>
    <n v="0"/>
    <n v="0"/>
    <n v="0"/>
    <n v="0"/>
    <n v="0"/>
  </r>
  <r>
    <s v="Unpermitted Source"/>
    <s v="30"/>
    <x v="41"/>
    <s v="2310000801"/>
    <x v="9"/>
    <n v="0"/>
    <n v="0"/>
    <n v="0"/>
    <n v="0"/>
    <n v="0"/>
  </r>
  <r>
    <s v="Unpermitted Source"/>
    <s v="30"/>
    <x v="42"/>
    <s v="2310000801"/>
    <x v="9"/>
    <n v="0"/>
    <n v="0"/>
    <n v="0"/>
    <n v="0"/>
    <n v="0"/>
  </r>
  <r>
    <s v="Unpermitted Source"/>
    <s v="30"/>
    <x v="43"/>
    <s v="2310000801"/>
    <x v="9"/>
    <n v="0"/>
    <n v="0"/>
    <n v="0"/>
    <n v="0"/>
    <n v="0"/>
  </r>
  <r>
    <s v="Unpermitted Source"/>
    <s v="30"/>
    <x v="44"/>
    <s v="2310000801"/>
    <x v="9"/>
    <n v="0"/>
    <n v="0"/>
    <n v="0"/>
    <n v="0"/>
    <n v="0"/>
  </r>
  <r>
    <s v="Unpermitted Source"/>
    <s v="38"/>
    <x v="45"/>
    <s v="2310000801"/>
    <x v="9"/>
    <n v="0"/>
    <n v="0"/>
    <n v="0"/>
    <n v="0"/>
    <n v="0"/>
  </r>
  <r>
    <s v="Unpermitted Source"/>
    <s v="38"/>
    <x v="46"/>
    <s v="2310000801"/>
    <x v="9"/>
    <n v="0"/>
    <n v="0"/>
    <n v="0"/>
    <n v="0"/>
    <n v="0"/>
  </r>
  <r>
    <s v="Unpermitted Source"/>
    <s v="38"/>
    <x v="47"/>
    <s v="2310000801"/>
    <x v="9"/>
    <n v="0"/>
    <n v="0"/>
    <n v="0"/>
    <n v="0"/>
    <n v="0"/>
  </r>
  <r>
    <s v="Unpermitted Source"/>
    <s v="38"/>
    <x v="48"/>
    <s v="2310000801"/>
    <x v="9"/>
    <n v="0"/>
    <n v="0"/>
    <n v="0"/>
    <n v="0"/>
    <n v="0"/>
  </r>
  <r>
    <s v="Unpermitted Source"/>
    <s v="38"/>
    <x v="49"/>
    <s v="2310000801"/>
    <x v="9"/>
    <n v="0"/>
    <n v="0"/>
    <n v="0"/>
    <n v="0"/>
    <n v="0"/>
  </r>
  <r>
    <s v="Unpermitted Source"/>
    <s v="38"/>
    <x v="50"/>
    <s v="2310000801"/>
    <x v="9"/>
    <n v="0"/>
    <n v="0"/>
    <n v="0"/>
    <n v="0"/>
    <n v="0"/>
  </r>
  <r>
    <s v="Unpermitted Source"/>
    <s v="38"/>
    <x v="51"/>
    <s v="2310000801"/>
    <x v="9"/>
    <n v="0"/>
    <n v="0"/>
    <n v="0"/>
    <n v="0"/>
    <n v="0"/>
  </r>
  <r>
    <s v="Unpermitted Source"/>
    <s v="38"/>
    <x v="52"/>
    <s v="2310000801"/>
    <x v="9"/>
    <n v="0"/>
    <n v="0"/>
    <n v="0"/>
    <n v="0"/>
    <n v="0"/>
  </r>
  <r>
    <s v="Unpermitted Source"/>
    <s v="38"/>
    <x v="53"/>
    <s v="2310000801"/>
    <x v="9"/>
    <n v="0"/>
    <n v="0"/>
    <n v="0"/>
    <n v="0"/>
    <n v="0"/>
  </r>
  <r>
    <s v="Unpermitted Source"/>
    <s v="38"/>
    <x v="54"/>
    <s v="2310000801"/>
    <x v="9"/>
    <n v="0"/>
    <n v="0"/>
    <n v="0"/>
    <n v="0"/>
    <n v="0"/>
  </r>
  <r>
    <s v="Unpermitted Source"/>
    <s v="38"/>
    <x v="55"/>
    <s v="2310000801"/>
    <x v="9"/>
    <n v="0"/>
    <n v="0"/>
    <n v="0"/>
    <n v="0"/>
    <n v="0"/>
  </r>
  <r>
    <s v="Unpermitted Source"/>
    <s v="38"/>
    <x v="56"/>
    <s v="2310000801"/>
    <x v="9"/>
    <n v="0"/>
    <n v="0"/>
    <n v="0"/>
    <n v="0"/>
    <n v="0"/>
  </r>
  <r>
    <s v="Unpermitted Source"/>
    <s v="38"/>
    <x v="57"/>
    <s v="2310000801"/>
    <x v="9"/>
    <n v="0"/>
    <n v="0"/>
    <n v="0"/>
    <n v="0"/>
    <n v="0"/>
  </r>
  <r>
    <s v="Unpermitted Source"/>
    <s v="38"/>
    <x v="58"/>
    <s v="2310000801"/>
    <x v="9"/>
    <n v="0"/>
    <n v="0"/>
    <n v="0"/>
    <n v="0"/>
    <n v="0"/>
  </r>
  <r>
    <s v="Unpermitted Source"/>
    <s v="38"/>
    <x v="59"/>
    <s v="2310000801"/>
    <x v="9"/>
    <n v="0"/>
    <n v="0"/>
    <n v="0"/>
    <n v="0"/>
    <n v="0"/>
  </r>
  <r>
    <s v="Unpermitted Source"/>
    <s v="38"/>
    <x v="60"/>
    <s v="2310000801"/>
    <x v="9"/>
    <n v="0"/>
    <n v="0"/>
    <n v="0"/>
    <n v="0"/>
    <n v="0"/>
  </r>
  <r>
    <s v="Unpermitted Source"/>
    <s v="38"/>
    <x v="61"/>
    <s v="2310000801"/>
    <x v="9"/>
    <n v="0"/>
    <n v="0"/>
    <n v="0"/>
    <n v="0"/>
    <n v="0"/>
  </r>
  <r>
    <s v="Unpermitted Source"/>
    <s v="46"/>
    <x v="62"/>
    <s v="2310000801"/>
    <x v="9"/>
    <n v="0"/>
    <n v="0"/>
    <n v="0"/>
    <n v="0"/>
    <n v="0"/>
  </r>
  <r>
    <s v="Unpermitted Source"/>
    <s v="46"/>
    <x v="63"/>
    <s v="2310000801"/>
    <x v="9"/>
    <n v="0"/>
    <n v="0"/>
    <n v="0"/>
    <n v="0"/>
    <n v="0"/>
  </r>
  <r>
    <s v="Unpermitted Source"/>
    <s v="30"/>
    <x v="64"/>
    <s v="2310000801"/>
    <x v="9"/>
    <n v="0"/>
    <n v="0"/>
    <n v="0"/>
    <n v="0"/>
    <n v="0"/>
  </r>
  <r>
    <s v="Unpermitted Source"/>
    <s v="30"/>
    <x v="65"/>
    <s v="2310000801"/>
    <x v="9"/>
    <n v="0"/>
    <n v="0"/>
    <n v="0"/>
    <n v="0"/>
    <n v="0"/>
  </r>
  <r>
    <s v="Unpermitted Source"/>
    <s v="30"/>
    <x v="66"/>
    <s v="2310000801"/>
    <x v="9"/>
    <n v="0"/>
    <n v="0"/>
    <n v="0"/>
    <n v="0"/>
    <n v="0"/>
  </r>
  <r>
    <s v="Unpermitted Source"/>
    <s v="30"/>
    <x v="67"/>
    <s v="2310000801"/>
    <x v="9"/>
    <n v="0"/>
    <n v="0.10867414722167375"/>
    <n v="0"/>
    <n v="0"/>
    <n v="0"/>
  </r>
  <r>
    <s v="Unpermitted Source"/>
    <s v="30"/>
    <x v="68"/>
    <s v="2310000801"/>
    <x v="9"/>
    <n v="0"/>
    <n v="0.52012786528123411"/>
    <n v="0"/>
    <n v="0"/>
    <n v="0"/>
  </r>
  <r>
    <s v="Unpermitted Source"/>
    <s v="30"/>
    <x v="69"/>
    <s v="2310000801"/>
    <x v="9"/>
    <n v="0"/>
    <n v="0"/>
    <n v="0"/>
    <n v="0"/>
    <n v="0"/>
  </r>
  <r>
    <s v="Unpermitted Source"/>
    <s v="30"/>
    <x v="70"/>
    <s v="2310000801"/>
    <x v="9"/>
    <n v="0"/>
    <n v="0"/>
    <n v="0"/>
    <n v="0"/>
    <n v="0"/>
  </r>
  <r>
    <s v="Unpermitted Source"/>
    <s v="30"/>
    <x v="71"/>
    <s v="2310000801"/>
    <x v="9"/>
    <n v="0"/>
    <n v="0"/>
    <n v="0"/>
    <n v="0"/>
    <n v="0"/>
  </r>
  <r>
    <s v="Unpermitted Source"/>
    <s v="30"/>
    <x v="72"/>
    <s v="2310000801"/>
    <x v="9"/>
    <n v="0"/>
    <n v="0.89139154843025292"/>
    <n v="0"/>
    <n v="0"/>
    <n v="0"/>
  </r>
  <r>
    <s v="Unpermitted Source"/>
    <s v="30"/>
    <x v="73"/>
    <s v="2310000801"/>
    <x v="9"/>
    <n v="0"/>
    <n v="0"/>
    <n v="0"/>
    <n v="0"/>
    <n v="0"/>
  </r>
  <r>
    <s v="Unpermitted Source"/>
    <s v="30"/>
    <x v="74"/>
    <s v="2310000801"/>
    <x v="9"/>
    <n v="0"/>
    <n v="0.27810918510955779"/>
    <n v="0"/>
    <n v="0"/>
    <n v="0"/>
  </r>
  <r>
    <s v="Unpermitted Source"/>
    <s v="30"/>
    <x v="75"/>
    <s v="2310000801"/>
    <x v="9"/>
    <n v="0"/>
    <n v="0"/>
    <n v="0"/>
    <n v="0"/>
    <n v="0"/>
  </r>
  <r>
    <s v="Unpermitted Source"/>
    <s v="30"/>
    <x v="76"/>
    <s v="2310000801"/>
    <x v="9"/>
    <n v="0"/>
    <n v="0"/>
    <n v="0"/>
    <n v="0"/>
    <n v="0"/>
  </r>
  <r>
    <s v="Unpermitted Source"/>
    <s v="38"/>
    <x v="77"/>
    <s v="2310000801"/>
    <x v="9"/>
    <n v="0"/>
    <n v="0.39446995102996896"/>
    <n v="0"/>
    <n v="0"/>
    <n v="0"/>
  </r>
  <r>
    <s v="Unpermitted Source"/>
    <s v="38"/>
    <x v="78"/>
    <s v="2310000801"/>
    <x v="9"/>
    <n v="0"/>
    <n v="1.7558433284687402"/>
    <n v="0"/>
    <n v="0"/>
    <n v="0"/>
  </r>
  <r>
    <s v="Unpermitted Source"/>
    <s v="38"/>
    <x v="79"/>
    <s v="2310000801"/>
    <x v="9"/>
    <n v="0"/>
    <n v="55.216459392918615"/>
    <n v="0"/>
    <n v="0"/>
    <n v="0"/>
  </r>
  <r>
    <s v="Unpermitted Source"/>
    <s v="38"/>
    <x v="80"/>
    <s v="2310000801"/>
    <x v="9"/>
    <n v="0"/>
    <n v="0.90478822673376669"/>
    <n v="0"/>
    <n v="0"/>
    <n v="0"/>
  </r>
  <r>
    <s v="Unpermitted Source"/>
    <s v="38"/>
    <x v="81"/>
    <s v="2310000801"/>
    <x v="9"/>
    <n v="0"/>
    <n v="2.6129745192703346"/>
    <n v="0"/>
    <n v="0"/>
    <n v="0"/>
  </r>
  <r>
    <s v="Unpermitted Source"/>
    <s v="38"/>
    <x v="82"/>
    <s v="2310000801"/>
    <x v="9"/>
    <n v="0"/>
    <n v="7.7646195770565427"/>
    <n v="0"/>
    <n v="0"/>
    <n v="0"/>
  </r>
  <r>
    <s v="Unpermitted Source"/>
    <s v="38"/>
    <x v="83"/>
    <s v="2310000801"/>
    <x v="9"/>
    <n v="0"/>
    <n v="0"/>
    <n v="0"/>
    <n v="0"/>
    <n v="0"/>
  </r>
  <r>
    <s v="Unpermitted Source"/>
    <s v="38"/>
    <x v="84"/>
    <s v="2310000801"/>
    <x v="9"/>
    <n v="0"/>
    <n v="0"/>
    <n v="0"/>
    <n v="0"/>
    <n v="0"/>
  </r>
  <r>
    <s v="Unpermitted Source"/>
    <s v="38"/>
    <x v="85"/>
    <s v="2310000801"/>
    <x v="9"/>
    <n v="0"/>
    <n v="39.850066746380222"/>
    <n v="0"/>
    <n v="0"/>
    <n v="0"/>
  </r>
  <r>
    <s v="Unpermitted Source"/>
    <s v="38"/>
    <x v="86"/>
    <s v="2310000801"/>
    <x v="9"/>
    <n v="0"/>
    <n v="0"/>
    <n v="0"/>
    <n v="0"/>
    <n v="0"/>
  </r>
  <r>
    <s v="Unpermitted Source"/>
    <s v="38"/>
    <x v="87"/>
    <s v="2310000801"/>
    <x v="9"/>
    <n v="0"/>
    <n v="0"/>
    <n v="0"/>
    <n v="0"/>
    <n v="0"/>
  </r>
  <r>
    <s v="Unpermitted Source"/>
    <s v="38"/>
    <x v="88"/>
    <s v="2310000801"/>
    <x v="9"/>
    <n v="0"/>
    <n v="9.3268333202094666"/>
    <n v="0"/>
    <n v="0"/>
    <n v="0"/>
  </r>
  <r>
    <s v="Unpermitted Source"/>
    <s v="38"/>
    <x v="89"/>
    <s v="2310000801"/>
    <x v="9"/>
    <n v="0"/>
    <n v="1.205481429639139"/>
    <n v="0"/>
    <n v="0"/>
    <n v="0"/>
  </r>
  <r>
    <s v="Unpermitted Source"/>
    <s v="38"/>
    <x v="90"/>
    <s v="2310000801"/>
    <x v="9"/>
    <n v="0"/>
    <n v="5.468919395313141"/>
    <n v="0"/>
    <n v="0"/>
    <n v="0"/>
  </r>
  <r>
    <s v="Unpermitted Source"/>
    <s v="38"/>
    <x v="91"/>
    <s v="2310000801"/>
    <x v="9"/>
    <n v="0"/>
    <n v="0"/>
    <n v="0"/>
    <n v="0"/>
    <n v="0"/>
  </r>
  <r>
    <s v="Unpermitted Source"/>
    <s v="38"/>
    <x v="92"/>
    <s v="2310000801"/>
    <x v="9"/>
    <n v="0"/>
    <n v="0"/>
    <n v="0"/>
    <n v="0"/>
    <n v="0"/>
  </r>
  <r>
    <s v="Unpermitted Source"/>
    <s v="38"/>
    <x v="93"/>
    <s v="2310000801"/>
    <x v="9"/>
    <n v="0"/>
    <n v="24.764601711807575"/>
    <n v="0"/>
    <n v="0"/>
    <n v="0"/>
  </r>
  <r>
    <s v="Unpermitted Source"/>
    <s v="46"/>
    <x v="94"/>
    <s v="2310000801"/>
    <x v="9"/>
    <n v="0"/>
    <n v="0.44710498764322831"/>
    <n v="0"/>
    <n v="0"/>
    <n v="0"/>
  </r>
  <r>
    <s v="Unpermitted Source"/>
    <s v="46"/>
    <x v="95"/>
    <s v="2310000801"/>
    <x v="9"/>
    <n v="0"/>
    <n v="0"/>
    <n v="0"/>
    <n v="0"/>
    <n v="0"/>
  </r>
  <r>
    <s v="Unpermitted Source"/>
    <s v="30"/>
    <x v="0"/>
    <s v="2310000802"/>
    <x v="10"/>
    <n v="0"/>
    <n v="3.4460613074413233"/>
    <n v="0"/>
    <n v="0"/>
    <n v="0"/>
  </r>
  <r>
    <s v="Unpermitted Source"/>
    <s v="30"/>
    <x v="1"/>
    <s v="2310000802"/>
    <x v="10"/>
    <n v="0"/>
    <n v="0"/>
    <n v="0"/>
    <n v="0"/>
    <n v="0"/>
  </r>
  <r>
    <s v="Unpermitted Source"/>
    <s v="30"/>
    <x v="2"/>
    <s v="2310000802"/>
    <x v="10"/>
    <n v="0"/>
    <n v="0.35883452271404104"/>
    <n v="0"/>
    <n v="0"/>
    <n v="0"/>
  </r>
  <r>
    <s v="Unpermitted Source"/>
    <s v="30"/>
    <x v="3"/>
    <s v="2310000802"/>
    <x v="10"/>
    <n v="0"/>
    <n v="27.980081941234179"/>
    <n v="0"/>
    <n v="0"/>
    <n v="0"/>
  </r>
  <r>
    <s v="Unpermitted Source"/>
    <s v="30"/>
    <x v="4"/>
    <s v="2310000802"/>
    <x v="10"/>
    <n v="0"/>
    <n v="439.84603063394775"/>
    <n v="0"/>
    <n v="0"/>
    <n v="0"/>
  </r>
  <r>
    <s v="Unpermitted Source"/>
    <s v="30"/>
    <x v="5"/>
    <s v="2310000802"/>
    <x v="10"/>
    <n v="0"/>
    <n v="1.1277344993923053"/>
    <n v="0"/>
    <n v="0"/>
    <n v="0"/>
  </r>
  <r>
    <s v="Unpermitted Source"/>
    <s v="30"/>
    <x v="6"/>
    <s v="2310000802"/>
    <x v="10"/>
    <n v="0"/>
    <n v="0.4344092298065082"/>
    <n v="0"/>
    <n v="0"/>
    <n v="0"/>
  </r>
  <r>
    <s v="Unpermitted Source"/>
    <s v="30"/>
    <x v="7"/>
    <s v="2310000802"/>
    <x v="10"/>
    <n v="0"/>
    <n v="5.3394983920579806"/>
    <n v="0"/>
    <n v="0"/>
    <n v="0"/>
  </r>
  <r>
    <s v="Unpermitted Source"/>
    <s v="30"/>
    <x v="8"/>
    <s v="2310000802"/>
    <x v="10"/>
    <n v="0"/>
    <n v="1092.2675800257609"/>
    <n v="0"/>
    <n v="0"/>
    <n v="0"/>
  </r>
  <r>
    <s v="Unpermitted Source"/>
    <s v="30"/>
    <x v="9"/>
    <s v="2310000802"/>
    <x v="10"/>
    <n v="0"/>
    <n v="89.509011716603524"/>
    <n v="0"/>
    <n v="0"/>
    <n v="0"/>
  </r>
  <r>
    <s v="Unpermitted Source"/>
    <s v="30"/>
    <x v="10"/>
    <s v="2310000802"/>
    <x v="10"/>
    <n v="0"/>
    <n v="101.68075430177089"/>
    <n v="0"/>
    <n v="0"/>
    <n v="0"/>
  </r>
  <r>
    <s v="Unpermitted Source"/>
    <s v="30"/>
    <x v="11"/>
    <s v="2310000802"/>
    <x v="10"/>
    <n v="0"/>
    <n v="7.897338887200049"/>
    <n v="0"/>
    <n v="0"/>
    <n v="0"/>
  </r>
  <r>
    <s v="Unpermitted Source"/>
    <s v="30"/>
    <x v="12"/>
    <s v="2310000802"/>
    <x v="10"/>
    <n v="0"/>
    <n v="49.689207225495721"/>
    <n v="0"/>
    <n v="0"/>
    <n v="0"/>
  </r>
  <r>
    <s v="Unpermitted Source"/>
    <s v="38"/>
    <x v="13"/>
    <s v="2310000802"/>
    <x v="10"/>
    <n v="0"/>
    <n v="279.84732692439866"/>
    <n v="0"/>
    <n v="0"/>
    <n v="0"/>
  </r>
  <r>
    <s v="Unpermitted Source"/>
    <s v="38"/>
    <x v="14"/>
    <s v="2310000802"/>
    <x v="10"/>
    <n v="0"/>
    <n v="137.08525186697648"/>
    <n v="0"/>
    <n v="0"/>
    <n v="0"/>
  </r>
  <r>
    <s v="Unpermitted Source"/>
    <s v="38"/>
    <x v="15"/>
    <s v="2310000802"/>
    <x v="10"/>
    <n v="0"/>
    <n v="855.69418504653368"/>
    <n v="0"/>
    <n v="0"/>
    <n v="0"/>
  </r>
  <r>
    <s v="Unpermitted Source"/>
    <s v="38"/>
    <x v="16"/>
    <s v="2310000802"/>
    <x v="10"/>
    <n v="0"/>
    <n v="97.331720580549771"/>
    <n v="0"/>
    <n v="0"/>
    <n v="0"/>
  </r>
  <r>
    <s v="Unpermitted Source"/>
    <s v="38"/>
    <x v="17"/>
    <s v="2310000802"/>
    <x v="10"/>
    <n v="0"/>
    <n v="106.60277510513059"/>
    <n v="0"/>
    <n v="0"/>
    <n v="0"/>
  </r>
  <r>
    <s v="Unpermitted Source"/>
    <s v="38"/>
    <x v="18"/>
    <s v="2310000802"/>
    <x v="10"/>
    <n v="0"/>
    <n v="624.49981984461283"/>
    <n v="0"/>
    <n v="0"/>
    <n v="0"/>
  </r>
  <r>
    <s v="Unpermitted Source"/>
    <s v="38"/>
    <x v="19"/>
    <s v="2310000802"/>
    <x v="10"/>
    <n v="0"/>
    <n v="39.364830220813644"/>
    <n v="0"/>
    <n v="0"/>
    <n v="0"/>
  </r>
  <r>
    <s v="Unpermitted Source"/>
    <s v="38"/>
    <x v="20"/>
    <s v="2310000802"/>
    <x v="10"/>
    <n v="0"/>
    <n v="2.3566955054959631"/>
    <n v="0"/>
    <n v="0"/>
    <n v="0"/>
  </r>
  <r>
    <s v="Unpermitted Source"/>
    <s v="38"/>
    <x v="21"/>
    <s v="2310000802"/>
    <x v="10"/>
    <n v="0"/>
    <n v="642.10284049016298"/>
    <n v="0"/>
    <n v="0"/>
    <n v="0"/>
  </r>
  <r>
    <s v="Unpermitted Source"/>
    <s v="38"/>
    <x v="22"/>
    <s v="2310000802"/>
    <x v="10"/>
    <n v="0"/>
    <n v="8.4668379059343426"/>
    <n v="0"/>
    <n v="0"/>
    <n v="0"/>
  </r>
  <r>
    <s v="Unpermitted Source"/>
    <s v="38"/>
    <x v="23"/>
    <s v="2310000802"/>
    <x v="10"/>
    <n v="0"/>
    <n v="0.15311144984983485"/>
    <n v="0"/>
    <n v="0"/>
    <n v="0"/>
  </r>
  <r>
    <s v="Unpermitted Source"/>
    <s v="38"/>
    <x v="24"/>
    <s v="2310000802"/>
    <x v="10"/>
    <n v="0"/>
    <n v="2133.2606280087862"/>
    <n v="0"/>
    <n v="0"/>
    <n v="0"/>
  </r>
  <r>
    <s v="Unpermitted Source"/>
    <s v="38"/>
    <x v="25"/>
    <s v="2310000802"/>
    <x v="10"/>
    <n v="0"/>
    <n v="54.073339584722284"/>
    <n v="0"/>
    <n v="0"/>
    <n v="0"/>
  </r>
  <r>
    <s v="Unpermitted Source"/>
    <s v="38"/>
    <x v="26"/>
    <s v="2310000802"/>
    <x v="10"/>
    <n v="0"/>
    <n v="27.201081114281056"/>
    <n v="0"/>
    <n v="0"/>
    <n v="0"/>
  </r>
  <r>
    <s v="Unpermitted Source"/>
    <s v="38"/>
    <x v="27"/>
    <s v="2310000802"/>
    <x v="10"/>
    <n v="0"/>
    <n v="86.769501252489192"/>
    <n v="0"/>
    <n v="0"/>
    <n v="0"/>
  </r>
  <r>
    <s v="Unpermitted Source"/>
    <s v="38"/>
    <x v="28"/>
    <s v="2310000802"/>
    <x v="10"/>
    <n v="0"/>
    <n v="4.3696714296963783"/>
    <n v="0"/>
    <n v="0"/>
    <n v="0"/>
  </r>
  <r>
    <s v="Unpermitted Source"/>
    <s v="38"/>
    <x v="29"/>
    <s v="2310000802"/>
    <x v="10"/>
    <n v="0"/>
    <n v="357.13946923554209"/>
    <n v="0"/>
    <n v="0"/>
    <n v="0"/>
  </r>
  <r>
    <s v="Unpermitted Source"/>
    <s v="46"/>
    <x v="30"/>
    <s v="2310000802"/>
    <x v="10"/>
    <n v="0"/>
    <n v="116.55421999750635"/>
    <n v="0"/>
    <n v="0"/>
    <n v="0"/>
  </r>
  <r>
    <s v="Unpermitted Source"/>
    <s v="46"/>
    <x v="31"/>
    <s v="2310000802"/>
    <x v="10"/>
    <n v="0"/>
    <n v="0"/>
    <n v="0"/>
    <n v="0"/>
    <n v="0"/>
  </r>
  <r>
    <s v="Unpermitted Source"/>
    <s v="30"/>
    <x v="32"/>
    <s v="2310000802"/>
    <x v="10"/>
    <n v="0"/>
    <n v="0"/>
    <n v="0"/>
    <n v="0"/>
    <n v="0"/>
  </r>
  <r>
    <s v="Unpermitted Source"/>
    <s v="30"/>
    <x v="33"/>
    <s v="2310000802"/>
    <x v="10"/>
    <n v="0"/>
    <n v="0"/>
    <n v="0"/>
    <n v="0"/>
    <n v="0"/>
  </r>
  <r>
    <s v="Unpermitted Source"/>
    <s v="30"/>
    <x v="34"/>
    <s v="2310000802"/>
    <x v="10"/>
    <n v="0"/>
    <n v="0.35331175565728384"/>
    <n v="0"/>
    <n v="0"/>
    <n v="0"/>
  </r>
  <r>
    <s v="Unpermitted Source"/>
    <s v="30"/>
    <x v="35"/>
    <s v="2310000802"/>
    <x v="10"/>
    <n v="0"/>
    <n v="0"/>
    <n v="0"/>
    <n v="0"/>
    <n v="0"/>
  </r>
  <r>
    <s v="Unpermitted Source"/>
    <s v="30"/>
    <x v="36"/>
    <s v="2310000802"/>
    <x v="10"/>
    <n v="0"/>
    <n v="0"/>
    <n v="0"/>
    <n v="0"/>
    <n v="0"/>
  </r>
  <r>
    <s v="Unpermitted Source"/>
    <s v="30"/>
    <x v="37"/>
    <s v="2310000802"/>
    <x v="10"/>
    <n v="0"/>
    <n v="0"/>
    <n v="0"/>
    <n v="0"/>
    <n v="0"/>
  </r>
  <r>
    <s v="Unpermitted Source"/>
    <s v="30"/>
    <x v="38"/>
    <s v="2310000802"/>
    <x v="10"/>
    <n v="0"/>
    <n v="0"/>
    <n v="0"/>
    <n v="0"/>
    <n v="0"/>
  </r>
  <r>
    <s v="Unpermitted Source"/>
    <s v="30"/>
    <x v="39"/>
    <s v="2310000802"/>
    <x v="10"/>
    <n v="0"/>
    <n v="0"/>
    <n v="0"/>
    <n v="0"/>
    <n v="0"/>
  </r>
  <r>
    <s v="Unpermitted Source"/>
    <s v="30"/>
    <x v="40"/>
    <s v="2310000802"/>
    <x v="10"/>
    <n v="0"/>
    <n v="0"/>
    <n v="0"/>
    <n v="0"/>
    <n v="0"/>
  </r>
  <r>
    <s v="Unpermitted Source"/>
    <s v="30"/>
    <x v="41"/>
    <s v="2310000802"/>
    <x v="10"/>
    <n v="0"/>
    <n v="23.575820549445474"/>
    <n v="0"/>
    <n v="0"/>
    <n v="0"/>
  </r>
  <r>
    <s v="Unpermitted Source"/>
    <s v="30"/>
    <x v="42"/>
    <s v="2310000802"/>
    <x v="10"/>
    <n v="0"/>
    <n v="0.73663539018878788"/>
    <n v="0"/>
    <n v="0"/>
    <n v="0"/>
  </r>
  <r>
    <s v="Unpermitted Source"/>
    <s v="30"/>
    <x v="43"/>
    <s v="2310000802"/>
    <x v="10"/>
    <n v="0"/>
    <n v="7.897338887200049"/>
    <n v="0"/>
    <n v="0"/>
    <n v="0"/>
  </r>
  <r>
    <s v="Unpermitted Source"/>
    <s v="30"/>
    <x v="44"/>
    <s v="2310000802"/>
    <x v="10"/>
    <n v="0"/>
    <n v="0"/>
    <n v="0"/>
    <n v="0"/>
    <n v="0"/>
  </r>
  <r>
    <s v="Unpermitted Source"/>
    <s v="38"/>
    <x v="45"/>
    <s v="2310000802"/>
    <x v="10"/>
    <n v="0"/>
    <n v="0"/>
    <n v="0"/>
    <n v="0"/>
    <n v="0"/>
  </r>
  <r>
    <s v="Unpermitted Source"/>
    <s v="38"/>
    <x v="46"/>
    <s v="2310000802"/>
    <x v="10"/>
    <n v="0"/>
    <n v="0"/>
    <n v="0"/>
    <n v="0"/>
    <n v="0"/>
  </r>
  <r>
    <s v="Unpermitted Source"/>
    <s v="38"/>
    <x v="47"/>
    <s v="2310000802"/>
    <x v="10"/>
    <n v="0"/>
    <n v="0"/>
    <n v="0"/>
    <n v="0"/>
    <n v="0"/>
  </r>
  <r>
    <s v="Unpermitted Source"/>
    <s v="38"/>
    <x v="48"/>
    <s v="2310000802"/>
    <x v="10"/>
    <n v="0"/>
    <n v="0"/>
    <n v="0"/>
    <n v="0"/>
    <n v="0"/>
  </r>
  <r>
    <s v="Unpermitted Source"/>
    <s v="38"/>
    <x v="49"/>
    <s v="2310000802"/>
    <x v="10"/>
    <n v="0"/>
    <n v="0"/>
    <n v="0"/>
    <n v="0"/>
    <n v="0"/>
  </r>
  <r>
    <s v="Unpermitted Source"/>
    <s v="38"/>
    <x v="50"/>
    <s v="2310000802"/>
    <x v="10"/>
    <n v="0"/>
    <n v="52.146402557827145"/>
    <n v="0"/>
    <n v="0"/>
    <n v="0"/>
  </r>
  <r>
    <s v="Unpermitted Source"/>
    <s v="38"/>
    <x v="51"/>
    <s v="2310000802"/>
    <x v="10"/>
    <n v="0"/>
    <n v="0"/>
    <n v="0"/>
    <n v="0"/>
    <n v="0"/>
  </r>
  <r>
    <s v="Unpermitted Source"/>
    <s v="38"/>
    <x v="52"/>
    <s v="2310000802"/>
    <x v="10"/>
    <n v="0"/>
    <n v="0"/>
    <n v="0"/>
    <n v="0"/>
    <n v="0"/>
  </r>
  <r>
    <s v="Unpermitted Source"/>
    <s v="38"/>
    <x v="53"/>
    <s v="2310000802"/>
    <x v="10"/>
    <n v="0"/>
    <n v="9.8619179316662517"/>
    <n v="0"/>
    <n v="0"/>
    <n v="0"/>
  </r>
  <r>
    <s v="Unpermitted Source"/>
    <s v="38"/>
    <x v="54"/>
    <s v="2310000802"/>
    <x v="10"/>
    <n v="0"/>
    <n v="8.4668379059343426"/>
    <n v="0"/>
    <n v="0"/>
    <n v="0"/>
  </r>
  <r>
    <s v="Unpermitted Source"/>
    <s v="38"/>
    <x v="55"/>
    <s v="2310000802"/>
    <x v="10"/>
    <n v="0"/>
    <n v="0"/>
    <n v="0"/>
    <n v="0"/>
    <n v="0"/>
  </r>
  <r>
    <s v="Unpermitted Source"/>
    <s v="38"/>
    <x v="56"/>
    <s v="2310000802"/>
    <x v="10"/>
    <n v="0"/>
    <n v="390.08495476872662"/>
    <n v="0"/>
    <n v="0"/>
    <n v="0"/>
  </r>
  <r>
    <s v="Unpermitted Source"/>
    <s v="38"/>
    <x v="57"/>
    <s v="2310000802"/>
    <x v="10"/>
    <n v="0"/>
    <n v="0"/>
    <n v="0"/>
    <n v="0"/>
    <n v="0"/>
  </r>
  <r>
    <s v="Unpermitted Source"/>
    <s v="38"/>
    <x v="58"/>
    <s v="2310000802"/>
    <x v="10"/>
    <n v="0"/>
    <n v="0"/>
    <n v="0"/>
    <n v="0"/>
    <n v="0"/>
  </r>
  <r>
    <s v="Unpermitted Source"/>
    <s v="38"/>
    <x v="59"/>
    <s v="2310000802"/>
    <x v="10"/>
    <n v="0"/>
    <n v="0"/>
    <n v="0"/>
    <n v="0"/>
    <n v="0"/>
  </r>
  <r>
    <s v="Unpermitted Source"/>
    <s v="38"/>
    <x v="60"/>
    <s v="2310000802"/>
    <x v="10"/>
    <n v="0"/>
    <n v="0"/>
    <n v="0"/>
    <n v="0"/>
    <n v="0"/>
  </r>
  <r>
    <s v="Unpermitted Source"/>
    <s v="38"/>
    <x v="61"/>
    <s v="2310000802"/>
    <x v="10"/>
    <n v="0"/>
    <n v="0"/>
    <n v="0"/>
    <n v="0"/>
    <n v="0"/>
  </r>
  <r>
    <s v="Unpermitted Source"/>
    <s v="46"/>
    <x v="62"/>
    <s v="2310000802"/>
    <x v="10"/>
    <n v="0"/>
    <n v="0"/>
    <n v="0"/>
    <n v="0"/>
    <n v="0"/>
  </r>
  <r>
    <s v="Unpermitted Source"/>
    <s v="46"/>
    <x v="63"/>
    <s v="2310000802"/>
    <x v="10"/>
    <n v="0"/>
    <n v="0"/>
    <n v="0"/>
    <n v="0"/>
    <n v="0"/>
  </r>
  <r>
    <s v="Unpermitted Source"/>
    <s v="30"/>
    <x v="64"/>
    <s v="2310000802"/>
    <x v="10"/>
    <n v="0"/>
    <n v="3.4460613074413233"/>
    <n v="0"/>
    <n v="0"/>
    <n v="0"/>
  </r>
  <r>
    <s v="Unpermitted Source"/>
    <s v="30"/>
    <x v="65"/>
    <s v="2310000802"/>
    <x v="10"/>
    <n v="0"/>
    <n v="0"/>
    <n v="0"/>
    <n v="0"/>
    <n v="0"/>
  </r>
  <r>
    <s v="Unpermitted Source"/>
    <s v="30"/>
    <x v="66"/>
    <s v="2310000802"/>
    <x v="10"/>
    <n v="0"/>
    <n v="5.5227670567572131E-3"/>
    <n v="0"/>
    <n v="0"/>
    <n v="0"/>
  </r>
  <r>
    <s v="Unpermitted Source"/>
    <s v="30"/>
    <x v="67"/>
    <s v="2310000802"/>
    <x v="10"/>
    <n v="0"/>
    <n v="27.980081941234179"/>
    <n v="0"/>
    <n v="0"/>
    <n v="0"/>
  </r>
  <r>
    <s v="Unpermitted Source"/>
    <s v="30"/>
    <x v="68"/>
    <s v="2310000802"/>
    <x v="10"/>
    <n v="0"/>
    <n v="439.84603063394775"/>
    <n v="0"/>
    <n v="0"/>
    <n v="0"/>
  </r>
  <r>
    <s v="Unpermitted Source"/>
    <s v="30"/>
    <x v="69"/>
    <s v="2310000802"/>
    <x v="10"/>
    <n v="0"/>
    <n v="1.1277344993923053"/>
    <n v="0"/>
    <n v="0"/>
    <n v="0"/>
  </r>
  <r>
    <s v="Unpermitted Source"/>
    <s v="30"/>
    <x v="70"/>
    <s v="2310000802"/>
    <x v="10"/>
    <n v="0"/>
    <n v="0.4344092298065082"/>
    <n v="0"/>
    <n v="0"/>
    <n v="0"/>
  </r>
  <r>
    <s v="Unpermitted Source"/>
    <s v="30"/>
    <x v="71"/>
    <s v="2310000802"/>
    <x v="10"/>
    <n v="0"/>
    <n v="5.3394983920579806"/>
    <n v="0"/>
    <n v="0"/>
    <n v="0"/>
  </r>
  <r>
    <s v="Unpermitted Source"/>
    <s v="30"/>
    <x v="72"/>
    <s v="2310000802"/>
    <x v="10"/>
    <n v="0"/>
    <n v="1092.2675800257609"/>
    <n v="0"/>
    <n v="0"/>
    <n v="0"/>
  </r>
  <r>
    <s v="Unpermitted Source"/>
    <s v="30"/>
    <x v="73"/>
    <s v="2310000802"/>
    <x v="10"/>
    <n v="0"/>
    <n v="65.933191167158043"/>
    <n v="0"/>
    <n v="0"/>
    <n v="0"/>
  </r>
  <r>
    <s v="Unpermitted Source"/>
    <s v="30"/>
    <x v="74"/>
    <s v="2310000802"/>
    <x v="10"/>
    <n v="0"/>
    <n v="100.94411891158209"/>
    <n v="0"/>
    <n v="0"/>
    <n v="0"/>
  </r>
  <r>
    <s v="Unpermitted Source"/>
    <s v="30"/>
    <x v="75"/>
    <s v="2310000802"/>
    <x v="10"/>
    <n v="0"/>
    <n v="0"/>
    <n v="0"/>
    <n v="0"/>
    <n v="0"/>
  </r>
  <r>
    <s v="Unpermitted Source"/>
    <s v="30"/>
    <x v="76"/>
    <s v="2310000802"/>
    <x v="10"/>
    <n v="0"/>
    <n v="49.689207225495721"/>
    <n v="0"/>
    <n v="0"/>
    <n v="0"/>
  </r>
  <r>
    <s v="Unpermitted Source"/>
    <s v="38"/>
    <x v="77"/>
    <s v="2310000802"/>
    <x v="10"/>
    <n v="0"/>
    <n v="279.84732692439866"/>
    <n v="0"/>
    <n v="0"/>
    <n v="0"/>
  </r>
  <r>
    <s v="Unpermitted Source"/>
    <s v="38"/>
    <x v="78"/>
    <s v="2310000802"/>
    <x v="10"/>
    <n v="0"/>
    <n v="137.08525186697648"/>
    <n v="0"/>
    <n v="0"/>
    <n v="0"/>
  </r>
  <r>
    <s v="Unpermitted Source"/>
    <s v="38"/>
    <x v="79"/>
    <s v="2310000802"/>
    <x v="10"/>
    <n v="0"/>
    <n v="855.69418504653368"/>
    <n v="0"/>
    <n v="0"/>
    <n v="0"/>
  </r>
  <r>
    <s v="Unpermitted Source"/>
    <s v="38"/>
    <x v="80"/>
    <s v="2310000802"/>
    <x v="10"/>
    <n v="0"/>
    <n v="97.331720580549771"/>
    <n v="0"/>
    <n v="0"/>
    <n v="0"/>
  </r>
  <r>
    <s v="Unpermitted Source"/>
    <s v="38"/>
    <x v="81"/>
    <s v="2310000802"/>
    <x v="10"/>
    <n v="0"/>
    <n v="106.60277510513059"/>
    <n v="0"/>
    <n v="0"/>
    <n v="0"/>
  </r>
  <r>
    <s v="Unpermitted Source"/>
    <s v="38"/>
    <x v="82"/>
    <s v="2310000802"/>
    <x v="10"/>
    <n v="0"/>
    <n v="572.35341728678566"/>
    <n v="0"/>
    <n v="0"/>
    <n v="0"/>
  </r>
  <r>
    <s v="Unpermitted Source"/>
    <s v="38"/>
    <x v="83"/>
    <s v="2310000802"/>
    <x v="10"/>
    <n v="0"/>
    <n v="39.364830220813644"/>
    <n v="0"/>
    <n v="0"/>
    <n v="0"/>
  </r>
  <r>
    <s v="Unpermitted Source"/>
    <s v="38"/>
    <x v="84"/>
    <s v="2310000802"/>
    <x v="10"/>
    <n v="0"/>
    <n v="2.3566955054959631"/>
    <n v="0"/>
    <n v="0"/>
    <n v="0"/>
  </r>
  <r>
    <s v="Unpermitted Source"/>
    <s v="38"/>
    <x v="85"/>
    <s v="2310000802"/>
    <x v="10"/>
    <n v="0"/>
    <n v="632.24092255849678"/>
    <n v="0"/>
    <n v="0"/>
    <n v="0"/>
  </r>
  <r>
    <s v="Unpermitted Source"/>
    <s v="38"/>
    <x v="86"/>
    <s v="2310000802"/>
    <x v="10"/>
    <n v="0"/>
    <n v="0"/>
    <n v="0"/>
    <n v="0"/>
    <n v="0"/>
  </r>
  <r>
    <s v="Unpermitted Source"/>
    <s v="38"/>
    <x v="87"/>
    <s v="2310000802"/>
    <x v="10"/>
    <n v="0"/>
    <n v="0.15311144984983485"/>
    <n v="0"/>
    <n v="0"/>
    <n v="0"/>
  </r>
  <r>
    <s v="Unpermitted Source"/>
    <s v="38"/>
    <x v="88"/>
    <s v="2310000802"/>
    <x v="10"/>
    <n v="0"/>
    <n v="1743.1756732400595"/>
    <n v="0"/>
    <n v="0"/>
    <n v="0"/>
  </r>
  <r>
    <s v="Unpermitted Source"/>
    <s v="38"/>
    <x v="89"/>
    <s v="2310000802"/>
    <x v="10"/>
    <n v="0"/>
    <n v="54.073339584722284"/>
    <n v="0"/>
    <n v="0"/>
    <n v="0"/>
  </r>
  <r>
    <s v="Unpermitted Source"/>
    <s v="38"/>
    <x v="90"/>
    <s v="2310000802"/>
    <x v="10"/>
    <n v="0"/>
    <n v="27.201081114281056"/>
    <n v="0"/>
    <n v="0"/>
    <n v="0"/>
  </r>
  <r>
    <s v="Unpermitted Source"/>
    <s v="38"/>
    <x v="91"/>
    <s v="2310000802"/>
    <x v="10"/>
    <n v="0"/>
    <n v="86.769501252489192"/>
    <n v="0"/>
    <n v="0"/>
    <n v="0"/>
  </r>
  <r>
    <s v="Unpermitted Source"/>
    <s v="38"/>
    <x v="92"/>
    <s v="2310000802"/>
    <x v="10"/>
    <n v="0"/>
    <n v="4.3696714296963783"/>
    <n v="0"/>
    <n v="0"/>
    <n v="0"/>
  </r>
  <r>
    <s v="Unpermitted Source"/>
    <s v="38"/>
    <x v="93"/>
    <s v="2310000802"/>
    <x v="10"/>
    <n v="0"/>
    <n v="357.13946923554209"/>
    <n v="0"/>
    <n v="0"/>
    <n v="0"/>
  </r>
  <r>
    <s v="Unpermitted Source"/>
    <s v="46"/>
    <x v="94"/>
    <s v="2310000802"/>
    <x v="10"/>
    <n v="0"/>
    <n v="116.55421999750635"/>
    <n v="0"/>
    <n v="0"/>
    <n v="0"/>
  </r>
  <r>
    <s v="Unpermitted Source"/>
    <s v="46"/>
    <x v="95"/>
    <s v="2310000802"/>
    <x v="10"/>
    <n v="0"/>
    <n v="0"/>
    <n v="0"/>
    <n v="0"/>
    <n v="0"/>
  </r>
  <r>
    <s v="Unpermitted Source"/>
    <s v="30"/>
    <x v="0"/>
    <s v="2310002230"/>
    <x v="11"/>
    <n v="0"/>
    <n v="0"/>
    <n v="0"/>
    <n v="0"/>
    <n v="0"/>
  </r>
  <r>
    <s v="Unpermitted Source"/>
    <s v="30"/>
    <x v="1"/>
    <s v="2310002230"/>
    <x v="11"/>
    <n v="0"/>
    <n v="0"/>
    <n v="0"/>
    <n v="0"/>
    <n v="0"/>
  </r>
  <r>
    <s v="Unpermitted Source"/>
    <s v="30"/>
    <x v="2"/>
    <s v="2310002230"/>
    <x v="11"/>
    <n v="0"/>
    <n v="0"/>
    <n v="0"/>
    <n v="0"/>
    <n v="0"/>
  </r>
  <r>
    <s v="Unpermitted Source"/>
    <s v="30"/>
    <x v="3"/>
    <s v="2310002230"/>
    <x v="11"/>
    <n v="0"/>
    <n v="1.4404065450269854"/>
    <n v="0"/>
    <n v="0"/>
    <n v="0"/>
  </r>
  <r>
    <s v="Unpermitted Source"/>
    <s v="30"/>
    <x v="4"/>
    <s v="2310002230"/>
    <x v="11"/>
    <n v="0"/>
    <n v="6.8939632889300988"/>
    <n v="0"/>
    <n v="0"/>
    <n v="0"/>
  </r>
  <r>
    <s v="Unpermitted Source"/>
    <s v="30"/>
    <x v="5"/>
    <s v="2310002230"/>
    <x v="11"/>
    <n v="0"/>
    <n v="0"/>
    <n v="0"/>
    <n v="0"/>
    <n v="0"/>
  </r>
  <r>
    <s v="Unpermitted Source"/>
    <s v="30"/>
    <x v="6"/>
    <s v="2310002230"/>
    <x v="11"/>
    <n v="0"/>
    <n v="0"/>
    <n v="0"/>
    <n v="0"/>
    <n v="0"/>
  </r>
  <r>
    <s v="Unpermitted Source"/>
    <s v="30"/>
    <x v="7"/>
    <s v="2310002230"/>
    <x v="11"/>
    <n v="0"/>
    <n v="0"/>
    <n v="0"/>
    <n v="0"/>
    <n v="0"/>
  </r>
  <r>
    <s v="Unpermitted Source"/>
    <s v="30"/>
    <x v="8"/>
    <s v="2310002230"/>
    <x v="11"/>
    <n v="0"/>
    <n v="11.814826739993997"/>
    <n v="0"/>
    <n v="0"/>
    <n v="0"/>
  </r>
  <r>
    <s v="Unpermitted Source"/>
    <s v="30"/>
    <x v="9"/>
    <s v="2310002230"/>
    <x v="11"/>
    <n v="0"/>
    <n v="0"/>
    <n v="0"/>
    <n v="0"/>
    <n v="0"/>
  </r>
  <r>
    <s v="Unpermitted Source"/>
    <s v="30"/>
    <x v="10"/>
    <s v="2310002230"/>
    <x v="11"/>
    <n v="0"/>
    <n v="3.68615996265242"/>
    <n v="0"/>
    <n v="0"/>
    <n v="0"/>
  </r>
  <r>
    <s v="Unpermitted Source"/>
    <s v="30"/>
    <x v="11"/>
    <s v="2310002230"/>
    <x v="11"/>
    <n v="0"/>
    <n v="0"/>
    <n v="0"/>
    <n v="0"/>
    <n v="0"/>
  </r>
  <r>
    <s v="Unpermitted Source"/>
    <s v="30"/>
    <x v="12"/>
    <s v="2310002230"/>
    <x v="11"/>
    <n v="0"/>
    <n v="0"/>
    <n v="0"/>
    <n v="0"/>
    <n v="0"/>
  </r>
  <r>
    <s v="Unpermitted Source"/>
    <s v="38"/>
    <x v="13"/>
    <s v="2310002230"/>
    <x v="11"/>
    <n v="0"/>
    <n v="70.266062195450147"/>
    <n v="0"/>
    <n v="0"/>
    <n v="0"/>
  </r>
  <r>
    <s v="Unpermitted Source"/>
    <s v="38"/>
    <x v="14"/>
    <s v="2310002230"/>
    <x v="11"/>
    <n v="0"/>
    <n v="312.76449879518827"/>
    <n v="0"/>
    <n v="0"/>
    <n v="0"/>
  </r>
  <r>
    <s v="Unpermitted Source"/>
    <s v="38"/>
    <x v="15"/>
    <s v="2310002230"/>
    <x v="11"/>
    <n v="0"/>
    <n v="9835.5861068378435"/>
    <n v="0"/>
    <n v="0"/>
    <n v="0"/>
  </r>
  <r>
    <s v="Unpermitted Source"/>
    <s v="38"/>
    <x v="16"/>
    <s v="2310002230"/>
    <x v="11"/>
    <n v="0"/>
    <n v="161.16793090928201"/>
    <n v="0"/>
    <n v="0"/>
    <n v="0"/>
  </r>
  <r>
    <s v="Unpermitted Source"/>
    <s v="38"/>
    <x v="17"/>
    <s v="2310002230"/>
    <x v="11"/>
    <n v="0"/>
    <n v="465.44338702297483"/>
    <n v="0"/>
    <n v="0"/>
    <n v="0"/>
  </r>
  <r>
    <s v="Unpermitted Source"/>
    <s v="38"/>
    <x v="18"/>
    <s v="2310002230"/>
    <x v="11"/>
    <n v="0"/>
    <n v="1383.0945568880984"/>
    <n v="0"/>
    <n v="0"/>
    <n v="0"/>
  </r>
  <r>
    <s v="Unpermitted Source"/>
    <s v="38"/>
    <x v="19"/>
    <s v="2310002230"/>
    <x v="11"/>
    <n v="0"/>
    <n v="0"/>
    <n v="0"/>
    <n v="0"/>
    <n v="0"/>
  </r>
  <r>
    <s v="Unpermitted Source"/>
    <s v="38"/>
    <x v="20"/>
    <s v="2310002230"/>
    <x v="11"/>
    <n v="0"/>
    <n v="0"/>
    <n v="0"/>
    <n v="0"/>
    <n v="0"/>
  </r>
  <r>
    <s v="Unpermitted Source"/>
    <s v="38"/>
    <x v="21"/>
    <s v="2310002230"/>
    <x v="11"/>
    <n v="0"/>
    <n v="7098.4044822244532"/>
    <n v="0"/>
    <n v="0"/>
    <n v="0"/>
  </r>
  <r>
    <s v="Unpermitted Source"/>
    <s v="38"/>
    <x v="22"/>
    <s v="2310002230"/>
    <x v="11"/>
    <n v="0"/>
    <n v="0"/>
    <n v="0"/>
    <n v="0"/>
    <n v="0"/>
  </r>
  <r>
    <s v="Unpermitted Source"/>
    <s v="38"/>
    <x v="23"/>
    <s v="2310002230"/>
    <x v="11"/>
    <n v="0"/>
    <n v="0"/>
    <n v="0"/>
    <n v="0"/>
    <n v="0"/>
  </r>
  <r>
    <s v="Unpermitted Source"/>
    <s v="38"/>
    <x v="24"/>
    <s v="2310002230"/>
    <x v="11"/>
    <n v="0"/>
    <n v="1661.3682447884244"/>
    <n v="0"/>
    <n v="0"/>
    <n v="0"/>
  </r>
  <r>
    <s v="Unpermitted Source"/>
    <s v="38"/>
    <x v="25"/>
    <s v="2310002230"/>
    <x v="11"/>
    <n v="0"/>
    <n v="214.72974782824119"/>
    <n v="0"/>
    <n v="0"/>
    <n v="0"/>
  </r>
  <r>
    <s v="Unpermitted Source"/>
    <s v="38"/>
    <x v="26"/>
    <s v="2310002230"/>
    <x v="11"/>
    <n v="0"/>
    <n v="974.16654771704532"/>
    <n v="0"/>
    <n v="0"/>
    <n v="0"/>
  </r>
  <r>
    <s v="Unpermitted Source"/>
    <s v="38"/>
    <x v="27"/>
    <s v="2310002230"/>
    <x v="11"/>
    <n v="0"/>
    <n v="0"/>
    <n v="0"/>
    <n v="0"/>
    <n v="0"/>
  </r>
  <r>
    <s v="Unpermitted Source"/>
    <s v="38"/>
    <x v="28"/>
    <s v="2310002230"/>
    <x v="11"/>
    <n v="0"/>
    <n v="0"/>
    <n v="0"/>
    <n v="0"/>
    <n v="0"/>
  </r>
  <r>
    <s v="Unpermitted Source"/>
    <s v="38"/>
    <x v="29"/>
    <s v="2310002230"/>
    <x v="11"/>
    <n v="0"/>
    <n v="4411.263873417879"/>
    <n v="0"/>
    <n v="0"/>
    <n v="0"/>
  </r>
  <r>
    <s v="Unpermitted Source"/>
    <s v="46"/>
    <x v="30"/>
    <s v="2310002230"/>
    <x v="11"/>
    <n v="0"/>
    <n v="79.64182515704033"/>
    <n v="0"/>
    <n v="0"/>
    <n v="0"/>
  </r>
  <r>
    <s v="Unpermitted Source"/>
    <s v="46"/>
    <x v="31"/>
    <s v="2310002230"/>
    <x v="11"/>
    <n v="0"/>
    <n v="0"/>
    <n v="0"/>
    <n v="0"/>
    <n v="0"/>
  </r>
  <r>
    <s v="Unpermitted Source"/>
    <s v="30"/>
    <x v="32"/>
    <s v="2310002230"/>
    <x v="11"/>
    <n v="0"/>
    <n v="0"/>
    <n v="0"/>
    <n v="0"/>
    <n v="0"/>
  </r>
  <r>
    <s v="Unpermitted Source"/>
    <s v="30"/>
    <x v="33"/>
    <s v="2310002230"/>
    <x v="11"/>
    <n v="0"/>
    <n v="0"/>
    <n v="0"/>
    <n v="0"/>
    <n v="0"/>
  </r>
  <r>
    <s v="Unpermitted Source"/>
    <s v="30"/>
    <x v="34"/>
    <s v="2310002230"/>
    <x v="11"/>
    <n v="0"/>
    <n v="0"/>
    <n v="0"/>
    <n v="0"/>
    <n v="0"/>
  </r>
  <r>
    <s v="Unpermitted Source"/>
    <s v="30"/>
    <x v="35"/>
    <s v="2310002230"/>
    <x v="11"/>
    <n v="0"/>
    <n v="0"/>
    <n v="0"/>
    <n v="0"/>
    <n v="0"/>
  </r>
  <r>
    <s v="Unpermitted Source"/>
    <s v="30"/>
    <x v="36"/>
    <s v="2310002230"/>
    <x v="11"/>
    <n v="0"/>
    <n v="0"/>
    <n v="0"/>
    <n v="0"/>
    <n v="0"/>
  </r>
  <r>
    <s v="Unpermitted Source"/>
    <s v="30"/>
    <x v="37"/>
    <s v="2310002230"/>
    <x v="11"/>
    <n v="0"/>
    <n v="0"/>
    <n v="0"/>
    <n v="0"/>
    <n v="0"/>
  </r>
  <r>
    <s v="Unpermitted Source"/>
    <s v="30"/>
    <x v="38"/>
    <s v="2310002230"/>
    <x v="11"/>
    <n v="0"/>
    <n v="0"/>
    <n v="0"/>
    <n v="0"/>
    <n v="0"/>
  </r>
  <r>
    <s v="Unpermitted Source"/>
    <s v="30"/>
    <x v="39"/>
    <s v="2310002230"/>
    <x v="11"/>
    <n v="0"/>
    <n v="0"/>
    <n v="0"/>
    <n v="0"/>
    <n v="0"/>
  </r>
  <r>
    <s v="Unpermitted Source"/>
    <s v="30"/>
    <x v="40"/>
    <s v="2310002230"/>
    <x v="11"/>
    <n v="0"/>
    <n v="0"/>
    <n v="0"/>
    <n v="0"/>
    <n v="0"/>
  </r>
  <r>
    <s v="Unpermitted Source"/>
    <s v="30"/>
    <x v="41"/>
    <s v="2310002230"/>
    <x v="11"/>
    <n v="0"/>
    <n v="0"/>
    <n v="0"/>
    <n v="0"/>
    <n v="0"/>
  </r>
  <r>
    <s v="Unpermitted Source"/>
    <s v="30"/>
    <x v="42"/>
    <s v="2310002230"/>
    <x v="11"/>
    <n v="0"/>
    <n v="0"/>
    <n v="0"/>
    <n v="0"/>
    <n v="0"/>
  </r>
  <r>
    <s v="Unpermitted Source"/>
    <s v="30"/>
    <x v="43"/>
    <s v="2310002230"/>
    <x v="11"/>
    <n v="0"/>
    <n v="0"/>
    <n v="0"/>
    <n v="0"/>
    <n v="0"/>
  </r>
  <r>
    <s v="Unpermitted Source"/>
    <s v="30"/>
    <x v="44"/>
    <s v="2310002230"/>
    <x v="11"/>
    <n v="0"/>
    <n v="0"/>
    <n v="0"/>
    <n v="0"/>
    <n v="0"/>
  </r>
  <r>
    <s v="Unpermitted Source"/>
    <s v="38"/>
    <x v="45"/>
    <s v="2310002230"/>
    <x v="11"/>
    <n v="0"/>
    <n v="0"/>
    <n v="0"/>
    <n v="0"/>
    <n v="0"/>
  </r>
  <r>
    <s v="Unpermitted Source"/>
    <s v="38"/>
    <x v="46"/>
    <s v="2310002230"/>
    <x v="11"/>
    <n v="0"/>
    <n v="0"/>
    <n v="0"/>
    <n v="0"/>
    <n v="0"/>
  </r>
  <r>
    <s v="Unpermitted Source"/>
    <s v="38"/>
    <x v="47"/>
    <s v="2310002230"/>
    <x v="11"/>
    <n v="0"/>
    <n v="0"/>
    <n v="0"/>
    <n v="0"/>
    <n v="0"/>
  </r>
  <r>
    <s v="Unpermitted Source"/>
    <s v="38"/>
    <x v="48"/>
    <s v="2310002230"/>
    <x v="11"/>
    <n v="0"/>
    <n v="0"/>
    <n v="0"/>
    <n v="0"/>
    <n v="0"/>
  </r>
  <r>
    <s v="Unpermitted Source"/>
    <s v="38"/>
    <x v="49"/>
    <s v="2310002230"/>
    <x v="11"/>
    <n v="0"/>
    <n v="0"/>
    <n v="0"/>
    <n v="0"/>
    <n v="0"/>
  </r>
  <r>
    <s v="Unpermitted Source"/>
    <s v="38"/>
    <x v="50"/>
    <s v="2310002230"/>
    <x v="11"/>
    <n v="0"/>
    <n v="0"/>
    <n v="0"/>
    <n v="0"/>
    <n v="0"/>
  </r>
  <r>
    <s v="Unpermitted Source"/>
    <s v="38"/>
    <x v="51"/>
    <s v="2310002230"/>
    <x v="11"/>
    <n v="0"/>
    <n v="0"/>
    <n v="0"/>
    <n v="0"/>
    <n v="0"/>
  </r>
  <r>
    <s v="Unpermitted Source"/>
    <s v="38"/>
    <x v="52"/>
    <s v="2310002230"/>
    <x v="11"/>
    <n v="0"/>
    <n v="0"/>
    <n v="0"/>
    <n v="0"/>
    <n v="0"/>
  </r>
  <r>
    <s v="Unpermitted Source"/>
    <s v="38"/>
    <x v="53"/>
    <s v="2310002230"/>
    <x v="11"/>
    <n v="0"/>
    <n v="0"/>
    <n v="0"/>
    <n v="0"/>
    <n v="0"/>
  </r>
  <r>
    <s v="Unpermitted Source"/>
    <s v="38"/>
    <x v="54"/>
    <s v="2310002230"/>
    <x v="11"/>
    <n v="0"/>
    <n v="0"/>
    <n v="0"/>
    <n v="0"/>
    <n v="0"/>
  </r>
  <r>
    <s v="Unpermitted Source"/>
    <s v="38"/>
    <x v="55"/>
    <s v="2310002230"/>
    <x v="11"/>
    <n v="0"/>
    <n v="0"/>
    <n v="0"/>
    <n v="0"/>
    <n v="0"/>
  </r>
  <r>
    <s v="Unpermitted Source"/>
    <s v="38"/>
    <x v="56"/>
    <s v="2310002230"/>
    <x v="11"/>
    <n v="0"/>
    <n v="0"/>
    <n v="0"/>
    <n v="0"/>
    <n v="0"/>
  </r>
  <r>
    <s v="Unpermitted Source"/>
    <s v="38"/>
    <x v="57"/>
    <s v="2310002230"/>
    <x v="11"/>
    <n v="0"/>
    <n v="0"/>
    <n v="0"/>
    <n v="0"/>
    <n v="0"/>
  </r>
  <r>
    <s v="Unpermitted Source"/>
    <s v="38"/>
    <x v="58"/>
    <s v="2310002230"/>
    <x v="11"/>
    <n v="0"/>
    <n v="0"/>
    <n v="0"/>
    <n v="0"/>
    <n v="0"/>
  </r>
  <r>
    <s v="Unpermitted Source"/>
    <s v="38"/>
    <x v="59"/>
    <s v="2310002230"/>
    <x v="11"/>
    <n v="0"/>
    <n v="0"/>
    <n v="0"/>
    <n v="0"/>
    <n v="0"/>
  </r>
  <r>
    <s v="Unpermitted Source"/>
    <s v="38"/>
    <x v="60"/>
    <s v="2310002230"/>
    <x v="11"/>
    <n v="0"/>
    <n v="0"/>
    <n v="0"/>
    <n v="0"/>
    <n v="0"/>
  </r>
  <r>
    <s v="Unpermitted Source"/>
    <s v="38"/>
    <x v="61"/>
    <s v="2310002230"/>
    <x v="11"/>
    <n v="0"/>
    <n v="0"/>
    <n v="0"/>
    <n v="0"/>
    <n v="0"/>
  </r>
  <r>
    <s v="Unpermitted Source"/>
    <s v="46"/>
    <x v="62"/>
    <s v="2310002230"/>
    <x v="11"/>
    <n v="0"/>
    <n v="0"/>
    <n v="0"/>
    <n v="0"/>
    <n v="0"/>
  </r>
  <r>
    <s v="Unpermitted Source"/>
    <s v="46"/>
    <x v="63"/>
    <s v="2310002230"/>
    <x v="11"/>
    <n v="0"/>
    <n v="0"/>
    <n v="0"/>
    <n v="0"/>
    <n v="0"/>
  </r>
  <r>
    <s v="Unpermitted Source"/>
    <s v="30"/>
    <x v="64"/>
    <s v="2310002230"/>
    <x v="11"/>
    <n v="0"/>
    <n v="0"/>
    <n v="0"/>
    <n v="0"/>
    <n v="0"/>
  </r>
  <r>
    <s v="Unpermitted Source"/>
    <s v="30"/>
    <x v="65"/>
    <s v="2310002230"/>
    <x v="11"/>
    <n v="0"/>
    <n v="0"/>
    <n v="0"/>
    <n v="0"/>
    <n v="0"/>
  </r>
  <r>
    <s v="Unpermitted Source"/>
    <s v="30"/>
    <x v="66"/>
    <s v="2310002230"/>
    <x v="11"/>
    <n v="0"/>
    <n v="0"/>
    <n v="0"/>
    <n v="0"/>
    <n v="0"/>
  </r>
  <r>
    <s v="Unpermitted Source"/>
    <s v="30"/>
    <x v="67"/>
    <s v="2310002230"/>
    <x v="11"/>
    <n v="0"/>
    <n v="1.4404065450269854"/>
    <n v="0"/>
    <n v="0"/>
    <n v="0"/>
  </r>
  <r>
    <s v="Unpermitted Source"/>
    <s v="30"/>
    <x v="68"/>
    <s v="2310002230"/>
    <x v="11"/>
    <n v="0"/>
    <n v="6.8939632889300988"/>
    <n v="0"/>
    <n v="0"/>
    <n v="0"/>
  </r>
  <r>
    <s v="Unpermitted Source"/>
    <s v="30"/>
    <x v="69"/>
    <s v="2310002230"/>
    <x v="11"/>
    <n v="0"/>
    <n v="0"/>
    <n v="0"/>
    <n v="0"/>
    <n v="0"/>
  </r>
  <r>
    <s v="Unpermitted Source"/>
    <s v="30"/>
    <x v="70"/>
    <s v="2310002230"/>
    <x v="11"/>
    <n v="0"/>
    <n v="0"/>
    <n v="0"/>
    <n v="0"/>
    <n v="0"/>
  </r>
  <r>
    <s v="Unpermitted Source"/>
    <s v="30"/>
    <x v="71"/>
    <s v="2310002230"/>
    <x v="11"/>
    <n v="0"/>
    <n v="0"/>
    <n v="0"/>
    <n v="0"/>
    <n v="0"/>
  </r>
  <r>
    <s v="Unpermitted Source"/>
    <s v="30"/>
    <x v="72"/>
    <s v="2310002230"/>
    <x v="11"/>
    <n v="0"/>
    <n v="11.814826739993997"/>
    <n v="0"/>
    <n v="0"/>
    <n v="0"/>
  </r>
  <r>
    <s v="Unpermitted Source"/>
    <s v="30"/>
    <x v="73"/>
    <s v="2310002230"/>
    <x v="11"/>
    <n v="0"/>
    <n v="0"/>
    <n v="0"/>
    <n v="0"/>
    <n v="0"/>
  </r>
  <r>
    <s v="Unpermitted Source"/>
    <s v="30"/>
    <x v="74"/>
    <s v="2310002230"/>
    <x v="11"/>
    <n v="0"/>
    <n v="3.68615996265242"/>
    <n v="0"/>
    <n v="0"/>
    <n v="0"/>
  </r>
  <r>
    <s v="Unpermitted Source"/>
    <s v="30"/>
    <x v="75"/>
    <s v="2310002230"/>
    <x v="11"/>
    <n v="0"/>
    <n v="0"/>
    <n v="0"/>
    <n v="0"/>
    <n v="0"/>
  </r>
  <r>
    <s v="Unpermitted Source"/>
    <s v="30"/>
    <x v="76"/>
    <s v="2310002230"/>
    <x v="11"/>
    <n v="0"/>
    <n v="0"/>
    <n v="0"/>
    <n v="0"/>
    <n v="0"/>
  </r>
  <r>
    <s v="Unpermitted Source"/>
    <s v="38"/>
    <x v="77"/>
    <s v="2310002230"/>
    <x v="11"/>
    <n v="0"/>
    <n v="70.266062195450147"/>
    <n v="0"/>
    <n v="0"/>
    <n v="0"/>
  </r>
  <r>
    <s v="Unpermitted Source"/>
    <s v="38"/>
    <x v="78"/>
    <s v="2310002230"/>
    <x v="11"/>
    <n v="0"/>
    <n v="312.76449879518827"/>
    <n v="0"/>
    <n v="0"/>
    <n v="0"/>
  </r>
  <r>
    <s v="Unpermitted Source"/>
    <s v="38"/>
    <x v="79"/>
    <s v="2310002230"/>
    <x v="11"/>
    <n v="0"/>
    <n v="9835.5861068378435"/>
    <n v="0"/>
    <n v="0"/>
    <n v="0"/>
  </r>
  <r>
    <s v="Unpermitted Source"/>
    <s v="38"/>
    <x v="80"/>
    <s v="2310002230"/>
    <x v="11"/>
    <n v="0"/>
    <n v="161.16793090928201"/>
    <n v="0"/>
    <n v="0"/>
    <n v="0"/>
  </r>
  <r>
    <s v="Unpermitted Source"/>
    <s v="38"/>
    <x v="81"/>
    <s v="2310002230"/>
    <x v="11"/>
    <n v="0"/>
    <n v="465.44338702297483"/>
    <n v="0"/>
    <n v="0"/>
    <n v="0"/>
  </r>
  <r>
    <s v="Unpermitted Source"/>
    <s v="38"/>
    <x v="82"/>
    <s v="2310002230"/>
    <x v="11"/>
    <n v="0"/>
    <n v="1383.0945568880984"/>
    <n v="0"/>
    <n v="0"/>
    <n v="0"/>
  </r>
  <r>
    <s v="Unpermitted Source"/>
    <s v="38"/>
    <x v="83"/>
    <s v="2310002230"/>
    <x v="11"/>
    <n v="0"/>
    <n v="0"/>
    <n v="0"/>
    <n v="0"/>
    <n v="0"/>
  </r>
  <r>
    <s v="Unpermitted Source"/>
    <s v="38"/>
    <x v="84"/>
    <s v="2310002230"/>
    <x v="11"/>
    <n v="0"/>
    <n v="0"/>
    <n v="0"/>
    <n v="0"/>
    <n v="0"/>
  </r>
  <r>
    <s v="Unpermitted Source"/>
    <s v="38"/>
    <x v="85"/>
    <s v="2310002230"/>
    <x v="11"/>
    <n v="0"/>
    <n v="7098.4044822244532"/>
    <n v="0"/>
    <n v="0"/>
    <n v="0"/>
  </r>
  <r>
    <s v="Unpermitted Source"/>
    <s v="38"/>
    <x v="86"/>
    <s v="2310002230"/>
    <x v="11"/>
    <n v="0"/>
    <n v="0"/>
    <n v="0"/>
    <n v="0"/>
    <n v="0"/>
  </r>
  <r>
    <s v="Unpermitted Source"/>
    <s v="38"/>
    <x v="87"/>
    <s v="2310002230"/>
    <x v="11"/>
    <n v="0"/>
    <n v="0"/>
    <n v="0"/>
    <n v="0"/>
    <n v="0"/>
  </r>
  <r>
    <s v="Unpermitted Source"/>
    <s v="38"/>
    <x v="88"/>
    <s v="2310002230"/>
    <x v="11"/>
    <n v="0"/>
    <n v="1661.3682447884244"/>
    <n v="0"/>
    <n v="0"/>
    <n v="0"/>
  </r>
  <r>
    <s v="Unpermitted Source"/>
    <s v="38"/>
    <x v="89"/>
    <s v="2310002230"/>
    <x v="11"/>
    <n v="0"/>
    <n v="214.72974782824119"/>
    <n v="0"/>
    <n v="0"/>
    <n v="0"/>
  </r>
  <r>
    <s v="Unpermitted Source"/>
    <s v="38"/>
    <x v="90"/>
    <s v="2310002230"/>
    <x v="11"/>
    <n v="0"/>
    <n v="974.16654771704532"/>
    <n v="0"/>
    <n v="0"/>
    <n v="0"/>
  </r>
  <r>
    <s v="Unpermitted Source"/>
    <s v="38"/>
    <x v="91"/>
    <s v="2310002230"/>
    <x v="11"/>
    <n v="0"/>
    <n v="0"/>
    <n v="0"/>
    <n v="0"/>
    <n v="0"/>
  </r>
  <r>
    <s v="Unpermitted Source"/>
    <s v="38"/>
    <x v="92"/>
    <s v="2310002230"/>
    <x v="11"/>
    <n v="0"/>
    <n v="0"/>
    <n v="0"/>
    <n v="0"/>
    <n v="0"/>
  </r>
  <r>
    <s v="Unpermitted Source"/>
    <s v="38"/>
    <x v="93"/>
    <s v="2310002230"/>
    <x v="11"/>
    <n v="0"/>
    <n v="4411.263873417879"/>
    <n v="0"/>
    <n v="0"/>
    <n v="0"/>
  </r>
  <r>
    <s v="Unpermitted Source"/>
    <s v="46"/>
    <x v="94"/>
    <s v="2310002230"/>
    <x v="11"/>
    <n v="0"/>
    <n v="79.64182515704033"/>
    <n v="0"/>
    <n v="0"/>
    <n v="0"/>
  </r>
  <r>
    <s v="Unpermitted Source"/>
    <s v="46"/>
    <x v="95"/>
    <s v="2310002230"/>
    <x v="11"/>
    <n v="0"/>
    <n v="0"/>
    <n v="0"/>
    <n v="0"/>
    <n v="0"/>
  </r>
  <r>
    <s v="Unpermitted Source"/>
    <s v="30"/>
    <x v="0"/>
    <s v="2310002240"/>
    <x v="12"/>
    <n v="0"/>
    <n v="16.521526467605167"/>
    <n v="0"/>
    <n v="0"/>
    <n v="0"/>
  </r>
  <r>
    <s v="Unpermitted Source"/>
    <s v="30"/>
    <x v="1"/>
    <s v="2310002240"/>
    <x v="12"/>
    <n v="0"/>
    <n v="0"/>
    <n v="0"/>
    <n v="0"/>
    <n v="0"/>
  </r>
  <r>
    <s v="Unpermitted Source"/>
    <s v="30"/>
    <x v="2"/>
    <s v="2310002240"/>
    <x v="12"/>
    <n v="0"/>
    <n v="13.796423077982197"/>
    <n v="0"/>
    <n v="0"/>
    <n v="0"/>
  </r>
  <r>
    <s v="Unpermitted Source"/>
    <s v="30"/>
    <x v="3"/>
    <s v="2310002240"/>
    <x v="12"/>
    <n v="0"/>
    <n v="134.14551370854653"/>
    <n v="0"/>
    <n v="0"/>
    <n v="0"/>
  </r>
  <r>
    <s v="Unpermitted Source"/>
    <s v="30"/>
    <x v="4"/>
    <s v="2310002240"/>
    <x v="12"/>
    <n v="0"/>
    <n v="2108.7633644525854"/>
    <n v="0"/>
    <n v="0"/>
    <n v="0"/>
  </r>
  <r>
    <s v="Unpermitted Source"/>
    <s v="30"/>
    <x v="5"/>
    <s v="2310002240"/>
    <x v="12"/>
    <n v="0"/>
    <n v="5.4067219697769939"/>
    <n v="0"/>
    <n v="0"/>
    <n v="0"/>
  </r>
  <r>
    <s v="Unpermitted Source"/>
    <s v="30"/>
    <x v="6"/>
    <s v="2310002240"/>
    <x v="12"/>
    <n v="0"/>
    <n v="2.0826975923272677"/>
    <n v="0"/>
    <n v="0"/>
    <n v="0"/>
  </r>
  <r>
    <s v="Unpermitted Source"/>
    <s v="30"/>
    <x v="7"/>
    <s v="2310002240"/>
    <x v="12"/>
    <n v="0"/>
    <n v="25.599272948983437"/>
    <n v="0"/>
    <n v="0"/>
    <n v="0"/>
  </r>
  <r>
    <s v="Unpermitted Source"/>
    <s v="30"/>
    <x v="8"/>
    <s v="2310002240"/>
    <x v="12"/>
    <n v="0"/>
    <n v="5237.9872318527505"/>
    <n v="0"/>
    <n v="0"/>
    <n v="0"/>
  </r>
  <r>
    <s v="Unpermitted Source"/>
    <s v="30"/>
    <x v="9"/>
    <s v="2310002240"/>
    <x v="12"/>
    <n v="0"/>
    <n v="1234.9471429290704"/>
    <n v="0"/>
    <n v="0"/>
    <n v="0"/>
  </r>
  <r>
    <s v="Unpermitted Source"/>
    <s v="30"/>
    <x v="10"/>
    <s v="2310002240"/>
    <x v="12"/>
    <n v="0"/>
    <n v="512.66814963465799"/>
    <n v="0"/>
    <n v="0"/>
    <n v="0"/>
  </r>
  <r>
    <s v="Unpermitted Source"/>
    <s v="30"/>
    <x v="11"/>
    <s v="2310002240"/>
    <x v="12"/>
    <n v="0"/>
    <n v="307.79027760785419"/>
    <n v="0"/>
    <n v="0"/>
    <n v="0"/>
  </r>
  <r>
    <s v="Unpermitted Source"/>
    <s v="30"/>
    <x v="12"/>
    <s v="2310002240"/>
    <x v="12"/>
    <n v="0"/>
    <n v="238.22604390630786"/>
    <n v="0"/>
    <n v="0"/>
    <n v="0"/>
  </r>
  <r>
    <s v="Unpermitted Source"/>
    <s v="38"/>
    <x v="13"/>
    <s v="2310002240"/>
    <x v="12"/>
    <n v="0"/>
    <n v="10906.748168232016"/>
    <n v="0"/>
    <n v="0"/>
    <n v="0"/>
  </r>
  <r>
    <s v="Unpermitted Source"/>
    <s v="38"/>
    <x v="14"/>
    <s v="2310002240"/>
    <x v="12"/>
    <n v="0"/>
    <n v="5342.7500491926776"/>
    <n v="0"/>
    <n v="0"/>
    <n v="0"/>
  </r>
  <r>
    <s v="Unpermitted Source"/>
    <s v="38"/>
    <x v="15"/>
    <s v="2310002240"/>
    <x v="12"/>
    <n v="0"/>
    <n v="33349.759270147879"/>
    <n v="0"/>
    <n v="0"/>
    <n v="0"/>
  </r>
  <r>
    <s v="Unpermitted Source"/>
    <s v="38"/>
    <x v="16"/>
    <s v="2310002240"/>
    <x v="12"/>
    <n v="0"/>
    <n v="3793.3989822942549"/>
    <n v="0"/>
    <n v="0"/>
    <n v="0"/>
  </r>
  <r>
    <s v="Unpermitted Source"/>
    <s v="38"/>
    <x v="17"/>
    <s v="2310002240"/>
    <x v="12"/>
    <n v="0"/>
    <n v="4154.7283473621874"/>
    <n v="0"/>
    <n v="0"/>
    <n v="0"/>
  </r>
  <r>
    <s v="Unpermitted Source"/>
    <s v="38"/>
    <x v="18"/>
    <s v="2310002240"/>
    <x v="12"/>
    <n v="0"/>
    <n v="24339.207885274998"/>
    <n v="0"/>
    <n v="0"/>
    <n v="0"/>
  </r>
  <r>
    <s v="Unpermitted Source"/>
    <s v="38"/>
    <x v="19"/>
    <s v="2310002240"/>
    <x v="12"/>
    <n v="0"/>
    <n v="1534.2018615014722"/>
    <n v="0"/>
    <n v="0"/>
    <n v="0"/>
  </r>
  <r>
    <s v="Unpermitted Source"/>
    <s v="38"/>
    <x v="20"/>
    <s v="2310002240"/>
    <x v="12"/>
    <n v="0"/>
    <n v="91.849669139747334"/>
    <n v="0"/>
    <n v="0"/>
    <n v="0"/>
  </r>
  <r>
    <s v="Unpermitted Source"/>
    <s v="38"/>
    <x v="21"/>
    <s v="2310002240"/>
    <x v="12"/>
    <n v="0"/>
    <n v="25025.266656288637"/>
    <n v="0"/>
    <n v="0"/>
    <n v="0"/>
  </r>
  <r>
    <s v="Unpermitted Source"/>
    <s v="38"/>
    <x v="22"/>
    <s v="2310002240"/>
    <x v="12"/>
    <n v="0"/>
    <n v="329.98588850632177"/>
    <n v="0"/>
    <n v="0"/>
    <n v="0"/>
  </r>
  <r>
    <s v="Unpermitted Source"/>
    <s v="38"/>
    <x v="23"/>
    <s v="2310002240"/>
    <x v="12"/>
    <n v="0"/>
    <n v="5.967353855183239"/>
    <n v="0"/>
    <n v="0"/>
    <n v="0"/>
  </r>
  <r>
    <s v="Unpermitted Source"/>
    <s v="38"/>
    <x v="24"/>
    <s v="2310002240"/>
    <x v="12"/>
    <n v="0"/>
    <n v="83141.535431503056"/>
    <n v="0"/>
    <n v="0"/>
    <n v="0"/>
  </r>
  <r>
    <s v="Unpermitted Source"/>
    <s v="38"/>
    <x v="25"/>
    <s v="2310002240"/>
    <x v="12"/>
    <n v="0"/>
    <n v="2107.450172733591"/>
    <n v="0"/>
    <n v="0"/>
    <n v="0"/>
  </r>
  <r>
    <s v="Unpermitted Source"/>
    <s v="38"/>
    <x v="26"/>
    <s v="2310002240"/>
    <x v="12"/>
    <n v="0"/>
    <n v="1060.1328405658235"/>
    <n v="0"/>
    <n v="0"/>
    <n v="0"/>
  </r>
  <r>
    <s v="Unpermitted Source"/>
    <s v="38"/>
    <x v="27"/>
    <s v="2310002240"/>
    <x v="12"/>
    <n v="0"/>
    <n v="3381.747859609382"/>
    <n v="0"/>
    <n v="0"/>
    <n v="0"/>
  </r>
  <r>
    <s v="Unpermitted Source"/>
    <s v="38"/>
    <x v="28"/>
    <s v="2310002240"/>
    <x v="12"/>
    <n v="0"/>
    <n v="170.30323778826698"/>
    <n v="0"/>
    <n v="0"/>
    <n v="0"/>
  </r>
  <r>
    <s v="Unpermitted Source"/>
    <s v="38"/>
    <x v="29"/>
    <s v="2310002240"/>
    <x v="12"/>
    <n v="0"/>
    <n v="13919.126170322179"/>
    <n v="0"/>
    <n v="0"/>
    <n v="0"/>
  </r>
  <r>
    <s v="Unpermitted Source"/>
    <s v="46"/>
    <x v="30"/>
    <s v="2310002240"/>
    <x v="12"/>
    <n v="0"/>
    <n v="4542.5751942270253"/>
    <n v="0"/>
    <n v="0"/>
    <n v="0"/>
  </r>
  <r>
    <s v="Unpermitted Source"/>
    <s v="46"/>
    <x v="31"/>
    <s v="2310002240"/>
    <x v="12"/>
    <n v="0"/>
    <n v="0"/>
    <n v="0"/>
    <n v="0"/>
    <n v="0"/>
  </r>
  <r>
    <s v="Unpermitted Source"/>
    <s v="30"/>
    <x v="32"/>
    <s v="2310002240"/>
    <x v="12"/>
    <n v="0"/>
    <n v="0"/>
    <n v="0"/>
    <n v="0"/>
    <n v="0"/>
  </r>
  <r>
    <s v="Unpermitted Source"/>
    <s v="30"/>
    <x v="33"/>
    <s v="2310002240"/>
    <x v="12"/>
    <n v="0"/>
    <n v="0"/>
    <n v="0"/>
    <n v="0"/>
    <n v="0"/>
  </r>
  <r>
    <s v="Unpermitted Source"/>
    <s v="30"/>
    <x v="34"/>
    <s v="2310002240"/>
    <x v="12"/>
    <n v="0"/>
    <n v="13.769945156099148"/>
    <n v="0"/>
    <n v="0"/>
    <n v="0"/>
  </r>
  <r>
    <s v="Unpermitted Source"/>
    <s v="30"/>
    <x v="35"/>
    <s v="2310002240"/>
    <x v="12"/>
    <n v="0"/>
    <n v="0"/>
    <n v="0"/>
    <n v="0"/>
    <n v="0"/>
  </r>
  <r>
    <s v="Unpermitted Source"/>
    <s v="30"/>
    <x v="36"/>
    <s v="2310002240"/>
    <x v="12"/>
    <n v="0"/>
    <n v="0"/>
    <n v="0"/>
    <n v="0"/>
    <n v="0"/>
  </r>
  <r>
    <s v="Unpermitted Source"/>
    <s v="30"/>
    <x v="37"/>
    <s v="2310002240"/>
    <x v="12"/>
    <n v="0"/>
    <n v="0"/>
    <n v="0"/>
    <n v="0"/>
    <n v="0"/>
  </r>
  <r>
    <s v="Unpermitted Source"/>
    <s v="30"/>
    <x v="38"/>
    <s v="2310002240"/>
    <x v="12"/>
    <n v="0"/>
    <n v="0"/>
    <n v="0"/>
    <n v="0"/>
    <n v="0"/>
  </r>
  <r>
    <s v="Unpermitted Source"/>
    <s v="30"/>
    <x v="39"/>
    <s v="2310002240"/>
    <x v="12"/>
    <n v="0"/>
    <n v="0"/>
    <n v="0"/>
    <n v="0"/>
    <n v="0"/>
  </r>
  <r>
    <s v="Unpermitted Source"/>
    <s v="30"/>
    <x v="40"/>
    <s v="2310002240"/>
    <x v="12"/>
    <n v="0"/>
    <n v="0"/>
    <n v="0"/>
    <n v="0"/>
    <n v="0"/>
  </r>
  <r>
    <s v="Unpermitted Source"/>
    <s v="30"/>
    <x v="41"/>
    <s v="2310002240"/>
    <x v="12"/>
    <n v="0"/>
    <n v="918.84221449682411"/>
    <n v="0"/>
    <n v="0"/>
    <n v="0"/>
  </r>
  <r>
    <s v="Unpermitted Source"/>
    <s v="30"/>
    <x v="42"/>
    <s v="2310002240"/>
    <x v="12"/>
    <n v="0"/>
    <n v="28.709570968197671"/>
    <n v="0"/>
    <n v="0"/>
    <n v="0"/>
  </r>
  <r>
    <s v="Unpermitted Source"/>
    <s v="30"/>
    <x v="43"/>
    <s v="2310002240"/>
    <x v="12"/>
    <n v="0"/>
    <n v="307.79027760785419"/>
    <n v="0"/>
    <n v="0"/>
    <n v="0"/>
  </r>
  <r>
    <s v="Unpermitted Source"/>
    <s v="30"/>
    <x v="44"/>
    <s v="2310002240"/>
    <x v="12"/>
    <n v="0"/>
    <n v="0"/>
    <n v="0"/>
    <n v="0"/>
    <n v="0"/>
  </r>
  <r>
    <s v="Unpermitted Source"/>
    <s v="38"/>
    <x v="45"/>
    <s v="2310002240"/>
    <x v="12"/>
    <n v="0"/>
    <n v="0"/>
    <n v="0"/>
    <n v="0"/>
    <n v="0"/>
  </r>
  <r>
    <s v="Unpermitted Source"/>
    <s v="38"/>
    <x v="46"/>
    <s v="2310002240"/>
    <x v="12"/>
    <n v="0"/>
    <n v="0"/>
    <n v="0"/>
    <n v="0"/>
    <n v="0"/>
  </r>
  <r>
    <s v="Unpermitted Source"/>
    <s v="38"/>
    <x v="47"/>
    <s v="2310002240"/>
    <x v="12"/>
    <n v="0"/>
    <n v="0"/>
    <n v="0"/>
    <n v="0"/>
    <n v="0"/>
  </r>
  <r>
    <s v="Unpermitted Source"/>
    <s v="38"/>
    <x v="48"/>
    <s v="2310002240"/>
    <x v="12"/>
    <n v="0"/>
    <n v="0"/>
    <n v="0"/>
    <n v="0"/>
    <n v="0"/>
  </r>
  <r>
    <s v="Unpermitted Source"/>
    <s v="38"/>
    <x v="49"/>
    <s v="2310002240"/>
    <x v="12"/>
    <n v="0"/>
    <n v="0"/>
    <n v="0"/>
    <n v="0"/>
    <n v="0"/>
  </r>
  <r>
    <s v="Unpermitted Source"/>
    <s v="38"/>
    <x v="50"/>
    <s v="2310002240"/>
    <x v="12"/>
    <n v="0"/>
    <n v="2032.349877442706"/>
    <n v="0"/>
    <n v="0"/>
    <n v="0"/>
  </r>
  <r>
    <s v="Unpermitted Source"/>
    <s v="38"/>
    <x v="51"/>
    <s v="2310002240"/>
    <x v="12"/>
    <n v="0"/>
    <n v="0"/>
    <n v="0"/>
    <n v="0"/>
    <n v="0"/>
  </r>
  <r>
    <s v="Unpermitted Source"/>
    <s v="38"/>
    <x v="52"/>
    <s v="2310002240"/>
    <x v="12"/>
    <n v="0"/>
    <n v="0"/>
    <n v="0"/>
    <n v="0"/>
    <n v="0"/>
  </r>
  <r>
    <s v="Unpermitted Source"/>
    <s v="38"/>
    <x v="53"/>
    <s v="2310002240"/>
    <x v="12"/>
    <n v="0"/>
    <n v="384.35762999270423"/>
    <n v="0"/>
    <n v="0"/>
    <n v="0"/>
  </r>
  <r>
    <s v="Unpermitted Source"/>
    <s v="38"/>
    <x v="54"/>
    <s v="2310002240"/>
    <x v="12"/>
    <n v="0"/>
    <n v="329.98588850632177"/>
    <n v="0"/>
    <n v="0"/>
    <n v="0"/>
  </r>
  <r>
    <s v="Unpermitted Source"/>
    <s v="38"/>
    <x v="55"/>
    <s v="2310002240"/>
    <x v="12"/>
    <n v="0"/>
    <n v="0"/>
    <n v="0"/>
    <n v="0"/>
    <n v="0"/>
  </r>
  <r>
    <s v="Unpermitted Source"/>
    <s v="38"/>
    <x v="56"/>
    <s v="2310002240"/>
    <x v="12"/>
    <n v="0"/>
    <n v="15203.140986328077"/>
    <n v="0"/>
    <n v="0"/>
    <n v="0"/>
  </r>
  <r>
    <s v="Unpermitted Source"/>
    <s v="38"/>
    <x v="57"/>
    <s v="2310002240"/>
    <x v="12"/>
    <n v="0"/>
    <n v="0"/>
    <n v="0"/>
    <n v="0"/>
    <n v="0"/>
  </r>
  <r>
    <s v="Unpermitted Source"/>
    <s v="38"/>
    <x v="58"/>
    <s v="2310002240"/>
    <x v="12"/>
    <n v="0"/>
    <n v="0"/>
    <n v="0"/>
    <n v="0"/>
    <n v="0"/>
  </r>
  <r>
    <s v="Unpermitted Source"/>
    <s v="38"/>
    <x v="59"/>
    <s v="2310002240"/>
    <x v="12"/>
    <n v="0"/>
    <n v="0"/>
    <n v="0"/>
    <n v="0"/>
    <n v="0"/>
  </r>
  <r>
    <s v="Unpermitted Source"/>
    <s v="38"/>
    <x v="60"/>
    <s v="2310002240"/>
    <x v="12"/>
    <n v="0"/>
    <n v="0"/>
    <n v="0"/>
    <n v="0"/>
    <n v="0"/>
  </r>
  <r>
    <s v="Unpermitted Source"/>
    <s v="38"/>
    <x v="61"/>
    <s v="2310002240"/>
    <x v="12"/>
    <n v="0"/>
    <n v="0"/>
    <n v="0"/>
    <n v="0"/>
    <n v="0"/>
  </r>
  <r>
    <s v="Unpermitted Source"/>
    <s v="46"/>
    <x v="62"/>
    <s v="2310002240"/>
    <x v="12"/>
    <n v="0"/>
    <n v="0"/>
    <n v="0"/>
    <n v="0"/>
    <n v="0"/>
  </r>
  <r>
    <s v="Unpermitted Source"/>
    <s v="46"/>
    <x v="63"/>
    <s v="2310002240"/>
    <x v="12"/>
    <n v="0"/>
    <n v="0"/>
    <n v="0"/>
    <n v="0"/>
    <n v="0"/>
  </r>
  <r>
    <s v="Unpermitted Source"/>
    <s v="30"/>
    <x v="64"/>
    <s v="2310002240"/>
    <x v="12"/>
    <n v="0"/>
    <n v="16.521526467605167"/>
    <n v="0"/>
    <n v="0"/>
    <n v="0"/>
  </r>
  <r>
    <s v="Unpermitted Source"/>
    <s v="30"/>
    <x v="65"/>
    <s v="2310002240"/>
    <x v="12"/>
    <n v="0"/>
    <n v="0"/>
    <n v="0"/>
    <n v="0"/>
    <n v="0"/>
  </r>
  <r>
    <s v="Unpermitted Source"/>
    <s v="30"/>
    <x v="66"/>
    <s v="2310002240"/>
    <x v="12"/>
    <n v="0"/>
    <n v="2.6477921883049906E-2"/>
    <n v="0"/>
    <n v="0"/>
    <n v="0"/>
  </r>
  <r>
    <s v="Unpermitted Source"/>
    <s v="30"/>
    <x v="67"/>
    <s v="2310002240"/>
    <x v="12"/>
    <n v="0"/>
    <n v="134.14551370854653"/>
    <n v="0"/>
    <n v="0"/>
    <n v="0"/>
  </r>
  <r>
    <s v="Unpermitted Source"/>
    <s v="30"/>
    <x v="68"/>
    <s v="2310002240"/>
    <x v="12"/>
    <n v="0"/>
    <n v="2108.7633644525854"/>
    <n v="0"/>
    <n v="0"/>
    <n v="0"/>
  </r>
  <r>
    <s v="Unpermitted Source"/>
    <s v="30"/>
    <x v="69"/>
    <s v="2310002240"/>
    <x v="12"/>
    <n v="0"/>
    <n v="5.4067219697769939"/>
    <n v="0"/>
    <n v="0"/>
    <n v="0"/>
  </r>
  <r>
    <s v="Unpermitted Source"/>
    <s v="30"/>
    <x v="70"/>
    <s v="2310002240"/>
    <x v="12"/>
    <n v="0"/>
    <n v="2.0826975923272677"/>
    <n v="0"/>
    <n v="0"/>
    <n v="0"/>
  </r>
  <r>
    <s v="Unpermitted Source"/>
    <s v="30"/>
    <x v="71"/>
    <s v="2310002240"/>
    <x v="12"/>
    <n v="0"/>
    <n v="25.599272948983437"/>
    <n v="0"/>
    <n v="0"/>
    <n v="0"/>
  </r>
  <r>
    <s v="Unpermitted Source"/>
    <s v="30"/>
    <x v="72"/>
    <s v="2310002240"/>
    <x v="12"/>
    <n v="0"/>
    <n v="5237.9872318527505"/>
    <n v="0"/>
    <n v="0"/>
    <n v="0"/>
  </r>
  <r>
    <s v="Unpermitted Source"/>
    <s v="30"/>
    <x v="73"/>
    <s v="2310002240"/>
    <x v="12"/>
    <n v="0"/>
    <n v="316.10492843224637"/>
    <n v="0"/>
    <n v="0"/>
    <n v="0"/>
  </r>
  <r>
    <s v="Unpermitted Source"/>
    <s v="30"/>
    <x v="74"/>
    <s v="2310002240"/>
    <x v="12"/>
    <n v="0"/>
    <n v="483.95857866646037"/>
    <n v="0"/>
    <n v="0"/>
    <n v="0"/>
  </r>
  <r>
    <s v="Unpermitted Source"/>
    <s v="30"/>
    <x v="75"/>
    <s v="2310002240"/>
    <x v="12"/>
    <n v="0"/>
    <n v="0"/>
    <n v="0"/>
    <n v="0"/>
    <n v="0"/>
  </r>
  <r>
    <s v="Unpermitted Source"/>
    <s v="30"/>
    <x v="76"/>
    <s v="2310002240"/>
    <x v="12"/>
    <n v="0"/>
    <n v="238.22604390630786"/>
    <n v="0"/>
    <n v="0"/>
    <n v="0"/>
  </r>
  <r>
    <s v="Unpermitted Source"/>
    <s v="38"/>
    <x v="77"/>
    <s v="2310002240"/>
    <x v="12"/>
    <n v="0"/>
    <n v="10906.748168232016"/>
    <n v="0"/>
    <n v="0"/>
    <n v="0"/>
  </r>
  <r>
    <s v="Unpermitted Source"/>
    <s v="38"/>
    <x v="78"/>
    <s v="2310002240"/>
    <x v="12"/>
    <n v="0"/>
    <n v="5342.7500491926776"/>
    <n v="0"/>
    <n v="0"/>
    <n v="0"/>
  </r>
  <r>
    <s v="Unpermitted Source"/>
    <s v="38"/>
    <x v="79"/>
    <s v="2310002240"/>
    <x v="12"/>
    <n v="0"/>
    <n v="33349.759270147879"/>
    <n v="0"/>
    <n v="0"/>
    <n v="0"/>
  </r>
  <r>
    <s v="Unpermitted Source"/>
    <s v="38"/>
    <x v="80"/>
    <s v="2310002240"/>
    <x v="12"/>
    <n v="0"/>
    <n v="3793.3989822942549"/>
    <n v="0"/>
    <n v="0"/>
    <n v="0"/>
  </r>
  <r>
    <s v="Unpermitted Source"/>
    <s v="38"/>
    <x v="81"/>
    <s v="2310002240"/>
    <x v="12"/>
    <n v="0"/>
    <n v="4154.7283473621874"/>
    <n v="0"/>
    <n v="0"/>
    <n v="0"/>
  </r>
  <r>
    <s v="Unpermitted Source"/>
    <s v="38"/>
    <x v="82"/>
    <s v="2310002240"/>
    <x v="12"/>
    <n v="0"/>
    <n v="22306.858007832292"/>
    <n v="0"/>
    <n v="0"/>
    <n v="0"/>
  </r>
  <r>
    <s v="Unpermitted Source"/>
    <s v="38"/>
    <x v="83"/>
    <s v="2310002240"/>
    <x v="12"/>
    <n v="0"/>
    <n v="1534.2018615014722"/>
    <n v="0"/>
    <n v="0"/>
    <n v="0"/>
  </r>
  <r>
    <s v="Unpermitted Source"/>
    <s v="38"/>
    <x v="84"/>
    <s v="2310002240"/>
    <x v="12"/>
    <n v="0"/>
    <n v="91.849669139747334"/>
    <n v="0"/>
    <n v="0"/>
    <n v="0"/>
  </r>
  <r>
    <s v="Unpermitted Source"/>
    <s v="38"/>
    <x v="85"/>
    <s v="2310002240"/>
    <x v="12"/>
    <n v="0"/>
    <n v="24640.909026295933"/>
    <n v="0"/>
    <n v="0"/>
    <n v="0"/>
  </r>
  <r>
    <s v="Unpermitted Source"/>
    <s v="38"/>
    <x v="86"/>
    <s v="2310002240"/>
    <x v="12"/>
    <n v="0"/>
    <n v="0"/>
    <n v="0"/>
    <n v="0"/>
    <n v="0"/>
  </r>
  <r>
    <s v="Unpermitted Source"/>
    <s v="38"/>
    <x v="87"/>
    <s v="2310002240"/>
    <x v="12"/>
    <n v="0"/>
    <n v="5.967353855183239"/>
    <n v="0"/>
    <n v="0"/>
    <n v="0"/>
  </r>
  <r>
    <s v="Unpermitted Source"/>
    <s v="38"/>
    <x v="88"/>
    <s v="2310002240"/>
    <x v="12"/>
    <n v="0"/>
    <n v="67938.394445174985"/>
    <n v="0"/>
    <n v="0"/>
    <n v="0"/>
  </r>
  <r>
    <s v="Unpermitted Source"/>
    <s v="38"/>
    <x v="89"/>
    <s v="2310002240"/>
    <x v="12"/>
    <n v="0"/>
    <n v="2107.450172733591"/>
    <n v="0"/>
    <n v="0"/>
    <n v="0"/>
  </r>
  <r>
    <s v="Unpermitted Source"/>
    <s v="38"/>
    <x v="90"/>
    <s v="2310002240"/>
    <x v="12"/>
    <n v="0"/>
    <n v="1060.1328405658235"/>
    <n v="0"/>
    <n v="0"/>
    <n v="0"/>
  </r>
  <r>
    <s v="Unpermitted Source"/>
    <s v="38"/>
    <x v="91"/>
    <s v="2310002240"/>
    <x v="12"/>
    <n v="0"/>
    <n v="3381.747859609382"/>
    <n v="0"/>
    <n v="0"/>
    <n v="0"/>
  </r>
  <r>
    <s v="Unpermitted Source"/>
    <s v="38"/>
    <x v="92"/>
    <s v="2310002240"/>
    <x v="12"/>
    <n v="0"/>
    <n v="170.30323778826698"/>
    <n v="0"/>
    <n v="0"/>
    <n v="0"/>
  </r>
  <r>
    <s v="Unpermitted Source"/>
    <s v="38"/>
    <x v="93"/>
    <s v="2310002240"/>
    <x v="12"/>
    <n v="0"/>
    <n v="13919.126170322179"/>
    <n v="0"/>
    <n v="0"/>
    <n v="0"/>
  </r>
  <r>
    <s v="Unpermitted Source"/>
    <s v="46"/>
    <x v="94"/>
    <s v="2310002240"/>
    <x v="12"/>
    <n v="0"/>
    <n v="4542.5751942270253"/>
    <n v="0"/>
    <n v="0"/>
    <n v="0"/>
  </r>
  <r>
    <s v="Unpermitted Source"/>
    <s v="46"/>
    <x v="95"/>
    <s v="2310002240"/>
    <x v="12"/>
    <n v="0"/>
    <n v="0"/>
    <n v="0"/>
    <n v="0"/>
    <n v="0"/>
  </r>
  <r>
    <s v="Unpermitted Source"/>
    <s v="30"/>
    <x v="0"/>
    <s v="2310002241"/>
    <x v="13"/>
    <n v="0.34904181119766459"/>
    <n v="0"/>
    <n v="0.80116112656297678"/>
    <n v="0"/>
    <n v="0"/>
  </r>
  <r>
    <s v="Unpermitted Source"/>
    <s v="30"/>
    <x v="1"/>
    <s v="2310002241"/>
    <x v="13"/>
    <n v="0"/>
    <n v="0"/>
    <n v="0"/>
    <n v="0"/>
    <n v="0"/>
  </r>
  <r>
    <s v="Unpermitted Source"/>
    <s v="30"/>
    <x v="2"/>
    <s v="2310002241"/>
    <x v="13"/>
    <n v="5.4008521134316662E-3"/>
    <n v="0"/>
    <n v="2.7627240605863947E-2"/>
    <n v="0"/>
    <n v="0"/>
  </r>
  <r>
    <s v="Unpermitted Source"/>
    <s v="30"/>
    <x v="3"/>
    <s v="2310002241"/>
    <x v="13"/>
    <n v="2.8340234275979248"/>
    <n v="0"/>
    <n v="6.5049782837461221"/>
    <n v="0"/>
    <n v="0"/>
  </r>
  <r>
    <s v="Unpermitted Source"/>
    <s v="30"/>
    <x v="4"/>
    <s v="2310002241"/>
    <x v="13"/>
    <n v="44.550761429885171"/>
    <n v="0"/>
    <n v="102.25805926784061"/>
    <n v="0"/>
    <n v="0"/>
  </r>
  <r>
    <s v="Unpermitted Source"/>
    <s v="30"/>
    <x v="5"/>
    <s v="2310002241"/>
    <x v="13"/>
    <n v="0.11422504044486856"/>
    <n v="0"/>
    <n v="0.26218252125871616"/>
    <n v="0"/>
    <n v="0"/>
  </r>
  <r>
    <s v="Unpermitted Source"/>
    <s v="30"/>
    <x v="6"/>
    <s v="2310002241"/>
    <x v="13"/>
    <n v="4.4000083238573635E-2"/>
    <n v="0"/>
    <n v="0.10099407900538727"/>
    <n v="0"/>
    <n v="0"/>
  </r>
  <r>
    <s v="Unpermitted Source"/>
    <s v="30"/>
    <x v="7"/>
    <s v="2310002241"/>
    <x v="13"/>
    <n v="0.54082270261022314"/>
    <n v="0"/>
    <n v="1.2413588051451734"/>
    <n v="0"/>
    <n v="0"/>
  </r>
  <r>
    <s v="Unpermitted Source"/>
    <s v="30"/>
    <x v="8"/>
    <s v="2310002241"/>
    <x v="13"/>
    <n v="110.66026822769351"/>
    <n v="0"/>
    <n v="254.00024385288691"/>
    <n v="0"/>
    <n v="0"/>
  </r>
  <r>
    <s v="Unpermitted Source"/>
    <s v="30"/>
    <x v="9"/>
    <s v="2310002241"/>
    <x v="13"/>
    <n v="7.0012484532766228"/>
    <n v="0"/>
    <n v="17.08638265659884"/>
    <n v="0"/>
    <n v="0"/>
  </r>
  <r>
    <s v="Unpermitted Source"/>
    <s v="30"/>
    <x v="10"/>
    <s v="2310002241"/>
    <x v="13"/>
    <n v="10.234438723701428"/>
    <n v="0"/>
    <n v="23.523022133637983"/>
    <n v="0"/>
    <n v="0"/>
  </r>
  <r>
    <s v="Unpermitted Source"/>
    <s v="30"/>
    <x v="11"/>
    <s v="2310002241"/>
    <x v="13"/>
    <n v="0.10821803180875417"/>
    <n v="0"/>
    <n v="0.58883340837116238"/>
    <n v="0"/>
    <n v="0"/>
  </r>
  <r>
    <s v="Unpermitted Source"/>
    <s v="30"/>
    <x v="12"/>
    <s v="2310002241"/>
    <x v="13"/>
    <n v="5.0328793772507252"/>
    <n v="0"/>
    <n v="11.552046724426186"/>
    <n v="0"/>
    <n v="0"/>
  </r>
  <r>
    <s v="Unpermitted Source"/>
    <s v="38"/>
    <x v="13"/>
    <s v="2310002241"/>
    <x v="13"/>
    <n v="3.8347761643842273"/>
    <n v="0"/>
    <n v="49.463315895318303"/>
    <n v="0"/>
    <n v="0"/>
  </r>
  <r>
    <s v="Unpermitted Source"/>
    <s v="38"/>
    <x v="14"/>
    <s v="2310002241"/>
    <x v="13"/>
    <n v="1.878493041636615"/>
    <n v="0"/>
    <n v="24.229965646651856"/>
    <n v="0"/>
    <n v="0"/>
  </r>
  <r>
    <s v="Unpermitted Source"/>
    <s v="38"/>
    <x v="15"/>
    <s v="2310002241"/>
    <x v="13"/>
    <n v="11.725663778468427"/>
    <n v="0"/>
    <n v="151.24486715636186"/>
    <n v="0"/>
    <n v="0"/>
  </r>
  <r>
    <s v="Unpermitted Source"/>
    <s v="38"/>
    <x v="16"/>
    <s v="2310002241"/>
    <x v="13"/>
    <n v="1.3337463903009907"/>
    <n v="0"/>
    <n v="17.203486253099687"/>
    <n v="0"/>
    <n v="0"/>
  </r>
  <r>
    <s v="Unpermitted Source"/>
    <s v="38"/>
    <x v="17"/>
    <s v="2310002241"/>
    <x v="13"/>
    <n v="1.4607885861307677"/>
    <n v="0"/>
    <n v="18.842155107549551"/>
    <n v="0"/>
    <n v="0"/>
  </r>
  <r>
    <s v="Unpermitted Source"/>
    <s v="38"/>
    <x v="18"/>
    <s v="2310002241"/>
    <x v="13"/>
    <n v="8.5575840588583851"/>
    <n v="0"/>
    <n v="110.38101455186813"/>
    <n v="0"/>
    <n v="0"/>
  </r>
  <r>
    <s v="Unpermitted Source"/>
    <s v="38"/>
    <x v="19"/>
    <s v="2310002241"/>
    <x v="13"/>
    <n v="0.53942024140394573"/>
    <n v="0"/>
    <n v="6.9577760623159159"/>
    <n v="0"/>
    <n v="0"/>
  </r>
  <r>
    <s v="Unpermitted Source"/>
    <s v="38"/>
    <x v="20"/>
    <s v="2310002241"/>
    <x v="13"/>
    <n v="3.2294036360864829E-2"/>
    <n v="0"/>
    <n v="0.41654846425928266"/>
    <n v="0"/>
    <n v="0"/>
  </r>
  <r>
    <s v="Unpermitted Source"/>
    <s v="38"/>
    <x v="21"/>
    <s v="2310002241"/>
    <x v="13"/>
    <n v="8.7988000273459299"/>
    <n v="0"/>
    <n v="113.49236737582376"/>
    <n v="0"/>
    <n v="0"/>
  </r>
  <r>
    <s v="Unpermitted Source"/>
    <s v="38"/>
    <x v="22"/>
    <s v="2310002241"/>
    <x v="13"/>
    <n v="0.11602193433905229"/>
    <n v="0"/>
    <n v="1.4965227024977972"/>
    <n v="0"/>
    <n v="0"/>
  </r>
  <r>
    <s v="Unpermitted Source"/>
    <s v="38"/>
    <x v="23"/>
    <s v="2310002241"/>
    <x v="13"/>
    <n v="2.0981016500367607E-3"/>
    <n v="0"/>
    <n v="2.7062613369748346E-2"/>
    <n v="0"/>
    <n v="0"/>
  </r>
  <r>
    <s v="Unpermitted Source"/>
    <s v="38"/>
    <x v="24"/>
    <s v="2310002241"/>
    <x v="13"/>
    <n v="29.232285684534773"/>
    <n v="0"/>
    <n v="377.05610945052774"/>
    <n v="0"/>
    <n v="0"/>
  </r>
  <r>
    <s v="Unpermitted Source"/>
    <s v="38"/>
    <x v="25"/>
    <s v="2310002241"/>
    <x v="13"/>
    <n v="0.74097242967114596"/>
    <n v="0"/>
    <n v="9.5575209053774515"/>
    <n v="0"/>
    <n v="0"/>
  </r>
  <r>
    <s v="Unpermitted Source"/>
    <s v="38"/>
    <x v="26"/>
    <s v="2310002241"/>
    <x v="13"/>
    <n v="0.37273915977302347"/>
    <n v="0"/>
    <n v="4.8078203305952547"/>
    <n v="0"/>
    <n v="0"/>
  </r>
  <r>
    <s v="Unpermitted Source"/>
    <s v="38"/>
    <x v="27"/>
    <s v="2310002241"/>
    <x v="13"/>
    <n v="1.1890112328585642"/>
    <n v="0"/>
    <n v="15.33660263151471"/>
    <n v="0"/>
    <n v="0"/>
  </r>
  <r>
    <s v="Unpermitted Source"/>
    <s v="38"/>
    <x v="28"/>
    <s v="2310002241"/>
    <x v="13"/>
    <n v="5.9878048609402233E-2"/>
    <n v="0"/>
    <n v="0.7723441229946405"/>
    <n v="0"/>
    <n v="0"/>
  </r>
  <r>
    <s v="Unpermitted Source"/>
    <s v="38"/>
    <x v="29"/>
    <s v="2310002241"/>
    <x v="13"/>
    <n v="4.8939181911688507"/>
    <n v="0"/>
    <n v="63.124785144923869"/>
    <n v="0"/>
    <n v="0"/>
  </r>
  <r>
    <s v="Unpermitted Source"/>
    <s v="46"/>
    <x v="30"/>
    <s v="2310002241"/>
    <x v="13"/>
    <n v="1.59715423983871"/>
    <n v="0"/>
    <n v="20.601083690988954"/>
    <n v="0"/>
    <n v="0"/>
  </r>
  <r>
    <s v="Unpermitted Source"/>
    <s v="46"/>
    <x v="31"/>
    <s v="2310002241"/>
    <x v="13"/>
    <n v="0"/>
    <n v="0"/>
    <n v="0"/>
    <n v="0"/>
    <n v="0"/>
  </r>
  <r>
    <s v="Unpermitted Source"/>
    <s v="30"/>
    <x v="32"/>
    <s v="2310002241"/>
    <x v="13"/>
    <n v="0"/>
    <n v="0"/>
    <n v="0"/>
    <n v="0"/>
    <n v="0"/>
  </r>
  <r>
    <s v="Unpermitted Source"/>
    <s v="30"/>
    <x v="33"/>
    <s v="2310002241"/>
    <x v="13"/>
    <n v="0"/>
    <n v="0"/>
    <n v="0"/>
    <n v="0"/>
    <n v="0"/>
  </r>
  <r>
    <s v="Unpermitted Source"/>
    <s v="30"/>
    <x v="34"/>
    <s v="2310002241"/>
    <x v="13"/>
    <n v="4.8414666456946982E-3"/>
    <n v="0"/>
    <n v="2.6343274395691743E-2"/>
    <n v="0"/>
    <n v="0"/>
  </r>
  <r>
    <s v="Unpermitted Source"/>
    <s v="30"/>
    <x v="35"/>
    <s v="2310002241"/>
    <x v="13"/>
    <n v="0"/>
    <n v="0"/>
    <n v="0"/>
    <n v="0"/>
    <n v="0"/>
  </r>
  <r>
    <s v="Unpermitted Source"/>
    <s v="30"/>
    <x v="36"/>
    <s v="2310002241"/>
    <x v="13"/>
    <n v="0"/>
    <n v="0"/>
    <n v="0"/>
    <n v="0"/>
    <n v="0"/>
  </r>
  <r>
    <s v="Unpermitted Source"/>
    <s v="30"/>
    <x v="37"/>
    <s v="2310002241"/>
    <x v="13"/>
    <n v="0"/>
    <n v="0"/>
    <n v="0"/>
    <n v="0"/>
    <n v="0"/>
  </r>
  <r>
    <s v="Unpermitted Source"/>
    <s v="30"/>
    <x v="38"/>
    <s v="2310002241"/>
    <x v="13"/>
    <n v="0"/>
    <n v="0"/>
    <n v="0"/>
    <n v="0"/>
    <n v="0"/>
  </r>
  <r>
    <s v="Unpermitted Source"/>
    <s v="30"/>
    <x v="39"/>
    <s v="2310002241"/>
    <x v="13"/>
    <n v="0"/>
    <n v="0"/>
    <n v="0"/>
    <n v="0"/>
    <n v="0"/>
  </r>
  <r>
    <s v="Unpermitted Source"/>
    <s v="30"/>
    <x v="40"/>
    <s v="2310002241"/>
    <x v="13"/>
    <n v="0"/>
    <n v="0"/>
    <n v="0"/>
    <n v="0"/>
    <n v="0"/>
  </r>
  <r>
    <s v="Unpermitted Source"/>
    <s v="30"/>
    <x v="41"/>
    <s v="2310002241"/>
    <x v="13"/>
    <n v="0.32306184837433616"/>
    <n v="0"/>
    <n v="1.7578365279191821"/>
    <n v="0"/>
    <n v="0"/>
  </r>
  <r>
    <s v="Unpermitted Source"/>
    <s v="30"/>
    <x v="42"/>
    <s v="2310002241"/>
    <x v="13"/>
    <n v="1.0094189096546104E-2"/>
    <n v="0"/>
    <n v="5.4924264201794984E-2"/>
    <n v="0"/>
    <n v="0"/>
  </r>
  <r>
    <s v="Unpermitted Source"/>
    <s v="30"/>
    <x v="43"/>
    <s v="2310002241"/>
    <x v="13"/>
    <n v="0.10821803180875417"/>
    <n v="0"/>
    <n v="0.58883340837116238"/>
    <n v="0"/>
    <n v="0"/>
  </r>
  <r>
    <s v="Unpermitted Source"/>
    <s v="30"/>
    <x v="44"/>
    <s v="2310002241"/>
    <x v="13"/>
    <n v="0"/>
    <n v="0"/>
    <n v="0"/>
    <n v="0"/>
    <n v="0"/>
  </r>
  <r>
    <s v="Unpermitted Source"/>
    <s v="38"/>
    <x v="45"/>
    <s v="2310002241"/>
    <x v="13"/>
    <n v="0"/>
    <n v="0"/>
    <n v="0"/>
    <n v="0"/>
    <n v="0"/>
  </r>
  <r>
    <s v="Unpermitted Source"/>
    <s v="38"/>
    <x v="46"/>
    <s v="2310002241"/>
    <x v="13"/>
    <n v="0"/>
    <n v="0"/>
    <n v="0"/>
    <n v="0"/>
    <n v="0"/>
  </r>
  <r>
    <s v="Unpermitted Source"/>
    <s v="38"/>
    <x v="47"/>
    <s v="2310002241"/>
    <x v="13"/>
    <n v="0"/>
    <n v="0"/>
    <n v="0"/>
    <n v="0"/>
    <n v="0"/>
  </r>
  <r>
    <s v="Unpermitted Source"/>
    <s v="38"/>
    <x v="48"/>
    <s v="2310002241"/>
    <x v="13"/>
    <n v="0"/>
    <n v="0"/>
    <n v="0"/>
    <n v="0"/>
    <n v="0"/>
  </r>
  <r>
    <s v="Unpermitted Source"/>
    <s v="38"/>
    <x v="49"/>
    <s v="2310002241"/>
    <x v="13"/>
    <n v="0"/>
    <n v="0"/>
    <n v="0"/>
    <n v="0"/>
    <n v="0"/>
  </r>
  <r>
    <s v="Unpermitted Source"/>
    <s v="38"/>
    <x v="50"/>
    <s v="2310002241"/>
    <x v="13"/>
    <n v="0.71456741711584215"/>
    <n v="0"/>
    <n v="9.2169327142404711"/>
    <n v="0"/>
    <n v="0"/>
  </r>
  <r>
    <s v="Unpermitted Source"/>
    <s v="38"/>
    <x v="51"/>
    <s v="2310002241"/>
    <x v="13"/>
    <n v="0"/>
    <n v="0"/>
    <n v="0"/>
    <n v="0"/>
    <n v="0"/>
  </r>
  <r>
    <s v="Unpermitted Source"/>
    <s v="38"/>
    <x v="52"/>
    <s v="2310002241"/>
    <x v="13"/>
    <n v="0"/>
    <n v="0"/>
    <n v="0"/>
    <n v="0"/>
    <n v="0"/>
  </r>
  <r>
    <s v="Unpermitted Source"/>
    <s v="38"/>
    <x v="53"/>
    <s v="2310002241"/>
    <x v="13"/>
    <n v="0.1351388567298476"/>
    <n v="0"/>
    <n v="1.7431045968843319"/>
    <n v="0"/>
    <n v="0"/>
  </r>
  <r>
    <s v="Unpermitted Source"/>
    <s v="38"/>
    <x v="54"/>
    <s v="2310002241"/>
    <x v="13"/>
    <n v="0.11602193433905229"/>
    <n v="0"/>
    <n v="1.4965227024977972"/>
    <n v="0"/>
    <n v="0"/>
  </r>
  <r>
    <s v="Unpermitted Source"/>
    <s v="38"/>
    <x v="55"/>
    <s v="2310002241"/>
    <x v="13"/>
    <n v="0"/>
    <n v="0"/>
    <n v="0"/>
    <n v="0"/>
    <n v="0"/>
  </r>
  <r>
    <s v="Unpermitted Source"/>
    <s v="38"/>
    <x v="56"/>
    <s v="2310002241"/>
    <x v="13"/>
    <n v="5.3453735044470507"/>
    <n v="0"/>
    <n v="68.9479351323196"/>
    <n v="0"/>
    <n v="0"/>
  </r>
  <r>
    <s v="Unpermitted Source"/>
    <s v="38"/>
    <x v="57"/>
    <s v="2310002241"/>
    <x v="13"/>
    <n v="0"/>
    <n v="0"/>
    <n v="0"/>
    <n v="0"/>
    <n v="0"/>
  </r>
  <r>
    <s v="Unpermitted Source"/>
    <s v="38"/>
    <x v="58"/>
    <s v="2310002241"/>
    <x v="13"/>
    <n v="0"/>
    <n v="0"/>
    <n v="0"/>
    <n v="0"/>
    <n v="0"/>
  </r>
  <r>
    <s v="Unpermitted Source"/>
    <s v="38"/>
    <x v="59"/>
    <s v="2310002241"/>
    <x v="13"/>
    <n v="0"/>
    <n v="0"/>
    <n v="0"/>
    <n v="0"/>
    <n v="0"/>
  </r>
  <r>
    <s v="Unpermitted Source"/>
    <s v="38"/>
    <x v="60"/>
    <s v="2310002241"/>
    <x v="13"/>
    <n v="0"/>
    <n v="0"/>
    <n v="0"/>
    <n v="0"/>
    <n v="0"/>
  </r>
  <r>
    <s v="Unpermitted Source"/>
    <s v="38"/>
    <x v="61"/>
    <s v="2310002241"/>
    <x v="13"/>
    <n v="0"/>
    <n v="0"/>
    <n v="0"/>
    <n v="0"/>
    <n v="0"/>
  </r>
  <r>
    <s v="Unpermitted Source"/>
    <s v="46"/>
    <x v="62"/>
    <s v="2310002241"/>
    <x v="13"/>
    <n v="0"/>
    <n v="0"/>
    <n v="0"/>
    <n v="0"/>
    <n v="0"/>
  </r>
  <r>
    <s v="Unpermitted Source"/>
    <s v="46"/>
    <x v="63"/>
    <s v="2310002241"/>
    <x v="13"/>
    <n v="0"/>
    <n v="0"/>
    <n v="0"/>
    <n v="0"/>
    <n v="0"/>
  </r>
  <r>
    <s v="Unpermitted Source"/>
    <s v="30"/>
    <x v="64"/>
    <s v="2310002241"/>
    <x v="13"/>
    <n v="0.34904181119766459"/>
    <n v="0"/>
    <n v="0.80116112656297678"/>
    <n v="0"/>
    <n v="0"/>
  </r>
  <r>
    <s v="Unpermitted Source"/>
    <s v="30"/>
    <x v="65"/>
    <s v="2310002241"/>
    <x v="13"/>
    <n v="0"/>
    <n v="0"/>
    <n v="0"/>
    <n v="0"/>
    <n v="0"/>
  </r>
  <r>
    <s v="Unpermitted Source"/>
    <s v="30"/>
    <x v="66"/>
    <s v="2310002241"/>
    <x v="13"/>
    <n v="5.5938546773696821E-4"/>
    <n v="0"/>
    <n v="1.2839662101722035E-3"/>
    <n v="0"/>
    <n v="0"/>
  </r>
  <r>
    <s v="Unpermitted Source"/>
    <s v="30"/>
    <x v="67"/>
    <s v="2310002241"/>
    <x v="13"/>
    <n v="2.8340234275979248"/>
    <n v="0"/>
    <n v="6.5049782837461221"/>
    <n v="0"/>
    <n v="0"/>
  </r>
  <r>
    <s v="Unpermitted Source"/>
    <s v="30"/>
    <x v="68"/>
    <s v="2310002241"/>
    <x v="13"/>
    <n v="44.550761429885171"/>
    <n v="0"/>
    <n v="102.25805926784061"/>
    <n v="0"/>
    <n v="0"/>
  </r>
  <r>
    <s v="Unpermitted Source"/>
    <s v="30"/>
    <x v="69"/>
    <s v="2310002241"/>
    <x v="13"/>
    <n v="0.11422504044486856"/>
    <n v="0"/>
    <n v="0.26218252125871616"/>
    <n v="0"/>
    <n v="0"/>
  </r>
  <r>
    <s v="Unpermitted Source"/>
    <s v="30"/>
    <x v="70"/>
    <s v="2310002241"/>
    <x v="13"/>
    <n v="4.4000083238573635E-2"/>
    <n v="0"/>
    <n v="0.10099407900538727"/>
    <n v="0"/>
    <n v="0"/>
  </r>
  <r>
    <s v="Unpermitted Source"/>
    <s v="30"/>
    <x v="71"/>
    <s v="2310002241"/>
    <x v="13"/>
    <n v="0.54082270261022314"/>
    <n v="0"/>
    <n v="1.2413588051451734"/>
    <n v="0"/>
    <n v="0"/>
  </r>
  <r>
    <s v="Unpermitted Source"/>
    <s v="30"/>
    <x v="72"/>
    <s v="2310002241"/>
    <x v="13"/>
    <n v="110.66026822769351"/>
    <n v="0"/>
    <n v="254.00024385288691"/>
    <n v="0"/>
    <n v="0"/>
  </r>
  <r>
    <s v="Unpermitted Source"/>
    <s v="30"/>
    <x v="73"/>
    <s v="2310002241"/>
    <x v="13"/>
    <n v="6.6781866049022867"/>
    <n v="0"/>
    <n v="15.328546128679656"/>
    <n v="0"/>
    <n v="0"/>
  </r>
  <r>
    <s v="Unpermitted Source"/>
    <s v="30"/>
    <x v="74"/>
    <s v="2310002241"/>
    <x v="13"/>
    <n v="10.224344534604882"/>
    <n v="0"/>
    <n v="23.468097869436189"/>
    <n v="0"/>
    <n v="0"/>
  </r>
  <r>
    <s v="Unpermitted Source"/>
    <s v="30"/>
    <x v="75"/>
    <s v="2310002241"/>
    <x v="13"/>
    <n v="0"/>
    <n v="0"/>
    <n v="0"/>
    <n v="0"/>
    <n v="0"/>
  </r>
  <r>
    <s v="Unpermitted Source"/>
    <s v="30"/>
    <x v="76"/>
    <s v="2310002241"/>
    <x v="13"/>
    <n v="5.0328793772507252"/>
    <n v="0"/>
    <n v="11.552046724426186"/>
    <n v="0"/>
    <n v="0"/>
  </r>
  <r>
    <s v="Unpermitted Source"/>
    <s v="38"/>
    <x v="77"/>
    <s v="2310002241"/>
    <x v="13"/>
    <n v="3.8347761643842273"/>
    <n v="0"/>
    <n v="49.463315895318303"/>
    <n v="0"/>
    <n v="0"/>
  </r>
  <r>
    <s v="Unpermitted Source"/>
    <s v="38"/>
    <x v="78"/>
    <s v="2310002241"/>
    <x v="13"/>
    <n v="1.878493041636615"/>
    <n v="0"/>
    <n v="24.229965646651856"/>
    <n v="0"/>
    <n v="0"/>
  </r>
  <r>
    <s v="Unpermitted Source"/>
    <s v="38"/>
    <x v="79"/>
    <s v="2310002241"/>
    <x v="13"/>
    <n v="11.725663778468427"/>
    <n v="0"/>
    <n v="151.24486715636186"/>
    <n v="0"/>
    <n v="0"/>
  </r>
  <r>
    <s v="Unpermitted Source"/>
    <s v="38"/>
    <x v="80"/>
    <s v="2310002241"/>
    <x v="13"/>
    <n v="1.3337463903009907"/>
    <n v="0"/>
    <n v="17.203486253099687"/>
    <n v="0"/>
    <n v="0"/>
  </r>
  <r>
    <s v="Unpermitted Source"/>
    <s v="38"/>
    <x v="81"/>
    <s v="2310002241"/>
    <x v="13"/>
    <n v="1.4607885861307677"/>
    <n v="0"/>
    <n v="18.842155107549551"/>
    <n v="0"/>
    <n v="0"/>
  </r>
  <r>
    <s v="Unpermitted Source"/>
    <s v="38"/>
    <x v="82"/>
    <s v="2310002241"/>
    <x v="13"/>
    <n v="7.8430166417425431"/>
    <n v="0"/>
    <n v="101.16408183762766"/>
    <n v="0"/>
    <n v="0"/>
  </r>
  <r>
    <s v="Unpermitted Source"/>
    <s v="38"/>
    <x v="83"/>
    <s v="2310002241"/>
    <x v="13"/>
    <n v="0.53942024140394573"/>
    <n v="0"/>
    <n v="6.9577760623159159"/>
    <n v="0"/>
    <n v="0"/>
  </r>
  <r>
    <s v="Unpermitted Source"/>
    <s v="38"/>
    <x v="84"/>
    <s v="2310002241"/>
    <x v="13"/>
    <n v="3.2294036360864829E-2"/>
    <n v="0"/>
    <n v="0.41654846425928266"/>
    <n v="0"/>
    <n v="0"/>
  </r>
  <r>
    <s v="Unpermitted Source"/>
    <s v="38"/>
    <x v="85"/>
    <s v="2310002241"/>
    <x v="13"/>
    <n v="8.6636611706160824"/>
    <n v="0"/>
    <n v="111.74926277893942"/>
    <n v="0"/>
    <n v="0"/>
  </r>
  <r>
    <s v="Unpermitted Source"/>
    <s v="38"/>
    <x v="86"/>
    <s v="2310002241"/>
    <x v="13"/>
    <n v="0"/>
    <n v="0"/>
    <n v="0"/>
    <n v="0"/>
    <n v="0"/>
  </r>
  <r>
    <s v="Unpermitted Source"/>
    <s v="38"/>
    <x v="87"/>
    <s v="2310002241"/>
    <x v="13"/>
    <n v="2.0981016500367607E-3"/>
    <n v="0"/>
    <n v="2.7062613369748346E-2"/>
    <n v="0"/>
    <n v="0"/>
  </r>
  <r>
    <s v="Unpermitted Source"/>
    <s v="38"/>
    <x v="88"/>
    <s v="2310002241"/>
    <x v="13"/>
    <n v="23.886912180087723"/>
    <n v="0"/>
    <n v="308.10817431820817"/>
    <n v="0"/>
    <n v="0"/>
  </r>
  <r>
    <s v="Unpermitted Source"/>
    <s v="38"/>
    <x v="89"/>
    <s v="2310002241"/>
    <x v="13"/>
    <n v="0.74097242967114596"/>
    <n v="0"/>
    <n v="9.5575209053774515"/>
    <n v="0"/>
    <n v="0"/>
  </r>
  <r>
    <s v="Unpermitted Source"/>
    <s v="38"/>
    <x v="90"/>
    <s v="2310002241"/>
    <x v="13"/>
    <n v="0.37273915977302347"/>
    <n v="0"/>
    <n v="4.8078203305952547"/>
    <n v="0"/>
    <n v="0"/>
  </r>
  <r>
    <s v="Unpermitted Source"/>
    <s v="38"/>
    <x v="91"/>
    <s v="2310002241"/>
    <x v="13"/>
    <n v="1.1890112328585642"/>
    <n v="0"/>
    <n v="15.33660263151471"/>
    <n v="0"/>
    <n v="0"/>
  </r>
  <r>
    <s v="Unpermitted Source"/>
    <s v="38"/>
    <x v="92"/>
    <s v="2310002241"/>
    <x v="13"/>
    <n v="5.9878048609402233E-2"/>
    <n v="0"/>
    <n v="0.7723441229946405"/>
    <n v="0"/>
    <n v="0"/>
  </r>
  <r>
    <s v="Unpermitted Source"/>
    <s v="38"/>
    <x v="93"/>
    <s v="2310002241"/>
    <x v="13"/>
    <n v="4.8939181911688507"/>
    <n v="0"/>
    <n v="63.124785144923869"/>
    <n v="0"/>
    <n v="0"/>
  </r>
  <r>
    <s v="Unpermitted Source"/>
    <s v="46"/>
    <x v="94"/>
    <s v="2310002241"/>
    <x v="13"/>
    <n v="1.59715423983871"/>
    <n v="0"/>
    <n v="20.601083690988954"/>
    <n v="0"/>
    <n v="0"/>
  </r>
  <r>
    <s v="Unpermitted Source"/>
    <s v="46"/>
    <x v="95"/>
    <s v="2310002241"/>
    <x v="13"/>
    <n v="0"/>
    <n v="0"/>
    <n v="0"/>
    <n v="0"/>
    <n v="0"/>
  </r>
  <r>
    <s v="Unpermitted Source"/>
    <s v="30"/>
    <x v="0"/>
    <s v="2310003500"/>
    <x v="14"/>
    <n v="2.0701418172051353E-3"/>
    <n v="0"/>
    <n v="1.1264006946557355E-2"/>
    <n v="0"/>
    <n v="0"/>
  </r>
  <r>
    <s v="Unpermitted Source"/>
    <s v="30"/>
    <x v="1"/>
    <s v="2310003500"/>
    <x v="14"/>
    <n v="1.5527999008869346E-3"/>
    <n v="0"/>
    <n v="8.4490582842377329E-3"/>
    <n v="0"/>
    <n v="0"/>
  </r>
  <r>
    <s v="Unpermitted Source"/>
    <s v="30"/>
    <x v="2"/>
    <s v="2310003500"/>
    <x v="14"/>
    <n v="0"/>
    <n v="0"/>
    <n v="0"/>
    <n v="0"/>
    <n v="0"/>
  </r>
  <r>
    <s v="Unpermitted Source"/>
    <s v="30"/>
    <x v="3"/>
    <s v="2310003500"/>
    <x v="14"/>
    <n v="4.2524761144498097E-3"/>
    <n v="0"/>
    <n v="2.3138472975682788E-2"/>
    <n v="0"/>
    <n v="0"/>
  </r>
  <r>
    <s v="Unpermitted Source"/>
    <s v="30"/>
    <x v="4"/>
    <s v="2310003500"/>
    <x v="14"/>
    <n v="0.78147097312606117"/>
    <n v="0"/>
    <n v="4.2521214714212157"/>
    <n v="0"/>
    <n v="0"/>
  </r>
  <r>
    <s v="Unpermitted Source"/>
    <s v="30"/>
    <x v="5"/>
    <s v="2310003500"/>
    <x v="14"/>
    <n v="6.5207412761833652E-5"/>
    <n v="0"/>
    <n v="3.5480504002762431E-4"/>
    <n v="0"/>
    <n v="0"/>
  </r>
  <r>
    <s v="Unpermitted Source"/>
    <s v="30"/>
    <x v="6"/>
    <s v="2310003500"/>
    <x v="14"/>
    <n v="0"/>
    <n v="0"/>
    <n v="0"/>
    <n v="0"/>
    <n v="0"/>
  </r>
  <r>
    <s v="Unpermitted Source"/>
    <s v="30"/>
    <x v="7"/>
    <s v="2310003500"/>
    <x v="14"/>
    <n v="2.5073590085269461E-4"/>
    <n v="0"/>
    <n v="1.3642982840514266E-3"/>
    <n v="0"/>
    <n v="0"/>
  </r>
  <r>
    <s v="Unpermitted Source"/>
    <s v="30"/>
    <x v="8"/>
    <s v="2310003500"/>
    <x v="14"/>
    <n v="0.46154500512057522"/>
    <n v="0"/>
    <n v="2.5113478219796006"/>
    <n v="0"/>
    <n v="0"/>
  </r>
  <r>
    <s v="Unpermitted Source"/>
    <s v="30"/>
    <x v="9"/>
    <s v="2310003500"/>
    <x v="14"/>
    <n v="2.0144326531515325E-2"/>
    <n v="0"/>
    <n v="0.10960883553912751"/>
    <n v="0"/>
    <n v="0"/>
  </r>
  <r>
    <s v="Unpermitted Source"/>
    <s v="30"/>
    <x v="10"/>
    <s v="2310003500"/>
    <x v="14"/>
    <n v="2.1418759262580165E-2"/>
    <n v="0"/>
    <n v="0.11654324892874501"/>
    <n v="0"/>
    <n v="0"/>
  </r>
  <r>
    <s v="Unpermitted Source"/>
    <s v="30"/>
    <x v="11"/>
    <s v="2310003500"/>
    <x v="14"/>
    <n v="4.917877565333989E-2"/>
    <n v="0"/>
    <n v="0.26759039693729059"/>
    <n v="0"/>
    <n v="0"/>
  </r>
  <r>
    <s v="Unpermitted Source"/>
    <s v="30"/>
    <x v="12"/>
    <s v="2310003500"/>
    <x v="14"/>
    <n v="1.5080688067352896E-2"/>
    <n v="0"/>
    <n v="8.2056685072361343E-2"/>
    <n v="0"/>
    <n v="0"/>
  </r>
  <r>
    <s v="Unpermitted Source"/>
    <s v="38"/>
    <x v="13"/>
    <s v="2310003500"/>
    <x v="14"/>
    <n v="0.13108378211842536"/>
    <n v="0"/>
    <n v="0.71324999093849095"/>
    <n v="0"/>
    <n v="0"/>
  </r>
  <r>
    <s v="Unpermitted Source"/>
    <s v="38"/>
    <x v="14"/>
    <s v="2310003500"/>
    <x v="14"/>
    <n v="3.0579001327124731E-3"/>
    <n v="0"/>
    <n v="1.6638574251523753E-2"/>
    <n v="0"/>
    <n v="0"/>
  </r>
  <r>
    <s v="Unpermitted Source"/>
    <s v="38"/>
    <x v="15"/>
    <s v="2310003500"/>
    <x v="14"/>
    <n v="0.58157669650228194"/>
    <n v="0"/>
    <n v="3.1644614368506518"/>
    <n v="0"/>
    <n v="0"/>
  </r>
  <r>
    <s v="Unpermitted Source"/>
    <s v="38"/>
    <x v="16"/>
    <s v="2310003500"/>
    <x v="14"/>
    <n v="8.2928494869777367E-2"/>
    <n v="0"/>
    <n v="0.45122857502672981"/>
    <n v="0"/>
    <n v="0"/>
  </r>
  <r>
    <s v="Unpermitted Source"/>
    <s v="38"/>
    <x v="17"/>
    <s v="2310003500"/>
    <x v="14"/>
    <n v="6.3780144574281827E-2"/>
    <n v="0"/>
    <n v="0.34703902194829822"/>
    <n v="0"/>
    <n v="0"/>
  </r>
  <r>
    <s v="Unpermitted Source"/>
    <s v="38"/>
    <x v="18"/>
    <s v="2310003500"/>
    <x v="14"/>
    <n v="0.18028959353924823"/>
    <n v="0"/>
    <n v="0.98098749425767418"/>
    <n v="0"/>
    <n v="0"/>
  </r>
  <r>
    <s v="Unpermitted Source"/>
    <s v="38"/>
    <x v="19"/>
    <s v="2310003500"/>
    <x v="14"/>
    <n v="1.8853487734499901E-2"/>
    <n v="0"/>
    <n v="0.10258515384948476"/>
    <n v="0"/>
    <n v="0"/>
  </r>
  <r>
    <s v="Unpermitted Source"/>
    <s v="38"/>
    <x v="20"/>
    <s v="2310003500"/>
    <x v="14"/>
    <n v="0"/>
    <n v="0"/>
    <n v="0"/>
    <n v="0"/>
    <n v="0"/>
  </r>
  <r>
    <s v="Unpermitted Source"/>
    <s v="38"/>
    <x v="21"/>
    <s v="2310003500"/>
    <x v="14"/>
    <n v="0.52996464222532436"/>
    <n v="0"/>
    <n v="2.8836311415201474"/>
    <n v="0"/>
    <n v="0"/>
  </r>
  <r>
    <s v="Unpermitted Source"/>
    <s v="38"/>
    <x v="22"/>
    <s v="2310003500"/>
    <x v="14"/>
    <n v="1.9890940649048105E-3"/>
    <n v="0"/>
    <n v="1.0823011823746766E-2"/>
    <n v="0"/>
    <n v="0"/>
  </r>
  <r>
    <s v="Unpermitted Source"/>
    <s v="38"/>
    <x v="23"/>
    <s v="2310003500"/>
    <x v="14"/>
    <n v="3.846939602204981E-5"/>
    <n v="0"/>
    <n v="2.093187724729181E-4"/>
    <n v="0"/>
    <n v="0"/>
  </r>
  <r>
    <s v="Unpermitted Source"/>
    <s v="38"/>
    <x v="24"/>
    <s v="2310003500"/>
    <x v="14"/>
    <n v="0.47659913382163427"/>
    <n v="0"/>
    <n v="2.5932599928530102"/>
    <n v="0"/>
    <n v="0"/>
  </r>
  <r>
    <s v="Unpermitted Source"/>
    <s v="38"/>
    <x v="25"/>
    <s v="2310003500"/>
    <x v="14"/>
    <n v="2.1133156749698198E-3"/>
    <n v="0"/>
    <n v="1.1498923525571079E-2"/>
    <n v="0"/>
    <n v="0"/>
  </r>
  <r>
    <s v="Unpermitted Source"/>
    <s v="38"/>
    <x v="26"/>
    <s v="2310003500"/>
    <x v="14"/>
    <n v="6.121439664501243E-2"/>
    <n v="0"/>
    <n v="0.3330783346860971"/>
    <n v="0"/>
    <n v="0"/>
  </r>
  <r>
    <s v="Unpermitted Source"/>
    <s v="38"/>
    <x v="27"/>
    <s v="2310003500"/>
    <x v="14"/>
    <n v="1.698748382683592E-2"/>
    <n v="0"/>
    <n v="9.2431897293077811E-2"/>
    <n v="0"/>
    <n v="0"/>
  </r>
  <r>
    <s v="Unpermitted Source"/>
    <s v="38"/>
    <x v="28"/>
    <s v="2310003500"/>
    <x v="14"/>
    <n v="5.3681481492378951E-4"/>
    <n v="0"/>
    <n v="2.9209041400265019E-3"/>
    <n v="0"/>
    <n v="0"/>
  </r>
  <r>
    <s v="Unpermitted Source"/>
    <s v="38"/>
    <x v="29"/>
    <s v="2310003500"/>
    <x v="14"/>
    <n v="0.58347807319823863"/>
    <n v="0"/>
    <n v="3.1748071629904167"/>
    <n v="0"/>
    <n v="0"/>
  </r>
  <r>
    <s v="Unpermitted Source"/>
    <s v="46"/>
    <x v="30"/>
    <s v="2310003500"/>
    <x v="14"/>
    <n v="0.37548589938659482"/>
    <n v="0"/>
    <n v="2.0430850407800012"/>
    <n v="0"/>
    <n v="0"/>
  </r>
  <r>
    <s v="Unpermitted Source"/>
    <s v="46"/>
    <x v="31"/>
    <s v="2310003500"/>
    <x v="14"/>
    <n v="0"/>
    <n v="0"/>
    <n v="0"/>
    <n v="0"/>
    <n v="0"/>
  </r>
  <r>
    <s v="Unpermitted Source"/>
    <s v="30"/>
    <x v="32"/>
    <s v="2310003500"/>
    <x v="14"/>
    <n v="0"/>
    <n v="0"/>
    <n v="0"/>
    <n v="0"/>
    <n v="0"/>
  </r>
  <r>
    <s v="Unpermitted Source"/>
    <s v="30"/>
    <x v="33"/>
    <s v="2310003500"/>
    <x v="14"/>
    <n v="0"/>
    <n v="0"/>
    <n v="0"/>
    <n v="0"/>
    <n v="0"/>
  </r>
  <r>
    <s v="Unpermitted Source"/>
    <s v="30"/>
    <x v="34"/>
    <s v="2310003500"/>
    <x v="14"/>
    <n v="0"/>
    <n v="0"/>
    <n v="0"/>
    <n v="0"/>
    <n v="0"/>
  </r>
  <r>
    <s v="Unpermitted Source"/>
    <s v="30"/>
    <x v="35"/>
    <s v="2310003500"/>
    <x v="14"/>
    <n v="0"/>
    <n v="0"/>
    <n v="0"/>
    <n v="0"/>
    <n v="0"/>
  </r>
  <r>
    <s v="Unpermitted Source"/>
    <s v="30"/>
    <x v="36"/>
    <s v="2310003500"/>
    <x v="14"/>
    <n v="0"/>
    <n v="0"/>
    <n v="0"/>
    <n v="0"/>
    <n v="0"/>
  </r>
  <r>
    <s v="Unpermitted Source"/>
    <s v="30"/>
    <x v="37"/>
    <s v="2310003500"/>
    <x v="14"/>
    <n v="0"/>
    <n v="0"/>
    <n v="0"/>
    <n v="0"/>
    <n v="0"/>
  </r>
  <r>
    <s v="Unpermitted Source"/>
    <s v="30"/>
    <x v="38"/>
    <s v="2310003500"/>
    <x v="14"/>
    <n v="0"/>
    <n v="0"/>
    <n v="0"/>
    <n v="0"/>
    <n v="0"/>
  </r>
  <r>
    <s v="Unpermitted Source"/>
    <s v="30"/>
    <x v="39"/>
    <s v="2310003500"/>
    <x v="14"/>
    <n v="0"/>
    <n v="0"/>
    <n v="0"/>
    <n v="0"/>
    <n v="0"/>
  </r>
  <r>
    <s v="Unpermitted Source"/>
    <s v="30"/>
    <x v="40"/>
    <s v="2310003500"/>
    <x v="14"/>
    <n v="0"/>
    <n v="0"/>
    <n v="0"/>
    <n v="0"/>
    <n v="0"/>
  </r>
  <r>
    <s v="Unpermitted Source"/>
    <s v="30"/>
    <x v="41"/>
    <s v="2310003500"/>
    <x v="14"/>
    <n v="1.0258704106375419E-3"/>
    <n v="0"/>
    <n v="5.5819419402336843E-3"/>
    <n v="0"/>
    <n v="0"/>
  </r>
  <r>
    <s v="Unpermitted Source"/>
    <s v="30"/>
    <x v="42"/>
    <s v="2310003500"/>
    <x v="14"/>
    <n v="1.2978954896293739E-4"/>
    <n v="0"/>
    <n v="7.0620783994539463E-4"/>
    <n v="0"/>
    <n v="0"/>
  </r>
  <r>
    <s v="Unpermitted Source"/>
    <s v="30"/>
    <x v="43"/>
    <s v="2310003500"/>
    <x v="14"/>
    <n v="2.1899567162707146E-4"/>
    <n v="0"/>
    <n v="1.1915940956178889E-3"/>
    <n v="0"/>
    <n v="0"/>
  </r>
  <r>
    <s v="Unpermitted Source"/>
    <s v="30"/>
    <x v="44"/>
    <s v="2310003500"/>
    <x v="14"/>
    <n v="0"/>
    <n v="0"/>
    <n v="0"/>
    <n v="0"/>
    <n v="0"/>
  </r>
  <r>
    <s v="Unpermitted Source"/>
    <s v="38"/>
    <x v="45"/>
    <s v="2310003500"/>
    <x v="14"/>
    <n v="0"/>
    <n v="0"/>
    <n v="0"/>
    <n v="0"/>
    <n v="0"/>
  </r>
  <r>
    <s v="Unpermitted Source"/>
    <s v="38"/>
    <x v="46"/>
    <s v="2310003500"/>
    <x v="14"/>
    <n v="0"/>
    <n v="0"/>
    <n v="0"/>
    <n v="0"/>
    <n v="0"/>
  </r>
  <r>
    <s v="Unpermitted Source"/>
    <s v="38"/>
    <x v="47"/>
    <s v="2310003500"/>
    <x v="14"/>
    <n v="0"/>
    <n v="0"/>
    <n v="0"/>
    <n v="0"/>
    <n v="0"/>
  </r>
  <r>
    <s v="Unpermitted Source"/>
    <s v="38"/>
    <x v="48"/>
    <s v="2310003500"/>
    <x v="14"/>
    <n v="0"/>
    <n v="0"/>
    <n v="0"/>
    <n v="0"/>
    <n v="0"/>
  </r>
  <r>
    <s v="Unpermitted Source"/>
    <s v="38"/>
    <x v="49"/>
    <s v="2310003500"/>
    <x v="14"/>
    <n v="0"/>
    <n v="0"/>
    <n v="0"/>
    <n v="0"/>
    <n v="0"/>
  </r>
  <r>
    <s v="Unpermitted Source"/>
    <s v="38"/>
    <x v="50"/>
    <s v="2310003500"/>
    <x v="14"/>
    <n v="1.5163343673666526E-2"/>
    <n v="0"/>
    <n v="8.2506428812597274E-2"/>
    <n v="0"/>
    <n v="0"/>
  </r>
  <r>
    <s v="Unpermitted Source"/>
    <s v="38"/>
    <x v="51"/>
    <s v="2310003500"/>
    <x v="14"/>
    <n v="0"/>
    <n v="0"/>
    <n v="0"/>
    <n v="0"/>
    <n v="0"/>
  </r>
  <r>
    <s v="Unpermitted Source"/>
    <s v="38"/>
    <x v="52"/>
    <s v="2310003500"/>
    <x v="14"/>
    <n v="0"/>
    <n v="0"/>
    <n v="0"/>
    <n v="0"/>
    <n v="0"/>
  </r>
  <r>
    <s v="Unpermitted Source"/>
    <s v="38"/>
    <x v="53"/>
    <s v="2310003500"/>
    <x v="14"/>
    <n v="1.1459443528497093E-2"/>
    <n v="0"/>
    <n v="6.235285449329301E-2"/>
    <n v="0"/>
    <n v="0"/>
  </r>
  <r>
    <s v="Unpermitted Source"/>
    <s v="38"/>
    <x v="54"/>
    <s v="2310003500"/>
    <x v="14"/>
    <n v="1.9890940649048105E-3"/>
    <n v="0"/>
    <n v="1.0823011823746766E-2"/>
    <n v="0"/>
    <n v="0"/>
  </r>
  <r>
    <s v="Unpermitted Source"/>
    <s v="38"/>
    <x v="55"/>
    <s v="2310003500"/>
    <x v="14"/>
    <n v="0"/>
    <n v="0"/>
    <n v="0"/>
    <n v="0"/>
    <n v="0"/>
  </r>
  <r>
    <s v="Unpermitted Source"/>
    <s v="38"/>
    <x v="56"/>
    <s v="2310003500"/>
    <x v="14"/>
    <n v="7.7323069153279619E-2"/>
    <n v="0"/>
    <n v="0.42072846451049206"/>
    <n v="0"/>
    <n v="0"/>
  </r>
  <r>
    <s v="Unpermitted Source"/>
    <s v="38"/>
    <x v="57"/>
    <s v="2310003500"/>
    <x v="14"/>
    <n v="0"/>
    <n v="0"/>
    <n v="0"/>
    <n v="0"/>
    <n v="0"/>
  </r>
  <r>
    <s v="Unpermitted Source"/>
    <s v="38"/>
    <x v="58"/>
    <s v="2310003500"/>
    <x v="14"/>
    <n v="0"/>
    <n v="0"/>
    <n v="0"/>
    <n v="0"/>
    <n v="0"/>
  </r>
  <r>
    <s v="Unpermitted Source"/>
    <s v="38"/>
    <x v="59"/>
    <s v="2310003500"/>
    <x v="14"/>
    <n v="0"/>
    <n v="0"/>
    <n v="0"/>
    <n v="0"/>
    <n v="0"/>
  </r>
  <r>
    <s v="Unpermitted Source"/>
    <s v="38"/>
    <x v="60"/>
    <s v="2310003500"/>
    <x v="14"/>
    <n v="0"/>
    <n v="0"/>
    <n v="0"/>
    <n v="0"/>
    <n v="0"/>
  </r>
  <r>
    <s v="Unpermitted Source"/>
    <s v="38"/>
    <x v="61"/>
    <s v="2310003500"/>
    <x v="14"/>
    <n v="0"/>
    <n v="0"/>
    <n v="0"/>
    <n v="0"/>
    <n v="0"/>
  </r>
  <r>
    <s v="Unpermitted Source"/>
    <s v="46"/>
    <x v="62"/>
    <s v="2310003500"/>
    <x v="14"/>
    <n v="0"/>
    <n v="0"/>
    <n v="0"/>
    <n v="0"/>
    <n v="0"/>
  </r>
  <r>
    <s v="Unpermitted Source"/>
    <s v="46"/>
    <x v="63"/>
    <s v="2310003500"/>
    <x v="14"/>
    <n v="0"/>
    <n v="0"/>
    <n v="0"/>
    <n v="0"/>
    <n v="0"/>
  </r>
  <r>
    <s v="Unpermitted Source"/>
    <s v="30"/>
    <x v="64"/>
    <s v="2310003500"/>
    <x v="14"/>
    <n v="2.0701418172051353E-3"/>
    <n v="0"/>
    <n v="1.1264006946557355E-2"/>
    <n v="0"/>
    <n v="0"/>
  </r>
  <r>
    <s v="Unpermitted Source"/>
    <s v="30"/>
    <x v="65"/>
    <s v="2310003500"/>
    <x v="14"/>
    <n v="1.5527999008869346E-3"/>
    <n v="0"/>
    <n v="8.4490582842377329E-3"/>
    <n v="0"/>
    <n v="0"/>
  </r>
  <r>
    <s v="Unpermitted Source"/>
    <s v="30"/>
    <x v="66"/>
    <s v="2310003500"/>
    <x v="14"/>
    <n v="0"/>
    <n v="0"/>
    <n v="0"/>
    <n v="0"/>
    <n v="0"/>
  </r>
  <r>
    <s v="Unpermitted Source"/>
    <s v="30"/>
    <x v="67"/>
    <s v="2310003500"/>
    <x v="14"/>
    <n v="4.2524761144498097E-3"/>
    <n v="0"/>
    <n v="2.3138472975682788E-2"/>
    <n v="0"/>
    <n v="0"/>
  </r>
  <r>
    <s v="Unpermitted Source"/>
    <s v="30"/>
    <x v="68"/>
    <s v="2310003500"/>
    <x v="14"/>
    <n v="0.78147097312606117"/>
    <n v="0"/>
    <n v="4.2521214714212157"/>
    <n v="0"/>
    <n v="0"/>
  </r>
  <r>
    <s v="Unpermitted Source"/>
    <s v="30"/>
    <x v="69"/>
    <s v="2310003500"/>
    <x v="14"/>
    <n v="6.5207412761833652E-5"/>
    <n v="0"/>
    <n v="3.5480504002762431E-4"/>
    <n v="0"/>
    <n v="0"/>
  </r>
  <r>
    <s v="Unpermitted Source"/>
    <s v="30"/>
    <x v="70"/>
    <s v="2310003500"/>
    <x v="14"/>
    <n v="0"/>
    <n v="0"/>
    <n v="0"/>
    <n v="0"/>
    <n v="0"/>
  </r>
  <r>
    <s v="Unpermitted Source"/>
    <s v="30"/>
    <x v="71"/>
    <s v="2310003500"/>
    <x v="14"/>
    <n v="2.5073590085269461E-4"/>
    <n v="0"/>
    <n v="1.3642982840514266E-3"/>
    <n v="0"/>
    <n v="0"/>
  </r>
  <r>
    <s v="Unpermitted Source"/>
    <s v="30"/>
    <x v="72"/>
    <s v="2310003500"/>
    <x v="14"/>
    <n v="0.46154500512057522"/>
    <n v="0"/>
    <n v="2.5113478219796006"/>
    <n v="0"/>
    <n v="0"/>
  </r>
  <r>
    <s v="Unpermitted Source"/>
    <s v="30"/>
    <x v="73"/>
    <s v="2310003500"/>
    <x v="14"/>
    <n v="1.9118456120877786E-2"/>
    <n v="0"/>
    <n v="0.10402689359889383"/>
    <n v="0"/>
    <n v="0"/>
  </r>
  <r>
    <s v="Unpermitted Source"/>
    <s v="30"/>
    <x v="74"/>
    <s v="2310003500"/>
    <x v="14"/>
    <n v="2.1288969713617229E-2"/>
    <n v="0"/>
    <n v="0.11583704108879962"/>
    <n v="0"/>
    <n v="0"/>
  </r>
  <r>
    <s v="Unpermitted Source"/>
    <s v="30"/>
    <x v="75"/>
    <s v="2310003500"/>
    <x v="14"/>
    <n v="4.8959779981712817E-2"/>
    <n v="0"/>
    <n v="0.26639880284167267"/>
    <n v="0"/>
    <n v="0"/>
  </r>
  <r>
    <s v="Unpermitted Source"/>
    <s v="30"/>
    <x v="76"/>
    <s v="2310003500"/>
    <x v="14"/>
    <n v="1.5080688067352896E-2"/>
    <n v="0"/>
    <n v="8.2056685072361343E-2"/>
    <n v="0"/>
    <n v="0"/>
  </r>
  <r>
    <s v="Unpermitted Source"/>
    <s v="38"/>
    <x v="77"/>
    <s v="2310003500"/>
    <x v="14"/>
    <n v="0.13108378211842536"/>
    <n v="0"/>
    <n v="0.71324999093849095"/>
    <n v="0"/>
    <n v="0"/>
  </r>
  <r>
    <s v="Unpermitted Source"/>
    <s v="38"/>
    <x v="78"/>
    <s v="2310003500"/>
    <x v="14"/>
    <n v="3.0579001327124731E-3"/>
    <n v="0"/>
    <n v="1.6638574251523753E-2"/>
    <n v="0"/>
    <n v="0"/>
  </r>
  <r>
    <s v="Unpermitted Source"/>
    <s v="38"/>
    <x v="79"/>
    <s v="2310003500"/>
    <x v="14"/>
    <n v="0.58157669650228194"/>
    <n v="0"/>
    <n v="3.1644614368506518"/>
    <n v="0"/>
    <n v="0"/>
  </r>
  <r>
    <s v="Unpermitted Source"/>
    <s v="38"/>
    <x v="80"/>
    <s v="2310003500"/>
    <x v="14"/>
    <n v="8.2928494869777367E-2"/>
    <n v="0"/>
    <n v="0.45122857502672981"/>
    <n v="0"/>
    <n v="0"/>
  </r>
  <r>
    <s v="Unpermitted Source"/>
    <s v="38"/>
    <x v="81"/>
    <s v="2310003500"/>
    <x v="14"/>
    <n v="6.3780144574281827E-2"/>
    <n v="0"/>
    <n v="0.34703902194829822"/>
    <n v="0"/>
    <n v="0"/>
  </r>
  <r>
    <s v="Unpermitted Source"/>
    <s v="38"/>
    <x v="82"/>
    <s v="2310003500"/>
    <x v="14"/>
    <n v="0.16512624986558169"/>
    <n v="0"/>
    <n v="0.89848106544507689"/>
    <n v="0"/>
    <n v="0"/>
  </r>
  <r>
    <s v="Unpermitted Source"/>
    <s v="38"/>
    <x v="83"/>
    <s v="2310003500"/>
    <x v="14"/>
    <n v="1.8853487734499901E-2"/>
    <n v="0"/>
    <n v="0.10258515384948476"/>
    <n v="0"/>
    <n v="0"/>
  </r>
  <r>
    <s v="Unpermitted Source"/>
    <s v="38"/>
    <x v="84"/>
    <s v="2310003500"/>
    <x v="14"/>
    <n v="0"/>
    <n v="0"/>
    <n v="0"/>
    <n v="0"/>
    <n v="0"/>
  </r>
  <r>
    <s v="Unpermitted Source"/>
    <s v="38"/>
    <x v="85"/>
    <s v="2310003500"/>
    <x v="14"/>
    <n v="0.51850519869682732"/>
    <n v="0"/>
    <n v="2.8212782870268547"/>
    <n v="0"/>
    <n v="0"/>
  </r>
  <r>
    <s v="Unpermitted Source"/>
    <s v="38"/>
    <x v="86"/>
    <s v="2310003500"/>
    <x v="14"/>
    <n v="0"/>
    <n v="0"/>
    <n v="0"/>
    <n v="0"/>
    <n v="0"/>
  </r>
  <r>
    <s v="Unpermitted Source"/>
    <s v="38"/>
    <x v="87"/>
    <s v="2310003500"/>
    <x v="14"/>
    <n v="3.846939602204981E-5"/>
    <n v="0"/>
    <n v="2.093187724729181E-4"/>
    <n v="0"/>
    <n v="0"/>
  </r>
  <r>
    <s v="Unpermitted Source"/>
    <s v="38"/>
    <x v="88"/>
    <s v="2310003500"/>
    <x v="14"/>
    <n v="0.39927606466835464"/>
    <n v="0"/>
    <n v="2.1725315283425179"/>
    <n v="0"/>
    <n v="0"/>
  </r>
  <r>
    <s v="Unpermitted Source"/>
    <s v="38"/>
    <x v="89"/>
    <s v="2310003500"/>
    <x v="14"/>
    <n v="2.1133156749698198E-3"/>
    <n v="0"/>
    <n v="1.1498923525571079E-2"/>
    <n v="0"/>
    <n v="0"/>
  </r>
  <r>
    <s v="Unpermitted Source"/>
    <s v="38"/>
    <x v="90"/>
    <s v="2310003500"/>
    <x v="14"/>
    <n v="6.121439664501243E-2"/>
    <n v="0"/>
    <n v="0.3330783346860971"/>
    <n v="0"/>
    <n v="0"/>
  </r>
  <r>
    <s v="Unpermitted Source"/>
    <s v="38"/>
    <x v="91"/>
    <s v="2310003500"/>
    <x v="14"/>
    <n v="1.698748382683592E-2"/>
    <n v="0"/>
    <n v="9.2431897293077811E-2"/>
    <n v="0"/>
    <n v="0"/>
  </r>
  <r>
    <s v="Unpermitted Source"/>
    <s v="38"/>
    <x v="92"/>
    <s v="2310003500"/>
    <x v="14"/>
    <n v="5.3681481492378951E-4"/>
    <n v="0"/>
    <n v="2.9209041400265019E-3"/>
    <n v="0"/>
    <n v="0"/>
  </r>
  <r>
    <s v="Unpermitted Source"/>
    <s v="38"/>
    <x v="93"/>
    <s v="2310003500"/>
    <x v="14"/>
    <n v="0.58347807319823863"/>
    <n v="0"/>
    <n v="3.1748071629904167"/>
    <n v="0"/>
    <n v="0"/>
  </r>
  <r>
    <s v="Unpermitted Source"/>
    <s v="46"/>
    <x v="94"/>
    <s v="2310003500"/>
    <x v="14"/>
    <n v="0.37548589938659482"/>
    <n v="0"/>
    <n v="2.0430850407800012"/>
    <n v="0"/>
    <n v="0"/>
  </r>
  <r>
    <s v="Unpermitted Source"/>
    <s v="46"/>
    <x v="95"/>
    <s v="2310003500"/>
    <x v="14"/>
    <n v="0"/>
    <n v="0"/>
    <n v="0"/>
    <n v="0"/>
    <n v="0"/>
  </r>
  <r>
    <s v="Unpermitted Source"/>
    <s v="30"/>
    <x v="0"/>
    <s v="2310002231"/>
    <x v="15"/>
    <n v="0"/>
    <n v="0"/>
    <n v="0"/>
    <n v="0"/>
    <n v="0"/>
  </r>
  <r>
    <s v="Unpermitted Source"/>
    <s v="30"/>
    <x v="1"/>
    <s v="2310002231"/>
    <x v="15"/>
    <n v="0"/>
    <n v="0"/>
    <n v="0"/>
    <n v="0"/>
    <n v="0"/>
  </r>
  <r>
    <s v="Unpermitted Source"/>
    <s v="30"/>
    <x v="2"/>
    <s v="2310002231"/>
    <x v="15"/>
    <n v="0"/>
    <n v="0"/>
    <n v="0"/>
    <n v="0"/>
    <n v="0"/>
  </r>
  <r>
    <s v="Unpermitted Source"/>
    <s v="30"/>
    <x v="3"/>
    <s v="2310002231"/>
    <x v="15"/>
    <n v="7.5215643380601308E-3"/>
    <n v="0"/>
    <n v="4.0926158898268367E-2"/>
    <n v="0"/>
    <n v="0"/>
  </r>
  <r>
    <s v="Unpermitted Source"/>
    <s v="30"/>
    <x v="4"/>
    <s v="2310002231"/>
    <x v="15"/>
    <n v="3.5999134133996115E-2"/>
    <n v="0"/>
    <n v="0.19587764161144947"/>
    <n v="0"/>
    <n v="0"/>
  </r>
  <r>
    <s v="Unpermitted Source"/>
    <s v="30"/>
    <x v="5"/>
    <s v="2310002231"/>
    <x v="15"/>
    <n v="0"/>
    <n v="0"/>
    <n v="0"/>
    <n v="0"/>
    <n v="0"/>
  </r>
  <r>
    <s v="Unpermitted Source"/>
    <s v="30"/>
    <x v="6"/>
    <s v="2310002231"/>
    <x v="15"/>
    <n v="0"/>
    <n v="0"/>
    <n v="0"/>
    <n v="0"/>
    <n v="0"/>
  </r>
  <r>
    <s v="Unpermitted Source"/>
    <s v="30"/>
    <x v="7"/>
    <s v="2310002231"/>
    <x v="15"/>
    <n v="0"/>
    <n v="0"/>
    <n v="0"/>
    <n v="0"/>
    <n v="0"/>
  </r>
  <r>
    <s v="Unpermitted Source"/>
    <s v="30"/>
    <x v="8"/>
    <s v="2310002231"/>
    <x v="15"/>
    <n v="6.169506780895196E-2"/>
    <n v="0"/>
    <n v="0.33569375131341511"/>
    <n v="0"/>
    <n v="0"/>
  </r>
  <r>
    <s v="Unpermitted Source"/>
    <s v="30"/>
    <x v="9"/>
    <s v="2310002231"/>
    <x v="15"/>
    <n v="0"/>
    <n v="0"/>
    <n v="0"/>
    <n v="0"/>
    <n v="0"/>
  </r>
  <r>
    <s v="Unpermitted Source"/>
    <s v="30"/>
    <x v="10"/>
    <s v="2310002231"/>
    <x v="15"/>
    <n v="1.9248516618585679E-2"/>
    <n v="0"/>
    <n v="0.10473457571877502"/>
    <n v="0"/>
    <n v="0"/>
  </r>
  <r>
    <s v="Unpermitted Source"/>
    <s v="30"/>
    <x v="11"/>
    <s v="2310002231"/>
    <x v="15"/>
    <n v="0"/>
    <n v="0"/>
    <n v="0"/>
    <n v="0"/>
    <n v="0"/>
  </r>
  <r>
    <s v="Unpermitted Source"/>
    <s v="30"/>
    <x v="12"/>
    <s v="2310002231"/>
    <x v="15"/>
    <n v="0"/>
    <n v="0"/>
    <n v="0"/>
    <n v="0"/>
    <n v="0"/>
  </r>
  <r>
    <s v="Unpermitted Source"/>
    <s v="38"/>
    <x v="13"/>
    <s v="2310002231"/>
    <x v="15"/>
    <n v="2.7302087865029984E-2"/>
    <n v="0"/>
    <n v="0.14855547808913375"/>
    <n v="0"/>
    <n v="0"/>
  </r>
  <r>
    <s v="Unpermitted Source"/>
    <s v="38"/>
    <x v="14"/>
    <s v="2310002231"/>
    <x v="15"/>
    <n v="0.1215255780723289"/>
    <n v="0"/>
    <n v="0.66124211598178961"/>
    <n v="0"/>
    <n v="0"/>
  </r>
  <r>
    <s v="Unpermitted Source"/>
    <s v="38"/>
    <x v="15"/>
    <s v="2310002231"/>
    <x v="15"/>
    <n v="3.821646292715446"/>
    <n v="0"/>
    <n v="20.794251886834047"/>
    <n v="0"/>
    <n v="0"/>
  </r>
  <r>
    <s v="Unpermitted Source"/>
    <s v="38"/>
    <x v="16"/>
    <s v="2310002231"/>
    <x v="15"/>
    <n v="6.2622279849278678E-2"/>
    <n v="0"/>
    <n v="0.34073887565048694"/>
    <n v="0"/>
    <n v="0"/>
  </r>
  <r>
    <s v="Unpermitted Source"/>
    <s v="38"/>
    <x v="17"/>
    <s v="2310002231"/>
    <x v="15"/>
    <n v="0.18084941508962565"/>
    <n v="0"/>
    <n v="0.98403358210531622"/>
    <n v="0"/>
    <n v="0"/>
  </r>
  <r>
    <s v="Unpermitted Source"/>
    <s v="38"/>
    <x v="18"/>
    <s v="2310002231"/>
    <x v="15"/>
    <n v="0.53740551182116325"/>
    <n v="0"/>
    <n v="2.9241182260857417"/>
    <n v="0"/>
    <n v="0"/>
  </r>
  <r>
    <s v="Unpermitted Source"/>
    <s v="38"/>
    <x v="19"/>
    <s v="2310002231"/>
    <x v="15"/>
    <n v="0"/>
    <n v="0"/>
    <n v="0"/>
    <n v="0"/>
    <n v="0"/>
  </r>
  <r>
    <s v="Unpermitted Source"/>
    <s v="38"/>
    <x v="20"/>
    <s v="2310002231"/>
    <x v="15"/>
    <n v="0"/>
    <n v="0"/>
    <n v="0"/>
    <n v="0"/>
    <n v="0"/>
  </r>
  <r>
    <s v="Unpermitted Source"/>
    <s v="38"/>
    <x v="21"/>
    <s v="2310002231"/>
    <x v="15"/>
    <n v="2.7581062154321732"/>
    <n v="0"/>
    <n v="15.007342642792709"/>
    <n v="0"/>
    <n v="0"/>
  </r>
  <r>
    <s v="Unpermitted Source"/>
    <s v="38"/>
    <x v="22"/>
    <s v="2310002231"/>
    <x v="15"/>
    <n v="0"/>
    <n v="0"/>
    <n v="0"/>
    <n v="0"/>
    <n v="0"/>
  </r>
  <r>
    <s v="Unpermitted Source"/>
    <s v="38"/>
    <x v="23"/>
    <s v="2310002231"/>
    <x v="15"/>
    <n v="0"/>
    <n v="0"/>
    <n v="0"/>
    <n v="0"/>
    <n v="0"/>
  </r>
  <r>
    <s v="Unpermitted Source"/>
    <s v="38"/>
    <x v="24"/>
    <s v="2310002231"/>
    <x v="15"/>
    <n v="0.64552958253467163"/>
    <n v="0"/>
    <n v="3.5124403755563018"/>
    <n v="0"/>
    <n v="0"/>
  </r>
  <r>
    <s v="Unpermitted Source"/>
    <s v="38"/>
    <x v="25"/>
    <s v="2310002231"/>
    <x v="15"/>
    <n v="8.3433883432021683E-2"/>
    <n v="0"/>
    <n v="0.45397848338011804"/>
    <n v="0"/>
    <n v="0"/>
  </r>
  <r>
    <s v="Unpermitted Source"/>
    <s v="38"/>
    <x v="26"/>
    <s v="2310002231"/>
    <x v="15"/>
    <n v="0.37851531521665216"/>
    <n v="0"/>
    <n v="2.0595686269141367"/>
    <n v="0"/>
    <n v="0"/>
  </r>
  <r>
    <s v="Unpermitted Source"/>
    <s v="38"/>
    <x v="27"/>
    <s v="2310002231"/>
    <x v="15"/>
    <n v="0"/>
    <n v="0"/>
    <n v="0"/>
    <n v="0"/>
    <n v="0"/>
  </r>
  <r>
    <s v="Unpermitted Source"/>
    <s v="38"/>
    <x v="28"/>
    <s v="2310002231"/>
    <x v="15"/>
    <n v="0"/>
    <n v="0"/>
    <n v="0"/>
    <n v="0"/>
    <n v="0"/>
  </r>
  <r>
    <s v="Unpermitted Source"/>
    <s v="38"/>
    <x v="29"/>
    <s v="2310002231"/>
    <x v="15"/>
    <n v="1.7140097239672263"/>
    <n v="0"/>
    <n v="9.3262293804099095"/>
    <n v="0"/>
    <n v="0"/>
  </r>
  <r>
    <s v="Unpermitted Source"/>
    <s v="46"/>
    <x v="30"/>
    <s v="2310002231"/>
    <x v="15"/>
    <n v="3.0945068504346415E-2"/>
    <n v="0"/>
    <n v="0.16837757862659081"/>
    <n v="0"/>
    <n v="0"/>
  </r>
  <r>
    <s v="Unpermitted Source"/>
    <s v="46"/>
    <x v="31"/>
    <s v="2310002231"/>
    <x v="15"/>
    <n v="0"/>
    <n v="0"/>
    <n v="0"/>
    <n v="0"/>
    <n v="0"/>
  </r>
  <r>
    <s v="Unpermitted Source"/>
    <s v="30"/>
    <x v="32"/>
    <s v="2310002231"/>
    <x v="15"/>
    <n v="0"/>
    <n v="0"/>
    <n v="0"/>
    <n v="0"/>
    <n v="0"/>
  </r>
  <r>
    <s v="Unpermitted Source"/>
    <s v="30"/>
    <x v="33"/>
    <s v="2310002231"/>
    <x v="15"/>
    <n v="0"/>
    <n v="0"/>
    <n v="0"/>
    <n v="0"/>
    <n v="0"/>
  </r>
  <r>
    <s v="Unpermitted Source"/>
    <s v="30"/>
    <x v="34"/>
    <s v="2310002231"/>
    <x v="15"/>
    <n v="0"/>
    <n v="0"/>
    <n v="0"/>
    <n v="0"/>
    <n v="0"/>
  </r>
  <r>
    <s v="Unpermitted Source"/>
    <s v="30"/>
    <x v="35"/>
    <s v="2310002231"/>
    <x v="15"/>
    <n v="0"/>
    <n v="0"/>
    <n v="0"/>
    <n v="0"/>
    <n v="0"/>
  </r>
  <r>
    <s v="Unpermitted Source"/>
    <s v="30"/>
    <x v="36"/>
    <s v="2310002231"/>
    <x v="15"/>
    <n v="0"/>
    <n v="0"/>
    <n v="0"/>
    <n v="0"/>
    <n v="0"/>
  </r>
  <r>
    <s v="Unpermitted Source"/>
    <s v="30"/>
    <x v="37"/>
    <s v="2310002231"/>
    <x v="15"/>
    <n v="0"/>
    <n v="0"/>
    <n v="0"/>
    <n v="0"/>
    <n v="0"/>
  </r>
  <r>
    <s v="Unpermitted Source"/>
    <s v="30"/>
    <x v="38"/>
    <s v="2310002231"/>
    <x v="15"/>
    <n v="0"/>
    <n v="0"/>
    <n v="0"/>
    <n v="0"/>
    <n v="0"/>
  </r>
  <r>
    <s v="Unpermitted Source"/>
    <s v="30"/>
    <x v="39"/>
    <s v="2310002231"/>
    <x v="15"/>
    <n v="0"/>
    <n v="0"/>
    <n v="0"/>
    <n v="0"/>
    <n v="0"/>
  </r>
  <r>
    <s v="Unpermitted Source"/>
    <s v="30"/>
    <x v="40"/>
    <s v="2310002231"/>
    <x v="15"/>
    <n v="0"/>
    <n v="0"/>
    <n v="0"/>
    <n v="0"/>
    <n v="0"/>
  </r>
  <r>
    <s v="Unpermitted Source"/>
    <s v="30"/>
    <x v="41"/>
    <s v="2310002231"/>
    <x v="15"/>
    <n v="0"/>
    <n v="0"/>
    <n v="0"/>
    <n v="0"/>
    <n v="0"/>
  </r>
  <r>
    <s v="Unpermitted Source"/>
    <s v="30"/>
    <x v="42"/>
    <s v="2310002231"/>
    <x v="15"/>
    <n v="0"/>
    <n v="0"/>
    <n v="0"/>
    <n v="0"/>
    <n v="0"/>
  </r>
  <r>
    <s v="Unpermitted Source"/>
    <s v="30"/>
    <x v="43"/>
    <s v="2310002231"/>
    <x v="15"/>
    <n v="0"/>
    <n v="0"/>
    <n v="0"/>
    <n v="0"/>
    <n v="0"/>
  </r>
  <r>
    <s v="Unpermitted Source"/>
    <s v="30"/>
    <x v="44"/>
    <s v="2310002231"/>
    <x v="15"/>
    <n v="0"/>
    <n v="0"/>
    <n v="0"/>
    <n v="0"/>
    <n v="0"/>
  </r>
  <r>
    <s v="Unpermitted Source"/>
    <s v="38"/>
    <x v="45"/>
    <s v="2310002231"/>
    <x v="15"/>
    <n v="0"/>
    <n v="0"/>
    <n v="0"/>
    <n v="0"/>
    <n v="0"/>
  </r>
  <r>
    <s v="Unpermitted Source"/>
    <s v="38"/>
    <x v="46"/>
    <s v="2310002231"/>
    <x v="15"/>
    <n v="0"/>
    <n v="0"/>
    <n v="0"/>
    <n v="0"/>
    <n v="0"/>
  </r>
  <r>
    <s v="Unpermitted Source"/>
    <s v="38"/>
    <x v="47"/>
    <s v="2310002231"/>
    <x v="15"/>
    <n v="0"/>
    <n v="0"/>
    <n v="0"/>
    <n v="0"/>
    <n v="0"/>
  </r>
  <r>
    <s v="Unpermitted Source"/>
    <s v="38"/>
    <x v="48"/>
    <s v="2310002231"/>
    <x v="15"/>
    <n v="0"/>
    <n v="0"/>
    <n v="0"/>
    <n v="0"/>
    <n v="0"/>
  </r>
  <r>
    <s v="Unpermitted Source"/>
    <s v="38"/>
    <x v="49"/>
    <s v="2310002231"/>
    <x v="15"/>
    <n v="0"/>
    <n v="0"/>
    <n v="0"/>
    <n v="0"/>
    <n v="0"/>
  </r>
  <r>
    <s v="Unpermitted Source"/>
    <s v="38"/>
    <x v="50"/>
    <s v="2310002231"/>
    <x v="15"/>
    <n v="0"/>
    <n v="0"/>
    <n v="0"/>
    <n v="0"/>
    <n v="0"/>
  </r>
  <r>
    <s v="Unpermitted Source"/>
    <s v="38"/>
    <x v="51"/>
    <s v="2310002231"/>
    <x v="15"/>
    <n v="0"/>
    <n v="0"/>
    <n v="0"/>
    <n v="0"/>
    <n v="0"/>
  </r>
  <r>
    <s v="Unpermitted Source"/>
    <s v="38"/>
    <x v="52"/>
    <s v="2310002231"/>
    <x v="15"/>
    <n v="0"/>
    <n v="0"/>
    <n v="0"/>
    <n v="0"/>
    <n v="0"/>
  </r>
  <r>
    <s v="Unpermitted Source"/>
    <s v="38"/>
    <x v="53"/>
    <s v="2310002231"/>
    <x v="15"/>
    <n v="0"/>
    <n v="0"/>
    <n v="0"/>
    <n v="0"/>
    <n v="0"/>
  </r>
  <r>
    <s v="Unpermitted Source"/>
    <s v="38"/>
    <x v="54"/>
    <s v="2310002231"/>
    <x v="15"/>
    <n v="0"/>
    <n v="0"/>
    <n v="0"/>
    <n v="0"/>
    <n v="0"/>
  </r>
  <r>
    <s v="Unpermitted Source"/>
    <s v="38"/>
    <x v="55"/>
    <s v="2310002231"/>
    <x v="15"/>
    <n v="0"/>
    <n v="0"/>
    <n v="0"/>
    <n v="0"/>
    <n v="0"/>
  </r>
  <r>
    <s v="Unpermitted Source"/>
    <s v="38"/>
    <x v="56"/>
    <s v="2310002231"/>
    <x v="15"/>
    <n v="0"/>
    <n v="0"/>
    <n v="0"/>
    <n v="0"/>
    <n v="0"/>
  </r>
  <r>
    <s v="Unpermitted Source"/>
    <s v="38"/>
    <x v="57"/>
    <s v="2310002231"/>
    <x v="15"/>
    <n v="0"/>
    <n v="0"/>
    <n v="0"/>
    <n v="0"/>
    <n v="0"/>
  </r>
  <r>
    <s v="Unpermitted Source"/>
    <s v="38"/>
    <x v="58"/>
    <s v="2310002231"/>
    <x v="15"/>
    <n v="0"/>
    <n v="0"/>
    <n v="0"/>
    <n v="0"/>
    <n v="0"/>
  </r>
  <r>
    <s v="Unpermitted Source"/>
    <s v="38"/>
    <x v="59"/>
    <s v="2310002231"/>
    <x v="15"/>
    <n v="0"/>
    <n v="0"/>
    <n v="0"/>
    <n v="0"/>
    <n v="0"/>
  </r>
  <r>
    <s v="Unpermitted Source"/>
    <s v="38"/>
    <x v="60"/>
    <s v="2310002231"/>
    <x v="15"/>
    <n v="0"/>
    <n v="0"/>
    <n v="0"/>
    <n v="0"/>
    <n v="0"/>
  </r>
  <r>
    <s v="Unpermitted Source"/>
    <s v="38"/>
    <x v="61"/>
    <s v="2310002231"/>
    <x v="15"/>
    <n v="0"/>
    <n v="0"/>
    <n v="0"/>
    <n v="0"/>
    <n v="0"/>
  </r>
  <r>
    <s v="Unpermitted Source"/>
    <s v="46"/>
    <x v="62"/>
    <s v="2310002231"/>
    <x v="15"/>
    <n v="0"/>
    <n v="0"/>
    <n v="0"/>
    <n v="0"/>
    <n v="0"/>
  </r>
  <r>
    <s v="Unpermitted Source"/>
    <s v="46"/>
    <x v="63"/>
    <s v="2310002231"/>
    <x v="15"/>
    <n v="0"/>
    <n v="0"/>
    <n v="0"/>
    <n v="0"/>
    <n v="0"/>
  </r>
  <r>
    <s v="Unpermitted Source"/>
    <s v="30"/>
    <x v="64"/>
    <s v="2310002231"/>
    <x v="15"/>
    <n v="0"/>
    <n v="0"/>
    <n v="0"/>
    <n v="0"/>
    <n v="0"/>
  </r>
  <r>
    <s v="Unpermitted Source"/>
    <s v="30"/>
    <x v="65"/>
    <s v="2310002231"/>
    <x v="15"/>
    <n v="0"/>
    <n v="0"/>
    <n v="0"/>
    <n v="0"/>
    <n v="0"/>
  </r>
  <r>
    <s v="Unpermitted Source"/>
    <s v="30"/>
    <x v="66"/>
    <s v="2310002231"/>
    <x v="15"/>
    <n v="0"/>
    <n v="0"/>
    <n v="0"/>
    <n v="0"/>
    <n v="0"/>
  </r>
  <r>
    <s v="Unpermitted Source"/>
    <s v="30"/>
    <x v="67"/>
    <s v="2310002231"/>
    <x v="15"/>
    <n v="7.5215643380601308E-3"/>
    <n v="0"/>
    <n v="4.0926158898268367E-2"/>
    <n v="0"/>
    <n v="0"/>
  </r>
  <r>
    <s v="Unpermitted Source"/>
    <s v="30"/>
    <x v="68"/>
    <s v="2310002231"/>
    <x v="15"/>
    <n v="3.5999134133996115E-2"/>
    <n v="0"/>
    <n v="0.19587764161144947"/>
    <n v="0"/>
    <n v="0"/>
  </r>
  <r>
    <s v="Unpermitted Source"/>
    <s v="30"/>
    <x v="69"/>
    <s v="2310002231"/>
    <x v="15"/>
    <n v="0"/>
    <n v="0"/>
    <n v="0"/>
    <n v="0"/>
    <n v="0"/>
  </r>
  <r>
    <s v="Unpermitted Source"/>
    <s v="30"/>
    <x v="70"/>
    <s v="2310002231"/>
    <x v="15"/>
    <n v="0"/>
    <n v="0"/>
    <n v="0"/>
    <n v="0"/>
    <n v="0"/>
  </r>
  <r>
    <s v="Unpermitted Source"/>
    <s v="30"/>
    <x v="71"/>
    <s v="2310002231"/>
    <x v="15"/>
    <n v="0"/>
    <n v="0"/>
    <n v="0"/>
    <n v="0"/>
    <n v="0"/>
  </r>
  <r>
    <s v="Unpermitted Source"/>
    <s v="30"/>
    <x v="72"/>
    <s v="2310002231"/>
    <x v="15"/>
    <n v="6.169506780895196E-2"/>
    <n v="0"/>
    <n v="0.33569375131341511"/>
    <n v="0"/>
    <n v="0"/>
  </r>
  <r>
    <s v="Unpermitted Source"/>
    <s v="30"/>
    <x v="73"/>
    <s v="2310002231"/>
    <x v="15"/>
    <n v="0"/>
    <n v="0"/>
    <n v="0"/>
    <n v="0"/>
    <n v="0"/>
  </r>
  <r>
    <s v="Unpermitted Source"/>
    <s v="30"/>
    <x v="74"/>
    <s v="2310002231"/>
    <x v="15"/>
    <n v="1.9248516618585679E-2"/>
    <n v="0"/>
    <n v="0.10473457571877502"/>
    <n v="0"/>
    <n v="0"/>
  </r>
  <r>
    <s v="Unpermitted Source"/>
    <s v="30"/>
    <x v="75"/>
    <s v="2310002231"/>
    <x v="15"/>
    <n v="0"/>
    <n v="0"/>
    <n v="0"/>
    <n v="0"/>
    <n v="0"/>
  </r>
  <r>
    <s v="Unpermitted Source"/>
    <s v="30"/>
    <x v="76"/>
    <s v="2310002231"/>
    <x v="15"/>
    <n v="0"/>
    <n v="0"/>
    <n v="0"/>
    <n v="0"/>
    <n v="0"/>
  </r>
  <r>
    <s v="Unpermitted Source"/>
    <s v="38"/>
    <x v="77"/>
    <s v="2310002231"/>
    <x v="15"/>
    <n v="2.7302087865029984E-2"/>
    <n v="0"/>
    <n v="0.14855547808913375"/>
    <n v="0"/>
    <n v="0"/>
  </r>
  <r>
    <s v="Unpermitted Source"/>
    <s v="38"/>
    <x v="78"/>
    <s v="2310002231"/>
    <x v="15"/>
    <n v="0.1215255780723289"/>
    <n v="0"/>
    <n v="0.66124211598178961"/>
    <n v="0"/>
    <n v="0"/>
  </r>
  <r>
    <s v="Unpermitted Source"/>
    <s v="38"/>
    <x v="79"/>
    <s v="2310002231"/>
    <x v="15"/>
    <n v="3.821646292715446"/>
    <n v="0"/>
    <n v="20.794251886834047"/>
    <n v="0"/>
    <n v="0"/>
  </r>
  <r>
    <s v="Unpermitted Source"/>
    <s v="38"/>
    <x v="80"/>
    <s v="2310002231"/>
    <x v="15"/>
    <n v="6.2622279849278678E-2"/>
    <n v="0"/>
    <n v="0.34073887565048694"/>
    <n v="0"/>
    <n v="0"/>
  </r>
  <r>
    <s v="Unpermitted Source"/>
    <s v="38"/>
    <x v="81"/>
    <s v="2310002231"/>
    <x v="15"/>
    <n v="0.18084941508962565"/>
    <n v="0"/>
    <n v="0.98403358210531622"/>
    <n v="0"/>
    <n v="0"/>
  </r>
  <r>
    <s v="Unpermitted Source"/>
    <s v="38"/>
    <x v="82"/>
    <s v="2310002231"/>
    <x v="15"/>
    <n v="0.53740551182116325"/>
    <n v="0"/>
    <n v="2.9241182260857417"/>
    <n v="0"/>
    <n v="0"/>
  </r>
  <r>
    <s v="Unpermitted Source"/>
    <s v="38"/>
    <x v="83"/>
    <s v="2310002231"/>
    <x v="15"/>
    <n v="0"/>
    <n v="0"/>
    <n v="0"/>
    <n v="0"/>
    <n v="0"/>
  </r>
  <r>
    <s v="Unpermitted Source"/>
    <s v="38"/>
    <x v="84"/>
    <s v="2310002231"/>
    <x v="15"/>
    <n v="0"/>
    <n v="0"/>
    <n v="0"/>
    <n v="0"/>
    <n v="0"/>
  </r>
  <r>
    <s v="Unpermitted Source"/>
    <s v="38"/>
    <x v="85"/>
    <s v="2310002231"/>
    <x v="15"/>
    <n v="2.7581062154321732"/>
    <n v="0"/>
    <n v="15.007342642792709"/>
    <n v="0"/>
    <n v="0"/>
  </r>
  <r>
    <s v="Unpermitted Source"/>
    <s v="38"/>
    <x v="86"/>
    <s v="2310002231"/>
    <x v="15"/>
    <n v="0"/>
    <n v="0"/>
    <n v="0"/>
    <n v="0"/>
    <n v="0"/>
  </r>
  <r>
    <s v="Unpermitted Source"/>
    <s v="38"/>
    <x v="87"/>
    <s v="2310002231"/>
    <x v="15"/>
    <n v="0"/>
    <n v="0"/>
    <n v="0"/>
    <n v="0"/>
    <n v="0"/>
  </r>
  <r>
    <s v="Unpermitted Source"/>
    <s v="38"/>
    <x v="88"/>
    <s v="2310002231"/>
    <x v="15"/>
    <n v="0.64552958253467163"/>
    <n v="0"/>
    <n v="3.5124403755563018"/>
    <n v="0"/>
    <n v="0"/>
  </r>
  <r>
    <s v="Unpermitted Source"/>
    <s v="38"/>
    <x v="89"/>
    <s v="2310002231"/>
    <x v="15"/>
    <n v="8.3433883432021683E-2"/>
    <n v="0"/>
    <n v="0.45397848338011804"/>
    <n v="0"/>
    <n v="0"/>
  </r>
  <r>
    <s v="Unpermitted Source"/>
    <s v="38"/>
    <x v="90"/>
    <s v="2310002231"/>
    <x v="15"/>
    <n v="0.37851531521665216"/>
    <n v="0"/>
    <n v="2.0595686269141367"/>
    <n v="0"/>
    <n v="0"/>
  </r>
  <r>
    <s v="Unpermitted Source"/>
    <s v="38"/>
    <x v="91"/>
    <s v="2310002231"/>
    <x v="15"/>
    <n v="0"/>
    <n v="0"/>
    <n v="0"/>
    <n v="0"/>
    <n v="0"/>
  </r>
  <r>
    <s v="Unpermitted Source"/>
    <s v="38"/>
    <x v="92"/>
    <s v="2310002231"/>
    <x v="15"/>
    <n v="0"/>
    <n v="0"/>
    <n v="0"/>
    <n v="0"/>
    <n v="0"/>
  </r>
  <r>
    <s v="Unpermitted Source"/>
    <s v="38"/>
    <x v="93"/>
    <s v="2310002231"/>
    <x v="15"/>
    <n v="1.7140097239672263"/>
    <n v="0"/>
    <n v="9.3262293804099095"/>
    <n v="0"/>
    <n v="0"/>
  </r>
  <r>
    <s v="Unpermitted Source"/>
    <s v="46"/>
    <x v="94"/>
    <s v="2310002231"/>
    <x v="15"/>
    <n v="3.0945068504346415E-2"/>
    <n v="0"/>
    <n v="0.16837757862659081"/>
    <n v="0"/>
    <n v="0"/>
  </r>
  <r>
    <s v="Unpermitted Source"/>
    <s v="46"/>
    <x v="95"/>
    <s v="2310002231"/>
    <x v="15"/>
    <n v="0"/>
    <n v="0"/>
    <n v="0"/>
    <n v="0"/>
    <n v="0"/>
  </r>
  <r>
    <s v="Unpermitted Source"/>
    <s v="30"/>
    <x v="0"/>
    <s v="2310003100"/>
    <x v="16"/>
    <n v="1.2254965209057815"/>
    <n v="9.2912314218692046E-2"/>
    <n v="0.9135426765190543"/>
    <n v="4.9815744331063185E-4"/>
    <n v="8.7445091775506717E-2"/>
  </r>
  <r>
    <s v="Unpermitted Source"/>
    <s v="30"/>
    <x v="1"/>
    <s v="2310003100"/>
    <x v="16"/>
    <n v="0.20424942015096362"/>
    <n v="1.5485385703115341E-2"/>
    <n v="0.15225711275317572"/>
    <n v="8.3026240551771971E-5"/>
    <n v="1.4574181962584453E-2"/>
  </r>
  <r>
    <s v="Unpermitted Source"/>
    <s v="30"/>
    <x v="2"/>
    <s v="2310003100"/>
    <x v="16"/>
    <n v="0.20424942015096362"/>
    <n v="1.5485385703115341E-2"/>
    <n v="0.15225711275317572"/>
    <n v="8.3026240551771971E-5"/>
    <n v="1.4574181962584453E-2"/>
  </r>
  <r>
    <s v="Unpermitted Source"/>
    <s v="30"/>
    <x v="3"/>
    <s v="2310003100"/>
    <x v="16"/>
    <n v="4.3573209632205563"/>
    <n v="0.33035489499979392"/>
    <n v="3.248151738734415"/>
    <n v="1.7712264651044687E-3"/>
    <n v="0.3109158818684683"/>
  </r>
  <r>
    <s v="Unpermitted Source"/>
    <s v="30"/>
    <x v="4"/>
    <s v="2310003100"/>
    <x v="16"/>
    <n v="95.656811770701282"/>
    <n v="7.2523223042923508"/>
    <n v="71.307081139403962"/>
    <n v="3.8883955991746537E-2"/>
    <n v="6.825575219143718"/>
  </r>
  <r>
    <s v="Unpermitted Source"/>
    <s v="30"/>
    <x v="5"/>
    <s v="2310003100"/>
    <x v="16"/>
    <n v="0.81699768060385447"/>
    <n v="6.1941542812461364E-2"/>
    <n v="0.60902845101270286"/>
    <n v="3.3210496220708788E-4"/>
    <n v="5.8296727850337814E-2"/>
  </r>
  <r>
    <s v="Unpermitted Source"/>
    <s v="30"/>
    <x v="6"/>
    <s v="2310003100"/>
    <x v="16"/>
    <n v="0.340415700251606"/>
    <n v="2.5808976171858899E-2"/>
    <n v="0.25376185458862621"/>
    <n v="1.3837706758628663E-4"/>
    <n v="2.429030327097409E-2"/>
  </r>
  <r>
    <s v="Unpermitted Source"/>
    <s v="30"/>
    <x v="7"/>
    <s v="2310003100"/>
    <x v="16"/>
    <n v="0.88508082065417559"/>
    <n v="6.7103338046833147E-2"/>
    <n v="0.65978082193042809"/>
    <n v="3.5978037572434522E-4"/>
    <n v="6.3154788504532627E-2"/>
  </r>
  <r>
    <s v="Unpermitted Source"/>
    <s v="30"/>
    <x v="8"/>
    <s v="2310003100"/>
    <x v="16"/>
    <n v="63.930068507251605"/>
    <n v="4.8469257250751019"/>
    <n v="47.656476291743999"/>
    <n v="2.5987213292704626E-2"/>
    <n v="4.5617189542889331"/>
  </r>
  <r>
    <s v="Unpermitted Source"/>
    <s v="30"/>
    <x v="9"/>
    <s v="2310003100"/>
    <x v="16"/>
    <n v="12.254965209057817"/>
    <n v="0.92912314218692049"/>
    <n v="9.1354267651905428"/>
    <n v="4.9815744331063189E-3"/>
    <n v="0.87445091775506723"/>
  </r>
  <r>
    <s v="Unpermitted Source"/>
    <s v="30"/>
    <x v="10"/>
    <s v="2310003100"/>
    <x v="16"/>
    <n v="14.433625690668096"/>
    <n v="1.0943005896868174"/>
    <n v="10.759502634557752"/>
    <n v="5.8671876656585529E-3"/>
    <n v="1.0299088586893015"/>
  </r>
  <r>
    <s v="Unpermitted Source"/>
    <s v="30"/>
    <x v="11"/>
    <s v="2310003100"/>
    <x v="16"/>
    <n v="12.118798928957174"/>
    <n v="0.91879955171817695"/>
    <n v="9.0339220233550925"/>
    <n v="4.9262236060718043E-3"/>
    <n v="0.86473479644667761"/>
  </r>
  <r>
    <s v="Unpermitted Source"/>
    <s v="30"/>
    <x v="12"/>
    <s v="2310003100"/>
    <x v="16"/>
    <n v="8.2380599460888657"/>
    <n v="0.62457722335898547"/>
    <n v="6.1410368810447542"/>
    <n v="3.3487250355881365E-3"/>
    <n v="0.58782533915757296"/>
  </r>
  <r>
    <s v="Unpermitted Source"/>
    <s v="38"/>
    <x v="13"/>
    <s v="2310003100"/>
    <x v="16"/>
    <n v="31.182078143047111"/>
    <n v="2.3641022173422752"/>
    <n v="23.244585880318159"/>
    <n v="1.2675339390903855E-2"/>
    <n v="2.2249917796212264"/>
  </r>
  <r>
    <s v="Unpermitted Source"/>
    <s v="38"/>
    <x v="14"/>
    <s v="2310003100"/>
    <x v="16"/>
    <n v="35.607482246317993"/>
    <n v="2.6996189075764416"/>
    <n v="26.543489989970304"/>
    <n v="1.4474241269525583E-2"/>
    <n v="2.54076572214389"/>
  </r>
  <r>
    <s v="Unpermitted Source"/>
    <s v="38"/>
    <x v="15"/>
    <s v="2310003100"/>
    <x v="16"/>
    <n v="37.718059587877946"/>
    <n v="2.8596345598419664"/>
    <n v="28.116813488419783"/>
    <n v="1.5332179088560558E-2"/>
    <n v="2.6913656024239292"/>
  </r>
  <r>
    <s v="Unpermitted Source"/>
    <s v="38"/>
    <x v="16"/>
    <s v="2310003100"/>
    <x v="16"/>
    <n v="25.53117751887045"/>
    <n v="1.9356732128894176"/>
    <n v="19.032139094146967"/>
    <n v="1.0378280068971497E-2"/>
    <n v="1.8217727453230566"/>
  </r>
  <r>
    <s v="Unpermitted Source"/>
    <s v="38"/>
    <x v="17"/>
    <s v="2310003100"/>
    <x v="16"/>
    <n v="9.7358890271959329"/>
    <n v="0.7381367185151646"/>
    <n v="7.2575890412347093"/>
    <n v="3.9575841329677975E-3"/>
    <n v="0.69470267354985893"/>
  </r>
  <r>
    <s v="Unpermitted Source"/>
    <s v="38"/>
    <x v="18"/>
    <s v="2310003100"/>
    <x v="16"/>
    <n v="26.212008919373663"/>
    <n v="1.9872911652331353"/>
    <n v="19.539662803324216"/>
    <n v="1.065503420414407E-2"/>
    <n v="1.8703533518650048"/>
  </r>
  <r>
    <s v="Unpermitted Source"/>
    <s v="38"/>
    <x v="19"/>
    <s v="2310003100"/>
    <x v="16"/>
    <n v="4.2892378231702359"/>
    <n v="0.32519309976542216"/>
    <n v="3.1973993678166903"/>
    <n v="1.7435510515872116E-3"/>
    <n v="0.3060578212142735"/>
  </r>
  <r>
    <s v="Unpermitted Source"/>
    <s v="38"/>
    <x v="20"/>
    <s v="2310003100"/>
    <x v="16"/>
    <n v="1.1574133808554605"/>
    <n v="8.7750518984320264E-2"/>
    <n v="0.86279030560132908"/>
    <n v="4.7048202979337457E-4"/>
    <n v="8.258703112131191E-2"/>
  </r>
  <r>
    <s v="Unpermitted Source"/>
    <s v="38"/>
    <x v="21"/>
    <s v="2310003100"/>
    <x v="16"/>
    <n v="59.096165563678802"/>
    <n v="4.4804382634347055"/>
    <n v="44.053057956585512"/>
    <n v="2.4022258932979358E-2"/>
    <n v="4.2167966478411021"/>
  </r>
  <r>
    <s v="Unpermitted Source"/>
    <s v="38"/>
    <x v="22"/>
    <s v="2310003100"/>
    <x v="16"/>
    <n v="1.1574133808554605"/>
    <n v="8.7750518984320264E-2"/>
    <n v="0.86279030560132908"/>
    <n v="4.7048202979337457E-4"/>
    <n v="8.258703112131191E-2"/>
  </r>
  <r>
    <s v="Unpermitted Source"/>
    <s v="38"/>
    <x v="23"/>
    <s v="2310003100"/>
    <x v="16"/>
    <n v="6.8083140050321192E-2"/>
    <n v="5.1617952343717801E-3"/>
    <n v="5.0752370917725234E-2"/>
    <n v="2.7675413517257324E-5"/>
    <n v="4.8580606541948172E-3"/>
  </r>
  <r>
    <s v="Unpermitted Source"/>
    <s v="38"/>
    <x v="24"/>
    <s v="2310003100"/>
    <x v="16"/>
    <n v="34.722401425663811"/>
    <n v="2.6325155695296081"/>
    <n v="25.883709168039871"/>
    <n v="1.4114460893801235E-2"/>
    <n v="2.4776109336393568"/>
  </r>
  <r>
    <s v="Unpermitted Source"/>
    <s v="38"/>
    <x v="25"/>
    <s v="2310003100"/>
    <x v="16"/>
    <n v="19.81219375464347"/>
    <n v="1.5020824132021882"/>
    <n v="14.768939937058045"/>
    <n v="8.0535453335218825E-3"/>
    <n v="1.4136956503706919"/>
  </r>
  <r>
    <s v="Unpermitted Source"/>
    <s v="38"/>
    <x v="26"/>
    <s v="2310003100"/>
    <x v="16"/>
    <n v="1.4297459410567452"/>
    <n v="0.10839769992180739"/>
    <n v="1.0657997892722302"/>
    <n v="5.8118368386240386E-4"/>
    <n v="0.10201927373809118"/>
  </r>
  <r>
    <s v="Unpermitted Source"/>
    <s v="38"/>
    <x v="27"/>
    <s v="2310003100"/>
    <x v="16"/>
    <n v="4.8339029435728049"/>
    <n v="0.36648746164039636"/>
    <n v="3.6034183351584916"/>
    <n v="1.9649543597252701E-3"/>
    <n v="0.34492230644783201"/>
  </r>
  <r>
    <s v="Unpermitted Source"/>
    <s v="38"/>
    <x v="28"/>
    <s v="2310003100"/>
    <x v="16"/>
    <n v="1.0893302408051391"/>
    <n v="8.2588723749948481E-2"/>
    <n v="0.81203793468360375"/>
    <n v="4.4280661627611718E-4"/>
    <n v="7.7728970467117076E-2"/>
  </r>
  <r>
    <s v="Unpermitted Source"/>
    <s v="38"/>
    <x v="29"/>
    <s v="2310003100"/>
    <x v="16"/>
    <n v="31.7948264035"/>
    <n v="2.4105583744516212"/>
    <n v="23.701357218577687"/>
    <n v="1.292441811255917E-2"/>
    <n v="2.2687143255089799"/>
  </r>
  <r>
    <s v="Unpermitted Source"/>
    <s v="46"/>
    <x v="30"/>
    <s v="2310003100"/>
    <x v="16"/>
    <n v="14.365542550617773"/>
    <n v="1.0891387944524455"/>
    <n v="10.708750263640026"/>
    <n v="5.8395122521412955E-3"/>
    <n v="1.0250507980351065"/>
  </r>
  <r>
    <s v="Unpermitted Source"/>
    <s v="46"/>
    <x v="31"/>
    <s v="2310003100"/>
    <x v="16"/>
    <n v="0"/>
    <n v="0"/>
    <n v="0"/>
    <n v="0"/>
    <n v="0"/>
  </r>
  <r>
    <s v="Unpermitted Source"/>
    <s v="30"/>
    <x v="32"/>
    <s v="2310003100"/>
    <x v="16"/>
    <n v="0"/>
    <n v="0"/>
    <n v="0"/>
    <n v="0"/>
    <n v="0"/>
  </r>
  <r>
    <s v="Unpermitted Source"/>
    <s v="30"/>
    <x v="33"/>
    <s v="2310003100"/>
    <x v="16"/>
    <n v="0"/>
    <n v="0"/>
    <n v="0"/>
    <n v="0"/>
    <n v="0"/>
  </r>
  <r>
    <s v="Unpermitted Source"/>
    <s v="30"/>
    <x v="34"/>
    <s v="2310003100"/>
    <x v="16"/>
    <n v="0.13616628010064241"/>
    <n v="1.032359046874356E-2"/>
    <n v="0.10150474183545047"/>
    <n v="5.5350827034514647E-5"/>
    <n v="9.7161213083896344E-3"/>
  </r>
  <r>
    <s v="Unpermitted Source"/>
    <s v="30"/>
    <x v="35"/>
    <s v="2310003100"/>
    <x v="16"/>
    <n v="0"/>
    <n v="0"/>
    <n v="0"/>
    <n v="0"/>
    <n v="0"/>
  </r>
  <r>
    <s v="Unpermitted Source"/>
    <s v="30"/>
    <x v="36"/>
    <s v="2310003100"/>
    <x v="16"/>
    <n v="0"/>
    <n v="0"/>
    <n v="0"/>
    <n v="0"/>
    <n v="0"/>
  </r>
  <r>
    <s v="Unpermitted Source"/>
    <s v="30"/>
    <x v="37"/>
    <s v="2310003100"/>
    <x v="16"/>
    <n v="0"/>
    <n v="0"/>
    <n v="0"/>
    <n v="0"/>
    <n v="0"/>
  </r>
  <r>
    <s v="Unpermitted Source"/>
    <s v="30"/>
    <x v="38"/>
    <s v="2310003100"/>
    <x v="16"/>
    <n v="0"/>
    <n v="0"/>
    <n v="0"/>
    <n v="0"/>
    <n v="0"/>
  </r>
  <r>
    <s v="Unpermitted Source"/>
    <s v="30"/>
    <x v="39"/>
    <s v="2310003100"/>
    <x v="16"/>
    <n v="0"/>
    <n v="0"/>
    <n v="0"/>
    <n v="0"/>
    <n v="0"/>
  </r>
  <r>
    <s v="Unpermitted Source"/>
    <s v="30"/>
    <x v="40"/>
    <s v="2310003100"/>
    <x v="16"/>
    <n v="0"/>
    <n v="0"/>
    <n v="0"/>
    <n v="0"/>
    <n v="0"/>
  </r>
  <r>
    <s v="Unpermitted Source"/>
    <s v="30"/>
    <x v="41"/>
    <s v="2310003100"/>
    <x v="16"/>
    <n v="4.5615703833715209"/>
    <n v="0.34584028070290929"/>
    <n v="3.4004088514875912"/>
    <n v="1.8542527056562409E-3"/>
    <n v="0.32549006383105283"/>
  </r>
  <r>
    <s v="Unpermitted Source"/>
    <s v="30"/>
    <x v="42"/>
    <s v="2310003100"/>
    <x v="16"/>
    <n v="6.8083140050321206E-2"/>
    <n v="5.1617952343717801E-3"/>
    <n v="5.0752370917725241E-2"/>
    <n v="2.7675413517257324E-5"/>
    <n v="4.8580606541948181E-3"/>
  </r>
  <r>
    <s v="Unpermitted Source"/>
    <s v="30"/>
    <x v="43"/>
    <s v="2310003100"/>
    <x v="16"/>
    <n v="2.8594918821134905"/>
    <n v="0.21679539984361479"/>
    <n v="2.1315995785444599"/>
    <n v="1.1623673677248077E-3"/>
    <n v="0.20403854747618236"/>
  </r>
  <r>
    <s v="Unpermitted Source"/>
    <s v="30"/>
    <x v="44"/>
    <s v="2310003100"/>
    <x v="16"/>
    <n v="0"/>
    <n v="0"/>
    <n v="0"/>
    <n v="0"/>
    <n v="0"/>
  </r>
  <r>
    <s v="Unpermitted Source"/>
    <s v="38"/>
    <x v="45"/>
    <s v="2310003100"/>
    <x v="16"/>
    <n v="0"/>
    <n v="0"/>
    <n v="0"/>
    <n v="0"/>
    <n v="0"/>
  </r>
  <r>
    <s v="Unpermitted Source"/>
    <s v="38"/>
    <x v="46"/>
    <s v="2310003100"/>
    <x v="16"/>
    <n v="0"/>
    <n v="0"/>
    <n v="0"/>
    <n v="0"/>
    <n v="0"/>
  </r>
  <r>
    <s v="Unpermitted Source"/>
    <s v="38"/>
    <x v="47"/>
    <s v="2310003100"/>
    <x v="16"/>
    <n v="0"/>
    <n v="0"/>
    <n v="0"/>
    <n v="0"/>
    <n v="0"/>
  </r>
  <r>
    <s v="Unpermitted Source"/>
    <s v="38"/>
    <x v="48"/>
    <s v="2310003100"/>
    <x v="16"/>
    <n v="0"/>
    <n v="0"/>
    <n v="0"/>
    <n v="0"/>
    <n v="0"/>
  </r>
  <r>
    <s v="Unpermitted Source"/>
    <s v="38"/>
    <x v="49"/>
    <s v="2310003100"/>
    <x v="16"/>
    <n v="0"/>
    <n v="0"/>
    <n v="0"/>
    <n v="0"/>
    <n v="0"/>
  </r>
  <r>
    <s v="Unpermitted Source"/>
    <s v="38"/>
    <x v="50"/>
    <s v="2310003100"/>
    <x v="16"/>
    <n v="1.6339953612077089"/>
    <n v="0.12388308562492271"/>
    <n v="1.2180569020254057"/>
    <n v="6.6420992441417587E-4"/>
    <n v="0.11659345570067563"/>
  </r>
  <r>
    <s v="Unpermitted Source"/>
    <s v="38"/>
    <x v="51"/>
    <s v="2310003100"/>
    <x v="16"/>
    <n v="0"/>
    <n v="0"/>
    <n v="0"/>
    <n v="0"/>
    <n v="0"/>
  </r>
  <r>
    <s v="Unpermitted Source"/>
    <s v="38"/>
    <x v="52"/>
    <s v="2310003100"/>
    <x v="16"/>
    <n v="0"/>
    <n v="0"/>
    <n v="0"/>
    <n v="0"/>
    <n v="0"/>
  </r>
  <r>
    <s v="Unpermitted Source"/>
    <s v="38"/>
    <x v="53"/>
    <s v="2310003100"/>
    <x v="16"/>
    <n v="1.4297459410567452"/>
    <n v="0.10839769992180739"/>
    <n v="1.0657997892722302"/>
    <n v="5.8118368386240386E-4"/>
    <n v="0.10201927373809118"/>
  </r>
  <r>
    <s v="Unpermitted Source"/>
    <s v="38"/>
    <x v="54"/>
    <s v="2310003100"/>
    <x v="16"/>
    <n v="1.1574133808554605"/>
    <n v="8.7750518984320264E-2"/>
    <n v="0.86279030560132908"/>
    <n v="4.7048202979337457E-4"/>
    <n v="8.258703112131191E-2"/>
  </r>
  <r>
    <s v="Unpermitted Source"/>
    <s v="38"/>
    <x v="55"/>
    <s v="2310003100"/>
    <x v="16"/>
    <n v="0"/>
    <n v="0"/>
    <n v="0"/>
    <n v="0"/>
    <n v="0"/>
  </r>
  <r>
    <s v="Unpermitted Source"/>
    <s v="38"/>
    <x v="56"/>
    <s v="2310003100"/>
    <x v="16"/>
    <n v="7.6253116856359737"/>
    <n v="0.57812106624963944"/>
    <n v="5.6842655427852264"/>
    <n v="3.09964631393282E-3"/>
    <n v="0.54410279326981947"/>
  </r>
  <r>
    <s v="Unpermitted Source"/>
    <s v="38"/>
    <x v="57"/>
    <s v="2310003100"/>
    <x v="16"/>
    <n v="0"/>
    <n v="0"/>
    <n v="0"/>
    <n v="0"/>
    <n v="0"/>
  </r>
  <r>
    <s v="Unpermitted Source"/>
    <s v="38"/>
    <x v="58"/>
    <s v="2310003100"/>
    <x v="16"/>
    <n v="0"/>
    <n v="0"/>
    <n v="0"/>
    <n v="0"/>
    <n v="0"/>
  </r>
  <r>
    <s v="Unpermitted Source"/>
    <s v="38"/>
    <x v="59"/>
    <s v="2310003100"/>
    <x v="16"/>
    <n v="0"/>
    <n v="0"/>
    <n v="0"/>
    <n v="0"/>
    <n v="0"/>
  </r>
  <r>
    <s v="Unpermitted Source"/>
    <s v="38"/>
    <x v="60"/>
    <s v="2310003100"/>
    <x v="16"/>
    <n v="0"/>
    <n v="0"/>
    <n v="0"/>
    <n v="0"/>
    <n v="0"/>
  </r>
  <r>
    <s v="Unpermitted Source"/>
    <s v="38"/>
    <x v="61"/>
    <s v="2310003100"/>
    <x v="16"/>
    <n v="0"/>
    <n v="0"/>
    <n v="0"/>
    <n v="0"/>
    <n v="0"/>
  </r>
  <r>
    <s v="Unpermitted Source"/>
    <s v="46"/>
    <x v="62"/>
    <s v="2310003100"/>
    <x v="16"/>
    <n v="0"/>
    <n v="0"/>
    <n v="0"/>
    <n v="0"/>
    <n v="0"/>
  </r>
  <r>
    <s v="Unpermitted Source"/>
    <s v="46"/>
    <x v="63"/>
    <s v="2310003100"/>
    <x v="16"/>
    <n v="0"/>
    <n v="0"/>
    <n v="0"/>
    <n v="0"/>
    <n v="0"/>
  </r>
  <r>
    <s v="Unpermitted Source"/>
    <s v="30"/>
    <x v="64"/>
    <s v="2310003100"/>
    <x v="16"/>
    <n v="1.2254965209057815"/>
    <n v="9.2912314218692046E-2"/>
    <n v="0.9135426765190543"/>
    <n v="4.9815744331063185E-4"/>
    <n v="8.7445091775506717E-2"/>
  </r>
  <r>
    <s v="Unpermitted Source"/>
    <s v="30"/>
    <x v="65"/>
    <s v="2310003100"/>
    <x v="16"/>
    <n v="0.20424942015096362"/>
    <n v="1.5485385703115341E-2"/>
    <n v="0.15225711275317572"/>
    <n v="8.3026240551771971E-5"/>
    <n v="1.4574181962584453E-2"/>
  </r>
  <r>
    <s v="Unpermitted Source"/>
    <s v="30"/>
    <x v="66"/>
    <s v="2310003100"/>
    <x v="16"/>
    <n v="6.8083140050321206E-2"/>
    <n v="5.1617952343717801E-3"/>
    <n v="5.0752370917725234E-2"/>
    <n v="2.7675413517257324E-5"/>
    <n v="4.8580606541948172E-3"/>
  </r>
  <r>
    <s v="Unpermitted Source"/>
    <s v="30"/>
    <x v="67"/>
    <s v="2310003100"/>
    <x v="16"/>
    <n v="4.3573209632205563"/>
    <n v="0.33035489499979392"/>
    <n v="3.248151738734415"/>
    <n v="1.7712264651044687E-3"/>
    <n v="0.3109158818684683"/>
  </r>
  <r>
    <s v="Unpermitted Source"/>
    <s v="30"/>
    <x v="68"/>
    <s v="2310003100"/>
    <x v="16"/>
    <n v="95.656811770701282"/>
    <n v="7.2523223042923508"/>
    <n v="71.307081139403962"/>
    <n v="3.8883955991746537E-2"/>
    <n v="6.825575219143718"/>
  </r>
  <r>
    <s v="Unpermitted Source"/>
    <s v="30"/>
    <x v="69"/>
    <s v="2310003100"/>
    <x v="16"/>
    <n v="0.81699768060385447"/>
    <n v="6.1941542812461364E-2"/>
    <n v="0.60902845101270286"/>
    <n v="3.3210496220708788E-4"/>
    <n v="5.8296727850337814E-2"/>
  </r>
  <r>
    <s v="Unpermitted Source"/>
    <s v="30"/>
    <x v="70"/>
    <s v="2310003100"/>
    <x v="16"/>
    <n v="0.340415700251606"/>
    <n v="2.5808976171858899E-2"/>
    <n v="0.25376185458862621"/>
    <n v="1.3837706758628663E-4"/>
    <n v="2.429030327097409E-2"/>
  </r>
  <r>
    <s v="Unpermitted Source"/>
    <s v="30"/>
    <x v="71"/>
    <s v="2310003100"/>
    <x v="16"/>
    <n v="0.88508082065417559"/>
    <n v="6.7103338046833147E-2"/>
    <n v="0.65978082193042809"/>
    <n v="3.5978037572434522E-4"/>
    <n v="6.3154788504532627E-2"/>
  </r>
  <r>
    <s v="Unpermitted Source"/>
    <s v="30"/>
    <x v="72"/>
    <s v="2310003100"/>
    <x v="16"/>
    <n v="63.930068507251605"/>
    <n v="4.8469257250751019"/>
    <n v="47.656476291743999"/>
    <n v="2.5987213292704626E-2"/>
    <n v="4.5617189542889331"/>
  </r>
  <r>
    <s v="Unpermitted Source"/>
    <s v="30"/>
    <x v="73"/>
    <s v="2310003100"/>
    <x v="16"/>
    <n v="7.6933948256862958"/>
    <n v="0.58328286148401121"/>
    <n v="5.7350179137029516"/>
    <n v="3.1273217274500778E-3"/>
    <n v="0.54896085392401439"/>
  </r>
  <r>
    <s v="Unpermitted Source"/>
    <s v="30"/>
    <x v="74"/>
    <s v="2310003100"/>
    <x v="16"/>
    <n v="14.365542550617775"/>
    <n v="1.0891387944524455"/>
    <n v="10.708750263640026"/>
    <n v="5.8395122521412955E-3"/>
    <n v="1.0250507980351067"/>
  </r>
  <r>
    <s v="Unpermitted Source"/>
    <s v="30"/>
    <x v="75"/>
    <s v="2310003100"/>
    <x v="16"/>
    <n v="9.2593070468436842"/>
    <n v="0.70200415187456211"/>
    <n v="6.9023224448106326"/>
    <n v="3.7638562383469965E-3"/>
    <n v="0.66069624897049528"/>
  </r>
  <r>
    <s v="Unpermitted Source"/>
    <s v="30"/>
    <x v="76"/>
    <s v="2310003100"/>
    <x v="16"/>
    <n v="8.2380599460888657"/>
    <n v="0.62457722335898547"/>
    <n v="6.1410368810447542"/>
    <n v="3.3487250355881365E-3"/>
    <n v="0.58782533915757296"/>
  </r>
  <r>
    <s v="Unpermitted Source"/>
    <s v="38"/>
    <x v="77"/>
    <s v="2310003100"/>
    <x v="16"/>
    <n v="31.182078143047111"/>
    <n v="2.3641022173422752"/>
    <n v="23.244585880318159"/>
    <n v="1.2675339390903855E-2"/>
    <n v="2.2249917796212264"/>
  </r>
  <r>
    <s v="Unpermitted Source"/>
    <s v="38"/>
    <x v="78"/>
    <s v="2310003100"/>
    <x v="16"/>
    <n v="35.607482246317993"/>
    <n v="2.6996189075764416"/>
    <n v="26.543489989970304"/>
    <n v="1.4474241269525583E-2"/>
    <n v="2.54076572214389"/>
  </r>
  <r>
    <s v="Unpermitted Source"/>
    <s v="38"/>
    <x v="79"/>
    <s v="2310003100"/>
    <x v="16"/>
    <n v="37.718059587877946"/>
    <n v="2.8596345598419664"/>
    <n v="28.116813488419783"/>
    <n v="1.5332179088560558E-2"/>
    <n v="2.6913656024239292"/>
  </r>
  <r>
    <s v="Unpermitted Source"/>
    <s v="38"/>
    <x v="80"/>
    <s v="2310003100"/>
    <x v="16"/>
    <n v="25.53117751887045"/>
    <n v="1.9356732128894176"/>
    <n v="19.032139094146967"/>
    <n v="1.0378280068971497E-2"/>
    <n v="1.8217727453230566"/>
  </r>
  <r>
    <s v="Unpermitted Source"/>
    <s v="38"/>
    <x v="81"/>
    <s v="2310003100"/>
    <x v="16"/>
    <n v="9.7358890271959329"/>
    <n v="0.7381367185151646"/>
    <n v="7.2575890412347093"/>
    <n v="3.9575841329677975E-3"/>
    <n v="0.69470267354985893"/>
  </r>
  <r>
    <s v="Unpermitted Source"/>
    <s v="38"/>
    <x v="82"/>
    <s v="2310003100"/>
    <x v="16"/>
    <n v="24.578013558165953"/>
    <n v="1.8634080796082126"/>
    <n v="18.32160590129881"/>
    <n v="9.9908242797298943E-3"/>
    <n v="1.7537598961643293"/>
  </r>
  <r>
    <s v="Unpermitted Source"/>
    <s v="38"/>
    <x v="83"/>
    <s v="2310003100"/>
    <x v="16"/>
    <n v="4.2892378231702359"/>
    <n v="0.32519309976542216"/>
    <n v="3.1973993678166903"/>
    <n v="1.7435510515872116E-3"/>
    <n v="0.3060578212142735"/>
  </r>
  <r>
    <s v="Unpermitted Source"/>
    <s v="38"/>
    <x v="84"/>
    <s v="2310003100"/>
    <x v="16"/>
    <n v="1.1574133808554605"/>
    <n v="8.7750518984320264E-2"/>
    <n v="0.86279030560132908"/>
    <n v="4.7048202979337457E-4"/>
    <n v="8.258703112131191E-2"/>
  </r>
  <r>
    <s v="Unpermitted Source"/>
    <s v="38"/>
    <x v="85"/>
    <s v="2310003100"/>
    <x v="16"/>
    <n v="57.666419622622058"/>
    <n v="4.3720405635128978"/>
    <n v="42.987258167313286"/>
    <n v="2.3441075249116955E-2"/>
    <n v="4.1147773741030109"/>
  </r>
  <r>
    <s v="Unpermitted Source"/>
    <s v="38"/>
    <x v="86"/>
    <s v="2310003100"/>
    <x v="16"/>
    <n v="0"/>
    <n v="0"/>
    <n v="0"/>
    <n v="0"/>
    <n v="0"/>
  </r>
  <r>
    <s v="Unpermitted Source"/>
    <s v="38"/>
    <x v="87"/>
    <s v="2310003100"/>
    <x v="16"/>
    <n v="6.8083140050321192E-2"/>
    <n v="5.1617952343717801E-3"/>
    <n v="5.0752370917725234E-2"/>
    <n v="2.7675413517257324E-5"/>
    <n v="4.8580606541948172E-3"/>
  </r>
  <r>
    <s v="Unpermitted Source"/>
    <s v="38"/>
    <x v="88"/>
    <s v="2310003100"/>
    <x v="16"/>
    <n v="27.097089740027837"/>
    <n v="2.0543945032799686"/>
    <n v="20.199443625254645"/>
    <n v="1.1014814579868415E-2"/>
    <n v="1.9335081403695373"/>
  </r>
  <r>
    <s v="Unpermitted Source"/>
    <s v="38"/>
    <x v="89"/>
    <s v="2310003100"/>
    <x v="16"/>
    <n v="19.81219375464347"/>
    <n v="1.5020824132021882"/>
    <n v="14.768939937058045"/>
    <n v="8.0535453335218825E-3"/>
    <n v="1.4136956503706919"/>
  </r>
  <r>
    <s v="Unpermitted Source"/>
    <s v="38"/>
    <x v="90"/>
    <s v="2310003100"/>
    <x v="16"/>
    <n v="1.4297459410567452"/>
    <n v="0.10839769992180739"/>
    <n v="1.0657997892722302"/>
    <n v="5.8118368386240386E-4"/>
    <n v="0.10201927373809118"/>
  </r>
  <r>
    <s v="Unpermitted Source"/>
    <s v="38"/>
    <x v="91"/>
    <s v="2310003100"/>
    <x v="16"/>
    <n v="4.8339029435728049"/>
    <n v="0.36648746164039636"/>
    <n v="3.6034183351584916"/>
    <n v="1.9649543597252701E-3"/>
    <n v="0.34492230644783201"/>
  </r>
  <r>
    <s v="Unpermitted Source"/>
    <s v="38"/>
    <x v="92"/>
    <s v="2310003100"/>
    <x v="16"/>
    <n v="1.0893302408051391"/>
    <n v="8.2588723749948481E-2"/>
    <n v="0.81203793468360375"/>
    <n v="4.4280661627611718E-4"/>
    <n v="7.7728970467117076E-2"/>
  </r>
  <r>
    <s v="Unpermitted Source"/>
    <s v="38"/>
    <x v="93"/>
    <s v="2310003100"/>
    <x v="16"/>
    <n v="31.7948264035"/>
    <n v="2.4105583744516212"/>
    <n v="23.701357218577687"/>
    <n v="1.292441811255917E-2"/>
    <n v="2.2687143255089799"/>
  </r>
  <r>
    <s v="Unpermitted Source"/>
    <s v="46"/>
    <x v="94"/>
    <s v="2310003100"/>
    <x v="16"/>
    <n v="14.365542550617773"/>
    <n v="1.0891387944524455"/>
    <n v="10.708750263640026"/>
    <n v="5.8395122521412955E-3"/>
    <n v="1.0250507980351065"/>
  </r>
  <r>
    <s v="Unpermitted Source"/>
    <s v="46"/>
    <x v="95"/>
    <s v="2310003100"/>
    <x v="16"/>
    <n v="0"/>
    <n v="0"/>
    <n v="0"/>
    <n v="0"/>
    <n v="0"/>
  </r>
  <r>
    <s v="Unpermitted Source"/>
    <s v="30"/>
    <x v="0"/>
    <s v="2310000330"/>
    <x v="17"/>
    <n v="0.7552975639951105"/>
    <n v="0.31243762484923276"/>
    <n v="0.60280443708954756"/>
    <n v="0"/>
    <n v="3.3035783993320286E-2"/>
  </r>
  <r>
    <s v="Unpermitted Source"/>
    <s v="30"/>
    <x v="1"/>
    <s v="2310000330"/>
    <x v="17"/>
    <n v="0"/>
    <n v="0"/>
    <n v="0"/>
    <n v="0"/>
    <n v="0"/>
  </r>
  <r>
    <s v="Unpermitted Source"/>
    <s v="30"/>
    <x v="2"/>
    <s v="2310000330"/>
    <x v="17"/>
    <n v="7.8648293429375724E-2"/>
    <n v="3.2533781609917579E-2"/>
    <n v="6.276935410459672E-2"/>
    <n v="0"/>
    <n v="3.4399793631440172E-3"/>
  </r>
  <r>
    <s v="Unpermitted Source"/>
    <s v="30"/>
    <x v="3"/>
    <s v="2310000330"/>
    <x v="17"/>
    <n v="6.1325919202200954"/>
    <n v="2.5368179973840954"/>
    <n v="4.8944333949845928"/>
    <n v="0"/>
    <n v="0.26823200769237998"/>
  </r>
  <r>
    <s v="Unpermitted Source"/>
    <s v="30"/>
    <x v="4"/>
    <s v="2310000330"/>
    <x v="17"/>
    <n v="96.404157045426032"/>
    <n v="39.878701175130921"/>
    <n v="76.940342973536417"/>
    <n v="0"/>
    <n v="4.2165989406414095"/>
  </r>
  <r>
    <s v="Unpermitted Source"/>
    <s v="30"/>
    <x v="5"/>
    <s v="2310000330"/>
    <x v="17"/>
    <n v="0.24717352485428959"/>
    <n v="0.10224620429410913"/>
    <n v="0.19726966511730185"/>
    <n v="0"/>
    <n v="1.081106515525152E-2"/>
  </r>
  <r>
    <s v="Unpermitted Source"/>
    <s v="30"/>
    <x v="6"/>
    <s v="2310000330"/>
    <x v="17"/>
    <n v="9.5212535058891878E-2"/>
    <n v="3.9385772876485883E-2"/>
    <n v="7.5989307176443741E-2"/>
    <n v="0"/>
    <n v="4.1644788644947216E-3"/>
  </r>
  <r>
    <s v="Unpermitted Source"/>
    <s v="30"/>
    <x v="7"/>
    <s v="2310000330"/>
    <x v="17"/>
    <n v="1.1702955254361422"/>
    <n v="0.48410635988933248"/>
    <n v="0.9340151075126687"/>
    <n v="0"/>
    <n v="5.1187283038699086E-2"/>
  </r>
  <r>
    <s v="Unpermitted Source"/>
    <s v="30"/>
    <x v="8"/>
    <s v="2310000330"/>
    <x v="17"/>
    <n v="239.39998996617931"/>
    <n v="99.030591146521189"/>
    <n v="191.06559198665741"/>
    <n v="0"/>
    <n v="10.471060325804178"/>
  </r>
  <r>
    <s v="Unpermitted Source"/>
    <s v="30"/>
    <x v="9"/>
    <s v="2310000330"/>
    <x v="17"/>
    <n v="19.618321461424433"/>
    <n v="8.1153469217012564"/>
    <n v="15.65742005394883"/>
    <n v="0"/>
    <n v="0.85808118681464818"/>
  </r>
  <r>
    <s v="Unpermitted Source"/>
    <s v="30"/>
    <x v="10"/>
    <s v="2310000330"/>
    <x v="17"/>
    <n v="22.286088138790483"/>
    <n v="9.2188996459009278"/>
    <n v="17.786569765129823"/>
    <n v="0"/>
    <n v="0.97476601131199447"/>
  </r>
  <r>
    <s v="Unpermitted Source"/>
    <s v="30"/>
    <x v="11"/>
    <s v="2310000330"/>
    <x v="17"/>
    <n v="1.7309154688181989"/>
    <n v="0.71601332199696488"/>
    <n v="1.3814469615279987"/>
    <n v="0"/>
    <n v="7.5708107988740864E-2"/>
  </r>
  <r>
    <s v="Unpermitted Source"/>
    <s v="30"/>
    <x v="12"/>
    <s v="2310000330"/>
    <x v="17"/>
    <n v="10.890734036920263"/>
    <n v="4.5050788425184045"/>
    <n v="8.6919157608460029"/>
    <n v="0"/>
    <n v="0.47634727599191345"/>
  </r>
  <r>
    <s v="Unpermitted Source"/>
    <s v="38"/>
    <x v="13"/>
    <s v="2310000330"/>
    <x v="17"/>
    <n v="61.336112581665262"/>
    <n v="25.372396583851149"/>
    <n v="48.952469305582447"/>
    <n v="0"/>
    <n v="2.6827659227707845"/>
  </r>
  <r>
    <s v="Unpermitted Source"/>
    <s v="38"/>
    <x v="14"/>
    <s v="2310000330"/>
    <x v="17"/>
    <n v="30.045941600400997"/>
    <n v="12.428853312240808"/>
    <n v="23.979723722996663"/>
    <n v="0"/>
    <n v="1.3141724320365862"/>
  </r>
  <r>
    <s v="Unpermitted Source"/>
    <s v="38"/>
    <x v="15"/>
    <s v="2310000330"/>
    <x v="17"/>
    <n v="187.54853028726416"/>
    <n v="77.581631585000764"/>
    <n v="149.68284238702788"/>
    <n v="0"/>
    <n v="8.2031414242385345"/>
  </r>
  <r>
    <s v="Unpermitted Source"/>
    <s v="38"/>
    <x v="16"/>
    <s v="2310000330"/>
    <x v="17"/>
    <n v="21.332879741633484"/>
    <n v="8.8245939023224853"/>
    <n v="17.025812311818381"/>
    <n v="0"/>
    <n v="0.93307385154580524"/>
  </r>
  <r>
    <s v="Unpermitted Source"/>
    <s v="38"/>
    <x v="17"/>
    <s v="2310000330"/>
    <x v="17"/>
    <n v="23.364882156378965"/>
    <n v="9.6651553424956109"/>
    <n v="18.647557343413876"/>
    <n v="0"/>
    <n v="1.021951131239867"/>
  </r>
  <r>
    <s v="Unpermitted Source"/>
    <s v="38"/>
    <x v="18"/>
    <s v="2310000330"/>
    <x v="17"/>
    <n v="136.87603050632981"/>
    <n v="56.62036250187834"/>
    <n v="109.24102294728705"/>
    <n v="0"/>
    <n v="5.9867887746815267"/>
  </r>
  <r>
    <s v="Unpermitted Source"/>
    <s v="38"/>
    <x v="19"/>
    <s v="2310000330"/>
    <x v="17"/>
    <n v="8.6278675044633992"/>
    <n v="3.5690177740674831"/>
    <n v="6.8859176333116405"/>
    <n v="0"/>
    <n v="0.37737228449777627"/>
  </r>
  <r>
    <s v="Unpermitted Source"/>
    <s v="38"/>
    <x v="20"/>
    <s v="2310000330"/>
    <x v="17"/>
    <n v="0.51653357719888304"/>
    <n v="0.21367012381353523"/>
    <n v="0.41224644045487574"/>
    <n v="0"/>
    <n v="2.2592541661831434E-2"/>
  </r>
  <r>
    <s v="Unpermitted Source"/>
    <s v="38"/>
    <x v="21"/>
    <s v="2310000330"/>
    <x v="17"/>
    <n v="140.73420870641863"/>
    <n v="58.216342802284345"/>
    <n v="112.32024238206701"/>
    <n v="0"/>
    <n v="6.1555407311312322"/>
  </r>
  <r>
    <s v="Unpermitted Source"/>
    <s v="38"/>
    <x v="22"/>
    <s v="2310000330"/>
    <x v="17"/>
    <n v="1.8557365857898509"/>
    <n v="0.76764702926244166"/>
    <n v="1.4810669348203691"/>
    <n v="0"/>
    <n v="8.1167629711899975E-2"/>
  </r>
  <r>
    <s v="Unpermitted Source"/>
    <s v="38"/>
    <x v="23"/>
    <s v="2310000330"/>
    <x v="17"/>
    <n v="3.35585164551832E-2"/>
    <n v="1.3881870767941744E-2"/>
    <n v="2.678311646382853E-2"/>
    <n v="0"/>
    <n v="1.4678081243710904E-3"/>
  </r>
  <r>
    <s v="Unpermitted Source"/>
    <s v="38"/>
    <x v="24"/>
    <s v="2310000330"/>
    <x v="17"/>
    <n v="467.56177907294841"/>
    <n v="193.41236975680141"/>
    <n v="373.16195427380006"/>
    <n v="0"/>
    <n v="20.450575605307339"/>
  </r>
  <r>
    <s v="Unpermitted Source"/>
    <s v="38"/>
    <x v="25"/>
    <s v="2310000330"/>
    <x v="17"/>
    <n v="11.85163525014174"/>
    <n v="4.9025668089639156"/>
    <n v="9.4588128654398513"/>
    <n v="0"/>
    <n v="0.51837591004574934"/>
  </r>
  <r>
    <s v="Unpermitted Source"/>
    <s v="38"/>
    <x v="26"/>
    <s v="2310000330"/>
    <x v="17"/>
    <n v="5.9618528141927749"/>
    <n v="2.4661897797133148"/>
    <n v="4.7581661863978626"/>
    <n v="0"/>
    <n v="0.2607640897553804"/>
  </r>
  <r>
    <s v="Unpermitted Source"/>
    <s v="38"/>
    <x v="27"/>
    <s v="2310000330"/>
    <x v="17"/>
    <n v="19.017883629509885"/>
    <n v="7.8669688267412967"/>
    <n v="15.178209466587715"/>
    <n v="0"/>
    <n v="0.83181877652482106"/>
  </r>
  <r>
    <s v="Unpermitted Source"/>
    <s v="38"/>
    <x v="28"/>
    <s v="2310000330"/>
    <x v="17"/>
    <n v="0.95773170929429352"/>
    <n v="0.39617686427046656"/>
    <n v="0.76436751741952402"/>
    <n v="0"/>
    <n v="4.1890003860788991E-2"/>
  </r>
  <r>
    <s v="Unpermitted Source"/>
    <s v="38"/>
    <x v="29"/>
    <s v="2310000330"/>
    <x v="17"/>
    <n v="78.276776602212166"/>
    <n v="32.380099351952218"/>
    <n v="62.472845810987195"/>
    <n v="0"/>
    <n v="3.423729675289684"/>
  </r>
  <r>
    <s v="Unpermitted Source"/>
    <s v="46"/>
    <x v="30"/>
    <s v="2310000330"/>
    <x v="17"/>
    <n v="25.546010527256325"/>
    <n v="10.567404469427274"/>
    <n v="20.388320087136005"/>
    <n v="0"/>
    <n v="1.1173509963484927"/>
  </r>
  <r>
    <s v="Unpermitted Source"/>
    <s v="46"/>
    <x v="31"/>
    <s v="2310000330"/>
    <x v="17"/>
    <n v="0"/>
    <n v="0"/>
    <n v="0"/>
    <n v="0"/>
    <n v="0"/>
  </r>
  <r>
    <s v="Unpermitted Source"/>
    <s v="30"/>
    <x v="32"/>
    <s v="2310000330"/>
    <x v="17"/>
    <n v="0"/>
    <n v="0"/>
    <n v="0"/>
    <n v="0"/>
    <n v="0"/>
  </r>
  <r>
    <s v="Unpermitted Source"/>
    <s v="30"/>
    <x v="33"/>
    <s v="2310000330"/>
    <x v="17"/>
    <n v="0"/>
    <n v="0"/>
    <n v="0"/>
    <n v="0"/>
    <n v="0"/>
  </r>
  <r>
    <s v="Unpermitted Source"/>
    <s v="30"/>
    <x v="34"/>
    <s v="2310000330"/>
    <x v="17"/>
    <n v="7.7437829617988008E-2"/>
    <n v="3.2033059171206822E-2"/>
    <n v="6.1803280610884824E-2"/>
    <n v="0"/>
    <n v="3.3870351688145427E-3"/>
  </r>
  <r>
    <s v="Unpermitted Source"/>
    <s v="30"/>
    <x v="35"/>
    <s v="2310000330"/>
    <x v="17"/>
    <n v="0"/>
    <n v="0"/>
    <n v="0"/>
    <n v="0"/>
    <n v="0"/>
  </r>
  <r>
    <s v="Unpermitted Source"/>
    <s v="30"/>
    <x v="36"/>
    <s v="2310000330"/>
    <x v="17"/>
    <n v="0"/>
    <n v="0"/>
    <n v="0"/>
    <n v="0"/>
    <n v="0"/>
  </r>
  <r>
    <s v="Unpermitted Source"/>
    <s v="30"/>
    <x v="37"/>
    <s v="2310000330"/>
    <x v="17"/>
    <n v="0"/>
    <n v="0"/>
    <n v="0"/>
    <n v="0"/>
    <n v="0"/>
  </r>
  <r>
    <s v="Unpermitted Source"/>
    <s v="30"/>
    <x v="38"/>
    <s v="2310000330"/>
    <x v="17"/>
    <n v="0"/>
    <n v="0"/>
    <n v="0"/>
    <n v="0"/>
    <n v="0"/>
  </r>
  <r>
    <s v="Unpermitted Source"/>
    <s v="30"/>
    <x v="39"/>
    <s v="2310000330"/>
    <x v="17"/>
    <n v="0"/>
    <n v="0"/>
    <n v="0"/>
    <n v="0"/>
    <n v="0"/>
  </r>
  <r>
    <s v="Unpermitted Source"/>
    <s v="30"/>
    <x v="40"/>
    <s v="2310000330"/>
    <x v="17"/>
    <n v="0"/>
    <n v="0"/>
    <n v="0"/>
    <n v="0"/>
    <n v="0"/>
  </r>
  <r>
    <s v="Unpermitted Source"/>
    <s v="30"/>
    <x v="41"/>
    <s v="2310000330"/>
    <x v="17"/>
    <n v="5.1672788849492157"/>
    <n v="2.1375050294185458"/>
    <n v="4.1240152067360309"/>
    <n v="0"/>
    <n v="0.22601040598289585"/>
  </r>
  <r>
    <s v="Unpermitted Source"/>
    <s v="30"/>
    <x v="42"/>
    <s v="2310000330"/>
    <x v="17"/>
    <n v="0.16145357442154348"/>
    <n v="6.6787149489618169E-2"/>
    <n v="0.12885640797049353"/>
    <n v="0"/>
    <n v="7.0617802357616239E-3"/>
  </r>
  <r>
    <s v="Unpermitted Source"/>
    <s v="30"/>
    <x v="43"/>
    <s v="2310000330"/>
    <x v="17"/>
    <n v="1.7309154688181989"/>
    <n v="0.71601332199696488"/>
    <n v="1.3814469615279987"/>
    <n v="0"/>
    <n v="7.5708107988740864E-2"/>
  </r>
  <r>
    <s v="Unpermitted Source"/>
    <s v="30"/>
    <x v="44"/>
    <s v="2310000330"/>
    <x v="17"/>
    <n v="0"/>
    <n v="0"/>
    <n v="0"/>
    <n v="0"/>
    <n v="0"/>
  </r>
  <r>
    <s v="Unpermitted Source"/>
    <s v="38"/>
    <x v="45"/>
    <s v="2310000330"/>
    <x v="17"/>
    <n v="0"/>
    <n v="0"/>
    <n v="0"/>
    <n v="0"/>
    <n v="0"/>
  </r>
  <r>
    <s v="Unpermitted Source"/>
    <s v="38"/>
    <x v="46"/>
    <s v="2310000330"/>
    <x v="17"/>
    <n v="0"/>
    <n v="0"/>
    <n v="0"/>
    <n v="0"/>
    <n v="0"/>
  </r>
  <r>
    <s v="Unpermitted Source"/>
    <s v="38"/>
    <x v="47"/>
    <s v="2310000330"/>
    <x v="17"/>
    <n v="0"/>
    <n v="0"/>
    <n v="0"/>
    <n v="0"/>
    <n v="0"/>
  </r>
  <r>
    <s v="Unpermitted Source"/>
    <s v="38"/>
    <x v="48"/>
    <s v="2310000330"/>
    <x v="17"/>
    <n v="0"/>
    <n v="0"/>
    <n v="0"/>
    <n v="0"/>
    <n v="0"/>
  </r>
  <r>
    <s v="Unpermitted Source"/>
    <s v="38"/>
    <x v="49"/>
    <s v="2310000330"/>
    <x v="17"/>
    <n v="0"/>
    <n v="0"/>
    <n v="0"/>
    <n v="0"/>
    <n v="0"/>
  </r>
  <r>
    <s v="Unpermitted Source"/>
    <s v="38"/>
    <x v="50"/>
    <s v="2310000330"/>
    <x v="17"/>
    <n v="11.429294870055317"/>
    <n v="4.7278607970258468"/>
    <n v="9.1217421965877676"/>
    <n v="0"/>
    <n v="0.4999032626637141"/>
  </r>
  <r>
    <s v="Unpermitted Source"/>
    <s v="38"/>
    <x v="51"/>
    <s v="2310000330"/>
    <x v="17"/>
    <n v="0"/>
    <n v="0"/>
    <n v="0"/>
    <n v="0"/>
    <n v="0"/>
  </r>
  <r>
    <s v="Unpermitted Source"/>
    <s v="38"/>
    <x v="52"/>
    <s v="2310000330"/>
    <x v="17"/>
    <n v="0"/>
    <n v="0"/>
    <n v="0"/>
    <n v="0"/>
    <n v="0"/>
  </r>
  <r>
    <s v="Unpermitted Source"/>
    <s v="38"/>
    <x v="53"/>
    <s v="2310000330"/>
    <x v="17"/>
    <n v="2.161506115408554"/>
    <n v="0.89413215266203616"/>
    <n v="1.7251021839293299"/>
    <n v="0"/>
    <n v="9.4541611853179608E-2"/>
  </r>
  <r>
    <s v="Unpermitted Source"/>
    <s v="38"/>
    <x v="54"/>
    <s v="2310000330"/>
    <x v="17"/>
    <n v="1.8557365857898509"/>
    <n v="0.76764702926244166"/>
    <n v="1.4810669348203691"/>
    <n v="0"/>
    <n v="8.1167629711899975E-2"/>
  </r>
  <r>
    <s v="Unpermitted Source"/>
    <s v="38"/>
    <x v="55"/>
    <s v="2310000330"/>
    <x v="17"/>
    <n v="0"/>
    <n v="0"/>
    <n v="0"/>
    <n v="0"/>
    <n v="0"/>
  </r>
  <r>
    <s v="Unpermitted Source"/>
    <s v="38"/>
    <x v="56"/>
    <s v="2310000330"/>
    <x v="17"/>
    <n v="85.497671051802314"/>
    <n v="35.367106352456133"/>
    <n v="68.235855545778804"/>
    <n v="0"/>
    <n v="3.7395626934890771"/>
  </r>
  <r>
    <s v="Unpermitted Source"/>
    <s v="38"/>
    <x v="57"/>
    <s v="2310000330"/>
    <x v="17"/>
    <n v="0"/>
    <n v="0"/>
    <n v="0"/>
    <n v="0"/>
    <n v="0"/>
  </r>
  <r>
    <s v="Unpermitted Source"/>
    <s v="38"/>
    <x v="58"/>
    <s v="2310000330"/>
    <x v="17"/>
    <n v="0"/>
    <n v="0"/>
    <n v="0"/>
    <n v="0"/>
    <n v="0"/>
  </r>
  <r>
    <s v="Unpermitted Source"/>
    <s v="38"/>
    <x v="59"/>
    <s v="2310000330"/>
    <x v="17"/>
    <n v="0"/>
    <n v="0"/>
    <n v="0"/>
    <n v="0"/>
    <n v="0"/>
  </r>
  <r>
    <s v="Unpermitted Source"/>
    <s v="38"/>
    <x v="60"/>
    <s v="2310000330"/>
    <x v="17"/>
    <n v="0"/>
    <n v="0"/>
    <n v="0"/>
    <n v="0"/>
    <n v="0"/>
  </r>
  <r>
    <s v="Unpermitted Source"/>
    <s v="38"/>
    <x v="61"/>
    <s v="2310000330"/>
    <x v="17"/>
    <n v="0"/>
    <n v="0"/>
    <n v="0"/>
    <n v="0"/>
    <n v="0"/>
  </r>
  <r>
    <s v="Unpermitted Source"/>
    <s v="46"/>
    <x v="62"/>
    <s v="2310000330"/>
    <x v="17"/>
    <n v="0"/>
    <n v="0"/>
    <n v="0"/>
    <n v="0"/>
    <n v="0"/>
  </r>
  <r>
    <s v="Unpermitted Source"/>
    <s v="46"/>
    <x v="63"/>
    <s v="2310000330"/>
    <x v="17"/>
    <n v="0"/>
    <n v="0"/>
    <n v="0"/>
    <n v="0"/>
    <n v="0"/>
  </r>
  <r>
    <s v="Unpermitted Source"/>
    <s v="30"/>
    <x v="64"/>
    <s v="2310000330"/>
    <x v="17"/>
    <n v="0.7552975639951105"/>
    <n v="0.31243762484923276"/>
    <n v="0.60280443708954756"/>
    <n v="0"/>
    <n v="3.3035783993320286E-2"/>
  </r>
  <r>
    <s v="Unpermitted Source"/>
    <s v="30"/>
    <x v="65"/>
    <s v="2310000330"/>
    <x v="17"/>
    <n v="0"/>
    <n v="0"/>
    <n v="0"/>
    <n v="0"/>
    <n v="0"/>
  </r>
  <r>
    <s v="Unpermitted Source"/>
    <s v="30"/>
    <x v="66"/>
    <s v="2310000330"/>
    <x v="17"/>
    <n v="1.2104638113877187E-3"/>
    <n v="5.0072243871076064E-4"/>
    <n v="9.6607349371189766E-4"/>
    <n v="0"/>
    <n v="5.2944194329474543E-5"/>
  </r>
  <r>
    <s v="Unpermitted Source"/>
    <s v="30"/>
    <x v="67"/>
    <s v="2310000330"/>
    <x v="17"/>
    <n v="6.1325919202200954"/>
    <n v="2.5368179973840954"/>
    <n v="4.8944333949845928"/>
    <n v="0"/>
    <n v="0.26823200769237998"/>
  </r>
  <r>
    <s v="Unpermitted Source"/>
    <s v="30"/>
    <x v="68"/>
    <s v="2310000330"/>
    <x v="17"/>
    <n v="96.404157045426032"/>
    <n v="39.878701175130921"/>
    <n v="76.940342973536417"/>
    <n v="0"/>
    <n v="4.2165989406414095"/>
  </r>
  <r>
    <s v="Unpermitted Source"/>
    <s v="30"/>
    <x v="69"/>
    <s v="2310000330"/>
    <x v="17"/>
    <n v="0.24717352485428959"/>
    <n v="0.10224620429410913"/>
    <n v="0.19726966511730185"/>
    <n v="0"/>
    <n v="1.081106515525152E-2"/>
  </r>
  <r>
    <s v="Unpermitted Source"/>
    <s v="30"/>
    <x v="70"/>
    <s v="2310000330"/>
    <x v="17"/>
    <n v="9.5212535058891878E-2"/>
    <n v="3.9385772876485883E-2"/>
    <n v="7.5989307176443741E-2"/>
    <n v="0"/>
    <n v="4.1644788644947216E-3"/>
  </r>
  <r>
    <s v="Unpermitted Source"/>
    <s v="30"/>
    <x v="71"/>
    <s v="2310000330"/>
    <x v="17"/>
    <n v="1.1702955254361422"/>
    <n v="0.48410635988933248"/>
    <n v="0.9340151075126687"/>
    <n v="0"/>
    <n v="5.1187283038699086E-2"/>
  </r>
  <r>
    <s v="Unpermitted Source"/>
    <s v="30"/>
    <x v="72"/>
    <s v="2310000330"/>
    <x v="17"/>
    <n v="239.39998996617931"/>
    <n v="99.030591146521189"/>
    <n v="191.06559198665741"/>
    <n v="0"/>
    <n v="10.471060325804178"/>
  </r>
  <r>
    <s v="Unpermitted Source"/>
    <s v="30"/>
    <x v="73"/>
    <s v="2310000330"/>
    <x v="17"/>
    <n v="14.451042576475217"/>
    <n v="5.9778418922827106"/>
    <n v="11.533404847212799"/>
    <n v="0"/>
    <n v="0.63207078083175228"/>
  </r>
  <r>
    <s v="Unpermitted Source"/>
    <s v="30"/>
    <x v="74"/>
    <s v="2310000330"/>
    <x v="17"/>
    <n v="22.124634564368939"/>
    <n v="9.1521124964113092"/>
    <n v="17.657713357159331"/>
    <n v="0"/>
    <n v="0.96770423107623282"/>
  </r>
  <r>
    <s v="Unpermitted Source"/>
    <s v="30"/>
    <x v="75"/>
    <s v="2310000330"/>
    <x v="17"/>
    <n v="0"/>
    <n v="0"/>
    <n v="0"/>
    <n v="0"/>
    <n v="0"/>
  </r>
  <r>
    <s v="Unpermitted Source"/>
    <s v="30"/>
    <x v="76"/>
    <s v="2310000330"/>
    <x v="17"/>
    <n v="10.890734036920263"/>
    <n v="4.5050788425184045"/>
    <n v="8.6919157608460029"/>
    <n v="0"/>
    <n v="0.47634727599191345"/>
  </r>
  <r>
    <s v="Unpermitted Source"/>
    <s v="38"/>
    <x v="77"/>
    <s v="2310000330"/>
    <x v="17"/>
    <n v="61.336112581665262"/>
    <n v="25.372396583851149"/>
    <n v="48.952469305582447"/>
    <n v="0"/>
    <n v="2.6827659227707845"/>
  </r>
  <r>
    <s v="Unpermitted Source"/>
    <s v="38"/>
    <x v="78"/>
    <s v="2310000330"/>
    <x v="17"/>
    <n v="30.045941600400997"/>
    <n v="12.428853312240808"/>
    <n v="23.979723722996663"/>
    <n v="0"/>
    <n v="1.3141724320365862"/>
  </r>
  <r>
    <s v="Unpermitted Source"/>
    <s v="38"/>
    <x v="79"/>
    <s v="2310000330"/>
    <x v="17"/>
    <n v="187.54853028726416"/>
    <n v="77.581631585000764"/>
    <n v="149.68284238702788"/>
    <n v="0"/>
    <n v="8.2031414242385345"/>
  </r>
  <r>
    <s v="Unpermitted Source"/>
    <s v="38"/>
    <x v="80"/>
    <s v="2310000330"/>
    <x v="17"/>
    <n v="21.332879741633484"/>
    <n v="8.8245939023224853"/>
    <n v="17.025812311818381"/>
    <n v="0"/>
    <n v="0.93307385154580524"/>
  </r>
  <r>
    <s v="Unpermitted Source"/>
    <s v="38"/>
    <x v="81"/>
    <s v="2310000330"/>
    <x v="17"/>
    <n v="23.364882156378965"/>
    <n v="9.6651553424956109"/>
    <n v="18.647557343413876"/>
    <n v="0"/>
    <n v="1.021951131239867"/>
  </r>
  <r>
    <s v="Unpermitted Source"/>
    <s v="38"/>
    <x v="82"/>
    <s v="2310000330"/>
    <x v="17"/>
    <n v="125.4467356362745"/>
    <n v="51.892501704852492"/>
    <n v="100.11928075069928"/>
    <n v="0"/>
    <n v="5.4868855120178122"/>
  </r>
  <r>
    <s v="Unpermitted Source"/>
    <s v="38"/>
    <x v="83"/>
    <s v="2310000330"/>
    <x v="17"/>
    <n v="8.6278675044633992"/>
    <n v="3.5690177740674831"/>
    <n v="6.8859176333116405"/>
    <n v="0"/>
    <n v="0.37737228449777627"/>
  </r>
  <r>
    <s v="Unpermitted Source"/>
    <s v="38"/>
    <x v="84"/>
    <s v="2310000330"/>
    <x v="17"/>
    <n v="0.51653357719888304"/>
    <n v="0.21367012381353523"/>
    <n v="0.41224644045487574"/>
    <n v="0"/>
    <n v="2.2592541661831434E-2"/>
  </r>
  <r>
    <s v="Unpermitted Source"/>
    <s v="38"/>
    <x v="85"/>
    <s v="2310000330"/>
    <x v="17"/>
    <n v="138.57270259101008"/>
    <n v="57.322210649622313"/>
    <n v="110.59514019813768"/>
    <n v="0"/>
    <n v="6.060999119278053"/>
  </r>
  <r>
    <s v="Unpermitted Source"/>
    <s v="38"/>
    <x v="86"/>
    <s v="2310000330"/>
    <x v="17"/>
    <n v="0"/>
    <n v="0"/>
    <n v="0"/>
    <n v="0"/>
    <n v="0"/>
  </r>
  <r>
    <s v="Unpermitted Source"/>
    <s v="38"/>
    <x v="87"/>
    <s v="2310000330"/>
    <x v="17"/>
    <n v="3.35585164551832E-2"/>
    <n v="1.3881870767941744E-2"/>
    <n v="2.678311646382853E-2"/>
    <n v="0"/>
    <n v="1.4678081243710904E-3"/>
  </r>
  <r>
    <s v="Unpermitted Source"/>
    <s v="38"/>
    <x v="88"/>
    <s v="2310000330"/>
    <x v="17"/>
    <n v="382.06410802114607"/>
    <n v="158.04526340434526"/>
    <n v="304.92609872802126"/>
    <n v="0"/>
    <n v="16.711012911818262"/>
  </r>
  <r>
    <s v="Unpermitted Source"/>
    <s v="38"/>
    <x v="89"/>
    <s v="2310000330"/>
    <x v="17"/>
    <n v="11.85163525014174"/>
    <n v="4.9025668089639156"/>
    <n v="9.4588128654398513"/>
    <n v="0"/>
    <n v="0.51837591004574934"/>
  </r>
  <r>
    <s v="Unpermitted Source"/>
    <s v="38"/>
    <x v="90"/>
    <s v="2310000330"/>
    <x v="17"/>
    <n v="5.9618528141927749"/>
    <n v="2.4661897797133148"/>
    <n v="4.7581661863978626"/>
    <n v="0"/>
    <n v="0.2607640897553804"/>
  </r>
  <r>
    <s v="Unpermitted Source"/>
    <s v="38"/>
    <x v="91"/>
    <s v="2310000330"/>
    <x v="17"/>
    <n v="19.017883629509885"/>
    <n v="7.8669688267412967"/>
    <n v="15.178209466587715"/>
    <n v="0"/>
    <n v="0.83181877652482106"/>
  </r>
  <r>
    <s v="Unpermitted Source"/>
    <s v="38"/>
    <x v="92"/>
    <s v="2310000330"/>
    <x v="17"/>
    <n v="0.95773170929429352"/>
    <n v="0.39617686427046656"/>
    <n v="0.76436751741952402"/>
    <n v="0"/>
    <n v="4.1890003860788991E-2"/>
  </r>
  <r>
    <s v="Unpermitted Source"/>
    <s v="38"/>
    <x v="93"/>
    <s v="2310000330"/>
    <x v="17"/>
    <n v="78.276776602212166"/>
    <n v="32.380099351952218"/>
    <n v="62.472845810987195"/>
    <n v="0"/>
    <n v="3.423729675289684"/>
  </r>
  <r>
    <s v="Unpermitted Source"/>
    <s v="46"/>
    <x v="94"/>
    <s v="2310000330"/>
    <x v="17"/>
    <n v="25.546010527256325"/>
    <n v="10.567404469427274"/>
    <n v="20.388320087136005"/>
    <n v="0"/>
    <n v="1.1173509963484927"/>
  </r>
  <r>
    <s v="Unpermitted Source"/>
    <s v="46"/>
    <x v="95"/>
    <s v="2310000330"/>
    <x v="17"/>
    <n v="0"/>
    <n v="0"/>
    <n v="0"/>
    <n v="0"/>
    <n v="0"/>
  </r>
  <r>
    <s v="Unpermitted Source"/>
    <s v="30"/>
    <x v="0"/>
    <s v="2310001640"/>
    <x v="18"/>
    <n v="0"/>
    <n v="0.25035043560393555"/>
    <n v="0"/>
    <n v="0"/>
    <n v="0"/>
  </r>
  <r>
    <s v="Unpermitted Source"/>
    <s v="30"/>
    <x v="1"/>
    <s v="2310001640"/>
    <x v="18"/>
    <n v="0"/>
    <n v="0.18778623201652395"/>
    <n v="0"/>
    <n v="0"/>
    <n v="0"/>
  </r>
  <r>
    <s v="Unpermitted Source"/>
    <s v="30"/>
    <x v="2"/>
    <s v="2310001640"/>
    <x v="18"/>
    <n v="0"/>
    <n v="0"/>
    <n v="0"/>
    <n v="0"/>
    <n v="0"/>
  </r>
  <r>
    <s v="Unpermitted Source"/>
    <s v="30"/>
    <x v="3"/>
    <s v="2310001640"/>
    <x v="18"/>
    <n v="0"/>
    <n v="0.51426875144484185"/>
    <n v="0"/>
    <n v="0"/>
    <n v="0"/>
  </r>
  <r>
    <s v="Unpermitted Source"/>
    <s v="30"/>
    <x v="4"/>
    <s v="2310001640"/>
    <x v="18"/>
    <n v="0"/>
    <n v="94.506374832847612"/>
    <n v="0"/>
    <n v="0"/>
    <n v="0"/>
  </r>
  <r>
    <s v="Unpermitted Source"/>
    <s v="30"/>
    <x v="5"/>
    <s v="2310001640"/>
    <x v="18"/>
    <n v="0"/>
    <n v="7.8857902651183562E-3"/>
    <n v="0"/>
    <n v="0"/>
    <n v="0"/>
  </r>
  <r>
    <s v="Unpermitted Source"/>
    <s v="30"/>
    <x v="6"/>
    <s v="2310001640"/>
    <x v="18"/>
    <n v="0"/>
    <n v="0"/>
    <n v="0"/>
    <n v="0"/>
    <n v="0"/>
  </r>
  <r>
    <s v="Unpermitted Source"/>
    <s v="30"/>
    <x v="7"/>
    <s v="2310001640"/>
    <x v="18"/>
    <n v="0"/>
    <n v="3.0322483937242777E-2"/>
    <n v="0"/>
    <n v="0"/>
    <n v="0"/>
  </r>
  <r>
    <s v="Unpermitted Source"/>
    <s v="30"/>
    <x v="8"/>
    <s v="2310001640"/>
    <x v="18"/>
    <n v="0"/>
    <n v="55.816462486978857"/>
    <n v="0"/>
    <n v="0"/>
    <n v="0"/>
  </r>
  <r>
    <s v="Unpermitted Source"/>
    <s v="30"/>
    <x v="9"/>
    <s v="2310001640"/>
    <x v="18"/>
    <n v="0"/>
    <n v="2.4361330611259473"/>
    <n v="0"/>
    <n v="0"/>
    <n v="0"/>
  </r>
  <r>
    <s v="Unpermitted Source"/>
    <s v="30"/>
    <x v="10"/>
    <s v="2310001640"/>
    <x v="18"/>
    <n v="0"/>
    <n v="2.5902552505906025"/>
    <n v="0"/>
    <n v="0"/>
    <n v="0"/>
  </r>
  <r>
    <s v="Unpermitted Source"/>
    <s v="30"/>
    <x v="11"/>
    <s v="2310001640"/>
    <x v="18"/>
    <n v="0"/>
    <n v="5.9473837999678665"/>
    <n v="0"/>
    <n v="0"/>
    <n v="0"/>
  </r>
  <r>
    <s v="Unpermitted Source"/>
    <s v="30"/>
    <x v="12"/>
    <s v="2310001640"/>
    <x v="18"/>
    <n v="0"/>
    <n v="1.8237672392735165"/>
    <n v="0"/>
    <n v="0"/>
    <n v="0"/>
  </r>
  <r>
    <s v="Unpermitted Source"/>
    <s v="38"/>
    <x v="13"/>
    <s v="2310001640"/>
    <x v="18"/>
    <n v="0"/>
    <n v="15.852480096394894"/>
    <n v="0"/>
    <n v="0"/>
    <n v="0"/>
  </r>
  <r>
    <s v="Unpermitted Source"/>
    <s v="38"/>
    <x v="14"/>
    <s v="2310001640"/>
    <x v="18"/>
    <n v="0"/>
    <n v="0.36980395444185171"/>
    <n v="0"/>
    <n v="0"/>
    <n v="0"/>
  </r>
  <r>
    <s v="Unpermitted Source"/>
    <s v="38"/>
    <x v="15"/>
    <s v="2310001640"/>
    <x v="18"/>
    <n v="0"/>
    <n v="70.332369548968174"/>
    <n v="0"/>
    <n v="0"/>
    <n v="0"/>
  </r>
  <r>
    <s v="Unpermitted Source"/>
    <s v="38"/>
    <x v="16"/>
    <s v="2310001640"/>
    <x v="18"/>
    <n v="0"/>
    <n v="10.028870796232132"/>
    <n v="0"/>
    <n v="0"/>
    <n v="0"/>
  </r>
  <r>
    <s v="Unpermitted Source"/>
    <s v="38"/>
    <x v="17"/>
    <s v="2310001640"/>
    <x v="18"/>
    <n v="0"/>
    <n v="7.7131850795665535"/>
    <n v="0"/>
    <n v="0"/>
    <n v="0"/>
  </r>
  <r>
    <s v="Unpermitted Source"/>
    <s v="38"/>
    <x v="18"/>
    <s v="2310001640"/>
    <x v="18"/>
    <n v="0"/>
    <n v="21.803133438627931"/>
    <n v="0"/>
    <n v="0"/>
    <n v="0"/>
  </r>
  <r>
    <s v="Unpermitted Source"/>
    <s v="38"/>
    <x v="19"/>
    <s v="2310001640"/>
    <x v="18"/>
    <n v="0"/>
    <n v="2.2800268212338577"/>
    <n v="0"/>
    <n v="0"/>
    <n v="0"/>
  </r>
  <r>
    <s v="Unpermitted Source"/>
    <s v="38"/>
    <x v="20"/>
    <s v="2310001640"/>
    <x v="18"/>
    <n v="0"/>
    <n v="0"/>
    <n v="0"/>
    <n v="0"/>
    <n v="0"/>
  </r>
  <r>
    <s v="Unpermitted Source"/>
    <s v="38"/>
    <x v="21"/>
    <s v="2310001640"/>
    <x v="18"/>
    <n v="0"/>
    <n v="64.090719743499847"/>
    <n v="0"/>
    <n v="0"/>
    <n v="0"/>
  </r>
  <r>
    <s v="Unpermitted Source"/>
    <s v="38"/>
    <x v="22"/>
    <s v="2310001640"/>
    <x v="18"/>
    <n v="0"/>
    <n v="0.2405490104433638"/>
    <n v="0"/>
    <n v="0"/>
    <n v="0"/>
  </r>
  <r>
    <s v="Unpermitted Source"/>
    <s v="38"/>
    <x v="23"/>
    <s v="2310001640"/>
    <x v="18"/>
    <n v="0"/>
    <n v="4.6522561746725651E-3"/>
    <n v="0"/>
    <n v="0"/>
    <n v="0"/>
  </r>
  <r>
    <s v="Unpermitted Source"/>
    <s v="38"/>
    <x v="24"/>
    <s v="2310001640"/>
    <x v="18"/>
    <n v="0"/>
    <n v="57.637017797066761"/>
    <n v="0"/>
    <n v="0"/>
    <n v="0"/>
  </r>
  <r>
    <s v="Unpermitted Source"/>
    <s v="38"/>
    <x v="25"/>
    <s v="2310001640"/>
    <x v="18"/>
    <n v="0"/>
    <n v="0.25557162093928787"/>
    <n v="0"/>
    <n v="0"/>
    <n v="0"/>
  </r>
  <r>
    <s v="Unpermitted Source"/>
    <s v="38"/>
    <x v="26"/>
    <s v="2310001640"/>
    <x v="18"/>
    <n v="0"/>
    <n v="7.4028990371302452"/>
    <n v="0"/>
    <n v="0"/>
    <n v="0"/>
  </r>
  <r>
    <s v="Unpermitted Source"/>
    <s v="38"/>
    <x v="27"/>
    <s v="2310001640"/>
    <x v="18"/>
    <n v="0"/>
    <n v="2.0543635902224571"/>
    <n v="0"/>
    <n v="0"/>
    <n v="0"/>
  </r>
  <r>
    <s v="Unpermitted Source"/>
    <s v="38"/>
    <x v="28"/>
    <s v="2310001640"/>
    <x v="18"/>
    <n v="0"/>
    <n v="6.491913821452916E-2"/>
    <n v="0"/>
    <n v="0"/>
    <n v="0"/>
  </r>
  <r>
    <s v="Unpermitted Source"/>
    <s v="38"/>
    <x v="29"/>
    <s v="2310001640"/>
    <x v="18"/>
    <n v="0"/>
    <n v="70.562310551137088"/>
    <n v="0"/>
    <n v="0"/>
    <n v="0"/>
  </r>
  <r>
    <s v="Unpermitted Source"/>
    <s v="46"/>
    <x v="30"/>
    <s v="2310001640"/>
    <x v="18"/>
    <n v="0"/>
    <n v="45.408994540036645"/>
    <n v="0"/>
    <n v="0"/>
    <n v="0"/>
  </r>
  <r>
    <s v="Unpermitted Source"/>
    <s v="46"/>
    <x v="31"/>
    <s v="2310001640"/>
    <x v="18"/>
    <n v="0"/>
    <n v="0"/>
    <n v="0"/>
    <n v="0"/>
    <n v="0"/>
  </r>
  <r>
    <s v="Unpermitted Source"/>
    <s v="30"/>
    <x v="32"/>
    <s v="2310001640"/>
    <x v="18"/>
    <n v="0"/>
    <n v="0"/>
    <n v="0"/>
    <n v="0"/>
    <n v="0"/>
  </r>
  <r>
    <s v="Unpermitted Source"/>
    <s v="30"/>
    <x v="33"/>
    <s v="2310001640"/>
    <x v="18"/>
    <n v="0"/>
    <n v="0"/>
    <n v="0"/>
    <n v="0"/>
    <n v="0"/>
  </r>
  <r>
    <s v="Unpermitted Source"/>
    <s v="30"/>
    <x v="34"/>
    <s v="2310001640"/>
    <x v="18"/>
    <n v="0"/>
    <n v="0"/>
    <n v="0"/>
    <n v="0"/>
    <n v="0"/>
  </r>
  <r>
    <s v="Unpermitted Source"/>
    <s v="30"/>
    <x v="35"/>
    <s v="2310001640"/>
    <x v="18"/>
    <n v="0"/>
    <n v="0"/>
    <n v="0"/>
    <n v="0"/>
    <n v="0"/>
  </r>
  <r>
    <s v="Unpermitted Source"/>
    <s v="30"/>
    <x v="36"/>
    <s v="2310001640"/>
    <x v="18"/>
    <n v="0"/>
    <n v="0"/>
    <n v="0"/>
    <n v="0"/>
    <n v="0"/>
  </r>
  <r>
    <s v="Unpermitted Source"/>
    <s v="30"/>
    <x v="37"/>
    <s v="2310001640"/>
    <x v="18"/>
    <n v="0"/>
    <n v="0"/>
    <n v="0"/>
    <n v="0"/>
    <n v="0"/>
  </r>
  <r>
    <s v="Unpermitted Source"/>
    <s v="30"/>
    <x v="38"/>
    <s v="2310001640"/>
    <x v="18"/>
    <n v="0"/>
    <n v="0"/>
    <n v="0"/>
    <n v="0"/>
    <n v="0"/>
  </r>
  <r>
    <s v="Unpermitted Source"/>
    <s v="30"/>
    <x v="39"/>
    <s v="2310001640"/>
    <x v="18"/>
    <n v="0"/>
    <n v="0"/>
    <n v="0"/>
    <n v="0"/>
    <n v="0"/>
  </r>
  <r>
    <s v="Unpermitted Source"/>
    <s v="30"/>
    <x v="40"/>
    <s v="2310001640"/>
    <x v="18"/>
    <n v="0"/>
    <n v="0"/>
    <n v="0"/>
    <n v="0"/>
    <n v="0"/>
  </r>
  <r>
    <s v="Unpermitted Source"/>
    <s v="30"/>
    <x v="41"/>
    <s v="2310001640"/>
    <x v="18"/>
    <n v="0"/>
    <n v="0.12406256520291684"/>
    <n v="0"/>
    <n v="0"/>
    <n v="0"/>
  </r>
  <r>
    <s v="Unpermitted Source"/>
    <s v="30"/>
    <x v="42"/>
    <s v="2310001640"/>
    <x v="18"/>
    <n v="0"/>
    <n v="1.569596336331092E-2"/>
    <n v="0"/>
    <n v="0"/>
    <n v="0"/>
  </r>
  <r>
    <s v="Unpermitted Source"/>
    <s v="30"/>
    <x v="43"/>
    <s v="2310001640"/>
    <x v="18"/>
    <n v="0"/>
    <n v="2.6484012511390646E-2"/>
    <n v="0"/>
    <n v="0"/>
    <n v="0"/>
  </r>
  <r>
    <s v="Unpermitted Source"/>
    <s v="30"/>
    <x v="44"/>
    <s v="2310001640"/>
    <x v="18"/>
    <n v="0"/>
    <n v="0"/>
    <n v="0"/>
    <n v="0"/>
    <n v="0"/>
  </r>
  <r>
    <s v="Unpermitted Source"/>
    <s v="38"/>
    <x v="45"/>
    <s v="2310001640"/>
    <x v="18"/>
    <n v="0"/>
    <n v="0"/>
    <n v="0"/>
    <n v="0"/>
    <n v="0"/>
  </r>
  <r>
    <s v="Unpermitted Source"/>
    <s v="38"/>
    <x v="46"/>
    <s v="2310001640"/>
    <x v="18"/>
    <n v="0"/>
    <n v="0"/>
    <n v="0"/>
    <n v="0"/>
    <n v="0"/>
  </r>
  <r>
    <s v="Unpermitted Source"/>
    <s v="38"/>
    <x v="47"/>
    <s v="2310001640"/>
    <x v="18"/>
    <n v="0"/>
    <n v="0"/>
    <n v="0"/>
    <n v="0"/>
    <n v="0"/>
  </r>
  <r>
    <s v="Unpermitted Source"/>
    <s v="38"/>
    <x v="48"/>
    <s v="2310001640"/>
    <x v="18"/>
    <n v="0"/>
    <n v="0"/>
    <n v="0"/>
    <n v="0"/>
    <n v="0"/>
  </r>
  <r>
    <s v="Unpermitted Source"/>
    <s v="38"/>
    <x v="49"/>
    <s v="2310001640"/>
    <x v="18"/>
    <n v="0"/>
    <n v="0"/>
    <n v="0"/>
    <n v="0"/>
    <n v="0"/>
  </r>
  <r>
    <s v="Unpermitted Source"/>
    <s v="38"/>
    <x v="50"/>
    <s v="2310001640"/>
    <x v="18"/>
    <n v="0"/>
    <n v="1.8337631085776118"/>
    <n v="0"/>
    <n v="0"/>
    <n v="0"/>
  </r>
  <r>
    <s v="Unpermitted Source"/>
    <s v="38"/>
    <x v="51"/>
    <s v="2310001640"/>
    <x v="18"/>
    <n v="0"/>
    <n v="0"/>
    <n v="0"/>
    <n v="0"/>
    <n v="0"/>
  </r>
  <r>
    <s v="Unpermitted Source"/>
    <s v="38"/>
    <x v="52"/>
    <s v="2310001640"/>
    <x v="18"/>
    <n v="0"/>
    <n v="0"/>
    <n v="0"/>
    <n v="0"/>
    <n v="0"/>
  </r>
  <r>
    <s v="Unpermitted Source"/>
    <s v="38"/>
    <x v="53"/>
    <s v="2310001640"/>
    <x v="18"/>
    <n v="0"/>
    <n v="1.3858358182489985"/>
    <n v="0"/>
    <n v="0"/>
    <n v="0"/>
  </r>
  <r>
    <s v="Unpermitted Source"/>
    <s v="38"/>
    <x v="54"/>
    <s v="2310001640"/>
    <x v="18"/>
    <n v="0"/>
    <n v="0.2405490104433638"/>
    <n v="0"/>
    <n v="0"/>
    <n v="0"/>
  </r>
  <r>
    <s v="Unpermitted Source"/>
    <s v="38"/>
    <x v="55"/>
    <s v="2310001640"/>
    <x v="18"/>
    <n v="0"/>
    <n v="0"/>
    <n v="0"/>
    <n v="0"/>
    <n v="0"/>
  </r>
  <r>
    <s v="Unpermitted Source"/>
    <s v="38"/>
    <x v="56"/>
    <s v="2310001640"/>
    <x v="18"/>
    <n v="0"/>
    <n v="9.3509844996472378"/>
    <n v="0"/>
    <n v="0"/>
    <n v="0"/>
  </r>
  <r>
    <s v="Unpermitted Source"/>
    <s v="38"/>
    <x v="57"/>
    <s v="2310001640"/>
    <x v="18"/>
    <n v="0"/>
    <n v="0"/>
    <n v="0"/>
    <n v="0"/>
    <n v="0"/>
  </r>
  <r>
    <s v="Unpermitted Source"/>
    <s v="38"/>
    <x v="58"/>
    <s v="2310001640"/>
    <x v="18"/>
    <n v="0"/>
    <n v="0"/>
    <n v="0"/>
    <n v="0"/>
    <n v="0"/>
  </r>
  <r>
    <s v="Unpermitted Source"/>
    <s v="38"/>
    <x v="59"/>
    <s v="2310001640"/>
    <x v="18"/>
    <n v="0"/>
    <n v="0"/>
    <n v="0"/>
    <n v="0"/>
    <n v="0"/>
  </r>
  <r>
    <s v="Unpermitted Source"/>
    <s v="38"/>
    <x v="60"/>
    <s v="2310001640"/>
    <x v="18"/>
    <n v="0"/>
    <n v="0"/>
    <n v="0"/>
    <n v="0"/>
    <n v="0"/>
  </r>
  <r>
    <s v="Unpermitted Source"/>
    <s v="38"/>
    <x v="61"/>
    <s v="2310001640"/>
    <x v="18"/>
    <n v="0"/>
    <n v="0"/>
    <n v="0"/>
    <n v="0"/>
    <n v="0"/>
  </r>
  <r>
    <s v="Unpermitted Source"/>
    <s v="46"/>
    <x v="62"/>
    <s v="2310001640"/>
    <x v="18"/>
    <n v="0"/>
    <n v="0"/>
    <n v="0"/>
    <n v="0"/>
    <n v="0"/>
  </r>
  <r>
    <s v="Unpermitted Source"/>
    <s v="46"/>
    <x v="63"/>
    <s v="2310001640"/>
    <x v="18"/>
    <n v="0"/>
    <n v="0"/>
    <n v="0"/>
    <n v="0"/>
    <n v="0"/>
  </r>
  <r>
    <s v="Unpermitted Source"/>
    <s v="30"/>
    <x v="64"/>
    <s v="2310001640"/>
    <x v="18"/>
    <n v="0"/>
    <n v="0.25035043560393555"/>
    <n v="0"/>
    <n v="0"/>
    <n v="0"/>
  </r>
  <r>
    <s v="Unpermitted Source"/>
    <s v="30"/>
    <x v="65"/>
    <s v="2310001640"/>
    <x v="18"/>
    <n v="0"/>
    <n v="0.18778623201652395"/>
    <n v="0"/>
    <n v="0"/>
    <n v="0"/>
  </r>
  <r>
    <s v="Unpermitted Source"/>
    <s v="30"/>
    <x v="66"/>
    <s v="2310001640"/>
    <x v="18"/>
    <n v="0"/>
    <n v="0"/>
    <n v="0"/>
    <n v="0"/>
    <n v="0"/>
  </r>
  <r>
    <s v="Unpermitted Source"/>
    <s v="30"/>
    <x v="67"/>
    <s v="2310001640"/>
    <x v="18"/>
    <n v="0"/>
    <n v="0.51426875144484185"/>
    <n v="0"/>
    <n v="0"/>
    <n v="0"/>
  </r>
  <r>
    <s v="Unpermitted Source"/>
    <s v="30"/>
    <x v="68"/>
    <s v="2310001640"/>
    <x v="18"/>
    <n v="0"/>
    <n v="94.506374832847612"/>
    <n v="0"/>
    <n v="0"/>
    <n v="0"/>
  </r>
  <r>
    <s v="Unpermitted Source"/>
    <s v="30"/>
    <x v="69"/>
    <s v="2310001640"/>
    <x v="18"/>
    <n v="0"/>
    <n v="7.8857902651183562E-3"/>
    <n v="0"/>
    <n v="0"/>
    <n v="0"/>
  </r>
  <r>
    <s v="Unpermitted Source"/>
    <s v="30"/>
    <x v="70"/>
    <s v="2310001640"/>
    <x v="18"/>
    <n v="0"/>
    <n v="0"/>
    <n v="0"/>
    <n v="0"/>
    <n v="0"/>
  </r>
  <r>
    <s v="Unpermitted Source"/>
    <s v="30"/>
    <x v="71"/>
    <s v="2310001640"/>
    <x v="18"/>
    <n v="0"/>
    <n v="3.0322483937242777E-2"/>
    <n v="0"/>
    <n v="0"/>
    <n v="0"/>
  </r>
  <r>
    <s v="Unpermitted Source"/>
    <s v="30"/>
    <x v="72"/>
    <s v="2310001640"/>
    <x v="18"/>
    <n v="0"/>
    <n v="55.816462486978857"/>
    <n v="0"/>
    <n v="0"/>
    <n v="0"/>
  </r>
  <r>
    <s v="Unpermitted Source"/>
    <s v="30"/>
    <x v="73"/>
    <s v="2310001640"/>
    <x v="18"/>
    <n v="0"/>
    <n v="2.3120704959230305"/>
    <n v="0"/>
    <n v="0"/>
    <n v="0"/>
  </r>
  <r>
    <s v="Unpermitted Source"/>
    <s v="30"/>
    <x v="74"/>
    <s v="2310001640"/>
    <x v="18"/>
    <n v="0"/>
    <n v="2.5745592872272915"/>
    <n v="0"/>
    <n v="0"/>
    <n v="0"/>
  </r>
  <r>
    <s v="Unpermitted Source"/>
    <s v="30"/>
    <x v="75"/>
    <s v="2310001640"/>
    <x v="18"/>
    <n v="0"/>
    <n v="5.9208997874564755"/>
    <n v="0"/>
    <n v="0"/>
    <n v="0"/>
  </r>
  <r>
    <s v="Unpermitted Source"/>
    <s v="30"/>
    <x v="76"/>
    <s v="2310001640"/>
    <x v="18"/>
    <n v="0"/>
    <n v="1.8237672392735165"/>
    <n v="0"/>
    <n v="0"/>
    <n v="0"/>
  </r>
  <r>
    <s v="Unpermitted Source"/>
    <s v="38"/>
    <x v="77"/>
    <s v="2310001640"/>
    <x v="18"/>
    <n v="0"/>
    <n v="15.852480096394894"/>
    <n v="0"/>
    <n v="0"/>
    <n v="0"/>
  </r>
  <r>
    <s v="Unpermitted Source"/>
    <s v="38"/>
    <x v="78"/>
    <s v="2310001640"/>
    <x v="18"/>
    <n v="0"/>
    <n v="0.36980395444185171"/>
    <n v="0"/>
    <n v="0"/>
    <n v="0"/>
  </r>
  <r>
    <s v="Unpermitted Source"/>
    <s v="38"/>
    <x v="79"/>
    <s v="2310001640"/>
    <x v="18"/>
    <n v="0"/>
    <n v="70.332369548968174"/>
    <n v="0"/>
    <n v="0"/>
    <n v="0"/>
  </r>
  <r>
    <s v="Unpermitted Source"/>
    <s v="38"/>
    <x v="80"/>
    <s v="2310001640"/>
    <x v="18"/>
    <n v="0"/>
    <n v="10.028870796232132"/>
    <n v="0"/>
    <n v="0"/>
    <n v="0"/>
  </r>
  <r>
    <s v="Unpermitted Source"/>
    <s v="38"/>
    <x v="81"/>
    <s v="2310001640"/>
    <x v="18"/>
    <n v="0"/>
    <n v="7.7131850795665535"/>
    <n v="0"/>
    <n v="0"/>
    <n v="0"/>
  </r>
  <r>
    <s v="Unpermitted Source"/>
    <s v="38"/>
    <x v="82"/>
    <s v="2310001640"/>
    <x v="18"/>
    <n v="0"/>
    <n v="19.969370330050321"/>
    <n v="0"/>
    <n v="0"/>
    <n v="0"/>
  </r>
  <r>
    <s v="Unpermitted Source"/>
    <s v="38"/>
    <x v="83"/>
    <s v="2310001640"/>
    <x v="18"/>
    <n v="0"/>
    <n v="2.2800268212338577"/>
    <n v="0"/>
    <n v="0"/>
    <n v="0"/>
  </r>
  <r>
    <s v="Unpermitted Source"/>
    <s v="38"/>
    <x v="84"/>
    <s v="2310001640"/>
    <x v="18"/>
    <n v="0"/>
    <n v="0"/>
    <n v="0"/>
    <n v="0"/>
    <n v="0"/>
  </r>
  <r>
    <s v="Unpermitted Source"/>
    <s v="38"/>
    <x v="85"/>
    <s v="2310001640"/>
    <x v="18"/>
    <n v="0"/>
    <n v="62.704883925250847"/>
    <n v="0"/>
    <n v="0"/>
    <n v="0"/>
  </r>
  <r>
    <s v="Unpermitted Source"/>
    <s v="38"/>
    <x v="86"/>
    <s v="2310001640"/>
    <x v="18"/>
    <n v="0"/>
    <n v="0"/>
    <n v="0"/>
    <n v="0"/>
    <n v="0"/>
  </r>
  <r>
    <s v="Unpermitted Source"/>
    <s v="38"/>
    <x v="87"/>
    <s v="2310001640"/>
    <x v="18"/>
    <n v="0"/>
    <n v="4.6522561746725651E-3"/>
    <n v="0"/>
    <n v="0"/>
    <n v="0"/>
  </r>
  <r>
    <s v="Unpermitted Source"/>
    <s v="38"/>
    <x v="88"/>
    <s v="2310001640"/>
    <x v="18"/>
    <n v="0"/>
    <n v="48.286033297419522"/>
    <n v="0"/>
    <n v="0"/>
    <n v="0"/>
  </r>
  <r>
    <s v="Unpermitted Source"/>
    <s v="38"/>
    <x v="89"/>
    <s v="2310001640"/>
    <x v="18"/>
    <n v="0"/>
    <n v="0.25557162093928787"/>
    <n v="0"/>
    <n v="0"/>
    <n v="0"/>
  </r>
  <r>
    <s v="Unpermitted Source"/>
    <s v="38"/>
    <x v="90"/>
    <s v="2310001640"/>
    <x v="18"/>
    <n v="0"/>
    <n v="7.4028990371302452"/>
    <n v="0"/>
    <n v="0"/>
    <n v="0"/>
  </r>
  <r>
    <s v="Unpermitted Source"/>
    <s v="38"/>
    <x v="91"/>
    <s v="2310001640"/>
    <x v="18"/>
    <n v="0"/>
    <n v="2.0543635902224571"/>
    <n v="0"/>
    <n v="0"/>
    <n v="0"/>
  </r>
  <r>
    <s v="Unpermitted Source"/>
    <s v="38"/>
    <x v="92"/>
    <s v="2310001640"/>
    <x v="18"/>
    <n v="0"/>
    <n v="6.491913821452916E-2"/>
    <n v="0"/>
    <n v="0"/>
    <n v="0"/>
  </r>
  <r>
    <s v="Unpermitted Source"/>
    <s v="38"/>
    <x v="93"/>
    <s v="2310001640"/>
    <x v="18"/>
    <n v="0"/>
    <n v="70.562310551137088"/>
    <n v="0"/>
    <n v="0"/>
    <n v="0"/>
  </r>
  <r>
    <s v="Unpermitted Source"/>
    <s v="46"/>
    <x v="94"/>
    <s v="2310001640"/>
    <x v="18"/>
    <n v="0"/>
    <n v="45.408994540036645"/>
    <n v="0"/>
    <n v="0"/>
    <n v="0"/>
  </r>
  <r>
    <s v="Unpermitted Source"/>
    <s v="46"/>
    <x v="95"/>
    <s v="2310001640"/>
    <x v="18"/>
    <n v="0"/>
    <n v="0"/>
    <n v="0"/>
    <n v="0"/>
    <n v="0"/>
  </r>
  <r>
    <s v="Unpermitted Source"/>
    <s v="30"/>
    <x v="0"/>
    <s v="2310001650"/>
    <x v="19"/>
    <n v="0"/>
    <n v="0.23707590725815503"/>
    <n v="0"/>
    <n v="0"/>
    <n v="0"/>
  </r>
  <r>
    <s v="Unpermitted Source"/>
    <s v="30"/>
    <x v="1"/>
    <s v="2310001650"/>
    <x v="19"/>
    <n v="0"/>
    <n v="0.17782909471881087"/>
    <n v="0"/>
    <n v="0"/>
    <n v="0"/>
  </r>
  <r>
    <s v="Unpermitted Source"/>
    <s v="30"/>
    <x v="2"/>
    <s v="2310001650"/>
    <x v="19"/>
    <n v="0"/>
    <n v="0"/>
    <n v="0"/>
    <n v="0"/>
    <n v="0"/>
  </r>
  <r>
    <s v="Unpermitted Source"/>
    <s v="30"/>
    <x v="3"/>
    <s v="2310001650"/>
    <x v="19"/>
    <n v="0"/>
    <n v="0.48700027435218052"/>
    <n v="0"/>
    <n v="0"/>
    <n v="0"/>
  </r>
  <r>
    <s v="Unpermitted Source"/>
    <s v="30"/>
    <x v="4"/>
    <s v="2310001650"/>
    <x v="19"/>
    <n v="0"/>
    <n v="89.495288878276696"/>
    <n v="0"/>
    <n v="0"/>
    <n v="0"/>
  </r>
  <r>
    <s v="Unpermitted Source"/>
    <s v="30"/>
    <x v="5"/>
    <s v="2310001650"/>
    <x v="19"/>
    <n v="0"/>
    <n v="7.4676557963259723E-3"/>
    <n v="0"/>
    <n v="0"/>
    <n v="0"/>
  </r>
  <r>
    <s v="Unpermitted Source"/>
    <s v="30"/>
    <x v="6"/>
    <s v="2310001650"/>
    <x v="19"/>
    <n v="0"/>
    <n v="0"/>
    <n v="0"/>
    <n v="0"/>
    <n v="0"/>
  </r>
  <r>
    <s v="Unpermitted Source"/>
    <s v="30"/>
    <x v="7"/>
    <s v="2310001650"/>
    <x v="19"/>
    <n v="0"/>
    <n v="2.8714670986694526E-2"/>
    <n v="0"/>
    <n v="0"/>
    <n v="0"/>
  </r>
  <r>
    <s v="Unpermitted Source"/>
    <s v="30"/>
    <x v="8"/>
    <s v="2310001650"/>
    <x v="19"/>
    <n v="0"/>
    <n v="52.856862230413739"/>
    <n v="0"/>
    <n v="0"/>
    <n v="0"/>
  </r>
  <r>
    <s v="Unpermitted Source"/>
    <s v="30"/>
    <x v="9"/>
    <s v="2310001650"/>
    <x v="19"/>
    <n v="0"/>
    <n v="2.3069600589060899"/>
    <n v="0"/>
    <n v="0"/>
    <n v="0"/>
  </r>
  <r>
    <s v="Unpermitted Source"/>
    <s v="30"/>
    <x v="10"/>
    <s v="2310001650"/>
    <x v="19"/>
    <n v="0"/>
    <n v="2.4529101061181189"/>
    <n v="0"/>
    <n v="0"/>
    <n v="0"/>
  </r>
  <r>
    <s v="Unpermitted Source"/>
    <s v="30"/>
    <x v="11"/>
    <s v="2310001650"/>
    <x v="19"/>
    <n v="0"/>
    <n v="5.6320309840422356"/>
    <n v="0"/>
    <n v="0"/>
    <n v="0"/>
  </r>
  <r>
    <s v="Unpermitted Source"/>
    <s v="30"/>
    <x v="12"/>
    <s v="2310001650"/>
    <x v="19"/>
    <n v="0"/>
    <n v="1.7270641923807089"/>
    <n v="0"/>
    <n v="0"/>
    <n v="0"/>
  </r>
  <r>
    <s v="Unpermitted Source"/>
    <s v="38"/>
    <x v="13"/>
    <s v="2310001650"/>
    <x v="19"/>
    <n v="0"/>
    <n v="15.011921557389869"/>
    <n v="0"/>
    <n v="0"/>
    <n v="0"/>
  </r>
  <r>
    <s v="Unpermitted Source"/>
    <s v="38"/>
    <x v="14"/>
    <s v="2310001650"/>
    <x v="19"/>
    <n v="0"/>
    <n v="0.35019554807428188"/>
    <n v="0"/>
    <n v="0"/>
    <n v="0"/>
  </r>
  <r>
    <s v="Unpermitted Source"/>
    <s v="38"/>
    <x v="15"/>
    <s v="2310001650"/>
    <x v="19"/>
    <n v="0"/>
    <n v="66.603080918207695"/>
    <n v="0"/>
    <n v="0"/>
    <n v="0"/>
  </r>
  <r>
    <s v="Unpermitted Source"/>
    <s v="38"/>
    <x v="16"/>
    <s v="2310001650"/>
    <x v="19"/>
    <n v="0"/>
    <n v="9.4971020803535282"/>
    <n v="0"/>
    <n v="0"/>
    <n v="0"/>
  </r>
  <r>
    <s v="Unpermitted Source"/>
    <s v="38"/>
    <x v="17"/>
    <s v="2310001650"/>
    <x v="19"/>
    <n v="0"/>
    <n v="7.3042027914872119"/>
    <n v="0"/>
    <n v="0"/>
    <n v="0"/>
  </r>
  <r>
    <s v="Unpermitted Source"/>
    <s v="38"/>
    <x v="18"/>
    <s v="2310001650"/>
    <x v="19"/>
    <n v="0"/>
    <n v="20.647048720182362"/>
    <n v="0"/>
    <n v="0"/>
    <n v="0"/>
  </r>
  <r>
    <s v="Unpermitted Source"/>
    <s v="38"/>
    <x v="19"/>
    <s v="2310001650"/>
    <x v="19"/>
    <n v="0"/>
    <n v="2.1591311631352585"/>
    <n v="0"/>
    <n v="0"/>
    <n v="0"/>
  </r>
  <r>
    <s v="Unpermitted Source"/>
    <s v="38"/>
    <x v="20"/>
    <s v="2310001650"/>
    <x v="19"/>
    <n v="0"/>
    <n v="0"/>
    <n v="0"/>
    <n v="0"/>
    <n v="0"/>
  </r>
  <r>
    <s v="Unpermitted Source"/>
    <s v="38"/>
    <x v="21"/>
    <s v="2310001650"/>
    <x v="19"/>
    <n v="0"/>
    <n v="60.692387026865298"/>
    <n v="0"/>
    <n v="0"/>
    <n v="0"/>
  </r>
  <r>
    <s v="Unpermitted Source"/>
    <s v="38"/>
    <x v="22"/>
    <s v="2310001650"/>
    <x v="19"/>
    <n v="0"/>
    <n v="0.22779419078436541"/>
    <n v="0"/>
    <n v="0"/>
    <n v="0"/>
  </r>
  <r>
    <s v="Unpermitted Source"/>
    <s v="38"/>
    <x v="23"/>
    <s v="2310001650"/>
    <x v="19"/>
    <n v="0"/>
    <n v="4.4055759309831761E-3"/>
    <n v="0"/>
    <n v="0"/>
    <n v="0"/>
  </r>
  <r>
    <s v="Unpermitted Source"/>
    <s v="38"/>
    <x v="24"/>
    <s v="2310001650"/>
    <x v="19"/>
    <n v="0"/>
    <n v="54.580884802260059"/>
    <n v="0"/>
    <n v="0"/>
    <n v="0"/>
  </r>
  <r>
    <s v="Unpermitted Source"/>
    <s v="38"/>
    <x v="25"/>
    <s v="2310001650"/>
    <x v="19"/>
    <n v="0"/>
    <n v="0.24202024557079097"/>
    <n v="0"/>
    <n v="0"/>
    <n v="0"/>
  </r>
  <r>
    <s v="Unpermitted Source"/>
    <s v="38"/>
    <x v="26"/>
    <s v="2310001650"/>
    <x v="19"/>
    <n v="0"/>
    <n v="7.0103692902884873"/>
    <n v="0"/>
    <n v="0"/>
    <n v="0"/>
  </r>
  <r>
    <s v="Unpermitted Source"/>
    <s v="38"/>
    <x v="27"/>
    <s v="2310001650"/>
    <x v="19"/>
    <n v="0"/>
    <n v="1.9454334513746427"/>
    <n v="0"/>
    <n v="0"/>
    <n v="0"/>
  </r>
  <r>
    <s v="Unpermitted Source"/>
    <s v="38"/>
    <x v="28"/>
    <s v="2310001650"/>
    <x v="19"/>
    <n v="0"/>
    <n v="6.1476879612767557E-2"/>
    <n v="0"/>
    <n v="0"/>
    <n v="0"/>
  </r>
  <r>
    <s v="Unpermitted Source"/>
    <s v="38"/>
    <x v="29"/>
    <s v="2310001650"/>
    <x v="19"/>
    <n v="0"/>
    <n v="66.820829577496184"/>
    <n v="0"/>
    <n v="0"/>
    <n v="0"/>
  </r>
  <r>
    <s v="Unpermitted Source"/>
    <s v="46"/>
    <x v="30"/>
    <s v="2310001650"/>
    <x v="19"/>
    <n v="0"/>
    <n v="43.001237654289753"/>
    <n v="0"/>
    <n v="0"/>
    <n v="0"/>
  </r>
  <r>
    <s v="Unpermitted Source"/>
    <s v="46"/>
    <x v="31"/>
    <s v="2310001650"/>
    <x v="19"/>
    <n v="0"/>
    <n v="0"/>
    <n v="0"/>
    <n v="0"/>
    <n v="0"/>
  </r>
  <r>
    <s v="Unpermitted Source"/>
    <s v="30"/>
    <x v="32"/>
    <s v="2310001650"/>
    <x v="19"/>
    <n v="0"/>
    <n v="0"/>
    <n v="0"/>
    <n v="0"/>
    <n v="0"/>
  </r>
  <r>
    <s v="Unpermitted Source"/>
    <s v="30"/>
    <x v="33"/>
    <s v="2310001650"/>
    <x v="19"/>
    <n v="0"/>
    <n v="0"/>
    <n v="0"/>
    <n v="0"/>
    <n v="0"/>
  </r>
  <r>
    <s v="Unpermitted Source"/>
    <s v="30"/>
    <x v="34"/>
    <s v="2310001650"/>
    <x v="19"/>
    <n v="0"/>
    <n v="0"/>
    <n v="0"/>
    <n v="0"/>
    <n v="0"/>
  </r>
  <r>
    <s v="Unpermitted Source"/>
    <s v="30"/>
    <x v="35"/>
    <s v="2310001650"/>
    <x v="19"/>
    <n v="0"/>
    <n v="0"/>
    <n v="0"/>
    <n v="0"/>
    <n v="0"/>
  </r>
  <r>
    <s v="Unpermitted Source"/>
    <s v="30"/>
    <x v="36"/>
    <s v="2310001650"/>
    <x v="19"/>
    <n v="0"/>
    <n v="0"/>
    <n v="0"/>
    <n v="0"/>
    <n v="0"/>
  </r>
  <r>
    <s v="Unpermitted Source"/>
    <s v="30"/>
    <x v="37"/>
    <s v="2310001650"/>
    <x v="19"/>
    <n v="0"/>
    <n v="0"/>
    <n v="0"/>
    <n v="0"/>
    <n v="0"/>
  </r>
  <r>
    <s v="Unpermitted Source"/>
    <s v="30"/>
    <x v="38"/>
    <s v="2310001650"/>
    <x v="19"/>
    <n v="0"/>
    <n v="0"/>
    <n v="0"/>
    <n v="0"/>
    <n v="0"/>
  </r>
  <r>
    <s v="Unpermitted Source"/>
    <s v="30"/>
    <x v="39"/>
    <s v="2310001650"/>
    <x v="19"/>
    <n v="0"/>
    <n v="0"/>
    <n v="0"/>
    <n v="0"/>
    <n v="0"/>
  </r>
  <r>
    <s v="Unpermitted Source"/>
    <s v="30"/>
    <x v="40"/>
    <s v="2310001650"/>
    <x v="19"/>
    <n v="0"/>
    <n v="0"/>
    <n v="0"/>
    <n v="0"/>
    <n v="0"/>
  </r>
  <r>
    <s v="Unpermitted Source"/>
    <s v="30"/>
    <x v="41"/>
    <s v="2310001650"/>
    <x v="19"/>
    <n v="0"/>
    <n v="0.11748429808521235"/>
    <n v="0"/>
    <n v="0"/>
    <n v="0"/>
  </r>
  <r>
    <s v="Unpermitted Source"/>
    <s v="30"/>
    <x v="42"/>
    <s v="2310001650"/>
    <x v="19"/>
    <n v="0"/>
    <n v="1.4863703934331009E-2"/>
    <n v="0"/>
    <n v="0"/>
    <n v="0"/>
  </r>
  <r>
    <s v="Unpermitted Source"/>
    <s v="30"/>
    <x v="43"/>
    <s v="2310001650"/>
    <x v="19"/>
    <n v="0"/>
    <n v="2.5079729854784256E-2"/>
    <n v="0"/>
    <n v="0"/>
    <n v="0"/>
  </r>
  <r>
    <s v="Unpermitted Source"/>
    <s v="30"/>
    <x v="44"/>
    <s v="2310001650"/>
    <x v="19"/>
    <n v="0"/>
    <n v="0"/>
    <n v="0"/>
    <n v="0"/>
    <n v="0"/>
  </r>
  <r>
    <s v="Unpermitted Source"/>
    <s v="38"/>
    <x v="45"/>
    <s v="2310001650"/>
    <x v="19"/>
    <n v="0"/>
    <n v="0"/>
    <n v="0"/>
    <n v="0"/>
    <n v="0"/>
  </r>
  <r>
    <s v="Unpermitted Source"/>
    <s v="38"/>
    <x v="46"/>
    <s v="2310001650"/>
    <x v="19"/>
    <n v="0"/>
    <n v="0"/>
    <n v="0"/>
    <n v="0"/>
    <n v="0"/>
  </r>
  <r>
    <s v="Unpermitted Source"/>
    <s v="38"/>
    <x v="47"/>
    <s v="2310001650"/>
    <x v="19"/>
    <n v="0"/>
    <n v="0"/>
    <n v="0"/>
    <n v="0"/>
    <n v="0"/>
  </r>
  <r>
    <s v="Unpermitted Source"/>
    <s v="38"/>
    <x v="48"/>
    <s v="2310001650"/>
    <x v="19"/>
    <n v="0"/>
    <n v="0"/>
    <n v="0"/>
    <n v="0"/>
    <n v="0"/>
  </r>
  <r>
    <s v="Unpermitted Source"/>
    <s v="38"/>
    <x v="49"/>
    <s v="2310001650"/>
    <x v="19"/>
    <n v="0"/>
    <n v="0"/>
    <n v="0"/>
    <n v="0"/>
    <n v="0"/>
  </r>
  <r>
    <s v="Unpermitted Source"/>
    <s v="38"/>
    <x v="50"/>
    <s v="2310001650"/>
    <x v="19"/>
    <n v="0"/>
    <n v="1.7365300428330381"/>
    <n v="0"/>
    <n v="0"/>
    <n v="0"/>
  </r>
  <r>
    <s v="Unpermitted Source"/>
    <s v="38"/>
    <x v="51"/>
    <s v="2310001650"/>
    <x v="19"/>
    <n v="0"/>
    <n v="0"/>
    <n v="0"/>
    <n v="0"/>
    <n v="0"/>
  </r>
  <r>
    <s v="Unpermitted Source"/>
    <s v="38"/>
    <x v="52"/>
    <s v="2310001650"/>
    <x v="19"/>
    <n v="0"/>
    <n v="0"/>
    <n v="0"/>
    <n v="0"/>
    <n v="0"/>
  </r>
  <r>
    <s v="Unpermitted Source"/>
    <s v="38"/>
    <x v="53"/>
    <s v="2310001650"/>
    <x v="19"/>
    <n v="0"/>
    <n v="1.3123535540477571"/>
    <n v="0"/>
    <n v="0"/>
    <n v="0"/>
  </r>
  <r>
    <s v="Unpermitted Source"/>
    <s v="38"/>
    <x v="54"/>
    <s v="2310001650"/>
    <x v="19"/>
    <n v="0"/>
    <n v="0.22779419078436541"/>
    <n v="0"/>
    <n v="0"/>
    <n v="0"/>
  </r>
  <r>
    <s v="Unpermitted Source"/>
    <s v="38"/>
    <x v="55"/>
    <s v="2310001650"/>
    <x v="19"/>
    <n v="0"/>
    <n v="0"/>
    <n v="0"/>
    <n v="0"/>
    <n v="0"/>
  </r>
  <r>
    <s v="Unpermitted Source"/>
    <s v="38"/>
    <x v="56"/>
    <s v="2310001650"/>
    <x v="19"/>
    <n v="0"/>
    <n v="8.8551598828373024"/>
    <n v="0"/>
    <n v="0"/>
    <n v="0"/>
  </r>
  <r>
    <s v="Unpermitted Source"/>
    <s v="38"/>
    <x v="57"/>
    <s v="2310001650"/>
    <x v="19"/>
    <n v="0"/>
    <n v="0"/>
    <n v="0"/>
    <n v="0"/>
    <n v="0"/>
  </r>
  <r>
    <s v="Unpermitted Source"/>
    <s v="38"/>
    <x v="58"/>
    <s v="2310001650"/>
    <x v="19"/>
    <n v="0"/>
    <n v="0"/>
    <n v="0"/>
    <n v="0"/>
    <n v="0"/>
  </r>
  <r>
    <s v="Unpermitted Source"/>
    <s v="38"/>
    <x v="59"/>
    <s v="2310001650"/>
    <x v="19"/>
    <n v="0"/>
    <n v="0"/>
    <n v="0"/>
    <n v="0"/>
    <n v="0"/>
  </r>
  <r>
    <s v="Unpermitted Source"/>
    <s v="38"/>
    <x v="60"/>
    <s v="2310001650"/>
    <x v="19"/>
    <n v="0"/>
    <n v="0"/>
    <n v="0"/>
    <n v="0"/>
    <n v="0"/>
  </r>
  <r>
    <s v="Unpermitted Source"/>
    <s v="38"/>
    <x v="61"/>
    <s v="2310001650"/>
    <x v="19"/>
    <n v="0"/>
    <n v="0"/>
    <n v="0"/>
    <n v="0"/>
    <n v="0"/>
  </r>
  <r>
    <s v="Unpermitted Source"/>
    <s v="46"/>
    <x v="62"/>
    <s v="2310001650"/>
    <x v="19"/>
    <n v="0"/>
    <n v="0"/>
    <n v="0"/>
    <n v="0"/>
    <n v="0"/>
  </r>
  <r>
    <s v="Unpermitted Source"/>
    <s v="46"/>
    <x v="63"/>
    <s v="2310001650"/>
    <x v="19"/>
    <n v="0"/>
    <n v="0"/>
    <n v="0"/>
    <n v="0"/>
    <n v="0"/>
  </r>
  <r>
    <s v="Unpermitted Source"/>
    <s v="30"/>
    <x v="64"/>
    <s v="2310001650"/>
    <x v="19"/>
    <n v="0"/>
    <n v="0.23707590725815503"/>
    <n v="0"/>
    <n v="0"/>
    <n v="0"/>
  </r>
  <r>
    <s v="Unpermitted Source"/>
    <s v="30"/>
    <x v="65"/>
    <s v="2310001650"/>
    <x v="19"/>
    <n v="0"/>
    <n v="0.17782909471881087"/>
    <n v="0"/>
    <n v="0"/>
    <n v="0"/>
  </r>
  <r>
    <s v="Unpermitted Source"/>
    <s v="30"/>
    <x v="66"/>
    <s v="2310001650"/>
    <x v="19"/>
    <n v="0"/>
    <n v="0"/>
    <n v="0"/>
    <n v="0"/>
    <n v="0"/>
  </r>
  <r>
    <s v="Unpermitted Source"/>
    <s v="30"/>
    <x v="67"/>
    <s v="2310001650"/>
    <x v="19"/>
    <n v="0"/>
    <n v="0.48700027435218052"/>
    <n v="0"/>
    <n v="0"/>
    <n v="0"/>
  </r>
  <r>
    <s v="Unpermitted Source"/>
    <s v="30"/>
    <x v="68"/>
    <s v="2310001650"/>
    <x v="19"/>
    <n v="0"/>
    <n v="89.495288878276696"/>
    <n v="0"/>
    <n v="0"/>
    <n v="0"/>
  </r>
  <r>
    <s v="Unpermitted Source"/>
    <s v="30"/>
    <x v="69"/>
    <s v="2310001650"/>
    <x v="19"/>
    <n v="0"/>
    <n v="7.4676557963259723E-3"/>
    <n v="0"/>
    <n v="0"/>
    <n v="0"/>
  </r>
  <r>
    <s v="Unpermitted Source"/>
    <s v="30"/>
    <x v="70"/>
    <s v="2310001650"/>
    <x v="19"/>
    <n v="0"/>
    <n v="0"/>
    <n v="0"/>
    <n v="0"/>
    <n v="0"/>
  </r>
  <r>
    <s v="Unpermitted Source"/>
    <s v="30"/>
    <x v="71"/>
    <s v="2310001650"/>
    <x v="19"/>
    <n v="0"/>
    <n v="2.8714670986694526E-2"/>
    <n v="0"/>
    <n v="0"/>
    <n v="0"/>
  </r>
  <r>
    <s v="Unpermitted Source"/>
    <s v="30"/>
    <x v="72"/>
    <s v="2310001650"/>
    <x v="19"/>
    <n v="0"/>
    <n v="52.856862230413739"/>
    <n v="0"/>
    <n v="0"/>
    <n v="0"/>
  </r>
  <r>
    <s v="Unpermitted Source"/>
    <s v="30"/>
    <x v="73"/>
    <s v="2310001650"/>
    <x v="19"/>
    <n v="0"/>
    <n v="2.1894757608208777"/>
    <n v="0"/>
    <n v="0"/>
    <n v="0"/>
  </r>
  <r>
    <s v="Unpermitted Source"/>
    <s v="30"/>
    <x v="74"/>
    <s v="2310001650"/>
    <x v="19"/>
    <n v="0"/>
    <n v="2.438046402183788"/>
    <n v="0"/>
    <n v="0"/>
    <n v="0"/>
  </r>
  <r>
    <s v="Unpermitted Source"/>
    <s v="30"/>
    <x v="75"/>
    <s v="2310001650"/>
    <x v="19"/>
    <n v="0"/>
    <n v="5.6069512541874511"/>
    <n v="0"/>
    <n v="0"/>
    <n v="0"/>
  </r>
  <r>
    <s v="Unpermitted Source"/>
    <s v="30"/>
    <x v="76"/>
    <s v="2310001650"/>
    <x v="19"/>
    <n v="0"/>
    <n v="1.7270641923807089"/>
    <n v="0"/>
    <n v="0"/>
    <n v="0"/>
  </r>
  <r>
    <s v="Unpermitted Source"/>
    <s v="38"/>
    <x v="77"/>
    <s v="2310001650"/>
    <x v="19"/>
    <n v="0"/>
    <n v="15.011921557389869"/>
    <n v="0"/>
    <n v="0"/>
    <n v="0"/>
  </r>
  <r>
    <s v="Unpermitted Source"/>
    <s v="38"/>
    <x v="78"/>
    <s v="2310001650"/>
    <x v="19"/>
    <n v="0"/>
    <n v="0.35019554807428188"/>
    <n v="0"/>
    <n v="0"/>
    <n v="0"/>
  </r>
  <r>
    <s v="Unpermitted Source"/>
    <s v="38"/>
    <x v="79"/>
    <s v="2310001650"/>
    <x v="19"/>
    <n v="0"/>
    <n v="66.603080918207695"/>
    <n v="0"/>
    <n v="0"/>
    <n v="0"/>
  </r>
  <r>
    <s v="Unpermitted Source"/>
    <s v="38"/>
    <x v="80"/>
    <s v="2310001650"/>
    <x v="19"/>
    <n v="0"/>
    <n v="9.4971020803535282"/>
    <n v="0"/>
    <n v="0"/>
    <n v="0"/>
  </r>
  <r>
    <s v="Unpermitted Source"/>
    <s v="38"/>
    <x v="81"/>
    <s v="2310001650"/>
    <x v="19"/>
    <n v="0"/>
    <n v="7.3042027914872119"/>
    <n v="0"/>
    <n v="0"/>
    <n v="0"/>
  </r>
  <r>
    <s v="Unpermitted Source"/>
    <s v="38"/>
    <x v="82"/>
    <s v="2310001650"/>
    <x v="19"/>
    <n v="0"/>
    <n v="18.910518677349323"/>
    <n v="0"/>
    <n v="0"/>
    <n v="0"/>
  </r>
  <r>
    <s v="Unpermitted Source"/>
    <s v="38"/>
    <x v="83"/>
    <s v="2310001650"/>
    <x v="19"/>
    <n v="0"/>
    <n v="2.1591311631352585"/>
    <n v="0"/>
    <n v="0"/>
    <n v="0"/>
  </r>
  <r>
    <s v="Unpermitted Source"/>
    <s v="38"/>
    <x v="84"/>
    <s v="2310001650"/>
    <x v="19"/>
    <n v="0"/>
    <n v="0"/>
    <n v="0"/>
    <n v="0"/>
    <n v="0"/>
  </r>
  <r>
    <s v="Unpermitted Source"/>
    <s v="38"/>
    <x v="85"/>
    <s v="2310001650"/>
    <x v="19"/>
    <n v="0"/>
    <n v="59.380033472817544"/>
    <n v="0"/>
    <n v="0"/>
    <n v="0"/>
  </r>
  <r>
    <s v="Unpermitted Source"/>
    <s v="38"/>
    <x v="86"/>
    <s v="2310001650"/>
    <x v="19"/>
    <n v="0"/>
    <n v="0"/>
    <n v="0"/>
    <n v="0"/>
    <n v="0"/>
  </r>
  <r>
    <s v="Unpermitted Source"/>
    <s v="38"/>
    <x v="87"/>
    <s v="2310001650"/>
    <x v="19"/>
    <n v="0"/>
    <n v="4.4055759309831761E-3"/>
    <n v="0"/>
    <n v="0"/>
    <n v="0"/>
  </r>
  <r>
    <s v="Unpermitted Source"/>
    <s v="38"/>
    <x v="88"/>
    <s v="2310001650"/>
    <x v="19"/>
    <n v="0"/>
    <n v="45.725724919422753"/>
    <n v="0"/>
    <n v="0"/>
    <n v="0"/>
  </r>
  <r>
    <s v="Unpermitted Source"/>
    <s v="38"/>
    <x v="89"/>
    <s v="2310001650"/>
    <x v="19"/>
    <n v="0"/>
    <n v="0.24202024557079097"/>
    <n v="0"/>
    <n v="0"/>
    <n v="0"/>
  </r>
  <r>
    <s v="Unpermitted Source"/>
    <s v="38"/>
    <x v="90"/>
    <s v="2310001650"/>
    <x v="19"/>
    <n v="0"/>
    <n v="7.0103692902884873"/>
    <n v="0"/>
    <n v="0"/>
    <n v="0"/>
  </r>
  <r>
    <s v="Unpermitted Source"/>
    <s v="38"/>
    <x v="91"/>
    <s v="2310001650"/>
    <x v="19"/>
    <n v="0"/>
    <n v="1.9454334513746427"/>
    <n v="0"/>
    <n v="0"/>
    <n v="0"/>
  </r>
  <r>
    <s v="Unpermitted Source"/>
    <s v="38"/>
    <x v="92"/>
    <s v="2310001650"/>
    <x v="19"/>
    <n v="0"/>
    <n v="6.1476879612767557E-2"/>
    <n v="0"/>
    <n v="0"/>
    <n v="0"/>
  </r>
  <r>
    <s v="Unpermitted Source"/>
    <s v="38"/>
    <x v="93"/>
    <s v="2310001650"/>
    <x v="19"/>
    <n v="0"/>
    <n v="66.820829577496184"/>
    <n v="0"/>
    <n v="0"/>
    <n v="0"/>
  </r>
  <r>
    <s v="Unpermitted Source"/>
    <s v="46"/>
    <x v="94"/>
    <s v="2310001650"/>
    <x v="19"/>
    <n v="0"/>
    <n v="43.001237654289753"/>
    <n v="0"/>
    <n v="0"/>
    <n v="0"/>
  </r>
  <r>
    <s v="Unpermitted Source"/>
    <s v="46"/>
    <x v="95"/>
    <s v="2310001650"/>
    <x v="19"/>
    <n v="0"/>
    <n v="0"/>
    <n v="0"/>
    <n v="0"/>
    <n v="0"/>
  </r>
  <r>
    <s v="Unpermitted Source"/>
    <s v="30"/>
    <x v="0"/>
    <s v="2310021410"/>
    <x v="20"/>
    <n v="2.3134204618182894E-3"/>
    <n v="2.0165454556303898E-4"/>
    <n v="1.943273187927363E-3"/>
    <n v="0"/>
    <n v="1.7581995509819001E-4"/>
  </r>
  <r>
    <s v="Unpermitted Source"/>
    <s v="30"/>
    <x v="1"/>
    <s v="2310021410"/>
    <x v="20"/>
    <n v="1.7352816285171823E-3"/>
    <n v="1.5125976189710389E-4"/>
    <n v="1.4576365679544331E-3"/>
    <n v="0"/>
    <n v="1.3188140376730587E-4"/>
  </r>
  <r>
    <s v="Unpermitted Source"/>
    <s v="30"/>
    <x v="2"/>
    <s v="2310021410"/>
    <x v="20"/>
    <n v="0"/>
    <n v="0"/>
    <n v="0"/>
    <n v="0"/>
    <n v="0"/>
  </r>
  <r>
    <s v="Unpermitted Source"/>
    <s v="30"/>
    <x v="3"/>
    <s v="2310021410"/>
    <x v="20"/>
    <n v="4.7522180242914602E-3"/>
    <n v="4.1423787068597685E-4"/>
    <n v="3.9918631404048267E-3"/>
    <n v="0"/>
    <n v="3.611685698461511E-4"/>
  </r>
  <r>
    <s v="Unpermitted Source"/>
    <s v="30"/>
    <x v="4"/>
    <s v="2310021410"/>
    <x v="20"/>
    <n v="0.87330777269533033"/>
    <n v="7.6123854243569447E-2"/>
    <n v="0.7335785290640775"/>
    <n v="0"/>
    <n v="6.6371390724845117E-2"/>
  </r>
  <r>
    <s v="Unpermitted Source"/>
    <s v="30"/>
    <x v="5"/>
    <s v="2310021410"/>
    <x v="20"/>
    <n v="7.2870448629031641E-5"/>
    <n v="6.3519180563106658E-6"/>
    <n v="6.1211176848386569E-5"/>
    <n v="0"/>
    <n v="5.5381540958064056E-6"/>
  </r>
  <r>
    <s v="Unpermitted Source"/>
    <s v="30"/>
    <x v="6"/>
    <s v="2310021410"/>
    <x v="20"/>
    <n v="0"/>
    <n v="0"/>
    <n v="0"/>
    <n v="0"/>
    <n v="0"/>
  </r>
  <r>
    <s v="Unpermitted Source"/>
    <s v="30"/>
    <x v="7"/>
    <s v="2310021410"/>
    <x v="20"/>
    <n v="2.8020184835848193E-4"/>
    <n v="2.4424430115156218E-5"/>
    <n v="2.3536955262112481E-4"/>
    <n v="0"/>
    <n v="2.1295340475244632E-5"/>
  </r>
  <r>
    <s v="Unpermitted Source"/>
    <s v="30"/>
    <x v="8"/>
    <s v="2310021410"/>
    <x v="20"/>
    <n v="0.51578478827963326"/>
    <n v="4.4959551800241374E-2"/>
    <n v="0.43325922215489188"/>
    <n v="0"/>
    <n v="3.9199643909252131E-2"/>
  </r>
  <r>
    <s v="Unpermitted Source"/>
    <s v="30"/>
    <x v="9"/>
    <s v="2310021410"/>
    <x v="20"/>
    <n v="2.2511644757977789E-2"/>
    <n v="1.9622786123273885E-3"/>
    <n v="1.8909781596701342E-2"/>
    <n v="0"/>
    <n v="1.7108850016063122E-3"/>
  </r>
  <r>
    <s v="Unpermitted Source"/>
    <s v="30"/>
    <x v="10"/>
    <s v="2310021410"/>
    <x v="20"/>
    <n v="2.3935846101457152E-2"/>
    <n v="2.0864223550882146E-3"/>
    <n v="2.0106110725224006E-2"/>
    <n v="0"/>
    <n v="1.8191243037107439E-3"/>
  </r>
  <r>
    <s v="Unpermitted Source"/>
    <s v="30"/>
    <x v="11"/>
    <s v="2310021410"/>
    <x v="20"/>
    <n v="5.4958160324111625E-2"/>
    <n v="4.7905527888470207E-3"/>
    <n v="4.6164854672253765E-2"/>
    <n v="0"/>
    <n v="4.1768201846324841E-3"/>
  </r>
  <r>
    <s v="Unpermitted Source"/>
    <s v="30"/>
    <x v="12"/>
    <s v="2310021410"/>
    <x v="20"/>
    <n v="1.6852938317247646E-2"/>
    <n v="1.4690246212724293E-3"/>
    <n v="1.4156468186488023E-2"/>
    <n v="0"/>
    <n v="1.2808233121108213E-3"/>
  </r>
  <r>
    <s v="Unpermitted Source"/>
    <s v="38"/>
    <x v="13"/>
    <s v="2310021410"/>
    <x v="20"/>
    <n v="0.14648846820297126"/>
    <n v="1.276899983087299E-2"/>
    <n v="0.12305031329049584"/>
    <n v="0"/>
    <n v="1.1133123583425816E-2"/>
  </r>
  <r>
    <s v="Unpermitted Source"/>
    <s v="38"/>
    <x v="14"/>
    <s v="2310021410"/>
    <x v="20"/>
    <n v="3.417258024749566E-3"/>
    <n v="2.9787305222972845E-4"/>
    <n v="2.8704967407896351E-3"/>
    <n v="0"/>
    <n v="2.5971160988096705E-4"/>
  </r>
  <r>
    <s v="Unpermitted Source"/>
    <s v="38"/>
    <x v="15"/>
    <s v="2310021410"/>
    <x v="20"/>
    <n v="0.6499223476493553"/>
    <n v="5.6651956628534582E-2"/>
    <n v="0.54593477202545837"/>
    <n v="0"/>
    <n v="4.9394098421351014E-2"/>
  </r>
  <r>
    <s v="Unpermitted Source"/>
    <s v="38"/>
    <x v="16"/>
    <s v="2310021410"/>
    <x v="20"/>
    <n v="9.2674074454738312E-2"/>
    <n v="8.0781460517372131E-3"/>
    <n v="7.784622254198019E-2"/>
    <n v="0"/>
    <n v="7.0432296585601134E-3"/>
  </r>
  <r>
    <s v="Unpermitted Source"/>
    <s v="38"/>
    <x v="17"/>
    <s v="2310021410"/>
    <x v="20"/>
    <n v="7.1275450932669709E-2"/>
    <n v="6.2128864617767609E-3"/>
    <n v="5.9871378783442557E-2"/>
    <n v="0"/>
    <n v="5.4169342708828986E-3"/>
  </r>
  <r>
    <s v="Unpermitted Source"/>
    <s v="38"/>
    <x v="18"/>
    <s v="2310021410"/>
    <x v="20"/>
    <n v="0.20147684148021308"/>
    <n v="1.7562186200357054E-2"/>
    <n v="0.16924054684337897"/>
    <n v="0"/>
    <n v="1.5312239952496197E-2"/>
  </r>
  <r>
    <s v="Unpermitted Source"/>
    <s v="38"/>
    <x v="19"/>
    <s v="2310021410"/>
    <x v="20"/>
    <n v="2.1069109342720067E-2"/>
    <n v="1.8365367385852714E-3"/>
    <n v="1.7698051847884855E-2"/>
    <n v="0"/>
    <n v="1.6012523100467253E-3"/>
  </r>
  <r>
    <s v="Unpermitted Source"/>
    <s v="38"/>
    <x v="20"/>
    <s v="2310021410"/>
    <x v="20"/>
    <n v="0"/>
    <n v="0"/>
    <n v="0"/>
    <n v="0"/>
    <n v="0"/>
  </r>
  <r>
    <s v="Unpermitted Source"/>
    <s v="38"/>
    <x v="21"/>
    <s v="2310021410"/>
    <x v="20"/>
    <n v="0.59224495499516983"/>
    <n v="5.1624375781515033E-2"/>
    <n v="0.49748576219594259"/>
    <n v="0"/>
    <n v="4.5010616579632914E-2"/>
  </r>
  <r>
    <s v="Unpermitted Source"/>
    <s v="38"/>
    <x v="22"/>
    <s v="2310021410"/>
    <x v="20"/>
    <n v="2.2228481507825708E-3"/>
    <n v="1.9375960449030945E-4"/>
    <n v="1.8671924466573593E-3"/>
    <n v="0"/>
    <n v="1.6893645945947539E-4"/>
  </r>
  <r>
    <s v="Unpermitted Source"/>
    <s v="38"/>
    <x v="23"/>
    <s v="2310021410"/>
    <x v="20"/>
    <n v="4.299023727338305E-5"/>
    <n v="3.7473416113029133E-6"/>
    <n v="3.6111799309641763E-5"/>
    <n v="0"/>
    <n v="3.2672580327771123E-6"/>
  </r>
  <r>
    <s v="Unpermitted Source"/>
    <s v="38"/>
    <x v="24"/>
    <s v="2310021410"/>
    <x v="20"/>
    <n v="0.53260804603058998"/>
    <n v="4.6425989247584017E-2"/>
    <n v="0.44739075866569555"/>
    <n v="0"/>
    <n v="4.0478211498324847E-2"/>
  </r>
  <r>
    <s v="Unpermitted Source"/>
    <s v="38"/>
    <x v="25"/>
    <s v="2310021410"/>
    <x v="20"/>
    <n v="2.3616680191297485E-3"/>
    <n v="2.0586015340854147E-4"/>
    <n v="1.9838011360689889E-3"/>
    <n v="0"/>
    <n v="1.7948676945386092E-4"/>
  </r>
  <r>
    <s v="Unpermitted Source"/>
    <s v="38"/>
    <x v="26"/>
    <s v="2310021410"/>
    <x v="20"/>
    <n v="6.840818178709332E-2"/>
    <n v="5.9629544385665567E-3"/>
    <n v="5.7462872701158386E-2"/>
    <n v="0"/>
    <n v="5.1990218158190927E-3"/>
  </r>
  <r>
    <s v="Unpermitted Source"/>
    <s v="38"/>
    <x v="27"/>
    <s v="2310021410"/>
    <x v="20"/>
    <n v="1.8983816641541338E-2"/>
    <n v="1.6547674670834497E-3"/>
    <n v="1.5946405978894726E-2"/>
    <n v="0"/>
    <n v="1.442770064757142E-3"/>
  </r>
  <r>
    <s v="Unpermitted Source"/>
    <s v="38"/>
    <x v="28"/>
    <s v="2310021410"/>
    <x v="20"/>
    <n v="5.9990014535744808E-4"/>
    <n v="5.229165782521689E-5"/>
    <n v="5.0391612210025642E-4"/>
    <n v="0"/>
    <n v="4.5592411047166065E-5"/>
  </r>
  <r>
    <s v="Unpermitted Source"/>
    <s v="38"/>
    <x v="29"/>
    <s v="2310021410"/>
    <x v="20"/>
    <n v="0.652047170073352"/>
    <n v="5.6837171598050518E-2"/>
    <n v="0.54771962286161568"/>
    <n v="0"/>
    <n v="4.9555584925574762E-2"/>
  </r>
  <r>
    <s v="Unpermitted Source"/>
    <s v="46"/>
    <x v="30"/>
    <s v="2310021410"/>
    <x v="20"/>
    <n v="0.41961220025879736"/>
    <n v="3.6576449872578763E-2"/>
    <n v="0.35247424821738976"/>
    <n v="0"/>
    <n v="3.1890527219668605E-2"/>
  </r>
  <r>
    <s v="Unpermitted Source"/>
    <s v="46"/>
    <x v="31"/>
    <s v="2310021410"/>
    <x v="20"/>
    <n v="0"/>
    <n v="0"/>
    <n v="0"/>
    <n v="0"/>
    <n v="0"/>
  </r>
  <r>
    <s v="Unpermitted Source"/>
    <s v="30"/>
    <x v="32"/>
    <s v="2310021410"/>
    <x v="20"/>
    <n v="0"/>
    <n v="0"/>
    <n v="0"/>
    <n v="0"/>
    <n v="0"/>
  </r>
  <r>
    <s v="Unpermitted Source"/>
    <s v="30"/>
    <x v="33"/>
    <s v="2310021410"/>
    <x v="20"/>
    <n v="0"/>
    <n v="0"/>
    <n v="0"/>
    <n v="0"/>
    <n v="0"/>
  </r>
  <r>
    <s v="Unpermitted Source"/>
    <s v="30"/>
    <x v="34"/>
    <s v="2310021410"/>
    <x v="20"/>
    <n v="0"/>
    <n v="0"/>
    <n v="0"/>
    <n v="0"/>
    <n v="0"/>
  </r>
  <r>
    <s v="Unpermitted Source"/>
    <s v="30"/>
    <x v="35"/>
    <s v="2310021410"/>
    <x v="20"/>
    <n v="0"/>
    <n v="0"/>
    <n v="0"/>
    <n v="0"/>
    <n v="0"/>
  </r>
  <r>
    <s v="Unpermitted Source"/>
    <s v="30"/>
    <x v="36"/>
    <s v="2310021410"/>
    <x v="20"/>
    <n v="0"/>
    <n v="0"/>
    <n v="0"/>
    <n v="0"/>
    <n v="0"/>
  </r>
  <r>
    <s v="Unpermitted Source"/>
    <s v="30"/>
    <x v="37"/>
    <s v="2310021410"/>
    <x v="20"/>
    <n v="0"/>
    <n v="0"/>
    <n v="0"/>
    <n v="0"/>
    <n v="0"/>
  </r>
  <r>
    <s v="Unpermitted Source"/>
    <s v="30"/>
    <x v="38"/>
    <s v="2310021410"/>
    <x v="20"/>
    <n v="0"/>
    <n v="0"/>
    <n v="0"/>
    <n v="0"/>
    <n v="0"/>
  </r>
  <r>
    <s v="Unpermitted Source"/>
    <s v="30"/>
    <x v="39"/>
    <s v="2310021410"/>
    <x v="20"/>
    <n v="0"/>
    <n v="0"/>
    <n v="0"/>
    <n v="0"/>
    <n v="0"/>
  </r>
  <r>
    <s v="Unpermitted Source"/>
    <s v="30"/>
    <x v="40"/>
    <s v="2310021410"/>
    <x v="20"/>
    <n v="0"/>
    <n v="0"/>
    <n v="0"/>
    <n v="0"/>
    <n v="0"/>
  </r>
  <r>
    <s v="Unpermitted Source"/>
    <s v="30"/>
    <x v="41"/>
    <s v="2310021410"/>
    <x v="20"/>
    <n v="1.1464285100751855E-3"/>
    <n v="9.9931043247546877E-5"/>
    <n v="9.6299994846315575E-4"/>
    <n v="0"/>
    <n v="8.712856676571411E-5"/>
  </r>
  <r>
    <s v="Unpermitted Source"/>
    <s v="30"/>
    <x v="42"/>
    <s v="2310021410"/>
    <x v="20"/>
    <n v="1.4504213953148352E-4"/>
    <n v="1.2642927309341639E-5"/>
    <n v="1.2183539720644613E-4"/>
    <n v="0"/>
    <n v="1.1023202604392748E-5"/>
  </r>
  <r>
    <s v="Unpermitted Source"/>
    <s v="30"/>
    <x v="43"/>
    <s v="2310021410"/>
    <x v="20"/>
    <n v="2.4473157519019532E-4"/>
    <n v="2.1332583243910936E-5"/>
    <n v="2.0557452315976405E-4"/>
    <n v="0"/>
    <n v="1.8599599714454847E-5"/>
  </r>
  <r>
    <s v="Unpermitted Source"/>
    <s v="30"/>
    <x v="44"/>
    <s v="2310021410"/>
    <x v="20"/>
    <n v="0"/>
    <n v="0"/>
    <n v="0"/>
    <n v="0"/>
    <n v="0"/>
  </r>
  <r>
    <s v="Unpermitted Source"/>
    <s v="38"/>
    <x v="45"/>
    <s v="2310021410"/>
    <x v="20"/>
    <n v="0"/>
    <n v="0"/>
    <n v="0"/>
    <n v="0"/>
    <n v="0"/>
  </r>
  <r>
    <s v="Unpermitted Source"/>
    <s v="38"/>
    <x v="46"/>
    <s v="2310021410"/>
    <x v="20"/>
    <n v="0"/>
    <n v="0"/>
    <n v="0"/>
    <n v="0"/>
    <n v="0"/>
  </r>
  <r>
    <s v="Unpermitted Source"/>
    <s v="38"/>
    <x v="47"/>
    <s v="2310021410"/>
    <x v="20"/>
    <n v="0"/>
    <n v="0"/>
    <n v="0"/>
    <n v="0"/>
    <n v="0"/>
  </r>
  <r>
    <s v="Unpermitted Source"/>
    <s v="38"/>
    <x v="48"/>
    <s v="2310021410"/>
    <x v="20"/>
    <n v="0"/>
    <n v="0"/>
    <n v="0"/>
    <n v="0"/>
    <n v="0"/>
  </r>
  <r>
    <s v="Unpermitted Source"/>
    <s v="38"/>
    <x v="49"/>
    <s v="2310021410"/>
    <x v="20"/>
    <n v="0"/>
    <n v="0"/>
    <n v="0"/>
    <n v="0"/>
    <n v="0"/>
  </r>
  <r>
    <s v="Unpermitted Source"/>
    <s v="38"/>
    <x v="50"/>
    <s v="2310021410"/>
    <x v="20"/>
    <n v="1.6945307433866002E-2"/>
    <n v="1.4770761849821636E-3"/>
    <n v="1.4234058244447439E-2"/>
    <n v="0"/>
    <n v="1.2878433649738162E-3"/>
  </r>
  <r>
    <s v="Unpermitted Source"/>
    <s v="38"/>
    <x v="51"/>
    <s v="2310021410"/>
    <x v="20"/>
    <n v="0"/>
    <n v="0"/>
    <n v="0"/>
    <n v="0"/>
    <n v="0"/>
  </r>
  <r>
    <s v="Unpermitted Source"/>
    <s v="38"/>
    <x v="52"/>
    <s v="2310021410"/>
    <x v="20"/>
    <n v="0"/>
    <n v="0"/>
    <n v="0"/>
    <n v="0"/>
    <n v="0"/>
  </r>
  <r>
    <s v="Unpermitted Source"/>
    <s v="38"/>
    <x v="53"/>
    <s v="2310021410"/>
    <x v="20"/>
    <n v="1.2806132855027179E-2"/>
    <n v="1.1162756377069026E-3"/>
    <n v="1.0757151598222828E-2"/>
    <n v="0"/>
    <n v="9.732660969820658E-4"/>
  </r>
  <r>
    <s v="Unpermitted Source"/>
    <s v="38"/>
    <x v="54"/>
    <s v="2310021410"/>
    <x v="20"/>
    <n v="2.2228481507825708E-3"/>
    <n v="1.9375960449030945E-4"/>
    <n v="1.8671924466573593E-3"/>
    <n v="0"/>
    <n v="1.6893645945947539E-4"/>
  </r>
  <r>
    <s v="Unpermitted Source"/>
    <s v="38"/>
    <x v="55"/>
    <s v="2310021410"/>
    <x v="20"/>
    <n v="0"/>
    <n v="0"/>
    <n v="0"/>
    <n v="0"/>
    <n v="0"/>
  </r>
  <r>
    <s v="Unpermitted Source"/>
    <s v="38"/>
    <x v="56"/>
    <s v="2310021410"/>
    <x v="20"/>
    <n v="8.6409911081015534E-2"/>
    <n v="7.5321160328500015E-3"/>
    <n v="7.2584325308053046E-2"/>
    <n v="0"/>
    <n v="6.5671532421571824E-3"/>
  </r>
  <r>
    <s v="Unpermitted Source"/>
    <s v="38"/>
    <x v="57"/>
    <s v="2310021410"/>
    <x v="20"/>
    <n v="0"/>
    <n v="0"/>
    <n v="0"/>
    <n v="0"/>
    <n v="0"/>
  </r>
  <r>
    <s v="Unpermitted Source"/>
    <s v="38"/>
    <x v="58"/>
    <s v="2310021410"/>
    <x v="20"/>
    <n v="0"/>
    <n v="0"/>
    <n v="0"/>
    <n v="0"/>
    <n v="0"/>
  </r>
  <r>
    <s v="Unpermitted Source"/>
    <s v="38"/>
    <x v="59"/>
    <s v="2310021410"/>
    <x v="20"/>
    <n v="0"/>
    <n v="0"/>
    <n v="0"/>
    <n v="0"/>
    <n v="0"/>
  </r>
  <r>
    <s v="Unpermitted Source"/>
    <s v="38"/>
    <x v="60"/>
    <s v="2310021410"/>
    <x v="20"/>
    <n v="0"/>
    <n v="0"/>
    <n v="0"/>
    <n v="0"/>
    <n v="0"/>
  </r>
  <r>
    <s v="Unpermitted Source"/>
    <s v="38"/>
    <x v="61"/>
    <s v="2310021410"/>
    <x v="20"/>
    <n v="0"/>
    <n v="0"/>
    <n v="0"/>
    <n v="0"/>
    <n v="0"/>
  </r>
  <r>
    <s v="Unpermitted Source"/>
    <s v="46"/>
    <x v="62"/>
    <s v="2310021410"/>
    <x v="20"/>
    <n v="0"/>
    <n v="0"/>
    <n v="0"/>
    <n v="0"/>
    <n v="0"/>
  </r>
  <r>
    <s v="Unpermitted Source"/>
    <s v="46"/>
    <x v="63"/>
    <s v="2310021410"/>
    <x v="20"/>
    <n v="0"/>
    <n v="0"/>
    <n v="0"/>
    <n v="0"/>
    <n v="0"/>
  </r>
  <r>
    <s v="Unpermitted Source"/>
    <s v="30"/>
    <x v="64"/>
    <s v="2310021410"/>
    <x v="20"/>
    <n v="2.3134204618182894E-3"/>
    <n v="2.0165454556303898E-4"/>
    <n v="1.943273187927363E-3"/>
    <n v="0"/>
    <n v="1.7581995509819001E-4"/>
  </r>
  <r>
    <s v="Unpermitted Source"/>
    <s v="30"/>
    <x v="65"/>
    <s v="2310021410"/>
    <x v="20"/>
    <n v="1.7352816285171823E-3"/>
    <n v="1.5125976189710389E-4"/>
    <n v="1.4576365679544331E-3"/>
    <n v="0"/>
    <n v="1.3188140376730587E-4"/>
  </r>
  <r>
    <s v="Unpermitted Source"/>
    <s v="30"/>
    <x v="66"/>
    <s v="2310021410"/>
    <x v="20"/>
    <n v="0"/>
    <n v="0"/>
    <n v="0"/>
    <n v="0"/>
    <n v="0"/>
  </r>
  <r>
    <s v="Unpermitted Source"/>
    <s v="30"/>
    <x v="67"/>
    <s v="2310021410"/>
    <x v="20"/>
    <n v="4.7522180242914602E-3"/>
    <n v="4.1423787068597685E-4"/>
    <n v="3.9918631404048267E-3"/>
    <n v="0"/>
    <n v="3.611685698461511E-4"/>
  </r>
  <r>
    <s v="Unpermitted Source"/>
    <s v="30"/>
    <x v="68"/>
    <s v="2310021410"/>
    <x v="20"/>
    <n v="0.87330777269533033"/>
    <n v="7.6123854243569447E-2"/>
    <n v="0.7335785290640775"/>
    <n v="0"/>
    <n v="6.6371390724845117E-2"/>
  </r>
  <r>
    <s v="Unpermitted Source"/>
    <s v="30"/>
    <x v="69"/>
    <s v="2310021410"/>
    <x v="20"/>
    <n v="7.2870448629031641E-5"/>
    <n v="6.3519180563106658E-6"/>
    <n v="6.1211176848386569E-5"/>
    <n v="0"/>
    <n v="5.5381540958064056E-6"/>
  </r>
  <r>
    <s v="Unpermitted Source"/>
    <s v="30"/>
    <x v="70"/>
    <s v="2310021410"/>
    <x v="20"/>
    <n v="0"/>
    <n v="0"/>
    <n v="0"/>
    <n v="0"/>
    <n v="0"/>
  </r>
  <r>
    <s v="Unpermitted Source"/>
    <s v="30"/>
    <x v="71"/>
    <s v="2310021410"/>
    <x v="20"/>
    <n v="2.8020184835848193E-4"/>
    <n v="2.4424430115156218E-5"/>
    <n v="2.3536955262112481E-4"/>
    <n v="0"/>
    <n v="2.1295340475244632E-5"/>
  </r>
  <r>
    <s v="Unpermitted Source"/>
    <s v="30"/>
    <x v="72"/>
    <s v="2310021410"/>
    <x v="20"/>
    <n v="0.51578478827963326"/>
    <n v="4.4959551800241374E-2"/>
    <n v="0.43325922215489188"/>
    <n v="0"/>
    <n v="3.9199643909252131E-2"/>
  </r>
  <r>
    <s v="Unpermitted Source"/>
    <s v="30"/>
    <x v="73"/>
    <s v="2310021410"/>
    <x v="20"/>
    <n v="2.1365216247902604E-2"/>
    <n v="1.8623475690798417E-3"/>
    <n v="1.7946781648238187E-2"/>
    <n v="0"/>
    <n v="1.6237564348405981E-3"/>
  </r>
  <r>
    <s v="Unpermitted Source"/>
    <s v="30"/>
    <x v="74"/>
    <s v="2310021410"/>
    <x v="20"/>
    <n v="2.379080396192567E-2"/>
    <n v="2.0737794277788731E-3"/>
    <n v="1.998427532801756E-2"/>
    <n v="0"/>
    <n v="1.8081011011063513E-3"/>
  </r>
  <r>
    <s v="Unpermitted Source"/>
    <s v="30"/>
    <x v="75"/>
    <s v="2310021410"/>
    <x v="20"/>
    <n v="5.4713428748921426E-2"/>
    <n v="4.7692202056031094E-3"/>
    <n v="4.5959280149093999E-2"/>
    <n v="0"/>
    <n v="4.1582205849180296E-3"/>
  </r>
  <r>
    <s v="Unpermitted Source"/>
    <s v="30"/>
    <x v="76"/>
    <s v="2310021410"/>
    <x v="20"/>
    <n v="1.6852938317247646E-2"/>
    <n v="1.4690246212724293E-3"/>
    <n v="1.4156468186488023E-2"/>
    <n v="0"/>
    <n v="1.2808233121108213E-3"/>
  </r>
  <r>
    <s v="Unpermitted Source"/>
    <s v="38"/>
    <x v="77"/>
    <s v="2310021410"/>
    <x v="20"/>
    <n v="0.14648846820297126"/>
    <n v="1.276899983087299E-2"/>
    <n v="0.12305031329049584"/>
    <n v="0"/>
    <n v="1.1133123583425816E-2"/>
  </r>
  <r>
    <s v="Unpermitted Source"/>
    <s v="38"/>
    <x v="78"/>
    <s v="2310021410"/>
    <x v="20"/>
    <n v="3.417258024749566E-3"/>
    <n v="2.9787305222972845E-4"/>
    <n v="2.8704967407896351E-3"/>
    <n v="0"/>
    <n v="2.5971160988096705E-4"/>
  </r>
  <r>
    <s v="Unpermitted Source"/>
    <s v="38"/>
    <x v="79"/>
    <s v="2310021410"/>
    <x v="20"/>
    <n v="0.6499223476493553"/>
    <n v="5.6651956628534582E-2"/>
    <n v="0.54593477202545837"/>
    <n v="0"/>
    <n v="4.9394098421351014E-2"/>
  </r>
  <r>
    <s v="Unpermitted Source"/>
    <s v="38"/>
    <x v="80"/>
    <s v="2310021410"/>
    <x v="20"/>
    <n v="9.2674074454738312E-2"/>
    <n v="8.0781460517372131E-3"/>
    <n v="7.784622254198019E-2"/>
    <n v="0"/>
    <n v="7.0432296585601134E-3"/>
  </r>
  <r>
    <s v="Unpermitted Source"/>
    <s v="38"/>
    <x v="81"/>
    <s v="2310021410"/>
    <x v="20"/>
    <n v="7.1275450932669709E-2"/>
    <n v="6.2128864617767609E-3"/>
    <n v="5.9871378783442557E-2"/>
    <n v="0"/>
    <n v="5.4169342708828986E-3"/>
  </r>
  <r>
    <s v="Unpermitted Source"/>
    <s v="38"/>
    <x v="82"/>
    <s v="2310021410"/>
    <x v="20"/>
    <n v="0.18453153404634709"/>
    <n v="1.6085110015374892E-2"/>
    <n v="0.15500648859893154"/>
    <n v="0"/>
    <n v="1.4024396587522381E-2"/>
  </r>
  <r>
    <s v="Unpermitted Source"/>
    <s v="38"/>
    <x v="83"/>
    <s v="2310021410"/>
    <x v="20"/>
    <n v="2.1069109342720067E-2"/>
    <n v="1.8365367385852714E-3"/>
    <n v="1.7698051847884855E-2"/>
    <n v="0"/>
    <n v="1.6012523100467253E-3"/>
  </r>
  <r>
    <s v="Unpermitted Source"/>
    <s v="38"/>
    <x v="84"/>
    <s v="2310021410"/>
    <x v="20"/>
    <n v="0"/>
    <n v="0"/>
    <n v="0"/>
    <n v="0"/>
    <n v="0"/>
  </r>
  <r>
    <s v="Unpermitted Source"/>
    <s v="38"/>
    <x v="85"/>
    <s v="2310021410"/>
    <x v="20"/>
    <n v="0.57943882214014264"/>
    <n v="5.0508100143808132E-2"/>
    <n v="0.48672861059771977"/>
    <n v="0"/>
    <n v="4.4037350482650853E-2"/>
  </r>
  <r>
    <s v="Unpermitted Source"/>
    <s v="38"/>
    <x v="86"/>
    <s v="2310021410"/>
    <x v="20"/>
    <n v="0"/>
    <n v="0"/>
    <n v="0"/>
    <n v="0"/>
    <n v="0"/>
  </r>
  <r>
    <s v="Unpermitted Source"/>
    <s v="38"/>
    <x v="87"/>
    <s v="2310021410"/>
    <x v="20"/>
    <n v="4.299023727338305E-5"/>
    <n v="3.7473416113029133E-6"/>
    <n v="3.6111799309641763E-5"/>
    <n v="0"/>
    <n v="3.2672580327771123E-6"/>
  </r>
  <r>
    <s v="Unpermitted Source"/>
    <s v="38"/>
    <x v="88"/>
    <s v="2310021410"/>
    <x v="20"/>
    <n v="0.44619813494957444"/>
    <n v="3.8893873214734018E-2"/>
    <n v="0.37480643335764252"/>
    <n v="0"/>
    <n v="3.3911058256167664E-2"/>
  </r>
  <r>
    <s v="Unpermitted Source"/>
    <s v="38"/>
    <x v="89"/>
    <s v="2310021410"/>
    <x v="20"/>
    <n v="2.3616680191297485E-3"/>
    <n v="2.0586015340854147E-4"/>
    <n v="1.9838011360689889E-3"/>
    <n v="0"/>
    <n v="1.7948676945386092E-4"/>
  </r>
  <r>
    <s v="Unpermitted Source"/>
    <s v="38"/>
    <x v="90"/>
    <s v="2310021410"/>
    <x v="20"/>
    <n v="6.840818178709332E-2"/>
    <n v="5.9629544385665567E-3"/>
    <n v="5.7462872701158386E-2"/>
    <n v="0"/>
    <n v="5.1990218158190927E-3"/>
  </r>
  <r>
    <s v="Unpermitted Source"/>
    <s v="38"/>
    <x v="91"/>
    <s v="2310021410"/>
    <x v="20"/>
    <n v="1.8983816641541338E-2"/>
    <n v="1.6547674670834497E-3"/>
    <n v="1.5946405978894726E-2"/>
    <n v="0"/>
    <n v="1.442770064757142E-3"/>
  </r>
  <r>
    <s v="Unpermitted Source"/>
    <s v="38"/>
    <x v="92"/>
    <s v="2310021410"/>
    <x v="20"/>
    <n v="5.9990014535744808E-4"/>
    <n v="5.229165782521689E-5"/>
    <n v="5.0391612210025642E-4"/>
    <n v="0"/>
    <n v="4.5592411047166065E-5"/>
  </r>
  <r>
    <s v="Unpermitted Source"/>
    <s v="38"/>
    <x v="93"/>
    <s v="2310021410"/>
    <x v="20"/>
    <n v="0.652047170073352"/>
    <n v="5.6837171598050518E-2"/>
    <n v="0.54771962286161568"/>
    <n v="0"/>
    <n v="4.9555584925574762E-2"/>
  </r>
  <r>
    <s v="Unpermitted Source"/>
    <s v="46"/>
    <x v="94"/>
    <s v="2310021410"/>
    <x v="20"/>
    <n v="0.41961220025879736"/>
    <n v="3.6576449872578763E-2"/>
    <n v="0.35247424821738976"/>
    <n v="0"/>
    <n v="3.1890527219668605E-2"/>
  </r>
  <r>
    <s v="Unpermitted Source"/>
    <s v="46"/>
    <x v="95"/>
    <s v="2310021410"/>
    <x v="20"/>
    <n v="0"/>
    <n v="0"/>
    <n v="0"/>
    <n v="0"/>
    <n v="0"/>
  </r>
  <r>
    <s v="Unpermitted Source"/>
    <s v="30"/>
    <x v="0"/>
    <s v="2310020600"/>
    <x v="21"/>
    <n v="0.4868888839184029"/>
    <n v="7.4746799650440648E-2"/>
    <n v="0.73988587674495854"/>
    <n v="0"/>
    <n v="4.0681356262223696E-3"/>
  </r>
  <r>
    <s v="Unpermitted Source"/>
    <s v="30"/>
    <x v="1"/>
    <s v="2310020600"/>
    <x v="21"/>
    <n v="0.36521218228042218"/>
    <n v="5.6067087831460617E-2"/>
    <n v="0.5549835796410888"/>
    <n v="0"/>
    <n v="3.0514820505008603E-3"/>
  </r>
  <r>
    <s v="Unpermitted Source"/>
    <s v="30"/>
    <x v="2"/>
    <s v="2310020600"/>
    <x v="21"/>
    <n v="0"/>
    <n v="0"/>
    <n v="0"/>
    <n v="0"/>
    <n v="0"/>
  </r>
  <r>
    <s v="Unpermitted Source"/>
    <s v="30"/>
    <x v="3"/>
    <s v="2310020600"/>
    <x v="21"/>
    <n v="1.0001649800251173"/>
    <n v="0.15354454342369669"/>
    <n v="1.519870277546745"/>
    <n v="0"/>
    <n v="8.3567461113407768E-3"/>
  </r>
  <r>
    <s v="Unpermitted Source"/>
    <s v="30"/>
    <x v="4"/>
    <s v="2310020600"/>
    <x v="21"/>
    <n v="183.79877492338611"/>
    <n v="28.216643794844106"/>
    <n v="279.30421543908005"/>
    <n v="0"/>
    <n v="1.5357063367401973"/>
  </r>
  <r>
    <s v="Unpermitted Source"/>
    <s v="30"/>
    <x v="5"/>
    <s v="2310020600"/>
    <x v="21"/>
    <n v="1.5336516638110958E-2"/>
    <n v="2.3544500076872689E-3"/>
    <n v="2.3305670829207197E-2"/>
    <n v="0"/>
    <n v="1.2814223486791977E-4"/>
  </r>
  <r>
    <s v="Unpermitted Source"/>
    <s v="30"/>
    <x v="6"/>
    <s v="2310020600"/>
    <x v="21"/>
    <n v="0"/>
    <n v="0"/>
    <n v="0"/>
    <n v="0"/>
    <n v="0"/>
  </r>
  <r>
    <s v="Unpermitted Source"/>
    <s v="30"/>
    <x v="7"/>
    <s v="2310020600"/>
    <x v="21"/>
    <n v="5.8972057812571858E-2"/>
    <n v="9.0533440706550179E-3"/>
    <n v="8.9615093174773425E-2"/>
    <n v="0"/>
    <n v="4.9273322366335734E-4"/>
  </r>
  <r>
    <s v="Unpermitted Source"/>
    <s v="30"/>
    <x v="8"/>
    <s v="2310020600"/>
    <x v="21"/>
    <n v="108.55349645787203"/>
    <n v="16.665047650689843"/>
    <n v="164.96001768223502"/>
    <n v="0"/>
    <n v="0.90700437179272719"/>
  </r>
  <r>
    <s v="Unpermitted Source"/>
    <s v="30"/>
    <x v="9"/>
    <s v="2310020600"/>
    <x v="21"/>
    <n v="4.7378631650748719"/>
    <n v="0.72735303776293225"/>
    <n v="7.1997495888128444"/>
    <n v="0"/>
    <n v="3.9586588584425174E-2"/>
  </r>
  <r>
    <s v="Unpermitted Source"/>
    <s v="30"/>
    <x v="10"/>
    <s v="2310020600"/>
    <x v="21"/>
    <n v="5.0376045281545174"/>
    <n v="0.7733690967716218"/>
    <n v="7.6552424302885171"/>
    <n v="0"/>
    <n v="4.209103787064284E-2"/>
  </r>
  <r>
    <s v="Unpermitted Source"/>
    <s v="30"/>
    <x v="11"/>
    <s v="2310020600"/>
    <x v="21"/>
    <n v="11.566646782999339"/>
    <n v="1.7757025437885283"/>
    <n v="17.576902818493892"/>
    <n v="0"/>
    <n v="9.6643586263792811E-2"/>
  </r>
  <r>
    <s v="Unpermitted Source"/>
    <s v="30"/>
    <x v="12"/>
    <s v="2310020600"/>
    <x v="21"/>
    <n v="3.546916119857034"/>
    <n v="0.54451978129840262"/>
    <n v="5.3899631512660573"/>
    <n v="0"/>
    <n v="2.9635788178789077E-2"/>
  </r>
  <r>
    <s v="Unpermitted Source"/>
    <s v="38"/>
    <x v="13"/>
    <s v="2310020600"/>
    <x v="21"/>
    <n v="30.830369129787414"/>
    <n v="4.7330540922342221"/>
    <n v="46.85043230066087"/>
    <n v="0"/>
    <n v="0.257599068635738"/>
  </r>
  <r>
    <s v="Unpermitted Source"/>
    <s v="38"/>
    <x v="14"/>
    <s v="2310020600"/>
    <x v="21"/>
    <n v="0.71920559759543157"/>
    <n v="0.11041187935592807"/>
    <n v="1.0929189014427301"/>
    <n v="0"/>
    <n v="6.0092271785092966E-3"/>
  </r>
  <r>
    <s v="Unpermitted Source"/>
    <s v="38"/>
    <x v="15"/>
    <s v="2310020600"/>
    <x v="21"/>
    <n v="136.7844590740367"/>
    <n v="20.9990428933563"/>
    <n v="207.86034097266298"/>
    <n v="0"/>
    <n v="1.142884443354637"/>
  </r>
  <r>
    <s v="Unpermitted Source"/>
    <s v="38"/>
    <x v="16"/>
    <s v="2310020600"/>
    <x v="21"/>
    <n v="19.504442631225711"/>
    <n v="2.9943067377444348"/>
    <n v="29.639332737456098"/>
    <n v="0"/>
    <n v="0.16296678884744739"/>
  </r>
  <r>
    <s v="Unpermitted Source"/>
    <s v="38"/>
    <x v="17"/>
    <s v="2310020600"/>
    <x v="21"/>
    <n v="15.000829001102808"/>
    <n v="2.3029155048934382"/>
    <n v="22.795553326377039"/>
    <n v="0"/>
    <n v="0.12533744124764867"/>
  </r>
  <r>
    <s v="Unpermitted Source"/>
    <s v="38"/>
    <x v="18"/>
    <s v="2310020600"/>
    <x v="21"/>
    <n v="42.403374614662276"/>
    <n v="6.5097328189483123"/>
    <n v="64.436997926968871"/>
    <n v="0"/>
    <n v="0.35429578419143032"/>
  </r>
  <r>
    <s v="Unpermitted Source"/>
    <s v="38"/>
    <x v="19"/>
    <s v="2310020600"/>
    <x v="21"/>
    <n v="4.4342631624209794"/>
    <n v="0.68074460343267373"/>
    <n v="6.7383930831239756"/>
    <n v="0"/>
    <n v="3.7049898945964471E-2"/>
  </r>
  <r>
    <s v="Unpermitted Source"/>
    <s v="38"/>
    <x v="20"/>
    <s v="2310020600"/>
    <x v="21"/>
    <n v="0"/>
    <n v="0"/>
    <n v="0"/>
    <n v="0"/>
    <n v="0"/>
  </r>
  <r>
    <s v="Unpermitted Source"/>
    <s v="38"/>
    <x v="21"/>
    <s v="2310020600"/>
    <x v="21"/>
    <n v="124.64551511628864"/>
    <n v="19.135481736084564"/>
    <n v="189.41376416718072"/>
    <n v="0"/>
    <n v="1.0414591037950103"/>
  </r>
  <r>
    <s v="Unpermitted Source"/>
    <s v="38"/>
    <x v="22"/>
    <s v="2310020600"/>
    <x v="21"/>
    <n v="0.46782678424308877"/>
    <n v="7.182040105641109E-2"/>
    <n v="0.71091873702025454"/>
    <n v="0"/>
    <n v="3.9088647753956676E-3"/>
  </r>
  <r>
    <s v="Unpermitted Source"/>
    <s v="38"/>
    <x v="23"/>
    <s v="2310020600"/>
    <x v="21"/>
    <n v="9.0478445189220817E-3"/>
    <n v="1.3890179954027173E-3"/>
    <n v="1.3749281603349633E-2"/>
    <n v="0"/>
    <n v="7.5598067328471401E-5"/>
  </r>
  <r>
    <s v="Unpermitted Source"/>
    <s v="38"/>
    <x v="24"/>
    <s v="2310020600"/>
    <x v="21"/>
    <n v="112.09416592346369"/>
    <n v="17.208608450523929"/>
    <n v="170.34048829542817"/>
    <n v="0"/>
    <n v="0.9365879668785928"/>
  </r>
  <r>
    <s v="Unpermitted Source"/>
    <s v="38"/>
    <x v="25"/>
    <s v="2310020600"/>
    <x v="21"/>
    <n v="0.49704319858747181"/>
    <n v="7.6305682075621717E-2"/>
    <n v="0.75531657204283542"/>
    <n v="0"/>
    <n v="4.1529786584408555E-3"/>
  </r>
  <r>
    <s v="Unpermitted Source"/>
    <s v="38"/>
    <x v="26"/>
    <s v="2310020600"/>
    <x v="21"/>
    <n v="14.397375587759125"/>
    <n v="2.2102738100932462"/>
    <n v="21.878533709471274"/>
    <n v="0"/>
    <n v="0.12029536612399408"/>
  </r>
  <r>
    <s v="Unpermitted Source"/>
    <s v="38"/>
    <x v="27"/>
    <s v="2310020600"/>
    <x v="21"/>
    <n v="3.9953866794481874"/>
    <n v="0.61336862992502017"/>
    <n v="6.0714677904909102"/>
    <n v="0"/>
    <n v="3.3382924581045512E-2"/>
  </r>
  <r>
    <s v="Unpermitted Source"/>
    <s v="38"/>
    <x v="28"/>
    <s v="2310020600"/>
    <x v="21"/>
    <n v="0.12625664770251255"/>
    <n v="1.938282154730309E-2"/>
    <n v="0.19186207277615364"/>
    <n v="0"/>
    <n v="1.0549207088738472E-3"/>
  </r>
  <r>
    <s v="Unpermitted Source"/>
    <s v="38"/>
    <x v="29"/>
    <s v="2310020600"/>
    <x v="21"/>
    <n v="137.23165509206248"/>
    <n v="21.067696075361276"/>
    <n v="208.53990879358147"/>
    <n v="0"/>
    <n v="1.1466209304935391"/>
  </r>
  <r>
    <s v="Unpermitted Source"/>
    <s v="46"/>
    <x v="30"/>
    <s v="2310020600"/>
    <x v="21"/>
    <n v="88.312746962553064"/>
    <n v="13.55770366056721"/>
    <n v="134.20177862408278"/>
    <n v="0"/>
    <n v="0.73788546839802727"/>
  </r>
  <r>
    <s v="Unpermitted Source"/>
    <s v="46"/>
    <x v="31"/>
    <s v="2310020600"/>
    <x v="21"/>
    <n v="0"/>
    <n v="0"/>
    <n v="0"/>
    <n v="0"/>
    <n v="0"/>
  </r>
  <r>
    <s v="Unpermitted Source"/>
    <s v="30"/>
    <x v="32"/>
    <s v="2310020600"/>
    <x v="21"/>
    <n v="0"/>
    <n v="0"/>
    <n v="0"/>
    <n v="0"/>
    <n v="0"/>
  </r>
  <r>
    <s v="Unpermitted Source"/>
    <s v="30"/>
    <x v="33"/>
    <s v="2310020600"/>
    <x v="21"/>
    <n v="0"/>
    <n v="0"/>
    <n v="0"/>
    <n v="0"/>
    <n v="0"/>
  </r>
  <r>
    <s v="Unpermitted Source"/>
    <s v="30"/>
    <x v="34"/>
    <s v="2310020600"/>
    <x v="21"/>
    <n v="0"/>
    <n v="0"/>
    <n v="0"/>
    <n v="0"/>
    <n v="0"/>
  </r>
  <r>
    <s v="Unpermitted Source"/>
    <s v="30"/>
    <x v="35"/>
    <s v="2310020600"/>
    <x v="21"/>
    <n v="0"/>
    <n v="0"/>
    <n v="0"/>
    <n v="0"/>
    <n v="0"/>
  </r>
  <r>
    <s v="Unpermitted Source"/>
    <s v="30"/>
    <x v="36"/>
    <s v="2310020600"/>
    <x v="21"/>
    <n v="0"/>
    <n v="0"/>
    <n v="0"/>
    <n v="0"/>
    <n v="0"/>
  </r>
  <r>
    <s v="Unpermitted Source"/>
    <s v="30"/>
    <x v="37"/>
    <s v="2310020600"/>
    <x v="21"/>
    <n v="0"/>
    <n v="0"/>
    <n v="0"/>
    <n v="0"/>
    <n v="0"/>
  </r>
  <r>
    <s v="Unpermitted Source"/>
    <s v="30"/>
    <x v="38"/>
    <s v="2310020600"/>
    <x v="21"/>
    <n v="0"/>
    <n v="0"/>
    <n v="0"/>
    <n v="0"/>
    <n v="0"/>
  </r>
  <r>
    <s v="Unpermitted Source"/>
    <s v="30"/>
    <x v="39"/>
    <s v="2310020600"/>
    <x v="21"/>
    <n v="0"/>
    <n v="0"/>
    <n v="0"/>
    <n v="0"/>
    <n v="0"/>
  </r>
  <r>
    <s v="Unpermitted Source"/>
    <s v="30"/>
    <x v="40"/>
    <s v="2310020600"/>
    <x v="21"/>
    <n v="0"/>
    <n v="0"/>
    <n v="0"/>
    <n v="0"/>
    <n v="0"/>
  </r>
  <r>
    <s v="Unpermitted Source"/>
    <s v="30"/>
    <x v="41"/>
    <s v="2310020600"/>
    <x v="21"/>
    <n v="0.24128052248834472"/>
    <n v="3.7041196604957603E-2"/>
    <n v="0.36665460399520766"/>
    <n v="0"/>
    <n v="2.0159874703832457E-3"/>
  </r>
  <r>
    <s v="Unpermitted Source"/>
    <s v="30"/>
    <x v="42"/>
    <s v="2310020600"/>
    <x v="21"/>
    <n v="3.052597078791126E-2"/>
    <n v="4.6863230974926035E-3"/>
    <n v="4.6387862623065823E-2"/>
    <n v="0"/>
    <n v="2.5505570857957182E-4"/>
  </r>
  <r>
    <s v="Unpermitted Source"/>
    <s v="30"/>
    <x v="43"/>
    <s v="2310020600"/>
    <x v="21"/>
    <n v="5.1506885786897758E-2"/>
    <n v="7.9072967153150046E-3"/>
    <n v="7.8270871666127367E-2"/>
    <n v="0"/>
    <n v="4.3035896687376707E-4"/>
  </r>
  <r>
    <s v="Unpermitted Source"/>
    <s v="30"/>
    <x v="44"/>
    <s v="2310020600"/>
    <x v="21"/>
    <n v="0"/>
    <n v="0"/>
    <n v="0"/>
    <n v="0"/>
    <n v="0"/>
  </r>
  <r>
    <s v="Unpermitted Source"/>
    <s v="38"/>
    <x v="45"/>
    <s v="2310020600"/>
    <x v="21"/>
    <n v="0"/>
    <n v="0"/>
    <n v="0"/>
    <n v="0"/>
    <n v="0"/>
  </r>
  <r>
    <s v="Unpermitted Source"/>
    <s v="38"/>
    <x v="46"/>
    <s v="2310020600"/>
    <x v="21"/>
    <n v="0"/>
    <n v="0"/>
    <n v="0"/>
    <n v="0"/>
    <n v="0"/>
  </r>
  <r>
    <s v="Unpermitted Source"/>
    <s v="38"/>
    <x v="47"/>
    <s v="2310020600"/>
    <x v="21"/>
    <n v="0"/>
    <n v="0"/>
    <n v="0"/>
    <n v="0"/>
    <n v="0"/>
  </r>
  <r>
    <s v="Unpermitted Source"/>
    <s v="38"/>
    <x v="48"/>
    <s v="2310020600"/>
    <x v="21"/>
    <n v="0"/>
    <n v="0"/>
    <n v="0"/>
    <n v="0"/>
    <n v="0"/>
  </r>
  <r>
    <s v="Unpermitted Source"/>
    <s v="38"/>
    <x v="49"/>
    <s v="2310020600"/>
    <x v="21"/>
    <n v="0"/>
    <n v="0"/>
    <n v="0"/>
    <n v="0"/>
    <n v="0"/>
  </r>
  <r>
    <s v="Unpermitted Source"/>
    <s v="38"/>
    <x v="50"/>
    <s v="2310020600"/>
    <x v="21"/>
    <n v="3.5663563802165754"/>
    <n v="0.54750423482412858"/>
    <n v="5.4195049513673705"/>
    <n v="0"/>
    <n v="2.9798218701160468E-2"/>
  </r>
  <r>
    <s v="Unpermitted Source"/>
    <s v="38"/>
    <x v="51"/>
    <s v="2310020600"/>
    <x v="21"/>
    <n v="0"/>
    <n v="0"/>
    <n v="0"/>
    <n v="0"/>
    <n v="0"/>
  </r>
  <r>
    <s v="Unpermitted Source"/>
    <s v="38"/>
    <x v="52"/>
    <s v="2310020600"/>
    <x v="21"/>
    <n v="0"/>
    <n v="0"/>
    <n v="0"/>
    <n v="0"/>
    <n v="0"/>
  </r>
  <r>
    <s v="Unpermitted Source"/>
    <s v="38"/>
    <x v="53"/>
    <s v="2310020600"/>
    <x v="21"/>
    <n v="2.6952142232693381"/>
    <n v="0.41376717402218077"/>
    <n v="4.0957002808330989"/>
    <n v="0"/>
    <n v="2.2519505710918576E-2"/>
  </r>
  <r>
    <s v="Unpermitted Source"/>
    <s v="38"/>
    <x v="54"/>
    <s v="2310020600"/>
    <x v="21"/>
    <n v="0.46782678424308877"/>
    <n v="7.182040105641109E-2"/>
    <n v="0.71091873702025454"/>
    <n v="0"/>
    <n v="3.9088647753956676E-3"/>
  </r>
  <r>
    <s v="Unpermitted Source"/>
    <s v="38"/>
    <x v="55"/>
    <s v="2310020600"/>
    <x v="21"/>
    <n v="0"/>
    <n v="0"/>
    <n v="0"/>
    <n v="0"/>
    <n v="0"/>
  </r>
  <r>
    <s v="Unpermitted Source"/>
    <s v="38"/>
    <x v="56"/>
    <s v="2310020600"/>
    <x v="21"/>
    <n v="18.186069441374507"/>
    <n v="2.7919111194808739"/>
    <n v="27.635907036709195"/>
    <n v="0"/>
    <n v="0.15195129615612329"/>
  </r>
  <r>
    <s v="Unpermitted Source"/>
    <s v="38"/>
    <x v="57"/>
    <s v="2310020600"/>
    <x v="21"/>
    <n v="0"/>
    <n v="0"/>
    <n v="0"/>
    <n v="0"/>
    <n v="0"/>
  </r>
  <r>
    <s v="Unpermitted Source"/>
    <s v="38"/>
    <x v="58"/>
    <s v="2310020600"/>
    <x v="21"/>
    <n v="0"/>
    <n v="0"/>
    <n v="0"/>
    <n v="0"/>
    <n v="0"/>
  </r>
  <r>
    <s v="Unpermitted Source"/>
    <s v="38"/>
    <x v="59"/>
    <s v="2310020600"/>
    <x v="21"/>
    <n v="0"/>
    <n v="0"/>
    <n v="0"/>
    <n v="0"/>
    <n v="0"/>
  </r>
  <r>
    <s v="Unpermitted Source"/>
    <s v="38"/>
    <x v="60"/>
    <s v="2310020600"/>
    <x v="21"/>
    <n v="0"/>
    <n v="0"/>
    <n v="0"/>
    <n v="0"/>
    <n v="0"/>
  </r>
  <r>
    <s v="Unpermitted Source"/>
    <s v="38"/>
    <x v="61"/>
    <s v="2310020600"/>
    <x v="21"/>
    <n v="0"/>
    <n v="0"/>
    <n v="0"/>
    <n v="0"/>
    <n v="0"/>
  </r>
  <r>
    <s v="Unpermitted Source"/>
    <s v="46"/>
    <x v="62"/>
    <s v="2310020600"/>
    <x v="21"/>
    <n v="0"/>
    <n v="0"/>
    <n v="0"/>
    <n v="0"/>
    <n v="0"/>
  </r>
  <r>
    <s v="Unpermitted Source"/>
    <s v="46"/>
    <x v="63"/>
    <s v="2310020600"/>
    <x v="21"/>
    <n v="0"/>
    <n v="0"/>
    <n v="0"/>
    <n v="0"/>
    <n v="0"/>
  </r>
  <r>
    <s v="Unpermitted Source"/>
    <s v="30"/>
    <x v="64"/>
    <s v="2310020600"/>
    <x v="21"/>
    <n v="0.4868888839184029"/>
    <n v="7.4746799650440648E-2"/>
    <n v="0.73988587674495854"/>
    <n v="0"/>
    <n v="4.0681356262223696E-3"/>
  </r>
  <r>
    <s v="Unpermitted Source"/>
    <s v="30"/>
    <x v="65"/>
    <s v="2310020600"/>
    <x v="21"/>
    <n v="0.36521218228042218"/>
    <n v="5.6067087831460617E-2"/>
    <n v="0.5549835796410888"/>
    <n v="0"/>
    <n v="3.0514820505008603E-3"/>
  </r>
  <r>
    <s v="Unpermitted Source"/>
    <s v="30"/>
    <x v="66"/>
    <s v="2310020600"/>
    <x v="21"/>
    <n v="0"/>
    <n v="0"/>
    <n v="0"/>
    <n v="0"/>
    <n v="0"/>
  </r>
  <r>
    <s v="Unpermitted Source"/>
    <s v="30"/>
    <x v="67"/>
    <s v="2310020600"/>
    <x v="21"/>
    <n v="1.0001649800251173"/>
    <n v="0.15354454342369669"/>
    <n v="1.519870277546745"/>
    <n v="0"/>
    <n v="8.3567461113407768E-3"/>
  </r>
  <r>
    <s v="Unpermitted Source"/>
    <s v="30"/>
    <x v="68"/>
    <s v="2310020600"/>
    <x v="21"/>
    <n v="183.79877492338611"/>
    <n v="28.216643794844106"/>
    <n v="279.30421543908005"/>
    <n v="0"/>
    <n v="1.5357063367401973"/>
  </r>
  <r>
    <s v="Unpermitted Source"/>
    <s v="30"/>
    <x v="69"/>
    <s v="2310020600"/>
    <x v="21"/>
    <n v="1.5336516638110958E-2"/>
    <n v="2.3544500076872689E-3"/>
    <n v="2.3305670829207197E-2"/>
    <n v="0"/>
    <n v="1.2814223486791977E-4"/>
  </r>
  <r>
    <s v="Unpermitted Source"/>
    <s v="30"/>
    <x v="70"/>
    <s v="2310020600"/>
    <x v="21"/>
    <n v="0"/>
    <n v="0"/>
    <n v="0"/>
    <n v="0"/>
    <n v="0"/>
  </r>
  <r>
    <s v="Unpermitted Source"/>
    <s v="30"/>
    <x v="71"/>
    <s v="2310020600"/>
    <x v="21"/>
    <n v="5.8972057812571858E-2"/>
    <n v="9.0533440706550179E-3"/>
    <n v="8.9615093174773425E-2"/>
    <n v="0"/>
    <n v="4.9273322366335734E-4"/>
  </r>
  <r>
    <s v="Unpermitted Source"/>
    <s v="30"/>
    <x v="72"/>
    <s v="2310020600"/>
    <x v="21"/>
    <n v="108.55349645787203"/>
    <n v="16.665047650689843"/>
    <n v="164.96001768223502"/>
    <n v="0"/>
    <n v="0.90700437179272719"/>
  </r>
  <r>
    <s v="Unpermitted Source"/>
    <s v="30"/>
    <x v="73"/>
    <s v="2310020600"/>
    <x v="21"/>
    <n v="4.4965826425865272"/>
    <n v="0.69031184115797473"/>
    <n v="6.8330949848176372"/>
    <n v="0"/>
    <n v="3.7570601114041931E-2"/>
  </r>
  <r>
    <s v="Unpermitted Source"/>
    <s v="30"/>
    <x v="74"/>
    <s v="2310020600"/>
    <x v="21"/>
    <n v="5.0070785573666061"/>
    <n v="0.76868277367412918"/>
    <n v="7.6088545676654515"/>
    <n v="0"/>
    <n v="4.1835982162063266E-2"/>
  </r>
  <r>
    <s v="Unpermitted Source"/>
    <s v="30"/>
    <x v="75"/>
    <s v="2310020600"/>
    <x v="21"/>
    <n v="11.515139897212441"/>
    <n v="1.7677952470732132"/>
    <n v="17.498631946827764"/>
    <n v="0"/>
    <n v="9.6213227296919043E-2"/>
  </r>
  <r>
    <s v="Unpermitted Source"/>
    <s v="30"/>
    <x v="76"/>
    <s v="2310020600"/>
    <x v="21"/>
    <n v="3.546916119857034"/>
    <n v="0.54451978129840262"/>
    <n v="5.3899631512660573"/>
    <n v="0"/>
    <n v="2.9635788178789077E-2"/>
  </r>
  <r>
    <s v="Unpermitted Source"/>
    <s v="38"/>
    <x v="77"/>
    <s v="2310020600"/>
    <x v="21"/>
    <n v="30.830369129787414"/>
    <n v="4.7330540922342221"/>
    <n v="46.85043230066087"/>
    <n v="0"/>
    <n v="0.257599068635738"/>
  </r>
  <r>
    <s v="Unpermitted Source"/>
    <s v="38"/>
    <x v="78"/>
    <s v="2310020600"/>
    <x v="21"/>
    <n v="0.71920559759543157"/>
    <n v="0.11041187935592807"/>
    <n v="1.0929189014427301"/>
    <n v="0"/>
    <n v="6.0092271785092966E-3"/>
  </r>
  <r>
    <s v="Unpermitted Source"/>
    <s v="38"/>
    <x v="79"/>
    <s v="2310020600"/>
    <x v="21"/>
    <n v="136.7844590740367"/>
    <n v="20.9990428933563"/>
    <n v="207.86034097266298"/>
    <n v="0"/>
    <n v="1.142884443354637"/>
  </r>
  <r>
    <s v="Unpermitted Source"/>
    <s v="38"/>
    <x v="80"/>
    <s v="2310020600"/>
    <x v="21"/>
    <n v="19.504442631225711"/>
    <n v="2.9943067377444348"/>
    <n v="29.639332737456098"/>
    <n v="0"/>
    <n v="0.16296678884744739"/>
  </r>
  <r>
    <s v="Unpermitted Source"/>
    <s v="38"/>
    <x v="81"/>
    <s v="2310020600"/>
    <x v="21"/>
    <n v="15.000829001102808"/>
    <n v="2.3029155048934382"/>
    <n v="22.795553326377039"/>
    <n v="0"/>
    <n v="0.12533744124764867"/>
  </r>
  <r>
    <s v="Unpermitted Source"/>
    <s v="38"/>
    <x v="82"/>
    <s v="2310020600"/>
    <x v="21"/>
    <n v="38.837018234445701"/>
    <n v="5.9622285841241842"/>
    <n v="59.017492975601499"/>
    <n v="0"/>
    <n v="0.32449756549026987"/>
  </r>
  <r>
    <s v="Unpermitted Source"/>
    <s v="38"/>
    <x v="83"/>
    <s v="2310020600"/>
    <x v="21"/>
    <n v="4.4342631624209794"/>
    <n v="0.68074460343267373"/>
    <n v="6.7383930831239756"/>
    <n v="0"/>
    <n v="3.7049898945964471E-2"/>
  </r>
  <r>
    <s v="Unpermitted Source"/>
    <s v="38"/>
    <x v="84"/>
    <s v="2310020600"/>
    <x v="21"/>
    <n v="0"/>
    <n v="0"/>
    <n v="0"/>
    <n v="0"/>
    <n v="0"/>
  </r>
  <r>
    <s v="Unpermitted Source"/>
    <s v="38"/>
    <x v="85"/>
    <s v="2310020600"/>
    <x v="21"/>
    <n v="121.9503008930193"/>
    <n v="18.721714562062385"/>
    <n v="185.31806388634763"/>
    <n v="0"/>
    <n v="1.0189395980840916"/>
  </r>
  <r>
    <s v="Unpermitted Source"/>
    <s v="38"/>
    <x v="86"/>
    <s v="2310020600"/>
    <x v="21"/>
    <n v="0"/>
    <n v="0"/>
    <n v="0"/>
    <n v="0"/>
    <n v="0"/>
  </r>
  <r>
    <s v="Unpermitted Source"/>
    <s v="38"/>
    <x v="87"/>
    <s v="2310020600"/>
    <x v="21"/>
    <n v="9.0478445189220817E-3"/>
    <n v="1.3890179954027173E-3"/>
    <n v="1.3749281603349633E-2"/>
    <n v="0"/>
    <n v="7.5598067328471401E-5"/>
  </r>
  <r>
    <s v="Unpermitted Source"/>
    <s v="38"/>
    <x v="88"/>
    <s v="2310020600"/>
    <x v="21"/>
    <n v="93.908096482089178"/>
    <n v="14.416697331043055"/>
    <n v="142.70458125871897"/>
    <n v="0"/>
    <n v="0.78463667072246945"/>
  </r>
  <r>
    <s v="Unpermitted Source"/>
    <s v="38"/>
    <x v="89"/>
    <s v="2310020600"/>
    <x v="21"/>
    <n v="0.49704319858747181"/>
    <n v="7.6305682075621717E-2"/>
    <n v="0.75531657204283542"/>
    <n v="0"/>
    <n v="4.1529786584408555E-3"/>
  </r>
  <r>
    <s v="Unpermitted Source"/>
    <s v="38"/>
    <x v="90"/>
    <s v="2310020600"/>
    <x v="21"/>
    <n v="14.397375587759125"/>
    <n v="2.2102738100932462"/>
    <n v="21.878533709471274"/>
    <n v="0"/>
    <n v="0.12029536612399408"/>
  </r>
  <r>
    <s v="Unpermitted Source"/>
    <s v="38"/>
    <x v="91"/>
    <s v="2310020600"/>
    <x v="21"/>
    <n v="3.9953866794481874"/>
    <n v="0.61336862992502017"/>
    <n v="6.0714677904909102"/>
    <n v="0"/>
    <n v="3.3382924581045512E-2"/>
  </r>
  <r>
    <s v="Unpermitted Source"/>
    <s v="38"/>
    <x v="92"/>
    <s v="2310020600"/>
    <x v="21"/>
    <n v="0.12625664770251255"/>
    <n v="1.938282154730309E-2"/>
    <n v="0.19186207277615364"/>
    <n v="0"/>
    <n v="1.0549207088738472E-3"/>
  </r>
  <r>
    <s v="Unpermitted Source"/>
    <s v="38"/>
    <x v="93"/>
    <s v="2310020600"/>
    <x v="21"/>
    <n v="137.23165509206248"/>
    <n v="21.067696075361276"/>
    <n v="208.53990879358147"/>
    <n v="0"/>
    <n v="1.1466209304935391"/>
  </r>
  <r>
    <s v="Unpermitted Source"/>
    <s v="46"/>
    <x v="94"/>
    <s v="2310020600"/>
    <x v="21"/>
    <n v="88.312746962553064"/>
    <n v="13.55770366056721"/>
    <n v="134.20177862408278"/>
    <n v="0"/>
    <n v="0.73788546839802727"/>
  </r>
  <r>
    <s v="Unpermitted Source"/>
    <s v="46"/>
    <x v="95"/>
    <s v="2310020600"/>
    <x v="21"/>
    <n v="0"/>
    <n v="0"/>
    <n v="0"/>
    <n v="0"/>
    <n v="0"/>
  </r>
  <r>
    <s v="Unpermitted Source"/>
    <s v="30"/>
    <x v="0"/>
    <s v="2310003501"/>
    <x v="22"/>
    <n v="0"/>
    <n v="0"/>
    <n v="0"/>
    <n v="0"/>
    <n v="0"/>
  </r>
  <r>
    <s v="Unpermitted Source"/>
    <s v="30"/>
    <x v="1"/>
    <s v="2310003501"/>
    <x v="22"/>
    <n v="0"/>
    <n v="0"/>
    <n v="0"/>
    <n v="0"/>
    <n v="0"/>
  </r>
  <r>
    <s v="Unpermitted Source"/>
    <s v="30"/>
    <x v="2"/>
    <s v="2310003501"/>
    <x v="22"/>
    <n v="5.6156970891373087E-2"/>
    <n v="1.6630203090356097"/>
    <n v="0.30555998867364775"/>
    <n v="0"/>
    <n v="0"/>
  </r>
  <r>
    <s v="Unpermitted Source"/>
    <s v="30"/>
    <x v="3"/>
    <s v="2310003501"/>
    <x v="22"/>
    <n v="0"/>
    <n v="0"/>
    <n v="0"/>
    <n v="0"/>
    <n v="0"/>
  </r>
  <r>
    <s v="Unpermitted Source"/>
    <s v="30"/>
    <x v="4"/>
    <s v="2310003501"/>
    <x v="22"/>
    <n v="0"/>
    <n v="0"/>
    <n v="0"/>
    <n v="0"/>
    <n v="0"/>
  </r>
  <r>
    <s v="Unpermitted Source"/>
    <s v="30"/>
    <x v="5"/>
    <s v="2310003501"/>
    <x v="22"/>
    <n v="0"/>
    <n v="0"/>
    <n v="0"/>
    <n v="0"/>
    <n v="0"/>
  </r>
  <r>
    <s v="Unpermitted Source"/>
    <s v="30"/>
    <x v="6"/>
    <s v="2310003501"/>
    <x v="22"/>
    <n v="6.7984279463067704E-2"/>
    <n v="2.0132716499422592"/>
    <n v="0.36991446178433907"/>
    <n v="0"/>
    <n v="0"/>
  </r>
  <r>
    <s v="Unpermitted Source"/>
    <s v="30"/>
    <x v="7"/>
    <s v="2310003501"/>
    <x v="22"/>
    <n v="0"/>
    <n v="0"/>
    <n v="0"/>
    <n v="0"/>
    <n v="0"/>
  </r>
  <r>
    <s v="Unpermitted Source"/>
    <s v="30"/>
    <x v="8"/>
    <s v="2310003501"/>
    <x v="22"/>
    <n v="170.93795277322968"/>
    <n v="5062.1193154583298"/>
    <n v="930.10356656022054"/>
    <n v="0"/>
    <n v="0"/>
  </r>
  <r>
    <s v="Unpermitted Source"/>
    <s v="30"/>
    <x v="9"/>
    <s v="2310003501"/>
    <x v="22"/>
    <n v="14.008002706837075"/>
    <n v="414.8299422267192"/>
    <n v="76.220014728378217"/>
    <n v="0"/>
    <n v="0"/>
  </r>
  <r>
    <s v="Unpermitted Source"/>
    <s v="30"/>
    <x v="10"/>
    <s v="2310003501"/>
    <x v="22"/>
    <n v="15.912858986781021"/>
    <n v="471.23994136054796"/>
    <n v="86.58467389866145"/>
    <n v="0"/>
    <n v="0"/>
  </r>
  <r>
    <s v="Unpermitted Source"/>
    <s v="30"/>
    <x v="11"/>
    <s v="2310003501"/>
    <x v="22"/>
    <n v="1.2359196285058227"/>
    <n v="36.600254784338389"/>
    <n v="6.7248568021640365"/>
    <n v="0"/>
    <n v="0"/>
  </r>
  <r>
    <s v="Unpermitted Source"/>
    <s v="30"/>
    <x v="12"/>
    <s v="2310003501"/>
    <x v="22"/>
    <n v="0"/>
    <n v="0"/>
    <n v="0"/>
    <n v="0"/>
    <n v="0"/>
  </r>
  <r>
    <s v="Unpermitted Source"/>
    <s v="38"/>
    <x v="13"/>
    <s v="2310003501"/>
    <x v="22"/>
    <n v="43.795613848018107"/>
    <n v="1296.9537729664835"/>
    <n v="238.29966358480445"/>
    <n v="0"/>
    <n v="0"/>
  </r>
  <r>
    <s v="Unpermitted Source"/>
    <s v="38"/>
    <x v="14"/>
    <s v="2310003501"/>
    <x v="22"/>
    <n v="21.453600507845216"/>
    <n v="635.32225439111312"/>
    <n v="116.73282629268722"/>
    <n v="0"/>
    <n v="0"/>
  </r>
  <r>
    <s v="Unpermitted Source"/>
    <s v="38"/>
    <x v="15"/>
    <s v="2310003501"/>
    <x v="22"/>
    <n v="0"/>
    <n v="0"/>
    <n v="0"/>
    <n v="0"/>
    <n v="0"/>
  </r>
  <r>
    <s v="Unpermitted Source"/>
    <s v="38"/>
    <x v="16"/>
    <s v="2310003501"/>
    <x v="22"/>
    <n v="15.232242868128351"/>
    <n v="451.08432381191227"/>
    <n v="82.881321488345449"/>
    <n v="0"/>
    <n v="0"/>
  </r>
  <r>
    <s v="Unpermitted Source"/>
    <s v="38"/>
    <x v="17"/>
    <s v="2310003501"/>
    <x v="22"/>
    <n v="16.6831465747489"/>
    <n v="494.0510702775"/>
    <n v="90.77594459789843"/>
    <n v="0"/>
    <n v="0"/>
  </r>
  <r>
    <s v="Unpermitted Source"/>
    <s v="38"/>
    <x v="18"/>
    <s v="2310003501"/>
    <x v="22"/>
    <n v="97.733122051440162"/>
    <n v="2894.2473972001471"/>
    <n v="531.7831641034245"/>
    <n v="0"/>
    <n v="0"/>
  </r>
  <r>
    <s v="Unpermitted Source"/>
    <s v="38"/>
    <x v="19"/>
    <s v="2310003501"/>
    <x v="22"/>
    <n v="6.160526607457256"/>
    <n v="182.43649363447997"/>
    <n v="33.520512422929194"/>
    <n v="0"/>
    <n v="0"/>
  </r>
  <r>
    <s v="Unpermitted Source"/>
    <s v="38"/>
    <x v="20"/>
    <s v="2310003501"/>
    <x v="22"/>
    <n v="0.36881869643137316"/>
    <n v="10.922116573984177"/>
    <n v="2.0068076129354133"/>
    <n v="0"/>
    <n v="0"/>
  </r>
  <r>
    <s v="Unpermitted Source"/>
    <s v="38"/>
    <x v="21"/>
    <s v="2310003501"/>
    <x v="22"/>
    <n v="100.48796378326588"/>
    <n v="2975.8286804404224"/>
    <n v="546.77274411482915"/>
    <n v="0"/>
    <n v="0"/>
  </r>
  <r>
    <s v="Unpermitted Source"/>
    <s v="38"/>
    <x v="22"/>
    <s v="2310003501"/>
    <x v="22"/>
    <n v="1.3250452220407947"/>
    <n v="39.239600706151286"/>
    <n v="7.209804884633737"/>
    <n v="0"/>
    <n v="0"/>
  </r>
  <r>
    <s v="Unpermitted Source"/>
    <s v="38"/>
    <x v="23"/>
    <s v="2310003501"/>
    <x v="22"/>
    <n v="2.3961672269769765E-2"/>
    <n v="0.70959574547145199"/>
    <n v="0.13037968735021785"/>
    <n v="0"/>
    <n v="0"/>
  </r>
  <r>
    <s v="Unpermitted Source"/>
    <s v="38"/>
    <x v="24"/>
    <s v="2310003501"/>
    <x v="22"/>
    <n v="333.85153157704815"/>
    <n v="9886.6065673169196"/>
    <n v="1816.5450982868799"/>
    <n v="0"/>
    <n v="0"/>
  </r>
  <r>
    <s v="Unpermitted Source"/>
    <s v="38"/>
    <x v="25"/>
    <s v="2310003501"/>
    <x v="22"/>
    <n v="8.4623824209870566"/>
    <n v="250.60315051803013"/>
    <n v="46.045316114194286"/>
    <n v="0"/>
    <n v="0"/>
  </r>
  <r>
    <s v="Unpermitted Source"/>
    <s v="38"/>
    <x v="26"/>
    <s v="2310003501"/>
    <x v="22"/>
    <n v="0"/>
    <n v="0"/>
    <n v="0"/>
    <n v="0"/>
    <n v="0"/>
  </r>
  <r>
    <s v="Unpermitted Source"/>
    <s v="38"/>
    <x v="27"/>
    <s v="2310003501"/>
    <x v="22"/>
    <n v="13.579274143525234"/>
    <n v="402.13366789898868"/>
    <n v="73.887226957416729"/>
    <n v="0"/>
    <n v="0"/>
  </r>
  <r>
    <s v="Unpermitted Source"/>
    <s v="38"/>
    <x v="28"/>
    <s v="2310003501"/>
    <x v="22"/>
    <n v="0.68384588368571209"/>
    <n v="20.25126310711407"/>
    <n v="3.7209261318193163"/>
    <n v="0"/>
    <n v="0"/>
  </r>
  <r>
    <s v="Unpermitted Source"/>
    <s v="38"/>
    <x v="29"/>
    <s v="2310003501"/>
    <x v="22"/>
    <n v="55.891698007004486"/>
    <n v="1655.1645755952363"/>
    <n v="304.11659209693619"/>
    <n v="0"/>
    <n v="0"/>
  </r>
  <r>
    <s v="Unpermitted Source"/>
    <s v="46"/>
    <x v="30"/>
    <s v="2310003501"/>
    <x v="22"/>
    <n v="0"/>
    <n v="0"/>
    <n v="0"/>
    <n v="0"/>
    <n v="0"/>
  </r>
  <r>
    <s v="Unpermitted Source"/>
    <s v="46"/>
    <x v="31"/>
    <s v="2310003501"/>
    <x v="22"/>
    <n v="0"/>
    <n v="0"/>
    <n v="0"/>
    <n v="0"/>
    <n v="0"/>
  </r>
  <r>
    <s v="Unpermitted Source"/>
    <s v="30"/>
    <x v="32"/>
    <s v="2310003501"/>
    <x v="22"/>
    <n v="0"/>
    <n v="0"/>
    <n v="0"/>
    <n v="0"/>
    <n v="0"/>
  </r>
  <r>
    <s v="Unpermitted Source"/>
    <s v="30"/>
    <x v="33"/>
    <s v="2310003501"/>
    <x v="22"/>
    <n v="0"/>
    <n v="0"/>
    <n v="0"/>
    <n v="0"/>
    <n v="0"/>
  </r>
  <r>
    <s v="Unpermitted Source"/>
    <s v="30"/>
    <x v="34"/>
    <s v="2310003501"/>
    <x v="22"/>
    <n v="5.529266757267233E-2"/>
    <n v="1.6374250187385853"/>
    <n v="0.30085716179248184"/>
    <n v="0"/>
    <n v="0"/>
  </r>
  <r>
    <s v="Unpermitted Source"/>
    <s v="30"/>
    <x v="35"/>
    <s v="2310003501"/>
    <x v="22"/>
    <n v="0"/>
    <n v="0"/>
    <n v="0"/>
    <n v="0"/>
    <n v="0"/>
  </r>
  <r>
    <s v="Unpermitted Source"/>
    <s v="30"/>
    <x v="36"/>
    <s v="2310003501"/>
    <x v="22"/>
    <n v="0"/>
    <n v="0"/>
    <n v="0"/>
    <n v="0"/>
    <n v="0"/>
  </r>
  <r>
    <s v="Unpermitted Source"/>
    <s v="30"/>
    <x v="37"/>
    <s v="2310003501"/>
    <x v="22"/>
    <n v="0"/>
    <n v="0"/>
    <n v="0"/>
    <n v="0"/>
    <n v="0"/>
  </r>
  <r>
    <s v="Unpermitted Source"/>
    <s v="30"/>
    <x v="38"/>
    <s v="2310003501"/>
    <x v="22"/>
    <n v="0"/>
    <n v="0"/>
    <n v="0"/>
    <n v="0"/>
    <n v="0"/>
  </r>
  <r>
    <s v="Unpermitted Source"/>
    <s v="30"/>
    <x v="39"/>
    <s v="2310003501"/>
    <x v="22"/>
    <n v="0"/>
    <n v="0"/>
    <n v="0"/>
    <n v="0"/>
    <n v="0"/>
  </r>
  <r>
    <s v="Unpermitted Source"/>
    <s v="30"/>
    <x v="40"/>
    <s v="2310003501"/>
    <x v="22"/>
    <n v="0"/>
    <n v="0"/>
    <n v="0"/>
    <n v="0"/>
    <n v="0"/>
  </r>
  <r>
    <s v="Unpermitted Source"/>
    <s v="30"/>
    <x v="41"/>
    <s v="2310003501"/>
    <x v="22"/>
    <n v="3.6895743985884879"/>
    <n v="109.26225291637118"/>
    <n v="20.075625404084423"/>
    <n v="0"/>
    <n v="0"/>
  </r>
  <r>
    <s v="Unpermitted Source"/>
    <s v="30"/>
    <x v="42"/>
    <s v="2310003501"/>
    <x v="22"/>
    <n v="0.11528214133775801"/>
    <n v="3.4139402334333688"/>
    <n v="0.62727047492603627"/>
    <n v="0"/>
    <n v="0"/>
  </r>
  <r>
    <s v="Unpermitted Source"/>
    <s v="30"/>
    <x v="43"/>
    <s v="2310003501"/>
    <x v="22"/>
    <n v="1.2359196285058227"/>
    <n v="36.600254784338389"/>
    <n v="6.7248568021640365"/>
    <n v="0"/>
    <n v="0"/>
  </r>
  <r>
    <s v="Unpermitted Source"/>
    <s v="30"/>
    <x v="44"/>
    <s v="2310003501"/>
    <x v="22"/>
    <n v="0"/>
    <n v="0"/>
    <n v="0"/>
    <n v="0"/>
    <n v="0"/>
  </r>
  <r>
    <s v="Unpermitted Source"/>
    <s v="38"/>
    <x v="45"/>
    <s v="2310003501"/>
    <x v="22"/>
    <n v="0"/>
    <n v="0"/>
    <n v="0"/>
    <n v="0"/>
    <n v="0"/>
  </r>
  <r>
    <s v="Unpermitted Source"/>
    <s v="38"/>
    <x v="46"/>
    <s v="2310003501"/>
    <x v="22"/>
    <n v="0"/>
    <n v="0"/>
    <n v="0"/>
    <n v="0"/>
    <n v="0"/>
  </r>
  <r>
    <s v="Unpermitted Source"/>
    <s v="38"/>
    <x v="47"/>
    <s v="2310003501"/>
    <x v="22"/>
    <n v="0"/>
    <n v="0"/>
    <n v="0"/>
    <n v="0"/>
    <n v="0"/>
  </r>
  <r>
    <s v="Unpermitted Source"/>
    <s v="38"/>
    <x v="48"/>
    <s v="2310003501"/>
    <x v="22"/>
    <n v="0"/>
    <n v="0"/>
    <n v="0"/>
    <n v="0"/>
    <n v="0"/>
  </r>
  <r>
    <s v="Unpermitted Source"/>
    <s v="38"/>
    <x v="49"/>
    <s v="2310003501"/>
    <x v="22"/>
    <n v="0"/>
    <n v="0"/>
    <n v="0"/>
    <n v="0"/>
    <n v="0"/>
  </r>
  <r>
    <s v="Unpermitted Source"/>
    <s v="38"/>
    <x v="50"/>
    <s v="2310003501"/>
    <x v="22"/>
    <n v="8.1608201696451079"/>
    <n v="241.67275166531701"/>
    <n v="44.404462687774853"/>
    <n v="0"/>
    <n v="0"/>
  </r>
  <r>
    <s v="Unpermitted Source"/>
    <s v="38"/>
    <x v="51"/>
    <s v="2310003501"/>
    <x v="22"/>
    <n v="0"/>
    <n v="0"/>
    <n v="0"/>
    <n v="0"/>
    <n v="0"/>
  </r>
  <r>
    <s v="Unpermitted Source"/>
    <s v="38"/>
    <x v="52"/>
    <s v="2310003501"/>
    <x v="22"/>
    <n v="0"/>
    <n v="0"/>
    <n v="0"/>
    <n v="0"/>
    <n v="0"/>
  </r>
  <r>
    <s v="Unpermitted Source"/>
    <s v="38"/>
    <x v="53"/>
    <s v="2310003501"/>
    <x v="22"/>
    <n v="1.5433727893094422"/>
    <n v="45.705105747233837"/>
    <n v="8.3977637065366721"/>
    <n v="0"/>
    <n v="0"/>
  </r>
  <r>
    <s v="Unpermitted Source"/>
    <s v="38"/>
    <x v="54"/>
    <s v="2310003501"/>
    <x v="22"/>
    <n v="1.3250452220407947"/>
    <n v="39.239600706151286"/>
    <n v="7.209804884633737"/>
    <n v="0"/>
    <n v="0"/>
  </r>
  <r>
    <s v="Unpermitted Source"/>
    <s v="38"/>
    <x v="55"/>
    <s v="2310003501"/>
    <x v="22"/>
    <n v="0"/>
    <n v="0"/>
    <n v="0"/>
    <n v="0"/>
    <n v="0"/>
  </r>
  <r>
    <s v="Unpermitted Source"/>
    <s v="38"/>
    <x v="56"/>
    <s v="2310003501"/>
    <x v="22"/>
    <n v="61.047608475417171"/>
    <n v="1807.8505856210513"/>
    <n v="332.17081082212286"/>
    <n v="0"/>
    <n v="0"/>
  </r>
  <r>
    <s v="Unpermitted Source"/>
    <s v="38"/>
    <x v="57"/>
    <s v="2310003501"/>
    <x v="22"/>
    <n v="0"/>
    <n v="0"/>
    <n v="0"/>
    <n v="0"/>
    <n v="0"/>
  </r>
  <r>
    <s v="Unpermitted Source"/>
    <s v="38"/>
    <x v="58"/>
    <s v="2310003501"/>
    <x v="22"/>
    <n v="0"/>
    <n v="0"/>
    <n v="0"/>
    <n v="0"/>
    <n v="0"/>
  </r>
  <r>
    <s v="Unpermitted Source"/>
    <s v="38"/>
    <x v="59"/>
    <s v="2310003501"/>
    <x v="22"/>
    <n v="0"/>
    <n v="0"/>
    <n v="0"/>
    <n v="0"/>
    <n v="0"/>
  </r>
  <r>
    <s v="Unpermitted Source"/>
    <s v="38"/>
    <x v="60"/>
    <s v="2310003501"/>
    <x v="22"/>
    <n v="0"/>
    <n v="0"/>
    <n v="0"/>
    <n v="0"/>
    <n v="0"/>
  </r>
  <r>
    <s v="Unpermitted Source"/>
    <s v="38"/>
    <x v="61"/>
    <s v="2310003501"/>
    <x v="22"/>
    <n v="0"/>
    <n v="0"/>
    <n v="0"/>
    <n v="0"/>
    <n v="0"/>
  </r>
  <r>
    <s v="Unpermitted Source"/>
    <s v="46"/>
    <x v="62"/>
    <s v="2310003501"/>
    <x v="22"/>
    <n v="0"/>
    <n v="0"/>
    <n v="0"/>
    <n v="0"/>
    <n v="0"/>
  </r>
  <r>
    <s v="Unpermitted Source"/>
    <s v="46"/>
    <x v="63"/>
    <s v="2310003501"/>
    <x v="22"/>
    <n v="0"/>
    <n v="0"/>
    <n v="0"/>
    <n v="0"/>
    <n v="0"/>
  </r>
  <r>
    <s v="Unpermitted Source"/>
    <s v="30"/>
    <x v="64"/>
    <s v="2310003501"/>
    <x v="22"/>
    <n v="0"/>
    <n v="0"/>
    <n v="0"/>
    <n v="0"/>
    <n v="0"/>
  </r>
  <r>
    <s v="Unpermitted Source"/>
    <s v="30"/>
    <x v="65"/>
    <s v="2310003501"/>
    <x v="22"/>
    <n v="0"/>
    <n v="0"/>
    <n v="0"/>
    <n v="0"/>
    <n v="0"/>
  </r>
  <r>
    <s v="Unpermitted Source"/>
    <s v="30"/>
    <x v="66"/>
    <s v="2310003501"/>
    <x v="22"/>
    <n v="8.643033187007603E-4"/>
    <n v="2.559529029702437E-2"/>
    <n v="4.7028268811659026E-3"/>
    <n v="0"/>
    <n v="0"/>
  </r>
  <r>
    <s v="Unpermitted Source"/>
    <s v="30"/>
    <x v="67"/>
    <s v="2310003501"/>
    <x v="22"/>
    <n v="0"/>
    <n v="0"/>
    <n v="0"/>
    <n v="0"/>
    <n v="0"/>
  </r>
  <r>
    <s v="Unpermitted Source"/>
    <s v="30"/>
    <x v="68"/>
    <s v="2310003501"/>
    <x v="22"/>
    <n v="0"/>
    <n v="0"/>
    <n v="0"/>
    <n v="0"/>
    <n v="0"/>
  </r>
  <r>
    <s v="Unpermitted Source"/>
    <s v="30"/>
    <x v="69"/>
    <s v="2310003501"/>
    <x v="22"/>
    <n v="0"/>
    <n v="0"/>
    <n v="0"/>
    <n v="0"/>
    <n v="0"/>
  </r>
  <r>
    <s v="Unpermitted Source"/>
    <s v="30"/>
    <x v="70"/>
    <s v="2310003501"/>
    <x v="22"/>
    <n v="6.7984279463067704E-2"/>
    <n v="2.0132716499422592"/>
    <n v="0.36991446178433907"/>
    <n v="0"/>
    <n v="0"/>
  </r>
  <r>
    <s v="Unpermitted Source"/>
    <s v="30"/>
    <x v="71"/>
    <s v="2310003501"/>
    <x v="22"/>
    <n v="0"/>
    <n v="0"/>
    <n v="0"/>
    <n v="0"/>
    <n v="0"/>
  </r>
  <r>
    <s v="Unpermitted Source"/>
    <s v="30"/>
    <x v="72"/>
    <s v="2310003501"/>
    <x v="22"/>
    <n v="170.93795277322968"/>
    <n v="5062.1193154583298"/>
    <n v="930.10356656022054"/>
    <n v="0"/>
    <n v="0"/>
  </r>
  <r>
    <s v="Unpermitted Source"/>
    <s v="30"/>
    <x v="73"/>
    <s v="2310003501"/>
    <x v="22"/>
    <n v="10.318428308248587"/>
    <n v="305.56768931034799"/>
    <n v="56.14438932429379"/>
    <n v="0"/>
    <n v="0"/>
  </r>
  <r>
    <s v="Unpermitted Source"/>
    <s v="30"/>
    <x v="74"/>
    <s v="2310003501"/>
    <x v="22"/>
    <n v="15.797576845443263"/>
    <n v="467.82600112711458"/>
    <n v="85.957403423735414"/>
    <n v="0"/>
    <n v="0"/>
  </r>
  <r>
    <s v="Unpermitted Source"/>
    <s v="30"/>
    <x v="75"/>
    <s v="2310003501"/>
    <x v="22"/>
    <n v="0"/>
    <n v="0"/>
    <n v="0"/>
    <n v="0"/>
    <n v="0"/>
  </r>
  <r>
    <s v="Unpermitted Source"/>
    <s v="30"/>
    <x v="76"/>
    <s v="2310003501"/>
    <x v="22"/>
    <n v="0"/>
    <n v="0"/>
    <n v="0"/>
    <n v="0"/>
    <n v="0"/>
  </r>
  <r>
    <s v="Unpermitted Source"/>
    <s v="38"/>
    <x v="77"/>
    <s v="2310003501"/>
    <x v="22"/>
    <n v="43.795613848018107"/>
    <n v="1296.9537729664835"/>
    <n v="238.29966358480445"/>
    <n v="0"/>
    <n v="0"/>
  </r>
  <r>
    <s v="Unpermitted Source"/>
    <s v="38"/>
    <x v="78"/>
    <s v="2310003501"/>
    <x v="22"/>
    <n v="21.453600507845216"/>
    <n v="635.32225439111312"/>
    <n v="116.73282629268722"/>
    <n v="0"/>
    <n v="0"/>
  </r>
  <r>
    <s v="Unpermitted Source"/>
    <s v="38"/>
    <x v="79"/>
    <s v="2310003501"/>
    <x v="22"/>
    <n v="0"/>
    <n v="0"/>
    <n v="0"/>
    <n v="0"/>
    <n v="0"/>
  </r>
  <r>
    <s v="Unpermitted Source"/>
    <s v="38"/>
    <x v="80"/>
    <s v="2310003501"/>
    <x v="22"/>
    <n v="15.232242868128351"/>
    <n v="451.08432381191227"/>
    <n v="82.881321488345449"/>
    <n v="0"/>
    <n v="0"/>
  </r>
  <r>
    <s v="Unpermitted Source"/>
    <s v="38"/>
    <x v="81"/>
    <s v="2310003501"/>
    <x v="22"/>
    <n v="16.6831465747489"/>
    <n v="494.0510702775"/>
    <n v="90.77594459789843"/>
    <n v="0"/>
    <n v="0"/>
  </r>
  <r>
    <s v="Unpermitted Source"/>
    <s v="38"/>
    <x v="82"/>
    <s v="2310003501"/>
    <x v="22"/>
    <n v="89.572301881795056"/>
    <n v="2652.5746455348303"/>
    <n v="487.37870141564963"/>
    <n v="0"/>
    <n v="0"/>
  </r>
  <r>
    <s v="Unpermitted Source"/>
    <s v="38"/>
    <x v="83"/>
    <s v="2310003501"/>
    <x v="22"/>
    <n v="6.160526607457256"/>
    <n v="182.43649363447997"/>
    <n v="33.520512422929194"/>
    <n v="0"/>
    <n v="0"/>
  </r>
  <r>
    <s v="Unpermitted Source"/>
    <s v="38"/>
    <x v="84"/>
    <s v="2310003501"/>
    <x v="22"/>
    <n v="0.36881869643137316"/>
    <n v="10.922116573984177"/>
    <n v="2.0068076129354133"/>
    <n v="0"/>
    <n v="0"/>
  </r>
  <r>
    <s v="Unpermitted Source"/>
    <s v="38"/>
    <x v="85"/>
    <s v="2310003501"/>
    <x v="22"/>
    <n v="98.944590993956439"/>
    <n v="2930.1235746931889"/>
    <n v="538.37498040829246"/>
    <n v="0"/>
    <n v="0"/>
  </r>
  <r>
    <s v="Unpermitted Source"/>
    <s v="38"/>
    <x v="86"/>
    <s v="2310003501"/>
    <x v="22"/>
    <n v="0"/>
    <n v="0"/>
    <n v="0"/>
    <n v="0"/>
    <n v="0"/>
  </r>
  <r>
    <s v="Unpermitted Source"/>
    <s v="38"/>
    <x v="87"/>
    <s v="2310003501"/>
    <x v="22"/>
    <n v="2.3961672269769765E-2"/>
    <n v="0.70959574547145199"/>
    <n v="0.13037968735021785"/>
    <n v="0"/>
    <n v="0"/>
  </r>
  <r>
    <s v="Unpermitted Source"/>
    <s v="38"/>
    <x v="88"/>
    <s v="2310003501"/>
    <x v="22"/>
    <n v="272.80392310163097"/>
    <n v="8078.7559816958683"/>
    <n v="1484.3742874647569"/>
    <n v="0"/>
    <n v="0"/>
  </r>
  <r>
    <s v="Unpermitted Source"/>
    <s v="38"/>
    <x v="89"/>
    <s v="2310003501"/>
    <x v="22"/>
    <n v="8.4623824209870566"/>
    <n v="250.60315051803013"/>
    <n v="46.045316114194286"/>
    <n v="0"/>
    <n v="0"/>
  </r>
  <r>
    <s v="Unpermitted Source"/>
    <s v="38"/>
    <x v="90"/>
    <s v="2310003501"/>
    <x v="22"/>
    <n v="0"/>
    <n v="0"/>
    <n v="0"/>
    <n v="0"/>
    <n v="0"/>
  </r>
  <r>
    <s v="Unpermitted Source"/>
    <s v="38"/>
    <x v="91"/>
    <s v="2310003501"/>
    <x v="22"/>
    <n v="13.579274143525234"/>
    <n v="402.13366789898868"/>
    <n v="73.887226957416729"/>
    <n v="0"/>
    <n v="0"/>
  </r>
  <r>
    <s v="Unpermitted Source"/>
    <s v="38"/>
    <x v="92"/>
    <s v="2310003501"/>
    <x v="22"/>
    <n v="0.68384588368571209"/>
    <n v="20.25126310711407"/>
    <n v="3.7209261318193163"/>
    <n v="0"/>
    <n v="0"/>
  </r>
  <r>
    <s v="Unpermitted Source"/>
    <s v="38"/>
    <x v="93"/>
    <s v="2310003501"/>
    <x v="22"/>
    <n v="55.891698007004486"/>
    <n v="1655.1645755952363"/>
    <n v="304.11659209693619"/>
    <n v="0"/>
    <n v="0"/>
  </r>
  <r>
    <s v="Unpermitted Source"/>
    <s v="46"/>
    <x v="94"/>
    <s v="2310003501"/>
    <x v="22"/>
    <n v="0"/>
    <n v="0"/>
    <n v="0"/>
    <n v="0"/>
    <n v="0"/>
  </r>
  <r>
    <s v="Unpermitted Source"/>
    <s v="46"/>
    <x v="95"/>
    <s v="2310003501"/>
    <x v="22"/>
    <n v="0"/>
    <n v="0"/>
    <n v="0"/>
    <n v="0"/>
    <n v="0"/>
  </r>
  <r>
    <s v="MTDEQ Permitted Sources"/>
    <s v="30"/>
    <x v="1"/>
    <n v="31000228"/>
    <x v="20"/>
    <n v="6.407150326510215E-2"/>
    <n v="3.2035751632551075E-3"/>
    <n v="1.281430065302043E-2"/>
    <n v="3.8442901959061287E-4"/>
    <n v="3.2035751632551075E-3"/>
  </r>
  <r>
    <s v="MTDEQ Permitted Sources"/>
    <s v="30"/>
    <x v="1"/>
    <n v="20200201"/>
    <x v="21"/>
    <n v="0"/>
    <n v="0"/>
    <n v="0"/>
    <n v="1.4223873724852678E-2"/>
    <n v="0.33189038691322914"/>
  </r>
  <r>
    <s v="MTDEQ Permitted Sources"/>
    <s v="30"/>
    <x v="1"/>
    <n v="20200201"/>
    <x v="21"/>
    <n v="10.020783110661977"/>
    <n v="0"/>
    <n v="1.3198729672611043"/>
    <n v="0"/>
    <n v="0"/>
  </r>
  <r>
    <s v="MTDEQ Permitted Sources"/>
    <s v="30"/>
    <x v="1"/>
    <n v="20200201"/>
    <x v="21"/>
    <n v="0"/>
    <n v="0"/>
    <n v="0"/>
    <n v="1.4992731764033903E-2"/>
    <n v="0.34983040782745778"/>
  </r>
  <r>
    <s v="MTDEQ Permitted Sources"/>
    <s v="30"/>
    <x v="1"/>
    <n v="20200201"/>
    <x v="21"/>
    <n v="8.2908525225042169"/>
    <n v="0"/>
    <n v="1.2891186456938553"/>
    <n v="0"/>
    <n v="0"/>
  </r>
  <r>
    <s v="MTDEQ Permitted Sources"/>
    <s v="30"/>
    <x v="3"/>
    <n v="40700809"/>
    <x v="23"/>
    <n v="0"/>
    <n v="0"/>
    <n v="0"/>
    <n v="0"/>
    <n v="0"/>
  </r>
  <r>
    <s v="MTDEQ Permitted Sources"/>
    <s v="30"/>
    <x v="3"/>
    <n v="40400140"/>
    <x v="23"/>
    <n v="0"/>
    <n v="10.046411711968016"/>
    <n v="0"/>
    <n v="0"/>
    <n v="0"/>
  </r>
  <r>
    <s v="MTDEQ Permitted Sources"/>
    <s v="30"/>
    <x v="3"/>
    <n v="40301021"/>
    <x v="23"/>
    <n v="0"/>
    <n v="0"/>
    <n v="0"/>
    <n v="0"/>
    <n v="0"/>
  </r>
  <r>
    <s v="MTDEQ Permitted Sources"/>
    <s v="30"/>
    <x v="3"/>
    <n v="40301021"/>
    <x v="23"/>
    <n v="0"/>
    <n v="0.16658590848926558"/>
    <n v="0"/>
    <n v="0"/>
    <n v="0"/>
  </r>
  <r>
    <s v="MTDEQ Permitted Sources"/>
    <s v="30"/>
    <x v="3"/>
    <n v="40301021"/>
    <x v="23"/>
    <n v="0"/>
    <n v="0.32035751632551074"/>
    <n v="0"/>
    <n v="0"/>
    <n v="0"/>
  </r>
  <r>
    <s v="MTDEQ Permitted Sources"/>
    <s v="30"/>
    <x v="3"/>
    <n v="40301021"/>
    <x v="23"/>
    <n v="0"/>
    <n v="0.33317181697853115"/>
    <n v="0"/>
    <n v="0"/>
    <n v="0"/>
  </r>
  <r>
    <s v="MTDEQ Permitted Sources"/>
    <s v="30"/>
    <x v="3"/>
    <n v="40400116"/>
    <x v="23"/>
    <n v="0"/>
    <n v="1.281430065302043"/>
    <n v="0"/>
    <n v="0"/>
    <n v="0"/>
  </r>
  <r>
    <s v="MTDEQ Permitted Sources"/>
    <s v="30"/>
    <x v="3"/>
    <n v="40400116"/>
    <x v="23"/>
    <n v="0"/>
    <n v="10.981855659638509"/>
    <n v="0"/>
    <n v="0"/>
    <n v="0"/>
  </r>
  <r>
    <s v="MTDEQ Permitted Sources"/>
    <s v="30"/>
    <x v="3"/>
    <n v="40700810"/>
    <x v="23"/>
    <n v="0"/>
    <n v="0.4741291241617559"/>
    <n v="0"/>
    <n v="0"/>
    <n v="0"/>
  </r>
  <r>
    <s v="MTDEQ Permitted Sources"/>
    <s v="30"/>
    <x v="3"/>
    <n v="40400151"/>
    <x v="24"/>
    <n v="0"/>
    <n v="0.24411242744003919"/>
    <n v="0"/>
    <n v="0"/>
    <n v="0"/>
  </r>
  <r>
    <s v="MTDEQ Permitted Sources"/>
    <s v="30"/>
    <x v="3"/>
    <n v="40600135"/>
    <x v="23"/>
    <n v="0"/>
    <n v="0.37981587135552553"/>
    <n v="0"/>
    <n v="0"/>
    <n v="0"/>
  </r>
  <r>
    <s v="MTDEQ Permitted Sources"/>
    <s v="30"/>
    <x v="3"/>
    <n v="40600131"/>
    <x v="23"/>
    <n v="1.3023173753664663"/>
    <n v="0"/>
    <n v="3.2577796550173836"/>
    <n v="0"/>
    <n v="0"/>
  </r>
  <r>
    <s v="MTDEQ Permitted Sources"/>
    <s v="30"/>
    <x v="3"/>
    <n v="40600131"/>
    <x v="23"/>
    <n v="0"/>
    <n v="6.101016683909557"/>
    <n v="0"/>
    <n v="0"/>
    <n v="0"/>
  </r>
  <r>
    <s v="MTDEQ Permitted Sources"/>
    <s v="30"/>
    <x v="3"/>
    <n v="20100202"/>
    <x v="21"/>
    <n v="2.1656168103604524E-2"/>
    <n v="2.4347171240738817E-3"/>
    <n v="5.279491869044417E-2"/>
    <n v="0"/>
    <n v="1.281430065302043E-2"/>
  </r>
  <r>
    <s v="MTDEQ Permitted Sources"/>
    <s v="30"/>
    <x v="3"/>
    <n v="10200603"/>
    <x v="25"/>
    <n v="0.1281430065302043"/>
    <n v="1.4095730718322472E-2"/>
    <n v="2.562860130604086E-2"/>
    <n v="7.6885803918122573E-4"/>
    <n v="6.407150326510215E-3"/>
  </r>
  <r>
    <s v="MTDEQ Permitted Sources"/>
    <s v="30"/>
    <x v="3"/>
    <n v="20200202"/>
    <x v="21"/>
    <n v="0.67851721957743172"/>
    <n v="3.5232919645479668"/>
    <n v="6.4833954153956865"/>
    <n v="1.1532870587718385E-2"/>
    <n v="0.19221450979530644"/>
  </r>
  <r>
    <s v="MTDEQ Permitted Sources"/>
    <s v="30"/>
    <x v="3"/>
    <n v="20200202"/>
    <x v="21"/>
    <n v="5.9202069016954386"/>
    <n v="1.819630692728901"/>
    <n v="6.4968504310813584"/>
    <n v="6.1508643134498059E-3"/>
    <n v="0.10251440522416344"/>
  </r>
  <r>
    <s v="MTDEQ Permitted Sources"/>
    <s v="30"/>
    <x v="3"/>
    <n v="20200202"/>
    <x v="21"/>
    <n v="3.1651322612960464"/>
    <n v="0.9482582483235118"/>
    <n v="3.4726754769685364"/>
    <n v="3.0754321567249029E-3"/>
    <n v="5.125720261208172E-2"/>
  </r>
  <r>
    <s v="MTDEQ Permitted Sources"/>
    <s v="30"/>
    <x v="4"/>
    <n v="31000205"/>
    <x v="26"/>
    <n v="16.338233332601046"/>
    <n v="33.637539214178631"/>
    <n v="88.899210780329227"/>
    <n v="2.4347171240738815E-2"/>
    <n v="1.7940020914228602E-3"/>
  </r>
  <r>
    <s v="MTDEQ Permitted Sources"/>
    <s v="30"/>
    <x v="4"/>
    <n v="31000404"/>
    <x v="25"/>
    <n v="0.9867011502825731"/>
    <n v="3.8827330978651903E-2"/>
    <n v="0.59202069016954384"/>
    <n v="1.0642276692333468"/>
    <n v="5.3563776729625388E-2"/>
  </r>
  <r>
    <s v="MTDEQ Permitted Sources"/>
    <s v="30"/>
    <x v="4"/>
    <n v="31000404"/>
    <x v="25"/>
    <n v="5.8305067971242952"/>
    <n v="0.32074194534510136"/>
    <n v="4.8976257095844087"/>
    <n v="3.4983040782745771E-2"/>
    <n v="0.44311851658144646"/>
  </r>
  <r>
    <s v="MTDEQ Permitted Sources"/>
    <s v="30"/>
    <x v="4"/>
    <n v="31000227"/>
    <x v="20"/>
    <n v="0"/>
    <n v="4.6515911370464159E-2"/>
    <n v="0"/>
    <n v="0"/>
    <n v="0"/>
  </r>
  <r>
    <s v="MTDEQ Permitted Sources"/>
    <s v="30"/>
    <x v="4"/>
    <n v="31000205"/>
    <x v="26"/>
    <n v="1.0892155555067364"/>
    <n v="2.2425026142785751"/>
    <n v="5.9266140520219484"/>
    <n v="1.625878466855232"/>
    <n v="0.12173585620369408"/>
  </r>
  <r>
    <s v="MTDEQ Permitted Sources"/>
    <s v="30"/>
    <x v="4"/>
    <n v="31000205"/>
    <x v="26"/>
    <n v="1.3070586666080839"/>
    <n v="2.6910031371342904"/>
    <n v="7.1119368624263384"/>
    <n v="4.2921500037291924"/>
    <n v="0.14608302744443291"/>
  </r>
  <r>
    <s v="MTDEQ Permitted Sources"/>
    <s v="30"/>
    <x v="4"/>
    <n v="31000205"/>
    <x v="26"/>
    <n v="16.338233332601046"/>
    <n v="33.637539214178631"/>
    <n v="88.899210780329227"/>
    <n v="2.4347171240738815E-2"/>
    <n v="1.7940020914228602E-3"/>
  </r>
  <r>
    <s v="MTDEQ Permitted Sources"/>
    <s v="30"/>
    <x v="4"/>
    <n v="40781602"/>
    <x v="23"/>
    <n v="0"/>
    <n v="1.4364831032035901"/>
    <n v="0"/>
    <n v="0"/>
    <n v="0"/>
  </r>
  <r>
    <s v="MTDEQ Permitted Sources"/>
    <s v="30"/>
    <x v="4"/>
    <n v="40301008"/>
    <x v="23"/>
    <n v="0"/>
    <n v="0.25154472181879106"/>
    <n v="0"/>
    <n v="0"/>
    <n v="0"/>
  </r>
  <r>
    <s v="MTDEQ Permitted Sources"/>
    <s v="30"/>
    <x v="4"/>
    <n v="40781605"/>
    <x v="23"/>
    <n v="0"/>
    <n v="6.7476262948609671"/>
    <n v="0"/>
    <n v="0"/>
    <n v="0"/>
  </r>
  <r>
    <s v="MTDEQ Permitted Sources"/>
    <s v="30"/>
    <x v="4"/>
    <n v="40781604"/>
    <x v="23"/>
    <n v="0"/>
    <n v="21.220481881401831"/>
    <n v="0"/>
    <n v="0"/>
    <n v="0"/>
  </r>
  <r>
    <s v="MTDEQ Permitted Sources"/>
    <s v="30"/>
    <x v="4"/>
    <n v="40400302"/>
    <x v="23"/>
    <n v="0"/>
    <n v="1.2942443659550633E-2"/>
    <n v="0"/>
    <n v="0"/>
    <n v="0"/>
  </r>
  <r>
    <s v="MTDEQ Permitted Sources"/>
    <s v="30"/>
    <x v="4"/>
    <n v="31000207"/>
    <x v="24"/>
    <n v="0"/>
    <n v="13.902619207481454"/>
    <n v="0"/>
    <n v="0"/>
    <n v="0"/>
  </r>
  <r>
    <s v="MTDEQ Permitted Sources"/>
    <s v="30"/>
    <x v="4"/>
    <n v="20200253"/>
    <x v="21"/>
    <n v="0"/>
    <n v="0"/>
    <n v="0"/>
    <n v="9.4825824832351184E-3"/>
    <n v="0.15377160783624516"/>
  </r>
  <r>
    <s v="MTDEQ Permitted Sources"/>
    <s v="30"/>
    <x v="4"/>
    <n v="20200253"/>
    <x v="21"/>
    <n v="1.7773435005739335"/>
    <n v="4.8745599684089713"/>
    <n v="3.2548323658671889"/>
    <n v="0"/>
    <n v="0"/>
  </r>
  <r>
    <s v="MTDEQ Permitted Sources"/>
    <s v="30"/>
    <x v="4"/>
    <n v="20200253"/>
    <x v="21"/>
    <n v="0"/>
    <n v="0"/>
    <n v="0"/>
    <n v="2.921660548888658E-2"/>
    <n v="0.4741291241617559"/>
  </r>
  <r>
    <s v="MTDEQ Permitted Sources"/>
    <s v="30"/>
    <x v="4"/>
    <n v="20200253"/>
    <x v="21"/>
    <n v="14.967103162727861"/>
    <n v="14.624833192285687"/>
    <n v="17.030205567864151"/>
    <n v="0"/>
    <n v="0"/>
  </r>
  <r>
    <s v="MTDEQ Permitted Sources"/>
    <s v="30"/>
    <x v="4"/>
    <n v="20200253"/>
    <x v="21"/>
    <n v="0"/>
    <n v="0"/>
    <n v="0"/>
    <n v="3.2035751632551075E-3"/>
    <n v="5.125720261208172E-2"/>
  </r>
  <r>
    <s v="MTDEQ Permitted Sources"/>
    <s v="30"/>
    <x v="4"/>
    <n v="20200253"/>
    <x v="21"/>
    <n v="2.4987886273389837"/>
    <n v="1.6125515941760908"/>
    <n v="1.9605879999121258"/>
    <n v="0"/>
    <n v="0"/>
  </r>
  <r>
    <s v="MTDEQ Permitted Sources"/>
    <s v="30"/>
    <x v="4"/>
    <n v="20100202"/>
    <x v="21"/>
    <n v="0"/>
    <n v="0"/>
    <n v="0"/>
    <n v="0"/>
    <n v="0"/>
  </r>
  <r>
    <s v="MTDEQ Permitted Sources"/>
    <s v="30"/>
    <x v="4"/>
    <n v="31000228"/>
    <x v="20"/>
    <n v="0.2562860130604086"/>
    <n v="1.3583158692201655E-2"/>
    <n v="8.9700104571143011E-2"/>
    <n v="1.5377160783624515E-3"/>
    <n v="7.6885803918122575E-3"/>
  </r>
  <r>
    <s v="MTDEQ Permitted Sources"/>
    <s v="30"/>
    <x v="4"/>
    <n v="31000202"/>
    <x v="27"/>
    <n v="0"/>
    <n v="1.8578173086749019"/>
    <n v="0"/>
    <n v="0"/>
    <n v="0"/>
  </r>
  <r>
    <s v="MTDEQ Permitted Sources"/>
    <s v="30"/>
    <x v="4"/>
    <n v="20200202"/>
    <x v="21"/>
    <n v="2.562860130604086E-2"/>
    <n v="0.2532105809036837"/>
    <n v="0.30754321567249032"/>
    <n v="0"/>
    <n v="0"/>
  </r>
  <r>
    <s v="MTDEQ Permitted Sources"/>
    <s v="30"/>
    <x v="4"/>
    <n v="20200202"/>
    <x v="21"/>
    <n v="0"/>
    <n v="0"/>
    <n v="0"/>
    <n v="1.1532870587718385E-3"/>
    <n v="1.9221450979530645E-2"/>
  </r>
  <r>
    <s v="MTDEQ Permitted Sources"/>
    <s v="30"/>
    <x v="4"/>
    <n v="20200202"/>
    <x v="21"/>
    <n v="12.691027080738374"/>
    <n v="10.208000043202604"/>
    <n v="12.856587845175396"/>
    <n v="0"/>
    <n v="0"/>
  </r>
  <r>
    <s v="MTDEQ Permitted Sources"/>
    <s v="30"/>
    <x v="4"/>
    <n v="20200202"/>
    <x v="21"/>
    <n v="0"/>
    <n v="0"/>
    <n v="0"/>
    <n v="5.5229635814518049E-2"/>
    <n v="0.77244604336407152"/>
  </r>
  <r>
    <s v="MTDEQ Permitted Sources"/>
    <s v="30"/>
    <x v="4"/>
    <n v="20200202"/>
    <x v="21"/>
    <n v="0.96158512100265292"/>
    <n v="5.38200627426858E-3"/>
    <n v="0.6157271463776316"/>
    <n v="1.281430065302043E-4"/>
    <n v="1.4095730718322473E-3"/>
  </r>
  <r>
    <s v="MTDEQ Permitted Sources"/>
    <s v="30"/>
    <x v="4"/>
    <n v="20200202"/>
    <x v="21"/>
    <n v="0.93531580466396114"/>
    <n v="1.1148441568127774"/>
    <n v="3.3572186280848224"/>
    <n v="0"/>
    <n v="0"/>
  </r>
  <r>
    <s v="MTDEQ Permitted Sources"/>
    <s v="30"/>
    <x v="4"/>
    <n v="20200202"/>
    <x v="21"/>
    <n v="0"/>
    <n v="0"/>
    <n v="0"/>
    <n v="2.3065741175436771E-3"/>
    <n v="3.844290195906129E-2"/>
  </r>
  <r>
    <s v="MTDEQ Permitted Sources"/>
    <s v="30"/>
    <x v="4"/>
    <n v="20100202"/>
    <x v="21"/>
    <n v="5.1257202612081718"/>
    <n v="3.1779465619490663"/>
    <n v="4.5362624311692317"/>
    <n v="2.69100313713429E-3"/>
    <n v="4.4850052285571505E-2"/>
  </r>
  <r>
    <s v="MTDEQ Permitted Sources"/>
    <s v="30"/>
    <x v="4"/>
    <n v="10500106"/>
    <x v="25"/>
    <n v="0.58932968703240951"/>
    <n v="2.6013030325631469E-2"/>
    <n v="1.1406009011253484"/>
    <n v="2.69100313713429E-3"/>
    <n v="6.150864313449806E-2"/>
  </r>
  <r>
    <s v="MTDEQ Permitted Sources"/>
    <s v="30"/>
    <x v="4"/>
    <n v="20200202"/>
    <x v="21"/>
    <n v="3.0369892547658419"/>
    <n v="0.27230388887668411"/>
    <n v="6.5496453497718026"/>
    <n v="7.304151372221645E-3"/>
    <n v="0.12173585620369408"/>
  </r>
  <r>
    <s v="MTDEQ Permitted Sources"/>
    <s v="30"/>
    <x v="4"/>
    <n v="20200202"/>
    <x v="21"/>
    <n v="8.9829529007738511"/>
    <n v="0.12212028522328469"/>
    <n v="26.051601370597066"/>
    <n v="3.4598611763155163E-3"/>
    <n v="5.7664352938591928E-2"/>
  </r>
  <r>
    <s v="MTDEQ Permitted Sources"/>
    <s v="30"/>
    <x v="4"/>
    <n v="20200201"/>
    <x v="21"/>
    <n v="4.1008324949795982"/>
    <n v="3.8369860445339072"/>
    <n v="1.935087541612615"/>
    <n v="1.2686157646490226E-2"/>
    <n v="0.2123329618205485"/>
  </r>
  <r>
    <s v="MTDEQ Permitted Sources"/>
    <s v="30"/>
    <x v="4"/>
    <n v="20200201"/>
    <x v="21"/>
    <n v="4.5747053331282928"/>
    <n v="0.20195337829160195"/>
    <n v="35.829040911858179"/>
    <n v="6.4584075291222967E-2"/>
    <n v="1.0764012548537161"/>
  </r>
  <r>
    <s v="MTDEQ Permitted Sources"/>
    <s v="30"/>
    <x v="4"/>
    <n v="20200202"/>
    <x v="21"/>
    <n v="0"/>
    <n v="0"/>
    <n v="0"/>
    <n v="0"/>
    <n v="0"/>
  </r>
  <r>
    <s v="MTDEQ Permitted Sources"/>
    <s v="30"/>
    <x v="4"/>
    <n v="20200202"/>
    <x v="21"/>
    <n v="0"/>
    <n v="0"/>
    <n v="0"/>
    <n v="0"/>
    <n v="0"/>
  </r>
  <r>
    <s v="MTDEQ Permitted Sources"/>
    <s v="30"/>
    <x v="4"/>
    <n v="20200202"/>
    <x v="21"/>
    <n v="0"/>
    <n v="0"/>
    <n v="0"/>
    <n v="0"/>
    <n v="0"/>
  </r>
  <r>
    <s v="MTDEQ Permitted Sources"/>
    <s v="30"/>
    <x v="4"/>
    <n v="20200202"/>
    <x v="21"/>
    <n v="0"/>
    <n v="0"/>
    <n v="0"/>
    <n v="0"/>
    <n v="0"/>
  </r>
  <r>
    <s v="MTDEQ Permitted Sources"/>
    <s v="30"/>
    <x v="4"/>
    <n v="20200202"/>
    <x v="21"/>
    <n v="3.6264470848047816"/>
    <n v="5.4845206794927437E-2"/>
    <n v="11.712270796860674"/>
    <n v="1.5377160783624515E-3"/>
    <n v="2.562860130604086E-2"/>
  </r>
  <r>
    <s v="MTDEQ Permitted Sources"/>
    <s v="30"/>
    <x v="4"/>
    <n v="20200202"/>
    <x v="21"/>
    <n v="3.1395036599900052"/>
    <n v="9.3416251760518945E-2"/>
    <n v="19.925981229433706"/>
    <n v="2.69100313713429E-3"/>
    <n v="4.4850052285571505E-2"/>
  </r>
  <r>
    <s v="MTDEQ Permitted Sources"/>
    <s v="30"/>
    <x v="4"/>
    <n v="20200201"/>
    <x v="21"/>
    <n v="8.6237680534696892"/>
    <n v="0.34957412181439729"/>
    <n v="10.853712653108305"/>
    <n v="1.6914876861986967E-2"/>
    <n v="0.28191461436644943"/>
  </r>
  <r>
    <s v="MTDEQ Permitted Sources"/>
    <s v="30"/>
    <x v="4"/>
    <n v="20200201"/>
    <x v="21"/>
    <n v="3.9468046011302924"/>
    <n v="0.33060895684792707"/>
    <n v="12.071071215145244"/>
    <n v="1.5377160783624515E-2"/>
    <n v="0.2562860130604086"/>
  </r>
  <r>
    <s v="MTDEQ Permitted Sources"/>
    <s v="30"/>
    <x v="4"/>
    <n v="20200201"/>
    <x v="21"/>
    <n v="5.8178206394778051"/>
    <n v="0.23437355894374368"/>
    <n v="7.2657084702625836"/>
    <n v="1.0379583528946548E-2"/>
    <n v="0.17299305881577581"/>
  </r>
  <r>
    <s v="MTDEQ Permitted Sources"/>
    <s v="30"/>
    <x v="4"/>
    <n v="20200201"/>
    <x v="21"/>
    <n v="8.0345665094438079"/>
    <n v="6.7915793461008275E-2"/>
    <n v="8.5843000074583848"/>
    <n v="1.2686157646490226E-2"/>
    <n v="0.21143596077483709"/>
  </r>
  <r>
    <s v="MTDEQ Permitted Sources"/>
    <s v="30"/>
    <x v="4"/>
    <n v="40301117"/>
    <x v="23"/>
    <n v="0"/>
    <n v="5.7637442907220588"/>
    <n v="0"/>
    <n v="0"/>
    <n v="0"/>
  </r>
  <r>
    <s v="MTDEQ Permitted Sources"/>
    <s v="30"/>
    <x v="4"/>
    <n v="40301117"/>
    <x v="23"/>
    <n v="0"/>
    <n v="7.2413612990218441"/>
    <n v="0"/>
    <n v="0"/>
    <n v="0"/>
  </r>
  <r>
    <s v="MTDEQ Permitted Sources"/>
    <s v="30"/>
    <x v="4"/>
    <n v="40400151"/>
    <x v="24"/>
    <n v="0"/>
    <n v="13.928632237807086"/>
    <n v="0"/>
    <n v="0"/>
    <n v="0"/>
  </r>
  <r>
    <s v="MTDEQ Permitted Sources"/>
    <s v="30"/>
    <x v="4"/>
    <n v="30501050"/>
    <x v="28"/>
    <n v="0"/>
    <n v="0"/>
    <n v="0"/>
    <n v="0"/>
    <n v="0.12429871633429818"/>
  </r>
  <r>
    <s v="MTDEQ Permitted Sources"/>
    <s v="30"/>
    <x v="4"/>
    <n v="30501050"/>
    <x v="28"/>
    <n v="0"/>
    <n v="0"/>
    <n v="0"/>
    <n v="0"/>
    <n v="0.23911485018536119"/>
  </r>
  <r>
    <s v="MTDEQ Permitted Sources"/>
    <s v="30"/>
    <x v="4"/>
    <n v="10500106"/>
    <x v="25"/>
    <n v="0"/>
    <n v="0"/>
    <n v="0"/>
    <n v="0"/>
    <n v="0"/>
  </r>
  <r>
    <s v="MTDEQ Permitted Sources"/>
    <s v="30"/>
    <x v="4"/>
    <n v="31000228"/>
    <x v="20"/>
    <n v="0.19221450979530644"/>
    <n v="1.0251440522416343E-2"/>
    <n v="6.7275078428357254E-2"/>
    <n v="1.1532870587718385E-3"/>
    <n v="5.7664352938591925E-3"/>
  </r>
  <r>
    <s v="MTDEQ Permitted Sources"/>
    <s v="30"/>
    <x v="4"/>
    <n v="31000202"/>
    <x v="27"/>
    <n v="0"/>
    <n v="0.20490066744179666"/>
    <n v="0"/>
    <n v="0"/>
    <n v="0"/>
  </r>
  <r>
    <s v="MTDEQ Permitted Sources"/>
    <s v="30"/>
    <x v="4"/>
    <n v="20200202"/>
    <x v="21"/>
    <n v="13.826758547615574"/>
    <n v="5.6511065879820093"/>
    <n v="13.852259005915085"/>
    <n v="2.152802509707432E-2"/>
    <n v="0.35880041828457204"/>
  </r>
  <r>
    <s v="MTDEQ Permitted Sources"/>
    <s v="30"/>
    <x v="4"/>
    <n v="20200202"/>
    <x v="21"/>
    <n v="6.0741066525382141"/>
    <n v="5.1162376787249366"/>
    <n v="16.107575920846681"/>
    <n v="1.7683734901168192E-2"/>
    <n v="0.29472891501946991"/>
  </r>
  <r>
    <s v="MTDEQ Permitted Sources"/>
    <s v="30"/>
    <x v="4"/>
    <n v="20100202"/>
    <x v="21"/>
    <n v="0"/>
    <n v="0"/>
    <n v="0"/>
    <n v="0"/>
    <n v="0"/>
  </r>
  <r>
    <s v="MTDEQ Permitted Sources"/>
    <s v="30"/>
    <x v="4"/>
    <n v="10500106"/>
    <x v="25"/>
    <n v="0.1281430065302043"/>
    <n v="6.7915793461008275E-3"/>
    <n v="2.562860130604086E-2"/>
    <n v="7.6885803918122573E-4"/>
    <n v="3.8442901959061288E-3"/>
  </r>
  <r>
    <s v="MTDEQ Permitted Sources"/>
    <s v="30"/>
    <x v="4"/>
    <n v="20100202"/>
    <x v="21"/>
    <n v="6.879229162567488"/>
    <n v="10.222223916927456"/>
    <n v="24.588592665041723"/>
    <n v="0"/>
    <n v="0"/>
  </r>
  <r>
    <s v="MTDEQ Permitted Sources"/>
    <s v="30"/>
    <x v="4"/>
    <n v="20100202"/>
    <x v="21"/>
    <n v="0"/>
    <n v="0"/>
    <n v="0"/>
    <n v="5.5229635814518049E-2"/>
    <n v="0.77359933042284335"/>
  </r>
  <r>
    <s v="MTDEQ Permitted Sources"/>
    <s v="30"/>
    <x v="4"/>
    <n v="31000228"/>
    <x v="20"/>
    <n v="6.407150326510215E-2"/>
    <n v="3.5880041828457204E-3"/>
    <n v="5.3820062742685811E-2"/>
    <n v="3.8442901959061287E-4"/>
    <n v="4.8694342481477634E-3"/>
  </r>
  <r>
    <s v="MTDEQ Permitted Sources"/>
    <s v="30"/>
    <x v="4"/>
    <n v="20200202"/>
    <x v="21"/>
    <n v="0.9867011502825731"/>
    <n v="4.1005762089665375E-3"/>
    <n v="0.64071503265102148"/>
    <n v="1.281430065302043E-4"/>
    <n v="1.4095730718322473E-3"/>
  </r>
  <r>
    <s v="MTDEQ Permitted Sources"/>
    <s v="30"/>
    <x v="4"/>
    <n v="20200202"/>
    <x v="21"/>
    <n v="27.448231998769764"/>
    <n v="0.5310246190611666"/>
    <n v="65.071018716037742"/>
    <n v="1.076401254853716E-2"/>
    <n v="0.17940020914228602"/>
  </r>
  <r>
    <s v="MTDEQ Permitted Sources"/>
    <s v="30"/>
    <x v="4"/>
    <n v="20200202"/>
    <x v="21"/>
    <n v="41.954020337988887"/>
    <n v="0.4741291241617559"/>
    <n v="65.21197602322097"/>
    <n v="9.6107254897653226E-3"/>
    <n v="0.16017875816275537"/>
  </r>
  <r>
    <s v="MTDEQ Permitted Sources"/>
    <s v="30"/>
    <x v="4"/>
    <n v="20200202"/>
    <x v="21"/>
    <n v="1.5172131973176188"/>
    <n v="7.0478653591612359E-3"/>
    <n v="0.96017554793082072"/>
    <n v="1.281430065302043E-4"/>
    <n v="2.4347171240738817E-3"/>
  </r>
  <r>
    <s v="MTDEQ Permitted Sources"/>
    <s v="30"/>
    <x v="4"/>
    <n v="20200202"/>
    <x v="21"/>
    <n v="19.388036888019911"/>
    <n v="7.5860659865880947E-2"/>
    <n v="12.417057332776796"/>
    <n v="1.5377160783624515E-3"/>
    <n v="2.562860130604086E-2"/>
  </r>
  <r>
    <s v="MTDEQ Permitted Sources"/>
    <s v="30"/>
    <x v="4"/>
    <n v="20200253"/>
    <x v="21"/>
    <n v="0"/>
    <n v="0"/>
    <n v="0"/>
    <n v="1.460830274444329E-2"/>
    <n v="0.24347171240738816"/>
  </r>
  <r>
    <s v="MTDEQ Permitted Sources"/>
    <s v="30"/>
    <x v="4"/>
    <n v="20200253"/>
    <x v="21"/>
    <n v="7.989716457158238"/>
    <n v="0"/>
    <n v="6.3943360258571946"/>
    <n v="0"/>
    <n v="0"/>
  </r>
  <r>
    <s v="MTDEQ Permitted Sources"/>
    <s v="30"/>
    <x v="4"/>
    <n v="20200253"/>
    <x v="21"/>
    <n v="0"/>
    <n v="7.0306941962861886"/>
    <n v="0"/>
    <n v="0"/>
    <n v="0"/>
  </r>
  <r>
    <s v="MTDEQ Permitted Sources"/>
    <s v="30"/>
    <x v="4"/>
    <n v="31000205"/>
    <x v="26"/>
    <n v="1.0377020668815944"/>
    <n v="2.0870651473574373"/>
    <n v="5.5329587359611612"/>
    <n v="4.9775869456592554"/>
    <n v="0.11686642195554632"/>
  </r>
  <r>
    <s v="MTDEQ Permitted Sources"/>
    <s v="30"/>
    <x v="4"/>
    <n v="31000207"/>
    <x v="24"/>
    <n v="0"/>
    <n v="0.96542941119855907"/>
    <n v="0"/>
    <n v="0"/>
    <n v="0"/>
  </r>
  <r>
    <s v="MTDEQ Permitted Sources"/>
    <s v="30"/>
    <x v="4"/>
    <n v="31000228"/>
    <x v="20"/>
    <n v="0.1281430065302043"/>
    <n v="7.0478653591612359E-3"/>
    <n v="0.10764012548537162"/>
    <n v="7.6885803918122573E-4"/>
    <n v="9.7388684962955267E-3"/>
  </r>
  <r>
    <s v="MTDEQ Permitted Sources"/>
    <s v="30"/>
    <x v="4"/>
    <n v="31000301"/>
    <x v="20"/>
    <n v="0"/>
    <n v="23.703380775931066"/>
    <n v="0"/>
    <n v="0"/>
    <n v="0"/>
  </r>
  <r>
    <s v="MTDEQ Permitted Sources"/>
    <s v="30"/>
    <x v="4"/>
    <n v="40400250"/>
    <x v="23"/>
    <n v="0"/>
    <n v="2.1528025097074321"/>
    <n v="0"/>
    <n v="0"/>
    <n v="0"/>
  </r>
  <r>
    <s v="MTDEQ Permitted Sources"/>
    <s v="30"/>
    <x v="4"/>
    <n v="31000228"/>
    <x v="20"/>
    <n v="0"/>
    <n v="0.32279223344958463"/>
    <n v="0"/>
    <n v="0"/>
    <n v="0"/>
  </r>
  <r>
    <s v="MTDEQ Permitted Sources"/>
    <s v="30"/>
    <x v="4"/>
    <n v="31000228"/>
    <x v="20"/>
    <n v="4.7412912416175592"/>
    <n v="0.26077101828896571"/>
    <n v="3.9826846429587497"/>
    <n v="2.8447747449705355E-2"/>
    <n v="0.31151564887492667"/>
  </r>
  <r>
    <s v="MTDEQ Permitted Sources"/>
    <s v="30"/>
    <x v="4"/>
    <n v="20200202"/>
    <x v="21"/>
    <n v="13.7861372145455"/>
    <n v="9.962606185697263"/>
    <n v="1.8310354203100891"/>
    <n v="0"/>
    <n v="0"/>
  </r>
  <r>
    <s v="MTDEQ Permitted Sources"/>
    <s v="30"/>
    <x v="4"/>
    <n v="20200202"/>
    <x v="21"/>
    <n v="0"/>
    <n v="0"/>
    <n v="0"/>
    <n v="5.3820062742685811E-2"/>
    <n v="0.75399345042372212"/>
  </r>
  <r>
    <s v="MTDEQ Permitted Sources"/>
    <s v="30"/>
    <x v="4"/>
    <n v="20200202"/>
    <x v="21"/>
    <n v="0"/>
    <n v="0"/>
    <n v="0"/>
    <n v="0"/>
    <n v="0"/>
  </r>
  <r>
    <s v="MTDEQ Permitted Sources"/>
    <s v="30"/>
    <x v="4"/>
    <n v="20200202"/>
    <x v="21"/>
    <n v="0"/>
    <n v="0"/>
    <n v="0"/>
    <n v="0"/>
    <n v="0"/>
  </r>
  <r>
    <s v="MTDEQ Permitted Sources"/>
    <s v="30"/>
    <x v="4"/>
    <n v="20200202"/>
    <x v="21"/>
    <n v="1.3167975351043795"/>
    <n v="10.149951261244421"/>
    <n v="7.6261747476320476"/>
    <n v="0"/>
    <n v="0"/>
  </r>
  <r>
    <s v="MTDEQ Permitted Sources"/>
    <s v="30"/>
    <x v="4"/>
    <n v="20200202"/>
    <x v="21"/>
    <n v="0"/>
    <n v="0"/>
    <n v="0"/>
    <n v="5.4845206794927437E-2"/>
    <n v="0.76808918114204461"/>
  </r>
  <r>
    <s v="MTDEQ Permitted Sources"/>
    <s v="30"/>
    <x v="4"/>
    <n v="20200202"/>
    <x v="21"/>
    <n v="10.862554520558888"/>
    <n v="10.200952177843444"/>
    <n v="13.674652798864221"/>
    <n v="0"/>
    <n v="0"/>
  </r>
  <r>
    <s v="MTDEQ Permitted Sources"/>
    <s v="30"/>
    <x v="4"/>
    <n v="20200202"/>
    <x v="21"/>
    <n v="0"/>
    <n v="0"/>
    <n v="0"/>
    <n v="5.5101492807987845E-2"/>
    <n v="0.77193347133795076"/>
  </r>
  <r>
    <s v="MTDEQ Permitted Sources"/>
    <s v="30"/>
    <x v="4"/>
    <n v="31000202"/>
    <x v="27"/>
    <n v="0"/>
    <n v="3.2800765381536392"/>
    <n v="0"/>
    <n v="0"/>
    <n v="0"/>
  </r>
  <r>
    <s v="MTDEQ Permitted Sources"/>
    <s v="30"/>
    <x v="4"/>
    <n v="31000202"/>
    <x v="27"/>
    <n v="0"/>
    <n v="4.2287192154967422E-2"/>
    <n v="0"/>
    <n v="0"/>
    <n v="0"/>
  </r>
  <r>
    <s v="MTDEQ Permitted Sources"/>
    <s v="30"/>
    <x v="4"/>
    <n v="31000228"/>
    <x v="20"/>
    <n v="0.44850052285571501"/>
    <n v="2.4731600260329431E-2"/>
    <n v="0.37674043919880063"/>
    <n v="2.69100313713429E-3"/>
    <n v="3.4086039737034342E-2"/>
  </r>
  <r>
    <s v="MTDEQ Permitted Sources"/>
    <s v="30"/>
    <x v="4"/>
    <n v="10500106"/>
    <x v="25"/>
    <n v="0.64071503265102148"/>
    <n v="3.5239326795806179E-2"/>
    <n v="0.53820062742685804"/>
    <n v="3.8442901959061287E-4"/>
    <n v="4.869434248147763E-2"/>
  </r>
  <r>
    <s v="MTDEQ Permitted Sources"/>
    <s v="30"/>
    <x v="4"/>
    <n v="20200202"/>
    <x v="21"/>
    <n v="0"/>
    <n v="0"/>
    <n v="0"/>
    <n v="0"/>
    <n v="0"/>
  </r>
  <r>
    <s v="MTDEQ Permitted Sources"/>
    <s v="30"/>
    <x v="4"/>
    <n v="20200202"/>
    <x v="21"/>
    <n v="11.482894815171607"/>
    <n v="9.5690790126430052"/>
    <n v="17.948606495666127"/>
    <n v="0"/>
    <n v="0"/>
  </r>
  <r>
    <s v="MTDEQ Permitted Sources"/>
    <s v="30"/>
    <x v="4"/>
    <n v="20200202"/>
    <x v="21"/>
    <n v="0"/>
    <n v="0"/>
    <n v="0"/>
    <n v="5.176977463820253E-2"/>
    <n v="0.72413612990218457"/>
  </r>
  <r>
    <s v="MTDEQ Permitted Sources"/>
    <s v="30"/>
    <x v="4"/>
    <n v="20200202"/>
    <x v="21"/>
    <n v="8.7435817645754295"/>
    <n v="9.6284092246664894"/>
    <n v="11.449962062493345"/>
    <n v="0"/>
    <n v="0"/>
  </r>
  <r>
    <s v="MTDEQ Permitted Sources"/>
    <s v="30"/>
    <x v="4"/>
    <n v="20200202"/>
    <x v="21"/>
    <n v="0"/>
    <n v="0"/>
    <n v="0"/>
    <n v="5.2026060651262938E-2"/>
    <n v="0.72862113513074167"/>
  </r>
  <r>
    <s v="MTDEQ Permitted Sources"/>
    <s v="30"/>
    <x v="4"/>
    <n v="20200202"/>
    <x v="21"/>
    <n v="5.912133892284035"/>
    <n v="0"/>
    <n v="7.1371810347127891"/>
    <n v="0"/>
    <n v="0"/>
  </r>
  <r>
    <s v="MTDEQ Permitted Sources"/>
    <s v="30"/>
    <x v="4"/>
    <n v="20200202"/>
    <x v="21"/>
    <n v="0"/>
    <n v="9.8535564871400592"/>
    <n v="0"/>
    <n v="5.3307490716564987E-2"/>
    <n v="0.74566415499925875"/>
  </r>
  <r>
    <s v="MTDEQ Permitted Sources"/>
    <s v="30"/>
    <x v="3"/>
    <n v="20200202"/>
    <x v="21"/>
    <n v="6.1681636193313842"/>
    <n v="10.280272698885641"/>
    <n v="0.55575621932149599"/>
    <n v="0"/>
    <n v="0"/>
  </r>
  <r>
    <s v="MTDEQ Permitted Sources"/>
    <s v="30"/>
    <x v="3"/>
    <n v="20200202"/>
    <x v="21"/>
    <n v="0"/>
    <n v="0"/>
    <n v="0"/>
    <n v="5.5614064834108669E-2"/>
    <n v="0.77795619264487026"/>
  </r>
  <r>
    <s v="MTDEQ Permitted Sources"/>
    <s v="30"/>
    <x v="3"/>
    <n v="20200202"/>
    <x v="21"/>
    <n v="0"/>
    <n v="0"/>
    <n v="0"/>
    <n v="0"/>
    <n v="0"/>
  </r>
  <r>
    <s v="MTDEQ Permitted Sources"/>
    <s v="30"/>
    <x v="3"/>
    <n v="20200202"/>
    <x v="21"/>
    <n v="0"/>
    <n v="0"/>
    <n v="0"/>
    <n v="0"/>
    <n v="0"/>
  </r>
  <r>
    <s v="MTDEQ Permitted Sources"/>
    <s v="30"/>
    <x v="3"/>
    <n v="20200202"/>
    <x v="21"/>
    <n v="0"/>
    <n v="0"/>
    <n v="0"/>
    <n v="0"/>
    <n v="0"/>
  </r>
  <r>
    <s v="MTDEQ Permitted Sources"/>
    <s v="30"/>
    <x v="3"/>
    <n v="20200202"/>
    <x v="21"/>
    <n v="0"/>
    <n v="0"/>
    <n v="0"/>
    <n v="0"/>
    <n v="0"/>
  </r>
  <r>
    <s v="MTDEQ Permitted Sources"/>
    <s v="30"/>
    <x v="4"/>
    <n v="30501050"/>
    <x v="28"/>
    <n v="0"/>
    <n v="0"/>
    <n v="0"/>
    <n v="0"/>
    <n v="0.76860175316816537"/>
  </r>
  <r>
    <s v="MTDEQ Permitted Sources"/>
    <s v="30"/>
    <x v="4"/>
    <n v="30501050"/>
    <x v="28"/>
    <n v="0"/>
    <n v="0"/>
    <n v="0"/>
    <n v="0"/>
    <n v="1.5633446796684925E-2"/>
  </r>
  <r>
    <s v="MTDEQ Permitted Sources"/>
    <s v="30"/>
    <x v="4"/>
    <n v="40400151"/>
    <x v="24"/>
    <n v="0"/>
    <n v="2.574777430211395"/>
    <n v="0"/>
    <n v="0"/>
    <n v="0"/>
  </r>
  <r>
    <s v="MTDEQ Permitted Sources"/>
    <s v="30"/>
    <x v="4"/>
    <n v="40301010"/>
    <x v="23"/>
    <n v="0"/>
    <n v="0.83395468649856963"/>
    <n v="0"/>
    <n v="0"/>
    <n v="0"/>
  </r>
  <r>
    <s v="MTDEQ Permitted Sources"/>
    <s v="30"/>
    <x v="4"/>
    <n v="40301010"/>
    <x v="23"/>
    <n v="0"/>
    <n v="2.4885371868165675"/>
    <n v="0"/>
    <n v="0"/>
    <n v="0"/>
  </r>
  <r>
    <s v="MTDEQ Permitted Sources"/>
    <s v="30"/>
    <x v="4"/>
    <n v="40301010"/>
    <x v="23"/>
    <n v="0"/>
    <n v="0.62854144703065207"/>
    <n v="0"/>
    <n v="0"/>
    <n v="0"/>
  </r>
  <r>
    <s v="MTDEQ Permitted Sources"/>
    <s v="30"/>
    <x v="4"/>
    <n v="40301010"/>
    <x v="23"/>
    <n v="0"/>
    <n v="0.6280288750045312"/>
    <n v="0"/>
    <n v="0"/>
    <n v="0"/>
  </r>
  <r>
    <s v="MTDEQ Permitted Sources"/>
    <s v="30"/>
    <x v="4"/>
    <n v="40301010"/>
    <x v="23"/>
    <n v="0"/>
    <n v="0.87047544335967775"/>
    <n v="0"/>
    <n v="0"/>
    <n v="0"/>
  </r>
  <r>
    <s v="MTDEQ Permitted Sources"/>
    <s v="30"/>
    <x v="4"/>
    <n v="40301010"/>
    <x v="23"/>
    <n v="0"/>
    <n v="5.9808185437842249"/>
    <n v="0"/>
    <n v="0"/>
    <n v="0"/>
  </r>
  <r>
    <s v="MTDEQ Permitted Sources"/>
    <s v="30"/>
    <x v="4"/>
    <n v="40301010"/>
    <x v="23"/>
    <n v="0"/>
    <n v="0"/>
    <n v="0"/>
    <n v="0"/>
    <n v="0"/>
  </r>
  <r>
    <s v="MTDEQ Permitted Sources"/>
    <s v="30"/>
    <x v="4"/>
    <n v="30501050"/>
    <x v="28"/>
    <n v="0"/>
    <n v="0"/>
    <n v="0"/>
    <n v="0"/>
    <n v="0.12429871633429818"/>
  </r>
  <r>
    <s v="MTDEQ Permitted Sources"/>
    <s v="30"/>
    <x v="4"/>
    <n v="40400151"/>
    <x v="24"/>
    <n v="0"/>
    <n v="7.6757660911592378"/>
    <n v="0"/>
    <n v="0"/>
    <n v="0"/>
  </r>
  <r>
    <s v="MTDEQ Permitted Sources"/>
    <s v="30"/>
    <x v="4"/>
    <n v="30501050"/>
    <x v="28"/>
    <n v="0"/>
    <n v="0"/>
    <n v="0"/>
    <n v="0"/>
    <n v="0.33573467710913529"/>
  </r>
  <r>
    <s v="MTDEQ Permitted Sources"/>
    <s v="30"/>
    <x v="4"/>
    <n v="40301010"/>
    <x v="23"/>
    <n v="0"/>
    <n v="3.5944113331722307"/>
    <n v="0"/>
    <n v="0"/>
    <n v="0"/>
  </r>
  <r>
    <s v="MTDEQ Permitted Sources"/>
    <s v="30"/>
    <x v="4"/>
    <n v="40301010"/>
    <x v="23"/>
    <n v="0"/>
    <n v="3.5944113331722307"/>
    <n v="0"/>
    <n v="0"/>
    <n v="0"/>
  </r>
  <r>
    <s v="MTDEQ Permitted Sources"/>
    <s v="30"/>
    <x v="4"/>
    <n v="31000101"/>
    <x v="24"/>
    <n v="0"/>
    <n v="0"/>
    <n v="0"/>
    <n v="0"/>
    <n v="0"/>
  </r>
  <r>
    <s v="MTDEQ Permitted Sources"/>
    <s v="30"/>
    <x v="4"/>
    <n v="31000205"/>
    <x v="26"/>
    <n v="0"/>
    <n v="0"/>
    <n v="0"/>
    <n v="0"/>
    <n v="0"/>
  </r>
  <r>
    <s v="MTDEQ Permitted Sources"/>
    <s v="30"/>
    <x v="4"/>
    <n v="31000405"/>
    <x v="25"/>
    <n v="0"/>
    <n v="0"/>
    <n v="0"/>
    <n v="0"/>
    <n v="0"/>
  </r>
  <r>
    <s v="MTDEQ Permitted Sources"/>
    <s v="30"/>
    <x v="4"/>
    <n v="31000107"/>
    <x v="28"/>
    <n v="0"/>
    <n v="0"/>
    <n v="0"/>
    <n v="0"/>
    <n v="0"/>
  </r>
  <r>
    <s v="MTDEQ Permitted Sources"/>
    <s v="30"/>
    <x v="4"/>
    <n v="40400312"/>
    <x v="23"/>
    <n v="0"/>
    <n v="0"/>
    <n v="0"/>
    <n v="0"/>
    <n v="0"/>
  </r>
  <r>
    <s v="MTDEQ Permitted Sources"/>
    <s v="30"/>
    <x v="4"/>
    <n v="20200253"/>
    <x v="21"/>
    <n v="0"/>
    <n v="0"/>
    <n v="0"/>
    <n v="0"/>
    <n v="0"/>
  </r>
  <r>
    <s v="MTDEQ Permitted Sources"/>
    <s v="30"/>
    <x v="4"/>
    <n v="40600132"/>
    <x v="23"/>
    <n v="0"/>
    <n v="0"/>
    <n v="0"/>
    <n v="0"/>
    <n v="0"/>
  </r>
  <r>
    <s v="MTDEQ Permitted Sources"/>
    <s v="30"/>
    <x v="6"/>
    <n v="10500106"/>
    <x v="25"/>
    <n v="6.407150326510215E-2"/>
    <n v="3.4598611763155163E-3"/>
    <n v="1.281430065302043E-2"/>
    <n v="3.8442901959061287E-4"/>
    <n v="1.9221450979530644E-3"/>
  </r>
  <r>
    <s v="MTDEQ Permitted Sources"/>
    <s v="30"/>
    <x v="6"/>
    <n v="20200202"/>
    <x v="21"/>
    <n v="11.558499189024428"/>
    <n v="4.7284769409645389"/>
    <n v="3.2676466665202093"/>
    <n v="8.0730094114028709E-3"/>
    <n v="0.13455015685671451"/>
  </r>
  <r>
    <s v="MTDEQ Permitted Sources"/>
    <s v="30"/>
    <x v="6"/>
    <n v="20200202"/>
    <x v="21"/>
    <n v="9.1494106662565855"/>
    <n v="6.4968504310813584"/>
    <n v="5.67673518928805"/>
    <n v="9.9951545093559351E-3"/>
    <n v="0.16658590848926558"/>
  </r>
  <r>
    <s v="MTDEQ Permitted Sources"/>
    <s v="30"/>
    <x v="6"/>
    <n v="20200202"/>
    <x v="21"/>
    <n v="7.1758802226849099"/>
    <n v="5.253735124731846"/>
    <n v="3.1138750586839645"/>
    <n v="9.2262964701747083E-3"/>
    <n v="0.15377160783624516"/>
  </r>
  <r>
    <s v="MTDEQ Permitted Sources"/>
    <s v="30"/>
    <x v="6"/>
    <n v="20200202"/>
    <x v="21"/>
    <n v="6.4199646271632353"/>
    <n v="6.817079804400338"/>
    <n v="5.535777882104826"/>
    <n v="1.1148441568127773E-2"/>
    <n v="0.1858073594687962"/>
  </r>
  <r>
    <s v="MTDEQ Permitted Sources"/>
    <s v="30"/>
    <x v="8"/>
    <n v="20200253"/>
    <x v="21"/>
    <n v="0"/>
    <n v="0"/>
    <n v="0"/>
    <n v="1.2686157646490226E-2"/>
    <n v="0.21143596077483709"/>
  </r>
  <r>
    <s v="MTDEQ Permitted Sources"/>
    <s v="30"/>
    <x v="8"/>
    <n v="20200253"/>
    <x v="21"/>
    <n v="9.1387747967145803"/>
    <n v="0"/>
    <n v="4.914925015465986"/>
    <n v="0"/>
    <n v="0"/>
  </r>
  <r>
    <s v="MTDEQ Permitted Sources"/>
    <s v="30"/>
    <x v="8"/>
    <n v="20200253"/>
    <x v="21"/>
    <n v="0"/>
    <n v="5.8155140653602606"/>
    <n v="0"/>
    <n v="0"/>
    <n v="0"/>
  </r>
  <r>
    <s v="MTDEQ Permitted Sources"/>
    <s v="30"/>
    <x v="8"/>
    <n v="40400311"/>
    <x v="23"/>
    <n v="0"/>
    <n v="2.3706456208087796"/>
    <n v="0"/>
    <n v="0"/>
    <n v="0"/>
  </r>
  <r>
    <s v="MTDEQ Permitted Sources"/>
    <s v="30"/>
    <x v="8"/>
    <n v="40400250"/>
    <x v="23"/>
    <n v="0"/>
    <n v="0.12442685934082838"/>
    <n v="0"/>
    <n v="0"/>
    <n v="0"/>
  </r>
  <r>
    <s v="MTDEQ Permitted Sources"/>
    <s v="30"/>
    <x v="8"/>
    <n v="31000205"/>
    <x v="26"/>
    <n v="0"/>
    <n v="0"/>
    <n v="0"/>
    <n v="0"/>
    <n v="0"/>
  </r>
  <r>
    <s v="MTDEQ Permitted Sources"/>
    <s v="30"/>
    <x v="8"/>
    <n v="31000220"/>
    <x v="24"/>
    <n v="0"/>
    <n v="2.939344283789826"/>
    <n v="0"/>
    <n v="0"/>
    <n v="0"/>
  </r>
  <r>
    <s v="MTDEQ Permitted Sources"/>
    <s v="30"/>
    <x v="8"/>
    <n v="31000228"/>
    <x v="20"/>
    <n v="0.32035751632551074"/>
    <n v="1.7683734901168192E-2"/>
    <n v="0.26910031371342902"/>
    <n v="1.9221450979530644E-3"/>
    <n v="2.4347171240738815E-2"/>
  </r>
  <r>
    <s v="MTDEQ Permitted Sources"/>
    <s v="30"/>
    <x v="8"/>
    <n v="20200253"/>
    <x v="21"/>
    <n v="0"/>
    <n v="0"/>
    <n v="0"/>
    <n v="1.2686157646490226E-2"/>
    <n v="0.21143596077483709"/>
  </r>
  <r>
    <s v="MTDEQ Permitted Sources"/>
    <s v="30"/>
    <x v="8"/>
    <n v="20200253"/>
    <x v="21"/>
    <n v="9.1387747967145803"/>
    <n v="0"/>
    <n v="4.914925015465986"/>
    <n v="0"/>
    <n v="0"/>
  </r>
  <r>
    <s v="MTDEQ Permitted Sources"/>
    <s v="30"/>
    <x v="8"/>
    <n v="20200253"/>
    <x v="21"/>
    <n v="0"/>
    <n v="5.8155140653602606"/>
    <n v="0"/>
    <n v="0"/>
    <n v="0"/>
  </r>
  <r>
    <s v="MTDEQ Permitted Sources"/>
    <s v="30"/>
    <x v="8"/>
    <n v="40400311"/>
    <x v="23"/>
    <n v="0"/>
    <n v="2.3706456208087796"/>
    <n v="0"/>
    <n v="0"/>
    <n v="0"/>
  </r>
  <r>
    <s v="MTDEQ Permitted Sources"/>
    <s v="30"/>
    <x v="8"/>
    <n v="40400250"/>
    <x v="23"/>
    <n v="0"/>
    <n v="0.12442685934082838"/>
    <n v="0"/>
    <n v="0"/>
    <n v="0"/>
  </r>
  <r>
    <s v="MTDEQ Permitted Sources"/>
    <s v="30"/>
    <x v="8"/>
    <n v="31000205"/>
    <x v="26"/>
    <n v="0"/>
    <n v="0"/>
    <n v="0"/>
    <n v="0"/>
    <n v="0"/>
  </r>
  <r>
    <s v="MTDEQ Permitted Sources"/>
    <s v="30"/>
    <x v="8"/>
    <n v="31000220"/>
    <x v="24"/>
    <n v="0"/>
    <n v="2.939344283789826"/>
    <n v="0"/>
    <n v="0"/>
    <n v="0"/>
  </r>
  <r>
    <s v="MTDEQ Permitted Sources"/>
    <s v="30"/>
    <x v="8"/>
    <n v="31000228"/>
    <x v="20"/>
    <n v="0.32035751632551074"/>
    <n v="1.7683734901168192E-2"/>
    <n v="0.26910031371342902"/>
    <n v="1.9221450979530644E-3"/>
    <n v="2.4347171240738815E-2"/>
  </r>
  <r>
    <s v="MTDEQ Permitted Sources"/>
    <s v="30"/>
    <x v="8"/>
    <n v="40400311"/>
    <x v="23"/>
    <n v="0"/>
    <n v="1.8911344903727549"/>
    <n v="0"/>
    <n v="0"/>
    <n v="0"/>
  </r>
  <r>
    <s v="MTDEQ Permitted Sources"/>
    <s v="30"/>
    <x v="8"/>
    <n v="20200253"/>
    <x v="21"/>
    <n v="0"/>
    <n v="0"/>
    <n v="0"/>
    <n v="6.1508643134498059E-3"/>
    <n v="0.10251440522416344"/>
  </r>
  <r>
    <s v="MTDEQ Permitted Sources"/>
    <s v="30"/>
    <x v="8"/>
    <n v="20200253"/>
    <x v="21"/>
    <n v="10.004380805826109"/>
    <n v="0"/>
    <n v="0.68389922585170027"/>
    <n v="0"/>
    <n v="0"/>
  </r>
  <r>
    <s v="MTDEQ Permitted Sources"/>
    <s v="30"/>
    <x v="8"/>
    <n v="20200253"/>
    <x v="21"/>
    <n v="0"/>
    <n v="2.3413008723133628"/>
    <n v="0"/>
    <n v="0"/>
    <n v="0"/>
  </r>
  <r>
    <s v="MTDEQ Permitted Sources"/>
    <s v="30"/>
    <x v="8"/>
    <n v="40400250"/>
    <x v="23"/>
    <n v="0"/>
    <n v="0.50411458768982376"/>
    <n v="0"/>
    <n v="0"/>
    <n v="0"/>
  </r>
  <r>
    <s v="MTDEQ Permitted Sources"/>
    <s v="30"/>
    <x v="8"/>
    <n v="31000205"/>
    <x v="26"/>
    <n v="0"/>
    <n v="0"/>
    <n v="0"/>
    <n v="0"/>
    <n v="0"/>
  </r>
  <r>
    <s v="MTDEQ Permitted Sources"/>
    <s v="30"/>
    <x v="8"/>
    <n v="31000220"/>
    <x v="24"/>
    <n v="0"/>
    <n v="2.939344283789826"/>
    <n v="0"/>
    <n v="0"/>
    <n v="0"/>
  </r>
  <r>
    <s v="MTDEQ Permitted Sources"/>
    <s v="30"/>
    <x v="8"/>
    <n v="40400311"/>
    <x v="23"/>
    <n v="0"/>
    <n v="1.8911344903727549"/>
    <n v="0"/>
    <n v="0"/>
    <n v="0"/>
  </r>
  <r>
    <s v="MTDEQ Permitted Sources"/>
    <s v="30"/>
    <x v="8"/>
    <n v="20200253"/>
    <x v="21"/>
    <n v="0"/>
    <n v="0"/>
    <n v="0"/>
    <n v="6.1508643134498059E-3"/>
    <n v="0.10251440522416344"/>
  </r>
  <r>
    <s v="MTDEQ Permitted Sources"/>
    <s v="30"/>
    <x v="8"/>
    <n v="20200253"/>
    <x v="21"/>
    <n v="10.004380805826109"/>
    <n v="0"/>
    <n v="0.68389922585170027"/>
    <n v="0"/>
    <n v="0"/>
  </r>
  <r>
    <s v="MTDEQ Permitted Sources"/>
    <s v="30"/>
    <x v="8"/>
    <n v="20200253"/>
    <x v="21"/>
    <n v="0"/>
    <n v="2.3413008723133628"/>
    <n v="0"/>
    <n v="0"/>
    <n v="0"/>
  </r>
  <r>
    <s v="MTDEQ Permitted Sources"/>
    <s v="30"/>
    <x v="8"/>
    <n v="40400250"/>
    <x v="23"/>
    <n v="0"/>
    <n v="0.50411458768982376"/>
    <n v="0"/>
    <n v="0"/>
    <n v="0"/>
  </r>
  <r>
    <s v="MTDEQ Permitted Sources"/>
    <s v="30"/>
    <x v="8"/>
    <n v="31000205"/>
    <x v="26"/>
    <n v="0"/>
    <n v="0"/>
    <n v="0"/>
    <n v="0"/>
    <n v="0"/>
  </r>
  <r>
    <s v="MTDEQ Permitted Sources"/>
    <s v="30"/>
    <x v="8"/>
    <n v="31000220"/>
    <x v="24"/>
    <n v="0"/>
    <n v="2.939344283789826"/>
    <n v="0"/>
    <n v="0"/>
    <n v="0"/>
  </r>
  <r>
    <s v="MTDEQ Permitted Sources"/>
    <s v="30"/>
    <x v="8"/>
    <n v="30501050"/>
    <x v="28"/>
    <n v="0"/>
    <n v="0"/>
    <n v="0"/>
    <n v="0"/>
    <n v="0.49578529226536044"/>
  </r>
  <r>
    <s v="MTDEQ Permitted Sources"/>
    <s v="30"/>
    <x v="8"/>
    <n v="30501050"/>
    <x v="28"/>
    <n v="0"/>
    <n v="0"/>
    <n v="0"/>
    <n v="0"/>
    <n v="3.2126733167187518"/>
  </r>
  <r>
    <s v="MTDEQ Permitted Sources"/>
    <s v="30"/>
    <x v="8"/>
    <n v="40400151"/>
    <x v="24"/>
    <n v="0"/>
    <n v="5.497719409165355"/>
    <n v="0"/>
    <n v="0"/>
    <n v="0"/>
  </r>
  <r>
    <s v="MTDEQ Permitted Sources"/>
    <s v="30"/>
    <x v="8"/>
    <n v="40301010"/>
    <x v="23"/>
    <n v="0"/>
    <n v="9.2711465224602811"/>
    <n v="0"/>
    <n v="0"/>
    <n v="0"/>
  </r>
  <r>
    <s v="MTDEQ Permitted Sources"/>
    <s v="30"/>
    <x v="8"/>
    <n v="40301010"/>
    <x v="23"/>
    <n v="0"/>
    <n v="9.2711465224602811"/>
    <n v="0"/>
    <n v="0"/>
    <n v="0"/>
  </r>
  <r>
    <s v="MTDEQ Permitted Sources"/>
    <s v="30"/>
    <x v="8"/>
    <n v="40301010"/>
    <x v="23"/>
    <n v="0"/>
    <n v="9.2711465224602811"/>
    <n v="0"/>
    <n v="0"/>
    <n v="0"/>
  </r>
  <r>
    <s v="MTDEQ Permitted Sources"/>
    <s v="30"/>
    <x v="8"/>
    <n v="40301010"/>
    <x v="23"/>
    <n v="0"/>
    <n v="9.2711465224602811"/>
    <n v="0"/>
    <n v="0"/>
    <n v="0"/>
  </r>
  <r>
    <s v="MTDEQ Permitted Sources"/>
    <s v="30"/>
    <x v="8"/>
    <n v="40400311"/>
    <x v="23"/>
    <n v="0"/>
    <n v="1.0528229416521584"/>
    <n v="0"/>
    <n v="0"/>
    <n v="0"/>
  </r>
  <r>
    <s v="MTDEQ Permitted Sources"/>
    <s v="30"/>
    <x v="8"/>
    <n v="40400250"/>
    <x v="23"/>
    <n v="0"/>
    <n v="3.7545900913349861E-2"/>
    <n v="0"/>
    <n v="0"/>
    <n v="0"/>
  </r>
  <r>
    <s v="MTDEQ Permitted Sources"/>
    <s v="30"/>
    <x v="8"/>
    <n v="31000205"/>
    <x v="26"/>
    <n v="0"/>
    <n v="0"/>
    <n v="0"/>
    <n v="0"/>
    <n v="0"/>
  </r>
  <r>
    <s v="MTDEQ Permitted Sources"/>
    <s v="30"/>
    <x v="8"/>
    <n v="31000220"/>
    <x v="24"/>
    <n v="0"/>
    <n v="2.2512163387226289"/>
    <n v="0"/>
    <n v="0"/>
    <n v="0"/>
  </r>
  <r>
    <s v="MTDEQ Permitted Sources"/>
    <s v="30"/>
    <x v="8"/>
    <n v="31000207"/>
    <x v="24"/>
    <n v="0"/>
    <n v="0.26525602351752287"/>
    <n v="0"/>
    <n v="0"/>
    <n v="0"/>
  </r>
  <r>
    <s v="MTDEQ Permitted Sources"/>
    <s v="30"/>
    <x v="8"/>
    <n v="31000205"/>
    <x v="26"/>
    <n v="0.16837991058068844"/>
    <n v="5.6382922873289892E-3"/>
    <n v="0.16837991058068844"/>
    <n v="1.1532870587718385E-3"/>
    <n v="1.2942443659550633E-2"/>
  </r>
  <r>
    <s v="MTDEQ Permitted Sources"/>
    <s v="30"/>
    <x v="8"/>
    <n v="40301012"/>
    <x v="23"/>
    <n v="0"/>
    <n v="0.21117967476177668"/>
    <n v="0"/>
    <n v="0"/>
    <n v="0"/>
  </r>
  <r>
    <s v="MTDEQ Permitted Sources"/>
    <s v="30"/>
    <x v="8"/>
    <n v="20200253"/>
    <x v="21"/>
    <n v="1.2909126477852781"/>
    <n v="1.7960523795273433"/>
    <n v="2.0766855638284909"/>
    <n v="2.8191461436644946E-3"/>
    <n v="5.6126636860229479E-2"/>
  </r>
  <r>
    <s v="MTDEQ Permitted Sources"/>
    <s v="30"/>
    <x v="8"/>
    <n v="31000205"/>
    <x v="26"/>
    <n v="0.3940397450803782"/>
    <n v="2.0246595031772282E-2"/>
    <n v="0.78859206218687716"/>
    <n v="1.1532870587718385E-3"/>
    <n v="1.0635869542006956E-2"/>
  </r>
  <r>
    <s v="MTDEQ Permitted Sources"/>
    <s v="30"/>
    <x v="8"/>
    <n v="31000205"/>
    <x v="26"/>
    <n v="0.18452592940349416"/>
    <n v="0.58715125592139605"/>
    <n v="0.36879557279392794"/>
    <n v="0"/>
    <n v="0"/>
  </r>
  <r>
    <s v="MTDEQ Permitted Sources"/>
    <s v="30"/>
    <x v="8"/>
    <n v="31000207"/>
    <x v="24"/>
    <n v="0"/>
    <n v="1.1362440389033215"/>
    <n v="0"/>
    <n v="0"/>
    <n v="0"/>
  </r>
  <r>
    <s v="MTDEQ Permitted Sources"/>
    <s v="30"/>
    <x v="8"/>
    <n v="31000207"/>
    <x v="24"/>
    <n v="0"/>
    <n v="0.11737899398166714"/>
    <n v="0"/>
    <n v="0"/>
    <n v="0"/>
  </r>
  <r>
    <s v="MTDEQ Permitted Sources"/>
    <s v="30"/>
    <x v="8"/>
    <n v="31000205"/>
    <x v="26"/>
    <n v="0.16837991058068844"/>
    <n v="5.6382922873289892E-3"/>
    <n v="0.16837991058068844"/>
    <n v="1.1532870587718385E-3"/>
    <n v="1.2942443659550633E-2"/>
  </r>
  <r>
    <s v="MTDEQ Permitted Sources"/>
    <s v="30"/>
    <x v="8"/>
    <n v="40301012"/>
    <x v="23"/>
    <n v="0"/>
    <n v="9.3544394767049135E-2"/>
    <n v="0"/>
    <n v="0"/>
    <n v="0"/>
  </r>
  <r>
    <s v="MTDEQ Permitted Sources"/>
    <s v="30"/>
    <x v="8"/>
    <n v="31000205"/>
    <x v="26"/>
    <n v="0.3940397450803782"/>
    <n v="1.0180961868824732"/>
    <n v="0.78859206218687716"/>
    <n v="1.1532870587718385E-3"/>
    <n v="1.0635869542006956E-2"/>
  </r>
  <r>
    <s v="MTDEQ Permitted Sources"/>
    <s v="30"/>
    <x v="8"/>
    <n v="31000205"/>
    <x v="26"/>
    <n v="0.18452592940349416"/>
    <n v="0.58715125592139605"/>
    <n v="0.36879557279392794"/>
    <n v="0"/>
    <n v="0"/>
  </r>
  <r>
    <s v="MTDEQ Permitted Sources"/>
    <s v="30"/>
    <x v="8"/>
    <n v="31000207"/>
    <x v="24"/>
    <n v="0"/>
    <n v="0.50693373383348816"/>
    <n v="0"/>
    <n v="0"/>
    <n v="0"/>
  </r>
  <r>
    <s v="MTDEQ Permitted Sources"/>
    <s v="30"/>
    <x v="8"/>
    <n v="31000207"/>
    <x v="24"/>
    <n v="0"/>
    <n v="0.55755022141291888"/>
    <n v="0"/>
    <n v="0"/>
    <n v="0"/>
  </r>
  <r>
    <s v="MTDEQ Permitted Sources"/>
    <s v="30"/>
    <x v="8"/>
    <n v="31000205"/>
    <x v="26"/>
    <n v="0.16197276025417826"/>
    <n v="5.38200627426858E-3"/>
    <n v="0.16197276025417826"/>
    <n v="1.0251440522416344E-3"/>
    <n v="1.2429871633429818E-2"/>
  </r>
  <r>
    <s v="MTDEQ Permitted Sources"/>
    <s v="30"/>
    <x v="8"/>
    <n v="30301012"/>
    <x v="23"/>
    <n v="0"/>
    <n v="0.44696280677735256"/>
    <n v="0"/>
    <n v="0"/>
    <n v="0"/>
  </r>
  <r>
    <s v="MTDEQ Permitted Sources"/>
    <s v="30"/>
    <x v="8"/>
    <n v="20200253"/>
    <x v="21"/>
    <n v="1.2414494472646191"/>
    <n v="1.5113186190172294"/>
    <n v="1.7271114420140936"/>
    <n v="2.69100313713429E-3"/>
    <n v="5.3948205749216008E-2"/>
  </r>
  <r>
    <s v="MTDEQ Permitted Sources"/>
    <s v="30"/>
    <x v="8"/>
    <n v="20200253"/>
    <x v="21"/>
    <n v="0.48809671187354819"/>
    <n v="0.5941991212805573"/>
    <n v="0.67902979160355259"/>
    <n v="1.0251440522416344E-3"/>
    <n v="2.1271739084013912E-2"/>
  </r>
  <r>
    <s v="MTDEQ Permitted Sources"/>
    <s v="30"/>
    <x v="8"/>
    <n v="31000205"/>
    <x v="26"/>
    <n v="0.37891887030981414"/>
    <n v="0.97914071289729099"/>
    <n v="0.75835031264574904"/>
    <n v="1.0251440522416344E-3"/>
    <n v="1.0251440522416343E-2"/>
  </r>
  <r>
    <s v="MTDEQ Permitted Sources"/>
    <s v="30"/>
    <x v="8"/>
    <n v="31000205"/>
    <x v="26"/>
    <n v="0.18452592940349416"/>
    <n v="0.58715125592139605"/>
    <n v="0.36879557279392794"/>
    <n v="0"/>
    <n v="0"/>
  </r>
  <r>
    <s v="MTDEQ Permitted Sources"/>
    <s v="30"/>
    <x v="8"/>
    <n v="31000207"/>
    <x v="24"/>
    <n v="0"/>
    <n v="0"/>
    <n v="0"/>
    <n v="0"/>
    <n v="0"/>
  </r>
  <r>
    <s v="MTDEQ Permitted Sources"/>
    <s v="30"/>
    <x v="8"/>
    <n v="31000207"/>
    <x v="24"/>
    <n v="0"/>
    <n v="0.30626178560718825"/>
    <n v="0"/>
    <n v="0"/>
    <n v="0"/>
  </r>
  <r>
    <s v="MTDEQ Permitted Sources"/>
    <s v="30"/>
    <x v="8"/>
    <n v="31000205"/>
    <x v="26"/>
    <n v="0.16837991058068844"/>
    <n v="5.6382922873289892E-3"/>
    <n v="0.16837991058068844"/>
    <n v="1.1532870587718385E-3"/>
    <n v="1.2942443659550633E-2"/>
  </r>
  <r>
    <s v="MTDEQ Permitted Sources"/>
    <s v="30"/>
    <x v="8"/>
    <n v="40301012"/>
    <x v="23"/>
    <n v="0"/>
    <n v="0.24385614142697876"/>
    <n v="0"/>
    <n v="0"/>
    <n v="0"/>
  </r>
  <r>
    <s v="MTDEQ Permitted Sources"/>
    <s v="30"/>
    <x v="8"/>
    <n v="20200253"/>
    <x v="21"/>
    <n v="1.2909126477852781"/>
    <n v="1.7960523795273433"/>
    <n v="2.0766855638284909"/>
    <n v="2.8191461436644946E-3"/>
    <n v="5.6126636860229479E-2"/>
  </r>
  <r>
    <s v="MTDEQ Permitted Sources"/>
    <s v="30"/>
    <x v="8"/>
    <n v="20200253"/>
    <x v="21"/>
    <n v="1.2909126477852781"/>
    <n v="1.7960523795273433"/>
    <n v="2.0766855638284909"/>
    <n v="2.8191461436644946E-3"/>
    <n v="5.6126636860229479E-2"/>
  </r>
  <r>
    <s v="MTDEQ Permitted Sources"/>
    <s v="30"/>
    <x v="8"/>
    <n v="31000205"/>
    <x v="26"/>
    <n v="3.4237248484739986"/>
    <n v="1.0180961868824732"/>
    <n v="0.78859206218687716"/>
    <n v="1.1532870587718385E-3"/>
    <n v="5.6382922873289892E-3"/>
  </r>
  <r>
    <s v="MTDEQ Permitted Sources"/>
    <s v="30"/>
    <x v="8"/>
    <n v="31000205"/>
    <x v="26"/>
    <n v="0.18452592940349416"/>
    <n v="0.58715125592139605"/>
    <n v="0.70709311003366726"/>
    <n v="0"/>
    <n v="1.281430065302043E-4"/>
  </r>
  <r>
    <s v="MTDEQ Permitted Sources"/>
    <s v="30"/>
    <x v="8"/>
    <n v="31000207"/>
    <x v="24"/>
    <n v="0"/>
    <n v="0.91711949773667212"/>
    <n v="0"/>
    <n v="0"/>
    <n v="0"/>
  </r>
  <r>
    <s v="MTDEQ Permitted Sources"/>
    <s v="30"/>
    <x v="8"/>
    <n v="31000207"/>
    <x v="24"/>
    <n v="0"/>
    <n v="0.1915737947626554"/>
    <n v="0"/>
    <n v="0"/>
    <n v="0"/>
  </r>
  <r>
    <s v="MTDEQ Permitted Sources"/>
    <s v="30"/>
    <x v="8"/>
    <n v="31000205"/>
    <x v="26"/>
    <n v="0.16748290953497702"/>
    <n v="5.6382922873289892E-3"/>
    <n v="0.16748290953497702"/>
    <n v="1.1532870587718385E-3"/>
    <n v="1.281430065302043E-2"/>
  </r>
  <r>
    <s v="MTDEQ Permitted Sources"/>
    <s v="30"/>
    <x v="8"/>
    <n v="40301012"/>
    <x v="23"/>
    <n v="0"/>
    <n v="0.15249017777094309"/>
    <n v="0"/>
    <n v="0"/>
    <n v="0"/>
  </r>
  <r>
    <s v="MTDEQ Permitted Sources"/>
    <s v="30"/>
    <x v="8"/>
    <n v="20200253"/>
    <x v="21"/>
    <n v="1.2838647824261169"/>
    <n v="1.7861853680245177"/>
    <n v="2.0652808362473025"/>
    <n v="2.8191461436644946E-3"/>
    <n v="5.587035084716907E-2"/>
  </r>
  <r>
    <s v="MTDEQ Permitted Sources"/>
    <s v="30"/>
    <x v="8"/>
    <n v="31000205"/>
    <x v="26"/>
    <n v="0.39186131396936474"/>
    <n v="2.0118452025242074E-2"/>
    <n v="0.78423519996485025"/>
    <n v="1.1532870587718385E-3"/>
    <n v="1.0635869542006956E-2"/>
  </r>
  <r>
    <s v="MTDEQ Permitted Sources"/>
    <s v="30"/>
    <x v="8"/>
    <n v="31000205"/>
    <x v="26"/>
    <n v="0.18452592940349416"/>
    <n v="0.58715125592139605"/>
    <n v="0.36879557279392794"/>
    <n v="0"/>
    <n v="0"/>
  </r>
  <r>
    <s v="MTDEQ Permitted Sources"/>
    <s v="30"/>
    <x v="8"/>
    <n v="31000207"/>
    <x v="24"/>
    <n v="0"/>
    <n v="0.82037152780636791"/>
    <n v="0"/>
    <n v="0"/>
    <n v="0"/>
  </r>
  <r>
    <s v="MTDEQ Permitted Sources"/>
    <s v="30"/>
    <x v="8"/>
    <n v="31000207"/>
    <x v="24"/>
    <n v="0"/>
    <n v="0.33035267083486664"/>
    <n v="0"/>
    <n v="0"/>
    <n v="0"/>
  </r>
  <r>
    <s v="MTDEQ Permitted Sources"/>
    <s v="30"/>
    <x v="8"/>
    <n v="31000205"/>
    <x v="26"/>
    <n v="0.16837991058068844"/>
    <n v="5.6382922873289892E-3"/>
    <n v="0.16837991058068844"/>
    <n v="1.1532870587718385E-3"/>
    <n v="1.2942443659550633E-2"/>
  </r>
  <r>
    <s v="MTDEQ Permitted Sources"/>
    <s v="30"/>
    <x v="8"/>
    <n v="40301012"/>
    <x v="23"/>
    <n v="0"/>
    <n v="0.26294944939997922"/>
    <n v="0"/>
    <n v="0"/>
    <n v="0"/>
  </r>
  <r>
    <s v="MTDEQ Permitted Sources"/>
    <s v="30"/>
    <x v="8"/>
    <n v="20200253"/>
    <x v="21"/>
    <n v="1.2909126477852781"/>
    <n v="1.7960523795273433"/>
    <n v="2.0766855638284909"/>
    <n v="2.8191461436644946E-3"/>
    <n v="5.6126636860229479E-2"/>
  </r>
  <r>
    <s v="MTDEQ Permitted Sources"/>
    <s v="30"/>
    <x v="8"/>
    <n v="31000205"/>
    <x v="26"/>
    <n v="0.3940397450803782"/>
    <n v="1.0180961868824732"/>
    <n v="0.78859206218687716"/>
    <n v="1.1532870587718385E-3"/>
    <n v="1.0635869542006956E-2"/>
  </r>
  <r>
    <s v="MTDEQ Permitted Sources"/>
    <s v="30"/>
    <x v="8"/>
    <n v="31000205"/>
    <x v="26"/>
    <n v="0.18452592940349416"/>
    <n v="0.58715125592139605"/>
    <n v="0.36879557279392794"/>
    <n v="0"/>
    <n v="0"/>
  </r>
  <r>
    <s v="MTDEQ Permitted Sources"/>
    <s v="30"/>
    <x v="8"/>
    <n v="31000207"/>
    <x v="24"/>
    <n v="0"/>
    <n v="0"/>
    <n v="0"/>
    <n v="0"/>
    <n v="0"/>
  </r>
  <r>
    <s v="MTDEQ Permitted Sources"/>
    <s v="30"/>
    <x v="8"/>
    <n v="31000207"/>
    <x v="24"/>
    <n v="0"/>
    <n v="0.8451031280666973"/>
    <n v="0"/>
    <n v="0"/>
    <n v="0"/>
  </r>
  <r>
    <s v="MTDEQ Permitted Sources"/>
    <s v="30"/>
    <x v="8"/>
    <n v="31000205"/>
    <x v="26"/>
    <n v="0.16786733855456765"/>
    <n v="5.6382922873289892E-3"/>
    <n v="0.16786733855456765"/>
    <n v="1.1532870587718385E-3"/>
    <n v="1.281430065302043E-2"/>
  </r>
  <r>
    <s v="MTDEQ Permitted Sources"/>
    <s v="30"/>
    <x v="8"/>
    <n v="40301012"/>
    <x v="23"/>
    <n v="0"/>
    <n v="0.67287892729010279"/>
    <n v="0"/>
    <n v="0"/>
    <n v="0"/>
  </r>
  <r>
    <s v="MTDEQ Permitted Sources"/>
    <s v="30"/>
    <x v="8"/>
    <n v="20200253"/>
    <x v="21"/>
    <n v="1.2873246436024324"/>
    <n v="1.7911829452791956"/>
    <n v="2.0710472715411621"/>
    <n v="2.8191461436644946E-3"/>
    <n v="5.5998493853699281E-2"/>
  </r>
  <r>
    <s v="MTDEQ Permitted Sources"/>
    <s v="30"/>
    <x v="8"/>
    <n v="20200253"/>
    <x v="21"/>
    <n v="1.2768169170669554"/>
    <n v="1.776318356521692"/>
    <n v="2.0538761086661146"/>
    <n v="2.8191461436644946E-3"/>
    <n v="5.5485921827578458E-2"/>
  </r>
  <r>
    <s v="MTDEQ Permitted Sources"/>
    <s v="30"/>
    <x v="8"/>
    <n v="31000205"/>
    <x v="26"/>
    <n v="0.39288645802160632"/>
    <n v="0.78474777199097112"/>
    <n v="0.78474777199097112"/>
    <n v="1.1532870587718385E-3"/>
    <n v="1.0635869542006956E-2"/>
  </r>
  <r>
    <s v="MTDEQ Permitted Sources"/>
    <s v="30"/>
    <x v="8"/>
    <n v="31000205"/>
    <x v="26"/>
    <n v="0.18452592940349416"/>
    <n v="0.64648146794488059"/>
    <n v="0.36879557279392794"/>
    <n v="0"/>
    <n v="0"/>
  </r>
  <r>
    <s v="MTDEQ Permitted Sources"/>
    <s v="30"/>
    <x v="8"/>
    <n v="31000207"/>
    <x v="24"/>
    <n v="0"/>
    <n v="0"/>
    <n v="0"/>
    <n v="0"/>
    <n v="0"/>
  </r>
  <r>
    <s v="MTDEQ Permitted Sources"/>
    <s v="30"/>
    <x v="8"/>
    <n v="40301012"/>
    <x v="23"/>
    <n v="0"/>
    <n v="6.0405331848273001"/>
    <n v="0"/>
    <n v="0"/>
    <n v="0"/>
  </r>
  <r>
    <s v="MTDEQ Permitted Sources"/>
    <s v="30"/>
    <x v="8"/>
    <n v="31000207"/>
    <x v="24"/>
    <n v="0"/>
    <n v="10.110098786213529"/>
    <n v="0"/>
    <n v="0"/>
    <n v="0"/>
  </r>
  <r>
    <s v="MTDEQ Permitted Sources"/>
    <s v="30"/>
    <x v="8"/>
    <n v="30502504"/>
    <x v="28"/>
    <n v="0"/>
    <n v="0"/>
    <n v="0"/>
    <n v="0"/>
    <n v="0.61559900337110141"/>
  </r>
  <r>
    <s v="MTDEQ Permitted Sources"/>
    <s v="30"/>
    <x v="8"/>
    <n v="40301012"/>
    <x v="23"/>
    <n v="0"/>
    <n v="7.2657084702625836"/>
    <n v="0"/>
    <n v="0"/>
    <n v="0"/>
  </r>
  <r>
    <s v="MTDEQ Permitted Sources"/>
    <s v="30"/>
    <x v="8"/>
    <n v="31000207"/>
    <x v="24"/>
    <n v="0"/>
    <n v="0.21028267371606524"/>
    <n v="0"/>
    <n v="0"/>
    <n v="0"/>
  </r>
  <r>
    <s v="MTDEQ Permitted Sources"/>
    <s v="30"/>
    <x v="8"/>
    <n v="31000205"/>
    <x v="26"/>
    <n v="0.16286976129988964"/>
    <n v="5.38200627426858E-3"/>
    <n v="0.16286976129988964"/>
    <n v="1.0251440522416344E-3"/>
    <n v="1.2429871633429818E-2"/>
  </r>
  <r>
    <s v="MTDEQ Permitted Sources"/>
    <s v="30"/>
    <x v="8"/>
    <n v="40301012"/>
    <x v="23"/>
    <n v="0"/>
    <n v="0.16748290953497702"/>
    <n v="0"/>
    <n v="0"/>
    <n v="0"/>
  </r>
  <r>
    <s v="MTDEQ Permitted Sources"/>
    <s v="30"/>
    <x v="8"/>
    <n v="20200253"/>
    <x v="21"/>
    <n v="1.2484973126237806"/>
    <n v="1.736978453516919"/>
    <n v="2.0083853413478918"/>
    <n v="2.69100313713429E-3"/>
    <n v="5.433263476880662E-2"/>
  </r>
  <r>
    <s v="MTDEQ Permitted Sources"/>
    <s v="30"/>
    <x v="8"/>
    <n v="31000205"/>
    <x v="26"/>
    <n v="0.38109730142082759"/>
    <n v="1.9477736992591053E-2"/>
    <n v="0.76270717486777595"/>
    <n v="1.0251440522416344E-3"/>
    <n v="1.0251440522416343E-2"/>
  </r>
  <r>
    <s v="MTDEQ Permitted Sources"/>
    <s v="30"/>
    <x v="8"/>
    <n v="31000205"/>
    <x v="26"/>
    <n v="0.18452592940349416"/>
    <n v="0.58715125592139605"/>
    <n v="0.36879557279392794"/>
    <n v="0"/>
    <n v="0"/>
  </r>
  <r>
    <s v="MTDEQ Permitted Sources"/>
    <s v="30"/>
    <x v="8"/>
    <n v="31000207"/>
    <x v="24"/>
    <n v="0"/>
    <n v="0.89546332963306763"/>
    <n v="0"/>
    <n v="0"/>
    <n v="0"/>
  </r>
  <r>
    <s v="MTDEQ Permitted Sources"/>
    <s v="30"/>
    <x v="8"/>
    <n v="31000207"/>
    <x v="24"/>
    <n v="0"/>
    <n v="0.20631024051362892"/>
    <n v="0"/>
    <n v="0"/>
    <n v="0"/>
  </r>
  <r>
    <s v="MTDEQ Permitted Sources"/>
    <s v="30"/>
    <x v="8"/>
    <n v="31000205"/>
    <x v="26"/>
    <n v="0.16837991058068844"/>
    <n v="5.6382922873289892E-3"/>
    <n v="0.16837991058068844"/>
    <n v="1.1532870587718385E-3"/>
    <n v="1.2942443659550633E-2"/>
  </r>
  <r>
    <s v="MTDEQ Permitted Sources"/>
    <s v="30"/>
    <x v="8"/>
    <n v="40301012"/>
    <x v="23"/>
    <n v="0"/>
    <n v="0.16427933437172193"/>
    <n v="0"/>
    <n v="0"/>
    <n v="0"/>
  </r>
  <r>
    <s v="MTDEQ Permitted Sources"/>
    <s v="30"/>
    <x v="8"/>
    <n v="20200253"/>
    <x v="21"/>
    <n v="1.2909126477852781"/>
    <n v="1.7960523795273433"/>
    <n v="2.0766855638284909"/>
    <n v="2.8191461436644946E-3"/>
    <n v="5.6126636860229479E-2"/>
  </r>
  <r>
    <s v="MTDEQ Permitted Sources"/>
    <s v="30"/>
    <x v="8"/>
    <n v="31000205"/>
    <x v="26"/>
    <n v="0.39737146325016348"/>
    <n v="2.0246595031772282E-2"/>
    <n v="0.78577291604321264"/>
    <n v="1.1532870587718385E-3"/>
    <n v="1.0635869542006956E-2"/>
  </r>
  <r>
    <s v="MTDEQ Permitted Sources"/>
    <s v="30"/>
    <x v="8"/>
    <n v="31000205"/>
    <x v="26"/>
    <n v="0.18452592940349416"/>
    <n v="0.58715125592139605"/>
    <n v="0.36879557279392794"/>
    <n v="0"/>
    <n v="0"/>
  </r>
  <r>
    <s v="MTDEQ Permitted Sources"/>
    <s v="30"/>
    <x v="8"/>
    <n v="31000207"/>
    <x v="24"/>
    <n v="0"/>
    <n v="0.87624187865353698"/>
    <n v="0"/>
    <n v="0"/>
    <n v="0"/>
  </r>
  <r>
    <s v="MTDEQ Permitted Sources"/>
    <s v="30"/>
    <x v="8"/>
    <n v="31000207"/>
    <x v="24"/>
    <n v="0"/>
    <n v="0.40262532651790189"/>
    <n v="0"/>
    <n v="0"/>
    <n v="0"/>
  </r>
  <r>
    <s v="MTDEQ Permitted Sources"/>
    <s v="30"/>
    <x v="8"/>
    <n v="31000205"/>
    <x v="26"/>
    <n v="0.16837991058068844"/>
    <n v="5.6382922873289892E-3"/>
    <n v="0.16837991058068844"/>
    <n v="1.1532870587718385E-3"/>
    <n v="1.2942443659550633E-2"/>
  </r>
  <r>
    <s v="MTDEQ Permitted Sources"/>
    <s v="30"/>
    <x v="8"/>
    <n v="40301012"/>
    <x v="23"/>
    <n v="0"/>
    <n v="0.32061380233857112"/>
    <n v="0"/>
    <n v="0"/>
    <n v="0"/>
  </r>
  <r>
    <s v="MTDEQ Permitted Sources"/>
    <s v="30"/>
    <x v="8"/>
    <n v="20200253"/>
    <x v="21"/>
    <n v="1.2909126477852781"/>
    <n v="1.7960523795273433"/>
    <n v="2.0766855638284909"/>
    <n v="2.8191461436644946E-3"/>
    <n v="5.6126636860229479E-2"/>
  </r>
  <r>
    <s v="MTDEQ Permitted Sources"/>
    <s v="30"/>
    <x v="8"/>
    <n v="31000205"/>
    <x v="26"/>
    <n v="0.3940397450803782"/>
    <n v="1.0180961868824732"/>
    <n v="0.78859206218687716"/>
    <n v="1.1532870587718385E-3"/>
    <n v="1.0635869542006956E-2"/>
  </r>
  <r>
    <s v="MTDEQ Permitted Sources"/>
    <s v="30"/>
    <x v="8"/>
    <n v="31000205"/>
    <x v="26"/>
    <n v="0.18452592940349416"/>
    <n v="0.58715125592139605"/>
    <n v="0.36879557279392794"/>
    <n v="0"/>
    <n v="0"/>
  </r>
  <r>
    <s v="MTDEQ Permitted Sources"/>
    <s v="30"/>
    <x v="8"/>
    <n v="31000207"/>
    <x v="24"/>
    <n v="0"/>
    <n v="1.7231390088116572"/>
    <n v="0"/>
    <n v="0"/>
    <n v="0"/>
  </r>
  <r>
    <s v="MTDEQ Permitted Sources"/>
    <s v="30"/>
    <x v="8"/>
    <n v="31000207"/>
    <x v="24"/>
    <n v="0"/>
    <n v="7.778280496383401E-2"/>
    <n v="0"/>
    <n v="0"/>
    <n v="0"/>
  </r>
  <r>
    <s v="MTDEQ Permitted Sources"/>
    <s v="30"/>
    <x v="8"/>
    <n v="31000205"/>
    <x v="26"/>
    <n v="0.16837991058068844"/>
    <n v="5.6382922873289892E-3"/>
    <n v="0.16837991058068844"/>
    <n v="1.1532870587718385E-3"/>
    <n v="1.2942443659550633E-2"/>
  </r>
  <r>
    <s v="MTDEQ Permitted Sources"/>
    <s v="30"/>
    <x v="8"/>
    <n v="40301012"/>
    <x v="23"/>
    <n v="0"/>
    <n v="6.189307215408868E-2"/>
    <n v="0"/>
    <n v="0"/>
    <n v="0"/>
  </r>
  <r>
    <s v="MTDEQ Permitted Sources"/>
    <s v="30"/>
    <x v="8"/>
    <n v="20200253"/>
    <x v="21"/>
    <n v="1.2909126477852781"/>
    <n v="1.7960523795273433"/>
    <n v="2.0766855638284909"/>
    <n v="2.8191461436644946E-3"/>
    <n v="5.6126636860229479E-2"/>
  </r>
  <r>
    <s v="MTDEQ Permitted Sources"/>
    <s v="30"/>
    <x v="8"/>
    <n v="31000205"/>
    <x v="26"/>
    <n v="0.3940397450803782"/>
    <n v="1.0180961868824732"/>
    <n v="0.78859206218687716"/>
    <n v="1.1532870587718385E-3"/>
    <n v="1.0635869542006956E-2"/>
  </r>
  <r>
    <s v="MTDEQ Permitted Sources"/>
    <s v="30"/>
    <x v="8"/>
    <n v="31000205"/>
    <x v="26"/>
    <n v="0.18452592940349416"/>
    <n v="0.58715125592139605"/>
    <n v="0.36879557279392794"/>
    <n v="0"/>
    <n v="0"/>
  </r>
  <r>
    <s v="MTDEQ Permitted Sources"/>
    <s v="30"/>
    <x v="8"/>
    <n v="31000207"/>
    <x v="24"/>
    <n v="0"/>
    <n v="0.32535509358018871"/>
    <n v="0"/>
    <n v="0"/>
    <n v="0"/>
  </r>
  <r>
    <s v="MTDEQ Permitted Sources"/>
    <s v="30"/>
    <x v="8"/>
    <n v="31000207"/>
    <x v="24"/>
    <n v="0"/>
    <n v="1.2005718281814839"/>
    <n v="0"/>
    <n v="0"/>
    <n v="0"/>
  </r>
  <r>
    <s v="MTDEQ Permitted Sources"/>
    <s v="30"/>
    <x v="8"/>
    <n v="31000205"/>
    <x v="26"/>
    <n v="0.16748290953497702"/>
    <n v="5.6382922873289892E-3"/>
    <n v="0.16748290953497702"/>
    <n v="1.1532870587718385E-3"/>
    <n v="1.281430065302043E-2"/>
  </r>
  <r>
    <s v="MTDEQ Permitted Sources"/>
    <s v="30"/>
    <x v="8"/>
    <n v="40301012"/>
    <x v="23"/>
    <n v="0"/>
    <n v="0.95594682871532399"/>
    <n v="0"/>
    <n v="0"/>
    <n v="0"/>
  </r>
  <r>
    <s v="MTDEQ Permitted Sources"/>
    <s v="30"/>
    <x v="8"/>
    <n v="20200253"/>
    <x v="21"/>
    <n v="1.2838647824261169"/>
    <n v="1.7861853680245177"/>
    <n v="2.0652808362473025"/>
    <n v="2.8191461436644946E-3"/>
    <n v="5.587035084716907E-2"/>
  </r>
  <r>
    <s v="MTDEQ Permitted Sources"/>
    <s v="30"/>
    <x v="8"/>
    <n v="31000205"/>
    <x v="26"/>
    <n v="0.39186131396936474"/>
    <n v="1.0125860376016744"/>
    <n v="0.78423519996485025"/>
    <n v="1.1532870587718385E-3"/>
    <n v="1.0635869542006956E-2"/>
  </r>
  <r>
    <s v="MTDEQ Permitted Sources"/>
    <s v="30"/>
    <x v="8"/>
    <n v="31000205"/>
    <x v="26"/>
    <n v="0.18452592940349416"/>
    <n v="0.58715125592139605"/>
    <n v="0.36879557279392794"/>
    <n v="0"/>
    <n v="0"/>
  </r>
  <r>
    <s v="MTDEQ Permitted Sources"/>
    <s v="30"/>
    <x v="8"/>
    <n v="31000207"/>
    <x v="24"/>
    <n v="0"/>
    <n v="0"/>
    <n v="0"/>
    <n v="0"/>
    <n v="0"/>
  </r>
  <r>
    <s v="MTDEQ Permitted Sources"/>
    <s v="30"/>
    <x v="8"/>
    <n v="31000207"/>
    <x v="24"/>
    <n v="0"/>
    <n v="0.60714156494010796"/>
    <n v="0"/>
    <n v="0"/>
    <n v="0"/>
  </r>
  <r>
    <s v="MTDEQ Permitted Sources"/>
    <s v="30"/>
    <x v="8"/>
    <n v="31000205"/>
    <x v="26"/>
    <n v="0.15133689071217127"/>
    <n v="4.9975772546779675E-3"/>
    <n v="0.15133689071217127"/>
    <n v="1.0251440522416344E-3"/>
    <n v="1.1661013594248591E-2"/>
  </r>
  <r>
    <s v="MTDEQ Permitted Sources"/>
    <s v="30"/>
    <x v="8"/>
    <n v="40301012"/>
    <x v="23"/>
    <n v="0"/>
    <n v="0.48348356363846084"/>
    <n v="0"/>
    <n v="0"/>
    <n v="0"/>
  </r>
  <r>
    <s v="MTDEQ Permitted Sources"/>
    <s v="30"/>
    <x v="8"/>
    <n v="20200253"/>
    <x v="21"/>
    <n v="1.1600786381179395"/>
    <n v="1.4122640749693816"/>
    <n v="1.6139611672479233"/>
    <n v="2.5628601306040858E-3"/>
    <n v="5.0488344572900488E-2"/>
  </r>
  <r>
    <s v="MTDEQ Permitted Sources"/>
    <s v="30"/>
    <x v="8"/>
    <n v="20200253"/>
    <x v="21"/>
    <n v="0.57997524755570462"/>
    <n v="0.70606796598142574"/>
    <n v="0.80704465512722667"/>
    <n v="1.2814300653020429E-3"/>
    <n v="2.5244172286450244E-2"/>
  </r>
  <r>
    <s v="MTDEQ Permitted Sources"/>
    <s v="30"/>
    <x v="8"/>
    <n v="31000205"/>
    <x v="26"/>
    <n v="0.36161956442823651"/>
    <n v="1.8196306927289012E-2"/>
    <n v="0.70260810480511016"/>
    <n v="1.0251440522416344E-3"/>
    <n v="9.6107254897653226E-3"/>
  </r>
  <r>
    <s v="MTDEQ Permitted Sources"/>
    <s v="30"/>
    <x v="8"/>
    <n v="31000205"/>
    <x v="26"/>
    <n v="0.18452592940349416"/>
    <n v="0.58715125592139605"/>
    <n v="0.36879557279392794"/>
    <n v="0"/>
    <n v="0"/>
  </r>
  <r>
    <s v="MTDEQ Permitted Sources"/>
    <s v="30"/>
    <x v="8"/>
    <n v="31000207"/>
    <x v="24"/>
    <n v="0"/>
    <n v="0"/>
    <n v="0"/>
    <n v="0"/>
    <n v="0"/>
  </r>
  <r>
    <s v="MTDEQ Permitted Sources"/>
    <s v="30"/>
    <x v="8"/>
    <n v="31000207"/>
    <x v="24"/>
    <n v="0"/>
    <n v="0.36623271266332386"/>
    <n v="0"/>
    <n v="0"/>
    <n v="0"/>
  </r>
  <r>
    <s v="MTDEQ Permitted Sources"/>
    <s v="30"/>
    <x v="8"/>
    <n v="31000205"/>
    <x v="26"/>
    <n v="0.16786733855456765"/>
    <n v="5.6382922873289892E-3"/>
    <n v="0.16786733855456765"/>
    <n v="1.1532870587718385E-3"/>
    <n v="1.281430065302043E-2"/>
  </r>
  <r>
    <s v="MTDEQ Permitted Sources"/>
    <s v="30"/>
    <x v="8"/>
    <n v="40301012"/>
    <x v="23"/>
    <n v="0"/>
    <n v="0.29165348286274495"/>
    <n v="0"/>
    <n v="0"/>
    <n v="0"/>
  </r>
  <r>
    <s v="MTDEQ Permitted Sources"/>
    <s v="30"/>
    <x v="8"/>
    <n v="20200253"/>
    <x v="21"/>
    <n v="1.2873246436024324"/>
    <n v="1.7911829452791956"/>
    <n v="2.0710472715411621"/>
    <n v="2.8191461436644946E-3"/>
    <n v="5.5998493853699281E-2"/>
  </r>
  <r>
    <s v="MTDEQ Permitted Sources"/>
    <s v="30"/>
    <x v="8"/>
    <n v="31000205"/>
    <x v="26"/>
    <n v="0.39288645802160632"/>
    <n v="2.0118452025242074E-2"/>
    <n v="0.78474777199097112"/>
    <n v="1.1532870587718385E-3"/>
    <n v="1.0635869542006956E-2"/>
  </r>
  <r>
    <s v="MTDEQ Permitted Sources"/>
    <s v="30"/>
    <x v="8"/>
    <n v="31000205"/>
    <x v="26"/>
    <n v="0.18452592940349416"/>
    <n v="0.58715125592139605"/>
    <n v="0.36879557279392794"/>
    <n v="0"/>
    <n v="0"/>
  </r>
  <r>
    <s v="MTDEQ Permitted Sources"/>
    <s v="30"/>
    <x v="8"/>
    <n v="31000207"/>
    <x v="24"/>
    <n v="0"/>
    <n v="0"/>
    <n v="0"/>
    <n v="0"/>
    <n v="0"/>
  </r>
  <r>
    <s v="MTDEQ Permitted Sources"/>
    <s v="30"/>
    <x v="8"/>
    <n v="20200253"/>
    <x v="21"/>
    <n v="0.54447963474683803"/>
    <n v="16.876946532054028"/>
    <n v="2.1776622529742919"/>
    <n v="5.4460777775336831E-2"/>
    <n v="0.5988122695156447"/>
  </r>
  <r>
    <s v="MTDEQ Permitted Sources"/>
    <s v="30"/>
    <x v="8"/>
    <n v="20200253"/>
    <x v="21"/>
    <n v="4.4229840133965315"/>
    <n v="17.139127123414823"/>
    <n v="5.5287300167456639"/>
    <n v="5.5229635814518049E-2"/>
    <n v="0.60816670899234959"/>
  </r>
  <r>
    <s v="MTDEQ Permitted Sources"/>
    <s v="30"/>
    <x v="8"/>
    <n v="20200253"/>
    <x v="21"/>
    <n v="0"/>
    <n v="0"/>
    <n v="0"/>
    <n v="0"/>
    <n v="0"/>
  </r>
  <r>
    <s v="MTDEQ Permitted Sources"/>
    <s v="30"/>
    <x v="8"/>
    <n v="40301012"/>
    <x v="23"/>
    <n v="0"/>
    <n v="3.0869650273126212"/>
    <n v="0"/>
    <n v="0"/>
    <n v="0"/>
  </r>
  <r>
    <s v="MTDEQ Permitted Sources"/>
    <s v="30"/>
    <x v="8"/>
    <n v="40301012"/>
    <x v="23"/>
    <n v="0"/>
    <n v="3.0869650273126212"/>
    <n v="0"/>
    <n v="0"/>
    <n v="0"/>
  </r>
  <r>
    <s v="MTDEQ Permitted Sources"/>
    <s v="30"/>
    <x v="8"/>
    <n v="10200603"/>
    <x v="25"/>
    <n v="0.11225327372045896"/>
    <n v="0"/>
    <n v="5.6126636860229479E-2"/>
    <n v="0"/>
    <n v="0"/>
  </r>
  <r>
    <s v="MTDEQ Permitted Sources"/>
    <s v="30"/>
    <x v="8"/>
    <n v="31000207"/>
    <x v="24"/>
    <n v="0"/>
    <n v="1.3076993816407347"/>
    <n v="0"/>
    <n v="0"/>
    <n v="0"/>
  </r>
  <r>
    <s v="MTDEQ Permitted Sources"/>
    <s v="30"/>
    <x v="8"/>
    <n v="10200603"/>
    <x v="25"/>
    <n v="0"/>
    <n v="12.235606835530028"/>
    <n v="0"/>
    <n v="0"/>
    <n v="0"/>
  </r>
  <r>
    <s v="MTDEQ Permitted Sources"/>
    <s v="30"/>
    <x v="8"/>
    <n v="20200253"/>
    <x v="21"/>
    <n v="8.1414377768899993"/>
    <n v="10.109586214187408"/>
    <n v="15.736345630928678"/>
    <n v="4.3696765226799661E-2"/>
    <n v="0.71029668519692246"/>
  </r>
  <r>
    <s v="MTDEQ Permitted Sources"/>
    <s v="30"/>
    <x v="8"/>
    <n v="20200253"/>
    <x v="21"/>
    <n v="10.457110047897322"/>
    <n v="10.12970466621265"/>
    <n v="9.7454037896285666"/>
    <n v="4.3824908233329872E-2"/>
    <n v="0.71170625826875467"/>
  </r>
  <r>
    <s v="MTDEQ Permitted Sources"/>
    <s v="30"/>
    <x v="8"/>
    <n v="20200202"/>
    <x v="21"/>
    <n v="0"/>
    <n v="0"/>
    <n v="0"/>
    <n v="0"/>
    <n v="0"/>
  </r>
  <r>
    <s v="MTDEQ Permitted Sources"/>
    <s v="30"/>
    <x v="8"/>
    <n v="20200202"/>
    <x v="21"/>
    <n v="0"/>
    <n v="0"/>
    <n v="0"/>
    <n v="0"/>
    <n v="0"/>
  </r>
  <r>
    <s v="MTDEQ Permitted Sources"/>
    <s v="30"/>
    <x v="8"/>
    <n v="20200202"/>
    <x v="21"/>
    <n v="0"/>
    <n v="0"/>
    <n v="0"/>
    <n v="0"/>
    <n v="0"/>
  </r>
  <r>
    <s v="MTDEQ Permitted Sources"/>
    <s v="30"/>
    <x v="8"/>
    <n v="20200202"/>
    <x v="21"/>
    <n v="0"/>
    <n v="0"/>
    <n v="0"/>
    <n v="0"/>
    <n v="0"/>
  </r>
  <r>
    <s v="MTDEQ Permitted Sources"/>
    <s v="30"/>
    <x v="8"/>
    <n v="20200202"/>
    <x v="21"/>
    <n v="0"/>
    <n v="0"/>
    <n v="0"/>
    <n v="0"/>
    <n v="0"/>
  </r>
  <r>
    <s v="MTDEQ Permitted Sources"/>
    <s v="30"/>
    <x v="8"/>
    <n v="40400250"/>
    <x v="23"/>
    <n v="0"/>
    <n v="0.49898886742861553"/>
    <n v="0"/>
    <n v="0"/>
    <n v="0"/>
  </r>
  <r>
    <s v="MTDEQ Permitted Sources"/>
    <s v="30"/>
    <x v="8"/>
    <n v="31000205"/>
    <x v="26"/>
    <n v="0"/>
    <n v="0"/>
    <n v="0"/>
    <n v="0"/>
    <n v="0"/>
  </r>
  <r>
    <s v="MTDEQ Permitted Sources"/>
    <s v="30"/>
    <x v="8"/>
    <n v="31000220"/>
    <x v="24"/>
    <n v="0"/>
    <n v="5.9163626114995322"/>
    <n v="0"/>
    <n v="0"/>
    <n v="0"/>
  </r>
  <r>
    <s v="MTDEQ Permitted Sources"/>
    <s v="30"/>
    <x v="8"/>
    <n v="31000129"/>
    <x v="29"/>
    <n v="0"/>
    <n v="1.8829333379548219"/>
    <n v="0"/>
    <n v="0"/>
    <n v="0"/>
  </r>
  <r>
    <s v="MTDEQ Permitted Sources"/>
    <s v="30"/>
    <x v="8"/>
    <n v="31000129"/>
    <x v="29"/>
    <n v="0"/>
    <n v="1.8829333379548219"/>
    <n v="0"/>
    <n v="0"/>
    <n v="0"/>
  </r>
  <r>
    <s v="MTDEQ Permitted Sources"/>
    <s v="30"/>
    <x v="8"/>
    <n v="31000129"/>
    <x v="29"/>
    <n v="0"/>
    <n v="1.8829333379548219"/>
    <n v="0"/>
    <n v="0"/>
    <n v="0"/>
  </r>
  <r>
    <s v="MTDEQ Permitted Sources"/>
    <s v="30"/>
    <x v="8"/>
    <n v="20200253"/>
    <x v="21"/>
    <n v="1.1092058645254483"/>
    <n v="11.147544567082061"/>
    <n v="3.882220525839069"/>
    <n v="2.2168740129725341E-2"/>
    <n v="0.38827330978651903"/>
  </r>
  <r>
    <s v="MTDEQ Permitted Sources"/>
    <s v="30"/>
    <x v="8"/>
    <n v="20200253"/>
    <x v="21"/>
    <n v="0.52064503553222008"/>
    <n v="3.7372907854534083"/>
    <n v="0.50206429958534038"/>
    <n v="7.4322943787518483E-3"/>
    <n v="0.13019329463468757"/>
  </r>
  <r>
    <s v="MTDEQ Permitted Sources"/>
    <s v="30"/>
    <x v="8"/>
    <n v="20200253"/>
    <x v="21"/>
    <n v="0.55895979448475108"/>
    <n v="11.233784810476891"/>
    <n v="0.55895979448475108"/>
    <n v="2.2296883136255545E-2"/>
    <n v="0.39122059893671374"/>
  </r>
  <r>
    <s v="MTDEQ Permitted Sources"/>
    <s v="30"/>
    <x v="8"/>
    <n v="20200253"/>
    <x v="21"/>
    <n v="0.55806279343903975"/>
    <n v="1.6741883803171191"/>
    <n v="1.1161255868780795"/>
    <n v="3.3317181697853117E-3"/>
    <n v="5.587035084716907E-2"/>
  </r>
  <r>
    <s v="MTDEQ Permitted Sources"/>
    <s v="30"/>
    <x v="8"/>
    <n v="20200253"/>
    <x v="21"/>
    <n v="0.16684219450232601"/>
    <n v="1.701739126721113"/>
    <n v="0.66736877800930405"/>
    <n v="3.3317181697853117E-3"/>
    <n v="0.11673827894901612"/>
  </r>
  <r>
    <s v="MTDEQ Permitted Sources"/>
    <s v="30"/>
    <x v="8"/>
    <n v="20200253"/>
    <x v="21"/>
    <n v="0.48386799265805142"/>
    <n v="2.3721833368871419"/>
    <n v="0.48386799265805142"/>
    <n v="2.3065741175436771E-3"/>
    <n v="8.2652239211981768E-2"/>
  </r>
  <r>
    <s v="MTDEQ Permitted Sources"/>
    <s v="30"/>
    <x v="8"/>
    <n v="20200253"/>
    <x v="21"/>
    <n v="0.16684219450232601"/>
    <n v="2.0965477298406725"/>
    <n v="0.26077101828896571"/>
    <n v="4.2287192154967417E-3"/>
    <n v="1.0379583528946548E-2"/>
  </r>
  <r>
    <s v="MTDEQ Permitted Sources"/>
    <s v="30"/>
    <x v="8"/>
    <n v="20200102"/>
    <x v="21"/>
    <n v="0.2647434514914021"/>
    <n v="1.0379583528946548E-2"/>
    <n v="0.10212997620457281"/>
    <n v="2.69100313713429E-3"/>
    <n v="6.27900731998001E-3"/>
  </r>
  <r>
    <s v="MTDEQ Permitted Sources"/>
    <s v="30"/>
    <x v="8"/>
    <n v="10200603"/>
    <x v="25"/>
    <n v="11.674340466927733"/>
    <n v="0.61739300546252429"/>
    <n v="9.8221614505401593"/>
    <n v="0.89802618976367166"/>
    <n v="5.6126636860229479E-2"/>
  </r>
  <r>
    <s v="MTDEQ Permitted Sources"/>
    <s v="30"/>
    <x v="8"/>
    <n v="40301012"/>
    <x v="23"/>
    <n v="0"/>
    <n v="9.7099081768197006"/>
    <n v="0"/>
    <n v="0"/>
    <n v="0"/>
  </r>
  <r>
    <s v="MTDEQ Permitted Sources"/>
    <s v="30"/>
    <x v="8"/>
    <n v="40301012"/>
    <x v="23"/>
    <n v="0"/>
    <n v="9.7099081768197006"/>
    <n v="0"/>
    <n v="0"/>
    <n v="0"/>
  </r>
  <r>
    <s v="MTDEQ Permitted Sources"/>
    <s v="30"/>
    <x v="8"/>
    <n v="31000301"/>
    <x v="20"/>
    <n v="0"/>
    <n v="16.837991058068845"/>
    <n v="0"/>
    <n v="0"/>
    <n v="0"/>
  </r>
  <r>
    <s v="MTDEQ Permitted Sources"/>
    <s v="30"/>
    <x v="8"/>
    <n v="31000228"/>
    <x v="20"/>
    <n v="0"/>
    <n v="9.3170217187980953"/>
    <n v="0"/>
    <n v="0"/>
    <n v="0"/>
  </r>
  <r>
    <s v="MTDEQ Permitted Sources"/>
    <s v="30"/>
    <x v="8"/>
    <n v="31000205"/>
    <x v="26"/>
    <n v="2.2425026142785751"/>
    <n v="0.12340171528858673"/>
    <n v="1.883702195994003"/>
    <n v="1.3455015685671453E-2"/>
    <n v="0.17043019868517173"/>
  </r>
  <r>
    <s v="MTDEQ Permitted Sources"/>
    <s v="30"/>
    <x v="8"/>
    <n v="31000207"/>
    <x v="24"/>
    <n v="0"/>
    <n v="2.0766855638284909"/>
    <n v="0"/>
    <n v="0"/>
    <n v="0"/>
  </r>
  <r>
    <s v="MTDEQ Permitted Sources"/>
    <s v="30"/>
    <x v="8"/>
    <n v="31000207"/>
    <x v="24"/>
    <n v="0"/>
    <n v="26.912722374480033"/>
    <n v="0"/>
    <n v="0"/>
    <n v="0"/>
  </r>
  <r>
    <s v="MTDEQ Permitted Sources"/>
    <s v="30"/>
    <x v="8"/>
    <n v="31000301"/>
    <x v="20"/>
    <n v="0"/>
    <n v="16.837991058068845"/>
    <n v="0"/>
    <n v="0"/>
    <n v="0"/>
  </r>
  <r>
    <s v="MTDEQ Permitted Sources"/>
    <s v="30"/>
    <x v="8"/>
    <n v="31000228"/>
    <x v="20"/>
    <n v="0"/>
    <n v="9.3170217187980953"/>
    <n v="0"/>
    <n v="0"/>
    <n v="0"/>
  </r>
  <r>
    <s v="MTDEQ Permitted Sources"/>
    <s v="30"/>
    <x v="8"/>
    <n v="31000207"/>
    <x v="24"/>
    <n v="0"/>
    <n v="0"/>
    <n v="0"/>
    <n v="0"/>
    <n v="0"/>
  </r>
  <r>
    <s v="MTDEQ Permitted Sources"/>
    <s v="30"/>
    <x v="8"/>
    <n v="31000205"/>
    <x v="26"/>
    <n v="0"/>
    <n v="0"/>
    <n v="0"/>
    <n v="0"/>
    <n v="0"/>
  </r>
  <r>
    <s v="MTDEQ Permitted Sources"/>
    <s v="30"/>
    <x v="8"/>
    <n v="40301012"/>
    <x v="23"/>
    <n v="0"/>
    <n v="0"/>
    <n v="0"/>
    <n v="0"/>
    <n v="0"/>
  </r>
  <r>
    <s v="MTDEQ Permitted Sources"/>
    <s v="30"/>
    <x v="8"/>
    <n v="20200253"/>
    <x v="21"/>
    <n v="0"/>
    <n v="0"/>
    <n v="0"/>
    <n v="0"/>
    <n v="0"/>
  </r>
  <r>
    <s v="MTDEQ Permitted Sources"/>
    <s v="30"/>
    <x v="8"/>
    <n v="31000205"/>
    <x v="26"/>
    <n v="0"/>
    <n v="0"/>
    <n v="0"/>
    <n v="0"/>
    <n v="0"/>
  </r>
  <r>
    <s v="MTDEQ Permitted Sources"/>
    <s v="30"/>
    <x v="8"/>
    <n v="31000205"/>
    <x v="26"/>
    <n v="0"/>
    <n v="0"/>
    <n v="0"/>
    <n v="0"/>
    <n v="0"/>
  </r>
  <r>
    <s v="MTDEQ Permitted Sources"/>
    <s v="30"/>
    <x v="8"/>
    <n v="31000207"/>
    <x v="24"/>
    <n v="0"/>
    <n v="0"/>
    <n v="0"/>
    <n v="0"/>
    <n v="0"/>
  </r>
  <r>
    <s v="MTDEQ Permitted Sources"/>
    <s v="30"/>
    <x v="8"/>
    <n v="40301012"/>
    <x v="23"/>
    <n v="0"/>
    <n v="5.5963895241936124"/>
    <n v="0"/>
    <n v="0"/>
    <n v="0"/>
  </r>
  <r>
    <s v="MTDEQ Permitted Sources"/>
    <s v="30"/>
    <x v="8"/>
    <n v="31000207"/>
    <x v="24"/>
    <n v="0"/>
    <n v="0.88405860205187936"/>
    <n v="0"/>
    <n v="0"/>
    <n v="0"/>
  </r>
  <r>
    <s v="MTDEQ Permitted Sources"/>
    <s v="30"/>
    <x v="8"/>
    <n v="30502504"/>
    <x v="28"/>
    <n v="0"/>
    <n v="0"/>
    <n v="0"/>
    <n v="0"/>
    <n v="0.49616972128495102"/>
  </r>
  <r>
    <s v="MTDEQ Permitted Sources"/>
    <s v="30"/>
    <x v="8"/>
    <n v="40301012"/>
    <x v="23"/>
    <n v="0"/>
    <n v="0"/>
    <n v="0"/>
    <n v="0"/>
    <n v="0"/>
  </r>
  <r>
    <s v="MTDEQ Permitted Sources"/>
    <s v="30"/>
    <x v="8"/>
    <n v="40301012"/>
    <x v="23"/>
    <n v="0"/>
    <n v="3.6614301255875272"/>
    <n v="0"/>
    <n v="0"/>
    <n v="0"/>
  </r>
  <r>
    <s v="MTDEQ Permitted Sources"/>
    <s v="30"/>
    <x v="8"/>
    <n v="31000207"/>
    <x v="24"/>
    <n v="0"/>
    <n v="8.8416111645710362"/>
    <n v="0"/>
    <n v="0"/>
    <n v="0"/>
  </r>
  <r>
    <s v="MTDEQ Permitted Sources"/>
    <s v="30"/>
    <x v="8"/>
    <n v="30502504"/>
    <x v="28"/>
    <n v="0"/>
    <n v="0"/>
    <n v="0"/>
    <n v="0"/>
    <n v="0.49616972128495102"/>
  </r>
  <r>
    <s v="MTDEQ Permitted Sources"/>
    <s v="30"/>
    <x v="8"/>
    <n v="40301012"/>
    <x v="23"/>
    <n v="0"/>
    <n v="0"/>
    <n v="0"/>
    <n v="0"/>
    <n v="0"/>
  </r>
  <r>
    <s v="MTDEQ Permitted Sources"/>
    <s v="30"/>
    <x v="8"/>
    <n v="31000207"/>
    <x v="24"/>
    <n v="0"/>
    <n v="0.48348356363846084"/>
    <n v="0"/>
    <n v="0"/>
    <n v="0"/>
  </r>
  <r>
    <s v="MTDEQ Permitted Sources"/>
    <s v="30"/>
    <x v="8"/>
    <n v="31000205"/>
    <x v="26"/>
    <n v="3.3957896730504138E-2"/>
    <n v="1.0251440522416344E-3"/>
    <n v="2.2681312155846161E-2"/>
    <n v="5.1257202612081719E-4"/>
    <n v="2.4347171240738817E-3"/>
  </r>
  <r>
    <s v="MTDEQ Permitted Sources"/>
    <s v="30"/>
    <x v="8"/>
    <n v="40301012"/>
    <x v="23"/>
    <n v="0"/>
    <n v="0.3834038755383713"/>
    <n v="0"/>
    <n v="0"/>
    <n v="0"/>
  </r>
  <r>
    <s v="MTDEQ Permitted Sources"/>
    <s v="30"/>
    <x v="8"/>
    <n v="20200253"/>
    <x v="21"/>
    <n v="1.1317590336747643"/>
    <n v="1.5746212642431503"/>
    <n v="1.8206558367811427"/>
    <n v="0"/>
    <n v="0"/>
  </r>
  <r>
    <s v="MTDEQ Permitted Sources"/>
    <s v="30"/>
    <x v="8"/>
    <n v="20200253"/>
    <x v="21"/>
    <n v="0"/>
    <n v="0"/>
    <n v="0"/>
    <n v="2.4347171240738817E-3"/>
    <n v="4.9206914507598447E-2"/>
  </r>
  <r>
    <s v="MTDEQ Permitted Sources"/>
    <s v="30"/>
    <x v="8"/>
    <n v="31000205"/>
    <x v="26"/>
    <n v="0.2962666310978323"/>
    <n v="3.9779433517171316"/>
    <n v="0.64212460572285368"/>
    <n v="1.0251440522416344E-3"/>
    <n v="9.3544394767049142E-3"/>
  </r>
  <r>
    <s v="MTDEQ Permitted Sources"/>
    <s v="30"/>
    <x v="8"/>
    <n v="31000205"/>
    <x v="26"/>
    <n v="5.8556228264042156"/>
    <n v="20.278118211378708"/>
    <n v="11.662038738300833"/>
    <n v="1.0251440522416344E-3"/>
    <n v="9.3544394767049142E-3"/>
  </r>
  <r>
    <s v="MTDEQ Permitted Sources"/>
    <s v="30"/>
    <x v="8"/>
    <n v="31000207"/>
    <x v="24"/>
    <n v="0"/>
    <n v="0.42684435475211052"/>
    <n v="0"/>
    <n v="0"/>
    <n v="0"/>
  </r>
  <r>
    <s v="MTDEQ Permitted Sources"/>
    <s v="30"/>
    <x v="8"/>
    <n v="20200253"/>
    <x v="21"/>
    <n v="0.7296462791829833"/>
    <n v="9.1486418082174055"/>
    <n v="2.1328122006887202"/>
    <n v="5.6126636860229479E-2"/>
    <n v="0.61739300546252429"/>
  </r>
  <r>
    <s v="MTDEQ Permitted Sources"/>
    <s v="30"/>
    <x v="8"/>
    <n v="40301012"/>
    <x v="23"/>
    <n v="0"/>
    <n v="1.5154191952261962"/>
    <n v="0"/>
    <n v="0"/>
    <n v="0"/>
  </r>
  <r>
    <s v="MTDEQ Permitted Sources"/>
    <s v="30"/>
    <x v="8"/>
    <n v="20200253"/>
    <x v="21"/>
    <n v="1.8055349620105785"/>
    <n v="9.0275466670463622"/>
    <n v="7.2220117050357846"/>
    <n v="5.535777882104826E-2"/>
    <n v="0.60919185304459122"/>
  </r>
  <r>
    <s v="MTDEQ Permitted Sources"/>
    <s v="30"/>
    <x v="8"/>
    <n v="40301012"/>
    <x v="23"/>
    <n v="0"/>
    <n v="1.5154191952261962"/>
    <n v="0"/>
    <n v="0"/>
    <n v="0"/>
  </r>
  <r>
    <s v="MTDEQ Permitted Sources"/>
    <s v="30"/>
    <x v="8"/>
    <n v="20200253"/>
    <x v="21"/>
    <n v="0"/>
    <n v="0"/>
    <n v="0"/>
    <n v="0"/>
    <n v="0"/>
  </r>
  <r>
    <s v="MTDEQ Permitted Sources"/>
    <s v="30"/>
    <x v="8"/>
    <n v="31000207"/>
    <x v="24"/>
    <n v="0"/>
    <n v="1.4312292399358517"/>
    <n v="0"/>
    <n v="0"/>
    <n v="0"/>
  </r>
  <r>
    <s v="MTDEQ Permitted Sources"/>
    <s v="30"/>
    <x v="8"/>
    <n v="10200603"/>
    <x v="25"/>
    <n v="0.11225327372045896"/>
    <n v="5.1257202612081719E-4"/>
    <n v="5.6126636860229479E-2"/>
    <n v="5.1257202612081719E-4"/>
    <n v="5.6382922873289892E-3"/>
  </r>
  <r>
    <s v="MTDEQ Permitted Sources"/>
    <s v="30"/>
    <x v="8"/>
    <n v="10200603"/>
    <x v="25"/>
    <n v="0"/>
    <n v="12.235606835530028"/>
    <n v="0"/>
    <n v="0"/>
    <n v="0"/>
  </r>
  <r>
    <s v="MTDEQ Permitted Sources"/>
    <s v="30"/>
    <x v="8"/>
    <n v="31000207"/>
    <x v="24"/>
    <n v="0"/>
    <n v="0.32445809253447727"/>
    <n v="0"/>
    <n v="0"/>
    <n v="0"/>
  </r>
  <r>
    <s v="MTDEQ Permitted Sources"/>
    <s v="30"/>
    <x v="8"/>
    <n v="31000205"/>
    <x v="26"/>
    <n v="3.5111183789275975E-2"/>
    <n v="1.0251440522416344E-3"/>
    <n v="2.3450170195027386E-2"/>
    <n v="5.1257202612081719E-4"/>
    <n v="2.5628601306040858E-3"/>
  </r>
  <r>
    <s v="MTDEQ Permitted Sources"/>
    <s v="30"/>
    <x v="8"/>
    <n v="40301012"/>
    <x v="23"/>
    <n v="0"/>
    <n v="2.2571109170230184"/>
    <n v="0"/>
    <n v="0"/>
    <n v="0"/>
  </r>
  <r>
    <s v="MTDEQ Permitted Sources"/>
    <s v="30"/>
    <x v="8"/>
    <n v="20200253"/>
    <x v="21"/>
    <n v="1.1707145076599463"/>
    <n v="1.6286976129988964"/>
    <n v="1.6286976129988964"/>
    <n v="2.5628601306040858E-3"/>
    <n v="5.0872773592491101E-2"/>
  </r>
  <r>
    <s v="MTDEQ Permitted Sources"/>
    <s v="30"/>
    <x v="8"/>
    <n v="31000205"/>
    <x v="26"/>
    <n v="0.3063899286137185"/>
    <n v="4.1151845117109804"/>
    <n v="0.66416520284604885"/>
    <n v="1.0251440522416344E-3"/>
    <n v="9.6107254897653226E-3"/>
  </r>
  <r>
    <s v="MTDEQ Permitted Sources"/>
    <s v="30"/>
    <x v="8"/>
    <n v="31000205"/>
    <x v="26"/>
    <n v="3.6648899867638432E-2"/>
    <n v="0.12673343345837204"/>
    <n v="7.2913370715686238E-2"/>
    <n v="0"/>
    <n v="0"/>
  </r>
  <r>
    <s v="MTDEQ Permitted Sources"/>
    <s v="30"/>
    <x v="8"/>
    <n v="31000207"/>
    <x v="24"/>
    <n v="0"/>
    <n v="0.29498520103253029"/>
    <n v="0"/>
    <n v="0"/>
    <n v="0"/>
  </r>
  <r>
    <s v="MTDEQ Permitted Sources"/>
    <s v="30"/>
    <x v="8"/>
    <n v="31000207"/>
    <x v="24"/>
    <n v="0"/>
    <n v="0.62623487291310842"/>
    <n v="0"/>
    <n v="0"/>
    <n v="0"/>
  </r>
  <r>
    <s v="MTDEQ Permitted Sources"/>
    <s v="30"/>
    <x v="8"/>
    <n v="31000205"/>
    <x v="26"/>
    <n v="0.14813331554891615"/>
    <n v="4.9975772546779675E-3"/>
    <n v="0.14813331554891615"/>
    <n v="1.0251440522416344E-3"/>
    <n v="1.1404727581188183E-2"/>
  </r>
  <r>
    <s v="MTDEQ Permitted Sources"/>
    <s v="30"/>
    <x v="8"/>
    <n v="40301012"/>
    <x v="23"/>
    <n v="0"/>
    <n v="0.49668229331107183"/>
    <n v="0"/>
    <n v="0"/>
    <n v="0"/>
  </r>
  <r>
    <s v="MTDEQ Permitted Sources"/>
    <s v="30"/>
    <x v="8"/>
    <n v="20200253"/>
    <x v="21"/>
    <n v="1.13534703785761"/>
    <n v="1.579490698491298"/>
    <n v="1.579490698491298"/>
    <n v="2.4347171240738817E-3"/>
    <n v="4.9335057514128651E-2"/>
  </r>
  <r>
    <s v="MTDEQ Permitted Sources"/>
    <s v="30"/>
    <x v="8"/>
    <n v="31000205"/>
    <x v="26"/>
    <n v="0.29716363214354374"/>
    <n v="3.9907576523701525"/>
    <n v="1.2857869275240701"/>
    <n v="1.0251440522416344E-3"/>
    <n v="9.3544394767049142E-3"/>
  </r>
  <r>
    <s v="MTDEQ Permitted Sources"/>
    <s v="30"/>
    <x v="8"/>
    <n v="31000205"/>
    <x v="26"/>
    <n v="3.6648899867638432E-2"/>
    <n v="0.12673343345837204"/>
    <n v="7.2913370715686238E-2"/>
    <n v="0"/>
    <n v="0"/>
  </r>
  <r>
    <s v="MTDEQ Permitted Sources"/>
    <s v="30"/>
    <x v="8"/>
    <n v="31000207"/>
    <x v="24"/>
    <n v="0"/>
    <n v="0.56587951683738213"/>
    <n v="0"/>
    <n v="0"/>
    <n v="0"/>
  </r>
  <r>
    <s v="MTDEQ Permitted Sources"/>
    <s v="30"/>
    <x v="8"/>
    <n v="31000207"/>
    <x v="24"/>
    <n v="0"/>
    <n v="2.1622850921906673"/>
    <n v="0"/>
    <n v="0"/>
    <n v="0"/>
  </r>
  <r>
    <s v="MTDEQ Permitted Sources"/>
    <s v="30"/>
    <x v="8"/>
    <n v="31000205"/>
    <x v="26"/>
    <n v="3.8699187972121699E-2"/>
    <n v="1.1532870587718385E-3"/>
    <n v="2.5756744312571064E-2"/>
    <n v="5.1257202612081719E-4"/>
    <n v="2.8191461436644946E-3"/>
  </r>
  <r>
    <s v="MTDEQ Permitted Sources"/>
    <s v="30"/>
    <x v="8"/>
    <n v="40301012"/>
    <x v="23"/>
    <n v="0"/>
    <n v="1.7149378563937241"/>
    <n v="0"/>
    <n v="0"/>
    <n v="0"/>
  </r>
  <r>
    <s v="MTDEQ Permitted Sources"/>
    <s v="30"/>
    <x v="8"/>
    <n v="20200253"/>
    <x v="21"/>
    <n v="1.2909126477852781"/>
    <n v="1.7960523795273433"/>
    <n v="1.7960523795273433"/>
    <n v="0"/>
    <n v="0"/>
  </r>
  <r>
    <s v="MTDEQ Permitted Sources"/>
    <s v="30"/>
    <x v="8"/>
    <n v="20200253"/>
    <x v="21"/>
    <n v="0"/>
    <n v="0"/>
    <n v="0"/>
    <n v="2.8191461436644946E-3"/>
    <n v="5.6126636860229479E-2"/>
  </r>
  <r>
    <s v="MTDEQ Permitted Sources"/>
    <s v="30"/>
    <x v="8"/>
    <n v="31000205"/>
    <x v="26"/>
    <n v="0.33791310822014869"/>
    <n v="0.33791310822014869"/>
    <n v="0.73246542532664771"/>
    <n v="1.1532870587718385E-3"/>
    <n v="1.0635869542006956E-2"/>
  </r>
  <r>
    <s v="MTDEQ Permitted Sources"/>
    <s v="30"/>
    <x v="8"/>
    <n v="31000205"/>
    <x v="26"/>
    <n v="7.0478653591612359E-2"/>
    <n v="0.12673343345837204"/>
    <n v="7.2913370715686238E-2"/>
    <n v="0"/>
    <n v="1.281430065302043E-4"/>
  </r>
  <r>
    <s v="MTDEQ Permitted Sources"/>
    <s v="30"/>
    <x v="8"/>
    <n v="31000207"/>
    <x v="24"/>
    <n v="0"/>
    <n v="1.9543089925921455"/>
    <n v="0"/>
    <n v="0"/>
    <n v="0"/>
  </r>
  <r>
    <s v="MTDEQ Permitted Sources"/>
    <s v="30"/>
    <x v="8"/>
    <n v="31000207"/>
    <x v="24"/>
    <n v="0"/>
    <n v="0.38353201854490149"/>
    <n v="0"/>
    <n v="0"/>
    <n v="0"/>
  </r>
  <r>
    <s v="MTDEQ Permitted Sources"/>
    <s v="30"/>
    <x v="8"/>
    <n v="31000205"/>
    <x v="26"/>
    <n v="0.38442901959061287"/>
    <n v="0"/>
    <n v="2.562860130604086E-2"/>
    <n v="0"/>
    <n v="0"/>
  </r>
  <r>
    <s v="MTDEQ Permitted Sources"/>
    <s v="30"/>
    <x v="8"/>
    <n v="31000205"/>
    <x v="26"/>
    <n v="0"/>
    <n v="1.1532870587718385E-3"/>
    <n v="0"/>
    <n v="5.1257202612081719E-4"/>
    <n v="2.8191461436644946E-3"/>
  </r>
  <r>
    <s v="MTDEQ Permitted Sources"/>
    <s v="30"/>
    <x v="8"/>
    <n v="40301012"/>
    <x v="23"/>
    <n v="0"/>
    <n v="0.3040833544961748"/>
    <n v="0"/>
    <n v="0"/>
    <n v="0"/>
  </r>
  <r>
    <s v="MTDEQ Permitted Sources"/>
    <s v="30"/>
    <x v="8"/>
    <n v="20200253"/>
    <x v="21"/>
    <n v="1.2909126477852781"/>
    <n v="1.7960523795273433"/>
    <n v="1.7960523795273433"/>
    <n v="2.8191461436644946E-3"/>
    <n v="5.6126636860229479E-2"/>
  </r>
  <r>
    <s v="MTDEQ Permitted Sources"/>
    <s v="30"/>
    <x v="8"/>
    <n v="31000205"/>
    <x v="26"/>
    <n v="0.33791310822014869"/>
    <n v="2.0246595031772282E-2"/>
    <n v="0.73246542532664771"/>
    <n v="1.1532870587718385E-3"/>
    <n v="1.0635869542006956E-2"/>
  </r>
  <r>
    <s v="MTDEQ Permitted Sources"/>
    <s v="30"/>
    <x v="8"/>
    <n v="31000205"/>
    <x v="26"/>
    <n v="3.6648899867638432E-2"/>
    <n v="0.12673343345837204"/>
    <n v="7.2913370715686238E-2"/>
    <n v="0"/>
    <n v="0"/>
  </r>
  <r>
    <s v="MTDEQ Permitted Sources"/>
    <s v="30"/>
    <x v="8"/>
    <n v="31000207"/>
    <x v="24"/>
    <n v="0"/>
    <n v="0.34380768652053811"/>
    <n v="0"/>
    <n v="0"/>
    <n v="0"/>
  </r>
  <r>
    <s v="MTDEQ Permitted Sources"/>
    <s v="30"/>
    <x v="8"/>
    <n v="31000207"/>
    <x v="24"/>
    <n v="0"/>
    <n v="0.50347387265717269"/>
    <n v="0"/>
    <n v="0"/>
    <n v="0"/>
  </r>
  <r>
    <s v="MTDEQ Permitted Sources"/>
    <s v="30"/>
    <x v="8"/>
    <n v="31000205"/>
    <x v="26"/>
    <n v="3.7674043919880058E-2"/>
    <n v="1.6658590848926558E-3"/>
    <n v="2.511602927992004E-2"/>
    <n v="1.1532870587718385E-3"/>
    <n v="2.69100313713429E-3"/>
  </r>
  <r>
    <s v="MTDEQ Permitted Sources"/>
    <s v="30"/>
    <x v="8"/>
    <n v="40301012"/>
    <x v="23"/>
    <n v="0"/>
    <n v="0.40044689540688844"/>
    <n v="0"/>
    <n v="0"/>
    <n v="0"/>
  </r>
  <r>
    <s v="MTDEQ Permitted Sources"/>
    <s v="30"/>
    <x v="8"/>
    <n v="20200253"/>
    <x v="21"/>
    <n v="1.2555451779829416"/>
    <n v="1.7468454650197449"/>
    <n v="1.7468454650197449"/>
    <n v="0"/>
    <n v="0"/>
  </r>
  <r>
    <s v="MTDEQ Permitted Sources"/>
    <s v="30"/>
    <x v="8"/>
    <n v="20200253"/>
    <x v="21"/>
    <n v="0"/>
    <n v="0"/>
    <n v="0"/>
    <n v="2.69100313713429E-3"/>
    <n v="5.4588920781867029E-2"/>
  </r>
  <r>
    <s v="MTDEQ Permitted Sources"/>
    <s v="30"/>
    <x v="8"/>
    <n v="31000205"/>
    <x v="26"/>
    <n v="0.32868681174997405"/>
    <n v="4.4129888588871751"/>
    <n v="0.71234697330140562"/>
    <n v="0"/>
    <n v="0"/>
  </r>
  <r>
    <s v="MTDEQ Permitted Sources"/>
    <s v="30"/>
    <x v="8"/>
    <n v="31000205"/>
    <x v="26"/>
    <n v="0"/>
    <n v="0"/>
    <n v="0"/>
    <n v="1.1532870587718385E-3"/>
    <n v="1.0379583528946548E-2"/>
  </r>
  <r>
    <s v="MTDEQ Permitted Sources"/>
    <s v="30"/>
    <x v="8"/>
    <n v="31000205"/>
    <x v="26"/>
    <n v="3.6648899867638432E-2"/>
    <n v="0.12673343345837204"/>
    <n v="7.2913370715686238E-2"/>
    <n v="0"/>
    <n v="0"/>
  </r>
  <r>
    <s v="MTDEQ Permitted Sources"/>
    <s v="30"/>
    <x v="8"/>
    <n v="31000207"/>
    <x v="24"/>
    <n v="0"/>
    <n v="0.45490767318222525"/>
    <n v="0"/>
    <n v="0"/>
    <n v="0"/>
  </r>
  <r>
    <s v="MTDEQ Permitted Sources"/>
    <s v="30"/>
    <x v="8"/>
    <n v="31000207"/>
    <x v="24"/>
    <n v="0"/>
    <n v="0.42979164390230518"/>
    <n v="0"/>
    <n v="0"/>
    <n v="0"/>
  </r>
  <r>
    <s v="MTDEQ Permitted Sources"/>
    <s v="30"/>
    <x v="8"/>
    <n v="31000205"/>
    <x v="26"/>
    <n v="3.8699187972121699E-2"/>
    <n v="1.1532870587718385E-3"/>
    <n v="2.5756744312571064E-2"/>
    <n v="5.1257202612081719E-4"/>
    <n v="2.8191461436644946E-3"/>
  </r>
  <r>
    <s v="MTDEQ Permitted Sources"/>
    <s v="30"/>
    <x v="8"/>
    <n v="40301012"/>
    <x v="23"/>
    <n v="0"/>
    <n v="0.34086039737034346"/>
    <n v="0"/>
    <n v="0"/>
    <n v="0"/>
  </r>
  <r>
    <s v="MTDEQ Permitted Sources"/>
    <s v="30"/>
    <x v="8"/>
    <n v="20200253"/>
    <x v="21"/>
    <n v="1.2909126477852781"/>
    <n v="1.7960523795273433"/>
    <n v="1.7960523795273433"/>
    <n v="2.8191461436644946E-3"/>
    <n v="5.6126636860229479E-2"/>
  </r>
  <r>
    <s v="MTDEQ Permitted Sources"/>
    <s v="30"/>
    <x v="8"/>
    <n v="31000205"/>
    <x v="26"/>
    <n v="0.33791310822014869"/>
    <n v="4.5378001472475944"/>
    <n v="0.73246542532664771"/>
    <n v="1.1532870587718385E-3"/>
    <n v="1.0635869542006956E-2"/>
  </r>
  <r>
    <s v="MTDEQ Permitted Sources"/>
    <s v="30"/>
    <x v="8"/>
    <n v="31000205"/>
    <x v="26"/>
    <n v="3.6648899867638432E-2"/>
    <n v="0.12673343345837204"/>
    <n v="7.2913370715686238E-2"/>
    <n v="0"/>
    <n v="0"/>
  </r>
  <r>
    <s v="MTDEQ Permitted Sources"/>
    <s v="30"/>
    <x v="8"/>
    <n v="31000205"/>
    <x v="26"/>
    <n v="0"/>
    <n v="0"/>
    <n v="0"/>
    <n v="0"/>
    <n v="0"/>
  </r>
  <r>
    <s v="MTDEQ Permitted Sources"/>
    <s v="30"/>
    <x v="8"/>
    <n v="31000207"/>
    <x v="24"/>
    <n v="0"/>
    <n v="0.38596673566897538"/>
    <n v="0"/>
    <n v="0"/>
    <n v="0"/>
  </r>
  <r>
    <s v="MTDEQ Permitted Sources"/>
    <s v="30"/>
    <x v="8"/>
    <n v="31000207"/>
    <x v="24"/>
    <n v="0"/>
    <n v="1.7567124765225708"/>
    <n v="0"/>
    <n v="0"/>
    <n v="0"/>
  </r>
  <r>
    <s v="MTDEQ Permitted Sources"/>
    <s v="30"/>
    <x v="8"/>
    <n v="31000205"/>
    <x v="26"/>
    <n v="4.9591343527189059E-2"/>
    <n v="2.69100313713429E-3"/>
    <n v="4.9591343527189059E-2"/>
    <n v="1.0251440522416344E-3"/>
    <n v="3.7033328887229038E-2"/>
  </r>
  <r>
    <s v="MTDEQ Permitted Sources"/>
    <s v="30"/>
    <x v="8"/>
    <n v="40301012"/>
    <x v="23"/>
    <n v="0"/>
    <n v="1.4336639570599257"/>
    <n v="0"/>
    <n v="0"/>
    <n v="0"/>
  </r>
  <r>
    <s v="MTDEQ Permitted Sources"/>
    <s v="30"/>
    <x v="8"/>
    <n v="20200253"/>
    <x v="21"/>
    <n v="1.2519571738000959"/>
    <n v="1.741976030771597"/>
    <n v="1.741976030771597"/>
    <n v="0"/>
    <n v="0"/>
  </r>
  <r>
    <s v="MTDEQ Permitted Sources"/>
    <s v="30"/>
    <x v="8"/>
    <n v="20200253"/>
    <x v="21"/>
    <n v="0"/>
    <n v="0"/>
    <n v="0"/>
    <n v="2.69100313713429E-3"/>
    <n v="5.4460777775336831E-2"/>
  </r>
  <r>
    <s v="MTDEQ Permitted Sources"/>
    <s v="30"/>
    <x v="8"/>
    <n v="31000205"/>
    <x v="26"/>
    <n v="0.32766166769773236"/>
    <n v="4.4010715592798668"/>
    <n v="0.71042482820345265"/>
    <n v="1.0251440522416344E-3"/>
    <n v="1.0379583528946548E-2"/>
  </r>
  <r>
    <s v="MTDEQ Permitted Sources"/>
    <s v="30"/>
    <x v="8"/>
    <n v="31000205"/>
    <x v="26"/>
    <n v="5.7536209932061731E-2"/>
    <n v="0.19964680417405828"/>
    <n v="0.11507241986412346"/>
    <n v="0"/>
    <n v="0"/>
  </r>
  <r>
    <s v="MTDEQ Permitted Sources"/>
    <s v="30"/>
    <x v="8"/>
    <n v="31000207"/>
    <x v="24"/>
    <n v="0"/>
    <n v="0"/>
    <n v="0"/>
    <n v="0"/>
    <n v="0"/>
  </r>
  <r>
    <s v="MTDEQ Permitted Sources"/>
    <s v="30"/>
    <x v="8"/>
    <n v="31000207"/>
    <x v="24"/>
    <n v="0"/>
    <n v="0.14198245123546635"/>
    <n v="0"/>
    <n v="0"/>
    <n v="0"/>
  </r>
  <r>
    <s v="MTDEQ Permitted Sources"/>
    <s v="30"/>
    <x v="8"/>
    <n v="31000205"/>
    <x v="26"/>
    <n v="5.1129059605551509E-2"/>
    <n v="2.8191461436644946E-3"/>
    <n v="5.1129059605551509E-2"/>
    <n v="5.1257202612081719E-4"/>
    <n v="3.9724332024363334E-3"/>
  </r>
  <r>
    <s v="MTDEQ Permitted Sources"/>
    <s v="30"/>
    <x v="8"/>
    <n v="40301012"/>
    <x v="23"/>
    <n v="0"/>
    <n v="1.5377160783624515E-2"/>
    <n v="0"/>
    <n v="0"/>
    <n v="0"/>
  </r>
  <r>
    <s v="MTDEQ Permitted Sources"/>
    <s v="30"/>
    <x v="8"/>
    <n v="20200253"/>
    <x v="21"/>
    <n v="1.2909126477852781"/>
    <n v="1.5715458320864253"/>
    <n v="1.7960523795273433"/>
    <n v="2.8191461436644946E-3"/>
    <n v="5.6126636860229479E-2"/>
  </r>
  <r>
    <s v="MTDEQ Permitted Sources"/>
    <s v="30"/>
    <x v="8"/>
    <n v="31000205"/>
    <x v="26"/>
    <n v="0.33675982116137687"/>
    <n v="4.5378001472475944"/>
    <n v="0.7296462791829833"/>
    <n v="1.1532870587718385E-3"/>
    <n v="1.0635869542006956E-2"/>
  </r>
  <r>
    <s v="MTDEQ Permitted Sources"/>
    <s v="30"/>
    <x v="8"/>
    <n v="31000205"/>
    <x v="26"/>
    <n v="10.495681092862913"/>
    <n v="36.48231395914916"/>
    <n v="19.475942990499632"/>
    <n v="1.1532870587718385E-3"/>
    <n v="1.0635869542006956E-2"/>
  </r>
  <r>
    <s v="MTDEQ Permitted Sources"/>
    <s v="30"/>
    <x v="8"/>
    <n v="31000207"/>
    <x v="24"/>
    <n v="0"/>
    <n v="0.19849351711528646"/>
    <n v="0"/>
    <n v="0"/>
    <n v="0"/>
  </r>
  <r>
    <s v="MTDEQ Permitted Sources"/>
    <s v="30"/>
    <x v="8"/>
    <n v="31000207"/>
    <x v="24"/>
    <n v="0"/>
    <n v="0.24462499946615998"/>
    <n v="0"/>
    <n v="0"/>
    <n v="0"/>
  </r>
  <r>
    <s v="MTDEQ Permitted Sources"/>
    <s v="30"/>
    <x v="8"/>
    <n v="31000205"/>
    <x v="26"/>
    <n v="3.2932752678262504E-2"/>
    <n v="1.7940020914228602E-3"/>
    <n v="3.2932752678262504E-2"/>
    <n v="3.8442901959061287E-4"/>
    <n v="2.5628601306040858E-3"/>
  </r>
  <r>
    <s v="MTDEQ Permitted Sources"/>
    <s v="30"/>
    <x v="8"/>
    <n v="40301012"/>
    <x v="23"/>
    <n v="0"/>
    <n v="2.7604566466736609"/>
    <n v="0"/>
    <n v="0"/>
    <n v="0"/>
  </r>
  <r>
    <s v="MTDEQ Permitted Sources"/>
    <s v="30"/>
    <x v="8"/>
    <n v="20200253"/>
    <x v="21"/>
    <n v="0.831135540354905"/>
    <n v="1.1563624909285635"/>
    <n v="1.1563624909285635"/>
    <n v="1.7940020914228602E-3"/>
    <n v="3.6136327841517608E-2"/>
  </r>
  <r>
    <s v="MTDEQ Permitted Sources"/>
    <s v="30"/>
    <x v="8"/>
    <n v="31000205"/>
    <x v="26"/>
    <n v="0.21758682508828689"/>
    <n v="2.9216605488886578"/>
    <n v="0.47156626403115182"/>
    <n v="7.6885803918122573E-4"/>
    <n v="6.9197223526310326E-3"/>
  </r>
  <r>
    <s v="MTDEQ Permitted Sources"/>
    <s v="30"/>
    <x v="8"/>
    <n v="31000205"/>
    <x v="26"/>
    <n v="6.7936296342053106"/>
    <n v="23.477720941431379"/>
    <n v="13.659531924093656"/>
    <n v="7.6885803918122573E-4"/>
    <n v="6.9197223526310326E-3"/>
  </r>
  <r>
    <s v="MTDEQ Permitted Sources"/>
    <s v="30"/>
    <x v="8"/>
    <n v="31000207"/>
    <x v="24"/>
    <n v="0"/>
    <n v="0.35393098403642426"/>
    <n v="0"/>
    <n v="0"/>
    <n v="0"/>
  </r>
  <r>
    <s v="MTDEQ Permitted Sources"/>
    <s v="30"/>
    <x v="8"/>
    <n v="40301012"/>
    <x v="23"/>
    <n v="0"/>
    <n v="21.521746089754345"/>
    <n v="0"/>
    <n v="0"/>
    <n v="0"/>
  </r>
  <r>
    <s v="MTDEQ Permitted Sources"/>
    <s v="30"/>
    <x v="8"/>
    <n v="30200699"/>
    <x v="23"/>
    <n v="0"/>
    <n v="0"/>
    <n v="0"/>
    <n v="0"/>
    <n v="3.2955818419437941"/>
  </r>
  <r>
    <s v="MTDEQ Permitted Sources"/>
    <s v="30"/>
    <x v="8"/>
    <n v="30200699"/>
    <x v="23"/>
    <n v="0"/>
    <n v="0"/>
    <n v="0"/>
    <n v="0"/>
    <n v="2.2204620171553797"/>
  </r>
  <r>
    <s v="MTDEQ Permitted Sources"/>
    <s v="30"/>
    <x v="8"/>
    <n v="40400151"/>
    <x v="24"/>
    <n v="0"/>
    <n v="2.8192742866710248"/>
    <n v="0"/>
    <n v="0"/>
    <n v="0"/>
  </r>
  <r>
    <s v="MTDEQ Permitted Sources"/>
    <s v="30"/>
    <x v="8"/>
    <n v="20200253"/>
    <x v="21"/>
    <n v="8.5025447692921166"/>
    <n v="2.9431885739857324"/>
    <n v="1.3080838106603254"/>
    <n v="0"/>
    <n v="1.2814300653020429E-3"/>
  </r>
  <r>
    <s v="MTDEQ Permitted Sources"/>
    <s v="30"/>
    <x v="8"/>
    <n v="20200253"/>
    <x v="21"/>
    <n v="0"/>
    <n v="0"/>
    <n v="0"/>
    <n v="0"/>
    <n v="0"/>
  </r>
  <r>
    <s v="MTDEQ Permitted Sources"/>
    <s v="30"/>
    <x v="8"/>
    <n v="20200253"/>
    <x v="21"/>
    <n v="0"/>
    <n v="0"/>
    <n v="0"/>
    <n v="0"/>
    <n v="0"/>
  </r>
  <r>
    <s v="MTDEQ Permitted Sources"/>
    <s v="30"/>
    <x v="8"/>
    <n v="20200253"/>
    <x v="21"/>
    <n v="0"/>
    <n v="0"/>
    <n v="0"/>
    <n v="0"/>
    <n v="0"/>
  </r>
  <r>
    <s v="MTDEQ Permitted Sources"/>
    <s v="30"/>
    <x v="8"/>
    <n v="10200603"/>
    <x v="25"/>
    <n v="0"/>
    <n v="0"/>
    <n v="0"/>
    <n v="0"/>
    <n v="0"/>
  </r>
  <r>
    <s v="MTDEQ Permitted Sources"/>
    <s v="30"/>
    <x v="8"/>
    <n v="10200603"/>
    <x v="25"/>
    <n v="0"/>
    <n v="0"/>
    <n v="0"/>
    <n v="0"/>
    <n v="0"/>
  </r>
  <r>
    <s v="MTDEQ Permitted Sources"/>
    <s v="30"/>
    <x v="8"/>
    <n v="31000207"/>
    <x v="24"/>
    <n v="0"/>
    <n v="0"/>
    <n v="0"/>
    <n v="0"/>
    <n v="0"/>
  </r>
  <r>
    <s v="MTDEQ Permitted Sources"/>
    <s v="30"/>
    <x v="8"/>
    <n v="40301012"/>
    <x v="23"/>
    <n v="0"/>
    <n v="0"/>
    <n v="0"/>
    <n v="0"/>
    <n v="0"/>
  </r>
  <r>
    <s v="MTDEQ Permitted Sources"/>
    <s v="30"/>
    <x v="8"/>
    <n v="40301012"/>
    <x v="23"/>
    <n v="0"/>
    <n v="0"/>
    <n v="0"/>
    <n v="0"/>
    <n v="0"/>
  </r>
  <r>
    <s v="MTDEQ Permitted Sources"/>
    <s v="30"/>
    <x v="9"/>
    <n v="40400311"/>
    <x v="23"/>
    <n v="0"/>
    <n v="0.89546332963306763"/>
    <n v="0"/>
    <n v="0"/>
    <n v="0"/>
  </r>
  <r>
    <s v="MTDEQ Permitted Sources"/>
    <s v="30"/>
    <x v="9"/>
    <n v="40400311"/>
    <x v="23"/>
    <n v="0"/>
    <n v="1.2085166945863568"/>
    <n v="0"/>
    <n v="0"/>
    <n v="0"/>
  </r>
  <r>
    <s v="MTDEQ Permitted Sources"/>
    <s v="30"/>
    <x v="9"/>
    <n v="20200253"/>
    <x v="21"/>
    <n v="0"/>
    <n v="0"/>
    <n v="0"/>
    <n v="1.460830274444329E-2"/>
    <n v="0.24347171240738816"/>
  </r>
  <r>
    <s v="MTDEQ Permitted Sources"/>
    <s v="30"/>
    <x v="9"/>
    <n v="20200253"/>
    <x v="21"/>
    <n v="13.960155417413516"/>
    <n v="7.1870286642530381"/>
    <n v="7.8353041342893412"/>
    <n v="0"/>
    <n v="0"/>
  </r>
  <r>
    <s v="MTDEQ Permitted Sources"/>
    <s v="30"/>
    <x v="9"/>
    <n v="20200253"/>
    <x v="21"/>
    <n v="0"/>
    <n v="0"/>
    <n v="0"/>
    <n v="1.6914876861986967E-2"/>
    <n v="0.28191461436644943"/>
  </r>
  <r>
    <s v="MTDEQ Permitted Sources"/>
    <s v="30"/>
    <x v="9"/>
    <n v="20200253"/>
    <x v="21"/>
    <n v="1.433920243072986"/>
    <n v="8.3531300236778971"/>
    <n v="1.0479535074040107"/>
    <n v="0"/>
    <n v="0"/>
  </r>
  <r>
    <s v="MTDEQ Permitted Sources"/>
    <s v="30"/>
    <x v="9"/>
    <n v="40400250"/>
    <x v="23"/>
    <n v="0"/>
    <n v="0.23219512783273019"/>
    <n v="0"/>
    <n v="0"/>
    <n v="0"/>
  </r>
  <r>
    <s v="MTDEQ Permitted Sources"/>
    <s v="30"/>
    <x v="9"/>
    <n v="31000205"/>
    <x v="26"/>
    <n v="0"/>
    <n v="0"/>
    <n v="0"/>
    <n v="0"/>
    <n v="0"/>
  </r>
  <r>
    <s v="MTDEQ Permitted Sources"/>
    <s v="30"/>
    <x v="9"/>
    <n v="31000220"/>
    <x v="24"/>
    <n v="0"/>
    <n v="3.6279848008831439"/>
    <n v="0"/>
    <n v="0"/>
    <n v="0"/>
  </r>
  <r>
    <s v="MTDEQ Permitted Sources"/>
    <s v="30"/>
    <x v="9"/>
    <n v="31000228"/>
    <x v="20"/>
    <n v="0.32035751632551074"/>
    <n v="1.7683734901168192E-2"/>
    <n v="0.26910031371342902"/>
    <n v="1.9221450979530644E-3"/>
    <n v="2.4347171240738815E-2"/>
  </r>
  <r>
    <s v="MTDEQ Permitted Sources"/>
    <s v="30"/>
    <x v="9"/>
    <n v="20200254"/>
    <x v="21"/>
    <n v="0.29536963005212091"/>
    <n v="0"/>
    <n v="2.2937598168906569E-2"/>
    <n v="0"/>
    <n v="0"/>
  </r>
  <r>
    <s v="MTDEQ Permitted Sources"/>
    <s v="30"/>
    <x v="9"/>
    <n v="20200254"/>
    <x v="21"/>
    <n v="0"/>
    <n v="8.5855814375236875E-3"/>
    <n v="0"/>
    <n v="0"/>
    <n v="7.6885803918122573E-4"/>
  </r>
  <r>
    <s v="MTDEQ Permitted Sources"/>
    <s v="30"/>
    <x v="9"/>
    <n v="10200603"/>
    <x v="25"/>
    <n v="0.19221450979530644"/>
    <n v="1.0635869542006956E-2"/>
    <n v="0.16146018822805741"/>
    <n v="1.1532870587718385E-3"/>
    <n v="1.460830274444329E-2"/>
  </r>
  <r>
    <s v="MTDEQ Permitted Sources"/>
    <s v="30"/>
    <x v="9"/>
    <n v="20200201"/>
    <x v="21"/>
    <n v="136.24984569533115"/>
    <n v="0"/>
    <n v="0"/>
    <n v="6.5267077516028955"/>
    <n v="7.6011868613586584"/>
  </r>
  <r>
    <s v="MTDEQ Permitted Sources"/>
    <s v="30"/>
    <x v="9"/>
    <n v="20200201"/>
    <x v="21"/>
    <n v="0"/>
    <n v="16.658590848926558"/>
    <n v="60.355356075726228"/>
    <n v="0"/>
    <n v="0"/>
  </r>
  <r>
    <s v="MTDEQ Permitted Sources"/>
    <s v="30"/>
    <x v="10"/>
    <n v="40400311"/>
    <x v="23"/>
    <n v="0"/>
    <n v="1.5347687892122568"/>
    <n v="0"/>
    <n v="0"/>
    <n v="0"/>
  </r>
  <r>
    <s v="MTDEQ Permitted Sources"/>
    <s v="30"/>
    <x v="10"/>
    <n v="20200253"/>
    <x v="21"/>
    <n v="0"/>
    <n v="0"/>
    <n v="0"/>
    <n v="1.4223873724852678E-2"/>
    <n v="0.23065741175436771"/>
  </r>
  <r>
    <s v="MTDEQ Permitted Sources"/>
    <s v="30"/>
    <x v="10"/>
    <n v="20200253"/>
    <x v="21"/>
    <n v="0.58433210977773165"/>
    <n v="0"/>
    <n v="1.2292758616442498"/>
    <n v="0"/>
    <n v="0"/>
  </r>
  <r>
    <s v="MTDEQ Permitted Sources"/>
    <s v="30"/>
    <x v="10"/>
    <n v="20200253"/>
    <x v="21"/>
    <n v="0"/>
    <n v="1.0025908830923185"/>
    <n v="0"/>
    <n v="0"/>
    <n v="0"/>
  </r>
  <r>
    <s v="MTDEQ Permitted Sources"/>
    <s v="30"/>
    <x v="10"/>
    <n v="40400250"/>
    <x v="23"/>
    <n v="0"/>
    <n v="0.28101761332073799"/>
    <n v="0"/>
    <n v="0"/>
    <n v="0"/>
  </r>
  <r>
    <s v="MTDEQ Permitted Sources"/>
    <s v="30"/>
    <x v="10"/>
    <n v="31000205"/>
    <x v="26"/>
    <n v="0"/>
    <n v="0"/>
    <n v="0"/>
    <n v="0"/>
    <n v="0"/>
  </r>
  <r>
    <s v="MTDEQ Permitted Sources"/>
    <s v="30"/>
    <x v="10"/>
    <n v="31000220"/>
    <x v="24"/>
    <n v="0"/>
    <n v="2.939344283789826"/>
    <n v="0"/>
    <n v="0"/>
    <n v="0"/>
  </r>
  <r>
    <s v="MTDEQ Permitted Sources"/>
    <s v="30"/>
    <x v="10"/>
    <n v="31000228"/>
    <x v="20"/>
    <n v="0.32035751632551074"/>
    <n v="1.7683734901168192E-2"/>
    <n v="0.26910031371342902"/>
    <n v="1.9221450979530644E-3"/>
    <n v="2.4347171240738815E-2"/>
  </r>
  <r>
    <s v="MTDEQ Permitted Sources"/>
    <s v="30"/>
    <x v="10"/>
    <n v="40301009"/>
    <x v="23"/>
    <n v="0"/>
    <n v="2.0053099091911668"/>
    <n v="0"/>
    <n v="0"/>
    <n v="0"/>
  </r>
  <r>
    <s v="MTDEQ Permitted Sources"/>
    <s v="30"/>
    <x v="10"/>
    <n v="40301009"/>
    <x v="23"/>
    <n v="0"/>
    <n v="2.0053099091911668"/>
    <n v="0"/>
    <n v="0"/>
    <n v="0"/>
  </r>
  <r>
    <s v="MTDEQ Permitted Sources"/>
    <s v="30"/>
    <x v="10"/>
    <n v="40400151"/>
    <x v="24"/>
    <n v="0"/>
    <n v="4.2415335161497625"/>
    <n v="0"/>
    <n v="0"/>
    <n v="0"/>
  </r>
  <r>
    <s v="MTDEQ Permitted Sources"/>
    <s v="30"/>
    <x v="10"/>
    <n v="30501050"/>
    <x v="28"/>
    <n v="0"/>
    <n v="0"/>
    <n v="0"/>
    <n v="0"/>
    <n v="0.49578529226536044"/>
  </r>
  <r>
    <s v="MTDEQ Permitted Sources"/>
    <s v="30"/>
    <x v="10"/>
    <n v="30501050"/>
    <x v="28"/>
    <n v="0"/>
    <n v="0"/>
    <n v="0"/>
    <n v="0"/>
    <n v="0.56728908990921434"/>
  </r>
  <r>
    <s v="MTDEQ Permitted Sources"/>
    <s v="30"/>
    <x v="11"/>
    <n v="31000228"/>
    <x v="20"/>
    <n v="0.17940020914228602"/>
    <n v="1.4095730718322472E-2"/>
    <n v="2.6910031371342905E-2"/>
    <n v="7.6885803918122573E-4"/>
    <n v="3.8442901959061288E-3"/>
  </r>
  <r>
    <s v="MTDEQ Permitted Sources"/>
    <s v="30"/>
    <x v="11"/>
    <n v="10200603"/>
    <x v="25"/>
    <n v="0"/>
    <n v="0"/>
    <n v="0"/>
    <n v="0"/>
    <n v="0"/>
  </r>
  <r>
    <s v="MTDEQ Permitted Sources"/>
    <s v="30"/>
    <x v="11"/>
    <n v="20200202"/>
    <x v="21"/>
    <n v="17.00470510956464"/>
    <n v="4.8567480905012728"/>
    <n v="19.977238432045791"/>
    <n v="0"/>
    <n v="0"/>
  </r>
  <r>
    <s v="MTDEQ Permitted Sources"/>
    <s v="30"/>
    <x v="11"/>
    <n v="20200202"/>
    <x v="21"/>
    <n v="0"/>
    <n v="0"/>
    <n v="0"/>
    <n v="2.1143596077483711E-2"/>
    <n v="0.35239326795806186"/>
  </r>
  <r>
    <s v="MTDEQ Permitted Sources"/>
    <s v="30"/>
    <x v="11"/>
    <n v="20200202"/>
    <x v="21"/>
    <n v="29.703548913701354"/>
    <n v="4.8022873127259356"/>
    <n v="18.516536300607989"/>
    <n v="0"/>
    <n v="0"/>
  </r>
  <r>
    <s v="MTDEQ Permitted Sources"/>
    <s v="30"/>
    <x v="11"/>
    <n v="20200202"/>
    <x v="21"/>
    <n v="0"/>
    <n v="0"/>
    <n v="0"/>
    <n v="2.0759167057893095E-2"/>
    <n v="0.34598611763155163"/>
  </r>
  <r>
    <s v="MTDEQ Permitted Sources"/>
    <s v="30"/>
    <x v="11"/>
    <n v="20200202"/>
    <x v="21"/>
    <n v="17.65797815685562"/>
    <n v="4.8308632031821714"/>
    <n v="18.15786402532995"/>
    <n v="0"/>
    <n v="0"/>
  </r>
  <r>
    <s v="MTDEQ Permitted Sources"/>
    <s v="30"/>
    <x v="11"/>
    <n v="20200202"/>
    <x v="21"/>
    <n v="0"/>
    <n v="0"/>
    <n v="0"/>
    <n v="2.152802509707432E-2"/>
    <n v="0.35880041828457204"/>
  </r>
  <r>
    <s v="MTDEQ Permitted Sources"/>
    <s v="30"/>
    <x v="11"/>
    <n v="20100202"/>
    <x v="21"/>
    <n v="0.5511430710864087"/>
    <n v="5.1385345618611918E-2"/>
    <n v="0.5511430710864087"/>
    <n v="1.281430065302043E-4"/>
    <n v="1.9221450979530644E-3"/>
  </r>
  <r>
    <s v="MTDEQ Permitted Sources"/>
    <s v="30"/>
    <x v="11"/>
    <n v="20100202"/>
    <x v="21"/>
    <n v="0.26871588469383839"/>
    <n v="3.1395036599900054E-2"/>
    <n v="0.56280408468065724"/>
    <n v="1.281430065302043E-4"/>
    <n v="1.5377160783624515E-3"/>
  </r>
  <r>
    <s v="MTDEQ Permitted Sources"/>
    <s v="30"/>
    <x v="11"/>
    <n v="10200603"/>
    <x v="25"/>
    <n v="0.32035751632551074"/>
    <n v="1.7683734901168192E-2"/>
    <n v="6.7275078428357254E-2"/>
    <n v="1.9221450979530644E-3"/>
    <n v="3.844290195906129E-2"/>
  </r>
  <r>
    <s v="MTDEQ Permitted Sources"/>
    <s v="30"/>
    <x v="11"/>
    <n v="20200202"/>
    <x v="21"/>
    <n v="25.551074787090084"/>
    <n v="8.0475089531033603"/>
    <n v="5.67673518928805"/>
    <n v="1.3455015685671453E-2"/>
    <n v="0.22425026142785751"/>
  </r>
  <r>
    <s v="MTDEQ Permitted Sources"/>
    <s v="30"/>
    <x v="11"/>
    <n v="20200202"/>
    <x v="21"/>
    <n v="45.734239030629908"/>
    <n v="5.458892078186703"/>
    <n v="27.179131685056333"/>
    <n v="1.1148441568127773E-2"/>
    <n v="0.1858073594687962"/>
  </r>
  <r>
    <s v="MTDEQ Permitted Sources"/>
    <s v="30"/>
    <x v="11"/>
    <n v="20200202"/>
    <x v="21"/>
    <n v="6.676122497217114"/>
    <n v="2.7552027834059225"/>
    <n v="9.3926260926509144"/>
    <n v="1.1148441568127773E-2"/>
    <n v="0.1858073594687962"/>
  </r>
  <r>
    <s v="MTDEQ Permitted Sources"/>
    <s v="30"/>
    <x v="11"/>
    <n v="20200202"/>
    <x v="21"/>
    <n v="8.880310352543157"/>
    <n v="2.7680170840589429"/>
    <n v="7.9061672169005455"/>
    <n v="1.1148441568127773E-2"/>
    <n v="0.1858073594687962"/>
  </r>
  <r>
    <s v="MTDEQ Permitted Sources"/>
    <s v="30"/>
    <x v="11"/>
    <n v="20200202"/>
    <x v="21"/>
    <n v="9.995795224388587"/>
    <n v="6.0734659375055635"/>
    <n v="27.511150214976091"/>
    <n v="2.1912454116664936E-2"/>
    <n v="0.36520756861108222"/>
  </r>
  <r>
    <s v="MTDEQ Permitted Sources"/>
    <s v="30"/>
    <x v="11"/>
    <n v="20200202"/>
    <x v="21"/>
    <n v="30.305308472367194"/>
    <n v="8.0473808100968309"/>
    <n v="5.3949487179281306"/>
    <n v="1.2301728626899612E-2"/>
    <n v="0.20502881044832688"/>
  </r>
  <r>
    <s v="MTDEQ Permitted Sources"/>
    <s v="30"/>
    <x v="11"/>
    <n v="20200202"/>
    <x v="21"/>
    <n v="1.2172304190304106"/>
    <n v="8.0218803517973196"/>
    <n v="6.2268531163222178"/>
    <n v="1.2686157646490226E-2"/>
    <n v="0.21143596077483709"/>
  </r>
  <r>
    <s v="MTDEQ Permitted Sources"/>
    <s v="30"/>
    <x v="11"/>
    <n v="20200254"/>
    <x v="21"/>
    <n v="9.4056966793169966E-2"/>
    <n v="2.69100313713429E-3"/>
    <n v="7.304151372221645E-3"/>
    <n v="0"/>
    <n v="2.562860130604086E-4"/>
  </r>
  <r>
    <s v="MTDEQ Permitted Sources"/>
    <s v="30"/>
    <x v="11"/>
    <n v="10200603"/>
    <x v="25"/>
    <n v="0.32035751632551074"/>
    <n v="1.7683734901168192E-2"/>
    <n v="0.26910031371342902"/>
    <n v="1.9221450979530644E-3"/>
    <n v="2.4347171240738815E-2"/>
  </r>
  <r>
    <s v="MTDEQ Permitted Sources"/>
    <s v="30"/>
    <x v="11"/>
    <n v="20200201"/>
    <x v="21"/>
    <n v="89.430107256383863"/>
    <n v="0"/>
    <n v="0"/>
    <n v="4.2767728429455678"/>
    <n v="0"/>
  </r>
  <r>
    <s v="MTDEQ Permitted Sources"/>
    <s v="30"/>
    <x v="11"/>
    <n v="20200201"/>
    <x v="21"/>
    <n v="0"/>
    <n v="0"/>
    <n v="0"/>
    <n v="0"/>
    <n v="4.973358226443759"/>
  </r>
  <r>
    <s v="MTDEQ Permitted Sources"/>
    <s v="30"/>
    <x v="11"/>
    <n v="20200201"/>
    <x v="21"/>
    <n v="0"/>
    <n v="12.135142718410348"/>
    <n v="95.210253851941786"/>
    <n v="0"/>
    <n v="0"/>
  </r>
  <r>
    <s v="MTDEQ Permitted Sources"/>
    <s v="30"/>
    <x v="11"/>
    <n v="20200254"/>
    <x v="21"/>
    <n v="9.4056966793169966E-2"/>
    <n v="2.69100313713429E-3"/>
    <n v="7.304151372221645E-3"/>
    <n v="0"/>
    <n v="2.562860130604086E-4"/>
  </r>
  <r>
    <s v="MTDEQ Permitted Sources"/>
    <s v="30"/>
    <x v="11"/>
    <n v="10200603"/>
    <x v="25"/>
    <n v="0.32035751632551074"/>
    <n v="1.7683734901168192E-2"/>
    <n v="0.26910031371342902"/>
    <n v="1.9221450979530644E-3"/>
    <n v="2.4347171240738815E-2"/>
  </r>
  <r>
    <s v="MTDEQ Permitted Sources"/>
    <s v="30"/>
    <x v="11"/>
    <n v="20200201"/>
    <x v="21"/>
    <n v="89.430107256383863"/>
    <n v="0"/>
    <n v="0"/>
    <n v="4.2767728429455678"/>
    <n v="0"/>
  </r>
  <r>
    <s v="MTDEQ Permitted Sources"/>
    <s v="30"/>
    <x v="11"/>
    <n v="20200201"/>
    <x v="21"/>
    <n v="0"/>
    <n v="0"/>
    <n v="0"/>
    <n v="0"/>
    <n v="4.973358226443759"/>
  </r>
  <r>
    <s v="MTDEQ Permitted Sources"/>
    <s v="30"/>
    <x v="11"/>
    <n v="20200201"/>
    <x v="21"/>
    <n v="0"/>
    <n v="12.135142718410348"/>
    <n v="95.210253851941786"/>
    <n v="0"/>
    <n v="0"/>
  </r>
  <r>
    <s v="MTDEQ Permitted Sources"/>
    <s v="30"/>
    <x v="4"/>
    <n v="10500106"/>
    <x v="25"/>
    <n v="4.6131482350873542E-3"/>
    <n v="2.562860130604086E-4"/>
    <n v="8.9700104571143011E-4"/>
    <n v="0"/>
    <n v="1.281430065302043E-4"/>
  </r>
  <r>
    <s v="MTDEQ Permitted Sources"/>
    <s v="30"/>
    <x v="4"/>
    <n v="20200202"/>
    <x v="21"/>
    <n v="3.0705627224767551"/>
    <n v="0"/>
    <n v="3.4297475697809179"/>
    <n v="0"/>
    <n v="0"/>
  </r>
  <r>
    <s v="MTDEQ Permitted Sources"/>
    <s v="30"/>
    <x v="4"/>
    <n v="20200202"/>
    <x v="21"/>
    <n v="0"/>
    <n v="7.4322943787518497E-2"/>
    <n v="0"/>
    <n v="3.8442901959061287E-4"/>
    <n v="6.407150326510215E-3"/>
  </r>
  <r>
    <s v="MTDEQ Permitted Sources"/>
    <s v="30"/>
    <x v="4"/>
    <n v="20200202"/>
    <x v="21"/>
    <n v="0"/>
    <n v="1.5934582862030904"/>
    <n v="0"/>
    <n v="1.1532870587718385E-2"/>
    <n v="0.19221450979530644"/>
  </r>
  <r>
    <s v="MTDEQ Permitted Sources"/>
    <s v="30"/>
    <x v="4"/>
    <n v="20200202"/>
    <x v="21"/>
    <n v="14.113030024204051"/>
    <n v="0"/>
    <n v="14.555635968759375"/>
    <n v="0"/>
    <n v="0"/>
  </r>
  <r>
    <s v="MTDEQ Permitted Sources"/>
    <s v="30"/>
    <x v="4"/>
    <n v="20200202"/>
    <x v="21"/>
    <n v="0"/>
    <n v="0"/>
    <n v="0"/>
    <n v="0"/>
    <n v="0"/>
  </r>
  <r>
    <s v="MTDEQ Permitted Sources"/>
    <s v="30"/>
    <x v="4"/>
    <n v="20200202"/>
    <x v="21"/>
    <n v="0"/>
    <n v="0"/>
    <n v="0"/>
    <n v="0"/>
    <n v="0"/>
  </r>
  <r>
    <s v="MTDEQ Permitted Sources"/>
    <s v="30"/>
    <x v="4"/>
    <n v="31000228"/>
    <x v="20"/>
    <n v="0.1281430065302043"/>
    <n v="6.7915793461008275E-3"/>
    <n v="2.562860130604086E-2"/>
    <n v="7.6885803918122573E-4"/>
    <n v="3.8442901959061288E-3"/>
  </r>
  <r>
    <s v="MTDEQ Permitted Sources"/>
    <s v="30"/>
    <x v="65"/>
    <n v="31000228"/>
    <x v="20"/>
    <n v="6.407150326510215E-2"/>
    <n v="3.2035751632551075E-3"/>
    <n v="1.281430065302043E-2"/>
    <n v="3.8442901959061287E-4"/>
    <n v="3.2035751632551075E-3"/>
  </r>
  <r>
    <s v="MTDEQ Permitted Sources"/>
    <s v="30"/>
    <x v="65"/>
    <n v="20200201"/>
    <x v="21"/>
    <n v="0"/>
    <n v="0"/>
    <n v="0"/>
    <n v="1.4223873724852678E-2"/>
    <n v="0.33189038691322914"/>
  </r>
  <r>
    <s v="MTDEQ Permitted Sources"/>
    <s v="30"/>
    <x v="65"/>
    <n v="20200201"/>
    <x v="21"/>
    <n v="10.020783110661977"/>
    <n v="0"/>
    <n v="1.3198729672611043"/>
    <n v="0"/>
    <n v="0"/>
  </r>
  <r>
    <s v="MTDEQ Permitted Sources"/>
    <s v="30"/>
    <x v="65"/>
    <n v="20200201"/>
    <x v="21"/>
    <n v="0"/>
    <n v="0"/>
    <n v="0"/>
    <n v="1.4992731764033903E-2"/>
    <n v="0.34983040782745778"/>
  </r>
  <r>
    <s v="MTDEQ Permitted Sources"/>
    <s v="30"/>
    <x v="65"/>
    <n v="20200201"/>
    <x v="21"/>
    <n v="8.2908525225042169"/>
    <n v="0"/>
    <n v="1.2891186456938553"/>
    <n v="0"/>
    <n v="0"/>
  </r>
  <r>
    <s v="MTDEQ Permitted Sources"/>
    <s v="30"/>
    <x v="67"/>
    <n v="40700809"/>
    <x v="23"/>
    <n v="0"/>
    <n v="0"/>
    <n v="0"/>
    <n v="0"/>
    <n v="0"/>
  </r>
  <r>
    <s v="MTDEQ Permitted Sources"/>
    <s v="30"/>
    <x v="67"/>
    <n v="40400140"/>
    <x v="23"/>
    <n v="0"/>
    <n v="10.046411711968016"/>
    <n v="0"/>
    <n v="0"/>
    <n v="0"/>
  </r>
  <r>
    <s v="MTDEQ Permitted Sources"/>
    <s v="30"/>
    <x v="67"/>
    <n v="40301021"/>
    <x v="23"/>
    <n v="0"/>
    <n v="0"/>
    <n v="0"/>
    <n v="0"/>
    <n v="0"/>
  </r>
  <r>
    <s v="MTDEQ Permitted Sources"/>
    <s v="30"/>
    <x v="67"/>
    <n v="40301021"/>
    <x v="23"/>
    <n v="0"/>
    <n v="0.16658590848926558"/>
    <n v="0"/>
    <n v="0"/>
    <n v="0"/>
  </r>
  <r>
    <s v="MTDEQ Permitted Sources"/>
    <s v="30"/>
    <x v="67"/>
    <n v="40301021"/>
    <x v="23"/>
    <n v="0"/>
    <n v="0.32035751632551074"/>
    <n v="0"/>
    <n v="0"/>
    <n v="0"/>
  </r>
  <r>
    <s v="MTDEQ Permitted Sources"/>
    <s v="30"/>
    <x v="67"/>
    <n v="40301021"/>
    <x v="23"/>
    <n v="0"/>
    <n v="0.33317181697853115"/>
    <n v="0"/>
    <n v="0"/>
    <n v="0"/>
  </r>
  <r>
    <s v="MTDEQ Permitted Sources"/>
    <s v="30"/>
    <x v="67"/>
    <n v="40400116"/>
    <x v="23"/>
    <n v="0"/>
    <n v="1.281430065302043"/>
    <n v="0"/>
    <n v="0"/>
    <n v="0"/>
  </r>
  <r>
    <s v="MTDEQ Permitted Sources"/>
    <s v="30"/>
    <x v="67"/>
    <n v="40400116"/>
    <x v="23"/>
    <n v="0"/>
    <n v="10.981855659638509"/>
    <n v="0"/>
    <n v="0"/>
    <n v="0"/>
  </r>
  <r>
    <s v="MTDEQ Permitted Sources"/>
    <s v="30"/>
    <x v="67"/>
    <n v="40700810"/>
    <x v="23"/>
    <n v="0"/>
    <n v="0.4741291241617559"/>
    <n v="0"/>
    <n v="0"/>
    <n v="0"/>
  </r>
  <r>
    <s v="MTDEQ Permitted Sources"/>
    <s v="30"/>
    <x v="67"/>
    <n v="40400151"/>
    <x v="24"/>
    <n v="0"/>
    <n v="0.24411242744003919"/>
    <n v="0"/>
    <n v="0"/>
    <n v="0"/>
  </r>
  <r>
    <s v="MTDEQ Permitted Sources"/>
    <s v="30"/>
    <x v="67"/>
    <n v="40600135"/>
    <x v="23"/>
    <n v="0"/>
    <n v="0.37981587135552553"/>
    <n v="0"/>
    <n v="0"/>
    <n v="0"/>
  </r>
  <r>
    <s v="MTDEQ Permitted Sources"/>
    <s v="30"/>
    <x v="67"/>
    <n v="40600131"/>
    <x v="23"/>
    <n v="1.3023173753664663"/>
    <n v="0"/>
    <n v="3.2577796550173836"/>
    <n v="0"/>
    <n v="0"/>
  </r>
  <r>
    <s v="MTDEQ Permitted Sources"/>
    <s v="30"/>
    <x v="67"/>
    <n v="40600131"/>
    <x v="23"/>
    <n v="0"/>
    <n v="6.101016683909557"/>
    <n v="0"/>
    <n v="0"/>
    <n v="0"/>
  </r>
  <r>
    <s v="MTDEQ Permitted Sources"/>
    <s v="30"/>
    <x v="67"/>
    <n v="20100202"/>
    <x v="21"/>
    <n v="2.1656168103604524E-2"/>
    <n v="2.4347171240738817E-3"/>
    <n v="5.279491869044417E-2"/>
    <n v="0"/>
    <n v="1.281430065302043E-2"/>
  </r>
  <r>
    <s v="MTDEQ Permitted Sources"/>
    <s v="30"/>
    <x v="67"/>
    <n v="10200603"/>
    <x v="25"/>
    <n v="0.1281430065302043"/>
    <n v="1.4095730718322472E-2"/>
    <n v="2.562860130604086E-2"/>
    <n v="7.6885803918122573E-4"/>
    <n v="6.407150326510215E-3"/>
  </r>
  <r>
    <s v="MTDEQ Permitted Sources"/>
    <s v="30"/>
    <x v="67"/>
    <n v="20200202"/>
    <x v="21"/>
    <n v="0.67851721957743172"/>
    <n v="3.5232919645479668"/>
    <n v="6.4833954153956865"/>
    <n v="1.1532870587718385E-2"/>
    <n v="0.19221450979530644"/>
  </r>
  <r>
    <s v="MTDEQ Permitted Sources"/>
    <s v="30"/>
    <x v="67"/>
    <n v="20200202"/>
    <x v="21"/>
    <n v="5.9202069016954386"/>
    <n v="1.819630692728901"/>
    <n v="6.4968504310813584"/>
    <n v="6.1508643134498059E-3"/>
    <n v="0.10251440522416344"/>
  </r>
  <r>
    <s v="MTDEQ Permitted Sources"/>
    <s v="30"/>
    <x v="67"/>
    <n v="20200202"/>
    <x v="21"/>
    <n v="3.1651322612960464"/>
    <n v="0.9482582483235118"/>
    <n v="3.4726754769685364"/>
    <n v="3.0754321567249029E-3"/>
    <n v="5.125720261208172E-2"/>
  </r>
  <r>
    <s v="MTDEQ Permitted Sources"/>
    <s v="30"/>
    <x v="68"/>
    <n v="31000205"/>
    <x v="26"/>
    <n v="16.338233332601046"/>
    <n v="33.637539214178631"/>
    <n v="88.899210780329227"/>
    <n v="2.4347171240738815E-2"/>
    <n v="1.7940020914228602E-3"/>
  </r>
  <r>
    <s v="MTDEQ Permitted Sources"/>
    <s v="30"/>
    <x v="68"/>
    <n v="31000404"/>
    <x v="25"/>
    <n v="0.9867011502825731"/>
    <n v="3.8827330978651903E-2"/>
    <n v="0.59202069016954384"/>
    <n v="1.0642276692333468"/>
    <n v="5.3563776729625388E-2"/>
  </r>
  <r>
    <s v="MTDEQ Permitted Sources"/>
    <s v="30"/>
    <x v="68"/>
    <n v="31000404"/>
    <x v="25"/>
    <n v="5.8305067971242952"/>
    <n v="0.32074194534510136"/>
    <n v="4.8976257095844087"/>
    <n v="3.4983040782745771E-2"/>
    <n v="0.44311851658144646"/>
  </r>
  <r>
    <s v="MTDEQ Permitted Sources"/>
    <s v="30"/>
    <x v="68"/>
    <n v="31000227"/>
    <x v="20"/>
    <n v="0"/>
    <n v="4.6515911370464159E-2"/>
    <n v="0"/>
    <n v="0"/>
    <n v="0"/>
  </r>
  <r>
    <s v="MTDEQ Permitted Sources"/>
    <s v="30"/>
    <x v="68"/>
    <n v="31000205"/>
    <x v="26"/>
    <n v="1.0892155555067364"/>
    <n v="2.2425026142785751"/>
    <n v="5.9266140520219484"/>
    <n v="1.625878466855232"/>
    <n v="0.12173585620369408"/>
  </r>
  <r>
    <s v="MTDEQ Permitted Sources"/>
    <s v="30"/>
    <x v="68"/>
    <n v="31000205"/>
    <x v="26"/>
    <n v="1.3070586666080839"/>
    <n v="2.6910031371342904"/>
    <n v="7.1119368624263384"/>
    <n v="4.2921500037291924"/>
    <n v="0.14608302744443291"/>
  </r>
  <r>
    <s v="MTDEQ Permitted Sources"/>
    <s v="30"/>
    <x v="68"/>
    <n v="31000205"/>
    <x v="26"/>
    <n v="16.338233332601046"/>
    <n v="33.637539214178631"/>
    <n v="88.899210780329227"/>
    <n v="2.4347171240738815E-2"/>
    <n v="1.7940020914228602E-3"/>
  </r>
  <r>
    <s v="MTDEQ Permitted Sources"/>
    <s v="30"/>
    <x v="68"/>
    <n v="40781602"/>
    <x v="23"/>
    <n v="0"/>
    <n v="1.4364831032035901"/>
    <n v="0"/>
    <n v="0"/>
    <n v="0"/>
  </r>
  <r>
    <s v="MTDEQ Permitted Sources"/>
    <s v="30"/>
    <x v="68"/>
    <n v="40301008"/>
    <x v="23"/>
    <n v="0"/>
    <n v="0.25154472181879106"/>
    <n v="0"/>
    <n v="0"/>
    <n v="0"/>
  </r>
  <r>
    <s v="MTDEQ Permitted Sources"/>
    <s v="30"/>
    <x v="68"/>
    <n v="40781605"/>
    <x v="23"/>
    <n v="0"/>
    <n v="6.7476262948609671"/>
    <n v="0"/>
    <n v="0"/>
    <n v="0"/>
  </r>
  <r>
    <s v="MTDEQ Permitted Sources"/>
    <s v="30"/>
    <x v="68"/>
    <n v="40781604"/>
    <x v="23"/>
    <n v="0"/>
    <n v="21.220481881401831"/>
    <n v="0"/>
    <n v="0"/>
    <n v="0"/>
  </r>
  <r>
    <s v="MTDEQ Permitted Sources"/>
    <s v="30"/>
    <x v="68"/>
    <n v="40400302"/>
    <x v="23"/>
    <n v="0"/>
    <n v="1.2942443659550633E-2"/>
    <n v="0"/>
    <n v="0"/>
    <n v="0"/>
  </r>
  <r>
    <s v="MTDEQ Permitted Sources"/>
    <s v="30"/>
    <x v="68"/>
    <n v="31000207"/>
    <x v="24"/>
    <n v="0"/>
    <n v="13.902619207481454"/>
    <n v="0"/>
    <n v="0"/>
    <n v="0"/>
  </r>
  <r>
    <s v="MTDEQ Permitted Sources"/>
    <s v="30"/>
    <x v="68"/>
    <n v="20200253"/>
    <x v="21"/>
    <n v="0"/>
    <n v="0"/>
    <n v="0"/>
    <n v="9.4825824832351184E-3"/>
    <n v="0.15377160783624516"/>
  </r>
  <r>
    <s v="MTDEQ Permitted Sources"/>
    <s v="30"/>
    <x v="68"/>
    <n v="20200253"/>
    <x v="21"/>
    <n v="1.7773435005739335"/>
    <n v="4.8745599684089713"/>
    <n v="3.2548323658671889"/>
    <n v="0"/>
    <n v="0"/>
  </r>
  <r>
    <s v="MTDEQ Permitted Sources"/>
    <s v="30"/>
    <x v="68"/>
    <n v="20200253"/>
    <x v="21"/>
    <n v="0"/>
    <n v="0"/>
    <n v="0"/>
    <n v="2.921660548888658E-2"/>
    <n v="0.4741291241617559"/>
  </r>
  <r>
    <s v="MTDEQ Permitted Sources"/>
    <s v="30"/>
    <x v="68"/>
    <n v="20200253"/>
    <x v="21"/>
    <n v="14.967103162727861"/>
    <n v="14.624833192285687"/>
    <n v="17.030205567864151"/>
    <n v="0"/>
    <n v="0"/>
  </r>
  <r>
    <s v="MTDEQ Permitted Sources"/>
    <s v="30"/>
    <x v="68"/>
    <n v="20200253"/>
    <x v="21"/>
    <n v="0"/>
    <n v="0"/>
    <n v="0"/>
    <n v="3.2035751632551075E-3"/>
    <n v="5.125720261208172E-2"/>
  </r>
  <r>
    <s v="MTDEQ Permitted Sources"/>
    <s v="30"/>
    <x v="68"/>
    <n v="20200253"/>
    <x v="21"/>
    <n v="2.4987886273389837"/>
    <n v="1.6125515941760908"/>
    <n v="1.9605879999121258"/>
    <n v="0"/>
    <n v="0"/>
  </r>
  <r>
    <s v="MTDEQ Permitted Sources"/>
    <s v="30"/>
    <x v="68"/>
    <n v="20100202"/>
    <x v="21"/>
    <n v="0"/>
    <n v="0"/>
    <n v="0"/>
    <n v="0"/>
    <n v="0"/>
  </r>
  <r>
    <s v="MTDEQ Permitted Sources"/>
    <s v="30"/>
    <x v="68"/>
    <n v="31000228"/>
    <x v="20"/>
    <n v="0.2562860130604086"/>
    <n v="1.3583158692201655E-2"/>
    <n v="8.9700104571143011E-2"/>
    <n v="1.5377160783624515E-3"/>
    <n v="7.6885803918122575E-3"/>
  </r>
  <r>
    <s v="MTDEQ Permitted Sources"/>
    <s v="30"/>
    <x v="68"/>
    <n v="31000202"/>
    <x v="27"/>
    <n v="0"/>
    <n v="1.8578173086749019"/>
    <n v="0"/>
    <n v="0"/>
    <n v="0"/>
  </r>
  <r>
    <s v="MTDEQ Permitted Sources"/>
    <s v="30"/>
    <x v="68"/>
    <n v="20200202"/>
    <x v="21"/>
    <n v="2.562860130604086E-2"/>
    <n v="0.2532105809036837"/>
    <n v="0.30754321567249032"/>
    <n v="0"/>
    <n v="0"/>
  </r>
  <r>
    <s v="MTDEQ Permitted Sources"/>
    <s v="30"/>
    <x v="68"/>
    <n v="20200202"/>
    <x v="21"/>
    <n v="0"/>
    <n v="0"/>
    <n v="0"/>
    <n v="1.1532870587718385E-3"/>
    <n v="1.9221450979530645E-2"/>
  </r>
  <r>
    <s v="MTDEQ Permitted Sources"/>
    <s v="30"/>
    <x v="68"/>
    <n v="20200202"/>
    <x v="21"/>
    <n v="12.691027080738374"/>
    <n v="10.208000043202604"/>
    <n v="12.856587845175396"/>
    <n v="0"/>
    <n v="0"/>
  </r>
  <r>
    <s v="MTDEQ Permitted Sources"/>
    <s v="30"/>
    <x v="68"/>
    <n v="20200202"/>
    <x v="21"/>
    <n v="0"/>
    <n v="0"/>
    <n v="0"/>
    <n v="5.5229635814518049E-2"/>
    <n v="0.77244604336407152"/>
  </r>
  <r>
    <s v="MTDEQ Permitted Sources"/>
    <s v="30"/>
    <x v="68"/>
    <n v="20200202"/>
    <x v="21"/>
    <n v="0.96158512100265292"/>
    <n v="5.38200627426858E-3"/>
    <n v="0.6157271463776316"/>
    <n v="1.281430065302043E-4"/>
    <n v="1.4095730718322473E-3"/>
  </r>
  <r>
    <s v="MTDEQ Permitted Sources"/>
    <s v="30"/>
    <x v="68"/>
    <n v="20200202"/>
    <x v="21"/>
    <n v="0.93531580466396114"/>
    <n v="1.1148441568127774"/>
    <n v="3.3572186280848224"/>
    <n v="0"/>
    <n v="0"/>
  </r>
  <r>
    <s v="MTDEQ Permitted Sources"/>
    <s v="30"/>
    <x v="68"/>
    <n v="20200202"/>
    <x v="21"/>
    <n v="0"/>
    <n v="0"/>
    <n v="0"/>
    <n v="2.3065741175436771E-3"/>
    <n v="3.844290195906129E-2"/>
  </r>
  <r>
    <s v="MTDEQ Permitted Sources"/>
    <s v="30"/>
    <x v="68"/>
    <n v="20100202"/>
    <x v="21"/>
    <n v="5.1257202612081718"/>
    <n v="3.1779465619490663"/>
    <n v="4.5362624311692317"/>
    <n v="2.69100313713429E-3"/>
    <n v="4.4850052285571505E-2"/>
  </r>
  <r>
    <s v="MTDEQ Permitted Sources"/>
    <s v="30"/>
    <x v="68"/>
    <n v="10500106"/>
    <x v="25"/>
    <n v="0.58932968703240951"/>
    <n v="2.6013030325631469E-2"/>
    <n v="1.1406009011253484"/>
    <n v="2.69100313713429E-3"/>
    <n v="6.150864313449806E-2"/>
  </r>
  <r>
    <s v="MTDEQ Permitted Sources"/>
    <s v="30"/>
    <x v="68"/>
    <n v="20200202"/>
    <x v="21"/>
    <n v="3.0369892547658419"/>
    <n v="0.27230388887668411"/>
    <n v="6.5496453497718026"/>
    <n v="7.304151372221645E-3"/>
    <n v="0.12173585620369408"/>
  </r>
  <r>
    <s v="MTDEQ Permitted Sources"/>
    <s v="30"/>
    <x v="68"/>
    <n v="20200202"/>
    <x v="21"/>
    <n v="8.9829529007738511"/>
    <n v="0.12212028522328469"/>
    <n v="26.051601370597066"/>
    <n v="3.4598611763155163E-3"/>
    <n v="5.7664352938591928E-2"/>
  </r>
  <r>
    <s v="MTDEQ Permitted Sources"/>
    <s v="30"/>
    <x v="68"/>
    <n v="20200201"/>
    <x v="21"/>
    <n v="4.1008324949795982"/>
    <n v="3.8369860445339072"/>
    <n v="1.935087541612615"/>
    <n v="1.2686157646490226E-2"/>
    <n v="0.2123329618205485"/>
  </r>
  <r>
    <s v="MTDEQ Permitted Sources"/>
    <s v="30"/>
    <x v="68"/>
    <n v="20200201"/>
    <x v="21"/>
    <n v="4.5747053331282928"/>
    <n v="0.20195337829160195"/>
    <n v="35.829040911858179"/>
    <n v="6.4584075291222967E-2"/>
    <n v="1.0764012548537161"/>
  </r>
  <r>
    <s v="MTDEQ Permitted Sources"/>
    <s v="30"/>
    <x v="68"/>
    <n v="20200202"/>
    <x v="21"/>
    <n v="0"/>
    <n v="0"/>
    <n v="0"/>
    <n v="0"/>
    <n v="0"/>
  </r>
  <r>
    <s v="MTDEQ Permitted Sources"/>
    <s v="30"/>
    <x v="68"/>
    <n v="20200202"/>
    <x v="21"/>
    <n v="0"/>
    <n v="0"/>
    <n v="0"/>
    <n v="0"/>
    <n v="0"/>
  </r>
  <r>
    <s v="MTDEQ Permitted Sources"/>
    <s v="30"/>
    <x v="68"/>
    <n v="20200202"/>
    <x v="21"/>
    <n v="0"/>
    <n v="0"/>
    <n v="0"/>
    <n v="0"/>
    <n v="0"/>
  </r>
  <r>
    <s v="MTDEQ Permitted Sources"/>
    <s v="30"/>
    <x v="68"/>
    <n v="20200202"/>
    <x v="21"/>
    <n v="0"/>
    <n v="0"/>
    <n v="0"/>
    <n v="0"/>
    <n v="0"/>
  </r>
  <r>
    <s v="MTDEQ Permitted Sources"/>
    <s v="30"/>
    <x v="68"/>
    <n v="20200202"/>
    <x v="21"/>
    <n v="3.6264470848047816"/>
    <n v="5.4845206794927437E-2"/>
    <n v="11.712270796860674"/>
    <n v="1.5377160783624515E-3"/>
    <n v="2.562860130604086E-2"/>
  </r>
  <r>
    <s v="MTDEQ Permitted Sources"/>
    <s v="30"/>
    <x v="68"/>
    <n v="20200202"/>
    <x v="21"/>
    <n v="3.1395036599900052"/>
    <n v="9.3416251760518945E-2"/>
    <n v="19.925981229433706"/>
    <n v="2.69100313713429E-3"/>
    <n v="4.4850052285571505E-2"/>
  </r>
  <r>
    <s v="MTDEQ Permitted Sources"/>
    <s v="30"/>
    <x v="68"/>
    <n v="20200201"/>
    <x v="21"/>
    <n v="8.6237680534696892"/>
    <n v="0.34957412181439729"/>
    <n v="10.853712653108305"/>
    <n v="1.6914876861986967E-2"/>
    <n v="0.28191461436644943"/>
  </r>
  <r>
    <s v="MTDEQ Permitted Sources"/>
    <s v="30"/>
    <x v="68"/>
    <n v="20200201"/>
    <x v="21"/>
    <n v="3.9468046011302924"/>
    <n v="0.33060895684792707"/>
    <n v="12.071071215145244"/>
    <n v="1.5377160783624515E-2"/>
    <n v="0.2562860130604086"/>
  </r>
  <r>
    <s v="MTDEQ Permitted Sources"/>
    <s v="30"/>
    <x v="68"/>
    <n v="20200201"/>
    <x v="21"/>
    <n v="5.8178206394778051"/>
    <n v="0.23437355894374368"/>
    <n v="7.2657084702625836"/>
    <n v="1.0379583528946548E-2"/>
    <n v="0.17299305881577581"/>
  </r>
  <r>
    <s v="MTDEQ Permitted Sources"/>
    <s v="30"/>
    <x v="68"/>
    <n v="20200201"/>
    <x v="21"/>
    <n v="8.0345665094438079"/>
    <n v="6.7915793461008275E-2"/>
    <n v="8.5843000074583848"/>
    <n v="1.2686157646490226E-2"/>
    <n v="0.21143596077483709"/>
  </r>
  <r>
    <s v="MTDEQ Permitted Sources"/>
    <s v="30"/>
    <x v="68"/>
    <n v="40301117"/>
    <x v="23"/>
    <n v="0"/>
    <n v="5.7637442907220588"/>
    <n v="0"/>
    <n v="0"/>
    <n v="0"/>
  </r>
  <r>
    <s v="MTDEQ Permitted Sources"/>
    <s v="30"/>
    <x v="68"/>
    <n v="40301117"/>
    <x v="23"/>
    <n v="0"/>
    <n v="7.2413612990218441"/>
    <n v="0"/>
    <n v="0"/>
    <n v="0"/>
  </r>
  <r>
    <s v="MTDEQ Permitted Sources"/>
    <s v="30"/>
    <x v="68"/>
    <n v="40400151"/>
    <x v="24"/>
    <n v="0"/>
    <n v="13.928632237807086"/>
    <n v="0"/>
    <n v="0"/>
    <n v="0"/>
  </r>
  <r>
    <s v="MTDEQ Permitted Sources"/>
    <s v="30"/>
    <x v="68"/>
    <n v="30501050"/>
    <x v="28"/>
    <n v="0"/>
    <n v="0"/>
    <n v="0"/>
    <n v="0"/>
    <n v="0.12429871633429818"/>
  </r>
  <r>
    <s v="MTDEQ Permitted Sources"/>
    <s v="30"/>
    <x v="68"/>
    <n v="30501050"/>
    <x v="28"/>
    <n v="0"/>
    <n v="0"/>
    <n v="0"/>
    <n v="0"/>
    <n v="0.23911485018536119"/>
  </r>
  <r>
    <s v="MTDEQ Permitted Sources"/>
    <s v="30"/>
    <x v="68"/>
    <n v="10500106"/>
    <x v="25"/>
    <n v="0"/>
    <n v="0"/>
    <n v="0"/>
    <n v="0"/>
    <n v="0"/>
  </r>
  <r>
    <s v="MTDEQ Permitted Sources"/>
    <s v="30"/>
    <x v="68"/>
    <n v="31000228"/>
    <x v="20"/>
    <n v="0.19221450979530644"/>
    <n v="1.0251440522416343E-2"/>
    <n v="6.7275078428357254E-2"/>
    <n v="1.1532870587718385E-3"/>
    <n v="5.7664352938591925E-3"/>
  </r>
  <r>
    <s v="MTDEQ Permitted Sources"/>
    <s v="30"/>
    <x v="68"/>
    <n v="31000202"/>
    <x v="27"/>
    <n v="0"/>
    <n v="0.20490066744179666"/>
    <n v="0"/>
    <n v="0"/>
    <n v="0"/>
  </r>
  <r>
    <s v="MTDEQ Permitted Sources"/>
    <s v="30"/>
    <x v="68"/>
    <n v="20200202"/>
    <x v="21"/>
    <n v="13.826758547615574"/>
    <n v="5.6511065879820093"/>
    <n v="13.852259005915085"/>
    <n v="2.152802509707432E-2"/>
    <n v="0.35880041828457204"/>
  </r>
  <r>
    <s v="MTDEQ Permitted Sources"/>
    <s v="30"/>
    <x v="68"/>
    <n v="20200202"/>
    <x v="21"/>
    <n v="6.0741066525382141"/>
    <n v="5.1162376787249366"/>
    <n v="16.107575920846681"/>
    <n v="1.7683734901168192E-2"/>
    <n v="0.29472891501946991"/>
  </r>
  <r>
    <s v="MTDEQ Permitted Sources"/>
    <s v="30"/>
    <x v="68"/>
    <n v="20100202"/>
    <x v="21"/>
    <n v="0"/>
    <n v="0"/>
    <n v="0"/>
    <n v="0"/>
    <n v="0"/>
  </r>
  <r>
    <s v="MTDEQ Permitted Sources"/>
    <s v="30"/>
    <x v="68"/>
    <n v="10500106"/>
    <x v="25"/>
    <n v="0.1281430065302043"/>
    <n v="6.7915793461008275E-3"/>
    <n v="2.562860130604086E-2"/>
    <n v="7.6885803918122573E-4"/>
    <n v="3.8442901959061288E-3"/>
  </r>
  <r>
    <s v="MTDEQ Permitted Sources"/>
    <s v="30"/>
    <x v="68"/>
    <n v="20100202"/>
    <x v="21"/>
    <n v="6.879229162567488"/>
    <n v="10.222223916927456"/>
    <n v="24.588592665041723"/>
    <n v="0"/>
    <n v="0"/>
  </r>
  <r>
    <s v="MTDEQ Permitted Sources"/>
    <s v="30"/>
    <x v="68"/>
    <n v="20100202"/>
    <x v="21"/>
    <n v="0"/>
    <n v="0"/>
    <n v="0"/>
    <n v="5.5229635814518049E-2"/>
    <n v="0.77359933042284335"/>
  </r>
  <r>
    <s v="MTDEQ Permitted Sources"/>
    <s v="30"/>
    <x v="68"/>
    <n v="31000228"/>
    <x v="20"/>
    <n v="6.407150326510215E-2"/>
    <n v="3.5880041828457204E-3"/>
    <n v="5.3820062742685811E-2"/>
    <n v="3.8442901959061287E-4"/>
    <n v="4.8694342481477634E-3"/>
  </r>
  <r>
    <s v="MTDEQ Permitted Sources"/>
    <s v="30"/>
    <x v="68"/>
    <n v="20200202"/>
    <x v="21"/>
    <n v="0.9867011502825731"/>
    <n v="4.1005762089665375E-3"/>
    <n v="0.64071503265102148"/>
    <n v="1.281430065302043E-4"/>
    <n v="1.4095730718322473E-3"/>
  </r>
  <r>
    <s v="MTDEQ Permitted Sources"/>
    <s v="30"/>
    <x v="68"/>
    <n v="20200202"/>
    <x v="21"/>
    <n v="27.448231998769764"/>
    <n v="0.5310246190611666"/>
    <n v="65.071018716037742"/>
    <n v="1.076401254853716E-2"/>
    <n v="0.17940020914228602"/>
  </r>
  <r>
    <s v="MTDEQ Permitted Sources"/>
    <s v="30"/>
    <x v="68"/>
    <n v="20200202"/>
    <x v="21"/>
    <n v="41.954020337988887"/>
    <n v="0.4741291241617559"/>
    <n v="65.21197602322097"/>
    <n v="9.6107254897653226E-3"/>
    <n v="0.16017875816275537"/>
  </r>
  <r>
    <s v="MTDEQ Permitted Sources"/>
    <s v="30"/>
    <x v="68"/>
    <n v="20200202"/>
    <x v="21"/>
    <n v="1.5172131973176188"/>
    <n v="7.0478653591612359E-3"/>
    <n v="0.96017554793082072"/>
    <n v="1.281430065302043E-4"/>
    <n v="2.4347171240738817E-3"/>
  </r>
  <r>
    <s v="MTDEQ Permitted Sources"/>
    <s v="30"/>
    <x v="68"/>
    <n v="20200202"/>
    <x v="21"/>
    <n v="19.388036888019911"/>
    <n v="7.5860659865880947E-2"/>
    <n v="12.417057332776796"/>
    <n v="1.5377160783624515E-3"/>
    <n v="2.562860130604086E-2"/>
  </r>
  <r>
    <s v="MTDEQ Permitted Sources"/>
    <s v="30"/>
    <x v="68"/>
    <n v="20200253"/>
    <x v="21"/>
    <n v="0"/>
    <n v="0"/>
    <n v="0"/>
    <n v="1.460830274444329E-2"/>
    <n v="0.24347171240738816"/>
  </r>
  <r>
    <s v="MTDEQ Permitted Sources"/>
    <s v="30"/>
    <x v="68"/>
    <n v="20200253"/>
    <x v="21"/>
    <n v="7.989716457158238"/>
    <n v="0"/>
    <n v="6.3943360258571946"/>
    <n v="0"/>
    <n v="0"/>
  </r>
  <r>
    <s v="MTDEQ Permitted Sources"/>
    <s v="30"/>
    <x v="68"/>
    <n v="20200253"/>
    <x v="21"/>
    <n v="0"/>
    <n v="7.0306941962861886"/>
    <n v="0"/>
    <n v="0"/>
    <n v="0"/>
  </r>
  <r>
    <s v="MTDEQ Permitted Sources"/>
    <s v="30"/>
    <x v="68"/>
    <n v="31000205"/>
    <x v="26"/>
    <n v="1.0377020668815944"/>
    <n v="2.0870651473574373"/>
    <n v="5.5329587359611612"/>
    <n v="4.9775869456592554"/>
    <n v="0.11686642195554632"/>
  </r>
  <r>
    <s v="MTDEQ Permitted Sources"/>
    <s v="30"/>
    <x v="68"/>
    <n v="31000207"/>
    <x v="24"/>
    <n v="0"/>
    <n v="0.96542941119855907"/>
    <n v="0"/>
    <n v="0"/>
    <n v="0"/>
  </r>
  <r>
    <s v="MTDEQ Permitted Sources"/>
    <s v="30"/>
    <x v="68"/>
    <n v="31000228"/>
    <x v="20"/>
    <n v="0.1281430065302043"/>
    <n v="7.0478653591612359E-3"/>
    <n v="0.10764012548537162"/>
    <n v="7.6885803918122573E-4"/>
    <n v="9.7388684962955267E-3"/>
  </r>
  <r>
    <s v="MTDEQ Permitted Sources"/>
    <s v="30"/>
    <x v="68"/>
    <n v="31000301"/>
    <x v="20"/>
    <n v="0"/>
    <n v="23.703380775931066"/>
    <n v="0"/>
    <n v="0"/>
    <n v="0"/>
  </r>
  <r>
    <s v="MTDEQ Permitted Sources"/>
    <s v="30"/>
    <x v="68"/>
    <n v="40400250"/>
    <x v="23"/>
    <n v="0"/>
    <n v="2.1528025097074321"/>
    <n v="0"/>
    <n v="0"/>
    <n v="0"/>
  </r>
  <r>
    <s v="MTDEQ Permitted Sources"/>
    <s v="30"/>
    <x v="68"/>
    <n v="31000228"/>
    <x v="20"/>
    <n v="0"/>
    <n v="0.32279223344958463"/>
    <n v="0"/>
    <n v="0"/>
    <n v="0"/>
  </r>
  <r>
    <s v="MTDEQ Permitted Sources"/>
    <s v="30"/>
    <x v="68"/>
    <n v="31000228"/>
    <x v="20"/>
    <n v="4.7412912416175592"/>
    <n v="0.26077101828896571"/>
    <n v="3.9826846429587497"/>
    <n v="2.8447747449705355E-2"/>
    <n v="0.31151564887492667"/>
  </r>
  <r>
    <s v="MTDEQ Permitted Sources"/>
    <s v="30"/>
    <x v="68"/>
    <n v="20200202"/>
    <x v="21"/>
    <n v="13.7861372145455"/>
    <n v="9.962606185697263"/>
    <n v="1.8310354203100891"/>
    <n v="0"/>
    <n v="0"/>
  </r>
  <r>
    <s v="MTDEQ Permitted Sources"/>
    <s v="30"/>
    <x v="68"/>
    <n v="20200202"/>
    <x v="21"/>
    <n v="0"/>
    <n v="0"/>
    <n v="0"/>
    <n v="5.3820062742685811E-2"/>
    <n v="0.75399345042372212"/>
  </r>
  <r>
    <s v="MTDEQ Permitted Sources"/>
    <s v="30"/>
    <x v="68"/>
    <n v="20200202"/>
    <x v="21"/>
    <n v="0"/>
    <n v="0"/>
    <n v="0"/>
    <n v="0"/>
    <n v="0"/>
  </r>
  <r>
    <s v="MTDEQ Permitted Sources"/>
    <s v="30"/>
    <x v="68"/>
    <n v="20200202"/>
    <x v="21"/>
    <n v="0"/>
    <n v="0"/>
    <n v="0"/>
    <n v="0"/>
    <n v="0"/>
  </r>
  <r>
    <s v="MTDEQ Permitted Sources"/>
    <s v="30"/>
    <x v="68"/>
    <n v="20200202"/>
    <x v="21"/>
    <n v="1.3167975351043795"/>
    <n v="10.149951261244421"/>
    <n v="7.6261747476320476"/>
    <n v="0"/>
    <n v="0"/>
  </r>
  <r>
    <s v="MTDEQ Permitted Sources"/>
    <s v="30"/>
    <x v="68"/>
    <n v="20200202"/>
    <x v="21"/>
    <n v="0"/>
    <n v="0"/>
    <n v="0"/>
    <n v="5.4845206794927437E-2"/>
    <n v="0.76808918114204461"/>
  </r>
  <r>
    <s v="MTDEQ Permitted Sources"/>
    <s v="30"/>
    <x v="68"/>
    <n v="20200202"/>
    <x v="21"/>
    <n v="10.862554520558888"/>
    <n v="10.200952177843444"/>
    <n v="13.674652798864221"/>
    <n v="0"/>
    <n v="0"/>
  </r>
  <r>
    <s v="MTDEQ Permitted Sources"/>
    <s v="30"/>
    <x v="68"/>
    <n v="20200202"/>
    <x v="21"/>
    <n v="0"/>
    <n v="0"/>
    <n v="0"/>
    <n v="5.5101492807987845E-2"/>
    <n v="0.77193347133795076"/>
  </r>
  <r>
    <s v="MTDEQ Permitted Sources"/>
    <s v="30"/>
    <x v="68"/>
    <n v="31000202"/>
    <x v="27"/>
    <n v="0"/>
    <n v="3.2800765381536392"/>
    <n v="0"/>
    <n v="0"/>
    <n v="0"/>
  </r>
  <r>
    <s v="MTDEQ Permitted Sources"/>
    <s v="30"/>
    <x v="68"/>
    <n v="31000202"/>
    <x v="27"/>
    <n v="0"/>
    <n v="4.2287192154967422E-2"/>
    <n v="0"/>
    <n v="0"/>
    <n v="0"/>
  </r>
  <r>
    <s v="MTDEQ Permitted Sources"/>
    <s v="30"/>
    <x v="68"/>
    <n v="31000228"/>
    <x v="20"/>
    <n v="0.44850052285571501"/>
    <n v="2.4731600260329431E-2"/>
    <n v="0.37674043919880063"/>
    <n v="2.69100313713429E-3"/>
    <n v="3.4086039737034342E-2"/>
  </r>
  <r>
    <s v="MTDEQ Permitted Sources"/>
    <s v="30"/>
    <x v="68"/>
    <n v="10500106"/>
    <x v="25"/>
    <n v="0.64071503265102148"/>
    <n v="3.5239326795806179E-2"/>
    <n v="0.53820062742685804"/>
    <n v="3.8442901959061287E-4"/>
    <n v="4.869434248147763E-2"/>
  </r>
  <r>
    <s v="MTDEQ Permitted Sources"/>
    <s v="30"/>
    <x v="68"/>
    <n v="20200202"/>
    <x v="21"/>
    <n v="0"/>
    <n v="0"/>
    <n v="0"/>
    <n v="0"/>
    <n v="0"/>
  </r>
  <r>
    <s v="MTDEQ Permitted Sources"/>
    <s v="30"/>
    <x v="68"/>
    <n v="20200202"/>
    <x v="21"/>
    <n v="11.482894815171607"/>
    <n v="9.5690790126430052"/>
    <n v="17.948606495666127"/>
    <n v="0"/>
    <n v="0"/>
  </r>
  <r>
    <s v="MTDEQ Permitted Sources"/>
    <s v="30"/>
    <x v="68"/>
    <n v="20200202"/>
    <x v="21"/>
    <n v="0"/>
    <n v="0"/>
    <n v="0"/>
    <n v="5.176977463820253E-2"/>
    <n v="0.72413612990218457"/>
  </r>
  <r>
    <s v="MTDEQ Permitted Sources"/>
    <s v="30"/>
    <x v="68"/>
    <n v="20200202"/>
    <x v="21"/>
    <n v="8.7435817645754295"/>
    <n v="9.6284092246664894"/>
    <n v="11.449962062493345"/>
    <n v="0"/>
    <n v="0"/>
  </r>
  <r>
    <s v="MTDEQ Permitted Sources"/>
    <s v="30"/>
    <x v="68"/>
    <n v="20200202"/>
    <x v="21"/>
    <n v="0"/>
    <n v="0"/>
    <n v="0"/>
    <n v="5.2026060651262938E-2"/>
    <n v="0.72862113513074167"/>
  </r>
  <r>
    <s v="MTDEQ Permitted Sources"/>
    <s v="30"/>
    <x v="68"/>
    <n v="20200202"/>
    <x v="21"/>
    <n v="5.912133892284035"/>
    <n v="0"/>
    <n v="7.1371810347127891"/>
    <n v="0"/>
    <n v="0"/>
  </r>
  <r>
    <s v="MTDEQ Permitted Sources"/>
    <s v="30"/>
    <x v="68"/>
    <n v="20200202"/>
    <x v="21"/>
    <n v="0"/>
    <n v="9.8535564871400592"/>
    <n v="0"/>
    <n v="5.3307490716564987E-2"/>
    <n v="0.74566415499925875"/>
  </r>
  <r>
    <s v="MTDEQ Permitted Sources"/>
    <s v="30"/>
    <x v="67"/>
    <n v="20200202"/>
    <x v="21"/>
    <n v="6.1681636193313842"/>
    <n v="10.280272698885641"/>
    <n v="0.55575621932149599"/>
    <n v="0"/>
    <n v="0"/>
  </r>
  <r>
    <s v="MTDEQ Permitted Sources"/>
    <s v="30"/>
    <x v="67"/>
    <n v="20200202"/>
    <x v="21"/>
    <n v="0"/>
    <n v="0"/>
    <n v="0"/>
    <n v="5.5614064834108669E-2"/>
    <n v="0.77795619264487026"/>
  </r>
  <r>
    <s v="MTDEQ Permitted Sources"/>
    <s v="30"/>
    <x v="67"/>
    <n v="20200202"/>
    <x v="21"/>
    <n v="0"/>
    <n v="0"/>
    <n v="0"/>
    <n v="0"/>
    <n v="0"/>
  </r>
  <r>
    <s v="MTDEQ Permitted Sources"/>
    <s v="30"/>
    <x v="67"/>
    <n v="20200202"/>
    <x v="21"/>
    <n v="0"/>
    <n v="0"/>
    <n v="0"/>
    <n v="0"/>
    <n v="0"/>
  </r>
  <r>
    <s v="MTDEQ Permitted Sources"/>
    <s v="30"/>
    <x v="67"/>
    <n v="20200202"/>
    <x v="21"/>
    <n v="0"/>
    <n v="0"/>
    <n v="0"/>
    <n v="0"/>
    <n v="0"/>
  </r>
  <r>
    <s v="MTDEQ Permitted Sources"/>
    <s v="30"/>
    <x v="67"/>
    <n v="20200202"/>
    <x v="21"/>
    <n v="0"/>
    <n v="0"/>
    <n v="0"/>
    <n v="0"/>
    <n v="0"/>
  </r>
  <r>
    <s v="MTDEQ Permitted Sources"/>
    <s v="30"/>
    <x v="68"/>
    <n v="30501050"/>
    <x v="28"/>
    <n v="0"/>
    <n v="0"/>
    <n v="0"/>
    <n v="0"/>
    <n v="0.76860175316816537"/>
  </r>
  <r>
    <s v="MTDEQ Permitted Sources"/>
    <s v="30"/>
    <x v="68"/>
    <n v="30501050"/>
    <x v="28"/>
    <n v="0"/>
    <n v="0"/>
    <n v="0"/>
    <n v="0"/>
    <n v="1.5633446796684925E-2"/>
  </r>
  <r>
    <s v="MTDEQ Permitted Sources"/>
    <s v="30"/>
    <x v="68"/>
    <n v="40400151"/>
    <x v="24"/>
    <n v="0"/>
    <n v="2.574777430211395"/>
    <n v="0"/>
    <n v="0"/>
    <n v="0"/>
  </r>
  <r>
    <s v="MTDEQ Permitted Sources"/>
    <s v="30"/>
    <x v="68"/>
    <n v="40301010"/>
    <x v="23"/>
    <n v="0"/>
    <n v="0.83395468649856963"/>
    <n v="0"/>
    <n v="0"/>
    <n v="0"/>
  </r>
  <r>
    <s v="MTDEQ Permitted Sources"/>
    <s v="30"/>
    <x v="68"/>
    <n v="40301010"/>
    <x v="23"/>
    <n v="0"/>
    <n v="2.4885371868165675"/>
    <n v="0"/>
    <n v="0"/>
    <n v="0"/>
  </r>
  <r>
    <s v="MTDEQ Permitted Sources"/>
    <s v="30"/>
    <x v="68"/>
    <n v="40301010"/>
    <x v="23"/>
    <n v="0"/>
    <n v="0.62854144703065207"/>
    <n v="0"/>
    <n v="0"/>
    <n v="0"/>
  </r>
  <r>
    <s v="MTDEQ Permitted Sources"/>
    <s v="30"/>
    <x v="68"/>
    <n v="40301010"/>
    <x v="23"/>
    <n v="0"/>
    <n v="0.6280288750045312"/>
    <n v="0"/>
    <n v="0"/>
    <n v="0"/>
  </r>
  <r>
    <s v="MTDEQ Permitted Sources"/>
    <s v="30"/>
    <x v="68"/>
    <n v="40301010"/>
    <x v="23"/>
    <n v="0"/>
    <n v="0.87047544335967775"/>
    <n v="0"/>
    <n v="0"/>
    <n v="0"/>
  </r>
  <r>
    <s v="MTDEQ Permitted Sources"/>
    <s v="30"/>
    <x v="68"/>
    <n v="40301010"/>
    <x v="23"/>
    <n v="0"/>
    <n v="5.9808185437842249"/>
    <n v="0"/>
    <n v="0"/>
    <n v="0"/>
  </r>
  <r>
    <s v="MTDEQ Permitted Sources"/>
    <s v="30"/>
    <x v="68"/>
    <n v="40301010"/>
    <x v="23"/>
    <n v="0"/>
    <n v="0"/>
    <n v="0"/>
    <n v="0"/>
    <n v="0"/>
  </r>
  <r>
    <s v="MTDEQ Permitted Sources"/>
    <s v="30"/>
    <x v="68"/>
    <n v="30501050"/>
    <x v="28"/>
    <n v="0"/>
    <n v="0"/>
    <n v="0"/>
    <n v="0"/>
    <n v="0.12429871633429818"/>
  </r>
  <r>
    <s v="MTDEQ Permitted Sources"/>
    <s v="30"/>
    <x v="68"/>
    <n v="40400151"/>
    <x v="24"/>
    <n v="0"/>
    <n v="7.6757660911592378"/>
    <n v="0"/>
    <n v="0"/>
    <n v="0"/>
  </r>
  <r>
    <s v="MTDEQ Permitted Sources"/>
    <s v="30"/>
    <x v="68"/>
    <n v="30501050"/>
    <x v="28"/>
    <n v="0"/>
    <n v="0"/>
    <n v="0"/>
    <n v="0"/>
    <n v="0.33573467710913529"/>
  </r>
  <r>
    <s v="MTDEQ Permitted Sources"/>
    <s v="30"/>
    <x v="68"/>
    <n v="40301010"/>
    <x v="23"/>
    <n v="0"/>
    <n v="3.5944113331722307"/>
    <n v="0"/>
    <n v="0"/>
    <n v="0"/>
  </r>
  <r>
    <s v="MTDEQ Permitted Sources"/>
    <s v="30"/>
    <x v="68"/>
    <n v="40301010"/>
    <x v="23"/>
    <n v="0"/>
    <n v="3.5944113331722307"/>
    <n v="0"/>
    <n v="0"/>
    <n v="0"/>
  </r>
  <r>
    <s v="MTDEQ Permitted Sources"/>
    <s v="30"/>
    <x v="68"/>
    <n v="31000101"/>
    <x v="24"/>
    <n v="0"/>
    <n v="0"/>
    <n v="0"/>
    <n v="0"/>
    <n v="0"/>
  </r>
  <r>
    <s v="MTDEQ Permitted Sources"/>
    <s v="30"/>
    <x v="68"/>
    <n v="31000205"/>
    <x v="26"/>
    <n v="0"/>
    <n v="0"/>
    <n v="0"/>
    <n v="0"/>
    <n v="0"/>
  </r>
  <r>
    <s v="MTDEQ Permitted Sources"/>
    <s v="30"/>
    <x v="68"/>
    <n v="31000405"/>
    <x v="25"/>
    <n v="0"/>
    <n v="0"/>
    <n v="0"/>
    <n v="0"/>
    <n v="0"/>
  </r>
  <r>
    <s v="MTDEQ Permitted Sources"/>
    <s v="30"/>
    <x v="68"/>
    <n v="31000107"/>
    <x v="28"/>
    <n v="0"/>
    <n v="0"/>
    <n v="0"/>
    <n v="0"/>
    <n v="0"/>
  </r>
  <r>
    <s v="MTDEQ Permitted Sources"/>
    <s v="30"/>
    <x v="68"/>
    <n v="40400312"/>
    <x v="23"/>
    <n v="0"/>
    <n v="0"/>
    <n v="0"/>
    <n v="0"/>
    <n v="0"/>
  </r>
  <r>
    <s v="MTDEQ Permitted Sources"/>
    <s v="30"/>
    <x v="68"/>
    <n v="20200253"/>
    <x v="21"/>
    <n v="0"/>
    <n v="0"/>
    <n v="0"/>
    <n v="0"/>
    <n v="0"/>
  </r>
  <r>
    <s v="MTDEQ Permitted Sources"/>
    <s v="30"/>
    <x v="68"/>
    <n v="40600132"/>
    <x v="23"/>
    <n v="0"/>
    <n v="0"/>
    <n v="0"/>
    <n v="0"/>
    <n v="0"/>
  </r>
  <r>
    <s v="MTDEQ Permitted Sources"/>
    <s v="30"/>
    <x v="70"/>
    <n v="10500106"/>
    <x v="25"/>
    <n v="6.407150326510215E-2"/>
    <n v="3.4598611763155163E-3"/>
    <n v="1.281430065302043E-2"/>
    <n v="3.8442901959061287E-4"/>
    <n v="1.9221450979530644E-3"/>
  </r>
  <r>
    <s v="MTDEQ Permitted Sources"/>
    <s v="30"/>
    <x v="70"/>
    <n v="20200202"/>
    <x v="21"/>
    <n v="11.558499189024428"/>
    <n v="4.7284769409645389"/>
    <n v="3.2676466665202093"/>
    <n v="8.0730094114028709E-3"/>
    <n v="0.13455015685671451"/>
  </r>
  <r>
    <s v="MTDEQ Permitted Sources"/>
    <s v="30"/>
    <x v="70"/>
    <n v="20200202"/>
    <x v="21"/>
    <n v="9.1494106662565855"/>
    <n v="6.4968504310813584"/>
    <n v="5.67673518928805"/>
    <n v="9.9951545093559351E-3"/>
    <n v="0.16658590848926558"/>
  </r>
  <r>
    <s v="MTDEQ Permitted Sources"/>
    <s v="30"/>
    <x v="70"/>
    <n v="20200202"/>
    <x v="21"/>
    <n v="7.1758802226849099"/>
    <n v="5.253735124731846"/>
    <n v="3.1138750586839645"/>
    <n v="9.2262964701747083E-3"/>
    <n v="0.15377160783624516"/>
  </r>
  <r>
    <s v="MTDEQ Permitted Sources"/>
    <s v="30"/>
    <x v="70"/>
    <n v="20200202"/>
    <x v="21"/>
    <n v="6.4199646271632353"/>
    <n v="6.817079804400338"/>
    <n v="5.535777882104826"/>
    <n v="1.1148441568127773E-2"/>
    <n v="0.1858073594687962"/>
  </r>
  <r>
    <s v="MTDEQ Permitted Sources"/>
    <s v="30"/>
    <x v="72"/>
    <n v="20200253"/>
    <x v="21"/>
    <n v="0"/>
    <n v="0"/>
    <n v="0"/>
    <n v="1.2686157646490226E-2"/>
    <n v="0.21143596077483709"/>
  </r>
  <r>
    <s v="MTDEQ Permitted Sources"/>
    <s v="30"/>
    <x v="72"/>
    <n v="20200253"/>
    <x v="21"/>
    <n v="9.1387747967145803"/>
    <n v="0"/>
    <n v="4.914925015465986"/>
    <n v="0"/>
    <n v="0"/>
  </r>
  <r>
    <s v="MTDEQ Permitted Sources"/>
    <s v="30"/>
    <x v="72"/>
    <n v="20200253"/>
    <x v="21"/>
    <n v="0"/>
    <n v="5.8155140653602606"/>
    <n v="0"/>
    <n v="0"/>
    <n v="0"/>
  </r>
  <r>
    <s v="MTDEQ Permitted Sources"/>
    <s v="30"/>
    <x v="72"/>
    <n v="40400311"/>
    <x v="23"/>
    <n v="0"/>
    <n v="2.3706456208087796"/>
    <n v="0"/>
    <n v="0"/>
    <n v="0"/>
  </r>
  <r>
    <s v="MTDEQ Permitted Sources"/>
    <s v="30"/>
    <x v="72"/>
    <n v="40400250"/>
    <x v="23"/>
    <n v="0"/>
    <n v="0.12442685934082838"/>
    <n v="0"/>
    <n v="0"/>
    <n v="0"/>
  </r>
  <r>
    <s v="MTDEQ Permitted Sources"/>
    <s v="30"/>
    <x v="72"/>
    <n v="31000205"/>
    <x v="26"/>
    <n v="0"/>
    <n v="0"/>
    <n v="0"/>
    <n v="0"/>
    <n v="0"/>
  </r>
  <r>
    <s v="MTDEQ Permitted Sources"/>
    <s v="30"/>
    <x v="72"/>
    <n v="31000220"/>
    <x v="24"/>
    <n v="0"/>
    <n v="2.939344283789826"/>
    <n v="0"/>
    <n v="0"/>
    <n v="0"/>
  </r>
  <r>
    <s v="MTDEQ Permitted Sources"/>
    <s v="30"/>
    <x v="72"/>
    <n v="31000228"/>
    <x v="20"/>
    <n v="0.32035751632551074"/>
    <n v="1.7683734901168192E-2"/>
    <n v="0.26910031371342902"/>
    <n v="1.9221450979530644E-3"/>
    <n v="2.4347171240738815E-2"/>
  </r>
  <r>
    <s v="MTDEQ Permitted Sources"/>
    <s v="30"/>
    <x v="72"/>
    <n v="20200253"/>
    <x v="21"/>
    <n v="0"/>
    <n v="0"/>
    <n v="0"/>
    <n v="1.2686157646490226E-2"/>
    <n v="0.21143596077483709"/>
  </r>
  <r>
    <s v="MTDEQ Permitted Sources"/>
    <s v="30"/>
    <x v="72"/>
    <n v="20200253"/>
    <x v="21"/>
    <n v="9.1387747967145803"/>
    <n v="0"/>
    <n v="4.914925015465986"/>
    <n v="0"/>
    <n v="0"/>
  </r>
  <r>
    <s v="MTDEQ Permitted Sources"/>
    <s v="30"/>
    <x v="72"/>
    <n v="20200253"/>
    <x v="21"/>
    <n v="0"/>
    <n v="5.8155140653602606"/>
    <n v="0"/>
    <n v="0"/>
    <n v="0"/>
  </r>
  <r>
    <s v="MTDEQ Permitted Sources"/>
    <s v="30"/>
    <x v="72"/>
    <n v="40400311"/>
    <x v="23"/>
    <n v="0"/>
    <n v="2.3706456208087796"/>
    <n v="0"/>
    <n v="0"/>
    <n v="0"/>
  </r>
  <r>
    <s v="MTDEQ Permitted Sources"/>
    <s v="30"/>
    <x v="72"/>
    <n v="40400250"/>
    <x v="23"/>
    <n v="0"/>
    <n v="0.12442685934082838"/>
    <n v="0"/>
    <n v="0"/>
    <n v="0"/>
  </r>
  <r>
    <s v="MTDEQ Permitted Sources"/>
    <s v="30"/>
    <x v="72"/>
    <n v="31000205"/>
    <x v="26"/>
    <n v="0"/>
    <n v="0"/>
    <n v="0"/>
    <n v="0"/>
    <n v="0"/>
  </r>
  <r>
    <s v="MTDEQ Permitted Sources"/>
    <s v="30"/>
    <x v="72"/>
    <n v="31000220"/>
    <x v="24"/>
    <n v="0"/>
    <n v="2.939344283789826"/>
    <n v="0"/>
    <n v="0"/>
    <n v="0"/>
  </r>
  <r>
    <s v="MTDEQ Permitted Sources"/>
    <s v="30"/>
    <x v="72"/>
    <n v="31000228"/>
    <x v="20"/>
    <n v="0.32035751632551074"/>
    <n v="1.7683734901168192E-2"/>
    <n v="0.26910031371342902"/>
    <n v="1.9221450979530644E-3"/>
    <n v="2.4347171240738815E-2"/>
  </r>
  <r>
    <s v="MTDEQ Permitted Sources"/>
    <s v="30"/>
    <x v="72"/>
    <n v="40400311"/>
    <x v="23"/>
    <n v="0"/>
    <n v="1.8911344903727549"/>
    <n v="0"/>
    <n v="0"/>
    <n v="0"/>
  </r>
  <r>
    <s v="MTDEQ Permitted Sources"/>
    <s v="30"/>
    <x v="72"/>
    <n v="20200253"/>
    <x v="21"/>
    <n v="0"/>
    <n v="0"/>
    <n v="0"/>
    <n v="6.1508643134498059E-3"/>
    <n v="0.10251440522416344"/>
  </r>
  <r>
    <s v="MTDEQ Permitted Sources"/>
    <s v="30"/>
    <x v="72"/>
    <n v="20200253"/>
    <x v="21"/>
    <n v="10.004380805826109"/>
    <n v="0"/>
    <n v="0.68389922585170027"/>
    <n v="0"/>
    <n v="0"/>
  </r>
  <r>
    <s v="MTDEQ Permitted Sources"/>
    <s v="30"/>
    <x v="72"/>
    <n v="20200253"/>
    <x v="21"/>
    <n v="0"/>
    <n v="2.3413008723133628"/>
    <n v="0"/>
    <n v="0"/>
    <n v="0"/>
  </r>
  <r>
    <s v="MTDEQ Permitted Sources"/>
    <s v="30"/>
    <x v="72"/>
    <n v="40400250"/>
    <x v="23"/>
    <n v="0"/>
    <n v="0.50411458768982376"/>
    <n v="0"/>
    <n v="0"/>
    <n v="0"/>
  </r>
  <r>
    <s v="MTDEQ Permitted Sources"/>
    <s v="30"/>
    <x v="72"/>
    <n v="31000205"/>
    <x v="26"/>
    <n v="0"/>
    <n v="0"/>
    <n v="0"/>
    <n v="0"/>
    <n v="0"/>
  </r>
  <r>
    <s v="MTDEQ Permitted Sources"/>
    <s v="30"/>
    <x v="72"/>
    <n v="31000220"/>
    <x v="24"/>
    <n v="0"/>
    <n v="2.939344283789826"/>
    <n v="0"/>
    <n v="0"/>
    <n v="0"/>
  </r>
  <r>
    <s v="MTDEQ Permitted Sources"/>
    <s v="30"/>
    <x v="72"/>
    <n v="40400311"/>
    <x v="23"/>
    <n v="0"/>
    <n v="1.8911344903727549"/>
    <n v="0"/>
    <n v="0"/>
    <n v="0"/>
  </r>
  <r>
    <s v="MTDEQ Permitted Sources"/>
    <s v="30"/>
    <x v="72"/>
    <n v="20200253"/>
    <x v="21"/>
    <n v="0"/>
    <n v="0"/>
    <n v="0"/>
    <n v="6.1508643134498059E-3"/>
    <n v="0.10251440522416344"/>
  </r>
  <r>
    <s v="MTDEQ Permitted Sources"/>
    <s v="30"/>
    <x v="72"/>
    <n v="20200253"/>
    <x v="21"/>
    <n v="10.004380805826109"/>
    <n v="0"/>
    <n v="0.68389922585170027"/>
    <n v="0"/>
    <n v="0"/>
  </r>
  <r>
    <s v="MTDEQ Permitted Sources"/>
    <s v="30"/>
    <x v="72"/>
    <n v="20200253"/>
    <x v="21"/>
    <n v="0"/>
    <n v="2.3413008723133628"/>
    <n v="0"/>
    <n v="0"/>
    <n v="0"/>
  </r>
  <r>
    <s v="MTDEQ Permitted Sources"/>
    <s v="30"/>
    <x v="72"/>
    <n v="40400250"/>
    <x v="23"/>
    <n v="0"/>
    <n v="0.50411458768982376"/>
    <n v="0"/>
    <n v="0"/>
    <n v="0"/>
  </r>
  <r>
    <s v="MTDEQ Permitted Sources"/>
    <s v="30"/>
    <x v="72"/>
    <n v="31000205"/>
    <x v="26"/>
    <n v="0"/>
    <n v="0"/>
    <n v="0"/>
    <n v="0"/>
    <n v="0"/>
  </r>
  <r>
    <s v="MTDEQ Permitted Sources"/>
    <s v="30"/>
    <x v="72"/>
    <n v="31000220"/>
    <x v="24"/>
    <n v="0"/>
    <n v="2.939344283789826"/>
    <n v="0"/>
    <n v="0"/>
    <n v="0"/>
  </r>
  <r>
    <s v="MTDEQ Permitted Sources"/>
    <s v="30"/>
    <x v="72"/>
    <n v="30501050"/>
    <x v="28"/>
    <n v="0"/>
    <n v="0"/>
    <n v="0"/>
    <n v="0"/>
    <n v="0.49578529226536044"/>
  </r>
  <r>
    <s v="MTDEQ Permitted Sources"/>
    <s v="30"/>
    <x v="72"/>
    <n v="30501050"/>
    <x v="28"/>
    <n v="0"/>
    <n v="0"/>
    <n v="0"/>
    <n v="0"/>
    <n v="3.2126733167187518"/>
  </r>
  <r>
    <s v="MTDEQ Permitted Sources"/>
    <s v="30"/>
    <x v="72"/>
    <n v="40400151"/>
    <x v="24"/>
    <n v="0"/>
    <n v="5.497719409165355"/>
    <n v="0"/>
    <n v="0"/>
    <n v="0"/>
  </r>
  <r>
    <s v="MTDEQ Permitted Sources"/>
    <s v="30"/>
    <x v="72"/>
    <n v="40301010"/>
    <x v="23"/>
    <n v="0"/>
    <n v="9.2711465224602811"/>
    <n v="0"/>
    <n v="0"/>
    <n v="0"/>
  </r>
  <r>
    <s v="MTDEQ Permitted Sources"/>
    <s v="30"/>
    <x v="72"/>
    <n v="40301010"/>
    <x v="23"/>
    <n v="0"/>
    <n v="9.2711465224602811"/>
    <n v="0"/>
    <n v="0"/>
    <n v="0"/>
  </r>
  <r>
    <s v="MTDEQ Permitted Sources"/>
    <s v="30"/>
    <x v="72"/>
    <n v="40301010"/>
    <x v="23"/>
    <n v="0"/>
    <n v="9.2711465224602811"/>
    <n v="0"/>
    <n v="0"/>
    <n v="0"/>
  </r>
  <r>
    <s v="MTDEQ Permitted Sources"/>
    <s v="30"/>
    <x v="72"/>
    <n v="40301010"/>
    <x v="23"/>
    <n v="0"/>
    <n v="9.2711465224602811"/>
    <n v="0"/>
    <n v="0"/>
    <n v="0"/>
  </r>
  <r>
    <s v="MTDEQ Permitted Sources"/>
    <s v="30"/>
    <x v="72"/>
    <n v="40400311"/>
    <x v="23"/>
    <n v="0"/>
    <n v="1.0528229416521584"/>
    <n v="0"/>
    <n v="0"/>
    <n v="0"/>
  </r>
  <r>
    <s v="MTDEQ Permitted Sources"/>
    <s v="30"/>
    <x v="72"/>
    <n v="40400250"/>
    <x v="23"/>
    <n v="0"/>
    <n v="3.7545900913349861E-2"/>
    <n v="0"/>
    <n v="0"/>
    <n v="0"/>
  </r>
  <r>
    <s v="MTDEQ Permitted Sources"/>
    <s v="30"/>
    <x v="72"/>
    <n v="31000205"/>
    <x v="26"/>
    <n v="0"/>
    <n v="0"/>
    <n v="0"/>
    <n v="0"/>
    <n v="0"/>
  </r>
  <r>
    <s v="MTDEQ Permitted Sources"/>
    <s v="30"/>
    <x v="72"/>
    <n v="31000220"/>
    <x v="24"/>
    <n v="0"/>
    <n v="2.2512163387226289"/>
    <n v="0"/>
    <n v="0"/>
    <n v="0"/>
  </r>
  <r>
    <s v="MTDEQ Permitted Sources"/>
    <s v="30"/>
    <x v="72"/>
    <n v="31000207"/>
    <x v="24"/>
    <n v="0"/>
    <n v="0.26525602351752287"/>
    <n v="0"/>
    <n v="0"/>
    <n v="0"/>
  </r>
  <r>
    <s v="MTDEQ Permitted Sources"/>
    <s v="30"/>
    <x v="72"/>
    <n v="31000205"/>
    <x v="26"/>
    <n v="0.16837991058068844"/>
    <n v="5.6382922873289892E-3"/>
    <n v="0.16837991058068844"/>
    <n v="1.1532870587718385E-3"/>
    <n v="1.2942443659550633E-2"/>
  </r>
  <r>
    <s v="MTDEQ Permitted Sources"/>
    <s v="30"/>
    <x v="72"/>
    <n v="40301012"/>
    <x v="23"/>
    <n v="0"/>
    <n v="0.21117967476177668"/>
    <n v="0"/>
    <n v="0"/>
    <n v="0"/>
  </r>
  <r>
    <s v="MTDEQ Permitted Sources"/>
    <s v="30"/>
    <x v="72"/>
    <n v="20200253"/>
    <x v="21"/>
    <n v="1.2909126477852781"/>
    <n v="1.7960523795273433"/>
    <n v="2.0766855638284909"/>
    <n v="2.8191461436644946E-3"/>
    <n v="5.6126636860229479E-2"/>
  </r>
  <r>
    <s v="MTDEQ Permitted Sources"/>
    <s v="30"/>
    <x v="72"/>
    <n v="31000205"/>
    <x v="26"/>
    <n v="0.3940397450803782"/>
    <n v="2.0246595031772282E-2"/>
    <n v="0.78859206218687716"/>
    <n v="1.1532870587718385E-3"/>
    <n v="1.0635869542006956E-2"/>
  </r>
  <r>
    <s v="MTDEQ Permitted Sources"/>
    <s v="30"/>
    <x v="72"/>
    <n v="31000205"/>
    <x v="26"/>
    <n v="0.18452592940349416"/>
    <n v="0.58715125592139605"/>
    <n v="0.36879557279392794"/>
    <n v="0"/>
    <n v="0"/>
  </r>
  <r>
    <s v="MTDEQ Permitted Sources"/>
    <s v="30"/>
    <x v="72"/>
    <n v="31000207"/>
    <x v="24"/>
    <n v="0"/>
    <n v="1.1362440389033215"/>
    <n v="0"/>
    <n v="0"/>
    <n v="0"/>
  </r>
  <r>
    <s v="MTDEQ Permitted Sources"/>
    <s v="30"/>
    <x v="72"/>
    <n v="31000207"/>
    <x v="24"/>
    <n v="0"/>
    <n v="0.11737899398166714"/>
    <n v="0"/>
    <n v="0"/>
    <n v="0"/>
  </r>
  <r>
    <s v="MTDEQ Permitted Sources"/>
    <s v="30"/>
    <x v="72"/>
    <n v="31000205"/>
    <x v="26"/>
    <n v="0.16837991058068844"/>
    <n v="5.6382922873289892E-3"/>
    <n v="0.16837991058068844"/>
    <n v="1.1532870587718385E-3"/>
    <n v="1.2942443659550633E-2"/>
  </r>
  <r>
    <s v="MTDEQ Permitted Sources"/>
    <s v="30"/>
    <x v="72"/>
    <n v="40301012"/>
    <x v="23"/>
    <n v="0"/>
    <n v="9.3544394767049135E-2"/>
    <n v="0"/>
    <n v="0"/>
    <n v="0"/>
  </r>
  <r>
    <s v="MTDEQ Permitted Sources"/>
    <s v="30"/>
    <x v="72"/>
    <n v="31000205"/>
    <x v="26"/>
    <n v="0.3940397450803782"/>
    <n v="1.0180961868824732"/>
    <n v="0.78859206218687716"/>
    <n v="1.1532870587718385E-3"/>
    <n v="1.0635869542006956E-2"/>
  </r>
  <r>
    <s v="MTDEQ Permitted Sources"/>
    <s v="30"/>
    <x v="72"/>
    <n v="31000205"/>
    <x v="26"/>
    <n v="0.18452592940349416"/>
    <n v="0.58715125592139605"/>
    <n v="0.36879557279392794"/>
    <n v="0"/>
    <n v="0"/>
  </r>
  <r>
    <s v="MTDEQ Permitted Sources"/>
    <s v="30"/>
    <x v="72"/>
    <n v="31000207"/>
    <x v="24"/>
    <n v="0"/>
    <n v="0.50693373383348816"/>
    <n v="0"/>
    <n v="0"/>
    <n v="0"/>
  </r>
  <r>
    <s v="MTDEQ Permitted Sources"/>
    <s v="30"/>
    <x v="72"/>
    <n v="31000207"/>
    <x v="24"/>
    <n v="0"/>
    <n v="0.55755022141291888"/>
    <n v="0"/>
    <n v="0"/>
    <n v="0"/>
  </r>
  <r>
    <s v="MTDEQ Permitted Sources"/>
    <s v="30"/>
    <x v="72"/>
    <n v="31000205"/>
    <x v="26"/>
    <n v="0.16197276025417826"/>
    <n v="5.38200627426858E-3"/>
    <n v="0.16197276025417826"/>
    <n v="1.0251440522416344E-3"/>
    <n v="1.2429871633429818E-2"/>
  </r>
  <r>
    <s v="MTDEQ Permitted Sources"/>
    <s v="30"/>
    <x v="72"/>
    <n v="30301012"/>
    <x v="23"/>
    <n v="0"/>
    <n v="0.44696280677735256"/>
    <n v="0"/>
    <n v="0"/>
    <n v="0"/>
  </r>
  <r>
    <s v="MTDEQ Permitted Sources"/>
    <s v="30"/>
    <x v="72"/>
    <n v="20200253"/>
    <x v="21"/>
    <n v="1.2414494472646191"/>
    <n v="1.5113186190172294"/>
    <n v="1.7271114420140936"/>
    <n v="2.69100313713429E-3"/>
    <n v="5.3948205749216008E-2"/>
  </r>
  <r>
    <s v="MTDEQ Permitted Sources"/>
    <s v="30"/>
    <x v="72"/>
    <n v="20200253"/>
    <x v="21"/>
    <n v="0.48809671187354819"/>
    <n v="0.5941991212805573"/>
    <n v="0.67902979160355259"/>
    <n v="1.0251440522416344E-3"/>
    <n v="2.1271739084013912E-2"/>
  </r>
  <r>
    <s v="MTDEQ Permitted Sources"/>
    <s v="30"/>
    <x v="72"/>
    <n v="31000205"/>
    <x v="26"/>
    <n v="0.37891887030981414"/>
    <n v="0.97914071289729099"/>
    <n v="0.75835031264574904"/>
    <n v="1.0251440522416344E-3"/>
    <n v="1.0251440522416343E-2"/>
  </r>
  <r>
    <s v="MTDEQ Permitted Sources"/>
    <s v="30"/>
    <x v="72"/>
    <n v="31000205"/>
    <x v="26"/>
    <n v="0.18452592940349416"/>
    <n v="0.58715125592139605"/>
    <n v="0.36879557279392794"/>
    <n v="0"/>
    <n v="0"/>
  </r>
  <r>
    <s v="MTDEQ Permitted Sources"/>
    <s v="30"/>
    <x v="72"/>
    <n v="31000207"/>
    <x v="24"/>
    <n v="0"/>
    <n v="0"/>
    <n v="0"/>
    <n v="0"/>
    <n v="0"/>
  </r>
  <r>
    <s v="MTDEQ Permitted Sources"/>
    <s v="30"/>
    <x v="72"/>
    <n v="31000207"/>
    <x v="24"/>
    <n v="0"/>
    <n v="0.30626178560718825"/>
    <n v="0"/>
    <n v="0"/>
    <n v="0"/>
  </r>
  <r>
    <s v="MTDEQ Permitted Sources"/>
    <s v="30"/>
    <x v="72"/>
    <n v="31000205"/>
    <x v="26"/>
    <n v="0.16837991058068844"/>
    <n v="5.6382922873289892E-3"/>
    <n v="0.16837991058068844"/>
    <n v="1.1532870587718385E-3"/>
    <n v="1.2942443659550633E-2"/>
  </r>
  <r>
    <s v="MTDEQ Permitted Sources"/>
    <s v="30"/>
    <x v="72"/>
    <n v="40301012"/>
    <x v="23"/>
    <n v="0"/>
    <n v="0.24385614142697876"/>
    <n v="0"/>
    <n v="0"/>
    <n v="0"/>
  </r>
  <r>
    <s v="MTDEQ Permitted Sources"/>
    <s v="30"/>
    <x v="72"/>
    <n v="20200253"/>
    <x v="21"/>
    <n v="1.2909126477852781"/>
    <n v="1.7960523795273433"/>
    <n v="2.0766855638284909"/>
    <n v="2.8191461436644946E-3"/>
    <n v="5.6126636860229479E-2"/>
  </r>
  <r>
    <s v="MTDEQ Permitted Sources"/>
    <s v="30"/>
    <x v="72"/>
    <n v="20200253"/>
    <x v="21"/>
    <n v="1.2909126477852781"/>
    <n v="1.7960523795273433"/>
    <n v="2.0766855638284909"/>
    <n v="2.8191461436644946E-3"/>
    <n v="5.6126636860229479E-2"/>
  </r>
  <r>
    <s v="MTDEQ Permitted Sources"/>
    <s v="30"/>
    <x v="72"/>
    <n v="31000205"/>
    <x v="26"/>
    <n v="3.4237248484739986"/>
    <n v="1.0180961868824732"/>
    <n v="0.78859206218687716"/>
    <n v="1.1532870587718385E-3"/>
    <n v="5.6382922873289892E-3"/>
  </r>
  <r>
    <s v="MTDEQ Permitted Sources"/>
    <s v="30"/>
    <x v="72"/>
    <n v="31000205"/>
    <x v="26"/>
    <n v="0.18452592940349416"/>
    <n v="0.58715125592139605"/>
    <n v="0.70709311003366726"/>
    <n v="0"/>
    <n v="1.281430065302043E-4"/>
  </r>
  <r>
    <s v="MTDEQ Permitted Sources"/>
    <s v="30"/>
    <x v="72"/>
    <n v="31000207"/>
    <x v="24"/>
    <n v="0"/>
    <n v="0.91711949773667212"/>
    <n v="0"/>
    <n v="0"/>
    <n v="0"/>
  </r>
  <r>
    <s v="MTDEQ Permitted Sources"/>
    <s v="30"/>
    <x v="72"/>
    <n v="31000207"/>
    <x v="24"/>
    <n v="0"/>
    <n v="0.1915737947626554"/>
    <n v="0"/>
    <n v="0"/>
    <n v="0"/>
  </r>
  <r>
    <s v="MTDEQ Permitted Sources"/>
    <s v="30"/>
    <x v="72"/>
    <n v="31000205"/>
    <x v="26"/>
    <n v="0.16748290953497702"/>
    <n v="5.6382922873289892E-3"/>
    <n v="0.16748290953497702"/>
    <n v="1.1532870587718385E-3"/>
    <n v="1.281430065302043E-2"/>
  </r>
  <r>
    <s v="MTDEQ Permitted Sources"/>
    <s v="30"/>
    <x v="72"/>
    <n v="40301012"/>
    <x v="23"/>
    <n v="0"/>
    <n v="0.15249017777094309"/>
    <n v="0"/>
    <n v="0"/>
    <n v="0"/>
  </r>
  <r>
    <s v="MTDEQ Permitted Sources"/>
    <s v="30"/>
    <x v="72"/>
    <n v="20200253"/>
    <x v="21"/>
    <n v="1.2838647824261169"/>
    <n v="1.7861853680245177"/>
    <n v="2.0652808362473025"/>
    <n v="2.8191461436644946E-3"/>
    <n v="5.587035084716907E-2"/>
  </r>
  <r>
    <s v="MTDEQ Permitted Sources"/>
    <s v="30"/>
    <x v="72"/>
    <n v="31000205"/>
    <x v="26"/>
    <n v="0.39186131396936474"/>
    <n v="2.0118452025242074E-2"/>
    <n v="0.78423519996485025"/>
    <n v="1.1532870587718385E-3"/>
    <n v="1.0635869542006956E-2"/>
  </r>
  <r>
    <s v="MTDEQ Permitted Sources"/>
    <s v="30"/>
    <x v="72"/>
    <n v="31000205"/>
    <x v="26"/>
    <n v="0.18452592940349416"/>
    <n v="0.58715125592139605"/>
    <n v="0.36879557279392794"/>
    <n v="0"/>
    <n v="0"/>
  </r>
  <r>
    <s v="MTDEQ Permitted Sources"/>
    <s v="30"/>
    <x v="72"/>
    <n v="31000207"/>
    <x v="24"/>
    <n v="0"/>
    <n v="0.82037152780636791"/>
    <n v="0"/>
    <n v="0"/>
    <n v="0"/>
  </r>
  <r>
    <s v="MTDEQ Permitted Sources"/>
    <s v="30"/>
    <x v="72"/>
    <n v="31000207"/>
    <x v="24"/>
    <n v="0"/>
    <n v="0.33035267083486664"/>
    <n v="0"/>
    <n v="0"/>
    <n v="0"/>
  </r>
  <r>
    <s v="MTDEQ Permitted Sources"/>
    <s v="30"/>
    <x v="72"/>
    <n v="31000205"/>
    <x v="26"/>
    <n v="0.16837991058068844"/>
    <n v="5.6382922873289892E-3"/>
    <n v="0.16837991058068844"/>
    <n v="1.1532870587718385E-3"/>
    <n v="1.2942443659550633E-2"/>
  </r>
  <r>
    <s v="MTDEQ Permitted Sources"/>
    <s v="30"/>
    <x v="72"/>
    <n v="40301012"/>
    <x v="23"/>
    <n v="0"/>
    <n v="0.26294944939997922"/>
    <n v="0"/>
    <n v="0"/>
    <n v="0"/>
  </r>
  <r>
    <s v="MTDEQ Permitted Sources"/>
    <s v="30"/>
    <x v="72"/>
    <n v="20200253"/>
    <x v="21"/>
    <n v="1.2909126477852781"/>
    <n v="1.7960523795273433"/>
    <n v="2.0766855638284909"/>
    <n v="2.8191461436644946E-3"/>
    <n v="5.6126636860229479E-2"/>
  </r>
  <r>
    <s v="MTDEQ Permitted Sources"/>
    <s v="30"/>
    <x v="72"/>
    <n v="31000205"/>
    <x v="26"/>
    <n v="0.3940397450803782"/>
    <n v="1.0180961868824732"/>
    <n v="0.78859206218687716"/>
    <n v="1.1532870587718385E-3"/>
    <n v="1.0635869542006956E-2"/>
  </r>
  <r>
    <s v="MTDEQ Permitted Sources"/>
    <s v="30"/>
    <x v="72"/>
    <n v="31000205"/>
    <x v="26"/>
    <n v="0.18452592940349416"/>
    <n v="0.58715125592139605"/>
    <n v="0.36879557279392794"/>
    <n v="0"/>
    <n v="0"/>
  </r>
  <r>
    <s v="MTDEQ Permitted Sources"/>
    <s v="30"/>
    <x v="72"/>
    <n v="31000207"/>
    <x v="24"/>
    <n v="0"/>
    <n v="0"/>
    <n v="0"/>
    <n v="0"/>
    <n v="0"/>
  </r>
  <r>
    <s v="MTDEQ Permitted Sources"/>
    <s v="30"/>
    <x v="72"/>
    <n v="31000207"/>
    <x v="24"/>
    <n v="0"/>
    <n v="0.8451031280666973"/>
    <n v="0"/>
    <n v="0"/>
    <n v="0"/>
  </r>
  <r>
    <s v="MTDEQ Permitted Sources"/>
    <s v="30"/>
    <x v="72"/>
    <n v="31000205"/>
    <x v="26"/>
    <n v="0.16786733855456765"/>
    <n v="5.6382922873289892E-3"/>
    <n v="0.16786733855456765"/>
    <n v="1.1532870587718385E-3"/>
    <n v="1.281430065302043E-2"/>
  </r>
  <r>
    <s v="MTDEQ Permitted Sources"/>
    <s v="30"/>
    <x v="72"/>
    <n v="40301012"/>
    <x v="23"/>
    <n v="0"/>
    <n v="0.67287892729010279"/>
    <n v="0"/>
    <n v="0"/>
    <n v="0"/>
  </r>
  <r>
    <s v="MTDEQ Permitted Sources"/>
    <s v="30"/>
    <x v="72"/>
    <n v="20200253"/>
    <x v="21"/>
    <n v="1.2873246436024324"/>
    <n v="1.7911829452791956"/>
    <n v="2.0710472715411621"/>
    <n v="2.8191461436644946E-3"/>
    <n v="5.5998493853699281E-2"/>
  </r>
  <r>
    <s v="MTDEQ Permitted Sources"/>
    <s v="30"/>
    <x v="72"/>
    <n v="20200253"/>
    <x v="21"/>
    <n v="1.2768169170669554"/>
    <n v="1.776318356521692"/>
    <n v="2.0538761086661146"/>
    <n v="2.8191461436644946E-3"/>
    <n v="5.5485921827578458E-2"/>
  </r>
  <r>
    <s v="MTDEQ Permitted Sources"/>
    <s v="30"/>
    <x v="72"/>
    <n v="31000205"/>
    <x v="26"/>
    <n v="0.39288645802160632"/>
    <n v="0.78474777199097112"/>
    <n v="0.78474777199097112"/>
    <n v="1.1532870587718385E-3"/>
    <n v="1.0635869542006956E-2"/>
  </r>
  <r>
    <s v="MTDEQ Permitted Sources"/>
    <s v="30"/>
    <x v="72"/>
    <n v="31000205"/>
    <x v="26"/>
    <n v="0.18452592940349416"/>
    <n v="0.64648146794488059"/>
    <n v="0.36879557279392794"/>
    <n v="0"/>
    <n v="0"/>
  </r>
  <r>
    <s v="MTDEQ Permitted Sources"/>
    <s v="30"/>
    <x v="72"/>
    <n v="31000207"/>
    <x v="24"/>
    <n v="0"/>
    <n v="0"/>
    <n v="0"/>
    <n v="0"/>
    <n v="0"/>
  </r>
  <r>
    <s v="MTDEQ Permitted Sources"/>
    <s v="30"/>
    <x v="72"/>
    <n v="40301012"/>
    <x v="23"/>
    <n v="0"/>
    <n v="6.0405331848273001"/>
    <n v="0"/>
    <n v="0"/>
    <n v="0"/>
  </r>
  <r>
    <s v="MTDEQ Permitted Sources"/>
    <s v="30"/>
    <x v="72"/>
    <n v="31000207"/>
    <x v="24"/>
    <n v="0"/>
    <n v="10.110098786213529"/>
    <n v="0"/>
    <n v="0"/>
    <n v="0"/>
  </r>
  <r>
    <s v="MTDEQ Permitted Sources"/>
    <s v="30"/>
    <x v="72"/>
    <n v="30502504"/>
    <x v="28"/>
    <n v="0"/>
    <n v="0"/>
    <n v="0"/>
    <n v="0"/>
    <n v="0.61559900337110141"/>
  </r>
  <r>
    <s v="MTDEQ Permitted Sources"/>
    <s v="30"/>
    <x v="72"/>
    <n v="40301012"/>
    <x v="23"/>
    <n v="0"/>
    <n v="7.2657084702625836"/>
    <n v="0"/>
    <n v="0"/>
    <n v="0"/>
  </r>
  <r>
    <s v="MTDEQ Permitted Sources"/>
    <s v="30"/>
    <x v="72"/>
    <n v="31000207"/>
    <x v="24"/>
    <n v="0"/>
    <n v="0.21028267371606524"/>
    <n v="0"/>
    <n v="0"/>
    <n v="0"/>
  </r>
  <r>
    <s v="MTDEQ Permitted Sources"/>
    <s v="30"/>
    <x v="72"/>
    <n v="31000205"/>
    <x v="26"/>
    <n v="0.16286976129988964"/>
    <n v="5.38200627426858E-3"/>
    <n v="0.16286976129988964"/>
    <n v="1.0251440522416344E-3"/>
    <n v="1.2429871633429818E-2"/>
  </r>
  <r>
    <s v="MTDEQ Permitted Sources"/>
    <s v="30"/>
    <x v="72"/>
    <n v="40301012"/>
    <x v="23"/>
    <n v="0"/>
    <n v="0.16748290953497702"/>
    <n v="0"/>
    <n v="0"/>
    <n v="0"/>
  </r>
  <r>
    <s v="MTDEQ Permitted Sources"/>
    <s v="30"/>
    <x v="72"/>
    <n v="20200253"/>
    <x v="21"/>
    <n v="1.2484973126237806"/>
    <n v="1.736978453516919"/>
    <n v="2.0083853413478918"/>
    <n v="2.69100313713429E-3"/>
    <n v="5.433263476880662E-2"/>
  </r>
  <r>
    <s v="MTDEQ Permitted Sources"/>
    <s v="30"/>
    <x v="72"/>
    <n v="31000205"/>
    <x v="26"/>
    <n v="0.38109730142082759"/>
    <n v="1.9477736992591053E-2"/>
    <n v="0.76270717486777595"/>
    <n v="1.0251440522416344E-3"/>
    <n v="1.0251440522416343E-2"/>
  </r>
  <r>
    <s v="MTDEQ Permitted Sources"/>
    <s v="30"/>
    <x v="72"/>
    <n v="31000205"/>
    <x v="26"/>
    <n v="0.18452592940349416"/>
    <n v="0.58715125592139605"/>
    <n v="0.36879557279392794"/>
    <n v="0"/>
    <n v="0"/>
  </r>
  <r>
    <s v="MTDEQ Permitted Sources"/>
    <s v="30"/>
    <x v="72"/>
    <n v="31000207"/>
    <x v="24"/>
    <n v="0"/>
    <n v="0.89546332963306763"/>
    <n v="0"/>
    <n v="0"/>
    <n v="0"/>
  </r>
  <r>
    <s v="MTDEQ Permitted Sources"/>
    <s v="30"/>
    <x v="72"/>
    <n v="31000207"/>
    <x v="24"/>
    <n v="0"/>
    <n v="0.20631024051362892"/>
    <n v="0"/>
    <n v="0"/>
    <n v="0"/>
  </r>
  <r>
    <s v="MTDEQ Permitted Sources"/>
    <s v="30"/>
    <x v="72"/>
    <n v="31000205"/>
    <x v="26"/>
    <n v="0.16837991058068844"/>
    <n v="5.6382922873289892E-3"/>
    <n v="0.16837991058068844"/>
    <n v="1.1532870587718385E-3"/>
    <n v="1.2942443659550633E-2"/>
  </r>
  <r>
    <s v="MTDEQ Permitted Sources"/>
    <s v="30"/>
    <x v="72"/>
    <n v="40301012"/>
    <x v="23"/>
    <n v="0"/>
    <n v="0.16427933437172193"/>
    <n v="0"/>
    <n v="0"/>
    <n v="0"/>
  </r>
  <r>
    <s v="MTDEQ Permitted Sources"/>
    <s v="30"/>
    <x v="72"/>
    <n v="20200253"/>
    <x v="21"/>
    <n v="1.2909126477852781"/>
    <n v="1.7960523795273433"/>
    <n v="2.0766855638284909"/>
    <n v="2.8191461436644946E-3"/>
    <n v="5.6126636860229479E-2"/>
  </r>
  <r>
    <s v="MTDEQ Permitted Sources"/>
    <s v="30"/>
    <x v="72"/>
    <n v="31000205"/>
    <x v="26"/>
    <n v="0.39737146325016348"/>
    <n v="2.0246595031772282E-2"/>
    <n v="0.78577291604321264"/>
    <n v="1.1532870587718385E-3"/>
    <n v="1.0635869542006956E-2"/>
  </r>
  <r>
    <s v="MTDEQ Permitted Sources"/>
    <s v="30"/>
    <x v="72"/>
    <n v="31000205"/>
    <x v="26"/>
    <n v="0.18452592940349416"/>
    <n v="0.58715125592139605"/>
    <n v="0.36879557279392794"/>
    <n v="0"/>
    <n v="0"/>
  </r>
  <r>
    <s v="MTDEQ Permitted Sources"/>
    <s v="30"/>
    <x v="72"/>
    <n v="31000207"/>
    <x v="24"/>
    <n v="0"/>
    <n v="0.87624187865353698"/>
    <n v="0"/>
    <n v="0"/>
    <n v="0"/>
  </r>
  <r>
    <s v="MTDEQ Permitted Sources"/>
    <s v="30"/>
    <x v="72"/>
    <n v="31000207"/>
    <x v="24"/>
    <n v="0"/>
    <n v="0.40262532651790189"/>
    <n v="0"/>
    <n v="0"/>
    <n v="0"/>
  </r>
  <r>
    <s v="MTDEQ Permitted Sources"/>
    <s v="30"/>
    <x v="72"/>
    <n v="31000205"/>
    <x v="26"/>
    <n v="0.16837991058068844"/>
    <n v="5.6382922873289892E-3"/>
    <n v="0.16837991058068844"/>
    <n v="1.1532870587718385E-3"/>
    <n v="1.2942443659550633E-2"/>
  </r>
  <r>
    <s v="MTDEQ Permitted Sources"/>
    <s v="30"/>
    <x v="72"/>
    <n v="40301012"/>
    <x v="23"/>
    <n v="0"/>
    <n v="0.32061380233857112"/>
    <n v="0"/>
    <n v="0"/>
    <n v="0"/>
  </r>
  <r>
    <s v="MTDEQ Permitted Sources"/>
    <s v="30"/>
    <x v="72"/>
    <n v="20200253"/>
    <x v="21"/>
    <n v="1.2909126477852781"/>
    <n v="1.7960523795273433"/>
    <n v="2.0766855638284909"/>
    <n v="2.8191461436644946E-3"/>
    <n v="5.6126636860229479E-2"/>
  </r>
  <r>
    <s v="MTDEQ Permitted Sources"/>
    <s v="30"/>
    <x v="72"/>
    <n v="31000205"/>
    <x v="26"/>
    <n v="0.3940397450803782"/>
    <n v="1.0180961868824732"/>
    <n v="0.78859206218687716"/>
    <n v="1.1532870587718385E-3"/>
    <n v="1.0635869542006956E-2"/>
  </r>
  <r>
    <s v="MTDEQ Permitted Sources"/>
    <s v="30"/>
    <x v="72"/>
    <n v="31000205"/>
    <x v="26"/>
    <n v="0.18452592940349416"/>
    <n v="0.58715125592139605"/>
    <n v="0.36879557279392794"/>
    <n v="0"/>
    <n v="0"/>
  </r>
  <r>
    <s v="MTDEQ Permitted Sources"/>
    <s v="30"/>
    <x v="72"/>
    <n v="31000207"/>
    <x v="24"/>
    <n v="0"/>
    <n v="1.7231390088116572"/>
    <n v="0"/>
    <n v="0"/>
    <n v="0"/>
  </r>
  <r>
    <s v="MTDEQ Permitted Sources"/>
    <s v="30"/>
    <x v="72"/>
    <n v="31000207"/>
    <x v="24"/>
    <n v="0"/>
    <n v="7.778280496383401E-2"/>
    <n v="0"/>
    <n v="0"/>
    <n v="0"/>
  </r>
  <r>
    <s v="MTDEQ Permitted Sources"/>
    <s v="30"/>
    <x v="72"/>
    <n v="31000205"/>
    <x v="26"/>
    <n v="0.16837991058068844"/>
    <n v="5.6382922873289892E-3"/>
    <n v="0.16837991058068844"/>
    <n v="1.1532870587718385E-3"/>
    <n v="1.2942443659550633E-2"/>
  </r>
  <r>
    <s v="MTDEQ Permitted Sources"/>
    <s v="30"/>
    <x v="72"/>
    <n v="40301012"/>
    <x v="23"/>
    <n v="0"/>
    <n v="6.189307215408868E-2"/>
    <n v="0"/>
    <n v="0"/>
    <n v="0"/>
  </r>
  <r>
    <s v="MTDEQ Permitted Sources"/>
    <s v="30"/>
    <x v="72"/>
    <n v="20200253"/>
    <x v="21"/>
    <n v="1.2909126477852781"/>
    <n v="1.7960523795273433"/>
    <n v="2.0766855638284909"/>
    <n v="2.8191461436644946E-3"/>
    <n v="5.6126636860229479E-2"/>
  </r>
  <r>
    <s v="MTDEQ Permitted Sources"/>
    <s v="30"/>
    <x v="72"/>
    <n v="31000205"/>
    <x v="26"/>
    <n v="0.3940397450803782"/>
    <n v="1.0180961868824732"/>
    <n v="0.78859206218687716"/>
    <n v="1.1532870587718385E-3"/>
    <n v="1.0635869542006956E-2"/>
  </r>
  <r>
    <s v="MTDEQ Permitted Sources"/>
    <s v="30"/>
    <x v="72"/>
    <n v="31000205"/>
    <x v="26"/>
    <n v="0.18452592940349416"/>
    <n v="0.58715125592139605"/>
    <n v="0.36879557279392794"/>
    <n v="0"/>
    <n v="0"/>
  </r>
  <r>
    <s v="MTDEQ Permitted Sources"/>
    <s v="30"/>
    <x v="72"/>
    <n v="31000207"/>
    <x v="24"/>
    <n v="0"/>
    <n v="0.32535509358018871"/>
    <n v="0"/>
    <n v="0"/>
    <n v="0"/>
  </r>
  <r>
    <s v="MTDEQ Permitted Sources"/>
    <s v="30"/>
    <x v="72"/>
    <n v="31000207"/>
    <x v="24"/>
    <n v="0"/>
    <n v="1.2005718281814839"/>
    <n v="0"/>
    <n v="0"/>
    <n v="0"/>
  </r>
  <r>
    <s v="MTDEQ Permitted Sources"/>
    <s v="30"/>
    <x v="72"/>
    <n v="31000205"/>
    <x v="26"/>
    <n v="0.16748290953497702"/>
    <n v="5.6382922873289892E-3"/>
    <n v="0.16748290953497702"/>
    <n v="1.1532870587718385E-3"/>
    <n v="1.281430065302043E-2"/>
  </r>
  <r>
    <s v="MTDEQ Permitted Sources"/>
    <s v="30"/>
    <x v="72"/>
    <n v="40301012"/>
    <x v="23"/>
    <n v="0"/>
    <n v="0.95594682871532399"/>
    <n v="0"/>
    <n v="0"/>
    <n v="0"/>
  </r>
  <r>
    <s v="MTDEQ Permitted Sources"/>
    <s v="30"/>
    <x v="72"/>
    <n v="20200253"/>
    <x v="21"/>
    <n v="1.2838647824261169"/>
    <n v="1.7861853680245177"/>
    <n v="2.0652808362473025"/>
    <n v="2.8191461436644946E-3"/>
    <n v="5.587035084716907E-2"/>
  </r>
  <r>
    <s v="MTDEQ Permitted Sources"/>
    <s v="30"/>
    <x v="72"/>
    <n v="31000205"/>
    <x v="26"/>
    <n v="0.39186131396936474"/>
    <n v="1.0125860376016744"/>
    <n v="0.78423519996485025"/>
    <n v="1.1532870587718385E-3"/>
    <n v="1.0635869542006956E-2"/>
  </r>
  <r>
    <s v="MTDEQ Permitted Sources"/>
    <s v="30"/>
    <x v="72"/>
    <n v="31000205"/>
    <x v="26"/>
    <n v="0.18452592940349416"/>
    <n v="0.58715125592139605"/>
    <n v="0.36879557279392794"/>
    <n v="0"/>
    <n v="0"/>
  </r>
  <r>
    <s v="MTDEQ Permitted Sources"/>
    <s v="30"/>
    <x v="72"/>
    <n v="31000207"/>
    <x v="24"/>
    <n v="0"/>
    <n v="0"/>
    <n v="0"/>
    <n v="0"/>
    <n v="0"/>
  </r>
  <r>
    <s v="MTDEQ Permitted Sources"/>
    <s v="30"/>
    <x v="72"/>
    <n v="31000207"/>
    <x v="24"/>
    <n v="0"/>
    <n v="0.60714156494010796"/>
    <n v="0"/>
    <n v="0"/>
    <n v="0"/>
  </r>
  <r>
    <s v="MTDEQ Permitted Sources"/>
    <s v="30"/>
    <x v="72"/>
    <n v="31000205"/>
    <x v="26"/>
    <n v="0.15133689071217127"/>
    <n v="4.9975772546779675E-3"/>
    <n v="0.15133689071217127"/>
    <n v="1.0251440522416344E-3"/>
    <n v="1.1661013594248591E-2"/>
  </r>
  <r>
    <s v="MTDEQ Permitted Sources"/>
    <s v="30"/>
    <x v="72"/>
    <n v="40301012"/>
    <x v="23"/>
    <n v="0"/>
    <n v="0.48348356363846084"/>
    <n v="0"/>
    <n v="0"/>
    <n v="0"/>
  </r>
  <r>
    <s v="MTDEQ Permitted Sources"/>
    <s v="30"/>
    <x v="72"/>
    <n v="20200253"/>
    <x v="21"/>
    <n v="1.1600786381179395"/>
    <n v="1.4122640749693816"/>
    <n v="1.6139611672479233"/>
    <n v="2.5628601306040858E-3"/>
    <n v="5.0488344572900488E-2"/>
  </r>
  <r>
    <s v="MTDEQ Permitted Sources"/>
    <s v="30"/>
    <x v="72"/>
    <n v="20200253"/>
    <x v="21"/>
    <n v="0.57997524755570462"/>
    <n v="0.70606796598142574"/>
    <n v="0.80704465512722667"/>
    <n v="1.2814300653020429E-3"/>
    <n v="2.5244172286450244E-2"/>
  </r>
  <r>
    <s v="MTDEQ Permitted Sources"/>
    <s v="30"/>
    <x v="72"/>
    <n v="31000205"/>
    <x v="26"/>
    <n v="0.36161956442823651"/>
    <n v="1.8196306927289012E-2"/>
    <n v="0.70260810480511016"/>
    <n v="1.0251440522416344E-3"/>
    <n v="9.6107254897653226E-3"/>
  </r>
  <r>
    <s v="MTDEQ Permitted Sources"/>
    <s v="30"/>
    <x v="72"/>
    <n v="31000205"/>
    <x v="26"/>
    <n v="0.18452592940349416"/>
    <n v="0.58715125592139605"/>
    <n v="0.36879557279392794"/>
    <n v="0"/>
    <n v="0"/>
  </r>
  <r>
    <s v="MTDEQ Permitted Sources"/>
    <s v="30"/>
    <x v="72"/>
    <n v="31000207"/>
    <x v="24"/>
    <n v="0"/>
    <n v="0"/>
    <n v="0"/>
    <n v="0"/>
    <n v="0"/>
  </r>
  <r>
    <s v="MTDEQ Permitted Sources"/>
    <s v="30"/>
    <x v="72"/>
    <n v="31000207"/>
    <x v="24"/>
    <n v="0"/>
    <n v="0.36623271266332386"/>
    <n v="0"/>
    <n v="0"/>
    <n v="0"/>
  </r>
  <r>
    <s v="MTDEQ Permitted Sources"/>
    <s v="30"/>
    <x v="72"/>
    <n v="31000205"/>
    <x v="26"/>
    <n v="0.16786733855456765"/>
    <n v="5.6382922873289892E-3"/>
    <n v="0.16786733855456765"/>
    <n v="1.1532870587718385E-3"/>
    <n v="1.281430065302043E-2"/>
  </r>
  <r>
    <s v="MTDEQ Permitted Sources"/>
    <s v="30"/>
    <x v="72"/>
    <n v="40301012"/>
    <x v="23"/>
    <n v="0"/>
    <n v="0.29165348286274495"/>
    <n v="0"/>
    <n v="0"/>
    <n v="0"/>
  </r>
  <r>
    <s v="MTDEQ Permitted Sources"/>
    <s v="30"/>
    <x v="72"/>
    <n v="20200253"/>
    <x v="21"/>
    <n v="1.2873246436024324"/>
    <n v="1.7911829452791956"/>
    <n v="2.0710472715411621"/>
    <n v="2.8191461436644946E-3"/>
    <n v="5.5998493853699281E-2"/>
  </r>
  <r>
    <s v="MTDEQ Permitted Sources"/>
    <s v="30"/>
    <x v="72"/>
    <n v="31000205"/>
    <x v="26"/>
    <n v="0.39288645802160632"/>
    <n v="2.0118452025242074E-2"/>
    <n v="0.78474777199097112"/>
    <n v="1.1532870587718385E-3"/>
    <n v="1.0635869542006956E-2"/>
  </r>
  <r>
    <s v="MTDEQ Permitted Sources"/>
    <s v="30"/>
    <x v="72"/>
    <n v="31000205"/>
    <x v="26"/>
    <n v="0.18452592940349416"/>
    <n v="0.58715125592139605"/>
    <n v="0.36879557279392794"/>
    <n v="0"/>
    <n v="0"/>
  </r>
  <r>
    <s v="MTDEQ Permitted Sources"/>
    <s v="30"/>
    <x v="72"/>
    <n v="31000207"/>
    <x v="24"/>
    <n v="0"/>
    <n v="0"/>
    <n v="0"/>
    <n v="0"/>
    <n v="0"/>
  </r>
  <r>
    <s v="MTDEQ Permitted Sources"/>
    <s v="30"/>
    <x v="72"/>
    <n v="20200253"/>
    <x v="21"/>
    <n v="0.54447963474683803"/>
    <n v="16.876946532054028"/>
    <n v="2.1776622529742919"/>
    <n v="5.4460777775336831E-2"/>
    <n v="0.5988122695156447"/>
  </r>
  <r>
    <s v="MTDEQ Permitted Sources"/>
    <s v="30"/>
    <x v="72"/>
    <n v="20200253"/>
    <x v="21"/>
    <n v="4.4229840133965315"/>
    <n v="17.139127123414823"/>
    <n v="5.5287300167456639"/>
    <n v="5.5229635814518049E-2"/>
    <n v="0.60816670899234959"/>
  </r>
  <r>
    <s v="MTDEQ Permitted Sources"/>
    <s v="30"/>
    <x v="72"/>
    <n v="20200253"/>
    <x v="21"/>
    <n v="0"/>
    <n v="0"/>
    <n v="0"/>
    <n v="0"/>
    <n v="0"/>
  </r>
  <r>
    <s v="MTDEQ Permitted Sources"/>
    <s v="30"/>
    <x v="72"/>
    <n v="40301012"/>
    <x v="23"/>
    <n v="0"/>
    <n v="3.0869650273126212"/>
    <n v="0"/>
    <n v="0"/>
    <n v="0"/>
  </r>
  <r>
    <s v="MTDEQ Permitted Sources"/>
    <s v="30"/>
    <x v="72"/>
    <n v="40301012"/>
    <x v="23"/>
    <n v="0"/>
    <n v="3.0869650273126212"/>
    <n v="0"/>
    <n v="0"/>
    <n v="0"/>
  </r>
  <r>
    <s v="MTDEQ Permitted Sources"/>
    <s v="30"/>
    <x v="72"/>
    <n v="10200603"/>
    <x v="25"/>
    <n v="0.11225327372045896"/>
    <n v="0"/>
    <n v="5.6126636860229479E-2"/>
    <n v="0"/>
    <n v="0"/>
  </r>
  <r>
    <s v="MTDEQ Permitted Sources"/>
    <s v="30"/>
    <x v="72"/>
    <n v="31000207"/>
    <x v="24"/>
    <n v="0"/>
    <n v="1.3076993816407347"/>
    <n v="0"/>
    <n v="0"/>
    <n v="0"/>
  </r>
  <r>
    <s v="MTDEQ Permitted Sources"/>
    <s v="30"/>
    <x v="72"/>
    <n v="10200603"/>
    <x v="25"/>
    <n v="0"/>
    <n v="12.235606835530028"/>
    <n v="0"/>
    <n v="0"/>
    <n v="0"/>
  </r>
  <r>
    <s v="MTDEQ Permitted Sources"/>
    <s v="30"/>
    <x v="72"/>
    <n v="20200253"/>
    <x v="21"/>
    <n v="8.1414377768899993"/>
    <n v="10.109586214187408"/>
    <n v="15.736345630928678"/>
    <n v="4.3696765226799661E-2"/>
    <n v="0.71029668519692246"/>
  </r>
  <r>
    <s v="MTDEQ Permitted Sources"/>
    <s v="30"/>
    <x v="72"/>
    <n v="20200253"/>
    <x v="21"/>
    <n v="10.457110047897322"/>
    <n v="10.12970466621265"/>
    <n v="9.7454037896285666"/>
    <n v="4.3824908233329872E-2"/>
    <n v="0.71170625826875467"/>
  </r>
  <r>
    <s v="MTDEQ Permitted Sources"/>
    <s v="30"/>
    <x v="72"/>
    <n v="20200202"/>
    <x v="21"/>
    <n v="0"/>
    <n v="0"/>
    <n v="0"/>
    <n v="0"/>
    <n v="0"/>
  </r>
  <r>
    <s v="MTDEQ Permitted Sources"/>
    <s v="30"/>
    <x v="72"/>
    <n v="20200202"/>
    <x v="21"/>
    <n v="0"/>
    <n v="0"/>
    <n v="0"/>
    <n v="0"/>
    <n v="0"/>
  </r>
  <r>
    <s v="MTDEQ Permitted Sources"/>
    <s v="30"/>
    <x v="72"/>
    <n v="20200202"/>
    <x v="21"/>
    <n v="0"/>
    <n v="0"/>
    <n v="0"/>
    <n v="0"/>
    <n v="0"/>
  </r>
  <r>
    <s v="MTDEQ Permitted Sources"/>
    <s v="30"/>
    <x v="72"/>
    <n v="20200202"/>
    <x v="21"/>
    <n v="0"/>
    <n v="0"/>
    <n v="0"/>
    <n v="0"/>
    <n v="0"/>
  </r>
  <r>
    <s v="MTDEQ Permitted Sources"/>
    <s v="30"/>
    <x v="72"/>
    <n v="20200202"/>
    <x v="21"/>
    <n v="0"/>
    <n v="0"/>
    <n v="0"/>
    <n v="0"/>
    <n v="0"/>
  </r>
  <r>
    <s v="MTDEQ Permitted Sources"/>
    <s v="30"/>
    <x v="72"/>
    <n v="40400250"/>
    <x v="23"/>
    <n v="0"/>
    <n v="0.49898886742861553"/>
    <n v="0"/>
    <n v="0"/>
    <n v="0"/>
  </r>
  <r>
    <s v="MTDEQ Permitted Sources"/>
    <s v="30"/>
    <x v="72"/>
    <n v="31000205"/>
    <x v="26"/>
    <n v="0"/>
    <n v="0"/>
    <n v="0"/>
    <n v="0"/>
    <n v="0"/>
  </r>
  <r>
    <s v="MTDEQ Permitted Sources"/>
    <s v="30"/>
    <x v="72"/>
    <n v="31000220"/>
    <x v="24"/>
    <n v="0"/>
    <n v="5.9163626114995322"/>
    <n v="0"/>
    <n v="0"/>
    <n v="0"/>
  </r>
  <r>
    <s v="MTDEQ Permitted Sources"/>
    <s v="30"/>
    <x v="72"/>
    <n v="31000129"/>
    <x v="29"/>
    <n v="0"/>
    <n v="1.8829333379548219"/>
    <n v="0"/>
    <n v="0"/>
    <n v="0"/>
  </r>
  <r>
    <s v="MTDEQ Permitted Sources"/>
    <s v="30"/>
    <x v="72"/>
    <n v="31000129"/>
    <x v="29"/>
    <n v="0"/>
    <n v="1.8829333379548219"/>
    <n v="0"/>
    <n v="0"/>
    <n v="0"/>
  </r>
  <r>
    <s v="MTDEQ Permitted Sources"/>
    <s v="30"/>
    <x v="72"/>
    <n v="31000129"/>
    <x v="29"/>
    <n v="0"/>
    <n v="1.8829333379548219"/>
    <n v="0"/>
    <n v="0"/>
    <n v="0"/>
  </r>
  <r>
    <s v="MTDEQ Permitted Sources"/>
    <s v="30"/>
    <x v="72"/>
    <n v="20200253"/>
    <x v="21"/>
    <n v="1.1092058645254483"/>
    <n v="11.147544567082061"/>
    <n v="3.882220525839069"/>
    <n v="2.2168740129725341E-2"/>
    <n v="0.38827330978651903"/>
  </r>
  <r>
    <s v="MTDEQ Permitted Sources"/>
    <s v="30"/>
    <x v="72"/>
    <n v="20200253"/>
    <x v="21"/>
    <n v="0.52064503553222008"/>
    <n v="3.7372907854534083"/>
    <n v="0.50206429958534038"/>
    <n v="7.4322943787518483E-3"/>
    <n v="0.13019329463468757"/>
  </r>
  <r>
    <s v="MTDEQ Permitted Sources"/>
    <s v="30"/>
    <x v="72"/>
    <n v="20200253"/>
    <x v="21"/>
    <n v="0.55895979448475108"/>
    <n v="11.233784810476891"/>
    <n v="0.55895979448475108"/>
    <n v="2.2296883136255545E-2"/>
    <n v="0.39122059893671374"/>
  </r>
  <r>
    <s v="MTDEQ Permitted Sources"/>
    <s v="30"/>
    <x v="72"/>
    <n v="20200253"/>
    <x v="21"/>
    <n v="0.55806279343903975"/>
    <n v="1.6741883803171191"/>
    <n v="1.1161255868780795"/>
    <n v="3.3317181697853117E-3"/>
    <n v="5.587035084716907E-2"/>
  </r>
  <r>
    <s v="MTDEQ Permitted Sources"/>
    <s v="30"/>
    <x v="72"/>
    <n v="20200253"/>
    <x v="21"/>
    <n v="0.16684219450232601"/>
    <n v="1.701739126721113"/>
    <n v="0.66736877800930405"/>
    <n v="3.3317181697853117E-3"/>
    <n v="0.11673827894901612"/>
  </r>
  <r>
    <s v="MTDEQ Permitted Sources"/>
    <s v="30"/>
    <x v="72"/>
    <n v="20200253"/>
    <x v="21"/>
    <n v="0.48386799265805142"/>
    <n v="2.3721833368871419"/>
    <n v="0.48386799265805142"/>
    <n v="2.3065741175436771E-3"/>
    <n v="8.2652239211981768E-2"/>
  </r>
  <r>
    <s v="MTDEQ Permitted Sources"/>
    <s v="30"/>
    <x v="72"/>
    <n v="20200253"/>
    <x v="21"/>
    <n v="0.16684219450232601"/>
    <n v="2.0965477298406725"/>
    <n v="0.26077101828896571"/>
    <n v="4.2287192154967417E-3"/>
    <n v="1.0379583528946548E-2"/>
  </r>
  <r>
    <s v="MTDEQ Permitted Sources"/>
    <s v="30"/>
    <x v="72"/>
    <n v="20200102"/>
    <x v="21"/>
    <n v="0.2647434514914021"/>
    <n v="1.0379583528946548E-2"/>
    <n v="0.10212997620457281"/>
    <n v="2.69100313713429E-3"/>
    <n v="6.27900731998001E-3"/>
  </r>
  <r>
    <s v="MTDEQ Permitted Sources"/>
    <s v="30"/>
    <x v="72"/>
    <n v="10200603"/>
    <x v="25"/>
    <n v="11.674340466927733"/>
    <n v="0.61739300546252429"/>
    <n v="9.8221614505401593"/>
    <n v="0.89802618976367166"/>
    <n v="5.6126636860229479E-2"/>
  </r>
  <r>
    <s v="MTDEQ Permitted Sources"/>
    <s v="30"/>
    <x v="72"/>
    <n v="40301012"/>
    <x v="23"/>
    <n v="0"/>
    <n v="9.7099081768197006"/>
    <n v="0"/>
    <n v="0"/>
    <n v="0"/>
  </r>
  <r>
    <s v="MTDEQ Permitted Sources"/>
    <s v="30"/>
    <x v="72"/>
    <n v="40301012"/>
    <x v="23"/>
    <n v="0"/>
    <n v="9.7099081768197006"/>
    <n v="0"/>
    <n v="0"/>
    <n v="0"/>
  </r>
  <r>
    <s v="MTDEQ Permitted Sources"/>
    <s v="30"/>
    <x v="72"/>
    <n v="31000301"/>
    <x v="20"/>
    <n v="0"/>
    <n v="16.837991058068845"/>
    <n v="0"/>
    <n v="0"/>
    <n v="0"/>
  </r>
  <r>
    <s v="MTDEQ Permitted Sources"/>
    <s v="30"/>
    <x v="72"/>
    <n v="31000228"/>
    <x v="20"/>
    <n v="0"/>
    <n v="9.3170217187980953"/>
    <n v="0"/>
    <n v="0"/>
    <n v="0"/>
  </r>
  <r>
    <s v="MTDEQ Permitted Sources"/>
    <s v="30"/>
    <x v="72"/>
    <n v="31000205"/>
    <x v="26"/>
    <n v="2.2425026142785751"/>
    <n v="0.12340171528858673"/>
    <n v="1.883702195994003"/>
    <n v="1.3455015685671453E-2"/>
    <n v="0.17043019868517173"/>
  </r>
  <r>
    <s v="MTDEQ Permitted Sources"/>
    <s v="30"/>
    <x v="72"/>
    <n v="31000207"/>
    <x v="24"/>
    <n v="0"/>
    <n v="2.0766855638284909"/>
    <n v="0"/>
    <n v="0"/>
    <n v="0"/>
  </r>
  <r>
    <s v="MTDEQ Permitted Sources"/>
    <s v="30"/>
    <x v="72"/>
    <n v="31000207"/>
    <x v="24"/>
    <n v="0"/>
    <n v="26.912722374480033"/>
    <n v="0"/>
    <n v="0"/>
    <n v="0"/>
  </r>
  <r>
    <s v="MTDEQ Permitted Sources"/>
    <s v="30"/>
    <x v="72"/>
    <n v="31000301"/>
    <x v="20"/>
    <n v="0"/>
    <n v="16.837991058068845"/>
    <n v="0"/>
    <n v="0"/>
    <n v="0"/>
  </r>
  <r>
    <s v="MTDEQ Permitted Sources"/>
    <s v="30"/>
    <x v="72"/>
    <n v="31000228"/>
    <x v="20"/>
    <n v="0"/>
    <n v="9.3170217187980953"/>
    <n v="0"/>
    <n v="0"/>
    <n v="0"/>
  </r>
  <r>
    <s v="MTDEQ Permitted Sources"/>
    <s v="30"/>
    <x v="72"/>
    <n v="31000207"/>
    <x v="24"/>
    <n v="0"/>
    <n v="0"/>
    <n v="0"/>
    <n v="0"/>
    <n v="0"/>
  </r>
  <r>
    <s v="MTDEQ Permitted Sources"/>
    <s v="30"/>
    <x v="72"/>
    <n v="31000205"/>
    <x v="26"/>
    <n v="0"/>
    <n v="0"/>
    <n v="0"/>
    <n v="0"/>
    <n v="0"/>
  </r>
  <r>
    <s v="MTDEQ Permitted Sources"/>
    <s v="30"/>
    <x v="72"/>
    <n v="40301012"/>
    <x v="23"/>
    <n v="0"/>
    <n v="0"/>
    <n v="0"/>
    <n v="0"/>
    <n v="0"/>
  </r>
  <r>
    <s v="MTDEQ Permitted Sources"/>
    <s v="30"/>
    <x v="72"/>
    <n v="20200253"/>
    <x v="21"/>
    <n v="0"/>
    <n v="0"/>
    <n v="0"/>
    <n v="0"/>
    <n v="0"/>
  </r>
  <r>
    <s v="MTDEQ Permitted Sources"/>
    <s v="30"/>
    <x v="72"/>
    <n v="31000205"/>
    <x v="26"/>
    <n v="0"/>
    <n v="0"/>
    <n v="0"/>
    <n v="0"/>
    <n v="0"/>
  </r>
  <r>
    <s v="MTDEQ Permitted Sources"/>
    <s v="30"/>
    <x v="72"/>
    <n v="31000205"/>
    <x v="26"/>
    <n v="0"/>
    <n v="0"/>
    <n v="0"/>
    <n v="0"/>
    <n v="0"/>
  </r>
  <r>
    <s v="MTDEQ Permitted Sources"/>
    <s v="30"/>
    <x v="72"/>
    <n v="31000207"/>
    <x v="24"/>
    <n v="0"/>
    <n v="0"/>
    <n v="0"/>
    <n v="0"/>
    <n v="0"/>
  </r>
  <r>
    <s v="MTDEQ Permitted Sources"/>
    <s v="30"/>
    <x v="72"/>
    <n v="40301012"/>
    <x v="23"/>
    <n v="0"/>
    <n v="5.5963895241936124"/>
    <n v="0"/>
    <n v="0"/>
    <n v="0"/>
  </r>
  <r>
    <s v="MTDEQ Permitted Sources"/>
    <s v="30"/>
    <x v="72"/>
    <n v="31000207"/>
    <x v="24"/>
    <n v="0"/>
    <n v="0.88405860205187936"/>
    <n v="0"/>
    <n v="0"/>
    <n v="0"/>
  </r>
  <r>
    <s v="MTDEQ Permitted Sources"/>
    <s v="30"/>
    <x v="72"/>
    <n v="30502504"/>
    <x v="28"/>
    <n v="0"/>
    <n v="0"/>
    <n v="0"/>
    <n v="0"/>
    <n v="0.49616972128495102"/>
  </r>
  <r>
    <s v="MTDEQ Permitted Sources"/>
    <s v="30"/>
    <x v="72"/>
    <n v="40301012"/>
    <x v="23"/>
    <n v="0"/>
    <n v="0"/>
    <n v="0"/>
    <n v="0"/>
    <n v="0"/>
  </r>
  <r>
    <s v="MTDEQ Permitted Sources"/>
    <s v="30"/>
    <x v="72"/>
    <n v="40301012"/>
    <x v="23"/>
    <n v="0"/>
    <n v="3.6614301255875272"/>
    <n v="0"/>
    <n v="0"/>
    <n v="0"/>
  </r>
  <r>
    <s v="MTDEQ Permitted Sources"/>
    <s v="30"/>
    <x v="72"/>
    <n v="31000207"/>
    <x v="24"/>
    <n v="0"/>
    <n v="8.8416111645710362"/>
    <n v="0"/>
    <n v="0"/>
    <n v="0"/>
  </r>
  <r>
    <s v="MTDEQ Permitted Sources"/>
    <s v="30"/>
    <x v="72"/>
    <n v="30502504"/>
    <x v="28"/>
    <n v="0"/>
    <n v="0"/>
    <n v="0"/>
    <n v="0"/>
    <n v="0.49616972128495102"/>
  </r>
  <r>
    <s v="MTDEQ Permitted Sources"/>
    <s v="30"/>
    <x v="72"/>
    <n v="40301012"/>
    <x v="23"/>
    <n v="0"/>
    <n v="0"/>
    <n v="0"/>
    <n v="0"/>
    <n v="0"/>
  </r>
  <r>
    <s v="MTDEQ Permitted Sources"/>
    <s v="30"/>
    <x v="72"/>
    <n v="31000207"/>
    <x v="24"/>
    <n v="0"/>
    <n v="0.48348356363846084"/>
    <n v="0"/>
    <n v="0"/>
    <n v="0"/>
  </r>
  <r>
    <s v="MTDEQ Permitted Sources"/>
    <s v="30"/>
    <x v="72"/>
    <n v="31000205"/>
    <x v="26"/>
    <n v="3.3957896730504138E-2"/>
    <n v="1.0251440522416344E-3"/>
    <n v="2.2681312155846161E-2"/>
    <n v="5.1257202612081719E-4"/>
    <n v="2.4347171240738817E-3"/>
  </r>
  <r>
    <s v="MTDEQ Permitted Sources"/>
    <s v="30"/>
    <x v="72"/>
    <n v="40301012"/>
    <x v="23"/>
    <n v="0"/>
    <n v="0.3834038755383713"/>
    <n v="0"/>
    <n v="0"/>
    <n v="0"/>
  </r>
  <r>
    <s v="MTDEQ Permitted Sources"/>
    <s v="30"/>
    <x v="72"/>
    <n v="20200253"/>
    <x v="21"/>
    <n v="1.1317590336747643"/>
    <n v="1.5746212642431503"/>
    <n v="1.8206558367811427"/>
    <n v="0"/>
    <n v="0"/>
  </r>
  <r>
    <s v="MTDEQ Permitted Sources"/>
    <s v="30"/>
    <x v="72"/>
    <n v="20200253"/>
    <x v="21"/>
    <n v="0"/>
    <n v="0"/>
    <n v="0"/>
    <n v="2.4347171240738817E-3"/>
    <n v="4.9206914507598447E-2"/>
  </r>
  <r>
    <s v="MTDEQ Permitted Sources"/>
    <s v="30"/>
    <x v="72"/>
    <n v="31000205"/>
    <x v="26"/>
    <n v="0.2962666310978323"/>
    <n v="3.9779433517171316"/>
    <n v="0.64212460572285368"/>
    <n v="1.0251440522416344E-3"/>
    <n v="9.3544394767049142E-3"/>
  </r>
  <r>
    <s v="MTDEQ Permitted Sources"/>
    <s v="30"/>
    <x v="72"/>
    <n v="31000205"/>
    <x v="26"/>
    <n v="5.8556228264042156"/>
    <n v="20.278118211378708"/>
    <n v="11.662038738300833"/>
    <n v="1.0251440522416344E-3"/>
    <n v="9.3544394767049142E-3"/>
  </r>
  <r>
    <s v="MTDEQ Permitted Sources"/>
    <s v="30"/>
    <x v="72"/>
    <n v="31000207"/>
    <x v="24"/>
    <n v="0"/>
    <n v="0.42684435475211052"/>
    <n v="0"/>
    <n v="0"/>
    <n v="0"/>
  </r>
  <r>
    <s v="MTDEQ Permitted Sources"/>
    <s v="30"/>
    <x v="72"/>
    <n v="20200253"/>
    <x v="21"/>
    <n v="0.7296462791829833"/>
    <n v="9.1486418082174055"/>
    <n v="2.1328122006887202"/>
    <n v="5.6126636860229479E-2"/>
    <n v="0.61739300546252429"/>
  </r>
  <r>
    <s v="MTDEQ Permitted Sources"/>
    <s v="30"/>
    <x v="72"/>
    <n v="40301012"/>
    <x v="23"/>
    <n v="0"/>
    <n v="1.5154191952261962"/>
    <n v="0"/>
    <n v="0"/>
    <n v="0"/>
  </r>
  <r>
    <s v="MTDEQ Permitted Sources"/>
    <s v="30"/>
    <x v="72"/>
    <n v="20200253"/>
    <x v="21"/>
    <n v="1.8055349620105785"/>
    <n v="9.0275466670463622"/>
    <n v="7.2220117050357846"/>
    <n v="5.535777882104826E-2"/>
    <n v="0.60919185304459122"/>
  </r>
  <r>
    <s v="MTDEQ Permitted Sources"/>
    <s v="30"/>
    <x v="72"/>
    <n v="40301012"/>
    <x v="23"/>
    <n v="0"/>
    <n v="1.5154191952261962"/>
    <n v="0"/>
    <n v="0"/>
    <n v="0"/>
  </r>
  <r>
    <s v="MTDEQ Permitted Sources"/>
    <s v="30"/>
    <x v="72"/>
    <n v="20200253"/>
    <x v="21"/>
    <n v="0"/>
    <n v="0"/>
    <n v="0"/>
    <n v="0"/>
    <n v="0"/>
  </r>
  <r>
    <s v="MTDEQ Permitted Sources"/>
    <s v="30"/>
    <x v="72"/>
    <n v="31000207"/>
    <x v="24"/>
    <n v="0"/>
    <n v="1.4312292399358517"/>
    <n v="0"/>
    <n v="0"/>
    <n v="0"/>
  </r>
  <r>
    <s v="MTDEQ Permitted Sources"/>
    <s v="30"/>
    <x v="72"/>
    <n v="10200603"/>
    <x v="25"/>
    <n v="0.11225327372045896"/>
    <n v="5.1257202612081719E-4"/>
    <n v="5.6126636860229479E-2"/>
    <n v="5.1257202612081719E-4"/>
    <n v="5.6382922873289892E-3"/>
  </r>
  <r>
    <s v="MTDEQ Permitted Sources"/>
    <s v="30"/>
    <x v="72"/>
    <n v="10200603"/>
    <x v="25"/>
    <n v="0"/>
    <n v="12.235606835530028"/>
    <n v="0"/>
    <n v="0"/>
    <n v="0"/>
  </r>
  <r>
    <s v="MTDEQ Permitted Sources"/>
    <s v="30"/>
    <x v="72"/>
    <n v="31000207"/>
    <x v="24"/>
    <n v="0"/>
    <n v="0.32445809253447727"/>
    <n v="0"/>
    <n v="0"/>
    <n v="0"/>
  </r>
  <r>
    <s v="MTDEQ Permitted Sources"/>
    <s v="30"/>
    <x v="72"/>
    <n v="31000205"/>
    <x v="26"/>
    <n v="3.5111183789275975E-2"/>
    <n v="1.0251440522416344E-3"/>
    <n v="2.3450170195027386E-2"/>
    <n v="5.1257202612081719E-4"/>
    <n v="2.5628601306040858E-3"/>
  </r>
  <r>
    <s v="MTDEQ Permitted Sources"/>
    <s v="30"/>
    <x v="72"/>
    <n v="40301012"/>
    <x v="23"/>
    <n v="0"/>
    <n v="2.2571109170230184"/>
    <n v="0"/>
    <n v="0"/>
    <n v="0"/>
  </r>
  <r>
    <s v="MTDEQ Permitted Sources"/>
    <s v="30"/>
    <x v="72"/>
    <n v="20200253"/>
    <x v="21"/>
    <n v="1.1707145076599463"/>
    <n v="1.6286976129988964"/>
    <n v="1.6286976129988964"/>
    <n v="2.5628601306040858E-3"/>
    <n v="5.0872773592491101E-2"/>
  </r>
  <r>
    <s v="MTDEQ Permitted Sources"/>
    <s v="30"/>
    <x v="72"/>
    <n v="31000205"/>
    <x v="26"/>
    <n v="0.3063899286137185"/>
    <n v="4.1151845117109804"/>
    <n v="0.66416520284604885"/>
    <n v="1.0251440522416344E-3"/>
    <n v="9.6107254897653226E-3"/>
  </r>
  <r>
    <s v="MTDEQ Permitted Sources"/>
    <s v="30"/>
    <x v="72"/>
    <n v="31000205"/>
    <x v="26"/>
    <n v="3.6648899867638432E-2"/>
    <n v="0.12673343345837204"/>
    <n v="7.2913370715686238E-2"/>
    <n v="0"/>
    <n v="0"/>
  </r>
  <r>
    <s v="MTDEQ Permitted Sources"/>
    <s v="30"/>
    <x v="72"/>
    <n v="31000207"/>
    <x v="24"/>
    <n v="0"/>
    <n v="0.29498520103253029"/>
    <n v="0"/>
    <n v="0"/>
    <n v="0"/>
  </r>
  <r>
    <s v="MTDEQ Permitted Sources"/>
    <s v="30"/>
    <x v="72"/>
    <n v="31000207"/>
    <x v="24"/>
    <n v="0"/>
    <n v="0.62623487291310842"/>
    <n v="0"/>
    <n v="0"/>
    <n v="0"/>
  </r>
  <r>
    <s v="MTDEQ Permitted Sources"/>
    <s v="30"/>
    <x v="72"/>
    <n v="31000205"/>
    <x v="26"/>
    <n v="0.14813331554891615"/>
    <n v="4.9975772546779675E-3"/>
    <n v="0.14813331554891615"/>
    <n v="1.0251440522416344E-3"/>
    <n v="1.1404727581188183E-2"/>
  </r>
  <r>
    <s v="MTDEQ Permitted Sources"/>
    <s v="30"/>
    <x v="72"/>
    <n v="40301012"/>
    <x v="23"/>
    <n v="0"/>
    <n v="0.49668229331107183"/>
    <n v="0"/>
    <n v="0"/>
    <n v="0"/>
  </r>
  <r>
    <s v="MTDEQ Permitted Sources"/>
    <s v="30"/>
    <x v="72"/>
    <n v="20200253"/>
    <x v="21"/>
    <n v="1.13534703785761"/>
    <n v="1.579490698491298"/>
    <n v="1.579490698491298"/>
    <n v="2.4347171240738817E-3"/>
    <n v="4.9335057514128651E-2"/>
  </r>
  <r>
    <s v="MTDEQ Permitted Sources"/>
    <s v="30"/>
    <x v="72"/>
    <n v="31000205"/>
    <x v="26"/>
    <n v="0.29716363214354374"/>
    <n v="3.9907576523701525"/>
    <n v="1.2857869275240701"/>
    <n v="1.0251440522416344E-3"/>
    <n v="9.3544394767049142E-3"/>
  </r>
  <r>
    <s v="MTDEQ Permitted Sources"/>
    <s v="30"/>
    <x v="72"/>
    <n v="31000205"/>
    <x v="26"/>
    <n v="3.6648899867638432E-2"/>
    <n v="0.12673343345837204"/>
    <n v="7.2913370715686238E-2"/>
    <n v="0"/>
    <n v="0"/>
  </r>
  <r>
    <s v="MTDEQ Permitted Sources"/>
    <s v="30"/>
    <x v="72"/>
    <n v="31000207"/>
    <x v="24"/>
    <n v="0"/>
    <n v="0.56587951683738213"/>
    <n v="0"/>
    <n v="0"/>
    <n v="0"/>
  </r>
  <r>
    <s v="MTDEQ Permitted Sources"/>
    <s v="30"/>
    <x v="72"/>
    <n v="31000207"/>
    <x v="24"/>
    <n v="0"/>
    <n v="2.1622850921906673"/>
    <n v="0"/>
    <n v="0"/>
    <n v="0"/>
  </r>
  <r>
    <s v="MTDEQ Permitted Sources"/>
    <s v="30"/>
    <x v="72"/>
    <n v="31000205"/>
    <x v="26"/>
    <n v="3.8699187972121699E-2"/>
    <n v="1.1532870587718385E-3"/>
    <n v="2.5756744312571064E-2"/>
    <n v="5.1257202612081719E-4"/>
    <n v="2.8191461436644946E-3"/>
  </r>
  <r>
    <s v="MTDEQ Permitted Sources"/>
    <s v="30"/>
    <x v="72"/>
    <n v="40301012"/>
    <x v="23"/>
    <n v="0"/>
    <n v="1.7149378563937241"/>
    <n v="0"/>
    <n v="0"/>
    <n v="0"/>
  </r>
  <r>
    <s v="MTDEQ Permitted Sources"/>
    <s v="30"/>
    <x v="72"/>
    <n v="20200253"/>
    <x v="21"/>
    <n v="1.2909126477852781"/>
    <n v="1.7960523795273433"/>
    <n v="1.7960523795273433"/>
    <n v="0"/>
    <n v="0"/>
  </r>
  <r>
    <s v="MTDEQ Permitted Sources"/>
    <s v="30"/>
    <x v="72"/>
    <n v="20200253"/>
    <x v="21"/>
    <n v="0"/>
    <n v="0"/>
    <n v="0"/>
    <n v="2.8191461436644946E-3"/>
    <n v="5.6126636860229479E-2"/>
  </r>
  <r>
    <s v="MTDEQ Permitted Sources"/>
    <s v="30"/>
    <x v="72"/>
    <n v="31000205"/>
    <x v="26"/>
    <n v="0.33791310822014869"/>
    <n v="0.33791310822014869"/>
    <n v="0.73246542532664771"/>
    <n v="1.1532870587718385E-3"/>
    <n v="1.0635869542006956E-2"/>
  </r>
  <r>
    <s v="MTDEQ Permitted Sources"/>
    <s v="30"/>
    <x v="72"/>
    <n v="31000205"/>
    <x v="26"/>
    <n v="7.0478653591612359E-2"/>
    <n v="0.12673343345837204"/>
    <n v="7.2913370715686238E-2"/>
    <n v="0"/>
    <n v="1.281430065302043E-4"/>
  </r>
  <r>
    <s v="MTDEQ Permitted Sources"/>
    <s v="30"/>
    <x v="72"/>
    <n v="31000207"/>
    <x v="24"/>
    <n v="0"/>
    <n v="1.9543089925921455"/>
    <n v="0"/>
    <n v="0"/>
    <n v="0"/>
  </r>
  <r>
    <s v="MTDEQ Permitted Sources"/>
    <s v="30"/>
    <x v="72"/>
    <n v="31000207"/>
    <x v="24"/>
    <n v="0"/>
    <n v="0.38353201854490149"/>
    <n v="0"/>
    <n v="0"/>
    <n v="0"/>
  </r>
  <r>
    <s v="MTDEQ Permitted Sources"/>
    <s v="30"/>
    <x v="72"/>
    <n v="31000205"/>
    <x v="26"/>
    <n v="0.38442901959061287"/>
    <n v="0"/>
    <n v="2.562860130604086E-2"/>
    <n v="0"/>
    <n v="0"/>
  </r>
  <r>
    <s v="MTDEQ Permitted Sources"/>
    <s v="30"/>
    <x v="72"/>
    <n v="31000205"/>
    <x v="26"/>
    <n v="0"/>
    <n v="1.1532870587718385E-3"/>
    <n v="0"/>
    <n v="5.1257202612081719E-4"/>
    <n v="2.8191461436644946E-3"/>
  </r>
  <r>
    <s v="MTDEQ Permitted Sources"/>
    <s v="30"/>
    <x v="72"/>
    <n v="40301012"/>
    <x v="23"/>
    <n v="0"/>
    <n v="0.3040833544961748"/>
    <n v="0"/>
    <n v="0"/>
    <n v="0"/>
  </r>
  <r>
    <s v="MTDEQ Permitted Sources"/>
    <s v="30"/>
    <x v="72"/>
    <n v="20200253"/>
    <x v="21"/>
    <n v="1.2909126477852781"/>
    <n v="1.7960523795273433"/>
    <n v="1.7960523795273433"/>
    <n v="2.8191461436644946E-3"/>
    <n v="5.6126636860229479E-2"/>
  </r>
  <r>
    <s v="MTDEQ Permitted Sources"/>
    <s v="30"/>
    <x v="72"/>
    <n v="31000205"/>
    <x v="26"/>
    <n v="0.33791310822014869"/>
    <n v="2.0246595031772282E-2"/>
    <n v="0.73246542532664771"/>
    <n v="1.1532870587718385E-3"/>
    <n v="1.0635869542006956E-2"/>
  </r>
  <r>
    <s v="MTDEQ Permitted Sources"/>
    <s v="30"/>
    <x v="72"/>
    <n v="31000205"/>
    <x v="26"/>
    <n v="3.6648899867638432E-2"/>
    <n v="0.12673343345837204"/>
    <n v="7.2913370715686238E-2"/>
    <n v="0"/>
    <n v="0"/>
  </r>
  <r>
    <s v="MTDEQ Permitted Sources"/>
    <s v="30"/>
    <x v="72"/>
    <n v="31000207"/>
    <x v="24"/>
    <n v="0"/>
    <n v="0.34380768652053811"/>
    <n v="0"/>
    <n v="0"/>
    <n v="0"/>
  </r>
  <r>
    <s v="MTDEQ Permitted Sources"/>
    <s v="30"/>
    <x v="72"/>
    <n v="31000207"/>
    <x v="24"/>
    <n v="0"/>
    <n v="0.50347387265717269"/>
    <n v="0"/>
    <n v="0"/>
    <n v="0"/>
  </r>
  <r>
    <s v="MTDEQ Permitted Sources"/>
    <s v="30"/>
    <x v="72"/>
    <n v="31000205"/>
    <x v="26"/>
    <n v="3.7674043919880058E-2"/>
    <n v="1.6658590848926558E-3"/>
    <n v="2.511602927992004E-2"/>
    <n v="1.1532870587718385E-3"/>
    <n v="2.69100313713429E-3"/>
  </r>
  <r>
    <s v="MTDEQ Permitted Sources"/>
    <s v="30"/>
    <x v="72"/>
    <n v="40301012"/>
    <x v="23"/>
    <n v="0"/>
    <n v="0.40044689540688844"/>
    <n v="0"/>
    <n v="0"/>
    <n v="0"/>
  </r>
  <r>
    <s v="MTDEQ Permitted Sources"/>
    <s v="30"/>
    <x v="72"/>
    <n v="20200253"/>
    <x v="21"/>
    <n v="1.2555451779829416"/>
    <n v="1.7468454650197449"/>
    <n v="1.7468454650197449"/>
    <n v="0"/>
    <n v="0"/>
  </r>
  <r>
    <s v="MTDEQ Permitted Sources"/>
    <s v="30"/>
    <x v="72"/>
    <n v="20200253"/>
    <x v="21"/>
    <n v="0"/>
    <n v="0"/>
    <n v="0"/>
    <n v="2.69100313713429E-3"/>
    <n v="5.4588920781867029E-2"/>
  </r>
  <r>
    <s v="MTDEQ Permitted Sources"/>
    <s v="30"/>
    <x v="72"/>
    <n v="31000205"/>
    <x v="26"/>
    <n v="0.32868681174997405"/>
    <n v="4.4129888588871751"/>
    <n v="0.71234697330140562"/>
    <n v="0"/>
    <n v="0"/>
  </r>
  <r>
    <s v="MTDEQ Permitted Sources"/>
    <s v="30"/>
    <x v="72"/>
    <n v="31000205"/>
    <x v="26"/>
    <n v="0"/>
    <n v="0"/>
    <n v="0"/>
    <n v="1.1532870587718385E-3"/>
    <n v="1.0379583528946548E-2"/>
  </r>
  <r>
    <s v="MTDEQ Permitted Sources"/>
    <s v="30"/>
    <x v="72"/>
    <n v="31000205"/>
    <x v="26"/>
    <n v="3.6648899867638432E-2"/>
    <n v="0.12673343345837204"/>
    <n v="7.2913370715686238E-2"/>
    <n v="0"/>
    <n v="0"/>
  </r>
  <r>
    <s v="MTDEQ Permitted Sources"/>
    <s v="30"/>
    <x v="72"/>
    <n v="31000207"/>
    <x v="24"/>
    <n v="0"/>
    <n v="0.45490767318222525"/>
    <n v="0"/>
    <n v="0"/>
    <n v="0"/>
  </r>
  <r>
    <s v="MTDEQ Permitted Sources"/>
    <s v="30"/>
    <x v="72"/>
    <n v="31000207"/>
    <x v="24"/>
    <n v="0"/>
    <n v="0.42979164390230518"/>
    <n v="0"/>
    <n v="0"/>
    <n v="0"/>
  </r>
  <r>
    <s v="MTDEQ Permitted Sources"/>
    <s v="30"/>
    <x v="72"/>
    <n v="31000205"/>
    <x v="26"/>
    <n v="3.8699187972121699E-2"/>
    <n v="1.1532870587718385E-3"/>
    <n v="2.5756744312571064E-2"/>
    <n v="5.1257202612081719E-4"/>
    <n v="2.8191461436644946E-3"/>
  </r>
  <r>
    <s v="MTDEQ Permitted Sources"/>
    <s v="30"/>
    <x v="72"/>
    <n v="40301012"/>
    <x v="23"/>
    <n v="0"/>
    <n v="0.34086039737034346"/>
    <n v="0"/>
    <n v="0"/>
    <n v="0"/>
  </r>
  <r>
    <s v="MTDEQ Permitted Sources"/>
    <s v="30"/>
    <x v="72"/>
    <n v="20200253"/>
    <x v="21"/>
    <n v="1.2909126477852781"/>
    <n v="1.7960523795273433"/>
    <n v="1.7960523795273433"/>
    <n v="2.8191461436644946E-3"/>
    <n v="5.6126636860229479E-2"/>
  </r>
  <r>
    <s v="MTDEQ Permitted Sources"/>
    <s v="30"/>
    <x v="72"/>
    <n v="31000205"/>
    <x v="26"/>
    <n v="0.33791310822014869"/>
    <n v="4.5378001472475944"/>
    <n v="0.73246542532664771"/>
    <n v="1.1532870587718385E-3"/>
    <n v="1.0635869542006956E-2"/>
  </r>
  <r>
    <s v="MTDEQ Permitted Sources"/>
    <s v="30"/>
    <x v="72"/>
    <n v="31000205"/>
    <x v="26"/>
    <n v="3.6648899867638432E-2"/>
    <n v="0.12673343345837204"/>
    <n v="7.2913370715686238E-2"/>
    <n v="0"/>
    <n v="0"/>
  </r>
  <r>
    <s v="MTDEQ Permitted Sources"/>
    <s v="30"/>
    <x v="72"/>
    <n v="31000205"/>
    <x v="26"/>
    <n v="0"/>
    <n v="0"/>
    <n v="0"/>
    <n v="0"/>
    <n v="0"/>
  </r>
  <r>
    <s v="MTDEQ Permitted Sources"/>
    <s v="30"/>
    <x v="72"/>
    <n v="31000207"/>
    <x v="24"/>
    <n v="0"/>
    <n v="0.38596673566897538"/>
    <n v="0"/>
    <n v="0"/>
    <n v="0"/>
  </r>
  <r>
    <s v="MTDEQ Permitted Sources"/>
    <s v="30"/>
    <x v="72"/>
    <n v="31000207"/>
    <x v="24"/>
    <n v="0"/>
    <n v="1.7567124765225708"/>
    <n v="0"/>
    <n v="0"/>
    <n v="0"/>
  </r>
  <r>
    <s v="MTDEQ Permitted Sources"/>
    <s v="30"/>
    <x v="72"/>
    <n v="31000205"/>
    <x v="26"/>
    <n v="4.9591343527189059E-2"/>
    <n v="2.69100313713429E-3"/>
    <n v="4.9591343527189059E-2"/>
    <n v="1.0251440522416344E-3"/>
    <n v="3.7033328887229038E-2"/>
  </r>
  <r>
    <s v="MTDEQ Permitted Sources"/>
    <s v="30"/>
    <x v="72"/>
    <n v="40301012"/>
    <x v="23"/>
    <n v="0"/>
    <n v="1.4336639570599257"/>
    <n v="0"/>
    <n v="0"/>
    <n v="0"/>
  </r>
  <r>
    <s v="MTDEQ Permitted Sources"/>
    <s v="30"/>
    <x v="72"/>
    <n v="20200253"/>
    <x v="21"/>
    <n v="1.2519571738000959"/>
    <n v="1.741976030771597"/>
    <n v="1.741976030771597"/>
    <n v="0"/>
    <n v="0"/>
  </r>
  <r>
    <s v="MTDEQ Permitted Sources"/>
    <s v="30"/>
    <x v="72"/>
    <n v="20200253"/>
    <x v="21"/>
    <n v="0"/>
    <n v="0"/>
    <n v="0"/>
    <n v="2.69100313713429E-3"/>
    <n v="5.4460777775336831E-2"/>
  </r>
  <r>
    <s v="MTDEQ Permitted Sources"/>
    <s v="30"/>
    <x v="72"/>
    <n v="31000205"/>
    <x v="26"/>
    <n v="0.32766166769773236"/>
    <n v="4.4010715592798668"/>
    <n v="0.71042482820345265"/>
    <n v="1.0251440522416344E-3"/>
    <n v="1.0379583528946548E-2"/>
  </r>
  <r>
    <s v="MTDEQ Permitted Sources"/>
    <s v="30"/>
    <x v="72"/>
    <n v="31000205"/>
    <x v="26"/>
    <n v="5.7536209932061731E-2"/>
    <n v="0.19964680417405828"/>
    <n v="0.11507241986412346"/>
    <n v="0"/>
    <n v="0"/>
  </r>
  <r>
    <s v="MTDEQ Permitted Sources"/>
    <s v="30"/>
    <x v="72"/>
    <n v="31000207"/>
    <x v="24"/>
    <n v="0"/>
    <n v="0"/>
    <n v="0"/>
    <n v="0"/>
    <n v="0"/>
  </r>
  <r>
    <s v="MTDEQ Permitted Sources"/>
    <s v="30"/>
    <x v="72"/>
    <n v="31000207"/>
    <x v="24"/>
    <n v="0"/>
    <n v="0.14198245123546635"/>
    <n v="0"/>
    <n v="0"/>
    <n v="0"/>
  </r>
  <r>
    <s v="MTDEQ Permitted Sources"/>
    <s v="30"/>
    <x v="72"/>
    <n v="31000205"/>
    <x v="26"/>
    <n v="5.1129059605551509E-2"/>
    <n v="2.8191461436644946E-3"/>
    <n v="5.1129059605551509E-2"/>
    <n v="5.1257202612081719E-4"/>
    <n v="3.9724332024363334E-3"/>
  </r>
  <r>
    <s v="MTDEQ Permitted Sources"/>
    <s v="30"/>
    <x v="72"/>
    <n v="40301012"/>
    <x v="23"/>
    <n v="0"/>
    <n v="1.5377160783624515E-2"/>
    <n v="0"/>
    <n v="0"/>
    <n v="0"/>
  </r>
  <r>
    <s v="MTDEQ Permitted Sources"/>
    <s v="30"/>
    <x v="72"/>
    <n v="20200253"/>
    <x v="21"/>
    <n v="1.2909126477852781"/>
    <n v="1.5715458320864253"/>
    <n v="1.7960523795273433"/>
    <n v="2.8191461436644946E-3"/>
    <n v="5.6126636860229479E-2"/>
  </r>
  <r>
    <s v="MTDEQ Permitted Sources"/>
    <s v="30"/>
    <x v="72"/>
    <n v="31000205"/>
    <x v="26"/>
    <n v="0.33675982116137687"/>
    <n v="4.5378001472475944"/>
    <n v="0.7296462791829833"/>
    <n v="1.1532870587718385E-3"/>
    <n v="1.0635869542006956E-2"/>
  </r>
  <r>
    <s v="MTDEQ Permitted Sources"/>
    <s v="30"/>
    <x v="72"/>
    <n v="31000205"/>
    <x v="26"/>
    <n v="10.495681092862913"/>
    <n v="36.48231395914916"/>
    <n v="19.475942990499632"/>
    <n v="1.1532870587718385E-3"/>
    <n v="1.0635869542006956E-2"/>
  </r>
  <r>
    <s v="MTDEQ Permitted Sources"/>
    <s v="30"/>
    <x v="72"/>
    <n v="31000207"/>
    <x v="24"/>
    <n v="0"/>
    <n v="0.19849351711528646"/>
    <n v="0"/>
    <n v="0"/>
    <n v="0"/>
  </r>
  <r>
    <s v="MTDEQ Permitted Sources"/>
    <s v="30"/>
    <x v="72"/>
    <n v="31000207"/>
    <x v="24"/>
    <n v="0"/>
    <n v="0.24462499946615998"/>
    <n v="0"/>
    <n v="0"/>
    <n v="0"/>
  </r>
  <r>
    <s v="MTDEQ Permitted Sources"/>
    <s v="30"/>
    <x v="72"/>
    <n v="31000205"/>
    <x v="26"/>
    <n v="3.2932752678262504E-2"/>
    <n v="1.7940020914228602E-3"/>
    <n v="3.2932752678262504E-2"/>
    <n v="3.8442901959061287E-4"/>
    <n v="2.5628601306040858E-3"/>
  </r>
  <r>
    <s v="MTDEQ Permitted Sources"/>
    <s v="30"/>
    <x v="72"/>
    <n v="40301012"/>
    <x v="23"/>
    <n v="0"/>
    <n v="2.7604566466736609"/>
    <n v="0"/>
    <n v="0"/>
    <n v="0"/>
  </r>
  <r>
    <s v="MTDEQ Permitted Sources"/>
    <s v="30"/>
    <x v="72"/>
    <n v="20200253"/>
    <x v="21"/>
    <n v="0.831135540354905"/>
    <n v="1.1563624909285635"/>
    <n v="1.1563624909285635"/>
    <n v="1.7940020914228602E-3"/>
    <n v="3.6136327841517608E-2"/>
  </r>
  <r>
    <s v="MTDEQ Permitted Sources"/>
    <s v="30"/>
    <x v="72"/>
    <n v="31000205"/>
    <x v="26"/>
    <n v="0.21758682508828689"/>
    <n v="2.9216605488886578"/>
    <n v="0.47156626403115182"/>
    <n v="7.6885803918122573E-4"/>
    <n v="6.9197223526310326E-3"/>
  </r>
  <r>
    <s v="MTDEQ Permitted Sources"/>
    <s v="30"/>
    <x v="72"/>
    <n v="31000205"/>
    <x v="26"/>
    <n v="6.7936296342053106"/>
    <n v="23.477720941431379"/>
    <n v="13.659531924093656"/>
    <n v="7.6885803918122573E-4"/>
    <n v="6.9197223526310326E-3"/>
  </r>
  <r>
    <s v="MTDEQ Permitted Sources"/>
    <s v="30"/>
    <x v="72"/>
    <n v="31000207"/>
    <x v="24"/>
    <n v="0"/>
    <n v="0.35393098403642426"/>
    <n v="0"/>
    <n v="0"/>
    <n v="0"/>
  </r>
  <r>
    <s v="MTDEQ Permitted Sources"/>
    <s v="30"/>
    <x v="72"/>
    <n v="40301012"/>
    <x v="23"/>
    <n v="0"/>
    <n v="21.521746089754345"/>
    <n v="0"/>
    <n v="0"/>
    <n v="0"/>
  </r>
  <r>
    <s v="MTDEQ Permitted Sources"/>
    <s v="30"/>
    <x v="72"/>
    <n v="30200699"/>
    <x v="23"/>
    <n v="0"/>
    <n v="0"/>
    <n v="0"/>
    <n v="0"/>
    <n v="3.2955818419437941"/>
  </r>
  <r>
    <s v="MTDEQ Permitted Sources"/>
    <s v="30"/>
    <x v="72"/>
    <n v="30200699"/>
    <x v="23"/>
    <n v="0"/>
    <n v="0"/>
    <n v="0"/>
    <n v="0"/>
    <n v="2.2204620171553797"/>
  </r>
  <r>
    <s v="MTDEQ Permitted Sources"/>
    <s v="30"/>
    <x v="72"/>
    <n v="40400151"/>
    <x v="24"/>
    <n v="0"/>
    <n v="2.8192742866710248"/>
    <n v="0"/>
    <n v="0"/>
    <n v="0"/>
  </r>
  <r>
    <s v="MTDEQ Permitted Sources"/>
    <s v="30"/>
    <x v="72"/>
    <n v="20200253"/>
    <x v="21"/>
    <n v="8.5025447692921166"/>
    <n v="2.9431885739857324"/>
    <n v="1.3080838106603254"/>
    <n v="0"/>
    <n v="1.2814300653020429E-3"/>
  </r>
  <r>
    <s v="MTDEQ Permitted Sources"/>
    <s v="30"/>
    <x v="72"/>
    <n v="20200253"/>
    <x v="21"/>
    <n v="0"/>
    <n v="0"/>
    <n v="0"/>
    <n v="0"/>
    <n v="0"/>
  </r>
  <r>
    <s v="MTDEQ Permitted Sources"/>
    <s v="30"/>
    <x v="72"/>
    <n v="20200253"/>
    <x v="21"/>
    <n v="0"/>
    <n v="0"/>
    <n v="0"/>
    <n v="0"/>
    <n v="0"/>
  </r>
  <r>
    <s v="MTDEQ Permitted Sources"/>
    <s v="30"/>
    <x v="72"/>
    <n v="20200253"/>
    <x v="21"/>
    <n v="0"/>
    <n v="0"/>
    <n v="0"/>
    <n v="0"/>
    <n v="0"/>
  </r>
  <r>
    <s v="MTDEQ Permitted Sources"/>
    <s v="30"/>
    <x v="72"/>
    <n v="10200603"/>
    <x v="25"/>
    <n v="0"/>
    <n v="0"/>
    <n v="0"/>
    <n v="0"/>
    <n v="0"/>
  </r>
  <r>
    <s v="MTDEQ Permitted Sources"/>
    <s v="30"/>
    <x v="72"/>
    <n v="10200603"/>
    <x v="25"/>
    <n v="0"/>
    <n v="0"/>
    <n v="0"/>
    <n v="0"/>
    <n v="0"/>
  </r>
  <r>
    <s v="MTDEQ Permitted Sources"/>
    <s v="30"/>
    <x v="72"/>
    <n v="31000207"/>
    <x v="24"/>
    <n v="0"/>
    <n v="0"/>
    <n v="0"/>
    <n v="0"/>
    <n v="0"/>
  </r>
  <r>
    <s v="MTDEQ Permitted Sources"/>
    <s v="30"/>
    <x v="72"/>
    <n v="40301012"/>
    <x v="23"/>
    <n v="0"/>
    <n v="0"/>
    <n v="0"/>
    <n v="0"/>
    <n v="0"/>
  </r>
  <r>
    <s v="MTDEQ Permitted Sources"/>
    <s v="30"/>
    <x v="72"/>
    <n v="40301012"/>
    <x v="23"/>
    <n v="0"/>
    <n v="0"/>
    <n v="0"/>
    <n v="0"/>
    <n v="0"/>
  </r>
  <r>
    <s v="MTDEQ Permitted Sources"/>
    <s v="30"/>
    <x v="73"/>
    <n v="40400311"/>
    <x v="23"/>
    <n v="0"/>
    <n v="0.89546332963306763"/>
    <n v="0"/>
    <n v="0"/>
    <n v="0"/>
  </r>
  <r>
    <s v="MTDEQ Permitted Sources"/>
    <s v="30"/>
    <x v="73"/>
    <n v="40400311"/>
    <x v="23"/>
    <n v="0"/>
    <n v="1.2085166945863568"/>
    <n v="0"/>
    <n v="0"/>
    <n v="0"/>
  </r>
  <r>
    <s v="MTDEQ Permitted Sources"/>
    <s v="30"/>
    <x v="73"/>
    <n v="20200253"/>
    <x v="21"/>
    <n v="0"/>
    <n v="0"/>
    <n v="0"/>
    <n v="1.460830274444329E-2"/>
    <n v="0.24347171240738816"/>
  </r>
  <r>
    <s v="MTDEQ Permitted Sources"/>
    <s v="30"/>
    <x v="73"/>
    <n v="20200253"/>
    <x v="21"/>
    <n v="13.960155417413516"/>
    <n v="7.1870286642530381"/>
    <n v="7.8353041342893412"/>
    <n v="0"/>
    <n v="0"/>
  </r>
  <r>
    <s v="MTDEQ Permitted Sources"/>
    <s v="30"/>
    <x v="73"/>
    <n v="20200253"/>
    <x v="21"/>
    <n v="0"/>
    <n v="0"/>
    <n v="0"/>
    <n v="1.6914876861986967E-2"/>
    <n v="0.28191461436644943"/>
  </r>
  <r>
    <s v="MTDEQ Permitted Sources"/>
    <s v="30"/>
    <x v="73"/>
    <n v="20200253"/>
    <x v="21"/>
    <n v="1.433920243072986"/>
    <n v="8.3531300236778971"/>
    <n v="1.0479535074040107"/>
    <n v="0"/>
    <n v="0"/>
  </r>
  <r>
    <s v="MTDEQ Permitted Sources"/>
    <s v="30"/>
    <x v="73"/>
    <n v="40400250"/>
    <x v="23"/>
    <n v="0"/>
    <n v="0.23219512783273019"/>
    <n v="0"/>
    <n v="0"/>
    <n v="0"/>
  </r>
  <r>
    <s v="MTDEQ Permitted Sources"/>
    <s v="30"/>
    <x v="73"/>
    <n v="31000205"/>
    <x v="26"/>
    <n v="0"/>
    <n v="0"/>
    <n v="0"/>
    <n v="0"/>
    <n v="0"/>
  </r>
  <r>
    <s v="MTDEQ Permitted Sources"/>
    <s v="30"/>
    <x v="73"/>
    <n v="31000220"/>
    <x v="24"/>
    <n v="0"/>
    <n v="3.6279848008831439"/>
    <n v="0"/>
    <n v="0"/>
    <n v="0"/>
  </r>
  <r>
    <s v="MTDEQ Permitted Sources"/>
    <s v="30"/>
    <x v="73"/>
    <n v="31000228"/>
    <x v="20"/>
    <n v="0.32035751632551074"/>
    <n v="1.7683734901168192E-2"/>
    <n v="0.26910031371342902"/>
    <n v="1.9221450979530644E-3"/>
    <n v="2.4347171240738815E-2"/>
  </r>
  <r>
    <s v="MTDEQ Permitted Sources"/>
    <s v="30"/>
    <x v="73"/>
    <n v="20200254"/>
    <x v="21"/>
    <n v="0.29536963005212091"/>
    <n v="0"/>
    <n v="2.2937598168906569E-2"/>
    <n v="0"/>
    <n v="0"/>
  </r>
  <r>
    <s v="MTDEQ Permitted Sources"/>
    <s v="30"/>
    <x v="73"/>
    <n v="20200254"/>
    <x v="21"/>
    <n v="0"/>
    <n v="8.5855814375236875E-3"/>
    <n v="0"/>
    <n v="0"/>
    <n v="7.6885803918122573E-4"/>
  </r>
  <r>
    <s v="MTDEQ Permitted Sources"/>
    <s v="30"/>
    <x v="73"/>
    <n v="10200603"/>
    <x v="25"/>
    <n v="0.19221450979530644"/>
    <n v="1.0635869542006956E-2"/>
    <n v="0.16146018822805741"/>
    <n v="1.1532870587718385E-3"/>
    <n v="1.460830274444329E-2"/>
  </r>
  <r>
    <s v="MTDEQ Permitted Sources"/>
    <s v="30"/>
    <x v="73"/>
    <n v="20200201"/>
    <x v="21"/>
    <n v="136.24984569533115"/>
    <n v="0"/>
    <n v="0"/>
    <n v="6.5267077516028955"/>
    <n v="7.6011868613586584"/>
  </r>
  <r>
    <s v="MTDEQ Permitted Sources"/>
    <s v="30"/>
    <x v="73"/>
    <n v="20200201"/>
    <x v="21"/>
    <n v="0"/>
    <n v="16.658590848926558"/>
    <n v="60.355356075726228"/>
    <n v="0"/>
    <n v="0"/>
  </r>
  <r>
    <s v="MTDEQ Permitted Sources"/>
    <s v="30"/>
    <x v="74"/>
    <n v="40400311"/>
    <x v="23"/>
    <n v="0"/>
    <n v="1.5347687892122568"/>
    <n v="0"/>
    <n v="0"/>
    <n v="0"/>
  </r>
  <r>
    <s v="MTDEQ Permitted Sources"/>
    <s v="30"/>
    <x v="74"/>
    <n v="20200253"/>
    <x v="21"/>
    <n v="0"/>
    <n v="0"/>
    <n v="0"/>
    <n v="1.4223873724852678E-2"/>
    <n v="0.23065741175436771"/>
  </r>
  <r>
    <s v="MTDEQ Permitted Sources"/>
    <s v="30"/>
    <x v="74"/>
    <n v="20200253"/>
    <x v="21"/>
    <n v="0.58433210977773165"/>
    <n v="0"/>
    <n v="1.2292758616442498"/>
    <n v="0"/>
    <n v="0"/>
  </r>
  <r>
    <s v="MTDEQ Permitted Sources"/>
    <s v="30"/>
    <x v="74"/>
    <n v="20200253"/>
    <x v="21"/>
    <n v="0"/>
    <n v="1.0025908830923185"/>
    <n v="0"/>
    <n v="0"/>
    <n v="0"/>
  </r>
  <r>
    <s v="MTDEQ Permitted Sources"/>
    <s v="30"/>
    <x v="74"/>
    <n v="40400250"/>
    <x v="23"/>
    <n v="0"/>
    <n v="0.28101761332073799"/>
    <n v="0"/>
    <n v="0"/>
    <n v="0"/>
  </r>
  <r>
    <s v="MTDEQ Permitted Sources"/>
    <s v="30"/>
    <x v="74"/>
    <n v="31000205"/>
    <x v="26"/>
    <n v="0"/>
    <n v="0"/>
    <n v="0"/>
    <n v="0"/>
    <n v="0"/>
  </r>
  <r>
    <s v="MTDEQ Permitted Sources"/>
    <s v="30"/>
    <x v="74"/>
    <n v="31000220"/>
    <x v="24"/>
    <n v="0"/>
    <n v="2.939344283789826"/>
    <n v="0"/>
    <n v="0"/>
    <n v="0"/>
  </r>
  <r>
    <s v="MTDEQ Permitted Sources"/>
    <s v="30"/>
    <x v="74"/>
    <n v="31000228"/>
    <x v="20"/>
    <n v="0.32035751632551074"/>
    <n v="1.7683734901168192E-2"/>
    <n v="0.26910031371342902"/>
    <n v="1.9221450979530644E-3"/>
    <n v="2.4347171240738815E-2"/>
  </r>
  <r>
    <s v="MTDEQ Permitted Sources"/>
    <s v="30"/>
    <x v="74"/>
    <n v="40301009"/>
    <x v="23"/>
    <n v="0"/>
    <n v="2.0053099091911668"/>
    <n v="0"/>
    <n v="0"/>
    <n v="0"/>
  </r>
  <r>
    <s v="MTDEQ Permitted Sources"/>
    <s v="30"/>
    <x v="74"/>
    <n v="40301009"/>
    <x v="23"/>
    <n v="0"/>
    <n v="2.0053099091911668"/>
    <n v="0"/>
    <n v="0"/>
    <n v="0"/>
  </r>
  <r>
    <s v="MTDEQ Permitted Sources"/>
    <s v="30"/>
    <x v="74"/>
    <n v="40400151"/>
    <x v="24"/>
    <n v="0"/>
    <n v="4.2415335161497625"/>
    <n v="0"/>
    <n v="0"/>
    <n v="0"/>
  </r>
  <r>
    <s v="MTDEQ Permitted Sources"/>
    <s v="30"/>
    <x v="74"/>
    <n v="30501050"/>
    <x v="28"/>
    <n v="0"/>
    <n v="0"/>
    <n v="0"/>
    <n v="0"/>
    <n v="0.49578529226536044"/>
  </r>
  <r>
    <s v="MTDEQ Permitted Sources"/>
    <s v="30"/>
    <x v="74"/>
    <n v="30501050"/>
    <x v="28"/>
    <n v="0"/>
    <n v="0"/>
    <n v="0"/>
    <n v="0"/>
    <n v="0.56728908990921434"/>
  </r>
  <r>
    <s v="MTDEQ Permitted Sources"/>
    <s v="30"/>
    <x v="75"/>
    <n v="31000228"/>
    <x v="20"/>
    <n v="0.17940020914228602"/>
    <n v="1.4095730718322472E-2"/>
    <n v="2.6910031371342905E-2"/>
    <n v="7.6885803918122573E-4"/>
    <n v="3.8442901959061288E-3"/>
  </r>
  <r>
    <s v="MTDEQ Permitted Sources"/>
    <s v="30"/>
    <x v="75"/>
    <n v="10200603"/>
    <x v="25"/>
    <n v="0"/>
    <n v="0"/>
    <n v="0"/>
    <n v="0"/>
    <n v="0"/>
  </r>
  <r>
    <s v="MTDEQ Permitted Sources"/>
    <s v="30"/>
    <x v="75"/>
    <n v="20200202"/>
    <x v="21"/>
    <n v="17.00470510956464"/>
    <n v="4.8567480905012728"/>
    <n v="19.977238432045791"/>
    <n v="0"/>
    <n v="0"/>
  </r>
  <r>
    <s v="MTDEQ Permitted Sources"/>
    <s v="30"/>
    <x v="75"/>
    <n v="20200202"/>
    <x v="21"/>
    <n v="0"/>
    <n v="0"/>
    <n v="0"/>
    <n v="2.1143596077483711E-2"/>
    <n v="0.35239326795806186"/>
  </r>
  <r>
    <s v="MTDEQ Permitted Sources"/>
    <s v="30"/>
    <x v="75"/>
    <n v="20200202"/>
    <x v="21"/>
    <n v="29.703548913701354"/>
    <n v="4.8022873127259356"/>
    <n v="18.516536300607989"/>
    <n v="0"/>
    <n v="0"/>
  </r>
  <r>
    <s v="MTDEQ Permitted Sources"/>
    <s v="30"/>
    <x v="75"/>
    <n v="20200202"/>
    <x v="21"/>
    <n v="0"/>
    <n v="0"/>
    <n v="0"/>
    <n v="2.0759167057893095E-2"/>
    <n v="0.34598611763155163"/>
  </r>
  <r>
    <s v="MTDEQ Permitted Sources"/>
    <s v="30"/>
    <x v="75"/>
    <n v="20200202"/>
    <x v="21"/>
    <n v="17.65797815685562"/>
    <n v="4.8308632031821714"/>
    <n v="18.15786402532995"/>
    <n v="0"/>
    <n v="0"/>
  </r>
  <r>
    <s v="MTDEQ Permitted Sources"/>
    <s v="30"/>
    <x v="75"/>
    <n v="20200202"/>
    <x v="21"/>
    <n v="0"/>
    <n v="0"/>
    <n v="0"/>
    <n v="2.152802509707432E-2"/>
    <n v="0.35880041828457204"/>
  </r>
  <r>
    <s v="MTDEQ Permitted Sources"/>
    <s v="30"/>
    <x v="75"/>
    <n v="20100202"/>
    <x v="21"/>
    <n v="0.5511430710864087"/>
    <n v="5.1385345618611918E-2"/>
    <n v="0.5511430710864087"/>
    <n v="1.281430065302043E-4"/>
    <n v="1.9221450979530644E-3"/>
  </r>
  <r>
    <s v="MTDEQ Permitted Sources"/>
    <s v="30"/>
    <x v="75"/>
    <n v="20100202"/>
    <x v="21"/>
    <n v="0.26871588469383839"/>
    <n v="3.1395036599900054E-2"/>
    <n v="0.56280408468065724"/>
    <n v="1.281430065302043E-4"/>
    <n v="1.5377160783624515E-3"/>
  </r>
  <r>
    <s v="MTDEQ Permitted Sources"/>
    <s v="30"/>
    <x v="75"/>
    <n v="10200603"/>
    <x v="25"/>
    <n v="0.32035751632551074"/>
    <n v="1.7683734901168192E-2"/>
    <n v="6.7275078428357254E-2"/>
    <n v="1.9221450979530644E-3"/>
    <n v="3.844290195906129E-2"/>
  </r>
  <r>
    <s v="MTDEQ Permitted Sources"/>
    <s v="30"/>
    <x v="75"/>
    <n v="20200202"/>
    <x v="21"/>
    <n v="25.551074787090084"/>
    <n v="8.0475089531033603"/>
    <n v="5.67673518928805"/>
    <n v="1.3455015685671453E-2"/>
    <n v="0.22425026142785751"/>
  </r>
  <r>
    <s v="MTDEQ Permitted Sources"/>
    <s v="30"/>
    <x v="75"/>
    <n v="20200202"/>
    <x v="21"/>
    <n v="45.734239030629908"/>
    <n v="5.458892078186703"/>
    <n v="27.179131685056333"/>
    <n v="1.1148441568127773E-2"/>
    <n v="0.1858073594687962"/>
  </r>
  <r>
    <s v="MTDEQ Permitted Sources"/>
    <s v="30"/>
    <x v="75"/>
    <n v="20200202"/>
    <x v="21"/>
    <n v="6.676122497217114"/>
    <n v="2.7552027834059225"/>
    <n v="9.3926260926509144"/>
    <n v="1.1148441568127773E-2"/>
    <n v="0.1858073594687962"/>
  </r>
  <r>
    <s v="MTDEQ Permitted Sources"/>
    <s v="30"/>
    <x v="75"/>
    <n v="20200202"/>
    <x v="21"/>
    <n v="8.880310352543157"/>
    <n v="2.7680170840589429"/>
    <n v="7.9061672169005455"/>
    <n v="1.1148441568127773E-2"/>
    <n v="0.1858073594687962"/>
  </r>
  <r>
    <s v="MTDEQ Permitted Sources"/>
    <s v="30"/>
    <x v="75"/>
    <n v="20200202"/>
    <x v="21"/>
    <n v="9.995795224388587"/>
    <n v="6.0734659375055635"/>
    <n v="27.511150214976091"/>
    <n v="2.1912454116664936E-2"/>
    <n v="0.36520756861108222"/>
  </r>
  <r>
    <s v="MTDEQ Permitted Sources"/>
    <s v="30"/>
    <x v="75"/>
    <n v="20200202"/>
    <x v="21"/>
    <n v="30.305308472367194"/>
    <n v="8.0473808100968309"/>
    <n v="5.3949487179281306"/>
    <n v="1.2301728626899612E-2"/>
    <n v="0.20502881044832688"/>
  </r>
  <r>
    <s v="MTDEQ Permitted Sources"/>
    <s v="30"/>
    <x v="75"/>
    <n v="20200202"/>
    <x v="21"/>
    <n v="1.2172304190304106"/>
    <n v="8.0218803517973196"/>
    <n v="6.2268531163222178"/>
    <n v="1.2686157646490226E-2"/>
    <n v="0.21143596077483709"/>
  </r>
  <r>
    <s v="MTDEQ Permitted Sources"/>
    <s v="30"/>
    <x v="75"/>
    <n v="20200254"/>
    <x v="21"/>
    <n v="9.4056966793169966E-2"/>
    <n v="2.69100313713429E-3"/>
    <n v="7.304151372221645E-3"/>
    <n v="0"/>
    <n v="2.562860130604086E-4"/>
  </r>
  <r>
    <s v="MTDEQ Permitted Sources"/>
    <s v="30"/>
    <x v="75"/>
    <n v="10200603"/>
    <x v="25"/>
    <n v="0.32035751632551074"/>
    <n v="1.7683734901168192E-2"/>
    <n v="0.26910031371342902"/>
    <n v="1.9221450979530644E-3"/>
    <n v="2.4347171240738815E-2"/>
  </r>
  <r>
    <s v="MTDEQ Permitted Sources"/>
    <s v="30"/>
    <x v="75"/>
    <n v="20200201"/>
    <x v="21"/>
    <n v="89.430107256383863"/>
    <n v="0"/>
    <n v="0"/>
    <n v="4.2767728429455678"/>
    <n v="0"/>
  </r>
  <r>
    <s v="MTDEQ Permitted Sources"/>
    <s v="30"/>
    <x v="75"/>
    <n v="20200201"/>
    <x v="21"/>
    <n v="0"/>
    <n v="0"/>
    <n v="0"/>
    <n v="0"/>
    <n v="4.973358226443759"/>
  </r>
  <r>
    <s v="MTDEQ Permitted Sources"/>
    <s v="30"/>
    <x v="75"/>
    <n v="20200201"/>
    <x v="21"/>
    <n v="0"/>
    <n v="12.135142718410348"/>
    <n v="95.210253851941786"/>
    <n v="0"/>
    <n v="0"/>
  </r>
  <r>
    <s v="MTDEQ Permitted Sources"/>
    <s v="30"/>
    <x v="75"/>
    <n v="20200254"/>
    <x v="21"/>
    <n v="9.4056966793169966E-2"/>
    <n v="2.69100313713429E-3"/>
    <n v="7.304151372221645E-3"/>
    <n v="0"/>
    <n v="2.562860130604086E-4"/>
  </r>
  <r>
    <s v="MTDEQ Permitted Sources"/>
    <s v="30"/>
    <x v="75"/>
    <n v="10200603"/>
    <x v="25"/>
    <n v="0.32035751632551074"/>
    <n v="1.7683734901168192E-2"/>
    <n v="0.26910031371342902"/>
    <n v="1.9221450979530644E-3"/>
    <n v="2.4347171240738815E-2"/>
  </r>
  <r>
    <s v="MTDEQ Permitted Sources"/>
    <s v="30"/>
    <x v="75"/>
    <n v="20200201"/>
    <x v="21"/>
    <n v="89.430107256383863"/>
    <n v="0"/>
    <n v="0"/>
    <n v="4.2767728429455678"/>
    <n v="0"/>
  </r>
  <r>
    <s v="MTDEQ Permitted Sources"/>
    <s v="30"/>
    <x v="75"/>
    <n v="20200201"/>
    <x v="21"/>
    <n v="0"/>
    <n v="0"/>
    <n v="0"/>
    <n v="0"/>
    <n v="4.973358226443759"/>
  </r>
  <r>
    <s v="MTDEQ Permitted Sources"/>
    <s v="30"/>
    <x v="75"/>
    <n v="20200201"/>
    <x v="21"/>
    <n v="0"/>
    <n v="12.135142718410348"/>
    <n v="95.210253851941786"/>
    <n v="0"/>
    <n v="0"/>
  </r>
  <r>
    <s v="MTDEQ Permitted Sources"/>
    <s v="30"/>
    <x v="68"/>
    <n v="10500106"/>
    <x v="25"/>
    <n v="4.6131482350873542E-3"/>
    <n v="2.562860130604086E-4"/>
    <n v="8.9700104571143011E-4"/>
    <n v="0"/>
    <n v="1.281430065302043E-4"/>
  </r>
  <r>
    <s v="MTDEQ Permitted Sources"/>
    <s v="30"/>
    <x v="68"/>
    <n v="20200202"/>
    <x v="21"/>
    <n v="3.0705627224767551"/>
    <n v="0"/>
    <n v="3.4297475697809179"/>
    <n v="0"/>
    <n v="0"/>
  </r>
  <r>
    <s v="MTDEQ Permitted Sources"/>
    <s v="30"/>
    <x v="68"/>
    <n v="20200202"/>
    <x v="21"/>
    <n v="0"/>
    <n v="7.4322943787518497E-2"/>
    <n v="0"/>
    <n v="3.8442901959061287E-4"/>
    <n v="6.407150326510215E-3"/>
  </r>
  <r>
    <s v="MTDEQ Permitted Sources"/>
    <s v="30"/>
    <x v="68"/>
    <n v="20200202"/>
    <x v="21"/>
    <n v="0"/>
    <n v="1.5934582862030904"/>
    <n v="0"/>
    <n v="1.1532870587718385E-2"/>
    <n v="0.19221450979530644"/>
  </r>
  <r>
    <s v="MTDEQ Permitted Sources"/>
    <s v="30"/>
    <x v="68"/>
    <n v="20200202"/>
    <x v="21"/>
    <n v="14.113030024204051"/>
    <n v="0"/>
    <n v="14.555635968759375"/>
    <n v="0"/>
    <n v="0"/>
  </r>
  <r>
    <s v="MTDEQ Permitted Sources"/>
    <s v="30"/>
    <x v="68"/>
    <n v="20200202"/>
    <x v="21"/>
    <n v="0"/>
    <n v="0"/>
    <n v="0"/>
    <n v="0"/>
    <n v="0"/>
  </r>
  <r>
    <s v="MTDEQ Permitted Sources"/>
    <s v="30"/>
    <x v="68"/>
    <n v="20200202"/>
    <x v="21"/>
    <n v="0"/>
    <n v="0"/>
    <n v="0"/>
    <n v="0"/>
    <n v="0"/>
  </r>
  <r>
    <s v="MTDEQ Permitted Sources"/>
    <s v="30"/>
    <x v="68"/>
    <n v="31000228"/>
    <x v="20"/>
    <n v="0.1281430065302043"/>
    <n v="6.7915793461008275E-3"/>
    <n v="2.562860130604086E-2"/>
    <n v="7.6885803918122573E-4"/>
    <n v="3.8442901959061288E-3"/>
  </r>
  <r>
    <s v="NDDEQ Permitted Sources"/>
    <s v="30"/>
    <x v="8"/>
    <n v="20200202"/>
    <x v="21"/>
    <n v="0.1"/>
    <n v="0"/>
    <n v="0.2"/>
    <n v="0"/>
    <n v="0"/>
  </r>
  <r>
    <s v="NDDEQ Permitted Sources"/>
    <s v="30"/>
    <x v="8"/>
    <n v="20200201"/>
    <x v="21"/>
    <n v="88.4"/>
    <n v="1.6"/>
    <n v="12.2"/>
    <n v="2.6"/>
    <n v="5.0999999999999996"/>
  </r>
  <r>
    <s v="NDDEQ Permitted Sources"/>
    <s v="38"/>
    <x v="20"/>
    <n v="20200202"/>
    <x v="21"/>
    <n v="0.2"/>
    <n v="0"/>
    <n v="0.3"/>
    <n v="0"/>
    <n v="0"/>
  </r>
  <r>
    <s v="NDDEQ Permitted Sources"/>
    <s v="38"/>
    <x v="20"/>
    <n v="20200201"/>
    <x v="21"/>
    <n v="102.8"/>
    <n v="2.1"/>
    <n v="3.6"/>
    <n v="3"/>
    <n v="5.8"/>
  </r>
  <r>
    <s v="NDDEQ Permitted Sources"/>
    <s v="38"/>
    <x v="96"/>
    <n v="20200202"/>
    <x v="21"/>
    <n v="0.2"/>
    <n v="0"/>
    <n v="0.4"/>
    <n v="0"/>
    <n v="0"/>
  </r>
  <r>
    <s v="NDDEQ Permitted Sources"/>
    <s v="38"/>
    <x v="96"/>
    <n v="20200201"/>
    <x v="21"/>
    <n v="92.2"/>
    <n v="1.8"/>
    <n v="6.7"/>
    <n v="2.9"/>
    <n v="5.7"/>
  </r>
  <r>
    <s v="NDDEQ Permitted Sources"/>
    <s v="38"/>
    <x v="21"/>
    <n v="40400302"/>
    <x v="23"/>
    <n v="0"/>
    <n v="3"/>
    <n v="0"/>
    <n v="0"/>
    <n v="0"/>
  </r>
  <r>
    <s v="NDDEQ Permitted Sources"/>
    <s v="38"/>
    <x v="21"/>
    <n v="20200202"/>
    <x v="21"/>
    <n v="121.3"/>
    <n v="15.7"/>
    <n v="96.3"/>
    <n v="0"/>
    <n v="0.9"/>
  </r>
  <r>
    <s v="NDDEQ Permitted Sources"/>
    <s v="38"/>
    <x v="21"/>
    <n v="20200202"/>
    <x v="21"/>
    <n v="91.9"/>
    <n v="1.1000000000000001"/>
    <n v="7.7"/>
    <n v="0"/>
    <n v="0.4"/>
  </r>
  <r>
    <s v="NDDEQ Permitted Sources"/>
    <s v="38"/>
    <x v="21"/>
    <n v="40400302"/>
    <x v="23"/>
    <n v="0"/>
    <n v="1.3"/>
    <n v="0"/>
    <n v="0"/>
    <n v="0"/>
  </r>
  <r>
    <s v="NDDEQ Permitted Sources"/>
    <s v="38"/>
    <x v="21"/>
    <n v="40400302"/>
    <x v="23"/>
    <n v="0"/>
    <n v="0.4"/>
    <n v="0"/>
    <n v="0"/>
    <n v="0"/>
  </r>
  <r>
    <s v="NDDEQ Permitted Sources"/>
    <s v="38"/>
    <x v="21"/>
    <n v="20200202"/>
    <x v="21"/>
    <n v="0"/>
    <n v="0"/>
    <n v="0"/>
    <n v="0"/>
    <n v="0"/>
  </r>
  <r>
    <s v="NDDEQ Permitted Sources"/>
    <s v="38"/>
    <x v="29"/>
    <n v="31000301"/>
    <x v="20"/>
    <n v="0.3"/>
    <n v="0"/>
    <n v="0.2"/>
    <n v="0"/>
    <n v="0"/>
  </r>
  <r>
    <s v="NDDEQ Permitted Sources"/>
    <s v="38"/>
    <x v="29"/>
    <n v="20200202"/>
    <x v="21"/>
    <n v="92.2"/>
    <n v="2.2000000000000002"/>
    <n v="70"/>
    <n v="0"/>
    <n v="0.4"/>
  </r>
  <r>
    <s v="NDDEQ Permitted Sources"/>
    <s v="38"/>
    <x v="21"/>
    <n v="20200202"/>
    <x v="21"/>
    <n v="87.3"/>
    <n v="1"/>
    <n v="7.3"/>
    <n v="0"/>
    <n v="0.4"/>
  </r>
  <r>
    <s v="NDDEQ Permitted Sources"/>
    <s v="38"/>
    <x v="21"/>
    <n v="20200202"/>
    <x v="21"/>
    <n v="38.299999999999997"/>
    <n v="13.7"/>
    <n v="54.8"/>
    <n v="0"/>
    <n v="0.6"/>
  </r>
  <r>
    <s v="NDDEQ Permitted Sources"/>
    <s v="38"/>
    <x v="21"/>
    <n v="20200202"/>
    <x v="21"/>
    <n v="144.4"/>
    <n v="3.7"/>
    <n v="162.4"/>
    <n v="0"/>
    <n v="0.7"/>
  </r>
  <r>
    <s v="NDDEQ Permitted Sources"/>
    <s v="38"/>
    <x v="21"/>
    <n v="31000205"/>
    <x v="26"/>
    <n v="3.5"/>
    <n v="15.6"/>
    <n v="19.100000000000001"/>
    <n v="270.60000000000002"/>
    <n v="0.6"/>
  </r>
  <r>
    <s v="NDDEQ Permitted Sources"/>
    <s v="38"/>
    <x v="21"/>
    <n v="31000404"/>
    <x v="25"/>
    <n v="6.3"/>
    <n v="0.3"/>
    <n v="5.3"/>
    <n v="0"/>
    <n v="0.5"/>
  </r>
  <r>
    <s v="NDDEQ Permitted Sources"/>
    <s v="38"/>
    <x v="21"/>
    <n v="31000404"/>
    <x v="25"/>
    <n v="6.3"/>
    <n v="0.3"/>
    <n v="5.3"/>
    <n v="0"/>
    <n v="0.5"/>
  </r>
  <r>
    <s v="NDDEQ Permitted Sources"/>
    <s v="38"/>
    <x v="21"/>
    <n v="20200202"/>
    <x v="21"/>
    <n v="0.2"/>
    <n v="0"/>
    <n v="0.3"/>
    <n v="0"/>
    <n v="0"/>
  </r>
  <r>
    <s v="NDDEQ Permitted Sources"/>
    <s v="38"/>
    <x v="21"/>
    <n v="31000404"/>
    <x v="25"/>
    <n v="8.1999999999999993"/>
    <n v="0.5"/>
    <n v="6.9"/>
    <n v="0"/>
    <n v="0.6"/>
  </r>
  <r>
    <s v="NDDEQ Permitted Sources"/>
    <s v="38"/>
    <x v="21"/>
    <n v="31000404"/>
    <x v="25"/>
    <n v="14.9"/>
    <n v="0.8"/>
    <n v="12.5"/>
    <n v="0.1"/>
    <n v="1.1000000000000001"/>
  </r>
  <r>
    <s v="NDDEQ Permitted Sources"/>
    <s v="38"/>
    <x v="21"/>
    <n v="31000404"/>
    <x v="25"/>
    <n v="11.3"/>
    <n v="0.6"/>
    <n v="9.6"/>
    <n v="0.1"/>
    <n v="0.9"/>
  </r>
  <r>
    <s v="NDDEQ Permitted Sources"/>
    <s v="38"/>
    <x v="21"/>
    <n v="20200202"/>
    <x v="21"/>
    <n v="4.3"/>
    <n v="0.2"/>
    <n v="3.6"/>
    <n v="0"/>
    <n v="0.3"/>
  </r>
  <r>
    <s v="NDDEQ Permitted Sources"/>
    <s v="38"/>
    <x v="21"/>
    <n v="20200202"/>
    <x v="21"/>
    <n v="4.3"/>
    <n v="0"/>
    <n v="3.6"/>
    <n v="0"/>
    <n v="0"/>
  </r>
  <r>
    <s v="NDDEQ Permitted Sources"/>
    <s v="38"/>
    <x v="21"/>
    <n v="31000404"/>
    <x v="25"/>
    <n v="0.6"/>
    <n v="0"/>
    <n v="0.5"/>
    <n v="0"/>
    <n v="0"/>
  </r>
  <r>
    <s v="NDDEQ Permitted Sources"/>
    <s v="38"/>
    <x v="21"/>
    <n v="31000404"/>
    <x v="25"/>
    <n v="0.6"/>
    <n v="0"/>
    <n v="0.5"/>
    <n v="0"/>
    <n v="0"/>
  </r>
  <r>
    <s v="NDDEQ Permitted Sources"/>
    <s v="38"/>
    <x v="21"/>
    <n v="31000404"/>
    <x v="25"/>
    <n v="0.1"/>
    <n v="0"/>
    <n v="0.1"/>
    <n v="0"/>
    <n v="0"/>
  </r>
  <r>
    <s v="NDDEQ Permitted Sources"/>
    <s v="38"/>
    <x v="16"/>
    <n v="31000205"/>
    <x v="26"/>
    <n v="0.2"/>
    <n v="1.6"/>
    <n v="1.2"/>
    <n v="39.799999999999997"/>
    <n v="0"/>
  </r>
  <r>
    <s v="NDDEQ Permitted Sources"/>
    <s v="38"/>
    <x v="16"/>
    <n v="40400302"/>
    <x v="23"/>
    <n v="0"/>
    <n v="6.4"/>
    <n v="0"/>
    <n v="0"/>
    <n v="0"/>
  </r>
  <r>
    <s v="NDDEQ Permitted Sources"/>
    <s v="38"/>
    <x v="16"/>
    <n v="20200202"/>
    <x v="21"/>
    <n v="14.1"/>
    <n v="7"/>
    <n v="21.1"/>
    <n v="0"/>
    <n v="0.2"/>
  </r>
  <r>
    <s v="NDDEQ Permitted Sources"/>
    <s v="38"/>
    <x v="16"/>
    <n v="31000404"/>
    <x v="25"/>
    <n v="11"/>
    <n v="0.6"/>
    <n v="9.1999999999999993"/>
    <n v="0.1"/>
    <n v="0.8"/>
  </r>
  <r>
    <s v="NDDEQ Permitted Sources"/>
    <s v="38"/>
    <x v="27"/>
    <n v="40400302"/>
    <x v="23"/>
    <n v="0"/>
    <n v="0"/>
    <n v="0"/>
    <n v="0"/>
    <n v="0"/>
  </r>
  <r>
    <s v="NDDEQ Permitted Sources"/>
    <s v="38"/>
    <x v="27"/>
    <n v="40400302"/>
    <x v="23"/>
    <n v="0"/>
    <n v="5.8"/>
    <n v="0"/>
    <n v="0"/>
    <n v="0"/>
  </r>
  <r>
    <s v="NDDEQ Permitted Sources"/>
    <s v="38"/>
    <x v="27"/>
    <n v="20200202"/>
    <x v="21"/>
    <n v="23.6"/>
    <n v="5.9"/>
    <n v="28.3"/>
    <n v="0"/>
    <n v="0.4"/>
  </r>
  <r>
    <s v="NDDEQ Permitted Sources"/>
    <s v="38"/>
    <x v="13"/>
    <n v="40400302"/>
    <x v="23"/>
    <n v="0"/>
    <n v="7.4"/>
    <n v="0"/>
    <n v="0"/>
    <n v="0"/>
  </r>
  <r>
    <s v="NDDEQ Permitted Sources"/>
    <s v="38"/>
    <x v="13"/>
    <n v="40400302"/>
    <x v="23"/>
    <n v="0"/>
    <n v="2.9"/>
    <n v="0"/>
    <n v="0"/>
    <n v="0"/>
  </r>
  <r>
    <s v="NDDEQ Permitted Sources"/>
    <s v="38"/>
    <x v="13"/>
    <n v="31000301"/>
    <x v="20"/>
    <n v="0.2"/>
    <n v="0"/>
    <n v="0.1"/>
    <n v="0"/>
    <n v="0"/>
  </r>
  <r>
    <s v="NDDEQ Permitted Sources"/>
    <s v="38"/>
    <x v="13"/>
    <n v="20200202"/>
    <x v="21"/>
    <n v="92.5"/>
    <n v="4"/>
    <n v="92.5"/>
    <n v="0"/>
    <n v="0.8"/>
  </r>
  <r>
    <s v="NDDEQ Permitted Sources"/>
    <s v="38"/>
    <x v="21"/>
    <n v="40400302"/>
    <x v="23"/>
    <n v="0"/>
    <n v="1.7"/>
    <n v="0"/>
    <n v="0"/>
    <n v="0"/>
  </r>
  <r>
    <s v="NDDEQ Permitted Sources"/>
    <s v="38"/>
    <x v="21"/>
    <n v="40400302"/>
    <x v="23"/>
    <n v="0"/>
    <n v="0.5"/>
    <n v="0"/>
    <n v="0"/>
    <n v="0"/>
  </r>
  <r>
    <s v="NDDEQ Permitted Sources"/>
    <s v="38"/>
    <x v="21"/>
    <n v="31000301"/>
    <x v="20"/>
    <n v="0.3"/>
    <n v="0"/>
    <n v="0"/>
    <n v="0"/>
    <n v="0"/>
  </r>
  <r>
    <s v="NDDEQ Permitted Sources"/>
    <s v="38"/>
    <x v="21"/>
    <n v="20200202"/>
    <x v="21"/>
    <n v="13.9"/>
    <n v="3.1"/>
    <n v="17.2"/>
    <n v="0"/>
    <n v="0.5"/>
  </r>
  <r>
    <s v="NDDEQ Permitted Sources"/>
    <s v="38"/>
    <x v="13"/>
    <n v="40400302"/>
    <x v="23"/>
    <n v="0"/>
    <n v="0.9"/>
    <n v="0"/>
    <n v="0"/>
    <n v="0"/>
  </r>
  <r>
    <s v="NDDEQ Permitted Sources"/>
    <s v="38"/>
    <x v="13"/>
    <n v="20200202"/>
    <x v="21"/>
    <n v="109.4"/>
    <n v="12.8"/>
    <n v="109.4"/>
    <n v="0"/>
    <n v="1"/>
  </r>
  <r>
    <s v="NDDEQ Permitted Sources"/>
    <s v="38"/>
    <x v="13"/>
    <n v="40400302"/>
    <x v="23"/>
    <n v="0"/>
    <n v="6.5"/>
    <n v="0"/>
    <n v="0"/>
    <n v="0"/>
  </r>
  <r>
    <s v="NDDEQ Permitted Sources"/>
    <s v="38"/>
    <x v="29"/>
    <n v="40400302"/>
    <x v="23"/>
    <n v="0"/>
    <n v="1.8"/>
    <n v="0"/>
    <n v="0"/>
    <n v="0"/>
  </r>
  <r>
    <s v="NDDEQ Permitted Sources"/>
    <s v="38"/>
    <x v="29"/>
    <n v="20200202"/>
    <x v="21"/>
    <n v="34.4"/>
    <n v="6.3"/>
    <n v="34.4"/>
    <n v="0"/>
    <n v="0.9"/>
  </r>
  <r>
    <s v="NDDEQ Permitted Sources"/>
    <s v="38"/>
    <x v="21"/>
    <n v="40400302"/>
    <x v="23"/>
    <n v="0"/>
    <n v="2.1"/>
    <n v="0"/>
    <n v="0"/>
    <n v="0"/>
  </r>
  <r>
    <s v="NDDEQ Permitted Sources"/>
    <s v="38"/>
    <x v="21"/>
    <n v="40400302"/>
    <x v="23"/>
    <n v="0"/>
    <n v="1.4"/>
    <n v="0"/>
    <n v="0"/>
    <n v="0"/>
  </r>
  <r>
    <s v="NDDEQ Permitted Sources"/>
    <s v="38"/>
    <x v="27"/>
    <n v="40400302"/>
    <x v="23"/>
    <n v="0"/>
    <n v="1"/>
    <n v="0"/>
    <n v="0"/>
    <n v="0"/>
  </r>
  <r>
    <s v="NDDEQ Permitted Sources"/>
    <s v="38"/>
    <x v="13"/>
    <n v="40400302"/>
    <x v="23"/>
    <n v="0"/>
    <n v="0.3"/>
    <n v="0"/>
    <n v="0"/>
    <n v="0"/>
  </r>
  <r>
    <s v="NDDEQ Permitted Sources"/>
    <s v="38"/>
    <x v="13"/>
    <n v="40400302"/>
    <x v="23"/>
    <n v="0"/>
    <n v="2.1"/>
    <n v="0"/>
    <n v="0"/>
    <n v="0"/>
  </r>
  <r>
    <s v="NDDEQ Permitted Sources"/>
    <s v="38"/>
    <x v="24"/>
    <n v="40400302"/>
    <x v="23"/>
    <n v="0"/>
    <n v="3"/>
    <n v="0"/>
    <n v="0"/>
    <n v="0"/>
  </r>
  <r>
    <s v="NDDEQ Permitted Sources"/>
    <s v="38"/>
    <x v="15"/>
    <n v="20200202"/>
    <x v="21"/>
    <n v="39"/>
    <n v="48"/>
    <n v="92"/>
    <n v="0"/>
    <n v="0"/>
  </r>
  <r>
    <s v="NDDEQ Permitted Sources"/>
    <s v="38"/>
    <x v="29"/>
    <n v="31000205"/>
    <x v="26"/>
    <n v="0"/>
    <n v="0"/>
    <n v="0"/>
    <n v="0.4"/>
    <n v="0"/>
  </r>
  <r>
    <s v="NDDEQ Permitted Sources"/>
    <s v="38"/>
    <x v="21"/>
    <n v="40400302"/>
    <x v="23"/>
    <n v="0"/>
    <n v="16.5"/>
    <n v="0"/>
    <n v="0"/>
    <n v="0"/>
  </r>
  <r>
    <s v="NDDEQ Permitted Sources"/>
    <s v="38"/>
    <x v="29"/>
    <n v="40400302"/>
    <x v="23"/>
    <n v="0"/>
    <n v="30.9"/>
    <n v="0"/>
    <n v="0"/>
    <n v="0"/>
  </r>
  <r>
    <s v="NDDEQ Permitted Sources"/>
    <s v="38"/>
    <x v="28"/>
    <n v="40400302"/>
    <x v="23"/>
    <n v="0"/>
    <n v="0"/>
    <n v="0"/>
    <n v="0"/>
    <n v="0"/>
  </r>
  <r>
    <s v="NDDEQ Permitted Sources"/>
    <s v="38"/>
    <x v="25"/>
    <n v="40400302"/>
    <x v="23"/>
    <n v="0"/>
    <n v="1.3"/>
    <n v="0"/>
    <n v="0"/>
    <n v="0"/>
  </r>
  <r>
    <s v="NDDEQ Permitted Sources"/>
    <s v="38"/>
    <x v="29"/>
    <n v="40400302"/>
    <x v="23"/>
    <n v="0"/>
    <n v="7.9"/>
    <n v="0"/>
    <n v="0"/>
    <n v="0"/>
  </r>
  <r>
    <s v="NDDEQ Permitted Sources"/>
    <s v="38"/>
    <x v="28"/>
    <n v="40400302"/>
    <x v="23"/>
    <n v="0"/>
    <n v="15.4"/>
    <n v="0"/>
    <n v="0"/>
    <n v="0"/>
  </r>
  <r>
    <s v="NDDEQ Permitted Sources"/>
    <s v="38"/>
    <x v="24"/>
    <n v="40400302"/>
    <x v="23"/>
    <n v="0"/>
    <n v="13.2"/>
    <n v="0"/>
    <n v="0"/>
    <n v="0"/>
  </r>
  <r>
    <s v="NDDEQ Permitted Sources"/>
    <s v="38"/>
    <x v="21"/>
    <n v="40400302"/>
    <x v="23"/>
    <n v="0"/>
    <n v="17.399999999999999"/>
    <n v="0"/>
    <n v="0"/>
    <n v="0"/>
  </r>
  <r>
    <s v="NDDEQ Permitted Sources"/>
    <s v="38"/>
    <x v="21"/>
    <n v="31000205"/>
    <x v="26"/>
    <n v="0"/>
    <n v="0"/>
    <n v="0"/>
    <n v="66.599999999999994"/>
    <n v="0"/>
  </r>
  <r>
    <s v="NDDEQ Permitted Sources"/>
    <s v="38"/>
    <x v="21"/>
    <n v="20200202"/>
    <x v="21"/>
    <n v="2.4"/>
    <n v="2"/>
    <n v="10.5"/>
    <n v="0"/>
    <n v="0"/>
  </r>
  <r>
    <s v="NDDEQ Permitted Sources"/>
    <s v="38"/>
    <x v="21"/>
    <n v="31000205"/>
    <x v="26"/>
    <n v="0"/>
    <n v="0"/>
    <n v="0"/>
    <n v="64.900000000000006"/>
    <n v="0"/>
  </r>
  <r>
    <s v="NDDEQ Permitted Sources"/>
    <s v="38"/>
    <x v="21"/>
    <n v="20200202"/>
    <x v="21"/>
    <n v="3.9"/>
    <n v="1.6"/>
    <n v="6.9"/>
    <n v="0"/>
    <n v="0"/>
  </r>
  <r>
    <s v="NDDEQ Permitted Sources"/>
    <s v="38"/>
    <x v="21"/>
    <n v="31000205"/>
    <x v="26"/>
    <n v="0"/>
    <n v="0"/>
    <n v="0"/>
    <n v="48.3"/>
    <n v="0"/>
  </r>
  <r>
    <s v="NDDEQ Permitted Sources"/>
    <s v="38"/>
    <x v="21"/>
    <n v="20200202"/>
    <x v="21"/>
    <n v="4.5999999999999996"/>
    <n v="5.5"/>
    <n v="6.8"/>
    <n v="0"/>
    <n v="0"/>
  </r>
  <r>
    <s v="NDDEQ Permitted Sources"/>
    <s v="38"/>
    <x v="21"/>
    <n v="20200202"/>
    <x v="21"/>
    <n v="43.4"/>
    <n v="2.2000000000000002"/>
    <n v="12.5"/>
    <n v="0"/>
    <n v="0"/>
  </r>
  <r>
    <s v="NDDEQ Permitted Sources"/>
    <s v="38"/>
    <x v="16"/>
    <n v="31000205"/>
    <x v="26"/>
    <n v="0"/>
    <n v="0"/>
    <n v="0"/>
    <n v="15.6"/>
    <n v="0"/>
  </r>
  <r>
    <s v="NDDEQ Permitted Sources"/>
    <s v="38"/>
    <x v="16"/>
    <n v="20200202"/>
    <x v="21"/>
    <n v="8.1999999999999993"/>
    <n v="0"/>
    <n v="2.1"/>
    <n v="0"/>
    <n v="0"/>
  </r>
  <r>
    <s v="NDDEQ Permitted Sources"/>
    <s v="38"/>
    <x v="21"/>
    <n v="31000205"/>
    <x v="26"/>
    <n v="0"/>
    <n v="0"/>
    <n v="0"/>
    <n v="2.1"/>
    <n v="0"/>
  </r>
  <r>
    <s v="NDDEQ Permitted Sources"/>
    <s v="38"/>
    <x v="21"/>
    <n v="20200202"/>
    <x v="21"/>
    <n v="0.4"/>
    <n v="0"/>
    <n v="1.3"/>
    <n v="0"/>
    <n v="0"/>
  </r>
  <r>
    <s v="NDDEQ Permitted Sources"/>
    <s v="38"/>
    <x v="29"/>
    <n v="20200202"/>
    <x v="21"/>
    <n v="4.5"/>
    <n v="13.6"/>
    <n v="17.3"/>
    <n v="0"/>
    <n v="0"/>
  </r>
  <r>
    <s v="NDDEQ Permitted Sources"/>
    <s v="38"/>
    <x v="29"/>
    <n v="31000205"/>
    <x v="26"/>
    <n v="0"/>
    <n v="0"/>
    <n v="0"/>
    <n v="11"/>
    <n v="0"/>
  </r>
  <r>
    <s v="NDDEQ Permitted Sources"/>
    <s v="38"/>
    <x v="29"/>
    <n v="20200202"/>
    <x v="21"/>
    <n v="2.6"/>
    <n v="23.5"/>
    <n v="1.7"/>
    <n v="0"/>
    <n v="0"/>
  </r>
  <r>
    <s v="NDDEQ Permitted Sources"/>
    <s v="38"/>
    <x v="29"/>
    <n v="31000205"/>
    <x v="26"/>
    <n v="0"/>
    <n v="0"/>
    <n v="0"/>
    <n v="2.8"/>
    <n v="0"/>
  </r>
  <r>
    <s v="NDDEQ Permitted Sources"/>
    <s v="38"/>
    <x v="29"/>
    <n v="20200202"/>
    <x v="21"/>
    <n v="864.8"/>
    <n v="1.2"/>
    <n v="149.69999999999999"/>
    <n v="0"/>
    <n v="17.8"/>
  </r>
  <r>
    <s v="NDDEQ Permitted Sources"/>
    <s v="38"/>
    <x v="29"/>
    <n v="31000404"/>
    <x v="25"/>
    <n v="16.8"/>
    <n v="0.6"/>
    <n v="6"/>
    <n v="0"/>
    <n v="0"/>
  </r>
  <r>
    <s v="NDDEQ Permitted Sources"/>
    <s v="38"/>
    <x v="29"/>
    <n v="40400302"/>
    <x v="23"/>
    <n v="0"/>
    <n v="5"/>
    <n v="0"/>
    <n v="0"/>
    <n v="0"/>
  </r>
  <r>
    <s v="NDDEQ Permitted Sources"/>
    <s v="38"/>
    <x v="29"/>
    <n v="31000404"/>
    <x v="25"/>
    <n v="42.6"/>
    <n v="0.9"/>
    <n v="11.1"/>
    <n v="0"/>
    <n v="0"/>
  </r>
  <r>
    <s v="NDDEQ Permitted Sources"/>
    <s v="38"/>
    <x v="29"/>
    <n v="31000404"/>
    <x v="25"/>
    <n v="3.1"/>
    <n v="0.1"/>
    <n v="0.9"/>
    <n v="0"/>
    <n v="0"/>
  </r>
  <r>
    <s v="NDDEQ Permitted Sources"/>
    <s v="38"/>
    <x v="29"/>
    <n v="31000205"/>
    <x v="26"/>
    <n v="0"/>
    <n v="0"/>
    <n v="0"/>
    <n v="1102.0999999999999"/>
    <n v="0"/>
  </r>
  <r>
    <s v="NDDEQ Permitted Sources"/>
    <s v="38"/>
    <x v="29"/>
    <n v="20200201"/>
    <x v="21"/>
    <n v="47"/>
    <n v="6.1"/>
    <n v="19.3"/>
    <n v="0"/>
    <n v="0"/>
  </r>
  <r>
    <s v="NDDEQ Permitted Sources"/>
    <s v="38"/>
    <x v="29"/>
    <n v="20200202"/>
    <x v="21"/>
    <n v="5.3"/>
    <n v="4.7"/>
    <n v="11.1"/>
    <n v="0"/>
    <n v="0"/>
  </r>
  <r>
    <s v="NDDEQ Permitted Sources"/>
    <s v="38"/>
    <x v="15"/>
    <n v="31000404"/>
    <x v="25"/>
    <n v="0.5"/>
    <n v="0"/>
    <n v="0.4"/>
    <n v="0"/>
    <n v="0"/>
  </r>
  <r>
    <s v="NDDEQ Permitted Sources"/>
    <s v="38"/>
    <x v="15"/>
    <n v="40400302"/>
    <x v="23"/>
    <n v="0"/>
    <n v="12.3"/>
    <n v="0"/>
    <n v="0"/>
    <n v="0"/>
  </r>
  <r>
    <s v="NDDEQ Permitted Sources"/>
    <s v="38"/>
    <x v="15"/>
    <n v="31000205"/>
    <x v="26"/>
    <n v="0.1"/>
    <n v="0"/>
    <n v="0.1"/>
    <n v="0"/>
    <n v="0"/>
  </r>
  <r>
    <s v="NDDEQ Permitted Sources"/>
    <s v="38"/>
    <x v="15"/>
    <n v="20200202"/>
    <x v="21"/>
    <n v="0"/>
    <n v="0"/>
    <n v="0"/>
    <n v="0"/>
    <n v="0"/>
  </r>
  <r>
    <s v="NDDEQ Permitted Sources"/>
    <s v="38"/>
    <x v="15"/>
    <n v="31000404"/>
    <x v="25"/>
    <n v="0.3"/>
    <n v="0"/>
    <n v="0.2"/>
    <n v="0"/>
    <n v="0"/>
  </r>
  <r>
    <s v="NDDEQ Permitted Sources"/>
    <s v="38"/>
    <x v="15"/>
    <n v="31000404"/>
    <x v="25"/>
    <n v="1.9"/>
    <n v="0.1"/>
    <n v="1.6"/>
    <n v="0"/>
    <n v="0.1"/>
  </r>
  <r>
    <s v="NDDEQ Permitted Sources"/>
    <s v="38"/>
    <x v="15"/>
    <n v="31000404"/>
    <x v="25"/>
    <n v="10.1"/>
    <n v="0.6"/>
    <n v="9.8000000000000007"/>
    <n v="0.1"/>
    <n v="0.9"/>
  </r>
  <r>
    <s v="NDDEQ Permitted Sources"/>
    <s v="38"/>
    <x v="15"/>
    <n v="31000301"/>
    <x v="20"/>
    <n v="0"/>
    <n v="0.5"/>
    <n v="0"/>
    <n v="0"/>
    <n v="0"/>
  </r>
  <r>
    <s v="NDDEQ Permitted Sources"/>
    <s v="38"/>
    <x v="15"/>
    <n v="31000301"/>
    <x v="20"/>
    <n v="0.4"/>
    <n v="0"/>
    <n v="0.3"/>
    <n v="0"/>
    <n v="0"/>
  </r>
  <r>
    <s v="NDDEQ Permitted Sources"/>
    <s v="38"/>
    <x v="15"/>
    <n v="20200202"/>
    <x v="21"/>
    <n v="18.2"/>
    <n v="9.1"/>
    <n v="18.2"/>
    <n v="0"/>
    <n v="0.6"/>
  </r>
  <r>
    <s v="NDDEQ Permitted Sources"/>
    <s v="38"/>
    <x v="15"/>
    <n v="20200202"/>
    <x v="21"/>
    <n v="12.6"/>
    <n v="6.3"/>
    <n v="12.6"/>
    <n v="0"/>
    <n v="0.4"/>
  </r>
  <r>
    <s v="NDDEQ Permitted Sources"/>
    <s v="38"/>
    <x v="15"/>
    <n v="20200202"/>
    <x v="21"/>
    <n v="6.2"/>
    <n v="3.1"/>
    <n v="6.2"/>
    <n v="0"/>
    <n v="0.1"/>
  </r>
  <r>
    <s v="NDDEQ Permitted Sources"/>
    <s v="38"/>
    <x v="15"/>
    <n v="20200202"/>
    <x v="21"/>
    <n v="10"/>
    <n v="6.2"/>
    <n v="10"/>
    <n v="0"/>
    <n v="0.2"/>
  </r>
  <r>
    <s v="NDDEQ Permitted Sources"/>
    <s v="38"/>
    <x v="15"/>
    <n v="20200202"/>
    <x v="21"/>
    <n v="14.4"/>
    <n v="9.9"/>
    <n v="16.8"/>
    <n v="0"/>
    <n v="0.3"/>
  </r>
  <r>
    <s v="NDDEQ Permitted Sources"/>
    <s v="38"/>
    <x v="15"/>
    <n v="20200202"/>
    <x v="21"/>
    <n v="10.199999999999999"/>
    <n v="8.6999999999999993"/>
    <n v="13.4"/>
    <n v="0"/>
    <n v="0.3"/>
  </r>
  <r>
    <s v="NDDEQ Permitted Sources"/>
    <s v="38"/>
    <x v="15"/>
    <n v="20200202"/>
    <x v="21"/>
    <n v="57.2"/>
    <n v="16.600000000000001"/>
    <n v="60.4"/>
    <n v="0"/>
    <n v="1.4"/>
  </r>
  <r>
    <s v="NDDEQ Permitted Sources"/>
    <s v="38"/>
    <x v="29"/>
    <n v="20200202"/>
    <x v="21"/>
    <n v="39"/>
    <n v="0"/>
    <n v="0"/>
    <n v="0"/>
    <n v="0"/>
  </r>
  <r>
    <s v="NDDEQ Permitted Sources"/>
    <s v="38"/>
    <x v="29"/>
    <n v="31000404"/>
    <x v="25"/>
    <n v="1"/>
    <n v="0"/>
    <n v="0"/>
    <n v="0"/>
    <n v="0"/>
  </r>
  <r>
    <s v="NDDEQ Permitted Sources"/>
    <s v="38"/>
    <x v="21"/>
    <n v="20200201"/>
    <x v="21"/>
    <n v="0"/>
    <n v="0"/>
    <n v="0"/>
    <n v="0"/>
    <n v="0"/>
  </r>
  <r>
    <s v="NDDEQ Permitted Sources"/>
    <s v="38"/>
    <x v="21"/>
    <n v="20200201"/>
    <x v="21"/>
    <n v="13"/>
    <n v="0.1"/>
    <n v="4"/>
    <n v="0.2"/>
    <n v="0.3"/>
  </r>
  <r>
    <s v="NDDEQ Permitted Sources"/>
    <s v="38"/>
    <x v="18"/>
    <n v="20200201"/>
    <x v="21"/>
    <n v="0"/>
    <n v="0"/>
    <n v="0"/>
    <n v="0"/>
    <n v="0"/>
  </r>
  <r>
    <s v="NDDEQ Permitted Sources"/>
    <s v="38"/>
    <x v="18"/>
    <n v="20200201"/>
    <x v="21"/>
    <n v="59"/>
    <n v="9"/>
    <n v="65"/>
    <n v="3"/>
    <n v="4"/>
  </r>
  <r>
    <s v="NDDEQ Permitted Sources"/>
    <s v="38"/>
    <x v="97"/>
    <n v="20200201"/>
    <x v="21"/>
    <n v="0"/>
    <n v="0"/>
    <n v="0"/>
    <n v="0"/>
    <n v="0"/>
  </r>
  <r>
    <s v="NDDEQ Permitted Sources"/>
    <s v="38"/>
    <x v="97"/>
    <n v="20200201"/>
    <x v="21"/>
    <n v="47"/>
    <n v="7"/>
    <n v="52"/>
    <n v="3"/>
    <n v="3"/>
  </r>
  <r>
    <s v="NDDEQ Permitted Sources"/>
    <s v="38"/>
    <x v="97"/>
    <n v="20200201"/>
    <x v="21"/>
    <n v="0"/>
    <n v="0"/>
    <n v="0"/>
    <n v="0"/>
    <n v="0"/>
  </r>
  <r>
    <s v="NDDEQ Permitted Sources"/>
    <s v="38"/>
    <x v="97"/>
    <n v="20200201"/>
    <x v="21"/>
    <n v="45"/>
    <n v="6"/>
    <n v="48"/>
    <n v="3"/>
    <n v="3"/>
  </r>
  <r>
    <s v="NDDEQ Permitted Sources"/>
    <s v="38"/>
    <x v="98"/>
    <n v="20200201"/>
    <x v="21"/>
    <n v="1"/>
    <n v="0"/>
    <n v="1"/>
    <n v="0"/>
    <n v="0"/>
  </r>
  <r>
    <s v="NDDEQ Permitted Sources"/>
    <s v="38"/>
    <x v="98"/>
    <n v="20200201"/>
    <x v="21"/>
    <n v="38"/>
    <n v="5"/>
    <n v="38"/>
    <n v="2"/>
    <n v="3"/>
  </r>
  <r>
    <s v="NDDEQ Permitted Sources"/>
    <s v="38"/>
    <x v="24"/>
    <n v="20200202"/>
    <x v="21"/>
    <n v="11.1"/>
    <n v="15.3"/>
    <n v="8.8000000000000007"/>
    <n v="0"/>
    <n v="0"/>
  </r>
  <r>
    <s v="NDDEQ Permitted Sources"/>
    <s v="38"/>
    <x v="24"/>
    <n v="20200202"/>
    <x v="21"/>
    <n v="12.1"/>
    <n v="16.7"/>
    <n v="9.6999999999999993"/>
    <n v="0"/>
    <n v="0"/>
  </r>
  <r>
    <s v="NDDEQ Permitted Sources"/>
    <s v="38"/>
    <x v="24"/>
    <n v="20200202"/>
    <x v="21"/>
    <n v="7.5"/>
    <n v="10.4"/>
    <n v="6"/>
    <n v="0"/>
    <n v="0"/>
  </r>
  <r>
    <s v="NDDEQ Permitted Sources"/>
    <s v="38"/>
    <x v="24"/>
    <n v="20200201"/>
    <x v="21"/>
    <n v="19.899999999999999"/>
    <n v="24.5"/>
    <n v="19.899999999999999"/>
    <n v="0"/>
    <n v="0"/>
  </r>
  <r>
    <s v="NDDEQ Permitted Sources"/>
    <s v="38"/>
    <x v="13"/>
    <n v="20200202"/>
    <x v="21"/>
    <n v="0.16"/>
    <n v="0.01"/>
    <n v="0.03"/>
    <n v="0.01"/>
    <n v="0.01"/>
  </r>
  <r>
    <s v="NDDEQ Permitted Sources"/>
    <s v="38"/>
    <x v="13"/>
    <n v="20200202"/>
    <x v="21"/>
    <n v="7.0000000000000007E-2"/>
    <n v="0.01"/>
    <n v="0.02"/>
    <n v="0"/>
    <n v="0"/>
  </r>
  <r>
    <s v="NDDEQ Permitted Sources"/>
    <s v="38"/>
    <x v="13"/>
    <n v="31000205"/>
    <x v="26"/>
    <n v="0"/>
    <n v="0"/>
    <n v="0"/>
    <n v="144.03"/>
    <n v="0"/>
  </r>
  <r>
    <s v="NDDEQ Permitted Sources"/>
    <s v="38"/>
    <x v="13"/>
    <n v="31000404"/>
    <x v="25"/>
    <n v="3.86"/>
    <n v="0.34"/>
    <n v="3.24"/>
    <n v="0.02"/>
    <n v="0.28999999999999998"/>
  </r>
  <r>
    <s v="NDDEQ Permitted Sources"/>
    <s v="38"/>
    <x v="13"/>
    <n v="31000404"/>
    <x v="25"/>
    <n v="3.86"/>
    <n v="0.34"/>
    <n v="3.24"/>
    <n v="0.02"/>
    <n v="0.28999999999999998"/>
  </r>
  <r>
    <s v="NDDEQ Permitted Sources"/>
    <s v="38"/>
    <x v="13"/>
    <n v="31000299"/>
    <x v="28"/>
    <n v="1.73"/>
    <n v="0.01"/>
    <n v="1.45"/>
    <n v="0.01"/>
    <n v="0.13"/>
  </r>
  <r>
    <s v="NDDEQ Permitted Sources"/>
    <s v="38"/>
    <x v="13"/>
    <n v="31000404"/>
    <x v="25"/>
    <n v="5.24"/>
    <n v="0.46"/>
    <n v="4.41"/>
    <n v="0.03"/>
    <n v="0.4"/>
  </r>
  <r>
    <s v="NDDEQ Permitted Sources"/>
    <s v="38"/>
    <x v="13"/>
    <n v="31000404"/>
    <x v="25"/>
    <n v="5.24"/>
    <n v="0.46"/>
    <n v="4.41"/>
    <n v="0.03"/>
    <n v="0.4"/>
  </r>
  <r>
    <s v="NDDEQ Permitted Sources"/>
    <s v="38"/>
    <x v="13"/>
    <n v="31000404"/>
    <x v="25"/>
    <n v="9.32"/>
    <n v="0.81"/>
    <n v="7.82"/>
    <n v="0.06"/>
    <n v="0.71"/>
  </r>
  <r>
    <s v="NDDEQ Permitted Sources"/>
    <s v="38"/>
    <x v="13"/>
    <n v="31000404"/>
    <x v="25"/>
    <n v="1.3"/>
    <n v="0.11"/>
    <n v="1.1000000000000001"/>
    <n v="0.01"/>
    <n v="0.1"/>
  </r>
  <r>
    <s v="NDDEQ Permitted Sources"/>
    <s v="38"/>
    <x v="13"/>
    <n v="31000404"/>
    <x v="25"/>
    <n v="10.69"/>
    <n v="0.93"/>
    <n v="8.98"/>
    <n v="0.06"/>
    <n v="0.81"/>
  </r>
  <r>
    <s v="NDDEQ Permitted Sources"/>
    <s v="38"/>
    <x v="13"/>
    <n v="31000299"/>
    <x v="28"/>
    <n v="0"/>
    <n v="0"/>
    <n v="0"/>
    <n v="210.89"/>
    <n v="0"/>
  </r>
  <r>
    <s v="NDDEQ Permitted Sources"/>
    <s v="38"/>
    <x v="29"/>
    <n v="40400302"/>
    <x v="23"/>
    <n v="0"/>
    <n v="2"/>
    <n v="0"/>
    <n v="0"/>
    <n v="0"/>
  </r>
  <r>
    <s v="NDDEQ Permitted Sources"/>
    <s v="38"/>
    <x v="15"/>
    <n v="20200202"/>
    <x v="21"/>
    <n v="11.6"/>
    <n v="2.6"/>
    <n v="11"/>
    <n v="0"/>
    <n v="0"/>
  </r>
  <r>
    <s v="NDDEQ Permitted Sources"/>
    <s v="38"/>
    <x v="15"/>
    <n v="20200202"/>
    <x v="21"/>
    <n v="4.0999999999999996"/>
    <n v="0.1"/>
    <n v="4.5"/>
    <n v="0"/>
    <n v="0"/>
  </r>
  <r>
    <s v="NDDEQ Permitted Sources"/>
    <s v="38"/>
    <x v="21"/>
    <n v="40400302"/>
    <x v="23"/>
    <n v="0"/>
    <n v="0.4"/>
    <n v="0"/>
    <n v="0"/>
    <n v="0"/>
  </r>
  <r>
    <s v="NDDEQ Permitted Sources"/>
    <s v="38"/>
    <x v="16"/>
    <n v="40400302"/>
    <x v="23"/>
    <n v="0"/>
    <n v="0.3"/>
    <n v="0"/>
    <n v="0"/>
    <n v="0"/>
  </r>
  <r>
    <s v="NDDEQ Permitted Sources"/>
    <s v="38"/>
    <x v="21"/>
    <n v="40400302"/>
    <x v="23"/>
    <n v="0"/>
    <n v="1.1000000000000001"/>
    <n v="0"/>
    <n v="0"/>
    <n v="0"/>
  </r>
  <r>
    <s v="NDDEQ Permitted Sources"/>
    <s v="38"/>
    <x v="21"/>
    <n v="40400302"/>
    <x v="23"/>
    <n v="0"/>
    <n v="0.2"/>
    <n v="0"/>
    <n v="0"/>
    <n v="0"/>
  </r>
  <r>
    <s v="NDDEQ Permitted Sources"/>
    <s v="38"/>
    <x v="21"/>
    <n v="40400302"/>
    <x v="23"/>
    <n v="0"/>
    <n v="2.5"/>
    <n v="0"/>
    <n v="0"/>
    <n v="0"/>
  </r>
  <r>
    <s v="NDDEQ Permitted Sources"/>
    <s v="38"/>
    <x v="18"/>
    <n v="40400302"/>
    <x v="23"/>
    <n v="0"/>
    <n v="4"/>
    <n v="0"/>
    <n v="0"/>
    <n v="0"/>
  </r>
  <r>
    <s v="NDDEQ Permitted Sources"/>
    <s v="38"/>
    <x v="13"/>
    <n v="40400302"/>
    <x v="23"/>
    <n v="0"/>
    <n v="0.1"/>
    <n v="0"/>
    <n v="0"/>
    <n v="0"/>
  </r>
  <r>
    <s v="NDDEQ Permitted Sources"/>
    <s v="38"/>
    <x v="13"/>
    <n v="40400302"/>
    <x v="23"/>
    <n v="0"/>
    <n v="0"/>
    <n v="0"/>
    <n v="0"/>
    <n v="0"/>
  </r>
  <r>
    <s v="NDDEQ Permitted Sources"/>
    <s v="38"/>
    <x v="13"/>
    <n v="40400302"/>
    <x v="23"/>
    <n v="0"/>
    <n v="0"/>
    <n v="0"/>
    <n v="0"/>
    <n v="0"/>
  </r>
  <r>
    <s v="NDDEQ Permitted Sources"/>
    <s v="38"/>
    <x v="21"/>
    <n v="40400302"/>
    <x v="23"/>
    <n v="0"/>
    <n v="0.6"/>
    <n v="0"/>
    <n v="0"/>
    <n v="0"/>
  </r>
  <r>
    <s v="NDDEQ Permitted Sources"/>
    <s v="38"/>
    <x v="18"/>
    <n v="40400302"/>
    <x v="23"/>
    <n v="0"/>
    <n v="3"/>
    <n v="0"/>
    <n v="0"/>
    <n v="0"/>
  </r>
  <r>
    <s v="NDDEQ Permitted Sources"/>
    <s v="38"/>
    <x v="21"/>
    <n v="40400302"/>
    <x v="23"/>
    <n v="0"/>
    <n v="1"/>
    <n v="0"/>
    <n v="0"/>
    <n v="0"/>
  </r>
  <r>
    <s v="NDDEQ Permitted Sources"/>
    <s v="38"/>
    <x v="29"/>
    <n v="40400302"/>
    <x v="23"/>
    <n v="0"/>
    <n v="2.1"/>
    <n v="0"/>
    <n v="0"/>
    <n v="0"/>
  </r>
  <r>
    <s v="NDDEQ Permitted Sources"/>
    <s v="38"/>
    <x v="29"/>
    <n v="40400302"/>
    <x v="23"/>
    <n v="0"/>
    <n v="3.3"/>
    <n v="0"/>
    <n v="0"/>
    <n v="0"/>
  </r>
  <r>
    <s v="NDDEQ Permitted Sources"/>
    <s v="38"/>
    <x v="13"/>
    <n v="40400302"/>
    <x v="23"/>
    <n v="0"/>
    <n v="0.9"/>
    <n v="0"/>
    <n v="0"/>
    <n v="0"/>
  </r>
  <r>
    <s v="NDDEQ Permitted Sources"/>
    <s v="38"/>
    <x v="21"/>
    <n v="40400302"/>
    <x v="23"/>
    <n v="0"/>
    <n v="0.5"/>
    <n v="0"/>
    <n v="0"/>
    <n v="0"/>
  </r>
  <r>
    <s v="NDDEQ Permitted Sources"/>
    <s v="38"/>
    <x v="21"/>
    <n v="31000299"/>
    <x v="28"/>
    <n v="3.2"/>
    <n v="0"/>
    <n v="0.8"/>
    <n v="0"/>
    <n v="0"/>
  </r>
  <r>
    <s v="NDDEQ Permitted Sources"/>
    <s v="38"/>
    <x v="21"/>
    <n v="20200202"/>
    <x v="21"/>
    <n v="41.9"/>
    <n v="0"/>
    <n v="31.3"/>
    <n v="0"/>
    <n v="0"/>
  </r>
  <r>
    <s v="NDDEQ Permitted Sources"/>
    <s v="38"/>
    <x v="24"/>
    <n v="20200202"/>
    <x v="21"/>
    <n v="20"/>
    <n v="13"/>
    <n v="26"/>
    <n v="0"/>
    <n v="0.4"/>
  </r>
  <r>
    <s v="NDDEQ Permitted Sources"/>
    <s v="38"/>
    <x v="24"/>
    <n v="20200202"/>
    <x v="21"/>
    <n v="26"/>
    <n v="12"/>
    <n v="23"/>
    <n v="0"/>
    <n v="0.1"/>
  </r>
  <r>
    <s v="NDDEQ Permitted Sources"/>
    <s v="38"/>
    <x v="24"/>
    <n v="31000404"/>
    <x v="25"/>
    <n v="7"/>
    <n v="0"/>
    <n v="6"/>
    <n v="0"/>
    <n v="1"/>
  </r>
  <r>
    <s v="NDDEQ Permitted Sources"/>
    <s v="38"/>
    <x v="24"/>
    <n v="31000205"/>
    <x v="26"/>
    <n v="3"/>
    <n v="27"/>
    <n v="18"/>
    <n v="0"/>
    <n v="0"/>
  </r>
  <r>
    <s v="NDDEQ Permitted Sources"/>
    <s v="38"/>
    <x v="24"/>
    <n v="40400302"/>
    <x v="23"/>
    <n v="0"/>
    <n v="1"/>
    <n v="0"/>
    <n v="0"/>
    <n v="0"/>
  </r>
  <r>
    <s v="NDDEQ Permitted Sources"/>
    <s v="38"/>
    <x v="24"/>
    <n v="31000404"/>
    <x v="25"/>
    <n v="0"/>
    <n v="1"/>
    <n v="0"/>
    <n v="0"/>
    <n v="0"/>
  </r>
  <r>
    <s v="NDDEQ Permitted Sources"/>
    <s v="38"/>
    <x v="24"/>
    <n v="31000205"/>
    <x v="26"/>
    <n v="0"/>
    <n v="0"/>
    <n v="0"/>
    <n v="0"/>
    <n v="0"/>
  </r>
  <r>
    <s v="NDDEQ Permitted Sources"/>
    <s v="38"/>
    <x v="99"/>
    <n v="20200201"/>
    <x v="21"/>
    <n v="18.37"/>
    <n v="4.93"/>
    <n v="17.45"/>
    <n v="0"/>
    <n v="0"/>
  </r>
  <r>
    <s v="NDDEQ Permitted Sources"/>
    <s v="38"/>
    <x v="100"/>
    <n v="20200201"/>
    <x v="21"/>
    <n v="8.1199999999999992"/>
    <n v="2.99"/>
    <n v="12.17"/>
    <n v="0"/>
    <n v="0"/>
  </r>
  <r>
    <s v="NDDEQ Permitted Sources"/>
    <s v="38"/>
    <x v="27"/>
    <n v="20200201"/>
    <x v="21"/>
    <n v="71.400000000000006"/>
    <n v="2.5"/>
    <n v="4.96"/>
    <n v="0"/>
    <n v="0"/>
  </r>
  <r>
    <s v="NDDEQ Permitted Sources"/>
    <s v="38"/>
    <x v="97"/>
    <n v="20200201"/>
    <x v="21"/>
    <n v="20.63"/>
    <n v="9.5"/>
    <n v="29.58"/>
    <n v="0"/>
    <n v="0"/>
  </r>
  <r>
    <s v="NDDEQ Permitted Sources"/>
    <s v="38"/>
    <x v="18"/>
    <n v="20200202"/>
    <x v="21"/>
    <n v="4.74"/>
    <n v="4.58"/>
    <n v="2.46"/>
    <n v="0"/>
    <n v="0"/>
  </r>
  <r>
    <s v="NDDEQ Permitted Sources"/>
    <s v="38"/>
    <x v="18"/>
    <n v="20200201"/>
    <x v="21"/>
    <n v="8.75"/>
    <n v="5.58"/>
    <n v="2.6"/>
    <n v="0"/>
    <n v="0"/>
  </r>
  <r>
    <s v="NDDEQ Permitted Sources"/>
    <s v="38"/>
    <x v="29"/>
    <n v="20200202"/>
    <x v="21"/>
    <n v="7.72"/>
    <n v="2"/>
    <n v="0.1"/>
    <n v="0"/>
    <n v="0"/>
  </r>
  <r>
    <s v="NDDEQ Permitted Sources"/>
    <s v="30"/>
    <x v="72"/>
    <n v="20200202"/>
    <x v="21"/>
    <n v="0.1"/>
    <n v="0"/>
    <n v="0.2"/>
    <n v="0"/>
    <n v="0"/>
  </r>
  <r>
    <s v="NDDEQ Permitted Sources"/>
    <s v="30"/>
    <x v="72"/>
    <n v="20200201"/>
    <x v="21"/>
    <n v="88.4"/>
    <n v="1.6"/>
    <n v="12.2"/>
    <n v="2.6"/>
    <n v="5.0999999999999996"/>
  </r>
  <r>
    <s v="NDDEQ Permitted Sources"/>
    <s v="38"/>
    <x v="84"/>
    <n v="20200202"/>
    <x v="21"/>
    <n v="0.2"/>
    <n v="0"/>
    <n v="0.3"/>
    <n v="0"/>
    <n v="0"/>
  </r>
  <r>
    <s v="NDDEQ Permitted Sources"/>
    <s v="38"/>
    <x v="84"/>
    <n v="20200201"/>
    <x v="21"/>
    <n v="102.8"/>
    <n v="2.1"/>
    <n v="3.6"/>
    <n v="3"/>
    <n v="5.8"/>
  </r>
  <r>
    <s v="NDDEQ Permitted Sources"/>
    <s v="38"/>
    <x v="101"/>
    <n v="20200202"/>
    <x v="21"/>
    <n v="0.2"/>
    <n v="0"/>
    <n v="0.4"/>
    <n v="0"/>
    <n v="0"/>
  </r>
  <r>
    <s v="NDDEQ Permitted Sources"/>
    <s v="38"/>
    <x v="101"/>
    <n v="20200201"/>
    <x v="21"/>
    <n v="92.2"/>
    <n v="1.8"/>
    <n v="6.7"/>
    <n v="2.9"/>
    <n v="5.7"/>
  </r>
  <r>
    <s v="NDDEQ Permitted Sources"/>
    <s v="38"/>
    <x v="85"/>
    <n v="40400302"/>
    <x v="23"/>
    <n v="0"/>
    <n v="3"/>
    <n v="0"/>
    <n v="0"/>
    <n v="0"/>
  </r>
  <r>
    <s v="NDDEQ Permitted Sources"/>
    <s v="38"/>
    <x v="85"/>
    <n v="20200202"/>
    <x v="21"/>
    <n v="121.3"/>
    <n v="15.7"/>
    <n v="96.3"/>
    <n v="0"/>
    <n v="0.9"/>
  </r>
  <r>
    <s v="NDDEQ Permitted Sources"/>
    <s v="38"/>
    <x v="85"/>
    <n v="20200202"/>
    <x v="21"/>
    <n v="91.9"/>
    <n v="1.1000000000000001"/>
    <n v="7.7"/>
    <n v="0"/>
    <n v="0.4"/>
  </r>
  <r>
    <s v="NDDEQ Permitted Sources"/>
    <s v="38"/>
    <x v="85"/>
    <n v="40400302"/>
    <x v="23"/>
    <n v="0"/>
    <n v="1.3"/>
    <n v="0"/>
    <n v="0"/>
    <n v="0"/>
  </r>
  <r>
    <s v="NDDEQ Permitted Sources"/>
    <s v="38"/>
    <x v="85"/>
    <n v="40400302"/>
    <x v="23"/>
    <n v="0"/>
    <n v="0.4"/>
    <n v="0"/>
    <n v="0"/>
    <n v="0"/>
  </r>
  <r>
    <s v="NDDEQ Permitted Sources"/>
    <s v="38"/>
    <x v="85"/>
    <n v="20200202"/>
    <x v="21"/>
    <n v="0"/>
    <n v="0"/>
    <n v="0"/>
    <n v="0"/>
    <n v="0"/>
  </r>
  <r>
    <s v="NDDEQ Permitted Sources"/>
    <s v="38"/>
    <x v="93"/>
    <n v="31000301"/>
    <x v="20"/>
    <n v="0.3"/>
    <n v="0"/>
    <n v="0.2"/>
    <n v="0"/>
    <n v="0"/>
  </r>
  <r>
    <s v="NDDEQ Permitted Sources"/>
    <s v="38"/>
    <x v="93"/>
    <n v="20200202"/>
    <x v="21"/>
    <n v="92.2"/>
    <n v="2.2000000000000002"/>
    <n v="70"/>
    <n v="0"/>
    <n v="0.4"/>
  </r>
  <r>
    <s v="NDDEQ Permitted Sources"/>
    <s v="38"/>
    <x v="85"/>
    <n v="20200202"/>
    <x v="21"/>
    <n v="87.3"/>
    <n v="1"/>
    <n v="7.3"/>
    <n v="0"/>
    <n v="0.4"/>
  </r>
  <r>
    <s v="NDDEQ Permitted Sources"/>
    <s v="38"/>
    <x v="85"/>
    <n v="20200202"/>
    <x v="21"/>
    <n v="38.299999999999997"/>
    <n v="13.7"/>
    <n v="54.8"/>
    <n v="0"/>
    <n v="0.6"/>
  </r>
  <r>
    <s v="NDDEQ Permitted Sources"/>
    <s v="38"/>
    <x v="85"/>
    <n v="20200202"/>
    <x v="21"/>
    <n v="144.4"/>
    <n v="3.7"/>
    <n v="162.4"/>
    <n v="0"/>
    <n v="0.7"/>
  </r>
  <r>
    <s v="NDDEQ Permitted Sources"/>
    <s v="38"/>
    <x v="85"/>
    <n v="31000205"/>
    <x v="26"/>
    <n v="3.5"/>
    <n v="15.6"/>
    <n v="19.100000000000001"/>
    <n v="270.60000000000002"/>
    <n v="0.6"/>
  </r>
  <r>
    <s v="NDDEQ Permitted Sources"/>
    <s v="38"/>
    <x v="85"/>
    <n v="31000404"/>
    <x v="25"/>
    <n v="6.3"/>
    <n v="0.3"/>
    <n v="5.3"/>
    <n v="0"/>
    <n v="0.5"/>
  </r>
  <r>
    <s v="NDDEQ Permitted Sources"/>
    <s v="38"/>
    <x v="85"/>
    <n v="31000404"/>
    <x v="25"/>
    <n v="6.3"/>
    <n v="0.3"/>
    <n v="5.3"/>
    <n v="0"/>
    <n v="0.5"/>
  </r>
  <r>
    <s v="NDDEQ Permitted Sources"/>
    <s v="38"/>
    <x v="85"/>
    <n v="20200202"/>
    <x v="21"/>
    <n v="0.2"/>
    <n v="0"/>
    <n v="0.3"/>
    <n v="0"/>
    <n v="0"/>
  </r>
  <r>
    <s v="NDDEQ Permitted Sources"/>
    <s v="38"/>
    <x v="85"/>
    <n v="31000404"/>
    <x v="25"/>
    <n v="8.1999999999999993"/>
    <n v="0.5"/>
    <n v="6.9"/>
    <n v="0"/>
    <n v="0.6"/>
  </r>
  <r>
    <s v="NDDEQ Permitted Sources"/>
    <s v="38"/>
    <x v="85"/>
    <n v="31000404"/>
    <x v="25"/>
    <n v="14.9"/>
    <n v="0.8"/>
    <n v="12.5"/>
    <n v="0.1"/>
    <n v="1.1000000000000001"/>
  </r>
  <r>
    <s v="NDDEQ Permitted Sources"/>
    <s v="38"/>
    <x v="85"/>
    <n v="31000404"/>
    <x v="25"/>
    <n v="11.3"/>
    <n v="0.6"/>
    <n v="9.6"/>
    <n v="0.1"/>
    <n v="0.9"/>
  </r>
  <r>
    <s v="NDDEQ Permitted Sources"/>
    <s v="38"/>
    <x v="85"/>
    <n v="20200202"/>
    <x v="21"/>
    <n v="4.3"/>
    <n v="0.2"/>
    <n v="3.6"/>
    <n v="0"/>
    <n v="0.3"/>
  </r>
  <r>
    <s v="NDDEQ Permitted Sources"/>
    <s v="38"/>
    <x v="85"/>
    <n v="20200202"/>
    <x v="21"/>
    <n v="4.3"/>
    <n v="0"/>
    <n v="3.6"/>
    <n v="0"/>
    <n v="0"/>
  </r>
  <r>
    <s v="NDDEQ Permitted Sources"/>
    <s v="38"/>
    <x v="85"/>
    <n v="31000404"/>
    <x v="25"/>
    <n v="0.6"/>
    <n v="0"/>
    <n v="0.5"/>
    <n v="0"/>
    <n v="0"/>
  </r>
  <r>
    <s v="NDDEQ Permitted Sources"/>
    <s v="38"/>
    <x v="85"/>
    <n v="31000404"/>
    <x v="25"/>
    <n v="0.6"/>
    <n v="0"/>
    <n v="0.5"/>
    <n v="0"/>
    <n v="0"/>
  </r>
  <r>
    <s v="NDDEQ Permitted Sources"/>
    <s v="38"/>
    <x v="85"/>
    <n v="31000404"/>
    <x v="25"/>
    <n v="0.1"/>
    <n v="0"/>
    <n v="0.1"/>
    <n v="0"/>
    <n v="0"/>
  </r>
  <r>
    <s v="NDDEQ Permitted Sources"/>
    <s v="38"/>
    <x v="80"/>
    <n v="31000205"/>
    <x v="26"/>
    <n v="0.2"/>
    <n v="1.6"/>
    <n v="1.2"/>
    <n v="39.799999999999997"/>
    <n v="0"/>
  </r>
  <r>
    <s v="NDDEQ Permitted Sources"/>
    <s v="38"/>
    <x v="80"/>
    <n v="40400302"/>
    <x v="23"/>
    <n v="0"/>
    <n v="6.4"/>
    <n v="0"/>
    <n v="0"/>
    <n v="0"/>
  </r>
  <r>
    <s v="NDDEQ Permitted Sources"/>
    <s v="38"/>
    <x v="80"/>
    <n v="20200202"/>
    <x v="21"/>
    <n v="14.1"/>
    <n v="7"/>
    <n v="21.1"/>
    <n v="0"/>
    <n v="0.2"/>
  </r>
  <r>
    <s v="NDDEQ Permitted Sources"/>
    <s v="38"/>
    <x v="80"/>
    <n v="31000404"/>
    <x v="25"/>
    <n v="11"/>
    <n v="0.6"/>
    <n v="9.1999999999999993"/>
    <n v="0.1"/>
    <n v="0.8"/>
  </r>
  <r>
    <s v="NDDEQ Permitted Sources"/>
    <s v="38"/>
    <x v="91"/>
    <n v="40400302"/>
    <x v="23"/>
    <n v="0"/>
    <n v="0"/>
    <n v="0"/>
    <n v="0"/>
    <n v="0"/>
  </r>
  <r>
    <s v="NDDEQ Permitted Sources"/>
    <s v="38"/>
    <x v="91"/>
    <n v="40400302"/>
    <x v="23"/>
    <n v="0"/>
    <n v="5.8"/>
    <n v="0"/>
    <n v="0"/>
    <n v="0"/>
  </r>
  <r>
    <s v="NDDEQ Permitted Sources"/>
    <s v="38"/>
    <x v="91"/>
    <n v="20200202"/>
    <x v="21"/>
    <n v="23.6"/>
    <n v="5.9"/>
    <n v="28.3"/>
    <n v="0"/>
    <n v="0.4"/>
  </r>
  <r>
    <s v="NDDEQ Permitted Sources"/>
    <s v="38"/>
    <x v="77"/>
    <n v="40400302"/>
    <x v="23"/>
    <n v="0"/>
    <n v="7.4"/>
    <n v="0"/>
    <n v="0"/>
    <n v="0"/>
  </r>
  <r>
    <s v="NDDEQ Permitted Sources"/>
    <s v="38"/>
    <x v="77"/>
    <n v="40400302"/>
    <x v="23"/>
    <n v="0"/>
    <n v="2.9"/>
    <n v="0"/>
    <n v="0"/>
    <n v="0"/>
  </r>
  <r>
    <s v="NDDEQ Permitted Sources"/>
    <s v="38"/>
    <x v="77"/>
    <n v="31000301"/>
    <x v="20"/>
    <n v="0.2"/>
    <n v="0"/>
    <n v="0.1"/>
    <n v="0"/>
    <n v="0"/>
  </r>
  <r>
    <s v="NDDEQ Permitted Sources"/>
    <s v="38"/>
    <x v="77"/>
    <n v="20200202"/>
    <x v="21"/>
    <n v="92.5"/>
    <n v="4"/>
    <n v="92.5"/>
    <n v="0"/>
    <n v="0.8"/>
  </r>
  <r>
    <s v="NDDEQ Permitted Sources"/>
    <s v="38"/>
    <x v="85"/>
    <n v="40400302"/>
    <x v="23"/>
    <n v="0"/>
    <n v="1.7"/>
    <n v="0"/>
    <n v="0"/>
    <n v="0"/>
  </r>
  <r>
    <s v="NDDEQ Permitted Sources"/>
    <s v="38"/>
    <x v="85"/>
    <n v="40400302"/>
    <x v="23"/>
    <n v="0"/>
    <n v="0.5"/>
    <n v="0"/>
    <n v="0"/>
    <n v="0"/>
  </r>
  <r>
    <s v="NDDEQ Permitted Sources"/>
    <s v="38"/>
    <x v="85"/>
    <n v="31000301"/>
    <x v="20"/>
    <n v="0.3"/>
    <n v="0"/>
    <n v="0"/>
    <n v="0"/>
    <n v="0"/>
  </r>
  <r>
    <s v="NDDEQ Permitted Sources"/>
    <s v="38"/>
    <x v="85"/>
    <n v="20200202"/>
    <x v="21"/>
    <n v="13.9"/>
    <n v="3.1"/>
    <n v="17.2"/>
    <n v="0"/>
    <n v="0.5"/>
  </r>
  <r>
    <s v="NDDEQ Permitted Sources"/>
    <s v="38"/>
    <x v="77"/>
    <n v="40400302"/>
    <x v="23"/>
    <n v="0"/>
    <n v="0.9"/>
    <n v="0"/>
    <n v="0"/>
    <n v="0"/>
  </r>
  <r>
    <s v="NDDEQ Permitted Sources"/>
    <s v="38"/>
    <x v="77"/>
    <n v="20200202"/>
    <x v="21"/>
    <n v="109.4"/>
    <n v="12.8"/>
    <n v="109.4"/>
    <n v="0"/>
    <n v="1"/>
  </r>
  <r>
    <s v="NDDEQ Permitted Sources"/>
    <s v="38"/>
    <x v="77"/>
    <n v="40400302"/>
    <x v="23"/>
    <n v="0"/>
    <n v="6.5"/>
    <n v="0"/>
    <n v="0"/>
    <n v="0"/>
  </r>
  <r>
    <s v="NDDEQ Permitted Sources"/>
    <s v="38"/>
    <x v="93"/>
    <n v="40400302"/>
    <x v="23"/>
    <n v="0"/>
    <n v="1.8"/>
    <n v="0"/>
    <n v="0"/>
    <n v="0"/>
  </r>
  <r>
    <s v="NDDEQ Permitted Sources"/>
    <s v="38"/>
    <x v="93"/>
    <n v="20200202"/>
    <x v="21"/>
    <n v="34.4"/>
    <n v="6.3"/>
    <n v="34.4"/>
    <n v="0"/>
    <n v="0.9"/>
  </r>
  <r>
    <s v="NDDEQ Permitted Sources"/>
    <s v="38"/>
    <x v="85"/>
    <n v="40400302"/>
    <x v="23"/>
    <n v="0"/>
    <n v="2.1"/>
    <n v="0"/>
    <n v="0"/>
    <n v="0"/>
  </r>
  <r>
    <s v="NDDEQ Permitted Sources"/>
    <s v="38"/>
    <x v="85"/>
    <n v="40400302"/>
    <x v="23"/>
    <n v="0"/>
    <n v="1.4"/>
    <n v="0"/>
    <n v="0"/>
    <n v="0"/>
  </r>
  <r>
    <s v="NDDEQ Permitted Sources"/>
    <s v="38"/>
    <x v="91"/>
    <n v="40400302"/>
    <x v="23"/>
    <n v="0"/>
    <n v="1"/>
    <n v="0"/>
    <n v="0"/>
    <n v="0"/>
  </r>
  <r>
    <s v="NDDEQ Permitted Sources"/>
    <s v="38"/>
    <x v="77"/>
    <n v="40400302"/>
    <x v="23"/>
    <n v="0"/>
    <n v="0.3"/>
    <n v="0"/>
    <n v="0"/>
    <n v="0"/>
  </r>
  <r>
    <s v="NDDEQ Permitted Sources"/>
    <s v="38"/>
    <x v="77"/>
    <n v="40400302"/>
    <x v="23"/>
    <n v="0"/>
    <n v="2.1"/>
    <n v="0"/>
    <n v="0"/>
    <n v="0"/>
  </r>
  <r>
    <s v="NDDEQ Permitted Sources"/>
    <s v="38"/>
    <x v="88"/>
    <n v="40400302"/>
    <x v="23"/>
    <n v="0"/>
    <n v="3"/>
    <n v="0"/>
    <n v="0"/>
    <n v="0"/>
  </r>
  <r>
    <s v="NDDEQ Permitted Sources"/>
    <s v="38"/>
    <x v="79"/>
    <n v="20200202"/>
    <x v="21"/>
    <n v="39"/>
    <n v="48"/>
    <n v="92"/>
    <n v="0"/>
    <n v="0"/>
  </r>
  <r>
    <s v="NDDEQ Permitted Sources"/>
    <s v="38"/>
    <x v="93"/>
    <n v="31000205"/>
    <x v="26"/>
    <n v="0"/>
    <n v="0"/>
    <n v="0"/>
    <n v="0.4"/>
    <n v="0"/>
  </r>
  <r>
    <s v="NDDEQ Permitted Sources"/>
    <s v="38"/>
    <x v="85"/>
    <n v="40400302"/>
    <x v="23"/>
    <n v="0"/>
    <n v="16.5"/>
    <n v="0"/>
    <n v="0"/>
    <n v="0"/>
  </r>
  <r>
    <s v="NDDEQ Permitted Sources"/>
    <s v="38"/>
    <x v="93"/>
    <n v="40400302"/>
    <x v="23"/>
    <n v="0"/>
    <n v="30.9"/>
    <n v="0"/>
    <n v="0"/>
    <n v="0"/>
  </r>
  <r>
    <s v="NDDEQ Permitted Sources"/>
    <s v="38"/>
    <x v="92"/>
    <n v="40400302"/>
    <x v="23"/>
    <n v="0"/>
    <n v="0"/>
    <n v="0"/>
    <n v="0"/>
    <n v="0"/>
  </r>
  <r>
    <s v="NDDEQ Permitted Sources"/>
    <s v="38"/>
    <x v="89"/>
    <n v="40400302"/>
    <x v="23"/>
    <n v="0"/>
    <n v="1.3"/>
    <n v="0"/>
    <n v="0"/>
    <n v="0"/>
  </r>
  <r>
    <s v="NDDEQ Permitted Sources"/>
    <s v="38"/>
    <x v="93"/>
    <n v="40400302"/>
    <x v="23"/>
    <n v="0"/>
    <n v="7.9"/>
    <n v="0"/>
    <n v="0"/>
    <n v="0"/>
  </r>
  <r>
    <s v="NDDEQ Permitted Sources"/>
    <s v="38"/>
    <x v="92"/>
    <n v="40400302"/>
    <x v="23"/>
    <n v="0"/>
    <n v="15.4"/>
    <n v="0"/>
    <n v="0"/>
    <n v="0"/>
  </r>
  <r>
    <s v="NDDEQ Permitted Sources"/>
    <s v="38"/>
    <x v="88"/>
    <n v="40400302"/>
    <x v="23"/>
    <n v="0"/>
    <n v="13.2"/>
    <n v="0"/>
    <n v="0"/>
    <n v="0"/>
  </r>
  <r>
    <s v="NDDEQ Permitted Sources"/>
    <s v="38"/>
    <x v="85"/>
    <n v="40400302"/>
    <x v="23"/>
    <n v="0"/>
    <n v="17.399999999999999"/>
    <n v="0"/>
    <n v="0"/>
    <n v="0"/>
  </r>
  <r>
    <s v="NDDEQ Permitted Sources"/>
    <s v="38"/>
    <x v="85"/>
    <n v="31000205"/>
    <x v="26"/>
    <n v="0"/>
    <n v="0"/>
    <n v="0"/>
    <n v="66.599999999999994"/>
    <n v="0"/>
  </r>
  <r>
    <s v="NDDEQ Permitted Sources"/>
    <s v="38"/>
    <x v="85"/>
    <n v="20200202"/>
    <x v="21"/>
    <n v="2.4"/>
    <n v="2"/>
    <n v="10.5"/>
    <n v="0"/>
    <n v="0"/>
  </r>
  <r>
    <s v="NDDEQ Permitted Sources"/>
    <s v="38"/>
    <x v="85"/>
    <n v="31000205"/>
    <x v="26"/>
    <n v="0"/>
    <n v="0"/>
    <n v="0"/>
    <n v="64.900000000000006"/>
    <n v="0"/>
  </r>
  <r>
    <s v="NDDEQ Permitted Sources"/>
    <s v="38"/>
    <x v="85"/>
    <n v="20200202"/>
    <x v="21"/>
    <n v="3.9"/>
    <n v="1.6"/>
    <n v="6.9"/>
    <n v="0"/>
    <n v="0"/>
  </r>
  <r>
    <s v="NDDEQ Permitted Sources"/>
    <s v="38"/>
    <x v="85"/>
    <n v="31000205"/>
    <x v="26"/>
    <n v="0"/>
    <n v="0"/>
    <n v="0"/>
    <n v="48.3"/>
    <n v="0"/>
  </r>
  <r>
    <s v="NDDEQ Permitted Sources"/>
    <s v="38"/>
    <x v="85"/>
    <n v="20200202"/>
    <x v="21"/>
    <n v="4.5999999999999996"/>
    <n v="5.5"/>
    <n v="6.8"/>
    <n v="0"/>
    <n v="0"/>
  </r>
  <r>
    <s v="NDDEQ Permitted Sources"/>
    <s v="38"/>
    <x v="85"/>
    <n v="20200202"/>
    <x v="21"/>
    <n v="43.4"/>
    <n v="2.2000000000000002"/>
    <n v="12.5"/>
    <n v="0"/>
    <n v="0"/>
  </r>
  <r>
    <s v="NDDEQ Permitted Sources"/>
    <s v="38"/>
    <x v="80"/>
    <n v="31000205"/>
    <x v="26"/>
    <n v="0"/>
    <n v="0"/>
    <n v="0"/>
    <n v="15.6"/>
    <n v="0"/>
  </r>
  <r>
    <s v="NDDEQ Permitted Sources"/>
    <s v="38"/>
    <x v="80"/>
    <n v="20200202"/>
    <x v="21"/>
    <n v="8.1999999999999993"/>
    <n v="0"/>
    <n v="2.1"/>
    <n v="0"/>
    <n v="0"/>
  </r>
  <r>
    <s v="NDDEQ Permitted Sources"/>
    <s v="38"/>
    <x v="85"/>
    <n v="31000205"/>
    <x v="26"/>
    <n v="0"/>
    <n v="0"/>
    <n v="0"/>
    <n v="2.1"/>
    <n v="0"/>
  </r>
  <r>
    <s v="NDDEQ Permitted Sources"/>
    <s v="38"/>
    <x v="85"/>
    <n v="20200202"/>
    <x v="21"/>
    <n v="0.4"/>
    <n v="0"/>
    <n v="1.3"/>
    <n v="0"/>
    <n v="0"/>
  </r>
  <r>
    <s v="NDDEQ Permitted Sources"/>
    <s v="38"/>
    <x v="93"/>
    <n v="20200202"/>
    <x v="21"/>
    <n v="4.5"/>
    <n v="13.6"/>
    <n v="17.3"/>
    <n v="0"/>
    <n v="0"/>
  </r>
  <r>
    <s v="NDDEQ Permitted Sources"/>
    <s v="38"/>
    <x v="93"/>
    <n v="31000205"/>
    <x v="26"/>
    <n v="0"/>
    <n v="0"/>
    <n v="0"/>
    <n v="11"/>
    <n v="0"/>
  </r>
  <r>
    <s v="NDDEQ Permitted Sources"/>
    <s v="38"/>
    <x v="93"/>
    <n v="20200202"/>
    <x v="21"/>
    <n v="2.6"/>
    <n v="23.5"/>
    <n v="1.7"/>
    <n v="0"/>
    <n v="0"/>
  </r>
  <r>
    <s v="NDDEQ Permitted Sources"/>
    <s v="38"/>
    <x v="93"/>
    <n v="31000205"/>
    <x v="26"/>
    <n v="0"/>
    <n v="0"/>
    <n v="0"/>
    <n v="2.8"/>
    <n v="0"/>
  </r>
  <r>
    <s v="NDDEQ Permitted Sources"/>
    <s v="38"/>
    <x v="93"/>
    <n v="20200202"/>
    <x v="21"/>
    <n v="864.8"/>
    <n v="1.2"/>
    <n v="149.69999999999999"/>
    <n v="0"/>
    <n v="17.8"/>
  </r>
  <r>
    <s v="NDDEQ Permitted Sources"/>
    <s v="38"/>
    <x v="93"/>
    <n v="31000404"/>
    <x v="25"/>
    <n v="16.8"/>
    <n v="0.6"/>
    <n v="6"/>
    <n v="0"/>
    <n v="0"/>
  </r>
  <r>
    <s v="NDDEQ Permitted Sources"/>
    <s v="38"/>
    <x v="93"/>
    <n v="40400302"/>
    <x v="23"/>
    <n v="0"/>
    <n v="5"/>
    <n v="0"/>
    <n v="0"/>
    <n v="0"/>
  </r>
  <r>
    <s v="NDDEQ Permitted Sources"/>
    <s v="38"/>
    <x v="93"/>
    <n v="31000404"/>
    <x v="25"/>
    <n v="42.6"/>
    <n v="0.9"/>
    <n v="11.1"/>
    <n v="0"/>
    <n v="0"/>
  </r>
  <r>
    <s v="NDDEQ Permitted Sources"/>
    <s v="38"/>
    <x v="93"/>
    <n v="31000404"/>
    <x v="25"/>
    <n v="3.1"/>
    <n v="0.1"/>
    <n v="0.9"/>
    <n v="0"/>
    <n v="0"/>
  </r>
  <r>
    <s v="NDDEQ Permitted Sources"/>
    <s v="38"/>
    <x v="93"/>
    <n v="31000205"/>
    <x v="26"/>
    <n v="0"/>
    <n v="0"/>
    <n v="0"/>
    <n v="1102.0999999999999"/>
    <n v="0"/>
  </r>
  <r>
    <s v="NDDEQ Permitted Sources"/>
    <s v="38"/>
    <x v="93"/>
    <n v="20200201"/>
    <x v="21"/>
    <n v="47"/>
    <n v="6.1"/>
    <n v="19.3"/>
    <n v="0"/>
    <n v="0"/>
  </r>
  <r>
    <s v="NDDEQ Permitted Sources"/>
    <s v="38"/>
    <x v="93"/>
    <n v="20200202"/>
    <x v="21"/>
    <n v="5.3"/>
    <n v="4.7"/>
    <n v="11.1"/>
    <n v="0"/>
    <n v="0"/>
  </r>
  <r>
    <s v="NDDEQ Permitted Sources"/>
    <s v="38"/>
    <x v="79"/>
    <n v="31000404"/>
    <x v="25"/>
    <n v="0.5"/>
    <n v="0"/>
    <n v="0.4"/>
    <n v="0"/>
    <n v="0"/>
  </r>
  <r>
    <s v="NDDEQ Permitted Sources"/>
    <s v="38"/>
    <x v="79"/>
    <n v="40400302"/>
    <x v="23"/>
    <n v="0"/>
    <n v="12.3"/>
    <n v="0"/>
    <n v="0"/>
    <n v="0"/>
  </r>
  <r>
    <s v="NDDEQ Permitted Sources"/>
    <s v="38"/>
    <x v="79"/>
    <n v="31000205"/>
    <x v="26"/>
    <n v="0.1"/>
    <n v="0"/>
    <n v="0.1"/>
    <n v="0"/>
    <n v="0"/>
  </r>
  <r>
    <s v="NDDEQ Permitted Sources"/>
    <s v="38"/>
    <x v="79"/>
    <n v="20200202"/>
    <x v="21"/>
    <n v="0"/>
    <n v="0"/>
    <n v="0"/>
    <n v="0"/>
    <n v="0"/>
  </r>
  <r>
    <s v="NDDEQ Permitted Sources"/>
    <s v="38"/>
    <x v="79"/>
    <n v="31000404"/>
    <x v="25"/>
    <n v="0.3"/>
    <n v="0"/>
    <n v="0.2"/>
    <n v="0"/>
    <n v="0"/>
  </r>
  <r>
    <s v="NDDEQ Permitted Sources"/>
    <s v="38"/>
    <x v="79"/>
    <n v="31000404"/>
    <x v="25"/>
    <n v="1.9"/>
    <n v="0.1"/>
    <n v="1.6"/>
    <n v="0"/>
    <n v="0.1"/>
  </r>
  <r>
    <s v="NDDEQ Permitted Sources"/>
    <s v="38"/>
    <x v="79"/>
    <n v="31000404"/>
    <x v="25"/>
    <n v="10.1"/>
    <n v="0.6"/>
    <n v="9.8000000000000007"/>
    <n v="0.1"/>
    <n v="0.9"/>
  </r>
  <r>
    <s v="NDDEQ Permitted Sources"/>
    <s v="38"/>
    <x v="79"/>
    <n v="31000301"/>
    <x v="20"/>
    <n v="0"/>
    <n v="0.5"/>
    <n v="0"/>
    <n v="0"/>
    <n v="0"/>
  </r>
  <r>
    <s v="NDDEQ Permitted Sources"/>
    <s v="38"/>
    <x v="79"/>
    <n v="31000301"/>
    <x v="20"/>
    <n v="0.4"/>
    <n v="0"/>
    <n v="0.3"/>
    <n v="0"/>
    <n v="0"/>
  </r>
  <r>
    <s v="NDDEQ Permitted Sources"/>
    <s v="38"/>
    <x v="79"/>
    <n v="20200202"/>
    <x v="21"/>
    <n v="18.2"/>
    <n v="9.1"/>
    <n v="18.2"/>
    <n v="0"/>
    <n v="0.6"/>
  </r>
  <r>
    <s v="NDDEQ Permitted Sources"/>
    <s v="38"/>
    <x v="79"/>
    <n v="20200202"/>
    <x v="21"/>
    <n v="12.6"/>
    <n v="6.3"/>
    <n v="12.6"/>
    <n v="0"/>
    <n v="0.4"/>
  </r>
  <r>
    <s v="NDDEQ Permitted Sources"/>
    <s v="38"/>
    <x v="79"/>
    <n v="20200202"/>
    <x v="21"/>
    <n v="6.2"/>
    <n v="3.1"/>
    <n v="6.2"/>
    <n v="0"/>
    <n v="0.1"/>
  </r>
  <r>
    <s v="NDDEQ Permitted Sources"/>
    <s v="38"/>
    <x v="79"/>
    <n v="20200202"/>
    <x v="21"/>
    <n v="10"/>
    <n v="6.2"/>
    <n v="10"/>
    <n v="0"/>
    <n v="0.2"/>
  </r>
  <r>
    <s v="NDDEQ Permitted Sources"/>
    <s v="38"/>
    <x v="79"/>
    <n v="20200202"/>
    <x v="21"/>
    <n v="14.4"/>
    <n v="9.9"/>
    <n v="16.8"/>
    <n v="0"/>
    <n v="0.3"/>
  </r>
  <r>
    <s v="NDDEQ Permitted Sources"/>
    <s v="38"/>
    <x v="79"/>
    <n v="20200202"/>
    <x v="21"/>
    <n v="10.199999999999999"/>
    <n v="8.6999999999999993"/>
    <n v="13.4"/>
    <n v="0"/>
    <n v="0.3"/>
  </r>
  <r>
    <s v="NDDEQ Permitted Sources"/>
    <s v="38"/>
    <x v="79"/>
    <n v="20200202"/>
    <x v="21"/>
    <n v="57.2"/>
    <n v="16.600000000000001"/>
    <n v="60.4"/>
    <n v="0"/>
    <n v="1.4"/>
  </r>
  <r>
    <s v="NDDEQ Permitted Sources"/>
    <s v="38"/>
    <x v="93"/>
    <n v="20200202"/>
    <x v="21"/>
    <n v="39"/>
    <n v="0"/>
    <n v="0"/>
    <n v="0"/>
    <n v="0"/>
  </r>
  <r>
    <s v="NDDEQ Permitted Sources"/>
    <s v="38"/>
    <x v="93"/>
    <n v="31000404"/>
    <x v="25"/>
    <n v="1"/>
    <n v="0"/>
    <n v="0"/>
    <n v="0"/>
    <n v="0"/>
  </r>
  <r>
    <s v="NDDEQ Permitted Sources"/>
    <s v="38"/>
    <x v="85"/>
    <n v="20200201"/>
    <x v="21"/>
    <n v="0"/>
    <n v="0"/>
    <n v="0"/>
    <n v="0"/>
    <n v="0"/>
  </r>
  <r>
    <s v="NDDEQ Permitted Sources"/>
    <s v="38"/>
    <x v="85"/>
    <n v="20200201"/>
    <x v="21"/>
    <n v="13"/>
    <n v="0.1"/>
    <n v="4"/>
    <n v="0.2"/>
    <n v="0.3"/>
  </r>
  <r>
    <s v="NDDEQ Permitted Sources"/>
    <s v="38"/>
    <x v="82"/>
    <n v="20200201"/>
    <x v="21"/>
    <n v="0"/>
    <n v="0"/>
    <n v="0"/>
    <n v="0"/>
    <n v="0"/>
  </r>
  <r>
    <s v="NDDEQ Permitted Sources"/>
    <s v="38"/>
    <x v="82"/>
    <n v="20200201"/>
    <x v="21"/>
    <n v="59"/>
    <n v="9"/>
    <n v="65"/>
    <n v="3"/>
    <n v="4"/>
  </r>
  <r>
    <s v="NDDEQ Permitted Sources"/>
    <s v="38"/>
    <x v="102"/>
    <n v="20200201"/>
    <x v="21"/>
    <n v="0"/>
    <n v="0"/>
    <n v="0"/>
    <n v="0"/>
    <n v="0"/>
  </r>
  <r>
    <s v="NDDEQ Permitted Sources"/>
    <s v="38"/>
    <x v="102"/>
    <n v="20200201"/>
    <x v="21"/>
    <n v="47"/>
    <n v="7"/>
    <n v="52"/>
    <n v="3"/>
    <n v="3"/>
  </r>
  <r>
    <s v="NDDEQ Permitted Sources"/>
    <s v="38"/>
    <x v="102"/>
    <n v="20200201"/>
    <x v="21"/>
    <n v="0"/>
    <n v="0"/>
    <n v="0"/>
    <n v="0"/>
    <n v="0"/>
  </r>
  <r>
    <s v="NDDEQ Permitted Sources"/>
    <s v="38"/>
    <x v="102"/>
    <n v="20200201"/>
    <x v="21"/>
    <n v="45"/>
    <n v="6"/>
    <n v="48"/>
    <n v="3"/>
    <n v="3"/>
  </r>
  <r>
    <s v="NDDEQ Permitted Sources"/>
    <s v="38"/>
    <x v="103"/>
    <n v="20200201"/>
    <x v="21"/>
    <n v="1"/>
    <n v="0"/>
    <n v="1"/>
    <n v="0"/>
    <n v="0"/>
  </r>
  <r>
    <s v="NDDEQ Permitted Sources"/>
    <s v="38"/>
    <x v="103"/>
    <n v="20200201"/>
    <x v="21"/>
    <n v="38"/>
    <n v="5"/>
    <n v="38"/>
    <n v="2"/>
    <n v="3"/>
  </r>
  <r>
    <s v="NDDEQ Permitted Sources"/>
    <s v="38"/>
    <x v="88"/>
    <n v="20200202"/>
    <x v="21"/>
    <n v="11.1"/>
    <n v="15.3"/>
    <n v="8.8000000000000007"/>
    <n v="0"/>
    <n v="0"/>
  </r>
  <r>
    <s v="NDDEQ Permitted Sources"/>
    <s v="38"/>
    <x v="88"/>
    <n v="20200202"/>
    <x v="21"/>
    <n v="12.1"/>
    <n v="16.7"/>
    <n v="9.6999999999999993"/>
    <n v="0"/>
    <n v="0"/>
  </r>
  <r>
    <s v="NDDEQ Permitted Sources"/>
    <s v="38"/>
    <x v="88"/>
    <n v="20200202"/>
    <x v="21"/>
    <n v="7.5"/>
    <n v="10.4"/>
    <n v="6"/>
    <n v="0"/>
    <n v="0"/>
  </r>
  <r>
    <s v="NDDEQ Permitted Sources"/>
    <s v="38"/>
    <x v="88"/>
    <n v="20200201"/>
    <x v="21"/>
    <n v="19.899999999999999"/>
    <n v="24.5"/>
    <n v="19.899999999999999"/>
    <n v="0"/>
    <n v="0"/>
  </r>
  <r>
    <s v="NDDEQ Permitted Sources"/>
    <s v="38"/>
    <x v="77"/>
    <n v="20200202"/>
    <x v="21"/>
    <n v="0.16"/>
    <n v="0.01"/>
    <n v="0.03"/>
    <n v="0.01"/>
    <n v="0.01"/>
  </r>
  <r>
    <s v="NDDEQ Permitted Sources"/>
    <s v="38"/>
    <x v="77"/>
    <n v="20200202"/>
    <x v="21"/>
    <n v="7.0000000000000007E-2"/>
    <n v="0.01"/>
    <n v="0.02"/>
    <n v="0"/>
    <n v="0"/>
  </r>
  <r>
    <s v="NDDEQ Permitted Sources"/>
    <s v="38"/>
    <x v="77"/>
    <n v="31000205"/>
    <x v="26"/>
    <n v="0"/>
    <n v="0"/>
    <n v="0"/>
    <n v="144.03"/>
    <n v="0"/>
  </r>
  <r>
    <s v="NDDEQ Permitted Sources"/>
    <s v="38"/>
    <x v="77"/>
    <n v="31000404"/>
    <x v="25"/>
    <n v="3.86"/>
    <n v="0.34"/>
    <n v="3.24"/>
    <n v="0.02"/>
    <n v="0.28999999999999998"/>
  </r>
  <r>
    <s v="NDDEQ Permitted Sources"/>
    <s v="38"/>
    <x v="77"/>
    <n v="31000404"/>
    <x v="25"/>
    <n v="3.86"/>
    <n v="0.34"/>
    <n v="3.24"/>
    <n v="0.02"/>
    <n v="0.28999999999999998"/>
  </r>
  <r>
    <s v="NDDEQ Permitted Sources"/>
    <s v="38"/>
    <x v="77"/>
    <n v="31000299"/>
    <x v="28"/>
    <n v="1.73"/>
    <n v="0.01"/>
    <n v="1.45"/>
    <n v="0.01"/>
    <n v="0.13"/>
  </r>
  <r>
    <s v="NDDEQ Permitted Sources"/>
    <s v="38"/>
    <x v="77"/>
    <n v="31000404"/>
    <x v="25"/>
    <n v="5.24"/>
    <n v="0.46"/>
    <n v="4.41"/>
    <n v="0.03"/>
    <n v="0.4"/>
  </r>
  <r>
    <s v="NDDEQ Permitted Sources"/>
    <s v="38"/>
    <x v="77"/>
    <n v="31000404"/>
    <x v="25"/>
    <n v="5.24"/>
    <n v="0.46"/>
    <n v="4.41"/>
    <n v="0.03"/>
    <n v="0.4"/>
  </r>
  <r>
    <s v="NDDEQ Permitted Sources"/>
    <s v="38"/>
    <x v="77"/>
    <n v="31000404"/>
    <x v="25"/>
    <n v="9.32"/>
    <n v="0.81"/>
    <n v="7.82"/>
    <n v="0.06"/>
    <n v="0.71"/>
  </r>
  <r>
    <s v="NDDEQ Permitted Sources"/>
    <s v="38"/>
    <x v="77"/>
    <n v="31000404"/>
    <x v="25"/>
    <n v="1.3"/>
    <n v="0.11"/>
    <n v="1.1000000000000001"/>
    <n v="0.01"/>
    <n v="0.1"/>
  </r>
  <r>
    <s v="NDDEQ Permitted Sources"/>
    <s v="38"/>
    <x v="77"/>
    <n v="31000404"/>
    <x v="25"/>
    <n v="10.69"/>
    <n v="0.93"/>
    <n v="8.98"/>
    <n v="0.06"/>
    <n v="0.81"/>
  </r>
  <r>
    <s v="NDDEQ Permitted Sources"/>
    <s v="38"/>
    <x v="77"/>
    <n v="31000299"/>
    <x v="28"/>
    <n v="0"/>
    <n v="0"/>
    <n v="0"/>
    <n v="210.89"/>
    <n v="0"/>
  </r>
  <r>
    <s v="NDDEQ Permitted Sources"/>
    <s v="38"/>
    <x v="93"/>
    <n v="40400302"/>
    <x v="23"/>
    <n v="0"/>
    <n v="2"/>
    <n v="0"/>
    <n v="0"/>
    <n v="0"/>
  </r>
  <r>
    <s v="NDDEQ Permitted Sources"/>
    <s v="38"/>
    <x v="79"/>
    <n v="20200202"/>
    <x v="21"/>
    <n v="11.6"/>
    <n v="2.6"/>
    <n v="11"/>
    <n v="0"/>
    <n v="0"/>
  </r>
  <r>
    <s v="NDDEQ Permitted Sources"/>
    <s v="38"/>
    <x v="79"/>
    <n v="20200202"/>
    <x v="21"/>
    <n v="4.0999999999999996"/>
    <n v="0.1"/>
    <n v="4.5"/>
    <n v="0"/>
    <n v="0"/>
  </r>
  <r>
    <s v="NDDEQ Permitted Sources"/>
    <s v="38"/>
    <x v="85"/>
    <n v="40400302"/>
    <x v="23"/>
    <n v="0"/>
    <n v="0.4"/>
    <n v="0"/>
    <n v="0"/>
    <n v="0"/>
  </r>
  <r>
    <s v="NDDEQ Permitted Sources"/>
    <s v="38"/>
    <x v="80"/>
    <n v="40400302"/>
    <x v="23"/>
    <n v="0"/>
    <n v="0.3"/>
    <n v="0"/>
    <n v="0"/>
    <n v="0"/>
  </r>
  <r>
    <s v="NDDEQ Permitted Sources"/>
    <s v="38"/>
    <x v="85"/>
    <n v="40400302"/>
    <x v="23"/>
    <n v="0"/>
    <n v="1.1000000000000001"/>
    <n v="0"/>
    <n v="0"/>
    <n v="0"/>
  </r>
  <r>
    <s v="NDDEQ Permitted Sources"/>
    <s v="38"/>
    <x v="85"/>
    <n v="40400302"/>
    <x v="23"/>
    <n v="0"/>
    <n v="0.2"/>
    <n v="0"/>
    <n v="0"/>
    <n v="0"/>
  </r>
  <r>
    <s v="NDDEQ Permitted Sources"/>
    <s v="38"/>
    <x v="85"/>
    <n v="40400302"/>
    <x v="23"/>
    <n v="0"/>
    <n v="2.5"/>
    <n v="0"/>
    <n v="0"/>
    <n v="0"/>
  </r>
  <r>
    <s v="NDDEQ Permitted Sources"/>
    <s v="38"/>
    <x v="82"/>
    <n v="40400302"/>
    <x v="23"/>
    <n v="0"/>
    <n v="4"/>
    <n v="0"/>
    <n v="0"/>
    <n v="0"/>
  </r>
  <r>
    <s v="NDDEQ Permitted Sources"/>
    <s v="38"/>
    <x v="77"/>
    <n v="40400302"/>
    <x v="23"/>
    <n v="0"/>
    <n v="0.1"/>
    <n v="0"/>
    <n v="0"/>
    <n v="0"/>
  </r>
  <r>
    <s v="NDDEQ Permitted Sources"/>
    <s v="38"/>
    <x v="77"/>
    <n v="40400302"/>
    <x v="23"/>
    <n v="0"/>
    <n v="0"/>
    <n v="0"/>
    <n v="0"/>
    <n v="0"/>
  </r>
  <r>
    <s v="NDDEQ Permitted Sources"/>
    <s v="38"/>
    <x v="77"/>
    <n v="40400302"/>
    <x v="23"/>
    <n v="0"/>
    <n v="0"/>
    <n v="0"/>
    <n v="0"/>
    <n v="0"/>
  </r>
  <r>
    <s v="NDDEQ Permitted Sources"/>
    <s v="38"/>
    <x v="85"/>
    <n v="40400302"/>
    <x v="23"/>
    <n v="0"/>
    <n v="0.6"/>
    <n v="0"/>
    <n v="0"/>
    <n v="0"/>
  </r>
  <r>
    <s v="NDDEQ Permitted Sources"/>
    <s v="38"/>
    <x v="82"/>
    <n v="40400302"/>
    <x v="23"/>
    <n v="0"/>
    <n v="3"/>
    <n v="0"/>
    <n v="0"/>
    <n v="0"/>
  </r>
  <r>
    <s v="NDDEQ Permitted Sources"/>
    <s v="38"/>
    <x v="85"/>
    <n v="40400302"/>
    <x v="23"/>
    <n v="0"/>
    <n v="1"/>
    <n v="0"/>
    <n v="0"/>
    <n v="0"/>
  </r>
  <r>
    <s v="NDDEQ Permitted Sources"/>
    <s v="38"/>
    <x v="93"/>
    <n v="40400302"/>
    <x v="23"/>
    <n v="0"/>
    <n v="2.1"/>
    <n v="0"/>
    <n v="0"/>
    <n v="0"/>
  </r>
  <r>
    <s v="NDDEQ Permitted Sources"/>
    <s v="38"/>
    <x v="93"/>
    <n v="40400302"/>
    <x v="23"/>
    <n v="0"/>
    <n v="3.3"/>
    <n v="0"/>
    <n v="0"/>
    <n v="0"/>
  </r>
  <r>
    <s v="NDDEQ Permitted Sources"/>
    <s v="38"/>
    <x v="77"/>
    <n v="40400302"/>
    <x v="23"/>
    <n v="0"/>
    <n v="0.9"/>
    <n v="0"/>
    <n v="0"/>
    <n v="0"/>
  </r>
  <r>
    <s v="NDDEQ Permitted Sources"/>
    <s v="38"/>
    <x v="85"/>
    <n v="40400302"/>
    <x v="23"/>
    <n v="0"/>
    <n v="0.5"/>
    <n v="0"/>
    <n v="0"/>
    <n v="0"/>
  </r>
  <r>
    <s v="NDDEQ Permitted Sources"/>
    <s v="38"/>
    <x v="85"/>
    <n v="31000299"/>
    <x v="28"/>
    <n v="3.2"/>
    <n v="0"/>
    <n v="0.8"/>
    <n v="0"/>
    <n v="0"/>
  </r>
  <r>
    <s v="NDDEQ Permitted Sources"/>
    <s v="38"/>
    <x v="85"/>
    <n v="20200202"/>
    <x v="21"/>
    <n v="41.9"/>
    <n v="0"/>
    <n v="31.3"/>
    <n v="0"/>
    <n v="0"/>
  </r>
  <r>
    <s v="NDDEQ Permitted Sources"/>
    <s v="38"/>
    <x v="88"/>
    <n v="20200202"/>
    <x v="21"/>
    <n v="20"/>
    <n v="13"/>
    <n v="26"/>
    <n v="0"/>
    <n v="0.4"/>
  </r>
  <r>
    <s v="NDDEQ Permitted Sources"/>
    <s v="38"/>
    <x v="88"/>
    <n v="20200202"/>
    <x v="21"/>
    <n v="26"/>
    <n v="12"/>
    <n v="23"/>
    <n v="0"/>
    <n v="0.1"/>
  </r>
  <r>
    <s v="NDDEQ Permitted Sources"/>
    <s v="38"/>
    <x v="88"/>
    <n v="31000404"/>
    <x v="25"/>
    <n v="7"/>
    <n v="0"/>
    <n v="6"/>
    <n v="0"/>
    <n v="1"/>
  </r>
  <r>
    <s v="NDDEQ Permitted Sources"/>
    <s v="38"/>
    <x v="88"/>
    <n v="31000205"/>
    <x v="26"/>
    <n v="3"/>
    <n v="27"/>
    <n v="18"/>
    <n v="0"/>
    <n v="0"/>
  </r>
  <r>
    <s v="NDDEQ Permitted Sources"/>
    <s v="38"/>
    <x v="88"/>
    <n v="40400302"/>
    <x v="23"/>
    <n v="0"/>
    <n v="1"/>
    <n v="0"/>
    <n v="0"/>
    <n v="0"/>
  </r>
  <r>
    <s v="NDDEQ Permitted Sources"/>
    <s v="38"/>
    <x v="88"/>
    <n v="31000404"/>
    <x v="25"/>
    <n v="0"/>
    <n v="1"/>
    <n v="0"/>
    <n v="0"/>
    <n v="0"/>
  </r>
  <r>
    <s v="NDDEQ Permitted Sources"/>
    <s v="38"/>
    <x v="88"/>
    <n v="31000205"/>
    <x v="26"/>
    <n v="0"/>
    <n v="0"/>
    <n v="0"/>
    <n v="0"/>
    <n v="0"/>
  </r>
  <r>
    <s v="NDDEQ Permitted Sources"/>
    <s v="38"/>
    <x v="104"/>
    <n v="20200201"/>
    <x v="21"/>
    <n v="18.37"/>
    <n v="4.93"/>
    <n v="17.45"/>
    <n v="0"/>
    <n v="0"/>
  </r>
  <r>
    <s v="NDDEQ Permitted Sources"/>
    <s v="38"/>
    <x v="105"/>
    <n v="20200201"/>
    <x v="21"/>
    <n v="8.1199999999999992"/>
    <n v="2.99"/>
    <n v="12.17"/>
    <n v="0"/>
    <n v="0"/>
  </r>
  <r>
    <s v="NDDEQ Permitted Sources"/>
    <s v="38"/>
    <x v="91"/>
    <n v="20200201"/>
    <x v="21"/>
    <n v="71.400000000000006"/>
    <n v="2.5"/>
    <n v="4.96"/>
    <n v="0"/>
    <n v="0"/>
  </r>
  <r>
    <s v="NDDEQ Permitted Sources"/>
    <s v="38"/>
    <x v="102"/>
    <n v="20200201"/>
    <x v="21"/>
    <n v="20.63"/>
    <n v="9.5"/>
    <n v="29.58"/>
    <n v="0"/>
    <n v="0"/>
  </r>
  <r>
    <s v="NDDEQ Permitted Sources"/>
    <s v="38"/>
    <x v="82"/>
    <n v="20200202"/>
    <x v="21"/>
    <n v="4.74"/>
    <n v="4.58"/>
    <n v="2.46"/>
    <n v="0"/>
    <n v="0"/>
  </r>
  <r>
    <s v="NDDEQ Permitted Sources"/>
    <s v="38"/>
    <x v="82"/>
    <n v="20200201"/>
    <x v="21"/>
    <n v="8.75"/>
    <n v="5.58"/>
    <n v="2.6"/>
    <n v="0"/>
    <n v="0"/>
  </r>
  <r>
    <s v="NDDEQ Permitted Sources"/>
    <s v="38"/>
    <x v="93"/>
    <n v="20200202"/>
    <x v="21"/>
    <n v="7.72"/>
    <n v="2"/>
    <n v="0.1"/>
    <n v="0"/>
    <n v="0"/>
  </r>
  <r>
    <s v="EPA Titile V"/>
    <n v="30"/>
    <x v="9"/>
    <n v="20200201"/>
    <x v="21"/>
    <n v="64.400000000000006"/>
    <n v="18.309999999999999"/>
    <n v="104"/>
    <n v="26.01"/>
    <n v="9.7799999999999994"/>
  </r>
  <r>
    <s v="EPA Titile V"/>
    <n v="30"/>
    <x v="41"/>
    <n v="20200201"/>
    <x v="21"/>
    <n v="64.400000000000006"/>
    <n v="18.309999999999999"/>
    <n v="104"/>
    <n v="26.01"/>
    <n v="9.779999999999999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Data" updatedVersion="4" minRefreshableVersion="3" showMemberPropertyTips="0" useAutoFormatting="1" rowGrandTotals="0" colGrandTotals="0" itemPrintTitles="1" createdVersion="4" indent="0" compact="0" compactData="0" gridDropZones="1">
  <location ref="B113:G220" firstHeaderRow="1" firstDataRow="2" firstDataCol="1"/>
  <pivotFields count="10">
    <pivotField compact="0" outline="0" subtotalTop="0" showAll="0" includeNewItemsInFilter="1"/>
    <pivotField compact="0" outline="0" subtotalTop="0" showAll="0" includeNewItemsInFilter="1"/>
    <pivotField axis="axisRow" compact="0" outline="0" subtotalTop="0" showAll="0" includeNewItemsInFilter="1">
      <items count="107">
        <item x="0"/>
        <item x="1"/>
        <item x="2"/>
        <item x="3"/>
        <item x="4"/>
        <item x="5"/>
        <item x="6"/>
        <item x="7"/>
        <item x="8"/>
        <item x="9"/>
        <item x="10"/>
        <item x="11"/>
        <item x="12"/>
        <item x="96"/>
        <item x="13"/>
        <item x="14"/>
        <item x="15"/>
        <item x="16"/>
        <item x="99"/>
        <item x="17"/>
        <item x="18"/>
        <item x="19"/>
        <item x="20"/>
        <item x="98"/>
        <item x="21"/>
        <item x="22"/>
        <item x="23"/>
        <item x="97"/>
        <item x="24"/>
        <item x="25"/>
        <item x="26"/>
        <item x="27"/>
        <item x="100"/>
        <item x="28"/>
        <item x="29"/>
        <item x="31"/>
        <item x="30"/>
        <item x="32"/>
        <item x="33"/>
        <item x="34"/>
        <item x="35"/>
        <item x="36"/>
        <item x="37"/>
        <item x="38"/>
        <item x="39"/>
        <item x="40"/>
        <item x="41"/>
        <item x="42"/>
        <item x="43"/>
        <item x="44"/>
        <item x="45"/>
        <item x="46"/>
        <item x="47"/>
        <item x="48"/>
        <item x="49"/>
        <item x="50"/>
        <item x="51"/>
        <item x="52"/>
        <item x="53"/>
        <item x="54"/>
        <item x="55"/>
        <item x="56"/>
        <item x="57"/>
        <item x="58"/>
        <item x="59"/>
        <item x="60"/>
        <item x="61"/>
        <item x="63"/>
        <item x="62"/>
        <item x="64"/>
        <item x="65"/>
        <item x="66"/>
        <item x="67"/>
        <item x="68"/>
        <item x="69"/>
        <item x="70"/>
        <item x="71"/>
        <item x="72"/>
        <item x="73"/>
        <item x="74"/>
        <item x="75"/>
        <item x="76"/>
        <item x="101"/>
        <item x="77"/>
        <item x="78"/>
        <item x="79"/>
        <item x="80"/>
        <item x="104"/>
        <item x="81"/>
        <item x="82"/>
        <item x="83"/>
        <item x="84"/>
        <item x="103"/>
        <item x="85"/>
        <item x="86"/>
        <item x="87"/>
        <item x="102"/>
        <item x="88"/>
        <item x="89"/>
        <item x="90"/>
        <item x="91"/>
        <item x="105"/>
        <item x="92"/>
        <item x="93"/>
        <item x="95"/>
        <item x="94"/>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2"/>
  </rowFields>
  <rowItems count="10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rowItems>
  <colFields count="1">
    <field x="-2"/>
  </colFields>
  <colItems count="5">
    <i>
      <x/>
    </i>
    <i i="1">
      <x v="1"/>
    </i>
    <i i="2">
      <x v="2"/>
    </i>
    <i i="3">
      <x v="3"/>
    </i>
    <i i="4">
      <x v="4"/>
    </i>
  </colItems>
  <dataFields count="5">
    <dataField name="Sum of NOx (tons/year)" fld="5" baseField="0" baseItem="0"/>
    <dataField name="Sum of VOC (tons/year)" fld="6" baseField="0" baseItem="0"/>
    <dataField name="Sum of CO (tons/year)" fld="7" baseField="0" baseItem="0"/>
    <dataField name="Sum of SOx (tons/year)" fld="8" baseField="0" baseItem="0"/>
    <dataField name="Sum of PM (tons/year)" fld="9" baseField="0" baseItem="0"/>
  </dataFields>
  <formats count="2">
    <format dxfId="36">
      <pivotArea dataOnly="0" labelOnly="1" outline="0" fieldPosition="0">
        <references count="1">
          <reference field="2" count="0"/>
        </references>
      </pivotArea>
    </format>
    <format dxfId="35">
      <pivotArea outline="0" fieldPosition="0"/>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0" dataPosition="0" applyNumberFormats="0" applyBorderFormats="0" applyFontFormats="0" applyPatternFormats="0" applyAlignmentFormats="0" applyWidthHeightFormats="1" dataCaption="Data" updatedVersion="4" minRefreshableVersion="3" showMemberPropertyTips="0" useAutoFormatting="1" rowGrandTotals="0" colGrandTotals="0" itemPrintTitles="1" createdVersion="4" indent="0" compact="0" compactData="0" gridDropZones="1">
  <location ref="C62:GF94" firstHeaderRow="1" firstDataRow="3" firstDataCol="1"/>
  <pivotFields count="10">
    <pivotField compact="0" outline="0" subtotalTop="0" showAll="0" includeNewItemsInFilter="1"/>
    <pivotField compact="0" outline="0" subtotalTop="0" showAll="0" includeNewItemsInFilter="1"/>
    <pivotField axis="axisCol" compact="0" outline="0" subtotalTop="0" showAll="0" includeNewItemsInFilter="1">
      <items count="10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96"/>
        <item x="97"/>
        <item x="98"/>
        <item x="99"/>
        <item x="100"/>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101"/>
        <item h="1" x="102"/>
        <item h="1" x="103"/>
        <item h="1" x="104"/>
        <item h="1" x="105"/>
        <item t="default"/>
      </items>
    </pivotField>
    <pivotField compact="0" outline="0" subtotalTop="0" showAll="0" includeNewItemsInFilter="1"/>
    <pivotField axis="axisRow" compact="0" outline="0" subtotalTop="0" showAll="0" includeNewItemsInFilter="1">
      <items count="31">
        <item x="21"/>
        <item x="3"/>
        <item x="5"/>
        <item x="6"/>
        <item x="7"/>
        <item x="0"/>
        <item x="1"/>
        <item x="2"/>
        <item x="8"/>
        <item x="28"/>
        <item x="25"/>
        <item x="23"/>
        <item x="4"/>
        <item x="24"/>
        <item x="16"/>
        <item x="17"/>
        <item x="18"/>
        <item x="19"/>
        <item x="20"/>
        <item x="11"/>
        <item x="12"/>
        <item x="9"/>
        <item x="10"/>
        <item x="14"/>
        <item x="26"/>
        <item x="27"/>
        <item x="29"/>
        <item x="13"/>
        <item x="15"/>
        <item x="22"/>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4"/>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rowItems>
  <colFields count="2">
    <field x="-2"/>
    <field x="2"/>
  </colFields>
  <colItems count="185">
    <i>
      <x/>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i="1">
      <x v="1"/>
      <x/>
    </i>
    <i r="1" i="1">
      <x v="1"/>
    </i>
    <i r="1" i="1">
      <x v="2"/>
    </i>
    <i r="1" i="1">
      <x v="3"/>
    </i>
    <i r="1" i="1">
      <x v="4"/>
    </i>
    <i r="1" i="1">
      <x v="5"/>
    </i>
    <i r="1" i="1">
      <x v="6"/>
    </i>
    <i r="1" i="1">
      <x v="7"/>
    </i>
    <i r="1" i="1">
      <x v="8"/>
    </i>
    <i r="1" i="1">
      <x v="9"/>
    </i>
    <i r="1" i="1">
      <x v="10"/>
    </i>
    <i r="1" i="1">
      <x v="11"/>
    </i>
    <i r="1" i="1">
      <x v="12"/>
    </i>
    <i r="1" i="1">
      <x v="13"/>
    </i>
    <i r="1" i="1">
      <x v="14"/>
    </i>
    <i r="1" i="1">
      <x v="15"/>
    </i>
    <i r="1" i="1">
      <x v="16"/>
    </i>
    <i r="1" i="1">
      <x v="17"/>
    </i>
    <i r="1" i="1">
      <x v="18"/>
    </i>
    <i r="1" i="1">
      <x v="19"/>
    </i>
    <i r="1" i="1">
      <x v="20"/>
    </i>
    <i r="1" i="1">
      <x v="21"/>
    </i>
    <i r="1" i="1">
      <x v="22"/>
    </i>
    <i r="1" i="1">
      <x v="23"/>
    </i>
    <i r="1" i="1">
      <x v="24"/>
    </i>
    <i r="1" i="1">
      <x v="25"/>
    </i>
    <i r="1" i="1">
      <x v="26"/>
    </i>
    <i r="1" i="1">
      <x v="27"/>
    </i>
    <i r="1" i="1">
      <x v="28"/>
    </i>
    <i r="1" i="1">
      <x v="29"/>
    </i>
    <i r="1" i="1">
      <x v="30"/>
    </i>
    <i r="1" i="1">
      <x v="31"/>
    </i>
    <i r="1" i="1">
      <x v="32"/>
    </i>
    <i r="1" i="1">
      <x v="33"/>
    </i>
    <i r="1" i="1">
      <x v="34"/>
    </i>
    <i r="1" i="1">
      <x v="35"/>
    </i>
    <i r="1" i="1">
      <x v="36"/>
    </i>
    <i i="2">
      <x v="2"/>
      <x/>
    </i>
    <i r="1" i="2">
      <x v="1"/>
    </i>
    <i r="1" i="2">
      <x v="2"/>
    </i>
    <i r="1" i="2">
      <x v="3"/>
    </i>
    <i r="1" i="2">
      <x v="4"/>
    </i>
    <i r="1" i="2">
      <x v="5"/>
    </i>
    <i r="1" i="2">
      <x v="6"/>
    </i>
    <i r="1" i="2">
      <x v="7"/>
    </i>
    <i r="1" i="2">
      <x v="8"/>
    </i>
    <i r="1" i="2">
      <x v="9"/>
    </i>
    <i r="1" i="2">
      <x v="10"/>
    </i>
    <i r="1" i="2">
      <x v="11"/>
    </i>
    <i r="1" i="2">
      <x v="12"/>
    </i>
    <i r="1" i="2">
      <x v="13"/>
    </i>
    <i r="1" i="2">
      <x v="14"/>
    </i>
    <i r="1" i="2">
      <x v="15"/>
    </i>
    <i r="1" i="2">
      <x v="16"/>
    </i>
    <i r="1" i="2">
      <x v="17"/>
    </i>
    <i r="1" i="2">
      <x v="18"/>
    </i>
    <i r="1" i="2">
      <x v="19"/>
    </i>
    <i r="1" i="2">
      <x v="20"/>
    </i>
    <i r="1" i="2">
      <x v="21"/>
    </i>
    <i r="1" i="2">
      <x v="22"/>
    </i>
    <i r="1" i="2">
      <x v="23"/>
    </i>
    <i r="1" i="2">
      <x v="24"/>
    </i>
    <i r="1" i="2">
      <x v="25"/>
    </i>
    <i r="1" i="2">
      <x v="26"/>
    </i>
    <i r="1" i="2">
      <x v="27"/>
    </i>
    <i r="1" i="2">
      <x v="28"/>
    </i>
    <i r="1" i="2">
      <x v="29"/>
    </i>
    <i r="1" i="2">
      <x v="30"/>
    </i>
    <i r="1" i="2">
      <x v="31"/>
    </i>
    <i r="1" i="2">
      <x v="32"/>
    </i>
    <i r="1" i="2">
      <x v="33"/>
    </i>
    <i r="1" i="2">
      <x v="34"/>
    </i>
    <i r="1" i="2">
      <x v="35"/>
    </i>
    <i r="1" i="2">
      <x v="36"/>
    </i>
    <i i="3">
      <x v="3"/>
      <x/>
    </i>
    <i r="1" i="3">
      <x v="1"/>
    </i>
    <i r="1" i="3">
      <x v="2"/>
    </i>
    <i r="1" i="3">
      <x v="3"/>
    </i>
    <i r="1" i="3">
      <x v="4"/>
    </i>
    <i r="1" i="3">
      <x v="5"/>
    </i>
    <i r="1" i="3">
      <x v="6"/>
    </i>
    <i r="1" i="3">
      <x v="7"/>
    </i>
    <i r="1" i="3">
      <x v="8"/>
    </i>
    <i r="1" i="3">
      <x v="9"/>
    </i>
    <i r="1" i="3">
      <x v="10"/>
    </i>
    <i r="1" i="3">
      <x v="11"/>
    </i>
    <i r="1" i="3">
      <x v="12"/>
    </i>
    <i r="1" i="3">
      <x v="13"/>
    </i>
    <i r="1" i="3">
      <x v="14"/>
    </i>
    <i r="1" i="3">
      <x v="15"/>
    </i>
    <i r="1" i="3">
      <x v="16"/>
    </i>
    <i r="1" i="3">
      <x v="17"/>
    </i>
    <i r="1" i="3">
      <x v="18"/>
    </i>
    <i r="1" i="3">
      <x v="19"/>
    </i>
    <i r="1" i="3">
      <x v="20"/>
    </i>
    <i r="1" i="3">
      <x v="21"/>
    </i>
    <i r="1" i="3">
      <x v="22"/>
    </i>
    <i r="1" i="3">
      <x v="23"/>
    </i>
    <i r="1" i="3">
      <x v="24"/>
    </i>
    <i r="1" i="3">
      <x v="25"/>
    </i>
    <i r="1" i="3">
      <x v="26"/>
    </i>
    <i r="1" i="3">
      <x v="27"/>
    </i>
    <i r="1" i="3">
      <x v="28"/>
    </i>
    <i r="1" i="3">
      <x v="29"/>
    </i>
    <i r="1" i="3">
      <x v="30"/>
    </i>
    <i r="1" i="3">
      <x v="31"/>
    </i>
    <i r="1" i="3">
      <x v="32"/>
    </i>
    <i r="1" i="3">
      <x v="33"/>
    </i>
    <i r="1" i="3">
      <x v="34"/>
    </i>
    <i r="1" i="3">
      <x v="35"/>
    </i>
    <i r="1" i="3">
      <x v="36"/>
    </i>
    <i i="4">
      <x v="4"/>
      <x/>
    </i>
    <i r="1" i="4">
      <x v="1"/>
    </i>
    <i r="1" i="4">
      <x v="2"/>
    </i>
    <i r="1" i="4">
      <x v="3"/>
    </i>
    <i r="1" i="4">
      <x v="4"/>
    </i>
    <i r="1" i="4">
      <x v="5"/>
    </i>
    <i r="1" i="4">
      <x v="6"/>
    </i>
    <i r="1" i="4">
      <x v="7"/>
    </i>
    <i r="1" i="4">
      <x v="8"/>
    </i>
    <i r="1" i="4">
      <x v="9"/>
    </i>
    <i r="1" i="4">
      <x v="10"/>
    </i>
    <i r="1" i="4">
      <x v="11"/>
    </i>
    <i r="1" i="4">
      <x v="12"/>
    </i>
    <i r="1" i="4">
      <x v="13"/>
    </i>
    <i r="1" i="4">
      <x v="14"/>
    </i>
    <i r="1" i="4">
      <x v="15"/>
    </i>
    <i r="1" i="4">
      <x v="16"/>
    </i>
    <i r="1" i="4">
      <x v="17"/>
    </i>
    <i r="1" i="4">
      <x v="18"/>
    </i>
    <i r="1" i="4">
      <x v="19"/>
    </i>
    <i r="1" i="4">
      <x v="20"/>
    </i>
    <i r="1" i="4">
      <x v="21"/>
    </i>
    <i r="1" i="4">
      <x v="22"/>
    </i>
    <i r="1" i="4">
      <x v="23"/>
    </i>
    <i r="1" i="4">
      <x v="24"/>
    </i>
    <i r="1" i="4">
      <x v="25"/>
    </i>
    <i r="1" i="4">
      <x v="26"/>
    </i>
    <i r="1" i="4">
      <x v="27"/>
    </i>
    <i r="1" i="4">
      <x v="28"/>
    </i>
    <i r="1" i="4">
      <x v="29"/>
    </i>
    <i r="1" i="4">
      <x v="30"/>
    </i>
    <i r="1" i="4">
      <x v="31"/>
    </i>
    <i r="1" i="4">
      <x v="32"/>
    </i>
    <i r="1" i="4">
      <x v="33"/>
    </i>
    <i r="1" i="4">
      <x v="34"/>
    </i>
    <i r="1" i="4">
      <x v="35"/>
    </i>
    <i r="1" i="4">
      <x v="36"/>
    </i>
  </colItems>
  <dataFields count="5">
    <dataField name="Sum of NOx (tons/year)" fld="5" baseField="0" baseItem="0"/>
    <dataField name="Sum of VOC (tons/year)" fld="6" baseField="0" baseItem="0"/>
    <dataField name="Sum of CO (tons/year)" fld="7" baseField="0" baseItem="0"/>
    <dataField name="Sum of SOx (tons/year)" fld="8" baseField="0" baseItem="0"/>
    <dataField name="Sum of PM (tons/year)" fld="9" baseField="0" baseItem="0"/>
  </dataFields>
  <formats count="1">
    <format dxfId="30">
      <pivotArea type="all" dataOnly="0" outline="0" fieldPosition="0"/>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2" cacheId="0"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A117:AF225" firstHeaderRow="1" firstDataRow="2" firstDataCol="1"/>
  <pivotFields count="10">
    <pivotField compact="0" outline="0" subtotalTop="0" showAll="0" includeNewItemsInFilter="1"/>
    <pivotField compact="0" outline="0" subtotalTop="0" showAll="0" includeNewItemsInFilter="1"/>
    <pivotField axis="axisRow" compact="0" outline="0" subtotalTop="0" showAll="0" includeNewItemsInFilter="1">
      <items count="107">
        <item x="0"/>
        <item x="1"/>
        <item x="2"/>
        <item x="3"/>
        <item x="4"/>
        <item x="5"/>
        <item x="6"/>
        <item x="7"/>
        <item x="8"/>
        <item x="9"/>
        <item x="10"/>
        <item x="11"/>
        <item x="12"/>
        <item x="96"/>
        <item x="13"/>
        <item x="14"/>
        <item x="15"/>
        <item x="16"/>
        <item x="99"/>
        <item x="17"/>
        <item x="18"/>
        <item x="19"/>
        <item x="20"/>
        <item x="98"/>
        <item x="21"/>
        <item x="22"/>
        <item x="23"/>
        <item x="97"/>
        <item x="24"/>
        <item x="25"/>
        <item x="26"/>
        <item x="27"/>
        <item x="100"/>
        <item x="28"/>
        <item x="29"/>
        <item x="31"/>
        <item x="30"/>
        <item x="32"/>
        <item x="33"/>
        <item x="34"/>
        <item x="35"/>
        <item x="36"/>
        <item x="37"/>
        <item x="38"/>
        <item x="39"/>
        <item x="40"/>
        <item x="41"/>
        <item x="42"/>
        <item x="43"/>
        <item x="44"/>
        <item x="45"/>
        <item x="46"/>
        <item x="47"/>
        <item x="48"/>
        <item x="49"/>
        <item x="50"/>
        <item x="51"/>
        <item x="52"/>
        <item x="53"/>
        <item x="54"/>
        <item x="55"/>
        <item x="56"/>
        <item x="57"/>
        <item x="58"/>
        <item x="59"/>
        <item x="60"/>
        <item x="61"/>
        <item x="63"/>
        <item x="62"/>
        <item x="64"/>
        <item x="65"/>
        <item x="66"/>
        <item x="67"/>
        <item x="68"/>
        <item x="69"/>
        <item x="70"/>
        <item x="71"/>
        <item x="72"/>
        <item x="73"/>
        <item x="74"/>
        <item x="75"/>
        <item x="76"/>
        <item x="101"/>
        <item x="77"/>
        <item x="78"/>
        <item x="79"/>
        <item x="80"/>
        <item x="104"/>
        <item x="81"/>
        <item x="82"/>
        <item x="83"/>
        <item x="84"/>
        <item x="103"/>
        <item x="85"/>
        <item x="86"/>
        <item x="87"/>
        <item x="102"/>
        <item x="88"/>
        <item x="89"/>
        <item x="90"/>
        <item x="91"/>
        <item x="105"/>
        <item x="92"/>
        <item x="93"/>
        <item x="95"/>
        <item x="94"/>
        <item t="default"/>
      </items>
    </pivotField>
    <pivotField compact="0" outline="0" subtotalTop="0" showAll="0" includeNewItemsInFilter="1"/>
    <pivotField axis="axisCol" compact="0" outline="0" subtotalTop="0" showAll="0" includeNewItemsInFilter="1">
      <items count="31">
        <item x="21"/>
        <item x="3"/>
        <item x="5"/>
        <item x="1"/>
        <item x="2"/>
        <item x="4"/>
        <item x="16"/>
        <item x="17"/>
        <item x="20"/>
        <item x="10"/>
        <item x="6"/>
        <item x="7"/>
        <item x="0"/>
        <item x="8"/>
        <item x="11"/>
        <item x="12"/>
        <item x="23"/>
        <item x="9"/>
        <item x="28"/>
        <item x="25"/>
        <item x="24"/>
        <item x="18"/>
        <item x="19"/>
        <item x="15"/>
        <item x="14"/>
        <item x="26"/>
        <item x="27"/>
        <item x="29"/>
        <item x="13"/>
        <item x="22"/>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10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t="grand">
      <x/>
    </i>
  </rowItems>
  <colFields count="1">
    <field x="4"/>
  </colFields>
  <col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colItems>
  <dataFields count="1">
    <dataField name="Sum of VOC (tons/year)" fld="6" baseField="0" baseItem="0"/>
  </dataFields>
  <formats count="5">
    <format dxfId="27">
      <pivotArea field="2" type="button" dataOnly="0" labelOnly="1" outline="0" axis="axisRow" fieldPosition="0"/>
    </format>
    <format dxfId="26">
      <pivotArea dataOnly="0" labelOnly="1" outline="0" fieldPosition="0">
        <references count="1">
          <reference field="4" count="0"/>
        </references>
      </pivotArea>
    </format>
    <format dxfId="25">
      <pivotArea dataOnly="0" labelOnly="1" grandCol="1" outline="0" fieldPosition="0"/>
    </format>
    <format dxfId="24">
      <pivotArea dataOnly="0" labelOnly="1" outline="0" fieldPosition="0">
        <references count="1">
          <reference field="2" count="0"/>
        </references>
      </pivotArea>
    </format>
    <format dxfId="23">
      <pivotArea outline="0" fieldPosition="0"/>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11" cacheId="0"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A117:AF225" firstHeaderRow="1" firstDataRow="2" firstDataCol="1"/>
  <pivotFields count="10">
    <pivotField compact="0" outline="0" subtotalTop="0" showAll="0" includeNewItemsInFilter="1"/>
    <pivotField compact="0" outline="0" subtotalTop="0" showAll="0" includeNewItemsInFilter="1"/>
    <pivotField axis="axisRow" compact="0" outline="0" subtotalTop="0" showAll="0" includeNewItemsInFilter="1">
      <items count="107">
        <item x="0"/>
        <item x="1"/>
        <item x="2"/>
        <item x="3"/>
        <item x="4"/>
        <item x="5"/>
        <item x="6"/>
        <item x="7"/>
        <item x="8"/>
        <item x="9"/>
        <item x="10"/>
        <item x="11"/>
        <item x="12"/>
        <item x="96"/>
        <item x="13"/>
        <item x="14"/>
        <item x="15"/>
        <item x="16"/>
        <item x="99"/>
        <item x="17"/>
        <item x="18"/>
        <item x="19"/>
        <item x="20"/>
        <item x="98"/>
        <item x="21"/>
        <item x="22"/>
        <item x="23"/>
        <item x="97"/>
        <item x="24"/>
        <item x="25"/>
        <item x="26"/>
        <item x="27"/>
        <item x="100"/>
        <item x="28"/>
        <item x="29"/>
        <item x="31"/>
        <item x="30"/>
        <item x="32"/>
        <item x="33"/>
        <item x="34"/>
        <item x="35"/>
        <item x="36"/>
        <item x="37"/>
        <item x="38"/>
        <item x="39"/>
        <item x="40"/>
        <item x="41"/>
        <item x="42"/>
        <item x="43"/>
        <item x="44"/>
        <item x="45"/>
        <item x="46"/>
        <item x="47"/>
        <item x="48"/>
        <item x="49"/>
        <item x="50"/>
        <item x="51"/>
        <item x="52"/>
        <item x="53"/>
        <item x="54"/>
        <item x="55"/>
        <item x="56"/>
        <item x="57"/>
        <item x="58"/>
        <item x="59"/>
        <item x="60"/>
        <item x="61"/>
        <item x="63"/>
        <item x="62"/>
        <item x="64"/>
        <item x="65"/>
        <item x="66"/>
        <item x="67"/>
        <item x="68"/>
        <item x="69"/>
        <item x="70"/>
        <item x="71"/>
        <item x="72"/>
        <item x="73"/>
        <item x="74"/>
        <item x="75"/>
        <item x="76"/>
        <item x="101"/>
        <item x="77"/>
        <item x="78"/>
        <item x="79"/>
        <item x="80"/>
        <item x="104"/>
        <item x="81"/>
        <item x="82"/>
        <item x="83"/>
        <item x="84"/>
        <item x="103"/>
        <item x="85"/>
        <item x="86"/>
        <item x="87"/>
        <item x="102"/>
        <item x="88"/>
        <item x="89"/>
        <item x="90"/>
        <item x="91"/>
        <item x="105"/>
        <item x="92"/>
        <item x="93"/>
        <item x="95"/>
        <item x="94"/>
        <item t="default"/>
      </items>
    </pivotField>
    <pivotField compact="0" outline="0" subtotalTop="0" showAll="0" includeNewItemsInFilter="1"/>
    <pivotField axis="axisCol" compact="0" outline="0" subtotalTop="0" showAll="0" includeNewItemsInFilter="1">
      <items count="31">
        <item x="21"/>
        <item x="3"/>
        <item x="5"/>
        <item x="1"/>
        <item x="2"/>
        <item x="4"/>
        <item x="16"/>
        <item x="17"/>
        <item x="20"/>
        <item x="10"/>
        <item x="6"/>
        <item x="7"/>
        <item x="0"/>
        <item x="8"/>
        <item x="11"/>
        <item x="12"/>
        <item x="23"/>
        <item x="9"/>
        <item x="28"/>
        <item x="25"/>
        <item x="24"/>
        <item x="18"/>
        <item x="19"/>
        <item x="15"/>
        <item x="14"/>
        <item x="26"/>
        <item x="27"/>
        <item x="29"/>
        <item x="13"/>
        <item x="22"/>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10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t="grand">
      <x/>
    </i>
  </rowItems>
  <colFields count="1">
    <field x="4"/>
  </colFields>
  <col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colItems>
  <dataFields count="1">
    <dataField name="Sum of NOx (tons/year)" fld="5" baseField="0" baseItem="0"/>
  </dataFields>
  <formats count="5">
    <format dxfId="22">
      <pivotArea field="2" type="button" dataOnly="0" labelOnly="1" outline="0" axis="axisRow" fieldPosition="0"/>
    </format>
    <format dxfId="21">
      <pivotArea dataOnly="0" labelOnly="1" outline="0" fieldPosition="0">
        <references count="1">
          <reference field="4" count="0"/>
        </references>
      </pivotArea>
    </format>
    <format dxfId="20">
      <pivotArea dataOnly="0" labelOnly="1" grandCol="1" outline="0" fieldPosition="0"/>
    </format>
    <format dxfId="19">
      <pivotArea dataOnly="0" labelOnly="1" outline="0" fieldPosition="0">
        <references count="1">
          <reference field="2" count="0"/>
        </references>
      </pivotArea>
    </format>
    <format dxfId="18">
      <pivotArea outline="0" fieldPosition="0"/>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12" cacheId="0"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B68:DE100" firstHeaderRow="1" firstDataRow="2" firstDataCol="1"/>
  <pivotFields count="10">
    <pivotField compact="0" outline="0" subtotalTop="0" showAll="0" includeNewItemsInFilter="1"/>
    <pivotField compact="0" outline="0" subtotalTop="0" showAll="0" includeNewItemsInFilter="1"/>
    <pivotField axis="axisCol" compact="0" outline="0" subtotalTop="0" showAll="0" includeNewItemsInFilter="1">
      <items count="107">
        <item x="0"/>
        <item x="1"/>
        <item x="2"/>
        <item x="3"/>
        <item x="4"/>
        <item x="5"/>
        <item x="6"/>
        <item x="7"/>
        <item x="8"/>
        <item x="9"/>
        <item x="10"/>
        <item x="11"/>
        <item x="12"/>
        <item x="96"/>
        <item x="13"/>
        <item x="14"/>
        <item x="15"/>
        <item x="16"/>
        <item x="99"/>
        <item x="17"/>
        <item x="18"/>
        <item x="19"/>
        <item x="20"/>
        <item x="98"/>
        <item x="21"/>
        <item x="22"/>
        <item x="23"/>
        <item x="97"/>
        <item x="24"/>
        <item x="25"/>
        <item x="26"/>
        <item x="27"/>
        <item x="100"/>
        <item x="28"/>
        <item x="29"/>
        <item x="31"/>
        <item x="30"/>
        <item x="32"/>
        <item x="33"/>
        <item x="34"/>
        <item x="35"/>
        <item x="36"/>
        <item x="37"/>
        <item x="38"/>
        <item x="39"/>
        <item x="40"/>
        <item x="41"/>
        <item x="42"/>
        <item x="43"/>
        <item x="44"/>
        <item x="45"/>
        <item x="46"/>
        <item x="47"/>
        <item x="48"/>
        <item x="49"/>
        <item x="50"/>
        <item x="51"/>
        <item x="52"/>
        <item x="53"/>
        <item x="54"/>
        <item x="55"/>
        <item x="56"/>
        <item x="57"/>
        <item x="58"/>
        <item x="59"/>
        <item x="60"/>
        <item x="61"/>
        <item x="63"/>
        <item x="62"/>
        <item x="64"/>
        <item x="65"/>
        <item x="66"/>
        <item x="67"/>
        <item x="68"/>
        <item x="69"/>
        <item x="70"/>
        <item x="71"/>
        <item x="72"/>
        <item x="73"/>
        <item x="74"/>
        <item x="75"/>
        <item x="76"/>
        <item x="101"/>
        <item x="77"/>
        <item x="78"/>
        <item x="79"/>
        <item x="80"/>
        <item x="104"/>
        <item x="81"/>
        <item x="82"/>
        <item x="83"/>
        <item x="84"/>
        <item x="103"/>
        <item x="85"/>
        <item x="86"/>
        <item x="87"/>
        <item x="102"/>
        <item x="88"/>
        <item x="89"/>
        <item x="90"/>
        <item x="91"/>
        <item x="105"/>
        <item x="92"/>
        <item x="93"/>
        <item x="95"/>
        <item x="94"/>
        <item t="default"/>
      </items>
    </pivotField>
    <pivotField compact="0" outline="0" subtotalTop="0" showAll="0" includeNewItemsInFilter="1"/>
    <pivotField axis="axisRow" compact="0" outline="0" subtotalTop="0" showAll="0" includeNewItemsInFilter="1">
      <items count="31">
        <item x="21"/>
        <item x="3"/>
        <item x="5"/>
        <item x="6"/>
        <item x="7"/>
        <item x="0"/>
        <item x="1"/>
        <item x="2"/>
        <item x="8"/>
        <item x="28"/>
        <item x="25"/>
        <item x="4"/>
        <item x="24"/>
        <item x="16"/>
        <item x="17"/>
        <item x="18"/>
        <item x="19"/>
        <item x="20"/>
        <item x="11"/>
        <item x="12"/>
        <item x="9"/>
        <item x="10"/>
        <item x="15"/>
        <item x="23"/>
        <item x="14"/>
        <item x="26"/>
        <item x="27"/>
        <item x="29"/>
        <item x="13"/>
        <item x="22"/>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4"/>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Fields count="1">
    <field x="2"/>
  </colFields>
  <colItems count="10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t="grand">
      <x/>
    </i>
  </colItems>
  <dataFields count="1">
    <dataField name="Sum of VOC (tons/year)" fld="6" baseField="0" baseItem="0"/>
  </dataFields>
  <formats count="9">
    <format dxfId="17">
      <pivotArea outline="0" fieldPosition="0">
        <references count="1">
          <reference field="4" count="0" selected="0"/>
        </references>
      </pivotArea>
    </format>
    <format dxfId="16">
      <pivotArea outline="0" fieldPosition="0"/>
    </format>
    <format dxfId="15">
      <pivotArea field="2" type="button" dataOnly="0" labelOnly="1" outline="0" axis="axisCol" fieldPosition="0"/>
    </format>
    <format dxfId="14">
      <pivotArea type="topRight" dataOnly="0" labelOnly="1" outline="0" fieldPosition="0"/>
    </format>
    <format dxfId="13">
      <pivotArea dataOnly="0" labelOnly="1" outline="0" fieldPosition="0">
        <references count="1">
          <reference field="2" count="0"/>
        </references>
      </pivotArea>
    </format>
    <format dxfId="12">
      <pivotArea dataOnly="0" labelOnly="1" grandCol="1" outline="0" fieldPosition="0"/>
    </format>
    <format dxfId="11">
      <pivotArea outline="0" fieldPosition="0">
        <references count="1">
          <reference field="4" count="1" selected="0">
            <x v="22"/>
          </reference>
        </references>
      </pivotArea>
    </format>
    <format dxfId="10">
      <pivotArea dataOnly="0" labelOnly="1" outline="0" fieldPosition="0">
        <references count="1">
          <reference field="4" count="1">
            <x v="22"/>
          </reference>
        </references>
      </pivotArea>
    </format>
    <format dxfId="9">
      <pivotArea type="all" dataOnly="0" outline="0" fieldPosition="0"/>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PivotTable1" cacheId="0"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B68:DE100" firstHeaderRow="1" firstDataRow="2" firstDataCol="1"/>
  <pivotFields count="10">
    <pivotField compact="0" outline="0" subtotalTop="0" showAll="0" includeNewItemsInFilter="1"/>
    <pivotField compact="0" outline="0" subtotalTop="0" showAll="0" includeNewItemsInFilter="1"/>
    <pivotField axis="axisCol" compact="0" outline="0" subtotalTop="0" showAll="0" includeNewItemsInFilter="1">
      <items count="107">
        <item x="0"/>
        <item x="1"/>
        <item x="2"/>
        <item x="3"/>
        <item x="4"/>
        <item x="5"/>
        <item x="6"/>
        <item x="7"/>
        <item x="8"/>
        <item x="9"/>
        <item x="10"/>
        <item x="11"/>
        <item x="12"/>
        <item x="96"/>
        <item x="13"/>
        <item x="14"/>
        <item x="15"/>
        <item x="16"/>
        <item x="99"/>
        <item x="17"/>
        <item x="18"/>
        <item x="19"/>
        <item x="20"/>
        <item x="98"/>
        <item x="21"/>
        <item x="22"/>
        <item x="23"/>
        <item x="97"/>
        <item x="24"/>
        <item x="25"/>
        <item x="26"/>
        <item x="27"/>
        <item x="100"/>
        <item x="28"/>
        <item x="29"/>
        <item x="31"/>
        <item x="30"/>
        <item x="32"/>
        <item x="33"/>
        <item x="34"/>
        <item x="35"/>
        <item x="36"/>
        <item x="37"/>
        <item x="38"/>
        <item x="39"/>
        <item x="40"/>
        <item x="41"/>
        <item x="42"/>
        <item x="43"/>
        <item x="44"/>
        <item x="45"/>
        <item x="46"/>
        <item x="47"/>
        <item x="48"/>
        <item x="49"/>
        <item x="50"/>
        <item x="51"/>
        <item x="52"/>
        <item x="53"/>
        <item x="54"/>
        <item x="55"/>
        <item x="56"/>
        <item x="57"/>
        <item x="58"/>
        <item x="59"/>
        <item x="60"/>
        <item x="61"/>
        <item x="63"/>
        <item x="62"/>
        <item x="64"/>
        <item x="65"/>
        <item x="66"/>
        <item x="67"/>
        <item x="68"/>
        <item x="69"/>
        <item x="70"/>
        <item x="71"/>
        <item x="72"/>
        <item x="73"/>
        <item x="74"/>
        <item x="75"/>
        <item x="76"/>
        <item x="101"/>
        <item x="77"/>
        <item x="78"/>
        <item x="79"/>
        <item x="80"/>
        <item x="104"/>
        <item x="81"/>
        <item x="82"/>
        <item x="83"/>
        <item x="84"/>
        <item x="103"/>
        <item x="85"/>
        <item x="86"/>
        <item x="87"/>
        <item x="102"/>
        <item x="88"/>
        <item x="89"/>
        <item x="90"/>
        <item x="91"/>
        <item x="105"/>
        <item x="92"/>
        <item x="93"/>
        <item x="95"/>
        <item x="94"/>
        <item t="default"/>
      </items>
    </pivotField>
    <pivotField compact="0" outline="0" subtotalTop="0" showAll="0" includeNewItemsInFilter="1"/>
    <pivotField axis="axisRow" compact="0" outline="0" subtotalTop="0" showAll="0" includeNewItemsInFilter="1">
      <items count="31">
        <item x="21"/>
        <item x="3"/>
        <item x="5"/>
        <item x="6"/>
        <item x="7"/>
        <item x="0"/>
        <item x="1"/>
        <item x="2"/>
        <item x="8"/>
        <item x="28"/>
        <item x="25"/>
        <item x="4"/>
        <item x="24"/>
        <item x="16"/>
        <item x="17"/>
        <item x="18"/>
        <item x="19"/>
        <item x="20"/>
        <item x="11"/>
        <item x="12"/>
        <item x="9"/>
        <item x="10"/>
        <item x="15"/>
        <item x="23"/>
        <item x="14"/>
        <item x="26"/>
        <item x="27"/>
        <item x="29"/>
        <item x="13"/>
        <item x="22"/>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4"/>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Fields count="1">
    <field x="2"/>
  </colFields>
  <colItems count="10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t="grand">
      <x/>
    </i>
  </colItems>
  <dataFields count="1">
    <dataField name="Sum of NOx (tons/year)" fld="5" baseField="0" baseItem="0"/>
  </dataFields>
  <formats count="9">
    <format dxfId="8">
      <pivotArea outline="0" fieldPosition="0">
        <references count="1">
          <reference field="4" count="0" selected="0"/>
        </references>
      </pivotArea>
    </format>
    <format dxfId="7">
      <pivotArea outline="0" fieldPosition="0"/>
    </format>
    <format dxfId="6">
      <pivotArea field="2" type="button" dataOnly="0" labelOnly="1" outline="0" axis="axisCol" fieldPosition="0"/>
    </format>
    <format dxfId="5">
      <pivotArea type="topRight" dataOnly="0" labelOnly="1" outline="0" fieldPosition="0"/>
    </format>
    <format dxfId="4">
      <pivotArea dataOnly="0" labelOnly="1" outline="0" fieldPosition="0">
        <references count="1">
          <reference field="2" count="0"/>
        </references>
      </pivotArea>
    </format>
    <format dxfId="3">
      <pivotArea dataOnly="0" labelOnly="1" grandCol="1" outline="0" fieldPosition="0"/>
    </format>
    <format dxfId="2">
      <pivotArea outline="0" fieldPosition="0">
        <references count="1">
          <reference field="4" count="1" selected="0">
            <x v="22"/>
          </reference>
        </references>
      </pivotArea>
    </format>
    <format dxfId="1">
      <pivotArea dataOnly="0" labelOnly="1" outline="0" fieldPosition="0">
        <references count="1">
          <reference field="4" count="1">
            <x v="22"/>
          </reference>
        </references>
      </pivotArea>
    </format>
    <format dxfId="0">
      <pivotArea type="all" dataOnly="0" outline="0" fieldPosition="0"/>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sheetPr>
  <dimension ref="A5:A43"/>
  <sheetViews>
    <sheetView tabSelected="1" zoomScale="85" workbookViewId="0"/>
  </sheetViews>
  <sheetFormatPr defaultRowHeight="12.75" x14ac:dyDescent="0.2"/>
  <cols>
    <col min="1" max="1" width="27.5703125" customWidth="1"/>
    <col min="2" max="2" width="81.85546875" customWidth="1"/>
  </cols>
  <sheetData>
    <row r="5" spans="1:1" x14ac:dyDescent="0.2">
      <c r="A5" s="47"/>
    </row>
    <row r="26" spans="1:1" x14ac:dyDescent="0.2">
      <c r="A26" s="281" t="s">
        <v>17946</v>
      </c>
    </row>
    <row r="32" spans="1:1" ht="13.5" customHeight="1" x14ac:dyDescent="0.2"/>
    <row r="43" s="7" customFormat="1" x14ac:dyDescent="0.2"/>
  </sheetData>
  <phoneticPr fontId="4" type="noConversion"/>
  <pageMargins left="0.75" right="0.75" top="1" bottom="1" header="0.5" footer="0.5"/>
  <pageSetup orientation="portrait" r:id="rId1"/>
  <headerFooter alignWithMargins="0">
    <oddFooter>&amp;L&amp;8Q:\IPAMS\Colorado\DJ_basin\baseline_emiss\DJ_basin_emission_summary_020608.xls:readme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DR125"/>
  <sheetViews>
    <sheetView zoomScale="85" zoomScaleNormal="85" workbookViewId="0">
      <pane xSplit="2" ySplit="4" topLeftCell="C5" activePane="bottomRight" state="frozen"/>
      <selection pane="topRight" activeCell="C1" sqref="C1"/>
      <selection pane="bottomLeft" activeCell="A5" sqref="A5"/>
      <selection pane="bottomRight" activeCell="C5" sqref="C5"/>
    </sheetView>
  </sheetViews>
  <sheetFormatPr defaultColWidth="9.140625" defaultRowHeight="12.75" x14ac:dyDescent="0.2"/>
  <cols>
    <col min="1" max="1" width="9.140625" style="7"/>
    <col min="2" max="2" width="43.42578125" style="7" customWidth="1"/>
    <col min="3" max="10" width="12.28515625" style="82" customWidth="1"/>
    <col min="11" max="15" width="12.28515625" style="7" customWidth="1"/>
    <col min="16" max="32" width="12.28515625" style="7" bestFit="1" customWidth="1"/>
    <col min="33" max="34" width="12.28515625" style="7" customWidth="1"/>
    <col min="35" max="109" width="12.28515625" style="7" bestFit="1" customWidth="1"/>
    <col min="110" max="16384" width="9.140625" style="7"/>
  </cols>
  <sheetData>
    <row r="1" spans="1:122" x14ac:dyDescent="0.2">
      <c r="A1" s="74" t="s">
        <v>14785</v>
      </c>
      <c r="C1" s="32"/>
      <c r="D1" s="75"/>
      <c r="E1" s="32"/>
      <c r="F1" s="7"/>
      <c r="G1" s="32"/>
    </row>
    <row r="2" spans="1:122" x14ac:dyDescent="0.2">
      <c r="A2" s="37"/>
      <c r="C2" s="32"/>
      <c r="D2" s="32"/>
      <c r="E2" s="32"/>
      <c r="F2" s="7"/>
      <c r="G2" s="32"/>
    </row>
    <row r="3" spans="1:122" x14ac:dyDescent="0.2">
      <c r="A3" s="75" t="s">
        <v>14783</v>
      </c>
      <c r="C3" s="32"/>
      <c r="D3" s="32"/>
      <c r="E3" s="32"/>
      <c r="F3" s="32"/>
      <c r="G3" s="32"/>
      <c r="H3" s="32"/>
      <c r="I3" s="32"/>
      <c r="J3" s="32"/>
    </row>
    <row r="4" spans="1:122" x14ac:dyDescent="0.2">
      <c r="B4" s="46" t="str">
        <f>B24</f>
        <v>Description</v>
      </c>
      <c r="C4" s="76" t="str">
        <f>C24</f>
        <v>Carter, Mt</v>
      </c>
      <c r="D4" s="76" t="str">
        <f t="shared" ref="D4:AF4" si="0">D24</f>
        <v>Custer, Mt</v>
      </c>
      <c r="E4" s="76" t="str">
        <f t="shared" si="0"/>
        <v>Daniels, Mt</v>
      </c>
      <c r="F4" s="76" t="str">
        <f t="shared" si="0"/>
        <v>Dawson, Mt</v>
      </c>
      <c r="G4" s="76" t="str">
        <f t="shared" si="0"/>
        <v>Fallon, Mt</v>
      </c>
      <c r="H4" s="76" t="str">
        <f t="shared" si="0"/>
        <v>Garfield, Mt</v>
      </c>
      <c r="I4" s="76" t="str">
        <f t="shared" si="0"/>
        <v>Mccone, Mt</v>
      </c>
      <c r="J4" s="76" t="str">
        <f t="shared" si="0"/>
        <v>Prairie, Mt</v>
      </c>
      <c r="K4" s="76" t="str">
        <f t="shared" si="0"/>
        <v>Richland, Mt</v>
      </c>
      <c r="L4" s="76" t="str">
        <f t="shared" si="0"/>
        <v>Roosevelt, Mt</v>
      </c>
      <c r="M4" s="76" t="str">
        <f t="shared" si="0"/>
        <v>Sheridan, Mt</v>
      </c>
      <c r="N4" s="76" t="str">
        <f t="shared" si="0"/>
        <v>Valley, Mt</v>
      </c>
      <c r="O4" s="76" t="str">
        <f t="shared" si="0"/>
        <v>Wibaux, Mt</v>
      </c>
      <c r="P4" s="76" t="str">
        <f t="shared" si="0"/>
        <v>Barnes,Nd</v>
      </c>
      <c r="Q4" s="76" t="str">
        <f t="shared" si="0"/>
        <v>Billings, Nd</v>
      </c>
      <c r="R4" s="76" t="str">
        <f t="shared" si="0"/>
        <v>Bottineau, Nd</v>
      </c>
      <c r="S4" s="76" t="str">
        <f t="shared" si="0"/>
        <v>Bowman, Nd</v>
      </c>
      <c r="T4" s="76" t="str">
        <f t="shared" si="0"/>
        <v>Burke, Nd</v>
      </c>
      <c r="U4" s="76" t="str">
        <f t="shared" si="0"/>
        <v>Burleigh,Nd</v>
      </c>
      <c r="V4" s="76" t="str">
        <f t="shared" si="0"/>
        <v>Divide, Nd</v>
      </c>
      <c r="W4" s="76" t="str">
        <f t="shared" si="0"/>
        <v>Dunn, Nd</v>
      </c>
      <c r="X4" s="76" t="str">
        <f t="shared" si="0"/>
        <v>Golden Valley, Nd</v>
      </c>
      <c r="Y4" s="76" t="str">
        <f t="shared" si="0"/>
        <v>Mc Henry, Nd</v>
      </c>
      <c r="Z4" s="76" t="str">
        <f t="shared" si="0"/>
        <v>Mcintosh,Nd</v>
      </c>
      <c r="AA4" s="76" t="str">
        <f t="shared" si="0"/>
        <v>Mckenzie, Nd</v>
      </c>
      <c r="AB4" s="76" t="str">
        <f t="shared" si="0"/>
        <v>Mclean, Nd</v>
      </c>
      <c r="AC4" s="76" t="str">
        <f t="shared" si="0"/>
        <v>Mercer, Nd</v>
      </c>
      <c r="AD4" s="76" t="str">
        <f t="shared" si="0"/>
        <v>Morton,Nd</v>
      </c>
      <c r="AE4" s="76" t="str">
        <f t="shared" si="0"/>
        <v>Mountrail, Nd</v>
      </c>
      <c r="AF4" s="76" t="str">
        <f t="shared" si="0"/>
        <v>Renville, Nd</v>
      </c>
      <c r="AG4" s="76" t="str">
        <f t="shared" ref="AG4:AM4" si="1">AG24</f>
        <v>Slope, Nd</v>
      </c>
      <c r="AH4" s="76" t="str">
        <f t="shared" si="1"/>
        <v>Stark, Nd</v>
      </c>
      <c r="AI4" s="76" t="str">
        <f t="shared" si="1"/>
        <v>Stutsman,Nd</v>
      </c>
      <c r="AJ4" s="76" t="str">
        <f t="shared" si="1"/>
        <v>Ward, Nd</v>
      </c>
      <c r="AK4" s="76" t="str">
        <f t="shared" si="1"/>
        <v>Williams, Nd</v>
      </c>
      <c r="AL4" s="76" t="str">
        <f t="shared" si="1"/>
        <v>Butte, Sd</v>
      </c>
      <c r="AM4" s="76" t="str">
        <f t="shared" si="1"/>
        <v>Harding, Sd</v>
      </c>
      <c r="AN4" s="239" t="str">
        <f t="shared" ref="AN4:CY4" si="2">AN24</f>
        <v>Carter, Mt_Tribal</v>
      </c>
      <c r="AO4" s="239" t="str">
        <f t="shared" si="2"/>
        <v>Custer, Mt_Tribal</v>
      </c>
      <c r="AP4" s="239" t="str">
        <f t="shared" si="2"/>
        <v>Daniels, Mt_Tribal</v>
      </c>
      <c r="AQ4" s="239" t="str">
        <f t="shared" si="2"/>
        <v>Dawson, Mt_Tribal</v>
      </c>
      <c r="AR4" s="239" t="str">
        <f t="shared" si="2"/>
        <v>Fallon, Mt_Tribal</v>
      </c>
      <c r="AS4" s="239" t="str">
        <f t="shared" si="2"/>
        <v>Garfield, Mt_Tribal</v>
      </c>
      <c r="AT4" s="239" t="str">
        <f t="shared" si="2"/>
        <v>Mccone, Mt_Tribal</v>
      </c>
      <c r="AU4" s="239" t="str">
        <f t="shared" si="2"/>
        <v>Prairie, Mt_Tribal</v>
      </c>
      <c r="AV4" s="239" t="str">
        <f t="shared" si="2"/>
        <v>Richland, Mt_Tribal</v>
      </c>
      <c r="AW4" s="239" t="str">
        <f t="shared" si="2"/>
        <v>Roosevelt, Mt_Tribal</v>
      </c>
      <c r="AX4" s="239" t="str">
        <f t="shared" si="2"/>
        <v>Sheridan, Mt_Tribal</v>
      </c>
      <c r="AY4" s="239" t="str">
        <f t="shared" si="2"/>
        <v>Valley, Mt_Tribal</v>
      </c>
      <c r="AZ4" s="239" t="str">
        <f t="shared" si="2"/>
        <v>Wibaux, Mt_Tribal</v>
      </c>
      <c r="BA4" s="239" t="str">
        <f t="shared" si="2"/>
        <v>Billings, Nd_Tribal</v>
      </c>
      <c r="BB4" s="239" t="str">
        <f t="shared" si="2"/>
        <v>Bottineau, Nd_Tribal</v>
      </c>
      <c r="BC4" s="239" t="str">
        <f t="shared" si="2"/>
        <v>Bowman, Nd_Tribal</v>
      </c>
      <c r="BD4" s="239" t="str">
        <f t="shared" si="2"/>
        <v>Burke, Nd_Tribal</v>
      </c>
      <c r="BE4" s="239" t="str">
        <f t="shared" si="2"/>
        <v>Divide, Nd_Tribal</v>
      </c>
      <c r="BF4" s="239" t="str">
        <f t="shared" si="2"/>
        <v>Dunn, Nd_Tribal</v>
      </c>
      <c r="BG4" s="239" t="str">
        <f t="shared" si="2"/>
        <v>Golden Valley, Nd_Tribal</v>
      </c>
      <c r="BH4" s="239" t="str">
        <f t="shared" si="2"/>
        <v>Mc Henry, Nd_Tribal</v>
      </c>
      <c r="BI4" s="239" t="str">
        <f t="shared" si="2"/>
        <v>Mckenzie, Nd_Tribal</v>
      </c>
      <c r="BJ4" s="239" t="str">
        <f t="shared" si="2"/>
        <v>Mclean, Nd_Tribal</v>
      </c>
      <c r="BK4" s="239" t="str">
        <f t="shared" si="2"/>
        <v>Mercer, Nd_Tribal</v>
      </c>
      <c r="BL4" s="239" t="str">
        <f t="shared" si="2"/>
        <v>Mountrail, Nd_Tribal</v>
      </c>
      <c r="BM4" s="239" t="str">
        <f t="shared" si="2"/>
        <v>Renville, Nd_Tribal</v>
      </c>
      <c r="BN4" s="239" t="str">
        <f t="shared" si="2"/>
        <v>Slope, Nd_Tribal</v>
      </c>
      <c r="BO4" s="239" t="str">
        <f t="shared" si="2"/>
        <v>Stark, Nd_Tribal</v>
      </c>
      <c r="BP4" s="239" t="str">
        <f t="shared" si="2"/>
        <v>Ward, Nd_Tribal</v>
      </c>
      <c r="BQ4" s="239" t="str">
        <f t="shared" si="2"/>
        <v>Williams, Nd_Tribal</v>
      </c>
      <c r="BR4" s="239" t="str">
        <f t="shared" si="2"/>
        <v>Butte, Sd_Tribal</v>
      </c>
      <c r="BS4" s="239" t="str">
        <f t="shared" si="2"/>
        <v>Harding, Sd_Tribal</v>
      </c>
      <c r="BT4" s="241" t="str">
        <f t="shared" si="2"/>
        <v>Carter, Mt_Non-Tribal</v>
      </c>
      <c r="BU4" s="241" t="str">
        <f t="shared" si="2"/>
        <v>Custer, Mt_Non-Tribal</v>
      </c>
      <c r="BV4" s="241" t="str">
        <f t="shared" si="2"/>
        <v>Daniels, Mt_Non-Tribal</v>
      </c>
      <c r="BW4" s="241" t="str">
        <f t="shared" si="2"/>
        <v>Dawson, Mt_Non-Tribal</v>
      </c>
      <c r="BX4" s="241" t="str">
        <f t="shared" si="2"/>
        <v>Fallon, Mt_Non-Tribal</v>
      </c>
      <c r="BY4" s="241" t="str">
        <f t="shared" si="2"/>
        <v>Garfield, Mt_Non-Tribal</v>
      </c>
      <c r="BZ4" s="241" t="str">
        <f t="shared" si="2"/>
        <v>Mccone, Mt_Non-Tribal</v>
      </c>
      <c r="CA4" s="241" t="str">
        <f t="shared" si="2"/>
        <v>Prairie, Mt_Non-Tribal</v>
      </c>
      <c r="CB4" s="241" t="str">
        <f t="shared" si="2"/>
        <v>Richland, Mt_Non-Tribal</v>
      </c>
      <c r="CC4" s="241" t="str">
        <f t="shared" si="2"/>
        <v>Roosevelt, Mt_Non-Tribal</v>
      </c>
      <c r="CD4" s="241" t="str">
        <f t="shared" si="2"/>
        <v>Sheridan, Mt_Non-Tribal</v>
      </c>
      <c r="CE4" s="241" t="str">
        <f t="shared" si="2"/>
        <v>Valley, Mt_Non-Tribal</v>
      </c>
      <c r="CF4" s="241" t="str">
        <f t="shared" si="2"/>
        <v>Wibaux, Mt_Non-Tribal</v>
      </c>
      <c r="CG4" s="241" t="str">
        <f t="shared" si="2"/>
        <v>Barnes,Nd_Non-Tribal</v>
      </c>
      <c r="CH4" s="241" t="str">
        <f t="shared" si="2"/>
        <v>Billings, Nd_Non-Tribal</v>
      </c>
      <c r="CI4" s="241" t="str">
        <f t="shared" si="2"/>
        <v>Bottineau, Nd_Non-Tribal</v>
      </c>
      <c r="CJ4" s="241" t="str">
        <f t="shared" si="2"/>
        <v>Bowman, Nd_Non-Tribal</v>
      </c>
      <c r="CK4" s="241" t="str">
        <f t="shared" si="2"/>
        <v>Burke, Nd_Non-Tribal</v>
      </c>
      <c r="CL4" s="241" t="str">
        <f t="shared" si="2"/>
        <v>Burleigh,Nd_Non-Tribal</v>
      </c>
      <c r="CM4" s="241" t="str">
        <f t="shared" si="2"/>
        <v>Divide, Nd_Non-Tribal</v>
      </c>
      <c r="CN4" s="241" t="str">
        <f t="shared" si="2"/>
        <v>Dunn, Nd_Non-Tribal</v>
      </c>
      <c r="CO4" s="241" t="str">
        <f t="shared" si="2"/>
        <v>Golden Valley, Nd_Non-Tribal</v>
      </c>
      <c r="CP4" s="241" t="str">
        <f t="shared" si="2"/>
        <v>Mc Henry, Nd_Non-Tribal</v>
      </c>
      <c r="CQ4" s="241" t="str">
        <f t="shared" si="2"/>
        <v>Mcintosh,Nd_Non-Tribal</v>
      </c>
      <c r="CR4" s="241" t="str">
        <f t="shared" si="2"/>
        <v>Mckenzie, Nd_Non-Tribal</v>
      </c>
      <c r="CS4" s="241" t="str">
        <f t="shared" si="2"/>
        <v>Mclean, Nd_Non-Tribal</v>
      </c>
      <c r="CT4" s="241" t="str">
        <f t="shared" si="2"/>
        <v>Mercer, Nd_Non-Tribal</v>
      </c>
      <c r="CU4" s="241" t="str">
        <f t="shared" si="2"/>
        <v>Morton,Nd_Non-Tribal</v>
      </c>
      <c r="CV4" s="241" t="str">
        <f t="shared" si="2"/>
        <v>Mountrail, Nd_Non-Tribal</v>
      </c>
      <c r="CW4" s="241" t="str">
        <f t="shared" si="2"/>
        <v>Renville, Nd_Non-Tribal</v>
      </c>
      <c r="CX4" s="241" t="str">
        <f t="shared" si="2"/>
        <v>Slope, Nd_Non-Tribal</v>
      </c>
      <c r="CY4" s="241" t="str">
        <f t="shared" si="2"/>
        <v>Stark, Nd_Non-Tribal</v>
      </c>
      <c r="CZ4" s="241" t="str">
        <f t="shared" ref="CZ4:DD4" si="3">CZ24</f>
        <v>Stutsman,Nd_Non-Tribal</v>
      </c>
      <c r="DA4" s="241" t="str">
        <f t="shared" si="3"/>
        <v>Ward, Nd_Non-Tribal</v>
      </c>
      <c r="DB4" s="241" t="str">
        <f t="shared" si="3"/>
        <v>Williams, Nd_Non-Tribal</v>
      </c>
      <c r="DC4" s="241" t="str">
        <f t="shared" si="3"/>
        <v>Butte, Sd_Non-Tribal</v>
      </c>
      <c r="DD4" s="241" t="str">
        <f t="shared" si="3"/>
        <v>Harding, Sd_Non-Tribal</v>
      </c>
      <c r="DE4" s="76" t="str">
        <f>DE24</f>
        <v>Total</v>
      </c>
      <c r="DJ4" s="153"/>
      <c r="DK4" s="153"/>
      <c r="DL4" s="153"/>
    </row>
    <row r="5" spans="1:122" x14ac:dyDescent="0.2">
      <c r="B5" s="7" t="s">
        <v>16694</v>
      </c>
      <c r="C5" s="77">
        <f t="shared" ref="C5:L18" si="4">VLOOKUP($B5,$B$24:$DE$62,COLUMN(C$4)-1,FALSE)</f>
        <v>0.4868888839184029</v>
      </c>
      <c r="D5" s="77">
        <f t="shared" si="4"/>
        <v>18.676847815446614</v>
      </c>
      <c r="E5" s="77">
        <f t="shared" si="4"/>
        <v>0</v>
      </c>
      <c r="F5" s="77">
        <f t="shared" si="4"/>
        <v>16.953841150029021</v>
      </c>
      <c r="G5" s="77">
        <f t="shared" si="4"/>
        <v>472.01738449608888</v>
      </c>
      <c r="H5" s="77">
        <f t="shared" si="4"/>
        <v>1.5336516638110958E-2</v>
      </c>
      <c r="I5" s="77">
        <f t="shared" si="4"/>
        <v>34.303754705129158</v>
      </c>
      <c r="J5" s="77">
        <f t="shared" si="4"/>
        <v>5.8972057812571858E-2</v>
      </c>
      <c r="K5" s="77">
        <f t="shared" si="4"/>
        <v>305.88650519103339</v>
      </c>
      <c r="L5" s="77">
        <f t="shared" si="4"/>
        <v>221.07715415094464</v>
      </c>
      <c r="M5" s="77">
        <f t="shared" ref="M5:V18" si="5">VLOOKUP($B5,$B$24:$DE$62,COLUMN(M$4)-1,FALSE)</f>
        <v>5.6219366379322491</v>
      </c>
      <c r="N5" s="77">
        <f t="shared" si="5"/>
        <v>384.16114714852171</v>
      </c>
      <c r="O5" s="77">
        <f t="shared" si="5"/>
        <v>3.546916119857034</v>
      </c>
      <c r="P5" s="77">
        <f t="shared" si="5"/>
        <v>92.4</v>
      </c>
      <c r="Q5" s="77">
        <f t="shared" si="5"/>
        <v>232.96036912978741</v>
      </c>
      <c r="R5" s="77">
        <f t="shared" si="5"/>
        <v>0.71920559759543157</v>
      </c>
      <c r="S5" s="77">
        <f t="shared" si="5"/>
        <v>320.2844590740367</v>
      </c>
      <c r="T5" s="77">
        <f t="shared" si="5"/>
        <v>41.804442631225712</v>
      </c>
      <c r="U5" s="77">
        <f t="shared" si="5"/>
        <v>18.37</v>
      </c>
      <c r="V5" s="77">
        <f t="shared" si="5"/>
        <v>15.000829001102808</v>
      </c>
      <c r="W5" s="77">
        <f t="shared" ref="W5:AF18" si="6">VLOOKUP($B5,$B$24:$DE$62,COLUMN(W$4)-1,FALSE)</f>
        <v>114.89337461466228</v>
      </c>
      <c r="X5" s="77">
        <f t="shared" si="6"/>
        <v>4.4342631624209794</v>
      </c>
      <c r="Y5" s="77">
        <f t="shared" si="6"/>
        <v>103</v>
      </c>
      <c r="Z5" s="77">
        <f t="shared" si="6"/>
        <v>39</v>
      </c>
      <c r="AA5" s="77">
        <f t="shared" si="6"/>
        <v>740.14551511628849</v>
      </c>
      <c r="AB5" s="77">
        <f t="shared" si="6"/>
        <v>0.46782678424308877</v>
      </c>
      <c r="AC5" s="77">
        <f t="shared" si="6"/>
        <v>9.0478445189220817E-3</v>
      </c>
      <c r="AD5" s="77">
        <f t="shared" si="6"/>
        <v>112.63</v>
      </c>
      <c r="AE5" s="77">
        <f t="shared" si="6"/>
        <v>208.69416592346369</v>
      </c>
      <c r="AF5" s="77">
        <f t="shared" si="6"/>
        <v>0.49704319858747181</v>
      </c>
      <c r="AG5" s="77">
        <f t="shared" ref="AG5:AP18" si="7">VLOOKUP($B5,$B$24:$DE$62,COLUMN(AG$4)-1,FALSE)</f>
        <v>14.397375587759125</v>
      </c>
      <c r="AH5" s="77">
        <f t="shared" si="7"/>
        <v>98.995386679448188</v>
      </c>
      <c r="AI5" s="77">
        <f t="shared" si="7"/>
        <v>8.1199999999999992</v>
      </c>
      <c r="AJ5" s="77">
        <f t="shared" si="7"/>
        <v>0.12625664770251255</v>
      </c>
      <c r="AK5" s="77">
        <f t="shared" si="7"/>
        <v>1234.7516550920625</v>
      </c>
      <c r="AL5" s="77">
        <f t="shared" si="7"/>
        <v>0</v>
      </c>
      <c r="AM5" s="77">
        <f t="shared" si="7"/>
        <v>88.312746962553064</v>
      </c>
      <c r="AN5" s="245">
        <f t="shared" si="7"/>
        <v>0</v>
      </c>
      <c r="AO5" s="245">
        <f t="shared" si="7"/>
        <v>0</v>
      </c>
      <c r="AP5" s="245">
        <f t="shared" si="7"/>
        <v>0</v>
      </c>
      <c r="AQ5" s="245">
        <f t="shared" ref="AQ5:AZ18" si="8">VLOOKUP($B5,$B$24:$DE$62,COLUMN(AQ$4)-1,FALSE)</f>
        <v>0</v>
      </c>
      <c r="AR5" s="245">
        <f t="shared" si="8"/>
        <v>0</v>
      </c>
      <c r="AS5" s="245">
        <f t="shared" si="8"/>
        <v>0</v>
      </c>
      <c r="AT5" s="245">
        <f t="shared" si="8"/>
        <v>0</v>
      </c>
      <c r="AU5" s="245">
        <f t="shared" si="8"/>
        <v>0</v>
      </c>
      <c r="AV5" s="245">
        <f t="shared" si="8"/>
        <v>0</v>
      </c>
      <c r="AW5" s="245">
        <f t="shared" si="8"/>
        <v>64.641280522488344</v>
      </c>
      <c r="AX5" s="245">
        <f t="shared" si="8"/>
        <v>3.052597078791126E-2</v>
      </c>
      <c r="AY5" s="245">
        <f t="shared" si="8"/>
        <v>5.1506885786897758E-2</v>
      </c>
      <c r="AZ5" s="245">
        <f t="shared" si="8"/>
        <v>0</v>
      </c>
      <c r="BA5" s="245">
        <f t="shared" ref="BA5:BJ18" si="9">VLOOKUP($B5,$B$24:$DE$62,COLUMN(BA$4)-1,FALSE)</f>
        <v>0</v>
      </c>
      <c r="BB5" s="245">
        <f t="shared" si="9"/>
        <v>0</v>
      </c>
      <c r="BC5" s="245">
        <f t="shared" si="9"/>
        <v>0</v>
      </c>
      <c r="BD5" s="245">
        <f t="shared" si="9"/>
        <v>0</v>
      </c>
      <c r="BE5" s="245">
        <f t="shared" si="9"/>
        <v>0</v>
      </c>
      <c r="BF5" s="245">
        <f t="shared" si="9"/>
        <v>3.5663563802165754</v>
      </c>
      <c r="BG5" s="245">
        <f t="shared" si="9"/>
        <v>0</v>
      </c>
      <c r="BH5" s="245">
        <f t="shared" si="9"/>
        <v>0</v>
      </c>
      <c r="BI5" s="245">
        <f t="shared" si="9"/>
        <v>2.6952142232693381</v>
      </c>
      <c r="BJ5" s="245">
        <f t="shared" si="9"/>
        <v>0.46782678424308877</v>
      </c>
      <c r="BK5" s="245">
        <f t="shared" ref="BK5:BT18" si="10">VLOOKUP($B5,$B$24:$DE$62,COLUMN(BK$4)-1,FALSE)</f>
        <v>0</v>
      </c>
      <c r="BL5" s="245">
        <f t="shared" si="10"/>
        <v>18.186069441374507</v>
      </c>
      <c r="BM5" s="245">
        <f t="shared" si="10"/>
        <v>0</v>
      </c>
      <c r="BN5" s="245">
        <f t="shared" si="10"/>
        <v>0</v>
      </c>
      <c r="BO5" s="245">
        <f t="shared" si="10"/>
        <v>0</v>
      </c>
      <c r="BP5" s="245">
        <f t="shared" si="10"/>
        <v>0</v>
      </c>
      <c r="BQ5" s="245">
        <f t="shared" si="10"/>
        <v>0</v>
      </c>
      <c r="BR5" s="245">
        <f t="shared" si="10"/>
        <v>0</v>
      </c>
      <c r="BS5" s="245">
        <f t="shared" si="10"/>
        <v>0</v>
      </c>
      <c r="BT5" s="243">
        <f t="shared" si="10"/>
        <v>0.4868888839184029</v>
      </c>
      <c r="BU5" s="243">
        <f t="shared" ref="BU5:CD18" si="11">VLOOKUP($B5,$B$24:$DE$62,COLUMN(BU$4)-1,FALSE)</f>
        <v>18.676847815446614</v>
      </c>
      <c r="BV5" s="243">
        <f t="shared" si="11"/>
        <v>0</v>
      </c>
      <c r="BW5" s="243">
        <f t="shared" si="11"/>
        <v>16.953841150029021</v>
      </c>
      <c r="BX5" s="243">
        <f t="shared" si="11"/>
        <v>472.01738449608888</v>
      </c>
      <c r="BY5" s="243">
        <f t="shared" si="11"/>
        <v>1.5336516638110958E-2</v>
      </c>
      <c r="BZ5" s="243">
        <f t="shared" si="11"/>
        <v>34.303754705129158</v>
      </c>
      <c r="CA5" s="243">
        <f t="shared" si="11"/>
        <v>5.8972057812571858E-2</v>
      </c>
      <c r="CB5" s="243">
        <f t="shared" si="11"/>
        <v>305.88650519103339</v>
      </c>
      <c r="CC5" s="243">
        <f t="shared" si="11"/>
        <v>156.43587362845631</v>
      </c>
      <c r="CD5" s="243">
        <f t="shared" si="11"/>
        <v>5.5914106671443378</v>
      </c>
      <c r="CE5" s="243">
        <f t="shared" ref="CE5:CN18" si="12">VLOOKUP($B5,$B$24:$DE$62,COLUMN(CE$4)-1,FALSE)</f>
        <v>384.10964026273479</v>
      </c>
      <c r="CF5" s="243">
        <f t="shared" si="12"/>
        <v>3.546916119857034</v>
      </c>
      <c r="CG5" s="243">
        <f t="shared" si="12"/>
        <v>92.4</v>
      </c>
      <c r="CH5" s="243">
        <f t="shared" si="12"/>
        <v>232.96036912978741</v>
      </c>
      <c r="CI5" s="243">
        <f t="shared" si="12"/>
        <v>0.71920559759543157</v>
      </c>
      <c r="CJ5" s="243">
        <f t="shared" si="12"/>
        <v>320.2844590740367</v>
      </c>
      <c r="CK5" s="243">
        <f t="shared" si="12"/>
        <v>41.804442631225712</v>
      </c>
      <c r="CL5" s="243">
        <f t="shared" si="12"/>
        <v>18.37</v>
      </c>
      <c r="CM5" s="243">
        <f t="shared" si="12"/>
        <v>15.000829001102808</v>
      </c>
      <c r="CN5" s="243">
        <f t="shared" si="12"/>
        <v>111.3270182344457</v>
      </c>
      <c r="CO5" s="243">
        <f t="shared" ref="CO5:CX18" si="13">VLOOKUP($B5,$B$24:$DE$62,COLUMN(CO$4)-1,FALSE)</f>
        <v>4.4342631624209794</v>
      </c>
      <c r="CP5" s="243">
        <f t="shared" si="13"/>
        <v>103</v>
      </c>
      <c r="CQ5" s="243">
        <f t="shared" si="13"/>
        <v>39</v>
      </c>
      <c r="CR5" s="243">
        <f t="shared" si="13"/>
        <v>737.45030089301918</v>
      </c>
      <c r="CS5" s="243">
        <f t="shared" si="13"/>
        <v>0</v>
      </c>
      <c r="CT5" s="243">
        <f t="shared" si="13"/>
        <v>9.0478445189220817E-3</v>
      </c>
      <c r="CU5" s="243">
        <f t="shared" si="13"/>
        <v>112.63</v>
      </c>
      <c r="CV5" s="243">
        <f t="shared" si="13"/>
        <v>190.50809648208917</v>
      </c>
      <c r="CW5" s="243">
        <f t="shared" si="13"/>
        <v>0.49704319858747181</v>
      </c>
      <c r="CX5" s="243">
        <f t="shared" si="13"/>
        <v>14.397375587759125</v>
      </c>
      <c r="CY5" s="243">
        <f t="shared" ref="CY5:DD18" si="14">VLOOKUP($B5,$B$24:$DE$62,COLUMN(CY$4)-1,FALSE)</f>
        <v>98.995386679448188</v>
      </c>
      <c r="CZ5" s="243">
        <f t="shared" si="14"/>
        <v>8.1199999999999992</v>
      </c>
      <c r="DA5" s="243">
        <f t="shared" si="14"/>
        <v>0.12625664770251255</v>
      </c>
      <c r="DB5" s="243">
        <f t="shared" si="14"/>
        <v>1234.7516550920625</v>
      </c>
      <c r="DC5" s="243">
        <f t="shared" si="14"/>
        <v>0</v>
      </c>
      <c r="DD5" s="243">
        <f t="shared" si="14"/>
        <v>88.312746962553064</v>
      </c>
      <c r="DE5" s="77">
        <f t="shared" ref="DE5:DE19" si="15">SUM(C5:AM5)</f>
        <v>4952.8206479208102</v>
      </c>
      <c r="DG5" s="48"/>
      <c r="DH5" s="125"/>
      <c r="DI5" s="125"/>
      <c r="DJ5" s="125"/>
      <c r="DK5" s="125"/>
      <c r="DL5" s="125"/>
      <c r="DM5" s="125"/>
      <c r="DN5" s="125"/>
      <c r="DO5" s="125"/>
      <c r="DP5" s="125"/>
      <c r="DQ5" s="125"/>
      <c r="DR5" s="125"/>
    </row>
    <row r="6" spans="1:122" x14ac:dyDescent="0.2">
      <c r="B6" s="7" t="s">
        <v>10027</v>
      </c>
      <c r="C6" s="77">
        <f t="shared" si="4"/>
        <v>0</v>
      </c>
      <c r="D6" s="77">
        <f t="shared" si="4"/>
        <v>0</v>
      </c>
      <c r="E6" s="77">
        <f t="shared" si="4"/>
        <v>0</v>
      </c>
      <c r="F6" s="77">
        <f t="shared" si="4"/>
        <v>20.841682485515538</v>
      </c>
      <c r="G6" s="77">
        <f t="shared" si="4"/>
        <v>215.36405235032723</v>
      </c>
      <c r="H6" s="77">
        <f t="shared" si="4"/>
        <v>0</v>
      </c>
      <c r="I6" s="77">
        <f t="shared" si="4"/>
        <v>0</v>
      </c>
      <c r="J6" s="77">
        <f t="shared" si="4"/>
        <v>0</v>
      </c>
      <c r="K6" s="77">
        <f t="shared" si="4"/>
        <v>111.15563992274954</v>
      </c>
      <c r="L6" s="77">
        <f t="shared" si="4"/>
        <v>48.63059246620292</v>
      </c>
      <c r="M6" s="77">
        <f t="shared" si="5"/>
        <v>34.736137475859231</v>
      </c>
      <c r="N6" s="77">
        <f t="shared" si="5"/>
        <v>69.472274951718461</v>
      </c>
      <c r="O6" s="77">
        <f t="shared" si="5"/>
        <v>0</v>
      </c>
      <c r="P6" s="77">
        <f t="shared" si="5"/>
        <v>0</v>
      </c>
      <c r="Q6" s="77">
        <f t="shared" si="5"/>
        <v>13.894454990343693</v>
      </c>
      <c r="R6" s="77">
        <f t="shared" si="5"/>
        <v>243.15296233101461</v>
      </c>
      <c r="S6" s="77">
        <f t="shared" si="5"/>
        <v>104.20841242757768</v>
      </c>
      <c r="T6" s="77">
        <f t="shared" si="5"/>
        <v>131.99732240826506</v>
      </c>
      <c r="U6" s="77">
        <f t="shared" si="5"/>
        <v>0</v>
      </c>
      <c r="V6" s="77">
        <f t="shared" si="5"/>
        <v>187.57514236963985</v>
      </c>
      <c r="W6" s="77">
        <f t="shared" si="6"/>
        <v>958.71739433371465</v>
      </c>
      <c r="X6" s="77">
        <f t="shared" si="6"/>
        <v>20.841682485515538</v>
      </c>
      <c r="Y6" s="77">
        <f t="shared" si="6"/>
        <v>0</v>
      </c>
      <c r="Z6" s="77">
        <f t="shared" si="6"/>
        <v>0</v>
      </c>
      <c r="AA6" s="77">
        <f t="shared" si="6"/>
        <v>534.93651712823214</v>
      </c>
      <c r="AB6" s="77">
        <f t="shared" si="6"/>
        <v>62.525047456546616</v>
      </c>
      <c r="AC6" s="77">
        <f t="shared" si="6"/>
        <v>20.841682485515538</v>
      </c>
      <c r="AD6" s="77">
        <f t="shared" si="6"/>
        <v>0</v>
      </c>
      <c r="AE6" s="77">
        <f t="shared" si="6"/>
        <v>1660.3873713460714</v>
      </c>
      <c r="AF6" s="77">
        <f t="shared" si="6"/>
        <v>34.736137475859231</v>
      </c>
      <c r="AG6" s="77">
        <f t="shared" si="7"/>
        <v>20.841682485515538</v>
      </c>
      <c r="AH6" s="77">
        <f t="shared" si="7"/>
        <v>6.9472274951718465</v>
      </c>
      <c r="AI6" s="77">
        <f t="shared" si="7"/>
        <v>0</v>
      </c>
      <c r="AJ6" s="77">
        <f t="shared" si="7"/>
        <v>41.683364971031075</v>
      </c>
      <c r="AK6" s="77">
        <f t="shared" si="7"/>
        <v>312.62523728273311</v>
      </c>
      <c r="AL6" s="77">
        <f t="shared" si="7"/>
        <v>27.788909980687386</v>
      </c>
      <c r="AM6" s="77">
        <f t="shared" si="7"/>
        <v>90.313957437234009</v>
      </c>
      <c r="AN6" s="245">
        <f t="shared" si="7"/>
        <v>0</v>
      </c>
      <c r="AO6" s="245">
        <f t="shared" si="7"/>
        <v>0</v>
      </c>
      <c r="AP6" s="245">
        <f t="shared" si="7"/>
        <v>0</v>
      </c>
      <c r="AQ6" s="245">
        <f t="shared" si="8"/>
        <v>0</v>
      </c>
      <c r="AR6" s="245">
        <f t="shared" si="8"/>
        <v>0</v>
      </c>
      <c r="AS6" s="245">
        <f t="shared" si="8"/>
        <v>0</v>
      </c>
      <c r="AT6" s="245">
        <f t="shared" si="8"/>
        <v>0</v>
      </c>
      <c r="AU6" s="245">
        <f t="shared" si="8"/>
        <v>0</v>
      </c>
      <c r="AV6" s="245">
        <f t="shared" si="8"/>
        <v>0</v>
      </c>
      <c r="AW6" s="245">
        <f t="shared" si="8"/>
        <v>13.894454990343691</v>
      </c>
      <c r="AX6" s="245">
        <f t="shared" si="8"/>
        <v>0</v>
      </c>
      <c r="AY6" s="245">
        <f t="shared" si="8"/>
        <v>6.9472274951718465</v>
      </c>
      <c r="AZ6" s="245">
        <f t="shared" si="8"/>
        <v>0</v>
      </c>
      <c r="BA6" s="245">
        <f t="shared" si="9"/>
        <v>0</v>
      </c>
      <c r="BB6" s="245">
        <f t="shared" si="9"/>
        <v>0</v>
      </c>
      <c r="BC6" s="245">
        <f t="shared" si="9"/>
        <v>0</v>
      </c>
      <c r="BD6" s="245">
        <f t="shared" si="9"/>
        <v>0</v>
      </c>
      <c r="BE6" s="245">
        <f t="shared" si="9"/>
        <v>0</v>
      </c>
      <c r="BF6" s="245">
        <f t="shared" si="9"/>
        <v>194.52236986481168</v>
      </c>
      <c r="BG6" s="245">
        <f t="shared" si="9"/>
        <v>0</v>
      </c>
      <c r="BH6" s="245">
        <f t="shared" si="9"/>
        <v>0</v>
      </c>
      <c r="BI6" s="245">
        <f t="shared" si="9"/>
        <v>27.788909980687386</v>
      </c>
      <c r="BJ6" s="245">
        <f t="shared" si="9"/>
        <v>62.525047456546616</v>
      </c>
      <c r="BK6" s="245">
        <f t="shared" si="10"/>
        <v>0</v>
      </c>
      <c r="BL6" s="245">
        <f t="shared" si="10"/>
        <v>479.35869716685738</v>
      </c>
      <c r="BM6" s="245">
        <f t="shared" si="10"/>
        <v>0</v>
      </c>
      <c r="BN6" s="245">
        <f t="shared" si="10"/>
        <v>0</v>
      </c>
      <c r="BO6" s="245">
        <f t="shared" si="10"/>
        <v>0</v>
      </c>
      <c r="BP6" s="245">
        <f t="shared" si="10"/>
        <v>0</v>
      </c>
      <c r="BQ6" s="245">
        <f t="shared" si="10"/>
        <v>0</v>
      </c>
      <c r="BR6" s="245">
        <f t="shared" si="10"/>
        <v>0</v>
      </c>
      <c r="BS6" s="245">
        <f t="shared" si="10"/>
        <v>0</v>
      </c>
      <c r="BT6" s="243">
        <f t="shared" si="10"/>
        <v>0</v>
      </c>
      <c r="BU6" s="243">
        <f t="shared" si="11"/>
        <v>0</v>
      </c>
      <c r="BV6" s="243">
        <f t="shared" si="11"/>
        <v>0</v>
      </c>
      <c r="BW6" s="243">
        <f t="shared" si="11"/>
        <v>20.841682485515538</v>
      </c>
      <c r="BX6" s="243">
        <f t="shared" si="11"/>
        <v>215.36405235032723</v>
      </c>
      <c r="BY6" s="243">
        <f t="shared" si="11"/>
        <v>0</v>
      </c>
      <c r="BZ6" s="243">
        <f t="shared" si="11"/>
        <v>0</v>
      </c>
      <c r="CA6" s="243">
        <f t="shared" si="11"/>
        <v>0</v>
      </c>
      <c r="CB6" s="243">
        <f t="shared" si="11"/>
        <v>111.15563992274954</v>
      </c>
      <c r="CC6" s="243">
        <f t="shared" si="11"/>
        <v>34.736137475859231</v>
      </c>
      <c r="CD6" s="243">
        <f t="shared" si="11"/>
        <v>34.736137475859231</v>
      </c>
      <c r="CE6" s="243">
        <f t="shared" si="12"/>
        <v>62.525047456546616</v>
      </c>
      <c r="CF6" s="243">
        <f t="shared" si="12"/>
        <v>0</v>
      </c>
      <c r="CG6" s="243">
        <f t="shared" si="12"/>
        <v>0</v>
      </c>
      <c r="CH6" s="243">
        <f t="shared" si="12"/>
        <v>13.894454990343693</v>
      </c>
      <c r="CI6" s="243">
        <f t="shared" si="12"/>
        <v>243.15296233101461</v>
      </c>
      <c r="CJ6" s="243">
        <f t="shared" si="12"/>
        <v>104.20841242757768</v>
      </c>
      <c r="CK6" s="243">
        <f t="shared" si="12"/>
        <v>131.99732240826506</v>
      </c>
      <c r="CL6" s="243">
        <f t="shared" si="12"/>
        <v>0</v>
      </c>
      <c r="CM6" s="243">
        <f t="shared" si="12"/>
        <v>187.57514236963985</v>
      </c>
      <c r="CN6" s="243">
        <f t="shared" si="12"/>
        <v>764.19502446890294</v>
      </c>
      <c r="CO6" s="243">
        <f t="shared" si="13"/>
        <v>20.841682485515538</v>
      </c>
      <c r="CP6" s="243">
        <f t="shared" si="13"/>
        <v>0</v>
      </c>
      <c r="CQ6" s="243">
        <f t="shared" si="13"/>
        <v>0</v>
      </c>
      <c r="CR6" s="243">
        <f t="shared" si="13"/>
        <v>507.14760714754476</v>
      </c>
      <c r="CS6" s="243">
        <f t="shared" si="13"/>
        <v>0</v>
      </c>
      <c r="CT6" s="243">
        <f t="shared" si="13"/>
        <v>20.841682485515538</v>
      </c>
      <c r="CU6" s="243">
        <f t="shared" si="13"/>
        <v>0</v>
      </c>
      <c r="CV6" s="243">
        <f t="shared" si="13"/>
        <v>1181.028674179214</v>
      </c>
      <c r="CW6" s="243">
        <f t="shared" si="13"/>
        <v>34.736137475859231</v>
      </c>
      <c r="CX6" s="243">
        <f t="shared" si="13"/>
        <v>20.841682485515538</v>
      </c>
      <c r="CY6" s="243">
        <f t="shared" si="14"/>
        <v>6.9472274951718465</v>
      </c>
      <c r="CZ6" s="243">
        <f t="shared" si="14"/>
        <v>0</v>
      </c>
      <c r="DA6" s="243">
        <f t="shared" si="14"/>
        <v>41.683364971031075</v>
      </c>
      <c r="DB6" s="243">
        <f t="shared" si="14"/>
        <v>312.62523728273311</v>
      </c>
      <c r="DC6" s="243">
        <f t="shared" si="14"/>
        <v>27.788909980687386</v>
      </c>
      <c r="DD6" s="243">
        <f t="shared" si="14"/>
        <v>90.313957437234009</v>
      </c>
      <c r="DE6" s="77">
        <f t="shared" si="15"/>
        <v>4974.2148865430418</v>
      </c>
      <c r="DG6" s="48"/>
      <c r="DH6" s="125"/>
      <c r="DI6" s="125"/>
      <c r="DJ6" s="125"/>
      <c r="DK6" s="125"/>
      <c r="DL6" s="125"/>
      <c r="DM6" s="125"/>
      <c r="DN6" s="125"/>
      <c r="DO6" s="125"/>
      <c r="DP6" s="125"/>
      <c r="DQ6" s="125"/>
    </row>
    <row r="7" spans="1:122" x14ac:dyDescent="0.2">
      <c r="B7" s="7" t="s">
        <v>10031</v>
      </c>
      <c r="C7" s="77">
        <f t="shared" si="4"/>
        <v>0</v>
      </c>
      <c r="D7" s="77">
        <f t="shared" si="4"/>
        <v>0</v>
      </c>
      <c r="E7" s="77">
        <f t="shared" si="4"/>
        <v>0</v>
      </c>
      <c r="F7" s="77">
        <f t="shared" si="4"/>
        <v>0</v>
      </c>
      <c r="G7" s="77">
        <f t="shared" si="4"/>
        <v>0</v>
      </c>
      <c r="H7" s="77">
        <f t="shared" si="4"/>
        <v>0</v>
      </c>
      <c r="I7" s="77">
        <f t="shared" si="4"/>
        <v>0</v>
      </c>
      <c r="J7" s="77">
        <f t="shared" si="4"/>
        <v>0</v>
      </c>
      <c r="K7" s="77">
        <f t="shared" si="4"/>
        <v>0</v>
      </c>
      <c r="L7" s="77">
        <f t="shared" si="4"/>
        <v>0</v>
      </c>
      <c r="M7" s="77">
        <f t="shared" si="5"/>
        <v>0</v>
      </c>
      <c r="N7" s="77">
        <f t="shared" si="5"/>
        <v>0</v>
      </c>
      <c r="O7" s="77">
        <f t="shared" si="5"/>
        <v>0</v>
      </c>
      <c r="P7" s="77">
        <f t="shared" si="5"/>
        <v>0</v>
      </c>
      <c r="Q7" s="77">
        <f t="shared" si="5"/>
        <v>0</v>
      </c>
      <c r="R7" s="77">
        <f t="shared" si="5"/>
        <v>0</v>
      </c>
      <c r="S7" s="77">
        <f t="shared" si="5"/>
        <v>0</v>
      </c>
      <c r="T7" s="77">
        <f t="shared" si="5"/>
        <v>0</v>
      </c>
      <c r="U7" s="77">
        <f t="shared" si="5"/>
        <v>0</v>
      </c>
      <c r="V7" s="77">
        <f t="shared" si="5"/>
        <v>0</v>
      </c>
      <c r="W7" s="77">
        <f t="shared" si="6"/>
        <v>0</v>
      </c>
      <c r="X7" s="77">
        <f t="shared" si="6"/>
        <v>0</v>
      </c>
      <c r="Y7" s="77">
        <f t="shared" si="6"/>
        <v>0</v>
      </c>
      <c r="Z7" s="77">
        <f t="shared" si="6"/>
        <v>0</v>
      </c>
      <c r="AA7" s="77">
        <f t="shared" si="6"/>
        <v>0</v>
      </c>
      <c r="AB7" s="77">
        <f t="shared" si="6"/>
        <v>0</v>
      </c>
      <c r="AC7" s="77">
        <f t="shared" si="6"/>
        <v>0</v>
      </c>
      <c r="AD7" s="77">
        <f t="shared" si="6"/>
        <v>0</v>
      </c>
      <c r="AE7" s="77">
        <f t="shared" si="6"/>
        <v>0</v>
      </c>
      <c r="AF7" s="77">
        <f t="shared" si="6"/>
        <v>0</v>
      </c>
      <c r="AG7" s="77">
        <f t="shared" si="7"/>
        <v>0</v>
      </c>
      <c r="AH7" s="77">
        <f t="shared" si="7"/>
        <v>0</v>
      </c>
      <c r="AI7" s="77">
        <f t="shared" si="7"/>
        <v>0</v>
      </c>
      <c r="AJ7" s="77">
        <f t="shared" si="7"/>
        <v>0</v>
      </c>
      <c r="AK7" s="77">
        <f t="shared" si="7"/>
        <v>0</v>
      </c>
      <c r="AL7" s="77">
        <f t="shared" si="7"/>
        <v>0</v>
      </c>
      <c r="AM7" s="77">
        <f t="shared" si="7"/>
        <v>0</v>
      </c>
      <c r="AN7" s="245">
        <f t="shared" si="7"/>
        <v>0</v>
      </c>
      <c r="AO7" s="245">
        <f t="shared" si="7"/>
        <v>0</v>
      </c>
      <c r="AP7" s="245">
        <f t="shared" si="7"/>
        <v>0</v>
      </c>
      <c r="AQ7" s="245">
        <f t="shared" si="8"/>
        <v>0</v>
      </c>
      <c r="AR7" s="245">
        <f t="shared" si="8"/>
        <v>0</v>
      </c>
      <c r="AS7" s="245">
        <f t="shared" si="8"/>
        <v>0</v>
      </c>
      <c r="AT7" s="245">
        <f t="shared" si="8"/>
        <v>0</v>
      </c>
      <c r="AU7" s="245">
        <f t="shared" si="8"/>
        <v>0</v>
      </c>
      <c r="AV7" s="245">
        <f t="shared" si="8"/>
        <v>0</v>
      </c>
      <c r="AW7" s="245">
        <f t="shared" si="8"/>
        <v>0</v>
      </c>
      <c r="AX7" s="245">
        <f t="shared" si="8"/>
        <v>0</v>
      </c>
      <c r="AY7" s="245">
        <f t="shared" si="8"/>
        <v>0</v>
      </c>
      <c r="AZ7" s="245">
        <f t="shared" si="8"/>
        <v>0</v>
      </c>
      <c r="BA7" s="245">
        <f t="shared" si="9"/>
        <v>0</v>
      </c>
      <c r="BB7" s="245">
        <f t="shared" si="9"/>
        <v>0</v>
      </c>
      <c r="BC7" s="245">
        <f t="shared" si="9"/>
        <v>0</v>
      </c>
      <c r="BD7" s="245">
        <f t="shared" si="9"/>
        <v>0</v>
      </c>
      <c r="BE7" s="245">
        <f t="shared" si="9"/>
        <v>0</v>
      </c>
      <c r="BF7" s="245">
        <f t="shared" si="9"/>
        <v>0</v>
      </c>
      <c r="BG7" s="245">
        <f t="shared" si="9"/>
        <v>0</v>
      </c>
      <c r="BH7" s="245">
        <f t="shared" si="9"/>
        <v>0</v>
      </c>
      <c r="BI7" s="245">
        <f t="shared" si="9"/>
        <v>0</v>
      </c>
      <c r="BJ7" s="245">
        <f t="shared" si="9"/>
        <v>0</v>
      </c>
      <c r="BK7" s="245">
        <f t="shared" si="10"/>
        <v>0</v>
      </c>
      <c r="BL7" s="245">
        <f t="shared" si="10"/>
        <v>0</v>
      </c>
      <c r="BM7" s="245">
        <f t="shared" si="10"/>
        <v>0</v>
      </c>
      <c r="BN7" s="245">
        <f t="shared" si="10"/>
        <v>0</v>
      </c>
      <c r="BO7" s="245">
        <f t="shared" si="10"/>
        <v>0</v>
      </c>
      <c r="BP7" s="245">
        <f t="shared" si="10"/>
        <v>0</v>
      </c>
      <c r="BQ7" s="245">
        <f t="shared" si="10"/>
        <v>0</v>
      </c>
      <c r="BR7" s="245">
        <f t="shared" si="10"/>
        <v>0</v>
      </c>
      <c r="BS7" s="245">
        <f t="shared" si="10"/>
        <v>0</v>
      </c>
      <c r="BT7" s="243">
        <f t="shared" si="10"/>
        <v>0</v>
      </c>
      <c r="BU7" s="243">
        <f t="shared" si="11"/>
        <v>0</v>
      </c>
      <c r="BV7" s="243">
        <f t="shared" si="11"/>
        <v>0</v>
      </c>
      <c r="BW7" s="243">
        <f t="shared" si="11"/>
        <v>0</v>
      </c>
      <c r="BX7" s="243">
        <f t="shared" si="11"/>
        <v>0</v>
      </c>
      <c r="BY7" s="243">
        <f t="shared" si="11"/>
        <v>0</v>
      </c>
      <c r="BZ7" s="243">
        <f t="shared" si="11"/>
        <v>0</v>
      </c>
      <c r="CA7" s="243">
        <f t="shared" si="11"/>
        <v>0</v>
      </c>
      <c r="CB7" s="243">
        <f t="shared" si="11"/>
        <v>0</v>
      </c>
      <c r="CC7" s="243">
        <f t="shared" si="11"/>
        <v>0</v>
      </c>
      <c r="CD7" s="243">
        <f t="shared" si="11"/>
        <v>0</v>
      </c>
      <c r="CE7" s="243">
        <f t="shared" si="12"/>
        <v>0</v>
      </c>
      <c r="CF7" s="243">
        <f t="shared" si="12"/>
        <v>0</v>
      </c>
      <c r="CG7" s="243">
        <f t="shared" si="12"/>
        <v>0</v>
      </c>
      <c r="CH7" s="243">
        <f t="shared" si="12"/>
        <v>0</v>
      </c>
      <c r="CI7" s="243">
        <f t="shared" si="12"/>
        <v>0</v>
      </c>
      <c r="CJ7" s="243">
        <f t="shared" si="12"/>
        <v>0</v>
      </c>
      <c r="CK7" s="243">
        <f t="shared" si="12"/>
        <v>0</v>
      </c>
      <c r="CL7" s="243">
        <f t="shared" si="12"/>
        <v>0</v>
      </c>
      <c r="CM7" s="243">
        <f t="shared" si="12"/>
        <v>0</v>
      </c>
      <c r="CN7" s="243">
        <f t="shared" si="12"/>
        <v>0</v>
      </c>
      <c r="CO7" s="243">
        <f t="shared" si="13"/>
        <v>0</v>
      </c>
      <c r="CP7" s="243">
        <f t="shared" si="13"/>
        <v>0</v>
      </c>
      <c r="CQ7" s="243">
        <f t="shared" si="13"/>
        <v>0</v>
      </c>
      <c r="CR7" s="243">
        <f t="shared" si="13"/>
        <v>0</v>
      </c>
      <c r="CS7" s="243">
        <f t="shared" si="13"/>
        <v>0</v>
      </c>
      <c r="CT7" s="243">
        <f t="shared" si="13"/>
        <v>0</v>
      </c>
      <c r="CU7" s="243">
        <f t="shared" si="13"/>
        <v>0</v>
      </c>
      <c r="CV7" s="243">
        <f t="shared" si="13"/>
        <v>0</v>
      </c>
      <c r="CW7" s="243">
        <f t="shared" si="13"/>
        <v>0</v>
      </c>
      <c r="CX7" s="243">
        <f t="shared" si="13"/>
        <v>0</v>
      </c>
      <c r="CY7" s="243">
        <f t="shared" si="14"/>
        <v>0</v>
      </c>
      <c r="CZ7" s="243">
        <f t="shared" si="14"/>
        <v>0</v>
      </c>
      <c r="DA7" s="243">
        <f t="shared" si="14"/>
        <v>0</v>
      </c>
      <c r="DB7" s="243">
        <f t="shared" si="14"/>
        <v>0</v>
      </c>
      <c r="DC7" s="243">
        <f t="shared" si="14"/>
        <v>0</v>
      </c>
      <c r="DD7" s="243">
        <f t="shared" si="14"/>
        <v>0</v>
      </c>
      <c r="DE7" s="77">
        <f t="shared" si="15"/>
        <v>0</v>
      </c>
      <c r="DG7" s="48"/>
      <c r="DH7" s="125"/>
      <c r="DI7" s="125"/>
      <c r="DJ7" s="125"/>
      <c r="DK7" s="125"/>
      <c r="DL7" s="125"/>
      <c r="DM7" s="125"/>
      <c r="DN7" s="125"/>
      <c r="DO7" s="125"/>
      <c r="DP7" s="125"/>
      <c r="DQ7" s="125"/>
    </row>
    <row r="8" spans="1:122" x14ac:dyDescent="0.2">
      <c r="B8" s="7" t="s">
        <v>10030</v>
      </c>
      <c r="C8" s="77">
        <f t="shared" si="4"/>
        <v>0</v>
      </c>
      <c r="D8" s="77">
        <f t="shared" si="4"/>
        <v>0</v>
      </c>
      <c r="E8" s="77">
        <f t="shared" si="4"/>
        <v>0</v>
      </c>
      <c r="F8" s="77">
        <f t="shared" si="4"/>
        <v>0</v>
      </c>
      <c r="G8" s="77">
        <f t="shared" si="4"/>
        <v>0</v>
      </c>
      <c r="H8" s="77">
        <f t="shared" si="4"/>
        <v>0</v>
      </c>
      <c r="I8" s="77">
        <f t="shared" si="4"/>
        <v>0</v>
      </c>
      <c r="J8" s="77">
        <f t="shared" si="4"/>
        <v>0</v>
      </c>
      <c r="K8" s="77">
        <f t="shared" si="4"/>
        <v>0</v>
      </c>
      <c r="L8" s="77">
        <f t="shared" si="4"/>
        <v>0</v>
      </c>
      <c r="M8" s="77">
        <f t="shared" si="5"/>
        <v>0</v>
      </c>
      <c r="N8" s="77">
        <f t="shared" si="5"/>
        <v>0</v>
      </c>
      <c r="O8" s="77">
        <f t="shared" si="5"/>
        <v>0</v>
      </c>
      <c r="P8" s="77">
        <f t="shared" si="5"/>
        <v>0</v>
      </c>
      <c r="Q8" s="77">
        <f t="shared" si="5"/>
        <v>0</v>
      </c>
      <c r="R8" s="77">
        <f t="shared" si="5"/>
        <v>0</v>
      </c>
      <c r="S8" s="77">
        <f t="shared" si="5"/>
        <v>0</v>
      </c>
      <c r="T8" s="77">
        <f t="shared" si="5"/>
        <v>0</v>
      </c>
      <c r="U8" s="77">
        <f t="shared" si="5"/>
        <v>0</v>
      </c>
      <c r="V8" s="77">
        <f t="shared" si="5"/>
        <v>0</v>
      </c>
      <c r="W8" s="77">
        <f t="shared" si="6"/>
        <v>0</v>
      </c>
      <c r="X8" s="77">
        <f t="shared" si="6"/>
        <v>0</v>
      </c>
      <c r="Y8" s="77">
        <f t="shared" si="6"/>
        <v>0</v>
      </c>
      <c r="Z8" s="77">
        <f t="shared" si="6"/>
        <v>0</v>
      </c>
      <c r="AA8" s="77">
        <f t="shared" si="6"/>
        <v>0</v>
      </c>
      <c r="AB8" s="77">
        <f t="shared" si="6"/>
        <v>0</v>
      </c>
      <c r="AC8" s="77">
        <f t="shared" si="6"/>
        <v>0</v>
      </c>
      <c r="AD8" s="77">
        <f t="shared" si="6"/>
        <v>0</v>
      </c>
      <c r="AE8" s="77">
        <f t="shared" si="6"/>
        <v>0</v>
      </c>
      <c r="AF8" s="77">
        <f t="shared" si="6"/>
        <v>0</v>
      </c>
      <c r="AG8" s="77">
        <f t="shared" si="7"/>
        <v>0</v>
      </c>
      <c r="AH8" s="77">
        <f t="shared" si="7"/>
        <v>0</v>
      </c>
      <c r="AI8" s="77">
        <f t="shared" si="7"/>
        <v>0</v>
      </c>
      <c r="AJ8" s="77">
        <f t="shared" si="7"/>
        <v>0</v>
      </c>
      <c r="AK8" s="77">
        <f t="shared" si="7"/>
        <v>0</v>
      </c>
      <c r="AL8" s="77">
        <f t="shared" si="7"/>
        <v>0</v>
      </c>
      <c r="AM8" s="77">
        <f t="shared" si="7"/>
        <v>0</v>
      </c>
      <c r="AN8" s="245">
        <f t="shared" si="7"/>
        <v>0</v>
      </c>
      <c r="AO8" s="245">
        <f t="shared" si="7"/>
        <v>0</v>
      </c>
      <c r="AP8" s="245">
        <f t="shared" si="7"/>
        <v>0</v>
      </c>
      <c r="AQ8" s="245">
        <f t="shared" si="8"/>
        <v>0</v>
      </c>
      <c r="AR8" s="245">
        <f t="shared" si="8"/>
        <v>0</v>
      </c>
      <c r="AS8" s="245">
        <f t="shared" si="8"/>
        <v>0</v>
      </c>
      <c r="AT8" s="245">
        <f t="shared" si="8"/>
        <v>0</v>
      </c>
      <c r="AU8" s="245">
        <f t="shared" si="8"/>
        <v>0</v>
      </c>
      <c r="AV8" s="245">
        <f t="shared" si="8"/>
        <v>0</v>
      </c>
      <c r="AW8" s="245">
        <f t="shared" si="8"/>
        <v>0</v>
      </c>
      <c r="AX8" s="245">
        <f t="shared" si="8"/>
        <v>0</v>
      </c>
      <c r="AY8" s="245">
        <f t="shared" si="8"/>
        <v>0</v>
      </c>
      <c r="AZ8" s="245">
        <f t="shared" si="8"/>
        <v>0</v>
      </c>
      <c r="BA8" s="245">
        <f t="shared" si="9"/>
        <v>0</v>
      </c>
      <c r="BB8" s="245">
        <f t="shared" si="9"/>
        <v>0</v>
      </c>
      <c r="BC8" s="245">
        <f t="shared" si="9"/>
        <v>0</v>
      </c>
      <c r="BD8" s="245">
        <f t="shared" si="9"/>
        <v>0</v>
      </c>
      <c r="BE8" s="245">
        <f t="shared" si="9"/>
        <v>0</v>
      </c>
      <c r="BF8" s="245">
        <f t="shared" si="9"/>
        <v>0</v>
      </c>
      <c r="BG8" s="245">
        <f t="shared" si="9"/>
        <v>0</v>
      </c>
      <c r="BH8" s="245">
        <f t="shared" si="9"/>
        <v>0</v>
      </c>
      <c r="BI8" s="245">
        <f t="shared" si="9"/>
        <v>0</v>
      </c>
      <c r="BJ8" s="245">
        <f t="shared" si="9"/>
        <v>0</v>
      </c>
      <c r="BK8" s="245">
        <f t="shared" si="10"/>
        <v>0</v>
      </c>
      <c r="BL8" s="245">
        <f t="shared" si="10"/>
        <v>0</v>
      </c>
      <c r="BM8" s="245">
        <f t="shared" si="10"/>
        <v>0</v>
      </c>
      <c r="BN8" s="245">
        <f t="shared" si="10"/>
        <v>0</v>
      </c>
      <c r="BO8" s="245">
        <f t="shared" si="10"/>
        <v>0</v>
      </c>
      <c r="BP8" s="245">
        <f t="shared" si="10"/>
        <v>0</v>
      </c>
      <c r="BQ8" s="245">
        <f t="shared" si="10"/>
        <v>0</v>
      </c>
      <c r="BR8" s="245">
        <f t="shared" si="10"/>
        <v>0</v>
      </c>
      <c r="BS8" s="245">
        <f t="shared" si="10"/>
        <v>0</v>
      </c>
      <c r="BT8" s="243">
        <f t="shared" si="10"/>
        <v>0</v>
      </c>
      <c r="BU8" s="243">
        <f t="shared" si="11"/>
        <v>0</v>
      </c>
      <c r="BV8" s="243">
        <f t="shared" si="11"/>
        <v>0</v>
      </c>
      <c r="BW8" s="243">
        <f t="shared" si="11"/>
        <v>0</v>
      </c>
      <c r="BX8" s="243">
        <f t="shared" si="11"/>
        <v>0</v>
      </c>
      <c r="BY8" s="243">
        <f t="shared" si="11"/>
        <v>0</v>
      </c>
      <c r="BZ8" s="243">
        <f t="shared" si="11"/>
        <v>0</v>
      </c>
      <c r="CA8" s="243">
        <f t="shared" si="11"/>
        <v>0</v>
      </c>
      <c r="CB8" s="243">
        <f t="shared" si="11"/>
        <v>0</v>
      </c>
      <c r="CC8" s="243">
        <f t="shared" si="11"/>
        <v>0</v>
      </c>
      <c r="CD8" s="243">
        <f t="shared" si="11"/>
        <v>0</v>
      </c>
      <c r="CE8" s="243">
        <f t="shared" si="12"/>
        <v>0</v>
      </c>
      <c r="CF8" s="243">
        <f t="shared" si="12"/>
        <v>0</v>
      </c>
      <c r="CG8" s="243">
        <f t="shared" si="12"/>
        <v>0</v>
      </c>
      <c r="CH8" s="243">
        <f t="shared" si="12"/>
        <v>0</v>
      </c>
      <c r="CI8" s="243">
        <f t="shared" si="12"/>
        <v>0</v>
      </c>
      <c r="CJ8" s="243">
        <f t="shared" si="12"/>
        <v>0</v>
      </c>
      <c r="CK8" s="243">
        <f t="shared" si="12"/>
        <v>0</v>
      </c>
      <c r="CL8" s="243">
        <f t="shared" si="12"/>
        <v>0</v>
      </c>
      <c r="CM8" s="243">
        <f t="shared" si="12"/>
        <v>0</v>
      </c>
      <c r="CN8" s="243">
        <f t="shared" si="12"/>
        <v>0</v>
      </c>
      <c r="CO8" s="243">
        <f t="shared" si="13"/>
        <v>0</v>
      </c>
      <c r="CP8" s="243">
        <f t="shared" si="13"/>
        <v>0</v>
      </c>
      <c r="CQ8" s="243">
        <f t="shared" si="13"/>
        <v>0</v>
      </c>
      <c r="CR8" s="243">
        <f t="shared" si="13"/>
        <v>0</v>
      </c>
      <c r="CS8" s="243">
        <f t="shared" si="13"/>
        <v>0</v>
      </c>
      <c r="CT8" s="243">
        <f t="shared" si="13"/>
        <v>0</v>
      </c>
      <c r="CU8" s="243">
        <f t="shared" si="13"/>
        <v>0</v>
      </c>
      <c r="CV8" s="243">
        <f t="shared" si="13"/>
        <v>0</v>
      </c>
      <c r="CW8" s="243">
        <f t="shared" si="13"/>
        <v>0</v>
      </c>
      <c r="CX8" s="243">
        <f t="shared" si="13"/>
        <v>0</v>
      </c>
      <c r="CY8" s="243">
        <f t="shared" si="14"/>
        <v>0</v>
      </c>
      <c r="CZ8" s="243">
        <f t="shared" si="14"/>
        <v>0</v>
      </c>
      <c r="DA8" s="243">
        <f t="shared" si="14"/>
        <v>0</v>
      </c>
      <c r="DB8" s="243">
        <f t="shared" si="14"/>
        <v>0</v>
      </c>
      <c r="DC8" s="243">
        <f t="shared" si="14"/>
        <v>0</v>
      </c>
      <c r="DD8" s="243">
        <f t="shared" si="14"/>
        <v>0</v>
      </c>
      <c r="DE8" s="77">
        <f t="shared" si="15"/>
        <v>0</v>
      </c>
      <c r="DG8" s="48"/>
      <c r="DH8" s="125"/>
      <c r="DI8" s="125"/>
      <c r="DJ8" s="125"/>
      <c r="DK8" s="125"/>
      <c r="DL8" s="125"/>
      <c r="DM8" s="125"/>
      <c r="DN8" s="125"/>
      <c r="DO8" s="125"/>
      <c r="DP8" s="125"/>
      <c r="DQ8" s="125"/>
    </row>
    <row r="9" spans="1:122" x14ac:dyDescent="0.2">
      <c r="B9" s="7" t="s">
        <v>15679</v>
      </c>
      <c r="C9" s="77">
        <f t="shared" si="4"/>
        <v>0</v>
      </c>
      <c r="D9" s="77">
        <f t="shared" si="4"/>
        <v>0</v>
      </c>
      <c r="E9" s="77">
        <f t="shared" si="4"/>
        <v>0</v>
      </c>
      <c r="F9" s="77">
        <f t="shared" si="4"/>
        <v>0</v>
      </c>
      <c r="G9" s="77">
        <f t="shared" si="4"/>
        <v>0</v>
      </c>
      <c r="H9" s="77">
        <f t="shared" si="4"/>
        <v>0</v>
      </c>
      <c r="I9" s="77">
        <f t="shared" si="4"/>
        <v>0</v>
      </c>
      <c r="J9" s="77">
        <f t="shared" si="4"/>
        <v>0</v>
      </c>
      <c r="K9" s="77">
        <f t="shared" si="4"/>
        <v>0</v>
      </c>
      <c r="L9" s="77">
        <f t="shared" si="4"/>
        <v>0</v>
      </c>
      <c r="M9" s="77">
        <f t="shared" si="5"/>
        <v>0</v>
      </c>
      <c r="N9" s="77">
        <f t="shared" si="5"/>
        <v>0</v>
      </c>
      <c r="O9" s="77">
        <f t="shared" si="5"/>
        <v>0</v>
      </c>
      <c r="P9" s="77">
        <f t="shared" si="5"/>
        <v>0</v>
      </c>
      <c r="Q9" s="77">
        <f t="shared" si="5"/>
        <v>0</v>
      </c>
      <c r="R9" s="77">
        <f t="shared" si="5"/>
        <v>0</v>
      </c>
      <c r="S9" s="77">
        <f t="shared" si="5"/>
        <v>0</v>
      </c>
      <c r="T9" s="77">
        <f t="shared" si="5"/>
        <v>0</v>
      </c>
      <c r="U9" s="77">
        <f t="shared" si="5"/>
        <v>0</v>
      </c>
      <c r="V9" s="77">
        <f t="shared" si="5"/>
        <v>0</v>
      </c>
      <c r="W9" s="77">
        <f t="shared" si="6"/>
        <v>0</v>
      </c>
      <c r="X9" s="77">
        <f t="shared" si="6"/>
        <v>0</v>
      </c>
      <c r="Y9" s="77">
        <f t="shared" si="6"/>
        <v>0</v>
      </c>
      <c r="Z9" s="77">
        <f t="shared" si="6"/>
        <v>0</v>
      </c>
      <c r="AA9" s="77">
        <f t="shared" si="6"/>
        <v>0</v>
      </c>
      <c r="AB9" s="77">
        <f t="shared" si="6"/>
        <v>0</v>
      </c>
      <c r="AC9" s="77">
        <f t="shared" si="6"/>
        <v>0</v>
      </c>
      <c r="AD9" s="77">
        <f t="shared" si="6"/>
        <v>0</v>
      </c>
      <c r="AE9" s="77">
        <f t="shared" si="6"/>
        <v>0</v>
      </c>
      <c r="AF9" s="77">
        <f t="shared" si="6"/>
        <v>0</v>
      </c>
      <c r="AG9" s="77">
        <f t="shared" si="7"/>
        <v>0</v>
      </c>
      <c r="AH9" s="77">
        <f t="shared" si="7"/>
        <v>0</v>
      </c>
      <c r="AI9" s="77">
        <f t="shared" si="7"/>
        <v>0</v>
      </c>
      <c r="AJ9" s="77">
        <f t="shared" si="7"/>
        <v>0</v>
      </c>
      <c r="AK9" s="77">
        <f t="shared" si="7"/>
        <v>0</v>
      </c>
      <c r="AL9" s="77">
        <f t="shared" si="7"/>
        <v>0</v>
      </c>
      <c r="AM9" s="77">
        <f t="shared" si="7"/>
        <v>0</v>
      </c>
      <c r="AN9" s="245">
        <f t="shared" si="7"/>
        <v>0</v>
      </c>
      <c r="AO9" s="245">
        <f t="shared" si="7"/>
        <v>0</v>
      </c>
      <c r="AP9" s="245">
        <f t="shared" si="7"/>
        <v>0</v>
      </c>
      <c r="AQ9" s="245">
        <f t="shared" si="8"/>
        <v>0</v>
      </c>
      <c r="AR9" s="245">
        <f t="shared" si="8"/>
        <v>0</v>
      </c>
      <c r="AS9" s="245">
        <f t="shared" si="8"/>
        <v>0</v>
      </c>
      <c r="AT9" s="245">
        <f t="shared" si="8"/>
        <v>0</v>
      </c>
      <c r="AU9" s="245">
        <f t="shared" si="8"/>
        <v>0</v>
      </c>
      <c r="AV9" s="245">
        <f t="shared" si="8"/>
        <v>0</v>
      </c>
      <c r="AW9" s="245">
        <f t="shared" si="8"/>
        <v>0</v>
      </c>
      <c r="AX9" s="245">
        <f t="shared" si="8"/>
        <v>0</v>
      </c>
      <c r="AY9" s="245">
        <f t="shared" si="8"/>
        <v>0</v>
      </c>
      <c r="AZ9" s="245">
        <f t="shared" si="8"/>
        <v>0</v>
      </c>
      <c r="BA9" s="245">
        <f t="shared" si="9"/>
        <v>0</v>
      </c>
      <c r="BB9" s="245">
        <f t="shared" si="9"/>
        <v>0</v>
      </c>
      <c r="BC9" s="245">
        <f t="shared" si="9"/>
        <v>0</v>
      </c>
      <c r="BD9" s="245">
        <f t="shared" si="9"/>
        <v>0</v>
      </c>
      <c r="BE9" s="245">
        <f t="shared" si="9"/>
        <v>0</v>
      </c>
      <c r="BF9" s="245">
        <f t="shared" si="9"/>
        <v>0</v>
      </c>
      <c r="BG9" s="245">
        <f t="shared" si="9"/>
        <v>0</v>
      </c>
      <c r="BH9" s="245">
        <f t="shared" si="9"/>
        <v>0</v>
      </c>
      <c r="BI9" s="245">
        <f t="shared" si="9"/>
        <v>0</v>
      </c>
      <c r="BJ9" s="245">
        <f t="shared" si="9"/>
        <v>0</v>
      </c>
      <c r="BK9" s="245">
        <f t="shared" si="10"/>
        <v>0</v>
      </c>
      <c r="BL9" s="245">
        <f t="shared" si="10"/>
        <v>0</v>
      </c>
      <c r="BM9" s="245">
        <f t="shared" si="10"/>
        <v>0</v>
      </c>
      <c r="BN9" s="245">
        <f t="shared" si="10"/>
        <v>0</v>
      </c>
      <c r="BO9" s="245">
        <f t="shared" si="10"/>
        <v>0</v>
      </c>
      <c r="BP9" s="245">
        <f t="shared" si="10"/>
        <v>0</v>
      </c>
      <c r="BQ9" s="245">
        <f t="shared" si="10"/>
        <v>0</v>
      </c>
      <c r="BR9" s="245">
        <f t="shared" si="10"/>
        <v>0</v>
      </c>
      <c r="BS9" s="245">
        <f t="shared" si="10"/>
        <v>0</v>
      </c>
      <c r="BT9" s="243">
        <f t="shared" si="10"/>
        <v>0</v>
      </c>
      <c r="BU9" s="243">
        <f t="shared" si="11"/>
        <v>0</v>
      </c>
      <c r="BV9" s="243">
        <f t="shared" si="11"/>
        <v>0</v>
      </c>
      <c r="BW9" s="243">
        <f t="shared" si="11"/>
        <v>0</v>
      </c>
      <c r="BX9" s="243">
        <f t="shared" si="11"/>
        <v>0</v>
      </c>
      <c r="BY9" s="243">
        <f t="shared" si="11"/>
        <v>0</v>
      </c>
      <c r="BZ9" s="243">
        <f t="shared" si="11"/>
        <v>0</v>
      </c>
      <c r="CA9" s="243">
        <f t="shared" si="11"/>
        <v>0</v>
      </c>
      <c r="CB9" s="243">
        <f t="shared" si="11"/>
        <v>0</v>
      </c>
      <c r="CC9" s="243">
        <f t="shared" si="11"/>
        <v>0</v>
      </c>
      <c r="CD9" s="243">
        <f t="shared" si="11"/>
        <v>0</v>
      </c>
      <c r="CE9" s="243">
        <f t="shared" si="12"/>
        <v>0</v>
      </c>
      <c r="CF9" s="243">
        <f t="shared" si="12"/>
        <v>0</v>
      </c>
      <c r="CG9" s="243">
        <f t="shared" si="12"/>
        <v>0</v>
      </c>
      <c r="CH9" s="243">
        <f t="shared" si="12"/>
        <v>0</v>
      </c>
      <c r="CI9" s="243">
        <f t="shared" si="12"/>
        <v>0</v>
      </c>
      <c r="CJ9" s="243">
        <f t="shared" si="12"/>
        <v>0</v>
      </c>
      <c r="CK9" s="243">
        <f t="shared" si="12"/>
        <v>0</v>
      </c>
      <c r="CL9" s="243">
        <f t="shared" si="12"/>
        <v>0</v>
      </c>
      <c r="CM9" s="243">
        <f t="shared" si="12"/>
        <v>0</v>
      </c>
      <c r="CN9" s="243">
        <f t="shared" si="12"/>
        <v>0</v>
      </c>
      <c r="CO9" s="243">
        <f t="shared" si="13"/>
        <v>0</v>
      </c>
      <c r="CP9" s="243">
        <f t="shared" si="13"/>
        <v>0</v>
      </c>
      <c r="CQ9" s="243">
        <f t="shared" si="13"/>
        <v>0</v>
      </c>
      <c r="CR9" s="243">
        <f t="shared" si="13"/>
        <v>0</v>
      </c>
      <c r="CS9" s="243">
        <f t="shared" si="13"/>
        <v>0</v>
      </c>
      <c r="CT9" s="243">
        <f t="shared" si="13"/>
        <v>0</v>
      </c>
      <c r="CU9" s="243">
        <f t="shared" si="13"/>
        <v>0</v>
      </c>
      <c r="CV9" s="243">
        <f t="shared" si="13"/>
        <v>0</v>
      </c>
      <c r="CW9" s="243">
        <f t="shared" si="13"/>
        <v>0</v>
      </c>
      <c r="CX9" s="243">
        <f t="shared" si="13"/>
        <v>0</v>
      </c>
      <c r="CY9" s="243">
        <f t="shared" si="14"/>
        <v>0</v>
      </c>
      <c r="CZ9" s="243">
        <f t="shared" si="14"/>
        <v>0</v>
      </c>
      <c r="DA9" s="243">
        <f t="shared" si="14"/>
        <v>0</v>
      </c>
      <c r="DB9" s="243">
        <f t="shared" si="14"/>
        <v>0</v>
      </c>
      <c r="DC9" s="243">
        <f t="shared" si="14"/>
        <v>0</v>
      </c>
      <c r="DD9" s="243">
        <f t="shared" si="14"/>
        <v>0</v>
      </c>
      <c r="DE9" s="77">
        <f t="shared" si="15"/>
        <v>0</v>
      </c>
      <c r="DG9" s="48"/>
      <c r="DH9" s="125"/>
      <c r="DI9" s="125"/>
      <c r="DJ9" s="125"/>
      <c r="DK9" s="125"/>
      <c r="DL9" s="125"/>
      <c r="DM9" s="125"/>
      <c r="DN9" s="125"/>
      <c r="DO9" s="125"/>
      <c r="DP9" s="125"/>
      <c r="DQ9" s="125"/>
    </row>
    <row r="10" spans="1:122" x14ac:dyDescent="0.2">
      <c r="B10" s="7" t="s">
        <v>15682</v>
      </c>
      <c r="C10" s="77">
        <f t="shared" si="4"/>
        <v>1.4454892785170781</v>
      </c>
      <c r="D10" s="77">
        <f t="shared" si="4"/>
        <v>0.24091487975284634</v>
      </c>
      <c r="E10" s="77">
        <f t="shared" si="4"/>
        <v>0.24091487975284634</v>
      </c>
      <c r="F10" s="77">
        <f t="shared" si="4"/>
        <v>5.1395174347273889</v>
      </c>
      <c r="G10" s="77">
        <f t="shared" si="4"/>
        <v>112.8284686842497</v>
      </c>
      <c r="H10" s="77">
        <f t="shared" si="4"/>
        <v>0.96365951901138536</v>
      </c>
      <c r="I10" s="77">
        <f t="shared" si="4"/>
        <v>0.40152479958807719</v>
      </c>
      <c r="J10" s="77">
        <f t="shared" si="4"/>
        <v>1.0439644789290008</v>
      </c>
      <c r="K10" s="77">
        <f t="shared" si="4"/>
        <v>75.406357362640904</v>
      </c>
      <c r="L10" s="77">
        <f t="shared" si="4"/>
        <v>14.454892785170781</v>
      </c>
      <c r="M10" s="77">
        <f t="shared" si="5"/>
        <v>17.024651502534475</v>
      </c>
      <c r="N10" s="77">
        <f t="shared" si="5"/>
        <v>14.29428286533555</v>
      </c>
      <c r="O10" s="77">
        <f t="shared" si="5"/>
        <v>9.7169001500314707</v>
      </c>
      <c r="P10" s="77">
        <f t="shared" si="5"/>
        <v>0</v>
      </c>
      <c r="Q10" s="77">
        <f t="shared" si="5"/>
        <v>36.779671642267871</v>
      </c>
      <c r="R10" s="77">
        <f t="shared" si="5"/>
        <v>41.999494036912878</v>
      </c>
      <c r="S10" s="77">
        <f t="shared" si="5"/>
        <v>44.488947794358957</v>
      </c>
      <c r="T10" s="77">
        <f t="shared" si="5"/>
        <v>30.114359969105795</v>
      </c>
      <c r="U10" s="77">
        <f t="shared" si="5"/>
        <v>0</v>
      </c>
      <c r="V10" s="77">
        <f t="shared" si="5"/>
        <v>11.483609268219011</v>
      </c>
      <c r="W10" s="77">
        <f t="shared" si="6"/>
        <v>30.917409568281947</v>
      </c>
      <c r="X10" s="77">
        <f t="shared" si="6"/>
        <v>5.0592124748097733</v>
      </c>
      <c r="Y10" s="77">
        <f t="shared" si="6"/>
        <v>1.3651843185994625</v>
      </c>
      <c r="Z10" s="77">
        <f t="shared" si="6"/>
        <v>0</v>
      </c>
      <c r="AA10" s="77">
        <f t="shared" si="6"/>
        <v>69.704705208490211</v>
      </c>
      <c r="AB10" s="77">
        <f t="shared" si="6"/>
        <v>1.3651843185994625</v>
      </c>
      <c r="AC10" s="77">
        <f t="shared" si="6"/>
        <v>8.0304959917615451E-2</v>
      </c>
      <c r="AD10" s="77">
        <f t="shared" si="6"/>
        <v>0</v>
      </c>
      <c r="AE10" s="77">
        <f t="shared" si="6"/>
        <v>40.95552955798388</v>
      </c>
      <c r="AF10" s="77">
        <f t="shared" si="6"/>
        <v>23.368743336026096</v>
      </c>
      <c r="AG10" s="77">
        <f t="shared" si="7"/>
        <v>1.6864041582699245</v>
      </c>
      <c r="AH10" s="77">
        <f t="shared" si="7"/>
        <v>5.7016521541506959</v>
      </c>
      <c r="AI10" s="77">
        <f t="shared" si="7"/>
        <v>0</v>
      </c>
      <c r="AJ10" s="77">
        <f t="shared" si="7"/>
        <v>1.2848793586818472</v>
      </c>
      <c r="AK10" s="77">
        <f t="shared" si="7"/>
        <v>37.502416281526415</v>
      </c>
      <c r="AL10" s="77">
        <f t="shared" si="7"/>
        <v>0</v>
      </c>
      <c r="AM10" s="77">
        <f t="shared" si="7"/>
        <v>16.944346542616859</v>
      </c>
      <c r="AN10" s="245">
        <f t="shared" si="7"/>
        <v>0</v>
      </c>
      <c r="AO10" s="245">
        <f t="shared" si="7"/>
        <v>0</v>
      </c>
      <c r="AP10" s="245">
        <f t="shared" si="7"/>
        <v>0.16060991983523087</v>
      </c>
      <c r="AQ10" s="245">
        <f t="shared" si="8"/>
        <v>0</v>
      </c>
      <c r="AR10" s="245">
        <f t="shared" si="8"/>
        <v>0</v>
      </c>
      <c r="AS10" s="245">
        <f t="shared" si="8"/>
        <v>0</v>
      </c>
      <c r="AT10" s="245">
        <f t="shared" si="8"/>
        <v>0</v>
      </c>
      <c r="AU10" s="245">
        <f t="shared" si="8"/>
        <v>0</v>
      </c>
      <c r="AV10" s="245">
        <f t="shared" si="8"/>
        <v>0</v>
      </c>
      <c r="AW10" s="245">
        <f t="shared" si="8"/>
        <v>5.3804323144802355</v>
      </c>
      <c r="AX10" s="245">
        <f t="shared" si="8"/>
        <v>8.0304959917615451E-2</v>
      </c>
      <c r="AY10" s="245">
        <f t="shared" si="8"/>
        <v>3.3728083165398486</v>
      </c>
      <c r="AZ10" s="245">
        <f t="shared" si="8"/>
        <v>0</v>
      </c>
      <c r="BA10" s="245">
        <f t="shared" si="9"/>
        <v>0</v>
      </c>
      <c r="BB10" s="245">
        <f t="shared" si="9"/>
        <v>0</v>
      </c>
      <c r="BC10" s="245">
        <f t="shared" si="9"/>
        <v>0</v>
      </c>
      <c r="BD10" s="245">
        <f t="shared" si="9"/>
        <v>0</v>
      </c>
      <c r="BE10" s="245">
        <f t="shared" si="9"/>
        <v>0</v>
      </c>
      <c r="BF10" s="245">
        <f t="shared" si="9"/>
        <v>1.9273190380227707</v>
      </c>
      <c r="BG10" s="245">
        <f t="shared" si="9"/>
        <v>0</v>
      </c>
      <c r="BH10" s="245">
        <f t="shared" si="9"/>
        <v>0</v>
      </c>
      <c r="BI10" s="245">
        <f t="shared" si="9"/>
        <v>1.6864041582699243</v>
      </c>
      <c r="BJ10" s="245">
        <f t="shared" si="9"/>
        <v>1.3651843185994625</v>
      </c>
      <c r="BK10" s="245">
        <f t="shared" si="10"/>
        <v>0</v>
      </c>
      <c r="BL10" s="245">
        <f t="shared" si="10"/>
        <v>8.9941555107729307</v>
      </c>
      <c r="BM10" s="245">
        <f t="shared" si="10"/>
        <v>0</v>
      </c>
      <c r="BN10" s="245">
        <f t="shared" si="10"/>
        <v>0</v>
      </c>
      <c r="BO10" s="245">
        <f t="shared" si="10"/>
        <v>0</v>
      </c>
      <c r="BP10" s="245">
        <f t="shared" si="10"/>
        <v>0</v>
      </c>
      <c r="BQ10" s="245">
        <f t="shared" si="10"/>
        <v>0</v>
      </c>
      <c r="BR10" s="245">
        <f t="shared" si="10"/>
        <v>0</v>
      </c>
      <c r="BS10" s="245">
        <f t="shared" si="10"/>
        <v>0</v>
      </c>
      <c r="BT10" s="243">
        <f t="shared" si="10"/>
        <v>1.4454892785170781</v>
      </c>
      <c r="BU10" s="243">
        <f t="shared" si="11"/>
        <v>0.24091487975284634</v>
      </c>
      <c r="BV10" s="243">
        <f t="shared" si="11"/>
        <v>8.0304959917615437E-2</v>
      </c>
      <c r="BW10" s="243">
        <f t="shared" si="11"/>
        <v>5.1395174347273889</v>
      </c>
      <c r="BX10" s="243">
        <f t="shared" si="11"/>
        <v>112.8284686842497</v>
      </c>
      <c r="BY10" s="243">
        <f t="shared" si="11"/>
        <v>0.96365951901138536</v>
      </c>
      <c r="BZ10" s="243">
        <f t="shared" si="11"/>
        <v>0.40152479958807719</v>
      </c>
      <c r="CA10" s="243">
        <f t="shared" si="11"/>
        <v>1.0439644789290008</v>
      </c>
      <c r="CB10" s="243">
        <f t="shared" si="11"/>
        <v>75.406357362640904</v>
      </c>
      <c r="CC10" s="243">
        <f t="shared" si="11"/>
        <v>9.0744604706905463</v>
      </c>
      <c r="CD10" s="243">
        <f t="shared" si="11"/>
        <v>16.944346542616859</v>
      </c>
      <c r="CE10" s="243">
        <f t="shared" si="12"/>
        <v>10.9214745487957</v>
      </c>
      <c r="CF10" s="243">
        <f t="shared" si="12"/>
        <v>9.7169001500314707</v>
      </c>
      <c r="CG10" s="243">
        <f t="shared" si="12"/>
        <v>0</v>
      </c>
      <c r="CH10" s="243">
        <f t="shared" si="12"/>
        <v>36.779671642267871</v>
      </c>
      <c r="CI10" s="243">
        <f t="shared" si="12"/>
        <v>41.999494036912878</v>
      </c>
      <c r="CJ10" s="243">
        <f t="shared" si="12"/>
        <v>44.488947794358957</v>
      </c>
      <c r="CK10" s="243">
        <f t="shared" si="12"/>
        <v>30.114359969105795</v>
      </c>
      <c r="CL10" s="243">
        <f t="shared" si="12"/>
        <v>0</v>
      </c>
      <c r="CM10" s="243">
        <f t="shared" si="12"/>
        <v>11.483609268219011</v>
      </c>
      <c r="CN10" s="243">
        <f t="shared" si="12"/>
        <v>28.990090530259177</v>
      </c>
      <c r="CO10" s="243">
        <f t="shared" si="13"/>
        <v>5.0592124748097733</v>
      </c>
      <c r="CP10" s="243">
        <f t="shared" si="13"/>
        <v>1.3651843185994625</v>
      </c>
      <c r="CQ10" s="243">
        <f t="shared" si="13"/>
        <v>0</v>
      </c>
      <c r="CR10" s="243">
        <f t="shared" si="13"/>
        <v>68.018301050220288</v>
      </c>
      <c r="CS10" s="243">
        <f t="shared" si="13"/>
        <v>0</v>
      </c>
      <c r="CT10" s="243">
        <f t="shared" si="13"/>
        <v>8.0304959917615451E-2</v>
      </c>
      <c r="CU10" s="243">
        <f t="shared" si="13"/>
        <v>0</v>
      </c>
      <c r="CV10" s="243">
        <f t="shared" si="13"/>
        <v>31.961374047210949</v>
      </c>
      <c r="CW10" s="243">
        <f t="shared" si="13"/>
        <v>23.368743336026096</v>
      </c>
      <c r="CX10" s="243">
        <f t="shared" si="13"/>
        <v>1.6864041582699245</v>
      </c>
      <c r="CY10" s="243">
        <f t="shared" si="14"/>
        <v>5.7016521541506959</v>
      </c>
      <c r="CZ10" s="243">
        <f t="shared" si="14"/>
        <v>0</v>
      </c>
      <c r="DA10" s="243">
        <f t="shared" si="14"/>
        <v>1.2848793586818472</v>
      </c>
      <c r="DB10" s="243">
        <f t="shared" si="14"/>
        <v>37.502416281526415</v>
      </c>
      <c r="DC10" s="243">
        <f t="shared" si="14"/>
        <v>0</v>
      </c>
      <c r="DD10" s="243">
        <f t="shared" si="14"/>
        <v>16.944346542616859</v>
      </c>
      <c r="DE10" s="77">
        <f t="shared" si="15"/>
        <v>654.00359356906029</v>
      </c>
      <c r="DG10" s="48"/>
      <c r="DH10" s="125"/>
      <c r="DI10" s="125"/>
      <c r="DJ10" s="125"/>
      <c r="DK10" s="125"/>
      <c r="DL10" s="125"/>
      <c r="DM10" s="125"/>
      <c r="DN10" s="125"/>
      <c r="DO10" s="125"/>
      <c r="DP10" s="125"/>
      <c r="DQ10" s="125"/>
    </row>
    <row r="11" spans="1:122" x14ac:dyDescent="0.2">
      <c r="B11" s="7" t="s">
        <v>12114</v>
      </c>
      <c r="C11" s="77">
        <f t="shared" si="4"/>
        <v>0</v>
      </c>
      <c r="D11" s="77">
        <f t="shared" si="4"/>
        <v>0</v>
      </c>
      <c r="E11" s="77">
        <f t="shared" si="4"/>
        <v>0</v>
      </c>
      <c r="F11" s="77">
        <f t="shared" si="4"/>
        <v>0</v>
      </c>
      <c r="G11" s="77">
        <f t="shared" si="4"/>
        <v>0</v>
      </c>
      <c r="H11" s="77">
        <f t="shared" si="4"/>
        <v>0</v>
      </c>
      <c r="I11" s="77">
        <f t="shared" si="4"/>
        <v>0</v>
      </c>
      <c r="J11" s="77">
        <f t="shared" si="4"/>
        <v>0</v>
      </c>
      <c r="K11" s="77">
        <f t="shared" si="4"/>
        <v>0</v>
      </c>
      <c r="L11" s="77">
        <f t="shared" si="4"/>
        <v>0</v>
      </c>
      <c r="M11" s="77">
        <f t="shared" si="5"/>
        <v>0</v>
      </c>
      <c r="N11" s="77">
        <f t="shared" si="5"/>
        <v>0</v>
      </c>
      <c r="O11" s="77">
        <f t="shared" si="5"/>
        <v>0</v>
      </c>
      <c r="P11" s="77">
        <f t="shared" si="5"/>
        <v>0</v>
      </c>
      <c r="Q11" s="77">
        <f t="shared" si="5"/>
        <v>0</v>
      </c>
      <c r="R11" s="77">
        <f t="shared" si="5"/>
        <v>0</v>
      </c>
      <c r="S11" s="77">
        <f t="shared" si="5"/>
        <v>0</v>
      </c>
      <c r="T11" s="77">
        <f t="shared" si="5"/>
        <v>0</v>
      </c>
      <c r="U11" s="77">
        <f t="shared" si="5"/>
        <v>0</v>
      </c>
      <c r="V11" s="77">
        <f t="shared" si="5"/>
        <v>0</v>
      </c>
      <c r="W11" s="77">
        <f t="shared" si="6"/>
        <v>0</v>
      </c>
      <c r="X11" s="77">
        <f t="shared" si="6"/>
        <v>0</v>
      </c>
      <c r="Y11" s="77">
        <f t="shared" si="6"/>
        <v>0</v>
      </c>
      <c r="Z11" s="77">
        <f t="shared" si="6"/>
        <v>0</v>
      </c>
      <c r="AA11" s="77">
        <f t="shared" si="6"/>
        <v>0</v>
      </c>
      <c r="AB11" s="77">
        <f t="shared" si="6"/>
        <v>0</v>
      </c>
      <c r="AC11" s="77">
        <f t="shared" si="6"/>
        <v>0</v>
      </c>
      <c r="AD11" s="77">
        <f t="shared" si="6"/>
        <v>0</v>
      </c>
      <c r="AE11" s="77">
        <f t="shared" si="6"/>
        <v>0</v>
      </c>
      <c r="AF11" s="77">
        <f t="shared" si="6"/>
        <v>0</v>
      </c>
      <c r="AG11" s="77">
        <f t="shared" si="7"/>
        <v>0</v>
      </c>
      <c r="AH11" s="77">
        <f t="shared" si="7"/>
        <v>0</v>
      </c>
      <c r="AI11" s="77">
        <f t="shared" si="7"/>
        <v>0</v>
      </c>
      <c r="AJ11" s="77">
        <f t="shared" si="7"/>
        <v>0</v>
      </c>
      <c r="AK11" s="77">
        <f t="shared" si="7"/>
        <v>0</v>
      </c>
      <c r="AL11" s="77">
        <f t="shared" si="7"/>
        <v>0</v>
      </c>
      <c r="AM11" s="77">
        <f t="shared" si="7"/>
        <v>0</v>
      </c>
      <c r="AN11" s="245">
        <f t="shared" si="7"/>
        <v>0</v>
      </c>
      <c r="AO11" s="245">
        <f t="shared" si="7"/>
        <v>0</v>
      </c>
      <c r="AP11" s="245">
        <f t="shared" si="7"/>
        <v>0</v>
      </c>
      <c r="AQ11" s="245">
        <f t="shared" si="8"/>
        <v>0</v>
      </c>
      <c r="AR11" s="245">
        <f t="shared" si="8"/>
        <v>0</v>
      </c>
      <c r="AS11" s="245">
        <f t="shared" si="8"/>
        <v>0</v>
      </c>
      <c r="AT11" s="245">
        <f t="shared" si="8"/>
        <v>0</v>
      </c>
      <c r="AU11" s="245">
        <f t="shared" si="8"/>
        <v>0</v>
      </c>
      <c r="AV11" s="245">
        <f t="shared" si="8"/>
        <v>0</v>
      </c>
      <c r="AW11" s="245">
        <f t="shared" si="8"/>
        <v>0</v>
      </c>
      <c r="AX11" s="245">
        <f t="shared" si="8"/>
        <v>0</v>
      </c>
      <c r="AY11" s="245">
        <f t="shared" si="8"/>
        <v>0</v>
      </c>
      <c r="AZ11" s="245">
        <f t="shared" si="8"/>
        <v>0</v>
      </c>
      <c r="BA11" s="245">
        <f t="shared" si="9"/>
        <v>0</v>
      </c>
      <c r="BB11" s="245">
        <f t="shared" si="9"/>
        <v>0</v>
      </c>
      <c r="BC11" s="245">
        <f t="shared" si="9"/>
        <v>0</v>
      </c>
      <c r="BD11" s="245">
        <f t="shared" si="9"/>
        <v>0</v>
      </c>
      <c r="BE11" s="245">
        <f t="shared" si="9"/>
        <v>0</v>
      </c>
      <c r="BF11" s="245">
        <f t="shared" si="9"/>
        <v>0</v>
      </c>
      <c r="BG11" s="245">
        <f t="shared" si="9"/>
        <v>0</v>
      </c>
      <c r="BH11" s="245">
        <f t="shared" si="9"/>
        <v>0</v>
      </c>
      <c r="BI11" s="245">
        <f t="shared" si="9"/>
        <v>0</v>
      </c>
      <c r="BJ11" s="245">
        <f t="shared" si="9"/>
        <v>0</v>
      </c>
      <c r="BK11" s="245">
        <f t="shared" si="10"/>
        <v>0</v>
      </c>
      <c r="BL11" s="245">
        <f t="shared" si="10"/>
        <v>0</v>
      </c>
      <c r="BM11" s="245">
        <f t="shared" si="10"/>
        <v>0</v>
      </c>
      <c r="BN11" s="245">
        <f t="shared" si="10"/>
        <v>0</v>
      </c>
      <c r="BO11" s="245">
        <f t="shared" si="10"/>
        <v>0</v>
      </c>
      <c r="BP11" s="245">
        <f t="shared" si="10"/>
        <v>0</v>
      </c>
      <c r="BQ11" s="245">
        <f t="shared" si="10"/>
        <v>0</v>
      </c>
      <c r="BR11" s="245">
        <f t="shared" si="10"/>
        <v>0</v>
      </c>
      <c r="BS11" s="245">
        <f t="shared" si="10"/>
        <v>0</v>
      </c>
      <c r="BT11" s="243">
        <f t="shared" si="10"/>
        <v>0</v>
      </c>
      <c r="BU11" s="243">
        <f t="shared" si="11"/>
        <v>0</v>
      </c>
      <c r="BV11" s="243">
        <f t="shared" si="11"/>
        <v>0</v>
      </c>
      <c r="BW11" s="243">
        <f t="shared" si="11"/>
        <v>0</v>
      </c>
      <c r="BX11" s="243">
        <f t="shared" si="11"/>
        <v>0</v>
      </c>
      <c r="BY11" s="243">
        <f t="shared" si="11"/>
        <v>0</v>
      </c>
      <c r="BZ11" s="243">
        <f t="shared" si="11"/>
        <v>0</v>
      </c>
      <c r="CA11" s="243">
        <f t="shared" si="11"/>
        <v>0</v>
      </c>
      <c r="CB11" s="243">
        <f t="shared" si="11"/>
        <v>0</v>
      </c>
      <c r="CC11" s="243">
        <f t="shared" si="11"/>
        <v>0</v>
      </c>
      <c r="CD11" s="243">
        <f t="shared" si="11"/>
        <v>0</v>
      </c>
      <c r="CE11" s="243">
        <f t="shared" si="12"/>
        <v>0</v>
      </c>
      <c r="CF11" s="243">
        <f t="shared" si="12"/>
        <v>0</v>
      </c>
      <c r="CG11" s="243">
        <f t="shared" si="12"/>
        <v>0</v>
      </c>
      <c r="CH11" s="243">
        <f t="shared" si="12"/>
        <v>0</v>
      </c>
      <c r="CI11" s="243">
        <f t="shared" si="12"/>
        <v>0</v>
      </c>
      <c r="CJ11" s="243">
        <f t="shared" si="12"/>
        <v>0</v>
      </c>
      <c r="CK11" s="243">
        <f t="shared" si="12"/>
        <v>0</v>
      </c>
      <c r="CL11" s="243">
        <f t="shared" si="12"/>
        <v>0</v>
      </c>
      <c r="CM11" s="243">
        <f t="shared" si="12"/>
        <v>0</v>
      </c>
      <c r="CN11" s="243">
        <f t="shared" si="12"/>
        <v>0</v>
      </c>
      <c r="CO11" s="243">
        <f t="shared" si="13"/>
        <v>0</v>
      </c>
      <c r="CP11" s="243">
        <f t="shared" si="13"/>
        <v>0</v>
      </c>
      <c r="CQ11" s="243">
        <f t="shared" si="13"/>
        <v>0</v>
      </c>
      <c r="CR11" s="243">
        <f t="shared" si="13"/>
        <v>0</v>
      </c>
      <c r="CS11" s="243">
        <f t="shared" si="13"/>
        <v>0</v>
      </c>
      <c r="CT11" s="243">
        <f t="shared" si="13"/>
        <v>0</v>
      </c>
      <c r="CU11" s="243">
        <f t="shared" si="13"/>
        <v>0</v>
      </c>
      <c r="CV11" s="243">
        <f t="shared" si="13"/>
        <v>0</v>
      </c>
      <c r="CW11" s="243">
        <f t="shared" si="13"/>
        <v>0</v>
      </c>
      <c r="CX11" s="243">
        <f t="shared" si="13"/>
        <v>0</v>
      </c>
      <c r="CY11" s="243">
        <f t="shared" si="14"/>
        <v>0</v>
      </c>
      <c r="CZ11" s="243">
        <f t="shared" si="14"/>
        <v>0</v>
      </c>
      <c r="DA11" s="243">
        <f t="shared" si="14"/>
        <v>0</v>
      </c>
      <c r="DB11" s="243">
        <f t="shared" si="14"/>
        <v>0</v>
      </c>
      <c r="DC11" s="243">
        <f t="shared" si="14"/>
        <v>0</v>
      </c>
      <c r="DD11" s="243">
        <f t="shared" si="14"/>
        <v>0</v>
      </c>
      <c r="DE11" s="77">
        <f t="shared" si="15"/>
        <v>0</v>
      </c>
      <c r="DG11" s="48"/>
      <c r="DH11" s="125"/>
      <c r="DI11" s="125"/>
      <c r="DJ11" s="125"/>
      <c r="DK11" s="125"/>
      <c r="DL11" s="125"/>
      <c r="DM11" s="125"/>
      <c r="DN11" s="125"/>
      <c r="DO11" s="125"/>
      <c r="DP11" s="125"/>
      <c r="DQ11" s="125"/>
    </row>
    <row r="12" spans="1:122" x14ac:dyDescent="0.2">
      <c r="B12" s="7" t="s">
        <v>16377</v>
      </c>
      <c r="C12" s="77">
        <f t="shared" si="4"/>
        <v>1.2254965209057815</v>
      </c>
      <c r="D12" s="77">
        <f t="shared" si="4"/>
        <v>0.20424942015096362</v>
      </c>
      <c r="E12" s="77">
        <f t="shared" si="4"/>
        <v>0.20424942015096362</v>
      </c>
      <c r="F12" s="77">
        <f t="shared" si="4"/>
        <v>4.3573209632205563</v>
      </c>
      <c r="G12" s="77">
        <f t="shared" si="4"/>
        <v>95.656811770701282</v>
      </c>
      <c r="H12" s="77">
        <f t="shared" si="4"/>
        <v>0.81699768060385447</v>
      </c>
      <c r="I12" s="77">
        <f t="shared" si="4"/>
        <v>0.340415700251606</v>
      </c>
      <c r="J12" s="77">
        <f t="shared" si="4"/>
        <v>0.88508082065417559</v>
      </c>
      <c r="K12" s="77">
        <f t="shared" si="4"/>
        <v>63.930068507251605</v>
      </c>
      <c r="L12" s="77">
        <f t="shared" si="4"/>
        <v>12.254965209057817</v>
      </c>
      <c r="M12" s="77">
        <f t="shared" si="5"/>
        <v>14.433625690668096</v>
      </c>
      <c r="N12" s="77">
        <f t="shared" si="5"/>
        <v>12.118798928957174</v>
      </c>
      <c r="O12" s="77">
        <f t="shared" si="5"/>
        <v>8.2380599460888657</v>
      </c>
      <c r="P12" s="77">
        <f t="shared" si="5"/>
        <v>0</v>
      </c>
      <c r="Q12" s="77">
        <f t="shared" si="5"/>
        <v>31.182078143047111</v>
      </c>
      <c r="R12" s="77">
        <f t="shared" si="5"/>
        <v>35.607482246317993</v>
      </c>
      <c r="S12" s="77">
        <f t="shared" si="5"/>
        <v>37.718059587877946</v>
      </c>
      <c r="T12" s="77">
        <f t="shared" si="5"/>
        <v>25.53117751887045</v>
      </c>
      <c r="U12" s="77">
        <f t="shared" si="5"/>
        <v>0</v>
      </c>
      <c r="V12" s="77">
        <f t="shared" si="5"/>
        <v>9.7358890271959329</v>
      </c>
      <c r="W12" s="77">
        <f t="shared" si="6"/>
        <v>26.212008919373663</v>
      </c>
      <c r="X12" s="77">
        <f t="shared" si="6"/>
        <v>4.2892378231702359</v>
      </c>
      <c r="Y12" s="77">
        <f t="shared" si="6"/>
        <v>1.1574133808554605</v>
      </c>
      <c r="Z12" s="77">
        <f t="shared" si="6"/>
        <v>0</v>
      </c>
      <c r="AA12" s="77">
        <f t="shared" si="6"/>
        <v>59.096165563678802</v>
      </c>
      <c r="AB12" s="77">
        <f t="shared" si="6"/>
        <v>1.1574133808554605</v>
      </c>
      <c r="AC12" s="77">
        <f t="shared" si="6"/>
        <v>6.8083140050321192E-2</v>
      </c>
      <c r="AD12" s="77">
        <f t="shared" si="6"/>
        <v>0</v>
      </c>
      <c r="AE12" s="77">
        <f t="shared" si="6"/>
        <v>34.722401425663811</v>
      </c>
      <c r="AF12" s="77">
        <f t="shared" si="6"/>
        <v>19.81219375464347</v>
      </c>
      <c r="AG12" s="77">
        <f t="shared" si="7"/>
        <v>1.4297459410567452</v>
      </c>
      <c r="AH12" s="77">
        <f t="shared" si="7"/>
        <v>4.8339029435728049</v>
      </c>
      <c r="AI12" s="77">
        <f t="shared" si="7"/>
        <v>0</v>
      </c>
      <c r="AJ12" s="77">
        <f t="shared" si="7"/>
        <v>1.0893302408051391</v>
      </c>
      <c r="AK12" s="77">
        <f t="shared" si="7"/>
        <v>31.7948264035</v>
      </c>
      <c r="AL12" s="77">
        <f t="shared" si="7"/>
        <v>0</v>
      </c>
      <c r="AM12" s="77">
        <f t="shared" si="7"/>
        <v>14.365542550617773</v>
      </c>
      <c r="AN12" s="245">
        <f t="shared" si="7"/>
        <v>0</v>
      </c>
      <c r="AO12" s="245">
        <f t="shared" si="7"/>
        <v>0</v>
      </c>
      <c r="AP12" s="245">
        <f t="shared" si="7"/>
        <v>0.13616628010064241</v>
      </c>
      <c r="AQ12" s="245">
        <f t="shared" si="8"/>
        <v>0</v>
      </c>
      <c r="AR12" s="245">
        <f t="shared" si="8"/>
        <v>0</v>
      </c>
      <c r="AS12" s="245">
        <f t="shared" si="8"/>
        <v>0</v>
      </c>
      <c r="AT12" s="245">
        <f t="shared" si="8"/>
        <v>0</v>
      </c>
      <c r="AU12" s="245">
        <f t="shared" si="8"/>
        <v>0</v>
      </c>
      <c r="AV12" s="245">
        <f t="shared" si="8"/>
        <v>0</v>
      </c>
      <c r="AW12" s="245">
        <f t="shared" si="8"/>
        <v>4.5615703833715209</v>
      </c>
      <c r="AX12" s="245">
        <f t="shared" si="8"/>
        <v>6.8083140050321206E-2</v>
      </c>
      <c r="AY12" s="245">
        <f t="shared" si="8"/>
        <v>2.8594918821134905</v>
      </c>
      <c r="AZ12" s="245">
        <f t="shared" si="8"/>
        <v>0</v>
      </c>
      <c r="BA12" s="245">
        <f t="shared" si="9"/>
        <v>0</v>
      </c>
      <c r="BB12" s="245">
        <f t="shared" si="9"/>
        <v>0</v>
      </c>
      <c r="BC12" s="245">
        <f t="shared" si="9"/>
        <v>0</v>
      </c>
      <c r="BD12" s="245">
        <f t="shared" si="9"/>
        <v>0</v>
      </c>
      <c r="BE12" s="245">
        <f t="shared" si="9"/>
        <v>0</v>
      </c>
      <c r="BF12" s="245">
        <f t="shared" si="9"/>
        <v>1.6339953612077089</v>
      </c>
      <c r="BG12" s="245">
        <f t="shared" si="9"/>
        <v>0</v>
      </c>
      <c r="BH12" s="245">
        <f t="shared" si="9"/>
        <v>0</v>
      </c>
      <c r="BI12" s="245">
        <f t="shared" si="9"/>
        <v>1.4297459410567452</v>
      </c>
      <c r="BJ12" s="245">
        <f t="shared" si="9"/>
        <v>1.1574133808554605</v>
      </c>
      <c r="BK12" s="245">
        <f t="shared" si="10"/>
        <v>0</v>
      </c>
      <c r="BL12" s="245">
        <f t="shared" si="10"/>
        <v>7.6253116856359737</v>
      </c>
      <c r="BM12" s="245">
        <f t="shared" si="10"/>
        <v>0</v>
      </c>
      <c r="BN12" s="245">
        <f t="shared" si="10"/>
        <v>0</v>
      </c>
      <c r="BO12" s="245">
        <f t="shared" si="10"/>
        <v>0</v>
      </c>
      <c r="BP12" s="245">
        <f t="shared" si="10"/>
        <v>0</v>
      </c>
      <c r="BQ12" s="245">
        <f t="shared" si="10"/>
        <v>0</v>
      </c>
      <c r="BR12" s="245">
        <f t="shared" si="10"/>
        <v>0</v>
      </c>
      <c r="BS12" s="245">
        <f t="shared" si="10"/>
        <v>0</v>
      </c>
      <c r="BT12" s="243">
        <f t="shared" si="10"/>
        <v>1.2254965209057815</v>
      </c>
      <c r="BU12" s="243">
        <f t="shared" si="11"/>
        <v>0.20424942015096362</v>
      </c>
      <c r="BV12" s="243">
        <f t="shared" si="11"/>
        <v>6.8083140050321206E-2</v>
      </c>
      <c r="BW12" s="243">
        <f t="shared" si="11"/>
        <v>4.3573209632205563</v>
      </c>
      <c r="BX12" s="243">
        <f t="shared" si="11"/>
        <v>95.656811770701282</v>
      </c>
      <c r="BY12" s="243">
        <f t="shared" si="11"/>
        <v>0.81699768060385447</v>
      </c>
      <c r="BZ12" s="243">
        <f t="shared" si="11"/>
        <v>0.340415700251606</v>
      </c>
      <c r="CA12" s="243">
        <f t="shared" si="11"/>
        <v>0.88508082065417559</v>
      </c>
      <c r="CB12" s="243">
        <f t="shared" si="11"/>
        <v>63.930068507251605</v>
      </c>
      <c r="CC12" s="243">
        <f t="shared" si="11"/>
        <v>7.6933948256862958</v>
      </c>
      <c r="CD12" s="243">
        <f t="shared" si="11"/>
        <v>14.365542550617775</v>
      </c>
      <c r="CE12" s="243">
        <f t="shared" si="12"/>
        <v>9.2593070468436842</v>
      </c>
      <c r="CF12" s="243">
        <f t="shared" si="12"/>
        <v>8.2380599460888657</v>
      </c>
      <c r="CG12" s="243">
        <f t="shared" si="12"/>
        <v>0</v>
      </c>
      <c r="CH12" s="243">
        <f t="shared" si="12"/>
        <v>31.182078143047111</v>
      </c>
      <c r="CI12" s="243">
        <f t="shared" si="12"/>
        <v>35.607482246317993</v>
      </c>
      <c r="CJ12" s="243">
        <f t="shared" si="12"/>
        <v>37.718059587877946</v>
      </c>
      <c r="CK12" s="243">
        <f t="shared" si="12"/>
        <v>25.53117751887045</v>
      </c>
      <c r="CL12" s="243">
        <f t="shared" si="12"/>
        <v>0</v>
      </c>
      <c r="CM12" s="243">
        <f t="shared" si="12"/>
        <v>9.7358890271959329</v>
      </c>
      <c r="CN12" s="243">
        <f t="shared" si="12"/>
        <v>24.578013558165953</v>
      </c>
      <c r="CO12" s="243">
        <f t="shared" si="13"/>
        <v>4.2892378231702359</v>
      </c>
      <c r="CP12" s="243">
        <f t="shared" si="13"/>
        <v>1.1574133808554605</v>
      </c>
      <c r="CQ12" s="243">
        <f t="shared" si="13"/>
        <v>0</v>
      </c>
      <c r="CR12" s="243">
        <f t="shared" si="13"/>
        <v>57.666419622622058</v>
      </c>
      <c r="CS12" s="243">
        <f t="shared" si="13"/>
        <v>0</v>
      </c>
      <c r="CT12" s="243">
        <f t="shared" si="13"/>
        <v>6.8083140050321192E-2</v>
      </c>
      <c r="CU12" s="243">
        <f t="shared" si="13"/>
        <v>0</v>
      </c>
      <c r="CV12" s="243">
        <f t="shared" si="13"/>
        <v>27.097089740027837</v>
      </c>
      <c r="CW12" s="243">
        <f t="shared" si="13"/>
        <v>19.81219375464347</v>
      </c>
      <c r="CX12" s="243">
        <f t="shared" si="13"/>
        <v>1.4297459410567452</v>
      </c>
      <c r="CY12" s="243">
        <f t="shared" si="14"/>
        <v>4.8339029435728049</v>
      </c>
      <c r="CZ12" s="243">
        <f t="shared" si="14"/>
        <v>0</v>
      </c>
      <c r="DA12" s="243">
        <f t="shared" si="14"/>
        <v>1.0893302408051391</v>
      </c>
      <c r="DB12" s="243">
        <f t="shared" si="14"/>
        <v>31.7948264035</v>
      </c>
      <c r="DC12" s="243">
        <f t="shared" si="14"/>
        <v>0</v>
      </c>
      <c r="DD12" s="243">
        <f t="shared" si="14"/>
        <v>14.365542550617773</v>
      </c>
      <c r="DE12" s="77">
        <f t="shared" si="15"/>
        <v>554.46909256981587</v>
      </c>
      <c r="DG12" s="48"/>
      <c r="DH12" s="125"/>
      <c r="DI12" s="125"/>
      <c r="DJ12" s="125"/>
      <c r="DK12" s="125"/>
      <c r="DL12" s="125"/>
      <c r="DM12" s="125"/>
      <c r="DN12" s="125"/>
      <c r="DO12" s="125"/>
      <c r="DP12" s="125"/>
      <c r="DQ12" s="125"/>
    </row>
    <row r="13" spans="1:122" x14ac:dyDescent="0.2">
      <c r="B13" s="7" t="s">
        <v>10025</v>
      </c>
      <c r="C13" s="77">
        <f t="shared" si="4"/>
        <v>0.7552975639951105</v>
      </c>
      <c r="D13" s="77">
        <f t="shared" si="4"/>
        <v>0</v>
      </c>
      <c r="E13" s="77">
        <f t="shared" si="4"/>
        <v>7.8648293429375724E-2</v>
      </c>
      <c r="F13" s="77">
        <f t="shared" si="4"/>
        <v>6.1325919202200954</v>
      </c>
      <c r="G13" s="77">
        <f t="shared" si="4"/>
        <v>96.404157045426032</v>
      </c>
      <c r="H13" s="77">
        <f t="shared" si="4"/>
        <v>0.24717352485428959</v>
      </c>
      <c r="I13" s="77">
        <f t="shared" si="4"/>
        <v>9.5212535058891878E-2</v>
      </c>
      <c r="J13" s="77">
        <f t="shared" si="4"/>
        <v>1.1702955254361422</v>
      </c>
      <c r="K13" s="77">
        <f t="shared" si="4"/>
        <v>239.39998996617931</v>
      </c>
      <c r="L13" s="77">
        <f t="shared" si="4"/>
        <v>19.618321461424433</v>
      </c>
      <c r="M13" s="77">
        <f t="shared" si="5"/>
        <v>22.286088138790483</v>
      </c>
      <c r="N13" s="77">
        <f t="shared" si="5"/>
        <v>1.7309154688181989</v>
      </c>
      <c r="O13" s="77">
        <f t="shared" si="5"/>
        <v>10.890734036920263</v>
      </c>
      <c r="P13" s="77">
        <f t="shared" si="5"/>
        <v>0</v>
      </c>
      <c r="Q13" s="77">
        <f t="shared" si="5"/>
        <v>61.336112581665262</v>
      </c>
      <c r="R13" s="77">
        <f t="shared" si="5"/>
        <v>30.045941600400997</v>
      </c>
      <c r="S13" s="77">
        <f t="shared" si="5"/>
        <v>187.54853028726416</v>
      </c>
      <c r="T13" s="77">
        <f t="shared" si="5"/>
        <v>21.332879741633484</v>
      </c>
      <c r="U13" s="77">
        <f t="shared" si="5"/>
        <v>0</v>
      </c>
      <c r="V13" s="77">
        <f t="shared" si="5"/>
        <v>23.364882156378965</v>
      </c>
      <c r="W13" s="77">
        <f t="shared" si="6"/>
        <v>136.87603050632981</v>
      </c>
      <c r="X13" s="77">
        <f t="shared" si="6"/>
        <v>8.6278675044633992</v>
      </c>
      <c r="Y13" s="77">
        <f t="shared" si="6"/>
        <v>0.51653357719888304</v>
      </c>
      <c r="Z13" s="77">
        <f t="shared" si="6"/>
        <v>0</v>
      </c>
      <c r="AA13" s="77">
        <f t="shared" si="6"/>
        <v>140.73420870641863</v>
      </c>
      <c r="AB13" s="77">
        <f t="shared" si="6"/>
        <v>1.8557365857898509</v>
      </c>
      <c r="AC13" s="77">
        <f t="shared" si="6"/>
        <v>3.35585164551832E-2</v>
      </c>
      <c r="AD13" s="77">
        <f t="shared" si="6"/>
        <v>0</v>
      </c>
      <c r="AE13" s="77">
        <f t="shared" si="6"/>
        <v>467.56177907294841</v>
      </c>
      <c r="AF13" s="77">
        <f t="shared" si="6"/>
        <v>11.85163525014174</v>
      </c>
      <c r="AG13" s="77">
        <f t="shared" si="7"/>
        <v>5.9618528141927749</v>
      </c>
      <c r="AH13" s="77">
        <f t="shared" si="7"/>
        <v>19.017883629509885</v>
      </c>
      <c r="AI13" s="77">
        <f t="shared" si="7"/>
        <v>0</v>
      </c>
      <c r="AJ13" s="77">
        <f t="shared" si="7"/>
        <v>0.95773170929429352</v>
      </c>
      <c r="AK13" s="77">
        <f t="shared" si="7"/>
        <v>78.276776602212166</v>
      </c>
      <c r="AL13" s="77">
        <f t="shared" si="7"/>
        <v>0</v>
      </c>
      <c r="AM13" s="77">
        <f t="shared" si="7"/>
        <v>25.546010527256325</v>
      </c>
      <c r="AN13" s="245">
        <f t="shared" si="7"/>
        <v>0</v>
      </c>
      <c r="AO13" s="245">
        <f t="shared" si="7"/>
        <v>0</v>
      </c>
      <c r="AP13" s="245">
        <f t="shared" si="7"/>
        <v>7.7437829617988008E-2</v>
      </c>
      <c r="AQ13" s="245">
        <f t="shared" si="8"/>
        <v>0</v>
      </c>
      <c r="AR13" s="245">
        <f t="shared" si="8"/>
        <v>0</v>
      </c>
      <c r="AS13" s="245">
        <f t="shared" si="8"/>
        <v>0</v>
      </c>
      <c r="AT13" s="245">
        <f t="shared" si="8"/>
        <v>0</v>
      </c>
      <c r="AU13" s="245">
        <f t="shared" si="8"/>
        <v>0</v>
      </c>
      <c r="AV13" s="245">
        <f t="shared" si="8"/>
        <v>0</v>
      </c>
      <c r="AW13" s="245">
        <f t="shared" si="8"/>
        <v>5.1672788849492157</v>
      </c>
      <c r="AX13" s="245">
        <f t="shared" si="8"/>
        <v>0.16145357442154348</v>
      </c>
      <c r="AY13" s="245">
        <f t="shared" si="8"/>
        <v>1.7309154688181989</v>
      </c>
      <c r="AZ13" s="245">
        <f t="shared" si="8"/>
        <v>0</v>
      </c>
      <c r="BA13" s="245">
        <f t="shared" si="9"/>
        <v>0</v>
      </c>
      <c r="BB13" s="245">
        <f t="shared" si="9"/>
        <v>0</v>
      </c>
      <c r="BC13" s="245">
        <f t="shared" si="9"/>
        <v>0</v>
      </c>
      <c r="BD13" s="245">
        <f t="shared" si="9"/>
        <v>0</v>
      </c>
      <c r="BE13" s="245">
        <f t="shared" si="9"/>
        <v>0</v>
      </c>
      <c r="BF13" s="245">
        <f t="shared" si="9"/>
        <v>11.429294870055317</v>
      </c>
      <c r="BG13" s="245">
        <f t="shared" si="9"/>
        <v>0</v>
      </c>
      <c r="BH13" s="245">
        <f t="shared" si="9"/>
        <v>0</v>
      </c>
      <c r="BI13" s="245">
        <f t="shared" si="9"/>
        <v>2.161506115408554</v>
      </c>
      <c r="BJ13" s="245">
        <f t="shared" si="9"/>
        <v>1.8557365857898509</v>
      </c>
      <c r="BK13" s="245">
        <f t="shared" si="10"/>
        <v>0</v>
      </c>
      <c r="BL13" s="245">
        <f t="shared" si="10"/>
        <v>85.497671051802314</v>
      </c>
      <c r="BM13" s="245">
        <f t="shared" si="10"/>
        <v>0</v>
      </c>
      <c r="BN13" s="245">
        <f t="shared" si="10"/>
        <v>0</v>
      </c>
      <c r="BO13" s="245">
        <f t="shared" si="10"/>
        <v>0</v>
      </c>
      <c r="BP13" s="245">
        <f t="shared" si="10"/>
        <v>0</v>
      </c>
      <c r="BQ13" s="245">
        <f t="shared" si="10"/>
        <v>0</v>
      </c>
      <c r="BR13" s="245">
        <f t="shared" si="10"/>
        <v>0</v>
      </c>
      <c r="BS13" s="245">
        <f t="shared" si="10"/>
        <v>0</v>
      </c>
      <c r="BT13" s="243">
        <f t="shared" si="10"/>
        <v>0.7552975639951105</v>
      </c>
      <c r="BU13" s="243">
        <f t="shared" si="11"/>
        <v>0</v>
      </c>
      <c r="BV13" s="243">
        <f t="shared" si="11"/>
        <v>1.2104638113877187E-3</v>
      </c>
      <c r="BW13" s="243">
        <f t="shared" si="11"/>
        <v>6.1325919202200954</v>
      </c>
      <c r="BX13" s="243">
        <f t="shared" si="11"/>
        <v>96.404157045426032</v>
      </c>
      <c r="BY13" s="243">
        <f t="shared" si="11"/>
        <v>0.24717352485428959</v>
      </c>
      <c r="BZ13" s="243">
        <f t="shared" si="11"/>
        <v>9.5212535058891878E-2</v>
      </c>
      <c r="CA13" s="243">
        <f t="shared" si="11"/>
        <v>1.1702955254361422</v>
      </c>
      <c r="CB13" s="243">
        <f t="shared" si="11"/>
        <v>239.39998996617931</v>
      </c>
      <c r="CC13" s="243">
        <f t="shared" si="11"/>
        <v>14.451042576475217</v>
      </c>
      <c r="CD13" s="243">
        <f t="shared" si="11"/>
        <v>22.124634564368939</v>
      </c>
      <c r="CE13" s="243">
        <f t="shared" si="12"/>
        <v>0</v>
      </c>
      <c r="CF13" s="243">
        <f t="shared" si="12"/>
        <v>10.890734036920263</v>
      </c>
      <c r="CG13" s="243">
        <f t="shared" si="12"/>
        <v>0</v>
      </c>
      <c r="CH13" s="243">
        <f t="shared" si="12"/>
        <v>61.336112581665262</v>
      </c>
      <c r="CI13" s="243">
        <f t="shared" si="12"/>
        <v>30.045941600400997</v>
      </c>
      <c r="CJ13" s="243">
        <f t="shared" si="12"/>
        <v>187.54853028726416</v>
      </c>
      <c r="CK13" s="243">
        <f t="shared" si="12"/>
        <v>21.332879741633484</v>
      </c>
      <c r="CL13" s="243">
        <f t="shared" si="12"/>
        <v>0</v>
      </c>
      <c r="CM13" s="243">
        <f t="shared" si="12"/>
        <v>23.364882156378965</v>
      </c>
      <c r="CN13" s="243">
        <f t="shared" si="12"/>
        <v>125.4467356362745</v>
      </c>
      <c r="CO13" s="243">
        <f t="shared" si="13"/>
        <v>8.6278675044633992</v>
      </c>
      <c r="CP13" s="243">
        <f t="shared" si="13"/>
        <v>0.51653357719888304</v>
      </c>
      <c r="CQ13" s="243">
        <f t="shared" si="13"/>
        <v>0</v>
      </c>
      <c r="CR13" s="243">
        <f t="shared" si="13"/>
        <v>138.57270259101008</v>
      </c>
      <c r="CS13" s="243">
        <f t="shared" si="13"/>
        <v>0</v>
      </c>
      <c r="CT13" s="243">
        <f t="shared" si="13"/>
        <v>3.35585164551832E-2</v>
      </c>
      <c r="CU13" s="243">
        <f t="shared" si="13"/>
        <v>0</v>
      </c>
      <c r="CV13" s="243">
        <f t="shared" si="13"/>
        <v>382.06410802114607</v>
      </c>
      <c r="CW13" s="243">
        <f t="shared" si="13"/>
        <v>11.85163525014174</v>
      </c>
      <c r="CX13" s="243">
        <f t="shared" si="13"/>
        <v>5.9618528141927749</v>
      </c>
      <c r="CY13" s="243">
        <f t="shared" si="14"/>
        <v>19.017883629509885</v>
      </c>
      <c r="CZ13" s="243">
        <f t="shared" si="14"/>
        <v>0</v>
      </c>
      <c r="DA13" s="243">
        <f t="shared" si="14"/>
        <v>0.95773170929429352</v>
      </c>
      <c r="DB13" s="243">
        <f t="shared" si="14"/>
        <v>78.276776602212166</v>
      </c>
      <c r="DC13" s="243">
        <f t="shared" si="14"/>
        <v>0</v>
      </c>
      <c r="DD13" s="243">
        <f t="shared" si="14"/>
        <v>25.546010527256325</v>
      </c>
      <c r="DE13" s="77">
        <f t="shared" si="15"/>
        <v>1620.2553768501066</v>
      </c>
      <c r="DG13" s="48"/>
      <c r="DH13" s="125"/>
      <c r="DI13" s="125"/>
      <c r="DJ13" s="125"/>
      <c r="DK13" s="125"/>
      <c r="DL13" s="125"/>
      <c r="DM13" s="125"/>
      <c r="DN13" s="125"/>
      <c r="DO13" s="125"/>
      <c r="DP13" s="125"/>
      <c r="DQ13" s="125"/>
    </row>
    <row r="14" spans="1:122" x14ac:dyDescent="0.2">
      <c r="B14" s="154" t="s">
        <v>15130</v>
      </c>
      <c r="C14" s="77">
        <f t="shared" si="4"/>
        <v>0</v>
      </c>
      <c r="D14" s="77">
        <f t="shared" si="4"/>
        <v>0</v>
      </c>
      <c r="E14" s="77">
        <f t="shared" si="4"/>
        <v>0</v>
      </c>
      <c r="F14" s="77">
        <f t="shared" si="4"/>
        <v>0</v>
      </c>
      <c r="G14" s="77">
        <f t="shared" si="4"/>
        <v>0</v>
      </c>
      <c r="H14" s="77">
        <f t="shared" si="4"/>
        <v>0</v>
      </c>
      <c r="I14" s="77">
        <f t="shared" si="4"/>
        <v>0</v>
      </c>
      <c r="J14" s="77">
        <f t="shared" si="4"/>
        <v>0</v>
      </c>
      <c r="K14" s="77">
        <f t="shared" si="4"/>
        <v>0</v>
      </c>
      <c r="L14" s="77">
        <f t="shared" si="4"/>
        <v>0</v>
      </c>
      <c r="M14" s="77">
        <f t="shared" si="5"/>
        <v>0</v>
      </c>
      <c r="N14" s="77">
        <f t="shared" si="5"/>
        <v>0</v>
      </c>
      <c r="O14" s="77">
        <f t="shared" si="5"/>
        <v>0</v>
      </c>
      <c r="P14" s="77">
        <f t="shared" si="5"/>
        <v>0</v>
      </c>
      <c r="Q14" s="77">
        <f t="shared" si="5"/>
        <v>0</v>
      </c>
      <c r="R14" s="77">
        <f t="shared" si="5"/>
        <v>0</v>
      </c>
      <c r="S14" s="77">
        <f t="shared" si="5"/>
        <v>0</v>
      </c>
      <c r="T14" s="77">
        <f t="shared" si="5"/>
        <v>0</v>
      </c>
      <c r="U14" s="77">
        <f t="shared" si="5"/>
        <v>0</v>
      </c>
      <c r="V14" s="77">
        <f t="shared" si="5"/>
        <v>0</v>
      </c>
      <c r="W14" s="77">
        <f t="shared" si="6"/>
        <v>0</v>
      </c>
      <c r="X14" s="77">
        <f t="shared" si="6"/>
        <v>0</v>
      </c>
      <c r="Y14" s="77">
        <f t="shared" si="6"/>
        <v>0</v>
      </c>
      <c r="Z14" s="77">
        <f t="shared" si="6"/>
        <v>0</v>
      </c>
      <c r="AA14" s="77">
        <f t="shared" si="6"/>
        <v>0</v>
      </c>
      <c r="AB14" s="77">
        <f t="shared" si="6"/>
        <v>0</v>
      </c>
      <c r="AC14" s="77">
        <f t="shared" si="6"/>
        <v>0</v>
      </c>
      <c r="AD14" s="77">
        <f t="shared" si="6"/>
        <v>0</v>
      </c>
      <c r="AE14" s="77">
        <f t="shared" si="6"/>
        <v>0</v>
      </c>
      <c r="AF14" s="77">
        <f t="shared" si="6"/>
        <v>0</v>
      </c>
      <c r="AG14" s="77">
        <f t="shared" si="7"/>
        <v>0</v>
      </c>
      <c r="AH14" s="77">
        <f t="shared" si="7"/>
        <v>0</v>
      </c>
      <c r="AI14" s="77">
        <f t="shared" si="7"/>
        <v>0</v>
      </c>
      <c r="AJ14" s="77">
        <f t="shared" si="7"/>
        <v>0</v>
      </c>
      <c r="AK14" s="77">
        <f t="shared" si="7"/>
        <v>0</v>
      </c>
      <c r="AL14" s="77">
        <f t="shared" si="7"/>
        <v>0</v>
      </c>
      <c r="AM14" s="77">
        <f t="shared" si="7"/>
        <v>0</v>
      </c>
      <c r="AN14" s="245">
        <f t="shared" si="7"/>
        <v>0</v>
      </c>
      <c r="AO14" s="245">
        <f t="shared" si="7"/>
        <v>0</v>
      </c>
      <c r="AP14" s="245">
        <f t="shared" si="7"/>
        <v>0</v>
      </c>
      <c r="AQ14" s="245">
        <f t="shared" si="8"/>
        <v>0</v>
      </c>
      <c r="AR14" s="245">
        <f t="shared" si="8"/>
        <v>0</v>
      </c>
      <c r="AS14" s="245">
        <f t="shared" si="8"/>
        <v>0</v>
      </c>
      <c r="AT14" s="245">
        <f t="shared" si="8"/>
        <v>0</v>
      </c>
      <c r="AU14" s="245">
        <f t="shared" si="8"/>
        <v>0</v>
      </c>
      <c r="AV14" s="245">
        <f t="shared" si="8"/>
        <v>0</v>
      </c>
      <c r="AW14" s="245">
        <f t="shared" si="8"/>
        <v>0</v>
      </c>
      <c r="AX14" s="245">
        <f t="shared" si="8"/>
        <v>0</v>
      </c>
      <c r="AY14" s="245">
        <f t="shared" si="8"/>
        <v>0</v>
      </c>
      <c r="AZ14" s="245">
        <f t="shared" si="8"/>
        <v>0</v>
      </c>
      <c r="BA14" s="245">
        <f t="shared" si="9"/>
        <v>0</v>
      </c>
      <c r="BB14" s="245">
        <f t="shared" si="9"/>
        <v>0</v>
      </c>
      <c r="BC14" s="245">
        <f t="shared" si="9"/>
        <v>0</v>
      </c>
      <c r="BD14" s="245">
        <f t="shared" si="9"/>
        <v>0</v>
      </c>
      <c r="BE14" s="245">
        <f t="shared" si="9"/>
        <v>0</v>
      </c>
      <c r="BF14" s="245">
        <f t="shared" si="9"/>
        <v>0</v>
      </c>
      <c r="BG14" s="245">
        <f t="shared" si="9"/>
        <v>0</v>
      </c>
      <c r="BH14" s="245">
        <f t="shared" si="9"/>
        <v>0</v>
      </c>
      <c r="BI14" s="245">
        <f t="shared" si="9"/>
        <v>0</v>
      </c>
      <c r="BJ14" s="245">
        <f t="shared" si="9"/>
        <v>0</v>
      </c>
      <c r="BK14" s="245">
        <f t="shared" si="10"/>
        <v>0</v>
      </c>
      <c r="BL14" s="245">
        <f t="shared" si="10"/>
        <v>0</v>
      </c>
      <c r="BM14" s="245">
        <f t="shared" si="10"/>
        <v>0</v>
      </c>
      <c r="BN14" s="245">
        <f t="shared" si="10"/>
        <v>0</v>
      </c>
      <c r="BO14" s="245">
        <f t="shared" si="10"/>
        <v>0</v>
      </c>
      <c r="BP14" s="245">
        <f t="shared" si="10"/>
        <v>0</v>
      </c>
      <c r="BQ14" s="245">
        <f t="shared" si="10"/>
        <v>0</v>
      </c>
      <c r="BR14" s="245">
        <f t="shared" si="10"/>
        <v>0</v>
      </c>
      <c r="BS14" s="245">
        <f t="shared" si="10"/>
        <v>0</v>
      </c>
      <c r="BT14" s="243">
        <f t="shared" si="10"/>
        <v>0</v>
      </c>
      <c r="BU14" s="243">
        <f t="shared" si="11"/>
        <v>0</v>
      </c>
      <c r="BV14" s="243">
        <f t="shared" si="11"/>
        <v>0</v>
      </c>
      <c r="BW14" s="243">
        <f t="shared" si="11"/>
        <v>0</v>
      </c>
      <c r="BX14" s="243">
        <f t="shared" si="11"/>
        <v>0</v>
      </c>
      <c r="BY14" s="243">
        <f t="shared" si="11"/>
        <v>0</v>
      </c>
      <c r="BZ14" s="243">
        <f t="shared" si="11"/>
        <v>0</v>
      </c>
      <c r="CA14" s="243">
        <f t="shared" si="11"/>
        <v>0</v>
      </c>
      <c r="CB14" s="243">
        <f t="shared" si="11"/>
        <v>0</v>
      </c>
      <c r="CC14" s="243">
        <f t="shared" si="11"/>
        <v>0</v>
      </c>
      <c r="CD14" s="243">
        <f t="shared" si="11"/>
        <v>0</v>
      </c>
      <c r="CE14" s="243">
        <f t="shared" si="12"/>
        <v>0</v>
      </c>
      <c r="CF14" s="243">
        <f t="shared" si="12"/>
        <v>0</v>
      </c>
      <c r="CG14" s="243">
        <f t="shared" si="12"/>
        <v>0</v>
      </c>
      <c r="CH14" s="243">
        <f t="shared" si="12"/>
        <v>0</v>
      </c>
      <c r="CI14" s="243">
        <f t="shared" si="12"/>
        <v>0</v>
      </c>
      <c r="CJ14" s="243">
        <f t="shared" si="12"/>
        <v>0</v>
      </c>
      <c r="CK14" s="243">
        <f t="shared" si="12"/>
        <v>0</v>
      </c>
      <c r="CL14" s="243">
        <f t="shared" si="12"/>
        <v>0</v>
      </c>
      <c r="CM14" s="243">
        <f t="shared" si="12"/>
        <v>0</v>
      </c>
      <c r="CN14" s="243">
        <f t="shared" si="12"/>
        <v>0</v>
      </c>
      <c r="CO14" s="243">
        <f t="shared" si="13"/>
        <v>0</v>
      </c>
      <c r="CP14" s="243">
        <f t="shared" si="13"/>
        <v>0</v>
      </c>
      <c r="CQ14" s="243">
        <f t="shared" si="13"/>
        <v>0</v>
      </c>
      <c r="CR14" s="243">
        <f t="shared" si="13"/>
        <v>0</v>
      </c>
      <c r="CS14" s="243">
        <f t="shared" si="13"/>
        <v>0</v>
      </c>
      <c r="CT14" s="243">
        <f t="shared" si="13"/>
        <v>0</v>
      </c>
      <c r="CU14" s="243">
        <f t="shared" si="13"/>
        <v>0</v>
      </c>
      <c r="CV14" s="243">
        <f t="shared" si="13"/>
        <v>0</v>
      </c>
      <c r="CW14" s="243">
        <f t="shared" si="13"/>
        <v>0</v>
      </c>
      <c r="CX14" s="243">
        <f t="shared" si="13"/>
        <v>0</v>
      </c>
      <c r="CY14" s="243">
        <f t="shared" si="14"/>
        <v>0</v>
      </c>
      <c r="CZ14" s="243">
        <f t="shared" si="14"/>
        <v>0</v>
      </c>
      <c r="DA14" s="243">
        <f t="shared" si="14"/>
        <v>0</v>
      </c>
      <c r="DB14" s="243">
        <f t="shared" si="14"/>
        <v>0</v>
      </c>
      <c r="DC14" s="243">
        <f t="shared" si="14"/>
        <v>0</v>
      </c>
      <c r="DD14" s="243">
        <f t="shared" si="14"/>
        <v>0</v>
      </c>
      <c r="DE14" s="77">
        <f t="shared" si="15"/>
        <v>0</v>
      </c>
      <c r="DG14" s="48"/>
      <c r="DH14" s="125"/>
      <c r="DI14" s="125"/>
      <c r="DJ14" s="125"/>
      <c r="DK14" s="125"/>
      <c r="DL14" s="125"/>
      <c r="DM14" s="125"/>
      <c r="DN14" s="125"/>
      <c r="DO14" s="125"/>
      <c r="DP14" s="125"/>
      <c r="DQ14" s="125"/>
    </row>
    <row r="15" spans="1:122" x14ac:dyDescent="0.2">
      <c r="B15" s="154" t="s">
        <v>15132</v>
      </c>
      <c r="C15" s="77">
        <f t="shared" si="4"/>
        <v>0</v>
      </c>
      <c r="D15" s="77">
        <f t="shared" si="4"/>
        <v>0</v>
      </c>
      <c r="E15" s="77">
        <f t="shared" si="4"/>
        <v>0</v>
      </c>
      <c r="F15" s="77">
        <f t="shared" si="4"/>
        <v>0</v>
      </c>
      <c r="G15" s="77">
        <f t="shared" si="4"/>
        <v>0</v>
      </c>
      <c r="H15" s="77">
        <f t="shared" si="4"/>
        <v>0</v>
      </c>
      <c r="I15" s="77">
        <f t="shared" si="4"/>
        <v>0</v>
      </c>
      <c r="J15" s="77">
        <f t="shared" si="4"/>
        <v>0</v>
      </c>
      <c r="K15" s="77">
        <f t="shared" si="4"/>
        <v>0</v>
      </c>
      <c r="L15" s="77">
        <f t="shared" si="4"/>
        <v>0</v>
      </c>
      <c r="M15" s="77">
        <f t="shared" si="5"/>
        <v>0</v>
      </c>
      <c r="N15" s="77">
        <f t="shared" si="5"/>
        <v>0</v>
      </c>
      <c r="O15" s="77">
        <f t="shared" si="5"/>
        <v>0</v>
      </c>
      <c r="P15" s="77">
        <f t="shared" si="5"/>
        <v>0</v>
      </c>
      <c r="Q15" s="77">
        <f t="shared" si="5"/>
        <v>0</v>
      </c>
      <c r="R15" s="77">
        <f t="shared" si="5"/>
        <v>0</v>
      </c>
      <c r="S15" s="77">
        <f t="shared" si="5"/>
        <v>0</v>
      </c>
      <c r="T15" s="77">
        <f t="shared" si="5"/>
        <v>0</v>
      </c>
      <c r="U15" s="77">
        <f t="shared" si="5"/>
        <v>0</v>
      </c>
      <c r="V15" s="77">
        <f t="shared" si="5"/>
        <v>0</v>
      </c>
      <c r="W15" s="77">
        <f t="shared" si="6"/>
        <v>0</v>
      </c>
      <c r="X15" s="77">
        <f t="shared" si="6"/>
        <v>0</v>
      </c>
      <c r="Y15" s="77">
        <f t="shared" si="6"/>
        <v>0</v>
      </c>
      <c r="Z15" s="77">
        <f t="shared" si="6"/>
        <v>0</v>
      </c>
      <c r="AA15" s="77">
        <f t="shared" si="6"/>
        <v>0</v>
      </c>
      <c r="AB15" s="77">
        <f t="shared" si="6"/>
        <v>0</v>
      </c>
      <c r="AC15" s="77">
        <f t="shared" si="6"/>
        <v>0</v>
      </c>
      <c r="AD15" s="77">
        <f t="shared" si="6"/>
        <v>0</v>
      </c>
      <c r="AE15" s="77">
        <f t="shared" si="6"/>
        <v>0</v>
      </c>
      <c r="AF15" s="77">
        <f t="shared" si="6"/>
        <v>0</v>
      </c>
      <c r="AG15" s="77">
        <f t="shared" si="7"/>
        <v>0</v>
      </c>
      <c r="AH15" s="77">
        <f t="shared" si="7"/>
        <v>0</v>
      </c>
      <c r="AI15" s="77">
        <f t="shared" si="7"/>
        <v>0</v>
      </c>
      <c r="AJ15" s="77">
        <f t="shared" si="7"/>
        <v>0</v>
      </c>
      <c r="AK15" s="77">
        <f t="shared" si="7"/>
        <v>0</v>
      </c>
      <c r="AL15" s="77">
        <f t="shared" si="7"/>
        <v>0</v>
      </c>
      <c r="AM15" s="77">
        <f t="shared" si="7"/>
        <v>0</v>
      </c>
      <c r="AN15" s="245">
        <f t="shared" si="7"/>
        <v>0</v>
      </c>
      <c r="AO15" s="245">
        <f t="shared" si="7"/>
        <v>0</v>
      </c>
      <c r="AP15" s="245">
        <f t="shared" si="7"/>
        <v>0</v>
      </c>
      <c r="AQ15" s="245">
        <f t="shared" si="8"/>
        <v>0</v>
      </c>
      <c r="AR15" s="245">
        <f t="shared" si="8"/>
        <v>0</v>
      </c>
      <c r="AS15" s="245">
        <f t="shared" si="8"/>
        <v>0</v>
      </c>
      <c r="AT15" s="245">
        <f t="shared" si="8"/>
        <v>0</v>
      </c>
      <c r="AU15" s="245">
        <f t="shared" si="8"/>
        <v>0</v>
      </c>
      <c r="AV15" s="245">
        <f t="shared" si="8"/>
        <v>0</v>
      </c>
      <c r="AW15" s="245">
        <f t="shared" si="8"/>
        <v>0</v>
      </c>
      <c r="AX15" s="245">
        <f t="shared" si="8"/>
        <v>0</v>
      </c>
      <c r="AY15" s="245">
        <f t="shared" si="8"/>
        <v>0</v>
      </c>
      <c r="AZ15" s="245">
        <f t="shared" si="8"/>
        <v>0</v>
      </c>
      <c r="BA15" s="245">
        <f t="shared" si="9"/>
        <v>0</v>
      </c>
      <c r="BB15" s="245">
        <f t="shared" si="9"/>
        <v>0</v>
      </c>
      <c r="BC15" s="245">
        <f t="shared" si="9"/>
        <v>0</v>
      </c>
      <c r="BD15" s="245">
        <f t="shared" si="9"/>
        <v>0</v>
      </c>
      <c r="BE15" s="245">
        <f t="shared" si="9"/>
        <v>0</v>
      </c>
      <c r="BF15" s="245">
        <f t="shared" si="9"/>
        <v>0</v>
      </c>
      <c r="BG15" s="245">
        <f t="shared" si="9"/>
        <v>0</v>
      </c>
      <c r="BH15" s="245">
        <f t="shared" si="9"/>
        <v>0</v>
      </c>
      <c r="BI15" s="245">
        <f t="shared" si="9"/>
        <v>0</v>
      </c>
      <c r="BJ15" s="245">
        <f t="shared" si="9"/>
        <v>0</v>
      </c>
      <c r="BK15" s="245">
        <f t="shared" si="10"/>
        <v>0</v>
      </c>
      <c r="BL15" s="245">
        <f t="shared" si="10"/>
        <v>0</v>
      </c>
      <c r="BM15" s="245">
        <f t="shared" si="10"/>
        <v>0</v>
      </c>
      <c r="BN15" s="245">
        <f t="shared" si="10"/>
        <v>0</v>
      </c>
      <c r="BO15" s="245">
        <f t="shared" si="10"/>
        <v>0</v>
      </c>
      <c r="BP15" s="245">
        <f t="shared" si="10"/>
        <v>0</v>
      </c>
      <c r="BQ15" s="245">
        <f t="shared" si="10"/>
        <v>0</v>
      </c>
      <c r="BR15" s="245">
        <f t="shared" si="10"/>
        <v>0</v>
      </c>
      <c r="BS15" s="245">
        <f t="shared" si="10"/>
        <v>0</v>
      </c>
      <c r="BT15" s="243">
        <f t="shared" si="10"/>
        <v>0</v>
      </c>
      <c r="BU15" s="243">
        <f t="shared" si="11"/>
        <v>0</v>
      </c>
      <c r="BV15" s="243">
        <f t="shared" si="11"/>
        <v>0</v>
      </c>
      <c r="BW15" s="243">
        <f t="shared" si="11"/>
        <v>0</v>
      </c>
      <c r="BX15" s="243">
        <f t="shared" si="11"/>
        <v>0</v>
      </c>
      <c r="BY15" s="243">
        <f t="shared" si="11"/>
        <v>0</v>
      </c>
      <c r="BZ15" s="243">
        <f t="shared" si="11"/>
        <v>0</v>
      </c>
      <c r="CA15" s="243">
        <f t="shared" si="11"/>
        <v>0</v>
      </c>
      <c r="CB15" s="243">
        <f t="shared" si="11"/>
        <v>0</v>
      </c>
      <c r="CC15" s="243">
        <f t="shared" si="11"/>
        <v>0</v>
      </c>
      <c r="CD15" s="243">
        <f t="shared" si="11"/>
        <v>0</v>
      </c>
      <c r="CE15" s="243">
        <f t="shared" si="12"/>
        <v>0</v>
      </c>
      <c r="CF15" s="243">
        <f t="shared" si="12"/>
        <v>0</v>
      </c>
      <c r="CG15" s="243">
        <f t="shared" si="12"/>
        <v>0</v>
      </c>
      <c r="CH15" s="243">
        <f t="shared" si="12"/>
        <v>0</v>
      </c>
      <c r="CI15" s="243">
        <f t="shared" si="12"/>
        <v>0</v>
      </c>
      <c r="CJ15" s="243">
        <f t="shared" si="12"/>
        <v>0</v>
      </c>
      <c r="CK15" s="243">
        <f t="shared" si="12"/>
        <v>0</v>
      </c>
      <c r="CL15" s="243">
        <f t="shared" si="12"/>
        <v>0</v>
      </c>
      <c r="CM15" s="243">
        <f t="shared" si="12"/>
        <v>0</v>
      </c>
      <c r="CN15" s="243">
        <f t="shared" si="12"/>
        <v>0</v>
      </c>
      <c r="CO15" s="243">
        <f t="shared" si="13"/>
        <v>0</v>
      </c>
      <c r="CP15" s="243">
        <f t="shared" si="13"/>
        <v>0</v>
      </c>
      <c r="CQ15" s="243">
        <f t="shared" si="13"/>
        <v>0</v>
      </c>
      <c r="CR15" s="243">
        <f t="shared" si="13"/>
        <v>0</v>
      </c>
      <c r="CS15" s="243">
        <f t="shared" si="13"/>
        <v>0</v>
      </c>
      <c r="CT15" s="243">
        <f t="shared" si="13"/>
        <v>0</v>
      </c>
      <c r="CU15" s="243">
        <f t="shared" si="13"/>
        <v>0</v>
      </c>
      <c r="CV15" s="243">
        <f t="shared" si="13"/>
        <v>0</v>
      </c>
      <c r="CW15" s="243">
        <f t="shared" si="13"/>
        <v>0</v>
      </c>
      <c r="CX15" s="243">
        <f t="shared" si="13"/>
        <v>0</v>
      </c>
      <c r="CY15" s="243">
        <f t="shared" si="14"/>
        <v>0</v>
      </c>
      <c r="CZ15" s="243">
        <f t="shared" si="14"/>
        <v>0</v>
      </c>
      <c r="DA15" s="243">
        <f t="shared" si="14"/>
        <v>0</v>
      </c>
      <c r="DB15" s="243">
        <f t="shared" si="14"/>
        <v>0</v>
      </c>
      <c r="DC15" s="243">
        <f t="shared" si="14"/>
        <v>0</v>
      </c>
      <c r="DD15" s="243">
        <f t="shared" si="14"/>
        <v>0</v>
      </c>
      <c r="DE15" s="77">
        <f t="shared" si="15"/>
        <v>0</v>
      </c>
      <c r="DG15" s="48"/>
      <c r="DH15" s="125"/>
      <c r="DI15" s="125"/>
      <c r="DJ15" s="125"/>
      <c r="DK15" s="125"/>
      <c r="DL15" s="125"/>
      <c r="DM15" s="125"/>
      <c r="DN15" s="125"/>
      <c r="DO15" s="125"/>
      <c r="DP15" s="125"/>
      <c r="DQ15" s="125"/>
    </row>
    <row r="16" spans="1:122" x14ac:dyDescent="0.2">
      <c r="B16" s="154" t="s">
        <v>16664</v>
      </c>
      <c r="C16" s="77">
        <f t="shared" si="4"/>
        <v>0</v>
      </c>
      <c r="D16" s="77">
        <f t="shared" si="4"/>
        <v>0</v>
      </c>
      <c r="E16" s="77">
        <f t="shared" si="4"/>
        <v>0</v>
      </c>
      <c r="F16" s="77">
        <f t="shared" si="4"/>
        <v>0</v>
      </c>
      <c r="G16" s="77">
        <f t="shared" si="4"/>
        <v>0</v>
      </c>
      <c r="H16" s="77">
        <f t="shared" si="4"/>
        <v>0</v>
      </c>
      <c r="I16" s="77">
        <f t="shared" si="4"/>
        <v>0</v>
      </c>
      <c r="J16" s="77">
        <f t="shared" si="4"/>
        <v>0</v>
      </c>
      <c r="K16" s="77">
        <f t="shared" si="4"/>
        <v>0</v>
      </c>
      <c r="L16" s="77">
        <f t="shared" si="4"/>
        <v>0</v>
      </c>
      <c r="M16" s="77">
        <f t="shared" si="5"/>
        <v>0</v>
      </c>
      <c r="N16" s="77">
        <f t="shared" si="5"/>
        <v>0</v>
      </c>
      <c r="O16" s="77">
        <f t="shared" si="5"/>
        <v>0</v>
      </c>
      <c r="P16" s="77">
        <f t="shared" si="5"/>
        <v>0</v>
      </c>
      <c r="Q16" s="77">
        <f t="shared" si="5"/>
        <v>0</v>
      </c>
      <c r="R16" s="77">
        <f t="shared" si="5"/>
        <v>0</v>
      </c>
      <c r="S16" s="77">
        <f t="shared" si="5"/>
        <v>0</v>
      </c>
      <c r="T16" s="77">
        <f t="shared" si="5"/>
        <v>0</v>
      </c>
      <c r="U16" s="77">
        <f t="shared" si="5"/>
        <v>0</v>
      </c>
      <c r="V16" s="77">
        <f t="shared" si="5"/>
        <v>0</v>
      </c>
      <c r="W16" s="77">
        <f t="shared" si="6"/>
        <v>0</v>
      </c>
      <c r="X16" s="77">
        <f t="shared" si="6"/>
        <v>0</v>
      </c>
      <c r="Y16" s="77">
        <f t="shared" si="6"/>
        <v>0</v>
      </c>
      <c r="Z16" s="77">
        <f t="shared" si="6"/>
        <v>0</v>
      </c>
      <c r="AA16" s="77">
        <f t="shared" si="6"/>
        <v>0</v>
      </c>
      <c r="AB16" s="77">
        <f t="shared" si="6"/>
        <v>0</v>
      </c>
      <c r="AC16" s="77">
        <f t="shared" si="6"/>
        <v>0</v>
      </c>
      <c r="AD16" s="77">
        <f t="shared" si="6"/>
        <v>0</v>
      </c>
      <c r="AE16" s="77">
        <f t="shared" si="6"/>
        <v>0</v>
      </c>
      <c r="AF16" s="77">
        <f t="shared" si="6"/>
        <v>0</v>
      </c>
      <c r="AG16" s="77">
        <f t="shared" si="7"/>
        <v>0</v>
      </c>
      <c r="AH16" s="77">
        <f t="shared" si="7"/>
        <v>0</v>
      </c>
      <c r="AI16" s="77">
        <f t="shared" si="7"/>
        <v>0</v>
      </c>
      <c r="AJ16" s="77">
        <f t="shared" si="7"/>
        <v>0</v>
      </c>
      <c r="AK16" s="77">
        <f t="shared" si="7"/>
        <v>0</v>
      </c>
      <c r="AL16" s="77">
        <f t="shared" si="7"/>
        <v>0</v>
      </c>
      <c r="AM16" s="77">
        <f t="shared" si="7"/>
        <v>0</v>
      </c>
      <c r="AN16" s="245">
        <f t="shared" si="7"/>
        <v>0</v>
      </c>
      <c r="AO16" s="245">
        <f t="shared" si="7"/>
        <v>0</v>
      </c>
      <c r="AP16" s="245">
        <f t="shared" si="7"/>
        <v>0</v>
      </c>
      <c r="AQ16" s="245">
        <f t="shared" si="8"/>
        <v>0</v>
      </c>
      <c r="AR16" s="245">
        <f t="shared" si="8"/>
        <v>0</v>
      </c>
      <c r="AS16" s="245">
        <f t="shared" si="8"/>
        <v>0</v>
      </c>
      <c r="AT16" s="245">
        <f t="shared" si="8"/>
        <v>0</v>
      </c>
      <c r="AU16" s="245">
        <f t="shared" si="8"/>
        <v>0</v>
      </c>
      <c r="AV16" s="245">
        <f t="shared" si="8"/>
        <v>0</v>
      </c>
      <c r="AW16" s="245">
        <f t="shared" si="8"/>
        <v>0</v>
      </c>
      <c r="AX16" s="245">
        <f t="shared" si="8"/>
        <v>0</v>
      </c>
      <c r="AY16" s="245">
        <f t="shared" si="8"/>
        <v>0</v>
      </c>
      <c r="AZ16" s="245">
        <f t="shared" si="8"/>
        <v>0</v>
      </c>
      <c r="BA16" s="245">
        <f t="shared" si="9"/>
        <v>0</v>
      </c>
      <c r="BB16" s="245">
        <f t="shared" si="9"/>
        <v>0</v>
      </c>
      <c r="BC16" s="245">
        <f t="shared" si="9"/>
        <v>0</v>
      </c>
      <c r="BD16" s="245">
        <f t="shared" si="9"/>
        <v>0</v>
      </c>
      <c r="BE16" s="245">
        <f t="shared" si="9"/>
        <v>0</v>
      </c>
      <c r="BF16" s="245">
        <f t="shared" si="9"/>
        <v>0</v>
      </c>
      <c r="BG16" s="245">
        <f t="shared" si="9"/>
        <v>0</v>
      </c>
      <c r="BH16" s="245">
        <f t="shared" si="9"/>
        <v>0</v>
      </c>
      <c r="BI16" s="245">
        <f t="shared" si="9"/>
        <v>0</v>
      </c>
      <c r="BJ16" s="245">
        <f t="shared" si="9"/>
        <v>0</v>
      </c>
      <c r="BK16" s="245">
        <f t="shared" si="10"/>
        <v>0</v>
      </c>
      <c r="BL16" s="245">
        <f t="shared" si="10"/>
        <v>0</v>
      </c>
      <c r="BM16" s="245">
        <f t="shared" si="10"/>
        <v>0</v>
      </c>
      <c r="BN16" s="245">
        <f t="shared" si="10"/>
        <v>0</v>
      </c>
      <c r="BO16" s="245">
        <f t="shared" si="10"/>
        <v>0</v>
      </c>
      <c r="BP16" s="245">
        <f t="shared" si="10"/>
        <v>0</v>
      </c>
      <c r="BQ16" s="245">
        <f t="shared" si="10"/>
        <v>0</v>
      </c>
      <c r="BR16" s="245">
        <f t="shared" si="10"/>
        <v>0</v>
      </c>
      <c r="BS16" s="245">
        <f t="shared" si="10"/>
        <v>0</v>
      </c>
      <c r="BT16" s="243">
        <f t="shared" si="10"/>
        <v>0</v>
      </c>
      <c r="BU16" s="243">
        <f t="shared" si="11"/>
        <v>0</v>
      </c>
      <c r="BV16" s="243">
        <f t="shared" si="11"/>
        <v>0</v>
      </c>
      <c r="BW16" s="243">
        <f t="shared" si="11"/>
        <v>0</v>
      </c>
      <c r="BX16" s="243">
        <f t="shared" si="11"/>
        <v>0</v>
      </c>
      <c r="BY16" s="243">
        <f t="shared" si="11"/>
        <v>0</v>
      </c>
      <c r="BZ16" s="243">
        <f t="shared" si="11"/>
        <v>0</v>
      </c>
      <c r="CA16" s="243">
        <f t="shared" si="11"/>
        <v>0</v>
      </c>
      <c r="CB16" s="243">
        <f t="shared" si="11"/>
        <v>0</v>
      </c>
      <c r="CC16" s="243">
        <f t="shared" si="11"/>
        <v>0</v>
      </c>
      <c r="CD16" s="243">
        <f t="shared" si="11"/>
        <v>0</v>
      </c>
      <c r="CE16" s="243">
        <f t="shared" si="12"/>
        <v>0</v>
      </c>
      <c r="CF16" s="243">
        <f t="shared" si="12"/>
        <v>0</v>
      </c>
      <c r="CG16" s="243">
        <f t="shared" si="12"/>
        <v>0</v>
      </c>
      <c r="CH16" s="243">
        <f t="shared" si="12"/>
        <v>0</v>
      </c>
      <c r="CI16" s="243">
        <f t="shared" si="12"/>
        <v>0</v>
      </c>
      <c r="CJ16" s="243">
        <f t="shared" si="12"/>
        <v>0</v>
      </c>
      <c r="CK16" s="243">
        <f t="shared" si="12"/>
        <v>0</v>
      </c>
      <c r="CL16" s="243">
        <f t="shared" si="12"/>
        <v>0</v>
      </c>
      <c r="CM16" s="243">
        <f t="shared" si="12"/>
        <v>0</v>
      </c>
      <c r="CN16" s="243">
        <f t="shared" si="12"/>
        <v>0</v>
      </c>
      <c r="CO16" s="243">
        <f t="shared" si="13"/>
        <v>0</v>
      </c>
      <c r="CP16" s="243">
        <f t="shared" si="13"/>
        <v>0</v>
      </c>
      <c r="CQ16" s="243">
        <f t="shared" si="13"/>
        <v>0</v>
      </c>
      <c r="CR16" s="243">
        <f t="shared" si="13"/>
        <v>0</v>
      </c>
      <c r="CS16" s="243">
        <f t="shared" si="13"/>
        <v>0</v>
      </c>
      <c r="CT16" s="243">
        <f t="shared" si="13"/>
        <v>0</v>
      </c>
      <c r="CU16" s="243">
        <f t="shared" si="13"/>
        <v>0</v>
      </c>
      <c r="CV16" s="243">
        <f t="shared" si="13"/>
        <v>0</v>
      </c>
      <c r="CW16" s="243">
        <f t="shared" si="13"/>
        <v>0</v>
      </c>
      <c r="CX16" s="243">
        <f t="shared" si="13"/>
        <v>0</v>
      </c>
      <c r="CY16" s="243">
        <f t="shared" si="14"/>
        <v>0</v>
      </c>
      <c r="CZ16" s="243">
        <f t="shared" si="14"/>
        <v>0</v>
      </c>
      <c r="DA16" s="243">
        <f t="shared" si="14"/>
        <v>0</v>
      </c>
      <c r="DB16" s="243">
        <f t="shared" si="14"/>
        <v>0</v>
      </c>
      <c r="DC16" s="243">
        <f t="shared" si="14"/>
        <v>0</v>
      </c>
      <c r="DD16" s="243">
        <f t="shared" si="14"/>
        <v>0</v>
      </c>
      <c r="DE16" s="77">
        <f t="shared" si="15"/>
        <v>0</v>
      </c>
      <c r="DG16" s="48"/>
      <c r="DH16" s="125"/>
      <c r="DI16" s="125"/>
      <c r="DJ16" s="125"/>
      <c r="DK16" s="125"/>
      <c r="DL16" s="125"/>
      <c r="DM16" s="125"/>
      <c r="DN16" s="125"/>
      <c r="DO16" s="125"/>
      <c r="DP16" s="125"/>
      <c r="DQ16" s="125"/>
    </row>
    <row r="17" spans="1:121" x14ac:dyDescent="0.2">
      <c r="B17" s="32" t="s">
        <v>17253</v>
      </c>
      <c r="C17" s="77">
        <f t="shared" si="4"/>
        <v>0.34904181119766459</v>
      </c>
      <c r="D17" s="77">
        <f t="shared" si="4"/>
        <v>0</v>
      </c>
      <c r="E17" s="77">
        <f t="shared" si="4"/>
        <v>5.4008521134316662E-3</v>
      </c>
      <c r="F17" s="77">
        <f t="shared" si="4"/>
        <v>2.8340234275979248</v>
      </c>
      <c r="G17" s="77">
        <f t="shared" si="4"/>
        <v>44.550761429885171</v>
      </c>
      <c r="H17" s="77">
        <f t="shared" si="4"/>
        <v>0.11422504044486856</v>
      </c>
      <c r="I17" s="77">
        <f t="shared" si="4"/>
        <v>4.4000083238573635E-2</v>
      </c>
      <c r="J17" s="77">
        <f t="shared" si="4"/>
        <v>0.54082270261022314</v>
      </c>
      <c r="K17" s="77">
        <f t="shared" si="4"/>
        <v>110.66026822769351</v>
      </c>
      <c r="L17" s="77">
        <f t="shared" si="4"/>
        <v>7.0012484532766228</v>
      </c>
      <c r="M17" s="77">
        <f t="shared" si="5"/>
        <v>10.234438723701428</v>
      </c>
      <c r="N17" s="77">
        <f t="shared" si="5"/>
        <v>0.10821803180875417</v>
      </c>
      <c r="O17" s="77">
        <f t="shared" si="5"/>
        <v>5.0328793772507252</v>
      </c>
      <c r="P17" s="77">
        <f t="shared" si="5"/>
        <v>0</v>
      </c>
      <c r="Q17" s="77">
        <f t="shared" si="5"/>
        <v>3.8347761643842273</v>
      </c>
      <c r="R17" s="77">
        <f t="shared" si="5"/>
        <v>1.878493041636615</v>
      </c>
      <c r="S17" s="77">
        <f t="shared" si="5"/>
        <v>11.725663778468427</v>
      </c>
      <c r="T17" s="77">
        <f t="shared" si="5"/>
        <v>1.3337463903009907</v>
      </c>
      <c r="U17" s="77">
        <f t="shared" si="5"/>
        <v>0</v>
      </c>
      <c r="V17" s="77">
        <f t="shared" si="5"/>
        <v>1.4607885861307677</v>
      </c>
      <c r="W17" s="77">
        <f t="shared" si="6"/>
        <v>8.5575840588583851</v>
      </c>
      <c r="X17" s="77">
        <f t="shared" si="6"/>
        <v>0.53942024140394573</v>
      </c>
      <c r="Y17" s="77">
        <f t="shared" si="6"/>
        <v>3.2294036360864829E-2</v>
      </c>
      <c r="Z17" s="77">
        <f t="shared" si="6"/>
        <v>0</v>
      </c>
      <c r="AA17" s="77">
        <f t="shared" si="6"/>
        <v>8.7988000273459299</v>
      </c>
      <c r="AB17" s="77">
        <f t="shared" si="6"/>
        <v>0.11602193433905229</v>
      </c>
      <c r="AC17" s="77">
        <f t="shared" si="6"/>
        <v>2.0981016500367607E-3</v>
      </c>
      <c r="AD17" s="77">
        <f t="shared" si="6"/>
        <v>0</v>
      </c>
      <c r="AE17" s="77">
        <f t="shared" si="6"/>
        <v>29.232285684534773</v>
      </c>
      <c r="AF17" s="77">
        <f t="shared" si="6"/>
        <v>0.74097242967114596</v>
      </c>
      <c r="AG17" s="77">
        <f t="shared" si="7"/>
        <v>0.37273915977302347</v>
      </c>
      <c r="AH17" s="77">
        <f t="shared" si="7"/>
        <v>1.1890112328585642</v>
      </c>
      <c r="AI17" s="77">
        <f t="shared" si="7"/>
        <v>0</v>
      </c>
      <c r="AJ17" s="77">
        <f t="shared" si="7"/>
        <v>5.9878048609402233E-2</v>
      </c>
      <c r="AK17" s="77">
        <f t="shared" si="7"/>
        <v>4.8939181911688507</v>
      </c>
      <c r="AL17" s="77">
        <f t="shared" si="7"/>
        <v>0</v>
      </c>
      <c r="AM17" s="77">
        <f t="shared" si="7"/>
        <v>1.59715423983871</v>
      </c>
      <c r="AN17" s="245">
        <f t="shared" si="7"/>
        <v>0</v>
      </c>
      <c r="AO17" s="245">
        <f t="shared" si="7"/>
        <v>0</v>
      </c>
      <c r="AP17" s="245">
        <f t="shared" si="7"/>
        <v>4.8414666456946982E-3</v>
      </c>
      <c r="AQ17" s="245">
        <f t="shared" si="8"/>
        <v>0</v>
      </c>
      <c r="AR17" s="245">
        <f t="shared" si="8"/>
        <v>0</v>
      </c>
      <c r="AS17" s="245">
        <f t="shared" si="8"/>
        <v>0</v>
      </c>
      <c r="AT17" s="245">
        <f t="shared" si="8"/>
        <v>0</v>
      </c>
      <c r="AU17" s="245">
        <f t="shared" si="8"/>
        <v>0</v>
      </c>
      <c r="AV17" s="245">
        <f t="shared" si="8"/>
        <v>0</v>
      </c>
      <c r="AW17" s="245">
        <f t="shared" si="8"/>
        <v>0.32306184837433616</v>
      </c>
      <c r="AX17" s="245">
        <f t="shared" si="8"/>
        <v>1.0094189096546104E-2</v>
      </c>
      <c r="AY17" s="245">
        <f t="shared" si="8"/>
        <v>0.10821803180875417</v>
      </c>
      <c r="AZ17" s="245">
        <f t="shared" si="8"/>
        <v>0</v>
      </c>
      <c r="BA17" s="245">
        <f t="shared" si="9"/>
        <v>0</v>
      </c>
      <c r="BB17" s="245">
        <f t="shared" si="9"/>
        <v>0</v>
      </c>
      <c r="BC17" s="245">
        <f t="shared" si="9"/>
        <v>0</v>
      </c>
      <c r="BD17" s="245">
        <f t="shared" si="9"/>
        <v>0</v>
      </c>
      <c r="BE17" s="245">
        <f t="shared" si="9"/>
        <v>0</v>
      </c>
      <c r="BF17" s="245">
        <f t="shared" si="9"/>
        <v>0.71456741711584215</v>
      </c>
      <c r="BG17" s="245">
        <f t="shared" si="9"/>
        <v>0</v>
      </c>
      <c r="BH17" s="245">
        <f t="shared" si="9"/>
        <v>0</v>
      </c>
      <c r="BI17" s="245">
        <f t="shared" si="9"/>
        <v>0.1351388567298476</v>
      </c>
      <c r="BJ17" s="245">
        <f t="shared" si="9"/>
        <v>0.11602193433905229</v>
      </c>
      <c r="BK17" s="245">
        <f t="shared" si="10"/>
        <v>0</v>
      </c>
      <c r="BL17" s="245">
        <f t="shared" si="10"/>
        <v>5.3453735044470507</v>
      </c>
      <c r="BM17" s="245">
        <f t="shared" si="10"/>
        <v>0</v>
      </c>
      <c r="BN17" s="245">
        <f t="shared" si="10"/>
        <v>0</v>
      </c>
      <c r="BO17" s="245">
        <f t="shared" si="10"/>
        <v>0</v>
      </c>
      <c r="BP17" s="245">
        <f t="shared" si="10"/>
        <v>0</v>
      </c>
      <c r="BQ17" s="245">
        <f t="shared" si="10"/>
        <v>0</v>
      </c>
      <c r="BR17" s="245">
        <f t="shared" si="10"/>
        <v>0</v>
      </c>
      <c r="BS17" s="245">
        <f t="shared" si="10"/>
        <v>0</v>
      </c>
      <c r="BT17" s="243">
        <f t="shared" si="10"/>
        <v>0.34904181119766459</v>
      </c>
      <c r="BU17" s="243">
        <f t="shared" si="11"/>
        <v>0</v>
      </c>
      <c r="BV17" s="243">
        <f t="shared" si="11"/>
        <v>5.5938546773696821E-4</v>
      </c>
      <c r="BW17" s="243">
        <f t="shared" si="11"/>
        <v>2.8340234275979248</v>
      </c>
      <c r="BX17" s="243">
        <f t="shared" si="11"/>
        <v>44.550761429885171</v>
      </c>
      <c r="BY17" s="243">
        <f t="shared" si="11"/>
        <v>0.11422504044486856</v>
      </c>
      <c r="BZ17" s="243">
        <f t="shared" si="11"/>
        <v>4.4000083238573635E-2</v>
      </c>
      <c r="CA17" s="243">
        <f t="shared" si="11"/>
        <v>0.54082270261022314</v>
      </c>
      <c r="CB17" s="243">
        <f t="shared" si="11"/>
        <v>110.66026822769351</v>
      </c>
      <c r="CC17" s="243">
        <f t="shared" si="11"/>
        <v>6.6781866049022867</v>
      </c>
      <c r="CD17" s="243">
        <f t="shared" si="11"/>
        <v>10.224344534604882</v>
      </c>
      <c r="CE17" s="243">
        <f t="shared" si="12"/>
        <v>0</v>
      </c>
      <c r="CF17" s="243">
        <f t="shared" si="12"/>
        <v>5.0328793772507252</v>
      </c>
      <c r="CG17" s="243">
        <f t="shared" si="12"/>
        <v>0</v>
      </c>
      <c r="CH17" s="243">
        <f t="shared" si="12"/>
        <v>3.8347761643842273</v>
      </c>
      <c r="CI17" s="243">
        <f t="shared" si="12"/>
        <v>1.878493041636615</v>
      </c>
      <c r="CJ17" s="243">
        <f t="shared" si="12"/>
        <v>11.725663778468427</v>
      </c>
      <c r="CK17" s="243">
        <f t="shared" si="12"/>
        <v>1.3337463903009907</v>
      </c>
      <c r="CL17" s="243">
        <f t="shared" si="12"/>
        <v>0</v>
      </c>
      <c r="CM17" s="243">
        <f t="shared" si="12"/>
        <v>1.4607885861307677</v>
      </c>
      <c r="CN17" s="243">
        <f t="shared" si="12"/>
        <v>7.8430166417425431</v>
      </c>
      <c r="CO17" s="243">
        <f t="shared" si="13"/>
        <v>0.53942024140394573</v>
      </c>
      <c r="CP17" s="243">
        <f t="shared" si="13"/>
        <v>3.2294036360864829E-2</v>
      </c>
      <c r="CQ17" s="243">
        <f t="shared" si="13"/>
        <v>0</v>
      </c>
      <c r="CR17" s="243">
        <f t="shared" si="13"/>
        <v>8.6636611706160824</v>
      </c>
      <c r="CS17" s="243">
        <f t="shared" si="13"/>
        <v>0</v>
      </c>
      <c r="CT17" s="243">
        <f t="shared" si="13"/>
        <v>2.0981016500367607E-3</v>
      </c>
      <c r="CU17" s="243">
        <f t="shared" si="13"/>
        <v>0</v>
      </c>
      <c r="CV17" s="243">
        <f t="shared" si="13"/>
        <v>23.886912180087723</v>
      </c>
      <c r="CW17" s="243">
        <f t="shared" si="13"/>
        <v>0.74097242967114596</v>
      </c>
      <c r="CX17" s="243">
        <f t="shared" si="13"/>
        <v>0.37273915977302347</v>
      </c>
      <c r="CY17" s="243">
        <f t="shared" si="14"/>
        <v>1.1890112328585642</v>
      </c>
      <c r="CZ17" s="243">
        <f t="shared" si="14"/>
        <v>0</v>
      </c>
      <c r="DA17" s="243">
        <f t="shared" si="14"/>
        <v>5.9878048609402233E-2</v>
      </c>
      <c r="DB17" s="243">
        <f t="shared" si="14"/>
        <v>4.8939181911688507</v>
      </c>
      <c r="DC17" s="243">
        <f t="shared" si="14"/>
        <v>0</v>
      </c>
      <c r="DD17" s="243">
        <f t="shared" si="14"/>
        <v>1.59715423983871</v>
      </c>
      <c r="DE17" s="77">
        <f t="shared" si="15"/>
        <v>257.84097350815262</v>
      </c>
      <c r="DG17" s="48"/>
      <c r="DH17" s="125"/>
      <c r="DI17" s="125"/>
      <c r="DJ17" s="125"/>
      <c r="DK17" s="125"/>
      <c r="DL17" s="125"/>
      <c r="DM17" s="125"/>
      <c r="DN17" s="125"/>
      <c r="DO17" s="125"/>
      <c r="DP17" s="125"/>
      <c r="DQ17" s="125"/>
    </row>
    <row r="18" spans="1:121" x14ac:dyDescent="0.2">
      <c r="B18" s="32" t="s">
        <v>17265</v>
      </c>
      <c r="C18" s="77">
        <f t="shared" si="4"/>
        <v>0</v>
      </c>
      <c r="D18" s="77">
        <f t="shared" si="4"/>
        <v>0</v>
      </c>
      <c r="E18" s="77">
        <f t="shared" si="4"/>
        <v>5.6156970891373087E-2</v>
      </c>
      <c r="F18" s="77">
        <f t="shared" si="4"/>
        <v>0</v>
      </c>
      <c r="G18" s="77">
        <f t="shared" si="4"/>
        <v>0</v>
      </c>
      <c r="H18" s="77">
        <f t="shared" si="4"/>
        <v>0</v>
      </c>
      <c r="I18" s="77">
        <f t="shared" si="4"/>
        <v>6.7984279463067704E-2</v>
      </c>
      <c r="J18" s="77">
        <f t="shared" si="4"/>
        <v>0</v>
      </c>
      <c r="K18" s="77">
        <f t="shared" si="4"/>
        <v>170.93795277322968</v>
      </c>
      <c r="L18" s="77">
        <f t="shared" si="4"/>
        <v>14.008002706837075</v>
      </c>
      <c r="M18" s="77">
        <f t="shared" si="5"/>
        <v>15.912858986781021</v>
      </c>
      <c r="N18" s="77">
        <f t="shared" si="5"/>
        <v>1.2359196285058227</v>
      </c>
      <c r="O18" s="77">
        <f t="shared" si="5"/>
        <v>0</v>
      </c>
      <c r="P18" s="77">
        <f t="shared" si="5"/>
        <v>0</v>
      </c>
      <c r="Q18" s="77">
        <f t="shared" si="5"/>
        <v>43.795613848018107</v>
      </c>
      <c r="R18" s="77">
        <f t="shared" si="5"/>
        <v>21.453600507845216</v>
      </c>
      <c r="S18" s="77">
        <f t="shared" si="5"/>
        <v>0</v>
      </c>
      <c r="T18" s="77">
        <f t="shared" si="5"/>
        <v>15.232242868128351</v>
      </c>
      <c r="U18" s="77">
        <f t="shared" si="5"/>
        <v>0</v>
      </c>
      <c r="V18" s="77">
        <f t="shared" si="5"/>
        <v>16.6831465747489</v>
      </c>
      <c r="W18" s="77">
        <f t="shared" si="6"/>
        <v>97.733122051440162</v>
      </c>
      <c r="X18" s="77">
        <f t="shared" si="6"/>
        <v>6.160526607457256</v>
      </c>
      <c r="Y18" s="77">
        <f t="shared" si="6"/>
        <v>0.36881869643137316</v>
      </c>
      <c r="Z18" s="77">
        <f t="shared" si="6"/>
        <v>0</v>
      </c>
      <c r="AA18" s="77">
        <f t="shared" si="6"/>
        <v>100.48796378326588</v>
      </c>
      <c r="AB18" s="77">
        <f t="shared" si="6"/>
        <v>1.3250452220407947</v>
      </c>
      <c r="AC18" s="77">
        <f t="shared" si="6"/>
        <v>2.3961672269769765E-2</v>
      </c>
      <c r="AD18" s="77">
        <f t="shared" si="6"/>
        <v>0</v>
      </c>
      <c r="AE18" s="77">
        <f t="shared" si="6"/>
        <v>333.85153157704815</v>
      </c>
      <c r="AF18" s="77">
        <f t="shared" si="6"/>
        <v>8.4623824209870566</v>
      </c>
      <c r="AG18" s="77">
        <f t="shared" si="7"/>
        <v>0</v>
      </c>
      <c r="AH18" s="77">
        <f t="shared" si="7"/>
        <v>13.579274143525234</v>
      </c>
      <c r="AI18" s="77">
        <f t="shared" si="7"/>
        <v>0</v>
      </c>
      <c r="AJ18" s="77">
        <f t="shared" si="7"/>
        <v>0.68384588368571209</v>
      </c>
      <c r="AK18" s="77">
        <f t="shared" si="7"/>
        <v>55.891698007004486</v>
      </c>
      <c r="AL18" s="77">
        <f t="shared" si="7"/>
        <v>0</v>
      </c>
      <c r="AM18" s="77">
        <f t="shared" si="7"/>
        <v>0</v>
      </c>
      <c r="AN18" s="245">
        <f t="shared" si="7"/>
        <v>0</v>
      </c>
      <c r="AO18" s="245">
        <f t="shared" si="7"/>
        <v>0</v>
      </c>
      <c r="AP18" s="245">
        <f t="shared" si="7"/>
        <v>5.529266757267233E-2</v>
      </c>
      <c r="AQ18" s="245">
        <f t="shared" si="8"/>
        <v>0</v>
      </c>
      <c r="AR18" s="245">
        <f t="shared" si="8"/>
        <v>0</v>
      </c>
      <c r="AS18" s="245">
        <f t="shared" si="8"/>
        <v>0</v>
      </c>
      <c r="AT18" s="245">
        <f t="shared" si="8"/>
        <v>0</v>
      </c>
      <c r="AU18" s="245">
        <f t="shared" si="8"/>
        <v>0</v>
      </c>
      <c r="AV18" s="245">
        <f t="shared" si="8"/>
        <v>0</v>
      </c>
      <c r="AW18" s="245">
        <f t="shared" si="8"/>
        <v>3.6895743985884879</v>
      </c>
      <c r="AX18" s="245">
        <f t="shared" si="8"/>
        <v>0.11528214133775801</v>
      </c>
      <c r="AY18" s="245">
        <f t="shared" si="8"/>
        <v>1.2359196285058227</v>
      </c>
      <c r="AZ18" s="245">
        <f t="shared" si="8"/>
        <v>0</v>
      </c>
      <c r="BA18" s="245">
        <f t="shared" si="9"/>
        <v>0</v>
      </c>
      <c r="BB18" s="245">
        <f t="shared" si="9"/>
        <v>0</v>
      </c>
      <c r="BC18" s="245">
        <f t="shared" si="9"/>
        <v>0</v>
      </c>
      <c r="BD18" s="245">
        <f t="shared" si="9"/>
        <v>0</v>
      </c>
      <c r="BE18" s="245">
        <f t="shared" si="9"/>
        <v>0</v>
      </c>
      <c r="BF18" s="245">
        <f t="shared" si="9"/>
        <v>8.1608201696451079</v>
      </c>
      <c r="BG18" s="245">
        <f t="shared" si="9"/>
        <v>0</v>
      </c>
      <c r="BH18" s="245">
        <f t="shared" si="9"/>
        <v>0</v>
      </c>
      <c r="BI18" s="245">
        <f t="shared" si="9"/>
        <v>1.5433727893094422</v>
      </c>
      <c r="BJ18" s="245">
        <f t="shared" si="9"/>
        <v>1.3250452220407947</v>
      </c>
      <c r="BK18" s="245">
        <f t="shared" si="10"/>
        <v>0</v>
      </c>
      <c r="BL18" s="245">
        <f t="shared" si="10"/>
        <v>61.047608475417171</v>
      </c>
      <c r="BM18" s="245">
        <f t="shared" si="10"/>
        <v>0</v>
      </c>
      <c r="BN18" s="245">
        <f t="shared" si="10"/>
        <v>0</v>
      </c>
      <c r="BO18" s="245">
        <f t="shared" si="10"/>
        <v>0</v>
      </c>
      <c r="BP18" s="245">
        <f t="shared" si="10"/>
        <v>0</v>
      </c>
      <c r="BQ18" s="245">
        <f t="shared" si="10"/>
        <v>0</v>
      </c>
      <c r="BR18" s="245">
        <f t="shared" si="10"/>
        <v>0</v>
      </c>
      <c r="BS18" s="245">
        <f t="shared" si="10"/>
        <v>0</v>
      </c>
      <c r="BT18" s="243">
        <f t="shared" si="10"/>
        <v>0</v>
      </c>
      <c r="BU18" s="243">
        <f t="shared" si="11"/>
        <v>0</v>
      </c>
      <c r="BV18" s="243">
        <f t="shared" si="11"/>
        <v>8.643033187007603E-4</v>
      </c>
      <c r="BW18" s="243">
        <f t="shared" si="11"/>
        <v>0</v>
      </c>
      <c r="BX18" s="243">
        <f t="shared" si="11"/>
        <v>0</v>
      </c>
      <c r="BY18" s="243">
        <f t="shared" si="11"/>
        <v>0</v>
      </c>
      <c r="BZ18" s="243">
        <f t="shared" si="11"/>
        <v>6.7984279463067704E-2</v>
      </c>
      <c r="CA18" s="243">
        <f t="shared" si="11"/>
        <v>0</v>
      </c>
      <c r="CB18" s="243">
        <f t="shared" si="11"/>
        <v>170.93795277322968</v>
      </c>
      <c r="CC18" s="243">
        <f t="shared" si="11"/>
        <v>10.318428308248587</v>
      </c>
      <c r="CD18" s="243">
        <f t="shared" si="11"/>
        <v>15.797576845443263</v>
      </c>
      <c r="CE18" s="243">
        <f t="shared" si="12"/>
        <v>0</v>
      </c>
      <c r="CF18" s="243">
        <f t="shared" si="12"/>
        <v>0</v>
      </c>
      <c r="CG18" s="243">
        <f t="shared" si="12"/>
        <v>0</v>
      </c>
      <c r="CH18" s="243">
        <f t="shared" si="12"/>
        <v>43.795613848018107</v>
      </c>
      <c r="CI18" s="243">
        <f t="shared" si="12"/>
        <v>21.453600507845216</v>
      </c>
      <c r="CJ18" s="243">
        <f t="shared" si="12"/>
        <v>0</v>
      </c>
      <c r="CK18" s="243">
        <f t="shared" si="12"/>
        <v>15.232242868128351</v>
      </c>
      <c r="CL18" s="243">
        <f t="shared" si="12"/>
        <v>0</v>
      </c>
      <c r="CM18" s="243">
        <f t="shared" si="12"/>
        <v>16.6831465747489</v>
      </c>
      <c r="CN18" s="243">
        <f t="shared" si="12"/>
        <v>89.572301881795056</v>
      </c>
      <c r="CO18" s="243">
        <f t="shared" si="13"/>
        <v>6.160526607457256</v>
      </c>
      <c r="CP18" s="243">
        <f t="shared" si="13"/>
        <v>0.36881869643137316</v>
      </c>
      <c r="CQ18" s="243">
        <f t="shared" si="13"/>
        <v>0</v>
      </c>
      <c r="CR18" s="243">
        <f t="shared" si="13"/>
        <v>98.944590993956439</v>
      </c>
      <c r="CS18" s="243">
        <f t="shared" si="13"/>
        <v>0</v>
      </c>
      <c r="CT18" s="243">
        <f t="shared" si="13"/>
        <v>2.3961672269769765E-2</v>
      </c>
      <c r="CU18" s="243">
        <f t="shared" si="13"/>
        <v>0</v>
      </c>
      <c r="CV18" s="243">
        <f t="shared" si="13"/>
        <v>272.80392310163097</v>
      </c>
      <c r="CW18" s="243">
        <f t="shared" si="13"/>
        <v>8.4623824209870566</v>
      </c>
      <c r="CX18" s="243">
        <f t="shared" si="13"/>
        <v>0</v>
      </c>
      <c r="CY18" s="243">
        <f t="shared" si="14"/>
        <v>13.579274143525234</v>
      </c>
      <c r="CZ18" s="243">
        <f t="shared" si="14"/>
        <v>0</v>
      </c>
      <c r="DA18" s="243">
        <f t="shared" si="14"/>
        <v>0.68384588368571209</v>
      </c>
      <c r="DB18" s="243">
        <f t="shared" si="14"/>
        <v>55.891698007004486</v>
      </c>
      <c r="DC18" s="243">
        <f t="shared" si="14"/>
        <v>0</v>
      </c>
      <c r="DD18" s="243">
        <f t="shared" si="14"/>
        <v>0</v>
      </c>
      <c r="DE18" s="77">
        <f t="shared" ref="DE18" si="16">SUM(C18:AM18)</f>
        <v>917.95164920960462</v>
      </c>
      <c r="DG18" s="48"/>
      <c r="DH18" s="125"/>
      <c r="DI18" s="125"/>
      <c r="DJ18" s="125"/>
      <c r="DK18" s="125"/>
      <c r="DL18" s="125"/>
      <c r="DM18" s="125"/>
      <c r="DN18" s="125"/>
      <c r="DO18" s="125"/>
      <c r="DP18" s="125"/>
      <c r="DQ18" s="125"/>
    </row>
    <row r="19" spans="1:121" x14ac:dyDescent="0.2">
      <c r="B19" s="78" t="s">
        <v>16661</v>
      </c>
      <c r="C19" s="77">
        <f t="shared" ref="C19:AH19" si="17">SUMIF($A$25:$A$57,"N",C$25:C$57)</f>
        <v>0.29505887831430938</v>
      </c>
      <c r="D19" s="77">
        <f t="shared" si="17"/>
        <v>0.11580547080038725</v>
      </c>
      <c r="E19" s="77">
        <f t="shared" si="17"/>
        <v>4.8445886005880984E-2</v>
      </c>
      <c r="F19" s="77">
        <f t="shared" si="17"/>
        <v>2.4804988751655999</v>
      </c>
      <c r="G19" s="77">
        <f t="shared" si="17"/>
        <v>74.6287027390849</v>
      </c>
      <c r="H19" s="77">
        <f t="shared" si="17"/>
        <v>0.1939216218849148</v>
      </c>
      <c r="I19" s="77">
        <f t="shared" si="17"/>
        <v>0.14481464660823712</v>
      </c>
      <c r="J19" s="77">
        <f t="shared" si="17"/>
        <v>0.21046311044136212</v>
      </c>
      <c r="K19" s="77">
        <f t="shared" si="17"/>
        <v>71.806785003655747</v>
      </c>
      <c r="L19" s="77">
        <f t="shared" si="17"/>
        <v>3.4619811577631694</v>
      </c>
      <c r="M19" s="77">
        <f t="shared" si="17"/>
        <v>3.808469916057057</v>
      </c>
      <c r="N19" s="77">
        <f t="shared" si="17"/>
        <v>4.1190655971118746</v>
      </c>
      <c r="O19" s="77">
        <f t="shared" si="17"/>
        <v>1.985917695288467</v>
      </c>
      <c r="P19" s="77">
        <f t="shared" si="17"/>
        <v>0</v>
      </c>
      <c r="Q19" s="77">
        <f t="shared" si="17"/>
        <v>49.140946268417594</v>
      </c>
      <c r="R19" s="77">
        <f t="shared" si="17"/>
        <v>8.5737335299217108</v>
      </c>
      <c r="S19" s="77">
        <f t="shared" si="17"/>
        <v>27.299485619286443</v>
      </c>
      <c r="T19" s="77">
        <f t="shared" si="17"/>
        <v>17.493960599908917</v>
      </c>
      <c r="U19" s="77">
        <f t="shared" si="17"/>
        <v>0</v>
      </c>
      <c r="V19" s="77">
        <f t="shared" si="17"/>
        <v>2.6251589102102377</v>
      </c>
      <c r="W19" s="77">
        <f t="shared" si="17"/>
        <v>7.1363939842620168</v>
      </c>
      <c r="X19" s="77">
        <f t="shared" si="17"/>
        <v>1.0572862032007206</v>
      </c>
      <c r="Y19" s="77">
        <f t="shared" si="17"/>
        <v>0.27452668736665892</v>
      </c>
      <c r="Z19" s="77">
        <f t="shared" si="17"/>
        <v>0</v>
      </c>
      <c r="AA19" s="77">
        <f t="shared" si="17"/>
        <v>73.197325497020898</v>
      </c>
      <c r="AB19" s="77">
        <f t="shared" si="17"/>
        <v>0.2787386295823463</v>
      </c>
      <c r="AC19" s="77">
        <f t="shared" si="17"/>
        <v>1.6230088301922432E-2</v>
      </c>
      <c r="AD19" s="77">
        <f t="shared" si="17"/>
        <v>0</v>
      </c>
      <c r="AE19" s="77">
        <f t="shared" si="17"/>
        <v>19.890537383386665</v>
      </c>
      <c r="AF19" s="77">
        <f t="shared" si="17"/>
        <v>4.7871598096965773</v>
      </c>
      <c r="AG19" s="77">
        <f t="shared" si="17"/>
        <v>0.84725909568992475</v>
      </c>
      <c r="AH19" s="77">
        <f t="shared" si="17"/>
        <v>1.1825239359408939</v>
      </c>
      <c r="AI19" s="77">
        <f t="shared" ref="AI19:BN19" si="18">SUMIF($A$25:$A$57,"N",AI$25:AI$57)</f>
        <v>0</v>
      </c>
      <c r="AJ19" s="77">
        <f t="shared" si="18"/>
        <v>0.25951477365831316</v>
      </c>
      <c r="AK19" s="77">
        <f t="shared" si="18"/>
        <v>74.290944555487627</v>
      </c>
      <c r="AL19" s="77">
        <f t="shared" si="18"/>
        <v>0</v>
      </c>
      <c r="AM19" s="77">
        <f t="shared" si="18"/>
        <v>4.2334038172300339</v>
      </c>
      <c r="AN19" s="245">
        <f t="shared" si="18"/>
        <v>0</v>
      </c>
      <c r="AO19" s="245">
        <f t="shared" si="18"/>
        <v>0</v>
      </c>
      <c r="AP19" s="245">
        <f t="shared" si="18"/>
        <v>3.2297257337253985E-2</v>
      </c>
      <c r="AQ19" s="245">
        <f t="shared" si="18"/>
        <v>0</v>
      </c>
      <c r="AR19" s="245">
        <f t="shared" si="18"/>
        <v>0</v>
      </c>
      <c r="AS19" s="245">
        <f t="shared" si="18"/>
        <v>0</v>
      </c>
      <c r="AT19" s="245">
        <f t="shared" si="18"/>
        <v>0</v>
      </c>
      <c r="AU19" s="245">
        <f t="shared" si="18"/>
        <v>0</v>
      </c>
      <c r="AV19" s="245">
        <f t="shared" si="18"/>
        <v>0</v>
      </c>
      <c r="AW19" s="245">
        <f t="shared" si="18"/>
        <v>1.0841304197187216</v>
      </c>
      <c r="AX19" s="245">
        <f t="shared" si="18"/>
        <v>1.6423460357121417E-2</v>
      </c>
      <c r="AY19" s="245">
        <f t="shared" si="18"/>
        <v>0.67870613132915114</v>
      </c>
      <c r="AZ19" s="245">
        <f t="shared" si="18"/>
        <v>0</v>
      </c>
      <c r="BA19" s="245">
        <f t="shared" si="18"/>
        <v>0</v>
      </c>
      <c r="BB19" s="245">
        <f t="shared" si="18"/>
        <v>0</v>
      </c>
      <c r="BC19" s="245">
        <f t="shared" si="18"/>
        <v>0</v>
      </c>
      <c r="BD19" s="245">
        <f t="shared" si="18"/>
        <v>0</v>
      </c>
      <c r="BE19" s="245">
        <f t="shared" si="18"/>
        <v>0</v>
      </c>
      <c r="BF19" s="245">
        <f t="shared" si="18"/>
        <v>0.4196757391545804</v>
      </c>
      <c r="BG19" s="245">
        <f t="shared" si="18"/>
        <v>0</v>
      </c>
      <c r="BH19" s="245">
        <f t="shared" si="18"/>
        <v>0</v>
      </c>
      <c r="BI19" s="245">
        <f t="shared" si="18"/>
        <v>0.36338677842469119</v>
      </c>
      <c r="BJ19" s="245">
        <f t="shared" si="18"/>
        <v>0.2787386295823463</v>
      </c>
      <c r="BK19" s="245">
        <f t="shared" si="18"/>
        <v>0</v>
      </c>
      <c r="BL19" s="245">
        <f t="shared" si="18"/>
        <v>1.9723793911205187</v>
      </c>
      <c r="BM19" s="245">
        <f t="shared" si="18"/>
        <v>0</v>
      </c>
      <c r="BN19" s="245">
        <f t="shared" si="18"/>
        <v>0</v>
      </c>
      <c r="BO19" s="245">
        <f t="shared" ref="BO19:CT19" si="19">SUMIF($A$25:$A$57,"N",BO$25:BO$57)</f>
        <v>0</v>
      </c>
      <c r="BP19" s="245">
        <f t="shared" si="19"/>
        <v>0</v>
      </c>
      <c r="BQ19" s="245">
        <f t="shared" si="19"/>
        <v>0</v>
      </c>
      <c r="BR19" s="245">
        <f t="shared" si="19"/>
        <v>0</v>
      </c>
      <c r="BS19" s="245">
        <f t="shared" si="19"/>
        <v>0</v>
      </c>
      <c r="BT19" s="243">
        <f t="shared" si="19"/>
        <v>0.29505887831430938</v>
      </c>
      <c r="BU19" s="243">
        <f t="shared" si="19"/>
        <v>0.11580547080038725</v>
      </c>
      <c r="BV19" s="243">
        <f t="shared" si="19"/>
        <v>1.6148628668626992E-2</v>
      </c>
      <c r="BW19" s="243">
        <f t="shared" si="19"/>
        <v>2.4804988751655999</v>
      </c>
      <c r="BX19" s="243">
        <f t="shared" si="19"/>
        <v>74.6287027390849</v>
      </c>
      <c r="BY19" s="243">
        <f t="shared" si="19"/>
        <v>0.1939216218849148</v>
      </c>
      <c r="BZ19" s="243">
        <f t="shared" si="19"/>
        <v>0.14481464660823712</v>
      </c>
      <c r="CA19" s="243">
        <f t="shared" si="19"/>
        <v>0.21046311044136212</v>
      </c>
      <c r="CB19" s="243">
        <f t="shared" si="19"/>
        <v>71.806785003655747</v>
      </c>
      <c r="CC19" s="243">
        <f t="shared" si="19"/>
        <v>2.3778507380444478</v>
      </c>
      <c r="CD19" s="243">
        <f t="shared" si="19"/>
        <v>3.7920464556999351</v>
      </c>
      <c r="CE19" s="243">
        <f t="shared" si="19"/>
        <v>3.4403594657827239</v>
      </c>
      <c r="CF19" s="243">
        <f t="shared" si="19"/>
        <v>1.985917695288467</v>
      </c>
      <c r="CG19" s="243">
        <f t="shared" si="19"/>
        <v>0</v>
      </c>
      <c r="CH19" s="243">
        <f t="shared" si="19"/>
        <v>49.140946268417594</v>
      </c>
      <c r="CI19" s="243">
        <f t="shared" si="19"/>
        <v>8.5737335299217108</v>
      </c>
      <c r="CJ19" s="243">
        <f t="shared" si="19"/>
        <v>27.299485619286443</v>
      </c>
      <c r="CK19" s="243">
        <f t="shared" si="19"/>
        <v>17.493960599908917</v>
      </c>
      <c r="CL19" s="243">
        <f t="shared" si="19"/>
        <v>0</v>
      </c>
      <c r="CM19" s="243">
        <f t="shared" si="19"/>
        <v>2.6251589102102377</v>
      </c>
      <c r="CN19" s="243">
        <f t="shared" si="19"/>
        <v>6.7167182451074368</v>
      </c>
      <c r="CO19" s="243">
        <f t="shared" si="19"/>
        <v>1.0572862032007206</v>
      </c>
      <c r="CP19" s="243">
        <f t="shared" si="19"/>
        <v>0.27452668736665892</v>
      </c>
      <c r="CQ19" s="243">
        <f t="shared" si="19"/>
        <v>0</v>
      </c>
      <c r="CR19" s="243">
        <f t="shared" si="19"/>
        <v>72.833938718596215</v>
      </c>
      <c r="CS19" s="243">
        <f t="shared" si="19"/>
        <v>0</v>
      </c>
      <c r="CT19" s="243">
        <f t="shared" si="19"/>
        <v>1.6230088301922432E-2</v>
      </c>
      <c r="CU19" s="243">
        <f t="shared" ref="CU19:DD19" si="20">SUMIF($A$25:$A$57,"N",CU$25:CU$57)</f>
        <v>0</v>
      </c>
      <c r="CV19" s="243">
        <f t="shared" si="20"/>
        <v>17.918157992266146</v>
      </c>
      <c r="CW19" s="243">
        <f t="shared" si="20"/>
        <v>4.7871598096965773</v>
      </c>
      <c r="CX19" s="243">
        <f t="shared" si="20"/>
        <v>0.84725909568992475</v>
      </c>
      <c r="CY19" s="243">
        <f t="shared" si="20"/>
        <v>1.1825239359408939</v>
      </c>
      <c r="CZ19" s="243">
        <f t="shared" si="20"/>
        <v>0</v>
      </c>
      <c r="DA19" s="243">
        <f t="shared" si="20"/>
        <v>0.25951477365831316</v>
      </c>
      <c r="DB19" s="243">
        <f t="shared" si="20"/>
        <v>74.290944555487627</v>
      </c>
      <c r="DC19" s="243">
        <f t="shared" si="20"/>
        <v>0</v>
      </c>
      <c r="DD19" s="243">
        <f t="shared" si="20"/>
        <v>4.2334038172300339</v>
      </c>
      <c r="DE19" s="77">
        <f t="shared" si="15"/>
        <v>455.88505998675146</v>
      </c>
      <c r="DG19" s="48"/>
      <c r="DH19" s="125"/>
      <c r="DI19" s="125"/>
      <c r="DJ19" s="125"/>
      <c r="DK19" s="125"/>
      <c r="DL19" s="125"/>
      <c r="DM19" s="125"/>
      <c r="DN19" s="125"/>
      <c r="DO19" s="125"/>
      <c r="DP19" s="125"/>
      <c r="DQ19" s="125"/>
    </row>
    <row r="20" spans="1:121" s="46" customFormat="1" x14ac:dyDescent="0.2">
      <c r="A20" s="80"/>
      <c r="B20" s="80" t="s">
        <v>14782</v>
      </c>
      <c r="C20" s="91">
        <f t="shared" ref="C20:AH20" si="21">SUM(C5:C19)</f>
        <v>4.5572729368483467</v>
      </c>
      <c r="D20" s="91">
        <f t="shared" si="21"/>
        <v>19.237817586150811</v>
      </c>
      <c r="E20" s="91">
        <f t="shared" si="21"/>
        <v>0.63381630234387132</v>
      </c>
      <c r="F20" s="91">
        <f t="shared" si="21"/>
        <v>58.739476256476124</v>
      </c>
      <c r="G20" s="91">
        <f t="shared" si="21"/>
        <v>1111.4503385157634</v>
      </c>
      <c r="H20" s="91">
        <f t="shared" si="21"/>
        <v>2.3513139034374237</v>
      </c>
      <c r="I20" s="91">
        <f t="shared" si="21"/>
        <v>35.397706749337608</v>
      </c>
      <c r="J20" s="91">
        <f t="shared" si="21"/>
        <v>3.9095986958834761</v>
      </c>
      <c r="K20" s="91">
        <f t="shared" si="21"/>
        <v>1149.1835669544337</v>
      </c>
      <c r="L20" s="91">
        <f t="shared" si="21"/>
        <v>340.50715839067749</v>
      </c>
      <c r="M20" s="91">
        <f t="shared" si="21"/>
        <v>124.05820707232405</v>
      </c>
      <c r="N20" s="91">
        <f t="shared" si="21"/>
        <v>487.24062262077757</v>
      </c>
      <c r="O20" s="91">
        <f t="shared" si="21"/>
        <v>39.411407325436819</v>
      </c>
      <c r="P20" s="91">
        <f t="shared" si="21"/>
        <v>92.4</v>
      </c>
      <c r="Q20" s="91">
        <f t="shared" si="21"/>
        <v>472.92402276793121</v>
      </c>
      <c r="R20" s="91">
        <f t="shared" si="21"/>
        <v>383.43091289164545</v>
      </c>
      <c r="S20" s="91">
        <f t="shared" si="21"/>
        <v>733.27355856887027</v>
      </c>
      <c r="T20" s="91">
        <f t="shared" si="21"/>
        <v>284.84013212743878</v>
      </c>
      <c r="U20" s="91">
        <f t="shared" si="21"/>
        <v>18.37</v>
      </c>
      <c r="V20" s="91">
        <f t="shared" si="21"/>
        <v>267.92944589362645</v>
      </c>
      <c r="W20" s="91">
        <f t="shared" si="21"/>
        <v>1381.0433180369228</v>
      </c>
      <c r="X20" s="91">
        <f t="shared" si="21"/>
        <v>51.009496502441849</v>
      </c>
      <c r="Y20" s="91">
        <f t="shared" si="21"/>
        <v>106.71477069681271</v>
      </c>
      <c r="Z20" s="91">
        <f t="shared" si="21"/>
        <v>39</v>
      </c>
      <c r="AA20" s="91">
        <f t="shared" si="21"/>
        <v>1727.1012010307413</v>
      </c>
      <c r="AB20" s="91">
        <f t="shared" si="21"/>
        <v>69.091014311996688</v>
      </c>
      <c r="AC20" s="91">
        <f t="shared" si="21"/>
        <v>21.07496680867931</v>
      </c>
      <c r="AD20" s="91">
        <f t="shared" si="21"/>
        <v>112.63</v>
      </c>
      <c r="AE20" s="91">
        <f t="shared" si="21"/>
        <v>2795.295601971101</v>
      </c>
      <c r="AF20" s="91">
        <f t="shared" si="21"/>
        <v>104.25626767561279</v>
      </c>
      <c r="AG20" s="91">
        <f t="shared" si="21"/>
        <v>45.537059242257058</v>
      </c>
      <c r="AH20" s="91">
        <f t="shared" si="21"/>
        <v>151.44686221417814</v>
      </c>
      <c r="AI20" s="91">
        <f t="shared" ref="AI20:BN20" si="22">SUM(AI5:AI19)</f>
        <v>8.1199999999999992</v>
      </c>
      <c r="AJ20" s="91">
        <f t="shared" si="22"/>
        <v>46.144801633468298</v>
      </c>
      <c r="AK20" s="91">
        <f t="shared" si="22"/>
        <v>1830.0274724156952</v>
      </c>
      <c r="AL20" s="91">
        <f t="shared" si="22"/>
        <v>27.788909980687386</v>
      </c>
      <c r="AM20" s="91">
        <f t="shared" si="22"/>
        <v>241.31316207734676</v>
      </c>
      <c r="AN20" s="246">
        <f t="shared" si="22"/>
        <v>0</v>
      </c>
      <c r="AO20" s="246">
        <f t="shared" si="22"/>
        <v>0</v>
      </c>
      <c r="AP20" s="246">
        <f t="shared" si="22"/>
        <v>0.46664542110948226</v>
      </c>
      <c r="AQ20" s="246">
        <f t="shared" si="22"/>
        <v>0</v>
      </c>
      <c r="AR20" s="246">
        <f t="shared" si="22"/>
        <v>0</v>
      </c>
      <c r="AS20" s="246">
        <f t="shared" si="22"/>
        <v>0</v>
      </c>
      <c r="AT20" s="246">
        <f t="shared" si="22"/>
        <v>0</v>
      </c>
      <c r="AU20" s="246">
        <f t="shared" si="22"/>
        <v>0</v>
      </c>
      <c r="AV20" s="246">
        <f t="shared" si="22"/>
        <v>0</v>
      </c>
      <c r="AW20" s="246">
        <f t="shared" si="22"/>
        <v>98.74178376231454</v>
      </c>
      <c r="AX20" s="246">
        <f t="shared" si="22"/>
        <v>0.48216743596881684</v>
      </c>
      <c r="AY20" s="246">
        <f t="shared" si="22"/>
        <v>16.984793840074008</v>
      </c>
      <c r="AZ20" s="246">
        <f t="shared" si="22"/>
        <v>0</v>
      </c>
      <c r="BA20" s="246">
        <f t="shared" si="22"/>
        <v>0</v>
      </c>
      <c r="BB20" s="246">
        <f t="shared" si="22"/>
        <v>0</v>
      </c>
      <c r="BC20" s="246">
        <f t="shared" si="22"/>
        <v>0</v>
      </c>
      <c r="BD20" s="246">
        <f t="shared" si="22"/>
        <v>0</v>
      </c>
      <c r="BE20" s="246">
        <f t="shared" si="22"/>
        <v>0</v>
      </c>
      <c r="BF20" s="246">
        <f t="shared" si="22"/>
        <v>222.37439884022956</v>
      </c>
      <c r="BG20" s="246">
        <f t="shared" si="22"/>
        <v>0</v>
      </c>
      <c r="BH20" s="246">
        <f t="shared" si="22"/>
        <v>0</v>
      </c>
      <c r="BI20" s="246">
        <f t="shared" si="22"/>
        <v>37.803678843155929</v>
      </c>
      <c r="BJ20" s="246">
        <f t="shared" si="22"/>
        <v>69.091014311996688</v>
      </c>
      <c r="BK20" s="246">
        <f t="shared" si="22"/>
        <v>0</v>
      </c>
      <c r="BL20" s="246">
        <f t="shared" si="22"/>
        <v>668.02726622742784</v>
      </c>
      <c r="BM20" s="246">
        <f t="shared" si="22"/>
        <v>0</v>
      </c>
      <c r="BN20" s="246">
        <f t="shared" si="22"/>
        <v>0</v>
      </c>
      <c r="BO20" s="246">
        <f t="shared" ref="BO20:CT20" si="23">SUM(BO5:BO19)</f>
        <v>0</v>
      </c>
      <c r="BP20" s="246">
        <f t="shared" si="23"/>
        <v>0</v>
      </c>
      <c r="BQ20" s="246">
        <f t="shared" si="23"/>
        <v>0</v>
      </c>
      <c r="BR20" s="246">
        <f t="shared" si="23"/>
        <v>0</v>
      </c>
      <c r="BS20" s="246">
        <f t="shared" si="23"/>
        <v>0</v>
      </c>
      <c r="BT20" s="244">
        <f t="shared" si="23"/>
        <v>4.5572729368483467</v>
      </c>
      <c r="BU20" s="244">
        <f t="shared" si="23"/>
        <v>19.237817586150811</v>
      </c>
      <c r="BV20" s="244">
        <f t="shared" si="23"/>
        <v>0.16717088123438908</v>
      </c>
      <c r="BW20" s="244">
        <f t="shared" si="23"/>
        <v>58.739476256476124</v>
      </c>
      <c r="BX20" s="244">
        <f t="shared" si="23"/>
        <v>1111.4503385157634</v>
      </c>
      <c r="BY20" s="244">
        <f t="shared" si="23"/>
        <v>2.3513139034374237</v>
      </c>
      <c r="BZ20" s="244">
        <f t="shared" si="23"/>
        <v>35.397706749337608</v>
      </c>
      <c r="CA20" s="244">
        <f t="shared" si="23"/>
        <v>3.9095986958834761</v>
      </c>
      <c r="CB20" s="244">
        <f t="shared" si="23"/>
        <v>1149.1835669544337</v>
      </c>
      <c r="CC20" s="244">
        <f t="shared" si="23"/>
        <v>241.76537462836296</v>
      </c>
      <c r="CD20" s="244">
        <f t="shared" si="23"/>
        <v>123.57603963635522</v>
      </c>
      <c r="CE20" s="244">
        <f t="shared" si="23"/>
        <v>470.25582878070344</v>
      </c>
      <c r="CF20" s="244">
        <f t="shared" si="23"/>
        <v>39.411407325436819</v>
      </c>
      <c r="CG20" s="244">
        <f t="shared" si="23"/>
        <v>92.4</v>
      </c>
      <c r="CH20" s="244">
        <f t="shared" si="23"/>
        <v>472.92402276793121</v>
      </c>
      <c r="CI20" s="244">
        <f t="shared" si="23"/>
        <v>383.43091289164545</v>
      </c>
      <c r="CJ20" s="244">
        <f t="shared" si="23"/>
        <v>733.27355856887027</v>
      </c>
      <c r="CK20" s="244">
        <f t="shared" si="23"/>
        <v>284.84013212743878</v>
      </c>
      <c r="CL20" s="244">
        <f t="shared" si="23"/>
        <v>18.37</v>
      </c>
      <c r="CM20" s="244">
        <f t="shared" si="23"/>
        <v>267.92944589362645</v>
      </c>
      <c r="CN20" s="244">
        <f t="shared" si="23"/>
        <v>1158.6689191966932</v>
      </c>
      <c r="CO20" s="244">
        <f t="shared" si="23"/>
        <v>51.009496502441849</v>
      </c>
      <c r="CP20" s="244">
        <f t="shared" si="23"/>
        <v>106.71477069681271</v>
      </c>
      <c r="CQ20" s="244">
        <f t="shared" si="23"/>
        <v>39</v>
      </c>
      <c r="CR20" s="244">
        <f t="shared" si="23"/>
        <v>1689.2975221875849</v>
      </c>
      <c r="CS20" s="244">
        <f t="shared" si="23"/>
        <v>0</v>
      </c>
      <c r="CT20" s="244">
        <f t="shared" si="23"/>
        <v>21.07496680867931</v>
      </c>
      <c r="CU20" s="244">
        <f t="shared" ref="CU20:DE20" si="24">SUM(CU5:CU19)</f>
        <v>112.63</v>
      </c>
      <c r="CV20" s="244">
        <f t="shared" si="24"/>
        <v>2127.2683357436727</v>
      </c>
      <c r="CW20" s="244">
        <f t="shared" si="24"/>
        <v>104.25626767561279</v>
      </c>
      <c r="CX20" s="244">
        <f t="shared" si="24"/>
        <v>45.537059242257058</v>
      </c>
      <c r="CY20" s="244">
        <f t="shared" si="24"/>
        <v>151.44686221417814</v>
      </c>
      <c r="CZ20" s="244">
        <f t="shared" si="24"/>
        <v>8.1199999999999992</v>
      </c>
      <c r="DA20" s="244">
        <f t="shared" si="24"/>
        <v>46.144801633468298</v>
      </c>
      <c r="DB20" s="244">
        <f t="shared" si="24"/>
        <v>1830.0274724156952</v>
      </c>
      <c r="DC20" s="244">
        <f t="shared" si="24"/>
        <v>27.788909980687386</v>
      </c>
      <c r="DD20" s="244">
        <f t="shared" si="24"/>
        <v>241.31316207734676</v>
      </c>
      <c r="DE20" s="91">
        <f t="shared" si="24"/>
        <v>14387.441280157343</v>
      </c>
      <c r="DG20" s="124"/>
      <c r="DH20" s="215"/>
      <c r="DI20" s="215"/>
      <c r="DJ20" s="215"/>
      <c r="DK20" s="215"/>
      <c r="DL20" s="215"/>
      <c r="DM20" s="215"/>
      <c r="DN20" s="215"/>
      <c r="DO20" s="215"/>
      <c r="DP20" s="215"/>
      <c r="DQ20" s="215"/>
    </row>
    <row r="21" spans="1:121" x14ac:dyDescent="0.2">
      <c r="E21" s="117"/>
      <c r="F21" s="7"/>
      <c r="G21" s="7"/>
      <c r="H21" s="7"/>
      <c r="I21" s="7"/>
      <c r="J21" s="7"/>
    </row>
    <row r="22" spans="1:121" x14ac:dyDescent="0.2">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c r="CF22" s="81"/>
      <c r="CG22" s="81"/>
      <c r="CH22" s="81"/>
      <c r="CI22" s="81"/>
      <c r="CJ22" s="81"/>
      <c r="CK22" s="81"/>
      <c r="CL22" s="81"/>
      <c r="CM22" s="81"/>
      <c r="CN22" s="81"/>
      <c r="CO22" s="81"/>
      <c r="CP22" s="81"/>
      <c r="CQ22" s="81"/>
      <c r="CR22" s="81"/>
      <c r="CS22" s="81"/>
      <c r="CT22" s="81"/>
      <c r="CU22" s="81"/>
      <c r="CV22" s="81"/>
      <c r="CW22" s="81"/>
      <c r="CX22" s="81"/>
      <c r="CY22" s="81"/>
      <c r="CZ22" s="81"/>
      <c r="DA22" s="81"/>
      <c r="DB22" s="81"/>
      <c r="DC22" s="81"/>
      <c r="DD22" s="81"/>
      <c r="DE22" s="81"/>
    </row>
    <row r="23" spans="1:121" x14ac:dyDescent="0.2">
      <c r="A23" s="75" t="s">
        <v>14784</v>
      </c>
      <c r="G23" s="7"/>
      <c r="H23" s="7"/>
      <c r="I23" s="7"/>
      <c r="J23" s="7"/>
    </row>
    <row r="24" spans="1:121" ht="13.5" customHeight="1" x14ac:dyDescent="0.2">
      <c r="A24" s="46"/>
      <c r="B24" s="46" t="str">
        <f t="shared" ref="B24:B54" si="25">B69</f>
        <v>Description</v>
      </c>
      <c r="C24" s="76" t="str">
        <f>PROPER(VLOOKUP(C69,fips_xref!$A$5:$B$296,2,FALSE))</f>
        <v>Carter, Mt</v>
      </c>
      <c r="D24" s="76" t="str">
        <f>PROPER(VLOOKUP(D69,fips_xref!$A$5:$B$296,2,FALSE))</f>
        <v>Custer, Mt</v>
      </c>
      <c r="E24" s="76" t="str">
        <f>PROPER(VLOOKUP(E69,fips_xref!$A$5:$B$296,2,FALSE))</f>
        <v>Daniels, Mt</v>
      </c>
      <c r="F24" s="76" t="str">
        <f>PROPER(VLOOKUP(F69,fips_xref!$A$5:$B$296,2,FALSE))</f>
        <v>Dawson, Mt</v>
      </c>
      <c r="G24" s="76" t="str">
        <f>PROPER(VLOOKUP(G69,fips_xref!$A$5:$B$296,2,FALSE))</f>
        <v>Fallon, Mt</v>
      </c>
      <c r="H24" s="76" t="str">
        <f>PROPER(VLOOKUP(H69,fips_xref!$A$5:$B$296,2,FALSE))</f>
        <v>Garfield, Mt</v>
      </c>
      <c r="I24" s="76" t="str">
        <f>PROPER(VLOOKUP(I69,fips_xref!$A$5:$B$296,2,FALSE))</f>
        <v>Mccone, Mt</v>
      </c>
      <c r="J24" s="76" t="str">
        <f>PROPER(VLOOKUP(J69,fips_xref!$A$5:$B$296,2,FALSE))</f>
        <v>Prairie, Mt</v>
      </c>
      <c r="K24" s="76" t="str">
        <f>PROPER(VLOOKUP(K69,fips_xref!$A$5:$B$296,2,FALSE))</f>
        <v>Richland, Mt</v>
      </c>
      <c r="L24" s="76" t="str">
        <f>PROPER(VLOOKUP(L69,fips_xref!$A$5:$B$296,2,FALSE))</f>
        <v>Roosevelt, Mt</v>
      </c>
      <c r="M24" s="76" t="str">
        <f>PROPER(VLOOKUP(M69,fips_xref!$A$5:$B$296,2,FALSE))</f>
        <v>Sheridan, Mt</v>
      </c>
      <c r="N24" s="76" t="str">
        <f>PROPER(VLOOKUP(N69,fips_xref!$A$5:$B$296,2,FALSE))</f>
        <v>Valley, Mt</v>
      </c>
      <c r="O24" s="76" t="str">
        <f>PROPER(VLOOKUP(O69,fips_xref!$A$5:$B$296,2,FALSE))</f>
        <v>Wibaux, Mt</v>
      </c>
      <c r="P24" s="76" t="str">
        <f>PROPER(VLOOKUP(P69,fips_xref!$A$5:$B$296,2,FALSE))</f>
        <v>Barnes,Nd</v>
      </c>
      <c r="Q24" s="76" t="str">
        <f>PROPER(VLOOKUP(Q69,fips_xref!$A$5:$B$296,2,FALSE))</f>
        <v>Billings, Nd</v>
      </c>
      <c r="R24" s="76" t="str">
        <f>PROPER(VLOOKUP(R69,fips_xref!$A$5:$B$296,2,FALSE))</f>
        <v>Bottineau, Nd</v>
      </c>
      <c r="S24" s="76" t="str">
        <f>PROPER(VLOOKUP(S69,fips_xref!$A$5:$B$296,2,FALSE))</f>
        <v>Bowman, Nd</v>
      </c>
      <c r="T24" s="76" t="str">
        <f>PROPER(VLOOKUP(T69,fips_xref!$A$5:$B$296,2,FALSE))</f>
        <v>Burke, Nd</v>
      </c>
      <c r="U24" s="76" t="str">
        <f>PROPER(VLOOKUP(U69,fips_xref!$A$5:$B$296,2,FALSE))</f>
        <v>Burleigh,Nd</v>
      </c>
      <c r="V24" s="76" t="str">
        <f>PROPER(VLOOKUP(V69,fips_xref!$A$5:$B$296,2,FALSE))</f>
        <v>Divide, Nd</v>
      </c>
      <c r="W24" s="76" t="str">
        <f>PROPER(VLOOKUP(W69,fips_xref!$A$5:$B$296,2,FALSE))</f>
        <v>Dunn, Nd</v>
      </c>
      <c r="X24" s="76" t="str">
        <f>PROPER(VLOOKUP(X69,fips_xref!$A$5:$B$296,2,FALSE))</f>
        <v>Golden Valley, Nd</v>
      </c>
      <c r="Y24" s="76" t="str">
        <f>PROPER(VLOOKUP(Y69,fips_xref!$A$5:$B$296,2,FALSE))</f>
        <v>Mc Henry, Nd</v>
      </c>
      <c r="Z24" s="76" t="str">
        <f>PROPER(VLOOKUP(Z69,fips_xref!$A$5:$B$296,2,FALSE))</f>
        <v>Mcintosh,Nd</v>
      </c>
      <c r="AA24" s="76" t="str">
        <f>PROPER(VLOOKUP(AA69,fips_xref!$A$5:$B$296,2,FALSE))</f>
        <v>Mckenzie, Nd</v>
      </c>
      <c r="AB24" s="76" t="str">
        <f>PROPER(VLOOKUP(AB69,fips_xref!$A$5:$B$296,2,FALSE))</f>
        <v>Mclean, Nd</v>
      </c>
      <c r="AC24" s="76" t="str">
        <f>PROPER(VLOOKUP(AC69,fips_xref!$A$5:$B$296,2,FALSE))</f>
        <v>Mercer, Nd</v>
      </c>
      <c r="AD24" s="76" t="str">
        <f>PROPER(VLOOKUP(AD69,fips_xref!$A$5:$B$296,2,FALSE))</f>
        <v>Morton,Nd</v>
      </c>
      <c r="AE24" s="76" t="str">
        <f>PROPER(VLOOKUP(AE69,fips_xref!$A$5:$B$296,2,FALSE))</f>
        <v>Mountrail, Nd</v>
      </c>
      <c r="AF24" s="76" t="str">
        <f>PROPER(VLOOKUP(AF69,fips_xref!$A$5:$B$296,2,FALSE))</f>
        <v>Renville, Nd</v>
      </c>
      <c r="AG24" s="76" t="str">
        <f>PROPER(VLOOKUP(AG69,fips_xref!$A$5:$B$296,2,FALSE))</f>
        <v>Slope, Nd</v>
      </c>
      <c r="AH24" s="76" t="str">
        <f>PROPER(VLOOKUP(AH69,fips_xref!$A$5:$B$296,2,FALSE))</f>
        <v>Stark, Nd</v>
      </c>
      <c r="AI24" s="76" t="str">
        <f>PROPER(VLOOKUP(AI69,fips_xref!$A$5:$B$296,2,FALSE))</f>
        <v>Stutsman,Nd</v>
      </c>
      <c r="AJ24" s="76" t="str">
        <f>PROPER(VLOOKUP(AJ69,fips_xref!$A$5:$B$296,2,FALSE))</f>
        <v>Ward, Nd</v>
      </c>
      <c r="AK24" s="76" t="str">
        <f>PROPER(VLOOKUP(AK69,fips_xref!$A$5:$B$296,2,FALSE))</f>
        <v>Williams, Nd</v>
      </c>
      <c r="AL24" s="76" t="str">
        <f>PROPER(VLOOKUP(AL69,fips_xref!$A$5:$B$296,2,FALSE))</f>
        <v>Butte, Sd</v>
      </c>
      <c r="AM24" s="76" t="str">
        <f>PROPER(VLOOKUP(AM69,fips_xref!$A$5:$B$296,2,FALSE))</f>
        <v>Harding, Sd</v>
      </c>
      <c r="AN24" s="239" t="str">
        <f>PROPER(VLOOKUP(AN69,fips_xref!$A$5:$B$296,2,FALSE))</f>
        <v>Carter, Mt_Tribal</v>
      </c>
      <c r="AO24" s="239" t="str">
        <f>PROPER(VLOOKUP(AO69,fips_xref!$A$5:$B$296,2,FALSE))</f>
        <v>Custer, Mt_Tribal</v>
      </c>
      <c r="AP24" s="239" t="str">
        <f>PROPER(VLOOKUP(AP69,fips_xref!$A$5:$B$296,2,FALSE))</f>
        <v>Daniels, Mt_Tribal</v>
      </c>
      <c r="AQ24" s="239" t="str">
        <f>PROPER(VLOOKUP(AQ69,fips_xref!$A$5:$B$296,2,FALSE))</f>
        <v>Dawson, Mt_Tribal</v>
      </c>
      <c r="AR24" s="239" t="str">
        <f>PROPER(VLOOKUP(AR69,fips_xref!$A$5:$B$296,2,FALSE))</f>
        <v>Fallon, Mt_Tribal</v>
      </c>
      <c r="AS24" s="239" t="str">
        <f>PROPER(VLOOKUP(AS69,fips_xref!$A$5:$B$296,2,FALSE))</f>
        <v>Garfield, Mt_Tribal</v>
      </c>
      <c r="AT24" s="239" t="str">
        <f>PROPER(VLOOKUP(AT69,fips_xref!$A$5:$B$296,2,FALSE))</f>
        <v>Mccone, Mt_Tribal</v>
      </c>
      <c r="AU24" s="239" t="str">
        <f>PROPER(VLOOKUP(AU69,fips_xref!$A$5:$B$296,2,FALSE))</f>
        <v>Prairie, Mt_Tribal</v>
      </c>
      <c r="AV24" s="239" t="str">
        <f>PROPER(VLOOKUP(AV69,fips_xref!$A$5:$B$296,2,FALSE))</f>
        <v>Richland, Mt_Tribal</v>
      </c>
      <c r="AW24" s="239" t="str">
        <f>PROPER(VLOOKUP(AW69,fips_xref!$A$5:$B$296,2,FALSE))</f>
        <v>Roosevelt, Mt_Tribal</v>
      </c>
      <c r="AX24" s="239" t="str">
        <f>PROPER(VLOOKUP(AX69,fips_xref!$A$5:$B$296,2,FALSE))</f>
        <v>Sheridan, Mt_Tribal</v>
      </c>
      <c r="AY24" s="239" t="str">
        <f>PROPER(VLOOKUP(AY69,fips_xref!$A$5:$B$296,2,FALSE))</f>
        <v>Valley, Mt_Tribal</v>
      </c>
      <c r="AZ24" s="239" t="str">
        <f>PROPER(VLOOKUP(AZ69,fips_xref!$A$5:$B$296,2,FALSE))</f>
        <v>Wibaux, Mt_Tribal</v>
      </c>
      <c r="BA24" s="239" t="str">
        <f>PROPER(VLOOKUP(BA69,fips_xref!$A$5:$B$296,2,FALSE))</f>
        <v>Billings, Nd_Tribal</v>
      </c>
      <c r="BB24" s="239" t="str">
        <f>PROPER(VLOOKUP(BB69,fips_xref!$A$5:$B$296,2,FALSE))</f>
        <v>Bottineau, Nd_Tribal</v>
      </c>
      <c r="BC24" s="239" t="str">
        <f>PROPER(VLOOKUP(BC69,fips_xref!$A$5:$B$296,2,FALSE))</f>
        <v>Bowman, Nd_Tribal</v>
      </c>
      <c r="BD24" s="239" t="str">
        <f>PROPER(VLOOKUP(BD69,fips_xref!$A$5:$B$296,2,FALSE))</f>
        <v>Burke, Nd_Tribal</v>
      </c>
      <c r="BE24" s="239" t="str">
        <f>PROPER(VLOOKUP(BE69,fips_xref!$A$5:$B$296,2,FALSE))</f>
        <v>Divide, Nd_Tribal</v>
      </c>
      <c r="BF24" s="239" t="str">
        <f>PROPER(VLOOKUP(BF69,fips_xref!$A$5:$B$296,2,FALSE))</f>
        <v>Dunn, Nd_Tribal</v>
      </c>
      <c r="BG24" s="239" t="str">
        <f>PROPER(VLOOKUP(BG69,fips_xref!$A$5:$B$296,2,FALSE))</f>
        <v>Golden Valley, Nd_Tribal</v>
      </c>
      <c r="BH24" s="239" t="str">
        <f>PROPER(VLOOKUP(BH69,fips_xref!$A$5:$B$296,2,FALSE))</f>
        <v>Mc Henry, Nd_Tribal</v>
      </c>
      <c r="BI24" s="239" t="str">
        <f>PROPER(VLOOKUP(BI69,fips_xref!$A$5:$B$296,2,FALSE))</f>
        <v>Mckenzie, Nd_Tribal</v>
      </c>
      <c r="BJ24" s="239" t="str">
        <f>PROPER(VLOOKUP(BJ69,fips_xref!$A$5:$B$296,2,FALSE))</f>
        <v>Mclean, Nd_Tribal</v>
      </c>
      <c r="BK24" s="239" t="str">
        <f>PROPER(VLOOKUP(BK69,fips_xref!$A$5:$B$296,2,FALSE))</f>
        <v>Mercer, Nd_Tribal</v>
      </c>
      <c r="BL24" s="239" t="str">
        <f>PROPER(VLOOKUP(BL69,fips_xref!$A$5:$B$296,2,FALSE))</f>
        <v>Mountrail, Nd_Tribal</v>
      </c>
      <c r="BM24" s="239" t="str">
        <f>PROPER(VLOOKUP(BM69,fips_xref!$A$5:$B$296,2,FALSE))</f>
        <v>Renville, Nd_Tribal</v>
      </c>
      <c r="BN24" s="239" t="str">
        <f>PROPER(VLOOKUP(BN69,fips_xref!$A$5:$B$296,2,FALSE))</f>
        <v>Slope, Nd_Tribal</v>
      </c>
      <c r="BO24" s="239" t="str">
        <f>PROPER(VLOOKUP(BO69,fips_xref!$A$5:$B$296,2,FALSE))</f>
        <v>Stark, Nd_Tribal</v>
      </c>
      <c r="BP24" s="239" t="str">
        <f>PROPER(VLOOKUP(BP69,fips_xref!$A$5:$B$296,2,FALSE))</f>
        <v>Ward, Nd_Tribal</v>
      </c>
      <c r="BQ24" s="239" t="str">
        <f>PROPER(VLOOKUP(BQ69,fips_xref!$A$5:$B$296,2,FALSE))</f>
        <v>Williams, Nd_Tribal</v>
      </c>
      <c r="BR24" s="239" t="str">
        <f>PROPER(VLOOKUP(BR69,fips_xref!$A$5:$B$296,2,FALSE))</f>
        <v>Butte, Sd_Tribal</v>
      </c>
      <c r="BS24" s="239" t="str">
        <f>PROPER(VLOOKUP(BS69,fips_xref!$A$5:$B$296,2,FALSE))</f>
        <v>Harding, Sd_Tribal</v>
      </c>
      <c r="BT24" s="241" t="str">
        <f>PROPER(VLOOKUP(BT69,fips_xref!$A$5:$B$296,2,FALSE))</f>
        <v>Carter, Mt_Non-Tribal</v>
      </c>
      <c r="BU24" s="241" t="str">
        <f>PROPER(VLOOKUP(BU69,fips_xref!$A$5:$B$296,2,FALSE))</f>
        <v>Custer, Mt_Non-Tribal</v>
      </c>
      <c r="BV24" s="241" t="str">
        <f>PROPER(VLOOKUP(BV69,fips_xref!$A$5:$B$296,2,FALSE))</f>
        <v>Daniels, Mt_Non-Tribal</v>
      </c>
      <c r="BW24" s="241" t="str">
        <f>PROPER(VLOOKUP(BW69,fips_xref!$A$5:$B$296,2,FALSE))</f>
        <v>Dawson, Mt_Non-Tribal</v>
      </c>
      <c r="BX24" s="241" t="str">
        <f>PROPER(VLOOKUP(BX69,fips_xref!$A$5:$B$296,2,FALSE))</f>
        <v>Fallon, Mt_Non-Tribal</v>
      </c>
      <c r="BY24" s="241" t="str">
        <f>PROPER(VLOOKUP(BY69,fips_xref!$A$5:$B$296,2,FALSE))</f>
        <v>Garfield, Mt_Non-Tribal</v>
      </c>
      <c r="BZ24" s="241" t="str">
        <f>PROPER(VLOOKUP(BZ69,fips_xref!$A$5:$B$296,2,FALSE))</f>
        <v>Mccone, Mt_Non-Tribal</v>
      </c>
      <c r="CA24" s="241" t="str">
        <f>PROPER(VLOOKUP(CA69,fips_xref!$A$5:$B$296,2,FALSE))</f>
        <v>Prairie, Mt_Non-Tribal</v>
      </c>
      <c r="CB24" s="241" t="str">
        <f>PROPER(VLOOKUP(CB69,fips_xref!$A$5:$B$296,2,FALSE))</f>
        <v>Richland, Mt_Non-Tribal</v>
      </c>
      <c r="CC24" s="241" t="str">
        <f>PROPER(VLOOKUP(CC69,fips_xref!$A$5:$B$296,2,FALSE))</f>
        <v>Roosevelt, Mt_Non-Tribal</v>
      </c>
      <c r="CD24" s="241" t="str">
        <f>PROPER(VLOOKUP(CD69,fips_xref!$A$5:$B$296,2,FALSE))</f>
        <v>Sheridan, Mt_Non-Tribal</v>
      </c>
      <c r="CE24" s="241" t="str">
        <f>PROPER(VLOOKUP(CE69,fips_xref!$A$5:$B$296,2,FALSE))</f>
        <v>Valley, Mt_Non-Tribal</v>
      </c>
      <c r="CF24" s="241" t="str">
        <f>PROPER(VLOOKUP(CF69,fips_xref!$A$5:$B$296,2,FALSE))</f>
        <v>Wibaux, Mt_Non-Tribal</v>
      </c>
      <c r="CG24" s="241" t="str">
        <f>PROPER(VLOOKUP(CG69,fips_xref!$A$5:$B$296,2,FALSE))</f>
        <v>Barnes,Nd_Non-Tribal</v>
      </c>
      <c r="CH24" s="241" t="str">
        <f>PROPER(VLOOKUP(CH69,fips_xref!$A$5:$B$296,2,FALSE))</f>
        <v>Billings, Nd_Non-Tribal</v>
      </c>
      <c r="CI24" s="241" t="str">
        <f>PROPER(VLOOKUP(CI69,fips_xref!$A$5:$B$296,2,FALSE))</f>
        <v>Bottineau, Nd_Non-Tribal</v>
      </c>
      <c r="CJ24" s="241" t="str">
        <f>PROPER(VLOOKUP(CJ69,fips_xref!$A$5:$B$296,2,FALSE))</f>
        <v>Bowman, Nd_Non-Tribal</v>
      </c>
      <c r="CK24" s="241" t="str">
        <f>PROPER(VLOOKUP(CK69,fips_xref!$A$5:$B$296,2,FALSE))</f>
        <v>Burke, Nd_Non-Tribal</v>
      </c>
      <c r="CL24" s="241" t="str">
        <f>PROPER(VLOOKUP(CL69,fips_xref!$A$5:$B$296,2,FALSE))</f>
        <v>Burleigh,Nd_Non-Tribal</v>
      </c>
      <c r="CM24" s="241" t="str">
        <f>PROPER(VLOOKUP(CM69,fips_xref!$A$5:$B$296,2,FALSE))</f>
        <v>Divide, Nd_Non-Tribal</v>
      </c>
      <c r="CN24" s="241" t="str">
        <f>PROPER(VLOOKUP(CN69,fips_xref!$A$5:$B$296,2,FALSE))</f>
        <v>Dunn, Nd_Non-Tribal</v>
      </c>
      <c r="CO24" s="241" t="str">
        <f>PROPER(VLOOKUP(CO69,fips_xref!$A$5:$B$296,2,FALSE))</f>
        <v>Golden Valley, Nd_Non-Tribal</v>
      </c>
      <c r="CP24" s="241" t="str">
        <f>PROPER(VLOOKUP(CP69,fips_xref!$A$5:$B$296,2,FALSE))</f>
        <v>Mc Henry, Nd_Non-Tribal</v>
      </c>
      <c r="CQ24" s="241" t="str">
        <f>PROPER(VLOOKUP(CQ69,fips_xref!$A$5:$B$296,2,FALSE))</f>
        <v>Mcintosh,Nd_Non-Tribal</v>
      </c>
      <c r="CR24" s="241" t="str">
        <f>PROPER(VLOOKUP(CR69,fips_xref!$A$5:$B$296,2,FALSE))</f>
        <v>Mckenzie, Nd_Non-Tribal</v>
      </c>
      <c r="CS24" s="241" t="str">
        <f>PROPER(VLOOKUP(CS69,fips_xref!$A$5:$B$296,2,FALSE))</f>
        <v>Mclean, Nd_Non-Tribal</v>
      </c>
      <c r="CT24" s="241" t="str">
        <f>PROPER(VLOOKUP(CT69,fips_xref!$A$5:$B$296,2,FALSE))</f>
        <v>Mercer, Nd_Non-Tribal</v>
      </c>
      <c r="CU24" s="241" t="str">
        <f>PROPER(VLOOKUP(CU69,fips_xref!$A$5:$B$296,2,FALSE))</f>
        <v>Morton,Nd_Non-Tribal</v>
      </c>
      <c r="CV24" s="241" t="str">
        <f>PROPER(VLOOKUP(CV69,fips_xref!$A$5:$B$296,2,FALSE))</f>
        <v>Mountrail, Nd_Non-Tribal</v>
      </c>
      <c r="CW24" s="241" t="str">
        <f>PROPER(VLOOKUP(CW69,fips_xref!$A$5:$B$296,2,FALSE))</f>
        <v>Renville, Nd_Non-Tribal</v>
      </c>
      <c r="CX24" s="241" t="str">
        <f>PROPER(VLOOKUP(CX69,fips_xref!$A$5:$B$296,2,FALSE))</f>
        <v>Slope, Nd_Non-Tribal</v>
      </c>
      <c r="CY24" s="241" t="str">
        <f>PROPER(VLOOKUP(CY69,fips_xref!$A$5:$B$296,2,FALSE))</f>
        <v>Stark, Nd_Non-Tribal</v>
      </c>
      <c r="CZ24" s="241" t="str">
        <f>PROPER(VLOOKUP(CZ69,fips_xref!$A$5:$B$296,2,FALSE))</f>
        <v>Stutsman,Nd_Non-Tribal</v>
      </c>
      <c r="DA24" s="241" t="str">
        <f>PROPER(VLOOKUP(DA69,fips_xref!$A$5:$B$296,2,FALSE))</f>
        <v>Ward, Nd_Non-Tribal</v>
      </c>
      <c r="DB24" s="241" t="str">
        <f>PROPER(VLOOKUP(DB69,fips_xref!$A$5:$B$296,2,FALSE))</f>
        <v>Williams, Nd_Non-Tribal</v>
      </c>
      <c r="DC24" s="241" t="str">
        <f>PROPER(VLOOKUP(DC69,fips_xref!$A$5:$B$296,2,FALSE))</f>
        <v>Butte, Sd_Non-Tribal</v>
      </c>
      <c r="DD24" s="241" t="str">
        <f>PROPER(VLOOKUP(DD69,fips_xref!$A$5:$B$296,2,FALSE))</f>
        <v>Harding, Sd_Non-Tribal</v>
      </c>
      <c r="DE24" s="76" t="s">
        <v>15135</v>
      </c>
    </row>
    <row r="25" spans="1:121" x14ac:dyDescent="0.2">
      <c r="A25" s="7" t="str">
        <f>VLOOKUP(B25,by_src_allpol!$J$25:$K$54,2,FALSE)</f>
        <v>Y</v>
      </c>
      <c r="B25" s="7" t="str">
        <f t="shared" si="25"/>
        <v>Compressor engines</v>
      </c>
      <c r="C25" s="83">
        <f t="shared" ref="C25:R25" si="26">C70</f>
        <v>0.4868888839184029</v>
      </c>
      <c r="D25" s="83">
        <f t="shared" si="26"/>
        <v>18.676847815446614</v>
      </c>
      <c r="E25" s="83">
        <f t="shared" si="26"/>
        <v>0</v>
      </c>
      <c r="F25" s="83">
        <f t="shared" si="26"/>
        <v>16.953841150029021</v>
      </c>
      <c r="G25" s="83">
        <f t="shared" si="26"/>
        <v>472.01738449608888</v>
      </c>
      <c r="H25" s="83">
        <f t="shared" si="26"/>
        <v>1.5336516638110958E-2</v>
      </c>
      <c r="I25" s="83">
        <f t="shared" si="26"/>
        <v>34.303754705129158</v>
      </c>
      <c r="J25" s="83">
        <f t="shared" si="26"/>
        <v>5.8972057812571858E-2</v>
      </c>
      <c r="K25" s="83">
        <f t="shared" si="26"/>
        <v>305.88650519103339</v>
      </c>
      <c r="L25" s="83">
        <f t="shared" si="26"/>
        <v>221.07715415094464</v>
      </c>
      <c r="M25" s="83">
        <f t="shared" si="26"/>
        <v>5.6219366379322491</v>
      </c>
      <c r="N25" s="83">
        <f t="shared" si="26"/>
        <v>384.16114714852171</v>
      </c>
      <c r="O25" s="83">
        <f t="shared" si="26"/>
        <v>3.546916119857034</v>
      </c>
      <c r="P25" s="83">
        <f t="shared" si="26"/>
        <v>92.4</v>
      </c>
      <c r="Q25" s="83">
        <f t="shared" si="26"/>
        <v>232.96036912978741</v>
      </c>
      <c r="R25" s="83">
        <f t="shared" si="26"/>
        <v>0.71920559759543157</v>
      </c>
      <c r="S25" s="83">
        <f t="shared" ref="S25:AF25" si="27">S70</f>
        <v>320.2844590740367</v>
      </c>
      <c r="T25" s="83">
        <f t="shared" si="27"/>
        <v>41.804442631225712</v>
      </c>
      <c r="U25" s="83">
        <f t="shared" si="27"/>
        <v>18.37</v>
      </c>
      <c r="V25" s="83">
        <f t="shared" si="27"/>
        <v>15.000829001102808</v>
      </c>
      <c r="W25" s="83">
        <f t="shared" si="27"/>
        <v>114.89337461466228</v>
      </c>
      <c r="X25" s="83">
        <f t="shared" si="27"/>
        <v>4.4342631624209794</v>
      </c>
      <c r="Y25" s="83">
        <f t="shared" si="27"/>
        <v>103</v>
      </c>
      <c r="Z25" s="83">
        <f t="shared" si="27"/>
        <v>39</v>
      </c>
      <c r="AA25" s="83">
        <f t="shared" si="27"/>
        <v>740.14551511628849</v>
      </c>
      <c r="AB25" s="83">
        <f t="shared" si="27"/>
        <v>0.46782678424308877</v>
      </c>
      <c r="AC25" s="83">
        <f t="shared" si="27"/>
        <v>9.0478445189220817E-3</v>
      </c>
      <c r="AD25" s="83">
        <f t="shared" si="27"/>
        <v>112.63</v>
      </c>
      <c r="AE25" s="83">
        <f t="shared" si="27"/>
        <v>208.69416592346369</v>
      </c>
      <c r="AF25" s="83">
        <f t="shared" si="27"/>
        <v>0.49704319858747181</v>
      </c>
      <c r="AG25" s="83">
        <f t="shared" ref="AG25:AM25" si="28">AG70</f>
        <v>14.397375587759125</v>
      </c>
      <c r="AH25" s="83">
        <f t="shared" si="28"/>
        <v>98.995386679448188</v>
      </c>
      <c r="AI25" s="83">
        <f t="shared" si="28"/>
        <v>8.1199999999999992</v>
      </c>
      <c r="AJ25" s="83">
        <f t="shared" si="28"/>
        <v>0.12625664770251255</v>
      </c>
      <c r="AK25" s="83">
        <f t="shared" si="28"/>
        <v>1234.7516550920625</v>
      </c>
      <c r="AL25" s="83">
        <f t="shared" si="28"/>
        <v>0</v>
      </c>
      <c r="AM25" s="83">
        <f t="shared" si="28"/>
        <v>88.312746962553064</v>
      </c>
      <c r="AN25" s="240">
        <f t="shared" ref="AN25:CY25" si="29">AN70</f>
        <v>0</v>
      </c>
      <c r="AO25" s="240">
        <f t="shared" si="29"/>
        <v>0</v>
      </c>
      <c r="AP25" s="240">
        <f t="shared" si="29"/>
        <v>0</v>
      </c>
      <c r="AQ25" s="240">
        <f t="shared" si="29"/>
        <v>0</v>
      </c>
      <c r="AR25" s="240">
        <f t="shared" si="29"/>
        <v>0</v>
      </c>
      <c r="AS25" s="240">
        <f t="shared" si="29"/>
        <v>0</v>
      </c>
      <c r="AT25" s="240">
        <f t="shared" si="29"/>
        <v>0</v>
      </c>
      <c r="AU25" s="240">
        <f t="shared" si="29"/>
        <v>0</v>
      </c>
      <c r="AV25" s="240">
        <f t="shared" si="29"/>
        <v>0</v>
      </c>
      <c r="AW25" s="240">
        <f t="shared" si="29"/>
        <v>64.641280522488344</v>
      </c>
      <c r="AX25" s="240">
        <f t="shared" si="29"/>
        <v>3.052597078791126E-2</v>
      </c>
      <c r="AY25" s="240">
        <f t="shared" si="29"/>
        <v>5.1506885786897758E-2</v>
      </c>
      <c r="AZ25" s="240">
        <f t="shared" si="29"/>
        <v>0</v>
      </c>
      <c r="BA25" s="240">
        <f t="shared" si="29"/>
        <v>0</v>
      </c>
      <c r="BB25" s="240">
        <f t="shared" si="29"/>
        <v>0</v>
      </c>
      <c r="BC25" s="240">
        <f t="shared" si="29"/>
        <v>0</v>
      </c>
      <c r="BD25" s="240">
        <f t="shared" si="29"/>
        <v>0</v>
      </c>
      <c r="BE25" s="240">
        <f t="shared" si="29"/>
        <v>0</v>
      </c>
      <c r="BF25" s="240">
        <f t="shared" si="29"/>
        <v>3.5663563802165754</v>
      </c>
      <c r="BG25" s="240">
        <f t="shared" si="29"/>
        <v>0</v>
      </c>
      <c r="BH25" s="240">
        <f t="shared" si="29"/>
        <v>0</v>
      </c>
      <c r="BI25" s="240">
        <f t="shared" si="29"/>
        <v>2.6952142232693381</v>
      </c>
      <c r="BJ25" s="240">
        <f t="shared" si="29"/>
        <v>0.46782678424308877</v>
      </c>
      <c r="BK25" s="240">
        <f t="shared" si="29"/>
        <v>0</v>
      </c>
      <c r="BL25" s="240">
        <f t="shared" si="29"/>
        <v>18.186069441374507</v>
      </c>
      <c r="BM25" s="240">
        <f t="shared" si="29"/>
        <v>0</v>
      </c>
      <c r="BN25" s="240">
        <f t="shared" si="29"/>
        <v>0</v>
      </c>
      <c r="BO25" s="240">
        <f t="shared" si="29"/>
        <v>0</v>
      </c>
      <c r="BP25" s="240">
        <f t="shared" si="29"/>
        <v>0</v>
      </c>
      <c r="BQ25" s="240">
        <f t="shared" si="29"/>
        <v>0</v>
      </c>
      <c r="BR25" s="240">
        <f t="shared" si="29"/>
        <v>0</v>
      </c>
      <c r="BS25" s="240">
        <f t="shared" si="29"/>
        <v>0</v>
      </c>
      <c r="BT25" s="242">
        <f t="shared" si="29"/>
        <v>0.4868888839184029</v>
      </c>
      <c r="BU25" s="242">
        <f t="shared" si="29"/>
        <v>18.676847815446614</v>
      </c>
      <c r="BV25" s="242">
        <f t="shared" si="29"/>
        <v>0</v>
      </c>
      <c r="BW25" s="242">
        <f t="shared" si="29"/>
        <v>16.953841150029021</v>
      </c>
      <c r="BX25" s="242">
        <f t="shared" si="29"/>
        <v>472.01738449608888</v>
      </c>
      <c r="BY25" s="242">
        <f t="shared" si="29"/>
        <v>1.5336516638110958E-2</v>
      </c>
      <c r="BZ25" s="242">
        <f t="shared" si="29"/>
        <v>34.303754705129158</v>
      </c>
      <c r="CA25" s="242">
        <f t="shared" si="29"/>
        <v>5.8972057812571858E-2</v>
      </c>
      <c r="CB25" s="242">
        <f t="shared" si="29"/>
        <v>305.88650519103339</v>
      </c>
      <c r="CC25" s="242">
        <f t="shared" si="29"/>
        <v>156.43587362845631</v>
      </c>
      <c r="CD25" s="242">
        <f t="shared" si="29"/>
        <v>5.5914106671443378</v>
      </c>
      <c r="CE25" s="242">
        <f t="shared" si="29"/>
        <v>384.10964026273479</v>
      </c>
      <c r="CF25" s="242">
        <f t="shared" si="29"/>
        <v>3.546916119857034</v>
      </c>
      <c r="CG25" s="242">
        <f t="shared" si="29"/>
        <v>92.4</v>
      </c>
      <c r="CH25" s="242">
        <f t="shared" si="29"/>
        <v>232.96036912978741</v>
      </c>
      <c r="CI25" s="242">
        <f t="shared" si="29"/>
        <v>0.71920559759543157</v>
      </c>
      <c r="CJ25" s="242">
        <f t="shared" si="29"/>
        <v>320.2844590740367</v>
      </c>
      <c r="CK25" s="242">
        <f t="shared" si="29"/>
        <v>41.804442631225712</v>
      </c>
      <c r="CL25" s="242">
        <f t="shared" si="29"/>
        <v>18.37</v>
      </c>
      <c r="CM25" s="242">
        <f t="shared" si="29"/>
        <v>15.000829001102808</v>
      </c>
      <c r="CN25" s="242">
        <f t="shared" si="29"/>
        <v>111.3270182344457</v>
      </c>
      <c r="CO25" s="242">
        <f t="shared" si="29"/>
        <v>4.4342631624209794</v>
      </c>
      <c r="CP25" s="242">
        <f t="shared" si="29"/>
        <v>103</v>
      </c>
      <c r="CQ25" s="242">
        <f t="shared" si="29"/>
        <v>39</v>
      </c>
      <c r="CR25" s="242">
        <f t="shared" si="29"/>
        <v>737.45030089301918</v>
      </c>
      <c r="CS25" s="242">
        <f t="shared" si="29"/>
        <v>0</v>
      </c>
      <c r="CT25" s="242">
        <f t="shared" si="29"/>
        <v>9.0478445189220817E-3</v>
      </c>
      <c r="CU25" s="242">
        <f t="shared" si="29"/>
        <v>112.63</v>
      </c>
      <c r="CV25" s="242">
        <f t="shared" si="29"/>
        <v>190.50809648208917</v>
      </c>
      <c r="CW25" s="242">
        <f t="shared" si="29"/>
        <v>0.49704319858747181</v>
      </c>
      <c r="CX25" s="242">
        <f t="shared" si="29"/>
        <v>14.397375587759125</v>
      </c>
      <c r="CY25" s="242">
        <f t="shared" si="29"/>
        <v>98.995386679448188</v>
      </c>
      <c r="CZ25" s="242">
        <f t="shared" ref="CZ25:DD25" si="30">CZ70</f>
        <v>8.1199999999999992</v>
      </c>
      <c r="DA25" s="242">
        <f t="shared" si="30"/>
        <v>0.12625664770251255</v>
      </c>
      <c r="DB25" s="242">
        <f t="shared" si="30"/>
        <v>1234.7516550920625</v>
      </c>
      <c r="DC25" s="242">
        <f t="shared" si="30"/>
        <v>0</v>
      </c>
      <c r="DD25" s="242">
        <f t="shared" si="30"/>
        <v>88.312746962553064</v>
      </c>
      <c r="DE25" s="83">
        <f t="shared" ref="DE25:DE52" si="31">SUM(C25:AM25)</f>
        <v>4952.8206479208102</v>
      </c>
    </row>
    <row r="26" spans="1:121" x14ac:dyDescent="0.2">
      <c r="A26" s="7" t="str">
        <f>VLOOKUP(B26,by_src_allpol!$J$25:$K$54,2,FALSE)</f>
        <v>Y</v>
      </c>
      <c r="B26" s="7" t="str">
        <f t="shared" si="25"/>
        <v>Drill rigs</v>
      </c>
      <c r="C26" s="83">
        <f t="shared" ref="C26:K26" si="32">C71</f>
        <v>0</v>
      </c>
      <c r="D26" s="83">
        <f t="shared" si="32"/>
        <v>0</v>
      </c>
      <c r="E26" s="83">
        <f t="shared" si="32"/>
        <v>0</v>
      </c>
      <c r="F26" s="83">
        <f t="shared" si="32"/>
        <v>20.841682485515538</v>
      </c>
      <c r="G26" s="83">
        <f t="shared" si="32"/>
        <v>215.36405235032723</v>
      </c>
      <c r="H26" s="83">
        <f t="shared" si="32"/>
        <v>0</v>
      </c>
      <c r="I26" s="83">
        <f t="shared" si="32"/>
        <v>0</v>
      </c>
      <c r="J26" s="83">
        <f t="shared" si="32"/>
        <v>0</v>
      </c>
      <c r="K26" s="83">
        <f t="shared" si="32"/>
        <v>111.15563992274954</v>
      </c>
      <c r="L26" s="83">
        <f t="shared" ref="L26:AF26" si="33">L71</f>
        <v>48.63059246620292</v>
      </c>
      <c r="M26" s="83">
        <f t="shared" si="33"/>
        <v>34.736137475859231</v>
      </c>
      <c r="N26" s="83">
        <f t="shared" si="33"/>
        <v>69.472274951718461</v>
      </c>
      <c r="O26" s="83">
        <f t="shared" si="33"/>
        <v>0</v>
      </c>
      <c r="P26" s="83">
        <f t="shared" si="33"/>
        <v>0</v>
      </c>
      <c r="Q26" s="83">
        <f t="shared" si="33"/>
        <v>13.894454990343693</v>
      </c>
      <c r="R26" s="83">
        <f t="shared" si="33"/>
        <v>243.15296233101461</v>
      </c>
      <c r="S26" s="83">
        <f t="shared" si="33"/>
        <v>104.20841242757768</v>
      </c>
      <c r="T26" s="83">
        <f t="shared" si="33"/>
        <v>131.99732240826506</v>
      </c>
      <c r="U26" s="83">
        <f t="shared" si="33"/>
        <v>0</v>
      </c>
      <c r="V26" s="83">
        <f t="shared" si="33"/>
        <v>187.57514236963985</v>
      </c>
      <c r="W26" s="83">
        <f t="shared" si="33"/>
        <v>958.71739433371465</v>
      </c>
      <c r="X26" s="83">
        <f t="shared" si="33"/>
        <v>20.841682485515538</v>
      </c>
      <c r="Y26" s="83">
        <f t="shared" si="33"/>
        <v>0</v>
      </c>
      <c r="Z26" s="83">
        <f t="shared" si="33"/>
        <v>0</v>
      </c>
      <c r="AA26" s="83">
        <f t="shared" si="33"/>
        <v>534.93651712823214</v>
      </c>
      <c r="AB26" s="83">
        <f t="shared" si="33"/>
        <v>62.525047456546616</v>
      </c>
      <c r="AC26" s="83">
        <f t="shared" si="33"/>
        <v>20.841682485515538</v>
      </c>
      <c r="AD26" s="83">
        <f t="shared" si="33"/>
        <v>0</v>
      </c>
      <c r="AE26" s="83">
        <f t="shared" si="33"/>
        <v>1660.3873713460714</v>
      </c>
      <c r="AF26" s="83">
        <f t="shared" si="33"/>
        <v>34.736137475859231</v>
      </c>
      <c r="AG26" s="83">
        <f t="shared" ref="AG26:AM26" si="34">AG71</f>
        <v>20.841682485515538</v>
      </c>
      <c r="AH26" s="83">
        <f t="shared" si="34"/>
        <v>6.9472274951718465</v>
      </c>
      <c r="AI26" s="83">
        <f t="shared" si="34"/>
        <v>0</v>
      </c>
      <c r="AJ26" s="83">
        <f t="shared" si="34"/>
        <v>41.683364971031075</v>
      </c>
      <c r="AK26" s="83">
        <f t="shared" si="34"/>
        <v>312.62523728273311</v>
      </c>
      <c r="AL26" s="83">
        <f t="shared" si="34"/>
        <v>27.788909980687386</v>
      </c>
      <c r="AM26" s="83">
        <f t="shared" si="34"/>
        <v>90.313957437234009</v>
      </c>
      <c r="AN26" s="240">
        <f t="shared" ref="AN26:CY26" si="35">AN71</f>
        <v>0</v>
      </c>
      <c r="AO26" s="240">
        <f t="shared" si="35"/>
        <v>0</v>
      </c>
      <c r="AP26" s="240">
        <f t="shared" si="35"/>
        <v>0</v>
      </c>
      <c r="AQ26" s="240">
        <f t="shared" si="35"/>
        <v>0</v>
      </c>
      <c r="AR26" s="240">
        <f t="shared" si="35"/>
        <v>0</v>
      </c>
      <c r="AS26" s="240">
        <f t="shared" si="35"/>
        <v>0</v>
      </c>
      <c r="AT26" s="240">
        <f t="shared" si="35"/>
        <v>0</v>
      </c>
      <c r="AU26" s="240">
        <f t="shared" si="35"/>
        <v>0</v>
      </c>
      <c r="AV26" s="240">
        <f t="shared" si="35"/>
        <v>0</v>
      </c>
      <c r="AW26" s="240">
        <f t="shared" si="35"/>
        <v>13.894454990343691</v>
      </c>
      <c r="AX26" s="240">
        <f t="shared" si="35"/>
        <v>0</v>
      </c>
      <c r="AY26" s="240">
        <f t="shared" si="35"/>
        <v>6.9472274951718465</v>
      </c>
      <c r="AZ26" s="240">
        <f t="shared" si="35"/>
        <v>0</v>
      </c>
      <c r="BA26" s="240">
        <f t="shared" si="35"/>
        <v>0</v>
      </c>
      <c r="BB26" s="240">
        <f t="shared" si="35"/>
        <v>0</v>
      </c>
      <c r="BC26" s="240">
        <f t="shared" si="35"/>
        <v>0</v>
      </c>
      <c r="BD26" s="240">
        <f t="shared" si="35"/>
        <v>0</v>
      </c>
      <c r="BE26" s="240">
        <f t="shared" si="35"/>
        <v>0</v>
      </c>
      <c r="BF26" s="240">
        <f t="shared" si="35"/>
        <v>194.52236986481168</v>
      </c>
      <c r="BG26" s="240">
        <f t="shared" si="35"/>
        <v>0</v>
      </c>
      <c r="BH26" s="240">
        <f t="shared" si="35"/>
        <v>0</v>
      </c>
      <c r="BI26" s="240">
        <f t="shared" si="35"/>
        <v>27.788909980687386</v>
      </c>
      <c r="BJ26" s="240">
        <f t="shared" si="35"/>
        <v>62.525047456546616</v>
      </c>
      <c r="BK26" s="240">
        <f t="shared" si="35"/>
        <v>0</v>
      </c>
      <c r="BL26" s="240">
        <f t="shared" si="35"/>
        <v>479.35869716685738</v>
      </c>
      <c r="BM26" s="240">
        <f t="shared" si="35"/>
        <v>0</v>
      </c>
      <c r="BN26" s="240">
        <f t="shared" si="35"/>
        <v>0</v>
      </c>
      <c r="BO26" s="240">
        <f t="shared" si="35"/>
        <v>0</v>
      </c>
      <c r="BP26" s="240">
        <f t="shared" si="35"/>
        <v>0</v>
      </c>
      <c r="BQ26" s="240">
        <f t="shared" si="35"/>
        <v>0</v>
      </c>
      <c r="BR26" s="240">
        <f t="shared" si="35"/>
        <v>0</v>
      </c>
      <c r="BS26" s="240">
        <f t="shared" si="35"/>
        <v>0</v>
      </c>
      <c r="BT26" s="242">
        <f t="shared" si="35"/>
        <v>0</v>
      </c>
      <c r="BU26" s="242">
        <f t="shared" si="35"/>
        <v>0</v>
      </c>
      <c r="BV26" s="242">
        <f t="shared" si="35"/>
        <v>0</v>
      </c>
      <c r="BW26" s="242">
        <f t="shared" si="35"/>
        <v>20.841682485515538</v>
      </c>
      <c r="BX26" s="242">
        <f t="shared" si="35"/>
        <v>215.36405235032723</v>
      </c>
      <c r="BY26" s="242">
        <f t="shared" si="35"/>
        <v>0</v>
      </c>
      <c r="BZ26" s="242">
        <f t="shared" si="35"/>
        <v>0</v>
      </c>
      <c r="CA26" s="242">
        <f t="shared" si="35"/>
        <v>0</v>
      </c>
      <c r="CB26" s="242">
        <f t="shared" si="35"/>
        <v>111.15563992274954</v>
      </c>
      <c r="CC26" s="242">
        <f t="shared" si="35"/>
        <v>34.736137475859231</v>
      </c>
      <c r="CD26" s="242">
        <f t="shared" si="35"/>
        <v>34.736137475859231</v>
      </c>
      <c r="CE26" s="242">
        <f t="shared" si="35"/>
        <v>62.525047456546616</v>
      </c>
      <c r="CF26" s="242">
        <f t="shared" si="35"/>
        <v>0</v>
      </c>
      <c r="CG26" s="242">
        <f t="shared" si="35"/>
        <v>0</v>
      </c>
      <c r="CH26" s="242">
        <f t="shared" si="35"/>
        <v>13.894454990343693</v>
      </c>
      <c r="CI26" s="242">
        <f t="shared" si="35"/>
        <v>243.15296233101461</v>
      </c>
      <c r="CJ26" s="242">
        <f t="shared" si="35"/>
        <v>104.20841242757768</v>
      </c>
      <c r="CK26" s="242">
        <f t="shared" si="35"/>
        <v>131.99732240826506</v>
      </c>
      <c r="CL26" s="242">
        <f t="shared" si="35"/>
        <v>0</v>
      </c>
      <c r="CM26" s="242">
        <f t="shared" si="35"/>
        <v>187.57514236963985</v>
      </c>
      <c r="CN26" s="242">
        <f t="shared" si="35"/>
        <v>764.19502446890294</v>
      </c>
      <c r="CO26" s="242">
        <f t="shared" si="35"/>
        <v>20.841682485515538</v>
      </c>
      <c r="CP26" s="242">
        <f t="shared" si="35"/>
        <v>0</v>
      </c>
      <c r="CQ26" s="242">
        <f t="shared" si="35"/>
        <v>0</v>
      </c>
      <c r="CR26" s="242">
        <f t="shared" si="35"/>
        <v>507.14760714754476</v>
      </c>
      <c r="CS26" s="242">
        <f t="shared" si="35"/>
        <v>0</v>
      </c>
      <c r="CT26" s="242">
        <f t="shared" si="35"/>
        <v>20.841682485515538</v>
      </c>
      <c r="CU26" s="242">
        <f t="shared" si="35"/>
        <v>0</v>
      </c>
      <c r="CV26" s="242">
        <f t="shared" si="35"/>
        <v>1181.028674179214</v>
      </c>
      <c r="CW26" s="242">
        <f t="shared" si="35"/>
        <v>34.736137475859231</v>
      </c>
      <c r="CX26" s="242">
        <f t="shared" si="35"/>
        <v>20.841682485515538</v>
      </c>
      <c r="CY26" s="242">
        <f t="shared" si="35"/>
        <v>6.9472274951718465</v>
      </c>
      <c r="CZ26" s="242">
        <f t="shared" ref="CZ26:DD26" si="36">CZ71</f>
        <v>0</v>
      </c>
      <c r="DA26" s="242">
        <f t="shared" si="36"/>
        <v>41.683364971031075</v>
      </c>
      <c r="DB26" s="242">
        <f t="shared" si="36"/>
        <v>312.62523728273311</v>
      </c>
      <c r="DC26" s="242">
        <f t="shared" si="36"/>
        <v>27.788909980687386</v>
      </c>
      <c r="DD26" s="242">
        <f t="shared" si="36"/>
        <v>90.313957437234009</v>
      </c>
      <c r="DE26" s="83">
        <f t="shared" si="31"/>
        <v>4974.2148865430418</v>
      </c>
    </row>
    <row r="27" spans="1:121" x14ac:dyDescent="0.2">
      <c r="A27" s="7" t="str">
        <f>VLOOKUP(B27,by_src_allpol!$J$25:$K$54,2,FALSE)</f>
        <v>Y</v>
      </c>
      <c r="B27" s="7" t="str">
        <f t="shared" si="25"/>
        <v>Heaters</v>
      </c>
      <c r="C27" s="83">
        <f t="shared" ref="C27:K27" si="37">C72</f>
        <v>1.4454892785170781</v>
      </c>
      <c r="D27" s="83">
        <f t="shared" si="37"/>
        <v>0.24091487975284634</v>
      </c>
      <c r="E27" s="83">
        <f t="shared" si="37"/>
        <v>0.24091487975284634</v>
      </c>
      <c r="F27" s="83">
        <f t="shared" si="37"/>
        <v>5.1395174347273889</v>
      </c>
      <c r="G27" s="83">
        <f t="shared" si="37"/>
        <v>112.8284686842497</v>
      </c>
      <c r="H27" s="83">
        <f t="shared" si="37"/>
        <v>0.96365951901138536</v>
      </c>
      <c r="I27" s="83">
        <f t="shared" si="37"/>
        <v>0.40152479958807719</v>
      </c>
      <c r="J27" s="83">
        <f t="shared" si="37"/>
        <v>1.0439644789290008</v>
      </c>
      <c r="K27" s="83">
        <f t="shared" si="37"/>
        <v>75.406357362640904</v>
      </c>
      <c r="L27" s="83">
        <f t="shared" ref="L27:AF27" si="38">L72</f>
        <v>14.454892785170781</v>
      </c>
      <c r="M27" s="83">
        <f t="shared" si="38"/>
        <v>17.024651502534475</v>
      </c>
      <c r="N27" s="83">
        <f t="shared" si="38"/>
        <v>14.29428286533555</v>
      </c>
      <c r="O27" s="83">
        <f t="shared" si="38"/>
        <v>9.7169001500314707</v>
      </c>
      <c r="P27" s="83">
        <f t="shared" si="38"/>
        <v>0</v>
      </c>
      <c r="Q27" s="83">
        <f t="shared" si="38"/>
        <v>36.779671642267871</v>
      </c>
      <c r="R27" s="83">
        <f t="shared" si="38"/>
        <v>41.999494036912878</v>
      </c>
      <c r="S27" s="83">
        <f t="shared" si="38"/>
        <v>44.488947794358957</v>
      </c>
      <c r="T27" s="83">
        <f t="shared" si="38"/>
        <v>30.114359969105795</v>
      </c>
      <c r="U27" s="83">
        <f t="shared" si="38"/>
        <v>0</v>
      </c>
      <c r="V27" s="83">
        <f t="shared" si="38"/>
        <v>11.483609268219011</v>
      </c>
      <c r="W27" s="83">
        <f t="shared" si="38"/>
        <v>30.917409568281947</v>
      </c>
      <c r="X27" s="83">
        <f t="shared" si="38"/>
        <v>5.0592124748097733</v>
      </c>
      <c r="Y27" s="83">
        <f t="shared" si="38"/>
        <v>1.3651843185994625</v>
      </c>
      <c r="Z27" s="83">
        <f t="shared" si="38"/>
        <v>0</v>
      </c>
      <c r="AA27" s="83">
        <f t="shared" si="38"/>
        <v>69.704705208490211</v>
      </c>
      <c r="AB27" s="83">
        <f t="shared" si="38"/>
        <v>1.3651843185994625</v>
      </c>
      <c r="AC27" s="83">
        <f t="shared" si="38"/>
        <v>8.0304959917615451E-2</v>
      </c>
      <c r="AD27" s="83">
        <f t="shared" si="38"/>
        <v>0</v>
      </c>
      <c r="AE27" s="83">
        <f t="shared" si="38"/>
        <v>40.95552955798388</v>
      </c>
      <c r="AF27" s="83">
        <f t="shared" si="38"/>
        <v>23.368743336026096</v>
      </c>
      <c r="AG27" s="83">
        <f t="shared" ref="AG27:AM27" si="39">AG72</f>
        <v>1.6864041582699245</v>
      </c>
      <c r="AH27" s="83">
        <f t="shared" si="39"/>
        <v>5.7016521541506959</v>
      </c>
      <c r="AI27" s="83">
        <f t="shared" si="39"/>
        <v>0</v>
      </c>
      <c r="AJ27" s="83">
        <f t="shared" si="39"/>
        <v>1.2848793586818472</v>
      </c>
      <c r="AK27" s="83">
        <f t="shared" si="39"/>
        <v>37.502416281526415</v>
      </c>
      <c r="AL27" s="83">
        <f t="shared" si="39"/>
        <v>0</v>
      </c>
      <c r="AM27" s="83">
        <f t="shared" si="39"/>
        <v>16.944346542616859</v>
      </c>
      <c r="AN27" s="240">
        <f t="shared" ref="AN27:CY27" si="40">AN72</f>
        <v>0</v>
      </c>
      <c r="AO27" s="240">
        <f t="shared" si="40"/>
        <v>0</v>
      </c>
      <c r="AP27" s="240">
        <f t="shared" si="40"/>
        <v>0.16060991983523087</v>
      </c>
      <c r="AQ27" s="240">
        <f t="shared" si="40"/>
        <v>0</v>
      </c>
      <c r="AR27" s="240">
        <f t="shared" si="40"/>
        <v>0</v>
      </c>
      <c r="AS27" s="240">
        <f t="shared" si="40"/>
        <v>0</v>
      </c>
      <c r="AT27" s="240">
        <f t="shared" si="40"/>
        <v>0</v>
      </c>
      <c r="AU27" s="240">
        <f t="shared" si="40"/>
        <v>0</v>
      </c>
      <c r="AV27" s="240">
        <f t="shared" si="40"/>
        <v>0</v>
      </c>
      <c r="AW27" s="240">
        <f t="shared" si="40"/>
        <v>5.3804323144802355</v>
      </c>
      <c r="AX27" s="240">
        <f t="shared" si="40"/>
        <v>8.0304959917615451E-2</v>
      </c>
      <c r="AY27" s="240">
        <f t="shared" si="40"/>
        <v>3.3728083165398486</v>
      </c>
      <c r="AZ27" s="240">
        <f t="shared" si="40"/>
        <v>0</v>
      </c>
      <c r="BA27" s="240">
        <f t="shared" si="40"/>
        <v>0</v>
      </c>
      <c r="BB27" s="240">
        <f t="shared" si="40"/>
        <v>0</v>
      </c>
      <c r="BC27" s="240">
        <f t="shared" si="40"/>
        <v>0</v>
      </c>
      <c r="BD27" s="240">
        <f t="shared" si="40"/>
        <v>0</v>
      </c>
      <c r="BE27" s="240">
        <f t="shared" si="40"/>
        <v>0</v>
      </c>
      <c r="BF27" s="240">
        <f t="shared" si="40"/>
        <v>1.9273190380227707</v>
      </c>
      <c r="BG27" s="240">
        <f t="shared" si="40"/>
        <v>0</v>
      </c>
      <c r="BH27" s="240">
        <f t="shared" si="40"/>
        <v>0</v>
      </c>
      <c r="BI27" s="240">
        <f t="shared" si="40"/>
        <v>1.6864041582699243</v>
      </c>
      <c r="BJ27" s="240">
        <f t="shared" si="40"/>
        <v>1.3651843185994625</v>
      </c>
      <c r="BK27" s="240">
        <f t="shared" si="40"/>
        <v>0</v>
      </c>
      <c r="BL27" s="240">
        <f t="shared" si="40"/>
        <v>8.9941555107729307</v>
      </c>
      <c r="BM27" s="240">
        <f t="shared" si="40"/>
        <v>0</v>
      </c>
      <c r="BN27" s="240">
        <f t="shared" si="40"/>
        <v>0</v>
      </c>
      <c r="BO27" s="240">
        <f t="shared" si="40"/>
        <v>0</v>
      </c>
      <c r="BP27" s="240">
        <f t="shared" si="40"/>
        <v>0</v>
      </c>
      <c r="BQ27" s="240">
        <f t="shared" si="40"/>
        <v>0</v>
      </c>
      <c r="BR27" s="240">
        <f t="shared" si="40"/>
        <v>0</v>
      </c>
      <c r="BS27" s="240">
        <f t="shared" si="40"/>
        <v>0</v>
      </c>
      <c r="BT27" s="242">
        <f t="shared" si="40"/>
        <v>1.4454892785170781</v>
      </c>
      <c r="BU27" s="242">
        <f t="shared" si="40"/>
        <v>0.24091487975284634</v>
      </c>
      <c r="BV27" s="242">
        <f t="shared" si="40"/>
        <v>8.0304959917615437E-2</v>
      </c>
      <c r="BW27" s="242">
        <f t="shared" si="40"/>
        <v>5.1395174347273889</v>
      </c>
      <c r="BX27" s="242">
        <f t="shared" si="40"/>
        <v>112.8284686842497</v>
      </c>
      <c r="BY27" s="242">
        <f t="shared" si="40"/>
        <v>0.96365951901138536</v>
      </c>
      <c r="BZ27" s="242">
        <f t="shared" si="40"/>
        <v>0.40152479958807719</v>
      </c>
      <c r="CA27" s="242">
        <f t="shared" si="40"/>
        <v>1.0439644789290008</v>
      </c>
      <c r="CB27" s="242">
        <f t="shared" si="40"/>
        <v>75.406357362640904</v>
      </c>
      <c r="CC27" s="242">
        <f t="shared" si="40"/>
        <v>9.0744604706905463</v>
      </c>
      <c r="CD27" s="242">
        <f t="shared" si="40"/>
        <v>16.944346542616859</v>
      </c>
      <c r="CE27" s="242">
        <f t="shared" si="40"/>
        <v>10.9214745487957</v>
      </c>
      <c r="CF27" s="242">
        <f t="shared" si="40"/>
        <v>9.7169001500314707</v>
      </c>
      <c r="CG27" s="242">
        <f t="shared" si="40"/>
        <v>0</v>
      </c>
      <c r="CH27" s="242">
        <f t="shared" si="40"/>
        <v>36.779671642267871</v>
      </c>
      <c r="CI27" s="242">
        <f t="shared" si="40"/>
        <v>41.999494036912878</v>
      </c>
      <c r="CJ27" s="242">
        <f t="shared" si="40"/>
        <v>44.488947794358957</v>
      </c>
      <c r="CK27" s="242">
        <f t="shared" si="40"/>
        <v>30.114359969105795</v>
      </c>
      <c r="CL27" s="242">
        <f t="shared" si="40"/>
        <v>0</v>
      </c>
      <c r="CM27" s="242">
        <f t="shared" si="40"/>
        <v>11.483609268219011</v>
      </c>
      <c r="CN27" s="242">
        <f t="shared" si="40"/>
        <v>28.990090530259177</v>
      </c>
      <c r="CO27" s="242">
        <f t="shared" si="40"/>
        <v>5.0592124748097733</v>
      </c>
      <c r="CP27" s="242">
        <f t="shared" si="40"/>
        <v>1.3651843185994625</v>
      </c>
      <c r="CQ27" s="242">
        <f t="shared" si="40"/>
        <v>0</v>
      </c>
      <c r="CR27" s="242">
        <f t="shared" si="40"/>
        <v>68.018301050220288</v>
      </c>
      <c r="CS27" s="242">
        <f t="shared" si="40"/>
        <v>0</v>
      </c>
      <c r="CT27" s="242">
        <f t="shared" si="40"/>
        <v>8.0304959917615451E-2</v>
      </c>
      <c r="CU27" s="242">
        <f t="shared" si="40"/>
        <v>0</v>
      </c>
      <c r="CV27" s="242">
        <f t="shared" si="40"/>
        <v>31.961374047210949</v>
      </c>
      <c r="CW27" s="242">
        <f t="shared" si="40"/>
        <v>23.368743336026096</v>
      </c>
      <c r="CX27" s="242">
        <f t="shared" si="40"/>
        <v>1.6864041582699245</v>
      </c>
      <c r="CY27" s="242">
        <f t="shared" si="40"/>
        <v>5.7016521541506959</v>
      </c>
      <c r="CZ27" s="242">
        <f t="shared" ref="CZ27:DD27" si="41">CZ72</f>
        <v>0</v>
      </c>
      <c r="DA27" s="242">
        <f t="shared" si="41"/>
        <v>1.2848793586818472</v>
      </c>
      <c r="DB27" s="242">
        <f t="shared" si="41"/>
        <v>37.502416281526415</v>
      </c>
      <c r="DC27" s="242">
        <f t="shared" si="41"/>
        <v>0</v>
      </c>
      <c r="DD27" s="242">
        <f t="shared" si="41"/>
        <v>16.944346542616859</v>
      </c>
      <c r="DE27" s="83">
        <f t="shared" si="31"/>
        <v>654.00359356906029</v>
      </c>
    </row>
    <row r="28" spans="1:121" x14ac:dyDescent="0.2">
      <c r="A28" s="7" t="str">
        <f>VLOOKUP(B28,by_src_allpol!$J$25:$K$54,2,FALSE)</f>
        <v>Y</v>
      </c>
      <c r="B28" s="7" t="str">
        <f t="shared" si="25"/>
        <v>Pneumatic devices</v>
      </c>
      <c r="C28" s="83">
        <f t="shared" ref="C28:K28" si="42">C73</f>
        <v>0</v>
      </c>
      <c r="D28" s="83">
        <f t="shared" si="42"/>
        <v>0</v>
      </c>
      <c r="E28" s="83">
        <f t="shared" si="42"/>
        <v>0</v>
      </c>
      <c r="F28" s="83">
        <f t="shared" si="42"/>
        <v>0</v>
      </c>
      <c r="G28" s="83">
        <f t="shared" si="42"/>
        <v>0</v>
      </c>
      <c r="H28" s="83">
        <f t="shared" si="42"/>
        <v>0</v>
      </c>
      <c r="I28" s="83">
        <f t="shared" si="42"/>
        <v>0</v>
      </c>
      <c r="J28" s="83">
        <f t="shared" si="42"/>
        <v>0</v>
      </c>
      <c r="K28" s="83">
        <f t="shared" si="42"/>
        <v>0</v>
      </c>
      <c r="L28" s="83">
        <f t="shared" ref="L28:AF28" si="43">L73</f>
        <v>0</v>
      </c>
      <c r="M28" s="83">
        <f t="shared" si="43"/>
        <v>0</v>
      </c>
      <c r="N28" s="83">
        <f t="shared" si="43"/>
        <v>0</v>
      </c>
      <c r="O28" s="83">
        <f t="shared" si="43"/>
        <v>0</v>
      </c>
      <c r="P28" s="83">
        <f t="shared" si="43"/>
        <v>0</v>
      </c>
      <c r="Q28" s="83">
        <f t="shared" si="43"/>
        <v>0</v>
      </c>
      <c r="R28" s="83">
        <f t="shared" si="43"/>
        <v>0</v>
      </c>
      <c r="S28" s="83">
        <f t="shared" si="43"/>
        <v>0</v>
      </c>
      <c r="T28" s="83">
        <f t="shared" si="43"/>
        <v>0</v>
      </c>
      <c r="U28" s="83">
        <f t="shared" si="43"/>
        <v>0</v>
      </c>
      <c r="V28" s="83">
        <f t="shared" si="43"/>
        <v>0</v>
      </c>
      <c r="W28" s="83">
        <f t="shared" si="43"/>
        <v>0</v>
      </c>
      <c r="X28" s="83">
        <f t="shared" si="43"/>
        <v>0</v>
      </c>
      <c r="Y28" s="83">
        <f t="shared" si="43"/>
        <v>0</v>
      </c>
      <c r="Z28" s="83">
        <f t="shared" si="43"/>
        <v>0</v>
      </c>
      <c r="AA28" s="83">
        <f t="shared" si="43"/>
        <v>0</v>
      </c>
      <c r="AB28" s="83">
        <f t="shared" si="43"/>
        <v>0</v>
      </c>
      <c r="AC28" s="83">
        <f t="shared" si="43"/>
        <v>0</v>
      </c>
      <c r="AD28" s="83">
        <f t="shared" si="43"/>
        <v>0</v>
      </c>
      <c r="AE28" s="83">
        <f t="shared" si="43"/>
        <v>0</v>
      </c>
      <c r="AF28" s="83">
        <f t="shared" si="43"/>
        <v>0</v>
      </c>
      <c r="AG28" s="83">
        <f t="shared" ref="AG28:AM28" si="44">AG73</f>
        <v>0</v>
      </c>
      <c r="AH28" s="83">
        <f t="shared" si="44"/>
        <v>0</v>
      </c>
      <c r="AI28" s="83">
        <f t="shared" si="44"/>
        <v>0</v>
      </c>
      <c r="AJ28" s="83">
        <f t="shared" si="44"/>
        <v>0</v>
      </c>
      <c r="AK28" s="83">
        <f t="shared" si="44"/>
        <v>0</v>
      </c>
      <c r="AL28" s="83">
        <f t="shared" si="44"/>
        <v>0</v>
      </c>
      <c r="AM28" s="83">
        <f t="shared" si="44"/>
        <v>0</v>
      </c>
      <c r="AN28" s="240">
        <f t="shared" ref="AN28:CY28" si="45">AN73</f>
        <v>0</v>
      </c>
      <c r="AO28" s="240">
        <f t="shared" si="45"/>
        <v>0</v>
      </c>
      <c r="AP28" s="240">
        <f t="shared" si="45"/>
        <v>0</v>
      </c>
      <c r="AQ28" s="240">
        <f t="shared" si="45"/>
        <v>0</v>
      </c>
      <c r="AR28" s="240">
        <f t="shared" si="45"/>
        <v>0</v>
      </c>
      <c r="AS28" s="240">
        <f t="shared" si="45"/>
        <v>0</v>
      </c>
      <c r="AT28" s="240">
        <f t="shared" si="45"/>
        <v>0</v>
      </c>
      <c r="AU28" s="240">
        <f t="shared" si="45"/>
        <v>0</v>
      </c>
      <c r="AV28" s="240">
        <f t="shared" si="45"/>
        <v>0</v>
      </c>
      <c r="AW28" s="240">
        <f t="shared" si="45"/>
        <v>0</v>
      </c>
      <c r="AX28" s="240">
        <f t="shared" si="45"/>
        <v>0</v>
      </c>
      <c r="AY28" s="240">
        <f t="shared" si="45"/>
        <v>0</v>
      </c>
      <c r="AZ28" s="240">
        <f t="shared" si="45"/>
        <v>0</v>
      </c>
      <c r="BA28" s="240">
        <f t="shared" si="45"/>
        <v>0</v>
      </c>
      <c r="BB28" s="240">
        <f t="shared" si="45"/>
        <v>0</v>
      </c>
      <c r="BC28" s="240">
        <f t="shared" si="45"/>
        <v>0</v>
      </c>
      <c r="BD28" s="240">
        <f t="shared" si="45"/>
        <v>0</v>
      </c>
      <c r="BE28" s="240">
        <f t="shared" si="45"/>
        <v>0</v>
      </c>
      <c r="BF28" s="240">
        <f t="shared" si="45"/>
        <v>0</v>
      </c>
      <c r="BG28" s="240">
        <f t="shared" si="45"/>
        <v>0</v>
      </c>
      <c r="BH28" s="240">
        <f t="shared" si="45"/>
        <v>0</v>
      </c>
      <c r="BI28" s="240">
        <f t="shared" si="45"/>
        <v>0</v>
      </c>
      <c r="BJ28" s="240">
        <f t="shared" si="45"/>
        <v>0</v>
      </c>
      <c r="BK28" s="240">
        <f t="shared" si="45"/>
        <v>0</v>
      </c>
      <c r="BL28" s="240">
        <f t="shared" si="45"/>
        <v>0</v>
      </c>
      <c r="BM28" s="240">
        <f t="shared" si="45"/>
        <v>0</v>
      </c>
      <c r="BN28" s="240">
        <f t="shared" si="45"/>
        <v>0</v>
      </c>
      <c r="BO28" s="240">
        <f t="shared" si="45"/>
        <v>0</v>
      </c>
      <c r="BP28" s="240">
        <f t="shared" si="45"/>
        <v>0</v>
      </c>
      <c r="BQ28" s="240">
        <f t="shared" si="45"/>
        <v>0</v>
      </c>
      <c r="BR28" s="240">
        <f t="shared" si="45"/>
        <v>0</v>
      </c>
      <c r="BS28" s="240">
        <f t="shared" si="45"/>
        <v>0</v>
      </c>
      <c r="BT28" s="242">
        <f t="shared" si="45"/>
        <v>0</v>
      </c>
      <c r="BU28" s="242">
        <f t="shared" si="45"/>
        <v>0</v>
      </c>
      <c r="BV28" s="242">
        <f t="shared" si="45"/>
        <v>0</v>
      </c>
      <c r="BW28" s="242">
        <f t="shared" si="45"/>
        <v>0</v>
      </c>
      <c r="BX28" s="242">
        <f t="shared" si="45"/>
        <v>0</v>
      </c>
      <c r="BY28" s="242">
        <f t="shared" si="45"/>
        <v>0</v>
      </c>
      <c r="BZ28" s="242">
        <f t="shared" si="45"/>
        <v>0</v>
      </c>
      <c r="CA28" s="242">
        <f t="shared" si="45"/>
        <v>0</v>
      </c>
      <c r="CB28" s="242">
        <f t="shared" si="45"/>
        <v>0</v>
      </c>
      <c r="CC28" s="242">
        <f t="shared" si="45"/>
        <v>0</v>
      </c>
      <c r="CD28" s="242">
        <f t="shared" si="45"/>
        <v>0</v>
      </c>
      <c r="CE28" s="242">
        <f t="shared" si="45"/>
        <v>0</v>
      </c>
      <c r="CF28" s="242">
        <f t="shared" si="45"/>
        <v>0</v>
      </c>
      <c r="CG28" s="242">
        <f t="shared" si="45"/>
        <v>0</v>
      </c>
      <c r="CH28" s="242">
        <f t="shared" si="45"/>
        <v>0</v>
      </c>
      <c r="CI28" s="242">
        <f t="shared" si="45"/>
        <v>0</v>
      </c>
      <c r="CJ28" s="242">
        <f t="shared" si="45"/>
        <v>0</v>
      </c>
      <c r="CK28" s="242">
        <f t="shared" si="45"/>
        <v>0</v>
      </c>
      <c r="CL28" s="242">
        <f t="shared" si="45"/>
        <v>0</v>
      </c>
      <c r="CM28" s="242">
        <f t="shared" si="45"/>
        <v>0</v>
      </c>
      <c r="CN28" s="242">
        <f t="shared" si="45"/>
        <v>0</v>
      </c>
      <c r="CO28" s="242">
        <f t="shared" si="45"/>
        <v>0</v>
      </c>
      <c r="CP28" s="242">
        <f t="shared" si="45"/>
        <v>0</v>
      </c>
      <c r="CQ28" s="242">
        <f t="shared" si="45"/>
        <v>0</v>
      </c>
      <c r="CR28" s="242">
        <f t="shared" si="45"/>
        <v>0</v>
      </c>
      <c r="CS28" s="242">
        <f t="shared" si="45"/>
        <v>0</v>
      </c>
      <c r="CT28" s="242">
        <f t="shared" si="45"/>
        <v>0</v>
      </c>
      <c r="CU28" s="242">
        <f t="shared" si="45"/>
        <v>0</v>
      </c>
      <c r="CV28" s="242">
        <f t="shared" si="45"/>
        <v>0</v>
      </c>
      <c r="CW28" s="242">
        <f t="shared" si="45"/>
        <v>0</v>
      </c>
      <c r="CX28" s="242">
        <f t="shared" si="45"/>
        <v>0</v>
      </c>
      <c r="CY28" s="242">
        <f t="shared" si="45"/>
        <v>0</v>
      </c>
      <c r="CZ28" s="242">
        <f t="shared" ref="CZ28:DD28" si="46">CZ73</f>
        <v>0</v>
      </c>
      <c r="DA28" s="242">
        <f t="shared" si="46"/>
        <v>0</v>
      </c>
      <c r="DB28" s="242">
        <f t="shared" si="46"/>
        <v>0</v>
      </c>
      <c r="DC28" s="242">
        <f t="shared" si="46"/>
        <v>0</v>
      </c>
      <c r="DD28" s="242">
        <f t="shared" si="46"/>
        <v>0</v>
      </c>
      <c r="DE28" s="83">
        <f t="shared" si="31"/>
        <v>0</v>
      </c>
    </row>
    <row r="29" spans="1:121" x14ac:dyDescent="0.2">
      <c r="A29" s="7" t="str">
        <f>VLOOKUP(B29,by_src_allpol!$J$25:$K$54,2,FALSE)</f>
        <v>Y</v>
      </c>
      <c r="B29" s="7" t="str">
        <f t="shared" si="25"/>
        <v>Pneumatic pumps</v>
      </c>
      <c r="C29" s="83">
        <f t="shared" ref="C29:K29" si="47">C74</f>
        <v>0</v>
      </c>
      <c r="D29" s="83">
        <f t="shared" si="47"/>
        <v>0</v>
      </c>
      <c r="E29" s="83">
        <f t="shared" si="47"/>
        <v>0</v>
      </c>
      <c r="F29" s="83">
        <f t="shared" si="47"/>
        <v>0</v>
      </c>
      <c r="G29" s="83">
        <f t="shared" si="47"/>
        <v>0</v>
      </c>
      <c r="H29" s="83">
        <f t="shared" si="47"/>
        <v>0</v>
      </c>
      <c r="I29" s="83">
        <f t="shared" si="47"/>
        <v>0</v>
      </c>
      <c r="J29" s="83">
        <f t="shared" si="47"/>
        <v>0</v>
      </c>
      <c r="K29" s="83">
        <f t="shared" si="47"/>
        <v>0</v>
      </c>
      <c r="L29" s="83">
        <f t="shared" ref="L29:AF29" si="48">L74</f>
        <v>0</v>
      </c>
      <c r="M29" s="83">
        <f t="shared" si="48"/>
        <v>0</v>
      </c>
      <c r="N29" s="83">
        <f t="shared" si="48"/>
        <v>0</v>
      </c>
      <c r="O29" s="83">
        <f t="shared" si="48"/>
        <v>0</v>
      </c>
      <c r="P29" s="83">
        <f t="shared" si="48"/>
        <v>0</v>
      </c>
      <c r="Q29" s="83">
        <f t="shared" si="48"/>
        <v>0</v>
      </c>
      <c r="R29" s="83">
        <f t="shared" si="48"/>
        <v>0</v>
      </c>
      <c r="S29" s="83">
        <f t="shared" si="48"/>
        <v>0</v>
      </c>
      <c r="T29" s="83">
        <f t="shared" si="48"/>
        <v>0</v>
      </c>
      <c r="U29" s="83">
        <f t="shared" si="48"/>
        <v>0</v>
      </c>
      <c r="V29" s="83">
        <f t="shared" si="48"/>
        <v>0</v>
      </c>
      <c r="W29" s="83">
        <f t="shared" si="48"/>
        <v>0</v>
      </c>
      <c r="X29" s="83">
        <f t="shared" si="48"/>
        <v>0</v>
      </c>
      <c r="Y29" s="83">
        <f t="shared" si="48"/>
        <v>0</v>
      </c>
      <c r="Z29" s="83">
        <f t="shared" si="48"/>
        <v>0</v>
      </c>
      <c r="AA29" s="83">
        <f t="shared" si="48"/>
        <v>0</v>
      </c>
      <c r="AB29" s="83">
        <f t="shared" si="48"/>
        <v>0</v>
      </c>
      <c r="AC29" s="83">
        <f t="shared" si="48"/>
        <v>0</v>
      </c>
      <c r="AD29" s="83">
        <f t="shared" si="48"/>
        <v>0</v>
      </c>
      <c r="AE29" s="83">
        <f t="shared" si="48"/>
        <v>0</v>
      </c>
      <c r="AF29" s="83">
        <f t="shared" si="48"/>
        <v>0</v>
      </c>
      <c r="AG29" s="83">
        <f t="shared" ref="AG29:AM29" si="49">AG74</f>
        <v>0</v>
      </c>
      <c r="AH29" s="83">
        <f t="shared" si="49"/>
        <v>0</v>
      </c>
      <c r="AI29" s="83">
        <f t="shared" si="49"/>
        <v>0</v>
      </c>
      <c r="AJ29" s="83">
        <f t="shared" si="49"/>
        <v>0</v>
      </c>
      <c r="AK29" s="83">
        <f t="shared" si="49"/>
        <v>0</v>
      </c>
      <c r="AL29" s="83">
        <f t="shared" si="49"/>
        <v>0</v>
      </c>
      <c r="AM29" s="83">
        <f t="shared" si="49"/>
        <v>0</v>
      </c>
      <c r="AN29" s="240">
        <f t="shared" ref="AN29:CY29" si="50">AN74</f>
        <v>0</v>
      </c>
      <c r="AO29" s="240">
        <f t="shared" si="50"/>
        <v>0</v>
      </c>
      <c r="AP29" s="240">
        <f t="shared" si="50"/>
        <v>0</v>
      </c>
      <c r="AQ29" s="240">
        <f t="shared" si="50"/>
        <v>0</v>
      </c>
      <c r="AR29" s="240">
        <f t="shared" si="50"/>
        <v>0</v>
      </c>
      <c r="AS29" s="240">
        <f t="shared" si="50"/>
        <v>0</v>
      </c>
      <c r="AT29" s="240">
        <f t="shared" si="50"/>
        <v>0</v>
      </c>
      <c r="AU29" s="240">
        <f t="shared" si="50"/>
        <v>0</v>
      </c>
      <c r="AV29" s="240">
        <f t="shared" si="50"/>
        <v>0</v>
      </c>
      <c r="AW29" s="240">
        <f t="shared" si="50"/>
        <v>0</v>
      </c>
      <c r="AX29" s="240">
        <f t="shared" si="50"/>
        <v>0</v>
      </c>
      <c r="AY29" s="240">
        <f t="shared" si="50"/>
        <v>0</v>
      </c>
      <c r="AZ29" s="240">
        <f t="shared" si="50"/>
        <v>0</v>
      </c>
      <c r="BA29" s="240">
        <f t="shared" si="50"/>
        <v>0</v>
      </c>
      <c r="BB29" s="240">
        <f t="shared" si="50"/>
        <v>0</v>
      </c>
      <c r="BC29" s="240">
        <f t="shared" si="50"/>
        <v>0</v>
      </c>
      <c r="BD29" s="240">
        <f t="shared" si="50"/>
        <v>0</v>
      </c>
      <c r="BE29" s="240">
        <f t="shared" si="50"/>
        <v>0</v>
      </c>
      <c r="BF29" s="240">
        <f t="shared" si="50"/>
        <v>0</v>
      </c>
      <c r="BG29" s="240">
        <f t="shared" si="50"/>
        <v>0</v>
      </c>
      <c r="BH29" s="240">
        <f t="shared" si="50"/>
        <v>0</v>
      </c>
      <c r="BI29" s="240">
        <f t="shared" si="50"/>
        <v>0</v>
      </c>
      <c r="BJ29" s="240">
        <f t="shared" si="50"/>
        <v>0</v>
      </c>
      <c r="BK29" s="240">
        <f t="shared" si="50"/>
        <v>0</v>
      </c>
      <c r="BL29" s="240">
        <f t="shared" si="50"/>
        <v>0</v>
      </c>
      <c r="BM29" s="240">
        <f t="shared" si="50"/>
        <v>0</v>
      </c>
      <c r="BN29" s="240">
        <f t="shared" si="50"/>
        <v>0</v>
      </c>
      <c r="BO29" s="240">
        <f t="shared" si="50"/>
        <v>0</v>
      </c>
      <c r="BP29" s="240">
        <f t="shared" si="50"/>
        <v>0</v>
      </c>
      <c r="BQ29" s="240">
        <f t="shared" si="50"/>
        <v>0</v>
      </c>
      <c r="BR29" s="240">
        <f t="shared" si="50"/>
        <v>0</v>
      </c>
      <c r="BS29" s="240">
        <f t="shared" si="50"/>
        <v>0</v>
      </c>
      <c r="BT29" s="242">
        <f t="shared" si="50"/>
        <v>0</v>
      </c>
      <c r="BU29" s="242">
        <f t="shared" si="50"/>
        <v>0</v>
      </c>
      <c r="BV29" s="242">
        <f t="shared" si="50"/>
        <v>0</v>
      </c>
      <c r="BW29" s="242">
        <f t="shared" si="50"/>
        <v>0</v>
      </c>
      <c r="BX29" s="242">
        <f t="shared" si="50"/>
        <v>0</v>
      </c>
      <c r="BY29" s="242">
        <f t="shared" si="50"/>
        <v>0</v>
      </c>
      <c r="BZ29" s="242">
        <f t="shared" si="50"/>
        <v>0</v>
      </c>
      <c r="CA29" s="242">
        <f t="shared" si="50"/>
        <v>0</v>
      </c>
      <c r="CB29" s="242">
        <f t="shared" si="50"/>
        <v>0</v>
      </c>
      <c r="CC29" s="242">
        <f t="shared" si="50"/>
        <v>0</v>
      </c>
      <c r="CD29" s="242">
        <f t="shared" si="50"/>
        <v>0</v>
      </c>
      <c r="CE29" s="242">
        <f t="shared" si="50"/>
        <v>0</v>
      </c>
      <c r="CF29" s="242">
        <f t="shared" si="50"/>
        <v>0</v>
      </c>
      <c r="CG29" s="242">
        <f t="shared" si="50"/>
        <v>0</v>
      </c>
      <c r="CH29" s="242">
        <f t="shared" si="50"/>
        <v>0</v>
      </c>
      <c r="CI29" s="242">
        <f t="shared" si="50"/>
        <v>0</v>
      </c>
      <c r="CJ29" s="242">
        <f t="shared" si="50"/>
        <v>0</v>
      </c>
      <c r="CK29" s="242">
        <f t="shared" si="50"/>
        <v>0</v>
      </c>
      <c r="CL29" s="242">
        <f t="shared" si="50"/>
        <v>0</v>
      </c>
      <c r="CM29" s="242">
        <f t="shared" si="50"/>
        <v>0</v>
      </c>
      <c r="CN29" s="242">
        <f t="shared" si="50"/>
        <v>0</v>
      </c>
      <c r="CO29" s="242">
        <f t="shared" si="50"/>
        <v>0</v>
      </c>
      <c r="CP29" s="242">
        <f t="shared" si="50"/>
        <v>0</v>
      </c>
      <c r="CQ29" s="242">
        <f t="shared" si="50"/>
        <v>0</v>
      </c>
      <c r="CR29" s="242">
        <f t="shared" si="50"/>
        <v>0</v>
      </c>
      <c r="CS29" s="242">
        <f t="shared" si="50"/>
        <v>0</v>
      </c>
      <c r="CT29" s="242">
        <f t="shared" si="50"/>
        <v>0</v>
      </c>
      <c r="CU29" s="242">
        <f t="shared" si="50"/>
        <v>0</v>
      </c>
      <c r="CV29" s="242">
        <f t="shared" si="50"/>
        <v>0</v>
      </c>
      <c r="CW29" s="242">
        <f t="shared" si="50"/>
        <v>0</v>
      </c>
      <c r="CX29" s="242">
        <f t="shared" si="50"/>
        <v>0</v>
      </c>
      <c r="CY29" s="242">
        <f t="shared" si="50"/>
        <v>0</v>
      </c>
      <c r="CZ29" s="242">
        <f t="shared" ref="CZ29:DD29" si="51">CZ74</f>
        <v>0</v>
      </c>
      <c r="DA29" s="242">
        <f t="shared" si="51"/>
        <v>0</v>
      </c>
      <c r="DB29" s="242">
        <f t="shared" si="51"/>
        <v>0</v>
      </c>
      <c r="DC29" s="242">
        <f t="shared" si="51"/>
        <v>0</v>
      </c>
      <c r="DD29" s="242">
        <f t="shared" si="51"/>
        <v>0</v>
      </c>
      <c r="DE29" s="83">
        <f t="shared" si="31"/>
        <v>0</v>
      </c>
    </row>
    <row r="30" spans="1:121" x14ac:dyDescent="0.2">
      <c r="A30" s="7" t="str">
        <f>VLOOKUP(B30,by_src_allpol!$J$25:$K$54,2,FALSE)</f>
        <v>N</v>
      </c>
      <c r="B30" s="7" t="str">
        <f t="shared" si="25"/>
        <v>Venting - blowdowns</v>
      </c>
      <c r="C30" s="83">
        <f t="shared" ref="C30:K30" si="52">C75</f>
        <v>0</v>
      </c>
      <c r="D30" s="83">
        <f t="shared" si="52"/>
        <v>0</v>
      </c>
      <c r="E30" s="83">
        <f t="shared" si="52"/>
        <v>0</v>
      </c>
      <c r="F30" s="83">
        <f t="shared" si="52"/>
        <v>0</v>
      </c>
      <c r="G30" s="83">
        <f t="shared" si="52"/>
        <v>0</v>
      </c>
      <c r="H30" s="83">
        <f t="shared" si="52"/>
        <v>0</v>
      </c>
      <c r="I30" s="83">
        <f t="shared" si="52"/>
        <v>0</v>
      </c>
      <c r="J30" s="83">
        <f t="shared" si="52"/>
        <v>0</v>
      </c>
      <c r="K30" s="83">
        <f t="shared" si="52"/>
        <v>0</v>
      </c>
      <c r="L30" s="83">
        <f t="shared" ref="L30:AF30" si="53">L75</f>
        <v>0</v>
      </c>
      <c r="M30" s="83">
        <f t="shared" si="53"/>
        <v>0</v>
      </c>
      <c r="N30" s="83">
        <f t="shared" si="53"/>
        <v>0</v>
      </c>
      <c r="O30" s="83">
        <f t="shared" si="53"/>
        <v>0</v>
      </c>
      <c r="P30" s="83">
        <f t="shared" si="53"/>
        <v>0</v>
      </c>
      <c r="Q30" s="83">
        <f t="shared" si="53"/>
        <v>0</v>
      </c>
      <c r="R30" s="83">
        <f t="shared" si="53"/>
        <v>0</v>
      </c>
      <c r="S30" s="83">
        <f t="shared" si="53"/>
        <v>0</v>
      </c>
      <c r="T30" s="83">
        <f t="shared" si="53"/>
        <v>0</v>
      </c>
      <c r="U30" s="83">
        <f t="shared" si="53"/>
        <v>0</v>
      </c>
      <c r="V30" s="83">
        <f t="shared" si="53"/>
        <v>0</v>
      </c>
      <c r="W30" s="83">
        <f t="shared" si="53"/>
        <v>0</v>
      </c>
      <c r="X30" s="83">
        <f t="shared" si="53"/>
        <v>0</v>
      </c>
      <c r="Y30" s="83">
        <f t="shared" si="53"/>
        <v>0</v>
      </c>
      <c r="Z30" s="83">
        <f t="shared" si="53"/>
        <v>0</v>
      </c>
      <c r="AA30" s="83">
        <f t="shared" si="53"/>
        <v>0</v>
      </c>
      <c r="AB30" s="83">
        <f t="shared" si="53"/>
        <v>0</v>
      </c>
      <c r="AC30" s="83">
        <f t="shared" si="53"/>
        <v>0</v>
      </c>
      <c r="AD30" s="83">
        <f t="shared" si="53"/>
        <v>0</v>
      </c>
      <c r="AE30" s="83">
        <f t="shared" si="53"/>
        <v>0</v>
      </c>
      <c r="AF30" s="83">
        <f t="shared" si="53"/>
        <v>0</v>
      </c>
      <c r="AG30" s="83">
        <f t="shared" ref="AG30:AM30" si="54">AG75</f>
        <v>0</v>
      </c>
      <c r="AH30" s="83">
        <f t="shared" si="54"/>
        <v>0</v>
      </c>
      <c r="AI30" s="83">
        <f t="shared" si="54"/>
        <v>0</v>
      </c>
      <c r="AJ30" s="83">
        <f t="shared" si="54"/>
        <v>0</v>
      </c>
      <c r="AK30" s="83">
        <f t="shared" si="54"/>
        <v>0</v>
      </c>
      <c r="AL30" s="83">
        <f t="shared" si="54"/>
        <v>0</v>
      </c>
      <c r="AM30" s="83">
        <f t="shared" si="54"/>
        <v>0</v>
      </c>
      <c r="AN30" s="240">
        <f t="shared" ref="AN30:CY30" si="55">AN75</f>
        <v>0</v>
      </c>
      <c r="AO30" s="240">
        <f t="shared" si="55"/>
        <v>0</v>
      </c>
      <c r="AP30" s="240">
        <f t="shared" si="55"/>
        <v>0</v>
      </c>
      <c r="AQ30" s="240">
        <f t="shared" si="55"/>
        <v>0</v>
      </c>
      <c r="AR30" s="240">
        <f t="shared" si="55"/>
        <v>0</v>
      </c>
      <c r="AS30" s="240">
        <f t="shared" si="55"/>
        <v>0</v>
      </c>
      <c r="AT30" s="240">
        <f t="shared" si="55"/>
        <v>0</v>
      </c>
      <c r="AU30" s="240">
        <f t="shared" si="55"/>
        <v>0</v>
      </c>
      <c r="AV30" s="240">
        <f t="shared" si="55"/>
        <v>0</v>
      </c>
      <c r="AW30" s="240">
        <f t="shared" si="55"/>
        <v>0</v>
      </c>
      <c r="AX30" s="240">
        <f t="shared" si="55"/>
        <v>0</v>
      </c>
      <c r="AY30" s="240">
        <f t="shared" si="55"/>
        <v>0</v>
      </c>
      <c r="AZ30" s="240">
        <f t="shared" si="55"/>
        <v>0</v>
      </c>
      <c r="BA30" s="240">
        <f t="shared" si="55"/>
        <v>0</v>
      </c>
      <c r="BB30" s="240">
        <f t="shared" si="55"/>
        <v>0</v>
      </c>
      <c r="BC30" s="240">
        <f t="shared" si="55"/>
        <v>0</v>
      </c>
      <c r="BD30" s="240">
        <f t="shared" si="55"/>
        <v>0</v>
      </c>
      <c r="BE30" s="240">
        <f t="shared" si="55"/>
        <v>0</v>
      </c>
      <c r="BF30" s="240">
        <f t="shared" si="55"/>
        <v>0</v>
      </c>
      <c r="BG30" s="240">
        <f t="shared" si="55"/>
        <v>0</v>
      </c>
      <c r="BH30" s="240">
        <f t="shared" si="55"/>
        <v>0</v>
      </c>
      <c r="BI30" s="240">
        <f t="shared" si="55"/>
        <v>0</v>
      </c>
      <c r="BJ30" s="240">
        <f t="shared" si="55"/>
        <v>0</v>
      </c>
      <c r="BK30" s="240">
        <f t="shared" si="55"/>
        <v>0</v>
      </c>
      <c r="BL30" s="240">
        <f t="shared" si="55"/>
        <v>0</v>
      </c>
      <c r="BM30" s="240">
        <f t="shared" si="55"/>
        <v>0</v>
      </c>
      <c r="BN30" s="240">
        <f t="shared" si="55"/>
        <v>0</v>
      </c>
      <c r="BO30" s="240">
        <f t="shared" si="55"/>
        <v>0</v>
      </c>
      <c r="BP30" s="240">
        <f t="shared" si="55"/>
        <v>0</v>
      </c>
      <c r="BQ30" s="240">
        <f t="shared" si="55"/>
        <v>0</v>
      </c>
      <c r="BR30" s="240">
        <f t="shared" si="55"/>
        <v>0</v>
      </c>
      <c r="BS30" s="240">
        <f t="shared" si="55"/>
        <v>0</v>
      </c>
      <c r="BT30" s="242">
        <f t="shared" si="55"/>
        <v>0</v>
      </c>
      <c r="BU30" s="242">
        <f t="shared" si="55"/>
        <v>0</v>
      </c>
      <c r="BV30" s="242">
        <f t="shared" si="55"/>
        <v>0</v>
      </c>
      <c r="BW30" s="242">
        <f t="shared" si="55"/>
        <v>0</v>
      </c>
      <c r="BX30" s="242">
        <f t="shared" si="55"/>
        <v>0</v>
      </c>
      <c r="BY30" s="242">
        <f t="shared" si="55"/>
        <v>0</v>
      </c>
      <c r="BZ30" s="242">
        <f t="shared" si="55"/>
        <v>0</v>
      </c>
      <c r="CA30" s="242">
        <f t="shared" si="55"/>
        <v>0</v>
      </c>
      <c r="CB30" s="242">
        <f t="shared" si="55"/>
        <v>0</v>
      </c>
      <c r="CC30" s="242">
        <f t="shared" si="55"/>
        <v>0</v>
      </c>
      <c r="CD30" s="242">
        <f t="shared" si="55"/>
        <v>0</v>
      </c>
      <c r="CE30" s="242">
        <f t="shared" si="55"/>
        <v>0</v>
      </c>
      <c r="CF30" s="242">
        <f t="shared" si="55"/>
        <v>0</v>
      </c>
      <c r="CG30" s="242">
        <f t="shared" si="55"/>
        <v>0</v>
      </c>
      <c r="CH30" s="242">
        <f t="shared" si="55"/>
        <v>0</v>
      </c>
      <c r="CI30" s="242">
        <f t="shared" si="55"/>
        <v>0</v>
      </c>
      <c r="CJ30" s="242">
        <f t="shared" si="55"/>
        <v>0</v>
      </c>
      <c r="CK30" s="242">
        <f t="shared" si="55"/>
        <v>0</v>
      </c>
      <c r="CL30" s="242">
        <f t="shared" si="55"/>
        <v>0</v>
      </c>
      <c r="CM30" s="242">
        <f t="shared" si="55"/>
        <v>0</v>
      </c>
      <c r="CN30" s="242">
        <f t="shared" si="55"/>
        <v>0</v>
      </c>
      <c r="CO30" s="242">
        <f t="shared" si="55"/>
        <v>0</v>
      </c>
      <c r="CP30" s="242">
        <f t="shared" si="55"/>
        <v>0</v>
      </c>
      <c r="CQ30" s="242">
        <f t="shared" si="55"/>
        <v>0</v>
      </c>
      <c r="CR30" s="242">
        <f t="shared" si="55"/>
        <v>0</v>
      </c>
      <c r="CS30" s="242">
        <f t="shared" si="55"/>
        <v>0</v>
      </c>
      <c r="CT30" s="242">
        <f t="shared" si="55"/>
        <v>0</v>
      </c>
      <c r="CU30" s="242">
        <f t="shared" si="55"/>
        <v>0</v>
      </c>
      <c r="CV30" s="242">
        <f t="shared" si="55"/>
        <v>0</v>
      </c>
      <c r="CW30" s="242">
        <f t="shared" si="55"/>
        <v>0</v>
      </c>
      <c r="CX30" s="242">
        <f t="shared" si="55"/>
        <v>0</v>
      </c>
      <c r="CY30" s="242">
        <f t="shared" si="55"/>
        <v>0</v>
      </c>
      <c r="CZ30" s="242">
        <f t="shared" ref="CZ30:DD30" si="56">CZ75</f>
        <v>0</v>
      </c>
      <c r="DA30" s="242">
        <f t="shared" si="56"/>
        <v>0</v>
      </c>
      <c r="DB30" s="242">
        <f t="shared" si="56"/>
        <v>0</v>
      </c>
      <c r="DC30" s="242">
        <f t="shared" si="56"/>
        <v>0</v>
      </c>
      <c r="DD30" s="242">
        <f t="shared" si="56"/>
        <v>0</v>
      </c>
      <c r="DE30" s="83">
        <f t="shared" si="31"/>
        <v>0</v>
      </c>
    </row>
    <row r="31" spans="1:121" x14ac:dyDescent="0.2">
      <c r="A31" s="7" t="str">
        <f>VLOOKUP(B31,by_src_allpol!$J$25:$K$54,2,FALSE)</f>
        <v>N</v>
      </c>
      <c r="B31" s="7" t="str">
        <f t="shared" si="25"/>
        <v>Venting - initial completions</v>
      </c>
      <c r="C31" s="83">
        <f t="shared" ref="C31:K31" si="57">C76</f>
        <v>0</v>
      </c>
      <c r="D31" s="83">
        <f t="shared" si="57"/>
        <v>0</v>
      </c>
      <c r="E31" s="83">
        <f t="shared" si="57"/>
        <v>0</v>
      </c>
      <c r="F31" s="83">
        <f t="shared" si="57"/>
        <v>0</v>
      </c>
      <c r="G31" s="83">
        <f t="shared" si="57"/>
        <v>0</v>
      </c>
      <c r="H31" s="83">
        <f t="shared" si="57"/>
        <v>0</v>
      </c>
      <c r="I31" s="83">
        <f t="shared" si="57"/>
        <v>0</v>
      </c>
      <c r="J31" s="83">
        <f t="shared" si="57"/>
        <v>0</v>
      </c>
      <c r="K31" s="83">
        <f t="shared" si="57"/>
        <v>0</v>
      </c>
      <c r="L31" s="83">
        <f t="shared" ref="L31:AF31" si="58">L76</f>
        <v>0</v>
      </c>
      <c r="M31" s="83">
        <f t="shared" si="58"/>
        <v>0</v>
      </c>
      <c r="N31" s="83">
        <f t="shared" si="58"/>
        <v>0</v>
      </c>
      <c r="O31" s="83">
        <f t="shared" si="58"/>
        <v>0</v>
      </c>
      <c r="P31" s="83">
        <f t="shared" si="58"/>
        <v>0</v>
      </c>
      <c r="Q31" s="83">
        <f t="shared" si="58"/>
        <v>0</v>
      </c>
      <c r="R31" s="83">
        <f t="shared" si="58"/>
        <v>0</v>
      </c>
      <c r="S31" s="83">
        <f t="shared" si="58"/>
        <v>0</v>
      </c>
      <c r="T31" s="83">
        <f t="shared" si="58"/>
        <v>0</v>
      </c>
      <c r="U31" s="83">
        <f t="shared" si="58"/>
        <v>0</v>
      </c>
      <c r="V31" s="83">
        <f t="shared" si="58"/>
        <v>0</v>
      </c>
      <c r="W31" s="83">
        <f t="shared" si="58"/>
        <v>0</v>
      </c>
      <c r="X31" s="83">
        <f t="shared" si="58"/>
        <v>0</v>
      </c>
      <c r="Y31" s="83">
        <f t="shared" si="58"/>
        <v>0</v>
      </c>
      <c r="Z31" s="83">
        <f t="shared" si="58"/>
        <v>0</v>
      </c>
      <c r="AA31" s="83">
        <f t="shared" si="58"/>
        <v>0</v>
      </c>
      <c r="AB31" s="83">
        <f t="shared" si="58"/>
        <v>0</v>
      </c>
      <c r="AC31" s="83">
        <f t="shared" si="58"/>
        <v>0</v>
      </c>
      <c r="AD31" s="83">
        <f t="shared" si="58"/>
        <v>0</v>
      </c>
      <c r="AE31" s="83">
        <f t="shared" si="58"/>
        <v>0</v>
      </c>
      <c r="AF31" s="83">
        <f t="shared" si="58"/>
        <v>0</v>
      </c>
      <c r="AG31" s="83">
        <f t="shared" ref="AG31:AM31" si="59">AG76</f>
        <v>0</v>
      </c>
      <c r="AH31" s="83">
        <f t="shared" si="59"/>
        <v>0</v>
      </c>
      <c r="AI31" s="83">
        <f t="shared" si="59"/>
        <v>0</v>
      </c>
      <c r="AJ31" s="83">
        <f t="shared" si="59"/>
        <v>0</v>
      </c>
      <c r="AK31" s="83">
        <f t="shared" si="59"/>
        <v>0</v>
      </c>
      <c r="AL31" s="83">
        <f t="shared" si="59"/>
        <v>0</v>
      </c>
      <c r="AM31" s="83">
        <f t="shared" si="59"/>
        <v>0</v>
      </c>
      <c r="AN31" s="240">
        <f t="shared" ref="AN31:CY31" si="60">AN76</f>
        <v>0</v>
      </c>
      <c r="AO31" s="240">
        <f t="shared" si="60"/>
        <v>0</v>
      </c>
      <c r="AP31" s="240">
        <f t="shared" si="60"/>
        <v>0</v>
      </c>
      <c r="AQ31" s="240">
        <f t="shared" si="60"/>
        <v>0</v>
      </c>
      <c r="AR31" s="240">
        <f t="shared" si="60"/>
        <v>0</v>
      </c>
      <c r="AS31" s="240">
        <f t="shared" si="60"/>
        <v>0</v>
      </c>
      <c r="AT31" s="240">
        <f t="shared" si="60"/>
        <v>0</v>
      </c>
      <c r="AU31" s="240">
        <f t="shared" si="60"/>
        <v>0</v>
      </c>
      <c r="AV31" s="240">
        <f t="shared" si="60"/>
        <v>0</v>
      </c>
      <c r="AW31" s="240">
        <f t="shared" si="60"/>
        <v>0</v>
      </c>
      <c r="AX31" s="240">
        <f t="shared" si="60"/>
        <v>0</v>
      </c>
      <c r="AY31" s="240">
        <f t="shared" si="60"/>
        <v>0</v>
      </c>
      <c r="AZ31" s="240">
        <f t="shared" si="60"/>
        <v>0</v>
      </c>
      <c r="BA31" s="240">
        <f t="shared" si="60"/>
        <v>0</v>
      </c>
      <c r="BB31" s="240">
        <f t="shared" si="60"/>
        <v>0</v>
      </c>
      <c r="BC31" s="240">
        <f t="shared" si="60"/>
        <v>0</v>
      </c>
      <c r="BD31" s="240">
        <f t="shared" si="60"/>
        <v>0</v>
      </c>
      <c r="BE31" s="240">
        <f t="shared" si="60"/>
        <v>0</v>
      </c>
      <c r="BF31" s="240">
        <f t="shared" si="60"/>
        <v>0</v>
      </c>
      <c r="BG31" s="240">
        <f t="shared" si="60"/>
        <v>0</v>
      </c>
      <c r="BH31" s="240">
        <f t="shared" si="60"/>
        <v>0</v>
      </c>
      <c r="BI31" s="240">
        <f t="shared" si="60"/>
        <v>0</v>
      </c>
      <c r="BJ31" s="240">
        <f t="shared" si="60"/>
        <v>0</v>
      </c>
      <c r="BK31" s="240">
        <f t="shared" si="60"/>
        <v>0</v>
      </c>
      <c r="BL31" s="240">
        <f t="shared" si="60"/>
        <v>0</v>
      </c>
      <c r="BM31" s="240">
        <f t="shared" si="60"/>
        <v>0</v>
      </c>
      <c r="BN31" s="240">
        <f t="shared" si="60"/>
        <v>0</v>
      </c>
      <c r="BO31" s="240">
        <f t="shared" si="60"/>
        <v>0</v>
      </c>
      <c r="BP31" s="240">
        <f t="shared" si="60"/>
        <v>0</v>
      </c>
      <c r="BQ31" s="240">
        <f t="shared" si="60"/>
        <v>0</v>
      </c>
      <c r="BR31" s="240">
        <f t="shared" si="60"/>
        <v>0</v>
      </c>
      <c r="BS31" s="240">
        <f t="shared" si="60"/>
        <v>0</v>
      </c>
      <c r="BT31" s="242">
        <f t="shared" si="60"/>
        <v>0</v>
      </c>
      <c r="BU31" s="242">
        <f t="shared" si="60"/>
        <v>0</v>
      </c>
      <c r="BV31" s="242">
        <f t="shared" si="60"/>
        <v>0</v>
      </c>
      <c r="BW31" s="242">
        <f t="shared" si="60"/>
        <v>0</v>
      </c>
      <c r="BX31" s="242">
        <f t="shared" si="60"/>
        <v>0</v>
      </c>
      <c r="BY31" s="242">
        <f t="shared" si="60"/>
        <v>0</v>
      </c>
      <c r="BZ31" s="242">
        <f t="shared" si="60"/>
        <v>0</v>
      </c>
      <c r="CA31" s="242">
        <f t="shared" si="60"/>
        <v>0</v>
      </c>
      <c r="CB31" s="242">
        <f t="shared" si="60"/>
        <v>0</v>
      </c>
      <c r="CC31" s="242">
        <f t="shared" si="60"/>
        <v>0</v>
      </c>
      <c r="CD31" s="242">
        <f t="shared" si="60"/>
        <v>0</v>
      </c>
      <c r="CE31" s="242">
        <f t="shared" si="60"/>
        <v>0</v>
      </c>
      <c r="CF31" s="242">
        <f t="shared" si="60"/>
        <v>0</v>
      </c>
      <c r="CG31" s="242">
        <f t="shared" si="60"/>
        <v>0</v>
      </c>
      <c r="CH31" s="242">
        <f t="shared" si="60"/>
        <v>0</v>
      </c>
      <c r="CI31" s="242">
        <f t="shared" si="60"/>
        <v>0</v>
      </c>
      <c r="CJ31" s="242">
        <f t="shared" si="60"/>
        <v>0</v>
      </c>
      <c r="CK31" s="242">
        <f t="shared" si="60"/>
        <v>0</v>
      </c>
      <c r="CL31" s="242">
        <f t="shared" si="60"/>
        <v>0</v>
      </c>
      <c r="CM31" s="242">
        <f t="shared" si="60"/>
        <v>0</v>
      </c>
      <c r="CN31" s="242">
        <f t="shared" si="60"/>
        <v>0</v>
      </c>
      <c r="CO31" s="242">
        <f t="shared" si="60"/>
        <v>0</v>
      </c>
      <c r="CP31" s="242">
        <f t="shared" si="60"/>
        <v>0</v>
      </c>
      <c r="CQ31" s="242">
        <f t="shared" si="60"/>
        <v>0</v>
      </c>
      <c r="CR31" s="242">
        <f t="shared" si="60"/>
        <v>0</v>
      </c>
      <c r="CS31" s="242">
        <f t="shared" si="60"/>
        <v>0</v>
      </c>
      <c r="CT31" s="242">
        <f t="shared" si="60"/>
        <v>0</v>
      </c>
      <c r="CU31" s="242">
        <f t="shared" si="60"/>
        <v>0</v>
      </c>
      <c r="CV31" s="242">
        <f t="shared" si="60"/>
        <v>0</v>
      </c>
      <c r="CW31" s="242">
        <f t="shared" si="60"/>
        <v>0</v>
      </c>
      <c r="CX31" s="242">
        <f t="shared" si="60"/>
        <v>0</v>
      </c>
      <c r="CY31" s="242">
        <f t="shared" si="60"/>
        <v>0</v>
      </c>
      <c r="CZ31" s="242">
        <f t="shared" ref="CZ31:DD31" si="61">CZ76</f>
        <v>0</v>
      </c>
      <c r="DA31" s="242">
        <f t="shared" si="61"/>
        <v>0</v>
      </c>
      <c r="DB31" s="242">
        <f t="shared" si="61"/>
        <v>0</v>
      </c>
      <c r="DC31" s="242">
        <f t="shared" si="61"/>
        <v>0</v>
      </c>
      <c r="DD31" s="242">
        <f t="shared" si="61"/>
        <v>0</v>
      </c>
      <c r="DE31" s="83">
        <f t="shared" si="31"/>
        <v>0</v>
      </c>
    </row>
    <row r="32" spans="1:121" x14ac:dyDescent="0.2">
      <c r="A32" s="7" t="str">
        <f>VLOOKUP(B32,by_src_allpol!$J$25:$K$54,2,FALSE)</f>
        <v>Y</v>
      </c>
      <c r="B32" s="7" t="str">
        <f t="shared" si="25"/>
        <v>Venting - recompletions</v>
      </c>
      <c r="C32" s="83">
        <f t="shared" ref="C32:K32" si="62">C77</f>
        <v>0</v>
      </c>
      <c r="D32" s="83">
        <f t="shared" si="62"/>
        <v>0</v>
      </c>
      <c r="E32" s="83">
        <f t="shared" si="62"/>
        <v>0</v>
      </c>
      <c r="F32" s="83">
        <f t="shared" si="62"/>
        <v>0</v>
      </c>
      <c r="G32" s="83">
        <f t="shared" si="62"/>
        <v>0</v>
      </c>
      <c r="H32" s="83">
        <f t="shared" si="62"/>
        <v>0</v>
      </c>
      <c r="I32" s="83">
        <f t="shared" si="62"/>
        <v>0</v>
      </c>
      <c r="J32" s="83">
        <f t="shared" si="62"/>
        <v>0</v>
      </c>
      <c r="K32" s="83">
        <f t="shared" si="62"/>
        <v>0</v>
      </c>
      <c r="L32" s="83">
        <f t="shared" ref="L32:AF32" si="63">L77</f>
        <v>0</v>
      </c>
      <c r="M32" s="83">
        <f t="shared" si="63"/>
        <v>0</v>
      </c>
      <c r="N32" s="83">
        <f t="shared" si="63"/>
        <v>0</v>
      </c>
      <c r="O32" s="83">
        <f t="shared" si="63"/>
        <v>0</v>
      </c>
      <c r="P32" s="83">
        <f t="shared" si="63"/>
        <v>0</v>
      </c>
      <c r="Q32" s="83">
        <f t="shared" si="63"/>
        <v>0</v>
      </c>
      <c r="R32" s="83">
        <f t="shared" si="63"/>
        <v>0</v>
      </c>
      <c r="S32" s="83">
        <f t="shared" si="63"/>
        <v>0</v>
      </c>
      <c r="T32" s="83">
        <f t="shared" si="63"/>
        <v>0</v>
      </c>
      <c r="U32" s="83">
        <f t="shared" si="63"/>
        <v>0</v>
      </c>
      <c r="V32" s="83">
        <f t="shared" si="63"/>
        <v>0</v>
      </c>
      <c r="W32" s="83">
        <f t="shared" si="63"/>
        <v>0</v>
      </c>
      <c r="X32" s="83">
        <f t="shared" si="63"/>
        <v>0</v>
      </c>
      <c r="Y32" s="83">
        <f t="shared" si="63"/>
        <v>0</v>
      </c>
      <c r="Z32" s="83">
        <f t="shared" si="63"/>
        <v>0</v>
      </c>
      <c r="AA32" s="83">
        <f t="shared" si="63"/>
        <v>0</v>
      </c>
      <c r="AB32" s="83">
        <f t="shared" si="63"/>
        <v>0</v>
      </c>
      <c r="AC32" s="83">
        <f t="shared" si="63"/>
        <v>0</v>
      </c>
      <c r="AD32" s="83">
        <f t="shared" si="63"/>
        <v>0</v>
      </c>
      <c r="AE32" s="83">
        <f t="shared" si="63"/>
        <v>0</v>
      </c>
      <c r="AF32" s="83">
        <f t="shared" si="63"/>
        <v>0</v>
      </c>
      <c r="AG32" s="83">
        <f t="shared" ref="AG32:AM32" si="64">AG77</f>
        <v>0</v>
      </c>
      <c r="AH32" s="83">
        <f t="shared" si="64"/>
        <v>0</v>
      </c>
      <c r="AI32" s="83">
        <f t="shared" si="64"/>
        <v>0</v>
      </c>
      <c r="AJ32" s="83">
        <f t="shared" si="64"/>
        <v>0</v>
      </c>
      <c r="AK32" s="83">
        <f t="shared" si="64"/>
        <v>0</v>
      </c>
      <c r="AL32" s="83">
        <f t="shared" si="64"/>
        <v>0</v>
      </c>
      <c r="AM32" s="83">
        <f t="shared" si="64"/>
        <v>0</v>
      </c>
      <c r="AN32" s="240">
        <f t="shared" ref="AN32:CY32" si="65">AN77</f>
        <v>0</v>
      </c>
      <c r="AO32" s="240">
        <f t="shared" si="65"/>
        <v>0</v>
      </c>
      <c r="AP32" s="240">
        <f t="shared" si="65"/>
        <v>0</v>
      </c>
      <c r="AQ32" s="240">
        <f t="shared" si="65"/>
        <v>0</v>
      </c>
      <c r="AR32" s="240">
        <f t="shared" si="65"/>
        <v>0</v>
      </c>
      <c r="AS32" s="240">
        <f t="shared" si="65"/>
        <v>0</v>
      </c>
      <c r="AT32" s="240">
        <f t="shared" si="65"/>
        <v>0</v>
      </c>
      <c r="AU32" s="240">
        <f t="shared" si="65"/>
        <v>0</v>
      </c>
      <c r="AV32" s="240">
        <f t="shared" si="65"/>
        <v>0</v>
      </c>
      <c r="AW32" s="240">
        <f t="shared" si="65"/>
        <v>0</v>
      </c>
      <c r="AX32" s="240">
        <f t="shared" si="65"/>
        <v>0</v>
      </c>
      <c r="AY32" s="240">
        <f t="shared" si="65"/>
        <v>0</v>
      </c>
      <c r="AZ32" s="240">
        <f t="shared" si="65"/>
        <v>0</v>
      </c>
      <c r="BA32" s="240">
        <f t="shared" si="65"/>
        <v>0</v>
      </c>
      <c r="BB32" s="240">
        <f t="shared" si="65"/>
        <v>0</v>
      </c>
      <c r="BC32" s="240">
        <f t="shared" si="65"/>
        <v>0</v>
      </c>
      <c r="BD32" s="240">
        <f t="shared" si="65"/>
        <v>0</v>
      </c>
      <c r="BE32" s="240">
        <f t="shared" si="65"/>
        <v>0</v>
      </c>
      <c r="BF32" s="240">
        <f t="shared" si="65"/>
        <v>0</v>
      </c>
      <c r="BG32" s="240">
        <f t="shared" si="65"/>
        <v>0</v>
      </c>
      <c r="BH32" s="240">
        <f t="shared" si="65"/>
        <v>0</v>
      </c>
      <c r="BI32" s="240">
        <f t="shared" si="65"/>
        <v>0</v>
      </c>
      <c r="BJ32" s="240">
        <f t="shared" si="65"/>
        <v>0</v>
      </c>
      <c r="BK32" s="240">
        <f t="shared" si="65"/>
        <v>0</v>
      </c>
      <c r="BL32" s="240">
        <f t="shared" si="65"/>
        <v>0</v>
      </c>
      <c r="BM32" s="240">
        <f t="shared" si="65"/>
        <v>0</v>
      </c>
      <c r="BN32" s="240">
        <f t="shared" si="65"/>
        <v>0</v>
      </c>
      <c r="BO32" s="240">
        <f t="shared" si="65"/>
        <v>0</v>
      </c>
      <c r="BP32" s="240">
        <f t="shared" si="65"/>
        <v>0</v>
      </c>
      <c r="BQ32" s="240">
        <f t="shared" si="65"/>
        <v>0</v>
      </c>
      <c r="BR32" s="240">
        <f t="shared" si="65"/>
        <v>0</v>
      </c>
      <c r="BS32" s="240">
        <f t="shared" si="65"/>
        <v>0</v>
      </c>
      <c r="BT32" s="242">
        <f t="shared" si="65"/>
        <v>0</v>
      </c>
      <c r="BU32" s="242">
        <f t="shared" si="65"/>
        <v>0</v>
      </c>
      <c r="BV32" s="242">
        <f t="shared" si="65"/>
        <v>0</v>
      </c>
      <c r="BW32" s="242">
        <f t="shared" si="65"/>
        <v>0</v>
      </c>
      <c r="BX32" s="242">
        <f t="shared" si="65"/>
        <v>0</v>
      </c>
      <c r="BY32" s="242">
        <f t="shared" si="65"/>
        <v>0</v>
      </c>
      <c r="BZ32" s="242">
        <f t="shared" si="65"/>
        <v>0</v>
      </c>
      <c r="CA32" s="242">
        <f t="shared" si="65"/>
        <v>0</v>
      </c>
      <c r="CB32" s="242">
        <f t="shared" si="65"/>
        <v>0</v>
      </c>
      <c r="CC32" s="242">
        <f t="shared" si="65"/>
        <v>0</v>
      </c>
      <c r="CD32" s="242">
        <f t="shared" si="65"/>
        <v>0</v>
      </c>
      <c r="CE32" s="242">
        <f t="shared" si="65"/>
        <v>0</v>
      </c>
      <c r="CF32" s="242">
        <f t="shared" si="65"/>
        <v>0</v>
      </c>
      <c r="CG32" s="242">
        <f t="shared" si="65"/>
        <v>0</v>
      </c>
      <c r="CH32" s="242">
        <f t="shared" si="65"/>
        <v>0</v>
      </c>
      <c r="CI32" s="242">
        <f t="shared" si="65"/>
        <v>0</v>
      </c>
      <c r="CJ32" s="242">
        <f t="shared" si="65"/>
        <v>0</v>
      </c>
      <c r="CK32" s="242">
        <f t="shared" si="65"/>
        <v>0</v>
      </c>
      <c r="CL32" s="242">
        <f t="shared" si="65"/>
        <v>0</v>
      </c>
      <c r="CM32" s="242">
        <f t="shared" si="65"/>
        <v>0</v>
      </c>
      <c r="CN32" s="242">
        <f t="shared" si="65"/>
        <v>0</v>
      </c>
      <c r="CO32" s="242">
        <f t="shared" si="65"/>
        <v>0</v>
      </c>
      <c r="CP32" s="242">
        <f t="shared" si="65"/>
        <v>0</v>
      </c>
      <c r="CQ32" s="242">
        <f t="shared" si="65"/>
        <v>0</v>
      </c>
      <c r="CR32" s="242">
        <f t="shared" si="65"/>
        <v>0</v>
      </c>
      <c r="CS32" s="242">
        <f t="shared" si="65"/>
        <v>0</v>
      </c>
      <c r="CT32" s="242">
        <f t="shared" si="65"/>
        <v>0</v>
      </c>
      <c r="CU32" s="242">
        <f t="shared" si="65"/>
        <v>0</v>
      </c>
      <c r="CV32" s="242">
        <f t="shared" si="65"/>
        <v>0</v>
      </c>
      <c r="CW32" s="242">
        <f t="shared" si="65"/>
        <v>0</v>
      </c>
      <c r="CX32" s="242">
        <f t="shared" si="65"/>
        <v>0</v>
      </c>
      <c r="CY32" s="242">
        <f t="shared" si="65"/>
        <v>0</v>
      </c>
      <c r="CZ32" s="242">
        <f t="shared" ref="CZ32:DD32" si="66">CZ77</f>
        <v>0</v>
      </c>
      <c r="DA32" s="242">
        <f t="shared" si="66"/>
        <v>0</v>
      </c>
      <c r="DB32" s="242">
        <f t="shared" si="66"/>
        <v>0</v>
      </c>
      <c r="DC32" s="242">
        <f t="shared" si="66"/>
        <v>0</v>
      </c>
      <c r="DD32" s="242">
        <f t="shared" si="66"/>
        <v>0</v>
      </c>
      <c r="DE32" s="83">
        <f t="shared" si="31"/>
        <v>0</v>
      </c>
    </row>
    <row r="33" spans="1:109" x14ac:dyDescent="0.2">
      <c r="A33" s="7" t="str">
        <f>VLOOKUP(B33,by_src_allpol!$J$25:$K$54,2,FALSE)</f>
        <v>N</v>
      </c>
      <c r="B33" s="7" t="str">
        <f t="shared" si="25"/>
        <v>Workover rigs</v>
      </c>
      <c r="C33" s="83">
        <f t="shared" ref="C33:K33" si="67">C78</f>
        <v>0.2906753160352859</v>
      </c>
      <c r="D33" s="83">
        <f t="shared" si="67"/>
        <v>4.8445886005880984E-2</v>
      </c>
      <c r="E33" s="83">
        <f t="shared" si="67"/>
        <v>4.8445886005880984E-2</v>
      </c>
      <c r="F33" s="83">
        <f t="shared" si="67"/>
        <v>1.0335122347921277</v>
      </c>
      <c r="G33" s="83">
        <f t="shared" si="67"/>
        <v>22.688823279420927</v>
      </c>
      <c r="H33" s="83">
        <f t="shared" si="67"/>
        <v>0.19378354402352393</v>
      </c>
      <c r="I33" s="83">
        <f t="shared" si="67"/>
        <v>8.0743143343134968E-2</v>
      </c>
      <c r="J33" s="83">
        <f t="shared" si="67"/>
        <v>0.20993217269215095</v>
      </c>
      <c r="K33" s="83">
        <f t="shared" si="67"/>
        <v>15.163562319840748</v>
      </c>
      <c r="L33" s="83">
        <f t="shared" ref="L33:AF33" si="68">L78</f>
        <v>2.9067531603528591</v>
      </c>
      <c r="M33" s="83">
        <f t="shared" si="68"/>
        <v>3.4235092777489231</v>
      </c>
      <c r="N33" s="83">
        <f t="shared" si="68"/>
        <v>2.8744559030156052</v>
      </c>
      <c r="O33" s="83">
        <f t="shared" si="68"/>
        <v>1.9539840689038666</v>
      </c>
      <c r="P33" s="83">
        <f t="shared" si="68"/>
        <v>0</v>
      </c>
      <c r="Q33" s="83">
        <f t="shared" si="68"/>
        <v>7.3960719302311642</v>
      </c>
      <c r="R33" s="83">
        <f t="shared" si="68"/>
        <v>8.4457327936919189</v>
      </c>
      <c r="S33" s="83">
        <f t="shared" si="68"/>
        <v>8.9463402824193565</v>
      </c>
      <c r="T33" s="83">
        <f t="shared" si="68"/>
        <v>6.0557357507351233</v>
      </c>
      <c r="U33" s="83">
        <f t="shared" si="68"/>
        <v>0</v>
      </c>
      <c r="V33" s="83">
        <f t="shared" si="68"/>
        <v>2.3092538996136605</v>
      </c>
      <c r="W33" s="83">
        <f t="shared" si="68"/>
        <v>6.2172220374213927</v>
      </c>
      <c r="X33" s="83">
        <f t="shared" si="68"/>
        <v>1.0173636061235007</v>
      </c>
      <c r="Y33" s="83">
        <f t="shared" si="68"/>
        <v>0.27452668736665892</v>
      </c>
      <c r="Z33" s="83">
        <f t="shared" si="68"/>
        <v>0</v>
      </c>
      <c r="AA33" s="83">
        <f t="shared" si="68"/>
        <v>14.017009684368233</v>
      </c>
      <c r="AB33" s="83">
        <f t="shared" si="68"/>
        <v>0.27452668736665892</v>
      </c>
      <c r="AC33" s="83">
        <f t="shared" si="68"/>
        <v>1.6148628668626996E-2</v>
      </c>
      <c r="AD33" s="83">
        <f t="shared" si="68"/>
        <v>0</v>
      </c>
      <c r="AE33" s="83">
        <f t="shared" si="68"/>
        <v>8.2358006209997683</v>
      </c>
      <c r="AF33" s="83">
        <f t="shared" si="68"/>
        <v>4.6992509425704556</v>
      </c>
      <c r="AG33" s="83">
        <f t="shared" ref="AG33:AM33" si="69">AG78</f>
        <v>0.33912120204116691</v>
      </c>
      <c r="AH33" s="83">
        <f t="shared" si="69"/>
        <v>1.1465526354725166</v>
      </c>
      <c r="AI33" s="83">
        <f t="shared" si="69"/>
        <v>0</v>
      </c>
      <c r="AJ33" s="83">
        <f t="shared" si="69"/>
        <v>0.25837805869803193</v>
      </c>
      <c r="AK33" s="83">
        <f t="shared" si="69"/>
        <v>7.5414095882488068</v>
      </c>
      <c r="AL33" s="83">
        <f t="shared" si="69"/>
        <v>0</v>
      </c>
      <c r="AM33" s="83">
        <f t="shared" si="69"/>
        <v>3.4073606490802959</v>
      </c>
      <c r="AN33" s="240">
        <f t="shared" ref="AN33:CY33" si="70">AN78</f>
        <v>0</v>
      </c>
      <c r="AO33" s="240">
        <f t="shared" si="70"/>
        <v>0</v>
      </c>
      <c r="AP33" s="240">
        <f t="shared" si="70"/>
        <v>3.2297257337253985E-2</v>
      </c>
      <c r="AQ33" s="240">
        <f t="shared" si="70"/>
        <v>0</v>
      </c>
      <c r="AR33" s="240">
        <f t="shared" si="70"/>
        <v>0</v>
      </c>
      <c r="AS33" s="240">
        <f t="shared" si="70"/>
        <v>0</v>
      </c>
      <c r="AT33" s="240">
        <f t="shared" si="70"/>
        <v>0</v>
      </c>
      <c r="AU33" s="240">
        <f t="shared" si="70"/>
        <v>0</v>
      </c>
      <c r="AV33" s="240">
        <f t="shared" si="70"/>
        <v>0</v>
      </c>
      <c r="AW33" s="240">
        <f t="shared" si="70"/>
        <v>1.0819581207980087</v>
      </c>
      <c r="AX33" s="240">
        <f t="shared" si="70"/>
        <v>1.6148628668626996E-2</v>
      </c>
      <c r="AY33" s="240">
        <f t="shared" si="70"/>
        <v>0.67824240408233383</v>
      </c>
      <c r="AZ33" s="240">
        <f t="shared" si="70"/>
        <v>0</v>
      </c>
      <c r="BA33" s="240">
        <f t="shared" si="70"/>
        <v>0</v>
      </c>
      <c r="BB33" s="240">
        <f t="shared" si="70"/>
        <v>0</v>
      </c>
      <c r="BC33" s="240">
        <f t="shared" si="70"/>
        <v>0</v>
      </c>
      <c r="BD33" s="240">
        <f t="shared" si="70"/>
        <v>0</v>
      </c>
      <c r="BE33" s="240">
        <f t="shared" si="70"/>
        <v>0</v>
      </c>
      <c r="BF33" s="240">
        <f t="shared" si="70"/>
        <v>0.38756708804704787</v>
      </c>
      <c r="BG33" s="240">
        <f t="shared" si="70"/>
        <v>0</v>
      </c>
      <c r="BH33" s="240">
        <f t="shared" si="70"/>
        <v>0</v>
      </c>
      <c r="BI33" s="240">
        <f t="shared" si="70"/>
        <v>0.33912120204116691</v>
      </c>
      <c r="BJ33" s="240">
        <f t="shared" si="70"/>
        <v>0.27452668736665892</v>
      </c>
      <c r="BK33" s="240">
        <f t="shared" si="70"/>
        <v>0</v>
      </c>
      <c r="BL33" s="240">
        <f t="shared" si="70"/>
        <v>1.8086464108862237</v>
      </c>
      <c r="BM33" s="240">
        <f t="shared" si="70"/>
        <v>0</v>
      </c>
      <c r="BN33" s="240">
        <f t="shared" si="70"/>
        <v>0</v>
      </c>
      <c r="BO33" s="240">
        <f t="shared" si="70"/>
        <v>0</v>
      </c>
      <c r="BP33" s="240">
        <f t="shared" si="70"/>
        <v>0</v>
      </c>
      <c r="BQ33" s="240">
        <f t="shared" si="70"/>
        <v>0</v>
      </c>
      <c r="BR33" s="240">
        <f t="shared" si="70"/>
        <v>0</v>
      </c>
      <c r="BS33" s="240">
        <f t="shared" si="70"/>
        <v>0</v>
      </c>
      <c r="BT33" s="242">
        <f t="shared" si="70"/>
        <v>0.2906753160352859</v>
      </c>
      <c r="BU33" s="242">
        <f t="shared" si="70"/>
        <v>4.8445886005880984E-2</v>
      </c>
      <c r="BV33" s="242">
        <f t="shared" si="70"/>
        <v>1.6148628668626992E-2</v>
      </c>
      <c r="BW33" s="242">
        <f t="shared" si="70"/>
        <v>1.0335122347921277</v>
      </c>
      <c r="BX33" s="242">
        <f t="shared" si="70"/>
        <v>22.688823279420927</v>
      </c>
      <c r="BY33" s="242">
        <f t="shared" si="70"/>
        <v>0.19378354402352393</v>
      </c>
      <c r="BZ33" s="242">
        <f t="shared" si="70"/>
        <v>8.0743143343134968E-2</v>
      </c>
      <c r="CA33" s="242">
        <f t="shared" si="70"/>
        <v>0.20993217269215095</v>
      </c>
      <c r="CB33" s="242">
        <f t="shared" si="70"/>
        <v>15.163562319840748</v>
      </c>
      <c r="CC33" s="242">
        <f t="shared" si="70"/>
        <v>1.8247950395548505</v>
      </c>
      <c r="CD33" s="242">
        <f t="shared" si="70"/>
        <v>3.4073606490802959</v>
      </c>
      <c r="CE33" s="242">
        <f t="shared" si="70"/>
        <v>2.1962134989332713</v>
      </c>
      <c r="CF33" s="242">
        <f t="shared" si="70"/>
        <v>1.9539840689038666</v>
      </c>
      <c r="CG33" s="242">
        <f t="shared" si="70"/>
        <v>0</v>
      </c>
      <c r="CH33" s="242">
        <f t="shared" si="70"/>
        <v>7.3960719302311642</v>
      </c>
      <c r="CI33" s="242">
        <f t="shared" si="70"/>
        <v>8.4457327936919189</v>
      </c>
      <c r="CJ33" s="242">
        <f t="shared" si="70"/>
        <v>8.9463402824193565</v>
      </c>
      <c r="CK33" s="242">
        <f t="shared" si="70"/>
        <v>6.0557357507351233</v>
      </c>
      <c r="CL33" s="242">
        <f t="shared" si="70"/>
        <v>0</v>
      </c>
      <c r="CM33" s="242">
        <f t="shared" si="70"/>
        <v>2.3092538996136605</v>
      </c>
      <c r="CN33" s="242">
        <f t="shared" si="70"/>
        <v>5.829654949374345</v>
      </c>
      <c r="CO33" s="242">
        <f t="shared" si="70"/>
        <v>1.0173636061235007</v>
      </c>
      <c r="CP33" s="242">
        <f t="shared" si="70"/>
        <v>0.27452668736665892</v>
      </c>
      <c r="CQ33" s="242">
        <f t="shared" si="70"/>
        <v>0</v>
      </c>
      <c r="CR33" s="242">
        <f t="shared" si="70"/>
        <v>13.677888482327067</v>
      </c>
      <c r="CS33" s="242">
        <f t="shared" si="70"/>
        <v>0</v>
      </c>
      <c r="CT33" s="242">
        <f t="shared" si="70"/>
        <v>1.6148628668626996E-2</v>
      </c>
      <c r="CU33" s="242">
        <f t="shared" si="70"/>
        <v>0</v>
      </c>
      <c r="CV33" s="242">
        <f t="shared" si="70"/>
        <v>6.427154210113545</v>
      </c>
      <c r="CW33" s="242">
        <f t="shared" si="70"/>
        <v>4.6992509425704556</v>
      </c>
      <c r="CX33" s="242">
        <f t="shared" si="70"/>
        <v>0.33912120204116691</v>
      </c>
      <c r="CY33" s="242">
        <f t="shared" si="70"/>
        <v>1.1465526354725166</v>
      </c>
      <c r="CZ33" s="242">
        <f t="shared" ref="CZ33:DD33" si="71">CZ78</f>
        <v>0</v>
      </c>
      <c r="DA33" s="242">
        <f t="shared" si="71"/>
        <v>0.25837805869803193</v>
      </c>
      <c r="DB33" s="242">
        <f t="shared" si="71"/>
        <v>7.5414095882488068</v>
      </c>
      <c r="DC33" s="242">
        <f t="shared" si="71"/>
        <v>0</v>
      </c>
      <c r="DD33" s="242">
        <f t="shared" si="71"/>
        <v>3.4073606490802959</v>
      </c>
      <c r="DE33" s="83">
        <f t="shared" si="31"/>
        <v>131.51443187729825</v>
      </c>
    </row>
    <row r="34" spans="1:109" x14ac:dyDescent="0.2">
      <c r="A34" s="7" t="str">
        <f>VLOOKUP(B34,by_src_allpol!$J$25:$K$54,2,FALSE)</f>
        <v>N</v>
      </c>
      <c r="B34" s="7" t="str">
        <f t="shared" si="25"/>
        <v>Natural Gas Production, Other Not Classified</v>
      </c>
      <c r="C34" s="83">
        <f t="shared" ref="C34:K34" si="72">C79</f>
        <v>0</v>
      </c>
      <c r="D34" s="83">
        <f t="shared" si="72"/>
        <v>0</v>
      </c>
      <c r="E34" s="83">
        <f t="shared" si="72"/>
        <v>0</v>
      </c>
      <c r="F34" s="83">
        <f t="shared" si="72"/>
        <v>0</v>
      </c>
      <c r="G34" s="83">
        <f t="shared" si="72"/>
        <v>0</v>
      </c>
      <c r="H34" s="83">
        <f t="shared" si="72"/>
        <v>0</v>
      </c>
      <c r="I34" s="83">
        <f t="shared" si="72"/>
        <v>0</v>
      </c>
      <c r="J34" s="83">
        <f t="shared" si="72"/>
        <v>0</v>
      </c>
      <c r="K34" s="83">
        <f t="shared" si="72"/>
        <v>0</v>
      </c>
      <c r="L34" s="83">
        <f t="shared" ref="L34:AF34" si="73">L79</f>
        <v>0</v>
      </c>
      <c r="M34" s="83">
        <f t="shared" si="73"/>
        <v>0</v>
      </c>
      <c r="N34" s="83">
        <f t="shared" si="73"/>
        <v>0</v>
      </c>
      <c r="O34" s="83">
        <f t="shared" si="73"/>
        <v>0</v>
      </c>
      <c r="P34" s="83">
        <f t="shared" si="73"/>
        <v>0</v>
      </c>
      <c r="Q34" s="83">
        <f t="shared" si="73"/>
        <v>1.73</v>
      </c>
      <c r="R34" s="83">
        <f t="shared" si="73"/>
        <v>0</v>
      </c>
      <c r="S34" s="83">
        <f t="shared" si="73"/>
        <v>0</v>
      </c>
      <c r="T34" s="83">
        <f t="shared" si="73"/>
        <v>0</v>
      </c>
      <c r="U34" s="83">
        <f t="shared" si="73"/>
        <v>0</v>
      </c>
      <c r="V34" s="83">
        <f t="shared" si="73"/>
        <v>0</v>
      </c>
      <c r="W34" s="83">
        <f t="shared" si="73"/>
        <v>0</v>
      </c>
      <c r="X34" s="83">
        <f t="shared" si="73"/>
        <v>0</v>
      </c>
      <c r="Y34" s="83">
        <f t="shared" si="73"/>
        <v>0</v>
      </c>
      <c r="Z34" s="83">
        <f t="shared" si="73"/>
        <v>0</v>
      </c>
      <c r="AA34" s="83">
        <f t="shared" si="73"/>
        <v>3.2</v>
      </c>
      <c r="AB34" s="83">
        <f t="shared" si="73"/>
        <v>0</v>
      </c>
      <c r="AC34" s="83">
        <f t="shared" si="73"/>
        <v>0</v>
      </c>
      <c r="AD34" s="83">
        <f t="shared" si="73"/>
        <v>0</v>
      </c>
      <c r="AE34" s="83">
        <f t="shared" si="73"/>
        <v>0</v>
      </c>
      <c r="AF34" s="83">
        <f t="shared" si="73"/>
        <v>0</v>
      </c>
      <c r="AG34" s="83">
        <f t="shared" ref="AG34:AM34" si="74">AG79</f>
        <v>0</v>
      </c>
      <c r="AH34" s="83">
        <f t="shared" si="74"/>
        <v>0</v>
      </c>
      <c r="AI34" s="83">
        <f t="shared" si="74"/>
        <v>0</v>
      </c>
      <c r="AJ34" s="83">
        <f t="shared" si="74"/>
        <v>0</v>
      </c>
      <c r="AK34" s="83">
        <f t="shared" si="74"/>
        <v>0</v>
      </c>
      <c r="AL34" s="83">
        <f t="shared" si="74"/>
        <v>0</v>
      </c>
      <c r="AM34" s="83">
        <f t="shared" si="74"/>
        <v>0</v>
      </c>
      <c r="AN34" s="240">
        <f t="shared" ref="AN34:CY34" si="75">AN79</f>
        <v>0</v>
      </c>
      <c r="AO34" s="240">
        <f t="shared" si="75"/>
        <v>0</v>
      </c>
      <c r="AP34" s="240">
        <f t="shared" si="75"/>
        <v>0</v>
      </c>
      <c r="AQ34" s="240">
        <f t="shared" si="75"/>
        <v>0</v>
      </c>
      <c r="AR34" s="240">
        <f t="shared" si="75"/>
        <v>0</v>
      </c>
      <c r="AS34" s="240">
        <f t="shared" si="75"/>
        <v>0</v>
      </c>
      <c r="AT34" s="240">
        <f t="shared" si="75"/>
        <v>0</v>
      </c>
      <c r="AU34" s="240">
        <f t="shared" si="75"/>
        <v>0</v>
      </c>
      <c r="AV34" s="240">
        <f t="shared" si="75"/>
        <v>0</v>
      </c>
      <c r="AW34" s="240">
        <f t="shared" si="75"/>
        <v>0</v>
      </c>
      <c r="AX34" s="240">
        <f t="shared" si="75"/>
        <v>0</v>
      </c>
      <c r="AY34" s="240">
        <f t="shared" si="75"/>
        <v>0</v>
      </c>
      <c r="AZ34" s="240">
        <f t="shared" si="75"/>
        <v>0</v>
      </c>
      <c r="BA34" s="240">
        <f t="shared" si="75"/>
        <v>0</v>
      </c>
      <c r="BB34" s="240">
        <f t="shared" si="75"/>
        <v>0</v>
      </c>
      <c r="BC34" s="240">
        <f t="shared" si="75"/>
        <v>0</v>
      </c>
      <c r="BD34" s="240">
        <f t="shared" si="75"/>
        <v>0</v>
      </c>
      <c r="BE34" s="240">
        <f t="shared" si="75"/>
        <v>0</v>
      </c>
      <c r="BF34" s="240">
        <f t="shared" si="75"/>
        <v>0</v>
      </c>
      <c r="BG34" s="240">
        <f t="shared" si="75"/>
        <v>0</v>
      </c>
      <c r="BH34" s="240">
        <f t="shared" si="75"/>
        <v>0</v>
      </c>
      <c r="BI34" s="240">
        <f t="shared" si="75"/>
        <v>0</v>
      </c>
      <c r="BJ34" s="240">
        <f t="shared" si="75"/>
        <v>0</v>
      </c>
      <c r="BK34" s="240">
        <f t="shared" si="75"/>
        <v>0</v>
      </c>
      <c r="BL34" s="240">
        <f t="shared" si="75"/>
        <v>0</v>
      </c>
      <c r="BM34" s="240">
        <f t="shared" si="75"/>
        <v>0</v>
      </c>
      <c r="BN34" s="240">
        <f t="shared" si="75"/>
        <v>0</v>
      </c>
      <c r="BO34" s="240">
        <f t="shared" si="75"/>
        <v>0</v>
      </c>
      <c r="BP34" s="240">
        <f t="shared" si="75"/>
        <v>0</v>
      </c>
      <c r="BQ34" s="240">
        <f t="shared" si="75"/>
        <v>0</v>
      </c>
      <c r="BR34" s="240">
        <f t="shared" si="75"/>
        <v>0</v>
      </c>
      <c r="BS34" s="240">
        <f t="shared" si="75"/>
        <v>0</v>
      </c>
      <c r="BT34" s="242">
        <f t="shared" si="75"/>
        <v>0</v>
      </c>
      <c r="BU34" s="242">
        <f t="shared" si="75"/>
        <v>0</v>
      </c>
      <c r="BV34" s="242">
        <f t="shared" si="75"/>
        <v>0</v>
      </c>
      <c r="BW34" s="242">
        <f t="shared" si="75"/>
        <v>0</v>
      </c>
      <c r="BX34" s="242">
        <f t="shared" si="75"/>
        <v>0</v>
      </c>
      <c r="BY34" s="242">
        <f t="shared" si="75"/>
        <v>0</v>
      </c>
      <c r="BZ34" s="242">
        <f t="shared" si="75"/>
        <v>0</v>
      </c>
      <c r="CA34" s="242">
        <f t="shared" si="75"/>
        <v>0</v>
      </c>
      <c r="CB34" s="242">
        <f t="shared" si="75"/>
        <v>0</v>
      </c>
      <c r="CC34" s="242">
        <f t="shared" si="75"/>
        <v>0</v>
      </c>
      <c r="CD34" s="242">
        <f t="shared" si="75"/>
        <v>0</v>
      </c>
      <c r="CE34" s="242">
        <f t="shared" si="75"/>
        <v>0</v>
      </c>
      <c r="CF34" s="242">
        <f t="shared" si="75"/>
        <v>0</v>
      </c>
      <c r="CG34" s="242">
        <f t="shared" si="75"/>
        <v>0</v>
      </c>
      <c r="CH34" s="242">
        <f t="shared" si="75"/>
        <v>1.73</v>
      </c>
      <c r="CI34" s="242">
        <f t="shared" si="75"/>
        <v>0</v>
      </c>
      <c r="CJ34" s="242">
        <f t="shared" si="75"/>
        <v>0</v>
      </c>
      <c r="CK34" s="242">
        <f t="shared" si="75"/>
        <v>0</v>
      </c>
      <c r="CL34" s="242">
        <f t="shared" si="75"/>
        <v>0</v>
      </c>
      <c r="CM34" s="242">
        <f t="shared" si="75"/>
        <v>0</v>
      </c>
      <c r="CN34" s="242">
        <f t="shared" si="75"/>
        <v>0</v>
      </c>
      <c r="CO34" s="242">
        <f t="shared" si="75"/>
        <v>0</v>
      </c>
      <c r="CP34" s="242">
        <f t="shared" si="75"/>
        <v>0</v>
      </c>
      <c r="CQ34" s="242">
        <f t="shared" si="75"/>
        <v>0</v>
      </c>
      <c r="CR34" s="242">
        <f t="shared" si="75"/>
        <v>3.2</v>
      </c>
      <c r="CS34" s="242">
        <f t="shared" si="75"/>
        <v>0</v>
      </c>
      <c r="CT34" s="242">
        <f t="shared" si="75"/>
        <v>0</v>
      </c>
      <c r="CU34" s="242">
        <f t="shared" si="75"/>
        <v>0</v>
      </c>
      <c r="CV34" s="242">
        <f t="shared" si="75"/>
        <v>0</v>
      </c>
      <c r="CW34" s="242">
        <f t="shared" si="75"/>
        <v>0</v>
      </c>
      <c r="CX34" s="242">
        <f t="shared" si="75"/>
        <v>0</v>
      </c>
      <c r="CY34" s="242">
        <f t="shared" si="75"/>
        <v>0</v>
      </c>
      <c r="CZ34" s="242">
        <f t="shared" ref="CZ34:DD34" si="76">CZ79</f>
        <v>0</v>
      </c>
      <c r="DA34" s="242">
        <f t="shared" si="76"/>
        <v>0</v>
      </c>
      <c r="DB34" s="242">
        <f t="shared" si="76"/>
        <v>0</v>
      </c>
      <c r="DC34" s="242">
        <f t="shared" si="76"/>
        <v>0</v>
      </c>
      <c r="DD34" s="242">
        <f t="shared" si="76"/>
        <v>0</v>
      </c>
      <c r="DE34" s="83">
        <f t="shared" si="31"/>
        <v>4.93</v>
      </c>
    </row>
    <row r="35" spans="1:109" x14ac:dyDescent="0.2">
      <c r="A35" s="7" t="str">
        <f>VLOOKUP(B35,by_src_allpol!$J$25:$K$54,2,FALSE)</f>
        <v>N</v>
      </c>
      <c r="B35" s="7" t="str">
        <f t="shared" si="25"/>
        <v>Process Heaters</v>
      </c>
      <c r="C35" s="83">
        <f t="shared" ref="C35:K35" si="77">C80</f>
        <v>0</v>
      </c>
      <c r="D35" s="83">
        <f t="shared" si="77"/>
        <v>0</v>
      </c>
      <c r="E35" s="83">
        <f t="shared" si="77"/>
        <v>0</v>
      </c>
      <c r="F35" s="83">
        <f t="shared" si="77"/>
        <v>0.1281430065302043</v>
      </c>
      <c r="G35" s="83">
        <f t="shared" si="77"/>
        <v>8.1800088218555906</v>
      </c>
      <c r="H35" s="83">
        <f t="shared" si="77"/>
        <v>0</v>
      </c>
      <c r="I35" s="83">
        <f t="shared" si="77"/>
        <v>6.407150326510215E-2</v>
      </c>
      <c r="J35" s="83">
        <f t="shared" si="77"/>
        <v>0</v>
      </c>
      <c r="K35" s="83">
        <f t="shared" si="77"/>
        <v>11.89884701436865</v>
      </c>
      <c r="L35" s="83">
        <f t="shared" ref="L35:AF35" si="78">L80</f>
        <v>0.19221450979530644</v>
      </c>
      <c r="M35" s="83">
        <f t="shared" si="78"/>
        <v>0</v>
      </c>
      <c r="N35" s="83">
        <f t="shared" si="78"/>
        <v>0.96107254897653216</v>
      </c>
      <c r="O35" s="83">
        <f t="shared" si="78"/>
        <v>0</v>
      </c>
      <c r="P35" s="83">
        <f t="shared" si="78"/>
        <v>0</v>
      </c>
      <c r="Q35" s="83">
        <f t="shared" si="78"/>
        <v>39.510000000000005</v>
      </c>
      <c r="R35" s="83">
        <f t="shared" si="78"/>
        <v>0</v>
      </c>
      <c r="S35" s="83">
        <f t="shared" si="78"/>
        <v>12.8</v>
      </c>
      <c r="T35" s="83">
        <f t="shared" si="78"/>
        <v>11</v>
      </c>
      <c r="U35" s="83">
        <f t="shared" si="78"/>
        <v>0</v>
      </c>
      <c r="V35" s="83">
        <f t="shared" si="78"/>
        <v>0</v>
      </c>
      <c r="W35" s="83">
        <f t="shared" si="78"/>
        <v>0</v>
      </c>
      <c r="X35" s="83">
        <f t="shared" si="78"/>
        <v>0</v>
      </c>
      <c r="Y35" s="83">
        <f t="shared" si="78"/>
        <v>0</v>
      </c>
      <c r="Z35" s="83">
        <f t="shared" si="78"/>
        <v>0</v>
      </c>
      <c r="AA35" s="83">
        <f t="shared" si="78"/>
        <v>48.300000000000004</v>
      </c>
      <c r="AB35" s="83">
        <f t="shared" si="78"/>
        <v>0</v>
      </c>
      <c r="AC35" s="83">
        <f t="shared" si="78"/>
        <v>0</v>
      </c>
      <c r="AD35" s="83">
        <f t="shared" si="78"/>
        <v>0</v>
      </c>
      <c r="AE35" s="83">
        <f t="shared" si="78"/>
        <v>7</v>
      </c>
      <c r="AF35" s="83">
        <f t="shared" si="78"/>
        <v>0</v>
      </c>
      <c r="AG35" s="83">
        <f t="shared" ref="AG35:AM35" si="79">AG80</f>
        <v>0</v>
      </c>
      <c r="AH35" s="83">
        <f t="shared" si="79"/>
        <v>0</v>
      </c>
      <c r="AI35" s="83">
        <f t="shared" si="79"/>
        <v>0</v>
      </c>
      <c r="AJ35" s="83">
        <f t="shared" si="79"/>
        <v>0</v>
      </c>
      <c r="AK35" s="83">
        <f t="shared" si="79"/>
        <v>63.500000000000007</v>
      </c>
      <c r="AL35" s="83">
        <f t="shared" si="79"/>
        <v>0</v>
      </c>
      <c r="AM35" s="83">
        <f t="shared" si="79"/>
        <v>0</v>
      </c>
      <c r="AN35" s="240">
        <f t="shared" ref="AN35:CY35" si="80">AN80</f>
        <v>0</v>
      </c>
      <c r="AO35" s="240">
        <f t="shared" si="80"/>
        <v>0</v>
      </c>
      <c r="AP35" s="240">
        <f t="shared" si="80"/>
        <v>0</v>
      </c>
      <c r="AQ35" s="240">
        <f t="shared" si="80"/>
        <v>0</v>
      </c>
      <c r="AR35" s="240">
        <f t="shared" si="80"/>
        <v>0</v>
      </c>
      <c r="AS35" s="240">
        <f t="shared" si="80"/>
        <v>0</v>
      </c>
      <c r="AT35" s="240">
        <f t="shared" si="80"/>
        <v>0</v>
      </c>
      <c r="AU35" s="240">
        <f t="shared" si="80"/>
        <v>0</v>
      </c>
      <c r="AV35" s="240">
        <f t="shared" si="80"/>
        <v>0</v>
      </c>
      <c r="AW35" s="240">
        <f t="shared" si="80"/>
        <v>0</v>
      </c>
      <c r="AX35" s="240">
        <f t="shared" si="80"/>
        <v>0</v>
      </c>
      <c r="AY35" s="240">
        <f t="shared" si="80"/>
        <v>0</v>
      </c>
      <c r="AZ35" s="240">
        <f t="shared" si="80"/>
        <v>0</v>
      </c>
      <c r="BA35" s="240">
        <f t="shared" si="80"/>
        <v>0</v>
      </c>
      <c r="BB35" s="240">
        <f t="shared" si="80"/>
        <v>0</v>
      </c>
      <c r="BC35" s="240">
        <f t="shared" si="80"/>
        <v>0</v>
      </c>
      <c r="BD35" s="240">
        <f t="shared" si="80"/>
        <v>0</v>
      </c>
      <c r="BE35" s="240">
        <f t="shared" si="80"/>
        <v>0</v>
      </c>
      <c r="BF35" s="240">
        <f t="shared" si="80"/>
        <v>0</v>
      </c>
      <c r="BG35" s="240">
        <f t="shared" si="80"/>
        <v>0</v>
      </c>
      <c r="BH35" s="240">
        <f t="shared" si="80"/>
        <v>0</v>
      </c>
      <c r="BI35" s="240">
        <f t="shared" si="80"/>
        <v>0</v>
      </c>
      <c r="BJ35" s="240">
        <f t="shared" si="80"/>
        <v>0</v>
      </c>
      <c r="BK35" s="240">
        <f t="shared" si="80"/>
        <v>0</v>
      </c>
      <c r="BL35" s="240">
        <f t="shared" si="80"/>
        <v>0</v>
      </c>
      <c r="BM35" s="240">
        <f t="shared" si="80"/>
        <v>0</v>
      </c>
      <c r="BN35" s="240">
        <f t="shared" si="80"/>
        <v>0</v>
      </c>
      <c r="BO35" s="240">
        <f t="shared" si="80"/>
        <v>0</v>
      </c>
      <c r="BP35" s="240">
        <f t="shared" si="80"/>
        <v>0</v>
      </c>
      <c r="BQ35" s="240">
        <f t="shared" si="80"/>
        <v>0</v>
      </c>
      <c r="BR35" s="240">
        <f t="shared" si="80"/>
        <v>0</v>
      </c>
      <c r="BS35" s="240">
        <f t="shared" si="80"/>
        <v>0</v>
      </c>
      <c r="BT35" s="242">
        <f t="shared" si="80"/>
        <v>0</v>
      </c>
      <c r="BU35" s="242">
        <f t="shared" si="80"/>
        <v>0</v>
      </c>
      <c r="BV35" s="242">
        <f t="shared" si="80"/>
        <v>0</v>
      </c>
      <c r="BW35" s="242">
        <f t="shared" si="80"/>
        <v>0.1281430065302043</v>
      </c>
      <c r="BX35" s="242">
        <f t="shared" si="80"/>
        <v>8.1800088218555906</v>
      </c>
      <c r="BY35" s="242">
        <f t="shared" si="80"/>
        <v>0</v>
      </c>
      <c r="BZ35" s="242">
        <f t="shared" si="80"/>
        <v>6.407150326510215E-2</v>
      </c>
      <c r="CA35" s="242">
        <f t="shared" si="80"/>
        <v>0</v>
      </c>
      <c r="CB35" s="242">
        <f t="shared" si="80"/>
        <v>11.89884701436865</v>
      </c>
      <c r="CC35" s="242">
        <f t="shared" si="80"/>
        <v>0.19221450979530644</v>
      </c>
      <c r="CD35" s="242">
        <f t="shared" si="80"/>
        <v>0</v>
      </c>
      <c r="CE35" s="242">
        <f t="shared" si="80"/>
        <v>0.96107254897653216</v>
      </c>
      <c r="CF35" s="242">
        <f t="shared" si="80"/>
        <v>0</v>
      </c>
      <c r="CG35" s="242">
        <f t="shared" si="80"/>
        <v>0</v>
      </c>
      <c r="CH35" s="242">
        <f t="shared" si="80"/>
        <v>39.510000000000005</v>
      </c>
      <c r="CI35" s="242">
        <f t="shared" si="80"/>
        <v>0</v>
      </c>
      <c r="CJ35" s="242">
        <f t="shared" si="80"/>
        <v>12.8</v>
      </c>
      <c r="CK35" s="242">
        <f t="shared" si="80"/>
        <v>11</v>
      </c>
      <c r="CL35" s="242">
        <f t="shared" si="80"/>
        <v>0</v>
      </c>
      <c r="CM35" s="242">
        <f t="shared" si="80"/>
        <v>0</v>
      </c>
      <c r="CN35" s="242">
        <f t="shared" si="80"/>
        <v>0</v>
      </c>
      <c r="CO35" s="242">
        <f t="shared" si="80"/>
        <v>0</v>
      </c>
      <c r="CP35" s="242">
        <f t="shared" si="80"/>
        <v>0</v>
      </c>
      <c r="CQ35" s="242">
        <f t="shared" si="80"/>
        <v>0</v>
      </c>
      <c r="CR35" s="242">
        <f t="shared" si="80"/>
        <v>48.300000000000004</v>
      </c>
      <c r="CS35" s="242">
        <f t="shared" si="80"/>
        <v>0</v>
      </c>
      <c r="CT35" s="242">
        <f t="shared" si="80"/>
        <v>0</v>
      </c>
      <c r="CU35" s="242">
        <f t="shared" si="80"/>
        <v>0</v>
      </c>
      <c r="CV35" s="242">
        <f t="shared" si="80"/>
        <v>7</v>
      </c>
      <c r="CW35" s="242">
        <f t="shared" si="80"/>
        <v>0</v>
      </c>
      <c r="CX35" s="242">
        <f t="shared" si="80"/>
        <v>0</v>
      </c>
      <c r="CY35" s="242">
        <f t="shared" si="80"/>
        <v>0</v>
      </c>
      <c r="CZ35" s="242">
        <f t="shared" ref="CZ35:DD35" si="81">CZ80</f>
        <v>0</v>
      </c>
      <c r="DA35" s="242">
        <f t="shared" si="81"/>
        <v>0</v>
      </c>
      <c r="DB35" s="242">
        <f t="shared" si="81"/>
        <v>63.500000000000007</v>
      </c>
      <c r="DC35" s="242">
        <f t="shared" si="81"/>
        <v>0</v>
      </c>
      <c r="DD35" s="242">
        <f t="shared" si="81"/>
        <v>0</v>
      </c>
      <c r="DE35" s="83">
        <f t="shared" si="31"/>
        <v>203.53435740479139</v>
      </c>
    </row>
    <row r="36" spans="1:109" x14ac:dyDescent="0.2">
      <c r="A36" s="7" t="str">
        <f>VLOOKUP(B36,by_src_allpol!$J$25:$K$54,2,FALSE)</f>
        <v>Y</v>
      </c>
      <c r="B36" s="7" t="str">
        <f t="shared" si="25"/>
        <v>Unpermitted Fugitives</v>
      </c>
      <c r="C36" s="83">
        <f t="shared" ref="C36:K36" si="82">C81</f>
        <v>0</v>
      </c>
      <c r="D36" s="83">
        <f t="shared" si="82"/>
        <v>0</v>
      </c>
      <c r="E36" s="83">
        <f t="shared" si="82"/>
        <v>0</v>
      </c>
      <c r="F36" s="83">
        <f t="shared" si="82"/>
        <v>0</v>
      </c>
      <c r="G36" s="83">
        <f t="shared" si="82"/>
        <v>0</v>
      </c>
      <c r="H36" s="83">
        <f t="shared" si="82"/>
        <v>0</v>
      </c>
      <c r="I36" s="83">
        <f t="shared" si="82"/>
        <v>0</v>
      </c>
      <c r="J36" s="83">
        <f t="shared" si="82"/>
        <v>0</v>
      </c>
      <c r="K36" s="83">
        <f t="shared" si="82"/>
        <v>0</v>
      </c>
      <c r="L36" s="83">
        <f t="shared" ref="L36:AF36" si="83">L81</f>
        <v>0</v>
      </c>
      <c r="M36" s="83">
        <f t="shared" si="83"/>
        <v>0</v>
      </c>
      <c r="N36" s="83">
        <f t="shared" si="83"/>
        <v>0</v>
      </c>
      <c r="O36" s="83">
        <f t="shared" si="83"/>
        <v>0</v>
      </c>
      <c r="P36" s="83">
        <f t="shared" si="83"/>
        <v>0</v>
      </c>
      <c r="Q36" s="83">
        <f t="shared" si="83"/>
        <v>0</v>
      </c>
      <c r="R36" s="83">
        <f t="shared" si="83"/>
        <v>0</v>
      </c>
      <c r="S36" s="83">
        <f t="shared" si="83"/>
        <v>0</v>
      </c>
      <c r="T36" s="83">
        <f t="shared" si="83"/>
        <v>0</v>
      </c>
      <c r="U36" s="83">
        <f t="shared" si="83"/>
        <v>0</v>
      </c>
      <c r="V36" s="83">
        <f t="shared" si="83"/>
        <v>0</v>
      </c>
      <c r="W36" s="83">
        <f t="shared" si="83"/>
        <v>0</v>
      </c>
      <c r="X36" s="83">
        <f t="shared" si="83"/>
        <v>0</v>
      </c>
      <c r="Y36" s="83">
        <f t="shared" si="83"/>
        <v>0</v>
      </c>
      <c r="Z36" s="83">
        <f t="shared" si="83"/>
        <v>0</v>
      </c>
      <c r="AA36" s="83">
        <f t="shared" si="83"/>
        <v>0</v>
      </c>
      <c r="AB36" s="83">
        <f t="shared" si="83"/>
        <v>0</v>
      </c>
      <c r="AC36" s="83">
        <f t="shared" si="83"/>
        <v>0</v>
      </c>
      <c r="AD36" s="83">
        <f t="shared" si="83"/>
        <v>0</v>
      </c>
      <c r="AE36" s="83">
        <f t="shared" si="83"/>
        <v>0</v>
      </c>
      <c r="AF36" s="83">
        <f t="shared" si="83"/>
        <v>0</v>
      </c>
      <c r="AG36" s="83">
        <f t="shared" ref="AG36:AM36" si="84">AG81</f>
        <v>0</v>
      </c>
      <c r="AH36" s="83">
        <f t="shared" si="84"/>
        <v>0</v>
      </c>
      <c r="AI36" s="83">
        <f t="shared" si="84"/>
        <v>0</v>
      </c>
      <c r="AJ36" s="83">
        <f t="shared" si="84"/>
        <v>0</v>
      </c>
      <c r="AK36" s="83">
        <f t="shared" si="84"/>
        <v>0</v>
      </c>
      <c r="AL36" s="83">
        <f t="shared" si="84"/>
        <v>0</v>
      </c>
      <c r="AM36" s="83">
        <f t="shared" si="84"/>
        <v>0</v>
      </c>
      <c r="AN36" s="240">
        <f t="shared" ref="AN36:CY36" si="85">AN81</f>
        <v>0</v>
      </c>
      <c r="AO36" s="240">
        <f t="shared" si="85"/>
        <v>0</v>
      </c>
      <c r="AP36" s="240">
        <f t="shared" si="85"/>
        <v>0</v>
      </c>
      <c r="AQ36" s="240">
        <f t="shared" si="85"/>
        <v>0</v>
      </c>
      <c r="AR36" s="240">
        <f t="shared" si="85"/>
        <v>0</v>
      </c>
      <c r="AS36" s="240">
        <f t="shared" si="85"/>
        <v>0</v>
      </c>
      <c r="AT36" s="240">
        <f t="shared" si="85"/>
        <v>0</v>
      </c>
      <c r="AU36" s="240">
        <f t="shared" si="85"/>
        <v>0</v>
      </c>
      <c r="AV36" s="240">
        <f t="shared" si="85"/>
        <v>0</v>
      </c>
      <c r="AW36" s="240">
        <f t="shared" si="85"/>
        <v>0</v>
      </c>
      <c r="AX36" s="240">
        <f t="shared" si="85"/>
        <v>0</v>
      </c>
      <c r="AY36" s="240">
        <f t="shared" si="85"/>
        <v>0</v>
      </c>
      <c r="AZ36" s="240">
        <f t="shared" si="85"/>
        <v>0</v>
      </c>
      <c r="BA36" s="240">
        <f t="shared" si="85"/>
        <v>0</v>
      </c>
      <c r="BB36" s="240">
        <f t="shared" si="85"/>
        <v>0</v>
      </c>
      <c r="BC36" s="240">
        <f t="shared" si="85"/>
        <v>0</v>
      </c>
      <c r="BD36" s="240">
        <f t="shared" si="85"/>
        <v>0</v>
      </c>
      <c r="BE36" s="240">
        <f t="shared" si="85"/>
        <v>0</v>
      </c>
      <c r="BF36" s="240">
        <f t="shared" si="85"/>
        <v>0</v>
      </c>
      <c r="BG36" s="240">
        <f t="shared" si="85"/>
        <v>0</v>
      </c>
      <c r="BH36" s="240">
        <f t="shared" si="85"/>
        <v>0</v>
      </c>
      <c r="BI36" s="240">
        <f t="shared" si="85"/>
        <v>0</v>
      </c>
      <c r="BJ36" s="240">
        <f t="shared" si="85"/>
        <v>0</v>
      </c>
      <c r="BK36" s="240">
        <f t="shared" si="85"/>
        <v>0</v>
      </c>
      <c r="BL36" s="240">
        <f t="shared" si="85"/>
        <v>0</v>
      </c>
      <c r="BM36" s="240">
        <f t="shared" si="85"/>
        <v>0</v>
      </c>
      <c r="BN36" s="240">
        <f t="shared" si="85"/>
        <v>0</v>
      </c>
      <c r="BO36" s="240">
        <f t="shared" si="85"/>
        <v>0</v>
      </c>
      <c r="BP36" s="240">
        <f t="shared" si="85"/>
        <v>0</v>
      </c>
      <c r="BQ36" s="240">
        <f t="shared" si="85"/>
        <v>0</v>
      </c>
      <c r="BR36" s="240">
        <f t="shared" si="85"/>
        <v>0</v>
      </c>
      <c r="BS36" s="240">
        <f t="shared" si="85"/>
        <v>0</v>
      </c>
      <c r="BT36" s="242">
        <f t="shared" si="85"/>
        <v>0</v>
      </c>
      <c r="BU36" s="242">
        <f t="shared" si="85"/>
        <v>0</v>
      </c>
      <c r="BV36" s="242">
        <f t="shared" si="85"/>
        <v>0</v>
      </c>
      <c r="BW36" s="242">
        <f t="shared" si="85"/>
        <v>0</v>
      </c>
      <c r="BX36" s="242">
        <f t="shared" si="85"/>
        <v>0</v>
      </c>
      <c r="BY36" s="242">
        <f t="shared" si="85"/>
        <v>0</v>
      </c>
      <c r="BZ36" s="242">
        <f t="shared" si="85"/>
        <v>0</v>
      </c>
      <c r="CA36" s="242">
        <f t="shared" si="85"/>
        <v>0</v>
      </c>
      <c r="CB36" s="242">
        <f t="shared" si="85"/>
        <v>0</v>
      </c>
      <c r="CC36" s="242">
        <f t="shared" si="85"/>
        <v>0</v>
      </c>
      <c r="CD36" s="242">
        <f t="shared" si="85"/>
        <v>0</v>
      </c>
      <c r="CE36" s="242">
        <f t="shared" si="85"/>
        <v>0</v>
      </c>
      <c r="CF36" s="242">
        <f t="shared" si="85"/>
        <v>0</v>
      </c>
      <c r="CG36" s="242">
        <f t="shared" si="85"/>
        <v>0</v>
      </c>
      <c r="CH36" s="242">
        <f t="shared" si="85"/>
        <v>0</v>
      </c>
      <c r="CI36" s="242">
        <f t="shared" si="85"/>
        <v>0</v>
      </c>
      <c r="CJ36" s="242">
        <f t="shared" si="85"/>
        <v>0</v>
      </c>
      <c r="CK36" s="242">
        <f t="shared" si="85"/>
        <v>0</v>
      </c>
      <c r="CL36" s="242">
        <f t="shared" si="85"/>
        <v>0</v>
      </c>
      <c r="CM36" s="242">
        <f t="shared" si="85"/>
        <v>0</v>
      </c>
      <c r="CN36" s="242">
        <f t="shared" si="85"/>
        <v>0</v>
      </c>
      <c r="CO36" s="242">
        <f t="shared" si="85"/>
        <v>0</v>
      </c>
      <c r="CP36" s="242">
        <f t="shared" si="85"/>
        <v>0</v>
      </c>
      <c r="CQ36" s="242">
        <f t="shared" si="85"/>
        <v>0</v>
      </c>
      <c r="CR36" s="242">
        <f t="shared" si="85"/>
        <v>0</v>
      </c>
      <c r="CS36" s="242">
        <f t="shared" si="85"/>
        <v>0</v>
      </c>
      <c r="CT36" s="242">
        <f t="shared" si="85"/>
        <v>0</v>
      </c>
      <c r="CU36" s="242">
        <f t="shared" si="85"/>
        <v>0</v>
      </c>
      <c r="CV36" s="242">
        <f t="shared" si="85"/>
        <v>0</v>
      </c>
      <c r="CW36" s="242">
        <f t="shared" si="85"/>
        <v>0</v>
      </c>
      <c r="CX36" s="242">
        <f t="shared" si="85"/>
        <v>0</v>
      </c>
      <c r="CY36" s="242">
        <f t="shared" si="85"/>
        <v>0</v>
      </c>
      <c r="CZ36" s="242">
        <f t="shared" ref="CZ36:DD36" si="86">CZ81</f>
        <v>0</v>
      </c>
      <c r="DA36" s="242">
        <f t="shared" si="86"/>
        <v>0</v>
      </c>
      <c r="DB36" s="242">
        <f t="shared" si="86"/>
        <v>0</v>
      </c>
      <c r="DC36" s="242">
        <f t="shared" si="86"/>
        <v>0</v>
      </c>
      <c r="DD36" s="242">
        <f t="shared" si="86"/>
        <v>0</v>
      </c>
      <c r="DE36" s="83">
        <f t="shared" si="31"/>
        <v>0</v>
      </c>
    </row>
    <row r="37" spans="1:109" x14ac:dyDescent="0.2">
      <c r="A37" s="7" t="str">
        <f>VLOOKUP(B37,by_src_allpol!$J$25:$K$54,2,FALSE)</f>
        <v>N</v>
      </c>
      <c r="B37" s="7" t="str">
        <f t="shared" si="25"/>
        <v>Permitted Fugitives</v>
      </c>
      <c r="C37" s="83">
        <f t="shared" ref="C37:K37" si="87">C82</f>
        <v>0</v>
      </c>
      <c r="D37" s="83">
        <f t="shared" si="87"/>
        <v>0</v>
      </c>
      <c r="E37" s="83">
        <f t="shared" si="87"/>
        <v>0</v>
      </c>
      <c r="F37" s="83">
        <f t="shared" si="87"/>
        <v>0</v>
      </c>
      <c r="G37" s="83">
        <f t="shared" si="87"/>
        <v>0</v>
      </c>
      <c r="H37" s="83">
        <f t="shared" si="87"/>
        <v>0</v>
      </c>
      <c r="I37" s="83">
        <f t="shared" si="87"/>
        <v>0</v>
      </c>
      <c r="J37" s="83">
        <f t="shared" si="87"/>
        <v>0</v>
      </c>
      <c r="K37" s="83">
        <f t="shared" si="87"/>
        <v>0</v>
      </c>
      <c r="L37" s="83">
        <f t="shared" ref="L37:AF37" si="88">L82</f>
        <v>0</v>
      </c>
      <c r="M37" s="83">
        <f t="shared" si="88"/>
        <v>0</v>
      </c>
      <c r="N37" s="83">
        <f t="shared" si="88"/>
        <v>0</v>
      </c>
      <c r="O37" s="83">
        <f t="shared" si="88"/>
        <v>0</v>
      </c>
      <c r="P37" s="83">
        <f t="shared" si="88"/>
        <v>0</v>
      </c>
      <c r="Q37" s="83">
        <f t="shared" si="88"/>
        <v>0</v>
      </c>
      <c r="R37" s="83">
        <f t="shared" si="88"/>
        <v>0</v>
      </c>
      <c r="S37" s="83">
        <f t="shared" si="88"/>
        <v>0</v>
      </c>
      <c r="T37" s="83">
        <f t="shared" si="88"/>
        <v>0</v>
      </c>
      <c r="U37" s="83">
        <f t="shared" si="88"/>
        <v>0</v>
      </c>
      <c r="V37" s="83">
        <f t="shared" si="88"/>
        <v>0</v>
      </c>
      <c r="W37" s="83">
        <f t="shared" si="88"/>
        <v>0</v>
      </c>
      <c r="X37" s="83">
        <f t="shared" si="88"/>
        <v>0</v>
      </c>
      <c r="Y37" s="83">
        <f t="shared" si="88"/>
        <v>0</v>
      </c>
      <c r="Z37" s="83">
        <f t="shared" si="88"/>
        <v>0</v>
      </c>
      <c r="AA37" s="83">
        <f t="shared" si="88"/>
        <v>0</v>
      </c>
      <c r="AB37" s="83">
        <f t="shared" si="88"/>
        <v>0</v>
      </c>
      <c r="AC37" s="83">
        <f t="shared" si="88"/>
        <v>0</v>
      </c>
      <c r="AD37" s="83">
        <f t="shared" si="88"/>
        <v>0</v>
      </c>
      <c r="AE37" s="83">
        <f t="shared" si="88"/>
        <v>0</v>
      </c>
      <c r="AF37" s="83">
        <f t="shared" si="88"/>
        <v>0</v>
      </c>
      <c r="AG37" s="83">
        <f t="shared" ref="AG37:AM37" si="89">AG82</f>
        <v>0</v>
      </c>
      <c r="AH37" s="83">
        <f t="shared" si="89"/>
        <v>0</v>
      </c>
      <c r="AI37" s="83">
        <f t="shared" si="89"/>
        <v>0</v>
      </c>
      <c r="AJ37" s="83">
        <f t="shared" si="89"/>
        <v>0</v>
      </c>
      <c r="AK37" s="83">
        <f t="shared" si="89"/>
        <v>0</v>
      </c>
      <c r="AL37" s="83">
        <f t="shared" si="89"/>
        <v>0</v>
      </c>
      <c r="AM37" s="83">
        <f t="shared" si="89"/>
        <v>0</v>
      </c>
      <c r="AN37" s="240">
        <f t="shared" ref="AN37:CY37" si="90">AN82</f>
        <v>0</v>
      </c>
      <c r="AO37" s="240">
        <f t="shared" si="90"/>
        <v>0</v>
      </c>
      <c r="AP37" s="240">
        <f t="shared" si="90"/>
        <v>0</v>
      </c>
      <c r="AQ37" s="240">
        <f t="shared" si="90"/>
        <v>0</v>
      </c>
      <c r="AR37" s="240">
        <f t="shared" si="90"/>
        <v>0</v>
      </c>
      <c r="AS37" s="240">
        <f t="shared" si="90"/>
        <v>0</v>
      </c>
      <c r="AT37" s="240">
        <f t="shared" si="90"/>
        <v>0</v>
      </c>
      <c r="AU37" s="240">
        <f t="shared" si="90"/>
        <v>0</v>
      </c>
      <c r="AV37" s="240">
        <f t="shared" si="90"/>
        <v>0</v>
      </c>
      <c r="AW37" s="240">
        <f t="shared" si="90"/>
        <v>0</v>
      </c>
      <c r="AX37" s="240">
        <f t="shared" si="90"/>
        <v>0</v>
      </c>
      <c r="AY37" s="240">
        <f t="shared" si="90"/>
        <v>0</v>
      </c>
      <c r="AZ37" s="240">
        <f t="shared" si="90"/>
        <v>0</v>
      </c>
      <c r="BA37" s="240">
        <f t="shared" si="90"/>
        <v>0</v>
      </c>
      <c r="BB37" s="240">
        <f t="shared" si="90"/>
        <v>0</v>
      </c>
      <c r="BC37" s="240">
        <f t="shared" si="90"/>
        <v>0</v>
      </c>
      <c r="BD37" s="240">
        <f t="shared" si="90"/>
        <v>0</v>
      </c>
      <c r="BE37" s="240">
        <f t="shared" si="90"/>
        <v>0</v>
      </c>
      <c r="BF37" s="240">
        <f t="shared" si="90"/>
        <v>0</v>
      </c>
      <c r="BG37" s="240">
        <f t="shared" si="90"/>
        <v>0</v>
      </c>
      <c r="BH37" s="240">
        <f t="shared" si="90"/>
        <v>0</v>
      </c>
      <c r="BI37" s="240">
        <f t="shared" si="90"/>
        <v>0</v>
      </c>
      <c r="BJ37" s="240">
        <f t="shared" si="90"/>
        <v>0</v>
      </c>
      <c r="BK37" s="240">
        <f t="shared" si="90"/>
        <v>0</v>
      </c>
      <c r="BL37" s="240">
        <f t="shared" si="90"/>
        <v>0</v>
      </c>
      <c r="BM37" s="240">
        <f t="shared" si="90"/>
        <v>0</v>
      </c>
      <c r="BN37" s="240">
        <f t="shared" si="90"/>
        <v>0</v>
      </c>
      <c r="BO37" s="240">
        <f t="shared" si="90"/>
        <v>0</v>
      </c>
      <c r="BP37" s="240">
        <f t="shared" si="90"/>
        <v>0</v>
      </c>
      <c r="BQ37" s="240">
        <f t="shared" si="90"/>
        <v>0</v>
      </c>
      <c r="BR37" s="240">
        <f t="shared" si="90"/>
        <v>0</v>
      </c>
      <c r="BS37" s="240">
        <f t="shared" si="90"/>
        <v>0</v>
      </c>
      <c r="BT37" s="242">
        <f t="shared" si="90"/>
        <v>0</v>
      </c>
      <c r="BU37" s="242">
        <f t="shared" si="90"/>
        <v>0</v>
      </c>
      <c r="BV37" s="242">
        <f t="shared" si="90"/>
        <v>0</v>
      </c>
      <c r="BW37" s="242">
        <f t="shared" si="90"/>
        <v>0</v>
      </c>
      <c r="BX37" s="242">
        <f t="shared" si="90"/>
        <v>0</v>
      </c>
      <c r="BY37" s="242">
        <f t="shared" si="90"/>
        <v>0</v>
      </c>
      <c r="BZ37" s="242">
        <f t="shared" si="90"/>
        <v>0</v>
      </c>
      <c r="CA37" s="242">
        <f t="shared" si="90"/>
        <v>0</v>
      </c>
      <c r="CB37" s="242">
        <f t="shared" si="90"/>
        <v>0</v>
      </c>
      <c r="CC37" s="242">
        <f t="shared" si="90"/>
        <v>0</v>
      </c>
      <c r="CD37" s="242">
        <f t="shared" si="90"/>
        <v>0</v>
      </c>
      <c r="CE37" s="242">
        <f t="shared" si="90"/>
        <v>0</v>
      </c>
      <c r="CF37" s="242">
        <f t="shared" si="90"/>
        <v>0</v>
      </c>
      <c r="CG37" s="242">
        <f t="shared" si="90"/>
        <v>0</v>
      </c>
      <c r="CH37" s="242">
        <f t="shared" si="90"/>
        <v>0</v>
      </c>
      <c r="CI37" s="242">
        <f t="shared" si="90"/>
        <v>0</v>
      </c>
      <c r="CJ37" s="242">
        <f t="shared" si="90"/>
        <v>0</v>
      </c>
      <c r="CK37" s="242">
        <f t="shared" si="90"/>
        <v>0</v>
      </c>
      <c r="CL37" s="242">
        <f t="shared" si="90"/>
        <v>0</v>
      </c>
      <c r="CM37" s="242">
        <f t="shared" si="90"/>
        <v>0</v>
      </c>
      <c r="CN37" s="242">
        <f t="shared" si="90"/>
        <v>0</v>
      </c>
      <c r="CO37" s="242">
        <f t="shared" si="90"/>
        <v>0</v>
      </c>
      <c r="CP37" s="242">
        <f t="shared" si="90"/>
        <v>0</v>
      </c>
      <c r="CQ37" s="242">
        <f t="shared" si="90"/>
        <v>0</v>
      </c>
      <c r="CR37" s="242">
        <f t="shared" si="90"/>
        <v>0</v>
      </c>
      <c r="CS37" s="242">
        <f t="shared" si="90"/>
        <v>0</v>
      </c>
      <c r="CT37" s="242">
        <f t="shared" si="90"/>
        <v>0</v>
      </c>
      <c r="CU37" s="242">
        <f t="shared" si="90"/>
        <v>0</v>
      </c>
      <c r="CV37" s="242">
        <f t="shared" si="90"/>
        <v>0</v>
      </c>
      <c r="CW37" s="242">
        <f t="shared" si="90"/>
        <v>0</v>
      </c>
      <c r="CX37" s="242">
        <f t="shared" si="90"/>
        <v>0</v>
      </c>
      <c r="CY37" s="242">
        <f t="shared" si="90"/>
        <v>0</v>
      </c>
      <c r="CZ37" s="242">
        <f t="shared" ref="CZ37:DD37" si="91">CZ82</f>
        <v>0</v>
      </c>
      <c r="DA37" s="242">
        <f t="shared" si="91"/>
        <v>0</v>
      </c>
      <c r="DB37" s="242">
        <f t="shared" si="91"/>
        <v>0</v>
      </c>
      <c r="DC37" s="242">
        <f t="shared" si="91"/>
        <v>0</v>
      </c>
      <c r="DD37" s="242">
        <f t="shared" si="91"/>
        <v>0</v>
      </c>
      <c r="DE37" s="83">
        <f t="shared" si="31"/>
        <v>0</v>
      </c>
    </row>
    <row r="38" spans="1:109" x14ac:dyDescent="0.2">
      <c r="A38" s="7" t="str">
        <f>VLOOKUP(B38,by_src_allpol!$J$25:$K$54,2,FALSE)</f>
        <v>Y</v>
      </c>
      <c r="B38" s="7" t="str">
        <f t="shared" si="25"/>
        <v>Miscellaneous engines</v>
      </c>
      <c r="C38" s="83">
        <f t="shared" ref="C38:K38" si="92">C83</f>
        <v>1.2254965209057815</v>
      </c>
      <c r="D38" s="83">
        <f t="shared" si="92"/>
        <v>0.20424942015096362</v>
      </c>
      <c r="E38" s="83">
        <f t="shared" si="92"/>
        <v>0.20424942015096362</v>
      </c>
      <c r="F38" s="83">
        <f t="shared" si="92"/>
        <v>4.3573209632205563</v>
      </c>
      <c r="G38" s="83">
        <f t="shared" si="92"/>
        <v>95.656811770701282</v>
      </c>
      <c r="H38" s="83">
        <f t="shared" si="92"/>
        <v>0.81699768060385447</v>
      </c>
      <c r="I38" s="83">
        <f t="shared" si="92"/>
        <v>0.340415700251606</v>
      </c>
      <c r="J38" s="83">
        <f t="shared" si="92"/>
        <v>0.88508082065417559</v>
      </c>
      <c r="K38" s="83">
        <f t="shared" si="92"/>
        <v>63.930068507251605</v>
      </c>
      <c r="L38" s="83">
        <f t="shared" ref="L38:AF38" si="93">L83</f>
        <v>12.254965209057817</v>
      </c>
      <c r="M38" s="83">
        <f t="shared" si="93"/>
        <v>14.433625690668096</v>
      </c>
      <c r="N38" s="83">
        <f t="shared" si="93"/>
        <v>12.118798928957174</v>
      </c>
      <c r="O38" s="83">
        <f t="shared" si="93"/>
        <v>8.2380599460888657</v>
      </c>
      <c r="P38" s="83">
        <f t="shared" si="93"/>
        <v>0</v>
      </c>
      <c r="Q38" s="83">
        <f t="shared" si="93"/>
        <v>31.182078143047111</v>
      </c>
      <c r="R38" s="83">
        <f t="shared" si="93"/>
        <v>35.607482246317993</v>
      </c>
      <c r="S38" s="83">
        <f t="shared" si="93"/>
        <v>37.718059587877946</v>
      </c>
      <c r="T38" s="83">
        <f t="shared" si="93"/>
        <v>25.53117751887045</v>
      </c>
      <c r="U38" s="83">
        <f t="shared" si="93"/>
        <v>0</v>
      </c>
      <c r="V38" s="83">
        <f t="shared" si="93"/>
        <v>9.7358890271959329</v>
      </c>
      <c r="W38" s="83">
        <f t="shared" si="93"/>
        <v>26.212008919373663</v>
      </c>
      <c r="X38" s="83">
        <f t="shared" si="93"/>
        <v>4.2892378231702359</v>
      </c>
      <c r="Y38" s="83">
        <f t="shared" si="93"/>
        <v>1.1574133808554605</v>
      </c>
      <c r="Z38" s="83">
        <f t="shared" si="93"/>
        <v>0</v>
      </c>
      <c r="AA38" s="83">
        <f t="shared" si="93"/>
        <v>59.096165563678802</v>
      </c>
      <c r="AB38" s="83">
        <f t="shared" si="93"/>
        <v>1.1574133808554605</v>
      </c>
      <c r="AC38" s="83">
        <f t="shared" si="93"/>
        <v>6.8083140050321192E-2</v>
      </c>
      <c r="AD38" s="83">
        <f t="shared" si="93"/>
        <v>0</v>
      </c>
      <c r="AE38" s="83">
        <f t="shared" si="93"/>
        <v>34.722401425663811</v>
      </c>
      <c r="AF38" s="83">
        <f t="shared" si="93"/>
        <v>19.81219375464347</v>
      </c>
      <c r="AG38" s="83">
        <f t="shared" ref="AG38:AM38" si="94">AG83</f>
        <v>1.4297459410567452</v>
      </c>
      <c r="AH38" s="83">
        <f t="shared" si="94"/>
        <v>4.8339029435728049</v>
      </c>
      <c r="AI38" s="83">
        <f t="shared" si="94"/>
        <v>0</v>
      </c>
      <c r="AJ38" s="83">
        <f t="shared" si="94"/>
        <v>1.0893302408051391</v>
      </c>
      <c r="AK38" s="83">
        <f t="shared" si="94"/>
        <v>31.7948264035</v>
      </c>
      <c r="AL38" s="83">
        <f t="shared" si="94"/>
        <v>0</v>
      </c>
      <c r="AM38" s="83">
        <f t="shared" si="94"/>
        <v>14.365542550617773</v>
      </c>
      <c r="AN38" s="240">
        <f t="shared" ref="AN38:CY38" si="95">AN83</f>
        <v>0</v>
      </c>
      <c r="AO38" s="240">
        <f t="shared" si="95"/>
        <v>0</v>
      </c>
      <c r="AP38" s="240">
        <f t="shared" si="95"/>
        <v>0.13616628010064241</v>
      </c>
      <c r="AQ38" s="240">
        <f t="shared" si="95"/>
        <v>0</v>
      </c>
      <c r="AR38" s="240">
        <f t="shared" si="95"/>
        <v>0</v>
      </c>
      <c r="AS38" s="240">
        <f t="shared" si="95"/>
        <v>0</v>
      </c>
      <c r="AT38" s="240">
        <f t="shared" si="95"/>
        <v>0</v>
      </c>
      <c r="AU38" s="240">
        <f t="shared" si="95"/>
        <v>0</v>
      </c>
      <c r="AV38" s="240">
        <f t="shared" si="95"/>
        <v>0</v>
      </c>
      <c r="AW38" s="240">
        <f t="shared" si="95"/>
        <v>4.5615703833715209</v>
      </c>
      <c r="AX38" s="240">
        <f t="shared" si="95"/>
        <v>6.8083140050321206E-2</v>
      </c>
      <c r="AY38" s="240">
        <f t="shared" si="95"/>
        <v>2.8594918821134905</v>
      </c>
      <c r="AZ38" s="240">
        <f t="shared" si="95"/>
        <v>0</v>
      </c>
      <c r="BA38" s="240">
        <f t="shared" si="95"/>
        <v>0</v>
      </c>
      <c r="BB38" s="240">
        <f t="shared" si="95"/>
        <v>0</v>
      </c>
      <c r="BC38" s="240">
        <f t="shared" si="95"/>
        <v>0</v>
      </c>
      <c r="BD38" s="240">
        <f t="shared" si="95"/>
        <v>0</v>
      </c>
      <c r="BE38" s="240">
        <f t="shared" si="95"/>
        <v>0</v>
      </c>
      <c r="BF38" s="240">
        <f t="shared" si="95"/>
        <v>1.6339953612077089</v>
      </c>
      <c r="BG38" s="240">
        <f t="shared" si="95"/>
        <v>0</v>
      </c>
      <c r="BH38" s="240">
        <f t="shared" si="95"/>
        <v>0</v>
      </c>
      <c r="BI38" s="240">
        <f t="shared" si="95"/>
        <v>1.4297459410567452</v>
      </c>
      <c r="BJ38" s="240">
        <f t="shared" si="95"/>
        <v>1.1574133808554605</v>
      </c>
      <c r="BK38" s="240">
        <f t="shared" si="95"/>
        <v>0</v>
      </c>
      <c r="BL38" s="240">
        <f t="shared" si="95"/>
        <v>7.6253116856359737</v>
      </c>
      <c r="BM38" s="240">
        <f t="shared" si="95"/>
        <v>0</v>
      </c>
      <c r="BN38" s="240">
        <f t="shared" si="95"/>
        <v>0</v>
      </c>
      <c r="BO38" s="240">
        <f t="shared" si="95"/>
        <v>0</v>
      </c>
      <c r="BP38" s="240">
        <f t="shared" si="95"/>
        <v>0</v>
      </c>
      <c r="BQ38" s="240">
        <f t="shared" si="95"/>
        <v>0</v>
      </c>
      <c r="BR38" s="240">
        <f t="shared" si="95"/>
        <v>0</v>
      </c>
      <c r="BS38" s="240">
        <f t="shared" si="95"/>
        <v>0</v>
      </c>
      <c r="BT38" s="242">
        <f t="shared" si="95"/>
        <v>1.2254965209057815</v>
      </c>
      <c r="BU38" s="242">
        <f t="shared" si="95"/>
        <v>0.20424942015096362</v>
      </c>
      <c r="BV38" s="242">
        <f t="shared" si="95"/>
        <v>6.8083140050321206E-2</v>
      </c>
      <c r="BW38" s="242">
        <f t="shared" si="95"/>
        <v>4.3573209632205563</v>
      </c>
      <c r="BX38" s="242">
        <f t="shared" si="95"/>
        <v>95.656811770701282</v>
      </c>
      <c r="BY38" s="242">
        <f t="shared" si="95"/>
        <v>0.81699768060385447</v>
      </c>
      <c r="BZ38" s="242">
        <f t="shared" si="95"/>
        <v>0.340415700251606</v>
      </c>
      <c r="CA38" s="242">
        <f t="shared" si="95"/>
        <v>0.88508082065417559</v>
      </c>
      <c r="CB38" s="242">
        <f t="shared" si="95"/>
        <v>63.930068507251605</v>
      </c>
      <c r="CC38" s="242">
        <f t="shared" si="95"/>
        <v>7.6933948256862958</v>
      </c>
      <c r="CD38" s="242">
        <f t="shared" si="95"/>
        <v>14.365542550617775</v>
      </c>
      <c r="CE38" s="242">
        <f t="shared" si="95"/>
        <v>9.2593070468436842</v>
      </c>
      <c r="CF38" s="242">
        <f t="shared" si="95"/>
        <v>8.2380599460888657</v>
      </c>
      <c r="CG38" s="242">
        <f t="shared" si="95"/>
        <v>0</v>
      </c>
      <c r="CH38" s="242">
        <f t="shared" si="95"/>
        <v>31.182078143047111</v>
      </c>
      <c r="CI38" s="242">
        <f t="shared" si="95"/>
        <v>35.607482246317993</v>
      </c>
      <c r="CJ38" s="242">
        <f t="shared" si="95"/>
        <v>37.718059587877946</v>
      </c>
      <c r="CK38" s="242">
        <f t="shared" si="95"/>
        <v>25.53117751887045</v>
      </c>
      <c r="CL38" s="242">
        <f t="shared" si="95"/>
        <v>0</v>
      </c>
      <c r="CM38" s="242">
        <f t="shared" si="95"/>
        <v>9.7358890271959329</v>
      </c>
      <c r="CN38" s="242">
        <f t="shared" si="95"/>
        <v>24.578013558165953</v>
      </c>
      <c r="CO38" s="242">
        <f t="shared" si="95"/>
        <v>4.2892378231702359</v>
      </c>
      <c r="CP38" s="242">
        <f t="shared" si="95"/>
        <v>1.1574133808554605</v>
      </c>
      <c r="CQ38" s="242">
        <f t="shared" si="95"/>
        <v>0</v>
      </c>
      <c r="CR38" s="242">
        <f t="shared" si="95"/>
        <v>57.666419622622058</v>
      </c>
      <c r="CS38" s="242">
        <f t="shared" si="95"/>
        <v>0</v>
      </c>
      <c r="CT38" s="242">
        <f t="shared" si="95"/>
        <v>6.8083140050321192E-2</v>
      </c>
      <c r="CU38" s="242">
        <f t="shared" si="95"/>
        <v>0</v>
      </c>
      <c r="CV38" s="242">
        <f t="shared" si="95"/>
        <v>27.097089740027837</v>
      </c>
      <c r="CW38" s="242">
        <f t="shared" si="95"/>
        <v>19.81219375464347</v>
      </c>
      <c r="CX38" s="242">
        <f t="shared" si="95"/>
        <v>1.4297459410567452</v>
      </c>
      <c r="CY38" s="242">
        <f t="shared" si="95"/>
        <v>4.8339029435728049</v>
      </c>
      <c r="CZ38" s="242">
        <f t="shared" ref="CZ38:DD38" si="96">CZ83</f>
        <v>0</v>
      </c>
      <c r="DA38" s="242">
        <f t="shared" si="96"/>
        <v>1.0893302408051391</v>
      </c>
      <c r="DB38" s="242">
        <f t="shared" si="96"/>
        <v>31.7948264035</v>
      </c>
      <c r="DC38" s="242">
        <f t="shared" si="96"/>
        <v>0</v>
      </c>
      <c r="DD38" s="242">
        <f t="shared" si="96"/>
        <v>14.365542550617773</v>
      </c>
      <c r="DE38" s="83">
        <f t="shared" si="31"/>
        <v>554.46909256981587</v>
      </c>
    </row>
    <row r="39" spans="1:109" x14ac:dyDescent="0.2">
      <c r="A39" s="7" t="str">
        <f>VLOOKUP(B39,by_src_allpol!$J$25:$K$54,2,FALSE)</f>
        <v>Y</v>
      </c>
      <c r="B39" s="7" t="str">
        <f t="shared" si="25"/>
        <v>Artificial Lift</v>
      </c>
      <c r="C39" s="83">
        <f t="shared" ref="C39:K39" si="97">C84</f>
        <v>0.7552975639951105</v>
      </c>
      <c r="D39" s="83">
        <f t="shared" si="97"/>
        <v>0</v>
      </c>
      <c r="E39" s="83">
        <f t="shared" si="97"/>
        <v>7.8648293429375724E-2</v>
      </c>
      <c r="F39" s="83">
        <f t="shared" si="97"/>
        <v>6.1325919202200954</v>
      </c>
      <c r="G39" s="83">
        <f t="shared" si="97"/>
        <v>96.404157045426032</v>
      </c>
      <c r="H39" s="83">
        <f t="shared" si="97"/>
        <v>0.24717352485428959</v>
      </c>
      <c r="I39" s="83">
        <f t="shared" si="97"/>
        <v>9.5212535058891878E-2</v>
      </c>
      <c r="J39" s="83">
        <f t="shared" si="97"/>
        <v>1.1702955254361422</v>
      </c>
      <c r="K39" s="83">
        <f t="shared" si="97"/>
        <v>239.39998996617931</v>
      </c>
      <c r="L39" s="83">
        <f t="shared" ref="L39:AF39" si="98">L84</f>
        <v>19.618321461424433</v>
      </c>
      <c r="M39" s="83">
        <f t="shared" si="98"/>
        <v>22.286088138790483</v>
      </c>
      <c r="N39" s="83">
        <f t="shared" si="98"/>
        <v>1.7309154688181989</v>
      </c>
      <c r="O39" s="83">
        <f t="shared" si="98"/>
        <v>10.890734036920263</v>
      </c>
      <c r="P39" s="83">
        <f t="shared" si="98"/>
        <v>0</v>
      </c>
      <c r="Q39" s="83">
        <f t="shared" si="98"/>
        <v>61.336112581665262</v>
      </c>
      <c r="R39" s="83">
        <f t="shared" si="98"/>
        <v>30.045941600400997</v>
      </c>
      <c r="S39" s="83">
        <f t="shared" si="98"/>
        <v>187.54853028726416</v>
      </c>
      <c r="T39" s="83">
        <f t="shared" si="98"/>
        <v>21.332879741633484</v>
      </c>
      <c r="U39" s="83">
        <f t="shared" si="98"/>
        <v>0</v>
      </c>
      <c r="V39" s="83">
        <f t="shared" si="98"/>
        <v>23.364882156378965</v>
      </c>
      <c r="W39" s="83">
        <f t="shared" si="98"/>
        <v>136.87603050632981</v>
      </c>
      <c r="X39" s="83">
        <f t="shared" si="98"/>
        <v>8.6278675044633992</v>
      </c>
      <c r="Y39" s="83">
        <f t="shared" si="98"/>
        <v>0.51653357719888304</v>
      </c>
      <c r="Z39" s="83">
        <f t="shared" si="98"/>
        <v>0</v>
      </c>
      <c r="AA39" s="83">
        <f t="shared" si="98"/>
        <v>140.73420870641863</v>
      </c>
      <c r="AB39" s="83">
        <f t="shared" si="98"/>
        <v>1.8557365857898509</v>
      </c>
      <c r="AC39" s="83">
        <f t="shared" si="98"/>
        <v>3.35585164551832E-2</v>
      </c>
      <c r="AD39" s="83">
        <f t="shared" si="98"/>
        <v>0</v>
      </c>
      <c r="AE39" s="83">
        <f t="shared" si="98"/>
        <v>467.56177907294841</v>
      </c>
      <c r="AF39" s="83">
        <f t="shared" si="98"/>
        <v>11.85163525014174</v>
      </c>
      <c r="AG39" s="83">
        <f t="shared" ref="AG39:AM39" si="99">AG84</f>
        <v>5.9618528141927749</v>
      </c>
      <c r="AH39" s="83">
        <f t="shared" si="99"/>
        <v>19.017883629509885</v>
      </c>
      <c r="AI39" s="83">
        <f t="shared" si="99"/>
        <v>0</v>
      </c>
      <c r="AJ39" s="83">
        <f t="shared" si="99"/>
        <v>0.95773170929429352</v>
      </c>
      <c r="AK39" s="83">
        <f t="shared" si="99"/>
        <v>78.276776602212166</v>
      </c>
      <c r="AL39" s="83">
        <f t="shared" si="99"/>
        <v>0</v>
      </c>
      <c r="AM39" s="83">
        <f t="shared" si="99"/>
        <v>25.546010527256325</v>
      </c>
      <c r="AN39" s="240">
        <f t="shared" ref="AN39:CY39" si="100">AN84</f>
        <v>0</v>
      </c>
      <c r="AO39" s="240">
        <f t="shared" si="100"/>
        <v>0</v>
      </c>
      <c r="AP39" s="240">
        <f t="shared" si="100"/>
        <v>7.7437829617988008E-2</v>
      </c>
      <c r="AQ39" s="240">
        <f t="shared" si="100"/>
        <v>0</v>
      </c>
      <c r="AR39" s="240">
        <f t="shared" si="100"/>
        <v>0</v>
      </c>
      <c r="AS39" s="240">
        <f t="shared" si="100"/>
        <v>0</v>
      </c>
      <c r="AT39" s="240">
        <f t="shared" si="100"/>
        <v>0</v>
      </c>
      <c r="AU39" s="240">
        <f t="shared" si="100"/>
        <v>0</v>
      </c>
      <c r="AV39" s="240">
        <f t="shared" si="100"/>
        <v>0</v>
      </c>
      <c r="AW39" s="240">
        <f t="shared" si="100"/>
        <v>5.1672788849492157</v>
      </c>
      <c r="AX39" s="240">
        <f t="shared" si="100"/>
        <v>0.16145357442154348</v>
      </c>
      <c r="AY39" s="240">
        <f t="shared" si="100"/>
        <v>1.7309154688181989</v>
      </c>
      <c r="AZ39" s="240">
        <f t="shared" si="100"/>
        <v>0</v>
      </c>
      <c r="BA39" s="240">
        <f t="shared" si="100"/>
        <v>0</v>
      </c>
      <c r="BB39" s="240">
        <f t="shared" si="100"/>
        <v>0</v>
      </c>
      <c r="BC39" s="240">
        <f t="shared" si="100"/>
        <v>0</v>
      </c>
      <c r="BD39" s="240">
        <f t="shared" si="100"/>
        <v>0</v>
      </c>
      <c r="BE39" s="240">
        <f t="shared" si="100"/>
        <v>0</v>
      </c>
      <c r="BF39" s="240">
        <f t="shared" si="100"/>
        <v>11.429294870055317</v>
      </c>
      <c r="BG39" s="240">
        <f t="shared" si="100"/>
        <v>0</v>
      </c>
      <c r="BH39" s="240">
        <f t="shared" si="100"/>
        <v>0</v>
      </c>
      <c r="BI39" s="240">
        <f t="shared" si="100"/>
        <v>2.161506115408554</v>
      </c>
      <c r="BJ39" s="240">
        <f t="shared" si="100"/>
        <v>1.8557365857898509</v>
      </c>
      <c r="BK39" s="240">
        <f t="shared" si="100"/>
        <v>0</v>
      </c>
      <c r="BL39" s="240">
        <f t="shared" si="100"/>
        <v>85.497671051802314</v>
      </c>
      <c r="BM39" s="240">
        <f t="shared" si="100"/>
        <v>0</v>
      </c>
      <c r="BN39" s="240">
        <f t="shared" si="100"/>
        <v>0</v>
      </c>
      <c r="BO39" s="240">
        <f t="shared" si="100"/>
        <v>0</v>
      </c>
      <c r="BP39" s="240">
        <f t="shared" si="100"/>
        <v>0</v>
      </c>
      <c r="BQ39" s="240">
        <f t="shared" si="100"/>
        <v>0</v>
      </c>
      <c r="BR39" s="240">
        <f t="shared" si="100"/>
        <v>0</v>
      </c>
      <c r="BS39" s="240">
        <f t="shared" si="100"/>
        <v>0</v>
      </c>
      <c r="BT39" s="242">
        <f t="shared" si="100"/>
        <v>0.7552975639951105</v>
      </c>
      <c r="BU39" s="242">
        <f t="shared" si="100"/>
        <v>0</v>
      </c>
      <c r="BV39" s="242">
        <f t="shared" si="100"/>
        <v>1.2104638113877187E-3</v>
      </c>
      <c r="BW39" s="242">
        <f t="shared" si="100"/>
        <v>6.1325919202200954</v>
      </c>
      <c r="BX39" s="242">
        <f t="shared" si="100"/>
        <v>96.404157045426032</v>
      </c>
      <c r="BY39" s="242">
        <f t="shared" si="100"/>
        <v>0.24717352485428959</v>
      </c>
      <c r="BZ39" s="242">
        <f t="shared" si="100"/>
        <v>9.5212535058891878E-2</v>
      </c>
      <c r="CA39" s="242">
        <f t="shared" si="100"/>
        <v>1.1702955254361422</v>
      </c>
      <c r="CB39" s="242">
        <f t="shared" si="100"/>
        <v>239.39998996617931</v>
      </c>
      <c r="CC39" s="242">
        <f t="shared" si="100"/>
        <v>14.451042576475217</v>
      </c>
      <c r="CD39" s="242">
        <f t="shared" si="100"/>
        <v>22.124634564368939</v>
      </c>
      <c r="CE39" s="242">
        <f t="shared" si="100"/>
        <v>0</v>
      </c>
      <c r="CF39" s="242">
        <f t="shared" si="100"/>
        <v>10.890734036920263</v>
      </c>
      <c r="CG39" s="242">
        <f t="shared" si="100"/>
        <v>0</v>
      </c>
      <c r="CH39" s="242">
        <f t="shared" si="100"/>
        <v>61.336112581665262</v>
      </c>
      <c r="CI39" s="242">
        <f t="shared" si="100"/>
        <v>30.045941600400997</v>
      </c>
      <c r="CJ39" s="242">
        <f t="shared" si="100"/>
        <v>187.54853028726416</v>
      </c>
      <c r="CK39" s="242">
        <f t="shared" si="100"/>
        <v>21.332879741633484</v>
      </c>
      <c r="CL39" s="242">
        <f t="shared" si="100"/>
        <v>0</v>
      </c>
      <c r="CM39" s="242">
        <f t="shared" si="100"/>
        <v>23.364882156378965</v>
      </c>
      <c r="CN39" s="242">
        <f t="shared" si="100"/>
        <v>125.4467356362745</v>
      </c>
      <c r="CO39" s="242">
        <f t="shared" si="100"/>
        <v>8.6278675044633992</v>
      </c>
      <c r="CP39" s="242">
        <f t="shared" si="100"/>
        <v>0.51653357719888304</v>
      </c>
      <c r="CQ39" s="242">
        <f t="shared" si="100"/>
        <v>0</v>
      </c>
      <c r="CR39" s="242">
        <f t="shared" si="100"/>
        <v>138.57270259101008</v>
      </c>
      <c r="CS39" s="242">
        <f t="shared" si="100"/>
        <v>0</v>
      </c>
      <c r="CT39" s="242">
        <f t="shared" si="100"/>
        <v>3.35585164551832E-2</v>
      </c>
      <c r="CU39" s="242">
        <f t="shared" si="100"/>
        <v>0</v>
      </c>
      <c r="CV39" s="242">
        <f t="shared" si="100"/>
        <v>382.06410802114607</v>
      </c>
      <c r="CW39" s="242">
        <f t="shared" si="100"/>
        <v>11.85163525014174</v>
      </c>
      <c r="CX39" s="242">
        <f t="shared" si="100"/>
        <v>5.9618528141927749</v>
      </c>
      <c r="CY39" s="242">
        <f t="shared" si="100"/>
        <v>19.017883629509885</v>
      </c>
      <c r="CZ39" s="242">
        <f t="shared" ref="CZ39:DD39" si="101">CZ84</f>
        <v>0</v>
      </c>
      <c r="DA39" s="242">
        <f t="shared" si="101"/>
        <v>0.95773170929429352</v>
      </c>
      <c r="DB39" s="242">
        <f t="shared" si="101"/>
        <v>78.276776602212166</v>
      </c>
      <c r="DC39" s="242">
        <f t="shared" si="101"/>
        <v>0</v>
      </c>
      <c r="DD39" s="242">
        <f t="shared" si="101"/>
        <v>25.546010527256325</v>
      </c>
      <c r="DE39" s="83">
        <f t="shared" si="31"/>
        <v>1620.2553768501066</v>
      </c>
    </row>
    <row r="40" spans="1:109" x14ac:dyDescent="0.2">
      <c r="A40" s="7" t="str">
        <f>VLOOKUP(B40,by_src_allpol!$J$25:$K$54,2,FALSE)</f>
        <v>N</v>
      </c>
      <c r="B40" s="7" t="str">
        <f t="shared" si="25"/>
        <v xml:space="preserve">Venting - Compressor Startup </v>
      </c>
      <c r="C40" s="83">
        <f t="shared" ref="C40:K40" si="102">C85</f>
        <v>0</v>
      </c>
      <c r="D40" s="83">
        <f t="shared" si="102"/>
        <v>0</v>
      </c>
      <c r="E40" s="83">
        <f t="shared" si="102"/>
        <v>0</v>
      </c>
      <c r="F40" s="83">
        <f t="shared" si="102"/>
        <v>0</v>
      </c>
      <c r="G40" s="83">
        <f t="shared" si="102"/>
        <v>0</v>
      </c>
      <c r="H40" s="83">
        <f t="shared" si="102"/>
        <v>0</v>
      </c>
      <c r="I40" s="83">
        <f t="shared" si="102"/>
        <v>0</v>
      </c>
      <c r="J40" s="83">
        <f t="shared" si="102"/>
        <v>0</v>
      </c>
      <c r="K40" s="83">
        <f t="shared" si="102"/>
        <v>0</v>
      </c>
      <c r="L40" s="83">
        <f t="shared" ref="L40:AF40" si="103">L85</f>
        <v>0</v>
      </c>
      <c r="M40" s="83">
        <f t="shared" si="103"/>
        <v>0</v>
      </c>
      <c r="N40" s="83">
        <f t="shared" si="103"/>
        <v>0</v>
      </c>
      <c r="O40" s="83">
        <f t="shared" si="103"/>
        <v>0</v>
      </c>
      <c r="P40" s="83">
        <f t="shared" si="103"/>
        <v>0</v>
      </c>
      <c r="Q40" s="83">
        <f t="shared" si="103"/>
        <v>0</v>
      </c>
      <c r="R40" s="83">
        <f t="shared" si="103"/>
        <v>0</v>
      </c>
      <c r="S40" s="83">
        <f t="shared" si="103"/>
        <v>0</v>
      </c>
      <c r="T40" s="83">
        <f t="shared" si="103"/>
        <v>0</v>
      </c>
      <c r="U40" s="83">
        <f t="shared" si="103"/>
        <v>0</v>
      </c>
      <c r="V40" s="83">
        <f t="shared" si="103"/>
        <v>0</v>
      </c>
      <c r="W40" s="83">
        <f t="shared" si="103"/>
        <v>0</v>
      </c>
      <c r="X40" s="83">
        <f t="shared" si="103"/>
        <v>0</v>
      </c>
      <c r="Y40" s="83">
        <f t="shared" si="103"/>
        <v>0</v>
      </c>
      <c r="Z40" s="83">
        <f t="shared" si="103"/>
        <v>0</v>
      </c>
      <c r="AA40" s="83">
        <f t="shared" si="103"/>
        <v>0</v>
      </c>
      <c r="AB40" s="83">
        <f t="shared" si="103"/>
        <v>0</v>
      </c>
      <c r="AC40" s="83">
        <f t="shared" si="103"/>
        <v>0</v>
      </c>
      <c r="AD40" s="83">
        <f t="shared" si="103"/>
        <v>0</v>
      </c>
      <c r="AE40" s="83">
        <f t="shared" si="103"/>
        <v>0</v>
      </c>
      <c r="AF40" s="83">
        <f t="shared" si="103"/>
        <v>0</v>
      </c>
      <c r="AG40" s="83">
        <f t="shared" ref="AG40:AM40" si="104">AG85</f>
        <v>0</v>
      </c>
      <c r="AH40" s="83">
        <f t="shared" si="104"/>
        <v>0</v>
      </c>
      <c r="AI40" s="83">
        <f t="shared" si="104"/>
        <v>0</v>
      </c>
      <c r="AJ40" s="83">
        <f t="shared" si="104"/>
        <v>0</v>
      </c>
      <c r="AK40" s="83">
        <f t="shared" si="104"/>
        <v>0</v>
      </c>
      <c r="AL40" s="83">
        <f t="shared" si="104"/>
        <v>0</v>
      </c>
      <c r="AM40" s="83">
        <f t="shared" si="104"/>
        <v>0</v>
      </c>
      <c r="AN40" s="240">
        <f t="shared" ref="AN40:CY40" si="105">AN85</f>
        <v>0</v>
      </c>
      <c r="AO40" s="240">
        <f t="shared" si="105"/>
        <v>0</v>
      </c>
      <c r="AP40" s="240">
        <f t="shared" si="105"/>
        <v>0</v>
      </c>
      <c r="AQ40" s="240">
        <f t="shared" si="105"/>
        <v>0</v>
      </c>
      <c r="AR40" s="240">
        <f t="shared" si="105"/>
        <v>0</v>
      </c>
      <c r="AS40" s="240">
        <f t="shared" si="105"/>
        <v>0</v>
      </c>
      <c r="AT40" s="240">
        <f t="shared" si="105"/>
        <v>0</v>
      </c>
      <c r="AU40" s="240">
        <f t="shared" si="105"/>
        <v>0</v>
      </c>
      <c r="AV40" s="240">
        <f t="shared" si="105"/>
        <v>0</v>
      </c>
      <c r="AW40" s="240">
        <f t="shared" si="105"/>
        <v>0</v>
      </c>
      <c r="AX40" s="240">
        <f t="shared" si="105"/>
        <v>0</v>
      </c>
      <c r="AY40" s="240">
        <f t="shared" si="105"/>
        <v>0</v>
      </c>
      <c r="AZ40" s="240">
        <f t="shared" si="105"/>
        <v>0</v>
      </c>
      <c r="BA40" s="240">
        <f t="shared" si="105"/>
        <v>0</v>
      </c>
      <c r="BB40" s="240">
        <f t="shared" si="105"/>
        <v>0</v>
      </c>
      <c r="BC40" s="240">
        <f t="shared" si="105"/>
        <v>0</v>
      </c>
      <c r="BD40" s="240">
        <f t="shared" si="105"/>
        <v>0</v>
      </c>
      <c r="BE40" s="240">
        <f t="shared" si="105"/>
        <v>0</v>
      </c>
      <c r="BF40" s="240">
        <f t="shared" si="105"/>
        <v>0</v>
      </c>
      <c r="BG40" s="240">
        <f t="shared" si="105"/>
        <v>0</v>
      </c>
      <c r="BH40" s="240">
        <f t="shared" si="105"/>
        <v>0</v>
      </c>
      <c r="BI40" s="240">
        <f t="shared" si="105"/>
        <v>0</v>
      </c>
      <c r="BJ40" s="240">
        <f t="shared" si="105"/>
        <v>0</v>
      </c>
      <c r="BK40" s="240">
        <f t="shared" si="105"/>
        <v>0</v>
      </c>
      <c r="BL40" s="240">
        <f t="shared" si="105"/>
        <v>0</v>
      </c>
      <c r="BM40" s="240">
        <f t="shared" si="105"/>
        <v>0</v>
      </c>
      <c r="BN40" s="240">
        <f t="shared" si="105"/>
        <v>0</v>
      </c>
      <c r="BO40" s="240">
        <f t="shared" si="105"/>
        <v>0</v>
      </c>
      <c r="BP40" s="240">
        <f t="shared" si="105"/>
        <v>0</v>
      </c>
      <c r="BQ40" s="240">
        <f t="shared" si="105"/>
        <v>0</v>
      </c>
      <c r="BR40" s="240">
        <f t="shared" si="105"/>
        <v>0</v>
      </c>
      <c r="BS40" s="240">
        <f t="shared" si="105"/>
        <v>0</v>
      </c>
      <c r="BT40" s="242">
        <f t="shared" si="105"/>
        <v>0</v>
      </c>
      <c r="BU40" s="242">
        <f t="shared" si="105"/>
        <v>0</v>
      </c>
      <c r="BV40" s="242">
        <f t="shared" si="105"/>
        <v>0</v>
      </c>
      <c r="BW40" s="242">
        <f t="shared" si="105"/>
        <v>0</v>
      </c>
      <c r="BX40" s="242">
        <f t="shared" si="105"/>
        <v>0</v>
      </c>
      <c r="BY40" s="242">
        <f t="shared" si="105"/>
        <v>0</v>
      </c>
      <c r="BZ40" s="242">
        <f t="shared" si="105"/>
        <v>0</v>
      </c>
      <c r="CA40" s="242">
        <f t="shared" si="105"/>
        <v>0</v>
      </c>
      <c r="CB40" s="242">
        <f t="shared" si="105"/>
        <v>0</v>
      </c>
      <c r="CC40" s="242">
        <f t="shared" si="105"/>
        <v>0</v>
      </c>
      <c r="CD40" s="242">
        <f t="shared" si="105"/>
        <v>0</v>
      </c>
      <c r="CE40" s="242">
        <f t="shared" si="105"/>
        <v>0</v>
      </c>
      <c r="CF40" s="242">
        <f t="shared" si="105"/>
        <v>0</v>
      </c>
      <c r="CG40" s="242">
        <f t="shared" si="105"/>
        <v>0</v>
      </c>
      <c r="CH40" s="242">
        <f t="shared" si="105"/>
        <v>0</v>
      </c>
      <c r="CI40" s="242">
        <f t="shared" si="105"/>
        <v>0</v>
      </c>
      <c r="CJ40" s="242">
        <f t="shared" si="105"/>
        <v>0</v>
      </c>
      <c r="CK40" s="242">
        <f t="shared" si="105"/>
        <v>0</v>
      </c>
      <c r="CL40" s="242">
        <f t="shared" si="105"/>
        <v>0</v>
      </c>
      <c r="CM40" s="242">
        <f t="shared" si="105"/>
        <v>0</v>
      </c>
      <c r="CN40" s="242">
        <f t="shared" si="105"/>
        <v>0</v>
      </c>
      <c r="CO40" s="242">
        <f t="shared" si="105"/>
        <v>0</v>
      </c>
      <c r="CP40" s="242">
        <f t="shared" si="105"/>
        <v>0</v>
      </c>
      <c r="CQ40" s="242">
        <f t="shared" si="105"/>
        <v>0</v>
      </c>
      <c r="CR40" s="242">
        <f t="shared" si="105"/>
        <v>0</v>
      </c>
      <c r="CS40" s="242">
        <f t="shared" si="105"/>
        <v>0</v>
      </c>
      <c r="CT40" s="242">
        <f t="shared" si="105"/>
        <v>0</v>
      </c>
      <c r="CU40" s="242">
        <f t="shared" si="105"/>
        <v>0</v>
      </c>
      <c r="CV40" s="242">
        <f t="shared" si="105"/>
        <v>0</v>
      </c>
      <c r="CW40" s="242">
        <f t="shared" si="105"/>
        <v>0</v>
      </c>
      <c r="CX40" s="242">
        <f t="shared" si="105"/>
        <v>0</v>
      </c>
      <c r="CY40" s="242">
        <f t="shared" si="105"/>
        <v>0</v>
      </c>
      <c r="CZ40" s="242">
        <f t="shared" ref="CZ40:DD40" si="106">CZ85</f>
        <v>0</v>
      </c>
      <c r="DA40" s="242">
        <f t="shared" si="106"/>
        <v>0</v>
      </c>
      <c r="DB40" s="242">
        <f t="shared" si="106"/>
        <v>0</v>
      </c>
      <c r="DC40" s="242">
        <f t="shared" si="106"/>
        <v>0</v>
      </c>
      <c r="DD40" s="242">
        <f t="shared" si="106"/>
        <v>0</v>
      </c>
      <c r="DE40" s="83">
        <f t="shared" si="31"/>
        <v>0</v>
      </c>
    </row>
    <row r="41" spans="1:109" x14ac:dyDescent="0.2">
      <c r="A41" s="7" t="str">
        <f>VLOOKUP(B41,by_src_allpol!$J$25:$K$54,2,FALSE)</f>
        <v>N</v>
      </c>
      <c r="B41" s="7" t="str">
        <f t="shared" si="25"/>
        <v>Venting - Compressor Shutdown</v>
      </c>
      <c r="C41" s="83">
        <f t="shared" ref="C41:K41" si="107">C86</f>
        <v>0</v>
      </c>
      <c r="D41" s="83">
        <f t="shared" si="107"/>
        <v>0</v>
      </c>
      <c r="E41" s="83">
        <f t="shared" si="107"/>
        <v>0</v>
      </c>
      <c r="F41" s="83">
        <f t="shared" si="107"/>
        <v>0</v>
      </c>
      <c r="G41" s="83">
        <f t="shared" si="107"/>
        <v>0</v>
      </c>
      <c r="H41" s="83">
        <f t="shared" si="107"/>
        <v>0</v>
      </c>
      <c r="I41" s="83">
        <f t="shared" si="107"/>
        <v>0</v>
      </c>
      <c r="J41" s="83">
        <f t="shared" si="107"/>
        <v>0</v>
      </c>
      <c r="K41" s="83">
        <f t="shared" si="107"/>
        <v>0</v>
      </c>
      <c r="L41" s="83">
        <f t="shared" ref="L41:AF41" si="108">L86</f>
        <v>0</v>
      </c>
      <c r="M41" s="83">
        <f t="shared" si="108"/>
        <v>0</v>
      </c>
      <c r="N41" s="83">
        <f t="shared" si="108"/>
        <v>0</v>
      </c>
      <c r="O41" s="83">
        <f t="shared" si="108"/>
        <v>0</v>
      </c>
      <c r="P41" s="83">
        <f t="shared" si="108"/>
        <v>0</v>
      </c>
      <c r="Q41" s="83">
        <f t="shared" si="108"/>
        <v>0</v>
      </c>
      <c r="R41" s="83">
        <f t="shared" si="108"/>
        <v>0</v>
      </c>
      <c r="S41" s="83">
        <f t="shared" si="108"/>
        <v>0</v>
      </c>
      <c r="T41" s="83">
        <f t="shared" si="108"/>
        <v>0</v>
      </c>
      <c r="U41" s="83">
        <f t="shared" si="108"/>
        <v>0</v>
      </c>
      <c r="V41" s="83">
        <f t="shared" si="108"/>
        <v>0</v>
      </c>
      <c r="W41" s="83">
        <f t="shared" si="108"/>
        <v>0</v>
      </c>
      <c r="X41" s="83">
        <f t="shared" si="108"/>
        <v>0</v>
      </c>
      <c r="Y41" s="83">
        <f t="shared" si="108"/>
        <v>0</v>
      </c>
      <c r="Z41" s="83">
        <f t="shared" si="108"/>
        <v>0</v>
      </c>
      <c r="AA41" s="83">
        <f t="shared" si="108"/>
        <v>0</v>
      </c>
      <c r="AB41" s="83">
        <f t="shared" si="108"/>
        <v>0</v>
      </c>
      <c r="AC41" s="83">
        <f t="shared" si="108"/>
        <v>0</v>
      </c>
      <c r="AD41" s="83">
        <f t="shared" si="108"/>
        <v>0</v>
      </c>
      <c r="AE41" s="83">
        <f t="shared" si="108"/>
        <v>0</v>
      </c>
      <c r="AF41" s="83">
        <f t="shared" si="108"/>
        <v>0</v>
      </c>
      <c r="AG41" s="83">
        <f t="shared" ref="AG41:AM41" si="109">AG86</f>
        <v>0</v>
      </c>
      <c r="AH41" s="83">
        <f t="shared" si="109"/>
        <v>0</v>
      </c>
      <c r="AI41" s="83">
        <f t="shared" si="109"/>
        <v>0</v>
      </c>
      <c r="AJ41" s="83">
        <f t="shared" si="109"/>
        <v>0</v>
      </c>
      <c r="AK41" s="83">
        <f t="shared" si="109"/>
        <v>0</v>
      </c>
      <c r="AL41" s="83">
        <f t="shared" si="109"/>
        <v>0</v>
      </c>
      <c r="AM41" s="83">
        <f t="shared" si="109"/>
        <v>0</v>
      </c>
      <c r="AN41" s="240">
        <f t="shared" ref="AN41:CY41" si="110">AN86</f>
        <v>0</v>
      </c>
      <c r="AO41" s="240">
        <f t="shared" si="110"/>
        <v>0</v>
      </c>
      <c r="AP41" s="240">
        <f t="shared" si="110"/>
        <v>0</v>
      </c>
      <c r="AQ41" s="240">
        <f t="shared" si="110"/>
        <v>0</v>
      </c>
      <c r="AR41" s="240">
        <f t="shared" si="110"/>
        <v>0</v>
      </c>
      <c r="AS41" s="240">
        <f t="shared" si="110"/>
        <v>0</v>
      </c>
      <c r="AT41" s="240">
        <f t="shared" si="110"/>
        <v>0</v>
      </c>
      <c r="AU41" s="240">
        <f t="shared" si="110"/>
        <v>0</v>
      </c>
      <c r="AV41" s="240">
        <f t="shared" si="110"/>
        <v>0</v>
      </c>
      <c r="AW41" s="240">
        <f t="shared" si="110"/>
        <v>0</v>
      </c>
      <c r="AX41" s="240">
        <f t="shared" si="110"/>
        <v>0</v>
      </c>
      <c r="AY41" s="240">
        <f t="shared" si="110"/>
        <v>0</v>
      </c>
      <c r="AZ41" s="240">
        <f t="shared" si="110"/>
        <v>0</v>
      </c>
      <c r="BA41" s="240">
        <f t="shared" si="110"/>
        <v>0</v>
      </c>
      <c r="BB41" s="240">
        <f t="shared" si="110"/>
        <v>0</v>
      </c>
      <c r="BC41" s="240">
        <f t="shared" si="110"/>
        <v>0</v>
      </c>
      <c r="BD41" s="240">
        <f t="shared" si="110"/>
        <v>0</v>
      </c>
      <c r="BE41" s="240">
        <f t="shared" si="110"/>
        <v>0</v>
      </c>
      <c r="BF41" s="240">
        <f t="shared" si="110"/>
        <v>0</v>
      </c>
      <c r="BG41" s="240">
        <f t="shared" si="110"/>
        <v>0</v>
      </c>
      <c r="BH41" s="240">
        <f t="shared" si="110"/>
        <v>0</v>
      </c>
      <c r="BI41" s="240">
        <f t="shared" si="110"/>
        <v>0</v>
      </c>
      <c r="BJ41" s="240">
        <f t="shared" si="110"/>
        <v>0</v>
      </c>
      <c r="BK41" s="240">
        <f t="shared" si="110"/>
        <v>0</v>
      </c>
      <c r="BL41" s="240">
        <f t="shared" si="110"/>
        <v>0</v>
      </c>
      <c r="BM41" s="240">
        <f t="shared" si="110"/>
        <v>0</v>
      </c>
      <c r="BN41" s="240">
        <f t="shared" si="110"/>
        <v>0</v>
      </c>
      <c r="BO41" s="240">
        <f t="shared" si="110"/>
        <v>0</v>
      </c>
      <c r="BP41" s="240">
        <f t="shared" si="110"/>
        <v>0</v>
      </c>
      <c r="BQ41" s="240">
        <f t="shared" si="110"/>
        <v>0</v>
      </c>
      <c r="BR41" s="240">
        <f t="shared" si="110"/>
        <v>0</v>
      </c>
      <c r="BS41" s="240">
        <f t="shared" si="110"/>
        <v>0</v>
      </c>
      <c r="BT41" s="242">
        <f t="shared" si="110"/>
        <v>0</v>
      </c>
      <c r="BU41" s="242">
        <f t="shared" si="110"/>
        <v>0</v>
      </c>
      <c r="BV41" s="242">
        <f t="shared" si="110"/>
        <v>0</v>
      </c>
      <c r="BW41" s="242">
        <f t="shared" si="110"/>
        <v>0</v>
      </c>
      <c r="BX41" s="242">
        <f t="shared" si="110"/>
        <v>0</v>
      </c>
      <c r="BY41" s="242">
        <f t="shared" si="110"/>
        <v>0</v>
      </c>
      <c r="BZ41" s="242">
        <f t="shared" si="110"/>
        <v>0</v>
      </c>
      <c r="CA41" s="242">
        <f t="shared" si="110"/>
        <v>0</v>
      </c>
      <c r="CB41" s="242">
        <f t="shared" si="110"/>
        <v>0</v>
      </c>
      <c r="CC41" s="242">
        <f t="shared" si="110"/>
        <v>0</v>
      </c>
      <c r="CD41" s="242">
        <f t="shared" si="110"/>
        <v>0</v>
      </c>
      <c r="CE41" s="242">
        <f t="shared" si="110"/>
        <v>0</v>
      </c>
      <c r="CF41" s="242">
        <f t="shared" si="110"/>
        <v>0</v>
      </c>
      <c r="CG41" s="242">
        <f t="shared" si="110"/>
        <v>0</v>
      </c>
      <c r="CH41" s="242">
        <f t="shared" si="110"/>
        <v>0</v>
      </c>
      <c r="CI41" s="242">
        <f t="shared" si="110"/>
        <v>0</v>
      </c>
      <c r="CJ41" s="242">
        <f t="shared" si="110"/>
        <v>0</v>
      </c>
      <c r="CK41" s="242">
        <f t="shared" si="110"/>
        <v>0</v>
      </c>
      <c r="CL41" s="242">
        <f t="shared" si="110"/>
        <v>0</v>
      </c>
      <c r="CM41" s="242">
        <f t="shared" si="110"/>
        <v>0</v>
      </c>
      <c r="CN41" s="242">
        <f t="shared" si="110"/>
        <v>0</v>
      </c>
      <c r="CO41" s="242">
        <f t="shared" si="110"/>
        <v>0</v>
      </c>
      <c r="CP41" s="242">
        <f t="shared" si="110"/>
        <v>0</v>
      </c>
      <c r="CQ41" s="242">
        <f t="shared" si="110"/>
        <v>0</v>
      </c>
      <c r="CR41" s="242">
        <f t="shared" si="110"/>
        <v>0</v>
      </c>
      <c r="CS41" s="242">
        <f t="shared" si="110"/>
        <v>0</v>
      </c>
      <c r="CT41" s="242">
        <f t="shared" si="110"/>
        <v>0</v>
      </c>
      <c r="CU41" s="242">
        <f t="shared" si="110"/>
        <v>0</v>
      </c>
      <c r="CV41" s="242">
        <f t="shared" si="110"/>
        <v>0</v>
      </c>
      <c r="CW41" s="242">
        <f t="shared" si="110"/>
        <v>0</v>
      </c>
      <c r="CX41" s="242">
        <f t="shared" si="110"/>
        <v>0</v>
      </c>
      <c r="CY41" s="242">
        <f t="shared" si="110"/>
        <v>0</v>
      </c>
      <c r="CZ41" s="242">
        <f t="shared" ref="CZ41:DD41" si="111">CZ86</f>
        <v>0</v>
      </c>
      <c r="DA41" s="242">
        <f t="shared" si="111"/>
        <v>0</v>
      </c>
      <c r="DB41" s="242">
        <f t="shared" si="111"/>
        <v>0</v>
      </c>
      <c r="DC41" s="242">
        <f t="shared" si="111"/>
        <v>0</v>
      </c>
      <c r="DD41" s="242">
        <f t="shared" si="111"/>
        <v>0</v>
      </c>
      <c r="DE41" s="83">
        <f t="shared" si="31"/>
        <v>0</v>
      </c>
    </row>
    <row r="42" spans="1:109" x14ac:dyDescent="0.2">
      <c r="A42" s="7" t="str">
        <f>VLOOKUP(B42,by_src_allpol!$J$25:$K$54,2,FALSE)</f>
        <v>N</v>
      </c>
      <c r="B42" s="7" t="str">
        <f t="shared" si="25"/>
        <v>Dehydrator</v>
      </c>
      <c r="C42" s="83">
        <f t="shared" ref="C42:K42" si="112">C87</f>
        <v>2.3134204618182894E-3</v>
      </c>
      <c r="D42" s="83">
        <f t="shared" si="112"/>
        <v>6.5806784893619338E-2</v>
      </c>
      <c r="E42" s="83">
        <f t="shared" si="112"/>
        <v>0</v>
      </c>
      <c r="F42" s="83">
        <f t="shared" si="112"/>
        <v>4.7522180242914602E-3</v>
      </c>
      <c r="G42" s="83">
        <f t="shared" si="112"/>
        <v>6.831957576349831</v>
      </c>
      <c r="H42" s="83">
        <f t="shared" si="112"/>
        <v>7.2870448629031641E-5</v>
      </c>
      <c r="I42" s="83">
        <f t="shared" si="112"/>
        <v>0</v>
      </c>
      <c r="J42" s="83">
        <f t="shared" si="112"/>
        <v>2.8020184835848193E-4</v>
      </c>
      <c r="K42" s="83">
        <f t="shared" si="112"/>
        <v>1.1564998209306547</v>
      </c>
      <c r="L42" s="83">
        <f t="shared" ref="L42:AF42" si="113">L87</f>
        <v>0.34286916108348853</v>
      </c>
      <c r="M42" s="83">
        <f t="shared" si="113"/>
        <v>0.3442933624269679</v>
      </c>
      <c r="N42" s="83">
        <f t="shared" si="113"/>
        <v>0.23435836946639765</v>
      </c>
      <c r="O42" s="83">
        <f t="shared" si="113"/>
        <v>1.6852938317247646E-2</v>
      </c>
      <c r="P42" s="83">
        <f t="shared" si="113"/>
        <v>0</v>
      </c>
      <c r="Q42" s="83">
        <f t="shared" si="113"/>
        <v>0.3464884682029713</v>
      </c>
      <c r="R42" s="83">
        <f t="shared" si="113"/>
        <v>3.417258024749566E-3</v>
      </c>
      <c r="S42" s="83">
        <f t="shared" si="113"/>
        <v>1.0499223476493553</v>
      </c>
      <c r="T42" s="83">
        <f t="shared" si="113"/>
        <v>9.2674074454738312E-2</v>
      </c>
      <c r="U42" s="83">
        <f t="shared" si="113"/>
        <v>0</v>
      </c>
      <c r="V42" s="83">
        <f t="shared" si="113"/>
        <v>7.1275450932669709E-2</v>
      </c>
      <c r="W42" s="83">
        <f t="shared" si="113"/>
        <v>0.20147684148021308</v>
      </c>
      <c r="X42" s="83">
        <f t="shared" si="113"/>
        <v>2.1069109342720067E-2</v>
      </c>
      <c r="Y42" s="83">
        <f t="shared" si="113"/>
        <v>0</v>
      </c>
      <c r="Z42" s="83">
        <f t="shared" si="113"/>
        <v>0</v>
      </c>
      <c r="AA42" s="83">
        <f t="shared" si="113"/>
        <v>0.89224495499516987</v>
      </c>
      <c r="AB42" s="83">
        <f t="shared" si="113"/>
        <v>2.2228481507825708E-3</v>
      </c>
      <c r="AC42" s="83">
        <f t="shared" si="113"/>
        <v>4.299023727338305E-5</v>
      </c>
      <c r="AD42" s="83">
        <f t="shared" si="113"/>
        <v>0</v>
      </c>
      <c r="AE42" s="83">
        <f t="shared" si="113"/>
        <v>0.53260804603058998</v>
      </c>
      <c r="AF42" s="83">
        <f t="shared" si="113"/>
        <v>2.3616680191297485E-3</v>
      </c>
      <c r="AG42" s="83">
        <f t="shared" ref="AG42:AM42" si="114">AG87</f>
        <v>6.840818178709332E-2</v>
      </c>
      <c r="AH42" s="83">
        <f t="shared" si="114"/>
        <v>1.8983816641541338E-2</v>
      </c>
      <c r="AI42" s="83">
        <f t="shared" si="114"/>
        <v>0</v>
      </c>
      <c r="AJ42" s="83">
        <f t="shared" si="114"/>
        <v>5.9990014535744808E-4</v>
      </c>
      <c r="AK42" s="83">
        <f t="shared" si="114"/>
        <v>0.95204717007335193</v>
      </c>
      <c r="AL42" s="83">
        <f t="shared" si="114"/>
        <v>0</v>
      </c>
      <c r="AM42" s="83">
        <f t="shared" si="114"/>
        <v>0.41961220025879736</v>
      </c>
      <c r="AN42" s="240">
        <f t="shared" ref="AN42:CY42" si="115">AN87</f>
        <v>0</v>
      </c>
      <c r="AO42" s="240">
        <f t="shared" si="115"/>
        <v>0</v>
      </c>
      <c r="AP42" s="240">
        <f t="shared" si="115"/>
        <v>0</v>
      </c>
      <c r="AQ42" s="240">
        <f t="shared" si="115"/>
        <v>0</v>
      </c>
      <c r="AR42" s="240">
        <f t="shared" si="115"/>
        <v>0</v>
      </c>
      <c r="AS42" s="240">
        <f t="shared" si="115"/>
        <v>0</v>
      </c>
      <c r="AT42" s="240">
        <f t="shared" si="115"/>
        <v>0</v>
      </c>
      <c r="AU42" s="240">
        <f t="shared" si="115"/>
        <v>0</v>
      </c>
      <c r="AV42" s="240">
        <f t="shared" si="115"/>
        <v>0</v>
      </c>
      <c r="AW42" s="240">
        <f t="shared" si="115"/>
        <v>1.1464285100751855E-3</v>
      </c>
      <c r="AX42" s="240">
        <f t="shared" si="115"/>
        <v>1.4504213953148352E-4</v>
      </c>
      <c r="AY42" s="240">
        <f t="shared" si="115"/>
        <v>2.4473157519019532E-4</v>
      </c>
      <c r="AZ42" s="240">
        <f t="shared" si="115"/>
        <v>0</v>
      </c>
      <c r="BA42" s="240">
        <f t="shared" si="115"/>
        <v>0</v>
      </c>
      <c r="BB42" s="240">
        <f t="shared" si="115"/>
        <v>0</v>
      </c>
      <c r="BC42" s="240">
        <f t="shared" si="115"/>
        <v>0</v>
      </c>
      <c r="BD42" s="240">
        <f t="shared" si="115"/>
        <v>0</v>
      </c>
      <c r="BE42" s="240">
        <f t="shared" si="115"/>
        <v>0</v>
      </c>
      <c r="BF42" s="240">
        <f t="shared" si="115"/>
        <v>1.6945307433866002E-2</v>
      </c>
      <c r="BG42" s="240">
        <f t="shared" si="115"/>
        <v>0</v>
      </c>
      <c r="BH42" s="240">
        <f t="shared" si="115"/>
        <v>0</v>
      </c>
      <c r="BI42" s="240">
        <f t="shared" si="115"/>
        <v>1.2806132855027179E-2</v>
      </c>
      <c r="BJ42" s="240">
        <f t="shared" si="115"/>
        <v>2.2228481507825708E-3</v>
      </c>
      <c r="BK42" s="240">
        <f t="shared" si="115"/>
        <v>0</v>
      </c>
      <c r="BL42" s="240">
        <f t="shared" si="115"/>
        <v>8.6409911081015534E-2</v>
      </c>
      <c r="BM42" s="240">
        <f t="shared" si="115"/>
        <v>0</v>
      </c>
      <c r="BN42" s="240">
        <f t="shared" si="115"/>
        <v>0</v>
      </c>
      <c r="BO42" s="240">
        <f t="shared" si="115"/>
        <v>0</v>
      </c>
      <c r="BP42" s="240">
        <f t="shared" si="115"/>
        <v>0</v>
      </c>
      <c r="BQ42" s="240">
        <f t="shared" si="115"/>
        <v>0</v>
      </c>
      <c r="BR42" s="240">
        <f t="shared" si="115"/>
        <v>0</v>
      </c>
      <c r="BS42" s="240">
        <f t="shared" si="115"/>
        <v>0</v>
      </c>
      <c r="BT42" s="242">
        <f t="shared" si="115"/>
        <v>2.3134204618182894E-3</v>
      </c>
      <c r="BU42" s="242">
        <f t="shared" si="115"/>
        <v>6.5806784893619338E-2</v>
      </c>
      <c r="BV42" s="242">
        <f t="shared" si="115"/>
        <v>0</v>
      </c>
      <c r="BW42" s="242">
        <f t="shared" si="115"/>
        <v>4.7522180242914602E-3</v>
      </c>
      <c r="BX42" s="242">
        <f t="shared" si="115"/>
        <v>6.831957576349831</v>
      </c>
      <c r="BY42" s="242">
        <f t="shared" si="115"/>
        <v>7.2870448629031641E-5</v>
      </c>
      <c r="BZ42" s="242">
        <f t="shared" si="115"/>
        <v>0</v>
      </c>
      <c r="CA42" s="242">
        <f t="shared" si="115"/>
        <v>2.8020184835848193E-4</v>
      </c>
      <c r="CB42" s="242">
        <f t="shared" si="115"/>
        <v>1.1564998209306547</v>
      </c>
      <c r="CC42" s="242">
        <f t="shared" si="115"/>
        <v>0.34172273257341335</v>
      </c>
      <c r="CD42" s="242">
        <f t="shared" si="115"/>
        <v>0.34414832028743642</v>
      </c>
      <c r="CE42" s="242">
        <f t="shared" si="115"/>
        <v>0.23411363789120745</v>
      </c>
      <c r="CF42" s="242">
        <f t="shared" si="115"/>
        <v>1.6852938317247646E-2</v>
      </c>
      <c r="CG42" s="242">
        <f t="shared" si="115"/>
        <v>0</v>
      </c>
      <c r="CH42" s="242">
        <f t="shared" si="115"/>
        <v>0.3464884682029713</v>
      </c>
      <c r="CI42" s="242">
        <f t="shared" si="115"/>
        <v>3.417258024749566E-3</v>
      </c>
      <c r="CJ42" s="242">
        <f t="shared" si="115"/>
        <v>1.0499223476493553</v>
      </c>
      <c r="CK42" s="242">
        <f t="shared" si="115"/>
        <v>9.2674074454738312E-2</v>
      </c>
      <c r="CL42" s="242">
        <f t="shared" si="115"/>
        <v>0</v>
      </c>
      <c r="CM42" s="242">
        <f t="shared" si="115"/>
        <v>7.1275450932669709E-2</v>
      </c>
      <c r="CN42" s="242">
        <f t="shared" si="115"/>
        <v>0.18453153404634709</v>
      </c>
      <c r="CO42" s="242">
        <f t="shared" si="115"/>
        <v>2.1069109342720067E-2</v>
      </c>
      <c r="CP42" s="242">
        <f t="shared" si="115"/>
        <v>0</v>
      </c>
      <c r="CQ42" s="242">
        <f t="shared" si="115"/>
        <v>0</v>
      </c>
      <c r="CR42" s="242">
        <f t="shared" si="115"/>
        <v>0.87943882214014257</v>
      </c>
      <c r="CS42" s="242">
        <f t="shared" si="115"/>
        <v>0</v>
      </c>
      <c r="CT42" s="242">
        <f t="shared" si="115"/>
        <v>4.299023727338305E-5</v>
      </c>
      <c r="CU42" s="242">
        <f t="shared" si="115"/>
        <v>0</v>
      </c>
      <c r="CV42" s="242">
        <f t="shared" si="115"/>
        <v>0.44619813494957444</v>
      </c>
      <c r="CW42" s="242">
        <f t="shared" si="115"/>
        <v>2.3616680191297485E-3</v>
      </c>
      <c r="CX42" s="242">
        <f t="shared" si="115"/>
        <v>6.840818178709332E-2</v>
      </c>
      <c r="CY42" s="242">
        <f t="shared" si="115"/>
        <v>1.8983816641541338E-2</v>
      </c>
      <c r="CZ42" s="242">
        <f t="shared" ref="CZ42:DD42" si="116">CZ87</f>
        <v>0</v>
      </c>
      <c r="DA42" s="242">
        <f t="shared" si="116"/>
        <v>5.9990014535744808E-4</v>
      </c>
      <c r="DB42" s="242">
        <f t="shared" si="116"/>
        <v>0.95204717007335193</v>
      </c>
      <c r="DC42" s="242">
        <f t="shared" si="116"/>
        <v>0</v>
      </c>
      <c r="DD42" s="242">
        <f t="shared" si="116"/>
        <v>0.41961220025879736</v>
      </c>
      <c r="DE42" s="83">
        <f t="shared" si="31"/>
        <v>13.675512050677806</v>
      </c>
    </row>
    <row r="43" spans="1:109" x14ac:dyDescent="0.2">
      <c r="A43" s="7" t="str">
        <f>VLOOKUP(B43,by_src_allpol!$J$25:$K$54,2,FALSE)</f>
        <v>Y</v>
      </c>
      <c r="B43" s="7" t="str">
        <f t="shared" si="25"/>
        <v xml:space="preserve">Condensate tank </v>
      </c>
      <c r="C43" s="83">
        <f t="shared" ref="C43:K43" si="117">C88</f>
        <v>0</v>
      </c>
      <c r="D43" s="83">
        <f t="shared" si="117"/>
        <v>0</v>
      </c>
      <c r="E43" s="83">
        <f t="shared" si="117"/>
        <v>0</v>
      </c>
      <c r="F43" s="83">
        <f t="shared" si="117"/>
        <v>0</v>
      </c>
      <c r="G43" s="83">
        <f t="shared" si="117"/>
        <v>0</v>
      </c>
      <c r="H43" s="83">
        <f t="shared" si="117"/>
        <v>0</v>
      </c>
      <c r="I43" s="83">
        <f t="shared" si="117"/>
        <v>0</v>
      </c>
      <c r="J43" s="83">
        <f t="shared" si="117"/>
        <v>0</v>
      </c>
      <c r="K43" s="83">
        <f t="shared" si="117"/>
        <v>0</v>
      </c>
      <c r="L43" s="83">
        <f t="shared" ref="L43:AF43" si="118">L88</f>
        <v>0</v>
      </c>
      <c r="M43" s="83">
        <f t="shared" si="118"/>
        <v>0</v>
      </c>
      <c r="N43" s="83">
        <f t="shared" si="118"/>
        <v>0</v>
      </c>
      <c r="O43" s="83">
        <f t="shared" si="118"/>
        <v>0</v>
      </c>
      <c r="P43" s="83">
        <f t="shared" si="118"/>
        <v>0</v>
      </c>
      <c r="Q43" s="83">
        <f t="shared" si="118"/>
        <v>0</v>
      </c>
      <c r="R43" s="83">
        <f t="shared" si="118"/>
        <v>0</v>
      </c>
      <c r="S43" s="83">
        <f t="shared" si="118"/>
        <v>0</v>
      </c>
      <c r="T43" s="83">
        <f t="shared" si="118"/>
        <v>0</v>
      </c>
      <c r="U43" s="83">
        <f t="shared" si="118"/>
        <v>0</v>
      </c>
      <c r="V43" s="83">
        <f t="shared" si="118"/>
        <v>0</v>
      </c>
      <c r="W43" s="83">
        <f t="shared" si="118"/>
        <v>0</v>
      </c>
      <c r="X43" s="83">
        <f t="shared" si="118"/>
        <v>0</v>
      </c>
      <c r="Y43" s="83">
        <f t="shared" si="118"/>
        <v>0</v>
      </c>
      <c r="Z43" s="83">
        <f t="shared" si="118"/>
        <v>0</v>
      </c>
      <c r="AA43" s="83">
        <f t="shared" si="118"/>
        <v>0</v>
      </c>
      <c r="AB43" s="83">
        <f t="shared" si="118"/>
        <v>0</v>
      </c>
      <c r="AC43" s="83">
        <f t="shared" si="118"/>
        <v>0</v>
      </c>
      <c r="AD43" s="83">
        <f t="shared" si="118"/>
        <v>0</v>
      </c>
      <c r="AE43" s="83">
        <f t="shared" si="118"/>
        <v>0</v>
      </c>
      <c r="AF43" s="83">
        <f t="shared" si="118"/>
        <v>0</v>
      </c>
      <c r="AG43" s="83">
        <f t="shared" ref="AG43:AM43" si="119">AG88</f>
        <v>0</v>
      </c>
      <c r="AH43" s="83">
        <f t="shared" si="119"/>
        <v>0</v>
      </c>
      <c r="AI43" s="83">
        <f t="shared" si="119"/>
        <v>0</v>
      </c>
      <c r="AJ43" s="83">
        <f t="shared" si="119"/>
        <v>0</v>
      </c>
      <c r="AK43" s="83">
        <f t="shared" si="119"/>
        <v>0</v>
      </c>
      <c r="AL43" s="83">
        <f t="shared" si="119"/>
        <v>0</v>
      </c>
      <c r="AM43" s="83">
        <f t="shared" si="119"/>
        <v>0</v>
      </c>
      <c r="AN43" s="240">
        <f t="shared" ref="AN43:CY43" si="120">AN88</f>
        <v>0</v>
      </c>
      <c r="AO43" s="240">
        <f t="shared" si="120"/>
        <v>0</v>
      </c>
      <c r="AP43" s="240">
        <f t="shared" si="120"/>
        <v>0</v>
      </c>
      <c r="AQ43" s="240">
        <f t="shared" si="120"/>
        <v>0</v>
      </c>
      <c r="AR43" s="240">
        <f t="shared" si="120"/>
        <v>0</v>
      </c>
      <c r="AS43" s="240">
        <f t="shared" si="120"/>
        <v>0</v>
      </c>
      <c r="AT43" s="240">
        <f t="shared" si="120"/>
        <v>0</v>
      </c>
      <c r="AU43" s="240">
        <f t="shared" si="120"/>
        <v>0</v>
      </c>
      <c r="AV43" s="240">
        <f t="shared" si="120"/>
        <v>0</v>
      </c>
      <c r="AW43" s="240">
        <f t="shared" si="120"/>
        <v>0</v>
      </c>
      <c r="AX43" s="240">
        <f t="shared" si="120"/>
        <v>0</v>
      </c>
      <c r="AY43" s="240">
        <f t="shared" si="120"/>
        <v>0</v>
      </c>
      <c r="AZ43" s="240">
        <f t="shared" si="120"/>
        <v>0</v>
      </c>
      <c r="BA43" s="240">
        <f t="shared" si="120"/>
        <v>0</v>
      </c>
      <c r="BB43" s="240">
        <f t="shared" si="120"/>
        <v>0</v>
      </c>
      <c r="BC43" s="240">
        <f t="shared" si="120"/>
        <v>0</v>
      </c>
      <c r="BD43" s="240">
        <f t="shared" si="120"/>
        <v>0</v>
      </c>
      <c r="BE43" s="240">
        <f t="shared" si="120"/>
        <v>0</v>
      </c>
      <c r="BF43" s="240">
        <f t="shared" si="120"/>
        <v>0</v>
      </c>
      <c r="BG43" s="240">
        <f t="shared" si="120"/>
        <v>0</v>
      </c>
      <c r="BH43" s="240">
        <f t="shared" si="120"/>
        <v>0</v>
      </c>
      <c r="BI43" s="240">
        <f t="shared" si="120"/>
        <v>0</v>
      </c>
      <c r="BJ43" s="240">
        <f t="shared" si="120"/>
        <v>0</v>
      </c>
      <c r="BK43" s="240">
        <f t="shared" si="120"/>
        <v>0</v>
      </c>
      <c r="BL43" s="240">
        <f t="shared" si="120"/>
        <v>0</v>
      </c>
      <c r="BM43" s="240">
        <f t="shared" si="120"/>
        <v>0</v>
      </c>
      <c r="BN43" s="240">
        <f t="shared" si="120"/>
        <v>0</v>
      </c>
      <c r="BO43" s="240">
        <f t="shared" si="120"/>
        <v>0</v>
      </c>
      <c r="BP43" s="240">
        <f t="shared" si="120"/>
        <v>0</v>
      </c>
      <c r="BQ43" s="240">
        <f t="shared" si="120"/>
        <v>0</v>
      </c>
      <c r="BR43" s="240">
        <f t="shared" si="120"/>
        <v>0</v>
      </c>
      <c r="BS43" s="240">
        <f t="shared" si="120"/>
        <v>0</v>
      </c>
      <c r="BT43" s="242">
        <f t="shared" si="120"/>
        <v>0</v>
      </c>
      <c r="BU43" s="242">
        <f t="shared" si="120"/>
        <v>0</v>
      </c>
      <c r="BV43" s="242">
        <f t="shared" si="120"/>
        <v>0</v>
      </c>
      <c r="BW43" s="242">
        <f t="shared" si="120"/>
        <v>0</v>
      </c>
      <c r="BX43" s="242">
        <f t="shared" si="120"/>
        <v>0</v>
      </c>
      <c r="BY43" s="242">
        <f t="shared" si="120"/>
        <v>0</v>
      </c>
      <c r="BZ43" s="242">
        <f t="shared" si="120"/>
        <v>0</v>
      </c>
      <c r="CA43" s="242">
        <f t="shared" si="120"/>
        <v>0</v>
      </c>
      <c r="CB43" s="242">
        <f t="shared" si="120"/>
        <v>0</v>
      </c>
      <c r="CC43" s="242">
        <f t="shared" si="120"/>
        <v>0</v>
      </c>
      <c r="CD43" s="242">
        <f t="shared" si="120"/>
        <v>0</v>
      </c>
      <c r="CE43" s="242">
        <f t="shared" si="120"/>
        <v>0</v>
      </c>
      <c r="CF43" s="242">
        <f t="shared" si="120"/>
        <v>0</v>
      </c>
      <c r="CG43" s="242">
        <f t="shared" si="120"/>
        <v>0</v>
      </c>
      <c r="CH43" s="242">
        <f t="shared" si="120"/>
        <v>0</v>
      </c>
      <c r="CI43" s="242">
        <f t="shared" si="120"/>
        <v>0</v>
      </c>
      <c r="CJ43" s="242">
        <f t="shared" si="120"/>
        <v>0</v>
      </c>
      <c r="CK43" s="242">
        <f t="shared" si="120"/>
        <v>0</v>
      </c>
      <c r="CL43" s="242">
        <f t="shared" si="120"/>
        <v>0</v>
      </c>
      <c r="CM43" s="242">
        <f t="shared" si="120"/>
        <v>0</v>
      </c>
      <c r="CN43" s="242">
        <f t="shared" si="120"/>
        <v>0</v>
      </c>
      <c r="CO43" s="242">
        <f t="shared" si="120"/>
        <v>0</v>
      </c>
      <c r="CP43" s="242">
        <f t="shared" si="120"/>
        <v>0</v>
      </c>
      <c r="CQ43" s="242">
        <f t="shared" si="120"/>
        <v>0</v>
      </c>
      <c r="CR43" s="242">
        <f t="shared" si="120"/>
        <v>0</v>
      </c>
      <c r="CS43" s="242">
        <f t="shared" si="120"/>
        <v>0</v>
      </c>
      <c r="CT43" s="242">
        <f t="shared" si="120"/>
        <v>0</v>
      </c>
      <c r="CU43" s="242">
        <f t="shared" si="120"/>
        <v>0</v>
      </c>
      <c r="CV43" s="242">
        <f t="shared" si="120"/>
        <v>0</v>
      </c>
      <c r="CW43" s="242">
        <f t="shared" si="120"/>
        <v>0</v>
      </c>
      <c r="CX43" s="242">
        <f t="shared" si="120"/>
        <v>0</v>
      </c>
      <c r="CY43" s="242">
        <f t="shared" si="120"/>
        <v>0</v>
      </c>
      <c r="CZ43" s="242">
        <f t="shared" ref="CZ43:DD43" si="121">CZ88</f>
        <v>0</v>
      </c>
      <c r="DA43" s="242">
        <f t="shared" si="121"/>
        <v>0</v>
      </c>
      <c r="DB43" s="242">
        <f t="shared" si="121"/>
        <v>0</v>
      </c>
      <c r="DC43" s="242">
        <f t="shared" si="121"/>
        <v>0</v>
      </c>
      <c r="DD43" s="242">
        <f t="shared" si="121"/>
        <v>0</v>
      </c>
      <c r="DE43" s="83">
        <f t="shared" si="31"/>
        <v>0</v>
      </c>
    </row>
    <row r="44" spans="1:109" x14ac:dyDescent="0.2">
      <c r="A44" s="7" t="str">
        <f>VLOOKUP(B44,by_src_allpol!$J$25:$K$54,2,FALSE)</f>
        <v>Y</v>
      </c>
      <c r="B44" s="7" t="str">
        <f t="shared" si="25"/>
        <v>Oil Tank</v>
      </c>
      <c r="C44" s="83">
        <f t="shared" ref="C44:K44" si="122">C89</f>
        <v>0</v>
      </c>
      <c r="D44" s="83">
        <f t="shared" si="122"/>
        <v>0</v>
      </c>
      <c r="E44" s="83">
        <f t="shared" si="122"/>
        <v>0</v>
      </c>
      <c r="F44" s="83">
        <f t="shared" si="122"/>
        <v>0</v>
      </c>
      <c r="G44" s="83">
        <f t="shared" si="122"/>
        <v>0</v>
      </c>
      <c r="H44" s="83">
        <f t="shared" si="122"/>
        <v>0</v>
      </c>
      <c r="I44" s="83">
        <f t="shared" si="122"/>
        <v>0</v>
      </c>
      <c r="J44" s="83">
        <f t="shared" si="122"/>
        <v>0</v>
      </c>
      <c r="K44" s="83">
        <f t="shared" si="122"/>
        <v>0</v>
      </c>
      <c r="L44" s="83">
        <f t="shared" ref="L44:AF44" si="123">L89</f>
        <v>0</v>
      </c>
      <c r="M44" s="83">
        <f t="shared" si="123"/>
        <v>0</v>
      </c>
      <c r="N44" s="83">
        <f t="shared" si="123"/>
        <v>0</v>
      </c>
      <c r="O44" s="83">
        <f t="shared" si="123"/>
        <v>0</v>
      </c>
      <c r="P44" s="83">
        <f t="shared" si="123"/>
        <v>0</v>
      </c>
      <c r="Q44" s="83">
        <f t="shared" si="123"/>
        <v>0</v>
      </c>
      <c r="R44" s="83">
        <f t="shared" si="123"/>
        <v>0</v>
      </c>
      <c r="S44" s="83">
        <f t="shared" si="123"/>
        <v>0</v>
      </c>
      <c r="T44" s="83">
        <f t="shared" si="123"/>
        <v>0</v>
      </c>
      <c r="U44" s="83">
        <f t="shared" si="123"/>
        <v>0</v>
      </c>
      <c r="V44" s="83">
        <f t="shared" si="123"/>
        <v>0</v>
      </c>
      <c r="W44" s="83">
        <f t="shared" si="123"/>
        <v>0</v>
      </c>
      <c r="X44" s="83">
        <f t="shared" si="123"/>
        <v>0</v>
      </c>
      <c r="Y44" s="83">
        <f t="shared" si="123"/>
        <v>0</v>
      </c>
      <c r="Z44" s="83">
        <f t="shared" si="123"/>
        <v>0</v>
      </c>
      <c r="AA44" s="83">
        <f t="shared" si="123"/>
        <v>0</v>
      </c>
      <c r="AB44" s="83">
        <f t="shared" si="123"/>
        <v>0</v>
      </c>
      <c r="AC44" s="83">
        <f t="shared" si="123"/>
        <v>0</v>
      </c>
      <c r="AD44" s="83">
        <f t="shared" si="123"/>
        <v>0</v>
      </c>
      <c r="AE44" s="83">
        <f t="shared" si="123"/>
        <v>0</v>
      </c>
      <c r="AF44" s="83">
        <f t="shared" si="123"/>
        <v>0</v>
      </c>
      <c r="AG44" s="83">
        <f t="shared" ref="AG44:AM44" si="124">AG89</f>
        <v>0</v>
      </c>
      <c r="AH44" s="83">
        <f t="shared" si="124"/>
        <v>0</v>
      </c>
      <c r="AI44" s="83">
        <f t="shared" si="124"/>
        <v>0</v>
      </c>
      <c r="AJ44" s="83">
        <f t="shared" si="124"/>
        <v>0</v>
      </c>
      <c r="AK44" s="83">
        <f t="shared" si="124"/>
        <v>0</v>
      </c>
      <c r="AL44" s="83">
        <f t="shared" si="124"/>
        <v>0</v>
      </c>
      <c r="AM44" s="83">
        <f t="shared" si="124"/>
        <v>0</v>
      </c>
      <c r="AN44" s="240">
        <f t="shared" ref="AN44:CY44" si="125">AN89</f>
        <v>0</v>
      </c>
      <c r="AO44" s="240">
        <f t="shared" si="125"/>
        <v>0</v>
      </c>
      <c r="AP44" s="240">
        <f t="shared" si="125"/>
        <v>0</v>
      </c>
      <c r="AQ44" s="240">
        <f t="shared" si="125"/>
        <v>0</v>
      </c>
      <c r="AR44" s="240">
        <f t="shared" si="125"/>
        <v>0</v>
      </c>
      <c r="AS44" s="240">
        <f t="shared" si="125"/>
        <v>0</v>
      </c>
      <c r="AT44" s="240">
        <f t="shared" si="125"/>
        <v>0</v>
      </c>
      <c r="AU44" s="240">
        <f t="shared" si="125"/>
        <v>0</v>
      </c>
      <c r="AV44" s="240">
        <f t="shared" si="125"/>
        <v>0</v>
      </c>
      <c r="AW44" s="240">
        <f t="shared" si="125"/>
        <v>0</v>
      </c>
      <c r="AX44" s="240">
        <f t="shared" si="125"/>
        <v>0</v>
      </c>
      <c r="AY44" s="240">
        <f t="shared" si="125"/>
        <v>0</v>
      </c>
      <c r="AZ44" s="240">
        <f t="shared" si="125"/>
        <v>0</v>
      </c>
      <c r="BA44" s="240">
        <f t="shared" si="125"/>
        <v>0</v>
      </c>
      <c r="BB44" s="240">
        <f t="shared" si="125"/>
        <v>0</v>
      </c>
      <c r="BC44" s="240">
        <f t="shared" si="125"/>
        <v>0</v>
      </c>
      <c r="BD44" s="240">
        <f t="shared" si="125"/>
        <v>0</v>
      </c>
      <c r="BE44" s="240">
        <f t="shared" si="125"/>
        <v>0</v>
      </c>
      <c r="BF44" s="240">
        <f t="shared" si="125"/>
        <v>0</v>
      </c>
      <c r="BG44" s="240">
        <f t="shared" si="125"/>
        <v>0</v>
      </c>
      <c r="BH44" s="240">
        <f t="shared" si="125"/>
        <v>0</v>
      </c>
      <c r="BI44" s="240">
        <f t="shared" si="125"/>
        <v>0</v>
      </c>
      <c r="BJ44" s="240">
        <f t="shared" si="125"/>
        <v>0</v>
      </c>
      <c r="BK44" s="240">
        <f t="shared" si="125"/>
        <v>0</v>
      </c>
      <c r="BL44" s="240">
        <f t="shared" si="125"/>
        <v>0</v>
      </c>
      <c r="BM44" s="240">
        <f t="shared" si="125"/>
        <v>0</v>
      </c>
      <c r="BN44" s="240">
        <f t="shared" si="125"/>
        <v>0</v>
      </c>
      <c r="BO44" s="240">
        <f t="shared" si="125"/>
        <v>0</v>
      </c>
      <c r="BP44" s="240">
        <f t="shared" si="125"/>
        <v>0</v>
      </c>
      <c r="BQ44" s="240">
        <f t="shared" si="125"/>
        <v>0</v>
      </c>
      <c r="BR44" s="240">
        <f t="shared" si="125"/>
        <v>0</v>
      </c>
      <c r="BS44" s="240">
        <f t="shared" si="125"/>
        <v>0</v>
      </c>
      <c r="BT44" s="242">
        <f t="shared" si="125"/>
        <v>0</v>
      </c>
      <c r="BU44" s="242">
        <f t="shared" si="125"/>
        <v>0</v>
      </c>
      <c r="BV44" s="242">
        <f t="shared" si="125"/>
        <v>0</v>
      </c>
      <c r="BW44" s="242">
        <f t="shared" si="125"/>
        <v>0</v>
      </c>
      <c r="BX44" s="242">
        <f t="shared" si="125"/>
        <v>0</v>
      </c>
      <c r="BY44" s="242">
        <f t="shared" si="125"/>
        <v>0</v>
      </c>
      <c r="BZ44" s="242">
        <f t="shared" si="125"/>
        <v>0</v>
      </c>
      <c r="CA44" s="242">
        <f t="shared" si="125"/>
        <v>0</v>
      </c>
      <c r="CB44" s="242">
        <f t="shared" si="125"/>
        <v>0</v>
      </c>
      <c r="CC44" s="242">
        <f t="shared" si="125"/>
        <v>0</v>
      </c>
      <c r="CD44" s="242">
        <f t="shared" si="125"/>
        <v>0</v>
      </c>
      <c r="CE44" s="242">
        <f t="shared" si="125"/>
        <v>0</v>
      </c>
      <c r="CF44" s="242">
        <f t="shared" si="125"/>
        <v>0</v>
      </c>
      <c r="CG44" s="242">
        <f t="shared" si="125"/>
        <v>0</v>
      </c>
      <c r="CH44" s="242">
        <f t="shared" si="125"/>
        <v>0</v>
      </c>
      <c r="CI44" s="242">
        <f t="shared" si="125"/>
        <v>0</v>
      </c>
      <c r="CJ44" s="242">
        <f t="shared" si="125"/>
        <v>0</v>
      </c>
      <c r="CK44" s="242">
        <f t="shared" si="125"/>
        <v>0</v>
      </c>
      <c r="CL44" s="242">
        <f t="shared" si="125"/>
        <v>0</v>
      </c>
      <c r="CM44" s="242">
        <f t="shared" si="125"/>
        <v>0</v>
      </c>
      <c r="CN44" s="242">
        <f t="shared" si="125"/>
        <v>0</v>
      </c>
      <c r="CO44" s="242">
        <f t="shared" si="125"/>
        <v>0</v>
      </c>
      <c r="CP44" s="242">
        <f t="shared" si="125"/>
        <v>0</v>
      </c>
      <c r="CQ44" s="242">
        <f t="shared" si="125"/>
        <v>0</v>
      </c>
      <c r="CR44" s="242">
        <f t="shared" si="125"/>
        <v>0</v>
      </c>
      <c r="CS44" s="242">
        <f t="shared" si="125"/>
        <v>0</v>
      </c>
      <c r="CT44" s="242">
        <f t="shared" si="125"/>
        <v>0</v>
      </c>
      <c r="CU44" s="242">
        <f t="shared" si="125"/>
        <v>0</v>
      </c>
      <c r="CV44" s="242">
        <f t="shared" si="125"/>
        <v>0</v>
      </c>
      <c r="CW44" s="242">
        <f t="shared" si="125"/>
        <v>0</v>
      </c>
      <c r="CX44" s="242">
        <f t="shared" si="125"/>
        <v>0</v>
      </c>
      <c r="CY44" s="242">
        <f t="shared" si="125"/>
        <v>0</v>
      </c>
      <c r="CZ44" s="242">
        <f t="shared" ref="CZ44:DD44" si="126">CZ89</f>
        <v>0</v>
      </c>
      <c r="DA44" s="242">
        <f t="shared" si="126"/>
        <v>0</v>
      </c>
      <c r="DB44" s="242">
        <f t="shared" si="126"/>
        <v>0</v>
      </c>
      <c r="DC44" s="242">
        <f t="shared" si="126"/>
        <v>0</v>
      </c>
      <c r="DD44" s="242">
        <f t="shared" si="126"/>
        <v>0</v>
      </c>
      <c r="DE44" s="83">
        <f t="shared" si="31"/>
        <v>0</v>
      </c>
    </row>
    <row r="45" spans="1:109" x14ac:dyDescent="0.2">
      <c r="A45" s="7" t="str">
        <f>VLOOKUP(B45,by_src_allpol!$J$25:$K$54,2,FALSE)</f>
        <v>N</v>
      </c>
      <c r="B45" s="7" t="str">
        <f t="shared" si="25"/>
        <v>Gas Well Truck Loading</v>
      </c>
      <c r="C45" s="83">
        <f t="shared" ref="C45:K45" si="127">C90</f>
        <v>0</v>
      </c>
      <c r="D45" s="83">
        <f t="shared" si="127"/>
        <v>0</v>
      </c>
      <c r="E45" s="83">
        <f t="shared" si="127"/>
        <v>0</v>
      </c>
      <c r="F45" s="83">
        <f t="shared" si="127"/>
        <v>0</v>
      </c>
      <c r="G45" s="83">
        <f t="shared" si="127"/>
        <v>0</v>
      </c>
      <c r="H45" s="83">
        <f t="shared" si="127"/>
        <v>0</v>
      </c>
      <c r="I45" s="83">
        <f t="shared" si="127"/>
        <v>0</v>
      </c>
      <c r="J45" s="83">
        <f t="shared" si="127"/>
        <v>0</v>
      </c>
      <c r="K45" s="83">
        <f t="shared" si="127"/>
        <v>0</v>
      </c>
      <c r="L45" s="83">
        <f t="shared" ref="L45:AF45" si="128">L90</f>
        <v>0</v>
      </c>
      <c r="M45" s="83">
        <f t="shared" si="128"/>
        <v>0</v>
      </c>
      <c r="N45" s="83">
        <f t="shared" si="128"/>
        <v>0</v>
      </c>
      <c r="O45" s="83">
        <f t="shared" si="128"/>
        <v>0</v>
      </c>
      <c r="P45" s="83">
        <f t="shared" si="128"/>
        <v>0</v>
      </c>
      <c r="Q45" s="83">
        <f t="shared" si="128"/>
        <v>0</v>
      </c>
      <c r="R45" s="83">
        <f t="shared" si="128"/>
        <v>0</v>
      </c>
      <c r="S45" s="83">
        <f t="shared" si="128"/>
        <v>0</v>
      </c>
      <c r="T45" s="83">
        <f t="shared" si="128"/>
        <v>0</v>
      </c>
      <c r="U45" s="83">
        <f t="shared" si="128"/>
        <v>0</v>
      </c>
      <c r="V45" s="83">
        <f t="shared" si="128"/>
        <v>0</v>
      </c>
      <c r="W45" s="83">
        <f t="shared" si="128"/>
        <v>0</v>
      </c>
      <c r="X45" s="83">
        <f t="shared" si="128"/>
        <v>0</v>
      </c>
      <c r="Y45" s="83">
        <f t="shared" si="128"/>
        <v>0</v>
      </c>
      <c r="Z45" s="83">
        <f t="shared" si="128"/>
        <v>0</v>
      </c>
      <c r="AA45" s="83">
        <f t="shared" si="128"/>
        <v>0</v>
      </c>
      <c r="AB45" s="83">
        <f t="shared" si="128"/>
        <v>0</v>
      </c>
      <c r="AC45" s="83">
        <f t="shared" si="128"/>
        <v>0</v>
      </c>
      <c r="AD45" s="83">
        <f t="shared" si="128"/>
        <v>0</v>
      </c>
      <c r="AE45" s="83">
        <f t="shared" si="128"/>
        <v>0</v>
      </c>
      <c r="AF45" s="83">
        <f t="shared" si="128"/>
        <v>0</v>
      </c>
      <c r="AG45" s="83">
        <f t="shared" ref="AG45:AM45" si="129">AG90</f>
        <v>0</v>
      </c>
      <c r="AH45" s="83">
        <f t="shared" si="129"/>
        <v>0</v>
      </c>
      <c r="AI45" s="83">
        <f t="shared" si="129"/>
        <v>0</v>
      </c>
      <c r="AJ45" s="83">
        <f t="shared" si="129"/>
        <v>0</v>
      </c>
      <c r="AK45" s="83">
        <f t="shared" si="129"/>
        <v>0</v>
      </c>
      <c r="AL45" s="83">
        <f t="shared" si="129"/>
        <v>0</v>
      </c>
      <c r="AM45" s="83">
        <f t="shared" si="129"/>
        <v>0</v>
      </c>
      <c r="AN45" s="240">
        <f t="shared" ref="AN45:CY45" si="130">AN90</f>
        <v>0</v>
      </c>
      <c r="AO45" s="240">
        <f t="shared" si="130"/>
        <v>0</v>
      </c>
      <c r="AP45" s="240">
        <f t="shared" si="130"/>
        <v>0</v>
      </c>
      <c r="AQ45" s="240">
        <f t="shared" si="130"/>
        <v>0</v>
      </c>
      <c r="AR45" s="240">
        <f t="shared" si="130"/>
        <v>0</v>
      </c>
      <c r="AS45" s="240">
        <f t="shared" si="130"/>
        <v>0</v>
      </c>
      <c r="AT45" s="240">
        <f t="shared" si="130"/>
        <v>0</v>
      </c>
      <c r="AU45" s="240">
        <f t="shared" si="130"/>
        <v>0</v>
      </c>
      <c r="AV45" s="240">
        <f t="shared" si="130"/>
        <v>0</v>
      </c>
      <c r="AW45" s="240">
        <f t="shared" si="130"/>
        <v>0</v>
      </c>
      <c r="AX45" s="240">
        <f t="shared" si="130"/>
        <v>0</v>
      </c>
      <c r="AY45" s="240">
        <f t="shared" si="130"/>
        <v>0</v>
      </c>
      <c r="AZ45" s="240">
        <f t="shared" si="130"/>
        <v>0</v>
      </c>
      <c r="BA45" s="240">
        <f t="shared" si="130"/>
        <v>0</v>
      </c>
      <c r="BB45" s="240">
        <f t="shared" si="130"/>
        <v>0</v>
      </c>
      <c r="BC45" s="240">
        <f t="shared" si="130"/>
        <v>0</v>
      </c>
      <c r="BD45" s="240">
        <f t="shared" si="130"/>
        <v>0</v>
      </c>
      <c r="BE45" s="240">
        <f t="shared" si="130"/>
        <v>0</v>
      </c>
      <c r="BF45" s="240">
        <f t="shared" si="130"/>
        <v>0</v>
      </c>
      <c r="BG45" s="240">
        <f t="shared" si="130"/>
        <v>0</v>
      </c>
      <c r="BH45" s="240">
        <f t="shared" si="130"/>
        <v>0</v>
      </c>
      <c r="BI45" s="240">
        <f t="shared" si="130"/>
        <v>0</v>
      </c>
      <c r="BJ45" s="240">
        <f t="shared" si="130"/>
        <v>0</v>
      </c>
      <c r="BK45" s="240">
        <f t="shared" si="130"/>
        <v>0</v>
      </c>
      <c r="BL45" s="240">
        <f t="shared" si="130"/>
        <v>0</v>
      </c>
      <c r="BM45" s="240">
        <f t="shared" si="130"/>
        <v>0</v>
      </c>
      <c r="BN45" s="240">
        <f t="shared" si="130"/>
        <v>0</v>
      </c>
      <c r="BO45" s="240">
        <f t="shared" si="130"/>
        <v>0</v>
      </c>
      <c r="BP45" s="240">
        <f t="shared" si="130"/>
        <v>0</v>
      </c>
      <c r="BQ45" s="240">
        <f t="shared" si="130"/>
        <v>0</v>
      </c>
      <c r="BR45" s="240">
        <f t="shared" si="130"/>
        <v>0</v>
      </c>
      <c r="BS45" s="240">
        <f t="shared" si="130"/>
        <v>0</v>
      </c>
      <c r="BT45" s="242">
        <f t="shared" si="130"/>
        <v>0</v>
      </c>
      <c r="BU45" s="242">
        <f t="shared" si="130"/>
        <v>0</v>
      </c>
      <c r="BV45" s="242">
        <f t="shared" si="130"/>
        <v>0</v>
      </c>
      <c r="BW45" s="242">
        <f t="shared" si="130"/>
        <v>0</v>
      </c>
      <c r="BX45" s="242">
        <f t="shared" si="130"/>
        <v>0</v>
      </c>
      <c r="BY45" s="242">
        <f t="shared" si="130"/>
        <v>0</v>
      </c>
      <c r="BZ45" s="242">
        <f t="shared" si="130"/>
        <v>0</v>
      </c>
      <c r="CA45" s="242">
        <f t="shared" si="130"/>
        <v>0</v>
      </c>
      <c r="CB45" s="242">
        <f t="shared" si="130"/>
        <v>0</v>
      </c>
      <c r="CC45" s="242">
        <f t="shared" si="130"/>
        <v>0</v>
      </c>
      <c r="CD45" s="242">
        <f t="shared" si="130"/>
        <v>0</v>
      </c>
      <c r="CE45" s="242">
        <f t="shared" si="130"/>
        <v>0</v>
      </c>
      <c r="CF45" s="242">
        <f t="shared" si="130"/>
        <v>0</v>
      </c>
      <c r="CG45" s="242">
        <f t="shared" si="130"/>
        <v>0</v>
      </c>
      <c r="CH45" s="242">
        <f t="shared" si="130"/>
        <v>0</v>
      </c>
      <c r="CI45" s="242">
        <f t="shared" si="130"/>
        <v>0</v>
      </c>
      <c r="CJ45" s="242">
        <f t="shared" si="130"/>
        <v>0</v>
      </c>
      <c r="CK45" s="242">
        <f t="shared" si="130"/>
        <v>0</v>
      </c>
      <c r="CL45" s="242">
        <f t="shared" si="130"/>
        <v>0</v>
      </c>
      <c r="CM45" s="242">
        <f t="shared" si="130"/>
        <v>0</v>
      </c>
      <c r="CN45" s="242">
        <f t="shared" si="130"/>
        <v>0</v>
      </c>
      <c r="CO45" s="242">
        <f t="shared" si="130"/>
        <v>0</v>
      </c>
      <c r="CP45" s="242">
        <f t="shared" si="130"/>
        <v>0</v>
      </c>
      <c r="CQ45" s="242">
        <f t="shared" si="130"/>
        <v>0</v>
      </c>
      <c r="CR45" s="242">
        <f t="shared" si="130"/>
        <v>0</v>
      </c>
      <c r="CS45" s="242">
        <f t="shared" si="130"/>
        <v>0</v>
      </c>
      <c r="CT45" s="242">
        <f t="shared" si="130"/>
        <v>0</v>
      </c>
      <c r="CU45" s="242">
        <f t="shared" si="130"/>
        <v>0</v>
      </c>
      <c r="CV45" s="242">
        <f t="shared" si="130"/>
        <v>0</v>
      </c>
      <c r="CW45" s="242">
        <f t="shared" si="130"/>
        <v>0</v>
      </c>
      <c r="CX45" s="242">
        <f t="shared" si="130"/>
        <v>0</v>
      </c>
      <c r="CY45" s="242">
        <f t="shared" si="130"/>
        <v>0</v>
      </c>
      <c r="CZ45" s="242">
        <f t="shared" ref="CZ45:DD45" si="131">CZ90</f>
        <v>0</v>
      </c>
      <c r="DA45" s="242">
        <f t="shared" si="131"/>
        <v>0</v>
      </c>
      <c r="DB45" s="242">
        <f t="shared" si="131"/>
        <v>0</v>
      </c>
      <c r="DC45" s="242">
        <f t="shared" si="131"/>
        <v>0</v>
      </c>
      <c r="DD45" s="242">
        <f t="shared" si="131"/>
        <v>0</v>
      </c>
      <c r="DE45" s="83">
        <f t="shared" si="31"/>
        <v>0</v>
      </c>
    </row>
    <row r="46" spans="1:109" x14ac:dyDescent="0.2">
      <c r="A46" s="7" t="str">
        <f>VLOOKUP(B46,by_src_allpol!$J$25:$K$54,2,FALSE)</f>
        <v>Y</v>
      </c>
      <c r="B46" s="7" t="str">
        <f t="shared" si="25"/>
        <v>Oil Well Truck Loading</v>
      </c>
      <c r="C46" s="83">
        <f t="shared" ref="C46:K46" si="132">C91</f>
        <v>0</v>
      </c>
      <c r="D46" s="83">
        <f t="shared" si="132"/>
        <v>0</v>
      </c>
      <c r="E46" s="83">
        <f t="shared" si="132"/>
        <v>0</v>
      </c>
      <c r="F46" s="83">
        <f t="shared" si="132"/>
        <v>0</v>
      </c>
      <c r="G46" s="83">
        <f t="shared" si="132"/>
        <v>0</v>
      </c>
      <c r="H46" s="83">
        <f t="shared" si="132"/>
        <v>0</v>
      </c>
      <c r="I46" s="83">
        <f t="shared" si="132"/>
        <v>0</v>
      </c>
      <c r="J46" s="83">
        <f t="shared" si="132"/>
        <v>0</v>
      </c>
      <c r="K46" s="83">
        <f t="shared" si="132"/>
        <v>0</v>
      </c>
      <c r="L46" s="83">
        <f t="shared" ref="L46:AF46" si="133">L91</f>
        <v>0</v>
      </c>
      <c r="M46" s="83">
        <f t="shared" si="133"/>
        <v>0</v>
      </c>
      <c r="N46" s="83">
        <f t="shared" si="133"/>
        <v>0</v>
      </c>
      <c r="O46" s="83">
        <f t="shared" si="133"/>
        <v>0</v>
      </c>
      <c r="P46" s="83">
        <f t="shared" si="133"/>
        <v>0</v>
      </c>
      <c r="Q46" s="83">
        <f t="shared" si="133"/>
        <v>0</v>
      </c>
      <c r="R46" s="83">
        <f t="shared" si="133"/>
        <v>0</v>
      </c>
      <c r="S46" s="83">
        <f t="shared" si="133"/>
        <v>0</v>
      </c>
      <c r="T46" s="83">
        <f t="shared" si="133"/>
        <v>0</v>
      </c>
      <c r="U46" s="83">
        <f t="shared" si="133"/>
        <v>0</v>
      </c>
      <c r="V46" s="83">
        <f t="shared" si="133"/>
        <v>0</v>
      </c>
      <c r="W46" s="83">
        <f t="shared" si="133"/>
        <v>0</v>
      </c>
      <c r="X46" s="83">
        <f t="shared" si="133"/>
        <v>0</v>
      </c>
      <c r="Y46" s="83">
        <f t="shared" si="133"/>
        <v>0</v>
      </c>
      <c r="Z46" s="83">
        <f t="shared" si="133"/>
        <v>0</v>
      </c>
      <c r="AA46" s="83">
        <f t="shared" si="133"/>
        <v>0</v>
      </c>
      <c r="AB46" s="83">
        <f t="shared" si="133"/>
        <v>0</v>
      </c>
      <c r="AC46" s="83">
        <f t="shared" si="133"/>
        <v>0</v>
      </c>
      <c r="AD46" s="83">
        <f t="shared" si="133"/>
        <v>0</v>
      </c>
      <c r="AE46" s="83">
        <f t="shared" si="133"/>
        <v>0</v>
      </c>
      <c r="AF46" s="83">
        <f t="shared" si="133"/>
        <v>0</v>
      </c>
      <c r="AG46" s="83">
        <f t="shared" ref="AG46:AM46" si="134">AG91</f>
        <v>0</v>
      </c>
      <c r="AH46" s="83">
        <f t="shared" si="134"/>
        <v>0</v>
      </c>
      <c r="AI46" s="83">
        <f t="shared" si="134"/>
        <v>0</v>
      </c>
      <c r="AJ46" s="83">
        <f t="shared" si="134"/>
        <v>0</v>
      </c>
      <c r="AK46" s="83">
        <f t="shared" si="134"/>
        <v>0</v>
      </c>
      <c r="AL46" s="83">
        <f t="shared" si="134"/>
        <v>0</v>
      </c>
      <c r="AM46" s="83">
        <f t="shared" si="134"/>
        <v>0</v>
      </c>
      <c r="AN46" s="240">
        <f t="shared" ref="AN46:CY46" si="135">AN91</f>
        <v>0</v>
      </c>
      <c r="AO46" s="240">
        <f t="shared" si="135"/>
        <v>0</v>
      </c>
      <c r="AP46" s="240">
        <f t="shared" si="135"/>
        <v>0</v>
      </c>
      <c r="AQ46" s="240">
        <f t="shared" si="135"/>
        <v>0</v>
      </c>
      <c r="AR46" s="240">
        <f t="shared" si="135"/>
        <v>0</v>
      </c>
      <c r="AS46" s="240">
        <f t="shared" si="135"/>
        <v>0</v>
      </c>
      <c r="AT46" s="240">
        <f t="shared" si="135"/>
        <v>0</v>
      </c>
      <c r="AU46" s="240">
        <f t="shared" si="135"/>
        <v>0</v>
      </c>
      <c r="AV46" s="240">
        <f t="shared" si="135"/>
        <v>0</v>
      </c>
      <c r="AW46" s="240">
        <f t="shared" si="135"/>
        <v>0</v>
      </c>
      <c r="AX46" s="240">
        <f t="shared" si="135"/>
        <v>0</v>
      </c>
      <c r="AY46" s="240">
        <f t="shared" si="135"/>
        <v>0</v>
      </c>
      <c r="AZ46" s="240">
        <f t="shared" si="135"/>
        <v>0</v>
      </c>
      <c r="BA46" s="240">
        <f t="shared" si="135"/>
        <v>0</v>
      </c>
      <c r="BB46" s="240">
        <f t="shared" si="135"/>
        <v>0</v>
      </c>
      <c r="BC46" s="240">
        <f t="shared" si="135"/>
        <v>0</v>
      </c>
      <c r="BD46" s="240">
        <f t="shared" si="135"/>
        <v>0</v>
      </c>
      <c r="BE46" s="240">
        <f t="shared" si="135"/>
        <v>0</v>
      </c>
      <c r="BF46" s="240">
        <f t="shared" si="135"/>
        <v>0</v>
      </c>
      <c r="BG46" s="240">
        <f t="shared" si="135"/>
        <v>0</v>
      </c>
      <c r="BH46" s="240">
        <f t="shared" si="135"/>
        <v>0</v>
      </c>
      <c r="BI46" s="240">
        <f t="shared" si="135"/>
        <v>0</v>
      </c>
      <c r="BJ46" s="240">
        <f t="shared" si="135"/>
        <v>0</v>
      </c>
      <c r="BK46" s="240">
        <f t="shared" si="135"/>
        <v>0</v>
      </c>
      <c r="BL46" s="240">
        <f t="shared" si="135"/>
        <v>0</v>
      </c>
      <c r="BM46" s="240">
        <f t="shared" si="135"/>
        <v>0</v>
      </c>
      <c r="BN46" s="240">
        <f t="shared" si="135"/>
        <v>0</v>
      </c>
      <c r="BO46" s="240">
        <f t="shared" si="135"/>
        <v>0</v>
      </c>
      <c r="BP46" s="240">
        <f t="shared" si="135"/>
        <v>0</v>
      </c>
      <c r="BQ46" s="240">
        <f t="shared" si="135"/>
        <v>0</v>
      </c>
      <c r="BR46" s="240">
        <f t="shared" si="135"/>
        <v>0</v>
      </c>
      <c r="BS46" s="240">
        <f t="shared" si="135"/>
        <v>0</v>
      </c>
      <c r="BT46" s="242">
        <f t="shared" si="135"/>
        <v>0</v>
      </c>
      <c r="BU46" s="242">
        <f t="shared" si="135"/>
        <v>0</v>
      </c>
      <c r="BV46" s="242">
        <f t="shared" si="135"/>
        <v>0</v>
      </c>
      <c r="BW46" s="242">
        <f t="shared" si="135"/>
        <v>0</v>
      </c>
      <c r="BX46" s="242">
        <f t="shared" si="135"/>
        <v>0</v>
      </c>
      <c r="BY46" s="242">
        <f t="shared" si="135"/>
        <v>0</v>
      </c>
      <c r="BZ46" s="242">
        <f t="shared" si="135"/>
        <v>0</v>
      </c>
      <c r="CA46" s="242">
        <f t="shared" si="135"/>
        <v>0</v>
      </c>
      <c r="CB46" s="242">
        <f t="shared" si="135"/>
        <v>0</v>
      </c>
      <c r="CC46" s="242">
        <f t="shared" si="135"/>
        <v>0</v>
      </c>
      <c r="CD46" s="242">
        <f t="shared" si="135"/>
        <v>0</v>
      </c>
      <c r="CE46" s="242">
        <f t="shared" si="135"/>
        <v>0</v>
      </c>
      <c r="CF46" s="242">
        <f t="shared" si="135"/>
        <v>0</v>
      </c>
      <c r="CG46" s="242">
        <f t="shared" si="135"/>
        <v>0</v>
      </c>
      <c r="CH46" s="242">
        <f t="shared" si="135"/>
        <v>0</v>
      </c>
      <c r="CI46" s="242">
        <f t="shared" si="135"/>
        <v>0</v>
      </c>
      <c r="CJ46" s="242">
        <f t="shared" si="135"/>
        <v>0</v>
      </c>
      <c r="CK46" s="242">
        <f t="shared" si="135"/>
        <v>0</v>
      </c>
      <c r="CL46" s="242">
        <f t="shared" si="135"/>
        <v>0</v>
      </c>
      <c r="CM46" s="242">
        <f t="shared" si="135"/>
        <v>0</v>
      </c>
      <c r="CN46" s="242">
        <f t="shared" si="135"/>
        <v>0</v>
      </c>
      <c r="CO46" s="242">
        <f t="shared" si="135"/>
        <v>0</v>
      </c>
      <c r="CP46" s="242">
        <f t="shared" si="135"/>
        <v>0</v>
      </c>
      <c r="CQ46" s="242">
        <f t="shared" si="135"/>
        <v>0</v>
      </c>
      <c r="CR46" s="242">
        <f t="shared" si="135"/>
        <v>0</v>
      </c>
      <c r="CS46" s="242">
        <f t="shared" si="135"/>
        <v>0</v>
      </c>
      <c r="CT46" s="242">
        <f t="shared" si="135"/>
        <v>0</v>
      </c>
      <c r="CU46" s="242">
        <f t="shared" si="135"/>
        <v>0</v>
      </c>
      <c r="CV46" s="242">
        <f t="shared" si="135"/>
        <v>0</v>
      </c>
      <c r="CW46" s="242">
        <f t="shared" si="135"/>
        <v>0</v>
      </c>
      <c r="CX46" s="242">
        <f t="shared" si="135"/>
        <v>0</v>
      </c>
      <c r="CY46" s="242">
        <f t="shared" si="135"/>
        <v>0</v>
      </c>
      <c r="CZ46" s="242">
        <f t="shared" ref="CZ46:DD46" si="136">CZ91</f>
        <v>0</v>
      </c>
      <c r="DA46" s="242">
        <f t="shared" si="136"/>
        <v>0</v>
      </c>
      <c r="DB46" s="242">
        <f t="shared" si="136"/>
        <v>0</v>
      </c>
      <c r="DC46" s="242">
        <f t="shared" si="136"/>
        <v>0</v>
      </c>
      <c r="DD46" s="242">
        <f t="shared" si="136"/>
        <v>0</v>
      </c>
      <c r="DE46" s="83">
        <f t="shared" si="31"/>
        <v>0</v>
      </c>
    </row>
    <row r="47" spans="1:109" x14ac:dyDescent="0.2">
      <c r="A47" s="7" t="str">
        <f>VLOOKUP(B47,by_src_allpol!$J$25:$K$54,2,FALSE)</f>
        <v>N</v>
      </c>
      <c r="B47" s="7" t="str">
        <f t="shared" si="25"/>
        <v>Condensate tank flaring</v>
      </c>
      <c r="C47" s="83">
        <f t="shared" ref="C47:K47" si="137">C92</f>
        <v>0</v>
      </c>
      <c r="D47" s="83">
        <f t="shared" si="137"/>
        <v>0</v>
      </c>
      <c r="E47" s="83">
        <f t="shared" si="137"/>
        <v>0</v>
      </c>
      <c r="F47" s="83">
        <f t="shared" si="137"/>
        <v>7.5215643380601308E-3</v>
      </c>
      <c r="G47" s="83">
        <f t="shared" si="137"/>
        <v>3.5999134133996115E-2</v>
      </c>
      <c r="H47" s="83">
        <f t="shared" si="137"/>
        <v>0</v>
      </c>
      <c r="I47" s="83">
        <f t="shared" si="137"/>
        <v>0</v>
      </c>
      <c r="J47" s="83">
        <f t="shared" si="137"/>
        <v>0</v>
      </c>
      <c r="K47" s="83">
        <f t="shared" si="137"/>
        <v>6.169506780895196E-2</v>
      </c>
      <c r="L47" s="83">
        <f t="shared" ref="L47:AF47" si="138">L92</f>
        <v>0</v>
      </c>
      <c r="M47" s="83">
        <f t="shared" si="138"/>
        <v>1.9248516618585679E-2</v>
      </c>
      <c r="N47" s="83">
        <f t="shared" si="138"/>
        <v>0</v>
      </c>
      <c r="O47" s="83">
        <f t="shared" si="138"/>
        <v>0</v>
      </c>
      <c r="P47" s="83">
        <f t="shared" si="138"/>
        <v>0</v>
      </c>
      <c r="Q47" s="83">
        <f t="shared" si="138"/>
        <v>2.7302087865029984E-2</v>
      </c>
      <c r="R47" s="83">
        <f t="shared" si="138"/>
        <v>0.1215255780723289</v>
      </c>
      <c r="S47" s="83">
        <f t="shared" si="138"/>
        <v>3.821646292715446</v>
      </c>
      <c r="T47" s="83">
        <f t="shared" si="138"/>
        <v>6.2622279849278678E-2</v>
      </c>
      <c r="U47" s="83">
        <f t="shared" si="138"/>
        <v>0</v>
      </c>
      <c r="V47" s="83">
        <f t="shared" si="138"/>
        <v>0.18084941508962565</v>
      </c>
      <c r="W47" s="83">
        <f t="shared" si="138"/>
        <v>0.53740551182116325</v>
      </c>
      <c r="X47" s="83">
        <f t="shared" si="138"/>
        <v>0</v>
      </c>
      <c r="Y47" s="83">
        <f t="shared" si="138"/>
        <v>0</v>
      </c>
      <c r="Z47" s="83">
        <f t="shared" si="138"/>
        <v>0</v>
      </c>
      <c r="AA47" s="83">
        <f t="shared" si="138"/>
        <v>2.7581062154321732</v>
      </c>
      <c r="AB47" s="83">
        <f t="shared" si="138"/>
        <v>0</v>
      </c>
      <c r="AC47" s="83">
        <f t="shared" si="138"/>
        <v>0</v>
      </c>
      <c r="AD47" s="83">
        <f t="shared" si="138"/>
        <v>0</v>
      </c>
      <c r="AE47" s="83">
        <f t="shared" si="138"/>
        <v>0.64552958253467163</v>
      </c>
      <c r="AF47" s="83">
        <f t="shared" si="138"/>
        <v>8.3433883432021683E-2</v>
      </c>
      <c r="AG47" s="83">
        <f t="shared" ref="AG47:AM47" si="139">AG92</f>
        <v>0.37851531521665216</v>
      </c>
      <c r="AH47" s="83">
        <f t="shared" si="139"/>
        <v>0</v>
      </c>
      <c r="AI47" s="83">
        <f t="shared" si="139"/>
        <v>0</v>
      </c>
      <c r="AJ47" s="83">
        <f t="shared" si="139"/>
        <v>0</v>
      </c>
      <c r="AK47" s="83">
        <f t="shared" si="139"/>
        <v>1.7140097239672263</v>
      </c>
      <c r="AL47" s="83">
        <f t="shared" si="139"/>
        <v>0</v>
      </c>
      <c r="AM47" s="83">
        <f t="shared" si="139"/>
        <v>3.0945068504346415E-2</v>
      </c>
      <c r="AN47" s="240">
        <f t="shared" ref="AN47:CY47" si="140">AN92</f>
        <v>0</v>
      </c>
      <c r="AO47" s="240">
        <f t="shared" si="140"/>
        <v>0</v>
      </c>
      <c r="AP47" s="240">
        <f t="shared" si="140"/>
        <v>0</v>
      </c>
      <c r="AQ47" s="240">
        <f t="shared" si="140"/>
        <v>0</v>
      </c>
      <c r="AR47" s="240">
        <f t="shared" si="140"/>
        <v>0</v>
      </c>
      <c r="AS47" s="240">
        <f t="shared" si="140"/>
        <v>0</v>
      </c>
      <c r="AT47" s="240">
        <f t="shared" si="140"/>
        <v>0</v>
      </c>
      <c r="AU47" s="240">
        <f t="shared" si="140"/>
        <v>0</v>
      </c>
      <c r="AV47" s="240">
        <f t="shared" si="140"/>
        <v>0</v>
      </c>
      <c r="AW47" s="240">
        <f t="shared" si="140"/>
        <v>0</v>
      </c>
      <c r="AX47" s="240">
        <f t="shared" si="140"/>
        <v>0</v>
      </c>
      <c r="AY47" s="240">
        <f t="shared" si="140"/>
        <v>0</v>
      </c>
      <c r="AZ47" s="240">
        <f t="shared" si="140"/>
        <v>0</v>
      </c>
      <c r="BA47" s="240">
        <f t="shared" si="140"/>
        <v>0</v>
      </c>
      <c r="BB47" s="240">
        <f t="shared" si="140"/>
        <v>0</v>
      </c>
      <c r="BC47" s="240">
        <f t="shared" si="140"/>
        <v>0</v>
      </c>
      <c r="BD47" s="240">
        <f t="shared" si="140"/>
        <v>0</v>
      </c>
      <c r="BE47" s="240">
        <f t="shared" si="140"/>
        <v>0</v>
      </c>
      <c r="BF47" s="240">
        <f t="shared" si="140"/>
        <v>0</v>
      </c>
      <c r="BG47" s="240">
        <f t="shared" si="140"/>
        <v>0</v>
      </c>
      <c r="BH47" s="240">
        <f t="shared" si="140"/>
        <v>0</v>
      </c>
      <c r="BI47" s="240">
        <f t="shared" si="140"/>
        <v>0</v>
      </c>
      <c r="BJ47" s="240">
        <f t="shared" si="140"/>
        <v>0</v>
      </c>
      <c r="BK47" s="240">
        <f t="shared" si="140"/>
        <v>0</v>
      </c>
      <c r="BL47" s="240">
        <f t="shared" si="140"/>
        <v>0</v>
      </c>
      <c r="BM47" s="240">
        <f t="shared" si="140"/>
        <v>0</v>
      </c>
      <c r="BN47" s="240">
        <f t="shared" si="140"/>
        <v>0</v>
      </c>
      <c r="BO47" s="240">
        <f t="shared" si="140"/>
        <v>0</v>
      </c>
      <c r="BP47" s="240">
        <f t="shared" si="140"/>
        <v>0</v>
      </c>
      <c r="BQ47" s="240">
        <f t="shared" si="140"/>
        <v>0</v>
      </c>
      <c r="BR47" s="240">
        <f t="shared" si="140"/>
        <v>0</v>
      </c>
      <c r="BS47" s="240">
        <f t="shared" si="140"/>
        <v>0</v>
      </c>
      <c r="BT47" s="242">
        <f t="shared" si="140"/>
        <v>0</v>
      </c>
      <c r="BU47" s="242">
        <f t="shared" si="140"/>
        <v>0</v>
      </c>
      <c r="BV47" s="242">
        <f t="shared" si="140"/>
        <v>0</v>
      </c>
      <c r="BW47" s="242">
        <f t="shared" si="140"/>
        <v>7.5215643380601308E-3</v>
      </c>
      <c r="BX47" s="242">
        <f t="shared" si="140"/>
        <v>3.5999134133996115E-2</v>
      </c>
      <c r="BY47" s="242">
        <f t="shared" si="140"/>
        <v>0</v>
      </c>
      <c r="BZ47" s="242">
        <f t="shared" si="140"/>
        <v>0</v>
      </c>
      <c r="CA47" s="242">
        <f t="shared" si="140"/>
        <v>0</v>
      </c>
      <c r="CB47" s="242">
        <f t="shared" si="140"/>
        <v>6.169506780895196E-2</v>
      </c>
      <c r="CC47" s="242">
        <f t="shared" si="140"/>
        <v>0</v>
      </c>
      <c r="CD47" s="242">
        <f t="shared" si="140"/>
        <v>1.9248516618585679E-2</v>
      </c>
      <c r="CE47" s="242">
        <f t="shared" si="140"/>
        <v>0</v>
      </c>
      <c r="CF47" s="242">
        <f t="shared" si="140"/>
        <v>0</v>
      </c>
      <c r="CG47" s="242">
        <f t="shared" si="140"/>
        <v>0</v>
      </c>
      <c r="CH47" s="242">
        <f t="shared" si="140"/>
        <v>2.7302087865029984E-2</v>
      </c>
      <c r="CI47" s="242">
        <f t="shared" si="140"/>
        <v>0.1215255780723289</v>
      </c>
      <c r="CJ47" s="242">
        <f t="shared" si="140"/>
        <v>3.821646292715446</v>
      </c>
      <c r="CK47" s="242">
        <f t="shared" si="140"/>
        <v>6.2622279849278678E-2</v>
      </c>
      <c r="CL47" s="242">
        <f t="shared" si="140"/>
        <v>0</v>
      </c>
      <c r="CM47" s="242">
        <f t="shared" si="140"/>
        <v>0.18084941508962565</v>
      </c>
      <c r="CN47" s="242">
        <f t="shared" si="140"/>
        <v>0.53740551182116325</v>
      </c>
      <c r="CO47" s="242">
        <f t="shared" si="140"/>
        <v>0</v>
      </c>
      <c r="CP47" s="242">
        <f t="shared" si="140"/>
        <v>0</v>
      </c>
      <c r="CQ47" s="242">
        <f t="shared" si="140"/>
        <v>0</v>
      </c>
      <c r="CR47" s="242">
        <f t="shared" si="140"/>
        <v>2.7581062154321732</v>
      </c>
      <c r="CS47" s="242">
        <f t="shared" si="140"/>
        <v>0</v>
      </c>
      <c r="CT47" s="242">
        <f t="shared" si="140"/>
        <v>0</v>
      </c>
      <c r="CU47" s="242">
        <f t="shared" si="140"/>
        <v>0</v>
      </c>
      <c r="CV47" s="242">
        <f t="shared" si="140"/>
        <v>0.64552958253467163</v>
      </c>
      <c r="CW47" s="242">
        <f t="shared" si="140"/>
        <v>8.3433883432021683E-2</v>
      </c>
      <c r="CX47" s="242">
        <f t="shared" si="140"/>
        <v>0.37851531521665216</v>
      </c>
      <c r="CY47" s="242">
        <f t="shared" si="140"/>
        <v>0</v>
      </c>
      <c r="CZ47" s="242">
        <f t="shared" ref="CZ47:DD47" si="141">CZ92</f>
        <v>0</v>
      </c>
      <c r="DA47" s="242">
        <f t="shared" si="141"/>
        <v>0</v>
      </c>
      <c r="DB47" s="242">
        <f t="shared" si="141"/>
        <v>1.7140097239672263</v>
      </c>
      <c r="DC47" s="242">
        <f t="shared" si="141"/>
        <v>0</v>
      </c>
      <c r="DD47" s="242">
        <f t="shared" si="141"/>
        <v>3.0945068504346415E-2</v>
      </c>
      <c r="DE47" s="83">
        <f t="shared" si="31"/>
        <v>10.486355237399559</v>
      </c>
    </row>
    <row r="48" spans="1:109" x14ac:dyDescent="0.2">
      <c r="A48" s="7" t="str">
        <f>VLOOKUP(B48,by_src_allpol!$J$25:$K$54,2,FALSE)</f>
        <v>N</v>
      </c>
      <c r="B48" s="7" t="str">
        <f t="shared" si="25"/>
        <v>Permitted Tank Losses</v>
      </c>
      <c r="C48" s="83">
        <f t="shared" ref="C48:K48" si="142">C93</f>
        <v>0</v>
      </c>
      <c r="D48" s="83">
        <f t="shared" si="142"/>
        <v>0</v>
      </c>
      <c r="E48" s="83">
        <f t="shared" si="142"/>
        <v>0</v>
      </c>
      <c r="F48" s="83">
        <f t="shared" si="142"/>
        <v>1.3023173753664663</v>
      </c>
      <c r="G48" s="83">
        <f t="shared" si="142"/>
        <v>0</v>
      </c>
      <c r="H48" s="83">
        <f t="shared" si="142"/>
        <v>0</v>
      </c>
      <c r="I48" s="83">
        <f t="shared" si="142"/>
        <v>0</v>
      </c>
      <c r="J48" s="83">
        <f t="shared" si="142"/>
        <v>0</v>
      </c>
      <c r="K48" s="83">
        <f t="shared" si="142"/>
        <v>0</v>
      </c>
      <c r="L48" s="83">
        <f t="shared" ref="L48:AF48" si="143">L93</f>
        <v>0</v>
      </c>
      <c r="M48" s="83">
        <f t="shared" si="143"/>
        <v>0</v>
      </c>
      <c r="N48" s="83">
        <f t="shared" si="143"/>
        <v>0</v>
      </c>
      <c r="O48" s="83">
        <f t="shared" si="143"/>
        <v>0</v>
      </c>
      <c r="P48" s="83">
        <f t="shared" si="143"/>
        <v>0</v>
      </c>
      <c r="Q48" s="83">
        <f t="shared" si="143"/>
        <v>0</v>
      </c>
      <c r="R48" s="83">
        <f t="shared" si="143"/>
        <v>0</v>
      </c>
      <c r="S48" s="83">
        <f t="shared" si="143"/>
        <v>0</v>
      </c>
      <c r="T48" s="83">
        <f t="shared" si="143"/>
        <v>0</v>
      </c>
      <c r="U48" s="83">
        <f t="shared" si="143"/>
        <v>0</v>
      </c>
      <c r="V48" s="83">
        <f t="shared" si="143"/>
        <v>0</v>
      </c>
      <c r="W48" s="83">
        <f t="shared" si="143"/>
        <v>0</v>
      </c>
      <c r="X48" s="83">
        <f t="shared" si="143"/>
        <v>0</v>
      </c>
      <c r="Y48" s="83">
        <f t="shared" si="143"/>
        <v>0</v>
      </c>
      <c r="Z48" s="83">
        <f t="shared" si="143"/>
        <v>0</v>
      </c>
      <c r="AA48" s="83">
        <f t="shared" si="143"/>
        <v>0</v>
      </c>
      <c r="AB48" s="83">
        <f t="shared" si="143"/>
        <v>0</v>
      </c>
      <c r="AC48" s="83">
        <f t="shared" si="143"/>
        <v>0</v>
      </c>
      <c r="AD48" s="83">
        <f t="shared" si="143"/>
        <v>0</v>
      </c>
      <c r="AE48" s="83">
        <f t="shared" si="143"/>
        <v>0</v>
      </c>
      <c r="AF48" s="83">
        <f t="shared" si="143"/>
        <v>0</v>
      </c>
      <c r="AG48" s="83">
        <f t="shared" ref="AG48:AM48" si="144">AG93</f>
        <v>0</v>
      </c>
      <c r="AH48" s="83">
        <f t="shared" si="144"/>
        <v>0</v>
      </c>
      <c r="AI48" s="83">
        <f t="shared" si="144"/>
        <v>0</v>
      </c>
      <c r="AJ48" s="83">
        <f t="shared" si="144"/>
        <v>0</v>
      </c>
      <c r="AK48" s="83">
        <f t="shared" si="144"/>
        <v>0</v>
      </c>
      <c r="AL48" s="83">
        <f t="shared" si="144"/>
        <v>0</v>
      </c>
      <c r="AM48" s="83">
        <f t="shared" si="144"/>
        <v>0</v>
      </c>
      <c r="AN48" s="240">
        <f t="shared" ref="AN48:CY48" si="145">AN93</f>
        <v>0</v>
      </c>
      <c r="AO48" s="240">
        <f t="shared" si="145"/>
        <v>0</v>
      </c>
      <c r="AP48" s="240">
        <f t="shared" si="145"/>
        <v>0</v>
      </c>
      <c r="AQ48" s="240">
        <f t="shared" si="145"/>
        <v>0</v>
      </c>
      <c r="AR48" s="240">
        <f t="shared" si="145"/>
        <v>0</v>
      </c>
      <c r="AS48" s="240">
        <f t="shared" si="145"/>
        <v>0</v>
      </c>
      <c r="AT48" s="240">
        <f t="shared" si="145"/>
        <v>0</v>
      </c>
      <c r="AU48" s="240">
        <f t="shared" si="145"/>
        <v>0</v>
      </c>
      <c r="AV48" s="240">
        <f t="shared" si="145"/>
        <v>0</v>
      </c>
      <c r="AW48" s="240">
        <f t="shared" si="145"/>
        <v>0</v>
      </c>
      <c r="AX48" s="240">
        <f t="shared" si="145"/>
        <v>0</v>
      </c>
      <c r="AY48" s="240">
        <f t="shared" si="145"/>
        <v>0</v>
      </c>
      <c r="AZ48" s="240">
        <f t="shared" si="145"/>
        <v>0</v>
      </c>
      <c r="BA48" s="240">
        <f t="shared" si="145"/>
        <v>0</v>
      </c>
      <c r="BB48" s="240">
        <f t="shared" si="145"/>
        <v>0</v>
      </c>
      <c r="BC48" s="240">
        <f t="shared" si="145"/>
        <v>0</v>
      </c>
      <c r="BD48" s="240">
        <f t="shared" si="145"/>
        <v>0</v>
      </c>
      <c r="BE48" s="240">
        <f t="shared" si="145"/>
        <v>0</v>
      </c>
      <c r="BF48" s="240">
        <f t="shared" si="145"/>
        <v>0</v>
      </c>
      <c r="BG48" s="240">
        <f t="shared" si="145"/>
        <v>0</v>
      </c>
      <c r="BH48" s="240">
        <f t="shared" si="145"/>
        <v>0</v>
      </c>
      <c r="BI48" s="240">
        <f t="shared" si="145"/>
        <v>0</v>
      </c>
      <c r="BJ48" s="240">
        <f t="shared" si="145"/>
        <v>0</v>
      </c>
      <c r="BK48" s="240">
        <f t="shared" si="145"/>
        <v>0</v>
      </c>
      <c r="BL48" s="240">
        <f t="shared" si="145"/>
        <v>0</v>
      </c>
      <c r="BM48" s="240">
        <f t="shared" si="145"/>
        <v>0</v>
      </c>
      <c r="BN48" s="240">
        <f t="shared" si="145"/>
        <v>0</v>
      </c>
      <c r="BO48" s="240">
        <f t="shared" si="145"/>
        <v>0</v>
      </c>
      <c r="BP48" s="240">
        <f t="shared" si="145"/>
        <v>0</v>
      </c>
      <c r="BQ48" s="240">
        <f t="shared" si="145"/>
        <v>0</v>
      </c>
      <c r="BR48" s="240">
        <f t="shared" si="145"/>
        <v>0</v>
      </c>
      <c r="BS48" s="240">
        <f t="shared" si="145"/>
        <v>0</v>
      </c>
      <c r="BT48" s="242">
        <f t="shared" si="145"/>
        <v>0</v>
      </c>
      <c r="BU48" s="242">
        <f t="shared" si="145"/>
        <v>0</v>
      </c>
      <c r="BV48" s="242">
        <f t="shared" si="145"/>
        <v>0</v>
      </c>
      <c r="BW48" s="242">
        <f t="shared" si="145"/>
        <v>1.3023173753664663</v>
      </c>
      <c r="BX48" s="242">
        <f t="shared" si="145"/>
        <v>0</v>
      </c>
      <c r="BY48" s="242">
        <f t="shared" si="145"/>
        <v>0</v>
      </c>
      <c r="BZ48" s="242">
        <f t="shared" si="145"/>
        <v>0</v>
      </c>
      <c r="CA48" s="242">
        <f t="shared" si="145"/>
        <v>0</v>
      </c>
      <c r="CB48" s="242">
        <f t="shared" si="145"/>
        <v>0</v>
      </c>
      <c r="CC48" s="242">
        <f t="shared" si="145"/>
        <v>0</v>
      </c>
      <c r="CD48" s="242">
        <f t="shared" si="145"/>
        <v>0</v>
      </c>
      <c r="CE48" s="242">
        <f t="shared" si="145"/>
        <v>0</v>
      </c>
      <c r="CF48" s="242">
        <f t="shared" si="145"/>
        <v>0</v>
      </c>
      <c r="CG48" s="242">
        <f t="shared" si="145"/>
        <v>0</v>
      </c>
      <c r="CH48" s="242">
        <f t="shared" si="145"/>
        <v>0</v>
      </c>
      <c r="CI48" s="242">
        <f t="shared" si="145"/>
        <v>0</v>
      </c>
      <c r="CJ48" s="242">
        <f t="shared" si="145"/>
        <v>0</v>
      </c>
      <c r="CK48" s="242">
        <f t="shared" si="145"/>
        <v>0</v>
      </c>
      <c r="CL48" s="242">
        <f t="shared" si="145"/>
        <v>0</v>
      </c>
      <c r="CM48" s="242">
        <f t="shared" si="145"/>
        <v>0</v>
      </c>
      <c r="CN48" s="242">
        <f t="shared" si="145"/>
        <v>0</v>
      </c>
      <c r="CO48" s="242">
        <f t="shared" si="145"/>
        <v>0</v>
      </c>
      <c r="CP48" s="242">
        <f t="shared" si="145"/>
        <v>0</v>
      </c>
      <c r="CQ48" s="242">
        <f t="shared" si="145"/>
        <v>0</v>
      </c>
      <c r="CR48" s="242">
        <f t="shared" si="145"/>
        <v>0</v>
      </c>
      <c r="CS48" s="242">
        <f t="shared" si="145"/>
        <v>0</v>
      </c>
      <c r="CT48" s="242">
        <f t="shared" si="145"/>
        <v>0</v>
      </c>
      <c r="CU48" s="242">
        <f t="shared" si="145"/>
        <v>0</v>
      </c>
      <c r="CV48" s="242">
        <f t="shared" si="145"/>
        <v>0</v>
      </c>
      <c r="CW48" s="242">
        <f t="shared" si="145"/>
        <v>0</v>
      </c>
      <c r="CX48" s="242">
        <f t="shared" si="145"/>
        <v>0</v>
      </c>
      <c r="CY48" s="242">
        <f t="shared" si="145"/>
        <v>0</v>
      </c>
      <c r="CZ48" s="242">
        <f t="shared" ref="CZ48:DD48" si="146">CZ93</f>
        <v>0</v>
      </c>
      <c r="DA48" s="242">
        <f t="shared" si="146"/>
        <v>0</v>
      </c>
      <c r="DB48" s="242">
        <f t="shared" si="146"/>
        <v>0</v>
      </c>
      <c r="DC48" s="242">
        <f t="shared" si="146"/>
        <v>0</v>
      </c>
      <c r="DD48" s="242">
        <f t="shared" si="146"/>
        <v>0</v>
      </c>
      <c r="DE48" s="83">
        <f t="shared" si="31"/>
        <v>1.3023173753664663</v>
      </c>
    </row>
    <row r="49" spans="1:109" x14ac:dyDescent="0.2">
      <c r="A49" s="7" t="str">
        <f>VLOOKUP(B49,by_src_allpol!$J$25:$K$54,2,FALSE)</f>
        <v>N</v>
      </c>
      <c r="B49" s="7" t="str">
        <f t="shared" si="25"/>
        <v>Other Flaring</v>
      </c>
      <c r="C49" s="83">
        <f t="shared" ref="C49:J54" si="147">C94</f>
        <v>2.0701418172051353E-3</v>
      </c>
      <c r="D49" s="83">
        <f t="shared" si="147"/>
        <v>1.5527999008869346E-3</v>
      </c>
      <c r="E49" s="83">
        <f t="shared" si="147"/>
        <v>0</v>
      </c>
      <c r="F49" s="83">
        <f t="shared" si="147"/>
        <v>4.2524761144498097E-3</v>
      </c>
      <c r="G49" s="83">
        <f t="shared" si="147"/>
        <v>0.78147097312606117</v>
      </c>
      <c r="H49" s="83">
        <f t="shared" si="147"/>
        <v>6.5207412761833652E-5</v>
      </c>
      <c r="I49" s="83">
        <f t="shared" si="147"/>
        <v>0</v>
      </c>
      <c r="J49" s="83">
        <f t="shared" si="147"/>
        <v>2.5073590085269461E-4</v>
      </c>
      <c r="K49" s="83">
        <f t="shared" ref="K49:AF49" si="148">K94</f>
        <v>0.46154500512057522</v>
      </c>
      <c r="L49" s="83">
        <f t="shared" si="148"/>
        <v>2.0144326531515325E-2</v>
      </c>
      <c r="M49" s="83">
        <f t="shared" si="148"/>
        <v>2.1418759262580165E-2</v>
      </c>
      <c r="N49" s="83">
        <f t="shared" si="148"/>
        <v>4.917877565333989E-2</v>
      </c>
      <c r="O49" s="83">
        <f t="shared" si="148"/>
        <v>1.5080688067352896E-2</v>
      </c>
      <c r="P49" s="83">
        <f t="shared" si="148"/>
        <v>0</v>
      </c>
      <c r="Q49" s="83">
        <f t="shared" si="148"/>
        <v>0.13108378211842536</v>
      </c>
      <c r="R49" s="83">
        <f t="shared" si="148"/>
        <v>3.0579001327124731E-3</v>
      </c>
      <c r="S49" s="83">
        <f t="shared" si="148"/>
        <v>0.58157669650228194</v>
      </c>
      <c r="T49" s="83">
        <f t="shared" si="148"/>
        <v>8.2928494869777367E-2</v>
      </c>
      <c r="U49" s="83">
        <f t="shared" si="148"/>
        <v>0</v>
      </c>
      <c r="V49" s="83">
        <f t="shared" si="148"/>
        <v>6.3780144574281827E-2</v>
      </c>
      <c r="W49" s="83">
        <f t="shared" si="148"/>
        <v>0.18028959353924823</v>
      </c>
      <c r="X49" s="83">
        <f t="shared" si="148"/>
        <v>1.8853487734499901E-2</v>
      </c>
      <c r="Y49" s="83">
        <f t="shared" si="148"/>
        <v>0</v>
      </c>
      <c r="Z49" s="83">
        <f t="shared" si="148"/>
        <v>0</v>
      </c>
      <c r="AA49" s="83">
        <f t="shared" si="148"/>
        <v>0.52996464222532436</v>
      </c>
      <c r="AB49" s="83">
        <f t="shared" si="148"/>
        <v>1.9890940649048105E-3</v>
      </c>
      <c r="AC49" s="83">
        <f t="shared" si="148"/>
        <v>3.846939602204981E-5</v>
      </c>
      <c r="AD49" s="83">
        <f t="shared" si="148"/>
        <v>0</v>
      </c>
      <c r="AE49" s="83">
        <f t="shared" si="148"/>
        <v>0.47659913382163427</v>
      </c>
      <c r="AF49" s="83">
        <f t="shared" si="148"/>
        <v>2.1133156749698198E-3</v>
      </c>
      <c r="AG49" s="83">
        <f t="shared" ref="AG49:AM49" si="149">AG94</f>
        <v>6.121439664501243E-2</v>
      </c>
      <c r="AH49" s="83">
        <f t="shared" si="149"/>
        <v>1.698748382683592E-2</v>
      </c>
      <c r="AI49" s="83">
        <f t="shared" si="149"/>
        <v>0</v>
      </c>
      <c r="AJ49" s="83">
        <f t="shared" si="149"/>
        <v>5.3681481492378951E-4</v>
      </c>
      <c r="AK49" s="83">
        <f t="shared" si="149"/>
        <v>0.58347807319823863</v>
      </c>
      <c r="AL49" s="83">
        <f t="shared" si="149"/>
        <v>0</v>
      </c>
      <c r="AM49" s="83">
        <f t="shared" si="149"/>
        <v>0.37548589938659482</v>
      </c>
      <c r="AN49" s="240">
        <f t="shared" ref="AN49:CY49" si="150">AN94</f>
        <v>0</v>
      </c>
      <c r="AO49" s="240">
        <f t="shared" si="150"/>
        <v>0</v>
      </c>
      <c r="AP49" s="240">
        <f t="shared" si="150"/>
        <v>0</v>
      </c>
      <c r="AQ49" s="240">
        <f t="shared" si="150"/>
        <v>0</v>
      </c>
      <c r="AR49" s="240">
        <f t="shared" si="150"/>
        <v>0</v>
      </c>
      <c r="AS49" s="240">
        <f t="shared" si="150"/>
        <v>0</v>
      </c>
      <c r="AT49" s="240">
        <f t="shared" si="150"/>
        <v>0</v>
      </c>
      <c r="AU49" s="240">
        <f t="shared" si="150"/>
        <v>0</v>
      </c>
      <c r="AV49" s="240">
        <f t="shared" si="150"/>
        <v>0</v>
      </c>
      <c r="AW49" s="240">
        <f t="shared" si="150"/>
        <v>1.0258704106375419E-3</v>
      </c>
      <c r="AX49" s="240">
        <f t="shared" si="150"/>
        <v>1.2978954896293739E-4</v>
      </c>
      <c r="AY49" s="240">
        <f t="shared" si="150"/>
        <v>2.1899567162707146E-4</v>
      </c>
      <c r="AZ49" s="240">
        <f t="shared" si="150"/>
        <v>0</v>
      </c>
      <c r="BA49" s="240">
        <f t="shared" si="150"/>
        <v>0</v>
      </c>
      <c r="BB49" s="240">
        <f t="shared" si="150"/>
        <v>0</v>
      </c>
      <c r="BC49" s="240">
        <f t="shared" si="150"/>
        <v>0</v>
      </c>
      <c r="BD49" s="240">
        <f t="shared" si="150"/>
        <v>0</v>
      </c>
      <c r="BE49" s="240">
        <f t="shared" si="150"/>
        <v>0</v>
      </c>
      <c r="BF49" s="240">
        <f t="shared" si="150"/>
        <v>1.5163343673666526E-2</v>
      </c>
      <c r="BG49" s="240">
        <f t="shared" si="150"/>
        <v>0</v>
      </c>
      <c r="BH49" s="240">
        <f t="shared" si="150"/>
        <v>0</v>
      </c>
      <c r="BI49" s="240">
        <f t="shared" si="150"/>
        <v>1.1459443528497093E-2</v>
      </c>
      <c r="BJ49" s="240">
        <f t="shared" si="150"/>
        <v>1.9890940649048105E-3</v>
      </c>
      <c r="BK49" s="240">
        <f t="shared" si="150"/>
        <v>0</v>
      </c>
      <c r="BL49" s="240">
        <f t="shared" si="150"/>
        <v>7.7323069153279619E-2</v>
      </c>
      <c r="BM49" s="240">
        <f t="shared" si="150"/>
        <v>0</v>
      </c>
      <c r="BN49" s="240">
        <f t="shared" si="150"/>
        <v>0</v>
      </c>
      <c r="BO49" s="240">
        <f t="shared" si="150"/>
        <v>0</v>
      </c>
      <c r="BP49" s="240">
        <f t="shared" si="150"/>
        <v>0</v>
      </c>
      <c r="BQ49" s="240">
        <f t="shared" si="150"/>
        <v>0</v>
      </c>
      <c r="BR49" s="240">
        <f t="shared" si="150"/>
        <v>0</v>
      </c>
      <c r="BS49" s="240">
        <f t="shared" si="150"/>
        <v>0</v>
      </c>
      <c r="BT49" s="242">
        <f t="shared" si="150"/>
        <v>2.0701418172051353E-3</v>
      </c>
      <c r="BU49" s="242">
        <f t="shared" si="150"/>
        <v>1.5527999008869346E-3</v>
      </c>
      <c r="BV49" s="242">
        <f t="shared" si="150"/>
        <v>0</v>
      </c>
      <c r="BW49" s="242">
        <f t="shared" si="150"/>
        <v>4.2524761144498097E-3</v>
      </c>
      <c r="BX49" s="242">
        <f t="shared" si="150"/>
        <v>0.78147097312606117</v>
      </c>
      <c r="BY49" s="242">
        <f t="shared" si="150"/>
        <v>6.5207412761833652E-5</v>
      </c>
      <c r="BZ49" s="242">
        <f t="shared" si="150"/>
        <v>0</v>
      </c>
      <c r="CA49" s="242">
        <f t="shared" si="150"/>
        <v>2.5073590085269461E-4</v>
      </c>
      <c r="CB49" s="242">
        <f t="shared" si="150"/>
        <v>0.46154500512057522</v>
      </c>
      <c r="CC49" s="242">
        <f t="shared" si="150"/>
        <v>1.9118456120877786E-2</v>
      </c>
      <c r="CD49" s="242">
        <f t="shared" si="150"/>
        <v>2.1288969713617229E-2</v>
      </c>
      <c r="CE49" s="242">
        <f t="shared" si="150"/>
        <v>4.8959779981712817E-2</v>
      </c>
      <c r="CF49" s="242">
        <f t="shared" si="150"/>
        <v>1.5080688067352896E-2</v>
      </c>
      <c r="CG49" s="242">
        <f t="shared" si="150"/>
        <v>0</v>
      </c>
      <c r="CH49" s="242">
        <f t="shared" si="150"/>
        <v>0.13108378211842536</v>
      </c>
      <c r="CI49" s="242">
        <f t="shared" si="150"/>
        <v>3.0579001327124731E-3</v>
      </c>
      <c r="CJ49" s="242">
        <f t="shared" si="150"/>
        <v>0.58157669650228194</v>
      </c>
      <c r="CK49" s="242">
        <f t="shared" si="150"/>
        <v>8.2928494869777367E-2</v>
      </c>
      <c r="CL49" s="242">
        <f t="shared" si="150"/>
        <v>0</v>
      </c>
      <c r="CM49" s="242">
        <f t="shared" si="150"/>
        <v>6.3780144574281827E-2</v>
      </c>
      <c r="CN49" s="242">
        <f t="shared" si="150"/>
        <v>0.16512624986558169</v>
      </c>
      <c r="CO49" s="242">
        <f t="shared" si="150"/>
        <v>1.8853487734499901E-2</v>
      </c>
      <c r="CP49" s="242">
        <f t="shared" si="150"/>
        <v>0</v>
      </c>
      <c r="CQ49" s="242">
        <f t="shared" si="150"/>
        <v>0</v>
      </c>
      <c r="CR49" s="242">
        <f t="shared" si="150"/>
        <v>0.51850519869682732</v>
      </c>
      <c r="CS49" s="242">
        <f t="shared" si="150"/>
        <v>0</v>
      </c>
      <c r="CT49" s="242">
        <f t="shared" si="150"/>
        <v>3.846939602204981E-5</v>
      </c>
      <c r="CU49" s="242">
        <f t="shared" si="150"/>
        <v>0</v>
      </c>
      <c r="CV49" s="242">
        <f t="shared" si="150"/>
        <v>0.39927606466835464</v>
      </c>
      <c r="CW49" s="242">
        <f t="shared" si="150"/>
        <v>2.1133156749698198E-3</v>
      </c>
      <c r="CX49" s="242">
        <f t="shared" si="150"/>
        <v>6.121439664501243E-2</v>
      </c>
      <c r="CY49" s="242">
        <f t="shared" si="150"/>
        <v>1.698748382683592E-2</v>
      </c>
      <c r="CZ49" s="242">
        <f t="shared" ref="CZ49:DD49" si="151">CZ94</f>
        <v>0</v>
      </c>
      <c r="DA49" s="242">
        <f t="shared" si="151"/>
        <v>5.3681481492378951E-4</v>
      </c>
      <c r="DB49" s="242">
        <f t="shared" si="151"/>
        <v>0.58347807319823863</v>
      </c>
      <c r="DC49" s="242">
        <f t="shared" si="151"/>
        <v>0</v>
      </c>
      <c r="DD49" s="242">
        <f t="shared" si="151"/>
        <v>0.37548589938659482</v>
      </c>
      <c r="DE49" s="83">
        <f t="shared" si="31"/>
        <v>4.4670073114332691</v>
      </c>
    </row>
    <row r="50" spans="1:109" x14ac:dyDescent="0.2">
      <c r="A50" s="7" t="str">
        <f>VLOOKUP(B50,by_src_allpol!$J$25:$K$54,2,FALSE)</f>
        <v>N</v>
      </c>
      <c r="B50" s="7" t="str">
        <f t="shared" si="25"/>
        <v>Natural Gas Production, Flares</v>
      </c>
      <c r="C50" s="83">
        <f t="shared" si="147"/>
        <v>0</v>
      </c>
      <c r="D50" s="83">
        <f t="shared" si="147"/>
        <v>0</v>
      </c>
      <c r="E50" s="83">
        <f t="shared" si="147"/>
        <v>0</v>
      </c>
      <c r="F50" s="83">
        <f t="shared" si="147"/>
        <v>0</v>
      </c>
      <c r="G50" s="83">
        <f t="shared" si="147"/>
        <v>36.110442954198504</v>
      </c>
      <c r="H50" s="83">
        <f t="shared" si="147"/>
        <v>0</v>
      </c>
      <c r="I50" s="83">
        <f t="shared" si="147"/>
        <v>0</v>
      </c>
      <c r="J50" s="83">
        <f t="shared" si="147"/>
        <v>0</v>
      </c>
      <c r="K50" s="83">
        <f t="shared" ref="K50:AF50" si="152">K95</f>
        <v>43.064635775586162</v>
      </c>
      <c r="L50" s="83">
        <f t="shared" si="152"/>
        <v>0</v>
      </c>
      <c r="M50" s="83">
        <f t="shared" si="152"/>
        <v>0</v>
      </c>
      <c r="N50" s="83">
        <f t="shared" si="152"/>
        <v>0</v>
      </c>
      <c r="O50" s="83">
        <f t="shared" si="152"/>
        <v>0</v>
      </c>
      <c r="P50" s="83">
        <f t="shared" si="152"/>
        <v>0</v>
      </c>
      <c r="Q50" s="83">
        <f t="shared" si="152"/>
        <v>0</v>
      </c>
      <c r="R50" s="83">
        <f t="shared" si="152"/>
        <v>0</v>
      </c>
      <c r="S50" s="83">
        <f t="shared" si="152"/>
        <v>0.1</v>
      </c>
      <c r="T50" s="83">
        <f t="shared" si="152"/>
        <v>0.2</v>
      </c>
      <c r="U50" s="83">
        <f t="shared" si="152"/>
        <v>0</v>
      </c>
      <c r="V50" s="83">
        <f t="shared" si="152"/>
        <v>0</v>
      </c>
      <c r="W50" s="83">
        <f t="shared" si="152"/>
        <v>0</v>
      </c>
      <c r="X50" s="83">
        <f t="shared" si="152"/>
        <v>0</v>
      </c>
      <c r="Y50" s="83">
        <f t="shared" si="152"/>
        <v>0</v>
      </c>
      <c r="Z50" s="83">
        <f t="shared" si="152"/>
        <v>0</v>
      </c>
      <c r="AA50" s="83">
        <f t="shared" si="152"/>
        <v>3.5</v>
      </c>
      <c r="AB50" s="83">
        <f t="shared" si="152"/>
        <v>0</v>
      </c>
      <c r="AC50" s="83">
        <f t="shared" si="152"/>
        <v>0</v>
      </c>
      <c r="AD50" s="83">
        <f t="shared" si="152"/>
        <v>0</v>
      </c>
      <c r="AE50" s="83">
        <f t="shared" si="152"/>
        <v>3</v>
      </c>
      <c r="AF50" s="83">
        <f t="shared" si="152"/>
        <v>0</v>
      </c>
      <c r="AG50" s="83">
        <f t="shared" ref="AG50:AM50" si="153">AG95</f>
        <v>0</v>
      </c>
      <c r="AH50" s="83">
        <f t="shared" si="153"/>
        <v>0</v>
      </c>
      <c r="AI50" s="83">
        <f t="shared" si="153"/>
        <v>0</v>
      </c>
      <c r="AJ50" s="83">
        <f t="shared" si="153"/>
        <v>0</v>
      </c>
      <c r="AK50" s="83">
        <f t="shared" si="153"/>
        <v>0</v>
      </c>
      <c r="AL50" s="83">
        <f t="shared" si="153"/>
        <v>0</v>
      </c>
      <c r="AM50" s="83">
        <f t="shared" si="153"/>
        <v>0</v>
      </c>
      <c r="AN50" s="240">
        <f t="shared" ref="AN50:CY50" si="154">AN95</f>
        <v>0</v>
      </c>
      <c r="AO50" s="240">
        <f t="shared" si="154"/>
        <v>0</v>
      </c>
      <c r="AP50" s="240">
        <f t="shared" si="154"/>
        <v>0</v>
      </c>
      <c r="AQ50" s="240">
        <f t="shared" si="154"/>
        <v>0</v>
      </c>
      <c r="AR50" s="240">
        <f t="shared" si="154"/>
        <v>0</v>
      </c>
      <c r="AS50" s="240">
        <f t="shared" si="154"/>
        <v>0</v>
      </c>
      <c r="AT50" s="240">
        <f t="shared" si="154"/>
        <v>0</v>
      </c>
      <c r="AU50" s="240">
        <f t="shared" si="154"/>
        <v>0</v>
      </c>
      <c r="AV50" s="240">
        <f t="shared" si="154"/>
        <v>0</v>
      </c>
      <c r="AW50" s="240">
        <f t="shared" si="154"/>
        <v>0</v>
      </c>
      <c r="AX50" s="240">
        <f t="shared" si="154"/>
        <v>0</v>
      </c>
      <c r="AY50" s="240">
        <f t="shared" si="154"/>
        <v>0</v>
      </c>
      <c r="AZ50" s="240">
        <f t="shared" si="154"/>
        <v>0</v>
      </c>
      <c r="BA50" s="240">
        <f t="shared" si="154"/>
        <v>0</v>
      </c>
      <c r="BB50" s="240">
        <f t="shared" si="154"/>
        <v>0</v>
      </c>
      <c r="BC50" s="240">
        <f t="shared" si="154"/>
        <v>0</v>
      </c>
      <c r="BD50" s="240">
        <f t="shared" si="154"/>
        <v>0</v>
      </c>
      <c r="BE50" s="240">
        <f t="shared" si="154"/>
        <v>0</v>
      </c>
      <c r="BF50" s="240">
        <f t="shared" si="154"/>
        <v>0</v>
      </c>
      <c r="BG50" s="240">
        <f t="shared" si="154"/>
        <v>0</v>
      </c>
      <c r="BH50" s="240">
        <f t="shared" si="154"/>
        <v>0</v>
      </c>
      <c r="BI50" s="240">
        <f t="shared" si="154"/>
        <v>0</v>
      </c>
      <c r="BJ50" s="240">
        <f t="shared" si="154"/>
        <v>0</v>
      </c>
      <c r="BK50" s="240">
        <f t="shared" si="154"/>
        <v>0</v>
      </c>
      <c r="BL50" s="240">
        <f t="shared" si="154"/>
        <v>0</v>
      </c>
      <c r="BM50" s="240">
        <f t="shared" si="154"/>
        <v>0</v>
      </c>
      <c r="BN50" s="240">
        <f t="shared" si="154"/>
        <v>0</v>
      </c>
      <c r="BO50" s="240">
        <f t="shared" si="154"/>
        <v>0</v>
      </c>
      <c r="BP50" s="240">
        <f t="shared" si="154"/>
        <v>0</v>
      </c>
      <c r="BQ50" s="240">
        <f t="shared" si="154"/>
        <v>0</v>
      </c>
      <c r="BR50" s="240">
        <f t="shared" si="154"/>
        <v>0</v>
      </c>
      <c r="BS50" s="240">
        <f t="shared" si="154"/>
        <v>0</v>
      </c>
      <c r="BT50" s="242">
        <f t="shared" si="154"/>
        <v>0</v>
      </c>
      <c r="BU50" s="242">
        <f t="shared" si="154"/>
        <v>0</v>
      </c>
      <c r="BV50" s="242">
        <f t="shared" si="154"/>
        <v>0</v>
      </c>
      <c r="BW50" s="242">
        <f t="shared" si="154"/>
        <v>0</v>
      </c>
      <c r="BX50" s="242">
        <f t="shared" si="154"/>
        <v>36.110442954198504</v>
      </c>
      <c r="BY50" s="242">
        <f t="shared" si="154"/>
        <v>0</v>
      </c>
      <c r="BZ50" s="242">
        <f t="shared" si="154"/>
        <v>0</v>
      </c>
      <c r="CA50" s="242">
        <f t="shared" si="154"/>
        <v>0</v>
      </c>
      <c r="CB50" s="242">
        <f t="shared" si="154"/>
        <v>43.064635775586162</v>
      </c>
      <c r="CC50" s="242">
        <f t="shared" si="154"/>
        <v>0</v>
      </c>
      <c r="CD50" s="242">
        <f t="shared" si="154"/>
        <v>0</v>
      </c>
      <c r="CE50" s="242">
        <f t="shared" si="154"/>
        <v>0</v>
      </c>
      <c r="CF50" s="242">
        <f t="shared" si="154"/>
        <v>0</v>
      </c>
      <c r="CG50" s="242">
        <f t="shared" si="154"/>
        <v>0</v>
      </c>
      <c r="CH50" s="242">
        <f t="shared" si="154"/>
        <v>0</v>
      </c>
      <c r="CI50" s="242">
        <f t="shared" si="154"/>
        <v>0</v>
      </c>
      <c r="CJ50" s="242">
        <f t="shared" si="154"/>
        <v>0.1</v>
      </c>
      <c r="CK50" s="242">
        <f t="shared" si="154"/>
        <v>0.2</v>
      </c>
      <c r="CL50" s="242">
        <f t="shared" si="154"/>
        <v>0</v>
      </c>
      <c r="CM50" s="242">
        <f t="shared" si="154"/>
        <v>0</v>
      </c>
      <c r="CN50" s="242">
        <f t="shared" si="154"/>
        <v>0</v>
      </c>
      <c r="CO50" s="242">
        <f t="shared" si="154"/>
        <v>0</v>
      </c>
      <c r="CP50" s="242">
        <f t="shared" si="154"/>
        <v>0</v>
      </c>
      <c r="CQ50" s="242">
        <f t="shared" si="154"/>
        <v>0</v>
      </c>
      <c r="CR50" s="242">
        <f t="shared" si="154"/>
        <v>3.5</v>
      </c>
      <c r="CS50" s="242">
        <f t="shared" si="154"/>
        <v>0</v>
      </c>
      <c r="CT50" s="242">
        <f t="shared" si="154"/>
        <v>0</v>
      </c>
      <c r="CU50" s="242">
        <f t="shared" si="154"/>
        <v>0</v>
      </c>
      <c r="CV50" s="242">
        <f t="shared" si="154"/>
        <v>3</v>
      </c>
      <c r="CW50" s="242">
        <f t="shared" si="154"/>
        <v>0</v>
      </c>
      <c r="CX50" s="242">
        <f t="shared" si="154"/>
        <v>0</v>
      </c>
      <c r="CY50" s="242">
        <f t="shared" si="154"/>
        <v>0</v>
      </c>
      <c r="CZ50" s="242">
        <f t="shared" ref="CZ50:DD50" si="155">CZ95</f>
        <v>0</v>
      </c>
      <c r="DA50" s="242">
        <f t="shared" si="155"/>
        <v>0</v>
      </c>
      <c r="DB50" s="242">
        <f t="shared" si="155"/>
        <v>0</v>
      </c>
      <c r="DC50" s="242">
        <f t="shared" si="155"/>
        <v>0</v>
      </c>
      <c r="DD50" s="242">
        <f t="shared" si="155"/>
        <v>0</v>
      </c>
      <c r="DE50" s="83">
        <f t="shared" si="31"/>
        <v>85.97507872978467</v>
      </c>
    </row>
    <row r="51" spans="1:109" x14ac:dyDescent="0.2">
      <c r="A51" s="7" t="str">
        <f>VLOOKUP(B51,by_src_allpol!$J$25:$K$54,2,FALSE)</f>
        <v>N</v>
      </c>
      <c r="B51" s="7" t="str">
        <f t="shared" si="25"/>
        <v>Natural Gas Production, Gas Stripping Operations</v>
      </c>
      <c r="C51" s="83">
        <f t="shared" si="147"/>
        <v>0</v>
      </c>
      <c r="D51" s="83">
        <f t="shared" si="147"/>
        <v>0</v>
      </c>
      <c r="E51" s="83">
        <f t="shared" si="147"/>
        <v>0</v>
      </c>
      <c r="F51" s="83">
        <f t="shared" si="147"/>
        <v>0</v>
      </c>
      <c r="G51" s="83">
        <f t="shared" si="147"/>
        <v>0</v>
      </c>
      <c r="H51" s="83">
        <f t="shared" si="147"/>
        <v>0</v>
      </c>
      <c r="I51" s="83">
        <f t="shared" si="147"/>
        <v>0</v>
      </c>
      <c r="J51" s="83">
        <f t="shared" si="147"/>
        <v>0</v>
      </c>
      <c r="K51" s="83">
        <f t="shared" ref="K51:AF51" si="156">K96</f>
        <v>0</v>
      </c>
      <c r="L51" s="83">
        <f t="shared" si="156"/>
        <v>0</v>
      </c>
      <c r="M51" s="83">
        <f t="shared" si="156"/>
        <v>0</v>
      </c>
      <c r="N51" s="83">
        <f t="shared" si="156"/>
        <v>0</v>
      </c>
      <c r="O51" s="83">
        <f t="shared" si="156"/>
        <v>0</v>
      </c>
      <c r="P51" s="83">
        <f t="shared" si="156"/>
        <v>0</v>
      </c>
      <c r="Q51" s="83">
        <f t="shared" si="156"/>
        <v>0</v>
      </c>
      <c r="R51" s="83">
        <f t="shared" si="156"/>
        <v>0</v>
      </c>
      <c r="S51" s="83">
        <f t="shared" si="156"/>
        <v>0</v>
      </c>
      <c r="T51" s="83">
        <f t="shared" si="156"/>
        <v>0</v>
      </c>
      <c r="U51" s="83">
        <f t="shared" si="156"/>
        <v>0</v>
      </c>
      <c r="V51" s="83">
        <f t="shared" si="156"/>
        <v>0</v>
      </c>
      <c r="W51" s="83">
        <f t="shared" si="156"/>
        <v>0</v>
      </c>
      <c r="X51" s="83">
        <f t="shared" si="156"/>
        <v>0</v>
      </c>
      <c r="Y51" s="83">
        <f t="shared" si="156"/>
        <v>0</v>
      </c>
      <c r="Z51" s="83">
        <f t="shared" si="156"/>
        <v>0</v>
      </c>
      <c r="AA51" s="83">
        <f t="shared" si="156"/>
        <v>0</v>
      </c>
      <c r="AB51" s="83">
        <f t="shared" si="156"/>
        <v>0</v>
      </c>
      <c r="AC51" s="83">
        <f t="shared" si="156"/>
        <v>0</v>
      </c>
      <c r="AD51" s="83">
        <f t="shared" si="156"/>
        <v>0</v>
      </c>
      <c r="AE51" s="83">
        <f t="shared" si="156"/>
        <v>0</v>
      </c>
      <c r="AF51" s="83">
        <f t="shared" si="156"/>
        <v>0</v>
      </c>
      <c r="AG51" s="83">
        <f t="shared" ref="AG51:AM51" si="157">AG96</f>
        <v>0</v>
      </c>
      <c r="AH51" s="83">
        <f t="shared" si="157"/>
        <v>0</v>
      </c>
      <c r="AI51" s="83">
        <f t="shared" si="157"/>
        <v>0</v>
      </c>
      <c r="AJ51" s="83">
        <f t="shared" si="157"/>
        <v>0</v>
      </c>
      <c r="AK51" s="83">
        <f t="shared" si="157"/>
        <v>0</v>
      </c>
      <c r="AL51" s="83">
        <f t="shared" si="157"/>
        <v>0</v>
      </c>
      <c r="AM51" s="83">
        <f t="shared" si="157"/>
        <v>0</v>
      </c>
      <c r="AN51" s="240">
        <f t="shared" ref="AN51:CY51" si="158">AN96</f>
        <v>0</v>
      </c>
      <c r="AO51" s="240">
        <f t="shared" si="158"/>
        <v>0</v>
      </c>
      <c r="AP51" s="240">
        <f t="shared" si="158"/>
        <v>0</v>
      </c>
      <c r="AQ51" s="240">
        <f t="shared" si="158"/>
        <v>0</v>
      </c>
      <c r="AR51" s="240">
        <f t="shared" si="158"/>
        <v>0</v>
      </c>
      <c r="AS51" s="240">
        <f t="shared" si="158"/>
        <v>0</v>
      </c>
      <c r="AT51" s="240">
        <f t="shared" si="158"/>
        <v>0</v>
      </c>
      <c r="AU51" s="240">
        <f t="shared" si="158"/>
        <v>0</v>
      </c>
      <c r="AV51" s="240">
        <f t="shared" si="158"/>
        <v>0</v>
      </c>
      <c r="AW51" s="240">
        <f t="shared" si="158"/>
        <v>0</v>
      </c>
      <c r="AX51" s="240">
        <f t="shared" si="158"/>
        <v>0</v>
      </c>
      <c r="AY51" s="240">
        <f t="shared" si="158"/>
        <v>0</v>
      </c>
      <c r="AZ51" s="240">
        <f t="shared" si="158"/>
        <v>0</v>
      </c>
      <c r="BA51" s="240">
        <f t="shared" si="158"/>
        <v>0</v>
      </c>
      <c r="BB51" s="240">
        <f t="shared" si="158"/>
        <v>0</v>
      </c>
      <c r="BC51" s="240">
        <f t="shared" si="158"/>
        <v>0</v>
      </c>
      <c r="BD51" s="240">
        <f t="shared" si="158"/>
        <v>0</v>
      </c>
      <c r="BE51" s="240">
        <f t="shared" si="158"/>
        <v>0</v>
      </c>
      <c r="BF51" s="240">
        <f t="shared" si="158"/>
        <v>0</v>
      </c>
      <c r="BG51" s="240">
        <f t="shared" si="158"/>
        <v>0</v>
      </c>
      <c r="BH51" s="240">
        <f t="shared" si="158"/>
        <v>0</v>
      </c>
      <c r="BI51" s="240">
        <f t="shared" si="158"/>
        <v>0</v>
      </c>
      <c r="BJ51" s="240">
        <f t="shared" si="158"/>
        <v>0</v>
      </c>
      <c r="BK51" s="240">
        <f t="shared" si="158"/>
        <v>0</v>
      </c>
      <c r="BL51" s="240">
        <f t="shared" si="158"/>
        <v>0</v>
      </c>
      <c r="BM51" s="240">
        <f t="shared" si="158"/>
        <v>0</v>
      </c>
      <c r="BN51" s="240">
        <f t="shared" si="158"/>
        <v>0</v>
      </c>
      <c r="BO51" s="240">
        <f t="shared" si="158"/>
        <v>0</v>
      </c>
      <c r="BP51" s="240">
        <f t="shared" si="158"/>
        <v>0</v>
      </c>
      <c r="BQ51" s="240">
        <f t="shared" si="158"/>
        <v>0</v>
      </c>
      <c r="BR51" s="240">
        <f t="shared" si="158"/>
        <v>0</v>
      </c>
      <c r="BS51" s="240">
        <f t="shared" si="158"/>
        <v>0</v>
      </c>
      <c r="BT51" s="242">
        <f t="shared" si="158"/>
        <v>0</v>
      </c>
      <c r="BU51" s="242">
        <f t="shared" si="158"/>
        <v>0</v>
      </c>
      <c r="BV51" s="242">
        <f t="shared" si="158"/>
        <v>0</v>
      </c>
      <c r="BW51" s="242">
        <f t="shared" si="158"/>
        <v>0</v>
      </c>
      <c r="BX51" s="242">
        <f t="shared" si="158"/>
        <v>0</v>
      </c>
      <c r="BY51" s="242">
        <f t="shared" si="158"/>
        <v>0</v>
      </c>
      <c r="BZ51" s="242">
        <f t="shared" si="158"/>
        <v>0</v>
      </c>
      <c r="CA51" s="242">
        <f t="shared" si="158"/>
        <v>0</v>
      </c>
      <c r="CB51" s="242">
        <f t="shared" si="158"/>
        <v>0</v>
      </c>
      <c r="CC51" s="242">
        <f t="shared" si="158"/>
        <v>0</v>
      </c>
      <c r="CD51" s="242">
        <f t="shared" si="158"/>
        <v>0</v>
      </c>
      <c r="CE51" s="242">
        <f t="shared" si="158"/>
        <v>0</v>
      </c>
      <c r="CF51" s="242">
        <f t="shared" si="158"/>
        <v>0</v>
      </c>
      <c r="CG51" s="242">
        <f t="shared" si="158"/>
        <v>0</v>
      </c>
      <c r="CH51" s="242">
        <f t="shared" si="158"/>
        <v>0</v>
      </c>
      <c r="CI51" s="242">
        <f t="shared" si="158"/>
        <v>0</v>
      </c>
      <c r="CJ51" s="242">
        <f t="shared" si="158"/>
        <v>0</v>
      </c>
      <c r="CK51" s="242">
        <f t="shared" si="158"/>
        <v>0</v>
      </c>
      <c r="CL51" s="242">
        <f t="shared" si="158"/>
        <v>0</v>
      </c>
      <c r="CM51" s="242">
        <f t="shared" si="158"/>
        <v>0</v>
      </c>
      <c r="CN51" s="242">
        <f t="shared" si="158"/>
        <v>0</v>
      </c>
      <c r="CO51" s="242">
        <f t="shared" si="158"/>
        <v>0</v>
      </c>
      <c r="CP51" s="242">
        <f t="shared" si="158"/>
        <v>0</v>
      </c>
      <c r="CQ51" s="242">
        <f t="shared" si="158"/>
        <v>0</v>
      </c>
      <c r="CR51" s="242">
        <f t="shared" si="158"/>
        <v>0</v>
      </c>
      <c r="CS51" s="242">
        <f t="shared" si="158"/>
        <v>0</v>
      </c>
      <c r="CT51" s="242">
        <f t="shared" si="158"/>
        <v>0</v>
      </c>
      <c r="CU51" s="242">
        <f t="shared" si="158"/>
        <v>0</v>
      </c>
      <c r="CV51" s="242">
        <f t="shared" si="158"/>
        <v>0</v>
      </c>
      <c r="CW51" s="242">
        <f t="shared" si="158"/>
        <v>0</v>
      </c>
      <c r="CX51" s="242">
        <f t="shared" si="158"/>
        <v>0</v>
      </c>
      <c r="CY51" s="242">
        <f t="shared" si="158"/>
        <v>0</v>
      </c>
      <c r="CZ51" s="242">
        <f t="shared" ref="CZ51:DD51" si="159">CZ96</f>
        <v>0</v>
      </c>
      <c r="DA51" s="242">
        <f t="shared" si="159"/>
        <v>0</v>
      </c>
      <c r="DB51" s="242">
        <f t="shared" si="159"/>
        <v>0</v>
      </c>
      <c r="DC51" s="242">
        <f t="shared" si="159"/>
        <v>0</v>
      </c>
      <c r="DD51" s="242">
        <f t="shared" si="159"/>
        <v>0</v>
      </c>
      <c r="DE51" s="83">
        <f t="shared" si="31"/>
        <v>0</v>
      </c>
    </row>
    <row r="52" spans="1:109" x14ac:dyDescent="0.2">
      <c r="A52" s="7" t="str">
        <f>VLOOKUP(B52,by_src_allpol!$J$25:$K$54,2,FALSE)</f>
        <v>N</v>
      </c>
      <c r="B52" s="7" t="str">
        <f t="shared" si="25"/>
        <v>Oil Production, Gas/Liquid Separation</v>
      </c>
      <c r="C52" s="83">
        <f t="shared" si="147"/>
        <v>0</v>
      </c>
      <c r="D52" s="83">
        <f t="shared" si="147"/>
        <v>0</v>
      </c>
      <c r="E52" s="83">
        <f t="shared" si="147"/>
        <v>0</v>
      </c>
      <c r="F52" s="83">
        <f t="shared" si="147"/>
        <v>0</v>
      </c>
      <c r="G52" s="83">
        <f t="shared" si="147"/>
        <v>0</v>
      </c>
      <c r="H52" s="83">
        <f t="shared" si="147"/>
        <v>0</v>
      </c>
      <c r="I52" s="83">
        <f t="shared" si="147"/>
        <v>0</v>
      </c>
      <c r="J52" s="83">
        <f t="shared" si="147"/>
        <v>0</v>
      </c>
      <c r="K52" s="83">
        <f t="shared" ref="K52:AF54" si="160">K97</f>
        <v>0</v>
      </c>
      <c r="L52" s="83">
        <f t="shared" si="160"/>
        <v>0</v>
      </c>
      <c r="M52" s="83">
        <f t="shared" si="160"/>
        <v>0</v>
      </c>
      <c r="N52" s="83">
        <f t="shared" si="160"/>
        <v>0</v>
      </c>
      <c r="O52" s="83">
        <f t="shared" si="160"/>
        <v>0</v>
      </c>
      <c r="P52" s="83">
        <f t="shared" si="160"/>
        <v>0</v>
      </c>
      <c r="Q52" s="83">
        <f t="shared" si="160"/>
        <v>0</v>
      </c>
      <c r="R52" s="83">
        <f t="shared" si="160"/>
        <v>0</v>
      </c>
      <c r="S52" s="83">
        <f t="shared" si="160"/>
        <v>0</v>
      </c>
      <c r="T52" s="83">
        <f t="shared" si="160"/>
        <v>0</v>
      </c>
      <c r="U52" s="83">
        <f t="shared" si="160"/>
        <v>0</v>
      </c>
      <c r="V52" s="83">
        <f t="shared" si="160"/>
        <v>0</v>
      </c>
      <c r="W52" s="83">
        <f t="shared" si="160"/>
        <v>0</v>
      </c>
      <c r="X52" s="83">
        <f t="shared" si="160"/>
        <v>0</v>
      </c>
      <c r="Y52" s="83">
        <f t="shared" si="160"/>
        <v>0</v>
      </c>
      <c r="Z52" s="83">
        <f t="shared" si="160"/>
        <v>0</v>
      </c>
      <c r="AA52" s="83">
        <f t="shared" si="160"/>
        <v>0</v>
      </c>
      <c r="AB52" s="83">
        <f t="shared" si="160"/>
        <v>0</v>
      </c>
      <c r="AC52" s="83">
        <f t="shared" si="160"/>
        <v>0</v>
      </c>
      <c r="AD52" s="83">
        <f t="shared" si="160"/>
        <v>0</v>
      </c>
      <c r="AE52" s="83">
        <f t="shared" si="160"/>
        <v>0</v>
      </c>
      <c r="AF52" s="83">
        <f t="shared" si="160"/>
        <v>0</v>
      </c>
      <c r="AG52" s="83">
        <f t="shared" ref="AG52:AM54" si="161">AG97</f>
        <v>0</v>
      </c>
      <c r="AH52" s="83">
        <f t="shared" si="161"/>
        <v>0</v>
      </c>
      <c r="AI52" s="83">
        <f t="shared" si="161"/>
        <v>0</v>
      </c>
      <c r="AJ52" s="83">
        <f t="shared" si="161"/>
        <v>0</v>
      </c>
      <c r="AK52" s="83">
        <f t="shared" si="161"/>
        <v>0</v>
      </c>
      <c r="AL52" s="83">
        <f t="shared" si="161"/>
        <v>0</v>
      </c>
      <c r="AM52" s="83">
        <f t="shared" si="161"/>
        <v>0</v>
      </c>
      <c r="AN52" s="240">
        <f t="shared" ref="AN52:CY54" si="162">AN97</f>
        <v>0</v>
      </c>
      <c r="AO52" s="240">
        <f t="shared" si="162"/>
        <v>0</v>
      </c>
      <c r="AP52" s="240">
        <f t="shared" si="162"/>
        <v>0</v>
      </c>
      <c r="AQ52" s="240">
        <f t="shared" si="162"/>
        <v>0</v>
      </c>
      <c r="AR52" s="240">
        <f t="shared" si="162"/>
        <v>0</v>
      </c>
      <c r="AS52" s="240">
        <f t="shared" si="162"/>
        <v>0</v>
      </c>
      <c r="AT52" s="240">
        <f t="shared" si="162"/>
        <v>0</v>
      </c>
      <c r="AU52" s="240">
        <f t="shared" si="162"/>
        <v>0</v>
      </c>
      <c r="AV52" s="240">
        <f t="shared" si="162"/>
        <v>0</v>
      </c>
      <c r="AW52" s="240">
        <f t="shared" si="162"/>
        <v>0</v>
      </c>
      <c r="AX52" s="240">
        <f t="shared" si="162"/>
        <v>0</v>
      </c>
      <c r="AY52" s="240">
        <f t="shared" si="162"/>
        <v>0</v>
      </c>
      <c r="AZ52" s="240">
        <f t="shared" si="162"/>
        <v>0</v>
      </c>
      <c r="BA52" s="240">
        <f t="shared" si="162"/>
        <v>0</v>
      </c>
      <c r="BB52" s="240">
        <f t="shared" si="162"/>
        <v>0</v>
      </c>
      <c r="BC52" s="240">
        <f t="shared" si="162"/>
        <v>0</v>
      </c>
      <c r="BD52" s="240">
        <f t="shared" si="162"/>
        <v>0</v>
      </c>
      <c r="BE52" s="240">
        <f t="shared" si="162"/>
        <v>0</v>
      </c>
      <c r="BF52" s="240">
        <f t="shared" si="162"/>
        <v>0</v>
      </c>
      <c r="BG52" s="240">
        <f t="shared" si="162"/>
        <v>0</v>
      </c>
      <c r="BH52" s="240">
        <f t="shared" si="162"/>
        <v>0</v>
      </c>
      <c r="BI52" s="240">
        <f t="shared" si="162"/>
        <v>0</v>
      </c>
      <c r="BJ52" s="240">
        <f t="shared" si="162"/>
        <v>0</v>
      </c>
      <c r="BK52" s="240">
        <f t="shared" si="162"/>
        <v>0</v>
      </c>
      <c r="BL52" s="240">
        <f t="shared" si="162"/>
        <v>0</v>
      </c>
      <c r="BM52" s="240">
        <f t="shared" si="162"/>
        <v>0</v>
      </c>
      <c r="BN52" s="240">
        <f t="shared" si="162"/>
        <v>0</v>
      </c>
      <c r="BO52" s="240">
        <f t="shared" si="162"/>
        <v>0</v>
      </c>
      <c r="BP52" s="240">
        <f t="shared" si="162"/>
        <v>0</v>
      </c>
      <c r="BQ52" s="240">
        <f t="shared" si="162"/>
        <v>0</v>
      </c>
      <c r="BR52" s="240">
        <f t="shared" si="162"/>
        <v>0</v>
      </c>
      <c r="BS52" s="240">
        <f t="shared" si="162"/>
        <v>0</v>
      </c>
      <c r="BT52" s="242">
        <f t="shared" si="162"/>
        <v>0</v>
      </c>
      <c r="BU52" s="242">
        <f t="shared" si="162"/>
        <v>0</v>
      </c>
      <c r="BV52" s="242">
        <f t="shared" si="162"/>
        <v>0</v>
      </c>
      <c r="BW52" s="242">
        <f t="shared" si="162"/>
        <v>0</v>
      </c>
      <c r="BX52" s="242">
        <f t="shared" si="162"/>
        <v>0</v>
      </c>
      <c r="BY52" s="242">
        <f t="shared" si="162"/>
        <v>0</v>
      </c>
      <c r="BZ52" s="242">
        <f t="shared" si="162"/>
        <v>0</v>
      </c>
      <c r="CA52" s="242">
        <f t="shared" si="162"/>
        <v>0</v>
      </c>
      <c r="CB52" s="242">
        <f t="shared" si="162"/>
        <v>0</v>
      </c>
      <c r="CC52" s="242">
        <f t="shared" si="162"/>
        <v>0</v>
      </c>
      <c r="CD52" s="242">
        <f t="shared" si="162"/>
        <v>0</v>
      </c>
      <c r="CE52" s="242">
        <f t="shared" si="162"/>
        <v>0</v>
      </c>
      <c r="CF52" s="242">
        <f t="shared" si="162"/>
        <v>0</v>
      </c>
      <c r="CG52" s="242">
        <f t="shared" si="162"/>
        <v>0</v>
      </c>
      <c r="CH52" s="242">
        <f t="shared" si="162"/>
        <v>0</v>
      </c>
      <c r="CI52" s="242">
        <f t="shared" si="162"/>
        <v>0</v>
      </c>
      <c r="CJ52" s="242">
        <f t="shared" si="162"/>
        <v>0</v>
      </c>
      <c r="CK52" s="242">
        <f t="shared" si="162"/>
        <v>0</v>
      </c>
      <c r="CL52" s="242">
        <f t="shared" si="162"/>
        <v>0</v>
      </c>
      <c r="CM52" s="242">
        <f t="shared" si="162"/>
        <v>0</v>
      </c>
      <c r="CN52" s="242">
        <f t="shared" si="162"/>
        <v>0</v>
      </c>
      <c r="CO52" s="242">
        <f t="shared" si="162"/>
        <v>0</v>
      </c>
      <c r="CP52" s="242">
        <f t="shared" si="162"/>
        <v>0</v>
      </c>
      <c r="CQ52" s="242">
        <f t="shared" si="162"/>
        <v>0</v>
      </c>
      <c r="CR52" s="242">
        <f t="shared" si="162"/>
        <v>0</v>
      </c>
      <c r="CS52" s="242">
        <f t="shared" si="162"/>
        <v>0</v>
      </c>
      <c r="CT52" s="242">
        <f t="shared" si="162"/>
        <v>0</v>
      </c>
      <c r="CU52" s="242">
        <f t="shared" si="162"/>
        <v>0</v>
      </c>
      <c r="CV52" s="242">
        <f t="shared" si="162"/>
        <v>0</v>
      </c>
      <c r="CW52" s="242">
        <f t="shared" si="162"/>
        <v>0</v>
      </c>
      <c r="CX52" s="242">
        <f t="shared" si="162"/>
        <v>0</v>
      </c>
      <c r="CY52" s="242">
        <f t="shared" si="162"/>
        <v>0</v>
      </c>
      <c r="CZ52" s="242">
        <f t="shared" ref="CZ52:DD54" si="163">CZ97</f>
        <v>0</v>
      </c>
      <c r="DA52" s="242">
        <f t="shared" si="163"/>
        <v>0</v>
      </c>
      <c r="DB52" s="242">
        <f t="shared" si="163"/>
        <v>0</v>
      </c>
      <c r="DC52" s="242">
        <f t="shared" si="163"/>
        <v>0</v>
      </c>
      <c r="DD52" s="242">
        <f t="shared" si="163"/>
        <v>0</v>
      </c>
      <c r="DE52" s="83">
        <f t="shared" si="31"/>
        <v>0</v>
      </c>
    </row>
    <row r="53" spans="1:109" x14ac:dyDescent="0.2">
      <c r="A53" s="7" t="str">
        <f>VLOOKUP(B53,by_src_allpol!$J$25:$K$54,2,FALSE)</f>
        <v>Y</v>
      </c>
      <c r="B53" s="7" t="str">
        <f t="shared" si="25"/>
        <v>Oil Tank Flaring</v>
      </c>
      <c r="C53" s="83">
        <f t="shared" si="147"/>
        <v>0.34904181119766459</v>
      </c>
      <c r="D53" s="83">
        <f t="shared" si="147"/>
        <v>0</v>
      </c>
      <c r="E53" s="83">
        <f t="shared" si="147"/>
        <v>5.4008521134316662E-3</v>
      </c>
      <c r="F53" s="83">
        <f t="shared" si="147"/>
        <v>2.8340234275979248</v>
      </c>
      <c r="G53" s="83">
        <f t="shared" si="147"/>
        <v>44.550761429885171</v>
      </c>
      <c r="H53" s="83">
        <f t="shared" si="147"/>
        <v>0.11422504044486856</v>
      </c>
      <c r="I53" s="83">
        <f t="shared" si="147"/>
        <v>4.4000083238573635E-2</v>
      </c>
      <c r="J53" s="83">
        <f t="shared" si="147"/>
        <v>0.54082270261022314</v>
      </c>
      <c r="K53" s="83">
        <f t="shared" si="160"/>
        <v>110.66026822769351</v>
      </c>
      <c r="L53" s="83">
        <f t="shared" si="160"/>
        <v>7.0012484532766228</v>
      </c>
      <c r="M53" s="83">
        <f t="shared" si="160"/>
        <v>10.234438723701428</v>
      </c>
      <c r="N53" s="83">
        <f t="shared" si="160"/>
        <v>0.10821803180875417</v>
      </c>
      <c r="O53" s="83">
        <f t="shared" si="160"/>
        <v>5.0328793772507252</v>
      </c>
      <c r="P53" s="83">
        <f t="shared" si="160"/>
        <v>0</v>
      </c>
      <c r="Q53" s="83">
        <f t="shared" si="160"/>
        <v>3.8347761643842273</v>
      </c>
      <c r="R53" s="83">
        <f t="shared" si="160"/>
        <v>1.878493041636615</v>
      </c>
      <c r="S53" s="83">
        <f t="shared" si="160"/>
        <v>11.725663778468427</v>
      </c>
      <c r="T53" s="83">
        <f t="shared" si="160"/>
        <v>1.3337463903009907</v>
      </c>
      <c r="U53" s="83">
        <f t="shared" si="160"/>
        <v>0</v>
      </c>
      <c r="V53" s="83">
        <f t="shared" si="160"/>
        <v>1.4607885861307677</v>
      </c>
      <c r="W53" s="83">
        <f t="shared" si="160"/>
        <v>8.5575840588583851</v>
      </c>
      <c r="X53" s="83">
        <f t="shared" si="160"/>
        <v>0.53942024140394573</v>
      </c>
      <c r="Y53" s="83">
        <f t="shared" si="160"/>
        <v>3.2294036360864829E-2</v>
      </c>
      <c r="Z53" s="83">
        <f t="shared" si="160"/>
        <v>0</v>
      </c>
      <c r="AA53" s="83">
        <f t="shared" si="160"/>
        <v>8.7988000273459299</v>
      </c>
      <c r="AB53" s="83">
        <f t="shared" si="160"/>
        <v>0.11602193433905229</v>
      </c>
      <c r="AC53" s="83">
        <f t="shared" si="160"/>
        <v>2.0981016500367607E-3</v>
      </c>
      <c r="AD53" s="83">
        <f t="shared" si="160"/>
        <v>0</v>
      </c>
      <c r="AE53" s="83">
        <f t="shared" si="160"/>
        <v>29.232285684534773</v>
      </c>
      <c r="AF53" s="83">
        <f t="shared" si="160"/>
        <v>0.74097242967114596</v>
      </c>
      <c r="AG53" s="83">
        <f t="shared" si="161"/>
        <v>0.37273915977302347</v>
      </c>
      <c r="AH53" s="83">
        <f t="shared" si="161"/>
        <v>1.1890112328585642</v>
      </c>
      <c r="AI53" s="83">
        <f t="shared" si="161"/>
        <v>0</v>
      </c>
      <c r="AJ53" s="83">
        <f t="shared" si="161"/>
        <v>5.9878048609402233E-2</v>
      </c>
      <c r="AK53" s="83">
        <f t="shared" si="161"/>
        <v>4.8939181911688507</v>
      </c>
      <c r="AL53" s="83">
        <f t="shared" si="161"/>
        <v>0</v>
      </c>
      <c r="AM53" s="83">
        <f t="shared" si="161"/>
        <v>1.59715423983871</v>
      </c>
      <c r="AN53" s="240">
        <f t="shared" si="162"/>
        <v>0</v>
      </c>
      <c r="AO53" s="240">
        <f t="shared" si="162"/>
        <v>0</v>
      </c>
      <c r="AP53" s="240">
        <f t="shared" si="162"/>
        <v>4.8414666456946982E-3</v>
      </c>
      <c r="AQ53" s="240">
        <f t="shared" si="162"/>
        <v>0</v>
      </c>
      <c r="AR53" s="240">
        <f t="shared" si="162"/>
        <v>0</v>
      </c>
      <c r="AS53" s="240">
        <f t="shared" si="162"/>
        <v>0</v>
      </c>
      <c r="AT53" s="240">
        <f t="shared" si="162"/>
        <v>0</v>
      </c>
      <c r="AU53" s="240">
        <f t="shared" si="162"/>
        <v>0</v>
      </c>
      <c r="AV53" s="240">
        <f t="shared" si="162"/>
        <v>0</v>
      </c>
      <c r="AW53" s="240">
        <f t="shared" si="162"/>
        <v>0.32306184837433616</v>
      </c>
      <c r="AX53" s="240">
        <f t="shared" si="162"/>
        <v>1.0094189096546104E-2</v>
      </c>
      <c r="AY53" s="240">
        <f t="shared" si="162"/>
        <v>0.10821803180875417</v>
      </c>
      <c r="AZ53" s="240">
        <f t="shared" si="162"/>
        <v>0</v>
      </c>
      <c r="BA53" s="240">
        <f t="shared" si="162"/>
        <v>0</v>
      </c>
      <c r="BB53" s="240">
        <f t="shared" si="162"/>
        <v>0</v>
      </c>
      <c r="BC53" s="240">
        <f t="shared" si="162"/>
        <v>0</v>
      </c>
      <c r="BD53" s="240">
        <f t="shared" si="162"/>
        <v>0</v>
      </c>
      <c r="BE53" s="240">
        <f t="shared" si="162"/>
        <v>0</v>
      </c>
      <c r="BF53" s="240">
        <f t="shared" si="162"/>
        <v>0.71456741711584215</v>
      </c>
      <c r="BG53" s="240">
        <f t="shared" si="162"/>
        <v>0</v>
      </c>
      <c r="BH53" s="240">
        <f t="shared" si="162"/>
        <v>0</v>
      </c>
      <c r="BI53" s="240">
        <f t="shared" si="162"/>
        <v>0.1351388567298476</v>
      </c>
      <c r="BJ53" s="240">
        <f t="shared" si="162"/>
        <v>0.11602193433905229</v>
      </c>
      <c r="BK53" s="240">
        <f t="shared" si="162"/>
        <v>0</v>
      </c>
      <c r="BL53" s="240">
        <f t="shared" si="162"/>
        <v>5.3453735044470507</v>
      </c>
      <c r="BM53" s="240">
        <f t="shared" si="162"/>
        <v>0</v>
      </c>
      <c r="BN53" s="240">
        <f t="shared" si="162"/>
        <v>0</v>
      </c>
      <c r="BO53" s="240">
        <f t="shared" si="162"/>
        <v>0</v>
      </c>
      <c r="BP53" s="240">
        <f t="shared" si="162"/>
        <v>0</v>
      </c>
      <c r="BQ53" s="240">
        <f t="shared" si="162"/>
        <v>0</v>
      </c>
      <c r="BR53" s="240">
        <f t="shared" si="162"/>
        <v>0</v>
      </c>
      <c r="BS53" s="240">
        <f t="shared" si="162"/>
        <v>0</v>
      </c>
      <c r="BT53" s="242">
        <f t="shared" si="162"/>
        <v>0.34904181119766459</v>
      </c>
      <c r="BU53" s="242">
        <f t="shared" si="162"/>
        <v>0</v>
      </c>
      <c r="BV53" s="242">
        <f t="shared" si="162"/>
        <v>5.5938546773696821E-4</v>
      </c>
      <c r="BW53" s="242">
        <f t="shared" si="162"/>
        <v>2.8340234275979248</v>
      </c>
      <c r="BX53" s="242">
        <f t="shared" si="162"/>
        <v>44.550761429885171</v>
      </c>
      <c r="BY53" s="242">
        <f t="shared" si="162"/>
        <v>0.11422504044486856</v>
      </c>
      <c r="BZ53" s="242">
        <f t="shared" si="162"/>
        <v>4.4000083238573635E-2</v>
      </c>
      <c r="CA53" s="242">
        <f t="shared" si="162"/>
        <v>0.54082270261022314</v>
      </c>
      <c r="CB53" s="242">
        <f t="shared" si="162"/>
        <v>110.66026822769351</v>
      </c>
      <c r="CC53" s="242">
        <f t="shared" si="162"/>
        <v>6.6781866049022867</v>
      </c>
      <c r="CD53" s="242">
        <f t="shared" si="162"/>
        <v>10.224344534604882</v>
      </c>
      <c r="CE53" s="242">
        <f t="shared" si="162"/>
        <v>0</v>
      </c>
      <c r="CF53" s="242">
        <f t="shared" si="162"/>
        <v>5.0328793772507252</v>
      </c>
      <c r="CG53" s="242">
        <f t="shared" si="162"/>
        <v>0</v>
      </c>
      <c r="CH53" s="242">
        <f t="shared" si="162"/>
        <v>3.8347761643842273</v>
      </c>
      <c r="CI53" s="242">
        <f t="shared" si="162"/>
        <v>1.878493041636615</v>
      </c>
      <c r="CJ53" s="242">
        <f t="shared" si="162"/>
        <v>11.725663778468427</v>
      </c>
      <c r="CK53" s="242">
        <f t="shared" si="162"/>
        <v>1.3337463903009907</v>
      </c>
      <c r="CL53" s="242">
        <f t="shared" si="162"/>
        <v>0</v>
      </c>
      <c r="CM53" s="242">
        <f t="shared" si="162"/>
        <v>1.4607885861307677</v>
      </c>
      <c r="CN53" s="242">
        <f t="shared" si="162"/>
        <v>7.8430166417425431</v>
      </c>
      <c r="CO53" s="242">
        <f t="shared" si="162"/>
        <v>0.53942024140394573</v>
      </c>
      <c r="CP53" s="242">
        <f t="shared" si="162"/>
        <v>3.2294036360864829E-2</v>
      </c>
      <c r="CQ53" s="242">
        <f t="shared" si="162"/>
        <v>0</v>
      </c>
      <c r="CR53" s="242">
        <f t="shared" si="162"/>
        <v>8.6636611706160824</v>
      </c>
      <c r="CS53" s="242">
        <f t="shared" si="162"/>
        <v>0</v>
      </c>
      <c r="CT53" s="242">
        <f t="shared" si="162"/>
        <v>2.0981016500367607E-3</v>
      </c>
      <c r="CU53" s="242">
        <f t="shared" si="162"/>
        <v>0</v>
      </c>
      <c r="CV53" s="242">
        <f t="shared" si="162"/>
        <v>23.886912180087723</v>
      </c>
      <c r="CW53" s="242">
        <f t="shared" si="162"/>
        <v>0.74097242967114596</v>
      </c>
      <c r="CX53" s="242">
        <f t="shared" si="162"/>
        <v>0.37273915977302347</v>
      </c>
      <c r="CY53" s="242">
        <f t="shared" si="162"/>
        <v>1.1890112328585642</v>
      </c>
      <c r="CZ53" s="242">
        <f t="shared" si="163"/>
        <v>0</v>
      </c>
      <c r="DA53" s="242">
        <f t="shared" si="163"/>
        <v>5.9878048609402233E-2</v>
      </c>
      <c r="DB53" s="242">
        <f t="shared" si="163"/>
        <v>4.8939181911688507</v>
      </c>
      <c r="DC53" s="242">
        <f t="shared" si="163"/>
        <v>0</v>
      </c>
      <c r="DD53" s="242">
        <f t="shared" si="163"/>
        <v>1.59715423983871</v>
      </c>
      <c r="DE53" s="83">
        <f t="shared" ref="DE53" si="164">SUM(C53:AM53)</f>
        <v>257.84097350815262</v>
      </c>
    </row>
    <row r="54" spans="1:109" x14ac:dyDescent="0.2">
      <c r="A54" s="7" t="str">
        <f>VLOOKUP(B54,by_src_allpol!$J$25:$K$54,2,FALSE)</f>
        <v>Y</v>
      </c>
      <c r="B54" s="7" t="str">
        <f t="shared" si="25"/>
        <v>Casinghead Gas Venting and Flaring</v>
      </c>
      <c r="C54" s="83">
        <f t="shared" si="147"/>
        <v>0</v>
      </c>
      <c r="D54" s="83">
        <f t="shared" si="147"/>
        <v>0</v>
      </c>
      <c r="E54" s="83">
        <f t="shared" si="147"/>
        <v>5.6156970891373087E-2</v>
      </c>
      <c r="F54" s="83">
        <f t="shared" si="147"/>
        <v>0</v>
      </c>
      <c r="G54" s="83">
        <f t="shared" si="147"/>
        <v>0</v>
      </c>
      <c r="H54" s="83">
        <f t="shared" si="147"/>
        <v>0</v>
      </c>
      <c r="I54" s="83">
        <f t="shared" si="147"/>
        <v>6.7984279463067704E-2</v>
      </c>
      <c r="J54" s="83">
        <f t="shared" si="147"/>
        <v>0</v>
      </c>
      <c r="K54" s="83">
        <f t="shared" si="160"/>
        <v>170.93795277322968</v>
      </c>
      <c r="L54" s="83">
        <f t="shared" si="160"/>
        <v>14.008002706837075</v>
      </c>
      <c r="M54" s="83">
        <f t="shared" si="160"/>
        <v>15.912858986781021</v>
      </c>
      <c r="N54" s="83">
        <f t="shared" si="160"/>
        <v>1.2359196285058227</v>
      </c>
      <c r="O54" s="83">
        <f t="shared" si="160"/>
        <v>0</v>
      </c>
      <c r="P54" s="83">
        <f t="shared" si="160"/>
        <v>0</v>
      </c>
      <c r="Q54" s="83">
        <f t="shared" si="160"/>
        <v>43.795613848018107</v>
      </c>
      <c r="R54" s="83">
        <f t="shared" si="160"/>
        <v>21.453600507845216</v>
      </c>
      <c r="S54" s="83">
        <f t="shared" si="160"/>
        <v>0</v>
      </c>
      <c r="T54" s="83">
        <f t="shared" si="160"/>
        <v>15.232242868128351</v>
      </c>
      <c r="U54" s="83">
        <f t="shared" si="160"/>
        <v>0</v>
      </c>
      <c r="V54" s="83">
        <f t="shared" si="160"/>
        <v>16.6831465747489</v>
      </c>
      <c r="W54" s="83">
        <f t="shared" si="160"/>
        <v>97.733122051440162</v>
      </c>
      <c r="X54" s="83">
        <f t="shared" si="160"/>
        <v>6.160526607457256</v>
      </c>
      <c r="Y54" s="83">
        <f t="shared" si="160"/>
        <v>0.36881869643137316</v>
      </c>
      <c r="Z54" s="83">
        <f t="shared" si="160"/>
        <v>0</v>
      </c>
      <c r="AA54" s="83">
        <f t="shared" si="160"/>
        <v>100.48796378326588</v>
      </c>
      <c r="AB54" s="83">
        <f t="shared" si="160"/>
        <v>1.3250452220407947</v>
      </c>
      <c r="AC54" s="83">
        <f t="shared" si="160"/>
        <v>2.3961672269769765E-2</v>
      </c>
      <c r="AD54" s="83">
        <f t="shared" si="160"/>
        <v>0</v>
      </c>
      <c r="AE54" s="83">
        <f t="shared" si="160"/>
        <v>333.85153157704815</v>
      </c>
      <c r="AF54" s="83">
        <f t="shared" si="160"/>
        <v>8.4623824209870566</v>
      </c>
      <c r="AG54" s="83">
        <f t="shared" si="161"/>
        <v>0</v>
      </c>
      <c r="AH54" s="83">
        <f t="shared" si="161"/>
        <v>13.579274143525234</v>
      </c>
      <c r="AI54" s="83">
        <f t="shared" si="161"/>
        <v>0</v>
      </c>
      <c r="AJ54" s="83">
        <f t="shared" si="161"/>
        <v>0.68384588368571209</v>
      </c>
      <c r="AK54" s="83">
        <f t="shared" si="161"/>
        <v>55.891698007004486</v>
      </c>
      <c r="AL54" s="83">
        <f t="shared" si="161"/>
        <v>0</v>
      </c>
      <c r="AM54" s="83">
        <f t="shared" si="161"/>
        <v>0</v>
      </c>
      <c r="AN54" s="240">
        <f t="shared" si="162"/>
        <v>0</v>
      </c>
      <c r="AO54" s="240">
        <f t="shared" si="162"/>
        <v>0</v>
      </c>
      <c r="AP54" s="240">
        <f t="shared" si="162"/>
        <v>5.529266757267233E-2</v>
      </c>
      <c r="AQ54" s="240">
        <f t="shared" si="162"/>
        <v>0</v>
      </c>
      <c r="AR54" s="240">
        <f t="shared" si="162"/>
        <v>0</v>
      </c>
      <c r="AS54" s="240">
        <f t="shared" si="162"/>
        <v>0</v>
      </c>
      <c r="AT54" s="240">
        <f t="shared" si="162"/>
        <v>0</v>
      </c>
      <c r="AU54" s="240">
        <f t="shared" si="162"/>
        <v>0</v>
      </c>
      <c r="AV54" s="240">
        <f t="shared" si="162"/>
        <v>0</v>
      </c>
      <c r="AW54" s="240">
        <f t="shared" si="162"/>
        <v>3.6895743985884879</v>
      </c>
      <c r="AX54" s="240">
        <f t="shared" si="162"/>
        <v>0.11528214133775801</v>
      </c>
      <c r="AY54" s="240">
        <f t="shared" si="162"/>
        <v>1.2359196285058227</v>
      </c>
      <c r="AZ54" s="240">
        <f t="shared" si="162"/>
        <v>0</v>
      </c>
      <c r="BA54" s="240">
        <f t="shared" si="162"/>
        <v>0</v>
      </c>
      <c r="BB54" s="240">
        <f t="shared" si="162"/>
        <v>0</v>
      </c>
      <c r="BC54" s="240">
        <f t="shared" si="162"/>
        <v>0</v>
      </c>
      <c r="BD54" s="240">
        <f t="shared" si="162"/>
        <v>0</v>
      </c>
      <c r="BE54" s="240">
        <f t="shared" si="162"/>
        <v>0</v>
      </c>
      <c r="BF54" s="240">
        <f t="shared" si="162"/>
        <v>8.1608201696451079</v>
      </c>
      <c r="BG54" s="240">
        <f t="shared" si="162"/>
        <v>0</v>
      </c>
      <c r="BH54" s="240">
        <f t="shared" si="162"/>
        <v>0</v>
      </c>
      <c r="BI54" s="240">
        <f t="shared" si="162"/>
        <v>1.5433727893094422</v>
      </c>
      <c r="BJ54" s="240">
        <f t="shared" si="162"/>
        <v>1.3250452220407947</v>
      </c>
      <c r="BK54" s="240">
        <f t="shared" si="162"/>
        <v>0</v>
      </c>
      <c r="BL54" s="240">
        <f t="shared" si="162"/>
        <v>61.047608475417171</v>
      </c>
      <c r="BM54" s="240">
        <f t="shared" si="162"/>
        <v>0</v>
      </c>
      <c r="BN54" s="240">
        <f t="shared" si="162"/>
        <v>0</v>
      </c>
      <c r="BO54" s="240">
        <f t="shared" si="162"/>
        <v>0</v>
      </c>
      <c r="BP54" s="240">
        <f t="shared" si="162"/>
        <v>0</v>
      </c>
      <c r="BQ54" s="240">
        <f t="shared" si="162"/>
        <v>0</v>
      </c>
      <c r="BR54" s="240">
        <f t="shared" si="162"/>
        <v>0</v>
      </c>
      <c r="BS54" s="240">
        <f t="shared" si="162"/>
        <v>0</v>
      </c>
      <c r="BT54" s="242">
        <f t="shared" si="162"/>
        <v>0</v>
      </c>
      <c r="BU54" s="242">
        <f t="shared" si="162"/>
        <v>0</v>
      </c>
      <c r="BV54" s="242">
        <f t="shared" si="162"/>
        <v>8.643033187007603E-4</v>
      </c>
      <c r="BW54" s="242">
        <f t="shared" si="162"/>
        <v>0</v>
      </c>
      <c r="BX54" s="242">
        <f t="shared" si="162"/>
        <v>0</v>
      </c>
      <c r="BY54" s="242">
        <f t="shared" si="162"/>
        <v>0</v>
      </c>
      <c r="BZ54" s="242">
        <f t="shared" si="162"/>
        <v>6.7984279463067704E-2</v>
      </c>
      <c r="CA54" s="242">
        <f t="shared" si="162"/>
        <v>0</v>
      </c>
      <c r="CB54" s="242">
        <f t="shared" si="162"/>
        <v>170.93795277322968</v>
      </c>
      <c r="CC54" s="242">
        <f t="shared" si="162"/>
        <v>10.318428308248587</v>
      </c>
      <c r="CD54" s="242">
        <f t="shared" si="162"/>
        <v>15.797576845443263</v>
      </c>
      <c r="CE54" s="242">
        <f t="shared" si="162"/>
        <v>0</v>
      </c>
      <c r="CF54" s="242">
        <f t="shared" si="162"/>
        <v>0</v>
      </c>
      <c r="CG54" s="242">
        <f t="shared" si="162"/>
        <v>0</v>
      </c>
      <c r="CH54" s="242">
        <f t="shared" si="162"/>
        <v>43.795613848018107</v>
      </c>
      <c r="CI54" s="242">
        <f t="shared" si="162"/>
        <v>21.453600507845216</v>
      </c>
      <c r="CJ54" s="242">
        <f t="shared" si="162"/>
        <v>0</v>
      </c>
      <c r="CK54" s="242">
        <f t="shared" si="162"/>
        <v>15.232242868128351</v>
      </c>
      <c r="CL54" s="242">
        <f t="shared" si="162"/>
        <v>0</v>
      </c>
      <c r="CM54" s="242">
        <f t="shared" si="162"/>
        <v>16.6831465747489</v>
      </c>
      <c r="CN54" s="242">
        <f t="shared" si="162"/>
        <v>89.572301881795056</v>
      </c>
      <c r="CO54" s="242">
        <f t="shared" si="162"/>
        <v>6.160526607457256</v>
      </c>
      <c r="CP54" s="242">
        <f t="shared" si="162"/>
        <v>0.36881869643137316</v>
      </c>
      <c r="CQ54" s="242">
        <f t="shared" si="162"/>
        <v>0</v>
      </c>
      <c r="CR54" s="242">
        <f t="shared" si="162"/>
        <v>98.944590993956439</v>
      </c>
      <c r="CS54" s="242">
        <f t="shared" si="162"/>
        <v>0</v>
      </c>
      <c r="CT54" s="242">
        <f t="shared" si="162"/>
        <v>2.3961672269769765E-2</v>
      </c>
      <c r="CU54" s="242">
        <f t="shared" si="162"/>
        <v>0</v>
      </c>
      <c r="CV54" s="242">
        <f t="shared" si="162"/>
        <v>272.80392310163097</v>
      </c>
      <c r="CW54" s="242">
        <f t="shared" si="162"/>
        <v>8.4623824209870566</v>
      </c>
      <c r="CX54" s="242">
        <f t="shared" si="162"/>
        <v>0</v>
      </c>
      <c r="CY54" s="242">
        <f t="shared" si="162"/>
        <v>13.579274143525234</v>
      </c>
      <c r="CZ54" s="242">
        <f t="shared" si="163"/>
        <v>0</v>
      </c>
      <c r="DA54" s="242">
        <f t="shared" si="163"/>
        <v>0.68384588368571209</v>
      </c>
      <c r="DB54" s="242">
        <f t="shared" si="163"/>
        <v>55.891698007004486</v>
      </c>
      <c r="DC54" s="242">
        <f t="shared" si="163"/>
        <v>0</v>
      </c>
      <c r="DD54" s="242">
        <f t="shared" si="163"/>
        <v>0</v>
      </c>
      <c r="DE54" s="83">
        <f t="shared" ref="DE54" si="165">SUM(C54:AM54)</f>
        <v>917.95164920960462</v>
      </c>
    </row>
    <row r="55" spans="1:109" x14ac:dyDescent="0.2">
      <c r="B55" s="7" t="s">
        <v>15135</v>
      </c>
      <c r="C55" s="84">
        <f>SUM(C25:C54)</f>
        <v>4.5572729368483467</v>
      </c>
      <c r="D55" s="84">
        <f t="shared" ref="D55:BO55" si="166">SUM(D25:D54)</f>
        <v>19.237817586150808</v>
      </c>
      <c r="E55" s="84">
        <f t="shared" si="166"/>
        <v>0.63381630234387143</v>
      </c>
      <c r="F55" s="84">
        <f t="shared" si="166"/>
        <v>58.739476256476124</v>
      </c>
      <c r="G55" s="84">
        <f t="shared" si="166"/>
        <v>1111.4503385157634</v>
      </c>
      <c r="H55" s="84">
        <f t="shared" si="166"/>
        <v>2.3513139034374237</v>
      </c>
      <c r="I55" s="84">
        <f t="shared" si="166"/>
        <v>35.397706749337608</v>
      </c>
      <c r="J55" s="84">
        <f t="shared" si="166"/>
        <v>3.9095986958834756</v>
      </c>
      <c r="K55" s="84">
        <f t="shared" si="166"/>
        <v>1149.1835669544337</v>
      </c>
      <c r="L55" s="84">
        <f t="shared" si="166"/>
        <v>340.50715839067755</v>
      </c>
      <c r="M55" s="84">
        <f t="shared" si="166"/>
        <v>124.05820707232402</v>
      </c>
      <c r="N55" s="84">
        <f t="shared" si="166"/>
        <v>487.24062262077751</v>
      </c>
      <c r="O55" s="84">
        <f t="shared" si="166"/>
        <v>39.411407325436819</v>
      </c>
      <c r="P55" s="84">
        <f t="shared" si="166"/>
        <v>92.4</v>
      </c>
      <c r="Q55" s="84">
        <f t="shared" si="166"/>
        <v>472.92402276793126</v>
      </c>
      <c r="R55" s="84">
        <f t="shared" si="166"/>
        <v>383.43091289164551</v>
      </c>
      <c r="S55" s="84">
        <f t="shared" si="166"/>
        <v>733.27355856887038</v>
      </c>
      <c r="T55" s="84">
        <f t="shared" si="166"/>
        <v>284.84013212743878</v>
      </c>
      <c r="U55" s="84">
        <f t="shared" si="166"/>
        <v>18.37</v>
      </c>
      <c r="V55" s="84">
        <f t="shared" si="166"/>
        <v>267.92944589362645</v>
      </c>
      <c r="W55" s="84">
        <f t="shared" si="166"/>
        <v>1381.0433180369228</v>
      </c>
      <c r="X55" s="84">
        <f t="shared" si="166"/>
        <v>51.009496502441841</v>
      </c>
      <c r="Y55" s="84">
        <f t="shared" si="166"/>
        <v>106.71477069681271</v>
      </c>
      <c r="Z55" s="84">
        <f t="shared" si="166"/>
        <v>39</v>
      </c>
      <c r="AA55" s="84">
        <f t="shared" si="166"/>
        <v>1727.1012010307415</v>
      </c>
      <c r="AB55" s="84">
        <f t="shared" si="166"/>
        <v>69.091014311996688</v>
      </c>
      <c r="AC55" s="84">
        <f t="shared" si="166"/>
        <v>21.074966808679306</v>
      </c>
      <c r="AD55" s="84">
        <f t="shared" si="166"/>
        <v>112.63</v>
      </c>
      <c r="AE55" s="84">
        <f t="shared" si="166"/>
        <v>2795.295601971101</v>
      </c>
      <c r="AF55" s="84">
        <f t="shared" si="166"/>
        <v>104.2562676756128</v>
      </c>
      <c r="AG55" s="84">
        <f t="shared" si="166"/>
        <v>45.537059242257058</v>
      </c>
      <c r="AH55" s="84">
        <f t="shared" si="166"/>
        <v>151.44686221417811</v>
      </c>
      <c r="AI55" s="84">
        <f t="shared" si="166"/>
        <v>8.1199999999999992</v>
      </c>
      <c r="AJ55" s="84">
        <f t="shared" si="166"/>
        <v>46.144801633468305</v>
      </c>
      <c r="AK55" s="84">
        <f t="shared" si="166"/>
        <v>1830.0274724156952</v>
      </c>
      <c r="AL55" s="84">
        <f t="shared" si="166"/>
        <v>27.788909980687386</v>
      </c>
      <c r="AM55" s="84">
        <f t="shared" si="166"/>
        <v>241.31316207734676</v>
      </c>
      <c r="AN55" s="84">
        <f t="shared" si="166"/>
        <v>0</v>
      </c>
      <c r="AO55" s="84">
        <f t="shared" si="166"/>
        <v>0</v>
      </c>
      <c r="AP55" s="84">
        <f t="shared" si="166"/>
        <v>0.46664542110948226</v>
      </c>
      <c r="AQ55" s="84">
        <f t="shared" si="166"/>
        <v>0</v>
      </c>
      <c r="AR55" s="84">
        <f t="shared" si="166"/>
        <v>0</v>
      </c>
      <c r="AS55" s="84">
        <f t="shared" si="166"/>
        <v>0</v>
      </c>
      <c r="AT55" s="84">
        <f t="shared" si="166"/>
        <v>0</v>
      </c>
      <c r="AU55" s="84">
        <f t="shared" si="166"/>
        <v>0</v>
      </c>
      <c r="AV55" s="84">
        <f t="shared" si="166"/>
        <v>0</v>
      </c>
      <c r="AW55" s="84">
        <f t="shared" si="166"/>
        <v>98.74178376231454</v>
      </c>
      <c r="AX55" s="84">
        <f t="shared" si="166"/>
        <v>0.48216743596881684</v>
      </c>
      <c r="AY55" s="84">
        <f t="shared" si="166"/>
        <v>16.984793840074008</v>
      </c>
      <c r="AZ55" s="84">
        <f t="shared" si="166"/>
        <v>0</v>
      </c>
      <c r="BA55" s="84">
        <f t="shared" si="166"/>
        <v>0</v>
      </c>
      <c r="BB55" s="84">
        <f t="shared" si="166"/>
        <v>0</v>
      </c>
      <c r="BC55" s="84">
        <f t="shared" si="166"/>
        <v>0</v>
      </c>
      <c r="BD55" s="84">
        <f t="shared" si="166"/>
        <v>0</v>
      </c>
      <c r="BE55" s="84">
        <f t="shared" si="166"/>
        <v>0</v>
      </c>
      <c r="BF55" s="84">
        <f t="shared" si="166"/>
        <v>222.37439884022956</v>
      </c>
      <c r="BG55" s="84">
        <f t="shared" si="166"/>
        <v>0</v>
      </c>
      <c r="BH55" s="84">
        <f t="shared" si="166"/>
        <v>0</v>
      </c>
      <c r="BI55" s="84">
        <f t="shared" si="166"/>
        <v>37.803678843155929</v>
      </c>
      <c r="BJ55" s="84">
        <f t="shared" si="166"/>
        <v>69.091014311996688</v>
      </c>
      <c r="BK55" s="84">
        <f t="shared" si="166"/>
        <v>0</v>
      </c>
      <c r="BL55" s="84">
        <f t="shared" si="166"/>
        <v>668.02726622742784</v>
      </c>
      <c r="BM55" s="84">
        <f t="shared" si="166"/>
        <v>0</v>
      </c>
      <c r="BN55" s="84">
        <f t="shared" si="166"/>
        <v>0</v>
      </c>
      <c r="BO55" s="84">
        <f t="shared" si="166"/>
        <v>0</v>
      </c>
      <c r="BP55" s="84">
        <f t="shared" ref="BP55:DD55" si="167">SUM(BP25:BP54)</f>
        <v>0</v>
      </c>
      <c r="BQ55" s="84">
        <f t="shared" si="167"/>
        <v>0</v>
      </c>
      <c r="BR55" s="84">
        <f t="shared" si="167"/>
        <v>0</v>
      </c>
      <c r="BS55" s="84">
        <f t="shared" si="167"/>
        <v>0</v>
      </c>
      <c r="BT55" s="84">
        <f t="shared" si="167"/>
        <v>4.5572729368483467</v>
      </c>
      <c r="BU55" s="84">
        <f t="shared" si="167"/>
        <v>19.237817586150808</v>
      </c>
      <c r="BV55" s="84">
        <f t="shared" si="167"/>
        <v>0.16717088123438908</v>
      </c>
      <c r="BW55" s="84">
        <f t="shared" si="167"/>
        <v>58.739476256476124</v>
      </c>
      <c r="BX55" s="84">
        <f t="shared" si="167"/>
        <v>1111.4503385157634</v>
      </c>
      <c r="BY55" s="84">
        <f t="shared" si="167"/>
        <v>2.3513139034374237</v>
      </c>
      <c r="BZ55" s="84">
        <f t="shared" si="167"/>
        <v>35.397706749337608</v>
      </c>
      <c r="CA55" s="84">
        <f t="shared" si="167"/>
        <v>3.9095986958834756</v>
      </c>
      <c r="CB55" s="84">
        <f t="shared" si="167"/>
        <v>1149.1835669544337</v>
      </c>
      <c r="CC55" s="84">
        <f t="shared" si="167"/>
        <v>241.76537462836296</v>
      </c>
      <c r="CD55" s="84">
        <f t="shared" si="167"/>
        <v>123.57603963635522</v>
      </c>
      <c r="CE55" s="84">
        <f t="shared" si="167"/>
        <v>470.25582878070344</v>
      </c>
      <c r="CF55" s="84">
        <f t="shared" si="167"/>
        <v>39.411407325436819</v>
      </c>
      <c r="CG55" s="84">
        <f t="shared" si="167"/>
        <v>92.4</v>
      </c>
      <c r="CH55" s="84">
        <f t="shared" si="167"/>
        <v>472.92402276793126</v>
      </c>
      <c r="CI55" s="84">
        <f t="shared" si="167"/>
        <v>383.43091289164551</v>
      </c>
      <c r="CJ55" s="84">
        <f t="shared" si="167"/>
        <v>733.27355856887038</v>
      </c>
      <c r="CK55" s="84">
        <f t="shared" si="167"/>
        <v>284.84013212743878</v>
      </c>
      <c r="CL55" s="84">
        <f t="shared" si="167"/>
        <v>18.37</v>
      </c>
      <c r="CM55" s="84">
        <f t="shared" si="167"/>
        <v>267.92944589362645</v>
      </c>
      <c r="CN55" s="84">
        <f t="shared" si="167"/>
        <v>1158.6689191966932</v>
      </c>
      <c r="CO55" s="84">
        <f t="shared" si="167"/>
        <v>51.009496502441841</v>
      </c>
      <c r="CP55" s="84">
        <f t="shared" si="167"/>
        <v>106.71477069681271</v>
      </c>
      <c r="CQ55" s="84">
        <f t="shared" si="167"/>
        <v>39</v>
      </c>
      <c r="CR55" s="84">
        <f t="shared" si="167"/>
        <v>1689.2975221875849</v>
      </c>
      <c r="CS55" s="84">
        <f t="shared" si="167"/>
        <v>0</v>
      </c>
      <c r="CT55" s="84">
        <f t="shared" si="167"/>
        <v>21.074966808679306</v>
      </c>
      <c r="CU55" s="84">
        <f t="shared" si="167"/>
        <v>112.63</v>
      </c>
      <c r="CV55" s="84">
        <f t="shared" si="167"/>
        <v>2127.2683357436727</v>
      </c>
      <c r="CW55" s="84">
        <f t="shared" si="167"/>
        <v>104.2562676756128</v>
      </c>
      <c r="CX55" s="84">
        <f t="shared" si="167"/>
        <v>45.537059242257058</v>
      </c>
      <c r="CY55" s="84">
        <f t="shared" si="167"/>
        <v>151.44686221417811</v>
      </c>
      <c r="CZ55" s="84">
        <f t="shared" si="167"/>
        <v>8.1199999999999992</v>
      </c>
      <c r="DA55" s="84">
        <f t="shared" si="167"/>
        <v>46.144801633468305</v>
      </c>
      <c r="DB55" s="84">
        <f t="shared" si="167"/>
        <v>1830.0274724156952</v>
      </c>
      <c r="DC55" s="84">
        <f t="shared" si="167"/>
        <v>27.788909980687386</v>
      </c>
      <c r="DD55" s="84">
        <f t="shared" si="167"/>
        <v>241.31316207734676</v>
      </c>
      <c r="DE55" s="84">
        <f>SUM(DE25:DE54)</f>
        <v>14387.441280157345</v>
      </c>
    </row>
    <row r="56" spans="1:109" x14ac:dyDescent="0.2">
      <c r="C56" s="83"/>
      <c r="D56" s="83"/>
      <c r="E56" s="83"/>
      <c r="F56" s="7"/>
      <c r="G56" s="7"/>
      <c r="H56" s="7"/>
      <c r="I56" s="7"/>
      <c r="J56" s="7"/>
    </row>
    <row r="57" spans="1:109" x14ac:dyDescent="0.2">
      <c r="C57" s="83"/>
      <c r="D57" s="83"/>
      <c r="E57" s="83"/>
      <c r="F57" s="7"/>
      <c r="G57" s="7"/>
      <c r="H57" s="7"/>
      <c r="I57" s="7"/>
      <c r="J57" s="7"/>
    </row>
    <row r="58" spans="1:109" x14ac:dyDescent="0.2">
      <c r="C58" s="83"/>
      <c r="D58" s="83"/>
      <c r="E58" s="83"/>
      <c r="F58" s="7"/>
      <c r="G58" s="7"/>
      <c r="H58" s="7"/>
      <c r="I58" s="7"/>
      <c r="J58" s="7"/>
    </row>
    <row r="59" spans="1:109" x14ac:dyDescent="0.2">
      <c r="C59" s="83"/>
      <c r="D59" s="83"/>
      <c r="E59" s="83"/>
      <c r="F59" s="7"/>
      <c r="G59" s="7"/>
      <c r="H59" s="7"/>
      <c r="I59" s="7"/>
      <c r="J59" s="7"/>
    </row>
    <row r="60" spans="1:109" x14ac:dyDescent="0.2">
      <c r="C60" s="83"/>
      <c r="D60" s="83"/>
      <c r="E60" s="83"/>
      <c r="F60" s="7"/>
      <c r="G60" s="7"/>
      <c r="H60" s="7"/>
      <c r="I60" s="7"/>
      <c r="J60" s="7"/>
    </row>
    <row r="61" spans="1:109" x14ac:dyDescent="0.2">
      <c r="C61" s="83"/>
      <c r="D61" s="83"/>
      <c r="E61" s="83"/>
      <c r="F61" s="7"/>
      <c r="G61" s="7"/>
      <c r="H61" s="7"/>
      <c r="I61" s="7"/>
      <c r="J61" s="7"/>
    </row>
    <row r="62" spans="1:109" x14ac:dyDescent="0.2">
      <c r="F62" s="7"/>
      <c r="G62" s="7"/>
      <c r="H62" s="7"/>
      <c r="I62" s="7"/>
      <c r="J62" s="7"/>
    </row>
    <row r="63" spans="1:109" x14ac:dyDescent="0.2">
      <c r="F63" s="7"/>
      <c r="G63" s="7"/>
      <c r="H63" s="7"/>
      <c r="I63" s="7"/>
      <c r="J63" s="7"/>
    </row>
    <row r="64" spans="1:109" x14ac:dyDescent="0.2">
      <c r="F64" s="7"/>
      <c r="G64" s="7"/>
      <c r="H64" s="7"/>
      <c r="I64" s="7"/>
      <c r="J64" s="7"/>
    </row>
    <row r="65" spans="2:109" x14ac:dyDescent="0.2">
      <c r="F65" s="7"/>
      <c r="G65" s="7"/>
      <c r="H65" s="7"/>
      <c r="I65" s="7"/>
      <c r="J65" s="7"/>
    </row>
    <row r="67" spans="2:109" x14ac:dyDescent="0.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row>
    <row r="68" spans="2:109" x14ac:dyDescent="0.2">
      <c r="B68" s="85" t="s">
        <v>9170</v>
      </c>
      <c r="C68" s="288" t="s">
        <v>16668</v>
      </c>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89"/>
      <c r="AF68" s="289"/>
      <c r="AG68" s="289"/>
      <c r="AH68" s="289"/>
      <c r="AI68" s="289"/>
      <c r="AJ68" s="289"/>
      <c r="AK68" s="289"/>
      <c r="AL68" s="289"/>
      <c r="AM68" s="289"/>
      <c r="AN68" s="289"/>
      <c r="AO68" s="289"/>
      <c r="AP68" s="289"/>
      <c r="AQ68" s="289"/>
      <c r="AR68" s="289"/>
      <c r="AS68" s="289"/>
      <c r="AT68" s="289"/>
      <c r="AU68" s="289"/>
      <c r="AV68" s="289"/>
      <c r="AW68" s="289"/>
      <c r="AX68" s="289"/>
      <c r="AY68" s="289"/>
      <c r="AZ68" s="289"/>
      <c r="BA68" s="289"/>
      <c r="BB68" s="289"/>
      <c r="BC68" s="289"/>
      <c r="BD68" s="289"/>
      <c r="BE68" s="289"/>
      <c r="BF68" s="289"/>
      <c r="BG68" s="289"/>
      <c r="BH68" s="289"/>
      <c r="BI68" s="289"/>
      <c r="BJ68" s="289"/>
      <c r="BK68" s="289"/>
      <c r="BL68" s="289"/>
      <c r="BM68" s="289"/>
      <c r="BN68" s="289"/>
      <c r="BO68" s="289"/>
      <c r="BP68" s="289"/>
      <c r="BQ68" s="289"/>
      <c r="BR68" s="289"/>
      <c r="BS68" s="289"/>
      <c r="BT68" s="289"/>
      <c r="BU68" s="289"/>
      <c r="BV68" s="289"/>
      <c r="BW68" s="289"/>
      <c r="BX68" s="289"/>
      <c r="BY68" s="289"/>
      <c r="BZ68" s="289"/>
      <c r="CA68" s="289"/>
      <c r="CB68" s="289"/>
      <c r="CC68" s="289"/>
      <c r="CD68" s="289"/>
      <c r="CE68" s="289"/>
      <c r="CF68" s="289"/>
      <c r="CG68" s="289"/>
      <c r="CH68" s="289"/>
      <c r="CI68" s="289"/>
      <c r="CJ68" s="289"/>
      <c r="CK68" s="289"/>
      <c r="CL68" s="289"/>
      <c r="CM68" s="289"/>
      <c r="CN68" s="289"/>
      <c r="CO68" s="289"/>
      <c r="CP68" s="289"/>
      <c r="CQ68" s="289"/>
      <c r="CR68" s="289"/>
      <c r="CS68" s="289"/>
      <c r="CT68" s="289"/>
      <c r="CU68" s="289"/>
      <c r="CV68" s="289"/>
      <c r="CW68" s="289"/>
      <c r="CX68" s="289"/>
      <c r="CY68" s="289"/>
      <c r="CZ68" s="289"/>
      <c r="DA68" s="289"/>
      <c r="DB68" s="289"/>
      <c r="DC68" s="289"/>
      <c r="DD68" s="289"/>
      <c r="DE68" s="290"/>
    </row>
    <row r="69" spans="2:109" x14ac:dyDescent="0.2">
      <c r="B69" s="85" t="s">
        <v>16667</v>
      </c>
      <c r="C69" s="288">
        <v>30011</v>
      </c>
      <c r="D69" s="291">
        <v>30017</v>
      </c>
      <c r="E69" s="291">
        <v>30019</v>
      </c>
      <c r="F69" s="291">
        <v>30021</v>
      </c>
      <c r="G69" s="291">
        <v>30025</v>
      </c>
      <c r="H69" s="291">
        <v>30033</v>
      </c>
      <c r="I69" s="291">
        <v>30055</v>
      </c>
      <c r="J69" s="291">
        <v>30079</v>
      </c>
      <c r="K69" s="291">
        <v>30083</v>
      </c>
      <c r="L69" s="291">
        <v>30085</v>
      </c>
      <c r="M69" s="291">
        <v>30091</v>
      </c>
      <c r="N69" s="291">
        <v>30105</v>
      </c>
      <c r="O69" s="291">
        <v>30109</v>
      </c>
      <c r="P69" s="291">
        <v>38003</v>
      </c>
      <c r="Q69" s="291">
        <v>38007</v>
      </c>
      <c r="R69" s="291">
        <v>38009</v>
      </c>
      <c r="S69" s="291">
        <v>38011</v>
      </c>
      <c r="T69" s="291">
        <v>38013</v>
      </c>
      <c r="U69" s="291">
        <v>38015</v>
      </c>
      <c r="V69" s="291">
        <v>38023</v>
      </c>
      <c r="W69" s="291">
        <v>38025</v>
      </c>
      <c r="X69" s="291">
        <v>38033</v>
      </c>
      <c r="Y69" s="291">
        <v>38049</v>
      </c>
      <c r="Z69" s="291">
        <v>38051</v>
      </c>
      <c r="AA69" s="291">
        <v>38053</v>
      </c>
      <c r="AB69" s="291">
        <v>38055</v>
      </c>
      <c r="AC69" s="291">
        <v>38057</v>
      </c>
      <c r="AD69" s="291">
        <v>38059</v>
      </c>
      <c r="AE69" s="291">
        <v>38061</v>
      </c>
      <c r="AF69" s="291">
        <v>38075</v>
      </c>
      <c r="AG69" s="291">
        <v>38087</v>
      </c>
      <c r="AH69" s="291">
        <v>38089</v>
      </c>
      <c r="AI69" s="291">
        <v>38093</v>
      </c>
      <c r="AJ69" s="291">
        <v>38101</v>
      </c>
      <c r="AK69" s="291">
        <v>38105</v>
      </c>
      <c r="AL69" s="291">
        <v>46019</v>
      </c>
      <c r="AM69" s="291">
        <v>46063</v>
      </c>
      <c r="AN69" s="291" t="s">
        <v>17164</v>
      </c>
      <c r="AO69" s="291" t="s">
        <v>17165</v>
      </c>
      <c r="AP69" s="291" t="s">
        <v>17166</v>
      </c>
      <c r="AQ69" s="291" t="s">
        <v>17167</v>
      </c>
      <c r="AR69" s="291" t="s">
        <v>17168</v>
      </c>
      <c r="AS69" s="291" t="s">
        <v>17169</v>
      </c>
      <c r="AT69" s="291" t="s">
        <v>17170</v>
      </c>
      <c r="AU69" s="291" t="s">
        <v>17171</v>
      </c>
      <c r="AV69" s="291" t="s">
        <v>17172</v>
      </c>
      <c r="AW69" s="291" t="s">
        <v>17173</v>
      </c>
      <c r="AX69" s="291" t="s">
        <v>17174</v>
      </c>
      <c r="AY69" s="291" t="s">
        <v>17175</v>
      </c>
      <c r="AZ69" s="291" t="s">
        <v>17176</v>
      </c>
      <c r="BA69" s="291" t="s">
        <v>17177</v>
      </c>
      <c r="BB69" s="291" t="s">
        <v>17178</v>
      </c>
      <c r="BC69" s="291" t="s">
        <v>17179</v>
      </c>
      <c r="BD69" s="291" t="s">
        <v>17180</v>
      </c>
      <c r="BE69" s="291" t="s">
        <v>17181</v>
      </c>
      <c r="BF69" s="291" t="s">
        <v>17182</v>
      </c>
      <c r="BG69" s="291" t="s">
        <v>17183</v>
      </c>
      <c r="BH69" s="291" t="s">
        <v>17184</v>
      </c>
      <c r="BI69" s="291" t="s">
        <v>17185</v>
      </c>
      <c r="BJ69" s="291" t="s">
        <v>17186</v>
      </c>
      <c r="BK69" s="291" t="s">
        <v>17187</v>
      </c>
      <c r="BL69" s="291" t="s">
        <v>17188</v>
      </c>
      <c r="BM69" s="291" t="s">
        <v>17189</v>
      </c>
      <c r="BN69" s="291" t="s">
        <v>17190</v>
      </c>
      <c r="BO69" s="291" t="s">
        <v>17191</v>
      </c>
      <c r="BP69" s="291" t="s">
        <v>17192</v>
      </c>
      <c r="BQ69" s="291" t="s">
        <v>17193</v>
      </c>
      <c r="BR69" s="291" t="s">
        <v>17195</v>
      </c>
      <c r="BS69" s="291" t="s">
        <v>17194</v>
      </c>
      <c r="BT69" s="291" t="s">
        <v>17196</v>
      </c>
      <c r="BU69" s="291" t="s">
        <v>17197</v>
      </c>
      <c r="BV69" s="291" t="s">
        <v>17198</v>
      </c>
      <c r="BW69" s="291" t="s">
        <v>17199</v>
      </c>
      <c r="BX69" s="291" t="s">
        <v>17200</v>
      </c>
      <c r="BY69" s="291" t="s">
        <v>17201</v>
      </c>
      <c r="BZ69" s="291" t="s">
        <v>17202</v>
      </c>
      <c r="CA69" s="291" t="s">
        <v>17203</v>
      </c>
      <c r="CB69" s="291" t="s">
        <v>17204</v>
      </c>
      <c r="CC69" s="291" t="s">
        <v>17205</v>
      </c>
      <c r="CD69" s="291" t="s">
        <v>17206</v>
      </c>
      <c r="CE69" s="291" t="s">
        <v>17207</v>
      </c>
      <c r="CF69" s="291" t="s">
        <v>17208</v>
      </c>
      <c r="CG69" s="291" t="s">
        <v>17228</v>
      </c>
      <c r="CH69" s="291" t="s">
        <v>17209</v>
      </c>
      <c r="CI69" s="291" t="s">
        <v>17210</v>
      </c>
      <c r="CJ69" s="291" t="s">
        <v>17211</v>
      </c>
      <c r="CK69" s="291" t="s">
        <v>17212</v>
      </c>
      <c r="CL69" s="291" t="s">
        <v>17231</v>
      </c>
      <c r="CM69" s="291" t="s">
        <v>17213</v>
      </c>
      <c r="CN69" s="291" t="s">
        <v>17214</v>
      </c>
      <c r="CO69" s="291" t="s">
        <v>17215</v>
      </c>
      <c r="CP69" s="291" t="s">
        <v>17216</v>
      </c>
      <c r="CQ69" s="291" t="s">
        <v>17230</v>
      </c>
      <c r="CR69" s="291" t="s">
        <v>17217</v>
      </c>
      <c r="CS69" s="291" t="s">
        <v>17218</v>
      </c>
      <c r="CT69" s="291" t="s">
        <v>17219</v>
      </c>
      <c r="CU69" s="291" t="s">
        <v>17229</v>
      </c>
      <c r="CV69" s="291" t="s">
        <v>17220</v>
      </c>
      <c r="CW69" s="291" t="s">
        <v>17221</v>
      </c>
      <c r="CX69" s="291" t="s">
        <v>17222</v>
      </c>
      <c r="CY69" s="291" t="s">
        <v>17223</v>
      </c>
      <c r="CZ69" s="291" t="s">
        <v>17232</v>
      </c>
      <c r="DA69" s="291" t="s">
        <v>17224</v>
      </c>
      <c r="DB69" s="291" t="s">
        <v>17225</v>
      </c>
      <c r="DC69" s="291" t="s">
        <v>17227</v>
      </c>
      <c r="DD69" s="291" t="s">
        <v>17226</v>
      </c>
      <c r="DE69" s="292" t="s">
        <v>9172</v>
      </c>
    </row>
    <row r="70" spans="2:109" x14ac:dyDescent="0.2">
      <c r="B70" s="85" t="s">
        <v>16694</v>
      </c>
      <c r="C70" s="293">
        <v>0.4868888839184029</v>
      </c>
      <c r="D70" s="294">
        <v>18.676847815446614</v>
      </c>
      <c r="E70" s="294">
        <v>0</v>
      </c>
      <c r="F70" s="294">
        <v>16.953841150029021</v>
      </c>
      <c r="G70" s="294">
        <v>472.01738449608888</v>
      </c>
      <c r="H70" s="294">
        <v>1.5336516638110958E-2</v>
      </c>
      <c r="I70" s="294">
        <v>34.303754705129158</v>
      </c>
      <c r="J70" s="294">
        <v>5.8972057812571858E-2</v>
      </c>
      <c r="K70" s="294">
        <v>305.88650519103339</v>
      </c>
      <c r="L70" s="294">
        <v>221.07715415094464</v>
      </c>
      <c r="M70" s="294">
        <v>5.6219366379322491</v>
      </c>
      <c r="N70" s="294">
        <v>384.16114714852171</v>
      </c>
      <c r="O70" s="294">
        <v>3.546916119857034</v>
      </c>
      <c r="P70" s="294">
        <v>92.4</v>
      </c>
      <c r="Q70" s="294">
        <v>232.96036912978741</v>
      </c>
      <c r="R70" s="294">
        <v>0.71920559759543157</v>
      </c>
      <c r="S70" s="294">
        <v>320.2844590740367</v>
      </c>
      <c r="T70" s="294">
        <v>41.804442631225712</v>
      </c>
      <c r="U70" s="294">
        <v>18.37</v>
      </c>
      <c r="V70" s="294">
        <v>15.000829001102808</v>
      </c>
      <c r="W70" s="294">
        <v>114.89337461466228</v>
      </c>
      <c r="X70" s="294">
        <v>4.4342631624209794</v>
      </c>
      <c r="Y70" s="294">
        <v>103</v>
      </c>
      <c r="Z70" s="294">
        <v>39</v>
      </c>
      <c r="AA70" s="294">
        <v>740.14551511628849</v>
      </c>
      <c r="AB70" s="294">
        <v>0.46782678424308877</v>
      </c>
      <c r="AC70" s="294">
        <v>9.0478445189220817E-3</v>
      </c>
      <c r="AD70" s="294">
        <v>112.63</v>
      </c>
      <c r="AE70" s="294">
        <v>208.69416592346369</v>
      </c>
      <c r="AF70" s="294">
        <v>0.49704319858747181</v>
      </c>
      <c r="AG70" s="294">
        <v>14.397375587759125</v>
      </c>
      <c r="AH70" s="294">
        <v>98.995386679448188</v>
      </c>
      <c r="AI70" s="294">
        <v>8.1199999999999992</v>
      </c>
      <c r="AJ70" s="294">
        <v>0.12625664770251255</v>
      </c>
      <c r="AK70" s="294">
        <v>1234.7516550920625</v>
      </c>
      <c r="AL70" s="294">
        <v>0</v>
      </c>
      <c r="AM70" s="294">
        <v>88.312746962553064</v>
      </c>
      <c r="AN70" s="294">
        <v>0</v>
      </c>
      <c r="AO70" s="294">
        <v>0</v>
      </c>
      <c r="AP70" s="294">
        <v>0</v>
      </c>
      <c r="AQ70" s="294">
        <v>0</v>
      </c>
      <c r="AR70" s="294">
        <v>0</v>
      </c>
      <c r="AS70" s="294">
        <v>0</v>
      </c>
      <c r="AT70" s="294">
        <v>0</v>
      </c>
      <c r="AU70" s="294">
        <v>0</v>
      </c>
      <c r="AV70" s="294">
        <v>0</v>
      </c>
      <c r="AW70" s="294">
        <v>64.641280522488344</v>
      </c>
      <c r="AX70" s="294">
        <v>3.052597078791126E-2</v>
      </c>
      <c r="AY70" s="294">
        <v>5.1506885786897758E-2</v>
      </c>
      <c r="AZ70" s="294">
        <v>0</v>
      </c>
      <c r="BA70" s="294">
        <v>0</v>
      </c>
      <c r="BB70" s="294">
        <v>0</v>
      </c>
      <c r="BC70" s="294">
        <v>0</v>
      </c>
      <c r="BD70" s="294">
        <v>0</v>
      </c>
      <c r="BE70" s="294">
        <v>0</v>
      </c>
      <c r="BF70" s="294">
        <v>3.5663563802165754</v>
      </c>
      <c r="BG70" s="294">
        <v>0</v>
      </c>
      <c r="BH70" s="294">
        <v>0</v>
      </c>
      <c r="BI70" s="294">
        <v>2.6952142232693381</v>
      </c>
      <c r="BJ70" s="294">
        <v>0.46782678424308877</v>
      </c>
      <c r="BK70" s="294">
        <v>0</v>
      </c>
      <c r="BL70" s="294">
        <v>18.186069441374507</v>
      </c>
      <c r="BM70" s="294">
        <v>0</v>
      </c>
      <c r="BN70" s="294">
        <v>0</v>
      </c>
      <c r="BO70" s="294">
        <v>0</v>
      </c>
      <c r="BP70" s="294">
        <v>0</v>
      </c>
      <c r="BQ70" s="294">
        <v>0</v>
      </c>
      <c r="BR70" s="294">
        <v>0</v>
      </c>
      <c r="BS70" s="294">
        <v>0</v>
      </c>
      <c r="BT70" s="294">
        <v>0.4868888839184029</v>
      </c>
      <c r="BU70" s="294">
        <v>18.676847815446614</v>
      </c>
      <c r="BV70" s="294">
        <v>0</v>
      </c>
      <c r="BW70" s="294">
        <v>16.953841150029021</v>
      </c>
      <c r="BX70" s="294">
        <v>472.01738449608888</v>
      </c>
      <c r="BY70" s="294">
        <v>1.5336516638110958E-2</v>
      </c>
      <c r="BZ70" s="294">
        <v>34.303754705129158</v>
      </c>
      <c r="CA70" s="294">
        <v>5.8972057812571858E-2</v>
      </c>
      <c r="CB70" s="294">
        <v>305.88650519103339</v>
      </c>
      <c r="CC70" s="294">
        <v>156.43587362845631</v>
      </c>
      <c r="CD70" s="294">
        <v>5.5914106671443378</v>
      </c>
      <c r="CE70" s="294">
        <v>384.10964026273479</v>
      </c>
      <c r="CF70" s="294">
        <v>3.546916119857034</v>
      </c>
      <c r="CG70" s="294">
        <v>92.4</v>
      </c>
      <c r="CH70" s="294">
        <v>232.96036912978741</v>
      </c>
      <c r="CI70" s="294">
        <v>0.71920559759543157</v>
      </c>
      <c r="CJ70" s="294">
        <v>320.2844590740367</v>
      </c>
      <c r="CK70" s="294">
        <v>41.804442631225712</v>
      </c>
      <c r="CL70" s="294">
        <v>18.37</v>
      </c>
      <c r="CM70" s="294">
        <v>15.000829001102808</v>
      </c>
      <c r="CN70" s="294">
        <v>111.3270182344457</v>
      </c>
      <c r="CO70" s="294">
        <v>4.4342631624209794</v>
      </c>
      <c r="CP70" s="294">
        <v>103</v>
      </c>
      <c r="CQ70" s="294">
        <v>39</v>
      </c>
      <c r="CR70" s="294">
        <v>737.45030089301918</v>
      </c>
      <c r="CS70" s="294">
        <v>0</v>
      </c>
      <c r="CT70" s="294">
        <v>9.0478445189220817E-3</v>
      </c>
      <c r="CU70" s="294">
        <v>112.63</v>
      </c>
      <c r="CV70" s="294">
        <v>190.50809648208917</v>
      </c>
      <c r="CW70" s="294">
        <v>0.49704319858747181</v>
      </c>
      <c r="CX70" s="294">
        <v>14.397375587759125</v>
      </c>
      <c r="CY70" s="294">
        <v>98.995386679448188</v>
      </c>
      <c r="CZ70" s="294">
        <v>8.1199999999999992</v>
      </c>
      <c r="DA70" s="294">
        <v>0.12625664770251255</v>
      </c>
      <c r="DB70" s="294">
        <v>1234.7516550920625</v>
      </c>
      <c r="DC70" s="294">
        <v>0</v>
      </c>
      <c r="DD70" s="294">
        <v>88.312746962553064</v>
      </c>
      <c r="DE70" s="295">
        <v>9905.6412958416186</v>
      </c>
    </row>
    <row r="71" spans="2:109" x14ac:dyDescent="0.2">
      <c r="B71" s="72" t="s">
        <v>10027</v>
      </c>
      <c r="C71" s="296">
        <v>0</v>
      </c>
      <c r="D71" s="297">
        <v>0</v>
      </c>
      <c r="E71" s="297">
        <v>0</v>
      </c>
      <c r="F71" s="297">
        <v>20.841682485515538</v>
      </c>
      <c r="G71" s="297">
        <v>215.36405235032723</v>
      </c>
      <c r="H71" s="297">
        <v>0</v>
      </c>
      <c r="I71" s="297">
        <v>0</v>
      </c>
      <c r="J71" s="297">
        <v>0</v>
      </c>
      <c r="K71" s="297">
        <v>111.15563992274954</v>
      </c>
      <c r="L71" s="297">
        <v>48.63059246620292</v>
      </c>
      <c r="M71" s="297">
        <v>34.736137475859231</v>
      </c>
      <c r="N71" s="297">
        <v>69.472274951718461</v>
      </c>
      <c r="O71" s="297">
        <v>0</v>
      </c>
      <c r="P71" s="297"/>
      <c r="Q71" s="297">
        <v>13.894454990343693</v>
      </c>
      <c r="R71" s="297">
        <v>243.15296233101461</v>
      </c>
      <c r="S71" s="297">
        <v>104.20841242757768</v>
      </c>
      <c r="T71" s="297">
        <v>131.99732240826506</v>
      </c>
      <c r="U71" s="297"/>
      <c r="V71" s="297">
        <v>187.57514236963985</v>
      </c>
      <c r="W71" s="297">
        <v>958.71739433371465</v>
      </c>
      <c r="X71" s="297">
        <v>20.841682485515538</v>
      </c>
      <c r="Y71" s="297">
        <v>0</v>
      </c>
      <c r="Z71" s="297"/>
      <c r="AA71" s="297">
        <v>534.93651712823214</v>
      </c>
      <c r="AB71" s="297">
        <v>62.525047456546616</v>
      </c>
      <c r="AC71" s="297">
        <v>20.841682485515538</v>
      </c>
      <c r="AD71" s="297"/>
      <c r="AE71" s="297">
        <v>1660.3873713460714</v>
      </c>
      <c r="AF71" s="297">
        <v>34.736137475859231</v>
      </c>
      <c r="AG71" s="297">
        <v>20.841682485515538</v>
      </c>
      <c r="AH71" s="297">
        <v>6.9472274951718465</v>
      </c>
      <c r="AI71" s="297"/>
      <c r="AJ71" s="297">
        <v>41.683364971031075</v>
      </c>
      <c r="AK71" s="297">
        <v>312.62523728273311</v>
      </c>
      <c r="AL71" s="297">
        <v>27.788909980687386</v>
      </c>
      <c r="AM71" s="297">
        <v>90.313957437234009</v>
      </c>
      <c r="AN71" s="297">
        <v>0</v>
      </c>
      <c r="AO71" s="297">
        <v>0</v>
      </c>
      <c r="AP71" s="297">
        <v>0</v>
      </c>
      <c r="AQ71" s="297">
        <v>0</v>
      </c>
      <c r="AR71" s="297">
        <v>0</v>
      </c>
      <c r="AS71" s="297">
        <v>0</v>
      </c>
      <c r="AT71" s="297">
        <v>0</v>
      </c>
      <c r="AU71" s="297">
        <v>0</v>
      </c>
      <c r="AV71" s="297">
        <v>0</v>
      </c>
      <c r="AW71" s="297">
        <v>13.894454990343691</v>
      </c>
      <c r="AX71" s="297">
        <v>0</v>
      </c>
      <c r="AY71" s="297">
        <v>6.9472274951718465</v>
      </c>
      <c r="AZ71" s="297">
        <v>0</v>
      </c>
      <c r="BA71" s="297">
        <v>0</v>
      </c>
      <c r="BB71" s="297">
        <v>0</v>
      </c>
      <c r="BC71" s="297">
        <v>0</v>
      </c>
      <c r="BD71" s="297">
        <v>0</v>
      </c>
      <c r="BE71" s="297">
        <v>0</v>
      </c>
      <c r="BF71" s="297">
        <v>194.52236986481168</v>
      </c>
      <c r="BG71" s="297">
        <v>0</v>
      </c>
      <c r="BH71" s="297">
        <v>0</v>
      </c>
      <c r="BI71" s="297">
        <v>27.788909980687386</v>
      </c>
      <c r="BJ71" s="297">
        <v>62.525047456546616</v>
      </c>
      <c r="BK71" s="297">
        <v>0</v>
      </c>
      <c r="BL71" s="297">
        <v>479.35869716685738</v>
      </c>
      <c r="BM71" s="297">
        <v>0</v>
      </c>
      <c r="BN71" s="297">
        <v>0</v>
      </c>
      <c r="BO71" s="297">
        <v>0</v>
      </c>
      <c r="BP71" s="297">
        <v>0</v>
      </c>
      <c r="BQ71" s="297">
        <v>0</v>
      </c>
      <c r="BR71" s="297">
        <v>0</v>
      </c>
      <c r="BS71" s="297">
        <v>0</v>
      </c>
      <c r="BT71" s="297">
        <v>0</v>
      </c>
      <c r="BU71" s="297">
        <v>0</v>
      </c>
      <c r="BV71" s="297">
        <v>0</v>
      </c>
      <c r="BW71" s="297">
        <v>20.841682485515538</v>
      </c>
      <c r="BX71" s="297">
        <v>215.36405235032723</v>
      </c>
      <c r="BY71" s="297">
        <v>0</v>
      </c>
      <c r="BZ71" s="297">
        <v>0</v>
      </c>
      <c r="CA71" s="297">
        <v>0</v>
      </c>
      <c r="CB71" s="297">
        <v>111.15563992274954</v>
      </c>
      <c r="CC71" s="297">
        <v>34.736137475859231</v>
      </c>
      <c r="CD71" s="297">
        <v>34.736137475859231</v>
      </c>
      <c r="CE71" s="297">
        <v>62.525047456546616</v>
      </c>
      <c r="CF71" s="297">
        <v>0</v>
      </c>
      <c r="CG71" s="297"/>
      <c r="CH71" s="297">
        <v>13.894454990343693</v>
      </c>
      <c r="CI71" s="297">
        <v>243.15296233101461</v>
      </c>
      <c r="CJ71" s="297">
        <v>104.20841242757768</v>
      </c>
      <c r="CK71" s="297">
        <v>131.99732240826506</v>
      </c>
      <c r="CL71" s="297"/>
      <c r="CM71" s="297">
        <v>187.57514236963985</v>
      </c>
      <c r="CN71" s="297">
        <v>764.19502446890294</v>
      </c>
      <c r="CO71" s="297">
        <v>20.841682485515538</v>
      </c>
      <c r="CP71" s="297">
        <v>0</v>
      </c>
      <c r="CQ71" s="297"/>
      <c r="CR71" s="297">
        <v>507.14760714754476</v>
      </c>
      <c r="CS71" s="297">
        <v>0</v>
      </c>
      <c r="CT71" s="297">
        <v>20.841682485515538</v>
      </c>
      <c r="CU71" s="297"/>
      <c r="CV71" s="297">
        <v>1181.028674179214</v>
      </c>
      <c r="CW71" s="297">
        <v>34.736137475859231</v>
      </c>
      <c r="CX71" s="297">
        <v>20.841682485515538</v>
      </c>
      <c r="CY71" s="297">
        <v>6.9472274951718465</v>
      </c>
      <c r="CZ71" s="297"/>
      <c r="DA71" s="297">
        <v>41.683364971031075</v>
      </c>
      <c r="DB71" s="297">
        <v>312.62523728273311</v>
      </c>
      <c r="DC71" s="297">
        <v>27.788909980687386</v>
      </c>
      <c r="DD71" s="297">
        <v>90.313957437234009</v>
      </c>
      <c r="DE71" s="298">
        <v>9948.4297730860835</v>
      </c>
    </row>
    <row r="72" spans="2:109" x14ac:dyDescent="0.2">
      <c r="B72" s="72" t="s">
        <v>15682</v>
      </c>
      <c r="C72" s="296">
        <v>1.4454892785170781</v>
      </c>
      <c r="D72" s="297">
        <v>0.24091487975284634</v>
      </c>
      <c r="E72" s="297">
        <v>0.24091487975284634</v>
      </c>
      <c r="F72" s="297">
        <v>5.1395174347273889</v>
      </c>
      <c r="G72" s="297">
        <v>112.8284686842497</v>
      </c>
      <c r="H72" s="297">
        <v>0.96365951901138536</v>
      </c>
      <c r="I72" s="297">
        <v>0.40152479958807719</v>
      </c>
      <c r="J72" s="297">
        <v>1.0439644789290008</v>
      </c>
      <c r="K72" s="297">
        <v>75.406357362640904</v>
      </c>
      <c r="L72" s="297">
        <v>14.454892785170781</v>
      </c>
      <c r="M72" s="297">
        <v>17.024651502534475</v>
      </c>
      <c r="N72" s="297">
        <v>14.29428286533555</v>
      </c>
      <c r="O72" s="297">
        <v>9.7169001500314707</v>
      </c>
      <c r="P72" s="297"/>
      <c r="Q72" s="297">
        <v>36.779671642267871</v>
      </c>
      <c r="R72" s="297">
        <v>41.999494036912878</v>
      </c>
      <c r="S72" s="297">
        <v>44.488947794358957</v>
      </c>
      <c r="T72" s="297">
        <v>30.114359969105795</v>
      </c>
      <c r="U72" s="297"/>
      <c r="V72" s="297">
        <v>11.483609268219011</v>
      </c>
      <c r="W72" s="297">
        <v>30.917409568281947</v>
      </c>
      <c r="X72" s="297">
        <v>5.0592124748097733</v>
      </c>
      <c r="Y72" s="297">
        <v>1.3651843185994625</v>
      </c>
      <c r="Z72" s="297"/>
      <c r="AA72" s="297">
        <v>69.704705208490211</v>
      </c>
      <c r="AB72" s="297">
        <v>1.3651843185994625</v>
      </c>
      <c r="AC72" s="297">
        <v>8.0304959917615451E-2</v>
      </c>
      <c r="AD72" s="297"/>
      <c r="AE72" s="297">
        <v>40.95552955798388</v>
      </c>
      <c r="AF72" s="297">
        <v>23.368743336026096</v>
      </c>
      <c r="AG72" s="297">
        <v>1.6864041582699245</v>
      </c>
      <c r="AH72" s="297">
        <v>5.7016521541506959</v>
      </c>
      <c r="AI72" s="297"/>
      <c r="AJ72" s="297">
        <v>1.2848793586818472</v>
      </c>
      <c r="AK72" s="297">
        <v>37.502416281526415</v>
      </c>
      <c r="AL72" s="297">
        <v>0</v>
      </c>
      <c r="AM72" s="297">
        <v>16.944346542616859</v>
      </c>
      <c r="AN72" s="297">
        <v>0</v>
      </c>
      <c r="AO72" s="297">
        <v>0</v>
      </c>
      <c r="AP72" s="297">
        <v>0.16060991983523087</v>
      </c>
      <c r="AQ72" s="297">
        <v>0</v>
      </c>
      <c r="AR72" s="297">
        <v>0</v>
      </c>
      <c r="AS72" s="297">
        <v>0</v>
      </c>
      <c r="AT72" s="297">
        <v>0</v>
      </c>
      <c r="AU72" s="297">
        <v>0</v>
      </c>
      <c r="AV72" s="297">
        <v>0</v>
      </c>
      <c r="AW72" s="297">
        <v>5.3804323144802355</v>
      </c>
      <c r="AX72" s="297">
        <v>8.0304959917615451E-2</v>
      </c>
      <c r="AY72" s="297">
        <v>3.3728083165398486</v>
      </c>
      <c r="AZ72" s="297">
        <v>0</v>
      </c>
      <c r="BA72" s="297">
        <v>0</v>
      </c>
      <c r="BB72" s="297">
        <v>0</v>
      </c>
      <c r="BC72" s="297">
        <v>0</v>
      </c>
      <c r="BD72" s="297">
        <v>0</v>
      </c>
      <c r="BE72" s="297">
        <v>0</v>
      </c>
      <c r="BF72" s="297">
        <v>1.9273190380227707</v>
      </c>
      <c r="BG72" s="297">
        <v>0</v>
      </c>
      <c r="BH72" s="297">
        <v>0</v>
      </c>
      <c r="BI72" s="297">
        <v>1.6864041582699243</v>
      </c>
      <c r="BJ72" s="297">
        <v>1.3651843185994625</v>
      </c>
      <c r="BK72" s="297">
        <v>0</v>
      </c>
      <c r="BL72" s="297">
        <v>8.9941555107729307</v>
      </c>
      <c r="BM72" s="297">
        <v>0</v>
      </c>
      <c r="BN72" s="297">
        <v>0</v>
      </c>
      <c r="BO72" s="297">
        <v>0</v>
      </c>
      <c r="BP72" s="297">
        <v>0</v>
      </c>
      <c r="BQ72" s="297">
        <v>0</v>
      </c>
      <c r="BR72" s="297">
        <v>0</v>
      </c>
      <c r="BS72" s="297">
        <v>0</v>
      </c>
      <c r="BT72" s="297">
        <v>1.4454892785170781</v>
      </c>
      <c r="BU72" s="297">
        <v>0.24091487975284634</v>
      </c>
      <c r="BV72" s="297">
        <v>8.0304959917615437E-2</v>
      </c>
      <c r="BW72" s="297">
        <v>5.1395174347273889</v>
      </c>
      <c r="BX72" s="297">
        <v>112.8284686842497</v>
      </c>
      <c r="BY72" s="297">
        <v>0.96365951901138536</v>
      </c>
      <c r="BZ72" s="297">
        <v>0.40152479958807719</v>
      </c>
      <c r="CA72" s="297">
        <v>1.0439644789290008</v>
      </c>
      <c r="CB72" s="297">
        <v>75.406357362640904</v>
      </c>
      <c r="CC72" s="297">
        <v>9.0744604706905463</v>
      </c>
      <c r="CD72" s="297">
        <v>16.944346542616859</v>
      </c>
      <c r="CE72" s="297">
        <v>10.9214745487957</v>
      </c>
      <c r="CF72" s="297">
        <v>9.7169001500314707</v>
      </c>
      <c r="CG72" s="297"/>
      <c r="CH72" s="297">
        <v>36.779671642267871</v>
      </c>
      <c r="CI72" s="297">
        <v>41.999494036912878</v>
      </c>
      <c r="CJ72" s="297">
        <v>44.488947794358957</v>
      </c>
      <c r="CK72" s="297">
        <v>30.114359969105795</v>
      </c>
      <c r="CL72" s="297"/>
      <c r="CM72" s="297">
        <v>11.483609268219011</v>
      </c>
      <c r="CN72" s="297">
        <v>28.990090530259177</v>
      </c>
      <c r="CO72" s="297">
        <v>5.0592124748097733</v>
      </c>
      <c r="CP72" s="297">
        <v>1.3651843185994625</v>
      </c>
      <c r="CQ72" s="297"/>
      <c r="CR72" s="297">
        <v>68.018301050220288</v>
      </c>
      <c r="CS72" s="297">
        <v>0</v>
      </c>
      <c r="CT72" s="297">
        <v>8.0304959917615451E-2</v>
      </c>
      <c r="CU72" s="297"/>
      <c r="CV72" s="297">
        <v>31.961374047210949</v>
      </c>
      <c r="CW72" s="297">
        <v>23.368743336026096</v>
      </c>
      <c r="CX72" s="297">
        <v>1.6864041582699245</v>
      </c>
      <c r="CY72" s="297">
        <v>5.7016521541506959</v>
      </c>
      <c r="CZ72" s="297"/>
      <c r="DA72" s="297">
        <v>1.2848793586818472</v>
      </c>
      <c r="DB72" s="297">
        <v>37.502416281526415</v>
      </c>
      <c r="DC72" s="297">
        <v>0</v>
      </c>
      <c r="DD72" s="297">
        <v>16.944346542616859</v>
      </c>
      <c r="DE72" s="298">
        <v>1308.0071871381201</v>
      </c>
    </row>
    <row r="73" spans="2:109" x14ac:dyDescent="0.2">
      <c r="B73" s="72" t="s">
        <v>10031</v>
      </c>
      <c r="C73" s="296">
        <v>0</v>
      </c>
      <c r="D73" s="297">
        <v>0</v>
      </c>
      <c r="E73" s="297">
        <v>0</v>
      </c>
      <c r="F73" s="297">
        <v>0</v>
      </c>
      <c r="G73" s="297">
        <v>0</v>
      </c>
      <c r="H73" s="297">
        <v>0</v>
      </c>
      <c r="I73" s="297">
        <v>0</v>
      </c>
      <c r="J73" s="297">
        <v>0</v>
      </c>
      <c r="K73" s="297">
        <v>0</v>
      </c>
      <c r="L73" s="297">
        <v>0</v>
      </c>
      <c r="M73" s="297">
        <v>0</v>
      </c>
      <c r="N73" s="297">
        <v>0</v>
      </c>
      <c r="O73" s="297">
        <v>0</v>
      </c>
      <c r="P73" s="297"/>
      <c r="Q73" s="297">
        <v>0</v>
      </c>
      <c r="R73" s="297">
        <v>0</v>
      </c>
      <c r="S73" s="297">
        <v>0</v>
      </c>
      <c r="T73" s="297">
        <v>0</v>
      </c>
      <c r="U73" s="297"/>
      <c r="V73" s="297">
        <v>0</v>
      </c>
      <c r="W73" s="297">
        <v>0</v>
      </c>
      <c r="X73" s="297">
        <v>0</v>
      </c>
      <c r="Y73" s="297">
        <v>0</v>
      </c>
      <c r="Z73" s="297"/>
      <c r="AA73" s="297">
        <v>0</v>
      </c>
      <c r="AB73" s="297">
        <v>0</v>
      </c>
      <c r="AC73" s="297">
        <v>0</v>
      </c>
      <c r="AD73" s="297"/>
      <c r="AE73" s="297">
        <v>0</v>
      </c>
      <c r="AF73" s="297">
        <v>0</v>
      </c>
      <c r="AG73" s="297">
        <v>0</v>
      </c>
      <c r="AH73" s="297">
        <v>0</v>
      </c>
      <c r="AI73" s="297"/>
      <c r="AJ73" s="297">
        <v>0</v>
      </c>
      <c r="AK73" s="297">
        <v>0</v>
      </c>
      <c r="AL73" s="297">
        <v>0</v>
      </c>
      <c r="AM73" s="297">
        <v>0</v>
      </c>
      <c r="AN73" s="297">
        <v>0</v>
      </c>
      <c r="AO73" s="297">
        <v>0</v>
      </c>
      <c r="AP73" s="297">
        <v>0</v>
      </c>
      <c r="AQ73" s="297">
        <v>0</v>
      </c>
      <c r="AR73" s="297">
        <v>0</v>
      </c>
      <c r="AS73" s="297">
        <v>0</v>
      </c>
      <c r="AT73" s="297">
        <v>0</v>
      </c>
      <c r="AU73" s="297">
        <v>0</v>
      </c>
      <c r="AV73" s="297">
        <v>0</v>
      </c>
      <c r="AW73" s="297">
        <v>0</v>
      </c>
      <c r="AX73" s="297">
        <v>0</v>
      </c>
      <c r="AY73" s="297">
        <v>0</v>
      </c>
      <c r="AZ73" s="297">
        <v>0</v>
      </c>
      <c r="BA73" s="297">
        <v>0</v>
      </c>
      <c r="BB73" s="297">
        <v>0</v>
      </c>
      <c r="BC73" s="297">
        <v>0</v>
      </c>
      <c r="BD73" s="297">
        <v>0</v>
      </c>
      <c r="BE73" s="297">
        <v>0</v>
      </c>
      <c r="BF73" s="297">
        <v>0</v>
      </c>
      <c r="BG73" s="297">
        <v>0</v>
      </c>
      <c r="BH73" s="297">
        <v>0</v>
      </c>
      <c r="BI73" s="297">
        <v>0</v>
      </c>
      <c r="BJ73" s="297">
        <v>0</v>
      </c>
      <c r="BK73" s="297">
        <v>0</v>
      </c>
      <c r="BL73" s="297">
        <v>0</v>
      </c>
      <c r="BM73" s="297">
        <v>0</v>
      </c>
      <c r="BN73" s="297">
        <v>0</v>
      </c>
      <c r="BO73" s="297">
        <v>0</v>
      </c>
      <c r="BP73" s="297">
        <v>0</v>
      </c>
      <c r="BQ73" s="297">
        <v>0</v>
      </c>
      <c r="BR73" s="297">
        <v>0</v>
      </c>
      <c r="BS73" s="297">
        <v>0</v>
      </c>
      <c r="BT73" s="297">
        <v>0</v>
      </c>
      <c r="BU73" s="297">
        <v>0</v>
      </c>
      <c r="BV73" s="297">
        <v>0</v>
      </c>
      <c r="BW73" s="297">
        <v>0</v>
      </c>
      <c r="BX73" s="297">
        <v>0</v>
      </c>
      <c r="BY73" s="297">
        <v>0</v>
      </c>
      <c r="BZ73" s="297">
        <v>0</v>
      </c>
      <c r="CA73" s="297">
        <v>0</v>
      </c>
      <c r="CB73" s="297">
        <v>0</v>
      </c>
      <c r="CC73" s="297">
        <v>0</v>
      </c>
      <c r="CD73" s="297">
        <v>0</v>
      </c>
      <c r="CE73" s="297">
        <v>0</v>
      </c>
      <c r="CF73" s="297">
        <v>0</v>
      </c>
      <c r="CG73" s="297"/>
      <c r="CH73" s="297">
        <v>0</v>
      </c>
      <c r="CI73" s="297">
        <v>0</v>
      </c>
      <c r="CJ73" s="297">
        <v>0</v>
      </c>
      <c r="CK73" s="297">
        <v>0</v>
      </c>
      <c r="CL73" s="297"/>
      <c r="CM73" s="297">
        <v>0</v>
      </c>
      <c r="CN73" s="297">
        <v>0</v>
      </c>
      <c r="CO73" s="297">
        <v>0</v>
      </c>
      <c r="CP73" s="297">
        <v>0</v>
      </c>
      <c r="CQ73" s="297"/>
      <c r="CR73" s="297">
        <v>0</v>
      </c>
      <c r="CS73" s="297">
        <v>0</v>
      </c>
      <c r="CT73" s="297">
        <v>0</v>
      </c>
      <c r="CU73" s="297"/>
      <c r="CV73" s="297">
        <v>0</v>
      </c>
      <c r="CW73" s="297">
        <v>0</v>
      </c>
      <c r="CX73" s="297">
        <v>0</v>
      </c>
      <c r="CY73" s="297">
        <v>0</v>
      </c>
      <c r="CZ73" s="297"/>
      <c r="DA73" s="297">
        <v>0</v>
      </c>
      <c r="DB73" s="297">
        <v>0</v>
      </c>
      <c r="DC73" s="297">
        <v>0</v>
      </c>
      <c r="DD73" s="297">
        <v>0</v>
      </c>
      <c r="DE73" s="298">
        <v>0</v>
      </c>
    </row>
    <row r="74" spans="2:109" x14ac:dyDescent="0.2">
      <c r="B74" s="72" t="s">
        <v>10030</v>
      </c>
      <c r="C74" s="296">
        <v>0</v>
      </c>
      <c r="D74" s="297">
        <v>0</v>
      </c>
      <c r="E74" s="297">
        <v>0</v>
      </c>
      <c r="F74" s="297">
        <v>0</v>
      </c>
      <c r="G74" s="297">
        <v>0</v>
      </c>
      <c r="H74" s="297">
        <v>0</v>
      </c>
      <c r="I74" s="297">
        <v>0</v>
      </c>
      <c r="J74" s="297">
        <v>0</v>
      </c>
      <c r="K74" s="297">
        <v>0</v>
      </c>
      <c r="L74" s="297">
        <v>0</v>
      </c>
      <c r="M74" s="297">
        <v>0</v>
      </c>
      <c r="N74" s="297">
        <v>0</v>
      </c>
      <c r="O74" s="297">
        <v>0</v>
      </c>
      <c r="P74" s="297"/>
      <c r="Q74" s="297">
        <v>0</v>
      </c>
      <c r="R74" s="297">
        <v>0</v>
      </c>
      <c r="S74" s="297">
        <v>0</v>
      </c>
      <c r="T74" s="297">
        <v>0</v>
      </c>
      <c r="U74" s="297"/>
      <c r="V74" s="297">
        <v>0</v>
      </c>
      <c r="W74" s="297">
        <v>0</v>
      </c>
      <c r="X74" s="297">
        <v>0</v>
      </c>
      <c r="Y74" s="297">
        <v>0</v>
      </c>
      <c r="Z74" s="297"/>
      <c r="AA74" s="297">
        <v>0</v>
      </c>
      <c r="AB74" s="297">
        <v>0</v>
      </c>
      <c r="AC74" s="297">
        <v>0</v>
      </c>
      <c r="AD74" s="297"/>
      <c r="AE74" s="297">
        <v>0</v>
      </c>
      <c r="AF74" s="297">
        <v>0</v>
      </c>
      <c r="AG74" s="297">
        <v>0</v>
      </c>
      <c r="AH74" s="297">
        <v>0</v>
      </c>
      <c r="AI74" s="297"/>
      <c r="AJ74" s="297">
        <v>0</v>
      </c>
      <c r="AK74" s="297">
        <v>0</v>
      </c>
      <c r="AL74" s="297">
        <v>0</v>
      </c>
      <c r="AM74" s="297">
        <v>0</v>
      </c>
      <c r="AN74" s="297">
        <v>0</v>
      </c>
      <c r="AO74" s="297">
        <v>0</v>
      </c>
      <c r="AP74" s="297">
        <v>0</v>
      </c>
      <c r="AQ74" s="297">
        <v>0</v>
      </c>
      <c r="AR74" s="297">
        <v>0</v>
      </c>
      <c r="AS74" s="297">
        <v>0</v>
      </c>
      <c r="AT74" s="297">
        <v>0</v>
      </c>
      <c r="AU74" s="297">
        <v>0</v>
      </c>
      <c r="AV74" s="297">
        <v>0</v>
      </c>
      <c r="AW74" s="297">
        <v>0</v>
      </c>
      <c r="AX74" s="297">
        <v>0</v>
      </c>
      <c r="AY74" s="297">
        <v>0</v>
      </c>
      <c r="AZ74" s="297">
        <v>0</v>
      </c>
      <c r="BA74" s="297">
        <v>0</v>
      </c>
      <c r="BB74" s="297">
        <v>0</v>
      </c>
      <c r="BC74" s="297">
        <v>0</v>
      </c>
      <c r="BD74" s="297">
        <v>0</v>
      </c>
      <c r="BE74" s="297">
        <v>0</v>
      </c>
      <c r="BF74" s="297">
        <v>0</v>
      </c>
      <c r="BG74" s="297">
        <v>0</v>
      </c>
      <c r="BH74" s="297">
        <v>0</v>
      </c>
      <c r="BI74" s="297">
        <v>0</v>
      </c>
      <c r="BJ74" s="297">
        <v>0</v>
      </c>
      <c r="BK74" s="297">
        <v>0</v>
      </c>
      <c r="BL74" s="297">
        <v>0</v>
      </c>
      <c r="BM74" s="297">
        <v>0</v>
      </c>
      <c r="BN74" s="297">
        <v>0</v>
      </c>
      <c r="BO74" s="297">
        <v>0</v>
      </c>
      <c r="BP74" s="297">
        <v>0</v>
      </c>
      <c r="BQ74" s="297">
        <v>0</v>
      </c>
      <c r="BR74" s="297">
        <v>0</v>
      </c>
      <c r="BS74" s="297">
        <v>0</v>
      </c>
      <c r="BT74" s="297">
        <v>0</v>
      </c>
      <c r="BU74" s="297">
        <v>0</v>
      </c>
      <c r="BV74" s="297">
        <v>0</v>
      </c>
      <c r="BW74" s="297">
        <v>0</v>
      </c>
      <c r="BX74" s="297">
        <v>0</v>
      </c>
      <c r="BY74" s="297">
        <v>0</v>
      </c>
      <c r="BZ74" s="297">
        <v>0</v>
      </c>
      <c r="CA74" s="297">
        <v>0</v>
      </c>
      <c r="CB74" s="297">
        <v>0</v>
      </c>
      <c r="CC74" s="297">
        <v>0</v>
      </c>
      <c r="CD74" s="297">
        <v>0</v>
      </c>
      <c r="CE74" s="297">
        <v>0</v>
      </c>
      <c r="CF74" s="297">
        <v>0</v>
      </c>
      <c r="CG74" s="297"/>
      <c r="CH74" s="297">
        <v>0</v>
      </c>
      <c r="CI74" s="297">
        <v>0</v>
      </c>
      <c r="CJ74" s="297">
        <v>0</v>
      </c>
      <c r="CK74" s="297">
        <v>0</v>
      </c>
      <c r="CL74" s="297"/>
      <c r="CM74" s="297">
        <v>0</v>
      </c>
      <c r="CN74" s="297">
        <v>0</v>
      </c>
      <c r="CO74" s="297">
        <v>0</v>
      </c>
      <c r="CP74" s="297">
        <v>0</v>
      </c>
      <c r="CQ74" s="297"/>
      <c r="CR74" s="297">
        <v>0</v>
      </c>
      <c r="CS74" s="297">
        <v>0</v>
      </c>
      <c r="CT74" s="297">
        <v>0</v>
      </c>
      <c r="CU74" s="297"/>
      <c r="CV74" s="297">
        <v>0</v>
      </c>
      <c r="CW74" s="297">
        <v>0</v>
      </c>
      <c r="CX74" s="297">
        <v>0</v>
      </c>
      <c r="CY74" s="297">
        <v>0</v>
      </c>
      <c r="CZ74" s="297"/>
      <c r="DA74" s="297">
        <v>0</v>
      </c>
      <c r="DB74" s="297">
        <v>0</v>
      </c>
      <c r="DC74" s="297">
        <v>0</v>
      </c>
      <c r="DD74" s="297">
        <v>0</v>
      </c>
      <c r="DE74" s="298">
        <v>0</v>
      </c>
    </row>
    <row r="75" spans="2:109" x14ac:dyDescent="0.2">
      <c r="B75" s="72" t="s">
        <v>15681</v>
      </c>
      <c r="C75" s="296">
        <v>0</v>
      </c>
      <c r="D75" s="297">
        <v>0</v>
      </c>
      <c r="E75" s="297">
        <v>0</v>
      </c>
      <c r="F75" s="297">
        <v>0</v>
      </c>
      <c r="G75" s="297">
        <v>0</v>
      </c>
      <c r="H75" s="297">
        <v>0</v>
      </c>
      <c r="I75" s="297">
        <v>0</v>
      </c>
      <c r="J75" s="297">
        <v>0</v>
      </c>
      <c r="K75" s="297">
        <v>0</v>
      </c>
      <c r="L75" s="297">
        <v>0</v>
      </c>
      <c r="M75" s="297">
        <v>0</v>
      </c>
      <c r="N75" s="297">
        <v>0</v>
      </c>
      <c r="O75" s="297">
        <v>0</v>
      </c>
      <c r="P75" s="297"/>
      <c r="Q75" s="297">
        <v>0</v>
      </c>
      <c r="R75" s="297">
        <v>0</v>
      </c>
      <c r="S75" s="297">
        <v>0</v>
      </c>
      <c r="T75" s="297">
        <v>0</v>
      </c>
      <c r="U75" s="297"/>
      <c r="V75" s="297">
        <v>0</v>
      </c>
      <c r="W75" s="297">
        <v>0</v>
      </c>
      <c r="X75" s="297">
        <v>0</v>
      </c>
      <c r="Y75" s="297">
        <v>0</v>
      </c>
      <c r="Z75" s="297"/>
      <c r="AA75" s="297">
        <v>0</v>
      </c>
      <c r="AB75" s="297">
        <v>0</v>
      </c>
      <c r="AC75" s="297">
        <v>0</v>
      </c>
      <c r="AD75" s="297"/>
      <c r="AE75" s="297">
        <v>0</v>
      </c>
      <c r="AF75" s="297">
        <v>0</v>
      </c>
      <c r="AG75" s="297">
        <v>0</v>
      </c>
      <c r="AH75" s="297">
        <v>0</v>
      </c>
      <c r="AI75" s="297"/>
      <c r="AJ75" s="297">
        <v>0</v>
      </c>
      <c r="AK75" s="297">
        <v>0</v>
      </c>
      <c r="AL75" s="297">
        <v>0</v>
      </c>
      <c r="AM75" s="297">
        <v>0</v>
      </c>
      <c r="AN75" s="297">
        <v>0</v>
      </c>
      <c r="AO75" s="297">
        <v>0</v>
      </c>
      <c r="AP75" s="297">
        <v>0</v>
      </c>
      <c r="AQ75" s="297">
        <v>0</v>
      </c>
      <c r="AR75" s="297">
        <v>0</v>
      </c>
      <c r="AS75" s="297">
        <v>0</v>
      </c>
      <c r="AT75" s="297">
        <v>0</v>
      </c>
      <c r="AU75" s="297">
        <v>0</v>
      </c>
      <c r="AV75" s="297">
        <v>0</v>
      </c>
      <c r="AW75" s="297">
        <v>0</v>
      </c>
      <c r="AX75" s="297">
        <v>0</v>
      </c>
      <c r="AY75" s="297">
        <v>0</v>
      </c>
      <c r="AZ75" s="297">
        <v>0</v>
      </c>
      <c r="BA75" s="297">
        <v>0</v>
      </c>
      <c r="BB75" s="297">
        <v>0</v>
      </c>
      <c r="BC75" s="297">
        <v>0</v>
      </c>
      <c r="BD75" s="297">
        <v>0</v>
      </c>
      <c r="BE75" s="297">
        <v>0</v>
      </c>
      <c r="BF75" s="297">
        <v>0</v>
      </c>
      <c r="BG75" s="297">
        <v>0</v>
      </c>
      <c r="BH75" s="297">
        <v>0</v>
      </c>
      <c r="BI75" s="297">
        <v>0</v>
      </c>
      <c r="BJ75" s="297">
        <v>0</v>
      </c>
      <c r="BK75" s="297">
        <v>0</v>
      </c>
      <c r="BL75" s="297">
        <v>0</v>
      </c>
      <c r="BM75" s="297">
        <v>0</v>
      </c>
      <c r="BN75" s="297">
        <v>0</v>
      </c>
      <c r="BO75" s="297">
        <v>0</v>
      </c>
      <c r="BP75" s="297">
        <v>0</v>
      </c>
      <c r="BQ75" s="297">
        <v>0</v>
      </c>
      <c r="BR75" s="297">
        <v>0</v>
      </c>
      <c r="BS75" s="297">
        <v>0</v>
      </c>
      <c r="BT75" s="297">
        <v>0</v>
      </c>
      <c r="BU75" s="297">
        <v>0</v>
      </c>
      <c r="BV75" s="297">
        <v>0</v>
      </c>
      <c r="BW75" s="297">
        <v>0</v>
      </c>
      <c r="BX75" s="297">
        <v>0</v>
      </c>
      <c r="BY75" s="297">
        <v>0</v>
      </c>
      <c r="BZ75" s="297">
        <v>0</v>
      </c>
      <c r="CA75" s="297">
        <v>0</v>
      </c>
      <c r="CB75" s="297">
        <v>0</v>
      </c>
      <c r="CC75" s="297">
        <v>0</v>
      </c>
      <c r="CD75" s="297">
        <v>0</v>
      </c>
      <c r="CE75" s="297">
        <v>0</v>
      </c>
      <c r="CF75" s="297">
        <v>0</v>
      </c>
      <c r="CG75" s="297"/>
      <c r="CH75" s="297">
        <v>0</v>
      </c>
      <c r="CI75" s="297">
        <v>0</v>
      </c>
      <c r="CJ75" s="297">
        <v>0</v>
      </c>
      <c r="CK75" s="297">
        <v>0</v>
      </c>
      <c r="CL75" s="297"/>
      <c r="CM75" s="297">
        <v>0</v>
      </c>
      <c r="CN75" s="297">
        <v>0</v>
      </c>
      <c r="CO75" s="297">
        <v>0</v>
      </c>
      <c r="CP75" s="297">
        <v>0</v>
      </c>
      <c r="CQ75" s="297"/>
      <c r="CR75" s="297">
        <v>0</v>
      </c>
      <c r="CS75" s="297">
        <v>0</v>
      </c>
      <c r="CT75" s="297">
        <v>0</v>
      </c>
      <c r="CU75" s="297"/>
      <c r="CV75" s="297">
        <v>0</v>
      </c>
      <c r="CW75" s="297">
        <v>0</v>
      </c>
      <c r="CX75" s="297">
        <v>0</v>
      </c>
      <c r="CY75" s="297">
        <v>0</v>
      </c>
      <c r="CZ75" s="297"/>
      <c r="DA75" s="297">
        <v>0</v>
      </c>
      <c r="DB75" s="297">
        <v>0</v>
      </c>
      <c r="DC75" s="297">
        <v>0</v>
      </c>
      <c r="DD75" s="297">
        <v>0</v>
      </c>
      <c r="DE75" s="298">
        <v>0</v>
      </c>
    </row>
    <row r="76" spans="2:109" x14ac:dyDescent="0.2">
      <c r="B76" s="72" t="s">
        <v>15910</v>
      </c>
      <c r="C76" s="296">
        <v>0</v>
      </c>
      <c r="D76" s="297">
        <v>0</v>
      </c>
      <c r="E76" s="297">
        <v>0</v>
      </c>
      <c r="F76" s="297">
        <v>0</v>
      </c>
      <c r="G76" s="297">
        <v>0</v>
      </c>
      <c r="H76" s="297">
        <v>0</v>
      </c>
      <c r="I76" s="297">
        <v>0</v>
      </c>
      <c r="J76" s="297">
        <v>0</v>
      </c>
      <c r="K76" s="297">
        <v>0</v>
      </c>
      <c r="L76" s="297">
        <v>0</v>
      </c>
      <c r="M76" s="297">
        <v>0</v>
      </c>
      <c r="N76" s="297">
        <v>0</v>
      </c>
      <c r="O76" s="297">
        <v>0</v>
      </c>
      <c r="P76" s="297"/>
      <c r="Q76" s="297">
        <v>0</v>
      </c>
      <c r="R76" s="297">
        <v>0</v>
      </c>
      <c r="S76" s="297">
        <v>0</v>
      </c>
      <c r="T76" s="297">
        <v>0</v>
      </c>
      <c r="U76" s="297"/>
      <c r="V76" s="297">
        <v>0</v>
      </c>
      <c r="W76" s="297">
        <v>0</v>
      </c>
      <c r="X76" s="297">
        <v>0</v>
      </c>
      <c r="Y76" s="297">
        <v>0</v>
      </c>
      <c r="Z76" s="297"/>
      <c r="AA76" s="297">
        <v>0</v>
      </c>
      <c r="AB76" s="297">
        <v>0</v>
      </c>
      <c r="AC76" s="297">
        <v>0</v>
      </c>
      <c r="AD76" s="297"/>
      <c r="AE76" s="297">
        <v>0</v>
      </c>
      <c r="AF76" s="297">
        <v>0</v>
      </c>
      <c r="AG76" s="297">
        <v>0</v>
      </c>
      <c r="AH76" s="297">
        <v>0</v>
      </c>
      <c r="AI76" s="297"/>
      <c r="AJ76" s="297">
        <v>0</v>
      </c>
      <c r="AK76" s="297">
        <v>0</v>
      </c>
      <c r="AL76" s="297">
        <v>0</v>
      </c>
      <c r="AM76" s="297">
        <v>0</v>
      </c>
      <c r="AN76" s="297">
        <v>0</v>
      </c>
      <c r="AO76" s="297">
        <v>0</v>
      </c>
      <c r="AP76" s="297">
        <v>0</v>
      </c>
      <c r="AQ76" s="297">
        <v>0</v>
      </c>
      <c r="AR76" s="297">
        <v>0</v>
      </c>
      <c r="AS76" s="297">
        <v>0</v>
      </c>
      <c r="AT76" s="297">
        <v>0</v>
      </c>
      <c r="AU76" s="297">
        <v>0</v>
      </c>
      <c r="AV76" s="297">
        <v>0</v>
      </c>
      <c r="AW76" s="297">
        <v>0</v>
      </c>
      <c r="AX76" s="297">
        <v>0</v>
      </c>
      <c r="AY76" s="297">
        <v>0</v>
      </c>
      <c r="AZ76" s="297">
        <v>0</v>
      </c>
      <c r="BA76" s="297">
        <v>0</v>
      </c>
      <c r="BB76" s="297">
        <v>0</v>
      </c>
      <c r="BC76" s="297">
        <v>0</v>
      </c>
      <c r="BD76" s="297">
        <v>0</v>
      </c>
      <c r="BE76" s="297">
        <v>0</v>
      </c>
      <c r="BF76" s="297">
        <v>0</v>
      </c>
      <c r="BG76" s="297">
        <v>0</v>
      </c>
      <c r="BH76" s="297">
        <v>0</v>
      </c>
      <c r="BI76" s="297">
        <v>0</v>
      </c>
      <c r="BJ76" s="297">
        <v>0</v>
      </c>
      <c r="BK76" s="297">
        <v>0</v>
      </c>
      <c r="BL76" s="297">
        <v>0</v>
      </c>
      <c r="BM76" s="297">
        <v>0</v>
      </c>
      <c r="BN76" s="297">
        <v>0</v>
      </c>
      <c r="BO76" s="297">
        <v>0</v>
      </c>
      <c r="BP76" s="297">
        <v>0</v>
      </c>
      <c r="BQ76" s="297">
        <v>0</v>
      </c>
      <c r="BR76" s="297">
        <v>0</v>
      </c>
      <c r="BS76" s="297">
        <v>0</v>
      </c>
      <c r="BT76" s="297">
        <v>0</v>
      </c>
      <c r="BU76" s="297">
        <v>0</v>
      </c>
      <c r="BV76" s="297">
        <v>0</v>
      </c>
      <c r="BW76" s="297">
        <v>0</v>
      </c>
      <c r="BX76" s="297">
        <v>0</v>
      </c>
      <c r="BY76" s="297">
        <v>0</v>
      </c>
      <c r="BZ76" s="297">
        <v>0</v>
      </c>
      <c r="CA76" s="297">
        <v>0</v>
      </c>
      <c r="CB76" s="297">
        <v>0</v>
      </c>
      <c r="CC76" s="297">
        <v>0</v>
      </c>
      <c r="CD76" s="297">
        <v>0</v>
      </c>
      <c r="CE76" s="297">
        <v>0</v>
      </c>
      <c r="CF76" s="297">
        <v>0</v>
      </c>
      <c r="CG76" s="297"/>
      <c r="CH76" s="297">
        <v>0</v>
      </c>
      <c r="CI76" s="297">
        <v>0</v>
      </c>
      <c r="CJ76" s="297">
        <v>0</v>
      </c>
      <c r="CK76" s="297">
        <v>0</v>
      </c>
      <c r="CL76" s="297"/>
      <c r="CM76" s="297">
        <v>0</v>
      </c>
      <c r="CN76" s="297">
        <v>0</v>
      </c>
      <c r="CO76" s="297">
        <v>0</v>
      </c>
      <c r="CP76" s="297">
        <v>0</v>
      </c>
      <c r="CQ76" s="297"/>
      <c r="CR76" s="297">
        <v>0</v>
      </c>
      <c r="CS76" s="297">
        <v>0</v>
      </c>
      <c r="CT76" s="297">
        <v>0</v>
      </c>
      <c r="CU76" s="297"/>
      <c r="CV76" s="297">
        <v>0</v>
      </c>
      <c r="CW76" s="297">
        <v>0</v>
      </c>
      <c r="CX76" s="297">
        <v>0</v>
      </c>
      <c r="CY76" s="297">
        <v>0</v>
      </c>
      <c r="CZ76" s="297"/>
      <c r="DA76" s="297">
        <v>0</v>
      </c>
      <c r="DB76" s="297">
        <v>0</v>
      </c>
      <c r="DC76" s="297">
        <v>0</v>
      </c>
      <c r="DD76" s="297">
        <v>0</v>
      </c>
      <c r="DE76" s="298">
        <v>0</v>
      </c>
    </row>
    <row r="77" spans="2:109" x14ac:dyDescent="0.2">
      <c r="B77" s="72" t="s">
        <v>15679</v>
      </c>
      <c r="C77" s="296">
        <v>0</v>
      </c>
      <c r="D77" s="297">
        <v>0</v>
      </c>
      <c r="E77" s="297">
        <v>0</v>
      </c>
      <c r="F77" s="297">
        <v>0</v>
      </c>
      <c r="G77" s="297">
        <v>0</v>
      </c>
      <c r="H77" s="297">
        <v>0</v>
      </c>
      <c r="I77" s="297">
        <v>0</v>
      </c>
      <c r="J77" s="297">
        <v>0</v>
      </c>
      <c r="K77" s="297">
        <v>0</v>
      </c>
      <c r="L77" s="297">
        <v>0</v>
      </c>
      <c r="M77" s="297">
        <v>0</v>
      </c>
      <c r="N77" s="297">
        <v>0</v>
      </c>
      <c r="O77" s="297">
        <v>0</v>
      </c>
      <c r="P77" s="297"/>
      <c r="Q77" s="297">
        <v>0</v>
      </c>
      <c r="R77" s="297">
        <v>0</v>
      </c>
      <c r="S77" s="297">
        <v>0</v>
      </c>
      <c r="T77" s="297">
        <v>0</v>
      </c>
      <c r="U77" s="297"/>
      <c r="V77" s="297">
        <v>0</v>
      </c>
      <c r="W77" s="297">
        <v>0</v>
      </c>
      <c r="X77" s="297">
        <v>0</v>
      </c>
      <c r="Y77" s="297">
        <v>0</v>
      </c>
      <c r="Z77" s="297"/>
      <c r="AA77" s="297">
        <v>0</v>
      </c>
      <c r="AB77" s="297">
        <v>0</v>
      </c>
      <c r="AC77" s="297">
        <v>0</v>
      </c>
      <c r="AD77" s="297"/>
      <c r="AE77" s="297">
        <v>0</v>
      </c>
      <c r="AF77" s="297">
        <v>0</v>
      </c>
      <c r="AG77" s="297">
        <v>0</v>
      </c>
      <c r="AH77" s="297">
        <v>0</v>
      </c>
      <c r="AI77" s="297"/>
      <c r="AJ77" s="297">
        <v>0</v>
      </c>
      <c r="AK77" s="297">
        <v>0</v>
      </c>
      <c r="AL77" s="297">
        <v>0</v>
      </c>
      <c r="AM77" s="297">
        <v>0</v>
      </c>
      <c r="AN77" s="297">
        <v>0</v>
      </c>
      <c r="AO77" s="297">
        <v>0</v>
      </c>
      <c r="AP77" s="297">
        <v>0</v>
      </c>
      <c r="AQ77" s="297">
        <v>0</v>
      </c>
      <c r="AR77" s="297">
        <v>0</v>
      </c>
      <c r="AS77" s="297">
        <v>0</v>
      </c>
      <c r="AT77" s="297">
        <v>0</v>
      </c>
      <c r="AU77" s="297">
        <v>0</v>
      </c>
      <c r="AV77" s="297">
        <v>0</v>
      </c>
      <c r="AW77" s="297">
        <v>0</v>
      </c>
      <c r="AX77" s="297">
        <v>0</v>
      </c>
      <c r="AY77" s="297">
        <v>0</v>
      </c>
      <c r="AZ77" s="297">
        <v>0</v>
      </c>
      <c r="BA77" s="297">
        <v>0</v>
      </c>
      <c r="BB77" s="297">
        <v>0</v>
      </c>
      <c r="BC77" s="297">
        <v>0</v>
      </c>
      <c r="BD77" s="297">
        <v>0</v>
      </c>
      <c r="BE77" s="297">
        <v>0</v>
      </c>
      <c r="BF77" s="297">
        <v>0</v>
      </c>
      <c r="BG77" s="297">
        <v>0</v>
      </c>
      <c r="BH77" s="297">
        <v>0</v>
      </c>
      <c r="BI77" s="297">
        <v>0</v>
      </c>
      <c r="BJ77" s="297">
        <v>0</v>
      </c>
      <c r="BK77" s="297">
        <v>0</v>
      </c>
      <c r="BL77" s="297">
        <v>0</v>
      </c>
      <c r="BM77" s="297">
        <v>0</v>
      </c>
      <c r="BN77" s="297">
        <v>0</v>
      </c>
      <c r="BO77" s="297">
        <v>0</v>
      </c>
      <c r="BP77" s="297">
        <v>0</v>
      </c>
      <c r="BQ77" s="297">
        <v>0</v>
      </c>
      <c r="BR77" s="297">
        <v>0</v>
      </c>
      <c r="BS77" s="297">
        <v>0</v>
      </c>
      <c r="BT77" s="297">
        <v>0</v>
      </c>
      <c r="BU77" s="297">
        <v>0</v>
      </c>
      <c r="BV77" s="297">
        <v>0</v>
      </c>
      <c r="BW77" s="297">
        <v>0</v>
      </c>
      <c r="BX77" s="297">
        <v>0</v>
      </c>
      <c r="BY77" s="297">
        <v>0</v>
      </c>
      <c r="BZ77" s="297">
        <v>0</v>
      </c>
      <c r="CA77" s="297">
        <v>0</v>
      </c>
      <c r="CB77" s="297">
        <v>0</v>
      </c>
      <c r="CC77" s="297">
        <v>0</v>
      </c>
      <c r="CD77" s="297">
        <v>0</v>
      </c>
      <c r="CE77" s="297">
        <v>0</v>
      </c>
      <c r="CF77" s="297">
        <v>0</v>
      </c>
      <c r="CG77" s="297"/>
      <c r="CH77" s="297">
        <v>0</v>
      </c>
      <c r="CI77" s="297">
        <v>0</v>
      </c>
      <c r="CJ77" s="297">
        <v>0</v>
      </c>
      <c r="CK77" s="297">
        <v>0</v>
      </c>
      <c r="CL77" s="297"/>
      <c r="CM77" s="297">
        <v>0</v>
      </c>
      <c r="CN77" s="297">
        <v>0</v>
      </c>
      <c r="CO77" s="297">
        <v>0</v>
      </c>
      <c r="CP77" s="297">
        <v>0</v>
      </c>
      <c r="CQ77" s="297"/>
      <c r="CR77" s="297">
        <v>0</v>
      </c>
      <c r="CS77" s="297">
        <v>0</v>
      </c>
      <c r="CT77" s="297">
        <v>0</v>
      </c>
      <c r="CU77" s="297"/>
      <c r="CV77" s="297">
        <v>0</v>
      </c>
      <c r="CW77" s="297">
        <v>0</v>
      </c>
      <c r="CX77" s="297">
        <v>0</v>
      </c>
      <c r="CY77" s="297">
        <v>0</v>
      </c>
      <c r="CZ77" s="297"/>
      <c r="DA77" s="297">
        <v>0</v>
      </c>
      <c r="DB77" s="297">
        <v>0</v>
      </c>
      <c r="DC77" s="297">
        <v>0</v>
      </c>
      <c r="DD77" s="297">
        <v>0</v>
      </c>
      <c r="DE77" s="298">
        <v>0</v>
      </c>
    </row>
    <row r="78" spans="2:109" x14ac:dyDescent="0.2">
      <c r="B78" s="72" t="s">
        <v>16674</v>
      </c>
      <c r="C78" s="296">
        <v>0.2906753160352859</v>
      </c>
      <c r="D78" s="297">
        <v>4.8445886005880984E-2</v>
      </c>
      <c r="E78" s="297">
        <v>4.8445886005880984E-2</v>
      </c>
      <c r="F78" s="297">
        <v>1.0335122347921277</v>
      </c>
      <c r="G78" s="297">
        <v>22.688823279420927</v>
      </c>
      <c r="H78" s="297">
        <v>0.19378354402352393</v>
      </c>
      <c r="I78" s="297">
        <v>8.0743143343134968E-2</v>
      </c>
      <c r="J78" s="297">
        <v>0.20993217269215095</v>
      </c>
      <c r="K78" s="297">
        <v>15.163562319840748</v>
      </c>
      <c r="L78" s="297">
        <v>2.9067531603528591</v>
      </c>
      <c r="M78" s="297">
        <v>3.4235092777489231</v>
      </c>
      <c r="N78" s="297">
        <v>2.8744559030156052</v>
      </c>
      <c r="O78" s="297">
        <v>1.9539840689038666</v>
      </c>
      <c r="P78" s="297"/>
      <c r="Q78" s="297">
        <v>7.3960719302311642</v>
      </c>
      <c r="R78" s="297">
        <v>8.4457327936919189</v>
      </c>
      <c r="S78" s="297">
        <v>8.9463402824193565</v>
      </c>
      <c r="T78" s="297">
        <v>6.0557357507351233</v>
      </c>
      <c r="U78" s="297"/>
      <c r="V78" s="297">
        <v>2.3092538996136605</v>
      </c>
      <c r="W78" s="297">
        <v>6.2172220374213927</v>
      </c>
      <c r="X78" s="297">
        <v>1.0173636061235007</v>
      </c>
      <c r="Y78" s="297">
        <v>0.27452668736665892</v>
      </c>
      <c r="Z78" s="297"/>
      <c r="AA78" s="297">
        <v>14.017009684368233</v>
      </c>
      <c r="AB78" s="297">
        <v>0.27452668736665892</v>
      </c>
      <c r="AC78" s="297">
        <v>1.6148628668626996E-2</v>
      </c>
      <c r="AD78" s="297"/>
      <c r="AE78" s="297">
        <v>8.2358006209997683</v>
      </c>
      <c r="AF78" s="297">
        <v>4.6992509425704556</v>
      </c>
      <c r="AG78" s="297">
        <v>0.33912120204116691</v>
      </c>
      <c r="AH78" s="297">
        <v>1.1465526354725166</v>
      </c>
      <c r="AI78" s="297"/>
      <c r="AJ78" s="297">
        <v>0.25837805869803193</v>
      </c>
      <c r="AK78" s="297">
        <v>7.5414095882488068</v>
      </c>
      <c r="AL78" s="297">
        <v>0</v>
      </c>
      <c r="AM78" s="297">
        <v>3.4073606490802959</v>
      </c>
      <c r="AN78" s="297">
        <v>0</v>
      </c>
      <c r="AO78" s="297">
        <v>0</v>
      </c>
      <c r="AP78" s="297">
        <v>3.2297257337253985E-2</v>
      </c>
      <c r="AQ78" s="297">
        <v>0</v>
      </c>
      <c r="AR78" s="297">
        <v>0</v>
      </c>
      <c r="AS78" s="297">
        <v>0</v>
      </c>
      <c r="AT78" s="297">
        <v>0</v>
      </c>
      <c r="AU78" s="297">
        <v>0</v>
      </c>
      <c r="AV78" s="297">
        <v>0</v>
      </c>
      <c r="AW78" s="297">
        <v>1.0819581207980087</v>
      </c>
      <c r="AX78" s="297">
        <v>1.6148628668626996E-2</v>
      </c>
      <c r="AY78" s="297">
        <v>0.67824240408233383</v>
      </c>
      <c r="AZ78" s="297">
        <v>0</v>
      </c>
      <c r="BA78" s="297">
        <v>0</v>
      </c>
      <c r="BB78" s="297">
        <v>0</v>
      </c>
      <c r="BC78" s="297">
        <v>0</v>
      </c>
      <c r="BD78" s="297">
        <v>0</v>
      </c>
      <c r="BE78" s="297">
        <v>0</v>
      </c>
      <c r="BF78" s="297">
        <v>0.38756708804704787</v>
      </c>
      <c r="BG78" s="297">
        <v>0</v>
      </c>
      <c r="BH78" s="297">
        <v>0</v>
      </c>
      <c r="BI78" s="297">
        <v>0.33912120204116691</v>
      </c>
      <c r="BJ78" s="297">
        <v>0.27452668736665892</v>
      </c>
      <c r="BK78" s="297">
        <v>0</v>
      </c>
      <c r="BL78" s="297">
        <v>1.8086464108862237</v>
      </c>
      <c r="BM78" s="297">
        <v>0</v>
      </c>
      <c r="BN78" s="297">
        <v>0</v>
      </c>
      <c r="BO78" s="297">
        <v>0</v>
      </c>
      <c r="BP78" s="297">
        <v>0</v>
      </c>
      <c r="BQ78" s="297">
        <v>0</v>
      </c>
      <c r="BR78" s="297">
        <v>0</v>
      </c>
      <c r="BS78" s="297">
        <v>0</v>
      </c>
      <c r="BT78" s="297">
        <v>0.2906753160352859</v>
      </c>
      <c r="BU78" s="297">
        <v>4.8445886005880984E-2</v>
      </c>
      <c r="BV78" s="297">
        <v>1.6148628668626992E-2</v>
      </c>
      <c r="BW78" s="297">
        <v>1.0335122347921277</v>
      </c>
      <c r="BX78" s="297">
        <v>22.688823279420927</v>
      </c>
      <c r="BY78" s="297">
        <v>0.19378354402352393</v>
      </c>
      <c r="BZ78" s="297">
        <v>8.0743143343134968E-2</v>
      </c>
      <c r="CA78" s="297">
        <v>0.20993217269215095</v>
      </c>
      <c r="CB78" s="297">
        <v>15.163562319840748</v>
      </c>
      <c r="CC78" s="297">
        <v>1.8247950395548505</v>
      </c>
      <c r="CD78" s="297">
        <v>3.4073606490802959</v>
      </c>
      <c r="CE78" s="297">
        <v>2.1962134989332713</v>
      </c>
      <c r="CF78" s="297">
        <v>1.9539840689038666</v>
      </c>
      <c r="CG78" s="297"/>
      <c r="CH78" s="297">
        <v>7.3960719302311642</v>
      </c>
      <c r="CI78" s="297">
        <v>8.4457327936919189</v>
      </c>
      <c r="CJ78" s="297">
        <v>8.9463402824193565</v>
      </c>
      <c r="CK78" s="297">
        <v>6.0557357507351233</v>
      </c>
      <c r="CL78" s="297"/>
      <c r="CM78" s="297">
        <v>2.3092538996136605</v>
      </c>
      <c r="CN78" s="297">
        <v>5.829654949374345</v>
      </c>
      <c r="CO78" s="297">
        <v>1.0173636061235007</v>
      </c>
      <c r="CP78" s="297">
        <v>0.27452668736665892</v>
      </c>
      <c r="CQ78" s="297"/>
      <c r="CR78" s="297">
        <v>13.677888482327067</v>
      </c>
      <c r="CS78" s="297">
        <v>0</v>
      </c>
      <c r="CT78" s="297">
        <v>1.6148628668626996E-2</v>
      </c>
      <c r="CU78" s="297"/>
      <c r="CV78" s="297">
        <v>6.427154210113545</v>
      </c>
      <c r="CW78" s="297">
        <v>4.6992509425704556</v>
      </c>
      <c r="CX78" s="297">
        <v>0.33912120204116691</v>
      </c>
      <c r="CY78" s="297">
        <v>1.1465526354725166</v>
      </c>
      <c r="CZ78" s="297"/>
      <c r="DA78" s="297">
        <v>0.25837805869803193</v>
      </c>
      <c r="DB78" s="297">
        <v>7.5414095882488068</v>
      </c>
      <c r="DC78" s="297">
        <v>0</v>
      </c>
      <c r="DD78" s="297">
        <v>3.4073606490802959</v>
      </c>
      <c r="DE78" s="298">
        <v>263.02886375459644</v>
      </c>
    </row>
    <row r="79" spans="2:109" x14ac:dyDescent="0.2">
      <c r="B79" s="72" t="s">
        <v>12108</v>
      </c>
      <c r="C79" s="296"/>
      <c r="D79" s="297"/>
      <c r="E79" s="297"/>
      <c r="F79" s="297"/>
      <c r="G79" s="297">
        <v>0</v>
      </c>
      <c r="H79" s="297"/>
      <c r="I79" s="297"/>
      <c r="J79" s="297"/>
      <c r="K79" s="297">
        <v>0</v>
      </c>
      <c r="L79" s="297"/>
      <c r="M79" s="297">
        <v>0</v>
      </c>
      <c r="N79" s="297"/>
      <c r="O79" s="297"/>
      <c r="P79" s="297"/>
      <c r="Q79" s="297">
        <v>1.73</v>
      </c>
      <c r="R79" s="297"/>
      <c r="S79" s="297"/>
      <c r="T79" s="297"/>
      <c r="U79" s="297"/>
      <c r="V79" s="297"/>
      <c r="W79" s="297"/>
      <c r="X79" s="297"/>
      <c r="Y79" s="297"/>
      <c r="Z79" s="297"/>
      <c r="AA79" s="297">
        <v>3.2</v>
      </c>
      <c r="AB79" s="297"/>
      <c r="AC79" s="297"/>
      <c r="AD79" s="297"/>
      <c r="AE79" s="297"/>
      <c r="AF79" s="297"/>
      <c r="AG79" s="297"/>
      <c r="AH79" s="297"/>
      <c r="AI79" s="297"/>
      <c r="AJ79" s="297"/>
      <c r="AK79" s="297"/>
      <c r="AL79" s="297"/>
      <c r="AM79" s="297"/>
      <c r="AN79" s="297"/>
      <c r="AO79" s="297"/>
      <c r="AP79" s="297"/>
      <c r="AQ79" s="297"/>
      <c r="AR79" s="297"/>
      <c r="AS79" s="297"/>
      <c r="AT79" s="297"/>
      <c r="AU79" s="297"/>
      <c r="AV79" s="297"/>
      <c r="AW79" s="297"/>
      <c r="AX79" s="297"/>
      <c r="AY79" s="297"/>
      <c r="AZ79" s="297"/>
      <c r="BA79" s="297"/>
      <c r="BB79" s="297"/>
      <c r="BC79" s="297"/>
      <c r="BD79" s="297"/>
      <c r="BE79" s="297"/>
      <c r="BF79" s="297"/>
      <c r="BG79" s="297"/>
      <c r="BH79" s="297"/>
      <c r="BI79" s="297"/>
      <c r="BJ79" s="297"/>
      <c r="BK79" s="297"/>
      <c r="BL79" s="297"/>
      <c r="BM79" s="297"/>
      <c r="BN79" s="297"/>
      <c r="BO79" s="297"/>
      <c r="BP79" s="297"/>
      <c r="BQ79" s="297"/>
      <c r="BR79" s="297"/>
      <c r="BS79" s="297"/>
      <c r="BT79" s="297"/>
      <c r="BU79" s="297"/>
      <c r="BV79" s="297"/>
      <c r="BW79" s="297"/>
      <c r="BX79" s="297">
        <v>0</v>
      </c>
      <c r="BY79" s="297"/>
      <c r="BZ79" s="297"/>
      <c r="CA79" s="297"/>
      <c r="CB79" s="297">
        <v>0</v>
      </c>
      <c r="CC79" s="297"/>
      <c r="CD79" s="297">
        <v>0</v>
      </c>
      <c r="CE79" s="297"/>
      <c r="CF79" s="297"/>
      <c r="CG79" s="297"/>
      <c r="CH79" s="297">
        <v>1.73</v>
      </c>
      <c r="CI79" s="297"/>
      <c r="CJ79" s="297"/>
      <c r="CK79" s="297"/>
      <c r="CL79" s="297"/>
      <c r="CM79" s="297"/>
      <c r="CN79" s="297"/>
      <c r="CO79" s="297"/>
      <c r="CP79" s="297"/>
      <c r="CQ79" s="297"/>
      <c r="CR79" s="297">
        <v>3.2</v>
      </c>
      <c r="CS79" s="297"/>
      <c r="CT79" s="297"/>
      <c r="CU79" s="297"/>
      <c r="CV79" s="297"/>
      <c r="CW79" s="297"/>
      <c r="CX79" s="297"/>
      <c r="CY79" s="297"/>
      <c r="CZ79" s="297"/>
      <c r="DA79" s="297"/>
      <c r="DB79" s="297"/>
      <c r="DC79" s="297"/>
      <c r="DD79" s="297"/>
      <c r="DE79" s="298">
        <v>9.86</v>
      </c>
    </row>
    <row r="80" spans="2:109" x14ac:dyDescent="0.2">
      <c r="B80" s="72" t="s">
        <v>14777</v>
      </c>
      <c r="C80" s="296"/>
      <c r="D80" s="297"/>
      <c r="E80" s="297"/>
      <c r="F80" s="297">
        <v>0.1281430065302043</v>
      </c>
      <c r="G80" s="297">
        <v>8.1800088218555906</v>
      </c>
      <c r="H80" s="297"/>
      <c r="I80" s="297">
        <v>6.407150326510215E-2</v>
      </c>
      <c r="J80" s="297"/>
      <c r="K80" s="297">
        <v>11.89884701436865</v>
      </c>
      <c r="L80" s="297">
        <v>0.19221450979530644</v>
      </c>
      <c r="M80" s="297"/>
      <c r="N80" s="297">
        <v>0.96107254897653216</v>
      </c>
      <c r="O80" s="297"/>
      <c r="P80" s="297"/>
      <c r="Q80" s="297">
        <v>39.510000000000005</v>
      </c>
      <c r="R80" s="297"/>
      <c r="S80" s="297">
        <v>12.8</v>
      </c>
      <c r="T80" s="297">
        <v>11</v>
      </c>
      <c r="U80" s="297"/>
      <c r="V80" s="297"/>
      <c r="W80" s="297"/>
      <c r="X80" s="297"/>
      <c r="Y80" s="297"/>
      <c r="Z80" s="297"/>
      <c r="AA80" s="297">
        <v>48.300000000000004</v>
      </c>
      <c r="AB80" s="297"/>
      <c r="AC80" s="297"/>
      <c r="AD80" s="297"/>
      <c r="AE80" s="297">
        <v>7</v>
      </c>
      <c r="AF80" s="297"/>
      <c r="AG80" s="297"/>
      <c r="AH80" s="297"/>
      <c r="AI80" s="297"/>
      <c r="AJ80" s="297"/>
      <c r="AK80" s="297">
        <v>63.500000000000007</v>
      </c>
      <c r="AL80" s="297"/>
      <c r="AM80" s="297"/>
      <c r="AN80" s="297"/>
      <c r="AO80" s="297"/>
      <c r="AP80" s="297"/>
      <c r="AQ80" s="297"/>
      <c r="AR80" s="297"/>
      <c r="AS80" s="297"/>
      <c r="AT80" s="297"/>
      <c r="AU80" s="297"/>
      <c r="AV80" s="297"/>
      <c r="AW80" s="297"/>
      <c r="AX80" s="297"/>
      <c r="AY80" s="297"/>
      <c r="AZ80" s="297"/>
      <c r="BA80" s="297"/>
      <c r="BB80" s="297"/>
      <c r="BC80" s="297"/>
      <c r="BD80" s="297"/>
      <c r="BE80" s="297"/>
      <c r="BF80" s="297"/>
      <c r="BG80" s="297"/>
      <c r="BH80" s="297"/>
      <c r="BI80" s="297"/>
      <c r="BJ80" s="297"/>
      <c r="BK80" s="297"/>
      <c r="BL80" s="297"/>
      <c r="BM80" s="297"/>
      <c r="BN80" s="297"/>
      <c r="BO80" s="297"/>
      <c r="BP80" s="297"/>
      <c r="BQ80" s="297"/>
      <c r="BR80" s="297"/>
      <c r="BS80" s="297"/>
      <c r="BT80" s="297"/>
      <c r="BU80" s="297"/>
      <c r="BV80" s="297"/>
      <c r="BW80" s="297">
        <v>0.1281430065302043</v>
      </c>
      <c r="BX80" s="297">
        <v>8.1800088218555906</v>
      </c>
      <c r="BY80" s="297"/>
      <c r="BZ80" s="297">
        <v>6.407150326510215E-2</v>
      </c>
      <c r="CA80" s="297"/>
      <c r="CB80" s="297">
        <v>11.89884701436865</v>
      </c>
      <c r="CC80" s="297">
        <v>0.19221450979530644</v>
      </c>
      <c r="CD80" s="297"/>
      <c r="CE80" s="297">
        <v>0.96107254897653216</v>
      </c>
      <c r="CF80" s="297"/>
      <c r="CG80" s="297"/>
      <c r="CH80" s="297">
        <v>39.510000000000005</v>
      </c>
      <c r="CI80" s="297"/>
      <c r="CJ80" s="297">
        <v>12.8</v>
      </c>
      <c r="CK80" s="297">
        <v>11</v>
      </c>
      <c r="CL80" s="297"/>
      <c r="CM80" s="297"/>
      <c r="CN80" s="297"/>
      <c r="CO80" s="297"/>
      <c r="CP80" s="297"/>
      <c r="CQ80" s="297"/>
      <c r="CR80" s="297">
        <v>48.300000000000004</v>
      </c>
      <c r="CS80" s="297"/>
      <c r="CT80" s="297"/>
      <c r="CU80" s="297"/>
      <c r="CV80" s="297">
        <v>7</v>
      </c>
      <c r="CW80" s="297"/>
      <c r="CX80" s="297"/>
      <c r="CY80" s="297"/>
      <c r="CZ80" s="297"/>
      <c r="DA80" s="297"/>
      <c r="DB80" s="297">
        <v>63.500000000000007</v>
      </c>
      <c r="DC80" s="297"/>
      <c r="DD80" s="297"/>
      <c r="DE80" s="298">
        <v>407.06871480958279</v>
      </c>
    </row>
    <row r="81" spans="2:109" x14ac:dyDescent="0.2">
      <c r="B81" s="72" t="s">
        <v>12114</v>
      </c>
      <c r="C81" s="296">
        <v>0</v>
      </c>
      <c r="D81" s="297">
        <v>0</v>
      </c>
      <c r="E81" s="297">
        <v>0</v>
      </c>
      <c r="F81" s="297">
        <v>0</v>
      </c>
      <c r="G81" s="297">
        <v>0</v>
      </c>
      <c r="H81" s="297">
        <v>0</v>
      </c>
      <c r="I81" s="297">
        <v>0</v>
      </c>
      <c r="J81" s="297">
        <v>0</v>
      </c>
      <c r="K81" s="297">
        <v>0</v>
      </c>
      <c r="L81" s="297">
        <v>0</v>
      </c>
      <c r="M81" s="297">
        <v>0</v>
      </c>
      <c r="N81" s="297">
        <v>0</v>
      </c>
      <c r="O81" s="297">
        <v>0</v>
      </c>
      <c r="P81" s="297"/>
      <c r="Q81" s="297">
        <v>0</v>
      </c>
      <c r="R81" s="297">
        <v>0</v>
      </c>
      <c r="S81" s="297">
        <v>0</v>
      </c>
      <c r="T81" s="297">
        <v>0</v>
      </c>
      <c r="U81" s="297"/>
      <c r="V81" s="297">
        <v>0</v>
      </c>
      <c r="W81" s="297">
        <v>0</v>
      </c>
      <c r="X81" s="297">
        <v>0</v>
      </c>
      <c r="Y81" s="297">
        <v>0</v>
      </c>
      <c r="Z81" s="297"/>
      <c r="AA81" s="297">
        <v>0</v>
      </c>
      <c r="AB81" s="297">
        <v>0</v>
      </c>
      <c r="AC81" s="297">
        <v>0</v>
      </c>
      <c r="AD81" s="297"/>
      <c r="AE81" s="297">
        <v>0</v>
      </c>
      <c r="AF81" s="297">
        <v>0</v>
      </c>
      <c r="AG81" s="297">
        <v>0</v>
      </c>
      <c r="AH81" s="297">
        <v>0</v>
      </c>
      <c r="AI81" s="297"/>
      <c r="AJ81" s="297">
        <v>0</v>
      </c>
      <c r="AK81" s="297">
        <v>0</v>
      </c>
      <c r="AL81" s="297">
        <v>0</v>
      </c>
      <c r="AM81" s="297">
        <v>0</v>
      </c>
      <c r="AN81" s="297">
        <v>0</v>
      </c>
      <c r="AO81" s="297">
        <v>0</v>
      </c>
      <c r="AP81" s="297">
        <v>0</v>
      </c>
      <c r="AQ81" s="297">
        <v>0</v>
      </c>
      <c r="AR81" s="297">
        <v>0</v>
      </c>
      <c r="AS81" s="297">
        <v>0</v>
      </c>
      <c r="AT81" s="297">
        <v>0</v>
      </c>
      <c r="AU81" s="297">
        <v>0</v>
      </c>
      <c r="AV81" s="297">
        <v>0</v>
      </c>
      <c r="AW81" s="297">
        <v>0</v>
      </c>
      <c r="AX81" s="297">
        <v>0</v>
      </c>
      <c r="AY81" s="297">
        <v>0</v>
      </c>
      <c r="AZ81" s="297">
        <v>0</v>
      </c>
      <c r="BA81" s="297">
        <v>0</v>
      </c>
      <c r="BB81" s="297">
        <v>0</v>
      </c>
      <c r="BC81" s="297">
        <v>0</v>
      </c>
      <c r="BD81" s="297">
        <v>0</v>
      </c>
      <c r="BE81" s="297">
        <v>0</v>
      </c>
      <c r="BF81" s="297">
        <v>0</v>
      </c>
      <c r="BG81" s="297">
        <v>0</v>
      </c>
      <c r="BH81" s="297">
        <v>0</v>
      </c>
      <c r="BI81" s="297">
        <v>0</v>
      </c>
      <c r="BJ81" s="297">
        <v>0</v>
      </c>
      <c r="BK81" s="297">
        <v>0</v>
      </c>
      <c r="BL81" s="297">
        <v>0</v>
      </c>
      <c r="BM81" s="297">
        <v>0</v>
      </c>
      <c r="BN81" s="297">
        <v>0</v>
      </c>
      <c r="BO81" s="297">
        <v>0</v>
      </c>
      <c r="BP81" s="297">
        <v>0</v>
      </c>
      <c r="BQ81" s="297">
        <v>0</v>
      </c>
      <c r="BR81" s="297">
        <v>0</v>
      </c>
      <c r="BS81" s="297">
        <v>0</v>
      </c>
      <c r="BT81" s="297">
        <v>0</v>
      </c>
      <c r="BU81" s="297">
        <v>0</v>
      </c>
      <c r="BV81" s="297">
        <v>0</v>
      </c>
      <c r="BW81" s="297">
        <v>0</v>
      </c>
      <c r="BX81" s="297">
        <v>0</v>
      </c>
      <c r="BY81" s="297">
        <v>0</v>
      </c>
      <c r="BZ81" s="297">
        <v>0</v>
      </c>
      <c r="CA81" s="297">
        <v>0</v>
      </c>
      <c r="CB81" s="297">
        <v>0</v>
      </c>
      <c r="CC81" s="297">
        <v>0</v>
      </c>
      <c r="CD81" s="297">
        <v>0</v>
      </c>
      <c r="CE81" s="297">
        <v>0</v>
      </c>
      <c r="CF81" s="297">
        <v>0</v>
      </c>
      <c r="CG81" s="297"/>
      <c r="CH81" s="297">
        <v>0</v>
      </c>
      <c r="CI81" s="297">
        <v>0</v>
      </c>
      <c r="CJ81" s="297">
        <v>0</v>
      </c>
      <c r="CK81" s="297">
        <v>0</v>
      </c>
      <c r="CL81" s="297"/>
      <c r="CM81" s="297">
        <v>0</v>
      </c>
      <c r="CN81" s="297">
        <v>0</v>
      </c>
      <c r="CO81" s="297">
        <v>0</v>
      </c>
      <c r="CP81" s="297">
        <v>0</v>
      </c>
      <c r="CQ81" s="297"/>
      <c r="CR81" s="297">
        <v>0</v>
      </c>
      <c r="CS81" s="297">
        <v>0</v>
      </c>
      <c r="CT81" s="297">
        <v>0</v>
      </c>
      <c r="CU81" s="297"/>
      <c r="CV81" s="297">
        <v>0</v>
      </c>
      <c r="CW81" s="297">
        <v>0</v>
      </c>
      <c r="CX81" s="297">
        <v>0</v>
      </c>
      <c r="CY81" s="297">
        <v>0</v>
      </c>
      <c r="CZ81" s="297"/>
      <c r="DA81" s="297">
        <v>0</v>
      </c>
      <c r="DB81" s="297">
        <v>0</v>
      </c>
      <c r="DC81" s="297">
        <v>0</v>
      </c>
      <c r="DD81" s="297">
        <v>0</v>
      </c>
      <c r="DE81" s="298">
        <v>0</v>
      </c>
    </row>
    <row r="82" spans="2:109" x14ac:dyDescent="0.2">
      <c r="B82" s="72" t="s">
        <v>12115</v>
      </c>
      <c r="C82" s="296"/>
      <c r="D82" s="297"/>
      <c r="E82" s="297"/>
      <c r="F82" s="297">
        <v>0</v>
      </c>
      <c r="G82" s="297">
        <v>0</v>
      </c>
      <c r="H82" s="297"/>
      <c r="I82" s="297"/>
      <c r="J82" s="297"/>
      <c r="K82" s="297">
        <v>0</v>
      </c>
      <c r="L82" s="297">
        <v>0</v>
      </c>
      <c r="M82" s="297">
        <v>0</v>
      </c>
      <c r="N82" s="297"/>
      <c r="O82" s="297"/>
      <c r="P82" s="297"/>
      <c r="Q82" s="297"/>
      <c r="R82" s="297"/>
      <c r="S82" s="297"/>
      <c r="T82" s="297"/>
      <c r="U82" s="297"/>
      <c r="V82" s="297"/>
      <c r="W82" s="297"/>
      <c r="X82" s="297"/>
      <c r="Y82" s="297"/>
      <c r="Z82" s="297"/>
      <c r="AA82" s="297"/>
      <c r="AB82" s="297"/>
      <c r="AC82" s="297"/>
      <c r="AD82" s="297"/>
      <c r="AE82" s="297"/>
      <c r="AF82" s="297"/>
      <c r="AG82" s="297"/>
      <c r="AH82" s="297"/>
      <c r="AI82" s="297"/>
      <c r="AJ82" s="297"/>
      <c r="AK82" s="297"/>
      <c r="AL82" s="297"/>
      <c r="AM82" s="297"/>
      <c r="AN82" s="297"/>
      <c r="AO82" s="297"/>
      <c r="AP82" s="297"/>
      <c r="AQ82" s="297"/>
      <c r="AR82" s="297"/>
      <c r="AS82" s="297"/>
      <c r="AT82" s="297"/>
      <c r="AU82" s="297"/>
      <c r="AV82" s="297"/>
      <c r="AW82" s="297"/>
      <c r="AX82" s="297"/>
      <c r="AY82" s="297"/>
      <c r="AZ82" s="297"/>
      <c r="BA82" s="297"/>
      <c r="BB82" s="297"/>
      <c r="BC82" s="297"/>
      <c r="BD82" s="297"/>
      <c r="BE82" s="297"/>
      <c r="BF82" s="297"/>
      <c r="BG82" s="297"/>
      <c r="BH82" s="297"/>
      <c r="BI82" s="297"/>
      <c r="BJ82" s="297"/>
      <c r="BK82" s="297"/>
      <c r="BL82" s="297"/>
      <c r="BM82" s="297"/>
      <c r="BN82" s="297"/>
      <c r="BO82" s="297"/>
      <c r="BP82" s="297"/>
      <c r="BQ82" s="297"/>
      <c r="BR82" s="297"/>
      <c r="BS82" s="297"/>
      <c r="BT82" s="297"/>
      <c r="BU82" s="297"/>
      <c r="BV82" s="297"/>
      <c r="BW82" s="297">
        <v>0</v>
      </c>
      <c r="BX82" s="297">
        <v>0</v>
      </c>
      <c r="BY82" s="297"/>
      <c r="BZ82" s="297"/>
      <c r="CA82" s="297"/>
      <c r="CB82" s="297">
        <v>0</v>
      </c>
      <c r="CC82" s="297">
        <v>0</v>
      </c>
      <c r="CD82" s="297">
        <v>0</v>
      </c>
      <c r="CE82" s="297"/>
      <c r="CF82" s="297"/>
      <c r="CG82" s="297"/>
      <c r="CH82" s="297"/>
      <c r="CI82" s="297"/>
      <c r="CJ82" s="297"/>
      <c r="CK82" s="297"/>
      <c r="CL82" s="297"/>
      <c r="CM82" s="297"/>
      <c r="CN82" s="297"/>
      <c r="CO82" s="297"/>
      <c r="CP82" s="297"/>
      <c r="CQ82" s="297"/>
      <c r="CR82" s="297"/>
      <c r="CS82" s="297"/>
      <c r="CT82" s="297"/>
      <c r="CU82" s="297"/>
      <c r="CV82" s="297"/>
      <c r="CW82" s="297"/>
      <c r="CX82" s="297"/>
      <c r="CY82" s="297"/>
      <c r="CZ82" s="297"/>
      <c r="DA82" s="297"/>
      <c r="DB82" s="297"/>
      <c r="DC82" s="297"/>
      <c r="DD82" s="297"/>
      <c r="DE82" s="298">
        <v>0</v>
      </c>
    </row>
    <row r="83" spans="2:109" x14ac:dyDescent="0.2">
      <c r="B83" s="72" t="s">
        <v>16377</v>
      </c>
      <c r="C83" s="296">
        <v>1.2254965209057815</v>
      </c>
      <c r="D83" s="297">
        <v>0.20424942015096362</v>
      </c>
      <c r="E83" s="297">
        <v>0.20424942015096362</v>
      </c>
      <c r="F83" s="297">
        <v>4.3573209632205563</v>
      </c>
      <c r="G83" s="297">
        <v>95.656811770701282</v>
      </c>
      <c r="H83" s="297">
        <v>0.81699768060385447</v>
      </c>
      <c r="I83" s="297">
        <v>0.340415700251606</v>
      </c>
      <c r="J83" s="297">
        <v>0.88508082065417559</v>
      </c>
      <c r="K83" s="297">
        <v>63.930068507251605</v>
      </c>
      <c r="L83" s="297">
        <v>12.254965209057817</v>
      </c>
      <c r="M83" s="297">
        <v>14.433625690668096</v>
      </c>
      <c r="N83" s="297">
        <v>12.118798928957174</v>
      </c>
      <c r="O83" s="297">
        <v>8.2380599460888657</v>
      </c>
      <c r="P83" s="297"/>
      <c r="Q83" s="297">
        <v>31.182078143047111</v>
      </c>
      <c r="R83" s="297">
        <v>35.607482246317993</v>
      </c>
      <c r="S83" s="297">
        <v>37.718059587877946</v>
      </c>
      <c r="T83" s="297">
        <v>25.53117751887045</v>
      </c>
      <c r="U83" s="297"/>
      <c r="V83" s="297">
        <v>9.7358890271959329</v>
      </c>
      <c r="W83" s="297">
        <v>26.212008919373663</v>
      </c>
      <c r="X83" s="297">
        <v>4.2892378231702359</v>
      </c>
      <c r="Y83" s="297">
        <v>1.1574133808554605</v>
      </c>
      <c r="Z83" s="297"/>
      <c r="AA83" s="297">
        <v>59.096165563678802</v>
      </c>
      <c r="AB83" s="297">
        <v>1.1574133808554605</v>
      </c>
      <c r="AC83" s="297">
        <v>6.8083140050321192E-2</v>
      </c>
      <c r="AD83" s="297"/>
      <c r="AE83" s="297">
        <v>34.722401425663811</v>
      </c>
      <c r="AF83" s="297">
        <v>19.81219375464347</v>
      </c>
      <c r="AG83" s="297">
        <v>1.4297459410567452</v>
      </c>
      <c r="AH83" s="297">
        <v>4.8339029435728049</v>
      </c>
      <c r="AI83" s="297"/>
      <c r="AJ83" s="297">
        <v>1.0893302408051391</v>
      </c>
      <c r="AK83" s="297">
        <v>31.7948264035</v>
      </c>
      <c r="AL83" s="297">
        <v>0</v>
      </c>
      <c r="AM83" s="297">
        <v>14.365542550617773</v>
      </c>
      <c r="AN83" s="297">
        <v>0</v>
      </c>
      <c r="AO83" s="297">
        <v>0</v>
      </c>
      <c r="AP83" s="297">
        <v>0.13616628010064241</v>
      </c>
      <c r="AQ83" s="297">
        <v>0</v>
      </c>
      <c r="AR83" s="297">
        <v>0</v>
      </c>
      <c r="AS83" s="297">
        <v>0</v>
      </c>
      <c r="AT83" s="297">
        <v>0</v>
      </c>
      <c r="AU83" s="297">
        <v>0</v>
      </c>
      <c r="AV83" s="297">
        <v>0</v>
      </c>
      <c r="AW83" s="297">
        <v>4.5615703833715209</v>
      </c>
      <c r="AX83" s="297">
        <v>6.8083140050321206E-2</v>
      </c>
      <c r="AY83" s="297">
        <v>2.8594918821134905</v>
      </c>
      <c r="AZ83" s="297">
        <v>0</v>
      </c>
      <c r="BA83" s="297">
        <v>0</v>
      </c>
      <c r="BB83" s="297">
        <v>0</v>
      </c>
      <c r="BC83" s="297">
        <v>0</v>
      </c>
      <c r="BD83" s="297">
        <v>0</v>
      </c>
      <c r="BE83" s="297">
        <v>0</v>
      </c>
      <c r="BF83" s="297">
        <v>1.6339953612077089</v>
      </c>
      <c r="BG83" s="297">
        <v>0</v>
      </c>
      <c r="BH83" s="297">
        <v>0</v>
      </c>
      <c r="BI83" s="297">
        <v>1.4297459410567452</v>
      </c>
      <c r="BJ83" s="297">
        <v>1.1574133808554605</v>
      </c>
      <c r="BK83" s="297">
        <v>0</v>
      </c>
      <c r="BL83" s="297">
        <v>7.6253116856359737</v>
      </c>
      <c r="BM83" s="297">
        <v>0</v>
      </c>
      <c r="BN83" s="297">
        <v>0</v>
      </c>
      <c r="BO83" s="297">
        <v>0</v>
      </c>
      <c r="BP83" s="297">
        <v>0</v>
      </c>
      <c r="BQ83" s="297">
        <v>0</v>
      </c>
      <c r="BR83" s="297">
        <v>0</v>
      </c>
      <c r="BS83" s="297">
        <v>0</v>
      </c>
      <c r="BT83" s="297">
        <v>1.2254965209057815</v>
      </c>
      <c r="BU83" s="297">
        <v>0.20424942015096362</v>
      </c>
      <c r="BV83" s="297">
        <v>6.8083140050321206E-2</v>
      </c>
      <c r="BW83" s="297">
        <v>4.3573209632205563</v>
      </c>
      <c r="BX83" s="297">
        <v>95.656811770701282</v>
      </c>
      <c r="BY83" s="297">
        <v>0.81699768060385447</v>
      </c>
      <c r="BZ83" s="297">
        <v>0.340415700251606</v>
      </c>
      <c r="CA83" s="297">
        <v>0.88508082065417559</v>
      </c>
      <c r="CB83" s="297">
        <v>63.930068507251605</v>
      </c>
      <c r="CC83" s="297">
        <v>7.6933948256862958</v>
      </c>
      <c r="CD83" s="297">
        <v>14.365542550617775</v>
      </c>
      <c r="CE83" s="297">
        <v>9.2593070468436842</v>
      </c>
      <c r="CF83" s="297">
        <v>8.2380599460888657</v>
      </c>
      <c r="CG83" s="297"/>
      <c r="CH83" s="297">
        <v>31.182078143047111</v>
      </c>
      <c r="CI83" s="297">
        <v>35.607482246317993</v>
      </c>
      <c r="CJ83" s="297">
        <v>37.718059587877946</v>
      </c>
      <c r="CK83" s="297">
        <v>25.53117751887045</v>
      </c>
      <c r="CL83" s="297"/>
      <c r="CM83" s="297">
        <v>9.7358890271959329</v>
      </c>
      <c r="CN83" s="297">
        <v>24.578013558165953</v>
      </c>
      <c r="CO83" s="297">
        <v>4.2892378231702359</v>
      </c>
      <c r="CP83" s="297">
        <v>1.1574133808554605</v>
      </c>
      <c r="CQ83" s="297"/>
      <c r="CR83" s="297">
        <v>57.666419622622058</v>
      </c>
      <c r="CS83" s="297">
        <v>0</v>
      </c>
      <c r="CT83" s="297">
        <v>6.8083140050321192E-2</v>
      </c>
      <c r="CU83" s="297"/>
      <c r="CV83" s="297">
        <v>27.097089740027837</v>
      </c>
      <c r="CW83" s="297">
        <v>19.81219375464347</v>
      </c>
      <c r="CX83" s="297">
        <v>1.4297459410567452</v>
      </c>
      <c r="CY83" s="297">
        <v>4.8339029435728049</v>
      </c>
      <c r="CZ83" s="297"/>
      <c r="DA83" s="297">
        <v>1.0893302408051391</v>
      </c>
      <c r="DB83" s="297">
        <v>31.7948264035</v>
      </c>
      <c r="DC83" s="297">
        <v>0</v>
      </c>
      <c r="DD83" s="297">
        <v>14.365542550617773</v>
      </c>
      <c r="DE83" s="298">
        <v>1108.938185139632</v>
      </c>
    </row>
    <row r="84" spans="2:109" x14ac:dyDescent="0.2">
      <c r="B84" s="72" t="s">
        <v>10025</v>
      </c>
      <c r="C84" s="296">
        <v>0.7552975639951105</v>
      </c>
      <c r="D84" s="297">
        <v>0</v>
      </c>
      <c r="E84" s="297">
        <v>7.8648293429375724E-2</v>
      </c>
      <c r="F84" s="297">
        <v>6.1325919202200954</v>
      </c>
      <c r="G84" s="297">
        <v>96.404157045426032</v>
      </c>
      <c r="H84" s="297">
        <v>0.24717352485428959</v>
      </c>
      <c r="I84" s="297">
        <v>9.5212535058891878E-2</v>
      </c>
      <c r="J84" s="297">
        <v>1.1702955254361422</v>
      </c>
      <c r="K84" s="297">
        <v>239.39998996617931</v>
      </c>
      <c r="L84" s="297">
        <v>19.618321461424433</v>
      </c>
      <c r="M84" s="297">
        <v>22.286088138790483</v>
      </c>
      <c r="N84" s="297">
        <v>1.7309154688181989</v>
      </c>
      <c r="O84" s="297">
        <v>10.890734036920263</v>
      </c>
      <c r="P84" s="297"/>
      <c r="Q84" s="297">
        <v>61.336112581665262</v>
      </c>
      <c r="R84" s="297">
        <v>30.045941600400997</v>
      </c>
      <c r="S84" s="297">
        <v>187.54853028726416</v>
      </c>
      <c r="T84" s="297">
        <v>21.332879741633484</v>
      </c>
      <c r="U84" s="297"/>
      <c r="V84" s="297">
        <v>23.364882156378965</v>
      </c>
      <c r="W84" s="297">
        <v>136.87603050632981</v>
      </c>
      <c r="X84" s="297">
        <v>8.6278675044633992</v>
      </c>
      <c r="Y84" s="297">
        <v>0.51653357719888304</v>
      </c>
      <c r="Z84" s="297"/>
      <c r="AA84" s="297">
        <v>140.73420870641863</v>
      </c>
      <c r="AB84" s="297">
        <v>1.8557365857898509</v>
      </c>
      <c r="AC84" s="297">
        <v>3.35585164551832E-2</v>
      </c>
      <c r="AD84" s="297"/>
      <c r="AE84" s="297">
        <v>467.56177907294841</v>
      </c>
      <c r="AF84" s="297">
        <v>11.85163525014174</v>
      </c>
      <c r="AG84" s="297">
        <v>5.9618528141927749</v>
      </c>
      <c r="AH84" s="297">
        <v>19.017883629509885</v>
      </c>
      <c r="AI84" s="297"/>
      <c r="AJ84" s="297">
        <v>0.95773170929429352</v>
      </c>
      <c r="AK84" s="297">
        <v>78.276776602212166</v>
      </c>
      <c r="AL84" s="297">
        <v>0</v>
      </c>
      <c r="AM84" s="297">
        <v>25.546010527256325</v>
      </c>
      <c r="AN84" s="297">
        <v>0</v>
      </c>
      <c r="AO84" s="297">
        <v>0</v>
      </c>
      <c r="AP84" s="297">
        <v>7.7437829617988008E-2</v>
      </c>
      <c r="AQ84" s="297">
        <v>0</v>
      </c>
      <c r="AR84" s="297">
        <v>0</v>
      </c>
      <c r="AS84" s="297">
        <v>0</v>
      </c>
      <c r="AT84" s="297">
        <v>0</v>
      </c>
      <c r="AU84" s="297">
        <v>0</v>
      </c>
      <c r="AV84" s="297">
        <v>0</v>
      </c>
      <c r="AW84" s="297">
        <v>5.1672788849492157</v>
      </c>
      <c r="AX84" s="297">
        <v>0.16145357442154348</v>
      </c>
      <c r="AY84" s="297">
        <v>1.7309154688181989</v>
      </c>
      <c r="AZ84" s="297">
        <v>0</v>
      </c>
      <c r="BA84" s="297">
        <v>0</v>
      </c>
      <c r="BB84" s="297">
        <v>0</v>
      </c>
      <c r="BC84" s="297">
        <v>0</v>
      </c>
      <c r="BD84" s="297">
        <v>0</v>
      </c>
      <c r="BE84" s="297">
        <v>0</v>
      </c>
      <c r="BF84" s="297">
        <v>11.429294870055317</v>
      </c>
      <c r="BG84" s="297">
        <v>0</v>
      </c>
      <c r="BH84" s="297">
        <v>0</v>
      </c>
      <c r="BI84" s="297">
        <v>2.161506115408554</v>
      </c>
      <c r="BJ84" s="297">
        <v>1.8557365857898509</v>
      </c>
      <c r="BK84" s="297">
        <v>0</v>
      </c>
      <c r="BL84" s="297">
        <v>85.497671051802314</v>
      </c>
      <c r="BM84" s="297">
        <v>0</v>
      </c>
      <c r="BN84" s="297">
        <v>0</v>
      </c>
      <c r="BO84" s="297">
        <v>0</v>
      </c>
      <c r="BP84" s="297">
        <v>0</v>
      </c>
      <c r="BQ84" s="297">
        <v>0</v>
      </c>
      <c r="BR84" s="297">
        <v>0</v>
      </c>
      <c r="BS84" s="297">
        <v>0</v>
      </c>
      <c r="BT84" s="297">
        <v>0.7552975639951105</v>
      </c>
      <c r="BU84" s="297">
        <v>0</v>
      </c>
      <c r="BV84" s="297">
        <v>1.2104638113877187E-3</v>
      </c>
      <c r="BW84" s="297">
        <v>6.1325919202200954</v>
      </c>
      <c r="BX84" s="297">
        <v>96.404157045426032</v>
      </c>
      <c r="BY84" s="297">
        <v>0.24717352485428959</v>
      </c>
      <c r="BZ84" s="297">
        <v>9.5212535058891878E-2</v>
      </c>
      <c r="CA84" s="297">
        <v>1.1702955254361422</v>
      </c>
      <c r="CB84" s="297">
        <v>239.39998996617931</v>
      </c>
      <c r="CC84" s="297">
        <v>14.451042576475217</v>
      </c>
      <c r="CD84" s="297">
        <v>22.124634564368939</v>
      </c>
      <c r="CE84" s="297">
        <v>0</v>
      </c>
      <c r="CF84" s="297">
        <v>10.890734036920263</v>
      </c>
      <c r="CG84" s="297"/>
      <c r="CH84" s="297">
        <v>61.336112581665262</v>
      </c>
      <c r="CI84" s="297">
        <v>30.045941600400997</v>
      </c>
      <c r="CJ84" s="297">
        <v>187.54853028726416</v>
      </c>
      <c r="CK84" s="297">
        <v>21.332879741633484</v>
      </c>
      <c r="CL84" s="297"/>
      <c r="CM84" s="297">
        <v>23.364882156378965</v>
      </c>
      <c r="CN84" s="297">
        <v>125.4467356362745</v>
      </c>
      <c r="CO84" s="297">
        <v>8.6278675044633992</v>
      </c>
      <c r="CP84" s="297">
        <v>0.51653357719888304</v>
      </c>
      <c r="CQ84" s="297"/>
      <c r="CR84" s="297">
        <v>138.57270259101008</v>
      </c>
      <c r="CS84" s="297">
        <v>0</v>
      </c>
      <c r="CT84" s="297">
        <v>3.35585164551832E-2</v>
      </c>
      <c r="CU84" s="297"/>
      <c r="CV84" s="297">
        <v>382.06410802114607</v>
      </c>
      <c r="CW84" s="297">
        <v>11.85163525014174</v>
      </c>
      <c r="CX84" s="297">
        <v>5.9618528141927749</v>
      </c>
      <c r="CY84" s="297">
        <v>19.017883629509885</v>
      </c>
      <c r="CZ84" s="297"/>
      <c r="DA84" s="297">
        <v>0.95773170929429352</v>
      </c>
      <c r="DB84" s="297">
        <v>78.276776602212166</v>
      </c>
      <c r="DC84" s="297">
        <v>0</v>
      </c>
      <c r="DD84" s="297">
        <v>25.546010527256325</v>
      </c>
      <c r="DE84" s="298">
        <v>3240.5107537002136</v>
      </c>
    </row>
    <row r="85" spans="2:109" x14ac:dyDescent="0.2">
      <c r="B85" s="72" t="s">
        <v>15120</v>
      </c>
      <c r="C85" s="296">
        <v>0</v>
      </c>
      <c r="D85" s="297">
        <v>0</v>
      </c>
      <c r="E85" s="297">
        <v>0</v>
      </c>
      <c r="F85" s="297">
        <v>0</v>
      </c>
      <c r="G85" s="297">
        <v>0</v>
      </c>
      <c r="H85" s="297">
        <v>0</v>
      </c>
      <c r="I85" s="297">
        <v>0</v>
      </c>
      <c r="J85" s="297">
        <v>0</v>
      </c>
      <c r="K85" s="297">
        <v>0</v>
      </c>
      <c r="L85" s="297">
        <v>0</v>
      </c>
      <c r="M85" s="297">
        <v>0</v>
      </c>
      <c r="N85" s="297">
        <v>0</v>
      </c>
      <c r="O85" s="297">
        <v>0</v>
      </c>
      <c r="P85" s="297"/>
      <c r="Q85" s="297">
        <v>0</v>
      </c>
      <c r="R85" s="297">
        <v>0</v>
      </c>
      <c r="S85" s="297">
        <v>0</v>
      </c>
      <c r="T85" s="297">
        <v>0</v>
      </c>
      <c r="U85" s="297"/>
      <c r="V85" s="297">
        <v>0</v>
      </c>
      <c r="W85" s="297">
        <v>0</v>
      </c>
      <c r="X85" s="297">
        <v>0</v>
      </c>
      <c r="Y85" s="297">
        <v>0</v>
      </c>
      <c r="Z85" s="297"/>
      <c r="AA85" s="297">
        <v>0</v>
      </c>
      <c r="AB85" s="297">
        <v>0</v>
      </c>
      <c r="AC85" s="297">
        <v>0</v>
      </c>
      <c r="AD85" s="297"/>
      <c r="AE85" s="297">
        <v>0</v>
      </c>
      <c r="AF85" s="297">
        <v>0</v>
      </c>
      <c r="AG85" s="297">
        <v>0</v>
      </c>
      <c r="AH85" s="297">
        <v>0</v>
      </c>
      <c r="AI85" s="297"/>
      <c r="AJ85" s="297">
        <v>0</v>
      </c>
      <c r="AK85" s="297">
        <v>0</v>
      </c>
      <c r="AL85" s="297">
        <v>0</v>
      </c>
      <c r="AM85" s="297">
        <v>0</v>
      </c>
      <c r="AN85" s="297">
        <v>0</v>
      </c>
      <c r="AO85" s="297">
        <v>0</v>
      </c>
      <c r="AP85" s="297">
        <v>0</v>
      </c>
      <c r="AQ85" s="297">
        <v>0</v>
      </c>
      <c r="AR85" s="297">
        <v>0</v>
      </c>
      <c r="AS85" s="297">
        <v>0</v>
      </c>
      <c r="AT85" s="297">
        <v>0</v>
      </c>
      <c r="AU85" s="297">
        <v>0</v>
      </c>
      <c r="AV85" s="297">
        <v>0</v>
      </c>
      <c r="AW85" s="297">
        <v>0</v>
      </c>
      <c r="AX85" s="297">
        <v>0</v>
      </c>
      <c r="AY85" s="297">
        <v>0</v>
      </c>
      <c r="AZ85" s="297">
        <v>0</v>
      </c>
      <c r="BA85" s="297">
        <v>0</v>
      </c>
      <c r="BB85" s="297">
        <v>0</v>
      </c>
      <c r="BC85" s="297">
        <v>0</v>
      </c>
      <c r="BD85" s="297">
        <v>0</v>
      </c>
      <c r="BE85" s="297">
        <v>0</v>
      </c>
      <c r="BF85" s="297">
        <v>0</v>
      </c>
      <c r="BG85" s="297">
        <v>0</v>
      </c>
      <c r="BH85" s="297">
        <v>0</v>
      </c>
      <c r="BI85" s="297">
        <v>0</v>
      </c>
      <c r="BJ85" s="297">
        <v>0</v>
      </c>
      <c r="BK85" s="297">
        <v>0</v>
      </c>
      <c r="BL85" s="297">
        <v>0</v>
      </c>
      <c r="BM85" s="297">
        <v>0</v>
      </c>
      <c r="BN85" s="297">
        <v>0</v>
      </c>
      <c r="BO85" s="297">
        <v>0</v>
      </c>
      <c r="BP85" s="297">
        <v>0</v>
      </c>
      <c r="BQ85" s="297">
        <v>0</v>
      </c>
      <c r="BR85" s="297">
        <v>0</v>
      </c>
      <c r="BS85" s="297">
        <v>0</v>
      </c>
      <c r="BT85" s="297">
        <v>0</v>
      </c>
      <c r="BU85" s="297">
        <v>0</v>
      </c>
      <c r="BV85" s="297">
        <v>0</v>
      </c>
      <c r="BW85" s="297">
        <v>0</v>
      </c>
      <c r="BX85" s="297">
        <v>0</v>
      </c>
      <c r="BY85" s="297">
        <v>0</v>
      </c>
      <c r="BZ85" s="297">
        <v>0</v>
      </c>
      <c r="CA85" s="297">
        <v>0</v>
      </c>
      <c r="CB85" s="297">
        <v>0</v>
      </c>
      <c r="CC85" s="297">
        <v>0</v>
      </c>
      <c r="CD85" s="297">
        <v>0</v>
      </c>
      <c r="CE85" s="297">
        <v>0</v>
      </c>
      <c r="CF85" s="297">
        <v>0</v>
      </c>
      <c r="CG85" s="297"/>
      <c r="CH85" s="297">
        <v>0</v>
      </c>
      <c r="CI85" s="297">
        <v>0</v>
      </c>
      <c r="CJ85" s="297">
        <v>0</v>
      </c>
      <c r="CK85" s="297">
        <v>0</v>
      </c>
      <c r="CL85" s="297"/>
      <c r="CM85" s="297">
        <v>0</v>
      </c>
      <c r="CN85" s="297">
        <v>0</v>
      </c>
      <c r="CO85" s="297">
        <v>0</v>
      </c>
      <c r="CP85" s="297">
        <v>0</v>
      </c>
      <c r="CQ85" s="297"/>
      <c r="CR85" s="297">
        <v>0</v>
      </c>
      <c r="CS85" s="297">
        <v>0</v>
      </c>
      <c r="CT85" s="297">
        <v>0</v>
      </c>
      <c r="CU85" s="297"/>
      <c r="CV85" s="297">
        <v>0</v>
      </c>
      <c r="CW85" s="297">
        <v>0</v>
      </c>
      <c r="CX85" s="297">
        <v>0</v>
      </c>
      <c r="CY85" s="297">
        <v>0</v>
      </c>
      <c r="CZ85" s="297"/>
      <c r="DA85" s="297">
        <v>0</v>
      </c>
      <c r="DB85" s="297">
        <v>0</v>
      </c>
      <c r="DC85" s="297">
        <v>0</v>
      </c>
      <c r="DD85" s="297">
        <v>0</v>
      </c>
      <c r="DE85" s="298">
        <v>0</v>
      </c>
    </row>
    <row r="86" spans="2:109" x14ac:dyDescent="0.2">
      <c r="B86" s="72" t="s">
        <v>15122</v>
      </c>
      <c r="C86" s="296">
        <v>0</v>
      </c>
      <c r="D86" s="297">
        <v>0</v>
      </c>
      <c r="E86" s="297">
        <v>0</v>
      </c>
      <c r="F86" s="297">
        <v>0</v>
      </c>
      <c r="G86" s="297">
        <v>0</v>
      </c>
      <c r="H86" s="297">
        <v>0</v>
      </c>
      <c r="I86" s="297">
        <v>0</v>
      </c>
      <c r="J86" s="297">
        <v>0</v>
      </c>
      <c r="K86" s="297">
        <v>0</v>
      </c>
      <c r="L86" s="297">
        <v>0</v>
      </c>
      <c r="M86" s="297">
        <v>0</v>
      </c>
      <c r="N86" s="297">
        <v>0</v>
      </c>
      <c r="O86" s="297">
        <v>0</v>
      </c>
      <c r="P86" s="297"/>
      <c r="Q86" s="297">
        <v>0</v>
      </c>
      <c r="R86" s="297">
        <v>0</v>
      </c>
      <c r="S86" s="297">
        <v>0</v>
      </c>
      <c r="T86" s="297">
        <v>0</v>
      </c>
      <c r="U86" s="297"/>
      <c r="V86" s="297">
        <v>0</v>
      </c>
      <c r="W86" s="297">
        <v>0</v>
      </c>
      <c r="X86" s="297">
        <v>0</v>
      </c>
      <c r="Y86" s="297">
        <v>0</v>
      </c>
      <c r="Z86" s="297"/>
      <c r="AA86" s="297">
        <v>0</v>
      </c>
      <c r="AB86" s="297">
        <v>0</v>
      </c>
      <c r="AC86" s="297">
        <v>0</v>
      </c>
      <c r="AD86" s="297"/>
      <c r="AE86" s="297">
        <v>0</v>
      </c>
      <c r="AF86" s="297">
        <v>0</v>
      </c>
      <c r="AG86" s="297">
        <v>0</v>
      </c>
      <c r="AH86" s="297">
        <v>0</v>
      </c>
      <c r="AI86" s="297"/>
      <c r="AJ86" s="297">
        <v>0</v>
      </c>
      <c r="AK86" s="297">
        <v>0</v>
      </c>
      <c r="AL86" s="297">
        <v>0</v>
      </c>
      <c r="AM86" s="297">
        <v>0</v>
      </c>
      <c r="AN86" s="297">
        <v>0</v>
      </c>
      <c r="AO86" s="297">
        <v>0</v>
      </c>
      <c r="AP86" s="297">
        <v>0</v>
      </c>
      <c r="AQ86" s="297">
        <v>0</v>
      </c>
      <c r="AR86" s="297">
        <v>0</v>
      </c>
      <c r="AS86" s="297">
        <v>0</v>
      </c>
      <c r="AT86" s="297">
        <v>0</v>
      </c>
      <c r="AU86" s="297">
        <v>0</v>
      </c>
      <c r="AV86" s="297">
        <v>0</v>
      </c>
      <c r="AW86" s="297">
        <v>0</v>
      </c>
      <c r="AX86" s="297">
        <v>0</v>
      </c>
      <c r="AY86" s="297">
        <v>0</v>
      </c>
      <c r="AZ86" s="297">
        <v>0</v>
      </c>
      <c r="BA86" s="297">
        <v>0</v>
      </c>
      <c r="BB86" s="297">
        <v>0</v>
      </c>
      <c r="BC86" s="297">
        <v>0</v>
      </c>
      <c r="BD86" s="297">
        <v>0</v>
      </c>
      <c r="BE86" s="297">
        <v>0</v>
      </c>
      <c r="BF86" s="297">
        <v>0</v>
      </c>
      <c r="BG86" s="297">
        <v>0</v>
      </c>
      <c r="BH86" s="297">
        <v>0</v>
      </c>
      <c r="BI86" s="297">
        <v>0</v>
      </c>
      <c r="BJ86" s="297">
        <v>0</v>
      </c>
      <c r="BK86" s="297">
        <v>0</v>
      </c>
      <c r="BL86" s="297">
        <v>0</v>
      </c>
      <c r="BM86" s="297">
        <v>0</v>
      </c>
      <c r="BN86" s="297">
        <v>0</v>
      </c>
      <c r="BO86" s="297">
        <v>0</v>
      </c>
      <c r="BP86" s="297">
        <v>0</v>
      </c>
      <c r="BQ86" s="297">
        <v>0</v>
      </c>
      <c r="BR86" s="297">
        <v>0</v>
      </c>
      <c r="BS86" s="297">
        <v>0</v>
      </c>
      <c r="BT86" s="297">
        <v>0</v>
      </c>
      <c r="BU86" s="297">
        <v>0</v>
      </c>
      <c r="BV86" s="297">
        <v>0</v>
      </c>
      <c r="BW86" s="297">
        <v>0</v>
      </c>
      <c r="BX86" s="297">
        <v>0</v>
      </c>
      <c r="BY86" s="297">
        <v>0</v>
      </c>
      <c r="BZ86" s="297">
        <v>0</v>
      </c>
      <c r="CA86" s="297">
        <v>0</v>
      </c>
      <c r="CB86" s="297">
        <v>0</v>
      </c>
      <c r="CC86" s="297">
        <v>0</v>
      </c>
      <c r="CD86" s="297">
        <v>0</v>
      </c>
      <c r="CE86" s="297">
        <v>0</v>
      </c>
      <c r="CF86" s="297">
        <v>0</v>
      </c>
      <c r="CG86" s="297"/>
      <c r="CH86" s="297">
        <v>0</v>
      </c>
      <c r="CI86" s="297">
        <v>0</v>
      </c>
      <c r="CJ86" s="297">
        <v>0</v>
      </c>
      <c r="CK86" s="297">
        <v>0</v>
      </c>
      <c r="CL86" s="297"/>
      <c r="CM86" s="297">
        <v>0</v>
      </c>
      <c r="CN86" s="297">
        <v>0</v>
      </c>
      <c r="CO86" s="297">
        <v>0</v>
      </c>
      <c r="CP86" s="297">
        <v>0</v>
      </c>
      <c r="CQ86" s="297"/>
      <c r="CR86" s="297">
        <v>0</v>
      </c>
      <c r="CS86" s="297">
        <v>0</v>
      </c>
      <c r="CT86" s="297">
        <v>0</v>
      </c>
      <c r="CU86" s="297"/>
      <c r="CV86" s="297">
        <v>0</v>
      </c>
      <c r="CW86" s="297">
        <v>0</v>
      </c>
      <c r="CX86" s="297">
        <v>0</v>
      </c>
      <c r="CY86" s="297">
        <v>0</v>
      </c>
      <c r="CZ86" s="297"/>
      <c r="DA86" s="297">
        <v>0</v>
      </c>
      <c r="DB86" s="297">
        <v>0</v>
      </c>
      <c r="DC86" s="297">
        <v>0</v>
      </c>
      <c r="DD86" s="297">
        <v>0</v>
      </c>
      <c r="DE86" s="298">
        <v>0</v>
      </c>
    </row>
    <row r="87" spans="2:109" x14ac:dyDescent="0.2">
      <c r="B87" s="72" t="s">
        <v>15123</v>
      </c>
      <c r="C87" s="296">
        <v>2.3134204618182894E-3</v>
      </c>
      <c r="D87" s="297">
        <v>6.5806784893619338E-2</v>
      </c>
      <c r="E87" s="297">
        <v>0</v>
      </c>
      <c r="F87" s="297">
        <v>4.7522180242914602E-3</v>
      </c>
      <c r="G87" s="297">
        <v>6.831957576349831</v>
      </c>
      <c r="H87" s="297">
        <v>7.2870448629031641E-5</v>
      </c>
      <c r="I87" s="297">
        <v>0</v>
      </c>
      <c r="J87" s="297">
        <v>2.8020184835848193E-4</v>
      </c>
      <c r="K87" s="297">
        <v>1.1564998209306547</v>
      </c>
      <c r="L87" s="297">
        <v>0.34286916108348853</v>
      </c>
      <c r="M87" s="297">
        <v>0.3442933624269679</v>
      </c>
      <c r="N87" s="297">
        <v>0.23435836946639765</v>
      </c>
      <c r="O87" s="297">
        <v>1.6852938317247646E-2</v>
      </c>
      <c r="P87" s="297"/>
      <c r="Q87" s="297">
        <v>0.3464884682029713</v>
      </c>
      <c r="R87" s="297">
        <v>3.417258024749566E-3</v>
      </c>
      <c r="S87" s="297">
        <v>1.0499223476493553</v>
      </c>
      <c r="T87" s="297">
        <v>9.2674074454738312E-2</v>
      </c>
      <c r="U87" s="297"/>
      <c r="V87" s="297">
        <v>7.1275450932669709E-2</v>
      </c>
      <c r="W87" s="297">
        <v>0.20147684148021308</v>
      </c>
      <c r="X87" s="297">
        <v>2.1069109342720067E-2</v>
      </c>
      <c r="Y87" s="297">
        <v>0</v>
      </c>
      <c r="Z87" s="297"/>
      <c r="AA87" s="297">
        <v>0.89224495499516987</v>
      </c>
      <c r="AB87" s="297">
        <v>2.2228481507825708E-3</v>
      </c>
      <c r="AC87" s="297">
        <v>4.299023727338305E-5</v>
      </c>
      <c r="AD87" s="297"/>
      <c r="AE87" s="297">
        <v>0.53260804603058998</v>
      </c>
      <c r="AF87" s="297">
        <v>2.3616680191297485E-3</v>
      </c>
      <c r="AG87" s="297">
        <v>6.840818178709332E-2</v>
      </c>
      <c r="AH87" s="297">
        <v>1.8983816641541338E-2</v>
      </c>
      <c r="AI87" s="297"/>
      <c r="AJ87" s="297">
        <v>5.9990014535744808E-4</v>
      </c>
      <c r="AK87" s="297">
        <v>0.95204717007335193</v>
      </c>
      <c r="AL87" s="297">
        <v>0</v>
      </c>
      <c r="AM87" s="297">
        <v>0.41961220025879736</v>
      </c>
      <c r="AN87" s="297">
        <v>0</v>
      </c>
      <c r="AO87" s="297">
        <v>0</v>
      </c>
      <c r="AP87" s="297">
        <v>0</v>
      </c>
      <c r="AQ87" s="297">
        <v>0</v>
      </c>
      <c r="AR87" s="297">
        <v>0</v>
      </c>
      <c r="AS87" s="297">
        <v>0</v>
      </c>
      <c r="AT87" s="297">
        <v>0</v>
      </c>
      <c r="AU87" s="297">
        <v>0</v>
      </c>
      <c r="AV87" s="297">
        <v>0</v>
      </c>
      <c r="AW87" s="297">
        <v>1.1464285100751855E-3</v>
      </c>
      <c r="AX87" s="297">
        <v>1.4504213953148352E-4</v>
      </c>
      <c r="AY87" s="297">
        <v>2.4473157519019532E-4</v>
      </c>
      <c r="AZ87" s="297">
        <v>0</v>
      </c>
      <c r="BA87" s="297">
        <v>0</v>
      </c>
      <c r="BB87" s="297">
        <v>0</v>
      </c>
      <c r="BC87" s="297">
        <v>0</v>
      </c>
      <c r="BD87" s="297">
        <v>0</v>
      </c>
      <c r="BE87" s="297">
        <v>0</v>
      </c>
      <c r="BF87" s="297">
        <v>1.6945307433866002E-2</v>
      </c>
      <c r="BG87" s="297">
        <v>0</v>
      </c>
      <c r="BH87" s="297">
        <v>0</v>
      </c>
      <c r="BI87" s="297">
        <v>1.2806132855027179E-2</v>
      </c>
      <c r="BJ87" s="297">
        <v>2.2228481507825708E-3</v>
      </c>
      <c r="BK87" s="297">
        <v>0</v>
      </c>
      <c r="BL87" s="297">
        <v>8.6409911081015534E-2</v>
      </c>
      <c r="BM87" s="297">
        <v>0</v>
      </c>
      <c r="BN87" s="297">
        <v>0</v>
      </c>
      <c r="BO87" s="297">
        <v>0</v>
      </c>
      <c r="BP87" s="297">
        <v>0</v>
      </c>
      <c r="BQ87" s="297">
        <v>0</v>
      </c>
      <c r="BR87" s="297">
        <v>0</v>
      </c>
      <c r="BS87" s="297">
        <v>0</v>
      </c>
      <c r="BT87" s="297">
        <v>2.3134204618182894E-3</v>
      </c>
      <c r="BU87" s="297">
        <v>6.5806784893619338E-2</v>
      </c>
      <c r="BV87" s="297">
        <v>0</v>
      </c>
      <c r="BW87" s="297">
        <v>4.7522180242914602E-3</v>
      </c>
      <c r="BX87" s="297">
        <v>6.831957576349831</v>
      </c>
      <c r="BY87" s="297">
        <v>7.2870448629031641E-5</v>
      </c>
      <c r="BZ87" s="297">
        <v>0</v>
      </c>
      <c r="CA87" s="297">
        <v>2.8020184835848193E-4</v>
      </c>
      <c r="CB87" s="297">
        <v>1.1564998209306547</v>
      </c>
      <c r="CC87" s="297">
        <v>0.34172273257341335</v>
      </c>
      <c r="CD87" s="297">
        <v>0.34414832028743642</v>
      </c>
      <c r="CE87" s="297">
        <v>0.23411363789120745</v>
      </c>
      <c r="CF87" s="297">
        <v>1.6852938317247646E-2</v>
      </c>
      <c r="CG87" s="297"/>
      <c r="CH87" s="297">
        <v>0.3464884682029713</v>
      </c>
      <c r="CI87" s="297">
        <v>3.417258024749566E-3</v>
      </c>
      <c r="CJ87" s="297">
        <v>1.0499223476493553</v>
      </c>
      <c r="CK87" s="297">
        <v>9.2674074454738312E-2</v>
      </c>
      <c r="CL87" s="297"/>
      <c r="CM87" s="297">
        <v>7.1275450932669709E-2</v>
      </c>
      <c r="CN87" s="297">
        <v>0.18453153404634709</v>
      </c>
      <c r="CO87" s="297">
        <v>2.1069109342720067E-2</v>
      </c>
      <c r="CP87" s="297">
        <v>0</v>
      </c>
      <c r="CQ87" s="297"/>
      <c r="CR87" s="297">
        <v>0.87943882214014257</v>
      </c>
      <c r="CS87" s="297">
        <v>0</v>
      </c>
      <c r="CT87" s="297">
        <v>4.299023727338305E-5</v>
      </c>
      <c r="CU87" s="297"/>
      <c r="CV87" s="297">
        <v>0.44619813494957444</v>
      </c>
      <c r="CW87" s="297">
        <v>2.3616680191297485E-3</v>
      </c>
      <c r="CX87" s="297">
        <v>6.840818178709332E-2</v>
      </c>
      <c r="CY87" s="297">
        <v>1.8983816641541338E-2</v>
      </c>
      <c r="CZ87" s="297"/>
      <c r="DA87" s="297">
        <v>5.9990014535744808E-4</v>
      </c>
      <c r="DB87" s="297">
        <v>0.95204717007335193</v>
      </c>
      <c r="DC87" s="297">
        <v>0</v>
      </c>
      <c r="DD87" s="297">
        <v>0.41961220025879736</v>
      </c>
      <c r="DE87" s="298">
        <v>27.351024101355616</v>
      </c>
    </row>
    <row r="88" spans="2:109" x14ac:dyDescent="0.2">
      <c r="B88" s="72" t="s">
        <v>15130</v>
      </c>
      <c r="C88" s="296">
        <v>0</v>
      </c>
      <c r="D88" s="297">
        <v>0</v>
      </c>
      <c r="E88" s="297">
        <v>0</v>
      </c>
      <c r="F88" s="297">
        <v>0</v>
      </c>
      <c r="G88" s="297">
        <v>0</v>
      </c>
      <c r="H88" s="297">
        <v>0</v>
      </c>
      <c r="I88" s="297">
        <v>0</v>
      </c>
      <c r="J88" s="297">
        <v>0</v>
      </c>
      <c r="K88" s="297">
        <v>0</v>
      </c>
      <c r="L88" s="297">
        <v>0</v>
      </c>
      <c r="M88" s="297">
        <v>0</v>
      </c>
      <c r="N88" s="297">
        <v>0</v>
      </c>
      <c r="O88" s="297">
        <v>0</v>
      </c>
      <c r="P88" s="297"/>
      <c r="Q88" s="297">
        <v>0</v>
      </c>
      <c r="R88" s="297">
        <v>0</v>
      </c>
      <c r="S88" s="297">
        <v>0</v>
      </c>
      <c r="T88" s="297">
        <v>0</v>
      </c>
      <c r="U88" s="297"/>
      <c r="V88" s="297">
        <v>0</v>
      </c>
      <c r="W88" s="297">
        <v>0</v>
      </c>
      <c r="X88" s="297">
        <v>0</v>
      </c>
      <c r="Y88" s="297">
        <v>0</v>
      </c>
      <c r="Z88" s="297"/>
      <c r="AA88" s="297">
        <v>0</v>
      </c>
      <c r="AB88" s="297">
        <v>0</v>
      </c>
      <c r="AC88" s="297">
        <v>0</v>
      </c>
      <c r="AD88" s="297"/>
      <c r="AE88" s="297">
        <v>0</v>
      </c>
      <c r="AF88" s="297">
        <v>0</v>
      </c>
      <c r="AG88" s="297">
        <v>0</v>
      </c>
      <c r="AH88" s="297">
        <v>0</v>
      </c>
      <c r="AI88" s="297"/>
      <c r="AJ88" s="297">
        <v>0</v>
      </c>
      <c r="AK88" s="297">
        <v>0</v>
      </c>
      <c r="AL88" s="297">
        <v>0</v>
      </c>
      <c r="AM88" s="297">
        <v>0</v>
      </c>
      <c r="AN88" s="297">
        <v>0</v>
      </c>
      <c r="AO88" s="297">
        <v>0</v>
      </c>
      <c r="AP88" s="297">
        <v>0</v>
      </c>
      <c r="AQ88" s="297">
        <v>0</v>
      </c>
      <c r="AR88" s="297">
        <v>0</v>
      </c>
      <c r="AS88" s="297">
        <v>0</v>
      </c>
      <c r="AT88" s="297">
        <v>0</v>
      </c>
      <c r="AU88" s="297">
        <v>0</v>
      </c>
      <c r="AV88" s="297">
        <v>0</v>
      </c>
      <c r="AW88" s="297">
        <v>0</v>
      </c>
      <c r="AX88" s="297">
        <v>0</v>
      </c>
      <c r="AY88" s="297">
        <v>0</v>
      </c>
      <c r="AZ88" s="297">
        <v>0</v>
      </c>
      <c r="BA88" s="297">
        <v>0</v>
      </c>
      <c r="BB88" s="297">
        <v>0</v>
      </c>
      <c r="BC88" s="297">
        <v>0</v>
      </c>
      <c r="BD88" s="297">
        <v>0</v>
      </c>
      <c r="BE88" s="297">
        <v>0</v>
      </c>
      <c r="BF88" s="297">
        <v>0</v>
      </c>
      <c r="BG88" s="297">
        <v>0</v>
      </c>
      <c r="BH88" s="297">
        <v>0</v>
      </c>
      <c r="BI88" s="297">
        <v>0</v>
      </c>
      <c r="BJ88" s="297">
        <v>0</v>
      </c>
      <c r="BK88" s="297">
        <v>0</v>
      </c>
      <c r="BL88" s="297">
        <v>0</v>
      </c>
      <c r="BM88" s="297">
        <v>0</v>
      </c>
      <c r="BN88" s="297">
        <v>0</v>
      </c>
      <c r="BO88" s="297">
        <v>0</v>
      </c>
      <c r="BP88" s="297">
        <v>0</v>
      </c>
      <c r="BQ88" s="297">
        <v>0</v>
      </c>
      <c r="BR88" s="297">
        <v>0</v>
      </c>
      <c r="BS88" s="297">
        <v>0</v>
      </c>
      <c r="BT88" s="297">
        <v>0</v>
      </c>
      <c r="BU88" s="297">
        <v>0</v>
      </c>
      <c r="BV88" s="297">
        <v>0</v>
      </c>
      <c r="BW88" s="297">
        <v>0</v>
      </c>
      <c r="BX88" s="297">
        <v>0</v>
      </c>
      <c r="BY88" s="297">
        <v>0</v>
      </c>
      <c r="BZ88" s="297">
        <v>0</v>
      </c>
      <c r="CA88" s="297">
        <v>0</v>
      </c>
      <c r="CB88" s="297">
        <v>0</v>
      </c>
      <c r="CC88" s="297">
        <v>0</v>
      </c>
      <c r="CD88" s="297">
        <v>0</v>
      </c>
      <c r="CE88" s="297">
        <v>0</v>
      </c>
      <c r="CF88" s="297">
        <v>0</v>
      </c>
      <c r="CG88" s="297"/>
      <c r="CH88" s="297">
        <v>0</v>
      </c>
      <c r="CI88" s="297">
        <v>0</v>
      </c>
      <c r="CJ88" s="297">
        <v>0</v>
      </c>
      <c r="CK88" s="297">
        <v>0</v>
      </c>
      <c r="CL88" s="297"/>
      <c r="CM88" s="297">
        <v>0</v>
      </c>
      <c r="CN88" s="297">
        <v>0</v>
      </c>
      <c r="CO88" s="297">
        <v>0</v>
      </c>
      <c r="CP88" s="297">
        <v>0</v>
      </c>
      <c r="CQ88" s="297"/>
      <c r="CR88" s="297">
        <v>0</v>
      </c>
      <c r="CS88" s="297">
        <v>0</v>
      </c>
      <c r="CT88" s="297">
        <v>0</v>
      </c>
      <c r="CU88" s="297"/>
      <c r="CV88" s="297">
        <v>0</v>
      </c>
      <c r="CW88" s="297">
        <v>0</v>
      </c>
      <c r="CX88" s="297">
        <v>0</v>
      </c>
      <c r="CY88" s="297">
        <v>0</v>
      </c>
      <c r="CZ88" s="297"/>
      <c r="DA88" s="297">
        <v>0</v>
      </c>
      <c r="DB88" s="297">
        <v>0</v>
      </c>
      <c r="DC88" s="297">
        <v>0</v>
      </c>
      <c r="DD88" s="297">
        <v>0</v>
      </c>
      <c r="DE88" s="298">
        <v>0</v>
      </c>
    </row>
    <row r="89" spans="2:109" x14ac:dyDescent="0.2">
      <c r="B89" s="72" t="s">
        <v>15132</v>
      </c>
      <c r="C89" s="296">
        <v>0</v>
      </c>
      <c r="D89" s="297">
        <v>0</v>
      </c>
      <c r="E89" s="297">
        <v>0</v>
      </c>
      <c r="F89" s="297">
        <v>0</v>
      </c>
      <c r="G89" s="297">
        <v>0</v>
      </c>
      <c r="H89" s="297">
        <v>0</v>
      </c>
      <c r="I89" s="297">
        <v>0</v>
      </c>
      <c r="J89" s="297">
        <v>0</v>
      </c>
      <c r="K89" s="297">
        <v>0</v>
      </c>
      <c r="L89" s="297">
        <v>0</v>
      </c>
      <c r="M89" s="297">
        <v>0</v>
      </c>
      <c r="N89" s="297">
        <v>0</v>
      </c>
      <c r="O89" s="297">
        <v>0</v>
      </c>
      <c r="P89" s="297"/>
      <c r="Q89" s="297">
        <v>0</v>
      </c>
      <c r="R89" s="297">
        <v>0</v>
      </c>
      <c r="S89" s="297">
        <v>0</v>
      </c>
      <c r="T89" s="297">
        <v>0</v>
      </c>
      <c r="U89" s="297"/>
      <c r="V89" s="297">
        <v>0</v>
      </c>
      <c r="W89" s="297">
        <v>0</v>
      </c>
      <c r="X89" s="297">
        <v>0</v>
      </c>
      <c r="Y89" s="297">
        <v>0</v>
      </c>
      <c r="Z89" s="297"/>
      <c r="AA89" s="297">
        <v>0</v>
      </c>
      <c r="AB89" s="297">
        <v>0</v>
      </c>
      <c r="AC89" s="297">
        <v>0</v>
      </c>
      <c r="AD89" s="297"/>
      <c r="AE89" s="297">
        <v>0</v>
      </c>
      <c r="AF89" s="297">
        <v>0</v>
      </c>
      <c r="AG89" s="297">
        <v>0</v>
      </c>
      <c r="AH89" s="297">
        <v>0</v>
      </c>
      <c r="AI89" s="297"/>
      <c r="AJ89" s="297">
        <v>0</v>
      </c>
      <c r="AK89" s="297">
        <v>0</v>
      </c>
      <c r="AL89" s="297">
        <v>0</v>
      </c>
      <c r="AM89" s="297">
        <v>0</v>
      </c>
      <c r="AN89" s="297">
        <v>0</v>
      </c>
      <c r="AO89" s="297">
        <v>0</v>
      </c>
      <c r="AP89" s="297">
        <v>0</v>
      </c>
      <c r="AQ89" s="297">
        <v>0</v>
      </c>
      <c r="AR89" s="297">
        <v>0</v>
      </c>
      <c r="AS89" s="297">
        <v>0</v>
      </c>
      <c r="AT89" s="297">
        <v>0</v>
      </c>
      <c r="AU89" s="297">
        <v>0</v>
      </c>
      <c r="AV89" s="297">
        <v>0</v>
      </c>
      <c r="AW89" s="297">
        <v>0</v>
      </c>
      <c r="AX89" s="297">
        <v>0</v>
      </c>
      <c r="AY89" s="297">
        <v>0</v>
      </c>
      <c r="AZ89" s="297">
        <v>0</v>
      </c>
      <c r="BA89" s="297">
        <v>0</v>
      </c>
      <c r="BB89" s="297">
        <v>0</v>
      </c>
      <c r="BC89" s="297">
        <v>0</v>
      </c>
      <c r="BD89" s="297">
        <v>0</v>
      </c>
      <c r="BE89" s="297">
        <v>0</v>
      </c>
      <c r="BF89" s="297">
        <v>0</v>
      </c>
      <c r="BG89" s="297">
        <v>0</v>
      </c>
      <c r="BH89" s="297">
        <v>0</v>
      </c>
      <c r="BI89" s="297">
        <v>0</v>
      </c>
      <c r="BJ89" s="297">
        <v>0</v>
      </c>
      <c r="BK89" s="297">
        <v>0</v>
      </c>
      <c r="BL89" s="297">
        <v>0</v>
      </c>
      <c r="BM89" s="297">
        <v>0</v>
      </c>
      <c r="BN89" s="297">
        <v>0</v>
      </c>
      <c r="BO89" s="297">
        <v>0</v>
      </c>
      <c r="BP89" s="297">
        <v>0</v>
      </c>
      <c r="BQ89" s="297">
        <v>0</v>
      </c>
      <c r="BR89" s="297">
        <v>0</v>
      </c>
      <c r="BS89" s="297">
        <v>0</v>
      </c>
      <c r="BT89" s="297">
        <v>0</v>
      </c>
      <c r="BU89" s="297">
        <v>0</v>
      </c>
      <c r="BV89" s="297">
        <v>0</v>
      </c>
      <c r="BW89" s="297">
        <v>0</v>
      </c>
      <c r="BX89" s="297">
        <v>0</v>
      </c>
      <c r="BY89" s="297">
        <v>0</v>
      </c>
      <c r="BZ89" s="297">
        <v>0</v>
      </c>
      <c r="CA89" s="297">
        <v>0</v>
      </c>
      <c r="CB89" s="297">
        <v>0</v>
      </c>
      <c r="CC89" s="297">
        <v>0</v>
      </c>
      <c r="CD89" s="297">
        <v>0</v>
      </c>
      <c r="CE89" s="297">
        <v>0</v>
      </c>
      <c r="CF89" s="297">
        <v>0</v>
      </c>
      <c r="CG89" s="297"/>
      <c r="CH89" s="297">
        <v>0</v>
      </c>
      <c r="CI89" s="297">
        <v>0</v>
      </c>
      <c r="CJ89" s="297">
        <v>0</v>
      </c>
      <c r="CK89" s="297">
        <v>0</v>
      </c>
      <c r="CL89" s="297"/>
      <c r="CM89" s="297">
        <v>0</v>
      </c>
      <c r="CN89" s="297">
        <v>0</v>
      </c>
      <c r="CO89" s="297">
        <v>0</v>
      </c>
      <c r="CP89" s="297">
        <v>0</v>
      </c>
      <c r="CQ89" s="297"/>
      <c r="CR89" s="297">
        <v>0</v>
      </c>
      <c r="CS89" s="297">
        <v>0</v>
      </c>
      <c r="CT89" s="297">
        <v>0</v>
      </c>
      <c r="CU89" s="297"/>
      <c r="CV89" s="297">
        <v>0</v>
      </c>
      <c r="CW89" s="297">
        <v>0</v>
      </c>
      <c r="CX89" s="297">
        <v>0</v>
      </c>
      <c r="CY89" s="297">
        <v>0</v>
      </c>
      <c r="CZ89" s="297"/>
      <c r="DA89" s="297">
        <v>0</v>
      </c>
      <c r="DB89" s="297">
        <v>0</v>
      </c>
      <c r="DC89" s="297">
        <v>0</v>
      </c>
      <c r="DD89" s="297">
        <v>0</v>
      </c>
      <c r="DE89" s="298">
        <v>0</v>
      </c>
    </row>
    <row r="90" spans="2:109" x14ac:dyDescent="0.2">
      <c r="B90" s="72" t="s">
        <v>16663</v>
      </c>
      <c r="C90" s="296">
        <v>0</v>
      </c>
      <c r="D90" s="297">
        <v>0</v>
      </c>
      <c r="E90" s="297">
        <v>0</v>
      </c>
      <c r="F90" s="297">
        <v>0</v>
      </c>
      <c r="G90" s="297">
        <v>0</v>
      </c>
      <c r="H90" s="297">
        <v>0</v>
      </c>
      <c r="I90" s="297">
        <v>0</v>
      </c>
      <c r="J90" s="297">
        <v>0</v>
      </c>
      <c r="K90" s="297">
        <v>0</v>
      </c>
      <c r="L90" s="297">
        <v>0</v>
      </c>
      <c r="M90" s="297">
        <v>0</v>
      </c>
      <c r="N90" s="297">
        <v>0</v>
      </c>
      <c r="O90" s="297">
        <v>0</v>
      </c>
      <c r="P90" s="297"/>
      <c r="Q90" s="297">
        <v>0</v>
      </c>
      <c r="R90" s="297">
        <v>0</v>
      </c>
      <c r="S90" s="297">
        <v>0</v>
      </c>
      <c r="T90" s="297">
        <v>0</v>
      </c>
      <c r="U90" s="297"/>
      <c r="V90" s="297">
        <v>0</v>
      </c>
      <c r="W90" s="297">
        <v>0</v>
      </c>
      <c r="X90" s="297">
        <v>0</v>
      </c>
      <c r="Y90" s="297">
        <v>0</v>
      </c>
      <c r="Z90" s="297"/>
      <c r="AA90" s="297">
        <v>0</v>
      </c>
      <c r="AB90" s="297">
        <v>0</v>
      </c>
      <c r="AC90" s="297">
        <v>0</v>
      </c>
      <c r="AD90" s="297"/>
      <c r="AE90" s="297">
        <v>0</v>
      </c>
      <c r="AF90" s="297">
        <v>0</v>
      </c>
      <c r="AG90" s="297">
        <v>0</v>
      </c>
      <c r="AH90" s="297">
        <v>0</v>
      </c>
      <c r="AI90" s="297"/>
      <c r="AJ90" s="297">
        <v>0</v>
      </c>
      <c r="AK90" s="297">
        <v>0</v>
      </c>
      <c r="AL90" s="297">
        <v>0</v>
      </c>
      <c r="AM90" s="297">
        <v>0</v>
      </c>
      <c r="AN90" s="297">
        <v>0</v>
      </c>
      <c r="AO90" s="297">
        <v>0</v>
      </c>
      <c r="AP90" s="297">
        <v>0</v>
      </c>
      <c r="AQ90" s="297">
        <v>0</v>
      </c>
      <c r="AR90" s="297">
        <v>0</v>
      </c>
      <c r="AS90" s="297">
        <v>0</v>
      </c>
      <c r="AT90" s="297">
        <v>0</v>
      </c>
      <c r="AU90" s="297">
        <v>0</v>
      </c>
      <c r="AV90" s="297">
        <v>0</v>
      </c>
      <c r="AW90" s="297">
        <v>0</v>
      </c>
      <c r="AX90" s="297">
        <v>0</v>
      </c>
      <c r="AY90" s="297">
        <v>0</v>
      </c>
      <c r="AZ90" s="297">
        <v>0</v>
      </c>
      <c r="BA90" s="297">
        <v>0</v>
      </c>
      <c r="BB90" s="297">
        <v>0</v>
      </c>
      <c r="BC90" s="297">
        <v>0</v>
      </c>
      <c r="BD90" s="297">
        <v>0</v>
      </c>
      <c r="BE90" s="297">
        <v>0</v>
      </c>
      <c r="BF90" s="297">
        <v>0</v>
      </c>
      <c r="BG90" s="297">
        <v>0</v>
      </c>
      <c r="BH90" s="297">
        <v>0</v>
      </c>
      <c r="BI90" s="297">
        <v>0</v>
      </c>
      <c r="BJ90" s="297">
        <v>0</v>
      </c>
      <c r="BK90" s="297">
        <v>0</v>
      </c>
      <c r="BL90" s="297">
        <v>0</v>
      </c>
      <c r="BM90" s="297">
        <v>0</v>
      </c>
      <c r="BN90" s="297">
        <v>0</v>
      </c>
      <c r="BO90" s="297">
        <v>0</v>
      </c>
      <c r="BP90" s="297">
        <v>0</v>
      </c>
      <c r="BQ90" s="297">
        <v>0</v>
      </c>
      <c r="BR90" s="297">
        <v>0</v>
      </c>
      <c r="BS90" s="297">
        <v>0</v>
      </c>
      <c r="BT90" s="297">
        <v>0</v>
      </c>
      <c r="BU90" s="297">
        <v>0</v>
      </c>
      <c r="BV90" s="297">
        <v>0</v>
      </c>
      <c r="BW90" s="297">
        <v>0</v>
      </c>
      <c r="BX90" s="297">
        <v>0</v>
      </c>
      <c r="BY90" s="297">
        <v>0</v>
      </c>
      <c r="BZ90" s="297">
        <v>0</v>
      </c>
      <c r="CA90" s="297">
        <v>0</v>
      </c>
      <c r="CB90" s="297">
        <v>0</v>
      </c>
      <c r="CC90" s="297">
        <v>0</v>
      </c>
      <c r="CD90" s="297">
        <v>0</v>
      </c>
      <c r="CE90" s="297">
        <v>0</v>
      </c>
      <c r="CF90" s="297">
        <v>0</v>
      </c>
      <c r="CG90" s="297"/>
      <c r="CH90" s="297">
        <v>0</v>
      </c>
      <c r="CI90" s="297">
        <v>0</v>
      </c>
      <c r="CJ90" s="297">
        <v>0</v>
      </c>
      <c r="CK90" s="297">
        <v>0</v>
      </c>
      <c r="CL90" s="297"/>
      <c r="CM90" s="297">
        <v>0</v>
      </c>
      <c r="CN90" s="297">
        <v>0</v>
      </c>
      <c r="CO90" s="297">
        <v>0</v>
      </c>
      <c r="CP90" s="297">
        <v>0</v>
      </c>
      <c r="CQ90" s="297"/>
      <c r="CR90" s="297">
        <v>0</v>
      </c>
      <c r="CS90" s="297">
        <v>0</v>
      </c>
      <c r="CT90" s="297">
        <v>0</v>
      </c>
      <c r="CU90" s="297"/>
      <c r="CV90" s="297">
        <v>0</v>
      </c>
      <c r="CW90" s="297">
        <v>0</v>
      </c>
      <c r="CX90" s="297">
        <v>0</v>
      </c>
      <c r="CY90" s="297">
        <v>0</v>
      </c>
      <c r="CZ90" s="297"/>
      <c r="DA90" s="297">
        <v>0</v>
      </c>
      <c r="DB90" s="297">
        <v>0</v>
      </c>
      <c r="DC90" s="297">
        <v>0</v>
      </c>
      <c r="DD90" s="297">
        <v>0</v>
      </c>
      <c r="DE90" s="298">
        <v>0</v>
      </c>
    </row>
    <row r="91" spans="2:109" x14ac:dyDescent="0.2">
      <c r="B91" s="72" t="s">
        <v>16664</v>
      </c>
      <c r="C91" s="296">
        <v>0</v>
      </c>
      <c r="D91" s="297">
        <v>0</v>
      </c>
      <c r="E91" s="297">
        <v>0</v>
      </c>
      <c r="F91" s="297">
        <v>0</v>
      </c>
      <c r="G91" s="297">
        <v>0</v>
      </c>
      <c r="H91" s="297">
        <v>0</v>
      </c>
      <c r="I91" s="297">
        <v>0</v>
      </c>
      <c r="J91" s="297">
        <v>0</v>
      </c>
      <c r="K91" s="297">
        <v>0</v>
      </c>
      <c r="L91" s="297">
        <v>0</v>
      </c>
      <c r="M91" s="297">
        <v>0</v>
      </c>
      <c r="N91" s="297">
        <v>0</v>
      </c>
      <c r="O91" s="297">
        <v>0</v>
      </c>
      <c r="P91" s="297"/>
      <c r="Q91" s="297">
        <v>0</v>
      </c>
      <c r="R91" s="297">
        <v>0</v>
      </c>
      <c r="S91" s="297">
        <v>0</v>
      </c>
      <c r="T91" s="297">
        <v>0</v>
      </c>
      <c r="U91" s="297"/>
      <c r="V91" s="297">
        <v>0</v>
      </c>
      <c r="W91" s="297">
        <v>0</v>
      </c>
      <c r="X91" s="297">
        <v>0</v>
      </c>
      <c r="Y91" s="297">
        <v>0</v>
      </c>
      <c r="Z91" s="297"/>
      <c r="AA91" s="297">
        <v>0</v>
      </c>
      <c r="AB91" s="297">
        <v>0</v>
      </c>
      <c r="AC91" s="297">
        <v>0</v>
      </c>
      <c r="AD91" s="297"/>
      <c r="AE91" s="297">
        <v>0</v>
      </c>
      <c r="AF91" s="297">
        <v>0</v>
      </c>
      <c r="AG91" s="297">
        <v>0</v>
      </c>
      <c r="AH91" s="297">
        <v>0</v>
      </c>
      <c r="AI91" s="297"/>
      <c r="AJ91" s="297">
        <v>0</v>
      </c>
      <c r="AK91" s="297">
        <v>0</v>
      </c>
      <c r="AL91" s="297">
        <v>0</v>
      </c>
      <c r="AM91" s="297">
        <v>0</v>
      </c>
      <c r="AN91" s="297">
        <v>0</v>
      </c>
      <c r="AO91" s="297">
        <v>0</v>
      </c>
      <c r="AP91" s="297">
        <v>0</v>
      </c>
      <c r="AQ91" s="297">
        <v>0</v>
      </c>
      <c r="AR91" s="297">
        <v>0</v>
      </c>
      <c r="AS91" s="297">
        <v>0</v>
      </c>
      <c r="AT91" s="297">
        <v>0</v>
      </c>
      <c r="AU91" s="297">
        <v>0</v>
      </c>
      <c r="AV91" s="297">
        <v>0</v>
      </c>
      <c r="AW91" s="297">
        <v>0</v>
      </c>
      <c r="AX91" s="297">
        <v>0</v>
      </c>
      <c r="AY91" s="297">
        <v>0</v>
      </c>
      <c r="AZ91" s="297">
        <v>0</v>
      </c>
      <c r="BA91" s="297">
        <v>0</v>
      </c>
      <c r="BB91" s="297">
        <v>0</v>
      </c>
      <c r="BC91" s="297">
        <v>0</v>
      </c>
      <c r="BD91" s="297">
        <v>0</v>
      </c>
      <c r="BE91" s="297">
        <v>0</v>
      </c>
      <c r="BF91" s="297">
        <v>0</v>
      </c>
      <c r="BG91" s="297">
        <v>0</v>
      </c>
      <c r="BH91" s="297">
        <v>0</v>
      </c>
      <c r="BI91" s="297">
        <v>0</v>
      </c>
      <c r="BJ91" s="297">
        <v>0</v>
      </c>
      <c r="BK91" s="297">
        <v>0</v>
      </c>
      <c r="BL91" s="297">
        <v>0</v>
      </c>
      <c r="BM91" s="297">
        <v>0</v>
      </c>
      <c r="BN91" s="297">
        <v>0</v>
      </c>
      <c r="BO91" s="297">
        <v>0</v>
      </c>
      <c r="BP91" s="297">
        <v>0</v>
      </c>
      <c r="BQ91" s="297">
        <v>0</v>
      </c>
      <c r="BR91" s="297">
        <v>0</v>
      </c>
      <c r="BS91" s="297">
        <v>0</v>
      </c>
      <c r="BT91" s="297">
        <v>0</v>
      </c>
      <c r="BU91" s="297">
        <v>0</v>
      </c>
      <c r="BV91" s="297">
        <v>0</v>
      </c>
      <c r="BW91" s="297">
        <v>0</v>
      </c>
      <c r="BX91" s="297">
        <v>0</v>
      </c>
      <c r="BY91" s="297">
        <v>0</v>
      </c>
      <c r="BZ91" s="297">
        <v>0</v>
      </c>
      <c r="CA91" s="297">
        <v>0</v>
      </c>
      <c r="CB91" s="297">
        <v>0</v>
      </c>
      <c r="CC91" s="297">
        <v>0</v>
      </c>
      <c r="CD91" s="297">
        <v>0</v>
      </c>
      <c r="CE91" s="297">
        <v>0</v>
      </c>
      <c r="CF91" s="297">
        <v>0</v>
      </c>
      <c r="CG91" s="297"/>
      <c r="CH91" s="297">
        <v>0</v>
      </c>
      <c r="CI91" s="297">
        <v>0</v>
      </c>
      <c r="CJ91" s="297">
        <v>0</v>
      </c>
      <c r="CK91" s="297">
        <v>0</v>
      </c>
      <c r="CL91" s="297"/>
      <c r="CM91" s="297">
        <v>0</v>
      </c>
      <c r="CN91" s="297">
        <v>0</v>
      </c>
      <c r="CO91" s="297">
        <v>0</v>
      </c>
      <c r="CP91" s="297">
        <v>0</v>
      </c>
      <c r="CQ91" s="297"/>
      <c r="CR91" s="297">
        <v>0</v>
      </c>
      <c r="CS91" s="297">
        <v>0</v>
      </c>
      <c r="CT91" s="297">
        <v>0</v>
      </c>
      <c r="CU91" s="297"/>
      <c r="CV91" s="297">
        <v>0</v>
      </c>
      <c r="CW91" s="297">
        <v>0</v>
      </c>
      <c r="CX91" s="297">
        <v>0</v>
      </c>
      <c r="CY91" s="297">
        <v>0</v>
      </c>
      <c r="CZ91" s="297"/>
      <c r="DA91" s="297">
        <v>0</v>
      </c>
      <c r="DB91" s="297">
        <v>0</v>
      </c>
      <c r="DC91" s="297">
        <v>0</v>
      </c>
      <c r="DD91" s="297">
        <v>0</v>
      </c>
      <c r="DE91" s="298">
        <v>0</v>
      </c>
    </row>
    <row r="92" spans="2:109" x14ac:dyDescent="0.2">
      <c r="B92" s="72" t="s">
        <v>16671</v>
      </c>
      <c r="C92" s="296">
        <v>0</v>
      </c>
      <c r="D92" s="297">
        <v>0</v>
      </c>
      <c r="E92" s="297">
        <v>0</v>
      </c>
      <c r="F92" s="297">
        <v>7.5215643380601308E-3</v>
      </c>
      <c r="G92" s="297">
        <v>3.5999134133996115E-2</v>
      </c>
      <c r="H92" s="297">
        <v>0</v>
      </c>
      <c r="I92" s="297">
        <v>0</v>
      </c>
      <c r="J92" s="297">
        <v>0</v>
      </c>
      <c r="K92" s="297">
        <v>6.169506780895196E-2</v>
      </c>
      <c r="L92" s="297">
        <v>0</v>
      </c>
      <c r="M92" s="297">
        <v>1.9248516618585679E-2</v>
      </c>
      <c r="N92" s="297">
        <v>0</v>
      </c>
      <c r="O92" s="297">
        <v>0</v>
      </c>
      <c r="P92" s="297"/>
      <c r="Q92" s="297">
        <v>2.7302087865029984E-2</v>
      </c>
      <c r="R92" s="297">
        <v>0.1215255780723289</v>
      </c>
      <c r="S92" s="297">
        <v>3.821646292715446</v>
      </c>
      <c r="T92" s="297">
        <v>6.2622279849278678E-2</v>
      </c>
      <c r="U92" s="297"/>
      <c r="V92" s="297">
        <v>0.18084941508962565</v>
      </c>
      <c r="W92" s="297">
        <v>0.53740551182116325</v>
      </c>
      <c r="X92" s="297">
        <v>0</v>
      </c>
      <c r="Y92" s="297">
        <v>0</v>
      </c>
      <c r="Z92" s="297"/>
      <c r="AA92" s="297">
        <v>2.7581062154321732</v>
      </c>
      <c r="AB92" s="297">
        <v>0</v>
      </c>
      <c r="AC92" s="297">
        <v>0</v>
      </c>
      <c r="AD92" s="297"/>
      <c r="AE92" s="297">
        <v>0.64552958253467163</v>
      </c>
      <c r="AF92" s="297">
        <v>8.3433883432021683E-2</v>
      </c>
      <c r="AG92" s="297">
        <v>0.37851531521665216</v>
      </c>
      <c r="AH92" s="297">
        <v>0</v>
      </c>
      <c r="AI92" s="297"/>
      <c r="AJ92" s="297">
        <v>0</v>
      </c>
      <c r="AK92" s="297">
        <v>1.7140097239672263</v>
      </c>
      <c r="AL92" s="297">
        <v>0</v>
      </c>
      <c r="AM92" s="297">
        <v>3.0945068504346415E-2</v>
      </c>
      <c r="AN92" s="297">
        <v>0</v>
      </c>
      <c r="AO92" s="297">
        <v>0</v>
      </c>
      <c r="AP92" s="297">
        <v>0</v>
      </c>
      <c r="AQ92" s="297">
        <v>0</v>
      </c>
      <c r="AR92" s="297">
        <v>0</v>
      </c>
      <c r="AS92" s="297">
        <v>0</v>
      </c>
      <c r="AT92" s="297">
        <v>0</v>
      </c>
      <c r="AU92" s="297">
        <v>0</v>
      </c>
      <c r="AV92" s="297">
        <v>0</v>
      </c>
      <c r="AW92" s="297">
        <v>0</v>
      </c>
      <c r="AX92" s="297">
        <v>0</v>
      </c>
      <c r="AY92" s="297">
        <v>0</v>
      </c>
      <c r="AZ92" s="297">
        <v>0</v>
      </c>
      <c r="BA92" s="297">
        <v>0</v>
      </c>
      <c r="BB92" s="297">
        <v>0</v>
      </c>
      <c r="BC92" s="297">
        <v>0</v>
      </c>
      <c r="BD92" s="297">
        <v>0</v>
      </c>
      <c r="BE92" s="297">
        <v>0</v>
      </c>
      <c r="BF92" s="297">
        <v>0</v>
      </c>
      <c r="BG92" s="297">
        <v>0</v>
      </c>
      <c r="BH92" s="297">
        <v>0</v>
      </c>
      <c r="BI92" s="297">
        <v>0</v>
      </c>
      <c r="BJ92" s="297">
        <v>0</v>
      </c>
      <c r="BK92" s="297">
        <v>0</v>
      </c>
      <c r="BL92" s="297">
        <v>0</v>
      </c>
      <c r="BM92" s="297">
        <v>0</v>
      </c>
      <c r="BN92" s="297">
        <v>0</v>
      </c>
      <c r="BO92" s="297">
        <v>0</v>
      </c>
      <c r="BP92" s="297">
        <v>0</v>
      </c>
      <c r="BQ92" s="297">
        <v>0</v>
      </c>
      <c r="BR92" s="297">
        <v>0</v>
      </c>
      <c r="BS92" s="297">
        <v>0</v>
      </c>
      <c r="BT92" s="297">
        <v>0</v>
      </c>
      <c r="BU92" s="297">
        <v>0</v>
      </c>
      <c r="BV92" s="297">
        <v>0</v>
      </c>
      <c r="BW92" s="297">
        <v>7.5215643380601308E-3</v>
      </c>
      <c r="BX92" s="297">
        <v>3.5999134133996115E-2</v>
      </c>
      <c r="BY92" s="297">
        <v>0</v>
      </c>
      <c r="BZ92" s="297">
        <v>0</v>
      </c>
      <c r="CA92" s="297">
        <v>0</v>
      </c>
      <c r="CB92" s="297">
        <v>6.169506780895196E-2</v>
      </c>
      <c r="CC92" s="297">
        <v>0</v>
      </c>
      <c r="CD92" s="297">
        <v>1.9248516618585679E-2</v>
      </c>
      <c r="CE92" s="297">
        <v>0</v>
      </c>
      <c r="CF92" s="297">
        <v>0</v>
      </c>
      <c r="CG92" s="297"/>
      <c r="CH92" s="297">
        <v>2.7302087865029984E-2</v>
      </c>
      <c r="CI92" s="297">
        <v>0.1215255780723289</v>
      </c>
      <c r="CJ92" s="297">
        <v>3.821646292715446</v>
      </c>
      <c r="CK92" s="297">
        <v>6.2622279849278678E-2</v>
      </c>
      <c r="CL92" s="297"/>
      <c r="CM92" s="297">
        <v>0.18084941508962565</v>
      </c>
      <c r="CN92" s="297">
        <v>0.53740551182116325</v>
      </c>
      <c r="CO92" s="297">
        <v>0</v>
      </c>
      <c r="CP92" s="297">
        <v>0</v>
      </c>
      <c r="CQ92" s="297"/>
      <c r="CR92" s="297">
        <v>2.7581062154321732</v>
      </c>
      <c r="CS92" s="297">
        <v>0</v>
      </c>
      <c r="CT92" s="297">
        <v>0</v>
      </c>
      <c r="CU92" s="297"/>
      <c r="CV92" s="297">
        <v>0.64552958253467163</v>
      </c>
      <c r="CW92" s="297">
        <v>8.3433883432021683E-2</v>
      </c>
      <c r="CX92" s="297">
        <v>0.37851531521665216</v>
      </c>
      <c r="CY92" s="297">
        <v>0</v>
      </c>
      <c r="CZ92" s="297"/>
      <c r="DA92" s="297">
        <v>0</v>
      </c>
      <c r="DB92" s="297">
        <v>1.7140097239672263</v>
      </c>
      <c r="DC92" s="297">
        <v>0</v>
      </c>
      <c r="DD92" s="297">
        <v>3.0945068504346415E-2</v>
      </c>
      <c r="DE92" s="298">
        <v>20.972710474799118</v>
      </c>
    </row>
    <row r="93" spans="2:109" x14ac:dyDescent="0.2">
      <c r="B93" s="72" t="s">
        <v>16772</v>
      </c>
      <c r="C93" s="296"/>
      <c r="D93" s="297"/>
      <c r="E93" s="297"/>
      <c r="F93" s="297">
        <v>1.3023173753664663</v>
      </c>
      <c r="G93" s="297">
        <v>0</v>
      </c>
      <c r="H93" s="297"/>
      <c r="I93" s="297"/>
      <c r="J93" s="297"/>
      <c r="K93" s="297">
        <v>0</v>
      </c>
      <c r="L93" s="297">
        <v>0</v>
      </c>
      <c r="M93" s="297">
        <v>0</v>
      </c>
      <c r="N93" s="297"/>
      <c r="O93" s="297"/>
      <c r="P93" s="297"/>
      <c r="Q93" s="297">
        <v>0</v>
      </c>
      <c r="R93" s="297"/>
      <c r="S93" s="297">
        <v>0</v>
      </c>
      <c r="T93" s="297">
        <v>0</v>
      </c>
      <c r="U93" s="297"/>
      <c r="V93" s="297"/>
      <c r="W93" s="297">
        <v>0</v>
      </c>
      <c r="X93" s="297"/>
      <c r="Y93" s="297"/>
      <c r="Z93" s="297"/>
      <c r="AA93" s="297">
        <v>0</v>
      </c>
      <c r="AB93" s="297"/>
      <c r="AC93" s="297"/>
      <c r="AD93" s="297"/>
      <c r="AE93" s="297">
        <v>0</v>
      </c>
      <c r="AF93" s="297">
        <v>0</v>
      </c>
      <c r="AG93" s="297"/>
      <c r="AH93" s="297">
        <v>0</v>
      </c>
      <c r="AI93" s="297"/>
      <c r="AJ93" s="297">
        <v>0</v>
      </c>
      <c r="AK93" s="297">
        <v>0</v>
      </c>
      <c r="AL93" s="297"/>
      <c r="AM93" s="297"/>
      <c r="AN93" s="297"/>
      <c r="AO93" s="297"/>
      <c r="AP93" s="297"/>
      <c r="AQ93" s="297"/>
      <c r="AR93" s="297"/>
      <c r="AS93" s="297"/>
      <c r="AT93" s="297"/>
      <c r="AU93" s="297"/>
      <c r="AV93" s="297"/>
      <c r="AW93" s="297"/>
      <c r="AX93" s="297"/>
      <c r="AY93" s="297"/>
      <c r="AZ93" s="297"/>
      <c r="BA93" s="297"/>
      <c r="BB93" s="297"/>
      <c r="BC93" s="297"/>
      <c r="BD93" s="297"/>
      <c r="BE93" s="297"/>
      <c r="BF93" s="297"/>
      <c r="BG93" s="297"/>
      <c r="BH93" s="297"/>
      <c r="BI93" s="297"/>
      <c r="BJ93" s="297"/>
      <c r="BK93" s="297"/>
      <c r="BL93" s="297"/>
      <c r="BM93" s="297"/>
      <c r="BN93" s="297"/>
      <c r="BO93" s="297"/>
      <c r="BP93" s="297"/>
      <c r="BQ93" s="297"/>
      <c r="BR93" s="297"/>
      <c r="BS93" s="297"/>
      <c r="BT93" s="297"/>
      <c r="BU93" s="297"/>
      <c r="BV93" s="297"/>
      <c r="BW93" s="297">
        <v>1.3023173753664663</v>
      </c>
      <c r="BX93" s="297">
        <v>0</v>
      </c>
      <c r="BY93" s="297"/>
      <c r="BZ93" s="297"/>
      <c r="CA93" s="297"/>
      <c r="CB93" s="297">
        <v>0</v>
      </c>
      <c r="CC93" s="297">
        <v>0</v>
      </c>
      <c r="CD93" s="297">
        <v>0</v>
      </c>
      <c r="CE93" s="297"/>
      <c r="CF93" s="297"/>
      <c r="CG93" s="297"/>
      <c r="CH93" s="297">
        <v>0</v>
      </c>
      <c r="CI93" s="297"/>
      <c r="CJ93" s="297">
        <v>0</v>
      </c>
      <c r="CK93" s="297">
        <v>0</v>
      </c>
      <c r="CL93" s="297"/>
      <c r="CM93" s="297"/>
      <c r="CN93" s="297">
        <v>0</v>
      </c>
      <c r="CO93" s="297"/>
      <c r="CP93" s="297"/>
      <c r="CQ93" s="297"/>
      <c r="CR93" s="297">
        <v>0</v>
      </c>
      <c r="CS93" s="297"/>
      <c r="CT93" s="297"/>
      <c r="CU93" s="297"/>
      <c r="CV93" s="297">
        <v>0</v>
      </c>
      <c r="CW93" s="297">
        <v>0</v>
      </c>
      <c r="CX93" s="297"/>
      <c r="CY93" s="297">
        <v>0</v>
      </c>
      <c r="CZ93" s="297"/>
      <c r="DA93" s="297">
        <v>0</v>
      </c>
      <c r="DB93" s="297">
        <v>0</v>
      </c>
      <c r="DC93" s="297"/>
      <c r="DD93" s="297"/>
      <c r="DE93" s="298">
        <v>2.6046347507329326</v>
      </c>
    </row>
    <row r="94" spans="2:109" x14ac:dyDescent="0.2">
      <c r="B94" s="72" t="s">
        <v>16288</v>
      </c>
      <c r="C94" s="296">
        <v>2.0701418172051353E-3</v>
      </c>
      <c r="D94" s="297">
        <v>1.5527999008869346E-3</v>
      </c>
      <c r="E94" s="297">
        <v>0</v>
      </c>
      <c r="F94" s="297">
        <v>4.2524761144498097E-3</v>
      </c>
      <c r="G94" s="297">
        <v>0.78147097312606117</v>
      </c>
      <c r="H94" s="297">
        <v>6.5207412761833652E-5</v>
      </c>
      <c r="I94" s="297">
        <v>0</v>
      </c>
      <c r="J94" s="297">
        <v>2.5073590085269461E-4</v>
      </c>
      <c r="K94" s="297">
        <v>0.46154500512057522</v>
      </c>
      <c r="L94" s="297">
        <v>2.0144326531515325E-2</v>
      </c>
      <c r="M94" s="297">
        <v>2.1418759262580165E-2</v>
      </c>
      <c r="N94" s="297">
        <v>4.917877565333989E-2</v>
      </c>
      <c r="O94" s="297">
        <v>1.5080688067352896E-2</v>
      </c>
      <c r="P94" s="297"/>
      <c r="Q94" s="297">
        <v>0.13108378211842536</v>
      </c>
      <c r="R94" s="297">
        <v>3.0579001327124731E-3</v>
      </c>
      <c r="S94" s="297">
        <v>0.58157669650228194</v>
      </c>
      <c r="T94" s="297">
        <v>8.2928494869777367E-2</v>
      </c>
      <c r="U94" s="297"/>
      <c r="V94" s="297">
        <v>6.3780144574281827E-2</v>
      </c>
      <c r="W94" s="297">
        <v>0.18028959353924823</v>
      </c>
      <c r="X94" s="297">
        <v>1.8853487734499901E-2</v>
      </c>
      <c r="Y94" s="297">
        <v>0</v>
      </c>
      <c r="Z94" s="297"/>
      <c r="AA94" s="297">
        <v>0.52996464222532436</v>
      </c>
      <c r="AB94" s="297">
        <v>1.9890940649048105E-3</v>
      </c>
      <c r="AC94" s="297">
        <v>3.846939602204981E-5</v>
      </c>
      <c r="AD94" s="297"/>
      <c r="AE94" s="297">
        <v>0.47659913382163427</v>
      </c>
      <c r="AF94" s="297">
        <v>2.1133156749698198E-3</v>
      </c>
      <c r="AG94" s="297">
        <v>6.121439664501243E-2</v>
      </c>
      <c r="AH94" s="297">
        <v>1.698748382683592E-2</v>
      </c>
      <c r="AI94" s="297"/>
      <c r="AJ94" s="297">
        <v>5.3681481492378951E-4</v>
      </c>
      <c r="AK94" s="297">
        <v>0.58347807319823863</v>
      </c>
      <c r="AL94" s="297">
        <v>0</v>
      </c>
      <c r="AM94" s="297">
        <v>0.37548589938659482</v>
      </c>
      <c r="AN94" s="297">
        <v>0</v>
      </c>
      <c r="AO94" s="297">
        <v>0</v>
      </c>
      <c r="AP94" s="297">
        <v>0</v>
      </c>
      <c r="AQ94" s="297">
        <v>0</v>
      </c>
      <c r="AR94" s="297">
        <v>0</v>
      </c>
      <c r="AS94" s="297">
        <v>0</v>
      </c>
      <c r="AT94" s="297">
        <v>0</v>
      </c>
      <c r="AU94" s="297">
        <v>0</v>
      </c>
      <c r="AV94" s="297">
        <v>0</v>
      </c>
      <c r="AW94" s="297">
        <v>1.0258704106375419E-3</v>
      </c>
      <c r="AX94" s="297">
        <v>1.2978954896293739E-4</v>
      </c>
      <c r="AY94" s="297">
        <v>2.1899567162707146E-4</v>
      </c>
      <c r="AZ94" s="297">
        <v>0</v>
      </c>
      <c r="BA94" s="297">
        <v>0</v>
      </c>
      <c r="BB94" s="297">
        <v>0</v>
      </c>
      <c r="BC94" s="297">
        <v>0</v>
      </c>
      <c r="BD94" s="297">
        <v>0</v>
      </c>
      <c r="BE94" s="297">
        <v>0</v>
      </c>
      <c r="BF94" s="297">
        <v>1.5163343673666526E-2</v>
      </c>
      <c r="BG94" s="297">
        <v>0</v>
      </c>
      <c r="BH94" s="297">
        <v>0</v>
      </c>
      <c r="BI94" s="297">
        <v>1.1459443528497093E-2</v>
      </c>
      <c r="BJ94" s="297">
        <v>1.9890940649048105E-3</v>
      </c>
      <c r="BK94" s="297">
        <v>0</v>
      </c>
      <c r="BL94" s="297">
        <v>7.7323069153279619E-2</v>
      </c>
      <c r="BM94" s="297">
        <v>0</v>
      </c>
      <c r="BN94" s="297">
        <v>0</v>
      </c>
      <c r="BO94" s="297">
        <v>0</v>
      </c>
      <c r="BP94" s="297">
        <v>0</v>
      </c>
      <c r="BQ94" s="297">
        <v>0</v>
      </c>
      <c r="BR94" s="297">
        <v>0</v>
      </c>
      <c r="BS94" s="297">
        <v>0</v>
      </c>
      <c r="BT94" s="297">
        <v>2.0701418172051353E-3</v>
      </c>
      <c r="BU94" s="297">
        <v>1.5527999008869346E-3</v>
      </c>
      <c r="BV94" s="297">
        <v>0</v>
      </c>
      <c r="BW94" s="297">
        <v>4.2524761144498097E-3</v>
      </c>
      <c r="BX94" s="297">
        <v>0.78147097312606117</v>
      </c>
      <c r="BY94" s="297">
        <v>6.5207412761833652E-5</v>
      </c>
      <c r="BZ94" s="297">
        <v>0</v>
      </c>
      <c r="CA94" s="297">
        <v>2.5073590085269461E-4</v>
      </c>
      <c r="CB94" s="297">
        <v>0.46154500512057522</v>
      </c>
      <c r="CC94" s="297">
        <v>1.9118456120877786E-2</v>
      </c>
      <c r="CD94" s="297">
        <v>2.1288969713617229E-2</v>
      </c>
      <c r="CE94" s="297">
        <v>4.8959779981712817E-2</v>
      </c>
      <c r="CF94" s="297">
        <v>1.5080688067352896E-2</v>
      </c>
      <c r="CG94" s="297"/>
      <c r="CH94" s="297">
        <v>0.13108378211842536</v>
      </c>
      <c r="CI94" s="297">
        <v>3.0579001327124731E-3</v>
      </c>
      <c r="CJ94" s="297">
        <v>0.58157669650228194</v>
      </c>
      <c r="CK94" s="297">
        <v>8.2928494869777367E-2</v>
      </c>
      <c r="CL94" s="297"/>
      <c r="CM94" s="297">
        <v>6.3780144574281827E-2</v>
      </c>
      <c r="CN94" s="297">
        <v>0.16512624986558169</v>
      </c>
      <c r="CO94" s="297">
        <v>1.8853487734499901E-2</v>
      </c>
      <c r="CP94" s="297">
        <v>0</v>
      </c>
      <c r="CQ94" s="297"/>
      <c r="CR94" s="297">
        <v>0.51850519869682732</v>
      </c>
      <c r="CS94" s="297">
        <v>0</v>
      </c>
      <c r="CT94" s="297">
        <v>3.846939602204981E-5</v>
      </c>
      <c r="CU94" s="297"/>
      <c r="CV94" s="297">
        <v>0.39927606466835464</v>
      </c>
      <c r="CW94" s="297">
        <v>2.1133156749698198E-3</v>
      </c>
      <c r="CX94" s="297">
        <v>6.121439664501243E-2</v>
      </c>
      <c r="CY94" s="297">
        <v>1.698748382683592E-2</v>
      </c>
      <c r="CZ94" s="297"/>
      <c r="DA94" s="297">
        <v>5.3681481492378951E-4</v>
      </c>
      <c r="DB94" s="297">
        <v>0.58347807319823863</v>
      </c>
      <c r="DC94" s="297">
        <v>0</v>
      </c>
      <c r="DD94" s="297">
        <v>0.37548589938659482</v>
      </c>
      <c r="DE94" s="298">
        <v>8.9340146228665382</v>
      </c>
    </row>
    <row r="95" spans="2:109" x14ac:dyDescent="0.2">
      <c r="B95" s="72" t="s">
        <v>16771</v>
      </c>
      <c r="C95" s="296"/>
      <c r="D95" s="297"/>
      <c r="E95" s="297"/>
      <c r="F95" s="297"/>
      <c r="G95" s="297">
        <v>36.110442954198504</v>
      </c>
      <c r="H95" s="297"/>
      <c r="I95" s="297"/>
      <c r="J95" s="297"/>
      <c r="K95" s="297">
        <v>43.064635775586162</v>
      </c>
      <c r="L95" s="297">
        <v>0</v>
      </c>
      <c r="M95" s="297">
        <v>0</v>
      </c>
      <c r="N95" s="297"/>
      <c r="O95" s="297"/>
      <c r="P95" s="297"/>
      <c r="Q95" s="297">
        <v>0</v>
      </c>
      <c r="R95" s="297"/>
      <c r="S95" s="297">
        <v>0.1</v>
      </c>
      <c r="T95" s="297">
        <v>0.2</v>
      </c>
      <c r="U95" s="297"/>
      <c r="V95" s="297"/>
      <c r="W95" s="297"/>
      <c r="X95" s="297"/>
      <c r="Y95" s="297"/>
      <c r="Z95" s="297"/>
      <c r="AA95" s="297">
        <v>3.5</v>
      </c>
      <c r="AB95" s="297"/>
      <c r="AC95" s="297"/>
      <c r="AD95" s="297"/>
      <c r="AE95" s="297">
        <v>3</v>
      </c>
      <c r="AF95" s="297"/>
      <c r="AG95" s="297"/>
      <c r="AH95" s="297"/>
      <c r="AI95" s="297"/>
      <c r="AJ95" s="297"/>
      <c r="AK95" s="297">
        <v>0</v>
      </c>
      <c r="AL95" s="297"/>
      <c r="AM95" s="297"/>
      <c r="AN95" s="297"/>
      <c r="AO95" s="297"/>
      <c r="AP95" s="297"/>
      <c r="AQ95" s="297"/>
      <c r="AR95" s="297"/>
      <c r="AS95" s="297"/>
      <c r="AT95" s="297"/>
      <c r="AU95" s="297"/>
      <c r="AV95" s="297"/>
      <c r="AW95" s="297"/>
      <c r="AX95" s="297"/>
      <c r="AY95" s="297"/>
      <c r="AZ95" s="297"/>
      <c r="BA95" s="297"/>
      <c r="BB95" s="297"/>
      <c r="BC95" s="297"/>
      <c r="BD95" s="297"/>
      <c r="BE95" s="297"/>
      <c r="BF95" s="297"/>
      <c r="BG95" s="297"/>
      <c r="BH95" s="297"/>
      <c r="BI95" s="297"/>
      <c r="BJ95" s="297"/>
      <c r="BK95" s="297"/>
      <c r="BL95" s="297"/>
      <c r="BM95" s="297"/>
      <c r="BN95" s="297"/>
      <c r="BO95" s="297"/>
      <c r="BP95" s="297"/>
      <c r="BQ95" s="297"/>
      <c r="BR95" s="297"/>
      <c r="BS95" s="297"/>
      <c r="BT95" s="297"/>
      <c r="BU95" s="297"/>
      <c r="BV95" s="297"/>
      <c r="BW95" s="297"/>
      <c r="BX95" s="297">
        <v>36.110442954198504</v>
      </c>
      <c r="BY95" s="297"/>
      <c r="BZ95" s="297"/>
      <c r="CA95" s="297"/>
      <c r="CB95" s="297">
        <v>43.064635775586162</v>
      </c>
      <c r="CC95" s="297">
        <v>0</v>
      </c>
      <c r="CD95" s="297">
        <v>0</v>
      </c>
      <c r="CE95" s="297"/>
      <c r="CF95" s="297"/>
      <c r="CG95" s="297"/>
      <c r="CH95" s="297">
        <v>0</v>
      </c>
      <c r="CI95" s="297"/>
      <c r="CJ95" s="297">
        <v>0.1</v>
      </c>
      <c r="CK95" s="297">
        <v>0.2</v>
      </c>
      <c r="CL95" s="297"/>
      <c r="CM95" s="297"/>
      <c r="CN95" s="297"/>
      <c r="CO95" s="297"/>
      <c r="CP95" s="297"/>
      <c r="CQ95" s="297"/>
      <c r="CR95" s="297">
        <v>3.5</v>
      </c>
      <c r="CS95" s="297"/>
      <c r="CT95" s="297"/>
      <c r="CU95" s="297"/>
      <c r="CV95" s="297">
        <v>3</v>
      </c>
      <c r="CW95" s="297"/>
      <c r="CX95" s="297"/>
      <c r="CY95" s="297"/>
      <c r="CZ95" s="297"/>
      <c r="DA95" s="297"/>
      <c r="DB95" s="297">
        <v>0</v>
      </c>
      <c r="DC95" s="297"/>
      <c r="DD95" s="297"/>
      <c r="DE95" s="298">
        <v>171.95015745956931</v>
      </c>
    </row>
    <row r="96" spans="2:109" x14ac:dyDescent="0.2">
      <c r="B96" s="72" t="s">
        <v>12099</v>
      </c>
      <c r="C96" s="296"/>
      <c r="D96" s="297"/>
      <c r="E96" s="297"/>
      <c r="F96" s="297"/>
      <c r="G96" s="297">
        <v>0</v>
      </c>
      <c r="H96" s="297"/>
      <c r="I96" s="297"/>
      <c r="J96" s="297"/>
      <c r="K96" s="297"/>
      <c r="L96" s="297"/>
      <c r="M96" s="297"/>
      <c r="N96" s="297"/>
      <c r="O96" s="297"/>
      <c r="P96" s="297"/>
      <c r="Q96" s="297"/>
      <c r="R96" s="297"/>
      <c r="S96" s="297"/>
      <c r="T96" s="297"/>
      <c r="U96" s="297"/>
      <c r="V96" s="297"/>
      <c r="W96" s="297"/>
      <c r="X96" s="297"/>
      <c r="Y96" s="297"/>
      <c r="Z96" s="297"/>
      <c r="AA96" s="297"/>
      <c r="AB96" s="297"/>
      <c r="AC96" s="297"/>
      <c r="AD96" s="297"/>
      <c r="AE96" s="297"/>
      <c r="AF96" s="297"/>
      <c r="AG96" s="297"/>
      <c r="AH96" s="297"/>
      <c r="AI96" s="297"/>
      <c r="AJ96" s="297"/>
      <c r="AK96" s="297"/>
      <c r="AL96" s="297"/>
      <c r="AM96" s="297"/>
      <c r="AN96" s="297"/>
      <c r="AO96" s="297"/>
      <c r="AP96" s="297"/>
      <c r="AQ96" s="297"/>
      <c r="AR96" s="297"/>
      <c r="AS96" s="297"/>
      <c r="AT96" s="297"/>
      <c r="AU96" s="297"/>
      <c r="AV96" s="297"/>
      <c r="AW96" s="297"/>
      <c r="AX96" s="297"/>
      <c r="AY96" s="297"/>
      <c r="AZ96" s="297"/>
      <c r="BA96" s="297"/>
      <c r="BB96" s="297"/>
      <c r="BC96" s="297"/>
      <c r="BD96" s="297"/>
      <c r="BE96" s="297"/>
      <c r="BF96" s="297"/>
      <c r="BG96" s="297"/>
      <c r="BH96" s="297"/>
      <c r="BI96" s="297"/>
      <c r="BJ96" s="297"/>
      <c r="BK96" s="297"/>
      <c r="BL96" s="297"/>
      <c r="BM96" s="297"/>
      <c r="BN96" s="297"/>
      <c r="BO96" s="297"/>
      <c r="BP96" s="297"/>
      <c r="BQ96" s="297"/>
      <c r="BR96" s="297"/>
      <c r="BS96" s="297"/>
      <c r="BT96" s="297"/>
      <c r="BU96" s="297"/>
      <c r="BV96" s="297"/>
      <c r="BW96" s="297"/>
      <c r="BX96" s="297">
        <v>0</v>
      </c>
      <c r="BY96" s="297"/>
      <c r="BZ96" s="297"/>
      <c r="CA96" s="297"/>
      <c r="CB96" s="297"/>
      <c r="CC96" s="297"/>
      <c r="CD96" s="297"/>
      <c r="CE96" s="297"/>
      <c r="CF96" s="297"/>
      <c r="CG96" s="297"/>
      <c r="CH96" s="297"/>
      <c r="CI96" s="297"/>
      <c r="CJ96" s="297"/>
      <c r="CK96" s="297"/>
      <c r="CL96" s="297"/>
      <c r="CM96" s="297"/>
      <c r="CN96" s="297"/>
      <c r="CO96" s="297"/>
      <c r="CP96" s="297"/>
      <c r="CQ96" s="297"/>
      <c r="CR96" s="297"/>
      <c r="CS96" s="297"/>
      <c r="CT96" s="297"/>
      <c r="CU96" s="297"/>
      <c r="CV96" s="297"/>
      <c r="CW96" s="297"/>
      <c r="CX96" s="297"/>
      <c r="CY96" s="297"/>
      <c r="CZ96" s="297"/>
      <c r="DA96" s="297"/>
      <c r="DB96" s="297"/>
      <c r="DC96" s="297"/>
      <c r="DD96" s="297"/>
      <c r="DE96" s="298">
        <v>0</v>
      </c>
    </row>
    <row r="97" spans="2:109" x14ac:dyDescent="0.2">
      <c r="B97" s="72" t="s">
        <v>9175</v>
      </c>
      <c r="C97" s="296"/>
      <c r="D97" s="297"/>
      <c r="E97" s="297"/>
      <c r="F97" s="297"/>
      <c r="G97" s="297"/>
      <c r="H97" s="297"/>
      <c r="I97" s="297"/>
      <c r="J97" s="297"/>
      <c r="K97" s="297">
        <v>0</v>
      </c>
      <c r="L97" s="297"/>
      <c r="M97" s="297"/>
      <c r="N97" s="297"/>
      <c r="O97" s="297"/>
      <c r="P97" s="297"/>
      <c r="Q97" s="297"/>
      <c r="R97" s="297"/>
      <c r="S97" s="297"/>
      <c r="T97" s="297"/>
      <c r="U97" s="297"/>
      <c r="V97" s="297"/>
      <c r="W97" s="297"/>
      <c r="X97" s="297"/>
      <c r="Y97" s="297"/>
      <c r="Z97" s="297"/>
      <c r="AA97" s="297"/>
      <c r="AB97" s="297"/>
      <c r="AC97" s="297"/>
      <c r="AD97" s="297"/>
      <c r="AE97" s="297"/>
      <c r="AF97" s="297"/>
      <c r="AG97" s="297"/>
      <c r="AH97" s="297"/>
      <c r="AI97" s="297"/>
      <c r="AJ97" s="297"/>
      <c r="AK97" s="297"/>
      <c r="AL97" s="297"/>
      <c r="AM97" s="297"/>
      <c r="AN97" s="297"/>
      <c r="AO97" s="297"/>
      <c r="AP97" s="297"/>
      <c r="AQ97" s="297"/>
      <c r="AR97" s="297"/>
      <c r="AS97" s="297"/>
      <c r="AT97" s="297"/>
      <c r="AU97" s="297"/>
      <c r="AV97" s="297"/>
      <c r="AW97" s="297"/>
      <c r="AX97" s="297"/>
      <c r="AY97" s="297"/>
      <c r="AZ97" s="297"/>
      <c r="BA97" s="297"/>
      <c r="BB97" s="297"/>
      <c r="BC97" s="297"/>
      <c r="BD97" s="297"/>
      <c r="BE97" s="297"/>
      <c r="BF97" s="297"/>
      <c r="BG97" s="297"/>
      <c r="BH97" s="297"/>
      <c r="BI97" s="297"/>
      <c r="BJ97" s="297"/>
      <c r="BK97" s="297"/>
      <c r="BL97" s="297"/>
      <c r="BM97" s="297"/>
      <c r="BN97" s="297"/>
      <c r="BO97" s="297"/>
      <c r="BP97" s="297"/>
      <c r="BQ97" s="297"/>
      <c r="BR97" s="297"/>
      <c r="BS97" s="297"/>
      <c r="BT97" s="297"/>
      <c r="BU97" s="297"/>
      <c r="BV97" s="297"/>
      <c r="BW97" s="297"/>
      <c r="BX97" s="297"/>
      <c r="BY97" s="297"/>
      <c r="BZ97" s="297"/>
      <c r="CA97" s="297"/>
      <c r="CB97" s="297">
        <v>0</v>
      </c>
      <c r="CC97" s="297"/>
      <c r="CD97" s="297"/>
      <c r="CE97" s="297"/>
      <c r="CF97" s="297"/>
      <c r="CG97" s="297"/>
      <c r="CH97" s="297"/>
      <c r="CI97" s="297"/>
      <c r="CJ97" s="297"/>
      <c r="CK97" s="297"/>
      <c r="CL97" s="297"/>
      <c r="CM97" s="297"/>
      <c r="CN97" s="297"/>
      <c r="CO97" s="297"/>
      <c r="CP97" s="297"/>
      <c r="CQ97" s="297"/>
      <c r="CR97" s="297"/>
      <c r="CS97" s="297"/>
      <c r="CT97" s="297"/>
      <c r="CU97" s="297"/>
      <c r="CV97" s="297"/>
      <c r="CW97" s="297"/>
      <c r="CX97" s="297"/>
      <c r="CY97" s="297"/>
      <c r="CZ97" s="297"/>
      <c r="DA97" s="297"/>
      <c r="DB97" s="297"/>
      <c r="DC97" s="297"/>
      <c r="DD97" s="297"/>
      <c r="DE97" s="298">
        <v>0</v>
      </c>
    </row>
    <row r="98" spans="2:109" x14ac:dyDescent="0.2">
      <c r="B98" s="72" t="s">
        <v>17252</v>
      </c>
      <c r="C98" s="296">
        <v>0.34904181119766459</v>
      </c>
      <c r="D98" s="297">
        <v>0</v>
      </c>
      <c r="E98" s="297">
        <v>5.4008521134316662E-3</v>
      </c>
      <c r="F98" s="297">
        <v>2.8340234275979248</v>
      </c>
      <c r="G98" s="297">
        <v>44.550761429885171</v>
      </c>
      <c r="H98" s="297">
        <v>0.11422504044486856</v>
      </c>
      <c r="I98" s="297">
        <v>4.4000083238573635E-2</v>
      </c>
      <c r="J98" s="297">
        <v>0.54082270261022314</v>
      </c>
      <c r="K98" s="297">
        <v>110.66026822769351</v>
      </c>
      <c r="L98" s="297">
        <v>7.0012484532766228</v>
      </c>
      <c r="M98" s="297">
        <v>10.234438723701428</v>
      </c>
      <c r="N98" s="297">
        <v>0.10821803180875417</v>
      </c>
      <c r="O98" s="297">
        <v>5.0328793772507252</v>
      </c>
      <c r="P98" s="297"/>
      <c r="Q98" s="297">
        <v>3.8347761643842273</v>
      </c>
      <c r="R98" s="297">
        <v>1.878493041636615</v>
      </c>
      <c r="S98" s="297">
        <v>11.725663778468427</v>
      </c>
      <c r="T98" s="297">
        <v>1.3337463903009907</v>
      </c>
      <c r="U98" s="297"/>
      <c r="V98" s="297">
        <v>1.4607885861307677</v>
      </c>
      <c r="W98" s="297">
        <v>8.5575840588583851</v>
      </c>
      <c r="X98" s="297">
        <v>0.53942024140394573</v>
      </c>
      <c r="Y98" s="297">
        <v>3.2294036360864829E-2</v>
      </c>
      <c r="Z98" s="297"/>
      <c r="AA98" s="297">
        <v>8.7988000273459299</v>
      </c>
      <c r="AB98" s="297">
        <v>0.11602193433905229</v>
      </c>
      <c r="AC98" s="297">
        <v>2.0981016500367607E-3</v>
      </c>
      <c r="AD98" s="297"/>
      <c r="AE98" s="297">
        <v>29.232285684534773</v>
      </c>
      <c r="AF98" s="297">
        <v>0.74097242967114596</v>
      </c>
      <c r="AG98" s="297">
        <v>0.37273915977302347</v>
      </c>
      <c r="AH98" s="297">
        <v>1.1890112328585642</v>
      </c>
      <c r="AI98" s="297"/>
      <c r="AJ98" s="297">
        <v>5.9878048609402233E-2</v>
      </c>
      <c r="AK98" s="297">
        <v>4.8939181911688507</v>
      </c>
      <c r="AL98" s="297">
        <v>0</v>
      </c>
      <c r="AM98" s="297">
        <v>1.59715423983871</v>
      </c>
      <c r="AN98" s="297">
        <v>0</v>
      </c>
      <c r="AO98" s="297">
        <v>0</v>
      </c>
      <c r="AP98" s="297">
        <v>4.8414666456946982E-3</v>
      </c>
      <c r="AQ98" s="297">
        <v>0</v>
      </c>
      <c r="AR98" s="297">
        <v>0</v>
      </c>
      <c r="AS98" s="297">
        <v>0</v>
      </c>
      <c r="AT98" s="297">
        <v>0</v>
      </c>
      <c r="AU98" s="297">
        <v>0</v>
      </c>
      <c r="AV98" s="297">
        <v>0</v>
      </c>
      <c r="AW98" s="297">
        <v>0.32306184837433616</v>
      </c>
      <c r="AX98" s="297">
        <v>1.0094189096546104E-2</v>
      </c>
      <c r="AY98" s="297">
        <v>0.10821803180875417</v>
      </c>
      <c r="AZ98" s="297">
        <v>0</v>
      </c>
      <c r="BA98" s="297">
        <v>0</v>
      </c>
      <c r="BB98" s="297">
        <v>0</v>
      </c>
      <c r="BC98" s="297">
        <v>0</v>
      </c>
      <c r="BD98" s="297">
        <v>0</v>
      </c>
      <c r="BE98" s="297">
        <v>0</v>
      </c>
      <c r="BF98" s="297">
        <v>0.71456741711584215</v>
      </c>
      <c r="BG98" s="297">
        <v>0</v>
      </c>
      <c r="BH98" s="297">
        <v>0</v>
      </c>
      <c r="BI98" s="297">
        <v>0.1351388567298476</v>
      </c>
      <c r="BJ98" s="297">
        <v>0.11602193433905229</v>
      </c>
      <c r="BK98" s="297">
        <v>0</v>
      </c>
      <c r="BL98" s="297">
        <v>5.3453735044470507</v>
      </c>
      <c r="BM98" s="297">
        <v>0</v>
      </c>
      <c r="BN98" s="297">
        <v>0</v>
      </c>
      <c r="BO98" s="297">
        <v>0</v>
      </c>
      <c r="BP98" s="297">
        <v>0</v>
      </c>
      <c r="BQ98" s="297">
        <v>0</v>
      </c>
      <c r="BR98" s="297">
        <v>0</v>
      </c>
      <c r="BS98" s="297">
        <v>0</v>
      </c>
      <c r="BT98" s="297">
        <v>0.34904181119766459</v>
      </c>
      <c r="BU98" s="297">
        <v>0</v>
      </c>
      <c r="BV98" s="297">
        <v>5.5938546773696821E-4</v>
      </c>
      <c r="BW98" s="297">
        <v>2.8340234275979248</v>
      </c>
      <c r="BX98" s="297">
        <v>44.550761429885171</v>
      </c>
      <c r="BY98" s="297">
        <v>0.11422504044486856</v>
      </c>
      <c r="BZ98" s="297">
        <v>4.4000083238573635E-2</v>
      </c>
      <c r="CA98" s="297">
        <v>0.54082270261022314</v>
      </c>
      <c r="CB98" s="297">
        <v>110.66026822769351</v>
      </c>
      <c r="CC98" s="297">
        <v>6.6781866049022867</v>
      </c>
      <c r="CD98" s="297">
        <v>10.224344534604882</v>
      </c>
      <c r="CE98" s="297">
        <v>0</v>
      </c>
      <c r="CF98" s="297">
        <v>5.0328793772507252</v>
      </c>
      <c r="CG98" s="297"/>
      <c r="CH98" s="297">
        <v>3.8347761643842273</v>
      </c>
      <c r="CI98" s="297">
        <v>1.878493041636615</v>
      </c>
      <c r="CJ98" s="297">
        <v>11.725663778468427</v>
      </c>
      <c r="CK98" s="297">
        <v>1.3337463903009907</v>
      </c>
      <c r="CL98" s="297"/>
      <c r="CM98" s="297">
        <v>1.4607885861307677</v>
      </c>
      <c r="CN98" s="297">
        <v>7.8430166417425431</v>
      </c>
      <c r="CO98" s="297">
        <v>0.53942024140394573</v>
      </c>
      <c r="CP98" s="297">
        <v>3.2294036360864829E-2</v>
      </c>
      <c r="CQ98" s="297"/>
      <c r="CR98" s="297">
        <v>8.6636611706160824</v>
      </c>
      <c r="CS98" s="297">
        <v>0</v>
      </c>
      <c r="CT98" s="297">
        <v>2.0981016500367607E-3</v>
      </c>
      <c r="CU98" s="297"/>
      <c r="CV98" s="297">
        <v>23.886912180087723</v>
      </c>
      <c r="CW98" s="297">
        <v>0.74097242967114596</v>
      </c>
      <c r="CX98" s="297">
        <v>0.37273915977302347</v>
      </c>
      <c r="CY98" s="297">
        <v>1.1890112328585642</v>
      </c>
      <c r="CZ98" s="297"/>
      <c r="DA98" s="297">
        <v>5.9878048609402233E-2</v>
      </c>
      <c r="DB98" s="297">
        <v>4.8939181911688507</v>
      </c>
      <c r="DC98" s="297">
        <v>0</v>
      </c>
      <c r="DD98" s="297">
        <v>1.59715423983871</v>
      </c>
      <c r="DE98" s="298">
        <v>515.68194701630512</v>
      </c>
    </row>
    <row r="99" spans="2:109" x14ac:dyDescent="0.2">
      <c r="B99" s="72" t="s">
        <v>17265</v>
      </c>
      <c r="C99" s="296">
        <v>0</v>
      </c>
      <c r="D99" s="297">
        <v>0</v>
      </c>
      <c r="E99" s="297">
        <v>5.6156970891373087E-2</v>
      </c>
      <c r="F99" s="297">
        <v>0</v>
      </c>
      <c r="G99" s="297">
        <v>0</v>
      </c>
      <c r="H99" s="297">
        <v>0</v>
      </c>
      <c r="I99" s="297">
        <v>6.7984279463067704E-2</v>
      </c>
      <c r="J99" s="297">
        <v>0</v>
      </c>
      <c r="K99" s="297">
        <v>170.93795277322968</v>
      </c>
      <c r="L99" s="297">
        <v>14.008002706837075</v>
      </c>
      <c r="M99" s="297">
        <v>15.912858986781021</v>
      </c>
      <c r="N99" s="297">
        <v>1.2359196285058227</v>
      </c>
      <c r="O99" s="297">
        <v>0</v>
      </c>
      <c r="P99" s="297"/>
      <c r="Q99" s="297">
        <v>43.795613848018107</v>
      </c>
      <c r="R99" s="297">
        <v>21.453600507845216</v>
      </c>
      <c r="S99" s="297">
        <v>0</v>
      </c>
      <c r="T99" s="297">
        <v>15.232242868128351</v>
      </c>
      <c r="U99" s="297"/>
      <c r="V99" s="297">
        <v>16.6831465747489</v>
      </c>
      <c r="W99" s="297">
        <v>97.733122051440162</v>
      </c>
      <c r="X99" s="297">
        <v>6.160526607457256</v>
      </c>
      <c r="Y99" s="297">
        <v>0.36881869643137316</v>
      </c>
      <c r="Z99" s="297"/>
      <c r="AA99" s="297">
        <v>100.48796378326588</v>
      </c>
      <c r="AB99" s="297">
        <v>1.3250452220407947</v>
      </c>
      <c r="AC99" s="297">
        <v>2.3961672269769765E-2</v>
      </c>
      <c r="AD99" s="297"/>
      <c r="AE99" s="297">
        <v>333.85153157704815</v>
      </c>
      <c r="AF99" s="297">
        <v>8.4623824209870566</v>
      </c>
      <c r="AG99" s="297">
        <v>0</v>
      </c>
      <c r="AH99" s="297">
        <v>13.579274143525234</v>
      </c>
      <c r="AI99" s="297"/>
      <c r="AJ99" s="297">
        <v>0.68384588368571209</v>
      </c>
      <c r="AK99" s="297">
        <v>55.891698007004486</v>
      </c>
      <c r="AL99" s="297">
        <v>0</v>
      </c>
      <c r="AM99" s="297">
        <v>0</v>
      </c>
      <c r="AN99" s="297">
        <v>0</v>
      </c>
      <c r="AO99" s="297">
        <v>0</v>
      </c>
      <c r="AP99" s="297">
        <v>5.529266757267233E-2</v>
      </c>
      <c r="AQ99" s="297">
        <v>0</v>
      </c>
      <c r="AR99" s="297">
        <v>0</v>
      </c>
      <c r="AS99" s="297">
        <v>0</v>
      </c>
      <c r="AT99" s="297">
        <v>0</v>
      </c>
      <c r="AU99" s="297">
        <v>0</v>
      </c>
      <c r="AV99" s="297">
        <v>0</v>
      </c>
      <c r="AW99" s="297">
        <v>3.6895743985884879</v>
      </c>
      <c r="AX99" s="297">
        <v>0.11528214133775801</v>
      </c>
      <c r="AY99" s="297">
        <v>1.2359196285058227</v>
      </c>
      <c r="AZ99" s="297">
        <v>0</v>
      </c>
      <c r="BA99" s="297">
        <v>0</v>
      </c>
      <c r="BB99" s="297">
        <v>0</v>
      </c>
      <c r="BC99" s="297">
        <v>0</v>
      </c>
      <c r="BD99" s="297">
        <v>0</v>
      </c>
      <c r="BE99" s="297">
        <v>0</v>
      </c>
      <c r="BF99" s="297">
        <v>8.1608201696451079</v>
      </c>
      <c r="BG99" s="297">
        <v>0</v>
      </c>
      <c r="BH99" s="297">
        <v>0</v>
      </c>
      <c r="BI99" s="297">
        <v>1.5433727893094422</v>
      </c>
      <c r="BJ99" s="297">
        <v>1.3250452220407947</v>
      </c>
      <c r="BK99" s="297">
        <v>0</v>
      </c>
      <c r="BL99" s="297">
        <v>61.047608475417171</v>
      </c>
      <c r="BM99" s="297">
        <v>0</v>
      </c>
      <c r="BN99" s="297">
        <v>0</v>
      </c>
      <c r="BO99" s="297">
        <v>0</v>
      </c>
      <c r="BP99" s="297">
        <v>0</v>
      </c>
      <c r="BQ99" s="297">
        <v>0</v>
      </c>
      <c r="BR99" s="297">
        <v>0</v>
      </c>
      <c r="BS99" s="297">
        <v>0</v>
      </c>
      <c r="BT99" s="297">
        <v>0</v>
      </c>
      <c r="BU99" s="297">
        <v>0</v>
      </c>
      <c r="BV99" s="297">
        <v>8.643033187007603E-4</v>
      </c>
      <c r="BW99" s="297">
        <v>0</v>
      </c>
      <c r="BX99" s="297">
        <v>0</v>
      </c>
      <c r="BY99" s="297">
        <v>0</v>
      </c>
      <c r="BZ99" s="297">
        <v>6.7984279463067704E-2</v>
      </c>
      <c r="CA99" s="297">
        <v>0</v>
      </c>
      <c r="CB99" s="297">
        <v>170.93795277322968</v>
      </c>
      <c r="CC99" s="297">
        <v>10.318428308248587</v>
      </c>
      <c r="CD99" s="297">
        <v>15.797576845443263</v>
      </c>
      <c r="CE99" s="297">
        <v>0</v>
      </c>
      <c r="CF99" s="297">
        <v>0</v>
      </c>
      <c r="CG99" s="297"/>
      <c r="CH99" s="297">
        <v>43.795613848018107</v>
      </c>
      <c r="CI99" s="297">
        <v>21.453600507845216</v>
      </c>
      <c r="CJ99" s="297">
        <v>0</v>
      </c>
      <c r="CK99" s="297">
        <v>15.232242868128351</v>
      </c>
      <c r="CL99" s="297"/>
      <c r="CM99" s="297">
        <v>16.6831465747489</v>
      </c>
      <c r="CN99" s="297">
        <v>89.572301881795056</v>
      </c>
      <c r="CO99" s="297">
        <v>6.160526607457256</v>
      </c>
      <c r="CP99" s="297">
        <v>0.36881869643137316</v>
      </c>
      <c r="CQ99" s="297"/>
      <c r="CR99" s="297">
        <v>98.944590993956439</v>
      </c>
      <c r="CS99" s="297">
        <v>0</v>
      </c>
      <c r="CT99" s="297">
        <v>2.3961672269769765E-2</v>
      </c>
      <c r="CU99" s="297"/>
      <c r="CV99" s="297">
        <v>272.80392310163097</v>
      </c>
      <c r="CW99" s="297">
        <v>8.4623824209870566</v>
      </c>
      <c r="CX99" s="297">
        <v>0</v>
      </c>
      <c r="CY99" s="297">
        <v>13.579274143525234</v>
      </c>
      <c r="CZ99" s="297"/>
      <c r="DA99" s="297">
        <v>0.68384588368571209</v>
      </c>
      <c r="DB99" s="297">
        <v>55.891698007004486</v>
      </c>
      <c r="DC99" s="297">
        <v>0</v>
      </c>
      <c r="DD99" s="297">
        <v>0</v>
      </c>
      <c r="DE99" s="298">
        <v>1835.903298419209</v>
      </c>
    </row>
    <row r="100" spans="2:109" x14ac:dyDescent="0.2">
      <c r="B100" s="86" t="s">
        <v>9172</v>
      </c>
      <c r="C100" s="299">
        <v>4.5572729368483467</v>
      </c>
      <c r="D100" s="300">
        <v>19.237817586150808</v>
      </c>
      <c r="E100" s="300">
        <v>0.63381630234387143</v>
      </c>
      <c r="F100" s="300">
        <v>58.739476256476124</v>
      </c>
      <c r="G100" s="300">
        <v>1111.4503385157634</v>
      </c>
      <c r="H100" s="300">
        <v>2.3513139034374237</v>
      </c>
      <c r="I100" s="300">
        <v>35.397706749337608</v>
      </c>
      <c r="J100" s="300">
        <v>3.9095986958834756</v>
      </c>
      <c r="K100" s="300">
        <v>1149.1835669544337</v>
      </c>
      <c r="L100" s="300">
        <v>340.50715839067755</v>
      </c>
      <c r="M100" s="300">
        <v>124.05820707232402</v>
      </c>
      <c r="N100" s="300">
        <v>487.24062262077751</v>
      </c>
      <c r="O100" s="300">
        <v>39.411407325436819</v>
      </c>
      <c r="P100" s="300">
        <v>92.4</v>
      </c>
      <c r="Q100" s="300">
        <v>472.92402276793126</v>
      </c>
      <c r="R100" s="300">
        <v>383.43091289164551</v>
      </c>
      <c r="S100" s="300">
        <v>733.27355856887038</v>
      </c>
      <c r="T100" s="300">
        <v>284.84013212743878</v>
      </c>
      <c r="U100" s="300">
        <v>18.37</v>
      </c>
      <c r="V100" s="300">
        <v>267.92944589362645</v>
      </c>
      <c r="W100" s="300">
        <v>1381.0433180369228</v>
      </c>
      <c r="X100" s="300">
        <v>51.009496502441841</v>
      </c>
      <c r="Y100" s="300">
        <v>106.71477069681271</v>
      </c>
      <c r="Z100" s="300">
        <v>39</v>
      </c>
      <c r="AA100" s="300">
        <v>1727.1012010307415</v>
      </c>
      <c r="AB100" s="300">
        <v>69.091014311996688</v>
      </c>
      <c r="AC100" s="300">
        <v>21.074966808679306</v>
      </c>
      <c r="AD100" s="300">
        <v>112.63</v>
      </c>
      <c r="AE100" s="300">
        <v>2795.295601971101</v>
      </c>
      <c r="AF100" s="300">
        <v>104.2562676756128</v>
      </c>
      <c r="AG100" s="300">
        <v>45.537059242257058</v>
      </c>
      <c r="AH100" s="300">
        <v>151.44686221417811</v>
      </c>
      <c r="AI100" s="300">
        <v>8.1199999999999992</v>
      </c>
      <c r="AJ100" s="300">
        <v>46.144801633468305</v>
      </c>
      <c r="AK100" s="300">
        <v>1830.0274724156952</v>
      </c>
      <c r="AL100" s="300">
        <v>27.788909980687386</v>
      </c>
      <c r="AM100" s="300">
        <v>241.31316207734676</v>
      </c>
      <c r="AN100" s="300">
        <v>0</v>
      </c>
      <c r="AO100" s="300">
        <v>0</v>
      </c>
      <c r="AP100" s="300">
        <v>0.46664542110948226</v>
      </c>
      <c r="AQ100" s="300">
        <v>0</v>
      </c>
      <c r="AR100" s="300">
        <v>0</v>
      </c>
      <c r="AS100" s="300">
        <v>0</v>
      </c>
      <c r="AT100" s="300">
        <v>0</v>
      </c>
      <c r="AU100" s="300">
        <v>0</v>
      </c>
      <c r="AV100" s="300">
        <v>0</v>
      </c>
      <c r="AW100" s="300">
        <v>98.74178376231454</v>
      </c>
      <c r="AX100" s="300">
        <v>0.48216743596881684</v>
      </c>
      <c r="AY100" s="300">
        <v>16.984793840074008</v>
      </c>
      <c r="AZ100" s="300">
        <v>0</v>
      </c>
      <c r="BA100" s="300">
        <v>0</v>
      </c>
      <c r="BB100" s="300">
        <v>0</v>
      </c>
      <c r="BC100" s="300">
        <v>0</v>
      </c>
      <c r="BD100" s="300">
        <v>0</v>
      </c>
      <c r="BE100" s="300">
        <v>0</v>
      </c>
      <c r="BF100" s="300">
        <v>222.37439884022956</v>
      </c>
      <c r="BG100" s="300">
        <v>0</v>
      </c>
      <c r="BH100" s="300">
        <v>0</v>
      </c>
      <c r="BI100" s="300">
        <v>37.803678843155929</v>
      </c>
      <c r="BJ100" s="300">
        <v>69.091014311996688</v>
      </c>
      <c r="BK100" s="300">
        <v>0</v>
      </c>
      <c r="BL100" s="300">
        <v>668.02726622742784</v>
      </c>
      <c r="BM100" s="300">
        <v>0</v>
      </c>
      <c r="BN100" s="300">
        <v>0</v>
      </c>
      <c r="BO100" s="300">
        <v>0</v>
      </c>
      <c r="BP100" s="300">
        <v>0</v>
      </c>
      <c r="BQ100" s="300">
        <v>0</v>
      </c>
      <c r="BR100" s="300">
        <v>0</v>
      </c>
      <c r="BS100" s="300">
        <v>0</v>
      </c>
      <c r="BT100" s="300">
        <v>4.5572729368483467</v>
      </c>
      <c r="BU100" s="300">
        <v>19.237817586150808</v>
      </c>
      <c r="BV100" s="300">
        <v>0.16717088123438908</v>
      </c>
      <c r="BW100" s="300">
        <v>58.739476256476124</v>
      </c>
      <c r="BX100" s="300">
        <v>1111.4503385157634</v>
      </c>
      <c r="BY100" s="300">
        <v>2.3513139034374237</v>
      </c>
      <c r="BZ100" s="300">
        <v>35.397706749337608</v>
      </c>
      <c r="CA100" s="300">
        <v>3.9095986958834756</v>
      </c>
      <c r="CB100" s="300">
        <v>1149.1835669544337</v>
      </c>
      <c r="CC100" s="300">
        <v>241.76537462836296</v>
      </c>
      <c r="CD100" s="300">
        <v>123.57603963635522</v>
      </c>
      <c r="CE100" s="300">
        <v>470.25582878070344</v>
      </c>
      <c r="CF100" s="300">
        <v>39.411407325436819</v>
      </c>
      <c r="CG100" s="300">
        <v>92.4</v>
      </c>
      <c r="CH100" s="300">
        <v>472.92402276793126</v>
      </c>
      <c r="CI100" s="300">
        <v>383.43091289164551</v>
      </c>
      <c r="CJ100" s="300">
        <v>733.27355856887038</v>
      </c>
      <c r="CK100" s="300">
        <v>284.84013212743878</v>
      </c>
      <c r="CL100" s="300">
        <v>18.37</v>
      </c>
      <c r="CM100" s="300">
        <v>267.92944589362645</v>
      </c>
      <c r="CN100" s="300">
        <v>1158.6689191966932</v>
      </c>
      <c r="CO100" s="300">
        <v>51.009496502441841</v>
      </c>
      <c r="CP100" s="300">
        <v>106.71477069681271</v>
      </c>
      <c r="CQ100" s="300">
        <v>39</v>
      </c>
      <c r="CR100" s="300">
        <v>1689.2975221875849</v>
      </c>
      <c r="CS100" s="300">
        <v>0</v>
      </c>
      <c r="CT100" s="300">
        <v>21.074966808679306</v>
      </c>
      <c r="CU100" s="300">
        <v>112.63</v>
      </c>
      <c r="CV100" s="300">
        <v>2127.2683357436727</v>
      </c>
      <c r="CW100" s="300">
        <v>104.2562676756128</v>
      </c>
      <c r="CX100" s="300">
        <v>45.537059242257058</v>
      </c>
      <c r="CY100" s="300">
        <v>151.44686221417811</v>
      </c>
      <c r="CZ100" s="300">
        <v>8.1199999999999992</v>
      </c>
      <c r="DA100" s="300">
        <v>46.144801633468305</v>
      </c>
      <c r="DB100" s="300">
        <v>1830.0274724156952</v>
      </c>
      <c r="DC100" s="300">
        <v>27.788909980687386</v>
      </c>
      <c r="DD100" s="300">
        <v>241.31316207734676</v>
      </c>
      <c r="DE100" s="301">
        <v>28774.882560314691</v>
      </c>
    </row>
    <row r="101" spans="2:109" x14ac:dyDescent="0.2">
      <c r="B101"/>
      <c r="C101"/>
      <c r="D101"/>
      <c r="E101"/>
      <c r="F101"/>
      <c r="G101"/>
      <c r="H101"/>
      <c r="I101"/>
      <c r="J101"/>
      <c r="K101"/>
      <c r="L101"/>
      <c r="M101"/>
      <c r="N101"/>
      <c r="O101"/>
      <c r="P101"/>
      <c r="Q101"/>
      <c r="R101"/>
      <c r="S101"/>
      <c r="T101"/>
      <c r="U101"/>
      <c r="V101"/>
      <c r="W101"/>
      <c r="X101"/>
      <c r="Y101"/>
      <c r="Z101"/>
      <c r="AA101"/>
      <c r="AB101"/>
      <c r="AC101"/>
      <c r="AD101"/>
      <c r="AE101"/>
      <c r="AF101"/>
      <c r="AG101"/>
      <c r="AH101"/>
    </row>
    <row r="102" spans="2:109" x14ac:dyDescent="0.2">
      <c r="B102"/>
      <c r="C102"/>
      <c r="D102"/>
      <c r="E102"/>
      <c r="F102"/>
      <c r="G102"/>
      <c r="H102"/>
      <c r="I102"/>
      <c r="J102"/>
      <c r="K102"/>
      <c r="L102"/>
      <c r="M102"/>
      <c r="N102"/>
      <c r="O102"/>
      <c r="P102"/>
      <c r="Q102"/>
      <c r="R102"/>
      <c r="S102"/>
      <c r="T102"/>
      <c r="U102"/>
      <c r="V102"/>
      <c r="W102"/>
      <c r="X102"/>
      <c r="Y102"/>
      <c r="Z102"/>
      <c r="AA102"/>
      <c r="AB102"/>
      <c r="AC102"/>
      <c r="AD102"/>
      <c r="AE102"/>
      <c r="AF102"/>
      <c r="AG102"/>
      <c r="AH102"/>
    </row>
    <row r="103" spans="2:109" x14ac:dyDescent="0.2">
      <c r="B103"/>
      <c r="C103"/>
      <c r="D103"/>
      <c r="E103"/>
      <c r="F103"/>
      <c r="G103"/>
      <c r="H103"/>
      <c r="I103"/>
      <c r="J103"/>
      <c r="K103"/>
      <c r="L103"/>
      <c r="M103"/>
      <c r="N103"/>
      <c r="O103"/>
      <c r="P103"/>
      <c r="Q103"/>
      <c r="R103"/>
      <c r="S103"/>
      <c r="T103"/>
      <c r="U103"/>
      <c r="V103"/>
      <c r="W103"/>
      <c r="X103"/>
      <c r="Y103"/>
      <c r="Z103"/>
      <c r="AA103"/>
      <c r="AB103"/>
      <c r="AC103"/>
      <c r="AD103"/>
      <c r="AE103"/>
      <c r="AF103"/>
      <c r="AG103"/>
      <c r="AH103"/>
    </row>
    <row r="104" spans="2:109" x14ac:dyDescent="0.2">
      <c r="B104"/>
      <c r="C104"/>
      <c r="D104"/>
      <c r="E104"/>
      <c r="F104"/>
      <c r="G104"/>
      <c r="H104"/>
      <c r="I104"/>
      <c r="J104"/>
      <c r="K104"/>
      <c r="L104"/>
      <c r="M104"/>
      <c r="N104"/>
      <c r="O104"/>
      <c r="P104"/>
      <c r="Q104"/>
      <c r="R104"/>
      <c r="S104"/>
      <c r="T104"/>
      <c r="U104"/>
      <c r="V104"/>
      <c r="W104"/>
      <c r="X104"/>
      <c r="Y104"/>
      <c r="Z104"/>
      <c r="AA104"/>
      <c r="AB104"/>
      <c r="AC104"/>
      <c r="AD104"/>
      <c r="AE104"/>
      <c r="AF104"/>
      <c r="AG104"/>
      <c r="AH104"/>
    </row>
    <row r="105" spans="2:109" x14ac:dyDescent="0.2">
      <c r="B105"/>
      <c r="C105"/>
      <c r="D105"/>
      <c r="E105"/>
      <c r="F105"/>
      <c r="G105"/>
      <c r="H105"/>
      <c r="I105"/>
      <c r="J105"/>
      <c r="K105"/>
      <c r="L105"/>
      <c r="M105"/>
      <c r="N105"/>
      <c r="O105"/>
      <c r="P105"/>
      <c r="Q105"/>
      <c r="R105"/>
      <c r="S105"/>
      <c r="T105"/>
      <c r="U105"/>
      <c r="V105"/>
      <c r="W105"/>
      <c r="X105"/>
      <c r="Y105"/>
      <c r="Z105"/>
      <c r="AA105"/>
      <c r="AB105"/>
      <c r="AC105"/>
      <c r="AD105"/>
      <c r="AE105"/>
      <c r="AF105"/>
      <c r="AG105"/>
      <c r="AH105"/>
    </row>
    <row r="106" spans="2:109" x14ac:dyDescent="0.2">
      <c r="B106"/>
      <c r="C106"/>
      <c r="D106"/>
      <c r="E106"/>
      <c r="F106"/>
      <c r="G106"/>
      <c r="H106"/>
      <c r="I106"/>
      <c r="J106"/>
      <c r="K106"/>
      <c r="L106"/>
      <c r="M106"/>
      <c r="N106"/>
      <c r="O106"/>
      <c r="P106"/>
      <c r="Q106"/>
      <c r="R106"/>
      <c r="S106"/>
      <c r="T106"/>
      <c r="U106"/>
      <c r="V106"/>
      <c r="W106"/>
      <c r="X106"/>
      <c r="Y106"/>
      <c r="Z106"/>
      <c r="AA106"/>
      <c r="AB106"/>
      <c r="AC106"/>
      <c r="AD106"/>
      <c r="AE106"/>
      <c r="AF106"/>
      <c r="AG106"/>
    </row>
    <row r="107" spans="2:109" x14ac:dyDescent="0.2">
      <c r="B107"/>
      <c r="C107"/>
      <c r="D107"/>
      <c r="E107"/>
      <c r="F107"/>
      <c r="G107"/>
      <c r="H107"/>
      <c r="I107"/>
      <c r="J107"/>
      <c r="K107"/>
      <c r="L107"/>
      <c r="M107"/>
      <c r="N107"/>
      <c r="O107"/>
      <c r="P107"/>
      <c r="Q107"/>
      <c r="R107"/>
      <c r="S107"/>
      <c r="T107"/>
      <c r="U107"/>
      <c r="V107"/>
      <c r="W107"/>
      <c r="X107"/>
      <c r="Y107"/>
      <c r="Z107"/>
      <c r="AA107"/>
      <c r="AB107"/>
      <c r="AC107"/>
      <c r="AD107"/>
      <c r="AE107"/>
      <c r="AF107"/>
      <c r="AG107"/>
    </row>
    <row r="108" spans="2:109" x14ac:dyDescent="0.2">
      <c r="B108"/>
      <c r="C108"/>
      <c r="D108"/>
      <c r="E108"/>
      <c r="F108"/>
      <c r="G108"/>
      <c r="H108"/>
      <c r="I108"/>
      <c r="J108"/>
      <c r="K108"/>
      <c r="L108"/>
      <c r="M108"/>
      <c r="N108"/>
      <c r="O108"/>
      <c r="P108"/>
      <c r="Q108"/>
      <c r="R108"/>
      <c r="S108"/>
      <c r="T108"/>
      <c r="U108"/>
      <c r="V108"/>
      <c r="W108"/>
      <c r="X108"/>
      <c r="Y108"/>
      <c r="Z108"/>
      <c r="AA108"/>
      <c r="AB108"/>
      <c r="AC108"/>
      <c r="AD108"/>
      <c r="AE108"/>
      <c r="AF108"/>
      <c r="AG108"/>
    </row>
    <row r="109" spans="2:109" x14ac:dyDescent="0.2">
      <c r="B109"/>
      <c r="C109"/>
      <c r="D109"/>
      <c r="E109"/>
      <c r="F109"/>
      <c r="G109"/>
      <c r="H109"/>
      <c r="I109"/>
      <c r="J109"/>
      <c r="K109"/>
      <c r="L109"/>
      <c r="M109"/>
      <c r="N109"/>
      <c r="O109"/>
      <c r="P109"/>
      <c r="Q109"/>
      <c r="R109"/>
      <c r="S109"/>
      <c r="T109"/>
      <c r="U109"/>
      <c r="V109"/>
      <c r="W109"/>
      <c r="X109"/>
      <c r="Y109"/>
      <c r="Z109"/>
      <c r="AA109"/>
      <c r="AB109"/>
      <c r="AC109"/>
      <c r="AD109"/>
      <c r="AE109"/>
      <c r="AF109"/>
      <c r="AG109"/>
    </row>
    <row r="110" spans="2:109" x14ac:dyDescent="0.2">
      <c r="B110"/>
      <c r="C110"/>
      <c r="D110"/>
      <c r="E110"/>
      <c r="F110"/>
      <c r="G110"/>
      <c r="H110"/>
      <c r="I110"/>
      <c r="J110"/>
      <c r="K110"/>
      <c r="L110"/>
      <c r="M110"/>
      <c r="N110"/>
      <c r="O110"/>
      <c r="P110"/>
      <c r="Q110"/>
      <c r="R110"/>
      <c r="S110"/>
      <c r="T110" s="42"/>
      <c r="U110" s="42"/>
      <c r="V110" s="42"/>
      <c r="W110" s="42"/>
      <c r="X110" s="89"/>
      <c r="Y110" s="89"/>
      <c r="Z110" s="89"/>
      <c r="AA110" s="89"/>
    </row>
    <row r="111" spans="2:109" x14ac:dyDescent="0.2">
      <c r="B111"/>
      <c r="C111"/>
      <c r="D111"/>
      <c r="E111"/>
      <c r="F111"/>
      <c r="G111"/>
      <c r="H111"/>
      <c r="I111"/>
      <c r="J111"/>
      <c r="K111"/>
      <c r="L111"/>
      <c r="M111"/>
      <c r="N111"/>
      <c r="O111"/>
      <c r="P111"/>
      <c r="Q111"/>
      <c r="R111"/>
      <c r="S111"/>
      <c r="T111" s="42"/>
      <c r="U111" s="42"/>
      <c r="V111" s="42"/>
      <c r="W111" s="42"/>
      <c r="X111" s="89"/>
      <c r="Y111" s="89"/>
      <c r="Z111" s="89"/>
      <c r="AA111" s="89"/>
    </row>
    <row r="112" spans="2:109" x14ac:dyDescent="0.2">
      <c r="B112"/>
      <c r="C112"/>
      <c r="D112"/>
      <c r="E112"/>
      <c r="F112"/>
      <c r="G112"/>
      <c r="H112"/>
      <c r="I112"/>
      <c r="J112"/>
      <c r="K112"/>
      <c r="L112"/>
      <c r="M112"/>
      <c r="N112"/>
      <c r="O112"/>
      <c r="P112"/>
      <c r="Q112"/>
      <c r="R112"/>
      <c r="S112"/>
      <c r="T112" s="42"/>
      <c r="U112" s="42"/>
      <c r="V112" s="42"/>
      <c r="W112" s="42"/>
      <c r="X112" s="89"/>
      <c r="Y112" s="89"/>
      <c r="Z112" s="89"/>
      <c r="AA112" s="89"/>
    </row>
    <row r="113" spans="2:27" x14ac:dyDescent="0.2">
      <c r="B113"/>
      <c r="C113"/>
      <c r="D113"/>
      <c r="E113"/>
      <c r="F113"/>
      <c r="G113"/>
      <c r="H113"/>
      <c r="I113"/>
      <c r="J113"/>
      <c r="K113"/>
      <c r="L113"/>
      <c r="M113"/>
      <c r="N113"/>
      <c r="O113"/>
      <c r="P113"/>
      <c r="Q113"/>
      <c r="R113"/>
      <c r="S113"/>
      <c r="T113" s="42"/>
      <c r="U113" s="42"/>
      <c r="V113" s="42"/>
      <c r="W113" s="42"/>
      <c r="X113" s="89"/>
      <c r="Y113" s="89"/>
      <c r="Z113" s="89"/>
      <c r="AA113" s="89"/>
    </row>
    <row r="114" spans="2:27" x14ac:dyDescent="0.2">
      <c r="B114"/>
      <c r="C114"/>
      <c r="D114"/>
      <c r="E114"/>
      <c r="F114"/>
      <c r="G114"/>
      <c r="H114"/>
      <c r="I114"/>
      <c r="J114"/>
      <c r="K114"/>
      <c r="L114"/>
      <c r="M114"/>
      <c r="N114"/>
      <c r="O114"/>
      <c r="P114"/>
      <c r="Q114"/>
      <c r="R114"/>
      <c r="S114"/>
      <c r="T114" s="42"/>
      <c r="U114" s="42"/>
      <c r="V114" s="42"/>
      <c r="W114" s="42"/>
      <c r="X114" s="89"/>
      <c r="Y114" s="89"/>
      <c r="Z114" s="89"/>
      <c r="AA114" s="89"/>
    </row>
    <row r="115" spans="2:27" x14ac:dyDescent="0.2">
      <c r="B115"/>
      <c r="C115"/>
      <c r="D115"/>
      <c r="E115"/>
      <c r="F115"/>
      <c r="G115"/>
      <c r="H115"/>
      <c r="I115"/>
      <c r="J115"/>
      <c r="K115"/>
      <c r="L115"/>
      <c r="M115"/>
      <c r="N115"/>
      <c r="O115"/>
      <c r="P115"/>
      <c r="Q115"/>
      <c r="R115"/>
      <c r="S115"/>
      <c r="T115" s="42"/>
      <c r="U115" s="42"/>
      <c r="V115" s="42"/>
      <c r="W115" s="42"/>
      <c r="X115" s="89"/>
      <c r="Y115" s="89"/>
      <c r="Z115" s="89"/>
      <c r="AA115" s="89"/>
    </row>
    <row r="116" spans="2:27" x14ac:dyDescent="0.2">
      <c r="B116"/>
      <c r="C116"/>
      <c r="D116"/>
      <c r="E116"/>
      <c r="F116"/>
      <c r="G116"/>
      <c r="H116"/>
      <c r="I116"/>
      <c r="J116"/>
      <c r="K116"/>
      <c r="L116"/>
      <c r="M116"/>
      <c r="N116"/>
      <c r="O116"/>
      <c r="P116"/>
      <c r="Q116"/>
      <c r="R116"/>
      <c r="S116"/>
      <c r="T116" s="42"/>
      <c r="U116" s="42"/>
      <c r="V116" s="42"/>
      <c r="W116" s="42"/>
      <c r="X116" s="89"/>
      <c r="Y116" s="89"/>
      <c r="Z116" s="89"/>
      <c r="AA116" s="89"/>
    </row>
    <row r="117" spans="2:27" x14ac:dyDescent="0.2">
      <c r="B117"/>
      <c r="C117"/>
      <c r="D117"/>
      <c r="E117"/>
      <c r="F117"/>
      <c r="G117"/>
      <c r="H117"/>
      <c r="I117"/>
      <c r="J117"/>
      <c r="K117"/>
      <c r="L117"/>
      <c r="M117"/>
      <c r="N117"/>
      <c r="O117"/>
      <c r="P117"/>
      <c r="Q117"/>
      <c r="R117"/>
      <c r="S117"/>
      <c r="T117" s="42"/>
      <c r="U117" s="42"/>
      <c r="V117" s="42"/>
      <c r="W117" s="42"/>
      <c r="X117" s="89"/>
      <c r="Y117" s="89"/>
      <c r="Z117" s="89"/>
      <c r="AA117" s="89"/>
    </row>
    <row r="118" spans="2:27" x14ac:dyDescent="0.2">
      <c r="B118"/>
      <c r="C118"/>
      <c r="D118"/>
      <c r="E118"/>
      <c r="F118"/>
      <c r="G118"/>
      <c r="H118"/>
      <c r="I118"/>
      <c r="J118"/>
      <c r="K118"/>
      <c r="L118"/>
      <c r="M118"/>
      <c r="N118"/>
      <c r="O118"/>
      <c r="P118"/>
      <c r="Q118"/>
      <c r="R118"/>
      <c r="S118"/>
      <c r="T118" s="42"/>
      <c r="U118" s="42"/>
      <c r="V118" s="42"/>
      <c r="W118" s="42"/>
      <c r="X118" s="89"/>
      <c r="Y118" s="89"/>
      <c r="Z118" s="89"/>
      <c r="AA118" s="89"/>
    </row>
    <row r="119" spans="2:27" x14ac:dyDescent="0.2">
      <c r="B119"/>
      <c r="C119"/>
      <c r="D119"/>
      <c r="E119"/>
      <c r="F119"/>
      <c r="G119"/>
      <c r="H119"/>
      <c r="I119"/>
      <c r="J119"/>
      <c r="K119"/>
      <c r="L119"/>
      <c r="M119"/>
      <c r="N119"/>
      <c r="O119"/>
      <c r="P119"/>
      <c r="Q119"/>
      <c r="R119"/>
      <c r="S119"/>
      <c r="T119" s="42"/>
      <c r="U119" s="42"/>
      <c r="V119" s="42"/>
      <c r="W119" s="42"/>
      <c r="X119" s="89"/>
      <c r="Y119" s="89"/>
      <c r="Z119" s="89"/>
      <c r="AA119" s="89"/>
    </row>
    <row r="120" spans="2:27" x14ac:dyDescent="0.2">
      <c r="B120"/>
      <c r="C120"/>
      <c r="D120"/>
      <c r="E120"/>
      <c r="F120"/>
      <c r="G120"/>
      <c r="H120"/>
      <c r="I120"/>
      <c r="J120"/>
      <c r="K120"/>
      <c r="L120"/>
      <c r="M120"/>
      <c r="N120"/>
      <c r="O120"/>
      <c r="P120"/>
      <c r="Q120"/>
      <c r="R120"/>
      <c r="S120"/>
      <c r="T120" s="42"/>
      <c r="U120" s="42"/>
      <c r="V120" s="42"/>
      <c r="W120" s="42"/>
      <c r="X120" s="89"/>
      <c r="Y120" s="89"/>
      <c r="Z120" s="89"/>
      <c r="AA120" s="89"/>
    </row>
    <row r="121" spans="2:27" x14ac:dyDescent="0.2">
      <c r="B121"/>
      <c r="C121"/>
      <c r="D121"/>
      <c r="E121"/>
      <c r="F121"/>
      <c r="G121"/>
      <c r="H121"/>
      <c r="I121"/>
      <c r="J121"/>
      <c r="K121"/>
      <c r="L121"/>
      <c r="M121"/>
      <c r="N121"/>
      <c r="O121"/>
      <c r="P121"/>
      <c r="Q121"/>
      <c r="R121"/>
      <c r="S121"/>
      <c r="T121" s="42"/>
      <c r="U121" s="42"/>
      <c r="V121" s="42"/>
      <c r="W121" s="42"/>
      <c r="X121" s="89"/>
      <c r="Y121" s="89"/>
      <c r="Z121" s="89"/>
      <c r="AA121" s="89"/>
    </row>
    <row r="122" spans="2:27" x14ac:dyDescent="0.2">
      <c r="B122"/>
      <c r="C122"/>
      <c r="D122"/>
      <c r="E122"/>
      <c r="F122"/>
      <c r="G122"/>
      <c r="H122"/>
      <c r="I122"/>
      <c r="J122"/>
      <c r="K122"/>
      <c r="L122"/>
      <c r="M122"/>
      <c r="N122"/>
      <c r="O122"/>
      <c r="P122"/>
      <c r="Q122"/>
      <c r="R122"/>
      <c r="S122"/>
      <c r="T122" s="42"/>
      <c r="U122" s="42"/>
      <c r="V122" s="42"/>
      <c r="W122" s="42"/>
      <c r="X122" s="89"/>
      <c r="Y122" s="89"/>
      <c r="Z122" s="89"/>
      <c r="AA122" s="89"/>
    </row>
    <row r="123" spans="2:27" x14ac:dyDescent="0.2">
      <c r="B123"/>
      <c r="C123"/>
      <c r="D123"/>
      <c r="E123"/>
      <c r="F123"/>
      <c r="G123"/>
      <c r="H123"/>
      <c r="I123"/>
      <c r="J123"/>
      <c r="K123"/>
      <c r="L123"/>
      <c r="M123"/>
      <c r="N123"/>
      <c r="O123"/>
      <c r="P123"/>
      <c r="Q123"/>
      <c r="R123"/>
      <c r="S123"/>
      <c r="T123" s="42"/>
      <c r="U123" s="42"/>
      <c r="V123" s="42"/>
      <c r="W123" s="42"/>
      <c r="X123" s="89"/>
      <c r="Y123" s="89"/>
      <c r="Z123" s="89"/>
      <c r="AA123" s="89"/>
    </row>
    <row r="124" spans="2:27" x14ac:dyDescent="0.2">
      <c r="B124"/>
      <c r="C124"/>
      <c r="D124"/>
      <c r="E124"/>
      <c r="F124"/>
      <c r="G124"/>
      <c r="H124"/>
      <c r="I124"/>
      <c r="J124"/>
      <c r="K124"/>
      <c r="L124"/>
      <c r="M124"/>
      <c r="N124"/>
      <c r="O124"/>
      <c r="P124"/>
      <c r="Q124"/>
      <c r="R124"/>
      <c r="S124"/>
      <c r="T124" s="42"/>
      <c r="U124" s="42"/>
      <c r="V124" s="42"/>
      <c r="W124" s="42"/>
      <c r="X124" s="89"/>
      <c r="Y124" s="89"/>
      <c r="Z124" s="89"/>
      <c r="AA124" s="89"/>
    </row>
    <row r="125" spans="2:27" x14ac:dyDescent="0.2">
      <c r="B125"/>
      <c r="C125"/>
      <c r="D125"/>
      <c r="E125"/>
      <c r="F125"/>
      <c r="G125"/>
      <c r="H125"/>
      <c r="I125"/>
      <c r="J125"/>
      <c r="K125"/>
      <c r="L125"/>
      <c r="M125"/>
      <c r="N125"/>
      <c r="O125"/>
      <c r="P125"/>
      <c r="Q125"/>
      <c r="R125"/>
      <c r="S125"/>
      <c r="T125" s="42"/>
      <c r="U125" s="42"/>
      <c r="V125" s="42"/>
      <c r="W125" s="42"/>
      <c r="X125" s="89"/>
      <c r="Y125" s="89"/>
      <c r="Z125" s="89"/>
      <c r="AA125" s="89"/>
    </row>
  </sheetData>
  <phoneticPr fontId="4"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A1:K3573"/>
  <sheetViews>
    <sheetView zoomScale="70" zoomScaleNormal="70" workbookViewId="0">
      <pane ySplit="5" topLeftCell="A6" activePane="bottomLeft" state="frozen"/>
      <selection pane="bottomLeft" activeCell="A6" sqref="A6"/>
    </sheetView>
  </sheetViews>
  <sheetFormatPr defaultRowHeight="12.75" x14ac:dyDescent="0.2"/>
  <cols>
    <col min="1" max="1" width="21.28515625" customWidth="1"/>
    <col min="2" max="2" width="7.140625" bestFit="1" customWidth="1"/>
    <col min="3" max="3" width="12.7109375" style="28" customWidth="1"/>
    <col min="4" max="4" width="13.5703125" customWidth="1"/>
    <col min="5" max="5" width="30.140625" customWidth="1"/>
    <col min="6" max="6" width="15" style="65" bestFit="1" customWidth="1"/>
    <col min="7" max="7" width="15.28515625" style="65" bestFit="1" customWidth="1"/>
    <col min="8" max="8" width="14" style="65" bestFit="1" customWidth="1"/>
    <col min="9" max="9" width="14.85546875" style="65" bestFit="1" customWidth="1"/>
    <col min="10" max="10" width="13.85546875" style="65" bestFit="1" customWidth="1"/>
  </cols>
  <sheetData>
    <row r="1" spans="1:10" x14ac:dyDescent="0.2">
      <c r="A1" s="14" t="s">
        <v>17086</v>
      </c>
      <c r="E1" s="7"/>
      <c r="F1" s="132"/>
    </row>
    <row r="2" spans="1:10" x14ac:dyDescent="0.2">
      <c r="F2" s="219"/>
      <c r="G2" s="219"/>
      <c r="H2" s="219"/>
      <c r="I2" s="219"/>
      <c r="J2" s="219"/>
    </row>
    <row r="3" spans="1:10" x14ac:dyDescent="0.2">
      <c r="A3" s="7"/>
      <c r="C3" s="106"/>
    </row>
    <row r="5" spans="1:10" x14ac:dyDescent="0.2">
      <c r="A5" s="4" t="s">
        <v>15902</v>
      </c>
      <c r="B5" s="4" t="s">
        <v>16669</v>
      </c>
      <c r="C5" s="29" t="s">
        <v>16668</v>
      </c>
      <c r="D5" s="4" t="s">
        <v>16666</v>
      </c>
      <c r="E5" s="4" t="s">
        <v>16667</v>
      </c>
      <c r="F5" s="66" t="s">
        <v>15700</v>
      </c>
      <c r="G5" s="66" t="s">
        <v>15701</v>
      </c>
      <c r="H5" s="66" t="s">
        <v>15702</v>
      </c>
      <c r="I5" s="66" t="s">
        <v>15703</v>
      </c>
      <c r="J5" s="66" t="s">
        <v>15898</v>
      </c>
    </row>
    <row r="6" spans="1:10" x14ac:dyDescent="0.2">
      <c r="A6" t="s">
        <v>15903</v>
      </c>
      <c r="B6" t="str">
        <f>unprmtd_src_summary!C6</f>
        <v>30</v>
      </c>
      <c r="C6" s="143">
        <f>unprmtd_src_summary!D6</f>
        <v>30011</v>
      </c>
      <c r="D6" s="143" t="str">
        <f>unprmtd_src_summary!E6</f>
        <v>2310001630</v>
      </c>
      <c r="E6" s="28" t="str">
        <f>unprmtd_src_summary!F6</f>
        <v>Venting - blowdowns</v>
      </c>
      <c r="F6" s="144">
        <f>unprmtd_src_summary!G6</f>
        <v>0</v>
      </c>
      <c r="G6" s="144">
        <f>unprmtd_src_summary!H6</f>
        <v>2.0770153804468627E-4</v>
      </c>
      <c r="H6" s="144">
        <f>unprmtd_src_summary!I6</f>
        <v>0</v>
      </c>
      <c r="I6" s="144">
        <f>unprmtd_src_summary!J6</f>
        <v>0</v>
      </c>
      <c r="J6" s="144">
        <f>unprmtd_src_summary!K6</f>
        <v>0</v>
      </c>
    </row>
    <row r="7" spans="1:10" s="30" customFormat="1" x14ac:dyDescent="0.2">
      <c r="A7" t="s">
        <v>15903</v>
      </c>
      <c r="B7" t="str">
        <f>unprmtd_src_summary!C7</f>
        <v>30</v>
      </c>
      <c r="C7" s="143">
        <f>unprmtd_src_summary!D7</f>
        <v>30017</v>
      </c>
      <c r="D7" s="143" t="str">
        <f>unprmtd_src_summary!E7</f>
        <v>2310001630</v>
      </c>
      <c r="E7" s="28" t="str">
        <f>unprmtd_src_summary!F7</f>
        <v>Venting - blowdowns</v>
      </c>
      <c r="F7" s="144">
        <f>unprmtd_src_summary!G7</f>
        <v>0</v>
      </c>
      <c r="G7" s="144">
        <f>unprmtd_src_summary!H7</f>
        <v>1.5579557159290674E-4</v>
      </c>
      <c r="H7" s="144">
        <f>unprmtd_src_summary!I7</f>
        <v>0</v>
      </c>
      <c r="I7" s="144">
        <f>unprmtd_src_summary!J7</f>
        <v>0</v>
      </c>
      <c r="J7" s="144">
        <f>unprmtd_src_summary!K7</f>
        <v>0</v>
      </c>
    </row>
    <row r="8" spans="1:10" s="31" customFormat="1" x14ac:dyDescent="0.2">
      <c r="A8" t="s">
        <v>15903</v>
      </c>
      <c r="B8" t="str">
        <f>unprmtd_src_summary!C8</f>
        <v>30</v>
      </c>
      <c r="C8" s="143">
        <f>unprmtd_src_summary!D8</f>
        <v>30019</v>
      </c>
      <c r="D8" s="143" t="str">
        <f>unprmtd_src_summary!E8</f>
        <v>2310001630</v>
      </c>
      <c r="E8" s="28" t="str">
        <f>unprmtd_src_summary!F8</f>
        <v>Venting - blowdowns</v>
      </c>
      <c r="F8" s="144">
        <f>unprmtd_src_summary!G8</f>
        <v>0</v>
      </c>
      <c r="G8" s="144">
        <f>unprmtd_src_summary!H8</f>
        <v>0</v>
      </c>
      <c r="H8" s="144">
        <f>unprmtd_src_summary!I8</f>
        <v>0</v>
      </c>
      <c r="I8" s="144">
        <f>unprmtd_src_summary!J8</f>
        <v>0</v>
      </c>
      <c r="J8" s="144">
        <f>unprmtd_src_summary!K8</f>
        <v>0</v>
      </c>
    </row>
    <row r="9" spans="1:10" x14ac:dyDescent="0.2">
      <c r="A9" t="s">
        <v>15903</v>
      </c>
      <c r="B9" t="str">
        <f>unprmtd_src_summary!C9</f>
        <v>30</v>
      </c>
      <c r="C9" s="143">
        <f>unprmtd_src_summary!D9</f>
        <v>30021</v>
      </c>
      <c r="D9" s="143" t="str">
        <f>unprmtd_src_summary!E9</f>
        <v>2310001630</v>
      </c>
      <c r="E9" s="28" t="str">
        <f>unprmtd_src_summary!F9</f>
        <v>Venting - blowdowns</v>
      </c>
      <c r="F9" s="144">
        <f>unprmtd_src_summary!G9</f>
        <v>0</v>
      </c>
      <c r="G9" s="144">
        <f>unprmtd_src_summary!H9</f>
        <v>4.2665957574924626E-4</v>
      </c>
      <c r="H9" s="144">
        <f>unprmtd_src_summary!I9</f>
        <v>0</v>
      </c>
      <c r="I9" s="144">
        <f>unprmtd_src_summary!J9</f>
        <v>0</v>
      </c>
      <c r="J9" s="144">
        <f>unprmtd_src_summary!K9</f>
        <v>0</v>
      </c>
    </row>
    <row r="10" spans="1:10" s="30" customFormat="1" x14ac:dyDescent="0.2">
      <c r="A10" t="s">
        <v>15903</v>
      </c>
      <c r="B10" t="str">
        <f>unprmtd_src_summary!C10</f>
        <v>30</v>
      </c>
      <c r="C10" s="143">
        <f>unprmtd_src_summary!D10</f>
        <v>30025</v>
      </c>
      <c r="D10" s="143" t="str">
        <f>unprmtd_src_summary!E10</f>
        <v>2310001630</v>
      </c>
      <c r="E10" s="28" t="str">
        <f>unprmtd_src_summary!F10</f>
        <v>Venting - blowdowns</v>
      </c>
      <c r="F10" s="144">
        <f>unprmtd_src_summary!G10</f>
        <v>0</v>
      </c>
      <c r="G10" s="144">
        <f>unprmtd_src_summary!H10</f>
        <v>7.8406571813855908E-2</v>
      </c>
      <c r="H10" s="144">
        <f>unprmtd_src_summary!I10</f>
        <v>0</v>
      </c>
      <c r="I10" s="144">
        <f>unprmtd_src_summary!J10</f>
        <v>0</v>
      </c>
      <c r="J10" s="144">
        <f>unprmtd_src_summary!K10</f>
        <v>0</v>
      </c>
    </row>
    <row r="11" spans="1:10" s="31" customFormat="1" x14ac:dyDescent="0.2">
      <c r="A11" t="s">
        <v>15903</v>
      </c>
      <c r="B11" t="str">
        <f>unprmtd_src_summary!C11</f>
        <v>30</v>
      </c>
      <c r="C11" s="143">
        <f>unprmtd_src_summary!D11</f>
        <v>30033</v>
      </c>
      <c r="D11" s="143" t="str">
        <f>unprmtd_src_summary!E11</f>
        <v>2310001630</v>
      </c>
      <c r="E11" s="28" t="str">
        <f>unprmtd_src_summary!F11</f>
        <v>Venting - blowdowns</v>
      </c>
      <c r="F11" s="144">
        <f>unprmtd_src_summary!G11</f>
        <v>0</v>
      </c>
      <c r="G11" s="144">
        <f>unprmtd_src_summary!H11</f>
        <v>6.5423923182386868E-6</v>
      </c>
      <c r="H11" s="144">
        <f>unprmtd_src_summary!I11</f>
        <v>0</v>
      </c>
      <c r="I11" s="144">
        <f>unprmtd_src_summary!J11</f>
        <v>0</v>
      </c>
      <c r="J11" s="144">
        <f>unprmtd_src_summary!K11</f>
        <v>0</v>
      </c>
    </row>
    <row r="12" spans="1:10" x14ac:dyDescent="0.2">
      <c r="A12" t="s">
        <v>15903</v>
      </c>
      <c r="B12" t="str">
        <f>unprmtd_src_summary!C12</f>
        <v>30</v>
      </c>
      <c r="C12" s="143">
        <f>unprmtd_src_summary!D12</f>
        <v>30055</v>
      </c>
      <c r="D12" s="143" t="str">
        <f>unprmtd_src_summary!E12</f>
        <v>2310001630</v>
      </c>
      <c r="E12" s="28" t="str">
        <f>unprmtd_src_summary!F12</f>
        <v>Venting - blowdowns</v>
      </c>
      <c r="F12" s="144">
        <f>unprmtd_src_summary!G12</f>
        <v>0</v>
      </c>
      <c r="G12" s="144">
        <f>unprmtd_src_summary!H12</f>
        <v>0</v>
      </c>
      <c r="H12" s="144">
        <f>unprmtd_src_summary!I12</f>
        <v>0</v>
      </c>
      <c r="I12" s="144">
        <f>unprmtd_src_summary!J12</f>
        <v>0</v>
      </c>
      <c r="J12" s="144">
        <f>unprmtd_src_summary!K12</f>
        <v>0</v>
      </c>
    </row>
    <row r="13" spans="1:10" s="30" customFormat="1" x14ac:dyDescent="0.2">
      <c r="A13" t="s">
        <v>15903</v>
      </c>
      <c r="B13" t="str">
        <f>unprmtd_src_summary!C13</f>
        <v>30</v>
      </c>
      <c r="C13" s="143">
        <f>unprmtd_src_summary!D13</f>
        <v>30079</v>
      </c>
      <c r="D13" s="143" t="str">
        <f>unprmtd_src_summary!E13</f>
        <v>2310001630</v>
      </c>
      <c r="E13" s="28" t="str">
        <f>unprmtd_src_summary!F13</f>
        <v>Venting - blowdowns</v>
      </c>
      <c r="F13" s="144">
        <f>unprmtd_src_summary!G13</f>
        <v>0</v>
      </c>
      <c r="G13" s="144">
        <f>unprmtd_src_summary!H13</f>
        <v>2.5156842790816432E-5</v>
      </c>
      <c r="H13" s="144">
        <f>unprmtd_src_summary!I13</f>
        <v>0</v>
      </c>
      <c r="I13" s="144">
        <f>unprmtd_src_summary!J13</f>
        <v>0</v>
      </c>
      <c r="J13" s="144">
        <f>unprmtd_src_summary!K13</f>
        <v>0</v>
      </c>
    </row>
    <row r="14" spans="1:10" s="31" customFormat="1" x14ac:dyDescent="0.2">
      <c r="A14" t="s">
        <v>15903</v>
      </c>
      <c r="B14" t="str">
        <f>unprmtd_src_summary!C14</f>
        <v>30</v>
      </c>
      <c r="C14" s="143">
        <f>unprmtd_src_summary!D14</f>
        <v>30083</v>
      </c>
      <c r="D14" s="143" t="str">
        <f>unprmtd_src_summary!E14</f>
        <v>2310001630</v>
      </c>
      <c r="E14" s="28" t="str">
        <f>unprmtd_src_summary!F14</f>
        <v>Venting - blowdowns</v>
      </c>
      <c r="F14" s="144">
        <f>unprmtd_src_summary!G14</f>
        <v>0</v>
      </c>
      <c r="G14" s="144">
        <f>unprmtd_src_summary!H14</f>
        <v>4.6307748891237788E-2</v>
      </c>
      <c r="H14" s="144">
        <f>unprmtd_src_summary!I14</f>
        <v>0</v>
      </c>
      <c r="I14" s="144">
        <f>unprmtd_src_summary!J14</f>
        <v>0</v>
      </c>
      <c r="J14" s="144">
        <f>unprmtd_src_summary!K14</f>
        <v>0</v>
      </c>
    </row>
    <row r="15" spans="1:10" x14ac:dyDescent="0.2">
      <c r="A15" t="s">
        <v>15903</v>
      </c>
      <c r="B15" t="str">
        <f>unprmtd_src_summary!C15</f>
        <v>30</v>
      </c>
      <c r="C15" s="143">
        <f>unprmtd_src_summary!D15</f>
        <v>30085</v>
      </c>
      <c r="D15" s="143" t="str">
        <f>unprmtd_src_summary!E15</f>
        <v>2310001630</v>
      </c>
      <c r="E15" s="28" t="str">
        <f>unprmtd_src_summary!F15</f>
        <v>Venting - blowdowns</v>
      </c>
      <c r="F15" s="144">
        <f>unprmtd_src_summary!G15</f>
        <v>0</v>
      </c>
      <c r="G15" s="144">
        <f>unprmtd_src_summary!H15</f>
        <v>2.0211212433353352E-3</v>
      </c>
      <c r="H15" s="144">
        <f>unprmtd_src_summary!I15</f>
        <v>0</v>
      </c>
      <c r="I15" s="144">
        <f>unprmtd_src_summary!J15</f>
        <v>0</v>
      </c>
      <c r="J15" s="144">
        <f>unprmtd_src_summary!K15</f>
        <v>0</v>
      </c>
    </row>
    <row r="16" spans="1:10" s="30" customFormat="1" x14ac:dyDescent="0.2">
      <c r="A16" t="s">
        <v>15903</v>
      </c>
      <c r="B16" t="str">
        <f>unprmtd_src_summary!C16</f>
        <v>30</v>
      </c>
      <c r="C16" s="143">
        <f>unprmtd_src_summary!D16</f>
        <v>30091</v>
      </c>
      <c r="D16" s="143" t="str">
        <f>unprmtd_src_summary!E16</f>
        <v>2310001630</v>
      </c>
      <c r="E16" s="28" t="str">
        <f>unprmtd_src_summary!F16</f>
        <v>Venting - blowdowns</v>
      </c>
      <c r="F16" s="144">
        <f>unprmtd_src_summary!G16</f>
        <v>0</v>
      </c>
      <c r="G16" s="144">
        <f>unprmtd_src_summary!H16</f>
        <v>2.1489876707349934E-3</v>
      </c>
      <c r="H16" s="144">
        <f>unprmtd_src_summary!I16</f>
        <v>0</v>
      </c>
      <c r="I16" s="144">
        <f>unprmtd_src_summary!J16</f>
        <v>0</v>
      </c>
      <c r="J16" s="144">
        <f>unprmtd_src_summary!K16</f>
        <v>0</v>
      </c>
    </row>
    <row r="17" spans="1:11" s="30" customFormat="1" x14ac:dyDescent="0.2">
      <c r="A17" t="s">
        <v>15903</v>
      </c>
      <c r="B17" t="str">
        <f>unprmtd_src_summary!C17</f>
        <v>30</v>
      </c>
      <c r="C17" s="143">
        <f>unprmtd_src_summary!D17</f>
        <v>30105</v>
      </c>
      <c r="D17" s="143" t="str">
        <f>unprmtd_src_summary!E17</f>
        <v>2310001630</v>
      </c>
      <c r="E17" s="28" t="str">
        <f>unprmtd_src_summary!F17</f>
        <v>Venting - blowdowns</v>
      </c>
      <c r="F17" s="144">
        <f>unprmtd_src_summary!G17</f>
        <v>0</v>
      </c>
      <c r="G17" s="144">
        <f>unprmtd_src_summary!H17</f>
        <v>4.9342065637530599E-3</v>
      </c>
      <c r="H17" s="144">
        <f>unprmtd_src_summary!I17</f>
        <v>0</v>
      </c>
      <c r="I17" s="144">
        <f>unprmtd_src_summary!J17</f>
        <v>0</v>
      </c>
      <c r="J17" s="144">
        <f>unprmtd_src_summary!K17</f>
        <v>0</v>
      </c>
    </row>
    <row r="18" spans="1:11" s="30" customFormat="1" x14ac:dyDescent="0.2">
      <c r="A18" t="s">
        <v>15903</v>
      </c>
      <c r="B18" t="str">
        <f>unprmtd_src_summary!C18</f>
        <v>30</v>
      </c>
      <c r="C18" s="143">
        <f>unprmtd_src_summary!D18</f>
        <v>30109</v>
      </c>
      <c r="D18" s="143" t="str">
        <f>unprmtd_src_summary!E18</f>
        <v>2310001630</v>
      </c>
      <c r="E18" s="28" t="str">
        <f>unprmtd_src_summary!F18</f>
        <v>Venting - blowdowns</v>
      </c>
      <c r="F18" s="144">
        <f>unprmtd_src_summary!G18</f>
        <v>0</v>
      </c>
      <c r="G18" s="144">
        <f>unprmtd_src_summary!H18</f>
        <v>1.513076099583451E-3</v>
      </c>
      <c r="H18" s="144">
        <f>unprmtd_src_summary!I18</f>
        <v>0</v>
      </c>
      <c r="I18" s="144">
        <f>unprmtd_src_summary!J18</f>
        <v>0</v>
      </c>
      <c r="J18" s="144">
        <f>unprmtd_src_summary!K18</f>
        <v>0</v>
      </c>
    </row>
    <row r="19" spans="1:11" s="30" customFormat="1" x14ac:dyDescent="0.2">
      <c r="A19" t="s">
        <v>15903</v>
      </c>
      <c r="B19" t="str">
        <f>unprmtd_src_summary!C19</f>
        <v>38</v>
      </c>
      <c r="C19" s="143">
        <f>unprmtd_src_summary!D19</f>
        <v>38007</v>
      </c>
      <c r="D19" s="143" t="str">
        <f>unprmtd_src_summary!E19</f>
        <v>2310001630</v>
      </c>
      <c r="E19" s="28" t="str">
        <f>unprmtd_src_summary!F19</f>
        <v>Venting - blowdowns</v>
      </c>
      <c r="F19" s="144">
        <f>unprmtd_src_summary!G19</f>
        <v>0</v>
      </c>
      <c r="G19" s="144">
        <f>unprmtd_src_summary!H19</f>
        <v>1.3151902411917497E-2</v>
      </c>
      <c r="H19" s="144">
        <f>unprmtd_src_summary!I19</f>
        <v>0</v>
      </c>
      <c r="I19" s="144">
        <f>unprmtd_src_summary!J19</f>
        <v>0</v>
      </c>
      <c r="J19" s="144">
        <f>unprmtd_src_summary!K19</f>
        <v>0</v>
      </c>
    </row>
    <row r="20" spans="1:11" s="30" customFormat="1" x14ac:dyDescent="0.2">
      <c r="A20" t="s">
        <v>15903</v>
      </c>
      <c r="B20" t="str">
        <f>unprmtd_src_summary!C20</f>
        <v>38</v>
      </c>
      <c r="C20" s="143">
        <f>unprmtd_src_summary!D20</f>
        <v>38009</v>
      </c>
      <c r="D20" s="143" t="str">
        <f>unprmtd_src_summary!E20</f>
        <v>2310001630</v>
      </c>
      <c r="E20" s="28" t="str">
        <f>unprmtd_src_summary!F20</f>
        <v>Venting - blowdowns</v>
      </c>
      <c r="F20" s="144">
        <f>unprmtd_src_summary!G20</f>
        <v>0</v>
      </c>
      <c r="G20" s="144">
        <f>unprmtd_src_summary!H20</f>
        <v>3.0680533839411557E-4</v>
      </c>
      <c r="H20" s="144">
        <f>unprmtd_src_summary!I20</f>
        <v>0</v>
      </c>
      <c r="I20" s="144">
        <f>unprmtd_src_summary!J20</f>
        <v>0</v>
      </c>
      <c r="J20" s="144">
        <f>unprmtd_src_summary!K20</f>
        <v>0</v>
      </c>
    </row>
    <row r="21" spans="1:11" s="30" customFormat="1" x14ac:dyDescent="0.2">
      <c r="A21" t="s">
        <v>15903</v>
      </c>
      <c r="B21" t="str">
        <f>unprmtd_src_summary!C21</f>
        <v>38</v>
      </c>
      <c r="C21" s="143">
        <f>unprmtd_src_summary!D21</f>
        <v>38011</v>
      </c>
      <c r="D21" s="143" t="str">
        <f>unprmtd_src_summary!E21</f>
        <v>2310001630</v>
      </c>
      <c r="E21" s="28" t="str">
        <f>unprmtd_src_summary!F21</f>
        <v>Venting - blowdowns</v>
      </c>
      <c r="F21" s="144">
        <f>unprmtd_src_summary!G21</f>
        <v>0</v>
      </c>
      <c r="G21" s="144">
        <f>unprmtd_src_summary!H21</f>
        <v>5.8350772565695125E-2</v>
      </c>
      <c r="H21" s="144">
        <f>unprmtd_src_summary!I21</f>
        <v>0</v>
      </c>
      <c r="I21" s="144">
        <f>unprmtd_src_summary!J21</f>
        <v>0</v>
      </c>
      <c r="J21" s="144">
        <f>unprmtd_src_summary!K21</f>
        <v>0</v>
      </c>
    </row>
    <row r="22" spans="1:11" s="30" customFormat="1" x14ac:dyDescent="0.2">
      <c r="A22" t="s">
        <v>15903</v>
      </c>
      <c r="B22" t="str">
        <f>unprmtd_src_summary!C22</f>
        <v>38</v>
      </c>
      <c r="C22" s="143">
        <f>unprmtd_src_summary!D22</f>
        <v>38013</v>
      </c>
      <c r="D22" s="143" t="str">
        <f>unprmtd_src_summary!E22</f>
        <v>2310001630</v>
      </c>
      <c r="E22" s="28" t="str">
        <f>unprmtd_src_summary!F22</f>
        <v>Venting - blowdowns</v>
      </c>
      <c r="F22" s="144">
        <f>unprmtd_src_summary!G22</f>
        <v>0</v>
      </c>
      <c r="G22" s="144">
        <f>unprmtd_src_summary!H22</f>
        <v>8.3203845210170109E-3</v>
      </c>
      <c r="H22" s="144">
        <f>unprmtd_src_summary!I22</f>
        <v>0</v>
      </c>
      <c r="I22" s="144">
        <f>unprmtd_src_summary!J22</f>
        <v>0</v>
      </c>
      <c r="J22" s="144">
        <f>unprmtd_src_summary!K22</f>
        <v>0</v>
      </c>
    </row>
    <row r="23" spans="1:11" s="30" customFormat="1" x14ac:dyDescent="0.2">
      <c r="A23" t="s">
        <v>15903</v>
      </c>
      <c r="B23" t="str">
        <f>unprmtd_src_summary!C23</f>
        <v>38</v>
      </c>
      <c r="C23" s="143">
        <f>unprmtd_src_summary!D23</f>
        <v>38023</v>
      </c>
      <c r="D23" s="143" t="str">
        <f>unprmtd_src_summary!E23</f>
        <v>2310001630</v>
      </c>
      <c r="E23" s="28" t="str">
        <f>unprmtd_src_summary!F23</f>
        <v>Venting - blowdowns</v>
      </c>
      <c r="F23" s="144">
        <f>unprmtd_src_summary!G23</f>
        <v>0</v>
      </c>
      <c r="G23" s="144">
        <f>unprmtd_src_summary!H23</f>
        <v>6.3991915987068283E-3</v>
      </c>
      <c r="H23" s="144">
        <f>unprmtd_src_summary!I23</f>
        <v>0</v>
      </c>
      <c r="I23" s="144">
        <f>unprmtd_src_summary!J23</f>
        <v>0</v>
      </c>
      <c r="J23" s="144">
        <f>unprmtd_src_summary!K23</f>
        <v>0</v>
      </c>
    </row>
    <row r="24" spans="1:11" s="30" customFormat="1" x14ac:dyDescent="0.2">
      <c r="A24" t="s">
        <v>15903</v>
      </c>
      <c r="B24" t="str">
        <f>unprmtd_src_summary!C24</f>
        <v>38</v>
      </c>
      <c r="C24" s="143">
        <f>unprmtd_src_summary!D24</f>
        <v>38025</v>
      </c>
      <c r="D24" s="143" t="str">
        <f>unprmtd_src_summary!E24</f>
        <v>2310001630</v>
      </c>
      <c r="E24" s="28" t="str">
        <f>unprmtd_src_summary!F24</f>
        <v>Venting - blowdowns</v>
      </c>
      <c r="F24" s="144">
        <f>unprmtd_src_summary!G24</f>
        <v>0</v>
      </c>
      <c r="G24" s="144">
        <f>unprmtd_src_summary!H24</f>
        <v>1.8088821529197933E-2</v>
      </c>
      <c r="H24" s="144">
        <f>unprmtd_src_summary!I24</f>
        <v>0</v>
      </c>
      <c r="I24" s="144">
        <f>unprmtd_src_summary!J24</f>
        <v>0</v>
      </c>
      <c r="J24" s="144">
        <f>unprmtd_src_summary!K24</f>
        <v>0</v>
      </c>
    </row>
    <row r="25" spans="1:11" s="30" customFormat="1" x14ac:dyDescent="0.2">
      <c r="A25" t="s">
        <v>15903</v>
      </c>
      <c r="B25" t="str">
        <f>unprmtd_src_summary!C25</f>
        <v>38</v>
      </c>
      <c r="C25" s="143">
        <f>unprmtd_src_summary!D25</f>
        <v>38033</v>
      </c>
      <c r="D25" s="143" t="str">
        <f>unprmtd_src_summary!E25</f>
        <v>2310001630</v>
      </c>
      <c r="E25" s="28" t="str">
        <f>unprmtd_src_summary!F25</f>
        <v>Venting - blowdowns</v>
      </c>
      <c r="F25" s="144">
        <f>unprmtd_src_summary!G25</f>
        <v>0</v>
      </c>
      <c r="G25" s="144">
        <f>unprmtd_src_summary!H25</f>
        <v>1.8916087619779826E-3</v>
      </c>
      <c r="H25" s="144">
        <f>unprmtd_src_summary!I25</f>
        <v>0</v>
      </c>
      <c r="I25" s="144">
        <f>unprmtd_src_summary!J25</f>
        <v>0</v>
      </c>
      <c r="J25" s="144">
        <f>unprmtd_src_summary!K25</f>
        <v>0</v>
      </c>
    </row>
    <row r="26" spans="1:11" s="31" customFormat="1" x14ac:dyDescent="0.2">
      <c r="A26" t="s">
        <v>15903</v>
      </c>
      <c r="B26" t="str">
        <f>unprmtd_src_summary!C26</f>
        <v>38</v>
      </c>
      <c r="C26" s="143">
        <f>unprmtd_src_summary!D26</f>
        <v>38049</v>
      </c>
      <c r="D26" s="143" t="str">
        <f>unprmtd_src_summary!E26</f>
        <v>2310001630</v>
      </c>
      <c r="E26" s="28" t="str">
        <f>unprmtd_src_summary!F26</f>
        <v>Venting - blowdowns</v>
      </c>
      <c r="F26" s="144">
        <f>unprmtd_src_summary!G26</f>
        <v>0</v>
      </c>
      <c r="G26" s="144">
        <f>unprmtd_src_summary!H26</f>
        <v>0</v>
      </c>
      <c r="H26" s="144">
        <f>unprmtd_src_summary!I26</f>
        <v>0</v>
      </c>
      <c r="I26" s="144">
        <f>unprmtd_src_summary!J26</f>
        <v>0</v>
      </c>
      <c r="J26" s="144">
        <f>unprmtd_src_summary!K26</f>
        <v>0</v>
      </c>
      <c r="K26"/>
    </row>
    <row r="27" spans="1:11" s="31" customFormat="1" x14ac:dyDescent="0.2">
      <c r="A27" t="s">
        <v>15903</v>
      </c>
      <c r="B27" t="str">
        <f>unprmtd_src_summary!C27</f>
        <v>38</v>
      </c>
      <c r="C27" s="143">
        <f>unprmtd_src_summary!D27</f>
        <v>38053</v>
      </c>
      <c r="D27" s="143" t="str">
        <f>unprmtd_src_summary!E27</f>
        <v>2310001630</v>
      </c>
      <c r="E27" s="28" t="str">
        <f>unprmtd_src_summary!F27</f>
        <v>Venting - blowdowns</v>
      </c>
      <c r="F27" s="144">
        <f>unprmtd_src_summary!G27</f>
        <v>0</v>
      </c>
      <c r="G27" s="144">
        <f>unprmtd_src_summary!H27</f>
        <v>5.3172430209690418E-2</v>
      </c>
      <c r="H27" s="144">
        <f>unprmtd_src_summary!I27</f>
        <v>0</v>
      </c>
      <c r="I27" s="144">
        <f>unprmtd_src_summary!J27</f>
        <v>0</v>
      </c>
      <c r="J27" s="144">
        <f>unprmtd_src_summary!K27</f>
        <v>0</v>
      </c>
    </row>
    <row r="28" spans="1:11" s="31" customFormat="1" x14ac:dyDescent="0.2">
      <c r="A28" t="s">
        <v>15903</v>
      </c>
      <c r="B28" t="str">
        <f>unprmtd_src_summary!C28</f>
        <v>38</v>
      </c>
      <c r="C28" s="143">
        <f>unprmtd_src_summary!D28</f>
        <v>38055</v>
      </c>
      <c r="D28" s="143" t="str">
        <f>unprmtd_src_summary!E28</f>
        <v>2310001630</v>
      </c>
      <c r="E28" s="28" t="str">
        <f>unprmtd_src_summary!F28</f>
        <v>Venting - blowdowns</v>
      </c>
      <c r="F28" s="144">
        <f>unprmtd_src_summary!G28</f>
        <v>0</v>
      </c>
      <c r="G28" s="144">
        <f>unprmtd_src_summary!H28</f>
        <v>1.9956985225005354E-4</v>
      </c>
      <c r="H28" s="144">
        <f>unprmtd_src_summary!I28</f>
        <v>0</v>
      </c>
      <c r="I28" s="144">
        <f>unprmtd_src_summary!J28</f>
        <v>0</v>
      </c>
      <c r="J28" s="144">
        <f>unprmtd_src_summary!K28</f>
        <v>0</v>
      </c>
    </row>
    <row r="29" spans="1:11" s="31" customFormat="1" x14ac:dyDescent="0.2">
      <c r="A29" t="s">
        <v>15903</v>
      </c>
      <c r="B29" t="str">
        <f>unprmtd_src_summary!C29</f>
        <v>38</v>
      </c>
      <c r="C29" s="143">
        <f>unprmtd_src_summary!D29</f>
        <v>38057</v>
      </c>
      <c r="D29" s="143" t="str">
        <f>unprmtd_src_summary!E29</f>
        <v>2310001630</v>
      </c>
      <c r="E29" s="28" t="str">
        <f>unprmtd_src_summary!F29</f>
        <v>Venting - blowdowns</v>
      </c>
      <c r="F29" s="144">
        <f>unprmtd_src_summary!G29</f>
        <v>0</v>
      </c>
      <c r="G29" s="144">
        <f>unprmtd_src_summary!H29</f>
        <v>3.8597127283855636E-6</v>
      </c>
      <c r="H29" s="144">
        <f>unprmtd_src_summary!I29</f>
        <v>0</v>
      </c>
      <c r="I29" s="144">
        <f>unprmtd_src_summary!J29</f>
        <v>0</v>
      </c>
      <c r="J29" s="144">
        <f>unprmtd_src_summary!K29</f>
        <v>0</v>
      </c>
    </row>
    <row r="30" spans="1:11" s="31" customFormat="1" x14ac:dyDescent="0.2">
      <c r="A30" t="s">
        <v>15903</v>
      </c>
      <c r="B30" t="str">
        <f>unprmtd_src_summary!C30</f>
        <v>38</v>
      </c>
      <c r="C30" s="143">
        <f>unprmtd_src_summary!D30</f>
        <v>38061</v>
      </c>
      <c r="D30" s="143" t="str">
        <f>unprmtd_src_summary!E30</f>
        <v>2310001630</v>
      </c>
      <c r="E30" s="28" t="str">
        <f>unprmtd_src_summary!F30</f>
        <v>Venting - blowdowns</v>
      </c>
      <c r="F30" s="144">
        <f>unprmtd_src_summary!G30</f>
        <v>0</v>
      </c>
      <c r="G30" s="144">
        <f>unprmtd_src_summary!H30</f>
        <v>4.7818160235593897E-2</v>
      </c>
      <c r="H30" s="144">
        <f>unprmtd_src_summary!I30</f>
        <v>0</v>
      </c>
      <c r="I30" s="144">
        <f>unprmtd_src_summary!J30</f>
        <v>0</v>
      </c>
      <c r="J30" s="144">
        <f>unprmtd_src_summary!K30</f>
        <v>0</v>
      </c>
    </row>
    <row r="31" spans="1:11" s="31" customFormat="1" x14ac:dyDescent="0.2">
      <c r="A31" t="s">
        <v>15903</v>
      </c>
      <c r="B31" t="str">
        <f>unprmtd_src_summary!C31</f>
        <v>38</v>
      </c>
      <c r="C31" s="143">
        <f>unprmtd_src_summary!D31</f>
        <v>38075</v>
      </c>
      <c r="D31" s="143" t="str">
        <f>unprmtd_src_summary!E31</f>
        <v>2310001630</v>
      </c>
      <c r="E31" s="28" t="str">
        <f>unprmtd_src_summary!F31</f>
        <v>Venting - blowdowns</v>
      </c>
      <c r="F31" s="144">
        <f>unprmtd_src_summary!G31</f>
        <v>0</v>
      </c>
      <c r="G31" s="144">
        <f>unprmtd_src_summary!H31</f>
        <v>2.1203325898598588E-4</v>
      </c>
      <c r="H31" s="144">
        <f>unprmtd_src_summary!I31</f>
        <v>0</v>
      </c>
      <c r="I31" s="144">
        <f>unprmtd_src_summary!J31</f>
        <v>0</v>
      </c>
      <c r="J31" s="144">
        <f>unprmtd_src_summary!K31</f>
        <v>0</v>
      </c>
    </row>
    <row r="32" spans="1:11" s="31" customFormat="1" x14ac:dyDescent="0.2">
      <c r="A32" t="s">
        <v>15903</v>
      </c>
      <c r="B32" t="str">
        <f>unprmtd_src_summary!C32</f>
        <v>38</v>
      </c>
      <c r="C32" s="143">
        <f>unprmtd_src_summary!D32</f>
        <v>38087</v>
      </c>
      <c r="D32" s="143" t="str">
        <f>unprmtd_src_summary!E32</f>
        <v>2310001630</v>
      </c>
      <c r="E32" s="28" t="str">
        <f>unprmtd_src_summary!F32</f>
        <v>Venting - blowdowns</v>
      </c>
      <c r="F32" s="144">
        <f>unprmtd_src_summary!G32</f>
        <v>0</v>
      </c>
      <c r="G32" s="144">
        <f>unprmtd_src_summary!H32</f>
        <v>6.1417648916497749E-3</v>
      </c>
      <c r="H32" s="144">
        <f>unprmtd_src_summary!I32</f>
        <v>0</v>
      </c>
      <c r="I32" s="144">
        <f>unprmtd_src_summary!J32</f>
        <v>0</v>
      </c>
      <c r="J32" s="144">
        <f>unprmtd_src_summary!K32</f>
        <v>0</v>
      </c>
    </row>
    <row r="33" spans="1:10" s="31" customFormat="1" ht="11.25" customHeight="1" x14ac:dyDescent="0.2">
      <c r="A33" t="s">
        <v>15903</v>
      </c>
      <c r="B33" t="str">
        <f>unprmtd_src_summary!C33</f>
        <v>38</v>
      </c>
      <c r="C33" s="143">
        <f>unprmtd_src_summary!D33</f>
        <v>38089</v>
      </c>
      <c r="D33" s="143" t="str">
        <f>unprmtd_src_summary!E33</f>
        <v>2310001630</v>
      </c>
      <c r="E33" s="28" t="str">
        <f>unprmtd_src_summary!F33</f>
        <v>Venting - blowdowns</v>
      </c>
      <c r="F33" s="144">
        <f>unprmtd_src_summary!G33</f>
        <v>0</v>
      </c>
      <c r="G33" s="144">
        <f>unprmtd_src_summary!H33</f>
        <v>1.7043887955012619E-3</v>
      </c>
      <c r="H33" s="144">
        <f>unprmtd_src_summary!I33</f>
        <v>0</v>
      </c>
      <c r="I33" s="144">
        <f>unprmtd_src_summary!J33</f>
        <v>0</v>
      </c>
      <c r="J33" s="144">
        <f>unprmtd_src_summary!K33</f>
        <v>0</v>
      </c>
    </row>
    <row r="34" spans="1:10" s="31" customFormat="1" x14ac:dyDescent="0.2">
      <c r="A34" t="s">
        <v>15903</v>
      </c>
      <c r="B34" t="str">
        <f>unprmtd_src_summary!C34</f>
        <v>38</v>
      </c>
      <c r="C34" s="143">
        <f>unprmtd_src_summary!D34</f>
        <v>38101</v>
      </c>
      <c r="D34" s="143" t="str">
        <f>unprmtd_src_summary!E34</f>
        <v>2310001630</v>
      </c>
      <c r="E34" s="28" t="str">
        <f>unprmtd_src_summary!F34</f>
        <v>Venting - blowdowns</v>
      </c>
      <c r="F34" s="144">
        <f>unprmtd_src_summary!G34</f>
        <v>0</v>
      </c>
      <c r="G34" s="144">
        <f>unprmtd_src_summary!H34</f>
        <v>5.3859721965993283E-5</v>
      </c>
      <c r="H34" s="144">
        <f>unprmtd_src_summary!I34</f>
        <v>0</v>
      </c>
      <c r="I34" s="144">
        <f>unprmtd_src_summary!J34</f>
        <v>0</v>
      </c>
      <c r="J34" s="144">
        <f>unprmtd_src_summary!K34</f>
        <v>0</v>
      </c>
    </row>
    <row r="35" spans="1:10" s="31" customFormat="1" x14ac:dyDescent="0.2">
      <c r="A35" t="s">
        <v>15903</v>
      </c>
      <c r="B35" t="str">
        <f>unprmtd_src_summary!C35</f>
        <v>38</v>
      </c>
      <c r="C35" s="143">
        <f>unprmtd_src_summary!D35</f>
        <v>38105</v>
      </c>
      <c r="D35" s="143" t="str">
        <f>unprmtd_src_summary!E35</f>
        <v>2310001630</v>
      </c>
      <c r="E35" s="28" t="str">
        <f>unprmtd_src_summary!F35</f>
        <v>Venting - blowdowns</v>
      </c>
      <c r="F35" s="144">
        <f>unprmtd_src_summary!G35</f>
        <v>0</v>
      </c>
      <c r="G35" s="144">
        <f>unprmtd_src_summary!H35</f>
        <v>5.8541541555949962E-2</v>
      </c>
      <c r="H35" s="144">
        <f>unprmtd_src_summary!I35</f>
        <v>0</v>
      </c>
      <c r="I35" s="144">
        <f>unprmtd_src_summary!J35</f>
        <v>0</v>
      </c>
      <c r="J35" s="144">
        <f>unprmtd_src_summary!K35</f>
        <v>0</v>
      </c>
    </row>
    <row r="36" spans="1:10" x14ac:dyDescent="0.2">
      <c r="A36" t="s">
        <v>15903</v>
      </c>
      <c r="B36" t="str">
        <f>unprmtd_src_summary!C36</f>
        <v>46</v>
      </c>
      <c r="C36" s="143">
        <f>unprmtd_src_summary!D36</f>
        <v>46063</v>
      </c>
      <c r="D36" s="143" t="str">
        <f>unprmtd_src_summary!E36</f>
        <v>2310001630</v>
      </c>
      <c r="E36" s="28" t="str">
        <f>unprmtd_src_summary!F36</f>
        <v>Venting - blowdowns</v>
      </c>
      <c r="F36" s="144">
        <f>unprmtd_src_summary!G36</f>
        <v>0</v>
      </c>
      <c r="G36" s="144">
        <f>unprmtd_src_summary!H36</f>
        <v>3.7673263816282762E-2</v>
      </c>
      <c r="H36" s="144">
        <f>unprmtd_src_summary!I36</f>
        <v>0</v>
      </c>
      <c r="I36" s="144">
        <f>unprmtd_src_summary!J36</f>
        <v>0</v>
      </c>
      <c r="J36" s="144">
        <f>unprmtd_src_summary!K36</f>
        <v>0</v>
      </c>
    </row>
    <row r="37" spans="1:10" s="30" customFormat="1" x14ac:dyDescent="0.2">
      <c r="A37" t="s">
        <v>15903</v>
      </c>
      <c r="B37" t="str">
        <f>unprmtd_src_summary!C37</f>
        <v>46</v>
      </c>
      <c r="C37" s="143">
        <f>unprmtd_src_summary!D37</f>
        <v>46019</v>
      </c>
      <c r="D37" s="143" t="str">
        <f>unprmtd_src_summary!E37</f>
        <v>2310001630</v>
      </c>
      <c r="E37" s="28" t="str">
        <f>unprmtd_src_summary!F37</f>
        <v>Venting - blowdowns</v>
      </c>
      <c r="F37" s="144">
        <f>unprmtd_src_summary!G37</f>
        <v>0</v>
      </c>
      <c r="G37" s="144">
        <f>unprmtd_src_summary!H37</f>
        <v>0</v>
      </c>
      <c r="H37" s="144">
        <f>unprmtd_src_summary!I37</f>
        <v>0</v>
      </c>
      <c r="I37" s="144">
        <f>unprmtd_src_summary!J37</f>
        <v>0</v>
      </c>
      <c r="J37" s="144">
        <f>unprmtd_src_summary!K37</f>
        <v>0</v>
      </c>
    </row>
    <row r="38" spans="1:10" s="221" customFormat="1" x14ac:dyDescent="0.2">
      <c r="A38" s="221" t="s">
        <v>15903</v>
      </c>
      <c r="B38" s="221" t="str">
        <f>unprmtd_src_summary!C38</f>
        <v>30</v>
      </c>
      <c r="C38" s="232" t="str">
        <f>unprmtd_src_summary!D38</f>
        <v>3001101</v>
      </c>
      <c r="D38" s="232" t="str">
        <f>unprmtd_src_summary!E38</f>
        <v>2310001630</v>
      </c>
      <c r="E38" s="233" t="str">
        <f>unprmtd_src_summary!F38</f>
        <v>Venting - blowdowns</v>
      </c>
      <c r="F38" s="234">
        <f>unprmtd_src_summary!G38</f>
        <v>0</v>
      </c>
      <c r="G38" s="234">
        <f>unprmtd_src_summary!H38</f>
        <v>0</v>
      </c>
      <c r="H38" s="234">
        <f>unprmtd_src_summary!I38</f>
        <v>0</v>
      </c>
      <c r="I38" s="234">
        <f>unprmtd_src_summary!J38</f>
        <v>0</v>
      </c>
      <c r="J38" s="234">
        <f>unprmtd_src_summary!K38</f>
        <v>0</v>
      </c>
    </row>
    <row r="39" spans="1:10" s="221" customFormat="1" x14ac:dyDescent="0.2">
      <c r="A39" s="221" t="s">
        <v>15903</v>
      </c>
      <c r="B39" s="221" t="str">
        <f>unprmtd_src_summary!C39</f>
        <v>30</v>
      </c>
      <c r="C39" s="232" t="str">
        <f>unprmtd_src_summary!D39</f>
        <v>3001701</v>
      </c>
      <c r="D39" s="232" t="str">
        <f>unprmtd_src_summary!E39</f>
        <v>2310001630</v>
      </c>
      <c r="E39" s="233" t="str">
        <f>unprmtd_src_summary!F39</f>
        <v>Venting - blowdowns</v>
      </c>
      <c r="F39" s="234">
        <f>unprmtd_src_summary!G39</f>
        <v>0</v>
      </c>
      <c r="G39" s="234">
        <f>unprmtd_src_summary!H39</f>
        <v>0</v>
      </c>
      <c r="H39" s="234">
        <f>unprmtd_src_summary!I39</f>
        <v>0</v>
      </c>
      <c r="I39" s="234">
        <f>unprmtd_src_summary!J39</f>
        <v>0</v>
      </c>
      <c r="J39" s="234">
        <f>unprmtd_src_summary!K39</f>
        <v>0</v>
      </c>
    </row>
    <row r="40" spans="1:10" s="221" customFormat="1" x14ac:dyDescent="0.2">
      <c r="A40" s="221" t="s">
        <v>15903</v>
      </c>
      <c r="B40" s="221" t="str">
        <f>unprmtd_src_summary!C40</f>
        <v>30</v>
      </c>
      <c r="C40" s="232" t="str">
        <f>unprmtd_src_summary!D40</f>
        <v>3001901</v>
      </c>
      <c r="D40" s="232" t="str">
        <f>unprmtd_src_summary!E40</f>
        <v>2310001630</v>
      </c>
      <c r="E40" s="233" t="str">
        <f>unprmtd_src_summary!F40</f>
        <v>Venting - blowdowns</v>
      </c>
      <c r="F40" s="234">
        <f>unprmtd_src_summary!G40</f>
        <v>0</v>
      </c>
      <c r="G40" s="234">
        <f>unprmtd_src_summary!H40</f>
        <v>0</v>
      </c>
      <c r="H40" s="234">
        <f>unprmtd_src_summary!I40</f>
        <v>0</v>
      </c>
      <c r="I40" s="234">
        <f>unprmtd_src_summary!J40</f>
        <v>0</v>
      </c>
      <c r="J40" s="234">
        <f>unprmtd_src_summary!K40</f>
        <v>0</v>
      </c>
    </row>
    <row r="41" spans="1:10" s="221" customFormat="1" x14ac:dyDescent="0.2">
      <c r="A41" s="221" t="s">
        <v>15903</v>
      </c>
      <c r="B41" s="221" t="str">
        <f>unprmtd_src_summary!C41</f>
        <v>30</v>
      </c>
      <c r="C41" s="232" t="str">
        <f>unprmtd_src_summary!D41</f>
        <v>3002101</v>
      </c>
      <c r="D41" s="232" t="str">
        <f>unprmtd_src_summary!E41</f>
        <v>2310001630</v>
      </c>
      <c r="E41" s="233" t="str">
        <f>unprmtd_src_summary!F41</f>
        <v>Venting - blowdowns</v>
      </c>
      <c r="F41" s="234">
        <f>unprmtd_src_summary!G41</f>
        <v>0</v>
      </c>
      <c r="G41" s="234">
        <f>unprmtd_src_summary!H41</f>
        <v>0</v>
      </c>
      <c r="H41" s="234">
        <f>unprmtd_src_summary!I41</f>
        <v>0</v>
      </c>
      <c r="I41" s="234">
        <f>unprmtd_src_summary!J41</f>
        <v>0</v>
      </c>
      <c r="J41" s="234">
        <f>unprmtd_src_summary!K41</f>
        <v>0</v>
      </c>
    </row>
    <row r="42" spans="1:10" s="221" customFormat="1" x14ac:dyDescent="0.2">
      <c r="A42" s="221" t="s">
        <v>15903</v>
      </c>
      <c r="B42" s="221" t="str">
        <f>unprmtd_src_summary!C42</f>
        <v>30</v>
      </c>
      <c r="C42" s="232" t="str">
        <f>unprmtd_src_summary!D42</f>
        <v>3002501</v>
      </c>
      <c r="D42" s="232" t="str">
        <f>unprmtd_src_summary!E42</f>
        <v>2310001630</v>
      </c>
      <c r="E42" s="233" t="str">
        <f>unprmtd_src_summary!F42</f>
        <v>Venting - blowdowns</v>
      </c>
      <c r="F42" s="234">
        <f>unprmtd_src_summary!G42</f>
        <v>0</v>
      </c>
      <c r="G42" s="234">
        <f>unprmtd_src_summary!H42</f>
        <v>0</v>
      </c>
      <c r="H42" s="234">
        <f>unprmtd_src_summary!I42</f>
        <v>0</v>
      </c>
      <c r="I42" s="234">
        <f>unprmtd_src_summary!J42</f>
        <v>0</v>
      </c>
      <c r="J42" s="234">
        <f>unprmtd_src_summary!K42</f>
        <v>0</v>
      </c>
    </row>
    <row r="43" spans="1:10" s="221" customFormat="1" x14ac:dyDescent="0.2">
      <c r="A43" s="221" t="s">
        <v>15903</v>
      </c>
      <c r="B43" s="221" t="str">
        <f>unprmtd_src_summary!C43</f>
        <v>30</v>
      </c>
      <c r="C43" s="232" t="str">
        <f>unprmtd_src_summary!D43</f>
        <v>3003301</v>
      </c>
      <c r="D43" s="232" t="str">
        <f>unprmtd_src_summary!E43</f>
        <v>2310001630</v>
      </c>
      <c r="E43" s="233" t="str">
        <f>unprmtd_src_summary!F43</f>
        <v>Venting - blowdowns</v>
      </c>
      <c r="F43" s="234">
        <f>unprmtd_src_summary!G43</f>
        <v>0</v>
      </c>
      <c r="G43" s="234">
        <f>unprmtd_src_summary!H43</f>
        <v>0</v>
      </c>
      <c r="H43" s="234">
        <f>unprmtd_src_summary!I43</f>
        <v>0</v>
      </c>
      <c r="I43" s="234">
        <f>unprmtd_src_summary!J43</f>
        <v>0</v>
      </c>
      <c r="J43" s="234">
        <f>unprmtd_src_summary!K43</f>
        <v>0</v>
      </c>
    </row>
    <row r="44" spans="1:10" s="221" customFormat="1" x14ac:dyDescent="0.2">
      <c r="A44" s="221" t="s">
        <v>15903</v>
      </c>
      <c r="B44" s="221" t="str">
        <f>unprmtd_src_summary!C44</f>
        <v>30</v>
      </c>
      <c r="C44" s="232" t="str">
        <f>unprmtd_src_summary!D44</f>
        <v>3005501</v>
      </c>
      <c r="D44" s="232" t="str">
        <f>unprmtd_src_summary!E44</f>
        <v>2310001630</v>
      </c>
      <c r="E44" s="233" t="str">
        <f>unprmtd_src_summary!F44</f>
        <v>Venting - blowdowns</v>
      </c>
      <c r="F44" s="234">
        <f>unprmtd_src_summary!G44</f>
        <v>0</v>
      </c>
      <c r="G44" s="234">
        <f>unprmtd_src_summary!H44</f>
        <v>0</v>
      </c>
      <c r="H44" s="234">
        <f>unprmtd_src_summary!I44</f>
        <v>0</v>
      </c>
      <c r="I44" s="234">
        <f>unprmtd_src_summary!J44</f>
        <v>0</v>
      </c>
      <c r="J44" s="234">
        <f>unprmtd_src_summary!K44</f>
        <v>0</v>
      </c>
    </row>
    <row r="45" spans="1:10" s="221" customFormat="1" x14ac:dyDescent="0.2">
      <c r="A45" s="221" t="s">
        <v>15903</v>
      </c>
      <c r="B45" s="221" t="str">
        <f>unprmtd_src_summary!C45</f>
        <v>30</v>
      </c>
      <c r="C45" s="232" t="str">
        <f>unprmtd_src_summary!D45</f>
        <v>3007901</v>
      </c>
      <c r="D45" s="232" t="str">
        <f>unprmtd_src_summary!E45</f>
        <v>2310001630</v>
      </c>
      <c r="E45" s="233" t="str">
        <f>unprmtd_src_summary!F45</f>
        <v>Venting - blowdowns</v>
      </c>
      <c r="F45" s="234">
        <f>unprmtd_src_summary!G45</f>
        <v>0</v>
      </c>
      <c r="G45" s="234">
        <f>unprmtd_src_summary!H45</f>
        <v>0</v>
      </c>
      <c r="H45" s="234">
        <f>unprmtd_src_summary!I45</f>
        <v>0</v>
      </c>
      <c r="I45" s="234">
        <f>unprmtd_src_summary!J45</f>
        <v>0</v>
      </c>
      <c r="J45" s="234">
        <f>unprmtd_src_summary!K45</f>
        <v>0</v>
      </c>
    </row>
    <row r="46" spans="1:10" s="221" customFormat="1" x14ac:dyDescent="0.2">
      <c r="A46" s="221" t="s">
        <v>15903</v>
      </c>
      <c r="B46" s="221" t="str">
        <f>unprmtd_src_summary!C46</f>
        <v>30</v>
      </c>
      <c r="C46" s="232" t="str">
        <f>unprmtd_src_summary!D46</f>
        <v>3008301</v>
      </c>
      <c r="D46" s="232" t="str">
        <f>unprmtd_src_summary!E46</f>
        <v>2310001630</v>
      </c>
      <c r="E46" s="233" t="str">
        <f>unprmtd_src_summary!F46</f>
        <v>Venting - blowdowns</v>
      </c>
      <c r="F46" s="234">
        <f>unprmtd_src_summary!G46</f>
        <v>0</v>
      </c>
      <c r="G46" s="234">
        <f>unprmtd_src_summary!H46</f>
        <v>0</v>
      </c>
      <c r="H46" s="234">
        <f>unprmtd_src_summary!I46</f>
        <v>0</v>
      </c>
      <c r="I46" s="234">
        <f>unprmtd_src_summary!J46</f>
        <v>0</v>
      </c>
      <c r="J46" s="234">
        <f>unprmtd_src_summary!K46</f>
        <v>0</v>
      </c>
    </row>
    <row r="47" spans="1:10" s="221" customFormat="1" x14ac:dyDescent="0.2">
      <c r="A47" s="221" t="s">
        <v>15903</v>
      </c>
      <c r="B47" s="221" t="str">
        <f>unprmtd_src_summary!C47</f>
        <v>30</v>
      </c>
      <c r="C47" s="232" t="str">
        <f>unprmtd_src_summary!D47</f>
        <v>3008501</v>
      </c>
      <c r="D47" s="232" t="str">
        <f>unprmtd_src_summary!E47</f>
        <v>2310001630</v>
      </c>
      <c r="E47" s="233" t="str">
        <f>unprmtd_src_summary!F47</f>
        <v>Venting - blowdowns</v>
      </c>
      <c r="F47" s="234">
        <f>unprmtd_src_summary!G47</f>
        <v>0</v>
      </c>
      <c r="G47" s="234">
        <f>unprmtd_src_summary!H47</f>
        <v>1.0292766435278344E-4</v>
      </c>
      <c r="H47" s="234">
        <f>unprmtd_src_summary!I47</f>
        <v>0</v>
      </c>
      <c r="I47" s="234">
        <f>unprmtd_src_summary!J47</f>
        <v>0</v>
      </c>
      <c r="J47" s="234">
        <f>unprmtd_src_summary!K47</f>
        <v>0</v>
      </c>
    </row>
    <row r="48" spans="1:10" s="221" customFormat="1" x14ac:dyDescent="0.2">
      <c r="A48" s="221" t="s">
        <v>15903</v>
      </c>
      <c r="B48" s="221" t="str">
        <f>unprmtd_src_summary!C48</f>
        <v>30</v>
      </c>
      <c r="C48" s="232" t="str">
        <f>unprmtd_src_summary!D48</f>
        <v>3009101</v>
      </c>
      <c r="D48" s="232" t="str">
        <f>unprmtd_src_summary!E48</f>
        <v>2310001630</v>
      </c>
      <c r="E48" s="233" t="str">
        <f>unprmtd_src_summary!F48</f>
        <v>Venting - blowdowns</v>
      </c>
      <c r="F48" s="234">
        <f>unprmtd_src_summary!G48</f>
        <v>0</v>
      </c>
      <c r="G48" s="234">
        <f>unprmtd_src_summary!H48</f>
        <v>1.3022049367672344E-5</v>
      </c>
      <c r="H48" s="234">
        <f>unprmtd_src_summary!I48</f>
        <v>0</v>
      </c>
      <c r="I48" s="234">
        <f>unprmtd_src_summary!J48</f>
        <v>0</v>
      </c>
      <c r="J48" s="234">
        <f>unprmtd_src_summary!K48</f>
        <v>0</v>
      </c>
    </row>
    <row r="49" spans="1:10" s="221" customFormat="1" x14ac:dyDescent="0.2">
      <c r="A49" s="221" t="s">
        <v>15903</v>
      </c>
      <c r="B49" s="221" t="str">
        <f>unprmtd_src_summary!C49</f>
        <v>30</v>
      </c>
      <c r="C49" s="232" t="str">
        <f>unprmtd_src_summary!D49</f>
        <v>3010501</v>
      </c>
      <c r="D49" s="232" t="str">
        <f>unprmtd_src_summary!E49</f>
        <v>2310001630</v>
      </c>
      <c r="E49" s="233" t="str">
        <f>unprmtd_src_summary!F49</f>
        <v>Venting - blowdowns</v>
      </c>
      <c r="F49" s="234">
        <f>unprmtd_src_summary!G49</f>
        <v>0</v>
      </c>
      <c r="G49" s="234">
        <f>unprmtd_src_summary!H49</f>
        <v>2.1972281050523077E-5</v>
      </c>
      <c r="H49" s="234">
        <f>unprmtd_src_summary!I49</f>
        <v>0</v>
      </c>
      <c r="I49" s="234">
        <f>unprmtd_src_summary!J49</f>
        <v>0</v>
      </c>
      <c r="J49" s="234">
        <f>unprmtd_src_summary!K49</f>
        <v>0</v>
      </c>
    </row>
    <row r="50" spans="1:10" s="221" customFormat="1" x14ac:dyDescent="0.2">
      <c r="A50" s="221" t="s">
        <v>15903</v>
      </c>
      <c r="B50" s="221" t="str">
        <f>unprmtd_src_summary!C50</f>
        <v>30</v>
      </c>
      <c r="C50" s="232" t="str">
        <f>unprmtd_src_summary!D50</f>
        <v>3010901</v>
      </c>
      <c r="D50" s="232" t="str">
        <f>unprmtd_src_summary!E50</f>
        <v>2310001630</v>
      </c>
      <c r="E50" s="233" t="str">
        <f>unprmtd_src_summary!F50</f>
        <v>Venting - blowdowns</v>
      </c>
      <c r="F50" s="234">
        <f>unprmtd_src_summary!G50</f>
        <v>0</v>
      </c>
      <c r="G50" s="234">
        <f>unprmtd_src_summary!H50</f>
        <v>0</v>
      </c>
      <c r="H50" s="234">
        <f>unprmtd_src_summary!I50</f>
        <v>0</v>
      </c>
      <c r="I50" s="234">
        <f>unprmtd_src_summary!J50</f>
        <v>0</v>
      </c>
      <c r="J50" s="234">
        <f>unprmtd_src_summary!K50</f>
        <v>0</v>
      </c>
    </row>
    <row r="51" spans="1:10" s="221" customFormat="1" x14ac:dyDescent="0.2">
      <c r="A51" s="221" t="s">
        <v>15903</v>
      </c>
      <c r="B51" s="221" t="str">
        <f>unprmtd_src_summary!C51</f>
        <v>38</v>
      </c>
      <c r="C51" s="232" t="str">
        <f>unprmtd_src_summary!D51</f>
        <v>3800701</v>
      </c>
      <c r="D51" s="232" t="str">
        <f>unprmtd_src_summary!E51</f>
        <v>2310001630</v>
      </c>
      <c r="E51" s="233" t="str">
        <f>unprmtd_src_summary!F51</f>
        <v>Venting - blowdowns</v>
      </c>
      <c r="F51" s="234">
        <f>unprmtd_src_summary!G51</f>
        <v>0</v>
      </c>
      <c r="G51" s="234">
        <f>unprmtd_src_summary!H51</f>
        <v>0</v>
      </c>
      <c r="H51" s="234">
        <f>unprmtd_src_summary!I51</f>
        <v>0</v>
      </c>
      <c r="I51" s="234">
        <f>unprmtd_src_summary!J51</f>
        <v>0</v>
      </c>
      <c r="J51" s="234">
        <f>unprmtd_src_summary!K51</f>
        <v>0</v>
      </c>
    </row>
    <row r="52" spans="1:10" s="221" customFormat="1" x14ac:dyDescent="0.2">
      <c r="A52" s="221" t="s">
        <v>15903</v>
      </c>
      <c r="B52" s="221" t="str">
        <f>unprmtd_src_summary!C52</f>
        <v>38</v>
      </c>
      <c r="C52" s="232" t="str">
        <f>unprmtd_src_summary!D52</f>
        <v>3800901</v>
      </c>
      <c r="D52" s="232" t="str">
        <f>unprmtd_src_summary!E52</f>
        <v>2310001630</v>
      </c>
      <c r="E52" s="233" t="str">
        <f>unprmtd_src_summary!F52</f>
        <v>Venting - blowdowns</v>
      </c>
      <c r="F52" s="234">
        <f>unprmtd_src_summary!G52</f>
        <v>0</v>
      </c>
      <c r="G52" s="234">
        <f>unprmtd_src_summary!H52</f>
        <v>0</v>
      </c>
      <c r="H52" s="234">
        <f>unprmtd_src_summary!I52</f>
        <v>0</v>
      </c>
      <c r="I52" s="234">
        <f>unprmtd_src_summary!J52</f>
        <v>0</v>
      </c>
      <c r="J52" s="234">
        <f>unprmtd_src_summary!K52</f>
        <v>0</v>
      </c>
    </row>
    <row r="53" spans="1:10" s="221" customFormat="1" x14ac:dyDescent="0.2">
      <c r="A53" s="221" t="s">
        <v>15903</v>
      </c>
      <c r="B53" s="221" t="str">
        <f>unprmtd_src_summary!C53</f>
        <v>38</v>
      </c>
      <c r="C53" s="232" t="str">
        <f>unprmtd_src_summary!D53</f>
        <v>3801101</v>
      </c>
      <c r="D53" s="232" t="str">
        <f>unprmtd_src_summary!E53</f>
        <v>2310001630</v>
      </c>
      <c r="E53" s="233" t="str">
        <f>unprmtd_src_summary!F53</f>
        <v>Venting - blowdowns</v>
      </c>
      <c r="F53" s="234">
        <f>unprmtd_src_summary!G53</f>
        <v>0</v>
      </c>
      <c r="G53" s="234">
        <f>unprmtd_src_summary!H53</f>
        <v>0</v>
      </c>
      <c r="H53" s="234">
        <f>unprmtd_src_summary!I53</f>
        <v>0</v>
      </c>
      <c r="I53" s="234">
        <f>unprmtd_src_summary!J53</f>
        <v>0</v>
      </c>
      <c r="J53" s="234">
        <f>unprmtd_src_summary!K53</f>
        <v>0</v>
      </c>
    </row>
    <row r="54" spans="1:10" s="221" customFormat="1" x14ac:dyDescent="0.2">
      <c r="A54" s="221" t="s">
        <v>15903</v>
      </c>
      <c r="B54" s="221" t="str">
        <f>unprmtd_src_summary!C54</f>
        <v>38</v>
      </c>
      <c r="C54" s="232" t="str">
        <f>unprmtd_src_summary!D54</f>
        <v>3801301</v>
      </c>
      <c r="D54" s="232" t="str">
        <f>unprmtd_src_summary!E54</f>
        <v>2310001630</v>
      </c>
      <c r="E54" s="233" t="str">
        <f>unprmtd_src_summary!F54</f>
        <v>Venting - blowdowns</v>
      </c>
      <c r="F54" s="234">
        <f>unprmtd_src_summary!G54</f>
        <v>0</v>
      </c>
      <c r="G54" s="234">
        <f>unprmtd_src_summary!H54</f>
        <v>0</v>
      </c>
      <c r="H54" s="234">
        <f>unprmtd_src_summary!I54</f>
        <v>0</v>
      </c>
      <c r="I54" s="234">
        <f>unprmtd_src_summary!J54</f>
        <v>0</v>
      </c>
      <c r="J54" s="234">
        <f>unprmtd_src_summary!K54</f>
        <v>0</v>
      </c>
    </row>
    <row r="55" spans="1:10" s="221" customFormat="1" x14ac:dyDescent="0.2">
      <c r="A55" s="221" t="s">
        <v>15903</v>
      </c>
      <c r="B55" s="221" t="str">
        <f>unprmtd_src_summary!C55</f>
        <v>38</v>
      </c>
      <c r="C55" s="232" t="str">
        <f>unprmtd_src_summary!D55</f>
        <v>3802301</v>
      </c>
      <c r="D55" s="232" t="str">
        <f>unprmtd_src_summary!E55</f>
        <v>2310001630</v>
      </c>
      <c r="E55" s="233" t="str">
        <f>unprmtd_src_summary!F55</f>
        <v>Venting - blowdowns</v>
      </c>
      <c r="F55" s="234">
        <f>unprmtd_src_summary!G55</f>
        <v>0</v>
      </c>
      <c r="G55" s="234">
        <f>unprmtd_src_summary!H55</f>
        <v>0</v>
      </c>
      <c r="H55" s="234">
        <f>unprmtd_src_summary!I55</f>
        <v>0</v>
      </c>
      <c r="I55" s="234">
        <f>unprmtd_src_summary!J55</f>
        <v>0</v>
      </c>
      <c r="J55" s="234">
        <f>unprmtd_src_summary!K55</f>
        <v>0</v>
      </c>
    </row>
    <row r="56" spans="1:10" s="221" customFormat="1" x14ac:dyDescent="0.2">
      <c r="A56" s="221" t="s">
        <v>15903</v>
      </c>
      <c r="B56" s="221" t="str">
        <f>unprmtd_src_summary!C56</f>
        <v>38</v>
      </c>
      <c r="C56" s="232" t="str">
        <f>unprmtd_src_summary!D56</f>
        <v>3802501</v>
      </c>
      <c r="D56" s="232" t="str">
        <f>unprmtd_src_summary!E56</f>
        <v>2310001630</v>
      </c>
      <c r="E56" s="233" t="str">
        <f>unprmtd_src_summary!F56</f>
        <v>Venting - blowdowns</v>
      </c>
      <c r="F56" s="234">
        <f>unprmtd_src_summary!G56</f>
        <v>0</v>
      </c>
      <c r="G56" s="234">
        <f>unprmtd_src_summary!H56</f>
        <v>1.5213691046407252E-3</v>
      </c>
      <c r="H56" s="234">
        <f>unprmtd_src_summary!I56</f>
        <v>0</v>
      </c>
      <c r="I56" s="234">
        <f>unprmtd_src_summary!J56</f>
        <v>0</v>
      </c>
      <c r="J56" s="234">
        <f>unprmtd_src_summary!K56</f>
        <v>0</v>
      </c>
    </row>
    <row r="57" spans="1:10" s="221" customFormat="1" x14ac:dyDescent="0.2">
      <c r="A57" s="221" t="s">
        <v>15903</v>
      </c>
      <c r="B57" s="221" t="str">
        <f>unprmtd_src_summary!C57</f>
        <v>38</v>
      </c>
      <c r="C57" s="232" t="str">
        <f>unprmtd_src_summary!D57</f>
        <v>3803301</v>
      </c>
      <c r="D57" s="232" t="str">
        <f>unprmtd_src_summary!E57</f>
        <v>2310001630</v>
      </c>
      <c r="E57" s="233" t="str">
        <f>unprmtd_src_summary!F57</f>
        <v>Venting - blowdowns</v>
      </c>
      <c r="F57" s="234">
        <f>unprmtd_src_summary!G57</f>
        <v>0</v>
      </c>
      <c r="G57" s="234">
        <f>unprmtd_src_summary!H57</f>
        <v>0</v>
      </c>
      <c r="H57" s="234">
        <f>unprmtd_src_summary!I57</f>
        <v>0</v>
      </c>
      <c r="I57" s="234">
        <f>unprmtd_src_summary!J57</f>
        <v>0</v>
      </c>
      <c r="J57" s="234">
        <f>unprmtd_src_summary!K57</f>
        <v>0</v>
      </c>
    </row>
    <row r="58" spans="1:10" s="221" customFormat="1" x14ac:dyDescent="0.2">
      <c r="A58" s="221" t="s">
        <v>15903</v>
      </c>
      <c r="B58" s="221" t="str">
        <f>unprmtd_src_summary!C58</f>
        <v>38</v>
      </c>
      <c r="C58" s="232" t="str">
        <f>unprmtd_src_summary!D58</f>
        <v>3804901</v>
      </c>
      <c r="D58" s="232" t="str">
        <f>unprmtd_src_summary!E58</f>
        <v>2310001630</v>
      </c>
      <c r="E58" s="233" t="str">
        <f>unprmtd_src_summary!F58</f>
        <v>Venting - blowdowns</v>
      </c>
      <c r="F58" s="234">
        <f>unprmtd_src_summary!G58</f>
        <v>0</v>
      </c>
      <c r="G58" s="234">
        <f>unprmtd_src_summary!H58</f>
        <v>0</v>
      </c>
      <c r="H58" s="234">
        <f>unprmtd_src_summary!I58</f>
        <v>0</v>
      </c>
      <c r="I58" s="234">
        <f>unprmtd_src_summary!J58</f>
        <v>0</v>
      </c>
      <c r="J58" s="234">
        <f>unprmtd_src_summary!K58</f>
        <v>0</v>
      </c>
    </row>
    <row r="59" spans="1:10" s="221" customFormat="1" x14ac:dyDescent="0.2">
      <c r="A59" s="221" t="s">
        <v>15903</v>
      </c>
      <c r="B59" s="221" t="str">
        <f>unprmtd_src_summary!C59</f>
        <v>38</v>
      </c>
      <c r="C59" s="232" t="str">
        <f>unprmtd_src_summary!D59</f>
        <v>3805301</v>
      </c>
      <c r="D59" s="232" t="str">
        <f>unprmtd_src_summary!E59</f>
        <v>2310001630</v>
      </c>
      <c r="E59" s="233" t="str">
        <f>unprmtd_src_summary!F59</f>
        <v>Venting - blowdowns</v>
      </c>
      <c r="F59" s="234">
        <f>unprmtd_src_summary!G59</f>
        <v>0</v>
      </c>
      <c r="G59" s="234">
        <f>unprmtd_src_summary!H59</f>
        <v>1.1497492713897575E-3</v>
      </c>
      <c r="H59" s="234">
        <f>unprmtd_src_summary!I59</f>
        <v>0</v>
      </c>
      <c r="I59" s="234">
        <f>unprmtd_src_summary!J59</f>
        <v>0</v>
      </c>
      <c r="J59" s="234">
        <f>unprmtd_src_summary!K59</f>
        <v>0</v>
      </c>
    </row>
    <row r="60" spans="1:10" s="221" customFormat="1" x14ac:dyDescent="0.2">
      <c r="A60" s="221" t="s">
        <v>15903</v>
      </c>
      <c r="B60" s="221" t="str">
        <f>unprmtd_src_summary!C60</f>
        <v>38</v>
      </c>
      <c r="C60" s="232" t="str">
        <f>unprmtd_src_summary!D60</f>
        <v>3805501</v>
      </c>
      <c r="D60" s="232" t="str">
        <f>unprmtd_src_summary!E60</f>
        <v>2310001630</v>
      </c>
      <c r="E60" s="233" t="str">
        <f>unprmtd_src_summary!F60</f>
        <v>Venting - blowdowns</v>
      </c>
      <c r="F60" s="234">
        <f>unprmtd_src_summary!G60</f>
        <v>0</v>
      </c>
      <c r="G60" s="234">
        <f>unprmtd_src_summary!H60</f>
        <v>1.9956985225005354E-4</v>
      </c>
      <c r="H60" s="234">
        <f>unprmtd_src_summary!I60</f>
        <v>0</v>
      </c>
      <c r="I60" s="234">
        <f>unprmtd_src_summary!J60</f>
        <v>0</v>
      </c>
      <c r="J60" s="234">
        <f>unprmtd_src_summary!K60</f>
        <v>0</v>
      </c>
    </row>
    <row r="61" spans="1:10" s="221" customFormat="1" x14ac:dyDescent="0.2">
      <c r="A61" s="221" t="s">
        <v>15903</v>
      </c>
      <c r="B61" s="221" t="str">
        <f>unprmtd_src_summary!C61</f>
        <v>38</v>
      </c>
      <c r="C61" s="232" t="str">
        <f>unprmtd_src_summary!D61</f>
        <v>3805701</v>
      </c>
      <c r="D61" s="232" t="str">
        <f>unprmtd_src_summary!E61</f>
        <v>2310001630</v>
      </c>
      <c r="E61" s="233" t="str">
        <f>unprmtd_src_summary!F61</f>
        <v>Venting - blowdowns</v>
      </c>
      <c r="F61" s="234">
        <f>unprmtd_src_summary!G61</f>
        <v>0</v>
      </c>
      <c r="G61" s="234">
        <f>unprmtd_src_summary!H61</f>
        <v>0</v>
      </c>
      <c r="H61" s="234">
        <f>unprmtd_src_summary!I61</f>
        <v>0</v>
      </c>
      <c r="I61" s="234">
        <f>unprmtd_src_summary!J61</f>
        <v>0</v>
      </c>
      <c r="J61" s="234">
        <f>unprmtd_src_summary!K61</f>
        <v>0</v>
      </c>
    </row>
    <row r="62" spans="1:10" s="221" customFormat="1" x14ac:dyDescent="0.2">
      <c r="A62" s="221" t="s">
        <v>15903</v>
      </c>
      <c r="B62" s="221" t="str">
        <f>unprmtd_src_summary!C62</f>
        <v>38</v>
      </c>
      <c r="C62" s="232" t="str">
        <f>unprmtd_src_summary!D62</f>
        <v>3806101</v>
      </c>
      <c r="D62" s="232" t="str">
        <f>unprmtd_src_summary!E62</f>
        <v>2310001630</v>
      </c>
      <c r="E62" s="233" t="str">
        <f>unprmtd_src_summary!F62</f>
        <v>Venting - blowdowns</v>
      </c>
      <c r="F62" s="234">
        <f>unprmtd_src_summary!G62</f>
        <v>0</v>
      </c>
      <c r="G62" s="234">
        <f>unprmtd_src_summary!H62</f>
        <v>7.7579807605424444E-3</v>
      </c>
      <c r="H62" s="234">
        <f>unprmtd_src_summary!I62</f>
        <v>0</v>
      </c>
      <c r="I62" s="234">
        <f>unprmtd_src_summary!J62</f>
        <v>0</v>
      </c>
      <c r="J62" s="234">
        <f>unprmtd_src_summary!K62</f>
        <v>0</v>
      </c>
    </row>
    <row r="63" spans="1:10" s="221" customFormat="1" x14ac:dyDescent="0.2">
      <c r="A63" s="221" t="s">
        <v>15903</v>
      </c>
      <c r="B63" s="221" t="str">
        <f>unprmtd_src_summary!C63</f>
        <v>38</v>
      </c>
      <c r="C63" s="232" t="str">
        <f>unprmtd_src_summary!D63</f>
        <v>3807501</v>
      </c>
      <c r="D63" s="232" t="str">
        <f>unprmtd_src_summary!E63</f>
        <v>2310001630</v>
      </c>
      <c r="E63" s="233" t="str">
        <f>unprmtd_src_summary!F63</f>
        <v>Venting - blowdowns</v>
      </c>
      <c r="F63" s="234">
        <f>unprmtd_src_summary!G63</f>
        <v>0</v>
      </c>
      <c r="G63" s="234">
        <f>unprmtd_src_summary!H63</f>
        <v>0</v>
      </c>
      <c r="H63" s="234">
        <f>unprmtd_src_summary!I63</f>
        <v>0</v>
      </c>
      <c r="I63" s="234">
        <f>unprmtd_src_summary!J63</f>
        <v>0</v>
      </c>
      <c r="J63" s="234">
        <f>unprmtd_src_summary!K63</f>
        <v>0</v>
      </c>
    </row>
    <row r="64" spans="1:10" s="221" customFormat="1" x14ac:dyDescent="0.2">
      <c r="A64" s="221" t="s">
        <v>15903</v>
      </c>
      <c r="B64" s="221" t="str">
        <f>unprmtd_src_summary!C64</f>
        <v>38</v>
      </c>
      <c r="C64" s="232" t="str">
        <f>unprmtd_src_summary!D64</f>
        <v>3808701</v>
      </c>
      <c r="D64" s="232" t="str">
        <f>unprmtd_src_summary!E64</f>
        <v>2310001630</v>
      </c>
      <c r="E64" s="233" t="str">
        <f>unprmtd_src_summary!F64</f>
        <v>Venting - blowdowns</v>
      </c>
      <c r="F64" s="234">
        <f>unprmtd_src_summary!G64</f>
        <v>0</v>
      </c>
      <c r="G64" s="234">
        <f>unprmtd_src_summary!H64</f>
        <v>0</v>
      </c>
      <c r="H64" s="234">
        <f>unprmtd_src_summary!I64</f>
        <v>0</v>
      </c>
      <c r="I64" s="234">
        <f>unprmtd_src_summary!J64</f>
        <v>0</v>
      </c>
      <c r="J64" s="234">
        <f>unprmtd_src_summary!K64</f>
        <v>0</v>
      </c>
    </row>
    <row r="65" spans="1:10" s="221" customFormat="1" ht="11.25" customHeight="1" x14ac:dyDescent="0.2">
      <c r="A65" s="221" t="s">
        <v>15903</v>
      </c>
      <c r="B65" s="221" t="str">
        <f>unprmtd_src_summary!C65</f>
        <v>38</v>
      </c>
      <c r="C65" s="232" t="str">
        <f>unprmtd_src_summary!D65</f>
        <v>3808901</v>
      </c>
      <c r="D65" s="232" t="str">
        <f>unprmtd_src_summary!E65</f>
        <v>2310001630</v>
      </c>
      <c r="E65" s="233" t="str">
        <f>unprmtd_src_summary!F65</f>
        <v>Venting - blowdowns</v>
      </c>
      <c r="F65" s="234">
        <f>unprmtd_src_summary!G65</f>
        <v>0</v>
      </c>
      <c r="G65" s="234">
        <f>unprmtd_src_summary!H65</f>
        <v>0</v>
      </c>
      <c r="H65" s="234">
        <f>unprmtd_src_summary!I65</f>
        <v>0</v>
      </c>
      <c r="I65" s="234">
        <f>unprmtd_src_summary!J65</f>
        <v>0</v>
      </c>
      <c r="J65" s="234">
        <f>unprmtd_src_summary!K65</f>
        <v>0</v>
      </c>
    </row>
    <row r="66" spans="1:10" s="221" customFormat="1" x14ac:dyDescent="0.2">
      <c r="A66" s="221" t="s">
        <v>15903</v>
      </c>
      <c r="B66" s="221" t="str">
        <f>unprmtd_src_summary!C66</f>
        <v>38</v>
      </c>
      <c r="C66" s="232" t="str">
        <f>unprmtd_src_summary!D66</f>
        <v>3810101</v>
      </c>
      <c r="D66" s="232" t="str">
        <f>unprmtd_src_summary!E66</f>
        <v>2310001630</v>
      </c>
      <c r="E66" s="233" t="str">
        <f>unprmtd_src_summary!F66</f>
        <v>Venting - blowdowns</v>
      </c>
      <c r="F66" s="234">
        <f>unprmtd_src_summary!G66</f>
        <v>0</v>
      </c>
      <c r="G66" s="234">
        <f>unprmtd_src_summary!H66</f>
        <v>0</v>
      </c>
      <c r="H66" s="234">
        <f>unprmtd_src_summary!I66</f>
        <v>0</v>
      </c>
      <c r="I66" s="234">
        <f>unprmtd_src_summary!J66</f>
        <v>0</v>
      </c>
      <c r="J66" s="234">
        <f>unprmtd_src_summary!K66</f>
        <v>0</v>
      </c>
    </row>
    <row r="67" spans="1:10" s="221" customFormat="1" x14ac:dyDescent="0.2">
      <c r="A67" s="221" t="s">
        <v>15903</v>
      </c>
      <c r="B67" s="221" t="str">
        <f>unprmtd_src_summary!C67</f>
        <v>38</v>
      </c>
      <c r="C67" s="232" t="str">
        <f>unprmtd_src_summary!D67</f>
        <v>3810501</v>
      </c>
      <c r="D67" s="232" t="str">
        <f>unprmtd_src_summary!E67</f>
        <v>2310001630</v>
      </c>
      <c r="E67" s="233" t="str">
        <f>unprmtd_src_summary!F67</f>
        <v>Venting - blowdowns</v>
      </c>
      <c r="F67" s="234">
        <f>unprmtd_src_summary!G67</f>
        <v>0</v>
      </c>
      <c r="G67" s="234">
        <f>unprmtd_src_summary!H67</f>
        <v>0</v>
      </c>
      <c r="H67" s="234">
        <f>unprmtd_src_summary!I67</f>
        <v>0</v>
      </c>
      <c r="I67" s="234">
        <f>unprmtd_src_summary!J67</f>
        <v>0</v>
      </c>
      <c r="J67" s="234">
        <f>unprmtd_src_summary!K67</f>
        <v>0</v>
      </c>
    </row>
    <row r="68" spans="1:10" s="221" customFormat="1" x14ac:dyDescent="0.2">
      <c r="A68" s="221" t="s">
        <v>15903</v>
      </c>
      <c r="B68" s="221" t="str">
        <f>unprmtd_src_summary!C68</f>
        <v>46</v>
      </c>
      <c r="C68" s="232" t="str">
        <f>unprmtd_src_summary!D68</f>
        <v>4606301</v>
      </c>
      <c r="D68" s="232" t="str">
        <f>unprmtd_src_summary!E68</f>
        <v>2310001630</v>
      </c>
      <c r="E68" s="233" t="str">
        <f>unprmtd_src_summary!F68</f>
        <v>Venting - blowdowns</v>
      </c>
      <c r="F68" s="234">
        <f>unprmtd_src_summary!G68</f>
        <v>0</v>
      </c>
      <c r="G68" s="234">
        <f>unprmtd_src_summary!H68</f>
        <v>0</v>
      </c>
      <c r="H68" s="234">
        <f>unprmtd_src_summary!I68</f>
        <v>0</v>
      </c>
      <c r="I68" s="234">
        <f>unprmtd_src_summary!J68</f>
        <v>0</v>
      </c>
      <c r="J68" s="234">
        <f>unprmtd_src_summary!K68</f>
        <v>0</v>
      </c>
    </row>
    <row r="69" spans="1:10" s="221" customFormat="1" x14ac:dyDescent="0.2">
      <c r="A69" s="221" t="s">
        <v>15903</v>
      </c>
      <c r="B69" s="221" t="str">
        <f>unprmtd_src_summary!C69</f>
        <v>46</v>
      </c>
      <c r="C69" s="232" t="str">
        <f>unprmtd_src_summary!D69</f>
        <v>4601901</v>
      </c>
      <c r="D69" s="232" t="str">
        <f>unprmtd_src_summary!E69</f>
        <v>2310001630</v>
      </c>
      <c r="E69" s="233" t="str">
        <f>unprmtd_src_summary!F69</f>
        <v>Venting - blowdowns</v>
      </c>
      <c r="F69" s="234">
        <f>unprmtd_src_summary!G69</f>
        <v>0</v>
      </c>
      <c r="G69" s="234">
        <f>unprmtd_src_summary!H69</f>
        <v>0</v>
      </c>
      <c r="H69" s="234">
        <f>unprmtd_src_summary!I69</f>
        <v>0</v>
      </c>
      <c r="I69" s="234">
        <f>unprmtd_src_summary!J69</f>
        <v>0</v>
      </c>
      <c r="J69" s="234">
        <f>unprmtd_src_summary!K69</f>
        <v>0</v>
      </c>
    </row>
    <row r="70" spans="1:10" s="226" customFormat="1" x14ac:dyDescent="0.2">
      <c r="A70" s="226" t="s">
        <v>15903</v>
      </c>
      <c r="B70" s="226" t="str">
        <f>unprmtd_src_summary!C70</f>
        <v>30</v>
      </c>
      <c r="C70" s="235" t="str">
        <f>unprmtd_src_summary!D70</f>
        <v>3001102</v>
      </c>
      <c r="D70" s="235" t="str">
        <f>unprmtd_src_summary!E70</f>
        <v>2310001630</v>
      </c>
      <c r="E70" s="236" t="str">
        <f>unprmtd_src_summary!F70</f>
        <v>Venting - blowdowns</v>
      </c>
      <c r="F70" s="237">
        <f>unprmtd_src_summary!G70</f>
        <v>0</v>
      </c>
      <c r="G70" s="237">
        <f>unprmtd_src_summary!H70</f>
        <v>2.0770153804468627E-4</v>
      </c>
      <c r="H70" s="237">
        <f>unprmtd_src_summary!I70</f>
        <v>0</v>
      </c>
      <c r="I70" s="237">
        <f>unprmtd_src_summary!J70</f>
        <v>0</v>
      </c>
      <c r="J70" s="237">
        <f>unprmtd_src_summary!K70</f>
        <v>0</v>
      </c>
    </row>
    <row r="71" spans="1:10" s="226" customFormat="1" x14ac:dyDescent="0.2">
      <c r="A71" s="226" t="s">
        <v>15903</v>
      </c>
      <c r="B71" s="226" t="str">
        <f>unprmtd_src_summary!C71</f>
        <v>30</v>
      </c>
      <c r="C71" s="235" t="str">
        <f>unprmtd_src_summary!D71</f>
        <v>3001702</v>
      </c>
      <c r="D71" s="235" t="str">
        <f>unprmtd_src_summary!E71</f>
        <v>2310001630</v>
      </c>
      <c r="E71" s="236" t="str">
        <f>unprmtd_src_summary!F71</f>
        <v>Venting - blowdowns</v>
      </c>
      <c r="F71" s="237">
        <f>unprmtd_src_summary!G71</f>
        <v>0</v>
      </c>
      <c r="G71" s="237">
        <f>unprmtd_src_summary!H71</f>
        <v>1.5579557159290674E-4</v>
      </c>
      <c r="H71" s="237">
        <f>unprmtd_src_summary!I71</f>
        <v>0</v>
      </c>
      <c r="I71" s="237">
        <f>unprmtd_src_summary!J71</f>
        <v>0</v>
      </c>
      <c r="J71" s="237">
        <f>unprmtd_src_summary!K71</f>
        <v>0</v>
      </c>
    </row>
    <row r="72" spans="1:10" s="226" customFormat="1" x14ac:dyDescent="0.2">
      <c r="A72" s="226" t="s">
        <v>15903</v>
      </c>
      <c r="B72" s="226" t="str">
        <f>unprmtd_src_summary!C72</f>
        <v>30</v>
      </c>
      <c r="C72" s="235" t="str">
        <f>unprmtd_src_summary!D72</f>
        <v>3001902</v>
      </c>
      <c r="D72" s="235" t="str">
        <f>unprmtd_src_summary!E72</f>
        <v>2310001630</v>
      </c>
      <c r="E72" s="236" t="str">
        <f>unprmtd_src_summary!F72</f>
        <v>Venting - blowdowns</v>
      </c>
      <c r="F72" s="237">
        <f>unprmtd_src_summary!G72</f>
        <v>0</v>
      </c>
      <c r="G72" s="237">
        <f>unprmtd_src_summary!H72</f>
        <v>0</v>
      </c>
      <c r="H72" s="237">
        <f>unprmtd_src_summary!I72</f>
        <v>0</v>
      </c>
      <c r="I72" s="237">
        <f>unprmtd_src_summary!J72</f>
        <v>0</v>
      </c>
      <c r="J72" s="237">
        <f>unprmtd_src_summary!K72</f>
        <v>0</v>
      </c>
    </row>
    <row r="73" spans="1:10" s="226" customFormat="1" x14ac:dyDescent="0.2">
      <c r="A73" s="226" t="s">
        <v>15903</v>
      </c>
      <c r="B73" s="226" t="str">
        <f>unprmtd_src_summary!C73</f>
        <v>30</v>
      </c>
      <c r="C73" s="235" t="str">
        <f>unprmtd_src_summary!D73</f>
        <v>3002102</v>
      </c>
      <c r="D73" s="235" t="str">
        <f>unprmtd_src_summary!E73</f>
        <v>2310001630</v>
      </c>
      <c r="E73" s="236" t="str">
        <f>unprmtd_src_summary!F73</f>
        <v>Venting - blowdowns</v>
      </c>
      <c r="F73" s="237">
        <f>unprmtd_src_summary!G73</f>
        <v>0</v>
      </c>
      <c r="G73" s="237">
        <f>unprmtd_src_summary!H73</f>
        <v>4.2665957574924626E-4</v>
      </c>
      <c r="H73" s="237">
        <f>unprmtd_src_summary!I73</f>
        <v>0</v>
      </c>
      <c r="I73" s="237">
        <f>unprmtd_src_summary!J73</f>
        <v>0</v>
      </c>
      <c r="J73" s="237">
        <f>unprmtd_src_summary!K73</f>
        <v>0</v>
      </c>
    </row>
    <row r="74" spans="1:10" s="226" customFormat="1" x14ac:dyDescent="0.2">
      <c r="A74" s="226" t="s">
        <v>15903</v>
      </c>
      <c r="B74" s="226" t="str">
        <f>unprmtd_src_summary!C74</f>
        <v>30</v>
      </c>
      <c r="C74" s="235" t="str">
        <f>unprmtd_src_summary!D74</f>
        <v>3002502</v>
      </c>
      <c r="D74" s="235" t="str">
        <f>unprmtd_src_summary!E74</f>
        <v>2310001630</v>
      </c>
      <c r="E74" s="236" t="str">
        <f>unprmtd_src_summary!F74</f>
        <v>Venting - blowdowns</v>
      </c>
      <c r="F74" s="237">
        <f>unprmtd_src_summary!G74</f>
        <v>0</v>
      </c>
      <c r="G74" s="237">
        <f>unprmtd_src_summary!H74</f>
        <v>7.8406571813855908E-2</v>
      </c>
      <c r="H74" s="237">
        <f>unprmtd_src_summary!I74</f>
        <v>0</v>
      </c>
      <c r="I74" s="237">
        <f>unprmtd_src_summary!J74</f>
        <v>0</v>
      </c>
      <c r="J74" s="237">
        <f>unprmtd_src_summary!K74</f>
        <v>0</v>
      </c>
    </row>
    <row r="75" spans="1:10" s="226" customFormat="1" x14ac:dyDescent="0.2">
      <c r="A75" s="226" t="s">
        <v>15903</v>
      </c>
      <c r="B75" s="226" t="str">
        <f>unprmtd_src_summary!C75</f>
        <v>30</v>
      </c>
      <c r="C75" s="235" t="str">
        <f>unprmtd_src_summary!D75</f>
        <v>3003302</v>
      </c>
      <c r="D75" s="235" t="str">
        <f>unprmtd_src_summary!E75</f>
        <v>2310001630</v>
      </c>
      <c r="E75" s="236" t="str">
        <f>unprmtd_src_summary!F75</f>
        <v>Venting - blowdowns</v>
      </c>
      <c r="F75" s="237">
        <f>unprmtd_src_summary!G75</f>
        <v>0</v>
      </c>
      <c r="G75" s="237">
        <f>unprmtd_src_summary!H75</f>
        <v>6.5423923182386868E-6</v>
      </c>
      <c r="H75" s="237">
        <f>unprmtd_src_summary!I75</f>
        <v>0</v>
      </c>
      <c r="I75" s="237">
        <f>unprmtd_src_summary!J75</f>
        <v>0</v>
      </c>
      <c r="J75" s="237">
        <f>unprmtd_src_summary!K75</f>
        <v>0</v>
      </c>
    </row>
    <row r="76" spans="1:10" s="226" customFormat="1" x14ac:dyDescent="0.2">
      <c r="A76" s="226" t="s">
        <v>15903</v>
      </c>
      <c r="B76" s="226" t="str">
        <f>unprmtd_src_summary!C76</f>
        <v>30</v>
      </c>
      <c r="C76" s="235" t="str">
        <f>unprmtd_src_summary!D76</f>
        <v>3005502</v>
      </c>
      <c r="D76" s="235" t="str">
        <f>unprmtd_src_summary!E76</f>
        <v>2310001630</v>
      </c>
      <c r="E76" s="236" t="str">
        <f>unprmtd_src_summary!F76</f>
        <v>Venting - blowdowns</v>
      </c>
      <c r="F76" s="237">
        <f>unprmtd_src_summary!G76</f>
        <v>0</v>
      </c>
      <c r="G76" s="237">
        <f>unprmtd_src_summary!H76</f>
        <v>0</v>
      </c>
      <c r="H76" s="237">
        <f>unprmtd_src_summary!I76</f>
        <v>0</v>
      </c>
      <c r="I76" s="237">
        <f>unprmtd_src_summary!J76</f>
        <v>0</v>
      </c>
      <c r="J76" s="237">
        <f>unprmtd_src_summary!K76</f>
        <v>0</v>
      </c>
    </row>
    <row r="77" spans="1:10" s="226" customFormat="1" x14ac:dyDescent="0.2">
      <c r="A77" s="226" t="s">
        <v>15903</v>
      </c>
      <c r="B77" s="226" t="str">
        <f>unprmtd_src_summary!C77</f>
        <v>30</v>
      </c>
      <c r="C77" s="235" t="str">
        <f>unprmtd_src_summary!D77</f>
        <v>3007902</v>
      </c>
      <c r="D77" s="235" t="str">
        <f>unprmtd_src_summary!E77</f>
        <v>2310001630</v>
      </c>
      <c r="E77" s="236" t="str">
        <f>unprmtd_src_summary!F77</f>
        <v>Venting - blowdowns</v>
      </c>
      <c r="F77" s="237">
        <f>unprmtd_src_summary!G77</f>
        <v>0</v>
      </c>
      <c r="G77" s="237">
        <f>unprmtd_src_summary!H77</f>
        <v>2.5156842790816432E-5</v>
      </c>
      <c r="H77" s="237">
        <f>unprmtd_src_summary!I77</f>
        <v>0</v>
      </c>
      <c r="I77" s="237">
        <f>unprmtd_src_summary!J77</f>
        <v>0</v>
      </c>
      <c r="J77" s="237">
        <f>unprmtd_src_summary!K77</f>
        <v>0</v>
      </c>
    </row>
    <row r="78" spans="1:10" s="226" customFormat="1" x14ac:dyDescent="0.2">
      <c r="A78" s="226" t="s">
        <v>15903</v>
      </c>
      <c r="B78" s="226" t="str">
        <f>unprmtd_src_summary!C78</f>
        <v>30</v>
      </c>
      <c r="C78" s="235" t="str">
        <f>unprmtd_src_summary!D78</f>
        <v>3008302</v>
      </c>
      <c r="D78" s="235" t="str">
        <f>unprmtd_src_summary!E78</f>
        <v>2310001630</v>
      </c>
      <c r="E78" s="236" t="str">
        <f>unprmtd_src_summary!F78</f>
        <v>Venting - blowdowns</v>
      </c>
      <c r="F78" s="237">
        <f>unprmtd_src_summary!G78</f>
        <v>0</v>
      </c>
      <c r="G78" s="237">
        <f>unprmtd_src_summary!H78</f>
        <v>4.6307748891237788E-2</v>
      </c>
      <c r="H78" s="237">
        <f>unprmtd_src_summary!I78</f>
        <v>0</v>
      </c>
      <c r="I78" s="237">
        <f>unprmtd_src_summary!J78</f>
        <v>0</v>
      </c>
      <c r="J78" s="237">
        <f>unprmtd_src_summary!K78</f>
        <v>0</v>
      </c>
    </row>
    <row r="79" spans="1:10" s="226" customFormat="1" x14ac:dyDescent="0.2">
      <c r="A79" s="226" t="s">
        <v>15903</v>
      </c>
      <c r="B79" s="226" t="str">
        <f>unprmtd_src_summary!C79</f>
        <v>30</v>
      </c>
      <c r="C79" s="235" t="str">
        <f>unprmtd_src_summary!D79</f>
        <v>3008502</v>
      </c>
      <c r="D79" s="235" t="str">
        <f>unprmtd_src_summary!E79</f>
        <v>2310001630</v>
      </c>
      <c r="E79" s="236" t="str">
        <f>unprmtd_src_summary!F79</f>
        <v>Venting - blowdowns</v>
      </c>
      <c r="F79" s="237">
        <f>unprmtd_src_summary!G79</f>
        <v>0</v>
      </c>
      <c r="G79" s="237">
        <f>unprmtd_src_summary!H79</f>
        <v>1.9181935789825519E-3</v>
      </c>
      <c r="H79" s="237">
        <f>unprmtd_src_summary!I79</f>
        <v>0</v>
      </c>
      <c r="I79" s="237">
        <f>unprmtd_src_summary!J79</f>
        <v>0</v>
      </c>
      <c r="J79" s="237">
        <f>unprmtd_src_summary!K79</f>
        <v>0</v>
      </c>
    </row>
    <row r="80" spans="1:10" s="226" customFormat="1" x14ac:dyDescent="0.2">
      <c r="A80" s="226" t="s">
        <v>15903</v>
      </c>
      <c r="B80" s="226" t="str">
        <f>unprmtd_src_summary!C80</f>
        <v>30</v>
      </c>
      <c r="C80" s="235" t="str">
        <f>unprmtd_src_summary!D80</f>
        <v>3009102</v>
      </c>
      <c r="D80" s="235" t="str">
        <f>unprmtd_src_summary!E80</f>
        <v>2310001630</v>
      </c>
      <c r="E80" s="236" t="str">
        <f>unprmtd_src_summary!F80</f>
        <v>Venting - blowdowns</v>
      </c>
      <c r="F80" s="237">
        <f>unprmtd_src_summary!G80</f>
        <v>0</v>
      </c>
      <c r="G80" s="237">
        <f>unprmtd_src_summary!H80</f>
        <v>2.135965621367321E-3</v>
      </c>
      <c r="H80" s="237">
        <f>unprmtd_src_summary!I80</f>
        <v>0</v>
      </c>
      <c r="I80" s="237">
        <f>unprmtd_src_summary!J80</f>
        <v>0</v>
      </c>
      <c r="J80" s="237">
        <f>unprmtd_src_summary!K80</f>
        <v>0</v>
      </c>
    </row>
    <row r="81" spans="1:10" s="226" customFormat="1" x14ac:dyDescent="0.2">
      <c r="A81" s="226" t="s">
        <v>15903</v>
      </c>
      <c r="B81" s="226" t="str">
        <f>unprmtd_src_summary!C81</f>
        <v>30</v>
      </c>
      <c r="C81" s="235" t="str">
        <f>unprmtd_src_summary!D81</f>
        <v>3010502</v>
      </c>
      <c r="D81" s="235" t="str">
        <f>unprmtd_src_summary!E81</f>
        <v>2310001630</v>
      </c>
      <c r="E81" s="236" t="str">
        <f>unprmtd_src_summary!F81</f>
        <v>Venting - blowdowns</v>
      </c>
      <c r="F81" s="237">
        <f>unprmtd_src_summary!G81</f>
        <v>0</v>
      </c>
      <c r="G81" s="237">
        <f>unprmtd_src_summary!H81</f>
        <v>4.9122342827025364E-3</v>
      </c>
      <c r="H81" s="237">
        <f>unprmtd_src_summary!I81</f>
        <v>0</v>
      </c>
      <c r="I81" s="237">
        <f>unprmtd_src_summary!J81</f>
        <v>0</v>
      </c>
      <c r="J81" s="237">
        <f>unprmtd_src_summary!K81</f>
        <v>0</v>
      </c>
    </row>
    <row r="82" spans="1:10" s="226" customFormat="1" x14ac:dyDescent="0.2">
      <c r="A82" s="226" t="s">
        <v>15903</v>
      </c>
      <c r="B82" s="226" t="str">
        <f>unprmtd_src_summary!C82</f>
        <v>30</v>
      </c>
      <c r="C82" s="235" t="str">
        <f>unprmtd_src_summary!D82</f>
        <v>3010902</v>
      </c>
      <c r="D82" s="235" t="str">
        <f>unprmtd_src_summary!E82</f>
        <v>2310001630</v>
      </c>
      <c r="E82" s="236" t="str">
        <f>unprmtd_src_summary!F82</f>
        <v>Venting - blowdowns</v>
      </c>
      <c r="F82" s="237">
        <f>unprmtd_src_summary!G82</f>
        <v>0</v>
      </c>
      <c r="G82" s="237">
        <f>unprmtd_src_summary!H82</f>
        <v>1.513076099583451E-3</v>
      </c>
      <c r="H82" s="237">
        <f>unprmtd_src_summary!I82</f>
        <v>0</v>
      </c>
      <c r="I82" s="237">
        <f>unprmtd_src_summary!J82</f>
        <v>0</v>
      </c>
      <c r="J82" s="237">
        <f>unprmtd_src_summary!K82</f>
        <v>0</v>
      </c>
    </row>
    <row r="83" spans="1:10" s="226" customFormat="1" x14ac:dyDescent="0.2">
      <c r="A83" s="226" t="s">
        <v>15903</v>
      </c>
      <c r="B83" s="226" t="str">
        <f>unprmtd_src_summary!C83</f>
        <v>38</v>
      </c>
      <c r="C83" s="235" t="str">
        <f>unprmtd_src_summary!D83</f>
        <v>3800702</v>
      </c>
      <c r="D83" s="235" t="str">
        <f>unprmtd_src_summary!E83</f>
        <v>2310001630</v>
      </c>
      <c r="E83" s="236" t="str">
        <f>unprmtd_src_summary!F83</f>
        <v>Venting - blowdowns</v>
      </c>
      <c r="F83" s="237">
        <f>unprmtd_src_summary!G83</f>
        <v>0</v>
      </c>
      <c r="G83" s="237">
        <f>unprmtd_src_summary!H83</f>
        <v>1.3151902411917497E-2</v>
      </c>
      <c r="H83" s="237">
        <f>unprmtd_src_summary!I83</f>
        <v>0</v>
      </c>
      <c r="I83" s="237">
        <f>unprmtd_src_summary!J83</f>
        <v>0</v>
      </c>
      <c r="J83" s="237">
        <f>unprmtd_src_summary!K83</f>
        <v>0</v>
      </c>
    </row>
    <row r="84" spans="1:10" s="226" customFormat="1" x14ac:dyDescent="0.2">
      <c r="A84" s="226" t="s">
        <v>15903</v>
      </c>
      <c r="B84" s="226" t="str">
        <f>unprmtd_src_summary!C84</f>
        <v>38</v>
      </c>
      <c r="C84" s="235" t="str">
        <f>unprmtd_src_summary!D84</f>
        <v>3800902</v>
      </c>
      <c r="D84" s="235" t="str">
        <f>unprmtd_src_summary!E84</f>
        <v>2310001630</v>
      </c>
      <c r="E84" s="236" t="str">
        <f>unprmtd_src_summary!F84</f>
        <v>Venting - blowdowns</v>
      </c>
      <c r="F84" s="237">
        <f>unprmtd_src_summary!G84</f>
        <v>0</v>
      </c>
      <c r="G84" s="237">
        <f>unprmtd_src_summary!H84</f>
        <v>3.0680533839411557E-4</v>
      </c>
      <c r="H84" s="237">
        <f>unprmtd_src_summary!I84</f>
        <v>0</v>
      </c>
      <c r="I84" s="237">
        <f>unprmtd_src_summary!J84</f>
        <v>0</v>
      </c>
      <c r="J84" s="237">
        <f>unprmtd_src_summary!K84</f>
        <v>0</v>
      </c>
    </row>
    <row r="85" spans="1:10" s="226" customFormat="1" x14ac:dyDescent="0.2">
      <c r="A85" s="226" t="s">
        <v>15903</v>
      </c>
      <c r="B85" s="226" t="str">
        <f>unprmtd_src_summary!C85</f>
        <v>38</v>
      </c>
      <c r="C85" s="235" t="str">
        <f>unprmtd_src_summary!D85</f>
        <v>3801102</v>
      </c>
      <c r="D85" s="235" t="str">
        <f>unprmtd_src_summary!E85</f>
        <v>2310001630</v>
      </c>
      <c r="E85" s="236" t="str">
        <f>unprmtd_src_summary!F85</f>
        <v>Venting - blowdowns</v>
      </c>
      <c r="F85" s="237">
        <f>unprmtd_src_summary!G85</f>
        <v>0</v>
      </c>
      <c r="G85" s="237">
        <f>unprmtd_src_summary!H85</f>
        <v>5.8350772565695125E-2</v>
      </c>
      <c r="H85" s="237">
        <f>unprmtd_src_summary!I85</f>
        <v>0</v>
      </c>
      <c r="I85" s="237">
        <f>unprmtd_src_summary!J85</f>
        <v>0</v>
      </c>
      <c r="J85" s="237">
        <f>unprmtd_src_summary!K85</f>
        <v>0</v>
      </c>
    </row>
    <row r="86" spans="1:10" s="226" customFormat="1" x14ac:dyDescent="0.2">
      <c r="A86" s="226" t="s">
        <v>15903</v>
      </c>
      <c r="B86" s="226" t="str">
        <f>unprmtd_src_summary!C86</f>
        <v>38</v>
      </c>
      <c r="C86" s="235" t="str">
        <f>unprmtd_src_summary!D86</f>
        <v>3801302</v>
      </c>
      <c r="D86" s="235" t="str">
        <f>unprmtd_src_summary!E86</f>
        <v>2310001630</v>
      </c>
      <c r="E86" s="236" t="str">
        <f>unprmtd_src_summary!F86</f>
        <v>Venting - blowdowns</v>
      </c>
      <c r="F86" s="237">
        <f>unprmtd_src_summary!G86</f>
        <v>0</v>
      </c>
      <c r="G86" s="237">
        <f>unprmtd_src_summary!H86</f>
        <v>8.3203845210170109E-3</v>
      </c>
      <c r="H86" s="237">
        <f>unprmtd_src_summary!I86</f>
        <v>0</v>
      </c>
      <c r="I86" s="237">
        <f>unprmtd_src_summary!J86</f>
        <v>0</v>
      </c>
      <c r="J86" s="237">
        <f>unprmtd_src_summary!K86</f>
        <v>0</v>
      </c>
    </row>
    <row r="87" spans="1:10" s="226" customFormat="1" x14ac:dyDescent="0.2">
      <c r="A87" s="226" t="s">
        <v>15903</v>
      </c>
      <c r="B87" s="226" t="str">
        <f>unprmtd_src_summary!C87</f>
        <v>38</v>
      </c>
      <c r="C87" s="235" t="str">
        <f>unprmtd_src_summary!D87</f>
        <v>3802302</v>
      </c>
      <c r="D87" s="235" t="str">
        <f>unprmtd_src_summary!E87</f>
        <v>2310001630</v>
      </c>
      <c r="E87" s="236" t="str">
        <f>unprmtd_src_summary!F87</f>
        <v>Venting - blowdowns</v>
      </c>
      <c r="F87" s="237">
        <f>unprmtd_src_summary!G87</f>
        <v>0</v>
      </c>
      <c r="G87" s="237">
        <f>unprmtd_src_summary!H87</f>
        <v>6.3991915987068283E-3</v>
      </c>
      <c r="H87" s="237">
        <f>unprmtd_src_summary!I87</f>
        <v>0</v>
      </c>
      <c r="I87" s="237">
        <f>unprmtd_src_summary!J87</f>
        <v>0</v>
      </c>
      <c r="J87" s="237">
        <f>unprmtd_src_summary!K87</f>
        <v>0</v>
      </c>
    </row>
    <row r="88" spans="1:10" s="226" customFormat="1" x14ac:dyDescent="0.2">
      <c r="A88" s="226" t="s">
        <v>15903</v>
      </c>
      <c r="B88" s="226" t="str">
        <f>unprmtd_src_summary!C88</f>
        <v>38</v>
      </c>
      <c r="C88" s="235" t="str">
        <f>unprmtd_src_summary!D88</f>
        <v>3802502</v>
      </c>
      <c r="D88" s="235" t="str">
        <f>unprmtd_src_summary!E88</f>
        <v>2310001630</v>
      </c>
      <c r="E88" s="236" t="str">
        <f>unprmtd_src_summary!F88</f>
        <v>Venting - blowdowns</v>
      </c>
      <c r="F88" s="237">
        <f>unprmtd_src_summary!G88</f>
        <v>0</v>
      </c>
      <c r="G88" s="237">
        <f>unprmtd_src_summary!H88</f>
        <v>1.6567452424557209E-2</v>
      </c>
      <c r="H88" s="237">
        <f>unprmtd_src_summary!I88</f>
        <v>0</v>
      </c>
      <c r="I88" s="237">
        <f>unprmtd_src_summary!J88</f>
        <v>0</v>
      </c>
      <c r="J88" s="237">
        <f>unprmtd_src_summary!K88</f>
        <v>0</v>
      </c>
    </row>
    <row r="89" spans="1:10" s="226" customFormat="1" x14ac:dyDescent="0.2">
      <c r="A89" s="226" t="s">
        <v>15903</v>
      </c>
      <c r="B89" s="226" t="str">
        <f>unprmtd_src_summary!C89</f>
        <v>38</v>
      </c>
      <c r="C89" s="235" t="str">
        <f>unprmtd_src_summary!D89</f>
        <v>3803302</v>
      </c>
      <c r="D89" s="235" t="str">
        <f>unprmtd_src_summary!E89</f>
        <v>2310001630</v>
      </c>
      <c r="E89" s="236" t="str">
        <f>unprmtd_src_summary!F89</f>
        <v>Venting - blowdowns</v>
      </c>
      <c r="F89" s="237">
        <f>unprmtd_src_summary!G89</f>
        <v>0</v>
      </c>
      <c r="G89" s="237">
        <f>unprmtd_src_summary!H89</f>
        <v>1.8916087619779826E-3</v>
      </c>
      <c r="H89" s="237">
        <f>unprmtd_src_summary!I89</f>
        <v>0</v>
      </c>
      <c r="I89" s="237">
        <f>unprmtd_src_summary!J89</f>
        <v>0</v>
      </c>
      <c r="J89" s="237">
        <f>unprmtd_src_summary!K89</f>
        <v>0</v>
      </c>
    </row>
    <row r="90" spans="1:10" s="226" customFormat="1" x14ac:dyDescent="0.2">
      <c r="A90" s="226" t="s">
        <v>15903</v>
      </c>
      <c r="B90" s="226" t="str">
        <f>unprmtd_src_summary!C90</f>
        <v>38</v>
      </c>
      <c r="C90" s="235" t="str">
        <f>unprmtd_src_summary!D90</f>
        <v>3804902</v>
      </c>
      <c r="D90" s="235" t="str">
        <f>unprmtd_src_summary!E90</f>
        <v>2310001630</v>
      </c>
      <c r="E90" s="236" t="str">
        <f>unprmtd_src_summary!F90</f>
        <v>Venting - blowdowns</v>
      </c>
      <c r="F90" s="237">
        <f>unprmtd_src_summary!G90</f>
        <v>0</v>
      </c>
      <c r="G90" s="237">
        <f>unprmtd_src_summary!H90</f>
        <v>0</v>
      </c>
      <c r="H90" s="237">
        <f>unprmtd_src_summary!I90</f>
        <v>0</v>
      </c>
      <c r="I90" s="237">
        <f>unprmtd_src_summary!J90</f>
        <v>0</v>
      </c>
      <c r="J90" s="237">
        <f>unprmtd_src_summary!K90</f>
        <v>0</v>
      </c>
    </row>
    <row r="91" spans="1:10" s="226" customFormat="1" x14ac:dyDescent="0.2">
      <c r="A91" s="226" t="s">
        <v>15903</v>
      </c>
      <c r="B91" s="226" t="str">
        <f>unprmtd_src_summary!C91</f>
        <v>38</v>
      </c>
      <c r="C91" s="235" t="str">
        <f>unprmtd_src_summary!D91</f>
        <v>3805302</v>
      </c>
      <c r="D91" s="235" t="str">
        <f>unprmtd_src_summary!E91</f>
        <v>2310001630</v>
      </c>
      <c r="E91" s="236" t="str">
        <f>unprmtd_src_summary!F91</f>
        <v>Venting - blowdowns</v>
      </c>
      <c r="F91" s="237">
        <f>unprmtd_src_summary!G91</f>
        <v>0</v>
      </c>
      <c r="G91" s="237">
        <f>unprmtd_src_summary!H91</f>
        <v>5.2022680938300661E-2</v>
      </c>
      <c r="H91" s="237">
        <f>unprmtd_src_summary!I91</f>
        <v>0</v>
      </c>
      <c r="I91" s="237">
        <f>unprmtd_src_summary!J91</f>
        <v>0</v>
      </c>
      <c r="J91" s="237">
        <f>unprmtd_src_summary!K91</f>
        <v>0</v>
      </c>
    </row>
    <row r="92" spans="1:10" s="226" customFormat="1" x14ac:dyDescent="0.2">
      <c r="A92" s="226" t="s">
        <v>15903</v>
      </c>
      <c r="B92" s="226" t="str">
        <f>unprmtd_src_summary!C92</f>
        <v>38</v>
      </c>
      <c r="C92" s="235" t="str">
        <f>unprmtd_src_summary!D92</f>
        <v>3805502</v>
      </c>
      <c r="D92" s="235" t="str">
        <f>unprmtd_src_summary!E92</f>
        <v>2310001630</v>
      </c>
      <c r="E92" s="236" t="str">
        <f>unprmtd_src_summary!F92</f>
        <v>Venting - blowdowns</v>
      </c>
      <c r="F92" s="237">
        <f>unprmtd_src_summary!G92</f>
        <v>0</v>
      </c>
      <c r="G92" s="237">
        <f>unprmtd_src_summary!H92</f>
        <v>0</v>
      </c>
      <c r="H92" s="237">
        <f>unprmtd_src_summary!I92</f>
        <v>0</v>
      </c>
      <c r="I92" s="237">
        <f>unprmtd_src_summary!J92</f>
        <v>0</v>
      </c>
      <c r="J92" s="237">
        <f>unprmtd_src_summary!K92</f>
        <v>0</v>
      </c>
    </row>
    <row r="93" spans="1:10" s="226" customFormat="1" x14ac:dyDescent="0.2">
      <c r="A93" s="226" t="s">
        <v>15903</v>
      </c>
      <c r="B93" s="226" t="str">
        <f>unprmtd_src_summary!C93</f>
        <v>38</v>
      </c>
      <c r="C93" s="235" t="str">
        <f>unprmtd_src_summary!D93</f>
        <v>3805702</v>
      </c>
      <c r="D93" s="235" t="str">
        <f>unprmtd_src_summary!E93</f>
        <v>2310001630</v>
      </c>
      <c r="E93" s="236" t="str">
        <f>unprmtd_src_summary!F93</f>
        <v>Venting - blowdowns</v>
      </c>
      <c r="F93" s="237">
        <f>unprmtd_src_summary!G93</f>
        <v>0</v>
      </c>
      <c r="G93" s="237">
        <f>unprmtd_src_summary!H93</f>
        <v>3.8597127283855636E-6</v>
      </c>
      <c r="H93" s="237">
        <f>unprmtd_src_summary!I93</f>
        <v>0</v>
      </c>
      <c r="I93" s="237">
        <f>unprmtd_src_summary!J93</f>
        <v>0</v>
      </c>
      <c r="J93" s="237">
        <f>unprmtd_src_summary!K93</f>
        <v>0</v>
      </c>
    </row>
    <row r="94" spans="1:10" s="226" customFormat="1" x14ac:dyDescent="0.2">
      <c r="A94" s="226" t="s">
        <v>15903</v>
      </c>
      <c r="B94" s="226" t="str">
        <f>unprmtd_src_summary!C94</f>
        <v>38</v>
      </c>
      <c r="C94" s="235" t="str">
        <f>unprmtd_src_summary!D94</f>
        <v>3806102</v>
      </c>
      <c r="D94" s="235" t="str">
        <f>unprmtd_src_summary!E94</f>
        <v>2310001630</v>
      </c>
      <c r="E94" s="236" t="str">
        <f>unprmtd_src_summary!F94</f>
        <v>Venting - blowdowns</v>
      </c>
      <c r="F94" s="237">
        <f>unprmtd_src_summary!G94</f>
        <v>0</v>
      </c>
      <c r="G94" s="237">
        <f>unprmtd_src_summary!H94</f>
        <v>4.0060179475051451E-2</v>
      </c>
      <c r="H94" s="237">
        <f>unprmtd_src_summary!I94</f>
        <v>0</v>
      </c>
      <c r="I94" s="237">
        <f>unprmtd_src_summary!J94</f>
        <v>0</v>
      </c>
      <c r="J94" s="237">
        <f>unprmtd_src_summary!K94</f>
        <v>0</v>
      </c>
    </row>
    <row r="95" spans="1:10" s="226" customFormat="1" x14ac:dyDescent="0.2">
      <c r="A95" s="226" t="s">
        <v>15903</v>
      </c>
      <c r="B95" s="226" t="str">
        <f>unprmtd_src_summary!C95</f>
        <v>38</v>
      </c>
      <c r="C95" s="235" t="str">
        <f>unprmtd_src_summary!D95</f>
        <v>3807502</v>
      </c>
      <c r="D95" s="235" t="str">
        <f>unprmtd_src_summary!E95</f>
        <v>2310001630</v>
      </c>
      <c r="E95" s="236" t="str">
        <f>unprmtd_src_summary!F95</f>
        <v>Venting - blowdowns</v>
      </c>
      <c r="F95" s="237">
        <f>unprmtd_src_summary!G95</f>
        <v>0</v>
      </c>
      <c r="G95" s="237">
        <f>unprmtd_src_summary!H95</f>
        <v>2.1203325898598588E-4</v>
      </c>
      <c r="H95" s="237">
        <f>unprmtd_src_summary!I95</f>
        <v>0</v>
      </c>
      <c r="I95" s="237">
        <f>unprmtd_src_summary!J95</f>
        <v>0</v>
      </c>
      <c r="J95" s="237">
        <f>unprmtd_src_summary!K95</f>
        <v>0</v>
      </c>
    </row>
    <row r="96" spans="1:10" s="226" customFormat="1" x14ac:dyDescent="0.2">
      <c r="A96" s="226" t="s">
        <v>15903</v>
      </c>
      <c r="B96" s="226" t="str">
        <f>unprmtd_src_summary!C96</f>
        <v>38</v>
      </c>
      <c r="C96" s="235" t="str">
        <f>unprmtd_src_summary!D96</f>
        <v>3808702</v>
      </c>
      <c r="D96" s="235" t="str">
        <f>unprmtd_src_summary!E96</f>
        <v>2310001630</v>
      </c>
      <c r="E96" s="236" t="str">
        <f>unprmtd_src_summary!F96</f>
        <v>Venting - blowdowns</v>
      </c>
      <c r="F96" s="237">
        <f>unprmtd_src_summary!G96</f>
        <v>0</v>
      </c>
      <c r="G96" s="237">
        <f>unprmtd_src_summary!H96</f>
        <v>6.1417648916497749E-3</v>
      </c>
      <c r="H96" s="237">
        <f>unprmtd_src_summary!I96</f>
        <v>0</v>
      </c>
      <c r="I96" s="237">
        <f>unprmtd_src_summary!J96</f>
        <v>0</v>
      </c>
      <c r="J96" s="237">
        <f>unprmtd_src_summary!K96</f>
        <v>0</v>
      </c>
    </row>
    <row r="97" spans="1:10" s="226" customFormat="1" ht="11.25" customHeight="1" x14ac:dyDescent="0.2">
      <c r="A97" s="226" t="s">
        <v>15903</v>
      </c>
      <c r="B97" s="226" t="str">
        <f>unprmtd_src_summary!C97</f>
        <v>38</v>
      </c>
      <c r="C97" s="235" t="str">
        <f>unprmtd_src_summary!D97</f>
        <v>3808902</v>
      </c>
      <c r="D97" s="235" t="str">
        <f>unprmtd_src_summary!E97</f>
        <v>2310001630</v>
      </c>
      <c r="E97" s="236" t="str">
        <f>unprmtd_src_summary!F97</f>
        <v>Venting - blowdowns</v>
      </c>
      <c r="F97" s="237">
        <f>unprmtd_src_summary!G97</f>
        <v>0</v>
      </c>
      <c r="G97" s="237">
        <f>unprmtd_src_summary!H97</f>
        <v>1.7043887955012619E-3</v>
      </c>
      <c r="H97" s="237">
        <f>unprmtd_src_summary!I97</f>
        <v>0</v>
      </c>
      <c r="I97" s="237">
        <f>unprmtd_src_summary!J97</f>
        <v>0</v>
      </c>
      <c r="J97" s="237">
        <f>unprmtd_src_summary!K97</f>
        <v>0</v>
      </c>
    </row>
    <row r="98" spans="1:10" s="226" customFormat="1" x14ac:dyDescent="0.2">
      <c r="A98" s="226" t="s">
        <v>15903</v>
      </c>
      <c r="B98" s="226" t="str">
        <f>unprmtd_src_summary!C98</f>
        <v>38</v>
      </c>
      <c r="C98" s="235" t="str">
        <f>unprmtd_src_summary!D98</f>
        <v>3810102</v>
      </c>
      <c r="D98" s="235" t="str">
        <f>unprmtd_src_summary!E98</f>
        <v>2310001630</v>
      </c>
      <c r="E98" s="236" t="str">
        <f>unprmtd_src_summary!F98</f>
        <v>Venting - blowdowns</v>
      </c>
      <c r="F98" s="237">
        <f>unprmtd_src_summary!G98</f>
        <v>0</v>
      </c>
      <c r="G98" s="237">
        <f>unprmtd_src_summary!H98</f>
        <v>5.3859721965993283E-5</v>
      </c>
      <c r="H98" s="237">
        <f>unprmtd_src_summary!I98</f>
        <v>0</v>
      </c>
      <c r="I98" s="237">
        <f>unprmtd_src_summary!J98</f>
        <v>0</v>
      </c>
      <c r="J98" s="237">
        <f>unprmtd_src_summary!K98</f>
        <v>0</v>
      </c>
    </row>
    <row r="99" spans="1:10" s="226" customFormat="1" x14ac:dyDescent="0.2">
      <c r="A99" s="226" t="s">
        <v>15903</v>
      </c>
      <c r="B99" s="226" t="str">
        <f>unprmtd_src_summary!C99</f>
        <v>38</v>
      </c>
      <c r="C99" s="235" t="str">
        <f>unprmtd_src_summary!D99</f>
        <v>3810502</v>
      </c>
      <c r="D99" s="235" t="str">
        <f>unprmtd_src_summary!E99</f>
        <v>2310001630</v>
      </c>
      <c r="E99" s="236" t="str">
        <f>unprmtd_src_summary!F99</f>
        <v>Venting - blowdowns</v>
      </c>
      <c r="F99" s="237">
        <f>unprmtd_src_summary!G99</f>
        <v>0</v>
      </c>
      <c r="G99" s="237">
        <f>unprmtd_src_summary!H99</f>
        <v>5.8541541555949962E-2</v>
      </c>
      <c r="H99" s="237">
        <f>unprmtd_src_summary!I99</f>
        <v>0</v>
      </c>
      <c r="I99" s="237">
        <f>unprmtd_src_summary!J99</f>
        <v>0</v>
      </c>
      <c r="J99" s="237">
        <f>unprmtd_src_summary!K99</f>
        <v>0</v>
      </c>
    </row>
    <row r="100" spans="1:10" s="226" customFormat="1" x14ac:dyDescent="0.2">
      <c r="A100" s="226" t="s">
        <v>15903</v>
      </c>
      <c r="B100" s="226" t="str">
        <f>unprmtd_src_summary!C100</f>
        <v>46</v>
      </c>
      <c r="C100" s="235" t="str">
        <f>unprmtd_src_summary!D100</f>
        <v>4606302</v>
      </c>
      <c r="D100" s="235" t="str">
        <f>unprmtd_src_summary!E100</f>
        <v>2310001630</v>
      </c>
      <c r="E100" s="236" t="str">
        <f>unprmtd_src_summary!F100</f>
        <v>Venting - blowdowns</v>
      </c>
      <c r="F100" s="237">
        <f>unprmtd_src_summary!G100</f>
        <v>0</v>
      </c>
      <c r="G100" s="237">
        <f>unprmtd_src_summary!H100</f>
        <v>3.7673263816282762E-2</v>
      </c>
      <c r="H100" s="237">
        <f>unprmtd_src_summary!I100</f>
        <v>0</v>
      </c>
      <c r="I100" s="237">
        <f>unprmtd_src_summary!J100</f>
        <v>0</v>
      </c>
      <c r="J100" s="237">
        <f>unprmtd_src_summary!K100</f>
        <v>0</v>
      </c>
    </row>
    <row r="101" spans="1:10" s="226" customFormat="1" x14ac:dyDescent="0.2">
      <c r="A101" s="226" t="s">
        <v>15903</v>
      </c>
      <c r="B101" s="226" t="str">
        <f>unprmtd_src_summary!C101</f>
        <v>46</v>
      </c>
      <c r="C101" s="235" t="str">
        <f>unprmtd_src_summary!D101</f>
        <v>4601902</v>
      </c>
      <c r="D101" s="235" t="str">
        <f>unprmtd_src_summary!E101</f>
        <v>2310001630</v>
      </c>
      <c r="E101" s="236" t="str">
        <f>unprmtd_src_summary!F101</f>
        <v>Venting - blowdowns</v>
      </c>
      <c r="F101" s="237">
        <f>unprmtd_src_summary!G101</f>
        <v>0</v>
      </c>
      <c r="G101" s="237">
        <f>unprmtd_src_summary!H101</f>
        <v>0</v>
      </c>
      <c r="H101" s="237">
        <f>unprmtd_src_summary!I101</f>
        <v>0</v>
      </c>
      <c r="I101" s="237">
        <f>unprmtd_src_summary!J101</f>
        <v>0</v>
      </c>
      <c r="J101" s="237">
        <f>unprmtd_src_summary!K101</f>
        <v>0</v>
      </c>
    </row>
    <row r="102" spans="1:10" s="31" customFormat="1" x14ac:dyDescent="0.2">
      <c r="A102" t="s">
        <v>15903</v>
      </c>
      <c r="B102" t="str">
        <f>unprmtd_src_summary!C102</f>
        <v>30</v>
      </c>
      <c r="C102" s="143">
        <f>unprmtd_src_summary!D102</f>
        <v>30011</v>
      </c>
      <c r="D102" s="143" t="str">
        <f>unprmtd_src_summary!E102</f>
        <v>2310001610</v>
      </c>
      <c r="E102" s="28" t="str">
        <f>unprmtd_src_summary!F102</f>
        <v>Venting - initial completions</v>
      </c>
      <c r="F102" s="144">
        <f>unprmtd_src_summary!G102</f>
        <v>0</v>
      </c>
      <c r="G102" s="144">
        <f>unprmtd_src_summary!H102</f>
        <v>0</v>
      </c>
      <c r="H102" s="144">
        <f>unprmtd_src_summary!I102</f>
        <v>0</v>
      </c>
      <c r="I102" s="144">
        <f>unprmtd_src_summary!J102</f>
        <v>0</v>
      </c>
      <c r="J102" s="144">
        <f>unprmtd_src_summary!K102</f>
        <v>0</v>
      </c>
    </row>
    <row r="103" spans="1:10" x14ac:dyDescent="0.2">
      <c r="A103" t="s">
        <v>15903</v>
      </c>
      <c r="B103" t="str">
        <f>unprmtd_src_summary!C103</f>
        <v>30</v>
      </c>
      <c r="C103" s="143">
        <f>unprmtd_src_summary!D103</f>
        <v>30017</v>
      </c>
      <c r="D103" s="143" t="str">
        <f>unprmtd_src_summary!E103</f>
        <v>2310001610</v>
      </c>
      <c r="E103" s="28" t="str">
        <f>unprmtd_src_summary!F103</f>
        <v>Venting - initial completions</v>
      </c>
      <c r="F103" s="144">
        <f>unprmtd_src_summary!G103</f>
        <v>0</v>
      </c>
      <c r="G103" s="144">
        <f>unprmtd_src_summary!H103</f>
        <v>0</v>
      </c>
      <c r="H103" s="144">
        <f>unprmtd_src_summary!I103</f>
        <v>0</v>
      </c>
      <c r="I103" s="144">
        <f>unprmtd_src_summary!J103</f>
        <v>0</v>
      </c>
      <c r="J103" s="144">
        <f>unprmtd_src_summary!K103</f>
        <v>0</v>
      </c>
    </row>
    <row r="104" spans="1:10" s="30" customFormat="1" x14ac:dyDescent="0.2">
      <c r="A104" t="s">
        <v>15903</v>
      </c>
      <c r="B104" t="str">
        <f>unprmtd_src_summary!C104</f>
        <v>30</v>
      </c>
      <c r="C104" s="143">
        <f>unprmtd_src_summary!D104</f>
        <v>30019</v>
      </c>
      <c r="D104" s="143" t="str">
        <f>unprmtd_src_summary!E104</f>
        <v>2310001610</v>
      </c>
      <c r="E104" s="28" t="str">
        <f>unprmtd_src_summary!F104</f>
        <v>Venting - initial completions</v>
      </c>
      <c r="F104" s="144">
        <f>unprmtd_src_summary!G104</f>
        <v>0</v>
      </c>
      <c r="G104" s="144">
        <f>unprmtd_src_summary!H104</f>
        <v>0</v>
      </c>
      <c r="H104" s="144">
        <f>unprmtd_src_summary!I104</f>
        <v>0</v>
      </c>
      <c r="I104" s="144">
        <f>unprmtd_src_summary!J104</f>
        <v>0</v>
      </c>
      <c r="J104" s="144">
        <f>unprmtd_src_summary!K104</f>
        <v>0</v>
      </c>
    </row>
    <row r="105" spans="1:10" s="31" customFormat="1" x14ac:dyDescent="0.2">
      <c r="A105" t="s">
        <v>15903</v>
      </c>
      <c r="B105" t="str">
        <f>unprmtd_src_summary!C105</f>
        <v>30</v>
      </c>
      <c r="C105" s="143">
        <f>unprmtd_src_summary!D105</f>
        <v>30021</v>
      </c>
      <c r="D105" s="143" t="str">
        <f>unprmtd_src_summary!E105</f>
        <v>2310001610</v>
      </c>
      <c r="E105" s="28" t="str">
        <f>unprmtd_src_summary!F105</f>
        <v>Venting - initial completions</v>
      </c>
      <c r="F105" s="144">
        <f>unprmtd_src_summary!G105</f>
        <v>0</v>
      </c>
      <c r="G105" s="144">
        <f>unprmtd_src_summary!H105</f>
        <v>1.6547219370372159</v>
      </c>
      <c r="H105" s="144">
        <f>unprmtd_src_summary!I105</f>
        <v>0</v>
      </c>
      <c r="I105" s="144">
        <f>unprmtd_src_summary!J105</f>
        <v>0</v>
      </c>
      <c r="J105" s="144">
        <f>unprmtd_src_summary!K105</f>
        <v>0</v>
      </c>
    </row>
    <row r="106" spans="1:10" x14ac:dyDescent="0.2">
      <c r="A106" t="s">
        <v>15903</v>
      </c>
      <c r="B106" t="str">
        <f>unprmtd_src_summary!C106</f>
        <v>30</v>
      </c>
      <c r="C106" s="143">
        <f>unprmtd_src_summary!D106</f>
        <v>30025</v>
      </c>
      <c r="D106" s="143" t="str">
        <f>unprmtd_src_summary!E106</f>
        <v>2310001610</v>
      </c>
      <c r="E106" s="28" t="str">
        <f>unprmtd_src_summary!F106</f>
        <v>Venting - initial completions</v>
      </c>
      <c r="F106" s="144">
        <f>unprmtd_src_summary!G106</f>
        <v>0</v>
      </c>
      <c r="G106" s="144">
        <f>unprmtd_src_summary!H106</f>
        <v>375.37194774820807</v>
      </c>
      <c r="H106" s="144">
        <f>unprmtd_src_summary!I106</f>
        <v>0</v>
      </c>
      <c r="I106" s="144">
        <f>unprmtd_src_summary!J106</f>
        <v>0</v>
      </c>
      <c r="J106" s="144">
        <f>unprmtd_src_summary!K106</f>
        <v>0</v>
      </c>
    </row>
    <row r="107" spans="1:10" s="30" customFormat="1" x14ac:dyDescent="0.2">
      <c r="A107" t="s">
        <v>15903</v>
      </c>
      <c r="B107" t="str">
        <f>unprmtd_src_summary!C107</f>
        <v>30</v>
      </c>
      <c r="C107" s="143">
        <f>unprmtd_src_summary!D107</f>
        <v>30033</v>
      </c>
      <c r="D107" s="143" t="str">
        <f>unprmtd_src_summary!E107</f>
        <v>2310001610</v>
      </c>
      <c r="E107" s="28" t="str">
        <f>unprmtd_src_summary!F107</f>
        <v>Venting - initial completions</v>
      </c>
      <c r="F107" s="144">
        <f>unprmtd_src_summary!G107</f>
        <v>0</v>
      </c>
      <c r="G107" s="144">
        <f>unprmtd_src_summary!H107</f>
        <v>0</v>
      </c>
      <c r="H107" s="144">
        <f>unprmtd_src_summary!I107</f>
        <v>0</v>
      </c>
      <c r="I107" s="144">
        <f>unprmtd_src_summary!J107</f>
        <v>0</v>
      </c>
      <c r="J107" s="144">
        <f>unprmtd_src_summary!K107</f>
        <v>0</v>
      </c>
    </row>
    <row r="108" spans="1:10" s="31" customFormat="1" x14ac:dyDescent="0.2">
      <c r="A108" t="s">
        <v>15903</v>
      </c>
      <c r="B108" t="str">
        <f>unprmtd_src_summary!C108</f>
        <v>30</v>
      </c>
      <c r="C108" s="143">
        <f>unprmtd_src_summary!D108</f>
        <v>30055</v>
      </c>
      <c r="D108" s="143" t="str">
        <f>unprmtd_src_summary!E108</f>
        <v>2310001610</v>
      </c>
      <c r="E108" s="28" t="str">
        <f>unprmtd_src_summary!F108</f>
        <v>Venting - initial completions</v>
      </c>
      <c r="F108" s="144">
        <f>unprmtd_src_summary!G108</f>
        <v>0</v>
      </c>
      <c r="G108" s="144">
        <f>unprmtd_src_summary!H108</f>
        <v>0</v>
      </c>
      <c r="H108" s="144">
        <f>unprmtd_src_summary!I108</f>
        <v>0</v>
      </c>
      <c r="I108" s="144">
        <f>unprmtd_src_summary!J108</f>
        <v>0</v>
      </c>
      <c r="J108" s="144">
        <f>unprmtd_src_summary!K108</f>
        <v>0</v>
      </c>
    </row>
    <row r="109" spans="1:10" x14ac:dyDescent="0.2">
      <c r="A109" t="s">
        <v>15903</v>
      </c>
      <c r="B109" t="str">
        <f>unprmtd_src_summary!C109</f>
        <v>30</v>
      </c>
      <c r="C109" s="143">
        <f>unprmtd_src_summary!D109</f>
        <v>30079</v>
      </c>
      <c r="D109" s="143" t="str">
        <f>unprmtd_src_summary!E109</f>
        <v>2310001610</v>
      </c>
      <c r="E109" s="28" t="str">
        <f>unprmtd_src_summary!F109</f>
        <v>Venting - initial completions</v>
      </c>
      <c r="F109" s="144">
        <f>unprmtd_src_summary!G109</f>
        <v>0</v>
      </c>
      <c r="G109" s="144">
        <f>unprmtd_src_summary!H109</f>
        <v>0</v>
      </c>
      <c r="H109" s="144">
        <f>unprmtd_src_summary!I109</f>
        <v>0</v>
      </c>
      <c r="I109" s="144">
        <f>unprmtd_src_summary!J109</f>
        <v>0</v>
      </c>
      <c r="J109" s="144">
        <f>unprmtd_src_summary!K109</f>
        <v>0</v>
      </c>
    </row>
    <row r="110" spans="1:10" s="30" customFormat="1" x14ac:dyDescent="0.2">
      <c r="A110" t="s">
        <v>15903</v>
      </c>
      <c r="B110" t="str">
        <f>unprmtd_src_summary!C110</f>
        <v>30</v>
      </c>
      <c r="C110" s="143">
        <f>unprmtd_src_summary!D110</f>
        <v>30083</v>
      </c>
      <c r="D110" s="143" t="str">
        <f>unprmtd_src_summary!E110</f>
        <v>2310001610</v>
      </c>
      <c r="E110" s="28" t="str">
        <f>unprmtd_src_summary!F110</f>
        <v>Venting - initial completions</v>
      </c>
      <c r="F110" s="144">
        <f>unprmtd_src_summary!G110</f>
        <v>0</v>
      </c>
      <c r="G110" s="144">
        <f>unprmtd_src_summary!H110</f>
        <v>129.48199157316216</v>
      </c>
      <c r="H110" s="144">
        <f>unprmtd_src_summary!I110</f>
        <v>0</v>
      </c>
      <c r="I110" s="144">
        <f>unprmtd_src_summary!J110</f>
        <v>0</v>
      </c>
      <c r="J110" s="144">
        <f>unprmtd_src_summary!K110</f>
        <v>0</v>
      </c>
    </row>
    <row r="111" spans="1:10" s="30" customFormat="1" x14ac:dyDescent="0.2">
      <c r="A111" t="s">
        <v>15903</v>
      </c>
      <c r="B111" t="str">
        <f>unprmtd_src_summary!C111</f>
        <v>30</v>
      </c>
      <c r="C111" s="143">
        <f>unprmtd_src_summary!D111</f>
        <v>30085</v>
      </c>
      <c r="D111" s="143" t="str">
        <f>unprmtd_src_summary!E111</f>
        <v>2310001610</v>
      </c>
      <c r="E111" s="28" t="str">
        <f>unprmtd_src_summary!F111</f>
        <v>Venting - initial completions</v>
      </c>
      <c r="F111" s="144">
        <f>unprmtd_src_summary!G111</f>
        <v>0</v>
      </c>
      <c r="G111" s="144">
        <f>unprmtd_src_summary!H111</f>
        <v>10.859112711806732</v>
      </c>
      <c r="H111" s="144">
        <f>unprmtd_src_summary!I111</f>
        <v>0</v>
      </c>
      <c r="I111" s="144">
        <f>unprmtd_src_summary!J111</f>
        <v>0</v>
      </c>
      <c r="J111" s="144">
        <f>unprmtd_src_summary!K111</f>
        <v>0</v>
      </c>
    </row>
    <row r="112" spans="1:10" s="30" customFormat="1" x14ac:dyDescent="0.2">
      <c r="A112" t="s">
        <v>15903</v>
      </c>
      <c r="B112" t="str">
        <f>unprmtd_src_summary!C112</f>
        <v>30</v>
      </c>
      <c r="C112" s="143">
        <f>unprmtd_src_summary!D112</f>
        <v>30091</v>
      </c>
      <c r="D112" s="143" t="str">
        <f>unprmtd_src_summary!E112</f>
        <v>2310001610</v>
      </c>
      <c r="E112" s="28" t="str">
        <f>unprmtd_src_summary!F112</f>
        <v>Venting - initial completions</v>
      </c>
      <c r="F112" s="144">
        <f>unprmtd_src_summary!G112</f>
        <v>0</v>
      </c>
      <c r="G112" s="144">
        <f>unprmtd_src_summary!H112</f>
        <v>9.1354440273929658</v>
      </c>
      <c r="H112" s="144">
        <f>unprmtd_src_summary!I112</f>
        <v>0</v>
      </c>
      <c r="I112" s="144">
        <f>unprmtd_src_summary!J112</f>
        <v>0</v>
      </c>
      <c r="J112" s="144">
        <f>unprmtd_src_summary!K112</f>
        <v>0</v>
      </c>
    </row>
    <row r="113" spans="1:11" s="30" customFormat="1" x14ac:dyDescent="0.2">
      <c r="A113" t="s">
        <v>15903</v>
      </c>
      <c r="B113" t="str">
        <f>unprmtd_src_summary!C113</f>
        <v>30</v>
      </c>
      <c r="C113" s="143">
        <f>unprmtd_src_summary!D113</f>
        <v>30105</v>
      </c>
      <c r="D113" s="143" t="str">
        <f>unprmtd_src_summary!E113</f>
        <v>2310001610</v>
      </c>
      <c r="E113" s="28" t="str">
        <f>unprmtd_src_summary!F113</f>
        <v>Venting - initial completions</v>
      </c>
      <c r="F113" s="144">
        <f>unprmtd_src_summary!G113</f>
        <v>0</v>
      </c>
      <c r="G113" s="144">
        <f>unprmtd_src_summary!H113</f>
        <v>15.340651291282525</v>
      </c>
      <c r="H113" s="144">
        <f>unprmtd_src_summary!I113</f>
        <v>0</v>
      </c>
      <c r="I113" s="144">
        <f>unprmtd_src_summary!J113</f>
        <v>0</v>
      </c>
      <c r="J113" s="144">
        <f>unprmtd_src_summary!K113</f>
        <v>0</v>
      </c>
    </row>
    <row r="114" spans="1:11" s="30" customFormat="1" x14ac:dyDescent="0.2">
      <c r="A114" t="s">
        <v>15903</v>
      </c>
      <c r="B114" t="str">
        <f>unprmtd_src_summary!C114</f>
        <v>30</v>
      </c>
      <c r="C114" s="143">
        <f>unprmtd_src_summary!D114</f>
        <v>30109</v>
      </c>
      <c r="D114" s="143" t="str">
        <f>unprmtd_src_summary!E114</f>
        <v>2310001610</v>
      </c>
      <c r="E114" s="28" t="str">
        <f>unprmtd_src_summary!F114</f>
        <v>Venting - initial completions</v>
      </c>
      <c r="F114" s="144">
        <f>unprmtd_src_summary!G114</f>
        <v>0</v>
      </c>
      <c r="G114" s="144">
        <f>unprmtd_src_summary!H114</f>
        <v>0</v>
      </c>
      <c r="H114" s="144">
        <f>unprmtd_src_summary!I114</f>
        <v>0</v>
      </c>
      <c r="I114" s="144">
        <f>unprmtd_src_summary!J114</f>
        <v>0</v>
      </c>
      <c r="J114" s="144">
        <f>unprmtd_src_summary!K114</f>
        <v>0</v>
      </c>
    </row>
    <row r="115" spans="1:11" s="30" customFormat="1" x14ac:dyDescent="0.2">
      <c r="A115" t="s">
        <v>15903</v>
      </c>
      <c r="B115" t="str">
        <f>unprmtd_src_summary!C115</f>
        <v>38</v>
      </c>
      <c r="C115" s="143">
        <f>unprmtd_src_summary!D115</f>
        <v>38007</v>
      </c>
      <c r="D115" s="143" t="str">
        <f>unprmtd_src_summary!E115</f>
        <v>2310001610</v>
      </c>
      <c r="E115" s="28" t="str">
        <f>unprmtd_src_summary!F115</f>
        <v>Venting - initial completions</v>
      </c>
      <c r="F115" s="144">
        <f>unprmtd_src_summary!G115</f>
        <v>0</v>
      </c>
      <c r="G115" s="144">
        <f>unprmtd_src_summary!H115</f>
        <v>7.8944025746150519</v>
      </c>
      <c r="H115" s="144">
        <f>unprmtd_src_summary!I115</f>
        <v>0</v>
      </c>
      <c r="I115" s="144">
        <f>unprmtd_src_summary!J115</f>
        <v>0</v>
      </c>
      <c r="J115" s="144">
        <f>unprmtd_src_summary!K115</f>
        <v>0</v>
      </c>
    </row>
    <row r="116" spans="1:11" s="30" customFormat="1" x14ac:dyDescent="0.2">
      <c r="A116" t="s">
        <v>15903</v>
      </c>
      <c r="B116" t="str">
        <f>unprmtd_src_summary!C116</f>
        <v>38</v>
      </c>
      <c r="C116" s="143">
        <f>unprmtd_src_summary!D116</f>
        <v>38009</v>
      </c>
      <c r="D116" s="143" t="str">
        <f>unprmtd_src_summary!E116</f>
        <v>2310001610</v>
      </c>
      <c r="E116" s="28" t="str">
        <f>unprmtd_src_summary!F116</f>
        <v>Venting - initial completions</v>
      </c>
      <c r="F116" s="144">
        <f>unprmtd_src_summary!G116</f>
        <v>0</v>
      </c>
      <c r="G116" s="144">
        <f>unprmtd_src_summary!H116</f>
        <v>157.75877634097</v>
      </c>
      <c r="H116" s="144">
        <f>unprmtd_src_summary!I116</f>
        <v>0</v>
      </c>
      <c r="I116" s="144">
        <f>unprmtd_src_summary!J116</f>
        <v>0</v>
      </c>
      <c r="J116" s="144">
        <f>unprmtd_src_summary!K116</f>
        <v>0</v>
      </c>
    </row>
    <row r="117" spans="1:11" s="30" customFormat="1" x14ac:dyDescent="0.2">
      <c r="A117" t="s">
        <v>15903</v>
      </c>
      <c r="B117" t="str">
        <f>unprmtd_src_summary!C117</f>
        <v>38</v>
      </c>
      <c r="C117" s="143">
        <f>unprmtd_src_summary!D117</f>
        <v>38011</v>
      </c>
      <c r="D117" s="143" t="str">
        <f>unprmtd_src_summary!E117</f>
        <v>2310001610</v>
      </c>
      <c r="E117" s="28" t="str">
        <f>unprmtd_src_summary!F117</f>
        <v>Venting - initial completions</v>
      </c>
      <c r="F117" s="144">
        <f>unprmtd_src_summary!G117</f>
        <v>0</v>
      </c>
      <c r="G117" s="144">
        <f>unprmtd_src_summary!H117</f>
        <v>71.618433837392018</v>
      </c>
      <c r="H117" s="144">
        <f>unprmtd_src_summary!I117</f>
        <v>0</v>
      </c>
      <c r="I117" s="144">
        <f>unprmtd_src_summary!J117</f>
        <v>0</v>
      </c>
      <c r="J117" s="144">
        <f>unprmtd_src_summary!K117</f>
        <v>0</v>
      </c>
    </row>
    <row r="118" spans="1:11" s="30" customFormat="1" x14ac:dyDescent="0.2">
      <c r="A118" t="s">
        <v>15903</v>
      </c>
      <c r="B118" t="str">
        <f>unprmtd_src_summary!C118</f>
        <v>38</v>
      </c>
      <c r="C118" s="143">
        <f>unprmtd_src_summary!D118</f>
        <v>38013</v>
      </c>
      <c r="D118" s="143" t="str">
        <f>unprmtd_src_summary!E118</f>
        <v>2310001610</v>
      </c>
      <c r="E118" s="28" t="str">
        <f>unprmtd_src_summary!F118</f>
        <v>Venting - initial completions</v>
      </c>
      <c r="F118" s="144">
        <f>unprmtd_src_summary!G118</f>
        <v>0</v>
      </c>
      <c r="G118" s="144">
        <f>unprmtd_src_summary!H118</f>
        <v>61.405696882240441</v>
      </c>
      <c r="H118" s="144">
        <f>unprmtd_src_summary!I118</f>
        <v>0</v>
      </c>
      <c r="I118" s="144">
        <f>unprmtd_src_summary!J118</f>
        <v>0</v>
      </c>
      <c r="J118" s="144">
        <f>unprmtd_src_summary!K118</f>
        <v>0</v>
      </c>
    </row>
    <row r="119" spans="1:11" s="30" customFormat="1" x14ac:dyDescent="0.2">
      <c r="A119" t="s">
        <v>15903</v>
      </c>
      <c r="B119" t="str">
        <f>unprmtd_src_summary!C119</f>
        <v>38</v>
      </c>
      <c r="C119" s="143">
        <f>unprmtd_src_summary!D119</f>
        <v>38023</v>
      </c>
      <c r="D119" s="143" t="str">
        <f>unprmtd_src_summary!E119</f>
        <v>2310001610</v>
      </c>
      <c r="E119" s="28" t="str">
        <f>unprmtd_src_summary!F119</f>
        <v>Venting - initial completions</v>
      </c>
      <c r="F119" s="144">
        <f>unprmtd_src_summary!G119</f>
        <v>0</v>
      </c>
      <c r="G119" s="144">
        <f>unprmtd_src_summary!H119</f>
        <v>33.275423952607767</v>
      </c>
      <c r="H119" s="144">
        <f>unprmtd_src_summary!I119</f>
        <v>0</v>
      </c>
      <c r="I119" s="144">
        <f>unprmtd_src_summary!J119</f>
        <v>0</v>
      </c>
      <c r="J119" s="144">
        <f>unprmtd_src_summary!K119</f>
        <v>0</v>
      </c>
    </row>
    <row r="120" spans="1:11" s="31" customFormat="1" x14ac:dyDescent="0.2">
      <c r="A120" t="s">
        <v>15903</v>
      </c>
      <c r="B120" t="str">
        <f>unprmtd_src_summary!C120</f>
        <v>38</v>
      </c>
      <c r="C120" s="143">
        <f>unprmtd_src_summary!D120</f>
        <v>38025</v>
      </c>
      <c r="D120" s="143" t="str">
        <f>unprmtd_src_summary!E120</f>
        <v>2310001610</v>
      </c>
      <c r="E120" s="28" t="str">
        <f>unprmtd_src_summary!F120</f>
        <v>Venting - initial completions</v>
      </c>
      <c r="F120" s="144">
        <f>unprmtd_src_summary!G120</f>
        <v>0</v>
      </c>
      <c r="G120" s="144">
        <f>unprmtd_src_summary!H120</f>
        <v>457.89258601451712</v>
      </c>
      <c r="H120" s="144">
        <f>unprmtd_src_summary!I120</f>
        <v>0</v>
      </c>
      <c r="I120" s="144">
        <f>unprmtd_src_summary!J120</f>
        <v>0</v>
      </c>
      <c r="J120" s="144">
        <f>unprmtd_src_summary!K120</f>
        <v>0</v>
      </c>
      <c r="K120"/>
    </row>
    <row r="121" spans="1:11" s="31" customFormat="1" x14ac:dyDescent="0.2">
      <c r="A121" t="s">
        <v>15903</v>
      </c>
      <c r="B121" t="str">
        <f>unprmtd_src_summary!C121</f>
        <v>38</v>
      </c>
      <c r="C121" s="143">
        <f>unprmtd_src_summary!D121</f>
        <v>38033</v>
      </c>
      <c r="D121" s="143" t="str">
        <f>unprmtd_src_summary!E121</f>
        <v>2310001610</v>
      </c>
      <c r="E121" s="28" t="str">
        <f>unprmtd_src_summary!F121</f>
        <v>Venting - initial completions</v>
      </c>
      <c r="F121" s="144">
        <f>unprmtd_src_summary!G121</f>
        <v>0</v>
      </c>
      <c r="G121" s="144">
        <f>unprmtd_src_summary!H121</f>
        <v>1.62886690677101</v>
      </c>
      <c r="H121" s="144">
        <f>unprmtd_src_summary!I121</f>
        <v>0</v>
      </c>
      <c r="I121" s="144">
        <f>unprmtd_src_summary!J121</f>
        <v>0</v>
      </c>
      <c r="J121" s="144">
        <f>unprmtd_src_summary!K121</f>
        <v>0</v>
      </c>
    </row>
    <row r="122" spans="1:11" s="31" customFormat="1" x14ac:dyDescent="0.2">
      <c r="A122" t="s">
        <v>15903</v>
      </c>
      <c r="B122" t="str">
        <f>unprmtd_src_summary!C122</f>
        <v>38</v>
      </c>
      <c r="C122" s="143">
        <f>unprmtd_src_summary!D122</f>
        <v>38049</v>
      </c>
      <c r="D122" s="143" t="str">
        <f>unprmtd_src_summary!E122</f>
        <v>2310001610</v>
      </c>
      <c r="E122" s="28" t="str">
        <f>unprmtd_src_summary!F122</f>
        <v>Venting - initial completions</v>
      </c>
      <c r="F122" s="144">
        <f>unprmtd_src_summary!G122</f>
        <v>0</v>
      </c>
      <c r="G122" s="144">
        <f>unprmtd_src_summary!H122</f>
        <v>0</v>
      </c>
      <c r="H122" s="144">
        <f>unprmtd_src_summary!I122</f>
        <v>0</v>
      </c>
      <c r="I122" s="144">
        <f>unprmtd_src_summary!J122</f>
        <v>0</v>
      </c>
      <c r="J122" s="144">
        <f>unprmtd_src_summary!K122</f>
        <v>0</v>
      </c>
    </row>
    <row r="123" spans="1:11" s="31" customFormat="1" x14ac:dyDescent="0.2">
      <c r="A123" t="s">
        <v>15903</v>
      </c>
      <c r="B123" t="str">
        <f>unprmtd_src_summary!C123</f>
        <v>38</v>
      </c>
      <c r="C123" s="143">
        <f>unprmtd_src_summary!D123</f>
        <v>38053</v>
      </c>
      <c r="D123" s="143" t="str">
        <f>unprmtd_src_summary!E123</f>
        <v>2310001610</v>
      </c>
      <c r="E123" s="28" t="str">
        <f>unprmtd_src_summary!F123</f>
        <v>Venting - initial completions</v>
      </c>
      <c r="F123" s="144">
        <f>unprmtd_src_summary!G123</f>
        <v>0</v>
      </c>
      <c r="G123" s="144">
        <f>unprmtd_src_summary!H123</f>
        <v>576.01560095739262</v>
      </c>
      <c r="H123" s="144">
        <f>unprmtd_src_summary!I123</f>
        <v>0</v>
      </c>
      <c r="I123" s="144">
        <f>unprmtd_src_summary!J123</f>
        <v>0</v>
      </c>
      <c r="J123" s="144">
        <f>unprmtd_src_summary!K123</f>
        <v>0</v>
      </c>
    </row>
    <row r="124" spans="1:11" s="31" customFormat="1" x14ac:dyDescent="0.2">
      <c r="A124" t="s">
        <v>15903</v>
      </c>
      <c r="B124" t="str">
        <f>unprmtd_src_summary!C124</f>
        <v>38</v>
      </c>
      <c r="C124" s="143">
        <f>unprmtd_src_summary!D124</f>
        <v>38055</v>
      </c>
      <c r="D124" s="143" t="str">
        <f>unprmtd_src_summary!E124</f>
        <v>2310001610</v>
      </c>
      <c r="E124" s="28" t="str">
        <f>unprmtd_src_summary!F124</f>
        <v>Venting - initial completions</v>
      </c>
      <c r="F124" s="144">
        <f>unprmtd_src_summary!G124</f>
        <v>0</v>
      </c>
      <c r="G124" s="144">
        <f>unprmtd_src_summary!H124</f>
        <v>1.318606543576532</v>
      </c>
      <c r="H124" s="144">
        <f>unprmtd_src_summary!I124</f>
        <v>0</v>
      </c>
      <c r="I124" s="144">
        <f>unprmtd_src_summary!J124</f>
        <v>0</v>
      </c>
      <c r="J124" s="144">
        <f>unprmtd_src_summary!K124</f>
        <v>0</v>
      </c>
    </row>
    <row r="125" spans="1:11" s="31" customFormat="1" x14ac:dyDescent="0.2">
      <c r="A125" t="s">
        <v>15903</v>
      </c>
      <c r="B125" t="str">
        <f>unprmtd_src_summary!C125</f>
        <v>38</v>
      </c>
      <c r="C125" s="143">
        <f>unprmtd_src_summary!D125</f>
        <v>38057</v>
      </c>
      <c r="D125" s="143" t="str">
        <f>unprmtd_src_summary!E125</f>
        <v>2310001610</v>
      </c>
      <c r="E125" s="28" t="str">
        <f>unprmtd_src_summary!F125</f>
        <v>Venting - initial completions</v>
      </c>
      <c r="F125" s="144">
        <f>unprmtd_src_summary!G125</f>
        <v>0</v>
      </c>
      <c r="G125" s="144">
        <f>unprmtd_src_summary!H125</f>
        <v>2.5855030266206499E-2</v>
      </c>
      <c r="H125" s="144">
        <f>unprmtd_src_summary!I125</f>
        <v>0</v>
      </c>
      <c r="I125" s="144">
        <f>unprmtd_src_summary!J125</f>
        <v>0</v>
      </c>
      <c r="J125" s="144">
        <f>unprmtd_src_summary!K125</f>
        <v>0</v>
      </c>
    </row>
    <row r="126" spans="1:11" s="31" customFormat="1" x14ac:dyDescent="0.2">
      <c r="A126" t="s">
        <v>15903</v>
      </c>
      <c r="B126" t="str">
        <f>unprmtd_src_summary!C126</f>
        <v>38</v>
      </c>
      <c r="C126" s="143">
        <f>unprmtd_src_summary!D126</f>
        <v>38061</v>
      </c>
      <c r="D126" s="143" t="str">
        <f>unprmtd_src_summary!E126</f>
        <v>2310001610</v>
      </c>
      <c r="E126" s="28" t="str">
        <f>unprmtd_src_summary!F126</f>
        <v>Venting - initial completions</v>
      </c>
      <c r="F126" s="144">
        <f>unprmtd_src_summary!G126</f>
        <v>0</v>
      </c>
      <c r="G126" s="144">
        <f>unprmtd_src_summary!H126</f>
        <v>1050.4898797159703</v>
      </c>
      <c r="H126" s="144">
        <f>unprmtd_src_summary!I126</f>
        <v>0</v>
      </c>
      <c r="I126" s="144">
        <f>unprmtd_src_summary!J126</f>
        <v>0</v>
      </c>
      <c r="J126" s="144">
        <f>unprmtd_src_summary!K126</f>
        <v>0</v>
      </c>
    </row>
    <row r="127" spans="1:11" s="31" customFormat="1" ht="11.25" customHeight="1" x14ac:dyDescent="0.2">
      <c r="A127" t="s">
        <v>15903</v>
      </c>
      <c r="B127" t="str">
        <f>unprmtd_src_summary!C127</f>
        <v>38</v>
      </c>
      <c r="C127" s="143">
        <f>unprmtd_src_summary!D127</f>
        <v>38075</v>
      </c>
      <c r="D127" s="143" t="str">
        <f>unprmtd_src_summary!E127</f>
        <v>2310001610</v>
      </c>
      <c r="E127" s="28" t="str">
        <f>unprmtd_src_summary!F127</f>
        <v>Venting - initial completions</v>
      </c>
      <c r="F127" s="144">
        <f>unprmtd_src_summary!G127</f>
        <v>0</v>
      </c>
      <c r="G127" s="144">
        <f>unprmtd_src_summary!H127</f>
        <v>12.539689679110154</v>
      </c>
      <c r="H127" s="144">
        <f>unprmtd_src_summary!I127</f>
        <v>0</v>
      </c>
      <c r="I127" s="144">
        <f>unprmtd_src_summary!J127</f>
        <v>0</v>
      </c>
      <c r="J127" s="144">
        <f>unprmtd_src_summary!K127</f>
        <v>0</v>
      </c>
    </row>
    <row r="128" spans="1:11" s="31" customFormat="1" x14ac:dyDescent="0.2">
      <c r="A128" t="s">
        <v>15903</v>
      </c>
      <c r="B128" t="str">
        <f>unprmtd_src_summary!C128</f>
        <v>38</v>
      </c>
      <c r="C128" s="143">
        <f>unprmtd_src_summary!D128</f>
        <v>38087</v>
      </c>
      <c r="D128" s="143" t="str">
        <f>unprmtd_src_summary!E128</f>
        <v>2310001610</v>
      </c>
      <c r="E128" s="28" t="str">
        <f>unprmtd_src_summary!F128</f>
        <v>Venting - initial completions</v>
      </c>
      <c r="F128" s="144">
        <f>unprmtd_src_summary!G128</f>
        <v>0</v>
      </c>
      <c r="G128" s="144">
        <f>unprmtd_src_summary!H128</f>
        <v>0.54295563559033655</v>
      </c>
      <c r="H128" s="144">
        <f>unprmtd_src_summary!I128</f>
        <v>0</v>
      </c>
      <c r="I128" s="144">
        <f>unprmtd_src_summary!J128</f>
        <v>0</v>
      </c>
      <c r="J128" s="144">
        <f>unprmtd_src_summary!K128</f>
        <v>0</v>
      </c>
    </row>
    <row r="129" spans="1:10" s="31" customFormat="1" x14ac:dyDescent="0.2">
      <c r="A129" t="s">
        <v>15903</v>
      </c>
      <c r="B129" t="str">
        <f>unprmtd_src_summary!C129</f>
        <v>38</v>
      </c>
      <c r="C129" s="143">
        <f>unprmtd_src_summary!D129</f>
        <v>38089</v>
      </c>
      <c r="D129" s="143" t="str">
        <f>unprmtd_src_summary!E129</f>
        <v>2310001610</v>
      </c>
      <c r="E129" s="28" t="str">
        <f>unprmtd_src_summary!F129</f>
        <v>Venting - initial completions</v>
      </c>
      <c r="F129" s="144">
        <f>unprmtd_src_summary!G129</f>
        <v>0</v>
      </c>
      <c r="G129" s="144">
        <f>unprmtd_src_summary!H129</f>
        <v>0.61190238296688715</v>
      </c>
      <c r="H129" s="144">
        <f>unprmtd_src_summary!I129</f>
        <v>0</v>
      </c>
      <c r="I129" s="144">
        <f>unprmtd_src_summary!J129</f>
        <v>0</v>
      </c>
      <c r="J129" s="144">
        <f>unprmtd_src_summary!K129</f>
        <v>0</v>
      </c>
    </row>
    <row r="130" spans="1:10" x14ac:dyDescent="0.2">
      <c r="A130" t="s">
        <v>15903</v>
      </c>
      <c r="B130" t="str">
        <f>unprmtd_src_summary!C130</f>
        <v>38</v>
      </c>
      <c r="C130" s="143">
        <f>unprmtd_src_summary!D130</f>
        <v>38101</v>
      </c>
      <c r="D130" s="143" t="str">
        <f>unprmtd_src_summary!E130</f>
        <v>2310001610</v>
      </c>
      <c r="E130" s="28" t="str">
        <f>unprmtd_src_summary!F130</f>
        <v>Venting - initial completions</v>
      </c>
      <c r="F130" s="144">
        <f>unprmtd_src_summary!G130</f>
        <v>0</v>
      </c>
      <c r="G130" s="144">
        <f>unprmtd_src_summary!H130</f>
        <v>0.82736096851860796</v>
      </c>
      <c r="H130" s="144">
        <f>unprmtd_src_summary!I130</f>
        <v>0</v>
      </c>
      <c r="I130" s="144">
        <f>unprmtd_src_summary!J130</f>
        <v>0</v>
      </c>
      <c r="J130" s="144">
        <f>unprmtd_src_summary!K130</f>
        <v>0</v>
      </c>
    </row>
    <row r="131" spans="1:10" s="30" customFormat="1" x14ac:dyDescent="0.2">
      <c r="A131" t="s">
        <v>15903</v>
      </c>
      <c r="B131" t="str">
        <f>unprmtd_src_summary!C131</f>
        <v>38</v>
      </c>
      <c r="C131" s="143">
        <f>unprmtd_src_summary!D131</f>
        <v>38105</v>
      </c>
      <c r="D131" s="143" t="str">
        <f>unprmtd_src_summary!E131</f>
        <v>2310001610</v>
      </c>
      <c r="E131" s="28" t="str">
        <f>unprmtd_src_summary!F131</f>
        <v>Venting - initial completions</v>
      </c>
      <c r="F131" s="144">
        <f>unprmtd_src_summary!G131</f>
        <v>0</v>
      </c>
      <c r="G131" s="144">
        <f>unprmtd_src_summary!H131</f>
        <v>181.11448701477656</v>
      </c>
      <c r="H131" s="144">
        <f>unprmtd_src_summary!I131</f>
        <v>0</v>
      </c>
      <c r="I131" s="144">
        <f>unprmtd_src_summary!J131</f>
        <v>0</v>
      </c>
      <c r="J131" s="144">
        <f>unprmtd_src_summary!K131</f>
        <v>0</v>
      </c>
    </row>
    <row r="132" spans="1:10" s="31" customFormat="1" x14ac:dyDescent="0.2">
      <c r="A132" t="s">
        <v>15903</v>
      </c>
      <c r="B132" t="str">
        <f>unprmtd_src_summary!C132</f>
        <v>46</v>
      </c>
      <c r="C132" s="143">
        <f>unprmtd_src_summary!D132</f>
        <v>46063</v>
      </c>
      <c r="D132" s="143" t="str">
        <f>unprmtd_src_summary!E132</f>
        <v>2310001610</v>
      </c>
      <c r="E132" s="28" t="str">
        <f>unprmtd_src_summary!F132</f>
        <v>Venting - initial completions</v>
      </c>
      <c r="F132" s="144">
        <f>unprmtd_src_summary!G132</f>
        <v>0</v>
      </c>
      <c r="G132" s="144">
        <f>unprmtd_src_summary!H132</f>
        <v>23.640116006734814</v>
      </c>
      <c r="H132" s="144">
        <f>unprmtd_src_summary!I132</f>
        <v>0</v>
      </c>
      <c r="I132" s="144">
        <f>unprmtd_src_summary!J132</f>
        <v>0</v>
      </c>
      <c r="J132" s="144">
        <f>unprmtd_src_summary!K132</f>
        <v>0</v>
      </c>
    </row>
    <row r="133" spans="1:10" x14ac:dyDescent="0.2">
      <c r="A133" t="s">
        <v>15903</v>
      </c>
      <c r="B133" t="str">
        <f>unprmtd_src_summary!C133</f>
        <v>46</v>
      </c>
      <c r="C133" s="143">
        <f>unprmtd_src_summary!D133</f>
        <v>46019</v>
      </c>
      <c r="D133" s="143" t="str">
        <f>unprmtd_src_summary!E133</f>
        <v>2310001610</v>
      </c>
      <c r="E133" s="28" t="str">
        <f>unprmtd_src_summary!F133</f>
        <v>Venting - initial completions</v>
      </c>
      <c r="F133" s="144">
        <f>unprmtd_src_summary!G133</f>
        <v>0</v>
      </c>
      <c r="G133" s="144">
        <f>unprmtd_src_summary!H133</f>
        <v>0</v>
      </c>
      <c r="H133" s="144">
        <f>unprmtd_src_summary!I133</f>
        <v>0</v>
      </c>
      <c r="I133" s="144">
        <f>unprmtd_src_summary!J133</f>
        <v>0</v>
      </c>
      <c r="J133" s="144">
        <f>unprmtd_src_summary!K133</f>
        <v>0</v>
      </c>
    </row>
    <row r="134" spans="1:10" s="221" customFormat="1" x14ac:dyDescent="0.2">
      <c r="A134" s="221" t="s">
        <v>15903</v>
      </c>
      <c r="B134" s="221" t="str">
        <f>unprmtd_src_summary!C134</f>
        <v>30</v>
      </c>
      <c r="C134" s="232" t="str">
        <f>unprmtd_src_summary!D134</f>
        <v>3001101</v>
      </c>
      <c r="D134" s="232" t="str">
        <f>unprmtd_src_summary!E134</f>
        <v>2310001610</v>
      </c>
      <c r="E134" s="233" t="str">
        <f>unprmtd_src_summary!F134</f>
        <v>Venting - initial completions</v>
      </c>
      <c r="F134" s="234">
        <f>unprmtd_src_summary!G134</f>
        <v>0</v>
      </c>
      <c r="G134" s="234">
        <f>unprmtd_src_summary!H134</f>
        <v>0</v>
      </c>
      <c r="H134" s="234">
        <f>unprmtd_src_summary!I134</f>
        <v>0</v>
      </c>
      <c r="I134" s="234">
        <f>unprmtd_src_summary!J134</f>
        <v>0</v>
      </c>
      <c r="J134" s="234">
        <f>unprmtd_src_summary!K134</f>
        <v>0</v>
      </c>
    </row>
    <row r="135" spans="1:10" s="221" customFormat="1" x14ac:dyDescent="0.2">
      <c r="A135" s="221" t="s">
        <v>15903</v>
      </c>
      <c r="B135" s="221" t="str">
        <f>unprmtd_src_summary!C135</f>
        <v>30</v>
      </c>
      <c r="C135" s="232" t="str">
        <f>unprmtd_src_summary!D135</f>
        <v>3001701</v>
      </c>
      <c r="D135" s="232" t="str">
        <f>unprmtd_src_summary!E135</f>
        <v>2310001610</v>
      </c>
      <c r="E135" s="233" t="str">
        <f>unprmtd_src_summary!F135</f>
        <v>Venting - initial completions</v>
      </c>
      <c r="F135" s="234">
        <f>unprmtd_src_summary!G135</f>
        <v>0</v>
      </c>
      <c r="G135" s="234">
        <f>unprmtd_src_summary!H135</f>
        <v>0</v>
      </c>
      <c r="H135" s="234">
        <f>unprmtd_src_summary!I135</f>
        <v>0</v>
      </c>
      <c r="I135" s="234">
        <f>unprmtd_src_summary!J135</f>
        <v>0</v>
      </c>
      <c r="J135" s="234">
        <f>unprmtd_src_summary!K135</f>
        <v>0</v>
      </c>
    </row>
    <row r="136" spans="1:10" s="221" customFormat="1" x14ac:dyDescent="0.2">
      <c r="A136" s="221" t="s">
        <v>15903</v>
      </c>
      <c r="B136" s="221" t="str">
        <f>unprmtd_src_summary!C136</f>
        <v>30</v>
      </c>
      <c r="C136" s="232" t="str">
        <f>unprmtd_src_summary!D136</f>
        <v>3001901</v>
      </c>
      <c r="D136" s="232" t="str">
        <f>unprmtd_src_summary!E136</f>
        <v>2310001610</v>
      </c>
      <c r="E136" s="233" t="str">
        <f>unprmtd_src_summary!F136</f>
        <v>Venting - initial completions</v>
      </c>
      <c r="F136" s="234">
        <f>unprmtd_src_summary!G136</f>
        <v>0</v>
      </c>
      <c r="G136" s="234">
        <f>unprmtd_src_summary!H136</f>
        <v>0</v>
      </c>
      <c r="H136" s="234">
        <f>unprmtd_src_summary!I136</f>
        <v>0</v>
      </c>
      <c r="I136" s="234">
        <f>unprmtd_src_summary!J136</f>
        <v>0</v>
      </c>
      <c r="J136" s="234">
        <f>unprmtd_src_summary!K136</f>
        <v>0</v>
      </c>
    </row>
    <row r="137" spans="1:10" s="221" customFormat="1" x14ac:dyDescent="0.2">
      <c r="A137" s="221" t="s">
        <v>15903</v>
      </c>
      <c r="B137" s="221" t="str">
        <f>unprmtd_src_summary!C137</f>
        <v>30</v>
      </c>
      <c r="C137" s="232" t="str">
        <f>unprmtd_src_summary!D137</f>
        <v>3002101</v>
      </c>
      <c r="D137" s="232" t="str">
        <f>unprmtd_src_summary!E137</f>
        <v>2310001610</v>
      </c>
      <c r="E137" s="233" t="str">
        <f>unprmtd_src_summary!F137</f>
        <v>Venting - initial completions</v>
      </c>
      <c r="F137" s="234">
        <f>unprmtd_src_summary!G137</f>
        <v>0</v>
      </c>
      <c r="G137" s="234">
        <f>unprmtd_src_summary!H137</f>
        <v>0</v>
      </c>
      <c r="H137" s="234">
        <f>unprmtd_src_summary!I137</f>
        <v>0</v>
      </c>
      <c r="I137" s="234">
        <f>unprmtd_src_summary!J137</f>
        <v>0</v>
      </c>
      <c r="J137" s="234">
        <f>unprmtd_src_summary!K137</f>
        <v>0</v>
      </c>
    </row>
    <row r="138" spans="1:10" s="221" customFormat="1" x14ac:dyDescent="0.2">
      <c r="A138" s="221" t="s">
        <v>15903</v>
      </c>
      <c r="B138" s="221" t="str">
        <f>unprmtd_src_summary!C138</f>
        <v>30</v>
      </c>
      <c r="C138" s="232" t="str">
        <f>unprmtd_src_summary!D138</f>
        <v>3002501</v>
      </c>
      <c r="D138" s="232" t="str">
        <f>unprmtd_src_summary!E138</f>
        <v>2310001610</v>
      </c>
      <c r="E138" s="233" t="str">
        <f>unprmtd_src_summary!F138</f>
        <v>Venting - initial completions</v>
      </c>
      <c r="F138" s="234">
        <f>unprmtd_src_summary!G138</f>
        <v>0</v>
      </c>
      <c r="G138" s="234">
        <f>unprmtd_src_summary!H138</f>
        <v>0</v>
      </c>
      <c r="H138" s="234">
        <f>unprmtd_src_summary!I138</f>
        <v>0</v>
      </c>
      <c r="I138" s="234">
        <f>unprmtd_src_summary!J138</f>
        <v>0</v>
      </c>
      <c r="J138" s="234">
        <f>unprmtd_src_summary!K138</f>
        <v>0</v>
      </c>
    </row>
    <row r="139" spans="1:10" s="221" customFormat="1" x14ac:dyDescent="0.2">
      <c r="A139" s="221" t="s">
        <v>15903</v>
      </c>
      <c r="B139" s="221" t="str">
        <f>unprmtd_src_summary!C139</f>
        <v>30</v>
      </c>
      <c r="C139" s="232" t="str">
        <f>unprmtd_src_summary!D139</f>
        <v>3003301</v>
      </c>
      <c r="D139" s="232" t="str">
        <f>unprmtd_src_summary!E139</f>
        <v>2310001610</v>
      </c>
      <c r="E139" s="233" t="str">
        <f>unprmtd_src_summary!F139</f>
        <v>Venting - initial completions</v>
      </c>
      <c r="F139" s="234">
        <f>unprmtd_src_summary!G139</f>
        <v>0</v>
      </c>
      <c r="G139" s="234">
        <f>unprmtd_src_summary!H139</f>
        <v>0</v>
      </c>
      <c r="H139" s="234">
        <f>unprmtd_src_summary!I139</f>
        <v>0</v>
      </c>
      <c r="I139" s="234">
        <f>unprmtd_src_summary!J139</f>
        <v>0</v>
      </c>
      <c r="J139" s="234">
        <f>unprmtd_src_summary!K139</f>
        <v>0</v>
      </c>
    </row>
    <row r="140" spans="1:10" s="221" customFormat="1" x14ac:dyDescent="0.2">
      <c r="A140" s="221" t="s">
        <v>15903</v>
      </c>
      <c r="B140" s="221" t="str">
        <f>unprmtd_src_summary!C140</f>
        <v>30</v>
      </c>
      <c r="C140" s="232" t="str">
        <f>unprmtd_src_summary!D140</f>
        <v>3005501</v>
      </c>
      <c r="D140" s="232" t="str">
        <f>unprmtd_src_summary!E140</f>
        <v>2310001610</v>
      </c>
      <c r="E140" s="233" t="str">
        <f>unprmtd_src_summary!F140</f>
        <v>Venting - initial completions</v>
      </c>
      <c r="F140" s="234">
        <f>unprmtd_src_summary!G140</f>
        <v>0</v>
      </c>
      <c r="G140" s="234">
        <f>unprmtd_src_summary!H140</f>
        <v>0</v>
      </c>
      <c r="H140" s="234">
        <f>unprmtd_src_summary!I140</f>
        <v>0</v>
      </c>
      <c r="I140" s="234">
        <f>unprmtd_src_summary!J140</f>
        <v>0</v>
      </c>
      <c r="J140" s="234">
        <f>unprmtd_src_summary!K140</f>
        <v>0</v>
      </c>
    </row>
    <row r="141" spans="1:10" s="221" customFormat="1" x14ac:dyDescent="0.2">
      <c r="A141" s="221" t="s">
        <v>15903</v>
      </c>
      <c r="B141" s="221" t="str">
        <f>unprmtd_src_summary!C141</f>
        <v>30</v>
      </c>
      <c r="C141" s="232" t="str">
        <f>unprmtd_src_summary!D141</f>
        <v>3007901</v>
      </c>
      <c r="D141" s="232" t="str">
        <f>unprmtd_src_summary!E141</f>
        <v>2310001610</v>
      </c>
      <c r="E141" s="233" t="str">
        <f>unprmtd_src_summary!F141</f>
        <v>Venting - initial completions</v>
      </c>
      <c r="F141" s="234">
        <f>unprmtd_src_summary!G141</f>
        <v>0</v>
      </c>
      <c r="G141" s="234">
        <f>unprmtd_src_summary!H141</f>
        <v>0</v>
      </c>
      <c r="H141" s="234">
        <f>unprmtd_src_summary!I141</f>
        <v>0</v>
      </c>
      <c r="I141" s="234">
        <f>unprmtd_src_summary!J141</f>
        <v>0</v>
      </c>
      <c r="J141" s="234">
        <f>unprmtd_src_summary!K141</f>
        <v>0</v>
      </c>
    </row>
    <row r="142" spans="1:10" s="221" customFormat="1" x14ac:dyDescent="0.2">
      <c r="A142" s="221" t="s">
        <v>15903</v>
      </c>
      <c r="B142" s="221" t="str">
        <f>unprmtd_src_summary!C142</f>
        <v>30</v>
      </c>
      <c r="C142" s="232" t="str">
        <f>unprmtd_src_summary!D142</f>
        <v>3008301</v>
      </c>
      <c r="D142" s="232" t="str">
        <f>unprmtd_src_summary!E142</f>
        <v>2310001610</v>
      </c>
      <c r="E142" s="233" t="str">
        <f>unprmtd_src_summary!F142</f>
        <v>Venting - initial completions</v>
      </c>
      <c r="F142" s="234">
        <f>unprmtd_src_summary!G142</f>
        <v>0</v>
      </c>
      <c r="G142" s="234">
        <f>unprmtd_src_summary!H142</f>
        <v>0</v>
      </c>
      <c r="H142" s="234">
        <f>unprmtd_src_summary!I142</f>
        <v>0</v>
      </c>
      <c r="I142" s="234">
        <f>unprmtd_src_summary!J142</f>
        <v>0</v>
      </c>
      <c r="J142" s="234">
        <f>unprmtd_src_summary!K142</f>
        <v>0</v>
      </c>
    </row>
    <row r="143" spans="1:10" s="221" customFormat="1" x14ac:dyDescent="0.2">
      <c r="A143" s="221" t="s">
        <v>15903</v>
      </c>
      <c r="B143" s="221" t="str">
        <f>unprmtd_src_summary!C143</f>
        <v>30</v>
      </c>
      <c r="C143" s="232" t="str">
        <f>unprmtd_src_summary!D143</f>
        <v>3008501</v>
      </c>
      <c r="D143" s="232" t="str">
        <f>unprmtd_src_summary!E143</f>
        <v>2310001610</v>
      </c>
      <c r="E143" s="233" t="str">
        <f>unprmtd_src_summary!F143</f>
        <v>Venting - initial completions</v>
      </c>
      <c r="F143" s="234">
        <f>unprmtd_src_summary!G143</f>
        <v>0</v>
      </c>
      <c r="G143" s="234">
        <f>unprmtd_src_summary!H143</f>
        <v>3.1026036319447803</v>
      </c>
      <c r="H143" s="234">
        <f>unprmtd_src_summary!I143</f>
        <v>0</v>
      </c>
      <c r="I143" s="234">
        <f>unprmtd_src_summary!J143</f>
        <v>0</v>
      </c>
      <c r="J143" s="234">
        <f>unprmtd_src_summary!K143</f>
        <v>0</v>
      </c>
    </row>
    <row r="144" spans="1:10" s="221" customFormat="1" x14ac:dyDescent="0.2">
      <c r="A144" s="221" t="s">
        <v>15903</v>
      </c>
      <c r="B144" s="221" t="str">
        <f>unprmtd_src_summary!C144</f>
        <v>30</v>
      </c>
      <c r="C144" s="232" t="str">
        <f>unprmtd_src_summary!D144</f>
        <v>3009101</v>
      </c>
      <c r="D144" s="232" t="str">
        <f>unprmtd_src_summary!E144</f>
        <v>2310001610</v>
      </c>
      <c r="E144" s="233" t="str">
        <f>unprmtd_src_summary!F144</f>
        <v>Venting - initial completions</v>
      </c>
      <c r="F144" s="234">
        <f>unprmtd_src_summary!G144</f>
        <v>0</v>
      </c>
      <c r="G144" s="234">
        <f>unprmtd_src_summary!H144</f>
        <v>0</v>
      </c>
      <c r="H144" s="234">
        <f>unprmtd_src_summary!I144</f>
        <v>0</v>
      </c>
      <c r="I144" s="234">
        <f>unprmtd_src_summary!J144</f>
        <v>0</v>
      </c>
      <c r="J144" s="234">
        <f>unprmtd_src_summary!K144</f>
        <v>0</v>
      </c>
    </row>
    <row r="145" spans="1:10" s="221" customFormat="1" x14ac:dyDescent="0.2">
      <c r="A145" s="221" t="s">
        <v>15903</v>
      </c>
      <c r="B145" s="221" t="str">
        <f>unprmtd_src_summary!C145</f>
        <v>30</v>
      </c>
      <c r="C145" s="232" t="str">
        <f>unprmtd_src_summary!D145</f>
        <v>3010501</v>
      </c>
      <c r="D145" s="232" t="str">
        <f>unprmtd_src_summary!E145</f>
        <v>2310001610</v>
      </c>
      <c r="E145" s="233" t="str">
        <f>unprmtd_src_summary!F145</f>
        <v>Venting - initial completions</v>
      </c>
      <c r="F145" s="234">
        <f>unprmtd_src_summary!G145</f>
        <v>0</v>
      </c>
      <c r="G145" s="234">
        <f>unprmtd_src_summary!H145</f>
        <v>1.5340651291282525</v>
      </c>
      <c r="H145" s="234">
        <f>unprmtd_src_summary!I145</f>
        <v>0</v>
      </c>
      <c r="I145" s="234">
        <f>unprmtd_src_summary!J145</f>
        <v>0</v>
      </c>
      <c r="J145" s="234">
        <f>unprmtd_src_summary!K145</f>
        <v>0</v>
      </c>
    </row>
    <row r="146" spans="1:10" s="221" customFormat="1" x14ac:dyDescent="0.2">
      <c r="A146" s="221" t="s">
        <v>15903</v>
      </c>
      <c r="B146" s="221" t="str">
        <f>unprmtd_src_summary!C146</f>
        <v>30</v>
      </c>
      <c r="C146" s="232" t="str">
        <f>unprmtd_src_summary!D146</f>
        <v>3010901</v>
      </c>
      <c r="D146" s="232" t="str">
        <f>unprmtd_src_summary!E146</f>
        <v>2310001610</v>
      </c>
      <c r="E146" s="233" t="str">
        <f>unprmtd_src_summary!F146</f>
        <v>Venting - initial completions</v>
      </c>
      <c r="F146" s="234">
        <f>unprmtd_src_summary!G146</f>
        <v>0</v>
      </c>
      <c r="G146" s="234">
        <f>unprmtd_src_summary!H146</f>
        <v>0</v>
      </c>
      <c r="H146" s="234">
        <f>unprmtd_src_summary!I146</f>
        <v>0</v>
      </c>
      <c r="I146" s="234">
        <f>unprmtd_src_summary!J146</f>
        <v>0</v>
      </c>
      <c r="J146" s="234">
        <f>unprmtd_src_summary!K146</f>
        <v>0</v>
      </c>
    </row>
    <row r="147" spans="1:10" s="221" customFormat="1" x14ac:dyDescent="0.2">
      <c r="A147" s="221" t="s">
        <v>15903</v>
      </c>
      <c r="B147" s="221" t="str">
        <f>unprmtd_src_summary!C147</f>
        <v>38</v>
      </c>
      <c r="C147" s="232" t="str">
        <f>unprmtd_src_summary!D147</f>
        <v>3800701</v>
      </c>
      <c r="D147" s="232" t="str">
        <f>unprmtd_src_summary!E147</f>
        <v>2310001610</v>
      </c>
      <c r="E147" s="233" t="str">
        <f>unprmtd_src_summary!F147</f>
        <v>Venting - initial completions</v>
      </c>
      <c r="F147" s="234">
        <f>unprmtd_src_summary!G147</f>
        <v>0</v>
      </c>
      <c r="G147" s="234">
        <f>unprmtd_src_summary!H147</f>
        <v>0</v>
      </c>
      <c r="H147" s="234">
        <f>unprmtd_src_summary!I147</f>
        <v>0</v>
      </c>
      <c r="I147" s="234">
        <f>unprmtd_src_summary!J147</f>
        <v>0</v>
      </c>
      <c r="J147" s="234">
        <f>unprmtd_src_summary!K147</f>
        <v>0</v>
      </c>
    </row>
    <row r="148" spans="1:10" s="221" customFormat="1" x14ac:dyDescent="0.2">
      <c r="A148" s="221" t="s">
        <v>15903</v>
      </c>
      <c r="B148" s="221" t="str">
        <f>unprmtd_src_summary!C148</f>
        <v>38</v>
      </c>
      <c r="C148" s="232" t="str">
        <f>unprmtd_src_summary!D148</f>
        <v>3800901</v>
      </c>
      <c r="D148" s="232" t="str">
        <f>unprmtd_src_summary!E148</f>
        <v>2310001610</v>
      </c>
      <c r="E148" s="233" t="str">
        <f>unprmtd_src_summary!F148</f>
        <v>Venting - initial completions</v>
      </c>
      <c r="F148" s="234">
        <f>unprmtd_src_summary!G148</f>
        <v>0</v>
      </c>
      <c r="G148" s="234">
        <f>unprmtd_src_summary!H148</f>
        <v>0</v>
      </c>
      <c r="H148" s="234">
        <f>unprmtd_src_summary!I148</f>
        <v>0</v>
      </c>
      <c r="I148" s="234">
        <f>unprmtd_src_summary!J148</f>
        <v>0</v>
      </c>
      <c r="J148" s="234">
        <f>unprmtd_src_summary!K148</f>
        <v>0</v>
      </c>
    </row>
    <row r="149" spans="1:10" s="221" customFormat="1" x14ac:dyDescent="0.2">
      <c r="A149" s="221" t="s">
        <v>15903</v>
      </c>
      <c r="B149" s="221" t="str">
        <f>unprmtd_src_summary!C149</f>
        <v>38</v>
      </c>
      <c r="C149" s="232" t="str">
        <f>unprmtd_src_summary!D149</f>
        <v>3801101</v>
      </c>
      <c r="D149" s="232" t="str">
        <f>unprmtd_src_summary!E149</f>
        <v>2310001610</v>
      </c>
      <c r="E149" s="233" t="str">
        <f>unprmtd_src_summary!F149</f>
        <v>Venting - initial completions</v>
      </c>
      <c r="F149" s="234">
        <f>unprmtd_src_summary!G149</f>
        <v>0</v>
      </c>
      <c r="G149" s="234">
        <f>unprmtd_src_summary!H149</f>
        <v>0</v>
      </c>
      <c r="H149" s="234">
        <f>unprmtd_src_summary!I149</f>
        <v>0</v>
      </c>
      <c r="I149" s="234">
        <f>unprmtd_src_summary!J149</f>
        <v>0</v>
      </c>
      <c r="J149" s="234">
        <f>unprmtd_src_summary!K149</f>
        <v>0</v>
      </c>
    </row>
    <row r="150" spans="1:10" s="221" customFormat="1" x14ac:dyDescent="0.2">
      <c r="A150" s="221" t="s">
        <v>15903</v>
      </c>
      <c r="B150" s="221" t="str">
        <f>unprmtd_src_summary!C150</f>
        <v>38</v>
      </c>
      <c r="C150" s="232" t="str">
        <f>unprmtd_src_summary!D150</f>
        <v>3801301</v>
      </c>
      <c r="D150" s="232" t="str">
        <f>unprmtd_src_summary!E150</f>
        <v>2310001610</v>
      </c>
      <c r="E150" s="233" t="str">
        <f>unprmtd_src_summary!F150</f>
        <v>Venting - initial completions</v>
      </c>
      <c r="F150" s="234">
        <f>unprmtd_src_summary!G150</f>
        <v>0</v>
      </c>
      <c r="G150" s="234">
        <f>unprmtd_src_summary!H150</f>
        <v>0</v>
      </c>
      <c r="H150" s="234">
        <f>unprmtd_src_summary!I150</f>
        <v>0</v>
      </c>
      <c r="I150" s="234">
        <f>unprmtd_src_summary!J150</f>
        <v>0</v>
      </c>
      <c r="J150" s="234">
        <f>unprmtd_src_summary!K150</f>
        <v>0</v>
      </c>
    </row>
    <row r="151" spans="1:10" s="221" customFormat="1" x14ac:dyDescent="0.2">
      <c r="A151" s="221" t="s">
        <v>15903</v>
      </c>
      <c r="B151" s="221" t="str">
        <f>unprmtd_src_summary!C151</f>
        <v>38</v>
      </c>
      <c r="C151" s="232" t="str">
        <f>unprmtd_src_summary!D151</f>
        <v>3802301</v>
      </c>
      <c r="D151" s="232" t="str">
        <f>unprmtd_src_summary!E151</f>
        <v>2310001610</v>
      </c>
      <c r="E151" s="233" t="str">
        <f>unprmtd_src_summary!F151</f>
        <v>Venting - initial completions</v>
      </c>
      <c r="F151" s="234">
        <f>unprmtd_src_summary!G151</f>
        <v>0</v>
      </c>
      <c r="G151" s="234">
        <f>unprmtd_src_summary!H151</f>
        <v>0</v>
      </c>
      <c r="H151" s="234">
        <f>unprmtd_src_summary!I151</f>
        <v>0</v>
      </c>
      <c r="I151" s="234">
        <f>unprmtd_src_summary!J151</f>
        <v>0</v>
      </c>
      <c r="J151" s="234">
        <f>unprmtd_src_summary!K151</f>
        <v>0</v>
      </c>
    </row>
    <row r="152" spans="1:10" s="221" customFormat="1" x14ac:dyDescent="0.2">
      <c r="A152" s="221" t="s">
        <v>15903</v>
      </c>
      <c r="B152" s="221" t="str">
        <f>unprmtd_src_summary!C152</f>
        <v>38</v>
      </c>
      <c r="C152" s="232" t="str">
        <f>unprmtd_src_summary!D152</f>
        <v>3802501</v>
      </c>
      <c r="D152" s="232" t="str">
        <f>unprmtd_src_summary!E152</f>
        <v>2310001610</v>
      </c>
      <c r="E152" s="233" t="str">
        <f>unprmtd_src_summary!F152</f>
        <v>Venting - initial completions</v>
      </c>
      <c r="F152" s="234">
        <f>unprmtd_src_summary!G152</f>
        <v>0</v>
      </c>
      <c r="G152" s="234">
        <f>unprmtd_src_summary!H152</f>
        <v>92.905742089902034</v>
      </c>
      <c r="H152" s="234">
        <f>unprmtd_src_summary!I152</f>
        <v>0</v>
      </c>
      <c r="I152" s="234">
        <f>unprmtd_src_summary!J152</f>
        <v>0</v>
      </c>
      <c r="J152" s="234">
        <f>unprmtd_src_summary!K152</f>
        <v>0</v>
      </c>
    </row>
    <row r="153" spans="1:10" s="221" customFormat="1" x14ac:dyDescent="0.2">
      <c r="A153" s="221" t="s">
        <v>15903</v>
      </c>
      <c r="B153" s="221" t="str">
        <f>unprmtd_src_summary!C153</f>
        <v>38</v>
      </c>
      <c r="C153" s="232" t="str">
        <f>unprmtd_src_summary!D153</f>
        <v>3803301</v>
      </c>
      <c r="D153" s="232" t="str">
        <f>unprmtd_src_summary!E153</f>
        <v>2310001610</v>
      </c>
      <c r="E153" s="233" t="str">
        <f>unprmtd_src_summary!F153</f>
        <v>Venting - initial completions</v>
      </c>
      <c r="F153" s="234">
        <f>unprmtd_src_summary!G153</f>
        <v>0</v>
      </c>
      <c r="G153" s="234">
        <f>unprmtd_src_summary!H153</f>
        <v>0</v>
      </c>
      <c r="H153" s="234">
        <f>unprmtd_src_summary!I153</f>
        <v>0</v>
      </c>
      <c r="I153" s="234">
        <f>unprmtd_src_summary!J153</f>
        <v>0</v>
      </c>
      <c r="J153" s="234">
        <f>unprmtd_src_summary!K153</f>
        <v>0</v>
      </c>
    </row>
    <row r="154" spans="1:10" s="221" customFormat="1" x14ac:dyDescent="0.2">
      <c r="A154" s="221" t="s">
        <v>15903</v>
      </c>
      <c r="B154" s="221" t="str">
        <f>unprmtd_src_summary!C154</f>
        <v>38</v>
      </c>
      <c r="C154" s="232" t="str">
        <f>unprmtd_src_summary!D154</f>
        <v>3804901</v>
      </c>
      <c r="D154" s="232" t="str">
        <f>unprmtd_src_summary!E154</f>
        <v>2310001610</v>
      </c>
      <c r="E154" s="233" t="str">
        <f>unprmtd_src_summary!F154</f>
        <v>Venting - initial completions</v>
      </c>
      <c r="F154" s="234">
        <f>unprmtd_src_summary!G154</f>
        <v>0</v>
      </c>
      <c r="G154" s="234">
        <f>unprmtd_src_summary!H154</f>
        <v>0</v>
      </c>
      <c r="H154" s="234">
        <f>unprmtd_src_summary!I154</f>
        <v>0</v>
      </c>
      <c r="I154" s="234">
        <f>unprmtd_src_summary!J154</f>
        <v>0</v>
      </c>
      <c r="J154" s="234">
        <f>unprmtd_src_summary!K154</f>
        <v>0</v>
      </c>
    </row>
    <row r="155" spans="1:10" s="221" customFormat="1" x14ac:dyDescent="0.2">
      <c r="A155" s="221" t="s">
        <v>15903</v>
      </c>
      <c r="B155" s="221" t="str">
        <f>unprmtd_src_summary!C155</f>
        <v>38</v>
      </c>
      <c r="C155" s="232" t="str">
        <f>unprmtd_src_summary!D155</f>
        <v>3805301</v>
      </c>
      <c r="D155" s="232" t="str">
        <f>unprmtd_src_summary!E155</f>
        <v>2310001610</v>
      </c>
      <c r="E155" s="233" t="str">
        <f>unprmtd_src_summary!F155</f>
        <v>Venting - initial completions</v>
      </c>
      <c r="F155" s="234">
        <f>unprmtd_src_summary!G155</f>
        <v>0</v>
      </c>
      <c r="G155" s="234">
        <f>unprmtd_src_summary!H155</f>
        <v>29.922888361422995</v>
      </c>
      <c r="H155" s="234">
        <f>unprmtd_src_summary!I155</f>
        <v>0</v>
      </c>
      <c r="I155" s="234">
        <f>unprmtd_src_summary!J155</f>
        <v>0</v>
      </c>
      <c r="J155" s="234">
        <f>unprmtd_src_summary!K155</f>
        <v>0</v>
      </c>
    </row>
    <row r="156" spans="1:10" s="221" customFormat="1" x14ac:dyDescent="0.2">
      <c r="A156" s="221" t="s">
        <v>15903</v>
      </c>
      <c r="B156" s="221" t="str">
        <f>unprmtd_src_summary!C156</f>
        <v>38</v>
      </c>
      <c r="C156" s="232" t="str">
        <f>unprmtd_src_summary!D156</f>
        <v>3805501</v>
      </c>
      <c r="D156" s="232" t="str">
        <f>unprmtd_src_summary!E156</f>
        <v>2310001610</v>
      </c>
      <c r="E156" s="233" t="str">
        <f>unprmtd_src_summary!F156</f>
        <v>Venting - initial completions</v>
      </c>
      <c r="F156" s="234">
        <f>unprmtd_src_summary!G156</f>
        <v>0</v>
      </c>
      <c r="G156" s="234">
        <f>unprmtd_src_summary!H156</f>
        <v>1.318606543576532</v>
      </c>
      <c r="H156" s="234">
        <f>unprmtd_src_summary!I156</f>
        <v>0</v>
      </c>
      <c r="I156" s="234">
        <f>unprmtd_src_summary!J156</f>
        <v>0</v>
      </c>
      <c r="J156" s="234">
        <f>unprmtd_src_summary!K156</f>
        <v>0</v>
      </c>
    </row>
    <row r="157" spans="1:10" s="221" customFormat="1" x14ac:dyDescent="0.2">
      <c r="A157" s="221" t="s">
        <v>15903</v>
      </c>
      <c r="B157" s="221" t="str">
        <f>unprmtd_src_summary!C157</f>
        <v>38</v>
      </c>
      <c r="C157" s="232" t="str">
        <f>unprmtd_src_summary!D157</f>
        <v>3805701</v>
      </c>
      <c r="D157" s="232" t="str">
        <f>unprmtd_src_summary!E157</f>
        <v>2310001610</v>
      </c>
      <c r="E157" s="233" t="str">
        <f>unprmtd_src_summary!F157</f>
        <v>Venting - initial completions</v>
      </c>
      <c r="F157" s="234">
        <f>unprmtd_src_summary!G157</f>
        <v>0</v>
      </c>
      <c r="G157" s="234">
        <f>unprmtd_src_summary!H157</f>
        <v>0</v>
      </c>
      <c r="H157" s="234">
        <f>unprmtd_src_summary!I157</f>
        <v>0</v>
      </c>
      <c r="I157" s="234">
        <f>unprmtd_src_summary!J157</f>
        <v>0</v>
      </c>
      <c r="J157" s="234">
        <f>unprmtd_src_summary!K157</f>
        <v>0</v>
      </c>
    </row>
    <row r="158" spans="1:10" s="221" customFormat="1" x14ac:dyDescent="0.2">
      <c r="A158" s="221" t="s">
        <v>15903</v>
      </c>
      <c r="B158" s="221" t="str">
        <f>unprmtd_src_summary!C158</f>
        <v>38</v>
      </c>
      <c r="C158" s="232" t="str">
        <f>unprmtd_src_summary!D158</f>
        <v>3806101</v>
      </c>
      <c r="D158" s="232" t="str">
        <f>unprmtd_src_summary!E158</f>
        <v>2310001610</v>
      </c>
      <c r="E158" s="233" t="str">
        <f>unprmtd_src_summary!F158</f>
        <v>Venting - initial completions</v>
      </c>
      <c r="F158" s="234">
        <f>unprmtd_src_summary!G158</f>
        <v>0</v>
      </c>
      <c r="G158" s="234">
        <f>unprmtd_src_summary!H158</f>
        <v>303.27950502260228</v>
      </c>
      <c r="H158" s="234">
        <f>unprmtd_src_summary!I158</f>
        <v>0</v>
      </c>
      <c r="I158" s="234">
        <f>unprmtd_src_summary!J158</f>
        <v>0</v>
      </c>
      <c r="J158" s="234">
        <f>unprmtd_src_summary!K158</f>
        <v>0</v>
      </c>
    </row>
    <row r="159" spans="1:10" s="221" customFormat="1" x14ac:dyDescent="0.2">
      <c r="A159" s="221" t="s">
        <v>15903</v>
      </c>
      <c r="B159" s="221" t="str">
        <f>unprmtd_src_summary!C159</f>
        <v>38</v>
      </c>
      <c r="C159" s="232" t="str">
        <f>unprmtd_src_summary!D159</f>
        <v>3807501</v>
      </c>
      <c r="D159" s="232" t="str">
        <f>unprmtd_src_summary!E159</f>
        <v>2310001610</v>
      </c>
      <c r="E159" s="233" t="str">
        <f>unprmtd_src_summary!F159</f>
        <v>Venting - initial completions</v>
      </c>
      <c r="F159" s="234">
        <f>unprmtd_src_summary!G159</f>
        <v>0</v>
      </c>
      <c r="G159" s="234">
        <f>unprmtd_src_summary!H159</f>
        <v>0</v>
      </c>
      <c r="H159" s="234">
        <f>unprmtd_src_summary!I159</f>
        <v>0</v>
      </c>
      <c r="I159" s="234">
        <f>unprmtd_src_summary!J159</f>
        <v>0</v>
      </c>
      <c r="J159" s="234">
        <f>unprmtd_src_summary!K159</f>
        <v>0</v>
      </c>
    </row>
    <row r="160" spans="1:10" s="221" customFormat="1" x14ac:dyDescent="0.2">
      <c r="A160" s="221" t="s">
        <v>15903</v>
      </c>
      <c r="B160" s="221" t="str">
        <f>unprmtd_src_summary!C160</f>
        <v>38</v>
      </c>
      <c r="C160" s="232" t="str">
        <f>unprmtd_src_summary!D160</f>
        <v>3808701</v>
      </c>
      <c r="D160" s="232" t="str">
        <f>unprmtd_src_summary!E160</f>
        <v>2310001610</v>
      </c>
      <c r="E160" s="233" t="str">
        <f>unprmtd_src_summary!F160</f>
        <v>Venting - initial completions</v>
      </c>
      <c r="F160" s="234">
        <f>unprmtd_src_summary!G160</f>
        <v>0</v>
      </c>
      <c r="G160" s="234">
        <f>unprmtd_src_summary!H160</f>
        <v>0</v>
      </c>
      <c r="H160" s="234">
        <f>unprmtd_src_summary!I160</f>
        <v>0</v>
      </c>
      <c r="I160" s="234">
        <f>unprmtd_src_summary!J160</f>
        <v>0</v>
      </c>
      <c r="J160" s="234">
        <f>unprmtd_src_summary!K160</f>
        <v>0</v>
      </c>
    </row>
    <row r="161" spans="1:10" s="221" customFormat="1" ht="11.25" customHeight="1" x14ac:dyDescent="0.2">
      <c r="A161" s="221" t="s">
        <v>15903</v>
      </c>
      <c r="B161" s="221" t="str">
        <f>unprmtd_src_summary!C161</f>
        <v>38</v>
      </c>
      <c r="C161" s="232" t="str">
        <f>unprmtd_src_summary!D161</f>
        <v>3808901</v>
      </c>
      <c r="D161" s="232" t="str">
        <f>unprmtd_src_summary!E161</f>
        <v>2310001610</v>
      </c>
      <c r="E161" s="233" t="str">
        <f>unprmtd_src_summary!F161</f>
        <v>Venting - initial completions</v>
      </c>
      <c r="F161" s="234">
        <f>unprmtd_src_summary!G161</f>
        <v>0</v>
      </c>
      <c r="G161" s="234">
        <f>unprmtd_src_summary!H161</f>
        <v>0</v>
      </c>
      <c r="H161" s="234">
        <f>unprmtd_src_summary!I161</f>
        <v>0</v>
      </c>
      <c r="I161" s="234">
        <f>unprmtd_src_summary!J161</f>
        <v>0</v>
      </c>
      <c r="J161" s="234">
        <f>unprmtd_src_summary!K161</f>
        <v>0</v>
      </c>
    </row>
    <row r="162" spans="1:10" s="221" customFormat="1" x14ac:dyDescent="0.2">
      <c r="A162" s="221" t="s">
        <v>15903</v>
      </c>
      <c r="B162" s="221" t="str">
        <f>unprmtd_src_summary!C162</f>
        <v>38</v>
      </c>
      <c r="C162" s="232" t="str">
        <f>unprmtd_src_summary!D162</f>
        <v>3810101</v>
      </c>
      <c r="D162" s="232" t="str">
        <f>unprmtd_src_summary!E162</f>
        <v>2310001610</v>
      </c>
      <c r="E162" s="233" t="str">
        <f>unprmtd_src_summary!F162</f>
        <v>Venting - initial completions</v>
      </c>
      <c r="F162" s="234">
        <f>unprmtd_src_summary!G162</f>
        <v>0</v>
      </c>
      <c r="G162" s="234">
        <f>unprmtd_src_summary!H162</f>
        <v>0</v>
      </c>
      <c r="H162" s="234">
        <f>unprmtd_src_summary!I162</f>
        <v>0</v>
      </c>
      <c r="I162" s="234">
        <f>unprmtd_src_summary!J162</f>
        <v>0</v>
      </c>
      <c r="J162" s="234">
        <f>unprmtd_src_summary!K162</f>
        <v>0</v>
      </c>
    </row>
    <row r="163" spans="1:10" s="221" customFormat="1" x14ac:dyDescent="0.2">
      <c r="A163" s="221" t="s">
        <v>15903</v>
      </c>
      <c r="B163" s="221" t="str">
        <f>unprmtd_src_summary!C163</f>
        <v>38</v>
      </c>
      <c r="C163" s="232" t="str">
        <f>unprmtd_src_summary!D163</f>
        <v>3810501</v>
      </c>
      <c r="D163" s="232" t="str">
        <f>unprmtd_src_summary!E163</f>
        <v>2310001610</v>
      </c>
      <c r="E163" s="233" t="str">
        <f>unprmtd_src_summary!F163</f>
        <v>Venting - initial completions</v>
      </c>
      <c r="F163" s="234">
        <f>unprmtd_src_summary!G163</f>
        <v>0</v>
      </c>
      <c r="G163" s="234">
        <f>unprmtd_src_summary!H163</f>
        <v>0</v>
      </c>
      <c r="H163" s="234">
        <f>unprmtd_src_summary!I163</f>
        <v>0</v>
      </c>
      <c r="I163" s="234">
        <f>unprmtd_src_summary!J163</f>
        <v>0</v>
      </c>
      <c r="J163" s="234">
        <f>unprmtd_src_summary!K163</f>
        <v>0</v>
      </c>
    </row>
    <row r="164" spans="1:10" s="221" customFormat="1" x14ac:dyDescent="0.2">
      <c r="A164" s="221" t="s">
        <v>15903</v>
      </c>
      <c r="B164" s="221" t="str">
        <f>unprmtd_src_summary!C164</f>
        <v>46</v>
      </c>
      <c r="C164" s="232" t="str">
        <f>unprmtd_src_summary!D164</f>
        <v>4606301</v>
      </c>
      <c r="D164" s="232" t="str">
        <f>unprmtd_src_summary!E164</f>
        <v>2310001610</v>
      </c>
      <c r="E164" s="233" t="str">
        <f>unprmtd_src_summary!F164</f>
        <v>Venting - initial completions</v>
      </c>
      <c r="F164" s="234">
        <f>unprmtd_src_summary!G164</f>
        <v>0</v>
      </c>
      <c r="G164" s="234">
        <f>unprmtd_src_summary!H164</f>
        <v>0</v>
      </c>
      <c r="H164" s="234">
        <f>unprmtd_src_summary!I164</f>
        <v>0</v>
      </c>
      <c r="I164" s="234">
        <f>unprmtd_src_summary!J164</f>
        <v>0</v>
      </c>
      <c r="J164" s="234">
        <f>unprmtd_src_summary!K164</f>
        <v>0</v>
      </c>
    </row>
    <row r="165" spans="1:10" s="221" customFormat="1" x14ac:dyDescent="0.2">
      <c r="A165" s="221" t="s">
        <v>15903</v>
      </c>
      <c r="B165" s="221" t="str">
        <f>unprmtd_src_summary!C165</f>
        <v>46</v>
      </c>
      <c r="C165" s="232" t="str">
        <f>unprmtd_src_summary!D165</f>
        <v>4601901</v>
      </c>
      <c r="D165" s="232" t="str">
        <f>unprmtd_src_summary!E165</f>
        <v>2310001610</v>
      </c>
      <c r="E165" s="233" t="str">
        <f>unprmtd_src_summary!F165</f>
        <v>Venting - initial completions</v>
      </c>
      <c r="F165" s="234">
        <f>unprmtd_src_summary!G165</f>
        <v>0</v>
      </c>
      <c r="G165" s="234">
        <f>unprmtd_src_summary!H165</f>
        <v>0</v>
      </c>
      <c r="H165" s="234">
        <f>unprmtd_src_summary!I165</f>
        <v>0</v>
      </c>
      <c r="I165" s="234">
        <f>unprmtd_src_summary!J165</f>
        <v>0</v>
      </c>
      <c r="J165" s="234">
        <f>unprmtd_src_summary!K165</f>
        <v>0</v>
      </c>
    </row>
    <row r="166" spans="1:10" s="226" customFormat="1" x14ac:dyDescent="0.2">
      <c r="A166" s="226" t="s">
        <v>15903</v>
      </c>
      <c r="B166" s="226" t="str">
        <f>unprmtd_src_summary!C166</f>
        <v>30</v>
      </c>
      <c r="C166" s="235" t="str">
        <f>unprmtd_src_summary!D166</f>
        <v>3001102</v>
      </c>
      <c r="D166" s="235" t="str">
        <f>unprmtd_src_summary!E166</f>
        <v>2310001610</v>
      </c>
      <c r="E166" s="236" t="str">
        <f>unprmtd_src_summary!F166</f>
        <v>Venting - initial completions</v>
      </c>
      <c r="F166" s="237">
        <f>unprmtd_src_summary!G166</f>
        <v>0</v>
      </c>
      <c r="G166" s="237">
        <f>unprmtd_src_summary!H166</f>
        <v>0</v>
      </c>
      <c r="H166" s="237">
        <f>unprmtd_src_summary!I166</f>
        <v>0</v>
      </c>
      <c r="I166" s="237">
        <f>unprmtd_src_summary!J166</f>
        <v>0</v>
      </c>
      <c r="J166" s="237">
        <f>unprmtd_src_summary!K166</f>
        <v>0</v>
      </c>
    </row>
    <row r="167" spans="1:10" s="226" customFormat="1" x14ac:dyDescent="0.2">
      <c r="A167" s="226" t="s">
        <v>15903</v>
      </c>
      <c r="B167" s="226" t="str">
        <f>unprmtd_src_summary!C167</f>
        <v>30</v>
      </c>
      <c r="C167" s="235" t="str">
        <f>unprmtd_src_summary!D167</f>
        <v>3001702</v>
      </c>
      <c r="D167" s="235" t="str">
        <f>unprmtd_src_summary!E167</f>
        <v>2310001610</v>
      </c>
      <c r="E167" s="236" t="str">
        <f>unprmtd_src_summary!F167</f>
        <v>Venting - initial completions</v>
      </c>
      <c r="F167" s="237">
        <f>unprmtd_src_summary!G167</f>
        <v>0</v>
      </c>
      <c r="G167" s="237">
        <f>unprmtd_src_summary!H167</f>
        <v>0</v>
      </c>
      <c r="H167" s="237">
        <f>unprmtd_src_summary!I167</f>
        <v>0</v>
      </c>
      <c r="I167" s="237">
        <f>unprmtd_src_summary!J167</f>
        <v>0</v>
      </c>
      <c r="J167" s="237">
        <f>unprmtd_src_summary!K167</f>
        <v>0</v>
      </c>
    </row>
    <row r="168" spans="1:10" s="226" customFormat="1" x14ac:dyDescent="0.2">
      <c r="A168" s="226" t="s">
        <v>15903</v>
      </c>
      <c r="B168" s="226" t="str">
        <f>unprmtd_src_summary!C168</f>
        <v>30</v>
      </c>
      <c r="C168" s="235" t="str">
        <f>unprmtd_src_summary!D168</f>
        <v>3001902</v>
      </c>
      <c r="D168" s="235" t="str">
        <f>unprmtd_src_summary!E168</f>
        <v>2310001610</v>
      </c>
      <c r="E168" s="236" t="str">
        <f>unprmtd_src_summary!F168</f>
        <v>Venting - initial completions</v>
      </c>
      <c r="F168" s="237">
        <f>unprmtd_src_summary!G168</f>
        <v>0</v>
      </c>
      <c r="G168" s="237">
        <f>unprmtd_src_summary!H168</f>
        <v>0</v>
      </c>
      <c r="H168" s="237">
        <f>unprmtd_src_summary!I168</f>
        <v>0</v>
      </c>
      <c r="I168" s="237">
        <f>unprmtd_src_summary!J168</f>
        <v>0</v>
      </c>
      <c r="J168" s="237">
        <f>unprmtd_src_summary!K168</f>
        <v>0</v>
      </c>
    </row>
    <row r="169" spans="1:10" s="226" customFormat="1" x14ac:dyDescent="0.2">
      <c r="A169" s="226" t="s">
        <v>15903</v>
      </c>
      <c r="B169" s="226" t="str">
        <f>unprmtd_src_summary!C169</f>
        <v>30</v>
      </c>
      <c r="C169" s="235" t="str">
        <f>unprmtd_src_summary!D169</f>
        <v>3002102</v>
      </c>
      <c r="D169" s="235" t="str">
        <f>unprmtd_src_summary!E169</f>
        <v>2310001610</v>
      </c>
      <c r="E169" s="236" t="str">
        <f>unprmtd_src_summary!F169</f>
        <v>Venting - initial completions</v>
      </c>
      <c r="F169" s="237">
        <f>unprmtd_src_summary!G169</f>
        <v>0</v>
      </c>
      <c r="G169" s="237">
        <f>unprmtd_src_summary!H169</f>
        <v>1.6547219370372159</v>
      </c>
      <c r="H169" s="237">
        <f>unprmtd_src_summary!I169</f>
        <v>0</v>
      </c>
      <c r="I169" s="237">
        <f>unprmtd_src_summary!J169</f>
        <v>0</v>
      </c>
      <c r="J169" s="237">
        <f>unprmtd_src_summary!K169</f>
        <v>0</v>
      </c>
    </row>
    <row r="170" spans="1:10" s="226" customFormat="1" x14ac:dyDescent="0.2">
      <c r="A170" s="226" t="s">
        <v>15903</v>
      </c>
      <c r="B170" s="226" t="str">
        <f>unprmtd_src_summary!C170</f>
        <v>30</v>
      </c>
      <c r="C170" s="235" t="str">
        <f>unprmtd_src_summary!D170</f>
        <v>3002502</v>
      </c>
      <c r="D170" s="235" t="str">
        <f>unprmtd_src_summary!E170</f>
        <v>2310001610</v>
      </c>
      <c r="E170" s="236" t="str">
        <f>unprmtd_src_summary!F170</f>
        <v>Venting - initial completions</v>
      </c>
      <c r="F170" s="237">
        <f>unprmtd_src_summary!G170</f>
        <v>0</v>
      </c>
      <c r="G170" s="237">
        <f>unprmtd_src_summary!H170</f>
        <v>375.37194774820807</v>
      </c>
      <c r="H170" s="237">
        <f>unprmtd_src_summary!I170</f>
        <v>0</v>
      </c>
      <c r="I170" s="237">
        <f>unprmtd_src_summary!J170</f>
        <v>0</v>
      </c>
      <c r="J170" s="237">
        <f>unprmtd_src_summary!K170</f>
        <v>0</v>
      </c>
    </row>
    <row r="171" spans="1:10" s="226" customFormat="1" x14ac:dyDescent="0.2">
      <c r="A171" s="226" t="s">
        <v>15903</v>
      </c>
      <c r="B171" s="226" t="str">
        <f>unprmtd_src_summary!C171</f>
        <v>30</v>
      </c>
      <c r="C171" s="235" t="str">
        <f>unprmtd_src_summary!D171</f>
        <v>3003302</v>
      </c>
      <c r="D171" s="235" t="str">
        <f>unprmtd_src_summary!E171</f>
        <v>2310001610</v>
      </c>
      <c r="E171" s="236" t="str">
        <f>unprmtd_src_summary!F171</f>
        <v>Venting - initial completions</v>
      </c>
      <c r="F171" s="237">
        <f>unprmtd_src_summary!G171</f>
        <v>0</v>
      </c>
      <c r="G171" s="237">
        <f>unprmtd_src_summary!H171</f>
        <v>0</v>
      </c>
      <c r="H171" s="237">
        <f>unprmtd_src_summary!I171</f>
        <v>0</v>
      </c>
      <c r="I171" s="237">
        <f>unprmtd_src_summary!J171</f>
        <v>0</v>
      </c>
      <c r="J171" s="237">
        <f>unprmtd_src_summary!K171</f>
        <v>0</v>
      </c>
    </row>
    <row r="172" spans="1:10" s="226" customFormat="1" x14ac:dyDescent="0.2">
      <c r="A172" s="226" t="s">
        <v>15903</v>
      </c>
      <c r="B172" s="226" t="str">
        <f>unprmtd_src_summary!C172</f>
        <v>30</v>
      </c>
      <c r="C172" s="235" t="str">
        <f>unprmtd_src_summary!D172</f>
        <v>3005502</v>
      </c>
      <c r="D172" s="235" t="str">
        <f>unprmtd_src_summary!E172</f>
        <v>2310001610</v>
      </c>
      <c r="E172" s="236" t="str">
        <f>unprmtd_src_summary!F172</f>
        <v>Venting - initial completions</v>
      </c>
      <c r="F172" s="237">
        <f>unprmtd_src_summary!G172</f>
        <v>0</v>
      </c>
      <c r="G172" s="237">
        <f>unprmtd_src_summary!H172</f>
        <v>0</v>
      </c>
      <c r="H172" s="237">
        <f>unprmtd_src_summary!I172</f>
        <v>0</v>
      </c>
      <c r="I172" s="237">
        <f>unprmtd_src_summary!J172</f>
        <v>0</v>
      </c>
      <c r="J172" s="237">
        <f>unprmtd_src_summary!K172</f>
        <v>0</v>
      </c>
    </row>
    <row r="173" spans="1:10" s="226" customFormat="1" x14ac:dyDescent="0.2">
      <c r="A173" s="226" t="s">
        <v>15903</v>
      </c>
      <c r="B173" s="226" t="str">
        <f>unprmtd_src_summary!C173</f>
        <v>30</v>
      </c>
      <c r="C173" s="235" t="str">
        <f>unprmtd_src_summary!D173</f>
        <v>3007902</v>
      </c>
      <c r="D173" s="235" t="str">
        <f>unprmtd_src_summary!E173</f>
        <v>2310001610</v>
      </c>
      <c r="E173" s="236" t="str">
        <f>unprmtd_src_summary!F173</f>
        <v>Venting - initial completions</v>
      </c>
      <c r="F173" s="237">
        <f>unprmtd_src_summary!G173</f>
        <v>0</v>
      </c>
      <c r="G173" s="237">
        <f>unprmtd_src_summary!H173</f>
        <v>0</v>
      </c>
      <c r="H173" s="237">
        <f>unprmtd_src_summary!I173</f>
        <v>0</v>
      </c>
      <c r="I173" s="237">
        <f>unprmtd_src_summary!J173</f>
        <v>0</v>
      </c>
      <c r="J173" s="237">
        <f>unprmtd_src_summary!K173</f>
        <v>0</v>
      </c>
    </row>
    <row r="174" spans="1:10" s="226" customFormat="1" x14ac:dyDescent="0.2">
      <c r="A174" s="226" t="s">
        <v>15903</v>
      </c>
      <c r="B174" s="226" t="str">
        <f>unprmtd_src_summary!C174</f>
        <v>30</v>
      </c>
      <c r="C174" s="235" t="str">
        <f>unprmtd_src_summary!D174</f>
        <v>3008302</v>
      </c>
      <c r="D174" s="235" t="str">
        <f>unprmtd_src_summary!E174</f>
        <v>2310001610</v>
      </c>
      <c r="E174" s="236" t="str">
        <f>unprmtd_src_summary!F174</f>
        <v>Venting - initial completions</v>
      </c>
      <c r="F174" s="237">
        <f>unprmtd_src_summary!G174</f>
        <v>0</v>
      </c>
      <c r="G174" s="237">
        <f>unprmtd_src_summary!H174</f>
        <v>129.48199157316216</v>
      </c>
      <c r="H174" s="237">
        <f>unprmtd_src_summary!I174</f>
        <v>0</v>
      </c>
      <c r="I174" s="237">
        <f>unprmtd_src_summary!J174</f>
        <v>0</v>
      </c>
      <c r="J174" s="237">
        <f>unprmtd_src_summary!K174</f>
        <v>0</v>
      </c>
    </row>
    <row r="175" spans="1:10" s="226" customFormat="1" x14ac:dyDescent="0.2">
      <c r="A175" s="226" t="s">
        <v>15903</v>
      </c>
      <c r="B175" s="226" t="str">
        <f>unprmtd_src_summary!C175</f>
        <v>30</v>
      </c>
      <c r="C175" s="235" t="str">
        <f>unprmtd_src_summary!D175</f>
        <v>3008502</v>
      </c>
      <c r="D175" s="235" t="str">
        <f>unprmtd_src_summary!E175</f>
        <v>2310001610</v>
      </c>
      <c r="E175" s="236" t="str">
        <f>unprmtd_src_summary!F175</f>
        <v>Venting - initial completions</v>
      </c>
      <c r="F175" s="237">
        <f>unprmtd_src_summary!G175</f>
        <v>0</v>
      </c>
      <c r="G175" s="237">
        <f>unprmtd_src_summary!H175</f>
        <v>7.756509079861952</v>
      </c>
      <c r="H175" s="237">
        <f>unprmtd_src_summary!I175</f>
        <v>0</v>
      </c>
      <c r="I175" s="237">
        <f>unprmtd_src_summary!J175</f>
        <v>0</v>
      </c>
      <c r="J175" s="237">
        <f>unprmtd_src_summary!K175</f>
        <v>0</v>
      </c>
    </row>
    <row r="176" spans="1:10" s="226" customFormat="1" x14ac:dyDescent="0.2">
      <c r="A176" s="226" t="s">
        <v>15903</v>
      </c>
      <c r="B176" s="226" t="str">
        <f>unprmtd_src_summary!C176</f>
        <v>30</v>
      </c>
      <c r="C176" s="235" t="str">
        <f>unprmtd_src_summary!D176</f>
        <v>3009102</v>
      </c>
      <c r="D176" s="235" t="str">
        <f>unprmtd_src_summary!E176</f>
        <v>2310001610</v>
      </c>
      <c r="E176" s="236" t="str">
        <f>unprmtd_src_summary!F176</f>
        <v>Venting - initial completions</v>
      </c>
      <c r="F176" s="237">
        <f>unprmtd_src_summary!G176</f>
        <v>0</v>
      </c>
      <c r="G176" s="237">
        <f>unprmtd_src_summary!H176</f>
        <v>9.1354440273929658</v>
      </c>
      <c r="H176" s="237">
        <f>unprmtd_src_summary!I176</f>
        <v>0</v>
      </c>
      <c r="I176" s="237">
        <f>unprmtd_src_summary!J176</f>
        <v>0</v>
      </c>
      <c r="J176" s="237">
        <f>unprmtd_src_summary!K176</f>
        <v>0</v>
      </c>
    </row>
    <row r="177" spans="1:10" s="226" customFormat="1" x14ac:dyDescent="0.2">
      <c r="A177" s="226" t="s">
        <v>15903</v>
      </c>
      <c r="B177" s="226" t="str">
        <f>unprmtd_src_summary!C177</f>
        <v>30</v>
      </c>
      <c r="C177" s="235" t="str">
        <f>unprmtd_src_summary!D177</f>
        <v>3010502</v>
      </c>
      <c r="D177" s="235" t="str">
        <f>unprmtd_src_summary!E177</f>
        <v>2310001610</v>
      </c>
      <c r="E177" s="236" t="str">
        <f>unprmtd_src_summary!F177</f>
        <v>Venting - initial completions</v>
      </c>
      <c r="F177" s="237">
        <f>unprmtd_src_summary!G177</f>
        <v>0</v>
      </c>
      <c r="G177" s="237">
        <f>unprmtd_src_summary!H177</f>
        <v>13.806586162154272</v>
      </c>
      <c r="H177" s="237">
        <f>unprmtd_src_summary!I177</f>
        <v>0</v>
      </c>
      <c r="I177" s="237">
        <f>unprmtd_src_summary!J177</f>
        <v>0</v>
      </c>
      <c r="J177" s="237">
        <f>unprmtd_src_summary!K177</f>
        <v>0</v>
      </c>
    </row>
    <row r="178" spans="1:10" s="226" customFormat="1" x14ac:dyDescent="0.2">
      <c r="A178" s="226" t="s">
        <v>15903</v>
      </c>
      <c r="B178" s="226" t="str">
        <f>unprmtd_src_summary!C178</f>
        <v>30</v>
      </c>
      <c r="C178" s="235" t="str">
        <f>unprmtd_src_summary!D178</f>
        <v>3010902</v>
      </c>
      <c r="D178" s="235" t="str">
        <f>unprmtd_src_summary!E178</f>
        <v>2310001610</v>
      </c>
      <c r="E178" s="236" t="str">
        <f>unprmtd_src_summary!F178</f>
        <v>Venting - initial completions</v>
      </c>
      <c r="F178" s="237">
        <f>unprmtd_src_summary!G178</f>
        <v>0</v>
      </c>
      <c r="G178" s="237">
        <f>unprmtd_src_summary!H178</f>
        <v>0</v>
      </c>
      <c r="H178" s="237">
        <f>unprmtd_src_summary!I178</f>
        <v>0</v>
      </c>
      <c r="I178" s="237">
        <f>unprmtd_src_summary!J178</f>
        <v>0</v>
      </c>
      <c r="J178" s="237">
        <f>unprmtd_src_summary!K178</f>
        <v>0</v>
      </c>
    </row>
    <row r="179" spans="1:10" s="226" customFormat="1" x14ac:dyDescent="0.2">
      <c r="A179" s="226" t="s">
        <v>15903</v>
      </c>
      <c r="B179" s="226" t="str">
        <f>unprmtd_src_summary!C179</f>
        <v>38</v>
      </c>
      <c r="C179" s="235" t="str">
        <f>unprmtd_src_summary!D179</f>
        <v>3800702</v>
      </c>
      <c r="D179" s="235" t="str">
        <f>unprmtd_src_summary!E179</f>
        <v>2310001610</v>
      </c>
      <c r="E179" s="236" t="str">
        <f>unprmtd_src_summary!F179</f>
        <v>Venting - initial completions</v>
      </c>
      <c r="F179" s="237">
        <f>unprmtd_src_summary!G179</f>
        <v>0</v>
      </c>
      <c r="G179" s="237">
        <f>unprmtd_src_summary!H179</f>
        <v>7.8944025746150519</v>
      </c>
      <c r="H179" s="237">
        <f>unprmtd_src_summary!I179</f>
        <v>0</v>
      </c>
      <c r="I179" s="237">
        <f>unprmtd_src_summary!J179</f>
        <v>0</v>
      </c>
      <c r="J179" s="237">
        <f>unprmtd_src_summary!K179</f>
        <v>0</v>
      </c>
    </row>
    <row r="180" spans="1:10" s="226" customFormat="1" x14ac:dyDescent="0.2">
      <c r="A180" s="226" t="s">
        <v>15903</v>
      </c>
      <c r="B180" s="226" t="str">
        <f>unprmtd_src_summary!C180</f>
        <v>38</v>
      </c>
      <c r="C180" s="235" t="str">
        <f>unprmtd_src_summary!D180</f>
        <v>3800902</v>
      </c>
      <c r="D180" s="235" t="str">
        <f>unprmtd_src_summary!E180</f>
        <v>2310001610</v>
      </c>
      <c r="E180" s="236" t="str">
        <f>unprmtd_src_summary!F180</f>
        <v>Venting - initial completions</v>
      </c>
      <c r="F180" s="237">
        <f>unprmtd_src_summary!G180</f>
        <v>0</v>
      </c>
      <c r="G180" s="237">
        <f>unprmtd_src_summary!H180</f>
        <v>157.75877634097</v>
      </c>
      <c r="H180" s="237">
        <f>unprmtd_src_summary!I180</f>
        <v>0</v>
      </c>
      <c r="I180" s="237">
        <f>unprmtd_src_summary!J180</f>
        <v>0</v>
      </c>
      <c r="J180" s="237">
        <f>unprmtd_src_summary!K180</f>
        <v>0</v>
      </c>
    </row>
    <row r="181" spans="1:10" s="226" customFormat="1" x14ac:dyDescent="0.2">
      <c r="A181" s="226" t="s">
        <v>15903</v>
      </c>
      <c r="B181" s="226" t="str">
        <f>unprmtd_src_summary!C181</f>
        <v>38</v>
      </c>
      <c r="C181" s="235" t="str">
        <f>unprmtd_src_summary!D181</f>
        <v>3801102</v>
      </c>
      <c r="D181" s="235" t="str">
        <f>unprmtd_src_summary!E181</f>
        <v>2310001610</v>
      </c>
      <c r="E181" s="236" t="str">
        <f>unprmtd_src_summary!F181</f>
        <v>Venting - initial completions</v>
      </c>
      <c r="F181" s="237">
        <f>unprmtd_src_summary!G181</f>
        <v>0</v>
      </c>
      <c r="G181" s="237">
        <f>unprmtd_src_summary!H181</f>
        <v>71.618433837392018</v>
      </c>
      <c r="H181" s="237">
        <f>unprmtd_src_summary!I181</f>
        <v>0</v>
      </c>
      <c r="I181" s="237">
        <f>unprmtd_src_summary!J181</f>
        <v>0</v>
      </c>
      <c r="J181" s="237">
        <f>unprmtd_src_summary!K181</f>
        <v>0</v>
      </c>
    </row>
    <row r="182" spans="1:10" s="226" customFormat="1" x14ac:dyDescent="0.2">
      <c r="A182" s="226" t="s">
        <v>15903</v>
      </c>
      <c r="B182" s="226" t="str">
        <f>unprmtd_src_summary!C182</f>
        <v>38</v>
      </c>
      <c r="C182" s="235" t="str">
        <f>unprmtd_src_summary!D182</f>
        <v>3801302</v>
      </c>
      <c r="D182" s="235" t="str">
        <f>unprmtd_src_summary!E182</f>
        <v>2310001610</v>
      </c>
      <c r="E182" s="236" t="str">
        <f>unprmtd_src_summary!F182</f>
        <v>Venting - initial completions</v>
      </c>
      <c r="F182" s="237">
        <f>unprmtd_src_summary!G182</f>
        <v>0</v>
      </c>
      <c r="G182" s="237">
        <f>unprmtd_src_summary!H182</f>
        <v>61.405696882240441</v>
      </c>
      <c r="H182" s="237">
        <f>unprmtd_src_summary!I182</f>
        <v>0</v>
      </c>
      <c r="I182" s="237">
        <f>unprmtd_src_summary!J182</f>
        <v>0</v>
      </c>
      <c r="J182" s="237">
        <f>unprmtd_src_summary!K182</f>
        <v>0</v>
      </c>
    </row>
    <row r="183" spans="1:10" s="226" customFormat="1" x14ac:dyDescent="0.2">
      <c r="A183" s="226" t="s">
        <v>15903</v>
      </c>
      <c r="B183" s="226" t="str">
        <f>unprmtd_src_summary!C183</f>
        <v>38</v>
      </c>
      <c r="C183" s="235" t="str">
        <f>unprmtd_src_summary!D183</f>
        <v>3802302</v>
      </c>
      <c r="D183" s="235" t="str">
        <f>unprmtd_src_summary!E183</f>
        <v>2310001610</v>
      </c>
      <c r="E183" s="236" t="str">
        <f>unprmtd_src_summary!F183</f>
        <v>Venting - initial completions</v>
      </c>
      <c r="F183" s="237">
        <f>unprmtd_src_summary!G183</f>
        <v>0</v>
      </c>
      <c r="G183" s="237">
        <f>unprmtd_src_summary!H183</f>
        <v>33.275423952607767</v>
      </c>
      <c r="H183" s="237">
        <f>unprmtd_src_summary!I183</f>
        <v>0</v>
      </c>
      <c r="I183" s="237">
        <f>unprmtd_src_summary!J183</f>
        <v>0</v>
      </c>
      <c r="J183" s="237">
        <f>unprmtd_src_summary!K183</f>
        <v>0</v>
      </c>
    </row>
    <row r="184" spans="1:10" s="226" customFormat="1" x14ac:dyDescent="0.2">
      <c r="A184" s="226" t="s">
        <v>15903</v>
      </c>
      <c r="B184" s="226" t="str">
        <f>unprmtd_src_summary!C184</f>
        <v>38</v>
      </c>
      <c r="C184" s="235" t="str">
        <f>unprmtd_src_summary!D184</f>
        <v>3802502</v>
      </c>
      <c r="D184" s="235" t="str">
        <f>unprmtd_src_summary!E184</f>
        <v>2310001610</v>
      </c>
      <c r="E184" s="236" t="str">
        <f>unprmtd_src_summary!F184</f>
        <v>Venting - initial completions</v>
      </c>
      <c r="F184" s="237">
        <f>unprmtd_src_summary!G184</f>
        <v>0</v>
      </c>
      <c r="G184" s="237">
        <f>unprmtd_src_summary!H184</f>
        <v>364.98684392461507</v>
      </c>
      <c r="H184" s="237">
        <f>unprmtd_src_summary!I184</f>
        <v>0</v>
      </c>
      <c r="I184" s="237">
        <f>unprmtd_src_summary!J184</f>
        <v>0</v>
      </c>
      <c r="J184" s="237">
        <f>unprmtd_src_summary!K184</f>
        <v>0</v>
      </c>
    </row>
    <row r="185" spans="1:10" s="226" customFormat="1" x14ac:dyDescent="0.2">
      <c r="A185" s="226" t="s">
        <v>15903</v>
      </c>
      <c r="B185" s="226" t="str">
        <f>unprmtd_src_summary!C185</f>
        <v>38</v>
      </c>
      <c r="C185" s="235" t="str">
        <f>unprmtd_src_summary!D185</f>
        <v>3803302</v>
      </c>
      <c r="D185" s="235" t="str">
        <f>unprmtd_src_summary!E185</f>
        <v>2310001610</v>
      </c>
      <c r="E185" s="236" t="str">
        <f>unprmtd_src_summary!F185</f>
        <v>Venting - initial completions</v>
      </c>
      <c r="F185" s="237">
        <f>unprmtd_src_summary!G185</f>
        <v>0</v>
      </c>
      <c r="G185" s="237">
        <f>unprmtd_src_summary!H185</f>
        <v>1.62886690677101</v>
      </c>
      <c r="H185" s="237">
        <f>unprmtd_src_summary!I185</f>
        <v>0</v>
      </c>
      <c r="I185" s="237">
        <f>unprmtd_src_summary!J185</f>
        <v>0</v>
      </c>
      <c r="J185" s="237">
        <f>unprmtd_src_summary!K185</f>
        <v>0</v>
      </c>
    </row>
    <row r="186" spans="1:10" s="226" customFormat="1" x14ac:dyDescent="0.2">
      <c r="A186" s="226" t="s">
        <v>15903</v>
      </c>
      <c r="B186" s="226" t="str">
        <f>unprmtd_src_summary!C186</f>
        <v>38</v>
      </c>
      <c r="C186" s="235" t="str">
        <f>unprmtd_src_summary!D186</f>
        <v>3804902</v>
      </c>
      <c r="D186" s="235" t="str">
        <f>unprmtd_src_summary!E186</f>
        <v>2310001610</v>
      </c>
      <c r="E186" s="236" t="str">
        <f>unprmtd_src_summary!F186</f>
        <v>Venting - initial completions</v>
      </c>
      <c r="F186" s="237">
        <f>unprmtd_src_summary!G186</f>
        <v>0</v>
      </c>
      <c r="G186" s="237">
        <f>unprmtd_src_summary!H186</f>
        <v>0</v>
      </c>
      <c r="H186" s="237">
        <f>unprmtd_src_summary!I186</f>
        <v>0</v>
      </c>
      <c r="I186" s="237">
        <f>unprmtd_src_summary!J186</f>
        <v>0</v>
      </c>
      <c r="J186" s="237">
        <f>unprmtd_src_summary!K186</f>
        <v>0</v>
      </c>
    </row>
    <row r="187" spans="1:10" s="226" customFormat="1" x14ac:dyDescent="0.2">
      <c r="A187" s="226" t="s">
        <v>15903</v>
      </c>
      <c r="B187" s="226" t="str">
        <f>unprmtd_src_summary!C187</f>
        <v>38</v>
      </c>
      <c r="C187" s="235" t="str">
        <f>unprmtd_src_summary!D187</f>
        <v>3805302</v>
      </c>
      <c r="D187" s="235" t="str">
        <f>unprmtd_src_summary!E187</f>
        <v>2310001610</v>
      </c>
      <c r="E187" s="236" t="str">
        <f>unprmtd_src_summary!F187</f>
        <v>Venting - initial completions</v>
      </c>
      <c r="F187" s="237">
        <f>unprmtd_src_summary!G187</f>
        <v>0</v>
      </c>
      <c r="G187" s="237">
        <f>unprmtd_src_summary!H187</f>
        <v>546.0927125959696</v>
      </c>
      <c r="H187" s="237">
        <f>unprmtd_src_summary!I187</f>
        <v>0</v>
      </c>
      <c r="I187" s="237">
        <f>unprmtd_src_summary!J187</f>
        <v>0</v>
      </c>
      <c r="J187" s="237">
        <f>unprmtd_src_summary!K187</f>
        <v>0</v>
      </c>
    </row>
    <row r="188" spans="1:10" s="226" customFormat="1" x14ac:dyDescent="0.2">
      <c r="A188" s="226" t="s">
        <v>15903</v>
      </c>
      <c r="B188" s="226" t="str">
        <f>unprmtd_src_summary!C188</f>
        <v>38</v>
      </c>
      <c r="C188" s="235" t="str">
        <f>unprmtd_src_summary!D188</f>
        <v>3805502</v>
      </c>
      <c r="D188" s="235" t="str">
        <f>unprmtd_src_summary!E188</f>
        <v>2310001610</v>
      </c>
      <c r="E188" s="236" t="str">
        <f>unprmtd_src_summary!F188</f>
        <v>Venting - initial completions</v>
      </c>
      <c r="F188" s="237">
        <f>unprmtd_src_summary!G188</f>
        <v>0</v>
      </c>
      <c r="G188" s="237">
        <f>unprmtd_src_summary!H188</f>
        <v>0</v>
      </c>
      <c r="H188" s="237">
        <f>unprmtd_src_summary!I188</f>
        <v>0</v>
      </c>
      <c r="I188" s="237">
        <f>unprmtd_src_summary!J188</f>
        <v>0</v>
      </c>
      <c r="J188" s="237">
        <f>unprmtd_src_summary!K188</f>
        <v>0</v>
      </c>
    </row>
    <row r="189" spans="1:10" s="226" customFormat="1" x14ac:dyDescent="0.2">
      <c r="A189" s="226" t="s">
        <v>15903</v>
      </c>
      <c r="B189" s="226" t="str">
        <f>unprmtd_src_summary!C189</f>
        <v>38</v>
      </c>
      <c r="C189" s="235" t="str">
        <f>unprmtd_src_summary!D189</f>
        <v>3805702</v>
      </c>
      <c r="D189" s="235" t="str">
        <f>unprmtd_src_summary!E189</f>
        <v>2310001610</v>
      </c>
      <c r="E189" s="236" t="str">
        <f>unprmtd_src_summary!F189</f>
        <v>Venting - initial completions</v>
      </c>
      <c r="F189" s="237">
        <f>unprmtd_src_summary!G189</f>
        <v>0</v>
      </c>
      <c r="G189" s="237">
        <f>unprmtd_src_summary!H189</f>
        <v>2.5855030266206499E-2</v>
      </c>
      <c r="H189" s="237">
        <f>unprmtd_src_summary!I189</f>
        <v>0</v>
      </c>
      <c r="I189" s="237">
        <f>unprmtd_src_summary!J189</f>
        <v>0</v>
      </c>
      <c r="J189" s="237">
        <f>unprmtd_src_summary!K189</f>
        <v>0</v>
      </c>
    </row>
    <row r="190" spans="1:10" s="226" customFormat="1" x14ac:dyDescent="0.2">
      <c r="A190" s="226" t="s">
        <v>15903</v>
      </c>
      <c r="B190" s="226" t="str">
        <f>unprmtd_src_summary!C190</f>
        <v>38</v>
      </c>
      <c r="C190" s="235" t="str">
        <f>unprmtd_src_summary!D190</f>
        <v>3806102</v>
      </c>
      <c r="D190" s="235" t="str">
        <f>unprmtd_src_summary!E190</f>
        <v>2310001610</v>
      </c>
      <c r="E190" s="236" t="str">
        <f>unprmtd_src_summary!F190</f>
        <v>Venting - initial completions</v>
      </c>
      <c r="F190" s="237">
        <f>unprmtd_src_summary!G190</f>
        <v>0</v>
      </c>
      <c r="G190" s="237">
        <f>unprmtd_src_summary!H190</f>
        <v>747.21037469336795</v>
      </c>
      <c r="H190" s="237">
        <f>unprmtd_src_summary!I190</f>
        <v>0</v>
      </c>
      <c r="I190" s="237">
        <f>unprmtd_src_summary!J190</f>
        <v>0</v>
      </c>
      <c r="J190" s="237">
        <f>unprmtd_src_summary!K190</f>
        <v>0</v>
      </c>
    </row>
    <row r="191" spans="1:10" s="226" customFormat="1" x14ac:dyDescent="0.2">
      <c r="A191" s="226" t="s">
        <v>15903</v>
      </c>
      <c r="B191" s="226" t="str">
        <f>unprmtd_src_summary!C191</f>
        <v>38</v>
      </c>
      <c r="C191" s="235" t="str">
        <f>unprmtd_src_summary!D191</f>
        <v>3807502</v>
      </c>
      <c r="D191" s="235" t="str">
        <f>unprmtd_src_summary!E191</f>
        <v>2310001610</v>
      </c>
      <c r="E191" s="236" t="str">
        <f>unprmtd_src_summary!F191</f>
        <v>Venting - initial completions</v>
      </c>
      <c r="F191" s="237">
        <f>unprmtd_src_summary!G191</f>
        <v>0</v>
      </c>
      <c r="G191" s="237">
        <f>unprmtd_src_summary!H191</f>
        <v>12.539689679110154</v>
      </c>
      <c r="H191" s="237">
        <f>unprmtd_src_summary!I191</f>
        <v>0</v>
      </c>
      <c r="I191" s="237">
        <f>unprmtd_src_summary!J191</f>
        <v>0</v>
      </c>
      <c r="J191" s="237">
        <f>unprmtd_src_summary!K191</f>
        <v>0</v>
      </c>
    </row>
    <row r="192" spans="1:10" s="226" customFormat="1" x14ac:dyDescent="0.2">
      <c r="A192" s="226" t="s">
        <v>15903</v>
      </c>
      <c r="B192" s="226" t="str">
        <f>unprmtd_src_summary!C192</f>
        <v>38</v>
      </c>
      <c r="C192" s="235" t="str">
        <f>unprmtd_src_summary!D192</f>
        <v>3808702</v>
      </c>
      <c r="D192" s="235" t="str">
        <f>unprmtd_src_summary!E192</f>
        <v>2310001610</v>
      </c>
      <c r="E192" s="236" t="str">
        <f>unprmtd_src_summary!F192</f>
        <v>Venting - initial completions</v>
      </c>
      <c r="F192" s="237">
        <f>unprmtd_src_summary!G192</f>
        <v>0</v>
      </c>
      <c r="G192" s="237">
        <f>unprmtd_src_summary!H192</f>
        <v>0.54295563559033655</v>
      </c>
      <c r="H192" s="237">
        <f>unprmtd_src_summary!I192</f>
        <v>0</v>
      </c>
      <c r="I192" s="237">
        <f>unprmtd_src_summary!J192</f>
        <v>0</v>
      </c>
      <c r="J192" s="237">
        <f>unprmtd_src_summary!K192</f>
        <v>0</v>
      </c>
    </row>
    <row r="193" spans="1:10" s="226" customFormat="1" ht="11.25" customHeight="1" x14ac:dyDescent="0.2">
      <c r="A193" s="226" t="s">
        <v>15903</v>
      </c>
      <c r="B193" s="226" t="str">
        <f>unprmtd_src_summary!C193</f>
        <v>38</v>
      </c>
      <c r="C193" s="235" t="str">
        <f>unprmtd_src_summary!D193</f>
        <v>3808902</v>
      </c>
      <c r="D193" s="235" t="str">
        <f>unprmtd_src_summary!E193</f>
        <v>2310001610</v>
      </c>
      <c r="E193" s="236" t="str">
        <f>unprmtd_src_summary!F193</f>
        <v>Venting - initial completions</v>
      </c>
      <c r="F193" s="237">
        <f>unprmtd_src_summary!G193</f>
        <v>0</v>
      </c>
      <c r="G193" s="237">
        <f>unprmtd_src_summary!H193</f>
        <v>0.61190238296688715</v>
      </c>
      <c r="H193" s="237">
        <f>unprmtd_src_summary!I193</f>
        <v>0</v>
      </c>
      <c r="I193" s="237">
        <f>unprmtd_src_summary!J193</f>
        <v>0</v>
      </c>
      <c r="J193" s="237">
        <f>unprmtd_src_summary!K193</f>
        <v>0</v>
      </c>
    </row>
    <row r="194" spans="1:10" s="226" customFormat="1" x14ac:dyDescent="0.2">
      <c r="A194" s="226" t="s">
        <v>15903</v>
      </c>
      <c r="B194" s="226" t="str">
        <f>unprmtd_src_summary!C194</f>
        <v>38</v>
      </c>
      <c r="C194" s="235" t="str">
        <f>unprmtd_src_summary!D194</f>
        <v>3810102</v>
      </c>
      <c r="D194" s="235" t="str">
        <f>unprmtd_src_summary!E194</f>
        <v>2310001610</v>
      </c>
      <c r="E194" s="236" t="str">
        <f>unprmtd_src_summary!F194</f>
        <v>Venting - initial completions</v>
      </c>
      <c r="F194" s="237">
        <f>unprmtd_src_summary!G194</f>
        <v>0</v>
      </c>
      <c r="G194" s="237">
        <f>unprmtd_src_summary!H194</f>
        <v>0.82736096851860796</v>
      </c>
      <c r="H194" s="237">
        <f>unprmtd_src_summary!I194</f>
        <v>0</v>
      </c>
      <c r="I194" s="237">
        <f>unprmtd_src_summary!J194</f>
        <v>0</v>
      </c>
      <c r="J194" s="237">
        <f>unprmtd_src_summary!K194</f>
        <v>0</v>
      </c>
    </row>
    <row r="195" spans="1:10" s="226" customFormat="1" x14ac:dyDescent="0.2">
      <c r="A195" s="226" t="s">
        <v>15903</v>
      </c>
      <c r="B195" s="226" t="str">
        <f>unprmtd_src_summary!C195</f>
        <v>38</v>
      </c>
      <c r="C195" s="235" t="str">
        <f>unprmtd_src_summary!D195</f>
        <v>3810502</v>
      </c>
      <c r="D195" s="235" t="str">
        <f>unprmtd_src_summary!E195</f>
        <v>2310001610</v>
      </c>
      <c r="E195" s="236" t="str">
        <f>unprmtd_src_summary!F195</f>
        <v>Venting - initial completions</v>
      </c>
      <c r="F195" s="237">
        <f>unprmtd_src_summary!G195</f>
        <v>0</v>
      </c>
      <c r="G195" s="237">
        <f>unprmtd_src_summary!H195</f>
        <v>181.11448701477656</v>
      </c>
      <c r="H195" s="237">
        <f>unprmtd_src_summary!I195</f>
        <v>0</v>
      </c>
      <c r="I195" s="237">
        <f>unprmtd_src_summary!J195</f>
        <v>0</v>
      </c>
      <c r="J195" s="237">
        <f>unprmtd_src_summary!K195</f>
        <v>0</v>
      </c>
    </row>
    <row r="196" spans="1:10" s="226" customFormat="1" x14ac:dyDescent="0.2">
      <c r="A196" s="226" t="s">
        <v>15903</v>
      </c>
      <c r="B196" s="226" t="str">
        <f>unprmtd_src_summary!C196</f>
        <v>46</v>
      </c>
      <c r="C196" s="235" t="str">
        <f>unprmtd_src_summary!D196</f>
        <v>4606302</v>
      </c>
      <c r="D196" s="235" t="str">
        <f>unprmtd_src_summary!E196</f>
        <v>2310001610</v>
      </c>
      <c r="E196" s="236" t="str">
        <f>unprmtd_src_summary!F196</f>
        <v>Venting - initial completions</v>
      </c>
      <c r="F196" s="237">
        <f>unprmtd_src_summary!G196</f>
        <v>0</v>
      </c>
      <c r="G196" s="237">
        <f>unprmtd_src_summary!H196</f>
        <v>23.640116006734814</v>
      </c>
      <c r="H196" s="237">
        <f>unprmtd_src_summary!I196</f>
        <v>0</v>
      </c>
      <c r="I196" s="237">
        <f>unprmtd_src_summary!J196</f>
        <v>0</v>
      </c>
      <c r="J196" s="237">
        <f>unprmtd_src_summary!K196</f>
        <v>0</v>
      </c>
    </row>
    <row r="197" spans="1:10" s="226" customFormat="1" x14ac:dyDescent="0.2">
      <c r="A197" s="226" t="s">
        <v>15903</v>
      </c>
      <c r="B197" s="226" t="str">
        <f>unprmtd_src_summary!C197</f>
        <v>46</v>
      </c>
      <c r="C197" s="235" t="str">
        <f>unprmtd_src_summary!D197</f>
        <v>4601902</v>
      </c>
      <c r="D197" s="235" t="str">
        <f>unprmtd_src_summary!E197</f>
        <v>2310001610</v>
      </c>
      <c r="E197" s="236" t="str">
        <f>unprmtd_src_summary!F197</f>
        <v>Venting - initial completions</v>
      </c>
      <c r="F197" s="237">
        <f>unprmtd_src_summary!G197</f>
        <v>0</v>
      </c>
      <c r="G197" s="237">
        <f>unprmtd_src_summary!H197</f>
        <v>0</v>
      </c>
      <c r="H197" s="237">
        <f>unprmtd_src_summary!I197</f>
        <v>0</v>
      </c>
      <c r="I197" s="237">
        <f>unprmtd_src_summary!J197</f>
        <v>0</v>
      </c>
      <c r="J197" s="237">
        <f>unprmtd_src_summary!K197</f>
        <v>0</v>
      </c>
    </row>
    <row r="198" spans="1:10" s="30" customFormat="1" x14ac:dyDescent="0.2">
      <c r="A198" t="s">
        <v>15903</v>
      </c>
      <c r="B198" t="str">
        <f>unprmtd_src_summary!C198</f>
        <v>30</v>
      </c>
      <c r="C198" s="143">
        <f>unprmtd_src_summary!D198</f>
        <v>30011</v>
      </c>
      <c r="D198" s="143" t="str">
        <f>unprmtd_src_summary!E198</f>
        <v>2310001620</v>
      </c>
      <c r="E198" s="28" t="str">
        <f>unprmtd_src_summary!F198</f>
        <v>Venting - recompletions</v>
      </c>
      <c r="F198" s="144">
        <f>unprmtd_src_summary!G198</f>
        <v>0</v>
      </c>
      <c r="G198" s="144">
        <f>unprmtd_src_summary!H198</f>
        <v>3.7578995184832933</v>
      </c>
      <c r="H198" s="144">
        <f>unprmtd_src_summary!I198</f>
        <v>0</v>
      </c>
      <c r="I198" s="144">
        <f>unprmtd_src_summary!J198</f>
        <v>0</v>
      </c>
      <c r="J198" s="144">
        <f>unprmtd_src_summary!K198</f>
        <v>0</v>
      </c>
    </row>
    <row r="199" spans="1:10" s="31" customFormat="1" x14ac:dyDescent="0.2">
      <c r="A199" t="s">
        <v>15903</v>
      </c>
      <c r="B199" t="str">
        <f>unprmtd_src_summary!C199</f>
        <v>30</v>
      </c>
      <c r="C199" s="143">
        <f>unprmtd_src_summary!D199</f>
        <v>30017</v>
      </c>
      <c r="D199" s="143" t="str">
        <f>unprmtd_src_summary!E199</f>
        <v>2310001620</v>
      </c>
      <c r="E199" s="28" t="str">
        <f>unprmtd_src_summary!F199</f>
        <v>Venting - recompletions</v>
      </c>
      <c r="F199" s="144">
        <f>unprmtd_src_summary!G199</f>
        <v>0</v>
      </c>
      <c r="G199" s="144">
        <f>unprmtd_src_summary!H199</f>
        <v>0.62631658641388221</v>
      </c>
      <c r="H199" s="144">
        <f>unprmtd_src_summary!I199</f>
        <v>0</v>
      </c>
      <c r="I199" s="144">
        <f>unprmtd_src_summary!J199</f>
        <v>0</v>
      </c>
      <c r="J199" s="144">
        <f>unprmtd_src_summary!K199</f>
        <v>0</v>
      </c>
    </row>
    <row r="200" spans="1:10" x14ac:dyDescent="0.2">
      <c r="A200" t="s">
        <v>15903</v>
      </c>
      <c r="B200" t="str">
        <f>unprmtd_src_summary!C200</f>
        <v>30</v>
      </c>
      <c r="C200" s="143">
        <f>unprmtd_src_summary!D200</f>
        <v>30019</v>
      </c>
      <c r="D200" s="143" t="str">
        <f>unprmtd_src_summary!E200</f>
        <v>2310001620</v>
      </c>
      <c r="E200" s="28" t="str">
        <f>unprmtd_src_summary!F200</f>
        <v>Venting - recompletions</v>
      </c>
      <c r="F200" s="144">
        <f>unprmtd_src_summary!G200</f>
        <v>0</v>
      </c>
      <c r="G200" s="144">
        <f>unprmtd_src_summary!H200</f>
        <v>0.62631658641388221</v>
      </c>
      <c r="H200" s="144">
        <f>unprmtd_src_summary!I200</f>
        <v>0</v>
      </c>
      <c r="I200" s="144">
        <f>unprmtd_src_summary!J200</f>
        <v>0</v>
      </c>
      <c r="J200" s="144">
        <f>unprmtd_src_summary!K200</f>
        <v>0</v>
      </c>
    </row>
    <row r="201" spans="1:10" s="30" customFormat="1" x14ac:dyDescent="0.2">
      <c r="A201" t="s">
        <v>15903</v>
      </c>
      <c r="B201" t="str">
        <f>unprmtd_src_summary!C201</f>
        <v>30</v>
      </c>
      <c r="C201" s="143">
        <f>unprmtd_src_summary!D201</f>
        <v>30021</v>
      </c>
      <c r="D201" s="143" t="str">
        <f>unprmtd_src_summary!E201</f>
        <v>2310001620</v>
      </c>
      <c r="E201" s="28" t="str">
        <f>unprmtd_src_summary!F201</f>
        <v>Venting - recompletions</v>
      </c>
      <c r="F201" s="144">
        <f>unprmtd_src_summary!G201</f>
        <v>0</v>
      </c>
      <c r="G201" s="144">
        <f>unprmtd_src_summary!H201</f>
        <v>13.361420510162821</v>
      </c>
      <c r="H201" s="144">
        <f>unprmtd_src_summary!I201</f>
        <v>0</v>
      </c>
      <c r="I201" s="144">
        <f>unprmtd_src_summary!J201</f>
        <v>0</v>
      </c>
      <c r="J201" s="144">
        <f>unprmtd_src_summary!K201</f>
        <v>0</v>
      </c>
    </row>
    <row r="202" spans="1:10" s="31" customFormat="1" x14ac:dyDescent="0.2">
      <c r="A202" t="s">
        <v>15903</v>
      </c>
      <c r="B202" t="str">
        <f>unprmtd_src_summary!C202</f>
        <v>30</v>
      </c>
      <c r="C202" s="143">
        <f>unprmtd_src_summary!D202</f>
        <v>30025</v>
      </c>
      <c r="D202" s="143" t="str">
        <f>unprmtd_src_summary!E202</f>
        <v>2310001620</v>
      </c>
      <c r="E202" s="28" t="str">
        <f>unprmtd_src_summary!F202</f>
        <v>Venting - recompletions</v>
      </c>
      <c r="F202" s="144">
        <f>unprmtd_src_summary!G202</f>
        <v>0</v>
      </c>
      <c r="G202" s="144">
        <f>unprmtd_src_summary!H202</f>
        <v>293.32493463716816</v>
      </c>
      <c r="H202" s="144">
        <f>unprmtd_src_summary!I202</f>
        <v>0</v>
      </c>
      <c r="I202" s="144">
        <f>unprmtd_src_summary!J202</f>
        <v>0</v>
      </c>
      <c r="J202" s="144">
        <f>unprmtd_src_summary!K202</f>
        <v>0</v>
      </c>
    </row>
    <row r="203" spans="1:10" x14ac:dyDescent="0.2">
      <c r="A203" t="s">
        <v>15903</v>
      </c>
      <c r="B203" t="str">
        <f>unprmtd_src_summary!C203</f>
        <v>30</v>
      </c>
      <c r="C203" s="143">
        <f>unprmtd_src_summary!D203</f>
        <v>30033</v>
      </c>
      <c r="D203" s="143" t="str">
        <f>unprmtd_src_summary!E203</f>
        <v>2310001620</v>
      </c>
      <c r="E203" s="28" t="str">
        <f>unprmtd_src_summary!F203</f>
        <v>Venting - recompletions</v>
      </c>
      <c r="F203" s="144">
        <f>unprmtd_src_summary!G203</f>
        <v>0</v>
      </c>
      <c r="G203" s="144">
        <f>unprmtd_src_summary!H203</f>
        <v>2.5052663456555289</v>
      </c>
      <c r="H203" s="144">
        <f>unprmtd_src_summary!I203</f>
        <v>0</v>
      </c>
      <c r="I203" s="144">
        <f>unprmtd_src_summary!J203</f>
        <v>0</v>
      </c>
      <c r="J203" s="144">
        <f>unprmtd_src_summary!K203</f>
        <v>0</v>
      </c>
    </row>
    <row r="204" spans="1:10" s="30" customFormat="1" x14ac:dyDescent="0.2">
      <c r="A204" t="s">
        <v>15903</v>
      </c>
      <c r="B204" t="str">
        <f>unprmtd_src_summary!C204</f>
        <v>30</v>
      </c>
      <c r="C204" s="143">
        <f>unprmtd_src_summary!D204</f>
        <v>30055</v>
      </c>
      <c r="D204" s="143" t="str">
        <f>unprmtd_src_summary!E204</f>
        <v>2310001620</v>
      </c>
      <c r="E204" s="28" t="str">
        <f>unprmtd_src_summary!F204</f>
        <v>Venting - recompletions</v>
      </c>
      <c r="F204" s="144">
        <f>unprmtd_src_summary!G204</f>
        <v>0</v>
      </c>
      <c r="G204" s="144">
        <f>unprmtd_src_summary!H204</f>
        <v>1.0438609773564704</v>
      </c>
      <c r="H204" s="144">
        <f>unprmtd_src_summary!I204</f>
        <v>0</v>
      </c>
      <c r="I204" s="144">
        <f>unprmtd_src_summary!J204</f>
        <v>0</v>
      </c>
      <c r="J204" s="144">
        <f>unprmtd_src_summary!K204</f>
        <v>0</v>
      </c>
    </row>
    <row r="205" spans="1:10" s="30" customFormat="1" x14ac:dyDescent="0.2">
      <c r="A205" t="s">
        <v>15903</v>
      </c>
      <c r="B205" t="str">
        <f>unprmtd_src_summary!C205</f>
        <v>30</v>
      </c>
      <c r="C205" s="143">
        <f>unprmtd_src_summary!D205</f>
        <v>30079</v>
      </c>
      <c r="D205" s="143" t="str">
        <f>unprmtd_src_summary!E205</f>
        <v>2310001620</v>
      </c>
      <c r="E205" s="28" t="str">
        <f>unprmtd_src_summary!F205</f>
        <v>Venting - recompletions</v>
      </c>
      <c r="F205" s="144">
        <f>unprmtd_src_summary!G205</f>
        <v>0</v>
      </c>
      <c r="G205" s="144">
        <f>unprmtd_src_summary!H205</f>
        <v>2.7140385411268233</v>
      </c>
      <c r="H205" s="144">
        <f>unprmtd_src_summary!I205</f>
        <v>0</v>
      </c>
      <c r="I205" s="144">
        <f>unprmtd_src_summary!J205</f>
        <v>0</v>
      </c>
      <c r="J205" s="144">
        <f>unprmtd_src_summary!K205</f>
        <v>0</v>
      </c>
    </row>
    <row r="206" spans="1:10" s="30" customFormat="1" x14ac:dyDescent="0.2">
      <c r="A206" t="s">
        <v>15903</v>
      </c>
      <c r="B206" t="str">
        <f>unprmtd_src_summary!C206</f>
        <v>30</v>
      </c>
      <c r="C206" s="143">
        <f>unprmtd_src_summary!D206</f>
        <v>30083</v>
      </c>
      <c r="D206" s="143" t="str">
        <f>unprmtd_src_summary!E206</f>
        <v>2310001620</v>
      </c>
      <c r="E206" s="28" t="str">
        <f>unprmtd_src_summary!F206</f>
        <v>Venting - recompletions</v>
      </c>
      <c r="F206" s="144">
        <f>unprmtd_src_summary!G206</f>
        <v>0</v>
      </c>
      <c r="G206" s="144">
        <f>unprmtd_src_summary!H206</f>
        <v>196.03709154754515</v>
      </c>
      <c r="H206" s="144">
        <f>unprmtd_src_summary!I206</f>
        <v>0</v>
      </c>
      <c r="I206" s="144">
        <f>unprmtd_src_summary!J206</f>
        <v>0</v>
      </c>
      <c r="J206" s="144">
        <f>unprmtd_src_summary!K206</f>
        <v>0</v>
      </c>
    </row>
    <row r="207" spans="1:10" s="30" customFormat="1" x14ac:dyDescent="0.2">
      <c r="A207" t="s">
        <v>15903</v>
      </c>
      <c r="B207" t="str">
        <f>unprmtd_src_summary!C207</f>
        <v>30</v>
      </c>
      <c r="C207" s="143">
        <f>unprmtd_src_summary!D207</f>
        <v>30085</v>
      </c>
      <c r="D207" s="143" t="str">
        <f>unprmtd_src_summary!E207</f>
        <v>2310001620</v>
      </c>
      <c r="E207" s="28" t="str">
        <f>unprmtd_src_summary!F207</f>
        <v>Venting - recompletions</v>
      </c>
      <c r="F207" s="144">
        <f>unprmtd_src_summary!G207</f>
        <v>0</v>
      </c>
      <c r="G207" s="144">
        <f>unprmtd_src_summary!H207</f>
        <v>37.578995184832934</v>
      </c>
      <c r="H207" s="144">
        <f>unprmtd_src_summary!I207</f>
        <v>0</v>
      </c>
      <c r="I207" s="144">
        <f>unprmtd_src_summary!J207</f>
        <v>0</v>
      </c>
      <c r="J207" s="144">
        <f>unprmtd_src_summary!K207</f>
        <v>0</v>
      </c>
    </row>
    <row r="208" spans="1:10" s="30" customFormat="1" x14ac:dyDescent="0.2">
      <c r="A208" t="s">
        <v>15903</v>
      </c>
      <c r="B208" t="str">
        <f>unprmtd_src_summary!C208</f>
        <v>30</v>
      </c>
      <c r="C208" s="143">
        <f>unprmtd_src_summary!D208</f>
        <v>30091</v>
      </c>
      <c r="D208" s="143" t="str">
        <f>unprmtd_src_summary!E208</f>
        <v>2310001620</v>
      </c>
      <c r="E208" s="28" t="str">
        <f>unprmtd_src_summary!F208</f>
        <v>Venting - recompletions</v>
      </c>
      <c r="F208" s="144">
        <f>unprmtd_src_summary!G208</f>
        <v>0</v>
      </c>
      <c r="G208" s="144">
        <f>unprmtd_src_summary!H208</f>
        <v>44.259705439914349</v>
      </c>
      <c r="H208" s="144">
        <f>unprmtd_src_summary!I208</f>
        <v>0</v>
      </c>
      <c r="I208" s="144">
        <f>unprmtd_src_summary!J208</f>
        <v>0</v>
      </c>
      <c r="J208" s="144">
        <f>unprmtd_src_summary!K208</f>
        <v>0</v>
      </c>
    </row>
    <row r="209" spans="1:11" s="30" customFormat="1" x14ac:dyDescent="0.2">
      <c r="A209" t="s">
        <v>15903</v>
      </c>
      <c r="B209" t="str">
        <f>unprmtd_src_summary!C209</f>
        <v>30</v>
      </c>
      <c r="C209" s="143">
        <f>unprmtd_src_summary!D209</f>
        <v>30105</v>
      </c>
      <c r="D209" s="143" t="str">
        <f>unprmtd_src_summary!E209</f>
        <v>2310001620</v>
      </c>
      <c r="E209" s="28" t="str">
        <f>unprmtd_src_summary!F209</f>
        <v>Venting - recompletions</v>
      </c>
      <c r="F209" s="144">
        <f>unprmtd_src_summary!G209</f>
        <v>0</v>
      </c>
      <c r="G209" s="144">
        <f>unprmtd_src_summary!H209</f>
        <v>37.161450793890346</v>
      </c>
      <c r="H209" s="144">
        <f>unprmtd_src_summary!I209</f>
        <v>0</v>
      </c>
      <c r="I209" s="144">
        <f>unprmtd_src_summary!J209</f>
        <v>0</v>
      </c>
      <c r="J209" s="144">
        <f>unprmtd_src_summary!K209</f>
        <v>0</v>
      </c>
    </row>
    <row r="210" spans="1:11" s="30" customFormat="1" x14ac:dyDescent="0.2">
      <c r="A210" t="s">
        <v>15903</v>
      </c>
      <c r="B210" t="str">
        <f>unprmtd_src_summary!C210</f>
        <v>30</v>
      </c>
      <c r="C210" s="143">
        <f>unprmtd_src_summary!D210</f>
        <v>30109</v>
      </c>
      <c r="D210" s="143" t="str">
        <f>unprmtd_src_summary!E210</f>
        <v>2310001620</v>
      </c>
      <c r="E210" s="28" t="str">
        <f>unprmtd_src_summary!F210</f>
        <v>Venting - recompletions</v>
      </c>
      <c r="F210" s="144">
        <f>unprmtd_src_summary!G210</f>
        <v>0</v>
      </c>
      <c r="G210" s="144">
        <f>unprmtd_src_summary!H210</f>
        <v>25.261435652026584</v>
      </c>
      <c r="H210" s="144">
        <f>unprmtd_src_summary!I210</f>
        <v>0</v>
      </c>
      <c r="I210" s="144">
        <f>unprmtd_src_summary!J210</f>
        <v>0</v>
      </c>
      <c r="J210" s="144">
        <f>unprmtd_src_summary!K210</f>
        <v>0</v>
      </c>
    </row>
    <row r="211" spans="1:11" s="30" customFormat="1" x14ac:dyDescent="0.2">
      <c r="A211" t="s">
        <v>15903</v>
      </c>
      <c r="B211" t="str">
        <f>unprmtd_src_summary!C211</f>
        <v>38</v>
      </c>
      <c r="C211" s="143">
        <f>unprmtd_src_summary!D211</f>
        <v>38007</v>
      </c>
      <c r="D211" s="143" t="str">
        <f>unprmtd_src_summary!E211</f>
        <v>2310001620</v>
      </c>
      <c r="E211" s="28" t="str">
        <f>unprmtd_src_summary!F211</f>
        <v>Venting - recompletions</v>
      </c>
      <c r="F211" s="144">
        <f>unprmtd_src_summary!G211</f>
        <v>0</v>
      </c>
      <c r="G211" s="144">
        <f>unprmtd_src_summary!H211</f>
        <v>95.617665525852686</v>
      </c>
      <c r="H211" s="144">
        <f>unprmtd_src_summary!I211</f>
        <v>0</v>
      </c>
      <c r="I211" s="144">
        <f>unprmtd_src_summary!J211</f>
        <v>0</v>
      </c>
      <c r="J211" s="144">
        <f>unprmtd_src_summary!K211</f>
        <v>0</v>
      </c>
    </row>
    <row r="212" spans="1:11" s="30" customFormat="1" x14ac:dyDescent="0.2">
      <c r="A212" t="s">
        <v>15903</v>
      </c>
      <c r="B212" t="str">
        <f>unprmtd_src_summary!C212</f>
        <v>38</v>
      </c>
      <c r="C212" s="143">
        <f>unprmtd_src_summary!D212</f>
        <v>38009</v>
      </c>
      <c r="D212" s="143" t="str">
        <f>unprmtd_src_summary!E212</f>
        <v>2310001620</v>
      </c>
      <c r="E212" s="28" t="str">
        <f>unprmtd_src_summary!F212</f>
        <v>Venting - recompletions</v>
      </c>
      <c r="F212" s="144">
        <f>unprmtd_src_summary!G212</f>
        <v>0</v>
      </c>
      <c r="G212" s="144">
        <f>unprmtd_src_summary!H212</f>
        <v>109.18785823148681</v>
      </c>
      <c r="H212" s="144">
        <f>unprmtd_src_summary!I212</f>
        <v>0</v>
      </c>
      <c r="I212" s="144">
        <f>unprmtd_src_summary!J212</f>
        <v>0</v>
      </c>
      <c r="J212" s="144">
        <f>unprmtd_src_summary!K212</f>
        <v>0</v>
      </c>
    </row>
    <row r="213" spans="1:11" s="30" customFormat="1" x14ac:dyDescent="0.2">
      <c r="A213" t="s">
        <v>15903</v>
      </c>
      <c r="B213" t="str">
        <f>unprmtd_src_summary!C213</f>
        <v>38</v>
      </c>
      <c r="C213" s="143">
        <f>unprmtd_src_summary!D213</f>
        <v>38011</v>
      </c>
      <c r="D213" s="143" t="str">
        <f>unprmtd_src_summary!E213</f>
        <v>2310001620</v>
      </c>
      <c r="E213" s="28" t="str">
        <f>unprmtd_src_summary!F213</f>
        <v>Venting - recompletions</v>
      </c>
      <c r="F213" s="144">
        <f>unprmtd_src_summary!G213</f>
        <v>0</v>
      </c>
      <c r="G213" s="144">
        <f>unprmtd_src_summary!H213</f>
        <v>115.65979629109692</v>
      </c>
      <c r="H213" s="144">
        <f>unprmtd_src_summary!I213</f>
        <v>0</v>
      </c>
      <c r="I213" s="144">
        <f>unprmtd_src_summary!J213</f>
        <v>0</v>
      </c>
      <c r="J213" s="144">
        <f>unprmtd_src_summary!K213</f>
        <v>0</v>
      </c>
    </row>
    <row r="214" spans="1:11" s="31" customFormat="1" x14ac:dyDescent="0.2">
      <c r="A214" t="s">
        <v>15903</v>
      </c>
      <c r="B214" t="str">
        <f>unprmtd_src_summary!C214</f>
        <v>38</v>
      </c>
      <c r="C214" s="143">
        <f>unprmtd_src_summary!D214</f>
        <v>38013</v>
      </c>
      <c r="D214" s="143" t="str">
        <f>unprmtd_src_summary!E214</f>
        <v>2310001620</v>
      </c>
      <c r="E214" s="28" t="str">
        <f>unprmtd_src_summary!F214</f>
        <v>Venting - recompletions</v>
      </c>
      <c r="F214" s="144">
        <f>unprmtd_src_summary!G214</f>
        <v>0</v>
      </c>
      <c r="G214" s="144">
        <f>unprmtd_src_summary!H214</f>
        <v>78.289573301735288</v>
      </c>
      <c r="H214" s="144">
        <f>unprmtd_src_summary!I214</f>
        <v>0</v>
      </c>
      <c r="I214" s="144">
        <f>unprmtd_src_summary!J214</f>
        <v>0</v>
      </c>
      <c r="J214" s="144">
        <f>unprmtd_src_summary!K214</f>
        <v>0</v>
      </c>
      <c r="K214"/>
    </row>
    <row r="215" spans="1:11" s="31" customFormat="1" x14ac:dyDescent="0.2">
      <c r="A215" t="s">
        <v>15903</v>
      </c>
      <c r="B215" t="str">
        <f>unprmtd_src_summary!C215</f>
        <v>38</v>
      </c>
      <c r="C215" s="143">
        <f>unprmtd_src_summary!D215</f>
        <v>38023</v>
      </c>
      <c r="D215" s="143" t="str">
        <f>unprmtd_src_summary!E215</f>
        <v>2310001620</v>
      </c>
      <c r="E215" s="28" t="str">
        <f>unprmtd_src_summary!F215</f>
        <v>Venting - recompletions</v>
      </c>
      <c r="F215" s="144">
        <f>unprmtd_src_summary!G215</f>
        <v>0</v>
      </c>
      <c r="G215" s="144">
        <f>unprmtd_src_summary!H215</f>
        <v>29.854423952395056</v>
      </c>
      <c r="H215" s="144">
        <f>unprmtd_src_summary!I215</f>
        <v>0</v>
      </c>
      <c r="I215" s="144">
        <f>unprmtd_src_summary!J215</f>
        <v>0</v>
      </c>
      <c r="J215" s="144">
        <f>unprmtd_src_summary!K215</f>
        <v>0</v>
      </c>
    </row>
    <row r="216" spans="1:11" s="31" customFormat="1" x14ac:dyDescent="0.2">
      <c r="A216" t="s">
        <v>15903</v>
      </c>
      <c r="B216" t="str">
        <f>unprmtd_src_summary!C216</f>
        <v>38</v>
      </c>
      <c r="C216" s="143">
        <f>unprmtd_src_summary!D216</f>
        <v>38025</v>
      </c>
      <c r="D216" s="143" t="str">
        <f>unprmtd_src_summary!E216</f>
        <v>2310001620</v>
      </c>
      <c r="E216" s="28" t="str">
        <f>unprmtd_src_summary!F216</f>
        <v>Venting - recompletions</v>
      </c>
      <c r="F216" s="144">
        <f>unprmtd_src_summary!G216</f>
        <v>0</v>
      </c>
      <c r="G216" s="144">
        <f>unprmtd_src_summary!H216</f>
        <v>80.377295256448221</v>
      </c>
      <c r="H216" s="144">
        <f>unprmtd_src_summary!I216</f>
        <v>0</v>
      </c>
      <c r="I216" s="144">
        <f>unprmtd_src_summary!J216</f>
        <v>0</v>
      </c>
      <c r="J216" s="144">
        <f>unprmtd_src_summary!K216</f>
        <v>0</v>
      </c>
    </row>
    <row r="217" spans="1:11" s="31" customFormat="1" x14ac:dyDescent="0.2">
      <c r="A217" t="s">
        <v>15903</v>
      </c>
      <c r="B217" t="str">
        <f>unprmtd_src_summary!C217</f>
        <v>38</v>
      </c>
      <c r="C217" s="143">
        <f>unprmtd_src_summary!D217</f>
        <v>38033</v>
      </c>
      <c r="D217" s="143" t="str">
        <f>unprmtd_src_summary!E217</f>
        <v>2310001620</v>
      </c>
      <c r="E217" s="28" t="str">
        <f>unprmtd_src_summary!F217</f>
        <v>Venting - recompletions</v>
      </c>
      <c r="F217" s="144">
        <f>unprmtd_src_summary!G217</f>
        <v>0</v>
      </c>
      <c r="G217" s="144">
        <f>unprmtd_src_summary!H217</f>
        <v>13.152648314691527</v>
      </c>
      <c r="H217" s="144">
        <f>unprmtd_src_summary!I217</f>
        <v>0</v>
      </c>
      <c r="I217" s="144">
        <f>unprmtd_src_summary!J217</f>
        <v>0</v>
      </c>
      <c r="J217" s="144">
        <f>unprmtd_src_summary!K217</f>
        <v>0</v>
      </c>
    </row>
    <row r="218" spans="1:11" s="31" customFormat="1" x14ac:dyDescent="0.2">
      <c r="A218" t="s">
        <v>15903</v>
      </c>
      <c r="B218" t="str">
        <f>unprmtd_src_summary!C218</f>
        <v>38</v>
      </c>
      <c r="C218" s="143">
        <f>unprmtd_src_summary!D218</f>
        <v>38049</v>
      </c>
      <c r="D218" s="143" t="str">
        <f>unprmtd_src_summary!E218</f>
        <v>2310001620</v>
      </c>
      <c r="E218" s="28" t="str">
        <f>unprmtd_src_summary!F218</f>
        <v>Venting - recompletions</v>
      </c>
      <c r="F218" s="144">
        <f>unprmtd_src_summary!G218</f>
        <v>0</v>
      </c>
      <c r="G218" s="144">
        <f>unprmtd_src_summary!H218</f>
        <v>3.5491273230119997</v>
      </c>
      <c r="H218" s="144">
        <f>unprmtd_src_summary!I218</f>
        <v>0</v>
      </c>
      <c r="I218" s="144">
        <f>unprmtd_src_summary!J218</f>
        <v>0</v>
      </c>
      <c r="J218" s="144">
        <f>unprmtd_src_summary!K218</f>
        <v>0</v>
      </c>
    </row>
    <row r="219" spans="1:11" s="31" customFormat="1" x14ac:dyDescent="0.2">
      <c r="A219" t="s">
        <v>15903</v>
      </c>
      <c r="B219" t="str">
        <f>unprmtd_src_summary!C219</f>
        <v>38</v>
      </c>
      <c r="C219" s="143">
        <f>unprmtd_src_summary!D219</f>
        <v>38053</v>
      </c>
      <c r="D219" s="143" t="str">
        <f>unprmtd_src_summary!E219</f>
        <v>2310001620</v>
      </c>
      <c r="E219" s="28" t="str">
        <f>unprmtd_src_summary!F219</f>
        <v>Venting - recompletions</v>
      </c>
      <c r="F219" s="144">
        <f>unprmtd_src_summary!G219</f>
        <v>0</v>
      </c>
      <c r="G219" s="144">
        <f>unprmtd_src_summary!H219</f>
        <v>181.21426566908326</v>
      </c>
      <c r="H219" s="144">
        <f>unprmtd_src_summary!I219</f>
        <v>0</v>
      </c>
      <c r="I219" s="144">
        <f>unprmtd_src_summary!J219</f>
        <v>0</v>
      </c>
      <c r="J219" s="144">
        <f>unprmtd_src_summary!K219</f>
        <v>0</v>
      </c>
    </row>
    <row r="220" spans="1:11" s="31" customFormat="1" x14ac:dyDescent="0.2">
      <c r="A220" t="s">
        <v>15903</v>
      </c>
      <c r="B220" t="str">
        <f>unprmtd_src_summary!C220</f>
        <v>38</v>
      </c>
      <c r="C220" s="143">
        <f>unprmtd_src_summary!D220</f>
        <v>38055</v>
      </c>
      <c r="D220" s="143" t="str">
        <f>unprmtd_src_summary!E220</f>
        <v>2310001620</v>
      </c>
      <c r="E220" s="28" t="str">
        <f>unprmtd_src_summary!F220</f>
        <v>Venting - recompletions</v>
      </c>
      <c r="F220" s="144">
        <f>unprmtd_src_summary!G220</f>
        <v>0</v>
      </c>
      <c r="G220" s="144">
        <f>unprmtd_src_summary!H220</f>
        <v>3.5491273230119997</v>
      </c>
      <c r="H220" s="144">
        <f>unprmtd_src_summary!I220</f>
        <v>0</v>
      </c>
      <c r="I220" s="144">
        <f>unprmtd_src_summary!J220</f>
        <v>0</v>
      </c>
      <c r="J220" s="144">
        <f>unprmtd_src_summary!K220</f>
        <v>0</v>
      </c>
    </row>
    <row r="221" spans="1:11" s="31" customFormat="1" ht="11.25" customHeight="1" x14ac:dyDescent="0.2">
      <c r="A221" t="s">
        <v>15903</v>
      </c>
      <c r="B221" t="str">
        <f>unprmtd_src_summary!C221</f>
        <v>38</v>
      </c>
      <c r="C221" s="143">
        <f>unprmtd_src_summary!D221</f>
        <v>38057</v>
      </c>
      <c r="D221" s="143" t="str">
        <f>unprmtd_src_summary!E221</f>
        <v>2310001620</v>
      </c>
      <c r="E221" s="28" t="str">
        <f>unprmtd_src_summary!F221</f>
        <v>Venting - recompletions</v>
      </c>
      <c r="F221" s="144">
        <f>unprmtd_src_summary!G221</f>
        <v>0</v>
      </c>
      <c r="G221" s="144">
        <f>unprmtd_src_summary!H221</f>
        <v>0.20877219547129408</v>
      </c>
      <c r="H221" s="144">
        <f>unprmtd_src_summary!I221</f>
        <v>0</v>
      </c>
      <c r="I221" s="144">
        <f>unprmtd_src_summary!J221</f>
        <v>0</v>
      </c>
      <c r="J221" s="144">
        <f>unprmtd_src_summary!K221</f>
        <v>0</v>
      </c>
    </row>
    <row r="222" spans="1:11" s="31" customFormat="1" x14ac:dyDescent="0.2">
      <c r="A222" t="s">
        <v>15903</v>
      </c>
      <c r="B222" t="str">
        <f>unprmtd_src_summary!C222</f>
        <v>38</v>
      </c>
      <c r="C222" s="143">
        <f>unprmtd_src_summary!D222</f>
        <v>38061</v>
      </c>
      <c r="D222" s="143" t="str">
        <f>unprmtd_src_summary!E222</f>
        <v>2310001620</v>
      </c>
      <c r="E222" s="28" t="str">
        <f>unprmtd_src_summary!F222</f>
        <v>Venting - recompletions</v>
      </c>
      <c r="F222" s="144">
        <f>unprmtd_src_summary!G222</f>
        <v>0</v>
      </c>
      <c r="G222" s="144">
        <f>unprmtd_src_summary!H222</f>
        <v>106.47381969035999</v>
      </c>
      <c r="H222" s="144">
        <f>unprmtd_src_summary!I222</f>
        <v>0</v>
      </c>
      <c r="I222" s="144">
        <f>unprmtd_src_summary!J222</f>
        <v>0</v>
      </c>
      <c r="J222" s="144">
        <f>unprmtd_src_summary!K222</f>
        <v>0</v>
      </c>
    </row>
    <row r="223" spans="1:11" s="31" customFormat="1" x14ac:dyDescent="0.2">
      <c r="A223" t="s">
        <v>15903</v>
      </c>
      <c r="B223" t="str">
        <f>unprmtd_src_summary!C223</f>
        <v>38</v>
      </c>
      <c r="C223" s="143">
        <f>unprmtd_src_summary!D223</f>
        <v>38075</v>
      </c>
      <c r="D223" s="143" t="str">
        <f>unprmtd_src_summary!E223</f>
        <v>2310001620</v>
      </c>
      <c r="E223" s="28" t="str">
        <f>unprmtd_src_summary!F223</f>
        <v>Venting - recompletions</v>
      </c>
      <c r="F223" s="144">
        <f>unprmtd_src_summary!G223</f>
        <v>0</v>
      </c>
      <c r="G223" s="144">
        <f>unprmtd_src_summary!H223</f>
        <v>60.752708882146578</v>
      </c>
      <c r="H223" s="144">
        <f>unprmtd_src_summary!I223</f>
        <v>0</v>
      </c>
      <c r="I223" s="144">
        <f>unprmtd_src_summary!J223</f>
        <v>0</v>
      </c>
      <c r="J223" s="144">
        <f>unprmtd_src_summary!K223</f>
        <v>0</v>
      </c>
    </row>
    <row r="224" spans="1:11" x14ac:dyDescent="0.2">
      <c r="A224" t="s">
        <v>15903</v>
      </c>
      <c r="B224" t="str">
        <f>unprmtd_src_summary!C224</f>
        <v>38</v>
      </c>
      <c r="C224" s="143">
        <f>unprmtd_src_summary!D224</f>
        <v>38087</v>
      </c>
      <c r="D224" s="143" t="str">
        <f>unprmtd_src_summary!E224</f>
        <v>2310001620</v>
      </c>
      <c r="E224" s="28" t="str">
        <f>unprmtd_src_summary!F224</f>
        <v>Venting - recompletions</v>
      </c>
      <c r="F224" s="144">
        <f>unprmtd_src_summary!G224</f>
        <v>0</v>
      </c>
      <c r="G224" s="144">
        <f>unprmtd_src_summary!H224</f>
        <v>4.3842161048971757</v>
      </c>
      <c r="H224" s="144">
        <f>unprmtd_src_summary!I224</f>
        <v>0</v>
      </c>
      <c r="I224" s="144">
        <f>unprmtd_src_summary!J224</f>
        <v>0</v>
      </c>
      <c r="J224" s="144">
        <f>unprmtd_src_summary!K224</f>
        <v>0</v>
      </c>
    </row>
    <row r="225" spans="1:10" s="30" customFormat="1" x14ac:dyDescent="0.2">
      <c r="A225" t="s">
        <v>15903</v>
      </c>
      <c r="B225" t="str">
        <f>unprmtd_src_summary!C225</f>
        <v>38</v>
      </c>
      <c r="C225" s="143">
        <f>unprmtd_src_summary!D225</f>
        <v>38089</v>
      </c>
      <c r="D225" s="143" t="str">
        <f>unprmtd_src_summary!E225</f>
        <v>2310001620</v>
      </c>
      <c r="E225" s="28" t="str">
        <f>unprmtd_src_summary!F225</f>
        <v>Venting - recompletions</v>
      </c>
      <c r="F225" s="144">
        <f>unprmtd_src_summary!G225</f>
        <v>0</v>
      </c>
      <c r="G225" s="144">
        <f>unprmtd_src_summary!H225</f>
        <v>14.822825878461879</v>
      </c>
      <c r="H225" s="144">
        <f>unprmtd_src_summary!I225</f>
        <v>0</v>
      </c>
      <c r="I225" s="144">
        <f>unprmtd_src_summary!J225</f>
        <v>0</v>
      </c>
      <c r="J225" s="144">
        <f>unprmtd_src_summary!K225</f>
        <v>0</v>
      </c>
    </row>
    <row r="226" spans="1:10" s="31" customFormat="1" x14ac:dyDescent="0.2">
      <c r="A226" t="s">
        <v>15903</v>
      </c>
      <c r="B226" t="str">
        <f>unprmtd_src_summary!C226</f>
        <v>38</v>
      </c>
      <c r="C226" s="143">
        <f>unprmtd_src_summary!D226</f>
        <v>38101</v>
      </c>
      <c r="D226" s="143" t="str">
        <f>unprmtd_src_summary!E226</f>
        <v>2310001620</v>
      </c>
      <c r="E226" s="28" t="str">
        <f>unprmtd_src_summary!F226</f>
        <v>Venting - recompletions</v>
      </c>
      <c r="F226" s="144">
        <f>unprmtd_src_summary!G226</f>
        <v>0</v>
      </c>
      <c r="G226" s="144">
        <f>unprmtd_src_summary!H226</f>
        <v>3.3403551275407053</v>
      </c>
      <c r="H226" s="144">
        <f>unprmtd_src_summary!I226</f>
        <v>0</v>
      </c>
      <c r="I226" s="144">
        <f>unprmtd_src_summary!J226</f>
        <v>0</v>
      </c>
      <c r="J226" s="144">
        <f>unprmtd_src_summary!K226</f>
        <v>0</v>
      </c>
    </row>
    <row r="227" spans="1:10" x14ac:dyDescent="0.2">
      <c r="A227" t="s">
        <v>15903</v>
      </c>
      <c r="B227" t="str">
        <f>unprmtd_src_summary!C227</f>
        <v>38</v>
      </c>
      <c r="C227" s="143">
        <f>unprmtd_src_summary!D227</f>
        <v>38105</v>
      </c>
      <c r="D227" s="143" t="str">
        <f>unprmtd_src_summary!E227</f>
        <v>2310001620</v>
      </c>
      <c r="E227" s="28" t="str">
        <f>unprmtd_src_summary!F227</f>
        <v>Venting - recompletions</v>
      </c>
      <c r="F227" s="144">
        <f>unprmtd_src_summary!G227</f>
        <v>0</v>
      </c>
      <c r="G227" s="144">
        <f>unprmtd_src_summary!H227</f>
        <v>97.496615285094336</v>
      </c>
      <c r="H227" s="144">
        <f>unprmtd_src_summary!I227</f>
        <v>0</v>
      </c>
      <c r="I227" s="144">
        <f>unprmtd_src_summary!J227</f>
        <v>0</v>
      </c>
      <c r="J227" s="144">
        <f>unprmtd_src_summary!K227</f>
        <v>0</v>
      </c>
    </row>
    <row r="228" spans="1:10" s="30" customFormat="1" x14ac:dyDescent="0.2">
      <c r="A228" t="s">
        <v>15903</v>
      </c>
      <c r="B228" t="str">
        <f>unprmtd_src_summary!C228</f>
        <v>46</v>
      </c>
      <c r="C228" s="143">
        <f>unprmtd_src_summary!D228</f>
        <v>46063</v>
      </c>
      <c r="D228" s="143" t="str">
        <f>unprmtd_src_summary!E228</f>
        <v>2310001620</v>
      </c>
      <c r="E228" s="28" t="str">
        <f>unprmtd_src_summary!F228</f>
        <v>Venting - recompletions</v>
      </c>
      <c r="F228" s="144">
        <f>unprmtd_src_summary!G228</f>
        <v>0</v>
      </c>
      <c r="G228" s="144">
        <f>unprmtd_src_summary!H228</f>
        <v>44.050933244443051</v>
      </c>
      <c r="H228" s="144">
        <f>unprmtd_src_summary!I228</f>
        <v>0</v>
      </c>
      <c r="I228" s="144">
        <f>unprmtd_src_summary!J228</f>
        <v>0</v>
      </c>
      <c r="J228" s="144">
        <f>unprmtd_src_summary!K228</f>
        <v>0</v>
      </c>
    </row>
    <row r="229" spans="1:10" s="31" customFormat="1" x14ac:dyDescent="0.2">
      <c r="A229" t="s">
        <v>15903</v>
      </c>
      <c r="B229" t="str">
        <f>unprmtd_src_summary!C229</f>
        <v>46</v>
      </c>
      <c r="C229" s="143">
        <f>unprmtd_src_summary!D229</f>
        <v>46019</v>
      </c>
      <c r="D229" s="143" t="str">
        <f>unprmtd_src_summary!E229</f>
        <v>2310001620</v>
      </c>
      <c r="E229" s="28" t="str">
        <f>unprmtd_src_summary!F229</f>
        <v>Venting - recompletions</v>
      </c>
      <c r="F229" s="144">
        <f>unprmtd_src_summary!G229</f>
        <v>0</v>
      </c>
      <c r="G229" s="144">
        <f>unprmtd_src_summary!H229</f>
        <v>0</v>
      </c>
      <c r="H229" s="144">
        <f>unprmtd_src_summary!I229</f>
        <v>0</v>
      </c>
      <c r="I229" s="144">
        <f>unprmtd_src_summary!J229</f>
        <v>0</v>
      </c>
      <c r="J229" s="144">
        <f>unprmtd_src_summary!K229</f>
        <v>0</v>
      </c>
    </row>
    <row r="230" spans="1:10" s="221" customFormat="1" x14ac:dyDescent="0.2">
      <c r="A230" s="221" t="s">
        <v>15903</v>
      </c>
      <c r="B230" s="221" t="str">
        <f>unprmtd_src_summary!C230</f>
        <v>30</v>
      </c>
      <c r="C230" s="232" t="str">
        <f>unprmtd_src_summary!D230</f>
        <v>3001101</v>
      </c>
      <c r="D230" s="232" t="str">
        <f>unprmtd_src_summary!E230</f>
        <v>2310001620</v>
      </c>
      <c r="E230" s="233" t="str">
        <f>unprmtd_src_summary!F230</f>
        <v>Venting - recompletions</v>
      </c>
      <c r="F230" s="234">
        <f>unprmtd_src_summary!G230</f>
        <v>0</v>
      </c>
      <c r="G230" s="234">
        <f>unprmtd_src_summary!H230</f>
        <v>0</v>
      </c>
      <c r="H230" s="234">
        <f>unprmtd_src_summary!I230</f>
        <v>0</v>
      </c>
      <c r="I230" s="234">
        <f>unprmtd_src_summary!J230</f>
        <v>0</v>
      </c>
      <c r="J230" s="234">
        <f>unprmtd_src_summary!K230</f>
        <v>0</v>
      </c>
    </row>
    <row r="231" spans="1:10" s="221" customFormat="1" x14ac:dyDescent="0.2">
      <c r="A231" s="221" t="s">
        <v>15903</v>
      </c>
      <c r="B231" s="221" t="str">
        <f>unprmtd_src_summary!C231</f>
        <v>30</v>
      </c>
      <c r="C231" s="232" t="str">
        <f>unprmtd_src_summary!D231</f>
        <v>3001701</v>
      </c>
      <c r="D231" s="232" t="str">
        <f>unprmtd_src_summary!E231</f>
        <v>2310001620</v>
      </c>
      <c r="E231" s="233" t="str">
        <f>unprmtd_src_summary!F231</f>
        <v>Venting - recompletions</v>
      </c>
      <c r="F231" s="234">
        <f>unprmtd_src_summary!G231</f>
        <v>0</v>
      </c>
      <c r="G231" s="234">
        <f>unprmtd_src_summary!H231</f>
        <v>0</v>
      </c>
      <c r="H231" s="234">
        <f>unprmtd_src_summary!I231</f>
        <v>0</v>
      </c>
      <c r="I231" s="234">
        <f>unprmtd_src_summary!J231</f>
        <v>0</v>
      </c>
      <c r="J231" s="234">
        <f>unprmtd_src_summary!K231</f>
        <v>0</v>
      </c>
    </row>
    <row r="232" spans="1:10" s="221" customFormat="1" x14ac:dyDescent="0.2">
      <c r="A232" s="221" t="s">
        <v>15903</v>
      </c>
      <c r="B232" s="221" t="str">
        <f>unprmtd_src_summary!C232</f>
        <v>30</v>
      </c>
      <c r="C232" s="232" t="str">
        <f>unprmtd_src_summary!D232</f>
        <v>3001901</v>
      </c>
      <c r="D232" s="232" t="str">
        <f>unprmtd_src_summary!E232</f>
        <v>2310001620</v>
      </c>
      <c r="E232" s="233" t="str">
        <f>unprmtd_src_summary!F232</f>
        <v>Venting - recompletions</v>
      </c>
      <c r="F232" s="234">
        <f>unprmtd_src_summary!G232</f>
        <v>0</v>
      </c>
      <c r="G232" s="234">
        <f>unprmtd_src_summary!H232</f>
        <v>0.41754439094258811</v>
      </c>
      <c r="H232" s="234">
        <f>unprmtd_src_summary!I232</f>
        <v>0</v>
      </c>
      <c r="I232" s="234">
        <f>unprmtd_src_summary!J232</f>
        <v>0</v>
      </c>
      <c r="J232" s="234">
        <f>unprmtd_src_summary!K232</f>
        <v>0</v>
      </c>
    </row>
    <row r="233" spans="1:10" s="221" customFormat="1" x14ac:dyDescent="0.2">
      <c r="A233" s="221" t="s">
        <v>15903</v>
      </c>
      <c r="B233" s="221" t="str">
        <f>unprmtd_src_summary!C233</f>
        <v>30</v>
      </c>
      <c r="C233" s="232" t="str">
        <f>unprmtd_src_summary!D233</f>
        <v>3002101</v>
      </c>
      <c r="D233" s="232" t="str">
        <f>unprmtd_src_summary!E233</f>
        <v>2310001620</v>
      </c>
      <c r="E233" s="233" t="str">
        <f>unprmtd_src_summary!F233</f>
        <v>Venting - recompletions</v>
      </c>
      <c r="F233" s="234">
        <f>unprmtd_src_summary!G233</f>
        <v>0</v>
      </c>
      <c r="G233" s="234">
        <f>unprmtd_src_summary!H233</f>
        <v>0</v>
      </c>
      <c r="H233" s="234">
        <f>unprmtd_src_summary!I233</f>
        <v>0</v>
      </c>
      <c r="I233" s="234">
        <f>unprmtd_src_summary!J233</f>
        <v>0</v>
      </c>
      <c r="J233" s="234">
        <f>unprmtd_src_summary!K233</f>
        <v>0</v>
      </c>
    </row>
    <row r="234" spans="1:10" s="221" customFormat="1" x14ac:dyDescent="0.2">
      <c r="A234" s="221" t="s">
        <v>15903</v>
      </c>
      <c r="B234" s="221" t="str">
        <f>unprmtd_src_summary!C234</f>
        <v>30</v>
      </c>
      <c r="C234" s="232" t="str">
        <f>unprmtd_src_summary!D234</f>
        <v>3002501</v>
      </c>
      <c r="D234" s="232" t="str">
        <f>unprmtd_src_summary!E234</f>
        <v>2310001620</v>
      </c>
      <c r="E234" s="233" t="str">
        <f>unprmtd_src_summary!F234</f>
        <v>Venting - recompletions</v>
      </c>
      <c r="F234" s="234">
        <f>unprmtd_src_summary!G234</f>
        <v>0</v>
      </c>
      <c r="G234" s="234">
        <f>unprmtd_src_summary!H234</f>
        <v>0</v>
      </c>
      <c r="H234" s="234">
        <f>unprmtd_src_summary!I234</f>
        <v>0</v>
      </c>
      <c r="I234" s="234">
        <f>unprmtd_src_summary!J234</f>
        <v>0</v>
      </c>
      <c r="J234" s="234">
        <f>unprmtd_src_summary!K234</f>
        <v>0</v>
      </c>
    </row>
    <row r="235" spans="1:10" s="221" customFormat="1" x14ac:dyDescent="0.2">
      <c r="A235" s="221" t="s">
        <v>15903</v>
      </c>
      <c r="B235" s="221" t="str">
        <f>unprmtd_src_summary!C235</f>
        <v>30</v>
      </c>
      <c r="C235" s="232" t="str">
        <f>unprmtd_src_summary!D235</f>
        <v>3003301</v>
      </c>
      <c r="D235" s="232" t="str">
        <f>unprmtd_src_summary!E235</f>
        <v>2310001620</v>
      </c>
      <c r="E235" s="233" t="str">
        <f>unprmtd_src_summary!F235</f>
        <v>Venting - recompletions</v>
      </c>
      <c r="F235" s="234">
        <f>unprmtd_src_summary!G235</f>
        <v>0</v>
      </c>
      <c r="G235" s="234">
        <f>unprmtd_src_summary!H235</f>
        <v>0</v>
      </c>
      <c r="H235" s="234">
        <f>unprmtd_src_summary!I235</f>
        <v>0</v>
      </c>
      <c r="I235" s="234">
        <f>unprmtd_src_summary!J235</f>
        <v>0</v>
      </c>
      <c r="J235" s="234">
        <f>unprmtd_src_summary!K235</f>
        <v>0</v>
      </c>
    </row>
    <row r="236" spans="1:10" s="221" customFormat="1" x14ac:dyDescent="0.2">
      <c r="A236" s="221" t="s">
        <v>15903</v>
      </c>
      <c r="B236" s="221" t="str">
        <f>unprmtd_src_summary!C236</f>
        <v>30</v>
      </c>
      <c r="C236" s="232" t="str">
        <f>unprmtd_src_summary!D236</f>
        <v>3005501</v>
      </c>
      <c r="D236" s="232" t="str">
        <f>unprmtd_src_summary!E236</f>
        <v>2310001620</v>
      </c>
      <c r="E236" s="233" t="str">
        <f>unprmtd_src_summary!F236</f>
        <v>Venting - recompletions</v>
      </c>
      <c r="F236" s="234">
        <f>unprmtd_src_summary!G236</f>
        <v>0</v>
      </c>
      <c r="G236" s="234">
        <f>unprmtd_src_summary!H236</f>
        <v>0</v>
      </c>
      <c r="H236" s="234">
        <f>unprmtd_src_summary!I236</f>
        <v>0</v>
      </c>
      <c r="I236" s="234">
        <f>unprmtd_src_summary!J236</f>
        <v>0</v>
      </c>
      <c r="J236" s="234">
        <f>unprmtd_src_summary!K236</f>
        <v>0</v>
      </c>
    </row>
    <row r="237" spans="1:10" s="221" customFormat="1" x14ac:dyDescent="0.2">
      <c r="A237" s="221" t="s">
        <v>15903</v>
      </c>
      <c r="B237" s="221" t="str">
        <f>unprmtd_src_summary!C237</f>
        <v>30</v>
      </c>
      <c r="C237" s="232" t="str">
        <f>unprmtd_src_summary!D237</f>
        <v>3007901</v>
      </c>
      <c r="D237" s="232" t="str">
        <f>unprmtd_src_summary!E237</f>
        <v>2310001620</v>
      </c>
      <c r="E237" s="233" t="str">
        <f>unprmtd_src_summary!F237</f>
        <v>Venting - recompletions</v>
      </c>
      <c r="F237" s="234">
        <f>unprmtd_src_summary!G237</f>
        <v>0</v>
      </c>
      <c r="G237" s="234">
        <f>unprmtd_src_summary!H237</f>
        <v>0</v>
      </c>
      <c r="H237" s="234">
        <f>unprmtd_src_summary!I237</f>
        <v>0</v>
      </c>
      <c r="I237" s="234">
        <f>unprmtd_src_summary!J237</f>
        <v>0</v>
      </c>
      <c r="J237" s="234">
        <f>unprmtd_src_summary!K237</f>
        <v>0</v>
      </c>
    </row>
    <row r="238" spans="1:10" s="221" customFormat="1" x14ac:dyDescent="0.2">
      <c r="A238" s="221" t="s">
        <v>15903</v>
      </c>
      <c r="B238" s="221" t="str">
        <f>unprmtd_src_summary!C238</f>
        <v>30</v>
      </c>
      <c r="C238" s="232" t="str">
        <f>unprmtd_src_summary!D238</f>
        <v>3008301</v>
      </c>
      <c r="D238" s="232" t="str">
        <f>unprmtd_src_summary!E238</f>
        <v>2310001620</v>
      </c>
      <c r="E238" s="233" t="str">
        <f>unprmtd_src_summary!F238</f>
        <v>Venting - recompletions</v>
      </c>
      <c r="F238" s="234">
        <f>unprmtd_src_summary!G238</f>
        <v>0</v>
      </c>
      <c r="G238" s="234">
        <f>unprmtd_src_summary!H238</f>
        <v>0</v>
      </c>
      <c r="H238" s="234">
        <f>unprmtd_src_summary!I238</f>
        <v>0</v>
      </c>
      <c r="I238" s="234">
        <f>unprmtd_src_summary!J238</f>
        <v>0</v>
      </c>
      <c r="J238" s="234">
        <f>unprmtd_src_summary!K238</f>
        <v>0</v>
      </c>
    </row>
    <row r="239" spans="1:10" s="221" customFormat="1" x14ac:dyDescent="0.2">
      <c r="A239" s="221" t="s">
        <v>15903</v>
      </c>
      <c r="B239" s="221" t="str">
        <f>unprmtd_src_summary!C239</f>
        <v>30</v>
      </c>
      <c r="C239" s="232" t="str">
        <f>unprmtd_src_summary!D239</f>
        <v>3008501</v>
      </c>
      <c r="D239" s="232" t="str">
        <f>unprmtd_src_summary!E239</f>
        <v>2310001620</v>
      </c>
      <c r="E239" s="233" t="str">
        <f>unprmtd_src_summary!F239</f>
        <v>Venting - recompletions</v>
      </c>
      <c r="F239" s="234">
        <f>unprmtd_src_summary!G239</f>
        <v>0</v>
      </c>
      <c r="G239" s="234">
        <f>unprmtd_src_summary!H239</f>
        <v>13.987737096576703</v>
      </c>
      <c r="H239" s="234">
        <f>unprmtd_src_summary!I239</f>
        <v>0</v>
      </c>
      <c r="I239" s="234">
        <f>unprmtd_src_summary!J239</f>
        <v>0</v>
      </c>
      <c r="J239" s="234">
        <f>unprmtd_src_summary!K239</f>
        <v>0</v>
      </c>
    </row>
    <row r="240" spans="1:10" s="221" customFormat="1" x14ac:dyDescent="0.2">
      <c r="A240" s="221" t="s">
        <v>15903</v>
      </c>
      <c r="B240" s="221" t="str">
        <f>unprmtd_src_summary!C240</f>
        <v>30</v>
      </c>
      <c r="C240" s="232" t="str">
        <f>unprmtd_src_summary!D240</f>
        <v>3009101</v>
      </c>
      <c r="D240" s="232" t="str">
        <f>unprmtd_src_summary!E240</f>
        <v>2310001620</v>
      </c>
      <c r="E240" s="233" t="str">
        <f>unprmtd_src_summary!F240</f>
        <v>Venting - recompletions</v>
      </c>
      <c r="F240" s="234">
        <f>unprmtd_src_summary!G240</f>
        <v>0</v>
      </c>
      <c r="G240" s="234">
        <f>unprmtd_src_summary!H240</f>
        <v>0.20877219547129408</v>
      </c>
      <c r="H240" s="234">
        <f>unprmtd_src_summary!I240</f>
        <v>0</v>
      </c>
      <c r="I240" s="234">
        <f>unprmtd_src_summary!J240</f>
        <v>0</v>
      </c>
      <c r="J240" s="234">
        <f>unprmtd_src_summary!K240</f>
        <v>0</v>
      </c>
    </row>
    <row r="241" spans="1:10" s="221" customFormat="1" x14ac:dyDescent="0.2">
      <c r="A241" s="221" t="s">
        <v>15903</v>
      </c>
      <c r="B241" s="221" t="str">
        <f>unprmtd_src_summary!C241</f>
        <v>30</v>
      </c>
      <c r="C241" s="232" t="str">
        <f>unprmtd_src_summary!D241</f>
        <v>3010501</v>
      </c>
      <c r="D241" s="232" t="str">
        <f>unprmtd_src_summary!E241</f>
        <v>2310001620</v>
      </c>
      <c r="E241" s="233" t="str">
        <f>unprmtd_src_summary!F241</f>
        <v>Venting - recompletions</v>
      </c>
      <c r="F241" s="234">
        <f>unprmtd_src_summary!G241</f>
        <v>0</v>
      </c>
      <c r="G241" s="234">
        <f>unprmtd_src_summary!H241</f>
        <v>8.7684322097943515</v>
      </c>
      <c r="H241" s="234">
        <f>unprmtd_src_summary!I241</f>
        <v>0</v>
      </c>
      <c r="I241" s="234">
        <f>unprmtd_src_summary!J241</f>
        <v>0</v>
      </c>
      <c r="J241" s="234">
        <f>unprmtd_src_summary!K241</f>
        <v>0</v>
      </c>
    </row>
    <row r="242" spans="1:10" s="221" customFormat="1" x14ac:dyDescent="0.2">
      <c r="A242" s="221" t="s">
        <v>15903</v>
      </c>
      <c r="B242" s="221" t="str">
        <f>unprmtd_src_summary!C242</f>
        <v>30</v>
      </c>
      <c r="C242" s="232" t="str">
        <f>unprmtd_src_summary!D242</f>
        <v>3010901</v>
      </c>
      <c r="D242" s="232" t="str">
        <f>unprmtd_src_summary!E242</f>
        <v>2310001620</v>
      </c>
      <c r="E242" s="233" t="str">
        <f>unprmtd_src_summary!F242</f>
        <v>Venting - recompletions</v>
      </c>
      <c r="F242" s="234">
        <f>unprmtd_src_summary!G242</f>
        <v>0</v>
      </c>
      <c r="G242" s="234">
        <f>unprmtd_src_summary!H242</f>
        <v>0</v>
      </c>
      <c r="H242" s="234">
        <f>unprmtd_src_summary!I242</f>
        <v>0</v>
      </c>
      <c r="I242" s="234">
        <f>unprmtd_src_summary!J242</f>
        <v>0</v>
      </c>
      <c r="J242" s="234">
        <f>unprmtd_src_summary!K242</f>
        <v>0</v>
      </c>
    </row>
    <row r="243" spans="1:10" s="221" customFormat="1" x14ac:dyDescent="0.2">
      <c r="A243" s="221" t="s">
        <v>15903</v>
      </c>
      <c r="B243" s="221" t="str">
        <f>unprmtd_src_summary!C243</f>
        <v>38</v>
      </c>
      <c r="C243" s="232" t="str">
        <f>unprmtd_src_summary!D243</f>
        <v>3800701</v>
      </c>
      <c r="D243" s="232" t="str">
        <f>unprmtd_src_summary!E243</f>
        <v>2310001620</v>
      </c>
      <c r="E243" s="233" t="str">
        <f>unprmtd_src_summary!F243</f>
        <v>Venting - recompletions</v>
      </c>
      <c r="F243" s="234">
        <f>unprmtd_src_summary!G243</f>
        <v>0</v>
      </c>
      <c r="G243" s="234">
        <f>unprmtd_src_summary!H243</f>
        <v>0</v>
      </c>
      <c r="H243" s="234">
        <f>unprmtd_src_summary!I243</f>
        <v>0</v>
      </c>
      <c r="I243" s="234">
        <f>unprmtd_src_summary!J243</f>
        <v>0</v>
      </c>
      <c r="J243" s="234">
        <f>unprmtd_src_summary!K243</f>
        <v>0</v>
      </c>
    </row>
    <row r="244" spans="1:10" s="221" customFormat="1" x14ac:dyDescent="0.2">
      <c r="A244" s="221" t="s">
        <v>15903</v>
      </c>
      <c r="B244" s="221" t="str">
        <f>unprmtd_src_summary!C244</f>
        <v>38</v>
      </c>
      <c r="C244" s="232" t="str">
        <f>unprmtd_src_summary!D244</f>
        <v>3800901</v>
      </c>
      <c r="D244" s="232" t="str">
        <f>unprmtd_src_summary!E244</f>
        <v>2310001620</v>
      </c>
      <c r="E244" s="233" t="str">
        <f>unprmtd_src_summary!F244</f>
        <v>Venting - recompletions</v>
      </c>
      <c r="F244" s="234">
        <f>unprmtd_src_summary!G244</f>
        <v>0</v>
      </c>
      <c r="G244" s="234">
        <f>unprmtd_src_summary!H244</f>
        <v>0</v>
      </c>
      <c r="H244" s="234">
        <f>unprmtd_src_summary!I244</f>
        <v>0</v>
      </c>
      <c r="I244" s="234">
        <f>unprmtd_src_summary!J244</f>
        <v>0</v>
      </c>
      <c r="J244" s="234">
        <f>unprmtd_src_summary!K244</f>
        <v>0</v>
      </c>
    </row>
    <row r="245" spans="1:10" s="221" customFormat="1" x14ac:dyDescent="0.2">
      <c r="A245" s="221" t="s">
        <v>15903</v>
      </c>
      <c r="B245" s="221" t="str">
        <f>unprmtd_src_summary!C245</f>
        <v>38</v>
      </c>
      <c r="C245" s="232" t="str">
        <f>unprmtd_src_summary!D245</f>
        <v>3801101</v>
      </c>
      <c r="D245" s="232" t="str">
        <f>unprmtd_src_summary!E245</f>
        <v>2310001620</v>
      </c>
      <c r="E245" s="233" t="str">
        <f>unprmtd_src_summary!F245</f>
        <v>Venting - recompletions</v>
      </c>
      <c r="F245" s="234">
        <f>unprmtd_src_summary!G245</f>
        <v>0</v>
      </c>
      <c r="G245" s="234">
        <f>unprmtd_src_summary!H245</f>
        <v>0</v>
      </c>
      <c r="H245" s="234">
        <f>unprmtd_src_summary!I245</f>
        <v>0</v>
      </c>
      <c r="I245" s="234">
        <f>unprmtd_src_summary!J245</f>
        <v>0</v>
      </c>
      <c r="J245" s="234">
        <f>unprmtd_src_summary!K245</f>
        <v>0</v>
      </c>
    </row>
    <row r="246" spans="1:10" s="221" customFormat="1" x14ac:dyDescent="0.2">
      <c r="A246" s="221" t="s">
        <v>15903</v>
      </c>
      <c r="B246" s="221" t="str">
        <f>unprmtd_src_summary!C246</f>
        <v>38</v>
      </c>
      <c r="C246" s="232" t="str">
        <f>unprmtd_src_summary!D246</f>
        <v>3801301</v>
      </c>
      <c r="D246" s="232" t="str">
        <f>unprmtd_src_summary!E246</f>
        <v>2310001620</v>
      </c>
      <c r="E246" s="233" t="str">
        <f>unprmtd_src_summary!F246</f>
        <v>Venting - recompletions</v>
      </c>
      <c r="F246" s="234">
        <f>unprmtd_src_summary!G246</f>
        <v>0</v>
      </c>
      <c r="G246" s="234">
        <f>unprmtd_src_summary!H246</f>
        <v>0</v>
      </c>
      <c r="H246" s="234">
        <f>unprmtd_src_summary!I246</f>
        <v>0</v>
      </c>
      <c r="I246" s="234">
        <f>unprmtd_src_summary!J246</f>
        <v>0</v>
      </c>
      <c r="J246" s="234">
        <f>unprmtd_src_summary!K246</f>
        <v>0</v>
      </c>
    </row>
    <row r="247" spans="1:10" s="221" customFormat="1" x14ac:dyDescent="0.2">
      <c r="A247" s="221" t="s">
        <v>15903</v>
      </c>
      <c r="B247" s="221" t="str">
        <f>unprmtd_src_summary!C247</f>
        <v>38</v>
      </c>
      <c r="C247" s="232" t="str">
        <f>unprmtd_src_summary!D247</f>
        <v>3802301</v>
      </c>
      <c r="D247" s="232" t="str">
        <f>unprmtd_src_summary!E247</f>
        <v>2310001620</v>
      </c>
      <c r="E247" s="233" t="str">
        <f>unprmtd_src_summary!F247</f>
        <v>Venting - recompletions</v>
      </c>
      <c r="F247" s="234">
        <f>unprmtd_src_summary!G247</f>
        <v>0</v>
      </c>
      <c r="G247" s="234">
        <f>unprmtd_src_summary!H247</f>
        <v>0</v>
      </c>
      <c r="H247" s="234">
        <f>unprmtd_src_summary!I247</f>
        <v>0</v>
      </c>
      <c r="I247" s="234">
        <f>unprmtd_src_summary!J247</f>
        <v>0</v>
      </c>
      <c r="J247" s="234">
        <f>unprmtd_src_summary!K247</f>
        <v>0</v>
      </c>
    </row>
    <row r="248" spans="1:10" s="221" customFormat="1" x14ac:dyDescent="0.2">
      <c r="A248" s="221" t="s">
        <v>15903</v>
      </c>
      <c r="B248" s="221" t="str">
        <f>unprmtd_src_summary!C248</f>
        <v>38</v>
      </c>
      <c r="C248" s="232" t="str">
        <f>unprmtd_src_summary!D248</f>
        <v>3802501</v>
      </c>
      <c r="D248" s="232" t="str">
        <f>unprmtd_src_summary!E248</f>
        <v>2310001620</v>
      </c>
      <c r="E248" s="233" t="str">
        <f>unprmtd_src_summary!F248</f>
        <v>Venting - recompletions</v>
      </c>
      <c r="F248" s="234">
        <f>unprmtd_src_summary!G248</f>
        <v>0</v>
      </c>
      <c r="G248" s="234">
        <f>unprmtd_src_summary!H248</f>
        <v>5.0105326913110577</v>
      </c>
      <c r="H248" s="234">
        <f>unprmtd_src_summary!I248</f>
        <v>0</v>
      </c>
      <c r="I248" s="234">
        <f>unprmtd_src_summary!J248</f>
        <v>0</v>
      </c>
      <c r="J248" s="234">
        <f>unprmtd_src_summary!K248</f>
        <v>0</v>
      </c>
    </row>
    <row r="249" spans="1:10" s="221" customFormat="1" x14ac:dyDescent="0.2">
      <c r="A249" s="221" t="s">
        <v>15903</v>
      </c>
      <c r="B249" s="221" t="str">
        <f>unprmtd_src_summary!C249</f>
        <v>38</v>
      </c>
      <c r="C249" s="232" t="str">
        <f>unprmtd_src_summary!D249</f>
        <v>3803301</v>
      </c>
      <c r="D249" s="232" t="str">
        <f>unprmtd_src_summary!E249</f>
        <v>2310001620</v>
      </c>
      <c r="E249" s="233" t="str">
        <f>unprmtd_src_summary!F249</f>
        <v>Venting - recompletions</v>
      </c>
      <c r="F249" s="234">
        <f>unprmtd_src_summary!G249</f>
        <v>0</v>
      </c>
      <c r="G249" s="234">
        <f>unprmtd_src_summary!H249</f>
        <v>0</v>
      </c>
      <c r="H249" s="234">
        <f>unprmtd_src_summary!I249</f>
        <v>0</v>
      </c>
      <c r="I249" s="234">
        <f>unprmtd_src_summary!J249</f>
        <v>0</v>
      </c>
      <c r="J249" s="234">
        <f>unprmtd_src_summary!K249</f>
        <v>0</v>
      </c>
    </row>
    <row r="250" spans="1:10" s="221" customFormat="1" x14ac:dyDescent="0.2">
      <c r="A250" s="221" t="s">
        <v>15903</v>
      </c>
      <c r="B250" s="221" t="str">
        <f>unprmtd_src_summary!C250</f>
        <v>38</v>
      </c>
      <c r="C250" s="232" t="str">
        <f>unprmtd_src_summary!D250</f>
        <v>3804901</v>
      </c>
      <c r="D250" s="232" t="str">
        <f>unprmtd_src_summary!E250</f>
        <v>2310001620</v>
      </c>
      <c r="E250" s="233" t="str">
        <f>unprmtd_src_summary!F250</f>
        <v>Venting - recompletions</v>
      </c>
      <c r="F250" s="234">
        <f>unprmtd_src_summary!G250</f>
        <v>0</v>
      </c>
      <c r="G250" s="234">
        <f>unprmtd_src_summary!H250</f>
        <v>0</v>
      </c>
      <c r="H250" s="234">
        <f>unprmtd_src_summary!I250</f>
        <v>0</v>
      </c>
      <c r="I250" s="234">
        <f>unprmtd_src_summary!J250</f>
        <v>0</v>
      </c>
      <c r="J250" s="234">
        <f>unprmtd_src_summary!K250</f>
        <v>0</v>
      </c>
    </row>
    <row r="251" spans="1:10" s="221" customFormat="1" x14ac:dyDescent="0.2">
      <c r="A251" s="221" t="s">
        <v>15903</v>
      </c>
      <c r="B251" s="221" t="str">
        <f>unprmtd_src_summary!C251</f>
        <v>38</v>
      </c>
      <c r="C251" s="232" t="str">
        <f>unprmtd_src_summary!D251</f>
        <v>3805301</v>
      </c>
      <c r="D251" s="232" t="str">
        <f>unprmtd_src_summary!E251</f>
        <v>2310001620</v>
      </c>
      <c r="E251" s="233" t="str">
        <f>unprmtd_src_summary!F251</f>
        <v>Venting - recompletions</v>
      </c>
      <c r="F251" s="234">
        <f>unprmtd_src_summary!G251</f>
        <v>0</v>
      </c>
      <c r="G251" s="234">
        <f>unprmtd_src_summary!H251</f>
        <v>4.3842161048971757</v>
      </c>
      <c r="H251" s="234">
        <f>unprmtd_src_summary!I251</f>
        <v>0</v>
      </c>
      <c r="I251" s="234">
        <f>unprmtd_src_summary!J251</f>
        <v>0</v>
      </c>
      <c r="J251" s="234">
        <f>unprmtd_src_summary!K251</f>
        <v>0</v>
      </c>
    </row>
    <row r="252" spans="1:10" s="221" customFormat="1" x14ac:dyDescent="0.2">
      <c r="A252" s="221" t="s">
        <v>15903</v>
      </c>
      <c r="B252" s="221" t="str">
        <f>unprmtd_src_summary!C252</f>
        <v>38</v>
      </c>
      <c r="C252" s="232" t="str">
        <f>unprmtd_src_summary!D252</f>
        <v>3805501</v>
      </c>
      <c r="D252" s="232" t="str">
        <f>unprmtd_src_summary!E252</f>
        <v>2310001620</v>
      </c>
      <c r="E252" s="233" t="str">
        <f>unprmtd_src_summary!F252</f>
        <v>Venting - recompletions</v>
      </c>
      <c r="F252" s="234">
        <f>unprmtd_src_summary!G252</f>
        <v>0</v>
      </c>
      <c r="G252" s="234">
        <f>unprmtd_src_summary!H252</f>
        <v>3.5491273230119997</v>
      </c>
      <c r="H252" s="234">
        <f>unprmtd_src_summary!I252</f>
        <v>0</v>
      </c>
      <c r="I252" s="234">
        <f>unprmtd_src_summary!J252</f>
        <v>0</v>
      </c>
      <c r="J252" s="234">
        <f>unprmtd_src_summary!K252</f>
        <v>0</v>
      </c>
    </row>
    <row r="253" spans="1:10" s="221" customFormat="1" x14ac:dyDescent="0.2">
      <c r="A253" s="221" t="s">
        <v>15903</v>
      </c>
      <c r="B253" s="221" t="str">
        <f>unprmtd_src_summary!C253</f>
        <v>38</v>
      </c>
      <c r="C253" s="232" t="str">
        <f>unprmtd_src_summary!D253</f>
        <v>3805701</v>
      </c>
      <c r="D253" s="232" t="str">
        <f>unprmtd_src_summary!E253</f>
        <v>2310001620</v>
      </c>
      <c r="E253" s="233" t="str">
        <f>unprmtd_src_summary!F253</f>
        <v>Venting - recompletions</v>
      </c>
      <c r="F253" s="234">
        <f>unprmtd_src_summary!G253</f>
        <v>0</v>
      </c>
      <c r="G253" s="234">
        <f>unprmtd_src_summary!H253</f>
        <v>0</v>
      </c>
      <c r="H253" s="234">
        <f>unprmtd_src_summary!I253</f>
        <v>0</v>
      </c>
      <c r="I253" s="234">
        <f>unprmtd_src_summary!J253</f>
        <v>0</v>
      </c>
      <c r="J253" s="234">
        <f>unprmtd_src_summary!K253</f>
        <v>0</v>
      </c>
    </row>
    <row r="254" spans="1:10" s="221" customFormat="1" x14ac:dyDescent="0.2">
      <c r="A254" s="221" t="s">
        <v>15903</v>
      </c>
      <c r="B254" s="221" t="str">
        <f>unprmtd_src_summary!C254</f>
        <v>38</v>
      </c>
      <c r="C254" s="232" t="str">
        <f>unprmtd_src_summary!D254</f>
        <v>3806101</v>
      </c>
      <c r="D254" s="232" t="str">
        <f>unprmtd_src_summary!E254</f>
        <v>2310001620</v>
      </c>
      <c r="E254" s="233" t="str">
        <f>unprmtd_src_summary!F254</f>
        <v>Venting - recompletions</v>
      </c>
      <c r="F254" s="234">
        <f>unprmtd_src_summary!G254</f>
        <v>0</v>
      </c>
      <c r="G254" s="234">
        <f>unprmtd_src_summary!H254</f>
        <v>23.382485892784938</v>
      </c>
      <c r="H254" s="234">
        <f>unprmtd_src_summary!I254</f>
        <v>0</v>
      </c>
      <c r="I254" s="234">
        <f>unprmtd_src_summary!J254</f>
        <v>0</v>
      </c>
      <c r="J254" s="234">
        <f>unprmtd_src_summary!K254</f>
        <v>0</v>
      </c>
    </row>
    <row r="255" spans="1:10" s="221" customFormat="1" x14ac:dyDescent="0.2">
      <c r="A255" s="221" t="s">
        <v>15903</v>
      </c>
      <c r="B255" s="221" t="str">
        <f>unprmtd_src_summary!C255</f>
        <v>38</v>
      </c>
      <c r="C255" s="232" t="str">
        <f>unprmtd_src_summary!D255</f>
        <v>3807501</v>
      </c>
      <c r="D255" s="232" t="str">
        <f>unprmtd_src_summary!E255</f>
        <v>2310001620</v>
      </c>
      <c r="E255" s="233" t="str">
        <f>unprmtd_src_summary!F255</f>
        <v>Venting - recompletions</v>
      </c>
      <c r="F255" s="234">
        <f>unprmtd_src_summary!G255</f>
        <v>0</v>
      </c>
      <c r="G255" s="234">
        <f>unprmtd_src_summary!H255</f>
        <v>0</v>
      </c>
      <c r="H255" s="234">
        <f>unprmtd_src_summary!I255</f>
        <v>0</v>
      </c>
      <c r="I255" s="234">
        <f>unprmtd_src_summary!J255</f>
        <v>0</v>
      </c>
      <c r="J255" s="234">
        <f>unprmtd_src_summary!K255</f>
        <v>0</v>
      </c>
    </row>
    <row r="256" spans="1:10" s="221" customFormat="1" x14ac:dyDescent="0.2">
      <c r="A256" s="221" t="s">
        <v>15903</v>
      </c>
      <c r="B256" s="221" t="str">
        <f>unprmtd_src_summary!C256</f>
        <v>38</v>
      </c>
      <c r="C256" s="232" t="str">
        <f>unprmtd_src_summary!D256</f>
        <v>3808701</v>
      </c>
      <c r="D256" s="232" t="str">
        <f>unprmtd_src_summary!E256</f>
        <v>2310001620</v>
      </c>
      <c r="E256" s="233" t="str">
        <f>unprmtd_src_summary!F256</f>
        <v>Venting - recompletions</v>
      </c>
      <c r="F256" s="234">
        <f>unprmtd_src_summary!G256</f>
        <v>0</v>
      </c>
      <c r="G256" s="234">
        <f>unprmtd_src_summary!H256</f>
        <v>0</v>
      </c>
      <c r="H256" s="234">
        <f>unprmtd_src_summary!I256</f>
        <v>0</v>
      </c>
      <c r="I256" s="234">
        <f>unprmtd_src_summary!J256</f>
        <v>0</v>
      </c>
      <c r="J256" s="234">
        <f>unprmtd_src_summary!K256</f>
        <v>0</v>
      </c>
    </row>
    <row r="257" spans="1:10" s="221" customFormat="1" ht="11.25" customHeight="1" x14ac:dyDescent="0.2">
      <c r="A257" s="221" t="s">
        <v>15903</v>
      </c>
      <c r="B257" s="221" t="str">
        <f>unprmtd_src_summary!C257</f>
        <v>38</v>
      </c>
      <c r="C257" s="232" t="str">
        <f>unprmtd_src_summary!D257</f>
        <v>3808901</v>
      </c>
      <c r="D257" s="232" t="str">
        <f>unprmtd_src_summary!E257</f>
        <v>2310001620</v>
      </c>
      <c r="E257" s="233" t="str">
        <f>unprmtd_src_summary!F257</f>
        <v>Venting - recompletions</v>
      </c>
      <c r="F257" s="234">
        <f>unprmtd_src_summary!G257</f>
        <v>0</v>
      </c>
      <c r="G257" s="234">
        <f>unprmtd_src_summary!H257</f>
        <v>0</v>
      </c>
      <c r="H257" s="234">
        <f>unprmtd_src_summary!I257</f>
        <v>0</v>
      </c>
      <c r="I257" s="234">
        <f>unprmtd_src_summary!J257</f>
        <v>0</v>
      </c>
      <c r="J257" s="234">
        <f>unprmtd_src_summary!K257</f>
        <v>0</v>
      </c>
    </row>
    <row r="258" spans="1:10" s="221" customFormat="1" x14ac:dyDescent="0.2">
      <c r="A258" s="221" t="s">
        <v>15903</v>
      </c>
      <c r="B258" s="221" t="str">
        <f>unprmtd_src_summary!C258</f>
        <v>38</v>
      </c>
      <c r="C258" s="232" t="str">
        <f>unprmtd_src_summary!D258</f>
        <v>3810101</v>
      </c>
      <c r="D258" s="232" t="str">
        <f>unprmtd_src_summary!E258</f>
        <v>2310001620</v>
      </c>
      <c r="E258" s="233" t="str">
        <f>unprmtd_src_summary!F258</f>
        <v>Venting - recompletions</v>
      </c>
      <c r="F258" s="234">
        <f>unprmtd_src_summary!G258</f>
        <v>0</v>
      </c>
      <c r="G258" s="234">
        <f>unprmtd_src_summary!H258</f>
        <v>0</v>
      </c>
      <c r="H258" s="234">
        <f>unprmtd_src_summary!I258</f>
        <v>0</v>
      </c>
      <c r="I258" s="234">
        <f>unprmtd_src_summary!J258</f>
        <v>0</v>
      </c>
      <c r="J258" s="234">
        <f>unprmtd_src_summary!K258</f>
        <v>0</v>
      </c>
    </row>
    <row r="259" spans="1:10" s="221" customFormat="1" x14ac:dyDescent="0.2">
      <c r="A259" s="221" t="s">
        <v>15903</v>
      </c>
      <c r="B259" s="221" t="str">
        <f>unprmtd_src_summary!C259</f>
        <v>38</v>
      </c>
      <c r="C259" s="232" t="str">
        <f>unprmtd_src_summary!D259</f>
        <v>3810501</v>
      </c>
      <c r="D259" s="232" t="str">
        <f>unprmtd_src_summary!E259</f>
        <v>2310001620</v>
      </c>
      <c r="E259" s="233" t="str">
        <f>unprmtd_src_summary!F259</f>
        <v>Venting - recompletions</v>
      </c>
      <c r="F259" s="234">
        <f>unprmtd_src_summary!G259</f>
        <v>0</v>
      </c>
      <c r="G259" s="234">
        <f>unprmtd_src_summary!H259</f>
        <v>0</v>
      </c>
      <c r="H259" s="234">
        <f>unprmtd_src_summary!I259</f>
        <v>0</v>
      </c>
      <c r="I259" s="234">
        <f>unprmtd_src_summary!J259</f>
        <v>0</v>
      </c>
      <c r="J259" s="234">
        <f>unprmtd_src_summary!K259</f>
        <v>0</v>
      </c>
    </row>
    <row r="260" spans="1:10" s="221" customFormat="1" x14ac:dyDescent="0.2">
      <c r="A260" s="221" t="s">
        <v>15903</v>
      </c>
      <c r="B260" s="221" t="str">
        <f>unprmtd_src_summary!C260</f>
        <v>46</v>
      </c>
      <c r="C260" s="232" t="str">
        <f>unprmtd_src_summary!D260</f>
        <v>4606301</v>
      </c>
      <c r="D260" s="232" t="str">
        <f>unprmtd_src_summary!E260</f>
        <v>2310001620</v>
      </c>
      <c r="E260" s="233" t="str">
        <f>unprmtd_src_summary!F260</f>
        <v>Venting - recompletions</v>
      </c>
      <c r="F260" s="234">
        <f>unprmtd_src_summary!G260</f>
        <v>0</v>
      </c>
      <c r="G260" s="234">
        <f>unprmtd_src_summary!H260</f>
        <v>0</v>
      </c>
      <c r="H260" s="234">
        <f>unprmtd_src_summary!I260</f>
        <v>0</v>
      </c>
      <c r="I260" s="234">
        <f>unprmtd_src_summary!J260</f>
        <v>0</v>
      </c>
      <c r="J260" s="234">
        <f>unprmtd_src_summary!K260</f>
        <v>0</v>
      </c>
    </row>
    <row r="261" spans="1:10" s="221" customFormat="1" x14ac:dyDescent="0.2">
      <c r="A261" s="221" t="s">
        <v>15903</v>
      </c>
      <c r="B261" s="221" t="str">
        <f>unprmtd_src_summary!C261</f>
        <v>46</v>
      </c>
      <c r="C261" s="232" t="str">
        <f>unprmtd_src_summary!D261</f>
        <v>4601901</v>
      </c>
      <c r="D261" s="232" t="str">
        <f>unprmtd_src_summary!E261</f>
        <v>2310001620</v>
      </c>
      <c r="E261" s="233" t="str">
        <f>unprmtd_src_summary!F261</f>
        <v>Venting - recompletions</v>
      </c>
      <c r="F261" s="234">
        <f>unprmtd_src_summary!G261</f>
        <v>0</v>
      </c>
      <c r="G261" s="234">
        <f>unprmtd_src_summary!H261</f>
        <v>0</v>
      </c>
      <c r="H261" s="234">
        <f>unprmtd_src_summary!I261</f>
        <v>0</v>
      </c>
      <c r="I261" s="234">
        <f>unprmtd_src_summary!J261</f>
        <v>0</v>
      </c>
      <c r="J261" s="234">
        <f>unprmtd_src_summary!K261</f>
        <v>0</v>
      </c>
    </row>
    <row r="262" spans="1:10" s="226" customFormat="1" x14ac:dyDescent="0.2">
      <c r="A262" s="226" t="s">
        <v>15903</v>
      </c>
      <c r="B262" s="226" t="str">
        <f>unprmtd_src_summary!C262</f>
        <v>30</v>
      </c>
      <c r="C262" s="235" t="str">
        <f>unprmtd_src_summary!D262</f>
        <v>3001102</v>
      </c>
      <c r="D262" s="235" t="str">
        <f>unprmtd_src_summary!E262</f>
        <v>2310001620</v>
      </c>
      <c r="E262" s="236" t="str">
        <f>unprmtd_src_summary!F262</f>
        <v>Venting - recompletions</v>
      </c>
      <c r="F262" s="237">
        <f>unprmtd_src_summary!G262</f>
        <v>0</v>
      </c>
      <c r="G262" s="237">
        <f>unprmtd_src_summary!H262</f>
        <v>3.7578995184832933</v>
      </c>
      <c r="H262" s="237">
        <f>unprmtd_src_summary!I262</f>
        <v>0</v>
      </c>
      <c r="I262" s="237">
        <f>unprmtd_src_summary!J262</f>
        <v>0</v>
      </c>
      <c r="J262" s="237">
        <f>unprmtd_src_summary!K262</f>
        <v>0</v>
      </c>
    </row>
    <row r="263" spans="1:10" s="226" customFormat="1" x14ac:dyDescent="0.2">
      <c r="A263" s="226" t="s">
        <v>15903</v>
      </c>
      <c r="B263" s="226" t="str">
        <f>unprmtd_src_summary!C263</f>
        <v>30</v>
      </c>
      <c r="C263" s="235" t="str">
        <f>unprmtd_src_summary!D263</f>
        <v>3001702</v>
      </c>
      <c r="D263" s="235" t="str">
        <f>unprmtd_src_summary!E263</f>
        <v>2310001620</v>
      </c>
      <c r="E263" s="236" t="str">
        <f>unprmtd_src_summary!F263</f>
        <v>Venting - recompletions</v>
      </c>
      <c r="F263" s="237">
        <f>unprmtd_src_summary!G263</f>
        <v>0</v>
      </c>
      <c r="G263" s="237">
        <f>unprmtd_src_summary!H263</f>
        <v>0.62631658641388221</v>
      </c>
      <c r="H263" s="237">
        <f>unprmtd_src_summary!I263</f>
        <v>0</v>
      </c>
      <c r="I263" s="237">
        <f>unprmtd_src_summary!J263</f>
        <v>0</v>
      </c>
      <c r="J263" s="237">
        <f>unprmtd_src_summary!K263</f>
        <v>0</v>
      </c>
    </row>
    <row r="264" spans="1:10" s="226" customFormat="1" x14ac:dyDescent="0.2">
      <c r="A264" s="226" t="s">
        <v>15903</v>
      </c>
      <c r="B264" s="226" t="str">
        <f>unprmtd_src_summary!C264</f>
        <v>30</v>
      </c>
      <c r="C264" s="235" t="str">
        <f>unprmtd_src_summary!D264</f>
        <v>3001902</v>
      </c>
      <c r="D264" s="235" t="str">
        <f>unprmtd_src_summary!E264</f>
        <v>2310001620</v>
      </c>
      <c r="E264" s="236" t="str">
        <f>unprmtd_src_summary!F264</f>
        <v>Venting - recompletions</v>
      </c>
      <c r="F264" s="237">
        <f>unprmtd_src_summary!G264</f>
        <v>0</v>
      </c>
      <c r="G264" s="237">
        <f>unprmtd_src_summary!H264</f>
        <v>0.20877219547129405</v>
      </c>
      <c r="H264" s="237">
        <f>unprmtd_src_summary!I264</f>
        <v>0</v>
      </c>
      <c r="I264" s="237">
        <f>unprmtd_src_summary!J264</f>
        <v>0</v>
      </c>
      <c r="J264" s="237">
        <f>unprmtd_src_summary!K264</f>
        <v>0</v>
      </c>
    </row>
    <row r="265" spans="1:10" s="226" customFormat="1" x14ac:dyDescent="0.2">
      <c r="A265" s="226" t="s">
        <v>15903</v>
      </c>
      <c r="B265" s="226" t="str">
        <f>unprmtd_src_summary!C265</f>
        <v>30</v>
      </c>
      <c r="C265" s="235" t="str">
        <f>unprmtd_src_summary!D265</f>
        <v>3002102</v>
      </c>
      <c r="D265" s="235" t="str">
        <f>unprmtd_src_summary!E265</f>
        <v>2310001620</v>
      </c>
      <c r="E265" s="236" t="str">
        <f>unprmtd_src_summary!F265</f>
        <v>Venting - recompletions</v>
      </c>
      <c r="F265" s="237">
        <f>unprmtd_src_summary!G265</f>
        <v>0</v>
      </c>
      <c r="G265" s="237">
        <f>unprmtd_src_summary!H265</f>
        <v>13.361420510162821</v>
      </c>
      <c r="H265" s="237">
        <f>unprmtd_src_summary!I265</f>
        <v>0</v>
      </c>
      <c r="I265" s="237">
        <f>unprmtd_src_summary!J265</f>
        <v>0</v>
      </c>
      <c r="J265" s="237">
        <f>unprmtd_src_summary!K265</f>
        <v>0</v>
      </c>
    </row>
    <row r="266" spans="1:10" s="226" customFormat="1" x14ac:dyDescent="0.2">
      <c r="A266" s="226" t="s">
        <v>15903</v>
      </c>
      <c r="B266" s="226" t="str">
        <f>unprmtd_src_summary!C266</f>
        <v>30</v>
      </c>
      <c r="C266" s="235" t="str">
        <f>unprmtd_src_summary!D266</f>
        <v>3002502</v>
      </c>
      <c r="D266" s="235" t="str">
        <f>unprmtd_src_summary!E266</f>
        <v>2310001620</v>
      </c>
      <c r="E266" s="236" t="str">
        <f>unprmtd_src_summary!F266</f>
        <v>Venting - recompletions</v>
      </c>
      <c r="F266" s="237">
        <f>unprmtd_src_summary!G266</f>
        <v>0</v>
      </c>
      <c r="G266" s="237">
        <f>unprmtd_src_summary!H266</f>
        <v>293.32493463716816</v>
      </c>
      <c r="H266" s="237">
        <f>unprmtd_src_summary!I266</f>
        <v>0</v>
      </c>
      <c r="I266" s="237">
        <f>unprmtd_src_summary!J266</f>
        <v>0</v>
      </c>
      <c r="J266" s="237">
        <f>unprmtd_src_summary!K266</f>
        <v>0</v>
      </c>
    </row>
    <row r="267" spans="1:10" s="226" customFormat="1" x14ac:dyDescent="0.2">
      <c r="A267" s="226" t="s">
        <v>15903</v>
      </c>
      <c r="B267" s="226" t="str">
        <f>unprmtd_src_summary!C267</f>
        <v>30</v>
      </c>
      <c r="C267" s="235" t="str">
        <f>unprmtd_src_summary!D267</f>
        <v>3003302</v>
      </c>
      <c r="D267" s="235" t="str">
        <f>unprmtd_src_summary!E267</f>
        <v>2310001620</v>
      </c>
      <c r="E267" s="236" t="str">
        <f>unprmtd_src_summary!F267</f>
        <v>Venting - recompletions</v>
      </c>
      <c r="F267" s="237">
        <f>unprmtd_src_summary!G267</f>
        <v>0</v>
      </c>
      <c r="G267" s="237">
        <f>unprmtd_src_summary!H267</f>
        <v>2.5052663456555289</v>
      </c>
      <c r="H267" s="237">
        <f>unprmtd_src_summary!I267</f>
        <v>0</v>
      </c>
      <c r="I267" s="237">
        <f>unprmtd_src_summary!J267</f>
        <v>0</v>
      </c>
      <c r="J267" s="237">
        <f>unprmtd_src_summary!K267</f>
        <v>0</v>
      </c>
    </row>
    <row r="268" spans="1:10" s="226" customFormat="1" x14ac:dyDescent="0.2">
      <c r="A268" s="226" t="s">
        <v>15903</v>
      </c>
      <c r="B268" s="226" t="str">
        <f>unprmtd_src_summary!C268</f>
        <v>30</v>
      </c>
      <c r="C268" s="235" t="str">
        <f>unprmtd_src_summary!D268</f>
        <v>3005502</v>
      </c>
      <c r="D268" s="235" t="str">
        <f>unprmtd_src_summary!E268</f>
        <v>2310001620</v>
      </c>
      <c r="E268" s="236" t="str">
        <f>unprmtd_src_summary!F268</f>
        <v>Venting - recompletions</v>
      </c>
      <c r="F268" s="237">
        <f>unprmtd_src_summary!G268</f>
        <v>0</v>
      </c>
      <c r="G268" s="237">
        <f>unprmtd_src_summary!H268</f>
        <v>1.0438609773564704</v>
      </c>
      <c r="H268" s="237">
        <f>unprmtd_src_summary!I268</f>
        <v>0</v>
      </c>
      <c r="I268" s="237">
        <f>unprmtd_src_summary!J268</f>
        <v>0</v>
      </c>
      <c r="J268" s="237">
        <f>unprmtd_src_summary!K268</f>
        <v>0</v>
      </c>
    </row>
    <row r="269" spans="1:10" s="226" customFormat="1" x14ac:dyDescent="0.2">
      <c r="A269" s="226" t="s">
        <v>15903</v>
      </c>
      <c r="B269" s="226" t="str">
        <f>unprmtd_src_summary!C269</f>
        <v>30</v>
      </c>
      <c r="C269" s="235" t="str">
        <f>unprmtd_src_summary!D269</f>
        <v>3007902</v>
      </c>
      <c r="D269" s="235" t="str">
        <f>unprmtd_src_summary!E269</f>
        <v>2310001620</v>
      </c>
      <c r="E269" s="236" t="str">
        <f>unprmtd_src_summary!F269</f>
        <v>Venting - recompletions</v>
      </c>
      <c r="F269" s="237">
        <f>unprmtd_src_summary!G269</f>
        <v>0</v>
      </c>
      <c r="G269" s="237">
        <f>unprmtd_src_summary!H269</f>
        <v>2.7140385411268233</v>
      </c>
      <c r="H269" s="237">
        <f>unprmtd_src_summary!I269</f>
        <v>0</v>
      </c>
      <c r="I269" s="237">
        <f>unprmtd_src_summary!J269</f>
        <v>0</v>
      </c>
      <c r="J269" s="237">
        <f>unprmtd_src_summary!K269</f>
        <v>0</v>
      </c>
    </row>
    <row r="270" spans="1:10" s="226" customFormat="1" x14ac:dyDescent="0.2">
      <c r="A270" s="226" t="s">
        <v>15903</v>
      </c>
      <c r="B270" s="226" t="str">
        <f>unprmtd_src_summary!C270</f>
        <v>30</v>
      </c>
      <c r="C270" s="235" t="str">
        <f>unprmtd_src_summary!D270</f>
        <v>3008302</v>
      </c>
      <c r="D270" s="235" t="str">
        <f>unprmtd_src_summary!E270</f>
        <v>2310001620</v>
      </c>
      <c r="E270" s="236" t="str">
        <f>unprmtd_src_summary!F270</f>
        <v>Venting - recompletions</v>
      </c>
      <c r="F270" s="237">
        <f>unprmtd_src_summary!G270</f>
        <v>0</v>
      </c>
      <c r="G270" s="237">
        <f>unprmtd_src_summary!H270</f>
        <v>196.03709154754515</v>
      </c>
      <c r="H270" s="237">
        <f>unprmtd_src_summary!I270</f>
        <v>0</v>
      </c>
      <c r="I270" s="237">
        <f>unprmtd_src_summary!J270</f>
        <v>0</v>
      </c>
      <c r="J270" s="237">
        <f>unprmtd_src_summary!K270</f>
        <v>0</v>
      </c>
    </row>
    <row r="271" spans="1:10" s="226" customFormat="1" x14ac:dyDescent="0.2">
      <c r="A271" s="226" t="s">
        <v>15903</v>
      </c>
      <c r="B271" s="226" t="str">
        <f>unprmtd_src_summary!C271</f>
        <v>30</v>
      </c>
      <c r="C271" s="235" t="str">
        <f>unprmtd_src_summary!D271</f>
        <v>3008502</v>
      </c>
      <c r="D271" s="235" t="str">
        <f>unprmtd_src_summary!E271</f>
        <v>2310001620</v>
      </c>
      <c r="E271" s="236" t="str">
        <f>unprmtd_src_summary!F271</f>
        <v>Venting - recompletions</v>
      </c>
      <c r="F271" s="237">
        <f>unprmtd_src_summary!G271</f>
        <v>0</v>
      </c>
      <c r="G271" s="237">
        <f>unprmtd_src_summary!H271</f>
        <v>23.591258088256229</v>
      </c>
      <c r="H271" s="237">
        <f>unprmtd_src_summary!I271</f>
        <v>0</v>
      </c>
      <c r="I271" s="237">
        <f>unprmtd_src_summary!J271</f>
        <v>0</v>
      </c>
      <c r="J271" s="237">
        <f>unprmtd_src_summary!K271</f>
        <v>0</v>
      </c>
    </row>
    <row r="272" spans="1:10" s="226" customFormat="1" x14ac:dyDescent="0.2">
      <c r="A272" s="226" t="s">
        <v>15903</v>
      </c>
      <c r="B272" s="226" t="str">
        <f>unprmtd_src_summary!C272</f>
        <v>30</v>
      </c>
      <c r="C272" s="235" t="str">
        <f>unprmtd_src_summary!D272</f>
        <v>3009102</v>
      </c>
      <c r="D272" s="235" t="str">
        <f>unprmtd_src_summary!E272</f>
        <v>2310001620</v>
      </c>
      <c r="E272" s="236" t="str">
        <f>unprmtd_src_summary!F272</f>
        <v>Venting - recompletions</v>
      </c>
      <c r="F272" s="237">
        <f>unprmtd_src_summary!G272</f>
        <v>0</v>
      </c>
      <c r="G272" s="237">
        <f>unprmtd_src_summary!H272</f>
        <v>44.050933244443051</v>
      </c>
      <c r="H272" s="237">
        <f>unprmtd_src_summary!I272</f>
        <v>0</v>
      </c>
      <c r="I272" s="237">
        <f>unprmtd_src_summary!J272</f>
        <v>0</v>
      </c>
      <c r="J272" s="237">
        <f>unprmtd_src_summary!K272</f>
        <v>0</v>
      </c>
    </row>
    <row r="273" spans="1:10" s="226" customFormat="1" x14ac:dyDescent="0.2">
      <c r="A273" s="226" t="s">
        <v>15903</v>
      </c>
      <c r="B273" s="226" t="str">
        <f>unprmtd_src_summary!C273</f>
        <v>30</v>
      </c>
      <c r="C273" s="235" t="str">
        <f>unprmtd_src_summary!D273</f>
        <v>3010502</v>
      </c>
      <c r="D273" s="235" t="str">
        <f>unprmtd_src_summary!E273</f>
        <v>2310001620</v>
      </c>
      <c r="E273" s="236" t="str">
        <f>unprmtd_src_summary!F273</f>
        <v>Venting - recompletions</v>
      </c>
      <c r="F273" s="237">
        <f>unprmtd_src_summary!G273</f>
        <v>0</v>
      </c>
      <c r="G273" s="237">
        <f>unprmtd_src_summary!H273</f>
        <v>28.393018584095994</v>
      </c>
      <c r="H273" s="237">
        <f>unprmtd_src_summary!I273</f>
        <v>0</v>
      </c>
      <c r="I273" s="237">
        <f>unprmtd_src_summary!J273</f>
        <v>0</v>
      </c>
      <c r="J273" s="237">
        <f>unprmtd_src_summary!K273</f>
        <v>0</v>
      </c>
    </row>
    <row r="274" spans="1:10" s="226" customFormat="1" x14ac:dyDescent="0.2">
      <c r="A274" s="226" t="s">
        <v>15903</v>
      </c>
      <c r="B274" s="226" t="str">
        <f>unprmtd_src_summary!C274</f>
        <v>30</v>
      </c>
      <c r="C274" s="235" t="str">
        <f>unprmtd_src_summary!D274</f>
        <v>3010902</v>
      </c>
      <c r="D274" s="235" t="str">
        <f>unprmtd_src_summary!E274</f>
        <v>2310001620</v>
      </c>
      <c r="E274" s="236" t="str">
        <f>unprmtd_src_summary!F274</f>
        <v>Venting - recompletions</v>
      </c>
      <c r="F274" s="237">
        <f>unprmtd_src_summary!G274</f>
        <v>0</v>
      </c>
      <c r="G274" s="237">
        <f>unprmtd_src_summary!H274</f>
        <v>25.261435652026584</v>
      </c>
      <c r="H274" s="237">
        <f>unprmtd_src_summary!I274</f>
        <v>0</v>
      </c>
      <c r="I274" s="237">
        <f>unprmtd_src_summary!J274</f>
        <v>0</v>
      </c>
      <c r="J274" s="237">
        <f>unprmtd_src_summary!K274</f>
        <v>0</v>
      </c>
    </row>
    <row r="275" spans="1:10" s="226" customFormat="1" x14ac:dyDescent="0.2">
      <c r="A275" s="226" t="s">
        <v>15903</v>
      </c>
      <c r="B275" s="226" t="str">
        <f>unprmtd_src_summary!C275</f>
        <v>38</v>
      </c>
      <c r="C275" s="235" t="str">
        <f>unprmtd_src_summary!D275</f>
        <v>3800702</v>
      </c>
      <c r="D275" s="235" t="str">
        <f>unprmtd_src_summary!E275</f>
        <v>2310001620</v>
      </c>
      <c r="E275" s="236" t="str">
        <f>unprmtd_src_summary!F275</f>
        <v>Venting - recompletions</v>
      </c>
      <c r="F275" s="237">
        <f>unprmtd_src_summary!G275</f>
        <v>0</v>
      </c>
      <c r="G275" s="237">
        <f>unprmtd_src_summary!H275</f>
        <v>95.617665525852686</v>
      </c>
      <c r="H275" s="237">
        <f>unprmtd_src_summary!I275</f>
        <v>0</v>
      </c>
      <c r="I275" s="237">
        <f>unprmtd_src_summary!J275</f>
        <v>0</v>
      </c>
      <c r="J275" s="237">
        <f>unprmtd_src_summary!K275</f>
        <v>0</v>
      </c>
    </row>
    <row r="276" spans="1:10" s="226" customFormat="1" x14ac:dyDescent="0.2">
      <c r="A276" s="226" t="s">
        <v>15903</v>
      </c>
      <c r="B276" s="226" t="str">
        <f>unprmtd_src_summary!C276</f>
        <v>38</v>
      </c>
      <c r="C276" s="235" t="str">
        <f>unprmtd_src_summary!D276</f>
        <v>3800902</v>
      </c>
      <c r="D276" s="235" t="str">
        <f>unprmtd_src_summary!E276</f>
        <v>2310001620</v>
      </c>
      <c r="E276" s="236" t="str">
        <f>unprmtd_src_summary!F276</f>
        <v>Venting - recompletions</v>
      </c>
      <c r="F276" s="237">
        <f>unprmtd_src_summary!G276</f>
        <v>0</v>
      </c>
      <c r="G276" s="237">
        <f>unprmtd_src_summary!H276</f>
        <v>109.18785823148681</v>
      </c>
      <c r="H276" s="237">
        <f>unprmtd_src_summary!I276</f>
        <v>0</v>
      </c>
      <c r="I276" s="237">
        <f>unprmtd_src_summary!J276</f>
        <v>0</v>
      </c>
      <c r="J276" s="237">
        <f>unprmtd_src_summary!K276</f>
        <v>0</v>
      </c>
    </row>
    <row r="277" spans="1:10" s="226" customFormat="1" x14ac:dyDescent="0.2">
      <c r="A277" s="226" t="s">
        <v>15903</v>
      </c>
      <c r="B277" s="226" t="str">
        <f>unprmtd_src_summary!C277</f>
        <v>38</v>
      </c>
      <c r="C277" s="235" t="str">
        <f>unprmtd_src_summary!D277</f>
        <v>3801102</v>
      </c>
      <c r="D277" s="235" t="str">
        <f>unprmtd_src_summary!E277</f>
        <v>2310001620</v>
      </c>
      <c r="E277" s="236" t="str">
        <f>unprmtd_src_summary!F277</f>
        <v>Venting - recompletions</v>
      </c>
      <c r="F277" s="237">
        <f>unprmtd_src_summary!G277</f>
        <v>0</v>
      </c>
      <c r="G277" s="237">
        <f>unprmtd_src_summary!H277</f>
        <v>115.65979629109692</v>
      </c>
      <c r="H277" s="237">
        <f>unprmtd_src_summary!I277</f>
        <v>0</v>
      </c>
      <c r="I277" s="237">
        <f>unprmtd_src_summary!J277</f>
        <v>0</v>
      </c>
      <c r="J277" s="237">
        <f>unprmtd_src_summary!K277</f>
        <v>0</v>
      </c>
    </row>
    <row r="278" spans="1:10" s="226" customFormat="1" x14ac:dyDescent="0.2">
      <c r="A278" s="226" t="s">
        <v>15903</v>
      </c>
      <c r="B278" s="226" t="str">
        <f>unprmtd_src_summary!C278</f>
        <v>38</v>
      </c>
      <c r="C278" s="235" t="str">
        <f>unprmtd_src_summary!D278</f>
        <v>3801302</v>
      </c>
      <c r="D278" s="235" t="str">
        <f>unprmtd_src_summary!E278</f>
        <v>2310001620</v>
      </c>
      <c r="E278" s="236" t="str">
        <f>unprmtd_src_summary!F278</f>
        <v>Venting - recompletions</v>
      </c>
      <c r="F278" s="237">
        <f>unprmtd_src_summary!G278</f>
        <v>0</v>
      </c>
      <c r="G278" s="237">
        <f>unprmtd_src_summary!H278</f>
        <v>78.289573301735288</v>
      </c>
      <c r="H278" s="237">
        <f>unprmtd_src_summary!I278</f>
        <v>0</v>
      </c>
      <c r="I278" s="237">
        <f>unprmtd_src_summary!J278</f>
        <v>0</v>
      </c>
      <c r="J278" s="237">
        <f>unprmtd_src_summary!K278</f>
        <v>0</v>
      </c>
    </row>
    <row r="279" spans="1:10" s="226" customFormat="1" x14ac:dyDescent="0.2">
      <c r="A279" s="226" t="s">
        <v>15903</v>
      </c>
      <c r="B279" s="226" t="str">
        <f>unprmtd_src_summary!C279</f>
        <v>38</v>
      </c>
      <c r="C279" s="235" t="str">
        <f>unprmtd_src_summary!D279</f>
        <v>3802302</v>
      </c>
      <c r="D279" s="235" t="str">
        <f>unprmtd_src_summary!E279</f>
        <v>2310001620</v>
      </c>
      <c r="E279" s="236" t="str">
        <f>unprmtd_src_summary!F279</f>
        <v>Venting - recompletions</v>
      </c>
      <c r="F279" s="237">
        <f>unprmtd_src_summary!G279</f>
        <v>0</v>
      </c>
      <c r="G279" s="237">
        <f>unprmtd_src_summary!H279</f>
        <v>29.854423952395056</v>
      </c>
      <c r="H279" s="237">
        <f>unprmtd_src_summary!I279</f>
        <v>0</v>
      </c>
      <c r="I279" s="237">
        <f>unprmtd_src_summary!J279</f>
        <v>0</v>
      </c>
      <c r="J279" s="237">
        <f>unprmtd_src_summary!K279</f>
        <v>0</v>
      </c>
    </row>
    <row r="280" spans="1:10" s="226" customFormat="1" x14ac:dyDescent="0.2">
      <c r="A280" s="226" t="s">
        <v>15903</v>
      </c>
      <c r="B280" s="226" t="str">
        <f>unprmtd_src_summary!C280</f>
        <v>38</v>
      </c>
      <c r="C280" s="235" t="str">
        <f>unprmtd_src_summary!D280</f>
        <v>3802502</v>
      </c>
      <c r="D280" s="235" t="str">
        <f>unprmtd_src_summary!E280</f>
        <v>2310001620</v>
      </c>
      <c r="E280" s="236" t="str">
        <f>unprmtd_src_summary!F280</f>
        <v>Venting - recompletions</v>
      </c>
      <c r="F280" s="237">
        <f>unprmtd_src_summary!G280</f>
        <v>0</v>
      </c>
      <c r="G280" s="237">
        <f>unprmtd_src_summary!H280</f>
        <v>75.366762565137165</v>
      </c>
      <c r="H280" s="237">
        <f>unprmtd_src_summary!I280</f>
        <v>0</v>
      </c>
      <c r="I280" s="237">
        <f>unprmtd_src_summary!J280</f>
        <v>0</v>
      </c>
      <c r="J280" s="237">
        <f>unprmtd_src_summary!K280</f>
        <v>0</v>
      </c>
    </row>
    <row r="281" spans="1:10" s="226" customFormat="1" x14ac:dyDescent="0.2">
      <c r="A281" s="226" t="s">
        <v>15903</v>
      </c>
      <c r="B281" s="226" t="str">
        <f>unprmtd_src_summary!C281</f>
        <v>38</v>
      </c>
      <c r="C281" s="235" t="str">
        <f>unprmtd_src_summary!D281</f>
        <v>3803302</v>
      </c>
      <c r="D281" s="235" t="str">
        <f>unprmtd_src_summary!E281</f>
        <v>2310001620</v>
      </c>
      <c r="E281" s="236" t="str">
        <f>unprmtd_src_summary!F281</f>
        <v>Venting - recompletions</v>
      </c>
      <c r="F281" s="237">
        <f>unprmtd_src_summary!G281</f>
        <v>0</v>
      </c>
      <c r="G281" s="237">
        <f>unprmtd_src_summary!H281</f>
        <v>13.152648314691527</v>
      </c>
      <c r="H281" s="237">
        <f>unprmtd_src_summary!I281</f>
        <v>0</v>
      </c>
      <c r="I281" s="237">
        <f>unprmtd_src_summary!J281</f>
        <v>0</v>
      </c>
      <c r="J281" s="237">
        <f>unprmtd_src_summary!K281</f>
        <v>0</v>
      </c>
    </row>
    <row r="282" spans="1:10" s="226" customFormat="1" x14ac:dyDescent="0.2">
      <c r="A282" s="226" t="s">
        <v>15903</v>
      </c>
      <c r="B282" s="226" t="str">
        <f>unprmtd_src_summary!C282</f>
        <v>38</v>
      </c>
      <c r="C282" s="235" t="str">
        <f>unprmtd_src_summary!D282</f>
        <v>3804902</v>
      </c>
      <c r="D282" s="235" t="str">
        <f>unprmtd_src_summary!E282</f>
        <v>2310001620</v>
      </c>
      <c r="E282" s="236" t="str">
        <f>unprmtd_src_summary!F282</f>
        <v>Venting - recompletions</v>
      </c>
      <c r="F282" s="237">
        <f>unprmtd_src_summary!G282</f>
        <v>0</v>
      </c>
      <c r="G282" s="237">
        <f>unprmtd_src_summary!H282</f>
        <v>3.5491273230119997</v>
      </c>
      <c r="H282" s="237">
        <f>unprmtd_src_summary!I282</f>
        <v>0</v>
      </c>
      <c r="I282" s="237">
        <f>unprmtd_src_summary!J282</f>
        <v>0</v>
      </c>
      <c r="J282" s="237">
        <f>unprmtd_src_summary!K282</f>
        <v>0</v>
      </c>
    </row>
    <row r="283" spans="1:10" s="226" customFormat="1" x14ac:dyDescent="0.2">
      <c r="A283" s="226" t="s">
        <v>15903</v>
      </c>
      <c r="B283" s="226" t="str">
        <f>unprmtd_src_summary!C283</f>
        <v>38</v>
      </c>
      <c r="C283" s="235" t="str">
        <f>unprmtd_src_summary!D283</f>
        <v>3805302</v>
      </c>
      <c r="D283" s="235" t="str">
        <f>unprmtd_src_summary!E283</f>
        <v>2310001620</v>
      </c>
      <c r="E283" s="236" t="str">
        <f>unprmtd_src_summary!F283</f>
        <v>Venting - recompletions</v>
      </c>
      <c r="F283" s="237">
        <f>unprmtd_src_summary!G283</f>
        <v>0</v>
      </c>
      <c r="G283" s="237">
        <f>unprmtd_src_summary!H283</f>
        <v>176.83004956418608</v>
      </c>
      <c r="H283" s="237">
        <f>unprmtd_src_summary!I283</f>
        <v>0</v>
      </c>
      <c r="I283" s="237">
        <f>unprmtd_src_summary!J283</f>
        <v>0</v>
      </c>
      <c r="J283" s="237">
        <f>unprmtd_src_summary!K283</f>
        <v>0</v>
      </c>
    </row>
    <row r="284" spans="1:10" s="226" customFormat="1" x14ac:dyDescent="0.2">
      <c r="A284" s="226" t="s">
        <v>15903</v>
      </c>
      <c r="B284" s="226" t="str">
        <f>unprmtd_src_summary!C284</f>
        <v>38</v>
      </c>
      <c r="C284" s="235" t="str">
        <f>unprmtd_src_summary!D284</f>
        <v>3805502</v>
      </c>
      <c r="D284" s="235" t="str">
        <f>unprmtd_src_summary!E284</f>
        <v>2310001620</v>
      </c>
      <c r="E284" s="236" t="str">
        <f>unprmtd_src_summary!F284</f>
        <v>Venting - recompletions</v>
      </c>
      <c r="F284" s="237">
        <f>unprmtd_src_summary!G284</f>
        <v>0</v>
      </c>
      <c r="G284" s="237">
        <f>unprmtd_src_summary!H284</f>
        <v>0</v>
      </c>
      <c r="H284" s="237">
        <f>unprmtd_src_summary!I284</f>
        <v>0</v>
      </c>
      <c r="I284" s="237">
        <f>unprmtd_src_summary!J284</f>
        <v>0</v>
      </c>
      <c r="J284" s="237">
        <f>unprmtd_src_summary!K284</f>
        <v>0</v>
      </c>
    </row>
    <row r="285" spans="1:10" s="226" customFormat="1" x14ac:dyDescent="0.2">
      <c r="A285" s="226" t="s">
        <v>15903</v>
      </c>
      <c r="B285" s="226" t="str">
        <f>unprmtd_src_summary!C285</f>
        <v>38</v>
      </c>
      <c r="C285" s="235" t="str">
        <f>unprmtd_src_summary!D285</f>
        <v>3805702</v>
      </c>
      <c r="D285" s="235" t="str">
        <f>unprmtd_src_summary!E285</f>
        <v>2310001620</v>
      </c>
      <c r="E285" s="236" t="str">
        <f>unprmtd_src_summary!F285</f>
        <v>Venting - recompletions</v>
      </c>
      <c r="F285" s="237">
        <f>unprmtd_src_summary!G285</f>
        <v>0</v>
      </c>
      <c r="G285" s="237">
        <f>unprmtd_src_summary!H285</f>
        <v>0.20877219547129408</v>
      </c>
      <c r="H285" s="237">
        <f>unprmtd_src_summary!I285</f>
        <v>0</v>
      </c>
      <c r="I285" s="237">
        <f>unprmtd_src_summary!J285</f>
        <v>0</v>
      </c>
      <c r="J285" s="237">
        <f>unprmtd_src_summary!K285</f>
        <v>0</v>
      </c>
    </row>
    <row r="286" spans="1:10" s="226" customFormat="1" x14ac:dyDescent="0.2">
      <c r="A286" s="226" t="s">
        <v>15903</v>
      </c>
      <c r="B286" s="226" t="str">
        <f>unprmtd_src_summary!C286</f>
        <v>38</v>
      </c>
      <c r="C286" s="235" t="str">
        <f>unprmtd_src_summary!D286</f>
        <v>3806102</v>
      </c>
      <c r="D286" s="235" t="str">
        <f>unprmtd_src_summary!E286</f>
        <v>2310001620</v>
      </c>
      <c r="E286" s="236" t="str">
        <f>unprmtd_src_summary!F286</f>
        <v>Venting - recompletions</v>
      </c>
      <c r="F286" s="237">
        <f>unprmtd_src_summary!G286</f>
        <v>0</v>
      </c>
      <c r="G286" s="237">
        <f>unprmtd_src_summary!H286</f>
        <v>83.091333797575047</v>
      </c>
      <c r="H286" s="237">
        <f>unprmtd_src_summary!I286</f>
        <v>0</v>
      </c>
      <c r="I286" s="237">
        <f>unprmtd_src_summary!J286</f>
        <v>0</v>
      </c>
      <c r="J286" s="237">
        <f>unprmtd_src_summary!K286</f>
        <v>0</v>
      </c>
    </row>
    <row r="287" spans="1:10" s="226" customFormat="1" x14ac:dyDescent="0.2">
      <c r="A287" s="226" t="s">
        <v>15903</v>
      </c>
      <c r="B287" s="226" t="str">
        <f>unprmtd_src_summary!C287</f>
        <v>38</v>
      </c>
      <c r="C287" s="235" t="str">
        <f>unprmtd_src_summary!D287</f>
        <v>3807502</v>
      </c>
      <c r="D287" s="235" t="str">
        <f>unprmtd_src_summary!E287</f>
        <v>2310001620</v>
      </c>
      <c r="E287" s="236" t="str">
        <f>unprmtd_src_summary!F287</f>
        <v>Venting - recompletions</v>
      </c>
      <c r="F287" s="237">
        <f>unprmtd_src_summary!G287</f>
        <v>0</v>
      </c>
      <c r="G287" s="237">
        <f>unprmtd_src_summary!H287</f>
        <v>60.752708882146578</v>
      </c>
      <c r="H287" s="237">
        <f>unprmtd_src_summary!I287</f>
        <v>0</v>
      </c>
      <c r="I287" s="237">
        <f>unprmtd_src_summary!J287</f>
        <v>0</v>
      </c>
      <c r="J287" s="237">
        <f>unprmtd_src_summary!K287</f>
        <v>0</v>
      </c>
    </row>
    <row r="288" spans="1:10" s="226" customFormat="1" x14ac:dyDescent="0.2">
      <c r="A288" s="226" t="s">
        <v>15903</v>
      </c>
      <c r="B288" s="226" t="str">
        <f>unprmtd_src_summary!C288</f>
        <v>38</v>
      </c>
      <c r="C288" s="235" t="str">
        <f>unprmtd_src_summary!D288</f>
        <v>3808702</v>
      </c>
      <c r="D288" s="235" t="str">
        <f>unprmtd_src_summary!E288</f>
        <v>2310001620</v>
      </c>
      <c r="E288" s="236" t="str">
        <f>unprmtd_src_summary!F288</f>
        <v>Venting - recompletions</v>
      </c>
      <c r="F288" s="237">
        <f>unprmtd_src_summary!G288</f>
        <v>0</v>
      </c>
      <c r="G288" s="237">
        <f>unprmtd_src_summary!H288</f>
        <v>4.3842161048971757</v>
      </c>
      <c r="H288" s="237">
        <f>unprmtd_src_summary!I288</f>
        <v>0</v>
      </c>
      <c r="I288" s="237">
        <f>unprmtd_src_summary!J288</f>
        <v>0</v>
      </c>
      <c r="J288" s="237">
        <f>unprmtd_src_summary!K288</f>
        <v>0</v>
      </c>
    </row>
    <row r="289" spans="1:10" s="226" customFormat="1" ht="11.25" customHeight="1" x14ac:dyDescent="0.2">
      <c r="A289" s="226" t="s">
        <v>15903</v>
      </c>
      <c r="B289" s="226" t="str">
        <f>unprmtd_src_summary!C289</f>
        <v>38</v>
      </c>
      <c r="C289" s="235" t="str">
        <f>unprmtd_src_summary!D289</f>
        <v>3808902</v>
      </c>
      <c r="D289" s="235" t="str">
        <f>unprmtd_src_summary!E289</f>
        <v>2310001620</v>
      </c>
      <c r="E289" s="236" t="str">
        <f>unprmtd_src_summary!F289</f>
        <v>Venting - recompletions</v>
      </c>
      <c r="F289" s="237">
        <f>unprmtd_src_summary!G289</f>
        <v>0</v>
      </c>
      <c r="G289" s="237">
        <f>unprmtd_src_summary!H289</f>
        <v>14.822825878461879</v>
      </c>
      <c r="H289" s="237">
        <f>unprmtd_src_summary!I289</f>
        <v>0</v>
      </c>
      <c r="I289" s="237">
        <f>unprmtd_src_summary!J289</f>
        <v>0</v>
      </c>
      <c r="J289" s="237">
        <f>unprmtd_src_summary!K289</f>
        <v>0</v>
      </c>
    </row>
    <row r="290" spans="1:10" s="226" customFormat="1" x14ac:dyDescent="0.2">
      <c r="A290" s="226" t="s">
        <v>15903</v>
      </c>
      <c r="B290" s="226" t="str">
        <f>unprmtd_src_summary!C290</f>
        <v>38</v>
      </c>
      <c r="C290" s="235" t="str">
        <f>unprmtd_src_summary!D290</f>
        <v>3810102</v>
      </c>
      <c r="D290" s="235" t="str">
        <f>unprmtd_src_summary!E290</f>
        <v>2310001620</v>
      </c>
      <c r="E290" s="236" t="str">
        <f>unprmtd_src_summary!F290</f>
        <v>Venting - recompletions</v>
      </c>
      <c r="F290" s="237">
        <f>unprmtd_src_summary!G290</f>
        <v>0</v>
      </c>
      <c r="G290" s="237">
        <f>unprmtd_src_summary!H290</f>
        <v>3.3403551275407053</v>
      </c>
      <c r="H290" s="237">
        <f>unprmtd_src_summary!I290</f>
        <v>0</v>
      </c>
      <c r="I290" s="237">
        <f>unprmtd_src_summary!J290</f>
        <v>0</v>
      </c>
      <c r="J290" s="237">
        <f>unprmtd_src_summary!K290</f>
        <v>0</v>
      </c>
    </row>
    <row r="291" spans="1:10" s="226" customFormat="1" x14ac:dyDescent="0.2">
      <c r="A291" s="226" t="s">
        <v>15903</v>
      </c>
      <c r="B291" s="226" t="str">
        <f>unprmtd_src_summary!C291</f>
        <v>38</v>
      </c>
      <c r="C291" s="235" t="str">
        <f>unprmtd_src_summary!D291</f>
        <v>3810502</v>
      </c>
      <c r="D291" s="235" t="str">
        <f>unprmtd_src_summary!E291</f>
        <v>2310001620</v>
      </c>
      <c r="E291" s="236" t="str">
        <f>unprmtd_src_summary!F291</f>
        <v>Venting - recompletions</v>
      </c>
      <c r="F291" s="237">
        <f>unprmtd_src_summary!G291</f>
        <v>0</v>
      </c>
      <c r="G291" s="237">
        <f>unprmtd_src_summary!H291</f>
        <v>97.496615285094336</v>
      </c>
      <c r="H291" s="237">
        <f>unprmtd_src_summary!I291</f>
        <v>0</v>
      </c>
      <c r="I291" s="237">
        <f>unprmtd_src_summary!J291</f>
        <v>0</v>
      </c>
      <c r="J291" s="237">
        <f>unprmtd_src_summary!K291</f>
        <v>0</v>
      </c>
    </row>
    <row r="292" spans="1:10" s="226" customFormat="1" x14ac:dyDescent="0.2">
      <c r="A292" s="226" t="s">
        <v>15903</v>
      </c>
      <c r="B292" s="226" t="str">
        <f>unprmtd_src_summary!C292</f>
        <v>46</v>
      </c>
      <c r="C292" s="235" t="str">
        <f>unprmtd_src_summary!D292</f>
        <v>4606302</v>
      </c>
      <c r="D292" s="235" t="str">
        <f>unprmtd_src_summary!E292</f>
        <v>2310001620</v>
      </c>
      <c r="E292" s="236" t="str">
        <f>unprmtd_src_summary!F292</f>
        <v>Venting - recompletions</v>
      </c>
      <c r="F292" s="237">
        <f>unprmtd_src_summary!G292</f>
        <v>0</v>
      </c>
      <c r="G292" s="237">
        <f>unprmtd_src_summary!H292</f>
        <v>44.050933244443051</v>
      </c>
      <c r="H292" s="237">
        <f>unprmtd_src_summary!I292</f>
        <v>0</v>
      </c>
      <c r="I292" s="237">
        <f>unprmtd_src_summary!J292</f>
        <v>0</v>
      </c>
      <c r="J292" s="237">
        <f>unprmtd_src_summary!K292</f>
        <v>0</v>
      </c>
    </row>
    <row r="293" spans="1:10" s="226" customFormat="1" x14ac:dyDescent="0.2">
      <c r="A293" s="226" t="s">
        <v>15903</v>
      </c>
      <c r="B293" s="226" t="str">
        <f>unprmtd_src_summary!C293</f>
        <v>46</v>
      </c>
      <c r="C293" s="235" t="str">
        <f>unprmtd_src_summary!D293</f>
        <v>4601902</v>
      </c>
      <c r="D293" s="235" t="str">
        <f>unprmtd_src_summary!E293</f>
        <v>2310001620</v>
      </c>
      <c r="E293" s="236" t="str">
        <f>unprmtd_src_summary!F293</f>
        <v>Venting - recompletions</v>
      </c>
      <c r="F293" s="237">
        <f>unprmtd_src_summary!G293</f>
        <v>0</v>
      </c>
      <c r="G293" s="237">
        <f>unprmtd_src_summary!H293</f>
        <v>0</v>
      </c>
      <c r="H293" s="237">
        <f>unprmtd_src_summary!I293</f>
        <v>0</v>
      </c>
      <c r="I293" s="237">
        <f>unprmtd_src_summary!J293</f>
        <v>0</v>
      </c>
      <c r="J293" s="237">
        <f>unprmtd_src_summary!K293</f>
        <v>0</v>
      </c>
    </row>
    <row r="294" spans="1:10" x14ac:dyDescent="0.2">
      <c r="A294" t="s">
        <v>15903</v>
      </c>
      <c r="B294" t="str">
        <f>unprmtd_src_summary!C294</f>
        <v>30</v>
      </c>
      <c r="C294" s="143">
        <f>unprmtd_src_summary!D294</f>
        <v>30011</v>
      </c>
      <c r="D294" s="143" t="str">
        <f>unprmtd_src_summary!E294</f>
        <v>2310000220</v>
      </c>
      <c r="E294" s="28" t="str">
        <f>unprmtd_src_summary!F294</f>
        <v>Drill rigs</v>
      </c>
      <c r="F294" s="144">
        <f>unprmtd_src_summary!G294</f>
        <v>0</v>
      </c>
      <c r="G294" s="144">
        <f>unprmtd_src_summary!H294</f>
        <v>0</v>
      </c>
      <c r="H294" s="144">
        <f>unprmtd_src_summary!I294</f>
        <v>0</v>
      </c>
      <c r="I294" s="144">
        <f>unprmtd_src_summary!J294</f>
        <v>0</v>
      </c>
      <c r="J294" s="144">
        <f>unprmtd_src_summary!K294</f>
        <v>0</v>
      </c>
    </row>
    <row r="295" spans="1:10" s="30" customFormat="1" x14ac:dyDescent="0.2">
      <c r="A295" t="s">
        <v>15903</v>
      </c>
      <c r="B295" t="str">
        <f>unprmtd_src_summary!C295</f>
        <v>30</v>
      </c>
      <c r="C295" s="143">
        <f>unprmtd_src_summary!D295</f>
        <v>30017</v>
      </c>
      <c r="D295" s="143" t="str">
        <f>unprmtd_src_summary!E295</f>
        <v>2310000220</v>
      </c>
      <c r="E295" s="28" t="str">
        <f>unprmtd_src_summary!F295</f>
        <v>Drill rigs</v>
      </c>
      <c r="F295" s="144">
        <f>unprmtd_src_summary!G295</f>
        <v>0</v>
      </c>
      <c r="G295" s="144">
        <f>unprmtd_src_summary!H295</f>
        <v>0</v>
      </c>
      <c r="H295" s="144">
        <f>unprmtd_src_summary!I295</f>
        <v>0</v>
      </c>
      <c r="I295" s="144">
        <f>unprmtd_src_summary!J295</f>
        <v>0</v>
      </c>
      <c r="J295" s="144">
        <f>unprmtd_src_summary!K295</f>
        <v>0</v>
      </c>
    </row>
    <row r="296" spans="1:10" s="31" customFormat="1" x14ac:dyDescent="0.2">
      <c r="A296" t="s">
        <v>15903</v>
      </c>
      <c r="B296" t="str">
        <f>unprmtd_src_summary!C296</f>
        <v>30</v>
      </c>
      <c r="C296" s="143">
        <f>unprmtd_src_summary!D296</f>
        <v>30019</v>
      </c>
      <c r="D296" s="143" t="str">
        <f>unprmtd_src_summary!E296</f>
        <v>2310000220</v>
      </c>
      <c r="E296" s="28" t="str">
        <f>unprmtd_src_summary!F296</f>
        <v>Drill rigs</v>
      </c>
      <c r="F296" s="144">
        <f>unprmtd_src_summary!G296</f>
        <v>0</v>
      </c>
      <c r="G296" s="144">
        <f>unprmtd_src_summary!H296</f>
        <v>0</v>
      </c>
      <c r="H296" s="144">
        <f>unprmtd_src_summary!I296</f>
        <v>0</v>
      </c>
      <c r="I296" s="144">
        <f>unprmtd_src_summary!J296</f>
        <v>0</v>
      </c>
      <c r="J296" s="144">
        <f>unprmtd_src_summary!K296</f>
        <v>0</v>
      </c>
    </row>
    <row r="297" spans="1:10" x14ac:dyDescent="0.2">
      <c r="A297" t="s">
        <v>15903</v>
      </c>
      <c r="B297" t="str">
        <f>unprmtd_src_summary!C297</f>
        <v>30</v>
      </c>
      <c r="C297" s="143">
        <f>unprmtd_src_summary!D297</f>
        <v>30021</v>
      </c>
      <c r="D297" s="143" t="str">
        <f>unprmtd_src_summary!E297</f>
        <v>2310000220</v>
      </c>
      <c r="E297" s="28" t="str">
        <f>unprmtd_src_summary!F297</f>
        <v>Drill rigs</v>
      </c>
      <c r="F297" s="144">
        <f>unprmtd_src_summary!G297</f>
        <v>20.841682485515538</v>
      </c>
      <c r="G297" s="144">
        <f>unprmtd_src_summary!H297</f>
        <v>2.9834294093989215</v>
      </c>
      <c r="H297" s="144">
        <f>unprmtd_src_summary!I297</f>
        <v>21.55069757024129</v>
      </c>
      <c r="I297" s="144">
        <f>unprmtd_src_summary!J297</f>
        <v>8.317456710127899E-2</v>
      </c>
      <c r="J297" s="144">
        <f>unprmtd_src_summary!K297</f>
        <v>3.0265722160623518</v>
      </c>
    </row>
    <row r="298" spans="1:10" s="30" customFormat="1" x14ac:dyDescent="0.2">
      <c r="A298" t="s">
        <v>15903</v>
      </c>
      <c r="B298" t="str">
        <f>unprmtd_src_summary!C298</f>
        <v>30</v>
      </c>
      <c r="C298" s="143">
        <f>unprmtd_src_summary!D298</f>
        <v>30025</v>
      </c>
      <c r="D298" s="143" t="str">
        <f>unprmtd_src_summary!E298</f>
        <v>2310000220</v>
      </c>
      <c r="E298" s="28" t="str">
        <f>unprmtd_src_summary!F298</f>
        <v>Drill rigs</v>
      </c>
      <c r="F298" s="144">
        <f>unprmtd_src_summary!G298</f>
        <v>215.36405235032723</v>
      </c>
      <c r="G298" s="144">
        <f>unprmtd_src_summary!H298</f>
        <v>30.828770563788861</v>
      </c>
      <c r="H298" s="144">
        <f>unprmtd_src_summary!I298</f>
        <v>222.69054155916001</v>
      </c>
      <c r="I298" s="144">
        <f>unprmtd_src_summary!J298</f>
        <v>0.85947052671321633</v>
      </c>
      <c r="J298" s="144">
        <f>unprmtd_src_summary!K298</f>
        <v>31.274579565977639</v>
      </c>
    </row>
    <row r="299" spans="1:10" s="30" customFormat="1" x14ac:dyDescent="0.2">
      <c r="A299" t="s">
        <v>15903</v>
      </c>
      <c r="B299" t="str">
        <f>unprmtd_src_summary!C299</f>
        <v>30</v>
      </c>
      <c r="C299" s="143">
        <f>unprmtd_src_summary!D299</f>
        <v>30033</v>
      </c>
      <c r="D299" s="143" t="str">
        <f>unprmtd_src_summary!E299</f>
        <v>2310000220</v>
      </c>
      <c r="E299" s="28" t="str">
        <f>unprmtd_src_summary!F299</f>
        <v>Drill rigs</v>
      </c>
      <c r="F299" s="144">
        <f>unprmtd_src_summary!G299</f>
        <v>0</v>
      </c>
      <c r="G299" s="144">
        <f>unprmtd_src_summary!H299</f>
        <v>0</v>
      </c>
      <c r="H299" s="144">
        <f>unprmtd_src_summary!I299</f>
        <v>0</v>
      </c>
      <c r="I299" s="144">
        <f>unprmtd_src_summary!J299</f>
        <v>0</v>
      </c>
      <c r="J299" s="144">
        <f>unprmtd_src_summary!K299</f>
        <v>0</v>
      </c>
    </row>
    <row r="300" spans="1:10" s="30" customFormat="1" x14ac:dyDescent="0.2">
      <c r="A300" t="s">
        <v>15903</v>
      </c>
      <c r="B300" t="str">
        <f>unprmtd_src_summary!C300</f>
        <v>30</v>
      </c>
      <c r="C300" s="143">
        <f>unprmtd_src_summary!D300</f>
        <v>30055</v>
      </c>
      <c r="D300" s="143" t="str">
        <f>unprmtd_src_summary!E300</f>
        <v>2310000220</v>
      </c>
      <c r="E300" s="28" t="str">
        <f>unprmtd_src_summary!F300</f>
        <v>Drill rigs</v>
      </c>
      <c r="F300" s="144">
        <f>unprmtd_src_summary!G300</f>
        <v>0</v>
      </c>
      <c r="G300" s="144">
        <f>unprmtd_src_summary!H300</f>
        <v>0</v>
      </c>
      <c r="H300" s="144">
        <f>unprmtd_src_summary!I300</f>
        <v>0</v>
      </c>
      <c r="I300" s="144">
        <f>unprmtd_src_summary!J300</f>
        <v>0</v>
      </c>
      <c r="J300" s="144">
        <f>unprmtd_src_summary!K300</f>
        <v>0</v>
      </c>
    </row>
    <row r="301" spans="1:10" s="30" customFormat="1" x14ac:dyDescent="0.2">
      <c r="A301" t="s">
        <v>15903</v>
      </c>
      <c r="B301" t="str">
        <f>unprmtd_src_summary!C301</f>
        <v>30</v>
      </c>
      <c r="C301" s="143">
        <f>unprmtd_src_summary!D301</f>
        <v>30079</v>
      </c>
      <c r="D301" s="143" t="str">
        <f>unprmtd_src_summary!E301</f>
        <v>2310000220</v>
      </c>
      <c r="E301" s="28" t="str">
        <f>unprmtd_src_summary!F301</f>
        <v>Drill rigs</v>
      </c>
      <c r="F301" s="144">
        <f>unprmtd_src_summary!G301</f>
        <v>0</v>
      </c>
      <c r="G301" s="144">
        <f>unprmtd_src_summary!H301</f>
        <v>0</v>
      </c>
      <c r="H301" s="144">
        <f>unprmtd_src_summary!I301</f>
        <v>0</v>
      </c>
      <c r="I301" s="144">
        <f>unprmtd_src_summary!J301</f>
        <v>0</v>
      </c>
      <c r="J301" s="144">
        <f>unprmtd_src_summary!K301</f>
        <v>0</v>
      </c>
    </row>
    <row r="302" spans="1:10" s="30" customFormat="1" x14ac:dyDescent="0.2">
      <c r="A302" t="s">
        <v>15903</v>
      </c>
      <c r="B302" t="str">
        <f>unprmtd_src_summary!C302</f>
        <v>30</v>
      </c>
      <c r="C302" s="143">
        <f>unprmtd_src_summary!D302</f>
        <v>30083</v>
      </c>
      <c r="D302" s="143" t="str">
        <f>unprmtd_src_summary!E302</f>
        <v>2310000220</v>
      </c>
      <c r="E302" s="28" t="str">
        <f>unprmtd_src_summary!F302</f>
        <v>Drill rigs</v>
      </c>
      <c r="F302" s="144">
        <f>unprmtd_src_summary!G302</f>
        <v>111.15563992274954</v>
      </c>
      <c r="G302" s="144">
        <f>unprmtd_src_summary!H302</f>
        <v>15.911623516794251</v>
      </c>
      <c r="H302" s="144">
        <f>unprmtd_src_summary!I302</f>
        <v>114.93705370795355</v>
      </c>
      <c r="I302" s="144">
        <f>unprmtd_src_summary!J302</f>
        <v>0.44359769120682135</v>
      </c>
      <c r="J302" s="144">
        <f>unprmtd_src_summary!K302</f>
        <v>16.141718485665876</v>
      </c>
    </row>
    <row r="303" spans="1:10" s="30" customFormat="1" x14ac:dyDescent="0.2">
      <c r="A303" t="s">
        <v>15903</v>
      </c>
      <c r="B303" t="str">
        <f>unprmtd_src_summary!C303</f>
        <v>30</v>
      </c>
      <c r="C303" s="143">
        <f>unprmtd_src_summary!D303</f>
        <v>30085</v>
      </c>
      <c r="D303" s="143" t="str">
        <f>unprmtd_src_summary!E303</f>
        <v>2310000220</v>
      </c>
      <c r="E303" s="28" t="str">
        <f>unprmtd_src_summary!F303</f>
        <v>Drill rigs</v>
      </c>
      <c r="F303" s="144">
        <f>unprmtd_src_summary!G303</f>
        <v>48.63059246620292</v>
      </c>
      <c r="G303" s="144">
        <f>unprmtd_src_summary!H303</f>
        <v>6.9613352885974837</v>
      </c>
      <c r="H303" s="144">
        <f>unprmtd_src_summary!I303</f>
        <v>50.284960997229675</v>
      </c>
      <c r="I303" s="144">
        <f>unprmtd_src_summary!J303</f>
        <v>0.19407398990298433</v>
      </c>
      <c r="J303" s="144">
        <f>unprmtd_src_summary!K303</f>
        <v>7.0620018374788218</v>
      </c>
    </row>
    <row r="304" spans="1:10" s="30" customFormat="1" x14ac:dyDescent="0.2">
      <c r="A304" t="s">
        <v>15903</v>
      </c>
      <c r="B304" t="str">
        <f>unprmtd_src_summary!C304</f>
        <v>30</v>
      </c>
      <c r="C304" s="143">
        <f>unprmtd_src_summary!D304</f>
        <v>30091</v>
      </c>
      <c r="D304" s="143" t="str">
        <f>unprmtd_src_summary!E304</f>
        <v>2310000220</v>
      </c>
      <c r="E304" s="28" t="str">
        <f>unprmtd_src_summary!F304</f>
        <v>Drill rigs</v>
      </c>
      <c r="F304" s="144">
        <f>unprmtd_src_summary!G304</f>
        <v>34.736137475859231</v>
      </c>
      <c r="G304" s="144">
        <f>unprmtd_src_summary!H304</f>
        <v>4.9723823489982024</v>
      </c>
      <c r="H304" s="144">
        <f>unprmtd_src_summary!I304</f>
        <v>35.917829283735479</v>
      </c>
      <c r="I304" s="144">
        <f>unprmtd_src_summary!J304</f>
        <v>0.13862427850213166</v>
      </c>
      <c r="J304" s="144">
        <f>unprmtd_src_summary!K304</f>
        <v>5.0442870267705864</v>
      </c>
    </row>
    <row r="305" spans="1:11" s="30" customFormat="1" x14ac:dyDescent="0.2">
      <c r="A305" t="s">
        <v>15903</v>
      </c>
      <c r="B305" t="str">
        <f>unprmtd_src_summary!C305</f>
        <v>30</v>
      </c>
      <c r="C305" s="143">
        <f>unprmtd_src_summary!D305</f>
        <v>30105</v>
      </c>
      <c r="D305" s="143" t="str">
        <f>unprmtd_src_summary!E305</f>
        <v>2310000220</v>
      </c>
      <c r="E305" s="28" t="str">
        <f>unprmtd_src_summary!F305</f>
        <v>Drill rigs</v>
      </c>
      <c r="F305" s="144">
        <f>unprmtd_src_summary!G305</f>
        <v>69.472274951718461</v>
      </c>
      <c r="G305" s="144">
        <f>unprmtd_src_summary!H305</f>
        <v>9.9447646979964048</v>
      </c>
      <c r="H305" s="144">
        <f>unprmtd_src_summary!I305</f>
        <v>71.835658567470958</v>
      </c>
      <c r="I305" s="144">
        <f>unprmtd_src_summary!J305</f>
        <v>0.27724855700426332</v>
      </c>
      <c r="J305" s="144">
        <f>unprmtd_src_summary!K305</f>
        <v>10.088574053541173</v>
      </c>
    </row>
    <row r="306" spans="1:11" s="30" customFormat="1" x14ac:dyDescent="0.2">
      <c r="A306" t="s">
        <v>15903</v>
      </c>
      <c r="B306" t="str">
        <f>unprmtd_src_summary!C306</f>
        <v>30</v>
      </c>
      <c r="C306" s="143">
        <f>unprmtd_src_summary!D306</f>
        <v>30109</v>
      </c>
      <c r="D306" s="143" t="str">
        <f>unprmtd_src_summary!E306</f>
        <v>2310000220</v>
      </c>
      <c r="E306" s="28" t="str">
        <f>unprmtd_src_summary!F306</f>
        <v>Drill rigs</v>
      </c>
      <c r="F306" s="144">
        <f>unprmtd_src_summary!G306</f>
        <v>0</v>
      </c>
      <c r="G306" s="144">
        <f>unprmtd_src_summary!H306</f>
        <v>0</v>
      </c>
      <c r="H306" s="144">
        <f>unprmtd_src_summary!I306</f>
        <v>0</v>
      </c>
      <c r="I306" s="144">
        <f>unprmtd_src_summary!J306</f>
        <v>0</v>
      </c>
      <c r="J306" s="144">
        <f>unprmtd_src_summary!K306</f>
        <v>0</v>
      </c>
    </row>
    <row r="307" spans="1:11" s="30" customFormat="1" x14ac:dyDescent="0.2">
      <c r="A307" t="s">
        <v>15903</v>
      </c>
      <c r="B307" t="str">
        <f>unprmtd_src_summary!C307</f>
        <v>38</v>
      </c>
      <c r="C307" s="143">
        <f>unprmtd_src_summary!D307</f>
        <v>38007</v>
      </c>
      <c r="D307" s="143" t="str">
        <f>unprmtd_src_summary!E307</f>
        <v>2310000220</v>
      </c>
      <c r="E307" s="28" t="str">
        <f>unprmtd_src_summary!F307</f>
        <v>Drill rigs</v>
      </c>
      <c r="F307" s="144">
        <f>unprmtd_src_summary!G307</f>
        <v>13.894454990343693</v>
      </c>
      <c r="G307" s="144">
        <f>unprmtd_src_summary!H307</f>
        <v>1.9889529395992813</v>
      </c>
      <c r="H307" s="144">
        <f>unprmtd_src_summary!I307</f>
        <v>14.367131713494194</v>
      </c>
      <c r="I307" s="144">
        <f>unprmtd_src_summary!J307</f>
        <v>5.5449711400852669E-2</v>
      </c>
      <c r="J307" s="144">
        <f>unprmtd_src_summary!K307</f>
        <v>2.0177148107082346</v>
      </c>
    </row>
    <row r="308" spans="1:11" s="31" customFormat="1" x14ac:dyDescent="0.2">
      <c r="A308" t="s">
        <v>15903</v>
      </c>
      <c r="B308" t="str">
        <f>unprmtd_src_summary!C308</f>
        <v>38</v>
      </c>
      <c r="C308" s="143">
        <f>unprmtd_src_summary!D308</f>
        <v>38009</v>
      </c>
      <c r="D308" s="143" t="str">
        <f>unprmtd_src_summary!E308</f>
        <v>2310000220</v>
      </c>
      <c r="E308" s="28" t="str">
        <f>unprmtd_src_summary!F308</f>
        <v>Drill rigs</v>
      </c>
      <c r="F308" s="144">
        <f>unprmtd_src_summary!G308</f>
        <v>243.15296233101461</v>
      </c>
      <c r="G308" s="144">
        <f>unprmtd_src_summary!H308</f>
        <v>34.806676442987417</v>
      </c>
      <c r="H308" s="144">
        <f>unprmtd_src_summary!I308</f>
        <v>251.42480498614836</v>
      </c>
      <c r="I308" s="144">
        <f>unprmtd_src_summary!J308</f>
        <v>0.97036994951492161</v>
      </c>
      <c r="J308" s="144">
        <f>unprmtd_src_summary!K308</f>
        <v>35.310009187394101</v>
      </c>
      <c r="K308"/>
    </row>
    <row r="309" spans="1:11" s="31" customFormat="1" x14ac:dyDescent="0.2">
      <c r="A309" t="s">
        <v>15903</v>
      </c>
      <c r="B309" t="str">
        <f>unprmtd_src_summary!C309</f>
        <v>38</v>
      </c>
      <c r="C309" s="143">
        <f>unprmtd_src_summary!D309</f>
        <v>38011</v>
      </c>
      <c r="D309" s="143" t="str">
        <f>unprmtd_src_summary!E309</f>
        <v>2310000220</v>
      </c>
      <c r="E309" s="28" t="str">
        <f>unprmtd_src_summary!F309</f>
        <v>Drill rigs</v>
      </c>
      <c r="F309" s="144">
        <f>unprmtd_src_summary!G309</f>
        <v>104.20841242757768</v>
      </c>
      <c r="G309" s="144">
        <f>unprmtd_src_summary!H309</f>
        <v>14.917147046994607</v>
      </c>
      <c r="H309" s="144">
        <f>unprmtd_src_summary!I309</f>
        <v>107.75348785120644</v>
      </c>
      <c r="I309" s="144">
        <f>unprmtd_src_summary!J309</f>
        <v>0.41587283550639498</v>
      </c>
      <c r="J309" s="144">
        <f>unprmtd_src_summary!K309</f>
        <v>15.132861080311759</v>
      </c>
    </row>
    <row r="310" spans="1:11" s="31" customFormat="1" x14ac:dyDescent="0.2">
      <c r="A310" t="s">
        <v>15903</v>
      </c>
      <c r="B310" t="str">
        <f>unprmtd_src_summary!C310</f>
        <v>38</v>
      </c>
      <c r="C310" s="143">
        <f>unprmtd_src_summary!D310</f>
        <v>38013</v>
      </c>
      <c r="D310" s="143" t="str">
        <f>unprmtd_src_summary!E310</f>
        <v>2310000220</v>
      </c>
      <c r="E310" s="28" t="str">
        <f>unprmtd_src_summary!F310</f>
        <v>Drill rigs</v>
      </c>
      <c r="F310" s="144">
        <f>unprmtd_src_summary!G310</f>
        <v>131.99732240826506</v>
      </c>
      <c r="G310" s="144">
        <f>unprmtd_src_summary!H310</f>
        <v>18.89505292619317</v>
      </c>
      <c r="H310" s="144">
        <f>unprmtd_src_summary!I310</f>
        <v>136.48775127819485</v>
      </c>
      <c r="I310" s="144">
        <f>unprmtd_src_summary!J310</f>
        <v>0.52677225830810037</v>
      </c>
      <c r="J310" s="144">
        <f>unprmtd_src_summary!K310</f>
        <v>19.168290701728228</v>
      </c>
    </row>
    <row r="311" spans="1:11" s="31" customFormat="1" x14ac:dyDescent="0.2">
      <c r="A311" t="s">
        <v>15903</v>
      </c>
      <c r="B311" t="str">
        <f>unprmtd_src_summary!C311</f>
        <v>38</v>
      </c>
      <c r="C311" s="143">
        <f>unprmtd_src_summary!D311</f>
        <v>38023</v>
      </c>
      <c r="D311" s="143" t="str">
        <f>unprmtd_src_summary!E311</f>
        <v>2310000220</v>
      </c>
      <c r="E311" s="28" t="str">
        <f>unprmtd_src_summary!F311</f>
        <v>Drill rigs</v>
      </c>
      <c r="F311" s="144">
        <f>unprmtd_src_summary!G311</f>
        <v>187.57514236963985</v>
      </c>
      <c r="G311" s="144">
        <f>unprmtd_src_summary!H311</f>
        <v>26.850864684590299</v>
      </c>
      <c r="H311" s="144">
        <f>unprmtd_src_summary!I311</f>
        <v>193.95627813217163</v>
      </c>
      <c r="I311" s="144">
        <f>unprmtd_src_summary!J311</f>
        <v>0.74857110391151105</v>
      </c>
      <c r="J311" s="144">
        <f>unprmtd_src_summary!K311</f>
        <v>27.23914994456117</v>
      </c>
    </row>
    <row r="312" spans="1:11" s="31" customFormat="1" x14ac:dyDescent="0.2">
      <c r="A312" t="s">
        <v>15903</v>
      </c>
      <c r="B312" t="str">
        <f>unprmtd_src_summary!C312</f>
        <v>38</v>
      </c>
      <c r="C312" s="143">
        <f>unprmtd_src_summary!D312</f>
        <v>38025</v>
      </c>
      <c r="D312" s="143" t="str">
        <f>unprmtd_src_summary!E312</f>
        <v>2310000220</v>
      </c>
      <c r="E312" s="28" t="str">
        <f>unprmtd_src_summary!F312</f>
        <v>Drill rigs</v>
      </c>
      <c r="F312" s="144">
        <f>unprmtd_src_summary!G312</f>
        <v>958.71739433371465</v>
      </c>
      <c r="G312" s="144">
        <f>unprmtd_src_summary!H312</f>
        <v>137.2377528323504</v>
      </c>
      <c r="H312" s="144">
        <f>unprmtd_src_summary!I312</f>
        <v>991.33208823109931</v>
      </c>
      <c r="I312" s="144">
        <f>unprmtd_src_summary!J312</f>
        <v>3.8260300866588337</v>
      </c>
      <c r="J312" s="144">
        <f>unprmtd_src_summary!K312</f>
        <v>139.22232193886819</v>
      </c>
    </row>
    <row r="313" spans="1:11" s="31" customFormat="1" x14ac:dyDescent="0.2">
      <c r="A313" t="s">
        <v>15903</v>
      </c>
      <c r="B313" t="str">
        <f>unprmtd_src_summary!C313</f>
        <v>38</v>
      </c>
      <c r="C313" s="143">
        <f>unprmtd_src_summary!D313</f>
        <v>38033</v>
      </c>
      <c r="D313" s="143" t="str">
        <f>unprmtd_src_summary!E313</f>
        <v>2310000220</v>
      </c>
      <c r="E313" s="28" t="str">
        <f>unprmtd_src_summary!F313</f>
        <v>Drill rigs</v>
      </c>
      <c r="F313" s="144">
        <f>unprmtd_src_summary!G313</f>
        <v>20.841682485515538</v>
      </c>
      <c r="G313" s="144">
        <f>unprmtd_src_summary!H313</f>
        <v>2.9834294093989215</v>
      </c>
      <c r="H313" s="144">
        <f>unprmtd_src_summary!I313</f>
        <v>21.55069757024129</v>
      </c>
      <c r="I313" s="144">
        <f>unprmtd_src_summary!J313</f>
        <v>8.317456710127899E-2</v>
      </c>
      <c r="J313" s="144">
        <f>unprmtd_src_summary!K313</f>
        <v>3.0265722160623518</v>
      </c>
    </row>
    <row r="314" spans="1:11" s="31" customFormat="1" x14ac:dyDescent="0.2">
      <c r="A314" t="s">
        <v>15903</v>
      </c>
      <c r="B314" t="str">
        <f>unprmtd_src_summary!C314</f>
        <v>38</v>
      </c>
      <c r="C314" s="143">
        <f>unprmtd_src_summary!D314</f>
        <v>38049</v>
      </c>
      <c r="D314" s="143" t="str">
        <f>unprmtd_src_summary!E314</f>
        <v>2310000220</v>
      </c>
      <c r="E314" s="28" t="str">
        <f>unprmtd_src_summary!F314</f>
        <v>Drill rigs</v>
      </c>
      <c r="F314" s="144">
        <f>unprmtd_src_summary!G314</f>
        <v>0</v>
      </c>
      <c r="G314" s="144">
        <f>unprmtd_src_summary!H314</f>
        <v>0</v>
      </c>
      <c r="H314" s="144">
        <f>unprmtd_src_summary!I314</f>
        <v>0</v>
      </c>
      <c r="I314" s="144">
        <f>unprmtd_src_summary!J314</f>
        <v>0</v>
      </c>
      <c r="J314" s="144">
        <f>unprmtd_src_summary!K314</f>
        <v>0</v>
      </c>
    </row>
    <row r="315" spans="1:11" s="31" customFormat="1" ht="11.25" customHeight="1" x14ac:dyDescent="0.2">
      <c r="A315" t="s">
        <v>15903</v>
      </c>
      <c r="B315" t="str">
        <f>unprmtd_src_summary!C315</f>
        <v>38</v>
      </c>
      <c r="C315" s="143">
        <f>unprmtd_src_summary!D315</f>
        <v>38053</v>
      </c>
      <c r="D315" s="143" t="str">
        <f>unprmtd_src_summary!E315</f>
        <v>2310000220</v>
      </c>
      <c r="E315" s="28" t="str">
        <f>unprmtd_src_summary!F315</f>
        <v>Drill rigs</v>
      </c>
      <c r="F315" s="144">
        <f>unprmtd_src_summary!G315</f>
        <v>534.93651712823214</v>
      </c>
      <c r="G315" s="144">
        <f>unprmtd_src_summary!H315</f>
        <v>76.57468817457233</v>
      </c>
      <c r="H315" s="144">
        <f>unprmtd_src_summary!I315</f>
        <v>553.13457096952641</v>
      </c>
      <c r="I315" s="144">
        <f>unprmtd_src_summary!J315</f>
        <v>2.1348138889328276</v>
      </c>
      <c r="J315" s="144">
        <f>unprmtd_src_summary!K315</f>
        <v>77.682020212267034</v>
      </c>
    </row>
    <row r="316" spans="1:11" s="31" customFormat="1" x14ac:dyDescent="0.2">
      <c r="A316" t="s">
        <v>15903</v>
      </c>
      <c r="B316" t="str">
        <f>unprmtd_src_summary!C316</f>
        <v>38</v>
      </c>
      <c r="C316" s="143">
        <f>unprmtd_src_summary!D316</f>
        <v>38055</v>
      </c>
      <c r="D316" s="143" t="str">
        <f>unprmtd_src_summary!E316</f>
        <v>2310000220</v>
      </c>
      <c r="E316" s="28" t="str">
        <f>unprmtd_src_summary!F316</f>
        <v>Drill rigs</v>
      </c>
      <c r="F316" s="144">
        <f>unprmtd_src_summary!G316</f>
        <v>62.525047456546616</v>
      </c>
      <c r="G316" s="144">
        <f>unprmtd_src_summary!H316</f>
        <v>8.9502882281967651</v>
      </c>
      <c r="H316" s="144">
        <f>unprmtd_src_summary!I316</f>
        <v>64.652092710723878</v>
      </c>
      <c r="I316" s="144">
        <f>unprmtd_src_summary!J316</f>
        <v>0.249523701303837</v>
      </c>
      <c r="J316" s="144">
        <f>unprmtd_src_summary!K316</f>
        <v>9.0797166481870573</v>
      </c>
    </row>
    <row r="317" spans="1:11" s="31" customFormat="1" x14ac:dyDescent="0.2">
      <c r="A317" t="s">
        <v>15903</v>
      </c>
      <c r="B317" t="str">
        <f>unprmtd_src_summary!C317</f>
        <v>38</v>
      </c>
      <c r="C317" s="143">
        <f>unprmtd_src_summary!D317</f>
        <v>38057</v>
      </c>
      <c r="D317" s="143" t="str">
        <f>unprmtd_src_summary!E317</f>
        <v>2310000220</v>
      </c>
      <c r="E317" s="28" t="str">
        <f>unprmtd_src_summary!F317</f>
        <v>Drill rigs</v>
      </c>
      <c r="F317" s="144">
        <f>unprmtd_src_summary!G317</f>
        <v>20.841682485515538</v>
      </c>
      <c r="G317" s="144">
        <f>unprmtd_src_summary!H317</f>
        <v>2.9834294093989215</v>
      </c>
      <c r="H317" s="144">
        <f>unprmtd_src_summary!I317</f>
        <v>21.55069757024129</v>
      </c>
      <c r="I317" s="144">
        <f>unprmtd_src_summary!J317</f>
        <v>8.317456710127899E-2</v>
      </c>
      <c r="J317" s="144">
        <f>unprmtd_src_summary!K317</f>
        <v>3.0265722160623518</v>
      </c>
    </row>
    <row r="318" spans="1:11" x14ac:dyDescent="0.2">
      <c r="A318" t="s">
        <v>15903</v>
      </c>
      <c r="B318" t="str">
        <f>unprmtd_src_summary!C318</f>
        <v>38</v>
      </c>
      <c r="C318" s="143">
        <f>unprmtd_src_summary!D318</f>
        <v>38061</v>
      </c>
      <c r="D318" s="143" t="str">
        <f>unprmtd_src_summary!E318</f>
        <v>2310000220</v>
      </c>
      <c r="E318" s="28" t="str">
        <f>unprmtd_src_summary!F318</f>
        <v>Drill rigs</v>
      </c>
      <c r="F318" s="144">
        <f>unprmtd_src_summary!G318</f>
        <v>1660.3873713460714</v>
      </c>
      <c r="G318" s="144">
        <f>unprmtd_src_summary!H318</f>
        <v>237.67987628211412</v>
      </c>
      <c r="H318" s="144">
        <f>unprmtd_src_summary!I318</f>
        <v>1716.8722397625563</v>
      </c>
      <c r="I318" s="144">
        <f>unprmtd_src_summary!J318</f>
        <v>6.6262405124018944</v>
      </c>
      <c r="J318" s="144">
        <f>unprmtd_src_summary!K318</f>
        <v>241.11691987963405</v>
      </c>
    </row>
    <row r="319" spans="1:11" s="30" customFormat="1" x14ac:dyDescent="0.2">
      <c r="A319" t="s">
        <v>15903</v>
      </c>
      <c r="B319" t="str">
        <f>unprmtd_src_summary!C319</f>
        <v>38</v>
      </c>
      <c r="C319" s="143">
        <f>unprmtd_src_summary!D319</f>
        <v>38075</v>
      </c>
      <c r="D319" s="143" t="str">
        <f>unprmtd_src_summary!E319</f>
        <v>2310000220</v>
      </c>
      <c r="E319" s="28" t="str">
        <f>unprmtd_src_summary!F319</f>
        <v>Drill rigs</v>
      </c>
      <c r="F319" s="144">
        <f>unprmtd_src_summary!G319</f>
        <v>34.736137475859231</v>
      </c>
      <c r="G319" s="144">
        <f>unprmtd_src_summary!H319</f>
        <v>4.9723823489982024</v>
      </c>
      <c r="H319" s="144">
        <f>unprmtd_src_summary!I319</f>
        <v>35.917829283735479</v>
      </c>
      <c r="I319" s="144">
        <f>unprmtd_src_summary!J319</f>
        <v>0.13862427850213166</v>
      </c>
      <c r="J319" s="144">
        <f>unprmtd_src_summary!K319</f>
        <v>5.0442870267705864</v>
      </c>
    </row>
    <row r="320" spans="1:11" s="31" customFormat="1" x14ac:dyDescent="0.2">
      <c r="A320" t="s">
        <v>15903</v>
      </c>
      <c r="B320" t="str">
        <f>unprmtd_src_summary!C320</f>
        <v>38</v>
      </c>
      <c r="C320" s="143">
        <f>unprmtd_src_summary!D320</f>
        <v>38087</v>
      </c>
      <c r="D320" s="143" t="str">
        <f>unprmtd_src_summary!E320</f>
        <v>2310000220</v>
      </c>
      <c r="E320" s="28" t="str">
        <f>unprmtd_src_summary!F320</f>
        <v>Drill rigs</v>
      </c>
      <c r="F320" s="144">
        <f>unprmtd_src_summary!G320</f>
        <v>20.841682485515538</v>
      </c>
      <c r="G320" s="144">
        <f>unprmtd_src_summary!H320</f>
        <v>2.9834294093989215</v>
      </c>
      <c r="H320" s="144">
        <f>unprmtd_src_summary!I320</f>
        <v>21.55069757024129</v>
      </c>
      <c r="I320" s="144">
        <f>unprmtd_src_summary!J320</f>
        <v>8.317456710127899E-2</v>
      </c>
      <c r="J320" s="144">
        <f>unprmtd_src_summary!K320</f>
        <v>3.0265722160623518</v>
      </c>
    </row>
    <row r="321" spans="1:10" x14ac:dyDescent="0.2">
      <c r="A321" t="s">
        <v>15903</v>
      </c>
      <c r="B321" t="str">
        <f>unprmtd_src_summary!C321</f>
        <v>38</v>
      </c>
      <c r="C321" s="143">
        <f>unprmtd_src_summary!D321</f>
        <v>38089</v>
      </c>
      <c r="D321" s="143" t="str">
        <f>unprmtd_src_summary!E321</f>
        <v>2310000220</v>
      </c>
      <c r="E321" s="28" t="str">
        <f>unprmtd_src_summary!F321</f>
        <v>Drill rigs</v>
      </c>
      <c r="F321" s="144">
        <f>unprmtd_src_summary!G321</f>
        <v>6.9472274951718465</v>
      </c>
      <c r="G321" s="144">
        <f>unprmtd_src_summary!H321</f>
        <v>0.99447646979964066</v>
      </c>
      <c r="H321" s="144">
        <f>unprmtd_src_summary!I321</f>
        <v>7.183565856747097</v>
      </c>
      <c r="I321" s="144">
        <f>unprmtd_src_summary!J321</f>
        <v>2.7724855700426335E-2</v>
      </c>
      <c r="J321" s="144">
        <f>unprmtd_src_summary!K321</f>
        <v>1.0088574053541173</v>
      </c>
    </row>
    <row r="322" spans="1:10" s="30" customFormat="1" x14ac:dyDescent="0.2">
      <c r="A322" t="s">
        <v>15903</v>
      </c>
      <c r="B322" t="str">
        <f>unprmtd_src_summary!C322</f>
        <v>38</v>
      </c>
      <c r="C322" s="143">
        <f>unprmtd_src_summary!D322</f>
        <v>38101</v>
      </c>
      <c r="D322" s="143" t="str">
        <f>unprmtd_src_summary!E322</f>
        <v>2310000220</v>
      </c>
      <c r="E322" s="28" t="str">
        <f>unprmtd_src_summary!F322</f>
        <v>Drill rigs</v>
      </c>
      <c r="F322" s="144">
        <f>unprmtd_src_summary!G322</f>
        <v>41.683364971031075</v>
      </c>
      <c r="G322" s="144">
        <f>unprmtd_src_summary!H322</f>
        <v>5.9668588187978431</v>
      </c>
      <c r="H322" s="144">
        <f>unprmtd_src_summary!I322</f>
        <v>43.10139514048258</v>
      </c>
      <c r="I322" s="144">
        <f>unprmtd_src_summary!J322</f>
        <v>0.16634913420255798</v>
      </c>
      <c r="J322" s="144">
        <f>unprmtd_src_summary!K322</f>
        <v>6.0531444321247037</v>
      </c>
    </row>
    <row r="323" spans="1:10" s="31" customFormat="1" x14ac:dyDescent="0.2">
      <c r="A323" t="s">
        <v>15903</v>
      </c>
      <c r="B323" t="str">
        <f>unprmtd_src_summary!C323</f>
        <v>38</v>
      </c>
      <c r="C323" s="143">
        <f>unprmtd_src_summary!D323</f>
        <v>38105</v>
      </c>
      <c r="D323" s="143" t="str">
        <f>unprmtd_src_summary!E323</f>
        <v>2310000220</v>
      </c>
      <c r="E323" s="28" t="str">
        <f>unprmtd_src_summary!F323</f>
        <v>Drill rigs</v>
      </c>
      <c r="F323" s="144">
        <f>unprmtd_src_summary!G323</f>
        <v>312.62523728273311</v>
      </c>
      <c r="G323" s="144">
        <f>unprmtd_src_summary!H323</f>
        <v>44.751441140983829</v>
      </c>
      <c r="H323" s="144">
        <f>unprmtd_src_summary!I323</f>
        <v>323.26046355361939</v>
      </c>
      <c r="I323" s="144">
        <f>unprmtd_src_summary!J323</f>
        <v>1.2476185065191849</v>
      </c>
      <c r="J323" s="144">
        <f>unprmtd_src_summary!K323</f>
        <v>45.398583240935281</v>
      </c>
    </row>
    <row r="324" spans="1:10" x14ac:dyDescent="0.2">
      <c r="A324" t="s">
        <v>15903</v>
      </c>
      <c r="B324" t="str">
        <f>unprmtd_src_summary!C324</f>
        <v>46</v>
      </c>
      <c r="C324" s="143">
        <f>unprmtd_src_summary!D324</f>
        <v>46063</v>
      </c>
      <c r="D324" s="143" t="str">
        <f>unprmtd_src_summary!E324</f>
        <v>2310000220</v>
      </c>
      <c r="E324" s="28" t="str">
        <f>unprmtd_src_summary!F324</f>
        <v>Drill rigs</v>
      </c>
      <c r="F324" s="144">
        <f>unprmtd_src_summary!G324</f>
        <v>90.313957437234009</v>
      </c>
      <c r="G324" s="144">
        <f>unprmtd_src_summary!H324</f>
        <v>12.928194107395329</v>
      </c>
      <c r="H324" s="144">
        <f>unprmtd_src_summary!I324</f>
        <v>93.386356137712269</v>
      </c>
      <c r="I324" s="144">
        <f>unprmtd_src_summary!J324</f>
        <v>0.36042312410554234</v>
      </c>
      <c r="J324" s="144">
        <f>unprmtd_src_summary!K324</f>
        <v>13.115146269603526</v>
      </c>
    </row>
    <row r="325" spans="1:10" s="30" customFormat="1" x14ac:dyDescent="0.2">
      <c r="A325" t="s">
        <v>15903</v>
      </c>
      <c r="B325" t="str">
        <f>unprmtd_src_summary!C325</f>
        <v>46</v>
      </c>
      <c r="C325" s="143">
        <f>unprmtd_src_summary!D325</f>
        <v>46019</v>
      </c>
      <c r="D325" s="143" t="str">
        <f>unprmtd_src_summary!E325</f>
        <v>2310000220</v>
      </c>
      <c r="E325" s="28" t="str">
        <f>unprmtd_src_summary!F325</f>
        <v>Drill rigs</v>
      </c>
      <c r="F325" s="144">
        <f>unprmtd_src_summary!G325</f>
        <v>27.788909980687386</v>
      </c>
      <c r="G325" s="144">
        <f>unprmtd_src_summary!H325</f>
        <v>3.9779058791985626</v>
      </c>
      <c r="H325" s="144">
        <f>unprmtd_src_summary!I325</f>
        <v>28.734263426988388</v>
      </c>
      <c r="I325" s="144">
        <f>unprmtd_src_summary!J325</f>
        <v>0.11089942280170534</v>
      </c>
      <c r="J325" s="144">
        <f>unprmtd_src_summary!K325</f>
        <v>4.0354296214164691</v>
      </c>
    </row>
    <row r="326" spans="1:10" s="221" customFormat="1" x14ac:dyDescent="0.2">
      <c r="A326" s="221" t="s">
        <v>15903</v>
      </c>
      <c r="B326" s="221" t="str">
        <f>unprmtd_src_summary!C326</f>
        <v>30</v>
      </c>
      <c r="C326" s="232" t="str">
        <f>unprmtd_src_summary!D326</f>
        <v>3001101</v>
      </c>
      <c r="D326" s="232" t="str">
        <f>unprmtd_src_summary!E326</f>
        <v>2310000220</v>
      </c>
      <c r="E326" s="233" t="str">
        <f>unprmtd_src_summary!F326</f>
        <v>Drill rigs</v>
      </c>
      <c r="F326" s="234">
        <f>unprmtd_src_summary!G326</f>
        <v>0</v>
      </c>
      <c r="G326" s="234">
        <f>unprmtd_src_summary!H326</f>
        <v>0</v>
      </c>
      <c r="H326" s="234">
        <f>unprmtd_src_summary!I326</f>
        <v>0</v>
      </c>
      <c r="I326" s="234">
        <f>unprmtd_src_summary!J326</f>
        <v>0</v>
      </c>
      <c r="J326" s="234">
        <f>unprmtd_src_summary!K326</f>
        <v>0</v>
      </c>
    </row>
    <row r="327" spans="1:10" s="221" customFormat="1" x14ac:dyDescent="0.2">
      <c r="A327" s="221" t="s">
        <v>15903</v>
      </c>
      <c r="B327" s="221" t="str">
        <f>unprmtd_src_summary!C327</f>
        <v>30</v>
      </c>
      <c r="C327" s="232" t="str">
        <f>unprmtd_src_summary!D327</f>
        <v>3001701</v>
      </c>
      <c r="D327" s="232" t="str">
        <f>unprmtd_src_summary!E327</f>
        <v>2310000220</v>
      </c>
      <c r="E327" s="233" t="str">
        <f>unprmtd_src_summary!F327</f>
        <v>Drill rigs</v>
      </c>
      <c r="F327" s="234">
        <f>unprmtd_src_summary!G327</f>
        <v>0</v>
      </c>
      <c r="G327" s="234">
        <f>unprmtd_src_summary!H327</f>
        <v>0</v>
      </c>
      <c r="H327" s="234">
        <f>unprmtd_src_summary!I327</f>
        <v>0</v>
      </c>
      <c r="I327" s="234">
        <f>unprmtd_src_summary!J327</f>
        <v>0</v>
      </c>
      <c r="J327" s="234">
        <f>unprmtd_src_summary!K327</f>
        <v>0</v>
      </c>
    </row>
    <row r="328" spans="1:10" s="221" customFormat="1" x14ac:dyDescent="0.2">
      <c r="A328" s="221" t="s">
        <v>15903</v>
      </c>
      <c r="B328" s="221" t="str">
        <f>unprmtd_src_summary!C328</f>
        <v>30</v>
      </c>
      <c r="C328" s="232" t="str">
        <f>unprmtd_src_summary!D328</f>
        <v>3001901</v>
      </c>
      <c r="D328" s="232" t="str">
        <f>unprmtd_src_summary!E328</f>
        <v>2310000220</v>
      </c>
      <c r="E328" s="233" t="str">
        <f>unprmtd_src_summary!F328</f>
        <v>Drill rigs</v>
      </c>
      <c r="F328" s="234">
        <f>unprmtd_src_summary!G328</f>
        <v>0</v>
      </c>
      <c r="G328" s="234">
        <f>unprmtd_src_summary!H328</f>
        <v>0</v>
      </c>
      <c r="H328" s="234">
        <f>unprmtd_src_summary!I328</f>
        <v>0</v>
      </c>
      <c r="I328" s="234">
        <f>unprmtd_src_summary!J328</f>
        <v>0</v>
      </c>
      <c r="J328" s="234">
        <f>unprmtd_src_summary!K328</f>
        <v>0</v>
      </c>
    </row>
    <row r="329" spans="1:10" s="221" customFormat="1" x14ac:dyDescent="0.2">
      <c r="A329" s="221" t="s">
        <v>15903</v>
      </c>
      <c r="B329" s="221" t="str">
        <f>unprmtd_src_summary!C329</f>
        <v>30</v>
      </c>
      <c r="C329" s="232" t="str">
        <f>unprmtd_src_summary!D329</f>
        <v>3002101</v>
      </c>
      <c r="D329" s="232" t="str">
        <f>unprmtd_src_summary!E329</f>
        <v>2310000220</v>
      </c>
      <c r="E329" s="233" t="str">
        <f>unprmtd_src_summary!F329</f>
        <v>Drill rigs</v>
      </c>
      <c r="F329" s="234">
        <f>unprmtd_src_summary!G329</f>
        <v>0</v>
      </c>
      <c r="G329" s="234">
        <f>unprmtd_src_summary!H329</f>
        <v>0</v>
      </c>
      <c r="H329" s="234">
        <f>unprmtd_src_summary!I329</f>
        <v>0</v>
      </c>
      <c r="I329" s="234">
        <f>unprmtd_src_summary!J329</f>
        <v>0</v>
      </c>
      <c r="J329" s="234">
        <f>unprmtd_src_summary!K329</f>
        <v>0</v>
      </c>
    </row>
    <row r="330" spans="1:10" s="221" customFormat="1" x14ac:dyDescent="0.2">
      <c r="A330" s="221" t="s">
        <v>15903</v>
      </c>
      <c r="B330" s="221" t="str">
        <f>unprmtd_src_summary!C330</f>
        <v>30</v>
      </c>
      <c r="C330" s="232" t="str">
        <f>unprmtd_src_summary!D330</f>
        <v>3002501</v>
      </c>
      <c r="D330" s="232" t="str">
        <f>unprmtd_src_summary!E330</f>
        <v>2310000220</v>
      </c>
      <c r="E330" s="233" t="str">
        <f>unprmtd_src_summary!F330</f>
        <v>Drill rigs</v>
      </c>
      <c r="F330" s="234">
        <f>unprmtd_src_summary!G330</f>
        <v>0</v>
      </c>
      <c r="G330" s="234">
        <f>unprmtd_src_summary!H330</f>
        <v>0</v>
      </c>
      <c r="H330" s="234">
        <f>unprmtd_src_summary!I330</f>
        <v>0</v>
      </c>
      <c r="I330" s="234">
        <f>unprmtd_src_summary!J330</f>
        <v>0</v>
      </c>
      <c r="J330" s="234">
        <f>unprmtd_src_summary!K330</f>
        <v>0</v>
      </c>
    </row>
    <row r="331" spans="1:10" s="221" customFormat="1" x14ac:dyDescent="0.2">
      <c r="A331" s="221" t="s">
        <v>15903</v>
      </c>
      <c r="B331" s="221" t="str">
        <f>unprmtd_src_summary!C331</f>
        <v>30</v>
      </c>
      <c r="C331" s="232" t="str">
        <f>unprmtd_src_summary!D331</f>
        <v>3003301</v>
      </c>
      <c r="D331" s="232" t="str">
        <f>unprmtd_src_summary!E331</f>
        <v>2310000220</v>
      </c>
      <c r="E331" s="233" t="str">
        <f>unprmtd_src_summary!F331</f>
        <v>Drill rigs</v>
      </c>
      <c r="F331" s="234">
        <f>unprmtd_src_summary!G331</f>
        <v>0</v>
      </c>
      <c r="G331" s="234">
        <f>unprmtd_src_summary!H331</f>
        <v>0</v>
      </c>
      <c r="H331" s="234">
        <f>unprmtd_src_summary!I331</f>
        <v>0</v>
      </c>
      <c r="I331" s="234">
        <f>unprmtd_src_summary!J331</f>
        <v>0</v>
      </c>
      <c r="J331" s="234">
        <f>unprmtd_src_summary!K331</f>
        <v>0</v>
      </c>
    </row>
    <row r="332" spans="1:10" s="221" customFormat="1" x14ac:dyDescent="0.2">
      <c r="A332" s="221" t="s">
        <v>15903</v>
      </c>
      <c r="B332" s="221" t="str">
        <f>unprmtd_src_summary!C332</f>
        <v>30</v>
      </c>
      <c r="C332" s="232" t="str">
        <f>unprmtd_src_summary!D332</f>
        <v>3005501</v>
      </c>
      <c r="D332" s="232" t="str">
        <f>unprmtd_src_summary!E332</f>
        <v>2310000220</v>
      </c>
      <c r="E332" s="233" t="str">
        <f>unprmtd_src_summary!F332</f>
        <v>Drill rigs</v>
      </c>
      <c r="F332" s="234">
        <f>unprmtd_src_summary!G332</f>
        <v>0</v>
      </c>
      <c r="G332" s="234">
        <f>unprmtd_src_summary!H332</f>
        <v>0</v>
      </c>
      <c r="H332" s="234">
        <f>unprmtd_src_summary!I332</f>
        <v>0</v>
      </c>
      <c r="I332" s="234">
        <f>unprmtd_src_summary!J332</f>
        <v>0</v>
      </c>
      <c r="J332" s="234">
        <f>unprmtd_src_summary!K332</f>
        <v>0</v>
      </c>
    </row>
    <row r="333" spans="1:10" s="221" customFormat="1" x14ac:dyDescent="0.2">
      <c r="A333" s="221" t="s">
        <v>15903</v>
      </c>
      <c r="B333" s="221" t="str">
        <f>unprmtd_src_summary!C333</f>
        <v>30</v>
      </c>
      <c r="C333" s="232" t="str">
        <f>unprmtd_src_summary!D333</f>
        <v>3007901</v>
      </c>
      <c r="D333" s="232" t="str">
        <f>unprmtd_src_summary!E333</f>
        <v>2310000220</v>
      </c>
      <c r="E333" s="233" t="str">
        <f>unprmtd_src_summary!F333</f>
        <v>Drill rigs</v>
      </c>
      <c r="F333" s="234">
        <f>unprmtd_src_summary!G333</f>
        <v>0</v>
      </c>
      <c r="G333" s="234">
        <f>unprmtd_src_summary!H333</f>
        <v>0</v>
      </c>
      <c r="H333" s="234">
        <f>unprmtd_src_summary!I333</f>
        <v>0</v>
      </c>
      <c r="I333" s="234">
        <f>unprmtd_src_summary!J333</f>
        <v>0</v>
      </c>
      <c r="J333" s="234">
        <f>unprmtd_src_summary!K333</f>
        <v>0</v>
      </c>
    </row>
    <row r="334" spans="1:10" s="221" customFormat="1" x14ac:dyDescent="0.2">
      <c r="A334" s="221" t="s">
        <v>15903</v>
      </c>
      <c r="B334" s="221" t="str">
        <f>unprmtd_src_summary!C334</f>
        <v>30</v>
      </c>
      <c r="C334" s="232" t="str">
        <f>unprmtd_src_summary!D334</f>
        <v>3008301</v>
      </c>
      <c r="D334" s="232" t="str">
        <f>unprmtd_src_summary!E334</f>
        <v>2310000220</v>
      </c>
      <c r="E334" s="233" t="str">
        <f>unprmtd_src_summary!F334</f>
        <v>Drill rigs</v>
      </c>
      <c r="F334" s="234">
        <f>unprmtd_src_summary!G334</f>
        <v>0</v>
      </c>
      <c r="G334" s="234">
        <f>unprmtd_src_summary!H334</f>
        <v>0</v>
      </c>
      <c r="H334" s="234">
        <f>unprmtd_src_summary!I334</f>
        <v>0</v>
      </c>
      <c r="I334" s="234">
        <f>unprmtd_src_summary!J334</f>
        <v>0</v>
      </c>
      <c r="J334" s="234">
        <f>unprmtd_src_summary!K334</f>
        <v>0</v>
      </c>
    </row>
    <row r="335" spans="1:10" s="221" customFormat="1" x14ac:dyDescent="0.2">
      <c r="A335" s="221" t="s">
        <v>15903</v>
      </c>
      <c r="B335" s="221" t="str">
        <f>unprmtd_src_summary!C335</f>
        <v>30</v>
      </c>
      <c r="C335" s="232" t="str">
        <f>unprmtd_src_summary!D335</f>
        <v>3008501</v>
      </c>
      <c r="D335" s="232" t="str">
        <f>unprmtd_src_summary!E335</f>
        <v>2310000220</v>
      </c>
      <c r="E335" s="233" t="str">
        <f>unprmtd_src_summary!F335</f>
        <v>Drill rigs</v>
      </c>
      <c r="F335" s="234">
        <f>unprmtd_src_summary!G335</f>
        <v>13.894454990343691</v>
      </c>
      <c r="G335" s="234">
        <f>unprmtd_src_summary!H335</f>
        <v>1.9889529395992809</v>
      </c>
      <c r="H335" s="234">
        <f>unprmtd_src_summary!I335</f>
        <v>14.367131713494192</v>
      </c>
      <c r="I335" s="234">
        <f>unprmtd_src_summary!J335</f>
        <v>5.5449711400852662E-2</v>
      </c>
      <c r="J335" s="234">
        <f>unprmtd_src_summary!K335</f>
        <v>2.0177148107082346</v>
      </c>
    </row>
    <row r="336" spans="1:10" s="221" customFormat="1" x14ac:dyDescent="0.2">
      <c r="A336" s="221" t="s">
        <v>15903</v>
      </c>
      <c r="B336" s="221" t="str">
        <f>unprmtd_src_summary!C336</f>
        <v>30</v>
      </c>
      <c r="C336" s="232" t="str">
        <f>unprmtd_src_summary!D336</f>
        <v>3009101</v>
      </c>
      <c r="D336" s="232" t="str">
        <f>unprmtd_src_summary!E336</f>
        <v>2310000220</v>
      </c>
      <c r="E336" s="233" t="str">
        <f>unprmtd_src_summary!F336</f>
        <v>Drill rigs</v>
      </c>
      <c r="F336" s="234">
        <f>unprmtd_src_summary!G336</f>
        <v>0</v>
      </c>
      <c r="G336" s="234">
        <f>unprmtd_src_summary!H336</f>
        <v>0</v>
      </c>
      <c r="H336" s="234">
        <f>unprmtd_src_summary!I336</f>
        <v>0</v>
      </c>
      <c r="I336" s="234">
        <f>unprmtd_src_summary!J336</f>
        <v>0</v>
      </c>
      <c r="J336" s="234">
        <f>unprmtd_src_summary!K336</f>
        <v>0</v>
      </c>
    </row>
    <row r="337" spans="1:10" s="221" customFormat="1" x14ac:dyDescent="0.2">
      <c r="A337" s="221" t="s">
        <v>15903</v>
      </c>
      <c r="B337" s="221" t="str">
        <f>unprmtd_src_summary!C337</f>
        <v>30</v>
      </c>
      <c r="C337" s="232" t="str">
        <f>unprmtd_src_summary!D337</f>
        <v>3010501</v>
      </c>
      <c r="D337" s="232" t="str">
        <f>unprmtd_src_summary!E337</f>
        <v>2310000220</v>
      </c>
      <c r="E337" s="233" t="str">
        <f>unprmtd_src_summary!F337</f>
        <v>Drill rigs</v>
      </c>
      <c r="F337" s="234">
        <f>unprmtd_src_summary!G337</f>
        <v>6.9472274951718465</v>
      </c>
      <c r="G337" s="234">
        <f>unprmtd_src_summary!H337</f>
        <v>0.99447646979964055</v>
      </c>
      <c r="H337" s="234">
        <f>unprmtd_src_summary!I337</f>
        <v>7.1835658567470961</v>
      </c>
      <c r="I337" s="234">
        <f>unprmtd_src_summary!J337</f>
        <v>2.7724855700426335E-2</v>
      </c>
      <c r="J337" s="234">
        <f>unprmtd_src_summary!K337</f>
        <v>1.0088574053541173</v>
      </c>
    </row>
    <row r="338" spans="1:10" s="221" customFormat="1" x14ac:dyDescent="0.2">
      <c r="A338" s="221" t="s">
        <v>15903</v>
      </c>
      <c r="B338" s="221" t="str">
        <f>unprmtd_src_summary!C338</f>
        <v>30</v>
      </c>
      <c r="C338" s="232" t="str">
        <f>unprmtd_src_summary!D338</f>
        <v>3010901</v>
      </c>
      <c r="D338" s="232" t="str">
        <f>unprmtd_src_summary!E338</f>
        <v>2310000220</v>
      </c>
      <c r="E338" s="233" t="str">
        <f>unprmtd_src_summary!F338</f>
        <v>Drill rigs</v>
      </c>
      <c r="F338" s="234">
        <f>unprmtd_src_summary!G338</f>
        <v>0</v>
      </c>
      <c r="G338" s="234">
        <f>unprmtd_src_summary!H338</f>
        <v>0</v>
      </c>
      <c r="H338" s="234">
        <f>unprmtd_src_summary!I338</f>
        <v>0</v>
      </c>
      <c r="I338" s="234">
        <f>unprmtd_src_summary!J338</f>
        <v>0</v>
      </c>
      <c r="J338" s="234">
        <f>unprmtd_src_summary!K338</f>
        <v>0</v>
      </c>
    </row>
    <row r="339" spans="1:10" s="221" customFormat="1" x14ac:dyDescent="0.2">
      <c r="A339" s="221" t="s">
        <v>15903</v>
      </c>
      <c r="B339" s="221" t="str">
        <f>unprmtd_src_summary!C339</f>
        <v>38</v>
      </c>
      <c r="C339" s="232" t="str">
        <f>unprmtd_src_summary!D339</f>
        <v>3800701</v>
      </c>
      <c r="D339" s="232" t="str">
        <f>unprmtd_src_summary!E339</f>
        <v>2310000220</v>
      </c>
      <c r="E339" s="233" t="str">
        <f>unprmtd_src_summary!F339</f>
        <v>Drill rigs</v>
      </c>
      <c r="F339" s="234">
        <f>unprmtd_src_summary!G339</f>
        <v>0</v>
      </c>
      <c r="G339" s="234">
        <f>unprmtd_src_summary!H339</f>
        <v>0</v>
      </c>
      <c r="H339" s="234">
        <f>unprmtd_src_summary!I339</f>
        <v>0</v>
      </c>
      <c r="I339" s="234">
        <f>unprmtd_src_summary!J339</f>
        <v>0</v>
      </c>
      <c r="J339" s="234">
        <f>unprmtd_src_summary!K339</f>
        <v>0</v>
      </c>
    </row>
    <row r="340" spans="1:10" s="221" customFormat="1" x14ac:dyDescent="0.2">
      <c r="A340" s="221" t="s">
        <v>15903</v>
      </c>
      <c r="B340" s="221" t="str">
        <f>unprmtd_src_summary!C340</f>
        <v>38</v>
      </c>
      <c r="C340" s="232" t="str">
        <f>unprmtd_src_summary!D340</f>
        <v>3800901</v>
      </c>
      <c r="D340" s="232" t="str">
        <f>unprmtd_src_summary!E340</f>
        <v>2310000220</v>
      </c>
      <c r="E340" s="233" t="str">
        <f>unprmtd_src_summary!F340</f>
        <v>Drill rigs</v>
      </c>
      <c r="F340" s="234">
        <f>unprmtd_src_summary!G340</f>
        <v>0</v>
      </c>
      <c r="G340" s="234">
        <f>unprmtd_src_summary!H340</f>
        <v>0</v>
      </c>
      <c r="H340" s="234">
        <f>unprmtd_src_summary!I340</f>
        <v>0</v>
      </c>
      <c r="I340" s="234">
        <f>unprmtd_src_summary!J340</f>
        <v>0</v>
      </c>
      <c r="J340" s="234">
        <f>unprmtd_src_summary!K340</f>
        <v>0</v>
      </c>
    </row>
    <row r="341" spans="1:10" s="221" customFormat="1" x14ac:dyDescent="0.2">
      <c r="A341" s="221" t="s">
        <v>15903</v>
      </c>
      <c r="B341" s="221" t="str">
        <f>unprmtd_src_summary!C341</f>
        <v>38</v>
      </c>
      <c r="C341" s="232" t="str">
        <f>unprmtd_src_summary!D341</f>
        <v>3801101</v>
      </c>
      <c r="D341" s="232" t="str">
        <f>unprmtd_src_summary!E341</f>
        <v>2310000220</v>
      </c>
      <c r="E341" s="233" t="str">
        <f>unprmtd_src_summary!F341</f>
        <v>Drill rigs</v>
      </c>
      <c r="F341" s="234">
        <f>unprmtd_src_summary!G341</f>
        <v>0</v>
      </c>
      <c r="G341" s="234">
        <f>unprmtd_src_summary!H341</f>
        <v>0</v>
      </c>
      <c r="H341" s="234">
        <f>unprmtd_src_summary!I341</f>
        <v>0</v>
      </c>
      <c r="I341" s="234">
        <f>unprmtd_src_summary!J341</f>
        <v>0</v>
      </c>
      <c r="J341" s="234">
        <f>unprmtd_src_summary!K341</f>
        <v>0</v>
      </c>
    </row>
    <row r="342" spans="1:10" s="221" customFormat="1" x14ac:dyDescent="0.2">
      <c r="A342" s="221" t="s">
        <v>15903</v>
      </c>
      <c r="B342" s="221" t="str">
        <f>unprmtd_src_summary!C342</f>
        <v>38</v>
      </c>
      <c r="C342" s="232" t="str">
        <f>unprmtd_src_summary!D342</f>
        <v>3801301</v>
      </c>
      <c r="D342" s="232" t="str">
        <f>unprmtd_src_summary!E342</f>
        <v>2310000220</v>
      </c>
      <c r="E342" s="233" t="str">
        <f>unprmtd_src_summary!F342</f>
        <v>Drill rigs</v>
      </c>
      <c r="F342" s="234">
        <f>unprmtd_src_summary!G342</f>
        <v>0</v>
      </c>
      <c r="G342" s="234">
        <f>unprmtd_src_summary!H342</f>
        <v>0</v>
      </c>
      <c r="H342" s="234">
        <f>unprmtd_src_summary!I342</f>
        <v>0</v>
      </c>
      <c r="I342" s="234">
        <f>unprmtd_src_summary!J342</f>
        <v>0</v>
      </c>
      <c r="J342" s="234">
        <f>unprmtd_src_summary!K342</f>
        <v>0</v>
      </c>
    </row>
    <row r="343" spans="1:10" s="221" customFormat="1" x14ac:dyDescent="0.2">
      <c r="A343" s="221" t="s">
        <v>15903</v>
      </c>
      <c r="B343" s="221" t="str">
        <f>unprmtd_src_summary!C343</f>
        <v>38</v>
      </c>
      <c r="C343" s="232" t="str">
        <f>unprmtd_src_summary!D343</f>
        <v>3802301</v>
      </c>
      <c r="D343" s="232" t="str">
        <f>unprmtd_src_summary!E343</f>
        <v>2310000220</v>
      </c>
      <c r="E343" s="233" t="str">
        <f>unprmtd_src_summary!F343</f>
        <v>Drill rigs</v>
      </c>
      <c r="F343" s="234">
        <f>unprmtd_src_summary!G343</f>
        <v>0</v>
      </c>
      <c r="G343" s="234">
        <f>unprmtd_src_summary!H343</f>
        <v>0</v>
      </c>
      <c r="H343" s="234">
        <f>unprmtd_src_summary!I343</f>
        <v>0</v>
      </c>
      <c r="I343" s="234">
        <f>unprmtd_src_summary!J343</f>
        <v>0</v>
      </c>
      <c r="J343" s="234">
        <f>unprmtd_src_summary!K343</f>
        <v>0</v>
      </c>
    </row>
    <row r="344" spans="1:10" s="221" customFormat="1" x14ac:dyDescent="0.2">
      <c r="A344" s="221" t="s">
        <v>15903</v>
      </c>
      <c r="B344" s="221" t="str">
        <f>unprmtd_src_summary!C344</f>
        <v>38</v>
      </c>
      <c r="C344" s="232" t="str">
        <f>unprmtd_src_summary!D344</f>
        <v>3802501</v>
      </c>
      <c r="D344" s="232" t="str">
        <f>unprmtd_src_summary!E344</f>
        <v>2310000220</v>
      </c>
      <c r="E344" s="233" t="str">
        <f>unprmtd_src_summary!F344</f>
        <v>Drill rigs</v>
      </c>
      <c r="F344" s="234">
        <f>unprmtd_src_summary!G344</f>
        <v>194.52236986481168</v>
      </c>
      <c r="G344" s="234">
        <f>unprmtd_src_summary!H344</f>
        <v>27.845341154389939</v>
      </c>
      <c r="H344" s="234">
        <f>unprmtd_src_summary!I344</f>
        <v>201.1398439889187</v>
      </c>
      <c r="I344" s="234">
        <f>unprmtd_src_summary!J344</f>
        <v>0.77629595961193731</v>
      </c>
      <c r="J344" s="234">
        <f>unprmtd_src_summary!K344</f>
        <v>28.248007349915287</v>
      </c>
    </row>
    <row r="345" spans="1:10" s="221" customFormat="1" x14ac:dyDescent="0.2">
      <c r="A345" s="221" t="s">
        <v>15903</v>
      </c>
      <c r="B345" s="221" t="str">
        <f>unprmtd_src_summary!C345</f>
        <v>38</v>
      </c>
      <c r="C345" s="232" t="str">
        <f>unprmtd_src_summary!D345</f>
        <v>3803301</v>
      </c>
      <c r="D345" s="232" t="str">
        <f>unprmtd_src_summary!E345</f>
        <v>2310000220</v>
      </c>
      <c r="E345" s="233" t="str">
        <f>unprmtd_src_summary!F345</f>
        <v>Drill rigs</v>
      </c>
      <c r="F345" s="234">
        <f>unprmtd_src_summary!G345</f>
        <v>0</v>
      </c>
      <c r="G345" s="234">
        <f>unprmtd_src_summary!H345</f>
        <v>0</v>
      </c>
      <c r="H345" s="234">
        <f>unprmtd_src_summary!I345</f>
        <v>0</v>
      </c>
      <c r="I345" s="234">
        <f>unprmtd_src_summary!J345</f>
        <v>0</v>
      </c>
      <c r="J345" s="234">
        <f>unprmtd_src_summary!K345</f>
        <v>0</v>
      </c>
    </row>
    <row r="346" spans="1:10" s="221" customFormat="1" x14ac:dyDescent="0.2">
      <c r="A346" s="221" t="s">
        <v>15903</v>
      </c>
      <c r="B346" s="221" t="str">
        <f>unprmtd_src_summary!C346</f>
        <v>38</v>
      </c>
      <c r="C346" s="232" t="str">
        <f>unprmtd_src_summary!D346</f>
        <v>3804901</v>
      </c>
      <c r="D346" s="232" t="str">
        <f>unprmtd_src_summary!E346</f>
        <v>2310000220</v>
      </c>
      <c r="E346" s="233" t="str">
        <f>unprmtd_src_summary!F346</f>
        <v>Drill rigs</v>
      </c>
      <c r="F346" s="234">
        <f>unprmtd_src_summary!G346</f>
        <v>0</v>
      </c>
      <c r="G346" s="234">
        <f>unprmtd_src_summary!H346</f>
        <v>0</v>
      </c>
      <c r="H346" s="234">
        <f>unprmtd_src_summary!I346</f>
        <v>0</v>
      </c>
      <c r="I346" s="234">
        <f>unprmtd_src_summary!J346</f>
        <v>0</v>
      </c>
      <c r="J346" s="234">
        <f>unprmtd_src_summary!K346</f>
        <v>0</v>
      </c>
    </row>
    <row r="347" spans="1:10" s="221" customFormat="1" x14ac:dyDescent="0.2">
      <c r="A347" s="221" t="s">
        <v>15903</v>
      </c>
      <c r="B347" s="221" t="str">
        <f>unprmtd_src_summary!C347</f>
        <v>38</v>
      </c>
      <c r="C347" s="232" t="str">
        <f>unprmtd_src_summary!D347</f>
        <v>3805301</v>
      </c>
      <c r="D347" s="232" t="str">
        <f>unprmtd_src_summary!E347</f>
        <v>2310000220</v>
      </c>
      <c r="E347" s="233" t="str">
        <f>unprmtd_src_summary!F347</f>
        <v>Drill rigs</v>
      </c>
      <c r="F347" s="234">
        <f>unprmtd_src_summary!G347</f>
        <v>27.788909980687386</v>
      </c>
      <c r="G347" s="234">
        <f>unprmtd_src_summary!H347</f>
        <v>3.9779058791985626</v>
      </c>
      <c r="H347" s="234">
        <f>unprmtd_src_summary!I347</f>
        <v>28.734263426988388</v>
      </c>
      <c r="I347" s="234">
        <f>unprmtd_src_summary!J347</f>
        <v>0.11089942280170534</v>
      </c>
      <c r="J347" s="234">
        <f>unprmtd_src_summary!K347</f>
        <v>4.03542962141647</v>
      </c>
    </row>
    <row r="348" spans="1:10" s="221" customFormat="1" x14ac:dyDescent="0.2">
      <c r="A348" s="221" t="s">
        <v>15903</v>
      </c>
      <c r="B348" s="221" t="str">
        <f>unprmtd_src_summary!C348</f>
        <v>38</v>
      </c>
      <c r="C348" s="232" t="str">
        <f>unprmtd_src_summary!D348</f>
        <v>3805501</v>
      </c>
      <c r="D348" s="232" t="str">
        <f>unprmtd_src_summary!E348</f>
        <v>2310000220</v>
      </c>
      <c r="E348" s="233" t="str">
        <f>unprmtd_src_summary!F348</f>
        <v>Drill rigs</v>
      </c>
      <c r="F348" s="234">
        <f>unprmtd_src_summary!G348</f>
        <v>62.525047456546616</v>
      </c>
      <c r="G348" s="234">
        <f>unprmtd_src_summary!H348</f>
        <v>8.9502882281967651</v>
      </c>
      <c r="H348" s="234">
        <f>unprmtd_src_summary!I348</f>
        <v>64.652092710723878</v>
      </c>
      <c r="I348" s="234">
        <f>unprmtd_src_summary!J348</f>
        <v>0.249523701303837</v>
      </c>
      <c r="J348" s="234">
        <f>unprmtd_src_summary!K348</f>
        <v>9.0797166481870573</v>
      </c>
    </row>
    <row r="349" spans="1:10" s="221" customFormat="1" x14ac:dyDescent="0.2">
      <c r="A349" s="221" t="s">
        <v>15903</v>
      </c>
      <c r="B349" s="221" t="str">
        <f>unprmtd_src_summary!C349</f>
        <v>38</v>
      </c>
      <c r="C349" s="232" t="str">
        <f>unprmtd_src_summary!D349</f>
        <v>3805701</v>
      </c>
      <c r="D349" s="232" t="str">
        <f>unprmtd_src_summary!E349</f>
        <v>2310000220</v>
      </c>
      <c r="E349" s="233" t="str">
        <f>unprmtd_src_summary!F349</f>
        <v>Drill rigs</v>
      </c>
      <c r="F349" s="234">
        <f>unprmtd_src_summary!G349</f>
        <v>0</v>
      </c>
      <c r="G349" s="234">
        <f>unprmtd_src_summary!H349</f>
        <v>0</v>
      </c>
      <c r="H349" s="234">
        <f>unprmtd_src_summary!I349</f>
        <v>0</v>
      </c>
      <c r="I349" s="234">
        <f>unprmtd_src_summary!J349</f>
        <v>0</v>
      </c>
      <c r="J349" s="234">
        <f>unprmtd_src_summary!K349</f>
        <v>0</v>
      </c>
    </row>
    <row r="350" spans="1:10" s="221" customFormat="1" x14ac:dyDescent="0.2">
      <c r="A350" s="221" t="s">
        <v>15903</v>
      </c>
      <c r="B350" s="221" t="str">
        <f>unprmtd_src_summary!C350</f>
        <v>38</v>
      </c>
      <c r="C350" s="232" t="str">
        <f>unprmtd_src_summary!D350</f>
        <v>3806101</v>
      </c>
      <c r="D350" s="232" t="str">
        <f>unprmtd_src_summary!E350</f>
        <v>2310000220</v>
      </c>
      <c r="E350" s="233" t="str">
        <f>unprmtd_src_summary!F350</f>
        <v>Drill rigs</v>
      </c>
      <c r="F350" s="234">
        <f>unprmtd_src_summary!G350</f>
        <v>479.35869716685738</v>
      </c>
      <c r="G350" s="234">
        <f>unprmtd_src_summary!H350</f>
        <v>68.618876416175198</v>
      </c>
      <c r="H350" s="234">
        <f>unprmtd_src_summary!I350</f>
        <v>495.66604411554971</v>
      </c>
      <c r="I350" s="234">
        <f>unprmtd_src_summary!J350</f>
        <v>1.9130150433294171</v>
      </c>
      <c r="J350" s="234">
        <f>unprmtd_src_summary!K350</f>
        <v>69.611160969434096</v>
      </c>
    </row>
    <row r="351" spans="1:10" s="221" customFormat="1" x14ac:dyDescent="0.2">
      <c r="A351" s="221" t="s">
        <v>15903</v>
      </c>
      <c r="B351" s="221" t="str">
        <f>unprmtd_src_summary!C351</f>
        <v>38</v>
      </c>
      <c r="C351" s="232" t="str">
        <f>unprmtd_src_summary!D351</f>
        <v>3807501</v>
      </c>
      <c r="D351" s="232" t="str">
        <f>unprmtd_src_summary!E351</f>
        <v>2310000220</v>
      </c>
      <c r="E351" s="233" t="str">
        <f>unprmtd_src_summary!F351</f>
        <v>Drill rigs</v>
      </c>
      <c r="F351" s="234">
        <f>unprmtd_src_summary!G351</f>
        <v>0</v>
      </c>
      <c r="G351" s="234">
        <f>unprmtd_src_summary!H351</f>
        <v>0</v>
      </c>
      <c r="H351" s="234">
        <f>unprmtd_src_summary!I351</f>
        <v>0</v>
      </c>
      <c r="I351" s="234">
        <f>unprmtd_src_summary!J351</f>
        <v>0</v>
      </c>
      <c r="J351" s="234">
        <f>unprmtd_src_summary!K351</f>
        <v>0</v>
      </c>
    </row>
    <row r="352" spans="1:10" s="221" customFormat="1" x14ac:dyDescent="0.2">
      <c r="A352" s="221" t="s">
        <v>15903</v>
      </c>
      <c r="B352" s="221" t="str">
        <f>unprmtd_src_summary!C352</f>
        <v>38</v>
      </c>
      <c r="C352" s="232" t="str">
        <f>unprmtd_src_summary!D352</f>
        <v>3808701</v>
      </c>
      <c r="D352" s="232" t="str">
        <f>unprmtd_src_summary!E352</f>
        <v>2310000220</v>
      </c>
      <c r="E352" s="233" t="str">
        <f>unprmtd_src_summary!F352</f>
        <v>Drill rigs</v>
      </c>
      <c r="F352" s="234">
        <f>unprmtd_src_summary!G352</f>
        <v>0</v>
      </c>
      <c r="G352" s="234">
        <f>unprmtd_src_summary!H352</f>
        <v>0</v>
      </c>
      <c r="H352" s="234">
        <f>unprmtd_src_summary!I352</f>
        <v>0</v>
      </c>
      <c r="I352" s="234">
        <f>unprmtd_src_summary!J352</f>
        <v>0</v>
      </c>
      <c r="J352" s="234">
        <f>unprmtd_src_summary!K352</f>
        <v>0</v>
      </c>
    </row>
    <row r="353" spans="1:10" s="221" customFormat="1" ht="11.25" customHeight="1" x14ac:dyDescent="0.2">
      <c r="A353" s="221" t="s">
        <v>15903</v>
      </c>
      <c r="B353" s="221" t="str">
        <f>unprmtd_src_summary!C353</f>
        <v>38</v>
      </c>
      <c r="C353" s="232" t="str">
        <f>unprmtd_src_summary!D353</f>
        <v>3808901</v>
      </c>
      <c r="D353" s="232" t="str">
        <f>unprmtd_src_summary!E353</f>
        <v>2310000220</v>
      </c>
      <c r="E353" s="233" t="str">
        <f>unprmtd_src_summary!F353</f>
        <v>Drill rigs</v>
      </c>
      <c r="F353" s="234">
        <f>unprmtd_src_summary!G353</f>
        <v>0</v>
      </c>
      <c r="G353" s="234">
        <f>unprmtd_src_summary!H353</f>
        <v>0</v>
      </c>
      <c r="H353" s="234">
        <f>unprmtd_src_summary!I353</f>
        <v>0</v>
      </c>
      <c r="I353" s="234">
        <f>unprmtd_src_summary!J353</f>
        <v>0</v>
      </c>
      <c r="J353" s="234">
        <f>unprmtd_src_summary!K353</f>
        <v>0</v>
      </c>
    </row>
    <row r="354" spans="1:10" s="221" customFormat="1" x14ac:dyDescent="0.2">
      <c r="A354" s="221" t="s">
        <v>15903</v>
      </c>
      <c r="B354" s="221" t="str">
        <f>unprmtd_src_summary!C354</f>
        <v>38</v>
      </c>
      <c r="C354" s="232" t="str">
        <f>unprmtd_src_summary!D354</f>
        <v>3810101</v>
      </c>
      <c r="D354" s="232" t="str">
        <f>unprmtd_src_summary!E354</f>
        <v>2310000220</v>
      </c>
      <c r="E354" s="233" t="str">
        <f>unprmtd_src_summary!F354</f>
        <v>Drill rigs</v>
      </c>
      <c r="F354" s="234">
        <f>unprmtd_src_summary!G354</f>
        <v>0</v>
      </c>
      <c r="G354" s="234">
        <f>unprmtd_src_summary!H354</f>
        <v>0</v>
      </c>
      <c r="H354" s="234">
        <f>unprmtd_src_summary!I354</f>
        <v>0</v>
      </c>
      <c r="I354" s="234">
        <f>unprmtd_src_summary!J354</f>
        <v>0</v>
      </c>
      <c r="J354" s="234">
        <f>unprmtd_src_summary!K354</f>
        <v>0</v>
      </c>
    </row>
    <row r="355" spans="1:10" s="221" customFormat="1" x14ac:dyDescent="0.2">
      <c r="A355" s="221" t="s">
        <v>15903</v>
      </c>
      <c r="B355" s="221" t="str">
        <f>unprmtd_src_summary!C355</f>
        <v>38</v>
      </c>
      <c r="C355" s="232" t="str">
        <f>unprmtd_src_summary!D355</f>
        <v>3810501</v>
      </c>
      <c r="D355" s="232" t="str">
        <f>unprmtd_src_summary!E355</f>
        <v>2310000220</v>
      </c>
      <c r="E355" s="233" t="str">
        <f>unprmtd_src_summary!F355</f>
        <v>Drill rigs</v>
      </c>
      <c r="F355" s="234">
        <f>unprmtd_src_summary!G355</f>
        <v>0</v>
      </c>
      <c r="G355" s="234">
        <f>unprmtd_src_summary!H355</f>
        <v>0</v>
      </c>
      <c r="H355" s="234">
        <f>unprmtd_src_summary!I355</f>
        <v>0</v>
      </c>
      <c r="I355" s="234">
        <f>unprmtd_src_summary!J355</f>
        <v>0</v>
      </c>
      <c r="J355" s="234">
        <f>unprmtd_src_summary!K355</f>
        <v>0</v>
      </c>
    </row>
    <row r="356" spans="1:10" s="221" customFormat="1" x14ac:dyDescent="0.2">
      <c r="A356" s="221" t="s">
        <v>15903</v>
      </c>
      <c r="B356" s="221" t="str">
        <f>unprmtd_src_summary!C356</f>
        <v>46</v>
      </c>
      <c r="C356" s="232" t="str">
        <f>unprmtd_src_summary!D356</f>
        <v>4606301</v>
      </c>
      <c r="D356" s="232" t="str">
        <f>unprmtd_src_summary!E356</f>
        <v>2310000220</v>
      </c>
      <c r="E356" s="233" t="str">
        <f>unprmtd_src_summary!F356</f>
        <v>Drill rigs</v>
      </c>
      <c r="F356" s="234">
        <f>unprmtd_src_summary!G356</f>
        <v>0</v>
      </c>
      <c r="G356" s="234">
        <f>unprmtd_src_summary!H356</f>
        <v>0</v>
      </c>
      <c r="H356" s="234">
        <f>unprmtd_src_summary!I356</f>
        <v>0</v>
      </c>
      <c r="I356" s="234">
        <f>unprmtd_src_summary!J356</f>
        <v>0</v>
      </c>
      <c r="J356" s="234">
        <f>unprmtd_src_summary!K356</f>
        <v>0</v>
      </c>
    </row>
    <row r="357" spans="1:10" s="221" customFormat="1" x14ac:dyDescent="0.2">
      <c r="A357" s="221" t="s">
        <v>15903</v>
      </c>
      <c r="B357" s="221" t="str">
        <f>unprmtd_src_summary!C357</f>
        <v>46</v>
      </c>
      <c r="C357" s="232" t="str">
        <f>unprmtd_src_summary!D357</f>
        <v>4601901</v>
      </c>
      <c r="D357" s="232" t="str">
        <f>unprmtd_src_summary!E357</f>
        <v>2310000220</v>
      </c>
      <c r="E357" s="233" t="str">
        <f>unprmtd_src_summary!F357</f>
        <v>Drill rigs</v>
      </c>
      <c r="F357" s="234">
        <f>unprmtd_src_summary!G357</f>
        <v>0</v>
      </c>
      <c r="G357" s="234">
        <f>unprmtd_src_summary!H357</f>
        <v>0</v>
      </c>
      <c r="H357" s="234">
        <f>unprmtd_src_summary!I357</f>
        <v>0</v>
      </c>
      <c r="I357" s="234">
        <f>unprmtd_src_summary!J357</f>
        <v>0</v>
      </c>
      <c r="J357" s="234">
        <f>unprmtd_src_summary!K357</f>
        <v>0</v>
      </c>
    </row>
    <row r="358" spans="1:10" s="226" customFormat="1" x14ac:dyDescent="0.2">
      <c r="A358" s="226" t="s">
        <v>15903</v>
      </c>
      <c r="B358" s="226" t="str">
        <f>unprmtd_src_summary!C358</f>
        <v>30</v>
      </c>
      <c r="C358" s="235" t="str">
        <f>unprmtd_src_summary!D358</f>
        <v>3001102</v>
      </c>
      <c r="D358" s="235" t="str">
        <f>unprmtd_src_summary!E358</f>
        <v>2310000220</v>
      </c>
      <c r="E358" s="236" t="str">
        <f>unprmtd_src_summary!F358</f>
        <v>Drill rigs</v>
      </c>
      <c r="F358" s="237">
        <f>unprmtd_src_summary!G358</f>
        <v>0</v>
      </c>
      <c r="G358" s="237">
        <f>unprmtd_src_summary!H358</f>
        <v>0</v>
      </c>
      <c r="H358" s="237">
        <f>unprmtd_src_summary!I358</f>
        <v>0</v>
      </c>
      <c r="I358" s="237">
        <f>unprmtd_src_summary!J358</f>
        <v>0</v>
      </c>
      <c r="J358" s="237">
        <f>unprmtd_src_summary!K358</f>
        <v>0</v>
      </c>
    </row>
    <row r="359" spans="1:10" s="226" customFormat="1" x14ac:dyDescent="0.2">
      <c r="A359" s="226" t="s">
        <v>15903</v>
      </c>
      <c r="B359" s="226" t="str">
        <f>unprmtd_src_summary!C359</f>
        <v>30</v>
      </c>
      <c r="C359" s="235" t="str">
        <f>unprmtd_src_summary!D359</f>
        <v>3001702</v>
      </c>
      <c r="D359" s="235" t="str">
        <f>unprmtd_src_summary!E359</f>
        <v>2310000220</v>
      </c>
      <c r="E359" s="236" t="str">
        <f>unprmtd_src_summary!F359</f>
        <v>Drill rigs</v>
      </c>
      <c r="F359" s="237">
        <f>unprmtd_src_summary!G359</f>
        <v>0</v>
      </c>
      <c r="G359" s="237">
        <f>unprmtd_src_summary!H359</f>
        <v>0</v>
      </c>
      <c r="H359" s="237">
        <f>unprmtd_src_summary!I359</f>
        <v>0</v>
      </c>
      <c r="I359" s="237">
        <f>unprmtd_src_summary!J359</f>
        <v>0</v>
      </c>
      <c r="J359" s="237">
        <f>unprmtd_src_summary!K359</f>
        <v>0</v>
      </c>
    </row>
    <row r="360" spans="1:10" s="226" customFormat="1" x14ac:dyDescent="0.2">
      <c r="A360" s="226" t="s">
        <v>15903</v>
      </c>
      <c r="B360" s="226" t="str">
        <f>unprmtd_src_summary!C360</f>
        <v>30</v>
      </c>
      <c r="C360" s="235" t="str">
        <f>unprmtd_src_summary!D360</f>
        <v>3001902</v>
      </c>
      <c r="D360" s="235" t="str">
        <f>unprmtd_src_summary!E360</f>
        <v>2310000220</v>
      </c>
      <c r="E360" s="236" t="str">
        <f>unprmtd_src_summary!F360</f>
        <v>Drill rigs</v>
      </c>
      <c r="F360" s="237">
        <f>unprmtd_src_summary!G360</f>
        <v>0</v>
      </c>
      <c r="G360" s="237">
        <f>unprmtd_src_summary!H360</f>
        <v>0</v>
      </c>
      <c r="H360" s="237">
        <f>unprmtd_src_summary!I360</f>
        <v>0</v>
      </c>
      <c r="I360" s="237">
        <f>unprmtd_src_summary!J360</f>
        <v>0</v>
      </c>
      <c r="J360" s="237">
        <f>unprmtd_src_summary!K360</f>
        <v>0</v>
      </c>
    </row>
    <row r="361" spans="1:10" s="226" customFormat="1" x14ac:dyDescent="0.2">
      <c r="A361" s="226" t="s">
        <v>15903</v>
      </c>
      <c r="B361" s="226" t="str">
        <f>unprmtd_src_summary!C361</f>
        <v>30</v>
      </c>
      <c r="C361" s="235" t="str">
        <f>unprmtd_src_summary!D361</f>
        <v>3002102</v>
      </c>
      <c r="D361" s="235" t="str">
        <f>unprmtd_src_summary!E361</f>
        <v>2310000220</v>
      </c>
      <c r="E361" s="236" t="str">
        <f>unprmtd_src_summary!F361</f>
        <v>Drill rigs</v>
      </c>
      <c r="F361" s="237">
        <f>unprmtd_src_summary!G361</f>
        <v>20.841682485515538</v>
      </c>
      <c r="G361" s="237">
        <f>unprmtd_src_summary!H361</f>
        <v>2.9834294093989215</v>
      </c>
      <c r="H361" s="237">
        <f>unprmtd_src_summary!I361</f>
        <v>21.55069757024129</v>
      </c>
      <c r="I361" s="237">
        <f>unprmtd_src_summary!J361</f>
        <v>8.317456710127899E-2</v>
      </c>
      <c r="J361" s="237">
        <f>unprmtd_src_summary!K361</f>
        <v>3.0265722160623518</v>
      </c>
    </row>
    <row r="362" spans="1:10" s="226" customFormat="1" x14ac:dyDescent="0.2">
      <c r="A362" s="226" t="s">
        <v>15903</v>
      </c>
      <c r="B362" s="226" t="str">
        <f>unprmtd_src_summary!C362</f>
        <v>30</v>
      </c>
      <c r="C362" s="235" t="str">
        <f>unprmtd_src_summary!D362</f>
        <v>3002502</v>
      </c>
      <c r="D362" s="235" t="str">
        <f>unprmtd_src_summary!E362</f>
        <v>2310000220</v>
      </c>
      <c r="E362" s="236" t="str">
        <f>unprmtd_src_summary!F362</f>
        <v>Drill rigs</v>
      </c>
      <c r="F362" s="237">
        <f>unprmtd_src_summary!G362</f>
        <v>215.36405235032723</v>
      </c>
      <c r="G362" s="237">
        <f>unprmtd_src_summary!H362</f>
        <v>30.828770563788861</v>
      </c>
      <c r="H362" s="237">
        <f>unprmtd_src_summary!I362</f>
        <v>222.69054155916001</v>
      </c>
      <c r="I362" s="237">
        <f>unprmtd_src_summary!J362</f>
        <v>0.85947052671321633</v>
      </c>
      <c r="J362" s="237">
        <f>unprmtd_src_summary!K362</f>
        <v>31.274579565977639</v>
      </c>
    </row>
    <row r="363" spans="1:10" s="226" customFormat="1" x14ac:dyDescent="0.2">
      <c r="A363" s="226" t="s">
        <v>15903</v>
      </c>
      <c r="B363" s="226" t="str">
        <f>unprmtd_src_summary!C363</f>
        <v>30</v>
      </c>
      <c r="C363" s="235" t="str">
        <f>unprmtd_src_summary!D363</f>
        <v>3003302</v>
      </c>
      <c r="D363" s="235" t="str">
        <f>unprmtd_src_summary!E363</f>
        <v>2310000220</v>
      </c>
      <c r="E363" s="236" t="str">
        <f>unprmtd_src_summary!F363</f>
        <v>Drill rigs</v>
      </c>
      <c r="F363" s="237">
        <f>unprmtd_src_summary!G363</f>
        <v>0</v>
      </c>
      <c r="G363" s="237">
        <f>unprmtd_src_summary!H363</f>
        <v>0</v>
      </c>
      <c r="H363" s="237">
        <f>unprmtd_src_summary!I363</f>
        <v>0</v>
      </c>
      <c r="I363" s="237">
        <f>unprmtd_src_summary!J363</f>
        <v>0</v>
      </c>
      <c r="J363" s="237">
        <f>unprmtd_src_summary!K363</f>
        <v>0</v>
      </c>
    </row>
    <row r="364" spans="1:10" s="226" customFormat="1" x14ac:dyDescent="0.2">
      <c r="A364" s="226" t="s">
        <v>15903</v>
      </c>
      <c r="B364" s="226" t="str">
        <f>unprmtd_src_summary!C364</f>
        <v>30</v>
      </c>
      <c r="C364" s="235" t="str">
        <f>unprmtd_src_summary!D364</f>
        <v>3005502</v>
      </c>
      <c r="D364" s="235" t="str">
        <f>unprmtd_src_summary!E364</f>
        <v>2310000220</v>
      </c>
      <c r="E364" s="236" t="str">
        <f>unprmtd_src_summary!F364</f>
        <v>Drill rigs</v>
      </c>
      <c r="F364" s="237">
        <f>unprmtd_src_summary!G364</f>
        <v>0</v>
      </c>
      <c r="G364" s="237">
        <f>unprmtd_src_summary!H364</f>
        <v>0</v>
      </c>
      <c r="H364" s="237">
        <f>unprmtd_src_summary!I364</f>
        <v>0</v>
      </c>
      <c r="I364" s="237">
        <f>unprmtd_src_summary!J364</f>
        <v>0</v>
      </c>
      <c r="J364" s="237">
        <f>unprmtd_src_summary!K364</f>
        <v>0</v>
      </c>
    </row>
    <row r="365" spans="1:10" s="226" customFormat="1" x14ac:dyDescent="0.2">
      <c r="A365" s="226" t="s">
        <v>15903</v>
      </c>
      <c r="B365" s="226" t="str">
        <f>unprmtd_src_summary!C365</f>
        <v>30</v>
      </c>
      <c r="C365" s="235" t="str">
        <f>unprmtd_src_summary!D365</f>
        <v>3007902</v>
      </c>
      <c r="D365" s="235" t="str">
        <f>unprmtd_src_summary!E365</f>
        <v>2310000220</v>
      </c>
      <c r="E365" s="236" t="str">
        <f>unprmtd_src_summary!F365</f>
        <v>Drill rigs</v>
      </c>
      <c r="F365" s="237">
        <f>unprmtd_src_summary!G365</f>
        <v>0</v>
      </c>
      <c r="G365" s="237">
        <f>unprmtd_src_summary!H365</f>
        <v>0</v>
      </c>
      <c r="H365" s="237">
        <f>unprmtd_src_summary!I365</f>
        <v>0</v>
      </c>
      <c r="I365" s="237">
        <f>unprmtd_src_summary!J365</f>
        <v>0</v>
      </c>
      <c r="J365" s="237">
        <f>unprmtd_src_summary!K365</f>
        <v>0</v>
      </c>
    </row>
    <row r="366" spans="1:10" s="226" customFormat="1" x14ac:dyDescent="0.2">
      <c r="A366" s="226" t="s">
        <v>15903</v>
      </c>
      <c r="B366" s="226" t="str">
        <f>unprmtd_src_summary!C366</f>
        <v>30</v>
      </c>
      <c r="C366" s="235" t="str">
        <f>unprmtd_src_summary!D366</f>
        <v>3008302</v>
      </c>
      <c r="D366" s="235" t="str">
        <f>unprmtd_src_summary!E366</f>
        <v>2310000220</v>
      </c>
      <c r="E366" s="236" t="str">
        <f>unprmtd_src_summary!F366</f>
        <v>Drill rigs</v>
      </c>
      <c r="F366" s="237">
        <f>unprmtd_src_summary!G366</f>
        <v>111.15563992274954</v>
      </c>
      <c r="G366" s="237">
        <f>unprmtd_src_summary!H366</f>
        <v>15.911623516794251</v>
      </c>
      <c r="H366" s="237">
        <f>unprmtd_src_summary!I366</f>
        <v>114.93705370795355</v>
      </c>
      <c r="I366" s="237">
        <f>unprmtd_src_summary!J366</f>
        <v>0.44359769120682135</v>
      </c>
      <c r="J366" s="237">
        <f>unprmtd_src_summary!K366</f>
        <v>16.141718485665876</v>
      </c>
    </row>
    <row r="367" spans="1:10" s="226" customFormat="1" x14ac:dyDescent="0.2">
      <c r="A367" s="226" t="s">
        <v>15903</v>
      </c>
      <c r="B367" s="226" t="str">
        <f>unprmtd_src_summary!C367</f>
        <v>30</v>
      </c>
      <c r="C367" s="235" t="str">
        <f>unprmtd_src_summary!D367</f>
        <v>3008502</v>
      </c>
      <c r="D367" s="235" t="str">
        <f>unprmtd_src_summary!E367</f>
        <v>2310000220</v>
      </c>
      <c r="E367" s="236" t="str">
        <f>unprmtd_src_summary!F367</f>
        <v>Drill rigs</v>
      </c>
      <c r="F367" s="237">
        <f>unprmtd_src_summary!G367</f>
        <v>34.736137475859231</v>
      </c>
      <c r="G367" s="237">
        <f>unprmtd_src_summary!H367</f>
        <v>4.9723823489982024</v>
      </c>
      <c r="H367" s="237">
        <f>unprmtd_src_summary!I367</f>
        <v>35.917829283735486</v>
      </c>
      <c r="I367" s="237">
        <f>unprmtd_src_summary!J367</f>
        <v>0.13862427850213166</v>
      </c>
      <c r="J367" s="237">
        <f>unprmtd_src_summary!K367</f>
        <v>5.0442870267705873</v>
      </c>
    </row>
    <row r="368" spans="1:10" s="226" customFormat="1" x14ac:dyDescent="0.2">
      <c r="A368" s="226" t="s">
        <v>15903</v>
      </c>
      <c r="B368" s="226" t="str">
        <f>unprmtd_src_summary!C368</f>
        <v>30</v>
      </c>
      <c r="C368" s="235" t="str">
        <f>unprmtd_src_summary!D368</f>
        <v>3009102</v>
      </c>
      <c r="D368" s="235" t="str">
        <f>unprmtd_src_summary!E368</f>
        <v>2310000220</v>
      </c>
      <c r="E368" s="236" t="str">
        <f>unprmtd_src_summary!F368</f>
        <v>Drill rigs</v>
      </c>
      <c r="F368" s="237">
        <f>unprmtd_src_summary!G368</f>
        <v>34.736137475859231</v>
      </c>
      <c r="G368" s="237">
        <f>unprmtd_src_summary!H368</f>
        <v>4.9723823489982024</v>
      </c>
      <c r="H368" s="237">
        <f>unprmtd_src_summary!I368</f>
        <v>35.917829283735479</v>
      </c>
      <c r="I368" s="237">
        <f>unprmtd_src_summary!J368</f>
        <v>0.13862427850213166</v>
      </c>
      <c r="J368" s="237">
        <f>unprmtd_src_summary!K368</f>
        <v>5.0442870267705864</v>
      </c>
    </row>
    <row r="369" spans="1:10" s="226" customFormat="1" x14ac:dyDescent="0.2">
      <c r="A369" s="226" t="s">
        <v>15903</v>
      </c>
      <c r="B369" s="226" t="str">
        <f>unprmtd_src_summary!C369</f>
        <v>30</v>
      </c>
      <c r="C369" s="235" t="str">
        <f>unprmtd_src_summary!D369</f>
        <v>3010502</v>
      </c>
      <c r="D369" s="235" t="str">
        <f>unprmtd_src_summary!E369</f>
        <v>2310000220</v>
      </c>
      <c r="E369" s="236" t="str">
        <f>unprmtd_src_summary!F369</f>
        <v>Drill rigs</v>
      </c>
      <c r="F369" s="237">
        <f>unprmtd_src_summary!G369</f>
        <v>62.525047456546616</v>
      </c>
      <c r="G369" s="237">
        <f>unprmtd_src_summary!H369</f>
        <v>8.9502882281967651</v>
      </c>
      <c r="H369" s="237">
        <f>unprmtd_src_summary!I369</f>
        <v>64.652092710723863</v>
      </c>
      <c r="I369" s="237">
        <f>unprmtd_src_summary!J369</f>
        <v>0.249523701303837</v>
      </c>
      <c r="J369" s="237">
        <f>unprmtd_src_summary!K369</f>
        <v>9.0797166481870555</v>
      </c>
    </row>
    <row r="370" spans="1:10" s="226" customFormat="1" x14ac:dyDescent="0.2">
      <c r="A370" s="226" t="s">
        <v>15903</v>
      </c>
      <c r="B370" s="226" t="str">
        <f>unprmtd_src_summary!C370</f>
        <v>30</v>
      </c>
      <c r="C370" s="235" t="str">
        <f>unprmtd_src_summary!D370</f>
        <v>3010902</v>
      </c>
      <c r="D370" s="235" t="str">
        <f>unprmtd_src_summary!E370</f>
        <v>2310000220</v>
      </c>
      <c r="E370" s="236" t="str">
        <f>unprmtd_src_summary!F370</f>
        <v>Drill rigs</v>
      </c>
      <c r="F370" s="237">
        <f>unprmtd_src_summary!G370</f>
        <v>0</v>
      </c>
      <c r="G370" s="237">
        <f>unprmtd_src_summary!H370</f>
        <v>0</v>
      </c>
      <c r="H370" s="237">
        <f>unprmtd_src_summary!I370</f>
        <v>0</v>
      </c>
      <c r="I370" s="237">
        <f>unprmtd_src_summary!J370</f>
        <v>0</v>
      </c>
      <c r="J370" s="237">
        <f>unprmtd_src_summary!K370</f>
        <v>0</v>
      </c>
    </row>
    <row r="371" spans="1:10" s="226" customFormat="1" x14ac:dyDescent="0.2">
      <c r="A371" s="226" t="s">
        <v>15903</v>
      </c>
      <c r="B371" s="226" t="str">
        <f>unprmtd_src_summary!C371</f>
        <v>38</v>
      </c>
      <c r="C371" s="235" t="str">
        <f>unprmtd_src_summary!D371</f>
        <v>3800702</v>
      </c>
      <c r="D371" s="235" t="str">
        <f>unprmtd_src_summary!E371</f>
        <v>2310000220</v>
      </c>
      <c r="E371" s="236" t="str">
        <f>unprmtd_src_summary!F371</f>
        <v>Drill rigs</v>
      </c>
      <c r="F371" s="237">
        <f>unprmtd_src_summary!G371</f>
        <v>13.894454990343693</v>
      </c>
      <c r="G371" s="237">
        <f>unprmtd_src_summary!H371</f>
        <v>1.9889529395992813</v>
      </c>
      <c r="H371" s="237">
        <f>unprmtd_src_summary!I371</f>
        <v>14.367131713494194</v>
      </c>
      <c r="I371" s="237">
        <f>unprmtd_src_summary!J371</f>
        <v>5.5449711400852669E-2</v>
      </c>
      <c r="J371" s="237">
        <f>unprmtd_src_summary!K371</f>
        <v>2.0177148107082346</v>
      </c>
    </row>
    <row r="372" spans="1:10" s="226" customFormat="1" x14ac:dyDescent="0.2">
      <c r="A372" s="226" t="s">
        <v>15903</v>
      </c>
      <c r="B372" s="226" t="str">
        <f>unprmtd_src_summary!C372</f>
        <v>38</v>
      </c>
      <c r="C372" s="235" t="str">
        <f>unprmtd_src_summary!D372</f>
        <v>3800902</v>
      </c>
      <c r="D372" s="235" t="str">
        <f>unprmtd_src_summary!E372</f>
        <v>2310000220</v>
      </c>
      <c r="E372" s="236" t="str">
        <f>unprmtd_src_summary!F372</f>
        <v>Drill rigs</v>
      </c>
      <c r="F372" s="237">
        <f>unprmtd_src_summary!G372</f>
        <v>243.15296233101461</v>
      </c>
      <c r="G372" s="237">
        <f>unprmtd_src_summary!H372</f>
        <v>34.806676442987417</v>
      </c>
      <c r="H372" s="237">
        <f>unprmtd_src_summary!I372</f>
        <v>251.42480498614836</v>
      </c>
      <c r="I372" s="237">
        <f>unprmtd_src_summary!J372</f>
        <v>0.97036994951492161</v>
      </c>
      <c r="J372" s="237">
        <f>unprmtd_src_summary!K372</f>
        <v>35.310009187394101</v>
      </c>
    </row>
    <row r="373" spans="1:10" s="226" customFormat="1" x14ac:dyDescent="0.2">
      <c r="A373" s="226" t="s">
        <v>15903</v>
      </c>
      <c r="B373" s="226" t="str">
        <f>unprmtd_src_summary!C373</f>
        <v>38</v>
      </c>
      <c r="C373" s="235" t="str">
        <f>unprmtd_src_summary!D373</f>
        <v>3801102</v>
      </c>
      <c r="D373" s="235" t="str">
        <f>unprmtd_src_summary!E373</f>
        <v>2310000220</v>
      </c>
      <c r="E373" s="236" t="str">
        <f>unprmtd_src_summary!F373</f>
        <v>Drill rigs</v>
      </c>
      <c r="F373" s="237">
        <f>unprmtd_src_summary!G373</f>
        <v>104.20841242757768</v>
      </c>
      <c r="G373" s="237">
        <f>unprmtd_src_summary!H373</f>
        <v>14.917147046994607</v>
      </c>
      <c r="H373" s="237">
        <f>unprmtd_src_summary!I373</f>
        <v>107.75348785120644</v>
      </c>
      <c r="I373" s="237">
        <f>unprmtd_src_summary!J373</f>
        <v>0.41587283550639498</v>
      </c>
      <c r="J373" s="237">
        <f>unprmtd_src_summary!K373</f>
        <v>15.132861080311759</v>
      </c>
    </row>
    <row r="374" spans="1:10" s="226" customFormat="1" x14ac:dyDescent="0.2">
      <c r="A374" s="226" t="s">
        <v>15903</v>
      </c>
      <c r="B374" s="226" t="str">
        <f>unprmtd_src_summary!C374</f>
        <v>38</v>
      </c>
      <c r="C374" s="235" t="str">
        <f>unprmtd_src_summary!D374</f>
        <v>3801302</v>
      </c>
      <c r="D374" s="235" t="str">
        <f>unprmtd_src_summary!E374</f>
        <v>2310000220</v>
      </c>
      <c r="E374" s="236" t="str">
        <f>unprmtd_src_summary!F374</f>
        <v>Drill rigs</v>
      </c>
      <c r="F374" s="237">
        <f>unprmtd_src_summary!G374</f>
        <v>131.99732240826506</v>
      </c>
      <c r="G374" s="237">
        <f>unprmtd_src_summary!H374</f>
        <v>18.89505292619317</v>
      </c>
      <c r="H374" s="237">
        <f>unprmtd_src_summary!I374</f>
        <v>136.48775127819485</v>
      </c>
      <c r="I374" s="237">
        <f>unprmtd_src_summary!J374</f>
        <v>0.52677225830810037</v>
      </c>
      <c r="J374" s="237">
        <f>unprmtd_src_summary!K374</f>
        <v>19.168290701728228</v>
      </c>
    </row>
    <row r="375" spans="1:10" s="226" customFormat="1" x14ac:dyDescent="0.2">
      <c r="A375" s="226" t="s">
        <v>15903</v>
      </c>
      <c r="B375" s="226" t="str">
        <f>unprmtd_src_summary!C375</f>
        <v>38</v>
      </c>
      <c r="C375" s="235" t="str">
        <f>unprmtd_src_summary!D375</f>
        <v>3802302</v>
      </c>
      <c r="D375" s="235" t="str">
        <f>unprmtd_src_summary!E375</f>
        <v>2310000220</v>
      </c>
      <c r="E375" s="236" t="str">
        <f>unprmtd_src_summary!F375</f>
        <v>Drill rigs</v>
      </c>
      <c r="F375" s="237">
        <f>unprmtd_src_summary!G375</f>
        <v>187.57514236963985</v>
      </c>
      <c r="G375" s="237">
        <f>unprmtd_src_summary!H375</f>
        <v>26.850864684590299</v>
      </c>
      <c r="H375" s="237">
        <f>unprmtd_src_summary!I375</f>
        <v>193.95627813217163</v>
      </c>
      <c r="I375" s="237">
        <f>unprmtd_src_summary!J375</f>
        <v>0.74857110391151105</v>
      </c>
      <c r="J375" s="237">
        <f>unprmtd_src_summary!K375</f>
        <v>27.23914994456117</v>
      </c>
    </row>
    <row r="376" spans="1:10" s="226" customFormat="1" x14ac:dyDescent="0.2">
      <c r="A376" s="226" t="s">
        <v>15903</v>
      </c>
      <c r="B376" s="226" t="str">
        <f>unprmtd_src_summary!C376</f>
        <v>38</v>
      </c>
      <c r="C376" s="235" t="str">
        <f>unprmtd_src_summary!D376</f>
        <v>3802502</v>
      </c>
      <c r="D376" s="235" t="str">
        <f>unprmtd_src_summary!E376</f>
        <v>2310000220</v>
      </c>
      <c r="E376" s="236" t="str">
        <f>unprmtd_src_summary!F376</f>
        <v>Drill rigs</v>
      </c>
      <c r="F376" s="237">
        <f>unprmtd_src_summary!G376</f>
        <v>764.19502446890294</v>
      </c>
      <c r="G376" s="237">
        <f>unprmtd_src_summary!H376</f>
        <v>109.39241167796045</v>
      </c>
      <c r="H376" s="237">
        <f>unprmtd_src_summary!I376</f>
        <v>790.19224424218055</v>
      </c>
      <c r="I376" s="237">
        <f>unprmtd_src_summary!J376</f>
        <v>3.0497341270468965</v>
      </c>
      <c r="J376" s="237">
        <f>unprmtd_src_summary!K376</f>
        <v>110.97431458895291</v>
      </c>
    </row>
    <row r="377" spans="1:10" s="226" customFormat="1" x14ac:dyDescent="0.2">
      <c r="A377" s="226" t="s">
        <v>15903</v>
      </c>
      <c r="B377" s="226" t="str">
        <f>unprmtd_src_summary!C377</f>
        <v>38</v>
      </c>
      <c r="C377" s="235" t="str">
        <f>unprmtd_src_summary!D377</f>
        <v>3803302</v>
      </c>
      <c r="D377" s="235" t="str">
        <f>unprmtd_src_summary!E377</f>
        <v>2310000220</v>
      </c>
      <c r="E377" s="236" t="str">
        <f>unprmtd_src_summary!F377</f>
        <v>Drill rigs</v>
      </c>
      <c r="F377" s="237">
        <f>unprmtd_src_summary!G377</f>
        <v>20.841682485515538</v>
      </c>
      <c r="G377" s="237">
        <f>unprmtd_src_summary!H377</f>
        <v>2.9834294093989215</v>
      </c>
      <c r="H377" s="237">
        <f>unprmtd_src_summary!I377</f>
        <v>21.55069757024129</v>
      </c>
      <c r="I377" s="237">
        <f>unprmtd_src_summary!J377</f>
        <v>8.317456710127899E-2</v>
      </c>
      <c r="J377" s="237">
        <f>unprmtd_src_summary!K377</f>
        <v>3.0265722160623518</v>
      </c>
    </row>
    <row r="378" spans="1:10" s="226" customFormat="1" x14ac:dyDescent="0.2">
      <c r="A378" s="226" t="s">
        <v>15903</v>
      </c>
      <c r="B378" s="226" t="str">
        <f>unprmtd_src_summary!C378</f>
        <v>38</v>
      </c>
      <c r="C378" s="235" t="str">
        <f>unprmtd_src_summary!D378</f>
        <v>3804902</v>
      </c>
      <c r="D378" s="235" t="str">
        <f>unprmtd_src_summary!E378</f>
        <v>2310000220</v>
      </c>
      <c r="E378" s="236" t="str">
        <f>unprmtd_src_summary!F378</f>
        <v>Drill rigs</v>
      </c>
      <c r="F378" s="237">
        <f>unprmtd_src_summary!G378</f>
        <v>0</v>
      </c>
      <c r="G378" s="237">
        <f>unprmtd_src_summary!H378</f>
        <v>0</v>
      </c>
      <c r="H378" s="237">
        <f>unprmtd_src_summary!I378</f>
        <v>0</v>
      </c>
      <c r="I378" s="237">
        <f>unprmtd_src_summary!J378</f>
        <v>0</v>
      </c>
      <c r="J378" s="237">
        <f>unprmtd_src_summary!K378</f>
        <v>0</v>
      </c>
    </row>
    <row r="379" spans="1:10" s="226" customFormat="1" x14ac:dyDescent="0.2">
      <c r="A379" s="226" t="s">
        <v>15903</v>
      </c>
      <c r="B379" s="226" t="str">
        <f>unprmtd_src_summary!C379</f>
        <v>38</v>
      </c>
      <c r="C379" s="235" t="str">
        <f>unprmtd_src_summary!D379</f>
        <v>3805302</v>
      </c>
      <c r="D379" s="235" t="str">
        <f>unprmtd_src_summary!E379</f>
        <v>2310000220</v>
      </c>
      <c r="E379" s="236" t="str">
        <f>unprmtd_src_summary!F379</f>
        <v>Drill rigs</v>
      </c>
      <c r="F379" s="237">
        <f>unprmtd_src_summary!G379</f>
        <v>507.14760714754476</v>
      </c>
      <c r="G379" s="237">
        <f>unprmtd_src_summary!H379</f>
        <v>72.596782295373771</v>
      </c>
      <c r="H379" s="237">
        <f>unprmtd_src_summary!I379</f>
        <v>524.40030754253803</v>
      </c>
      <c r="I379" s="237">
        <f>unprmtd_src_summary!J379</f>
        <v>2.0239144661311221</v>
      </c>
      <c r="J379" s="237">
        <f>unprmtd_src_summary!K379</f>
        <v>73.646590590850565</v>
      </c>
    </row>
    <row r="380" spans="1:10" s="226" customFormat="1" x14ac:dyDescent="0.2">
      <c r="A380" s="226" t="s">
        <v>15903</v>
      </c>
      <c r="B380" s="226" t="str">
        <f>unprmtd_src_summary!C380</f>
        <v>38</v>
      </c>
      <c r="C380" s="235" t="str">
        <f>unprmtd_src_summary!D380</f>
        <v>3805502</v>
      </c>
      <c r="D380" s="235" t="str">
        <f>unprmtd_src_summary!E380</f>
        <v>2310000220</v>
      </c>
      <c r="E380" s="236" t="str">
        <f>unprmtd_src_summary!F380</f>
        <v>Drill rigs</v>
      </c>
      <c r="F380" s="237">
        <f>unprmtd_src_summary!G380</f>
        <v>0</v>
      </c>
      <c r="G380" s="237">
        <f>unprmtd_src_summary!H380</f>
        <v>0</v>
      </c>
      <c r="H380" s="237">
        <f>unprmtd_src_summary!I380</f>
        <v>0</v>
      </c>
      <c r="I380" s="237">
        <f>unprmtd_src_summary!J380</f>
        <v>0</v>
      </c>
      <c r="J380" s="237">
        <f>unprmtd_src_summary!K380</f>
        <v>0</v>
      </c>
    </row>
    <row r="381" spans="1:10" s="226" customFormat="1" x14ac:dyDescent="0.2">
      <c r="A381" s="226" t="s">
        <v>15903</v>
      </c>
      <c r="B381" s="226" t="str">
        <f>unprmtd_src_summary!C381</f>
        <v>38</v>
      </c>
      <c r="C381" s="235" t="str">
        <f>unprmtd_src_summary!D381</f>
        <v>3805702</v>
      </c>
      <c r="D381" s="235" t="str">
        <f>unprmtd_src_summary!E381</f>
        <v>2310000220</v>
      </c>
      <c r="E381" s="236" t="str">
        <f>unprmtd_src_summary!F381</f>
        <v>Drill rigs</v>
      </c>
      <c r="F381" s="237">
        <f>unprmtd_src_summary!G381</f>
        <v>20.841682485515538</v>
      </c>
      <c r="G381" s="237">
        <f>unprmtd_src_summary!H381</f>
        <v>2.9834294093989215</v>
      </c>
      <c r="H381" s="237">
        <f>unprmtd_src_summary!I381</f>
        <v>21.55069757024129</v>
      </c>
      <c r="I381" s="237">
        <f>unprmtd_src_summary!J381</f>
        <v>8.317456710127899E-2</v>
      </c>
      <c r="J381" s="237">
        <f>unprmtd_src_summary!K381</f>
        <v>3.0265722160623518</v>
      </c>
    </row>
    <row r="382" spans="1:10" s="226" customFormat="1" x14ac:dyDescent="0.2">
      <c r="A382" s="226" t="s">
        <v>15903</v>
      </c>
      <c r="B382" s="226" t="str">
        <f>unprmtd_src_summary!C382</f>
        <v>38</v>
      </c>
      <c r="C382" s="235" t="str">
        <f>unprmtd_src_summary!D382</f>
        <v>3806102</v>
      </c>
      <c r="D382" s="235" t="str">
        <f>unprmtd_src_summary!E382</f>
        <v>2310000220</v>
      </c>
      <c r="E382" s="236" t="str">
        <f>unprmtd_src_summary!F382</f>
        <v>Drill rigs</v>
      </c>
      <c r="F382" s="237">
        <f>unprmtd_src_summary!G382</f>
        <v>1181.028674179214</v>
      </c>
      <c r="G382" s="237">
        <f>unprmtd_src_summary!H382</f>
        <v>169.0609998659389</v>
      </c>
      <c r="H382" s="237">
        <f>unprmtd_src_summary!I382</f>
        <v>1221.2061956470066</v>
      </c>
      <c r="I382" s="237">
        <f>unprmtd_src_summary!J382</f>
        <v>4.7132254690724773</v>
      </c>
      <c r="J382" s="237">
        <f>unprmtd_src_summary!K382</f>
        <v>171.50575891019994</v>
      </c>
    </row>
    <row r="383" spans="1:10" s="226" customFormat="1" x14ac:dyDescent="0.2">
      <c r="A383" s="226" t="s">
        <v>15903</v>
      </c>
      <c r="B383" s="226" t="str">
        <f>unprmtd_src_summary!C383</f>
        <v>38</v>
      </c>
      <c r="C383" s="235" t="str">
        <f>unprmtd_src_summary!D383</f>
        <v>3807502</v>
      </c>
      <c r="D383" s="235" t="str">
        <f>unprmtd_src_summary!E383</f>
        <v>2310000220</v>
      </c>
      <c r="E383" s="236" t="str">
        <f>unprmtd_src_summary!F383</f>
        <v>Drill rigs</v>
      </c>
      <c r="F383" s="237">
        <f>unprmtd_src_summary!G383</f>
        <v>34.736137475859231</v>
      </c>
      <c r="G383" s="237">
        <f>unprmtd_src_summary!H383</f>
        <v>4.9723823489982024</v>
      </c>
      <c r="H383" s="237">
        <f>unprmtd_src_summary!I383</f>
        <v>35.917829283735479</v>
      </c>
      <c r="I383" s="237">
        <f>unprmtd_src_summary!J383</f>
        <v>0.13862427850213166</v>
      </c>
      <c r="J383" s="237">
        <f>unprmtd_src_summary!K383</f>
        <v>5.0442870267705864</v>
      </c>
    </row>
    <row r="384" spans="1:10" s="226" customFormat="1" x14ac:dyDescent="0.2">
      <c r="A384" s="226" t="s">
        <v>15903</v>
      </c>
      <c r="B384" s="226" t="str">
        <f>unprmtd_src_summary!C384</f>
        <v>38</v>
      </c>
      <c r="C384" s="235" t="str">
        <f>unprmtd_src_summary!D384</f>
        <v>3808702</v>
      </c>
      <c r="D384" s="235" t="str">
        <f>unprmtd_src_summary!E384</f>
        <v>2310000220</v>
      </c>
      <c r="E384" s="236" t="str">
        <f>unprmtd_src_summary!F384</f>
        <v>Drill rigs</v>
      </c>
      <c r="F384" s="237">
        <f>unprmtd_src_summary!G384</f>
        <v>20.841682485515538</v>
      </c>
      <c r="G384" s="237">
        <f>unprmtd_src_summary!H384</f>
        <v>2.9834294093989215</v>
      </c>
      <c r="H384" s="237">
        <f>unprmtd_src_summary!I384</f>
        <v>21.55069757024129</v>
      </c>
      <c r="I384" s="237">
        <f>unprmtd_src_summary!J384</f>
        <v>8.317456710127899E-2</v>
      </c>
      <c r="J384" s="237">
        <f>unprmtd_src_summary!K384</f>
        <v>3.0265722160623518</v>
      </c>
    </row>
    <row r="385" spans="1:10" s="226" customFormat="1" ht="11.25" customHeight="1" x14ac:dyDescent="0.2">
      <c r="A385" s="226" t="s">
        <v>15903</v>
      </c>
      <c r="B385" s="226" t="str">
        <f>unprmtd_src_summary!C385</f>
        <v>38</v>
      </c>
      <c r="C385" s="235" t="str">
        <f>unprmtd_src_summary!D385</f>
        <v>3808902</v>
      </c>
      <c r="D385" s="235" t="str">
        <f>unprmtd_src_summary!E385</f>
        <v>2310000220</v>
      </c>
      <c r="E385" s="236" t="str">
        <f>unprmtd_src_summary!F385</f>
        <v>Drill rigs</v>
      </c>
      <c r="F385" s="237">
        <f>unprmtd_src_summary!G385</f>
        <v>6.9472274951718465</v>
      </c>
      <c r="G385" s="237">
        <f>unprmtd_src_summary!H385</f>
        <v>0.99447646979964066</v>
      </c>
      <c r="H385" s="237">
        <f>unprmtd_src_summary!I385</f>
        <v>7.183565856747097</v>
      </c>
      <c r="I385" s="237">
        <f>unprmtd_src_summary!J385</f>
        <v>2.7724855700426335E-2</v>
      </c>
      <c r="J385" s="237">
        <f>unprmtd_src_summary!K385</f>
        <v>1.0088574053541173</v>
      </c>
    </row>
    <row r="386" spans="1:10" s="226" customFormat="1" x14ac:dyDescent="0.2">
      <c r="A386" s="226" t="s">
        <v>15903</v>
      </c>
      <c r="B386" s="226" t="str">
        <f>unprmtd_src_summary!C386</f>
        <v>38</v>
      </c>
      <c r="C386" s="235" t="str">
        <f>unprmtd_src_summary!D386</f>
        <v>3810102</v>
      </c>
      <c r="D386" s="235" t="str">
        <f>unprmtd_src_summary!E386</f>
        <v>2310000220</v>
      </c>
      <c r="E386" s="236" t="str">
        <f>unprmtd_src_summary!F386</f>
        <v>Drill rigs</v>
      </c>
      <c r="F386" s="237">
        <f>unprmtd_src_summary!G386</f>
        <v>41.683364971031075</v>
      </c>
      <c r="G386" s="237">
        <f>unprmtd_src_summary!H386</f>
        <v>5.9668588187978431</v>
      </c>
      <c r="H386" s="237">
        <f>unprmtd_src_summary!I386</f>
        <v>43.10139514048258</v>
      </c>
      <c r="I386" s="237">
        <f>unprmtd_src_summary!J386</f>
        <v>0.16634913420255798</v>
      </c>
      <c r="J386" s="237">
        <f>unprmtd_src_summary!K386</f>
        <v>6.0531444321247037</v>
      </c>
    </row>
    <row r="387" spans="1:10" s="226" customFormat="1" x14ac:dyDescent="0.2">
      <c r="A387" s="226" t="s">
        <v>15903</v>
      </c>
      <c r="B387" s="226" t="str">
        <f>unprmtd_src_summary!C387</f>
        <v>38</v>
      </c>
      <c r="C387" s="235" t="str">
        <f>unprmtd_src_summary!D387</f>
        <v>3810502</v>
      </c>
      <c r="D387" s="235" t="str">
        <f>unprmtd_src_summary!E387</f>
        <v>2310000220</v>
      </c>
      <c r="E387" s="236" t="str">
        <f>unprmtd_src_summary!F387</f>
        <v>Drill rigs</v>
      </c>
      <c r="F387" s="237">
        <f>unprmtd_src_summary!G387</f>
        <v>312.62523728273311</v>
      </c>
      <c r="G387" s="237">
        <f>unprmtd_src_summary!H387</f>
        <v>44.751441140983829</v>
      </c>
      <c r="H387" s="237">
        <f>unprmtd_src_summary!I387</f>
        <v>323.26046355361939</v>
      </c>
      <c r="I387" s="237">
        <f>unprmtd_src_summary!J387</f>
        <v>1.2476185065191849</v>
      </c>
      <c r="J387" s="237">
        <f>unprmtd_src_summary!K387</f>
        <v>45.398583240935281</v>
      </c>
    </row>
    <row r="388" spans="1:10" s="226" customFormat="1" x14ac:dyDescent="0.2">
      <c r="A388" s="226" t="s">
        <v>15903</v>
      </c>
      <c r="B388" s="226" t="str">
        <f>unprmtd_src_summary!C388</f>
        <v>46</v>
      </c>
      <c r="C388" s="235" t="str">
        <f>unprmtd_src_summary!D388</f>
        <v>4606302</v>
      </c>
      <c r="D388" s="235" t="str">
        <f>unprmtd_src_summary!E388</f>
        <v>2310000220</v>
      </c>
      <c r="E388" s="236" t="str">
        <f>unprmtd_src_summary!F388</f>
        <v>Drill rigs</v>
      </c>
      <c r="F388" s="237">
        <f>unprmtd_src_summary!G388</f>
        <v>90.313957437234009</v>
      </c>
      <c r="G388" s="237">
        <f>unprmtd_src_summary!H388</f>
        <v>12.928194107395329</v>
      </c>
      <c r="H388" s="237">
        <f>unprmtd_src_summary!I388</f>
        <v>93.386356137712269</v>
      </c>
      <c r="I388" s="237">
        <f>unprmtd_src_summary!J388</f>
        <v>0.36042312410554234</v>
      </c>
      <c r="J388" s="237">
        <f>unprmtd_src_summary!K388</f>
        <v>13.115146269603526</v>
      </c>
    </row>
    <row r="389" spans="1:10" s="226" customFormat="1" x14ac:dyDescent="0.2">
      <c r="A389" s="226" t="s">
        <v>15903</v>
      </c>
      <c r="B389" s="226" t="str">
        <f>unprmtd_src_summary!C389</f>
        <v>46</v>
      </c>
      <c r="C389" s="235" t="str">
        <f>unprmtd_src_summary!D389</f>
        <v>4601902</v>
      </c>
      <c r="D389" s="235" t="str">
        <f>unprmtd_src_summary!E389</f>
        <v>2310000220</v>
      </c>
      <c r="E389" s="236" t="str">
        <f>unprmtd_src_summary!F389</f>
        <v>Drill rigs</v>
      </c>
      <c r="F389" s="237">
        <f>unprmtd_src_summary!G389</f>
        <v>27.788909980687386</v>
      </c>
      <c r="G389" s="237">
        <f>unprmtd_src_summary!H389</f>
        <v>3.9779058791985626</v>
      </c>
      <c r="H389" s="237">
        <f>unprmtd_src_summary!I389</f>
        <v>28.734263426988388</v>
      </c>
      <c r="I389" s="237">
        <f>unprmtd_src_summary!J389</f>
        <v>0.11089942280170534</v>
      </c>
      <c r="J389" s="237">
        <f>unprmtd_src_summary!K389</f>
        <v>4.0354296214164691</v>
      </c>
    </row>
    <row r="390" spans="1:10" s="31" customFormat="1" x14ac:dyDescent="0.2">
      <c r="A390" t="s">
        <v>15903</v>
      </c>
      <c r="B390" t="str">
        <f>unprmtd_src_summary!C390</f>
        <v>30</v>
      </c>
      <c r="C390" s="143">
        <f>unprmtd_src_summary!D390</f>
        <v>30011</v>
      </c>
      <c r="D390" s="143" t="str">
        <f>unprmtd_src_summary!E390</f>
        <v>2310000700</v>
      </c>
      <c r="E390" s="28" t="str">
        <f>unprmtd_src_summary!F390</f>
        <v>Unpermitted Fugitives</v>
      </c>
      <c r="F390" s="144">
        <f>unprmtd_src_summary!G390</f>
        <v>0</v>
      </c>
      <c r="G390" s="144">
        <f>unprmtd_src_summary!H390</f>
        <v>17.318768098052484</v>
      </c>
      <c r="H390" s="144">
        <f>unprmtd_src_summary!I390</f>
        <v>0</v>
      </c>
      <c r="I390" s="144">
        <f>unprmtd_src_summary!J390</f>
        <v>0</v>
      </c>
      <c r="J390" s="144">
        <f>unprmtd_src_summary!K390</f>
        <v>0</v>
      </c>
    </row>
    <row r="391" spans="1:10" x14ac:dyDescent="0.2">
      <c r="A391" t="s">
        <v>15903</v>
      </c>
      <c r="B391" t="str">
        <f>unprmtd_src_summary!C391</f>
        <v>30</v>
      </c>
      <c r="C391" s="143">
        <f>unprmtd_src_summary!D391</f>
        <v>30017</v>
      </c>
      <c r="D391" s="143" t="str">
        <f>unprmtd_src_summary!E391</f>
        <v>2310000700</v>
      </c>
      <c r="E391" s="28" t="str">
        <f>unprmtd_src_summary!F391</f>
        <v>Unpermitted Fugitives</v>
      </c>
      <c r="F391" s="144">
        <f>unprmtd_src_summary!G391</f>
        <v>0</v>
      </c>
      <c r="G391" s="144">
        <f>unprmtd_src_summary!H391</f>
        <v>2.8864613496754141</v>
      </c>
      <c r="H391" s="144">
        <f>unprmtd_src_summary!I391</f>
        <v>0</v>
      </c>
      <c r="I391" s="144">
        <f>unprmtd_src_summary!J391</f>
        <v>0</v>
      </c>
      <c r="J391" s="144">
        <f>unprmtd_src_summary!K391</f>
        <v>0</v>
      </c>
    </row>
    <row r="392" spans="1:10" s="30" customFormat="1" x14ac:dyDescent="0.2">
      <c r="A392" t="s">
        <v>15903</v>
      </c>
      <c r="B392" t="str">
        <f>unprmtd_src_summary!C392</f>
        <v>30</v>
      </c>
      <c r="C392" s="143">
        <f>unprmtd_src_summary!D392</f>
        <v>30019</v>
      </c>
      <c r="D392" s="143" t="str">
        <f>unprmtd_src_summary!E392</f>
        <v>2310000700</v>
      </c>
      <c r="E392" s="28" t="str">
        <f>unprmtd_src_summary!F392</f>
        <v>Unpermitted Fugitives</v>
      </c>
      <c r="F392" s="144">
        <f>unprmtd_src_summary!G392</f>
        <v>0</v>
      </c>
      <c r="G392" s="144">
        <f>unprmtd_src_summary!H392</f>
        <v>2.8864613496754141</v>
      </c>
      <c r="H392" s="144">
        <f>unprmtd_src_summary!I392</f>
        <v>0</v>
      </c>
      <c r="I392" s="144">
        <f>unprmtd_src_summary!J392</f>
        <v>0</v>
      </c>
      <c r="J392" s="144">
        <f>unprmtd_src_summary!K392</f>
        <v>0</v>
      </c>
    </row>
    <row r="393" spans="1:10" s="30" customFormat="1" x14ac:dyDescent="0.2">
      <c r="A393" t="s">
        <v>15903</v>
      </c>
      <c r="B393" t="str">
        <f>unprmtd_src_summary!C393</f>
        <v>30</v>
      </c>
      <c r="C393" s="143">
        <f>unprmtd_src_summary!D393</f>
        <v>30021</v>
      </c>
      <c r="D393" s="143" t="str">
        <f>unprmtd_src_summary!E393</f>
        <v>2310000700</v>
      </c>
      <c r="E393" s="28" t="str">
        <f>unprmtd_src_summary!F393</f>
        <v>Unpermitted Fugitives</v>
      </c>
      <c r="F393" s="144">
        <f>unprmtd_src_summary!G393</f>
        <v>0</v>
      </c>
      <c r="G393" s="144">
        <f>unprmtd_src_summary!H393</f>
        <v>61.577842126408825</v>
      </c>
      <c r="H393" s="144">
        <f>unprmtd_src_summary!I393</f>
        <v>0</v>
      </c>
      <c r="I393" s="144">
        <f>unprmtd_src_summary!J393</f>
        <v>0</v>
      </c>
      <c r="J393" s="144">
        <f>unprmtd_src_summary!K393</f>
        <v>0</v>
      </c>
    </row>
    <row r="394" spans="1:10" s="30" customFormat="1" x14ac:dyDescent="0.2">
      <c r="A394" t="s">
        <v>15903</v>
      </c>
      <c r="B394" t="str">
        <f>unprmtd_src_summary!C394</f>
        <v>30</v>
      </c>
      <c r="C394" s="143">
        <f>unprmtd_src_summary!D394</f>
        <v>30025</v>
      </c>
      <c r="D394" s="143" t="str">
        <f>unprmtd_src_summary!E394</f>
        <v>2310000700</v>
      </c>
      <c r="E394" s="28" t="str">
        <f>unprmtd_src_summary!F394</f>
        <v>Unpermitted Fugitives</v>
      </c>
      <c r="F394" s="144">
        <f>unprmtd_src_summary!G394</f>
        <v>0</v>
      </c>
      <c r="G394" s="144">
        <f>unprmtd_src_summary!H394</f>
        <v>1351.8260654313187</v>
      </c>
      <c r="H394" s="144">
        <f>unprmtd_src_summary!I394</f>
        <v>0</v>
      </c>
      <c r="I394" s="144">
        <f>unprmtd_src_summary!J394</f>
        <v>0</v>
      </c>
      <c r="J394" s="144">
        <f>unprmtd_src_summary!K394</f>
        <v>0</v>
      </c>
    </row>
    <row r="395" spans="1:10" s="30" customFormat="1" x14ac:dyDescent="0.2">
      <c r="A395" t="s">
        <v>15903</v>
      </c>
      <c r="B395" t="str">
        <f>unprmtd_src_summary!C395</f>
        <v>30</v>
      </c>
      <c r="C395" s="143">
        <f>unprmtd_src_summary!D395</f>
        <v>30033</v>
      </c>
      <c r="D395" s="143" t="str">
        <f>unprmtd_src_summary!E395</f>
        <v>2310000700</v>
      </c>
      <c r="E395" s="28" t="str">
        <f>unprmtd_src_summary!F395</f>
        <v>Unpermitted Fugitives</v>
      </c>
      <c r="F395" s="144">
        <f>unprmtd_src_summary!G395</f>
        <v>0</v>
      </c>
      <c r="G395" s="144">
        <f>unprmtd_src_summary!H395</f>
        <v>11.545845398701656</v>
      </c>
      <c r="H395" s="144">
        <f>unprmtd_src_summary!I395</f>
        <v>0</v>
      </c>
      <c r="I395" s="144">
        <f>unprmtd_src_summary!J395</f>
        <v>0</v>
      </c>
      <c r="J395" s="144">
        <f>unprmtd_src_summary!K395</f>
        <v>0</v>
      </c>
    </row>
    <row r="396" spans="1:10" s="30" customFormat="1" x14ac:dyDescent="0.2">
      <c r="A396" t="s">
        <v>15903</v>
      </c>
      <c r="B396" t="str">
        <f>unprmtd_src_summary!C396</f>
        <v>30</v>
      </c>
      <c r="C396" s="143">
        <f>unprmtd_src_summary!D396</f>
        <v>30055</v>
      </c>
      <c r="D396" s="143" t="str">
        <f>unprmtd_src_summary!E396</f>
        <v>2310000700</v>
      </c>
      <c r="E396" s="28" t="str">
        <f>unprmtd_src_summary!F396</f>
        <v>Unpermitted Fugitives</v>
      </c>
      <c r="F396" s="144">
        <f>unprmtd_src_summary!G396</f>
        <v>0</v>
      </c>
      <c r="G396" s="144">
        <f>unprmtd_src_summary!H396</f>
        <v>4.8107689161256895</v>
      </c>
      <c r="H396" s="144">
        <f>unprmtd_src_summary!I396</f>
        <v>0</v>
      </c>
      <c r="I396" s="144">
        <f>unprmtd_src_summary!J396</f>
        <v>0</v>
      </c>
      <c r="J396" s="144">
        <f>unprmtd_src_summary!K396</f>
        <v>0</v>
      </c>
    </row>
    <row r="397" spans="1:10" s="30" customFormat="1" x14ac:dyDescent="0.2">
      <c r="A397" t="s">
        <v>15903</v>
      </c>
      <c r="B397" t="str">
        <f>unprmtd_src_summary!C397</f>
        <v>30</v>
      </c>
      <c r="C397" s="143">
        <f>unprmtd_src_summary!D397</f>
        <v>30079</v>
      </c>
      <c r="D397" s="143" t="str">
        <f>unprmtd_src_summary!E397</f>
        <v>2310000700</v>
      </c>
      <c r="E397" s="28" t="str">
        <f>unprmtd_src_summary!F397</f>
        <v>Unpermitted Fugitives</v>
      </c>
      <c r="F397" s="144">
        <f>unprmtd_src_summary!G397</f>
        <v>0</v>
      </c>
      <c r="G397" s="144">
        <f>unprmtd_src_summary!H397</f>
        <v>12.507999181926793</v>
      </c>
      <c r="H397" s="144">
        <f>unprmtd_src_summary!I397</f>
        <v>0</v>
      </c>
      <c r="I397" s="144">
        <f>unprmtd_src_summary!J397</f>
        <v>0</v>
      </c>
      <c r="J397" s="144">
        <f>unprmtd_src_summary!K397</f>
        <v>0</v>
      </c>
    </row>
    <row r="398" spans="1:10" s="30" customFormat="1" x14ac:dyDescent="0.2">
      <c r="A398" t="s">
        <v>15903</v>
      </c>
      <c r="B398" t="str">
        <f>unprmtd_src_summary!C398</f>
        <v>30</v>
      </c>
      <c r="C398" s="143">
        <f>unprmtd_src_summary!D398</f>
        <v>30083</v>
      </c>
      <c r="D398" s="143" t="str">
        <f>unprmtd_src_summary!E398</f>
        <v>2310000700</v>
      </c>
      <c r="E398" s="28" t="str">
        <f>unprmtd_src_summary!F398</f>
        <v>Unpermitted Fugitives</v>
      </c>
      <c r="F398" s="144">
        <f>unprmtd_src_summary!G398</f>
        <v>0</v>
      </c>
      <c r="G398" s="144">
        <f>unprmtd_src_summary!H398</f>
        <v>903.46240244840453</v>
      </c>
      <c r="H398" s="144">
        <f>unprmtd_src_summary!I398</f>
        <v>0</v>
      </c>
      <c r="I398" s="144">
        <f>unprmtd_src_summary!J398</f>
        <v>0</v>
      </c>
      <c r="J398" s="144">
        <f>unprmtd_src_summary!K398</f>
        <v>0</v>
      </c>
    </row>
    <row r="399" spans="1:10" s="30" customFormat="1" x14ac:dyDescent="0.2">
      <c r="A399" t="s">
        <v>15903</v>
      </c>
      <c r="B399" t="str">
        <f>unprmtd_src_summary!C399</f>
        <v>30</v>
      </c>
      <c r="C399" s="143">
        <f>unprmtd_src_summary!D399</f>
        <v>30085</v>
      </c>
      <c r="D399" s="143" t="str">
        <f>unprmtd_src_summary!E399</f>
        <v>2310000700</v>
      </c>
      <c r="E399" s="28" t="str">
        <f>unprmtd_src_summary!F399</f>
        <v>Unpermitted Fugitives</v>
      </c>
      <c r="F399" s="144">
        <f>unprmtd_src_summary!G399</f>
        <v>0</v>
      </c>
      <c r="G399" s="144">
        <f>unprmtd_src_summary!H399</f>
        <v>173.18768098052485</v>
      </c>
      <c r="H399" s="144">
        <f>unprmtd_src_summary!I399</f>
        <v>0</v>
      </c>
      <c r="I399" s="144">
        <f>unprmtd_src_summary!J399</f>
        <v>0</v>
      </c>
      <c r="J399" s="144">
        <f>unprmtd_src_summary!K399</f>
        <v>0</v>
      </c>
    </row>
    <row r="400" spans="1:10" s="30" customFormat="1" x14ac:dyDescent="0.2">
      <c r="A400" t="s">
        <v>15903</v>
      </c>
      <c r="B400" t="str">
        <f>unprmtd_src_summary!C400</f>
        <v>30</v>
      </c>
      <c r="C400" s="143">
        <f>unprmtd_src_summary!D400</f>
        <v>30091</v>
      </c>
      <c r="D400" s="143" t="str">
        <f>unprmtd_src_summary!E400</f>
        <v>2310000700</v>
      </c>
      <c r="E400" s="28" t="str">
        <f>unprmtd_src_summary!F400</f>
        <v>Unpermitted Fugitives</v>
      </c>
      <c r="F400" s="144">
        <f>unprmtd_src_summary!G400</f>
        <v>0</v>
      </c>
      <c r="G400" s="144">
        <f>unprmtd_src_summary!H400</f>
        <v>203.97660204372926</v>
      </c>
      <c r="H400" s="144">
        <f>unprmtd_src_summary!I400</f>
        <v>0</v>
      </c>
      <c r="I400" s="144">
        <f>unprmtd_src_summary!J400</f>
        <v>0</v>
      </c>
      <c r="J400" s="144">
        <f>unprmtd_src_summary!K400</f>
        <v>0</v>
      </c>
    </row>
    <row r="401" spans="1:11" s="30" customFormat="1" x14ac:dyDescent="0.2">
      <c r="A401" t="s">
        <v>15903</v>
      </c>
      <c r="B401" t="str">
        <f>unprmtd_src_summary!C401</f>
        <v>30</v>
      </c>
      <c r="C401" s="143">
        <f>unprmtd_src_summary!D401</f>
        <v>30105</v>
      </c>
      <c r="D401" s="143" t="str">
        <f>unprmtd_src_summary!E401</f>
        <v>2310000700</v>
      </c>
      <c r="E401" s="28" t="str">
        <f>unprmtd_src_summary!F401</f>
        <v>Unpermitted Fugitives</v>
      </c>
      <c r="F401" s="144">
        <f>unprmtd_src_summary!G401</f>
        <v>0</v>
      </c>
      <c r="G401" s="144">
        <f>unprmtd_src_summary!H401</f>
        <v>171.26337341407458</v>
      </c>
      <c r="H401" s="144">
        <f>unprmtd_src_summary!I401</f>
        <v>0</v>
      </c>
      <c r="I401" s="144">
        <f>unprmtd_src_summary!J401</f>
        <v>0</v>
      </c>
      <c r="J401" s="144">
        <f>unprmtd_src_summary!K401</f>
        <v>0</v>
      </c>
    </row>
    <row r="402" spans="1:11" s="31" customFormat="1" x14ac:dyDescent="0.2">
      <c r="A402" t="s">
        <v>15903</v>
      </c>
      <c r="B402" t="str">
        <f>unprmtd_src_summary!C402</f>
        <v>30</v>
      </c>
      <c r="C402" s="143">
        <f>unprmtd_src_summary!D402</f>
        <v>30109</v>
      </c>
      <c r="D402" s="143" t="str">
        <f>unprmtd_src_summary!E402</f>
        <v>2310000700</v>
      </c>
      <c r="E402" s="28" t="str">
        <f>unprmtd_src_summary!F402</f>
        <v>Unpermitted Fugitives</v>
      </c>
      <c r="F402" s="144">
        <f>unprmtd_src_summary!G402</f>
        <v>0</v>
      </c>
      <c r="G402" s="144">
        <f>unprmtd_src_summary!H402</f>
        <v>116.4206077702417</v>
      </c>
      <c r="H402" s="144">
        <f>unprmtd_src_summary!I402</f>
        <v>0</v>
      </c>
      <c r="I402" s="144">
        <f>unprmtd_src_summary!J402</f>
        <v>0</v>
      </c>
      <c r="J402" s="144">
        <f>unprmtd_src_summary!K402</f>
        <v>0</v>
      </c>
      <c r="K402"/>
    </row>
    <row r="403" spans="1:11" s="31" customFormat="1" x14ac:dyDescent="0.2">
      <c r="A403" t="s">
        <v>15903</v>
      </c>
      <c r="B403" t="str">
        <f>unprmtd_src_summary!C403</f>
        <v>38</v>
      </c>
      <c r="C403" s="143">
        <f>unprmtd_src_summary!D403</f>
        <v>38007</v>
      </c>
      <c r="D403" s="143" t="str">
        <f>unprmtd_src_summary!E403</f>
        <v>2310000700</v>
      </c>
      <c r="E403" s="28" t="str">
        <f>unprmtd_src_summary!F403</f>
        <v>Unpermitted Fugitives</v>
      </c>
      <c r="F403" s="144">
        <f>unprmtd_src_summary!G403</f>
        <v>0</v>
      </c>
      <c r="G403" s="144">
        <f>unprmtd_src_summary!H403</f>
        <v>440.6664327171132</v>
      </c>
      <c r="H403" s="144">
        <f>unprmtd_src_summary!I403</f>
        <v>0</v>
      </c>
      <c r="I403" s="144">
        <f>unprmtd_src_summary!J403</f>
        <v>0</v>
      </c>
      <c r="J403" s="144">
        <f>unprmtd_src_summary!K403</f>
        <v>0</v>
      </c>
    </row>
    <row r="404" spans="1:11" s="31" customFormat="1" x14ac:dyDescent="0.2">
      <c r="A404" t="s">
        <v>15903</v>
      </c>
      <c r="B404" t="str">
        <f>unprmtd_src_summary!C404</f>
        <v>38</v>
      </c>
      <c r="C404" s="143">
        <f>unprmtd_src_summary!D404</f>
        <v>38009</v>
      </c>
      <c r="D404" s="143" t="str">
        <f>unprmtd_src_summary!E404</f>
        <v>2310000700</v>
      </c>
      <c r="E404" s="28" t="str">
        <f>unprmtd_src_summary!F404</f>
        <v>Unpermitted Fugitives</v>
      </c>
      <c r="F404" s="144">
        <f>unprmtd_src_summary!G404</f>
        <v>0</v>
      </c>
      <c r="G404" s="144">
        <f>unprmtd_src_summary!H404</f>
        <v>503.20642862674725</v>
      </c>
      <c r="H404" s="144">
        <f>unprmtd_src_summary!I404</f>
        <v>0</v>
      </c>
      <c r="I404" s="144">
        <f>unprmtd_src_summary!J404</f>
        <v>0</v>
      </c>
      <c r="J404" s="144">
        <f>unprmtd_src_summary!K404</f>
        <v>0</v>
      </c>
    </row>
    <row r="405" spans="1:11" s="31" customFormat="1" x14ac:dyDescent="0.2">
      <c r="A405" t="s">
        <v>15903</v>
      </c>
      <c r="B405" t="str">
        <f>unprmtd_src_summary!C405</f>
        <v>38</v>
      </c>
      <c r="C405" s="143">
        <f>unprmtd_src_summary!D405</f>
        <v>38011</v>
      </c>
      <c r="D405" s="143" t="str">
        <f>unprmtd_src_summary!E405</f>
        <v>2310000700</v>
      </c>
      <c r="E405" s="28" t="str">
        <f>unprmtd_src_summary!F405</f>
        <v>Unpermitted Fugitives</v>
      </c>
      <c r="F405" s="144">
        <f>unprmtd_src_summary!G405</f>
        <v>0</v>
      </c>
      <c r="G405" s="144">
        <f>unprmtd_src_summary!H405</f>
        <v>533.03319590672652</v>
      </c>
      <c r="H405" s="144">
        <f>unprmtd_src_summary!I405</f>
        <v>0</v>
      </c>
      <c r="I405" s="144">
        <f>unprmtd_src_summary!J405</f>
        <v>0</v>
      </c>
      <c r="J405" s="144">
        <f>unprmtd_src_summary!K405</f>
        <v>0</v>
      </c>
    </row>
    <row r="406" spans="1:11" s="31" customFormat="1" x14ac:dyDescent="0.2">
      <c r="A406" t="s">
        <v>15903</v>
      </c>
      <c r="B406" t="str">
        <f>unprmtd_src_summary!C406</f>
        <v>38</v>
      </c>
      <c r="C406" s="143">
        <f>unprmtd_src_summary!D406</f>
        <v>38013</v>
      </c>
      <c r="D406" s="143" t="str">
        <f>unprmtd_src_summary!E406</f>
        <v>2310000700</v>
      </c>
      <c r="E406" s="28" t="str">
        <f>unprmtd_src_summary!F406</f>
        <v>Unpermitted Fugitives</v>
      </c>
      <c r="F406" s="144">
        <f>unprmtd_src_summary!G406</f>
        <v>0</v>
      </c>
      <c r="G406" s="144">
        <f>unprmtd_src_summary!H406</f>
        <v>360.80766870942676</v>
      </c>
      <c r="H406" s="144">
        <f>unprmtd_src_summary!I406</f>
        <v>0</v>
      </c>
      <c r="I406" s="144">
        <f>unprmtd_src_summary!J406</f>
        <v>0</v>
      </c>
      <c r="J406" s="144">
        <f>unprmtd_src_summary!K406</f>
        <v>0</v>
      </c>
    </row>
    <row r="407" spans="1:11" s="31" customFormat="1" x14ac:dyDescent="0.2">
      <c r="A407" t="s">
        <v>15903</v>
      </c>
      <c r="B407" t="str">
        <f>unprmtd_src_summary!C407</f>
        <v>38</v>
      </c>
      <c r="C407" s="143">
        <f>unprmtd_src_summary!D407</f>
        <v>38023</v>
      </c>
      <c r="D407" s="143" t="str">
        <f>unprmtd_src_summary!E407</f>
        <v>2310000700</v>
      </c>
      <c r="E407" s="28" t="str">
        <f>unprmtd_src_summary!F407</f>
        <v>Unpermitted Fugitives</v>
      </c>
      <c r="F407" s="144">
        <f>unprmtd_src_summary!G407</f>
        <v>0</v>
      </c>
      <c r="G407" s="144">
        <f>unprmtd_src_summary!H407</f>
        <v>137.58799100119475</v>
      </c>
      <c r="H407" s="144">
        <f>unprmtd_src_summary!I407</f>
        <v>0</v>
      </c>
      <c r="I407" s="144">
        <f>unprmtd_src_summary!J407</f>
        <v>0</v>
      </c>
      <c r="J407" s="144">
        <f>unprmtd_src_summary!K407</f>
        <v>0</v>
      </c>
    </row>
    <row r="408" spans="1:11" s="31" customFormat="1" x14ac:dyDescent="0.2">
      <c r="A408" t="s">
        <v>15903</v>
      </c>
      <c r="B408" t="str">
        <f>unprmtd_src_summary!C408</f>
        <v>38</v>
      </c>
      <c r="C408" s="143">
        <f>unprmtd_src_summary!D408</f>
        <v>38025</v>
      </c>
      <c r="D408" s="143" t="str">
        <f>unprmtd_src_summary!E408</f>
        <v>2310000700</v>
      </c>
      <c r="E408" s="28" t="str">
        <f>unprmtd_src_summary!F408</f>
        <v>Unpermitted Fugitives</v>
      </c>
      <c r="F408" s="144">
        <f>unprmtd_src_summary!G408</f>
        <v>0</v>
      </c>
      <c r="G408" s="144">
        <f>unprmtd_src_summary!H408</f>
        <v>370.42920654167813</v>
      </c>
      <c r="H408" s="144">
        <f>unprmtd_src_summary!I408</f>
        <v>0</v>
      </c>
      <c r="I408" s="144">
        <f>unprmtd_src_summary!J408</f>
        <v>0</v>
      </c>
      <c r="J408" s="144">
        <f>unprmtd_src_summary!K408</f>
        <v>0</v>
      </c>
    </row>
    <row r="409" spans="1:11" s="31" customFormat="1" ht="11.25" customHeight="1" x14ac:dyDescent="0.2">
      <c r="A409" t="s">
        <v>15903</v>
      </c>
      <c r="B409" t="str">
        <f>unprmtd_src_summary!C409</f>
        <v>38</v>
      </c>
      <c r="C409" s="143">
        <f>unprmtd_src_summary!D409</f>
        <v>38033</v>
      </c>
      <c r="D409" s="143" t="str">
        <f>unprmtd_src_summary!E409</f>
        <v>2310000700</v>
      </c>
      <c r="E409" s="28" t="str">
        <f>unprmtd_src_summary!F409</f>
        <v>Unpermitted Fugitives</v>
      </c>
      <c r="F409" s="144">
        <f>unprmtd_src_summary!G409</f>
        <v>0</v>
      </c>
      <c r="G409" s="144">
        <f>unprmtd_src_summary!H409</f>
        <v>60.615688343183692</v>
      </c>
      <c r="H409" s="144">
        <f>unprmtd_src_summary!I409</f>
        <v>0</v>
      </c>
      <c r="I409" s="144">
        <f>unprmtd_src_summary!J409</f>
        <v>0</v>
      </c>
      <c r="J409" s="144">
        <f>unprmtd_src_summary!K409</f>
        <v>0</v>
      </c>
    </row>
    <row r="410" spans="1:11" s="31" customFormat="1" x14ac:dyDescent="0.2">
      <c r="A410" t="s">
        <v>15903</v>
      </c>
      <c r="B410" t="str">
        <f>unprmtd_src_summary!C410</f>
        <v>38</v>
      </c>
      <c r="C410" s="143">
        <f>unprmtd_src_summary!D410</f>
        <v>38049</v>
      </c>
      <c r="D410" s="143" t="str">
        <f>unprmtd_src_summary!E410</f>
        <v>2310000700</v>
      </c>
      <c r="E410" s="28" t="str">
        <f>unprmtd_src_summary!F410</f>
        <v>Unpermitted Fugitives</v>
      </c>
      <c r="F410" s="144">
        <f>unprmtd_src_summary!G410</f>
        <v>0</v>
      </c>
      <c r="G410" s="144">
        <f>unprmtd_src_summary!H410</f>
        <v>16.356614314827347</v>
      </c>
      <c r="H410" s="144">
        <f>unprmtd_src_summary!I410</f>
        <v>0</v>
      </c>
      <c r="I410" s="144">
        <f>unprmtd_src_summary!J410</f>
        <v>0</v>
      </c>
      <c r="J410" s="144">
        <f>unprmtd_src_summary!K410</f>
        <v>0</v>
      </c>
    </row>
    <row r="411" spans="1:11" s="31" customFormat="1" x14ac:dyDescent="0.2">
      <c r="A411" t="s">
        <v>15903</v>
      </c>
      <c r="B411" t="str">
        <f>unprmtd_src_summary!C411</f>
        <v>38</v>
      </c>
      <c r="C411" s="143">
        <f>unprmtd_src_summary!D411</f>
        <v>38053</v>
      </c>
      <c r="D411" s="143" t="str">
        <f>unprmtd_src_summary!E411</f>
        <v>2310000700</v>
      </c>
      <c r="E411" s="28" t="str">
        <f>unprmtd_src_summary!F411</f>
        <v>Unpermitted Fugitives</v>
      </c>
      <c r="F411" s="144">
        <f>unprmtd_src_summary!G411</f>
        <v>0</v>
      </c>
      <c r="G411" s="144">
        <f>unprmtd_src_summary!H411</f>
        <v>835.14948383941976</v>
      </c>
      <c r="H411" s="144">
        <f>unprmtd_src_summary!I411</f>
        <v>0</v>
      </c>
      <c r="I411" s="144">
        <f>unprmtd_src_summary!J411</f>
        <v>0</v>
      </c>
      <c r="J411" s="144">
        <f>unprmtd_src_summary!K411</f>
        <v>0</v>
      </c>
    </row>
    <row r="412" spans="1:11" x14ac:dyDescent="0.2">
      <c r="A412" t="s">
        <v>15903</v>
      </c>
      <c r="B412" t="str">
        <f>unprmtd_src_summary!C412</f>
        <v>38</v>
      </c>
      <c r="C412" s="143">
        <f>unprmtd_src_summary!D412</f>
        <v>38055</v>
      </c>
      <c r="D412" s="143" t="str">
        <f>unprmtd_src_summary!E412</f>
        <v>2310000700</v>
      </c>
      <c r="E412" s="28" t="str">
        <f>unprmtd_src_summary!F412</f>
        <v>Unpermitted Fugitives</v>
      </c>
      <c r="F412" s="144">
        <f>unprmtd_src_summary!G412</f>
        <v>0</v>
      </c>
      <c r="G412" s="144">
        <f>unprmtd_src_summary!H412</f>
        <v>16.356614314827347</v>
      </c>
      <c r="H412" s="144">
        <f>unprmtd_src_summary!I412</f>
        <v>0</v>
      </c>
      <c r="I412" s="144">
        <f>unprmtd_src_summary!J412</f>
        <v>0</v>
      </c>
      <c r="J412" s="144">
        <f>unprmtd_src_summary!K412</f>
        <v>0</v>
      </c>
    </row>
    <row r="413" spans="1:11" s="30" customFormat="1" x14ac:dyDescent="0.2">
      <c r="A413" t="s">
        <v>15903</v>
      </c>
      <c r="B413" t="str">
        <f>unprmtd_src_summary!C413</f>
        <v>38</v>
      </c>
      <c r="C413" s="143">
        <f>unprmtd_src_summary!D413</f>
        <v>38057</v>
      </c>
      <c r="D413" s="143" t="str">
        <f>unprmtd_src_summary!E413</f>
        <v>2310000700</v>
      </c>
      <c r="E413" s="28" t="str">
        <f>unprmtd_src_summary!F413</f>
        <v>Unpermitted Fugitives</v>
      </c>
      <c r="F413" s="144">
        <f>unprmtd_src_summary!G413</f>
        <v>0</v>
      </c>
      <c r="G413" s="144">
        <f>unprmtd_src_summary!H413</f>
        <v>0.96215378322513789</v>
      </c>
      <c r="H413" s="144">
        <f>unprmtd_src_summary!I413</f>
        <v>0</v>
      </c>
      <c r="I413" s="144">
        <f>unprmtd_src_summary!J413</f>
        <v>0</v>
      </c>
      <c r="J413" s="144">
        <f>unprmtd_src_summary!K413</f>
        <v>0</v>
      </c>
    </row>
    <row r="414" spans="1:11" s="31" customFormat="1" x14ac:dyDescent="0.2">
      <c r="A414" t="s">
        <v>15903</v>
      </c>
      <c r="B414" t="str">
        <f>unprmtd_src_summary!C414</f>
        <v>38</v>
      </c>
      <c r="C414" s="143">
        <f>unprmtd_src_summary!D414</f>
        <v>38061</v>
      </c>
      <c r="D414" s="143" t="str">
        <f>unprmtd_src_summary!E414</f>
        <v>2310000700</v>
      </c>
      <c r="E414" s="28" t="str">
        <f>unprmtd_src_summary!F414</f>
        <v>Unpermitted Fugitives</v>
      </c>
      <c r="F414" s="144">
        <f>unprmtd_src_summary!G414</f>
        <v>0</v>
      </c>
      <c r="G414" s="144">
        <f>unprmtd_src_summary!H414</f>
        <v>490.69842944482036</v>
      </c>
      <c r="H414" s="144">
        <f>unprmtd_src_summary!I414</f>
        <v>0</v>
      </c>
      <c r="I414" s="144">
        <f>unprmtd_src_summary!J414</f>
        <v>0</v>
      </c>
      <c r="J414" s="144">
        <f>unprmtd_src_summary!K414</f>
        <v>0</v>
      </c>
    </row>
    <row r="415" spans="1:11" x14ac:dyDescent="0.2">
      <c r="A415" t="s">
        <v>15903</v>
      </c>
      <c r="B415" t="str">
        <f>unprmtd_src_summary!C415</f>
        <v>38</v>
      </c>
      <c r="C415" s="143">
        <f>unprmtd_src_summary!D415</f>
        <v>38075</v>
      </c>
      <c r="D415" s="143" t="str">
        <f>unprmtd_src_summary!E415</f>
        <v>2310000700</v>
      </c>
      <c r="E415" s="28" t="str">
        <f>unprmtd_src_summary!F415</f>
        <v>Unpermitted Fugitives</v>
      </c>
      <c r="F415" s="144">
        <f>unprmtd_src_summary!G415</f>
        <v>0</v>
      </c>
      <c r="G415" s="144">
        <f>unprmtd_src_summary!H415</f>
        <v>279.98675091851516</v>
      </c>
      <c r="H415" s="144">
        <f>unprmtd_src_summary!I415</f>
        <v>0</v>
      </c>
      <c r="I415" s="144">
        <f>unprmtd_src_summary!J415</f>
        <v>0</v>
      </c>
      <c r="J415" s="144">
        <f>unprmtd_src_summary!K415</f>
        <v>0</v>
      </c>
    </row>
    <row r="416" spans="1:11" s="30" customFormat="1" x14ac:dyDescent="0.2">
      <c r="A416" t="s">
        <v>15903</v>
      </c>
      <c r="B416" t="str">
        <f>unprmtd_src_summary!C416</f>
        <v>38</v>
      </c>
      <c r="C416" s="143">
        <f>unprmtd_src_summary!D416</f>
        <v>38087</v>
      </c>
      <c r="D416" s="143" t="str">
        <f>unprmtd_src_summary!E416</f>
        <v>2310000700</v>
      </c>
      <c r="E416" s="28" t="str">
        <f>unprmtd_src_summary!F416</f>
        <v>Unpermitted Fugitives</v>
      </c>
      <c r="F416" s="144">
        <f>unprmtd_src_summary!G416</f>
        <v>0</v>
      </c>
      <c r="G416" s="144">
        <f>unprmtd_src_summary!H416</f>
        <v>20.205229447727898</v>
      </c>
      <c r="H416" s="144">
        <f>unprmtd_src_summary!I416</f>
        <v>0</v>
      </c>
      <c r="I416" s="144">
        <f>unprmtd_src_summary!J416</f>
        <v>0</v>
      </c>
      <c r="J416" s="144">
        <f>unprmtd_src_summary!K416</f>
        <v>0</v>
      </c>
    </row>
    <row r="417" spans="1:10" s="31" customFormat="1" x14ac:dyDescent="0.2">
      <c r="A417" t="s">
        <v>15903</v>
      </c>
      <c r="B417" t="str">
        <f>unprmtd_src_summary!C417</f>
        <v>38</v>
      </c>
      <c r="C417" s="143">
        <f>unprmtd_src_summary!D417</f>
        <v>38089</v>
      </c>
      <c r="D417" s="143" t="str">
        <f>unprmtd_src_summary!E417</f>
        <v>2310000700</v>
      </c>
      <c r="E417" s="28" t="str">
        <f>unprmtd_src_summary!F417</f>
        <v>Unpermitted Fugitives</v>
      </c>
      <c r="F417" s="144">
        <f>unprmtd_src_summary!G417</f>
        <v>0</v>
      </c>
      <c r="G417" s="144">
        <f>unprmtd_src_summary!H417</f>
        <v>68.312918608984788</v>
      </c>
      <c r="H417" s="144">
        <f>unprmtd_src_summary!I417</f>
        <v>0</v>
      </c>
      <c r="I417" s="144">
        <f>unprmtd_src_summary!J417</f>
        <v>0</v>
      </c>
      <c r="J417" s="144">
        <f>unprmtd_src_summary!K417</f>
        <v>0</v>
      </c>
    </row>
    <row r="418" spans="1:10" x14ac:dyDescent="0.2">
      <c r="A418" t="s">
        <v>15903</v>
      </c>
      <c r="B418" t="str">
        <f>unprmtd_src_summary!C418</f>
        <v>38</v>
      </c>
      <c r="C418" s="143">
        <f>unprmtd_src_summary!D418</f>
        <v>38101</v>
      </c>
      <c r="D418" s="143" t="str">
        <f>unprmtd_src_summary!E418</f>
        <v>2310000700</v>
      </c>
      <c r="E418" s="28" t="str">
        <f>unprmtd_src_summary!F418</f>
        <v>Unpermitted Fugitives</v>
      </c>
      <c r="F418" s="144">
        <f>unprmtd_src_summary!G418</f>
        <v>0</v>
      </c>
      <c r="G418" s="144">
        <f>unprmtd_src_summary!H418</f>
        <v>15.394460531602206</v>
      </c>
      <c r="H418" s="144">
        <f>unprmtd_src_summary!I418</f>
        <v>0</v>
      </c>
      <c r="I418" s="144">
        <f>unprmtd_src_summary!J418</f>
        <v>0</v>
      </c>
      <c r="J418" s="144">
        <f>unprmtd_src_summary!K418</f>
        <v>0</v>
      </c>
    </row>
    <row r="419" spans="1:10" s="30" customFormat="1" x14ac:dyDescent="0.2">
      <c r="A419" t="s">
        <v>15903</v>
      </c>
      <c r="B419" t="str">
        <f>unprmtd_src_summary!C419</f>
        <v>38</v>
      </c>
      <c r="C419" s="143">
        <f>unprmtd_src_summary!D419</f>
        <v>38105</v>
      </c>
      <c r="D419" s="143" t="str">
        <f>unprmtd_src_summary!E419</f>
        <v>2310000700</v>
      </c>
      <c r="E419" s="28" t="str">
        <f>unprmtd_src_summary!F419</f>
        <v>Unpermitted Fugitives</v>
      </c>
      <c r="F419" s="144">
        <f>unprmtd_src_summary!G419</f>
        <v>0</v>
      </c>
      <c r="G419" s="144">
        <f>unprmtd_src_summary!H419</f>
        <v>449.32581676613944</v>
      </c>
      <c r="H419" s="144">
        <f>unprmtd_src_summary!I419</f>
        <v>0</v>
      </c>
      <c r="I419" s="144">
        <f>unprmtd_src_summary!J419</f>
        <v>0</v>
      </c>
      <c r="J419" s="144">
        <f>unprmtd_src_summary!K419</f>
        <v>0</v>
      </c>
    </row>
    <row r="420" spans="1:10" s="31" customFormat="1" x14ac:dyDescent="0.2">
      <c r="A420" t="s">
        <v>15903</v>
      </c>
      <c r="B420" t="str">
        <f>unprmtd_src_summary!C420</f>
        <v>46</v>
      </c>
      <c r="C420" s="143">
        <f>unprmtd_src_summary!D420</f>
        <v>46063</v>
      </c>
      <c r="D420" s="143" t="str">
        <f>unprmtd_src_summary!E420</f>
        <v>2310000700</v>
      </c>
      <c r="E420" s="28" t="str">
        <f>unprmtd_src_summary!F420</f>
        <v>Unpermitted Fugitives</v>
      </c>
      <c r="F420" s="144">
        <f>unprmtd_src_summary!G420</f>
        <v>0</v>
      </c>
      <c r="G420" s="144">
        <f>unprmtd_src_summary!H420</f>
        <v>203.01444826050411</v>
      </c>
      <c r="H420" s="144">
        <f>unprmtd_src_summary!I420</f>
        <v>0</v>
      </c>
      <c r="I420" s="144">
        <f>unprmtd_src_summary!J420</f>
        <v>0</v>
      </c>
      <c r="J420" s="144">
        <f>unprmtd_src_summary!K420</f>
        <v>0</v>
      </c>
    </row>
    <row r="421" spans="1:10" x14ac:dyDescent="0.2">
      <c r="A421" t="s">
        <v>15903</v>
      </c>
      <c r="B421" t="str">
        <f>unprmtd_src_summary!C421</f>
        <v>46</v>
      </c>
      <c r="C421" s="143">
        <f>unprmtd_src_summary!D421</f>
        <v>46019</v>
      </c>
      <c r="D421" s="143" t="str">
        <f>unprmtd_src_summary!E421</f>
        <v>2310000700</v>
      </c>
      <c r="E421" s="28" t="str">
        <f>unprmtd_src_summary!F421</f>
        <v>Unpermitted Fugitives</v>
      </c>
      <c r="F421" s="144">
        <f>unprmtd_src_summary!G421</f>
        <v>0</v>
      </c>
      <c r="G421" s="144">
        <f>unprmtd_src_summary!H421</f>
        <v>0</v>
      </c>
      <c r="H421" s="144">
        <f>unprmtd_src_summary!I421</f>
        <v>0</v>
      </c>
      <c r="I421" s="144">
        <f>unprmtd_src_summary!J421</f>
        <v>0</v>
      </c>
      <c r="J421" s="144">
        <f>unprmtd_src_summary!K421</f>
        <v>0</v>
      </c>
    </row>
    <row r="422" spans="1:10" s="221" customFormat="1" x14ac:dyDescent="0.2">
      <c r="A422" s="221" t="s">
        <v>15903</v>
      </c>
      <c r="B422" s="221" t="str">
        <f>unprmtd_src_summary!C422</f>
        <v>30</v>
      </c>
      <c r="C422" s="232" t="str">
        <f>unprmtd_src_summary!D422</f>
        <v>3001101</v>
      </c>
      <c r="D422" s="232" t="str">
        <f>unprmtd_src_summary!E422</f>
        <v>2310000700</v>
      </c>
      <c r="E422" s="233" t="str">
        <f>unprmtd_src_summary!F422</f>
        <v>Unpermitted Fugitives</v>
      </c>
      <c r="F422" s="234">
        <f>unprmtd_src_summary!G422</f>
        <v>0</v>
      </c>
      <c r="G422" s="234">
        <f>unprmtd_src_summary!H422</f>
        <v>0</v>
      </c>
      <c r="H422" s="234">
        <f>unprmtd_src_summary!I422</f>
        <v>0</v>
      </c>
      <c r="I422" s="234">
        <f>unprmtd_src_summary!J422</f>
        <v>0</v>
      </c>
      <c r="J422" s="234">
        <f>unprmtd_src_summary!K422</f>
        <v>0</v>
      </c>
    </row>
    <row r="423" spans="1:10" s="221" customFormat="1" x14ac:dyDescent="0.2">
      <c r="A423" s="221" t="s">
        <v>15903</v>
      </c>
      <c r="B423" s="221" t="str">
        <f>unprmtd_src_summary!C423</f>
        <v>30</v>
      </c>
      <c r="C423" s="232" t="str">
        <f>unprmtd_src_summary!D423</f>
        <v>3001701</v>
      </c>
      <c r="D423" s="232" t="str">
        <f>unprmtd_src_summary!E423</f>
        <v>2310000700</v>
      </c>
      <c r="E423" s="233" t="str">
        <f>unprmtd_src_summary!F423</f>
        <v>Unpermitted Fugitives</v>
      </c>
      <c r="F423" s="234">
        <f>unprmtd_src_summary!G423</f>
        <v>0</v>
      </c>
      <c r="G423" s="234">
        <f>unprmtd_src_summary!H423</f>
        <v>0</v>
      </c>
      <c r="H423" s="234">
        <f>unprmtd_src_summary!I423</f>
        <v>0</v>
      </c>
      <c r="I423" s="234">
        <f>unprmtd_src_summary!J423</f>
        <v>0</v>
      </c>
      <c r="J423" s="234">
        <f>unprmtd_src_summary!K423</f>
        <v>0</v>
      </c>
    </row>
    <row r="424" spans="1:10" s="221" customFormat="1" x14ac:dyDescent="0.2">
      <c r="A424" s="221" t="s">
        <v>15903</v>
      </c>
      <c r="B424" s="221" t="str">
        <f>unprmtd_src_summary!C424</f>
        <v>30</v>
      </c>
      <c r="C424" s="232" t="str">
        <f>unprmtd_src_summary!D424</f>
        <v>3001901</v>
      </c>
      <c r="D424" s="232" t="str">
        <f>unprmtd_src_summary!E424</f>
        <v>2310000700</v>
      </c>
      <c r="E424" s="233" t="str">
        <f>unprmtd_src_summary!F424</f>
        <v>Unpermitted Fugitives</v>
      </c>
      <c r="F424" s="234">
        <f>unprmtd_src_summary!G424</f>
        <v>0</v>
      </c>
      <c r="G424" s="234">
        <f>unprmtd_src_summary!H424</f>
        <v>1.924307566450276</v>
      </c>
      <c r="H424" s="234">
        <f>unprmtd_src_summary!I424</f>
        <v>0</v>
      </c>
      <c r="I424" s="234">
        <f>unprmtd_src_summary!J424</f>
        <v>0</v>
      </c>
      <c r="J424" s="234">
        <f>unprmtd_src_summary!K424</f>
        <v>0</v>
      </c>
    </row>
    <row r="425" spans="1:10" s="221" customFormat="1" x14ac:dyDescent="0.2">
      <c r="A425" s="221" t="s">
        <v>15903</v>
      </c>
      <c r="B425" s="221" t="str">
        <f>unprmtd_src_summary!C425</f>
        <v>30</v>
      </c>
      <c r="C425" s="232" t="str">
        <f>unprmtd_src_summary!D425</f>
        <v>3002101</v>
      </c>
      <c r="D425" s="232" t="str">
        <f>unprmtd_src_summary!E425</f>
        <v>2310000700</v>
      </c>
      <c r="E425" s="233" t="str">
        <f>unprmtd_src_summary!F425</f>
        <v>Unpermitted Fugitives</v>
      </c>
      <c r="F425" s="234">
        <f>unprmtd_src_summary!G425</f>
        <v>0</v>
      </c>
      <c r="G425" s="234">
        <f>unprmtd_src_summary!H425</f>
        <v>0</v>
      </c>
      <c r="H425" s="234">
        <f>unprmtd_src_summary!I425</f>
        <v>0</v>
      </c>
      <c r="I425" s="234">
        <f>unprmtd_src_summary!J425</f>
        <v>0</v>
      </c>
      <c r="J425" s="234">
        <f>unprmtd_src_summary!K425</f>
        <v>0</v>
      </c>
    </row>
    <row r="426" spans="1:10" s="221" customFormat="1" x14ac:dyDescent="0.2">
      <c r="A426" s="221" t="s">
        <v>15903</v>
      </c>
      <c r="B426" s="221" t="str">
        <f>unprmtd_src_summary!C426</f>
        <v>30</v>
      </c>
      <c r="C426" s="232" t="str">
        <f>unprmtd_src_summary!D426</f>
        <v>3002501</v>
      </c>
      <c r="D426" s="232" t="str">
        <f>unprmtd_src_summary!E426</f>
        <v>2310000700</v>
      </c>
      <c r="E426" s="233" t="str">
        <f>unprmtd_src_summary!F426</f>
        <v>Unpermitted Fugitives</v>
      </c>
      <c r="F426" s="234">
        <f>unprmtd_src_summary!G426</f>
        <v>0</v>
      </c>
      <c r="G426" s="234">
        <f>unprmtd_src_summary!H426</f>
        <v>0</v>
      </c>
      <c r="H426" s="234">
        <f>unprmtd_src_summary!I426</f>
        <v>0</v>
      </c>
      <c r="I426" s="234">
        <f>unprmtd_src_summary!J426</f>
        <v>0</v>
      </c>
      <c r="J426" s="234">
        <f>unprmtd_src_summary!K426</f>
        <v>0</v>
      </c>
    </row>
    <row r="427" spans="1:10" s="221" customFormat="1" x14ac:dyDescent="0.2">
      <c r="A427" s="221" t="s">
        <v>15903</v>
      </c>
      <c r="B427" s="221" t="str">
        <f>unprmtd_src_summary!C427</f>
        <v>30</v>
      </c>
      <c r="C427" s="232" t="str">
        <f>unprmtd_src_summary!D427</f>
        <v>3003301</v>
      </c>
      <c r="D427" s="232" t="str">
        <f>unprmtd_src_summary!E427</f>
        <v>2310000700</v>
      </c>
      <c r="E427" s="233" t="str">
        <f>unprmtd_src_summary!F427</f>
        <v>Unpermitted Fugitives</v>
      </c>
      <c r="F427" s="234">
        <f>unprmtd_src_summary!G427</f>
        <v>0</v>
      </c>
      <c r="G427" s="234">
        <f>unprmtd_src_summary!H427</f>
        <v>0</v>
      </c>
      <c r="H427" s="234">
        <f>unprmtd_src_summary!I427</f>
        <v>0</v>
      </c>
      <c r="I427" s="234">
        <f>unprmtd_src_summary!J427</f>
        <v>0</v>
      </c>
      <c r="J427" s="234">
        <f>unprmtd_src_summary!K427</f>
        <v>0</v>
      </c>
    </row>
    <row r="428" spans="1:10" s="221" customFormat="1" x14ac:dyDescent="0.2">
      <c r="A428" s="221" t="s">
        <v>15903</v>
      </c>
      <c r="B428" s="221" t="str">
        <f>unprmtd_src_summary!C428</f>
        <v>30</v>
      </c>
      <c r="C428" s="232" t="str">
        <f>unprmtd_src_summary!D428</f>
        <v>3005501</v>
      </c>
      <c r="D428" s="232" t="str">
        <f>unprmtd_src_summary!E428</f>
        <v>2310000700</v>
      </c>
      <c r="E428" s="233" t="str">
        <f>unprmtd_src_summary!F428</f>
        <v>Unpermitted Fugitives</v>
      </c>
      <c r="F428" s="234">
        <f>unprmtd_src_summary!G428</f>
        <v>0</v>
      </c>
      <c r="G428" s="234">
        <f>unprmtd_src_summary!H428</f>
        <v>0</v>
      </c>
      <c r="H428" s="234">
        <f>unprmtd_src_summary!I428</f>
        <v>0</v>
      </c>
      <c r="I428" s="234">
        <f>unprmtd_src_summary!J428</f>
        <v>0</v>
      </c>
      <c r="J428" s="234">
        <f>unprmtd_src_summary!K428</f>
        <v>0</v>
      </c>
    </row>
    <row r="429" spans="1:10" s="221" customFormat="1" x14ac:dyDescent="0.2">
      <c r="A429" s="221" t="s">
        <v>15903</v>
      </c>
      <c r="B429" s="221" t="str">
        <f>unprmtd_src_summary!C429</f>
        <v>30</v>
      </c>
      <c r="C429" s="232" t="str">
        <f>unprmtd_src_summary!D429</f>
        <v>3007901</v>
      </c>
      <c r="D429" s="232" t="str">
        <f>unprmtd_src_summary!E429</f>
        <v>2310000700</v>
      </c>
      <c r="E429" s="233" t="str">
        <f>unprmtd_src_summary!F429</f>
        <v>Unpermitted Fugitives</v>
      </c>
      <c r="F429" s="234">
        <f>unprmtd_src_summary!G429</f>
        <v>0</v>
      </c>
      <c r="G429" s="234">
        <f>unprmtd_src_summary!H429</f>
        <v>0</v>
      </c>
      <c r="H429" s="234">
        <f>unprmtd_src_summary!I429</f>
        <v>0</v>
      </c>
      <c r="I429" s="234">
        <f>unprmtd_src_summary!J429</f>
        <v>0</v>
      </c>
      <c r="J429" s="234">
        <f>unprmtd_src_summary!K429</f>
        <v>0</v>
      </c>
    </row>
    <row r="430" spans="1:10" s="221" customFormat="1" x14ac:dyDescent="0.2">
      <c r="A430" s="221" t="s">
        <v>15903</v>
      </c>
      <c r="B430" s="221" t="str">
        <f>unprmtd_src_summary!C430</f>
        <v>30</v>
      </c>
      <c r="C430" s="232" t="str">
        <f>unprmtd_src_summary!D430</f>
        <v>3008301</v>
      </c>
      <c r="D430" s="232" t="str">
        <f>unprmtd_src_summary!E430</f>
        <v>2310000700</v>
      </c>
      <c r="E430" s="233" t="str">
        <f>unprmtd_src_summary!F430</f>
        <v>Unpermitted Fugitives</v>
      </c>
      <c r="F430" s="234">
        <f>unprmtd_src_summary!G430</f>
        <v>0</v>
      </c>
      <c r="G430" s="234">
        <f>unprmtd_src_summary!H430</f>
        <v>0</v>
      </c>
      <c r="H430" s="234">
        <f>unprmtd_src_summary!I430</f>
        <v>0</v>
      </c>
      <c r="I430" s="234">
        <f>unprmtd_src_summary!J430</f>
        <v>0</v>
      </c>
      <c r="J430" s="234">
        <f>unprmtd_src_summary!K430</f>
        <v>0</v>
      </c>
    </row>
    <row r="431" spans="1:10" s="221" customFormat="1" x14ac:dyDescent="0.2">
      <c r="A431" s="221" t="s">
        <v>15903</v>
      </c>
      <c r="B431" s="221" t="str">
        <f>unprmtd_src_summary!C431</f>
        <v>30</v>
      </c>
      <c r="C431" s="232" t="str">
        <f>unprmtd_src_summary!D431</f>
        <v>3008501</v>
      </c>
      <c r="D431" s="232" t="str">
        <f>unprmtd_src_summary!E431</f>
        <v>2310000700</v>
      </c>
      <c r="E431" s="233" t="str">
        <f>unprmtd_src_summary!F431</f>
        <v>Unpermitted Fugitives</v>
      </c>
      <c r="F431" s="234">
        <f>unprmtd_src_summary!G431</f>
        <v>0</v>
      </c>
      <c r="G431" s="234">
        <f>unprmtd_src_summary!H431</f>
        <v>64.464303476084254</v>
      </c>
      <c r="H431" s="234">
        <f>unprmtd_src_summary!I431</f>
        <v>0</v>
      </c>
      <c r="I431" s="234">
        <f>unprmtd_src_summary!J431</f>
        <v>0</v>
      </c>
      <c r="J431" s="234">
        <f>unprmtd_src_summary!K431</f>
        <v>0</v>
      </c>
    </row>
    <row r="432" spans="1:10" s="221" customFormat="1" x14ac:dyDescent="0.2">
      <c r="A432" s="221" t="s">
        <v>15903</v>
      </c>
      <c r="B432" s="221" t="str">
        <f>unprmtd_src_summary!C432</f>
        <v>30</v>
      </c>
      <c r="C432" s="232" t="str">
        <f>unprmtd_src_summary!D432</f>
        <v>3009101</v>
      </c>
      <c r="D432" s="232" t="str">
        <f>unprmtd_src_summary!E432</f>
        <v>2310000700</v>
      </c>
      <c r="E432" s="233" t="str">
        <f>unprmtd_src_summary!F432</f>
        <v>Unpermitted Fugitives</v>
      </c>
      <c r="F432" s="234">
        <f>unprmtd_src_summary!G432</f>
        <v>0</v>
      </c>
      <c r="G432" s="234">
        <f>unprmtd_src_summary!H432</f>
        <v>0.962153783225138</v>
      </c>
      <c r="H432" s="234">
        <f>unprmtd_src_summary!I432</f>
        <v>0</v>
      </c>
      <c r="I432" s="234">
        <f>unprmtd_src_summary!J432</f>
        <v>0</v>
      </c>
      <c r="J432" s="234">
        <f>unprmtd_src_summary!K432</f>
        <v>0</v>
      </c>
    </row>
    <row r="433" spans="1:10" s="221" customFormat="1" x14ac:dyDescent="0.2">
      <c r="A433" s="221" t="s">
        <v>15903</v>
      </c>
      <c r="B433" s="221" t="str">
        <f>unprmtd_src_summary!C433</f>
        <v>30</v>
      </c>
      <c r="C433" s="232" t="str">
        <f>unprmtd_src_summary!D433</f>
        <v>3010501</v>
      </c>
      <c r="D433" s="232" t="str">
        <f>unprmtd_src_summary!E433</f>
        <v>2310000700</v>
      </c>
      <c r="E433" s="233" t="str">
        <f>unprmtd_src_summary!F433</f>
        <v>Unpermitted Fugitives</v>
      </c>
      <c r="F433" s="234">
        <f>unprmtd_src_summary!G433</f>
        <v>0</v>
      </c>
      <c r="G433" s="234">
        <f>unprmtd_src_summary!H433</f>
        <v>40.410458895455797</v>
      </c>
      <c r="H433" s="234">
        <f>unprmtd_src_summary!I433</f>
        <v>0</v>
      </c>
      <c r="I433" s="234">
        <f>unprmtd_src_summary!J433</f>
        <v>0</v>
      </c>
      <c r="J433" s="234">
        <f>unprmtd_src_summary!K433</f>
        <v>0</v>
      </c>
    </row>
    <row r="434" spans="1:10" s="221" customFormat="1" x14ac:dyDescent="0.2">
      <c r="A434" s="221" t="s">
        <v>15903</v>
      </c>
      <c r="B434" s="221" t="str">
        <f>unprmtd_src_summary!C434</f>
        <v>30</v>
      </c>
      <c r="C434" s="232" t="str">
        <f>unprmtd_src_summary!D434</f>
        <v>3010901</v>
      </c>
      <c r="D434" s="232" t="str">
        <f>unprmtd_src_summary!E434</f>
        <v>2310000700</v>
      </c>
      <c r="E434" s="233" t="str">
        <f>unprmtd_src_summary!F434</f>
        <v>Unpermitted Fugitives</v>
      </c>
      <c r="F434" s="234">
        <f>unprmtd_src_summary!G434</f>
        <v>0</v>
      </c>
      <c r="G434" s="234">
        <f>unprmtd_src_summary!H434</f>
        <v>0</v>
      </c>
      <c r="H434" s="234">
        <f>unprmtd_src_summary!I434</f>
        <v>0</v>
      </c>
      <c r="I434" s="234">
        <f>unprmtd_src_summary!J434</f>
        <v>0</v>
      </c>
      <c r="J434" s="234">
        <f>unprmtd_src_summary!K434</f>
        <v>0</v>
      </c>
    </row>
    <row r="435" spans="1:10" s="221" customFormat="1" x14ac:dyDescent="0.2">
      <c r="A435" s="221" t="s">
        <v>15903</v>
      </c>
      <c r="B435" s="221" t="str">
        <f>unprmtd_src_summary!C435</f>
        <v>38</v>
      </c>
      <c r="C435" s="232" t="str">
        <f>unprmtd_src_summary!D435</f>
        <v>3800701</v>
      </c>
      <c r="D435" s="232" t="str">
        <f>unprmtd_src_summary!E435</f>
        <v>2310000700</v>
      </c>
      <c r="E435" s="233" t="str">
        <f>unprmtd_src_summary!F435</f>
        <v>Unpermitted Fugitives</v>
      </c>
      <c r="F435" s="234">
        <f>unprmtd_src_summary!G435</f>
        <v>0</v>
      </c>
      <c r="G435" s="234">
        <f>unprmtd_src_summary!H435</f>
        <v>0</v>
      </c>
      <c r="H435" s="234">
        <f>unprmtd_src_summary!I435</f>
        <v>0</v>
      </c>
      <c r="I435" s="234">
        <f>unprmtd_src_summary!J435</f>
        <v>0</v>
      </c>
      <c r="J435" s="234">
        <f>unprmtd_src_summary!K435</f>
        <v>0</v>
      </c>
    </row>
    <row r="436" spans="1:10" s="221" customFormat="1" x14ac:dyDescent="0.2">
      <c r="A436" s="221" t="s">
        <v>15903</v>
      </c>
      <c r="B436" s="221" t="str">
        <f>unprmtd_src_summary!C436</f>
        <v>38</v>
      </c>
      <c r="C436" s="232" t="str">
        <f>unprmtd_src_summary!D436</f>
        <v>3800901</v>
      </c>
      <c r="D436" s="232" t="str">
        <f>unprmtd_src_summary!E436</f>
        <v>2310000700</v>
      </c>
      <c r="E436" s="233" t="str">
        <f>unprmtd_src_summary!F436</f>
        <v>Unpermitted Fugitives</v>
      </c>
      <c r="F436" s="234">
        <f>unprmtd_src_summary!G436</f>
        <v>0</v>
      </c>
      <c r="G436" s="234">
        <f>unprmtd_src_summary!H436</f>
        <v>0</v>
      </c>
      <c r="H436" s="234">
        <f>unprmtd_src_summary!I436</f>
        <v>0</v>
      </c>
      <c r="I436" s="234">
        <f>unprmtd_src_summary!J436</f>
        <v>0</v>
      </c>
      <c r="J436" s="234">
        <f>unprmtd_src_summary!K436</f>
        <v>0</v>
      </c>
    </row>
    <row r="437" spans="1:10" s="221" customFormat="1" x14ac:dyDescent="0.2">
      <c r="A437" s="221" t="s">
        <v>15903</v>
      </c>
      <c r="B437" s="221" t="str">
        <f>unprmtd_src_summary!C437</f>
        <v>38</v>
      </c>
      <c r="C437" s="232" t="str">
        <f>unprmtd_src_summary!D437</f>
        <v>3801101</v>
      </c>
      <c r="D437" s="232" t="str">
        <f>unprmtd_src_summary!E437</f>
        <v>2310000700</v>
      </c>
      <c r="E437" s="233" t="str">
        <f>unprmtd_src_summary!F437</f>
        <v>Unpermitted Fugitives</v>
      </c>
      <c r="F437" s="234">
        <f>unprmtd_src_summary!G437</f>
        <v>0</v>
      </c>
      <c r="G437" s="234">
        <f>unprmtd_src_summary!H437</f>
        <v>0</v>
      </c>
      <c r="H437" s="234">
        <f>unprmtd_src_summary!I437</f>
        <v>0</v>
      </c>
      <c r="I437" s="234">
        <f>unprmtd_src_summary!J437</f>
        <v>0</v>
      </c>
      <c r="J437" s="234">
        <f>unprmtd_src_summary!K437</f>
        <v>0</v>
      </c>
    </row>
    <row r="438" spans="1:10" s="221" customFormat="1" x14ac:dyDescent="0.2">
      <c r="A438" s="221" t="s">
        <v>15903</v>
      </c>
      <c r="B438" s="221" t="str">
        <f>unprmtd_src_summary!C438</f>
        <v>38</v>
      </c>
      <c r="C438" s="232" t="str">
        <f>unprmtd_src_summary!D438</f>
        <v>3801301</v>
      </c>
      <c r="D438" s="232" t="str">
        <f>unprmtd_src_summary!E438</f>
        <v>2310000700</v>
      </c>
      <c r="E438" s="233" t="str">
        <f>unprmtd_src_summary!F438</f>
        <v>Unpermitted Fugitives</v>
      </c>
      <c r="F438" s="234">
        <f>unprmtd_src_summary!G438</f>
        <v>0</v>
      </c>
      <c r="G438" s="234">
        <f>unprmtd_src_summary!H438</f>
        <v>0</v>
      </c>
      <c r="H438" s="234">
        <f>unprmtd_src_summary!I438</f>
        <v>0</v>
      </c>
      <c r="I438" s="234">
        <f>unprmtd_src_summary!J438</f>
        <v>0</v>
      </c>
      <c r="J438" s="234">
        <f>unprmtd_src_summary!K438</f>
        <v>0</v>
      </c>
    </row>
    <row r="439" spans="1:10" s="221" customFormat="1" x14ac:dyDescent="0.2">
      <c r="A439" s="221" t="s">
        <v>15903</v>
      </c>
      <c r="B439" s="221" t="str">
        <f>unprmtd_src_summary!C439</f>
        <v>38</v>
      </c>
      <c r="C439" s="232" t="str">
        <f>unprmtd_src_summary!D439</f>
        <v>3802301</v>
      </c>
      <c r="D439" s="232" t="str">
        <f>unprmtd_src_summary!E439</f>
        <v>2310000700</v>
      </c>
      <c r="E439" s="233" t="str">
        <f>unprmtd_src_summary!F439</f>
        <v>Unpermitted Fugitives</v>
      </c>
      <c r="F439" s="234">
        <f>unprmtd_src_summary!G439</f>
        <v>0</v>
      </c>
      <c r="G439" s="234">
        <f>unprmtd_src_summary!H439</f>
        <v>0</v>
      </c>
      <c r="H439" s="234">
        <f>unprmtd_src_summary!I439</f>
        <v>0</v>
      </c>
      <c r="I439" s="234">
        <f>unprmtd_src_summary!J439</f>
        <v>0</v>
      </c>
      <c r="J439" s="234">
        <f>unprmtd_src_summary!K439</f>
        <v>0</v>
      </c>
    </row>
    <row r="440" spans="1:10" s="221" customFormat="1" x14ac:dyDescent="0.2">
      <c r="A440" s="221" t="s">
        <v>15903</v>
      </c>
      <c r="B440" s="221" t="str">
        <f>unprmtd_src_summary!C440</f>
        <v>38</v>
      </c>
      <c r="C440" s="232" t="str">
        <f>unprmtd_src_summary!D440</f>
        <v>3802501</v>
      </c>
      <c r="D440" s="232" t="str">
        <f>unprmtd_src_summary!E440</f>
        <v>2310000700</v>
      </c>
      <c r="E440" s="233" t="str">
        <f>unprmtd_src_summary!F440</f>
        <v>Unpermitted Fugitives</v>
      </c>
      <c r="F440" s="234">
        <f>unprmtd_src_summary!G440</f>
        <v>0</v>
      </c>
      <c r="G440" s="234">
        <f>unprmtd_src_summary!H440</f>
        <v>23.091690797403313</v>
      </c>
      <c r="H440" s="234">
        <f>unprmtd_src_summary!I440</f>
        <v>0</v>
      </c>
      <c r="I440" s="234">
        <f>unprmtd_src_summary!J440</f>
        <v>0</v>
      </c>
      <c r="J440" s="234">
        <f>unprmtd_src_summary!K440</f>
        <v>0</v>
      </c>
    </row>
    <row r="441" spans="1:10" s="221" customFormat="1" x14ac:dyDescent="0.2">
      <c r="A441" s="221" t="s">
        <v>15903</v>
      </c>
      <c r="B441" s="221" t="str">
        <f>unprmtd_src_summary!C441</f>
        <v>38</v>
      </c>
      <c r="C441" s="232" t="str">
        <f>unprmtd_src_summary!D441</f>
        <v>3803301</v>
      </c>
      <c r="D441" s="232" t="str">
        <f>unprmtd_src_summary!E441</f>
        <v>2310000700</v>
      </c>
      <c r="E441" s="233" t="str">
        <f>unprmtd_src_summary!F441</f>
        <v>Unpermitted Fugitives</v>
      </c>
      <c r="F441" s="234">
        <f>unprmtd_src_summary!G441</f>
        <v>0</v>
      </c>
      <c r="G441" s="234">
        <f>unprmtd_src_summary!H441</f>
        <v>0</v>
      </c>
      <c r="H441" s="234">
        <f>unprmtd_src_summary!I441</f>
        <v>0</v>
      </c>
      <c r="I441" s="234">
        <f>unprmtd_src_summary!J441</f>
        <v>0</v>
      </c>
      <c r="J441" s="234">
        <f>unprmtd_src_summary!K441</f>
        <v>0</v>
      </c>
    </row>
    <row r="442" spans="1:10" s="221" customFormat="1" x14ac:dyDescent="0.2">
      <c r="A442" s="221" t="s">
        <v>15903</v>
      </c>
      <c r="B442" s="221" t="str">
        <f>unprmtd_src_summary!C442</f>
        <v>38</v>
      </c>
      <c r="C442" s="232" t="str">
        <f>unprmtd_src_summary!D442</f>
        <v>3804901</v>
      </c>
      <c r="D442" s="232" t="str">
        <f>unprmtd_src_summary!E442</f>
        <v>2310000700</v>
      </c>
      <c r="E442" s="233" t="str">
        <f>unprmtd_src_summary!F442</f>
        <v>Unpermitted Fugitives</v>
      </c>
      <c r="F442" s="234">
        <f>unprmtd_src_summary!G442</f>
        <v>0</v>
      </c>
      <c r="G442" s="234">
        <f>unprmtd_src_summary!H442</f>
        <v>0</v>
      </c>
      <c r="H442" s="234">
        <f>unprmtd_src_summary!I442</f>
        <v>0</v>
      </c>
      <c r="I442" s="234">
        <f>unprmtd_src_summary!J442</f>
        <v>0</v>
      </c>
      <c r="J442" s="234">
        <f>unprmtd_src_summary!K442</f>
        <v>0</v>
      </c>
    </row>
    <row r="443" spans="1:10" s="221" customFormat="1" x14ac:dyDescent="0.2">
      <c r="A443" s="221" t="s">
        <v>15903</v>
      </c>
      <c r="B443" s="221" t="str">
        <f>unprmtd_src_summary!C443</f>
        <v>38</v>
      </c>
      <c r="C443" s="232" t="str">
        <f>unprmtd_src_summary!D443</f>
        <v>3805301</v>
      </c>
      <c r="D443" s="232" t="str">
        <f>unprmtd_src_summary!E443</f>
        <v>2310000700</v>
      </c>
      <c r="E443" s="233" t="str">
        <f>unprmtd_src_summary!F443</f>
        <v>Unpermitted Fugitives</v>
      </c>
      <c r="F443" s="234">
        <f>unprmtd_src_summary!G443</f>
        <v>0</v>
      </c>
      <c r="G443" s="234">
        <f>unprmtd_src_summary!H443</f>
        <v>20.205229447727898</v>
      </c>
      <c r="H443" s="234">
        <f>unprmtd_src_summary!I443</f>
        <v>0</v>
      </c>
      <c r="I443" s="234">
        <f>unprmtd_src_summary!J443</f>
        <v>0</v>
      </c>
      <c r="J443" s="234">
        <f>unprmtd_src_summary!K443</f>
        <v>0</v>
      </c>
    </row>
    <row r="444" spans="1:10" s="221" customFormat="1" x14ac:dyDescent="0.2">
      <c r="A444" s="221" t="s">
        <v>15903</v>
      </c>
      <c r="B444" s="221" t="str">
        <f>unprmtd_src_summary!C444</f>
        <v>38</v>
      </c>
      <c r="C444" s="232" t="str">
        <f>unprmtd_src_summary!D444</f>
        <v>3805501</v>
      </c>
      <c r="D444" s="232" t="str">
        <f>unprmtd_src_summary!E444</f>
        <v>2310000700</v>
      </c>
      <c r="E444" s="233" t="str">
        <f>unprmtd_src_summary!F444</f>
        <v>Unpermitted Fugitives</v>
      </c>
      <c r="F444" s="234">
        <f>unprmtd_src_summary!G444</f>
        <v>0</v>
      </c>
      <c r="G444" s="234">
        <f>unprmtd_src_summary!H444</f>
        <v>16.356614314827347</v>
      </c>
      <c r="H444" s="234">
        <f>unprmtd_src_summary!I444</f>
        <v>0</v>
      </c>
      <c r="I444" s="234">
        <f>unprmtd_src_summary!J444</f>
        <v>0</v>
      </c>
      <c r="J444" s="234">
        <f>unprmtd_src_summary!K444</f>
        <v>0</v>
      </c>
    </row>
    <row r="445" spans="1:10" s="221" customFormat="1" x14ac:dyDescent="0.2">
      <c r="A445" s="221" t="s">
        <v>15903</v>
      </c>
      <c r="B445" s="221" t="str">
        <f>unprmtd_src_summary!C445</f>
        <v>38</v>
      </c>
      <c r="C445" s="232" t="str">
        <f>unprmtd_src_summary!D445</f>
        <v>3805701</v>
      </c>
      <c r="D445" s="232" t="str">
        <f>unprmtd_src_summary!E445</f>
        <v>2310000700</v>
      </c>
      <c r="E445" s="233" t="str">
        <f>unprmtd_src_summary!F445</f>
        <v>Unpermitted Fugitives</v>
      </c>
      <c r="F445" s="234">
        <f>unprmtd_src_summary!G445</f>
        <v>0</v>
      </c>
      <c r="G445" s="234">
        <f>unprmtd_src_summary!H445</f>
        <v>0</v>
      </c>
      <c r="H445" s="234">
        <f>unprmtd_src_summary!I445</f>
        <v>0</v>
      </c>
      <c r="I445" s="234">
        <f>unprmtd_src_summary!J445</f>
        <v>0</v>
      </c>
      <c r="J445" s="234">
        <f>unprmtd_src_summary!K445</f>
        <v>0</v>
      </c>
    </row>
    <row r="446" spans="1:10" s="221" customFormat="1" x14ac:dyDescent="0.2">
      <c r="A446" s="221" t="s">
        <v>15903</v>
      </c>
      <c r="B446" s="221" t="str">
        <f>unprmtd_src_summary!C446</f>
        <v>38</v>
      </c>
      <c r="C446" s="232" t="str">
        <f>unprmtd_src_summary!D446</f>
        <v>3806101</v>
      </c>
      <c r="D446" s="232" t="str">
        <f>unprmtd_src_summary!E446</f>
        <v>2310000700</v>
      </c>
      <c r="E446" s="233" t="str">
        <f>unprmtd_src_summary!F446</f>
        <v>Unpermitted Fugitives</v>
      </c>
      <c r="F446" s="234">
        <f>unprmtd_src_summary!G446</f>
        <v>0</v>
      </c>
      <c r="G446" s="234">
        <f>unprmtd_src_summary!H446</f>
        <v>107.76122372121544</v>
      </c>
      <c r="H446" s="234">
        <f>unprmtd_src_summary!I446</f>
        <v>0</v>
      </c>
      <c r="I446" s="234">
        <f>unprmtd_src_summary!J446</f>
        <v>0</v>
      </c>
      <c r="J446" s="234">
        <f>unprmtd_src_summary!K446</f>
        <v>0</v>
      </c>
    </row>
    <row r="447" spans="1:10" s="221" customFormat="1" x14ac:dyDescent="0.2">
      <c r="A447" s="221" t="s">
        <v>15903</v>
      </c>
      <c r="B447" s="221" t="str">
        <f>unprmtd_src_summary!C447</f>
        <v>38</v>
      </c>
      <c r="C447" s="232" t="str">
        <f>unprmtd_src_summary!D447</f>
        <v>3807501</v>
      </c>
      <c r="D447" s="232" t="str">
        <f>unprmtd_src_summary!E447</f>
        <v>2310000700</v>
      </c>
      <c r="E447" s="233" t="str">
        <f>unprmtd_src_summary!F447</f>
        <v>Unpermitted Fugitives</v>
      </c>
      <c r="F447" s="234">
        <f>unprmtd_src_summary!G447</f>
        <v>0</v>
      </c>
      <c r="G447" s="234">
        <f>unprmtd_src_summary!H447</f>
        <v>0</v>
      </c>
      <c r="H447" s="234">
        <f>unprmtd_src_summary!I447</f>
        <v>0</v>
      </c>
      <c r="I447" s="234">
        <f>unprmtd_src_summary!J447</f>
        <v>0</v>
      </c>
      <c r="J447" s="234">
        <f>unprmtd_src_summary!K447</f>
        <v>0</v>
      </c>
    </row>
    <row r="448" spans="1:10" s="221" customFormat="1" x14ac:dyDescent="0.2">
      <c r="A448" s="221" t="s">
        <v>15903</v>
      </c>
      <c r="B448" s="221" t="str">
        <f>unprmtd_src_summary!C448</f>
        <v>38</v>
      </c>
      <c r="C448" s="232" t="str">
        <f>unprmtd_src_summary!D448</f>
        <v>3808701</v>
      </c>
      <c r="D448" s="232" t="str">
        <f>unprmtd_src_summary!E448</f>
        <v>2310000700</v>
      </c>
      <c r="E448" s="233" t="str">
        <f>unprmtd_src_summary!F448</f>
        <v>Unpermitted Fugitives</v>
      </c>
      <c r="F448" s="234">
        <f>unprmtd_src_summary!G448</f>
        <v>0</v>
      </c>
      <c r="G448" s="234">
        <f>unprmtd_src_summary!H448</f>
        <v>0</v>
      </c>
      <c r="H448" s="234">
        <f>unprmtd_src_summary!I448</f>
        <v>0</v>
      </c>
      <c r="I448" s="234">
        <f>unprmtd_src_summary!J448</f>
        <v>0</v>
      </c>
      <c r="J448" s="234">
        <f>unprmtd_src_summary!K448</f>
        <v>0</v>
      </c>
    </row>
    <row r="449" spans="1:10" s="221" customFormat="1" ht="11.25" customHeight="1" x14ac:dyDescent="0.2">
      <c r="A449" s="221" t="s">
        <v>15903</v>
      </c>
      <c r="B449" s="221" t="str">
        <f>unprmtd_src_summary!C449</f>
        <v>38</v>
      </c>
      <c r="C449" s="232" t="str">
        <f>unprmtd_src_summary!D449</f>
        <v>3808901</v>
      </c>
      <c r="D449" s="232" t="str">
        <f>unprmtd_src_summary!E449</f>
        <v>2310000700</v>
      </c>
      <c r="E449" s="233" t="str">
        <f>unprmtd_src_summary!F449</f>
        <v>Unpermitted Fugitives</v>
      </c>
      <c r="F449" s="234">
        <f>unprmtd_src_summary!G449</f>
        <v>0</v>
      </c>
      <c r="G449" s="234">
        <f>unprmtd_src_summary!H449</f>
        <v>0</v>
      </c>
      <c r="H449" s="234">
        <f>unprmtd_src_summary!I449</f>
        <v>0</v>
      </c>
      <c r="I449" s="234">
        <f>unprmtd_src_summary!J449</f>
        <v>0</v>
      </c>
      <c r="J449" s="234">
        <f>unprmtd_src_summary!K449</f>
        <v>0</v>
      </c>
    </row>
    <row r="450" spans="1:10" s="221" customFormat="1" x14ac:dyDescent="0.2">
      <c r="A450" s="221" t="s">
        <v>15903</v>
      </c>
      <c r="B450" s="221" t="str">
        <f>unprmtd_src_summary!C450</f>
        <v>38</v>
      </c>
      <c r="C450" s="232" t="str">
        <f>unprmtd_src_summary!D450</f>
        <v>3810101</v>
      </c>
      <c r="D450" s="232" t="str">
        <f>unprmtd_src_summary!E450</f>
        <v>2310000700</v>
      </c>
      <c r="E450" s="233" t="str">
        <f>unprmtd_src_summary!F450</f>
        <v>Unpermitted Fugitives</v>
      </c>
      <c r="F450" s="234">
        <f>unprmtd_src_summary!G450</f>
        <v>0</v>
      </c>
      <c r="G450" s="234">
        <f>unprmtd_src_summary!H450</f>
        <v>0</v>
      </c>
      <c r="H450" s="234">
        <f>unprmtd_src_summary!I450</f>
        <v>0</v>
      </c>
      <c r="I450" s="234">
        <f>unprmtd_src_summary!J450</f>
        <v>0</v>
      </c>
      <c r="J450" s="234">
        <f>unprmtd_src_summary!K450</f>
        <v>0</v>
      </c>
    </row>
    <row r="451" spans="1:10" s="221" customFormat="1" x14ac:dyDescent="0.2">
      <c r="A451" s="221" t="s">
        <v>15903</v>
      </c>
      <c r="B451" s="221" t="str">
        <f>unprmtd_src_summary!C451</f>
        <v>38</v>
      </c>
      <c r="C451" s="232" t="str">
        <f>unprmtd_src_summary!D451</f>
        <v>3810501</v>
      </c>
      <c r="D451" s="232" t="str">
        <f>unprmtd_src_summary!E451</f>
        <v>2310000700</v>
      </c>
      <c r="E451" s="233" t="str">
        <f>unprmtd_src_summary!F451</f>
        <v>Unpermitted Fugitives</v>
      </c>
      <c r="F451" s="234">
        <f>unprmtd_src_summary!G451</f>
        <v>0</v>
      </c>
      <c r="G451" s="234">
        <f>unprmtd_src_summary!H451</f>
        <v>0</v>
      </c>
      <c r="H451" s="234">
        <f>unprmtd_src_summary!I451</f>
        <v>0</v>
      </c>
      <c r="I451" s="234">
        <f>unprmtd_src_summary!J451</f>
        <v>0</v>
      </c>
      <c r="J451" s="234">
        <f>unprmtd_src_summary!K451</f>
        <v>0</v>
      </c>
    </row>
    <row r="452" spans="1:10" s="221" customFormat="1" x14ac:dyDescent="0.2">
      <c r="A452" s="221" t="s">
        <v>15903</v>
      </c>
      <c r="B452" s="221" t="str">
        <f>unprmtd_src_summary!C452</f>
        <v>46</v>
      </c>
      <c r="C452" s="232" t="str">
        <f>unprmtd_src_summary!D452</f>
        <v>4606301</v>
      </c>
      <c r="D452" s="232" t="str">
        <f>unprmtd_src_summary!E452</f>
        <v>2310000700</v>
      </c>
      <c r="E452" s="233" t="str">
        <f>unprmtd_src_summary!F452</f>
        <v>Unpermitted Fugitives</v>
      </c>
      <c r="F452" s="234">
        <f>unprmtd_src_summary!G452</f>
        <v>0</v>
      </c>
      <c r="G452" s="234">
        <f>unprmtd_src_summary!H452</f>
        <v>0</v>
      </c>
      <c r="H452" s="234">
        <f>unprmtd_src_summary!I452</f>
        <v>0</v>
      </c>
      <c r="I452" s="234">
        <f>unprmtd_src_summary!J452</f>
        <v>0</v>
      </c>
      <c r="J452" s="234">
        <f>unprmtd_src_summary!K452</f>
        <v>0</v>
      </c>
    </row>
    <row r="453" spans="1:10" s="221" customFormat="1" x14ac:dyDescent="0.2">
      <c r="A453" s="221" t="s">
        <v>15903</v>
      </c>
      <c r="B453" s="221" t="str">
        <f>unprmtd_src_summary!C453</f>
        <v>46</v>
      </c>
      <c r="C453" s="232" t="str">
        <f>unprmtd_src_summary!D453</f>
        <v>4601901</v>
      </c>
      <c r="D453" s="232" t="str">
        <f>unprmtd_src_summary!E453</f>
        <v>2310000700</v>
      </c>
      <c r="E453" s="233" t="str">
        <f>unprmtd_src_summary!F453</f>
        <v>Unpermitted Fugitives</v>
      </c>
      <c r="F453" s="234">
        <f>unprmtd_src_summary!G453</f>
        <v>0</v>
      </c>
      <c r="G453" s="234">
        <f>unprmtd_src_summary!H453</f>
        <v>0</v>
      </c>
      <c r="H453" s="234">
        <f>unprmtd_src_summary!I453</f>
        <v>0</v>
      </c>
      <c r="I453" s="234">
        <f>unprmtd_src_summary!J453</f>
        <v>0</v>
      </c>
      <c r="J453" s="234">
        <f>unprmtd_src_summary!K453</f>
        <v>0</v>
      </c>
    </row>
    <row r="454" spans="1:10" s="226" customFormat="1" x14ac:dyDescent="0.2">
      <c r="A454" s="226" t="s">
        <v>15903</v>
      </c>
      <c r="B454" s="226" t="str">
        <f>unprmtd_src_summary!C454</f>
        <v>30</v>
      </c>
      <c r="C454" s="235" t="str">
        <f>unprmtd_src_summary!D454</f>
        <v>3001102</v>
      </c>
      <c r="D454" s="235" t="str">
        <f>unprmtd_src_summary!E454</f>
        <v>2310000700</v>
      </c>
      <c r="E454" s="236" t="str">
        <f>unprmtd_src_summary!F454</f>
        <v>Unpermitted Fugitives</v>
      </c>
      <c r="F454" s="237">
        <f>unprmtd_src_summary!G454</f>
        <v>0</v>
      </c>
      <c r="G454" s="237">
        <f>unprmtd_src_summary!H454</f>
        <v>17.318768098052484</v>
      </c>
      <c r="H454" s="237">
        <f>unprmtd_src_summary!I454</f>
        <v>0</v>
      </c>
      <c r="I454" s="237">
        <f>unprmtd_src_summary!J454</f>
        <v>0</v>
      </c>
      <c r="J454" s="237">
        <f>unprmtd_src_summary!K454</f>
        <v>0</v>
      </c>
    </row>
    <row r="455" spans="1:10" s="226" customFormat="1" x14ac:dyDescent="0.2">
      <c r="A455" s="226" t="s">
        <v>15903</v>
      </c>
      <c r="B455" s="226" t="str">
        <f>unprmtd_src_summary!C455</f>
        <v>30</v>
      </c>
      <c r="C455" s="235" t="str">
        <f>unprmtd_src_summary!D455</f>
        <v>3001702</v>
      </c>
      <c r="D455" s="235" t="str">
        <f>unprmtd_src_summary!E455</f>
        <v>2310000700</v>
      </c>
      <c r="E455" s="236" t="str">
        <f>unprmtd_src_summary!F455</f>
        <v>Unpermitted Fugitives</v>
      </c>
      <c r="F455" s="237">
        <f>unprmtd_src_summary!G455</f>
        <v>0</v>
      </c>
      <c r="G455" s="237">
        <f>unprmtd_src_summary!H455</f>
        <v>2.8864613496754141</v>
      </c>
      <c r="H455" s="237">
        <f>unprmtd_src_summary!I455</f>
        <v>0</v>
      </c>
      <c r="I455" s="237">
        <f>unprmtd_src_summary!J455</f>
        <v>0</v>
      </c>
      <c r="J455" s="237">
        <f>unprmtd_src_summary!K455</f>
        <v>0</v>
      </c>
    </row>
    <row r="456" spans="1:10" s="226" customFormat="1" x14ac:dyDescent="0.2">
      <c r="A456" s="226" t="s">
        <v>15903</v>
      </c>
      <c r="B456" s="226" t="str">
        <f>unprmtd_src_summary!C456</f>
        <v>30</v>
      </c>
      <c r="C456" s="235" t="str">
        <f>unprmtd_src_summary!D456</f>
        <v>3001902</v>
      </c>
      <c r="D456" s="235" t="str">
        <f>unprmtd_src_summary!E456</f>
        <v>2310000700</v>
      </c>
      <c r="E456" s="236" t="str">
        <f>unprmtd_src_summary!F456</f>
        <v>Unpermitted Fugitives</v>
      </c>
      <c r="F456" s="237">
        <f>unprmtd_src_summary!G456</f>
        <v>0</v>
      </c>
      <c r="G456" s="237">
        <f>unprmtd_src_summary!H456</f>
        <v>0.962153783225138</v>
      </c>
      <c r="H456" s="237">
        <f>unprmtd_src_summary!I456</f>
        <v>0</v>
      </c>
      <c r="I456" s="237">
        <f>unprmtd_src_summary!J456</f>
        <v>0</v>
      </c>
      <c r="J456" s="237">
        <f>unprmtd_src_summary!K456</f>
        <v>0</v>
      </c>
    </row>
    <row r="457" spans="1:10" s="226" customFormat="1" x14ac:dyDescent="0.2">
      <c r="A457" s="226" t="s">
        <v>15903</v>
      </c>
      <c r="B457" s="226" t="str">
        <f>unprmtd_src_summary!C457</f>
        <v>30</v>
      </c>
      <c r="C457" s="235" t="str">
        <f>unprmtd_src_summary!D457</f>
        <v>3002102</v>
      </c>
      <c r="D457" s="235" t="str">
        <f>unprmtd_src_summary!E457</f>
        <v>2310000700</v>
      </c>
      <c r="E457" s="236" t="str">
        <f>unprmtd_src_summary!F457</f>
        <v>Unpermitted Fugitives</v>
      </c>
      <c r="F457" s="237">
        <f>unprmtd_src_summary!G457</f>
        <v>0</v>
      </c>
      <c r="G457" s="237">
        <f>unprmtd_src_summary!H457</f>
        <v>61.577842126408825</v>
      </c>
      <c r="H457" s="237">
        <f>unprmtd_src_summary!I457</f>
        <v>0</v>
      </c>
      <c r="I457" s="237">
        <f>unprmtd_src_summary!J457</f>
        <v>0</v>
      </c>
      <c r="J457" s="237">
        <f>unprmtd_src_summary!K457</f>
        <v>0</v>
      </c>
    </row>
    <row r="458" spans="1:10" s="226" customFormat="1" x14ac:dyDescent="0.2">
      <c r="A458" s="226" t="s">
        <v>15903</v>
      </c>
      <c r="B458" s="226" t="str">
        <f>unprmtd_src_summary!C458</f>
        <v>30</v>
      </c>
      <c r="C458" s="235" t="str">
        <f>unprmtd_src_summary!D458</f>
        <v>3002502</v>
      </c>
      <c r="D458" s="235" t="str">
        <f>unprmtd_src_summary!E458</f>
        <v>2310000700</v>
      </c>
      <c r="E458" s="236" t="str">
        <f>unprmtd_src_summary!F458</f>
        <v>Unpermitted Fugitives</v>
      </c>
      <c r="F458" s="237">
        <f>unprmtd_src_summary!G458</f>
        <v>0</v>
      </c>
      <c r="G458" s="237">
        <f>unprmtd_src_summary!H458</f>
        <v>1351.8260654313187</v>
      </c>
      <c r="H458" s="237">
        <f>unprmtd_src_summary!I458</f>
        <v>0</v>
      </c>
      <c r="I458" s="237">
        <f>unprmtd_src_summary!J458</f>
        <v>0</v>
      </c>
      <c r="J458" s="237">
        <f>unprmtd_src_summary!K458</f>
        <v>0</v>
      </c>
    </row>
    <row r="459" spans="1:10" s="226" customFormat="1" x14ac:dyDescent="0.2">
      <c r="A459" s="226" t="s">
        <v>15903</v>
      </c>
      <c r="B459" s="226" t="str">
        <f>unprmtd_src_summary!C459</f>
        <v>30</v>
      </c>
      <c r="C459" s="235" t="str">
        <f>unprmtd_src_summary!D459</f>
        <v>3003302</v>
      </c>
      <c r="D459" s="235" t="str">
        <f>unprmtd_src_summary!E459</f>
        <v>2310000700</v>
      </c>
      <c r="E459" s="236" t="str">
        <f>unprmtd_src_summary!F459</f>
        <v>Unpermitted Fugitives</v>
      </c>
      <c r="F459" s="237">
        <f>unprmtd_src_summary!G459</f>
        <v>0</v>
      </c>
      <c r="G459" s="237">
        <f>unprmtd_src_summary!H459</f>
        <v>11.545845398701656</v>
      </c>
      <c r="H459" s="237">
        <f>unprmtd_src_summary!I459</f>
        <v>0</v>
      </c>
      <c r="I459" s="237">
        <f>unprmtd_src_summary!J459</f>
        <v>0</v>
      </c>
      <c r="J459" s="237">
        <f>unprmtd_src_summary!K459</f>
        <v>0</v>
      </c>
    </row>
    <row r="460" spans="1:10" s="226" customFormat="1" x14ac:dyDescent="0.2">
      <c r="A460" s="226" t="s">
        <v>15903</v>
      </c>
      <c r="B460" s="226" t="str">
        <f>unprmtd_src_summary!C460</f>
        <v>30</v>
      </c>
      <c r="C460" s="235" t="str">
        <f>unprmtd_src_summary!D460</f>
        <v>3005502</v>
      </c>
      <c r="D460" s="235" t="str">
        <f>unprmtd_src_summary!E460</f>
        <v>2310000700</v>
      </c>
      <c r="E460" s="236" t="str">
        <f>unprmtd_src_summary!F460</f>
        <v>Unpermitted Fugitives</v>
      </c>
      <c r="F460" s="237">
        <f>unprmtd_src_summary!G460</f>
        <v>0</v>
      </c>
      <c r="G460" s="237">
        <f>unprmtd_src_summary!H460</f>
        <v>4.8107689161256895</v>
      </c>
      <c r="H460" s="237">
        <f>unprmtd_src_summary!I460</f>
        <v>0</v>
      </c>
      <c r="I460" s="237">
        <f>unprmtd_src_summary!J460</f>
        <v>0</v>
      </c>
      <c r="J460" s="237">
        <f>unprmtd_src_summary!K460</f>
        <v>0</v>
      </c>
    </row>
    <row r="461" spans="1:10" s="226" customFormat="1" x14ac:dyDescent="0.2">
      <c r="A461" s="226" t="s">
        <v>15903</v>
      </c>
      <c r="B461" s="226" t="str">
        <f>unprmtd_src_summary!C461</f>
        <v>30</v>
      </c>
      <c r="C461" s="235" t="str">
        <f>unprmtd_src_summary!D461</f>
        <v>3007902</v>
      </c>
      <c r="D461" s="235" t="str">
        <f>unprmtd_src_summary!E461</f>
        <v>2310000700</v>
      </c>
      <c r="E461" s="236" t="str">
        <f>unprmtd_src_summary!F461</f>
        <v>Unpermitted Fugitives</v>
      </c>
      <c r="F461" s="237">
        <f>unprmtd_src_summary!G461</f>
        <v>0</v>
      </c>
      <c r="G461" s="237">
        <f>unprmtd_src_summary!H461</f>
        <v>12.507999181926793</v>
      </c>
      <c r="H461" s="237">
        <f>unprmtd_src_summary!I461</f>
        <v>0</v>
      </c>
      <c r="I461" s="237">
        <f>unprmtd_src_summary!J461</f>
        <v>0</v>
      </c>
      <c r="J461" s="237">
        <f>unprmtd_src_summary!K461</f>
        <v>0</v>
      </c>
    </row>
    <row r="462" spans="1:10" s="226" customFormat="1" x14ac:dyDescent="0.2">
      <c r="A462" s="226" t="s">
        <v>15903</v>
      </c>
      <c r="B462" s="226" t="str">
        <f>unprmtd_src_summary!C462</f>
        <v>30</v>
      </c>
      <c r="C462" s="235" t="str">
        <f>unprmtd_src_summary!D462</f>
        <v>3008302</v>
      </c>
      <c r="D462" s="235" t="str">
        <f>unprmtd_src_summary!E462</f>
        <v>2310000700</v>
      </c>
      <c r="E462" s="236" t="str">
        <f>unprmtd_src_summary!F462</f>
        <v>Unpermitted Fugitives</v>
      </c>
      <c r="F462" s="237">
        <f>unprmtd_src_summary!G462</f>
        <v>0</v>
      </c>
      <c r="G462" s="237">
        <f>unprmtd_src_summary!H462</f>
        <v>903.46240244840453</v>
      </c>
      <c r="H462" s="237">
        <f>unprmtd_src_summary!I462</f>
        <v>0</v>
      </c>
      <c r="I462" s="237">
        <f>unprmtd_src_summary!J462</f>
        <v>0</v>
      </c>
      <c r="J462" s="237">
        <f>unprmtd_src_summary!K462</f>
        <v>0</v>
      </c>
    </row>
    <row r="463" spans="1:10" s="226" customFormat="1" x14ac:dyDescent="0.2">
      <c r="A463" s="226" t="s">
        <v>15903</v>
      </c>
      <c r="B463" s="226" t="str">
        <f>unprmtd_src_summary!C463</f>
        <v>30</v>
      </c>
      <c r="C463" s="235" t="str">
        <f>unprmtd_src_summary!D463</f>
        <v>3008502</v>
      </c>
      <c r="D463" s="235" t="str">
        <f>unprmtd_src_summary!E463</f>
        <v>2310000700</v>
      </c>
      <c r="E463" s="236" t="str">
        <f>unprmtd_src_summary!F463</f>
        <v>Unpermitted Fugitives</v>
      </c>
      <c r="F463" s="237">
        <f>unprmtd_src_summary!G463</f>
        <v>0</v>
      </c>
      <c r="G463" s="237">
        <f>unprmtd_src_summary!H463</f>
        <v>108.72337750444059</v>
      </c>
      <c r="H463" s="237">
        <f>unprmtd_src_summary!I463</f>
        <v>0</v>
      </c>
      <c r="I463" s="237">
        <f>unprmtd_src_summary!J463</f>
        <v>0</v>
      </c>
      <c r="J463" s="237">
        <f>unprmtd_src_summary!K463</f>
        <v>0</v>
      </c>
    </row>
    <row r="464" spans="1:10" s="226" customFormat="1" x14ac:dyDescent="0.2">
      <c r="A464" s="226" t="s">
        <v>15903</v>
      </c>
      <c r="B464" s="226" t="str">
        <f>unprmtd_src_summary!C464</f>
        <v>30</v>
      </c>
      <c r="C464" s="235" t="str">
        <f>unprmtd_src_summary!D464</f>
        <v>3009102</v>
      </c>
      <c r="D464" s="235" t="str">
        <f>unprmtd_src_summary!E464</f>
        <v>2310000700</v>
      </c>
      <c r="E464" s="236" t="str">
        <f>unprmtd_src_summary!F464</f>
        <v>Unpermitted Fugitives</v>
      </c>
      <c r="F464" s="237">
        <f>unprmtd_src_summary!G464</f>
        <v>0</v>
      </c>
      <c r="G464" s="237">
        <f>unprmtd_src_summary!H464</f>
        <v>203.01444826050411</v>
      </c>
      <c r="H464" s="237">
        <f>unprmtd_src_summary!I464</f>
        <v>0</v>
      </c>
      <c r="I464" s="237">
        <f>unprmtd_src_summary!J464</f>
        <v>0</v>
      </c>
      <c r="J464" s="237">
        <f>unprmtd_src_summary!K464</f>
        <v>0</v>
      </c>
    </row>
    <row r="465" spans="1:10" s="226" customFormat="1" x14ac:dyDescent="0.2">
      <c r="A465" s="226" t="s">
        <v>15903</v>
      </c>
      <c r="B465" s="226" t="str">
        <f>unprmtd_src_summary!C465</f>
        <v>30</v>
      </c>
      <c r="C465" s="235" t="str">
        <f>unprmtd_src_summary!D465</f>
        <v>3010502</v>
      </c>
      <c r="D465" s="235" t="str">
        <f>unprmtd_src_summary!E465</f>
        <v>2310000700</v>
      </c>
      <c r="E465" s="236" t="str">
        <f>unprmtd_src_summary!F465</f>
        <v>Unpermitted Fugitives</v>
      </c>
      <c r="F465" s="237">
        <f>unprmtd_src_summary!G465</f>
        <v>0</v>
      </c>
      <c r="G465" s="237">
        <f>unprmtd_src_summary!H465</f>
        <v>130.85291451861877</v>
      </c>
      <c r="H465" s="237">
        <f>unprmtd_src_summary!I465</f>
        <v>0</v>
      </c>
      <c r="I465" s="237">
        <f>unprmtd_src_summary!J465</f>
        <v>0</v>
      </c>
      <c r="J465" s="237">
        <f>unprmtd_src_summary!K465</f>
        <v>0</v>
      </c>
    </row>
    <row r="466" spans="1:10" s="226" customFormat="1" x14ac:dyDescent="0.2">
      <c r="A466" s="226" t="s">
        <v>15903</v>
      </c>
      <c r="B466" s="226" t="str">
        <f>unprmtd_src_summary!C466</f>
        <v>30</v>
      </c>
      <c r="C466" s="235" t="str">
        <f>unprmtd_src_summary!D466</f>
        <v>3010902</v>
      </c>
      <c r="D466" s="235" t="str">
        <f>unprmtd_src_summary!E466</f>
        <v>2310000700</v>
      </c>
      <c r="E466" s="236" t="str">
        <f>unprmtd_src_summary!F466</f>
        <v>Unpermitted Fugitives</v>
      </c>
      <c r="F466" s="237">
        <f>unprmtd_src_summary!G466</f>
        <v>0</v>
      </c>
      <c r="G466" s="237">
        <f>unprmtd_src_summary!H466</f>
        <v>116.4206077702417</v>
      </c>
      <c r="H466" s="237">
        <f>unprmtd_src_summary!I466</f>
        <v>0</v>
      </c>
      <c r="I466" s="237">
        <f>unprmtd_src_summary!J466</f>
        <v>0</v>
      </c>
      <c r="J466" s="237">
        <f>unprmtd_src_summary!K466</f>
        <v>0</v>
      </c>
    </row>
    <row r="467" spans="1:10" s="226" customFormat="1" x14ac:dyDescent="0.2">
      <c r="A467" s="226" t="s">
        <v>15903</v>
      </c>
      <c r="B467" s="226" t="str">
        <f>unprmtd_src_summary!C467</f>
        <v>38</v>
      </c>
      <c r="C467" s="235" t="str">
        <f>unprmtd_src_summary!D467</f>
        <v>3800702</v>
      </c>
      <c r="D467" s="235" t="str">
        <f>unprmtd_src_summary!E467</f>
        <v>2310000700</v>
      </c>
      <c r="E467" s="236" t="str">
        <f>unprmtd_src_summary!F467</f>
        <v>Unpermitted Fugitives</v>
      </c>
      <c r="F467" s="237">
        <f>unprmtd_src_summary!G467</f>
        <v>0</v>
      </c>
      <c r="G467" s="237">
        <f>unprmtd_src_summary!H467</f>
        <v>440.6664327171132</v>
      </c>
      <c r="H467" s="237">
        <f>unprmtd_src_summary!I467</f>
        <v>0</v>
      </c>
      <c r="I467" s="237">
        <f>unprmtd_src_summary!J467</f>
        <v>0</v>
      </c>
      <c r="J467" s="237">
        <f>unprmtd_src_summary!K467</f>
        <v>0</v>
      </c>
    </row>
    <row r="468" spans="1:10" s="226" customFormat="1" x14ac:dyDescent="0.2">
      <c r="A468" s="226" t="s">
        <v>15903</v>
      </c>
      <c r="B468" s="226" t="str">
        <f>unprmtd_src_summary!C468</f>
        <v>38</v>
      </c>
      <c r="C468" s="235" t="str">
        <f>unprmtd_src_summary!D468</f>
        <v>3800902</v>
      </c>
      <c r="D468" s="235" t="str">
        <f>unprmtd_src_summary!E468</f>
        <v>2310000700</v>
      </c>
      <c r="E468" s="236" t="str">
        <f>unprmtd_src_summary!F468</f>
        <v>Unpermitted Fugitives</v>
      </c>
      <c r="F468" s="237">
        <f>unprmtd_src_summary!G468</f>
        <v>0</v>
      </c>
      <c r="G468" s="237">
        <f>unprmtd_src_summary!H468</f>
        <v>503.20642862674725</v>
      </c>
      <c r="H468" s="237">
        <f>unprmtd_src_summary!I468</f>
        <v>0</v>
      </c>
      <c r="I468" s="237">
        <f>unprmtd_src_summary!J468</f>
        <v>0</v>
      </c>
      <c r="J468" s="237">
        <f>unprmtd_src_summary!K468</f>
        <v>0</v>
      </c>
    </row>
    <row r="469" spans="1:10" s="226" customFormat="1" x14ac:dyDescent="0.2">
      <c r="A469" s="226" t="s">
        <v>15903</v>
      </c>
      <c r="B469" s="226" t="str">
        <f>unprmtd_src_summary!C469</f>
        <v>38</v>
      </c>
      <c r="C469" s="235" t="str">
        <f>unprmtd_src_summary!D469</f>
        <v>3801102</v>
      </c>
      <c r="D469" s="235" t="str">
        <f>unprmtd_src_summary!E469</f>
        <v>2310000700</v>
      </c>
      <c r="E469" s="236" t="str">
        <f>unprmtd_src_summary!F469</f>
        <v>Unpermitted Fugitives</v>
      </c>
      <c r="F469" s="237">
        <f>unprmtd_src_summary!G469</f>
        <v>0</v>
      </c>
      <c r="G469" s="237">
        <f>unprmtd_src_summary!H469</f>
        <v>533.03319590672652</v>
      </c>
      <c r="H469" s="237">
        <f>unprmtd_src_summary!I469</f>
        <v>0</v>
      </c>
      <c r="I469" s="237">
        <f>unprmtd_src_summary!J469</f>
        <v>0</v>
      </c>
      <c r="J469" s="237">
        <f>unprmtd_src_summary!K469</f>
        <v>0</v>
      </c>
    </row>
    <row r="470" spans="1:10" s="226" customFormat="1" x14ac:dyDescent="0.2">
      <c r="A470" s="226" t="s">
        <v>15903</v>
      </c>
      <c r="B470" s="226" t="str">
        <f>unprmtd_src_summary!C470</f>
        <v>38</v>
      </c>
      <c r="C470" s="235" t="str">
        <f>unprmtd_src_summary!D470</f>
        <v>3801302</v>
      </c>
      <c r="D470" s="235" t="str">
        <f>unprmtd_src_summary!E470</f>
        <v>2310000700</v>
      </c>
      <c r="E470" s="236" t="str">
        <f>unprmtd_src_summary!F470</f>
        <v>Unpermitted Fugitives</v>
      </c>
      <c r="F470" s="237">
        <f>unprmtd_src_summary!G470</f>
        <v>0</v>
      </c>
      <c r="G470" s="237">
        <f>unprmtd_src_summary!H470</f>
        <v>360.80766870942676</v>
      </c>
      <c r="H470" s="237">
        <f>unprmtd_src_summary!I470</f>
        <v>0</v>
      </c>
      <c r="I470" s="237">
        <f>unprmtd_src_summary!J470</f>
        <v>0</v>
      </c>
      <c r="J470" s="237">
        <f>unprmtd_src_summary!K470</f>
        <v>0</v>
      </c>
    </row>
    <row r="471" spans="1:10" s="226" customFormat="1" x14ac:dyDescent="0.2">
      <c r="A471" s="226" t="s">
        <v>15903</v>
      </c>
      <c r="B471" s="226" t="str">
        <f>unprmtd_src_summary!C471</f>
        <v>38</v>
      </c>
      <c r="C471" s="235" t="str">
        <f>unprmtd_src_summary!D471</f>
        <v>3802302</v>
      </c>
      <c r="D471" s="235" t="str">
        <f>unprmtd_src_summary!E471</f>
        <v>2310000700</v>
      </c>
      <c r="E471" s="236" t="str">
        <f>unprmtd_src_summary!F471</f>
        <v>Unpermitted Fugitives</v>
      </c>
      <c r="F471" s="237">
        <f>unprmtd_src_summary!G471</f>
        <v>0</v>
      </c>
      <c r="G471" s="237">
        <f>unprmtd_src_summary!H471</f>
        <v>137.58799100119475</v>
      </c>
      <c r="H471" s="237">
        <f>unprmtd_src_summary!I471</f>
        <v>0</v>
      </c>
      <c r="I471" s="237">
        <f>unprmtd_src_summary!J471</f>
        <v>0</v>
      </c>
      <c r="J471" s="237">
        <f>unprmtd_src_summary!K471</f>
        <v>0</v>
      </c>
    </row>
    <row r="472" spans="1:10" s="226" customFormat="1" x14ac:dyDescent="0.2">
      <c r="A472" s="226" t="s">
        <v>15903</v>
      </c>
      <c r="B472" s="226" t="str">
        <f>unprmtd_src_summary!C472</f>
        <v>38</v>
      </c>
      <c r="C472" s="235" t="str">
        <f>unprmtd_src_summary!D472</f>
        <v>3802502</v>
      </c>
      <c r="D472" s="235" t="str">
        <f>unprmtd_src_summary!E472</f>
        <v>2310000700</v>
      </c>
      <c r="E472" s="236" t="str">
        <f>unprmtd_src_summary!F472</f>
        <v>Unpermitted Fugitives</v>
      </c>
      <c r="F472" s="237">
        <f>unprmtd_src_summary!G472</f>
        <v>0</v>
      </c>
      <c r="G472" s="237">
        <f>unprmtd_src_summary!H472</f>
        <v>347.33751574427481</v>
      </c>
      <c r="H472" s="237">
        <f>unprmtd_src_summary!I472</f>
        <v>0</v>
      </c>
      <c r="I472" s="237">
        <f>unprmtd_src_summary!J472</f>
        <v>0</v>
      </c>
      <c r="J472" s="237">
        <f>unprmtd_src_summary!K472</f>
        <v>0</v>
      </c>
    </row>
    <row r="473" spans="1:10" s="226" customFormat="1" x14ac:dyDescent="0.2">
      <c r="A473" s="226" t="s">
        <v>15903</v>
      </c>
      <c r="B473" s="226" t="str">
        <f>unprmtd_src_summary!C473</f>
        <v>38</v>
      </c>
      <c r="C473" s="235" t="str">
        <f>unprmtd_src_summary!D473</f>
        <v>3803302</v>
      </c>
      <c r="D473" s="235" t="str">
        <f>unprmtd_src_summary!E473</f>
        <v>2310000700</v>
      </c>
      <c r="E473" s="236" t="str">
        <f>unprmtd_src_summary!F473</f>
        <v>Unpermitted Fugitives</v>
      </c>
      <c r="F473" s="237">
        <f>unprmtd_src_summary!G473</f>
        <v>0</v>
      </c>
      <c r="G473" s="237">
        <f>unprmtd_src_summary!H473</f>
        <v>60.615688343183692</v>
      </c>
      <c r="H473" s="237">
        <f>unprmtd_src_summary!I473</f>
        <v>0</v>
      </c>
      <c r="I473" s="237">
        <f>unprmtd_src_summary!J473</f>
        <v>0</v>
      </c>
      <c r="J473" s="237">
        <f>unprmtd_src_summary!K473</f>
        <v>0</v>
      </c>
    </row>
    <row r="474" spans="1:10" s="226" customFormat="1" x14ac:dyDescent="0.2">
      <c r="A474" s="226" t="s">
        <v>15903</v>
      </c>
      <c r="B474" s="226" t="str">
        <f>unprmtd_src_summary!C474</f>
        <v>38</v>
      </c>
      <c r="C474" s="235" t="str">
        <f>unprmtd_src_summary!D474</f>
        <v>3804902</v>
      </c>
      <c r="D474" s="235" t="str">
        <f>unprmtd_src_summary!E474</f>
        <v>2310000700</v>
      </c>
      <c r="E474" s="236" t="str">
        <f>unprmtd_src_summary!F474</f>
        <v>Unpermitted Fugitives</v>
      </c>
      <c r="F474" s="237">
        <f>unprmtd_src_summary!G474</f>
        <v>0</v>
      </c>
      <c r="G474" s="237">
        <f>unprmtd_src_summary!H474</f>
        <v>16.356614314827347</v>
      </c>
      <c r="H474" s="237">
        <f>unprmtd_src_summary!I474</f>
        <v>0</v>
      </c>
      <c r="I474" s="237">
        <f>unprmtd_src_summary!J474</f>
        <v>0</v>
      </c>
      <c r="J474" s="237">
        <f>unprmtd_src_summary!K474</f>
        <v>0</v>
      </c>
    </row>
    <row r="475" spans="1:10" s="226" customFormat="1" x14ac:dyDescent="0.2">
      <c r="A475" s="226" t="s">
        <v>15903</v>
      </c>
      <c r="B475" s="226" t="str">
        <f>unprmtd_src_summary!C475</f>
        <v>38</v>
      </c>
      <c r="C475" s="235" t="str">
        <f>unprmtd_src_summary!D475</f>
        <v>3805302</v>
      </c>
      <c r="D475" s="235" t="str">
        <f>unprmtd_src_summary!E475</f>
        <v>2310000700</v>
      </c>
      <c r="E475" s="236" t="str">
        <f>unprmtd_src_summary!F475</f>
        <v>Unpermitted Fugitives</v>
      </c>
      <c r="F475" s="237">
        <f>unprmtd_src_summary!G475</f>
        <v>0</v>
      </c>
      <c r="G475" s="237">
        <f>unprmtd_src_summary!H475</f>
        <v>814.94425439169186</v>
      </c>
      <c r="H475" s="237">
        <f>unprmtd_src_summary!I475</f>
        <v>0</v>
      </c>
      <c r="I475" s="237">
        <f>unprmtd_src_summary!J475</f>
        <v>0</v>
      </c>
      <c r="J475" s="237">
        <f>unprmtd_src_summary!K475</f>
        <v>0</v>
      </c>
    </row>
    <row r="476" spans="1:10" s="226" customFormat="1" x14ac:dyDescent="0.2">
      <c r="A476" s="226" t="s">
        <v>15903</v>
      </c>
      <c r="B476" s="226" t="str">
        <f>unprmtd_src_summary!C476</f>
        <v>38</v>
      </c>
      <c r="C476" s="235" t="str">
        <f>unprmtd_src_summary!D476</f>
        <v>3805502</v>
      </c>
      <c r="D476" s="235" t="str">
        <f>unprmtd_src_summary!E476</f>
        <v>2310000700</v>
      </c>
      <c r="E476" s="236" t="str">
        <f>unprmtd_src_summary!F476</f>
        <v>Unpermitted Fugitives</v>
      </c>
      <c r="F476" s="237">
        <f>unprmtd_src_summary!G476</f>
        <v>0</v>
      </c>
      <c r="G476" s="237">
        <f>unprmtd_src_summary!H476</f>
        <v>0</v>
      </c>
      <c r="H476" s="237">
        <f>unprmtd_src_summary!I476</f>
        <v>0</v>
      </c>
      <c r="I476" s="237">
        <f>unprmtd_src_summary!J476</f>
        <v>0</v>
      </c>
      <c r="J476" s="237">
        <f>unprmtd_src_summary!K476</f>
        <v>0</v>
      </c>
    </row>
    <row r="477" spans="1:10" s="226" customFormat="1" x14ac:dyDescent="0.2">
      <c r="A477" s="226" t="s">
        <v>15903</v>
      </c>
      <c r="B477" s="226" t="str">
        <f>unprmtd_src_summary!C477</f>
        <v>38</v>
      </c>
      <c r="C477" s="235" t="str">
        <f>unprmtd_src_summary!D477</f>
        <v>3805702</v>
      </c>
      <c r="D477" s="235" t="str">
        <f>unprmtd_src_summary!E477</f>
        <v>2310000700</v>
      </c>
      <c r="E477" s="236" t="str">
        <f>unprmtd_src_summary!F477</f>
        <v>Unpermitted Fugitives</v>
      </c>
      <c r="F477" s="237">
        <f>unprmtd_src_summary!G477</f>
        <v>0</v>
      </c>
      <c r="G477" s="237">
        <f>unprmtd_src_summary!H477</f>
        <v>0.96215378322513789</v>
      </c>
      <c r="H477" s="237">
        <f>unprmtd_src_summary!I477</f>
        <v>0</v>
      </c>
      <c r="I477" s="237">
        <f>unprmtd_src_summary!J477</f>
        <v>0</v>
      </c>
      <c r="J477" s="237">
        <f>unprmtd_src_summary!K477</f>
        <v>0</v>
      </c>
    </row>
    <row r="478" spans="1:10" s="226" customFormat="1" x14ac:dyDescent="0.2">
      <c r="A478" s="226" t="s">
        <v>15903</v>
      </c>
      <c r="B478" s="226" t="str">
        <f>unprmtd_src_summary!C478</f>
        <v>38</v>
      </c>
      <c r="C478" s="235" t="str">
        <f>unprmtd_src_summary!D478</f>
        <v>3806102</v>
      </c>
      <c r="D478" s="235" t="str">
        <f>unprmtd_src_summary!E478</f>
        <v>2310000700</v>
      </c>
      <c r="E478" s="236" t="str">
        <f>unprmtd_src_summary!F478</f>
        <v>Unpermitted Fugitives</v>
      </c>
      <c r="F478" s="237">
        <f>unprmtd_src_summary!G478</f>
        <v>0</v>
      </c>
      <c r="G478" s="237">
        <f>unprmtd_src_summary!H478</f>
        <v>382.9372057236049</v>
      </c>
      <c r="H478" s="237">
        <f>unprmtd_src_summary!I478</f>
        <v>0</v>
      </c>
      <c r="I478" s="237">
        <f>unprmtd_src_summary!J478</f>
        <v>0</v>
      </c>
      <c r="J478" s="237">
        <f>unprmtd_src_summary!K478</f>
        <v>0</v>
      </c>
    </row>
    <row r="479" spans="1:10" s="226" customFormat="1" x14ac:dyDescent="0.2">
      <c r="A479" s="226" t="s">
        <v>15903</v>
      </c>
      <c r="B479" s="226" t="str">
        <f>unprmtd_src_summary!C479</f>
        <v>38</v>
      </c>
      <c r="C479" s="235" t="str">
        <f>unprmtd_src_summary!D479</f>
        <v>3807502</v>
      </c>
      <c r="D479" s="235" t="str">
        <f>unprmtd_src_summary!E479</f>
        <v>2310000700</v>
      </c>
      <c r="E479" s="236" t="str">
        <f>unprmtd_src_summary!F479</f>
        <v>Unpermitted Fugitives</v>
      </c>
      <c r="F479" s="237">
        <f>unprmtd_src_summary!G479</f>
        <v>0</v>
      </c>
      <c r="G479" s="237">
        <f>unprmtd_src_summary!H479</f>
        <v>279.98675091851516</v>
      </c>
      <c r="H479" s="237">
        <f>unprmtd_src_summary!I479</f>
        <v>0</v>
      </c>
      <c r="I479" s="237">
        <f>unprmtd_src_summary!J479</f>
        <v>0</v>
      </c>
      <c r="J479" s="237">
        <f>unprmtd_src_summary!K479</f>
        <v>0</v>
      </c>
    </row>
    <row r="480" spans="1:10" s="226" customFormat="1" x14ac:dyDescent="0.2">
      <c r="A480" s="226" t="s">
        <v>15903</v>
      </c>
      <c r="B480" s="226" t="str">
        <f>unprmtd_src_summary!C480</f>
        <v>38</v>
      </c>
      <c r="C480" s="235" t="str">
        <f>unprmtd_src_summary!D480</f>
        <v>3808702</v>
      </c>
      <c r="D480" s="235" t="str">
        <f>unprmtd_src_summary!E480</f>
        <v>2310000700</v>
      </c>
      <c r="E480" s="236" t="str">
        <f>unprmtd_src_summary!F480</f>
        <v>Unpermitted Fugitives</v>
      </c>
      <c r="F480" s="237">
        <f>unprmtd_src_summary!G480</f>
        <v>0</v>
      </c>
      <c r="G480" s="237">
        <f>unprmtd_src_summary!H480</f>
        <v>20.205229447727898</v>
      </c>
      <c r="H480" s="237">
        <f>unprmtd_src_summary!I480</f>
        <v>0</v>
      </c>
      <c r="I480" s="237">
        <f>unprmtd_src_summary!J480</f>
        <v>0</v>
      </c>
      <c r="J480" s="237">
        <f>unprmtd_src_summary!K480</f>
        <v>0</v>
      </c>
    </row>
    <row r="481" spans="1:11" s="226" customFormat="1" ht="11.25" customHeight="1" x14ac:dyDescent="0.2">
      <c r="A481" s="226" t="s">
        <v>15903</v>
      </c>
      <c r="B481" s="226" t="str">
        <f>unprmtd_src_summary!C481</f>
        <v>38</v>
      </c>
      <c r="C481" s="235" t="str">
        <f>unprmtd_src_summary!D481</f>
        <v>3808902</v>
      </c>
      <c r="D481" s="235" t="str">
        <f>unprmtd_src_summary!E481</f>
        <v>2310000700</v>
      </c>
      <c r="E481" s="236" t="str">
        <f>unprmtd_src_summary!F481</f>
        <v>Unpermitted Fugitives</v>
      </c>
      <c r="F481" s="237">
        <f>unprmtd_src_summary!G481</f>
        <v>0</v>
      </c>
      <c r="G481" s="237">
        <f>unprmtd_src_summary!H481</f>
        <v>68.312918608984788</v>
      </c>
      <c r="H481" s="237">
        <f>unprmtd_src_summary!I481</f>
        <v>0</v>
      </c>
      <c r="I481" s="237">
        <f>unprmtd_src_summary!J481</f>
        <v>0</v>
      </c>
      <c r="J481" s="237">
        <f>unprmtd_src_summary!K481</f>
        <v>0</v>
      </c>
    </row>
    <row r="482" spans="1:11" s="226" customFormat="1" x14ac:dyDescent="0.2">
      <c r="A482" s="226" t="s">
        <v>15903</v>
      </c>
      <c r="B482" s="226" t="str">
        <f>unprmtd_src_summary!C482</f>
        <v>38</v>
      </c>
      <c r="C482" s="235" t="str">
        <f>unprmtd_src_summary!D482</f>
        <v>3810102</v>
      </c>
      <c r="D482" s="235" t="str">
        <f>unprmtd_src_summary!E482</f>
        <v>2310000700</v>
      </c>
      <c r="E482" s="236" t="str">
        <f>unprmtd_src_summary!F482</f>
        <v>Unpermitted Fugitives</v>
      </c>
      <c r="F482" s="237">
        <f>unprmtd_src_summary!G482</f>
        <v>0</v>
      </c>
      <c r="G482" s="237">
        <f>unprmtd_src_summary!H482</f>
        <v>15.394460531602206</v>
      </c>
      <c r="H482" s="237">
        <f>unprmtd_src_summary!I482</f>
        <v>0</v>
      </c>
      <c r="I482" s="237">
        <f>unprmtd_src_summary!J482</f>
        <v>0</v>
      </c>
      <c r="J482" s="237">
        <f>unprmtd_src_summary!K482</f>
        <v>0</v>
      </c>
    </row>
    <row r="483" spans="1:11" s="226" customFormat="1" x14ac:dyDescent="0.2">
      <c r="A483" s="226" t="s">
        <v>15903</v>
      </c>
      <c r="B483" s="226" t="str">
        <f>unprmtd_src_summary!C483</f>
        <v>38</v>
      </c>
      <c r="C483" s="235" t="str">
        <f>unprmtd_src_summary!D483</f>
        <v>3810502</v>
      </c>
      <c r="D483" s="235" t="str">
        <f>unprmtd_src_summary!E483</f>
        <v>2310000700</v>
      </c>
      <c r="E483" s="236" t="str">
        <f>unprmtd_src_summary!F483</f>
        <v>Unpermitted Fugitives</v>
      </c>
      <c r="F483" s="237">
        <f>unprmtd_src_summary!G483</f>
        <v>0</v>
      </c>
      <c r="G483" s="237">
        <f>unprmtd_src_summary!H483</f>
        <v>449.32581676613944</v>
      </c>
      <c r="H483" s="237">
        <f>unprmtd_src_summary!I483</f>
        <v>0</v>
      </c>
      <c r="I483" s="237">
        <f>unprmtd_src_summary!J483</f>
        <v>0</v>
      </c>
      <c r="J483" s="237">
        <f>unprmtd_src_summary!K483</f>
        <v>0</v>
      </c>
    </row>
    <row r="484" spans="1:11" s="226" customFormat="1" x14ac:dyDescent="0.2">
      <c r="A484" s="226" t="s">
        <v>15903</v>
      </c>
      <c r="B484" s="226" t="str">
        <f>unprmtd_src_summary!C484</f>
        <v>46</v>
      </c>
      <c r="C484" s="235" t="str">
        <f>unprmtd_src_summary!D484</f>
        <v>4606302</v>
      </c>
      <c r="D484" s="235" t="str">
        <f>unprmtd_src_summary!E484</f>
        <v>2310000700</v>
      </c>
      <c r="E484" s="236" t="str">
        <f>unprmtd_src_summary!F484</f>
        <v>Unpermitted Fugitives</v>
      </c>
      <c r="F484" s="237">
        <f>unprmtd_src_summary!G484</f>
        <v>0</v>
      </c>
      <c r="G484" s="237">
        <f>unprmtd_src_summary!H484</f>
        <v>203.01444826050411</v>
      </c>
      <c r="H484" s="237">
        <f>unprmtd_src_summary!I484</f>
        <v>0</v>
      </c>
      <c r="I484" s="237">
        <f>unprmtd_src_summary!J484</f>
        <v>0</v>
      </c>
      <c r="J484" s="237">
        <f>unprmtd_src_summary!K484</f>
        <v>0</v>
      </c>
    </row>
    <row r="485" spans="1:11" s="226" customFormat="1" x14ac:dyDescent="0.2">
      <c r="A485" s="226" t="s">
        <v>15903</v>
      </c>
      <c r="B485" s="226" t="str">
        <f>unprmtd_src_summary!C485</f>
        <v>46</v>
      </c>
      <c r="C485" s="235" t="str">
        <f>unprmtd_src_summary!D485</f>
        <v>4601902</v>
      </c>
      <c r="D485" s="235" t="str">
        <f>unprmtd_src_summary!E485</f>
        <v>2310000700</v>
      </c>
      <c r="E485" s="236" t="str">
        <f>unprmtd_src_summary!F485</f>
        <v>Unpermitted Fugitives</v>
      </c>
      <c r="F485" s="237">
        <f>unprmtd_src_summary!G485</f>
        <v>0</v>
      </c>
      <c r="G485" s="237">
        <f>unprmtd_src_summary!H485</f>
        <v>0</v>
      </c>
      <c r="H485" s="237">
        <f>unprmtd_src_summary!I485</f>
        <v>0</v>
      </c>
      <c r="I485" s="237">
        <f>unprmtd_src_summary!J485</f>
        <v>0</v>
      </c>
      <c r="J485" s="237">
        <f>unprmtd_src_summary!K485</f>
        <v>0</v>
      </c>
    </row>
    <row r="486" spans="1:11" s="30" customFormat="1" x14ac:dyDescent="0.2">
      <c r="A486" t="s">
        <v>15903</v>
      </c>
      <c r="B486" t="str">
        <f>unprmtd_src_summary!C486</f>
        <v>30</v>
      </c>
      <c r="C486" s="143">
        <f>unprmtd_src_summary!D486</f>
        <v>30011</v>
      </c>
      <c r="D486" s="143" t="str">
        <f>unprmtd_src_summary!E486</f>
        <v>2310000100</v>
      </c>
      <c r="E486" s="28" t="str">
        <f>unprmtd_src_summary!F486</f>
        <v>Heaters</v>
      </c>
      <c r="F486" s="144">
        <f>unprmtd_src_summary!G486</f>
        <v>1.4454892785170781</v>
      </c>
      <c r="G486" s="144">
        <f>unprmtd_src_summary!H486</f>
        <v>7.950191031843927E-2</v>
      </c>
      <c r="H486" s="144">
        <f>unprmtd_src_summary!I486</f>
        <v>1.2142109939543455</v>
      </c>
      <c r="I486" s="144">
        <f>unprmtd_src_summary!J486</f>
        <v>8.6729356711024667E-3</v>
      </c>
      <c r="J486" s="144">
        <f>unprmtd_src_summary!K486</f>
        <v>0.10985718516729789</v>
      </c>
    </row>
    <row r="487" spans="1:11" s="30" customFormat="1" x14ac:dyDescent="0.2">
      <c r="A487" t="s">
        <v>15903</v>
      </c>
      <c r="B487" t="str">
        <f>unprmtd_src_summary!C487</f>
        <v>30</v>
      </c>
      <c r="C487" s="143">
        <f>unprmtd_src_summary!D487</f>
        <v>30017</v>
      </c>
      <c r="D487" s="143" t="str">
        <f>unprmtd_src_summary!E487</f>
        <v>2310000100</v>
      </c>
      <c r="E487" s="28" t="str">
        <f>unprmtd_src_summary!F487</f>
        <v>Heaters</v>
      </c>
      <c r="F487" s="144">
        <f>unprmtd_src_summary!G487</f>
        <v>0.24091487975284634</v>
      </c>
      <c r="G487" s="144">
        <f>unprmtd_src_summary!H487</f>
        <v>1.3250318386406544E-2</v>
      </c>
      <c r="H487" s="144">
        <f>unprmtd_src_summary!I487</f>
        <v>0.20236849899239093</v>
      </c>
      <c r="I487" s="144">
        <f>unprmtd_src_summary!J487</f>
        <v>1.4454892785170776E-3</v>
      </c>
      <c r="J487" s="144">
        <f>unprmtd_src_summary!K487</f>
        <v>1.8309530861216318E-2</v>
      </c>
    </row>
    <row r="488" spans="1:11" s="30" customFormat="1" x14ac:dyDescent="0.2">
      <c r="A488" t="s">
        <v>15903</v>
      </c>
      <c r="B488" t="str">
        <f>unprmtd_src_summary!C488</f>
        <v>30</v>
      </c>
      <c r="C488" s="143">
        <f>unprmtd_src_summary!D488</f>
        <v>30019</v>
      </c>
      <c r="D488" s="143" t="str">
        <f>unprmtd_src_summary!E488</f>
        <v>2310000100</v>
      </c>
      <c r="E488" s="28" t="str">
        <f>unprmtd_src_summary!F488</f>
        <v>Heaters</v>
      </c>
      <c r="F488" s="144">
        <f>unprmtd_src_summary!G488</f>
        <v>0.24091487975284634</v>
      </c>
      <c r="G488" s="144">
        <f>unprmtd_src_summary!H488</f>
        <v>1.3250318386406544E-2</v>
      </c>
      <c r="H488" s="144">
        <f>unprmtd_src_summary!I488</f>
        <v>0.20236849899239093</v>
      </c>
      <c r="I488" s="144">
        <f>unprmtd_src_summary!J488</f>
        <v>1.4454892785170776E-3</v>
      </c>
      <c r="J488" s="144">
        <f>unprmtd_src_summary!K488</f>
        <v>1.8309530861216318E-2</v>
      </c>
    </row>
    <row r="489" spans="1:11" s="30" customFormat="1" x14ac:dyDescent="0.2">
      <c r="A489" t="s">
        <v>15903</v>
      </c>
      <c r="B489" t="str">
        <f>unprmtd_src_summary!C489</f>
        <v>30</v>
      </c>
      <c r="C489" s="143">
        <f>unprmtd_src_summary!D489</f>
        <v>30021</v>
      </c>
      <c r="D489" s="143" t="str">
        <f>unprmtd_src_summary!E489</f>
        <v>2310000100</v>
      </c>
      <c r="E489" s="28" t="str">
        <f>unprmtd_src_summary!F489</f>
        <v>Heaters</v>
      </c>
      <c r="F489" s="144">
        <f>unprmtd_src_summary!G489</f>
        <v>5.1395174347273889</v>
      </c>
      <c r="G489" s="144">
        <f>unprmtd_src_summary!H489</f>
        <v>0.28267345891000628</v>
      </c>
      <c r="H489" s="144">
        <f>unprmtd_src_summary!I489</f>
        <v>4.3171946451710053</v>
      </c>
      <c r="I489" s="144">
        <f>unprmtd_src_summary!J489</f>
        <v>3.0837104608364325E-2</v>
      </c>
      <c r="J489" s="144">
        <f>unprmtd_src_summary!K489</f>
        <v>0.39060332503928141</v>
      </c>
    </row>
    <row r="490" spans="1:11" s="30" customFormat="1" x14ac:dyDescent="0.2">
      <c r="A490" t="s">
        <v>15903</v>
      </c>
      <c r="B490" t="str">
        <f>unprmtd_src_summary!C490</f>
        <v>30</v>
      </c>
      <c r="C490" s="143">
        <f>unprmtd_src_summary!D490</f>
        <v>30025</v>
      </c>
      <c r="D490" s="143" t="str">
        <f>unprmtd_src_summary!E490</f>
        <v>2310000100</v>
      </c>
      <c r="E490" s="28" t="str">
        <f>unprmtd_src_summary!F490</f>
        <v>Heaters</v>
      </c>
      <c r="F490" s="144">
        <f>unprmtd_src_summary!G490</f>
        <v>112.8284686842497</v>
      </c>
      <c r="G490" s="144">
        <f>unprmtd_src_summary!H490</f>
        <v>6.2055657776337307</v>
      </c>
      <c r="H490" s="144">
        <f>unprmtd_src_summary!I490</f>
        <v>94.775913694769741</v>
      </c>
      <c r="I490" s="144">
        <f>unprmtd_src_summary!J490</f>
        <v>0.67697081210549803</v>
      </c>
      <c r="J490" s="144">
        <f>unprmtd_src_summary!K490</f>
        <v>8.5749636200029737</v>
      </c>
    </row>
    <row r="491" spans="1:11" s="30" customFormat="1" x14ac:dyDescent="0.2">
      <c r="A491" t="s">
        <v>15903</v>
      </c>
      <c r="B491" t="str">
        <f>unprmtd_src_summary!C491</f>
        <v>30</v>
      </c>
      <c r="C491" s="143">
        <f>unprmtd_src_summary!D491</f>
        <v>30033</v>
      </c>
      <c r="D491" s="143" t="str">
        <f>unprmtd_src_summary!E491</f>
        <v>2310000100</v>
      </c>
      <c r="E491" s="28" t="str">
        <f>unprmtd_src_summary!F491</f>
        <v>Heaters</v>
      </c>
      <c r="F491" s="144">
        <f>unprmtd_src_summary!G491</f>
        <v>0.96365951901138536</v>
      </c>
      <c r="G491" s="144">
        <f>unprmtd_src_summary!H491</f>
        <v>5.3001273545626178E-2</v>
      </c>
      <c r="H491" s="144">
        <f>unprmtd_src_summary!I491</f>
        <v>0.80947399596956371</v>
      </c>
      <c r="I491" s="144">
        <f>unprmtd_src_summary!J491</f>
        <v>5.7819571140683102E-3</v>
      </c>
      <c r="J491" s="144">
        <f>unprmtd_src_summary!K491</f>
        <v>7.3238123444865272E-2</v>
      </c>
    </row>
    <row r="492" spans="1:11" s="30" customFormat="1" x14ac:dyDescent="0.2">
      <c r="A492" t="s">
        <v>15903</v>
      </c>
      <c r="B492" t="str">
        <f>unprmtd_src_summary!C492</f>
        <v>30</v>
      </c>
      <c r="C492" s="143">
        <f>unprmtd_src_summary!D492</f>
        <v>30055</v>
      </c>
      <c r="D492" s="143" t="str">
        <f>unprmtd_src_summary!E492</f>
        <v>2310000100</v>
      </c>
      <c r="E492" s="28" t="str">
        <f>unprmtd_src_summary!F492</f>
        <v>Heaters</v>
      </c>
      <c r="F492" s="144">
        <f>unprmtd_src_summary!G492</f>
        <v>0.40152479958807719</v>
      </c>
      <c r="G492" s="144">
        <f>unprmtd_src_summary!H492</f>
        <v>2.2083863977344239E-2</v>
      </c>
      <c r="H492" s="144">
        <f>unprmtd_src_summary!I492</f>
        <v>0.33728083165398481</v>
      </c>
      <c r="I492" s="144">
        <f>unprmtd_src_summary!J492</f>
        <v>2.4091487975284628E-3</v>
      </c>
      <c r="J492" s="144">
        <f>unprmtd_src_summary!K492</f>
        <v>3.0515884768693862E-2</v>
      </c>
    </row>
    <row r="493" spans="1:11" s="30" customFormat="1" x14ac:dyDescent="0.2">
      <c r="A493" t="s">
        <v>15903</v>
      </c>
      <c r="B493" t="str">
        <f>unprmtd_src_summary!C493</f>
        <v>30</v>
      </c>
      <c r="C493" s="143">
        <f>unprmtd_src_summary!D493</f>
        <v>30079</v>
      </c>
      <c r="D493" s="143" t="str">
        <f>unprmtd_src_summary!E493</f>
        <v>2310000100</v>
      </c>
      <c r="E493" s="28" t="str">
        <f>unprmtd_src_summary!F493</f>
        <v>Heaters</v>
      </c>
      <c r="F493" s="144">
        <f>unprmtd_src_summary!G493</f>
        <v>1.0439644789290008</v>
      </c>
      <c r="G493" s="144">
        <f>unprmtd_src_summary!H493</f>
        <v>5.7418046341095028E-2</v>
      </c>
      <c r="H493" s="144">
        <f>unprmtd_src_summary!I493</f>
        <v>0.87693016230036058</v>
      </c>
      <c r="I493" s="144">
        <f>unprmtd_src_summary!J493</f>
        <v>6.2637868735740043E-3</v>
      </c>
      <c r="J493" s="144">
        <f>unprmtd_src_summary!K493</f>
        <v>7.9341300398604042E-2</v>
      </c>
    </row>
    <row r="494" spans="1:11" s="30" customFormat="1" x14ac:dyDescent="0.2">
      <c r="A494" t="s">
        <v>15903</v>
      </c>
      <c r="B494" t="str">
        <f>unprmtd_src_summary!C494</f>
        <v>30</v>
      </c>
      <c r="C494" s="143">
        <f>unprmtd_src_summary!D494</f>
        <v>30083</v>
      </c>
      <c r="D494" s="143" t="str">
        <f>unprmtd_src_summary!E494</f>
        <v>2310000100</v>
      </c>
      <c r="E494" s="28" t="str">
        <f>unprmtd_src_summary!F494</f>
        <v>Heaters</v>
      </c>
      <c r="F494" s="144">
        <f>unprmtd_src_summary!G494</f>
        <v>75.406357362640904</v>
      </c>
      <c r="G494" s="144">
        <f>unprmtd_src_summary!H494</f>
        <v>4.1473496549452484</v>
      </c>
      <c r="H494" s="144">
        <f>unprmtd_src_summary!I494</f>
        <v>63.341340184618353</v>
      </c>
      <c r="I494" s="144">
        <f>unprmtd_src_summary!J494</f>
        <v>0.45243814417584532</v>
      </c>
      <c r="J494" s="144">
        <f>unprmtd_src_summary!K494</f>
        <v>5.7308831595607073</v>
      </c>
    </row>
    <row r="495" spans="1:11" s="30" customFormat="1" x14ac:dyDescent="0.2">
      <c r="A495" t="s">
        <v>15903</v>
      </c>
      <c r="B495" t="str">
        <f>unprmtd_src_summary!C495</f>
        <v>30</v>
      </c>
      <c r="C495" s="143">
        <f>unprmtd_src_summary!D495</f>
        <v>30085</v>
      </c>
      <c r="D495" s="143" t="str">
        <f>unprmtd_src_summary!E495</f>
        <v>2310000100</v>
      </c>
      <c r="E495" s="28" t="str">
        <f>unprmtd_src_summary!F495</f>
        <v>Heaters</v>
      </c>
      <c r="F495" s="144">
        <f>unprmtd_src_summary!G495</f>
        <v>14.454892785170781</v>
      </c>
      <c r="G495" s="144">
        <f>unprmtd_src_summary!H495</f>
        <v>0.79501910318439273</v>
      </c>
      <c r="H495" s="144">
        <f>unprmtd_src_summary!I495</f>
        <v>12.142109939543456</v>
      </c>
      <c r="I495" s="144">
        <f>unprmtd_src_summary!J495</f>
        <v>8.6729356711024663E-2</v>
      </c>
      <c r="J495" s="144">
        <f>unprmtd_src_summary!K495</f>
        <v>1.0985718516729792</v>
      </c>
    </row>
    <row r="496" spans="1:11" s="31" customFormat="1" x14ac:dyDescent="0.2">
      <c r="A496" t="s">
        <v>15903</v>
      </c>
      <c r="B496" t="str">
        <f>unprmtd_src_summary!C496</f>
        <v>30</v>
      </c>
      <c r="C496" s="143">
        <f>unprmtd_src_summary!D496</f>
        <v>30091</v>
      </c>
      <c r="D496" s="143" t="str">
        <f>unprmtd_src_summary!E496</f>
        <v>2310000100</v>
      </c>
      <c r="E496" s="28" t="str">
        <f>unprmtd_src_summary!F496</f>
        <v>Heaters</v>
      </c>
      <c r="F496" s="144">
        <f>unprmtd_src_summary!G496</f>
        <v>17.024651502534475</v>
      </c>
      <c r="G496" s="144">
        <f>unprmtd_src_summary!H496</f>
        <v>0.93635583263939592</v>
      </c>
      <c r="H496" s="144">
        <f>unprmtd_src_summary!I496</f>
        <v>14.300707262128959</v>
      </c>
      <c r="I496" s="144">
        <f>unprmtd_src_summary!J496</f>
        <v>0.10214790901520683</v>
      </c>
      <c r="J496" s="144">
        <f>unprmtd_src_summary!K496</f>
        <v>1.2938735141926199</v>
      </c>
      <c r="K496"/>
    </row>
    <row r="497" spans="1:10" s="31" customFormat="1" x14ac:dyDescent="0.2">
      <c r="A497" t="s">
        <v>15903</v>
      </c>
      <c r="B497" t="str">
        <f>unprmtd_src_summary!C497</f>
        <v>30</v>
      </c>
      <c r="C497" s="143">
        <f>unprmtd_src_summary!D497</f>
        <v>30105</v>
      </c>
      <c r="D497" s="143" t="str">
        <f>unprmtd_src_summary!E497</f>
        <v>2310000100</v>
      </c>
      <c r="E497" s="28" t="str">
        <f>unprmtd_src_summary!F497</f>
        <v>Heaters</v>
      </c>
      <c r="F497" s="144">
        <f>unprmtd_src_summary!G497</f>
        <v>14.29428286533555</v>
      </c>
      <c r="G497" s="144">
        <f>unprmtd_src_summary!H497</f>
        <v>0.78618555759345499</v>
      </c>
      <c r="H497" s="144">
        <f>unprmtd_src_summary!I497</f>
        <v>12.00719760688186</v>
      </c>
      <c r="I497" s="144">
        <f>unprmtd_src_summary!J497</f>
        <v>8.5765697192013282E-2</v>
      </c>
      <c r="J497" s="144">
        <f>unprmtd_src_summary!K497</f>
        <v>1.0863654977655015</v>
      </c>
    </row>
    <row r="498" spans="1:10" s="31" customFormat="1" x14ac:dyDescent="0.2">
      <c r="A498" t="s">
        <v>15903</v>
      </c>
      <c r="B498" t="str">
        <f>unprmtd_src_summary!C498</f>
        <v>30</v>
      </c>
      <c r="C498" s="143">
        <f>unprmtd_src_summary!D498</f>
        <v>30109</v>
      </c>
      <c r="D498" s="143" t="str">
        <f>unprmtd_src_summary!E498</f>
        <v>2310000100</v>
      </c>
      <c r="E498" s="28" t="str">
        <f>unprmtd_src_summary!F498</f>
        <v>Heaters</v>
      </c>
      <c r="F498" s="144">
        <f>unprmtd_src_summary!G498</f>
        <v>9.7169001500314707</v>
      </c>
      <c r="G498" s="144">
        <f>unprmtd_src_summary!H498</f>
        <v>0.53442950825173063</v>
      </c>
      <c r="H498" s="144">
        <f>unprmtd_src_summary!I498</f>
        <v>8.1621961260264335</v>
      </c>
      <c r="I498" s="144">
        <f>unprmtd_src_summary!J498</f>
        <v>5.8301400900188802E-2</v>
      </c>
      <c r="J498" s="144">
        <f>unprmtd_src_summary!K498</f>
        <v>0.73848441140239152</v>
      </c>
    </row>
    <row r="499" spans="1:10" s="31" customFormat="1" x14ac:dyDescent="0.2">
      <c r="A499" t="s">
        <v>15903</v>
      </c>
      <c r="B499" t="str">
        <f>unprmtd_src_summary!C499</f>
        <v>38</v>
      </c>
      <c r="C499" s="143">
        <f>unprmtd_src_summary!D499</f>
        <v>38007</v>
      </c>
      <c r="D499" s="143" t="str">
        <f>unprmtd_src_summary!E499</f>
        <v>2310000100</v>
      </c>
      <c r="E499" s="28" t="str">
        <f>unprmtd_src_summary!F499</f>
        <v>Heaters</v>
      </c>
      <c r="F499" s="144">
        <f>unprmtd_src_summary!G499</f>
        <v>36.779671642267871</v>
      </c>
      <c r="G499" s="144">
        <f>unprmtd_src_summary!H499</f>
        <v>2.0228819403247327</v>
      </c>
      <c r="H499" s="144">
        <f>unprmtd_src_summary!I499</f>
        <v>30.894924179505011</v>
      </c>
      <c r="I499" s="144">
        <f>unprmtd_src_summary!J499</f>
        <v>0.22067802985360721</v>
      </c>
      <c r="J499" s="144">
        <f>unprmtd_src_summary!K499</f>
        <v>2.7952550448123579</v>
      </c>
    </row>
    <row r="500" spans="1:10" s="31" customFormat="1" x14ac:dyDescent="0.2">
      <c r="A500" t="s">
        <v>15903</v>
      </c>
      <c r="B500" t="str">
        <f>unprmtd_src_summary!C500</f>
        <v>38</v>
      </c>
      <c r="C500" s="143">
        <f>unprmtd_src_summary!D500</f>
        <v>38009</v>
      </c>
      <c r="D500" s="143" t="str">
        <f>unprmtd_src_summary!E500</f>
        <v>2310000100</v>
      </c>
      <c r="E500" s="28" t="str">
        <f>unprmtd_src_summary!F500</f>
        <v>Heaters</v>
      </c>
      <c r="F500" s="144">
        <f>unprmtd_src_summary!G500</f>
        <v>41.999494036912878</v>
      </c>
      <c r="G500" s="144">
        <f>unprmtd_src_summary!H500</f>
        <v>2.3099721720302075</v>
      </c>
      <c r="H500" s="144">
        <f>unprmtd_src_summary!I500</f>
        <v>35.279574991006818</v>
      </c>
      <c r="I500" s="144">
        <f>unprmtd_src_summary!J500</f>
        <v>0.25199696422147722</v>
      </c>
      <c r="J500" s="144">
        <f>unprmtd_src_summary!K500</f>
        <v>3.1919615468053784</v>
      </c>
    </row>
    <row r="501" spans="1:10" s="31" customFormat="1" x14ac:dyDescent="0.2">
      <c r="A501" t="s">
        <v>15903</v>
      </c>
      <c r="B501" t="str">
        <f>unprmtd_src_summary!C501</f>
        <v>38</v>
      </c>
      <c r="C501" s="143">
        <f>unprmtd_src_summary!D501</f>
        <v>38011</v>
      </c>
      <c r="D501" s="143" t="str">
        <f>unprmtd_src_summary!E501</f>
        <v>2310000100</v>
      </c>
      <c r="E501" s="28" t="str">
        <f>unprmtd_src_summary!F501</f>
        <v>Heaters</v>
      </c>
      <c r="F501" s="144">
        <f>unprmtd_src_summary!G501</f>
        <v>44.488947794358957</v>
      </c>
      <c r="G501" s="144">
        <f>unprmtd_src_summary!H501</f>
        <v>2.446892128689742</v>
      </c>
      <c r="H501" s="144">
        <f>unprmtd_src_summary!I501</f>
        <v>37.370716147261525</v>
      </c>
      <c r="I501" s="144">
        <f>unprmtd_src_summary!J501</f>
        <v>0.2669336867661537</v>
      </c>
      <c r="J501" s="144">
        <f>unprmtd_src_summary!K501</f>
        <v>3.3811600323712803</v>
      </c>
    </row>
    <row r="502" spans="1:10" s="31" customFormat="1" x14ac:dyDescent="0.2">
      <c r="A502" t="s">
        <v>15903</v>
      </c>
      <c r="B502" t="str">
        <f>unprmtd_src_summary!C502</f>
        <v>38</v>
      </c>
      <c r="C502" s="143">
        <f>unprmtd_src_summary!D502</f>
        <v>38013</v>
      </c>
      <c r="D502" s="143" t="str">
        <f>unprmtd_src_summary!E502</f>
        <v>2310000100</v>
      </c>
      <c r="E502" s="28" t="str">
        <f>unprmtd_src_summary!F502</f>
        <v>Heaters</v>
      </c>
      <c r="F502" s="144">
        <f>unprmtd_src_summary!G502</f>
        <v>30.114359969105795</v>
      </c>
      <c r="G502" s="144">
        <f>unprmtd_src_summary!H502</f>
        <v>1.656289798300818</v>
      </c>
      <c r="H502" s="144">
        <f>unprmtd_src_summary!I502</f>
        <v>25.296062374048862</v>
      </c>
      <c r="I502" s="144">
        <f>unprmtd_src_summary!J502</f>
        <v>0.18068615981463473</v>
      </c>
      <c r="J502" s="144">
        <f>unprmtd_src_summary!K502</f>
        <v>2.2886913576520396</v>
      </c>
    </row>
    <row r="503" spans="1:10" s="31" customFormat="1" ht="11.25" customHeight="1" x14ac:dyDescent="0.2">
      <c r="A503" t="s">
        <v>15903</v>
      </c>
      <c r="B503" t="str">
        <f>unprmtd_src_summary!C503</f>
        <v>38</v>
      </c>
      <c r="C503" s="143">
        <f>unprmtd_src_summary!D503</f>
        <v>38023</v>
      </c>
      <c r="D503" s="143" t="str">
        <f>unprmtd_src_summary!E503</f>
        <v>2310000100</v>
      </c>
      <c r="E503" s="28" t="str">
        <f>unprmtd_src_summary!F503</f>
        <v>Heaters</v>
      </c>
      <c r="F503" s="144">
        <f>unprmtd_src_summary!G503</f>
        <v>11.483609268219011</v>
      </c>
      <c r="G503" s="144">
        <f>unprmtd_src_summary!H503</f>
        <v>0.63159850975204523</v>
      </c>
      <c r="H503" s="144">
        <f>unprmtd_src_summary!I503</f>
        <v>9.6462317853039679</v>
      </c>
      <c r="I503" s="144">
        <f>unprmtd_src_summary!J503</f>
        <v>6.890165560931405E-2</v>
      </c>
      <c r="J503" s="144">
        <f>unprmtd_src_summary!K503</f>
        <v>0.87275430438464441</v>
      </c>
    </row>
    <row r="504" spans="1:10" s="31" customFormat="1" x14ac:dyDescent="0.2">
      <c r="A504" t="s">
        <v>15903</v>
      </c>
      <c r="B504" t="str">
        <f>unprmtd_src_summary!C504</f>
        <v>38</v>
      </c>
      <c r="C504" s="143">
        <f>unprmtd_src_summary!D504</f>
        <v>38025</v>
      </c>
      <c r="D504" s="143" t="str">
        <f>unprmtd_src_summary!E504</f>
        <v>2310000100</v>
      </c>
      <c r="E504" s="28" t="str">
        <f>unprmtd_src_summary!F504</f>
        <v>Heaters</v>
      </c>
      <c r="F504" s="144">
        <f>unprmtd_src_summary!G504</f>
        <v>30.917409568281947</v>
      </c>
      <c r="G504" s="144">
        <f>unprmtd_src_summary!H504</f>
        <v>1.7004575262555066</v>
      </c>
      <c r="H504" s="144">
        <f>unprmtd_src_summary!I504</f>
        <v>25.970624037356831</v>
      </c>
      <c r="I504" s="144">
        <f>unprmtd_src_summary!J504</f>
        <v>0.18550445740969163</v>
      </c>
      <c r="J504" s="144">
        <f>unprmtd_src_summary!K504</f>
        <v>2.3497231271894274</v>
      </c>
    </row>
    <row r="505" spans="1:10" s="31" customFormat="1" x14ac:dyDescent="0.2">
      <c r="A505" t="s">
        <v>15903</v>
      </c>
      <c r="B505" t="str">
        <f>unprmtd_src_summary!C505</f>
        <v>38</v>
      </c>
      <c r="C505" s="143">
        <f>unprmtd_src_summary!D505</f>
        <v>38033</v>
      </c>
      <c r="D505" s="143" t="str">
        <f>unprmtd_src_summary!E505</f>
        <v>2310000100</v>
      </c>
      <c r="E505" s="28" t="str">
        <f>unprmtd_src_summary!F505</f>
        <v>Heaters</v>
      </c>
      <c r="F505" s="144">
        <f>unprmtd_src_summary!G505</f>
        <v>5.0592124748097733</v>
      </c>
      <c r="G505" s="144">
        <f>unprmtd_src_summary!H505</f>
        <v>0.27825668611453747</v>
      </c>
      <c r="H505" s="144">
        <f>unprmtd_src_summary!I505</f>
        <v>4.2497384788402099</v>
      </c>
      <c r="I505" s="144">
        <f>unprmtd_src_summary!J505</f>
        <v>3.0355274848858631E-2</v>
      </c>
      <c r="J505" s="144">
        <f>unprmtd_src_summary!K505</f>
        <v>0.38450014808554267</v>
      </c>
    </row>
    <row r="506" spans="1:10" x14ac:dyDescent="0.2">
      <c r="A506" t="s">
        <v>15903</v>
      </c>
      <c r="B506" t="str">
        <f>unprmtd_src_summary!C506</f>
        <v>38</v>
      </c>
      <c r="C506" s="143">
        <f>unprmtd_src_summary!D506</f>
        <v>38049</v>
      </c>
      <c r="D506" s="143" t="str">
        <f>unprmtd_src_summary!E506</f>
        <v>2310000100</v>
      </c>
      <c r="E506" s="28" t="str">
        <f>unprmtd_src_summary!F506</f>
        <v>Heaters</v>
      </c>
      <c r="F506" s="144">
        <f>unprmtd_src_summary!G506</f>
        <v>1.3651843185994625</v>
      </c>
      <c r="G506" s="144">
        <f>unprmtd_src_summary!H506</f>
        <v>7.5085137522970427E-2</v>
      </c>
      <c r="H506" s="144">
        <f>unprmtd_src_summary!I506</f>
        <v>1.1467548276235486</v>
      </c>
      <c r="I506" s="144">
        <f>unprmtd_src_summary!J506</f>
        <v>8.1911059115967726E-3</v>
      </c>
      <c r="J506" s="144">
        <f>unprmtd_src_summary!K506</f>
        <v>0.10375400821355914</v>
      </c>
    </row>
    <row r="507" spans="1:10" s="30" customFormat="1" x14ac:dyDescent="0.2">
      <c r="A507" t="s">
        <v>15903</v>
      </c>
      <c r="B507" t="str">
        <f>unprmtd_src_summary!C507</f>
        <v>38</v>
      </c>
      <c r="C507" s="143">
        <f>unprmtd_src_summary!D507</f>
        <v>38053</v>
      </c>
      <c r="D507" s="143" t="str">
        <f>unprmtd_src_summary!E507</f>
        <v>2310000100</v>
      </c>
      <c r="E507" s="28" t="str">
        <f>unprmtd_src_summary!F507</f>
        <v>Heaters</v>
      </c>
      <c r="F507" s="144">
        <f>unprmtd_src_summary!G507</f>
        <v>69.704705208490211</v>
      </c>
      <c r="G507" s="144">
        <f>unprmtd_src_summary!H507</f>
        <v>3.8337587864669604</v>
      </c>
      <c r="H507" s="144">
        <f>unprmtd_src_summary!I507</f>
        <v>58.551952375131776</v>
      </c>
      <c r="I507" s="144">
        <f>unprmtd_src_summary!J507</f>
        <v>0.41822823125094116</v>
      </c>
      <c r="J507" s="144">
        <f>unprmtd_src_summary!K507</f>
        <v>5.2975575958452543</v>
      </c>
    </row>
    <row r="508" spans="1:10" s="31" customFormat="1" x14ac:dyDescent="0.2">
      <c r="A508" t="s">
        <v>15903</v>
      </c>
      <c r="B508" t="str">
        <f>unprmtd_src_summary!C508</f>
        <v>38</v>
      </c>
      <c r="C508" s="143">
        <f>unprmtd_src_summary!D508</f>
        <v>38055</v>
      </c>
      <c r="D508" s="143" t="str">
        <f>unprmtd_src_summary!E508</f>
        <v>2310000100</v>
      </c>
      <c r="E508" s="28" t="str">
        <f>unprmtd_src_summary!F508</f>
        <v>Heaters</v>
      </c>
      <c r="F508" s="144">
        <f>unprmtd_src_summary!G508</f>
        <v>1.3651843185994625</v>
      </c>
      <c r="G508" s="144">
        <f>unprmtd_src_summary!H508</f>
        <v>7.5085137522970427E-2</v>
      </c>
      <c r="H508" s="144">
        <f>unprmtd_src_summary!I508</f>
        <v>1.1467548276235486</v>
      </c>
      <c r="I508" s="144">
        <f>unprmtd_src_summary!J508</f>
        <v>8.1911059115967726E-3</v>
      </c>
      <c r="J508" s="144">
        <f>unprmtd_src_summary!K508</f>
        <v>0.10375400821355914</v>
      </c>
    </row>
    <row r="509" spans="1:10" x14ac:dyDescent="0.2">
      <c r="A509" t="s">
        <v>15903</v>
      </c>
      <c r="B509" t="str">
        <f>unprmtd_src_summary!C509</f>
        <v>38</v>
      </c>
      <c r="C509" s="143">
        <f>unprmtd_src_summary!D509</f>
        <v>38057</v>
      </c>
      <c r="D509" s="143" t="str">
        <f>unprmtd_src_summary!E509</f>
        <v>2310000100</v>
      </c>
      <c r="E509" s="28" t="str">
        <f>unprmtd_src_summary!F509</f>
        <v>Heaters</v>
      </c>
      <c r="F509" s="144">
        <f>unprmtd_src_summary!G509</f>
        <v>8.0304959917615451E-2</v>
      </c>
      <c r="G509" s="144">
        <f>unprmtd_src_summary!H509</f>
        <v>4.4167727954688481E-3</v>
      </c>
      <c r="H509" s="144">
        <f>unprmtd_src_summary!I509</f>
        <v>6.7456166330796957E-2</v>
      </c>
      <c r="I509" s="144">
        <f>unprmtd_src_summary!J509</f>
        <v>4.8182975950569257E-4</v>
      </c>
      <c r="J509" s="144">
        <f>unprmtd_src_summary!K509</f>
        <v>6.1031769537387721E-3</v>
      </c>
    </row>
    <row r="510" spans="1:10" s="30" customFormat="1" x14ac:dyDescent="0.2">
      <c r="A510" t="s">
        <v>15903</v>
      </c>
      <c r="B510" t="str">
        <f>unprmtd_src_summary!C510</f>
        <v>38</v>
      </c>
      <c r="C510" s="143">
        <f>unprmtd_src_summary!D510</f>
        <v>38061</v>
      </c>
      <c r="D510" s="143" t="str">
        <f>unprmtd_src_summary!E510</f>
        <v>2310000100</v>
      </c>
      <c r="E510" s="28" t="str">
        <f>unprmtd_src_summary!F510</f>
        <v>Heaters</v>
      </c>
      <c r="F510" s="144">
        <f>unprmtd_src_summary!G510</f>
        <v>40.95552955798388</v>
      </c>
      <c r="G510" s="144">
        <f>unprmtd_src_summary!H510</f>
        <v>2.2525541256891124</v>
      </c>
      <c r="H510" s="144">
        <f>unprmtd_src_summary!I510</f>
        <v>34.402644828706457</v>
      </c>
      <c r="I510" s="144">
        <f>unprmtd_src_summary!J510</f>
        <v>0.24573317734790323</v>
      </c>
      <c r="J510" s="144">
        <f>unprmtd_src_summary!K510</f>
        <v>3.1126202464067738</v>
      </c>
    </row>
    <row r="511" spans="1:10" s="31" customFormat="1" x14ac:dyDescent="0.2">
      <c r="A511" t="s">
        <v>15903</v>
      </c>
      <c r="B511" t="str">
        <f>unprmtd_src_summary!C511</f>
        <v>38</v>
      </c>
      <c r="C511" s="143">
        <f>unprmtd_src_summary!D511</f>
        <v>38075</v>
      </c>
      <c r="D511" s="143" t="str">
        <f>unprmtd_src_summary!E511</f>
        <v>2310000100</v>
      </c>
      <c r="E511" s="28" t="str">
        <f>unprmtd_src_summary!F511</f>
        <v>Heaters</v>
      </c>
      <c r="F511" s="144">
        <f>unprmtd_src_summary!G511</f>
        <v>23.368743336026096</v>
      </c>
      <c r="G511" s="144">
        <f>unprmtd_src_summary!H511</f>
        <v>1.2852808834814349</v>
      </c>
      <c r="H511" s="144">
        <f>unprmtd_src_summary!I511</f>
        <v>19.62974440226192</v>
      </c>
      <c r="I511" s="144">
        <f>unprmtd_src_summary!J511</f>
        <v>0.14021246001615653</v>
      </c>
      <c r="J511" s="144">
        <f>unprmtd_src_summary!K511</f>
        <v>1.7760244935379828</v>
      </c>
    </row>
    <row r="512" spans="1:10" x14ac:dyDescent="0.2">
      <c r="A512" t="s">
        <v>15903</v>
      </c>
      <c r="B512" t="str">
        <f>unprmtd_src_summary!C512</f>
        <v>38</v>
      </c>
      <c r="C512" s="143">
        <f>unprmtd_src_summary!D512</f>
        <v>38087</v>
      </c>
      <c r="D512" s="143" t="str">
        <f>unprmtd_src_summary!E512</f>
        <v>2310000100</v>
      </c>
      <c r="E512" s="28" t="str">
        <f>unprmtd_src_summary!F512</f>
        <v>Heaters</v>
      </c>
      <c r="F512" s="144">
        <f>unprmtd_src_summary!G512</f>
        <v>1.6864041582699245</v>
      </c>
      <c r="G512" s="144">
        <f>unprmtd_src_summary!H512</f>
        <v>9.2752228704845813E-2</v>
      </c>
      <c r="H512" s="144">
        <f>unprmtd_src_summary!I512</f>
        <v>1.4165794929467366</v>
      </c>
      <c r="I512" s="144">
        <f>unprmtd_src_summary!J512</f>
        <v>1.0118424949619545E-2</v>
      </c>
      <c r="J512" s="144">
        <f>unprmtd_src_summary!K512</f>
        <v>0.12816671602851423</v>
      </c>
    </row>
    <row r="513" spans="1:10" s="30" customFormat="1" x14ac:dyDescent="0.2">
      <c r="A513" t="s">
        <v>15903</v>
      </c>
      <c r="B513" t="str">
        <f>unprmtd_src_summary!C513</f>
        <v>38</v>
      </c>
      <c r="C513" s="143">
        <f>unprmtd_src_summary!D513</f>
        <v>38089</v>
      </c>
      <c r="D513" s="143" t="str">
        <f>unprmtd_src_summary!E513</f>
        <v>2310000100</v>
      </c>
      <c r="E513" s="28" t="str">
        <f>unprmtd_src_summary!F513</f>
        <v>Heaters</v>
      </c>
      <c r="F513" s="144">
        <f>unprmtd_src_summary!G513</f>
        <v>5.7016521541506959</v>
      </c>
      <c r="G513" s="144">
        <f>unprmtd_src_summary!H513</f>
        <v>0.31359086847828821</v>
      </c>
      <c r="H513" s="144">
        <f>unprmtd_src_summary!I513</f>
        <v>4.7893878094865849</v>
      </c>
      <c r="I513" s="144">
        <f>unprmtd_src_summary!J513</f>
        <v>3.4209912924904176E-2</v>
      </c>
      <c r="J513" s="144">
        <f>unprmtd_src_summary!K513</f>
        <v>0.43332556371545278</v>
      </c>
    </row>
    <row r="514" spans="1:10" s="31" customFormat="1" x14ac:dyDescent="0.2">
      <c r="A514" t="s">
        <v>15903</v>
      </c>
      <c r="B514" t="str">
        <f>unprmtd_src_summary!C514</f>
        <v>38</v>
      </c>
      <c r="C514" s="143">
        <f>unprmtd_src_summary!D514</f>
        <v>38101</v>
      </c>
      <c r="D514" s="143" t="str">
        <f>unprmtd_src_summary!E514</f>
        <v>2310000100</v>
      </c>
      <c r="E514" s="28" t="str">
        <f>unprmtd_src_summary!F514</f>
        <v>Heaters</v>
      </c>
      <c r="F514" s="144">
        <f>unprmtd_src_summary!G514</f>
        <v>1.2848793586818472</v>
      </c>
      <c r="G514" s="144">
        <f>unprmtd_src_summary!H514</f>
        <v>7.066836472750157E-2</v>
      </c>
      <c r="H514" s="144">
        <f>unprmtd_src_summary!I514</f>
        <v>1.0792986612927513</v>
      </c>
      <c r="I514" s="144">
        <f>unprmtd_src_summary!J514</f>
        <v>7.7092761520910812E-3</v>
      </c>
      <c r="J514" s="144">
        <f>unprmtd_src_summary!K514</f>
        <v>9.7650831259820353E-2</v>
      </c>
    </row>
    <row r="515" spans="1:10" x14ac:dyDescent="0.2">
      <c r="A515" t="s">
        <v>15903</v>
      </c>
      <c r="B515" t="str">
        <f>unprmtd_src_summary!C515</f>
        <v>38</v>
      </c>
      <c r="C515" s="143">
        <f>unprmtd_src_summary!D515</f>
        <v>38105</v>
      </c>
      <c r="D515" s="143" t="str">
        <f>unprmtd_src_summary!E515</f>
        <v>2310000100</v>
      </c>
      <c r="E515" s="28" t="str">
        <f>unprmtd_src_summary!F515</f>
        <v>Heaters</v>
      </c>
      <c r="F515" s="144">
        <f>unprmtd_src_summary!G515</f>
        <v>37.502416281526415</v>
      </c>
      <c r="G515" s="144">
        <f>unprmtd_src_summary!H515</f>
        <v>2.0626328954839521</v>
      </c>
      <c r="H515" s="144">
        <f>unprmtd_src_summary!I515</f>
        <v>31.502029676482188</v>
      </c>
      <c r="I515" s="144">
        <f>unprmtd_src_summary!J515</f>
        <v>0.22501449768915843</v>
      </c>
      <c r="J515" s="144">
        <f>unprmtd_src_summary!K515</f>
        <v>2.850183637396007</v>
      </c>
    </row>
    <row r="516" spans="1:10" s="30" customFormat="1" x14ac:dyDescent="0.2">
      <c r="A516" t="s">
        <v>15903</v>
      </c>
      <c r="B516" t="str">
        <f>unprmtd_src_summary!C516</f>
        <v>46</v>
      </c>
      <c r="C516" s="143">
        <f>unprmtd_src_summary!D516</f>
        <v>46063</v>
      </c>
      <c r="D516" s="143" t="str">
        <f>unprmtd_src_summary!E516</f>
        <v>2310000100</v>
      </c>
      <c r="E516" s="28" t="str">
        <f>unprmtd_src_summary!F516</f>
        <v>Heaters</v>
      </c>
      <c r="F516" s="144">
        <f>unprmtd_src_summary!G516</f>
        <v>16.944346542616859</v>
      </c>
      <c r="G516" s="144">
        <f>unprmtd_src_summary!H516</f>
        <v>0.931939059843927</v>
      </c>
      <c r="H516" s="144">
        <f>unprmtd_src_summary!I516</f>
        <v>14.233251095798162</v>
      </c>
      <c r="I516" s="144">
        <f>unprmtd_src_summary!J516</f>
        <v>0.10166607925570113</v>
      </c>
      <c r="J516" s="144">
        <f>unprmtd_src_summary!K516</f>
        <v>1.2877703372388809</v>
      </c>
    </row>
    <row r="517" spans="1:10" s="30" customFormat="1" x14ac:dyDescent="0.2">
      <c r="A517" t="s">
        <v>15903</v>
      </c>
      <c r="B517" t="str">
        <f>unprmtd_src_summary!C517</f>
        <v>46</v>
      </c>
      <c r="C517" s="143">
        <f>unprmtd_src_summary!D517</f>
        <v>46019</v>
      </c>
      <c r="D517" s="143" t="str">
        <f>unprmtd_src_summary!E517</f>
        <v>2310000100</v>
      </c>
      <c r="E517" s="28" t="str">
        <f>unprmtd_src_summary!F517</f>
        <v>Heaters</v>
      </c>
      <c r="F517" s="144">
        <f>unprmtd_src_summary!G517</f>
        <v>0</v>
      </c>
      <c r="G517" s="144">
        <f>unprmtd_src_summary!H517</f>
        <v>0</v>
      </c>
      <c r="H517" s="144">
        <f>unprmtd_src_summary!I517</f>
        <v>0</v>
      </c>
      <c r="I517" s="144">
        <f>unprmtd_src_summary!J517</f>
        <v>0</v>
      </c>
      <c r="J517" s="144">
        <f>unprmtd_src_summary!K517</f>
        <v>0</v>
      </c>
    </row>
    <row r="518" spans="1:10" s="221" customFormat="1" x14ac:dyDescent="0.2">
      <c r="A518" s="221" t="s">
        <v>15903</v>
      </c>
      <c r="B518" s="221" t="str">
        <f>unprmtd_src_summary!C518</f>
        <v>30</v>
      </c>
      <c r="C518" s="232" t="str">
        <f>unprmtd_src_summary!D518</f>
        <v>3001101</v>
      </c>
      <c r="D518" s="232" t="str">
        <f>unprmtd_src_summary!E518</f>
        <v>2310000100</v>
      </c>
      <c r="E518" s="233" t="str">
        <f>unprmtd_src_summary!F518</f>
        <v>Heaters</v>
      </c>
      <c r="F518" s="234">
        <f>unprmtd_src_summary!G518</f>
        <v>0</v>
      </c>
      <c r="G518" s="234">
        <f>unprmtd_src_summary!H518</f>
        <v>0</v>
      </c>
      <c r="H518" s="234">
        <f>unprmtd_src_summary!I518</f>
        <v>0</v>
      </c>
      <c r="I518" s="234">
        <f>unprmtd_src_summary!J518</f>
        <v>0</v>
      </c>
      <c r="J518" s="234">
        <f>unprmtd_src_summary!K518</f>
        <v>0</v>
      </c>
    </row>
    <row r="519" spans="1:10" s="221" customFormat="1" x14ac:dyDescent="0.2">
      <c r="A519" s="221" t="s">
        <v>15903</v>
      </c>
      <c r="B519" s="221" t="str">
        <f>unprmtd_src_summary!C519</f>
        <v>30</v>
      </c>
      <c r="C519" s="232" t="str">
        <f>unprmtd_src_summary!D519</f>
        <v>3001701</v>
      </c>
      <c r="D519" s="232" t="str">
        <f>unprmtd_src_summary!E519</f>
        <v>2310000100</v>
      </c>
      <c r="E519" s="233" t="str">
        <f>unprmtd_src_summary!F519</f>
        <v>Heaters</v>
      </c>
      <c r="F519" s="234">
        <f>unprmtd_src_summary!G519</f>
        <v>0</v>
      </c>
      <c r="G519" s="234">
        <f>unprmtd_src_summary!H519</f>
        <v>0</v>
      </c>
      <c r="H519" s="234">
        <f>unprmtd_src_summary!I519</f>
        <v>0</v>
      </c>
      <c r="I519" s="234">
        <f>unprmtd_src_summary!J519</f>
        <v>0</v>
      </c>
      <c r="J519" s="234">
        <f>unprmtd_src_summary!K519</f>
        <v>0</v>
      </c>
    </row>
    <row r="520" spans="1:10" s="221" customFormat="1" x14ac:dyDescent="0.2">
      <c r="A520" s="221" t="s">
        <v>15903</v>
      </c>
      <c r="B520" s="221" t="str">
        <f>unprmtd_src_summary!C520</f>
        <v>30</v>
      </c>
      <c r="C520" s="232" t="str">
        <f>unprmtd_src_summary!D520</f>
        <v>3001901</v>
      </c>
      <c r="D520" s="232" t="str">
        <f>unprmtd_src_summary!E520</f>
        <v>2310000100</v>
      </c>
      <c r="E520" s="233" t="str">
        <f>unprmtd_src_summary!F520</f>
        <v>Heaters</v>
      </c>
      <c r="F520" s="234">
        <f>unprmtd_src_summary!G520</f>
        <v>0.16060991983523087</v>
      </c>
      <c r="G520" s="234">
        <f>unprmtd_src_summary!H520</f>
        <v>8.8335455909376963E-3</v>
      </c>
      <c r="H520" s="234">
        <f>unprmtd_src_summary!I520</f>
        <v>0.13491233266159394</v>
      </c>
      <c r="I520" s="234">
        <f>unprmtd_src_summary!J520</f>
        <v>9.6365951901138504E-4</v>
      </c>
      <c r="J520" s="234">
        <f>unprmtd_src_summary!K520</f>
        <v>1.2206353907477544E-2</v>
      </c>
    </row>
    <row r="521" spans="1:10" s="221" customFormat="1" x14ac:dyDescent="0.2">
      <c r="A521" s="221" t="s">
        <v>15903</v>
      </c>
      <c r="B521" s="221" t="str">
        <f>unprmtd_src_summary!C521</f>
        <v>30</v>
      </c>
      <c r="C521" s="232" t="str">
        <f>unprmtd_src_summary!D521</f>
        <v>3002101</v>
      </c>
      <c r="D521" s="232" t="str">
        <f>unprmtd_src_summary!E521</f>
        <v>2310000100</v>
      </c>
      <c r="E521" s="233" t="str">
        <f>unprmtd_src_summary!F521</f>
        <v>Heaters</v>
      </c>
      <c r="F521" s="234">
        <f>unprmtd_src_summary!G521</f>
        <v>0</v>
      </c>
      <c r="G521" s="234">
        <f>unprmtd_src_summary!H521</f>
        <v>0</v>
      </c>
      <c r="H521" s="234">
        <f>unprmtd_src_summary!I521</f>
        <v>0</v>
      </c>
      <c r="I521" s="234">
        <f>unprmtd_src_summary!J521</f>
        <v>0</v>
      </c>
      <c r="J521" s="234">
        <f>unprmtd_src_summary!K521</f>
        <v>0</v>
      </c>
    </row>
    <row r="522" spans="1:10" s="221" customFormat="1" x14ac:dyDescent="0.2">
      <c r="A522" s="221" t="s">
        <v>15903</v>
      </c>
      <c r="B522" s="221" t="str">
        <f>unprmtd_src_summary!C522</f>
        <v>30</v>
      </c>
      <c r="C522" s="232" t="str">
        <f>unprmtd_src_summary!D522</f>
        <v>3002501</v>
      </c>
      <c r="D522" s="232" t="str">
        <f>unprmtd_src_summary!E522</f>
        <v>2310000100</v>
      </c>
      <c r="E522" s="233" t="str">
        <f>unprmtd_src_summary!F522</f>
        <v>Heaters</v>
      </c>
      <c r="F522" s="234">
        <f>unprmtd_src_summary!G522</f>
        <v>0</v>
      </c>
      <c r="G522" s="234">
        <f>unprmtd_src_summary!H522</f>
        <v>0</v>
      </c>
      <c r="H522" s="234">
        <f>unprmtd_src_summary!I522</f>
        <v>0</v>
      </c>
      <c r="I522" s="234">
        <f>unprmtd_src_summary!J522</f>
        <v>0</v>
      </c>
      <c r="J522" s="234">
        <f>unprmtd_src_summary!K522</f>
        <v>0</v>
      </c>
    </row>
    <row r="523" spans="1:10" s="221" customFormat="1" x14ac:dyDescent="0.2">
      <c r="A523" s="221" t="s">
        <v>15903</v>
      </c>
      <c r="B523" s="221" t="str">
        <f>unprmtd_src_summary!C523</f>
        <v>30</v>
      </c>
      <c r="C523" s="232" t="str">
        <f>unprmtd_src_summary!D523</f>
        <v>3003301</v>
      </c>
      <c r="D523" s="232" t="str">
        <f>unprmtd_src_summary!E523</f>
        <v>2310000100</v>
      </c>
      <c r="E523" s="233" t="str">
        <f>unprmtd_src_summary!F523</f>
        <v>Heaters</v>
      </c>
      <c r="F523" s="234">
        <f>unprmtd_src_summary!G523</f>
        <v>0</v>
      </c>
      <c r="G523" s="234">
        <f>unprmtd_src_summary!H523</f>
        <v>0</v>
      </c>
      <c r="H523" s="234">
        <f>unprmtd_src_summary!I523</f>
        <v>0</v>
      </c>
      <c r="I523" s="234">
        <f>unprmtd_src_summary!J523</f>
        <v>0</v>
      </c>
      <c r="J523" s="234">
        <f>unprmtd_src_summary!K523</f>
        <v>0</v>
      </c>
    </row>
    <row r="524" spans="1:10" s="221" customFormat="1" x14ac:dyDescent="0.2">
      <c r="A524" s="221" t="s">
        <v>15903</v>
      </c>
      <c r="B524" s="221" t="str">
        <f>unprmtd_src_summary!C524</f>
        <v>30</v>
      </c>
      <c r="C524" s="232" t="str">
        <f>unprmtd_src_summary!D524</f>
        <v>3005501</v>
      </c>
      <c r="D524" s="232" t="str">
        <f>unprmtd_src_summary!E524</f>
        <v>2310000100</v>
      </c>
      <c r="E524" s="233" t="str">
        <f>unprmtd_src_summary!F524</f>
        <v>Heaters</v>
      </c>
      <c r="F524" s="234">
        <f>unprmtd_src_summary!G524</f>
        <v>0</v>
      </c>
      <c r="G524" s="234">
        <f>unprmtd_src_summary!H524</f>
        <v>0</v>
      </c>
      <c r="H524" s="234">
        <f>unprmtd_src_summary!I524</f>
        <v>0</v>
      </c>
      <c r="I524" s="234">
        <f>unprmtd_src_summary!J524</f>
        <v>0</v>
      </c>
      <c r="J524" s="234">
        <f>unprmtd_src_summary!K524</f>
        <v>0</v>
      </c>
    </row>
    <row r="525" spans="1:10" s="221" customFormat="1" x14ac:dyDescent="0.2">
      <c r="A525" s="221" t="s">
        <v>15903</v>
      </c>
      <c r="B525" s="221" t="str">
        <f>unprmtd_src_summary!C525</f>
        <v>30</v>
      </c>
      <c r="C525" s="232" t="str">
        <f>unprmtd_src_summary!D525</f>
        <v>3007901</v>
      </c>
      <c r="D525" s="232" t="str">
        <f>unprmtd_src_summary!E525</f>
        <v>2310000100</v>
      </c>
      <c r="E525" s="233" t="str">
        <f>unprmtd_src_summary!F525</f>
        <v>Heaters</v>
      </c>
      <c r="F525" s="234">
        <f>unprmtd_src_summary!G525</f>
        <v>0</v>
      </c>
      <c r="G525" s="234">
        <f>unprmtd_src_summary!H525</f>
        <v>0</v>
      </c>
      <c r="H525" s="234">
        <f>unprmtd_src_summary!I525</f>
        <v>0</v>
      </c>
      <c r="I525" s="234">
        <f>unprmtd_src_summary!J525</f>
        <v>0</v>
      </c>
      <c r="J525" s="234">
        <f>unprmtd_src_summary!K525</f>
        <v>0</v>
      </c>
    </row>
    <row r="526" spans="1:10" s="221" customFormat="1" x14ac:dyDescent="0.2">
      <c r="A526" s="221" t="s">
        <v>15903</v>
      </c>
      <c r="B526" s="221" t="str">
        <f>unprmtd_src_summary!C526</f>
        <v>30</v>
      </c>
      <c r="C526" s="232" t="str">
        <f>unprmtd_src_summary!D526</f>
        <v>3008301</v>
      </c>
      <c r="D526" s="232" t="str">
        <f>unprmtd_src_summary!E526</f>
        <v>2310000100</v>
      </c>
      <c r="E526" s="233" t="str">
        <f>unprmtd_src_summary!F526</f>
        <v>Heaters</v>
      </c>
      <c r="F526" s="234">
        <f>unprmtd_src_summary!G526</f>
        <v>0</v>
      </c>
      <c r="G526" s="234">
        <f>unprmtd_src_summary!H526</f>
        <v>0</v>
      </c>
      <c r="H526" s="234">
        <f>unprmtd_src_summary!I526</f>
        <v>0</v>
      </c>
      <c r="I526" s="234">
        <f>unprmtd_src_summary!J526</f>
        <v>0</v>
      </c>
      <c r="J526" s="234">
        <f>unprmtd_src_summary!K526</f>
        <v>0</v>
      </c>
    </row>
    <row r="527" spans="1:10" s="221" customFormat="1" x14ac:dyDescent="0.2">
      <c r="A527" s="221" t="s">
        <v>15903</v>
      </c>
      <c r="B527" s="221" t="str">
        <f>unprmtd_src_summary!C527</f>
        <v>30</v>
      </c>
      <c r="C527" s="232" t="str">
        <f>unprmtd_src_summary!D527</f>
        <v>3008501</v>
      </c>
      <c r="D527" s="232" t="str">
        <f>unprmtd_src_summary!E527</f>
        <v>2310000100</v>
      </c>
      <c r="E527" s="233" t="str">
        <f>unprmtd_src_summary!F527</f>
        <v>Heaters</v>
      </c>
      <c r="F527" s="234">
        <f>unprmtd_src_summary!G527</f>
        <v>5.3804323144802355</v>
      </c>
      <c r="G527" s="234">
        <f>unprmtd_src_summary!H527</f>
        <v>0.29592377729641284</v>
      </c>
      <c r="H527" s="234">
        <f>unprmtd_src_summary!I527</f>
        <v>4.5195631441633974</v>
      </c>
      <c r="I527" s="234">
        <f>unprmtd_src_summary!J527</f>
        <v>3.22825938868814E-2</v>
      </c>
      <c r="J527" s="234">
        <f>unprmtd_src_summary!K527</f>
        <v>0.40891285590049781</v>
      </c>
    </row>
    <row r="528" spans="1:10" s="221" customFormat="1" x14ac:dyDescent="0.2">
      <c r="A528" s="221" t="s">
        <v>15903</v>
      </c>
      <c r="B528" s="221" t="str">
        <f>unprmtd_src_summary!C528</f>
        <v>30</v>
      </c>
      <c r="C528" s="232" t="str">
        <f>unprmtd_src_summary!D528</f>
        <v>3009101</v>
      </c>
      <c r="D528" s="232" t="str">
        <f>unprmtd_src_summary!E528</f>
        <v>2310000100</v>
      </c>
      <c r="E528" s="233" t="str">
        <f>unprmtd_src_summary!F528</f>
        <v>Heaters</v>
      </c>
      <c r="F528" s="234">
        <f>unprmtd_src_summary!G528</f>
        <v>8.0304959917615451E-2</v>
      </c>
      <c r="G528" s="234">
        <f>unprmtd_src_summary!H528</f>
        <v>4.4167727954688481E-3</v>
      </c>
      <c r="H528" s="234">
        <f>unprmtd_src_summary!I528</f>
        <v>6.7456166330796971E-2</v>
      </c>
      <c r="I528" s="234">
        <f>unprmtd_src_summary!J528</f>
        <v>4.8182975950569257E-4</v>
      </c>
      <c r="J528" s="234">
        <f>unprmtd_src_summary!K528</f>
        <v>6.1031769537387729E-3</v>
      </c>
    </row>
    <row r="529" spans="1:10" s="221" customFormat="1" x14ac:dyDescent="0.2">
      <c r="A529" s="221" t="s">
        <v>15903</v>
      </c>
      <c r="B529" s="221" t="str">
        <f>unprmtd_src_summary!C529</f>
        <v>30</v>
      </c>
      <c r="C529" s="232" t="str">
        <f>unprmtd_src_summary!D529</f>
        <v>3010501</v>
      </c>
      <c r="D529" s="232" t="str">
        <f>unprmtd_src_summary!E529</f>
        <v>2310000100</v>
      </c>
      <c r="E529" s="233" t="str">
        <f>unprmtd_src_summary!F529</f>
        <v>Heaters</v>
      </c>
      <c r="F529" s="234">
        <f>unprmtd_src_summary!G529</f>
        <v>3.3728083165398486</v>
      </c>
      <c r="G529" s="234">
        <f>unprmtd_src_summary!H529</f>
        <v>0.18550445740969163</v>
      </c>
      <c r="H529" s="234">
        <f>unprmtd_src_summary!I529</f>
        <v>2.8331589858934727</v>
      </c>
      <c r="I529" s="234">
        <f>unprmtd_src_summary!J529</f>
        <v>2.0236849899239087E-2</v>
      </c>
      <c r="J529" s="234">
        <f>unprmtd_src_summary!K529</f>
        <v>0.25633343205702847</v>
      </c>
    </row>
    <row r="530" spans="1:10" s="221" customFormat="1" x14ac:dyDescent="0.2">
      <c r="A530" s="221" t="s">
        <v>15903</v>
      </c>
      <c r="B530" s="221" t="str">
        <f>unprmtd_src_summary!C530</f>
        <v>30</v>
      </c>
      <c r="C530" s="232" t="str">
        <f>unprmtd_src_summary!D530</f>
        <v>3010901</v>
      </c>
      <c r="D530" s="232" t="str">
        <f>unprmtd_src_summary!E530</f>
        <v>2310000100</v>
      </c>
      <c r="E530" s="233" t="str">
        <f>unprmtd_src_summary!F530</f>
        <v>Heaters</v>
      </c>
      <c r="F530" s="234">
        <f>unprmtd_src_summary!G530</f>
        <v>0</v>
      </c>
      <c r="G530" s="234">
        <f>unprmtd_src_summary!H530</f>
        <v>0</v>
      </c>
      <c r="H530" s="234">
        <f>unprmtd_src_summary!I530</f>
        <v>0</v>
      </c>
      <c r="I530" s="234">
        <f>unprmtd_src_summary!J530</f>
        <v>0</v>
      </c>
      <c r="J530" s="234">
        <f>unprmtd_src_summary!K530</f>
        <v>0</v>
      </c>
    </row>
    <row r="531" spans="1:10" s="221" customFormat="1" x14ac:dyDescent="0.2">
      <c r="A531" s="221" t="s">
        <v>15903</v>
      </c>
      <c r="B531" s="221" t="str">
        <f>unprmtd_src_summary!C531</f>
        <v>38</v>
      </c>
      <c r="C531" s="232" t="str">
        <f>unprmtd_src_summary!D531</f>
        <v>3800701</v>
      </c>
      <c r="D531" s="232" t="str">
        <f>unprmtd_src_summary!E531</f>
        <v>2310000100</v>
      </c>
      <c r="E531" s="233" t="str">
        <f>unprmtd_src_summary!F531</f>
        <v>Heaters</v>
      </c>
      <c r="F531" s="234">
        <f>unprmtd_src_summary!G531</f>
        <v>0</v>
      </c>
      <c r="G531" s="234">
        <f>unprmtd_src_summary!H531</f>
        <v>0</v>
      </c>
      <c r="H531" s="234">
        <f>unprmtd_src_summary!I531</f>
        <v>0</v>
      </c>
      <c r="I531" s="234">
        <f>unprmtd_src_summary!J531</f>
        <v>0</v>
      </c>
      <c r="J531" s="234">
        <f>unprmtd_src_summary!K531</f>
        <v>0</v>
      </c>
    </row>
    <row r="532" spans="1:10" s="221" customFormat="1" x14ac:dyDescent="0.2">
      <c r="A532" s="221" t="s">
        <v>15903</v>
      </c>
      <c r="B532" s="221" t="str">
        <f>unprmtd_src_summary!C532</f>
        <v>38</v>
      </c>
      <c r="C532" s="232" t="str">
        <f>unprmtd_src_summary!D532</f>
        <v>3800901</v>
      </c>
      <c r="D532" s="232" t="str">
        <f>unprmtd_src_summary!E532</f>
        <v>2310000100</v>
      </c>
      <c r="E532" s="233" t="str">
        <f>unprmtd_src_summary!F532</f>
        <v>Heaters</v>
      </c>
      <c r="F532" s="234">
        <f>unprmtd_src_summary!G532</f>
        <v>0</v>
      </c>
      <c r="G532" s="234">
        <f>unprmtd_src_summary!H532</f>
        <v>0</v>
      </c>
      <c r="H532" s="234">
        <f>unprmtd_src_summary!I532</f>
        <v>0</v>
      </c>
      <c r="I532" s="234">
        <f>unprmtd_src_summary!J532</f>
        <v>0</v>
      </c>
      <c r="J532" s="234">
        <f>unprmtd_src_summary!K532</f>
        <v>0</v>
      </c>
    </row>
    <row r="533" spans="1:10" s="221" customFormat="1" x14ac:dyDescent="0.2">
      <c r="A533" s="221" t="s">
        <v>15903</v>
      </c>
      <c r="B533" s="221" t="str">
        <f>unprmtd_src_summary!C533</f>
        <v>38</v>
      </c>
      <c r="C533" s="232" t="str">
        <f>unprmtd_src_summary!D533</f>
        <v>3801101</v>
      </c>
      <c r="D533" s="232" t="str">
        <f>unprmtd_src_summary!E533</f>
        <v>2310000100</v>
      </c>
      <c r="E533" s="233" t="str">
        <f>unprmtd_src_summary!F533</f>
        <v>Heaters</v>
      </c>
      <c r="F533" s="234">
        <f>unprmtd_src_summary!G533</f>
        <v>0</v>
      </c>
      <c r="G533" s="234">
        <f>unprmtd_src_summary!H533</f>
        <v>0</v>
      </c>
      <c r="H533" s="234">
        <f>unprmtd_src_summary!I533</f>
        <v>0</v>
      </c>
      <c r="I533" s="234">
        <f>unprmtd_src_summary!J533</f>
        <v>0</v>
      </c>
      <c r="J533" s="234">
        <f>unprmtd_src_summary!K533</f>
        <v>0</v>
      </c>
    </row>
    <row r="534" spans="1:10" s="221" customFormat="1" x14ac:dyDescent="0.2">
      <c r="A534" s="221" t="s">
        <v>15903</v>
      </c>
      <c r="B534" s="221" t="str">
        <f>unprmtd_src_summary!C534</f>
        <v>38</v>
      </c>
      <c r="C534" s="232" t="str">
        <f>unprmtd_src_summary!D534</f>
        <v>3801301</v>
      </c>
      <c r="D534" s="232" t="str">
        <f>unprmtd_src_summary!E534</f>
        <v>2310000100</v>
      </c>
      <c r="E534" s="233" t="str">
        <f>unprmtd_src_summary!F534</f>
        <v>Heaters</v>
      </c>
      <c r="F534" s="234">
        <f>unprmtd_src_summary!G534</f>
        <v>0</v>
      </c>
      <c r="G534" s="234">
        <f>unprmtd_src_summary!H534</f>
        <v>0</v>
      </c>
      <c r="H534" s="234">
        <f>unprmtd_src_summary!I534</f>
        <v>0</v>
      </c>
      <c r="I534" s="234">
        <f>unprmtd_src_summary!J534</f>
        <v>0</v>
      </c>
      <c r="J534" s="234">
        <f>unprmtd_src_summary!K534</f>
        <v>0</v>
      </c>
    </row>
    <row r="535" spans="1:10" s="221" customFormat="1" x14ac:dyDescent="0.2">
      <c r="A535" s="221" t="s">
        <v>15903</v>
      </c>
      <c r="B535" s="221" t="str">
        <f>unprmtd_src_summary!C535</f>
        <v>38</v>
      </c>
      <c r="C535" s="232" t="str">
        <f>unprmtd_src_summary!D535</f>
        <v>3802301</v>
      </c>
      <c r="D535" s="232" t="str">
        <f>unprmtd_src_summary!E535</f>
        <v>2310000100</v>
      </c>
      <c r="E535" s="233" t="str">
        <f>unprmtd_src_summary!F535</f>
        <v>Heaters</v>
      </c>
      <c r="F535" s="234">
        <f>unprmtd_src_summary!G535</f>
        <v>0</v>
      </c>
      <c r="G535" s="234">
        <f>unprmtd_src_summary!H535</f>
        <v>0</v>
      </c>
      <c r="H535" s="234">
        <f>unprmtd_src_summary!I535</f>
        <v>0</v>
      </c>
      <c r="I535" s="234">
        <f>unprmtd_src_summary!J535</f>
        <v>0</v>
      </c>
      <c r="J535" s="234">
        <f>unprmtd_src_summary!K535</f>
        <v>0</v>
      </c>
    </row>
    <row r="536" spans="1:10" s="221" customFormat="1" x14ac:dyDescent="0.2">
      <c r="A536" s="221" t="s">
        <v>15903</v>
      </c>
      <c r="B536" s="221" t="str">
        <f>unprmtd_src_summary!C536</f>
        <v>38</v>
      </c>
      <c r="C536" s="232" t="str">
        <f>unprmtd_src_summary!D536</f>
        <v>3802501</v>
      </c>
      <c r="D536" s="232" t="str">
        <f>unprmtd_src_summary!E536</f>
        <v>2310000100</v>
      </c>
      <c r="E536" s="233" t="str">
        <f>unprmtd_src_summary!F536</f>
        <v>Heaters</v>
      </c>
      <c r="F536" s="234">
        <f>unprmtd_src_summary!G536</f>
        <v>1.9273190380227707</v>
      </c>
      <c r="G536" s="234">
        <f>unprmtd_src_summary!H536</f>
        <v>0.10600254709125236</v>
      </c>
      <c r="H536" s="234">
        <f>unprmtd_src_summary!I536</f>
        <v>1.6189479919391272</v>
      </c>
      <c r="I536" s="234">
        <f>unprmtd_src_summary!J536</f>
        <v>1.156391422813662E-2</v>
      </c>
      <c r="J536" s="234">
        <f>unprmtd_src_summary!K536</f>
        <v>0.14647624688973054</v>
      </c>
    </row>
    <row r="537" spans="1:10" s="221" customFormat="1" x14ac:dyDescent="0.2">
      <c r="A537" s="221" t="s">
        <v>15903</v>
      </c>
      <c r="B537" s="221" t="str">
        <f>unprmtd_src_summary!C537</f>
        <v>38</v>
      </c>
      <c r="C537" s="232" t="str">
        <f>unprmtd_src_summary!D537</f>
        <v>3803301</v>
      </c>
      <c r="D537" s="232" t="str">
        <f>unprmtd_src_summary!E537</f>
        <v>2310000100</v>
      </c>
      <c r="E537" s="233" t="str">
        <f>unprmtd_src_summary!F537</f>
        <v>Heaters</v>
      </c>
      <c r="F537" s="234">
        <f>unprmtd_src_summary!G537</f>
        <v>0</v>
      </c>
      <c r="G537" s="234">
        <f>unprmtd_src_summary!H537</f>
        <v>0</v>
      </c>
      <c r="H537" s="234">
        <f>unprmtd_src_summary!I537</f>
        <v>0</v>
      </c>
      <c r="I537" s="234">
        <f>unprmtd_src_summary!J537</f>
        <v>0</v>
      </c>
      <c r="J537" s="234">
        <f>unprmtd_src_summary!K537</f>
        <v>0</v>
      </c>
    </row>
    <row r="538" spans="1:10" s="221" customFormat="1" x14ac:dyDescent="0.2">
      <c r="A538" s="221" t="s">
        <v>15903</v>
      </c>
      <c r="B538" s="221" t="str">
        <f>unprmtd_src_summary!C538</f>
        <v>38</v>
      </c>
      <c r="C538" s="232" t="str">
        <f>unprmtd_src_summary!D538</f>
        <v>3804901</v>
      </c>
      <c r="D538" s="232" t="str">
        <f>unprmtd_src_summary!E538</f>
        <v>2310000100</v>
      </c>
      <c r="E538" s="233" t="str">
        <f>unprmtd_src_summary!F538</f>
        <v>Heaters</v>
      </c>
      <c r="F538" s="234">
        <f>unprmtd_src_summary!G538</f>
        <v>0</v>
      </c>
      <c r="G538" s="234">
        <f>unprmtd_src_summary!H538</f>
        <v>0</v>
      </c>
      <c r="H538" s="234">
        <f>unprmtd_src_summary!I538</f>
        <v>0</v>
      </c>
      <c r="I538" s="234">
        <f>unprmtd_src_summary!J538</f>
        <v>0</v>
      </c>
      <c r="J538" s="234">
        <f>unprmtd_src_summary!K538</f>
        <v>0</v>
      </c>
    </row>
    <row r="539" spans="1:10" s="221" customFormat="1" x14ac:dyDescent="0.2">
      <c r="A539" s="221" t="s">
        <v>15903</v>
      </c>
      <c r="B539" s="221" t="str">
        <f>unprmtd_src_summary!C539</f>
        <v>38</v>
      </c>
      <c r="C539" s="232" t="str">
        <f>unprmtd_src_summary!D539</f>
        <v>3805301</v>
      </c>
      <c r="D539" s="232" t="str">
        <f>unprmtd_src_summary!E539</f>
        <v>2310000100</v>
      </c>
      <c r="E539" s="233" t="str">
        <f>unprmtd_src_summary!F539</f>
        <v>Heaters</v>
      </c>
      <c r="F539" s="234">
        <f>unprmtd_src_summary!G539</f>
        <v>1.6864041582699243</v>
      </c>
      <c r="G539" s="234">
        <f>unprmtd_src_summary!H539</f>
        <v>9.2752228704845813E-2</v>
      </c>
      <c r="H539" s="234">
        <f>unprmtd_src_summary!I539</f>
        <v>1.4165794929467366</v>
      </c>
      <c r="I539" s="234">
        <f>unprmtd_src_summary!J539</f>
        <v>1.0118424949619544E-2</v>
      </c>
      <c r="J539" s="234">
        <f>unprmtd_src_summary!K539</f>
        <v>0.1281667160285142</v>
      </c>
    </row>
    <row r="540" spans="1:10" s="221" customFormat="1" x14ac:dyDescent="0.2">
      <c r="A540" s="221" t="s">
        <v>15903</v>
      </c>
      <c r="B540" s="221" t="str">
        <f>unprmtd_src_summary!C540</f>
        <v>38</v>
      </c>
      <c r="C540" s="232" t="str">
        <f>unprmtd_src_summary!D540</f>
        <v>3805501</v>
      </c>
      <c r="D540" s="232" t="str">
        <f>unprmtd_src_summary!E540</f>
        <v>2310000100</v>
      </c>
      <c r="E540" s="233" t="str">
        <f>unprmtd_src_summary!F540</f>
        <v>Heaters</v>
      </c>
      <c r="F540" s="234">
        <f>unprmtd_src_summary!G540</f>
        <v>1.3651843185994625</v>
      </c>
      <c r="G540" s="234">
        <f>unprmtd_src_summary!H540</f>
        <v>7.5085137522970427E-2</v>
      </c>
      <c r="H540" s="234">
        <f>unprmtd_src_summary!I540</f>
        <v>1.1467548276235486</v>
      </c>
      <c r="I540" s="234">
        <f>unprmtd_src_summary!J540</f>
        <v>8.1911059115967726E-3</v>
      </c>
      <c r="J540" s="234">
        <f>unprmtd_src_summary!K540</f>
        <v>0.10375400821355914</v>
      </c>
    </row>
    <row r="541" spans="1:10" s="221" customFormat="1" x14ac:dyDescent="0.2">
      <c r="A541" s="221" t="s">
        <v>15903</v>
      </c>
      <c r="B541" s="221" t="str">
        <f>unprmtd_src_summary!C541</f>
        <v>38</v>
      </c>
      <c r="C541" s="232" t="str">
        <f>unprmtd_src_summary!D541</f>
        <v>3805701</v>
      </c>
      <c r="D541" s="232" t="str">
        <f>unprmtd_src_summary!E541</f>
        <v>2310000100</v>
      </c>
      <c r="E541" s="233" t="str">
        <f>unprmtd_src_summary!F541</f>
        <v>Heaters</v>
      </c>
      <c r="F541" s="234">
        <f>unprmtd_src_summary!G541</f>
        <v>0</v>
      </c>
      <c r="G541" s="234">
        <f>unprmtd_src_summary!H541</f>
        <v>0</v>
      </c>
      <c r="H541" s="234">
        <f>unprmtd_src_summary!I541</f>
        <v>0</v>
      </c>
      <c r="I541" s="234">
        <f>unprmtd_src_summary!J541</f>
        <v>0</v>
      </c>
      <c r="J541" s="234">
        <f>unprmtd_src_summary!K541</f>
        <v>0</v>
      </c>
    </row>
    <row r="542" spans="1:10" s="221" customFormat="1" x14ac:dyDescent="0.2">
      <c r="A542" s="221" t="s">
        <v>15903</v>
      </c>
      <c r="B542" s="221" t="str">
        <f>unprmtd_src_summary!C542</f>
        <v>38</v>
      </c>
      <c r="C542" s="232" t="str">
        <f>unprmtd_src_summary!D542</f>
        <v>3806101</v>
      </c>
      <c r="D542" s="232" t="str">
        <f>unprmtd_src_summary!E542</f>
        <v>2310000100</v>
      </c>
      <c r="E542" s="233" t="str">
        <f>unprmtd_src_summary!F542</f>
        <v>Heaters</v>
      </c>
      <c r="F542" s="234">
        <f>unprmtd_src_summary!G542</f>
        <v>8.9941555107729307</v>
      </c>
      <c r="G542" s="234">
        <f>unprmtd_src_summary!H542</f>
        <v>0.49467855309251096</v>
      </c>
      <c r="H542" s="234">
        <f>unprmtd_src_summary!I542</f>
        <v>7.5550906290492614</v>
      </c>
      <c r="I542" s="234">
        <f>unprmtd_src_summary!J542</f>
        <v>5.3964933064637573E-2</v>
      </c>
      <c r="J542" s="234">
        <f>unprmtd_src_summary!K542</f>
        <v>0.6835558188187425</v>
      </c>
    </row>
    <row r="543" spans="1:10" s="221" customFormat="1" x14ac:dyDescent="0.2">
      <c r="A543" s="221" t="s">
        <v>15903</v>
      </c>
      <c r="B543" s="221" t="str">
        <f>unprmtd_src_summary!C543</f>
        <v>38</v>
      </c>
      <c r="C543" s="232" t="str">
        <f>unprmtd_src_summary!D543</f>
        <v>3807501</v>
      </c>
      <c r="D543" s="232" t="str">
        <f>unprmtd_src_summary!E543</f>
        <v>2310000100</v>
      </c>
      <c r="E543" s="233" t="str">
        <f>unprmtd_src_summary!F543</f>
        <v>Heaters</v>
      </c>
      <c r="F543" s="234">
        <f>unprmtd_src_summary!G543</f>
        <v>0</v>
      </c>
      <c r="G543" s="234">
        <f>unprmtd_src_summary!H543</f>
        <v>0</v>
      </c>
      <c r="H543" s="234">
        <f>unprmtd_src_summary!I543</f>
        <v>0</v>
      </c>
      <c r="I543" s="234">
        <f>unprmtd_src_summary!J543</f>
        <v>0</v>
      </c>
      <c r="J543" s="234">
        <f>unprmtd_src_summary!K543</f>
        <v>0</v>
      </c>
    </row>
    <row r="544" spans="1:10" s="221" customFormat="1" x14ac:dyDescent="0.2">
      <c r="A544" s="221" t="s">
        <v>15903</v>
      </c>
      <c r="B544" s="221" t="str">
        <f>unprmtd_src_summary!C544</f>
        <v>38</v>
      </c>
      <c r="C544" s="232" t="str">
        <f>unprmtd_src_summary!D544</f>
        <v>3808701</v>
      </c>
      <c r="D544" s="232" t="str">
        <f>unprmtd_src_summary!E544</f>
        <v>2310000100</v>
      </c>
      <c r="E544" s="233" t="str">
        <f>unprmtd_src_summary!F544</f>
        <v>Heaters</v>
      </c>
      <c r="F544" s="234">
        <f>unprmtd_src_summary!G544</f>
        <v>0</v>
      </c>
      <c r="G544" s="234">
        <f>unprmtd_src_summary!H544</f>
        <v>0</v>
      </c>
      <c r="H544" s="234">
        <f>unprmtd_src_summary!I544</f>
        <v>0</v>
      </c>
      <c r="I544" s="234">
        <f>unprmtd_src_summary!J544</f>
        <v>0</v>
      </c>
      <c r="J544" s="234">
        <f>unprmtd_src_summary!K544</f>
        <v>0</v>
      </c>
    </row>
    <row r="545" spans="1:10" s="221" customFormat="1" ht="11.25" customHeight="1" x14ac:dyDescent="0.2">
      <c r="A545" s="221" t="s">
        <v>15903</v>
      </c>
      <c r="B545" s="221" t="str">
        <f>unprmtd_src_summary!C545</f>
        <v>38</v>
      </c>
      <c r="C545" s="232" t="str">
        <f>unprmtd_src_summary!D545</f>
        <v>3808901</v>
      </c>
      <c r="D545" s="232" t="str">
        <f>unprmtd_src_summary!E545</f>
        <v>2310000100</v>
      </c>
      <c r="E545" s="233" t="str">
        <f>unprmtd_src_summary!F545</f>
        <v>Heaters</v>
      </c>
      <c r="F545" s="234">
        <f>unprmtd_src_summary!G545</f>
        <v>0</v>
      </c>
      <c r="G545" s="234">
        <f>unprmtd_src_summary!H545</f>
        <v>0</v>
      </c>
      <c r="H545" s="234">
        <f>unprmtd_src_summary!I545</f>
        <v>0</v>
      </c>
      <c r="I545" s="234">
        <f>unprmtd_src_summary!J545</f>
        <v>0</v>
      </c>
      <c r="J545" s="234">
        <f>unprmtd_src_summary!K545</f>
        <v>0</v>
      </c>
    </row>
    <row r="546" spans="1:10" s="221" customFormat="1" x14ac:dyDescent="0.2">
      <c r="A546" s="221" t="s">
        <v>15903</v>
      </c>
      <c r="B546" s="221" t="str">
        <f>unprmtd_src_summary!C546</f>
        <v>38</v>
      </c>
      <c r="C546" s="232" t="str">
        <f>unprmtd_src_summary!D546</f>
        <v>3810101</v>
      </c>
      <c r="D546" s="232" t="str">
        <f>unprmtd_src_summary!E546</f>
        <v>2310000100</v>
      </c>
      <c r="E546" s="233" t="str">
        <f>unprmtd_src_summary!F546</f>
        <v>Heaters</v>
      </c>
      <c r="F546" s="234">
        <f>unprmtd_src_summary!G546</f>
        <v>0</v>
      </c>
      <c r="G546" s="234">
        <f>unprmtd_src_summary!H546</f>
        <v>0</v>
      </c>
      <c r="H546" s="234">
        <f>unprmtd_src_summary!I546</f>
        <v>0</v>
      </c>
      <c r="I546" s="234">
        <f>unprmtd_src_summary!J546</f>
        <v>0</v>
      </c>
      <c r="J546" s="234">
        <f>unprmtd_src_summary!K546</f>
        <v>0</v>
      </c>
    </row>
    <row r="547" spans="1:10" s="221" customFormat="1" x14ac:dyDescent="0.2">
      <c r="A547" s="221" t="s">
        <v>15903</v>
      </c>
      <c r="B547" s="221" t="str">
        <f>unprmtd_src_summary!C547</f>
        <v>38</v>
      </c>
      <c r="C547" s="232" t="str">
        <f>unprmtd_src_summary!D547</f>
        <v>3810501</v>
      </c>
      <c r="D547" s="232" t="str">
        <f>unprmtd_src_summary!E547</f>
        <v>2310000100</v>
      </c>
      <c r="E547" s="233" t="str">
        <f>unprmtd_src_summary!F547</f>
        <v>Heaters</v>
      </c>
      <c r="F547" s="234">
        <f>unprmtd_src_summary!G547</f>
        <v>0</v>
      </c>
      <c r="G547" s="234">
        <f>unprmtd_src_summary!H547</f>
        <v>0</v>
      </c>
      <c r="H547" s="234">
        <f>unprmtd_src_summary!I547</f>
        <v>0</v>
      </c>
      <c r="I547" s="234">
        <f>unprmtd_src_summary!J547</f>
        <v>0</v>
      </c>
      <c r="J547" s="234">
        <f>unprmtd_src_summary!K547</f>
        <v>0</v>
      </c>
    </row>
    <row r="548" spans="1:10" s="221" customFormat="1" x14ac:dyDescent="0.2">
      <c r="A548" s="221" t="s">
        <v>15903</v>
      </c>
      <c r="B548" s="221" t="str">
        <f>unprmtd_src_summary!C548</f>
        <v>46</v>
      </c>
      <c r="C548" s="232" t="str">
        <f>unprmtd_src_summary!D548</f>
        <v>4606301</v>
      </c>
      <c r="D548" s="232" t="str">
        <f>unprmtd_src_summary!E548</f>
        <v>2310000100</v>
      </c>
      <c r="E548" s="233" t="str">
        <f>unprmtd_src_summary!F548</f>
        <v>Heaters</v>
      </c>
      <c r="F548" s="234">
        <f>unprmtd_src_summary!G548</f>
        <v>0</v>
      </c>
      <c r="G548" s="234">
        <f>unprmtd_src_summary!H548</f>
        <v>0</v>
      </c>
      <c r="H548" s="234">
        <f>unprmtd_src_summary!I548</f>
        <v>0</v>
      </c>
      <c r="I548" s="234">
        <f>unprmtd_src_summary!J548</f>
        <v>0</v>
      </c>
      <c r="J548" s="234">
        <f>unprmtd_src_summary!K548</f>
        <v>0</v>
      </c>
    </row>
    <row r="549" spans="1:10" s="221" customFormat="1" x14ac:dyDescent="0.2">
      <c r="A549" s="221" t="s">
        <v>15903</v>
      </c>
      <c r="B549" s="221" t="str">
        <f>unprmtd_src_summary!C549</f>
        <v>46</v>
      </c>
      <c r="C549" s="232" t="str">
        <f>unprmtd_src_summary!D549</f>
        <v>4601901</v>
      </c>
      <c r="D549" s="232" t="str">
        <f>unprmtd_src_summary!E549</f>
        <v>2310000100</v>
      </c>
      <c r="E549" s="233" t="str">
        <f>unprmtd_src_summary!F549</f>
        <v>Heaters</v>
      </c>
      <c r="F549" s="234">
        <f>unprmtd_src_summary!G549</f>
        <v>0</v>
      </c>
      <c r="G549" s="234">
        <f>unprmtd_src_summary!H549</f>
        <v>0</v>
      </c>
      <c r="H549" s="234">
        <f>unprmtd_src_summary!I549</f>
        <v>0</v>
      </c>
      <c r="I549" s="234">
        <f>unprmtd_src_summary!J549</f>
        <v>0</v>
      </c>
      <c r="J549" s="234">
        <f>unprmtd_src_summary!K549</f>
        <v>0</v>
      </c>
    </row>
    <row r="550" spans="1:10" s="226" customFormat="1" x14ac:dyDescent="0.2">
      <c r="A550" s="226" t="s">
        <v>15903</v>
      </c>
      <c r="B550" s="226" t="str">
        <f>unprmtd_src_summary!C550</f>
        <v>30</v>
      </c>
      <c r="C550" s="235" t="str">
        <f>unprmtd_src_summary!D550</f>
        <v>3001102</v>
      </c>
      <c r="D550" s="235" t="str">
        <f>unprmtd_src_summary!E550</f>
        <v>2310000100</v>
      </c>
      <c r="E550" s="236" t="str">
        <f>unprmtd_src_summary!F550</f>
        <v>Heaters</v>
      </c>
      <c r="F550" s="237">
        <f>unprmtd_src_summary!G550</f>
        <v>1.4454892785170781</v>
      </c>
      <c r="G550" s="237">
        <f>unprmtd_src_summary!H550</f>
        <v>7.950191031843927E-2</v>
      </c>
      <c r="H550" s="237">
        <f>unprmtd_src_summary!I550</f>
        <v>1.2142109939543455</v>
      </c>
      <c r="I550" s="237">
        <f>unprmtd_src_summary!J550</f>
        <v>8.6729356711024667E-3</v>
      </c>
      <c r="J550" s="237">
        <f>unprmtd_src_summary!K550</f>
        <v>0.10985718516729789</v>
      </c>
    </row>
    <row r="551" spans="1:10" s="226" customFormat="1" x14ac:dyDescent="0.2">
      <c r="A551" s="226" t="s">
        <v>15903</v>
      </c>
      <c r="B551" s="226" t="str">
        <f>unprmtd_src_summary!C551</f>
        <v>30</v>
      </c>
      <c r="C551" s="235" t="str">
        <f>unprmtd_src_summary!D551</f>
        <v>3001702</v>
      </c>
      <c r="D551" s="235" t="str">
        <f>unprmtd_src_summary!E551</f>
        <v>2310000100</v>
      </c>
      <c r="E551" s="236" t="str">
        <f>unprmtd_src_summary!F551</f>
        <v>Heaters</v>
      </c>
      <c r="F551" s="237">
        <f>unprmtd_src_summary!G551</f>
        <v>0.24091487975284634</v>
      </c>
      <c r="G551" s="237">
        <f>unprmtd_src_summary!H551</f>
        <v>1.3250318386406544E-2</v>
      </c>
      <c r="H551" s="237">
        <f>unprmtd_src_summary!I551</f>
        <v>0.20236849899239093</v>
      </c>
      <c r="I551" s="237">
        <f>unprmtd_src_summary!J551</f>
        <v>1.4454892785170776E-3</v>
      </c>
      <c r="J551" s="237">
        <f>unprmtd_src_summary!K551</f>
        <v>1.8309530861216318E-2</v>
      </c>
    </row>
    <row r="552" spans="1:10" s="226" customFormat="1" x14ac:dyDescent="0.2">
      <c r="A552" s="226" t="s">
        <v>15903</v>
      </c>
      <c r="B552" s="226" t="str">
        <f>unprmtd_src_summary!C552</f>
        <v>30</v>
      </c>
      <c r="C552" s="235" t="str">
        <f>unprmtd_src_summary!D552</f>
        <v>3001902</v>
      </c>
      <c r="D552" s="235" t="str">
        <f>unprmtd_src_summary!E552</f>
        <v>2310000100</v>
      </c>
      <c r="E552" s="236" t="str">
        <f>unprmtd_src_summary!F552</f>
        <v>Heaters</v>
      </c>
      <c r="F552" s="237">
        <f>unprmtd_src_summary!G552</f>
        <v>8.0304959917615437E-2</v>
      </c>
      <c r="G552" s="237">
        <f>unprmtd_src_summary!H552</f>
        <v>4.4167727954688481E-3</v>
      </c>
      <c r="H552" s="237">
        <f>unprmtd_src_summary!I552</f>
        <v>6.7456166330796971E-2</v>
      </c>
      <c r="I552" s="237">
        <f>unprmtd_src_summary!J552</f>
        <v>4.8182975950569252E-4</v>
      </c>
      <c r="J552" s="237">
        <f>unprmtd_src_summary!K552</f>
        <v>6.1031769537387721E-3</v>
      </c>
    </row>
    <row r="553" spans="1:10" s="226" customFormat="1" x14ac:dyDescent="0.2">
      <c r="A553" s="226" t="s">
        <v>15903</v>
      </c>
      <c r="B553" s="226" t="str">
        <f>unprmtd_src_summary!C553</f>
        <v>30</v>
      </c>
      <c r="C553" s="235" t="str">
        <f>unprmtd_src_summary!D553</f>
        <v>3002102</v>
      </c>
      <c r="D553" s="235" t="str">
        <f>unprmtd_src_summary!E553</f>
        <v>2310000100</v>
      </c>
      <c r="E553" s="236" t="str">
        <f>unprmtd_src_summary!F553</f>
        <v>Heaters</v>
      </c>
      <c r="F553" s="237">
        <f>unprmtd_src_summary!G553</f>
        <v>5.1395174347273889</v>
      </c>
      <c r="G553" s="237">
        <f>unprmtd_src_summary!H553</f>
        <v>0.28267345891000628</v>
      </c>
      <c r="H553" s="237">
        <f>unprmtd_src_summary!I553</f>
        <v>4.3171946451710053</v>
      </c>
      <c r="I553" s="237">
        <f>unprmtd_src_summary!J553</f>
        <v>3.0837104608364325E-2</v>
      </c>
      <c r="J553" s="237">
        <f>unprmtd_src_summary!K553</f>
        <v>0.39060332503928141</v>
      </c>
    </row>
    <row r="554" spans="1:10" s="226" customFormat="1" x14ac:dyDescent="0.2">
      <c r="A554" s="226" t="s">
        <v>15903</v>
      </c>
      <c r="B554" s="226" t="str">
        <f>unprmtd_src_summary!C554</f>
        <v>30</v>
      </c>
      <c r="C554" s="235" t="str">
        <f>unprmtd_src_summary!D554</f>
        <v>3002502</v>
      </c>
      <c r="D554" s="235" t="str">
        <f>unprmtd_src_summary!E554</f>
        <v>2310000100</v>
      </c>
      <c r="E554" s="236" t="str">
        <f>unprmtd_src_summary!F554</f>
        <v>Heaters</v>
      </c>
      <c r="F554" s="237">
        <f>unprmtd_src_summary!G554</f>
        <v>112.8284686842497</v>
      </c>
      <c r="G554" s="237">
        <f>unprmtd_src_summary!H554</f>
        <v>6.2055657776337307</v>
      </c>
      <c r="H554" s="237">
        <f>unprmtd_src_summary!I554</f>
        <v>94.775913694769741</v>
      </c>
      <c r="I554" s="237">
        <f>unprmtd_src_summary!J554</f>
        <v>0.67697081210549803</v>
      </c>
      <c r="J554" s="237">
        <f>unprmtd_src_summary!K554</f>
        <v>8.5749636200029737</v>
      </c>
    </row>
    <row r="555" spans="1:10" s="226" customFormat="1" x14ac:dyDescent="0.2">
      <c r="A555" s="226" t="s">
        <v>15903</v>
      </c>
      <c r="B555" s="226" t="str">
        <f>unprmtd_src_summary!C555</f>
        <v>30</v>
      </c>
      <c r="C555" s="235" t="str">
        <f>unprmtd_src_summary!D555</f>
        <v>3003302</v>
      </c>
      <c r="D555" s="235" t="str">
        <f>unprmtd_src_summary!E555</f>
        <v>2310000100</v>
      </c>
      <c r="E555" s="236" t="str">
        <f>unprmtd_src_summary!F555</f>
        <v>Heaters</v>
      </c>
      <c r="F555" s="237">
        <f>unprmtd_src_summary!G555</f>
        <v>0.96365951901138536</v>
      </c>
      <c r="G555" s="237">
        <f>unprmtd_src_summary!H555</f>
        <v>5.3001273545626178E-2</v>
      </c>
      <c r="H555" s="237">
        <f>unprmtd_src_summary!I555</f>
        <v>0.80947399596956371</v>
      </c>
      <c r="I555" s="237">
        <f>unprmtd_src_summary!J555</f>
        <v>5.7819571140683102E-3</v>
      </c>
      <c r="J555" s="237">
        <f>unprmtd_src_summary!K555</f>
        <v>7.3238123444865272E-2</v>
      </c>
    </row>
    <row r="556" spans="1:10" s="226" customFormat="1" x14ac:dyDescent="0.2">
      <c r="A556" s="226" t="s">
        <v>15903</v>
      </c>
      <c r="B556" s="226" t="str">
        <f>unprmtd_src_summary!C556</f>
        <v>30</v>
      </c>
      <c r="C556" s="235" t="str">
        <f>unprmtd_src_summary!D556</f>
        <v>3005502</v>
      </c>
      <c r="D556" s="235" t="str">
        <f>unprmtd_src_summary!E556</f>
        <v>2310000100</v>
      </c>
      <c r="E556" s="236" t="str">
        <f>unprmtd_src_summary!F556</f>
        <v>Heaters</v>
      </c>
      <c r="F556" s="237">
        <f>unprmtd_src_summary!G556</f>
        <v>0.40152479958807719</v>
      </c>
      <c r="G556" s="237">
        <f>unprmtd_src_summary!H556</f>
        <v>2.2083863977344239E-2</v>
      </c>
      <c r="H556" s="237">
        <f>unprmtd_src_summary!I556</f>
        <v>0.33728083165398481</v>
      </c>
      <c r="I556" s="237">
        <f>unprmtd_src_summary!J556</f>
        <v>2.4091487975284628E-3</v>
      </c>
      <c r="J556" s="237">
        <f>unprmtd_src_summary!K556</f>
        <v>3.0515884768693862E-2</v>
      </c>
    </row>
    <row r="557" spans="1:10" s="226" customFormat="1" x14ac:dyDescent="0.2">
      <c r="A557" s="226" t="s">
        <v>15903</v>
      </c>
      <c r="B557" s="226" t="str">
        <f>unprmtd_src_summary!C557</f>
        <v>30</v>
      </c>
      <c r="C557" s="235" t="str">
        <f>unprmtd_src_summary!D557</f>
        <v>3007902</v>
      </c>
      <c r="D557" s="235" t="str">
        <f>unprmtd_src_summary!E557</f>
        <v>2310000100</v>
      </c>
      <c r="E557" s="236" t="str">
        <f>unprmtd_src_summary!F557</f>
        <v>Heaters</v>
      </c>
      <c r="F557" s="237">
        <f>unprmtd_src_summary!G557</f>
        <v>1.0439644789290008</v>
      </c>
      <c r="G557" s="237">
        <f>unprmtd_src_summary!H557</f>
        <v>5.7418046341095028E-2</v>
      </c>
      <c r="H557" s="237">
        <f>unprmtd_src_summary!I557</f>
        <v>0.87693016230036058</v>
      </c>
      <c r="I557" s="237">
        <f>unprmtd_src_summary!J557</f>
        <v>6.2637868735740043E-3</v>
      </c>
      <c r="J557" s="237">
        <f>unprmtd_src_summary!K557</f>
        <v>7.9341300398604042E-2</v>
      </c>
    </row>
    <row r="558" spans="1:10" s="226" customFormat="1" x14ac:dyDescent="0.2">
      <c r="A558" s="226" t="s">
        <v>15903</v>
      </c>
      <c r="B558" s="226" t="str">
        <f>unprmtd_src_summary!C558</f>
        <v>30</v>
      </c>
      <c r="C558" s="235" t="str">
        <f>unprmtd_src_summary!D558</f>
        <v>3008302</v>
      </c>
      <c r="D558" s="235" t="str">
        <f>unprmtd_src_summary!E558</f>
        <v>2310000100</v>
      </c>
      <c r="E558" s="236" t="str">
        <f>unprmtd_src_summary!F558</f>
        <v>Heaters</v>
      </c>
      <c r="F558" s="237">
        <f>unprmtd_src_summary!G558</f>
        <v>75.406357362640904</v>
      </c>
      <c r="G558" s="237">
        <f>unprmtd_src_summary!H558</f>
        <v>4.1473496549452484</v>
      </c>
      <c r="H558" s="237">
        <f>unprmtd_src_summary!I558</f>
        <v>63.341340184618353</v>
      </c>
      <c r="I558" s="237">
        <f>unprmtd_src_summary!J558</f>
        <v>0.45243814417584532</v>
      </c>
      <c r="J558" s="237">
        <f>unprmtd_src_summary!K558</f>
        <v>5.7308831595607073</v>
      </c>
    </row>
    <row r="559" spans="1:10" s="226" customFormat="1" x14ac:dyDescent="0.2">
      <c r="A559" s="226" t="s">
        <v>15903</v>
      </c>
      <c r="B559" s="226" t="str">
        <f>unprmtd_src_summary!C559</f>
        <v>30</v>
      </c>
      <c r="C559" s="235" t="str">
        <f>unprmtd_src_summary!D559</f>
        <v>3008502</v>
      </c>
      <c r="D559" s="235" t="str">
        <f>unprmtd_src_summary!E559</f>
        <v>2310000100</v>
      </c>
      <c r="E559" s="236" t="str">
        <f>unprmtd_src_summary!F559</f>
        <v>Heaters</v>
      </c>
      <c r="F559" s="237">
        <f>unprmtd_src_summary!G559</f>
        <v>9.0744604706905463</v>
      </c>
      <c r="G559" s="237">
        <f>unprmtd_src_summary!H559</f>
        <v>0.49909532588797989</v>
      </c>
      <c r="H559" s="237">
        <f>unprmtd_src_summary!I559</f>
        <v>7.6225467953800585</v>
      </c>
      <c r="I559" s="237">
        <f>unprmtd_src_summary!J559</f>
        <v>5.4446762824143263E-2</v>
      </c>
      <c r="J559" s="237">
        <f>unprmtd_src_summary!K559</f>
        <v>0.68965899577248135</v>
      </c>
    </row>
    <row r="560" spans="1:10" s="226" customFormat="1" x14ac:dyDescent="0.2">
      <c r="A560" s="226" t="s">
        <v>15903</v>
      </c>
      <c r="B560" s="226" t="str">
        <f>unprmtd_src_summary!C560</f>
        <v>30</v>
      </c>
      <c r="C560" s="235" t="str">
        <f>unprmtd_src_summary!D560</f>
        <v>3009102</v>
      </c>
      <c r="D560" s="235" t="str">
        <f>unprmtd_src_summary!E560</f>
        <v>2310000100</v>
      </c>
      <c r="E560" s="236" t="str">
        <f>unprmtd_src_summary!F560</f>
        <v>Heaters</v>
      </c>
      <c r="F560" s="237">
        <f>unprmtd_src_summary!G560</f>
        <v>16.944346542616859</v>
      </c>
      <c r="G560" s="237">
        <f>unprmtd_src_summary!H560</f>
        <v>0.931939059843927</v>
      </c>
      <c r="H560" s="237">
        <f>unprmtd_src_summary!I560</f>
        <v>14.233251095798162</v>
      </c>
      <c r="I560" s="237">
        <f>unprmtd_src_summary!J560</f>
        <v>0.10166607925570113</v>
      </c>
      <c r="J560" s="237">
        <f>unprmtd_src_summary!K560</f>
        <v>1.2877703372388811</v>
      </c>
    </row>
    <row r="561" spans="1:10" s="226" customFormat="1" x14ac:dyDescent="0.2">
      <c r="A561" s="226" t="s">
        <v>15903</v>
      </c>
      <c r="B561" s="226" t="str">
        <f>unprmtd_src_summary!C561</f>
        <v>30</v>
      </c>
      <c r="C561" s="235" t="str">
        <f>unprmtd_src_summary!D561</f>
        <v>3010502</v>
      </c>
      <c r="D561" s="235" t="str">
        <f>unprmtd_src_summary!E561</f>
        <v>2310000100</v>
      </c>
      <c r="E561" s="236" t="str">
        <f>unprmtd_src_summary!F561</f>
        <v>Heaters</v>
      </c>
      <c r="F561" s="237">
        <f>unprmtd_src_summary!G561</f>
        <v>10.9214745487957</v>
      </c>
      <c r="G561" s="237">
        <f>unprmtd_src_summary!H561</f>
        <v>0.60068110018376331</v>
      </c>
      <c r="H561" s="237">
        <f>unprmtd_src_summary!I561</f>
        <v>9.1740386209883873</v>
      </c>
      <c r="I561" s="237">
        <f>unprmtd_src_summary!J561</f>
        <v>6.5528847292774195E-2</v>
      </c>
      <c r="J561" s="237">
        <f>unprmtd_src_summary!K561</f>
        <v>0.83003206570847299</v>
      </c>
    </row>
    <row r="562" spans="1:10" s="226" customFormat="1" x14ac:dyDescent="0.2">
      <c r="A562" s="226" t="s">
        <v>15903</v>
      </c>
      <c r="B562" s="226" t="str">
        <f>unprmtd_src_summary!C562</f>
        <v>30</v>
      </c>
      <c r="C562" s="235" t="str">
        <f>unprmtd_src_summary!D562</f>
        <v>3010902</v>
      </c>
      <c r="D562" s="235" t="str">
        <f>unprmtd_src_summary!E562</f>
        <v>2310000100</v>
      </c>
      <c r="E562" s="236" t="str">
        <f>unprmtd_src_summary!F562</f>
        <v>Heaters</v>
      </c>
      <c r="F562" s="237">
        <f>unprmtd_src_summary!G562</f>
        <v>9.7169001500314707</v>
      </c>
      <c r="G562" s="237">
        <f>unprmtd_src_summary!H562</f>
        <v>0.53442950825173063</v>
      </c>
      <c r="H562" s="237">
        <f>unprmtd_src_summary!I562</f>
        <v>8.1621961260264335</v>
      </c>
      <c r="I562" s="237">
        <f>unprmtd_src_summary!J562</f>
        <v>5.8301400900188802E-2</v>
      </c>
      <c r="J562" s="237">
        <f>unprmtd_src_summary!K562</f>
        <v>0.73848441140239152</v>
      </c>
    </row>
    <row r="563" spans="1:10" s="226" customFormat="1" x14ac:dyDescent="0.2">
      <c r="A563" s="226" t="s">
        <v>15903</v>
      </c>
      <c r="B563" s="226" t="str">
        <f>unprmtd_src_summary!C563</f>
        <v>38</v>
      </c>
      <c r="C563" s="235" t="str">
        <f>unprmtd_src_summary!D563</f>
        <v>3800702</v>
      </c>
      <c r="D563" s="235" t="str">
        <f>unprmtd_src_summary!E563</f>
        <v>2310000100</v>
      </c>
      <c r="E563" s="236" t="str">
        <f>unprmtd_src_summary!F563</f>
        <v>Heaters</v>
      </c>
      <c r="F563" s="237">
        <f>unprmtd_src_summary!G563</f>
        <v>36.779671642267871</v>
      </c>
      <c r="G563" s="237">
        <f>unprmtd_src_summary!H563</f>
        <v>2.0228819403247327</v>
      </c>
      <c r="H563" s="237">
        <f>unprmtd_src_summary!I563</f>
        <v>30.894924179505011</v>
      </c>
      <c r="I563" s="237">
        <f>unprmtd_src_summary!J563</f>
        <v>0.22067802985360721</v>
      </c>
      <c r="J563" s="237">
        <f>unprmtd_src_summary!K563</f>
        <v>2.7952550448123579</v>
      </c>
    </row>
    <row r="564" spans="1:10" s="226" customFormat="1" x14ac:dyDescent="0.2">
      <c r="A564" s="226" t="s">
        <v>15903</v>
      </c>
      <c r="B564" s="226" t="str">
        <f>unprmtd_src_summary!C564</f>
        <v>38</v>
      </c>
      <c r="C564" s="235" t="str">
        <f>unprmtd_src_summary!D564</f>
        <v>3800902</v>
      </c>
      <c r="D564" s="235" t="str">
        <f>unprmtd_src_summary!E564</f>
        <v>2310000100</v>
      </c>
      <c r="E564" s="236" t="str">
        <f>unprmtd_src_summary!F564</f>
        <v>Heaters</v>
      </c>
      <c r="F564" s="237">
        <f>unprmtd_src_summary!G564</f>
        <v>41.999494036912878</v>
      </c>
      <c r="G564" s="237">
        <f>unprmtd_src_summary!H564</f>
        <v>2.3099721720302075</v>
      </c>
      <c r="H564" s="237">
        <f>unprmtd_src_summary!I564</f>
        <v>35.279574991006818</v>
      </c>
      <c r="I564" s="237">
        <f>unprmtd_src_summary!J564</f>
        <v>0.25199696422147722</v>
      </c>
      <c r="J564" s="237">
        <f>unprmtd_src_summary!K564</f>
        <v>3.1919615468053784</v>
      </c>
    </row>
    <row r="565" spans="1:10" s="226" customFormat="1" x14ac:dyDescent="0.2">
      <c r="A565" s="226" t="s">
        <v>15903</v>
      </c>
      <c r="B565" s="226" t="str">
        <f>unprmtd_src_summary!C565</f>
        <v>38</v>
      </c>
      <c r="C565" s="235" t="str">
        <f>unprmtd_src_summary!D565</f>
        <v>3801102</v>
      </c>
      <c r="D565" s="235" t="str">
        <f>unprmtd_src_summary!E565</f>
        <v>2310000100</v>
      </c>
      <c r="E565" s="236" t="str">
        <f>unprmtd_src_summary!F565</f>
        <v>Heaters</v>
      </c>
      <c r="F565" s="237">
        <f>unprmtd_src_summary!G565</f>
        <v>44.488947794358957</v>
      </c>
      <c r="G565" s="237">
        <f>unprmtd_src_summary!H565</f>
        <v>2.446892128689742</v>
      </c>
      <c r="H565" s="237">
        <f>unprmtd_src_summary!I565</f>
        <v>37.370716147261525</v>
      </c>
      <c r="I565" s="237">
        <f>unprmtd_src_summary!J565</f>
        <v>0.2669336867661537</v>
      </c>
      <c r="J565" s="237">
        <f>unprmtd_src_summary!K565</f>
        <v>3.3811600323712803</v>
      </c>
    </row>
    <row r="566" spans="1:10" s="226" customFormat="1" x14ac:dyDescent="0.2">
      <c r="A566" s="226" t="s">
        <v>15903</v>
      </c>
      <c r="B566" s="226" t="str">
        <f>unprmtd_src_summary!C566</f>
        <v>38</v>
      </c>
      <c r="C566" s="235" t="str">
        <f>unprmtd_src_summary!D566</f>
        <v>3801302</v>
      </c>
      <c r="D566" s="235" t="str">
        <f>unprmtd_src_summary!E566</f>
        <v>2310000100</v>
      </c>
      <c r="E566" s="236" t="str">
        <f>unprmtd_src_summary!F566</f>
        <v>Heaters</v>
      </c>
      <c r="F566" s="237">
        <f>unprmtd_src_summary!G566</f>
        <v>30.114359969105795</v>
      </c>
      <c r="G566" s="237">
        <f>unprmtd_src_summary!H566</f>
        <v>1.656289798300818</v>
      </c>
      <c r="H566" s="237">
        <f>unprmtd_src_summary!I566</f>
        <v>25.296062374048862</v>
      </c>
      <c r="I566" s="237">
        <f>unprmtd_src_summary!J566</f>
        <v>0.18068615981463473</v>
      </c>
      <c r="J566" s="237">
        <f>unprmtd_src_summary!K566</f>
        <v>2.2886913576520396</v>
      </c>
    </row>
    <row r="567" spans="1:10" s="226" customFormat="1" x14ac:dyDescent="0.2">
      <c r="A567" s="226" t="s">
        <v>15903</v>
      </c>
      <c r="B567" s="226" t="str">
        <f>unprmtd_src_summary!C567</f>
        <v>38</v>
      </c>
      <c r="C567" s="235" t="str">
        <f>unprmtd_src_summary!D567</f>
        <v>3802302</v>
      </c>
      <c r="D567" s="235" t="str">
        <f>unprmtd_src_summary!E567</f>
        <v>2310000100</v>
      </c>
      <c r="E567" s="236" t="str">
        <f>unprmtd_src_summary!F567</f>
        <v>Heaters</v>
      </c>
      <c r="F567" s="237">
        <f>unprmtd_src_summary!G567</f>
        <v>11.483609268219011</v>
      </c>
      <c r="G567" s="237">
        <f>unprmtd_src_summary!H567</f>
        <v>0.63159850975204523</v>
      </c>
      <c r="H567" s="237">
        <f>unprmtd_src_summary!I567</f>
        <v>9.6462317853039679</v>
      </c>
      <c r="I567" s="237">
        <f>unprmtd_src_summary!J567</f>
        <v>6.890165560931405E-2</v>
      </c>
      <c r="J567" s="237">
        <f>unprmtd_src_summary!K567</f>
        <v>0.87275430438464441</v>
      </c>
    </row>
    <row r="568" spans="1:10" s="226" customFormat="1" x14ac:dyDescent="0.2">
      <c r="A568" s="226" t="s">
        <v>15903</v>
      </c>
      <c r="B568" s="226" t="str">
        <f>unprmtd_src_summary!C568</f>
        <v>38</v>
      </c>
      <c r="C568" s="235" t="str">
        <f>unprmtd_src_summary!D568</f>
        <v>3802502</v>
      </c>
      <c r="D568" s="235" t="str">
        <f>unprmtd_src_summary!E568</f>
        <v>2310000100</v>
      </c>
      <c r="E568" s="236" t="str">
        <f>unprmtd_src_summary!F568</f>
        <v>Heaters</v>
      </c>
      <c r="F568" s="237">
        <f>unprmtd_src_summary!G568</f>
        <v>28.990090530259177</v>
      </c>
      <c r="G568" s="237">
        <f>unprmtd_src_summary!H568</f>
        <v>1.5944549791642542</v>
      </c>
      <c r="H568" s="237">
        <f>unprmtd_src_summary!I568</f>
        <v>24.351676045417705</v>
      </c>
      <c r="I568" s="237">
        <f>unprmtd_src_summary!J568</f>
        <v>0.173940543181555</v>
      </c>
      <c r="J568" s="237">
        <f>unprmtd_src_summary!K568</f>
        <v>2.2032468802996967</v>
      </c>
    </row>
    <row r="569" spans="1:10" s="226" customFormat="1" x14ac:dyDescent="0.2">
      <c r="A569" s="226" t="s">
        <v>15903</v>
      </c>
      <c r="B569" s="226" t="str">
        <f>unprmtd_src_summary!C569</f>
        <v>38</v>
      </c>
      <c r="C569" s="235" t="str">
        <f>unprmtd_src_summary!D569</f>
        <v>3803302</v>
      </c>
      <c r="D569" s="235" t="str">
        <f>unprmtd_src_summary!E569</f>
        <v>2310000100</v>
      </c>
      <c r="E569" s="236" t="str">
        <f>unprmtd_src_summary!F569</f>
        <v>Heaters</v>
      </c>
      <c r="F569" s="237">
        <f>unprmtd_src_summary!G569</f>
        <v>5.0592124748097733</v>
      </c>
      <c r="G569" s="237">
        <f>unprmtd_src_summary!H569</f>
        <v>0.27825668611453747</v>
      </c>
      <c r="H569" s="237">
        <f>unprmtd_src_summary!I569</f>
        <v>4.2497384788402099</v>
      </c>
      <c r="I569" s="237">
        <f>unprmtd_src_summary!J569</f>
        <v>3.0355274848858631E-2</v>
      </c>
      <c r="J569" s="237">
        <f>unprmtd_src_summary!K569</f>
        <v>0.38450014808554267</v>
      </c>
    </row>
    <row r="570" spans="1:10" s="226" customFormat="1" x14ac:dyDescent="0.2">
      <c r="A570" s="226" t="s">
        <v>15903</v>
      </c>
      <c r="B570" s="226" t="str">
        <f>unprmtd_src_summary!C570</f>
        <v>38</v>
      </c>
      <c r="C570" s="235" t="str">
        <f>unprmtd_src_summary!D570</f>
        <v>3804902</v>
      </c>
      <c r="D570" s="235" t="str">
        <f>unprmtd_src_summary!E570</f>
        <v>2310000100</v>
      </c>
      <c r="E570" s="236" t="str">
        <f>unprmtd_src_summary!F570</f>
        <v>Heaters</v>
      </c>
      <c r="F570" s="237">
        <f>unprmtd_src_summary!G570</f>
        <v>1.3651843185994625</v>
      </c>
      <c r="G570" s="237">
        <f>unprmtd_src_summary!H570</f>
        <v>7.5085137522970427E-2</v>
      </c>
      <c r="H570" s="237">
        <f>unprmtd_src_summary!I570</f>
        <v>1.1467548276235486</v>
      </c>
      <c r="I570" s="237">
        <f>unprmtd_src_summary!J570</f>
        <v>8.1911059115967726E-3</v>
      </c>
      <c r="J570" s="237">
        <f>unprmtd_src_summary!K570</f>
        <v>0.10375400821355914</v>
      </c>
    </row>
    <row r="571" spans="1:10" s="226" customFormat="1" x14ac:dyDescent="0.2">
      <c r="A571" s="226" t="s">
        <v>15903</v>
      </c>
      <c r="B571" s="226" t="str">
        <f>unprmtd_src_summary!C571</f>
        <v>38</v>
      </c>
      <c r="C571" s="235" t="str">
        <f>unprmtd_src_summary!D571</f>
        <v>3805302</v>
      </c>
      <c r="D571" s="235" t="str">
        <f>unprmtd_src_summary!E571</f>
        <v>2310000100</v>
      </c>
      <c r="E571" s="236" t="str">
        <f>unprmtd_src_summary!F571</f>
        <v>Heaters</v>
      </c>
      <c r="F571" s="237">
        <f>unprmtd_src_summary!G571</f>
        <v>68.018301050220288</v>
      </c>
      <c r="G571" s="237">
        <f>unprmtd_src_summary!H571</f>
        <v>3.7410065577621148</v>
      </c>
      <c r="H571" s="237">
        <f>unprmtd_src_summary!I571</f>
        <v>57.135372882185038</v>
      </c>
      <c r="I571" s="237">
        <f>unprmtd_src_summary!J571</f>
        <v>0.40810980630132165</v>
      </c>
      <c r="J571" s="237">
        <f>unprmtd_src_summary!K571</f>
        <v>5.1693908798167403</v>
      </c>
    </row>
    <row r="572" spans="1:10" s="226" customFormat="1" x14ac:dyDescent="0.2">
      <c r="A572" s="226" t="s">
        <v>15903</v>
      </c>
      <c r="B572" s="226" t="str">
        <f>unprmtd_src_summary!C572</f>
        <v>38</v>
      </c>
      <c r="C572" s="235" t="str">
        <f>unprmtd_src_summary!D572</f>
        <v>3805502</v>
      </c>
      <c r="D572" s="235" t="str">
        <f>unprmtd_src_summary!E572</f>
        <v>2310000100</v>
      </c>
      <c r="E572" s="236" t="str">
        <f>unprmtd_src_summary!F572</f>
        <v>Heaters</v>
      </c>
      <c r="F572" s="237">
        <f>unprmtd_src_summary!G572</f>
        <v>0</v>
      </c>
      <c r="G572" s="237">
        <f>unprmtd_src_summary!H572</f>
        <v>0</v>
      </c>
      <c r="H572" s="237">
        <f>unprmtd_src_summary!I572</f>
        <v>0</v>
      </c>
      <c r="I572" s="237">
        <f>unprmtd_src_summary!J572</f>
        <v>0</v>
      </c>
      <c r="J572" s="237">
        <f>unprmtd_src_summary!K572</f>
        <v>0</v>
      </c>
    </row>
    <row r="573" spans="1:10" s="226" customFormat="1" x14ac:dyDescent="0.2">
      <c r="A573" s="226" t="s">
        <v>15903</v>
      </c>
      <c r="B573" s="226" t="str">
        <f>unprmtd_src_summary!C573</f>
        <v>38</v>
      </c>
      <c r="C573" s="235" t="str">
        <f>unprmtd_src_summary!D573</f>
        <v>3805702</v>
      </c>
      <c r="D573" s="235" t="str">
        <f>unprmtd_src_summary!E573</f>
        <v>2310000100</v>
      </c>
      <c r="E573" s="236" t="str">
        <f>unprmtd_src_summary!F573</f>
        <v>Heaters</v>
      </c>
      <c r="F573" s="237">
        <f>unprmtd_src_summary!G573</f>
        <v>8.0304959917615451E-2</v>
      </c>
      <c r="G573" s="237">
        <f>unprmtd_src_summary!H573</f>
        <v>4.4167727954688481E-3</v>
      </c>
      <c r="H573" s="237">
        <f>unprmtd_src_summary!I573</f>
        <v>6.7456166330796957E-2</v>
      </c>
      <c r="I573" s="237">
        <f>unprmtd_src_summary!J573</f>
        <v>4.8182975950569257E-4</v>
      </c>
      <c r="J573" s="237">
        <f>unprmtd_src_summary!K573</f>
        <v>6.1031769537387721E-3</v>
      </c>
    </row>
    <row r="574" spans="1:10" s="226" customFormat="1" x14ac:dyDescent="0.2">
      <c r="A574" s="226" t="s">
        <v>15903</v>
      </c>
      <c r="B574" s="226" t="str">
        <f>unprmtd_src_summary!C574</f>
        <v>38</v>
      </c>
      <c r="C574" s="235" t="str">
        <f>unprmtd_src_summary!D574</f>
        <v>3806102</v>
      </c>
      <c r="D574" s="235" t="str">
        <f>unprmtd_src_summary!E574</f>
        <v>2310000100</v>
      </c>
      <c r="E574" s="236" t="str">
        <f>unprmtd_src_summary!F574</f>
        <v>Heaters</v>
      </c>
      <c r="F574" s="237">
        <f>unprmtd_src_summary!G574</f>
        <v>31.961374047210949</v>
      </c>
      <c r="G574" s="237">
        <f>unprmtd_src_summary!H574</f>
        <v>1.7578755725966015</v>
      </c>
      <c r="H574" s="237">
        <f>unprmtd_src_summary!I574</f>
        <v>26.847554199657196</v>
      </c>
      <c r="I574" s="237">
        <f>unprmtd_src_summary!J574</f>
        <v>0.19176824428326567</v>
      </c>
      <c r="J574" s="237">
        <f>unprmtd_src_summary!K574</f>
        <v>2.4290644275880315</v>
      </c>
    </row>
    <row r="575" spans="1:10" s="226" customFormat="1" x14ac:dyDescent="0.2">
      <c r="A575" s="226" t="s">
        <v>15903</v>
      </c>
      <c r="B575" s="226" t="str">
        <f>unprmtd_src_summary!C575</f>
        <v>38</v>
      </c>
      <c r="C575" s="235" t="str">
        <f>unprmtd_src_summary!D575</f>
        <v>3807502</v>
      </c>
      <c r="D575" s="235" t="str">
        <f>unprmtd_src_summary!E575</f>
        <v>2310000100</v>
      </c>
      <c r="E575" s="236" t="str">
        <f>unprmtd_src_summary!F575</f>
        <v>Heaters</v>
      </c>
      <c r="F575" s="237">
        <f>unprmtd_src_summary!G575</f>
        <v>23.368743336026096</v>
      </c>
      <c r="G575" s="237">
        <f>unprmtd_src_summary!H575</f>
        <v>1.2852808834814349</v>
      </c>
      <c r="H575" s="237">
        <f>unprmtd_src_summary!I575</f>
        <v>19.62974440226192</v>
      </c>
      <c r="I575" s="237">
        <f>unprmtd_src_summary!J575</f>
        <v>0.14021246001615653</v>
      </c>
      <c r="J575" s="237">
        <f>unprmtd_src_summary!K575</f>
        <v>1.7760244935379828</v>
      </c>
    </row>
    <row r="576" spans="1:10" s="226" customFormat="1" x14ac:dyDescent="0.2">
      <c r="A576" s="226" t="s">
        <v>15903</v>
      </c>
      <c r="B576" s="226" t="str">
        <f>unprmtd_src_summary!C576</f>
        <v>38</v>
      </c>
      <c r="C576" s="235" t="str">
        <f>unprmtd_src_summary!D576</f>
        <v>3808702</v>
      </c>
      <c r="D576" s="235" t="str">
        <f>unprmtd_src_summary!E576</f>
        <v>2310000100</v>
      </c>
      <c r="E576" s="236" t="str">
        <f>unprmtd_src_summary!F576</f>
        <v>Heaters</v>
      </c>
      <c r="F576" s="237">
        <f>unprmtd_src_summary!G576</f>
        <v>1.6864041582699245</v>
      </c>
      <c r="G576" s="237">
        <f>unprmtd_src_summary!H576</f>
        <v>9.2752228704845813E-2</v>
      </c>
      <c r="H576" s="237">
        <f>unprmtd_src_summary!I576</f>
        <v>1.4165794929467366</v>
      </c>
      <c r="I576" s="237">
        <f>unprmtd_src_summary!J576</f>
        <v>1.0118424949619545E-2</v>
      </c>
      <c r="J576" s="237">
        <f>unprmtd_src_summary!K576</f>
        <v>0.12816671602851423</v>
      </c>
    </row>
    <row r="577" spans="1:11" s="226" customFormat="1" ht="11.25" customHeight="1" x14ac:dyDescent="0.2">
      <c r="A577" s="226" t="s">
        <v>15903</v>
      </c>
      <c r="B577" s="226" t="str">
        <f>unprmtd_src_summary!C577</f>
        <v>38</v>
      </c>
      <c r="C577" s="235" t="str">
        <f>unprmtd_src_summary!D577</f>
        <v>3808902</v>
      </c>
      <c r="D577" s="235" t="str">
        <f>unprmtd_src_summary!E577</f>
        <v>2310000100</v>
      </c>
      <c r="E577" s="236" t="str">
        <f>unprmtd_src_summary!F577</f>
        <v>Heaters</v>
      </c>
      <c r="F577" s="237">
        <f>unprmtd_src_summary!G577</f>
        <v>5.7016521541506959</v>
      </c>
      <c r="G577" s="237">
        <f>unprmtd_src_summary!H577</f>
        <v>0.31359086847828821</v>
      </c>
      <c r="H577" s="237">
        <f>unprmtd_src_summary!I577</f>
        <v>4.7893878094865849</v>
      </c>
      <c r="I577" s="237">
        <f>unprmtd_src_summary!J577</f>
        <v>3.4209912924904176E-2</v>
      </c>
      <c r="J577" s="237">
        <f>unprmtd_src_summary!K577</f>
        <v>0.43332556371545278</v>
      </c>
    </row>
    <row r="578" spans="1:11" s="226" customFormat="1" x14ac:dyDescent="0.2">
      <c r="A578" s="226" t="s">
        <v>15903</v>
      </c>
      <c r="B578" s="226" t="str">
        <f>unprmtd_src_summary!C578</f>
        <v>38</v>
      </c>
      <c r="C578" s="235" t="str">
        <f>unprmtd_src_summary!D578</f>
        <v>3810102</v>
      </c>
      <c r="D578" s="235" t="str">
        <f>unprmtd_src_summary!E578</f>
        <v>2310000100</v>
      </c>
      <c r="E578" s="236" t="str">
        <f>unprmtd_src_summary!F578</f>
        <v>Heaters</v>
      </c>
      <c r="F578" s="237">
        <f>unprmtd_src_summary!G578</f>
        <v>1.2848793586818472</v>
      </c>
      <c r="G578" s="237">
        <f>unprmtd_src_summary!H578</f>
        <v>7.066836472750157E-2</v>
      </c>
      <c r="H578" s="237">
        <f>unprmtd_src_summary!I578</f>
        <v>1.0792986612927513</v>
      </c>
      <c r="I578" s="237">
        <f>unprmtd_src_summary!J578</f>
        <v>7.7092761520910812E-3</v>
      </c>
      <c r="J578" s="237">
        <f>unprmtd_src_summary!K578</f>
        <v>9.7650831259820353E-2</v>
      </c>
    </row>
    <row r="579" spans="1:11" s="226" customFormat="1" x14ac:dyDescent="0.2">
      <c r="A579" s="226" t="s">
        <v>15903</v>
      </c>
      <c r="B579" s="226" t="str">
        <f>unprmtd_src_summary!C579</f>
        <v>38</v>
      </c>
      <c r="C579" s="235" t="str">
        <f>unprmtd_src_summary!D579</f>
        <v>3810502</v>
      </c>
      <c r="D579" s="235" t="str">
        <f>unprmtd_src_summary!E579</f>
        <v>2310000100</v>
      </c>
      <c r="E579" s="236" t="str">
        <f>unprmtd_src_summary!F579</f>
        <v>Heaters</v>
      </c>
      <c r="F579" s="237">
        <f>unprmtd_src_summary!G579</f>
        <v>37.502416281526415</v>
      </c>
      <c r="G579" s="237">
        <f>unprmtd_src_summary!H579</f>
        <v>2.0626328954839521</v>
      </c>
      <c r="H579" s="237">
        <f>unprmtd_src_summary!I579</f>
        <v>31.502029676482188</v>
      </c>
      <c r="I579" s="237">
        <f>unprmtd_src_summary!J579</f>
        <v>0.22501449768915843</v>
      </c>
      <c r="J579" s="237">
        <f>unprmtd_src_summary!K579</f>
        <v>2.850183637396007</v>
      </c>
    </row>
    <row r="580" spans="1:11" s="226" customFormat="1" x14ac:dyDescent="0.2">
      <c r="A580" s="226" t="s">
        <v>15903</v>
      </c>
      <c r="B580" s="226" t="str">
        <f>unprmtd_src_summary!C580</f>
        <v>46</v>
      </c>
      <c r="C580" s="235" t="str">
        <f>unprmtd_src_summary!D580</f>
        <v>4606302</v>
      </c>
      <c r="D580" s="235" t="str">
        <f>unprmtd_src_summary!E580</f>
        <v>2310000100</v>
      </c>
      <c r="E580" s="236" t="str">
        <f>unprmtd_src_summary!F580</f>
        <v>Heaters</v>
      </c>
      <c r="F580" s="237">
        <f>unprmtd_src_summary!G580</f>
        <v>16.944346542616859</v>
      </c>
      <c r="G580" s="237">
        <f>unprmtd_src_summary!H580</f>
        <v>0.931939059843927</v>
      </c>
      <c r="H580" s="237">
        <f>unprmtd_src_summary!I580</f>
        <v>14.233251095798162</v>
      </c>
      <c r="I580" s="237">
        <f>unprmtd_src_summary!J580</f>
        <v>0.10166607925570113</v>
      </c>
      <c r="J580" s="237">
        <f>unprmtd_src_summary!K580</f>
        <v>1.2877703372388809</v>
      </c>
    </row>
    <row r="581" spans="1:11" s="226" customFormat="1" x14ac:dyDescent="0.2">
      <c r="A581" s="226" t="s">
        <v>15903</v>
      </c>
      <c r="B581" s="226" t="str">
        <f>unprmtd_src_summary!C581</f>
        <v>46</v>
      </c>
      <c r="C581" s="235" t="str">
        <f>unprmtd_src_summary!D581</f>
        <v>4601902</v>
      </c>
      <c r="D581" s="235" t="str">
        <f>unprmtd_src_summary!E581</f>
        <v>2310000100</v>
      </c>
      <c r="E581" s="236" t="str">
        <f>unprmtd_src_summary!F581</f>
        <v>Heaters</v>
      </c>
      <c r="F581" s="237">
        <f>unprmtd_src_summary!G581</f>
        <v>0</v>
      </c>
      <c r="G581" s="237">
        <f>unprmtd_src_summary!H581</f>
        <v>0</v>
      </c>
      <c r="H581" s="237">
        <f>unprmtd_src_summary!I581</f>
        <v>0</v>
      </c>
      <c r="I581" s="237">
        <f>unprmtd_src_summary!J581</f>
        <v>0</v>
      </c>
      <c r="J581" s="237">
        <f>unprmtd_src_summary!K581</f>
        <v>0</v>
      </c>
    </row>
    <row r="582" spans="1:11" s="30" customFormat="1" x14ac:dyDescent="0.2">
      <c r="A582" t="s">
        <v>15903</v>
      </c>
      <c r="B582" t="str">
        <f>unprmtd_src_summary!C582</f>
        <v>30</v>
      </c>
      <c r="C582" s="143">
        <f>unprmtd_src_summary!D582</f>
        <v>30011</v>
      </c>
      <c r="D582" s="143" t="str">
        <f>unprmtd_src_summary!E582</f>
        <v>2310000300</v>
      </c>
      <c r="E582" s="28" t="str">
        <f>unprmtd_src_summary!F582</f>
        <v>Pneumatic devices</v>
      </c>
      <c r="F582" s="144">
        <f>unprmtd_src_summary!G582</f>
        <v>0</v>
      </c>
      <c r="G582" s="144">
        <f>unprmtd_src_summary!H582</f>
        <v>55.779596432806116</v>
      </c>
      <c r="H582" s="144">
        <f>unprmtd_src_summary!I582</f>
        <v>0</v>
      </c>
      <c r="I582" s="144">
        <f>unprmtd_src_summary!J582</f>
        <v>0</v>
      </c>
      <c r="J582" s="144">
        <f>unprmtd_src_summary!K582</f>
        <v>0</v>
      </c>
    </row>
    <row r="583" spans="1:11" s="30" customFormat="1" x14ac:dyDescent="0.2">
      <c r="A583" t="s">
        <v>15903</v>
      </c>
      <c r="B583" t="str">
        <f>unprmtd_src_summary!C583</f>
        <v>30</v>
      </c>
      <c r="C583" s="143">
        <f>unprmtd_src_summary!D583</f>
        <v>30017</v>
      </c>
      <c r="D583" s="143" t="str">
        <f>unprmtd_src_summary!E583</f>
        <v>2310000300</v>
      </c>
      <c r="E583" s="28" t="str">
        <f>unprmtd_src_summary!F583</f>
        <v>Pneumatic devices</v>
      </c>
      <c r="F583" s="144">
        <f>unprmtd_src_summary!G583</f>
        <v>0</v>
      </c>
      <c r="G583" s="144">
        <f>unprmtd_src_summary!H583</f>
        <v>9.2965994054676866</v>
      </c>
      <c r="H583" s="144">
        <f>unprmtd_src_summary!I583</f>
        <v>0</v>
      </c>
      <c r="I583" s="144">
        <f>unprmtd_src_summary!J583</f>
        <v>0</v>
      </c>
      <c r="J583" s="144">
        <f>unprmtd_src_summary!K583</f>
        <v>0</v>
      </c>
    </row>
    <row r="584" spans="1:11" s="30" customFormat="1" x14ac:dyDescent="0.2">
      <c r="A584" t="s">
        <v>15903</v>
      </c>
      <c r="B584" t="str">
        <f>unprmtd_src_summary!C584</f>
        <v>30</v>
      </c>
      <c r="C584" s="143">
        <f>unprmtd_src_summary!D584</f>
        <v>30019</v>
      </c>
      <c r="D584" s="143" t="str">
        <f>unprmtd_src_summary!E584</f>
        <v>2310000300</v>
      </c>
      <c r="E584" s="28" t="str">
        <f>unprmtd_src_summary!F584</f>
        <v>Pneumatic devices</v>
      </c>
      <c r="F584" s="144">
        <f>unprmtd_src_summary!G584</f>
        <v>0</v>
      </c>
      <c r="G584" s="144">
        <f>unprmtd_src_summary!H584</f>
        <v>9.2965994054676866</v>
      </c>
      <c r="H584" s="144">
        <f>unprmtd_src_summary!I584</f>
        <v>0</v>
      </c>
      <c r="I584" s="144">
        <f>unprmtd_src_summary!J584</f>
        <v>0</v>
      </c>
      <c r="J584" s="144">
        <f>unprmtd_src_summary!K584</f>
        <v>0</v>
      </c>
    </row>
    <row r="585" spans="1:11" s="30" customFormat="1" x14ac:dyDescent="0.2">
      <c r="A585" t="s">
        <v>15903</v>
      </c>
      <c r="B585" t="str">
        <f>unprmtd_src_summary!C585</f>
        <v>30</v>
      </c>
      <c r="C585" s="143">
        <f>unprmtd_src_summary!D585</f>
        <v>30021</v>
      </c>
      <c r="D585" s="143" t="str">
        <f>unprmtd_src_summary!E585</f>
        <v>2310000300</v>
      </c>
      <c r="E585" s="28" t="str">
        <f>unprmtd_src_summary!F585</f>
        <v>Pneumatic devices</v>
      </c>
      <c r="F585" s="144">
        <f>unprmtd_src_summary!G585</f>
        <v>0</v>
      </c>
      <c r="G585" s="144">
        <f>unprmtd_src_summary!H585</f>
        <v>198.32745398331062</v>
      </c>
      <c r="H585" s="144">
        <f>unprmtd_src_summary!I585</f>
        <v>0</v>
      </c>
      <c r="I585" s="144">
        <f>unprmtd_src_summary!J585</f>
        <v>0</v>
      </c>
      <c r="J585" s="144">
        <f>unprmtd_src_summary!K585</f>
        <v>0</v>
      </c>
    </row>
    <row r="586" spans="1:11" s="30" customFormat="1" x14ac:dyDescent="0.2">
      <c r="A586" t="s">
        <v>15903</v>
      </c>
      <c r="B586" t="str">
        <f>unprmtd_src_summary!C586</f>
        <v>30</v>
      </c>
      <c r="C586" s="143">
        <f>unprmtd_src_summary!D586</f>
        <v>30025</v>
      </c>
      <c r="D586" s="143" t="str">
        <f>unprmtd_src_summary!E586</f>
        <v>2310000300</v>
      </c>
      <c r="E586" s="28" t="str">
        <f>unprmtd_src_summary!F586</f>
        <v>Pneumatic devices</v>
      </c>
      <c r="F586" s="144">
        <f>unprmtd_src_summary!G586</f>
        <v>0</v>
      </c>
      <c r="G586" s="144">
        <f>unprmtd_src_summary!H586</f>
        <v>4353.907388227366</v>
      </c>
      <c r="H586" s="144">
        <f>unprmtd_src_summary!I586</f>
        <v>0</v>
      </c>
      <c r="I586" s="144">
        <f>unprmtd_src_summary!J586</f>
        <v>0</v>
      </c>
      <c r="J586" s="144">
        <f>unprmtd_src_summary!K586</f>
        <v>0</v>
      </c>
    </row>
    <row r="587" spans="1:11" s="30" customFormat="1" x14ac:dyDescent="0.2">
      <c r="A587" t="s">
        <v>15903</v>
      </c>
      <c r="B587" t="str">
        <f>unprmtd_src_summary!C587</f>
        <v>30</v>
      </c>
      <c r="C587" s="143">
        <f>unprmtd_src_summary!D587</f>
        <v>30033</v>
      </c>
      <c r="D587" s="143" t="str">
        <f>unprmtd_src_summary!E587</f>
        <v>2310000300</v>
      </c>
      <c r="E587" s="28" t="str">
        <f>unprmtd_src_summary!F587</f>
        <v>Pneumatic devices</v>
      </c>
      <c r="F587" s="144">
        <f>unprmtd_src_summary!G587</f>
        <v>0</v>
      </c>
      <c r="G587" s="144">
        <f>unprmtd_src_summary!H587</f>
        <v>37.186397621870746</v>
      </c>
      <c r="H587" s="144">
        <f>unprmtd_src_summary!I587</f>
        <v>0</v>
      </c>
      <c r="I587" s="144">
        <f>unprmtd_src_summary!J587</f>
        <v>0</v>
      </c>
      <c r="J587" s="144">
        <f>unprmtd_src_summary!K587</f>
        <v>0</v>
      </c>
    </row>
    <row r="588" spans="1:11" s="30" customFormat="1" x14ac:dyDescent="0.2">
      <c r="A588" t="s">
        <v>15903</v>
      </c>
      <c r="B588" t="str">
        <f>unprmtd_src_summary!C588</f>
        <v>30</v>
      </c>
      <c r="C588" s="143">
        <f>unprmtd_src_summary!D588</f>
        <v>30055</v>
      </c>
      <c r="D588" s="143" t="str">
        <f>unprmtd_src_summary!E588</f>
        <v>2310000300</v>
      </c>
      <c r="E588" s="28" t="str">
        <f>unprmtd_src_summary!F588</f>
        <v>Pneumatic devices</v>
      </c>
      <c r="F588" s="144">
        <f>unprmtd_src_summary!G588</f>
        <v>0</v>
      </c>
      <c r="G588" s="144">
        <f>unprmtd_src_summary!H588</f>
        <v>15.494332342446143</v>
      </c>
      <c r="H588" s="144">
        <f>unprmtd_src_summary!I588</f>
        <v>0</v>
      </c>
      <c r="I588" s="144">
        <f>unprmtd_src_summary!J588</f>
        <v>0</v>
      </c>
      <c r="J588" s="144">
        <f>unprmtd_src_summary!K588</f>
        <v>0</v>
      </c>
    </row>
    <row r="589" spans="1:11" s="30" customFormat="1" x14ac:dyDescent="0.2">
      <c r="A589" t="s">
        <v>15903</v>
      </c>
      <c r="B589" t="str">
        <f>unprmtd_src_summary!C589</f>
        <v>30</v>
      </c>
      <c r="C589" s="143">
        <f>unprmtd_src_summary!D589</f>
        <v>30079</v>
      </c>
      <c r="D589" s="143" t="str">
        <f>unprmtd_src_summary!E589</f>
        <v>2310000300</v>
      </c>
      <c r="E589" s="28" t="str">
        <f>unprmtd_src_summary!F589</f>
        <v>Pneumatic devices</v>
      </c>
      <c r="F589" s="144">
        <f>unprmtd_src_summary!G589</f>
        <v>0</v>
      </c>
      <c r="G589" s="144">
        <f>unprmtd_src_summary!H589</f>
        <v>40.285264090359973</v>
      </c>
      <c r="H589" s="144">
        <f>unprmtd_src_summary!I589</f>
        <v>0</v>
      </c>
      <c r="I589" s="144">
        <f>unprmtd_src_summary!J589</f>
        <v>0</v>
      </c>
      <c r="J589" s="144">
        <f>unprmtd_src_summary!K589</f>
        <v>0</v>
      </c>
    </row>
    <row r="590" spans="1:11" s="31" customFormat="1" x14ac:dyDescent="0.2">
      <c r="A590" t="s">
        <v>15903</v>
      </c>
      <c r="B590" t="str">
        <f>unprmtd_src_summary!C590</f>
        <v>30</v>
      </c>
      <c r="C590" s="143">
        <f>unprmtd_src_summary!D590</f>
        <v>30083</v>
      </c>
      <c r="D590" s="143" t="str">
        <f>unprmtd_src_summary!E590</f>
        <v>2310000300</v>
      </c>
      <c r="E590" s="28" t="str">
        <f>unprmtd_src_summary!F590</f>
        <v>Pneumatic devices</v>
      </c>
      <c r="F590" s="144">
        <f>unprmtd_src_summary!G590</f>
        <v>0</v>
      </c>
      <c r="G590" s="144">
        <f>unprmtd_src_summary!H590</f>
        <v>2909.8356139113857</v>
      </c>
      <c r="H590" s="144">
        <f>unprmtd_src_summary!I590</f>
        <v>0</v>
      </c>
      <c r="I590" s="144">
        <f>unprmtd_src_summary!J590</f>
        <v>0</v>
      </c>
      <c r="J590" s="144">
        <f>unprmtd_src_summary!K590</f>
        <v>0</v>
      </c>
      <c r="K590"/>
    </row>
    <row r="591" spans="1:11" s="31" customFormat="1" x14ac:dyDescent="0.2">
      <c r="A591" t="s">
        <v>15903</v>
      </c>
      <c r="B591" t="str">
        <f>unprmtd_src_summary!C591</f>
        <v>30</v>
      </c>
      <c r="C591" s="143">
        <f>unprmtd_src_summary!D591</f>
        <v>30085</v>
      </c>
      <c r="D591" s="143" t="str">
        <f>unprmtd_src_summary!E591</f>
        <v>2310000300</v>
      </c>
      <c r="E591" s="28" t="str">
        <f>unprmtd_src_summary!F591</f>
        <v>Pneumatic devices</v>
      </c>
      <c r="F591" s="144">
        <f>unprmtd_src_summary!G591</f>
        <v>0</v>
      </c>
      <c r="G591" s="144">
        <f>unprmtd_src_summary!H591</f>
        <v>557.79596432806113</v>
      </c>
      <c r="H591" s="144">
        <f>unprmtd_src_summary!I591</f>
        <v>0</v>
      </c>
      <c r="I591" s="144">
        <f>unprmtd_src_summary!J591</f>
        <v>0</v>
      </c>
      <c r="J591" s="144">
        <f>unprmtd_src_summary!K591</f>
        <v>0</v>
      </c>
    </row>
    <row r="592" spans="1:11" s="31" customFormat="1" x14ac:dyDescent="0.2">
      <c r="A592" t="s">
        <v>15903</v>
      </c>
      <c r="B592" t="str">
        <f>unprmtd_src_summary!C592</f>
        <v>30</v>
      </c>
      <c r="C592" s="143">
        <f>unprmtd_src_summary!D592</f>
        <v>30091</v>
      </c>
      <c r="D592" s="143" t="str">
        <f>unprmtd_src_summary!E592</f>
        <v>2310000300</v>
      </c>
      <c r="E592" s="28" t="str">
        <f>unprmtd_src_summary!F592</f>
        <v>Pneumatic devices</v>
      </c>
      <c r="F592" s="144">
        <f>unprmtd_src_summary!G592</f>
        <v>0</v>
      </c>
      <c r="G592" s="144">
        <f>unprmtd_src_summary!H592</f>
        <v>656.95969131971651</v>
      </c>
      <c r="H592" s="144">
        <f>unprmtd_src_summary!I592</f>
        <v>0</v>
      </c>
      <c r="I592" s="144">
        <f>unprmtd_src_summary!J592</f>
        <v>0</v>
      </c>
      <c r="J592" s="144">
        <f>unprmtd_src_summary!K592</f>
        <v>0</v>
      </c>
    </row>
    <row r="593" spans="1:10" s="31" customFormat="1" x14ac:dyDescent="0.2">
      <c r="A593" t="s">
        <v>15903</v>
      </c>
      <c r="B593" t="str">
        <f>unprmtd_src_summary!C593</f>
        <v>30</v>
      </c>
      <c r="C593" s="143">
        <f>unprmtd_src_summary!D593</f>
        <v>30105</v>
      </c>
      <c r="D593" s="143" t="str">
        <f>unprmtd_src_summary!E593</f>
        <v>2310000300</v>
      </c>
      <c r="E593" s="28" t="str">
        <f>unprmtd_src_summary!F593</f>
        <v>Pneumatic devices</v>
      </c>
      <c r="F593" s="144">
        <f>unprmtd_src_summary!G593</f>
        <v>0</v>
      </c>
      <c r="G593" s="144">
        <f>unprmtd_src_summary!H593</f>
        <v>551.59823139108266</v>
      </c>
      <c r="H593" s="144">
        <f>unprmtd_src_summary!I593</f>
        <v>0</v>
      </c>
      <c r="I593" s="144">
        <f>unprmtd_src_summary!J593</f>
        <v>0</v>
      </c>
      <c r="J593" s="144">
        <f>unprmtd_src_summary!K593</f>
        <v>0</v>
      </c>
    </row>
    <row r="594" spans="1:10" s="31" customFormat="1" x14ac:dyDescent="0.2">
      <c r="A594" t="s">
        <v>15903</v>
      </c>
      <c r="B594" t="str">
        <f>unprmtd_src_summary!C594</f>
        <v>30</v>
      </c>
      <c r="C594" s="143">
        <f>unprmtd_src_summary!D594</f>
        <v>30109</v>
      </c>
      <c r="D594" s="143" t="str">
        <f>unprmtd_src_summary!E594</f>
        <v>2310000300</v>
      </c>
      <c r="E594" s="28" t="str">
        <f>unprmtd_src_summary!F594</f>
        <v>Pneumatic devices</v>
      </c>
      <c r="F594" s="144">
        <f>unprmtd_src_summary!G594</f>
        <v>0</v>
      </c>
      <c r="G594" s="144">
        <f>unprmtd_src_summary!H594</f>
        <v>374.96284268719671</v>
      </c>
      <c r="H594" s="144">
        <f>unprmtd_src_summary!I594</f>
        <v>0</v>
      </c>
      <c r="I594" s="144">
        <f>unprmtd_src_summary!J594</f>
        <v>0</v>
      </c>
      <c r="J594" s="144">
        <f>unprmtd_src_summary!K594</f>
        <v>0</v>
      </c>
    </row>
    <row r="595" spans="1:10" s="31" customFormat="1" x14ac:dyDescent="0.2">
      <c r="A595" t="s">
        <v>15903</v>
      </c>
      <c r="B595" t="str">
        <f>unprmtd_src_summary!C595</f>
        <v>38</v>
      </c>
      <c r="C595" s="143">
        <f>unprmtd_src_summary!D595</f>
        <v>38007</v>
      </c>
      <c r="D595" s="143" t="str">
        <f>unprmtd_src_summary!E595</f>
        <v>2310000300</v>
      </c>
      <c r="E595" s="28" t="str">
        <f>unprmtd_src_summary!F595</f>
        <v>Pneumatic devices</v>
      </c>
      <c r="F595" s="144">
        <f>unprmtd_src_summary!G595</f>
        <v>0</v>
      </c>
      <c r="G595" s="144">
        <f>unprmtd_src_summary!H595</f>
        <v>1419.2808425680666</v>
      </c>
      <c r="H595" s="144">
        <f>unprmtd_src_summary!I595</f>
        <v>0</v>
      </c>
      <c r="I595" s="144">
        <f>unprmtd_src_summary!J595</f>
        <v>0</v>
      </c>
      <c r="J595" s="144">
        <f>unprmtd_src_summary!K595</f>
        <v>0</v>
      </c>
    </row>
    <row r="596" spans="1:10" s="31" customFormat="1" x14ac:dyDescent="0.2">
      <c r="A596" t="s">
        <v>15903</v>
      </c>
      <c r="B596" t="str">
        <f>unprmtd_src_summary!C596</f>
        <v>38</v>
      </c>
      <c r="C596" s="143">
        <f>unprmtd_src_summary!D596</f>
        <v>38009</v>
      </c>
      <c r="D596" s="143" t="str">
        <f>unprmtd_src_summary!E596</f>
        <v>2310000300</v>
      </c>
      <c r="E596" s="28" t="str">
        <f>unprmtd_src_summary!F596</f>
        <v>Pneumatic devices</v>
      </c>
      <c r="F596" s="144">
        <f>unprmtd_src_summary!G596</f>
        <v>0</v>
      </c>
      <c r="G596" s="144">
        <f>unprmtd_src_summary!H596</f>
        <v>1620.7071630198668</v>
      </c>
      <c r="H596" s="144">
        <f>unprmtd_src_summary!I596</f>
        <v>0</v>
      </c>
      <c r="I596" s="144">
        <f>unprmtd_src_summary!J596</f>
        <v>0</v>
      </c>
      <c r="J596" s="144">
        <f>unprmtd_src_summary!K596</f>
        <v>0</v>
      </c>
    </row>
    <row r="597" spans="1:10" s="31" customFormat="1" ht="11.25" customHeight="1" x14ac:dyDescent="0.2">
      <c r="A597" t="s">
        <v>15903</v>
      </c>
      <c r="B597" t="str">
        <f>unprmtd_src_summary!C597</f>
        <v>38</v>
      </c>
      <c r="C597" s="143">
        <f>unprmtd_src_summary!D597</f>
        <v>38011</v>
      </c>
      <c r="D597" s="143" t="str">
        <f>unprmtd_src_summary!E597</f>
        <v>2310000300</v>
      </c>
      <c r="E597" s="28" t="str">
        <f>unprmtd_src_summary!F597</f>
        <v>Pneumatic devices</v>
      </c>
      <c r="F597" s="144">
        <f>unprmtd_src_summary!G597</f>
        <v>0</v>
      </c>
      <c r="G597" s="144">
        <f>unprmtd_src_summary!H597</f>
        <v>1716.7720235430327</v>
      </c>
      <c r="H597" s="144">
        <f>unprmtd_src_summary!I597</f>
        <v>0</v>
      </c>
      <c r="I597" s="144">
        <f>unprmtd_src_summary!J597</f>
        <v>0</v>
      </c>
      <c r="J597" s="144">
        <f>unprmtd_src_summary!K597</f>
        <v>0</v>
      </c>
    </row>
    <row r="598" spans="1:10" s="31" customFormat="1" x14ac:dyDescent="0.2">
      <c r="A598" t="s">
        <v>15903</v>
      </c>
      <c r="B598" t="str">
        <f>unprmtd_src_summary!C598</f>
        <v>38</v>
      </c>
      <c r="C598" s="143">
        <f>unprmtd_src_summary!D598</f>
        <v>38013</v>
      </c>
      <c r="D598" s="143" t="str">
        <f>unprmtd_src_summary!E598</f>
        <v>2310000300</v>
      </c>
      <c r="E598" s="28" t="str">
        <f>unprmtd_src_summary!F598</f>
        <v>Pneumatic devices</v>
      </c>
      <c r="F598" s="144">
        <f>unprmtd_src_summary!G598</f>
        <v>0</v>
      </c>
      <c r="G598" s="144">
        <f>unprmtd_src_summary!H598</f>
        <v>1162.0749256834608</v>
      </c>
      <c r="H598" s="144">
        <f>unprmtd_src_summary!I598</f>
        <v>0</v>
      </c>
      <c r="I598" s="144">
        <f>unprmtd_src_summary!J598</f>
        <v>0</v>
      </c>
      <c r="J598" s="144">
        <f>unprmtd_src_summary!K598</f>
        <v>0</v>
      </c>
    </row>
    <row r="599" spans="1:10" s="31" customFormat="1" x14ac:dyDescent="0.2">
      <c r="A599" t="s">
        <v>15903</v>
      </c>
      <c r="B599" t="str">
        <f>unprmtd_src_summary!C599</f>
        <v>38</v>
      </c>
      <c r="C599" s="143">
        <f>unprmtd_src_summary!D599</f>
        <v>38023</v>
      </c>
      <c r="D599" s="143" t="str">
        <f>unprmtd_src_summary!E599</f>
        <v>2310000300</v>
      </c>
      <c r="E599" s="28" t="str">
        <f>unprmtd_src_summary!F599</f>
        <v>Pneumatic devices</v>
      </c>
      <c r="F599" s="144">
        <f>unprmtd_src_summary!G599</f>
        <v>0</v>
      </c>
      <c r="G599" s="144">
        <f>unprmtd_src_summary!H599</f>
        <v>443.13790499395975</v>
      </c>
      <c r="H599" s="144">
        <f>unprmtd_src_summary!I599</f>
        <v>0</v>
      </c>
      <c r="I599" s="144">
        <f>unprmtd_src_summary!J599</f>
        <v>0</v>
      </c>
      <c r="J599" s="144">
        <f>unprmtd_src_summary!K599</f>
        <v>0</v>
      </c>
    </row>
    <row r="600" spans="1:10" x14ac:dyDescent="0.2">
      <c r="A600" t="s">
        <v>15903</v>
      </c>
      <c r="B600" t="str">
        <f>unprmtd_src_summary!C600</f>
        <v>38</v>
      </c>
      <c r="C600" s="143">
        <f>unprmtd_src_summary!D600</f>
        <v>38025</v>
      </c>
      <c r="D600" s="143" t="str">
        <f>unprmtd_src_summary!E600</f>
        <v>2310000300</v>
      </c>
      <c r="E600" s="28" t="str">
        <f>unprmtd_src_summary!F600</f>
        <v>Pneumatic devices</v>
      </c>
      <c r="F600" s="144">
        <f>unprmtd_src_summary!G600</f>
        <v>0</v>
      </c>
      <c r="G600" s="144">
        <f>unprmtd_src_summary!H600</f>
        <v>1193.0635903683531</v>
      </c>
      <c r="H600" s="144">
        <f>unprmtd_src_summary!I600</f>
        <v>0</v>
      </c>
      <c r="I600" s="144">
        <f>unprmtd_src_summary!J600</f>
        <v>0</v>
      </c>
      <c r="J600" s="144">
        <f>unprmtd_src_summary!K600</f>
        <v>0</v>
      </c>
    </row>
    <row r="601" spans="1:10" s="30" customFormat="1" x14ac:dyDescent="0.2">
      <c r="A601" t="s">
        <v>15903</v>
      </c>
      <c r="B601" t="str">
        <f>unprmtd_src_summary!C601</f>
        <v>38</v>
      </c>
      <c r="C601" s="143">
        <f>unprmtd_src_summary!D601</f>
        <v>38033</v>
      </c>
      <c r="D601" s="143" t="str">
        <f>unprmtd_src_summary!E601</f>
        <v>2310000300</v>
      </c>
      <c r="E601" s="28" t="str">
        <f>unprmtd_src_summary!F601</f>
        <v>Pneumatic devices</v>
      </c>
      <c r="F601" s="144">
        <f>unprmtd_src_summary!G601</f>
        <v>0</v>
      </c>
      <c r="G601" s="144">
        <f>unprmtd_src_summary!H601</f>
        <v>195.22858751482141</v>
      </c>
      <c r="H601" s="144">
        <f>unprmtd_src_summary!I601</f>
        <v>0</v>
      </c>
      <c r="I601" s="144">
        <f>unprmtd_src_summary!J601</f>
        <v>0</v>
      </c>
      <c r="J601" s="144">
        <f>unprmtd_src_summary!K601</f>
        <v>0</v>
      </c>
    </row>
    <row r="602" spans="1:10" s="31" customFormat="1" x14ac:dyDescent="0.2">
      <c r="A602" t="s">
        <v>15903</v>
      </c>
      <c r="B602" t="str">
        <f>unprmtd_src_summary!C602</f>
        <v>38</v>
      </c>
      <c r="C602" s="143">
        <f>unprmtd_src_summary!D602</f>
        <v>38049</v>
      </c>
      <c r="D602" s="143" t="str">
        <f>unprmtd_src_summary!E602</f>
        <v>2310000300</v>
      </c>
      <c r="E602" s="28" t="str">
        <f>unprmtd_src_summary!F602</f>
        <v>Pneumatic devices</v>
      </c>
      <c r="F602" s="144">
        <f>unprmtd_src_summary!G602</f>
        <v>0</v>
      </c>
      <c r="G602" s="144">
        <f>unprmtd_src_summary!H602</f>
        <v>52.680729964316889</v>
      </c>
      <c r="H602" s="144">
        <f>unprmtd_src_summary!I602</f>
        <v>0</v>
      </c>
      <c r="I602" s="144">
        <f>unprmtd_src_summary!J602</f>
        <v>0</v>
      </c>
      <c r="J602" s="144">
        <f>unprmtd_src_summary!K602</f>
        <v>0</v>
      </c>
    </row>
    <row r="603" spans="1:10" x14ac:dyDescent="0.2">
      <c r="A603" t="s">
        <v>15903</v>
      </c>
      <c r="B603" t="str">
        <f>unprmtd_src_summary!C603</f>
        <v>38</v>
      </c>
      <c r="C603" s="143">
        <f>unprmtd_src_summary!D603</f>
        <v>38053</v>
      </c>
      <c r="D603" s="143" t="str">
        <f>unprmtd_src_summary!E603</f>
        <v>2310000300</v>
      </c>
      <c r="E603" s="28" t="str">
        <f>unprmtd_src_summary!F603</f>
        <v>Pneumatic devices</v>
      </c>
      <c r="F603" s="144">
        <f>unprmtd_src_summary!G603</f>
        <v>0</v>
      </c>
      <c r="G603" s="144">
        <f>unprmtd_src_summary!H603</f>
        <v>2689.8160946486505</v>
      </c>
      <c r="H603" s="144">
        <f>unprmtd_src_summary!I603</f>
        <v>0</v>
      </c>
      <c r="I603" s="144">
        <f>unprmtd_src_summary!J603</f>
        <v>0</v>
      </c>
      <c r="J603" s="144">
        <f>unprmtd_src_summary!K603</f>
        <v>0</v>
      </c>
    </row>
    <row r="604" spans="1:10" s="30" customFormat="1" x14ac:dyDescent="0.2">
      <c r="A604" t="s">
        <v>15903</v>
      </c>
      <c r="B604" t="str">
        <f>unprmtd_src_summary!C604</f>
        <v>38</v>
      </c>
      <c r="C604" s="143">
        <f>unprmtd_src_summary!D604</f>
        <v>38055</v>
      </c>
      <c r="D604" s="143" t="str">
        <f>unprmtd_src_summary!E604</f>
        <v>2310000300</v>
      </c>
      <c r="E604" s="28" t="str">
        <f>unprmtd_src_summary!F604</f>
        <v>Pneumatic devices</v>
      </c>
      <c r="F604" s="144">
        <f>unprmtd_src_summary!G604</f>
        <v>0</v>
      </c>
      <c r="G604" s="144">
        <f>unprmtd_src_summary!H604</f>
        <v>52.680729964316889</v>
      </c>
      <c r="H604" s="144">
        <f>unprmtd_src_summary!I604</f>
        <v>0</v>
      </c>
      <c r="I604" s="144">
        <f>unprmtd_src_summary!J604</f>
        <v>0</v>
      </c>
      <c r="J604" s="144">
        <f>unprmtd_src_summary!K604</f>
        <v>0</v>
      </c>
    </row>
    <row r="605" spans="1:10" s="31" customFormat="1" x14ac:dyDescent="0.2">
      <c r="A605" t="s">
        <v>15903</v>
      </c>
      <c r="B605" t="str">
        <f>unprmtd_src_summary!C605</f>
        <v>38</v>
      </c>
      <c r="C605" s="143">
        <f>unprmtd_src_summary!D605</f>
        <v>38057</v>
      </c>
      <c r="D605" s="143" t="str">
        <f>unprmtd_src_summary!E605</f>
        <v>2310000300</v>
      </c>
      <c r="E605" s="28" t="str">
        <f>unprmtd_src_summary!F605</f>
        <v>Pneumatic devices</v>
      </c>
      <c r="F605" s="144">
        <f>unprmtd_src_summary!G605</f>
        <v>0</v>
      </c>
      <c r="G605" s="144">
        <f>unprmtd_src_summary!H605</f>
        <v>3.0988664684892284</v>
      </c>
      <c r="H605" s="144">
        <f>unprmtd_src_summary!I605</f>
        <v>0</v>
      </c>
      <c r="I605" s="144">
        <f>unprmtd_src_summary!J605</f>
        <v>0</v>
      </c>
      <c r="J605" s="144">
        <f>unprmtd_src_summary!K605</f>
        <v>0</v>
      </c>
    </row>
    <row r="606" spans="1:10" x14ac:dyDescent="0.2">
      <c r="A606" t="s">
        <v>15903</v>
      </c>
      <c r="B606" t="str">
        <f>unprmtd_src_summary!C606</f>
        <v>38</v>
      </c>
      <c r="C606" s="143">
        <f>unprmtd_src_summary!D606</f>
        <v>38061</v>
      </c>
      <c r="D606" s="143" t="str">
        <f>unprmtd_src_summary!E606</f>
        <v>2310000300</v>
      </c>
      <c r="E606" s="28" t="str">
        <f>unprmtd_src_summary!F606</f>
        <v>Pneumatic devices</v>
      </c>
      <c r="F606" s="144">
        <f>unprmtd_src_summary!G606</f>
        <v>0</v>
      </c>
      <c r="G606" s="144">
        <f>unprmtd_src_summary!H606</f>
        <v>1580.4218989295066</v>
      </c>
      <c r="H606" s="144">
        <f>unprmtd_src_summary!I606</f>
        <v>0</v>
      </c>
      <c r="I606" s="144">
        <f>unprmtd_src_summary!J606</f>
        <v>0</v>
      </c>
      <c r="J606" s="144">
        <f>unprmtd_src_summary!K606</f>
        <v>0</v>
      </c>
    </row>
    <row r="607" spans="1:10" s="30" customFormat="1" x14ac:dyDescent="0.2">
      <c r="A607" t="s">
        <v>15903</v>
      </c>
      <c r="B607" t="str">
        <f>unprmtd_src_summary!C607</f>
        <v>38</v>
      </c>
      <c r="C607" s="143">
        <f>unprmtd_src_summary!D607</f>
        <v>38075</v>
      </c>
      <c r="D607" s="143" t="str">
        <f>unprmtd_src_summary!E607</f>
        <v>2310000300</v>
      </c>
      <c r="E607" s="28" t="str">
        <f>unprmtd_src_summary!F607</f>
        <v>Pneumatic devices</v>
      </c>
      <c r="F607" s="144">
        <f>unprmtd_src_summary!G607</f>
        <v>0</v>
      </c>
      <c r="G607" s="144">
        <f>unprmtd_src_summary!H607</f>
        <v>901.77014233036562</v>
      </c>
      <c r="H607" s="144">
        <f>unprmtd_src_summary!I607</f>
        <v>0</v>
      </c>
      <c r="I607" s="144">
        <f>unprmtd_src_summary!J607</f>
        <v>0</v>
      </c>
      <c r="J607" s="144">
        <f>unprmtd_src_summary!K607</f>
        <v>0</v>
      </c>
    </row>
    <row r="608" spans="1:10" s="31" customFormat="1" x14ac:dyDescent="0.2">
      <c r="A608" t="s">
        <v>15903</v>
      </c>
      <c r="B608" t="str">
        <f>unprmtd_src_summary!C608</f>
        <v>38</v>
      </c>
      <c r="C608" s="143">
        <f>unprmtd_src_summary!D608</f>
        <v>38087</v>
      </c>
      <c r="D608" s="143" t="str">
        <f>unprmtd_src_summary!E608</f>
        <v>2310000300</v>
      </c>
      <c r="E608" s="28" t="str">
        <f>unprmtd_src_summary!F608</f>
        <v>Pneumatic devices</v>
      </c>
      <c r="F608" s="144">
        <f>unprmtd_src_summary!G608</f>
        <v>0</v>
      </c>
      <c r="G608" s="144">
        <f>unprmtd_src_summary!H608</f>
        <v>65.076195838273804</v>
      </c>
      <c r="H608" s="144">
        <f>unprmtd_src_summary!I608</f>
        <v>0</v>
      </c>
      <c r="I608" s="144">
        <f>unprmtd_src_summary!J608</f>
        <v>0</v>
      </c>
      <c r="J608" s="144">
        <f>unprmtd_src_summary!K608</f>
        <v>0</v>
      </c>
    </row>
    <row r="609" spans="1:10" x14ac:dyDescent="0.2">
      <c r="A609" t="s">
        <v>15903</v>
      </c>
      <c r="B609" t="str">
        <f>unprmtd_src_summary!C609</f>
        <v>38</v>
      </c>
      <c r="C609" s="143">
        <f>unprmtd_src_summary!D609</f>
        <v>38089</v>
      </c>
      <c r="D609" s="143" t="str">
        <f>unprmtd_src_summary!E609</f>
        <v>2310000300</v>
      </c>
      <c r="E609" s="28" t="str">
        <f>unprmtd_src_summary!F609</f>
        <v>Pneumatic devices</v>
      </c>
      <c r="F609" s="144">
        <f>unprmtd_src_summary!G609</f>
        <v>0</v>
      </c>
      <c r="G609" s="144">
        <f>unprmtd_src_summary!H609</f>
        <v>220.01951926273523</v>
      </c>
      <c r="H609" s="144">
        <f>unprmtd_src_summary!I609</f>
        <v>0</v>
      </c>
      <c r="I609" s="144">
        <f>unprmtd_src_summary!J609</f>
        <v>0</v>
      </c>
      <c r="J609" s="144">
        <f>unprmtd_src_summary!K609</f>
        <v>0</v>
      </c>
    </row>
    <row r="610" spans="1:10" s="30" customFormat="1" x14ac:dyDescent="0.2">
      <c r="A610" t="s">
        <v>15903</v>
      </c>
      <c r="B610" t="str">
        <f>unprmtd_src_summary!C610</f>
        <v>38</v>
      </c>
      <c r="C610" s="143">
        <f>unprmtd_src_summary!D610</f>
        <v>38101</v>
      </c>
      <c r="D610" s="143" t="str">
        <f>unprmtd_src_summary!E610</f>
        <v>2310000300</v>
      </c>
      <c r="E610" s="28" t="str">
        <f>unprmtd_src_summary!F610</f>
        <v>Pneumatic devices</v>
      </c>
      <c r="F610" s="144">
        <f>unprmtd_src_summary!G610</f>
        <v>0</v>
      </c>
      <c r="G610" s="144">
        <f>unprmtd_src_summary!H610</f>
        <v>49.581863495827655</v>
      </c>
      <c r="H610" s="144">
        <f>unprmtd_src_summary!I610</f>
        <v>0</v>
      </c>
      <c r="I610" s="144">
        <f>unprmtd_src_summary!J610</f>
        <v>0</v>
      </c>
      <c r="J610" s="144">
        <f>unprmtd_src_summary!K610</f>
        <v>0</v>
      </c>
    </row>
    <row r="611" spans="1:10" s="30" customFormat="1" x14ac:dyDescent="0.2">
      <c r="A611" t="s">
        <v>15903</v>
      </c>
      <c r="B611" t="str">
        <f>unprmtd_src_summary!C611</f>
        <v>38</v>
      </c>
      <c r="C611" s="143">
        <f>unprmtd_src_summary!D611</f>
        <v>38105</v>
      </c>
      <c r="D611" s="143" t="str">
        <f>unprmtd_src_summary!E611</f>
        <v>2310000300</v>
      </c>
      <c r="E611" s="28" t="str">
        <f>unprmtd_src_summary!F611</f>
        <v>Pneumatic devices</v>
      </c>
      <c r="F611" s="144">
        <f>unprmtd_src_summary!G611</f>
        <v>0</v>
      </c>
      <c r="G611" s="144">
        <f>unprmtd_src_summary!H611</f>
        <v>1447.1706407844699</v>
      </c>
      <c r="H611" s="144">
        <f>unprmtd_src_summary!I611</f>
        <v>0</v>
      </c>
      <c r="I611" s="144">
        <f>unprmtd_src_summary!J611</f>
        <v>0</v>
      </c>
      <c r="J611" s="144">
        <f>unprmtd_src_summary!K611</f>
        <v>0</v>
      </c>
    </row>
    <row r="612" spans="1:10" s="30" customFormat="1" x14ac:dyDescent="0.2">
      <c r="A612" t="s">
        <v>15903</v>
      </c>
      <c r="B612" t="str">
        <f>unprmtd_src_summary!C612</f>
        <v>46</v>
      </c>
      <c r="C612" s="143">
        <f>unprmtd_src_summary!D612</f>
        <v>46063</v>
      </c>
      <c r="D612" s="143" t="str">
        <f>unprmtd_src_summary!E612</f>
        <v>2310000300</v>
      </c>
      <c r="E612" s="28" t="str">
        <f>unprmtd_src_summary!F612</f>
        <v>Pneumatic devices</v>
      </c>
      <c r="F612" s="144">
        <f>unprmtd_src_summary!G612</f>
        <v>0</v>
      </c>
      <c r="G612" s="144">
        <f>unprmtd_src_summary!H612</f>
        <v>653.86082485122722</v>
      </c>
      <c r="H612" s="144">
        <f>unprmtd_src_summary!I612</f>
        <v>0</v>
      </c>
      <c r="I612" s="144">
        <f>unprmtd_src_summary!J612</f>
        <v>0</v>
      </c>
      <c r="J612" s="144">
        <f>unprmtd_src_summary!K612</f>
        <v>0</v>
      </c>
    </row>
    <row r="613" spans="1:10" s="30" customFormat="1" x14ac:dyDescent="0.2">
      <c r="A613" t="s">
        <v>15903</v>
      </c>
      <c r="B613" t="str">
        <f>unprmtd_src_summary!C613</f>
        <v>46</v>
      </c>
      <c r="C613" s="143">
        <f>unprmtd_src_summary!D613</f>
        <v>46019</v>
      </c>
      <c r="D613" s="143" t="str">
        <f>unprmtd_src_summary!E613</f>
        <v>2310000300</v>
      </c>
      <c r="E613" s="28" t="str">
        <f>unprmtd_src_summary!F613</f>
        <v>Pneumatic devices</v>
      </c>
      <c r="F613" s="144">
        <f>unprmtd_src_summary!G613</f>
        <v>0</v>
      </c>
      <c r="G613" s="144">
        <f>unprmtd_src_summary!H613</f>
        <v>0</v>
      </c>
      <c r="H613" s="144">
        <f>unprmtd_src_summary!I613</f>
        <v>0</v>
      </c>
      <c r="I613" s="144">
        <f>unprmtd_src_summary!J613</f>
        <v>0</v>
      </c>
      <c r="J613" s="144">
        <f>unprmtd_src_summary!K613</f>
        <v>0</v>
      </c>
    </row>
    <row r="614" spans="1:10" s="221" customFormat="1" x14ac:dyDescent="0.2">
      <c r="A614" s="221" t="s">
        <v>15903</v>
      </c>
      <c r="B614" s="221" t="str">
        <f>unprmtd_src_summary!C614</f>
        <v>30</v>
      </c>
      <c r="C614" s="232" t="str">
        <f>unprmtd_src_summary!D614</f>
        <v>3001101</v>
      </c>
      <c r="D614" s="232" t="str">
        <f>unprmtd_src_summary!E614</f>
        <v>2310000300</v>
      </c>
      <c r="E614" s="233" t="str">
        <f>unprmtd_src_summary!F614</f>
        <v>Pneumatic devices</v>
      </c>
      <c r="F614" s="234">
        <f>unprmtd_src_summary!G614</f>
        <v>0</v>
      </c>
      <c r="G614" s="234">
        <f>unprmtd_src_summary!H614</f>
        <v>0</v>
      </c>
      <c r="H614" s="234">
        <f>unprmtd_src_summary!I614</f>
        <v>0</v>
      </c>
      <c r="I614" s="234">
        <f>unprmtd_src_summary!J614</f>
        <v>0</v>
      </c>
      <c r="J614" s="234">
        <f>unprmtd_src_summary!K614</f>
        <v>0</v>
      </c>
    </row>
    <row r="615" spans="1:10" s="221" customFormat="1" x14ac:dyDescent="0.2">
      <c r="A615" s="221" t="s">
        <v>15903</v>
      </c>
      <c r="B615" s="221" t="str">
        <f>unprmtd_src_summary!C615</f>
        <v>30</v>
      </c>
      <c r="C615" s="232" t="str">
        <f>unprmtd_src_summary!D615</f>
        <v>3001701</v>
      </c>
      <c r="D615" s="232" t="str">
        <f>unprmtd_src_summary!E615</f>
        <v>2310000300</v>
      </c>
      <c r="E615" s="233" t="str">
        <f>unprmtd_src_summary!F615</f>
        <v>Pneumatic devices</v>
      </c>
      <c r="F615" s="234">
        <f>unprmtd_src_summary!G615</f>
        <v>0</v>
      </c>
      <c r="G615" s="234">
        <f>unprmtd_src_summary!H615</f>
        <v>0</v>
      </c>
      <c r="H615" s="234">
        <f>unprmtd_src_summary!I615</f>
        <v>0</v>
      </c>
      <c r="I615" s="234">
        <f>unprmtd_src_summary!J615</f>
        <v>0</v>
      </c>
      <c r="J615" s="234">
        <f>unprmtd_src_summary!K615</f>
        <v>0</v>
      </c>
    </row>
    <row r="616" spans="1:10" s="221" customFormat="1" x14ac:dyDescent="0.2">
      <c r="A616" s="221" t="s">
        <v>15903</v>
      </c>
      <c r="B616" s="221" t="str">
        <f>unprmtd_src_summary!C616</f>
        <v>30</v>
      </c>
      <c r="C616" s="232" t="str">
        <f>unprmtd_src_summary!D616</f>
        <v>3001901</v>
      </c>
      <c r="D616" s="232" t="str">
        <f>unprmtd_src_summary!E616</f>
        <v>2310000300</v>
      </c>
      <c r="E616" s="233" t="str">
        <f>unprmtd_src_summary!F616</f>
        <v>Pneumatic devices</v>
      </c>
      <c r="F616" s="234">
        <f>unprmtd_src_summary!G616</f>
        <v>0</v>
      </c>
      <c r="G616" s="234">
        <f>unprmtd_src_summary!H616</f>
        <v>6.1977329369784577</v>
      </c>
      <c r="H616" s="234">
        <f>unprmtd_src_summary!I616</f>
        <v>0</v>
      </c>
      <c r="I616" s="234">
        <f>unprmtd_src_summary!J616</f>
        <v>0</v>
      </c>
      <c r="J616" s="234">
        <f>unprmtd_src_summary!K616</f>
        <v>0</v>
      </c>
    </row>
    <row r="617" spans="1:10" s="221" customFormat="1" x14ac:dyDescent="0.2">
      <c r="A617" s="221" t="s">
        <v>15903</v>
      </c>
      <c r="B617" s="221" t="str">
        <f>unprmtd_src_summary!C617</f>
        <v>30</v>
      </c>
      <c r="C617" s="232" t="str">
        <f>unprmtd_src_summary!D617</f>
        <v>3002101</v>
      </c>
      <c r="D617" s="232" t="str">
        <f>unprmtd_src_summary!E617</f>
        <v>2310000300</v>
      </c>
      <c r="E617" s="233" t="str">
        <f>unprmtd_src_summary!F617</f>
        <v>Pneumatic devices</v>
      </c>
      <c r="F617" s="234">
        <f>unprmtd_src_summary!G617</f>
        <v>0</v>
      </c>
      <c r="G617" s="234">
        <f>unprmtd_src_summary!H617</f>
        <v>0</v>
      </c>
      <c r="H617" s="234">
        <f>unprmtd_src_summary!I617</f>
        <v>0</v>
      </c>
      <c r="I617" s="234">
        <f>unprmtd_src_summary!J617</f>
        <v>0</v>
      </c>
      <c r="J617" s="234">
        <f>unprmtd_src_summary!K617</f>
        <v>0</v>
      </c>
    </row>
    <row r="618" spans="1:10" s="221" customFormat="1" x14ac:dyDescent="0.2">
      <c r="A618" s="221" t="s">
        <v>15903</v>
      </c>
      <c r="B618" s="221" t="str">
        <f>unprmtd_src_summary!C618</f>
        <v>30</v>
      </c>
      <c r="C618" s="232" t="str">
        <f>unprmtd_src_summary!D618</f>
        <v>3002501</v>
      </c>
      <c r="D618" s="232" t="str">
        <f>unprmtd_src_summary!E618</f>
        <v>2310000300</v>
      </c>
      <c r="E618" s="233" t="str">
        <f>unprmtd_src_summary!F618</f>
        <v>Pneumatic devices</v>
      </c>
      <c r="F618" s="234">
        <f>unprmtd_src_summary!G618</f>
        <v>0</v>
      </c>
      <c r="G618" s="234">
        <f>unprmtd_src_summary!H618</f>
        <v>0</v>
      </c>
      <c r="H618" s="234">
        <f>unprmtd_src_summary!I618</f>
        <v>0</v>
      </c>
      <c r="I618" s="234">
        <f>unprmtd_src_summary!J618</f>
        <v>0</v>
      </c>
      <c r="J618" s="234">
        <f>unprmtd_src_summary!K618</f>
        <v>0</v>
      </c>
    </row>
    <row r="619" spans="1:10" s="221" customFormat="1" x14ac:dyDescent="0.2">
      <c r="A619" s="221" t="s">
        <v>15903</v>
      </c>
      <c r="B619" s="221" t="str">
        <f>unprmtd_src_summary!C619</f>
        <v>30</v>
      </c>
      <c r="C619" s="232" t="str">
        <f>unprmtd_src_summary!D619</f>
        <v>3003301</v>
      </c>
      <c r="D619" s="232" t="str">
        <f>unprmtd_src_summary!E619</f>
        <v>2310000300</v>
      </c>
      <c r="E619" s="233" t="str">
        <f>unprmtd_src_summary!F619</f>
        <v>Pneumatic devices</v>
      </c>
      <c r="F619" s="234">
        <f>unprmtd_src_summary!G619</f>
        <v>0</v>
      </c>
      <c r="G619" s="234">
        <f>unprmtd_src_summary!H619</f>
        <v>0</v>
      </c>
      <c r="H619" s="234">
        <f>unprmtd_src_summary!I619</f>
        <v>0</v>
      </c>
      <c r="I619" s="234">
        <f>unprmtd_src_summary!J619</f>
        <v>0</v>
      </c>
      <c r="J619" s="234">
        <f>unprmtd_src_summary!K619</f>
        <v>0</v>
      </c>
    </row>
    <row r="620" spans="1:10" s="221" customFormat="1" x14ac:dyDescent="0.2">
      <c r="A620" s="221" t="s">
        <v>15903</v>
      </c>
      <c r="B620" s="221" t="str">
        <f>unprmtd_src_summary!C620</f>
        <v>30</v>
      </c>
      <c r="C620" s="232" t="str">
        <f>unprmtd_src_summary!D620</f>
        <v>3005501</v>
      </c>
      <c r="D620" s="232" t="str">
        <f>unprmtd_src_summary!E620</f>
        <v>2310000300</v>
      </c>
      <c r="E620" s="233" t="str">
        <f>unprmtd_src_summary!F620</f>
        <v>Pneumatic devices</v>
      </c>
      <c r="F620" s="234">
        <f>unprmtd_src_summary!G620</f>
        <v>0</v>
      </c>
      <c r="G620" s="234">
        <f>unprmtd_src_summary!H620</f>
        <v>0</v>
      </c>
      <c r="H620" s="234">
        <f>unprmtd_src_summary!I620</f>
        <v>0</v>
      </c>
      <c r="I620" s="234">
        <f>unprmtd_src_summary!J620</f>
        <v>0</v>
      </c>
      <c r="J620" s="234">
        <f>unprmtd_src_summary!K620</f>
        <v>0</v>
      </c>
    </row>
    <row r="621" spans="1:10" s="221" customFormat="1" x14ac:dyDescent="0.2">
      <c r="A621" s="221" t="s">
        <v>15903</v>
      </c>
      <c r="B621" s="221" t="str">
        <f>unprmtd_src_summary!C621</f>
        <v>30</v>
      </c>
      <c r="C621" s="232" t="str">
        <f>unprmtd_src_summary!D621</f>
        <v>3007901</v>
      </c>
      <c r="D621" s="232" t="str">
        <f>unprmtd_src_summary!E621</f>
        <v>2310000300</v>
      </c>
      <c r="E621" s="233" t="str">
        <f>unprmtd_src_summary!F621</f>
        <v>Pneumatic devices</v>
      </c>
      <c r="F621" s="234">
        <f>unprmtd_src_summary!G621</f>
        <v>0</v>
      </c>
      <c r="G621" s="234">
        <f>unprmtd_src_summary!H621</f>
        <v>0</v>
      </c>
      <c r="H621" s="234">
        <f>unprmtd_src_summary!I621</f>
        <v>0</v>
      </c>
      <c r="I621" s="234">
        <f>unprmtd_src_summary!J621</f>
        <v>0</v>
      </c>
      <c r="J621" s="234">
        <f>unprmtd_src_summary!K621</f>
        <v>0</v>
      </c>
    </row>
    <row r="622" spans="1:10" s="221" customFormat="1" x14ac:dyDescent="0.2">
      <c r="A622" s="221" t="s">
        <v>15903</v>
      </c>
      <c r="B622" s="221" t="str">
        <f>unprmtd_src_summary!C622</f>
        <v>30</v>
      </c>
      <c r="C622" s="232" t="str">
        <f>unprmtd_src_summary!D622</f>
        <v>3008301</v>
      </c>
      <c r="D622" s="232" t="str">
        <f>unprmtd_src_summary!E622</f>
        <v>2310000300</v>
      </c>
      <c r="E622" s="233" t="str">
        <f>unprmtd_src_summary!F622</f>
        <v>Pneumatic devices</v>
      </c>
      <c r="F622" s="234">
        <f>unprmtd_src_summary!G622</f>
        <v>0</v>
      </c>
      <c r="G622" s="234">
        <f>unprmtd_src_summary!H622</f>
        <v>0</v>
      </c>
      <c r="H622" s="234">
        <f>unprmtd_src_summary!I622</f>
        <v>0</v>
      </c>
      <c r="I622" s="234">
        <f>unprmtd_src_summary!J622</f>
        <v>0</v>
      </c>
      <c r="J622" s="234">
        <f>unprmtd_src_summary!K622</f>
        <v>0</v>
      </c>
    </row>
    <row r="623" spans="1:10" s="221" customFormat="1" x14ac:dyDescent="0.2">
      <c r="A623" s="221" t="s">
        <v>15903</v>
      </c>
      <c r="B623" s="221" t="str">
        <f>unprmtd_src_summary!C623</f>
        <v>30</v>
      </c>
      <c r="C623" s="232" t="str">
        <f>unprmtd_src_summary!D623</f>
        <v>3008501</v>
      </c>
      <c r="D623" s="232" t="str">
        <f>unprmtd_src_summary!E623</f>
        <v>2310000300</v>
      </c>
      <c r="E623" s="233" t="str">
        <f>unprmtd_src_summary!F623</f>
        <v>Pneumatic devices</v>
      </c>
      <c r="F623" s="234">
        <f>unprmtd_src_summary!G623</f>
        <v>0</v>
      </c>
      <c r="G623" s="234">
        <f>unprmtd_src_summary!H623</f>
        <v>207.62405338877832</v>
      </c>
      <c r="H623" s="234">
        <f>unprmtd_src_summary!I623</f>
        <v>0</v>
      </c>
      <c r="I623" s="234">
        <f>unprmtd_src_summary!J623</f>
        <v>0</v>
      </c>
      <c r="J623" s="234">
        <f>unprmtd_src_summary!K623</f>
        <v>0</v>
      </c>
    </row>
    <row r="624" spans="1:10" s="221" customFormat="1" x14ac:dyDescent="0.2">
      <c r="A624" s="221" t="s">
        <v>15903</v>
      </c>
      <c r="B624" s="221" t="str">
        <f>unprmtd_src_summary!C624</f>
        <v>30</v>
      </c>
      <c r="C624" s="232" t="str">
        <f>unprmtd_src_summary!D624</f>
        <v>3009101</v>
      </c>
      <c r="D624" s="232" t="str">
        <f>unprmtd_src_summary!E624</f>
        <v>2310000300</v>
      </c>
      <c r="E624" s="233" t="str">
        <f>unprmtd_src_summary!F624</f>
        <v>Pneumatic devices</v>
      </c>
      <c r="F624" s="234">
        <f>unprmtd_src_summary!G624</f>
        <v>0</v>
      </c>
      <c r="G624" s="234">
        <f>unprmtd_src_summary!H624</f>
        <v>3.0988664684892289</v>
      </c>
      <c r="H624" s="234">
        <f>unprmtd_src_summary!I624</f>
        <v>0</v>
      </c>
      <c r="I624" s="234">
        <f>unprmtd_src_summary!J624</f>
        <v>0</v>
      </c>
      <c r="J624" s="234">
        <f>unprmtd_src_summary!K624</f>
        <v>0</v>
      </c>
    </row>
    <row r="625" spans="1:10" s="221" customFormat="1" x14ac:dyDescent="0.2">
      <c r="A625" s="221" t="s">
        <v>15903</v>
      </c>
      <c r="B625" s="221" t="str">
        <f>unprmtd_src_summary!C625</f>
        <v>30</v>
      </c>
      <c r="C625" s="232" t="str">
        <f>unprmtd_src_summary!D625</f>
        <v>3010501</v>
      </c>
      <c r="D625" s="232" t="str">
        <f>unprmtd_src_summary!E625</f>
        <v>2310000300</v>
      </c>
      <c r="E625" s="233" t="str">
        <f>unprmtd_src_summary!F625</f>
        <v>Pneumatic devices</v>
      </c>
      <c r="F625" s="234">
        <f>unprmtd_src_summary!G625</f>
        <v>0</v>
      </c>
      <c r="G625" s="234">
        <f>unprmtd_src_summary!H625</f>
        <v>130.15239167654758</v>
      </c>
      <c r="H625" s="234">
        <f>unprmtd_src_summary!I625</f>
        <v>0</v>
      </c>
      <c r="I625" s="234">
        <f>unprmtd_src_summary!J625</f>
        <v>0</v>
      </c>
      <c r="J625" s="234">
        <f>unprmtd_src_summary!K625</f>
        <v>0</v>
      </c>
    </row>
    <row r="626" spans="1:10" s="221" customFormat="1" x14ac:dyDescent="0.2">
      <c r="A626" s="221" t="s">
        <v>15903</v>
      </c>
      <c r="B626" s="221" t="str">
        <f>unprmtd_src_summary!C626</f>
        <v>30</v>
      </c>
      <c r="C626" s="232" t="str">
        <f>unprmtd_src_summary!D626</f>
        <v>3010901</v>
      </c>
      <c r="D626" s="232" t="str">
        <f>unprmtd_src_summary!E626</f>
        <v>2310000300</v>
      </c>
      <c r="E626" s="233" t="str">
        <f>unprmtd_src_summary!F626</f>
        <v>Pneumatic devices</v>
      </c>
      <c r="F626" s="234">
        <f>unprmtd_src_summary!G626</f>
        <v>0</v>
      </c>
      <c r="G626" s="234">
        <f>unprmtd_src_summary!H626</f>
        <v>0</v>
      </c>
      <c r="H626" s="234">
        <f>unprmtd_src_summary!I626</f>
        <v>0</v>
      </c>
      <c r="I626" s="234">
        <f>unprmtd_src_summary!J626</f>
        <v>0</v>
      </c>
      <c r="J626" s="234">
        <f>unprmtd_src_summary!K626</f>
        <v>0</v>
      </c>
    </row>
    <row r="627" spans="1:10" s="221" customFormat="1" x14ac:dyDescent="0.2">
      <c r="A627" s="221" t="s">
        <v>15903</v>
      </c>
      <c r="B627" s="221" t="str">
        <f>unprmtd_src_summary!C627</f>
        <v>38</v>
      </c>
      <c r="C627" s="232" t="str">
        <f>unprmtd_src_summary!D627</f>
        <v>3800701</v>
      </c>
      <c r="D627" s="232" t="str">
        <f>unprmtd_src_summary!E627</f>
        <v>2310000300</v>
      </c>
      <c r="E627" s="233" t="str">
        <f>unprmtd_src_summary!F627</f>
        <v>Pneumatic devices</v>
      </c>
      <c r="F627" s="234">
        <f>unprmtd_src_summary!G627</f>
        <v>0</v>
      </c>
      <c r="G627" s="234">
        <f>unprmtd_src_summary!H627</f>
        <v>0</v>
      </c>
      <c r="H627" s="234">
        <f>unprmtd_src_summary!I627</f>
        <v>0</v>
      </c>
      <c r="I627" s="234">
        <f>unprmtd_src_summary!J627</f>
        <v>0</v>
      </c>
      <c r="J627" s="234">
        <f>unprmtd_src_summary!K627</f>
        <v>0</v>
      </c>
    </row>
    <row r="628" spans="1:10" s="221" customFormat="1" x14ac:dyDescent="0.2">
      <c r="A628" s="221" t="s">
        <v>15903</v>
      </c>
      <c r="B628" s="221" t="str">
        <f>unprmtd_src_summary!C628</f>
        <v>38</v>
      </c>
      <c r="C628" s="232" t="str">
        <f>unprmtd_src_summary!D628</f>
        <v>3800901</v>
      </c>
      <c r="D628" s="232" t="str">
        <f>unprmtd_src_summary!E628</f>
        <v>2310000300</v>
      </c>
      <c r="E628" s="233" t="str">
        <f>unprmtd_src_summary!F628</f>
        <v>Pneumatic devices</v>
      </c>
      <c r="F628" s="234">
        <f>unprmtd_src_summary!G628</f>
        <v>0</v>
      </c>
      <c r="G628" s="234">
        <f>unprmtd_src_summary!H628</f>
        <v>0</v>
      </c>
      <c r="H628" s="234">
        <f>unprmtd_src_summary!I628</f>
        <v>0</v>
      </c>
      <c r="I628" s="234">
        <f>unprmtd_src_summary!J628</f>
        <v>0</v>
      </c>
      <c r="J628" s="234">
        <f>unprmtd_src_summary!K628</f>
        <v>0</v>
      </c>
    </row>
    <row r="629" spans="1:10" s="221" customFormat="1" x14ac:dyDescent="0.2">
      <c r="A629" s="221" t="s">
        <v>15903</v>
      </c>
      <c r="B629" s="221" t="str">
        <f>unprmtd_src_summary!C629</f>
        <v>38</v>
      </c>
      <c r="C629" s="232" t="str">
        <f>unprmtd_src_summary!D629</f>
        <v>3801101</v>
      </c>
      <c r="D629" s="232" t="str">
        <f>unprmtd_src_summary!E629</f>
        <v>2310000300</v>
      </c>
      <c r="E629" s="233" t="str">
        <f>unprmtd_src_summary!F629</f>
        <v>Pneumatic devices</v>
      </c>
      <c r="F629" s="234">
        <f>unprmtd_src_summary!G629</f>
        <v>0</v>
      </c>
      <c r="G629" s="234">
        <f>unprmtd_src_summary!H629</f>
        <v>0</v>
      </c>
      <c r="H629" s="234">
        <f>unprmtd_src_summary!I629</f>
        <v>0</v>
      </c>
      <c r="I629" s="234">
        <f>unprmtd_src_summary!J629</f>
        <v>0</v>
      </c>
      <c r="J629" s="234">
        <f>unprmtd_src_summary!K629</f>
        <v>0</v>
      </c>
    </row>
    <row r="630" spans="1:10" s="221" customFormat="1" x14ac:dyDescent="0.2">
      <c r="A630" s="221" t="s">
        <v>15903</v>
      </c>
      <c r="B630" s="221" t="str">
        <f>unprmtd_src_summary!C630</f>
        <v>38</v>
      </c>
      <c r="C630" s="232" t="str">
        <f>unprmtd_src_summary!D630</f>
        <v>3801301</v>
      </c>
      <c r="D630" s="232" t="str">
        <f>unprmtd_src_summary!E630</f>
        <v>2310000300</v>
      </c>
      <c r="E630" s="233" t="str">
        <f>unprmtd_src_summary!F630</f>
        <v>Pneumatic devices</v>
      </c>
      <c r="F630" s="234">
        <f>unprmtd_src_summary!G630</f>
        <v>0</v>
      </c>
      <c r="G630" s="234">
        <f>unprmtd_src_summary!H630</f>
        <v>0</v>
      </c>
      <c r="H630" s="234">
        <f>unprmtd_src_summary!I630</f>
        <v>0</v>
      </c>
      <c r="I630" s="234">
        <f>unprmtd_src_summary!J630</f>
        <v>0</v>
      </c>
      <c r="J630" s="234">
        <f>unprmtd_src_summary!K630</f>
        <v>0</v>
      </c>
    </row>
    <row r="631" spans="1:10" s="221" customFormat="1" x14ac:dyDescent="0.2">
      <c r="A631" s="221" t="s">
        <v>15903</v>
      </c>
      <c r="B631" s="221" t="str">
        <f>unprmtd_src_summary!C631</f>
        <v>38</v>
      </c>
      <c r="C631" s="232" t="str">
        <f>unprmtd_src_summary!D631</f>
        <v>3802301</v>
      </c>
      <c r="D631" s="232" t="str">
        <f>unprmtd_src_summary!E631</f>
        <v>2310000300</v>
      </c>
      <c r="E631" s="233" t="str">
        <f>unprmtd_src_summary!F631</f>
        <v>Pneumatic devices</v>
      </c>
      <c r="F631" s="234">
        <f>unprmtd_src_summary!G631</f>
        <v>0</v>
      </c>
      <c r="G631" s="234">
        <f>unprmtd_src_summary!H631</f>
        <v>0</v>
      </c>
      <c r="H631" s="234">
        <f>unprmtd_src_summary!I631</f>
        <v>0</v>
      </c>
      <c r="I631" s="234">
        <f>unprmtd_src_summary!J631</f>
        <v>0</v>
      </c>
      <c r="J631" s="234">
        <f>unprmtd_src_summary!K631</f>
        <v>0</v>
      </c>
    </row>
    <row r="632" spans="1:10" s="221" customFormat="1" x14ac:dyDescent="0.2">
      <c r="A632" s="221" t="s">
        <v>15903</v>
      </c>
      <c r="B632" s="221" t="str">
        <f>unprmtd_src_summary!C632</f>
        <v>38</v>
      </c>
      <c r="C632" s="232" t="str">
        <f>unprmtd_src_summary!D632</f>
        <v>3802501</v>
      </c>
      <c r="D632" s="232" t="str">
        <f>unprmtd_src_summary!E632</f>
        <v>2310000300</v>
      </c>
      <c r="E632" s="233" t="str">
        <f>unprmtd_src_summary!F632</f>
        <v>Pneumatic devices</v>
      </c>
      <c r="F632" s="234">
        <f>unprmtd_src_summary!G632</f>
        <v>0</v>
      </c>
      <c r="G632" s="234">
        <f>unprmtd_src_summary!H632</f>
        <v>74.372795243741493</v>
      </c>
      <c r="H632" s="234">
        <f>unprmtd_src_summary!I632</f>
        <v>0</v>
      </c>
      <c r="I632" s="234">
        <f>unprmtd_src_summary!J632</f>
        <v>0</v>
      </c>
      <c r="J632" s="234">
        <f>unprmtd_src_summary!K632</f>
        <v>0</v>
      </c>
    </row>
    <row r="633" spans="1:10" s="221" customFormat="1" x14ac:dyDescent="0.2">
      <c r="A633" s="221" t="s">
        <v>15903</v>
      </c>
      <c r="B633" s="221" t="str">
        <f>unprmtd_src_summary!C633</f>
        <v>38</v>
      </c>
      <c r="C633" s="232" t="str">
        <f>unprmtd_src_summary!D633</f>
        <v>3803301</v>
      </c>
      <c r="D633" s="232" t="str">
        <f>unprmtd_src_summary!E633</f>
        <v>2310000300</v>
      </c>
      <c r="E633" s="233" t="str">
        <f>unprmtd_src_summary!F633</f>
        <v>Pneumatic devices</v>
      </c>
      <c r="F633" s="234">
        <f>unprmtd_src_summary!G633</f>
        <v>0</v>
      </c>
      <c r="G633" s="234">
        <f>unprmtd_src_summary!H633</f>
        <v>0</v>
      </c>
      <c r="H633" s="234">
        <f>unprmtd_src_summary!I633</f>
        <v>0</v>
      </c>
      <c r="I633" s="234">
        <f>unprmtd_src_summary!J633</f>
        <v>0</v>
      </c>
      <c r="J633" s="234">
        <f>unprmtd_src_summary!K633</f>
        <v>0</v>
      </c>
    </row>
    <row r="634" spans="1:10" s="221" customFormat="1" x14ac:dyDescent="0.2">
      <c r="A634" s="221" t="s">
        <v>15903</v>
      </c>
      <c r="B634" s="221" t="str">
        <f>unprmtd_src_summary!C634</f>
        <v>38</v>
      </c>
      <c r="C634" s="232" t="str">
        <f>unprmtd_src_summary!D634</f>
        <v>3804901</v>
      </c>
      <c r="D634" s="232" t="str">
        <f>unprmtd_src_summary!E634</f>
        <v>2310000300</v>
      </c>
      <c r="E634" s="233" t="str">
        <f>unprmtd_src_summary!F634</f>
        <v>Pneumatic devices</v>
      </c>
      <c r="F634" s="234">
        <f>unprmtd_src_summary!G634</f>
        <v>0</v>
      </c>
      <c r="G634" s="234">
        <f>unprmtd_src_summary!H634</f>
        <v>0</v>
      </c>
      <c r="H634" s="234">
        <f>unprmtd_src_summary!I634</f>
        <v>0</v>
      </c>
      <c r="I634" s="234">
        <f>unprmtd_src_summary!J634</f>
        <v>0</v>
      </c>
      <c r="J634" s="234">
        <f>unprmtd_src_summary!K634</f>
        <v>0</v>
      </c>
    </row>
    <row r="635" spans="1:10" s="221" customFormat="1" x14ac:dyDescent="0.2">
      <c r="A635" s="221" t="s">
        <v>15903</v>
      </c>
      <c r="B635" s="221" t="str">
        <f>unprmtd_src_summary!C635</f>
        <v>38</v>
      </c>
      <c r="C635" s="232" t="str">
        <f>unprmtd_src_summary!D635</f>
        <v>3805301</v>
      </c>
      <c r="D635" s="232" t="str">
        <f>unprmtd_src_summary!E635</f>
        <v>2310000300</v>
      </c>
      <c r="E635" s="233" t="str">
        <f>unprmtd_src_summary!F635</f>
        <v>Pneumatic devices</v>
      </c>
      <c r="F635" s="234">
        <f>unprmtd_src_summary!G635</f>
        <v>0</v>
      </c>
      <c r="G635" s="234">
        <f>unprmtd_src_summary!H635</f>
        <v>65.076195838273804</v>
      </c>
      <c r="H635" s="234">
        <f>unprmtd_src_summary!I635</f>
        <v>0</v>
      </c>
      <c r="I635" s="234">
        <f>unprmtd_src_summary!J635</f>
        <v>0</v>
      </c>
      <c r="J635" s="234">
        <f>unprmtd_src_summary!K635</f>
        <v>0</v>
      </c>
    </row>
    <row r="636" spans="1:10" s="221" customFormat="1" x14ac:dyDescent="0.2">
      <c r="A636" s="221" t="s">
        <v>15903</v>
      </c>
      <c r="B636" s="221" t="str">
        <f>unprmtd_src_summary!C636</f>
        <v>38</v>
      </c>
      <c r="C636" s="232" t="str">
        <f>unprmtd_src_summary!D636</f>
        <v>3805501</v>
      </c>
      <c r="D636" s="232" t="str">
        <f>unprmtd_src_summary!E636</f>
        <v>2310000300</v>
      </c>
      <c r="E636" s="233" t="str">
        <f>unprmtd_src_summary!F636</f>
        <v>Pneumatic devices</v>
      </c>
      <c r="F636" s="234">
        <f>unprmtd_src_summary!G636</f>
        <v>0</v>
      </c>
      <c r="G636" s="234">
        <f>unprmtd_src_summary!H636</f>
        <v>52.680729964316889</v>
      </c>
      <c r="H636" s="234">
        <f>unprmtd_src_summary!I636</f>
        <v>0</v>
      </c>
      <c r="I636" s="234">
        <f>unprmtd_src_summary!J636</f>
        <v>0</v>
      </c>
      <c r="J636" s="234">
        <f>unprmtd_src_summary!K636</f>
        <v>0</v>
      </c>
    </row>
    <row r="637" spans="1:10" s="221" customFormat="1" x14ac:dyDescent="0.2">
      <c r="A637" s="221" t="s">
        <v>15903</v>
      </c>
      <c r="B637" s="221" t="str">
        <f>unprmtd_src_summary!C637</f>
        <v>38</v>
      </c>
      <c r="C637" s="232" t="str">
        <f>unprmtd_src_summary!D637</f>
        <v>3805701</v>
      </c>
      <c r="D637" s="232" t="str">
        <f>unprmtd_src_summary!E637</f>
        <v>2310000300</v>
      </c>
      <c r="E637" s="233" t="str">
        <f>unprmtd_src_summary!F637</f>
        <v>Pneumatic devices</v>
      </c>
      <c r="F637" s="234">
        <f>unprmtd_src_summary!G637</f>
        <v>0</v>
      </c>
      <c r="G637" s="234">
        <f>unprmtd_src_summary!H637</f>
        <v>0</v>
      </c>
      <c r="H637" s="234">
        <f>unprmtd_src_summary!I637</f>
        <v>0</v>
      </c>
      <c r="I637" s="234">
        <f>unprmtd_src_summary!J637</f>
        <v>0</v>
      </c>
      <c r="J637" s="234">
        <f>unprmtd_src_summary!K637</f>
        <v>0</v>
      </c>
    </row>
    <row r="638" spans="1:10" s="221" customFormat="1" x14ac:dyDescent="0.2">
      <c r="A638" s="221" t="s">
        <v>15903</v>
      </c>
      <c r="B638" s="221" t="str">
        <f>unprmtd_src_summary!C638</f>
        <v>38</v>
      </c>
      <c r="C638" s="232" t="str">
        <f>unprmtd_src_summary!D638</f>
        <v>3806101</v>
      </c>
      <c r="D638" s="232" t="str">
        <f>unprmtd_src_summary!E638</f>
        <v>2310000300</v>
      </c>
      <c r="E638" s="233" t="str">
        <f>unprmtd_src_summary!F638</f>
        <v>Pneumatic devices</v>
      </c>
      <c r="F638" s="234">
        <f>unprmtd_src_summary!G638</f>
        <v>0</v>
      </c>
      <c r="G638" s="234">
        <f>unprmtd_src_summary!H638</f>
        <v>347.0730444707936</v>
      </c>
      <c r="H638" s="234">
        <f>unprmtd_src_summary!I638</f>
        <v>0</v>
      </c>
      <c r="I638" s="234">
        <f>unprmtd_src_summary!J638</f>
        <v>0</v>
      </c>
      <c r="J638" s="234">
        <f>unprmtd_src_summary!K638</f>
        <v>0</v>
      </c>
    </row>
    <row r="639" spans="1:10" s="221" customFormat="1" x14ac:dyDescent="0.2">
      <c r="A639" s="221" t="s">
        <v>15903</v>
      </c>
      <c r="B639" s="221" t="str">
        <f>unprmtd_src_summary!C639</f>
        <v>38</v>
      </c>
      <c r="C639" s="232" t="str">
        <f>unprmtd_src_summary!D639</f>
        <v>3807501</v>
      </c>
      <c r="D639" s="232" t="str">
        <f>unprmtd_src_summary!E639</f>
        <v>2310000300</v>
      </c>
      <c r="E639" s="233" t="str">
        <f>unprmtd_src_summary!F639</f>
        <v>Pneumatic devices</v>
      </c>
      <c r="F639" s="234">
        <f>unprmtd_src_summary!G639</f>
        <v>0</v>
      </c>
      <c r="G639" s="234">
        <f>unprmtd_src_summary!H639</f>
        <v>0</v>
      </c>
      <c r="H639" s="234">
        <f>unprmtd_src_summary!I639</f>
        <v>0</v>
      </c>
      <c r="I639" s="234">
        <f>unprmtd_src_summary!J639</f>
        <v>0</v>
      </c>
      <c r="J639" s="234">
        <f>unprmtd_src_summary!K639</f>
        <v>0</v>
      </c>
    </row>
    <row r="640" spans="1:10" s="221" customFormat="1" x14ac:dyDescent="0.2">
      <c r="A640" s="221" t="s">
        <v>15903</v>
      </c>
      <c r="B640" s="221" t="str">
        <f>unprmtd_src_summary!C640</f>
        <v>38</v>
      </c>
      <c r="C640" s="232" t="str">
        <f>unprmtd_src_summary!D640</f>
        <v>3808701</v>
      </c>
      <c r="D640" s="232" t="str">
        <f>unprmtd_src_summary!E640</f>
        <v>2310000300</v>
      </c>
      <c r="E640" s="233" t="str">
        <f>unprmtd_src_summary!F640</f>
        <v>Pneumatic devices</v>
      </c>
      <c r="F640" s="234">
        <f>unprmtd_src_summary!G640</f>
        <v>0</v>
      </c>
      <c r="G640" s="234">
        <f>unprmtd_src_summary!H640</f>
        <v>0</v>
      </c>
      <c r="H640" s="234">
        <f>unprmtd_src_summary!I640</f>
        <v>0</v>
      </c>
      <c r="I640" s="234">
        <f>unprmtd_src_summary!J640</f>
        <v>0</v>
      </c>
      <c r="J640" s="234">
        <f>unprmtd_src_summary!K640</f>
        <v>0</v>
      </c>
    </row>
    <row r="641" spans="1:10" s="221" customFormat="1" ht="11.25" customHeight="1" x14ac:dyDescent="0.2">
      <c r="A641" s="221" t="s">
        <v>15903</v>
      </c>
      <c r="B641" s="221" t="str">
        <f>unprmtd_src_summary!C641</f>
        <v>38</v>
      </c>
      <c r="C641" s="232" t="str">
        <f>unprmtd_src_summary!D641</f>
        <v>3808901</v>
      </c>
      <c r="D641" s="232" t="str">
        <f>unprmtd_src_summary!E641</f>
        <v>2310000300</v>
      </c>
      <c r="E641" s="233" t="str">
        <f>unprmtd_src_summary!F641</f>
        <v>Pneumatic devices</v>
      </c>
      <c r="F641" s="234">
        <f>unprmtd_src_summary!G641</f>
        <v>0</v>
      </c>
      <c r="G641" s="234">
        <f>unprmtd_src_summary!H641</f>
        <v>0</v>
      </c>
      <c r="H641" s="234">
        <f>unprmtd_src_summary!I641</f>
        <v>0</v>
      </c>
      <c r="I641" s="234">
        <f>unprmtd_src_summary!J641</f>
        <v>0</v>
      </c>
      <c r="J641" s="234">
        <f>unprmtd_src_summary!K641</f>
        <v>0</v>
      </c>
    </row>
    <row r="642" spans="1:10" s="221" customFormat="1" x14ac:dyDescent="0.2">
      <c r="A642" s="221" t="s">
        <v>15903</v>
      </c>
      <c r="B642" s="221" t="str">
        <f>unprmtd_src_summary!C642</f>
        <v>38</v>
      </c>
      <c r="C642" s="232" t="str">
        <f>unprmtd_src_summary!D642</f>
        <v>3810101</v>
      </c>
      <c r="D642" s="232" t="str">
        <f>unprmtd_src_summary!E642</f>
        <v>2310000300</v>
      </c>
      <c r="E642" s="233" t="str">
        <f>unprmtd_src_summary!F642</f>
        <v>Pneumatic devices</v>
      </c>
      <c r="F642" s="234">
        <f>unprmtd_src_summary!G642</f>
        <v>0</v>
      </c>
      <c r="G642" s="234">
        <f>unprmtd_src_summary!H642</f>
        <v>0</v>
      </c>
      <c r="H642" s="234">
        <f>unprmtd_src_summary!I642</f>
        <v>0</v>
      </c>
      <c r="I642" s="234">
        <f>unprmtd_src_summary!J642</f>
        <v>0</v>
      </c>
      <c r="J642" s="234">
        <f>unprmtd_src_summary!K642</f>
        <v>0</v>
      </c>
    </row>
    <row r="643" spans="1:10" s="221" customFormat="1" x14ac:dyDescent="0.2">
      <c r="A643" s="221" t="s">
        <v>15903</v>
      </c>
      <c r="B643" s="221" t="str">
        <f>unprmtd_src_summary!C643</f>
        <v>38</v>
      </c>
      <c r="C643" s="232" t="str">
        <f>unprmtd_src_summary!D643</f>
        <v>3810501</v>
      </c>
      <c r="D643" s="232" t="str">
        <f>unprmtd_src_summary!E643</f>
        <v>2310000300</v>
      </c>
      <c r="E643" s="233" t="str">
        <f>unprmtd_src_summary!F643</f>
        <v>Pneumatic devices</v>
      </c>
      <c r="F643" s="234">
        <f>unprmtd_src_summary!G643</f>
        <v>0</v>
      </c>
      <c r="G643" s="234">
        <f>unprmtd_src_summary!H643</f>
        <v>0</v>
      </c>
      <c r="H643" s="234">
        <f>unprmtd_src_summary!I643</f>
        <v>0</v>
      </c>
      <c r="I643" s="234">
        <f>unprmtd_src_summary!J643</f>
        <v>0</v>
      </c>
      <c r="J643" s="234">
        <f>unprmtd_src_summary!K643</f>
        <v>0</v>
      </c>
    </row>
    <row r="644" spans="1:10" s="221" customFormat="1" x14ac:dyDescent="0.2">
      <c r="A644" s="221" t="s">
        <v>15903</v>
      </c>
      <c r="B644" s="221" t="str">
        <f>unprmtd_src_summary!C644</f>
        <v>46</v>
      </c>
      <c r="C644" s="232" t="str">
        <f>unprmtd_src_summary!D644</f>
        <v>4606301</v>
      </c>
      <c r="D644" s="232" t="str">
        <f>unprmtd_src_summary!E644</f>
        <v>2310000300</v>
      </c>
      <c r="E644" s="233" t="str">
        <f>unprmtd_src_summary!F644</f>
        <v>Pneumatic devices</v>
      </c>
      <c r="F644" s="234">
        <f>unprmtd_src_summary!G644</f>
        <v>0</v>
      </c>
      <c r="G644" s="234">
        <f>unprmtd_src_summary!H644</f>
        <v>0</v>
      </c>
      <c r="H644" s="234">
        <f>unprmtd_src_summary!I644</f>
        <v>0</v>
      </c>
      <c r="I644" s="234">
        <f>unprmtd_src_summary!J644</f>
        <v>0</v>
      </c>
      <c r="J644" s="234">
        <f>unprmtd_src_summary!K644</f>
        <v>0</v>
      </c>
    </row>
    <row r="645" spans="1:10" s="221" customFormat="1" x14ac:dyDescent="0.2">
      <c r="A645" s="221" t="s">
        <v>15903</v>
      </c>
      <c r="B645" s="221" t="str">
        <f>unprmtd_src_summary!C645</f>
        <v>46</v>
      </c>
      <c r="C645" s="232" t="str">
        <f>unprmtd_src_summary!D645</f>
        <v>4601901</v>
      </c>
      <c r="D645" s="232" t="str">
        <f>unprmtd_src_summary!E645</f>
        <v>2310000300</v>
      </c>
      <c r="E645" s="233" t="str">
        <f>unprmtd_src_summary!F645</f>
        <v>Pneumatic devices</v>
      </c>
      <c r="F645" s="234">
        <f>unprmtd_src_summary!G645</f>
        <v>0</v>
      </c>
      <c r="G645" s="234">
        <f>unprmtd_src_summary!H645</f>
        <v>0</v>
      </c>
      <c r="H645" s="234">
        <f>unprmtd_src_summary!I645</f>
        <v>0</v>
      </c>
      <c r="I645" s="234">
        <f>unprmtd_src_summary!J645</f>
        <v>0</v>
      </c>
      <c r="J645" s="234">
        <f>unprmtd_src_summary!K645</f>
        <v>0</v>
      </c>
    </row>
    <row r="646" spans="1:10" s="226" customFormat="1" x14ac:dyDescent="0.2">
      <c r="A646" s="226" t="s">
        <v>15903</v>
      </c>
      <c r="B646" s="226" t="str">
        <f>unprmtd_src_summary!C646</f>
        <v>30</v>
      </c>
      <c r="C646" s="235" t="str">
        <f>unprmtd_src_summary!D646</f>
        <v>3001102</v>
      </c>
      <c r="D646" s="235" t="str">
        <f>unprmtd_src_summary!E646</f>
        <v>2310000300</v>
      </c>
      <c r="E646" s="236" t="str">
        <f>unprmtd_src_summary!F646</f>
        <v>Pneumatic devices</v>
      </c>
      <c r="F646" s="237">
        <f>unprmtd_src_summary!G646</f>
        <v>0</v>
      </c>
      <c r="G646" s="237">
        <f>unprmtd_src_summary!H646</f>
        <v>55.779596432806116</v>
      </c>
      <c r="H646" s="237">
        <f>unprmtd_src_summary!I646</f>
        <v>0</v>
      </c>
      <c r="I646" s="237">
        <f>unprmtd_src_summary!J646</f>
        <v>0</v>
      </c>
      <c r="J646" s="237">
        <f>unprmtd_src_summary!K646</f>
        <v>0</v>
      </c>
    </row>
    <row r="647" spans="1:10" s="226" customFormat="1" x14ac:dyDescent="0.2">
      <c r="A647" s="226" t="s">
        <v>15903</v>
      </c>
      <c r="B647" s="226" t="str">
        <f>unprmtd_src_summary!C647</f>
        <v>30</v>
      </c>
      <c r="C647" s="235" t="str">
        <f>unprmtd_src_summary!D647</f>
        <v>3001702</v>
      </c>
      <c r="D647" s="235" t="str">
        <f>unprmtd_src_summary!E647</f>
        <v>2310000300</v>
      </c>
      <c r="E647" s="236" t="str">
        <f>unprmtd_src_summary!F647</f>
        <v>Pneumatic devices</v>
      </c>
      <c r="F647" s="237">
        <f>unprmtd_src_summary!G647</f>
        <v>0</v>
      </c>
      <c r="G647" s="237">
        <f>unprmtd_src_summary!H647</f>
        <v>9.2965994054676866</v>
      </c>
      <c r="H647" s="237">
        <f>unprmtd_src_summary!I647</f>
        <v>0</v>
      </c>
      <c r="I647" s="237">
        <f>unprmtd_src_summary!J647</f>
        <v>0</v>
      </c>
      <c r="J647" s="237">
        <f>unprmtd_src_summary!K647</f>
        <v>0</v>
      </c>
    </row>
    <row r="648" spans="1:10" s="226" customFormat="1" x14ac:dyDescent="0.2">
      <c r="A648" s="226" t="s">
        <v>15903</v>
      </c>
      <c r="B648" s="226" t="str">
        <f>unprmtd_src_summary!C648</f>
        <v>30</v>
      </c>
      <c r="C648" s="235" t="str">
        <f>unprmtd_src_summary!D648</f>
        <v>3001902</v>
      </c>
      <c r="D648" s="235" t="str">
        <f>unprmtd_src_summary!E648</f>
        <v>2310000300</v>
      </c>
      <c r="E648" s="236" t="str">
        <f>unprmtd_src_summary!F648</f>
        <v>Pneumatic devices</v>
      </c>
      <c r="F648" s="237">
        <f>unprmtd_src_summary!G648</f>
        <v>0</v>
      </c>
      <c r="G648" s="237">
        <f>unprmtd_src_summary!H648</f>
        <v>3.0988664684892289</v>
      </c>
      <c r="H648" s="237">
        <f>unprmtd_src_summary!I648</f>
        <v>0</v>
      </c>
      <c r="I648" s="237">
        <f>unprmtd_src_summary!J648</f>
        <v>0</v>
      </c>
      <c r="J648" s="237">
        <f>unprmtd_src_summary!K648</f>
        <v>0</v>
      </c>
    </row>
    <row r="649" spans="1:10" s="226" customFormat="1" x14ac:dyDescent="0.2">
      <c r="A649" s="226" t="s">
        <v>15903</v>
      </c>
      <c r="B649" s="226" t="str">
        <f>unprmtd_src_summary!C649</f>
        <v>30</v>
      </c>
      <c r="C649" s="235" t="str">
        <f>unprmtd_src_summary!D649</f>
        <v>3002102</v>
      </c>
      <c r="D649" s="235" t="str">
        <f>unprmtd_src_summary!E649</f>
        <v>2310000300</v>
      </c>
      <c r="E649" s="236" t="str">
        <f>unprmtd_src_summary!F649</f>
        <v>Pneumatic devices</v>
      </c>
      <c r="F649" s="237">
        <f>unprmtd_src_summary!G649</f>
        <v>0</v>
      </c>
      <c r="G649" s="237">
        <f>unprmtd_src_summary!H649</f>
        <v>198.32745398331062</v>
      </c>
      <c r="H649" s="237">
        <f>unprmtd_src_summary!I649</f>
        <v>0</v>
      </c>
      <c r="I649" s="237">
        <f>unprmtd_src_summary!J649</f>
        <v>0</v>
      </c>
      <c r="J649" s="237">
        <f>unprmtd_src_summary!K649</f>
        <v>0</v>
      </c>
    </row>
    <row r="650" spans="1:10" s="226" customFormat="1" x14ac:dyDescent="0.2">
      <c r="A650" s="226" t="s">
        <v>15903</v>
      </c>
      <c r="B650" s="226" t="str">
        <f>unprmtd_src_summary!C650</f>
        <v>30</v>
      </c>
      <c r="C650" s="235" t="str">
        <f>unprmtd_src_summary!D650</f>
        <v>3002502</v>
      </c>
      <c r="D650" s="235" t="str">
        <f>unprmtd_src_summary!E650</f>
        <v>2310000300</v>
      </c>
      <c r="E650" s="236" t="str">
        <f>unprmtd_src_summary!F650</f>
        <v>Pneumatic devices</v>
      </c>
      <c r="F650" s="237">
        <f>unprmtd_src_summary!G650</f>
        <v>0</v>
      </c>
      <c r="G650" s="237">
        <f>unprmtd_src_summary!H650</f>
        <v>4353.907388227366</v>
      </c>
      <c r="H650" s="237">
        <f>unprmtd_src_summary!I650</f>
        <v>0</v>
      </c>
      <c r="I650" s="237">
        <f>unprmtd_src_summary!J650</f>
        <v>0</v>
      </c>
      <c r="J650" s="237">
        <f>unprmtd_src_summary!K650</f>
        <v>0</v>
      </c>
    </row>
    <row r="651" spans="1:10" s="226" customFormat="1" x14ac:dyDescent="0.2">
      <c r="A651" s="226" t="s">
        <v>15903</v>
      </c>
      <c r="B651" s="226" t="str">
        <f>unprmtd_src_summary!C651</f>
        <v>30</v>
      </c>
      <c r="C651" s="235" t="str">
        <f>unprmtd_src_summary!D651</f>
        <v>3003302</v>
      </c>
      <c r="D651" s="235" t="str">
        <f>unprmtd_src_summary!E651</f>
        <v>2310000300</v>
      </c>
      <c r="E651" s="236" t="str">
        <f>unprmtd_src_summary!F651</f>
        <v>Pneumatic devices</v>
      </c>
      <c r="F651" s="237">
        <f>unprmtd_src_summary!G651</f>
        <v>0</v>
      </c>
      <c r="G651" s="237">
        <f>unprmtd_src_summary!H651</f>
        <v>37.186397621870746</v>
      </c>
      <c r="H651" s="237">
        <f>unprmtd_src_summary!I651</f>
        <v>0</v>
      </c>
      <c r="I651" s="237">
        <f>unprmtd_src_summary!J651</f>
        <v>0</v>
      </c>
      <c r="J651" s="237">
        <f>unprmtd_src_summary!K651</f>
        <v>0</v>
      </c>
    </row>
    <row r="652" spans="1:10" s="226" customFormat="1" x14ac:dyDescent="0.2">
      <c r="A652" s="226" t="s">
        <v>15903</v>
      </c>
      <c r="B652" s="226" t="str">
        <f>unprmtd_src_summary!C652</f>
        <v>30</v>
      </c>
      <c r="C652" s="235" t="str">
        <f>unprmtd_src_summary!D652</f>
        <v>3005502</v>
      </c>
      <c r="D652" s="235" t="str">
        <f>unprmtd_src_summary!E652</f>
        <v>2310000300</v>
      </c>
      <c r="E652" s="236" t="str">
        <f>unprmtd_src_summary!F652</f>
        <v>Pneumatic devices</v>
      </c>
      <c r="F652" s="237">
        <f>unprmtd_src_summary!G652</f>
        <v>0</v>
      </c>
      <c r="G652" s="237">
        <f>unprmtd_src_summary!H652</f>
        <v>15.494332342446143</v>
      </c>
      <c r="H652" s="237">
        <f>unprmtd_src_summary!I652</f>
        <v>0</v>
      </c>
      <c r="I652" s="237">
        <f>unprmtd_src_summary!J652</f>
        <v>0</v>
      </c>
      <c r="J652" s="237">
        <f>unprmtd_src_summary!K652</f>
        <v>0</v>
      </c>
    </row>
    <row r="653" spans="1:10" s="226" customFormat="1" x14ac:dyDescent="0.2">
      <c r="A653" s="226" t="s">
        <v>15903</v>
      </c>
      <c r="B653" s="226" t="str">
        <f>unprmtd_src_summary!C653</f>
        <v>30</v>
      </c>
      <c r="C653" s="235" t="str">
        <f>unprmtd_src_summary!D653</f>
        <v>3007902</v>
      </c>
      <c r="D653" s="235" t="str">
        <f>unprmtd_src_summary!E653</f>
        <v>2310000300</v>
      </c>
      <c r="E653" s="236" t="str">
        <f>unprmtd_src_summary!F653</f>
        <v>Pneumatic devices</v>
      </c>
      <c r="F653" s="237">
        <f>unprmtd_src_summary!G653</f>
        <v>0</v>
      </c>
      <c r="G653" s="237">
        <f>unprmtd_src_summary!H653</f>
        <v>40.285264090359973</v>
      </c>
      <c r="H653" s="237">
        <f>unprmtd_src_summary!I653</f>
        <v>0</v>
      </c>
      <c r="I653" s="237">
        <f>unprmtd_src_summary!J653</f>
        <v>0</v>
      </c>
      <c r="J653" s="237">
        <f>unprmtd_src_summary!K653</f>
        <v>0</v>
      </c>
    </row>
    <row r="654" spans="1:10" s="226" customFormat="1" x14ac:dyDescent="0.2">
      <c r="A654" s="226" t="s">
        <v>15903</v>
      </c>
      <c r="B654" s="226" t="str">
        <f>unprmtd_src_summary!C654</f>
        <v>30</v>
      </c>
      <c r="C654" s="235" t="str">
        <f>unprmtd_src_summary!D654</f>
        <v>3008302</v>
      </c>
      <c r="D654" s="235" t="str">
        <f>unprmtd_src_summary!E654</f>
        <v>2310000300</v>
      </c>
      <c r="E654" s="236" t="str">
        <f>unprmtd_src_summary!F654</f>
        <v>Pneumatic devices</v>
      </c>
      <c r="F654" s="237">
        <f>unprmtd_src_summary!G654</f>
        <v>0</v>
      </c>
      <c r="G654" s="237">
        <f>unprmtd_src_summary!H654</f>
        <v>2909.8356139113857</v>
      </c>
      <c r="H654" s="237">
        <f>unprmtd_src_summary!I654</f>
        <v>0</v>
      </c>
      <c r="I654" s="237">
        <f>unprmtd_src_summary!J654</f>
        <v>0</v>
      </c>
      <c r="J654" s="237">
        <f>unprmtd_src_summary!K654</f>
        <v>0</v>
      </c>
    </row>
    <row r="655" spans="1:10" s="226" customFormat="1" x14ac:dyDescent="0.2">
      <c r="A655" s="226" t="s">
        <v>15903</v>
      </c>
      <c r="B655" s="226" t="str">
        <f>unprmtd_src_summary!C655</f>
        <v>30</v>
      </c>
      <c r="C655" s="235" t="str">
        <f>unprmtd_src_summary!D655</f>
        <v>3008502</v>
      </c>
      <c r="D655" s="235" t="str">
        <f>unprmtd_src_summary!E655</f>
        <v>2310000300</v>
      </c>
      <c r="E655" s="236" t="str">
        <f>unprmtd_src_summary!F655</f>
        <v>Pneumatic devices</v>
      </c>
      <c r="F655" s="237">
        <f>unprmtd_src_summary!G655</f>
        <v>0</v>
      </c>
      <c r="G655" s="237">
        <f>unprmtd_src_summary!H655</f>
        <v>350.17191093928284</v>
      </c>
      <c r="H655" s="237">
        <f>unprmtd_src_summary!I655</f>
        <v>0</v>
      </c>
      <c r="I655" s="237">
        <f>unprmtd_src_summary!J655</f>
        <v>0</v>
      </c>
      <c r="J655" s="237">
        <f>unprmtd_src_summary!K655</f>
        <v>0</v>
      </c>
    </row>
    <row r="656" spans="1:10" s="226" customFormat="1" x14ac:dyDescent="0.2">
      <c r="A656" s="226" t="s">
        <v>15903</v>
      </c>
      <c r="B656" s="226" t="str">
        <f>unprmtd_src_summary!C656</f>
        <v>30</v>
      </c>
      <c r="C656" s="235" t="str">
        <f>unprmtd_src_summary!D656</f>
        <v>3009102</v>
      </c>
      <c r="D656" s="235" t="str">
        <f>unprmtd_src_summary!E656</f>
        <v>2310000300</v>
      </c>
      <c r="E656" s="236" t="str">
        <f>unprmtd_src_summary!F656</f>
        <v>Pneumatic devices</v>
      </c>
      <c r="F656" s="237">
        <f>unprmtd_src_summary!G656</f>
        <v>0</v>
      </c>
      <c r="G656" s="237">
        <f>unprmtd_src_summary!H656</f>
        <v>653.86082485122722</v>
      </c>
      <c r="H656" s="237">
        <f>unprmtd_src_summary!I656</f>
        <v>0</v>
      </c>
      <c r="I656" s="237">
        <f>unprmtd_src_summary!J656</f>
        <v>0</v>
      </c>
      <c r="J656" s="237">
        <f>unprmtd_src_summary!K656</f>
        <v>0</v>
      </c>
    </row>
    <row r="657" spans="1:10" s="226" customFormat="1" x14ac:dyDescent="0.2">
      <c r="A657" s="226" t="s">
        <v>15903</v>
      </c>
      <c r="B657" s="226" t="str">
        <f>unprmtd_src_summary!C657</f>
        <v>30</v>
      </c>
      <c r="C657" s="235" t="str">
        <f>unprmtd_src_summary!D657</f>
        <v>3010502</v>
      </c>
      <c r="D657" s="235" t="str">
        <f>unprmtd_src_summary!E657</f>
        <v>2310000300</v>
      </c>
      <c r="E657" s="236" t="str">
        <f>unprmtd_src_summary!F657</f>
        <v>Pneumatic devices</v>
      </c>
      <c r="F657" s="237">
        <f>unprmtd_src_summary!G657</f>
        <v>0</v>
      </c>
      <c r="G657" s="237">
        <f>unprmtd_src_summary!H657</f>
        <v>421.44583971453505</v>
      </c>
      <c r="H657" s="237">
        <f>unprmtd_src_summary!I657</f>
        <v>0</v>
      </c>
      <c r="I657" s="237">
        <f>unprmtd_src_summary!J657</f>
        <v>0</v>
      </c>
      <c r="J657" s="237">
        <f>unprmtd_src_summary!K657</f>
        <v>0</v>
      </c>
    </row>
    <row r="658" spans="1:10" s="226" customFormat="1" x14ac:dyDescent="0.2">
      <c r="A658" s="226" t="s">
        <v>15903</v>
      </c>
      <c r="B658" s="226" t="str">
        <f>unprmtd_src_summary!C658</f>
        <v>30</v>
      </c>
      <c r="C658" s="235" t="str">
        <f>unprmtd_src_summary!D658</f>
        <v>3010902</v>
      </c>
      <c r="D658" s="235" t="str">
        <f>unprmtd_src_summary!E658</f>
        <v>2310000300</v>
      </c>
      <c r="E658" s="236" t="str">
        <f>unprmtd_src_summary!F658</f>
        <v>Pneumatic devices</v>
      </c>
      <c r="F658" s="237">
        <f>unprmtd_src_summary!G658</f>
        <v>0</v>
      </c>
      <c r="G658" s="237">
        <f>unprmtd_src_summary!H658</f>
        <v>374.96284268719671</v>
      </c>
      <c r="H658" s="237">
        <f>unprmtd_src_summary!I658</f>
        <v>0</v>
      </c>
      <c r="I658" s="237">
        <f>unprmtd_src_summary!J658</f>
        <v>0</v>
      </c>
      <c r="J658" s="237">
        <f>unprmtd_src_summary!K658</f>
        <v>0</v>
      </c>
    </row>
    <row r="659" spans="1:10" s="226" customFormat="1" x14ac:dyDescent="0.2">
      <c r="A659" s="226" t="s">
        <v>15903</v>
      </c>
      <c r="B659" s="226" t="str">
        <f>unprmtd_src_summary!C659</f>
        <v>38</v>
      </c>
      <c r="C659" s="235" t="str">
        <f>unprmtd_src_summary!D659</f>
        <v>3800702</v>
      </c>
      <c r="D659" s="235" t="str">
        <f>unprmtd_src_summary!E659</f>
        <v>2310000300</v>
      </c>
      <c r="E659" s="236" t="str">
        <f>unprmtd_src_summary!F659</f>
        <v>Pneumatic devices</v>
      </c>
      <c r="F659" s="237">
        <f>unprmtd_src_summary!G659</f>
        <v>0</v>
      </c>
      <c r="G659" s="237">
        <f>unprmtd_src_summary!H659</f>
        <v>1419.2808425680666</v>
      </c>
      <c r="H659" s="237">
        <f>unprmtd_src_summary!I659</f>
        <v>0</v>
      </c>
      <c r="I659" s="237">
        <f>unprmtd_src_summary!J659</f>
        <v>0</v>
      </c>
      <c r="J659" s="237">
        <f>unprmtd_src_summary!K659</f>
        <v>0</v>
      </c>
    </row>
    <row r="660" spans="1:10" s="226" customFormat="1" x14ac:dyDescent="0.2">
      <c r="A660" s="226" t="s">
        <v>15903</v>
      </c>
      <c r="B660" s="226" t="str">
        <f>unprmtd_src_summary!C660</f>
        <v>38</v>
      </c>
      <c r="C660" s="235" t="str">
        <f>unprmtd_src_summary!D660</f>
        <v>3800902</v>
      </c>
      <c r="D660" s="235" t="str">
        <f>unprmtd_src_summary!E660</f>
        <v>2310000300</v>
      </c>
      <c r="E660" s="236" t="str">
        <f>unprmtd_src_summary!F660</f>
        <v>Pneumatic devices</v>
      </c>
      <c r="F660" s="237">
        <f>unprmtd_src_summary!G660</f>
        <v>0</v>
      </c>
      <c r="G660" s="237">
        <f>unprmtd_src_summary!H660</f>
        <v>1620.7071630198668</v>
      </c>
      <c r="H660" s="237">
        <f>unprmtd_src_summary!I660</f>
        <v>0</v>
      </c>
      <c r="I660" s="237">
        <f>unprmtd_src_summary!J660</f>
        <v>0</v>
      </c>
      <c r="J660" s="237">
        <f>unprmtd_src_summary!K660</f>
        <v>0</v>
      </c>
    </row>
    <row r="661" spans="1:10" s="226" customFormat="1" x14ac:dyDescent="0.2">
      <c r="A661" s="226" t="s">
        <v>15903</v>
      </c>
      <c r="B661" s="226" t="str">
        <f>unprmtd_src_summary!C661</f>
        <v>38</v>
      </c>
      <c r="C661" s="235" t="str">
        <f>unprmtd_src_summary!D661</f>
        <v>3801102</v>
      </c>
      <c r="D661" s="235" t="str">
        <f>unprmtd_src_summary!E661</f>
        <v>2310000300</v>
      </c>
      <c r="E661" s="236" t="str">
        <f>unprmtd_src_summary!F661</f>
        <v>Pneumatic devices</v>
      </c>
      <c r="F661" s="237">
        <f>unprmtd_src_summary!G661</f>
        <v>0</v>
      </c>
      <c r="G661" s="237">
        <f>unprmtd_src_summary!H661</f>
        <v>1716.7720235430327</v>
      </c>
      <c r="H661" s="237">
        <f>unprmtd_src_summary!I661</f>
        <v>0</v>
      </c>
      <c r="I661" s="237">
        <f>unprmtd_src_summary!J661</f>
        <v>0</v>
      </c>
      <c r="J661" s="237">
        <f>unprmtd_src_summary!K661</f>
        <v>0</v>
      </c>
    </row>
    <row r="662" spans="1:10" s="226" customFormat="1" x14ac:dyDescent="0.2">
      <c r="A662" s="226" t="s">
        <v>15903</v>
      </c>
      <c r="B662" s="226" t="str">
        <f>unprmtd_src_summary!C662</f>
        <v>38</v>
      </c>
      <c r="C662" s="235" t="str">
        <f>unprmtd_src_summary!D662</f>
        <v>3801302</v>
      </c>
      <c r="D662" s="235" t="str">
        <f>unprmtd_src_summary!E662</f>
        <v>2310000300</v>
      </c>
      <c r="E662" s="236" t="str">
        <f>unprmtd_src_summary!F662</f>
        <v>Pneumatic devices</v>
      </c>
      <c r="F662" s="237">
        <f>unprmtd_src_summary!G662</f>
        <v>0</v>
      </c>
      <c r="G662" s="237">
        <f>unprmtd_src_summary!H662</f>
        <v>1162.0749256834608</v>
      </c>
      <c r="H662" s="237">
        <f>unprmtd_src_summary!I662</f>
        <v>0</v>
      </c>
      <c r="I662" s="237">
        <f>unprmtd_src_summary!J662</f>
        <v>0</v>
      </c>
      <c r="J662" s="237">
        <f>unprmtd_src_summary!K662</f>
        <v>0</v>
      </c>
    </row>
    <row r="663" spans="1:10" s="226" customFormat="1" x14ac:dyDescent="0.2">
      <c r="A663" s="226" t="s">
        <v>15903</v>
      </c>
      <c r="B663" s="226" t="str">
        <f>unprmtd_src_summary!C663</f>
        <v>38</v>
      </c>
      <c r="C663" s="235" t="str">
        <f>unprmtd_src_summary!D663</f>
        <v>3802302</v>
      </c>
      <c r="D663" s="235" t="str">
        <f>unprmtd_src_summary!E663</f>
        <v>2310000300</v>
      </c>
      <c r="E663" s="236" t="str">
        <f>unprmtd_src_summary!F663</f>
        <v>Pneumatic devices</v>
      </c>
      <c r="F663" s="237">
        <f>unprmtd_src_summary!G663</f>
        <v>0</v>
      </c>
      <c r="G663" s="237">
        <f>unprmtd_src_summary!H663</f>
        <v>443.13790499395975</v>
      </c>
      <c r="H663" s="237">
        <f>unprmtd_src_summary!I663</f>
        <v>0</v>
      </c>
      <c r="I663" s="237">
        <f>unprmtd_src_summary!J663</f>
        <v>0</v>
      </c>
      <c r="J663" s="237">
        <f>unprmtd_src_summary!K663</f>
        <v>0</v>
      </c>
    </row>
    <row r="664" spans="1:10" s="226" customFormat="1" x14ac:dyDescent="0.2">
      <c r="A664" s="226" t="s">
        <v>15903</v>
      </c>
      <c r="B664" s="226" t="str">
        <f>unprmtd_src_summary!C664</f>
        <v>38</v>
      </c>
      <c r="C664" s="235" t="str">
        <f>unprmtd_src_summary!D664</f>
        <v>3802502</v>
      </c>
      <c r="D664" s="235" t="str">
        <f>unprmtd_src_summary!E664</f>
        <v>2310000300</v>
      </c>
      <c r="E664" s="236" t="str">
        <f>unprmtd_src_summary!F664</f>
        <v>Pneumatic devices</v>
      </c>
      <c r="F664" s="237">
        <f>unprmtd_src_summary!G664</f>
        <v>0</v>
      </c>
      <c r="G664" s="237">
        <f>unprmtd_src_summary!H664</f>
        <v>1118.6907951246114</v>
      </c>
      <c r="H664" s="237">
        <f>unprmtd_src_summary!I664</f>
        <v>0</v>
      </c>
      <c r="I664" s="237">
        <f>unprmtd_src_summary!J664</f>
        <v>0</v>
      </c>
      <c r="J664" s="237">
        <f>unprmtd_src_summary!K664</f>
        <v>0</v>
      </c>
    </row>
    <row r="665" spans="1:10" s="226" customFormat="1" x14ac:dyDescent="0.2">
      <c r="A665" s="226" t="s">
        <v>15903</v>
      </c>
      <c r="B665" s="226" t="str">
        <f>unprmtd_src_summary!C665</f>
        <v>38</v>
      </c>
      <c r="C665" s="235" t="str">
        <f>unprmtd_src_summary!D665</f>
        <v>3803302</v>
      </c>
      <c r="D665" s="235" t="str">
        <f>unprmtd_src_summary!E665</f>
        <v>2310000300</v>
      </c>
      <c r="E665" s="236" t="str">
        <f>unprmtd_src_summary!F665</f>
        <v>Pneumatic devices</v>
      </c>
      <c r="F665" s="237">
        <f>unprmtd_src_summary!G665</f>
        <v>0</v>
      </c>
      <c r="G665" s="237">
        <f>unprmtd_src_summary!H665</f>
        <v>195.22858751482141</v>
      </c>
      <c r="H665" s="237">
        <f>unprmtd_src_summary!I665</f>
        <v>0</v>
      </c>
      <c r="I665" s="237">
        <f>unprmtd_src_summary!J665</f>
        <v>0</v>
      </c>
      <c r="J665" s="237">
        <f>unprmtd_src_summary!K665</f>
        <v>0</v>
      </c>
    </row>
    <row r="666" spans="1:10" s="226" customFormat="1" x14ac:dyDescent="0.2">
      <c r="A666" s="226" t="s">
        <v>15903</v>
      </c>
      <c r="B666" s="226" t="str">
        <f>unprmtd_src_summary!C666</f>
        <v>38</v>
      </c>
      <c r="C666" s="235" t="str">
        <f>unprmtd_src_summary!D666</f>
        <v>3804902</v>
      </c>
      <c r="D666" s="235" t="str">
        <f>unprmtd_src_summary!E666</f>
        <v>2310000300</v>
      </c>
      <c r="E666" s="236" t="str">
        <f>unprmtd_src_summary!F666</f>
        <v>Pneumatic devices</v>
      </c>
      <c r="F666" s="237">
        <f>unprmtd_src_summary!G666</f>
        <v>0</v>
      </c>
      <c r="G666" s="237">
        <f>unprmtd_src_summary!H666</f>
        <v>52.680729964316889</v>
      </c>
      <c r="H666" s="237">
        <f>unprmtd_src_summary!I666</f>
        <v>0</v>
      </c>
      <c r="I666" s="237">
        <f>unprmtd_src_summary!J666</f>
        <v>0</v>
      </c>
      <c r="J666" s="237">
        <f>unprmtd_src_summary!K666</f>
        <v>0</v>
      </c>
    </row>
    <row r="667" spans="1:10" s="226" customFormat="1" x14ac:dyDescent="0.2">
      <c r="A667" s="226" t="s">
        <v>15903</v>
      </c>
      <c r="B667" s="226" t="str">
        <f>unprmtd_src_summary!C667</f>
        <v>38</v>
      </c>
      <c r="C667" s="235" t="str">
        <f>unprmtd_src_summary!D667</f>
        <v>3805302</v>
      </c>
      <c r="D667" s="235" t="str">
        <f>unprmtd_src_summary!E667</f>
        <v>2310000300</v>
      </c>
      <c r="E667" s="236" t="str">
        <f>unprmtd_src_summary!F667</f>
        <v>Pneumatic devices</v>
      </c>
      <c r="F667" s="237">
        <f>unprmtd_src_summary!G667</f>
        <v>0</v>
      </c>
      <c r="G667" s="237">
        <f>unprmtd_src_summary!H667</f>
        <v>2624.7398988103769</v>
      </c>
      <c r="H667" s="237">
        <f>unprmtd_src_summary!I667</f>
        <v>0</v>
      </c>
      <c r="I667" s="237">
        <f>unprmtd_src_summary!J667</f>
        <v>0</v>
      </c>
      <c r="J667" s="237">
        <f>unprmtd_src_summary!K667</f>
        <v>0</v>
      </c>
    </row>
    <row r="668" spans="1:10" s="226" customFormat="1" x14ac:dyDescent="0.2">
      <c r="A668" s="226" t="s">
        <v>15903</v>
      </c>
      <c r="B668" s="226" t="str">
        <f>unprmtd_src_summary!C668</f>
        <v>38</v>
      </c>
      <c r="C668" s="235" t="str">
        <f>unprmtd_src_summary!D668</f>
        <v>3805502</v>
      </c>
      <c r="D668" s="235" t="str">
        <f>unprmtd_src_summary!E668</f>
        <v>2310000300</v>
      </c>
      <c r="E668" s="236" t="str">
        <f>unprmtd_src_summary!F668</f>
        <v>Pneumatic devices</v>
      </c>
      <c r="F668" s="237">
        <f>unprmtd_src_summary!G668</f>
        <v>0</v>
      </c>
      <c r="G668" s="237">
        <f>unprmtd_src_summary!H668</f>
        <v>0</v>
      </c>
      <c r="H668" s="237">
        <f>unprmtd_src_summary!I668</f>
        <v>0</v>
      </c>
      <c r="I668" s="237">
        <f>unprmtd_src_summary!J668</f>
        <v>0</v>
      </c>
      <c r="J668" s="237">
        <f>unprmtd_src_summary!K668</f>
        <v>0</v>
      </c>
    </row>
    <row r="669" spans="1:10" s="226" customFormat="1" x14ac:dyDescent="0.2">
      <c r="A669" s="226" t="s">
        <v>15903</v>
      </c>
      <c r="B669" s="226" t="str">
        <f>unprmtd_src_summary!C669</f>
        <v>38</v>
      </c>
      <c r="C669" s="235" t="str">
        <f>unprmtd_src_summary!D669</f>
        <v>3805702</v>
      </c>
      <c r="D669" s="235" t="str">
        <f>unprmtd_src_summary!E669</f>
        <v>2310000300</v>
      </c>
      <c r="E669" s="236" t="str">
        <f>unprmtd_src_summary!F669</f>
        <v>Pneumatic devices</v>
      </c>
      <c r="F669" s="237">
        <f>unprmtd_src_summary!G669</f>
        <v>0</v>
      </c>
      <c r="G669" s="237">
        <f>unprmtd_src_summary!H669</f>
        <v>3.0988664684892284</v>
      </c>
      <c r="H669" s="237">
        <f>unprmtd_src_summary!I669</f>
        <v>0</v>
      </c>
      <c r="I669" s="237">
        <f>unprmtd_src_summary!J669</f>
        <v>0</v>
      </c>
      <c r="J669" s="237">
        <f>unprmtd_src_summary!K669</f>
        <v>0</v>
      </c>
    </row>
    <row r="670" spans="1:10" s="226" customFormat="1" x14ac:dyDescent="0.2">
      <c r="A670" s="226" t="s">
        <v>15903</v>
      </c>
      <c r="B670" s="226" t="str">
        <f>unprmtd_src_summary!C670</f>
        <v>38</v>
      </c>
      <c r="C670" s="235" t="str">
        <f>unprmtd_src_summary!D670</f>
        <v>3806102</v>
      </c>
      <c r="D670" s="235" t="str">
        <f>unprmtd_src_summary!E670</f>
        <v>2310000300</v>
      </c>
      <c r="E670" s="236" t="str">
        <f>unprmtd_src_summary!F670</f>
        <v>Pneumatic devices</v>
      </c>
      <c r="F670" s="237">
        <f>unprmtd_src_summary!G670</f>
        <v>0</v>
      </c>
      <c r="G670" s="237">
        <f>unprmtd_src_summary!H670</f>
        <v>1233.348854458713</v>
      </c>
      <c r="H670" s="237">
        <f>unprmtd_src_summary!I670</f>
        <v>0</v>
      </c>
      <c r="I670" s="237">
        <f>unprmtd_src_summary!J670</f>
        <v>0</v>
      </c>
      <c r="J670" s="237">
        <f>unprmtd_src_summary!K670</f>
        <v>0</v>
      </c>
    </row>
    <row r="671" spans="1:10" s="226" customFormat="1" x14ac:dyDescent="0.2">
      <c r="A671" s="226" t="s">
        <v>15903</v>
      </c>
      <c r="B671" s="226" t="str">
        <f>unprmtd_src_summary!C671</f>
        <v>38</v>
      </c>
      <c r="C671" s="235" t="str">
        <f>unprmtd_src_summary!D671</f>
        <v>3807502</v>
      </c>
      <c r="D671" s="235" t="str">
        <f>unprmtd_src_summary!E671</f>
        <v>2310000300</v>
      </c>
      <c r="E671" s="236" t="str">
        <f>unprmtd_src_summary!F671</f>
        <v>Pneumatic devices</v>
      </c>
      <c r="F671" s="237">
        <f>unprmtd_src_summary!G671</f>
        <v>0</v>
      </c>
      <c r="G671" s="237">
        <f>unprmtd_src_summary!H671</f>
        <v>901.77014233036562</v>
      </c>
      <c r="H671" s="237">
        <f>unprmtd_src_summary!I671</f>
        <v>0</v>
      </c>
      <c r="I671" s="237">
        <f>unprmtd_src_summary!J671</f>
        <v>0</v>
      </c>
      <c r="J671" s="237">
        <f>unprmtd_src_summary!K671</f>
        <v>0</v>
      </c>
    </row>
    <row r="672" spans="1:10" s="226" customFormat="1" x14ac:dyDescent="0.2">
      <c r="A672" s="226" t="s">
        <v>15903</v>
      </c>
      <c r="B672" s="226" t="str">
        <f>unprmtd_src_summary!C672</f>
        <v>38</v>
      </c>
      <c r="C672" s="235" t="str">
        <f>unprmtd_src_summary!D672</f>
        <v>3808702</v>
      </c>
      <c r="D672" s="235" t="str">
        <f>unprmtd_src_summary!E672</f>
        <v>2310000300</v>
      </c>
      <c r="E672" s="236" t="str">
        <f>unprmtd_src_summary!F672</f>
        <v>Pneumatic devices</v>
      </c>
      <c r="F672" s="237">
        <f>unprmtd_src_summary!G672</f>
        <v>0</v>
      </c>
      <c r="G672" s="237">
        <f>unprmtd_src_summary!H672</f>
        <v>65.076195838273804</v>
      </c>
      <c r="H672" s="237">
        <f>unprmtd_src_summary!I672</f>
        <v>0</v>
      </c>
      <c r="I672" s="237">
        <f>unprmtd_src_summary!J672</f>
        <v>0</v>
      </c>
      <c r="J672" s="237">
        <f>unprmtd_src_summary!K672</f>
        <v>0</v>
      </c>
    </row>
    <row r="673" spans="1:11" s="226" customFormat="1" ht="11.25" customHeight="1" x14ac:dyDescent="0.2">
      <c r="A673" s="226" t="s">
        <v>15903</v>
      </c>
      <c r="B673" s="226" t="str">
        <f>unprmtd_src_summary!C673</f>
        <v>38</v>
      </c>
      <c r="C673" s="235" t="str">
        <f>unprmtd_src_summary!D673</f>
        <v>3808902</v>
      </c>
      <c r="D673" s="235" t="str">
        <f>unprmtd_src_summary!E673</f>
        <v>2310000300</v>
      </c>
      <c r="E673" s="236" t="str">
        <f>unprmtd_src_summary!F673</f>
        <v>Pneumatic devices</v>
      </c>
      <c r="F673" s="237">
        <f>unprmtd_src_summary!G673</f>
        <v>0</v>
      </c>
      <c r="G673" s="237">
        <f>unprmtd_src_summary!H673</f>
        <v>220.01951926273523</v>
      </c>
      <c r="H673" s="237">
        <f>unprmtd_src_summary!I673</f>
        <v>0</v>
      </c>
      <c r="I673" s="237">
        <f>unprmtd_src_summary!J673</f>
        <v>0</v>
      </c>
      <c r="J673" s="237">
        <f>unprmtd_src_summary!K673</f>
        <v>0</v>
      </c>
    </row>
    <row r="674" spans="1:11" s="226" customFormat="1" x14ac:dyDescent="0.2">
      <c r="A674" s="226" t="s">
        <v>15903</v>
      </c>
      <c r="B674" s="226" t="str">
        <f>unprmtd_src_summary!C674</f>
        <v>38</v>
      </c>
      <c r="C674" s="235" t="str">
        <f>unprmtd_src_summary!D674</f>
        <v>3810102</v>
      </c>
      <c r="D674" s="235" t="str">
        <f>unprmtd_src_summary!E674</f>
        <v>2310000300</v>
      </c>
      <c r="E674" s="236" t="str">
        <f>unprmtd_src_summary!F674</f>
        <v>Pneumatic devices</v>
      </c>
      <c r="F674" s="237">
        <f>unprmtd_src_summary!G674</f>
        <v>0</v>
      </c>
      <c r="G674" s="237">
        <f>unprmtd_src_summary!H674</f>
        <v>49.581863495827655</v>
      </c>
      <c r="H674" s="237">
        <f>unprmtd_src_summary!I674</f>
        <v>0</v>
      </c>
      <c r="I674" s="237">
        <f>unprmtd_src_summary!J674</f>
        <v>0</v>
      </c>
      <c r="J674" s="237">
        <f>unprmtd_src_summary!K674</f>
        <v>0</v>
      </c>
    </row>
    <row r="675" spans="1:11" s="226" customFormat="1" x14ac:dyDescent="0.2">
      <c r="A675" s="226" t="s">
        <v>15903</v>
      </c>
      <c r="B675" s="226" t="str">
        <f>unprmtd_src_summary!C675</f>
        <v>38</v>
      </c>
      <c r="C675" s="235" t="str">
        <f>unprmtd_src_summary!D675</f>
        <v>3810502</v>
      </c>
      <c r="D675" s="235" t="str">
        <f>unprmtd_src_summary!E675</f>
        <v>2310000300</v>
      </c>
      <c r="E675" s="236" t="str">
        <f>unprmtd_src_summary!F675</f>
        <v>Pneumatic devices</v>
      </c>
      <c r="F675" s="237">
        <f>unprmtd_src_summary!G675</f>
        <v>0</v>
      </c>
      <c r="G675" s="237">
        <f>unprmtd_src_summary!H675</f>
        <v>1447.1706407844699</v>
      </c>
      <c r="H675" s="237">
        <f>unprmtd_src_summary!I675</f>
        <v>0</v>
      </c>
      <c r="I675" s="237">
        <f>unprmtd_src_summary!J675</f>
        <v>0</v>
      </c>
      <c r="J675" s="237">
        <f>unprmtd_src_summary!K675</f>
        <v>0</v>
      </c>
    </row>
    <row r="676" spans="1:11" s="226" customFormat="1" x14ac:dyDescent="0.2">
      <c r="A676" s="226" t="s">
        <v>15903</v>
      </c>
      <c r="B676" s="226" t="str">
        <f>unprmtd_src_summary!C676</f>
        <v>46</v>
      </c>
      <c r="C676" s="235" t="str">
        <f>unprmtd_src_summary!D676</f>
        <v>4606302</v>
      </c>
      <c r="D676" s="235" t="str">
        <f>unprmtd_src_summary!E676</f>
        <v>2310000300</v>
      </c>
      <c r="E676" s="236" t="str">
        <f>unprmtd_src_summary!F676</f>
        <v>Pneumatic devices</v>
      </c>
      <c r="F676" s="237">
        <f>unprmtd_src_summary!G676</f>
        <v>0</v>
      </c>
      <c r="G676" s="237">
        <f>unprmtd_src_summary!H676</f>
        <v>653.86082485122722</v>
      </c>
      <c r="H676" s="237">
        <f>unprmtd_src_summary!I676</f>
        <v>0</v>
      </c>
      <c r="I676" s="237">
        <f>unprmtd_src_summary!J676</f>
        <v>0</v>
      </c>
      <c r="J676" s="237">
        <f>unprmtd_src_summary!K676</f>
        <v>0</v>
      </c>
    </row>
    <row r="677" spans="1:11" s="226" customFormat="1" x14ac:dyDescent="0.2">
      <c r="A677" s="226" t="s">
        <v>15903</v>
      </c>
      <c r="B677" s="226" t="str">
        <f>unprmtd_src_summary!C677</f>
        <v>46</v>
      </c>
      <c r="C677" s="235" t="str">
        <f>unprmtd_src_summary!D677</f>
        <v>4601902</v>
      </c>
      <c r="D677" s="235" t="str">
        <f>unprmtd_src_summary!E677</f>
        <v>2310000300</v>
      </c>
      <c r="E677" s="236" t="str">
        <f>unprmtd_src_summary!F677</f>
        <v>Pneumatic devices</v>
      </c>
      <c r="F677" s="237">
        <f>unprmtd_src_summary!G677</f>
        <v>0</v>
      </c>
      <c r="G677" s="237">
        <f>unprmtd_src_summary!H677</f>
        <v>0</v>
      </c>
      <c r="H677" s="237">
        <f>unprmtd_src_summary!I677</f>
        <v>0</v>
      </c>
      <c r="I677" s="237">
        <f>unprmtd_src_summary!J677</f>
        <v>0</v>
      </c>
      <c r="J677" s="237">
        <f>unprmtd_src_summary!K677</f>
        <v>0</v>
      </c>
    </row>
    <row r="678" spans="1:11" s="30" customFormat="1" x14ac:dyDescent="0.2">
      <c r="A678" t="s">
        <v>15903</v>
      </c>
      <c r="B678" t="str">
        <f>unprmtd_src_summary!C678</f>
        <v>30</v>
      </c>
      <c r="C678" s="143">
        <f>unprmtd_src_summary!D678</f>
        <v>30011</v>
      </c>
      <c r="D678" s="143" t="str">
        <f>unprmtd_src_summary!E678</f>
        <v>2310003200</v>
      </c>
      <c r="E678" s="28" t="str">
        <f>unprmtd_src_summary!F678</f>
        <v>Pneumatic pumps</v>
      </c>
      <c r="F678" s="144">
        <f>unprmtd_src_summary!G678</f>
        <v>0</v>
      </c>
      <c r="G678" s="144">
        <f>unprmtd_src_summary!H678</f>
        <v>59.390889206091032</v>
      </c>
      <c r="H678" s="144">
        <f>unprmtd_src_summary!I678</f>
        <v>0</v>
      </c>
      <c r="I678" s="144">
        <f>unprmtd_src_summary!J678</f>
        <v>0</v>
      </c>
      <c r="J678" s="144">
        <f>unprmtd_src_summary!K678</f>
        <v>0</v>
      </c>
    </row>
    <row r="679" spans="1:11" s="30" customFormat="1" x14ac:dyDescent="0.2">
      <c r="A679" t="s">
        <v>15903</v>
      </c>
      <c r="B679" t="str">
        <f>unprmtd_src_summary!C679</f>
        <v>30</v>
      </c>
      <c r="C679" s="143">
        <f>unprmtd_src_summary!D679</f>
        <v>30017</v>
      </c>
      <c r="D679" s="143" t="str">
        <f>unprmtd_src_summary!E679</f>
        <v>2310003200</v>
      </c>
      <c r="E679" s="28" t="str">
        <f>unprmtd_src_summary!F679</f>
        <v>Pneumatic pumps</v>
      </c>
      <c r="F679" s="144">
        <f>unprmtd_src_summary!G679</f>
        <v>0</v>
      </c>
      <c r="G679" s="144">
        <f>unprmtd_src_summary!H679</f>
        <v>9.8984815343485053</v>
      </c>
      <c r="H679" s="144">
        <f>unprmtd_src_summary!I679</f>
        <v>0</v>
      </c>
      <c r="I679" s="144">
        <f>unprmtd_src_summary!J679</f>
        <v>0</v>
      </c>
      <c r="J679" s="144">
        <f>unprmtd_src_summary!K679</f>
        <v>0</v>
      </c>
    </row>
    <row r="680" spans="1:11" s="30" customFormat="1" x14ac:dyDescent="0.2">
      <c r="A680" t="s">
        <v>15903</v>
      </c>
      <c r="B680" t="str">
        <f>unprmtd_src_summary!C680</f>
        <v>30</v>
      </c>
      <c r="C680" s="143">
        <f>unprmtd_src_summary!D680</f>
        <v>30019</v>
      </c>
      <c r="D680" s="143" t="str">
        <f>unprmtd_src_summary!E680</f>
        <v>2310003200</v>
      </c>
      <c r="E680" s="28" t="str">
        <f>unprmtd_src_summary!F680</f>
        <v>Pneumatic pumps</v>
      </c>
      <c r="F680" s="144">
        <f>unprmtd_src_summary!G680</f>
        <v>0</v>
      </c>
      <c r="G680" s="144">
        <f>unprmtd_src_summary!H680</f>
        <v>9.8984815343485053</v>
      </c>
      <c r="H680" s="144">
        <f>unprmtd_src_summary!I680</f>
        <v>0</v>
      </c>
      <c r="I680" s="144">
        <f>unprmtd_src_summary!J680</f>
        <v>0</v>
      </c>
      <c r="J680" s="144">
        <f>unprmtd_src_summary!K680</f>
        <v>0</v>
      </c>
    </row>
    <row r="681" spans="1:11" s="30" customFormat="1" x14ac:dyDescent="0.2">
      <c r="A681" t="s">
        <v>15903</v>
      </c>
      <c r="B681" t="str">
        <f>unprmtd_src_summary!C681</f>
        <v>30</v>
      </c>
      <c r="C681" s="143">
        <f>unprmtd_src_summary!D681</f>
        <v>30021</v>
      </c>
      <c r="D681" s="143" t="str">
        <f>unprmtd_src_summary!E681</f>
        <v>2310003200</v>
      </c>
      <c r="E681" s="28" t="str">
        <f>unprmtd_src_summary!F681</f>
        <v>Pneumatic pumps</v>
      </c>
      <c r="F681" s="144">
        <f>unprmtd_src_summary!G681</f>
        <v>0</v>
      </c>
      <c r="G681" s="144">
        <f>unprmtd_src_summary!H681</f>
        <v>211.16760606610143</v>
      </c>
      <c r="H681" s="144">
        <f>unprmtd_src_summary!I681</f>
        <v>0</v>
      </c>
      <c r="I681" s="144">
        <f>unprmtd_src_summary!J681</f>
        <v>0</v>
      </c>
      <c r="J681" s="144">
        <f>unprmtd_src_summary!K681</f>
        <v>0</v>
      </c>
    </row>
    <row r="682" spans="1:11" s="30" customFormat="1" x14ac:dyDescent="0.2">
      <c r="A682" t="s">
        <v>15903</v>
      </c>
      <c r="B682" t="str">
        <f>unprmtd_src_summary!C682</f>
        <v>30</v>
      </c>
      <c r="C682" s="143">
        <f>unprmtd_src_summary!D682</f>
        <v>30025</v>
      </c>
      <c r="D682" s="143" t="str">
        <f>unprmtd_src_summary!E682</f>
        <v>2310003200</v>
      </c>
      <c r="E682" s="28" t="str">
        <f>unprmtd_src_summary!F682</f>
        <v>Pneumatic pumps</v>
      </c>
      <c r="F682" s="144">
        <f>unprmtd_src_summary!G682</f>
        <v>0</v>
      </c>
      <c r="G682" s="144">
        <f>unprmtd_src_summary!H682</f>
        <v>4629.1898642303167</v>
      </c>
      <c r="H682" s="144">
        <f>unprmtd_src_summary!I682</f>
        <v>0</v>
      </c>
      <c r="I682" s="144">
        <f>unprmtd_src_summary!J682</f>
        <v>0</v>
      </c>
      <c r="J682" s="144">
        <f>unprmtd_src_summary!K682</f>
        <v>0</v>
      </c>
    </row>
    <row r="683" spans="1:11" s="30" customFormat="1" x14ac:dyDescent="0.2">
      <c r="A683" t="s">
        <v>15903</v>
      </c>
      <c r="B683" t="str">
        <f>unprmtd_src_summary!C683</f>
        <v>30</v>
      </c>
      <c r="C683" s="143">
        <f>unprmtd_src_summary!D683</f>
        <v>30033</v>
      </c>
      <c r="D683" s="143" t="str">
        <f>unprmtd_src_summary!E683</f>
        <v>2310003200</v>
      </c>
      <c r="E683" s="28" t="str">
        <f>unprmtd_src_summary!F683</f>
        <v>Pneumatic pumps</v>
      </c>
      <c r="F683" s="144">
        <f>unprmtd_src_summary!G683</f>
        <v>0</v>
      </c>
      <c r="G683" s="144">
        <f>unprmtd_src_summary!H683</f>
        <v>39.593926137394021</v>
      </c>
      <c r="H683" s="144">
        <f>unprmtd_src_summary!I683</f>
        <v>0</v>
      </c>
      <c r="I683" s="144">
        <f>unprmtd_src_summary!J683</f>
        <v>0</v>
      </c>
      <c r="J683" s="144">
        <f>unprmtd_src_summary!K683</f>
        <v>0</v>
      </c>
    </row>
    <row r="684" spans="1:11" s="31" customFormat="1" x14ac:dyDescent="0.2">
      <c r="A684" t="s">
        <v>15903</v>
      </c>
      <c r="B684" t="str">
        <f>unprmtd_src_summary!C684</f>
        <v>30</v>
      </c>
      <c r="C684" s="143">
        <f>unprmtd_src_summary!D684</f>
        <v>30055</v>
      </c>
      <c r="D684" s="143" t="str">
        <f>unprmtd_src_summary!E684</f>
        <v>2310003200</v>
      </c>
      <c r="E684" s="28" t="str">
        <f>unprmtd_src_summary!F684</f>
        <v>Pneumatic pumps</v>
      </c>
      <c r="F684" s="144">
        <f>unprmtd_src_summary!G684</f>
        <v>0</v>
      </c>
      <c r="G684" s="144">
        <f>unprmtd_src_summary!H684</f>
        <v>16.497469223914177</v>
      </c>
      <c r="H684" s="144">
        <f>unprmtd_src_summary!I684</f>
        <v>0</v>
      </c>
      <c r="I684" s="144">
        <f>unprmtd_src_summary!J684</f>
        <v>0</v>
      </c>
      <c r="J684" s="144">
        <f>unprmtd_src_summary!K684</f>
        <v>0</v>
      </c>
      <c r="K684"/>
    </row>
    <row r="685" spans="1:11" s="31" customFormat="1" x14ac:dyDescent="0.2">
      <c r="A685" t="s">
        <v>15903</v>
      </c>
      <c r="B685" t="str">
        <f>unprmtd_src_summary!C685</f>
        <v>30</v>
      </c>
      <c r="C685" s="143">
        <f>unprmtd_src_summary!D685</f>
        <v>30079</v>
      </c>
      <c r="D685" s="143" t="str">
        <f>unprmtd_src_summary!E685</f>
        <v>2310003200</v>
      </c>
      <c r="E685" s="28" t="str">
        <f>unprmtd_src_summary!F685</f>
        <v>Pneumatic pumps</v>
      </c>
      <c r="F685" s="144">
        <f>unprmtd_src_summary!G685</f>
        <v>0</v>
      </c>
      <c r="G685" s="144">
        <f>unprmtd_src_summary!H685</f>
        <v>42.893419982176852</v>
      </c>
      <c r="H685" s="144">
        <f>unprmtd_src_summary!I685</f>
        <v>0</v>
      </c>
      <c r="I685" s="144">
        <f>unprmtd_src_summary!J685</f>
        <v>0</v>
      </c>
      <c r="J685" s="144">
        <f>unprmtd_src_summary!K685</f>
        <v>0</v>
      </c>
    </row>
    <row r="686" spans="1:11" s="31" customFormat="1" x14ac:dyDescent="0.2">
      <c r="A686" t="s">
        <v>15903</v>
      </c>
      <c r="B686" t="str">
        <f>unprmtd_src_summary!C686</f>
        <v>30</v>
      </c>
      <c r="C686" s="143">
        <f>unprmtd_src_summary!D686</f>
        <v>30083</v>
      </c>
      <c r="D686" s="143" t="str">
        <f>unprmtd_src_summary!E686</f>
        <v>2310003200</v>
      </c>
      <c r="E686" s="28" t="str">
        <f>unprmtd_src_summary!F686</f>
        <v>Pneumatic pumps</v>
      </c>
      <c r="F686" s="144">
        <f>unprmtd_src_summary!G686</f>
        <v>0</v>
      </c>
      <c r="G686" s="144">
        <f>unprmtd_src_summary!H686</f>
        <v>3094.9252264062989</v>
      </c>
      <c r="H686" s="144">
        <f>unprmtd_src_summary!I686</f>
        <v>0</v>
      </c>
      <c r="I686" s="144">
        <f>unprmtd_src_summary!J686</f>
        <v>0</v>
      </c>
      <c r="J686" s="144">
        <f>unprmtd_src_summary!K686</f>
        <v>0</v>
      </c>
    </row>
    <row r="687" spans="1:11" s="31" customFormat="1" x14ac:dyDescent="0.2">
      <c r="A687" t="s">
        <v>15903</v>
      </c>
      <c r="B687" t="str">
        <f>unprmtd_src_summary!C687</f>
        <v>30</v>
      </c>
      <c r="C687" s="143">
        <f>unprmtd_src_summary!D687</f>
        <v>30085</v>
      </c>
      <c r="D687" s="143" t="str">
        <f>unprmtd_src_summary!E687</f>
        <v>2310003200</v>
      </c>
      <c r="E687" s="28" t="str">
        <f>unprmtd_src_summary!F687</f>
        <v>Pneumatic pumps</v>
      </c>
      <c r="F687" s="144">
        <f>unprmtd_src_summary!G687</f>
        <v>0</v>
      </c>
      <c r="G687" s="144">
        <f>unprmtd_src_summary!H687</f>
        <v>593.90889206091026</v>
      </c>
      <c r="H687" s="144">
        <f>unprmtd_src_summary!I687</f>
        <v>0</v>
      </c>
      <c r="I687" s="144">
        <f>unprmtd_src_summary!J687</f>
        <v>0</v>
      </c>
      <c r="J687" s="144">
        <f>unprmtd_src_summary!K687</f>
        <v>0</v>
      </c>
    </row>
    <row r="688" spans="1:11" s="31" customFormat="1" x14ac:dyDescent="0.2">
      <c r="A688" t="s">
        <v>15903</v>
      </c>
      <c r="B688" t="str">
        <f>unprmtd_src_summary!C688</f>
        <v>30</v>
      </c>
      <c r="C688" s="143">
        <f>unprmtd_src_summary!D688</f>
        <v>30091</v>
      </c>
      <c r="D688" s="143" t="str">
        <f>unprmtd_src_summary!E688</f>
        <v>2310003200</v>
      </c>
      <c r="E688" s="28" t="str">
        <f>unprmtd_src_summary!F688</f>
        <v>Pneumatic pumps</v>
      </c>
      <c r="F688" s="144">
        <f>unprmtd_src_summary!G688</f>
        <v>0</v>
      </c>
      <c r="G688" s="144">
        <f>unprmtd_src_summary!H688</f>
        <v>699.49269509396106</v>
      </c>
      <c r="H688" s="144">
        <f>unprmtd_src_summary!I688</f>
        <v>0</v>
      </c>
      <c r="I688" s="144">
        <f>unprmtd_src_summary!J688</f>
        <v>0</v>
      </c>
      <c r="J688" s="144">
        <f>unprmtd_src_summary!K688</f>
        <v>0</v>
      </c>
    </row>
    <row r="689" spans="1:10" s="31" customFormat="1" x14ac:dyDescent="0.2">
      <c r="A689" t="s">
        <v>15903</v>
      </c>
      <c r="B689" t="str">
        <f>unprmtd_src_summary!C689</f>
        <v>30</v>
      </c>
      <c r="C689" s="143">
        <f>unprmtd_src_summary!D689</f>
        <v>30105</v>
      </c>
      <c r="D689" s="143" t="str">
        <f>unprmtd_src_summary!E689</f>
        <v>2310003200</v>
      </c>
      <c r="E689" s="28" t="str">
        <f>unprmtd_src_summary!F689</f>
        <v>Pneumatic pumps</v>
      </c>
      <c r="F689" s="144">
        <f>unprmtd_src_summary!G689</f>
        <v>0</v>
      </c>
      <c r="G689" s="144">
        <f>unprmtd_src_summary!H689</f>
        <v>587.3099043713446</v>
      </c>
      <c r="H689" s="144">
        <f>unprmtd_src_summary!I689</f>
        <v>0</v>
      </c>
      <c r="I689" s="144">
        <f>unprmtd_src_summary!J689</f>
        <v>0</v>
      </c>
      <c r="J689" s="144">
        <f>unprmtd_src_summary!K689</f>
        <v>0</v>
      </c>
    </row>
    <row r="690" spans="1:10" s="31" customFormat="1" x14ac:dyDescent="0.2">
      <c r="A690" t="s">
        <v>15903</v>
      </c>
      <c r="B690" t="str">
        <f>unprmtd_src_summary!C690</f>
        <v>30</v>
      </c>
      <c r="C690" s="143">
        <f>unprmtd_src_summary!D690</f>
        <v>30109</v>
      </c>
      <c r="D690" s="143" t="str">
        <f>unprmtd_src_summary!E690</f>
        <v>2310003200</v>
      </c>
      <c r="E690" s="28" t="str">
        <f>unprmtd_src_summary!F690</f>
        <v>Pneumatic pumps</v>
      </c>
      <c r="F690" s="144">
        <f>unprmtd_src_summary!G690</f>
        <v>0</v>
      </c>
      <c r="G690" s="144">
        <f>unprmtd_src_summary!H690</f>
        <v>399.23875521872304</v>
      </c>
      <c r="H690" s="144">
        <f>unprmtd_src_summary!I690</f>
        <v>0</v>
      </c>
      <c r="I690" s="144">
        <f>unprmtd_src_summary!J690</f>
        <v>0</v>
      </c>
      <c r="J690" s="144">
        <f>unprmtd_src_summary!K690</f>
        <v>0</v>
      </c>
    </row>
    <row r="691" spans="1:10" s="31" customFormat="1" ht="11.25" customHeight="1" x14ac:dyDescent="0.2">
      <c r="A691" t="s">
        <v>15903</v>
      </c>
      <c r="B691" t="str">
        <f>unprmtd_src_summary!C691</f>
        <v>38</v>
      </c>
      <c r="C691" s="143">
        <f>unprmtd_src_summary!D691</f>
        <v>38007</v>
      </c>
      <c r="D691" s="143" t="str">
        <f>unprmtd_src_summary!E691</f>
        <v>2310003200</v>
      </c>
      <c r="E691" s="28" t="str">
        <f>unprmtd_src_summary!F691</f>
        <v>Pneumatic pumps</v>
      </c>
      <c r="F691" s="144">
        <f>unprmtd_src_summary!G691</f>
        <v>0</v>
      </c>
      <c r="G691" s="144">
        <f>unprmtd_src_summary!H691</f>
        <v>1511.1681809105385</v>
      </c>
      <c r="H691" s="144">
        <f>unprmtd_src_summary!I691</f>
        <v>0</v>
      </c>
      <c r="I691" s="144">
        <f>unprmtd_src_summary!J691</f>
        <v>0</v>
      </c>
      <c r="J691" s="144">
        <f>unprmtd_src_summary!K691</f>
        <v>0</v>
      </c>
    </row>
    <row r="692" spans="1:10" s="31" customFormat="1" x14ac:dyDescent="0.2">
      <c r="A692" t="s">
        <v>15903</v>
      </c>
      <c r="B692" t="str">
        <f>unprmtd_src_summary!C692</f>
        <v>38</v>
      </c>
      <c r="C692" s="143">
        <f>unprmtd_src_summary!D692</f>
        <v>38009</v>
      </c>
      <c r="D692" s="143" t="str">
        <f>unprmtd_src_summary!E692</f>
        <v>2310003200</v>
      </c>
      <c r="E692" s="28" t="str">
        <f>unprmtd_src_summary!F692</f>
        <v>Pneumatic pumps</v>
      </c>
      <c r="F692" s="144">
        <f>unprmtd_src_summary!G692</f>
        <v>0</v>
      </c>
      <c r="G692" s="144">
        <f>unprmtd_src_summary!H692</f>
        <v>1725.6352808214228</v>
      </c>
      <c r="H692" s="144">
        <f>unprmtd_src_summary!I692</f>
        <v>0</v>
      </c>
      <c r="I692" s="144">
        <f>unprmtd_src_summary!J692</f>
        <v>0</v>
      </c>
      <c r="J692" s="144">
        <f>unprmtd_src_summary!K692</f>
        <v>0</v>
      </c>
    </row>
    <row r="693" spans="1:10" s="31" customFormat="1" x14ac:dyDescent="0.2">
      <c r="A693" t="s">
        <v>15903</v>
      </c>
      <c r="B693" t="str">
        <f>unprmtd_src_summary!C693</f>
        <v>38</v>
      </c>
      <c r="C693" s="143">
        <f>unprmtd_src_summary!D693</f>
        <v>38011</v>
      </c>
      <c r="D693" s="143" t="str">
        <f>unprmtd_src_summary!E693</f>
        <v>2310003200</v>
      </c>
      <c r="E693" s="28" t="str">
        <f>unprmtd_src_summary!F693</f>
        <v>Pneumatic pumps</v>
      </c>
      <c r="F693" s="144">
        <f>unprmtd_src_summary!G693</f>
        <v>0</v>
      </c>
      <c r="G693" s="144">
        <f>unprmtd_src_summary!H693</f>
        <v>1827.9195900096906</v>
      </c>
      <c r="H693" s="144">
        <f>unprmtd_src_summary!I693</f>
        <v>0</v>
      </c>
      <c r="I693" s="144">
        <f>unprmtd_src_summary!J693</f>
        <v>0</v>
      </c>
      <c r="J693" s="144">
        <f>unprmtd_src_summary!K693</f>
        <v>0</v>
      </c>
    </row>
    <row r="694" spans="1:10" x14ac:dyDescent="0.2">
      <c r="A694" t="s">
        <v>15903</v>
      </c>
      <c r="B694" t="str">
        <f>unprmtd_src_summary!C694</f>
        <v>38</v>
      </c>
      <c r="C694" s="143">
        <f>unprmtd_src_summary!D694</f>
        <v>38013</v>
      </c>
      <c r="D694" s="143" t="str">
        <f>unprmtd_src_summary!E694</f>
        <v>2310003200</v>
      </c>
      <c r="E694" s="28" t="str">
        <f>unprmtd_src_summary!F694</f>
        <v>Pneumatic pumps</v>
      </c>
      <c r="F694" s="144">
        <f>unprmtd_src_summary!G694</f>
        <v>0</v>
      </c>
      <c r="G694" s="144">
        <f>unprmtd_src_summary!H694</f>
        <v>1237.310191793563</v>
      </c>
      <c r="H694" s="144">
        <f>unprmtd_src_summary!I694</f>
        <v>0</v>
      </c>
      <c r="I694" s="144">
        <f>unprmtd_src_summary!J694</f>
        <v>0</v>
      </c>
      <c r="J694" s="144">
        <f>unprmtd_src_summary!K694</f>
        <v>0</v>
      </c>
    </row>
    <row r="695" spans="1:10" s="30" customFormat="1" x14ac:dyDescent="0.2">
      <c r="A695" t="s">
        <v>15903</v>
      </c>
      <c r="B695" t="str">
        <f>unprmtd_src_summary!C695</f>
        <v>38</v>
      </c>
      <c r="C695" s="143">
        <f>unprmtd_src_summary!D695</f>
        <v>38023</v>
      </c>
      <c r="D695" s="143" t="str">
        <f>unprmtd_src_summary!E695</f>
        <v>2310003200</v>
      </c>
      <c r="E695" s="28" t="str">
        <f>unprmtd_src_summary!F695</f>
        <v>Pneumatic pumps</v>
      </c>
      <c r="F695" s="144">
        <f>unprmtd_src_summary!G695</f>
        <v>0</v>
      </c>
      <c r="G695" s="144">
        <f>unprmtd_src_summary!H695</f>
        <v>471.82761980394542</v>
      </c>
      <c r="H695" s="144">
        <f>unprmtd_src_summary!I695</f>
        <v>0</v>
      </c>
      <c r="I695" s="144">
        <f>unprmtd_src_summary!J695</f>
        <v>0</v>
      </c>
      <c r="J695" s="144">
        <f>unprmtd_src_summary!K695</f>
        <v>0</v>
      </c>
    </row>
    <row r="696" spans="1:10" s="31" customFormat="1" x14ac:dyDescent="0.2">
      <c r="A696" t="s">
        <v>15903</v>
      </c>
      <c r="B696" t="str">
        <f>unprmtd_src_summary!C696</f>
        <v>38</v>
      </c>
      <c r="C696" s="143">
        <f>unprmtd_src_summary!D696</f>
        <v>38025</v>
      </c>
      <c r="D696" s="143" t="str">
        <f>unprmtd_src_summary!E696</f>
        <v>2310003200</v>
      </c>
      <c r="E696" s="28" t="str">
        <f>unprmtd_src_summary!F696</f>
        <v>Pneumatic pumps</v>
      </c>
      <c r="F696" s="144">
        <f>unprmtd_src_summary!G696</f>
        <v>0</v>
      </c>
      <c r="G696" s="144">
        <f>unprmtd_src_summary!H696</f>
        <v>1270.3051302413915</v>
      </c>
      <c r="H696" s="144">
        <f>unprmtd_src_summary!I696</f>
        <v>0</v>
      </c>
      <c r="I696" s="144">
        <f>unprmtd_src_summary!J696</f>
        <v>0</v>
      </c>
      <c r="J696" s="144">
        <f>unprmtd_src_summary!K696</f>
        <v>0</v>
      </c>
    </row>
    <row r="697" spans="1:10" x14ac:dyDescent="0.2">
      <c r="A697" t="s">
        <v>15903</v>
      </c>
      <c r="B697" t="str">
        <f>unprmtd_src_summary!C697</f>
        <v>38</v>
      </c>
      <c r="C697" s="143">
        <f>unprmtd_src_summary!D697</f>
        <v>38033</v>
      </c>
      <c r="D697" s="143" t="str">
        <f>unprmtd_src_summary!E697</f>
        <v>2310003200</v>
      </c>
      <c r="E697" s="28" t="str">
        <f>unprmtd_src_summary!F697</f>
        <v>Pneumatic pumps</v>
      </c>
      <c r="F697" s="144">
        <f>unprmtd_src_summary!G697</f>
        <v>0</v>
      </c>
      <c r="G697" s="144">
        <f>unprmtd_src_summary!H697</f>
        <v>207.8681122213186</v>
      </c>
      <c r="H697" s="144">
        <f>unprmtd_src_summary!I697</f>
        <v>0</v>
      </c>
      <c r="I697" s="144">
        <f>unprmtd_src_summary!J697</f>
        <v>0</v>
      </c>
      <c r="J697" s="144">
        <f>unprmtd_src_summary!K697</f>
        <v>0</v>
      </c>
    </row>
    <row r="698" spans="1:10" s="30" customFormat="1" x14ac:dyDescent="0.2">
      <c r="A698" t="s">
        <v>15903</v>
      </c>
      <c r="B698" t="str">
        <f>unprmtd_src_summary!C698</f>
        <v>38</v>
      </c>
      <c r="C698" s="143">
        <f>unprmtd_src_summary!D698</f>
        <v>38049</v>
      </c>
      <c r="D698" s="143" t="str">
        <f>unprmtd_src_summary!E698</f>
        <v>2310003200</v>
      </c>
      <c r="E698" s="28" t="str">
        <f>unprmtd_src_summary!F698</f>
        <v>Pneumatic pumps</v>
      </c>
      <c r="F698" s="144">
        <f>unprmtd_src_summary!G698</f>
        <v>0</v>
      </c>
      <c r="G698" s="144">
        <f>unprmtd_src_summary!H698</f>
        <v>56.091395361308194</v>
      </c>
      <c r="H698" s="144">
        <f>unprmtd_src_summary!I698</f>
        <v>0</v>
      </c>
      <c r="I698" s="144">
        <f>unprmtd_src_summary!J698</f>
        <v>0</v>
      </c>
      <c r="J698" s="144">
        <f>unprmtd_src_summary!K698</f>
        <v>0</v>
      </c>
    </row>
    <row r="699" spans="1:10" s="31" customFormat="1" x14ac:dyDescent="0.2">
      <c r="A699" t="s">
        <v>15903</v>
      </c>
      <c r="B699" t="str">
        <f>unprmtd_src_summary!C699</f>
        <v>38</v>
      </c>
      <c r="C699" s="143">
        <f>unprmtd_src_summary!D699</f>
        <v>38053</v>
      </c>
      <c r="D699" s="143" t="str">
        <f>unprmtd_src_summary!E699</f>
        <v>2310003200</v>
      </c>
      <c r="E699" s="28" t="str">
        <f>unprmtd_src_summary!F699</f>
        <v>Pneumatic pumps</v>
      </c>
      <c r="F699" s="144">
        <f>unprmtd_src_summary!G699</f>
        <v>0</v>
      </c>
      <c r="G699" s="144">
        <f>unprmtd_src_summary!H699</f>
        <v>2863.9606572715006</v>
      </c>
      <c r="H699" s="144">
        <f>unprmtd_src_summary!I699</f>
        <v>0</v>
      </c>
      <c r="I699" s="144">
        <f>unprmtd_src_summary!J699</f>
        <v>0</v>
      </c>
      <c r="J699" s="144">
        <f>unprmtd_src_summary!K699</f>
        <v>0</v>
      </c>
    </row>
    <row r="700" spans="1:10" x14ac:dyDescent="0.2">
      <c r="A700" t="s">
        <v>15903</v>
      </c>
      <c r="B700" t="str">
        <f>unprmtd_src_summary!C700</f>
        <v>38</v>
      </c>
      <c r="C700" s="143">
        <f>unprmtd_src_summary!D700</f>
        <v>38055</v>
      </c>
      <c r="D700" s="143" t="str">
        <f>unprmtd_src_summary!E700</f>
        <v>2310003200</v>
      </c>
      <c r="E700" s="28" t="str">
        <f>unprmtd_src_summary!F700</f>
        <v>Pneumatic pumps</v>
      </c>
      <c r="F700" s="144">
        <f>unprmtd_src_summary!G700</f>
        <v>0</v>
      </c>
      <c r="G700" s="144">
        <f>unprmtd_src_summary!H700</f>
        <v>56.091395361308194</v>
      </c>
      <c r="H700" s="144">
        <f>unprmtd_src_summary!I700</f>
        <v>0</v>
      </c>
      <c r="I700" s="144">
        <f>unprmtd_src_summary!J700</f>
        <v>0</v>
      </c>
      <c r="J700" s="144">
        <f>unprmtd_src_summary!K700</f>
        <v>0</v>
      </c>
    </row>
    <row r="701" spans="1:10" s="30" customFormat="1" x14ac:dyDescent="0.2">
      <c r="A701" t="s">
        <v>15903</v>
      </c>
      <c r="B701" t="str">
        <f>unprmtd_src_summary!C701</f>
        <v>38</v>
      </c>
      <c r="C701" s="143">
        <f>unprmtd_src_summary!D701</f>
        <v>38057</v>
      </c>
      <c r="D701" s="143" t="str">
        <f>unprmtd_src_summary!E701</f>
        <v>2310003200</v>
      </c>
      <c r="E701" s="28" t="str">
        <f>unprmtd_src_summary!F701</f>
        <v>Pneumatic pumps</v>
      </c>
      <c r="F701" s="144">
        <f>unprmtd_src_summary!G701</f>
        <v>0</v>
      </c>
      <c r="G701" s="144">
        <f>unprmtd_src_summary!H701</f>
        <v>3.2994938447828348</v>
      </c>
      <c r="H701" s="144">
        <f>unprmtd_src_summary!I701</f>
        <v>0</v>
      </c>
      <c r="I701" s="144">
        <f>unprmtd_src_summary!J701</f>
        <v>0</v>
      </c>
      <c r="J701" s="144">
        <f>unprmtd_src_summary!K701</f>
        <v>0</v>
      </c>
    </row>
    <row r="702" spans="1:10" s="31" customFormat="1" x14ac:dyDescent="0.2">
      <c r="A702" t="s">
        <v>15903</v>
      </c>
      <c r="B702" t="str">
        <f>unprmtd_src_summary!C702</f>
        <v>38</v>
      </c>
      <c r="C702" s="143">
        <f>unprmtd_src_summary!D702</f>
        <v>38061</v>
      </c>
      <c r="D702" s="143" t="str">
        <f>unprmtd_src_summary!E702</f>
        <v>2310003200</v>
      </c>
      <c r="E702" s="28" t="str">
        <f>unprmtd_src_summary!F702</f>
        <v>Pneumatic pumps</v>
      </c>
      <c r="F702" s="144">
        <f>unprmtd_src_summary!G702</f>
        <v>0</v>
      </c>
      <c r="G702" s="144">
        <f>unprmtd_src_summary!H702</f>
        <v>1682.7418608392459</v>
      </c>
      <c r="H702" s="144">
        <f>unprmtd_src_summary!I702</f>
        <v>0</v>
      </c>
      <c r="I702" s="144">
        <f>unprmtd_src_summary!J702</f>
        <v>0</v>
      </c>
      <c r="J702" s="144">
        <f>unprmtd_src_summary!K702</f>
        <v>0</v>
      </c>
    </row>
    <row r="703" spans="1:10" x14ac:dyDescent="0.2">
      <c r="A703" t="s">
        <v>15903</v>
      </c>
      <c r="B703" t="str">
        <f>unprmtd_src_summary!C703</f>
        <v>38</v>
      </c>
      <c r="C703" s="143">
        <f>unprmtd_src_summary!D703</f>
        <v>38075</v>
      </c>
      <c r="D703" s="143" t="str">
        <f>unprmtd_src_summary!E703</f>
        <v>2310003200</v>
      </c>
      <c r="E703" s="28" t="str">
        <f>unprmtd_src_summary!F703</f>
        <v>Pneumatic pumps</v>
      </c>
      <c r="F703" s="144">
        <f>unprmtd_src_summary!G703</f>
        <v>0</v>
      </c>
      <c r="G703" s="144">
        <f>unprmtd_src_summary!H703</f>
        <v>960.15270883180494</v>
      </c>
      <c r="H703" s="144">
        <f>unprmtd_src_summary!I703</f>
        <v>0</v>
      </c>
      <c r="I703" s="144">
        <f>unprmtd_src_summary!J703</f>
        <v>0</v>
      </c>
      <c r="J703" s="144">
        <f>unprmtd_src_summary!K703</f>
        <v>0</v>
      </c>
    </row>
    <row r="704" spans="1:10" s="30" customFormat="1" x14ac:dyDescent="0.2">
      <c r="A704" t="s">
        <v>15903</v>
      </c>
      <c r="B704" t="str">
        <f>unprmtd_src_summary!C704</f>
        <v>38</v>
      </c>
      <c r="C704" s="143">
        <f>unprmtd_src_summary!D704</f>
        <v>38087</v>
      </c>
      <c r="D704" s="143" t="str">
        <f>unprmtd_src_summary!E704</f>
        <v>2310003200</v>
      </c>
      <c r="E704" s="28" t="str">
        <f>unprmtd_src_summary!F704</f>
        <v>Pneumatic pumps</v>
      </c>
      <c r="F704" s="144">
        <f>unprmtd_src_summary!G704</f>
        <v>0</v>
      </c>
      <c r="G704" s="144">
        <f>unprmtd_src_summary!H704</f>
        <v>69.289370740439537</v>
      </c>
      <c r="H704" s="144">
        <f>unprmtd_src_summary!I704</f>
        <v>0</v>
      </c>
      <c r="I704" s="144">
        <f>unprmtd_src_summary!J704</f>
        <v>0</v>
      </c>
      <c r="J704" s="144">
        <f>unprmtd_src_summary!K704</f>
        <v>0</v>
      </c>
    </row>
    <row r="705" spans="1:10" s="30" customFormat="1" x14ac:dyDescent="0.2">
      <c r="A705" t="s">
        <v>15903</v>
      </c>
      <c r="B705" t="str">
        <f>unprmtd_src_summary!C705</f>
        <v>38</v>
      </c>
      <c r="C705" s="143">
        <f>unprmtd_src_summary!D705</f>
        <v>38089</v>
      </c>
      <c r="D705" s="143" t="str">
        <f>unprmtd_src_summary!E705</f>
        <v>2310003200</v>
      </c>
      <c r="E705" s="28" t="str">
        <f>unprmtd_src_summary!F705</f>
        <v>Pneumatic pumps</v>
      </c>
      <c r="F705" s="144">
        <f>unprmtd_src_summary!G705</f>
        <v>0</v>
      </c>
      <c r="G705" s="144">
        <f>unprmtd_src_summary!H705</f>
        <v>234.26406297958127</v>
      </c>
      <c r="H705" s="144">
        <f>unprmtd_src_summary!I705</f>
        <v>0</v>
      </c>
      <c r="I705" s="144">
        <f>unprmtd_src_summary!J705</f>
        <v>0</v>
      </c>
      <c r="J705" s="144">
        <f>unprmtd_src_summary!K705</f>
        <v>0</v>
      </c>
    </row>
    <row r="706" spans="1:10" s="30" customFormat="1" x14ac:dyDescent="0.2">
      <c r="A706" t="s">
        <v>15903</v>
      </c>
      <c r="B706" t="str">
        <f>unprmtd_src_summary!C706</f>
        <v>38</v>
      </c>
      <c r="C706" s="143">
        <f>unprmtd_src_summary!D706</f>
        <v>38101</v>
      </c>
      <c r="D706" s="143" t="str">
        <f>unprmtd_src_summary!E706</f>
        <v>2310003200</v>
      </c>
      <c r="E706" s="28" t="str">
        <f>unprmtd_src_summary!F706</f>
        <v>Pneumatic pumps</v>
      </c>
      <c r="F706" s="144">
        <f>unprmtd_src_summary!G706</f>
        <v>0</v>
      </c>
      <c r="G706" s="144">
        <f>unprmtd_src_summary!H706</f>
        <v>52.791901516525357</v>
      </c>
      <c r="H706" s="144">
        <f>unprmtd_src_summary!I706</f>
        <v>0</v>
      </c>
      <c r="I706" s="144">
        <f>unprmtd_src_summary!J706</f>
        <v>0</v>
      </c>
      <c r="J706" s="144">
        <f>unprmtd_src_summary!K706</f>
        <v>0</v>
      </c>
    </row>
    <row r="707" spans="1:10" s="30" customFormat="1" x14ac:dyDescent="0.2">
      <c r="A707" t="s">
        <v>15903</v>
      </c>
      <c r="B707" t="str">
        <f>unprmtd_src_summary!C707</f>
        <v>38</v>
      </c>
      <c r="C707" s="143">
        <f>unprmtd_src_summary!D707</f>
        <v>38105</v>
      </c>
      <c r="D707" s="143" t="str">
        <f>unprmtd_src_summary!E707</f>
        <v>2310003200</v>
      </c>
      <c r="E707" s="28" t="str">
        <f>unprmtd_src_summary!F707</f>
        <v>Pneumatic pumps</v>
      </c>
      <c r="F707" s="144">
        <f>unprmtd_src_summary!G707</f>
        <v>0</v>
      </c>
      <c r="G707" s="144">
        <f>unprmtd_src_summary!H707</f>
        <v>1540.8636255135839</v>
      </c>
      <c r="H707" s="144">
        <f>unprmtd_src_summary!I707</f>
        <v>0</v>
      </c>
      <c r="I707" s="144">
        <f>unprmtd_src_summary!J707</f>
        <v>0</v>
      </c>
      <c r="J707" s="144">
        <f>unprmtd_src_summary!K707</f>
        <v>0</v>
      </c>
    </row>
    <row r="708" spans="1:10" s="30" customFormat="1" x14ac:dyDescent="0.2">
      <c r="A708" t="s">
        <v>15903</v>
      </c>
      <c r="B708" t="str">
        <f>unprmtd_src_summary!C708</f>
        <v>46</v>
      </c>
      <c r="C708" s="143">
        <f>unprmtd_src_summary!D708</f>
        <v>46063</v>
      </c>
      <c r="D708" s="143" t="str">
        <f>unprmtd_src_summary!E708</f>
        <v>2310003200</v>
      </c>
      <c r="E708" s="28" t="str">
        <f>unprmtd_src_summary!F708</f>
        <v>Pneumatic pumps</v>
      </c>
      <c r="F708" s="144">
        <f>unprmtd_src_summary!G708</f>
        <v>0</v>
      </c>
      <c r="G708" s="144">
        <f>unprmtd_src_summary!H708</f>
        <v>696.19320124917817</v>
      </c>
      <c r="H708" s="144">
        <f>unprmtd_src_summary!I708</f>
        <v>0</v>
      </c>
      <c r="I708" s="144">
        <f>unprmtd_src_summary!J708</f>
        <v>0</v>
      </c>
      <c r="J708" s="144">
        <f>unprmtd_src_summary!K708</f>
        <v>0</v>
      </c>
    </row>
    <row r="709" spans="1:10" s="30" customFormat="1" x14ac:dyDescent="0.2">
      <c r="A709" t="s">
        <v>15903</v>
      </c>
      <c r="B709" t="str">
        <f>unprmtd_src_summary!C709</f>
        <v>46</v>
      </c>
      <c r="C709" s="143">
        <f>unprmtd_src_summary!D709</f>
        <v>46019</v>
      </c>
      <c r="D709" s="143" t="str">
        <f>unprmtd_src_summary!E709</f>
        <v>2310003200</v>
      </c>
      <c r="E709" s="28" t="str">
        <f>unprmtd_src_summary!F709</f>
        <v>Pneumatic pumps</v>
      </c>
      <c r="F709" s="144">
        <f>unprmtd_src_summary!G709</f>
        <v>0</v>
      </c>
      <c r="G709" s="144">
        <f>unprmtd_src_summary!H709</f>
        <v>0</v>
      </c>
      <c r="H709" s="144">
        <f>unprmtd_src_summary!I709</f>
        <v>0</v>
      </c>
      <c r="I709" s="144">
        <f>unprmtd_src_summary!J709</f>
        <v>0</v>
      </c>
      <c r="J709" s="144">
        <f>unprmtd_src_summary!K709</f>
        <v>0</v>
      </c>
    </row>
    <row r="710" spans="1:10" s="221" customFormat="1" x14ac:dyDescent="0.2">
      <c r="A710" s="221" t="s">
        <v>15903</v>
      </c>
      <c r="B710" s="221" t="str">
        <f>unprmtd_src_summary!C710</f>
        <v>30</v>
      </c>
      <c r="C710" s="232" t="str">
        <f>unprmtd_src_summary!D710</f>
        <v>3001101</v>
      </c>
      <c r="D710" s="232" t="str">
        <f>unprmtd_src_summary!E710</f>
        <v>2310003200</v>
      </c>
      <c r="E710" s="233" t="str">
        <f>unprmtd_src_summary!F710</f>
        <v>Pneumatic pumps</v>
      </c>
      <c r="F710" s="234">
        <f>unprmtd_src_summary!G710</f>
        <v>0</v>
      </c>
      <c r="G710" s="234">
        <f>unprmtd_src_summary!H710</f>
        <v>0</v>
      </c>
      <c r="H710" s="234">
        <f>unprmtd_src_summary!I710</f>
        <v>0</v>
      </c>
      <c r="I710" s="234">
        <f>unprmtd_src_summary!J710</f>
        <v>0</v>
      </c>
      <c r="J710" s="234">
        <f>unprmtd_src_summary!K710</f>
        <v>0</v>
      </c>
    </row>
    <row r="711" spans="1:10" s="221" customFormat="1" x14ac:dyDescent="0.2">
      <c r="A711" s="221" t="s">
        <v>15903</v>
      </c>
      <c r="B711" s="221" t="str">
        <f>unprmtd_src_summary!C711</f>
        <v>30</v>
      </c>
      <c r="C711" s="232" t="str">
        <f>unprmtd_src_summary!D711</f>
        <v>3001701</v>
      </c>
      <c r="D711" s="232" t="str">
        <f>unprmtd_src_summary!E711</f>
        <v>2310003200</v>
      </c>
      <c r="E711" s="233" t="str">
        <f>unprmtd_src_summary!F711</f>
        <v>Pneumatic pumps</v>
      </c>
      <c r="F711" s="234">
        <f>unprmtd_src_summary!G711</f>
        <v>0</v>
      </c>
      <c r="G711" s="234">
        <f>unprmtd_src_summary!H711</f>
        <v>0</v>
      </c>
      <c r="H711" s="234">
        <f>unprmtd_src_summary!I711</f>
        <v>0</v>
      </c>
      <c r="I711" s="234">
        <f>unprmtd_src_summary!J711</f>
        <v>0</v>
      </c>
      <c r="J711" s="234">
        <f>unprmtd_src_summary!K711</f>
        <v>0</v>
      </c>
    </row>
    <row r="712" spans="1:10" s="221" customFormat="1" x14ac:dyDescent="0.2">
      <c r="A712" s="221" t="s">
        <v>15903</v>
      </c>
      <c r="B712" s="221" t="str">
        <f>unprmtd_src_summary!C712</f>
        <v>30</v>
      </c>
      <c r="C712" s="232" t="str">
        <f>unprmtd_src_summary!D712</f>
        <v>3001901</v>
      </c>
      <c r="D712" s="232" t="str">
        <f>unprmtd_src_summary!E712</f>
        <v>2310003200</v>
      </c>
      <c r="E712" s="233" t="str">
        <f>unprmtd_src_summary!F712</f>
        <v>Pneumatic pumps</v>
      </c>
      <c r="F712" s="234">
        <f>unprmtd_src_summary!G712</f>
        <v>0</v>
      </c>
      <c r="G712" s="234">
        <f>unprmtd_src_summary!H712</f>
        <v>6.5989876895656696</v>
      </c>
      <c r="H712" s="234">
        <f>unprmtd_src_summary!I712</f>
        <v>0</v>
      </c>
      <c r="I712" s="234">
        <f>unprmtd_src_summary!J712</f>
        <v>0</v>
      </c>
      <c r="J712" s="234">
        <f>unprmtd_src_summary!K712</f>
        <v>0</v>
      </c>
    </row>
    <row r="713" spans="1:10" s="221" customFormat="1" x14ac:dyDescent="0.2">
      <c r="A713" s="221" t="s">
        <v>15903</v>
      </c>
      <c r="B713" s="221" t="str">
        <f>unprmtd_src_summary!C713</f>
        <v>30</v>
      </c>
      <c r="C713" s="232" t="str">
        <f>unprmtd_src_summary!D713</f>
        <v>3002101</v>
      </c>
      <c r="D713" s="232" t="str">
        <f>unprmtd_src_summary!E713</f>
        <v>2310003200</v>
      </c>
      <c r="E713" s="233" t="str">
        <f>unprmtd_src_summary!F713</f>
        <v>Pneumatic pumps</v>
      </c>
      <c r="F713" s="234">
        <f>unprmtd_src_summary!G713</f>
        <v>0</v>
      </c>
      <c r="G713" s="234">
        <f>unprmtd_src_summary!H713</f>
        <v>0</v>
      </c>
      <c r="H713" s="234">
        <f>unprmtd_src_summary!I713</f>
        <v>0</v>
      </c>
      <c r="I713" s="234">
        <f>unprmtd_src_summary!J713</f>
        <v>0</v>
      </c>
      <c r="J713" s="234">
        <f>unprmtd_src_summary!K713</f>
        <v>0</v>
      </c>
    </row>
    <row r="714" spans="1:10" s="221" customFormat="1" x14ac:dyDescent="0.2">
      <c r="A714" s="221" t="s">
        <v>15903</v>
      </c>
      <c r="B714" s="221" t="str">
        <f>unprmtd_src_summary!C714</f>
        <v>30</v>
      </c>
      <c r="C714" s="232" t="str">
        <f>unprmtd_src_summary!D714</f>
        <v>3002501</v>
      </c>
      <c r="D714" s="232" t="str">
        <f>unprmtd_src_summary!E714</f>
        <v>2310003200</v>
      </c>
      <c r="E714" s="233" t="str">
        <f>unprmtd_src_summary!F714</f>
        <v>Pneumatic pumps</v>
      </c>
      <c r="F714" s="234">
        <f>unprmtd_src_summary!G714</f>
        <v>0</v>
      </c>
      <c r="G714" s="234">
        <f>unprmtd_src_summary!H714</f>
        <v>0</v>
      </c>
      <c r="H714" s="234">
        <f>unprmtd_src_summary!I714</f>
        <v>0</v>
      </c>
      <c r="I714" s="234">
        <f>unprmtd_src_summary!J714</f>
        <v>0</v>
      </c>
      <c r="J714" s="234">
        <f>unprmtd_src_summary!K714</f>
        <v>0</v>
      </c>
    </row>
    <row r="715" spans="1:10" s="221" customFormat="1" x14ac:dyDescent="0.2">
      <c r="A715" s="221" t="s">
        <v>15903</v>
      </c>
      <c r="B715" s="221" t="str">
        <f>unprmtd_src_summary!C715</f>
        <v>30</v>
      </c>
      <c r="C715" s="232" t="str">
        <f>unprmtd_src_summary!D715</f>
        <v>3003301</v>
      </c>
      <c r="D715" s="232" t="str">
        <f>unprmtd_src_summary!E715</f>
        <v>2310003200</v>
      </c>
      <c r="E715" s="233" t="str">
        <f>unprmtd_src_summary!F715</f>
        <v>Pneumatic pumps</v>
      </c>
      <c r="F715" s="234">
        <f>unprmtd_src_summary!G715</f>
        <v>0</v>
      </c>
      <c r="G715" s="234">
        <f>unprmtd_src_summary!H715</f>
        <v>0</v>
      </c>
      <c r="H715" s="234">
        <f>unprmtd_src_summary!I715</f>
        <v>0</v>
      </c>
      <c r="I715" s="234">
        <f>unprmtd_src_summary!J715</f>
        <v>0</v>
      </c>
      <c r="J715" s="234">
        <f>unprmtd_src_summary!K715</f>
        <v>0</v>
      </c>
    </row>
    <row r="716" spans="1:10" s="221" customFormat="1" x14ac:dyDescent="0.2">
      <c r="A716" s="221" t="s">
        <v>15903</v>
      </c>
      <c r="B716" s="221" t="str">
        <f>unprmtd_src_summary!C716</f>
        <v>30</v>
      </c>
      <c r="C716" s="232" t="str">
        <f>unprmtd_src_summary!D716</f>
        <v>3005501</v>
      </c>
      <c r="D716" s="232" t="str">
        <f>unprmtd_src_summary!E716</f>
        <v>2310003200</v>
      </c>
      <c r="E716" s="233" t="str">
        <f>unprmtd_src_summary!F716</f>
        <v>Pneumatic pumps</v>
      </c>
      <c r="F716" s="234">
        <f>unprmtd_src_summary!G716</f>
        <v>0</v>
      </c>
      <c r="G716" s="234">
        <f>unprmtd_src_summary!H716</f>
        <v>0</v>
      </c>
      <c r="H716" s="234">
        <f>unprmtd_src_summary!I716</f>
        <v>0</v>
      </c>
      <c r="I716" s="234">
        <f>unprmtd_src_summary!J716</f>
        <v>0</v>
      </c>
      <c r="J716" s="234">
        <f>unprmtd_src_summary!K716</f>
        <v>0</v>
      </c>
    </row>
    <row r="717" spans="1:10" s="221" customFormat="1" x14ac:dyDescent="0.2">
      <c r="A717" s="221" t="s">
        <v>15903</v>
      </c>
      <c r="B717" s="221" t="str">
        <f>unprmtd_src_summary!C717</f>
        <v>30</v>
      </c>
      <c r="C717" s="232" t="str">
        <f>unprmtd_src_summary!D717</f>
        <v>3007901</v>
      </c>
      <c r="D717" s="232" t="str">
        <f>unprmtd_src_summary!E717</f>
        <v>2310003200</v>
      </c>
      <c r="E717" s="233" t="str">
        <f>unprmtd_src_summary!F717</f>
        <v>Pneumatic pumps</v>
      </c>
      <c r="F717" s="234">
        <f>unprmtd_src_summary!G717</f>
        <v>0</v>
      </c>
      <c r="G717" s="234">
        <f>unprmtd_src_summary!H717</f>
        <v>0</v>
      </c>
      <c r="H717" s="234">
        <f>unprmtd_src_summary!I717</f>
        <v>0</v>
      </c>
      <c r="I717" s="234">
        <f>unprmtd_src_summary!J717</f>
        <v>0</v>
      </c>
      <c r="J717" s="234">
        <f>unprmtd_src_summary!K717</f>
        <v>0</v>
      </c>
    </row>
    <row r="718" spans="1:10" s="221" customFormat="1" x14ac:dyDescent="0.2">
      <c r="A718" s="221" t="s">
        <v>15903</v>
      </c>
      <c r="B718" s="221" t="str">
        <f>unprmtd_src_summary!C718</f>
        <v>30</v>
      </c>
      <c r="C718" s="232" t="str">
        <f>unprmtd_src_summary!D718</f>
        <v>3008301</v>
      </c>
      <c r="D718" s="232" t="str">
        <f>unprmtd_src_summary!E718</f>
        <v>2310003200</v>
      </c>
      <c r="E718" s="233" t="str">
        <f>unprmtd_src_summary!F718</f>
        <v>Pneumatic pumps</v>
      </c>
      <c r="F718" s="234">
        <f>unprmtd_src_summary!G718</f>
        <v>0</v>
      </c>
      <c r="G718" s="234">
        <f>unprmtd_src_summary!H718</f>
        <v>0</v>
      </c>
      <c r="H718" s="234">
        <f>unprmtd_src_summary!I718</f>
        <v>0</v>
      </c>
      <c r="I718" s="234">
        <f>unprmtd_src_summary!J718</f>
        <v>0</v>
      </c>
      <c r="J718" s="234">
        <f>unprmtd_src_summary!K718</f>
        <v>0</v>
      </c>
    </row>
    <row r="719" spans="1:10" s="221" customFormat="1" x14ac:dyDescent="0.2">
      <c r="A719" s="221" t="s">
        <v>15903</v>
      </c>
      <c r="B719" s="221" t="str">
        <f>unprmtd_src_summary!C719</f>
        <v>30</v>
      </c>
      <c r="C719" s="232" t="str">
        <f>unprmtd_src_summary!D719</f>
        <v>3008501</v>
      </c>
      <c r="D719" s="232" t="str">
        <f>unprmtd_src_summary!E719</f>
        <v>2310003200</v>
      </c>
      <c r="E719" s="233" t="str">
        <f>unprmtd_src_summary!F719</f>
        <v>Pneumatic pumps</v>
      </c>
      <c r="F719" s="234">
        <f>unprmtd_src_summary!G719</f>
        <v>0</v>
      </c>
      <c r="G719" s="234">
        <f>unprmtd_src_summary!H719</f>
        <v>221.06608760044995</v>
      </c>
      <c r="H719" s="234">
        <f>unprmtd_src_summary!I719</f>
        <v>0</v>
      </c>
      <c r="I719" s="234">
        <f>unprmtd_src_summary!J719</f>
        <v>0</v>
      </c>
      <c r="J719" s="234">
        <f>unprmtd_src_summary!K719</f>
        <v>0</v>
      </c>
    </row>
    <row r="720" spans="1:10" s="221" customFormat="1" x14ac:dyDescent="0.2">
      <c r="A720" s="221" t="s">
        <v>15903</v>
      </c>
      <c r="B720" s="221" t="str">
        <f>unprmtd_src_summary!C720</f>
        <v>30</v>
      </c>
      <c r="C720" s="232" t="str">
        <f>unprmtd_src_summary!D720</f>
        <v>3009101</v>
      </c>
      <c r="D720" s="232" t="str">
        <f>unprmtd_src_summary!E720</f>
        <v>2310003200</v>
      </c>
      <c r="E720" s="233" t="str">
        <f>unprmtd_src_summary!F720</f>
        <v>Pneumatic pumps</v>
      </c>
      <c r="F720" s="234">
        <f>unprmtd_src_summary!G720</f>
        <v>0</v>
      </c>
      <c r="G720" s="234">
        <f>unprmtd_src_summary!H720</f>
        <v>3.2994938447828353</v>
      </c>
      <c r="H720" s="234">
        <f>unprmtd_src_summary!I720</f>
        <v>0</v>
      </c>
      <c r="I720" s="234">
        <f>unprmtd_src_summary!J720</f>
        <v>0</v>
      </c>
      <c r="J720" s="234">
        <f>unprmtd_src_summary!K720</f>
        <v>0</v>
      </c>
    </row>
    <row r="721" spans="1:10" s="221" customFormat="1" x14ac:dyDescent="0.2">
      <c r="A721" s="221" t="s">
        <v>15903</v>
      </c>
      <c r="B721" s="221" t="str">
        <f>unprmtd_src_summary!C721</f>
        <v>30</v>
      </c>
      <c r="C721" s="232" t="str">
        <f>unprmtd_src_summary!D721</f>
        <v>3010501</v>
      </c>
      <c r="D721" s="232" t="str">
        <f>unprmtd_src_summary!E721</f>
        <v>2310003200</v>
      </c>
      <c r="E721" s="233" t="str">
        <f>unprmtd_src_summary!F721</f>
        <v>Pneumatic pumps</v>
      </c>
      <c r="F721" s="234">
        <f>unprmtd_src_summary!G721</f>
        <v>0</v>
      </c>
      <c r="G721" s="234">
        <f>unprmtd_src_summary!H721</f>
        <v>138.57874148087905</v>
      </c>
      <c r="H721" s="234">
        <f>unprmtd_src_summary!I721</f>
        <v>0</v>
      </c>
      <c r="I721" s="234">
        <f>unprmtd_src_summary!J721</f>
        <v>0</v>
      </c>
      <c r="J721" s="234">
        <f>unprmtd_src_summary!K721</f>
        <v>0</v>
      </c>
    </row>
    <row r="722" spans="1:10" s="221" customFormat="1" x14ac:dyDescent="0.2">
      <c r="A722" s="221" t="s">
        <v>15903</v>
      </c>
      <c r="B722" s="221" t="str">
        <f>unprmtd_src_summary!C722</f>
        <v>30</v>
      </c>
      <c r="C722" s="232" t="str">
        <f>unprmtd_src_summary!D722</f>
        <v>3010901</v>
      </c>
      <c r="D722" s="232" t="str">
        <f>unprmtd_src_summary!E722</f>
        <v>2310003200</v>
      </c>
      <c r="E722" s="233" t="str">
        <f>unprmtd_src_summary!F722</f>
        <v>Pneumatic pumps</v>
      </c>
      <c r="F722" s="234">
        <f>unprmtd_src_summary!G722</f>
        <v>0</v>
      </c>
      <c r="G722" s="234">
        <f>unprmtd_src_summary!H722</f>
        <v>0</v>
      </c>
      <c r="H722" s="234">
        <f>unprmtd_src_summary!I722</f>
        <v>0</v>
      </c>
      <c r="I722" s="234">
        <f>unprmtd_src_summary!J722</f>
        <v>0</v>
      </c>
      <c r="J722" s="234">
        <f>unprmtd_src_summary!K722</f>
        <v>0</v>
      </c>
    </row>
    <row r="723" spans="1:10" s="221" customFormat="1" x14ac:dyDescent="0.2">
      <c r="A723" s="221" t="s">
        <v>15903</v>
      </c>
      <c r="B723" s="221" t="str">
        <f>unprmtd_src_summary!C723</f>
        <v>38</v>
      </c>
      <c r="C723" s="232" t="str">
        <f>unprmtd_src_summary!D723</f>
        <v>3800701</v>
      </c>
      <c r="D723" s="232" t="str">
        <f>unprmtd_src_summary!E723</f>
        <v>2310003200</v>
      </c>
      <c r="E723" s="233" t="str">
        <f>unprmtd_src_summary!F723</f>
        <v>Pneumatic pumps</v>
      </c>
      <c r="F723" s="234">
        <f>unprmtd_src_summary!G723</f>
        <v>0</v>
      </c>
      <c r="G723" s="234">
        <f>unprmtd_src_summary!H723</f>
        <v>0</v>
      </c>
      <c r="H723" s="234">
        <f>unprmtd_src_summary!I723</f>
        <v>0</v>
      </c>
      <c r="I723" s="234">
        <f>unprmtd_src_summary!J723</f>
        <v>0</v>
      </c>
      <c r="J723" s="234">
        <f>unprmtd_src_summary!K723</f>
        <v>0</v>
      </c>
    </row>
    <row r="724" spans="1:10" s="221" customFormat="1" x14ac:dyDescent="0.2">
      <c r="A724" s="221" t="s">
        <v>15903</v>
      </c>
      <c r="B724" s="221" t="str">
        <f>unprmtd_src_summary!C724</f>
        <v>38</v>
      </c>
      <c r="C724" s="232" t="str">
        <f>unprmtd_src_summary!D724</f>
        <v>3800901</v>
      </c>
      <c r="D724" s="232" t="str">
        <f>unprmtd_src_summary!E724</f>
        <v>2310003200</v>
      </c>
      <c r="E724" s="233" t="str">
        <f>unprmtd_src_summary!F724</f>
        <v>Pneumatic pumps</v>
      </c>
      <c r="F724" s="234">
        <f>unprmtd_src_summary!G724</f>
        <v>0</v>
      </c>
      <c r="G724" s="234">
        <f>unprmtd_src_summary!H724</f>
        <v>0</v>
      </c>
      <c r="H724" s="234">
        <f>unprmtd_src_summary!I724</f>
        <v>0</v>
      </c>
      <c r="I724" s="234">
        <f>unprmtd_src_summary!J724</f>
        <v>0</v>
      </c>
      <c r="J724" s="234">
        <f>unprmtd_src_summary!K724</f>
        <v>0</v>
      </c>
    </row>
    <row r="725" spans="1:10" s="221" customFormat="1" x14ac:dyDescent="0.2">
      <c r="A725" s="221" t="s">
        <v>15903</v>
      </c>
      <c r="B725" s="221" t="str">
        <f>unprmtd_src_summary!C725</f>
        <v>38</v>
      </c>
      <c r="C725" s="232" t="str">
        <f>unprmtd_src_summary!D725</f>
        <v>3801101</v>
      </c>
      <c r="D725" s="232" t="str">
        <f>unprmtd_src_summary!E725</f>
        <v>2310003200</v>
      </c>
      <c r="E725" s="233" t="str">
        <f>unprmtd_src_summary!F725</f>
        <v>Pneumatic pumps</v>
      </c>
      <c r="F725" s="234">
        <f>unprmtd_src_summary!G725</f>
        <v>0</v>
      </c>
      <c r="G725" s="234">
        <f>unprmtd_src_summary!H725</f>
        <v>0</v>
      </c>
      <c r="H725" s="234">
        <f>unprmtd_src_summary!I725</f>
        <v>0</v>
      </c>
      <c r="I725" s="234">
        <f>unprmtd_src_summary!J725</f>
        <v>0</v>
      </c>
      <c r="J725" s="234">
        <f>unprmtd_src_summary!K725</f>
        <v>0</v>
      </c>
    </row>
    <row r="726" spans="1:10" s="221" customFormat="1" x14ac:dyDescent="0.2">
      <c r="A726" s="221" t="s">
        <v>15903</v>
      </c>
      <c r="B726" s="221" t="str">
        <f>unprmtd_src_summary!C726</f>
        <v>38</v>
      </c>
      <c r="C726" s="232" t="str">
        <f>unprmtd_src_summary!D726</f>
        <v>3801301</v>
      </c>
      <c r="D726" s="232" t="str">
        <f>unprmtd_src_summary!E726</f>
        <v>2310003200</v>
      </c>
      <c r="E726" s="233" t="str">
        <f>unprmtd_src_summary!F726</f>
        <v>Pneumatic pumps</v>
      </c>
      <c r="F726" s="234">
        <f>unprmtd_src_summary!G726</f>
        <v>0</v>
      </c>
      <c r="G726" s="234">
        <f>unprmtd_src_summary!H726</f>
        <v>0</v>
      </c>
      <c r="H726" s="234">
        <f>unprmtd_src_summary!I726</f>
        <v>0</v>
      </c>
      <c r="I726" s="234">
        <f>unprmtd_src_summary!J726</f>
        <v>0</v>
      </c>
      <c r="J726" s="234">
        <f>unprmtd_src_summary!K726</f>
        <v>0</v>
      </c>
    </row>
    <row r="727" spans="1:10" s="221" customFormat="1" x14ac:dyDescent="0.2">
      <c r="A727" s="221" t="s">
        <v>15903</v>
      </c>
      <c r="B727" s="221" t="str">
        <f>unprmtd_src_summary!C727</f>
        <v>38</v>
      </c>
      <c r="C727" s="232" t="str">
        <f>unprmtd_src_summary!D727</f>
        <v>3802301</v>
      </c>
      <c r="D727" s="232" t="str">
        <f>unprmtd_src_summary!E727</f>
        <v>2310003200</v>
      </c>
      <c r="E727" s="233" t="str">
        <f>unprmtd_src_summary!F727</f>
        <v>Pneumatic pumps</v>
      </c>
      <c r="F727" s="234">
        <f>unprmtd_src_summary!G727</f>
        <v>0</v>
      </c>
      <c r="G727" s="234">
        <f>unprmtd_src_summary!H727</f>
        <v>0</v>
      </c>
      <c r="H727" s="234">
        <f>unprmtd_src_summary!I727</f>
        <v>0</v>
      </c>
      <c r="I727" s="234">
        <f>unprmtd_src_summary!J727</f>
        <v>0</v>
      </c>
      <c r="J727" s="234">
        <f>unprmtd_src_summary!K727</f>
        <v>0</v>
      </c>
    </row>
    <row r="728" spans="1:10" s="221" customFormat="1" x14ac:dyDescent="0.2">
      <c r="A728" s="221" t="s">
        <v>15903</v>
      </c>
      <c r="B728" s="221" t="str">
        <f>unprmtd_src_summary!C728</f>
        <v>38</v>
      </c>
      <c r="C728" s="232" t="str">
        <f>unprmtd_src_summary!D728</f>
        <v>3802501</v>
      </c>
      <c r="D728" s="232" t="str">
        <f>unprmtd_src_summary!E728</f>
        <v>2310003200</v>
      </c>
      <c r="E728" s="233" t="str">
        <f>unprmtd_src_summary!F728</f>
        <v>Pneumatic pumps</v>
      </c>
      <c r="F728" s="234">
        <f>unprmtd_src_summary!G728</f>
        <v>0</v>
      </c>
      <c r="G728" s="234">
        <f>unprmtd_src_summary!H728</f>
        <v>79.187852274788042</v>
      </c>
      <c r="H728" s="234">
        <f>unprmtd_src_summary!I728</f>
        <v>0</v>
      </c>
      <c r="I728" s="234">
        <f>unprmtd_src_summary!J728</f>
        <v>0</v>
      </c>
      <c r="J728" s="234">
        <f>unprmtd_src_summary!K728</f>
        <v>0</v>
      </c>
    </row>
    <row r="729" spans="1:10" s="221" customFormat="1" x14ac:dyDescent="0.2">
      <c r="A729" s="221" t="s">
        <v>15903</v>
      </c>
      <c r="B729" s="221" t="str">
        <f>unprmtd_src_summary!C729</f>
        <v>38</v>
      </c>
      <c r="C729" s="232" t="str">
        <f>unprmtd_src_summary!D729</f>
        <v>3803301</v>
      </c>
      <c r="D729" s="232" t="str">
        <f>unprmtd_src_summary!E729</f>
        <v>2310003200</v>
      </c>
      <c r="E729" s="233" t="str">
        <f>unprmtd_src_summary!F729</f>
        <v>Pneumatic pumps</v>
      </c>
      <c r="F729" s="234">
        <f>unprmtd_src_summary!G729</f>
        <v>0</v>
      </c>
      <c r="G729" s="234">
        <f>unprmtd_src_summary!H729</f>
        <v>0</v>
      </c>
      <c r="H729" s="234">
        <f>unprmtd_src_summary!I729</f>
        <v>0</v>
      </c>
      <c r="I729" s="234">
        <f>unprmtd_src_summary!J729</f>
        <v>0</v>
      </c>
      <c r="J729" s="234">
        <f>unprmtd_src_summary!K729</f>
        <v>0</v>
      </c>
    </row>
    <row r="730" spans="1:10" s="221" customFormat="1" x14ac:dyDescent="0.2">
      <c r="A730" s="221" t="s">
        <v>15903</v>
      </c>
      <c r="B730" s="221" t="str">
        <f>unprmtd_src_summary!C730</f>
        <v>38</v>
      </c>
      <c r="C730" s="232" t="str">
        <f>unprmtd_src_summary!D730</f>
        <v>3804901</v>
      </c>
      <c r="D730" s="232" t="str">
        <f>unprmtd_src_summary!E730</f>
        <v>2310003200</v>
      </c>
      <c r="E730" s="233" t="str">
        <f>unprmtd_src_summary!F730</f>
        <v>Pneumatic pumps</v>
      </c>
      <c r="F730" s="234">
        <f>unprmtd_src_summary!G730</f>
        <v>0</v>
      </c>
      <c r="G730" s="234">
        <f>unprmtd_src_summary!H730</f>
        <v>0</v>
      </c>
      <c r="H730" s="234">
        <f>unprmtd_src_summary!I730</f>
        <v>0</v>
      </c>
      <c r="I730" s="234">
        <f>unprmtd_src_summary!J730</f>
        <v>0</v>
      </c>
      <c r="J730" s="234">
        <f>unprmtd_src_summary!K730</f>
        <v>0</v>
      </c>
    </row>
    <row r="731" spans="1:10" s="221" customFormat="1" x14ac:dyDescent="0.2">
      <c r="A731" s="221" t="s">
        <v>15903</v>
      </c>
      <c r="B731" s="221" t="str">
        <f>unprmtd_src_summary!C731</f>
        <v>38</v>
      </c>
      <c r="C731" s="232" t="str">
        <f>unprmtd_src_summary!D731</f>
        <v>3805301</v>
      </c>
      <c r="D731" s="232" t="str">
        <f>unprmtd_src_summary!E731</f>
        <v>2310003200</v>
      </c>
      <c r="E731" s="233" t="str">
        <f>unprmtd_src_summary!F731</f>
        <v>Pneumatic pumps</v>
      </c>
      <c r="F731" s="234">
        <f>unprmtd_src_summary!G731</f>
        <v>0</v>
      </c>
      <c r="G731" s="234">
        <f>unprmtd_src_summary!H731</f>
        <v>69.289370740439523</v>
      </c>
      <c r="H731" s="234">
        <f>unprmtd_src_summary!I731</f>
        <v>0</v>
      </c>
      <c r="I731" s="234">
        <f>unprmtd_src_summary!J731</f>
        <v>0</v>
      </c>
      <c r="J731" s="234">
        <f>unprmtd_src_summary!K731</f>
        <v>0</v>
      </c>
    </row>
    <row r="732" spans="1:10" s="221" customFormat="1" x14ac:dyDescent="0.2">
      <c r="A732" s="221" t="s">
        <v>15903</v>
      </c>
      <c r="B732" s="221" t="str">
        <f>unprmtd_src_summary!C732</f>
        <v>38</v>
      </c>
      <c r="C732" s="232" t="str">
        <f>unprmtd_src_summary!D732</f>
        <v>3805501</v>
      </c>
      <c r="D732" s="232" t="str">
        <f>unprmtd_src_summary!E732</f>
        <v>2310003200</v>
      </c>
      <c r="E732" s="233" t="str">
        <f>unprmtd_src_summary!F732</f>
        <v>Pneumatic pumps</v>
      </c>
      <c r="F732" s="234">
        <f>unprmtd_src_summary!G732</f>
        <v>0</v>
      </c>
      <c r="G732" s="234">
        <f>unprmtd_src_summary!H732</f>
        <v>56.091395361308194</v>
      </c>
      <c r="H732" s="234">
        <f>unprmtd_src_summary!I732</f>
        <v>0</v>
      </c>
      <c r="I732" s="234">
        <f>unprmtd_src_summary!J732</f>
        <v>0</v>
      </c>
      <c r="J732" s="234">
        <f>unprmtd_src_summary!K732</f>
        <v>0</v>
      </c>
    </row>
    <row r="733" spans="1:10" s="221" customFormat="1" x14ac:dyDescent="0.2">
      <c r="A733" s="221" t="s">
        <v>15903</v>
      </c>
      <c r="B733" s="221" t="str">
        <f>unprmtd_src_summary!C733</f>
        <v>38</v>
      </c>
      <c r="C733" s="232" t="str">
        <f>unprmtd_src_summary!D733</f>
        <v>3805701</v>
      </c>
      <c r="D733" s="232" t="str">
        <f>unprmtd_src_summary!E733</f>
        <v>2310003200</v>
      </c>
      <c r="E733" s="233" t="str">
        <f>unprmtd_src_summary!F733</f>
        <v>Pneumatic pumps</v>
      </c>
      <c r="F733" s="234">
        <f>unprmtd_src_summary!G733</f>
        <v>0</v>
      </c>
      <c r="G733" s="234">
        <f>unprmtd_src_summary!H733</f>
        <v>0</v>
      </c>
      <c r="H733" s="234">
        <f>unprmtd_src_summary!I733</f>
        <v>0</v>
      </c>
      <c r="I733" s="234">
        <f>unprmtd_src_summary!J733</f>
        <v>0</v>
      </c>
      <c r="J733" s="234">
        <f>unprmtd_src_summary!K733</f>
        <v>0</v>
      </c>
    </row>
    <row r="734" spans="1:10" s="221" customFormat="1" x14ac:dyDescent="0.2">
      <c r="A734" s="221" t="s">
        <v>15903</v>
      </c>
      <c r="B734" s="221" t="str">
        <f>unprmtd_src_summary!C734</f>
        <v>38</v>
      </c>
      <c r="C734" s="232" t="str">
        <f>unprmtd_src_summary!D734</f>
        <v>3806101</v>
      </c>
      <c r="D734" s="232" t="str">
        <f>unprmtd_src_summary!E734</f>
        <v>2310003200</v>
      </c>
      <c r="E734" s="233" t="str">
        <f>unprmtd_src_summary!F734</f>
        <v>Pneumatic pumps</v>
      </c>
      <c r="F734" s="234">
        <f>unprmtd_src_summary!G734</f>
        <v>0</v>
      </c>
      <c r="G734" s="234">
        <f>unprmtd_src_summary!H734</f>
        <v>369.54331061567751</v>
      </c>
      <c r="H734" s="234">
        <f>unprmtd_src_summary!I734</f>
        <v>0</v>
      </c>
      <c r="I734" s="234">
        <f>unprmtd_src_summary!J734</f>
        <v>0</v>
      </c>
      <c r="J734" s="234">
        <f>unprmtd_src_summary!K734</f>
        <v>0</v>
      </c>
    </row>
    <row r="735" spans="1:10" s="221" customFormat="1" x14ac:dyDescent="0.2">
      <c r="A735" s="221" t="s">
        <v>15903</v>
      </c>
      <c r="B735" s="221" t="str">
        <f>unprmtd_src_summary!C735</f>
        <v>38</v>
      </c>
      <c r="C735" s="232" t="str">
        <f>unprmtd_src_summary!D735</f>
        <v>3807501</v>
      </c>
      <c r="D735" s="232" t="str">
        <f>unprmtd_src_summary!E735</f>
        <v>2310003200</v>
      </c>
      <c r="E735" s="233" t="str">
        <f>unprmtd_src_summary!F735</f>
        <v>Pneumatic pumps</v>
      </c>
      <c r="F735" s="234">
        <f>unprmtd_src_summary!G735</f>
        <v>0</v>
      </c>
      <c r="G735" s="234">
        <f>unprmtd_src_summary!H735</f>
        <v>0</v>
      </c>
      <c r="H735" s="234">
        <f>unprmtd_src_summary!I735</f>
        <v>0</v>
      </c>
      <c r="I735" s="234">
        <f>unprmtd_src_summary!J735</f>
        <v>0</v>
      </c>
      <c r="J735" s="234">
        <f>unprmtd_src_summary!K735</f>
        <v>0</v>
      </c>
    </row>
    <row r="736" spans="1:10" s="221" customFormat="1" x14ac:dyDescent="0.2">
      <c r="A736" s="221" t="s">
        <v>15903</v>
      </c>
      <c r="B736" s="221" t="str">
        <f>unprmtd_src_summary!C736</f>
        <v>38</v>
      </c>
      <c r="C736" s="232" t="str">
        <f>unprmtd_src_summary!D736</f>
        <v>3808701</v>
      </c>
      <c r="D736" s="232" t="str">
        <f>unprmtd_src_summary!E736</f>
        <v>2310003200</v>
      </c>
      <c r="E736" s="233" t="str">
        <f>unprmtd_src_summary!F736</f>
        <v>Pneumatic pumps</v>
      </c>
      <c r="F736" s="234">
        <f>unprmtd_src_summary!G736</f>
        <v>0</v>
      </c>
      <c r="G736" s="234">
        <f>unprmtd_src_summary!H736</f>
        <v>0</v>
      </c>
      <c r="H736" s="234">
        <f>unprmtd_src_summary!I736</f>
        <v>0</v>
      </c>
      <c r="I736" s="234">
        <f>unprmtd_src_summary!J736</f>
        <v>0</v>
      </c>
      <c r="J736" s="234">
        <f>unprmtd_src_summary!K736</f>
        <v>0</v>
      </c>
    </row>
    <row r="737" spans="1:10" s="221" customFormat="1" ht="11.25" customHeight="1" x14ac:dyDescent="0.2">
      <c r="A737" s="221" t="s">
        <v>15903</v>
      </c>
      <c r="B737" s="221" t="str">
        <f>unprmtd_src_summary!C737</f>
        <v>38</v>
      </c>
      <c r="C737" s="232" t="str">
        <f>unprmtd_src_summary!D737</f>
        <v>3808901</v>
      </c>
      <c r="D737" s="232" t="str">
        <f>unprmtd_src_summary!E737</f>
        <v>2310003200</v>
      </c>
      <c r="E737" s="233" t="str">
        <f>unprmtd_src_summary!F737</f>
        <v>Pneumatic pumps</v>
      </c>
      <c r="F737" s="234">
        <f>unprmtd_src_summary!G737</f>
        <v>0</v>
      </c>
      <c r="G737" s="234">
        <f>unprmtd_src_summary!H737</f>
        <v>0</v>
      </c>
      <c r="H737" s="234">
        <f>unprmtd_src_summary!I737</f>
        <v>0</v>
      </c>
      <c r="I737" s="234">
        <f>unprmtd_src_summary!J737</f>
        <v>0</v>
      </c>
      <c r="J737" s="234">
        <f>unprmtd_src_summary!K737</f>
        <v>0</v>
      </c>
    </row>
    <row r="738" spans="1:10" s="221" customFormat="1" x14ac:dyDescent="0.2">
      <c r="A738" s="221" t="s">
        <v>15903</v>
      </c>
      <c r="B738" s="221" t="str">
        <f>unprmtd_src_summary!C738</f>
        <v>38</v>
      </c>
      <c r="C738" s="232" t="str">
        <f>unprmtd_src_summary!D738</f>
        <v>3810101</v>
      </c>
      <c r="D738" s="232" t="str">
        <f>unprmtd_src_summary!E738</f>
        <v>2310003200</v>
      </c>
      <c r="E738" s="233" t="str">
        <f>unprmtd_src_summary!F738</f>
        <v>Pneumatic pumps</v>
      </c>
      <c r="F738" s="234">
        <f>unprmtd_src_summary!G738</f>
        <v>0</v>
      </c>
      <c r="G738" s="234">
        <f>unprmtd_src_summary!H738</f>
        <v>0</v>
      </c>
      <c r="H738" s="234">
        <f>unprmtd_src_summary!I738</f>
        <v>0</v>
      </c>
      <c r="I738" s="234">
        <f>unprmtd_src_summary!J738</f>
        <v>0</v>
      </c>
      <c r="J738" s="234">
        <f>unprmtd_src_summary!K738</f>
        <v>0</v>
      </c>
    </row>
    <row r="739" spans="1:10" s="221" customFormat="1" x14ac:dyDescent="0.2">
      <c r="A739" s="221" t="s">
        <v>15903</v>
      </c>
      <c r="B739" s="221" t="str">
        <f>unprmtd_src_summary!C739</f>
        <v>38</v>
      </c>
      <c r="C739" s="232" t="str">
        <f>unprmtd_src_summary!D739</f>
        <v>3810501</v>
      </c>
      <c r="D739" s="232" t="str">
        <f>unprmtd_src_summary!E739</f>
        <v>2310003200</v>
      </c>
      <c r="E739" s="233" t="str">
        <f>unprmtd_src_summary!F739</f>
        <v>Pneumatic pumps</v>
      </c>
      <c r="F739" s="234">
        <f>unprmtd_src_summary!G739</f>
        <v>0</v>
      </c>
      <c r="G739" s="234">
        <f>unprmtd_src_summary!H739</f>
        <v>0</v>
      </c>
      <c r="H739" s="234">
        <f>unprmtd_src_summary!I739</f>
        <v>0</v>
      </c>
      <c r="I739" s="234">
        <f>unprmtd_src_summary!J739</f>
        <v>0</v>
      </c>
      <c r="J739" s="234">
        <f>unprmtd_src_summary!K739</f>
        <v>0</v>
      </c>
    </row>
    <row r="740" spans="1:10" s="221" customFormat="1" x14ac:dyDescent="0.2">
      <c r="A740" s="221" t="s">
        <v>15903</v>
      </c>
      <c r="B740" s="221" t="str">
        <f>unprmtd_src_summary!C740</f>
        <v>46</v>
      </c>
      <c r="C740" s="232" t="str">
        <f>unprmtd_src_summary!D740</f>
        <v>4606301</v>
      </c>
      <c r="D740" s="232" t="str">
        <f>unprmtd_src_summary!E740</f>
        <v>2310003200</v>
      </c>
      <c r="E740" s="233" t="str">
        <f>unprmtd_src_summary!F740</f>
        <v>Pneumatic pumps</v>
      </c>
      <c r="F740" s="234">
        <f>unprmtd_src_summary!G740</f>
        <v>0</v>
      </c>
      <c r="G740" s="234">
        <f>unprmtd_src_summary!H740</f>
        <v>0</v>
      </c>
      <c r="H740" s="234">
        <f>unprmtd_src_summary!I740</f>
        <v>0</v>
      </c>
      <c r="I740" s="234">
        <f>unprmtd_src_summary!J740</f>
        <v>0</v>
      </c>
      <c r="J740" s="234">
        <f>unprmtd_src_summary!K740</f>
        <v>0</v>
      </c>
    </row>
    <row r="741" spans="1:10" s="221" customFormat="1" x14ac:dyDescent="0.2">
      <c r="A741" s="221" t="s">
        <v>15903</v>
      </c>
      <c r="B741" s="221" t="str">
        <f>unprmtd_src_summary!C741</f>
        <v>46</v>
      </c>
      <c r="C741" s="232" t="str">
        <f>unprmtd_src_summary!D741</f>
        <v>4601901</v>
      </c>
      <c r="D741" s="232" t="str">
        <f>unprmtd_src_summary!E741</f>
        <v>2310003200</v>
      </c>
      <c r="E741" s="233" t="str">
        <f>unprmtd_src_summary!F741</f>
        <v>Pneumatic pumps</v>
      </c>
      <c r="F741" s="234">
        <f>unprmtd_src_summary!G741</f>
        <v>0</v>
      </c>
      <c r="G741" s="234">
        <f>unprmtd_src_summary!H741</f>
        <v>0</v>
      </c>
      <c r="H741" s="234">
        <f>unprmtd_src_summary!I741</f>
        <v>0</v>
      </c>
      <c r="I741" s="234">
        <f>unprmtd_src_summary!J741</f>
        <v>0</v>
      </c>
      <c r="J741" s="234">
        <f>unprmtd_src_summary!K741</f>
        <v>0</v>
      </c>
    </row>
    <row r="742" spans="1:10" s="226" customFormat="1" x14ac:dyDescent="0.2">
      <c r="A742" s="226" t="s">
        <v>15903</v>
      </c>
      <c r="B742" s="226" t="str">
        <f>unprmtd_src_summary!C742</f>
        <v>30</v>
      </c>
      <c r="C742" s="235" t="str">
        <f>unprmtd_src_summary!D742</f>
        <v>3001102</v>
      </c>
      <c r="D742" s="235" t="str">
        <f>unprmtd_src_summary!E742</f>
        <v>2310003200</v>
      </c>
      <c r="E742" s="236" t="str">
        <f>unprmtd_src_summary!F742</f>
        <v>Pneumatic pumps</v>
      </c>
      <c r="F742" s="237">
        <f>unprmtd_src_summary!G742</f>
        <v>0</v>
      </c>
      <c r="G742" s="237">
        <f>unprmtd_src_summary!H742</f>
        <v>59.390889206091032</v>
      </c>
      <c r="H742" s="237">
        <f>unprmtd_src_summary!I742</f>
        <v>0</v>
      </c>
      <c r="I742" s="237">
        <f>unprmtd_src_summary!J742</f>
        <v>0</v>
      </c>
      <c r="J742" s="237">
        <f>unprmtd_src_summary!K742</f>
        <v>0</v>
      </c>
    </row>
    <row r="743" spans="1:10" s="226" customFormat="1" x14ac:dyDescent="0.2">
      <c r="A743" s="226" t="s">
        <v>15903</v>
      </c>
      <c r="B743" s="226" t="str">
        <f>unprmtd_src_summary!C743</f>
        <v>30</v>
      </c>
      <c r="C743" s="235" t="str">
        <f>unprmtd_src_summary!D743</f>
        <v>3001702</v>
      </c>
      <c r="D743" s="235" t="str">
        <f>unprmtd_src_summary!E743</f>
        <v>2310003200</v>
      </c>
      <c r="E743" s="236" t="str">
        <f>unprmtd_src_summary!F743</f>
        <v>Pneumatic pumps</v>
      </c>
      <c r="F743" s="237">
        <f>unprmtd_src_summary!G743</f>
        <v>0</v>
      </c>
      <c r="G743" s="237">
        <f>unprmtd_src_summary!H743</f>
        <v>9.8984815343485053</v>
      </c>
      <c r="H743" s="237">
        <f>unprmtd_src_summary!I743</f>
        <v>0</v>
      </c>
      <c r="I743" s="237">
        <f>unprmtd_src_summary!J743</f>
        <v>0</v>
      </c>
      <c r="J743" s="237">
        <f>unprmtd_src_summary!K743</f>
        <v>0</v>
      </c>
    </row>
    <row r="744" spans="1:10" s="226" customFormat="1" x14ac:dyDescent="0.2">
      <c r="A744" s="226" t="s">
        <v>15903</v>
      </c>
      <c r="B744" s="226" t="str">
        <f>unprmtd_src_summary!C744</f>
        <v>30</v>
      </c>
      <c r="C744" s="235" t="str">
        <f>unprmtd_src_summary!D744</f>
        <v>3001902</v>
      </c>
      <c r="D744" s="235" t="str">
        <f>unprmtd_src_summary!E744</f>
        <v>2310003200</v>
      </c>
      <c r="E744" s="236" t="str">
        <f>unprmtd_src_summary!F744</f>
        <v>Pneumatic pumps</v>
      </c>
      <c r="F744" s="237">
        <f>unprmtd_src_summary!G744</f>
        <v>0</v>
      </c>
      <c r="G744" s="237">
        <f>unprmtd_src_summary!H744</f>
        <v>3.2994938447828348</v>
      </c>
      <c r="H744" s="237">
        <f>unprmtd_src_summary!I744</f>
        <v>0</v>
      </c>
      <c r="I744" s="237">
        <f>unprmtd_src_summary!J744</f>
        <v>0</v>
      </c>
      <c r="J744" s="237">
        <f>unprmtd_src_summary!K744</f>
        <v>0</v>
      </c>
    </row>
    <row r="745" spans="1:10" s="226" customFormat="1" x14ac:dyDescent="0.2">
      <c r="A745" s="226" t="s">
        <v>15903</v>
      </c>
      <c r="B745" s="226" t="str">
        <f>unprmtd_src_summary!C745</f>
        <v>30</v>
      </c>
      <c r="C745" s="235" t="str">
        <f>unprmtd_src_summary!D745</f>
        <v>3002102</v>
      </c>
      <c r="D745" s="235" t="str">
        <f>unprmtd_src_summary!E745</f>
        <v>2310003200</v>
      </c>
      <c r="E745" s="236" t="str">
        <f>unprmtd_src_summary!F745</f>
        <v>Pneumatic pumps</v>
      </c>
      <c r="F745" s="237">
        <f>unprmtd_src_summary!G745</f>
        <v>0</v>
      </c>
      <c r="G745" s="237">
        <f>unprmtd_src_summary!H745</f>
        <v>211.16760606610143</v>
      </c>
      <c r="H745" s="237">
        <f>unprmtd_src_summary!I745</f>
        <v>0</v>
      </c>
      <c r="I745" s="237">
        <f>unprmtd_src_summary!J745</f>
        <v>0</v>
      </c>
      <c r="J745" s="237">
        <f>unprmtd_src_summary!K745</f>
        <v>0</v>
      </c>
    </row>
    <row r="746" spans="1:10" s="226" customFormat="1" x14ac:dyDescent="0.2">
      <c r="A746" s="226" t="s">
        <v>15903</v>
      </c>
      <c r="B746" s="226" t="str">
        <f>unprmtd_src_summary!C746</f>
        <v>30</v>
      </c>
      <c r="C746" s="235" t="str">
        <f>unprmtd_src_summary!D746</f>
        <v>3002502</v>
      </c>
      <c r="D746" s="235" t="str">
        <f>unprmtd_src_summary!E746</f>
        <v>2310003200</v>
      </c>
      <c r="E746" s="236" t="str">
        <f>unprmtd_src_summary!F746</f>
        <v>Pneumatic pumps</v>
      </c>
      <c r="F746" s="237">
        <f>unprmtd_src_summary!G746</f>
        <v>0</v>
      </c>
      <c r="G746" s="237">
        <f>unprmtd_src_summary!H746</f>
        <v>4629.1898642303167</v>
      </c>
      <c r="H746" s="237">
        <f>unprmtd_src_summary!I746</f>
        <v>0</v>
      </c>
      <c r="I746" s="237">
        <f>unprmtd_src_summary!J746</f>
        <v>0</v>
      </c>
      <c r="J746" s="237">
        <f>unprmtd_src_summary!K746</f>
        <v>0</v>
      </c>
    </row>
    <row r="747" spans="1:10" s="226" customFormat="1" x14ac:dyDescent="0.2">
      <c r="A747" s="226" t="s">
        <v>15903</v>
      </c>
      <c r="B747" s="226" t="str">
        <f>unprmtd_src_summary!C747</f>
        <v>30</v>
      </c>
      <c r="C747" s="235" t="str">
        <f>unprmtd_src_summary!D747</f>
        <v>3003302</v>
      </c>
      <c r="D747" s="235" t="str">
        <f>unprmtd_src_summary!E747</f>
        <v>2310003200</v>
      </c>
      <c r="E747" s="236" t="str">
        <f>unprmtd_src_summary!F747</f>
        <v>Pneumatic pumps</v>
      </c>
      <c r="F747" s="237">
        <f>unprmtd_src_summary!G747</f>
        <v>0</v>
      </c>
      <c r="G747" s="237">
        <f>unprmtd_src_summary!H747</f>
        <v>39.593926137394021</v>
      </c>
      <c r="H747" s="237">
        <f>unprmtd_src_summary!I747</f>
        <v>0</v>
      </c>
      <c r="I747" s="237">
        <f>unprmtd_src_summary!J747</f>
        <v>0</v>
      </c>
      <c r="J747" s="237">
        <f>unprmtd_src_summary!K747</f>
        <v>0</v>
      </c>
    </row>
    <row r="748" spans="1:10" s="226" customFormat="1" x14ac:dyDescent="0.2">
      <c r="A748" s="226" t="s">
        <v>15903</v>
      </c>
      <c r="B748" s="226" t="str">
        <f>unprmtd_src_summary!C748</f>
        <v>30</v>
      </c>
      <c r="C748" s="235" t="str">
        <f>unprmtd_src_summary!D748</f>
        <v>3005502</v>
      </c>
      <c r="D748" s="235" t="str">
        <f>unprmtd_src_summary!E748</f>
        <v>2310003200</v>
      </c>
      <c r="E748" s="236" t="str">
        <f>unprmtd_src_summary!F748</f>
        <v>Pneumatic pumps</v>
      </c>
      <c r="F748" s="237">
        <f>unprmtd_src_summary!G748</f>
        <v>0</v>
      </c>
      <c r="G748" s="237">
        <f>unprmtd_src_summary!H748</f>
        <v>16.497469223914177</v>
      </c>
      <c r="H748" s="237">
        <f>unprmtd_src_summary!I748</f>
        <v>0</v>
      </c>
      <c r="I748" s="237">
        <f>unprmtd_src_summary!J748</f>
        <v>0</v>
      </c>
      <c r="J748" s="237">
        <f>unprmtd_src_summary!K748</f>
        <v>0</v>
      </c>
    </row>
    <row r="749" spans="1:10" s="226" customFormat="1" x14ac:dyDescent="0.2">
      <c r="A749" s="226" t="s">
        <v>15903</v>
      </c>
      <c r="B749" s="226" t="str">
        <f>unprmtd_src_summary!C749</f>
        <v>30</v>
      </c>
      <c r="C749" s="235" t="str">
        <f>unprmtd_src_summary!D749</f>
        <v>3007902</v>
      </c>
      <c r="D749" s="235" t="str">
        <f>unprmtd_src_summary!E749</f>
        <v>2310003200</v>
      </c>
      <c r="E749" s="236" t="str">
        <f>unprmtd_src_summary!F749</f>
        <v>Pneumatic pumps</v>
      </c>
      <c r="F749" s="237">
        <f>unprmtd_src_summary!G749</f>
        <v>0</v>
      </c>
      <c r="G749" s="237">
        <f>unprmtd_src_summary!H749</f>
        <v>42.893419982176852</v>
      </c>
      <c r="H749" s="237">
        <f>unprmtd_src_summary!I749</f>
        <v>0</v>
      </c>
      <c r="I749" s="237">
        <f>unprmtd_src_summary!J749</f>
        <v>0</v>
      </c>
      <c r="J749" s="237">
        <f>unprmtd_src_summary!K749</f>
        <v>0</v>
      </c>
    </row>
    <row r="750" spans="1:10" s="226" customFormat="1" x14ac:dyDescent="0.2">
      <c r="A750" s="226" t="s">
        <v>15903</v>
      </c>
      <c r="B750" s="226" t="str">
        <f>unprmtd_src_summary!C750</f>
        <v>30</v>
      </c>
      <c r="C750" s="235" t="str">
        <f>unprmtd_src_summary!D750</f>
        <v>3008302</v>
      </c>
      <c r="D750" s="235" t="str">
        <f>unprmtd_src_summary!E750</f>
        <v>2310003200</v>
      </c>
      <c r="E750" s="236" t="str">
        <f>unprmtd_src_summary!F750</f>
        <v>Pneumatic pumps</v>
      </c>
      <c r="F750" s="237">
        <f>unprmtd_src_summary!G750</f>
        <v>0</v>
      </c>
      <c r="G750" s="237">
        <f>unprmtd_src_summary!H750</f>
        <v>3094.9252264062989</v>
      </c>
      <c r="H750" s="237">
        <f>unprmtd_src_summary!I750</f>
        <v>0</v>
      </c>
      <c r="I750" s="237">
        <f>unprmtd_src_summary!J750</f>
        <v>0</v>
      </c>
      <c r="J750" s="237">
        <f>unprmtd_src_summary!K750</f>
        <v>0</v>
      </c>
    </row>
    <row r="751" spans="1:10" s="226" customFormat="1" x14ac:dyDescent="0.2">
      <c r="A751" s="226" t="s">
        <v>15903</v>
      </c>
      <c r="B751" s="226" t="str">
        <f>unprmtd_src_summary!C751</f>
        <v>30</v>
      </c>
      <c r="C751" s="235" t="str">
        <f>unprmtd_src_summary!D751</f>
        <v>3008502</v>
      </c>
      <c r="D751" s="235" t="str">
        <f>unprmtd_src_summary!E751</f>
        <v>2310003200</v>
      </c>
      <c r="E751" s="236" t="str">
        <f>unprmtd_src_summary!F751</f>
        <v>Pneumatic pumps</v>
      </c>
      <c r="F751" s="237">
        <f>unprmtd_src_summary!G751</f>
        <v>0</v>
      </c>
      <c r="G751" s="237">
        <f>unprmtd_src_summary!H751</f>
        <v>372.84280446046034</v>
      </c>
      <c r="H751" s="237">
        <f>unprmtd_src_summary!I751</f>
        <v>0</v>
      </c>
      <c r="I751" s="237">
        <f>unprmtd_src_summary!J751</f>
        <v>0</v>
      </c>
      <c r="J751" s="237">
        <f>unprmtd_src_summary!K751</f>
        <v>0</v>
      </c>
    </row>
    <row r="752" spans="1:10" s="226" customFormat="1" x14ac:dyDescent="0.2">
      <c r="A752" s="226" t="s">
        <v>15903</v>
      </c>
      <c r="B752" s="226" t="str">
        <f>unprmtd_src_summary!C752</f>
        <v>30</v>
      </c>
      <c r="C752" s="235" t="str">
        <f>unprmtd_src_summary!D752</f>
        <v>3009102</v>
      </c>
      <c r="D752" s="235" t="str">
        <f>unprmtd_src_summary!E752</f>
        <v>2310003200</v>
      </c>
      <c r="E752" s="236" t="str">
        <f>unprmtd_src_summary!F752</f>
        <v>Pneumatic pumps</v>
      </c>
      <c r="F752" s="237">
        <f>unprmtd_src_summary!G752</f>
        <v>0</v>
      </c>
      <c r="G752" s="237">
        <f>unprmtd_src_summary!H752</f>
        <v>696.19320124917817</v>
      </c>
      <c r="H752" s="237">
        <f>unprmtd_src_summary!I752</f>
        <v>0</v>
      </c>
      <c r="I752" s="237">
        <f>unprmtd_src_summary!J752</f>
        <v>0</v>
      </c>
      <c r="J752" s="237">
        <f>unprmtd_src_summary!K752</f>
        <v>0</v>
      </c>
    </row>
    <row r="753" spans="1:10" s="226" customFormat="1" x14ac:dyDescent="0.2">
      <c r="A753" s="226" t="s">
        <v>15903</v>
      </c>
      <c r="B753" s="226" t="str">
        <f>unprmtd_src_summary!C753</f>
        <v>30</v>
      </c>
      <c r="C753" s="235" t="str">
        <f>unprmtd_src_summary!D753</f>
        <v>3010502</v>
      </c>
      <c r="D753" s="235" t="str">
        <f>unprmtd_src_summary!E753</f>
        <v>2310003200</v>
      </c>
      <c r="E753" s="236" t="str">
        <f>unprmtd_src_summary!F753</f>
        <v>Pneumatic pumps</v>
      </c>
      <c r="F753" s="237">
        <f>unprmtd_src_summary!G753</f>
        <v>0</v>
      </c>
      <c r="G753" s="237">
        <f>unprmtd_src_summary!H753</f>
        <v>448.7311628904655</v>
      </c>
      <c r="H753" s="237">
        <f>unprmtd_src_summary!I753</f>
        <v>0</v>
      </c>
      <c r="I753" s="237">
        <f>unprmtd_src_summary!J753</f>
        <v>0</v>
      </c>
      <c r="J753" s="237">
        <f>unprmtd_src_summary!K753</f>
        <v>0</v>
      </c>
    </row>
    <row r="754" spans="1:10" s="226" customFormat="1" x14ac:dyDescent="0.2">
      <c r="A754" s="226" t="s">
        <v>15903</v>
      </c>
      <c r="B754" s="226" t="str">
        <f>unprmtd_src_summary!C754</f>
        <v>30</v>
      </c>
      <c r="C754" s="235" t="str">
        <f>unprmtd_src_summary!D754</f>
        <v>3010902</v>
      </c>
      <c r="D754" s="235" t="str">
        <f>unprmtd_src_summary!E754</f>
        <v>2310003200</v>
      </c>
      <c r="E754" s="236" t="str">
        <f>unprmtd_src_summary!F754</f>
        <v>Pneumatic pumps</v>
      </c>
      <c r="F754" s="237">
        <f>unprmtd_src_summary!G754</f>
        <v>0</v>
      </c>
      <c r="G754" s="237">
        <f>unprmtd_src_summary!H754</f>
        <v>399.23875521872304</v>
      </c>
      <c r="H754" s="237">
        <f>unprmtd_src_summary!I754</f>
        <v>0</v>
      </c>
      <c r="I754" s="237">
        <f>unprmtd_src_summary!J754</f>
        <v>0</v>
      </c>
      <c r="J754" s="237">
        <f>unprmtd_src_summary!K754</f>
        <v>0</v>
      </c>
    </row>
    <row r="755" spans="1:10" s="226" customFormat="1" x14ac:dyDescent="0.2">
      <c r="A755" s="226" t="s">
        <v>15903</v>
      </c>
      <c r="B755" s="226" t="str">
        <f>unprmtd_src_summary!C755</f>
        <v>38</v>
      </c>
      <c r="C755" s="235" t="str">
        <f>unprmtd_src_summary!D755</f>
        <v>3800702</v>
      </c>
      <c r="D755" s="235" t="str">
        <f>unprmtd_src_summary!E755</f>
        <v>2310003200</v>
      </c>
      <c r="E755" s="236" t="str">
        <f>unprmtd_src_summary!F755</f>
        <v>Pneumatic pumps</v>
      </c>
      <c r="F755" s="237">
        <f>unprmtd_src_summary!G755</f>
        <v>0</v>
      </c>
      <c r="G755" s="237">
        <f>unprmtd_src_summary!H755</f>
        <v>1511.1681809105385</v>
      </c>
      <c r="H755" s="237">
        <f>unprmtd_src_summary!I755</f>
        <v>0</v>
      </c>
      <c r="I755" s="237">
        <f>unprmtd_src_summary!J755</f>
        <v>0</v>
      </c>
      <c r="J755" s="237">
        <f>unprmtd_src_summary!K755</f>
        <v>0</v>
      </c>
    </row>
    <row r="756" spans="1:10" s="226" customFormat="1" x14ac:dyDescent="0.2">
      <c r="A756" s="226" t="s">
        <v>15903</v>
      </c>
      <c r="B756" s="226" t="str">
        <f>unprmtd_src_summary!C756</f>
        <v>38</v>
      </c>
      <c r="C756" s="235" t="str">
        <f>unprmtd_src_summary!D756</f>
        <v>3800902</v>
      </c>
      <c r="D756" s="235" t="str">
        <f>unprmtd_src_summary!E756</f>
        <v>2310003200</v>
      </c>
      <c r="E756" s="236" t="str">
        <f>unprmtd_src_summary!F756</f>
        <v>Pneumatic pumps</v>
      </c>
      <c r="F756" s="237">
        <f>unprmtd_src_summary!G756</f>
        <v>0</v>
      </c>
      <c r="G756" s="237">
        <f>unprmtd_src_summary!H756</f>
        <v>1725.6352808214228</v>
      </c>
      <c r="H756" s="237">
        <f>unprmtd_src_summary!I756</f>
        <v>0</v>
      </c>
      <c r="I756" s="237">
        <f>unprmtd_src_summary!J756</f>
        <v>0</v>
      </c>
      <c r="J756" s="237">
        <f>unprmtd_src_summary!K756</f>
        <v>0</v>
      </c>
    </row>
    <row r="757" spans="1:10" s="226" customFormat="1" x14ac:dyDescent="0.2">
      <c r="A757" s="226" t="s">
        <v>15903</v>
      </c>
      <c r="B757" s="226" t="str">
        <f>unprmtd_src_summary!C757</f>
        <v>38</v>
      </c>
      <c r="C757" s="235" t="str">
        <f>unprmtd_src_summary!D757</f>
        <v>3801102</v>
      </c>
      <c r="D757" s="235" t="str">
        <f>unprmtd_src_summary!E757</f>
        <v>2310003200</v>
      </c>
      <c r="E757" s="236" t="str">
        <f>unprmtd_src_summary!F757</f>
        <v>Pneumatic pumps</v>
      </c>
      <c r="F757" s="237">
        <f>unprmtd_src_summary!G757</f>
        <v>0</v>
      </c>
      <c r="G757" s="237">
        <f>unprmtd_src_summary!H757</f>
        <v>1827.9195900096906</v>
      </c>
      <c r="H757" s="237">
        <f>unprmtd_src_summary!I757</f>
        <v>0</v>
      </c>
      <c r="I757" s="237">
        <f>unprmtd_src_summary!J757</f>
        <v>0</v>
      </c>
      <c r="J757" s="237">
        <f>unprmtd_src_summary!K757</f>
        <v>0</v>
      </c>
    </row>
    <row r="758" spans="1:10" s="226" customFormat="1" x14ac:dyDescent="0.2">
      <c r="A758" s="226" t="s">
        <v>15903</v>
      </c>
      <c r="B758" s="226" t="str">
        <f>unprmtd_src_summary!C758</f>
        <v>38</v>
      </c>
      <c r="C758" s="235" t="str">
        <f>unprmtd_src_summary!D758</f>
        <v>3801302</v>
      </c>
      <c r="D758" s="235" t="str">
        <f>unprmtd_src_summary!E758</f>
        <v>2310003200</v>
      </c>
      <c r="E758" s="236" t="str">
        <f>unprmtd_src_summary!F758</f>
        <v>Pneumatic pumps</v>
      </c>
      <c r="F758" s="237">
        <f>unprmtd_src_summary!G758</f>
        <v>0</v>
      </c>
      <c r="G758" s="237">
        <f>unprmtd_src_summary!H758</f>
        <v>1237.310191793563</v>
      </c>
      <c r="H758" s="237">
        <f>unprmtd_src_summary!I758</f>
        <v>0</v>
      </c>
      <c r="I758" s="237">
        <f>unprmtd_src_summary!J758</f>
        <v>0</v>
      </c>
      <c r="J758" s="237">
        <f>unprmtd_src_summary!K758</f>
        <v>0</v>
      </c>
    </row>
    <row r="759" spans="1:10" s="226" customFormat="1" x14ac:dyDescent="0.2">
      <c r="A759" s="226" t="s">
        <v>15903</v>
      </c>
      <c r="B759" s="226" t="str">
        <f>unprmtd_src_summary!C759</f>
        <v>38</v>
      </c>
      <c r="C759" s="235" t="str">
        <f>unprmtd_src_summary!D759</f>
        <v>3802302</v>
      </c>
      <c r="D759" s="235" t="str">
        <f>unprmtd_src_summary!E759</f>
        <v>2310003200</v>
      </c>
      <c r="E759" s="236" t="str">
        <f>unprmtd_src_summary!F759</f>
        <v>Pneumatic pumps</v>
      </c>
      <c r="F759" s="237">
        <f>unprmtd_src_summary!G759</f>
        <v>0</v>
      </c>
      <c r="G759" s="237">
        <f>unprmtd_src_summary!H759</f>
        <v>471.82761980394542</v>
      </c>
      <c r="H759" s="237">
        <f>unprmtd_src_summary!I759</f>
        <v>0</v>
      </c>
      <c r="I759" s="237">
        <f>unprmtd_src_summary!J759</f>
        <v>0</v>
      </c>
      <c r="J759" s="237">
        <f>unprmtd_src_summary!K759</f>
        <v>0</v>
      </c>
    </row>
    <row r="760" spans="1:10" s="226" customFormat="1" x14ac:dyDescent="0.2">
      <c r="A760" s="226" t="s">
        <v>15903</v>
      </c>
      <c r="B760" s="226" t="str">
        <f>unprmtd_src_summary!C760</f>
        <v>38</v>
      </c>
      <c r="C760" s="235" t="str">
        <f>unprmtd_src_summary!D760</f>
        <v>3802502</v>
      </c>
      <c r="D760" s="235" t="str">
        <f>unprmtd_src_summary!E760</f>
        <v>2310003200</v>
      </c>
      <c r="E760" s="236" t="str">
        <f>unprmtd_src_summary!F760</f>
        <v>Pneumatic pumps</v>
      </c>
      <c r="F760" s="237">
        <f>unprmtd_src_summary!G760</f>
        <v>0</v>
      </c>
      <c r="G760" s="237">
        <f>unprmtd_src_summary!H760</f>
        <v>1191.1172779666033</v>
      </c>
      <c r="H760" s="237">
        <f>unprmtd_src_summary!I760</f>
        <v>0</v>
      </c>
      <c r="I760" s="237">
        <f>unprmtd_src_summary!J760</f>
        <v>0</v>
      </c>
      <c r="J760" s="237">
        <f>unprmtd_src_summary!K760</f>
        <v>0</v>
      </c>
    </row>
    <row r="761" spans="1:10" s="226" customFormat="1" x14ac:dyDescent="0.2">
      <c r="A761" s="226" t="s">
        <v>15903</v>
      </c>
      <c r="B761" s="226" t="str">
        <f>unprmtd_src_summary!C761</f>
        <v>38</v>
      </c>
      <c r="C761" s="235" t="str">
        <f>unprmtd_src_summary!D761</f>
        <v>3803302</v>
      </c>
      <c r="D761" s="235" t="str">
        <f>unprmtd_src_summary!E761</f>
        <v>2310003200</v>
      </c>
      <c r="E761" s="236" t="str">
        <f>unprmtd_src_summary!F761</f>
        <v>Pneumatic pumps</v>
      </c>
      <c r="F761" s="237">
        <f>unprmtd_src_summary!G761</f>
        <v>0</v>
      </c>
      <c r="G761" s="237">
        <f>unprmtd_src_summary!H761</f>
        <v>207.8681122213186</v>
      </c>
      <c r="H761" s="237">
        <f>unprmtd_src_summary!I761</f>
        <v>0</v>
      </c>
      <c r="I761" s="237">
        <f>unprmtd_src_summary!J761</f>
        <v>0</v>
      </c>
      <c r="J761" s="237">
        <f>unprmtd_src_summary!K761</f>
        <v>0</v>
      </c>
    </row>
    <row r="762" spans="1:10" s="226" customFormat="1" x14ac:dyDescent="0.2">
      <c r="A762" s="226" t="s">
        <v>15903</v>
      </c>
      <c r="B762" s="226" t="str">
        <f>unprmtd_src_summary!C762</f>
        <v>38</v>
      </c>
      <c r="C762" s="235" t="str">
        <f>unprmtd_src_summary!D762</f>
        <v>3804902</v>
      </c>
      <c r="D762" s="235" t="str">
        <f>unprmtd_src_summary!E762</f>
        <v>2310003200</v>
      </c>
      <c r="E762" s="236" t="str">
        <f>unprmtd_src_summary!F762</f>
        <v>Pneumatic pumps</v>
      </c>
      <c r="F762" s="237">
        <f>unprmtd_src_summary!G762</f>
        <v>0</v>
      </c>
      <c r="G762" s="237">
        <f>unprmtd_src_summary!H762</f>
        <v>56.091395361308194</v>
      </c>
      <c r="H762" s="237">
        <f>unprmtd_src_summary!I762</f>
        <v>0</v>
      </c>
      <c r="I762" s="237">
        <f>unprmtd_src_summary!J762</f>
        <v>0</v>
      </c>
      <c r="J762" s="237">
        <f>unprmtd_src_summary!K762</f>
        <v>0</v>
      </c>
    </row>
    <row r="763" spans="1:10" s="226" customFormat="1" x14ac:dyDescent="0.2">
      <c r="A763" s="226" t="s">
        <v>15903</v>
      </c>
      <c r="B763" s="226" t="str">
        <f>unprmtd_src_summary!C763</f>
        <v>38</v>
      </c>
      <c r="C763" s="235" t="str">
        <f>unprmtd_src_summary!D763</f>
        <v>3805302</v>
      </c>
      <c r="D763" s="235" t="str">
        <f>unprmtd_src_summary!E763</f>
        <v>2310003200</v>
      </c>
      <c r="E763" s="236" t="str">
        <f>unprmtd_src_summary!F763</f>
        <v>Pneumatic pumps</v>
      </c>
      <c r="F763" s="237">
        <f>unprmtd_src_summary!G763</f>
        <v>0</v>
      </c>
      <c r="G763" s="237">
        <f>unprmtd_src_summary!H763</f>
        <v>2794.671286531061</v>
      </c>
      <c r="H763" s="237">
        <f>unprmtd_src_summary!I763</f>
        <v>0</v>
      </c>
      <c r="I763" s="237">
        <f>unprmtd_src_summary!J763</f>
        <v>0</v>
      </c>
      <c r="J763" s="237">
        <f>unprmtd_src_summary!K763</f>
        <v>0</v>
      </c>
    </row>
    <row r="764" spans="1:10" s="226" customFormat="1" x14ac:dyDescent="0.2">
      <c r="A764" s="226" t="s">
        <v>15903</v>
      </c>
      <c r="B764" s="226" t="str">
        <f>unprmtd_src_summary!C764</f>
        <v>38</v>
      </c>
      <c r="C764" s="235" t="str">
        <f>unprmtd_src_summary!D764</f>
        <v>3805502</v>
      </c>
      <c r="D764" s="235" t="str">
        <f>unprmtd_src_summary!E764</f>
        <v>2310003200</v>
      </c>
      <c r="E764" s="236" t="str">
        <f>unprmtd_src_summary!F764</f>
        <v>Pneumatic pumps</v>
      </c>
      <c r="F764" s="237">
        <f>unprmtd_src_summary!G764</f>
        <v>0</v>
      </c>
      <c r="G764" s="237">
        <f>unprmtd_src_summary!H764</f>
        <v>0</v>
      </c>
      <c r="H764" s="237">
        <f>unprmtd_src_summary!I764</f>
        <v>0</v>
      </c>
      <c r="I764" s="237">
        <f>unprmtd_src_summary!J764</f>
        <v>0</v>
      </c>
      <c r="J764" s="237">
        <f>unprmtd_src_summary!K764</f>
        <v>0</v>
      </c>
    </row>
    <row r="765" spans="1:10" s="226" customFormat="1" x14ac:dyDescent="0.2">
      <c r="A765" s="226" t="s">
        <v>15903</v>
      </c>
      <c r="B765" s="226" t="str">
        <f>unprmtd_src_summary!C765</f>
        <v>38</v>
      </c>
      <c r="C765" s="235" t="str">
        <f>unprmtd_src_summary!D765</f>
        <v>3805702</v>
      </c>
      <c r="D765" s="235" t="str">
        <f>unprmtd_src_summary!E765</f>
        <v>2310003200</v>
      </c>
      <c r="E765" s="236" t="str">
        <f>unprmtd_src_summary!F765</f>
        <v>Pneumatic pumps</v>
      </c>
      <c r="F765" s="237">
        <f>unprmtd_src_summary!G765</f>
        <v>0</v>
      </c>
      <c r="G765" s="237">
        <f>unprmtd_src_summary!H765</f>
        <v>3.2994938447828348</v>
      </c>
      <c r="H765" s="237">
        <f>unprmtd_src_summary!I765</f>
        <v>0</v>
      </c>
      <c r="I765" s="237">
        <f>unprmtd_src_summary!J765</f>
        <v>0</v>
      </c>
      <c r="J765" s="237">
        <f>unprmtd_src_summary!K765</f>
        <v>0</v>
      </c>
    </row>
    <row r="766" spans="1:10" s="226" customFormat="1" x14ac:dyDescent="0.2">
      <c r="A766" s="226" t="s">
        <v>15903</v>
      </c>
      <c r="B766" s="226" t="str">
        <f>unprmtd_src_summary!C766</f>
        <v>38</v>
      </c>
      <c r="C766" s="235" t="str">
        <f>unprmtd_src_summary!D766</f>
        <v>3806102</v>
      </c>
      <c r="D766" s="235" t="str">
        <f>unprmtd_src_summary!E766</f>
        <v>2310003200</v>
      </c>
      <c r="E766" s="236" t="str">
        <f>unprmtd_src_summary!F766</f>
        <v>Pneumatic pumps</v>
      </c>
      <c r="F766" s="237">
        <f>unprmtd_src_summary!G766</f>
        <v>0</v>
      </c>
      <c r="G766" s="237">
        <f>unprmtd_src_summary!H766</f>
        <v>1313.1985502235684</v>
      </c>
      <c r="H766" s="237">
        <f>unprmtd_src_summary!I766</f>
        <v>0</v>
      </c>
      <c r="I766" s="237">
        <f>unprmtd_src_summary!J766</f>
        <v>0</v>
      </c>
      <c r="J766" s="237">
        <f>unprmtd_src_summary!K766</f>
        <v>0</v>
      </c>
    </row>
    <row r="767" spans="1:10" s="226" customFormat="1" x14ac:dyDescent="0.2">
      <c r="A767" s="226" t="s">
        <v>15903</v>
      </c>
      <c r="B767" s="226" t="str">
        <f>unprmtd_src_summary!C767</f>
        <v>38</v>
      </c>
      <c r="C767" s="235" t="str">
        <f>unprmtd_src_summary!D767</f>
        <v>3807502</v>
      </c>
      <c r="D767" s="235" t="str">
        <f>unprmtd_src_summary!E767</f>
        <v>2310003200</v>
      </c>
      <c r="E767" s="236" t="str">
        <f>unprmtd_src_summary!F767</f>
        <v>Pneumatic pumps</v>
      </c>
      <c r="F767" s="237">
        <f>unprmtd_src_summary!G767</f>
        <v>0</v>
      </c>
      <c r="G767" s="237">
        <f>unprmtd_src_summary!H767</f>
        <v>960.15270883180494</v>
      </c>
      <c r="H767" s="237">
        <f>unprmtd_src_summary!I767</f>
        <v>0</v>
      </c>
      <c r="I767" s="237">
        <f>unprmtd_src_summary!J767</f>
        <v>0</v>
      </c>
      <c r="J767" s="237">
        <f>unprmtd_src_summary!K767</f>
        <v>0</v>
      </c>
    </row>
    <row r="768" spans="1:10" s="226" customFormat="1" x14ac:dyDescent="0.2">
      <c r="A768" s="226" t="s">
        <v>15903</v>
      </c>
      <c r="B768" s="226" t="str">
        <f>unprmtd_src_summary!C768</f>
        <v>38</v>
      </c>
      <c r="C768" s="235" t="str">
        <f>unprmtd_src_summary!D768</f>
        <v>3808702</v>
      </c>
      <c r="D768" s="235" t="str">
        <f>unprmtd_src_summary!E768</f>
        <v>2310003200</v>
      </c>
      <c r="E768" s="236" t="str">
        <f>unprmtd_src_summary!F768</f>
        <v>Pneumatic pumps</v>
      </c>
      <c r="F768" s="237">
        <f>unprmtd_src_summary!G768</f>
        <v>0</v>
      </c>
      <c r="G768" s="237">
        <f>unprmtd_src_summary!H768</f>
        <v>69.289370740439537</v>
      </c>
      <c r="H768" s="237">
        <f>unprmtd_src_summary!I768</f>
        <v>0</v>
      </c>
      <c r="I768" s="237">
        <f>unprmtd_src_summary!J768</f>
        <v>0</v>
      </c>
      <c r="J768" s="237">
        <f>unprmtd_src_summary!K768</f>
        <v>0</v>
      </c>
    </row>
    <row r="769" spans="1:11" s="226" customFormat="1" ht="11.25" customHeight="1" x14ac:dyDescent="0.2">
      <c r="A769" s="226" t="s">
        <v>15903</v>
      </c>
      <c r="B769" s="226" t="str">
        <f>unprmtd_src_summary!C769</f>
        <v>38</v>
      </c>
      <c r="C769" s="235" t="str">
        <f>unprmtd_src_summary!D769</f>
        <v>3808902</v>
      </c>
      <c r="D769" s="235" t="str">
        <f>unprmtd_src_summary!E769</f>
        <v>2310003200</v>
      </c>
      <c r="E769" s="236" t="str">
        <f>unprmtd_src_summary!F769</f>
        <v>Pneumatic pumps</v>
      </c>
      <c r="F769" s="237">
        <f>unprmtd_src_summary!G769</f>
        <v>0</v>
      </c>
      <c r="G769" s="237">
        <f>unprmtd_src_summary!H769</f>
        <v>234.26406297958127</v>
      </c>
      <c r="H769" s="237">
        <f>unprmtd_src_summary!I769</f>
        <v>0</v>
      </c>
      <c r="I769" s="237">
        <f>unprmtd_src_summary!J769</f>
        <v>0</v>
      </c>
      <c r="J769" s="237">
        <f>unprmtd_src_summary!K769</f>
        <v>0</v>
      </c>
    </row>
    <row r="770" spans="1:11" s="226" customFormat="1" x14ac:dyDescent="0.2">
      <c r="A770" s="226" t="s">
        <v>15903</v>
      </c>
      <c r="B770" s="226" t="str">
        <f>unprmtd_src_summary!C770</f>
        <v>38</v>
      </c>
      <c r="C770" s="235" t="str">
        <f>unprmtd_src_summary!D770</f>
        <v>3810102</v>
      </c>
      <c r="D770" s="235" t="str">
        <f>unprmtd_src_summary!E770</f>
        <v>2310003200</v>
      </c>
      <c r="E770" s="236" t="str">
        <f>unprmtd_src_summary!F770</f>
        <v>Pneumatic pumps</v>
      </c>
      <c r="F770" s="237">
        <f>unprmtd_src_summary!G770</f>
        <v>0</v>
      </c>
      <c r="G770" s="237">
        <f>unprmtd_src_summary!H770</f>
        <v>52.791901516525357</v>
      </c>
      <c r="H770" s="237">
        <f>unprmtd_src_summary!I770</f>
        <v>0</v>
      </c>
      <c r="I770" s="237">
        <f>unprmtd_src_summary!J770</f>
        <v>0</v>
      </c>
      <c r="J770" s="237">
        <f>unprmtd_src_summary!K770</f>
        <v>0</v>
      </c>
    </row>
    <row r="771" spans="1:11" s="226" customFormat="1" x14ac:dyDescent="0.2">
      <c r="A771" s="226" t="s">
        <v>15903</v>
      </c>
      <c r="B771" s="226" t="str">
        <f>unprmtd_src_summary!C771</f>
        <v>38</v>
      </c>
      <c r="C771" s="235" t="str">
        <f>unprmtd_src_summary!D771</f>
        <v>3810502</v>
      </c>
      <c r="D771" s="235" t="str">
        <f>unprmtd_src_summary!E771</f>
        <v>2310003200</v>
      </c>
      <c r="E771" s="236" t="str">
        <f>unprmtd_src_summary!F771</f>
        <v>Pneumatic pumps</v>
      </c>
      <c r="F771" s="237">
        <f>unprmtd_src_summary!G771</f>
        <v>0</v>
      </c>
      <c r="G771" s="237">
        <f>unprmtd_src_summary!H771</f>
        <v>1540.8636255135839</v>
      </c>
      <c r="H771" s="237">
        <f>unprmtd_src_summary!I771</f>
        <v>0</v>
      </c>
      <c r="I771" s="237">
        <f>unprmtd_src_summary!J771</f>
        <v>0</v>
      </c>
      <c r="J771" s="237">
        <f>unprmtd_src_summary!K771</f>
        <v>0</v>
      </c>
    </row>
    <row r="772" spans="1:11" s="226" customFormat="1" x14ac:dyDescent="0.2">
      <c r="A772" s="226" t="s">
        <v>15903</v>
      </c>
      <c r="B772" s="226" t="str">
        <f>unprmtd_src_summary!C772</f>
        <v>46</v>
      </c>
      <c r="C772" s="235" t="str">
        <f>unprmtd_src_summary!D772</f>
        <v>4606302</v>
      </c>
      <c r="D772" s="235" t="str">
        <f>unprmtd_src_summary!E772</f>
        <v>2310003200</v>
      </c>
      <c r="E772" s="236" t="str">
        <f>unprmtd_src_summary!F772</f>
        <v>Pneumatic pumps</v>
      </c>
      <c r="F772" s="237">
        <f>unprmtd_src_summary!G772</f>
        <v>0</v>
      </c>
      <c r="G772" s="237">
        <f>unprmtd_src_summary!H772</f>
        <v>696.19320124917817</v>
      </c>
      <c r="H772" s="237">
        <f>unprmtd_src_summary!I772</f>
        <v>0</v>
      </c>
      <c r="I772" s="237">
        <f>unprmtd_src_summary!J772</f>
        <v>0</v>
      </c>
      <c r="J772" s="237">
        <f>unprmtd_src_summary!K772</f>
        <v>0</v>
      </c>
    </row>
    <row r="773" spans="1:11" s="226" customFormat="1" x14ac:dyDescent="0.2">
      <c r="A773" s="226" t="s">
        <v>15903</v>
      </c>
      <c r="B773" s="226" t="str">
        <f>unprmtd_src_summary!C773</f>
        <v>46</v>
      </c>
      <c r="C773" s="235" t="str">
        <f>unprmtd_src_summary!D773</f>
        <v>4601902</v>
      </c>
      <c r="D773" s="235" t="str">
        <f>unprmtd_src_summary!E773</f>
        <v>2310003200</v>
      </c>
      <c r="E773" s="236" t="str">
        <f>unprmtd_src_summary!F773</f>
        <v>Pneumatic pumps</v>
      </c>
      <c r="F773" s="237">
        <f>unprmtd_src_summary!G773</f>
        <v>0</v>
      </c>
      <c r="G773" s="237">
        <f>unprmtd_src_summary!H773</f>
        <v>0</v>
      </c>
      <c r="H773" s="237">
        <f>unprmtd_src_summary!I773</f>
        <v>0</v>
      </c>
      <c r="I773" s="237">
        <f>unprmtd_src_summary!J773</f>
        <v>0</v>
      </c>
      <c r="J773" s="237">
        <f>unprmtd_src_summary!K773</f>
        <v>0</v>
      </c>
    </row>
    <row r="774" spans="1:11" s="30" customFormat="1" x14ac:dyDescent="0.2">
      <c r="A774" t="s">
        <v>15903</v>
      </c>
      <c r="B774" t="str">
        <f>unprmtd_src_summary!C774</f>
        <v>30</v>
      </c>
      <c r="C774" s="143">
        <f>unprmtd_src_summary!D774</f>
        <v>30011</v>
      </c>
      <c r="D774" s="143" t="str">
        <f>unprmtd_src_summary!E774</f>
        <v>2310000230</v>
      </c>
      <c r="E774" s="28" t="str">
        <f>unprmtd_src_summary!F774</f>
        <v>Workover rigs</v>
      </c>
      <c r="F774" s="144">
        <f>unprmtd_src_summary!G774</f>
        <v>0.2906753160352859</v>
      </c>
      <c r="G774" s="144">
        <f>unprmtd_src_summary!H774</f>
        <v>4.5912166167773411E-2</v>
      </c>
      <c r="H774" s="144">
        <f>unprmtd_src_summary!I774</f>
        <v>0.18167207252205367</v>
      </c>
      <c r="I774" s="144">
        <f>unprmtd_src_summary!J774</f>
        <v>4.1201218818482585E-3</v>
      </c>
      <c r="J774" s="144">
        <f>unprmtd_src_summary!K774</f>
        <v>3.9140062365223903E-2</v>
      </c>
    </row>
    <row r="775" spans="1:11" s="30" customFormat="1" x14ac:dyDescent="0.2">
      <c r="A775" t="s">
        <v>15903</v>
      </c>
      <c r="B775" t="str">
        <f>unprmtd_src_summary!C775</f>
        <v>30</v>
      </c>
      <c r="C775" s="143">
        <f>unprmtd_src_summary!D775</f>
        <v>30017</v>
      </c>
      <c r="D775" s="143" t="str">
        <f>unprmtd_src_summary!E775</f>
        <v>2310000230</v>
      </c>
      <c r="E775" s="28" t="str">
        <f>unprmtd_src_summary!F775</f>
        <v>Workover rigs</v>
      </c>
      <c r="F775" s="144">
        <f>unprmtd_src_summary!G775</f>
        <v>4.8445886005880984E-2</v>
      </c>
      <c r="G775" s="144">
        <f>unprmtd_src_summary!H775</f>
        <v>7.6520276946289026E-3</v>
      </c>
      <c r="H775" s="144">
        <f>unprmtd_src_summary!I775</f>
        <v>3.0278678753675615E-2</v>
      </c>
      <c r="I775" s="144">
        <f>unprmtd_src_summary!J775</f>
        <v>6.8668698030804312E-4</v>
      </c>
      <c r="J775" s="144">
        <f>unprmtd_src_summary!K775</f>
        <v>6.5233437275373177E-3</v>
      </c>
    </row>
    <row r="776" spans="1:11" s="30" customFormat="1" x14ac:dyDescent="0.2">
      <c r="A776" t="s">
        <v>15903</v>
      </c>
      <c r="B776" t="str">
        <f>unprmtd_src_summary!C776</f>
        <v>30</v>
      </c>
      <c r="C776" s="143">
        <f>unprmtd_src_summary!D776</f>
        <v>30019</v>
      </c>
      <c r="D776" s="143" t="str">
        <f>unprmtd_src_summary!E776</f>
        <v>2310000230</v>
      </c>
      <c r="E776" s="28" t="str">
        <f>unprmtd_src_summary!F776</f>
        <v>Workover rigs</v>
      </c>
      <c r="F776" s="144">
        <f>unprmtd_src_summary!G776</f>
        <v>4.8445886005880984E-2</v>
      </c>
      <c r="G776" s="144">
        <f>unprmtd_src_summary!H776</f>
        <v>7.6520276946289026E-3</v>
      </c>
      <c r="H776" s="144">
        <f>unprmtd_src_summary!I776</f>
        <v>3.0278678753675615E-2</v>
      </c>
      <c r="I776" s="144">
        <f>unprmtd_src_summary!J776</f>
        <v>6.8668698030804312E-4</v>
      </c>
      <c r="J776" s="144">
        <f>unprmtd_src_summary!K776</f>
        <v>6.5233437275373177E-3</v>
      </c>
    </row>
    <row r="777" spans="1:11" s="30" customFormat="1" x14ac:dyDescent="0.2">
      <c r="A777" t="s">
        <v>15903</v>
      </c>
      <c r="B777" t="str">
        <f>unprmtd_src_summary!C777</f>
        <v>30</v>
      </c>
      <c r="C777" s="143">
        <f>unprmtd_src_summary!D777</f>
        <v>30021</v>
      </c>
      <c r="D777" s="143" t="str">
        <f>unprmtd_src_summary!E777</f>
        <v>2310000230</v>
      </c>
      <c r="E777" s="28" t="str">
        <f>unprmtd_src_summary!F777</f>
        <v>Workover rigs</v>
      </c>
      <c r="F777" s="144">
        <f>unprmtd_src_summary!G777</f>
        <v>1.0335122347921277</v>
      </c>
      <c r="G777" s="144">
        <f>unprmtd_src_summary!H777</f>
        <v>0.16324325748541657</v>
      </c>
      <c r="H777" s="144">
        <f>unprmtd_src_summary!I777</f>
        <v>0.64594514674507975</v>
      </c>
      <c r="I777" s="144">
        <f>unprmtd_src_summary!J777</f>
        <v>1.4649322246571585E-2</v>
      </c>
      <c r="J777" s="144">
        <f>unprmtd_src_summary!K777</f>
        <v>0.13916466618746276</v>
      </c>
    </row>
    <row r="778" spans="1:11" s="31" customFormat="1" x14ac:dyDescent="0.2">
      <c r="A778" t="s">
        <v>15903</v>
      </c>
      <c r="B778" t="str">
        <f>unprmtd_src_summary!C778</f>
        <v>30</v>
      </c>
      <c r="C778" s="143">
        <f>unprmtd_src_summary!D778</f>
        <v>30025</v>
      </c>
      <c r="D778" s="143" t="str">
        <f>unprmtd_src_summary!E778</f>
        <v>2310000230</v>
      </c>
      <c r="E778" s="28" t="str">
        <f>unprmtd_src_summary!F778</f>
        <v>Workover rigs</v>
      </c>
      <c r="F778" s="144">
        <f>unprmtd_src_summary!G778</f>
        <v>22.688823279420927</v>
      </c>
      <c r="G778" s="144">
        <f>unprmtd_src_summary!H778</f>
        <v>3.5836996369845355</v>
      </c>
      <c r="H778" s="144">
        <f>unprmtd_src_summary!I778</f>
        <v>14.180514549638078</v>
      </c>
      <c r="I778" s="144">
        <f>unprmtd_src_summary!J778</f>
        <v>0.32159840244426685</v>
      </c>
      <c r="J778" s="144">
        <f>unprmtd_src_summary!K778</f>
        <v>3.0550993123966435</v>
      </c>
      <c r="K778"/>
    </row>
    <row r="779" spans="1:11" s="31" customFormat="1" x14ac:dyDescent="0.2">
      <c r="A779" t="s">
        <v>15903</v>
      </c>
      <c r="B779" t="str">
        <f>unprmtd_src_summary!C779</f>
        <v>30</v>
      </c>
      <c r="C779" s="143">
        <f>unprmtd_src_summary!D779</f>
        <v>30033</v>
      </c>
      <c r="D779" s="143" t="str">
        <f>unprmtd_src_summary!E779</f>
        <v>2310000230</v>
      </c>
      <c r="E779" s="28" t="str">
        <f>unprmtd_src_summary!F779</f>
        <v>Workover rigs</v>
      </c>
      <c r="F779" s="144">
        <f>unprmtd_src_summary!G779</f>
        <v>0.19378354402352393</v>
      </c>
      <c r="G779" s="144">
        <f>unprmtd_src_summary!H779</f>
        <v>3.060811077851561E-2</v>
      </c>
      <c r="H779" s="144">
        <f>unprmtd_src_summary!I779</f>
        <v>0.12111471501470246</v>
      </c>
      <c r="I779" s="144">
        <f>unprmtd_src_summary!J779</f>
        <v>2.7467479212321725E-3</v>
      </c>
      <c r="J779" s="144">
        <f>unprmtd_src_summary!K779</f>
        <v>2.6093374910149271E-2</v>
      </c>
    </row>
    <row r="780" spans="1:11" s="31" customFormat="1" x14ac:dyDescent="0.2">
      <c r="A780" t="s">
        <v>15903</v>
      </c>
      <c r="B780" t="str">
        <f>unprmtd_src_summary!C780</f>
        <v>30</v>
      </c>
      <c r="C780" s="143">
        <f>unprmtd_src_summary!D780</f>
        <v>30055</v>
      </c>
      <c r="D780" s="143" t="str">
        <f>unprmtd_src_summary!E780</f>
        <v>2310000230</v>
      </c>
      <c r="E780" s="28" t="str">
        <f>unprmtd_src_summary!F780</f>
        <v>Workover rigs</v>
      </c>
      <c r="F780" s="144">
        <f>unprmtd_src_summary!G780</f>
        <v>8.0743143343134968E-2</v>
      </c>
      <c r="G780" s="144">
        <f>unprmtd_src_summary!H780</f>
        <v>1.275337949104817E-2</v>
      </c>
      <c r="H780" s="144">
        <f>unprmtd_src_summary!I780</f>
        <v>5.0464464589459357E-2</v>
      </c>
      <c r="I780" s="144">
        <f>unprmtd_src_summary!J780</f>
        <v>1.1444783005134052E-3</v>
      </c>
      <c r="J780" s="144">
        <f>unprmtd_src_summary!K780</f>
        <v>1.0872239545895529E-2</v>
      </c>
    </row>
    <row r="781" spans="1:11" s="31" customFormat="1" x14ac:dyDescent="0.2">
      <c r="A781" t="s">
        <v>15903</v>
      </c>
      <c r="B781" t="str">
        <f>unprmtd_src_summary!C781</f>
        <v>30</v>
      </c>
      <c r="C781" s="143">
        <f>unprmtd_src_summary!D781</f>
        <v>30079</v>
      </c>
      <c r="D781" s="143" t="str">
        <f>unprmtd_src_summary!E781</f>
        <v>2310000230</v>
      </c>
      <c r="E781" s="28" t="str">
        <f>unprmtd_src_summary!F781</f>
        <v>Workover rigs</v>
      </c>
      <c r="F781" s="144">
        <f>unprmtd_src_summary!G781</f>
        <v>0.20993217269215095</v>
      </c>
      <c r="G781" s="144">
        <f>unprmtd_src_summary!H781</f>
        <v>3.3158786676725241E-2</v>
      </c>
      <c r="H781" s="144">
        <f>unprmtd_src_summary!I781</f>
        <v>0.13120760793259434</v>
      </c>
      <c r="I781" s="144">
        <f>unprmtd_src_summary!J781</f>
        <v>2.9756435813348536E-3</v>
      </c>
      <c r="J781" s="144">
        <f>unprmtd_src_summary!K781</f>
        <v>2.8267822819328377E-2</v>
      </c>
    </row>
    <row r="782" spans="1:11" s="31" customFormat="1" x14ac:dyDescent="0.2">
      <c r="A782" t="s">
        <v>15903</v>
      </c>
      <c r="B782" t="str">
        <f>unprmtd_src_summary!C782</f>
        <v>30</v>
      </c>
      <c r="C782" s="143">
        <f>unprmtd_src_summary!D782</f>
        <v>30083</v>
      </c>
      <c r="D782" s="143" t="str">
        <f>unprmtd_src_summary!E782</f>
        <v>2310000230</v>
      </c>
      <c r="E782" s="28" t="str">
        <f>unprmtd_src_summary!F782</f>
        <v>Workover rigs</v>
      </c>
      <c r="F782" s="144">
        <f>unprmtd_src_summary!G782</f>
        <v>15.163562319840748</v>
      </c>
      <c r="G782" s="144">
        <f>unprmtd_src_summary!H782</f>
        <v>2.3950846684188463</v>
      </c>
      <c r="H782" s="144">
        <f>unprmtd_src_summary!I782</f>
        <v>9.477226449900467</v>
      </c>
      <c r="I782" s="144">
        <f>unprmtd_src_summary!J782</f>
        <v>0.21493302483641749</v>
      </c>
      <c r="J782" s="144">
        <f>unprmtd_src_summary!K782</f>
        <v>2.0418065867191806</v>
      </c>
    </row>
    <row r="783" spans="1:11" s="31" customFormat="1" x14ac:dyDescent="0.2">
      <c r="A783" t="s">
        <v>15903</v>
      </c>
      <c r="B783" t="str">
        <f>unprmtd_src_summary!C783</f>
        <v>30</v>
      </c>
      <c r="C783" s="143">
        <f>unprmtd_src_summary!D783</f>
        <v>30085</v>
      </c>
      <c r="D783" s="143" t="str">
        <f>unprmtd_src_summary!E783</f>
        <v>2310000230</v>
      </c>
      <c r="E783" s="28" t="str">
        <f>unprmtd_src_summary!F783</f>
        <v>Workover rigs</v>
      </c>
      <c r="F783" s="144">
        <f>unprmtd_src_summary!G783</f>
        <v>2.9067531603528591</v>
      </c>
      <c r="G783" s="144">
        <f>unprmtd_src_summary!H783</f>
        <v>0.45912166167773416</v>
      </c>
      <c r="H783" s="144">
        <f>unprmtd_src_summary!I783</f>
        <v>1.8167207252205368</v>
      </c>
      <c r="I783" s="144">
        <f>unprmtd_src_summary!J783</f>
        <v>4.1201218818482585E-2</v>
      </c>
      <c r="J783" s="144">
        <f>unprmtd_src_summary!K783</f>
        <v>0.3914006236522391</v>
      </c>
    </row>
    <row r="784" spans="1:11" s="31" customFormat="1" x14ac:dyDescent="0.2">
      <c r="A784" t="s">
        <v>15903</v>
      </c>
      <c r="B784" t="str">
        <f>unprmtd_src_summary!C784</f>
        <v>30</v>
      </c>
      <c r="C784" s="143">
        <f>unprmtd_src_summary!D784</f>
        <v>30091</v>
      </c>
      <c r="D784" s="143" t="str">
        <f>unprmtd_src_summary!E784</f>
        <v>2310000230</v>
      </c>
      <c r="E784" s="28" t="str">
        <f>unprmtd_src_summary!F784</f>
        <v>Workover rigs</v>
      </c>
      <c r="F784" s="144">
        <f>unprmtd_src_summary!G784</f>
        <v>3.4235092777489231</v>
      </c>
      <c r="G784" s="144">
        <f>unprmtd_src_summary!H784</f>
        <v>0.54074329042044245</v>
      </c>
      <c r="H784" s="144">
        <f>unprmtd_src_summary!I784</f>
        <v>2.1396932985930768</v>
      </c>
      <c r="I784" s="144">
        <f>unprmtd_src_summary!J784</f>
        <v>4.8525879941768379E-2</v>
      </c>
      <c r="J784" s="144">
        <f>unprmtd_src_summary!K784</f>
        <v>0.46098295674597051</v>
      </c>
    </row>
    <row r="785" spans="1:10" s="31" customFormat="1" ht="11.25" customHeight="1" x14ac:dyDescent="0.2">
      <c r="A785" t="s">
        <v>15903</v>
      </c>
      <c r="B785" t="str">
        <f>unprmtd_src_summary!C785</f>
        <v>30</v>
      </c>
      <c r="C785" s="143">
        <f>unprmtd_src_summary!D785</f>
        <v>30105</v>
      </c>
      <c r="D785" s="143" t="str">
        <f>unprmtd_src_summary!E785</f>
        <v>2310000230</v>
      </c>
      <c r="E785" s="28" t="str">
        <f>unprmtd_src_summary!F785</f>
        <v>Workover rigs</v>
      </c>
      <c r="F785" s="144">
        <f>unprmtd_src_summary!G785</f>
        <v>2.8744559030156052</v>
      </c>
      <c r="G785" s="144">
        <f>unprmtd_src_summary!H785</f>
        <v>0.45402030988131487</v>
      </c>
      <c r="H785" s="144">
        <f>unprmtd_src_summary!I785</f>
        <v>1.7965349393847532</v>
      </c>
      <c r="I785" s="144">
        <f>unprmtd_src_summary!J785</f>
        <v>4.0743427498277224E-2</v>
      </c>
      <c r="J785" s="144">
        <f>unprmtd_src_summary!K785</f>
        <v>0.38705172783388087</v>
      </c>
    </row>
    <row r="786" spans="1:10" s="31" customFormat="1" x14ac:dyDescent="0.2">
      <c r="A786" t="s">
        <v>15903</v>
      </c>
      <c r="B786" t="str">
        <f>unprmtd_src_summary!C786</f>
        <v>30</v>
      </c>
      <c r="C786" s="143">
        <f>unprmtd_src_summary!D786</f>
        <v>30109</v>
      </c>
      <c r="D786" s="143" t="str">
        <f>unprmtd_src_summary!E786</f>
        <v>2310000230</v>
      </c>
      <c r="E786" s="28" t="str">
        <f>unprmtd_src_summary!F786</f>
        <v>Workover rigs</v>
      </c>
      <c r="F786" s="144">
        <f>unprmtd_src_summary!G786</f>
        <v>1.9539840689038666</v>
      </c>
      <c r="G786" s="144">
        <f>unprmtd_src_summary!H786</f>
        <v>0.30863178368336575</v>
      </c>
      <c r="H786" s="144">
        <f>unprmtd_src_summary!I786</f>
        <v>1.2212400430649164</v>
      </c>
      <c r="I786" s="144">
        <f>unprmtd_src_summary!J786</f>
        <v>2.7696374872424406E-2</v>
      </c>
      <c r="J786" s="144">
        <f>unprmtd_src_summary!K786</f>
        <v>0.26310819701067184</v>
      </c>
    </row>
    <row r="787" spans="1:10" s="31" customFormat="1" x14ac:dyDescent="0.2">
      <c r="A787" t="s">
        <v>15903</v>
      </c>
      <c r="B787" t="str">
        <f>unprmtd_src_summary!C787</f>
        <v>38</v>
      </c>
      <c r="C787" s="143">
        <f>unprmtd_src_summary!D787</f>
        <v>38007</v>
      </c>
      <c r="D787" s="143" t="str">
        <f>unprmtd_src_summary!E787</f>
        <v>2310000230</v>
      </c>
      <c r="E787" s="28" t="str">
        <f>unprmtd_src_summary!F787</f>
        <v>Workover rigs</v>
      </c>
      <c r="F787" s="144">
        <f>unprmtd_src_summary!G787</f>
        <v>7.3960719302311642</v>
      </c>
      <c r="G787" s="144">
        <f>unprmtd_src_summary!H787</f>
        <v>1.1682095613800125</v>
      </c>
      <c r="H787" s="144">
        <f>unprmtd_src_summary!I787</f>
        <v>4.6225449563944769</v>
      </c>
      <c r="I787" s="144">
        <f>unprmtd_src_summary!J787</f>
        <v>0.10483421232702791</v>
      </c>
      <c r="J787" s="144">
        <f>unprmtd_src_summary!K787</f>
        <v>0.99589714240403049</v>
      </c>
    </row>
    <row r="788" spans="1:10" x14ac:dyDescent="0.2">
      <c r="A788" t="s">
        <v>15903</v>
      </c>
      <c r="B788" t="str">
        <f>unprmtd_src_summary!C788</f>
        <v>38</v>
      </c>
      <c r="C788" s="143">
        <f>unprmtd_src_summary!D788</f>
        <v>38009</v>
      </c>
      <c r="D788" s="143" t="str">
        <f>unprmtd_src_summary!E788</f>
        <v>2310000230</v>
      </c>
      <c r="E788" s="28" t="str">
        <f>unprmtd_src_summary!F788</f>
        <v>Workover rigs</v>
      </c>
      <c r="F788" s="144">
        <f>unprmtd_src_summary!G788</f>
        <v>8.4457327936919189</v>
      </c>
      <c r="G788" s="144">
        <f>unprmtd_src_summary!H788</f>
        <v>1.3340034947636388</v>
      </c>
      <c r="H788" s="144">
        <f>unprmtd_src_summary!I788</f>
        <v>5.2785829960574491</v>
      </c>
      <c r="I788" s="144">
        <f>unprmtd_src_summary!J788</f>
        <v>0.11971243023370219</v>
      </c>
      <c r="J788" s="144">
        <f>unprmtd_src_summary!K788</f>
        <v>1.1372362565006726</v>
      </c>
    </row>
    <row r="789" spans="1:10" s="30" customFormat="1" x14ac:dyDescent="0.2">
      <c r="A789" t="s">
        <v>15903</v>
      </c>
      <c r="B789" t="str">
        <f>unprmtd_src_summary!C789</f>
        <v>38</v>
      </c>
      <c r="C789" s="143">
        <f>unprmtd_src_summary!D789</f>
        <v>38011</v>
      </c>
      <c r="D789" s="143" t="str">
        <f>unprmtd_src_summary!E789</f>
        <v>2310000230</v>
      </c>
      <c r="E789" s="28" t="str">
        <f>unprmtd_src_summary!F789</f>
        <v>Workover rigs</v>
      </c>
      <c r="F789" s="144">
        <f>unprmtd_src_summary!G789</f>
        <v>8.9463402824193565</v>
      </c>
      <c r="G789" s="144">
        <f>unprmtd_src_summary!H789</f>
        <v>1.4130744476081374</v>
      </c>
      <c r="H789" s="144">
        <f>unprmtd_src_summary!I789</f>
        <v>5.5914626765120969</v>
      </c>
      <c r="I789" s="144">
        <f>unprmtd_src_summary!J789</f>
        <v>0.12680819569688531</v>
      </c>
      <c r="J789" s="144">
        <f>unprmtd_src_summary!K789</f>
        <v>1.2046441416852247</v>
      </c>
    </row>
    <row r="790" spans="1:10" s="31" customFormat="1" x14ac:dyDescent="0.2">
      <c r="A790" t="s">
        <v>15903</v>
      </c>
      <c r="B790" t="str">
        <f>unprmtd_src_summary!C790</f>
        <v>38</v>
      </c>
      <c r="C790" s="143">
        <f>unprmtd_src_summary!D790</f>
        <v>38013</v>
      </c>
      <c r="D790" s="143" t="str">
        <f>unprmtd_src_summary!E790</f>
        <v>2310000230</v>
      </c>
      <c r="E790" s="28" t="str">
        <f>unprmtd_src_summary!F790</f>
        <v>Workover rigs</v>
      </c>
      <c r="F790" s="144">
        <f>unprmtd_src_summary!G790</f>
        <v>6.0557357507351233</v>
      </c>
      <c r="G790" s="144">
        <f>unprmtd_src_summary!H790</f>
        <v>0.95650346182861279</v>
      </c>
      <c r="H790" s="144">
        <f>unprmtd_src_summary!I790</f>
        <v>3.7848348442094517</v>
      </c>
      <c r="I790" s="144">
        <f>unprmtd_src_summary!J790</f>
        <v>8.5835872538505387E-2</v>
      </c>
      <c r="J790" s="144">
        <f>unprmtd_src_summary!K790</f>
        <v>0.81541796594216476</v>
      </c>
    </row>
    <row r="791" spans="1:10" x14ac:dyDescent="0.2">
      <c r="A791" t="s">
        <v>15903</v>
      </c>
      <c r="B791" t="str">
        <f>unprmtd_src_summary!C791</f>
        <v>38</v>
      </c>
      <c r="C791" s="143">
        <f>unprmtd_src_summary!D791</f>
        <v>38023</v>
      </c>
      <c r="D791" s="143" t="str">
        <f>unprmtd_src_summary!E791</f>
        <v>2310000230</v>
      </c>
      <c r="E791" s="28" t="str">
        <f>unprmtd_src_summary!F791</f>
        <v>Workover rigs</v>
      </c>
      <c r="F791" s="144">
        <f>unprmtd_src_summary!G791</f>
        <v>2.3092538996136605</v>
      </c>
      <c r="G791" s="144">
        <f>unprmtd_src_summary!H791</f>
        <v>0.36474665344397766</v>
      </c>
      <c r="H791" s="144">
        <f>unprmtd_src_summary!I791</f>
        <v>1.4432836872585377</v>
      </c>
      <c r="I791" s="144">
        <f>unprmtd_src_summary!J791</f>
        <v>3.2732079394683387E-2</v>
      </c>
      <c r="J791" s="144">
        <f>unprmtd_src_summary!K791</f>
        <v>0.31094605101261213</v>
      </c>
    </row>
    <row r="792" spans="1:10" s="30" customFormat="1" x14ac:dyDescent="0.2">
      <c r="A792" t="s">
        <v>15903</v>
      </c>
      <c r="B792" t="str">
        <f>unprmtd_src_summary!C792</f>
        <v>38</v>
      </c>
      <c r="C792" s="143">
        <f>unprmtd_src_summary!D792</f>
        <v>38025</v>
      </c>
      <c r="D792" s="143" t="str">
        <f>unprmtd_src_summary!E792</f>
        <v>2310000230</v>
      </c>
      <c r="E792" s="28" t="str">
        <f>unprmtd_src_summary!F792</f>
        <v>Workover rigs</v>
      </c>
      <c r="F792" s="144">
        <f>unprmtd_src_summary!G792</f>
        <v>6.2172220374213927</v>
      </c>
      <c r="G792" s="144">
        <f>unprmtd_src_summary!H792</f>
        <v>0.9820102208107091</v>
      </c>
      <c r="H792" s="144">
        <f>unprmtd_src_summary!I792</f>
        <v>3.8857637733883701</v>
      </c>
      <c r="I792" s="144">
        <f>unprmtd_src_summary!J792</f>
        <v>8.8124829139532193E-2</v>
      </c>
      <c r="J792" s="144">
        <f>unprmtd_src_summary!K792</f>
        <v>0.83716244503395576</v>
      </c>
    </row>
    <row r="793" spans="1:10" s="31" customFormat="1" x14ac:dyDescent="0.2">
      <c r="A793" t="s">
        <v>15903</v>
      </c>
      <c r="B793" t="str">
        <f>unprmtd_src_summary!C793</f>
        <v>38</v>
      </c>
      <c r="C793" s="143">
        <f>unprmtd_src_summary!D793</f>
        <v>38033</v>
      </c>
      <c r="D793" s="143" t="str">
        <f>unprmtd_src_summary!E793</f>
        <v>2310000230</v>
      </c>
      <c r="E793" s="28" t="str">
        <f>unprmtd_src_summary!F793</f>
        <v>Workover rigs</v>
      </c>
      <c r="F793" s="144">
        <f>unprmtd_src_summary!G793</f>
        <v>1.0173636061235007</v>
      </c>
      <c r="G793" s="144">
        <f>unprmtd_src_summary!H793</f>
        <v>0.16069258158720695</v>
      </c>
      <c r="H793" s="144">
        <f>unprmtd_src_summary!I793</f>
        <v>0.63585225382718791</v>
      </c>
      <c r="I793" s="144">
        <f>unprmtd_src_summary!J793</f>
        <v>1.4420426586468905E-2</v>
      </c>
      <c r="J793" s="144">
        <f>unprmtd_src_summary!K793</f>
        <v>0.13699021827828367</v>
      </c>
    </row>
    <row r="794" spans="1:10" x14ac:dyDescent="0.2">
      <c r="A794" t="s">
        <v>15903</v>
      </c>
      <c r="B794" t="str">
        <f>unprmtd_src_summary!C794</f>
        <v>38</v>
      </c>
      <c r="C794" s="143">
        <f>unprmtd_src_summary!D794</f>
        <v>38049</v>
      </c>
      <c r="D794" s="143" t="str">
        <f>unprmtd_src_summary!E794</f>
        <v>2310000230</v>
      </c>
      <c r="E794" s="28" t="str">
        <f>unprmtd_src_summary!F794</f>
        <v>Workover rigs</v>
      </c>
      <c r="F794" s="144">
        <f>unprmtd_src_summary!G794</f>
        <v>0.27452668736665892</v>
      </c>
      <c r="G794" s="144">
        <f>unprmtd_src_summary!H794</f>
        <v>4.3361490269563784E-2</v>
      </c>
      <c r="H794" s="144">
        <f>unprmtd_src_summary!I794</f>
        <v>0.17157917960416183</v>
      </c>
      <c r="I794" s="144">
        <f>unprmtd_src_summary!J794</f>
        <v>3.8912262217455779E-3</v>
      </c>
      <c r="J794" s="144">
        <f>unprmtd_src_summary!K794</f>
        <v>3.69656144560448E-2</v>
      </c>
    </row>
    <row r="795" spans="1:10" s="30" customFormat="1" x14ac:dyDescent="0.2">
      <c r="A795" t="s">
        <v>15903</v>
      </c>
      <c r="B795" t="str">
        <f>unprmtd_src_summary!C795</f>
        <v>38</v>
      </c>
      <c r="C795" s="143">
        <f>unprmtd_src_summary!D795</f>
        <v>38053</v>
      </c>
      <c r="D795" s="143" t="str">
        <f>unprmtd_src_summary!E795</f>
        <v>2310000230</v>
      </c>
      <c r="E795" s="28" t="str">
        <f>unprmtd_src_summary!F795</f>
        <v>Workover rigs</v>
      </c>
      <c r="F795" s="144">
        <f>unprmtd_src_summary!G795</f>
        <v>14.017009684368233</v>
      </c>
      <c r="G795" s="144">
        <f>unprmtd_src_summary!H795</f>
        <v>2.2139866796459624</v>
      </c>
      <c r="H795" s="144">
        <f>unprmtd_src_summary!I795</f>
        <v>8.7606310527301439</v>
      </c>
      <c r="I795" s="144">
        <f>unprmtd_src_summary!J795</f>
        <v>0.19868143296912716</v>
      </c>
      <c r="J795" s="144">
        <f>unprmtd_src_summary!K795</f>
        <v>1.887420785167464</v>
      </c>
    </row>
    <row r="796" spans="1:10" s="31" customFormat="1" x14ac:dyDescent="0.2">
      <c r="A796" t="s">
        <v>15903</v>
      </c>
      <c r="B796" t="str">
        <f>unprmtd_src_summary!C796</f>
        <v>38</v>
      </c>
      <c r="C796" s="143">
        <f>unprmtd_src_summary!D796</f>
        <v>38055</v>
      </c>
      <c r="D796" s="143" t="str">
        <f>unprmtd_src_summary!E796</f>
        <v>2310000230</v>
      </c>
      <c r="E796" s="28" t="str">
        <f>unprmtd_src_summary!F796</f>
        <v>Workover rigs</v>
      </c>
      <c r="F796" s="144">
        <f>unprmtd_src_summary!G796</f>
        <v>0.27452668736665892</v>
      </c>
      <c r="G796" s="144">
        <f>unprmtd_src_summary!H796</f>
        <v>4.3361490269563784E-2</v>
      </c>
      <c r="H796" s="144">
        <f>unprmtd_src_summary!I796</f>
        <v>0.17157917960416183</v>
      </c>
      <c r="I796" s="144">
        <f>unprmtd_src_summary!J796</f>
        <v>3.8912262217455779E-3</v>
      </c>
      <c r="J796" s="144">
        <f>unprmtd_src_summary!K796</f>
        <v>3.69656144560448E-2</v>
      </c>
    </row>
    <row r="797" spans="1:10" x14ac:dyDescent="0.2">
      <c r="A797" t="s">
        <v>15903</v>
      </c>
      <c r="B797" t="str">
        <f>unprmtd_src_summary!C797</f>
        <v>38</v>
      </c>
      <c r="C797" s="143">
        <f>unprmtd_src_summary!D797</f>
        <v>38057</v>
      </c>
      <c r="D797" s="143" t="str">
        <f>unprmtd_src_summary!E797</f>
        <v>2310000230</v>
      </c>
      <c r="E797" s="28" t="str">
        <f>unprmtd_src_summary!F797</f>
        <v>Workover rigs</v>
      </c>
      <c r="F797" s="144">
        <f>unprmtd_src_summary!G797</f>
        <v>1.6148628668626996E-2</v>
      </c>
      <c r="G797" s="144">
        <f>unprmtd_src_summary!H797</f>
        <v>2.5506758982096339E-3</v>
      </c>
      <c r="H797" s="144">
        <f>unprmtd_src_summary!I797</f>
        <v>1.0092892917891871E-2</v>
      </c>
      <c r="I797" s="144">
        <f>unprmtd_src_summary!J797</f>
        <v>2.2889566010268102E-4</v>
      </c>
      <c r="J797" s="144">
        <f>unprmtd_src_summary!K797</f>
        <v>2.1744479091791056E-3</v>
      </c>
    </row>
    <row r="798" spans="1:10" s="30" customFormat="1" x14ac:dyDescent="0.2">
      <c r="A798" t="s">
        <v>15903</v>
      </c>
      <c r="B798" t="str">
        <f>unprmtd_src_summary!C798</f>
        <v>38</v>
      </c>
      <c r="C798" s="143">
        <f>unprmtd_src_summary!D798</f>
        <v>38061</v>
      </c>
      <c r="D798" s="143" t="str">
        <f>unprmtd_src_summary!E798</f>
        <v>2310000230</v>
      </c>
      <c r="E798" s="28" t="str">
        <f>unprmtd_src_summary!F798</f>
        <v>Workover rigs</v>
      </c>
      <c r="F798" s="144">
        <f>unprmtd_src_summary!G798</f>
        <v>8.2358006209997683</v>
      </c>
      <c r="G798" s="144">
        <f>unprmtd_src_summary!H798</f>
        <v>1.3008447080869134</v>
      </c>
      <c r="H798" s="144">
        <f>unprmtd_src_summary!I798</f>
        <v>5.1473753881248543</v>
      </c>
      <c r="I798" s="144">
        <f>unprmtd_src_summary!J798</f>
        <v>0.11673678665236732</v>
      </c>
      <c r="J798" s="144">
        <f>unprmtd_src_summary!K798</f>
        <v>1.1089684336813439</v>
      </c>
    </row>
    <row r="799" spans="1:10" s="30" customFormat="1" x14ac:dyDescent="0.2">
      <c r="A799" t="s">
        <v>15903</v>
      </c>
      <c r="B799" t="str">
        <f>unprmtd_src_summary!C799</f>
        <v>38</v>
      </c>
      <c r="C799" s="143">
        <f>unprmtd_src_summary!D799</f>
        <v>38075</v>
      </c>
      <c r="D799" s="143" t="str">
        <f>unprmtd_src_summary!E799</f>
        <v>2310000230</v>
      </c>
      <c r="E799" s="28" t="str">
        <f>unprmtd_src_summary!F799</f>
        <v>Workover rigs</v>
      </c>
      <c r="F799" s="144">
        <f>unprmtd_src_summary!G799</f>
        <v>4.6992509425704556</v>
      </c>
      <c r="G799" s="144">
        <f>unprmtd_src_summary!H799</f>
        <v>0.7422466863790036</v>
      </c>
      <c r="H799" s="144">
        <f>unprmtd_src_summary!I799</f>
        <v>2.9370318391065346</v>
      </c>
      <c r="I799" s="144">
        <f>unprmtd_src_summary!J799</f>
        <v>6.6608637089880185E-2</v>
      </c>
      <c r="J799" s="144">
        <f>unprmtd_src_summary!K799</f>
        <v>0.63276434157111983</v>
      </c>
    </row>
    <row r="800" spans="1:10" s="30" customFormat="1" x14ac:dyDescent="0.2">
      <c r="A800" t="s">
        <v>15903</v>
      </c>
      <c r="B800" t="str">
        <f>unprmtd_src_summary!C800</f>
        <v>38</v>
      </c>
      <c r="C800" s="143">
        <f>unprmtd_src_summary!D800</f>
        <v>38087</v>
      </c>
      <c r="D800" s="143" t="str">
        <f>unprmtd_src_summary!E800</f>
        <v>2310000230</v>
      </c>
      <c r="E800" s="28" t="str">
        <f>unprmtd_src_summary!F800</f>
        <v>Workover rigs</v>
      </c>
      <c r="F800" s="144">
        <f>unprmtd_src_summary!G800</f>
        <v>0.33912120204116691</v>
      </c>
      <c r="G800" s="144">
        <f>unprmtd_src_summary!H800</f>
        <v>5.3564193862402319E-2</v>
      </c>
      <c r="H800" s="144">
        <f>unprmtd_src_summary!I800</f>
        <v>0.21195075127572932</v>
      </c>
      <c r="I800" s="144">
        <f>unprmtd_src_summary!J800</f>
        <v>4.8068088621563022E-3</v>
      </c>
      <c r="J800" s="144">
        <f>unprmtd_src_summary!K800</f>
        <v>4.5663406092761226E-2</v>
      </c>
    </row>
    <row r="801" spans="1:10" s="30" customFormat="1" x14ac:dyDescent="0.2">
      <c r="A801" t="s">
        <v>15903</v>
      </c>
      <c r="B801" t="str">
        <f>unprmtd_src_summary!C801</f>
        <v>38</v>
      </c>
      <c r="C801" s="143">
        <f>unprmtd_src_summary!D801</f>
        <v>38089</v>
      </c>
      <c r="D801" s="143" t="str">
        <f>unprmtd_src_summary!E801</f>
        <v>2310000230</v>
      </c>
      <c r="E801" s="28" t="str">
        <f>unprmtd_src_summary!F801</f>
        <v>Workover rigs</v>
      </c>
      <c r="F801" s="144">
        <f>unprmtd_src_summary!G801</f>
        <v>1.1465526354725166</v>
      </c>
      <c r="G801" s="144">
        <f>unprmtd_src_summary!H801</f>
        <v>0.18109798877288402</v>
      </c>
      <c r="H801" s="144">
        <f>unprmtd_src_summary!I801</f>
        <v>0.71659539717032283</v>
      </c>
      <c r="I801" s="144">
        <f>unprmtd_src_summary!J801</f>
        <v>1.6251591867290353E-2</v>
      </c>
      <c r="J801" s="144">
        <f>unprmtd_src_summary!K801</f>
        <v>0.15438580155171652</v>
      </c>
    </row>
    <row r="802" spans="1:10" s="30" customFormat="1" x14ac:dyDescent="0.2">
      <c r="A802" t="s">
        <v>15903</v>
      </c>
      <c r="B802" t="str">
        <f>unprmtd_src_summary!C802</f>
        <v>38</v>
      </c>
      <c r="C802" s="143">
        <f>unprmtd_src_summary!D802</f>
        <v>38101</v>
      </c>
      <c r="D802" s="143" t="str">
        <f>unprmtd_src_summary!E802</f>
        <v>2310000230</v>
      </c>
      <c r="E802" s="28" t="str">
        <f>unprmtd_src_summary!F802</f>
        <v>Workover rigs</v>
      </c>
      <c r="F802" s="144">
        <f>unprmtd_src_summary!G802</f>
        <v>0.25837805869803193</v>
      </c>
      <c r="G802" s="144">
        <f>unprmtd_src_summary!H802</f>
        <v>4.0810814371354143E-2</v>
      </c>
      <c r="H802" s="144">
        <f>unprmtd_src_summary!I802</f>
        <v>0.16148628668626994</v>
      </c>
      <c r="I802" s="144">
        <f>unprmtd_src_summary!J802</f>
        <v>3.6623305616428964E-3</v>
      </c>
      <c r="J802" s="144">
        <f>unprmtd_src_summary!K802</f>
        <v>3.479116654686569E-2</v>
      </c>
    </row>
    <row r="803" spans="1:10" s="30" customFormat="1" x14ac:dyDescent="0.2">
      <c r="A803" t="s">
        <v>15903</v>
      </c>
      <c r="B803" t="str">
        <f>unprmtd_src_summary!C803</f>
        <v>38</v>
      </c>
      <c r="C803" s="143">
        <f>unprmtd_src_summary!D803</f>
        <v>38105</v>
      </c>
      <c r="D803" s="143" t="str">
        <f>unprmtd_src_summary!E803</f>
        <v>2310000230</v>
      </c>
      <c r="E803" s="28" t="str">
        <f>unprmtd_src_summary!F803</f>
        <v>Workover rigs</v>
      </c>
      <c r="F803" s="144">
        <f>unprmtd_src_summary!G803</f>
        <v>7.5414095882488068</v>
      </c>
      <c r="G803" s="144">
        <f>unprmtd_src_summary!H803</f>
        <v>1.1911656444638992</v>
      </c>
      <c r="H803" s="144">
        <f>unprmtd_src_summary!I803</f>
        <v>4.7133809926555035</v>
      </c>
      <c r="I803" s="144">
        <f>unprmtd_src_summary!J803</f>
        <v>0.10689427326795205</v>
      </c>
      <c r="J803" s="144">
        <f>unprmtd_src_summary!K803</f>
        <v>1.0154671735866425</v>
      </c>
    </row>
    <row r="804" spans="1:10" s="30" customFormat="1" x14ac:dyDescent="0.2">
      <c r="A804" t="s">
        <v>15903</v>
      </c>
      <c r="B804" t="str">
        <f>unprmtd_src_summary!C804</f>
        <v>46</v>
      </c>
      <c r="C804" s="143">
        <f>unprmtd_src_summary!D804</f>
        <v>46063</v>
      </c>
      <c r="D804" s="143" t="str">
        <f>unprmtd_src_summary!E804</f>
        <v>2310000230</v>
      </c>
      <c r="E804" s="28" t="str">
        <f>unprmtd_src_summary!F804</f>
        <v>Workover rigs</v>
      </c>
      <c r="F804" s="144">
        <f>unprmtd_src_summary!G804</f>
        <v>3.4073606490802959</v>
      </c>
      <c r="G804" s="144">
        <f>unprmtd_src_summary!H804</f>
        <v>0.53819261452223277</v>
      </c>
      <c r="H804" s="144">
        <f>unprmtd_src_summary!I804</f>
        <v>2.1296004056751849</v>
      </c>
      <c r="I804" s="144">
        <f>unprmtd_src_summary!J804</f>
        <v>4.8296984281665699E-2</v>
      </c>
      <c r="J804" s="144">
        <f>unprmtd_src_summary!K804</f>
        <v>0.45880850883679136</v>
      </c>
    </row>
    <row r="805" spans="1:10" s="30" customFormat="1" x14ac:dyDescent="0.2">
      <c r="A805" t="s">
        <v>15903</v>
      </c>
      <c r="B805" t="str">
        <f>unprmtd_src_summary!C805</f>
        <v>46</v>
      </c>
      <c r="C805" s="143">
        <f>unprmtd_src_summary!D805</f>
        <v>46019</v>
      </c>
      <c r="D805" s="143" t="str">
        <f>unprmtd_src_summary!E805</f>
        <v>2310000230</v>
      </c>
      <c r="E805" s="28" t="str">
        <f>unprmtd_src_summary!F805</f>
        <v>Workover rigs</v>
      </c>
      <c r="F805" s="144">
        <f>unprmtd_src_summary!G805</f>
        <v>0</v>
      </c>
      <c r="G805" s="144">
        <f>unprmtd_src_summary!H805</f>
        <v>0</v>
      </c>
      <c r="H805" s="144">
        <f>unprmtd_src_summary!I805</f>
        <v>0</v>
      </c>
      <c r="I805" s="144">
        <f>unprmtd_src_summary!J805</f>
        <v>0</v>
      </c>
      <c r="J805" s="144">
        <f>unprmtd_src_summary!K805</f>
        <v>0</v>
      </c>
    </row>
    <row r="806" spans="1:10" s="221" customFormat="1" x14ac:dyDescent="0.2">
      <c r="A806" s="221" t="s">
        <v>15903</v>
      </c>
      <c r="B806" s="221" t="str">
        <f>unprmtd_src_summary!C806</f>
        <v>30</v>
      </c>
      <c r="C806" s="232" t="str">
        <f>unprmtd_src_summary!D806</f>
        <v>3001101</v>
      </c>
      <c r="D806" s="232" t="str">
        <f>unprmtd_src_summary!E806</f>
        <v>2310000230</v>
      </c>
      <c r="E806" s="233" t="str">
        <f>unprmtd_src_summary!F806</f>
        <v>Workover rigs</v>
      </c>
      <c r="F806" s="234">
        <f>unprmtd_src_summary!G806</f>
        <v>0</v>
      </c>
      <c r="G806" s="234">
        <f>unprmtd_src_summary!H806</f>
        <v>0</v>
      </c>
      <c r="H806" s="234">
        <f>unprmtd_src_summary!I806</f>
        <v>0</v>
      </c>
      <c r="I806" s="234">
        <f>unprmtd_src_summary!J806</f>
        <v>0</v>
      </c>
      <c r="J806" s="234">
        <f>unprmtd_src_summary!K806</f>
        <v>0</v>
      </c>
    </row>
    <row r="807" spans="1:10" s="221" customFormat="1" x14ac:dyDescent="0.2">
      <c r="A807" s="221" t="s">
        <v>15903</v>
      </c>
      <c r="B807" s="221" t="str">
        <f>unprmtd_src_summary!C807</f>
        <v>30</v>
      </c>
      <c r="C807" s="232" t="str">
        <f>unprmtd_src_summary!D807</f>
        <v>3001701</v>
      </c>
      <c r="D807" s="232" t="str">
        <f>unprmtd_src_summary!E807</f>
        <v>2310000230</v>
      </c>
      <c r="E807" s="233" t="str">
        <f>unprmtd_src_summary!F807</f>
        <v>Workover rigs</v>
      </c>
      <c r="F807" s="234">
        <f>unprmtd_src_summary!G807</f>
        <v>0</v>
      </c>
      <c r="G807" s="234">
        <f>unprmtd_src_summary!H807</f>
        <v>0</v>
      </c>
      <c r="H807" s="234">
        <f>unprmtd_src_summary!I807</f>
        <v>0</v>
      </c>
      <c r="I807" s="234">
        <f>unprmtd_src_summary!J807</f>
        <v>0</v>
      </c>
      <c r="J807" s="234">
        <f>unprmtd_src_summary!K807</f>
        <v>0</v>
      </c>
    </row>
    <row r="808" spans="1:10" s="221" customFormat="1" x14ac:dyDescent="0.2">
      <c r="A808" s="221" t="s">
        <v>15903</v>
      </c>
      <c r="B808" s="221" t="str">
        <f>unprmtd_src_summary!C808</f>
        <v>30</v>
      </c>
      <c r="C808" s="232" t="str">
        <f>unprmtd_src_summary!D808</f>
        <v>3001901</v>
      </c>
      <c r="D808" s="232" t="str">
        <f>unprmtd_src_summary!E808</f>
        <v>2310000230</v>
      </c>
      <c r="E808" s="233" t="str">
        <f>unprmtd_src_summary!F808</f>
        <v>Workover rigs</v>
      </c>
      <c r="F808" s="234">
        <f>unprmtd_src_summary!G808</f>
        <v>3.2297257337253985E-2</v>
      </c>
      <c r="G808" s="234">
        <f>unprmtd_src_summary!H808</f>
        <v>5.1013517964192678E-3</v>
      </c>
      <c r="H808" s="234">
        <f>unprmtd_src_summary!I808</f>
        <v>2.0185785835783742E-2</v>
      </c>
      <c r="I808" s="234">
        <f>unprmtd_src_summary!J808</f>
        <v>4.5779132020536204E-4</v>
      </c>
      <c r="J808" s="234">
        <f>unprmtd_src_summary!K808</f>
        <v>4.3488958183582112E-3</v>
      </c>
    </row>
    <row r="809" spans="1:10" s="221" customFormat="1" x14ac:dyDescent="0.2">
      <c r="A809" s="221" t="s">
        <v>15903</v>
      </c>
      <c r="B809" s="221" t="str">
        <f>unprmtd_src_summary!C809</f>
        <v>30</v>
      </c>
      <c r="C809" s="232" t="str">
        <f>unprmtd_src_summary!D809</f>
        <v>3002101</v>
      </c>
      <c r="D809" s="232" t="str">
        <f>unprmtd_src_summary!E809</f>
        <v>2310000230</v>
      </c>
      <c r="E809" s="233" t="str">
        <f>unprmtd_src_summary!F809</f>
        <v>Workover rigs</v>
      </c>
      <c r="F809" s="234">
        <f>unprmtd_src_summary!G809</f>
        <v>0</v>
      </c>
      <c r="G809" s="234">
        <f>unprmtd_src_summary!H809</f>
        <v>0</v>
      </c>
      <c r="H809" s="234">
        <f>unprmtd_src_summary!I809</f>
        <v>0</v>
      </c>
      <c r="I809" s="234">
        <f>unprmtd_src_summary!J809</f>
        <v>0</v>
      </c>
      <c r="J809" s="234">
        <f>unprmtd_src_summary!K809</f>
        <v>0</v>
      </c>
    </row>
    <row r="810" spans="1:10" s="221" customFormat="1" x14ac:dyDescent="0.2">
      <c r="A810" s="221" t="s">
        <v>15903</v>
      </c>
      <c r="B810" s="221" t="str">
        <f>unprmtd_src_summary!C810</f>
        <v>30</v>
      </c>
      <c r="C810" s="232" t="str">
        <f>unprmtd_src_summary!D810</f>
        <v>3002501</v>
      </c>
      <c r="D810" s="232" t="str">
        <f>unprmtd_src_summary!E810</f>
        <v>2310000230</v>
      </c>
      <c r="E810" s="233" t="str">
        <f>unprmtd_src_summary!F810</f>
        <v>Workover rigs</v>
      </c>
      <c r="F810" s="234">
        <f>unprmtd_src_summary!G810</f>
        <v>0</v>
      </c>
      <c r="G810" s="234">
        <f>unprmtd_src_summary!H810</f>
        <v>0</v>
      </c>
      <c r="H810" s="234">
        <f>unprmtd_src_summary!I810</f>
        <v>0</v>
      </c>
      <c r="I810" s="234">
        <f>unprmtd_src_summary!J810</f>
        <v>0</v>
      </c>
      <c r="J810" s="234">
        <f>unprmtd_src_summary!K810</f>
        <v>0</v>
      </c>
    </row>
    <row r="811" spans="1:10" s="221" customFormat="1" x14ac:dyDescent="0.2">
      <c r="A811" s="221" t="s">
        <v>15903</v>
      </c>
      <c r="B811" s="221" t="str">
        <f>unprmtd_src_summary!C811</f>
        <v>30</v>
      </c>
      <c r="C811" s="232" t="str">
        <f>unprmtd_src_summary!D811</f>
        <v>3003301</v>
      </c>
      <c r="D811" s="232" t="str">
        <f>unprmtd_src_summary!E811</f>
        <v>2310000230</v>
      </c>
      <c r="E811" s="233" t="str">
        <f>unprmtd_src_summary!F811</f>
        <v>Workover rigs</v>
      </c>
      <c r="F811" s="234">
        <f>unprmtd_src_summary!G811</f>
        <v>0</v>
      </c>
      <c r="G811" s="234">
        <f>unprmtd_src_summary!H811</f>
        <v>0</v>
      </c>
      <c r="H811" s="234">
        <f>unprmtd_src_summary!I811</f>
        <v>0</v>
      </c>
      <c r="I811" s="234">
        <f>unprmtd_src_summary!J811</f>
        <v>0</v>
      </c>
      <c r="J811" s="234">
        <f>unprmtd_src_summary!K811</f>
        <v>0</v>
      </c>
    </row>
    <row r="812" spans="1:10" s="221" customFormat="1" x14ac:dyDescent="0.2">
      <c r="A812" s="221" t="s">
        <v>15903</v>
      </c>
      <c r="B812" s="221" t="str">
        <f>unprmtd_src_summary!C812</f>
        <v>30</v>
      </c>
      <c r="C812" s="232" t="str">
        <f>unprmtd_src_summary!D812</f>
        <v>3005501</v>
      </c>
      <c r="D812" s="232" t="str">
        <f>unprmtd_src_summary!E812</f>
        <v>2310000230</v>
      </c>
      <c r="E812" s="233" t="str">
        <f>unprmtd_src_summary!F812</f>
        <v>Workover rigs</v>
      </c>
      <c r="F812" s="234">
        <f>unprmtd_src_summary!G812</f>
        <v>0</v>
      </c>
      <c r="G812" s="234">
        <f>unprmtd_src_summary!H812</f>
        <v>0</v>
      </c>
      <c r="H812" s="234">
        <f>unprmtd_src_summary!I812</f>
        <v>0</v>
      </c>
      <c r="I812" s="234">
        <f>unprmtd_src_summary!J812</f>
        <v>0</v>
      </c>
      <c r="J812" s="234">
        <f>unprmtd_src_summary!K812</f>
        <v>0</v>
      </c>
    </row>
    <row r="813" spans="1:10" s="221" customFormat="1" x14ac:dyDescent="0.2">
      <c r="A813" s="221" t="s">
        <v>15903</v>
      </c>
      <c r="B813" s="221" t="str">
        <f>unprmtd_src_summary!C813</f>
        <v>30</v>
      </c>
      <c r="C813" s="232" t="str">
        <f>unprmtd_src_summary!D813</f>
        <v>3007901</v>
      </c>
      <c r="D813" s="232" t="str">
        <f>unprmtd_src_summary!E813</f>
        <v>2310000230</v>
      </c>
      <c r="E813" s="233" t="str">
        <f>unprmtd_src_summary!F813</f>
        <v>Workover rigs</v>
      </c>
      <c r="F813" s="234">
        <f>unprmtd_src_summary!G813</f>
        <v>0</v>
      </c>
      <c r="G813" s="234">
        <f>unprmtd_src_summary!H813</f>
        <v>0</v>
      </c>
      <c r="H813" s="234">
        <f>unprmtd_src_summary!I813</f>
        <v>0</v>
      </c>
      <c r="I813" s="234">
        <f>unprmtd_src_summary!J813</f>
        <v>0</v>
      </c>
      <c r="J813" s="234">
        <f>unprmtd_src_summary!K813</f>
        <v>0</v>
      </c>
    </row>
    <row r="814" spans="1:10" s="221" customFormat="1" x14ac:dyDescent="0.2">
      <c r="A814" s="221" t="s">
        <v>15903</v>
      </c>
      <c r="B814" s="221" t="str">
        <f>unprmtd_src_summary!C814</f>
        <v>30</v>
      </c>
      <c r="C814" s="232" t="str">
        <f>unprmtd_src_summary!D814</f>
        <v>3008301</v>
      </c>
      <c r="D814" s="232" t="str">
        <f>unprmtd_src_summary!E814</f>
        <v>2310000230</v>
      </c>
      <c r="E814" s="233" t="str">
        <f>unprmtd_src_summary!F814</f>
        <v>Workover rigs</v>
      </c>
      <c r="F814" s="234">
        <f>unprmtd_src_summary!G814</f>
        <v>0</v>
      </c>
      <c r="G814" s="234">
        <f>unprmtd_src_summary!H814</f>
        <v>0</v>
      </c>
      <c r="H814" s="234">
        <f>unprmtd_src_summary!I814</f>
        <v>0</v>
      </c>
      <c r="I814" s="234">
        <f>unprmtd_src_summary!J814</f>
        <v>0</v>
      </c>
      <c r="J814" s="234">
        <f>unprmtd_src_summary!K814</f>
        <v>0</v>
      </c>
    </row>
    <row r="815" spans="1:10" s="221" customFormat="1" x14ac:dyDescent="0.2">
      <c r="A815" s="221" t="s">
        <v>15903</v>
      </c>
      <c r="B815" s="221" t="str">
        <f>unprmtd_src_summary!C815</f>
        <v>30</v>
      </c>
      <c r="C815" s="232" t="str">
        <f>unprmtd_src_summary!D815</f>
        <v>3008501</v>
      </c>
      <c r="D815" s="232" t="str">
        <f>unprmtd_src_summary!E815</f>
        <v>2310000230</v>
      </c>
      <c r="E815" s="233" t="str">
        <f>unprmtd_src_summary!F815</f>
        <v>Workover rigs</v>
      </c>
      <c r="F815" s="234">
        <f>unprmtd_src_summary!G815</f>
        <v>1.0819581207980087</v>
      </c>
      <c r="G815" s="234">
        <f>unprmtd_src_summary!H815</f>
        <v>0.17089528518004549</v>
      </c>
      <c r="H815" s="234">
        <f>unprmtd_src_summary!I815</f>
        <v>0.67622382549875537</v>
      </c>
      <c r="I815" s="234">
        <f>unprmtd_src_summary!J815</f>
        <v>1.5336009226879629E-2</v>
      </c>
      <c r="J815" s="234">
        <f>unprmtd_src_summary!K815</f>
        <v>0.14568800991500011</v>
      </c>
    </row>
    <row r="816" spans="1:10" s="221" customFormat="1" x14ac:dyDescent="0.2">
      <c r="A816" s="221" t="s">
        <v>15903</v>
      </c>
      <c r="B816" s="221" t="str">
        <f>unprmtd_src_summary!C816</f>
        <v>30</v>
      </c>
      <c r="C816" s="232" t="str">
        <f>unprmtd_src_summary!D816</f>
        <v>3009101</v>
      </c>
      <c r="D816" s="232" t="str">
        <f>unprmtd_src_summary!E816</f>
        <v>2310000230</v>
      </c>
      <c r="E816" s="233" t="str">
        <f>unprmtd_src_summary!F816</f>
        <v>Workover rigs</v>
      </c>
      <c r="F816" s="234">
        <f>unprmtd_src_summary!G816</f>
        <v>1.6148628668626996E-2</v>
      </c>
      <c r="G816" s="234">
        <f>unprmtd_src_summary!H816</f>
        <v>2.5506758982096339E-3</v>
      </c>
      <c r="H816" s="234">
        <f>unprmtd_src_summary!I816</f>
        <v>1.0092892917891871E-2</v>
      </c>
      <c r="I816" s="234">
        <f>unprmtd_src_summary!J816</f>
        <v>2.2889566010268102E-4</v>
      </c>
      <c r="J816" s="234">
        <f>unprmtd_src_summary!K816</f>
        <v>2.1744479091791061E-3</v>
      </c>
    </row>
    <row r="817" spans="1:10" s="221" customFormat="1" x14ac:dyDescent="0.2">
      <c r="A817" s="221" t="s">
        <v>15903</v>
      </c>
      <c r="B817" s="221" t="str">
        <f>unprmtd_src_summary!C817</f>
        <v>30</v>
      </c>
      <c r="C817" s="232" t="str">
        <f>unprmtd_src_summary!D817</f>
        <v>3010501</v>
      </c>
      <c r="D817" s="232" t="str">
        <f>unprmtd_src_summary!E817</f>
        <v>2310000230</v>
      </c>
      <c r="E817" s="233" t="str">
        <f>unprmtd_src_summary!F817</f>
        <v>Workover rigs</v>
      </c>
      <c r="F817" s="234">
        <f>unprmtd_src_summary!G817</f>
        <v>0.67824240408233383</v>
      </c>
      <c r="G817" s="234">
        <f>unprmtd_src_summary!H817</f>
        <v>0.10712838772480462</v>
      </c>
      <c r="H817" s="234">
        <f>unprmtd_src_summary!I817</f>
        <v>0.42390150255145859</v>
      </c>
      <c r="I817" s="234">
        <f>unprmtd_src_summary!J817</f>
        <v>9.6136177243126026E-3</v>
      </c>
      <c r="J817" s="234">
        <f>unprmtd_src_summary!K817</f>
        <v>9.1326812185522452E-2</v>
      </c>
    </row>
    <row r="818" spans="1:10" s="221" customFormat="1" x14ac:dyDescent="0.2">
      <c r="A818" s="221" t="s">
        <v>15903</v>
      </c>
      <c r="B818" s="221" t="str">
        <f>unprmtd_src_summary!C818</f>
        <v>30</v>
      </c>
      <c r="C818" s="232" t="str">
        <f>unprmtd_src_summary!D818</f>
        <v>3010901</v>
      </c>
      <c r="D818" s="232" t="str">
        <f>unprmtd_src_summary!E818</f>
        <v>2310000230</v>
      </c>
      <c r="E818" s="233" t="str">
        <f>unprmtd_src_summary!F818</f>
        <v>Workover rigs</v>
      </c>
      <c r="F818" s="234">
        <f>unprmtd_src_summary!G818</f>
        <v>0</v>
      </c>
      <c r="G818" s="234">
        <f>unprmtd_src_summary!H818</f>
        <v>0</v>
      </c>
      <c r="H818" s="234">
        <f>unprmtd_src_summary!I818</f>
        <v>0</v>
      </c>
      <c r="I818" s="234">
        <f>unprmtd_src_summary!J818</f>
        <v>0</v>
      </c>
      <c r="J818" s="234">
        <f>unprmtd_src_summary!K818</f>
        <v>0</v>
      </c>
    </row>
    <row r="819" spans="1:10" s="221" customFormat="1" x14ac:dyDescent="0.2">
      <c r="A819" s="221" t="s">
        <v>15903</v>
      </c>
      <c r="B819" s="221" t="str">
        <f>unprmtd_src_summary!C819</f>
        <v>38</v>
      </c>
      <c r="C819" s="232" t="str">
        <f>unprmtd_src_summary!D819</f>
        <v>3800701</v>
      </c>
      <c r="D819" s="232" t="str">
        <f>unprmtd_src_summary!E819</f>
        <v>2310000230</v>
      </c>
      <c r="E819" s="233" t="str">
        <f>unprmtd_src_summary!F819</f>
        <v>Workover rigs</v>
      </c>
      <c r="F819" s="234">
        <f>unprmtd_src_summary!G819</f>
        <v>0</v>
      </c>
      <c r="G819" s="234">
        <f>unprmtd_src_summary!H819</f>
        <v>0</v>
      </c>
      <c r="H819" s="234">
        <f>unprmtd_src_summary!I819</f>
        <v>0</v>
      </c>
      <c r="I819" s="234">
        <f>unprmtd_src_summary!J819</f>
        <v>0</v>
      </c>
      <c r="J819" s="234">
        <f>unprmtd_src_summary!K819</f>
        <v>0</v>
      </c>
    </row>
    <row r="820" spans="1:10" s="221" customFormat="1" x14ac:dyDescent="0.2">
      <c r="A820" s="221" t="s">
        <v>15903</v>
      </c>
      <c r="B820" s="221" t="str">
        <f>unprmtd_src_summary!C820</f>
        <v>38</v>
      </c>
      <c r="C820" s="232" t="str">
        <f>unprmtd_src_summary!D820</f>
        <v>3800901</v>
      </c>
      <c r="D820" s="232" t="str">
        <f>unprmtd_src_summary!E820</f>
        <v>2310000230</v>
      </c>
      <c r="E820" s="233" t="str">
        <f>unprmtd_src_summary!F820</f>
        <v>Workover rigs</v>
      </c>
      <c r="F820" s="234">
        <f>unprmtd_src_summary!G820</f>
        <v>0</v>
      </c>
      <c r="G820" s="234">
        <f>unprmtd_src_summary!H820</f>
        <v>0</v>
      </c>
      <c r="H820" s="234">
        <f>unprmtd_src_summary!I820</f>
        <v>0</v>
      </c>
      <c r="I820" s="234">
        <f>unprmtd_src_summary!J820</f>
        <v>0</v>
      </c>
      <c r="J820" s="234">
        <f>unprmtd_src_summary!K820</f>
        <v>0</v>
      </c>
    </row>
    <row r="821" spans="1:10" s="221" customFormat="1" x14ac:dyDescent="0.2">
      <c r="A821" s="221" t="s">
        <v>15903</v>
      </c>
      <c r="B821" s="221" t="str">
        <f>unprmtd_src_summary!C821</f>
        <v>38</v>
      </c>
      <c r="C821" s="232" t="str">
        <f>unprmtd_src_summary!D821</f>
        <v>3801101</v>
      </c>
      <c r="D821" s="232" t="str">
        <f>unprmtd_src_summary!E821</f>
        <v>2310000230</v>
      </c>
      <c r="E821" s="233" t="str">
        <f>unprmtd_src_summary!F821</f>
        <v>Workover rigs</v>
      </c>
      <c r="F821" s="234">
        <f>unprmtd_src_summary!G821</f>
        <v>0</v>
      </c>
      <c r="G821" s="234">
        <f>unprmtd_src_summary!H821</f>
        <v>0</v>
      </c>
      <c r="H821" s="234">
        <f>unprmtd_src_summary!I821</f>
        <v>0</v>
      </c>
      <c r="I821" s="234">
        <f>unprmtd_src_summary!J821</f>
        <v>0</v>
      </c>
      <c r="J821" s="234">
        <f>unprmtd_src_summary!K821</f>
        <v>0</v>
      </c>
    </row>
    <row r="822" spans="1:10" s="221" customFormat="1" x14ac:dyDescent="0.2">
      <c r="A822" s="221" t="s">
        <v>15903</v>
      </c>
      <c r="B822" s="221" t="str">
        <f>unprmtd_src_summary!C822</f>
        <v>38</v>
      </c>
      <c r="C822" s="232" t="str">
        <f>unprmtd_src_summary!D822</f>
        <v>3801301</v>
      </c>
      <c r="D822" s="232" t="str">
        <f>unprmtd_src_summary!E822</f>
        <v>2310000230</v>
      </c>
      <c r="E822" s="233" t="str">
        <f>unprmtd_src_summary!F822</f>
        <v>Workover rigs</v>
      </c>
      <c r="F822" s="234">
        <f>unprmtd_src_summary!G822</f>
        <v>0</v>
      </c>
      <c r="G822" s="234">
        <f>unprmtd_src_summary!H822</f>
        <v>0</v>
      </c>
      <c r="H822" s="234">
        <f>unprmtd_src_summary!I822</f>
        <v>0</v>
      </c>
      <c r="I822" s="234">
        <f>unprmtd_src_summary!J822</f>
        <v>0</v>
      </c>
      <c r="J822" s="234">
        <f>unprmtd_src_summary!K822</f>
        <v>0</v>
      </c>
    </row>
    <row r="823" spans="1:10" s="221" customFormat="1" x14ac:dyDescent="0.2">
      <c r="A823" s="221" t="s">
        <v>15903</v>
      </c>
      <c r="B823" s="221" t="str">
        <f>unprmtd_src_summary!C823</f>
        <v>38</v>
      </c>
      <c r="C823" s="232" t="str">
        <f>unprmtd_src_summary!D823</f>
        <v>3802301</v>
      </c>
      <c r="D823" s="232" t="str">
        <f>unprmtd_src_summary!E823</f>
        <v>2310000230</v>
      </c>
      <c r="E823" s="233" t="str">
        <f>unprmtd_src_summary!F823</f>
        <v>Workover rigs</v>
      </c>
      <c r="F823" s="234">
        <f>unprmtd_src_summary!G823</f>
        <v>0</v>
      </c>
      <c r="G823" s="234">
        <f>unprmtd_src_summary!H823</f>
        <v>0</v>
      </c>
      <c r="H823" s="234">
        <f>unprmtd_src_summary!I823</f>
        <v>0</v>
      </c>
      <c r="I823" s="234">
        <f>unprmtd_src_summary!J823</f>
        <v>0</v>
      </c>
      <c r="J823" s="234">
        <f>unprmtd_src_summary!K823</f>
        <v>0</v>
      </c>
    </row>
    <row r="824" spans="1:10" s="221" customFormat="1" x14ac:dyDescent="0.2">
      <c r="A824" s="221" t="s">
        <v>15903</v>
      </c>
      <c r="B824" s="221" t="str">
        <f>unprmtd_src_summary!C824</f>
        <v>38</v>
      </c>
      <c r="C824" s="232" t="str">
        <f>unprmtd_src_summary!D824</f>
        <v>3802501</v>
      </c>
      <c r="D824" s="232" t="str">
        <f>unprmtd_src_summary!E824</f>
        <v>2310000230</v>
      </c>
      <c r="E824" s="233" t="str">
        <f>unprmtd_src_summary!F824</f>
        <v>Workover rigs</v>
      </c>
      <c r="F824" s="234">
        <f>unprmtd_src_summary!G824</f>
        <v>0.38756708804704787</v>
      </c>
      <c r="G824" s="234">
        <f>unprmtd_src_summary!H824</f>
        <v>6.1216221557031214E-2</v>
      </c>
      <c r="H824" s="234">
        <f>unprmtd_src_summary!I824</f>
        <v>0.24222943002940489</v>
      </c>
      <c r="I824" s="234">
        <f>unprmtd_src_summary!J824</f>
        <v>5.4934958424643441E-3</v>
      </c>
      <c r="J824" s="234">
        <f>unprmtd_src_summary!K824</f>
        <v>5.2186749820298542E-2</v>
      </c>
    </row>
    <row r="825" spans="1:10" s="221" customFormat="1" x14ac:dyDescent="0.2">
      <c r="A825" s="221" t="s">
        <v>15903</v>
      </c>
      <c r="B825" s="221" t="str">
        <f>unprmtd_src_summary!C825</f>
        <v>38</v>
      </c>
      <c r="C825" s="232" t="str">
        <f>unprmtd_src_summary!D825</f>
        <v>3803301</v>
      </c>
      <c r="D825" s="232" t="str">
        <f>unprmtd_src_summary!E825</f>
        <v>2310000230</v>
      </c>
      <c r="E825" s="233" t="str">
        <f>unprmtd_src_summary!F825</f>
        <v>Workover rigs</v>
      </c>
      <c r="F825" s="234">
        <f>unprmtd_src_summary!G825</f>
        <v>0</v>
      </c>
      <c r="G825" s="234">
        <f>unprmtd_src_summary!H825</f>
        <v>0</v>
      </c>
      <c r="H825" s="234">
        <f>unprmtd_src_summary!I825</f>
        <v>0</v>
      </c>
      <c r="I825" s="234">
        <f>unprmtd_src_summary!J825</f>
        <v>0</v>
      </c>
      <c r="J825" s="234">
        <f>unprmtd_src_summary!K825</f>
        <v>0</v>
      </c>
    </row>
    <row r="826" spans="1:10" s="221" customFormat="1" x14ac:dyDescent="0.2">
      <c r="A826" s="221" t="s">
        <v>15903</v>
      </c>
      <c r="B826" s="221" t="str">
        <f>unprmtd_src_summary!C826</f>
        <v>38</v>
      </c>
      <c r="C826" s="232" t="str">
        <f>unprmtd_src_summary!D826</f>
        <v>3804901</v>
      </c>
      <c r="D826" s="232" t="str">
        <f>unprmtd_src_summary!E826</f>
        <v>2310000230</v>
      </c>
      <c r="E826" s="233" t="str">
        <f>unprmtd_src_summary!F826</f>
        <v>Workover rigs</v>
      </c>
      <c r="F826" s="234">
        <f>unprmtd_src_summary!G826</f>
        <v>0</v>
      </c>
      <c r="G826" s="234">
        <f>unprmtd_src_summary!H826</f>
        <v>0</v>
      </c>
      <c r="H826" s="234">
        <f>unprmtd_src_summary!I826</f>
        <v>0</v>
      </c>
      <c r="I826" s="234">
        <f>unprmtd_src_summary!J826</f>
        <v>0</v>
      </c>
      <c r="J826" s="234">
        <f>unprmtd_src_summary!K826</f>
        <v>0</v>
      </c>
    </row>
    <row r="827" spans="1:10" s="221" customFormat="1" x14ac:dyDescent="0.2">
      <c r="A827" s="221" t="s">
        <v>15903</v>
      </c>
      <c r="B827" s="221" t="str">
        <f>unprmtd_src_summary!C827</f>
        <v>38</v>
      </c>
      <c r="C827" s="232" t="str">
        <f>unprmtd_src_summary!D827</f>
        <v>3805301</v>
      </c>
      <c r="D827" s="232" t="str">
        <f>unprmtd_src_summary!E827</f>
        <v>2310000230</v>
      </c>
      <c r="E827" s="233" t="str">
        <f>unprmtd_src_summary!F827</f>
        <v>Workover rigs</v>
      </c>
      <c r="F827" s="234">
        <f>unprmtd_src_summary!G827</f>
        <v>0.33912120204116691</v>
      </c>
      <c r="G827" s="234">
        <f>unprmtd_src_summary!H827</f>
        <v>5.3564193862402312E-2</v>
      </c>
      <c r="H827" s="234">
        <f>unprmtd_src_summary!I827</f>
        <v>0.21195075127572929</v>
      </c>
      <c r="I827" s="234">
        <f>unprmtd_src_summary!J827</f>
        <v>4.8068088621563022E-3</v>
      </c>
      <c r="J827" s="234">
        <f>unprmtd_src_summary!K827</f>
        <v>4.5663406092761226E-2</v>
      </c>
    </row>
    <row r="828" spans="1:10" s="221" customFormat="1" x14ac:dyDescent="0.2">
      <c r="A828" s="221" t="s">
        <v>15903</v>
      </c>
      <c r="B828" s="221" t="str">
        <f>unprmtd_src_summary!C828</f>
        <v>38</v>
      </c>
      <c r="C828" s="232" t="str">
        <f>unprmtd_src_summary!D828</f>
        <v>3805501</v>
      </c>
      <c r="D828" s="232" t="str">
        <f>unprmtd_src_summary!E828</f>
        <v>2310000230</v>
      </c>
      <c r="E828" s="233" t="str">
        <f>unprmtd_src_summary!F828</f>
        <v>Workover rigs</v>
      </c>
      <c r="F828" s="234">
        <f>unprmtd_src_summary!G828</f>
        <v>0.27452668736665892</v>
      </c>
      <c r="G828" s="234">
        <f>unprmtd_src_summary!H828</f>
        <v>4.3361490269563784E-2</v>
      </c>
      <c r="H828" s="234">
        <f>unprmtd_src_summary!I828</f>
        <v>0.17157917960416183</v>
      </c>
      <c r="I828" s="234">
        <f>unprmtd_src_summary!J828</f>
        <v>3.8912262217455779E-3</v>
      </c>
      <c r="J828" s="234">
        <f>unprmtd_src_summary!K828</f>
        <v>3.69656144560448E-2</v>
      </c>
    </row>
    <row r="829" spans="1:10" s="221" customFormat="1" x14ac:dyDescent="0.2">
      <c r="A829" s="221" t="s">
        <v>15903</v>
      </c>
      <c r="B829" s="221" t="str">
        <f>unprmtd_src_summary!C829</f>
        <v>38</v>
      </c>
      <c r="C829" s="232" t="str">
        <f>unprmtd_src_summary!D829</f>
        <v>3805701</v>
      </c>
      <c r="D829" s="232" t="str">
        <f>unprmtd_src_summary!E829</f>
        <v>2310000230</v>
      </c>
      <c r="E829" s="233" t="str">
        <f>unprmtd_src_summary!F829</f>
        <v>Workover rigs</v>
      </c>
      <c r="F829" s="234">
        <f>unprmtd_src_summary!G829</f>
        <v>0</v>
      </c>
      <c r="G829" s="234">
        <f>unprmtd_src_summary!H829</f>
        <v>0</v>
      </c>
      <c r="H829" s="234">
        <f>unprmtd_src_summary!I829</f>
        <v>0</v>
      </c>
      <c r="I829" s="234">
        <f>unprmtd_src_summary!J829</f>
        <v>0</v>
      </c>
      <c r="J829" s="234">
        <f>unprmtd_src_summary!K829</f>
        <v>0</v>
      </c>
    </row>
    <row r="830" spans="1:10" s="221" customFormat="1" x14ac:dyDescent="0.2">
      <c r="A830" s="221" t="s">
        <v>15903</v>
      </c>
      <c r="B830" s="221" t="str">
        <f>unprmtd_src_summary!C830</f>
        <v>38</v>
      </c>
      <c r="C830" s="232" t="str">
        <f>unprmtd_src_summary!D830</f>
        <v>3806101</v>
      </c>
      <c r="D830" s="232" t="str">
        <f>unprmtd_src_summary!E830</f>
        <v>2310000230</v>
      </c>
      <c r="E830" s="233" t="str">
        <f>unprmtd_src_summary!F830</f>
        <v>Workover rigs</v>
      </c>
      <c r="F830" s="234">
        <f>unprmtd_src_summary!G830</f>
        <v>1.8086464108862237</v>
      </c>
      <c r="G830" s="234">
        <f>unprmtd_src_summary!H830</f>
        <v>0.285675700599479</v>
      </c>
      <c r="H830" s="234">
        <f>unprmtd_src_summary!I830</f>
        <v>1.1304040068038896</v>
      </c>
      <c r="I830" s="234">
        <f>unprmtd_src_summary!J830</f>
        <v>2.5636313931500274E-2</v>
      </c>
      <c r="J830" s="234">
        <f>unprmtd_src_summary!K830</f>
        <v>0.24353816582805984</v>
      </c>
    </row>
    <row r="831" spans="1:10" s="221" customFormat="1" x14ac:dyDescent="0.2">
      <c r="A831" s="221" t="s">
        <v>15903</v>
      </c>
      <c r="B831" s="221" t="str">
        <f>unprmtd_src_summary!C831</f>
        <v>38</v>
      </c>
      <c r="C831" s="232" t="str">
        <f>unprmtd_src_summary!D831</f>
        <v>3807501</v>
      </c>
      <c r="D831" s="232" t="str">
        <f>unprmtd_src_summary!E831</f>
        <v>2310000230</v>
      </c>
      <c r="E831" s="233" t="str">
        <f>unprmtd_src_summary!F831</f>
        <v>Workover rigs</v>
      </c>
      <c r="F831" s="234">
        <f>unprmtd_src_summary!G831</f>
        <v>0</v>
      </c>
      <c r="G831" s="234">
        <f>unprmtd_src_summary!H831</f>
        <v>0</v>
      </c>
      <c r="H831" s="234">
        <f>unprmtd_src_summary!I831</f>
        <v>0</v>
      </c>
      <c r="I831" s="234">
        <f>unprmtd_src_summary!J831</f>
        <v>0</v>
      </c>
      <c r="J831" s="234">
        <f>unprmtd_src_summary!K831</f>
        <v>0</v>
      </c>
    </row>
    <row r="832" spans="1:10" s="221" customFormat="1" x14ac:dyDescent="0.2">
      <c r="A832" s="221" t="s">
        <v>15903</v>
      </c>
      <c r="B832" s="221" t="str">
        <f>unprmtd_src_summary!C832</f>
        <v>38</v>
      </c>
      <c r="C832" s="232" t="str">
        <f>unprmtd_src_summary!D832</f>
        <v>3808701</v>
      </c>
      <c r="D832" s="232" t="str">
        <f>unprmtd_src_summary!E832</f>
        <v>2310000230</v>
      </c>
      <c r="E832" s="233" t="str">
        <f>unprmtd_src_summary!F832</f>
        <v>Workover rigs</v>
      </c>
      <c r="F832" s="234">
        <f>unprmtd_src_summary!G832</f>
        <v>0</v>
      </c>
      <c r="G832" s="234">
        <f>unprmtd_src_summary!H832</f>
        <v>0</v>
      </c>
      <c r="H832" s="234">
        <f>unprmtd_src_summary!I832</f>
        <v>0</v>
      </c>
      <c r="I832" s="234">
        <f>unprmtd_src_summary!J832</f>
        <v>0</v>
      </c>
      <c r="J832" s="234">
        <f>unprmtd_src_summary!K832</f>
        <v>0</v>
      </c>
    </row>
    <row r="833" spans="1:10" s="221" customFormat="1" ht="11.25" customHeight="1" x14ac:dyDescent="0.2">
      <c r="A833" s="221" t="s">
        <v>15903</v>
      </c>
      <c r="B833" s="221" t="str">
        <f>unprmtd_src_summary!C833</f>
        <v>38</v>
      </c>
      <c r="C833" s="232" t="str">
        <f>unprmtd_src_summary!D833</f>
        <v>3808901</v>
      </c>
      <c r="D833" s="232" t="str">
        <f>unprmtd_src_summary!E833</f>
        <v>2310000230</v>
      </c>
      <c r="E833" s="233" t="str">
        <f>unprmtd_src_summary!F833</f>
        <v>Workover rigs</v>
      </c>
      <c r="F833" s="234">
        <f>unprmtd_src_summary!G833</f>
        <v>0</v>
      </c>
      <c r="G833" s="234">
        <f>unprmtd_src_summary!H833</f>
        <v>0</v>
      </c>
      <c r="H833" s="234">
        <f>unprmtd_src_summary!I833</f>
        <v>0</v>
      </c>
      <c r="I833" s="234">
        <f>unprmtd_src_summary!J833</f>
        <v>0</v>
      </c>
      <c r="J833" s="234">
        <f>unprmtd_src_summary!K833</f>
        <v>0</v>
      </c>
    </row>
    <row r="834" spans="1:10" s="221" customFormat="1" x14ac:dyDescent="0.2">
      <c r="A834" s="221" t="s">
        <v>15903</v>
      </c>
      <c r="B834" s="221" t="str">
        <f>unprmtd_src_summary!C834</f>
        <v>38</v>
      </c>
      <c r="C834" s="232" t="str">
        <f>unprmtd_src_summary!D834</f>
        <v>3810101</v>
      </c>
      <c r="D834" s="232" t="str">
        <f>unprmtd_src_summary!E834</f>
        <v>2310000230</v>
      </c>
      <c r="E834" s="233" t="str">
        <f>unprmtd_src_summary!F834</f>
        <v>Workover rigs</v>
      </c>
      <c r="F834" s="234">
        <f>unprmtd_src_summary!G834</f>
        <v>0</v>
      </c>
      <c r="G834" s="234">
        <f>unprmtd_src_summary!H834</f>
        <v>0</v>
      </c>
      <c r="H834" s="234">
        <f>unprmtd_src_summary!I834</f>
        <v>0</v>
      </c>
      <c r="I834" s="234">
        <f>unprmtd_src_summary!J834</f>
        <v>0</v>
      </c>
      <c r="J834" s="234">
        <f>unprmtd_src_summary!K834</f>
        <v>0</v>
      </c>
    </row>
    <row r="835" spans="1:10" s="221" customFormat="1" x14ac:dyDescent="0.2">
      <c r="A835" s="221" t="s">
        <v>15903</v>
      </c>
      <c r="B835" s="221" t="str">
        <f>unprmtd_src_summary!C835</f>
        <v>38</v>
      </c>
      <c r="C835" s="232" t="str">
        <f>unprmtd_src_summary!D835</f>
        <v>3810501</v>
      </c>
      <c r="D835" s="232" t="str">
        <f>unprmtd_src_summary!E835</f>
        <v>2310000230</v>
      </c>
      <c r="E835" s="233" t="str">
        <f>unprmtd_src_summary!F835</f>
        <v>Workover rigs</v>
      </c>
      <c r="F835" s="234">
        <f>unprmtd_src_summary!G835</f>
        <v>0</v>
      </c>
      <c r="G835" s="234">
        <f>unprmtd_src_summary!H835</f>
        <v>0</v>
      </c>
      <c r="H835" s="234">
        <f>unprmtd_src_summary!I835</f>
        <v>0</v>
      </c>
      <c r="I835" s="234">
        <f>unprmtd_src_summary!J835</f>
        <v>0</v>
      </c>
      <c r="J835" s="234">
        <f>unprmtd_src_summary!K835</f>
        <v>0</v>
      </c>
    </row>
    <row r="836" spans="1:10" s="221" customFormat="1" x14ac:dyDescent="0.2">
      <c r="A836" s="221" t="s">
        <v>15903</v>
      </c>
      <c r="B836" s="221" t="str">
        <f>unprmtd_src_summary!C836</f>
        <v>46</v>
      </c>
      <c r="C836" s="232" t="str">
        <f>unprmtd_src_summary!D836</f>
        <v>4606301</v>
      </c>
      <c r="D836" s="232" t="str">
        <f>unprmtd_src_summary!E836</f>
        <v>2310000230</v>
      </c>
      <c r="E836" s="233" t="str">
        <f>unprmtd_src_summary!F836</f>
        <v>Workover rigs</v>
      </c>
      <c r="F836" s="234">
        <f>unprmtd_src_summary!G836</f>
        <v>0</v>
      </c>
      <c r="G836" s="234">
        <f>unprmtd_src_summary!H836</f>
        <v>0</v>
      </c>
      <c r="H836" s="234">
        <f>unprmtd_src_summary!I836</f>
        <v>0</v>
      </c>
      <c r="I836" s="234">
        <f>unprmtd_src_summary!J836</f>
        <v>0</v>
      </c>
      <c r="J836" s="234">
        <f>unprmtd_src_summary!K836</f>
        <v>0</v>
      </c>
    </row>
    <row r="837" spans="1:10" s="221" customFormat="1" x14ac:dyDescent="0.2">
      <c r="A837" s="221" t="s">
        <v>15903</v>
      </c>
      <c r="B837" s="221" t="str">
        <f>unprmtd_src_summary!C837</f>
        <v>46</v>
      </c>
      <c r="C837" s="232" t="str">
        <f>unprmtd_src_summary!D837</f>
        <v>4601901</v>
      </c>
      <c r="D837" s="232" t="str">
        <f>unprmtd_src_summary!E837</f>
        <v>2310000230</v>
      </c>
      <c r="E837" s="233" t="str">
        <f>unprmtd_src_summary!F837</f>
        <v>Workover rigs</v>
      </c>
      <c r="F837" s="234">
        <f>unprmtd_src_summary!G837</f>
        <v>0</v>
      </c>
      <c r="G837" s="234">
        <f>unprmtd_src_summary!H837</f>
        <v>0</v>
      </c>
      <c r="H837" s="234">
        <f>unprmtd_src_summary!I837</f>
        <v>0</v>
      </c>
      <c r="I837" s="234">
        <f>unprmtd_src_summary!J837</f>
        <v>0</v>
      </c>
      <c r="J837" s="234">
        <f>unprmtd_src_summary!K837</f>
        <v>0</v>
      </c>
    </row>
    <row r="838" spans="1:10" s="226" customFormat="1" x14ac:dyDescent="0.2">
      <c r="A838" s="226" t="s">
        <v>15903</v>
      </c>
      <c r="B838" s="226" t="str">
        <f>unprmtd_src_summary!C838</f>
        <v>30</v>
      </c>
      <c r="C838" s="235" t="str">
        <f>unprmtd_src_summary!D838</f>
        <v>3001102</v>
      </c>
      <c r="D838" s="235" t="str">
        <f>unprmtd_src_summary!E838</f>
        <v>2310000230</v>
      </c>
      <c r="E838" s="236" t="str">
        <f>unprmtd_src_summary!F838</f>
        <v>Workover rigs</v>
      </c>
      <c r="F838" s="237">
        <f>unprmtd_src_summary!G838</f>
        <v>0.2906753160352859</v>
      </c>
      <c r="G838" s="237">
        <f>unprmtd_src_summary!H838</f>
        <v>4.5912166167773411E-2</v>
      </c>
      <c r="H838" s="237">
        <f>unprmtd_src_summary!I838</f>
        <v>0.18167207252205367</v>
      </c>
      <c r="I838" s="237">
        <f>unprmtd_src_summary!J838</f>
        <v>4.1201218818482585E-3</v>
      </c>
      <c r="J838" s="237">
        <f>unprmtd_src_summary!K838</f>
        <v>3.9140062365223903E-2</v>
      </c>
    </row>
    <row r="839" spans="1:10" s="226" customFormat="1" x14ac:dyDescent="0.2">
      <c r="A839" s="226" t="s">
        <v>15903</v>
      </c>
      <c r="B839" s="226" t="str">
        <f>unprmtd_src_summary!C839</f>
        <v>30</v>
      </c>
      <c r="C839" s="235" t="str">
        <f>unprmtd_src_summary!D839</f>
        <v>3001702</v>
      </c>
      <c r="D839" s="235" t="str">
        <f>unprmtd_src_summary!E839</f>
        <v>2310000230</v>
      </c>
      <c r="E839" s="236" t="str">
        <f>unprmtd_src_summary!F839</f>
        <v>Workover rigs</v>
      </c>
      <c r="F839" s="237">
        <f>unprmtd_src_summary!G839</f>
        <v>4.8445886005880984E-2</v>
      </c>
      <c r="G839" s="237">
        <f>unprmtd_src_summary!H839</f>
        <v>7.6520276946289026E-3</v>
      </c>
      <c r="H839" s="237">
        <f>unprmtd_src_summary!I839</f>
        <v>3.0278678753675615E-2</v>
      </c>
      <c r="I839" s="237">
        <f>unprmtd_src_summary!J839</f>
        <v>6.8668698030804312E-4</v>
      </c>
      <c r="J839" s="237">
        <f>unprmtd_src_summary!K839</f>
        <v>6.5233437275373177E-3</v>
      </c>
    </row>
    <row r="840" spans="1:10" s="226" customFormat="1" x14ac:dyDescent="0.2">
      <c r="A840" s="226" t="s">
        <v>15903</v>
      </c>
      <c r="B840" s="226" t="str">
        <f>unprmtd_src_summary!C840</f>
        <v>30</v>
      </c>
      <c r="C840" s="235" t="str">
        <f>unprmtd_src_summary!D840</f>
        <v>3001902</v>
      </c>
      <c r="D840" s="235" t="str">
        <f>unprmtd_src_summary!E840</f>
        <v>2310000230</v>
      </c>
      <c r="E840" s="236" t="str">
        <f>unprmtd_src_summary!F840</f>
        <v>Workover rigs</v>
      </c>
      <c r="F840" s="237">
        <f>unprmtd_src_summary!G840</f>
        <v>1.6148628668626992E-2</v>
      </c>
      <c r="G840" s="237">
        <f>unprmtd_src_summary!H840</f>
        <v>2.5506758982096339E-3</v>
      </c>
      <c r="H840" s="237">
        <f>unprmtd_src_summary!I840</f>
        <v>1.0092892917891871E-2</v>
      </c>
      <c r="I840" s="237">
        <f>unprmtd_src_summary!J840</f>
        <v>2.2889566010268102E-4</v>
      </c>
      <c r="J840" s="237">
        <f>unprmtd_src_summary!K840</f>
        <v>2.1744479091791056E-3</v>
      </c>
    </row>
    <row r="841" spans="1:10" s="226" customFormat="1" x14ac:dyDescent="0.2">
      <c r="A841" s="226" t="s">
        <v>15903</v>
      </c>
      <c r="B841" s="226" t="str">
        <f>unprmtd_src_summary!C841</f>
        <v>30</v>
      </c>
      <c r="C841" s="235" t="str">
        <f>unprmtd_src_summary!D841</f>
        <v>3002102</v>
      </c>
      <c r="D841" s="235" t="str">
        <f>unprmtd_src_summary!E841</f>
        <v>2310000230</v>
      </c>
      <c r="E841" s="236" t="str">
        <f>unprmtd_src_summary!F841</f>
        <v>Workover rigs</v>
      </c>
      <c r="F841" s="237">
        <f>unprmtd_src_summary!G841</f>
        <v>1.0335122347921277</v>
      </c>
      <c r="G841" s="237">
        <f>unprmtd_src_summary!H841</f>
        <v>0.16324325748541657</v>
      </c>
      <c r="H841" s="237">
        <f>unprmtd_src_summary!I841</f>
        <v>0.64594514674507975</v>
      </c>
      <c r="I841" s="237">
        <f>unprmtd_src_summary!J841</f>
        <v>1.4649322246571585E-2</v>
      </c>
      <c r="J841" s="237">
        <f>unprmtd_src_summary!K841</f>
        <v>0.13916466618746276</v>
      </c>
    </row>
    <row r="842" spans="1:10" s="226" customFormat="1" x14ac:dyDescent="0.2">
      <c r="A842" s="226" t="s">
        <v>15903</v>
      </c>
      <c r="B842" s="226" t="str">
        <f>unprmtd_src_summary!C842</f>
        <v>30</v>
      </c>
      <c r="C842" s="235" t="str">
        <f>unprmtd_src_summary!D842</f>
        <v>3002502</v>
      </c>
      <c r="D842" s="235" t="str">
        <f>unprmtd_src_summary!E842</f>
        <v>2310000230</v>
      </c>
      <c r="E842" s="236" t="str">
        <f>unprmtd_src_summary!F842</f>
        <v>Workover rigs</v>
      </c>
      <c r="F842" s="237">
        <f>unprmtd_src_summary!G842</f>
        <v>22.688823279420927</v>
      </c>
      <c r="G842" s="237">
        <f>unprmtd_src_summary!H842</f>
        <v>3.5836996369845355</v>
      </c>
      <c r="H842" s="237">
        <f>unprmtd_src_summary!I842</f>
        <v>14.180514549638078</v>
      </c>
      <c r="I842" s="237">
        <f>unprmtd_src_summary!J842</f>
        <v>0.32159840244426685</v>
      </c>
      <c r="J842" s="237">
        <f>unprmtd_src_summary!K842</f>
        <v>3.0550993123966435</v>
      </c>
    </row>
    <row r="843" spans="1:10" s="226" customFormat="1" x14ac:dyDescent="0.2">
      <c r="A843" s="226" t="s">
        <v>15903</v>
      </c>
      <c r="B843" s="226" t="str">
        <f>unprmtd_src_summary!C843</f>
        <v>30</v>
      </c>
      <c r="C843" s="235" t="str">
        <f>unprmtd_src_summary!D843</f>
        <v>3003302</v>
      </c>
      <c r="D843" s="235" t="str">
        <f>unprmtd_src_summary!E843</f>
        <v>2310000230</v>
      </c>
      <c r="E843" s="236" t="str">
        <f>unprmtd_src_summary!F843</f>
        <v>Workover rigs</v>
      </c>
      <c r="F843" s="237">
        <f>unprmtd_src_summary!G843</f>
        <v>0.19378354402352393</v>
      </c>
      <c r="G843" s="237">
        <f>unprmtd_src_summary!H843</f>
        <v>3.060811077851561E-2</v>
      </c>
      <c r="H843" s="237">
        <f>unprmtd_src_summary!I843</f>
        <v>0.12111471501470246</v>
      </c>
      <c r="I843" s="237">
        <f>unprmtd_src_summary!J843</f>
        <v>2.7467479212321725E-3</v>
      </c>
      <c r="J843" s="237">
        <f>unprmtd_src_summary!K843</f>
        <v>2.6093374910149271E-2</v>
      </c>
    </row>
    <row r="844" spans="1:10" s="226" customFormat="1" x14ac:dyDescent="0.2">
      <c r="A844" s="226" t="s">
        <v>15903</v>
      </c>
      <c r="B844" s="226" t="str">
        <f>unprmtd_src_summary!C844</f>
        <v>30</v>
      </c>
      <c r="C844" s="235" t="str">
        <f>unprmtd_src_summary!D844</f>
        <v>3005502</v>
      </c>
      <c r="D844" s="235" t="str">
        <f>unprmtd_src_summary!E844</f>
        <v>2310000230</v>
      </c>
      <c r="E844" s="236" t="str">
        <f>unprmtd_src_summary!F844</f>
        <v>Workover rigs</v>
      </c>
      <c r="F844" s="237">
        <f>unprmtd_src_summary!G844</f>
        <v>8.0743143343134968E-2</v>
      </c>
      <c r="G844" s="237">
        <f>unprmtd_src_summary!H844</f>
        <v>1.275337949104817E-2</v>
      </c>
      <c r="H844" s="237">
        <f>unprmtd_src_summary!I844</f>
        <v>5.0464464589459357E-2</v>
      </c>
      <c r="I844" s="237">
        <f>unprmtd_src_summary!J844</f>
        <v>1.1444783005134052E-3</v>
      </c>
      <c r="J844" s="237">
        <f>unprmtd_src_summary!K844</f>
        <v>1.0872239545895529E-2</v>
      </c>
    </row>
    <row r="845" spans="1:10" s="226" customFormat="1" x14ac:dyDescent="0.2">
      <c r="A845" s="226" t="s">
        <v>15903</v>
      </c>
      <c r="B845" s="226" t="str">
        <f>unprmtd_src_summary!C845</f>
        <v>30</v>
      </c>
      <c r="C845" s="235" t="str">
        <f>unprmtd_src_summary!D845</f>
        <v>3007902</v>
      </c>
      <c r="D845" s="235" t="str">
        <f>unprmtd_src_summary!E845</f>
        <v>2310000230</v>
      </c>
      <c r="E845" s="236" t="str">
        <f>unprmtd_src_summary!F845</f>
        <v>Workover rigs</v>
      </c>
      <c r="F845" s="237">
        <f>unprmtd_src_summary!G845</f>
        <v>0.20993217269215095</v>
      </c>
      <c r="G845" s="237">
        <f>unprmtd_src_summary!H845</f>
        <v>3.3158786676725241E-2</v>
      </c>
      <c r="H845" s="237">
        <f>unprmtd_src_summary!I845</f>
        <v>0.13120760793259434</v>
      </c>
      <c r="I845" s="237">
        <f>unprmtd_src_summary!J845</f>
        <v>2.9756435813348536E-3</v>
      </c>
      <c r="J845" s="237">
        <f>unprmtd_src_summary!K845</f>
        <v>2.8267822819328377E-2</v>
      </c>
    </row>
    <row r="846" spans="1:10" s="226" customFormat="1" x14ac:dyDescent="0.2">
      <c r="A846" s="226" t="s">
        <v>15903</v>
      </c>
      <c r="B846" s="226" t="str">
        <f>unprmtd_src_summary!C846</f>
        <v>30</v>
      </c>
      <c r="C846" s="235" t="str">
        <f>unprmtd_src_summary!D846</f>
        <v>3008302</v>
      </c>
      <c r="D846" s="235" t="str">
        <f>unprmtd_src_summary!E846</f>
        <v>2310000230</v>
      </c>
      <c r="E846" s="236" t="str">
        <f>unprmtd_src_summary!F846</f>
        <v>Workover rigs</v>
      </c>
      <c r="F846" s="237">
        <f>unprmtd_src_summary!G846</f>
        <v>15.163562319840748</v>
      </c>
      <c r="G846" s="237">
        <f>unprmtd_src_summary!H846</f>
        <v>2.3950846684188463</v>
      </c>
      <c r="H846" s="237">
        <f>unprmtd_src_summary!I846</f>
        <v>9.477226449900467</v>
      </c>
      <c r="I846" s="237">
        <f>unprmtd_src_summary!J846</f>
        <v>0.21493302483641749</v>
      </c>
      <c r="J846" s="237">
        <f>unprmtd_src_summary!K846</f>
        <v>2.0418065867191806</v>
      </c>
    </row>
    <row r="847" spans="1:10" s="226" customFormat="1" x14ac:dyDescent="0.2">
      <c r="A847" s="226" t="s">
        <v>15903</v>
      </c>
      <c r="B847" s="226" t="str">
        <f>unprmtd_src_summary!C847</f>
        <v>30</v>
      </c>
      <c r="C847" s="235" t="str">
        <f>unprmtd_src_summary!D847</f>
        <v>3008502</v>
      </c>
      <c r="D847" s="235" t="str">
        <f>unprmtd_src_summary!E847</f>
        <v>2310000230</v>
      </c>
      <c r="E847" s="236" t="str">
        <f>unprmtd_src_summary!F847</f>
        <v>Workover rigs</v>
      </c>
      <c r="F847" s="237">
        <f>unprmtd_src_summary!G847</f>
        <v>1.8247950395548505</v>
      </c>
      <c r="G847" s="237">
        <f>unprmtd_src_summary!H847</f>
        <v>0.28822637649768867</v>
      </c>
      <c r="H847" s="237">
        <f>unprmtd_src_summary!I847</f>
        <v>1.1404968997217815</v>
      </c>
      <c r="I847" s="237">
        <f>unprmtd_src_summary!J847</f>
        <v>2.5865209591602954E-2</v>
      </c>
      <c r="J847" s="237">
        <f>unprmtd_src_summary!K847</f>
        <v>0.24571261373723899</v>
      </c>
    </row>
    <row r="848" spans="1:10" s="226" customFormat="1" x14ac:dyDescent="0.2">
      <c r="A848" s="226" t="s">
        <v>15903</v>
      </c>
      <c r="B848" s="226" t="str">
        <f>unprmtd_src_summary!C848</f>
        <v>30</v>
      </c>
      <c r="C848" s="235" t="str">
        <f>unprmtd_src_summary!D848</f>
        <v>3009102</v>
      </c>
      <c r="D848" s="235" t="str">
        <f>unprmtd_src_summary!E848</f>
        <v>2310000230</v>
      </c>
      <c r="E848" s="236" t="str">
        <f>unprmtd_src_summary!F848</f>
        <v>Workover rigs</v>
      </c>
      <c r="F848" s="237">
        <f>unprmtd_src_summary!G848</f>
        <v>3.4073606490802959</v>
      </c>
      <c r="G848" s="237">
        <f>unprmtd_src_summary!H848</f>
        <v>0.53819261452223277</v>
      </c>
      <c r="H848" s="237">
        <f>unprmtd_src_summary!I848</f>
        <v>2.1296004056751849</v>
      </c>
      <c r="I848" s="237">
        <f>unprmtd_src_summary!J848</f>
        <v>4.8296984281665699E-2</v>
      </c>
      <c r="J848" s="237">
        <f>unprmtd_src_summary!K848</f>
        <v>0.45880850883679136</v>
      </c>
    </row>
    <row r="849" spans="1:10" s="226" customFormat="1" x14ac:dyDescent="0.2">
      <c r="A849" s="226" t="s">
        <v>15903</v>
      </c>
      <c r="B849" s="226" t="str">
        <f>unprmtd_src_summary!C849</f>
        <v>30</v>
      </c>
      <c r="C849" s="235" t="str">
        <f>unprmtd_src_summary!D849</f>
        <v>3010502</v>
      </c>
      <c r="D849" s="235" t="str">
        <f>unprmtd_src_summary!E849</f>
        <v>2310000230</v>
      </c>
      <c r="E849" s="236" t="str">
        <f>unprmtd_src_summary!F849</f>
        <v>Workover rigs</v>
      </c>
      <c r="F849" s="237">
        <f>unprmtd_src_summary!G849</f>
        <v>2.1962134989332713</v>
      </c>
      <c r="G849" s="237">
        <f>unprmtd_src_summary!H849</f>
        <v>0.34689192215651021</v>
      </c>
      <c r="H849" s="237">
        <f>unprmtd_src_summary!I849</f>
        <v>1.3726334368332944</v>
      </c>
      <c r="I849" s="237">
        <f>unprmtd_src_summary!J849</f>
        <v>3.1129809773964619E-2</v>
      </c>
      <c r="J849" s="237">
        <f>unprmtd_src_summary!K849</f>
        <v>0.2957249156483584</v>
      </c>
    </row>
    <row r="850" spans="1:10" s="226" customFormat="1" x14ac:dyDescent="0.2">
      <c r="A850" s="226" t="s">
        <v>15903</v>
      </c>
      <c r="B850" s="226" t="str">
        <f>unprmtd_src_summary!C850</f>
        <v>30</v>
      </c>
      <c r="C850" s="235" t="str">
        <f>unprmtd_src_summary!D850</f>
        <v>3010902</v>
      </c>
      <c r="D850" s="235" t="str">
        <f>unprmtd_src_summary!E850</f>
        <v>2310000230</v>
      </c>
      <c r="E850" s="236" t="str">
        <f>unprmtd_src_summary!F850</f>
        <v>Workover rigs</v>
      </c>
      <c r="F850" s="237">
        <f>unprmtd_src_summary!G850</f>
        <v>1.9539840689038666</v>
      </c>
      <c r="G850" s="237">
        <f>unprmtd_src_summary!H850</f>
        <v>0.30863178368336575</v>
      </c>
      <c r="H850" s="237">
        <f>unprmtd_src_summary!I850</f>
        <v>1.2212400430649164</v>
      </c>
      <c r="I850" s="237">
        <f>unprmtd_src_summary!J850</f>
        <v>2.7696374872424406E-2</v>
      </c>
      <c r="J850" s="237">
        <f>unprmtd_src_summary!K850</f>
        <v>0.26310819701067184</v>
      </c>
    </row>
    <row r="851" spans="1:10" s="226" customFormat="1" x14ac:dyDescent="0.2">
      <c r="A851" s="226" t="s">
        <v>15903</v>
      </c>
      <c r="B851" s="226" t="str">
        <f>unprmtd_src_summary!C851</f>
        <v>38</v>
      </c>
      <c r="C851" s="235" t="str">
        <f>unprmtd_src_summary!D851</f>
        <v>3800702</v>
      </c>
      <c r="D851" s="235" t="str">
        <f>unprmtd_src_summary!E851</f>
        <v>2310000230</v>
      </c>
      <c r="E851" s="236" t="str">
        <f>unprmtd_src_summary!F851</f>
        <v>Workover rigs</v>
      </c>
      <c r="F851" s="237">
        <f>unprmtd_src_summary!G851</f>
        <v>7.3960719302311642</v>
      </c>
      <c r="G851" s="237">
        <f>unprmtd_src_summary!H851</f>
        <v>1.1682095613800125</v>
      </c>
      <c r="H851" s="237">
        <f>unprmtd_src_summary!I851</f>
        <v>4.6225449563944769</v>
      </c>
      <c r="I851" s="237">
        <f>unprmtd_src_summary!J851</f>
        <v>0.10483421232702791</v>
      </c>
      <c r="J851" s="237">
        <f>unprmtd_src_summary!K851</f>
        <v>0.99589714240403049</v>
      </c>
    </row>
    <row r="852" spans="1:10" s="226" customFormat="1" x14ac:dyDescent="0.2">
      <c r="A852" s="226" t="s">
        <v>15903</v>
      </c>
      <c r="B852" s="226" t="str">
        <f>unprmtd_src_summary!C852</f>
        <v>38</v>
      </c>
      <c r="C852" s="235" t="str">
        <f>unprmtd_src_summary!D852</f>
        <v>3800902</v>
      </c>
      <c r="D852" s="235" t="str">
        <f>unprmtd_src_summary!E852</f>
        <v>2310000230</v>
      </c>
      <c r="E852" s="236" t="str">
        <f>unprmtd_src_summary!F852</f>
        <v>Workover rigs</v>
      </c>
      <c r="F852" s="237">
        <f>unprmtd_src_summary!G852</f>
        <v>8.4457327936919189</v>
      </c>
      <c r="G852" s="237">
        <f>unprmtd_src_summary!H852</f>
        <v>1.3340034947636388</v>
      </c>
      <c r="H852" s="237">
        <f>unprmtd_src_summary!I852</f>
        <v>5.2785829960574491</v>
      </c>
      <c r="I852" s="237">
        <f>unprmtd_src_summary!J852</f>
        <v>0.11971243023370219</v>
      </c>
      <c r="J852" s="237">
        <f>unprmtd_src_summary!K852</f>
        <v>1.1372362565006726</v>
      </c>
    </row>
    <row r="853" spans="1:10" s="226" customFormat="1" x14ac:dyDescent="0.2">
      <c r="A853" s="226" t="s">
        <v>15903</v>
      </c>
      <c r="B853" s="226" t="str">
        <f>unprmtd_src_summary!C853</f>
        <v>38</v>
      </c>
      <c r="C853" s="235" t="str">
        <f>unprmtd_src_summary!D853</f>
        <v>3801102</v>
      </c>
      <c r="D853" s="235" t="str">
        <f>unprmtd_src_summary!E853</f>
        <v>2310000230</v>
      </c>
      <c r="E853" s="236" t="str">
        <f>unprmtd_src_summary!F853</f>
        <v>Workover rigs</v>
      </c>
      <c r="F853" s="237">
        <f>unprmtd_src_summary!G853</f>
        <v>8.9463402824193565</v>
      </c>
      <c r="G853" s="237">
        <f>unprmtd_src_summary!H853</f>
        <v>1.4130744476081374</v>
      </c>
      <c r="H853" s="237">
        <f>unprmtd_src_summary!I853</f>
        <v>5.5914626765120969</v>
      </c>
      <c r="I853" s="237">
        <f>unprmtd_src_summary!J853</f>
        <v>0.12680819569688531</v>
      </c>
      <c r="J853" s="237">
        <f>unprmtd_src_summary!K853</f>
        <v>1.2046441416852247</v>
      </c>
    </row>
    <row r="854" spans="1:10" s="226" customFormat="1" x14ac:dyDescent="0.2">
      <c r="A854" s="226" t="s">
        <v>15903</v>
      </c>
      <c r="B854" s="226" t="str">
        <f>unprmtd_src_summary!C854</f>
        <v>38</v>
      </c>
      <c r="C854" s="235" t="str">
        <f>unprmtd_src_summary!D854</f>
        <v>3801302</v>
      </c>
      <c r="D854" s="235" t="str">
        <f>unprmtd_src_summary!E854</f>
        <v>2310000230</v>
      </c>
      <c r="E854" s="236" t="str">
        <f>unprmtd_src_summary!F854</f>
        <v>Workover rigs</v>
      </c>
      <c r="F854" s="237">
        <f>unprmtd_src_summary!G854</f>
        <v>6.0557357507351233</v>
      </c>
      <c r="G854" s="237">
        <f>unprmtd_src_summary!H854</f>
        <v>0.95650346182861279</v>
      </c>
      <c r="H854" s="237">
        <f>unprmtd_src_summary!I854</f>
        <v>3.7848348442094517</v>
      </c>
      <c r="I854" s="237">
        <f>unprmtd_src_summary!J854</f>
        <v>8.5835872538505387E-2</v>
      </c>
      <c r="J854" s="237">
        <f>unprmtd_src_summary!K854</f>
        <v>0.81541796594216476</v>
      </c>
    </row>
    <row r="855" spans="1:10" s="226" customFormat="1" x14ac:dyDescent="0.2">
      <c r="A855" s="226" t="s">
        <v>15903</v>
      </c>
      <c r="B855" s="226" t="str">
        <f>unprmtd_src_summary!C855</f>
        <v>38</v>
      </c>
      <c r="C855" s="235" t="str">
        <f>unprmtd_src_summary!D855</f>
        <v>3802302</v>
      </c>
      <c r="D855" s="235" t="str">
        <f>unprmtd_src_summary!E855</f>
        <v>2310000230</v>
      </c>
      <c r="E855" s="236" t="str">
        <f>unprmtd_src_summary!F855</f>
        <v>Workover rigs</v>
      </c>
      <c r="F855" s="237">
        <f>unprmtd_src_summary!G855</f>
        <v>2.3092538996136605</v>
      </c>
      <c r="G855" s="237">
        <f>unprmtd_src_summary!H855</f>
        <v>0.36474665344397766</v>
      </c>
      <c r="H855" s="237">
        <f>unprmtd_src_summary!I855</f>
        <v>1.4432836872585377</v>
      </c>
      <c r="I855" s="237">
        <f>unprmtd_src_summary!J855</f>
        <v>3.2732079394683387E-2</v>
      </c>
      <c r="J855" s="237">
        <f>unprmtd_src_summary!K855</f>
        <v>0.31094605101261213</v>
      </c>
    </row>
    <row r="856" spans="1:10" s="226" customFormat="1" x14ac:dyDescent="0.2">
      <c r="A856" s="226" t="s">
        <v>15903</v>
      </c>
      <c r="B856" s="226" t="str">
        <f>unprmtd_src_summary!C856</f>
        <v>38</v>
      </c>
      <c r="C856" s="235" t="str">
        <f>unprmtd_src_summary!D856</f>
        <v>3802502</v>
      </c>
      <c r="D856" s="235" t="str">
        <f>unprmtd_src_summary!E856</f>
        <v>2310000230</v>
      </c>
      <c r="E856" s="236" t="str">
        <f>unprmtd_src_summary!F856</f>
        <v>Workover rigs</v>
      </c>
      <c r="F856" s="237">
        <f>unprmtd_src_summary!G856</f>
        <v>5.829654949374345</v>
      </c>
      <c r="G856" s="237">
        <f>unprmtd_src_summary!H856</f>
        <v>0.92079399925367789</v>
      </c>
      <c r="H856" s="237">
        <f>unprmtd_src_summary!I856</f>
        <v>3.6435343433589651</v>
      </c>
      <c r="I856" s="237">
        <f>unprmtd_src_summary!J856</f>
        <v>8.2631333297067844E-2</v>
      </c>
      <c r="J856" s="237">
        <f>unprmtd_src_summary!K856</f>
        <v>0.78497569521365718</v>
      </c>
    </row>
    <row r="857" spans="1:10" s="226" customFormat="1" x14ac:dyDescent="0.2">
      <c r="A857" s="226" t="s">
        <v>15903</v>
      </c>
      <c r="B857" s="226" t="str">
        <f>unprmtd_src_summary!C857</f>
        <v>38</v>
      </c>
      <c r="C857" s="235" t="str">
        <f>unprmtd_src_summary!D857</f>
        <v>3803302</v>
      </c>
      <c r="D857" s="235" t="str">
        <f>unprmtd_src_summary!E857</f>
        <v>2310000230</v>
      </c>
      <c r="E857" s="236" t="str">
        <f>unprmtd_src_summary!F857</f>
        <v>Workover rigs</v>
      </c>
      <c r="F857" s="237">
        <f>unprmtd_src_summary!G857</f>
        <v>1.0173636061235007</v>
      </c>
      <c r="G857" s="237">
        <f>unprmtd_src_summary!H857</f>
        <v>0.16069258158720695</v>
      </c>
      <c r="H857" s="237">
        <f>unprmtd_src_summary!I857</f>
        <v>0.63585225382718791</v>
      </c>
      <c r="I857" s="237">
        <f>unprmtd_src_summary!J857</f>
        <v>1.4420426586468905E-2</v>
      </c>
      <c r="J857" s="237">
        <f>unprmtd_src_summary!K857</f>
        <v>0.13699021827828367</v>
      </c>
    </row>
    <row r="858" spans="1:10" s="226" customFormat="1" x14ac:dyDescent="0.2">
      <c r="A858" s="226" t="s">
        <v>15903</v>
      </c>
      <c r="B858" s="226" t="str">
        <f>unprmtd_src_summary!C858</f>
        <v>38</v>
      </c>
      <c r="C858" s="235" t="str">
        <f>unprmtd_src_summary!D858</f>
        <v>3804902</v>
      </c>
      <c r="D858" s="235" t="str">
        <f>unprmtd_src_summary!E858</f>
        <v>2310000230</v>
      </c>
      <c r="E858" s="236" t="str">
        <f>unprmtd_src_summary!F858</f>
        <v>Workover rigs</v>
      </c>
      <c r="F858" s="237">
        <f>unprmtd_src_summary!G858</f>
        <v>0.27452668736665892</v>
      </c>
      <c r="G858" s="237">
        <f>unprmtd_src_summary!H858</f>
        <v>4.3361490269563784E-2</v>
      </c>
      <c r="H858" s="237">
        <f>unprmtd_src_summary!I858</f>
        <v>0.17157917960416183</v>
      </c>
      <c r="I858" s="237">
        <f>unprmtd_src_summary!J858</f>
        <v>3.8912262217455779E-3</v>
      </c>
      <c r="J858" s="237">
        <f>unprmtd_src_summary!K858</f>
        <v>3.69656144560448E-2</v>
      </c>
    </row>
    <row r="859" spans="1:10" s="226" customFormat="1" x14ac:dyDescent="0.2">
      <c r="A859" s="226" t="s">
        <v>15903</v>
      </c>
      <c r="B859" s="226" t="str">
        <f>unprmtd_src_summary!C859</f>
        <v>38</v>
      </c>
      <c r="C859" s="235" t="str">
        <f>unprmtd_src_summary!D859</f>
        <v>3805302</v>
      </c>
      <c r="D859" s="235" t="str">
        <f>unprmtd_src_summary!E859</f>
        <v>2310000230</v>
      </c>
      <c r="E859" s="236" t="str">
        <f>unprmtd_src_summary!F859</f>
        <v>Workover rigs</v>
      </c>
      <c r="F859" s="237">
        <f>unprmtd_src_summary!G859</f>
        <v>13.677888482327067</v>
      </c>
      <c r="G859" s="237">
        <f>unprmtd_src_summary!H859</f>
        <v>2.1604224857835601</v>
      </c>
      <c r="H859" s="237">
        <f>unprmtd_src_summary!I859</f>
        <v>8.5486803014544144</v>
      </c>
      <c r="I859" s="237">
        <f>unprmtd_src_summary!J859</f>
        <v>0.19387462410697087</v>
      </c>
      <c r="J859" s="237">
        <f>unprmtd_src_summary!K859</f>
        <v>1.8417573790747028</v>
      </c>
    </row>
    <row r="860" spans="1:10" s="226" customFormat="1" x14ac:dyDescent="0.2">
      <c r="A860" s="226" t="s">
        <v>15903</v>
      </c>
      <c r="B860" s="226" t="str">
        <f>unprmtd_src_summary!C860</f>
        <v>38</v>
      </c>
      <c r="C860" s="235" t="str">
        <f>unprmtd_src_summary!D860</f>
        <v>3805502</v>
      </c>
      <c r="D860" s="235" t="str">
        <f>unprmtd_src_summary!E860</f>
        <v>2310000230</v>
      </c>
      <c r="E860" s="236" t="str">
        <f>unprmtd_src_summary!F860</f>
        <v>Workover rigs</v>
      </c>
      <c r="F860" s="237">
        <f>unprmtd_src_summary!G860</f>
        <v>0</v>
      </c>
      <c r="G860" s="237">
        <f>unprmtd_src_summary!H860</f>
        <v>0</v>
      </c>
      <c r="H860" s="237">
        <f>unprmtd_src_summary!I860</f>
        <v>0</v>
      </c>
      <c r="I860" s="237">
        <f>unprmtd_src_summary!J860</f>
        <v>0</v>
      </c>
      <c r="J860" s="237">
        <f>unprmtd_src_summary!K860</f>
        <v>0</v>
      </c>
    </row>
    <row r="861" spans="1:10" s="226" customFormat="1" x14ac:dyDescent="0.2">
      <c r="A861" s="226" t="s">
        <v>15903</v>
      </c>
      <c r="B861" s="226" t="str">
        <f>unprmtd_src_summary!C861</f>
        <v>38</v>
      </c>
      <c r="C861" s="235" t="str">
        <f>unprmtd_src_summary!D861</f>
        <v>3805702</v>
      </c>
      <c r="D861" s="235" t="str">
        <f>unprmtd_src_summary!E861</f>
        <v>2310000230</v>
      </c>
      <c r="E861" s="236" t="str">
        <f>unprmtd_src_summary!F861</f>
        <v>Workover rigs</v>
      </c>
      <c r="F861" s="237">
        <f>unprmtd_src_summary!G861</f>
        <v>1.6148628668626996E-2</v>
      </c>
      <c r="G861" s="237">
        <f>unprmtd_src_summary!H861</f>
        <v>2.5506758982096339E-3</v>
      </c>
      <c r="H861" s="237">
        <f>unprmtd_src_summary!I861</f>
        <v>1.0092892917891871E-2</v>
      </c>
      <c r="I861" s="237">
        <f>unprmtd_src_summary!J861</f>
        <v>2.2889566010268102E-4</v>
      </c>
      <c r="J861" s="237">
        <f>unprmtd_src_summary!K861</f>
        <v>2.1744479091791056E-3</v>
      </c>
    </row>
    <row r="862" spans="1:10" s="226" customFormat="1" x14ac:dyDescent="0.2">
      <c r="A862" s="226" t="s">
        <v>15903</v>
      </c>
      <c r="B862" s="226" t="str">
        <f>unprmtd_src_summary!C862</f>
        <v>38</v>
      </c>
      <c r="C862" s="235" t="str">
        <f>unprmtd_src_summary!D862</f>
        <v>3806102</v>
      </c>
      <c r="D862" s="235" t="str">
        <f>unprmtd_src_summary!E862</f>
        <v>2310000230</v>
      </c>
      <c r="E862" s="236" t="str">
        <f>unprmtd_src_summary!F862</f>
        <v>Workover rigs</v>
      </c>
      <c r="F862" s="237">
        <f>unprmtd_src_summary!G862</f>
        <v>6.427154210113545</v>
      </c>
      <c r="G862" s="237">
        <f>unprmtd_src_summary!H862</f>
        <v>1.0151690074874344</v>
      </c>
      <c r="H862" s="237">
        <f>unprmtd_src_summary!I862</f>
        <v>4.0169713813209649</v>
      </c>
      <c r="I862" s="237">
        <f>unprmtd_src_summary!J862</f>
        <v>9.1100472720867048E-2</v>
      </c>
      <c r="J862" s="237">
        <f>unprmtd_src_summary!K862</f>
        <v>0.86543026785328403</v>
      </c>
    </row>
    <row r="863" spans="1:10" s="226" customFormat="1" x14ac:dyDescent="0.2">
      <c r="A863" s="226" t="s">
        <v>15903</v>
      </c>
      <c r="B863" s="226" t="str">
        <f>unprmtd_src_summary!C863</f>
        <v>38</v>
      </c>
      <c r="C863" s="235" t="str">
        <f>unprmtd_src_summary!D863</f>
        <v>3807502</v>
      </c>
      <c r="D863" s="235" t="str">
        <f>unprmtd_src_summary!E863</f>
        <v>2310000230</v>
      </c>
      <c r="E863" s="236" t="str">
        <f>unprmtd_src_summary!F863</f>
        <v>Workover rigs</v>
      </c>
      <c r="F863" s="237">
        <f>unprmtd_src_summary!G863</f>
        <v>4.6992509425704556</v>
      </c>
      <c r="G863" s="237">
        <f>unprmtd_src_summary!H863</f>
        <v>0.7422466863790036</v>
      </c>
      <c r="H863" s="237">
        <f>unprmtd_src_summary!I863</f>
        <v>2.9370318391065346</v>
      </c>
      <c r="I863" s="237">
        <f>unprmtd_src_summary!J863</f>
        <v>6.6608637089880185E-2</v>
      </c>
      <c r="J863" s="237">
        <f>unprmtd_src_summary!K863</f>
        <v>0.63276434157111983</v>
      </c>
    </row>
    <row r="864" spans="1:10" s="226" customFormat="1" x14ac:dyDescent="0.2">
      <c r="A864" s="226" t="s">
        <v>15903</v>
      </c>
      <c r="B864" s="226" t="str">
        <f>unprmtd_src_summary!C864</f>
        <v>38</v>
      </c>
      <c r="C864" s="235" t="str">
        <f>unprmtd_src_summary!D864</f>
        <v>3808702</v>
      </c>
      <c r="D864" s="235" t="str">
        <f>unprmtd_src_summary!E864</f>
        <v>2310000230</v>
      </c>
      <c r="E864" s="236" t="str">
        <f>unprmtd_src_summary!F864</f>
        <v>Workover rigs</v>
      </c>
      <c r="F864" s="237">
        <f>unprmtd_src_summary!G864</f>
        <v>0.33912120204116691</v>
      </c>
      <c r="G864" s="237">
        <f>unprmtd_src_summary!H864</f>
        <v>5.3564193862402319E-2</v>
      </c>
      <c r="H864" s="237">
        <f>unprmtd_src_summary!I864</f>
        <v>0.21195075127572932</v>
      </c>
      <c r="I864" s="237">
        <f>unprmtd_src_summary!J864</f>
        <v>4.8068088621563022E-3</v>
      </c>
      <c r="J864" s="237">
        <f>unprmtd_src_summary!K864</f>
        <v>4.5663406092761226E-2</v>
      </c>
    </row>
    <row r="865" spans="1:11" s="226" customFormat="1" ht="11.25" customHeight="1" x14ac:dyDescent="0.2">
      <c r="A865" s="226" t="s">
        <v>15903</v>
      </c>
      <c r="B865" s="226" t="str">
        <f>unprmtd_src_summary!C865</f>
        <v>38</v>
      </c>
      <c r="C865" s="235" t="str">
        <f>unprmtd_src_summary!D865</f>
        <v>3808902</v>
      </c>
      <c r="D865" s="235" t="str">
        <f>unprmtd_src_summary!E865</f>
        <v>2310000230</v>
      </c>
      <c r="E865" s="236" t="str">
        <f>unprmtd_src_summary!F865</f>
        <v>Workover rigs</v>
      </c>
      <c r="F865" s="237">
        <f>unprmtd_src_summary!G865</f>
        <v>1.1465526354725166</v>
      </c>
      <c r="G865" s="237">
        <f>unprmtd_src_summary!H865</f>
        <v>0.18109798877288402</v>
      </c>
      <c r="H865" s="237">
        <f>unprmtd_src_summary!I865</f>
        <v>0.71659539717032283</v>
      </c>
      <c r="I865" s="237">
        <f>unprmtd_src_summary!J865</f>
        <v>1.6251591867290353E-2</v>
      </c>
      <c r="J865" s="237">
        <f>unprmtd_src_summary!K865</f>
        <v>0.15438580155171652</v>
      </c>
    </row>
    <row r="866" spans="1:11" s="226" customFormat="1" x14ac:dyDescent="0.2">
      <c r="A866" s="226" t="s">
        <v>15903</v>
      </c>
      <c r="B866" s="226" t="str">
        <f>unprmtd_src_summary!C866</f>
        <v>38</v>
      </c>
      <c r="C866" s="235" t="str">
        <f>unprmtd_src_summary!D866</f>
        <v>3810102</v>
      </c>
      <c r="D866" s="235" t="str">
        <f>unprmtd_src_summary!E866</f>
        <v>2310000230</v>
      </c>
      <c r="E866" s="236" t="str">
        <f>unprmtd_src_summary!F866</f>
        <v>Workover rigs</v>
      </c>
      <c r="F866" s="237">
        <f>unprmtd_src_summary!G866</f>
        <v>0.25837805869803193</v>
      </c>
      <c r="G866" s="237">
        <f>unprmtd_src_summary!H866</f>
        <v>4.0810814371354143E-2</v>
      </c>
      <c r="H866" s="237">
        <f>unprmtd_src_summary!I866</f>
        <v>0.16148628668626994</v>
      </c>
      <c r="I866" s="237">
        <f>unprmtd_src_summary!J866</f>
        <v>3.6623305616428964E-3</v>
      </c>
      <c r="J866" s="237">
        <f>unprmtd_src_summary!K866</f>
        <v>3.479116654686569E-2</v>
      </c>
    </row>
    <row r="867" spans="1:11" s="226" customFormat="1" x14ac:dyDescent="0.2">
      <c r="A867" s="226" t="s">
        <v>15903</v>
      </c>
      <c r="B867" s="226" t="str">
        <f>unprmtd_src_summary!C867</f>
        <v>38</v>
      </c>
      <c r="C867" s="235" t="str">
        <f>unprmtd_src_summary!D867</f>
        <v>3810502</v>
      </c>
      <c r="D867" s="235" t="str">
        <f>unprmtd_src_summary!E867</f>
        <v>2310000230</v>
      </c>
      <c r="E867" s="236" t="str">
        <f>unprmtd_src_summary!F867</f>
        <v>Workover rigs</v>
      </c>
      <c r="F867" s="237">
        <f>unprmtd_src_summary!G867</f>
        <v>7.5414095882488068</v>
      </c>
      <c r="G867" s="237">
        <f>unprmtd_src_summary!H867</f>
        <v>1.1911656444638992</v>
      </c>
      <c r="H867" s="237">
        <f>unprmtd_src_summary!I867</f>
        <v>4.7133809926555035</v>
      </c>
      <c r="I867" s="237">
        <f>unprmtd_src_summary!J867</f>
        <v>0.10689427326795205</v>
      </c>
      <c r="J867" s="237">
        <f>unprmtd_src_summary!K867</f>
        <v>1.0154671735866425</v>
      </c>
    </row>
    <row r="868" spans="1:11" s="226" customFormat="1" x14ac:dyDescent="0.2">
      <c r="A868" s="226" t="s">
        <v>15903</v>
      </c>
      <c r="B868" s="226" t="str">
        <f>unprmtd_src_summary!C868</f>
        <v>46</v>
      </c>
      <c r="C868" s="235" t="str">
        <f>unprmtd_src_summary!D868</f>
        <v>4606302</v>
      </c>
      <c r="D868" s="235" t="str">
        <f>unprmtd_src_summary!E868</f>
        <v>2310000230</v>
      </c>
      <c r="E868" s="236" t="str">
        <f>unprmtd_src_summary!F868</f>
        <v>Workover rigs</v>
      </c>
      <c r="F868" s="237">
        <f>unprmtd_src_summary!G868</f>
        <v>3.4073606490802959</v>
      </c>
      <c r="G868" s="237">
        <f>unprmtd_src_summary!H868</f>
        <v>0.53819261452223277</v>
      </c>
      <c r="H868" s="237">
        <f>unprmtd_src_summary!I868</f>
        <v>2.1296004056751849</v>
      </c>
      <c r="I868" s="237">
        <f>unprmtd_src_summary!J868</f>
        <v>4.8296984281665699E-2</v>
      </c>
      <c r="J868" s="237">
        <f>unprmtd_src_summary!K868</f>
        <v>0.45880850883679136</v>
      </c>
    </row>
    <row r="869" spans="1:11" s="226" customFormat="1" x14ac:dyDescent="0.2">
      <c r="A869" s="226" t="s">
        <v>15903</v>
      </c>
      <c r="B869" s="226" t="str">
        <f>unprmtd_src_summary!C869</f>
        <v>46</v>
      </c>
      <c r="C869" s="235" t="str">
        <f>unprmtd_src_summary!D869</f>
        <v>4601902</v>
      </c>
      <c r="D869" s="235" t="str">
        <f>unprmtd_src_summary!E869</f>
        <v>2310000230</v>
      </c>
      <c r="E869" s="236" t="str">
        <f>unprmtd_src_summary!F869</f>
        <v>Workover rigs</v>
      </c>
      <c r="F869" s="237">
        <f>unprmtd_src_summary!G869</f>
        <v>0</v>
      </c>
      <c r="G869" s="237">
        <f>unprmtd_src_summary!H869</f>
        <v>0</v>
      </c>
      <c r="H869" s="237">
        <f>unprmtd_src_summary!I869</f>
        <v>0</v>
      </c>
      <c r="I869" s="237">
        <f>unprmtd_src_summary!J869</f>
        <v>0</v>
      </c>
      <c r="J869" s="237">
        <f>unprmtd_src_summary!K869</f>
        <v>0</v>
      </c>
    </row>
    <row r="870" spans="1:11" s="30" customFormat="1" x14ac:dyDescent="0.2">
      <c r="A870" t="s">
        <v>15903</v>
      </c>
      <c r="B870" t="str">
        <f>unprmtd_src_summary!C870</f>
        <v>30</v>
      </c>
      <c r="C870" s="143">
        <f>unprmtd_src_summary!D870</f>
        <v>30011</v>
      </c>
      <c r="D870" s="143" t="str">
        <f>unprmtd_src_summary!E870</f>
        <v>2310000801</v>
      </c>
      <c r="E870" s="28" t="str">
        <f>unprmtd_src_summary!F870</f>
        <v>Gas Well Truck Loading</v>
      </c>
      <c r="F870" s="144">
        <f>unprmtd_src_summary!G870</f>
        <v>0</v>
      </c>
      <c r="G870" s="144">
        <f>unprmtd_src_summary!H870</f>
        <v>0</v>
      </c>
      <c r="H870" s="144">
        <f>unprmtd_src_summary!I870</f>
        <v>0</v>
      </c>
      <c r="I870" s="144">
        <f>unprmtd_src_summary!J870</f>
        <v>0</v>
      </c>
      <c r="J870" s="144">
        <f>unprmtd_src_summary!K870</f>
        <v>0</v>
      </c>
    </row>
    <row r="871" spans="1:11" s="30" customFormat="1" x14ac:dyDescent="0.2">
      <c r="A871" t="s">
        <v>15903</v>
      </c>
      <c r="B871" t="str">
        <f>unprmtd_src_summary!C871</f>
        <v>30</v>
      </c>
      <c r="C871" s="143">
        <f>unprmtd_src_summary!D871</f>
        <v>30017</v>
      </c>
      <c r="D871" s="143" t="str">
        <f>unprmtd_src_summary!E871</f>
        <v>2310000801</v>
      </c>
      <c r="E871" s="28" t="str">
        <f>unprmtd_src_summary!F871</f>
        <v>Gas Well Truck Loading</v>
      </c>
      <c r="F871" s="144">
        <f>unprmtd_src_summary!G871</f>
        <v>0</v>
      </c>
      <c r="G871" s="144">
        <f>unprmtd_src_summary!H871</f>
        <v>0</v>
      </c>
      <c r="H871" s="144">
        <f>unprmtd_src_summary!I871</f>
        <v>0</v>
      </c>
      <c r="I871" s="144">
        <f>unprmtd_src_summary!J871</f>
        <v>0</v>
      </c>
      <c r="J871" s="144">
        <f>unprmtd_src_summary!K871</f>
        <v>0</v>
      </c>
    </row>
    <row r="872" spans="1:11" s="31" customFormat="1" x14ac:dyDescent="0.2">
      <c r="A872" t="s">
        <v>15903</v>
      </c>
      <c r="B872" t="str">
        <f>unprmtd_src_summary!C872</f>
        <v>30</v>
      </c>
      <c r="C872" s="143">
        <f>unprmtd_src_summary!D872</f>
        <v>30019</v>
      </c>
      <c r="D872" s="143" t="str">
        <f>unprmtd_src_summary!E872</f>
        <v>2310000801</v>
      </c>
      <c r="E872" s="28" t="str">
        <f>unprmtd_src_summary!F872</f>
        <v>Gas Well Truck Loading</v>
      </c>
      <c r="F872" s="144">
        <f>unprmtd_src_summary!G872</f>
        <v>0</v>
      </c>
      <c r="G872" s="144">
        <f>unprmtd_src_summary!H872</f>
        <v>0</v>
      </c>
      <c r="H872" s="144">
        <f>unprmtd_src_summary!I872</f>
        <v>0</v>
      </c>
      <c r="I872" s="144">
        <f>unprmtd_src_summary!J872</f>
        <v>0</v>
      </c>
      <c r="J872" s="144">
        <f>unprmtd_src_summary!K872</f>
        <v>0</v>
      </c>
      <c r="K872"/>
    </row>
    <row r="873" spans="1:11" s="31" customFormat="1" x14ac:dyDescent="0.2">
      <c r="A873" t="s">
        <v>15903</v>
      </c>
      <c r="B873" t="str">
        <f>unprmtd_src_summary!C873</f>
        <v>30</v>
      </c>
      <c r="C873" s="143">
        <f>unprmtd_src_summary!D873</f>
        <v>30021</v>
      </c>
      <c r="D873" s="143" t="str">
        <f>unprmtd_src_summary!E873</f>
        <v>2310000801</v>
      </c>
      <c r="E873" s="28" t="str">
        <f>unprmtd_src_summary!F873</f>
        <v>Gas Well Truck Loading</v>
      </c>
      <c r="F873" s="144">
        <f>unprmtd_src_summary!G873</f>
        <v>0</v>
      </c>
      <c r="G873" s="144">
        <f>unprmtd_src_summary!H873</f>
        <v>0.10867414722167375</v>
      </c>
      <c r="H873" s="144">
        <f>unprmtd_src_summary!I873</f>
        <v>0</v>
      </c>
      <c r="I873" s="144">
        <f>unprmtd_src_summary!J873</f>
        <v>0</v>
      </c>
      <c r="J873" s="144">
        <f>unprmtd_src_summary!K873</f>
        <v>0</v>
      </c>
    </row>
    <row r="874" spans="1:11" s="31" customFormat="1" x14ac:dyDescent="0.2">
      <c r="A874" t="s">
        <v>15903</v>
      </c>
      <c r="B874" t="str">
        <f>unprmtd_src_summary!C874</f>
        <v>30</v>
      </c>
      <c r="C874" s="143">
        <f>unprmtd_src_summary!D874</f>
        <v>30025</v>
      </c>
      <c r="D874" s="143" t="str">
        <f>unprmtd_src_summary!E874</f>
        <v>2310000801</v>
      </c>
      <c r="E874" s="28" t="str">
        <f>unprmtd_src_summary!F874</f>
        <v>Gas Well Truck Loading</v>
      </c>
      <c r="F874" s="144">
        <f>unprmtd_src_summary!G874</f>
        <v>0</v>
      </c>
      <c r="G874" s="144">
        <f>unprmtd_src_summary!H874</f>
        <v>0.52012786528123411</v>
      </c>
      <c r="H874" s="144">
        <f>unprmtd_src_summary!I874</f>
        <v>0</v>
      </c>
      <c r="I874" s="144">
        <f>unprmtd_src_summary!J874</f>
        <v>0</v>
      </c>
      <c r="J874" s="144">
        <f>unprmtd_src_summary!K874</f>
        <v>0</v>
      </c>
    </row>
    <row r="875" spans="1:11" s="31" customFormat="1" x14ac:dyDescent="0.2">
      <c r="A875" t="s">
        <v>15903</v>
      </c>
      <c r="B875" t="str">
        <f>unprmtd_src_summary!C875</f>
        <v>30</v>
      </c>
      <c r="C875" s="143">
        <f>unprmtd_src_summary!D875</f>
        <v>30033</v>
      </c>
      <c r="D875" s="143" t="str">
        <f>unprmtd_src_summary!E875</f>
        <v>2310000801</v>
      </c>
      <c r="E875" s="28" t="str">
        <f>unprmtd_src_summary!F875</f>
        <v>Gas Well Truck Loading</v>
      </c>
      <c r="F875" s="144">
        <f>unprmtd_src_summary!G875</f>
        <v>0</v>
      </c>
      <c r="G875" s="144">
        <f>unprmtd_src_summary!H875</f>
        <v>0</v>
      </c>
      <c r="H875" s="144">
        <f>unprmtd_src_summary!I875</f>
        <v>0</v>
      </c>
      <c r="I875" s="144">
        <f>unprmtd_src_summary!J875</f>
        <v>0</v>
      </c>
      <c r="J875" s="144">
        <f>unprmtd_src_summary!K875</f>
        <v>0</v>
      </c>
    </row>
    <row r="876" spans="1:11" s="31" customFormat="1" x14ac:dyDescent="0.2">
      <c r="A876" t="s">
        <v>15903</v>
      </c>
      <c r="B876" t="str">
        <f>unprmtd_src_summary!C876</f>
        <v>30</v>
      </c>
      <c r="C876" s="143">
        <f>unprmtd_src_summary!D876</f>
        <v>30055</v>
      </c>
      <c r="D876" s="143" t="str">
        <f>unprmtd_src_summary!E876</f>
        <v>2310000801</v>
      </c>
      <c r="E876" s="28" t="str">
        <f>unprmtd_src_summary!F876</f>
        <v>Gas Well Truck Loading</v>
      </c>
      <c r="F876" s="144">
        <f>unprmtd_src_summary!G876</f>
        <v>0</v>
      </c>
      <c r="G876" s="144">
        <f>unprmtd_src_summary!H876</f>
        <v>0</v>
      </c>
      <c r="H876" s="144">
        <f>unprmtd_src_summary!I876</f>
        <v>0</v>
      </c>
      <c r="I876" s="144">
        <f>unprmtd_src_summary!J876</f>
        <v>0</v>
      </c>
      <c r="J876" s="144">
        <f>unprmtd_src_summary!K876</f>
        <v>0</v>
      </c>
    </row>
    <row r="877" spans="1:11" s="31" customFormat="1" x14ac:dyDescent="0.2">
      <c r="A877" t="s">
        <v>15903</v>
      </c>
      <c r="B877" t="str">
        <f>unprmtd_src_summary!C877</f>
        <v>30</v>
      </c>
      <c r="C877" s="143">
        <f>unprmtd_src_summary!D877</f>
        <v>30079</v>
      </c>
      <c r="D877" s="143" t="str">
        <f>unprmtd_src_summary!E877</f>
        <v>2310000801</v>
      </c>
      <c r="E877" s="28" t="str">
        <f>unprmtd_src_summary!F877</f>
        <v>Gas Well Truck Loading</v>
      </c>
      <c r="F877" s="144">
        <f>unprmtd_src_summary!G877</f>
        <v>0</v>
      </c>
      <c r="G877" s="144">
        <f>unprmtd_src_summary!H877</f>
        <v>0</v>
      </c>
      <c r="H877" s="144">
        <f>unprmtd_src_summary!I877</f>
        <v>0</v>
      </c>
      <c r="I877" s="144">
        <f>unprmtd_src_summary!J877</f>
        <v>0</v>
      </c>
      <c r="J877" s="144">
        <f>unprmtd_src_summary!K877</f>
        <v>0</v>
      </c>
    </row>
    <row r="878" spans="1:11" s="31" customFormat="1" x14ac:dyDescent="0.2">
      <c r="A878" t="s">
        <v>15903</v>
      </c>
      <c r="B878" t="str">
        <f>unprmtd_src_summary!C878</f>
        <v>30</v>
      </c>
      <c r="C878" s="143">
        <f>unprmtd_src_summary!D878</f>
        <v>30083</v>
      </c>
      <c r="D878" s="143" t="str">
        <f>unprmtd_src_summary!E878</f>
        <v>2310000801</v>
      </c>
      <c r="E878" s="28" t="str">
        <f>unprmtd_src_summary!F878</f>
        <v>Gas Well Truck Loading</v>
      </c>
      <c r="F878" s="144">
        <f>unprmtd_src_summary!G878</f>
        <v>0</v>
      </c>
      <c r="G878" s="144">
        <f>unprmtd_src_summary!H878</f>
        <v>0.89139154843025292</v>
      </c>
      <c r="H878" s="144">
        <f>unprmtd_src_summary!I878</f>
        <v>0</v>
      </c>
      <c r="I878" s="144">
        <f>unprmtd_src_summary!J878</f>
        <v>0</v>
      </c>
      <c r="J878" s="144">
        <f>unprmtd_src_summary!K878</f>
        <v>0</v>
      </c>
    </row>
    <row r="879" spans="1:11" s="31" customFormat="1" ht="11.25" customHeight="1" x14ac:dyDescent="0.2">
      <c r="A879" t="s">
        <v>15903</v>
      </c>
      <c r="B879" t="str">
        <f>unprmtd_src_summary!C879</f>
        <v>30</v>
      </c>
      <c r="C879" s="143">
        <f>unprmtd_src_summary!D879</f>
        <v>30085</v>
      </c>
      <c r="D879" s="143" t="str">
        <f>unprmtd_src_summary!E879</f>
        <v>2310000801</v>
      </c>
      <c r="E879" s="28" t="str">
        <f>unprmtd_src_summary!F879</f>
        <v>Gas Well Truck Loading</v>
      </c>
      <c r="F879" s="144">
        <f>unprmtd_src_summary!G879</f>
        <v>0</v>
      </c>
      <c r="G879" s="144">
        <f>unprmtd_src_summary!H879</f>
        <v>0</v>
      </c>
      <c r="H879" s="144">
        <f>unprmtd_src_summary!I879</f>
        <v>0</v>
      </c>
      <c r="I879" s="144">
        <f>unprmtd_src_summary!J879</f>
        <v>0</v>
      </c>
      <c r="J879" s="144">
        <f>unprmtd_src_summary!K879</f>
        <v>0</v>
      </c>
    </row>
    <row r="880" spans="1:11" s="31" customFormat="1" x14ac:dyDescent="0.2">
      <c r="A880" t="s">
        <v>15903</v>
      </c>
      <c r="B880" t="str">
        <f>unprmtd_src_summary!C880</f>
        <v>30</v>
      </c>
      <c r="C880" s="143">
        <f>unprmtd_src_summary!D880</f>
        <v>30091</v>
      </c>
      <c r="D880" s="143" t="str">
        <f>unprmtd_src_summary!E880</f>
        <v>2310000801</v>
      </c>
      <c r="E880" s="28" t="str">
        <f>unprmtd_src_summary!F880</f>
        <v>Gas Well Truck Loading</v>
      </c>
      <c r="F880" s="144">
        <f>unprmtd_src_summary!G880</f>
        <v>0</v>
      </c>
      <c r="G880" s="144">
        <f>unprmtd_src_summary!H880</f>
        <v>0.27810918510955779</v>
      </c>
      <c r="H880" s="144">
        <f>unprmtd_src_summary!I880</f>
        <v>0</v>
      </c>
      <c r="I880" s="144">
        <f>unprmtd_src_summary!J880</f>
        <v>0</v>
      </c>
      <c r="J880" s="144">
        <f>unprmtd_src_summary!K880</f>
        <v>0</v>
      </c>
    </row>
    <row r="881" spans="1:10" s="31" customFormat="1" x14ac:dyDescent="0.2">
      <c r="A881" t="s">
        <v>15903</v>
      </c>
      <c r="B881" t="str">
        <f>unprmtd_src_summary!C881</f>
        <v>30</v>
      </c>
      <c r="C881" s="143">
        <f>unprmtd_src_summary!D881</f>
        <v>30105</v>
      </c>
      <c r="D881" s="143" t="str">
        <f>unprmtd_src_summary!E881</f>
        <v>2310000801</v>
      </c>
      <c r="E881" s="28" t="str">
        <f>unprmtd_src_summary!F881</f>
        <v>Gas Well Truck Loading</v>
      </c>
      <c r="F881" s="144">
        <f>unprmtd_src_summary!G881</f>
        <v>0</v>
      </c>
      <c r="G881" s="144">
        <f>unprmtd_src_summary!H881</f>
        <v>0</v>
      </c>
      <c r="H881" s="144">
        <f>unprmtd_src_summary!I881</f>
        <v>0</v>
      </c>
      <c r="I881" s="144">
        <f>unprmtd_src_summary!J881</f>
        <v>0</v>
      </c>
      <c r="J881" s="144">
        <f>unprmtd_src_summary!K881</f>
        <v>0</v>
      </c>
    </row>
    <row r="882" spans="1:10" x14ac:dyDescent="0.2">
      <c r="A882" t="s">
        <v>15903</v>
      </c>
      <c r="B882" t="str">
        <f>unprmtd_src_summary!C882</f>
        <v>30</v>
      </c>
      <c r="C882" s="143">
        <f>unprmtd_src_summary!D882</f>
        <v>30109</v>
      </c>
      <c r="D882" s="143" t="str">
        <f>unprmtd_src_summary!E882</f>
        <v>2310000801</v>
      </c>
      <c r="E882" s="28" t="str">
        <f>unprmtd_src_summary!F882</f>
        <v>Gas Well Truck Loading</v>
      </c>
      <c r="F882" s="144">
        <f>unprmtd_src_summary!G882</f>
        <v>0</v>
      </c>
      <c r="G882" s="144">
        <f>unprmtd_src_summary!H882</f>
        <v>0</v>
      </c>
      <c r="H882" s="144">
        <f>unprmtd_src_summary!I882</f>
        <v>0</v>
      </c>
      <c r="I882" s="144">
        <f>unprmtd_src_summary!J882</f>
        <v>0</v>
      </c>
      <c r="J882" s="144">
        <f>unprmtd_src_summary!K882</f>
        <v>0</v>
      </c>
    </row>
    <row r="883" spans="1:10" s="30" customFormat="1" x14ac:dyDescent="0.2">
      <c r="A883" t="s">
        <v>15903</v>
      </c>
      <c r="B883" t="str">
        <f>unprmtd_src_summary!C883</f>
        <v>38</v>
      </c>
      <c r="C883" s="143">
        <f>unprmtd_src_summary!D883</f>
        <v>38007</v>
      </c>
      <c r="D883" s="143" t="str">
        <f>unprmtd_src_summary!E883</f>
        <v>2310000801</v>
      </c>
      <c r="E883" s="28" t="str">
        <f>unprmtd_src_summary!F883</f>
        <v>Gas Well Truck Loading</v>
      </c>
      <c r="F883" s="144">
        <f>unprmtd_src_summary!G883</f>
        <v>0</v>
      </c>
      <c r="G883" s="144">
        <f>unprmtd_src_summary!H883</f>
        <v>0.39446995102996896</v>
      </c>
      <c r="H883" s="144">
        <f>unprmtd_src_summary!I883</f>
        <v>0</v>
      </c>
      <c r="I883" s="144">
        <f>unprmtd_src_summary!J883</f>
        <v>0</v>
      </c>
      <c r="J883" s="144">
        <f>unprmtd_src_summary!K883</f>
        <v>0</v>
      </c>
    </row>
    <row r="884" spans="1:10" s="31" customFormat="1" x14ac:dyDescent="0.2">
      <c r="A884" t="s">
        <v>15903</v>
      </c>
      <c r="B884" t="str">
        <f>unprmtd_src_summary!C884</f>
        <v>38</v>
      </c>
      <c r="C884" s="143">
        <f>unprmtd_src_summary!D884</f>
        <v>38009</v>
      </c>
      <c r="D884" s="143" t="str">
        <f>unprmtd_src_summary!E884</f>
        <v>2310000801</v>
      </c>
      <c r="E884" s="28" t="str">
        <f>unprmtd_src_summary!F884</f>
        <v>Gas Well Truck Loading</v>
      </c>
      <c r="F884" s="144">
        <f>unprmtd_src_summary!G884</f>
        <v>0</v>
      </c>
      <c r="G884" s="144">
        <f>unprmtd_src_summary!H884</f>
        <v>1.7558433284687402</v>
      </c>
      <c r="H884" s="144">
        <f>unprmtd_src_summary!I884</f>
        <v>0</v>
      </c>
      <c r="I884" s="144">
        <f>unprmtd_src_summary!J884</f>
        <v>0</v>
      </c>
      <c r="J884" s="144">
        <f>unprmtd_src_summary!K884</f>
        <v>0</v>
      </c>
    </row>
    <row r="885" spans="1:10" x14ac:dyDescent="0.2">
      <c r="A885" t="s">
        <v>15903</v>
      </c>
      <c r="B885" t="str">
        <f>unprmtd_src_summary!C885</f>
        <v>38</v>
      </c>
      <c r="C885" s="143">
        <f>unprmtd_src_summary!D885</f>
        <v>38011</v>
      </c>
      <c r="D885" s="143" t="str">
        <f>unprmtd_src_summary!E885</f>
        <v>2310000801</v>
      </c>
      <c r="E885" s="28" t="str">
        <f>unprmtd_src_summary!F885</f>
        <v>Gas Well Truck Loading</v>
      </c>
      <c r="F885" s="144">
        <f>unprmtd_src_summary!G885</f>
        <v>0</v>
      </c>
      <c r="G885" s="144">
        <f>unprmtd_src_summary!H885</f>
        <v>55.216459392918615</v>
      </c>
      <c r="H885" s="144">
        <f>unprmtd_src_summary!I885</f>
        <v>0</v>
      </c>
      <c r="I885" s="144">
        <f>unprmtd_src_summary!J885</f>
        <v>0</v>
      </c>
      <c r="J885" s="144">
        <f>unprmtd_src_summary!K885</f>
        <v>0</v>
      </c>
    </row>
    <row r="886" spans="1:10" s="30" customFormat="1" x14ac:dyDescent="0.2">
      <c r="A886" t="s">
        <v>15903</v>
      </c>
      <c r="B886" t="str">
        <f>unprmtd_src_summary!C886</f>
        <v>38</v>
      </c>
      <c r="C886" s="143">
        <f>unprmtd_src_summary!D886</f>
        <v>38013</v>
      </c>
      <c r="D886" s="143" t="str">
        <f>unprmtd_src_summary!E886</f>
        <v>2310000801</v>
      </c>
      <c r="E886" s="28" t="str">
        <f>unprmtd_src_summary!F886</f>
        <v>Gas Well Truck Loading</v>
      </c>
      <c r="F886" s="144">
        <f>unprmtd_src_summary!G886</f>
        <v>0</v>
      </c>
      <c r="G886" s="144">
        <f>unprmtd_src_summary!H886</f>
        <v>0.90478822673376669</v>
      </c>
      <c r="H886" s="144">
        <f>unprmtd_src_summary!I886</f>
        <v>0</v>
      </c>
      <c r="I886" s="144">
        <f>unprmtd_src_summary!J886</f>
        <v>0</v>
      </c>
      <c r="J886" s="144">
        <f>unprmtd_src_summary!K886</f>
        <v>0</v>
      </c>
    </row>
    <row r="887" spans="1:10" s="31" customFormat="1" x14ac:dyDescent="0.2">
      <c r="A887" t="s">
        <v>15903</v>
      </c>
      <c r="B887" t="str">
        <f>unprmtd_src_summary!C887</f>
        <v>38</v>
      </c>
      <c r="C887" s="143">
        <f>unprmtd_src_summary!D887</f>
        <v>38023</v>
      </c>
      <c r="D887" s="143" t="str">
        <f>unprmtd_src_summary!E887</f>
        <v>2310000801</v>
      </c>
      <c r="E887" s="28" t="str">
        <f>unprmtd_src_summary!F887</f>
        <v>Gas Well Truck Loading</v>
      </c>
      <c r="F887" s="144">
        <f>unprmtd_src_summary!G887</f>
        <v>0</v>
      </c>
      <c r="G887" s="144">
        <f>unprmtd_src_summary!H887</f>
        <v>2.6129745192703346</v>
      </c>
      <c r="H887" s="144">
        <f>unprmtd_src_summary!I887</f>
        <v>0</v>
      </c>
      <c r="I887" s="144">
        <f>unprmtd_src_summary!J887</f>
        <v>0</v>
      </c>
      <c r="J887" s="144">
        <f>unprmtd_src_summary!K887</f>
        <v>0</v>
      </c>
    </row>
    <row r="888" spans="1:10" x14ac:dyDescent="0.2">
      <c r="A888" t="s">
        <v>15903</v>
      </c>
      <c r="B888" t="str">
        <f>unprmtd_src_summary!C888</f>
        <v>38</v>
      </c>
      <c r="C888" s="143">
        <f>unprmtd_src_summary!D888</f>
        <v>38025</v>
      </c>
      <c r="D888" s="143" t="str">
        <f>unprmtd_src_summary!E888</f>
        <v>2310000801</v>
      </c>
      <c r="E888" s="28" t="str">
        <f>unprmtd_src_summary!F888</f>
        <v>Gas Well Truck Loading</v>
      </c>
      <c r="F888" s="144">
        <f>unprmtd_src_summary!G888</f>
        <v>0</v>
      </c>
      <c r="G888" s="144">
        <f>unprmtd_src_summary!H888</f>
        <v>7.7646195770565427</v>
      </c>
      <c r="H888" s="144">
        <f>unprmtd_src_summary!I888</f>
        <v>0</v>
      </c>
      <c r="I888" s="144">
        <f>unprmtd_src_summary!J888</f>
        <v>0</v>
      </c>
      <c r="J888" s="144">
        <f>unprmtd_src_summary!K888</f>
        <v>0</v>
      </c>
    </row>
    <row r="889" spans="1:10" s="30" customFormat="1" x14ac:dyDescent="0.2">
      <c r="A889" t="s">
        <v>15903</v>
      </c>
      <c r="B889" t="str">
        <f>unprmtd_src_summary!C889</f>
        <v>38</v>
      </c>
      <c r="C889" s="143">
        <f>unprmtd_src_summary!D889</f>
        <v>38033</v>
      </c>
      <c r="D889" s="143" t="str">
        <f>unprmtd_src_summary!E889</f>
        <v>2310000801</v>
      </c>
      <c r="E889" s="28" t="str">
        <f>unprmtd_src_summary!F889</f>
        <v>Gas Well Truck Loading</v>
      </c>
      <c r="F889" s="144">
        <f>unprmtd_src_summary!G889</f>
        <v>0</v>
      </c>
      <c r="G889" s="144">
        <f>unprmtd_src_summary!H889</f>
        <v>0</v>
      </c>
      <c r="H889" s="144">
        <f>unprmtd_src_summary!I889</f>
        <v>0</v>
      </c>
      <c r="I889" s="144">
        <f>unprmtd_src_summary!J889</f>
        <v>0</v>
      </c>
      <c r="J889" s="144">
        <f>unprmtd_src_summary!K889</f>
        <v>0</v>
      </c>
    </row>
    <row r="890" spans="1:10" s="31" customFormat="1" x14ac:dyDescent="0.2">
      <c r="A890" t="s">
        <v>15903</v>
      </c>
      <c r="B890" t="str">
        <f>unprmtd_src_summary!C890</f>
        <v>38</v>
      </c>
      <c r="C890" s="143">
        <f>unprmtd_src_summary!D890</f>
        <v>38049</v>
      </c>
      <c r="D890" s="143" t="str">
        <f>unprmtd_src_summary!E890</f>
        <v>2310000801</v>
      </c>
      <c r="E890" s="28" t="str">
        <f>unprmtd_src_summary!F890</f>
        <v>Gas Well Truck Loading</v>
      </c>
      <c r="F890" s="144">
        <f>unprmtd_src_summary!G890</f>
        <v>0</v>
      </c>
      <c r="G890" s="144">
        <f>unprmtd_src_summary!H890</f>
        <v>0</v>
      </c>
      <c r="H890" s="144">
        <f>unprmtd_src_summary!I890</f>
        <v>0</v>
      </c>
      <c r="I890" s="144">
        <f>unprmtd_src_summary!J890</f>
        <v>0</v>
      </c>
      <c r="J890" s="144">
        <f>unprmtd_src_summary!K890</f>
        <v>0</v>
      </c>
    </row>
    <row r="891" spans="1:10" x14ac:dyDescent="0.2">
      <c r="A891" t="s">
        <v>15903</v>
      </c>
      <c r="B891" t="str">
        <f>unprmtd_src_summary!C891</f>
        <v>38</v>
      </c>
      <c r="C891" s="143">
        <f>unprmtd_src_summary!D891</f>
        <v>38053</v>
      </c>
      <c r="D891" s="143" t="str">
        <f>unprmtd_src_summary!E891</f>
        <v>2310000801</v>
      </c>
      <c r="E891" s="28" t="str">
        <f>unprmtd_src_summary!F891</f>
        <v>Gas Well Truck Loading</v>
      </c>
      <c r="F891" s="144">
        <f>unprmtd_src_summary!G891</f>
        <v>0</v>
      </c>
      <c r="G891" s="144">
        <f>unprmtd_src_summary!H891</f>
        <v>39.850066746380222</v>
      </c>
      <c r="H891" s="144">
        <f>unprmtd_src_summary!I891</f>
        <v>0</v>
      </c>
      <c r="I891" s="144">
        <f>unprmtd_src_summary!J891</f>
        <v>0</v>
      </c>
      <c r="J891" s="144">
        <f>unprmtd_src_summary!K891</f>
        <v>0</v>
      </c>
    </row>
    <row r="892" spans="1:10" s="30" customFormat="1" x14ac:dyDescent="0.2">
      <c r="A892" t="s">
        <v>15903</v>
      </c>
      <c r="B892" t="str">
        <f>unprmtd_src_summary!C892</f>
        <v>38</v>
      </c>
      <c r="C892" s="143">
        <f>unprmtd_src_summary!D892</f>
        <v>38055</v>
      </c>
      <c r="D892" s="143" t="str">
        <f>unprmtd_src_summary!E892</f>
        <v>2310000801</v>
      </c>
      <c r="E892" s="28" t="str">
        <f>unprmtd_src_summary!F892</f>
        <v>Gas Well Truck Loading</v>
      </c>
      <c r="F892" s="144">
        <f>unprmtd_src_summary!G892</f>
        <v>0</v>
      </c>
      <c r="G892" s="144">
        <f>unprmtd_src_summary!H892</f>
        <v>0</v>
      </c>
      <c r="H892" s="144">
        <f>unprmtd_src_summary!I892</f>
        <v>0</v>
      </c>
      <c r="I892" s="144">
        <f>unprmtd_src_summary!J892</f>
        <v>0</v>
      </c>
      <c r="J892" s="144">
        <f>unprmtd_src_summary!K892</f>
        <v>0</v>
      </c>
    </row>
    <row r="893" spans="1:10" s="30" customFormat="1" x14ac:dyDescent="0.2">
      <c r="A893" t="s">
        <v>15903</v>
      </c>
      <c r="B893" t="str">
        <f>unprmtd_src_summary!C893</f>
        <v>38</v>
      </c>
      <c r="C893" s="143">
        <f>unprmtd_src_summary!D893</f>
        <v>38057</v>
      </c>
      <c r="D893" s="143" t="str">
        <f>unprmtd_src_summary!E893</f>
        <v>2310000801</v>
      </c>
      <c r="E893" s="28" t="str">
        <f>unprmtd_src_summary!F893</f>
        <v>Gas Well Truck Loading</v>
      </c>
      <c r="F893" s="144">
        <f>unprmtd_src_summary!G893</f>
        <v>0</v>
      </c>
      <c r="G893" s="144">
        <f>unprmtd_src_summary!H893</f>
        <v>0</v>
      </c>
      <c r="H893" s="144">
        <f>unprmtd_src_summary!I893</f>
        <v>0</v>
      </c>
      <c r="I893" s="144">
        <f>unprmtd_src_summary!J893</f>
        <v>0</v>
      </c>
      <c r="J893" s="144">
        <f>unprmtd_src_summary!K893</f>
        <v>0</v>
      </c>
    </row>
    <row r="894" spans="1:10" s="30" customFormat="1" x14ac:dyDescent="0.2">
      <c r="A894" t="s">
        <v>15903</v>
      </c>
      <c r="B894" t="str">
        <f>unprmtd_src_summary!C894</f>
        <v>38</v>
      </c>
      <c r="C894" s="143">
        <f>unprmtd_src_summary!D894</f>
        <v>38061</v>
      </c>
      <c r="D894" s="143" t="str">
        <f>unprmtd_src_summary!E894</f>
        <v>2310000801</v>
      </c>
      <c r="E894" s="28" t="str">
        <f>unprmtd_src_summary!F894</f>
        <v>Gas Well Truck Loading</v>
      </c>
      <c r="F894" s="144">
        <f>unprmtd_src_summary!G894</f>
        <v>0</v>
      </c>
      <c r="G894" s="144">
        <f>unprmtd_src_summary!H894</f>
        <v>9.3268333202094666</v>
      </c>
      <c r="H894" s="144">
        <f>unprmtd_src_summary!I894</f>
        <v>0</v>
      </c>
      <c r="I894" s="144">
        <f>unprmtd_src_summary!J894</f>
        <v>0</v>
      </c>
      <c r="J894" s="144">
        <f>unprmtd_src_summary!K894</f>
        <v>0</v>
      </c>
    </row>
    <row r="895" spans="1:10" s="30" customFormat="1" x14ac:dyDescent="0.2">
      <c r="A895" t="s">
        <v>15903</v>
      </c>
      <c r="B895" t="str">
        <f>unprmtd_src_summary!C895</f>
        <v>38</v>
      </c>
      <c r="C895" s="143">
        <f>unprmtd_src_summary!D895</f>
        <v>38075</v>
      </c>
      <c r="D895" s="143" t="str">
        <f>unprmtd_src_summary!E895</f>
        <v>2310000801</v>
      </c>
      <c r="E895" s="28" t="str">
        <f>unprmtd_src_summary!F895</f>
        <v>Gas Well Truck Loading</v>
      </c>
      <c r="F895" s="144">
        <f>unprmtd_src_summary!G895</f>
        <v>0</v>
      </c>
      <c r="G895" s="144">
        <f>unprmtd_src_summary!H895</f>
        <v>1.205481429639139</v>
      </c>
      <c r="H895" s="144">
        <f>unprmtd_src_summary!I895</f>
        <v>0</v>
      </c>
      <c r="I895" s="144">
        <f>unprmtd_src_summary!J895</f>
        <v>0</v>
      </c>
      <c r="J895" s="144">
        <f>unprmtd_src_summary!K895</f>
        <v>0</v>
      </c>
    </row>
    <row r="896" spans="1:10" s="30" customFormat="1" x14ac:dyDescent="0.2">
      <c r="A896" t="s">
        <v>15903</v>
      </c>
      <c r="B896" t="str">
        <f>unprmtd_src_summary!C896</f>
        <v>38</v>
      </c>
      <c r="C896" s="143">
        <f>unprmtd_src_summary!D896</f>
        <v>38087</v>
      </c>
      <c r="D896" s="143" t="str">
        <f>unprmtd_src_summary!E896</f>
        <v>2310000801</v>
      </c>
      <c r="E896" s="28" t="str">
        <f>unprmtd_src_summary!F896</f>
        <v>Gas Well Truck Loading</v>
      </c>
      <c r="F896" s="144">
        <f>unprmtd_src_summary!G896</f>
        <v>0</v>
      </c>
      <c r="G896" s="144">
        <f>unprmtd_src_summary!H896</f>
        <v>5.468919395313141</v>
      </c>
      <c r="H896" s="144">
        <f>unprmtd_src_summary!I896</f>
        <v>0</v>
      </c>
      <c r="I896" s="144">
        <f>unprmtd_src_summary!J896</f>
        <v>0</v>
      </c>
      <c r="J896" s="144">
        <f>unprmtd_src_summary!K896</f>
        <v>0</v>
      </c>
    </row>
    <row r="897" spans="1:10" s="30" customFormat="1" x14ac:dyDescent="0.2">
      <c r="A897" t="s">
        <v>15903</v>
      </c>
      <c r="B897" t="str">
        <f>unprmtd_src_summary!C897</f>
        <v>38</v>
      </c>
      <c r="C897" s="143">
        <f>unprmtd_src_summary!D897</f>
        <v>38089</v>
      </c>
      <c r="D897" s="143" t="str">
        <f>unprmtd_src_summary!E897</f>
        <v>2310000801</v>
      </c>
      <c r="E897" s="28" t="str">
        <f>unprmtd_src_summary!F897</f>
        <v>Gas Well Truck Loading</v>
      </c>
      <c r="F897" s="144">
        <f>unprmtd_src_summary!G897</f>
        <v>0</v>
      </c>
      <c r="G897" s="144">
        <f>unprmtd_src_summary!H897</f>
        <v>0</v>
      </c>
      <c r="H897" s="144">
        <f>unprmtd_src_summary!I897</f>
        <v>0</v>
      </c>
      <c r="I897" s="144">
        <f>unprmtd_src_summary!J897</f>
        <v>0</v>
      </c>
      <c r="J897" s="144">
        <f>unprmtd_src_summary!K897</f>
        <v>0</v>
      </c>
    </row>
    <row r="898" spans="1:10" s="30" customFormat="1" x14ac:dyDescent="0.2">
      <c r="A898" t="s">
        <v>15903</v>
      </c>
      <c r="B898" t="str">
        <f>unprmtd_src_summary!C898</f>
        <v>38</v>
      </c>
      <c r="C898" s="143">
        <f>unprmtd_src_summary!D898</f>
        <v>38101</v>
      </c>
      <c r="D898" s="143" t="str">
        <f>unprmtd_src_summary!E898</f>
        <v>2310000801</v>
      </c>
      <c r="E898" s="28" t="str">
        <f>unprmtd_src_summary!F898</f>
        <v>Gas Well Truck Loading</v>
      </c>
      <c r="F898" s="144">
        <f>unprmtd_src_summary!G898</f>
        <v>0</v>
      </c>
      <c r="G898" s="144">
        <f>unprmtd_src_summary!H898</f>
        <v>0</v>
      </c>
      <c r="H898" s="144">
        <f>unprmtd_src_summary!I898</f>
        <v>0</v>
      </c>
      <c r="I898" s="144">
        <f>unprmtd_src_summary!J898</f>
        <v>0</v>
      </c>
      <c r="J898" s="144">
        <f>unprmtd_src_summary!K898</f>
        <v>0</v>
      </c>
    </row>
    <row r="899" spans="1:10" s="30" customFormat="1" x14ac:dyDescent="0.2">
      <c r="A899" t="s">
        <v>15903</v>
      </c>
      <c r="B899" t="str">
        <f>unprmtd_src_summary!C899</f>
        <v>38</v>
      </c>
      <c r="C899" s="143">
        <f>unprmtd_src_summary!D899</f>
        <v>38105</v>
      </c>
      <c r="D899" s="143" t="str">
        <f>unprmtd_src_summary!E899</f>
        <v>2310000801</v>
      </c>
      <c r="E899" s="28" t="str">
        <f>unprmtd_src_summary!F899</f>
        <v>Gas Well Truck Loading</v>
      </c>
      <c r="F899" s="144">
        <f>unprmtd_src_summary!G899</f>
        <v>0</v>
      </c>
      <c r="G899" s="144">
        <f>unprmtd_src_summary!H899</f>
        <v>24.764601711807575</v>
      </c>
      <c r="H899" s="144">
        <f>unprmtd_src_summary!I899</f>
        <v>0</v>
      </c>
      <c r="I899" s="144">
        <f>unprmtd_src_summary!J899</f>
        <v>0</v>
      </c>
      <c r="J899" s="144">
        <f>unprmtd_src_summary!K899</f>
        <v>0</v>
      </c>
    </row>
    <row r="900" spans="1:10" s="30" customFormat="1" x14ac:dyDescent="0.2">
      <c r="A900" t="s">
        <v>15903</v>
      </c>
      <c r="B900" t="str">
        <f>unprmtd_src_summary!C900</f>
        <v>46</v>
      </c>
      <c r="C900" s="143">
        <f>unprmtd_src_summary!D900</f>
        <v>46063</v>
      </c>
      <c r="D900" s="143" t="str">
        <f>unprmtd_src_summary!E900</f>
        <v>2310000801</v>
      </c>
      <c r="E900" s="28" t="str">
        <f>unprmtd_src_summary!F900</f>
        <v>Gas Well Truck Loading</v>
      </c>
      <c r="F900" s="144">
        <f>unprmtd_src_summary!G900</f>
        <v>0</v>
      </c>
      <c r="G900" s="144">
        <f>unprmtd_src_summary!H900</f>
        <v>0.44710498764322831</v>
      </c>
      <c r="H900" s="144">
        <f>unprmtd_src_summary!I900</f>
        <v>0</v>
      </c>
      <c r="I900" s="144">
        <f>unprmtd_src_summary!J900</f>
        <v>0</v>
      </c>
      <c r="J900" s="144">
        <f>unprmtd_src_summary!K900</f>
        <v>0</v>
      </c>
    </row>
    <row r="901" spans="1:10" s="30" customFormat="1" x14ac:dyDescent="0.2">
      <c r="A901" t="s">
        <v>15903</v>
      </c>
      <c r="B901" t="str">
        <f>unprmtd_src_summary!C901</f>
        <v>46</v>
      </c>
      <c r="C901" s="143">
        <f>unprmtd_src_summary!D901</f>
        <v>46019</v>
      </c>
      <c r="D901" s="143" t="str">
        <f>unprmtd_src_summary!E901</f>
        <v>2310000801</v>
      </c>
      <c r="E901" s="28" t="str">
        <f>unprmtd_src_summary!F901</f>
        <v>Gas Well Truck Loading</v>
      </c>
      <c r="F901" s="144">
        <f>unprmtd_src_summary!G901</f>
        <v>0</v>
      </c>
      <c r="G901" s="144">
        <f>unprmtd_src_summary!H901</f>
        <v>0</v>
      </c>
      <c r="H901" s="144">
        <f>unprmtd_src_summary!I901</f>
        <v>0</v>
      </c>
      <c r="I901" s="144">
        <f>unprmtd_src_summary!J901</f>
        <v>0</v>
      </c>
      <c r="J901" s="144">
        <f>unprmtd_src_summary!K901</f>
        <v>0</v>
      </c>
    </row>
    <row r="902" spans="1:10" s="221" customFormat="1" x14ac:dyDescent="0.2">
      <c r="A902" s="221" t="s">
        <v>15903</v>
      </c>
      <c r="B902" s="221" t="str">
        <f>unprmtd_src_summary!C902</f>
        <v>30</v>
      </c>
      <c r="C902" s="232" t="str">
        <f>unprmtd_src_summary!D902</f>
        <v>3001101</v>
      </c>
      <c r="D902" s="232" t="str">
        <f>unprmtd_src_summary!E902</f>
        <v>2310000801</v>
      </c>
      <c r="E902" s="233" t="str">
        <f>unprmtd_src_summary!F902</f>
        <v>Gas Well Truck Loading</v>
      </c>
      <c r="F902" s="234">
        <f>unprmtd_src_summary!G902</f>
        <v>0</v>
      </c>
      <c r="G902" s="234">
        <f>unprmtd_src_summary!H902</f>
        <v>0</v>
      </c>
      <c r="H902" s="234">
        <f>unprmtd_src_summary!I902</f>
        <v>0</v>
      </c>
      <c r="I902" s="234">
        <f>unprmtd_src_summary!J902</f>
        <v>0</v>
      </c>
      <c r="J902" s="234">
        <f>unprmtd_src_summary!K902</f>
        <v>0</v>
      </c>
    </row>
    <row r="903" spans="1:10" s="221" customFormat="1" x14ac:dyDescent="0.2">
      <c r="A903" s="221" t="s">
        <v>15903</v>
      </c>
      <c r="B903" s="221" t="str">
        <f>unprmtd_src_summary!C903</f>
        <v>30</v>
      </c>
      <c r="C903" s="232" t="str">
        <f>unprmtd_src_summary!D903</f>
        <v>3001701</v>
      </c>
      <c r="D903" s="232" t="str">
        <f>unprmtd_src_summary!E903</f>
        <v>2310000801</v>
      </c>
      <c r="E903" s="233" t="str">
        <f>unprmtd_src_summary!F903</f>
        <v>Gas Well Truck Loading</v>
      </c>
      <c r="F903" s="234">
        <f>unprmtd_src_summary!G903</f>
        <v>0</v>
      </c>
      <c r="G903" s="234">
        <f>unprmtd_src_summary!H903</f>
        <v>0</v>
      </c>
      <c r="H903" s="234">
        <f>unprmtd_src_summary!I903</f>
        <v>0</v>
      </c>
      <c r="I903" s="234">
        <f>unprmtd_src_summary!J903</f>
        <v>0</v>
      </c>
      <c r="J903" s="234">
        <f>unprmtd_src_summary!K903</f>
        <v>0</v>
      </c>
    </row>
    <row r="904" spans="1:10" s="221" customFormat="1" x14ac:dyDescent="0.2">
      <c r="A904" s="221" t="s">
        <v>15903</v>
      </c>
      <c r="B904" s="221" t="str">
        <f>unprmtd_src_summary!C904</f>
        <v>30</v>
      </c>
      <c r="C904" s="232" t="str">
        <f>unprmtd_src_summary!D904</f>
        <v>3001901</v>
      </c>
      <c r="D904" s="232" t="str">
        <f>unprmtd_src_summary!E904</f>
        <v>2310000801</v>
      </c>
      <c r="E904" s="233" t="str">
        <f>unprmtd_src_summary!F904</f>
        <v>Gas Well Truck Loading</v>
      </c>
      <c r="F904" s="234">
        <f>unprmtd_src_summary!G904</f>
        <v>0</v>
      </c>
      <c r="G904" s="234">
        <f>unprmtd_src_summary!H904</f>
        <v>0</v>
      </c>
      <c r="H904" s="234">
        <f>unprmtd_src_summary!I904</f>
        <v>0</v>
      </c>
      <c r="I904" s="234">
        <f>unprmtd_src_summary!J904</f>
        <v>0</v>
      </c>
      <c r="J904" s="234">
        <f>unprmtd_src_summary!K904</f>
        <v>0</v>
      </c>
    </row>
    <row r="905" spans="1:10" s="221" customFormat="1" x14ac:dyDescent="0.2">
      <c r="A905" s="221" t="s">
        <v>15903</v>
      </c>
      <c r="B905" s="221" t="str">
        <f>unprmtd_src_summary!C905</f>
        <v>30</v>
      </c>
      <c r="C905" s="232" t="str">
        <f>unprmtd_src_summary!D905</f>
        <v>3002101</v>
      </c>
      <c r="D905" s="232" t="str">
        <f>unprmtd_src_summary!E905</f>
        <v>2310000801</v>
      </c>
      <c r="E905" s="233" t="str">
        <f>unprmtd_src_summary!F905</f>
        <v>Gas Well Truck Loading</v>
      </c>
      <c r="F905" s="234">
        <f>unprmtd_src_summary!G905</f>
        <v>0</v>
      </c>
      <c r="G905" s="234">
        <f>unprmtd_src_summary!H905</f>
        <v>0</v>
      </c>
      <c r="H905" s="234">
        <f>unprmtd_src_summary!I905</f>
        <v>0</v>
      </c>
      <c r="I905" s="234">
        <f>unprmtd_src_summary!J905</f>
        <v>0</v>
      </c>
      <c r="J905" s="234">
        <f>unprmtd_src_summary!K905</f>
        <v>0</v>
      </c>
    </row>
    <row r="906" spans="1:10" s="221" customFormat="1" x14ac:dyDescent="0.2">
      <c r="A906" s="221" t="s">
        <v>15903</v>
      </c>
      <c r="B906" s="221" t="str">
        <f>unprmtd_src_summary!C906</f>
        <v>30</v>
      </c>
      <c r="C906" s="232" t="str">
        <f>unprmtd_src_summary!D906</f>
        <v>3002501</v>
      </c>
      <c r="D906" s="232" t="str">
        <f>unprmtd_src_summary!E906</f>
        <v>2310000801</v>
      </c>
      <c r="E906" s="233" t="str">
        <f>unprmtd_src_summary!F906</f>
        <v>Gas Well Truck Loading</v>
      </c>
      <c r="F906" s="234">
        <f>unprmtd_src_summary!G906</f>
        <v>0</v>
      </c>
      <c r="G906" s="234">
        <f>unprmtd_src_summary!H906</f>
        <v>0</v>
      </c>
      <c r="H906" s="234">
        <f>unprmtd_src_summary!I906</f>
        <v>0</v>
      </c>
      <c r="I906" s="234">
        <f>unprmtd_src_summary!J906</f>
        <v>0</v>
      </c>
      <c r="J906" s="234">
        <f>unprmtd_src_summary!K906</f>
        <v>0</v>
      </c>
    </row>
    <row r="907" spans="1:10" s="221" customFormat="1" x14ac:dyDescent="0.2">
      <c r="A907" s="221" t="s">
        <v>15903</v>
      </c>
      <c r="B907" s="221" t="str">
        <f>unprmtd_src_summary!C907</f>
        <v>30</v>
      </c>
      <c r="C907" s="232" t="str">
        <f>unprmtd_src_summary!D907</f>
        <v>3003301</v>
      </c>
      <c r="D907" s="232" t="str">
        <f>unprmtd_src_summary!E907</f>
        <v>2310000801</v>
      </c>
      <c r="E907" s="233" t="str">
        <f>unprmtd_src_summary!F907</f>
        <v>Gas Well Truck Loading</v>
      </c>
      <c r="F907" s="234">
        <f>unprmtd_src_summary!G907</f>
        <v>0</v>
      </c>
      <c r="G907" s="234">
        <f>unprmtd_src_summary!H907</f>
        <v>0</v>
      </c>
      <c r="H907" s="234">
        <f>unprmtd_src_summary!I907</f>
        <v>0</v>
      </c>
      <c r="I907" s="234">
        <f>unprmtd_src_summary!J907</f>
        <v>0</v>
      </c>
      <c r="J907" s="234">
        <f>unprmtd_src_summary!K907</f>
        <v>0</v>
      </c>
    </row>
    <row r="908" spans="1:10" s="221" customFormat="1" x14ac:dyDescent="0.2">
      <c r="A908" s="221" t="s">
        <v>15903</v>
      </c>
      <c r="B908" s="221" t="str">
        <f>unprmtd_src_summary!C908</f>
        <v>30</v>
      </c>
      <c r="C908" s="232" t="str">
        <f>unprmtd_src_summary!D908</f>
        <v>3005501</v>
      </c>
      <c r="D908" s="232" t="str">
        <f>unprmtd_src_summary!E908</f>
        <v>2310000801</v>
      </c>
      <c r="E908" s="233" t="str">
        <f>unprmtd_src_summary!F908</f>
        <v>Gas Well Truck Loading</v>
      </c>
      <c r="F908" s="234">
        <f>unprmtd_src_summary!G908</f>
        <v>0</v>
      </c>
      <c r="G908" s="234">
        <f>unprmtd_src_summary!H908</f>
        <v>0</v>
      </c>
      <c r="H908" s="234">
        <f>unprmtd_src_summary!I908</f>
        <v>0</v>
      </c>
      <c r="I908" s="234">
        <f>unprmtd_src_summary!J908</f>
        <v>0</v>
      </c>
      <c r="J908" s="234">
        <f>unprmtd_src_summary!K908</f>
        <v>0</v>
      </c>
    </row>
    <row r="909" spans="1:10" s="221" customFormat="1" x14ac:dyDescent="0.2">
      <c r="A909" s="221" t="s">
        <v>15903</v>
      </c>
      <c r="B909" s="221" t="str">
        <f>unprmtd_src_summary!C909</f>
        <v>30</v>
      </c>
      <c r="C909" s="232" t="str">
        <f>unprmtd_src_summary!D909</f>
        <v>3007901</v>
      </c>
      <c r="D909" s="232" t="str">
        <f>unprmtd_src_summary!E909</f>
        <v>2310000801</v>
      </c>
      <c r="E909" s="233" t="str">
        <f>unprmtd_src_summary!F909</f>
        <v>Gas Well Truck Loading</v>
      </c>
      <c r="F909" s="234">
        <f>unprmtd_src_summary!G909</f>
        <v>0</v>
      </c>
      <c r="G909" s="234">
        <f>unprmtd_src_summary!H909</f>
        <v>0</v>
      </c>
      <c r="H909" s="234">
        <f>unprmtd_src_summary!I909</f>
        <v>0</v>
      </c>
      <c r="I909" s="234">
        <f>unprmtd_src_summary!J909</f>
        <v>0</v>
      </c>
      <c r="J909" s="234">
        <f>unprmtd_src_summary!K909</f>
        <v>0</v>
      </c>
    </row>
    <row r="910" spans="1:10" s="221" customFormat="1" x14ac:dyDescent="0.2">
      <c r="A910" s="221" t="s">
        <v>15903</v>
      </c>
      <c r="B910" s="221" t="str">
        <f>unprmtd_src_summary!C910</f>
        <v>30</v>
      </c>
      <c r="C910" s="232" t="str">
        <f>unprmtd_src_summary!D910</f>
        <v>3008301</v>
      </c>
      <c r="D910" s="232" t="str">
        <f>unprmtd_src_summary!E910</f>
        <v>2310000801</v>
      </c>
      <c r="E910" s="233" t="str">
        <f>unprmtd_src_summary!F910</f>
        <v>Gas Well Truck Loading</v>
      </c>
      <c r="F910" s="234">
        <f>unprmtd_src_summary!G910</f>
        <v>0</v>
      </c>
      <c r="G910" s="234">
        <f>unprmtd_src_summary!H910</f>
        <v>0</v>
      </c>
      <c r="H910" s="234">
        <f>unprmtd_src_summary!I910</f>
        <v>0</v>
      </c>
      <c r="I910" s="234">
        <f>unprmtd_src_summary!J910</f>
        <v>0</v>
      </c>
      <c r="J910" s="234">
        <f>unprmtd_src_summary!K910</f>
        <v>0</v>
      </c>
    </row>
    <row r="911" spans="1:10" s="221" customFormat="1" x14ac:dyDescent="0.2">
      <c r="A911" s="221" t="s">
        <v>15903</v>
      </c>
      <c r="B911" s="221" t="str">
        <f>unprmtd_src_summary!C911</f>
        <v>30</v>
      </c>
      <c r="C911" s="232" t="str">
        <f>unprmtd_src_summary!D911</f>
        <v>3008501</v>
      </c>
      <c r="D911" s="232" t="str">
        <f>unprmtd_src_summary!E911</f>
        <v>2310000801</v>
      </c>
      <c r="E911" s="233" t="str">
        <f>unprmtd_src_summary!F911</f>
        <v>Gas Well Truck Loading</v>
      </c>
      <c r="F911" s="234">
        <f>unprmtd_src_summary!G911</f>
        <v>0</v>
      </c>
      <c r="G911" s="234">
        <f>unprmtd_src_summary!H911</f>
        <v>0</v>
      </c>
      <c r="H911" s="234">
        <f>unprmtd_src_summary!I911</f>
        <v>0</v>
      </c>
      <c r="I911" s="234">
        <f>unprmtd_src_summary!J911</f>
        <v>0</v>
      </c>
      <c r="J911" s="234">
        <f>unprmtd_src_summary!K911</f>
        <v>0</v>
      </c>
    </row>
    <row r="912" spans="1:10" s="221" customFormat="1" x14ac:dyDescent="0.2">
      <c r="A912" s="221" t="s">
        <v>15903</v>
      </c>
      <c r="B912" s="221" t="str">
        <f>unprmtd_src_summary!C912</f>
        <v>30</v>
      </c>
      <c r="C912" s="232" t="str">
        <f>unprmtd_src_summary!D912</f>
        <v>3009101</v>
      </c>
      <c r="D912" s="232" t="str">
        <f>unprmtd_src_summary!E912</f>
        <v>2310000801</v>
      </c>
      <c r="E912" s="233" t="str">
        <f>unprmtd_src_summary!F912</f>
        <v>Gas Well Truck Loading</v>
      </c>
      <c r="F912" s="234">
        <f>unprmtd_src_summary!G912</f>
        <v>0</v>
      </c>
      <c r="G912" s="234">
        <f>unprmtd_src_summary!H912</f>
        <v>0</v>
      </c>
      <c r="H912" s="234">
        <f>unprmtd_src_summary!I912</f>
        <v>0</v>
      </c>
      <c r="I912" s="234">
        <f>unprmtd_src_summary!J912</f>
        <v>0</v>
      </c>
      <c r="J912" s="234">
        <f>unprmtd_src_summary!K912</f>
        <v>0</v>
      </c>
    </row>
    <row r="913" spans="1:10" s="221" customFormat="1" x14ac:dyDescent="0.2">
      <c r="A913" s="221" t="s">
        <v>15903</v>
      </c>
      <c r="B913" s="221" t="str">
        <f>unprmtd_src_summary!C913</f>
        <v>30</v>
      </c>
      <c r="C913" s="232" t="str">
        <f>unprmtd_src_summary!D913</f>
        <v>3010501</v>
      </c>
      <c r="D913" s="232" t="str">
        <f>unprmtd_src_summary!E913</f>
        <v>2310000801</v>
      </c>
      <c r="E913" s="233" t="str">
        <f>unprmtd_src_summary!F913</f>
        <v>Gas Well Truck Loading</v>
      </c>
      <c r="F913" s="234">
        <f>unprmtd_src_summary!G913</f>
        <v>0</v>
      </c>
      <c r="G913" s="234">
        <f>unprmtd_src_summary!H913</f>
        <v>0</v>
      </c>
      <c r="H913" s="234">
        <f>unprmtd_src_summary!I913</f>
        <v>0</v>
      </c>
      <c r="I913" s="234">
        <f>unprmtd_src_summary!J913</f>
        <v>0</v>
      </c>
      <c r="J913" s="234">
        <f>unprmtd_src_summary!K913</f>
        <v>0</v>
      </c>
    </row>
    <row r="914" spans="1:10" s="221" customFormat="1" x14ac:dyDescent="0.2">
      <c r="A914" s="221" t="s">
        <v>15903</v>
      </c>
      <c r="B914" s="221" t="str">
        <f>unprmtd_src_summary!C914</f>
        <v>30</v>
      </c>
      <c r="C914" s="232" t="str">
        <f>unprmtd_src_summary!D914</f>
        <v>3010901</v>
      </c>
      <c r="D914" s="232" t="str">
        <f>unprmtd_src_summary!E914</f>
        <v>2310000801</v>
      </c>
      <c r="E914" s="233" t="str">
        <f>unprmtd_src_summary!F914</f>
        <v>Gas Well Truck Loading</v>
      </c>
      <c r="F914" s="234">
        <f>unprmtd_src_summary!G914</f>
        <v>0</v>
      </c>
      <c r="G914" s="234">
        <f>unprmtd_src_summary!H914</f>
        <v>0</v>
      </c>
      <c r="H914" s="234">
        <f>unprmtd_src_summary!I914</f>
        <v>0</v>
      </c>
      <c r="I914" s="234">
        <f>unprmtd_src_summary!J914</f>
        <v>0</v>
      </c>
      <c r="J914" s="234">
        <f>unprmtd_src_summary!K914</f>
        <v>0</v>
      </c>
    </row>
    <row r="915" spans="1:10" s="221" customFormat="1" x14ac:dyDescent="0.2">
      <c r="A915" s="221" t="s">
        <v>15903</v>
      </c>
      <c r="B915" s="221" t="str">
        <f>unprmtd_src_summary!C915</f>
        <v>38</v>
      </c>
      <c r="C915" s="232" t="str">
        <f>unprmtd_src_summary!D915</f>
        <v>3800701</v>
      </c>
      <c r="D915" s="232" t="str">
        <f>unprmtd_src_summary!E915</f>
        <v>2310000801</v>
      </c>
      <c r="E915" s="233" t="str">
        <f>unprmtd_src_summary!F915</f>
        <v>Gas Well Truck Loading</v>
      </c>
      <c r="F915" s="234">
        <f>unprmtd_src_summary!G915</f>
        <v>0</v>
      </c>
      <c r="G915" s="234">
        <f>unprmtd_src_summary!H915</f>
        <v>0</v>
      </c>
      <c r="H915" s="234">
        <f>unprmtd_src_summary!I915</f>
        <v>0</v>
      </c>
      <c r="I915" s="234">
        <f>unprmtd_src_summary!J915</f>
        <v>0</v>
      </c>
      <c r="J915" s="234">
        <f>unprmtd_src_summary!K915</f>
        <v>0</v>
      </c>
    </row>
    <row r="916" spans="1:10" s="221" customFormat="1" x14ac:dyDescent="0.2">
      <c r="A916" s="221" t="s">
        <v>15903</v>
      </c>
      <c r="B916" s="221" t="str">
        <f>unprmtd_src_summary!C916</f>
        <v>38</v>
      </c>
      <c r="C916" s="232" t="str">
        <f>unprmtd_src_summary!D916</f>
        <v>3800901</v>
      </c>
      <c r="D916" s="232" t="str">
        <f>unprmtd_src_summary!E916</f>
        <v>2310000801</v>
      </c>
      <c r="E916" s="233" t="str">
        <f>unprmtd_src_summary!F916</f>
        <v>Gas Well Truck Loading</v>
      </c>
      <c r="F916" s="234">
        <f>unprmtd_src_summary!G916</f>
        <v>0</v>
      </c>
      <c r="G916" s="234">
        <f>unprmtd_src_summary!H916</f>
        <v>0</v>
      </c>
      <c r="H916" s="234">
        <f>unprmtd_src_summary!I916</f>
        <v>0</v>
      </c>
      <c r="I916" s="234">
        <f>unprmtd_src_summary!J916</f>
        <v>0</v>
      </c>
      <c r="J916" s="234">
        <f>unprmtd_src_summary!K916</f>
        <v>0</v>
      </c>
    </row>
    <row r="917" spans="1:10" s="221" customFormat="1" x14ac:dyDescent="0.2">
      <c r="A917" s="221" t="s">
        <v>15903</v>
      </c>
      <c r="B917" s="221" t="str">
        <f>unprmtd_src_summary!C917</f>
        <v>38</v>
      </c>
      <c r="C917" s="232" t="str">
        <f>unprmtd_src_summary!D917</f>
        <v>3801101</v>
      </c>
      <c r="D917" s="232" t="str">
        <f>unprmtd_src_summary!E917</f>
        <v>2310000801</v>
      </c>
      <c r="E917" s="233" t="str">
        <f>unprmtd_src_summary!F917</f>
        <v>Gas Well Truck Loading</v>
      </c>
      <c r="F917" s="234">
        <f>unprmtd_src_summary!G917</f>
        <v>0</v>
      </c>
      <c r="G917" s="234">
        <f>unprmtd_src_summary!H917</f>
        <v>0</v>
      </c>
      <c r="H917" s="234">
        <f>unprmtd_src_summary!I917</f>
        <v>0</v>
      </c>
      <c r="I917" s="234">
        <f>unprmtd_src_summary!J917</f>
        <v>0</v>
      </c>
      <c r="J917" s="234">
        <f>unprmtd_src_summary!K917</f>
        <v>0</v>
      </c>
    </row>
    <row r="918" spans="1:10" s="221" customFormat="1" x14ac:dyDescent="0.2">
      <c r="A918" s="221" t="s">
        <v>15903</v>
      </c>
      <c r="B918" s="221" t="str">
        <f>unprmtd_src_summary!C918</f>
        <v>38</v>
      </c>
      <c r="C918" s="232" t="str">
        <f>unprmtd_src_summary!D918</f>
        <v>3801301</v>
      </c>
      <c r="D918" s="232" t="str">
        <f>unprmtd_src_summary!E918</f>
        <v>2310000801</v>
      </c>
      <c r="E918" s="233" t="str">
        <f>unprmtd_src_summary!F918</f>
        <v>Gas Well Truck Loading</v>
      </c>
      <c r="F918" s="234">
        <f>unprmtd_src_summary!G918</f>
        <v>0</v>
      </c>
      <c r="G918" s="234">
        <f>unprmtd_src_summary!H918</f>
        <v>0</v>
      </c>
      <c r="H918" s="234">
        <f>unprmtd_src_summary!I918</f>
        <v>0</v>
      </c>
      <c r="I918" s="234">
        <f>unprmtd_src_summary!J918</f>
        <v>0</v>
      </c>
      <c r="J918" s="234">
        <f>unprmtd_src_summary!K918</f>
        <v>0</v>
      </c>
    </row>
    <row r="919" spans="1:10" s="221" customFormat="1" x14ac:dyDescent="0.2">
      <c r="A919" s="221" t="s">
        <v>15903</v>
      </c>
      <c r="B919" s="221" t="str">
        <f>unprmtd_src_summary!C919</f>
        <v>38</v>
      </c>
      <c r="C919" s="232" t="str">
        <f>unprmtd_src_summary!D919</f>
        <v>3802301</v>
      </c>
      <c r="D919" s="232" t="str">
        <f>unprmtd_src_summary!E919</f>
        <v>2310000801</v>
      </c>
      <c r="E919" s="233" t="str">
        <f>unprmtd_src_summary!F919</f>
        <v>Gas Well Truck Loading</v>
      </c>
      <c r="F919" s="234">
        <f>unprmtd_src_summary!G919</f>
        <v>0</v>
      </c>
      <c r="G919" s="234">
        <f>unprmtd_src_summary!H919</f>
        <v>0</v>
      </c>
      <c r="H919" s="234">
        <f>unprmtd_src_summary!I919</f>
        <v>0</v>
      </c>
      <c r="I919" s="234">
        <f>unprmtd_src_summary!J919</f>
        <v>0</v>
      </c>
      <c r="J919" s="234">
        <f>unprmtd_src_summary!K919</f>
        <v>0</v>
      </c>
    </row>
    <row r="920" spans="1:10" s="221" customFormat="1" x14ac:dyDescent="0.2">
      <c r="A920" s="221" t="s">
        <v>15903</v>
      </c>
      <c r="B920" s="221" t="str">
        <f>unprmtd_src_summary!C920</f>
        <v>38</v>
      </c>
      <c r="C920" s="232" t="str">
        <f>unprmtd_src_summary!D920</f>
        <v>3802501</v>
      </c>
      <c r="D920" s="232" t="str">
        <f>unprmtd_src_summary!E920</f>
        <v>2310000801</v>
      </c>
      <c r="E920" s="233" t="str">
        <f>unprmtd_src_summary!F920</f>
        <v>Gas Well Truck Loading</v>
      </c>
      <c r="F920" s="234">
        <f>unprmtd_src_summary!G920</f>
        <v>0</v>
      </c>
      <c r="G920" s="234">
        <f>unprmtd_src_summary!H920</f>
        <v>0</v>
      </c>
      <c r="H920" s="234">
        <f>unprmtd_src_summary!I920</f>
        <v>0</v>
      </c>
      <c r="I920" s="234">
        <f>unprmtd_src_summary!J920</f>
        <v>0</v>
      </c>
      <c r="J920" s="234">
        <f>unprmtd_src_summary!K920</f>
        <v>0</v>
      </c>
    </row>
    <row r="921" spans="1:10" s="221" customFormat="1" x14ac:dyDescent="0.2">
      <c r="A921" s="221" t="s">
        <v>15903</v>
      </c>
      <c r="B921" s="221" t="str">
        <f>unprmtd_src_summary!C921</f>
        <v>38</v>
      </c>
      <c r="C921" s="232" t="str">
        <f>unprmtd_src_summary!D921</f>
        <v>3803301</v>
      </c>
      <c r="D921" s="232" t="str">
        <f>unprmtd_src_summary!E921</f>
        <v>2310000801</v>
      </c>
      <c r="E921" s="233" t="str">
        <f>unprmtd_src_summary!F921</f>
        <v>Gas Well Truck Loading</v>
      </c>
      <c r="F921" s="234">
        <f>unprmtd_src_summary!G921</f>
        <v>0</v>
      </c>
      <c r="G921" s="234">
        <f>unprmtd_src_summary!H921</f>
        <v>0</v>
      </c>
      <c r="H921" s="234">
        <f>unprmtd_src_summary!I921</f>
        <v>0</v>
      </c>
      <c r="I921" s="234">
        <f>unprmtd_src_summary!J921</f>
        <v>0</v>
      </c>
      <c r="J921" s="234">
        <f>unprmtd_src_summary!K921</f>
        <v>0</v>
      </c>
    </row>
    <row r="922" spans="1:10" s="221" customFormat="1" x14ac:dyDescent="0.2">
      <c r="A922" s="221" t="s">
        <v>15903</v>
      </c>
      <c r="B922" s="221" t="str">
        <f>unprmtd_src_summary!C922</f>
        <v>38</v>
      </c>
      <c r="C922" s="232" t="str">
        <f>unprmtd_src_summary!D922</f>
        <v>3804901</v>
      </c>
      <c r="D922" s="232" t="str">
        <f>unprmtd_src_summary!E922</f>
        <v>2310000801</v>
      </c>
      <c r="E922" s="233" t="str">
        <f>unprmtd_src_summary!F922</f>
        <v>Gas Well Truck Loading</v>
      </c>
      <c r="F922" s="234">
        <f>unprmtd_src_summary!G922</f>
        <v>0</v>
      </c>
      <c r="G922" s="234">
        <f>unprmtd_src_summary!H922</f>
        <v>0</v>
      </c>
      <c r="H922" s="234">
        <f>unprmtd_src_summary!I922</f>
        <v>0</v>
      </c>
      <c r="I922" s="234">
        <f>unprmtd_src_summary!J922</f>
        <v>0</v>
      </c>
      <c r="J922" s="234">
        <f>unprmtd_src_summary!K922</f>
        <v>0</v>
      </c>
    </row>
    <row r="923" spans="1:10" s="221" customFormat="1" x14ac:dyDescent="0.2">
      <c r="A923" s="221" t="s">
        <v>15903</v>
      </c>
      <c r="B923" s="221" t="str">
        <f>unprmtd_src_summary!C923</f>
        <v>38</v>
      </c>
      <c r="C923" s="232" t="str">
        <f>unprmtd_src_summary!D923</f>
        <v>3805301</v>
      </c>
      <c r="D923" s="232" t="str">
        <f>unprmtd_src_summary!E923</f>
        <v>2310000801</v>
      </c>
      <c r="E923" s="233" t="str">
        <f>unprmtd_src_summary!F923</f>
        <v>Gas Well Truck Loading</v>
      </c>
      <c r="F923" s="234">
        <f>unprmtd_src_summary!G923</f>
        <v>0</v>
      </c>
      <c r="G923" s="234">
        <f>unprmtd_src_summary!H923</f>
        <v>0</v>
      </c>
      <c r="H923" s="234">
        <f>unprmtd_src_summary!I923</f>
        <v>0</v>
      </c>
      <c r="I923" s="234">
        <f>unprmtd_src_summary!J923</f>
        <v>0</v>
      </c>
      <c r="J923" s="234">
        <f>unprmtd_src_summary!K923</f>
        <v>0</v>
      </c>
    </row>
    <row r="924" spans="1:10" s="221" customFormat="1" x14ac:dyDescent="0.2">
      <c r="A924" s="221" t="s">
        <v>15903</v>
      </c>
      <c r="B924" s="221" t="str">
        <f>unprmtd_src_summary!C924</f>
        <v>38</v>
      </c>
      <c r="C924" s="232" t="str">
        <f>unprmtd_src_summary!D924</f>
        <v>3805501</v>
      </c>
      <c r="D924" s="232" t="str">
        <f>unprmtd_src_summary!E924</f>
        <v>2310000801</v>
      </c>
      <c r="E924" s="233" t="str">
        <f>unprmtd_src_summary!F924</f>
        <v>Gas Well Truck Loading</v>
      </c>
      <c r="F924" s="234">
        <f>unprmtd_src_summary!G924</f>
        <v>0</v>
      </c>
      <c r="G924" s="234">
        <f>unprmtd_src_summary!H924</f>
        <v>0</v>
      </c>
      <c r="H924" s="234">
        <f>unprmtd_src_summary!I924</f>
        <v>0</v>
      </c>
      <c r="I924" s="234">
        <f>unprmtd_src_summary!J924</f>
        <v>0</v>
      </c>
      <c r="J924" s="234">
        <f>unprmtd_src_summary!K924</f>
        <v>0</v>
      </c>
    </row>
    <row r="925" spans="1:10" s="221" customFormat="1" x14ac:dyDescent="0.2">
      <c r="A925" s="221" t="s">
        <v>15903</v>
      </c>
      <c r="B925" s="221" t="str">
        <f>unprmtd_src_summary!C925</f>
        <v>38</v>
      </c>
      <c r="C925" s="232" t="str">
        <f>unprmtd_src_summary!D925</f>
        <v>3805701</v>
      </c>
      <c r="D925" s="232" t="str">
        <f>unprmtd_src_summary!E925</f>
        <v>2310000801</v>
      </c>
      <c r="E925" s="233" t="str">
        <f>unprmtd_src_summary!F925</f>
        <v>Gas Well Truck Loading</v>
      </c>
      <c r="F925" s="234">
        <f>unprmtd_src_summary!G925</f>
        <v>0</v>
      </c>
      <c r="G925" s="234">
        <f>unprmtd_src_summary!H925</f>
        <v>0</v>
      </c>
      <c r="H925" s="234">
        <f>unprmtd_src_summary!I925</f>
        <v>0</v>
      </c>
      <c r="I925" s="234">
        <f>unprmtd_src_summary!J925</f>
        <v>0</v>
      </c>
      <c r="J925" s="234">
        <f>unprmtd_src_summary!K925</f>
        <v>0</v>
      </c>
    </row>
    <row r="926" spans="1:10" s="221" customFormat="1" x14ac:dyDescent="0.2">
      <c r="A926" s="221" t="s">
        <v>15903</v>
      </c>
      <c r="B926" s="221" t="str">
        <f>unprmtd_src_summary!C926</f>
        <v>38</v>
      </c>
      <c r="C926" s="232" t="str">
        <f>unprmtd_src_summary!D926</f>
        <v>3806101</v>
      </c>
      <c r="D926" s="232" t="str">
        <f>unprmtd_src_summary!E926</f>
        <v>2310000801</v>
      </c>
      <c r="E926" s="233" t="str">
        <f>unprmtd_src_summary!F926</f>
        <v>Gas Well Truck Loading</v>
      </c>
      <c r="F926" s="234">
        <f>unprmtd_src_summary!G926</f>
        <v>0</v>
      </c>
      <c r="G926" s="234">
        <f>unprmtd_src_summary!H926</f>
        <v>0</v>
      </c>
      <c r="H926" s="234">
        <f>unprmtd_src_summary!I926</f>
        <v>0</v>
      </c>
      <c r="I926" s="234">
        <f>unprmtd_src_summary!J926</f>
        <v>0</v>
      </c>
      <c r="J926" s="234">
        <f>unprmtd_src_summary!K926</f>
        <v>0</v>
      </c>
    </row>
    <row r="927" spans="1:10" s="221" customFormat="1" x14ac:dyDescent="0.2">
      <c r="A927" s="221" t="s">
        <v>15903</v>
      </c>
      <c r="B927" s="221" t="str">
        <f>unprmtd_src_summary!C927</f>
        <v>38</v>
      </c>
      <c r="C927" s="232" t="str">
        <f>unprmtd_src_summary!D927</f>
        <v>3807501</v>
      </c>
      <c r="D927" s="232" t="str">
        <f>unprmtd_src_summary!E927</f>
        <v>2310000801</v>
      </c>
      <c r="E927" s="233" t="str">
        <f>unprmtd_src_summary!F927</f>
        <v>Gas Well Truck Loading</v>
      </c>
      <c r="F927" s="234">
        <f>unprmtd_src_summary!G927</f>
        <v>0</v>
      </c>
      <c r="G927" s="234">
        <f>unprmtd_src_summary!H927</f>
        <v>0</v>
      </c>
      <c r="H927" s="234">
        <f>unprmtd_src_summary!I927</f>
        <v>0</v>
      </c>
      <c r="I927" s="234">
        <f>unprmtd_src_summary!J927</f>
        <v>0</v>
      </c>
      <c r="J927" s="234">
        <f>unprmtd_src_summary!K927</f>
        <v>0</v>
      </c>
    </row>
    <row r="928" spans="1:10" s="221" customFormat="1" x14ac:dyDescent="0.2">
      <c r="A928" s="221" t="s">
        <v>15903</v>
      </c>
      <c r="B928" s="221" t="str">
        <f>unprmtd_src_summary!C928</f>
        <v>38</v>
      </c>
      <c r="C928" s="232" t="str">
        <f>unprmtd_src_summary!D928</f>
        <v>3808701</v>
      </c>
      <c r="D928" s="232" t="str">
        <f>unprmtd_src_summary!E928</f>
        <v>2310000801</v>
      </c>
      <c r="E928" s="233" t="str">
        <f>unprmtd_src_summary!F928</f>
        <v>Gas Well Truck Loading</v>
      </c>
      <c r="F928" s="234">
        <f>unprmtd_src_summary!G928</f>
        <v>0</v>
      </c>
      <c r="G928" s="234">
        <f>unprmtd_src_summary!H928</f>
        <v>0</v>
      </c>
      <c r="H928" s="234">
        <f>unprmtd_src_summary!I928</f>
        <v>0</v>
      </c>
      <c r="I928" s="234">
        <f>unprmtd_src_summary!J928</f>
        <v>0</v>
      </c>
      <c r="J928" s="234">
        <f>unprmtd_src_summary!K928</f>
        <v>0</v>
      </c>
    </row>
    <row r="929" spans="1:10" s="221" customFormat="1" ht="11.25" customHeight="1" x14ac:dyDescent="0.2">
      <c r="A929" s="221" t="s">
        <v>15903</v>
      </c>
      <c r="B929" s="221" t="str">
        <f>unprmtd_src_summary!C929</f>
        <v>38</v>
      </c>
      <c r="C929" s="232" t="str">
        <f>unprmtd_src_summary!D929</f>
        <v>3808901</v>
      </c>
      <c r="D929" s="232" t="str">
        <f>unprmtd_src_summary!E929</f>
        <v>2310000801</v>
      </c>
      <c r="E929" s="233" t="str">
        <f>unprmtd_src_summary!F929</f>
        <v>Gas Well Truck Loading</v>
      </c>
      <c r="F929" s="234">
        <f>unprmtd_src_summary!G929</f>
        <v>0</v>
      </c>
      <c r="G929" s="234">
        <f>unprmtd_src_summary!H929</f>
        <v>0</v>
      </c>
      <c r="H929" s="234">
        <f>unprmtd_src_summary!I929</f>
        <v>0</v>
      </c>
      <c r="I929" s="234">
        <f>unprmtd_src_summary!J929</f>
        <v>0</v>
      </c>
      <c r="J929" s="234">
        <f>unprmtd_src_summary!K929</f>
        <v>0</v>
      </c>
    </row>
    <row r="930" spans="1:10" s="221" customFormat="1" x14ac:dyDescent="0.2">
      <c r="A930" s="221" t="s">
        <v>15903</v>
      </c>
      <c r="B930" s="221" t="str">
        <f>unprmtd_src_summary!C930</f>
        <v>38</v>
      </c>
      <c r="C930" s="232" t="str">
        <f>unprmtd_src_summary!D930</f>
        <v>3810101</v>
      </c>
      <c r="D930" s="232" t="str">
        <f>unprmtd_src_summary!E930</f>
        <v>2310000801</v>
      </c>
      <c r="E930" s="233" t="str">
        <f>unprmtd_src_summary!F930</f>
        <v>Gas Well Truck Loading</v>
      </c>
      <c r="F930" s="234">
        <f>unprmtd_src_summary!G930</f>
        <v>0</v>
      </c>
      <c r="G930" s="234">
        <f>unprmtd_src_summary!H930</f>
        <v>0</v>
      </c>
      <c r="H930" s="234">
        <f>unprmtd_src_summary!I930</f>
        <v>0</v>
      </c>
      <c r="I930" s="234">
        <f>unprmtd_src_summary!J930</f>
        <v>0</v>
      </c>
      <c r="J930" s="234">
        <f>unprmtd_src_summary!K930</f>
        <v>0</v>
      </c>
    </row>
    <row r="931" spans="1:10" s="221" customFormat="1" x14ac:dyDescent="0.2">
      <c r="A931" s="221" t="s">
        <v>15903</v>
      </c>
      <c r="B931" s="221" t="str">
        <f>unprmtd_src_summary!C931</f>
        <v>38</v>
      </c>
      <c r="C931" s="232" t="str">
        <f>unprmtd_src_summary!D931</f>
        <v>3810501</v>
      </c>
      <c r="D931" s="232" t="str">
        <f>unprmtd_src_summary!E931</f>
        <v>2310000801</v>
      </c>
      <c r="E931" s="233" t="str">
        <f>unprmtd_src_summary!F931</f>
        <v>Gas Well Truck Loading</v>
      </c>
      <c r="F931" s="234">
        <f>unprmtd_src_summary!G931</f>
        <v>0</v>
      </c>
      <c r="G931" s="234">
        <f>unprmtd_src_summary!H931</f>
        <v>0</v>
      </c>
      <c r="H931" s="234">
        <f>unprmtd_src_summary!I931</f>
        <v>0</v>
      </c>
      <c r="I931" s="234">
        <f>unprmtd_src_summary!J931</f>
        <v>0</v>
      </c>
      <c r="J931" s="234">
        <f>unprmtd_src_summary!K931</f>
        <v>0</v>
      </c>
    </row>
    <row r="932" spans="1:10" s="221" customFormat="1" x14ac:dyDescent="0.2">
      <c r="A932" s="221" t="s">
        <v>15903</v>
      </c>
      <c r="B932" s="221" t="str">
        <f>unprmtd_src_summary!C932</f>
        <v>46</v>
      </c>
      <c r="C932" s="232" t="str">
        <f>unprmtd_src_summary!D932</f>
        <v>4606301</v>
      </c>
      <c r="D932" s="232" t="str">
        <f>unprmtd_src_summary!E932</f>
        <v>2310000801</v>
      </c>
      <c r="E932" s="233" t="str">
        <f>unprmtd_src_summary!F932</f>
        <v>Gas Well Truck Loading</v>
      </c>
      <c r="F932" s="234">
        <f>unprmtd_src_summary!G932</f>
        <v>0</v>
      </c>
      <c r="G932" s="234">
        <f>unprmtd_src_summary!H932</f>
        <v>0</v>
      </c>
      <c r="H932" s="234">
        <f>unprmtd_src_summary!I932</f>
        <v>0</v>
      </c>
      <c r="I932" s="234">
        <f>unprmtd_src_summary!J932</f>
        <v>0</v>
      </c>
      <c r="J932" s="234">
        <f>unprmtd_src_summary!K932</f>
        <v>0</v>
      </c>
    </row>
    <row r="933" spans="1:10" s="221" customFormat="1" x14ac:dyDescent="0.2">
      <c r="A933" s="221" t="s">
        <v>15903</v>
      </c>
      <c r="B933" s="221" t="str">
        <f>unprmtd_src_summary!C933</f>
        <v>46</v>
      </c>
      <c r="C933" s="232" t="str">
        <f>unprmtd_src_summary!D933</f>
        <v>4601901</v>
      </c>
      <c r="D933" s="232" t="str">
        <f>unprmtd_src_summary!E933</f>
        <v>2310000801</v>
      </c>
      <c r="E933" s="233" t="str">
        <f>unprmtd_src_summary!F933</f>
        <v>Gas Well Truck Loading</v>
      </c>
      <c r="F933" s="234">
        <f>unprmtd_src_summary!G933</f>
        <v>0</v>
      </c>
      <c r="G933" s="234">
        <f>unprmtd_src_summary!H933</f>
        <v>0</v>
      </c>
      <c r="H933" s="234">
        <f>unprmtd_src_summary!I933</f>
        <v>0</v>
      </c>
      <c r="I933" s="234">
        <f>unprmtd_src_summary!J933</f>
        <v>0</v>
      </c>
      <c r="J933" s="234">
        <f>unprmtd_src_summary!K933</f>
        <v>0</v>
      </c>
    </row>
    <row r="934" spans="1:10" s="226" customFormat="1" x14ac:dyDescent="0.2">
      <c r="A934" s="226" t="s">
        <v>15903</v>
      </c>
      <c r="B934" s="226" t="str">
        <f>unprmtd_src_summary!C934</f>
        <v>30</v>
      </c>
      <c r="C934" s="235" t="str">
        <f>unprmtd_src_summary!D934</f>
        <v>3001102</v>
      </c>
      <c r="D934" s="235" t="str">
        <f>unprmtd_src_summary!E934</f>
        <v>2310000801</v>
      </c>
      <c r="E934" s="236" t="str">
        <f>unprmtd_src_summary!F934</f>
        <v>Gas Well Truck Loading</v>
      </c>
      <c r="F934" s="237">
        <f>unprmtd_src_summary!G934</f>
        <v>0</v>
      </c>
      <c r="G934" s="237">
        <f>unprmtd_src_summary!H934</f>
        <v>0</v>
      </c>
      <c r="H934" s="237">
        <f>unprmtd_src_summary!I934</f>
        <v>0</v>
      </c>
      <c r="I934" s="237">
        <f>unprmtd_src_summary!J934</f>
        <v>0</v>
      </c>
      <c r="J934" s="237">
        <f>unprmtd_src_summary!K934</f>
        <v>0</v>
      </c>
    </row>
    <row r="935" spans="1:10" s="226" customFormat="1" x14ac:dyDescent="0.2">
      <c r="A935" s="226" t="s">
        <v>15903</v>
      </c>
      <c r="B935" s="226" t="str">
        <f>unprmtd_src_summary!C935</f>
        <v>30</v>
      </c>
      <c r="C935" s="235" t="str">
        <f>unprmtd_src_summary!D935</f>
        <v>3001702</v>
      </c>
      <c r="D935" s="235" t="str">
        <f>unprmtd_src_summary!E935</f>
        <v>2310000801</v>
      </c>
      <c r="E935" s="236" t="str">
        <f>unprmtd_src_summary!F935</f>
        <v>Gas Well Truck Loading</v>
      </c>
      <c r="F935" s="237">
        <f>unprmtd_src_summary!G935</f>
        <v>0</v>
      </c>
      <c r="G935" s="237">
        <f>unprmtd_src_summary!H935</f>
        <v>0</v>
      </c>
      <c r="H935" s="237">
        <f>unprmtd_src_summary!I935</f>
        <v>0</v>
      </c>
      <c r="I935" s="237">
        <f>unprmtd_src_summary!J935</f>
        <v>0</v>
      </c>
      <c r="J935" s="237">
        <f>unprmtd_src_summary!K935</f>
        <v>0</v>
      </c>
    </row>
    <row r="936" spans="1:10" s="226" customFormat="1" x14ac:dyDescent="0.2">
      <c r="A936" s="226" t="s">
        <v>15903</v>
      </c>
      <c r="B936" s="226" t="str">
        <f>unprmtd_src_summary!C936</f>
        <v>30</v>
      </c>
      <c r="C936" s="235" t="str">
        <f>unprmtd_src_summary!D936</f>
        <v>3001902</v>
      </c>
      <c r="D936" s="235" t="str">
        <f>unprmtd_src_summary!E936</f>
        <v>2310000801</v>
      </c>
      <c r="E936" s="236" t="str">
        <f>unprmtd_src_summary!F936</f>
        <v>Gas Well Truck Loading</v>
      </c>
      <c r="F936" s="237">
        <f>unprmtd_src_summary!G936</f>
        <v>0</v>
      </c>
      <c r="G936" s="237">
        <f>unprmtd_src_summary!H936</f>
        <v>0</v>
      </c>
      <c r="H936" s="237">
        <f>unprmtd_src_summary!I936</f>
        <v>0</v>
      </c>
      <c r="I936" s="237">
        <f>unprmtd_src_summary!J936</f>
        <v>0</v>
      </c>
      <c r="J936" s="237">
        <f>unprmtd_src_summary!K936</f>
        <v>0</v>
      </c>
    </row>
    <row r="937" spans="1:10" s="226" customFormat="1" x14ac:dyDescent="0.2">
      <c r="A937" s="226" t="s">
        <v>15903</v>
      </c>
      <c r="B937" s="226" t="str">
        <f>unprmtd_src_summary!C937</f>
        <v>30</v>
      </c>
      <c r="C937" s="235" t="str">
        <f>unprmtd_src_summary!D937</f>
        <v>3002102</v>
      </c>
      <c r="D937" s="235" t="str">
        <f>unprmtd_src_summary!E937</f>
        <v>2310000801</v>
      </c>
      <c r="E937" s="236" t="str">
        <f>unprmtd_src_summary!F937</f>
        <v>Gas Well Truck Loading</v>
      </c>
      <c r="F937" s="237">
        <f>unprmtd_src_summary!G937</f>
        <v>0</v>
      </c>
      <c r="G937" s="237">
        <f>unprmtd_src_summary!H937</f>
        <v>0.10867414722167375</v>
      </c>
      <c r="H937" s="237">
        <f>unprmtd_src_summary!I937</f>
        <v>0</v>
      </c>
      <c r="I937" s="237">
        <f>unprmtd_src_summary!J937</f>
        <v>0</v>
      </c>
      <c r="J937" s="237">
        <f>unprmtd_src_summary!K937</f>
        <v>0</v>
      </c>
    </row>
    <row r="938" spans="1:10" s="226" customFormat="1" x14ac:dyDescent="0.2">
      <c r="A938" s="226" t="s">
        <v>15903</v>
      </c>
      <c r="B938" s="226" t="str">
        <f>unprmtd_src_summary!C938</f>
        <v>30</v>
      </c>
      <c r="C938" s="235" t="str">
        <f>unprmtd_src_summary!D938</f>
        <v>3002502</v>
      </c>
      <c r="D938" s="235" t="str">
        <f>unprmtd_src_summary!E938</f>
        <v>2310000801</v>
      </c>
      <c r="E938" s="236" t="str">
        <f>unprmtd_src_summary!F938</f>
        <v>Gas Well Truck Loading</v>
      </c>
      <c r="F938" s="237">
        <f>unprmtd_src_summary!G938</f>
        <v>0</v>
      </c>
      <c r="G938" s="237">
        <f>unprmtd_src_summary!H938</f>
        <v>0.52012786528123411</v>
      </c>
      <c r="H938" s="237">
        <f>unprmtd_src_summary!I938</f>
        <v>0</v>
      </c>
      <c r="I938" s="237">
        <f>unprmtd_src_summary!J938</f>
        <v>0</v>
      </c>
      <c r="J938" s="237">
        <f>unprmtd_src_summary!K938</f>
        <v>0</v>
      </c>
    </row>
    <row r="939" spans="1:10" s="226" customFormat="1" x14ac:dyDescent="0.2">
      <c r="A939" s="226" t="s">
        <v>15903</v>
      </c>
      <c r="B939" s="226" t="str">
        <f>unprmtd_src_summary!C939</f>
        <v>30</v>
      </c>
      <c r="C939" s="235" t="str">
        <f>unprmtd_src_summary!D939</f>
        <v>3003302</v>
      </c>
      <c r="D939" s="235" t="str">
        <f>unprmtd_src_summary!E939</f>
        <v>2310000801</v>
      </c>
      <c r="E939" s="236" t="str">
        <f>unprmtd_src_summary!F939</f>
        <v>Gas Well Truck Loading</v>
      </c>
      <c r="F939" s="237">
        <f>unprmtd_src_summary!G939</f>
        <v>0</v>
      </c>
      <c r="G939" s="237">
        <f>unprmtd_src_summary!H939</f>
        <v>0</v>
      </c>
      <c r="H939" s="237">
        <f>unprmtd_src_summary!I939</f>
        <v>0</v>
      </c>
      <c r="I939" s="237">
        <f>unprmtd_src_summary!J939</f>
        <v>0</v>
      </c>
      <c r="J939" s="237">
        <f>unprmtd_src_summary!K939</f>
        <v>0</v>
      </c>
    </row>
    <row r="940" spans="1:10" s="226" customFormat="1" x14ac:dyDescent="0.2">
      <c r="A940" s="226" t="s">
        <v>15903</v>
      </c>
      <c r="B940" s="226" t="str">
        <f>unprmtd_src_summary!C940</f>
        <v>30</v>
      </c>
      <c r="C940" s="235" t="str">
        <f>unprmtd_src_summary!D940</f>
        <v>3005502</v>
      </c>
      <c r="D940" s="235" t="str">
        <f>unprmtd_src_summary!E940</f>
        <v>2310000801</v>
      </c>
      <c r="E940" s="236" t="str">
        <f>unprmtd_src_summary!F940</f>
        <v>Gas Well Truck Loading</v>
      </c>
      <c r="F940" s="237">
        <f>unprmtd_src_summary!G940</f>
        <v>0</v>
      </c>
      <c r="G940" s="237">
        <f>unprmtd_src_summary!H940</f>
        <v>0</v>
      </c>
      <c r="H940" s="237">
        <f>unprmtd_src_summary!I940</f>
        <v>0</v>
      </c>
      <c r="I940" s="237">
        <f>unprmtd_src_summary!J940</f>
        <v>0</v>
      </c>
      <c r="J940" s="237">
        <f>unprmtd_src_summary!K940</f>
        <v>0</v>
      </c>
    </row>
    <row r="941" spans="1:10" s="226" customFormat="1" x14ac:dyDescent="0.2">
      <c r="A941" s="226" t="s">
        <v>15903</v>
      </c>
      <c r="B941" s="226" t="str">
        <f>unprmtd_src_summary!C941</f>
        <v>30</v>
      </c>
      <c r="C941" s="235" t="str">
        <f>unprmtd_src_summary!D941</f>
        <v>3007902</v>
      </c>
      <c r="D941" s="235" t="str">
        <f>unprmtd_src_summary!E941</f>
        <v>2310000801</v>
      </c>
      <c r="E941" s="236" t="str">
        <f>unprmtd_src_summary!F941</f>
        <v>Gas Well Truck Loading</v>
      </c>
      <c r="F941" s="237">
        <f>unprmtd_src_summary!G941</f>
        <v>0</v>
      </c>
      <c r="G941" s="237">
        <f>unprmtd_src_summary!H941</f>
        <v>0</v>
      </c>
      <c r="H941" s="237">
        <f>unprmtd_src_summary!I941</f>
        <v>0</v>
      </c>
      <c r="I941" s="237">
        <f>unprmtd_src_summary!J941</f>
        <v>0</v>
      </c>
      <c r="J941" s="237">
        <f>unprmtd_src_summary!K941</f>
        <v>0</v>
      </c>
    </row>
    <row r="942" spans="1:10" s="226" customFormat="1" x14ac:dyDescent="0.2">
      <c r="A942" s="226" t="s">
        <v>15903</v>
      </c>
      <c r="B942" s="226" t="str">
        <f>unprmtd_src_summary!C942</f>
        <v>30</v>
      </c>
      <c r="C942" s="235" t="str">
        <f>unprmtd_src_summary!D942</f>
        <v>3008302</v>
      </c>
      <c r="D942" s="235" t="str">
        <f>unprmtd_src_summary!E942</f>
        <v>2310000801</v>
      </c>
      <c r="E942" s="236" t="str">
        <f>unprmtd_src_summary!F942</f>
        <v>Gas Well Truck Loading</v>
      </c>
      <c r="F942" s="237">
        <f>unprmtd_src_summary!G942</f>
        <v>0</v>
      </c>
      <c r="G942" s="237">
        <f>unprmtd_src_summary!H942</f>
        <v>0.89139154843025292</v>
      </c>
      <c r="H942" s="237">
        <f>unprmtd_src_summary!I942</f>
        <v>0</v>
      </c>
      <c r="I942" s="237">
        <f>unprmtd_src_summary!J942</f>
        <v>0</v>
      </c>
      <c r="J942" s="237">
        <f>unprmtd_src_summary!K942</f>
        <v>0</v>
      </c>
    </row>
    <row r="943" spans="1:10" s="226" customFormat="1" x14ac:dyDescent="0.2">
      <c r="A943" s="226" t="s">
        <v>15903</v>
      </c>
      <c r="B943" s="226" t="str">
        <f>unprmtd_src_summary!C943</f>
        <v>30</v>
      </c>
      <c r="C943" s="235" t="str">
        <f>unprmtd_src_summary!D943</f>
        <v>3008502</v>
      </c>
      <c r="D943" s="235" t="str">
        <f>unprmtd_src_summary!E943</f>
        <v>2310000801</v>
      </c>
      <c r="E943" s="236" t="str">
        <f>unprmtd_src_summary!F943</f>
        <v>Gas Well Truck Loading</v>
      </c>
      <c r="F943" s="237">
        <f>unprmtd_src_summary!G943</f>
        <v>0</v>
      </c>
      <c r="G943" s="237">
        <f>unprmtd_src_summary!H943</f>
        <v>0</v>
      </c>
      <c r="H943" s="237">
        <f>unprmtd_src_summary!I943</f>
        <v>0</v>
      </c>
      <c r="I943" s="237">
        <f>unprmtd_src_summary!J943</f>
        <v>0</v>
      </c>
      <c r="J943" s="237">
        <f>unprmtd_src_summary!K943</f>
        <v>0</v>
      </c>
    </row>
    <row r="944" spans="1:10" s="226" customFormat="1" x14ac:dyDescent="0.2">
      <c r="A944" s="226" t="s">
        <v>15903</v>
      </c>
      <c r="B944" s="226" t="str">
        <f>unprmtd_src_summary!C944</f>
        <v>30</v>
      </c>
      <c r="C944" s="235" t="str">
        <f>unprmtd_src_summary!D944</f>
        <v>3009102</v>
      </c>
      <c r="D944" s="235" t="str">
        <f>unprmtd_src_summary!E944</f>
        <v>2310000801</v>
      </c>
      <c r="E944" s="236" t="str">
        <f>unprmtd_src_summary!F944</f>
        <v>Gas Well Truck Loading</v>
      </c>
      <c r="F944" s="237">
        <f>unprmtd_src_summary!G944</f>
        <v>0</v>
      </c>
      <c r="G944" s="237">
        <f>unprmtd_src_summary!H944</f>
        <v>0.27810918510955779</v>
      </c>
      <c r="H944" s="237">
        <f>unprmtd_src_summary!I944</f>
        <v>0</v>
      </c>
      <c r="I944" s="237">
        <f>unprmtd_src_summary!J944</f>
        <v>0</v>
      </c>
      <c r="J944" s="237">
        <f>unprmtd_src_summary!K944</f>
        <v>0</v>
      </c>
    </row>
    <row r="945" spans="1:10" s="226" customFormat="1" x14ac:dyDescent="0.2">
      <c r="A945" s="226" t="s">
        <v>15903</v>
      </c>
      <c r="B945" s="226" t="str">
        <f>unprmtd_src_summary!C945</f>
        <v>30</v>
      </c>
      <c r="C945" s="235" t="str">
        <f>unprmtd_src_summary!D945</f>
        <v>3010502</v>
      </c>
      <c r="D945" s="235" t="str">
        <f>unprmtd_src_summary!E945</f>
        <v>2310000801</v>
      </c>
      <c r="E945" s="236" t="str">
        <f>unprmtd_src_summary!F945</f>
        <v>Gas Well Truck Loading</v>
      </c>
      <c r="F945" s="237">
        <f>unprmtd_src_summary!G945</f>
        <v>0</v>
      </c>
      <c r="G945" s="237">
        <f>unprmtd_src_summary!H945</f>
        <v>0</v>
      </c>
      <c r="H945" s="237">
        <f>unprmtd_src_summary!I945</f>
        <v>0</v>
      </c>
      <c r="I945" s="237">
        <f>unprmtd_src_summary!J945</f>
        <v>0</v>
      </c>
      <c r="J945" s="237">
        <f>unprmtd_src_summary!K945</f>
        <v>0</v>
      </c>
    </row>
    <row r="946" spans="1:10" s="226" customFormat="1" x14ac:dyDescent="0.2">
      <c r="A946" s="226" t="s">
        <v>15903</v>
      </c>
      <c r="B946" s="226" t="str">
        <f>unprmtd_src_summary!C946</f>
        <v>30</v>
      </c>
      <c r="C946" s="235" t="str">
        <f>unprmtd_src_summary!D946</f>
        <v>3010902</v>
      </c>
      <c r="D946" s="235" t="str">
        <f>unprmtd_src_summary!E946</f>
        <v>2310000801</v>
      </c>
      <c r="E946" s="236" t="str">
        <f>unprmtd_src_summary!F946</f>
        <v>Gas Well Truck Loading</v>
      </c>
      <c r="F946" s="237">
        <f>unprmtd_src_summary!G946</f>
        <v>0</v>
      </c>
      <c r="G946" s="237">
        <f>unprmtd_src_summary!H946</f>
        <v>0</v>
      </c>
      <c r="H946" s="237">
        <f>unprmtd_src_summary!I946</f>
        <v>0</v>
      </c>
      <c r="I946" s="237">
        <f>unprmtd_src_summary!J946</f>
        <v>0</v>
      </c>
      <c r="J946" s="237">
        <f>unprmtd_src_summary!K946</f>
        <v>0</v>
      </c>
    </row>
    <row r="947" spans="1:10" s="226" customFormat="1" x14ac:dyDescent="0.2">
      <c r="A947" s="226" t="s">
        <v>15903</v>
      </c>
      <c r="B947" s="226" t="str">
        <f>unprmtd_src_summary!C947</f>
        <v>38</v>
      </c>
      <c r="C947" s="235" t="str">
        <f>unprmtd_src_summary!D947</f>
        <v>3800702</v>
      </c>
      <c r="D947" s="235" t="str">
        <f>unprmtd_src_summary!E947</f>
        <v>2310000801</v>
      </c>
      <c r="E947" s="236" t="str">
        <f>unprmtd_src_summary!F947</f>
        <v>Gas Well Truck Loading</v>
      </c>
      <c r="F947" s="237">
        <f>unprmtd_src_summary!G947</f>
        <v>0</v>
      </c>
      <c r="G947" s="237">
        <f>unprmtd_src_summary!H947</f>
        <v>0.39446995102996896</v>
      </c>
      <c r="H947" s="237">
        <f>unprmtd_src_summary!I947</f>
        <v>0</v>
      </c>
      <c r="I947" s="237">
        <f>unprmtd_src_summary!J947</f>
        <v>0</v>
      </c>
      <c r="J947" s="237">
        <f>unprmtd_src_summary!K947</f>
        <v>0</v>
      </c>
    </row>
    <row r="948" spans="1:10" s="226" customFormat="1" x14ac:dyDescent="0.2">
      <c r="A948" s="226" t="s">
        <v>15903</v>
      </c>
      <c r="B948" s="226" t="str">
        <f>unprmtd_src_summary!C948</f>
        <v>38</v>
      </c>
      <c r="C948" s="235" t="str">
        <f>unprmtd_src_summary!D948</f>
        <v>3800902</v>
      </c>
      <c r="D948" s="235" t="str">
        <f>unprmtd_src_summary!E948</f>
        <v>2310000801</v>
      </c>
      <c r="E948" s="236" t="str">
        <f>unprmtd_src_summary!F948</f>
        <v>Gas Well Truck Loading</v>
      </c>
      <c r="F948" s="237">
        <f>unprmtd_src_summary!G948</f>
        <v>0</v>
      </c>
      <c r="G948" s="237">
        <f>unprmtd_src_summary!H948</f>
        <v>1.7558433284687402</v>
      </c>
      <c r="H948" s="237">
        <f>unprmtd_src_summary!I948</f>
        <v>0</v>
      </c>
      <c r="I948" s="237">
        <f>unprmtd_src_summary!J948</f>
        <v>0</v>
      </c>
      <c r="J948" s="237">
        <f>unprmtd_src_summary!K948</f>
        <v>0</v>
      </c>
    </row>
    <row r="949" spans="1:10" s="226" customFormat="1" x14ac:dyDescent="0.2">
      <c r="A949" s="226" t="s">
        <v>15903</v>
      </c>
      <c r="B949" s="226" t="str">
        <f>unprmtd_src_summary!C949</f>
        <v>38</v>
      </c>
      <c r="C949" s="235" t="str">
        <f>unprmtd_src_summary!D949</f>
        <v>3801102</v>
      </c>
      <c r="D949" s="235" t="str">
        <f>unprmtd_src_summary!E949</f>
        <v>2310000801</v>
      </c>
      <c r="E949" s="236" t="str">
        <f>unprmtd_src_summary!F949</f>
        <v>Gas Well Truck Loading</v>
      </c>
      <c r="F949" s="237">
        <f>unprmtd_src_summary!G949</f>
        <v>0</v>
      </c>
      <c r="G949" s="237">
        <f>unprmtd_src_summary!H949</f>
        <v>55.216459392918615</v>
      </c>
      <c r="H949" s="237">
        <f>unprmtd_src_summary!I949</f>
        <v>0</v>
      </c>
      <c r="I949" s="237">
        <f>unprmtd_src_summary!J949</f>
        <v>0</v>
      </c>
      <c r="J949" s="237">
        <f>unprmtd_src_summary!K949</f>
        <v>0</v>
      </c>
    </row>
    <row r="950" spans="1:10" s="226" customFormat="1" x14ac:dyDescent="0.2">
      <c r="A950" s="226" t="s">
        <v>15903</v>
      </c>
      <c r="B950" s="226" t="str">
        <f>unprmtd_src_summary!C950</f>
        <v>38</v>
      </c>
      <c r="C950" s="235" t="str">
        <f>unprmtd_src_summary!D950</f>
        <v>3801302</v>
      </c>
      <c r="D950" s="235" t="str">
        <f>unprmtd_src_summary!E950</f>
        <v>2310000801</v>
      </c>
      <c r="E950" s="236" t="str">
        <f>unprmtd_src_summary!F950</f>
        <v>Gas Well Truck Loading</v>
      </c>
      <c r="F950" s="237">
        <f>unprmtd_src_summary!G950</f>
        <v>0</v>
      </c>
      <c r="G950" s="237">
        <f>unprmtd_src_summary!H950</f>
        <v>0.90478822673376669</v>
      </c>
      <c r="H950" s="237">
        <f>unprmtd_src_summary!I950</f>
        <v>0</v>
      </c>
      <c r="I950" s="237">
        <f>unprmtd_src_summary!J950</f>
        <v>0</v>
      </c>
      <c r="J950" s="237">
        <f>unprmtd_src_summary!K950</f>
        <v>0</v>
      </c>
    </row>
    <row r="951" spans="1:10" s="226" customFormat="1" x14ac:dyDescent="0.2">
      <c r="A951" s="226" t="s">
        <v>15903</v>
      </c>
      <c r="B951" s="226" t="str">
        <f>unprmtd_src_summary!C951</f>
        <v>38</v>
      </c>
      <c r="C951" s="235" t="str">
        <f>unprmtd_src_summary!D951</f>
        <v>3802302</v>
      </c>
      <c r="D951" s="235" t="str">
        <f>unprmtd_src_summary!E951</f>
        <v>2310000801</v>
      </c>
      <c r="E951" s="236" t="str">
        <f>unprmtd_src_summary!F951</f>
        <v>Gas Well Truck Loading</v>
      </c>
      <c r="F951" s="237">
        <f>unprmtd_src_summary!G951</f>
        <v>0</v>
      </c>
      <c r="G951" s="237">
        <f>unprmtd_src_summary!H951</f>
        <v>2.6129745192703346</v>
      </c>
      <c r="H951" s="237">
        <f>unprmtd_src_summary!I951</f>
        <v>0</v>
      </c>
      <c r="I951" s="237">
        <f>unprmtd_src_summary!J951</f>
        <v>0</v>
      </c>
      <c r="J951" s="237">
        <f>unprmtd_src_summary!K951</f>
        <v>0</v>
      </c>
    </row>
    <row r="952" spans="1:10" s="226" customFormat="1" x14ac:dyDescent="0.2">
      <c r="A952" s="226" t="s">
        <v>15903</v>
      </c>
      <c r="B952" s="226" t="str">
        <f>unprmtd_src_summary!C952</f>
        <v>38</v>
      </c>
      <c r="C952" s="235" t="str">
        <f>unprmtd_src_summary!D952</f>
        <v>3802502</v>
      </c>
      <c r="D952" s="235" t="str">
        <f>unprmtd_src_summary!E952</f>
        <v>2310000801</v>
      </c>
      <c r="E952" s="236" t="str">
        <f>unprmtd_src_summary!F952</f>
        <v>Gas Well Truck Loading</v>
      </c>
      <c r="F952" s="237">
        <f>unprmtd_src_summary!G952</f>
        <v>0</v>
      </c>
      <c r="G952" s="237">
        <f>unprmtd_src_summary!H952</f>
        <v>7.7646195770565427</v>
      </c>
      <c r="H952" s="237">
        <f>unprmtd_src_summary!I952</f>
        <v>0</v>
      </c>
      <c r="I952" s="237">
        <f>unprmtd_src_summary!J952</f>
        <v>0</v>
      </c>
      <c r="J952" s="237">
        <f>unprmtd_src_summary!K952</f>
        <v>0</v>
      </c>
    </row>
    <row r="953" spans="1:10" s="226" customFormat="1" x14ac:dyDescent="0.2">
      <c r="A953" s="226" t="s">
        <v>15903</v>
      </c>
      <c r="B953" s="226" t="str">
        <f>unprmtd_src_summary!C953</f>
        <v>38</v>
      </c>
      <c r="C953" s="235" t="str">
        <f>unprmtd_src_summary!D953</f>
        <v>3803302</v>
      </c>
      <c r="D953" s="235" t="str">
        <f>unprmtd_src_summary!E953</f>
        <v>2310000801</v>
      </c>
      <c r="E953" s="236" t="str">
        <f>unprmtd_src_summary!F953</f>
        <v>Gas Well Truck Loading</v>
      </c>
      <c r="F953" s="237">
        <f>unprmtd_src_summary!G953</f>
        <v>0</v>
      </c>
      <c r="G953" s="237">
        <f>unprmtd_src_summary!H953</f>
        <v>0</v>
      </c>
      <c r="H953" s="237">
        <f>unprmtd_src_summary!I953</f>
        <v>0</v>
      </c>
      <c r="I953" s="237">
        <f>unprmtd_src_summary!J953</f>
        <v>0</v>
      </c>
      <c r="J953" s="237">
        <f>unprmtd_src_summary!K953</f>
        <v>0</v>
      </c>
    </row>
    <row r="954" spans="1:10" s="226" customFormat="1" x14ac:dyDescent="0.2">
      <c r="A954" s="226" t="s">
        <v>15903</v>
      </c>
      <c r="B954" s="226" t="str">
        <f>unprmtd_src_summary!C954</f>
        <v>38</v>
      </c>
      <c r="C954" s="235" t="str">
        <f>unprmtd_src_summary!D954</f>
        <v>3804902</v>
      </c>
      <c r="D954" s="235" t="str">
        <f>unprmtd_src_summary!E954</f>
        <v>2310000801</v>
      </c>
      <c r="E954" s="236" t="str">
        <f>unprmtd_src_summary!F954</f>
        <v>Gas Well Truck Loading</v>
      </c>
      <c r="F954" s="237">
        <f>unprmtd_src_summary!G954</f>
        <v>0</v>
      </c>
      <c r="G954" s="237">
        <f>unprmtd_src_summary!H954</f>
        <v>0</v>
      </c>
      <c r="H954" s="237">
        <f>unprmtd_src_summary!I954</f>
        <v>0</v>
      </c>
      <c r="I954" s="237">
        <f>unprmtd_src_summary!J954</f>
        <v>0</v>
      </c>
      <c r="J954" s="237">
        <f>unprmtd_src_summary!K954</f>
        <v>0</v>
      </c>
    </row>
    <row r="955" spans="1:10" s="226" customFormat="1" x14ac:dyDescent="0.2">
      <c r="A955" s="226" t="s">
        <v>15903</v>
      </c>
      <c r="B955" s="226" t="str">
        <f>unprmtd_src_summary!C955</f>
        <v>38</v>
      </c>
      <c r="C955" s="235" t="str">
        <f>unprmtd_src_summary!D955</f>
        <v>3805302</v>
      </c>
      <c r="D955" s="235" t="str">
        <f>unprmtd_src_summary!E955</f>
        <v>2310000801</v>
      </c>
      <c r="E955" s="236" t="str">
        <f>unprmtd_src_summary!F955</f>
        <v>Gas Well Truck Loading</v>
      </c>
      <c r="F955" s="237">
        <f>unprmtd_src_summary!G955</f>
        <v>0</v>
      </c>
      <c r="G955" s="237">
        <f>unprmtd_src_summary!H955</f>
        <v>39.850066746380222</v>
      </c>
      <c r="H955" s="237">
        <f>unprmtd_src_summary!I955</f>
        <v>0</v>
      </c>
      <c r="I955" s="237">
        <f>unprmtd_src_summary!J955</f>
        <v>0</v>
      </c>
      <c r="J955" s="237">
        <f>unprmtd_src_summary!K955</f>
        <v>0</v>
      </c>
    </row>
    <row r="956" spans="1:10" s="226" customFormat="1" x14ac:dyDescent="0.2">
      <c r="A956" s="226" t="s">
        <v>15903</v>
      </c>
      <c r="B956" s="226" t="str">
        <f>unprmtd_src_summary!C956</f>
        <v>38</v>
      </c>
      <c r="C956" s="235" t="str">
        <f>unprmtd_src_summary!D956</f>
        <v>3805502</v>
      </c>
      <c r="D956" s="235" t="str">
        <f>unprmtd_src_summary!E956</f>
        <v>2310000801</v>
      </c>
      <c r="E956" s="236" t="str">
        <f>unprmtd_src_summary!F956</f>
        <v>Gas Well Truck Loading</v>
      </c>
      <c r="F956" s="237">
        <f>unprmtd_src_summary!G956</f>
        <v>0</v>
      </c>
      <c r="G956" s="237">
        <f>unprmtd_src_summary!H956</f>
        <v>0</v>
      </c>
      <c r="H956" s="237">
        <f>unprmtd_src_summary!I956</f>
        <v>0</v>
      </c>
      <c r="I956" s="237">
        <f>unprmtd_src_summary!J956</f>
        <v>0</v>
      </c>
      <c r="J956" s="237">
        <f>unprmtd_src_summary!K956</f>
        <v>0</v>
      </c>
    </row>
    <row r="957" spans="1:10" s="226" customFormat="1" x14ac:dyDescent="0.2">
      <c r="A957" s="226" t="s">
        <v>15903</v>
      </c>
      <c r="B957" s="226" t="str">
        <f>unprmtd_src_summary!C957</f>
        <v>38</v>
      </c>
      <c r="C957" s="235" t="str">
        <f>unprmtd_src_summary!D957</f>
        <v>3805702</v>
      </c>
      <c r="D957" s="235" t="str">
        <f>unprmtd_src_summary!E957</f>
        <v>2310000801</v>
      </c>
      <c r="E957" s="236" t="str">
        <f>unprmtd_src_summary!F957</f>
        <v>Gas Well Truck Loading</v>
      </c>
      <c r="F957" s="237">
        <f>unprmtd_src_summary!G957</f>
        <v>0</v>
      </c>
      <c r="G957" s="237">
        <f>unprmtd_src_summary!H957</f>
        <v>0</v>
      </c>
      <c r="H957" s="237">
        <f>unprmtd_src_summary!I957</f>
        <v>0</v>
      </c>
      <c r="I957" s="237">
        <f>unprmtd_src_summary!J957</f>
        <v>0</v>
      </c>
      <c r="J957" s="237">
        <f>unprmtd_src_summary!K957</f>
        <v>0</v>
      </c>
    </row>
    <row r="958" spans="1:10" s="226" customFormat="1" x14ac:dyDescent="0.2">
      <c r="A958" s="226" t="s">
        <v>15903</v>
      </c>
      <c r="B958" s="226" t="str">
        <f>unprmtd_src_summary!C958</f>
        <v>38</v>
      </c>
      <c r="C958" s="235" t="str">
        <f>unprmtd_src_summary!D958</f>
        <v>3806102</v>
      </c>
      <c r="D958" s="235" t="str">
        <f>unprmtd_src_summary!E958</f>
        <v>2310000801</v>
      </c>
      <c r="E958" s="236" t="str">
        <f>unprmtd_src_summary!F958</f>
        <v>Gas Well Truck Loading</v>
      </c>
      <c r="F958" s="237">
        <f>unprmtd_src_summary!G958</f>
        <v>0</v>
      </c>
      <c r="G958" s="237">
        <f>unprmtd_src_summary!H958</f>
        <v>9.3268333202094666</v>
      </c>
      <c r="H958" s="237">
        <f>unprmtd_src_summary!I958</f>
        <v>0</v>
      </c>
      <c r="I958" s="237">
        <f>unprmtd_src_summary!J958</f>
        <v>0</v>
      </c>
      <c r="J958" s="237">
        <f>unprmtd_src_summary!K958</f>
        <v>0</v>
      </c>
    </row>
    <row r="959" spans="1:10" s="226" customFormat="1" x14ac:dyDescent="0.2">
      <c r="A959" s="226" t="s">
        <v>15903</v>
      </c>
      <c r="B959" s="226" t="str">
        <f>unprmtd_src_summary!C959</f>
        <v>38</v>
      </c>
      <c r="C959" s="235" t="str">
        <f>unprmtd_src_summary!D959</f>
        <v>3807502</v>
      </c>
      <c r="D959" s="235" t="str">
        <f>unprmtd_src_summary!E959</f>
        <v>2310000801</v>
      </c>
      <c r="E959" s="236" t="str">
        <f>unprmtd_src_summary!F959</f>
        <v>Gas Well Truck Loading</v>
      </c>
      <c r="F959" s="237">
        <f>unprmtd_src_summary!G959</f>
        <v>0</v>
      </c>
      <c r="G959" s="237">
        <f>unprmtd_src_summary!H959</f>
        <v>1.205481429639139</v>
      </c>
      <c r="H959" s="237">
        <f>unprmtd_src_summary!I959</f>
        <v>0</v>
      </c>
      <c r="I959" s="237">
        <f>unprmtd_src_summary!J959</f>
        <v>0</v>
      </c>
      <c r="J959" s="237">
        <f>unprmtd_src_summary!K959</f>
        <v>0</v>
      </c>
    </row>
    <row r="960" spans="1:10" s="226" customFormat="1" x14ac:dyDescent="0.2">
      <c r="A960" s="226" t="s">
        <v>15903</v>
      </c>
      <c r="B960" s="226" t="str">
        <f>unprmtd_src_summary!C960</f>
        <v>38</v>
      </c>
      <c r="C960" s="235" t="str">
        <f>unprmtd_src_summary!D960</f>
        <v>3808702</v>
      </c>
      <c r="D960" s="235" t="str">
        <f>unprmtd_src_summary!E960</f>
        <v>2310000801</v>
      </c>
      <c r="E960" s="236" t="str">
        <f>unprmtd_src_summary!F960</f>
        <v>Gas Well Truck Loading</v>
      </c>
      <c r="F960" s="237">
        <f>unprmtd_src_summary!G960</f>
        <v>0</v>
      </c>
      <c r="G960" s="237">
        <f>unprmtd_src_summary!H960</f>
        <v>5.468919395313141</v>
      </c>
      <c r="H960" s="237">
        <f>unprmtd_src_summary!I960</f>
        <v>0</v>
      </c>
      <c r="I960" s="237">
        <f>unprmtd_src_summary!J960</f>
        <v>0</v>
      </c>
      <c r="J960" s="237">
        <f>unprmtd_src_summary!K960</f>
        <v>0</v>
      </c>
    </row>
    <row r="961" spans="1:11" s="226" customFormat="1" ht="11.25" customHeight="1" x14ac:dyDescent="0.2">
      <c r="A961" s="226" t="s">
        <v>15903</v>
      </c>
      <c r="B961" s="226" t="str">
        <f>unprmtd_src_summary!C961</f>
        <v>38</v>
      </c>
      <c r="C961" s="235" t="str">
        <f>unprmtd_src_summary!D961</f>
        <v>3808902</v>
      </c>
      <c r="D961" s="235" t="str">
        <f>unprmtd_src_summary!E961</f>
        <v>2310000801</v>
      </c>
      <c r="E961" s="236" t="str">
        <f>unprmtd_src_summary!F961</f>
        <v>Gas Well Truck Loading</v>
      </c>
      <c r="F961" s="237">
        <f>unprmtd_src_summary!G961</f>
        <v>0</v>
      </c>
      <c r="G961" s="237">
        <f>unprmtd_src_summary!H961</f>
        <v>0</v>
      </c>
      <c r="H961" s="237">
        <f>unprmtd_src_summary!I961</f>
        <v>0</v>
      </c>
      <c r="I961" s="237">
        <f>unprmtd_src_summary!J961</f>
        <v>0</v>
      </c>
      <c r="J961" s="237">
        <f>unprmtd_src_summary!K961</f>
        <v>0</v>
      </c>
    </row>
    <row r="962" spans="1:11" s="226" customFormat="1" x14ac:dyDescent="0.2">
      <c r="A962" s="226" t="s">
        <v>15903</v>
      </c>
      <c r="B962" s="226" t="str">
        <f>unprmtd_src_summary!C962</f>
        <v>38</v>
      </c>
      <c r="C962" s="235" t="str">
        <f>unprmtd_src_summary!D962</f>
        <v>3810102</v>
      </c>
      <c r="D962" s="235" t="str">
        <f>unprmtd_src_summary!E962</f>
        <v>2310000801</v>
      </c>
      <c r="E962" s="236" t="str">
        <f>unprmtd_src_summary!F962</f>
        <v>Gas Well Truck Loading</v>
      </c>
      <c r="F962" s="237">
        <f>unprmtd_src_summary!G962</f>
        <v>0</v>
      </c>
      <c r="G962" s="237">
        <f>unprmtd_src_summary!H962</f>
        <v>0</v>
      </c>
      <c r="H962" s="237">
        <f>unprmtd_src_summary!I962</f>
        <v>0</v>
      </c>
      <c r="I962" s="237">
        <f>unprmtd_src_summary!J962</f>
        <v>0</v>
      </c>
      <c r="J962" s="237">
        <f>unprmtd_src_summary!K962</f>
        <v>0</v>
      </c>
    </row>
    <row r="963" spans="1:11" s="226" customFormat="1" x14ac:dyDescent="0.2">
      <c r="A963" s="226" t="s">
        <v>15903</v>
      </c>
      <c r="B963" s="226" t="str">
        <f>unprmtd_src_summary!C963</f>
        <v>38</v>
      </c>
      <c r="C963" s="235" t="str">
        <f>unprmtd_src_summary!D963</f>
        <v>3810502</v>
      </c>
      <c r="D963" s="235" t="str">
        <f>unprmtd_src_summary!E963</f>
        <v>2310000801</v>
      </c>
      <c r="E963" s="236" t="str">
        <f>unprmtd_src_summary!F963</f>
        <v>Gas Well Truck Loading</v>
      </c>
      <c r="F963" s="237">
        <f>unprmtd_src_summary!G963</f>
        <v>0</v>
      </c>
      <c r="G963" s="237">
        <f>unprmtd_src_summary!H963</f>
        <v>24.764601711807575</v>
      </c>
      <c r="H963" s="237">
        <f>unprmtd_src_summary!I963</f>
        <v>0</v>
      </c>
      <c r="I963" s="237">
        <f>unprmtd_src_summary!J963</f>
        <v>0</v>
      </c>
      <c r="J963" s="237">
        <f>unprmtd_src_summary!K963</f>
        <v>0</v>
      </c>
    </row>
    <row r="964" spans="1:11" s="226" customFormat="1" x14ac:dyDescent="0.2">
      <c r="A964" s="226" t="s">
        <v>15903</v>
      </c>
      <c r="B964" s="226" t="str">
        <f>unprmtd_src_summary!C964</f>
        <v>46</v>
      </c>
      <c r="C964" s="235" t="str">
        <f>unprmtd_src_summary!D964</f>
        <v>4606302</v>
      </c>
      <c r="D964" s="235" t="str">
        <f>unprmtd_src_summary!E964</f>
        <v>2310000801</v>
      </c>
      <c r="E964" s="236" t="str">
        <f>unprmtd_src_summary!F964</f>
        <v>Gas Well Truck Loading</v>
      </c>
      <c r="F964" s="237">
        <f>unprmtd_src_summary!G964</f>
        <v>0</v>
      </c>
      <c r="G964" s="237">
        <f>unprmtd_src_summary!H964</f>
        <v>0.44710498764322831</v>
      </c>
      <c r="H964" s="237">
        <f>unprmtd_src_summary!I964</f>
        <v>0</v>
      </c>
      <c r="I964" s="237">
        <f>unprmtd_src_summary!J964</f>
        <v>0</v>
      </c>
      <c r="J964" s="237">
        <f>unprmtd_src_summary!K964</f>
        <v>0</v>
      </c>
    </row>
    <row r="965" spans="1:11" s="226" customFormat="1" x14ac:dyDescent="0.2">
      <c r="A965" s="226" t="s">
        <v>15903</v>
      </c>
      <c r="B965" s="226" t="str">
        <f>unprmtd_src_summary!C965</f>
        <v>46</v>
      </c>
      <c r="C965" s="235" t="str">
        <f>unprmtd_src_summary!D965</f>
        <v>4601902</v>
      </c>
      <c r="D965" s="235" t="str">
        <f>unprmtd_src_summary!E965</f>
        <v>2310000801</v>
      </c>
      <c r="E965" s="236" t="str">
        <f>unprmtd_src_summary!F965</f>
        <v>Gas Well Truck Loading</v>
      </c>
      <c r="F965" s="237">
        <f>unprmtd_src_summary!G965</f>
        <v>0</v>
      </c>
      <c r="G965" s="237">
        <f>unprmtd_src_summary!H965</f>
        <v>0</v>
      </c>
      <c r="H965" s="237">
        <f>unprmtd_src_summary!I965</f>
        <v>0</v>
      </c>
      <c r="I965" s="237">
        <f>unprmtd_src_summary!J965</f>
        <v>0</v>
      </c>
      <c r="J965" s="237">
        <f>unprmtd_src_summary!K965</f>
        <v>0</v>
      </c>
    </row>
    <row r="966" spans="1:11" s="31" customFormat="1" x14ac:dyDescent="0.2">
      <c r="A966" t="s">
        <v>15903</v>
      </c>
      <c r="B966" t="str">
        <f>unprmtd_src_summary!C966</f>
        <v>30</v>
      </c>
      <c r="C966" s="143">
        <f>unprmtd_src_summary!D966</f>
        <v>30011</v>
      </c>
      <c r="D966" s="143" t="str">
        <f>unprmtd_src_summary!E966</f>
        <v>2310000802</v>
      </c>
      <c r="E966" s="28" t="str">
        <f>unprmtd_src_summary!F966</f>
        <v>Oil Well Truck Loading</v>
      </c>
      <c r="F966" s="144">
        <f>unprmtd_src_summary!G966</f>
        <v>0</v>
      </c>
      <c r="G966" s="144">
        <f>unprmtd_src_summary!H966</f>
        <v>3.4460613074413233</v>
      </c>
      <c r="H966" s="144">
        <f>unprmtd_src_summary!I966</f>
        <v>0</v>
      </c>
      <c r="I966" s="144">
        <f>unprmtd_src_summary!J966</f>
        <v>0</v>
      </c>
      <c r="J966" s="144">
        <f>unprmtd_src_summary!K966</f>
        <v>0</v>
      </c>
      <c r="K966"/>
    </row>
    <row r="967" spans="1:11" s="31" customFormat="1" x14ac:dyDescent="0.2">
      <c r="A967" t="s">
        <v>15903</v>
      </c>
      <c r="B967" t="str">
        <f>unprmtd_src_summary!C967</f>
        <v>30</v>
      </c>
      <c r="C967" s="143">
        <f>unprmtd_src_summary!D967</f>
        <v>30017</v>
      </c>
      <c r="D967" s="143" t="str">
        <f>unprmtd_src_summary!E967</f>
        <v>2310000802</v>
      </c>
      <c r="E967" s="28" t="str">
        <f>unprmtd_src_summary!F967</f>
        <v>Oil Well Truck Loading</v>
      </c>
      <c r="F967" s="144">
        <f>unprmtd_src_summary!G967</f>
        <v>0</v>
      </c>
      <c r="G967" s="144">
        <f>unprmtd_src_summary!H967</f>
        <v>0</v>
      </c>
      <c r="H967" s="144">
        <f>unprmtd_src_summary!I967</f>
        <v>0</v>
      </c>
      <c r="I967" s="144">
        <f>unprmtd_src_summary!J967</f>
        <v>0</v>
      </c>
      <c r="J967" s="144">
        <f>unprmtd_src_summary!K967</f>
        <v>0</v>
      </c>
    </row>
    <row r="968" spans="1:11" s="31" customFormat="1" x14ac:dyDescent="0.2">
      <c r="A968" t="s">
        <v>15903</v>
      </c>
      <c r="B968" t="str">
        <f>unprmtd_src_summary!C968</f>
        <v>30</v>
      </c>
      <c r="C968" s="143">
        <f>unprmtd_src_summary!D968</f>
        <v>30019</v>
      </c>
      <c r="D968" s="143" t="str">
        <f>unprmtd_src_summary!E968</f>
        <v>2310000802</v>
      </c>
      <c r="E968" s="28" t="str">
        <f>unprmtd_src_summary!F968</f>
        <v>Oil Well Truck Loading</v>
      </c>
      <c r="F968" s="144">
        <f>unprmtd_src_summary!G968</f>
        <v>0</v>
      </c>
      <c r="G968" s="144">
        <f>unprmtd_src_summary!H968</f>
        <v>0.35883452271404104</v>
      </c>
      <c r="H968" s="144">
        <f>unprmtd_src_summary!I968</f>
        <v>0</v>
      </c>
      <c r="I968" s="144">
        <f>unprmtd_src_summary!J968</f>
        <v>0</v>
      </c>
      <c r="J968" s="144">
        <f>unprmtd_src_summary!K968</f>
        <v>0</v>
      </c>
    </row>
    <row r="969" spans="1:11" s="31" customFormat="1" x14ac:dyDescent="0.2">
      <c r="A969" t="s">
        <v>15903</v>
      </c>
      <c r="B969" t="str">
        <f>unprmtd_src_summary!C969</f>
        <v>30</v>
      </c>
      <c r="C969" s="143">
        <f>unprmtd_src_summary!D969</f>
        <v>30021</v>
      </c>
      <c r="D969" s="143" t="str">
        <f>unprmtd_src_summary!E969</f>
        <v>2310000802</v>
      </c>
      <c r="E969" s="28" t="str">
        <f>unprmtd_src_summary!F969</f>
        <v>Oil Well Truck Loading</v>
      </c>
      <c r="F969" s="144">
        <f>unprmtd_src_summary!G969</f>
        <v>0</v>
      </c>
      <c r="G969" s="144">
        <f>unprmtd_src_summary!H969</f>
        <v>27.980081941234179</v>
      </c>
      <c r="H969" s="144">
        <f>unprmtd_src_summary!I969</f>
        <v>0</v>
      </c>
      <c r="I969" s="144">
        <f>unprmtd_src_summary!J969</f>
        <v>0</v>
      </c>
      <c r="J969" s="144">
        <f>unprmtd_src_summary!K969</f>
        <v>0</v>
      </c>
    </row>
    <row r="970" spans="1:11" s="31" customFormat="1" x14ac:dyDescent="0.2">
      <c r="A970" t="s">
        <v>15903</v>
      </c>
      <c r="B970" t="str">
        <f>unprmtd_src_summary!C970</f>
        <v>30</v>
      </c>
      <c r="C970" s="143">
        <f>unprmtd_src_summary!D970</f>
        <v>30025</v>
      </c>
      <c r="D970" s="143" t="str">
        <f>unprmtd_src_summary!E970</f>
        <v>2310000802</v>
      </c>
      <c r="E970" s="28" t="str">
        <f>unprmtd_src_summary!F970</f>
        <v>Oil Well Truck Loading</v>
      </c>
      <c r="F970" s="144">
        <f>unprmtd_src_summary!G970</f>
        <v>0</v>
      </c>
      <c r="G970" s="144">
        <f>unprmtd_src_summary!H970</f>
        <v>439.84603063394775</v>
      </c>
      <c r="H970" s="144">
        <f>unprmtd_src_summary!I970</f>
        <v>0</v>
      </c>
      <c r="I970" s="144">
        <f>unprmtd_src_summary!J970</f>
        <v>0</v>
      </c>
      <c r="J970" s="144">
        <f>unprmtd_src_summary!K970</f>
        <v>0</v>
      </c>
    </row>
    <row r="971" spans="1:11" s="31" customFormat="1" x14ac:dyDescent="0.2">
      <c r="A971" t="s">
        <v>15903</v>
      </c>
      <c r="B971" t="str">
        <f>unprmtd_src_summary!C971</f>
        <v>30</v>
      </c>
      <c r="C971" s="143">
        <f>unprmtd_src_summary!D971</f>
        <v>30033</v>
      </c>
      <c r="D971" s="143" t="str">
        <f>unprmtd_src_summary!E971</f>
        <v>2310000802</v>
      </c>
      <c r="E971" s="28" t="str">
        <f>unprmtd_src_summary!F971</f>
        <v>Oil Well Truck Loading</v>
      </c>
      <c r="F971" s="144">
        <f>unprmtd_src_summary!G971</f>
        <v>0</v>
      </c>
      <c r="G971" s="144">
        <f>unprmtd_src_summary!H971</f>
        <v>1.1277344993923053</v>
      </c>
      <c r="H971" s="144">
        <f>unprmtd_src_summary!I971</f>
        <v>0</v>
      </c>
      <c r="I971" s="144">
        <f>unprmtd_src_summary!J971</f>
        <v>0</v>
      </c>
      <c r="J971" s="144">
        <f>unprmtd_src_summary!K971</f>
        <v>0</v>
      </c>
    </row>
    <row r="972" spans="1:11" s="31" customFormat="1" x14ac:dyDescent="0.2">
      <c r="A972" t="s">
        <v>15903</v>
      </c>
      <c r="B972" t="str">
        <f>unprmtd_src_summary!C972</f>
        <v>30</v>
      </c>
      <c r="C972" s="143">
        <f>unprmtd_src_summary!D972</f>
        <v>30055</v>
      </c>
      <c r="D972" s="143" t="str">
        <f>unprmtd_src_summary!E972</f>
        <v>2310000802</v>
      </c>
      <c r="E972" s="28" t="str">
        <f>unprmtd_src_summary!F972</f>
        <v>Oil Well Truck Loading</v>
      </c>
      <c r="F972" s="144">
        <f>unprmtd_src_summary!G972</f>
        <v>0</v>
      </c>
      <c r="G972" s="144">
        <f>unprmtd_src_summary!H972</f>
        <v>0.4344092298065082</v>
      </c>
      <c r="H972" s="144">
        <f>unprmtd_src_summary!I972</f>
        <v>0</v>
      </c>
      <c r="I972" s="144">
        <f>unprmtd_src_summary!J972</f>
        <v>0</v>
      </c>
      <c r="J972" s="144">
        <f>unprmtd_src_summary!K972</f>
        <v>0</v>
      </c>
    </row>
    <row r="973" spans="1:11" s="31" customFormat="1" ht="11.25" customHeight="1" x14ac:dyDescent="0.2">
      <c r="A973" t="s">
        <v>15903</v>
      </c>
      <c r="B973" t="str">
        <f>unprmtd_src_summary!C973</f>
        <v>30</v>
      </c>
      <c r="C973" s="143">
        <f>unprmtd_src_summary!D973</f>
        <v>30079</v>
      </c>
      <c r="D973" s="143" t="str">
        <f>unprmtd_src_summary!E973</f>
        <v>2310000802</v>
      </c>
      <c r="E973" s="28" t="str">
        <f>unprmtd_src_summary!F973</f>
        <v>Oil Well Truck Loading</v>
      </c>
      <c r="F973" s="144">
        <f>unprmtd_src_summary!G973</f>
        <v>0</v>
      </c>
      <c r="G973" s="144">
        <f>unprmtd_src_summary!H973</f>
        <v>5.3394983920579806</v>
      </c>
      <c r="H973" s="144">
        <f>unprmtd_src_summary!I973</f>
        <v>0</v>
      </c>
      <c r="I973" s="144">
        <f>unprmtd_src_summary!J973</f>
        <v>0</v>
      </c>
      <c r="J973" s="144">
        <f>unprmtd_src_summary!K973</f>
        <v>0</v>
      </c>
    </row>
    <row r="974" spans="1:11" s="31" customFormat="1" x14ac:dyDescent="0.2">
      <c r="A974" t="s">
        <v>15903</v>
      </c>
      <c r="B974" t="str">
        <f>unprmtd_src_summary!C974</f>
        <v>30</v>
      </c>
      <c r="C974" s="143">
        <f>unprmtd_src_summary!D974</f>
        <v>30083</v>
      </c>
      <c r="D974" s="143" t="str">
        <f>unprmtd_src_summary!E974</f>
        <v>2310000802</v>
      </c>
      <c r="E974" s="28" t="str">
        <f>unprmtd_src_summary!F974</f>
        <v>Oil Well Truck Loading</v>
      </c>
      <c r="F974" s="144">
        <f>unprmtd_src_summary!G974</f>
        <v>0</v>
      </c>
      <c r="G974" s="144">
        <f>unprmtd_src_summary!H974</f>
        <v>1092.2675800257609</v>
      </c>
      <c r="H974" s="144">
        <f>unprmtd_src_summary!I974</f>
        <v>0</v>
      </c>
      <c r="I974" s="144">
        <f>unprmtd_src_summary!J974</f>
        <v>0</v>
      </c>
      <c r="J974" s="144">
        <f>unprmtd_src_summary!K974</f>
        <v>0</v>
      </c>
    </row>
    <row r="975" spans="1:11" s="31" customFormat="1" x14ac:dyDescent="0.2">
      <c r="A975" t="s">
        <v>15903</v>
      </c>
      <c r="B975" t="str">
        <f>unprmtd_src_summary!C975</f>
        <v>30</v>
      </c>
      <c r="C975" s="143">
        <f>unprmtd_src_summary!D975</f>
        <v>30085</v>
      </c>
      <c r="D975" s="143" t="str">
        <f>unprmtd_src_summary!E975</f>
        <v>2310000802</v>
      </c>
      <c r="E975" s="28" t="str">
        <f>unprmtd_src_summary!F975</f>
        <v>Oil Well Truck Loading</v>
      </c>
      <c r="F975" s="144">
        <f>unprmtd_src_summary!G975</f>
        <v>0</v>
      </c>
      <c r="G975" s="144">
        <f>unprmtd_src_summary!H975</f>
        <v>89.509011716603524</v>
      </c>
      <c r="H975" s="144">
        <f>unprmtd_src_summary!I975</f>
        <v>0</v>
      </c>
      <c r="I975" s="144">
        <f>unprmtd_src_summary!J975</f>
        <v>0</v>
      </c>
      <c r="J975" s="144">
        <f>unprmtd_src_summary!K975</f>
        <v>0</v>
      </c>
    </row>
    <row r="976" spans="1:11" x14ac:dyDescent="0.2">
      <c r="A976" t="s">
        <v>15903</v>
      </c>
      <c r="B976" t="str">
        <f>unprmtd_src_summary!C976</f>
        <v>30</v>
      </c>
      <c r="C976" s="143">
        <f>unprmtd_src_summary!D976</f>
        <v>30091</v>
      </c>
      <c r="D976" s="143" t="str">
        <f>unprmtd_src_summary!E976</f>
        <v>2310000802</v>
      </c>
      <c r="E976" s="28" t="str">
        <f>unprmtd_src_summary!F976</f>
        <v>Oil Well Truck Loading</v>
      </c>
      <c r="F976" s="144">
        <f>unprmtd_src_summary!G976</f>
        <v>0</v>
      </c>
      <c r="G976" s="144">
        <f>unprmtd_src_summary!H976</f>
        <v>101.68075430177089</v>
      </c>
      <c r="H976" s="144">
        <f>unprmtd_src_summary!I976</f>
        <v>0</v>
      </c>
      <c r="I976" s="144">
        <f>unprmtd_src_summary!J976</f>
        <v>0</v>
      </c>
      <c r="J976" s="144">
        <f>unprmtd_src_summary!K976</f>
        <v>0</v>
      </c>
    </row>
    <row r="977" spans="1:10" s="30" customFormat="1" x14ac:dyDescent="0.2">
      <c r="A977" t="s">
        <v>15903</v>
      </c>
      <c r="B977" t="str">
        <f>unprmtd_src_summary!C977</f>
        <v>30</v>
      </c>
      <c r="C977" s="143">
        <f>unprmtd_src_summary!D977</f>
        <v>30105</v>
      </c>
      <c r="D977" s="143" t="str">
        <f>unprmtd_src_summary!E977</f>
        <v>2310000802</v>
      </c>
      <c r="E977" s="28" t="str">
        <f>unprmtd_src_summary!F977</f>
        <v>Oil Well Truck Loading</v>
      </c>
      <c r="F977" s="144">
        <f>unprmtd_src_summary!G977</f>
        <v>0</v>
      </c>
      <c r="G977" s="144">
        <f>unprmtd_src_summary!H977</f>
        <v>7.897338887200049</v>
      </c>
      <c r="H977" s="144">
        <f>unprmtd_src_summary!I977</f>
        <v>0</v>
      </c>
      <c r="I977" s="144">
        <f>unprmtd_src_summary!J977</f>
        <v>0</v>
      </c>
      <c r="J977" s="144">
        <f>unprmtd_src_summary!K977</f>
        <v>0</v>
      </c>
    </row>
    <row r="978" spans="1:10" s="31" customFormat="1" x14ac:dyDescent="0.2">
      <c r="A978" t="s">
        <v>15903</v>
      </c>
      <c r="B978" t="str">
        <f>unprmtd_src_summary!C978</f>
        <v>30</v>
      </c>
      <c r="C978" s="143">
        <f>unprmtd_src_summary!D978</f>
        <v>30109</v>
      </c>
      <c r="D978" s="143" t="str">
        <f>unprmtd_src_summary!E978</f>
        <v>2310000802</v>
      </c>
      <c r="E978" s="28" t="str">
        <f>unprmtd_src_summary!F978</f>
        <v>Oil Well Truck Loading</v>
      </c>
      <c r="F978" s="144">
        <f>unprmtd_src_summary!G978</f>
        <v>0</v>
      </c>
      <c r="G978" s="144">
        <f>unprmtd_src_summary!H978</f>
        <v>49.689207225495721</v>
      </c>
      <c r="H978" s="144">
        <f>unprmtd_src_summary!I978</f>
        <v>0</v>
      </c>
      <c r="I978" s="144">
        <f>unprmtd_src_summary!J978</f>
        <v>0</v>
      </c>
      <c r="J978" s="144">
        <f>unprmtd_src_summary!K978</f>
        <v>0</v>
      </c>
    </row>
    <row r="979" spans="1:10" x14ac:dyDescent="0.2">
      <c r="A979" t="s">
        <v>15903</v>
      </c>
      <c r="B979" t="str">
        <f>unprmtd_src_summary!C979</f>
        <v>38</v>
      </c>
      <c r="C979" s="143">
        <f>unprmtd_src_summary!D979</f>
        <v>38007</v>
      </c>
      <c r="D979" s="143" t="str">
        <f>unprmtd_src_summary!E979</f>
        <v>2310000802</v>
      </c>
      <c r="E979" s="28" t="str">
        <f>unprmtd_src_summary!F979</f>
        <v>Oil Well Truck Loading</v>
      </c>
      <c r="F979" s="144">
        <f>unprmtd_src_summary!G979</f>
        <v>0</v>
      </c>
      <c r="G979" s="144">
        <f>unprmtd_src_summary!H979</f>
        <v>279.84732692439866</v>
      </c>
      <c r="H979" s="144">
        <f>unprmtd_src_summary!I979</f>
        <v>0</v>
      </c>
      <c r="I979" s="144">
        <f>unprmtd_src_summary!J979</f>
        <v>0</v>
      </c>
      <c r="J979" s="144">
        <f>unprmtd_src_summary!K979</f>
        <v>0</v>
      </c>
    </row>
    <row r="980" spans="1:10" s="30" customFormat="1" x14ac:dyDescent="0.2">
      <c r="A980" t="s">
        <v>15903</v>
      </c>
      <c r="B980" t="str">
        <f>unprmtd_src_summary!C980</f>
        <v>38</v>
      </c>
      <c r="C980" s="143">
        <f>unprmtd_src_summary!D980</f>
        <v>38009</v>
      </c>
      <c r="D980" s="143" t="str">
        <f>unprmtd_src_summary!E980</f>
        <v>2310000802</v>
      </c>
      <c r="E980" s="28" t="str">
        <f>unprmtd_src_summary!F980</f>
        <v>Oil Well Truck Loading</v>
      </c>
      <c r="F980" s="144">
        <f>unprmtd_src_summary!G980</f>
        <v>0</v>
      </c>
      <c r="G980" s="144">
        <f>unprmtd_src_summary!H980</f>
        <v>137.08525186697648</v>
      </c>
      <c r="H980" s="144">
        <f>unprmtd_src_summary!I980</f>
        <v>0</v>
      </c>
      <c r="I980" s="144">
        <f>unprmtd_src_summary!J980</f>
        <v>0</v>
      </c>
      <c r="J980" s="144">
        <f>unprmtd_src_summary!K980</f>
        <v>0</v>
      </c>
    </row>
    <row r="981" spans="1:10" s="31" customFormat="1" x14ac:dyDescent="0.2">
      <c r="A981" t="s">
        <v>15903</v>
      </c>
      <c r="B981" t="str">
        <f>unprmtd_src_summary!C981</f>
        <v>38</v>
      </c>
      <c r="C981" s="143">
        <f>unprmtd_src_summary!D981</f>
        <v>38011</v>
      </c>
      <c r="D981" s="143" t="str">
        <f>unprmtd_src_summary!E981</f>
        <v>2310000802</v>
      </c>
      <c r="E981" s="28" t="str">
        <f>unprmtd_src_summary!F981</f>
        <v>Oil Well Truck Loading</v>
      </c>
      <c r="F981" s="144">
        <f>unprmtd_src_summary!G981</f>
        <v>0</v>
      </c>
      <c r="G981" s="144">
        <f>unprmtd_src_summary!H981</f>
        <v>855.69418504653368</v>
      </c>
      <c r="H981" s="144">
        <f>unprmtd_src_summary!I981</f>
        <v>0</v>
      </c>
      <c r="I981" s="144">
        <f>unprmtd_src_summary!J981</f>
        <v>0</v>
      </c>
      <c r="J981" s="144">
        <f>unprmtd_src_summary!K981</f>
        <v>0</v>
      </c>
    </row>
    <row r="982" spans="1:10" x14ac:dyDescent="0.2">
      <c r="A982" t="s">
        <v>15903</v>
      </c>
      <c r="B982" t="str">
        <f>unprmtd_src_summary!C982</f>
        <v>38</v>
      </c>
      <c r="C982" s="143">
        <f>unprmtd_src_summary!D982</f>
        <v>38013</v>
      </c>
      <c r="D982" s="143" t="str">
        <f>unprmtd_src_summary!E982</f>
        <v>2310000802</v>
      </c>
      <c r="E982" s="28" t="str">
        <f>unprmtd_src_summary!F982</f>
        <v>Oil Well Truck Loading</v>
      </c>
      <c r="F982" s="144">
        <f>unprmtd_src_summary!G982</f>
        <v>0</v>
      </c>
      <c r="G982" s="144">
        <f>unprmtd_src_summary!H982</f>
        <v>97.331720580549771</v>
      </c>
      <c r="H982" s="144">
        <f>unprmtd_src_summary!I982</f>
        <v>0</v>
      </c>
      <c r="I982" s="144">
        <f>unprmtd_src_summary!J982</f>
        <v>0</v>
      </c>
      <c r="J982" s="144">
        <f>unprmtd_src_summary!K982</f>
        <v>0</v>
      </c>
    </row>
    <row r="983" spans="1:10" s="30" customFormat="1" x14ac:dyDescent="0.2">
      <c r="A983" t="s">
        <v>15903</v>
      </c>
      <c r="B983" t="str">
        <f>unprmtd_src_summary!C983</f>
        <v>38</v>
      </c>
      <c r="C983" s="143">
        <f>unprmtd_src_summary!D983</f>
        <v>38023</v>
      </c>
      <c r="D983" s="143" t="str">
        <f>unprmtd_src_summary!E983</f>
        <v>2310000802</v>
      </c>
      <c r="E983" s="28" t="str">
        <f>unprmtd_src_summary!F983</f>
        <v>Oil Well Truck Loading</v>
      </c>
      <c r="F983" s="144">
        <f>unprmtd_src_summary!G983</f>
        <v>0</v>
      </c>
      <c r="G983" s="144">
        <f>unprmtd_src_summary!H983</f>
        <v>106.60277510513059</v>
      </c>
      <c r="H983" s="144">
        <f>unprmtd_src_summary!I983</f>
        <v>0</v>
      </c>
      <c r="I983" s="144">
        <f>unprmtd_src_summary!J983</f>
        <v>0</v>
      </c>
      <c r="J983" s="144">
        <f>unprmtd_src_summary!K983</f>
        <v>0</v>
      </c>
    </row>
    <row r="984" spans="1:10" s="31" customFormat="1" x14ac:dyDescent="0.2">
      <c r="A984" t="s">
        <v>15903</v>
      </c>
      <c r="B984" t="str">
        <f>unprmtd_src_summary!C984</f>
        <v>38</v>
      </c>
      <c r="C984" s="143">
        <f>unprmtd_src_summary!D984</f>
        <v>38025</v>
      </c>
      <c r="D984" s="143" t="str">
        <f>unprmtd_src_summary!E984</f>
        <v>2310000802</v>
      </c>
      <c r="E984" s="28" t="str">
        <f>unprmtd_src_summary!F984</f>
        <v>Oil Well Truck Loading</v>
      </c>
      <c r="F984" s="144">
        <f>unprmtd_src_summary!G984</f>
        <v>0</v>
      </c>
      <c r="G984" s="144">
        <f>unprmtd_src_summary!H984</f>
        <v>624.49981984461283</v>
      </c>
      <c r="H984" s="144">
        <f>unprmtd_src_summary!I984</f>
        <v>0</v>
      </c>
      <c r="I984" s="144">
        <f>unprmtd_src_summary!J984</f>
        <v>0</v>
      </c>
      <c r="J984" s="144">
        <f>unprmtd_src_summary!K984</f>
        <v>0</v>
      </c>
    </row>
    <row r="985" spans="1:10" x14ac:dyDescent="0.2">
      <c r="A985" t="s">
        <v>15903</v>
      </c>
      <c r="B985" t="str">
        <f>unprmtd_src_summary!C985</f>
        <v>38</v>
      </c>
      <c r="C985" s="143">
        <f>unprmtd_src_summary!D985</f>
        <v>38033</v>
      </c>
      <c r="D985" s="143" t="str">
        <f>unprmtd_src_summary!E985</f>
        <v>2310000802</v>
      </c>
      <c r="E985" s="28" t="str">
        <f>unprmtd_src_summary!F985</f>
        <v>Oil Well Truck Loading</v>
      </c>
      <c r="F985" s="144">
        <f>unprmtd_src_summary!G985</f>
        <v>0</v>
      </c>
      <c r="G985" s="144">
        <f>unprmtd_src_summary!H985</f>
        <v>39.364830220813644</v>
      </c>
      <c r="H985" s="144">
        <f>unprmtd_src_summary!I985</f>
        <v>0</v>
      </c>
      <c r="I985" s="144">
        <f>unprmtd_src_summary!J985</f>
        <v>0</v>
      </c>
      <c r="J985" s="144">
        <f>unprmtd_src_summary!K985</f>
        <v>0</v>
      </c>
    </row>
    <row r="986" spans="1:10" s="30" customFormat="1" x14ac:dyDescent="0.2">
      <c r="A986" t="s">
        <v>15903</v>
      </c>
      <c r="B986" t="str">
        <f>unprmtd_src_summary!C986</f>
        <v>38</v>
      </c>
      <c r="C986" s="143">
        <f>unprmtd_src_summary!D986</f>
        <v>38049</v>
      </c>
      <c r="D986" s="143" t="str">
        <f>unprmtd_src_summary!E986</f>
        <v>2310000802</v>
      </c>
      <c r="E986" s="28" t="str">
        <f>unprmtd_src_summary!F986</f>
        <v>Oil Well Truck Loading</v>
      </c>
      <c r="F986" s="144">
        <f>unprmtd_src_summary!G986</f>
        <v>0</v>
      </c>
      <c r="G986" s="144">
        <f>unprmtd_src_summary!H986</f>
        <v>2.3566955054959631</v>
      </c>
      <c r="H986" s="144">
        <f>unprmtd_src_summary!I986</f>
        <v>0</v>
      </c>
      <c r="I986" s="144">
        <f>unprmtd_src_summary!J986</f>
        <v>0</v>
      </c>
      <c r="J986" s="144">
        <f>unprmtd_src_summary!K986</f>
        <v>0</v>
      </c>
    </row>
    <row r="987" spans="1:10" s="30" customFormat="1" x14ac:dyDescent="0.2">
      <c r="A987" t="s">
        <v>15903</v>
      </c>
      <c r="B987" t="str">
        <f>unprmtd_src_summary!C987</f>
        <v>38</v>
      </c>
      <c r="C987" s="143">
        <f>unprmtd_src_summary!D987</f>
        <v>38053</v>
      </c>
      <c r="D987" s="143" t="str">
        <f>unprmtd_src_summary!E987</f>
        <v>2310000802</v>
      </c>
      <c r="E987" s="28" t="str">
        <f>unprmtd_src_summary!F987</f>
        <v>Oil Well Truck Loading</v>
      </c>
      <c r="F987" s="144">
        <f>unprmtd_src_summary!G987</f>
        <v>0</v>
      </c>
      <c r="G987" s="144">
        <f>unprmtd_src_summary!H987</f>
        <v>642.10284049016298</v>
      </c>
      <c r="H987" s="144">
        <f>unprmtd_src_summary!I987</f>
        <v>0</v>
      </c>
      <c r="I987" s="144">
        <f>unprmtd_src_summary!J987</f>
        <v>0</v>
      </c>
      <c r="J987" s="144">
        <f>unprmtd_src_summary!K987</f>
        <v>0</v>
      </c>
    </row>
    <row r="988" spans="1:10" s="30" customFormat="1" x14ac:dyDescent="0.2">
      <c r="A988" t="s">
        <v>15903</v>
      </c>
      <c r="B988" t="str">
        <f>unprmtd_src_summary!C988</f>
        <v>38</v>
      </c>
      <c r="C988" s="143">
        <f>unprmtd_src_summary!D988</f>
        <v>38055</v>
      </c>
      <c r="D988" s="143" t="str">
        <f>unprmtd_src_summary!E988</f>
        <v>2310000802</v>
      </c>
      <c r="E988" s="28" t="str">
        <f>unprmtd_src_summary!F988</f>
        <v>Oil Well Truck Loading</v>
      </c>
      <c r="F988" s="144">
        <f>unprmtd_src_summary!G988</f>
        <v>0</v>
      </c>
      <c r="G988" s="144">
        <f>unprmtd_src_summary!H988</f>
        <v>8.4668379059343426</v>
      </c>
      <c r="H988" s="144">
        <f>unprmtd_src_summary!I988</f>
        <v>0</v>
      </c>
      <c r="I988" s="144">
        <f>unprmtd_src_summary!J988</f>
        <v>0</v>
      </c>
      <c r="J988" s="144">
        <f>unprmtd_src_summary!K988</f>
        <v>0</v>
      </c>
    </row>
    <row r="989" spans="1:10" s="30" customFormat="1" x14ac:dyDescent="0.2">
      <c r="A989" t="s">
        <v>15903</v>
      </c>
      <c r="B989" t="str">
        <f>unprmtd_src_summary!C989</f>
        <v>38</v>
      </c>
      <c r="C989" s="143">
        <f>unprmtd_src_summary!D989</f>
        <v>38057</v>
      </c>
      <c r="D989" s="143" t="str">
        <f>unprmtd_src_summary!E989</f>
        <v>2310000802</v>
      </c>
      <c r="E989" s="28" t="str">
        <f>unprmtd_src_summary!F989</f>
        <v>Oil Well Truck Loading</v>
      </c>
      <c r="F989" s="144">
        <f>unprmtd_src_summary!G989</f>
        <v>0</v>
      </c>
      <c r="G989" s="144">
        <f>unprmtd_src_summary!H989</f>
        <v>0.15311144984983485</v>
      </c>
      <c r="H989" s="144">
        <f>unprmtd_src_summary!I989</f>
        <v>0</v>
      </c>
      <c r="I989" s="144">
        <f>unprmtd_src_summary!J989</f>
        <v>0</v>
      </c>
      <c r="J989" s="144">
        <f>unprmtd_src_summary!K989</f>
        <v>0</v>
      </c>
    </row>
    <row r="990" spans="1:10" s="30" customFormat="1" x14ac:dyDescent="0.2">
      <c r="A990" t="s">
        <v>15903</v>
      </c>
      <c r="B990" t="str">
        <f>unprmtd_src_summary!C990</f>
        <v>38</v>
      </c>
      <c r="C990" s="143">
        <f>unprmtd_src_summary!D990</f>
        <v>38061</v>
      </c>
      <c r="D990" s="143" t="str">
        <f>unprmtd_src_summary!E990</f>
        <v>2310000802</v>
      </c>
      <c r="E990" s="28" t="str">
        <f>unprmtd_src_summary!F990</f>
        <v>Oil Well Truck Loading</v>
      </c>
      <c r="F990" s="144">
        <f>unprmtd_src_summary!G990</f>
        <v>0</v>
      </c>
      <c r="G990" s="144">
        <f>unprmtd_src_summary!H990</f>
        <v>2133.2606280087862</v>
      </c>
      <c r="H990" s="144">
        <f>unprmtd_src_summary!I990</f>
        <v>0</v>
      </c>
      <c r="I990" s="144">
        <f>unprmtd_src_summary!J990</f>
        <v>0</v>
      </c>
      <c r="J990" s="144">
        <f>unprmtd_src_summary!K990</f>
        <v>0</v>
      </c>
    </row>
    <row r="991" spans="1:10" s="30" customFormat="1" x14ac:dyDescent="0.2">
      <c r="A991" t="s">
        <v>15903</v>
      </c>
      <c r="B991" t="str">
        <f>unprmtd_src_summary!C991</f>
        <v>38</v>
      </c>
      <c r="C991" s="143">
        <f>unprmtd_src_summary!D991</f>
        <v>38075</v>
      </c>
      <c r="D991" s="143" t="str">
        <f>unprmtd_src_summary!E991</f>
        <v>2310000802</v>
      </c>
      <c r="E991" s="28" t="str">
        <f>unprmtd_src_summary!F991</f>
        <v>Oil Well Truck Loading</v>
      </c>
      <c r="F991" s="144">
        <f>unprmtd_src_summary!G991</f>
        <v>0</v>
      </c>
      <c r="G991" s="144">
        <f>unprmtd_src_summary!H991</f>
        <v>54.073339584722284</v>
      </c>
      <c r="H991" s="144">
        <f>unprmtd_src_summary!I991</f>
        <v>0</v>
      </c>
      <c r="I991" s="144">
        <f>unprmtd_src_summary!J991</f>
        <v>0</v>
      </c>
      <c r="J991" s="144">
        <f>unprmtd_src_summary!K991</f>
        <v>0</v>
      </c>
    </row>
    <row r="992" spans="1:10" s="30" customFormat="1" x14ac:dyDescent="0.2">
      <c r="A992" t="s">
        <v>15903</v>
      </c>
      <c r="B992" t="str">
        <f>unprmtd_src_summary!C992</f>
        <v>38</v>
      </c>
      <c r="C992" s="143">
        <f>unprmtd_src_summary!D992</f>
        <v>38087</v>
      </c>
      <c r="D992" s="143" t="str">
        <f>unprmtd_src_summary!E992</f>
        <v>2310000802</v>
      </c>
      <c r="E992" s="28" t="str">
        <f>unprmtd_src_summary!F992</f>
        <v>Oil Well Truck Loading</v>
      </c>
      <c r="F992" s="144">
        <f>unprmtd_src_summary!G992</f>
        <v>0</v>
      </c>
      <c r="G992" s="144">
        <f>unprmtd_src_summary!H992</f>
        <v>27.201081114281056</v>
      </c>
      <c r="H992" s="144">
        <f>unprmtd_src_summary!I992</f>
        <v>0</v>
      </c>
      <c r="I992" s="144">
        <f>unprmtd_src_summary!J992</f>
        <v>0</v>
      </c>
      <c r="J992" s="144">
        <f>unprmtd_src_summary!K992</f>
        <v>0</v>
      </c>
    </row>
    <row r="993" spans="1:11" s="30" customFormat="1" x14ac:dyDescent="0.2">
      <c r="A993" t="s">
        <v>15903</v>
      </c>
      <c r="B993" t="str">
        <f>unprmtd_src_summary!C993</f>
        <v>38</v>
      </c>
      <c r="C993" s="143">
        <f>unprmtd_src_summary!D993</f>
        <v>38089</v>
      </c>
      <c r="D993" s="143" t="str">
        <f>unprmtd_src_summary!E993</f>
        <v>2310000802</v>
      </c>
      <c r="E993" s="28" t="str">
        <f>unprmtd_src_summary!F993</f>
        <v>Oil Well Truck Loading</v>
      </c>
      <c r="F993" s="144">
        <f>unprmtd_src_summary!G993</f>
        <v>0</v>
      </c>
      <c r="G993" s="144">
        <f>unprmtd_src_summary!H993</f>
        <v>86.769501252489192</v>
      </c>
      <c r="H993" s="144">
        <f>unprmtd_src_summary!I993</f>
        <v>0</v>
      </c>
      <c r="I993" s="144">
        <f>unprmtd_src_summary!J993</f>
        <v>0</v>
      </c>
      <c r="J993" s="144">
        <f>unprmtd_src_summary!K993</f>
        <v>0</v>
      </c>
    </row>
    <row r="994" spans="1:11" s="30" customFormat="1" x14ac:dyDescent="0.2">
      <c r="A994" t="s">
        <v>15903</v>
      </c>
      <c r="B994" t="str">
        <f>unprmtd_src_summary!C994</f>
        <v>38</v>
      </c>
      <c r="C994" s="143">
        <f>unprmtd_src_summary!D994</f>
        <v>38101</v>
      </c>
      <c r="D994" s="143" t="str">
        <f>unprmtd_src_summary!E994</f>
        <v>2310000802</v>
      </c>
      <c r="E994" s="28" t="str">
        <f>unprmtd_src_summary!F994</f>
        <v>Oil Well Truck Loading</v>
      </c>
      <c r="F994" s="144">
        <f>unprmtd_src_summary!G994</f>
        <v>0</v>
      </c>
      <c r="G994" s="144">
        <f>unprmtd_src_summary!H994</f>
        <v>4.3696714296963783</v>
      </c>
      <c r="H994" s="144">
        <f>unprmtd_src_summary!I994</f>
        <v>0</v>
      </c>
      <c r="I994" s="144">
        <f>unprmtd_src_summary!J994</f>
        <v>0</v>
      </c>
      <c r="J994" s="144">
        <f>unprmtd_src_summary!K994</f>
        <v>0</v>
      </c>
    </row>
    <row r="995" spans="1:11" s="30" customFormat="1" x14ac:dyDescent="0.2">
      <c r="A995" t="s">
        <v>15903</v>
      </c>
      <c r="B995" t="str">
        <f>unprmtd_src_summary!C995</f>
        <v>38</v>
      </c>
      <c r="C995" s="143">
        <f>unprmtd_src_summary!D995</f>
        <v>38105</v>
      </c>
      <c r="D995" s="143" t="str">
        <f>unprmtd_src_summary!E995</f>
        <v>2310000802</v>
      </c>
      <c r="E995" s="28" t="str">
        <f>unprmtd_src_summary!F995</f>
        <v>Oil Well Truck Loading</v>
      </c>
      <c r="F995" s="144">
        <f>unprmtd_src_summary!G995</f>
        <v>0</v>
      </c>
      <c r="G995" s="144">
        <f>unprmtd_src_summary!H995</f>
        <v>357.13946923554209</v>
      </c>
      <c r="H995" s="144">
        <f>unprmtd_src_summary!I995</f>
        <v>0</v>
      </c>
      <c r="I995" s="144">
        <f>unprmtd_src_summary!J995</f>
        <v>0</v>
      </c>
      <c r="J995" s="144">
        <f>unprmtd_src_summary!K995</f>
        <v>0</v>
      </c>
    </row>
    <row r="996" spans="1:11" s="31" customFormat="1" x14ac:dyDescent="0.2">
      <c r="A996" t="s">
        <v>15903</v>
      </c>
      <c r="B996" t="str">
        <f>unprmtd_src_summary!C996</f>
        <v>46</v>
      </c>
      <c r="C996" s="143">
        <f>unprmtd_src_summary!D996</f>
        <v>46063</v>
      </c>
      <c r="D996" s="143" t="str">
        <f>unprmtd_src_summary!E996</f>
        <v>2310000802</v>
      </c>
      <c r="E996" s="28" t="str">
        <f>unprmtd_src_summary!F996</f>
        <v>Oil Well Truck Loading</v>
      </c>
      <c r="F996" s="144">
        <f>unprmtd_src_summary!G996</f>
        <v>0</v>
      </c>
      <c r="G996" s="144">
        <f>unprmtd_src_summary!H996</f>
        <v>116.55421999750635</v>
      </c>
      <c r="H996" s="144">
        <f>unprmtd_src_summary!I996</f>
        <v>0</v>
      </c>
      <c r="I996" s="144">
        <f>unprmtd_src_summary!J996</f>
        <v>0</v>
      </c>
      <c r="J996" s="144">
        <f>unprmtd_src_summary!K996</f>
        <v>0</v>
      </c>
      <c r="K996"/>
    </row>
    <row r="997" spans="1:11" s="31" customFormat="1" x14ac:dyDescent="0.2">
      <c r="A997" t="s">
        <v>15903</v>
      </c>
      <c r="B997" t="str">
        <f>unprmtd_src_summary!C997</f>
        <v>46</v>
      </c>
      <c r="C997" s="143">
        <f>unprmtd_src_summary!D997</f>
        <v>46019</v>
      </c>
      <c r="D997" s="143" t="str">
        <f>unprmtd_src_summary!E997</f>
        <v>2310000802</v>
      </c>
      <c r="E997" s="28" t="str">
        <f>unprmtd_src_summary!F997</f>
        <v>Oil Well Truck Loading</v>
      </c>
      <c r="F997" s="144">
        <f>unprmtd_src_summary!G997</f>
        <v>0</v>
      </c>
      <c r="G997" s="144">
        <f>unprmtd_src_summary!H997</f>
        <v>0</v>
      </c>
      <c r="H997" s="144">
        <f>unprmtd_src_summary!I997</f>
        <v>0</v>
      </c>
      <c r="I997" s="144">
        <f>unprmtd_src_summary!J997</f>
        <v>0</v>
      </c>
      <c r="J997" s="144">
        <f>unprmtd_src_summary!K997</f>
        <v>0</v>
      </c>
    </row>
    <row r="998" spans="1:11" s="221" customFormat="1" x14ac:dyDescent="0.2">
      <c r="A998" s="221" t="s">
        <v>15903</v>
      </c>
      <c r="B998" s="221" t="str">
        <f>unprmtd_src_summary!C998</f>
        <v>30</v>
      </c>
      <c r="C998" s="232" t="str">
        <f>unprmtd_src_summary!D998</f>
        <v>3001101</v>
      </c>
      <c r="D998" s="232" t="str">
        <f>unprmtd_src_summary!E998</f>
        <v>2310000802</v>
      </c>
      <c r="E998" s="233" t="str">
        <f>unprmtd_src_summary!F998</f>
        <v>Oil Well Truck Loading</v>
      </c>
      <c r="F998" s="234">
        <f>unprmtd_src_summary!G998</f>
        <v>0</v>
      </c>
      <c r="G998" s="234">
        <f>unprmtd_src_summary!H998</f>
        <v>0</v>
      </c>
      <c r="H998" s="234">
        <f>unprmtd_src_summary!I998</f>
        <v>0</v>
      </c>
      <c r="I998" s="234">
        <f>unprmtd_src_summary!J998</f>
        <v>0</v>
      </c>
      <c r="J998" s="234">
        <f>unprmtd_src_summary!K998</f>
        <v>0</v>
      </c>
    </row>
    <row r="999" spans="1:11" s="221" customFormat="1" x14ac:dyDescent="0.2">
      <c r="A999" s="221" t="s">
        <v>15903</v>
      </c>
      <c r="B999" s="221" t="str">
        <f>unprmtd_src_summary!C999</f>
        <v>30</v>
      </c>
      <c r="C999" s="232" t="str">
        <f>unprmtd_src_summary!D999</f>
        <v>3001701</v>
      </c>
      <c r="D999" s="232" t="str">
        <f>unprmtd_src_summary!E999</f>
        <v>2310000802</v>
      </c>
      <c r="E999" s="233" t="str">
        <f>unprmtd_src_summary!F999</f>
        <v>Oil Well Truck Loading</v>
      </c>
      <c r="F999" s="234">
        <f>unprmtd_src_summary!G999</f>
        <v>0</v>
      </c>
      <c r="G999" s="234">
        <f>unprmtd_src_summary!H999</f>
        <v>0</v>
      </c>
      <c r="H999" s="234">
        <f>unprmtd_src_summary!I999</f>
        <v>0</v>
      </c>
      <c r="I999" s="234">
        <f>unprmtd_src_summary!J999</f>
        <v>0</v>
      </c>
      <c r="J999" s="234">
        <f>unprmtd_src_summary!K999</f>
        <v>0</v>
      </c>
    </row>
    <row r="1000" spans="1:11" s="221" customFormat="1" x14ac:dyDescent="0.2">
      <c r="A1000" s="221" t="s">
        <v>15903</v>
      </c>
      <c r="B1000" s="221" t="str">
        <f>unprmtd_src_summary!C1000</f>
        <v>30</v>
      </c>
      <c r="C1000" s="232" t="str">
        <f>unprmtd_src_summary!D1000</f>
        <v>3001901</v>
      </c>
      <c r="D1000" s="232" t="str">
        <f>unprmtd_src_summary!E1000</f>
        <v>2310000802</v>
      </c>
      <c r="E1000" s="233" t="str">
        <f>unprmtd_src_summary!F1000</f>
        <v>Oil Well Truck Loading</v>
      </c>
      <c r="F1000" s="234">
        <f>unprmtd_src_summary!G1000</f>
        <v>0</v>
      </c>
      <c r="G1000" s="234">
        <f>unprmtd_src_summary!H1000</f>
        <v>0.35331175565728384</v>
      </c>
      <c r="H1000" s="234">
        <f>unprmtd_src_summary!I1000</f>
        <v>0</v>
      </c>
      <c r="I1000" s="234">
        <f>unprmtd_src_summary!J1000</f>
        <v>0</v>
      </c>
      <c r="J1000" s="234">
        <f>unprmtd_src_summary!K1000</f>
        <v>0</v>
      </c>
    </row>
    <row r="1001" spans="1:11" s="221" customFormat="1" x14ac:dyDescent="0.2">
      <c r="A1001" s="221" t="s">
        <v>15903</v>
      </c>
      <c r="B1001" s="221" t="str">
        <f>unprmtd_src_summary!C1001</f>
        <v>30</v>
      </c>
      <c r="C1001" s="232" t="str">
        <f>unprmtd_src_summary!D1001</f>
        <v>3002101</v>
      </c>
      <c r="D1001" s="232" t="str">
        <f>unprmtd_src_summary!E1001</f>
        <v>2310000802</v>
      </c>
      <c r="E1001" s="233" t="str">
        <f>unprmtd_src_summary!F1001</f>
        <v>Oil Well Truck Loading</v>
      </c>
      <c r="F1001" s="234">
        <f>unprmtd_src_summary!G1001</f>
        <v>0</v>
      </c>
      <c r="G1001" s="234">
        <f>unprmtd_src_summary!H1001</f>
        <v>0</v>
      </c>
      <c r="H1001" s="234">
        <f>unprmtd_src_summary!I1001</f>
        <v>0</v>
      </c>
      <c r="I1001" s="234">
        <f>unprmtd_src_summary!J1001</f>
        <v>0</v>
      </c>
      <c r="J1001" s="234">
        <f>unprmtd_src_summary!K1001</f>
        <v>0</v>
      </c>
    </row>
    <row r="1002" spans="1:11" s="221" customFormat="1" x14ac:dyDescent="0.2">
      <c r="A1002" s="221" t="s">
        <v>15903</v>
      </c>
      <c r="B1002" s="221" t="str">
        <f>unprmtd_src_summary!C1002</f>
        <v>30</v>
      </c>
      <c r="C1002" s="232" t="str">
        <f>unprmtd_src_summary!D1002</f>
        <v>3002501</v>
      </c>
      <c r="D1002" s="232" t="str">
        <f>unprmtd_src_summary!E1002</f>
        <v>2310000802</v>
      </c>
      <c r="E1002" s="233" t="str">
        <f>unprmtd_src_summary!F1002</f>
        <v>Oil Well Truck Loading</v>
      </c>
      <c r="F1002" s="234">
        <f>unprmtd_src_summary!G1002</f>
        <v>0</v>
      </c>
      <c r="G1002" s="234">
        <f>unprmtd_src_summary!H1002</f>
        <v>0</v>
      </c>
      <c r="H1002" s="234">
        <f>unprmtd_src_summary!I1002</f>
        <v>0</v>
      </c>
      <c r="I1002" s="234">
        <f>unprmtd_src_summary!J1002</f>
        <v>0</v>
      </c>
      <c r="J1002" s="234">
        <f>unprmtd_src_summary!K1002</f>
        <v>0</v>
      </c>
    </row>
    <row r="1003" spans="1:11" s="221" customFormat="1" x14ac:dyDescent="0.2">
      <c r="A1003" s="221" t="s">
        <v>15903</v>
      </c>
      <c r="B1003" s="221" t="str">
        <f>unprmtd_src_summary!C1003</f>
        <v>30</v>
      </c>
      <c r="C1003" s="232" t="str">
        <f>unprmtd_src_summary!D1003</f>
        <v>3003301</v>
      </c>
      <c r="D1003" s="232" t="str">
        <f>unprmtd_src_summary!E1003</f>
        <v>2310000802</v>
      </c>
      <c r="E1003" s="233" t="str">
        <f>unprmtd_src_summary!F1003</f>
        <v>Oil Well Truck Loading</v>
      </c>
      <c r="F1003" s="234">
        <f>unprmtd_src_summary!G1003</f>
        <v>0</v>
      </c>
      <c r="G1003" s="234">
        <f>unprmtd_src_summary!H1003</f>
        <v>0</v>
      </c>
      <c r="H1003" s="234">
        <f>unprmtd_src_summary!I1003</f>
        <v>0</v>
      </c>
      <c r="I1003" s="234">
        <f>unprmtd_src_summary!J1003</f>
        <v>0</v>
      </c>
      <c r="J1003" s="234">
        <f>unprmtd_src_summary!K1003</f>
        <v>0</v>
      </c>
    </row>
    <row r="1004" spans="1:11" s="221" customFormat="1" x14ac:dyDescent="0.2">
      <c r="A1004" s="221" t="s">
        <v>15903</v>
      </c>
      <c r="B1004" s="221" t="str">
        <f>unprmtd_src_summary!C1004</f>
        <v>30</v>
      </c>
      <c r="C1004" s="232" t="str">
        <f>unprmtd_src_summary!D1004</f>
        <v>3005501</v>
      </c>
      <c r="D1004" s="232" t="str">
        <f>unprmtd_src_summary!E1004</f>
        <v>2310000802</v>
      </c>
      <c r="E1004" s="233" t="str">
        <f>unprmtd_src_summary!F1004</f>
        <v>Oil Well Truck Loading</v>
      </c>
      <c r="F1004" s="234">
        <f>unprmtd_src_summary!G1004</f>
        <v>0</v>
      </c>
      <c r="G1004" s="234">
        <f>unprmtd_src_summary!H1004</f>
        <v>0</v>
      </c>
      <c r="H1004" s="234">
        <f>unprmtd_src_summary!I1004</f>
        <v>0</v>
      </c>
      <c r="I1004" s="234">
        <f>unprmtd_src_summary!J1004</f>
        <v>0</v>
      </c>
      <c r="J1004" s="234">
        <f>unprmtd_src_summary!K1004</f>
        <v>0</v>
      </c>
    </row>
    <row r="1005" spans="1:11" s="221" customFormat="1" x14ac:dyDescent="0.2">
      <c r="A1005" s="221" t="s">
        <v>15903</v>
      </c>
      <c r="B1005" s="221" t="str">
        <f>unprmtd_src_summary!C1005</f>
        <v>30</v>
      </c>
      <c r="C1005" s="232" t="str">
        <f>unprmtd_src_summary!D1005</f>
        <v>3007901</v>
      </c>
      <c r="D1005" s="232" t="str">
        <f>unprmtd_src_summary!E1005</f>
        <v>2310000802</v>
      </c>
      <c r="E1005" s="233" t="str">
        <f>unprmtd_src_summary!F1005</f>
        <v>Oil Well Truck Loading</v>
      </c>
      <c r="F1005" s="234">
        <f>unprmtd_src_summary!G1005</f>
        <v>0</v>
      </c>
      <c r="G1005" s="234">
        <f>unprmtd_src_summary!H1005</f>
        <v>0</v>
      </c>
      <c r="H1005" s="234">
        <f>unprmtd_src_summary!I1005</f>
        <v>0</v>
      </c>
      <c r="I1005" s="234">
        <f>unprmtd_src_summary!J1005</f>
        <v>0</v>
      </c>
      <c r="J1005" s="234">
        <f>unprmtd_src_summary!K1005</f>
        <v>0</v>
      </c>
    </row>
    <row r="1006" spans="1:11" s="221" customFormat="1" x14ac:dyDescent="0.2">
      <c r="A1006" s="221" t="s">
        <v>15903</v>
      </c>
      <c r="B1006" s="221" t="str">
        <f>unprmtd_src_summary!C1006</f>
        <v>30</v>
      </c>
      <c r="C1006" s="232" t="str">
        <f>unprmtd_src_summary!D1006</f>
        <v>3008301</v>
      </c>
      <c r="D1006" s="232" t="str">
        <f>unprmtd_src_summary!E1006</f>
        <v>2310000802</v>
      </c>
      <c r="E1006" s="233" t="str">
        <f>unprmtd_src_summary!F1006</f>
        <v>Oil Well Truck Loading</v>
      </c>
      <c r="F1006" s="234">
        <f>unprmtd_src_summary!G1006</f>
        <v>0</v>
      </c>
      <c r="G1006" s="234">
        <f>unprmtd_src_summary!H1006</f>
        <v>0</v>
      </c>
      <c r="H1006" s="234">
        <f>unprmtd_src_summary!I1006</f>
        <v>0</v>
      </c>
      <c r="I1006" s="234">
        <f>unprmtd_src_summary!J1006</f>
        <v>0</v>
      </c>
      <c r="J1006" s="234">
        <f>unprmtd_src_summary!K1006</f>
        <v>0</v>
      </c>
    </row>
    <row r="1007" spans="1:11" s="221" customFormat="1" x14ac:dyDescent="0.2">
      <c r="A1007" s="221" t="s">
        <v>15903</v>
      </c>
      <c r="B1007" s="221" t="str">
        <f>unprmtd_src_summary!C1007</f>
        <v>30</v>
      </c>
      <c r="C1007" s="232" t="str">
        <f>unprmtd_src_summary!D1007</f>
        <v>3008501</v>
      </c>
      <c r="D1007" s="232" t="str">
        <f>unprmtd_src_summary!E1007</f>
        <v>2310000802</v>
      </c>
      <c r="E1007" s="233" t="str">
        <f>unprmtd_src_summary!F1007</f>
        <v>Oil Well Truck Loading</v>
      </c>
      <c r="F1007" s="234">
        <f>unprmtd_src_summary!G1007</f>
        <v>0</v>
      </c>
      <c r="G1007" s="234">
        <f>unprmtd_src_summary!H1007</f>
        <v>23.575820549445474</v>
      </c>
      <c r="H1007" s="234">
        <f>unprmtd_src_summary!I1007</f>
        <v>0</v>
      </c>
      <c r="I1007" s="234">
        <f>unprmtd_src_summary!J1007</f>
        <v>0</v>
      </c>
      <c r="J1007" s="234">
        <f>unprmtd_src_summary!K1007</f>
        <v>0</v>
      </c>
    </row>
    <row r="1008" spans="1:11" s="221" customFormat="1" x14ac:dyDescent="0.2">
      <c r="A1008" s="221" t="s">
        <v>15903</v>
      </c>
      <c r="B1008" s="221" t="str">
        <f>unprmtd_src_summary!C1008</f>
        <v>30</v>
      </c>
      <c r="C1008" s="232" t="str">
        <f>unprmtd_src_summary!D1008</f>
        <v>3009101</v>
      </c>
      <c r="D1008" s="232" t="str">
        <f>unprmtd_src_summary!E1008</f>
        <v>2310000802</v>
      </c>
      <c r="E1008" s="233" t="str">
        <f>unprmtd_src_summary!F1008</f>
        <v>Oil Well Truck Loading</v>
      </c>
      <c r="F1008" s="234">
        <f>unprmtd_src_summary!G1008</f>
        <v>0</v>
      </c>
      <c r="G1008" s="234">
        <f>unprmtd_src_summary!H1008</f>
        <v>0.73663539018878788</v>
      </c>
      <c r="H1008" s="234">
        <f>unprmtd_src_summary!I1008</f>
        <v>0</v>
      </c>
      <c r="I1008" s="234">
        <f>unprmtd_src_summary!J1008</f>
        <v>0</v>
      </c>
      <c r="J1008" s="234">
        <f>unprmtd_src_summary!K1008</f>
        <v>0</v>
      </c>
    </row>
    <row r="1009" spans="1:10" s="221" customFormat="1" x14ac:dyDescent="0.2">
      <c r="A1009" s="221" t="s">
        <v>15903</v>
      </c>
      <c r="B1009" s="221" t="str">
        <f>unprmtd_src_summary!C1009</f>
        <v>30</v>
      </c>
      <c r="C1009" s="232" t="str">
        <f>unprmtd_src_summary!D1009</f>
        <v>3010501</v>
      </c>
      <c r="D1009" s="232" t="str">
        <f>unprmtd_src_summary!E1009</f>
        <v>2310000802</v>
      </c>
      <c r="E1009" s="233" t="str">
        <f>unprmtd_src_summary!F1009</f>
        <v>Oil Well Truck Loading</v>
      </c>
      <c r="F1009" s="234">
        <f>unprmtd_src_summary!G1009</f>
        <v>0</v>
      </c>
      <c r="G1009" s="234">
        <f>unprmtd_src_summary!H1009</f>
        <v>7.897338887200049</v>
      </c>
      <c r="H1009" s="234">
        <f>unprmtd_src_summary!I1009</f>
        <v>0</v>
      </c>
      <c r="I1009" s="234">
        <f>unprmtd_src_summary!J1009</f>
        <v>0</v>
      </c>
      <c r="J1009" s="234">
        <f>unprmtd_src_summary!K1009</f>
        <v>0</v>
      </c>
    </row>
    <row r="1010" spans="1:10" s="221" customFormat="1" x14ac:dyDescent="0.2">
      <c r="A1010" s="221" t="s">
        <v>15903</v>
      </c>
      <c r="B1010" s="221" t="str">
        <f>unprmtd_src_summary!C1010</f>
        <v>30</v>
      </c>
      <c r="C1010" s="232" t="str">
        <f>unprmtd_src_summary!D1010</f>
        <v>3010901</v>
      </c>
      <c r="D1010" s="232" t="str">
        <f>unprmtd_src_summary!E1010</f>
        <v>2310000802</v>
      </c>
      <c r="E1010" s="233" t="str">
        <f>unprmtd_src_summary!F1010</f>
        <v>Oil Well Truck Loading</v>
      </c>
      <c r="F1010" s="234">
        <f>unprmtd_src_summary!G1010</f>
        <v>0</v>
      </c>
      <c r="G1010" s="234">
        <f>unprmtd_src_summary!H1010</f>
        <v>0</v>
      </c>
      <c r="H1010" s="234">
        <f>unprmtd_src_summary!I1010</f>
        <v>0</v>
      </c>
      <c r="I1010" s="234">
        <f>unprmtd_src_summary!J1010</f>
        <v>0</v>
      </c>
      <c r="J1010" s="234">
        <f>unprmtd_src_summary!K1010</f>
        <v>0</v>
      </c>
    </row>
    <row r="1011" spans="1:10" s="221" customFormat="1" x14ac:dyDescent="0.2">
      <c r="A1011" s="221" t="s">
        <v>15903</v>
      </c>
      <c r="B1011" s="221" t="str">
        <f>unprmtd_src_summary!C1011</f>
        <v>38</v>
      </c>
      <c r="C1011" s="232" t="str">
        <f>unprmtd_src_summary!D1011</f>
        <v>3800701</v>
      </c>
      <c r="D1011" s="232" t="str">
        <f>unprmtd_src_summary!E1011</f>
        <v>2310000802</v>
      </c>
      <c r="E1011" s="233" t="str">
        <f>unprmtd_src_summary!F1011</f>
        <v>Oil Well Truck Loading</v>
      </c>
      <c r="F1011" s="234">
        <f>unprmtd_src_summary!G1011</f>
        <v>0</v>
      </c>
      <c r="G1011" s="234">
        <f>unprmtd_src_summary!H1011</f>
        <v>0</v>
      </c>
      <c r="H1011" s="234">
        <f>unprmtd_src_summary!I1011</f>
        <v>0</v>
      </c>
      <c r="I1011" s="234">
        <f>unprmtd_src_summary!J1011</f>
        <v>0</v>
      </c>
      <c r="J1011" s="234">
        <f>unprmtd_src_summary!K1011</f>
        <v>0</v>
      </c>
    </row>
    <row r="1012" spans="1:10" s="221" customFormat="1" x14ac:dyDescent="0.2">
      <c r="A1012" s="221" t="s">
        <v>15903</v>
      </c>
      <c r="B1012" s="221" t="str">
        <f>unprmtd_src_summary!C1012</f>
        <v>38</v>
      </c>
      <c r="C1012" s="232" t="str">
        <f>unprmtd_src_summary!D1012</f>
        <v>3800901</v>
      </c>
      <c r="D1012" s="232" t="str">
        <f>unprmtd_src_summary!E1012</f>
        <v>2310000802</v>
      </c>
      <c r="E1012" s="233" t="str">
        <f>unprmtd_src_summary!F1012</f>
        <v>Oil Well Truck Loading</v>
      </c>
      <c r="F1012" s="234">
        <f>unprmtd_src_summary!G1012</f>
        <v>0</v>
      </c>
      <c r="G1012" s="234">
        <f>unprmtd_src_summary!H1012</f>
        <v>0</v>
      </c>
      <c r="H1012" s="234">
        <f>unprmtd_src_summary!I1012</f>
        <v>0</v>
      </c>
      <c r="I1012" s="234">
        <f>unprmtd_src_summary!J1012</f>
        <v>0</v>
      </c>
      <c r="J1012" s="234">
        <f>unprmtd_src_summary!K1012</f>
        <v>0</v>
      </c>
    </row>
    <row r="1013" spans="1:10" s="221" customFormat="1" x14ac:dyDescent="0.2">
      <c r="A1013" s="221" t="s">
        <v>15903</v>
      </c>
      <c r="B1013" s="221" t="str">
        <f>unprmtd_src_summary!C1013</f>
        <v>38</v>
      </c>
      <c r="C1013" s="232" t="str">
        <f>unprmtd_src_summary!D1013</f>
        <v>3801101</v>
      </c>
      <c r="D1013" s="232" t="str">
        <f>unprmtd_src_summary!E1013</f>
        <v>2310000802</v>
      </c>
      <c r="E1013" s="233" t="str">
        <f>unprmtd_src_summary!F1013</f>
        <v>Oil Well Truck Loading</v>
      </c>
      <c r="F1013" s="234">
        <f>unprmtd_src_summary!G1013</f>
        <v>0</v>
      </c>
      <c r="G1013" s="234">
        <f>unprmtd_src_summary!H1013</f>
        <v>0</v>
      </c>
      <c r="H1013" s="234">
        <f>unprmtd_src_summary!I1013</f>
        <v>0</v>
      </c>
      <c r="I1013" s="234">
        <f>unprmtd_src_summary!J1013</f>
        <v>0</v>
      </c>
      <c r="J1013" s="234">
        <f>unprmtd_src_summary!K1013</f>
        <v>0</v>
      </c>
    </row>
    <row r="1014" spans="1:10" s="221" customFormat="1" x14ac:dyDescent="0.2">
      <c r="A1014" s="221" t="s">
        <v>15903</v>
      </c>
      <c r="B1014" s="221" t="str">
        <f>unprmtd_src_summary!C1014</f>
        <v>38</v>
      </c>
      <c r="C1014" s="232" t="str">
        <f>unprmtd_src_summary!D1014</f>
        <v>3801301</v>
      </c>
      <c r="D1014" s="232" t="str">
        <f>unprmtd_src_summary!E1014</f>
        <v>2310000802</v>
      </c>
      <c r="E1014" s="233" t="str">
        <f>unprmtd_src_summary!F1014</f>
        <v>Oil Well Truck Loading</v>
      </c>
      <c r="F1014" s="234">
        <f>unprmtd_src_summary!G1014</f>
        <v>0</v>
      </c>
      <c r="G1014" s="234">
        <f>unprmtd_src_summary!H1014</f>
        <v>0</v>
      </c>
      <c r="H1014" s="234">
        <f>unprmtd_src_summary!I1014</f>
        <v>0</v>
      </c>
      <c r="I1014" s="234">
        <f>unprmtd_src_summary!J1014</f>
        <v>0</v>
      </c>
      <c r="J1014" s="234">
        <f>unprmtd_src_summary!K1014</f>
        <v>0</v>
      </c>
    </row>
    <row r="1015" spans="1:10" s="221" customFormat="1" x14ac:dyDescent="0.2">
      <c r="A1015" s="221" t="s">
        <v>15903</v>
      </c>
      <c r="B1015" s="221" t="str">
        <f>unprmtd_src_summary!C1015</f>
        <v>38</v>
      </c>
      <c r="C1015" s="232" t="str">
        <f>unprmtd_src_summary!D1015</f>
        <v>3802301</v>
      </c>
      <c r="D1015" s="232" t="str">
        <f>unprmtd_src_summary!E1015</f>
        <v>2310000802</v>
      </c>
      <c r="E1015" s="233" t="str">
        <f>unprmtd_src_summary!F1015</f>
        <v>Oil Well Truck Loading</v>
      </c>
      <c r="F1015" s="234">
        <f>unprmtd_src_summary!G1015</f>
        <v>0</v>
      </c>
      <c r="G1015" s="234">
        <f>unprmtd_src_summary!H1015</f>
        <v>0</v>
      </c>
      <c r="H1015" s="234">
        <f>unprmtd_src_summary!I1015</f>
        <v>0</v>
      </c>
      <c r="I1015" s="234">
        <f>unprmtd_src_summary!J1015</f>
        <v>0</v>
      </c>
      <c r="J1015" s="234">
        <f>unprmtd_src_summary!K1015</f>
        <v>0</v>
      </c>
    </row>
    <row r="1016" spans="1:10" s="221" customFormat="1" x14ac:dyDescent="0.2">
      <c r="A1016" s="221" t="s">
        <v>15903</v>
      </c>
      <c r="B1016" s="221" t="str">
        <f>unprmtd_src_summary!C1016</f>
        <v>38</v>
      </c>
      <c r="C1016" s="232" t="str">
        <f>unprmtd_src_summary!D1016</f>
        <v>3802501</v>
      </c>
      <c r="D1016" s="232" t="str">
        <f>unprmtd_src_summary!E1016</f>
        <v>2310000802</v>
      </c>
      <c r="E1016" s="233" t="str">
        <f>unprmtd_src_summary!F1016</f>
        <v>Oil Well Truck Loading</v>
      </c>
      <c r="F1016" s="234">
        <f>unprmtd_src_summary!G1016</f>
        <v>0</v>
      </c>
      <c r="G1016" s="234">
        <f>unprmtd_src_summary!H1016</f>
        <v>52.146402557827145</v>
      </c>
      <c r="H1016" s="234">
        <f>unprmtd_src_summary!I1016</f>
        <v>0</v>
      </c>
      <c r="I1016" s="234">
        <f>unprmtd_src_summary!J1016</f>
        <v>0</v>
      </c>
      <c r="J1016" s="234">
        <f>unprmtd_src_summary!K1016</f>
        <v>0</v>
      </c>
    </row>
    <row r="1017" spans="1:10" s="221" customFormat="1" x14ac:dyDescent="0.2">
      <c r="A1017" s="221" t="s">
        <v>15903</v>
      </c>
      <c r="B1017" s="221" t="str">
        <f>unprmtd_src_summary!C1017</f>
        <v>38</v>
      </c>
      <c r="C1017" s="232" t="str">
        <f>unprmtd_src_summary!D1017</f>
        <v>3803301</v>
      </c>
      <c r="D1017" s="232" t="str">
        <f>unprmtd_src_summary!E1017</f>
        <v>2310000802</v>
      </c>
      <c r="E1017" s="233" t="str">
        <f>unprmtd_src_summary!F1017</f>
        <v>Oil Well Truck Loading</v>
      </c>
      <c r="F1017" s="234">
        <f>unprmtd_src_summary!G1017</f>
        <v>0</v>
      </c>
      <c r="G1017" s="234">
        <f>unprmtd_src_summary!H1017</f>
        <v>0</v>
      </c>
      <c r="H1017" s="234">
        <f>unprmtd_src_summary!I1017</f>
        <v>0</v>
      </c>
      <c r="I1017" s="234">
        <f>unprmtd_src_summary!J1017</f>
        <v>0</v>
      </c>
      <c r="J1017" s="234">
        <f>unprmtd_src_summary!K1017</f>
        <v>0</v>
      </c>
    </row>
    <row r="1018" spans="1:10" s="221" customFormat="1" x14ac:dyDescent="0.2">
      <c r="A1018" s="221" t="s">
        <v>15903</v>
      </c>
      <c r="B1018" s="221" t="str">
        <f>unprmtd_src_summary!C1018</f>
        <v>38</v>
      </c>
      <c r="C1018" s="232" t="str">
        <f>unprmtd_src_summary!D1018</f>
        <v>3804901</v>
      </c>
      <c r="D1018" s="232" t="str">
        <f>unprmtd_src_summary!E1018</f>
        <v>2310000802</v>
      </c>
      <c r="E1018" s="233" t="str">
        <f>unprmtd_src_summary!F1018</f>
        <v>Oil Well Truck Loading</v>
      </c>
      <c r="F1018" s="234">
        <f>unprmtd_src_summary!G1018</f>
        <v>0</v>
      </c>
      <c r="G1018" s="234">
        <f>unprmtd_src_summary!H1018</f>
        <v>0</v>
      </c>
      <c r="H1018" s="234">
        <f>unprmtd_src_summary!I1018</f>
        <v>0</v>
      </c>
      <c r="I1018" s="234">
        <f>unprmtd_src_summary!J1018</f>
        <v>0</v>
      </c>
      <c r="J1018" s="234">
        <f>unprmtd_src_summary!K1018</f>
        <v>0</v>
      </c>
    </row>
    <row r="1019" spans="1:10" s="221" customFormat="1" x14ac:dyDescent="0.2">
      <c r="A1019" s="221" t="s">
        <v>15903</v>
      </c>
      <c r="B1019" s="221" t="str">
        <f>unprmtd_src_summary!C1019</f>
        <v>38</v>
      </c>
      <c r="C1019" s="232" t="str">
        <f>unprmtd_src_summary!D1019</f>
        <v>3805301</v>
      </c>
      <c r="D1019" s="232" t="str">
        <f>unprmtd_src_summary!E1019</f>
        <v>2310000802</v>
      </c>
      <c r="E1019" s="233" t="str">
        <f>unprmtd_src_summary!F1019</f>
        <v>Oil Well Truck Loading</v>
      </c>
      <c r="F1019" s="234">
        <f>unprmtd_src_summary!G1019</f>
        <v>0</v>
      </c>
      <c r="G1019" s="234">
        <f>unprmtd_src_summary!H1019</f>
        <v>9.8619179316662517</v>
      </c>
      <c r="H1019" s="234">
        <f>unprmtd_src_summary!I1019</f>
        <v>0</v>
      </c>
      <c r="I1019" s="234">
        <f>unprmtd_src_summary!J1019</f>
        <v>0</v>
      </c>
      <c r="J1019" s="234">
        <f>unprmtd_src_summary!K1019</f>
        <v>0</v>
      </c>
    </row>
    <row r="1020" spans="1:10" s="221" customFormat="1" x14ac:dyDescent="0.2">
      <c r="A1020" s="221" t="s">
        <v>15903</v>
      </c>
      <c r="B1020" s="221" t="str">
        <f>unprmtd_src_summary!C1020</f>
        <v>38</v>
      </c>
      <c r="C1020" s="232" t="str">
        <f>unprmtd_src_summary!D1020</f>
        <v>3805501</v>
      </c>
      <c r="D1020" s="232" t="str">
        <f>unprmtd_src_summary!E1020</f>
        <v>2310000802</v>
      </c>
      <c r="E1020" s="233" t="str">
        <f>unprmtd_src_summary!F1020</f>
        <v>Oil Well Truck Loading</v>
      </c>
      <c r="F1020" s="234">
        <f>unprmtd_src_summary!G1020</f>
        <v>0</v>
      </c>
      <c r="G1020" s="234">
        <f>unprmtd_src_summary!H1020</f>
        <v>8.4668379059343426</v>
      </c>
      <c r="H1020" s="234">
        <f>unprmtd_src_summary!I1020</f>
        <v>0</v>
      </c>
      <c r="I1020" s="234">
        <f>unprmtd_src_summary!J1020</f>
        <v>0</v>
      </c>
      <c r="J1020" s="234">
        <f>unprmtd_src_summary!K1020</f>
        <v>0</v>
      </c>
    </row>
    <row r="1021" spans="1:10" s="221" customFormat="1" x14ac:dyDescent="0.2">
      <c r="A1021" s="221" t="s">
        <v>15903</v>
      </c>
      <c r="B1021" s="221" t="str">
        <f>unprmtd_src_summary!C1021</f>
        <v>38</v>
      </c>
      <c r="C1021" s="232" t="str">
        <f>unprmtd_src_summary!D1021</f>
        <v>3805701</v>
      </c>
      <c r="D1021" s="232" t="str">
        <f>unprmtd_src_summary!E1021</f>
        <v>2310000802</v>
      </c>
      <c r="E1021" s="233" t="str">
        <f>unprmtd_src_summary!F1021</f>
        <v>Oil Well Truck Loading</v>
      </c>
      <c r="F1021" s="234">
        <f>unprmtd_src_summary!G1021</f>
        <v>0</v>
      </c>
      <c r="G1021" s="234">
        <f>unprmtd_src_summary!H1021</f>
        <v>0</v>
      </c>
      <c r="H1021" s="234">
        <f>unprmtd_src_summary!I1021</f>
        <v>0</v>
      </c>
      <c r="I1021" s="234">
        <f>unprmtd_src_summary!J1021</f>
        <v>0</v>
      </c>
      <c r="J1021" s="234">
        <f>unprmtd_src_summary!K1021</f>
        <v>0</v>
      </c>
    </row>
    <row r="1022" spans="1:10" s="221" customFormat="1" x14ac:dyDescent="0.2">
      <c r="A1022" s="221" t="s">
        <v>15903</v>
      </c>
      <c r="B1022" s="221" t="str">
        <f>unprmtd_src_summary!C1022</f>
        <v>38</v>
      </c>
      <c r="C1022" s="232" t="str">
        <f>unprmtd_src_summary!D1022</f>
        <v>3806101</v>
      </c>
      <c r="D1022" s="232" t="str">
        <f>unprmtd_src_summary!E1022</f>
        <v>2310000802</v>
      </c>
      <c r="E1022" s="233" t="str">
        <f>unprmtd_src_summary!F1022</f>
        <v>Oil Well Truck Loading</v>
      </c>
      <c r="F1022" s="234">
        <f>unprmtd_src_summary!G1022</f>
        <v>0</v>
      </c>
      <c r="G1022" s="234">
        <f>unprmtd_src_summary!H1022</f>
        <v>390.08495476872662</v>
      </c>
      <c r="H1022" s="234">
        <f>unprmtd_src_summary!I1022</f>
        <v>0</v>
      </c>
      <c r="I1022" s="234">
        <f>unprmtd_src_summary!J1022</f>
        <v>0</v>
      </c>
      <c r="J1022" s="234">
        <f>unprmtd_src_summary!K1022</f>
        <v>0</v>
      </c>
    </row>
    <row r="1023" spans="1:10" s="221" customFormat="1" x14ac:dyDescent="0.2">
      <c r="A1023" s="221" t="s">
        <v>15903</v>
      </c>
      <c r="B1023" s="221" t="str">
        <f>unprmtd_src_summary!C1023</f>
        <v>38</v>
      </c>
      <c r="C1023" s="232" t="str">
        <f>unprmtd_src_summary!D1023</f>
        <v>3807501</v>
      </c>
      <c r="D1023" s="232" t="str">
        <f>unprmtd_src_summary!E1023</f>
        <v>2310000802</v>
      </c>
      <c r="E1023" s="233" t="str">
        <f>unprmtd_src_summary!F1023</f>
        <v>Oil Well Truck Loading</v>
      </c>
      <c r="F1023" s="234">
        <f>unprmtd_src_summary!G1023</f>
        <v>0</v>
      </c>
      <c r="G1023" s="234">
        <f>unprmtd_src_summary!H1023</f>
        <v>0</v>
      </c>
      <c r="H1023" s="234">
        <f>unprmtd_src_summary!I1023</f>
        <v>0</v>
      </c>
      <c r="I1023" s="234">
        <f>unprmtd_src_summary!J1023</f>
        <v>0</v>
      </c>
      <c r="J1023" s="234">
        <f>unprmtd_src_summary!K1023</f>
        <v>0</v>
      </c>
    </row>
    <row r="1024" spans="1:10" s="221" customFormat="1" x14ac:dyDescent="0.2">
      <c r="A1024" s="221" t="s">
        <v>15903</v>
      </c>
      <c r="B1024" s="221" t="str">
        <f>unprmtd_src_summary!C1024</f>
        <v>38</v>
      </c>
      <c r="C1024" s="232" t="str">
        <f>unprmtd_src_summary!D1024</f>
        <v>3808701</v>
      </c>
      <c r="D1024" s="232" t="str">
        <f>unprmtd_src_summary!E1024</f>
        <v>2310000802</v>
      </c>
      <c r="E1024" s="233" t="str">
        <f>unprmtd_src_summary!F1024</f>
        <v>Oil Well Truck Loading</v>
      </c>
      <c r="F1024" s="234">
        <f>unprmtd_src_summary!G1024</f>
        <v>0</v>
      </c>
      <c r="G1024" s="234">
        <f>unprmtd_src_summary!H1024</f>
        <v>0</v>
      </c>
      <c r="H1024" s="234">
        <f>unprmtd_src_summary!I1024</f>
        <v>0</v>
      </c>
      <c r="I1024" s="234">
        <f>unprmtd_src_summary!J1024</f>
        <v>0</v>
      </c>
      <c r="J1024" s="234">
        <f>unprmtd_src_summary!K1024</f>
        <v>0</v>
      </c>
    </row>
    <row r="1025" spans="1:10" s="221" customFormat="1" ht="11.25" customHeight="1" x14ac:dyDescent="0.2">
      <c r="A1025" s="221" t="s">
        <v>15903</v>
      </c>
      <c r="B1025" s="221" t="str">
        <f>unprmtd_src_summary!C1025</f>
        <v>38</v>
      </c>
      <c r="C1025" s="232" t="str">
        <f>unprmtd_src_summary!D1025</f>
        <v>3808901</v>
      </c>
      <c r="D1025" s="232" t="str">
        <f>unprmtd_src_summary!E1025</f>
        <v>2310000802</v>
      </c>
      <c r="E1025" s="233" t="str">
        <f>unprmtd_src_summary!F1025</f>
        <v>Oil Well Truck Loading</v>
      </c>
      <c r="F1025" s="234">
        <f>unprmtd_src_summary!G1025</f>
        <v>0</v>
      </c>
      <c r="G1025" s="234">
        <f>unprmtd_src_summary!H1025</f>
        <v>0</v>
      </c>
      <c r="H1025" s="234">
        <f>unprmtd_src_summary!I1025</f>
        <v>0</v>
      </c>
      <c r="I1025" s="234">
        <f>unprmtd_src_summary!J1025</f>
        <v>0</v>
      </c>
      <c r="J1025" s="234">
        <f>unprmtd_src_summary!K1025</f>
        <v>0</v>
      </c>
    </row>
    <row r="1026" spans="1:10" s="221" customFormat="1" x14ac:dyDescent="0.2">
      <c r="A1026" s="221" t="s">
        <v>15903</v>
      </c>
      <c r="B1026" s="221" t="str">
        <f>unprmtd_src_summary!C1026</f>
        <v>38</v>
      </c>
      <c r="C1026" s="232" t="str">
        <f>unprmtd_src_summary!D1026</f>
        <v>3810101</v>
      </c>
      <c r="D1026" s="232" t="str">
        <f>unprmtd_src_summary!E1026</f>
        <v>2310000802</v>
      </c>
      <c r="E1026" s="233" t="str">
        <f>unprmtd_src_summary!F1026</f>
        <v>Oil Well Truck Loading</v>
      </c>
      <c r="F1026" s="234">
        <f>unprmtd_src_summary!G1026</f>
        <v>0</v>
      </c>
      <c r="G1026" s="234">
        <f>unprmtd_src_summary!H1026</f>
        <v>0</v>
      </c>
      <c r="H1026" s="234">
        <f>unprmtd_src_summary!I1026</f>
        <v>0</v>
      </c>
      <c r="I1026" s="234">
        <f>unprmtd_src_summary!J1026</f>
        <v>0</v>
      </c>
      <c r="J1026" s="234">
        <f>unprmtd_src_summary!K1026</f>
        <v>0</v>
      </c>
    </row>
    <row r="1027" spans="1:10" s="221" customFormat="1" x14ac:dyDescent="0.2">
      <c r="A1027" s="221" t="s">
        <v>15903</v>
      </c>
      <c r="B1027" s="221" t="str">
        <f>unprmtd_src_summary!C1027</f>
        <v>38</v>
      </c>
      <c r="C1027" s="232" t="str">
        <f>unprmtd_src_summary!D1027</f>
        <v>3810501</v>
      </c>
      <c r="D1027" s="232" t="str">
        <f>unprmtd_src_summary!E1027</f>
        <v>2310000802</v>
      </c>
      <c r="E1027" s="233" t="str">
        <f>unprmtd_src_summary!F1027</f>
        <v>Oil Well Truck Loading</v>
      </c>
      <c r="F1027" s="234">
        <f>unprmtd_src_summary!G1027</f>
        <v>0</v>
      </c>
      <c r="G1027" s="234">
        <f>unprmtd_src_summary!H1027</f>
        <v>0</v>
      </c>
      <c r="H1027" s="234">
        <f>unprmtd_src_summary!I1027</f>
        <v>0</v>
      </c>
      <c r="I1027" s="234">
        <f>unprmtd_src_summary!J1027</f>
        <v>0</v>
      </c>
      <c r="J1027" s="234">
        <f>unprmtd_src_summary!K1027</f>
        <v>0</v>
      </c>
    </row>
    <row r="1028" spans="1:10" s="221" customFormat="1" x14ac:dyDescent="0.2">
      <c r="A1028" s="221" t="s">
        <v>15903</v>
      </c>
      <c r="B1028" s="221" t="str">
        <f>unprmtd_src_summary!C1028</f>
        <v>46</v>
      </c>
      <c r="C1028" s="232" t="str">
        <f>unprmtd_src_summary!D1028</f>
        <v>4606301</v>
      </c>
      <c r="D1028" s="232" t="str">
        <f>unprmtd_src_summary!E1028</f>
        <v>2310000802</v>
      </c>
      <c r="E1028" s="233" t="str">
        <f>unprmtd_src_summary!F1028</f>
        <v>Oil Well Truck Loading</v>
      </c>
      <c r="F1028" s="234">
        <f>unprmtd_src_summary!G1028</f>
        <v>0</v>
      </c>
      <c r="G1028" s="234">
        <f>unprmtd_src_summary!H1028</f>
        <v>0</v>
      </c>
      <c r="H1028" s="234">
        <f>unprmtd_src_summary!I1028</f>
        <v>0</v>
      </c>
      <c r="I1028" s="234">
        <f>unprmtd_src_summary!J1028</f>
        <v>0</v>
      </c>
      <c r="J1028" s="234">
        <f>unprmtd_src_summary!K1028</f>
        <v>0</v>
      </c>
    </row>
    <row r="1029" spans="1:10" s="221" customFormat="1" x14ac:dyDescent="0.2">
      <c r="A1029" s="221" t="s">
        <v>15903</v>
      </c>
      <c r="B1029" s="221" t="str">
        <f>unprmtd_src_summary!C1029</f>
        <v>46</v>
      </c>
      <c r="C1029" s="232" t="str">
        <f>unprmtd_src_summary!D1029</f>
        <v>4601901</v>
      </c>
      <c r="D1029" s="232" t="str">
        <f>unprmtd_src_summary!E1029</f>
        <v>2310000802</v>
      </c>
      <c r="E1029" s="233" t="str">
        <f>unprmtd_src_summary!F1029</f>
        <v>Oil Well Truck Loading</v>
      </c>
      <c r="F1029" s="234">
        <f>unprmtd_src_summary!G1029</f>
        <v>0</v>
      </c>
      <c r="G1029" s="234">
        <f>unprmtd_src_summary!H1029</f>
        <v>0</v>
      </c>
      <c r="H1029" s="234">
        <f>unprmtd_src_summary!I1029</f>
        <v>0</v>
      </c>
      <c r="I1029" s="234">
        <f>unprmtd_src_summary!J1029</f>
        <v>0</v>
      </c>
      <c r="J1029" s="234">
        <f>unprmtd_src_summary!K1029</f>
        <v>0</v>
      </c>
    </row>
    <row r="1030" spans="1:10" s="226" customFormat="1" x14ac:dyDescent="0.2">
      <c r="A1030" s="226" t="s">
        <v>15903</v>
      </c>
      <c r="B1030" s="226" t="str">
        <f>unprmtd_src_summary!C1030</f>
        <v>30</v>
      </c>
      <c r="C1030" s="235" t="str">
        <f>unprmtd_src_summary!D1030</f>
        <v>3001102</v>
      </c>
      <c r="D1030" s="235" t="str">
        <f>unprmtd_src_summary!E1030</f>
        <v>2310000802</v>
      </c>
      <c r="E1030" s="236" t="str">
        <f>unprmtd_src_summary!F1030</f>
        <v>Oil Well Truck Loading</v>
      </c>
      <c r="F1030" s="237">
        <f>unprmtd_src_summary!G1030</f>
        <v>0</v>
      </c>
      <c r="G1030" s="237">
        <f>unprmtd_src_summary!H1030</f>
        <v>3.4460613074413233</v>
      </c>
      <c r="H1030" s="237">
        <f>unprmtd_src_summary!I1030</f>
        <v>0</v>
      </c>
      <c r="I1030" s="237">
        <f>unprmtd_src_summary!J1030</f>
        <v>0</v>
      </c>
      <c r="J1030" s="237">
        <f>unprmtd_src_summary!K1030</f>
        <v>0</v>
      </c>
    </row>
    <row r="1031" spans="1:10" s="226" customFormat="1" x14ac:dyDescent="0.2">
      <c r="A1031" s="226" t="s">
        <v>15903</v>
      </c>
      <c r="B1031" s="226" t="str">
        <f>unprmtd_src_summary!C1031</f>
        <v>30</v>
      </c>
      <c r="C1031" s="235" t="str">
        <f>unprmtd_src_summary!D1031</f>
        <v>3001702</v>
      </c>
      <c r="D1031" s="235" t="str">
        <f>unprmtd_src_summary!E1031</f>
        <v>2310000802</v>
      </c>
      <c r="E1031" s="236" t="str">
        <f>unprmtd_src_summary!F1031</f>
        <v>Oil Well Truck Loading</v>
      </c>
      <c r="F1031" s="237">
        <f>unprmtd_src_summary!G1031</f>
        <v>0</v>
      </c>
      <c r="G1031" s="237">
        <f>unprmtd_src_summary!H1031</f>
        <v>0</v>
      </c>
      <c r="H1031" s="237">
        <f>unprmtd_src_summary!I1031</f>
        <v>0</v>
      </c>
      <c r="I1031" s="237">
        <f>unprmtd_src_summary!J1031</f>
        <v>0</v>
      </c>
      <c r="J1031" s="237">
        <f>unprmtd_src_summary!K1031</f>
        <v>0</v>
      </c>
    </row>
    <row r="1032" spans="1:10" s="226" customFormat="1" x14ac:dyDescent="0.2">
      <c r="A1032" s="226" t="s">
        <v>15903</v>
      </c>
      <c r="B1032" s="226" t="str">
        <f>unprmtd_src_summary!C1032</f>
        <v>30</v>
      </c>
      <c r="C1032" s="235" t="str">
        <f>unprmtd_src_summary!D1032</f>
        <v>3001902</v>
      </c>
      <c r="D1032" s="235" t="str">
        <f>unprmtd_src_summary!E1032</f>
        <v>2310000802</v>
      </c>
      <c r="E1032" s="236" t="str">
        <f>unprmtd_src_summary!F1032</f>
        <v>Oil Well Truck Loading</v>
      </c>
      <c r="F1032" s="237">
        <f>unprmtd_src_summary!G1032</f>
        <v>0</v>
      </c>
      <c r="G1032" s="237">
        <f>unprmtd_src_summary!H1032</f>
        <v>5.5227670567572131E-3</v>
      </c>
      <c r="H1032" s="237">
        <f>unprmtd_src_summary!I1032</f>
        <v>0</v>
      </c>
      <c r="I1032" s="237">
        <f>unprmtd_src_summary!J1032</f>
        <v>0</v>
      </c>
      <c r="J1032" s="237">
        <f>unprmtd_src_summary!K1032</f>
        <v>0</v>
      </c>
    </row>
    <row r="1033" spans="1:10" s="226" customFormat="1" x14ac:dyDescent="0.2">
      <c r="A1033" s="226" t="s">
        <v>15903</v>
      </c>
      <c r="B1033" s="226" t="str">
        <f>unprmtd_src_summary!C1033</f>
        <v>30</v>
      </c>
      <c r="C1033" s="235" t="str">
        <f>unprmtd_src_summary!D1033</f>
        <v>3002102</v>
      </c>
      <c r="D1033" s="235" t="str">
        <f>unprmtd_src_summary!E1033</f>
        <v>2310000802</v>
      </c>
      <c r="E1033" s="236" t="str">
        <f>unprmtd_src_summary!F1033</f>
        <v>Oil Well Truck Loading</v>
      </c>
      <c r="F1033" s="237">
        <f>unprmtd_src_summary!G1033</f>
        <v>0</v>
      </c>
      <c r="G1033" s="237">
        <f>unprmtd_src_summary!H1033</f>
        <v>27.980081941234179</v>
      </c>
      <c r="H1033" s="237">
        <f>unprmtd_src_summary!I1033</f>
        <v>0</v>
      </c>
      <c r="I1033" s="237">
        <f>unprmtd_src_summary!J1033</f>
        <v>0</v>
      </c>
      <c r="J1033" s="237">
        <f>unprmtd_src_summary!K1033</f>
        <v>0</v>
      </c>
    </row>
    <row r="1034" spans="1:10" s="226" customFormat="1" x14ac:dyDescent="0.2">
      <c r="A1034" s="226" t="s">
        <v>15903</v>
      </c>
      <c r="B1034" s="226" t="str">
        <f>unprmtd_src_summary!C1034</f>
        <v>30</v>
      </c>
      <c r="C1034" s="235" t="str">
        <f>unprmtd_src_summary!D1034</f>
        <v>3002502</v>
      </c>
      <c r="D1034" s="235" t="str">
        <f>unprmtd_src_summary!E1034</f>
        <v>2310000802</v>
      </c>
      <c r="E1034" s="236" t="str">
        <f>unprmtd_src_summary!F1034</f>
        <v>Oil Well Truck Loading</v>
      </c>
      <c r="F1034" s="237">
        <f>unprmtd_src_summary!G1034</f>
        <v>0</v>
      </c>
      <c r="G1034" s="237">
        <f>unprmtd_src_summary!H1034</f>
        <v>439.84603063394775</v>
      </c>
      <c r="H1034" s="237">
        <f>unprmtd_src_summary!I1034</f>
        <v>0</v>
      </c>
      <c r="I1034" s="237">
        <f>unprmtd_src_summary!J1034</f>
        <v>0</v>
      </c>
      <c r="J1034" s="237">
        <f>unprmtd_src_summary!K1034</f>
        <v>0</v>
      </c>
    </row>
    <row r="1035" spans="1:10" s="226" customFormat="1" x14ac:dyDescent="0.2">
      <c r="A1035" s="226" t="s">
        <v>15903</v>
      </c>
      <c r="B1035" s="226" t="str">
        <f>unprmtd_src_summary!C1035</f>
        <v>30</v>
      </c>
      <c r="C1035" s="235" t="str">
        <f>unprmtd_src_summary!D1035</f>
        <v>3003302</v>
      </c>
      <c r="D1035" s="235" t="str">
        <f>unprmtd_src_summary!E1035</f>
        <v>2310000802</v>
      </c>
      <c r="E1035" s="236" t="str">
        <f>unprmtd_src_summary!F1035</f>
        <v>Oil Well Truck Loading</v>
      </c>
      <c r="F1035" s="237">
        <f>unprmtd_src_summary!G1035</f>
        <v>0</v>
      </c>
      <c r="G1035" s="237">
        <f>unprmtd_src_summary!H1035</f>
        <v>1.1277344993923053</v>
      </c>
      <c r="H1035" s="237">
        <f>unprmtd_src_summary!I1035</f>
        <v>0</v>
      </c>
      <c r="I1035" s="237">
        <f>unprmtd_src_summary!J1035</f>
        <v>0</v>
      </c>
      <c r="J1035" s="237">
        <f>unprmtd_src_summary!K1035</f>
        <v>0</v>
      </c>
    </row>
    <row r="1036" spans="1:10" s="226" customFormat="1" x14ac:dyDescent="0.2">
      <c r="A1036" s="226" t="s">
        <v>15903</v>
      </c>
      <c r="B1036" s="226" t="str">
        <f>unprmtd_src_summary!C1036</f>
        <v>30</v>
      </c>
      <c r="C1036" s="235" t="str">
        <f>unprmtd_src_summary!D1036</f>
        <v>3005502</v>
      </c>
      <c r="D1036" s="235" t="str">
        <f>unprmtd_src_summary!E1036</f>
        <v>2310000802</v>
      </c>
      <c r="E1036" s="236" t="str">
        <f>unprmtd_src_summary!F1036</f>
        <v>Oil Well Truck Loading</v>
      </c>
      <c r="F1036" s="237">
        <f>unprmtd_src_summary!G1036</f>
        <v>0</v>
      </c>
      <c r="G1036" s="237">
        <f>unprmtd_src_summary!H1036</f>
        <v>0.4344092298065082</v>
      </c>
      <c r="H1036" s="237">
        <f>unprmtd_src_summary!I1036</f>
        <v>0</v>
      </c>
      <c r="I1036" s="237">
        <f>unprmtd_src_summary!J1036</f>
        <v>0</v>
      </c>
      <c r="J1036" s="237">
        <f>unprmtd_src_summary!K1036</f>
        <v>0</v>
      </c>
    </row>
    <row r="1037" spans="1:10" s="226" customFormat="1" x14ac:dyDescent="0.2">
      <c r="A1037" s="226" t="s">
        <v>15903</v>
      </c>
      <c r="B1037" s="226" t="str">
        <f>unprmtd_src_summary!C1037</f>
        <v>30</v>
      </c>
      <c r="C1037" s="235" t="str">
        <f>unprmtd_src_summary!D1037</f>
        <v>3007902</v>
      </c>
      <c r="D1037" s="235" t="str">
        <f>unprmtd_src_summary!E1037</f>
        <v>2310000802</v>
      </c>
      <c r="E1037" s="236" t="str">
        <f>unprmtd_src_summary!F1037</f>
        <v>Oil Well Truck Loading</v>
      </c>
      <c r="F1037" s="237">
        <f>unprmtd_src_summary!G1037</f>
        <v>0</v>
      </c>
      <c r="G1037" s="237">
        <f>unprmtd_src_summary!H1037</f>
        <v>5.3394983920579806</v>
      </c>
      <c r="H1037" s="237">
        <f>unprmtd_src_summary!I1037</f>
        <v>0</v>
      </c>
      <c r="I1037" s="237">
        <f>unprmtd_src_summary!J1037</f>
        <v>0</v>
      </c>
      <c r="J1037" s="237">
        <f>unprmtd_src_summary!K1037</f>
        <v>0</v>
      </c>
    </row>
    <row r="1038" spans="1:10" s="226" customFormat="1" x14ac:dyDescent="0.2">
      <c r="A1038" s="226" t="s">
        <v>15903</v>
      </c>
      <c r="B1038" s="226" t="str">
        <f>unprmtd_src_summary!C1038</f>
        <v>30</v>
      </c>
      <c r="C1038" s="235" t="str">
        <f>unprmtd_src_summary!D1038</f>
        <v>3008302</v>
      </c>
      <c r="D1038" s="235" t="str">
        <f>unprmtd_src_summary!E1038</f>
        <v>2310000802</v>
      </c>
      <c r="E1038" s="236" t="str">
        <f>unprmtd_src_summary!F1038</f>
        <v>Oil Well Truck Loading</v>
      </c>
      <c r="F1038" s="237">
        <f>unprmtd_src_summary!G1038</f>
        <v>0</v>
      </c>
      <c r="G1038" s="237">
        <f>unprmtd_src_summary!H1038</f>
        <v>1092.2675800257609</v>
      </c>
      <c r="H1038" s="237">
        <f>unprmtd_src_summary!I1038</f>
        <v>0</v>
      </c>
      <c r="I1038" s="237">
        <f>unprmtd_src_summary!J1038</f>
        <v>0</v>
      </c>
      <c r="J1038" s="237">
        <f>unprmtd_src_summary!K1038</f>
        <v>0</v>
      </c>
    </row>
    <row r="1039" spans="1:10" s="226" customFormat="1" x14ac:dyDescent="0.2">
      <c r="A1039" s="226" t="s">
        <v>15903</v>
      </c>
      <c r="B1039" s="226" t="str">
        <f>unprmtd_src_summary!C1039</f>
        <v>30</v>
      </c>
      <c r="C1039" s="235" t="str">
        <f>unprmtd_src_summary!D1039</f>
        <v>3008502</v>
      </c>
      <c r="D1039" s="235" t="str">
        <f>unprmtd_src_summary!E1039</f>
        <v>2310000802</v>
      </c>
      <c r="E1039" s="236" t="str">
        <f>unprmtd_src_summary!F1039</f>
        <v>Oil Well Truck Loading</v>
      </c>
      <c r="F1039" s="237">
        <f>unprmtd_src_summary!G1039</f>
        <v>0</v>
      </c>
      <c r="G1039" s="237">
        <f>unprmtd_src_summary!H1039</f>
        <v>65.933191167158043</v>
      </c>
      <c r="H1039" s="237">
        <f>unprmtd_src_summary!I1039</f>
        <v>0</v>
      </c>
      <c r="I1039" s="237">
        <f>unprmtd_src_summary!J1039</f>
        <v>0</v>
      </c>
      <c r="J1039" s="237">
        <f>unprmtd_src_summary!K1039</f>
        <v>0</v>
      </c>
    </row>
    <row r="1040" spans="1:10" s="226" customFormat="1" x14ac:dyDescent="0.2">
      <c r="A1040" s="226" t="s">
        <v>15903</v>
      </c>
      <c r="B1040" s="226" t="str">
        <f>unprmtd_src_summary!C1040</f>
        <v>30</v>
      </c>
      <c r="C1040" s="235" t="str">
        <f>unprmtd_src_summary!D1040</f>
        <v>3009102</v>
      </c>
      <c r="D1040" s="235" t="str">
        <f>unprmtd_src_summary!E1040</f>
        <v>2310000802</v>
      </c>
      <c r="E1040" s="236" t="str">
        <f>unprmtd_src_summary!F1040</f>
        <v>Oil Well Truck Loading</v>
      </c>
      <c r="F1040" s="237">
        <f>unprmtd_src_summary!G1040</f>
        <v>0</v>
      </c>
      <c r="G1040" s="237">
        <f>unprmtd_src_summary!H1040</f>
        <v>100.94411891158209</v>
      </c>
      <c r="H1040" s="237">
        <f>unprmtd_src_summary!I1040</f>
        <v>0</v>
      </c>
      <c r="I1040" s="237">
        <f>unprmtd_src_summary!J1040</f>
        <v>0</v>
      </c>
      <c r="J1040" s="237">
        <f>unprmtd_src_summary!K1040</f>
        <v>0</v>
      </c>
    </row>
    <row r="1041" spans="1:10" s="226" customFormat="1" x14ac:dyDescent="0.2">
      <c r="A1041" s="226" t="s">
        <v>15903</v>
      </c>
      <c r="B1041" s="226" t="str">
        <f>unprmtd_src_summary!C1041</f>
        <v>30</v>
      </c>
      <c r="C1041" s="235" t="str">
        <f>unprmtd_src_summary!D1041</f>
        <v>3010502</v>
      </c>
      <c r="D1041" s="235" t="str">
        <f>unprmtd_src_summary!E1041</f>
        <v>2310000802</v>
      </c>
      <c r="E1041" s="236" t="str">
        <f>unprmtd_src_summary!F1041</f>
        <v>Oil Well Truck Loading</v>
      </c>
      <c r="F1041" s="237">
        <f>unprmtd_src_summary!G1041</f>
        <v>0</v>
      </c>
      <c r="G1041" s="237">
        <f>unprmtd_src_summary!H1041</f>
        <v>0</v>
      </c>
      <c r="H1041" s="237">
        <f>unprmtd_src_summary!I1041</f>
        <v>0</v>
      </c>
      <c r="I1041" s="237">
        <f>unprmtd_src_summary!J1041</f>
        <v>0</v>
      </c>
      <c r="J1041" s="237">
        <f>unprmtd_src_summary!K1041</f>
        <v>0</v>
      </c>
    </row>
    <row r="1042" spans="1:10" s="226" customFormat="1" x14ac:dyDescent="0.2">
      <c r="A1042" s="226" t="s">
        <v>15903</v>
      </c>
      <c r="B1042" s="226" t="str">
        <f>unprmtd_src_summary!C1042</f>
        <v>30</v>
      </c>
      <c r="C1042" s="235" t="str">
        <f>unprmtd_src_summary!D1042</f>
        <v>3010902</v>
      </c>
      <c r="D1042" s="235" t="str">
        <f>unprmtd_src_summary!E1042</f>
        <v>2310000802</v>
      </c>
      <c r="E1042" s="236" t="str">
        <f>unprmtd_src_summary!F1042</f>
        <v>Oil Well Truck Loading</v>
      </c>
      <c r="F1042" s="237">
        <f>unprmtd_src_summary!G1042</f>
        <v>0</v>
      </c>
      <c r="G1042" s="237">
        <f>unprmtd_src_summary!H1042</f>
        <v>49.689207225495721</v>
      </c>
      <c r="H1042" s="237">
        <f>unprmtd_src_summary!I1042</f>
        <v>0</v>
      </c>
      <c r="I1042" s="237">
        <f>unprmtd_src_summary!J1042</f>
        <v>0</v>
      </c>
      <c r="J1042" s="237">
        <f>unprmtd_src_summary!K1042</f>
        <v>0</v>
      </c>
    </row>
    <row r="1043" spans="1:10" s="226" customFormat="1" x14ac:dyDescent="0.2">
      <c r="A1043" s="226" t="s">
        <v>15903</v>
      </c>
      <c r="B1043" s="226" t="str">
        <f>unprmtd_src_summary!C1043</f>
        <v>38</v>
      </c>
      <c r="C1043" s="235" t="str">
        <f>unprmtd_src_summary!D1043</f>
        <v>3800702</v>
      </c>
      <c r="D1043" s="235" t="str">
        <f>unprmtd_src_summary!E1043</f>
        <v>2310000802</v>
      </c>
      <c r="E1043" s="236" t="str">
        <f>unprmtd_src_summary!F1043</f>
        <v>Oil Well Truck Loading</v>
      </c>
      <c r="F1043" s="237">
        <f>unprmtd_src_summary!G1043</f>
        <v>0</v>
      </c>
      <c r="G1043" s="237">
        <f>unprmtd_src_summary!H1043</f>
        <v>279.84732692439866</v>
      </c>
      <c r="H1043" s="237">
        <f>unprmtd_src_summary!I1043</f>
        <v>0</v>
      </c>
      <c r="I1043" s="237">
        <f>unprmtd_src_summary!J1043</f>
        <v>0</v>
      </c>
      <c r="J1043" s="237">
        <f>unprmtd_src_summary!K1043</f>
        <v>0</v>
      </c>
    </row>
    <row r="1044" spans="1:10" s="226" customFormat="1" x14ac:dyDescent="0.2">
      <c r="A1044" s="226" t="s">
        <v>15903</v>
      </c>
      <c r="B1044" s="226" t="str">
        <f>unprmtd_src_summary!C1044</f>
        <v>38</v>
      </c>
      <c r="C1044" s="235" t="str">
        <f>unprmtd_src_summary!D1044</f>
        <v>3800902</v>
      </c>
      <c r="D1044" s="235" t="str">
        <f>unprmtd_src_summary!E1044</f>
        <v>2310000802</v>
      </c>
      <c r="E1044" s="236" t="str">
        <f>unprmtd_src_summary!F1044</f>
        <v>Oil Well Truck Loading</v>
      </c>
      <c r="F1044" s="237">
        <f>unprmtd_src_summary!G1044</f>
        <v>0</v>
      </c>
      <c r="G1044" s="237">
        <f>unprmtd_src_summary!H1044</f>
        <v>137.08525186697648</v>
      </c>
      <c r="H1044" s="237">
        <f>unprmtd_src_summary!I1044</f>
        <v>0</v>
      </c>
      <c r="I1044" s="237">
        <f>unprmtd_src_summary!J1044</f>
        <v>0</v>
      </c>
      <c r="J1044" s="237">
        <f>unprmtd_src_summary!K1044</f>
        <v>0</v>
      </c>
    </row>
    <row r="1045" spans="1:10" s="226" customFormat="1" x14ac:dyDescent="0.2">
      <c r="A1045" s="226" t="s">
        <v>15903</v>
      </c>
      <c r="B1045" s="226" t="str">
        <f>unprmtd_src_summary!C1045</f>
        <v>38</v>
      </c>
      <c r="C1045" s="235" t="str">
        <f>unprmtd_src_summary!D1045</f>
        <v>3801102</v>
      </c>
      <c r="D1045" s="235" t="str">
        <f>unprmtd_src_summary!E1045</f>
        <v>2310000802</v>
      </c>
      <c r="E1045" s="236" t="str">
        <f>unprmtd_src_summary!F1045</f>
        <v>Oil Well Truck Loading</v>
      </c>
      <c r="F1045" s="237">
        <f>unprmtd_src_summary!G1045</f>
        <v>0</v>
      </c>
      <c r="G1045" s="237">
        <f>unprmtd_src_summary!H1045</f>
        <v>855.69418504653368</v>
      </c>
      <c r="H1045" s="237">
        <f>unprmtd_src_summary!I1045</f>
        <v>0</v>
      </c>
      <c r="I1045" s="237">
        <f>unprmtd_src_summary!J1045</f>
        <v>0</v>
      </c>
      <c r="J1045" s="237">
        <f>unprmtd_src_summary!K1045</f>
        <v>0</v>
      </c>
    </row>
    <row r="1046" spans="1:10" s="226" customFormat="1" x14ac:dyDescent="0.2">
      <c r="A1046" s="226" t="s">
        <v>15903</v>
      </c>
      <c r="B1046" s="226" t="str">
        <f>unprmtd_src_summary!C1046</f>
        <v>38</v>
      </c>
      <c r="C1046" s="235" t="str">
        <f>unprmtd_src_summary!D1046</f>
        <v>3801302</v>
      </c>
      <c r="D1046" s="235" t="str">
        <f>unprmtd_src_summary!E1046</f>
        <v>2310000802</v>
      </c>
      <c r="E1046" s="236" t="str">
        <f>unprmtd_src_summary!F1046</f>
        <v>Oil Well Truck Loading</v>
      </c>
      <c r="F1046" s="237">
        <f>unprmtd_src_summary!G1046</f>
        <v>0</v>
      </c>
      <c r="G1046" s="237">
        <f>unprmtd_src_summary!H1046</f>
        <v>97.331720580549771</v>
      </c>
      <c r="H1046" s="237">
        <f>unprmtd_src_summary!I1046</f>
        <v>0</v>
      </c>
      <c r="I1046" s="237">
        <f>unprmtd_src_summary!J1046</f>
        <v>0</v>
      </c>
      <c r="J1046" s="237">
        <f>unprmtd_src_summary!K1046</f>
        <v>0</v>
      </c>
    </row>
    <row r="1047" spans="1:10" s="226" customFormat="1" x14ac:dyDescent="0.2">
      <c r="A1047" s="226" t="s">
        <v>15903</v>
      </c>
      <c r="B1047" s="226" t="str">
        <f>unprmtd_src_summary!C1047</f>
        <v>38</v>
      </c>
      <c r="C1047" s="235" t="str">
        <f>unprmtd_src_summary!D1047</f>
        <v>3802302</v>
      </c>
      <c r="D1047" s="235" t="str">
        <f>unprmtd_src_summary!E1047</f>
        <v>2310000802</v>
      </c>
      <c r="E1047" s="236" t="str">
        <f>unprmtd_src_summary!F1047</f>
        <v>Oil Well Truck Loading</v>
      </c>
      <c r="F1047" s="237">
        <f>unprmtd_src_summary!G1047</f>
        <v>0</v>
      </c>
      <c r="G1047" s="237">
        <f>unprmtd_src_summary!H1047</f>
        <v>106.60277510513059</v>
      </c>
      <c r="H1047" s="237">
        <f>unprmtd_src_summary!I1047</f>
        <v>0</v>
      </c>
      <c r="I1047" s="237">
        <f>unprmtd_src_summary!J1047</f>
        <v>0</v>
      </c>
      <c r="J1047" s="237">
        <f>unprmtd_src_summary!K1047</f>
        <v>0</v>
      </c>
    </row>
    <row r="1048" spans="1:10" s="226" customFormat="1" x14ac:dyDescent="0.2">
      <c r="A1048" s="226" t="s">
        <v>15903</v>
      </c>
      <c r="B1048" s="226" t="str">
        <f>unprmtd_src_summary!C1048</f>
        <v>38</v>
      </c>
      <c r="C1048" s="235" t="str">
        <f>unprmtd_src_summary!D1048</f>
        <v>3802502</v>
      </c>
      <c r="D1048" s="235" t="str">
        <f>unprmtd_src_summary!E1048</f>
        <v>2310000802</v>
      </c>
      <c r="E1048" s="236" t="str">
        <f>unprmtd_src_summary!F1048</f>
        <v>Oil Well Truck Loading</v>
      </c>
      <c r="F1048" s="237">
        <f>unprmtd_src_summary!G1048</f>
        <v>0</v>
      </c>
      <c r="G1048" s="237">
        <f>unprmtd_src_summary!H1048</f>
        <v>572.35341728678566</v>
      </c>
      <c r="H1048" s="237">
        <f>unprmtd_src_summary!I1048</f>
        <v>0</v>
      </c>
      <c r="I1048" s="237">
        <f>unprmtd_src_summary!J1048</f>
        <v>0</v>
      </c>
      <c r="J1048" s="237">
        <f>unprmtd_src_summary!K1048</f>
        <v>0</v>
      </c>
    </row>
    <row r="1049" spans="1:10" s="226" customFormat="1" x14ac:dyDescent="0.2">
      <c r="A1049" s="226" t="s">
        <v>15903</v>
      </c>
      <c r="B1049" s="226" t="str">
        <f>unprmtd_src_summary!C1049</f>
        <v>38</v>
      </c>
      <c r="C1049" s="235" t="str">
        <f>unprmtd_src_summary!D1049</f>
        <v>3803302</v>
      </c>
      <c r="D1049" s="235" t="str">
        <f>unprmtd_src_summary!E1049</f>
        <v>2310000802</v>
      </c>
      <c r="E1049" s="236" t="str">
        <f>unprmtd_src_summary!F1049</f>
        <v>Oil Well Truck Loading</v>
      </c>
      <c r="F1049" s="237">
        <f>unprmtd_src_summary!G1049</f>
        <v>0</v>
      </c>
      <c r="G1049" s="237">
        <f>unprmtd_src_summary!H1049</f>
        <v>39.364830220813644</v>
      </c>
      <c r="H1049" s="237">
        <f>unprmtd_src_summary!I1049</f>
        <v>0</v>
      </c>
      <c r="I1049" s="237">
        <f>unprmtd_src_summary!J1049</f>
        <v>0</v>
      </c>
      <c r="J1049" s="237">
        <f>unprmtd_src_summary!K1049</f>
        <v>0</v>
      </c>
    </row>
    <row r="1050" spans="1:10" s="226" customFormat="1" x14ac:dyDescent="0.2">
      <c r="A1050" s="226" t="s">
        <v>15903</v>
      </c>
      <c r="B1050" s="226" t="str">
        <f>unprmtd_src_summary!C1050</f>
        <v>38</v>
      </c>
      <c r="C1050" s="235" t="str">
        <f>unprmtd_src_summary!D1050</f>
        <v>3804902</v>
      </c>
      <c r="D1050" s="235" t="str">
        <f>unprmtd_src_summary!E1050</f>
        <v>2310000802</v>
      </c>
      <c r="E1050" s="236" t="str">
        <f>unprmtd_src_summary!F1050</f>
        <v>Oil Well Truck Loading</v>
      </c>
      <c r="F1050" s="237">
        <f>unprmtd_src_summary!G1050</f>
        <v>0</v>
      </c>
      <c r="G1050" s="237">
        <f>unprmtd_src_summary!H1050</f>
        <v>2.3566955054959631</v>
      </c>
      <c r="H1050" s="237">
        <f>unprmtd_src_summary!I1050</f>
        <v>0</v>
      </c>
      <c r="I1050" s="237">
        <f>unprmtd_src_summary!J1050</f>
        <v>0</v>
      </c>
      <c r="J1050" s="237">
        <f>unprmtd_src_summary!K1050</f>
        <v>0</v>
      </c>
    </row>
    <row r="1051" spans="1:10" s="226" customFormat="1" x14ac:dyDescent="0.2">
      <c r="A1051" s="226" t="s">
        <v>15903</v>
      </c>
      <c r="B1051" s="226" t="str">
        <f>unprmtd_src_summary!C1051</f>
        <v>38</v>
      </c>
      <c r="C1051" s="235" t="str">
        <f>unprmtd_src_summary!D1051</f>
        <v>3805302</v>
      </c>
      <c r="D1051" s="235" t="str">
        <f>unprmtd_src_summary!E1051</f>
        <v>2310000802</v>
      </c>
      <c r="E1051" s="236" t="str">
        <f>unprmtd_src_summary!F1051</f>
        <v>Oil Well Truck Loading</v>
      </c>
      <c r="F1051" s="237">
        <f>unprmtd_src_summary!G1051</f>
        <v>0</v>
      </c>
      <c r="G1051" s="237">
        <f>unprmtd_src_summary!H1051</f>
        <v>632.24092255849678</v>
      </c>
      <c r="H1051" s="237">
        <f>unprmtd_src_summary!I1051</f>
        <v>0</v>
      </c>
      <c r="I1051" s="237">
        <f>unprmtd_src_summary!J1051</f>
        <v>0</v>
      </c>
      <c r="J1051" s="237">
        <f>unprmtd_src_summary!K1051</f>
        <v>0</v>
      </c>
    </row>
    <row r="1052" spans="1:10" s="226" customFormat="1" x14ac:dyDescent="0.2">
      <c r="A1052" s="226" t="s">
        <v>15903</v>
      </c>
      <c r="B1052" s="226" t="str">
        <f>unprmtd_src_summary!C1052</f>
        <v>38</v>
      </c>
      <c r="C1052" s="235" t="str">
        <f>unprmtd_src_summary!D1052</f>
        <v>3805502</v>
      </c>
      <c r="D1052" s="235" t="str">
        <f>unprmtd_src_summary!E1052</f>
        <v>2310000802</v>
      </c>
      <c r="E1052" s="236" t="str">
        <f>unprmtd_src_summary!F1052</f>
        <v>Oil Well Truck Loading</v>
      </c>
      <c r="F1052" s="237">
        <f>unprmtd_src_summary!G1052</f>
        <v>0</v>
      </c>
      <c r="G1052" s="237">
        <f>unprmtd_src_summary!H1052</f>
        <v>0</v>
      </c>
      <c r="H1052" s="237">
        <f>unprmtd_src_summary!I1052</f>
        <v>0</v>
      </c>
      <c r="I1052" s="237">
        <f>unprmtd_src_summary!J1052</f>
        <v>0</v>
      </c>
      <c r="J1052" s="237">
        <f>unprmtd_src_summary!K1052</f>
        <v>0</v>
      </c>
    </row>
    <row r="1053" spans="1:10" s="226" customFormat="1" x14ac:dyDescent="0.2">
      <c r="A1053" s="226" t="s">
        <v>15903</v>
      </c>
      <c r="B1053" s="226" t="str">
        <f>unprmtd_src_summary!C1053</f>
        <v>38</v>
      </c>
      <c r="C1053" s="235" t="str">
        <f>unprmtd_src_summary!D1053</f>
        <v>3805702</v>
      </c>
      <c r="D1053" s="235" t="str">
        <f>unprmtd_src_summary!E1053</f>
        <v>2310000802</v>
      </c>
      <c r="E1053" s="236" t="str">
        <f>unprmtd_src_summary!F1053</f>
        <v>Oil Well Truck Loading</v>
      </c>
      <c r="F1053" s="237">
        <f>unprmtd_src_summary!G1053</f>
        <v>0</v>
      </c>
      <c r="G1053" s="237">
        <f>unprmtd_src_summary!H1053</f>
        <v>0.15311144984983485</v>
      </c>
      <c r="H1053" s="237">
        <f>unprmtd_src_summary!I1053</f>
        <v>0</v>
      </c>
      <c r="I1053" s="237">
        <f>unprmtd_src_summary!J1053</f>
        <v>0</v>
      </c>
      <c r="J1053" s="237">
        <f>unprmtd_src_summary!K1053</f>
        <v>0</v>
      </c>
    </row>
    <row r="1054" spans="1:10" s="226" customFormat="1" x14ac:dyDescent="0.2">
      <c r="A1054" s="226" t="s">
        <v>15903</v>
      </c>
      <c r="B1054" s="226" t="str">
        <f>unprmtd_src_summary!C1054</f>
        <v>38</v>
      </c>
      <c r="C1054" s="235" t="str">
        <f>unprmtd_src_summary!D1054</f>
        <v>3806102</v>
      </c>
      <c r="D1054" s="235" t="str">
        <f>unprmtd_src_summary!E1054</f>
        <v>2310000802</v>
      </c>
      <c r="E1054" s="236" t="str">
        <f>unprmtd_src_summary!F1054</f>
        <v>Oil Well Truck Loading</v>
      </c>
      <c r="F1054" s="237">
        <f>unprmtd_src_summary!G1054</f>
        <v>0</v>
      </c>
      <c r="G1054" s="237">
        <f>unprmtd_src_summary!H1054</f>
        <v>1743.1756732400595</v>
      </c>
      <c r="H1054" s="237">
        <f>unprmtd_src_summary!I1054</f>
        <v>0</v>
      </c>
      <c r="I1054" s="237">
        <f>unprmtd_src_summary!J1054</f>
        <v>0</v>
      </c>
      <c r="J1054" s="237">
        <f>unprmtd_src_summary!K1054</f>
        <v>0</v>
      </c>
    </row>
    <row r="1055" spans="1:10" s="226" customFormat="1" x14ac:dyDescent="0.2">
      <c r="A1055" s="226" t="s">
        <v>15903</v>
      </c>
      <c r="B1055" s="226" t="str">
        <f>unprmtd_src_summary!C1055</f>
        <v>38</v>
      </c>
      <c r="C1055" s="235" t="str">
        <f>unprmtd_src_summary!D1055</f>
        <v>3807502</v>
      </c>
      <c r="D1055" s="235" t="str">
        <f>unprmtd_src_summary!E1055</f>
        <v>2310000802</v>
      </c>
      <c r="E1055" s="236" t="str">
        <f>unprmtd_src_summary!F1055</f>
        <v>Oil Well Truck Loading</v>
      </c>
      <c r="F1055" s="237">
        <f>unprmtd_src_summary!G1055</f>
        <v>0</v>
      </c>
      <c r="G1055" s="237">
        <f>unprmtd_src_summary!H1055</f>
        <v>54.073339584722284</v>
      </c>
      <c r="H1055" s="237">
        <f>unprmtd_src_summary!I1055</f>
        <v>0</v>
      </c>
      <c r="I1055" s="237">
        <f>unprmtd_src_summary!J1055</f>
        <v>0</v>
      </c>
      <c r="J1055" s="237">
        <f>unprmtd_src_summary!K1055</f>
        <v>0</v>
      </c>
    </row>
    <row r="1056" spans="1:10" s="226" customFormat="1" x14ac:dyDescent="0.2">
      <c r="A1056" s="226" t="s">
        <v>15903</v>
      </c>
      <c r="B1056" s="226" t="str">
        <f>unprmtd_src_summary!C1056</f>
        <v>38</v>
      </c>
      <c r="C1056" s="235" t="str">
        <f>unprmtd_src_summary!D1056</f>
        <v>3808702</v>
      </c>
      <c r="D1056" s="235" t="str">
        <f>unprmtd_src_summary!E1056</f>
        <v>2310000802</v>
      </c>
      <c r="E1056" s="236" t="str">
        <f>unprmtd_src_summary!F1056</f>
        <v>Oil Well Truck Loading</v>
      </c>
      <c r="F1056" s="237">
        <f>unprmtd_src_summary!G1056</f>
        <v>0</v>
      </c>
      <c r="G1056" s="237">
        <f>unprmtd_src_summary!H1056</f>
        <v>27.201081114281056</v>
      </c>
      <c r="H1056" s="237">
        <f>unprmtd_src_summary!I1056</f>
        <v>0</v>
      </c>
      <c r="I1056" s="237">
        <f>unprmtd_src_summary!J1056</f>
        <v>0</v>
      </c>
      <c r="J1056" s="237">
        <f>unprmtd_src_summary!K1056</f>
        <v>0</v>
      </c>
    </row>
    <row r="1057" spans="1:10" s="226" customFormat="1" ht="11.25" customHeight="1" x14ac:dyDescent="0.2">
      <c r="A1057" s="226" t="s">
        <v>15903</v>
      </c>
      <c r="B1057" s="226" t="str">
        <f>unprmtd_src_summary!C1057</f>
        <v>38</v>
      </c>
      <c r="C1057" s="235" t="str">
        <f>unprmtd_src_summary!D1057</f>
        <v>3808902</v>
      </c>
      <c r="D1057" s="235" t="str">
        <f>unprmtd_src_summary!E1057</f>
        <v>2310000802</v>
      </c>
      <c r="E1057" s="236" t="str">
        <f>unprmtd_src_summary!F1057</f>
        <v>Oil Well Truck Loading</v>
      </c>
      <c r="F1057" s="237">
        <f>unprmtd_src_summary!G1057</f>
        <v>0</v>
      </c>
      <c r="G1057" s="237">
        <f>unprmtd_src_summary!H1057</f>
        <v>86.769501252489192</v>
      </c>
      <c r="H1057" s="237">
        <f>unprmtd_src_summary!I1057</f>
        <v>0</v>
      </c>
      <c r="I1057" s="237">
        <f>unprmtd_src_summary!J1057</f>
        <v>0</v>
      </c>
      <c r="J1057" s="237">
        <f>unprmtd_src_summary!K1057</f>
        <v>0</v>
      </c>
    </row>
    <row r="1058" spans="1:10" s="226" customFormat="1" x14ac:dyDescent="0.2">
      <c r="A1058" s="226" t="s">
        <v>15903</v>
      </c>
      <c r="B1058" s="226" t="str">
        <f>unprmtd_src_summary!C1058</f>
        <v>38</v>
      </c>
      <c r="C1058" s="235" t="str">
        <f>unprmtd_src_summary!D1058</f>
        <v>3810102</v>
      </c>
      <c r="D1058" s="235" t="str">
        <f>unprmtd_src_summary!E1058</f>
        <v>2310000802</v>
      </c>
      <c r="E1058" s="236" t="str">
        <f>unprmtd_src_summary!F1058</f>
        <v>Oil Well Truck Loading</v>
      </c>
      <c r="F1058" s="237">
        <f>unprmtd_src_summary!G1058</f>
        <v>0</v>
      </c>
      <c r="G1058" s="237">
        <f>unprmtd_src_summary!H1058</f>
        <v>4.3696714296963783</v>
      </c>
      <c r="H1058" s="237">
        <f>unprmtd_src_summary!I1058</f>
        <v>0</v>
      </c>
      <c r="I1058" s="237">
        <f>unprmtd_src_summary!J1058</f>
        <v>0</v>
      </c>
      <c r="J1058" s="237">
        <f>unprmtd_src_summary!K1058</f>
        <v>0</v>
      </c>
    </row>
    <row r="1059" spans="1:10" s="226" customFormat="1" x14ac:dyDescent="0.2">
      <c r="A1059" s="226" t="s">
        <v>15903</v>
      </c>
      <c r="B1059" s="226" t="str">
        <f>unprmtd_src_summary!C1059</f>
        <v>38</v>
      </c>
      <c r="C1059" s="235" t="str">
        <f>unprmtd_src_summary!D1059</f>
        <v>3810502</v>
      </c>
      <c r="D1059" s="235" t="str">
        <f>unprmtd_src_summary!E1059</f>
        <v>2310000802</v>
      </c>
      <c r="E1059" s="236" t="str">
        <f>unprmtd_src_summary!F1059</f>
        <v>Oil Well Truck Loading</v>
      </c>
      <c r="F1059" s="237">
        <f>unprmtd_src_summary!G1059</f>
        <v>0</v>
      </c>
      <c r="G1059" s="237">
        <f>unprmtd_src_summary!H1059</f>
        <v>357.13946923554209</v>
      </c>
      <c r="H1059" s="237">
        <f>unprmtd_src_summary!I1059</f>
        <v>0</v>
      </c>
      <c r="I1059" s="237">
        <f>unprmtd_src_summary!J1059</f>
        <v>0</v>
      </c>
      <c r="J1059" s="237">
        <f>unprmtd_src_summary!K1059</f>
        <v>0</v>
      </c>
    </row>
    <row r="1060" spans="1:10" s="226" customFormat="1" x14ac:dyDescent="0.2">
      <c r="A1060" s="226" t="s">
        <v>15903</v>
      </c>
      <c r="B1060" s="226" t="str">
        <f>unprmtd_src_summary!C1060</f>
        <v>46</v>
      </c>
      <c r="C1060" s="235" t="str">
        <f>unprmtd_src_summary!D1060</f>
        <v>4606302</v>
      </c>
      <c r="D1060" s="235" t="str">
        <f>unprmtd_src_summary!E1060</f>
        <v>2310000802</v>
      </c>
      <c r="E1060" s="236" t="str">
        <f>unprmtd_src_summary!F1060</f>
        <v>Oil Well Truck Loading</v>
      </c>
      <c r="F1060" s="237">
        <f>unprmtd_src_summary!G1060</f>
        <v>0</v>
      </c>
      <c r="G1060" s="237">
        <f>unprmtd_src_summary!H1060</f>
        <v>116.55421999750635</v>
      </c>
      <c r="H1060" s="237">
        <f>unprmtd_src_summary!I1060</f>
        <v>0</v>
      </c>
      <c r="I1060" s="237">
        <f>unprmtd_src_summary!J1060</f>
        <v>0</v>
      </c>
      <c r="J1060" s="237">
        <f>unprmtd_src_summary!K1060</f>
        <v>0</v>
      </c>
    </row>
    <row r="1061" spans="1:10" s="226" customFormat="1" x14ac:dyDescent="0.2">
      <c r="A1061" s="226" t="s">
        <v>15903</v>
      </c>
      <c r="B1061" s="226" t="str">
        <f>unprmtd_src_summary!C1061</f>
        <v>46</v>
      </c>
      <c r="C1061" s="235" t="str">
        <f>unprmtd_src_summary!D1061</f>
        <v>4601902</v>
      </c>
      <c r="D1061" s="235" t="str">
        <f>unprmtd_src_summary!E1061</f>
        <v>2310000802</v>
      </c>
      <c r="E1061" s="236" t="str">
        <f>unprmtd_src_summary!F1061</f>
        <v>Oil Well Truck Loading</v>
      </c>
      <c r="F1061" s="237">
        <f>unprmtd_src_summary!G1061</f>
        <v>0</v>
      </c>
      <c r="G1061" s="237">
        <f>unprmtd_src_summary!H1061</f>
        <v>0</v>
      </c>
      <c r="H1061" s="237">
        <f>unprmtd_src_summary!I1061</f>
        <v>0</v>
      </c>
      <c r="I1061" s="237">
        <f>unprmtd_src_summary!J1061</f>
        <v>0</v>
      </c>
      <c r="J1061" s="237">
        <f>unprmtd_src_summary!K1061</f>
        <v>0</v>
      </c>
    </row>
    <row r="1062" spans="1:10" s="31" customFormat="1" x14ac:dyDescent="0.2">
      <c r="A1062" t="s">
        <v>15903</v>
      </c>
      <c r="B1062" t="str">
        <f>unprmtd_src_summary!C1062</f>
        <v>30</v>
      </c>
      <c r="C1062" s="143">
        <f>unprmtd_src_summary!D1062</f>
        <v>30011</v>
      </c>
      <c r="D1062" s="143" t="str">
        <f>unprmtd_src_summary!E1062</f>
        <v>2310002230</v>
      </c>
      <c r="E1062" s="28" t="str">
        <f>unprmtd_src_summary!F1062</f>
        <v xml:space="preserve">Condensate tank </v>
      </c>
      <c r="F1062" s="144">
        <f>unprmtd_src_summary!G1062</f>
        <v>0</v>
      </c>
      <c r="G1062" s="144">
        <f>unprmtd_src_summary!H1062</f>
        <v>0</v>
      </c>
      <c r="H1062" s="144">
        <f>unprmtd_src_summary!I1062</f>
        <v>0</v>
      </c>
      <c r="I1062" s="144">
        <f>unprmtd_src_summary!J1062</f>
        <v>0</v>
      </c>
      <c r="J1062" s="144">
        <f>unprmtd_src_summary!K1062</f>
        <v>0</v>
      </c>
    </row>
    <row r="1063" spans="1:10" s="31" customFormat="1" x14ac:dyDescent="0.2">
      <c r="A1063" t="s">
        <v>15903</v>
      </c>
      <c r="B1063" t="str">
        <f>unprmtd_src_summary!C1063</f>
        <v>30</v>
      </c>
      <c r="C1063" s="143">
        <f>unprmtd_src_summary!D1063</f>
        <v>30017</v>
      </c>
      <c r="D1063" s="143" t="str">
        <f>unprmtd_src_summary!E1063</f>
        <v>2310002230</v>
      </c>
      <c r="E1063" s="28" t="str">
        <f>unprmtd_src_summary!F1063</f>
        <v xml:space="preserve">Condensate tank </v>
      </c>
      <c r="F1063" s="144">
        <f>unprmtd_src_summary!G1063</f>
        <v>0</v>
      </c>
      <c r="G1063" s="144">
        <f>unprmtd_src_summary!H1063</f>
        <v>0</v>
      </c>
      <c r="H1063" s="144">
        <f>unprmtd_src_summary!I1063</f>
        <v>0</v>
      </c>
      <c r="I1063" s="144">
        <f>unprmtd_src_summary!J1063</f>
        <v>0</v>
      </c>
      <c r="J1063" s="144">
        <f>unprmtd_src_summary!K1063</f>
        <v>0</v>
      </c>
    </row>
    <row r="1064" spans="1:10" s="31" customFormat="1" x14ac:dyDescent="0.2">
      <c r="A1064" t="s">
        <v>15903</v>
      </c>
      <c r="B1064" t="str">
        <f>unprmtd_src_summary!C1064</f>
        <v>30</v>
      </c>
      <c r="C1064" s="143">
        <f>unprmtd_src_summary!D1064</f>
        <v>30019</v>
      </c>
      <c r="D1064" s="143" t="str">
        <f>unprmtd_src_summary!E1064</f>
        <v>2310002230</v>
      </c>
      <c r="E1064" s="28" t="str">
        <f>unprmtd_src_summary!F1064</f>
        <v xml:space="preserve">Condensate tank </v>
      </c>
      <c r="F1064" s="144">
        <f>unprmtd_src_summary!G1064</f>
        <v>0</v>
      </c>
      <c r="G1064" s="144">
        <f>unprmtd_src_summary!H1064</f>
        <v>0</v>
      </c>
      <c r="H1064" s="144">
        <f>unprmtd_src_summary!I1064</f>
        <v>0</v>
      </c>
      <c r="I1064" s="144">
        <f>unprmtd_src_summary!J1064</f>
        <v>0</v>
      </c>
      <c r="J1064" s="144">
        <f>unprmtd_src_summary!K1064</f>
        <v>0</v>
      </c>
    </row>
    <row r="1065" spans="1:10" s="31" customFormat="1" x14ac:dyDescent="0.2">
      <c r="A1065" t="s">
        <v>15903</v>
      </c>
      <c r="B1065" t="str">
        <f>unprmtd_src_summary!C1065</f>
        <v>30</v>
      </c>
      <c r="C1065" s="143">
        <f>unprmtd_src_summary!D1065</f>
        <v>30021</v>
      </c>
      <c r="D1065" s="143" t="str">
        <f>unprmtd_src_summary!E1065</f>
        <v>2310002230</v>
      </c>
      <c r="E1065" s="28" t="str">
        <f>unprmtd_src_summary!F1065</f>
        <v xml:space="preserve">Condensate tank </v>
      </c>
      <c r="F1065" s="144">
        <f>unprmtd_src_summary!G1065</f>
        <v>0</v>
      </c>
      <c r="G1065" s="144">
        <f>unprmtd_src_summary!H1065</f>
        <v>1.4404065450269854</v>
      </c>
      <c r="H1065" s="144">
        <f>unprmtd_src_summary!I1065</f>
        <v>0</v>
      </c>
      <c r="I1065" s="144">
        <f>unprmtd_src_summary!J1065</f>
        <v>0</v>
      </c>
      <c r="J1065" s="144">
        <f>unprmtd_src_summary!K1065</f>
        <v>0</v>
      </c>
    </row>
    <row r="1066" spans="1:10" s="31" customFormat="1" x14ac:dyDescent="0.2">
      <c r="A1066" t="s">
        <v>15903</v>
      </c>
      <c r="B1066" t="str">
        <f>unprmtd_src_summary!C1066</f>
        <v>30</v>
      </c>
      <c r="C1066" s="143">
        <f>unprmtd_src_summary!D1066</f>
        <v>30025</v>
      </c>
      <c r="D1066" s="143" t="str">
        <f>unprmtd_src_summary!E1066</f>
        <v>2310002230</v>
      </c>
      <c r="E1066" s="28" t="str">
        <f>unprmtd_src_summary!F1066</f>
        <v xml:space="preserve">Condensate tank </v>
      </c>
      <c r="F1066" s="144">
        <f>unprmtd_src_summary!G1066</f>
        <v>0</v>
      </c>
      <c r="G1066" s="144">
        <f>unprmtd_src_summary!H1066</f>
        <v>6.8939632889300988</v>
      </c>
      <c r="H1066" s="144">
        <f>unprmtd_src_summary!I1066</f>
        <v>0</v>
      </c>
      <c r="I1066" s="144">
        <f>unprmtd_src_summary!J1066</f>
        <v>0</v>
      </c>
      <c r="J1066" s="144">
        <f>unprmtd_src_summary!K1066</f>
        <v>0</v>
      </c>
    </row>
    <row r="1067" spans="1:10" s="31" customFormat="1" ht="11.25" customHeight="1" x14ac:dyDescent="0.2">
      <c r="A1067" t="s">
        <v>15903</v>
      </c>
      <c r="B1067" t="str">
        <f>unprmtd_src_summary!C1067</f>
        <v>30</v>
      </c>
      <c r="C1067" s="143">
        <f>unprmtd_src_summary!D1067</f>
        <v>30033</v>
      </c>
      <c r="D1067" s="143" t="str">
        <f>unprmtd_src_summary!E1067</f>
        <v>2310002230</v>
      </c>
      <c r="E1067" s="28" t="str">
        <f>unprmtd_src_summary!F1067</f>
        <v xml:space="preserve">Condensate tank </v>
      </c>
      <c r="F1067" s="144">
        <f>unprmtd_src_summary!G1067</f>
        <v>0</v>
      </c>
      <c r="G1067" s="144">
        <f>unprmtd_src_summary!H1067</f>
        <v>0</v>
      </c>
      <c r="H1067" s="144">
        <f>unprmtd_src_summary!I1067</f>
        <v>0</v>
      </c>
      <c r="I1067" s="144">
        <f>unprmtd_src_summary!J1067</f>
        <v>0</v>
      </c>
      <c r="J1067" s="144">
        <f>unprmtd_src_summary!K1067</f>
        <v>0</v>
      </c>
    </row>
    <row r="1068" spans="1:10" s="31" customFormat="1" x14ac:dyDescent="0.2">
      <c r="A1068" t="s">
        <v>15903</v>
      </c>
      <c r="B1068" t="str">
        <f>unprmtd_src_summary!C1068</f>
        <v>30</v>
      </c>
      <c r="C1068" s="143">
        <f>unprmtd_src_summary!D1068</f>
        <v>30055</v>
      </c>
      <c r="D1068" s="143" t="str">
        <f>unprmtd_src_summary!E1068</f>
        <v>2310002230</v>
      </c>
      <c r="E1068" s="28" t="str">
        <f>unprmtd_src_summary!F1068</f>
        <v xml:space="preserve">Condensate tank </v>
      </c>
      <c r="F1068" s="144">
        <f>unprmtd_src_summary!G1068</f>
        <v>0</v>
      </c>
      <c r="G1068" s="144">
        <f>unprmtd_src_summary!H1068</f>
        <v>0</v>
      </c>
      <c r="H1068" s="144">
        <f>unprmtd_src_summary!I1068</f>
        <v>0</v>
      </c>
      <c r="I1068" s="144">
        <f>unprmtd_src_summary!J1068</f>
        <v>0</v>
      </c>
      <c r="J1068" s="144">
        <f>unprmtd_src_summary!K1068</f>
        <v>0</v>
      </c>
    </row>
    <row r="1069" spans="1:10" s="31" customFormat="1" x14ac:dyDescent="0.2">
      <c r="A1069" t="s">
        <v>15903</v>
      </c>
      <c r="B1069" t="str">
        <f>unprmtd_src_summary!C1069</f>
        <v>30</v>
      </c>
      <c r="C1069" s="143">
        <f>unprmtd_src_summary!D1069</f>
        <v>30079</v>
      </c>
      <c r="D1069" s="143" t="str">
        <f>unprmtd_src_summary!E1069</f>
        <v>2310002230</v>
      </c>
      <c r="E1069" s="28" t="str">
        <f>unprmtd_src_summary!F1069</f>
        <v xml:space="preserve">Condensate tank </v>
      </c>
      <c r="F1069" s="144">
        <f>unprmtd_src_summary!G1069</f>
        <v>0</v>
      </c>
      <c r="G1069" s="144">
        <f>unprmtd_src_summary!H1069</f>
        <v>0</v>
      </c>
      <c r="H1069" s="144">
        <f>unprmtd_src_summary!I1069</f>
        <v>0</v>
      </c>
      <c r="I1069" s="144">
        <f>unprmtd_src_summary!J1069</f>
        <v>0</v>
      </c>
      <c r="J1069" s="144">
        <f>unprmtd_src_summary!K1069</f>
        <v>0</v>
      </c>
    </row>
    <row r="1070" spans="1:10" x14ac:dyDescent="0.2">
      <c r="A1070" t="s">
        <v>15903</v>
      </c>
      <c r="B1070" t="str">
        <f>unprmtd_src_summary!C1070</f>
        <v>30</v>
      </c>
      <c r="C1070" s="143">
        <f>unprmtd_src_summary!D1070</f>
        <v>30083</v>
      </c>
      <c r="D1070" s="143" t="str">
        <f>unprmtd_src_summary!E1070</f>
        <v>2310002230</v>
      </c>
      <c r="E1070" s="28" t="str">
        <f>unprmtd_src_summary!F1070</f>
        <v xml:space="preserve">Condensate tank </v>
      </c>
      <c r="F1070" s="144">
        <f>unprmtd_src_summary!G1070</f>
        <v>0</v>
      </c>
      <c r="G1070" s="144">
        <f>unprmtd_src_summary!H1070</f>
        <v>11.814826739993997</v>
      </c>
      <c r="H1070" s="144">
        <f>unprmtd_src_summary!I1070</f>
        <v>0</v>
      </c>
      <c r="I1070" s="144">
        <f>unprmtd_src_summary!J1070</f>
        <v>0</v>
      </c>
      <c r="J1070" s="144">
        <f>unprmtd_src_summary!K1070</f>
        <v>0</v>
      </c>
    </row>
    <row r="1071" spans="1:10" s="30" customFormat="1" x14ac:dyDescent="0.2">
      <c r="A1071" t="s">
        <v>15903</v>
      </c>
      <c r="B1071" t="str">
        <f>unprmtd_src_summary!C1071</f>
        <v>30</v>
      </c>
      <c r="C1071" s="143">
        <f>unprmtd_src_summary!D1071</f>
        <v>30085</v>
      </c>
      <c r="D1071" s="143" t="str">
        <f>unprmtd_src_summary!E1071</f>
        <v>2310002230</v>
      </c>
      <c r="E1071" s="28" t="str">
        <f>unprmtd_src_summary!F1071</f>
        <v xml:space="preserve">Condensate tank </v>
      </c>
      <c r="F1071" s="144">
        <f>unprmtd_src_summary!G1071</f>
        <v>0</v>
      </c>
      <c r="G1071" s="144">
        <f>unprmtd_src_summary!H1071</f>
        <v>0</v>
      </c>
      <c r="H1071" s="144">
        <f>unprmtd_src_summary!I1071</f>
        <v>0</v>
      </c>
      <c r="I1071" s="144">
        <f>unprmtd_src_summary!J1071</f>
        <v>0</v>
      </c>
      <c r="J1071" s="144">
        <f>unprmtd_src_summary!K1071</f>
        <v>0</v>
      </c>
    </row>
    <row r="1072" spans="1:10" s="31" customFormat="1" x14ac:dyDescent="0.2">
      <c r="A1072" t="s">
        <v>15903</v>
      </c>
      <c r="B1072" t="str">
        <f>unprmtd_src_summary!C1072</f>
        <v>30</v>
      </c>
      <c r="C1072" s="143">
        <f>unprmtd_src_summary!D1072</f>
        <v>30091</v>
      </c>
      <c r="D1072" s="143" t="str">
        <f>unprmtd_src_summary!E1072</f>
        <v>2310002230</v>
      </c>
      <c r="E1072" s="28" t="str">
        <f>unprmtd_src_summary!F1072</f>
        <v xml:space="preserve">Condensate tank </v>
      </c>
      <c r="F1072" s="144">
        <f>unprmtd_src_summary!G1072</f>
        <v>0</v>
      </c>
      <c r="G1072" s="144">
        <f>unprmtd_src_summary!H1072</f>
        <v>3.68615996265242</v>
      </c>
      <c r="H1072" s="144">
        <f>unprmtd_src_summary!I1072</f>
        <v>0</v>
      </c>
      <c r="I1072" s="144">
        <f>unprmtd_src_summary!J1072</f>
        <v>0</v>
      </c>
      <c r="J1072" s="144">
        <f>unprmtd_src_summary!K1072</f>
        <v>0</v>
      </c>
    </row>
    <row r="1073" spans="1:10" x14ac:dyDescent="0.2">
      <c r="A1073" t="s">
        <v>15903</v>
      </c>
      <c r="B1073" t="str">
        <f>unprmtd_src_summary!C1073</f>
        <v>30</v>
      </c>
      <c r="C1073" s="143">
        <f>unprmtd_src_summary!D1073</f>
        <v>30105</v>
      </c>
      <c r="D1073" s="143" t="str">
        <f>unprmtd_src_summary!E1073</f>
        <v>2310002230</v>
      </c>
      <c r="E1073" s="28" t="str">
        <f>unprmtd_src_summary!F1073</f>
        <v xml:space="preserve">Condensate tank </v>
      </c>
      <c r="F1073" s="144">
        <f>unprmtd_src_summary!G1073</f>
        <v>0</v>
      </c>
      <c r="G1073" s="144">
        <f>unprmtd_src_summary!H1073</f>
        <v>0</v>
      </c>
      <c r="H1073" s="144">
        <f>unprmtd_src_summary!I1073</f>
        <v>0</v>
      </c>
      <c r="I1073" s="144">
        <f>unprmtd_src_summary!J1073</f>
        <v>0</v>
      </c>
      <c r="J1073" s="144">
        <f>unprmtd_src_summary!K1073</f>
        <v>0</v>
      </c>
    </row>
    <row r="1074" spans="1:10" s="30" customFormat="1" x14ac:dyDescent="0.2">
      <c r="A1074" t="s">
        <v>15903</v>
      </c>
      <c r="B1074" t="str">
        <f>unprmtd_src_summary!C1074</f>
        <v>30</v>
      </c>
      <c r="C1074" s="143">
        <f>unprmtd_src_summary!D1074</f>
        <v>30109</v>
      </c>
      <c r="D1074" s="143" t="str">
        <f>unprmtd_src_summary!E1074</f>
        <v>2310002230</v>
      </c>
      <c r="E1074" s="28" t="str">
        <f>unprmtd_src_summary!F1074</f>
        <v xml:space="preserve">Condensate tank </v>
      </c>
      <c r="F1074" s="144">
        <f>unprmtd_src_summary!G1074</f>
        <v>0</v>
      </c>
      <c r="G1074" s="144">
        <f>unprmtd_src_summary!H1074</f>
        <v>0</v>
      </c>
      <c r="H1074" s="144">
        <f>unprmtd_src_summary!I1074</f>
        <v>0</v>
      </c>
      <c r="I1074" s="144">
        <f>unprmtd_src_summary!J1074</f>
        <v>0</v>
      </c>
      <c r="J1074" s="144">
        <f>unprmtd_src_summary!K1074</f>
        <v>0</v>
      </c>
    </row>
    <row r="1075" spans="1:10" s="31" customFormat="1" x14ac:dyDescent="0.2">
      <c r="A1075" t="s">
        <v>15903</v>
      </c>
      <c r="B1075" t="str">
        <f>unprmtd_src_summary!C1075</f>
        <v>38</v>
      </c>
      <c r="C1075" s="143">
        <f>unprmtd_src_summary!D1075</f>
        <v>38007</v>
      </c>
      <c r="D1075" s="143" t="str">
        <f>unprmtd_src_summary!E1075</f>
        <v>2310002230</v>
      </c>
      <c r="E1075" s="28" t="str">
        <f>unprmtd_src_summary!F1075</f>
        <v xml:space="preserve">Condensate tank </v>
      </c>
      <c r="F1075" s="144">
        <f>unprmtd_src_summary!G1075</f>
        <v>0</v>
      </c>
      <c r="G1075" s="144">
        <f>unprmtd_src_summary!H1075</f>
        <v>70.266062195450147</v>
      </c>
      <c r="H1075" s="144">
        <f>unprmtd_src_summary!I1075</f>
        <v>0</v>
      </c>
      <c r="I1075" s="144">
        <f>unprmtd_src_summary!J1075</f>
        <v>0</v>
      </c>
      <c r="J1075" s="144">
        <f>unprmtd_src_summary!K1075</f>
        <v>0</v>
      </c>
    </row>
    <row r="1076" spans="1:10" x14ac:dyDescent="0.2">
      <c r="A1076" t="s">
        <v>15903</v>
      </c>
      <c r="B1076" t="str">
        <f>unprmtd_src_summary!C1076</f>
        <v>38</v>
      </c>
      <c r="C1076" s="143">
        <f>unprmtd_src_summary!D1076</f>
        <v>38009</v>
      </c>
      <c r="D1076" s="143" t="str">
        <f>unprmtd_src_summary!E1076</f>
        <v>2310002230</v>
      </c>
      <c r="E1076" s="28" t="str">
        <f>unprmtd_src_summary!F1076</f>
        <v xml:space="preserve">Condensate tank </v>
      </c>
      <c r="F1076" s="144">
        <f>unprmtd_src_summary!G1076</f>
        <v>0</v>
      </c>
      <c r="G1076" s="144">
        <f>unprmtd_src_summary!H1076</f>
        <v>312.76449879518827</v>
      </c>
      <c r="H1076" s="144">
        <f>unprmtd_src_summary!I1076</f>
        <v>0</v>
      </c>
      <c r="I1076" s="144">
        <f>unprmtd_src_summary!J1076</f>
        <v>0</v>
      </c>
      <c r="J1076" s="144">
        <f>unprmtd_src_summary!K1076</f>
        <v>0</v>
      </c>
    </row>
    <row r="1077" spans="1:10" s="30" customFormat="1" x14ac:dyDescent="0.2">
      <c r="A1077" t="s">
        <v>15903</v>
      </c>
      <c r="B1077" t="str">
        <f>unprmtd_src_summary!C1077</f>
        <v>38</v>
      </c>
      <c r="C1077" s="143">
        <f>unprmtd_src_summary!D1077</f>
        <v>38011</v>
      </c>
      <c r="D1077" s="143" t="str">
        <f>unprmtd_src_summary!E1077</f>
        <v>2310002230</v>
      </c>
      <c r="E1077" s="28" t="str">
        <f>unprmtd_src_summary!F1077</f>
        <v xml:space="preserve">Condensate tank </v>
      </c>
      <c r="F1077" s="144">
        <f>unprmtd_src_summary!G1077</f>
        <v>0</v>
      </c>
      <c r="G1077" s="144">
        <f>unprmtd_src_summary!H1077</f>
        <v>9835.5861068378435</v>
      </c>
      <c r="H1077" s="144">
        <f>unprmtd_src_summary!I1077</f>
        <v>0</v>
      </c>
      <c r="I1077" s="144">
        <f>unprmtd_src_summary!J1077</f>
        <v>0</v>
      </c>
      <c r="J1077" s="144">
        <f>unprmtd_src_summary!K1077</f>
        <v>0</v>
      </c>
    </row>
    <row r="1078" spans="1:10" s="31" customFormat="1" x14ac:dyDescent="0.2">
      <c r="A1078" t="s">
        <v>15903</v>
      </c>
      <c r="B1078" t="str">
        <f>unprmtd_src_summary!C1078</f>
        <v>38</v>
      </c>
      <c r="C1078" s="143">
        <f>unprmtd_src_summary!D1078</f>
        <v>38013</v>
      </c>
      <c r="D1078" s="143" t="str">
        <f>unprmtd_src_summary!E1078</f>
        <v>2310002230</v>
      </c>
      <c r="E1078" s="28" t="str">
        <f>unprmtd_src_summary!F1078</f>
        <v xml:space="preserve">Condensate tank </v>
      </c>
      <c r="F1078" s="144">
        <f>unprmtd_src_summary!G1078</f>
        <v>0</v>
      </c>
      <c r="G1078" s="144">
        <f>unprmtd_src_summary!H1078</f>
        <v>161.16793090928201</v>
      </c>
      <c r="H1078" s="144">
        <f>unprmtd_src_summary!I1078</f>
        <v>0</v>
      </c>
      <c r="I1078" s="144">
        <f>unprmtd_src_summary!J1078</f>
        <v>0</v>
      </c>
      <c r="J1078" s="144">
        <f>unprmtd_src_summary!K1078</f>
        <v>0</v>
      </c>
    </row>
    <row r="1079" spans="1:10" x14ac:dyDescent="0.2">
      <c r="A1079" t="s">
        <v>15903</v>
      </c>
      <c r="B1079" t="str">
        <f>unprmtd_src_summary!C1079</f>
        <v>38</v>
      </c>
      <c r="C1079" s="143">
        <f>unprmtd_src_summary!D1079</f>
        <v>38023</v>
      </c>
      <c r="D1079" s="143" t="str">
        <f>unprmtd_src_summary!E1079</f>
        <v>2310002230</v>
      </c>
      <c r="E1079" s="28" t="str">
        <f>unprmtd_src_summary!F1079</f>
        <v xml:space="preserve">Condensate tank </v>
      </c>
      <c r="F1079" s="144">
        <f>unprmtd_src_summary!G1079</f>
        <v>0</v>
      </c>
      <c r="G1079" s="144">
        <f>unprmtd_src_summary!H1079</f>
        <v>465.44338702297483</v>
      </c>
      <c r="H1079" s="144">
        <f>unprmtd_src_summary!I1079</f>
        <v>0</v>
      </c>
      <c r="I1079" s="144">
        <f>unprmtd_src_summary!J1079</f>
        <v>0</v>
      </c>
      <c r="J1079" s="144">
        <f>unprmtd_src_summary!K1079</f>
        <v>0</v>
      </c>
    </row>
    <row r="1080" spans="1:10" s="30" customFormat="1" x14ac:dyDescent="0.2">
      <c r="A1080" t="s">
        <v>15903</v>
      </c>
      <c r="B1080" t="str">
        <f>unprmtd_src_summary!C1080</f>
        <v>38</v>
      </c>
      <c r="C1080" s="143">
        <f>unprmtd_src_summary!D1080</f>
        <v>38025</v>
      </c>
      <c r="D1080" s="143" t="str">
        <f>unprmtd_src_summary!E1080</f>
        <v>2310002230</v>
      </c>
      <c r="E1080" s="28" t="str">
        <f>unprmtd_src_summary!F1080</f>
        <v xml:space="preserve">Condensate tank </v>
      </c>
      <c r="F1080" s="144">
        <f>unprmtd_src_summary!G1080</f>
        <v>0</v>
      </c>
      <c r="G1080" s="144">
        <f>unprmtd_src_summary!H1080</f>
        <v>1383.0945568880984</v>
      </c>
      <c r="H1080" s="144">
        <f>unprmtd_src_summary!I1080</f>
        <v>0</v>
      </c>
      <c r="I1080" s="144">
        <f>unprmtd_src_summary!J1080</f>
        <v>0</v>
      </c>
      <c r="J1080" s="144">
        <f>unprmtd_src_summary!K1080</f>
        <v>0</v>
      </c>
    </row>
    <row r="1081" spans="1:10" s="30" customFormat="1" x14ac:dyDescent="0.2">
      <c r="A1081" t="s">
        <v>15903</v>
      </c>
      <c r="B1081" t="str">
        <f>unprmtd_src_summary!C1081</f>
        <v>38</v>
      </c>
      <c r="C1081" s="143">
        <f>unprmtd_src_summary!D1081</f>
        <v>38033</v>
      </c>
      <c r="D1081" s="143" t="str">
        <f>unprmtd_src_summary!E1081</f>
        <v>2310002230</v>
      </c>
      <c r="E1081" s="28" t="str">
        <f>unprmtd_src_summary!F1081</f>
        <v xml:space="preserve">Condensate tank </v>
      </c>
      <c r="F1081" s="144">
        <f>unprmtd_src_summary!G1081</f>
        <v>0</v>
      </c>
      <c r="G1081" s="144">
        <f>unprmtd_src_summary!H1081</f>
        <v>0</v>
      </c>
      <c r="H1081" s="144">
        <f>unprmtd_src_summary!I1081</f>
        <v>0</v>
      </c>
      <c r="I1081" s="144">
        <f>unprmtd_src_summary!J1081</f>
        <v>0</v>
      </c>
      <c r="J1081" s="144">
        <f>unprmtd_src_summary!K1081</f>
        <v>0</v>
      </c>
    </row>
    <row r="1082" spans="1:10" s="30" customFormat="1" x14ac:dyDescent="0.2">
      <c r="A1082" t="s">
        <v>15903</v>
      </c>
      <c r="B1082" t="str">
        <f>unprmtd_src_summary!C1082</f>
        <v>38</v>
      </c>
      <c r="C1082" s="143">
        <f>unprmtd_src_summary!D1082</f>
        <v>38049</v>
      </c>
      <c r="D1082" s="143" t="str">
        <f>unprmtd_src_summary!E1082</f>
        <v>2310002230</v>
      </c>
      <c r="E1082" s="28" t="str">
        <f>unprmtd_src_summary!F1082</f>
        <v xml:space="preserve">Condensate tank </v>
      </c>
      <c r="F1082" s="144">
        <f>unprmtd_src_summary!G1082</f>
        <v>0</v>
      </c>
      <c r="G1082" s="144">
        <f>unprmtd_src_summary!H1082</f>
        <v>0</v>
      </c>
      <c r="H1082" s="144">
        <f>unprmtd_src_summary!I1082</f>
        <v>0</v>
      </c>
      <c r="I1082" s="144">
        <f>unprmtd_src_summary!J1082</f>
        <v>0</v>
      </c>
      <c r="J1082" s="144">
        <f>unprmtd_src_summary!K1082</f>
        <v>0</v>
      </c>
    </row>
    <row r="1083" spans="1:10" s="30" customFormat="1" x14ac:dyDescent="0.2">
      <c r="A1083" t="s">
        <v>15903</v>
      </c>
      <c r="B1083" t="str">
        <f>unprmtd_src_summary!C1083</f>
        <v>38</v>
      </c>
      <c r="C1083" s="143">
        <f>unprmtd_src_summary!D1083</f>
        <v>38053</v>
      </c>
      <c r="D1083" s="143" t="str">
        <f>unprmtd_src_summary!E1083</f>
        <v>2310002230</v>
      </c>
      <c r="E1083" s="28" t="str">
        <f>unprmtd_src_summary!F1083</f>
        <v xml:space="preserve">Condensate tank </v>
      </c>
      <c r="F1083" s="144">
        <f>unprmtd_src_summary!G1083</f>
        <v>0</v>
      </c>
      <c r="G1083" s="144">
        <f>unprmtd_src_summary!H1083</f>
        <v>7098.4044822244532</v>
      </c>
      <c r="H1083" s="144">
        <f>unprmtd_src_summary!I1083</f>
        <v>0</v>
      </c>
      <c r="I1083" s="144">
        <f>unprmtd_src_summary!J1083</f>
        <v>0</v>
      </c>
      <c r="J1083" s="144">
        <f>unprmtd_src_summary!K1083</f>
        <v>0</v>
      </c>
    </row>
    <row r="1084" spans="1:10" s="30" customFormat="1" x14ac:dyDescent="0.2">
      <c r="A1084" t="s">
        <v>15903</v>
      </c>
      <c r="B1084" t="str">
        <f>unprmtd_src_summary!C1084</f>
        <v>38</v>
      </c>
      <c r="C1084" s="143">
        <f>unprmtd_src_summary!D1084</f>
        <v>38055</v>
      </c>
      <c r="D1084" s="143" t="str">
        <f>unprmtd_src_summary!E1084</f>
        <v>2310002230</v>
      </c>
      <c r="E1084" s="28" t="str">
        <f>unprmtd_src_summary!F1084</f>
        <v xml:space="preserve">Condensate tank </v>
      </c>
      <c r="F1084" s="144">
        <f>unprmtd_src_summary!G1084</f>
        <v>0</v>
      </c>
      <c r="G1084" s="144">
        <f>unprmtd_src_summary!H1084</f>
        <v>0</v>
      </c>
      <c r="H1084" s="144">
        <f>unprmtd_src_summary!I1084</f>
        <v>0</v>
      </c>
      <c r="I1084" s="144">
        <f>unprmtd_src_summary!J1084</f>
        <v>0</v>
      </c>
      <c r="J1084" s="144">
        <f>unprmtd_src_summary!K1084</f>
        <v>0</v>
      </c>
    </row>
    <row r="1085" spans="1:10" s="30" customFormat="1" x14ac:dyDescent="0.2">
      <c r="A1085" t="s">
        <v>15903</v>
      </c>
      <c r="B1085" t="str">
        <f>unprmtd_src_summary!C1085</f>
        <v>38</v>
      </c>
      <c r="C1085" s="143">
        <f>unprmtd_src_summary!D1085</f>
        <v>38057</v>
      </c>
      <c r="D1085" s="143" t="str">
        <f>unprmtd_src_summary!E1085</f>
        <v>2310002230</v>
      </c>
      <c r="E1085" s="28" t="str">
        <f>unprmtd_src_summary!F1085</f>
        <v xml:space="preserve">Condensate tank </v>
      </c>
      <c r="F1085" s="144">
        <f>unprmtd_src_summary!G1085</f>
        <v>0</v>
      </c>
      <c r="G1085" s="144">
        <f>unprmtd_src_summary!H1085</f>
        <v>0</v>
      </c>
      <c r="H1085" s="144">
        <f>unprmtd_src_summary!I1085</f>
        <v>0</v>
      </c>
      <c r="I1085" s="144">
        <f>unprmtd_src_summary!J1085</f>
        <v>0</v>
      </c>
      <c r="J1085" s="144">
        <f>unprmtd_src_summary!K1085</f>
        <v>0</v>
      </c>
    </row>
    <row r="1086" spans="1:10" s="30" customFormat="1" x14ac:dyDescent="0.2">
      <c r="A1086" t="s">
        <v>15903</v>
      </c>
      <c r="B1086" t="str">
        <f>unprmtd_src_summary!C1086</f>
        <v>38</v>
      </c>
      <c r="C1086" s="143">
        <f>unprmtd_src_summary!D1086</f>
        <v>38061</v>
      </c>
      <c r="D1086" s="143" t="str">
        <f>unprmtd_src_summary!E1086</f>
        <v>2310002230</v>
      </c>
      <c r="E1086" s="28" t="str">
        <f>unprmtd_src_summary!F1086</f>
        <v xml:space="preserve">Condensate tank </v>
      </c>
      <c r="F1086" s="144">
        <f>unprmtd_src_summary!G1086</f>
        <v>0</v>
      </c>
      <c r="G1086" s="144">
        <f>unprmtd_src_summary!H1086</f>
        <v>1661.3682447884244</v>
      </c>
      <c r="H1086" s="144">
        <f>unprmtd_src_summary!I1086</f>
        <v>0</v>
      </c>
      <c r="I1086" s="144">
        <f>unprmtd_src_summary!J1086</f>
        <v>0</v>
      </c>
      <c r="J1086" s="144">
        <f>unprmtd_src_summary!K1086</f>
        <v>0</v>
      </c>
    </row>
    <row r="1087" spans="1:10" s="30" customFormat="1" x14ac:dyDescent="0.2">
      <c r="A1087" t="s">
        <v>15903</v>
      </c>
      <c r="B1087" t="str">
        <f>unprmtd_src_summary!C1087</f>
        <v>38</v>
      </c>
      <c r="C1087" s="143">
        <f>unprmtd_src_summary!D1087</f>
        <v>38075</v>
      </c>
      <c r="D1087" s="143" t="str">
        <f>unprmtd_src_summary!E1087</f>
        <v>2310002230</v>
      </c>
      <c r="E1087" s="28" t="str">
        <f>unprmtd_src_summary!F1087</f>
        <v xml:space="preserve">Condensate tank </v>
      </c>
      <c r="F1087" s="144">
        <f>unprmtd_src_summary!G1087</f>
        <v>0</v>
      </c>
      <c r="G1087" s="144">
        <f>unprmtd_src_summary!H1087</f>
        <v>214.72974782824119</v>
      </c>
      <c r="H1087" s="144">
        <f>unprmtd_src_summary!I1087</f>
        <v>0</v>
      </c>
      <c r="I1087" s="144">
        <f>unprmtd_src_summary!J1087</f>
        <v>0</v>
      </c>
      <c r="J1087" s="144">
        <f>unprmtd_src_summary!K1087</f>
        <v>0</v>
      </c>
    </row>
    <row r="1088" spans="1:10" s="30" customFormat="1" x14ac:dyDescent="0.2">
      <c r="A1088" t="s">
        <v>15903</v>
      </c>
      <c r="B1088" t="str">
        <f>unprmtd_src_summary!C1088</f>
        <v>38</v>
      </c>
      <c r="C1088" s="143">
        <f>unprmtd_src_summary!D1088</f>
        <v>38087</v>
      </c>
      <c r="D1088" s="143" t="str">
        <f>unprmtd_src_summary!E1088</f>
        <v>2310002230</v>
      </c>
      <c r="E1088" s="28" t="str">
        <f>unprmtd_src_summary!F1088</f>
        <v xml:space="preserve">Condensate tank </v>
      </c>
      <c r="F1088" s="144">
        <f>unprmtd_src_summary!G1088</f>
        <v>0</v>
      </c>
      <c r="G1088" s="144">
        <f>unprmtd_src_summary!H1088</f>
        <v>974.16654771704532</v>
      </c>
      <c r="H1088" s="144">
        <f>unprmtd_src_summary!I1088</f>
        <v>0</v>
      </c>
      <c r="I1088" s="144">
        <f>unprmtd_src_summary!J1088</f>
        <v>0</v>
      </c>
      <c r="J1088" s="144">
        <f>unprmtd_src_summary!K1088</f>
        <v>0</v>
      </c>
    </row>
    <row r="1089" spans="1:11" s="30" customFormat="1" x14ac:dyDescent="0.2">
      <c r="A1089" t="s">
        <v>15903</v>
      </c>
      <c r="B1089" t="str">
        <f>unprmtd_src_summary!C1089</f>
        <v>38</v>
      </c>
      <c r="C1089" s="143">
        <f>unprmtd_src_summary!D1089</f>
        <v>38089</v>
      </c>
      <c r="D1089" s="143" t="str">
        <f>unprmtd_src_summary!E1089</f>
        <v>2310002230</v>
      </c>
      <c r="E1089" s="28" t="str">
        <f>unprmtd_src_summary!F1089</f>
        <v xml:space="preserve">Condensate tank </v>
      </c>
      <c r="F1089" s="144">
        <f>unprmtd_src_summary!G1089</f>
        <v>0</v>
      </c>
      <c r="G1089" s="144">
        <f>unprmtd_src_summary!H1089</f>
        <v>0</v>
      </c>
      <c r="H1089" s="144">
        <f>unprmtd_src_summary!I1089</f>
        <v>0</v>
      </c>
      <c r="I1089" s="144">
        <f>unprmtd_src_summary!J1089</f>
        <v>0</v>
      </c>
      <c r="J1089" s="144">
        <f>unprmtd_src_summary!K1089</f>
        <v>0</v>
      </c>
    </row>
    <row r="1090" spans="1:11" s="31" customFormat="1" x14ac:dyDescent="0.2">
      <c r="A1090" t="s">
        <v>15903</v>
      </c>
      <c r="B1090" t="str">
        <f>unprmtd_src_summary!C1090</f>
        <v>38</v>
      </c>
      <c r="C1090" s="143">
        <f>unprmtd_src_summary!D1090</f>
        <v>38101</v>
      </c>
      <c r="D1090" s="143" t="str">
        <f>unprmtd_src_summary!E1090</f>
        <v>2310002230</v>
      </c>
      <c r="E1090" s="28" t="str">
        <f>unprmtd_src_summary!F1090</f>
        <v xml:space="preserve">Condensate tank </v>
      </c>
      <c r="F1090" s="144">
        <f>unprmtd_src_summary!G1090</f>
        <v>0</v>
      </c>
      <c r="G1090" s="144">
        <f>unprmtd_src_summary!H1090</f>
        <v>0</v>
      </c>
      <c r="H1090" s="144">
        <f>unprmtd_src_summary!I1090</f>
        <v>0</v>
      </c>
      <c r="I1090" s="144">
        <f>unprmtd_src_summary!J1090</f>
        <v>0</v>
      </c>
      <c r="J1090" s="144">
        <f>unprmtd_src_summary!K1090</f>
        <v>0</v>
      </c>
      <c r="K1090"/>
    </row>
    <row r="1091" spans="1:11" s="31" customFormat="1" x14ac:dyDescent="0.2">
      <c r="A1091" t="s">
        <v>15903</v>
      </c>
      <c r="B1091" t="str">
        <f>unprmtd_src_summary!C1091</f>
        <v>38</v>
      </c>
      <c r="C1091" s="143">
        <f>unprmtd_src_summary!D1091</f>
        <v>38105</v>
      </c>
      <c r="D1091" s="143" t="str">
        <f>unprmtd_src_summary!E1091</f>
        <v>2310002230</v>
      </c>
      <c r="E1091" s="28" t="str">
        <f>unprmtd_src_summary!F1091</f>
        <v xml:space="preserve">Condensate tank </v>
      </c>
      <c r="F1091" s="144">
        <f>unprmtd_src_summary!G1091</f>
        <v>0</v>
      </c>
      <c r="G1091" s="144">
        <f>unprmtd_src_summary!H1091</f>
        <v>4411.263873417879</v>
      </c>
      <c r="H1091" s="144">
        <f>unprmtd_src_summary!I1091</f>
        <v>0</v>
      </c>
      <c r="I1091" s="144">
        <f>unprmtd_src_summary!J1091</f>
        <v>0</v>
      </c>
      <c r="J1091" s="144">
        <f>unprmtd_src_summary!K1091</f>
        <v>0</v>
      </c>
    </row>
    <row r="1092" spans="1:11" s="31" customFormat="1" x14ac:dyDescent="0.2">
      <c r="A1092" t="s">
        <v>15903</v>
      </c>
      <c r="B1092" t="str">
        <f>unprmtd_src_summary!C1092</f>
        <v>46</v>
      </c>
      <c r="C1092" s="143">
        <f>unprmtd_src_summary!D1092</f>
        <v>46063</v>
      </c>
      <c r="D1092" s="143" t="str">
        <f>unprmtd_src_summary!E1092</f>
        <v>2310002230</v>
      </c>
      <c r="E1092" s="28" t="str">
        <f>unprmtd_src_summary!F1092</f>
        <v xml:space="preserve">Condensate tank </v>
      </c>
      <c r="F1092" s="144">
        <f>unprmtd_src_summary!G1092</f>
        <v>0</v>
      </c>
      <c r="G1092" s="144">
        <f>unprmtd_src_summary!H1092</f>
        <v>79.64182515704033</v>
      </c>
      <c r="H1092" s="144">
        <f>unprmtd_src_summary!I1092</f>
        <v>0</v>
      </c>
      <c r="I1092" s="144">
        <f>unprmtd_src_summary!J1092</f>
        <v>0</v>
      </c>
      <c r="J1092" s="144">
        <f>unprmtd_src_summary!K1092</f>
        <v>0</v>
      </c>
    </row>
    <row r="1093" spans="1:11" s="31" customFormat="1" x14ac:dyDescent="0.2">
      <c r="A1093" t="s">
        <v>15903</v>
      </c>
      <c r="B1093" t="str">
        <f>unprmtd_src_summary!C1093</f>
        <v>46</v>
      </c>
      <c r="C1093" s="143">
        <f>unprmtd_src_summary!D1093</f>
        <v>46019</v>
      </c>
      <c r="D1093" s="143" t="str">
        <f>unprmtd_src_summary!E1093</f>
        <v>2310002230</v>
      </c>
      <c r="E1093" s="28" t="str">
        <f>unprmtd_src_summary!F1093</f>
        <v xml:space="preserve">Condensate tank </v>
      </c>
      <c r="F1093" s="144">
        <f>unprmtd_src_summary!G1093</f>
        <v>0</v>
      </c>
      <c r="G1093" s="144">
        <f>unprmtd_src_summary!H1093</f>
        <v>0</v>
      </c>
      <c r="H1093" s="144">
        <f>unprmtd_src_summary!I1093</f>
        <v>0</v>
      </c>
      <c r="I1093" s="144">
        <f>unprmtd_src_summary!J1093</f>
        <v>0</v>
      </c>
      <c r="J1093" s="144">
        <f>unprmtd_src_summary!K1093</f>
        <v>0</v>
      </c>
    </row>
    <row r="1094" spans="1:11" s="221" customFormat="1" x14ac:dyDescent="0.2">
      <c r="A1094" s="221" t="s">
        <v>15903</v>
      </c>
      <c r="B1094" s="221" t="str">
        <f>unprmtd_src_summary!C1094</f>
        <v>30</v>
      </c>
      <c r="C1094" s="232" t="str">
        <f>unprmtd_src_summary!D1094</f>
        <v>3001101</v>
      </c>
      <c r="D1094" s="232" t="str">
        <f>unprmtd_src_summary!E1094</f>
        <v>2310002230</v>
      </c>
      <c r="E1094" s="233" t="str">
        <f>unprmtd_src_summary!F1094</f>
        <v xml:space="preserve">Condensate tank </v>
      </c>
      <c r="F1094" s="234">
        <f>unprmtd_src_summary!G1094</f>
        <v>0</v>
      </c>
      <c r="G1094" s="234">
        <f>unprmtd_src_summary!H1094</f>
        <v>0</v>
      </c>
      <c r="H1094" s="234">
        <f>unprmtd_src_summary!I1094</f>
        <v>0</v>
      </c>
      <c r="I1094" s="234">
        <f>unprmtd_src_summary!J1094</f>
        <v>0</v>
      </c>
      <c r="J1094" s="234">
        <f>unprmtd_src_summary!K1094</f>
        <v>0</v>
      </c>
    </row>
    <row r="1095" spans="1:11" s="221" customFormat="1" x14ac:dyDescent="0.2">
      <c r="A1095" s="221" t="s">
        <v>15903</v>
      </c>
      <c r="B1095" s="221" t="str">
        <f>unprmtd_src_summary!C1095</f>
        <v>30</v>
      </c>
      <c r="C1095" s="232" t="str">
        <f>unprmtd_src_summary!D1095</f>
        <v>3001701</v>
      </c>
      <c r="D1095" s="232" t="str">
        <f>unprmtd_src_summary!E1095</f>
        <v>2310002230</v>
      </c>
      <c r="E1095" s="233" t="str">
        <f>unprmtd_src_summary!F1095</f>
        <v xml:space="preserve">Condensate tank </v>
      </c>
      <c r="F1095" s="234">
        <f>unprmtd_src_summary!G1095</f>
        <v>0</v>
      </c>
      <c r="G1095" s="234">
        <f>unprmtd_src_summary!H1095</f>
        <v>0</v>
      </c>
      <c r="H1095" s="234">
        <f>unprmtd_src_summary!I1095</f>
        <v>0</v>
      </c>
      <c r="I1095" s="234">
        <f>unprmtd_src_summary!J1095</f>
        <v>0</v>
      </c>
      <c r="J1095" s="234">
        <f>unprmtd_src_summary!K1095</f>
        <v>0</v>
      </c>
    </row>
    <row r="1096" spans="1:11" s="221" customFormat="1" x14ac:dyDescent="0.2">
      <c r="A1096" s="221" t="s">
        <v>15903</v>
      </c>
      <c r="B1096" s="221" t="str">
        <f>unprmtd_src_summary!C1096</f>
        <v>30</v>
      </c>
      <c r="C1096" s="232" t="str">
        <f>unprmtd_src_summary!D1096</f>
        <v>3001901</v>
      </c>
      <c r="D1096" s="232" t="str">
        <f>unprmtd_src_summary!E1096</f>
        <v>2310002230</v>
      </c>
      <c r="E1096" s="233" t="str">
        <f>unprmtd_src_summary!F1096</f>
        <v xml:space="preserve">Condensate tank </v>
      </c>
      <c r="F1096" s="234">
        <f>unprmtd_src_summary!G1096</f>
        <v>0</v>
      </c>
      <c r="G1096" s="234">
        <f>unprmtd_src_summary!H1096</f>
        <v>0</v>
      </c>
      <c r="H1096" s="234">
        <f>unprmtd_src_summary!I1096</f>
        <v>0</v>
      </c>
      <c r="I1096" s="234">
        <f>unprmtd_src_summary!J1096</f>
        <v>0</v>
      </c>
      <c r="J1096" s="234">
        <f>unprmtd_src_summary!K1096</f>
        <v>0</v>
      </c>
    </row>
    <row r="1097" spans="1:11" s="221" customFormat="1" x14ac:dyDescent="0.2">
      <c r="A1097" s="221" t="s">
        <v>15903</v>
      </c>
      <c r="B1097" s="221" t="str">
        <f>unprmtd_src_summary!C1097</f>
        <v>30</v>
      </c>
      <c r="C1097" s="232" t="str">
        <f>unprmtd_src_summary!D1097</f>
        <v>3002101</v>
      </c>
      <c r="D1097" s="232" t="str">
        <f>unprmtd_src_summary!E1097</f>
        <v>2310002230</v>
      </c>
      <c r="E1097" s="233" t="str">
        <f>unprmtd_src_summary!F1097</f>
        <v xml:space="preserve">Condensate tank </v>
      </c>
      <c r="F1097" s="234">
        <f>unprmtd_src_summary!G1097</f>
        <v>0</v>
      </c>
      <c r="G1097" s="234">
        <f>unprmtd_src_summary!H1097</f>
        <v>0</v>
      </c>
      <c r="H1097" s="234">
        <f>unprmtd_src_summary!I1097</f>
        <v>0</v>
      </c>
      <c r="I1097" s="234">
        <f>unprmtd_src_summary!J1097</f>
        <v>0</v>
      </c>
      <c r="J1097" s="234">
        <f>unprmtd_src_summary!K1097</f>
        <v>0</v>
      </c>
    </row>
    <row r="1098" spans="1:11" s="221" customFormat="1" x14ac:dyDescent="0.2">
      <c r="A1098" s="221" t="s">
        <v>15903</v>
      </c>
      <c r="B1098" s="221" t="str">
        <f>unprmtd_src_summary!C1098</f>
        <v>30</v>
      </c>
      <c r="C1098" s="232" t="str">
        <f>unprmtd_src_summary!D1098</f>
        <v>3002501</v>
      </c>
      <c r="D1098" s="232" t="str">
        <f>unprmtd_src_summary!E1098</f>
        <v>2310002230</v>
      </c>
      <c r="E1098" s="233" t="str">
        <f>unprmtd_src_summary!F1098</f>
        <v xml:space="preserve">Condensate tank </v>
      </c>
      <c r="F1098" s="234">
        <f>unprmtd_src_summary!G1098</f>
        <v>0</v>
      </c>
      <c r="G1098" s="234">
        <f>unprmtd_src_summary!H1098</f>
        <v>0</v>
      </c>
      <c r="H1098" s="234">
        <f>unprmtd_src_summary!I1098</f>
        <v>0</v>
      </c>
      <c r="I1098" s="234">
        <f>unprmtd_src_summary!J1098</f>
        <v>0</v>
      </c>
      <c r="J1098" s="234">
        <f>unprmtd_src_summary!K1098</f>
        <v>0</v>
      </c>
    </row>
    <row r="1099" spans="1:11" s="221" customFormat="1" x14ac:dyDescent="0.2">
      <c r="A1099" s="221" t="s">
        <v>15903</v>
      </c>
      <c r="B1099" s="221" t="str">
        <f>unprmtd_src_summary!C1099</f>
        <v>30</v>
      </c>
      <c r="C1099" s="232" t="str">
        <f>unprmtd_src_summary!D1099</f>
        <v>3003301</v>
      </c>
      <c r="D1099" s="232" t="str">
        <f>unprmtd_src_summary!E1099</f>
        <v>2310002230</v>
      </c>
      <c r="E1099" s="233" t="str">
        <f>unprmtd_src_summary!F1099</f>
        <v xml:space="preserve">Condensate tank </v>
      </c>
      <c r="F1099" s="234">
        <f>unprmtd_src_summary!G1099</f>
        <v>0</v>
      </c>
      <c r="G1099" s="234">
        <f>unprmtd_src_summary!H1099</f>
        <v>0</v>
      </c>
      <c r="H1099" s="234">
        <f>unprmtd_src_summary!I1099</f>
        <v>0</v>
      </c>
      <c r="I1099" s="234">
        <f>unprmtd_src_summary!J1099</f>
        <v>0</v>
      </c>
      <c r="J1099" s="234">
        <f>unprmtd_src_summary!K1099</f>
        <v>0</v>
      </c>
    </row>
    <row r="1100" spans="1:11" s="221" customFormat="1" x14ac:dyDescent="0.2">
      <c r="A1100" s="221" t="s">
        <v>15903</v>
      </c>
      <c r="B1100" s="221" t="str">
        <f>unprmtd_src_summary!C1100</f>
        <v>30</v>
      </c>
      <c r="C1100" s="232" t="str">
        <f>unprmtd_src_summary!D1100</f>
        <v>3005501</v>
      </c>
      <c r="D1100" s="232" t="str">
        <f>unprmtd_src_summary!E1100</f>
        <v>2310002230</v>
      </c>
      <c r="E1100" s="233" t="str">
        <f>unprmtd_src_summary!F1100</f>
        <v xml:space="preserve">Condensate tank </v>
      </c>
      <c r="F1100" s="234">
        <f>unprmtd_src_summary!G1100</f>
        <v>0</v>
      </c>
      <c r="G1100" s="234">
        <f>unprmtd_src_summary!H1100</f>
        <v>0</v>
      </c>
      <c r="H1100" s="234">
        <f>unprmtd_src_summary!I1100</f>
        <v>0</v>
      </c>
      <c r="I1100" s="234">
        <f>unprmtd_src_summary!J1100</f>
        <v>0</v>
      </c>
      <c r="J1100" s="234">
        <f>unprmtd_src_summary!K1100</f>
        <v>0</v>
      </c>
    </row>
    <row r="1101" spans="1:11" s="221" customFormat="1" x14ac:dyDescent="0.2">
      <c r="A1101" s="221" t="s">
        <v>15903</v>
      </c>
      <c r="B1101" s="221" t="str">
        <f>unprmtd_src_summary!C1101</f>
        <v>30</v>
      </c>
      <c r="C1101" s="232" t="str">
        <f>unprmtd_src_summary!D1101</f>
        <v>3007901</v>
      </c>
      <c r="D1101" s="232" t="str">
        <f>unprmtd_src_summary!E1101</f>
        <v>2310002230</v>
      </c>
      <c r="E1101" s="233" t="str">
        <f>unprmtd_src_summary!F1101</f>
        <v xml:space="preserve">Condensate tank </v>
      </c>
      <c r="F1101" s="234">
        <f>unprmtd_src_summary!G1101</f>
        <v>0</v>
      </c>
      <c r="G1101" s="234">
        <f>unprmtd_src_summary!H1101</f>
        <v>0</v>
      </c>
      <c r="H1101" s="234">
        <f>unprmtd_src_summary!I1101</f>
        <v>0</v>
      </c>
      <c r="I1101" s="234">
        <f>unprmtd_src_summary!J1101</f>
        <v>0</v>
      </c>
      <c r="J1101" s="234">
        <f>unprmtd_src_summary!K1101</f>
        <v>0</v>
      </c>
    </row>
    <row r="1102" spans="1:11" s="221" customFormat="1" x14ac:dyDescent="0.2">
      <c r="A1102" s="221" t="s">
        <v>15903</v>
      </c>
      <c r="B1102" s="221" t="str">
        <f>unprmtd_src_summary!C1102</f>
        <v>30</v>
      </c>
      <c r="C1102" s="232" t="str">
        <f>unprmtd_src_summary!D1102</f>
        <v>3008301</v>
      </c>
      <c r="D1102" s="232" t="str">
        <f>unprmtd_src_summary!E1102</f>
        <v>2310002230</v>
      </c>
      <c r="E1102" s="233" t="str">
        <f>unprmtd_src_summary!F1102</f>
        <v xml:space="preserve">Condensate tank </v>
      </c>
      <c r="F1102" s="234">
        <f>unprmtd_src_summary!G1102</f>
        <v>0</v>
      </c>
      <c r="G1102" s="234">
        <f>unprmtd_src_summary!H1102</f>
        <v>0</v>
      </c>
      <c r="H1102" s="234">
        <f>unprmtd_src_summary!I1102</f>
        <v>0</v>
      </c>
      <c r="I1102" s="234">
        <f>unprmtd_src_summary!J1102</f>
        <v>0</v>
      </c>
      <c r="J1102" s="234">
        <f>unprmtd_src_summary!K1102</f>
        <v>0</v>
      </c>
    </row>
    <row r="1103" spans="1:11" s="221" customFormat="1" x14ac:dyDescent="0.2">
      <c r="A1103" s="221" t="s">
        <v>15903</v>
      </c>
      <c r="B1103" s="221" t="str">
        <f>unprmtd_src_summary!C1103</f>
        <v>30</v>
      </c>
      <c r="C1103" s="232" t="str">
        <f>unprmtd_src_summary!D1103</f>
        <v>3008501</v>
      </c>
      <c r="D1103" s="232" t="str">
        <f>unprmtd_src_summary!E1103</f>
        <v>2310002230</v>
      </c>
      <c r="E1103" s="233" t="str">
        <f>unprmtd_src_summary!F1103</f>
        <v xml:space="preserve">Condensate tank </v>
      </c>
      <c r="F1103" s="234">
        <f>unprmtd_src_summary!G1103</f>
        <v>0</v>
      </c>
      <c r="G1103" s="234">
        <f>unprmtd_src_summary!H1103</f>
        <v>0</v>
      </c>
      <c r="H1103" s="234">
        <f>unprmtd_src_summary!I1103</f>
        <v>0</v>
      </c>
      <c r="I1103" s="234">
        <f>unprmtd_src_summary!J1103</f>
        <v>0</v>
      </c>
      <c r="J1103" s="234">
        <f>unprmtd_src_summary!K1103</f>
        <v>0</v>
      </c>
    </row>
    <row r="1104" spans="1:11" s="221" customFormat="1" x14ac:dyDescent="0.2">
      <c r="A1104" s="221" t="s">
        <v>15903</v>
      </c>
      <c r="B1104" s="221" t="str">
        <f>unprmtd_src_summary!C1104</f>
        <v>30</v>
      </c>
      <c r="C1104" s="232" t="str">
        <f>unprmtd_src_summary!D1104</f>
        <v>3009101</v>
      </c>
      <c r="D1104" s="232" t="str">
        <f>unprmtd_src_summary!E1104</f>
        <v>2310002230</v>
      </c>
      <c r="E1104" s="233" t="str">
        <f>unprmtd_src_summary!F1104</f>
        <v xml:space="preserve">Condensate tank </v>
      </c>
      <c r="F1104" s="234">
        <f>unprmtd_src_summary!G1104</f>
        <v>0</v>
      </c>
      <c r="G1104" s="234">
        <f>unprmtd_src_summary!H1104</f>
        <v>0</v>
      </c>
      <c r="H1104" s="234">
        <f>unprmtd_src_summary!I1104</f>
        <v>0</v>
      </c>
      <c r="I1104" s="234">
        <f>unprmtd_src_summary!J1104</f>
        <v>0</v>
      </c>
      <c r="J1104" s="234">
        <f>unprmtd_src_summary!K1104</f>
        <v>0</v>
      </c>
    </row>
    <row r="1105" spans="1:10" s="221" customFormat="1" x14ac:dyDescent="0.2">
      <c r="A1105" s="221" t="s">
        <v>15903</v>
      </c>
      <c r="B1105" s="221" t="str">
        <f>unprmtd_src_summary!C1105</f>
        <v>30</v>
      </c>
      <c r="C1105" s="232" t="str">
        <f>unprmtd_src_summary!D1105</f>
        <v>3010501</v>
      </c>
      <c r="D1105" s="232" t="str">
        <f>unprmtd_src_summary!E1105</f>
        <v>2310002230</v>
      </c>
      <c r="E1105" s="233" t="str">
        <f>unprmtd_src_summary!F1105</f>
        <v xml:space="preserve">Condensate tank </v>
      </c>
      <c r="F1105" s="234">
        <f>unprmtd_src_summary!G1105</f>
        <v>0</v>
      </c>
      <c r="G1105" s="234">
        <f>unprmtd_src_summary!H1105</f>
        <v>0</v>
      </c>
      <c r="H1105" s="234">
        <f>unprmtd_src_summary!I1105</f>
        <v>0</v>
      </c>
      <c r="I1105" s="234">
        <f>unprmtd_src_summary!J1105</f>
        <v>0</v>
      </c>
      <c r="J1105" s="234">
        <f>unprmtd_src_summary!K1105</f>
        <v>0</v>
      </c>
    </row>
    <row r="1106" spans="1:10" s="221" customFormat="1" x14ac:dyDescent="0.2">
      <c r="A1106" s="221" t="s">
        <v>15903</v>
      </c>
      <c r="B1106" s="221" t="str">
        <f>unprmtd_src_summary!C1106</f>
        <v>30</v>
      </c>
      <c r="C1106" s="232" t="str">
        <f>unprmtd_src_summary!D1106</f>
        <v>3010901</v>
      </c>
      <c r="D1106" s="232" t="str">
        <f>unprmtd_src_summary!E1106</f>
        <v>2310002230</v>
      </c>
      <c r="E1106" s="233" t="str">
        <f>unprmtd_src_summary!F1106</f>
        <v xml:space="preserve">Condensate tank </v>
      </c>
      <c r="F1106" s="234">
        <f>unprmtd_src_summary!G1106</f>
        <v>0</v>
      </c>
      <c r="G1106" s="234">
        <f>unprmtd_src_summary!H1106</f>
        <v>0</v>
      </c>
      <c r="H1106" s="234">
        <f>unprmtd_src_summary!I1106</f>
        <v>0</v>
      </c>
      <c r="I1106" s="234">
        <f>unprmtd_src_summary!J1106</f>
        <v>0</v>
      </c>
      <c r="J1106" s="234">
        <f>unprmtd_src_summary!K1106</f>
        <v>0</v>
      </c>
    </row>
    <row r="1107" spans="1:10" s="221" customFormat="1" x14ac:dyDescent="0.2">
      <c r="A1107" s="221" t="s">
        <v>15903</v>
      </c>
      <c r="B1107" s="221" t="str">
        <f>unprmtd_src_summary!C1107</f>
        <v>38</v>
      </c>
      <c r="C1107" s="232" t="str">
        <f>unprmtd_src_summary!D1107</f>
        <v>3800701</v>
      </c>
      <c r="D1107" s="232" t="str">
        <f>unprmtd_src_summary!E1107</f>
        <v>2310002230</v>
      </c>
      <c r="E1107" s="233" t="str">
        <f>unprmtd_src_summary!F1107</f>
        <v xml:space="preserve">Condensate tank </v>
      </c>
      <c r="F1107" s="234">
        <f>unprmtd_src_summary!G1107</f>
        <v>0</v>
      </c>
      <c r="G1107" s="234">
        <f>unprmtd_src_summary!H1107</f>
        <v>0</v>
      </c>
      <c r="H1107" s="234">
        <f>unprmtd_src_summary!I1107</f>
        <v>0</v>
      </c>
      <c r="I1107" s="234">
        <f>unprmtd_src_summary!J1107</f>
        <v>0</v>
      </c>
      <c r="J1107" s="234">
        <f>unprmtd_src_summary!K1107</f>
        <v>0</v>
      </c>
    </row>
    <row r="1108" spans="1:10" s="221" customFormat="1" x14ac:dyDescent="0.2">
      <c r="A1108" s="221" t="s">
        <v>15903</v>
      </c>
      <c r="B1108" s="221" t="str">
        <f>unprmtd_src_summary!C1108</f>
        <v>38</v>
      </c>
      <c r="C1108" s="232" t="str">
        <f>unprmtd_src_summary!D1108</f>
        <v>3800901</v>
      </c>
      <c r="D1108" s="232" t="str">
        <f>unprmtd_src_summary!E1108</f>
        <v>2310002230</v>
      </c>
      <c r="E1108" s="233" t="str">
        <f>unprmtd_src_summary!F1108</f>
        <v xml:space="preserve">Condensate tank </v>
      </c>
      <c r="F1108" s="234">
        <f>unprmtd_src_summary!G1108</f>
        <v>0</v>
      </c>
      <c r="G1108" s="234">
        <f>unprmtd_src_summary!H1108</f>
        <v>0</v>
      </c>
      <c r="H1108" s="234">
        <f>unprmtd_src_summary!I1108</f>
        <v>0</v>
      </c>
      <c r="I1108" s="234">
        <f>unprmtd_src_summary!J1108</f>
        <v>0</v>
      </c>
      <c r="J1108" s="234">
        <f>unprmtd_src_summary!K1108</f>
        <v>0</v>
      </c>
    </row>
    <row r="1109" spans="1:10" s="221" customFormat="1" x14ac:dyDescent="0.2">
      <c r="A1109" s="221" t="s">
        <v>15903</v>
      </c>
      <c r="B1109" s="221" t="str">
        <f>unprmtd_src_summary!C1109</f>
        <v>38</v>
      </c>
      <c r="C1109" s="232" t="str">
        <f>unprmtd_src_summary!D1109</f>
        <v>3801101</v>
      </c>
      <c r="D1109" s="232" t="str">
        <f>unprmtd_src_summary!E1109</f>
        <v>2310002230</v>
      </c>
      <c r="E1109" s="233" t="str">
        <f>unprmtd_src_summary!F1109</f>
        <v xml:space="preserve">Condensate tank </v>
      </c>
      <c r="F1109" s="234">
        <f>unprmtd_src_summary!G1109</f>
        <v>0</v>
      </c>
      <c r="G1109" s="234">
        <f>unprmtd_src_summary!H1109</f>
        <v>0</v>
      </c>
      <c r="H1109" s="234">
        <f>unprmtd_src_summary!I1109</f>
        <v>0</v>
      </c>
      <c r="I1109" s="234">
        <f>unprmtd_src_summary!J1109</f>
        <v>0</v>
      </c>
      <c r="J1109" s="234">
        <f>unprmtd_src_summary!K1109</f>
        <v>0</v>
      </c>
    </row>
    <row r="1110" spans="1:10" s="221" customFormat="1" x14ac:dyDescent="0.2">
      <c r="A1110" s="221" t="s">
        <v>15903</v>
      </c>
      <c r="B1110" s="221" t="str">
        <f>unprmtd_src_summary!C1110</f>
        <v>38</v>
      </c>
      <c r="C1110" s="232" t="str">
        <f>unprmtd_src_summary!D1110</f>
        <v>3801301</v>
      </c>
      <c r="D1110" s="232" t="str">
        <f>unprmtd_src_summary!E1110</f>
        <v>2310002230</v>
      </c>
      <c r="E1110" s="233" t="str">
        <f>unprmtd_src_summary!F1110</f>
        <v xml:space="preserve">Condensate tank </v>
      </c>
      <c r="F1110" s="234">
        <f>unprmtd_src_summary!G1110</f>
        <v>0</v>
      </c>
      <c r="G1110" s="234">
        <f>unprmtd_src_summary!H1110</f>
        <v>0</v>
      </c>
      <c r="H1110" s="234">
        <f>unprmtd_src_summary!I1110</f>
        <v>0</v>
      </c>
      <c r="I1110" s="234">
        <f>unprmtd_src_summary!J1110</f>
        <v>0</v>
      </c>
      <c r="J1110" s="234">
        <f>unprmtd_src_summary!K1110</f>
        <v>0</v>
      </c>
    </row>
    <row r="1111" spans="1:10" s="221" customFormat="1" x14ac:dyDescent="0.2">
      <c r="A1111" s="221" t="s">
        <v>15903</v>
      </c>
      <c r="B1111" s="221" t="str">
        <f>unprmtd_src_summary!C1111</f>
        <v>38</v>
      </c>
      <c r="C1111" s="232" t="str">
        <f>unprmtd_src_summary!D1111</f>
        <v>3802301</v>
      </c>
      <c r="D1111" s="232" t="str">
        <f>unprmtd_src_summary!E1111</f>
        <v>2310002230</v>
      </c>
      <c r="E1111" s="233" t="str">
        <f>unprmtd_src_summary!F1111</f>
        <v xml:space="preserve">Condensate tank </v>
      </c>
      <c r="F1111" s="234">
        <f>unprmtd_src_summary!G1111</f>
        <v>0</v>
      </c>
      <c r="G1111" s="234">
        <f>unprmtd_src_summary!H1111</f>
        <v>0</v>
      </c>
      <c r="H1111" s="234">
        <f>unprmtd_src_summary!I1111</f>
        <v>0</v>
      </c>
      <c r="I1111" s="234">
        <f>unprmtd_src_summary!J1111</f>
        <v>0</v>
      </c>
      <c r="J1111" s="234">
        <f>unprmtd_src_summary!K1111</f>
        <v>0</v>
      </c>
    </row>
    <row r="1112" spans="1:10" s="221" customFormat="1" x14ac:dyDescent="0.2">
      <c r="A1112" s="221" t="s">
        <v>15903</v>
      </c>
      <c r="B1112" s="221" t="str">
        <f>unprmtd_src_summary!C1112</f>
        <v>38</v>
      </c>
      <c r="C1112" s="232" t="str">
        <f>unprmtd_src_summary!D1112</f>
        <v>3802501</v>
      </c>
      <c r="D1112" s="232" t="str">
        <f>unprmtd_src_summary!E1112</f>
        <v>2310002230</v>
      </c>
      <c r="E1112" s="233" t="str">
        <f>unprmtd_src_summary!F1112</f>
        <v xml:space="preserve">Condensate tank </v>
      </c>
      <c r="F1112" s="234">
        <f>unprmtd_src_summary!G1112</f>
        <v>0</v>
      </c>
      <c r="G1112" s="234">
        <f>unprmtd_src_summary!H1112</f>
        <v>0</v>
      </c>
      <c r="H1112" s="234">
        <f>unprmtd_src_summary!I1112</f>
        <v>0</v>
      </c>
      <c r="I1112" s="234">
        <f>unprmtd_src_summary!J1112</f>
        <v>0</v>
      </c>
      <c r="J1112" s="234">
        <f>unprmtd_src_summary!K1112</f>
        <v>0</v>
      </c>
    </row>
    <row r="1113" spans="1:10" s="221" customFormat="1" x14ac:dyDescent="0.2">
      <c r="A1113" s="221" t="s">
        <v>15903</v>
      </c>
      <c r="B1113" s="221" t="str">
        <f>unprmtd_src_summary!C1113</f>
        <v>38</v>
      </c>
      <c r="C1113" s="232" t="str">
        <f>unprmtd_src_summary!D1113</f>
        <v>3803301</v>
      </c>
      <c r="D1113" s="232" t="str">
        <f>unprmtd_src_summary!E1113</f>
        <v>2310002230</v>
      </c>
      <c r="E1113" s="233" t="str">
        <f>unprmtd_src_summary!F1113</f>
        <v xml:space="preserve">Condensate tank </v>
      </c>
      <c r="F1113" s="234">
        <f>unprmtd_src_summary!G1113</f>
        <v>0</v>
      </c>
      <c r="G1113" s="234">
        <f>unprmtd_src_summary!H1113</f>
        <v>0</v>
      </c>
      <c r="H1113" s="234">
        <f>unprmtd_src_summary!I1113</f>
        <v>0</v>
      </c>
      <c r="I1113" s="234">
        <f>unprmtd_src_summary!J1113</f>
        <v>0</v>
      </c>
      <c r="J1113" s="234">
        <f>unprmtd_src_summary!K1113</f>
        <v>0</v>
      </c>
    </row>
    <row r="1114" spans="1:10" s="221" customFormat="1" x14ac:dyDescent="0.2">
      <c r="A1114" s="221" t="s">
        <v>15903</v>
      </c>
      <c r="B1114" s="221" t="str">
        <f>unprmtd_src_summary!C1114</f>
        <v>38</v>
      </c>
      <c r="C1114" s="232" t="str">
        <f>unprmtd_src_summary!D1114</f>
        <v>3804901</v>
      </c>
      <c r="D1114" s="232" t="str">
        <f>unprmtd_src_summary!E1114</f>
        <v>2310002230</v>
      </c>
      <c r="E1114" s="233" t="str">
        <f>unprmtd_src_summary!F1114</f>
        <v xml:space="preserve">Condensate tank </v>
      </c>
      <c r="F1114" s="234">
        <f>unprmtd_src_summary!G1114</f>
        <v>0</v>
      </c>
      <c r="G1114" s="234">
        <f>unprmtd_src_summary!H1114</f>
        <v>0</v>
      </c>
      <c r="H1114" s="234">
        <f>unprmtd_src_summary!I1114</f>
        <v>0</v>
      </c>
      <c r="I1114" s="234">
        <f>unprmtd_src_summary!J1114</f>
        <v>0</v>
      </c>
      <c r="J1114" s="234">
        <f>unprmtd_src_summary!K1114</f>
        <v>0</v>
      </c>
    </row>
    <row r="1115" spans="1:10" s="221" customFormat="1" x14ac:dyDescent="0.2">
      <c r="A1115" s="221" t="s">
        <v>15903</v>
      </c>
      <c r="B1115" s="221" t="str">
        <f>unprmtd_src_summary!C1115</f>
        <v>38</v>
      </c>
      <c r="C1115" s="232" t="str">
        <f>unprmtd_src_summary!D1115</f>
        <v>3805301</v>
      </c>
      <c r="D1115" s="232" t="str">
        <f>unprmtd_src_summary!E1115</f>
        <v>2310002230</v>
      </c>
      <c r="E1115" s="233" t="str">
        <f>unprmtd_src_summary!F1115</f>
        <v xml:space="preserve">Condensate tank </v>
      </c>
      <c r="F1115" s="234">
        <f>unprmtd_src_summary!G1115</f>
        <v>0</v>
      </c>
      <c r="G1115" s="234">
        <f>unprmtd_src_summary!H1115</f>
        <v>0</v>
      </c>
      <c r="H1115" s="234">
        <f>unprmtd_src_summary!I1115</f>
        <v>0</v>
      </c>
      <c r="I1115" s="234">
        <f>unprmtd_src_summary!J1115</f>
        <v>0</v>
      </c>
      <c r="J1115" s="234">
        <f>unprmtd_src_summary!K1115</f>
        <v>0</v>
      </c>
    </row>
    <row r="1116" spans="1:10" s="221" customFormat="1" x14ac:dyDescent="0.2">
      <c r="A1116" s="221" t="s">
        <v>15903</v>
      </c>
      <c r="B1116" s="221" t="str">
        <f>unprmtd_src_summary!C1116</f>
        <v>38</v>
      </c>
      <c r="C1116" s="232" t="str">
        <f>unprmtd_src_summary!D1116</f>
        <v>3805501</v>
      </c>
      <c r="D1116" s="232" t="str">
        <f>unprmtd_src_summary!E1116</f>
        <v>2310002230</v>
      </c>
      <c r="E1116" s="233" t="str">
        <f>unprmtd_src_summary!F1116</f>
        <v xml:space="preserve">Condensate tank </v>
      </c>
      <c r="F1116" s="234">
        <f>unprmtd_src_summary!G1116</f>
        <v>0</v>
      </c>
      <c r="G1116" s="234">
        <f>unprmtd_src_summary!H1116</f>
        <v>0</v>
      </c>
      <c r="H1116" s="234">
        <f>unprmtd_src_summary!I1116</f>
        <v>0</v>
      </c>
      <c r="I1116" s="234">
        <f>unprmtd_src_summary!J1116</f>
        <v>0</v>
      </c>
      <c r="J1116" s="234">
        <f>unprmtd_src_summary!K1116</f>
        <v>0</v>
      </c>
    </row>
    <row r="1117" spans="1:10" s="221" customFormat="1" x14ac:dyDescent="0.2">
      <c r="A1117" s="221" t="s">
        <v>15903</v>
      </c>
      <c r="B1117" s="221" t="str">
        <f>unprmtd_src_summary!C1117</f>
        <v>38</v>
      </c>
      <c r="C1117" s="232" t="str">
        <f>unprmtd_src_summary!D1117</f>
        <v>3805701</v>
      </c>
      <c r="D1117" s="232" t="str">
        <f>unprmtd_src_summary!E1117</f>
        <v>2310002230</v>
      </c>
      <c r="E1117" s="233" t="str">
        <f>unprmtd_src_summary!F1117</f>
        <v xml:space="preserve">Condensate tank </v>
      </c>
      <c r="F1117" s="234">
        <f>unprmtd_src_summary!G1117</f>
        <v>0</v>
      </c>
      <c r="G1117" s="234">
        <f>unprmtd_src_summary!H1117</f>
        <v>0</v>
      </c>
      <c r="H1117" s="234">
        <f>unprmtd_src_summary!I1117</f>
        <v>0</v>
      </c>
      <c r="I1117" s="234">
        <f>unprmtd_src_summary!J1117</f>
        <v>0</v>
      </c>
      <c r="J1117" s="234">
        <f>unprmtd_src_summary!K1117</f>
        <v>0</v>
      </c>
    </row>
    <row r="1118" spans="1:10" s="221" customFormat="1" x14ac:dyDescent="0.2">
      <c r="A1118" s="221" t="s">
        <v>15903</v>
      </c>
      <c r="B1118" s="221" t="str">
        <f>unprmtd_src_summary!C1118</f>
        <v>38</v>
      </c>
      <c r="C1118" s="232" t="str">
        <f>unprmtd_src_summary!D1118</f>
        <v>3806101</v>
      </c>
      <c r="D1118" s="232" t="str">
        <f>unprmtd_src_summary!E1118</f>
        <v>2310002230</v>
      </c>
      <c r="E1118" s="233" t="str">
        <f>unprmtd_src_summary!F1118</f>
        <v xml:space="preserve">Condensate tank </v>
      </c>
      <c r="F1118" s="234">
        <f>unprmtd_src_summary!G1118</f>
        <v>0</v>
      </c>
      <c r="G1118" s="234">
        <f>unprmtd_src_summary!H1118</f>
        <v>0</v>
      </c>
      <c r="H1118" s="234">
        <f>unprmtd_src_summary!I1118</f>
        <v>0</v>
      </c>
      <c r="I1118" s="234">
        <f>unprmtd_src_summary!J1118</f>
        <v>0</v>
      </c>
      <c r="J1118" s="234">
        <f>unprmtd_src_summary!K1118</f>
        <v>0</v>
      </c>
    </row>
    <row r="1119" spans="1:10" s="221" customFormat="1" x14ac:dyDescent="0.2">
      <c r="A1119" s="221" t="s">
        <v>15903</v>
      </c>
      <c r="B1119" s="221" t="str">
        <f>unprmtd_src_summary!C1119</f>
        <v>38</v>
      </c>
      <c r="C1119" s="232" t="str">
        <f>unprmtd_src_summary!D1119</f>
        <v>3807501</v>
      </c>
      <c r="D1119" s="232" t="str">
        <f>unprmtd_src_summary!E1119</f>
        <v>2310002230</v>
      </c>
      <c r="E1119" s="233" t="str">
        <f>unprmtd_src_summary!F1119</f>
        <v xml:space="preserve">Condensate tank </v>
      </c>
      <c r="F1119" s="234">
        <f>unprmtd_src_summary!G1119</f>
        <v>0</v>
      </c>
      <c r="G1119" s="234">
        <f>unprmtd_src_summary!H1119</f>
        <v>0</v>
      </c>
      <c r="H1119" s="234">
        <f>unprmtd_src_summary!I1119</f>
        <v>0</v>
      </c>
      <c r="I1119" s="234">
        <f>unprmtd_src_summary!J1119</f>
        <v>0</v>
      </c>
      <c r="J1119" s="234">
        <f>unprmtd_src_summary!K1119</f>
        <v>0</v>
      </c>
    </row>
    <row r="1120" spans="1:10" s="221" customFormat="1" x14ac:dyDescent="0.2">
      <c r="A1120" s="221" t="s">
        <v>15903</v>
      </c>
      <c r="B1120" s="221" t="str">
        <f>unprmtd_src_summary!C1120</f>
        <v>38</v>
      </c>
      <c r="C1120" s="232" t="str">
        <f>unprmtd_src_summary!D1120</f>
        <v>3808701</v>
      </c>
      <c r="D1120" s="232" t="str">
        <f>unprmtd_src_summary!E1120</f>
        <v>2310002230</v>
      </c>
      <c r="E1120" s="233" t="str">
        <f>unprmtd_src_summary!F1120</f>
        <v xml:space="preserve">Condensate tank </v>
      </c>
      <c r="F1120" s="234">
        <f>unprmtd_src_summary!G1120</f>
        <v>0</v>
      </c>
      <c r="G1120" s="234">
        <f>unprmtd_src_summary!H1120</f>
        <v>0</v>
      </c>
      <c r="H1120" s="234">
        <f>unprmtd_src_summary!I1120</f>
        <v>0</v>
      </c>
      <c r="I1120" s="234">
        <f>unprmtd_src_summary!J1120</f>
        <v>0</v>
      </c>
      <c r="J1120" s="234">
        <f>unprmtd_src_summary!K1120</f>
        <v>0</v>
      </c>
    </row>
    <row r="1121" spans="1:10" s="221" customFormat="1" ht="11.25" customHeight="1" x14ac:dyDescent="0.2">
      <c r="A1121" s="221" t="s">
        <v>15903</v>
      </c>
      <c r="B1121" s="221" t="str">
        <f>unprmtd_src_summary!C1121</f>
        <v>38</v>
      </c>
      <c r="C1121" s="232" t="str">
        <f>unprmtd_src_summary!D1121</f>
        <v>3808901</v>
      </c>
      <c r="D1121" s="232" t="str">
        <f>unprmtd_src_summary!E1121</f>
        <v>2310002230</v>
      </c>
      <c r="E1121" s="233" t="str">
        <f>unprmtd_src_summary!F1121</f>
        <v xml:space="preserve">Condensate tank </v>
      </c>
      <c r="F1121" s="234">
        <f>unprmtd_src_summary!G1121</f>
        <v>0</v>
      </c>
      <c r="G1121" s="234">
        <f>unprmtd_src_summary!H1121</f>
        <v>0</v>
      </c>
      <c r="H1121" s="234">
        <f>unprmtd_src_summary!I1121</f>
        <v>0</v>
      </c>
      <c r="I1121" s="234">
        <f>unprmtd_src_summary!J1121</f>
        <v>0</v>
      </c>
      <c r="J1121" s="234">
        <f>unprmtd_src_summary!K1121</f>
        <v>0</v>
      </c>
    </row>
    <row r="1122" spans="1:10" s="221" customFormat="1" x14ac:dyDescent="0.2">
      <c r="A1122" s="221" t="s">
        <v>15903</v>
      </c>
      <c r="B1122" s="221" t="str">
        <f>unprmtd_src_summary!C1122</f>
        <v>38</v>
      </c>
      <c r="C1122" s="232" t="str">
        <f>unprmtd_src_summary!D1122</f>
        <v>3810101</v>
      </c>
      <c r="D1122" s="232" t="str">
        <f>unprmtd_src_summary!E1122</f>
        <v>2310002230</v>
      </c>
      <c r="E1122" s="233" t="str">
        <f>unprmtd_src_summary!F1122</f>
        <v xml:space="preserve">Condensate tank </v>
      </c>
      <c r="F1122" s="234">
        <f>unprmtd_src_summary!G1122</f>
        <v>0</v>
      </c>
      <c r="G1122" s="234">
        <f>unprmtd_src_summary!H1122</f>
        <v>0</v>
      </c>
      <c r="H1122" s="234">
        <f>unprmtd_src_summary!I1122</f>
        <v>0</v>
      </c>
      <c r="I1122" s="234">
        <f>unprmtd_src_summary!J1122</f>
        <v>0</v>
      </c>
      <c r="J1122" s="234">
        <f>unprmtd_src_summary!K1122</f>
        <v>0</v>
      </c>
    </row>
    <row r="1123" spans="1:10" s="221" customFormat="1" x14ac:dyDescent="0.2">
      <c r="A1123" s="221" t="s">
        <v>15903</v>
      </c>
      <c r="B1123" s="221" t="str">
        <f>unprmtd_src_summary!C1123</f>
        <v>38</v>
      </c>
      <c r="C1123" s="232" t="str">
        <f>unprmtd_src_summary!D1123</f>
        <v>3810501</v>
      </c>
      <c r="D1123" s="232" t="str">
        <f>unprmtd_src_summary!E1123</f>
        <v>2310002230</v>
      </c>
      <c r="E1123" s="233" t="str">
        <f>unprmtd_src_summary!F1123</f>
        <v xml:space="preserve">Condensate tank </v>
      </c>
      <c r="F1123" s="234">
        <f>unprmtd_src_summary!G1123</f>
        <v>0</v>
      </c>
      <c r="G1123" s="234">
        <f>unprmtd_src_summary!H1123</f>
        <v>0</v>
      </c>
      <c r="H1123" s="234">
        <f>unprmtd_src_summary!I1123</f>
        <v>0</v>
      </c>
      <c r="I1123" s="234">
        <f>unprmtd_src_summary!J1123</f>
        <v>0</v>
      </c>
      <c r="J1123" s="234">
        <f>unprmtd_src_summary!K1123</f>
        <v>0</v>
      </c>
    </row>
    <row r="1124" spans="1:10" s="221" customFormat="1" x14ac:dyDescent="0.2">
      <c r="A1124" s="221" t="s">
        <v>15903</v>
      </c>
      <c r="B1124" s="221" t="str">
        <f>unprmtd_src_summary!C1124</f>
        <v>46</v>
      </c>
      <c r="C1124" s="232" t="str">
        <f>unprmtd_src_summary!D1124</f>
        <v>4606301</v>
      </c>
      <c r="D1124" s="232" t="str">
        <f>unprmtd_src_summary!E1124</f>
        <v>2310002230</v>
      </c>
      <c r="E1124" s="233" t="str">
        <f>unprmtd_src_summary!F1124</f>
        <v xml:space="preserve">Condensate tank </v>
      </c>
      <c r="F1124" s="234">
        <f>unprmtd_src_summary!G1124</f>
        <v>0</v>
      </c>
      <c r="G1124" s="234">
        <f>unprmtd_src_summary!H1124</f>
        <v>0</v>
      </c>
      <c r="H1124" s="234">
        <f>unprmtd_src_summary!I1124</f>
        <v>0</v>
      </c>
      <c r="I1124" s="234">
        <f>unprmtd_src_summary!J1124</f>
        <v>0</v>
      </c>
      <c r="J1124" s="234">
        <f>unprmtd_src_summary!K1124</f>
        <v>0</v>
      </c>
    </row>
    <row r="1125" spans="1:10" s="221" customFormat="1" x14ac:dyDescent="0.2">
      <c r="A1125" s="221" t="s">
        <v>15903</v>
      </c>
      <c r="B1125" s="221" t="str">
        <f>unprmtd_src_summary!C1125</f>
        <v>46</v>
      </c>
      <c r="C1125" s="232" t="str">
        <f>unprmtd_src_summary!D1125</f>
        <v>4601901</v>
      </c>
      <c r="D1125" s="232" t="str">
        <f>unprmtd_src_summary!E1125</f>
        <v>2310002230</v>
      </c>
      <c r="E1125" s="233" t="str">
        <f>unprmtd_src_summary!F1125</f>
        <v xml:space="preserve">Condensate tank </v>
      </c>
      <c r="F1125" s="234">
        <f>unprmtd_src_summary!G1125</f>
        <v>0</v>
      </c>
      <c r="G1125" s="234">
        <f>unprmtd_src_summary!H1125</f>
        <v>0</v>
      </c>
      <c r="H1125" s="234">
        <f>unprmtd_src_summary!I1125</f>
        <v>0</v>
      </c>
      <c r="I1125" s="234">
        <f>unprmtd_src_summary!J1125</f>
        <v>0</v>
      </c>
      <c r="J1125" s="234">
        <f>unprmtd_src_summary!K1125</f>
        <v>0</v>
      </c>
    </row>
    <row r="1126" spans="1:10" s="226" customFormat="1" x14ac:dyDescent="0.2">
      <c r="A1126" s="226" t="s">
        <v>15903</v>
      </c>
      <c r="B1126" s="226" t="str">
        <f>unprmtd_src_summary!C1126</f>
        <v>30</v>
      </c>
      <c r="C1126" s="235" t="str">
        <f>unprmtd_src_summary!D1126</f>
        <v>3001102</v>
      </c>
      <c r="D1126" s="235" t="str">
        <f>unprmtd_src_summary!E1126</f>
        <v>2310002230</v>
      </c>
      <c r="E1126" s="236" t="str">
        <f>unprmtd_src_summary!F1126</f>
        <v xml:space="preserve">Condensate tank </v>
      </c>
      <c r="F1126" s="237">
        <f>unprmtd_src_summary!G1126</f>
        <v>0</v>
      </c>
      <c r="G1126" s="237">
        <f>unprmtd_src_summary!H1126</f>
        <v>0</v>
      </c>
      <c r="H1126" s="237">
        <f>unprmtd_src_summary!I1126</f>
        <v>0</v>
      </c>
      <c r="I1126" s="237">
        <f>unprmtd_src_summary!J1126</f>
        <v>0</v>
      </c>
      <c r="J1126" s="237">
        <f>unprmtd_src_summary!K1126</f>
        <v>0</v>
      </c>
    </row>
    <row r="1127" spans="1:10" s="226" customFormat="1" x14ac:dyDescent="0.2">
      <c r="A1127" s="226" t="s">
        <v>15903</v>
      </c>
      <c r="B1127" s="226" t="str">
        <f>unprmtd_src_summary!C1127</f>
        <v>30</v>
      </c>
      <c r="C1127" s="235" t="str">
        <f>unprmtd_src_summary!D1127</f>
        <v>3001702</v>
      </c>
      <c r="D1127" s="235" t="str">
        <f>unprmtd_src_summary!E1127</f>
        <v>2310002230</v>
      </c>
      <c r="E1127" s="236" t="str">
        <f>unprmtd_src_summary!F1127</f>
        <v xml:space="preserve">Condensate tank </v>
      </c>
      <c r="F1127" s="237">
        <f>unprmtd_src_summary!G1127</f>
        <v>0</v>
      </c>
      <c r="G1127" s="237">
        <f>unprmtd_src_summary!H1127</f>
        <v>0</v>
      </c>
      <c r="H1127" s="237">
        <f>unprmtd_src_summary!I1127</f>
        <v>0</v>
      </c>
      <c r="I1127" s="237">
        <f>unprmtd_src_summary!J1127</f>
        <v>0</v>
      </c>
      <c r="J1127" s="237">
        <f>unprmtd_src_summary!K1127</f>
        <v>0</v>
      </c>
    </row>
    <row r="1128" spans="1:10" s="226" customFormat="1" x14ac:dyDescent="0.2">
      <c r="A1128" s="226" t="s">
        <v>15903</v>
      </c>
      <c r="B1128" s="226" t="str">
        <f>unprmtd_src_summary!C1128</f>
        <v>30</v>
      </c>
      <c r="C1128" s="235" t="str">
        <f>unprmtd_src_summary!D1128</f>
        <v>3001902</v>
      </c>
      <c r="D1128" s="235" t="str">
        <f>unprmtd_src_summary!E1128</f>
        <v>2310002230</v>
      </c>
      <c r="E1128" s="236" t="str">
        <f>unprmtd_src_summary!F1128</f>
        <v xml:space="preserve">Condensate tank </v>
      </c>
      <c r="F1128" s="237">
        <f>unprmtd_src_summary!G1128</f>
        <v>0</v>
      </c>
      <c r="G1128" s="237">
        <f>unprmtd_src_summary!H1128</f>
        <v>0</v>
      </c>
      <c r="H1128" s="237">
        <f>unprmtd_src_summary!I1128</f>
        <v>0</v>
      </c>
      <c r="I1128" s="237">
        <f>unprmtd_src_summary!J1128</f>
        <v>0</v>
      </c>
      <c r="J1128" s="237">
        <f>unprmtd_src_summary!K1128</f>
        <v>0</v>
      </c>
    </row>
    <row r="1129" spans="1:10" s="226" customFormat="1" x14ac:dyDescent="0.2">
      <c r="A1129" s="226" t="s">
        <v>15903</v>
      </c>
      <c r="B1129" s="226" t="str">
        <f>unprmtd_src_summary!C1129</f>
        <v>30</v>
      </c>
      <c r="C1129" s="235" t="str">
        <f>unprmtd_src_summary!D1129</f>
        <v>3002102</v>
      </c>
      <c r="D1129" s="235" t="str">
        <f>unprmtd_src_summary!E1129</f>
        <v>2310002230</v>
      </c>
      <c r="E1129" s="236" t="str">
        <f>unprmtd_src_summary!F1129</f>
        <v xml:space="preserve">Condensate tank </v>
      </c>
      <c r="F1129" s="237">
        <f>unprmtd_src_summary!G1129</f>
        <v>0</v>
      </c>
      <c r="G1129" s="237">
        <f>unprmtd_src_summary!H1129</f>
        <v>1.4404065450269854</v>
      </c>
      <c r="H1129" s="237">
        <f>unprmtd_src_summary!I1129</f>
        <v>0</v>
      </c>
      <c r="I1129" s="237">
        <f>unprmtd_src_summary!J1129</f>
        <v>0</v>
      </c>
      <c r="J1129" s="237">
        <f>unprmtd_src_summary!K1129</f>
        <v>0</v>
      </c>
    </row>
    <row r="1130" spans="1:10" s="226" customFormat="1" x14ac:dyDescent="0.2">
      <c r="A1130" s="226" t="s">
        <v>15903</v>
      </c>
      <c r="B1130" s="226" t="str">
        <f>unprmtd_src_summary!C1130</f>
        <v>30</v>
      </c>
      <c r="C1130" s="235" t="str">
        <f>unprmtd_src_summary!D1130</f>
        <v>3002502</v>
      </c>
      <c r="D1130" s="235" t="str">
        <f>unprmtd_src_summary!E1130</f>
        <v>2310002230</v>
      </c>
      <c r="E1130" s="236" t="str">
        <f>unprmtd_src_summary!F1130</f>
        <v xml:space="preserve">Condensate tank </v>
      </c>
      <c r="F1130" s="237">
        <f>unprmtd_src_summary!G1130</f>
        <v>0</v>
      </c>
      <c r="G1130" s="237">
        <f>unprmtd_src_summary!H1130</f>
        <v>6.8939632889300988</v>
      </c>
      <c r="H1130" s="237">
        <f>unprmtd_src_summary!I1130</f>
        <v>0</v>
      </c>
      <c r="I1130" s="237">
        <f>unprmtd_src_summary!J1130</f>
        <v>0</v>
      </c>
      <c r="J1130" s="237">
        <f>unprmtd_src_summary!K1130</f>
        <v>0</v>
      </c>
    </row>
    <row r="1131" spans="1:10" s="226" customFormat="1" x14ac:dyDescent="0.2">
      <c r="A1131" s="226" t="s">
        <v>15903</v>
      </c>
      <c r="B1131" s="226" t="str">
        <f>unprmtd_src_summary!C1131</f>
        <v>30</v>
      </c>
      <c r="C1131" s="235" t="str">
        <f>unprmtd_src_summary!D1131</f>
        <v>3003302</v>
      </c>
      <c r="D1131" s="235" t="str">
        <f>unprmtd_src_summary!E1131</f>
        <v>2310002230</v>
      </c>
      <c r="E1131" s="236" t="str">
        <f>unprmtd_src_summary!F1131</f>
        <v xml:space="preserve">Condensate tank </v>
      </c>
      <c r="F1131" s="237">
        <f>unprmtd_src_summary!G1131</f>
        <v>0</v>
      </c>
      <c r="G1131" s="237">
        <f>unprmtd_src_summary!H1131</f>
        <v>0</v>
      </c>
      <c r="H1131" s="237">
        <f>unprmtd_src_summary!I1131</f>
        <v>0</v>
      </c>
      <c r="I1131" s="237">
        <f>unprmtd_src_summary!J1131</f>
        <v>0</v>
      </c>
      <c r="J1131" s="237">
        <f>unprmtd_src_summary!K1131</f>
        <v>0</v>
      </c>
    </row>
    <row r="1132" spans="1:10" s="226" customFormat="1" x14ac:dyDescent="0.2">
      <c r="A1132" s="226" t="s">
        <v>15903</v>
      </c>
      <c r="B1132" s="226" t="str">
        <f>unprmtd_src_summary!C1132</f>
        <v>30</v>
      </c>
      <c r="C1132" s="235" t="str">
        <f>unprmtd_src_summary!D1132</f>
        <v>3005502</v>
      </c>
      <c r="D1132" s="235" t="str">
        <f>unprmtd_src_summary!E1132</f>
        <v>2310002230</v>
      </c>
      <c r="E1132" s="236" t="str">
        <f>unprmtd_src_summary!F1132</f>
        <v xml:space="preserve">Condensate tank </v>
      </c>
      <c r="F1132" s="237">
        <f>unprmtd_src_summary!G1132</f>
        <v>0</v>
      </c>
      <c r="G1132" s="237">
        <f>unprmtd_src_summary!H1132</f>
        <v>0</v>
      </c>
      <c r="H1132" s="237">
        <f>unprmtd_src_summary!I1132</f>
        <v>0</v>
      </c>
      <c r="I1132" s="237">
        <f>unprmtd_src_summary!J1132</f>
        <v>0</v>
      </c>
      <c r="J1132" s="237">
        <f>unprmtd_src_summary!K1132</f>
        <v>0</v>
      </c>
    </row>
    <row r="1133" spans="1:10" s="226" customFormat="1" x14ac:dyDescent="0.2">
      <c r="A1133" s="226" t="s">
        <v>15903</v>
      </c>
      <c r="B1133" s="226" t="str">
        <f>unprmtd_src_summary!C1133</f>
        <v>30</v>
      </c>
      <c r="C1133" s="235" t="str">
        <f>unprmtd_src_summary!D1133</f>
        <v>3007902</v>
      </c>
      <c r="D1133" s="235" t="str">
        <f>unprmtd_src_summary!E1133</f>
        <v>2310002230</v>
      </c>
      <c r="E1133" s="236" t="str">
        <f>unprmtd_src_summary!F1133</f>
        <v xml:space="preserve">Condensate tank </v>
      </c>
      <c r="F1133" s="237">
        <f>unprmtd_src_summary!G1133</f>
        <v>0</v>
      </c>
      <c r="G1133" s="237">
        <f>unprmtd_src_summary!H1133</f>
        <v>0</v>
      </c>
      <c r="H1133" s="237">
        <f>unprmtd_src_summary!I1133</f>
        <v>0</v>
      </c>
      <c r="I1133" s="237">
        <f>unprmtd_src_summary!J1133</f>
        <v>0</v>
      </c>
      <c r="J1133" s="237">
        <f>unprmtd_src_summary!K1133</f>
        <v>0</v>
      </c>
    </row>
    <row r="1134" spans="1:10" s="226" customFormat="1" x14ac:dyDescent="0.2">
      <c r="A1134" s="226" t="s">
        <v>15903</v>
      </c>
      <c r="B1134" s="226" t="str">
        <f>unprmtd_src_summary!C1134</f>
        <v>30</v>
      </c>
      <c r="C1134" s="235" t="str">
        <f>unprmtd_src_summary!D1134</f>
        <v>3008302</v>
      </c>
      <c r="D1134" s="235" t="str">
        <f>unprmtd_src_summary!E1134</f>
        <v>2310002230</v>
      </c>
      <c r="E1134" s="236" t="str">
        <f>unprmtd_src_summary!F1134</f>
        <v xml:space="preserve">Condensate tank </v>
      </c>
      <c r="F1134" s="237">
        <f>unprmtd_src_summary!G1134</f>
        <v>0</v>
      </c>
      <c r="G1134" s="237">
        <f>unprmtd_src_summary!H1134</f>
        <v>11.814826739993997</v>
      </c>
      <c r="H1134" s="237">
        <f>unprmtd_src_summary!I1134</f>
        <v>0</v>
      </c>
      <c r="I1134" s="237">
        <f>unprmtd_src_summary!J1134</f>
        <v>0</v>
      </c>
      <c r="J1134" s="237">
        <f>unprmtd_src_summary!K1134</f>
        <v>0</v>
      </c>
    </row>
    <row r="1135" spans="1:10" s="226" customFormat="1" x14ac:dyDescent="0.2">
      <c r="A1135" s="226" t="s">
        <v>15903</v>
      </c>
      <c r="B1135" s="226" t="str">
        <f>unprmtd_src_summary!C1135</f>
        <v>30</v>
      </c>
      <c r="C1135" s="235" t="str">
        <f>unprmtd_src_summary!D1135</f>
        <v>3008502</v>
      </c>
      <c r="D1135" s="235" t="str">
        <f>unprmtd_src_summary!E1135</f>
        <v>2310002230</v>
      </c>
      <c r="E1135" s="236" t="str">
        <f>unprmtd_src_summary!F1135</f>
        <v xml:space="preserve">Condensate tank </v>
      </c>
      <c r="F1135" s="237">
        <f>unprmtd_src_summary!G1135</f>
        <v>0</v>
      </c>
      <c r="G1135" s="237">
        <f>unprmtd_src_summary!H1135</f>
        <v>0</v>
      </c>
      <c r="H1135" s="237">
        <f>unprmtd_src_summary!I1135</f>
        <v>0</v>
      </c>
      <c r="I1135" s="237">
        <f>unprmtd_src_summary!J1135</f>
        <v>0</v>
      </c>
      <c r="J1135" s="237">
        <f>unprmtd_src_summary!K1135</f>
        <v>0</v>
      </c>
    </row>
    <row r="1136" spans="1:10" s="226" customFormat="1" x14ac:dyDescent="0.2">
      <c r="A1136" s="226" t="s">
        <v>15903</v>
      </c>
      <c r="B1136" s="226" t="str">
        <f>unprmtd_src_summary!C1136</f>
        <v>30</v>
      </c>
      <c r="C1136" s="235" t="str">
        <f>unprmtd_src_summary!D1136</f>
        <v>3009102</v>
      </c>
      <c r="D1136" s="235" t="str">
        <f>unprmtd_src_summary!E1136</f>
        <v>2310002230</v>
      </c>
      <c r="E1136" s="236" t="str">
        <f>unprmtd_src_summary!F1136</f>
        <v xml:space="preserve">Condensate tank </v>
      </c>
      <c r="F1136" s="237">
        <f>unprmtd_src_summary!G1136</f>
        <v>0</v>
      </c>
      <c r="G1136" s="237">
        <f>unprmtd_src_summary!H1136</f>
        <v>3.68615996265242</v>
      </c>
      <c r="H1136" s="237">
        <f>unprmtd_src_summary!I1136</f>
        <v>0</v>
      </c>
      <c r="I1136" s="237">
        <f>unprmtd_src_summary!J1136</f>
        <v>0</v>
      </c>
      <c r="J1136" s="237">
        <f>unprmtd_src_summary!K1136</f>
        <v>0</v>
      </c>
    </row>
    <row r="1137" spans="1:10" s="226" customFormat="1" x14ac:dyDescent="0.2">
      <c r="A1137" s="226" t="s">
        <v>15903</v>
      </c>
      <c r="B1137" s="226" t="str">
        <f>unprmtd_src_summary!C1137</f>
        <v>30</v>
      </c>
      <c r="C1137" s="235" t="str">
        <f>unprmtd_src_summary!D1137</f>
        <v>3010502</v>
      </c>
      <c r="D1137" s="235" t="str">
        <f>unprmtd_src_summary!E1137</f>
        <v>2310002230</v>
      </c>
      <c r="E1137" s="236" t="str">
        <f>unprmtd_src_summary!F1137</f>
        <v xml:space="preserve">Condensate tank </v>
      </c>
      <c r="F1137" s="237">
        <f>unprmtd_src_summary!G1137</f>
        <v>0</v>
      </c>
      <c r="G1137" s="237">
        <f>unprmtd_src_summary!H1137</f>
        <v>0</v>
      </c>
      <c r="H1137" s="237">
        <f>unprmtd_src_summary!I1137</f>
        <v>0</v>
      </c>
      <c r="I1137" s="237">
        <f>unprmtd_src_summary!J1137</f>
        <v>0</v>
      </c>
      <c r="J1137" s="237">
        <f>unprmtd_src_summary!K1137</f>
        <v>0</v>
      </c>
    </row>
    <row r="1138" spans="1:10" s="226" customFormat="1" x14ac:dyDescent="0.2">
      <c r="A1138" s="226" t="s">
        <v>15903</v>
      </c>
      <c r="B1138" s="226" t="str">
        <f>unprmtd_src_summary!C1138</f>
        <v>30</v>
      </c>
      <c r="C1138" s="235" t="str">
        <f>unprmtd_src_summary!D1138</f>
        <v>3010902</v>
      </c>
      <c r="D1138" s="235" t="str">
        <f>unprmtd_src_summary!E1138</f>
        <v>2310002230</v>
      </c>
      <c r="E1138" s="236" t="str">
        <f>unprmtd_src_summary!F1138</f>
        <v xml:space="preserve">Condensate tank </v>
      </c>
      <c r="F1138" s="237">
        <f>unprmtd_src_summary!G1138</f>
        <v>0</v>
      </c>
      <c r="G1138" s="237">
        <f>unprmtd_src_summary!H1138</f>
        <v>0</v>
      </c>
      <c r="H1138" s="237">
        <f>unprmtd_src_summary!I1138</f>
        <v>0</v>
      </c>
      <c r="I1138" s="237">
        <f>unprmtd_src_summary!J1138</f>
        <v>0</v>
      </c>
      <c r="J1138" s="237">
        <f>unprmtd_src_summary!K1138</f>
        <v>0</v>
      </c>
    </row>
    <row r="1139" spans="1:10" s="226" customFormat="1" x14ac:dyDescent="0.2">
      <c r="A1139" s="226" t="s">
        <v>15903</v>
      </c>
      <c r="B1139" s="226" t="str">
        <f>unprmtd_src_summary!C1139</f>
        <v>38</v>
      </c>
      <c r="C1139" s="235" t="str">
        <f>unprmtd_src_summary!D1139</f>
        <v>3800702</v>
      </c>
      <c r="D1139" s="235" t="str">
        <f>unprmtd_src_summary!E1139</f>
        <v>2310002230</v>
      </c>
      <c r="E1139" s="236" t="str">
        <f>unprmtd_src_summary!F1139</f>
        <v xml:space="preserve">Condensate tank </v>
      </c>
      <c r="F1139" s="237">
        <f>unprmtd_src_summary!G1139</f>
        <v>0</v>
      </c>
      <c r="G1139" s="237">
        <f>unprmtd_src_summary!H1139</f>
        <v>70.266062195450147</v>
      </c>
      <c r="H1139" s="237">
        <f>unprmtd_src_summary!I1139</f>
        <v>0</v>
      </c>
      <c r="I1139" s="237">
        <f>unprmtd_src_summary!J1139</f>
        <v>0</v>
      </c>
      <c r="J1139" s="237">
        <f>unprmtd_src_summary!K1139</f>
        <v>0</v>
      </c>
    </row>
    <row r="1140" spans="1:10" s="226" customFormat="1" x14ac:dyDescent="0.2">
      <c r="A1140" s="226" t="s">
        <v>15903</v>
      </c>
      <c r="B1140" s="226" t="str">
        <f>unprmtd_src_summary!C1140</f>
        <v>38</v>
      </c>
      <c r="C1140" s="235" t="str">
        <f>unprmtd_src_summary!D1140</f>
        <v>3800902</v>
      </c>
      <c r="D1140" s="235" t="str">
        <f>unprmtd_src_summary!E1140</f>
        <v>2310002230</v>
      </c>
      <c r="E1140" s="236" t="str">
        <f>unprmtd_src_summary!F1140</f>
        <v xml:space="preserve">Condensate tank </v>
      </c>
      <c r="F1140" s="237">
        <f>unprmtd_src_summary!G1140</f>
        <v>0</v>
      </c>
      <c r="G1140" s="237">
        <f>unprmtd_src_summary!H1140</f>
        <v>312.76449879518827</v>
      </c>
      <c r="H1140" s="237">
        <f>unprmtd_src_summary!I1140</f>
        <v>0</v>
      </c>
      <c r="I1140" s="237">
        <f>unprmtd_src_summary!J1140</f>
        <v>0</v>
      </c>
      <c r="J1140" s="237">
        <f>unprmtd_src_summary!K1140</f>
        <v>0</v>
      </c>
    </row>
    <row r="1141" spans="1:10" s="226" customFormat="1" x14ac:dyDescent="0.2">
      <c r="A1141" s="226" t="s">
        <v>15903</v>
      </c>
      <c r="B1141" s="226" t="str">
        <f>unprmtd_src_summary!C1141</f>
        <v>38</v>
      </c>
      <c r="C1141" s="235" t="str">
        <f>unprmtd_src_summary!D1141</f>
        <v>3801102</v>
      </c>
      <c r="D1141" s="235" t="str">
        <f>unprmtd_src_summary!E1141</f>
        <v>2310002230</v>
      </c>
      <c r="E1141" s="236" t="str">
        <f>unprmtd_src_summary!F1141</f>
        <v xml:space="preserve">Condensate tank </v>
      </c>
      <c r="F1141" s="237">
        <f>unprmtd_src_summary!G1141</f>
        <v>0</v>
      </c>
      <c r="G1141" s="237">
        <f>unprmtd_src_summary!H1141</f>
        <v>9835.5861068378435</v>
      </c>
      <c r="H1141" s="237">
        <f>unprmtd_src_summary!I1141</f>
        <v>0</v>
      </c>
      <c r="I1141" s="237">
        <f>unprmtd_src_summary!J1141</f>
        <v>0</v>
      </c>
      <c r="J1141" s="237">
        <f>unprmtd_src_summary!K1141</f>
        <v>0</v>
      </c>
    </row>
    <row r="1142" spans="1:10" s="226" customFormat="1" x14ac:dyDescent="0.2">
      <c r="A1142" s="226" t="s">
        <v>15903</v>
      </c>
      <c r="B1142" s="226" t="str">
        <f>unprmtd_src_summary!C1142</f>
        <v>38</v>
      </c>
      <c r="C1142" s="235" t="str">
        <f>unprmtd_src_summary!D1142</f>
        <v>3801302</v>
      </c>
      <c r="D1142" s="235" t="str">
        <f>unprmtd_src_summary!E1142</f>
        <v>2310002230</v>
      </c>
      <c r="E1142" s="236" t="str">
        <f>unprmtd_src_summary!F1142</f>
        <v xml:space="preserve">Condensate tank </v>
      </c>
      <c r="F1142" s="237">
        <f>unprmtd_src_summary!G1142</f>
        <v>0</v>
      </c>
      <c r="G1142" s="237">
        <f>unprmtd_src_summary!H1142</f>
        <v>161.16793090928201</v>
      </c>
      <c r="H1142" s="237">
        <f>unprmtd_src_summary!I1142</f>
        <v>0</v>
      </c>
      <c r="I1142" s="237">
        <f>unprmtd_src_summary!J1142</f>
        <v>0</v>
      </c>
      <c r="J1142" s="237">
        <f>unprmtd_src_summary!K1142</f>
        <v>0</v>
      </c>
    </row>
    <row r="1143" spans="1:10" s="226" customFormat="1" x14ac:dyDescent="0.2">
      <c r="A1143" s="226" t="s">
        <v>15903</v>
      </c>
      <c r="B1143" s="226" t="str">
        <f>unprmtd_src_summary!C1143</f>
        <v>38</v>
      </c>
      <c r="C1143" s="235" t="str">
        <f>unprmtd_src_summary!D1143</f>
        <v>3802302</v>
      </c>
      <c r="D1143" s="235" t="str">
        <f>unprmtd_src_summary!E1143</f>
        <v>2310002230</v>
      </c>
      <c r="E1143" s="236" t="str">
        <f>unprmtd_src_summary!F1143</f>
        <v xml:space="preserve">Condensate tank </v>
      </c>
      <c r="F1143" s="237">
        <f>unprmtd_src_summary!G1143</f>
        <v>0</v>
      </c>
      <c r="G1143" s="237">
        <f>unprmtd_src_summary!H1143</f>
        <v>465.44338702297483</v>
      </c>
      <c r="H1143" s="237">
        <f>unprmtd_src_summary!I1143</f>
        <v>0</v>
      </c>
      <c r="I1143" s="237">
        <f>unprmtd_src_summary!J1143</f>
        <v>0</v>
      </c>
      <c r="J1143" s="237">
        <f>unprmtd_src_summary!K1143</f>
        <v>0</v>
      </c>
    </row>
    <row r="1144" spans="1:10" s="226" customFormat="1" x14ac:dyDescent="0.2">
      <c r="A1144" s="226" t="s">
        <v>15903</v>
      </c>
      <c r="B1144" s="226" t="str">
        <f>unprmtd_src_summary!C1144</f>
        <v>38</v>
      </c>
      <c r="C1144" s="235" t="str">
        <f>unprmtd_src_summary!D1144</f>
        <v>3802502</v>
      </c>
      <c r="D1144" s="235" t="str">
        <f>unprmtd_src_summary!E1144</f>
        <v>2310002230</v>
      </c>
      <c r="E1144" s="236" t="str">
        <f>unprmtd_src_summary!F1144</f>
        <v xml:space="preserve">Condensate tank </v>
      </c>
      <c r="F1144" s="237">
        <f>unprmtd_src_summary!G1144</f>
        <v>0</v>
      </c>
      <c r="G1144" s="237">
        <f>unprmtd_src_summary!H1144</f>
        <v>1383.0945568880984</v>
      </c>
      <c r="H1144" s="237">
        <f>unprmtd_src_summary!I1144</f>
        <v>0</v>
      </c>
      <c r="I1144" s="237">
        <f>unprmtd_src_summary!J1144</f>
        <v>0</v>
      </c>
      <c r="J1144" s="237">
        <f>unprmtd_src_summary!K1144</f>
        <v>0</v>
      </c>
    </row>
    <row r="1145" spans="1:10" s="226" customFormat="1" x14ac:dyDescent="0.2">
      <c r="A1145" s="226" t="s">
        <v>15903</v>
      </c>
      <c r="B1145" s="226" t="str">
        <f>unprmtd_src_summary!C1145</f>
        <v>38</v>
      </c>
      <c r="C1145" s="235" t="str">
        <f>unprmtd_src_summary!D1145</f>
        <v>3803302</v>
      </c>
      <c r="D1145" s="235" t="str">
        <f>unprmtd_src_summary!E1145</f>
        <v>2310002230</v>
      </c>
      <c r="E1145" s="236" t="str">
        <f>unprmtd_src_summary!F1145</f>
        <v xml:space="preserve">Condensate tank </v>
      </c>
      <c r="F1145" s="237">
        <f>unprmtd_src_summary!G1145</f>
        <v>0</v>
      </c>
      <c r="G1145" s="237">
        <f>unprmtd_src_summary!H1145</f>
        <v>0</v>
      </c>
      <c r="H1145" s="237">
        <f>unprmtd_src_summary!I1145</f>
        <v>0</v>
      </c>
      <c r="I1145" s="237">
        <f>unprmtd_src_summary!J1145</f>
        <v>0</v>
      </c>
      <c r="J1145" s="237">
        <f>unprmtd_src_summary!K1145</f>
        <v>0</v>
      </c>
    </row>
    <row r="1146" spans="1:10" s="226" customFormat="1" x14ac:dyDescent="0.2">
      <c r="A1146" s="226" t="s">
        <v>15903</v>
      </c>
      <c r="B1146" s="226" t="str">
        <f>unprmtd_src_summary!C1146</f>
        <v>38</v>
      </c>
      <c r="C1146" s="235" t="str">
        <f>unprmtd_src_summary!D1146</f>
        <v>3804902</v>
      </c>
      <c r="D1146" s="235" t="str">
        <f>unprmtd_src_summary!E1146</f>
        <v>2310002230</v>
      </c>
      <c r="E1146" s="236" t="str">
        <f>unprmtd_src_summary!F1146</f>
        <v xml:space="preserve">Condensate tank </v>
      </c>
      <c r="F1146" s="237">
        <f>unprmtd_src_summary!G1146</f>
        <v>0</v>
      </c>
      <c r="G1146" s="237">
        <f>unprmtd_src_summary!H1146</f>
        <v>0</v>
      </c>
      <c r="H1146" s="237">
        <f>unprmtd_src_summary!I1146</f>
        <v>0</v>
      </c>
      <c r="I1146" s="237">
        <f>unprmtd_src_summary!J1146</f>
        <v>0</v>
      </c>
      <c r="J1146" s="237">
        <f>unprmtd_src_summary!K1146</f>
        <v>0</v>
      </c>
    </row>
    <row r="1147" spans="1:10" s="226" customFormat="1" x14ac:dyDescent="0.2">
      <c r="A1147" s="226" t="s">
        <v>15903</v>
      </c>
      <c r="B1147" s="226" t="str">
        <f>unprmtd_src_summary!C1147</f>
        <v>38</v>
      </c>
      <c r="C1147" s="235" t="str">
        <f>unprmtd_src_summary!D1147</f>
        <v>3805302</v>
      </c>
      <c r="D1147" s="235" t="str">
        <f>unprmtd_src_summary!E1147</f>
        <v>2310002230</v>
      </c>
      <c r="E1147" s="236" t="str">
        <f>unprmtd_src_summary!F1147</f>
        <v xml:space="preserve">Condensate tank </v>
      </c>
      <c r="F1147" s="237">
        <f>unprmtd_src_summary!G1147</f>
        <v>0</v>
      </c>
      <c r="G1147" s="237">
        <f>unprmtd_src_summary!H1147</f>
        <v>7098.4044822244532</v>
      </c>
      <c r="H1147" s="237">
        <f>unprmtd_src_summary!I1147</f>
        <v>0</v>
      </c>
      <c r="I1147" s="237">
        <f>unprmtd_src_summary!J1147</f>
        <v>0</v>
      </c>
      <c r="J1147" s="237">
        <f>unprmtd_src_summary!K1147</f>
        <v>0</v>
      </c>
    </row>
    <row r="1148" spans="1:10" s="226" customFormat="1" x14ac:dyDescent="0.2">
      <c r="A1148" s="226" t="s">
        <v>15903</v>
      </c>
      <c r="B1148" s="226" t="str">
        <f>unprmtd_src_summary!C1148</f>
        <v>38</v>
      </c>
      <c r="C1148" s="235" t="str">
        <f>unprmtd_src_summary!D1148</f>
        <v>3805502</v>
      </c>
      <c r="D1148" s="235" t="str">
        <f>unprmtd_src_summary!E1148</f>
        <v>2310002230</v>
      </c>
      <c r="E1148" s="236" t="str">
        <f>unprmtd_src_summary!F1148</f>
        <v xml:space="preserve">Condensate tank </v>
      </c>
      <c r="F1148" s="237">
        <f>unprmtd_src_summary!G1148</f>
        <v>0</v>
      </c>
      <c r="G1148" s="237">
        <f>unprmtd_src_summary!H1148</f>
        <v>0</v>
      </c>
      <c r="H1148" s="237">
        <f>unprmtd_src_summary!I1148</f>
        <v>0</v>
      </c>
      <c r="I1148" s="237">
        <f>unprmtd_src_summary!J1148</f>
        <v>0</v>
      </c>
      <c r="J1148" s="237">
        <f>unprmtd_src_summary!K1148</f>
        <v>0</v>
      </c>
    </row>
    <row r="1149" spans="1:10" s="226" customFormat="1" x14ac:dyDescent="0.2">
      <c r="A1149" s="226" t="s">
        <v>15903</v>
      </c>
      <c r="B1149" s="226" t="str">
        <f>unprmtd_src_summary!C1149</f>
        <v>38</v>
      </c>
      <c r="C1149" s="235" t="str">
        <f>unprmtd_src_summary!D1149</f>
        <v>3805702</v>
      </c>
      <c r="D1149" s="235" t="str">
        <f>unprmtd_src_summary!E1149</f>
        <v>2310002230</v>
      </c>
      <c r="E1149" s="236" t="str">
        <f>unprmtd_src_summary!F1149</f>
        <v xml:space="preserve">Condensate tank </v>
      </c>
      <c r="F1149" s="237">
        <f>unprmtd_src_summary!G1149</f>
        <v>0</v>
      </c>
      <c r="G1149" s="237">
        <f>unprmtd_src_summary!H1149</f>
        <v>0</v>
      </c>
      <c r="H1149" s="237">
        <f>unprmtd_src_summary!I1149</f>
        <v>0</v>
      </c>
      <c r="I1149" s="237">
        <f>unprmtd_src_summary!J1149</f>
        <v>0</v>
      </c>
      <c r="J1149" s="237">
        <f>unprmtd_src_summary!K1149</f>
        <v>0</v>
      </c>
    </row>
    <row r="1150" spans="1:10" s="226" customFormat="1" x14ac:dyDescent="0.2">
      <c r="A1150" s="226" t="s">
        <v>15903</v>
      </c>
      <c r="B1150" s="226" t="str">
        <f>unprmtd_src_summary!C1150</f>
        <v>38</v>
      </c>
      <c r="C1150" s="235" t="str">
        <f>unprmtd_src_summary!D1150</f>
        <v>3806102</v>
      </c>
      <c r="D1150" s="235" t="str">
        <f>unprmtd_src_summary!E1150</f>
        <v>2310002230</v>
      </c>
      <c r="E1150" s="236" t="str">
        <f>unprmtd_src_summary!F1150</f>
        <v xml:space="preserve">Condensate tank </v>
      </c>
      <c r="F1150" s="237">
        <f>unprmtd_src_summary!G1150</f>
        <v>0</v>
      </c>
      <c r="G1150" s="237">
        <f>unprmtd_src_summary!H1150</f>
        <v>1661.3682447884244</v>
      </c>
      <c r="H1150" s="237">
        <f>unprmtd_src_summary!I1150</f>
        <v>0</v>
      </c>
      <c r="I1150" s="237">
        <f>unprmtd_src_summary!J1150</f>
        <v>0</v>
      </c>
      <c r="J1150" s="237">
        <f>unprmtd_src_summary!K1150</f>
        <v>0</v>
      </c>
    </row>
    <row r="1151" spans="1:10" s="226" customFormat="1" x14ac:dyDescent="0.2">
      <c r="A1151" s="226" t="s">
        <v>15903</v>
      </c>
      <c r="B1151" s="226" t="str">
        <f>unprmtd_src_summary!C1151</f>
        <v>38</v>
      </c>
      <c r="C1151" s="235" t="str">
        <f>unprmtd_src_summary!D1151</f>
        <v>3807502</v>
      </c>
      <c r="D1151" s="235" t="str">
        <f>unprmtd_src_summary!E1151</f>
        <v>2310002230</v>
      </c>
      <c r="E1151" s="236" t="str">
        <f>unprmtd_src_summary!F1151</f>
        <v xml:space="preserve">Condensate tank </v>
      </c>
      <c r="F1151" s="237">
        <f>unprmtd_src_summary!G1151</f>
        <v>0</v>
      </c>
      <c r="G1151" s="237">
        <f>unprmtd_src_summary!H1151</f>
        <v>214.72974782824119</v>
      </c>
      <c r="H1151" s="237">
        <f>unprmtd_src_summary!I1151</f>
        <v>0</v>
      </c>
      <c r="I1151" s="237">
        <f>unprmtd_src_summary!J1151</f>
        <v>0</v>
      </c>
      <c r="J1151" s="237">
        <f>unprmtd_src_summary!K1151</f>
        <v>0</v>
      </c>
    </row>
    <row r="1152" spans="1:10" s="226" customFormat="1" x14ac:dyDescent="0.2">
      <c r="A1152" s="226" t="s">
        <v>15903</v>
      </c>
      <c r="B1152" s="226" t="str">
        <f>unprmtd_src_summary!C1152</f>
        <v>38</v>
      </c>
      <c r="C1152" s="235" t="str">
        <f>unprmtd_src_summary!D1152</f>
        <v>3808702</v>
      </c>
      <c r="D1152" s="235" t="str">
        <f>unprmtd_src_summary!E1152</f>
        <v>2310002230</v>
      </c>
      <c r="E1152" s="236" t="str">
        <f>unprmtd_src_summary!F1152</f>
        <v xml:space="preserve">Condensate tank </v>
      </c>
      <c r="F1152" s="237">
        <f>unprmtd_src_summary!G1152</f>
        <v>0</v>
      </c>
      <c r="G1152" s="237">
        <f>unprmtd_src_summary!H1152</f>
        <v>974.16654771704532</v>
      </c>
      <c r="H1152" s="237">
        <f>unprmtd_src_summary!I1152</f>
        <v>0</v>
      </c>
      <c r="I1152" s="237">
        <f>unprmtd_src_summary!J1152</f>
        <v>0</v>
      </c>
      <c r="J1152" s="237">
        <f>unprmtd_src_summary!K1152</f>
        <v>0</v>
      </c>
    </row>
    <row r="1153" spans="1:10" s="226" customFormat="1" ht="11.25" customHeight="1" x14ac:dyDescent="0.2">
      <c r="A1153" s="226" t="s">
        <v>15903</v>
      </c>
      <c r="B1153" s="226" t="str">
        <f>unprmtd_src_summary!C1153</f>
        <v>38</v>
      </c>
      <c r="C1153" s="235" t="str">
        <f>unprmtd_src_summary!D1153</f>
        <v>3808902</v>
      </c>
      <c r="D1153" s="235" t="str">
        <f>unprmtd_src_summary!E1153</f>
        <v>2310002230</v>
      </c>
      <c r="E1153" s="236" t="str">
        <f>unprmtd_src_summary!F1153</f>
        <v xml:space="preserve">Condensate tank </v>
      </c>
      <c r="F1153" s="237">
        <f>unprmtd_src_summary!G1153</f>
        <v>0</v>
      </c>
      <c r="G1153" s="237">
        <f>unprmtd_src_summary!H1153</f>
        <v>0</v>
      </c>
      <c r="H1153" s="237">
        <f>unprmtd_src_summary!I1153</f>
        <v>0</v>
      </c>
      <c r="I1153" s="237">
        <f>unprmtd_src_summary!J1153</f>
        <v>0</v>
      </c>
      <c r="J1153" s="237">
        <f>unprmtd_src_summary!K1153</f>
        <v>0</v>
      </c>
    </row>
    <row r="1154" spans="1:10" s="226" customFormat="1" x14ac:dyDescent="0.2">
      <c r="A1154" s="226" t="s">
        <v>15903</v>
      </c>
      <c r="B1154" s="226" t="str">
        <f>unprmtd_src_summary!C1154</f>
        <v>38</v>
      </c>
      <c r="C1154" s="235" t="str">
        <f>unprmtd_src_summary!D1154</f>
        <v>3810102</v>
      </c>
      <c r="D1154" s="235" t="str">
        <f>unprmtd_src_summary!E1154</f>
        <v>2310002230</v>
      </c>
      <c r="E1154" s="236" t="str">
        <f>unprmtd_src_summary!F1154</f>
        <v xml:space="preserve">Condensate tank </v>
      </c>
      <c r="F1154" s="237">
        <f>unprmtd_src_summary!G1154</f>
        <v>0</v>
      </c>
      <c r="G1154" s="237">
        <f>unprmtd_src_summary!H1154</f>
        <v>0</v>
      </c>
      <c r="H1154" s="237">
        <f>unprmtd_src_summary!I1154</f>
        <v>0</v>
      </c>
      <c r="I1154" s="237">
        <f>unprmtd_src_summary!J1154</f>
        <v>0</v>
      </c>
      <c r="J1154" s="237">
        <f>unprmtd_src_summary!K1154</f>
        <v>0</v>
      </c>
    </row>
    <row r="1155" spans="1:10" s="226" customFormat="1" x14ac:dyDescent="0.2">
      <c r="A1155" s="226" t="s">
        <v>15903</v>
      </c>
      <c r="B1155" s="226" t="str">
        <f>unprmtd_src_summary!C1155</f>
        <v>38</v>
      </c>
      <c r="C1155" s="235" t="str">
        <f>unprmtd_src_summary!D1155</f>
        <v>3810502</v>
      </c>
      <c r="D1155" s="235" t="str">
        <f>unprmtd_src_summary!E1155</f>
        <v>2310002230</v>
      </c>
      <c r="E1155" s="236" t="str">
        <f>unprmtd_src_summary!F1155</f>
        <v xml:space="preserve">Condensate tank </v>
      </c>
      <c r="F1155" s="237">
        <f>unprmtd_src_summary!G1155</f>
        <v>0</v>
      </c>
      <c r="G1155" s="237">
        <f>unprmtd_src_summary!H1155</f>
        <v>4411.263873417879</v>
      </c>
      <c r="H1155" s="237">
        <f>unprmtd_src_summary!I1155</f>
        <v>0</v>
      </c>
      <c r="I1155" s="237">
        <f>unprmtd_src_summary!J1155</f>
        <v>0</v>
      </c>
      <c r="J1155" s="237">
        <f>unprmtd_src_summary!K1155</f>
        <v>0</v>
      </c>
    </row>
    <row r="1156" spans="1:10" s="226" customFormat="1" x14ac:dyDescent="0.2">
      <c r="A1156" s="226" t="s">
        <v>15903</v>
      </c>
      <c r="B1156" s="226" t="str">
        <f>unprmtd_src_summary!C1156</f>
        <v>46</v>
      </c>
      <c r="C1156" s="235" t="str">
        <f>unprmtd_src_summary!D1156</f>
        <v>4606302</v>
      </c>
      <c r="D1156" s="235" t="str">
        <f>unprmtd_src_summary!E1156</f>
        <v>2310002230</v>
      </c>
      <c r="E1156" s="236" t="str">
        <f>unprmtd_src_summary!F1156</f>
        <v xml:space="preserve">Condensate tank </v>
      </c>
      <c r="F1156" s="237">
        <f>unprmtd_src_summary!G1156</f>
        <v>0</v>
      </c>
      <c r="G1156" s="237">
        <f>unprmtd_src_summary!H1156</f>
        <v>79.64182515704033</v>
      </c>
      <c r="H1156" s="237">
        <f>unprmtd_src_summary!I1156</f>
        <v>0</v>
      </c>
      <c r="I1156" s="237">
        <f>unprmtd_src_summary!J1156</f>
        <v>0</v>
      </c>
      <c r="J1156" s="237">
        <f>unprmtd_src_summary!K1156</f>
        <v>0</v>
      </c>
    </row>
    <row r="1157" spans="1:10" s="226" customFormat="1" x14ac:dyDescent="0.2">
      <c r="A1157" s="226" t="s">
        <v>15903</v>
      </c>
      <c r="B1157" s="226" t="str">
        <f>unprmtd_src_summary!C1157</f>
        <v>46</v>
      </c>
      <c r="C1157" s="235" t="str">
        <f>unprmtd_src_summary!D1157</f>
        <v>4601902</v>
      </c>
      <c r="D1157" s="235" t="str">
        <f>unprmtd_src_summary!E1157</f>
        <v>2310002230</v>
      </c>
      <c r="E1157" s="236" t="str">
        <f>unprmtd_src_summary!F1157</f>
        <v xml:space="preserve">Condensate tank </v>
      </c>
      <c r="F1157" s="237">
        <f>unprmtd_src_summary!G1157</f>
        <v>0</v>
      </c>
      <c r="G1157" s="237">
        <f>unprmtd_src_summary!H1157</f>
        <v>0</v>
      </c>
      <c r="H1157" s="237">
        <f>unprmtd_src_summary!I1157</f>
        <v>0</v>
      </c>
      <c r="I1157" s="237">
        <f>unprmtd_src_summary!J1157</f>
        <v>0</v>
      </c>
      <c r="J1157" s="237">
        <f>unprmtd_src_summary!K1157</f>
        <v>0</v>
      </c>
    </row>
    <row r="1158" spans="1:10" s="31" customFormat="1" x14ac:dyDescent="0.2">
      <c r="A1158" t="s">
        <v>15903</v>
      </c>
      <c r="B1158" t="str">
        <f>unprmtd_src_summary!C1158</f>
        <v>30</v>
      </c>
      <c r="C1158" s="143">
        <f>unprmtd_src_summary!D1158</f>
        <v>30011</v>
      </c>
      <c r="D1158" s="143" t="str">
        <f>unprmtd_src_summary!E1158</f>
        <v>2310002240</v>
      </c>
      <c r="E1158" s="28" t="str">
        <f>unprmtd_src_summary!F1158</f>
        <v>Oil Tank</v>
      </c>
      <c r="F1158" s="144">
        <f>unprmtd_src_summary!G1158</f>
        <v>0</v>
      </c>
      <c r="G1158" s="144">
        <f>unprmtd_src_summary!H1158</f>
        <v>16.521526467605167</v>
      </c>
      <c r="H1158" s="144">
        <f>unprmtd_src_summary!I1158</f>
        <v>0</v>
      </c>
      <c r="I1158" s="144">
        <f>unprmtd_src_summary!J1158</f>
        <v>0</v>
      </c>
      <c r="J1158" s="144">
        <f>unprmtd_src_summary!K1158</f>
        <v>0</v>
      </c>
    </row>
    <row r="1159" spans="1:10" s="31" customFormat="1" x14ac:dyDescent="0.2">
      <c r="A1159" t="s">
        <v>15903</v>
      </c>
      <c r="B1159" t="str">
        <f>unprmtd_src_summary!C1159</f>
        <v>30</v>
      </c>
      <c r="C1159" s="143">
        <f>unprmtd_src_summary!D1159</f>
        <v>30017</v>
      </c>
      <c r="D1159" s="143" t="str">
        <f>unprmtd_src_summary!E1159</f>
        <v>2310002240</v>
      </c>
      <c r="E1159" s="28" t="str">
        <f>unprmtd_src_summary!F1159</f>
        <v>Oil Tank</v>
      </c>
      <c r="F1159" s="144">
        <f>unprmtd_src_summary!G1159</f>
        <v>0</v>
      </c>
      <c r="G1159" s="144">
        <f>unprmtd_src_summary!H1159</f>
        <v>0</v>
      </c>
      <c r="H1159" s="144">
        <f>unprmtd_src_summary!I1159</f>
        <v>0</v>
      </c>
      <c r="I1159" s="144">
        <f>unprmtd_src_summary!J1159</f>
        <v>0</v>
      </c>
      <c r="J1159" s="144">
        <f>unprmtd_src_summary!K1159</f>
        <v>0</v>
      </c>
    </row>
    <row r="1160" spans="1:10" s="31" customFormat="1" x14ac:dyDescent="0.2">
      <c r="A1160" t="s">
        <v>15903</v>
      </c>
      <c r="B1160" t="str">
        <f>unprmtd_src_summary!C1160</f>
        <v>30</v>
      </c>
      <c r="C1160" s="143">
        <f>unprmtd_src_summary!D1160</f>
        <v>30019</v>
      </c>
      <c r="D1160" s="143" t="str">
        <f>unprmtd_src_summary!E1160</f>
        <v>2310002240</v>
      </c>
      <c r="E1160" s="28" t="str">
        <f>unprmtd_src_summary!F1160</f>
        <v>Oil Tank</v>
      </c>
      <c r="F1160" s="144">
        <f>unprmtd_src_summary!G1160</f>
        <v>0</v>
      </c>
      <c r="G1160" s="144">
        <f>unprmtd_src_summary!H1160</f>
        <v>13.796423077982197</v>
      </c>
      <c r="H1160" s="144">
        <f>unprmtd_src_summary!I1160</f>
        <v>0</v>
      </c>
      <c r="I1160" s="144">
        <f>unprmtd_src_summary!J1160</f>
        <v>0</v>
      </c>
      <c r="J1160" s="144">
        <f>unprmtd_src_summary!K1160</f>
        <v>0</v>
      </c>
    </row>
    <row r="1161" spans="1:10" s="31" customFormat="1" ht="11.25" customHeight="1" x14ac:dyDescent="0.2">
      <c r="A1161" t="s">
        <v>15903</v>
      </c>
      <c r="B1161" t="str">
        <f>unprmtd_src_summary!C1161</f>
        <v>30</v>
      </c>
      <c r="C1161" s="143">
        <f>unprmtd_src_summary!D1161</f>
        <v>30021</v>
      </c>
      <c r="D1161" s="143" t="str">
        <f>unprmtd_src_summary!E1161</f>
        <v>2310002240</v>
      </c>
      <c r="E1161" s="28" t="str">
        <f>unprmtd_src_summary!F1161</f>
        <v>Oil Tank</v>
      </c>
      <c r="F1161" s="144">
        <f>unprmtd_src_summary!G1161</f>
        <v>0</v>
      </c>
      <c r="G1161" s="144">
        <f>unprmtd_src_summary!H1161</f>
        <v>134.14551370854653</v>
      </c>
      <c r="H1161" s="144">
        <f>unprmtd_src_summary!I1161</f>
        <v>0</v>
      </c>
      <c r="I1161" s="144">
        <f>unprmtd_src_summary!J1161</f>
        <v>0</v>
      </c>
      <c r="J1161" s="144">
        <f>unprmtd_src_summary!K1161</f>
        <v>0</v>
      </c>
    </row>
    <row r="1162" spans="1:10" s="31" customFormat="1" x14ac:dyDescent="0.2">
      <c r="A1162" t="s">
        <v>15903</v>
      </c>
      <c r="B1162" t="str">
        <f>unprmtd_src_summary!C1162</f>
        <v>30</v>
      </c>
      <c r="C1162" s="143">
        <f>unprmtd_src_summary!D1162</f>
        <v>30025</v>
      </c>
      <c r="D1162" s="143" t="str">
        <f>unprmtd_src_summary!E1162</f>
        <v>2310002240</v>
      </c>
      <c r="E1162" s="28" t="str">
        <f>unprmtd_src_summary!F1162</f>
        <v>Oil Tank</v>
      </c>
      <c r="F1162" s="144">
        <f>unprmtd_src_summary!G1162</f>
        <v>0</v>
      </c>
      <c r="G1162" s="144">
        <f>unprmtd_src_summary!H1162</f>
        <v>2108.7633644525854</v>
      </c>
      <c r="H1162" s="144">
        <f>unprmtd_src_summary!I1162</f>
        <v>0</v>
      </c>
      <c r="I1162" s="144">
        <f>unprmtd_src_summary!J1162</f>
        <v>0</v>
      </c>
      <c r="J1162" s="144">
        <f>unprmtd_src_summary!K1162</f>
        <v>0</v>
      </c>
    </row>
    <row r="1163" spans="1:10" s="31" customFormat="1" x14ac:dyDescent="0.2">
      <c r="A1163" t="s">
        <v>15903</v>
      </c>
      <c r="B1163" t="str">
        <f>unprmtd_src_summary!C1163</f>
        <v>30</v>
      </c>
      <c r="C1163" s="143">
        <f>unprmtd_src_summary!D1163</f>
        <v>30033</v>
      </c>
      <c r="D1163" s="143" t="str">
        <f>unprmtd_src_summary!E1163</f>
        <v>2310002240</v>
      </c>
      <c r="E1163" s="28" t="str">
        <f>unprmtd_src_summary!F1163</f>
        <v>Oil Tank</v>
      </c>
      <c r="F1163" s="144">
        <f>unprmtd_src_summary!G1163</f>
        <v>0</v>
      </c>
      <c r="G1163" s="144">
        <f>unprmtd_src_summary!H1163</f>
        <v>5.4067219697769939</v>
      </c>
      <c r="H1163" s="144">
        <f>unprmtd_src_summary!I1163</f>
        <v>0</v>
      </c>
      <c r="I1163" s="144">
        <f>unprmtd_src_summary!J1163</f>
        <v>0</v>
      </c>
      <c r="J1163" s="144">
        <f>unprmtd_src_summary!K1163</f>
        <v>0</v>
      </c>
    </row>
    <row r="1164" spans="1:10" x14ac:dyDescent="0.2">
      <c r="A1164" t="s">
        <v>15903</v>
      </c>
      <c r="B1164" t="str">
        <f>unprmtd_src_summary!C1164</f>
        <v>30</v>
      </c>
      <c r="C1164" s="143">
        <f>unprmtd_src_summary!D1164</f>
        <v>30055</v>
      </c>
      <c r="D1164" s="143" t="str">
        <f>unprmtd_src_summary!E1164</f>
        <v>2310002240</v>
      </c>
      <c r="E1164" s="28" t="str">
        <f>unprmtd_src_summary!F1164</f>
        <v>Oil Tank</v>
      </c>
      <c r="F1164" s="144">
        <f>unprmtd_src_summary!G1164</f>
        <v>0</v>
      </c>
      <c r="G1164" s="144">
        <f>unprmtd_src_summary!H1164</f>
        <v>2.0826975923272677</v>
      </c>
      <c r="H1164" s="144">
        <f>unprmtd_src_summary!I1164</f>
        <v>0</v>
      </c>
      <c r="I1164" s="144">
        <f>unprmtd_src_summary!J1164</f>
        <v>0</v>
      </c>
      <c r="J1164" s="144">
        <f>unprmtd_src_summary!K1164</f>
        <v>0</v>
      </c>
    </row>
    <row r="1165" spans="1:10" s="30" customFormat="1" x14ac:dyDescent="0.2">
      <c r="A1165" t="s">
        <v>15903</v>
      </c>
      <c r="B1165" t="str">
        <f>unprmtd_src_summary!C1165</f>
        <v>30</v>
      </c>
      <c r="C1165" s="143">
        <f>unprmtd_src_summary!D1165</f>
        <v>30079</v>
      </c>
      <c r="D1165" s="143" t="str">
        <f>unprmtd_src_summary!E1165</f>
        <v>2310002240</v>
      </c>
      <c r="E1165" s="28" t="str">
        <f>unprmtd_src_summary!F1165</f>
        <v>Oil Tank</v>
      </c>
      <c r="F1165" s="144">
        <f>unprmtd_src_summary!G1165</f>
        <v>0</v>
      </c>
      <c r="G1165" s="144">
        <f>unprmtd_src_summary!H1165</f>
        <v>25.599272948983437</v>
      </c>
      <c r="H1165" s="144">
        <f>unprmtd_src_summary!I1165</f>
        <v>0</v>
      </c>
      <c r="I1165" s="144">
        <f>unprmtd_src_summary!J1165</f>
        <v>0</v>
      </c>
      <c r="J1165" s="144">
        <f>unprmtd_src_summary!K1165</f>
        <v>0</v>
      </c>
    </row>
    <row r="1166" spans="1:10" s="31" customFormat="1" x14ac:dyDescent="0.2">
      <c r="A1166" t="s">
        <v>15903</v>
      </c>
      <c r="B1166" t="str">
        <f>unprmtd_src_summary!C1166</f>
        <v>30</v>
      </c>
      <c r="C1166" s="143">
        <f>unprmtd_src_summary!D1166</f>
        <v>30083</v>
      </c>
      <c r="D1166" s="143" t="str">
        <f>unprmtd_src_summary!E1166</f>
        <v>2310002240</v>
      </c>
      <c r="E1166" s="28" t="str">
        <f>unprmtd_src_summary!F1166</f>
        <v>Oil Tank</v>
      </c>
      <c r="F1166" s="144">
        <f>unprmtd_src_summary!G1166</f>
        <v>0</v>
      </c>
      <c r="G1166" s="144">
        <f>unprmtd_src_summary!H1166</f>
        <v>5237.9872318527505</v>
      </c>
      <c r="H1166" s="144">
        <f>unprmtd_src_summary!I1166</f>
        <v>0</v>
      </c>
      <c r="I1166" s="144">
        <f>unprmtd_src_summary!J1166</f>
        <v>0</v>
      </c>
      <c r="J1166" s="144">
        <f>unprmtd_src_summary!K1166</f>
        <v>0</v>
      </c>
    </row>
    <row r="1167" spans="1:10" x14ac:dyDescent="0.2">
      <c r="A1167" t="s">
        <v>15903</v>
      </c>
      <c r="B1167" t="str">
        <f>unprmtd_src_summary!C1167</f>
        <v>30</v>
      </c>
      <c r="C1167" s="143">
        <f>unprmtd_src_summary!D1167</f>
        <v>30085</v>
      </c>
      <c r="D1167" s="143" t="str">
        <f>unprmtd_src_summary!E1167</f>
        <v>2310002240</v>
      </c>
      <c r="E1167" s="28" t="str">
        <f>unprmtd_src_summary!F1167</f>
        <v>Oil Tank</v>
      </c>
      <c r="F1167" s="144">
        <f>unprmtd_src_summary!G1167</f>
        <v>0</v>
      </c>
      <c r="G1167" s="144">
        <f>unprmtd_src_summary!H1167</f>
        <v>1234.9471429290704</v>
      </c>
      <c r="H1167" s="144">
        <f>unprmtd_src_summary!I1167</f>
        <v>0</v>
      </c>
      <c r="I1167" s="144">
        <f>unprmtd_src_summary!J1167</f>
        <v>0</v>
      </c>
      <c r="J1167" s="144">
        <f>unprmtd_src_summary!K1167</f>
        <v>0</v>
      </c>
    </row>
    <row r="1168" spans="1:10" s="30" customFormat="1" x14ac:dyDescent="0.2">
      <c r="A1168" t="s">
        <v>15903</v>
      </c>
      <c r="B1168" t="str">
        <f>unprmtd_src_summary!C1168</f>
        <v>30</v>
      </c>
      <c r="C1168" s="143">
        <f>unprmtd_src_summary!D1168</f>
        <v>30091</v>
      </c>
      <c r="D1168" s="143" t="str">
        <f>unprmtd_src_summary!E1168</f>
        <v>2310002240</v>
      </c>
      <c r="E1168" s="28" t="str">
        <f>unprmtd_src_summary!F1168</f>
        <v>Oil Tank</v>
      </c>
      <c r="F1168" s="144">
        <f>unprmtd_src_summary!G1168</f>
        <v>0</v>
      </c>
      <c r="G1168" s="144">
        <f>unprmtd_src_summary!H1168</f>
        <v>512.66814963465799</v>
      </c>
      <c r="H1168" s="144">
        <f>unprmtd_src_summary!I1168</f>
        <v>0</v>
      </c>
      <c r="I1168" s="144">
        <f>unprmtd_src_summary!J1168</f>
        <v>0</v>
      </c>
      <c r="J1168" s="144">
        <f>unprmtd_src_summary!K1168</f>
        <v>0</v>
      </c>
    </row>
    <row r="1169" spans="1:11" s="31" customFormat="1" x14ac:dyDescent="0.2">
      <c r="A1169" t="s">
        <v>15903</v>
      </c>
      <c r="B1169" t="str">
        <f>unprmtd_src_summary!C1169</f>
        <v>30</v>
      </c>
      <c r="C1169" s="143">
        <f>unprmtd_src_summary!D1169</f>
        <v>30105</v>
      </c>
      <c r="D1169" s="143" t="str">
        <f>unprmtd_src_summary!E1169</f>
        <v>2310002240</v>
      </c>
      <c r="E1169" s="28" t="str">
        <f>unprmtd_src_summary!F1169</f>
        <v>Oil Tank</v>
      </c>
      <c r="F1169" s="144">
        <f>unprmtd_src_summary!G1169</f>
        <v>0</v>
      </c>
      <c r="G1169" s="144">
        <f>unprmtd_src_summary!H1169</f>
        <v>307.79027760785419</v>
      </c>
      <c r="H1169" s="144">
        <f>unprmtd_src_summary!I1169</f>
        <v>0</v>
      </c>
      <c r="I1169" s="144">
        <f>unprmtd_src_summary!J1169</f>
        <v>0</v>
      </c>
      <c r="J1169" s="144">
        <f>unprmtd_src_summary!K1169</f>
        <v>0</v>
      </c>
    </row>
    <row r="1170" spans="1:11" x14ac:dyDescent="0.2">
      <c r="A1170" t="s">
        <v>15903</v>
      </c>
      <c r="B1170" t="str">
        <f>unprmtd_src_summary!C1170</f>
        <v>30</v>
      </c>
      <c r="C1170" s="143">
        <f>unprmtd_src_summary!D1170</f>
        <v>30109</v>
      </c>
      <c r="D1170" s="143" t="str">
        <f>unprmtd_src_summary!E1170</f>
        <v>2310002240</v>
      </c>
      <c r="E1170" s="28" t="str">
        <f>unprmtd_src_summary!F1170</f>
        <v>Oil Tank</v>
      </c>
      <c r="F1170" s="144">
        <f>unprmtd_src_summary!G1170</f>
        <v>0</v>
      </c>
      <c r="G1170" s="144">
        <f>unprmtd_src_summary!H1170</f>
        <v>238.22604390630786</v>
      </c>
      <c r="H1170" s="144">
        <f>unprmtd_src_summary!I1170</f>
        <v>0</v>
      </c>
      <c r="I1170" s="144">
        <f>unprmtd_src_summary!J1170</f>
        <v>0</v>
      </c>
      <c r="J1170" s="144">
        <f>unprmtd_src_summary!K1170</f>
        <v>0</v>
      </c>
    </row>
    <row r="1171" spans="1:11" s="30" customFormat="1" x14ac:dyDescent="0.2">
      <c r="A1171" t="s">
        <v>15903</v>
      </c>
      <c r="B1171" t="str">
        <f>unprmtd_src_summary!C1171</f>
        <v>38</v>
      </c>
      <c r="C1171" s="143">
        <f>unprmtd_src_summary!D1171</f>
        <v>38007</v>
      </c>
      <c r="D1171" s="143" t="str">
        <f>unprmtd_src_summary!E1171</f>
        <v>2310002240</v>
      </c>
      <c r="E1171" s="28" t="str">
        <f>unprmtd_src_summary!F1171</f>
        <v>Oil Tank</v>
      </c>
      <c r="F1171" s="144">
        <f>unprmtd_src_summary!G1171</f>
        <v>0</v>
      </c>
      <c r="G1171" s="144">
        <f>unprmtd_src_summary!H1171</f>
        <v>10906.748168232016</v>
      </c>
      <c r="H1171" s="144">
        <f>unprmtd_src_summary!I1171</f>
        <v>0</v>
      </c>
      <c r="I1171" s="144">
        <f>unprmtd_src_summary!J1171</f>
        <v>0</v>
      </c>
      <c r="J1171" s="144">
        <f>unprmtd_src_summary!K1171</f>
        <v>0</v>
      </c>
    </row>
    <row r="1172" spans="1:11" s="31" customFormat="1" x14ac:dyDescent="0.2">
      <c r="A1172" t="s">
        <v>15903</v>
      </c>
      <c r="B1172" t="str">
        <f>unprmtd_src_summary!C1172</f>
        <v>38</v>
      </c>
      <c r="C1172" s="143">
        <f>unprmtd_src_summary!D1172</f>
        <v>38009</v>
      </c>
      <c r="D1172" s="143" t="str">
        <f>unprmtd_src_summary!E1172</f>
        <v>2310002240</v>
      </c>
      <c r="E1172" s="28" t="str">
        <f>unprmtd_src_summary!F1172</f>
        <v>Oil Tank</v>
      </c>
      <c r="F1172" s="144">
        <f>unprmtd_src_summary!G1172</f>
        <v>0</v>
      </c>
      <c r="G1172" s="144">
        <f>unprmtd_src_summary!H1172</f>
        <v>5342.7500491926776</v>
      </c>
      <c r="H1172" s="144">
        <f>unprmtd_src_summary!I1172</f>
        <v>0</v>
      </c>
      <c r="I1172" s="144">
        <f>unprmtd_src_summary!J1172</f>
        <v>0</v>
      </c>
      <c r="J1172" s="144">
        <f>unprmtd_src_summary!K1172</f>
        <v>0</v>
      </c>
    </row>
    <row r="1173" spans="1:11" x14ac:dyDescent="0.2">
      <c r="A1173" t="s">
        <v>15903</v>
      </c>
      <c r="B1173" t="str">
        <f>unprmtd_src_summary!C1173</f>
        <v>38</v>
      </c>
      <c r="C1173" s="143">
        <f>unprmtd_src_summary!D1173</f>
        <v>38011</v>
      </c>
      <c r="D1173" s="143" t="str">
        <f>unprmtd_src_summary!E1173</f>
        <v>2310002240</v>
      </c>
      <c r="E1173" s="28" t="str">
        <f>unprmtd_src_summary!F1173</f>
        <v>Oil Tank</v>
      </c>
      <c r="F1173" s="144">
        <f>unprmtd_src_summary!G1173</f>
        <v>0</v>
      </c>
      <c r="G1173" s="144">
        <f>unprmtd_src_summary!H1173</f>
        <v>33349.759270147879</v>
      </c>
      <c r="H1173" s="144">
        <f>unprmtd_src_summary!I1173</f>
        <v>0</v>
      </c>
      <c r="I1173" s="144">
        <f>unprmtd_src_summary!J1173</f>
        <v>0</v>
      </c>
      <c r="J1173" s="144">
        <f>unprmtd_src_summary!K1173</f>
        <v>0</v>
      </c>
    </row>
    <row r="1174" spans="1:11" s="30" customFormat="1" x14ac:dyDescent="0.2">
      <c r="A1174" t="s">
        <v>15903</v>
      </c>
      <c r="B1174" t="str">
        <f>unprmtd_src_summary!C1174</f>
        <v>38</v>
      </c>
      <c r="C1174" s="143">
        <f>unprmtd_src_summary!D1174</f>
        <v>38013</v>
      </c>
      <c r="D1174" s="143" t="str">
        <f>unprmtd_src_summary!E1174</f>
        <v>2310002240</v>
      </c>
      <c r="E1174" s="28" t="str">
        <f>unprmtd_src_summary!F1174</f>
        <v>Oil Tank</v>
      </c>
      <c r="F1174" s="144">
        <f>unprmtd_src_summary!G1174</f>
        <v>0</v>
      </c>
      <c r="G1174" s="144">
        <f>unprmtd_src_summary!H1174</f>
        <v>3793.3989822942549</v>
      </c>
      <c r="H1174" s="144">
        <f>unprmtd_src_summary!I1174</f>
        <v>0</v>
      </c>
      <c r="I1174" s="144">
        <f>unprmtd_src_summary!J1174</f>
        <v>0</v>
      </c>
      <c r="J1174" s="144">
        <f>unprmtd_src_summary!K1174</f>
        <v>0</v>
      </c>
    </row>
    <row r="1175" spans="1:11" s="30" customFormat="1" x14ac:dyDescent="0.2">
      <c r="A1175" t="s">
        <v>15903</v>
      </c>
      <c r="B1175" t="str">
        <f>unprmtd_src_summary!C1175</f>
        <v>38</v>
      </c>
      <c r="C1175" s="143">
        <f>unprmtd_src_summary!D1175</f>
        <v>38023</v>
      </c>
      <c r="D1175" s="143" t="str">
        <f>unprmtd_src_summary!E1175</f>
        <v>2310002240</v>
      </c>
      <c r="E1175" s="28" t="str">
        <f>unprmtd_src_summary!F1175</f>
        <v>Oil Tank</v>
      </c>
      <c r="F1175" s="144">
        <f>unprmtd_src_summary!G1175</f>
        <v>0</v>
      </c>
      <c r="G1175" s="144">
        <f>unprmtd_src_summary!H1175</f>
        <v>4154.7283473621874</v>
      </c>
      <c r="H1175" s="144">
        <f>unprmtd_src_summary!I1175</f>
        <v>0</v>
      </c>
      <c r="I1175" s="144">
        <f>unprmtd_src_summary!J1175</f>
        <v>0</v>
      </c>
      <c r="J1175" s="144">
        <f>unprmtd_src_summary!K1175</f>
        <v>0</v>
      </c>
    </row>
    <row r="1176" spans="1:11" s="30" customFormat="1" x14ac:dyDescent="0.2">
      <c r="A1176" t="s">
        <v>15903</v>
      </c>
      <c r="B1176" t="str">
        <f>unprmtd_src_summary!C1176</f>
        <v>38</v>
      </c>
      <c r="C1176" s="143">
        <f>unprmtd_src_summary!D1176</f>
        <v>38025</v>
      </c>
      <c r="D1176" s="143" t="str">
        <f>unprmtd_src_summary!E1176</f>
        <v>2310002240</v>
      </c>
      <c r="E1176" s="28" t="str">
        <f>unprmtd_src_summary!F1176</f>
        <v>Oil Tank</v>
      </c>
      <c r="F1176" s="144">
        <f>unprmtd_src_summary!G1176</f>
        <v>0</v>
      </c>
      <c r="G1176" s="144">
        <f>unprmtd_src_summary!H1176</f>
        <v>24339.207885274998</v>
      </c>
      <c r="H1176" s="144">
        <f>unprmtd_src_summary!I1176</f>
        <v>0</v>
      </c>
      <c r="I1176" s="144">
        <f>unprmtd_src_summary!J1176</f>
        <v>0</v>
      </c>
      <c r="J1176" s="144">
        <f>unprmtd_src_summary!K1176</f>
        <v>0</v>
      </c>
    </row>
    <row r="1177" spans="1:11" s="30" customFormat="1" x14ac:dyDescent="0.2">
      <c r="A1177" t="s">
        <v>15903</v>
      </c>
      <c r="B1177" t="str">
        <f>unprmtd_src_summary!C1177</f>
        <v>38</v>
      </c>
      <c r="C1177" s="143">
        <f>unprmtd_src_summary!D1177</f>
        <v>38033</v>
      </c>
      <c r="D1177" s="143" t="str">
        <f>unprmtd_src_summary!E1177</f>
        <v>2310002240</v>
      </c>
      <c r="E1177" s="28" t="str">
        <f>unprmtd_src_summary!F1177</f>
        <v>Oil Tank</v>
      </c>
      <c r="F1177" s="144">
        <f>unprmtd_src_summary!G1177</f>
        <v>0</v>
      </c>
      <c r="G1177" s="144">
        <f>unprmtd_src_summary!H1177</f>
        <v>1534.2018615014722</v>
      </c>
      <c r="H1177" s="144">
        <f>unprmtd_src_summary!I1177</f>
        <v>0</v>
      </c>
      <c r="I1177" s="144">
        <f>unprmtd_src_summary!J1177</f>
        <v>0</v>
      </c>
      <c r="J1177" s="144">
        <f>unprmtd_src_summary!K1177</f>
        <v>0</v>
      </c>
    </row>
    <row r="1178" spans="1:11" s="30" customFormat="1" x14ac:dyDescent="0.2">
      <c r="A1178" t="s">
        <v>15903</v>
      </c>
      <c r="B1178" t="str">
        <f>unprmtd_src_summary!C1178</f>
        <v>38</v>
      </c>
      <c r="C1178" s="143">
        <f>unprmtd_src_summary!D1178</f>
        <v>38049</v>
      </c>
      <c r="D1178" s="143" t="str">
        <f>unprmtd_src_summary!E1178</f>
        <v>2310002240</v>
      </c>
      <c r="E1178" s="28" t="str">
        <f>unprmtd_src_summary!F1178</f>
        <v>Oil Tank</v>
      </c>
      <c r="F1178" s="144">
        <f>unprmtd_src_summary!G1178</f>
        <v>0</v>
      </c>
      <c r="G1178" s="144">
        <f>unprmtd_src_summary!H1178</f>
        <v>91.849669139747334</v>
      </c>
      <c r="H1178" s="144">
        <f>unprmtd_src_summary!I1178</f>
        <v>0</v>
      </c>
      <c r="I1178" s="144">
        <f>unprmtd_src_summary!J1178</f>
        <v>0</v>
      </c>
      <c r="J1178" s="144">
        <f>unprmtd_src_summary!K1178</f>
        <v>0</v>
      </c>
    </row>
    <row r="1179" spans="1:11" s="30" customFormat="1" x14ac:dyDescent="0.2">
      <c r="A1179" t="s">
        <v>15903</v>
      </c>
      <c r="B1179" t="str">
        <f>unprmtd_src_summary!C1179</f>
        <v>38</v>
      </c>
      <c r="C1179" s="143">
        <f>unprmtd_src_summary!D1179</f>
        <v>38053</v>
      </c>
      <c r="D1179" s="143" t="str">
        <f>unprmtd_src_summary!E1179</f>
        <v>2310002240</v>
      </c>
      <c r="E1179" s="28" t="str">
        <f>unprmtd_src_summary!F1179</f>
        <v>Oil Tank</v>
      </c>
      <c r="F1179" s="144">
        <f>unprmtd_src_summary!G1179</f>
        <v>0</v>
      </c>
      <c r="G1179" s="144">
        <f>unprmtd_src_summary!H1179</f>
        <v>25025.266656288637</v>
      </c>
      <c r="H1179" s="144">
        <f>unprmtd_src_summary!I1179</f>
        <v>0</v>
      </c>
      <c r="I1179" s="144">
        <f>unprmtd_src_summary!J1179</f>
        <v>0</v>
      </c>
      <c r="J1179" s="144">
        <f>unprmtd_src_summary!K1179</f>
        <v>0</v>
      </c>
    </row>
    <row r="1180" spans="1:11" s="30" customFormat="1" x14ac:dyDescent="0.2">
      <c r="A1180" t="s">
        <v>15903</v>
      </c>
      <c r="B1180" t="str">
        <f>unprmtd_src_summary!C1180</f>
        <v>38</v>
      </c>
      <c r="C1180" s="143">
        <f>unprmtd_src_summary!D1180</f>
        <v>38055</v>
      </c>
      <c r="D1180" s="143" t="str">
        <f>unprmtd_src_summary!E1180</f>
        <v>2310002240</v>
      </c>
      <c r="E1180" s="28" t="str">
        <f>unprmtd_src_summary!F1180</f>
        <v>Oil Tank</v>
      </c>
      <c r="F1180" s="144">
        <f>unprmtd_src_summary!G1180</f>
        <v>0</v>
      </c>
      <c r="G1180" s="144">
        <f>unprmtd_src_summary!H1180</f>
        <v>329.98588850632177</v>
      </c>
      <c r="H1180" s="144">
        <f>unprmtd_src_summary!I1180</f>
        <v>0</v>
      </c>
      <c r="I1180" s="144">
        <f>unprmtd_src_summary!J1180</f>
        <v>0</v>
      </c>
      <c r="J1180" s="144">
        <f>unprmtd_src_summary!K1180</f>
        <v>0</v>
      </c>
    </row>
    <row r="1181" spans="1:11" s="30" customFormat="1" x14ac:dyDescent="0.2">
      <c r="A1181" t="s">
        <v>15903</v>
      </c>
      <c r="B1181" t="str">
        <f>unprmtd_src_summary!C1181</f>
        <v>38</v>
      </c>
      <c r="C1181" s="143">
        <f>unprmtd_src_summary!D1181</f>
        <v>38057</v>
      </c>
      <c r="D1181" s="143" t="str">
        <f>unprmtd_src_summary!E1181</f>
        <v>2310002240</v>
      </c>
      <c r="E1181" s="28" t="str">
        <f>unprmtd_src_summary!F1181</f>
        <v>Oil Tank</v>
      </c>
      <c r="F1181" s="144">
        <f>unprmtd_src_summary!G1181</f>
        <v>0</v>
      </c>
      <c r="G1181" s="144">
        <f>unprmtd_src_summary!H1181</f>
        <v>5.967353855183239</v>
      </c>
      <c r="H1181" s="144">
        <f>unprmtd_src_summary!I1181</f>
        <v>0</v>
      </c>
      <c r="I1181" s="144">
        <f>unprmtd_src_summary!J1181</f>
        <v>0</v>
      </c>
      <c r="J1181" s="144">
        <f>unprmtd_src_summary!K1181</f>
        <v>0</v>
      </c>
    </row>
    <row r="1182" spans="1:11" s="30" customFormat="1" x14ac:dyDescent="0.2">
      <c r="A1182" t="s">
        <v>15903</v>
      </c>
      <c r="B1182" t="str">
        <f>unprmtd_src_summary!C1182</f>
        <v>38</v>
      </c>
      <c r="C1182" s="143">
        <f>unprmtd_src_summary!D1182</f>
        <v>38061</v>
      </c>
      <c r="D1182" s="143" t="str">
        <f>unprmtd_src_summary!E1182</f>
        <v>2310002240</v>
      </c>
      <c r="E1182" s="28" t="str">
        <f>unprmtd_src_summary!F1182</f>
        <v>Oil Tank</v>
      </c>
      <c r="F1182" s="144">
        <f>unprmtd_src_summary!G1182</f>
        <v>0</v>
      </c>
      <c r="G1182" s="144">
        <f>unprmtd_src_summary!H1182</f>
        <v>83141.535431503056</v>
      </c>
      <c r="H1182" s="144">
        <f>unprmtd_src_summary!I1182</f>
        <v>0</v>
      </c>
      <c r="I1182" s="144">
        <f>unprmtd_src_summary!J1182</f>
        <v>0</v>
      </c>
      <c r="J1182" s="144">
        <f>unprmtd_src_summary!K1182</f>
        <v>0</v>
      </c>
    </row>
    <row r="1183" spans="1:11" s="30" customFormat="1" x14ac:dyDescent="0.2">
      <c r="A1183" t="s">
        <v>15903</v>
      </c>
      <c r="B1183" t="str">
        <f>unprmtd_src_summary!C1183</f>
        <v>38</v>
      </c>
      <c r="C1183" s="143">
        <f>unprmtd_src_summary!D1183</f>
        <v>38075</v>
      </c>
      <c r="D1183" s="143" t="str">
        <f>unprmtd_src_summary!E1183</f>
        <v>2310002240</v>
      </c>
      <c r="E1183" s="28" t="str">
        <f>unprmtd_src_summary!F1183</f>
        <v>Oil Tank</v>
      </c>
      <c r="F1183" s="144">
        <f>unprmtd_src_summary!G1183</f>
        <v>0</v>
      </c>
      <c r="G1183" s="144">
        <f>unprmtd_src_summary!H1183</f>
        <v>2107.450172733591</v>
      </c>
      <c r="H1183" s="144">
        <f>unprmtd_src_summary!I1183</f>
        <v>0</v>
      </c>
      <c r="I1183" s="144">
        <f>unprmtd_src_summary!J1183</f>
        <v>0</v>
      </c>
      <c r="J1183" s="144">
        <f>unprmtd_src_summary!K1183</f>
        <v>0</v>
      </c>
    </row>
    <row r="1184" spans="1:11" s="31" customFormat="1" x14ac:dyDescent="0.2">
      <c r="A1184" t="s">
        <v>15903</v>
      </c>
      <c r="B1184" t="str">
        <f>unprmtd_src_summary!C1184</f>
        <v>38</v>
      </c>
      <c r="C1184" s="143">
        <f>unprmtd_src_summary!D1184</f>
        <v>38087</v>
      </c>
      <c r="D1184" s="143" t="str">
        <f>unprmtd_src_summary!E1184</f>
        <v>2310002240</v>
      </c>
      <c r="E1184" s="28" t="str">
        <f>unprmtd_src_summary!F1184</f>
        <v>Oil Tank</v>
      </c>
      <c r="F1184" s="144">
        <f>unprmtd_src_summary!G1184</f>
        <v>0</v>
      </c>
      <c r="G1184" s="144">
        <f>unprmtd_src_summary!H1184</f>
        <v>1060.1328405658235</v>
      </c>
      <c r="H1184" s="144">
        <f>unprmtd_src_summary!I1184</f>
        <v>0</v>
      </c>
      <c r="I1184" s="144">
        <f>unprmtd_src_summary!J1184</f>
        <v>0</v>
      </c>
      <c r="J1184" s="144">
        <f>unprmtd_src_summary!K1184</f>
        <v>0</v>
      </c>
      <c r="K1184"/>
    </row>
    <row r="1185" spans="1:10" s="31" customFormat="1" x14ac:dyDescent="0.2">
      <c r="A1185" t="s">
        <v>15903</v>
      </c>
      <c r="B1185" t="str">
        <f>unprmtd_src_summary!C1185</f>
        <v>38</v>
      </c>
      <c r="C1185" s="143">
        <f>unprmtd_src_summary!D1185</f>
        <v>38089</v>
      </c>
      <c r="D1185" s="143" t="str">
        <f>unprmtd_src_summary!E1185</f>
        <v>2310002240</v>
      </c>
      <c r="E1185" s="28" t="str">
        <f>unprmtd_src_summary!F1185</f>
        <v>Oil Tank</v>
      </c>
      <c r="F1185" s="144">
        <f>unprmtd_src_summary!G1185</f>
        <v>0</v>
      </c>
      <c r="G1185" s="144">
        <f>unprmtd_src_summary!H1185</f>
        <v>3381.747859609382</v>
      </c>
      <c r="H1185" s="144">
        <f>unprmtd_src_summary!I1185</f>
        <v>0</v>
      </c>
      <c r="I1185" s="144">
        <f>unprmtd_src_summary!J1185</f>
        <v>0</v>
      </c>
      <c r="J1185" s="144">
        <f>unprmtd_src_summary!K1185</f>
        <v>0</v>
      </c>
    </row>
    <row r="1186" spans="1:10" s="31" customFormat="1" x14ac:dyDescent="0.2">
      <c r="A1186" t="s">
        <v>15903</v>
      </c>
      <c r="B1186" t="str">
        <f>unprmtd_src_summary!C1186</f>
        <v>38</v>
      </c>
      <c r="C1186" s="143">
        <f>unprmtd_src_summary!D1186</f>
        <v>38101</v>
      </c>
      <c r="D1186" s="143" t="str">
        <f>unprmtd_src_summary!E1186</f>
        <v>2310002240</v>
      </c>
      <c r="E1186" s="28" t="str">
        <f>unprmtd_src_summary!F1186</f>
        <v>Oil Tank</v>
      </c>
      <c r="F1186" s="144">
        <f>unprmtd_src_summary!G1186</f>
        <v>0</v>
      </c>
      <c r="G1186" s="144">
        <f>unprmtd_src_summary!H1186</f>
        <v>170.30323778826698</v>
      </c>
      <c r="H1186" s="144">
        <f>unprmtd_src_summary!I1186</f>
        <v>0</v>
      </c>
      <c r="I1186" s="144">
        <f>unprmtd_src_summary!J1186</f>
        <v>0</v>
      </c>
      <c r="J1186" s="144">
        <f>unprmtd_src_summary!K1186</f>
        <v>0</v>
      </c>
    </row>
    <row r="1187" spans="1:10" s="31" customFormat="1" x14ac:dyDescent="0.2">
      <c r="A1187" t="s">
        <v>15903</v>
      </c>
      <c r="B1187" t="str">
        <f>unprmtd_src_summary!C1187</f>
        <v>38</v>
      </c>
      <c r="C1187" s="143">
        <f>unprmtd_src_summary!D1187</f>
        <v>38105</v>
      </c>
      <c r="D1187" s="143" t="str">
        <f>unprmtd_src_summary!E1187</f>
        <v>2310002240</v>
      </c>
      <c r="E1187" s="28" t="str">
        <f>unprmtd_src_summary!F1187</f>
        <v>Oil Tank</v>
      </c>
      <c r="F1187" s="144">
        <f>unprmtd_src_summary!G1187</f>
        <v>0</v>
      </c>
      <c r="G1187" s="144">
        <f>unprmtd_src_summary!H1187</f>
        <v>13919.126170322179</v>
      </c>
      <c r="H1187" s="144">
        <f>unprmtd_src_summary!I1187</f>
        <v>0</v>
      </c>
      <c r="I1187" s="144">
        <f>unprmtd_src_summary!J1187</f>
        <v>0</v>
      </c>
      <c r="J1187" s="144">
        <f>unprmtd_src_summary!K1187</f>
        <v>0</v>
      </c>
    </row>
    <row r="1188" spans="1:10" s="31" customFormat="1" x14ac:dyDescent="0.2">
      <c r="A1188" t="s">
        <v>15903</v>
      </c>
      <c r="B1188" t="str">
        <f>unprmtd_src_summary!C1188</f>
        <v>46</v>
      </c>
      <c r="C1188" s="143">
        <f>unprmtd_src_summary!D1188</f>
        <v>46063</v>
      </c>
      <c r="D1188" s="143" t="str">
        <f>unprmtd_src_summary!E1188</f>
        <v>2310002240</v>
      </c>
      <c r="E1188" s="28" t="str">
        <f>unprmtd_src_summary!F1188</f>
        <v>Oil Tank</v>
      </c>
      <c r="F1188" s="144">
        <f>unprmtd_src_summary!G1188</f>
        <v>0</v>
      </c>
      <c r="G1188" s="144">
        <f>unprmtd_src_summary!H1188</f>
        <v>4542.5751942270253</v>
      </c>
      <c r="H1188" s="144">
        <f>unprmtd_src_summary!I1188</f>
        <v>0</v>
      </c>
      <c r="I1188" s="144">
        <f>unprmtd_src_summary!J1188</f>
        <v>0</v>
      </c>
      <c r="J1188" s="144">
        <f>unprmtd_src_summary!K1188</f>
        <v>0</v>
      </c>
    </row>
    <row r="1189" spans="1:10" s="31" customFormat="1" x14ac:dyDescent="0.2">
      <c r="A1189" t="s">
        <v>15903</v>
      </c>
      <c r="B1189" t="str">
        <f>unprmtd_src_summary!C1189</f>
        <v>46</v>
      </c>
      <c r="C1189" s="143">
        <f>unprmtd_src_summary!D1189</f>
        <v>46019</v>
      </c>
      <c r="D1189" s="143" t="str">
        <f>unprmtd_src_summary!E1189</f>
        <v>2310002240</v>
      </c>
      <c r="E1189" s="28" t="str">
        <f>unprmtd_src_summary!F1189</f>
        <v>Oil Tank</v>
      </c>
      <c r="F1189" s="144">
        <f>unprmtd_src_summary!G1189</f>
        <v>0</v>
      </c>
      <c r="G1189" s="144">
        <f>unprmtd_src_summary!H1189</f>
        <v>0</v>
      </c>
      <c r="H1189" s="144">
        <f>unprmtd_src_summary!I1189</f>
        <v>0</v>
      </c>
      <c r="I1189" s="144">
        <f>unprmtd_src_summary!J1189</f>
        <v>0</v>
      </c>
      <c r="J1189" s="144">
        <f>unprmtd_src_summary!K1189</f>
        <v>0</v>
      </c>
    </row>
    <row r="1190" spans="1:10" s="221" customFormat="1" x14ac:dyDescent="0.2">
      <c r="A1190" s="221" t="s">
        <v>15903</v>
      </c>
      <c r="B1190" s="221" t="str">
        <f>unprmtd_src_summary!C1190</f>
        <v>30</v>
      </c>
      <c r="C1190" s="232" t="str">
        <f>unprmtd_src_summary!D1190</f>
        <v>3001101</v>
      </c>
      <c r="D1190" s="232" t="str">
        <f>unprmtd_src_summary!E1190</f>
        <v>2310002240</v>
      </c>
      <c r="E1190" s="233" t="str">
        <f>unprmtd_src_summary!F1190</f>
        <v>Oil Tank</v>
      </c>
      <c r="F1190" s="234">
        <f>unprmtd_src_summary!G1190</f>
        <v>0</v>
      </c>
      <c r="G1190" s="234">
        <f>unprmtd_src_summary!H1190</f>
        <v>0</v>
      </c>
      <c r="H1190" s="234">
        <f>unprmtd_src_summary!I1190</f>
        <v>0</v>
      </c>
      <c r="I1190" s="234">
        <f>unprmtd_src_summary!J1190</f>
        <v>0</v>
      </c>
      <c r="J1190" s="234">
        <f>unprmtd_src_summary!K1190</f>
        <v>0</v>
      </c>
    </row>
    <row r="1191" spans="1:10" s="221" customFormat="1" x14ac:dyDescent="0.2">
      <c r="A1191" s="221" t="s">
        <v>15903</v>
      </c>
      <c r="B1191" s="221" t="str">
        <f>unprmtd_src_summary!C1191</f>
        <v>30</v>
      </c>
      <c r="C1191" s="232" t="str">
        <f>unprmtd_src_summary!D1191</f>
        <v>3001701</v>
      </c>
      <c r="D1191" s="232" t="str">
        <f>unprmtd_src_summary!E1191</f>
        <v>2310002240</v>
      </c>
      <c r="E1191" s="233" t="str">
        <f>unprmtd_src_summary!F1191</f>
        <v>Oil Tank</v>
      </c>
      <c r="F1191" s="234">
        <f>unprmtd_src_summary!G1191</f>
        <v>0</v>
      </c>
      <c r="G1191" s="234">
        <f>unprmtd_src_summary!H1191</f>
        <v>0</v>
      </c>
      <c r="H1191" s="234">
        <f>unprmtd_src_summary!I1191</f>
        <v>0</v>
      </c>
      <c r="I1191" s="234">
        <f>unprmtd_src_summary!J1191</f>
        <v>0</v>
      </c>
      <c r="J1191" s="234">
        <f>unprmtd_src_summary!K1191</f>
        <v>0</v>
      </c>
    </row>
    <row r="1192" spans="1:10" s="221" customFormat="1" x14ac:dyDescent="0.2">
      <c r="A1192" s="221" t="s">
        <v>15903</v>
      </c>
      <c r="B1192" s="221" t="str">
        <f>unprmtd_src_summary!C1192</f>
        <v>30</v>
      </c>
      <c r="C1192" s="232" t="str">
        <f>unprmtd_src_summary!D1192</f>
        <v>3001901</v>
      </c>
      <c r="D1192" s="232" t="str">
        <f>unprmtd_src_summary!E1192</f>
        <v>2310002240</v>
      </c>
      <c r="E1192" s="233" t="str">
        <f>unprmtd_src_summary!F1192</f>
        <v>Oil Tank</v>
      </c>
      <c r="F1192" s="234">
        <f>unprmtd_src_summary!G1192</f>
        <v>0</v>
      </c>
      <c r="G1192" s="234">
        <f>unprmtd_src_summary!H1192</f>
        <v>13.769945156099148</v>
      </c>
      <c r="H1192" s="234">
        <f>unprmtd_src_summary!I1192</f>
        <v>0</v>
      </c>
      <c r="I1192" s="234">
        <f>unprmtd_src_summary!J1192</f>
        <v>0</v>
      </c>
      <c r="J1192" s="234">
        <f>unprmtd_src_summary!K1192</f>
        <v>0</v>
      </c>
    </row>
    <row r="1193" spans="1:10" s="221" customFormat="1" x14ac:dyDescent="0.2">
      <c r="A1193" s="221" t="s">
        <v>15903</v>
      </c>
      <c r="B1193" s="221" t="str">
        <f>unprmtd_src_summary!C1193</f>
        <v>30</v>
      </c>
      <c r="C1193" s="232" t="str">
        <f>unprmtd_src_summary!D1193</f>
        <v>3002101</v>
      </c>
      <c r="D1193" s="232" t="str">
        <f>unprmtd_src_summary!E1193</f>
        <v>2310002240</v>
      </c>
      <c r="E1193" s="233" t="str">
        <f>unprmtd_src_summary!F1193</f>
        <v>Oil Tank</v>
      </c>
      <c r="F1193" s="234">
        <f>unprmtd_src_summary!G1193</f>
        <v>0</v>
      </c>
      <c r="G1193" s="234">
        <f>unprmtd_src_summary!H1193</f>
        <v>0</v>
      </c>
      <c r="H1193" s="234">
        <f>unprmtd_src_summary!I1193</f>
        <v>0</v>
      </c>
      <c r="I1193" s="234">
        <f>unprmtd_src_summary!J1193</f>
        <v>0</v>
      </c>
      <c r="J1193" s="234">
        <f>unprmtd_src_summary!K1193</f>
        <v>0</v>
      </c>
    </row>
    <row r="1194" spans="1:10" s="221" customFormat="1" x14ac:dyDescent="0.2">
      <c r="A1194" s="221" t="s">
        <v>15903</v>
      </c>
      <c r="B1194" s="221" t="str">
        <f>unprmtd_src_summary!C1194</f>
        <v>30</v>
      </c>
      <c r="C1194" s="232" t="str">
        <f>unprmtd_src_summary!D1194</f>
        <v>3002501</v>
      </c>
      <c r="D1194" s="232" t="str">
        <f>unprmtd_src_summary!E1194</f>
        <v>2310002240</v>
      </c>
      <c r="E1194" s="233" t="str">
        <f>unprmtd_src_summary!F1194</f>
        <v>Oil Tank</v>
      </c>
      <c r="F1194" s="234">
        <f>unprmtd_src_summary!G1194</f>
        <v>0</v>
      </c>
      <c r="G1194" s="234">
        <f>unprmtd_src_summary!H1194</f>
        <v>0</v>
      </c>
      <c r="H1194" s="234">
        <f>unprmtd_src_summary!I1194</f>
        <v>0</v>
      </c>
      <c r="I1194" s="234">
        <f>unprmtd_src_summary!J1194</f>
        <v>0</v>
      </c>
      <c r="J1194" s="234">
        <f>unprmtd_src_summary!K1194</f>
        <v>0</v>
      </c>
    </row>
    <row r="1195" spans="1:10" s="221" customFormat="1" x14ac:dyDescent="0.2">
      <c r="A1195" s="221" t="s">
        <v>15903</v>
      </c>
      <c r="B1195" s="221" t="str">
        <f>unprmtd_src_summary!C1195</f>
        <v>30</v>
      </c>
      <c r="C1195" s="232" t="str">
        <f>unprmtd_src_summary!D1195</f>
        <v>3003301</v>
      </c>
      <c r="D1195" s="232" t="str">
        <f>unprmtd_src_summary!E1195</f>
        <v>2310002240</v>
      </c>
      <c r="E1195" s="233" t="str">
        <f>unprmtd_src_summary!F1195</f>
        <v>Oil Tank</v>
      </c>
      <c r="F1195" s="234">
        <f>unprmtd_src_summary!G1195</f>
        <v>0</v>
      </c>
      <c r="G1195" s="234">
        <f>unprmtd_src_summary!H1195</f>
        <v>0</v>
      </c>
      <c r="H1195" s="234">
        <f>unprmtd_src_summary!I1195</f>
        <v>0</v>
      </c>
      <c r="I1195" s="234">
        <f>unprmtd_src_summary!J1195</f>
        <v>0</v>
      </c>
      <c r="J1195" s="234">
        <f>unprmtd_src_summary!K1195</f>
        <v>0</v>
      </c>
    </row>
    <row r="1196" spans="1:10" s="221" customFormat="1" x14ac:dyDescent="0.2">
      <c r="A1196" s="221" t="s">
        <v>15903</v>
      </c>
      <c r="B1196" s="221" t="str">
        <f>unprmtd_src_summary!C1196</f>
        <v>30</v>
      </c>
      <c r="C1196" s="232" t="str">
        <f>unprmtd_src_summary!D1196</f>
        <v>3005501</v>
      </c>
      <c r="D1196" s="232" t="str">
        <f>unprmtd_src_summary!E1196</f>
        <v>2310002240</v>
      </c>
      <c r="E1196" s="233" t="str">
        <f>unprmtd_src_summary!F1196</f>
        <v>Oil Tank</v>
      </c>
      <c r="F1196" s="234">
        <f>unprmtd_src_summary!G1196</f>
        <v>0</v>
      </c>
      <c r="G1196" s="234">
        <f>unprmtd_src_summary!H1196</f>
        <v>0</v>
      </c>
      <c r="H1196" s="234">
        <f>unprmtd_src_summary!I1196</f>
        <v>0</v>
      </c>
      <c r="I1196" s="234">
        <f>unprmtd_src_summary!J1196</f>
        <v>0</v>
      </c>
      <c r="J1196" s="234">
        <f>unprmtd_src_summary!K1196</f>
        <v>0</v>
      </c>
    </row>
    <row r="1197" spans="1:10" s="221" customFormat="1" x14ac:dyDescent="0.2">
      <c r="A1197" s="221" t="s">
        <v>15903</v>
      </c>
      <c r="B1197" s="221" t="str">
        <f>unprmtd_src_summary!C1197</f>
        <v>30</v>
      </c>
      <c r="C1197" s="232" t="str">
        <f>unprmtd_src_summary!D1197</f>
        <v>3007901</v>
      </c>
      <c r="D1197" s="232" t="str">
        <f>unprmtd_src_summary!E1197</f>
        <v>2310002240</v>
      </c>
      <c r="E1197" s="233" t="str">
        <f>unprmtd_src_summary!F1197</f>
        <v>Oil Tank</v>
      </c>
      <c r="F1197" s="234">
        <f>unprmtd_src_summary!G1197</f>
        <v>0</v>
      </c>
      <c r="G1197" s="234">
        <f>unprmtd_src_summary!H1197</f>
        <v>0</v>
      </c>
      <c r="H1197" s="234">
        <f>unprmtd_src_summary!I1197</f>
        <v>0</v>
      </c>
      <c r="I1197" s="234">
        <f>unprmtd_src_summary!J1197</f>
        <v>0</v>
      </c>
      <c r="J1197" s="234">
        <f>unprmtd_src_summary!K1197</f>
        <v>0</v>
      </c>
    </row>
    <row r="1198" spans="1:10" s="221" customFormat="1" x14ac:dyDescent="0.2">
      <c r="A1198" s="221" t="s">
        <v>15903</v>
      </c>
      <c r="B1198" s="221" t="str">
        <f>unprmtd_src_summary!C1198</f>
        <v>30</v>
      </c>
      <c r="C1198" s="232" t="str">
        <f>unprmtd_src_summary!D1198</f>
        <v>3008301</v>
      </c>
      <c r="D1198" s="232" t="str">
        <f>unprmtd_src_summary!E1198</f>
        <v>2310002240</v>
      </c>
      <c r="E1198" s="233" t="str">
        <f>unprmtd_src_summary!F1198</f>
        <v>Oil Tank</v>
      </c>
      <c r="F1198" s="234">
        <f>unprmtd_src_summary!G1198</f>
        <v>0</v>
      </c>
      <c r="G1198" s="234">
        <f>unprmtd_src_summary!H1198</f>
        <v>0</v>
      </c>
      <c r="H1198" s="234">
        <f>unprmtd_src_summary!I1198</f>
        <v>0</v>
      </c>
      <c r="I1198" s="234">
        <f>unprmtd_src_summary!J1198</f>
        <v>0</v>
      </c>
      <c r="J1198" s="234">
        <f>unprmtd_src_summary!K1198</f>
        <v>0</v>
      </c>
    </row>
    <row r="1199" spans="1:10" s="221" customFormat="1" x14ac:dyDescent="0.2">
      <c r="A1199" s="221" t="s">
        <v>15903</v>
      </c>
      <c r="B1199" s="221" t="str">
        <f>unprmtd_src_summary!C1199</f>
        <v>30</v>
      </c>
      <c r="C1199" s="232" t="str">
        <f>unprmtd_src_summary!D1199</f>
        <v>3008501</v>
      </c>
      <c r="D1199" s="232" t="str">
        <f>unprmtd_src_summary!E1199</f>
        <v>2310002240</v>
      </c>
      <c r="E1199" s="233" t="str">
        <f>unprmtd_src_summary!F1199</f>
        <v>Oil Tank</v>
      </c>
      <c r="F1199" s="234">
        <f>unprmtd_src_summary!G1199</f>
        <v>0</v>
      </c>
      <c r="G1199" s="234">
        <f>unprmtd_src_summary!H1199</f>
        <v>918.84221449682411</v>
      </c>
      <c r="H1199" s="234">
        <f>unprmtd_src_summary!I1199</f>
        <v>0</v>
      </c>
      <c r="I1199" s="234">
        <f>unprmtd_src_summary!J1199</f>
        <v>0</v>
      </c>
      <c r="J1199" s="234">
        <f>unprmtd_src_summary!K1199</f>
        <v>0</v>
      </c>
    </row>
    <row r="1200" spans="1:10" s="221" customFormat="1" x14ac:dyDescent="0.2">
      <c r="A1200" s="221" t="s">
        <v>15903</v>
      </c>
      <c r="B1200" s="221" t="str">
        <f>unprmtd_src_summary!C1200</f>
        <v>30</v>
      </c>
      <c r="C1200" s="232" t="str">
        <f>unprmtd_src_summary!D1200</f>
        <v>3009101</v>
      </c>
      <c r="D1200" s="232" t="str">
        <f>unprmtd_src_summary!E1200</f>
        <v>2310002240</v>
      </c>
      <c r="E1200" s="233" t="str">
        <f>unprmtd_src_summary!F1200</f>
        <v>Oil Tank</v>
      </c>
      <c r="F1200" s="234">
        <f>unprmtd_src_summary!G1200</f>
        <v>0</v>
      </c>
      <c r="G1200" s="234">
        <f>unprmtd_src_summary!H1200</f>
        <v>28.709570968197671</v>
      </c>
      <c r="H1200" s="234">
        <f>unprmtd_src_summary!I1200</f>
        <v>0</v>
      </c>
      <c r="I1200" s="234">
        <f>unprmtd_src_summary!J1200</f>
        <v>0</v>
      </c>
      <c r="J1200" s="234">
        <f>unprmtd_src_summary!K1200</f>
        <v>0</v>
      </c>
    </row>
    <row r="1201" spans="1:10" s="221" customFormat="1" x14ac:dyDescent="0.2">
      <c r="A1201" s="221" t="s">
        <v>15903</v>
      </c>
      <c r="B1201" s="221" t="str">
        <f>unprmtd_src_summary!C1201</f>
        <v>30</v>
      </c>
      <c r="C1201" s="232" t="str">
        <f>unprmtd_src_summary!D1201</f>
        <v>3010501</v>
      </c>
      <c r="D1201" s="232" t="str">
        <f>unprmtd_src_summary!E1201</f>
        <v>2310002240</v>
      </c>
      <c r="E1201" s="233" t="str">
        <f>unprmtd_src_summary!F1201</f>
        <v>Oil Tank</v>
      </c>
      <c r="F1201" s="234">
        <f>unprmtd_src_summary!G1201</f>
        <v>0</v>
      </c>
      <c r="G1201" s="234">
        <f>unprmtd_src_summary!H1201</f>
        <v>307.79027760785419</v>
      </c>
      <c r="H1201" s="234">
        <f>unprmtd_src_summary!I1201</f>
        <v>0</v>
      </c>
      <c r="I1201" s="234">
        <f>unprmtd_src_summary!J1201</f>
        <v>0</v>
      </c>
      <c r="J1201" s="234">
        <f>unprmtd_src_summary!K1201</f>
        <v>0</v>
      </c>
    </row>
    <row r="1202" spans="1:10" s="221" customFormat="1" x14ac:dyDescent="0.2">
      <c r="A1202" s="221" t="s">
        <v>15903</v>
      </c>
      <c r="B1202" s="221" t="str">
        <f>unprmtd_src_summary!C1202</f>
        <v>30</v>
      </c>
      <c r="C1202" s="232" t="str">
        <f>unprmtd_src_summary!D1202</f>
        <v>3010901</v>
      </c>
      <c r="D1202" s="232" t="str">
        <f>unprmtd_src_summary!E1202</f>
        <v>2310002240</v>
      </c>
      <c r="E1202" s="233" t="str">
        <f>unprmtd_src_summary!F1202</f>
        <v>Oil Tank</v>
      </c>
      <c r="F1202" s="234">
        <f>unprmtd_src_summary!G1202</f>
        <v>0</v>
      </c>
      <c r="G1202" s="234">
        <f>unprmtd_src_summary!H1202</f>
        <v>0</v>
      </c>
      <c r="H1202" s="234">
        <f>unprmtd_src_summary!I1202</f>
        <v>0</v>
      </c>
      <c r="I1202" s="234">
        <f>unprmtd_src_summary!J1202</f>
        <v>0</v>
      </c>
      <c r="J1202" s="234">
        <f>unprmtd_src_summary!K1202</f>
        <v>0</v>
      </c>
    </row>
    <row r="1203" spans="1:10" s="221" customFormat="1" x14ac:dyDescent="0.2">
      <c r="A1203" s="221" t="s">
        <v>15903</v>
      </c>
      <c r="B1203" s="221" t="str">
        <f>unprmtd_src_summary!C1203</f>
        <v>38</v>
      </c>
      <c r="C1203" s="232" t="str">
        <f>unprmtd_src_summary!D1203</f>
        <v>3800701</v>
      </c>
      <c r="D1203" s="232" t="str">
        <f>unprmtd_src_summary!E1203</f>
        <v>2310002240</v>
      </c>
      <c r="E1203" s="233" t="str">
        <f>unprmtd_src_summary!F1203</f>
        <v>Oil Tank</v>
      </c>
      <c r="F1203" s="234">
        <f>unprmtd_src_summary!G1203</f>
        <v>0</v>
      </c>
      <c r="G1203" s="234">
        <f>unprmtd_src_summary!H1203</f>
        <v>0</v>
      </c>
      <c r="H1203" s="234">
        <f>unprmtd_src_summary!I1203</f>
        <v>0</v>
      </c>
      <c r="I1203" s="234">
        <f>unprmtd_src_summary!J1203</f>
        <v>0</v>
      </c>
      <c r="J1203" s="234">
        <f>unprmtd_src_summary!K1203</f>
        <v>0</v>
      </c>
    </row>
    <row r="1204" spans="1:10" s="221" customFormat="1" x14ac:dyDescent="0.2">
      <c r="A1204" s="221" t="s">
        <v>15903</v>
      </c>
      <c r="B1204" s="221" t="str">
        <f>unprmtd_src_summary!C1204</f>
        <v>38</v>
      </c>
      <c r="C1204" s="232" t="str">
        <f>unprmtd_src_summary!D1204</f>
        <v>3800901</v>
      </c>
      <c r="D1204" s="232" t="str">
        <f>unprmtd_src_summary!E1204</f>
        <v>2310002240</v>
      </c>
      <c r="E1204" s="233" t="str">
        <f>unprmtd_src_summary!F1204</f>
        <v>Oil Tank</v>
      </c>
      <c r="F1204" s="234">
        <f>unprmtd_src_summary!G1204</f>
        <v>0</v>
      </c>
      <c r="G1204" s="234">
        <f>unprmtd_src_summary!H1204</f>
        <v>0</v>
      </c>
      <c r="H1204" s="234">
        <f>unprmtd_src_summary!I1204</f>
        <v>0</v>
      </c>
      <c r="I1204" s="234">
        <f>unprmtd_src_summary!J1204</f>
        <v>0</v>
      </c>
      <c r="J1204" s="234">
        <f>unprmtd_src_summary!K1204</f>
        <v>0</v>
      </c>
    </row>
    <row r="1205" spans="1:10" s="221" customFormat="1" x14ac:dyDescent="0.2">
      <c r="A1205" s="221" t="s">
        <v>15903</v>
      </c>
      <c r="B1205" s="221" t="str">
        <f>unprmtd_src_summary!C1205</f>
        <v>38</v>
      </c>
      <c r="C1205" s="232" t="str">
        <f>unprmtd_src_summary!D1205</f>
        <v>3801101</v>
      </c>
      <c r="D1205" s="232" t="str">
        <f>unprmtd_src_summary!E1205</f>
        <v>2310002240</v>
      </c>
      <c r="E1205" s="233" t="str">
        <f>unprmtd_src_summary!F1205</f>
        <v>Oil Tank</v>
      </c>
      <c r="F1205" s="234">
        <f>unprmtd_src_summary!G1205</f>
        <v>0</v>
      </c>
      <c r="G1205" s="234">
        <f>unprmtd_src_summary!H1205</f>
        <v>0</v>
      </c>
      <c r="H1205" s="234">
        <f>unprmtd_src_summary!I1205</f>
        <v>0</v>
      </c>
      <c r="I1205" s="234">
        <f>unprmtd_src_summary!J1205</f>
        <v>0</v>
      </c>
      <c r="J1205" s="234">
        <f>unprmtd_src_summary!K1205</f>
        <v>0</v>
      </c>
    </row>
    <row r="1206" spans="1:10" s="221" customFormat="1" x14ac:dyDescent="0.2">
      <c r="A1206" s="221" t="s">
        <v>15903</v>
      </c>
      <c r="B1206" s="221" t="str">
        <f>unprmtd_src_summary!C1206</f>
        <v>38</v>
      </c>
      <c r="C1206" s="232" t="str">
        <f>unprmtd_src_summary!D1206</f>
        <v>3801301</v>
      </c>
      <c r="D1206" s="232" t="str">
        <f>unprmtd_src_summary!E1206</f>
        <v>2310002240</v>
      </c>
      <c r="E1206" s="233" t="str">
        <f>unprmtd_src_summary!F1206</f>
        <v>Oil Tank</v>
      </c>
      <c r="F1206" s="234">
        <f>unprmtd_src_summary!G1206</f>
        <v>0</v>
      </c>
      <c r="G1206" s="234">
        <f>unprmtd_src_summary!H1206</f>
        <v>0</v>
      </c>
      <c r="H1206" s="234">
        <f>unprmtd_src_summary!I1206</f>
        <v>0</v>
      </c>
      <c r="I1206" s="234">
        <f>unprmtd_src_summary!J1206</f>
        <v>0</v>
      </c>
      <c r="J1206" s="234">
        <f>unprmtd_src_summary!K1206</f>
        <v>0</v>
      </c>
    </row>
    <row r="1207" spans="1:10" s="221" customFormat="1" x14ac:dyDescent="0.2">
      <c r="A1207" s="221" t="s">
        <v>15903</v>
      </c>
      <c r="B1207" s="221" t="str">
        <f>unprmtd_src_summary!C1207</f>
        <v>38</v>
      </c>
      <c r="C1207" s="232" t="str">
        <f>unprmtd_src_summary!D1207</f>
        <v>3802301</v>
      </c>
      <c r="D1207" s="232" t="str">
        <f>unprmtd_src_summary!E1207</f>
        <v>2310002240</v>
      </c>
      <c r="E1207" s="233" t="str">
        <f>unprmtd_src_summary!F1207</f>
        <v>Oil Tank</v>
      </c>
      <c r="F1207" s="234">
        <f>unprmtd_src_summary!G1207</f>
        <v>0</v>
      </c>
      <c r="G1207" s="234">
        <f>unprmtd_src_summary!H1207</f>
        <v>0</v>
      </c>
      <c r="H1207" s="234">
        <f>unprmtd_src_summary!I1207</f>
        <v>0</v>
      </c>
      <c r="I1207" s="234">
        <f>unprmtd_src_summary!J1207</f>
        <v>0</v>
      </c>
      <c r="J1207" s="234">
        <f>unprmtd_src_summary!K1207</f>
        <v>0</v>
      </c>
    </row>
    <row r="1208" spans="1:10" s="221" customFormat="1" x14ac:dyDescent="0.2">
      <c r="A1208" s="221" t="s">
        <v>15903</v>
      </c>
      <c r="B1208" s="221" t="str">
        <f>unprmtd_src_summary!C1208</f>
        <v>38</v>
      </c>
      <c r="C1208" s="232" t="str">
        <f>unprmtd_src_summary!D1208</f>
        <v>3802501</v>
      </c>
      <c r="D1208" s="232" t="str">
        <f>unprmtd_src_summary!E1208</f>
        <v>2310002240</v>
      </c>
      <c r="E1208" s="233" t="str">
        <f>unprmtd_src_summary!F1208</f>
        <v>Oil Tank</v>
      </c>
      <c r="F1208" s="234">
        <f>unprmtd_src_summary!G1208</f>
        <v>0</v>
      </c>
      <c r="G1208" s="234">
        <f>unprmtd_src_summary!H1208</f>
        <v>2032.349877442706</v>
      </c>
      <c r="H1208" s="234">
        <f>unprmtd_src_summary!I1208</f>
        <v>0</v>
      </c>
      <c r="I1208" s="234">
        <f>unprmtd_src_summary!J1208</f>
        <v>0</v>
      </c>
      <c r="J1208" s="234">
        <f>unprmtd_src_summary!K1208</f>
        <v>0</v>
      </c>
    </row>
    <row r="1209" spans="1:10" s="221" customFormat="1" x14ac:dyDescent="0.2">
      <c r="A1209" s="221" t="s">
        <v>15903</v>
      </c>
      <c r="B1209" s="221" t="str">
        <f>unprmtd_src_summary!C1209</f>
        <v>38</v>
      </c>
      <c r="C1209" s="232" t="str">
        <f>unprmtd_src_summary!D1209</f>
        <v>3803301</v>
      </c>
      <c r="D1209" s="232" t="str">
        <f>unprmtd_src_summary!E1209</f>
        <v>2310002240</v>
      </c>
      <c r="E1209" s="233" t="str">
        <f>unprmtd_src_summary!F1209</f>
        <v>Oil Tank</v>
      </c>
      <c r="F1209" s="234">
        <f>unprmtd_src_summary!G1209</f>
        <v>0</v>
      </c>
      <c r="G1209" s="234">
        <f>unprmtd_src_summary!H1209</f>
        <v>0</v>
      </c>
      <c r="H1209" s="234">
        <f>unprmtd_src_summary!I1209</f>
        <v>0</v>
      </c>
      <c r="I1209" s="234">
        <f>unprmtd_src_summary!J1209</f>
        <v>0</v>
      </c>
      <c r="J1209" s="234">
        <f>unprmtd_src_summary!K1209</f>
        <v>0</v>
      </c>
    </row>
    <row r="1210" spans="1:10" s="221" customFormat="1" x14ac:dyDescent="0.2">
      <c r="A1210" s="221" t="s">
        <v>15903</v>
      </c>
      <c r="B1210" s="221" t="str">
        <f>unprmtd_src_summary!C1210</f>
        <v>38</v>
      </c>
      <c r="C1210" s="232" t="str">
        <f>unprmtd_src_summary!D1210</f>
        <v>3804901</v>
      </c>
      <c r="D1210" s="232" t="str">
        <f>unprmtd_src_summary!E1210</f>
        <v>2310002240</v>
      </c>
      <c r="E1210" s="233" t="str">
        <f>unprmtd_src_summary!F1210</f>
        <v>Oil Tank</v>
      </c>
      <c r="F1210" s="234">
        <f>unprmtd_src_summary!G1210</f>
        <v>0</v>
      </c>
      <c r="G1210" s="234">
        <f>unprmtd_src_summary!H1210</f>
        <v>0</v>
      </c>
      <c r="H1210" s="234">
        <f>unprmtd_src_summary!I1210</f>
        <v>0</v>
      </c>
      <c r="I1210" s="234">
        <f>unprmtd_src_summary!J1210</f>
        <v>0</v>
      </c>
      <c r="J1210" s="234">
        <f>unprmtd_src_summary!K1210</f>
        <v>0</v>
      </c>
    </row>
    <row r="1211" spans="1:10" s="221" customFormat="1" x14ac:dyDescent="0.2">
      <c r="A1211" s="221" t="s">
        <v>15903</v>
      </c>
      <c r="B1211" s="221" t="str">
        <f>unprmtd_src_summary!C1211</f>
        <v>38</v>
      </c>
      <c r="C1211" s="232" t="str">
        <f>unprmtd_src_summary!D1211</f>
        <v>3805301</v>
      </c>
      <c r="D1211" s="232" t="str">
        <f>unprmtd_src_summary!E1211</f>
        <v>2310002240</v>
      </c>
      <c r="E1211" s="233" t="str">
        <f>unprmtd_src_summary!F1211</f>
        <v>Oil Tank</v>
      </c>
      <c r="F1211" s="234">
        <f>unprmtd_src_summary!G1211</f>
        <v>0</v>
      </c>
      <c r="G1211" s="234">
        <f>unprmtd_src_summary!H1211</f>
        <v>384.35762999270423</v>
      </c>
      <c r="H1211" s="234">
        <f>unprmtd_src_summary!I1211</f>
        <v>0</v>
      </c>
      <c r="I1211" s="234">
        <f>unprmtd_src_summary!J1211</f>
        <v>0</v>
      </c>
      <c r="J1211" s="234">
        <f>unprmtd_src_summary!K1211</f>
        <v>0</v>
      </c>
    </row>
    <row r="1212" spans="1:10" s="221" customFormat="1" x14ac:dyDescent="0.2">
      <c r="A1212" s="221" t="s">
        <v>15903</v>
      </c>
      <c r="B1212" s="221" t="str">
        <f>unprmtd_src_summary!C1212</f>
        <v>38</v>
      </c>
      <c r="C1212" s="232" t="str">
        <f>unprmtd_src_summary!D1212</f>
        <v>3805501</v>
      </c>
      <c r="D1212" s="232" t="str">
        <f>unprmtd_src_summary!E1212</f>
        <v>2310002240</v>
      </c>
      <c r="E1212" s="233" t="str">
        <f>unprmtd_src_summary!F1212</f>
        <v>Oil Tank</v>
      </c>
      <c r="F1212" s="234">
        <f>unprmtd_src_summary!G1212</f>
        <v>0</v>
      </c>
      <c r="G1212" s="234">
        <f>unprmtd_src_summary!H1212</f>
        <v>329.98588850632177</v>
      </c>
      <c r="H1212" s="234">
        <f>unprmtd_src_summary!I1212</f>
        <v>0</v>
      </c>
      <c r="I1212" s="234">
        <f>unprmtd_src_summary!J1212</f>
        <v>0</v>
      </c>
      <c r="J1212" s="234">
        <f>unprmtd_src_summary!K1212</f>
        <v>0</v>
      </c>
    </row>
    <row r="1213" spans="1:10" s="221" customFormat="1" x14ac:dyDescent="0.2">
      <c r="A1213" s="221" t="s">
        <v>15903</v>
      </c>
      <c r="B1213" s="221" t="str">
        <f>unprmtd_src_summary!C1213</f>
        <v>38</v>
      </c>
      <c r="C1213" s="232" t="str">
        <f>unprmtd_src_summary!D1213</f>
        <v>3805701</v>
      </c>
      <c r="D1213" s="232" t="str">
        <f>unprmtd_src_summary!E1213</f>
        <v>2310002240</v>
      </c>
      <c r="E1213" s="233" t="str">
        <f>unprmtd_src_summary!F1213</f>
        <v>Oil Tank</v>
      </c>
      <c r="F1213" s="234">
        <f>unprmtd_src_summary!G1213</f>
        <v>0</v>
      </c>
      <c r="G1213" s="234">
        <f>unprmtd_src_summary!H1213</f>
        <v>0</v>
      </c>
      <c r="H1213" s="234">
        <f>unprmtd_src_summary!I1213</f>
        <v>0</v>
      </c>
      <c r="I1213" s="234">
        <f>unprmtd_src_summary!J1213</f>
        <v>0</v>
      </c>
      <c r="J1213" s="234">
        <f>unprmtd_src_summary!K1213</f>
        <v>0</v>
      </c>
    </row>
    <row r="1214" spans="1:10" s="221" customFormat="1" x14ac:dyDescent="0.2">
      <c r="A1214" s="221" t="s">
        <v>15903</v>
      </c>
      <c r="B1214" s="221" t="str">
        <f>unprmtd_src_summary!C1214</f>
        <v>38</v>
      </c>
      <c r="C1214" s="232" t="str">
        <f>unprmtd_src_summary!D1214</f>
        <v>3806101</v>
      </c>
      <c r="D1214" s="232" t="str">
        <f>unprmtd_src_summary!E1214</f>
        <v>2310002240</v>
      </c>
      <c r="E1214" s="233" t="str">
        <f>unprmtd_src_summary!F1214</f>
        <v>Oil Tank</v>
      </c>
      <c r="F1214" s="234">
        <f>unprmtd_src_summary!G1214</f>
        <v>0</v>
      </c>
      <c r="G1214" s="234">
        <f>unprmtd_src_summary!H1214</f>
        <v>15203.140986328077</v>
      </c>
      <c r="H1214" s="234">
        <f>unprmtd_src_summary!I1214</f>
        <v>0</v>
      </c>
      <c r="I1214" s="234">
        <f>unprmtd_src_summary!J1214</f>
        <v>0</v>
      </c>
      <c r="J1214" s="234">
        <f>unprmtd_src_summary!K1214</f>
        <v>0</v>
      </c>
    </row>
    <row r="1215" spans="1:10" s="221" customFormat="1" x14ac:dyDescent="0.2">
      <c r="A1215" s="221" t="s">
        <v>15903</v>
      </c>
      <c r="B1215" s="221" t="str">
        <f>unprmtd_src_summary!C1215</f>
        <v>38</v>
      </c>
      <c r="C1215" s="232" t="str">
        <f>unprmtd_src_summary!D1215</f>
        <v>3807501</v>
      </c>
      <c r="D1215" s="232" t="str">
        <f>unprmtd_src_summary!E1215</f>
        <v>2310002240</v>
      </c>
      <c r="E1215" s="233" t="str">
        <f>unprmtd_src_summary!F1215</f>
        <v>Oil Tank</v>
      </c>
      <c r="F1215" s="234">
        <f>unprmtd_src_summary!G1215</f>
        <v>0</v>
      </c>
      <c r="G1215" s="234">
        <f>unprmtd_src_summary!H1215</f>
        <v>0</v>
      </c>
      <c r="H1215" s="234">
        <f>unprmtd_src_summary!I1215</f>
        <v>0</v>
      </c>
      <c r="I1215" s="234">
        <f>unprmtd_src_summary!J1215</f>
        <v>0</v>
      </c>
      <c r="J1215" s="234">
        <f>unprmtd_src_summary!K1215</f>
        <v>0</v>
      </c>
    </row>
    <row r="1216" spans="1:10" s="221" customFormat="1" x14ac:dyDescent="0.2">
      <c r="A1216" s="221" t="s">
        <v>15903</v>
      </c>
      <c r="B1216" s="221" t="str">
        <f>unprmtd_src_summary!C1216</f>
        <v>38</v>
      </c>
      <c r="C1216" s="232" t="str">
        <f>unprmtd_src_summary!D1216</f>
        <v>3808701</v>
      </c>
      <c r="D1216" s="232" t="str">
        <f>unprmtd_src_summary!E1216</f>
        <v>2310002240</v>
      </c>
      <c r="E1216" s="233" t="str">
        <f>unprmtd_src_summary!F1216</f>
        <v>Oil Tank</v>
      </c>
      <c r="F1216" s="234">
        <f>unprmtd_src_summary!G1216</f>
        <v>0</v>
      </c>
      <c r="G1216" s="234">
        <f>unprmtd_src_summary!H1216</f>
        <v>0</v>
      </c>
      <c r="H1216" s="234">
        <f>unprmtd_src_summary!I1216</f>
        <v>0</v>
      </c>
      <c r="I1216" s="234">
        <f>unprmtd_src_summary!J1216</f>
        <v>0</v>
      </c>
      <c r="J1216" s="234">
        <f>unprmtd_src_summary!K1216</f>
        <v>0</v>
      </c>
    </row>
    <row r="1217" spans="1:10" s="221" customFormat="1" ht="11.25" customHeight="1" x14ac:dyDescent="0.2">
      <c r="A1217" s="221" t="s">
        <v>15903</v>
      </c>
      <c r="B1217" s="221" t="str">
        <f>unprmtd_src_summary!C1217</f>
        <v>38</v>
      </c>
      <c r="C1217" s="232" t="str">
        <f>unprmtd_src_summary!D1217</f>
        <v>3808901</v>
      </c>
      <c r="D1217" s="232" t="str">
        <f>unprmtd_src_summary!E1217</f>
        <v>2310002240</v>
      </c>
      <c r="E1217" s="233" t="str">
        <f>unprmtd_src_summary!F1217</f>
        <v>Oil Tank</v>
      </c>
      <c r="F1217" s="234">
        <f>unprmtd_src_summary!G1217</f>
        <v>0</v>
      </c>
      <c r="G1217" s="234">
        <f>unprmtd_src_summary!H1217</f>
        <v>0</v>
      </c>
      <c r="H1217" s="234">
        <f>unprmtd_src_summary!I1217</f>
        <v>0</v>
      </c>
      <c r="I1217" s="234">
        <f>unprmtd_src_summary!J1217</f>
        <v>0</v>
      </c>
      <c r="J1217" s="234">
        <f>unprmtd_src_summary!K1217</f>
        <v>0</v>
      </c>
    </row>
    <row r="1218" spans="1:10" s="221" customFormat="1" x14ac:dyDescent="0.2">
      <c r="A1218" s="221" t="s">
        <v>15903</v>
      </c>
      <c r="B1218" s="221" t="str">
        <f>unprmtd_src_summary!C1218</f>
        <v>38</v>
      </c>
      <c r="C1218" s="232" t="str">
        <f>unprmtd_src_summary!D1218</f>
        <v>3810101</v>
      </c>
      <c r="D1218" s="232" t="str">
        <f>unprmtd_src_summary!E1218</f>
        <v>2310002240</v>
      </c>
      <c r="E1218" s="233" t="str">
        <f>unprmtd_src_summary!F1218</f>
        <v>Oil Tank</v>
      </c>
      <c r="F1218" s="234">
        <f>unprmtd_src_summary!G1218</f>
        <v>0</v>
      </c>
      <c r="G1218" s="234">
        <f>unprmtd_src_summary!H1218</f>
        <v>0</v>
      </c>
      <c r="H1218" s="234">
        <f>unprmtd_src_summary!I1218</f>
        <v>0</v>
      </c>
      <c r="I1218" s="234">
        <f>unprmtd_src_summary!J1218</f>
        <v>0</v>
      </c>
      <c r="J1218" s="234">
        <f>unprmtd_src_summary!K1218</f>
        <v>0</v>
      </c>
    </row>
    <row r="1219" spans="1:10" s="221" customFormat="1" x14ac:dyDescent="0.2">
      <c r="A1219" s="221" t="s">
        <v>15903</v>
      </c>
      <c r="B1219" s="221" t="str">
        <f>unprmtd_src_summary!C1219</f>
        <v>38</v>
      </c>
      <c r="C1219" s="232" t="str">
        <f>unprmtd_src_summary!D1219</f>
        <v>3810501</v>
      </c>
      <c r="D1219" s="232" t="str">
        <f>unprmtd_src_summary!E1219</f>
        <v>2310002240</v>
      </c>
      <c r="E1219" s="233" t="str">
        <f>unprmtd_src_summary!F1219</f>
        <v>Oil Tank</v>
      </c>
      <c r="F1219" s="234">
        <f>unprmtd_src_summary!G1219</f>
        <v>0</v>
      </c>
      <c r="G1219" s="234">
        <f>unprmtd_src_summary!H1219</f>
        <v>0</v>
      </c>
      <c r="H1219" s="234">
        <f>unprmtd_src_summary!I1219</f>
        <v>0</v>
      </c>
      <c r="I1219" s="234">
        <f>unprmtd_src_summary!J1219</f>
        <v>0</v>
      </c>
      <c r="J1219" s="234">
        <f>unprmtd_src_summary!K1219</f>
        <v>0</v>
      </c>
    </row>
    <row r="1220" spans="1:10" s="221" customFormat="1" x14ac:dyDescent="0.2">
      <c r="A1220" s="221" t="s">
        <v>15903</v>
      </c>
      <c r="B1220" s="221" t="str">
        <f>unprmtd_src_summary!C1220</f>
        <v>46</v>
      </c>
      <c r="C1220" s="232" t="str">
        <f>unprmtd_src_summary!D1220</f>
        <v>4606301</v>
      </c>
      <c r="D1220" s="232" t="str">
        <f>unprmtd_src_summary!E1220</f>
        <v>2310002240</v>
      </c>
      <c r="E1220" s="233" t="str">
        <f>unprmtd_src_summary!F1220</f>
        <v>Oil Tank</v>
      </c>
      <c r="F1220" s="234">
        <f>unprmtd_src_summary!G1220</f>
        <v>0</v>
      </c>
      <c r="G1220" s="234">
        <f>unprmtd_src_summary!H1220</f>
        <v>0</v>
      </c>
      <c r="H1220" s="234">
        <f>unprmtd_src_summary!I1220</f>
        <v>0</v>
      </c>
      <c r="I1220" s="234">
        <f>unprmtd_src_summary!J1220</f>
        <v>0</v>
      </c>
      <c r="J1220" s="234">
        <f>unprmtd_src_summary!K1220</f>
        <v>0</v>
      </c>
    </row>
    <row r="1221" spans="1:10" s="221" customFormat="1" x14ac:dyDescent="0.2">
      <c r="A1221" s="221" t="s">
        <v>15903</v>
      </c>
      <c r="B1221" s="221" t="str">
        <f>unprmtd_src_summary!C1221</f>
        <v>46</v>
      </c>
      <c r="C1221" s="232" t="str">
        <f>unprmtd_src_summary!D1221</f>
        <v>4601901</v>
      </c>
      <c r="D1221" s="232" t="str">
        <f>unprmtd_src_summary!E1221</f>
        <v>2310002240</v>
      </c>
      <c r="E1221" s="233" t="str">
        <f>unprmtd_src_summary!F1221</f>
        <v>Oil Tank</v>
      </c>
      <c r="F1221" s="234">
        <f>unprmtd_src_summary!G1221</f>
        <v>0</v>
      </c>
      <c r="G1221" s="234">
        <f>unprmtd_src_summary!H1221</f>
        <v>0</v>
      </c>
      <c r="H1221" s="234">
        <f>unprmtd_src_summary!I1221</f>
        <v>0</v>
      </c>
      <c r="I1221" s="234">
        <f>unprmtd_src_summary!J1221</f>
        <v>0</v>
      </c>
      <c r="J1221" s="234">
        <f>unprmtd_src_summary!K1221</f>
        <v>0</v>
      </c>
    </row>
    <row r="1222" spans="1:10" s="226" customFormat="1" x14ac:dyDescent="0.2">
      <c r="A1222" s="226" t="s">
        <v>15903</v>
      </c>
      <c r="B1222" s="226" t="str">
        <f>unprmtd_src_summary!C1222</f>
        <v>30</v>
      </c>
      <c r="C1222" s="235" t="str">
        <f>unprmtd_src_summary!D1222</f>
        <v>3001102</v>
      </c>
      <c r="D1222" s="235" t="str">
        <f>unprmtd_src_summary!E1222</f>
        <v>2310002240</v>
      </c>
      <c r="E1222" s="236" t="str">
        <f>unprmtd_src_summary!F1222</f>
        <v>Oil Tank</v>
      </c>
      <c r="F1222" s="237">
        <f>unprmtd_src_summary!G1222</f>
        <v>0</v>
      </c>
      <c r="G1222" s="237">
        <f>unprmtd_src_summary!H1222</f>
        <v>16.521526467605167</v>
      </c>
      <c r="H1222" s="237">
        <f>unprmtd_src_summary!I1222</f>
        <v>0</v>
      </c>
      <c r="I1222" s="237">
        <f>unprmtd_src_summary!J1222</f>
        <v>0</v>
      </c>
      <c r="J1222" s="237">
        <f>unprmtd_src_summary!K1222</f>
        <v>0</v>
      </c>
    </row>
    <row r="1223" spans="1:10" s="226" customFormat="1" x14ac:dyDescent="0.2">
      <c r="A1223" s="226" t="s">
        <v>15903</v>
      </c>
      <c r="B1223" s="226" t="str">
        <f>unprmtd_src_summary!C1223</f>
        <v>30</v>
      </c>
      <c r="C1223" s="235" t="str">
        <f>unprmtd_src_summary!D1223</f>
        <v>3001702</v>
      </c>
      <c r="D1223" s="235" t="str">
        <f>unprmtd_src_summary!E1223</f>
        <v>2310002240</v>
      </c>
      <c r="E1223" s="236" t="str">
        <f>unprmtd_src_summary!F1223</f>
        <v>Oil Tank</v>
      </c>
      <c r="F1223" s="237">
        <f>unprmtd_src_summary!G1223</f>
        <v>0</v>
      </c>
      <c r="G1223" s="237">
        <f>unprmtd_src_summary!H1223</f>
        <v>0</v>
      </c>
      <c r="H1223" s="237">
        <f>unprmtd_src_summary!I1223</f>
        <v>0</v>
      </c>
      <c r="I1223" s="237">
        <f>unprmtd_src_summary!J1223</f>
        <v>0</v>
      </c>
      <c r="J1223" s="237">
        <f>unprmtd_src_summary!K1223</f>
        <v>0</v>
      </c>
    </row>
    <row r="1224" spans="1:10" s="226" customFormat="1" x14ac:dyDescent="0.2">
      <c r="A1224" s="226" t="s">
        <v>15903</v>
      </c>
      <c r="B1224" s="226" t="str">
        <f>unprmtd_src_summary!C1224</f>
        <v>30</v>
      </c>
      <c r="C1224" s="235" t="str">
        <f>unprmtd_src_summary!D1224</f>
        <v>3001902</v>
      </c>
      <c r="D1224" s="235" t="str">
        <f>unprmtd_src_summary!E1224</f>
        <v>2310002240</v>
      </c>
      <c r="E1224" s="236" t="str">
        <f>unprmtd_src_summary!F1224</f>
        <v>Oil Tank</v>
      </c>
      <c r="F1224" s="237">
        <f>unprmtd_src_summary!G1224</f>
        <v>0</v>
      </c>
      <c r="G1224" s="237">
        <f>unprmtd_src_summary!H1224</f>
        <v>2.6477921883049906E-2</v>
      </c>
      <c r="H1224" s="237">
        <f>unprmtd_src_summary!I1224</f>
        <v>0</v>
      </c>
      <c r="I1224" s="237">
        <f>unprmtd_src_summary!J1224</f>
        <v>0</v>
      </c>
      <c r="J1224" s="237">
        <f>unprmtd_src_summary!K1224</f>
        <v>0</v>
      </c>
    </row>
    <row r="1225" spans="1:10" s="226" customFormat="1" x14ac:dyDescent="0.2">
      <c r="A1225" s="226" t="s">
        <v>15903</v>
      </c>
      <c r="B1225" s="226" t="str">
        <f>unprmtd_src_summary!C1225</f>
        <v>30</v>
      </c>
      <c r="C1225" s="235" t="str">
        <f>unprmtd_src_summary!D1225</f>
        <v>3002102</v>
      </c>
      <c r="D1225" s="235" t="str">
        <f>unprmtd_src_summary!E1225</f>
        <v>2310002240</v>
      </c>
      <c r="E1225" s="236" t="str">
        <f>unprmtd_src_summary!F1225</f>
        <v>Oil Tank</v>
      </c>
      <c r="F1225" s="237">
        <f>unprmtd_src_summary!G1225</f>
        <v>0</v>
      </c>
      <c r="G1225" s="237">
        <f>unprmtd_src_summary!H1225</f>
        <v>134.14551370854653</v>
      </c>
      <c r="H1225" s="237">
        <f>unprmtd_src_summary!I1225</f>
        <v>0</v>
      </c>
      <c r="I1225" s="237">
        <f>unprmtd_src_summary!J1225</f>
        <v>0</v>
      </c>
      <c r="J1225" s="237">
        <f>unprmtd_src_summary!K1225</f>
        <v>0</v>
      </c>
    </row>
    <row r="1226" spans="1:10" s="226" customFormat="1" x14ac:dyDescent="0.2">
      <c r="A1226" s="226" t="s">
        <v>15903</v>
      </c>
      <c r="B1226" s="226" t="str">
        <f>unprmtd_src_summary!C1226</f>
        <v>30</v>
      </c>
      <c r="C1226" s="235" t="str">
        <f>unprmtd_src_summary!D1226</f>
        <v>3002502</v>
      </c>
      <c r="D1226" s="235" t="str">
        <f>unprmtd_src_summary!E1226</f>
        <v>2310002240</v>
      </c>
      <c r="E1226" s="236" t="str">
        <f>unprmtd_src_summary!F1226</f>
        <v>Oil Tank</v>
      </c>
      <c r="F1226" s="237">
        <f>unprmtd_src_summary!G1226</f>
        <v>0</v>
      </c>
      <c r="G1226" s="237">
        <f>unprmtd_src_summary!H1226</f>
        <v>2108.7633644525854</v>
      </c>
      <c r="H1226" s="237">
        <f>unprmtd_src_summary!I1226</f>
        <v>0</v>
      </c>
      <c r="I1226" s="237">
        <f>unprmtd_src_summary!J1226</f>
        <v>0</v>
      </c>
      <c r="J1226" s="237">
        <f>unprmtd_src_summary!K1226</f>
        <v>0</v>
      </c>
    </row>
    <row r="1227" spans="1:10" s="226" customFormat="1" x14ac:dyDescent="0.2">
      <c r="A1227" s="226" t="s">
        <v>15903</v>
      </c>
      <c r="B1227" s="226" t="str">
        <f>unprmtd_src_summary!C1227</f>
        <v>30</v>
      </c>
      <c r="C1227" s="235" t="str">
        <f>unprmtd_src_summary!D1227</f>
        <v>3003302</v>
      </c>
      <c r="D1227" s="235" t="str">
        <f>unprmtd_src_summary!E1227</f>
        <v>2310002240</v>
      </c>
      <c r="E1227" s="236" t="str">
        <f>unprmtd_src_summary!F1227</f>
        <v>Oil Tank</v>
      </c>
      <c r="F1227" s="237">
        <f>unprmtd_src_summary!G1227</f>
        <v>0</v>
      </c>
      <c r="G1227" s="237">
        <f>unprmtd_src_summary!H1227</f>
        <v>5.4067219697769939</v>
      </c>
      <c r="H1227" s="237">
        <f>unprmtd_src_summary!I1227</f>
        <v>0</v>
      </c>
      <c r="I1227" s="237">
        <f>unprmtd_src_summary!J1227</f>
        <v>0</v>
      </c>
      <c r="J1227" s="237">
        <f>unprmtd_src_summary!K1227</f>
        <v>0</v>
      </c>
    </row>
    <row r="1228" spans="1:10" s="226" customFormat="1" x14ac:dyDescent="0.2">
      <c r="A1228" s="226" t="s">
        <v>15903</v>
      </c>
      <c r="B1228" s="226" t="str">
        <f>unprmtd_src_summary!C1228</f>
        <v>30</v>
      </c>
      <c r="C1228" s="235" t="str">
        <f>unprmtd_src_summary!D1228</f>
        <v>3005502</v>
      </c>
      <c r="D1228" s="235" t="str">
        <f>unprmtd_src_summary!E1228</f>
        <v>2310002240</v>
      </c>
      <c r="E1228" s="236" t="str">
        <f>unprmtd_src_summary!F1228</f>
        <v>Oil Tank</v>
      </c>
      <c r="F1228" s="237">
        <f>unprmtd_src_summary!G1228</f>
        <v>0</v>
      </c>
      <c r="G1228" s="237">
        <f>unprmtd_src_summary!H1228</f>
        <v>2.0826975923272677</v>
      </c>
      <c r="H1228" s="237">
        <f>unprmtd_src_summary!I1228</f>
        <v>0</v>
      </c>
      <c r="I1228" s="237">
        <f>unprmtd_src_summary!J1228</f>
        <v>0</v>
      </c>
      <c r="J1228" s="237">
        <f>unprmtd_src_summary!K1228</f>
        <v>0</v>
      </c>
    </row>
    <row r="1229" spans="1:10" s="226" customFormat="1" x14ac:dyDescent="0.2">
      <c r="A1229" s="226" t="s">
        <v>15903</v>
      </c>
      <c r="B1229" s="226" t="str">
        <f>unprmtd_src_summary!C1229</f>
        <v>30</v>
      </c>
      <c r="C1229" s="235" t="str">
        <f>unprmtd_src_summary!D1229</f>
        <v>3007902</v>
      </c>
      <c r="D1229" s="235" t="str">
        <f>unprmtd_src_summary!E1229</f>
        <v>2310002240</v>
      </c>
      <c r="E1229" s="236" t="str">
        <f>unprmtd_src_summary!F1229</f>
        <v>Oil Tank</v>
      </c>
      <c r="F1229" s="237">
        <f>unprmtd_src_summary!G1229</f>
        <v>0</v>
      </c>
      <c r="G1229" s="237">
        <f>unprmtd_src_summary!H1229</f>
        <v>25.599272948983437</v>
      </c>
      <c r="H1229" s="237">
        <f>unprmtd_src_summary!I1229</f>
        <v>0</v>
      </c>
      <c r="I1229" s="237">
        <f>unprmtd_src_summary!J1229</f>
        <v>0</v>
      </c>
      <c r="J1229" s="237">
        <f>unprmtd_src_summary!K1229</f>
        <v>0</v>
      </c>
    </row>
    <row r="1230" spans="1:10" s="226" customFormat="1" x14ac:dyDescent="0.2">
      <c r="A1230" s="226" t="s">
        <v>15903</v>
      </c>
      <c r="B1230" s="226" t="str">
        <f>unprmtd_src_summary!C1230</f>
        <v>30</v>
      </c>
      <c r="C1230" s="235" t="str">
        <f>unprmtd_src_summary!D1230</f>
        <v>3008302</v>
      </c>
      <c r="D1230" s="235" t="str">
        <f>unprmtd_src_summary!E1230</f>
        <v>2310002240</v>
      </c>
      <c r="E1230" s="236" t="str">
        <f>unprmtd_src_summary!F1230</f>
        <v>Oil Tank</v>
      </c>
      <c r="F1230" s="237">
        <f>unprmtd_src_summary!G1230</f>
        <v>0</v>
      </c>
      <c r="G1230" s="237">
        <f>unprmtd_src_summary!H1230</f>
        <v>5237.9872318527505</v>
      </c>
      <c r="H1230" s="237">
        <f>unprmtd_src_summary!I1230</f>
        <v>0</v>
      </c>
      <c r="I1230" s="237">
        <f>unprmtd_src_summary!J1230</f>
        <v>0</v>
      </c>
      <c r="J1230" s="237">
        <f>unprmtd_src_summary!K1230</f>
        <v>0</v>
      </c>
    </row>
    <row r="1231" spans="1:10" s="226" customFormat="1" x14ac:dyDescent="0.2">
      <c r="A1231" s="226" t="s">
        <v>15903</v>
      </c>
      <c r="B1231" s="226" t="str">
        <f>unprmtd_src_summary!C1231</f>
        <v>30</v>
      </c>
      <c r="C1231" s="235" t="str">
        <f>unprmtd_src_summary!D1231</f>
        <v>3008502</v>
      </c>
      <c r="D1231" s="235" t="str">
        <f>unprmtd_src_summary!E1231</f>
        <v>2310002240</v>
      </c>
      <c r="E1231" s="236" t="str">
        <f>unprmtd_src_summary!F1231</f>
        <v>Oil Tank</v>
      </c>
      <c r="F1231" s="237">
        <f>unprmtd_src_summary!G1231</f>
        <v>0</v>
      </c>
      <c r="G1231" s="237">
        <f>unprmtd_src_summary!H1231</f>
        <v>316.10492843224637</v>
      </c>
      <c r="H1231" s="237">
        <f>unprmtd_src_summary!I1231</f>
        <v>0</v>
      </c>
      <c r="I1231" s="237">
        <f>unprmtd_src_summary!J1231</f>
        <v>0</v>
      </c>
      <c r="J1231" s="237">
        <f>unprmtd_src_summary!K1231</f>
        <v>0</v>
      </c>
    </row>
    <row r="1232" spans="1:10" s="226" customFormat="1" x14ac:dyDescent="0.2">
      <c r="A1232" s="226" t="s">
        <v>15903</v>
      </c>
      <c r="B1232" s="226" t="str">
        <f>unprmtd_src_summary!C1232</f>
        <v>30</v>
      </c>
      <c r="C1232" s="235" t="str">
        <f>unprmtd_src_summary!D1232</f>
        <v>3009102</v>
      </c>
      <c r="D1232" s="235" t="str">
        <f>unprmtd_src_summary!E1232</f>
        <v>2310002240</v>
      </c>
      <c r="E1232" s="236" t="str">
        <f>unprmtd_src_summary!F1232</f>
        <v>Oil Tank</v>
      </c>
      <c r="F1232" s="237">
        <f>unprmtd_src_summary!G1232</f>
        <v>0</v>
      </c>
      <c r="G1232" s="237">
        <f>unprmtd_src_summary!H1232</f>
        <v>483.95857866646037</v>
      </c>
      <c r="H1232" s="237">
        <f>unprmtd_src_summary!I1232</f>
        <v>0</v>
      </c>
      <c r="I1232" s="237">
        <f>unprmtd_src_summary!J1232</f>
        <v>0</v>
      </c>
      <c r="J1232" s="237">
        <f>unprmtd_src_summary!K1232</f>
        <v>0</v>
      </c>
    </row>
    <row r="1233" spans="1:10" s="226" customFormat="1" x14ac:dyDescent="0.2">
      <c r="A1233" s="226" t="s">
        <v>15903</v>
      </c>
      <c r="B1233" s="226" t="str">
        <f>unprmtd_src_summary!C1233</f>
        <v>30</v>
      </c>
      <c r="C1233" s="235" t="str">
        <f>unprmtd_src_summary!D1233</f>
        <v>3010502</v>
      </c>
      <c r="D1233" s="235" t="str">
        <f>unprmtd_src_summary!E1233</f>
        <v>2310002240</v>
      </c>
      <c r="E1233" s="236" t="str">
        <f>unprmtd_src_summary!F1233</f>
        <v>Oil Tank</v>
      </c>
      <c r="F1233" s="237">
        <f>unprmtd_src_summary!G1233</f>
        <v>0</v>
      </c>
      <c r="G1233" s="237">
        <f>unprmtd_src_summary!H1233</f>
        <v>0</v>
      </c>
      <c r="H1233" s="237">
        <f>unprmtd_src_summary!I1233</f>
        <v>0</v>
      </c>
      <c r="I1233" s="237">
        <f>unprmtd_src_summary!J1233</f>
        <v>0</v>
      </c>
      <c r="J1233" s="237">
        <f>unprmtd_src_summary!K1233</f>
        <v>0</v>
      </c>
    </row>
    <row r="1234" spans="1:10" s="226" customFormat="1" x14ac:dyDescent="0.2">
      <c r="A1234" s="226" t="s">
        <v>15903</v>
      </c>
      <c r="B1234" s="226" t="str">
        <f>unprmtd_src_summary!C1234</f>
        <v>30</v>
      </c>
      <c r="C1234" s="235" t="str">
        <f>unprmtd_src_summary!D1234</f>
        <v>3010902</v>
      </c>
      <c r="D1234" s="235" t="str">
        <f>unprmtd_src_summary!E1234</f>
        <v>2310002240</v>
      </c>
      <c r="E1234" s="236" t="str">
        <f>unprmtd_src_summary!F1234</f>
        <v>Oil Tank</v>
      </c>
      <c r="F1234" s="237">
        <f>unprmtd_src_summary!G1234</f>
        <v>0</v>
      </c>
      <c r="G1234" s="237">
        <f>unprmtd_src_summary!H1234</f>
        <v>238.22604390630786</v>
      </c>
      <c r="H1234" s="237">
        <f>unprmtd_src_summary!I1234</f>
        <v>0</v>
      </c>
      <c r="I1234" s="237">
        <f>unprmtd_src_summary!J1234</f>
        <v>0</v>
      </c>
      <c r="J1234" s="237">
        <f>unprmtd_src_summary!K1234</f>
        <v>0</v>
      </c>
    </row>
    <row r="1235" spans="1:10" s="226" customFormat="1" x14ac:dyDescent="0.2">
      <c r="A1235" s="226" t="s">
        <v>15903</v>
      </c>
      <c r="B1235" s="226" t="str">
        <f>unprmtd_src_summary!C1235</f>
        <v>38</v>
      </c>
      <c r="C1235" s="235" t="str">
        <f>unprmtd_src_summary!D1235</f>
        <v>3800702</v>
      </c>
      <c r="D1235" s="235" t="str">
        <f>unprmtd_src_summary!E1235</f>
        <v>2310002240</v>
      </c>
      <c r="E1235" s="236" t="str">
        <f>unprmtd_src_summary!F1235</f>
        <v>Oil Tank</v>
      </c>
      <c r="F1235" s="237">
        <f>unprmtd_src_summary!G1235</f>
        <v>0</v>
      </c>
      <c r="G1235" s="237">
        <f>unprmtd_src_summary!H1235</f>
        <v>10906.748168232016</v>
      </c>
      <c r="H1235" s="237">
        <f>unprmtd_src_summary!I1235</f>
        <v>0</v>
      </c>
      <c r="I1235" s="237">
        <f>unprmtd_src_summary!J1235</f>
        <v>0</v>
      </c>
      <c r="J1235" s="237">
        <f>unprmtd_src_summary!K1235</f>
        <v>0</v>
      </c>
    </row>
    <row r="1236" spans="1:10" s="226" customFormat="1" x14ac:dyDescent="0.2">
      <c r="A1236" s="226" t="s">
        <v>15903</v>
      </c>
      <c r="B1236" s="226" t="str">
        <f>unprmtd_src_summary!C1236</f>
        <v>38</v>
      </c>
      <c r="C1236" s="235" t="str">
        <f>unprmtd_src_summary!D1236</f>
        <v>3800902</v>
      </c>
      <c r="D1236" s="235" t="str">
        <f>unprmtd_src_summary!E1236</f>
        <v>2310002240</v>
      </c>
      <c r="E1236" s="236" t="str">
        <f>unprmtd_src_summary!F1236</f>
        <v>Oil Tank</v>
      </c>
      <c r="F1236" s="237">
        <f>unprmtd_src_summary!G1236</f>
        <v>0</v>
      </c>
      <c r="G1236" s="237">
        <f>unprmtd_src_summary!H1236</f>
        <v>5342.7500491926776</v>
      </c>
      <c r="H1236" s="237">
        <f>unprmtd_src_summary!I1236</f>
        <v>0</v>
      </c>
      <c r="I1236" s="237">
        <f>unprmtd_src_summary!J1236</f>
        <v>0</v>
      </c>
      <c r="J1236" s="237">
        <f>unprmtd_src_summary!K1236</f>
        <v>0</v>
      </c>
    </row>
    <row r="1237" spans="1:10" s="226" customFormat="1" x14ac:dyDescent="0.2">
      <c r="A1237" s="226" t="s">
        <v>15903</v>
      </c>
      <c r="B1237" s="226" t="str">
        <f>unprmtd_src_summary!C1237</f>
        <v>38</v>
      </c>
      <c r="C1237" s="235" t="str">
        <f>unprmtd_src_summary!D1237</f>
        <v>3801102</v>
      </c>
      <c r="D1237" s="235" t="str">
        <f>unprmtd_src_summary!E1237</f>
        <v>2310002240</v>
      </c>
      <c r="E1237" s="236" t="str">
        <f>unprmtd_src_summary!F1237</f>
        <v>Oil Tank</v>
      </c>
      <c r="F1237" s="237">
        <f>unprmtd_src_summary!G1237</f>
        <v>0</v>
      </c>
      <c r="G1237" s="237">
        <f>unprmtd_src_summary!H1237</f>
        <v>33349.759270147879</v>
      </c>
      <c r="H1237" s="237">
        <f>unprmtd_src_summary!I1237</f>
        <v>0</v>
      </c>
      <c r="I1237" s="237">
        <f>unprmtd_src_summary!J1237</f>
        <v>0</v>
      </c>
      <c r="J1237" s="237">
        <f>unprmtd_src_summary!K1237</f>
        <v>0</v>
      </c>
    </row>
    <row r="1238" spans="1:10" s="226" customFormat="1" x14ac:dyDescent="0.2">
      <c r="A1238" s="226" t="s">
        <v>15903</v>
      </c>
      <c r="B1238" s="226" t="str">
        <f>unprmtd_src_summary!C1238</f>
        <v>38</v>
      </c>
      <c r="C1238" s="235" t="str">
        <f>unprmtd_src_summary!D1238</f>
        <v>3801302</v>
      </c>
      <c r="D1238" s="235" t="str">
        <f>unprmtd_src_summary!E1238</f>
        <v>2310002240</v>
      </c>
      <c r="E1238" s="236" t="str">
        <f>unprmtd_src_summary!F1238</f>
        <v>Oil Tank</v>
      </c>
      <c r="F1238" s="237">
        <f>unprmtd_src_summary!G1238</f>
        <v>0</v>
      </c>
      <c r="G1238" s="237">
        <f>unprmtd_src_summary!H1238</f>
        <v>3793.3989822942549</v>
      </c>
      <c r="H1238" s="237">
        <f>unprmtd_src_summary!I1238</f>
        <v>0</v>
      </c>
      <c r="I1238" s="237">
        <f>unprmtd_src_summary!J1238</f>
        <v>0</v>
      </c>
      <c r="J1238" s="237">
        <f>unprmtd_src_summary!K1238</f>
        <v>0</v>
      </c>
    </row>
    <row r="1239" spans="1:10" s="226" customFormat="1" x14ac:dyDescent="0.2">
      <c r="A1239" s="226" t="s">
        <v>15903</v>
      </c>
      <c r="B1239" s="226" t="str">
        <f>unprmtd_src_summary!C1239</f>
        <v>38</v>
      </c>
      <c r="C1239" s="235" t="str">
        <f>unprmtd_src_summary!D1239</f>
        <v>3802302</v>
      </c>
      <c r="D1239" s="235" t="str">
        <f>unprmtd_src_summary!E1239</f>
        <v>2310002240</v>
      </c>
      <c r="E1239" s="236" t="str">
        <f>unprmtd_src_summary!F1239</f>
        <v>Oil Tank</v>
      </c>
      <c r="F1239" s="237">
        <f>unprmtd_src_summary!G1239</f>
        <v>0</v>
      </c>
      <c r="G1239" s="237">
        <f>unprmtd_src_summary!H1239</f>
        <v>4154.7283473621874</v>
      </c>
      <c r="H1239" s="237">
        <f>unprmtd_src_summary!I1239</f>
        <v>0</v>
      </c>
      <c r="I1239" s="237">
        <f>unprmtd_src_summary!J1239</f>
        <v>0</v>
      </c>
      <c r="J1239" s="237">
        <f>unprmtd_src_summary!K1239</f>
        <v>0</v>
      </c>
    </row>
    <row r="1240" spans="1:10" s="226" customFormat="1" x14ac:dyDescent="0.2">
      <c r="A1240" s="226" t="s">
        <v>15903</v>
      </c>
      <c r="B1240" s="226" t="str">
        <f>unprmtd_src_summary!C1240</f>
        <v>38</v>
      </c>
      <c r="C1240" s="235" t="str">
        <f>unprmtd_src_summary!D1240</f>
        <v>3802502</v>
      </c>
      <c r="D1240" s="235" t="str">
        <f>unprmtd_src_summary!E1240</f>
        <v>2310002240</v>
      </c>
      <c r="E1240" s="236" t="str">
        <f>unprmtd_src_summary!F1240</f>
        <v>Oil Tank</v>
      </c>
      <c r="F1240" s="237">
        <f>unprmtd_src_summary!G1240</f>
        <v>0</v>
      </c>
      <c r="G1240" s="237">
        <f>unprmtd_src_summary!H1240</f>
        <v>22306.858007832292</v>
      </c>
      <c r="H1240" s="237">
        <f>unprmtd_src_summary!I1240</f>
        <v>0</v>
      </c>
      <c r="I1240" s="237">
        <f>unprmtd_src_summary!J1240</f>
        <v>0</v>
      </c>
      <c r="J1240" s="237">
        <f>unprmtd_src_summary!K1240</f>
        <v>0</v>
      </c>
    </row>
    <row r="1241" spans="1:10" s="226" customFormat="1" x14ac:dyDescent="0.2">
      <c r="A1241" s="226" t="s">
        <v>15903</v>
      </c>
      <c r="B1241" s="226" t="str">
        <f>unprmtd_src_summary!C1241</f>
        <v>38</v>
      </c>
      <c r="C1241" s="235" t="str">
        <f>unprmtd_src_summary!D1241</f>
        <v>3803302</v>
      </c>
      <c r="D1241" s="235" t="str">
        <f>unprmtd_src_summary!E1241</f>
        <v>2310002240</v>
      </c>
      <c r="E1241" s="236" t="str">
        <f>unprmtd_src_summary!F1241</f>
        <v>Oil Tank</v>
      </c>
      <c r="F1241" s="237">
        <f>unprmtd_src_summary!G1241</f>
        <v>0</v>
      </c>
      <c r="G1241" s="237">
        <f>unprmtd_src_summary!H1241</f>
        <v>1534.2018615014722</v>
      </c>
      <c r="H1241" s="237">
        <f>unprmtd_src_summary!I1241</f>
        <v>0</v>
      </c>
      <c r="I1241" s="237">
        <f>unprmtd_src_summary!J1241</f>
        <v>0</v>
      </c>
      <c r="J1241" s="237">
        <f>unprmtd_src_summary!K1241</f>
        <v>0</v>
      </c>
    </row>
    <row r="1242" spans="1:10" s="226" customFormat="1" x14ac:dyDescent="0.2">
      <c r="A1242" s="226" t="s">
        <v>15903</v>
      </c>
      <c r="B1242" s="226" t="str">
        <f>unprmtd_src_summary!C1242</f>
        <v>38</v>
      </c>
      <c r="C1242" s="235" t="str">
        <f>unprmtd_src_summary!D1242</f>
        <v>3804902</v>
      </c>
      <c r="D1242" s="235" t="str">
        <f>unprmtd_src_summary!E1242</f>
        <v>2310002240</v>
      </c>
      <c r="E1242" s="236" t="str">
        <f>unprmtd_src_summary!F1242</f>
        <v>Oil Tank</v>
      </c>
      <c r="F1242" s="237">
        <f>unprmtd_src_summary!G1242</f>
        <v>0</v>
      </c>
      <c r="G1242" s="237">
        <f>unprmtd_src_summary!H1242</f>
        <v>91.849669139747334</v>
      </c>
      <c r="H1242" s="237">
        <f>unprmtd_src_summary!I1242</f>
        <v>0</v>
      </c>
      <c r="I1242" s="237">
        <f>unprmtd_src_summary!J1242</f>
        <v>0</v>
      </c>
      <c r="J1242" s="237">
        <f>unprmtd_src_summary!K1242</f>
        <v>0</v>
      </c>
    </row>
    <row r="1243" spans="1:10" s="226" customFormat="1" x14ac:dyDescent="0.2">
      <c r="A1243" s="226" t="s">
        <v>15903</v>
      </c>
      <c r="B1243" s="226" t="str">
        <f>unprmtd_src_summary!C1243</f>
        <v>38</v>
      </c>
      <c r="C1243" s="235" t="str">
        <f>unprmtd_src_summary!D1243</f>
        <v>3805302</v>
      </c>
      <c r="D1243" s="235" t="str">
        <f>unprmtd_src_summary!E1243</f>
        <v>2310002240</v>
      </c>
      <c r="E1243" s="236" t="str">
        <f>unprmtd_src_summary!F1243</f>
        <v>Oil Tank</v>
      </c>
      <c r="F1243" s="237">
        <f>unprmtd_src_summary!G1243</f>
        <v>0</v>
      </c>
      <c r="G1243" s="237">
        <f>unprmtd_src_summary!H1243</f>
        <v>24640.909026295933</v>
      </c>
      <c r="H1243" s="237">
        <f>unprmtd_src_summary!I1243</f>
        <v>0</v>
      </c>
      <c r="I1243" s="237">
        <f>unprmtd_src_summary!J1243</f>
        <v>0</v>
      </c>
      <c r="J1243" s="237">
        <f>unprmtd_src_summary!K1243</f>
        <v>0</v>
      </c>
    </row>
    <row r="1244" spans="1:10" s="226" customFormat="1" x14ac:dyDescent="0.2">
      <c r="A1244" s="226" t="s">
        <v>15903</v>
      </c>
      <c r="B1244" s="226" t="str">
        <f>unprmtd_src_summary!C1244</f>
        <v>38</v>
      </c>
      <c r="C1244" s="235" t="str">
        <f>unprmtd_src_summary!D1244</f>
        <v>3805502</v>
      </c>
      <c r="D1244" s="235" t="str">
        <f>unprmtd_src_summary!E1244</f>
        <v>2310002240</v>
      </c>
      <c r="E1244" s="236" t="str">
        <f>unprmtd_src_summary!F1244</f>
        <v>Oil Tank</v>
      </c>
      <c r="F1244" s="237">
        <f>unprmtd_src_summary!G1244</f>
        <v>0</v>
      </c>
      <c r="G1244" s="237">
        <f>unprmtd_src_summary!H1244</f>
        <v>0</v>
      </c>
      <c r="H1244" s="237">
        <f>unprmtd_src_summary!I1244</f>
        <v>0</v>
      </c>
      <c r="I1244" s="237">
        <f>unprmtd_src_summary!J1244</f>
        <v>0</v>
      </c>
      <c r="J1244" s="237">
        <f>unprmtd_src_summary!K1244</f>
        <v>0</v>
      </c>
    </row>
    <row r="1245" spans="1:10" s="226" customFormat="1" x14ac:dyDescent="0.2">
      <c r="A1245" s="226" t="s">
        <v>15903</v>
      </c>
      <c r="B1245" s="226" t="str">
        <f>unprmtd_src_summary!C1245</f>
        <v>38</v>
      </c>
      <c r="C1245" s="235" t="str">
        <f>unprmtd_src_summary!D1245</f>
        <v>3805702</v>
      </c>
      <c r="D1245" s="235" t="str">
        <f>unprmtd_src_summary!E1245</f>
        <v>2310002240</v>
      </c>
      <c r="E1245" s="236" t="str">
        <f>unprmtd_src_summary!F1245</f>
        <v>Oil Tank</v>
      </c>
      <c r="F1245" s="237">
        <f>unprmtd_src_summary!G1245</f>
        <v>0</v>
      </c>
      <c r="G1245" s="237">
        <f>unprmtd_src_summary!H1245</f>
        <v>5.967353855183239</v>
      </c>
      <c r="H1245" s="237">
        <f>unprmtd_src_summary!I1245</f>
        <v>0</v>
      </c>
      <c r="I1245" s="237">
        <f>unprmtd_src_summary!J1245</f>
        <v>0</v>
      </c>
      <c r="J1245" s="237">
        <f>unprmtd_src_summary!K1245</f>
        <v>0</v>
      </c>
    </row>
    <row r="1246" spans="1:10" s="226" customFormat="1" x14ac:dyDescent="0.2">
      <c r="A1246" s="226" t="s">
        <v>15903</v>
      </c>
      <c r="B1246" s="226" t="str">
        <f>unprmtd_src_summary!C1246</f>
        <v>38</v>
      </c>
      <c r="C1246" s="235" t="str">
        <f>unprmtd_src_summary!D1246</f>
        <v>3806102</v>
      </c>
      <c r="D1246" s="235" t="str">
        <f>unprmtd_src_summary!E1246</f>
        <v>2310002240</v>
      </c>
      <c r="E1246" s="236" t="str">
        <f>unprmtd_src_summary!F1246</f>
        <v>Oil Tank</v>
      </c>
      <c r="F1246" s="237">
        <f>unprmtd_src_summary!G1246</f>
        <v>0</v>
      </c>
      <c r="G1246" s="237">
        <f>unprmtd_src_summary!H1246</f>
        <v>67938.394445174985</v>
      </c>
      <c r="H1246" s="237">
        <f>unprmtd_src_summary!I1246</f>
        <v>0</v>
      </c>
      <c r="I1246" s="237">
        <f>unprmtd_src_summary!J1246</f>
        <v>0</v>
      </c>
      <c r="J1246" s="237">
        <f>unprmtd_src_summary!K1246</f>
        <v>0</v>
      </c>
    </row>
    <row r="1247" spans="1:10" s="226" customFormat="1" x14ac:dyDescent="0.2">
      <c r="A1247" s="226" t="s">
        <v>15903</v>
      </c>
      <c r="B1247" s="226" t="str">
        <f>unprmtd_src_summary!C1247</f>
        <v>38</v>
      </c>
      <c r="C1247" s="235" t="str">
        <f>unprmtd_src_summary!D1247</f>
        <v>3807502</v>
      </c>
      <c r="D1247" s="235" t="str">
        <f>unprmtd_src_summary!E1247</f>
        <v>2310002240</v>
      </c>
      <c r="E1247" s="236" t="str">
        <f>unprmtd_src_summary!F1247</f>
        <v>Oil Tank</v>
      </c>
      <c r="F1247" s="237">
        <f>unprmtd_src_summary!G1247</f>
        <v>0</v>
      </c>
      <c r="G1247" s="237">
        <f>unprmtd_src_summary!H1247</f>
        <v>2107.450172733591</v>
      </c>
      <c r="H1247" s="237">
        <f>unprmtd_src_summary!I1247</f>
        <v>0</v>
      </c>
      <c r="I1247" s="237">
        <f>unprmtd_src_summary!J1247</f>
        <v>0</v>
      </c>
      <c r="J1247" s="237">
        <f>unprmtd_src_summary!K1247</f>
        <v>0</v>
      </c>
    </row>
    <row r="1248" spans="1:10" s="226" customFormat="1" x14ac:dyDescent="0.2">
      <c r="A1248" s="226" t="s">
        <v>15903</v>
      </c>
      <c r="B1248" s="226" t="str">
        <f>unprmtd_src_summary!C1248</f>
        <v>38</v>
      </c>
      <c r="C1248" s="235" t="str">
        <f>unprmtd_src_summary!D1248</f>
        <v>3808702</v>
      </c>
      <c r="D1248" s="235" t="str">
        <f>unprmtd_src_summary!E1248</f>
        <v>2310002240</v>
      </c>
      <c r="E1248" s="236" t="str">
        <f>unprmtd_src_summary!F1248</f>
        <v>Oil Tank</v>
      </c>
      <c r="F1248" s="237">
        <f>unprmtd_src_summary!G1248</f>
        <v>0</v>
      </c>
      <c r="G1248" s="237">
        <f>unprmtd_src_summary!H1248</f>
        <v>1060.1328405658235</v>
      </c>
      <c r="H1248" s="237">
        <f>unprmtd_src_summary!I1248</f>
        <v>0</v>
      </c>
      <c r="I1248" s="237">
        <f>unprmtd_src_summary!J1248</f>
        <v>0</v>
      </c>
      <c r="J1248" s="237">
        <f>unprmtd_src_summary!K1248</f>
        <v>0</v>
      </c>
    </row>
    <row r="1249" spans="1:10" s="226" customFormat="1" ht="11.25" customHeight="1" x14ac:dyDescent="0.2">
      <c r="A1249" s="226" t="s">
        <v>15903</v>
      </c>
      <c r="B1249" s="226" t="str">
        <f>unprmtd_src_summary!C1249</f>
        <v>38</v>
      </c>
      <c r="C1249" s="235" t="str">
        <f>unprmtd_src_summary!D1249</f>
        <v>3808902</v>
      </c>
      <c r="D1249" s="235" t="str">
        <f>unprmtd_src_summary!E1249</f>
        <v>2310002240</v>
      </c>
      <c r="E1249" s="236" t="str">
        <f>unprmtd_src_summary!F1249</f>
        <v>Oil Tank</v>
      </c>
      <c r="F1249" s="237">
        <f>unprmtd_src_summary!G1249</f>
        <v>0</v>
      </c>
      <c r="G1249" s="237">
        <f>unprmtd_src_summary!H1249</f>
        <v>3381.747859609382</v>
      </c>
      <c r="H1249" s="237">
        <f>unprmtd_src_summary!I1249</f>
        <v>0</v>
      </c>
      <c r="I1249" s="237">
        <f>unprmtd_src_summary!J1249</f>
        <v>0</v>
      </c>
      <c r="J1249" s="237">
        <f>unprmtd_src_summary!K1249</f>
        <v>0</v>
      </c>
    </row>
    <row r="1250" spans="1:10" s="226" customFormat="1" x14ac:dyDescent="0.2">
      <c r="A1250" s="226" t="s">
        <v>15903</v>
      </c>
      <c r="B1250" s="226" t="str">
        <f>unprmtd_src_summary!C1250</f>
        <v>38</v>
      </c>
      <c r="C1250" s="235" t="str">
        <f>unprmtd_src_summary!D1250</f>
        <v>3810102</v>
      </c>
      <c r="D1250" s="235" t="str">
        <f>unprmtd_src_summary!E1250</f>
        <v>2310002240</v>
      </c>
      <c r="E1250" s="236" t="str">
        <f>unprmtd_src_summary!F1250</f>
        <v>Oil Tank</v>
      </c>
      <c r="F1250" s="237">
        <f>unprmtd_src_summary!G1250</f>
        <v>0</v>
      </c>
      <c r="G1250" s="237">
        <f>unprmtd_src_summary!H1250</f>
        <v>170.30323778826698</v>
      </c>
      <c r="H1250" s="237">
        <f>unprmtd_src_summary!I1250</f>
        <v>0</v>
      </c>
      <c r="I1250" s="237">
        <f>unprmtd_src_summary!J1250</f>
        <v>0</v>
      </c>
      <c r="J1250" s="237">
        <f>unprmtd_src_summary!K1250</f>
        <v>0</v>
      </c>
    </row>
    <row r="1251" spans="1:10" s="226" customFormat="1" x14ac:dyDescent="0.2">
      <c r="A1251" s="226" t="s">
        <v>15903</v>
      </c>
      <c r="B1251" s="226" t="str">
        <f>unprmtd_src_summary!C1251</f>
        <v>38</v>
      </c>
      <c r="C1251" s="235" t="str">
        <f>unprmtd_src_summary!D1251</f>
        <v>3810502</v>
      </c>
      <c r="D1251" s="235" t="str">
        <f>unprmtd_src_summary!E1251</f>
        <v>2310002240</v>
      </c>
      <c r="E1251" s="236" t="str">
        <f>unprmtd_src_summary!F1251</f>
        <v>Oil Tank</v>
      </c>
      <c r="F1251" s="237">
        <f>unprmtd_src_summary!G1251</f>
        <v>0</v>
      </c>
      <c r="G1251" s="237">
        <f>unprmtd_src_summary!H1251</f>
        <v>13919.126170322179</v>
      </c>
      <c r="H1251" s="237">
        <f>unprmtd_src_summary!I1251</f>
        <v>0</v>
      </c>
      <c r="I1251" s="237">
        <f>unprmtd_src_summary!J1251</f>
        <v>0</v>
      </c>
      <c r="J1251" s="237">
        <f>unprmtd_src_summary!K1251</f>
        <v>0</v>
      </c>
    </row>
    <row r="1252" spans="1:10" s="226" customFormat="1" x14ac:dyDescent="0.2">
      <c r="A1252" s="226" t="s">
        <v>15903</v>
      </c>
      <c r="B1252" s="226" t="str">
        <f>unprmtd_src_summary!C1252</f>
        <v>46</v>
      </c>
      <c r="C1252" s="235" t="str">
        <f>unprmtd_src_summary!D1252</f>
        <v>4606302</v>
      </c>
      <c r="D1252" s="235" t="str">
        <f>unprmtd_src_summary!E1252</f>
        <v>2310002240</v>
      </c>
      <c r="E1252" s="236" t="str">
        <f>unprmtd_src_summary!F1252</f>
        <v>Oil Tank</v>
      </c>
      <c r="F1252" s="237">
        <f>unprmtd_src_summary!G1252</f>
        <v>0</v>
      </c>
      <c r="G1252" s="237">
        <f>unprmtd_src_summary!H1252</f>
        <v>4542.5751942270253</v>
      </c>
      <c r="H1252" s="237">
        <f>unprmtd_src_summary!I1252</f>
        <v>0</v>
      </c>
      <c r="I1252" s="237">
        <f>unprmtd_src_summary!J1252</f>
        <v>0</v>
      </c>
      <c r="J1252" s="237">
        <f>unprmtd_src_summary!K1252</f>
        <v>0</v>
      </c>
    </row>
    <row r="1253" spans="1:10" s="226" customFormat="1" x14ac:dyDescent="0.2">
      <c r="A1253" s="226" t="s">
        <v>15903</v>
      </c>
      <c r="B1253" s="226" t="str">
        <f>unprmtd_src_summary!C1253</f>
        <v>46</v>
      </c>
      <c r="C1253" s="235" t="str">
        <f>unprmtd_src_summary!D1253</f>
        <v>4601902</v>
      </c>
      <c r="D1253" s="235" t="str">
        <f>unprmtd_src_summary!E1253</f>
        <v>2310002240</v>
      </c>
      <c r="E1253" s="236" t="str">
        <f>unprmtd_src_summary!F1253</f>
        <v>Oil Tank</v>
      </c>
      <c r="F1253" s="237">
        <f>unprmtd_src_summary!G1253</f>
        <v>0</v>
      </c>
      <c r="G1253" s="237">
        <f>unprmtd_src_summary!H1253</f>
        <v>0</v>
      </c>
      <c r="H1253" s="237">
        <f>unprmtd_src_summary!I1253</f>
        <v>0</v>
      </c>
      <c r="I1253" s="237">
        <f>unprmtd_src_summary!J1253</f>
        <v>0</v>
      </c>
      <c r="J1253" s="237">
        <f>unprmtd_src_summary!K1253</f>
        <v>0</v>
      </c>
    </row>
    <row r="1254" spans="1:10" s="31" customFormat="1" x14ac:dyDescent="0.2">
      <c r="A1254" t="s">
        <v>15903</v>
      </c>
      <c r="B1254" t="str">
        <f>unprmtd_src_summary!C1254</f>
        <v>30</v>
      </c>
      <c r="C1254" s="143">
        <f>unprmtd_src_summary!D1254</f>
        <v>30011</v>
      </c>
      <c r="D1254" s="143" t="str">
        <f>unprmtd_src_summary!E1254</f>
        <v>2310002241</v>
      </c>
      <c r="E1254" s="28" t="str">
        <f>unprmtd_src_summary!F1254</f>
        <v>Oil Tank Flaring</v>
      </c>
      <c r="F1254" s="144">
        <f>unprmtd_src_summary!G1254</f>
        <v>0.34904181119766459</v>
      </c>
      <c r="G1254" s="144">
        <f>unprmtd_src_summary!H1254</f>
        <v>0</v>
      </c>
      <c r="H1254" s="144">
        <f>unprmtd_src_summary!I1254</f>
        <v>0.80116112656297678</v>
      </c>
      <c r="I1254" s="144">
        <f>unprmtd_src_summary!J1254</f>
        <v>0</v>
      </c>
      <c r="J1254" s="144">
        <f>unprmtd_src_summary!K1254</f>
        <v>0</v>
      </c>
    </row>
    <row r="1255" spans="1:10" s="31" customFormat="1" ht="11.25" customHeight="1" x14ac:dyDescent="0.2">
      <c r="A1255" t="s">
        <v>15903</v>
      </c>
      <c r="B1255" t="str">
        <f>unprmtd_src_summary!C1255</f>
        <v>30</v>
      </c>
      <c r="C1255" s="143">
        <f>unprmtd_src_summary!D1255</f>
        <v>30017</v>
      </c>
      <c r="D1255" s="143" t="str">
        <f>unprmtd_src_summary!E1255</f>
        <v>2310002241</v>
      </c>
      <c r="E1255" s="28" t="str">
        <f>unprmtd_src_summary!F1255</f>
        <v>Oil Tank Flaring</v>
      </c>
      <c r="F1255" s="144">
        <f>unprmtd_src_summary!G1255</f>
        <v>0</v>
      </c>
      <c r="G1255" s="144">
        <f>unprmtd_src_summary!H1255</f>
        <v>0</v>
      </c>
      <c r="H1255" s="144">
        <f>unprmtd_src_summary!I1255</f>
        <v>0</v>
      </c>
      <c r="I1255" s="144">
        <f>unprmtd_src_summary!J1255</f>
        <v>0</v>
      </c>
      <c r="J1255" s="144">
        <f>unprmtd_src_summary!K1255</f>
        <v>0</v>
      </c>
    </row>
    <row r="1256" spans="1:10" s="31" customFormat="1" x14ac:dyDescent="0.2">
      <c r="A1256" t="s">
        <v>15903</v>
      </c>
      <c r="B1256" t="str">
        <f>unprmtd_src_summary!C1256</f>
        <v>30</v>
      </c>
      <c r="C1256" s="143">
        <f>unprmtd_src_summary!D1256</f>
        <v>30019</v>
      </c>
      <c r="D1256" s="143" t="str">
        <f>unprmtd_src_summary!E1256</f>
        <v>2310002241</v>
      </c>
      <c r="E1256" s="28" t="str">
        <f>unprmtd_src_summary!F1256</f>
        <v>Oil Tank Flaring</v>
      </c>
      <c r="F1256" s="144">
        <f>unprmtd_src_summary!G1256</f>
        <v>5.4008521134316662E-3</v>
      </c>
      <c r="G1256" s="144">
        <f>unprmtd_src_summary!H1256</f>
        <v>0</v>
      </c>
      <c r="H1256" s="144">
        <f>unprmtd_src_summary!I1256</f>
        <v>2.7627240605863947E-2</v>
      </c>
      <c r="I1256" s="144">
        <f>unprmtd_src_summary!J1256</f>
        <v>0</v>
      </c>
      <c r="J1256" s="144">
        <f>unprmtd_src_summary!K1256</f>
        <v>0</v>
      </c>
    </row>
    <row r="1257" spans="1:10" s="31" customFormat="1" x14ac:dyDescent="0.2">
      <c r="A1257" t="s">
        <v>15903</v>
      </c>
      <c r="B1257" t="str">
        <f>unprmtd_src_summary!C1257</f>
        <v>30</v>
      </c>
      <c r="C1257" s="143">
        <f>unprmtd_src_summary!D1257</f>
        <v>30021</v>
      </c>
      <c r="D1257" s="143" t="str">
        <f>unprmtd_src_summary!E1257</f>
        <v>2310002241</v>
      </c>
      <c r="E1257" s="28" t="str">
        <f>unprmtd_src_summary!F1257</f>
        <v>Oil Tank Flaring</v>
      </c>
      <c r="F1257" s="144">
        <f>unprmtd_src_summary!G1257</f>
        <v>2.8340234275979248</v>
      </c>
      <c r="G1257" s="144">
        <f>unprmtd_src_summary!H1257</f>
        <v>0</v>
      </c>
      <c r="H1257" s="144">
        <f>unprmtd_src_summary!I1257</f>
        <v>6.5049782837461221</v>
      </c>
      <c r="I1257" s="144">
        <f>unprmtd_src_summary!J1257</f>
        <v>0</v>
      </c>
      <c r="J1257" s="144">
        <f>unprmtd_src_summary!K1257</f>
        <v>0</v>
      </c>
    </row>
    <row r="1258" spans="1:10" x14ac:dyDescent="0.2">
      <c r="A1258" t="s">
        <v>15903</v>
      </c>
      <c r="B1258" t="str">
        <f>unprmtd_src_summary!C1258</f>
        <v>30</v>
      </c>
      <c r="C1258" s="143">
        <f>unprmtd_src_summary!D1258</f>
        <v>30025</v>
      </c>
      <c r="D1258" s="143" t="str">
        <f>unprmtd_src_summary!E1258</f>
        <v>2310002241</v>
      </c>
      <c r="E1258" s="28" t="str">
        <f>unprmtd_src_summary!F1258</f>
        <v>Oil Tank Flaring</v>
      </c>
      <c r="F1258" s="144">
        <f>unprmtd_src_summary!G1258</f>
        <v>44.550761429885171</v>
      </c>
      <c r="G1258" s="144">
        <f>unprmtd_src_summary!H1258</f>
        <v>0</v>
      </c>
      <c r="H1258" s="144">
        <f>unprmtd_src_summary!I1258</f>
        <v>102.25805926784061</v>
      </c>
      <c r="I1258" s="144">
        <f>unprmtd_src_summary!J1258</f>
        <v>0</v>
      </c>
      <c r="J1258" s="144">
        <f>unprmtd_src_summary!K1258</f>
        <v>0</v>
      </c>
    </row>
    <row r="1259" spans="1:10" s="30" customFormat="1" x14ac:dyDescent="0.2">
      <c r="A1259" t="s">
        <v>15903</v>
      </c>
      <c r="B1259" t="str">
        <f>unprmtd_src_summary!C1259</f>
        <v>30</v>
      </c>
      <c r="C1259" s="143">
        <f>unprmtd_src_summary!D1259</f>
        <v>30033</v>
      </c>
      <c r="D1259" s="143" t="str">
        <f>unprmtd_src_summary!E1259</f>
        <v>2310002241</v>
      </c>
      <c r="E1259" s="28" t="str">
        <f>unprmtd_src_summary!F1259</f>
        <v>Oil Tank Flaring</v>
      </c>
      <c r="F1259" s="144">
        <f>unprmtd_src_summary!G1259</f>
        <v>0.11422504044486856</v>
      </c>
      <c r="G1259" s="144">
        <f>unprmtd_src_summary!H1259</f>
        <v>0</v>
      </c>
      <c r="H1259" s="144">
        <f>unprmtd_src_summary!I1259</f>
        <v>0.26218252125871616</v>
      </c>
      <c r="I1259" s="144">
        <f>unprmtd_src_summary!J1259</f>
        <v>0</v>
      </c>
      <c r="J1259" s="144">
        <f>unprmtd_src_summary!K1259</f>
        <v>0</v>
      </c>
    </row>
    <row r="1260" spans="1:10" s="31" customFormat="1" x14ac:dyDescent="0.2">
      <c r="A1260" t="s">
        <v>15903</v>
      </c>
      <c r="B1260" t="str">
        <f>unprmtd_src_summary!C1260</f>
        <v>30</v>
      </c>
      <c r="C1260" s="143">
        <f>unprmtd_src_summary!D1260</f>
        <v>30055</v>
      </c>
      <c r="D1260" s="143" t="str">
        <f>unprmtd_src_summary!E1260</f>
        <v>2310002241</v>
      </c>
      <c r="E1260" s="28" t="str">
        <f>unprmtd_src_summary!F1260</f>
        <v>Oil Tank Flaring</v>
      </c>
      <c r="F1260" s="144">
        <f>unprmtd_src_summary!G1260</f>
        <v>4.4000083238573635E-2</v>
      </c>
      <c r="G1260" s="144">
        <f>unprmtd_src_summary!H1260</f>
        <v>0</v>
      </c>
      <c r="H1260" s="144">
        <f>unprmtd_src_summary!I1260</f>
        <v>0.10099407900538727</v>
      </c>
      <c r="I1260" s="144">
        <f>unprmtd_src_summary!J1260</f>
        <v>0</v>
      </c>
      <c r="J1260" s="144">
        <f>unprmtd_src_summary!K1260</f>
        <v>0</v>
      </c>
    </row>
    <row r="1261" spans="1:10" x14ac:dyDescent="0.2">
      <c r="A1261" t="s">
        <v>15903</v>
      </c>
      <c r="B1261" t="str">
        <f>unprmtd_src_summary!C1261</f>
        <v>30</v>
      </c>
      <c r="C1261" s="143">
        <f>unprmtd_src_summary!D1261</f>
        <v>30079</v>
      </c>
      <c r="D1261" s="143" t="str">
        <f>unprmtd_src_summary!E1261</f>
        <v>2310002241</v>
      </c>
      <c r="E1261" s="28" t="str">
        <f>unprmtd_src_summary!F1261</f>
        <v>Oil Tank Flaring</v>
      </c>
      <c r="F1261" s="144">
        <f>unprmtd_src_summary!G1261</f>
        <v>0.54082270261022314</v>
      </c>
      <c r="G1261" s="144">
        <f>unprmtd_src_summary!H1261</f>
        <v>0</v>
      </c>
      <c r="H1261" s="144">
        <f>unprmtd_src_summary!I1261</f>
        <v>1.2413588051451734</v>
      </c>
      <c r="I1261" s="144">
        <f>unprmtd_src_summary!J1261</f>
        <v>0</v>
      </c>
      <c r="J1261" s="144">
        <f>unprmtd_src_summary!K1261</f>
        <v>0</v>
      </c>
    </row>
    <row r="1262" spans="1:10" s="30" customFormat="1" x14ac:dyDescent="0.2">
      <c r="A1262" t="s">
        <v>15903</v>
      </c>
      <c r="B1262" t="str">
        <f>unprmtd_src_summary!C1262</f>
        <v>30</v>
      </c>
      <c r="C1262" s="143">
        <f>unprmtd_src_summary!D1262</f>
        <v>30083</v>
      </c>
      <c r="D1262" s="143" t="str">
        <f>unprmtd_src_summary!E1262</f>
        <v>2310002241</v>
      </c>
      <c r="E1262" s="28" t="str">
        <f>unprmtd_src_summary!F1262</f>
        <v>Oil Tank Flaring</v>
      </c>
      <c r="F1262" s="144">
        <f>unprmtd_src_summary!G1262</f>
        <v>110.66026822769351</v>
      </c>
      <c r="G1262" s="144">
        <f>unprmtd_src_summary!H1262</f>
        <v>0</v>
      </c>
      <c r="H1262" s="144">
        <f>unprmtd_src_summary!I1262</f>
        <v>254.00024385288691</v>
      </c>
      <c r="I1262" s="144">
        <f>unprmtd_src_summary!J1262</f>
        <v>0</v>
      </c>
      <c r="J1262" s="144">
        <f>unprmtd_src_summary!K1262</f>
        <v>0</v>
      </c>
    </row>
    <row r="1263" spans="1:10" s="31" customFormat="1" x14ac:dyDescent="0.2">
      <c r="A1263" t="s">
        <v>15903</v>
      </c>
      <c r="B1263" t="str">
        <f>unprmtd_src_summary!C1263</f>
        <v>30</v>
      </c>
      <c r="C1263" s="143">
        <f>unprmtd_src_summary!D1263</f>
        <v>30085</v>
      </c>
      <c r="D1263" s="143" t="str">
        <f>unprmtd_src_summary!E1263</f>
        <v>2310002241</v>
      </c>
      <c r="E1263" s="28" t="str">
        <f>unprmtd_src_summary!F1263</f>
        <v>Oil Tank Flaring</v>
      </c>
      <c r="F1263" s="144">
        <f>unprmtd_src_summary!G1263</f>
        <v>7.0012484532766228</v>
      </c>
      <c r="G1263" s="144">
        <f>unprmtd_src_summary!H1263</f>
        <v>0</v>
      </c>
      <c r="H1263" s="144">
        <f>unprmtd_src_summary!I1263</f>
        <v>17.08638265659884</v>
      </c>
      <c r="I1263" s="144">
        <f>unprmtd_src_summary!J1263</f>
        <v>0</v>
      </c>
      <c r="J1263" s="144">
        <f>unprmtd_src_summary!K1263</f>
        <v>0</v>
      </c>
    </row>
    <row r="1264" spans="1:10" x14ac:dyDescent="0.2">
      <c r="A1264" t="s">
        <v>15903</v>
      </c>
      <c r="B1264" t="str">
        <f>unprmtd_src_summary!C1264</f>
        <v>30</v>
      </c>
      <c r="C1264" s="143">
        <f>unprmtd_src_summary!D1264</f>
        <v>30091</v>
      </c>
      <c r="D1264" s="143" t="str">
        <f>unprmtd_src_summary!E1264</f>
        <v>2310002241</v>
      </c>
      <c r="E1264" s="28" t="str">
        <f>unprmtd_src_summary!F1264</f>
        <v>Oil Tank Flaring</v>
      </c>
      <c r="F1264" s="144">
        <f>unprmtd_src_summary!G1264</f>
        <v>10.234438723701428</v>
      </c>
      <c r="G1264" s="144">
        <f>unprmtd_src_summary!H1264</f>
        <v>0</v>
      </c>
      <c r="H1264" s="144">
        <f>unprmtd_src_summary!I1264</f>
        <v>23.523022133637983</v>
      </c>
      <c r="I1264" s="144">
        <f>unprmtd_src_summary!J1264</f>
        <v>0</v>
      </c>
      <c r="J1264" s="144">
        <f>unprmtd_src_summary!K1264</f>
        <v>0</v>
      </c>
    </row>
    <row r="1265" spans="1:11" s="30" customFormat="1" x14ac:dyDescent="0.2">
      <c r="A1265" t="s">
        <v>15903</v>
      </c>
      <c r="B1265" t="str">
        <f>unprmtd_src_summary!C1265</f>
        <v>30</v>
      </c>
      <c r="C1265" s="143">
        <f>unprmtd_src_summary!D1265</f>
        <v>30105</v>
      </c>
      <c r="D1265" s="143" t="str">
        <f>unprmtd_src_summary!E1265</f>
        <v>2310002241</v>
      </c>
      <c r="E1265" s="28" t="str">
        <f>unprmtd_src_summary!F1265</f>
        <v>Oil Tank Flaring</v>
      </c>
      <c r="F1265" s="144">
        <f>unprmtd_src_summary!G1265</f>
        <v>0.10821803180875417</v>
      </c>
      <c r="G1265" s="144">
        <f>unprmtd_src_summary!H1265</f>
        <v>0</v>
      </c>
      <c r="H1265" s="144">
        <f>unprmtd_src_summary!I1265</f>
        <v>0.58883340837116238</v>
      </c>
      <c r="I1265" s="144">
        <f>unprmtd_src_summary!J1265</f>
        <v>0</v>
      </c>
      <c r="J1265" s="144">
        <f>unprmtd_src_summary!K1265</f>
        <v>0</v>
      </c>
    </row>
    <row r="1266" spans="1:11" s="31" customFormat="1" x14ac:dyDescent="0.2">
      <c r="A1266" t="s">
        <v>15903</v>
      </c>
      <c r="B1266" t="str">
        <f>unprmtd_src_summary!C1266</f>
        <v>30</v>
      </c>
      <c r="C1266" s="143">
        <f>unprmtd_src_summary!D1266</f>
        <v>30109</v>
      </c>
      <c r="D1266" s="143" t="str">
        <f>unprmtd_src_summary!E1266</f>
        <v>2310002241</v>
      </c>
      <c r="E1266" s="28" t="str">
        <f>unprmtd_src_summary!F1266</f>
        <v>Oil Tank Flaring</v>
      </c>
      <c r="F1266" s="144">
        <f>unprmtd_src_summary!G1266</f>
        <v>5.0328793772507252</v>
      </c>
      <c r="G1266" s="144">
        <f>unprmtd_src_summary!H1266</f>
        <v>0</v>
      </c>
      <c r="H1266" s="144">
        <f>unprmtd_src_summary!I1266</f>
        <v>11.552046724426186</v>
      </c>
      <c r="I1266" s="144">
        <f>unprmtd_src_summary!J1266</f>
        <v>0</v>
      </c>
      <c r="J1266" s="144">
        <f>unprmtd_src_summary!K1266</f>
        <v>0</v>
      </c>
    </row>
    <row r="1267" spans="1:11" x14ac:dyDescent="0.2">
      <c r="A1267" t="s">
        <v>15903</v>
      </c>
      <c r="B1267" t="str">
        <f>unprmtd_src_summary!C1267</f>
        <v>38</v>
      </c>
      <c r="C1267" s="143">
        <f>unprmtd_src_summary!D1267</f>
        <v>38007</v>
      </c>
      <c r="D1267" s="143" t="str">
        <f>unprmtd_src_summary!E1267</f>
        <v>2310002241</v>
      </c>
      <c r="E1267" s="28" t="str">
        <f>unprmtd_src_summary!F1267</f>
        <v>Oil Tank Flaring</v>
      </c>
      <c r="F1267" s="144">
        <f>unprmtd_src_summary!G1267</f>
        <v>3.8347761643842273</v>
      </c>
      <c r="G1267" s="144">
        <f>unprmtd_src_summary!H1267</f>
        <v>0</v>
      </c>
      <c r="H1267" s="144">
        <f>unprmtd_src_summary!I1267</f>
        <v>49.463315895318303</v>
      </c>
      <c r="I1267" s="144">
        <f>unprmtd_src_summary!J1267</f>
        <v>0</v>
      </c>
      <c r="J1267" s="144">
        <f>unprmtd_src_summary!K1267</f>
        <v>0</v>
      </c>
    </row>
    <row r="1268" spans="1:11" s="30" customFormat="1" x14ac:dyDescent="0.2">
      <c r="A1268" t="s">
        <v>15903</v>
      </c>
      <c r="B1268" t="str">
        <f>unprmtd_src_summary!C1268</f>
        <v>38</v>
      </c>
      <c r="C1268" s="143">
        <f>unprmtd_src_summary!D1268</f>
        <v>38009</v>
      </c>
      <c r="D1268" s="143" t="str">
        <f>unprmtd_src_summary!E1268</f>
        <v>2310002241</v>
      </c>
      <c r="E1268" s="28" t="str">
        <f>unprmtd_src_summary!F1268</f>
        <v>Oil Tank Flaring</v>
      </c>
      <c r="F1268" s="144">
        <f>unprmtd_src_summary!G1268</f>
        <v>1.878493041636615</v>
      </c>
      <c r="G1268" s="144">
        <f>unprmtd_src_summary!H1268</f>
        <v>0</v>
      </c>
      <c r="H1268" s="144">
        <f>unprmtd_src_summary!I1268</f>
        <v>24.229965646651856</v>
      </c>
      <c r="I1268" s="144">
        <f>unprmtd_src_summary!J1268</f>
        <v>0</v>
      </c>
      <c r="J1268" s="144">
        <f>unprmtd_src_summary!K1268</f>
        <v>0</v>
      </c>
    </row>
    <row r="1269" spans="1:11" s="30" customFormat="1" x14ac:dyDescent="0.2">
      <c r="A1269" t="s">
        <v>15903</v>
      </c>
      <c r="B1269" t="str">
        <f>unprmtd_src_summary!C1269</f>
        <v>38</v>
      </c>
      <c r="C1269" s="143">
        <f>unprmtd_src_summary!D1269</f>
        <v>38011</v>
      </c>
      <c r="D1269" s="143" t="str">
        <f>unprmtd_src_summary!E1269</f>
        <v>2310002241</v>
      </c>
      <c r="E1269" s="28" t="str">
        <f>unprmtd_src_summary!F1269</f>
        <v>Oil Tank Flaring</v>
      </c>
      <c r="F1269" s="144">
        <f>unprmtd_src_summary!G1269</f>
        <v>11.725663778468427</v>
      </c>
      <c r="G1269" s="144">
        <f>unprmtd_src_summary!H1269</f>
        <v>0</v>
      </c>
      <c r="H1269" s="144">
        <f>unprmtd_src_summary!I1269</f>
        <v>151.24486715636186</v>
      </c>
      <c r="I1269" s="144">
        <f>unprmtd_src_summary!J1269</f>
        <v>0</v>
      </c>
      <c r="J1269" s="144">
        <f>unprmtd_src_summary!K1269</f>
        <v>0</v>
      </c>
    </row>
    <row r="1270" spans="1:11" s="30" customFormat="1" x14ac:dyDescent="0.2">
      <c r="A1270" t="s">
        <v>15903</v>
      </c>
      <c r="B1270" t="str">
        <f>unprmtd_src_summary!C1270</f>
        <v>38</v>
      </c>
      <c r="C1270" s="143">
        <f>unprmtd_src_summary!D1270</f>
        <v>38013</v>
      </c>
      <c r="D1270" s="143" t="str">
        <f>unprmtd_src_summary!E1270</f>
        <v>2310002241</v>
      </c>
      <c r="E1270" s="28" t="str">
        <f>unprmtd_src_summary!F1270</f>
        <v>Oil Tank Flaring</v>
      </c>
      <c r="F1270" s="144">
        <f>unprmtd_src_summary!G1270</f>
        <v>1.3337463903009907</v>
      </c>
      <c r="G1270" s="144">
        <f>unprmtd_src_summary!H1270</f>
        <v>0</v>
      </c>
      <c r="H1270" s="144">
        <f>unprmtd_src_summary!I1270</f>
        <v>17.203486253099687</v>
      </c>
      <c r="I1270" s="144">
        <f>unprmtd_src_summary!J1270</f>
        <v>0</v>
      </c>
      <c r="J1270" s="144">
        <f>unprmtd_src_summary!K1270</f>
        <v>0</v>
      </c>
    </row>
    <row r="1271" spans="1:11" s="30" customFormat="1" x14ac:dyDescent="0.2">
      <c r="A1271" t="s">
        <v>15903</v>
      </c>
      <c r="B1271" t="str">
        <f>unprmtd_src_summary!C1271</f>
        <v>38</v>
      </c>
      <c r="C1271" s="143">
        <f>unprmtd_src_summary!D1271</f>
        <v>38023</v>
      </c>
      <c r="D1271" s="143" t="str">
        <f>unprmtd_src_summary!E1271</f>
        <v>2310002241</v>
      </c>
      <c r="E1271" s="28" t="str">
        <f>unprmtd_src_summary!F1271</f>
        <v>Oil Tank Flaring</v>
      </c>
      <c r="F1271" s="144">
        <f>unprmtd_src_summary!G1271</f>
        <v>1.4607885861307677</v>
      </c>
      <c r="G1271" s="144">
        <f>unprmtd_src_summary!H1271</f>
        <v>0</v>
      </c>
      <c r="H1271" s="144">
        <f>unprmtd_src_summary!I1271</f>
        <v>18.842155107549551</v>
      </c>
      <c r="I1271" s="144">
        <f>unprmtd_src_summary!J1271</f>
        <v>0</v>
      </c>
      <c r="J1271" s="144">
        <f>unprmtd_src_summary!K1271</f>
        <v>0</v>
      </c>
    </row>
    <row r="1272" spans="1:11" s="30" customFormat="1" x14ac:dyDescent="0.2">
      <c r="A1272" t="s">
        <v>15903</v>
      </c>
      <c r="B1272" t="str">
        <f>unprmtd_src_summary!C1272</f>
        <v>38</v>
      </c>
      <c r="C1272" s="143">
        <f>unprmtd_src_summary!D1272</f>
        <v>38025</v>
      </c>
      <c r="D1272" s="143" t="str">
        <f>unprmtd_src_summary!E1272</f>
        <v>2310002241</v>
      </c>
      <c r="E1272" s="28" t="str">
        <f>unprmtd_src_summary!F1272</f>
        <v>Oil Tank Flaring</v>
      </c>
      <c r="F1272" s="144">
        <f>unprmtd_src_summary!G1272</f>
        <v>8.5575840588583851</v>
      </c>
      <c r="G1272" s="144">
        <f>unprmtd_src_summary!H1272</f>
        <v>0</v>
      </c>
      <c r="H1272" s="144">
        <f>unprmtd_src_summary!I1272</f>
        <v>110.38101455186813</v>
      </c>
      <c r="I1272" s="144">
        <f>unprmtd_src_summary!J1272</f>
        <v>0</v>
      </c>
      <c r="J1272" s="144">
        <f>unprmtd_src_summary!K1272</f>
        <v>0</v>
      </c>
    </row>
    <row r="1273" spans="1:11" s="30" customFormat="1" x14ac:dyDescent="0.2">
      <c r="A1273" t="s">
        <v>15903</v>
      </c>
      <c r="B1273" t="str">
        <f>unprmtd_src_summary!C1273</f>
        <v>38</v>
      </c>
      <c r="C1273" s="143">
        <f>unprmtd_src_summary!D1273</f>
        <v>38033</v>
      </c>
      <c r="D1273" s="143" t="str">
        <f>unprmtd_src_summary!E1273</f>
        <v>2310002241</v>
      </c>
      <c r="E1273" s="28" t="str">
        <f>unprmtd_src_summary!F1273</f>
        <v>Oil Tank Flaring</v>
      </c>
      <c r="F1273" s="144">
        <f>unprmtd_src_summary!G1273</f>
        <v>0.53942024140394573</v>
      </c>
      <c r="G1273" s="144">
        <f>unprmtd_src_summary!H1273</f>
        <v>0</v>
      </c>
      <c r="H1273" s="144">
        <f>unprmtd_src_summary!I1273</f>
        <v>6.9577760623159159</v>
      </c>
      <c r="I1273" s="144">
        <f>unprmtd_src_summary!J1273</f>
        <v>0</v>
      </c>
      <c r="J1273" s="144">
        <f>unprmtd_src_summary!K1273</f>
        <v>0</v>
      </c>
    </row>
    <row r="1274" spans="1:11" s="30" customFormat="1" x14ac:dyDescent="0.2">
      <c r="A1274" t="s">
        <v>15903</v>
      </c>
      <c r="B1274" t="str">
        <f>unprmtd_src_summary!C1274</f>
        <v>38</v>
      </c>
      <c r="C1274" s="143">
        <f>unprmtd_src_summary!D1274</f>
        <v>38049</v>
      </c>
      <c r="D1274" s="143" t="str">
        <f>unprmtd_src_summary!E1274</f>
        <v>2310002241</v>
      </c>
      <c r="E1274" s="28" t="str">
        <f>unprmtd_src_summary!F1274</f>
        <v>Oil Tank Flaring</v>
      </c>
      <c r="F1274" s="144">
        <f>unprmtd_src_summary!G1274</f>
        <v>3.2294036360864829E-2</v>
      </c>
      <c r="G1274" s="144">
        <f>unprmtd_src_summary!H1274</f>
        <v>0</v>
      </c>
      <c r="H1274" s="144">
        <f>unprmtd_src_summary!I1274</f>
        <v>0.41654846425928266</v>
      </c>
      <c r="I1274" s="144">
        <f>unprmtd_src_summary!J1274</f>
        <v>0</v>
      </c>
      <c r="J1274" s="144">
        <f>unprmtd_src_summary!K1274</f>
        <v>0</v>
      </c>
    </row>
    <row r="1275" spans="1:11" s="30" customFormat="1" x14ac:dyDescent="0.2">
      <c r="A1275" t="s">
        <v>15903</v>
      </c>
      <c r="B1275" t="str">
        <f>unprmtd_src_summary!C1275</f>
        <v>38</v>
      </c>
      <c r="C1275" s="143">
        <f>unprmtd_src_summary!D1275</f>
        <v>38053</v>
      </c>
      <c r="D1275" s="143" t="str">
        <f>unprmtd_src_summary!E1275</f>
        <v>2310002241</v>
      </c>
      <c r="E1275" s="28" t="str">
        <f>unprmtd_src_summary!F1275</f>
        <v>Oil Tank Flaring</v>
      </c>
      <c r="F1275" s="144">
        <f>unprmtd_src_summary!G1275</f>
        <v>8.7988000273459299</v>
      </c>
      <c r="G1275" s="144">
        <f>unprmtd_src_summary!H1275</f>
        <v>0</v>
      </c>
      <c r="H1275" s="144">
        <f>unprmtd_src_summary!I1275</f>
        <v>113.49236737582376</v>
      </c>
      <c r="I1275" s="144">
        <f>unprmtd_src_summary!J1275</f>
        <v>0</v>
      </c>
      <c r="J1275" s="144">
        <f>unprmtd_src_summary!K1275</f>
        <v>0</v>
      </c>
    </row>
    <row r="1276" spans="1:11" s="30" customFormat="1" x14ac:dyDescent="0.2">
      <c r="A1276" t="s">
        <v>15903</v>
      </c>
      <c r="B1276" t="str">
        <f>unprmtd_src_summary!C1276</f>
        <v>38</v>
      </c>
      <c r="C1276" s="143">
        <f>unprmtd_src_summary!D1276</f>
        <v>38055</v>
      </c>
      <c r="D1276" s="143" t="str">
        <f>unprmtd_src_summary!E1276</f>
        <v>2310002241</v>
      </c>
      <c r="E1276" s="28" t="str">
        <f>unprmtd_src_summary!F1276</f>
        <v>Oil Tank Flaring</v>
      </c>
      <c r="F1276" s="144">
        <f>unprmtd_src_summary!G1276</f>
        <v>0.11602193433905229</v>
      </c>
      <c r="G1276" s="144">
        <f>unprmtd_src_summary!H1276</f>
        <v>0</v>
      </c>
      <c r="H1276" s="144">
        <f>unprmtd_src_summary!I1276</f>
        <v>1.4965227024977972</v>
      </c>
      <c r="I1276" s="144">
        <f>unprmtd_src_summary!J1276</f>
        <v>0</v>
      </c>
      <c r="J1276" s="144">
        <f>unprmtd_src_summary!K1276</f>
        <v>0</v>
      </c>
    </row>
    <row r="1277" spans="1:11" s="30" customFormat="1" x14ac:dyDescent="0.2">
      <c r="A1277" t="s">
        <v>15903</v>
      </c>
      <c r="B1277" t="str">
        <f>unprmtd_src_summary!C1277</f>
        <v>38</v>
      </c>
      <c r="C1277" s="143">
        <f>unprmtd_src_summary!D1277</f>
        <v>38057</v>
      </c>
      <c r="D1277" s="143" t="str">
        <f>unprmtd_src_summary!E1277</f>
        <v>2310002241</v>
      </c>
      <c r="E1277" s="28" t="str">
        <f>unprmtd_src_summary!F1277</f>
        <v>Oil Tank Flaring</v>
      </c>
      <c r="F1277" s="144">
        <f>unprmtd_src_summary!G1277</f>
        <v>2.0981016500367607E-3</v>
      </c>
      <c r="G1277" s="144">
        <f>unprmtd_src_summary!H1277</f>
        <v>0</v>
      </c>
      <c r="H1277" s="144">
        <f>unprmtd_src_summary!I1277</f>
        <v>2.7062613369748346E-2</v>
      </c>
      <c r="I1277" s="144">
        <f>unprmtd_src_summary!J1277</f>
        <v>0</v>
      </c>
      <c r="J1277" s="144">
        <f>unprmtd_src_summary!K1277</f>
        <v>0</v>
      </c>
    </row>
    <row r="1278" spans="1:11" s="31" customFormat="1" x14ac:dyDescent="0.2">
      <c r="A1278" t="s">
        <v>15903</v>
      </c>
      <c r="B1278" t="str">
        <f>unprmtd_src_summary!C1278</f>
        <v>38</v>
      </c>
      <c r="C1278" s="143">
        <f>unprmtd_src_summary!D1278</f>
        <v>38061</v>
      </c>
      <c r="D1278" s="143" t="str">
        <f>unprmtd_src_summary!E1278</f>
        <v>2310002241</v>
      </c>
      <c r="E1278" s="28" t="str">
        <f>unprmtd_src_summary!F1278</f>
        <v>Oil Tank Flaring</v>
      </c>
      <c r="F1278" s="144">
        <f>unprmtd_src_summary!G1278</f>
        <v>29.232285684534773</v>
      </c>
      <c r="G1278" s="144">
        <f>unprmtd_src_summary!H1278</f>
        <v>0</v>
      </c>
      <c r="H1278" s="144">
        <f>unprmtd_src_summary!I1278</f>
        <v>377.05610945052774</v>
      </c>
      <c r="I1278" s="144">
        <f>unprmtd_src_summary!J1278</f>
        <v>0</v>
      </c>
      <c r="J1278" s="144">
        <f>unprmtd_src_summary!K1278</f>
        <v>0</v>
      </c>
      <c r="K1278"/>
    </row>
    <row r="1279" spans="1:11" s="31" customFormat="1" x14ac:dyDescent="0.2">
      <c r="A1279" t="s">
        <v>15903</v>
      </c>
      <c r="B1279" t="str">
        <f>unprmtd_src_summary!C1279</f>
        <v>38</v>
      </c>
      <c r="C1279" s="143">
        <f>unprmtd_src_summary!D1279</f>
        <v>38075</v>
      </c>
      <c r="D1279" s="143" t="str">
        <f>unprmtd_src_summary!E1279</f>
        <v>2310002241</v>
      </c>
      <c r="E1279" s="28" t="str">
        <f>unprmtd_src_summary!F1279</f>
        <v>Oil Tank Flaring</v>
      </c>
      <c r="F1279" s="144">
        <f>unprmtd_src_summary!G1279</f>
        <v>0.74097242967114596</v>
      </c>
      <c r="G1279" s="144">
        <f>unprmtd_src_summary!H1279</f>
        <v>0</v>
      </c>
      <c r="H1279" s="144">
        <f>unprmtd_src_summary!I1279</f>
        <v>9.5575209053774515</v>
      </c>
      <c r="I1279" s="144">
        <f>unprmtd_src_summary!J1279</f>
        <v>0</v>
      </c>
      <c r="J1279" s="144">
        <f>unprmtd_src_summary!K1279</f>
        <v>0</v>
      </c>
    </row>
    <row r="1280" spans="1:11" s="31" customFormat="1" x14ac:dyDescent="0.2">
      <c r="A1280" t="s">
        <v>15903</v>
      </c>
      <c r="B1280" t="str">
        <f>unprmtd_src_summary!C1280</f>
        <v>38</v>
      </c>
      <c r="C1280" s="143">
        <f>unprmtd_src_summary!D1280</f>
        <v>38087</v>
      </c>
      <c r="D1280" s="143" t="str">
        <f>unprmtd_src_summary!E1280</f>
        <v>2310002241</v>
      </c>
      <c r="E1280" s="28" t="str">
        <f>unprmtd_src_summary!F1280</f>
        <v>Oil Tank Flaring</v>
      </c>
      <c r="F1280" s="144">
        <f>unprmtd_src_summary!G1280</f>
        <v>0.37273915977302347</v>
      </c>
      <c r="G1280" s="144">
        <f>unprmtd_src_summary!H1280</f>
        <v>0</v>
      </c>
      <c r="H1280" s="144">
        <f>unprmtd_src_summary!I1280</f>
        <v>4.8078203305952547</v>
      </c>
      <c r="I1280" s="144">
        <f>unprmtd_src_summary!J1280</f>
        <v>0</v>
      </c>
      <c r="J1280" s="144">
        <f>unprmtd_src_summary!K1280</f>
        <v>0</v>
      </c>
    </row>
    <row r="1281" spans="1:10" s="31" customFormat="1" x14ac:dyDescent="0.2">
      <c r="A1281" t="s">
        <v>15903</v>
      </c>
      <c r="B1281" t="str">
        <f>unprmtd_src_summary!C1281</f>
        <v>38</v>
      </c>
      <c r="C1281" s="143">
        <f>unprmtd_src_summary!D1281</f>
        <v>38089</v>
      </c>
      <c r="D1281" s="143" t="str">
        <f>unprmtd_src_summary!E1281</f>
        <v>2310002241</v>
      </c>
      <c r="E1281" s="28" t="str">
        <f>unprmtd_src_summary!F1281</f>
        <v>Oil Tank Flaring</v>
      </c>
      <c r="F1281" s="144">
        <f>unprmtd_src_summary!G1281</f>
        <v>1.1890112328585642</v>
      </c>
      <c r="G1281" s="144">
        <f>unprmtd_src_summary!H1281</f>
        <v>0</v>
      </c>
      <c r="H1281" s="144">
        <f>unprmtd_src_summary!I1281</f>
        <v>15.33660263151471</v>
      </c>
      <c r="I1281" s="144">
        <f>unprmtd_src_summary!J1281</f>
        <v>0</v>
      </c>
      <c r="J1281" s="144">
        <f>unprmtd_src_summary!K1281</f>
        <v>0</v>
      </c>
    </row>
    <row r="1282" spans="1:10" s="31" customFormat="1" x14ac:dyDescent="0.2">
      <c r="A1282" t="s">
        <v>15903</v>
      </c>
      <c r="B1282" t="str">
        <f>unprmtd_src_summary!C1282</f>
        <v>38</v>
      </c>
      <c r="C1282" s="143">
        <f>unprmtd_src_summary!D1282</f>
        <v>38101</v>
      </c>
      <c r="D1282" s="143" t="str">
        <f>unprmtd_src_summary!E1282</f>
        <v>2310002241</v>
      </c>
      <c r="E1282" s="28" t="str">
        <f>unprmtd_src_summary!F1282</f>
        <v>Oil Tank Flaring</v>
      </c>
      <c r="F1282" s="144">
        <f>unprmtd_src_summary!G1282</f>
        <v>5.9878048609402233E-2</v>
      </c>
      <c r="G1282" s="144">
        <f>unprmtd_src_summary!H1282</f>
        <v>0</v>
      </c>
      <c r="H1282" s="144">
        <f>unprmtd_src_summary!I1282</f>
        <v>0.7723441229946405</v>
      </c>
      <c r="I1282" s="144">
        <f>unprmtd_src_summary!J1282</f>
        <v>0</v>
      </c>
      <c r="J1282" s="144">
        <f>unprmtd_src_summary!K1282</f>
        <v>0</v>
      </c>
    </row>
    <row r="1283" spans="1:10" s="31" customFormat="1" x14ac:dyDescent="0.2">
      <c r="A1283" t="s">
        <v>15903</v>
      </c>
      <c r="B1283" t="str">
        <f>unprmtd_src_summary!C1283</f>
        <v>38</v>
      </c>
      <c r="C1283" s="143">
        <f>unprmtd_src_summary!D1283</f>
        <v>38105</v>
      </c>
      <c r="D1283" s="143" t="str">
        <f>unprmtd_src_summary!E1283</f>
        <v>2310002241</v>
      </c>
      <c r="E1283" s="28" t="str">
        <f>unprmtd_src_summary!F1283</f>
        <v>Oil Tank Flaring</v>
      </c>
      <c r="F1283" s="144">
        <f>unprmtd_src_summary!G1283</f>
        <v>4.8939181911688507</v>
      </c>
      <c r="G1283" s="144">
        <f>unprmtd_src_summary!H1283</f>
        <v>0</v>
      </c>
      <c r="H1283" s="144">
        <f>unprmtd_src_summary!I1283</f>
        <v>63.124785144923869</v>
      </c>
      <c r="I1283" s="144">
        <f>unprmtd_src_summary!J1283</f>
        <v>0</v>
      </c>
      <c r="J1283" s="144">
        <f>unprmtd_src_summary!K1283</f>
        <v>0</v>
      </c>
    </row>
    <row r="1284" spans="1:10" s="31" customFormat="1" x14ac:dyDescent="0.2">
      <c r="A1284" t="s">
        <v>15903</v>
      </c>
      <c r="B1284" t="str">
        <f>unprmtd_src_summary!C1284</f>
        <v>46</v>
      </c>
      <c r="C1284" s="143">
        <f>unprmtd_src_summary!D1284</f>
        <v>46063</v>
      </c>
      <c r="D1284" s="143" t="str">
        <f>unprmtd_src_summary!E1284</f>
        <v>2310002241</v>
      </c>
      <c r="E1284" s="28" t="str">
        <f>unprmtd_src_summary!F1284</f>
        <v>Oil Tank Flaring</v>
      </c>
      <c r="F1284" s="144">
        <f>unprmtd_src_summary!G1284</f>
        <v>1.59715423983871</v>
      </c>
      <c r="G1284" s="144">
        <f>unprmtd_src_summary!H1284</f>
        <v>0</v>
      </c>
      <c r="H1284" s="144">
        <f>unprmtd_src_summary!I1284</f>
        <v>20.601083690988954</v>
      </c>
      <c r="I1284" s="144">
        <f>unprmtd_src_summary!J1284</f>
        <v>0</v>
      </c>
      <c r="J1284" s="144">
        <f>unprmtd_src_summary!K1284</f>
        <v>0</v>
      </c>
    </row>
    <row r="1285" spans="1:10" s="31" customFormat="1" ht="11.25" customHeight="1" x14ac:dyDescent="0.2">
      <c r="A1285" t="s">
        <v>15903</v>
      </c>
      <c r="B1285" t="str">
        <f>unprmtd_src_summary!C1285</f>
        <v>46</v>
      </c>
      <c r="C1285" s="143">
        <f>unprmtd_src_summary!D1285</f>
        <v>46019</v>
      </c>
      <c r="D1285" s="143" t="str">
        <f>unprmtd_src_summary!E1285</f>
        <v>2310002241</v>
      </c>
      <c r="E1285" s="28" t="str">
        <f>unprmtd_src_summary!F1285</f>
        <v>Oil Tank Flaring</v>
      </c>
      <c r="F1285" s="144">
        <f>unprmtd_src_summary!G1285</f>
        <v>0</v>
      </c>
      <c r="G1285" s="144">
        <f>unprmtd_src_summary!H1285</f>
        <v>0</v>
      </c>
      <c r="H1285" s="144">
        <f>unprmtd_src_summary!I1285</f>
        <v>0</v>
      </c>
      <c r="I1285" s="144">
        <f>unprmtd_src_summary!J1285</f>
        <v>0</v>
      </c>
      <c r="J1285" s="144">
        <f>unprmtd_src_summary!K1285</f>
        <v>0</v>
      </c>
    </row>
    <row r="1286" spans="1:10" s="221" customFormat="1" x14ac:dyDescent="0.2">
      <c r="A1286" s="221" t="s">
        <v>15903</v>
      </c>
      <c r="B1286" s="221" t="str">
        <f>unprmtd_src_summary!C1286</f>
        <v>30</v>
      </c>
      <c r="C1286" s="232" t="str">
        <f>unprmtd_src_summary!D1286</f>
        <v>3001101</v>
      </c>
      <c r="D1286" s="232" t="str">
        <f>unprmtd_src_summary!E1286</f>
        <v>2310002241</v>
      </c>
      <c r="E1286" s="233" t="str">
        <f>unprmtd_src_summary!F1286</f>
        <v>Oil Tank Flaring</v>
      </c>
      <c r="F1286" s="234">
        <f>unprmtd_src_summary!G1286</f>
        <v>0</v>
      </c>
      <c r="G1286" s="234">
        <f>unprmtd_src_summary!H1286</f>
        <v>0</v>
      </c>
      <c r="H1286" s="234">
        <f>unprmtd_src_summary!I1286</f>
        <v>0</v>
      </c>
      <c r="I1286" s="234">
        <f>unprmtd_src_summary!J1286</f>
        <v>0</v>
      </c>
      <c r="J1286" s="234">
        <f>unprmtd_src_summary!K1286</f>
        <v>0</v>
      </c>
    </row>
    <row r="1287" spans="1:10" s="221" customFormat="1" x14ac:dyDescent="0.2">
      <c r="A1287" s="221" t="s">
        <v>15903</v>
      </c>
      <c r="B1287" s="221" t="str">
        <f>unprmtd_src_summary!C1287</f>
        <v>30</v>
      </c>
      <c r="C1287" s="232" t="str">
        <f>unprmtd_src_summary!D1287</f>
        <v>3001701</v>
      </c>
      <c r="D1287" s="232" t="str">
        <f>unprmtd_src_summary!E1287</f>
        <v>2310002241</v>
      </c>
      <c r="E1287" s="233" t="str">
        <f>unprmtd_src_summary!F1287</f>
        <v>Oil Tank Flaring</v>
      </c>
      <c r="F1287" s="234">
        <f>unprmtd_src_summary!G1287</f>
        <v>0</v>
      </c>
      <c r="G1287" s="234">
        <f>unprmtd_src_summary!H1287</f>
        <v>0</v>
      </c>
      <c r="H1287" s="234">
        <f>unprmtd_src_summary!I1287</f>
        <v>0</v>
      </c>
      <c r="I1287" s="234">
        <f>unprmtd_src_summary!J1287</f>
        <v>0</v>
      </c>
      <c r="J1287" s="234">
        <f>unprmtd_src_summary!K1287</f>
        <v>0</v>
      </c>
    </row>
    <row r="1288" spans="1:10" s="221" customFormat="1" x14ac:dyDescent="0.2">
      <c r="A1288" s="221" t="s">
        <v>15903</v>
      </c>
      <c r="B1288" s="221" t="str">
        <f>unprmtd_src_summary!C1288</f>
        <v>30</v>
      </c>
      <c r="C1288" s="232" t="str">
        <f>unprmtd_src_summary!D1288</f>
        <v>3001901</v>
      </c>
      <c r="D1288" s="232" t="str">
        <f>unprmtd_src_summary!E1288</f>
        <v>2310002241</v>
      </c>
      <c r="E1288" s="233" t="str">
        <f>unprmtd_src_summary!F1288</f>
        <v>Oil Tank Flaring</v>
      </c>
      <c r="F1288" s="234">
        <f>unprmtd_src_summary!G1288</f>
        <v>4.8414666456946982E-3</v>
      </c>
      <c r="G1288" s="234">
        <f>unprmtd_src_summary!H1288</f>
        <v>0</v>
      </c>
      <c r="H1288" s="234">
        <f>unprmtd_src_summary!I1288</f>
        <v>2.6343274395691743E-2</v>
      </c>
      <c r="I1288" s="234">
        <f>unprmtd_src_summary!J1288</f>
        <v>0</v>
      </c>
      <c r="J1288" s="234">
        <f>unprmtd_src_summary!K1288</f>
        <v>0</v>
      </c>
    </row>
    <row r="1289" spans="1:10" s="221" customFormat="1" x14ac:dyDescent="0.2">
      <c r="A1289" s="221" t="s">
        <v>15903</v>
      </c>
      <c r="B1289" s="221" t="str">
        <f>unprmtd_src_summary!C1289</f>
        <v>30</v>
      </c>
      <c r="C1289" s="232" t="str">
        <f>unprmtd_src_summary!D1289</f>
        <v>3002101</v>
      </c>
      <c r="D1289" s="232" t="str">
        <f>unprmtd_src_summary!E1289</f>
        <v>2310002241</v>
      </c>
      <c r="E1289" s="233" t="str">
        <f>unprmtd_src_summary!F1289</f>
        <v>Oil Tank Flaring</v>
      </c>
      <c r="F1289" s="234">
        <f>unprmtd_src_summary!G1289</f>
        <v>0</v>
      </c>
      <c r="G1289" s="234">
        <f>unprmtd_src_summary!H1289</f>
        <v>0</v>
      </c>
      <c r="H1289" s="234">
        <f>unprmtd_src_summary!I1289</f>
        <v>0</v>
      </c>
      <c r="I1289" s="234">
        <f>unprmtd_src_summary!J1289</f>
        <v>0</v>
      </c>
      <c r="J1289" s="234">
        <f>unprmtd_src_summary!K1289</f>
        <v>0</v>
      </c>
    </row>
    <row r="1290" spans="1:10" s="221" customFormat="1" x14ac:dyDescent="0.2">
      <c r="A1290" s="221" t="s">
        <v>15903</v>
      </c>
      <c r="B1290" s="221" t="str">
        <f>unprmtd_src_summary!C1290</f>
        <v>30</v>
      </c>
      <c r="C1290" s="232" t="str">
        <f>unprmtd_src_summary!D1290</f>
        <v>3002501</v>
      </c>
      <c r="D1290" s="232" t="str">
        <f>unprmtd_src_summary!E1290</f>
        <v>2310002241</v>
      </c>
      <c r="E1290" s="233" t="str">
        <f>unprmtd_src_summary!F1290</f>
        <v>Oil Tank Flaring</v>
      </c>
      <c r="F1290" s="234">
        <f>unprmtd_src_summary!G1290</f>
        <v>0</v>
      </c>
      <c r="G1290" s="234">
        <f>unprmtd_src_summary!H1290</f>
        <v>0</v>
      </c>
      <c r="H1290" s="234">
        <f>unprmtd_src_summary!I1290</f>
        <v>0</v>
      </c>
      <c r="I1290" s="234">
        <f>unprmtd_src_summary!J1290</f>
        <v>0</v>
      </c>
      <c r="J1290" s="234">
        <f>unprmtd_src_summary!K1290</f>
        <v>0</v>
      </c>
    </row>
    <row r="1291" spans="1:10" s="221" customFormat="1" x14ac:dyDescent="0.2">
      <c r="A1291" s="221" t="s">
        <v>15903</v>
      </c>
      <c r="B1291" s="221" t="str">
        <f>unprmtd_src_summary!C1291</f>
        <v>30</v>
      </c>
      <c r="C1291" s="232" t="str">
        <f>unprmtd_src_summary!D1291</f>
        <v>3003301</v>
      </c>
      <c r="D1291" s="232" t="str">
        <f>unprmtd_src_summary!E1291</f>
        <v>2310002241</v>
      </c>
      <c r="E1291" s="233" t="str">
        <f>unprmtd_src_summary!F1291</f>
        <v>Oil Tank Flaring</v>
      </c>
      <c r="F1291" s="234">
        <f>unprmtd_src_summary!G1291</f>
        <v>0</v>
      </c>
      <c r="G1291" s="234">
        <f>unprmtd_src_summary!H1291</f>
        <v>0</v>
      </c>
      <c r="H1291" s="234">
        <f>unprmtd_src_summary!I1291</f>
        <v>0</v>
      </c>
      <c r="I1291" s="234">
        <f>unprmtd_src_summary!J1291</f>
        <v>0</v>
      </c>
      <c r="J1291" s="234">
        <f>unprmtd_src_summary!K1291</f>
        <v>0</v>
      </c>
    </row>
    <row r="1292" spans="1:10" s="221" customFormat="1" x14ac:dyDescent="0.2">
      <c r="A1292" s="221" t="s">
        <v>15903</v>
      </c>
      <c r="B1292" s="221" t="str">
        <f>unprmtd_src_summary!C1292</f>
        <v>30</v>
      </c>
      <c r="C1292" s="232" t="str">
        <f>unprmtd_src_summary!D1292</f>
        <v>3005501</v>
      </c>
      <c r="D1292" s="232" t="str">
        <f>unprmtd_src_summary!E1292</f>
        <v>2310002241</v>
      </c>
      <c r="E1292" s="233" t="str">
        <f>unprmtd_src_summary!F1292</f>
        <v>Oil Tank Flaring</v>
      </c>
      <c r="F1292" s="234">
        <f>unprmtd_src_summary!G1292</f>
        <v>0</v>
      </c>
      <c r="G1292" s="234">
        <f>unprmtd_src_summary!H1292</f>
        <v>0</v>
      </c>
      <c r="H1292" s="234">
        <f>unprmtd_src_summary!I1292</f>
        <v>0</v>
      </c>
      <c r="I1292" s="234">
        <f>unprmtd_src_summary!J1292</f>
        <v>0</v>
      </c>
      <c r="J1292" s="234">
        <f>unprmtd_src_summary!K1292</f>
        <v>0</v>
      </c>
    </row>
    <row r="1293" spans="1:10" s="221" customFormat="1" x14ac:dyDescent="0.2">
      <c r="A1293" s="221" t="s">
        <v>15903</v>
      </c>
      <c r="B1293" s="221" t="str">
        <f>unprmtd_src_summary!C1293</f>
        <v>30</v>
      </c>
      <c r="C1293" s="232" t="str">
        <f>unprmtd_src_summary!D1293</f>
        <v>3007901</v>
      </c>
      <c r="D1293" s="232" t="str">
        <f>unprmtd_src_summary!E1293</f>
        <v>2310002241</v>
      </c>
      <c r="E1293" s="233" t="str">
        <f>unprmtd_src_summary!F1293</f>
        <v>Oil Tank Flaring</v>
      </c>
      <c r="F1293" s="234">
        <f>unprmtd_src_summary!G1293</f>
        <v>0</v>
      </c>
      <c r="G1293" s="234">
        <f>unprmtd_src_summary!H1293</f>
        <v>0</v>
      </c>
      <c r="H1293" s="234">
        <f>unprmtd_src_summary!I1293</f>
        <v>0</v>
      </c>
      <c r="I1293" s="234">
        <f>unprmtd_src_summary!J1293</f>
        <v>0</v>
      </c>
      <c r="J1293" s="234">
        <f>unprmtd_src_summary!K1293</f>
        <v>0</v>
      </c>
    </row>
    <row r="1294" spans="1:10" s="221" customFormat="1" x14ac:dyDescent="0.2">
      <c r="A1294" s="221" t="s">
        <v>15903</v>
      </c>
      <c r="B1294" s="221" t="str">
        <f>unprmtd_src_summary!C1294</f>
        <v>30</v>
      </c>
      <c r="C1294" s="232" t="str">
        <f>unprmtd_src_summary!D1294</f>
        <v>3008301</v>
      </c>
      <c r="D1294" s="232" t="str">
        <f>unprmtd_src_summary!E1294</f>
        <v>2310002241</v>
      </c>
      <c r="E1294" s="233" t="str">
        <f>unprmtd_src_summary!F1294</f>
        <v>Oil Tank Flaring</v>
      </c>
      <c r="F1294" s="234">
        <f>unprmtd_src_summary!G1294</f>
        <v>0</v>
      </c>
      <c r="G1294" s="234">
        <f>unprmtd_src_summary!H1294</f>
        <v>0</v>
      </c>
      <c r="H1294" s="234">
        <f>unprmtd_src_summary!I1294</f>
        <v>0</v>
      </c>
      <c r="I1294" s="234">
        <f>unprmtd_src_summary!J1294</f>
        <v>0</v>
      </c>
      <c r="J1294" s="234">
        <f>unprmtd_src_summary!K1294</f>
        <v>0</v>
      </c>
    </row>
    <row r="1295" spans="1:10" s="221" customFormat="1" x14ac:dyDescent="0.2">
      <c r="A1295" s="221" t="s">
        <v>15903</v>
      </c>
      <c r="B1295" s="221" t="str">
        <f>unprmtd_src_summary!C1295</f>
        <v>30</v>
      </c>
      <c r="C1295" s="232" t="str">
        <f>unprmtd_src_summary!D1295</f>
        <v>3008501</v>
      </c>
      <c r="D1295" s="232" t="str">
        <f>unprmtd_src_summary!E1295</f>
        <v>2310002241</v>
      </c>
      <c r="E1295" s="233" t="str">
        <f>unprmtd_src_summary!F1295</f>
        <v>Oil Tank Flaring</v>
      </c>
      <c r="F1295" s="234">
        <f>unprmtd_src_summary!G1295</f>
        <v>0.32306184837433616</v>
      </c>
      <c r="G1295" s="234">
        <f>unprmtd_src_summary!H1295</f>
        <v>0</v>
      </c>
      <c r="H1295" s="234">
        <f>unprmtd_src_summary!I1295</f>
        <v>1.7578365279191821</v>
      </c>
      <c r="I1295" s="234">
        <f>unprmtd_src_summary!J1295</f>
        <v>0</v>
      </c>
      <c r="J1295" s="234">
        <f>unprmtd_src_summary!K1295</f>
        <v>0</v>
      </c>
    </row>
    <row r="1296" spans="1:10" s="221" customFormat="1" x14ac:dyDescent="0.2">
      <c r="A1296" s="221" t="s">
        <v>15903</v>
      </c>
      <c r="B1296" s="221" t="str">
        <f>unprmtd_src_summary!C1296</f>
        <v>30</v>
      </c>
      <c r="C1296" s="232" t="str">
        <f>unprmtd_src_summary!D1296</f>
        <v>3009101</v>
      </c>
      <c r="D1296" s="232" t="str">
        <f>unprmtd_src_summary!E1296</f>
        <v>2310002241</v>
      </c>
      <c r="E1296" s="233" t="str">
        <f>unprmtd_src_summary!F1296</f>
        <v>Oil Tank Flaring</v>
      </c>
      <c r="F1296" s="234">
        <f>unprmtd_src_summary!G1296</f>
        <v>1.0094189096546104E-2</v>
      </c>
      <c r="G1296" s="234">
        <f>unprmtd_src_summary!H1296</f>
        <v>0</v>
      </c>
      <c r="H1296" s="234">
        <f>unprmtd_src_summary!I1296</f>
        <v>5.4924264201794984E-2</v>
      </c>
      <c r="I1296" s="234">
        <f>unprmtd_src_summary!J1296</f>
        <v>0</v>
      </c>
      <c r="J1296" s="234">
        <f>unprmtd_src_summary!K1296</f>
        <v>0</v>
      </c>
    </row>
    <row r="1297" spans="1:10" s="221" customFormat="1" x14ac:dyDescent="0.2">
      <c r="A1297" s="221" t="s">
        <v>15903</v>
      </c>
      <c r="B1297" s="221" t="str">
        <f>unprmtd_src_summary!C1297</f>
        <v>30</v>
      </c>
      <c r="C1297" s="232" t="str">
        <f>unprmtd_src_summary!D1297</f>
        <v>3010501</v>
      </c>
      <c r="D1297" s="232" t="str">
        <f>unprmtd_src_summary!E1297</f>
        <v>2310002241</v>
      </c>
      <c r="E1297" s="233" t="str">
        <f>unprmtd_src_summary!F1297</f>
        <v>Oil Tank Flaring</v>
      </c>
      <c r="F1297" s="234">
        <f>unprmtd_src_summary!G1297</f>
        <v>0.10821803180875417</v>
      </c>
      <c r="G1297" s="234">
        <f>unprmtd_src_summary!H1297</f>
        <v>0</v>
      </c>
      <c r="H1297" s="234">
        <f>unprmtd_src_summary!I1297</f>
        <v>0.58883340837116238</v>
      </c>
      <c r="I1297" s="234">
        <f>unprmtd_src_summary!J1297</f>
        <v>0</v>
      </c>
      <c r="J1297" s="234">
        <f>unprmtd_src_summary!K1297</f>
        <v>0</v>
      </c>
    </row>
    <row r="1298" spans="1:10" s="221" customFormat="1" x14ac:dyDescent="0.2">
      <c r="A1298" s="221" t="s">
        <v>15903</v>
      </c>
      <c r="B1298" s="221" t="str">
        <f>unprmtd_src_summary!C1298</f>
        <v>30</v>
      </c>
      <c r="C1298" s="232" t="str">
        <f>unprmtd_src_summary!D1298</f>
        <v>3010901</v>
      </c>
      <c r="D1298" s="232" t="str">
        <f>unprmtd_src_summary!E1298</f>
        <v>2310002241</v>
      </c>
      <c r="E1298" s="233" t="str">
        <f>unprmtd_src_summary!F1298</f>
        <v>Oil Tank Flaring</v>
      </c>
      <c r="F1298" s="234">
        <f>unprmtd_src_summary!G1298</f>
        <v>0</v>
      </c>
      <c r="G1298" s="234">
        <f>unprmtd_src_summary!H1298</f>
        <v>0</v>
      </c>
      <c r="H1298" s="234">
        <f>unprmtd_src_summary!I1298</f>
        <v>0</v>
      </c>
      <c r="I1298" s="234">
        <f>unprmtd_src_summary!J1298</f>
        <v>0</v>
      </c>
      <c r="J1298" s="234">
        <f>unprmtd_src_summary!K1298</f>
        <v>0</v>
      </c>
    </row>
    <row r="1299" spans="1:10" s="221" customFormat="1" x14ac:dyDescent="0.2">
      <c r="A1299" s="221" t="s">
        <v>15903</v>
      </c>
      <c r="B1299" s="221" t="str">
        <f>unprmtd_src_summary!C1299</f>
        <v>38</v>
      </c>
      <c r="C1299" s="232" t="str">
        <f>unprmtd_src_summary!D1299</f>
        <v>3800701</v>
      </c>
      <c r="D1299" s="232" t="str">
        <f>unprmtd_src_summary!E1299</f>
        <v>2310002241</v>
      </c>
      <c r="E1299" s="233" t="str">
        <f>unprmtd_src_summary!F1299</f>
        <v>Oil Tank Flaring</v>
      </c>
      <c r="F1299" s="234">
        <f>unprmtd_src_summary!G1299</f>
        <v>0</v>
      </c>
      <c r="G1299" s="234">
        <f>unprmtd_src_summary!H1299</f>
        <v>0</v>
      </c>
      <c r="H1299" s="234">
        <f>unprmtd_src_summary!I1299</f>
        <v>0</v>
      </c>
      <c r="I1299" s="234">
        <f>unprmtd_src_summary!J1299</f>
        <v>0</v>
      </c>
      <c r="J1299" s="234">
        <f>unprmtd_src_summary!K1299</f>
        <v>0</v>
      </c>
    </row>
    <row r="1300" spans="1:10" s="221" customFormat="1" x14ac:dyDescent="0.2">
      <c r="A1300" s="221" t="s">
        <v>15903</v>
      </c>
      <c r="B1300" s="221" t="str">
        <f>unprmtd_src_summary!C1300</f>
        <v>38</v>
      </c>
      <c r="C1300" s="232" t="str">
        <f>unprmtd_src_summary!D1300</f>
        <v>3800901</v>
      </c>
      <c r="D1300" s="232" t="str">
        <f>unprmtd_src_summary!E1300</f>
        <v>2310002241</v>
      </c>
      <c r="E1300" s="233" t="str">
        <f>unprmtd_src_summary!F1300</f>
        <v>Oil Tank Flaring</v>
      </c>
      <c r="F1300" s="234">
        <f>unprmtd_src_summary!G1300</f>
        <v>0</v>
      </c>
      <c r="G1300" s="234">
        <f>unprmtd_src_summary!H1300</f>
        <v>0</v>
      </c>
      <c r="H1300" s="234">
        <f>unprmtd_src_summary!I1300</f>
        <v>0</v>
      </c>
      <c r="I1300" s="234">
        <f>unprmtd_src_summary!J1300</f>
        <v>0</v>
      </c>
      <c r="J1300" s="234">
        <f>unprmtd_src_summary!K1300</f>
        <v>0</v>
      </c>
    </row>
    <row r="1301" spans="1:10" s="221" customFormat="1" x14ac:dyDescent="0.2">
      <c r="A1301" s="221" t="s">
        <v>15903</v>
      </c>
      <c r="B1301" s="221" t="str">
        <f>unprmtd_src_summary!C1301</f>
        <v>38</v>
      </c>
      <c r="C1301" s="232" t="str">
        <f>unprmtd_src_summary!D1301</f>
        <v>3801101</v>
      </c>
      <c r="D1301" s="232" t="str">
        <f>unprmtd_src_summary!E1301</f>
        <v>2310002241</v>
      </c>
      <c r="E1301" s="233" t="str">
        <f>unprmtd_src_summary!F1301</f>
        <v>Oil Tank Flaring</v>
      </c>
      <c r="F1301" s="234">
        <f>unprmtd_src_summary!G1301</f>
        <v>0</v>
      </c>
      <c r="G1301" s="234">
        <f>unprmtd_src_summary!H1301</f>
        <v>0</v>
      </c>
      <c r="H1301" s="234">
        <f>unprmtd_src_summary!I1301</f>
        <v>0</v>
      </c>
      <c r="I1301" s="234">
        <f>unprmtd_src_summary!J1301</f>
        <v>0</v>
      </c>
      <c r="J1301" s="234">
        <f>unprmtd_src_summary!K1301</f>
        <v>0</v>
      </c>
    </row>
    <row r="1302" spans="1:10" s="221" customFormat="1" x14ac:dyDescent="0.2">
      <c r="A1302" s="221" t="s">
        <v>15903</v>
      </c>
      <c r="B1302" s="221" t="str">
        <f>unprmtd_src_summary!C1302</f>
        <v>38</v>
      </c>
      <c r="C1302" s="232" t="str">
        <f>unprmtd_src_summary!D1302</f>
        <v>3801301</v>
      </c>
      <c r="D1302" s="232" t="str">
        <f>unprmtd_src_summary!E1302</f>
        <v>2310002241</v>
      </c>
      <c r="E1302" s="233" t="str">
        <f>unprmtd_src_summary!F1302</f>
        <v>Oil Tank Flaring</v>
      </c>
      <c r="F1302" s="234">
        <f>unprmtd_src_summary!G1302</f>
        <v>0</v>
      </c>
      <c r="G1302" s="234">
        <f>unprmtd_src_summary!H1302</f>
        <v>0</v>
      </c>
      <c r="H1302" s="234">
        <f>unprmtd_src_summary!I1302</f>
        <v>0</v>
      </c>
      <c r="I1302" s="234">
        <f>unprmtd_src_summary!J1302</f>
        <v>0</v>
      </c>
      <c r="J1302" s="234">
        <f>unprmtd_src_summary!K1302</f>
        <v>0</v>
      </c>
    </row>
    <row r="1303" spans="1:10" s="221" customFormat="1" x14ac:dyDescent="0.2">
      <c r="A1303" s="221" t="s">
        <v>15903</v>
      </c>
      <c r="B1303" s="221" t="str">
        <f>unprmtd_src_summary!C1303</f>
        <v>38</v>
      </c>
      <c r="C1303" s="232" t="str">
        <f>unprmtd_src_summary!D1303</f>
        <v>3802301</v>
      </c>
      <c r="D1303" s="232" t="str">
        <f>unprmtd_src_summary!E1303</f>
        <v>2310002241</v>
      </c>
      <c r="E1303" s="233" t="str">
        <f>unprmtd_src_summary!F1303</f>
        <v>Oil Tank Flaring</v>
      </c>
      <c r="F1303" s="234">
        <f>unprmtd_src_summary!G1303</f>
        <v>0</v>
      </c>
      <c r="G1303" s="234">
        <f>unprmtd_src_summary!H1303</f>
        <v>0</v>
      </c>
      <c r="H1303" s="234">
        <f>unprmtd_src_summary!I1303</f>
        <v>0</v>
      </c>
      <c r="I1303" s="234">
        <f>unprmtd_src_summary!J1303</f>
        <v>0</v>
      </c>
      <c r="J1303" s="234">
        <f>unprmtd_src_summary!K1303</f>
        <v>0</v>
      </c>
    </row>
    <row r="1304" spans="1:10" s="221" customFormat="1" x14ac:dyDescent="0.2">
      <c r="A1304" s="221" t="s">
        <v>15903</v>
      </c>
      <c r="B1304" s="221" t="str">
        <f>unprmtd_src_summary!C1304</f>
        <v>38</v>
      </c>
      <c r="C1304" s="232" t="str">
        <f>unprmtd_src_summary!D1304</f>
        <v>3802501</v>
      </c>
      <c r="D1304" s="232" t="str">
        <f>unprmtd_src_summary!E1304</f>
        <v>2310002241</v>
      </c>
      <c r="E1304" s="233" t="str">
        <f>unprmtd_src_summary!F1304</f>
        <v>Oil Tank Flaring</v>
      </c>
      <c r="F1304" s="234">
        <f>unprmtd_src_summary!G1304</f>
        <v>0.71456741711584215</v>
      </c>
      <c r="G1304" s="234">
        <f>unprmtd_src_summary!H1304</f>
        <v>0</v>
      </c>
      <c r="H1304" s="234">
        <f>unprmtd_src_summary!I1304</f>
        <v>9.2169327142404711</v>
      </c>
      <c r="I1304" s="234">
        <f>unprmtd_src_summary!J1304</f>
        <v>0</v>
      </c>
      <c r="J1304" s="234">
        <f>unprmtd_src_summary!K1304</f>
        <v>0</v>
      </c>
    </row>
    <row r="1305" spans="1:10" s="221" customFormat="1" x14ac:dyDescent="0.2">
      <c r="A1305" s="221" t="s">
        <v>15903</v>
      </c>
      <c r="B1305" s="221" t="str">
        <f>unprmtd_src_summary!C1305</f>
        <v>38</v>
      </c>
      <c r="C1305" s="232" t="str">
        <f>unprmtd_src_summary!D1305</f>
        <v>3803301</v>
      </c>
      <c r="D1305" s="232" t="str">
        <f>unprmtd_src_summary!E1305</f>
        <v>2310002241</v>
      </c>
      <c r="E1305" s="233" t="str">
        <f>unprmtd_src_summary!F1305</f>
        <v>Oil Tank Flaring</v>
      </c>
      <c r="F1305" s="234">
        <f>unprmtd_src_summary!G1305</f>
        <v>0</v>
      </c>
      <c r="G1305" s="234">
        <f>unprmtd_src_summary!H1305</f>
        <v>0</v>
      </c>
      <c r="H1305" s="234">
        <f>unprmtd_src_summary!I1305</f>
        <v>0</v>
      </c>
      <c r="I1305" s="234">
        <f>unprmtd_src_summary!J1305</f>
        <v>0</v>
      </c>
      <c r="J1305" s="234">
        <f>unprmtd_src_summary!K1305</f>
        <v>0</v>
      </c>
    </row>
    <row r="1306" spans="1:10" s="221" customFormat="1" x14ac:dyDescent="0.2">
      <c r="A1306" s="221" t="s">
        <v>15903</v>
      </c>
      <c r="B1306" s="221" t="str">
        <f>unprmtd_src_summary!C1306</f>
        <v>38</v>
      </c>
      <c r="C1306" s="232" t="str">
        <f>unprmtd_src_summary!D1306</f>
        <v>3804901</v>
      </c>
      <c r="D1306" s="232" t="str">
        <f>unprmtd_src_summary!E1306</f>
        <v>2310002241</v>
      </c>
      <c r="E1306" s="233" t="str">
        <f>unprmtd_src_summary!F1306</f>
        <v>Oil Tank Flaring</v>
      </c>
      <c r="F1306" s="234">
        <f>unprmtd_src_summary!G1306</f>
        <v>0</v>
      </c>
      <c r="G1306" s="234">
        <f>unprmtd_src_summary!H1306</f>
        <v>0</v>
      </c>
      <c r="H1306" s="234">
        <f>unprmtd_src_summary!I1306</f>
        <v>0</v>
      </c>
      <c r="I1306" s="234">
        <f>unprmtd_src_summary!J1306</f>
        <v>0</v>
      </c>
      <c r="J1306" s="234">
        <f>unprmtd_src_summary!K1306</f>
        <v>0</v>
      </c>
    </row>
    <row r="1307" spans="1:10" s="221" customFormat="1" x14ac:dyDescent="0.2">
      <c r="A1307" s="221" t="s">
        <v>15903</v>
      </c>
      <c r="B1307" s="221" t="str">
        <f>unprmtd_src_summary!C1307</f>
        <v>38</v>
      </c>
      <c r="C1307" s="232" t="str">
        <f>unprmtd_src_summary!D1307</f>
        <v>3805301</v>
      </c>
      <c r="D1307" s="232" t="str">
        <f>unprmtd_src_summary!E1307</f>
        <v>2310002241</v>
      </c>
      <c r="E1307" s="233" t="str">
        <f>unprmtd_src_summary!F1307</f>
        <v>Oil Tank Flaring</v>
      </c>
      <c r="F1307" s="234">
        <f>unprmtd_src_summary!G1307</f>
        <v>0.1351388567298476</v>
      </c>
      <c r="G1307" s="234">
        <f>unprmtd_src_summary!H1307</f>
        <v>0</v>
      </c>
      <c r="H1307" s="234">
        <f>unprmtd_src_summary!I1307</f>
        <v>1.7431045968843319</v>
      </c>
      <c r="I1307" s="234">
        <f>unprmtd_src_summary!J1307</f>
        <v>0</v>
      </c>
      <c r="J1307" s="234">
        <f>unprmtd_src_summary!K1307</f>
        <v>0</v>
      </c>
    </row>
    <row r="1308" spans="1:10" s="221" customFormat="1" x14ac:dyDescent="0.2">
      <c r="A1308" s="221" t="s">
        <v>15903</v>
      </c>
      <c r="B1308" s="221" t="str">
        <f>unprmtd_src_summary!C1308</f>
        <v>38</v>
      </c>
      <c r="C1308" s="232" t="str">
        <f>unprmtd_src_summary!D1308</f>
        <v>3805501</v>
      </c>
      <c r="D1308" s="232" t="str">
        <f>unprmtd_src_summary!E1308</f>
        <v>2310002241</v>
      </c>
      <c r="E1308" s="233" t="str">
        <f>unprmtd_src_summary!F1308</f>
        <v>Oil Tank Flaring</v>
      </c>
      <c r="F1308" s="234">
        <f>unprmtd_src_summary!G1308</f>
        <v>0.11602193433905229</v>
      </c>
      <c r="G1308" s="234">
        <f>unprmtd_src_summary!H1308</f>
        <v>0</v>
      </c>
      <c r="H1308" s="234">
        <f>unprmtd_src_summary!I1308</f>
        <v>1.4965227024977972</v>
      </c>
      <c r="I1308" s="234">
        <f>unprmtd_src_summary!J1308</f>
        <v>0</v>
      </c>
      <c r="J1308" s="234">
        <f>unprmtd_src_summary!K1308</f>
        <v>0</v>
      </c>
    </row>
    <row r="1309" spans="1:10" s="221" customFormat="1" x14ac:dyDescent="0.2">
      <c r="A1309" s="221" t="s">
        <v>15903</v>
      </c>
      <c r="B1309" s="221" t="str">
        <f>unprmtd_src_summary!C1309</f>
        <v>38</v>
      </c>
      <c r="C1309" s="232" t="str">
        <f>unprmtd_src_summary!D1309</f>
        <v>3805701</v>
      </c>
      <c r="D1309" s="232" t="str">
        <f>unprmtd_src_summary!E1309</f>
        <v>2310002241</v>
      </c>
      <c r="E1309" s="233" t="str">
        <f>unprmtd_src_summary!F1309</f>
        <v>Oil Tank Flaring</v>
      </c>
      <c r="F1309" s="234">
        <f>unprmtd_src_summary!G1309</f>
        <v>0</v>
      </c>
      <c r="G1309" s="234">
        <f>unprmtd_src_summary!H1309</f>
        <v>0</v>
      </c>
      <c r="H1309" s="234">
        <f>unprmtd_src_summary!I1309</f>
        <v>0</v>
      </c>
      <c r="I1309" s="234">
        <f>unprmtd_src_summary!J1309</f>
        <v>0</v>
      </c>
      <c r="J1309" s="234">
        <f>unprmtd_src_summary!K1309</f>
        <v>0</v>
      </c>
    </row>
    <row r="1310" spans="1:10" s="221" customFormat="1" x14ac:dyDescent="0.2">
      <c r="A1310" s="221" t="s">
        <v>15903</v>
      </c>
      <c r="B1310" s="221" t="str">
        <f>unprmtd_src_summary!C1310</f>
        <v>38</v>
      </c>
      <c r="C1310" s="232" t="str">
        <f>unprmtd_src_summary!D1310</f>
        <v>3806101</v>
      </c>
      <c r="D1310" s="232" t="str">
        <f>unprmtd_src_summary!E1310</f>
        <v>2310002241</v>
      </c>
      <c r="E1310" s="233" t="str">
        <f>unprmtd_src_summary!F1310</f>
        <v>Oil Tank Flaring</v>
      </c>
      <c r="F1310" s="234">
        <f>unprmtd_src_summary!G1310</f>
        <v>5.3453735044470507</v>
      </c>
      <c r="G1310" s="234">
        <f>unprmtd_src_summary!H1310</f>
        <v>0</v>
      </c>
      <c r="H1310" s="234">
        <f>unprmtd_src_summary!I1310</f>
        <v>68.9479351323196</v>
      </c>
      <c r="I1310" s="234">
        <f>unprmtd_src_summary!J1310</f>
        <v>0</v>
      </c>
      <c r="J1310" s="234">
        <f>unprmtd_src_summary!K1310</f>
        <v>0</v>
      </c>
    </row>
    <row r="1311" spans="1:10" s="221" customFormat="1" x14ac:dyDescent="0.2">
      <c r="A1311" s="221" t="s">
        <v>15903</v>
      </c>
      <c r="B1311" s="221" t="str">
        <f>unprmtd_src_summary!C1311</f>
        <v>38</v>
      </c>
      <c r="C1311" s="232" t="str">
        <f>unprmtd_src_summary!D1311</f>
        <v>3807501</v>
      </c>
      <c r="D1311" s="232" t="str">
        <f>unprmtd_src_summary!E1311</f>
        <v>2310002241</v>
      </c>
      <c r="E1311" s="233" t="str">
        <f>unprmtd_src_summary!F1311</f>
        <v>Oil Tank Flaring</v>
      </c>
      <c r="F1311" s="234">
        <f>unprmtd_src_summary!G1311</f>
        <v>0</v>
      </c>
      <c r="G1311" s="234">
        <f>unprmtd_src_summary!H1311</f>
        <v>0</v>
      </c>
      <c r="H1311" s="234">
        <f>unprmtd_src_summary!I1311</f>
        <v>0</v>
      </c>
      <c r="I1311" s="234">
        <f>unprmtd_src_summary!J1311</f>
        <v>0</v>
      </c>
      <c r="J1311" s="234">
        <f>unprmtd_src_summary!K1311</f>
        <v>0</v>
      </c>
    </row>
    <row r="1312" spans="1:10" s="221" customFormat="1" x14ac:dyDescent="0.2">
      <c r="A1312" s="221" t="s">
        <v>15903</v>
      </c>
      <c r="B1312" s="221" t="str">
        <f>unprmtd_src_summary!C1312</f>
        <v>38</v>
      </c>
      <c r="C1312" s="232" t="str">
        <f>unprmtd_src_summary!D1312</f>
        <v>3808701</v>
      </c>
      <c r="D1312" s="232" t="str">
        <f>unprmtd_src_summary!E1312</f>
        <v>2310002241</v>
      </c>
      <c r="E1312" s="233" t="str">
        <f>unprmtd_src_summary!F1312</f>
        <v>Oil Tank Flaring</v>
      </c>
      <c r="F1312" s="234">
        <f>unprmtd_src_summary!G1312</f>
        <v>0</v>
      </c>
      <c r="G1312" s="234">
        <f>unprmtd_src_summary!H1312</f>
        <v>0</v>
      </c>
      <c r="H1312" s="234">
        <f>unprmtd_src_summary!I1312</f>
        <v>0</v>
      </c>
      <c r="I1312" s="234">
        <f>unprmtd_src_summary!J1312</f>
        <v>0</v>
      </c>
      <c r="J1312" s="234">
        <f>unprmtd_src_summary!K1312</f>
        <v>0</v>
      </c>
    </row>
    <row r="1313" spans="1:10" s="221" customFormat="1" ht="11.25" customHeight="1" x14ac:dyDescent="0.2">
      <c r="A1313" s="221" t="s">
        <v>15903</v>
      </c>
      <c r="B1313" s="221" t="str">
        <f>unprmtd_src_summary!C1313</f>
        <v>38</v>
      </c>
      <c r="C1313" s="232" t="str">
        <f>unprmtd_src_summary!D1313</f>
        <v>3808901</v>
      </c>
      <c r="D1313" s="232" t="str">
        <f>unprmtd_src_summary!E1313</f>
        <v>2310002241</v>
      </c>
      <c r="E1313" s="233" t="str">
        <f>unprmtd_src_summary!F1313</f>
        <v>Oil Tank Flaring</v>
      </c>
      <c r="F1313" s="234">
        <f>unprmtd_src_summary!G1313</f>
        <v>0</v>
      </c>
      <c r="G1313" s="234">
        <f>unprmtd_src_summary!H1313</f>
        <v>0</v>
      </c>
      <c r="H1313" s="234">
        <f>unprmtd_src_summary!I1313</f>
        <v>0</v>
      </c>
      <c r="I1313" s="234">
        <f>unprmtd_src_summary!J1313</f>
        <v>0</v>
      </c>
      <c r="J1313" s="234">
        <f>unprmtd_src_summary!K1313</f>
        <v>0</v>
      </c>
    </row>
    <row r="1314" spans="1:10" s="221" customFormat="1" x14ac:dyDescent="0.2">
      <c r="A1314" s="221" t="s">
        <v>15903</v>
      </c>
      <c r="B1314" s="221" t="str">
        <f>unprmtd_src_summary!C1314</f>
        <v>38</v>
      </c>
      <c r="C1314" s="232" t="str">
        <f>unprmtd_src_summary!D1314</f>
        <v>3810101</v>
      </c>
      <c r="D1314" s="232" t="str">
        <f>unprmtd_src_summary!E1314</f>
        <v>2310002241</v>
      </c>
      <c r="E1314" s="233" t="str">
        <f>unprmtd_src_summary!F1314</f>
        <v>Oil Tank Flaring</v>
      </c>
      <c r="F1314" s="234">
        <f>unprmtd_src_summary!G1314</f>
        <v>0</v>
      </c>
      <c r="G1314" s="234">
        <f>unprmtd_src_summary!H1314</f>
        <v>0</v>
      </c>
      <c r="H1314" s="234">
        <f>unprmtd_src_summary!I1314</f>
        <v>0</v>
      </c>
      <c r="I1314" s="234">
        <f>unprmtd_src_summary!J1314</f>
        <v>0</v>
      </c>
      <c r="J1314" s="234">
        <f>unprmtd_src_summary!K1314</f>
        <v>0</v>
      </c>
    </row>
    <row r="1315" spans="1:10" s="221" customFormat="1" x14ac:dyDescent="0.2">
      <c r="A1315" s="221" t="s">
        <v>15903</v>
      </c>
      <c r="B1315" s="221" t="str">
        <f>unprmtd_src_summary!C1315</f>
        <v>38</v>
      </c>
      <c r="C1315" s="232" t="str">
        <f>unprmtd_src_summary!D1315</f>
        <v>3810501</v>
      </c>
      <c r="D1315" s="232" t="str">
        <f>unprmtd_src_summary!E1315</f>
        <v>2310002241</v>
      </c>
      <c r="E1315" s="233" t="str">
        <f>unprmtd_src_summary!F1315</f>
        <v>Oil Tank Flaring</v>
      </c>
      <c r="F1315" s="234">
        <f>unprmtd_src_summary!G1315</f>
        <v>0</v>
      </c>
      <c r="G1315" s="234">
        <f>unprmtd_src_summary!H1315</f>
        <v>0</v>
      </c>
      <c r="H1315" s="234">
        <f>unprmtd_src_summary!I1315</f>
        <v>0</v>
      </c>
      <c r="I1315" s="234">
        <f>unprmtd_src_summary!J1315</f>
        <v>0</v>
      </c>
      <c r="J1315" s="234">
        <f>unprmtd_src_summary!K1315</f>
        <v>0</v>
      </c>
    </row>
    <row r="1316" spans="1:10" s="221" customFormat="1" x14ac:dyDescent="0.2">
      <c r="A1316" s="221" t="s">
        <v>15903</v>
      </c>
      <c r="B1316" s="221" t="str">
        <f>unprmtd_src_summary!C1316</f>
        <v>46</v>
      </c>
      <c r="C1316" s="232" t="str">
        <f>unprmtd_src_summary!D1316</f>
        <v>4606301</v>
      </c>
      <c r="D1316" s="232" t="str">
        <f>unprmtd_src_summary!E1316</f>
        <v>2310002241</v>
      </c>
      <c r="E1316" s="233" t="str">
        <f>unprmtd_src_summary!F1316</f>
        <v>Oil Tank Flaring</v>
      </c>
      <c r="F1316" s="234">
        <f>unprmtd_src_summary!G1316</f>
        <v>0</v>
      </c>
      <c r="G1316" s="234">
        <f>unprmtd_src_summary!H1316</f>
        <v>0</v>
      </c>
      <c r="H1316" s="234">
        <f>unprmtd_src_summary!I1316</f>
        <v>0</v>
      </c>
      <c r="I1316" s="234">
        <f>unprmtd_src_summary!J1316</f>
        <v>0</v>
      </c>
      <c r="J1316" s="234">
        <f>unprmtd_src_summary!K1316</f>
        <v>0</v>
      </c>
    </row>
    <row r="1317" spans="1:10" s="221" customFormat="1" x14ac:dyDescent="0.2">
      <c r="A1317" s="221" t="s">
        <v>15903</v>
      </c>
      <c r="B1317" s="221" t="str">
        <f>unprmtd_src_summary!C1317</f>
        <v>46</v>
      </c>
      <c r="C1317" s="232" t="str">
        <f>unprmtd_src_summary!D1317</f>
        <v>4601901</v>
      </c>
      <c r="D1317" s="232" t="str">
        <f>unprmtd_src_summary!E1317</f>
        <v>2310002241</v>
      </c>
      <c r="E1317" s="233" t="str">
        <f>unprmtd_src_summary!F1317</f>
        <v>Oil Tank Flaring</v>
      </c>
      <c r="F1317" s="234">
        <f>unprmtd_src_summary!G1317</f>
        <v>0</v>
      </c>
      <c r="G1317" s="234">
        <f>unprmtd_src_summary!H1317</f>
        <v>0</v>
      </c>
      <c r="H1317" s="234">
        <f>unprmtd_src_summary!I1317</f>
        <v>0</v>
      </c>
      <c r="I1317" s="234">
        <f>unprmtd_src_summary!J1317</f>
        <v>0</v>
      </c>
      <c r="J1317" s="234">
        <f>unprmtd_src_summary!K1317</f>
        <v>0</v>
      </c>
    </row>
    <row r="1318" spans="1:10" s="226" customFormat="1" x14ac:dyDescent="0.2">
      <c r="A1318" s="226" t="s">
        <v>15903</v>
      </c>
      <c r="B1318" s="226" t="str">
        <f>unprmtd_src_summary!C1318</f>
        <v>30</v>
      </c>
      <c r="C1318" s="235" t="str">
        <f>unprmtd_src_summary!D1318</f>
        <v>3001102</v>
      </c>
      <c r="D1318" s="235" t="str">
        <f>unprmtd_src_summary!E1318</f>
        <v>2310002241</v>
      </c>
      <c r="E1318" s="236" t="str">
        <f>unprmtd_src_summary!F1318</f>
        <v>Oil Tank Flaring</v>
      </c>
      <c r="F1318" s="237">
        <f>unprmtd_src_summary!G1318</f>
        <v>0.34904181119766459</v>
      </c>
      <c r="G1318" s="237">
        <f>unprmtd_src_summary!H1318</f>
        <v>0</v>
      </c>
      <c r="H1318" s="237">
        <f>unprmtd_src_summary!I1318</f>
        <v>0.80116112656297678</v>
      </c>
      <c r="I1318" s="237">
        <f>unprmtd_src_summary!J1318</f>
        <v>0</v>
      </c>
      <c r="J1318" s="237">
        <f>unprmtd_src_summary!K1318</f>
        <v>0</v>
      </c>
    </row>
    <row r="1319" spans="1:10" s="226" customFormat="1" x14ac:dyDescent="0.2">
      <c r="A1319" s="226" t="s">
        <v>15903</v>
      </c>
      <c r="B1319" s="226" t="str">
        <f>unprmtd_src_summary!C1319</f>
        <v>30</v>
      </c>
      <c r="C1319" s="235" t="str">
        <f>unprmtd_src_summary!D1319</f>
        <v>3001702</v>
      </c>
      <c r="D1319" s="235" t="str">
        <f>unprmtd_src_summary!E1319</f>
        <v>2310002241</v>
      </c>
      <c r="E1319" s="236" t="str">
        <f>unprmtd_src_summary!F1319</f>
        <v>Oil Tank Flaring</v>
      </c>
      <c r="F1319" s="237">
        <f>unprmtd_src_summary!G1319</f>
        <v>0</v>
      </c>
      <c r="G1319" s="237">
        <f>unprmtd_src_summary!H1319</f>
        <v>0</v>
      </c>
      <c r="H1319" s="237">
        <f>unprmtd_src_summary!I1319</f>
        <v>0</v>
      </c>
      <c r="I1319" s="237">
        <f>unprmtd_src_summary!J1319</f>
        <v>0</v>
      </c>
      <c r="J1319" s="237">
        <f>unprmtd_src_summary!K1319</f>
        <v>0</v>
      </c>
    </row>
    <row r="1320" spans="1:10" s="226" customFormat="1" x14ac:dyDescent="0.2">
      <c r="A1320" s="226" t="s">
        <v>15903</v>
      </c>
      <c r="B1320" s="226" t="str">
        <f>unprmtd_src_summary!C1320</f>
        <v>30</v>
      </c>
      <c r="C1320" s="235" t="str">
        <f>unprmtd_src_summary!D1320</f>
        <v>3001902</v>
      </c>
      <c r="D1320" s="235" t="str">
        <f>unprmtd_src_summary!E1320</f>
        <v>2310002241</v>
      </c>
      <c r="E1320" s="236" t="str">
        <f>unprmtd_src_summary!F1320</f>
        <v>Oil Tank Flaring</v>
      </c>
      <c r="F1320" s="237">
        <f>unprmtd_src_summary!G1320</f>
        <v>5.5938546773696821E-4</v>
      </c>
      <c r="G1320" s="237">
        <f>unprmtd_src_summary!H1320</f>
        <v>0</v>
      </c>
      <c r="H1320" s="237">
        <f>unprmtd_src_summary!I1320</f>
        <v>1.2839662101722035E-3</v>
      </c>
      <c r="I1320" s="237">
        <f>unprmtd_src_summary!J1320</f>
        <v>0</v>
      </c>
      <c r="J1320" s="237">
        <f>unprmtd_src_summary!K1320</f>
        <v>0</v>
      </c>
    </row>
    <row r="1321" spans="1:10" s="226" customFormat="1" x14ac:dyDescent="0.2">
      <c r="A1321" s="226" t="s">
        <v>15903</v>
      </c>
      <c r="B1321" s="226" t="str">
        <f>unprmtd_src_summary!C1321</f>
        <v>30</v>
      </c>
      <c r="C1321" s="235" t="str">
        <f>unprmtd_src_summary!D1321</f>
        <v>3002102</v>
      </c>
      <c r="D1321" s="235" t="str">
        <f>unprmtd_src_summary!E1321</f>
        <v>2310002241</v>
      </c>
      <c r="E1321" s="236" t="str">
        <f>unprmtd_src_summary!F1321</f>
        <v>Oil Tank Flaring</v>
      </c>
      <c r="F1321" s="237">
        <f>unprmtd_src_summary!G1321</f>
        <v>2.8340234275979248</v>
      </c>
      <c r="G1321" s="237">
        <f>unprmtd_src_summary!H1321</f>
        <v>0</v>
      </c>
      <c r="H1321" s="237">
        <f>unprmtd_src_summary!I1321</f>
        <v>6.5049782837461221</v>
      </c>
      <c r="I1321" s="237">
        <f>unprmtd_src_summary!J1321</f>
        <v>0</v>
      </c>
      <c r="J1321" s="237">
        <f>unprmtd_src_summary!K1321</f>
        <v>0</v>
      </c>
    </row>
    <row r="1322" spans="1:10" s="226" customFormat="1" x14ac:dyDescent="0.2">
      <c r="A1322" s="226" t="s">
        <v>15903</v>
      </c>
      <c r="B1322" s="226" t="str">
        <f>unprmtd_src_summary!C1322</f>
        <v>30</v>
      </c>
      <c r="C1322" s="235" t="str">
        <f>unprmtd_src_summary!D1322</f>
        <v>3002502</v>
      </c>
      <c r="D1322" s="235" t="str">
        <f>unprmtd_src_summary!E1322</f>
        <v>2310002241</v>
      </c>
      <c r="E1322" s="236" t="str">
        <f>unprmtd_src_summary!F1322</f>
        <v>Oil Tank Flaring</v>
      </c>
      <c r="F1322" s="237">
        <f>unprmtd_src_summary!G1322</f>
        <v>44.550761429885171</v>
      </c>
      <c r="G1322" s="237">
        <f>unprmtd_src_summary!H1322</f>
        <v>0</v>
      </c>
      <c r="H1322" s="237">
        <f>unprmtd_src_summary!I1322</f>
        <v>102.25805926784061</v>
      </c>
      <c r="I1322" s="237">
        <f>unprmtd_src_summary!J1322</f>
        <v>0</v>
      </c>
      <c r="J1322" s="237">
        <f>unprmtd_src_summary!K1322</f>
        <v>0</v>
      </c>
    </row>
    <row r="1323" spans="1:10" s="226" customFormat="1" x14ac:dyDescent="0.2">
      <c r="A1323" s="226" t="s">
        <v>15903</v>
      </c>
      <c r="B1323" s="226" t="str">
        <f>unprmtd_src_summary!C1323</f>
        <v>30</v>
      </c>
      <c r="C1323" s="235" t="str">
        <f>unprmtd_src_summary!D1323</f>
        <v>3003302</v>
      </c>
      <c r="D1323" s="235" t="str">
        <f>unprmtd_src_summary!E1323</f>
        <v>2310002241</v>
      </c>
      <c r="E1323" s="236" t="str">
        <f>unprmtd_src_summary!F1323</f>
        <v>Oil Tank Flaring</v>
      </c>
      <c r="F1323" s="237">
        <f>unprmtd_src_summary!G1323</f>
        <v>0.11422504044486856</v>
      </c>
      <c r="G1323" s="237">
        <f>unprmtd_src_summary!H1323</f>
        <v>0</v>
      </c>
      <c r="H1323" s="237">
        <f>unprmtd_src_summary!I1323</f>
        <v>0.26218252125871616</v>
      </c>
      <c r="I1323" s="237">
        <f>unprmtd_src_summary!J1323</f>
        <v>0</v>
      </c>
      <c r="J1323" s="237">
        <f>unprmtd_src_summary!K1323</f>
        <v>0</v>
      </c>
    </row>
    <row r="1324" spans="1:10" s="226" customFormat="1" x14ac:dyDescent="0.2">
      <c r="A1324" s="226" t="s">
        <v>15903</v>
      </c>
      <c r="B1324" s="226" t="str">
        <f>unprmtd_src_summary!C1324</f>
        <v>30</v>
      </c>
      <c r="C1324" s="235" t="str">
        <f>unprmtd_src_summary!D1324</f>
        <v>3005502</v>
      </c>
      <c r="D1324" s="235" t="str">
        <f>unprmtd_src_summary!E1324</f>
        <v>2310002241</v>
      </c>
      <c r="E1324" s="236" t="str">
        <f>unprmtd_src_summary!F1324</f>
        <v>Oil Tank Flaring</v>
      </c>
      <c r="F1324" s="237">
        <f>unprmtd_src_summary!G1324</f>
        <v>4.4000083238573635E-2</v>
      </c>
      <c r="G1324" s="237">
        <f>unprmtd_src_summary!H1324</f>
        <v>0</v>
      </c>
      <c r="H1324" s="237">
        <f>unprmtd_src_summary!I1324</f>
        <v>0.10099407900538727</v>
      </c>
      <c r="I1324" s="237">
        <f>unprmtd_src_summary!J1324</f>
        <v>0</v>
      </c>
      <c r="J1324" s="237">
        <f>unprmtd_src_summary!K1324</f>
        <v>0</v>
      </c>
    </row>
    <row r="1325" spans="1:10" s="226" customFormat="1" x14ac:dyDescent="0.2">
      <c r="A1325" s="226" t="s">
        <v>15903</v>
      </c>
      <c r="B1325" s="226" t="str">
        <f>unprmtd_src_summary!C1325</f>
        <v>30</v>
      </c>
      <c r="C1325" s="235" t="str">
        <f>unprmtd_src_summary!D1325</f>
        <v>3007902</v>
      </c>
      <c r="D1325" s="235" t="str">
        <f>unprmtd_src_summary!E1325</f>
        <v>2310002241</v>
      </c>
      <c r="E1325" s="236" t="str">
        <f>unprmtd_src_summary!F1325</f>
        <v>Oil Tank Flaring</v>
      </c>
      <c r="F1325" s="237">
        <f>unprmtd_src_summary!G1325</f>
        <v>0.54082270261022314</v>
      </c>
      <c r="G1325" s="237">
        <f>unprmtd_src_summary!H1325</f>
        <v>0</v>
      </c>
      <c r="H1325" s="237">
        <f>unprmtd_src_summary!I1325</f>
        <v>1.2413588051451734</v>
      </c>
      <c r="I1325" s="237">
        <f>unprmtd_src_summary!J1325</f>
        <v>0</v>
      </c>
      <c r="J1325" s="237">
        <f>unprmtd_src_summary!K1325</f>
        <v>0</v>
      </c>
    </row>
    <row r="1326" spans="1:10" s="226" customFormat="1" x14ac:dyDescent="0.2">
      <c r="A1326" s="226" t="s">
        <v>15903</v>
      </c>
      <c r="B1326" s="226" t="str">
        <f>unprmtd_src_summary!C1326</f>
        <v>30</v>
      </c>
      <c r="C1326" s="235" t="str">
        <f>unprmtd_src_summary!D1326</f>
        <v>3008302</v>
      </c>
      <c r="D1326" s="235" t="str">
        <f>unprmtd_src_summary!E1326</f>
        <v>2310002241</v>
      </c>
      <c r="E1326" s="236" t="str">
        <f>unprmtd_src_summary!F1326</f>
        <v>Oil Tank Flaring</v>
      </c>
      <c r="F1326" s="237">
        <f>unprmtd_src_summary!G1326</f>
        <v>110.66026822769351</v>
      </c>
      <c r="G1326" s="237">
        <f>unprmtd_src_summary!H1326</f>
        <v>0</v>
      </c>
      <c r="H1326" s="237">
        <f>unprmtd_src_summary!I1326</f>
        <v>254.00024385288691</v>
      </c>
      <c r="I1326" s="237">
        <f>unprmtd_src_summary!J1326</f>
        <v>0</v>
      </c>
      <c r="J1326" s="237">
        <f>unprmtd_src_summary!K1326</f>
        <v>0</v>
      </c>
    </row>
    <row r="1327" spans="1:10" s="226" customFormat="1" x14ac:dyDescent="0.2">
      <c r="A1327" s="226" t="s">
        <v>15903</v>
      </c>
      <c r="B1327" s="226" t="str">
        <f>unprmtd_src_summary!C1327</f>
        <v>30</v>
      </c>
      <c r="C1327" s="235" t="str">
        <f>unprmtd_src_summary!D1327</f>
        <v>3008502</v>
      </c>
      <c r="D1327" s="235" t="str">
        <f>unprmtd_src_summary!E1327</f>
        <v>2310002241</v>
      </c>
      <c r="E1327" s="236" t="str">
        <f>unprmtd_src_summary!F1327</f>
        <v>Oil Tank Flaring</v>
      </c>
      <c r="F1327" s="237">
        <f>unprmtd_src_summary!G1327</f>
        <v>6.6781866049022867</v>
      </c>
      <c r="G1327" s="237">
        <f>unprmtd_src_summary!H1327</f>
        <v>0</v>
      </c>
      <c r="H1327" s="237">
        <f>unprmtd_src_summary!I1327</f>
        <v>15.328546128679656</v>
      </c>
      <c r="I1327" s="237">
        <f>unprmtd_src_summary!J1327</f>
        <v>0</v>
      </c>
      <c r="J1327" s="237">
        <f>unprmtd_src_summary!K1327</f>
        <v>0</v>
      </c>
    </row>
    <row r="1328" spans="1:10" s="226" customFormat="1" x14ac:dyDescent="0.2">
      <c r="A1328" s="226" t="s">
        <v>15903</v>
      </c>
      <c r="B1328" s="226" t="str">
        <f>unprmtd_src_summary!C1328</f>
        <v>30</v>
      </c>
      <c r="C1328" s="235" t="str">
        <f>unprmtd_src_summary!D1328</f>
        <v>3009102</v>
      </c>
      <c r="D1328" s="235" t="str">
        <f>unprmtd_src_summary!E1328</f>
        <v>2310002241</v>
      </c>
      <c r="E1328" s="236" t="str">
        <f>unprmtd_src_summary!F1328</f>
        <v>Oil Tank Flaring</v>
      </c>
      <c r="F1328" s="237">
        <f>unprmtd_src_summary!G1328</f>
        <v>10.224344534604882</v>
      </c>
      <c r="G1328" s="237">
        <f>unprmtd_src_summary!H1328</f>
        <v>0</v>
      </c>
      <c r="H1328" s="237">
        <f>unprmtd_src_summary!I1328</f>
        <v>23.468097869436189</v>
      </c>
      <c r="I1328" s="237">
        <f>unprmtd_src_summary!J1328</f>
        <v>0</v>
      </c>
      <c r="J1328" s="237">
        <f>unprmtd_src_summary!K1328</f>
        <v>0</v>
      </c>
    </row>
    <row r="1329" spans="1:10" s="226" customFormat="1" x14ac:dyDescent="0.2">
      <c r="A1329" s="226" t="s">
        <v>15903</v>
      </c>
      <c r="B1329" s="226" t="str">
        <f>unprmtd_src_summary!C1329</f>
        <v>30</v>
      </c>
      <c r="C1329" s="235" t="str">
        <f>unprmtd_src_summary!D1329</f>
        <v>3010502</v>
      </c>
      <c r="D1329" s="235" t="str">
        <f>unprmtd_src_summary!E1329</f>
        <v>2310002241</v>
      </c>
      <c r="E1329" s="236" t="str">
        <f>unprmtd_src_summary!F1329</f>
        <v>Oil Tank Flaring</v>
      </c>
      <c r="F1329" s="237">
        <f>unprmtd_src_summary!G1329</f>
        <v>0</v>
      </c>
      <c r="G1329" s="237">
        <f>unprmtd_src_summary!H1329</f>
        <v>0</v>
      </c>
      <c r="H1329" s="237">
        <f>unprmtd_src_summary!I1329</f>
        <v>0</v>
      </c>
      <c r="I1329" s="237">
        <f>unprmtd_src_summary!J1329</f>
        <v>0</v>
      </c>
      <c r="J1329" s="237">
        <f>unprmtd_src_summary!K1329</f>
        <v>0</v>
      </c>
    </row>
    <row r="1330" spans="1:10" s="226" customFormat="1" x14ac:dyDescent="0.2">
      <c r="A1330" s="226" t="s">
        <v>15903</v>
      </c>
      <c r="B1330" s="226" t="str">
        <f>unprmtd_src_summary!C1330</f>
        <v>30</v>
      </c>
      <c r="C1330" s="235" t="str">
        <f>unprmtd_src_summary!D1330</f>
        <v>3010902</v>
      </c>
      <c r="D1330" s="235" t="str">
        <f>unprmtd_src_summary!E1330</f>
        <v>2310002241</v>
      </c>
      <c r="E1330" s="236" t="str">
        <f>unprmtd_src_summary!F1330</f>
        <v>Oil Tank Flaring</v>
      </c>
      <c r="F1330" s="237">
        <f>unprmtd_src_summary!G1330</f>
        <v>5.0328793772507252</v>
      </c>
      <c r="G1330" s="237">
        <f>unprmtd_src_summary!H1330</f>
        <v>0</v>
      </c>
      <c r="H1330" s="237">
        <f>unprmtd_src_summary!I1330</f>
        <v>11.552046724426186</v>
      </c>
      <c r="I1330" s="237">
        <f>unprmtd_src_summary!J1330</f>
        <v>0</v>
      </c>
      <c r="J1330" s="237">
        <f>unprmtd_src_summary!K1330</f>
        <v>0</v>
      </c>
    </row>
    <row r="1331" spans="1:10" s="226" customFormat="1" x14ac:dyDescent="0.2">
      <c r="A1331" s="226" t="s">
        <v>15903</v>
      </c>
      <c r="B1331" s="226" t="str">
        <f>unprmtd_src_summary!C1331</f>
        <v>38</v>
      </c>
      <c r="C1331" s="235" t="str">
        <f>unprmtd_src_summary!D1331</f>
        <v>3800702</v>
      </c>
      <c r="D1331" s="235" t="str">
        <f>unprmtd_src_summary!E1331</f>
        <v>2310002241</v>
      </c>
      <c r="E1331" s="236" t="str">
        <f>unprmtd_src_summary!F1331</f>
        <v>Oil Tank Flaring</v>
      </c>
      <c r="F1331" s="237">
        <f>unprmtd_src_summary!G1331</f>
        <v>3.8347761643842273</v>
      </c>
      <c r="G1331" s="237">
        <f>unprmtd_src_summary!H1331</f>
        <v>0</v>
      </c>
      <c r="H1331" s="237">
        <f>unprmtd_src_summary!I1331</f>
        <v>49.463315895318303</v>
      </c>
      <c r="I1331" s="237">
        <f>unprmtd_src_summary!J1331</f>
        <v>0</v>
      </c>
      <c r="J1331" s="237">
        <f>unprmtd_src_summary!K1331</f>
        <v>0</v>
      </c>
    </row>
    <row r="1332" spans="1:10" s="226" customFormat="1" x14ac:dyDescent="0.2">
      <c r="A1332" s="226" t="s">
        <v>15903</v>
      </c>
      <c r="B1332" s="226" t="str">
        <f>unprmtd_src_summary!C1332</f>
        <v>38</v>
      </c>
      <c r="C1332" s="235" t="str">
        <f>unprmtd_src_summary!D1332</f>
        <v>3800902</v>
      </c>
      <c r="D1332" s="235" t="str">
        <f>unprmtd_src_summary!E1332</f>
        <v>2310002241</v>
      </c>
      <c r="E1332" s="236" t="str">
        <f>unprmtd_src_summary!F1332</f>
        <v>Oil Tank Flaring</v>
      </c>
      <c r="F1332" s="237">
        <f>unprmtd_src_summary!G1332</f>
        <v>1.878493041636615</v>
      </c>
      <c r="G1332" s="237">
        <f>unprmtd_src_summary!H1332</f>
        <v>0</v>
      </c>
      <c r="H1332" s="237">
        <f>unprmtd_src_summary!I1332</f>
        <v>24.229965646651856</v>
      </c>
      <c r="I1332" s="237">
        <f>unprmtd_src_summary!J1332</f>
        <v>0</v>
      </c>
      <c r="J1332" s="237">
        <f>unprmtd_src_summary!K1332</f>
        <v>0</v>
      </c>
    </row>
    <row r="1333" spans="1:10" s="226" customFormat="1" x14ac:dyDescent="0.2">
      <c r="A1333" s="226" t="s">
        <v>15903</v>
      </c>
      <c r="B1333" s="226" t="str">
        <f>unprmtd_src_summary!C1333</f>
        <v>38</v>
      </c>
      <c r="C1333" s="235" t="str">
        <f>unprmtd_src_summary!D1333</f>
        <v>3801102</v>
      </c>
      <c r="D1333" s="235" t="str">
        <f>unprmtd_src_summary!E1333</f>
        <v>2310002241</v>
      </c>
      <c r="E1333" s="236" t="str">
        <f>unprmtd_src_summary!F1333</f>
        <v>Oil Tank Flaring</v>
      </c>
      <c r="F1333" s="237">
        <f>unprmtd_src_summary!G1333</f>
        <v>11.725663778468427</v>
      </c>
      <c r="G1333" s="237">
        <f>unprmtd_src_summary!H1333</f>
        <v>0</v>
      </c>
      <c r="H1333" s="237">
        <f>unprmtd_src_summary!I1333</f>
        <v>151.24486715636186</v>
      </c>
      <c r="I1333" s="237">
        <f>unprmtd_src_summary!J1333</f>
        <v>0</v>
      </c>
      <c r="J1333" s="237">
        <f>unprmtd_src_summary!K1333</f>
        <v>0</v>
      </c>
    </row>
    <row r="1334" spans="1:10" s="226" customFormat="1" x14ac:dyDescent="0.2">
      <c r="A1334" s="226" t="s">
        <v>15903</v>
      </c>
      <c r="B1334" s="226" t="str">
        <f>unprmtd_src_summary!C1334</f>
        <v>38</v>
      </c>
      <c r="C1334" s="235" t="str">
        <f>unprmtd_src_summary!D1334</f>
        <v>3801302</v>
      </c>
      <c r="D1334" s="235" t="str">
        <f>unprmtd_src_summary!E1334</f>
        <v>2310002241</v>
      </c>
      <c r="E1334" s="236" t="str">
        <f>unprmtd_src_summary!F1334</f>
        <v>Oil Tank Flaring</v>
      </c>
      <c r="F1334" s="237">
        <f>unprmtd_src_summary!G1334</f>
        <v>1.3337463903009907</v>
      </c>
      <c r="G1334" s="237">
        <f>unprmtd_src_summary!H1334</f>
        <v>0</v>
      </c>
      <c r="H1334" s="237">
        <f>unprmtd_src_summary!I1334</f>
        <v>17.203486253099687</v>
      </c>
      <c r="I1334" s="237">
        <f>unprmtd_src_summary!J1334</f>
        <v>0</v>
      </c>
      <c r="J1334" s="237">
        <f>unprmtd_src_summary!K1334</f>
        <v>0</v>
      </c>
    </row>
    <row r="1335" spans="1:10" s="226" customFormat="1" x14ac:dyDescent="0.2">
      <c r="A1335" s="226" t="s">
        <v>15903</v>
      </c>
      <c r="B1335" s="226" t="str">
        <f>unprmtd_src_summary!C1335</f>
        <v>38</v>
      </c>
      <c r="C1335" s="235" t="str">
        <f>unprmtd_src_summary!D1335</f>
        <v>3802302</v>
      </c>
      <c r="D1335" s="235" t="str">
        <f>unprmtd_src_summary!E1335</f>
        <v>2310002241</v>
      </c>
      <c r="E1335" s="236" t="str">
        <f>unprmtd_src_summary!F1335</f>
        <v>Oil Tank Flaring</v>
      </c>
      <c r="F1335" s="237">
        <f>unprmtd_src_summary!G1335</f>
        <v>1.4607885861307677</v>
      </c>
      <c r="G1335" s="237">
        <f>unprmtd_src_summary!H1335</f>
        <v>0</v>
      </c>
      <c r="H1335" s="237">
        <f>unprmtd_src_summary!I1335</f>
        <v>18.842155107549551</v>
      </c>
      <c r="I1335" s="237">
        <f>unprmtd_src_summary!J1335</f>
        <v>0</v>
      </c>
      <c r="J1335" s="237">
        <f>unprmtd_src_summary!K1335</f>
        <v>0</v>
      </c>
    </row>
    <row r="1336" spans="1:10" s="226" customFormat="1" x14ac:dyDescent="0.2">
      <c r="A1336" s="226" t="s">
        <v>15903</v>
      </c>
      <c r="B1336" s="226" t="str">
        <f>unprmtd_src_summary!C1336</f>
        <v>38</v>
      </c>
      <c r="C1336" s="235" t="str">
        <f>unprmtd_src_summary!D1336</f>
        <v>3802502</v>
      </c>
      <c r="D1336" s="235" t="str">
        <f>unprmtd_src_summary!E1336</f>
        <v>2310002241</v>
      </c>
      <c r="E1336" s="236" t="str">
        <f>unprmtd_src_summary!F1336</f>
        <v>Oil Tank Flaring</v>
      </c>
      <c r="F1336" s="237">
        <f>unprmtd_src_summary!G1336</f>
        <v>7.8430166417425431</v>
      </c>
      <c r="G1336" s="237">
        <f>unprmtd_src_summary!H1336</f>
        <v>0</v>
      </c>
      <c r="H1336" s="237">
        <f>unprmtd_src_summary!I1336</f>
        <v>101.16408183762766</v>
      </c>
      <c r="I1336" s="237">
        <f>unprmtd_src_summary!J1336</f>
        <v>0</v>
      </c>
      <c r="J1336" s="237">
        <f>unprmtd_src_summary!K1336</f>
        <v>0</v>
      </c>
    </row>
    <row r="1337" spans="1:10" s="226" customFormat="1" x14ac:dyDescent="0.2">
      <c r="A1337" s="226" t="s">
        <v>15903</v>
      </c>
      <c r="B1337" s="226" t="str">
        <f>unprmtd_src_summary!C1337</f>
        <v>38</v>
      </c>
      <c r="C1337" s="235" t="str">
        <f>unprmtd_src_summary!D1337</f>
        <v>3803302</v>
      </c>
      <c r="D1337" s="235" t="str">
        <f>unprmtd_src_summary!E1337</f>
        <v>2310002241</v>
      </c>
      <c r="E1337" s="236" t="str">
        <f>unprmtd_src_summary!F1337</f>
        <v>Oil Tank Flaring</v>
      </c>
      <c r="F1337" s="237">
        <f>unprmtd_src_summary!G1337</f>
        <v>0.53942024140394573</v>
      </c>
      <c r="G1337" s="237">
        <f>unprmtd_src_summary!H1337</f>
        <v>0</v>
      </c>
      <c r="H1337" s="237">
        <f>unprmtd_src_summary!I1337</f>
        <v>6.9577760623159159</v>
      </c>
      <c r="I1337" s="237">
        <f>unprmtd_src_summary!J1337</f>
        <v>0</v>
      </c>
      <c r="J1337" s="237">
        <f>unprmtd_src_summary!K1337</f>
        <v>0</v>
      </c>
    </row>
    <row r="1338" spans="1:10" s="226" customFormat="1" x14ac:dyDescent="0.2">
      <c r="A1338" s="226" t="s">
        <v>15903</v>
      </c>
      <c r="B1338" s="226" t="str">
        <f>unprmtd_src_summary!C1338</f>
        <v>38</v>
      </c>
      <c r="C1338" s="235" t="str">
        <f>unprmtd_src_summary!D1338</f>
        <v>3804902</v>
      </c>
      <c r="D1338" s="235" t="str">
        <f>unprmtd_src_summary!E1338</f>
        <v>2310002241</v>
      </c>
      <c r="E1338" s="236" t="str">
        <f>unprmtd_src_summary!F1338</f>
        <v>Oil Tank Flaring</v>
      </c>
      <c r="F1338" s="237">
        <f>unprmtd_src_summary!G1338</f>
        <v>3.2294036360864829E-2</v>
      </c>
      <c r="G1338" s="237">
        <f>unprmtd_src_summary!H1338</f>
        <v>0</v>
      </c>
      <c r="H1338" s="237">
        <f>unprmtd_src_summary!I1338</f>
        <v>0.41654846425928266</v>
      </c>
      <c r="I1338" s="237">
        <f>unprmtd_src_summary!J1338</f>
        <v>0</v>
      </c>
      <c r="J1338" s="237">
        <f>unprmtd_src_summary!K1338</f>
        <v>0</v>
      </c>
    </row>
    <row r="1339" spans="1:10" s="226" customFormat="1" x14ac:dyDescent="0.2">
      <c r="A1339" s="226" t="s">
        <v>15903</v>
      </c>
      <c r="B1339" s="226" t="str">
        <f>unprmtd_src_summary!C1339</f>
        <v>38</v>
      </c>
      <c r="C1339" s="235" t="str">
        <f>unprmtd_src_summary!D1339</f>
        <v>3805302</v>
      </c>
      <c r="D1339" s="235" t="str">
        <f>unprmtd_src_summary!E1339</f>
        <v>2310002241</v>
      </c>
      <c r="E1339" s="236" t="str">
        <f>unprmtd_src_summary!F1339</f>
        <v>Oil Tank Flaring</v>
      </c>
      <c r="F1339" s="237">
        <f>unprmtd_src_summary!G1339</f>
        <v>8.6636611706160824</v>
      </c>
      <c r="G1339" s="237">
        <f>unprmtd_src_summary!H1339</f>
        <v>0</v>
      </c>
      <c r="H1339" s="237">
        <f>unprmtd_src_summary!I1339</f>
        <v>111.74926277893942</v>
      </c>
      <c r="I1339" s="237">
        <f>unprmtd_src_summary!J1339</f>
        <v>0</v>
      </c>
      <c r="J1339" s="237">
        <f>unprmtd_src_summary!K1339</f>
        <v>0</v>
      </c>
    </row>
    <row r="1340" spans="1:10" s="226" customFormat="1" x14ac:dyDescent="0.2">
      <c r="A1340" s="226" t="s">
        <v>15903</v>
      </c>
      <c r="B1340" s="226" t="str">
        <f>unprmtd_src_summary!C1340</f>
        <v>38</v>
      </c>
      <c r="C1340" s="235" t="str">
        <f>unprmtd_src_summary!D1340</f>
        <v>3805502</v>
      </c>
      <c r="D1340" s="235" t="str">
        <f>unprmtd_src_summary!E1340</f>
        <v>2310002241</v>
      </c>
      <c r="E1340" s="236" t="str">
        <f>unprmtd_src_summary!F1340</f>
        <v>Oil Tank Flaring</v>
      </c>
      <c r="F1340" s="237">
        <f>unprmtd_src_summary!G1340</f>
        <v>0</v>
      </c>
      <c r="G1340" s="237">
        <f>unprmtd_src_summary!H1340</f>
        <v>0</v>
      </c>
      <c r="H1340" s="237">
        <f>unprmtd_src_summary!I1340</f>
        <v>0</v>
      </c>
      <c r="I1340" s="237">
        <f>unprmtd_src_summary!J1340</f>
        <v>0</v>
      </c>
      <c r="J1340" s="237">
        <f>unprmtd_src_summary!K1340</f>
        <v>0</v>
      </c>
    </row>
    <row r="1341" spans="1:10" s="226" customFormat="1" x14ac:dyDescent="0.2">
      <c r="A1341" s="226" t="s">
        <v>15903</v>
      </c>
      <c r="B1341" s="226" t="str">
        <f>unprmtd_src_summary!C1341</f>
        <v>38</v>
      </c>
      <c r="C1341" s="235" t="str">
        <f>unprmtd_src_summary!D1341</f>
        <v>3805702</v>
      </c>
      <c r="D1341" s="235" t="str">
        <f>unprmtd_src_summary!E1341</f>
        <v>2310002241</v>
      </c>
      <c r="E1341" s="236" t="str">
        <f>unprmtd_src_summary!F1341</f>
        <v>Oil Tank Flaring</v>
      </c>
      <c r="F1341" s="237">
        <f>unprmtd_src_summary!G1341</f>
        <v>2.0981016500367607E-3</v>
      </c>
      <c r="G1341" s="237">
        <f>unprmtd_src_summary!H1341</f>
        <v>0</v>
      </c>
      <c r="H1341" s="237">
        <f>unprmtd_src_summary!I1341</f>
        <v>2.7062613369748346E-2</v>
      </c>
      <c r="I1341" s="237">
        <f>unprmtd_src_summary!J1341</f>
        <v>0</v>
      </c>
      <c r="J1341" s="237">
        <f>unprmtd_src_summary!K1341</f>
        <v>0</v>
      </c>
    </row>
    <row r="1342" spans="1:10" s="226" customFormat="1" x14ac:dyDescent="0.2">
      <c r="A1342" s="226" t="s">
        <v>15903</v>
      </c>
      <c r="B1342" s="226" t="str">
        <f>unprmtd_src_summary!C1342</f>
        <v>38</v>
      </c>
      <c r="C1342" s="235" t="str">
        <f>unprmtd_src_summary!D1342</f>
        <v>3806102</v>
      </c>
      <c r="D1342" s="235" t="str">
        <f>unprmtd_src_summary!E1342</f>
        <v>2310002241</v>
      </c>
      <c r="E1342" s="236" t="str">
        <f>unprmtd_src_summary!F1342</f>
        <v>Oil Tank Flaring</v>
      </c>
      <c r="F1342" s="237">
        <f>unprmtd_src_summary!G1342</f>
        <v>23.886912180087723</v>
      </c>
      <c r="G1342" s="237">
        <f>unprmtd_src_summary!H1342</f>
        <v>0</v>
      </c>
      <c r="H1342" s="237">
        <f>unprmtd_src_summary!I1342</f>
        <v>308.10817431820817</v>
      </c>
      <c r="I1342" s="237">
        <f>unprmtd_src_summary!J1342</f>
        <v>0</v>
      </c>
      <c r="J1342" s="237">
        <f>unprmtd_src_summary!K1342</f>
        <v>0</v>
      </c>
    </row>
    <row r="1343" spans="1:10" s="226" customFormat="1" x14ac:dyDescent="0.2">
      <c r="A1343" s="226" t="s">
        <v>15903</v>
      </c>
      <c r="B1343" s="226" t="str">
        <f>unprmtd_src_summary!C1343</f>
        <v>38</v>
      </c>
      <c r="C1343" s="235" t="str">
        <f>unprmtd_src_summary!D1343</f>
        <v>3807502</v>
      </c>
      <c r="D1343" s="235" t="str">
        <f>unprmtd_src_summary!E1343</f>
        <v>2310002241</v>
      </c>
      <c r="E1343" s="236" t="str">
        <f>unprmtd_src_summary!F1343</f>
        <v>Oil Tank Flaring</v>
      </c>
      <c r="F1343" s="237">
        <f>unprmtd_src_summary!G1343</f>
        <v>0.74097242967114596</v>
      </c>
      <c r="G1343" s="237">
        <f>unprmtd_src_summary!H1343</f>
        <v>0</v>
      </c>
      <c r="H1343" s="237">
        <f>unprmtd_src_summary!I1343</f>
        <v>9.5575209053774515</v>
      </c>
      <c r="I1343" s="237">
        <f>unprmtd_src_summary!J1343</f>
        <v>0</v>
      </c>
      <c r="J1343" s="237">
        <f>unprmtd_src_summary!K1343</f>
        <v>0</v>
      </c>
    </row>
    <row r="1344" spans="1:10" s="226" customFormat="1" x14ac:dyDescent="0.2">
      <c r="A1344" s="226" t="s">
        <v>15903</v>
      </c>
      <c r="B1344" s="226" t="str">
        <f>unprmtd_src_summary!C1344</f>
        <v>38</v>
      </c>
      <c r="C1344" s="235" t="str">
        <f>unprmtd_src_summary!D1344</f>
        <v>3808702</v>
      </c>
      <c r="D1344" s="235" t="str">
        <f>unprmtd_src_summary!E1344</f>
        <v>2310002241</v>
      </c>
      <c r="E1344" s="236" t="str">
        <f>unprmtd_src_summary!F1344</f>
        <v>Oil Tank Flaring</v>
      </c>
      <c r="F1344" s="237">
        <f>unprmtd_src_summary!G1344</f>
        <v>0.37273915977302347</v>
      </c>
      <c r="G1344" s="237">
        <f>unprmtd_src_summary!H1344</f>
        <v>0</v>
      </c>
      <c r="H1344" s="237">
        <f>unprmtd_src_summary!I1344</f>
        <v>4.8078203305952547</v>
      </c>
      <c r="I1344" s="237">
        <f>unprmtd_src_summary!J1344</f>
        <v>0</v>
      </c>
      <c r="J1344" s="237">
        <f>unprmtd_src_summary!K1344</f>
        <v>0</v>
      </c>
    </row>
    <row r="1345" spans="1:10" s="226" customFormat="1" ht="11.25" customHeight="1" x14ac:dyDescent="0.2">
      <c r="A1345" s="226" t="s">
        <v>15903</v>
      </c>
      <c r="B1345" s="226" t="str">
        <f>unprmtd_src_summary!C1345</f>
        <v>38</v>
      </c>
      <c r="C1345" s="235" t="str">
        <f>unprmtd_src_summary!D1345</f>
        <v>3808902</v>
      </c>
      <c r="D1345" s="235" t="str">
        <f>unprmtd_src_summary!E1345</f>
        <v>2310002241</v>
      </c>
      <c r="E1345" s="236" t="str">
        <f>unprmtd_src_summary!F1345</f>
        <v>Oil Tank Flaring</v>
      </c>
      <c r="F1345" s="237">
        <f>unprmtd_src_summary!G1345</f>
        <v>1.1890112328585642</v>
      </c>
      <c r="G1345" s="237">
        <f>unprmtd_src_summary!H1345</f>
        <v>0</v>
      </c>
      <c r="H1345" s="237">
        <f>unprmtd_src_summary!I1345</f>
        <v>15.33660263151471</v>
      </c>
      <c r="I1345" s="237">
        <f>unprmtd_src_summary!J1345</f>
        <v>0</v>
      </c>
      <c r="J1345" s="237">
        <f>unprmtd_src_summary!K1345</f>
        <v>0</v>
      </c>
    </row>
    <row r="1346" spans="1:10" s="226" customFormat="1" x14ac:dyDescent="0.2">
      <c r="A1346" s="226" t="s">
        <v>15903</v>
      </c>
      <c r="B1346" s="226" t="str">
        <f>unprmtd_src_summary!C1346</f>
        <v>38</v>
      </c>
      <c r="C1346" s="235" t="str">
        <f>unprmtd_src_summary!D1346</f>
        <v>3810102</v>
      </c>
      <c r="D1346" s="235" t="str">
        <f>unprmtd_src_summary!E1346</f>
        <v>2310002241</v>
      </c>
      <c r="E1346" s="236" t="str">
        <f>unprmtd_src_summary!F1346</f>
        <v>Oil Tank Flaring</v>
      </c>
      <c r="F1346" s="237">
        <f>unprmtd_src_summary!G1346</f>
        <v>5.9878048609402233E-2</v>
      </c>
      <c r="G1346" s="237">
        <f>unprmtd_src_summary!H1346</f>
        <v>0</v>
      </c>
      <c r="H1346" s="237">
        <f>unprmtd_src_summary!I1346</f>
        <v>0.7723441229946405</v>
      </c>
      <c r="I1346" s="237">
        <f>unprmtd_src_summary!J1346</f>
        <v>0</v>
      </c>
      <c r="J1346" s="237">
        <f>unprmtd_src_summary!K1346</f>
        <v>0</v>
      </c>
    </row>
    <row r="1347" spans="1:10" s="226" customFormat="1" x14ac:dyDescent="0.2">
      <c r="A1347" s="226" t="s">
        <v>15903</v>
      </c>
      <c r="B1347" s="226" t="str">
        <f>unprmtd_src_summary!C1347</f>
        <v>38</v>
      </c>
      <c r="C1347" s="235" t="str">
        <f>unprmtd_src_summary!D1347</f>
        <v>3810502</v>
      </c>
      <c r="D1347" s="235" t="str">
        <f>unprmtd_src_summary!E1347</f>
        <v>2310002241</v>
      </c>
      <c r="E1347" s="236" t="str">
        <f>unprmtd_src_summary!F1347</f>
        <v>Oil Tank Flaring</v>
      </c>
      <c r="F1347" s="237">
        <f>unprmtd_src_summary!G1347</f>
        <v>4.8939181911688507</v>
      </c>
      <c r="G1347" s="237">
        <f>unprmtd_src_summary!H1347</f>
        <v>0</v>
      </c>
      <c r="H1347" s="237">
        <f>unprmtd_src_summary!I1347</f>
        <v>63.124785144923869</v>
      </c>
      <c r="I1347" s="237">
        <f>unprmtd_src_summary!J1347</f>
        <v>0</v>
      </c>
      <c r="J1347" s="237">
        <f>unprmtd_src_summary!K1347</f>
        <v>0</v>
      </c>
    </row>
    <row r="1348" spans="1:10" s="226" customFormat="1" x14ac:dyDescent="0.2">
      <c r="A1348" s="226" t="s">
        <v>15903</v>
      </c>
      <c r="B1348" s="226" t="str">
        <f>unprmtd_src_summary!C1348</f>
        <v>46</v>
      </c>
      <c r="C1348" s="235" t="str">
        <f>unprmtd_src_summary!D1348</f>
        <v>4606302</v>
      </c>
      <c r="D1348" s="235" t="str">
        <f>unprmtd_src_summary!E1348</f>
        <v>2310002241</v>
      </c>
      <c r="E1348" s="236" t="str">
        <f>unprmtd_src_summary!F1348</f>
        <v>Oil Tank Flaring</v>
      </c>
      <c r="F1348" s="237">
        <f>unprmtd_src_summary!G1348</f>
        <v>1.59715423983871</v>
      </c>
      <c r="G1348" s="237">
        <f>unprmtd_src_summary!H1348</f>
        <v>0</v>
      </c>
      <c r="H1348" s="237">
        <f>unprmtd_src_summary!I1348</f>
        <v>20.601083690988954</v>
      </c>
      <c r="I1348" s="237">
        <f>unprmtd_src_summary!J1348</f>
        <v>0</v>
      </c>
      <c r="J1348" s="237">
        <f>unprmtd_src_summary!K1348</f>
        <v>0</v>
      </c>
    </row>
    <row r="1349" spans="1:10" s="226" customFormat="1" x14ac:dyDescent="0.2">
      <c r="A1349" s="226" t="s">
        <v>15903</v>
      </c>
      <c r="B1349" s="226" t="str">
        <f>unprmtd_src_summary!C1349</f>
        <v>46</v>
      </c>
      <c r="C1349" s="235" t="str">
        <f>unprmtd_src_summary!D1349</f>
        <v>4601902</v>
      </c>
      <c r="D1349" s="235" t="str">
        <f>unprmtd_src_summary!E1349</f>
        <v>2310002241</v>
      </c>
      <c r="E1349" s="236" t="str">
        <f>unprmtd_src_summary!F1349</f>
        <v>Oil Tank Flaring</v>
      </c>
      <c r="F1349" s="237">
        <f>unprmtd_src_summary!G1349</f>
        <v>0</v>
      </c>
      <c r="G1349" s="237">
        <f>unprmtd_src_summary!H1349</f>
        <v>0</v>
      </c>
      <c r="H1349" s="237">
        <f>unprmtd_src_summary!I1349</f>
        <v>0</v>
      </c>
      <c r="I1349" s="237">
        <f>unprmtd_src_summary!J1349</f>
        <v>0</v>
      </c>
      <c r="J1349" s="237">
        <f>unprmtd_src_summary!K1349</f>
        <v>0</v>
      </c>
    </row>
    <row r="1350" spans="1:10" s="31" customFormat="1" x14ac:dyDescent="0.2">
      <c r="A1350" t="s">
        <v>15903</v>
      </c>
      <c r="B1350" t="str">
        <f>unprmtd_src_summary!C1350</f>
        <v>30</v>
      </c>
      <c r="C1350" s="143">
        <f>unprmtd_src_summary!D1350</f>
        <v>30011</v>
      </c>
      <c r="D1350" s="143" t="str">
        <f>unprmtd_src_summary!E1350</f>
        <v>2310003500</v>
      </c>
      <c r="E1350" s="28" t="str">
        <f>unprmtd_src_summary!F1350</f>
        <v>Other Flaring</v>
      </c>
      <c r="F1350" s="144">
        <f>unprmtd_src_summary!G1350</f>
        <v>2.0701418172051353E-3</v>
      </c>
      <c r="G1350" s="144">
        <f>unprmtd_src_summary!H1350</f>
        <v>0</v>
      </c>
      <c r="H1350" s="144">
        <f>unprmtd_src_summary!I1350</f>
        <v>1.1264006946557355E-2</v>
      </c>
      <c r="I1350" s="144">
        <f>unprmtd_src_summary!J1350</f>
        <v>0</v>
      </c>
      <c r="J1350" s="144">
        <f>unprmtd_src_summary!K1350</f>
        <v>0</v>
      </c>
    </row>
    <row r="1351" spans="1:10" s="31" customFormat="1" x14ac:dyDescent="0.2">
      <c r="A1351" t="s">
        <v>15903</v>
      </c>
      <c r="B1351" t="str">
        <f>unprmtd_src_summary!C1351</f>
        <v>30</v>
      </c>
      <c r="C1351" s="143">
        <f>unprmtd_src_summary!D1351</f>
        <v>30017</v>
      </c>
      <c r="D1351" s="143" t="str">
        <f>unprmtd_src_summary!E1351</f>
        <v>2310003500</v>
      </c>
      <c r="E1351" s="28" t="str">
        <f>unprmtd_src_summary!F1351</f>
        <v>Other Flaring</v>
      </c>
      <c r="F1351" s="144">
        <f>unprmtd_src_summary!G1351</f>
        <v>1.5527999008869346E-3</v>
      </c>
      <c r="G1351" s="144">
        <f>unprmtd_src_summary!H1351</f>
        <v>0</v>
      </c>
      <c r="H1351" s="144">
        <f>unprmtd_src_summary!I1351</f>
        <v>8.4490582842377329E-3</v>
      </c>
      <c r="I1351" s="144">
        <f>unprmtd_src_summary!J1351</f>
        <v>0</v>
      </c>
      <c r="J1351" s="144">
        <f>unprmtd_src_summary!K1351</f>
        <v>0</v>
      </c>
    </row>
    <row r="1352" spans="1:10" x14ac:dyDescent="0.2">
      <c r="A1352" t="s">
        <v>15903</v>
      </c>
      <c r="B1352" t="str">
        <f>unprmtd_src_summary!C1352</f>
        <v>30</v>
      </c>
      <c r="C1352" s="143">
        <f>unprmtd_src_summary!D1352</f>
        <v>30019</v>
      </c>
      <c r="D1352" s="143" t="str">
        <f>unprmtd_src_summary!E1352</f>
        <v>2310003500</v>
      </c>
      <c r="E1352" s="28" t="str">
        <f>unprmtd_src_summary!F1352</f>
        <v>Other Flaring</v>
      </c>
      <c r="F1352" s="144">
        <f>unprmtd_src_summary!G1352</f>
        <v>0</v>
      </c>
      <c r="G1352" s="144">
        <f>unprmtd_src_summary!H1352</f>
        <v>0</v>
      </c>
      <c r="H1352" s="144">
        <f>unprmtd_src_summary!I1352</f>
        <v>0</v>
      </c>
      <c r="I1352" s="144">
        <f>unprmtd_src_summary!J1352</f>
        <v>0</v>
      </c>
      <c r="J1352" s="144">
        <f>unprmtd_src_summary!K1352</f>
        <v>0</v>
      </c>
    </row>
    <row r="1353" spans="1:10" s="30" customFormat="1" x14ac:dyDescent="0.2">
      <c r="A1353" t="s">
        <v>15903</v>
      </c>
      <c r="B1353" t="str">
        <f>unprmtd_src_summary!C1353</f>
        <v>30</v>
      </c>
      <c r="C1353" s="143">
        <f>unprmtd_src_summary!D1353</f>
        <v>30021</v>
      </c>
      <c r="D1353" s="143" t="str">
        <f>unprmtd_src_summary!E1353</f>
        <v>2310003500</v>
      </c>
      <c r="E1353" s="28" t="str">
        <f>unprmtd_src_summary!F1353</f>
        <v>Other Flaring</v>
      </c>
      <c r="F1353" s="144">
        <f>unprmtd_src_summary!G1353</f>
        <v>4.2524761144498097E-3</v>
      </c>
      <c r="G1353" s="144">
        <f>unprmtd_src_summary!H1353</f>
        <v>0</v>
      </c>
      <c r="H1353" s="144">
        <f>unprmtd_src_summary!I1353</f>
        <v>2.3138472975682788E-2</v>
      </c>
      <c r="I1353" s="144">
        <f>unprmtd_src_summary!J1353</f>
        <v>0</v>
      </c>
      <c r="J1353" s="144">
        <f>unprmtd_src_summary!K1353</f>
        <v>0</v>
      </c>
    </row>
    <row r="1354" spans="1:10" s="31" customFormat="1" x14ac:dyDescent="0.2">
      <c r="A1354" t="s">
        <v>15903</v>
      </c>
      <c r="B1354" t="str">
        <f>unprmtd_src_summary!C1354</f>
        <v>30</v>
      </c>
      <c r="C1354" s="143">
        <f>unprmtd_src_summary!D1354</f>
        <v>30025</v>
      </c>
      <c r="D1354" s="143" t="str">
        <f>unprmtd_src_summary!E1354</f>
        <v>2310003500</v>
      </c>
      <c r="E1354" s="28" t="str">
        <f>unprmtd_src_summary!F1354</f>
        <v>Other Flaring</v>
      </c>
      <c r="F1354" s="144">
        <f>unprmtd_src_summary!G1354</f>
        <v>0.78147097312606117</v>
      </c>
      <c r="G1354" s="144">
        <f>unprmtd_src_summary!H1354</f>
        <v>0</v>
      </c>
      <c r="H1354" s="144">
        <f>unprmtd_src_summary!I1354</f>
        <v>4.2521214714212157</v>
      </c>
      <c r="I1354" s="144">
        <f>unprmtd_src_summary!J1354</f>
        <v>0</v>
      </c>
      <c r="J1354" s="144">
        <f>unprmtd_src_summary!K1354</f>
        <v>0</v>
      </c>
    </row>
    <row r="1355" spans="1:10" x14ac:dyDescent="0.2">
      <c r="A1355" t="s">
        <v>15903</v>
      </c>
      <c r="B1355" t="str">
        <f>unprmtd_src_summary!C1355</f>
        <v>30</v>
      </c>
      <c r="C1355" s="143">
        <f>unprmtd_src_summary!D1355</f>
        <v>30033</v>
      </c>
      <c r="D1355" s="143" t="str">
        <f>unprmtd_src_summary!E1355</f>
        <v>2310003500</v>
      </c>
      <c r="E1355" s="28" t="str">
        <f>unprmtd_src_summary!F1355</f>
        <v>Other Flaring</v>
      </c>
      <c r="F1355" s="144">
        <f>unprmtd_src_summary!G1355</f>
        <v>6.5207412761833652E-5</v>
      </c>
      <c r="G1355" s="144">
        <f>unprmtd_src_summary!H1355</f>
        <v>0</v>
      </c>
      <c r="H1355" s="144">
        <f>unprmtd_src_summary!I1355</f>
        <v>3.5480504002762431E-4</v>
      </c>
      <c r="I1355" s="144">
        <f>unprmtd_src_summary!J1355</f>
        <v>0</v>
      </c>
      <c r="J1355" s="144">
        <f>unprmtd_src_summary!K1355</f>
        <v>0</v>
      </c>
    </row>
    <row r="1356" spans="1:10" s="30" customFormat="1" x14ac:dyDescent="0.2">
      <c r="A1356" t="s">
        <v>15903</v>
      </c>
      <c r="B1356" t="str">
        <f>unprmtd_src_summary!C1356</f>
        <v>30</v>
      </c>
      <c r="C1356" s="143">
        <f>unprmtd_src_summary!D1356</f>
        <v>30055</v>
      </c>
      <c r="D1356" s="143" t="str">
        <f>unprmtd_src_summary!E1356</f>
        <v>2310003500</v>
      </c>
      <c r="E1356" s="28" t="str">
        <f>unprmtd_src_summary!F1356</f>
        <v>Other Flaring</v>
      </c>
      <c r="F1356" s="144">
        <f>unprmtd_src_summary!G1356</f>
        <v>0</v>
      </c>
      <c r="G1356" s="144">
        <f>unprmtd_src_summary!H1356</f>
        <v>0</v>
      </c>
      <c r="H1356" s="144">
        <f>unprmtd_src_summary!I1356</f>
        <v>0</v>
      </c>
      <c r="I1356" s="144">
        <f>unprmtd_src_summary!J1356</f>
        <v>0</v>
      </c>
      <c r="J1356" s="144">
        <f>unprmtd_src_summary!K1356</f>
        <v>0</v>
      </c>
    </row>
    <row r="1357" spans="1:10" s="31" customFormat="1" x14ac:dyDescent="0.2">
      <c r="A1357" t="s">
        <v>15903</v>
      </c>
      <c r="B1357" t="str">
        <f>unprmtd_src_summary!C1357</f>
        <v>30</v>
      </c>
      <c r="C1357" s="143">
        <f>unprmtd_src_summary!D1357</f>
        <v>30079</v>
      </c>
      <c r="D1357" s="143" t="str">
        <f>unprmtd_src_summary!E1357</f>
        <v>2310003500</v>
      </c>
      <c r="E1357" s="28" t="str">
        <f>unprmtd_src_summary!F1357</f>
        <v>Other Flaring</v>
      </c>
      <c r="F1357" s="144">
        <f>unprmtd_src_summary!G1357</f>
        <v>2.5073590085269461E-4</v>
      </c>
      <c r="G1357" s="144">
        <f>unprmtd_src_summary!H1357</f>
        <v>0</v>
      </c>
      <c r="H1357" s="144">
        <f>unprmtd_src_summary!I1357</f>
        <v>1.3642982840514266E-3</v>
      </c>
      <c r="I1357" s="144">
        <f>unprmtd_src_summary!J1357</f>
        <v>0</v>
      </c>
      <c r="J1357" s="144">
        <f>unprmtd_src_summary!K1357</f>
        <v>0</v>
      </c>
    </row>
    <row r="1358" spans="1:10" x14ac:dyDescent="0.2">
      <c r="A1358" t="s">
        <v>15903</v>
      </c>
      <c r="B1358" t="str">
        <f>unprmtd_src_summary!C1358</f>
        <v>30</v>
      </c>
      <c r="C1358" s="143">
        <f>unprmtd_src_summary!D1358</f>
        <v>30083</v>
      </c>
      <c r="D1358" s="143" t="str">
        <f>unprmtd_src_summary!E1358</f>
        <v>2310003500</v>
      </c>
      <c r="E1358" s="28" t="str">
        <f>unprmtd_src_summary!F1358</f>
        <v>Other Flaring</v>
      </c>
      <c r="F1358" s="144">
        <f>unprmtd_src_summary!G1358</f>
        <v>0.46154500512057522</v>
      </c>
      <c r="G1358" s="144">
        <f>unprmtd_src_summary!H1358</f>
        <v>0</v>
      </c>
      <c r="H1358" s="144">
        <f>unprmtd_src_summary!I1358</f>
        <v>2.5113478219796006</v>
      </c>
      <c r="I1358" s="144">
        <f>unprmtd_src_summary!J1358</f>
        <v>0</v>
      </c>
      <c r="J1358" s="144">
        <f>unprmtd_src_summary!K1358</f>
        <v>0</v>
      </c>
    </row>
    <row r="1359" spans="1:10" s="30" customFormat="1" x14ac:dyDescent="0.2">
      <c r="A1359" t="s">
        <v>15903</v>
      </c>
      <c r="B1359" t="str">
        <f>unprmtd_src_summary!C1359</f>
        <v>30</v>
      </c>
      <c r="C1359" s="143">
        <f>unprmtd_src_summary!D1359</f>
        <v>30085</v>
      </c>
      <c r="D1359" s="143" t="str">
        <f>unprmtd_src_summary!E1359</f>
        <v>2310003500</v>
      </c>
      <c r="E1359" s="28" t="str">
        <f>unprmtd_src_summary!F1359</f>
        <v>Other Flaring</v>
      </c>
      <c r="F1359" s="144">
        <f>unprmtd_src_summary!G1359</f>
        <v>2.0144326531515325E-2</v>
      </c>
      <c r="G1359" s="144">
        <f>unprmtd_src_summary!H1359</f>
        <v>0</v>
      </c>
      <c r="H1359" s="144">
        <f>unprmtd_src_summary!I1359</f>
        <v>0.10960883553912751</v>
      </c>
      <c r="I1359" s="144">
        <f>unprmtd_src_summary!J1359</f>
        <v>0</v>
      </c>
      <c r="J1359" s="144">
        <f>unprmtd_src_summary!K1359</f>
        <v>0</v>
      </c>
    </row>
    <row r="1360" spans="1:10" s="31" customFormat="1" x14ac:dyDescent="0.2">
      <c r="A1360" t="s">
        <v>15903</v>
      </c>
      <c r="B1360" t="str">
        <f>unprmtd_src_summary!C1360</f>
        <v>30</v>
      </c>
      <c r="C1360" s="143">
        <f>unprmtd_src_summary!D1360</f>
        <v>30091</v>
      </c>
      <c r="D1360" s="143" t="str">
        <f>unprmtd_src_summary!E1360</f>
        <v>2310003500</v>
      </c>
      <c r="E1360" s="28" t="str">
        <f>unprmtd_src_summary!F1360</f>
        <v>Other Flaring</v>
      </c>
      <c r="F1360" s="144">
        <f>unprmtd_src_summary!G1360</f>
        <v>2.1418759262580165E-2</v>
      </c>
      <c r="G1360" s="144">
        <f>unprmtd_src_summary!H1360</f>
        <v>0</v>
      </c>
      <c r="H1360" s="144">
        <f>unprmtd_src_summary!I1360</f>
        <v>0.11654324892874501</v>
      </c>
      <c r="I1360" s="144">
        <f>unprmtd_src_summary!J1360</f>
        <v>0</v>
      </c>
      <c r="J1360" s="144">
        <f>unprmtd_src_summary!K1360</f>
        <v>0</v>
      </c>
    </row>
    <row r="1361" spans="1:11" x14ac:dyDescent="0.2">
      <c r="A1361" t="s">
        <v>15903</v>
      </c>
      <c r="B1361" t="str">
        <f>unprmtd_src_summary!C1361</f>
        <v>30</v>
      </c>
      <c r="C1361" s="143">
        <f>unprmtd_src_summary!D1361</f>
        <v>30105</v>
      </c>
      <c r="D1361" s="143" t="str">
        <f>unprmtd_src_summary!E1361</f>
        <v>2310003500</v>
      </c>
      <c r="E1361" s="28" t="str">
        <f>unprmtd_src_summary!F1361</f>
        <v>Other Flaring</v>
      </c>
      <c r="F1361" s="144">
        <f>unprmtd_src_summary!G1361</f>
        <v>4.917877565333989E-2</v>
      </c>
      <c r="G1361" s="144">
        <f>unprmtd_src_summary!H1361</f>
        <v>0</v>
      </c>
      <c r="H1361" s="144">
        <f>unprmtd_src_summary!I1361</f>
        <v>0.26759039693729059</v>
      </c>
      <c r="I1361" s="144">
        <f>unprmtd_src_summary!J1361</f>
        <v>0</v>
      </c>
      <c r="J1361" s="144">
        <f>unprmtd_src_summary!K1361</f>
        <v>0</v>
      </c>
    </row>
    <row r="1362" spans="1:11" s="30" customFormat="1" x14ac:dyDescent="0.2">
      <c r="A1362" t="s">
        <v>15903</v>
      </c>
      <c r="B1362" t="str">
        <f>unprmtd_src_summary!C1362</f>
        <v>30</v>
      </c>
      <c r="C1362" s="143">
        <f>unprmtd_src_summary!D1362</f>
        <v>30109</v>
      </c>
      <c r="D1362" s="143" t="str">
        <f>unprmtd_src_summary!E1362</f>
        <v>2310003500</v>
      </c>
      <c r="E1362" s="28" t="str">
        <f>unprmtd_src_summary!F1362</f>
        <v>Other Flaring</v>
      </c>
      <c r="F1362" s="144">
        <f>unprmtd_src_summary!G1362</f>
        <v>1.5080688067352896E-2</v>
      </c>
      <c r="G1362" s="144">
        <f>unprmtd_src_summary!H1362</f>
        <v>0</v>
      </c>
      <c r="H1362" s="144">
        <f>unprmtd_src_summary!I1362</f>
        <v>8.2056685072361343E-2</v>
      </c>
      <c r="I1362" s="144">
        <f>unprmtd_src_summary!J1362</f>
        <v>0</v>
      </c>
      <c r="J1362" s="144">
        <f>unprmtd_src_summary!K1362</f>
        <v>0</v>
      </c>
    </row>
    <row r="1363" spans="1:11" s="30" customFormat="1" x14ac:dyDescent="0.2">
      <c r="A1363" t="s">
        <v>15903</v>
      </c>
      <c r="B1363" t="str">
        <f>unprmtd_src_summary!C1363</f>
        <v>38</v>
      </c>
      <c r="C1363" s="143">
        <f>unprmtd_src_summary!D1363</f>
        <v>38007</v>
      </c>
      <c r="D1363" s="143" t="str">
        <f>unprmtd_src_summary!E1363</f>
        <v>2310003500</v>
      </c>
      <c r="E1363" s="28" t="str">
        <f>unprmtd_src_summary!F1363</f>
        <v>Other Flaring</v>
      </c>
      <c r="F1363" s="144">
        <f>unprmtd_src_summary!G1363</f>
        <v>0.13108378211842536</v>
      </c>
      <c r="G1363" s="144">
        <f>unprmtd_src_summary!H1363</f>
        <v>0</v>
      </c>
      <c r="H1363" s="144">
        <f>unprmtd_src_summary!I1363</f>
        <v>0.71324999093849095</v>
      </c>
      <c r="I1363" s="144">
        <f>unprmtd_src_summary!J1363</f>
        <v>0</v>
      </c>
      <c r="J1363" s="144">
        <f>unprmtd_src_summary!K1363</f>
        <v>0</v>
      </c>
    </row>
    <row r="1364" spans="1:11" s="30" customFormat="1" x14ac:dyDescent="0.2">
      <c r="A1364" t="s">
        <v>15903</v>
      </c>
      <c r="B1364" t="str">
        <f>unprmtd_src_summary!C1364</f>
        <v>38</v>
      </c>
      <c r="C1364" s="143">
        <f>unprmtd_src_summary!D1364</f>
        <v>38009</v>
      </c>
      <c r="D1364" s="143" t="str">
        <f>unprmtd_src_summary!E1364</f>
        <v>2310003500</v>
      </c>
      <c r="E1364" s="28" t="str">
        <f>unprmtd_src_summary!F1364</f>
        <v>Other Flaring</v>
      </c>
      <c r="F1364" s="144">
        <f>unprmtd_src_summary!G1364</f>
        <v>3.0579001327124731E-3</v>
      </c>
      <c r="G1364" s="144">
        <f>unprmtd_src_summary!H1364</f>
        <v>0</v>
      </c>
      <c r="H1364" s="144">
        <f>unprmtd_src_summary!I1364</f>
        <v>1.6638574251523753E-2</v>
      </c>
      <c r="I1364" s="144">
        <f>unprmtd_src_summary!J1364</f>
        <v>0</v>
      </c>
      <c r="J1364" s="144">
        <f>unprmtd_src_summary!K1364</f>
        <v>0</v>
      </c>
    </row>
    <row r="1365" spans="1:11" s="30" customFormat="1" x14ac:dyDescent="0.2">
      <c r="A1365" t="s">
        <v>15903</v>
      </c>
      <c r="B1365" t="str">
        <f>unprmtd_src_summary!C1365</f>
        <v>38</v>
      </c>
      <c r="C1365" s="143">
        <f>unprmtd_src_summary!D1365</f>
        <v>38011</v>
      </c>
      <c r="D1365" s="143" t="str">
        <f>unprmtd_src_summary!E1365</f>
        <v>2310003500</v>
      </c>
      <c r="E1365" s="28" t="str">
        <f>unprmtd_src_summary!F1365</f>
        <v>Other Flaring</v>
      </c>
      <c r="F1365" s="144">
        <f>unprmtd_src_summary!G1365</f>
        <v>0.58157669650228194</v>
      </c>
      <c r="G1365" s="144">
        <f>unprmtd_src_summary!H1365</f>
        <v>0</v>
      </c>
      <c r="H1365" s="144">
        <f>unprmtd_src_summary!I1365</f>
        <v>3.1644614368506518</v>
      </c>
      <c r="I1365" s="144">
        <f>unprmtd_src_summary!J1365</f>
        <v>0</v>
      </c>
      <c r="J1365" s="144">
        <f>unprmtd_src_summary!K1365</f>
        <v>0</v>
      </c>
    </row>
    <row r="1366" spans="1:11" s="30" customFormat="1" x14ac:dyDescent="0.2">
      <c r="A1366" t="s">
        <v>15903</v>
      </c>
      <c r="B1366" t="str">
        <f>unprmtd_src_summary!C1366</f>
        <v>38</v>
      </c>
      <c r="C1366" s="143">
        <f>unprmtd_src_summary!D1366</f>
        <v>38013</v>
      </c>
      <c r="D1366" s="143" t="str">
        <f>unprmtd_src_summary!E1366</f>
        <v>2310003500</v>
      </c>
      <c r="E1366" s="28" t="str">
        <f>unprmtd_src_summary!F1366</f>
        <v>Other Flaring</v>
      </c>
      <c r="F1366" s="144">
        <f>unprmtd_src_summary!G1366</f>
        <v>8.2928494869777367E-2</v>
      </c>
      <c r="G1366" s="144">
        <f>unprmtd_src_summary!H1366</f>
        <v>0</v>
      </c>
      <c r="H1366" s="144">
        <f>unprmtd_src_summary!I1366</f>
        <v>0.45122857502672981</v>
      </c>
      <c r="I1366" s="144">
        <f>unprmtd_src_summary!J1366</f>
        <v>0</v>
      </c>
      <c r="J1366" s="144">
        <f>unprmtd_src_summary!K1366</f>
        <v>0</v>
      </c>
    </row>
    <row r="1367" spans="1:11" s="30" customFormat="1" x14ac:dyDescent="0.2">
      <c r="A1367" t="s">
        <v>15903</v>
      </c>
      <c r="B1367" t="str">
        <f>unprmtd_src_summary!C1367</f>
        <v>38</v>
      </c>
      <c r="C1367" s="143">
        <f>unprmtd_src_summary!D1367</f>
        <v>38023</v>
      </c>
      <c r="D1367" s="143" t="str">
        <f>unprmtd_src_summary!E1367</f>
        <v>2310003500</v>
      </c>
      <c r="E1367" s="28" t="str">
        <f>unprmtd_src_summary!F1367</f>
        <v>Other Flaring</v>
      </c>
      <c r="F1367" s="144">
        <f>unprmtd_src_summary!G1367</f>
        <v>6.3780144574281827E-2</v>
      </c>
      <c r="G1367" s="144">
        <f>unprmtd_src_summary!H1367</f>
        <v>0</v>
      </c>
      <c r="H1367" s="144">
        <f>unprmtd_src_summary!I1367</f>
        <v>0.34703902194829822</v>
      </c>
      <c r="I1367" s="144">
        <f>unprmtd_src_summary!J1367</f>
        <v>0</v>
      </c>
      <c r="J1367" s="144">
        <f>unprmtd_src_summary!K1367</f>
        <v>0</v>
      </c>
    </row>
    <row r="1368" spans="1:11" s="30" customFormat="1" x14ac:dyDescent="0.2">
      <c r="A1368" t="s">
        <v>15903</v>
      </c>
      <c r="B1368" t="str">
        <f>unprmtd_src_summary!C1368</f>
        <v>38</v>
      </c>
      <c r="C1368" s="143">
        <f>unprmtd_src_summary!D1368</f>
        <v>38025</v>
      </c>
      <c r="D1368" s="143" t="str">
        <f>unprmtd_src_summary!E1368</f>
        <v>2310003500</v>
      </c>
      <c r="E1368" s="28" t="str">
        <f>unprmtd_src_summary!F1368</f>
        <v>Other Flaring</v>
      </c>
      <c r="F1368" s="144">
        <f>unprmtd_src_summary!G1368</f>
        <v>0.18028959353924823</v>
      </c>
      <c r="G1368" s="144">
        <f>unprmtd_src_summary!H1368</f>
        <v>0</v>
      </c>
      <c r="H1368" s="144">
        <f>unprmtd_src_summary!I1368</f>
        <v>0.98098749425767418</v>
      </c>
      <c r="I1368" s="144">
        <f>unprmtd_src_summary!J1368</f>
        <v>0</v>
      </c>
      <c r="J1368" s="144">
        <f>unprmtd_src_summary!K1368</f>
        <v>0</v>
      </c>
    </row>
    <row r="1369" spans="1:11" s="30" customFormat="1" x14ac:dyDescent="0.2">
      <c r="A1369" t="s">
        <v>15903</v>
      </c>
      <c r="B1369" t="str">
        <f>unprmtd_src_summary!C1369</f>
        <v>38</v>
      </c>
      <c r="C1369" s="143">
        <f>unprmtd_src_summary!D1369</f>
        <v>38033</v>
      </c>
      <c r="D1369" s="143" t="str">
        <f>unprmtd_src_summary!E1369</f>
        <v>2310003500</v>
      </c>
      <c r="E1369" s="28" t="str">
        <f>unprmtd_src_summary!F1369</f>
        <v>Other Flaring</v>
      </c>
      <c r="F1369" s="144">
        <f>unprmtd_src_summary!G1369</f>
        <v>1.8853487734499901E-2</v>
      </c>
      <c r="G1369" s="144">
        <f>unprmtd_src_summary!H1369</f>
        <v>0</v>
      </c>
      <c r="H1369" s="144">
        <f>unprmtd_src_summary!I1369</f>
        <v>0.10258515384948476</v>
      </c>
      <c r="I1369" s="144">
        <f>unprmtd_src_summary!J1369</f>
        <v>0</v>
      </c>
      <c r="J1369" s="144">
        <f>unprmtd_src_summary!K1369</f>
        <v>0</v>
      </c>
    </row>
    <row r="1370" spans="1:11" s="30" customFormat="1" x14ac:dyDescent="0.2">
      <c r="A1370" t="s">
        <v>15903</v>
      </c>
      <c r="B1370" t="str">
        <f>unprmtd_src_summary!C1370</f>
        <v>38</v>
      </c>
      <c r="C1370" s="143">
        <f>unprmtd_src_summary!D1370</f>
        <v>38049</v>
      </c>
      <c r="D1370" s="143" t="str">
        <f>unprmtd_src_summary!E1370</f>
        <v>2310003500</v>
      </c>
      <c r="E1370" s="28" t="str">
        <f>unprmtd_src_summary!F1370</f>
        <v>Other Flaring</v>
      </c>
      <c r="F1370" s="144">
        <f>unprmtd_src_summary!G1370</f>
        <v>0</v>
      </c>
      <c r="G1370" s="144">
        <f>unprmtd_src_summary!H1370</f>
        <v>0</v>
      </c>
      <c r="H1370" s="144">
        <f>unprmtd_src_summary!I1370</f>
        <v>0</v>
      </c>
      <c r="I1370" s="144">
        <f>unprmtd_src_summary!J1370</f>
        <v>0</v>
      </c>
      <c r="J1370" s="144">
        <f>unprmtd_src_summary!K1370</f>
        <v>0</v>
      </c>
    </row>
    <row r="1371" spans="1:11" s="30" customFormat="1" x14ac:dyDescent="0.2">
      <c r="A1371" t="s">
        <v>15903</v>
      </c>
      <c r="B1371" t="str">
        <f>unprmtd_src_summary!C1371</f>
        <v>38</v>
      </c>
      <c r="C1371" s="143">
        <f>unprmtd_src_summary!D1371</f>
        <v>38053</v>
      </c>
      <c r="D1371" s="143" t="str">
        <f>unprmtd_src_summary!E1371</f>
        <v>2310003500</v>
      </c>
      <c r="E1371" s="28" t="str">
        <f>unprmtd_src_summary!F1371</f>
        <v>Other Flaring</v>
      </c>
      <c r="F1371" s="144">
        <f>unprmtd_src_summary!G1371</f>
        <v>0.52996464222532436</v>
      </c>
      <c r="G1371" s="144">
        <f>unprmtd_src_summary!H1371</f>
        <v>0</v>
      </c>
      <c r="H1371" s="144">
        <f>unprmtd_src_summary!I1371</f>
        <v>2.8836311415201474</v>
      </c>
      <c r="I1371" s="144">
        <f>unprmtd_src_summary!J1371</f>
        <v>0</v>
      </c>
      <c r="J1371" s="144">
        <f>unprmtd_src_summary!K1371</f>
        <v>0</v>
      </c>
    </row>
    <row r="1372" spans="1:11" s="31" customFormat="1" x14ac:dyDescent="0.2">
      <c r="A1372" t="s">
        <v>15903</v>
      </c>
      <c r="B1372" t="str">
        <f>unprmtd_src_summary!C1372</f>
        <v>38</v>
      </c>
      <c r="C1372" s="143">
        <f>unprmtd_src_summary!D1372</f>
        <v>38055</v>
      </c>
      <c r="D1372" s="143" t="str">
        <f>unprmtd_src_summary!E1372</f>
        <v>2310003500</v>
      </c>
      <c r="E1372" s="28" t="str">
        <f>unprmtd_src_summary!F1372</f>
        <v>Other Flaring</v>
      </c>
      <c r="F1372" s="144">
        <f>unprmtd_src_summary!G1372</f>
        <v>1.9890940649048105E-3</v>
      </c>
      <c r="G1372" s="144">
        <f>unprmtd_src_summary!H1372</f>
        <v>0</v>
      </c>
      <c r="H1372" s="144">
        <f>unprmtd_src_summary!I1372</f>
        <v>1.0823011823746766E-2</v>
      </c>
      <c r="I1372" s="144">
        <f>unprmtd_src_summary!J1372</f>
        <v>0</v>
      </c>
      <c r="J1372" s="144">
        <f>unprmtd_src_summary!K1372</f>
        <v>0</v>
      </c>
      <c r="K1372"/>
    </row>
    <row r="1373" spans="1:11" s="31" customFormat="1" x14ac:dyDescent="0.2">
      <c r="A1373" t="s">
        <v>15903</v>
      </c>
      <c r="B1373" t="str">
        <f>unprmtd_src_summary!C1373</f>
        <v>38</v>
      </c>
      <c r="C1373" s="143">
        <f>unprmtd_src_summary!D1373</f>
        <v>38057</v>
      </c>
      <c r="D1373" s="143" t="str">
        <f>unprmtd_src_summary!E1373</f>
        <v>2310003500</v>
      </c>
      <c r="E1373" s="28" t="str">
        <f>unprmtd_src_summary!F1373</f>
        <v>Other Flaring</v>
      </c>
      <c r="F1373" s="144">
        <f>unprmtd_src_summary!G1373</f>
        <v>3.846939602204981E-5</v>
      </c>
      <c r="G1373" s="144">
        <f>unprmtd_src_summary!H1373</f>
        <v>0</v>
      </c>
      <c r="H1373" s="144">
        <f>unprmtd_src_summary!I1373</f>
        <v>2.093187724729181E-4</v>
      </c>
      <c r="I1373" s="144">
        <f>unprmtd_src_summary!J1373</f>
        <v>0</v>
      </c>
      <c r="J1373" s="144">
        <f>unprmtd_src_summary!K1373</f>
        <v>0</v>
      </c>
    </row>
    <row r="1374" spans="1:11" s="31" customFormat="1" x14ac:dyDescent="0.2">
      <c r="A1374" t="s">
        <v>15903</v>
      </c>
      <c r="B1374" t="str">
        <f>unprmtd_src_summary!C1374</f>
        <v>38</v>
      </c>
      <c r="C1374" s="143">
        <f>unprmtd_src_summary!D1374</f>
        <v>38061</v>
      </c>
      <c r="D1374" s="143" t="str">
        <f>unprmtd_src_summary!E1374</f>
        <v>2310003500</v>
      </c>
      <c r="E1374" s="28" t="str">
        <f>unprmtd_src_summary!F1374</f>
        <v>Other Flaring</v>
      </c>
      <c r="F1374" s="144">
        <f>unprmtd_src_summary!G1374</f>
        <v>0.47659913382163427</v>
      </c>
      <c r="G1374" s="144">
        <f>unprmtd_src_summary!H1374</f>
        <v>0</v>
      </c>
      <c r="H1374" s="144">
        <f>unprmtd_src_summary!I1374</f>
        <v>2.5932599928530102</v>
      </c>
      <c r="I1374" s="144">
        <f>unprmtd_src_summary!J1374</f>
        <v>0</v>
      </c>
      <c r="J1374" s="144">
        <f>unprmtd_src_summary!K1374</f>
        <v>0</v>
      </c>
    </row>
    <row r="1375" spans="1:11" s="31" customFormat="1" x14ac:dyDescent="0.2">
      <c r="A1375" t="s">
        <v>15903</v>
      </c>
      <c r="B1375" t="str">
        <f>unprmtd_src_summary!C1375</f>
        <v>38</v>
      </c>
      <c r="C1375" s="143">
        <f>unprmtd_src_summary!D1375</f>
        <v>38075</v>
      </c>
      <c r="D1375" s="143" t="str">
        <f>unprmtd_src_summary!E1375</f>
        <v>2310003500</v>
      </c>
      <c r="E1375" s="28" t="str">
        <f>unprmtd_src_summary!F1375</f>
        <v>Other Flaring</v>
      </c>
      <c r="F1375" s="144">
        <f>unprmtd_src_summary!G1375</f>
        <v>2.1133156749698198E-3</v>
      </c>
      <c r="G1375" s="144">
        <f>unprmtd_src_summary!H1375</f>
        <v>0</v>
      </c>
      <c r="H1375" s="144">
        <f>unprmtd_src_summary!I1375</f>
        <v>1.1498923525571079E-2</v>
      </c>
      <c r="I1375" s="144">
        <f>unprmtd_src_summary!J1375</f>
        <v>0</v>
      </c>
      <c r="J1375" s="144">
        <f>unprmtd_src_summary!K1375</f>
        <v>0</v>
      </c>
    </row>
    <row r="1376" spans="1:11" s="31" customFormat="1" x14ac:dyDescent="0.2">
      <c r="A1376" t="s">
        <v>15903</v>
      </c>
      <c r="B1376" t="str">
        <f>unprmtd_src_summary!C1376</f>
        <v>38</v>
      </c>
      <c r="C1376" s="143">
        <f>unprmtd_src_summary!D1376</f>
        <v>38087</v>
      </c>
      <c r="D1376" s="143" t="str">
        <f>unprmtd_src_summary!E1376</f>
        <v>2310003500</v>
      </c>
      <c r="E1376" s="28" t="str">
        <f>unprmtd_src_summary!F1376</f>
        <v>Other Flaring</v>
      </c>
      <c r="F1376" s="144">
        <f>unprmtd_src_summary!G1376</f>
        <v>6.121439664501243E-2</v>
      </c>
      <c r="G1376" s="144">
        <f>unprmtd_src_summary!H1376</f>
        <v>0</v>
      </c>
      <c r="H1376" s="144">
        <f>unprmtd_src_summary!I1376</f>
        <v>0.3330783346860971</v>
      </c>
      <c r="I1376" s="144">
        <f>unprmtd_src_summary!J1376</f>
        <v>0</v>
      </c>
      <c r="J1376" s="144">
        <f>unprmtd_src_summary!K1376</f>
        <v>0</v>
      </c>
    </row>
    <row r="1377" spans="1:10" s="31" customFormat="1" x14ac:dyDescent="0.2">
      <c r="A1377" t="s">
        <v>15903</v>
      </c>
      <c r="B1377" t="str">
        <f>unprmtd_src_summary!C1377</f>
        <v>38</v>
      </c>
      <c r="C1377" s="143">
        <f>unprmtd_src_summary!D1377</f>
        <v>38089</v>
      </c>
      <c r="D1377" s="143" t="str">
        <f>unprmtd_src_summary!E1377</f>
        <v>2310003500</v>
      </c>
      <c r="E1377" s="28" t="str">
        <f>unprmtd_src_summary!F1377</f>
        <v>Other Flaring</v>
      </c>
      <c r="F1377" s="144">
        <f>unprmtd_src_summary!G1377</f>
        <v>1.698748382683592E-2</v>
      </c>
      <c r="G1377" s="144">
        <f>unprmtd_src_summary!H1377</f>
        <v>0</v>
      </c>
      <c r="H1377" s="144">
        <f>unprmtd_src_summary!I1377</f>
        <v>9.2431897293077811E-2</v>
      </c>
      <c r="I1377" s="144">
        <f>unprmtd_src_summary!J1377</f>
        <v>0</v>
      </c>
      <c r="J1377" s="144">
        <f>unprmtd_src_summary!K1377</f>
        <v>0</v>
      </c>
    </row>
    <row r="1378" spans="1:10" s="31" customFormat="1" x14ac:dyDescent="0.2">
      <c r="A1378" t="s">
        <v>15903</v>
      </c>
      <c r="B1378" t="str">
        <f>unprmtd_src_summary!C1378</f>
        <v>38</v>
      </c>
      <c r="C1378" s="143">
        <f>unprmtd_src_summary!D1378</f>
        <v>38101</v>
      </c>
      <c r="D1378" s="143" t="str">
        <f>unprmtd_src_summary!E1378</f>
        <v>2310003500</v>
      </c>
      <c r="E1378" s="28" t="str">
        <f>unprmtd_src_summary!F1378</f>
        <v>Other Flaring</v>
      </c>
      <c r="F1378" s="144">
        <f>unprmtd_src_summary!G1378</f>
        <v>5.3681481492378951E-4</v>
      </c>
      <c r="G1378" s="144">
        <f>unprmtd_src_summary!H1378</f>
        <v>0</v>
      </c>
      <c r="H1378" s="144">
        <f>unprmtd_src_summary!I1378</f>
        <v>2.9209041400265019E-3</v>
      </c>
      <c r="I1378" s="144">
        <f>unprmtd_src_summary!J1378</f>
        <v>0</v>
      </c>
      <c r="J1378" s="144">
        <f>unprmtd_src_summary!K1378</f>
        <v>0</v>
      </c>
    </row>
    <row r="1379" spans="1:10" s="31" customFormat="1" ht="11.25" customHeight="1" x14ac:dyDescent="0.2">
      <c r="A1379" t="s">
        <v>15903</v>
      </c>
      <c r="B1379" t="str">
        <f>unprmtd_src_summary!C1379</f>
        <v>38</v>
      </c>
      <c r="C1379" s="143">
        <f>unprmtd_src_summary!D1379</f>
        <v>38105</v>
      </c>
      <c r="D1379" s="143" t="str">
        <f>unprmtd_src_summary!E1379</f>
        <v>2310003500</v>
      </c>
      <c r="E1379" s="28" t="str">
        <f>unprmtd_src_summary!F1379</f>
        <v>Other Flaring</v>
      </c>
      <c r="F1379" s="144">
        <f>unprmtd_src_summary!G1379</f>
        <v>0.58347807319823863</v>
      </c>
      <c r="G1379" s="144">
        <f>unprmtd_src_summary!H1379</f>
        <v>0</v>
      </c>
      <c r="H1379" s="144">
        <f>unprmtd_src_summary!I1379</f>
        <v>3.1748071629904167</v>
      </c>
      <c r="I1379" s="144">
        <f>unprmtd_src_summary!J1379</f>
        <v>0</v>
      </c>
      <c r="J1379" s="144">
        <f>unprmtd_src_summary!K1379</f>
        <v>0</v>
      </c>
    </row>
    <row r="1380" spans="1:10" s="31" customFormat="1" x14ac:dyDescent="0.2">
      <c r="A1380" t="s">
        <v>15903</v>
      </c>
      <c r="B1380" t="str">
        <f>unprmtd_src_summary!C1380</f>
        <v>46</v>
      </c>
      <c r="C1380" s="143">
        <f>unprmtd_src_summary!D1380</f>
        <v>46063</v>
      </c>
      <c r="D1380" s="143" t="str">
        <f>unprmtd_src_summary!E1380</f>
        <v>2310003500</v>
      </c>
      <c r="E1380" s="28" t="str">
        <f>unprmtd_src_summary!F1380</f>
        <v>Other Flaring</v>
      </c>
      <c r="F1380" s="144">
        <f>unprmtd_src_summary!G1380</f>
        <v>0.37548589938659482</v>
      </c>
      <c r="G1380" s="144">
        <f>unprmtd_src_summary!H1380</f>
        <v>0</v>
      </c>
      <c r="H1380" s="144">
        <f>unprmtd_src_summary!I1380</f>
        <v>2.0430850407800012</v>
      </c>
      <c r="I1380" s="144">
        <f>unprmtd_src_summary!J1380</f>
        <v>0</v>
      </c>
      <c r="J1380" s="144">
        <f>unprmtd_src_summary!K1380</f>
        <v>0</v>
      </c>
    </row>
    <row r="1381" spans="1:10" s="31" customFormat="1" x14ac:dyDescent="0.2">
      <c r="A1381" t="s">
        <v>15903</v>
      </c>
      <c r="B1381" t="str">
        <f>unprmtd_src_summary!C1381</f>
        <v>46</v>
      </c>
      <c r="C1381" s="143">
        <f>unprmtd_src_summary!D1381</f>
        <v>46019</v>
      </c>
      <c r="D1381" s="143" t="str">
        <f>unprmtd_src_summary!E1381</f>
        <v>2310003500</v>
      </c>
      <c r="E1381" s="28" t="str">
        <f>unprmtd_src_summary!F1381</f>
        <v>Other Flaring</v>
      </c>
      <c r="F1381" s="144">
        <f>unprmtd_src_summary!G1381</f>
        <v>0</v>
      </c>
      <c r="G1381" s="144">
        <f>unprmtd_src_summary!H1381</f>
        <v>0</v>
      </c>
      <c r="H1381" s="144">
        <f>unprmtd_src_summary!I1381</f>
        <v>0</v>
      </c>
      <c r="I1381" s="144">
        <f>unprmtd_src_summary!J1381</f>
        <v>0</v>
      </c>
      <c r="J1381" s="144">
        <f>unprmtd_src_summary!K1381</f>
        <v>0</v>
      </c>
    </row>
    <row r="1382" spans="1:10" s="221" customFormat="1" x14ac:dyDescent="0.2">
      <c r="A1382" s="221" t="s">
        <v>15903</v>
      </c>
      <c r="B1382" s="221" t="str">
        <f>unprmtd_src_summary!C1382</f>
        <v>30</v>
      </c>
      <c r="C1382" s="232" t="str">
        <f>unprmtd_src_summary!D1382</f>
        <v>3001101</v>
      </c>
      <c r="D1382" s="232" t="str">
        <f>unprmtd_src_summary!E1382</f>
        <v>2310003500</v>
      </c>
      <c r="E1382" s="233" t="str">
        <f>unprmtd_src_summary!F1382</f>
        <v>Other Flaring</v>
      </c>
      <c r="F1382" s="234">
        <f>unprmtd_src_summary!G1382</f>
        <v>0</v>
      </c>
      <c r="G1382" s="234">
        <f>unprmtd_src_summary!H1382</f>
        <v>0</v>
      </c>
      <c r="H1382" s="234">
        <f>unprmtd_src_summary!I1382</f>
        <v>0</v>
      </c>
      <c r="I1382" s="234">
        <f>unprmtd_src_summary!J1382</f>
        <v>0</v>
      </c>
      <c r="J1382" s="234">
        <f>unprmtd_src_summary!K1382</f>
        <v>0</v>
      </c>
    </row>
    <row r="1383" spans="1:10" s="221" customFormat="1" x14ac:dyDescent="0.2">
      <c r="A1383" s="221" t="s">
        <v>15903</v>
      </c>
      <c r="B1383" s="221" t="str">
        <f>unprmtd_src_summary!C1383</f>
        <v>30</v>
      </c>
      <c r="C1383" s="232" t="str">
        <f>unprmtd_src_summary!D1383</f>
        <v>3001701</v>
      </c>
      <c r="D1383" s="232" t="str">
        <f>unprmtd_src_summary!E1383</f>
        <v>2310003500</v>
      </c>
      <c r="E1383" s="233" t="str">
        <f>unprmtd_src_summary!F1383</f>
        <v>Other Flaring</v>
      </c>
      <c r="F1383" s="234">
        <f>unprmtd_src_summary!G1383</f>
        <v>0</v>
      </c>
      <c r="G1383" s="234">
        <f>unprmtd_src_summary!H1383</f>
        <v>0</v>
      </c>
      <c r="H1383" s="234">
        <f>unprmtd_src_summary!I1383</f>
        <v>0</v>
      </c>
      <c r="I1383" s="234">
        <f>unprmtd_src_summary!J1383</f>
        <v>0</v>
      </c>
      <c r="J1383" s="234">
        <f>unprmtd_src_summary!K1383</f>
        <v>0</v>
      </c>
    </row>
    <row r="1384" spans="1:10" s="221" customFormat="1" x14ac:dyDescent="0.2">
      <c r="A1384" s="221" t="s">
        <v>15903</v>
      </c>
      <c r="B1384" s="221" t="str">
        <f>unprmtd_src_summary!C1384</f>
        <v>30</v>
      </c>
      <c r="C1384" s="232" t="str">
        <f>unprmtd_src_summary!D1384</f>
        <v>3001901</v>
      </c>
      <c r="D1384" s="232" t="str">
        <f>unprmtd_src_summary!E1384</f>
        <v>2310003500</v>
      </c>
      <c r="E1384" s="233" t="str">
        <f>unprmtd_src_summary!F1384</f>
        <v>Other Flaring</v>
      </c>
      <c r="F1384" s="234">
        <f>unprmtd_src_summary!G1384</f>
        <v>0</v>
      </c>
      <c r="G1384" s="234">
        <f>unprmtd_src_summary!H1384</f>
        <v>0</v>
      </c>
      <c r="H1384" s="234">
        <f>unprmtd_src_summary!I1384</f>
        <v>0</v>
      </c>
      <c r="I1384" s="234">
        <f>unprmtd_src_summary!J1384</f>
        <v>0</v>
      </c>
      <c r="J1384" s="234">
        <f>unprmtd_src_summary!K1384</f>
        <v>0</v>
      </c>
    </row>
    <row r="1385" spans="1:10" s="221" customFormat="1" x14ac:dyDescent="0.2">
      <c r="A1385" s="221" t="s">
        <v>15903</v>
      </c>
      <c r="B1385" s="221" t="str">
        <f>unprmtd_src_summary!C1385</f>
        <v>30</v>
      </c>
      <c r="C1385" s="232" t="str">
        <f>unprmtd_src_summary!D1385</f>
        <v>3002101</v>
      </c>
      <c r="D1385" s="232" t="str">
        <f>unprmtd_src_summary!E1385</f>
        <v>2310003500</v>
      </c>
      <c r="E1385" s="233" t="str">
        <f>unprmtd_src_summary!F1385</f>
        <v>Other Flaring</v>
      </c>
      <c r="F1385" s="234">
        <f>unprmtd_src_summary!G1385</f>
        <v>0</v>
      </c>
      <c r="G1385" s="234">
        <f>unprmtd_src_summary!H1385</f>
        <v>0</v>
      </c>
      <c r="H1385" s="234">
        <f>unprmtd_src_summary!I1385</f>
        <v>0</v>
      </c>
      <c r="I1385" s="234">
        <f>unprmtd_src_summary!J1385</f>
        <v>0</v>
      </c>
      <c r="J1385" s="234">
        <f>unprmtd_src_summary!K1385</f>
        <v>0</v>
      </c>
    </row>
    <row r="1386" spans="1:10" s="221" customFormat="1" x14ac:dyDescent="0.2">
      <c r="A1386" s="221" t="s">
        <v>15903</v>
      </c>
      <c r="B1386" s="221" t="str">
        <f>unprmtd_src_summary!C1386</f>
        <v>30</v>
      </c>
      <c r="C1386" s="232" t="str">
        <f>unprmtd_src_summary!D1386</f>
        <v>3002501</v>
      </c>
      <c r="D1386" s="232" t="str">
        <f>unprmtd_src_summary!E1386</f>
        <v>2310003500</v>
      </c>
      <c r="E1386" s="233" t="str">
        <f>unprmtd_src_summary!F1386</f>
        <v>Other Flaring</v>
      </c>
      <c r="F1386" s="234">
        <f>unprmtd_src_summary!G1386</f>
        <v>0</v>
      </c>
      <c r="G1386" s="234">
        <f>unprmtd_src_summary!H1386</f>
        <v>0</v>
      </c>
      <c r="H1386" s="234">
        <f>unprmtd_src_summary!I1386</f>
        <v>0</v>
      </c>
      <c r="I1386" s="234">
        <f>unprmtd_src_summary!J1386</f>
        <v>0</v>
      </c>
      <c r="J1386" s="234">
        <f>unprmtd_src_summary!K1386</f>
        <v>0</v>
      </c>
    </row>
    <row r="1387" spans="1:10" s="221" customFormat="1" x14ac:dyDescent="0.2">
      <c r="A1387" s="221" t="s">
        <v>15903</v>
      </c>
      <c r="B1387" s="221" t="str">
        <f>unprmtd_src_summary!C1387</f>
        <v>30</v>
      </c>
      <c r="C1387" s="232" t="str">
        <f>unprmtd_src_summary!D1387</f>
        <v>3003301</v>
      </c>
      <c r="D1387" s="232" t="str">
        <f>unprmtd_src_summary!E1387</f>
        <v>2310003500</v>
      </c>
      <c r="E1387" s="233" t="str">
        <f>unprmtd_src_summary!F1387</f>
        <v>Other Flaring</v>
      </c>
      <c r="F1387" s="234">
        <f>unprmtd_src_summary!G1387</f>
        <v>0</v>
      </c>
      <c r="G1387" s="234">
        <f>unprmtd_src_summary!H1387</f>
        <v>0</v>
      </c>
      <c r="H1387" s="234">
        <f>unprmtd_src_summary!I1387</f>
        <v>0</v>
      </c>
      <c r="I1387" s="234">
        <f>unprmtd_src_summary!J1387</f>
        <v>0</v>
      </c>
      <c r="J1387" s="234">
        <f>unprmtd_src_summary!K1387</f>
        <v>0</v>
      </c>
    </row>
    <row r="1388" spans="1:10" s="221" customFormat="1" x14ac:dyDescent="0.2">
      <c r="A1388" s="221" t="s">
        <v>15903</v>
      </c>
      <c r="B1388" s="221" t="str">
        <f>unprmtd_src_summary!C1388</f>
        <v>30</v>
      </c>
      <c r="C1388" s="232" t="str">
        <f>unprmtd_src_summary!D1388</f>
        <v>3005501</v>
      </c>
      <c r="D1388" s="232" t="str">
        <f>unprmtd_src_summary!E1388</f>
        <v>2310003500</v>
      </c>
      <c r="E1388" s="233" t="str">
        <f>unprmtd_src_summary!F1388</f>
        <v>Other Flaring</v>
      </c>
      <c r="F1388" s="234">
        <f>unprmtd_src_summary!G1388</f>
        <v>0</v>
      </c>
      <c r="G1388" s="234">
        <f>unprmtd_src_summary!H1388</f>
        <v>0</v>
      </c>
      <c r="H1388" s="234">
        <f>unprmtd_src_summary!I1388</f>
        <v>0</v>
      </c>
      <c r="I1388" s="234">
        <f>unprmtd_src_summary!J1388</f>
        <v>0</v>
      </c>
      <c r="J1388" s="234">
        <f>unprmtd_src_summary!K1388</f>
        <v>0</v>
      </c>
    </row>
    <row r="1389" spans="1:10" s="221" customFormat="1" x14ac:dyDescent="0.2">
      <c r="A1389" s="221" t="s">
        <v>15903</v>
      </c>
      <c r="B1389" s="221" t="str">
        <f>unprmtd_src_summary!C1389</f>
        <v>30</v>
      </c>
      <c r="C1389" s="232" t="str">
        <f>unprmtd_src_summary!D1389</f>
        <v>3007901</v>
      </c>
      <c r="D1389" s="232" t="str">
        <f>unprmtd_src_summary!E1389</f>
        <v>2310003500</v>
      </c>
      <c r="E1389" s="233" t="str">
        <f>unprmtd_src_summary!F1389</f>
        <v>Other Flaring</v>
      </c>
      <c r="F1389" s="234">
        <f>unprmtd_src_summary!G1389</f>
        <v>0</v>
      </c>
      <c r="G1389" s="234">
        <f>unprmtd_src_summary!H1389</f>
        <v>0</v>
      </c>
      <c r="H1389" s="234">
        <f>unprmtd_src_summary!I1389</f>
        <v>0</v>
      </c>
      <c r="I1389" s="234">
        <f>unprmtd_src_summary!J1389</f>
        <v>0</v>
      </c>
      <c r="J1389" s="234">
        <f>unprmtd_src_summary!K1389</f>
        <v>0</v>
      </c>
    </row>
    <row r="1390" spans="1:10" s="221" customFormat="1" x14ac:dyDescent="0.2">
      <c r="A1390" s="221" t="s">
        <v>15903</v>
      </c>
      <c r="B1390" s="221" t="str">
        <f>unprmtd_src_summary!C1390</f>
        <v>30</v>
      </c>
      <c r="C1390" s="232" t="str">
        <f>unprmtd_src_summary!D1390</f>
        <v>3008301</v>
      </c>
      <c r="D1390" s="232" t="str">
        <f>unprmtd_src_summary!E1390</f>
        <v>2310003500</v>
      </c>
      <c r="E1390" s="233" t="str">
        <f>unprmtd_src_summary!F1390</f>
        <v>Other Flaring</v>
      </c>
      <c r="F1390" s="234">
        <f>unprmtd_src_summary!G1390</f>
        <v>0</v>
      </c>
      <c r="G1390" s="234">
        <f>unprmtd_src_summary!H1390</f>
        <v>0</v>
      </c>
      <c r="H1390" s="234">
        <f>unprmtd_src_summary!I1390</f>
        <v>0</v>
      </c>
      <c r="I1390" s="234">
        <f>unprmtd_src_summary!J1390</f>
        <v>0</v>
      </c>
      <c r="J1390" s="234">
        <f>unprmtd_src_summary!K1390</f>
        <v>0</v>
      </c>
    </row>
    <row r="1391" spans="1:10" s="221" customFormat="1" x14ac:dyDescent="0.2">
      <c r="A1391" s="221" t="s">
        <v>15903</v>
      </c>
      <c r="B1391" s="221" t="str">
        <f>unprmtd_src_summary!C1391</f>
        <v>30</v>
      </c>
      <c r="C1391" s="232" t="str">
        <f>unprmtd_src_summary!D1391</f>
        <v>3008501</v>
      </c>
      <c r="D1391" s="232" t="str">
        <f>unprmtd_src_summary!E1391</f>
        <v>2310003500</v>
      </c>
      <c r="E1391" s="233" t="str">
        <f>unprmtd_src_summary!F1391</f>
        <v>Other Flaring</v>
      </c>
      <c r="F1391" s="234">
        <f>unprmtd_src_summary!G1391</f>
        <v>1.0258704106375419E-3</v>
      </c>
      <c r="G1391" s="234">
        <f>unprmtd_src_summary!H1391</f>
        <v>0</v>
      </c>
      <c r="H1391" s="234">
        <f>unprmtd_src_summary!I1391</f>
        <v>5.5819419402336843E-3</v>
      </c>
      <c r="I1391" s="234">
        <f>unprmtd_src_summary!J1391</f>
        <v>0</v>
      </c>
      <c r="J1391" s="234">
        <f>unprmtd_src_summary!K1391</f>
        <v>0</v>
      </c>
    </row>
    <row r="1392" spans="1:10" s="221" customFormat="1" x14ac:dyDescent="0.2">
      <c r="A1392" s="221" t="s">
        <v>15903</v>
      </c>
      <c r="B1392" s="221" t="str">
        <f>unprmtd_src_summary!C1392</f>
        <v>30</v>
      </c>
      <c r="C1392" s="232" t="str">
        <f>unprmtd_src_summary!D1392</f>
        <v>3009101</v>
      </c>
      <c r="D1392" s="232" t="str">
        <f>unprmtd_src_summary!E1392</f>
        <v>2310003500</v>
      </c>
      <c r="E1392" s="233" t="str">
        <f>unprmtd_src_summary!F1392</f>
        <v>Other Flaring</v>
      </c>
      <c r="F1392" s="234">
        <f>unprmtd_src_summary!G1392</f>
        <v>1.2978954896293739E-4</v>
      </c>
      <c r="G1392" s="234">
        <f>unprmtd_src_summary!H1392</f>
        <v>0</v>
      </c>
      <c r="H1392" s="234">
        <f>unprmtd_src_summary!I1392</f>
        <v>7.0620783994539463E-4</v>
      </c>
      <c r="I1392" s="234">
        <f>unprmtd_src_summary!J1392</f>
        <v>0</v>
      </c>
      <c r="J1392" s="234">
        <f>unprmtd_src_summary!K1392</f>
        <v>0</v>
      </c>
    </row>
    <row r="1393" spans="1:10" s="221" customFormat="1" x14ac:dyDescent="0.2">
      <c r="A1393" s="221" t="s">
        <v>15903</v>
      </c>
      <c r="B1393" s="221" t="str">
        <f>unprmtd_src_summary!C1393</f>
        <v>30</v>
      </c>
      <c r="C1393" s="232" t="str">
        <f>unprmtd_src_summary!D1393</f>
        <v>3010501</v>
      </c>
      <c r="D1393" s="232" t="str">
        <f>unprmtd_src_summary!E1393</f>
        <v>2310003500</v>
      </c>
      <c r="E1393" s="233" t="str">
        <f>unprmtd_src_summary!F1393</f>
        <v>Other Flaring</v>
      </c>
      <c r="F1393" s="234">
        <f>unprmtd_src_summary!G1393</f>
        <v>2.1899567162707146E-4</v>
      </c>
      <c r="G1393" s="234">
        <f>unprmtd_src_summary!H1393</f>
        <v>0</v>
      </c>
      <c r="H1393" s="234">
        <f>unprmtd_src_summary!I1393</f>
        <v>1.1915940956178889E-3</v>
      </c>
      <c r="I1393" s="234">
        <f>unprmtd_src_summary!J1393</f>
        <v>0</v>
      </c>
      <c r="J1393" s="234">
        <f>unprmtd_src_summary!K1393</f>
        <v>0</v>
      </c>
    </row>
    <row r="1394" spans="1:10" s="221" customFormat="1" x14ac:dyDescent="0.2">
      <c r="A1394" s="221" t="s">
        <v>15903</v>
      </c>
      <c r="B1394" s="221" t="str">
        <f>unprmtd_src_summary!C1394</f>
        <v>30</v>
      </c>
      <c r="C1394" s="232" t="str">
        <f>unprmtd_src_summary!D1394</f>
        <v>3010901</v>
      </c>
      <c r="D1394" s="232" t="str">
        <f>unprmtd_src_summary!E1394</f>
        <v>2310003500</v>
      </c>
      <c r="E1394" s="233" t="str">
        <f>unprmtd_src_summary!F1394</f>
        <v>Other Flaring</v>
      </c>
      <c r="F1394" s="234">
        <f>unprmtd_src_summary!G1394</f>
        <v>0</v>
      </c>
      <c r="G1394" s="234">
        <f>unprmtd_src_summary!H1394</f>
        <v>0</v>
      </c>
      <c r="H1394" s="234">
        <f>unprmtd_src_summary!I1394</f>
        <v>0</v>
      </c>
      <c r="I1394" s="234">
        <f>unprmtd_src_summary!J1394</f>
        <v>0</v>
      </c>
      <c r="J1394" s="234">
        <f>unprmtd_src_summary!K1394</f>
        <v>0</v>
      </c>
    </row>
    <row r="1395" spans="1:10" s="221" customFormat="1" x14ac:dyDescent="0.2">
      <c r="A1395" s="221" t="s">
        <v>15903</v>
      </c>
      <c r="B1395" s="221" t="str">
        <f>unprmtd_src_summary!C1395</f>
        <v>38</v>
      </c>
      <c r="C1395" s="232" t="str">
        <f>unprmtd_src_summary!D1395</f>
        <v>3800701</v>
      </c>
      <c r="D1395" s="232" t="str">
        <f>unprmtd_src_summary!E1395</f>
        <v>2310003500</v>
      </c>
      <c r="E1395" s="233" t="str">
        <f>unprmtd_src_summary!F1395</f>
        <v>Other Flaring</v>
      </c>
      <c r="F1395" s="234">
        <f>unprmtd_src_summary!G1395</f>
        <v>0</v>
      </c>
      <c r="G1395" s="234">
        <f>unprmtd_src_summary!H1395</f>
        <v>0</v>
      </c>
      <c r="H1395" s="234">
        <f>unprmtd_src_summary!I1395</f>
        <v>0</v>
      </c>
      <c r="I1395" s="234">
        <f>unprmtd_src_summary!J1395</f>
        <v>0</v>
      </c>
      <c r="J1395" s="234">
        <f>unprmtd_src_summary!K1395</f>
        <v>0</v>
      </c>
    </row>
    <row r="1396" spans="1:10" s="221" customFormat="1" x14ac:dyDescent="0.2">
      <c r="A1396" s="221" t="s">
        <v>15903</v>
      </c>
      <c r="B1396" s="221" t="str">
        <f>unprmtd_src_summary!C1396</f>
        <v>38</v>
      </c>
      <c r="C1396" s="232" t="str">
        <f>unprmtd_src_summary!D1396</f>
        <v>3800901</v>
      </c>
      <c r="D1396" s="232" t="str">
        <f>unprmtd_src_summary!E1396</f>
        <v>2310003500</v>
      </c>
      <c r="E1396" s="233" t="str">
        <f>unprmtd_src_summary!F1396</f>
        <v>Other Flaring</v>
      </c>
      <c r="F1396" s="234">
        <f>unprmtd_src_summary!G1396</f>
        <v>0</v>
      </c>
      <c r="G1396" s="234">
        <f>unprmtd_src_summary!H1396</f>
        <v>0</v>
      </c>
      <c r="H1396" s="234">
        <f>unprmtd_src_summary!I1396</f>
        <v>0</v>
      </c>
      <c r="I1396" s="234">
        <f>unprmtd_src_summary!J1396</f>
        <v>0</v>
      </c>
      <c r="J1396" s="234">
        <f>unprmtd_src_summary!K1396</f>
        <v>0</v>
      </c>
    </row>
    <row r="1397" spans="1:10" s="221" customFormat="1" x14ac:dyDescent="0.2">
      <c r="A1397" s="221" t="s">
        <v>15903</v>
      </c>
      <c r="B1397" s="221" t="str">
        <f>unprmtd_src_summary!C1397</f>
        <v>38</v>
      </c>
      <c r="C1397" s="232" t="str">
        <f>unprmtd_src_summary!D1397</f>
        <v>3801101</v>
      </c>
      <c r="D1397" s="232" t="str">
        <f>unprmtd_src_summary!E1397</f>
        <v>2310003500</v>
      </c>
      <c r="E1397" s="233" t="str">
        <f>unprmtd_src_summary!F1397</f>
        <v>Other Flaring</v>
      </c>
      <c r="F1397" s="234">
        <f>unprmtd_src_summary!G1397</f>
        <v>0</v>
      </c>
      <c r="G1397" s="234">
        <f>unprmtd_src_summary!H1397</f>
        <v>0</v>
      </c>
      <c r="H1397" s="234">
        <f>unprmtd_src_summary!I1397</f>
        <v>0</v>
      </c>
      <c r="I1397" s="234">
        <f>unprmtd_src_summary!J1397</f>
        <v>0</v>
      </c>
      <c r="J1397" s="234">
        <f>unprmtd_src_summary!K1397</f>
        <v>0</v>
      </c>
    </row>
    <row r="1398" spans="1:10" s="221" customFormat="1" x14ac:dyDescent="0.2">
      <c r="A1398" s="221" t="s">
        <v>15903</v>
      </c>
      <c r="B1398" s="221" t="str">
        <f>unprmtd_src_summary!C1398</f>
        <v>38</v>
      </c>
      <c r="C1398" s="232" t="str">
        <f>unprmtd_src_summary!D1398</f>
        <v>3801301</v>
      </c>
      <c r="D1398" s="232" t="str">
        <f>unprmtd_src_summary!E1398</f>
        <v>2310003500</v>
      </c>
      <c r="E1398" s="233" t="str">
        <f>unprmtd_src_summary!F1398</f>
        <v>Other Flaring</v>
      </c>
      <c r="F1398" s="234">
        <f>unprmtd_src_summary!G1398</f>
        <v>0</v>
      </c>
      <c r="G1398" s="234">
        <f>unprmtd_src_summary!H1398</f>
        <v>0</v>
      </c>
      <c r="H1398" s="234">
        <f>unprmtd_src_summary!I1398</f>
        <v>0</v>
      </c>
      <c r="I1398" s="234">
        <f>unprmtd_src_summary!J1398</f>
        <v>0</v>
      </c>
      <c r="J1398" s="234">
        <f>unprmtd_src_summary!K1398</f>
        <v>0</v>
      </c>
    </row>
    <row r="1399" spans="1:10" s="221" customFormat="1" x14ac:dyDescent="0.2">
      <c r="A1399" s="221" t="s">
        <v>15903</v>
      </c>
      <c r="B1399" s="221" t="str">
        <f>unprmtd_src_summary!C1399</f>
        <v>38</v>
      </c>
      <c r="C1399" s="232" t="str">
        <f>unprmtd_src_summary!D1399</f>
        <v>3802301</v>
      </c>
      <c r="D1399" s="232" t="str">
        <f>unprmtd_src_summary!E1399</f>
        <v>2310003500</v>
      </c>
      <c r="E1399" s="233" t="str">
        <f>unprmtd_src_summary!F1399</f>
        <v>Other Flaring</v>
      </c>
      <c r="F1399" s="234">
        <f>unprmtd_src_summary!G1399</f>
        <v>0</v>
      </c>
      <c r="G1399" s="234">
        <f>unprmtd_src_summary!H1399</f>
        <v>0</v>
      </c>
      <c r="H1399" s="234">
        <f>unprmtd_src_summary!I1399</f>
        <v>0</v>
      </c>
      <c r="I1399" s="234">
        <f>unprmtd_src_summary!J1399</f>
        <v>0</v>
      </c>
      <c r="J1399" s="234">
        <f>unprmtd_src_summary!K1399</f>
        <v>0</v>
      </c>
    </row>
    <row r="1400" spans="1:10" s="221" customFormat="1" x14ac:dyDescent="0.2">
      <c r="A1400" s="221" t="s">
        <v>15903</v>
      </c>
      <c r="B1400" s="221" t="str">
        <f>unprmtd_src_summary!C1400</f>
        <v>38</v>
      </c>
      <c r="C1400" s="232" t="str">
        <f>unprmtd_src_summary!D1400</f>
        <v>3802501</v>
      </c>
      <c r="D1400" s="232" t="str">
        <f>unprmtd_src_summary!E1400</f>
        <v>2310003500</v>
      </c>
      <c r="E1400" s="233" t="str">
        <f>unprmtd_src_summary!F1400</f>
        <v>Other Flaring</v>
      </c>
      <c r="F1400" s="234">
        <f>unprmtd_src_summary!G1400</f>
        <v>1.5163343673666526E-2</v>
      </c>
      <c r="G1400" s="234">
        <f>unprmtd_src_summary!H1400</f>
        <v>0</v>
      </c>
      <c r="H1400" s="234">
        <f>unprmtd_src_summary!I1400</f>
        <v>8.2506428812597274E-2</v>
      </c>
      <c r="I1400" s="234">
        <f>unprmtd_src_summary!J1400</f>
        <v>0</v>
      </c>
      <c r="J1400" s="234">
        <f>unprmtd_src_summary!K1400</f>
        <v>0</v>
      </c>
    </row>
    <row r="1401" spans="1:10" s="221" customFormat="1" x14ac:dyDescent="0.2">
      <c r="A1401" s="221" t="s">
        <v>15903</v>
      </c>
      <c r="B1401" s="221" t="str">
        <f>unprmtd_src_summary!C1401</f>
        <v>38</v>
      </c>
      <c r="C1401" s="232" t="str">
        <f>unprmtd_src_summary!D1401</f>
        <v>3803301</v>
      </c>
      <c r="D1401" s="232" t="str">
        <f>unprmtd_src_summary!E1401</f>
        <v>2310003500</v>
      </c>
      <c r="E1401" s="233" t="str">
        <f>unprmtd_src_summary!F1401</f>
        <v>Other Flaring</v>
      </c>
      <c r="F1401" s="234">
        <f>unprmtd_src_summary!G1401</f>
        <v>0</v>
      </c>
      <c r="G1401" s="234">
        <f>unprmtd_src_summary!H1401</f>
        <v>0</v>
      </c>
      <c r="H1401" s="234">
        <f>unprmtd_src_summary!I1401</f>
        <v>0</v>
      </c>
      <c r="I1401" s="234">
        <f>unprmtd_src_summary!J1401</f>
        <v>0</v>
      </c>
      <c r="J1401" s="234">
        <f>unprmtd_src_summary!K1401</f>
        <v>0</v>
      </c>
    </row>
    <row r="1402" spans="1:10" s="221" customFormat="1" x14ac:dyDescent="0.2">
      <c r="A1402" s="221" t="s">
        <v>15903</v>
      </c>
      <c r="B1402" s="221" t="str">
        <f>unprmtd_src_summary!C1402</f>
        <v>38</v>
      </c>
      <c r="C1402" s="232" t="str">
        <f>unprmtd_src_summary!D1402</f>
        <v>3804901</v>
      </c>
      <c r="D1402" s="232" t="str">
        <f>unprmtd_src_summary!E1402</f>
        <v>2310003500</v>
      </c>
      <c r="E1402" s="233" t="str">
        <f>unprmtd_src_summary!F1402</f>
        <v>Other Flaring</v>
      </c>
      <c r="F1402" s="234">
        <f>unprmtd_src_summary!G1402</f>
        <v>0</v>
      </c>
      <c r="G1402" s="234">
        <f>unprmtd_src_summary!H1402</f>
        <v>0</v>
      </c>
      <c r="H1402" s="234">
        <f>unprmtd_src_summary!I1402</f>
        <v>0</v>
      </c>
      <c r="I1402" s="234">
        <f>unprmtd_src_summary!J1402</f>
        <v>0</v>
      </c>
      <c r="J1402" s="234">
        <f>unprmtd_src_summary!K1402</f>
        <v>0</v>
      </c>
    </row>
    <row r="1403" spans="1:10" s="221" customFormat="1" x14ac:dyDescent="0.2">
      <c r="A1403" s="221" t="s">
        <v>15903</v>
      </c>
      <c r="B1403" s="221" t="str">
        <f>unprmtd_src_summary!C1403</f>
        <v>38</v>
      </c>
      <c r="C1403" s="232" t="str">
        <f>unprmtd_src_summary!D1403</f>
        <v>3805301</v>
      </c>
      <c r="D1403" s="232" t="str">
        <f>unprmtd_src_summary!E1403</f>
        <v>2310003500</v>
      </c>
      <c r="E1403" s="233" t="str">
        <f>unprmtd_src_summary!F1403</f>
        <v>Other Flaring</v>
      </c>
      <c r="F1403" s="234">
        <f>unprmtd_src_summary!G1403</f>
        <v>1.1459443528497093E-2</v>
      </c>
      <c r="G1403" s="234">
        <f>unprmtd_src_summary!H1403</f>
        <v>0</v>
      </c>
      <c r="H1403" s="234">
        <f>unprmtd_src_summary!I1403</f>
        <v>6.235285449329301E-2</v>
      </c>
      <c r="I1403" s="234">
        <f>unprmtd_src_summary!J1403</f>
        <v>0</v>
      </c>
      <c r="J1403" s="234">
        <f>unprmtd_src_summary!K1403</f>
        <v>0</v>
      </c>
    </row>
    <row r="1404" spans="1:10" s="221" customFormat="1" x14ac:dyDescent="0.2">
      <c r="A1404" s="221" t="s">
        <v>15903</v>
      </c>
      <c r="B1404" s="221" t="str">
        <f>unprmtd_src_summary!C1404</f>
        <v>38</v>
      </c>
      <c r="C1404" s="232" t="str">
        <f>unprmtd_src_summary!D1404</f>
        <v>3805501</v>
      </c>
      <c r="D1404" s="232" t="str">
        <f>unprmtd_src_summary!E1404</f>
        <v>2310003500</v>
      </c>
      <c r="E1404" s="233" t="str">
        <f>unprmtd_src_summary!F1404</f>
        <v>Other Flaring</v>
      </c>
      <c r="F1404" s="234">
        <f>unprmtd_src_summary!G1404</f>
        <v>1.9890940649048105E-3</v>
      </c>
      <c r="G1404" s="234">
        <f>unprmtd_src_summary!H1404</f>
        <v>0</v>
      </c>
      <c r="H1404" s="234">
        <f>unprmtd_src_summary!I1404</f>
        <v>1.0823011823746766E-2</v>
      </c>
      <c r="I1404" s="234">
        <f>unprmtd_src_summary!J1404</f>
        <v>0</v>
      </c>
      <c r="J1404" s="234">
        <f>unprmtd_src_summary!K1404</f>
        <v>0</v>
      </c>
    </row>
    <row r="1405" spans="1:10" s="221" customFormat="1" x14ac:dyDescent="0.2">
      <c r="A1405" s="221" t="s">
        <v>15903</v>
      </c>
      <c r="B1405" s="221" t="str">
        <f>unprmtd_src_summary!C1405</f>
        <v>38</v>
      </c>
      <c r="C1405" s="232" t="str">
        <f>unprmtd_src_summary!D1405</f>
        <v>3805701</v>
      </c>
      <c r="D1405" s="232" t="str">
        <f>unprmtd_src_summary!E1405</f>
        <v>2310003500</v>
      </c>
      <c r="E1405" s="233" t="str">
        <f>unprmtd_src_summary!F1405</f>
        <v>Other Flaring</v>
      </c>
      <c r="F1405" s="234">
        <f>unprmtd_src_summary!G1405</f>
        <v>0</v>
      </c>
      <c r="G1405" s="234">
        <f>unprmtd_src_summary!H1405</f>
        <v>0</v>
      </c>
      <c r="H1405" s="234">
        <f>unprmtd_src_summary!I1405</f>
        <v>0</v>
      </c>
      <c r="I1405" s="234">
        <f>unprmtd_src_summary!J1405</f>
        <v>0</v>
      </c>
      <c r="J1405" s="234">
        <f>unprmtd_src_summary!K1405</f>
        <v>0</v>
      </c>
    </row>
    <row r="1406" spans="1:10" s="221" customFormat="1" x14ac:dyDescent="0.2">
      <c r="A1406" s="221" t="s">
        <v>15903</v>
      </c>
      <c r="B1406" s="221" t="str">
        <f>unprmtd_src_summary!C1406</f>
        <v>38</v>
      </c>
      <c r="C1406" s="232" t="str">
        <f>unprmtd_src_summary!D1406</f>
        <v>3806101</v>
      </c>
      <c r="D1406" s="232" t="str">
        <f>unprmtd_src_summary!E1406</f>
        <v>2310003500</v>
      </c>
      <c r="E1406" s="233" t="str">
        <f>unprmtd_src_summary!F1406</f>
        <v>Other Flaring</v>
      </c>
      <c r="F1406" s="234">
        <f>unprmtd_src_summary!G1406</f>
        <v>7.7323069153279619E-2</v>
      </c>
      <c r="G1406" s="234">
        <f>unprmtd_src_summary!H1406</f>
        <v>0</v>
      </c>
      <c r="H1406" s="234">
        <f>unprmtd_src_summary!I1406</f>
        <v>0.42072846451049206</v>
      </c>
      <c r="I1406" s="234">
        <f>unprmtd_src_summary!J1406</f>
        <v>0</v>
      </c>
      <c r="J1406" s="234">
        <f>unprmtd_src_summary!K1406</f>
        <v>0</v>
      </c>
    </row>
    <row r="1407" spans="1:10" s="221" customFormat="1" x14ac:dyDescent="0.2">
      <c r="A1407" s="221" t="s">
        <v>15903</v>
      </c>
      <c r="B1407" s="221" t="str">
        <f>unprmtd_src_summary!C1407</f>
        <v>38</v>
      </c>
      <c r="C1407" s="232" t="str">
        <f>unprmtd_src_summary!D1407</f>
        <v>3807501</v>
      </c>
      <c r="D1407" s="232" t="str">
        <f>unprmtd_src_summary!E1407</f>
        <v>2310003500</v>
      </c>
      <c r="E1407" s="233" t="str">
        <f>unprmtd_src_summary!F1407</f>
        <v>Other Flaring</v>
      </c>
      <c r="F1407" s="234">
        <f>unprmtd_src_summary!G1407</f>
        <v>0</v>
      </c>
      <c r="G1407" s="234">
        <f>unprmtd_src_summary!H1407</f>
        <v>0</v>
      </c>
      <c r="H1407" s="234">
        <f>unprmtd_src_summary!I1407</f>
        <v>0</v>
      </c>
      <c r="I1407" s="234">
        <f>unprmtd_src_summary!J1407</f>
        <v>0</v>
      </c>
      <c r="J1407" s="234">
        <f>unprmtd_src_summary!K1407</f>
        <v>0</v>
      </c>
    </row>
    <row r="1408" spans="1:10" s="221" customFormat="1" x14ac:dyDescent="0.2">
      <c r="A1408" s="221" t="s">
        <v>15903</v>
      </c>
      <c r="B1408" s="221" t="str">
        <f>unprmtd_src_summary!C1408</f>
        <v>38</v>
      </c>
      <c r="C1408" s="232" t="str">
        <f>unprmtd_src_summary!D1408</f>
        <v>3808701</v>
      </c>
      <c r="D1408" s="232" t="str">
        <f>unprmtd_src_summary!E1408</f>
        <v>2310003500</v>
      </c>
      <c r="E1408" s="233" t="str">
        <f>unprmtd_src_summary!F1408</f>
        <v>Other Flaring</v>
      </c>
      <c r="F1408" s="234">
        <f>unprmtd_src_summary!G1408</f>
        <v>0</v>
      </c>
      <c r="G1408" s="234">
        <f>unprmtd_src_summary!H1408</f>
        <v>0</v>
      </c>
      <c r="H1408" s="234">
        <f>unprmtd_src_summary!I1408</f>
        <v>0</v>
      </c>
      <c r="I1408" s="234">
        <f>unprmtd_src_summary!J1408</f>
        <v>0</v>
      </c>
      <c r="J1408" s="234">
        <f>unprmtd_src_summary!K1408</f>
        <v>0</v>
      </c>
    </row>
    <row r="1409" spans="1:10" s="221" customFormat="1" ht="11.25" customHeight="1" x14ac:dyDescent="0.2">
      <c r="A1409" s="221" t="s">
        <v>15903</v>
      </c>
      <c r="B1409" s="221" t="str">
        <f>unprmtd_src_summary!C1409</f>
        <v>38</v>
      </c>
      <c r="C1409" s="232" t="str">
        <f>unprmtd_src_summary!D1409</f>
        <v>3808901</v>
      </c>
      <c r="D1409" s="232" t="str">
        <f>unprmtd_src_summary!E1409</f>
        <v>2310003500</v>
      </c>
      <c r="E1409" s="233" t="str">
        <f>unprmtd_src_summary!F1409</f>
        <v>Other Flaring</v>
      </c>
      <c r="F1409" s="234">
        <f>unprmtd_src_summary!G1409</f>
        <v>0</v>
      </c>
      <c r="G1409" s="234">
        <f>unprmtd_src_summary!H1409</f>
        <v>0</v>
      </c>
      <c r="H1409" s="234">
        <f>unprmtd_src_summary!I1409</f>
        <v>0</v>
      </c>
      <c r="I1409" s="234">
        <f>unprmtd_src_summary!J1409</f>
        <v>0</v>
      </c>
      <c r="J1409" s="234">
        <f>unprmtd_src_summary!K1409</f>
        <v>0</v>
      </c>
    </row>
    <row r="1410" spans="1:10" s="221" customFormat="1" x14ac:dyDescent="0.2">
      <c r="A1410" s="221" t="s">
        <v>15903</v>
      </c>
      <c r="B1410" s="221" t="str">
        <f>unprmtd_src_summary!C1410</f>
        <v>38</v>
      </c>
      <c r="C1410" s="232" t="str">
        <f>unprmtd_src_summary!D1410</f>
        <v>3810101</v>
      </c>
      <c r="D1410" s="232" t="str">
        <f>unprmtd_src_summary!E1410</f>
        <v>2310003500</v>
      </c>
      <c r="E1410" s="233" t="str">
        <f>unprmtd_src_summary!F1410</f>
        <v>Other Flaring</v>
      </c>
      <c r="F1410" s="234">
        <f>unprmtd_src_summary!G1410</f>
        <v>0</v>
      </c>
      <c r="G1410" s="234">
        <f>unprmtd_src_summary!H1410</f>
        <v>0</v>
      </c>
      <c r="H1410" s="234">
        <f>unprmtd_src_summary!I1410</f>
        <v>0</v>
      </c>
      <c r="I1410" s="234">
        <f>unprmtd_src_summary!J1410</f>
        <v>0</v>
      </c>
      <c r="J1410" s="234">
        <f>unprmtd_src_summary!K1410</f>
        <v>0</v>
      </c>
    </row>
    <row r="1411" spans="1:10" s="221" customFormat="1" x14ac:dyDescent="0.2">
      <c r="A1411" s="221" t="s">
        <v>15903</v>
      </c>
      <c r="B1411" s="221" t="str">
        <f>unprmtd_src_summary!C1411</f>
        <v>38</v>
      </c>
      <c r="C1411" s="232" t="str">
        <f>unprmtd_src_summary!D1411</f>
        <v>3810501</v>
      </c>
      <c r="D1411" s="232" t="str">
        <f>unprmtd_src_summary!E1411</f>
        <v>2310003500</v>
      </c>
      <c r="E1411" s="233" t="str">
        <f>unprmtd_src_summary!F1411</f>
        <v>Other Flaring</v>
      </c>
      <c r="F1411" s="234">
        <f>unprmtd_src_summary!G1411</f>
        <v>0</v>
      </c>
      <c r="G1411" s="234">
        <f>unprmtd_src_summary!H1411</f>
        <v>0</v>
      </c>
      <c r="H1411" s="234">
        <f>unprmtd_src_summary!I1411</f>
        <v>0</v>
      </c>
      <c r="I1411" s="234">
        <f>unprmtd_src_summary!J1411</f>
        <v>0</v>
      </c>
      <c r="J1411" s="234">
        <f>unprmtd_src_summary!K1411</f>
        <v>0</v>
      </c>
    </row>
    <row r="1412" spans="1:10" s="221" customFormat="1" x14ac:dyDescent="0.2">
      <c r="A1412" s="221" t="s">
        <v>15903</v>
      </c>
      <c r="B1412" s="221" t="str">
        <f>unprmtd_src_summary!C1412</f>
        <v>46</v>
      </c>
      <c r="C1412" s="232" t="str">
        <f>unprmtd_src_summary!D1412</f>
        <v>4606301</v>
      </c>
      <c r="D1412" s="232" t="str">
        <f>unprmtd_src_summary!E1412</f>
        <v>2310003500</v>
      </c>
      <c r="E1412" s="233" t="str">
        <f>unprmtd_src_summary!F1412</f>
        <v>Other Flaring</v>
      </c>
      <c r="F1412" s="234">
        <f>unprmtd_src_summary!G1412</f>
        <v>0</v>
      </c>
      <c r="G1412" s="234">
        <f>unprmtd_src_summary!H1412</f>
        <v>0</v>
      </c>
      <c r="H1412" s="234">
        <f>unprmtd_src_summary!I1412</f>
        <v>0</v>
      </c>
      <c r="I1412" s="234">
        <f>unprmtd_src_summary!J1412</f>
        <v>0</v>
      </c>
      <c r="J1412" s="234">
        <f>unprmtd_src_summary!K1412</f>
        <v>0</v>
      </c>
    </row>
    <row r="1413" spans="1:10" s="221" customFormat="1" x14ac:dyDescent="0.2">
      <c r="A1413" s="221" t="s">
        <v>15903</v>
      </c>
      <c r="B1413" s="221" t="str">
        <f>unprmtd_src_summary!C1413</f>
        <v>46</v>
      </c>
      <c r="C1413" s="232" t="str">
        <f>unprmtd_src_summary!D1413</f>
        <v>4601901</v>
      </c>
      <c r="D1413" s="232" t="str">
        <f>unprmtd_src_summary!E1413</f>
        <v>2310003500</v>
      </c>
      <c r="E1413" s="233" t="str">
        <f>unprmtd_src_summary!F1413</f>
        <v>Other Flaring</v>
      </c>
      <c r="F1413" s="234">
        <f>unprmtd_src_summary!G1413</f>
        <v>0</v>
      </c>
      <c r="G1413" s="234">
        <f>unprmtd_src_summary!H1413</f>
        <v>0</v>
      </c>
      <c r="H1413" s="234">
        <f>unprmtd_src_summary!I1413</f>
        <v>0</v>
      </c>
      <c r="I1413" s="234">
        <f>unprmtd_src_summary!J1413</f>
        <v>0</v>
      </c>
      <c r="J1413" s="234">
        <f>unprmtd_src_summary!K1413</f>
        <v>0</v>
      </c>
    </row>
    <row r="1414" spans="1:10" s="226" customFormat="1" x14ac:dyDescent="0.2">
      <c r="A1414" s="226" t="s">
        <v>15903</v>
      </c>
      <c r="B1414" s="226" t="str">
        <f>unprmtd_src_summary!C1414</f>
        <v>30</v>
      </c>
      <c r="C1414" s="235" t="str">
        <f>unprmtd_src_summary!D1414</f>
        <v>3001102</v>
      </c>
      <c r="D1414" s="235" t="str">
        <f>unprmtd_src_summary!E1414</f>
        <v>2310003500</v>
      </c>
      <c r="E1414" s="236" t="str">
        <f>unprmtd_src_summary!F1414</f>
        <v>Other Flaring</v>
      </c>
      <c r="F1414" s="237">
        <f>unprmtd_src_summary!G1414</f>
        <v>2.0701418172051353E-3</v>
      </c>
      <c r="G1414" s="237">
        <f>unprmtd_src_summary!H1414</f>
        <v>0</v>
      </c>
      <c r="H1414" s="237">
        <f>unprmtd_src_summary!I1414</f>
        <v>1.1264006946557355E-2</v>
      </c>
      <c r="I1414" s="237">
        <f>unprmtd_src_summary!J1414</f>
        <v>0</v>
      </c>
      <c r="J1414" s="237">
        <f>unprmtd_src_summary!K1414</f>
        <v>0</v>
      </c>
    </row>
    <row r="1415" spans="1:10" s="226" customFormat="1" x14ac:dyDescent="0.2">
      <c r="A1415" s="226" t="s">
        <v>15903</v>
      </c>
      <c r="B1415" s="226" t="str">
        <f>unprmtd_src_summary!C1415</f>
        <v>30</v>
      </c>
      <c r="C1415" s="235" t="str">
        <f>unprmtd_src_summary!D1415</f>
        <v>3001702</v>
      </c>
      <c r="D1415" s="235" t="str">
        <f>unprmtd_src_summary!E1415</f>
        <v>2310003500</v>
      </c>
      <c r="E1415" s="236" t="str">
        <f>unprmtd_src_summary!F1415</f>
        <v>Other Flaring</v>
      </c>
      <c r="F1415" s="237">
        <f>unprmtd_src_summary!G1415</f>
        <v>1.5527999008869346E-3</v>
      </c>
      <c r="G1415" s="237">
        <f>unprmtd_src_summary!H1415</f>
        <v>0</v>
      </c>
      <c r="H1415" s="237">
        <f>unprmtd_src_summary!I1415</f>
        <v>8.4490582842377329E-3</v>
      </c>
      <c r="I1415" s="237">
        <f>unprmtd_src_summary!J1415</f>
        <v>0</v>
      </c>
      <c r="J1415" s="237">
        <f>unprmtd_src_summary!K1415</f>
        <v>0</v>
      </c>
    </row>
    <row r="1416" spans="1:10" s="226" customFormat="1" x14ac:dyDescent="0.2">
      <c r="A1416" s="226" t="s">
        <v>15903</v>
      </c>
      <c r="B1416" s="226" t="str">
        <f>unprmtd_src_summary!C1416</f>
        <v>30</v>
      </c>
      <c r="C1416" s="235" t="str">
        <f>unprmtd_src_summary!D1416</f>
        <v>3001902</v>
      </c>
      <c r="D1416" s="235" t="str">
        <f>unprmtd_src_summary!E1416</f>
        <v>2310003500</v>
      </c>
      <c r="E1416" s="236" t="str">
        <f>unprmtd_src_summary!F1416</f>
        <v>Other Flaring</v>
      </c>
      <c r="F1416" s="237">
        <f>unprmtd_src_summary!G1416</f>
        <v>0</v>
      </c>
      <c r="G1416" s="237">
        <f>unprmtd_src_summary!H1416</f>
        <v>0</v>
      </c>
      <c r="H1416" s="237">
        <f>unprmtd_src_summary!I1416</f>
        <v>0</v>
      </c>
      <c r="I1416" s="237">
        <f>unprmtd_src_summary!J1416</f>
        <v>0</v>
      </c>
      <c r="J1416" s="237">
        <f>unprmtd_src_summary!K1416</f>
        <v>0</v>
      </c>
    </row>
    <row r="1417" spans="1:10" s="226" customFormat="1" x14ac:dyDescent="0.2">
      <c r="A1417" s="226" t="s">
        <v>15903</v>
      </c>
      <c r="B1417" s="226" t="str">
        <f>unprmtd_src_summary!C1417</f>
        <v>30</v>
      </c>
      <c r="C1417" s="235" t="str">
        <f>unprmtd_src_summary!D1417</f>
        <v>3002102</v>
      </c>
      <c r="D1417" s="235" t="str">
        <f>unprmtd_src_summary!E1417</f>
        <v>2310003500</v>
      </c>
      <c r="E1417" s="236" t="str">
        <f>unprmtd_src_summary!F1417</f>
        <v>Other Flaring</v>
      </c>
      <c r="F1417" s="237">
        <f>unprmtd_src_summary!G1417</f>
        <v>4.2524761144498097E-3</v>
      </c>
      <c r="G1417" s="237">
        <f>unprmtd_src_summary!H1417</f>
        <v>0</v>
      </c>
      <c r="H1417" s="237">
        <f>unprmtd_src_summary!I1417</f>
        <v>2.3138472975682788E-2</v>
      </c>
      <c r="I1417" s="237">
        <f>unprmtd_src_summary!J1417</f>
        <v>0</v>
      </c>
      <c r="J1417" s="237">
        <f>unprmtd_src_summary!K1417</f>
        <v>0</v>
      </c>
    </row>
    <row r="1418" spans="1:10" s="226" customFormat="1" x14ac:dyDescent="0.2">
      <c r="A1418" s="226" t="s">
        <v>15903</v>
      </c>
      <c r="B1418" s="226" t="str">
        <f>unprmtd_src_summary!C1418</f>
        <v>30</v>
      </c>
      <c r="C1418" s="235" t="str">
        <f>unprmtd_src_summary!D1418</f>
        <v>3002502</v>
      </c>
      <c r="D1418" s="235" t="str">
        <f>unprmtd_src_summary!E1418</f>
        <v>2310003500</v>
      </c>
      <c r="E1418" s="236" t="str">
        <f>unprmtd_src_summary!F1418</f>
        <v>Other Flaring</v>
      </c>
      <c r="F1418" s="237">
        <f>unprmtd_src_summary!G1418</f>
        <v>0.78147097312606117</v>
      </c>
      <c r="G1418" s="237">
        <f>unprmtd_src_summary!H1418</f>
        <v>0</v>
      </c>
      <c r="H1418" s="237">
        <f>unprmtd_src_summary!I1418</f>
        <v>4.2521214714212157</v>
      </c>
      <c r="I1418" s="237">
        <f>unprmtd_src_summary!J1418</f>
        <v>0</v>
      </c>
      <c r="J1418" s="237">
        <f>unprmtd_src_summary!K1418</f>
        <v>0</v>
      </c>
    </row>
    <row r="1419" spans="1:10" s="226" customFormat="1" x14ac:dyDescent="0.2">
      <c r="A1419" s="226" t="s">
        <v>15903</v>
      </c>
      <c r="B1419" s="226" t="str">
        <f>unprmtd_src_summary!C1419</f>
        <v>30</v>
      </c>
      <c r="C1419" s="235" t="str">
        <f>unprmtd_src_summary!D1419</f>
        <v>3003302</v>
      </c>
      <c r="D1419" s="235" t="str">
        <f>unprmtd_src_summary!E1419</f>
        <v>2310003500</v>
      </c>
      <c r="E1419" s="236" t="str">
        <f>unprmtd_src_summary!F1419</f>
        <v>Other Flaring</v>
      </c>
      <c r="F1419" s="237">
        <f>unprmtd_src_summary!G1419</f>
        <v>6.5207412761833652E-5</v>
      </c>
      <c r="G1419" s="237">
        <f>unprmtd_src_summary!H1419</f>
        <v>0</v>
      </c>
      <c r="H1419" s="237">
        <f>unprmtd_src_summary!I1419</f>
        <v>3.5480504002762431E-4</v>
      </c>
      <c r="I1419" s="237">
        <f>unprmtd_src_summary!J1419</f>
        <v>0</v>
      </c>
      <c r="J1419" s="237">
        <f>unprmtd_src_summary!K1419</f>
        <v>0</v>
      </c>
    </row>
    <row r="1420" spans="1:10" s="226" customFormat="1" x14ac:dyDescent="0.2">
      <c r="A1420" s="226" t="s">
        <v>15903</v>
      </c>
      <c r="B1420" s="226" t="str">
        <f>unprmtd_src_summary!C1420</f>
        <v>30</v>
      </c>
      <c r="C1420" s="235" t="str">
        <f>unprmtd_src_summary!D1420</f>
        <v>3005502</v>
      </c>
      <c r="D1420" s="235" t="str">
        <f>unprmtd_src_summary!E1420</f>
        <v>2310003500</v>
      </c>
      <c r="E1420" s="236" t="str">
        <f>unprmtd_src_summary!F1420</f>
        <v>Other Flaring</v>
      </c>
      <c r="F1420" s="237">
        <f>unprmtd_src_summary!G1420</f>
        <v>0</v>
      </c>
      <c r="G1420" s="237">
        <f>unprmtd_src_summary!H1420</f>
        <v>0</v>
      </c>
      <c r="H1420" s="237">
        <f>unprmtd_src_summary!I1420</f>
        <v>0</v>
      </c>
      <c r="I1420" s="237">
        <f>unprmtd_src_summary!J1420</f>
        <v>0</v>
      </c>
      <c r="J1420" s="237">
        <f>unprmtd_src_summary!K1420</f>
        <v>0</v>
      </c>
    </row>
    <row r="1421" spans="1:10" s="226" customFormat="1" x14ac:dyDescent="0.2">
      <c r="A1421" s="226" t="s">
        <v>15903</v>
      </c>
      <c r="B1421" s="226" t="str">
        <f>unprmtd_src_summary!C1421</f>
        <v>30</v>
      </c>
      <c r="C1421" s="235" t="str">
        <f>unprmtd_src_summary!D1421</f>
        <v>3007902</v>
      </c>
      <c r="D1421" s="235" t="str">
        <f>unprmtd_src_summary!E1421</f>
        <v>2310003500</v>
      </c>
      <c r="E1421" s="236" t="str">
        <f>unprmtd_src_summary!F1421</f>
        <v>Other Flaring</v>
      </c>
      <c r="F1421" s="237">
        <f>unprmtd_src_summary!G1421</f>
        <v>2.5073590085269461E-4</v>
      </c>
      <c r="G1421" s="237">
        <f>unprmtd_src_summary!H1421</f>
        <v>0</v>
      </c>
      <c r="H1421" s="237">
        <f>unprmtd_src_summary!I1421</f>
        <v>1.3642982840514266E-3</v>
      </c>
      <c r="I1421" s="237">
        <f>unprmtd_src_summary!J1421</f>
        <v>0</v>
      </c>
      <c r="J1421" s="237">
        <f>unprmtd_src_summary!K1421</f>
        <v>0</v>
      </c>
    </row>
    <row r="1422" spans="1:10" s="226" customFormat="1" x14ac:dyDescent="0.2">
      <c r="A1422" s="226" t="s">
        <v>15903</v>
      </c>
      <c r="B1422" s="226" t="str">
        <f>unprmtd_src_summary!C1422</f>
        <v>30</v>
      </c>
      <c r="C1422" s="235" t="str">
        <f>unprmtd_src_summary!D1422</f>
        <v>3008302</v>
      </c>
      <c r="D1422" s="235" t="str">
        <f>unprmtd_src_summary!E1422</f>
        <v>2310003500</v>
      </c>
      <c r="E1422" s="236" t="str">
        <f>unprmtd_src_summary!F1422</f>
        <v>Other Flaring</v>
      </c>
      <c r="F1422" s="237">
        <f>unprmtd_src_summary!G1422</f>
        <v>0.46154500512057522</v>
      </c>
      <c r="G1422" s="237">
        <f>unprmtd_src_summary!H1422</f>
        <v>0</v>
      </c>
      <c r="H1422" s="237">
        <f>unprmtd_src_summary!I1422</f>
        <v>2.5113478219796006</v>
      </c>
      <c r="I1422" s="237">
        <f>unprmtd_src_summary!J1422</f>
        <v>0</v>
      </c>
      <c r="J1422" s="237">
        <f>unprmtd_src_summary!K1422</f>
        <v>0</v>
      </c>
    </row>
    <row r="1423" spans="1:10" s="226" customFormat="1" x14ac:dyDescent="0.2">
      <c r="A1423" s="226" t="s">
        <v>15903</v>
      </c>
      <c r="B1423" s="226" t="str">
        <f>unprmtd_src_summary!C1423</f>
        <v>30</v>
      </c>
      <c r="C1423" s="235" t="str">
        <f>unprmtd_src_summary!D1423</f>
        <v>3008502</v>
      </c>
      <c r="D1423" s="235" t="str">
        <f>unprmtd_src_summary!E1423</f>
        <v>2310003500</v>
      </c>
      <c r="E1423" s="236" t="str">
        <f>unprmtd_src_summary!F1423</f>
        <v>Other Flaring</v>
      </c>
      <c r="F1423" s="237">
        <f>unprmtd_src_summary!G1423</f>
        <v>1.9118456120877786E-2</v>
      </c>
      <c r="G1423" s="237">
        <f>unprmtd_src_summary!H1423</f>
        <v>0</v>
      </c>
      <c r="H1423" s="237">
        <f>unprmtd_src_summary!I1423</f>
        <v>0.10402689359889383</v>
      </c>
      <c r="I1423" s="237">
        <f>unprmtd_src_summary!J1423</f>
        <v>0</v>
      </c>
      <c r="J1423" s="237">
        <f>unprmtd_src_summary!K1423</f>
        <v>0</v>
      </c>
    </row>
    <row r="1424" spans="1:10" s="226" customFormat="1" x14ac:dyDescent="0.2">
      <c r="A1424" s="226" t="s">
        <v>15903</v>
      </c>
      <c r="B1424" s="226" t="str">
        <f>unprmtd_src_summary!C1424</f>
        <v>30</v>
      </c>
      <c r="C1424" s="235" t="str">
        <f>unprmtd_src_summary!D1424</f>
        <v>3009102</v>
      </c>
      <c r="D1424" s="235" t="str">
        <f>unprmtd_src_summary!E1424</f>
        <v>2310003500</v>
      </c>
      <c r="E1424" s="236" t="str">
        <f>unprmtd_src_summary!F1424</f>
        <v>Other Flaring</v>
      </c>
      <c r="F1424" s="237">
        <f>unprmtd_src_summary!G1424</f>
        <v>2.1288969713617229E-2</v>
      </c>
      <c r="G1424" s="237">
        <f>unprmtd_src_summary!H1424</f>
        <v>0</v>
      </c>
      <c r="H1424" s="237">
        <f>unprmtd_src_summary!I1424</f>
        <v>0.11583704108879962</v>
      </c>
      <c r="I1424" s="237">
        <f>unprmtd_src_summary!J1424</f>
        <v>0</v>
      </c>
      <c r="J1424" s="237">
        <f>unprmtd_src_summary!K1424</f>
        <v>0</v>
      </c>
    </row>
    <row r="1425" spans="1:10" s="226" customFormat="1" x14ac:dyDescent="0.2">
      <c r="A1425" s="226" t="s">
        <v>15903</v>
      </c>
      <c r="B1425" s="226" t="str">
        <f>unprmtd_src_summary!C1425</f>
        <v>30</v>
      </c>
      <c r="C1425" s="235" t="str">
        <f>unprmtd_src_summary!D1425</f>
        <v>3010502</v>
      </c>
      <c r="D1425" s="235" t="str">
        <f>unprmtd_src_summary!E1425</f>
        <v>2310003500</v>
      </c>
      <c r="E1425" s="236" t="str">
        <f>unprmtd_src_summary!F1425</f>
        <v>Other Flaring</v>
      </c>
      <c r="F1425" s="237">
        <f>unprmtd_src_summary!G1425</f>
        <v>4.8959779981712817E-2</v>
      </c>
      <c r="G1425" s="237">
        <f>unprmtd_src_summary!H1425</f>
        <v>0</v>
      </c>
      <c r="H1425" s="237">
        <f>unprmtd_src_summary!I1425</f>
        <v>0.26639880284167267</v>
      </c>
      <c r="I1425" s="237">
        <f>unprmtd_src_summary!J1425</f>
        <v>0</v>
      </c>
      <c r="J1425" s="237">
        <f>unprmtd_src_summary!K1425</f>
        <v>0</v>
      </c>
    </row>
    <row r="1426" spans="1:10" s="226" customFormat="1" x14ac:dyDescent="0.2">
      <c r="A1426" s="226" t="s">
        <v>15903</v>
      </c>
      <c r="B1426" s="226" t="str">
        <f>unprmtd_src_summary!C1426</f>
        <v>30</v>
      </c>
      <c r="C1426" s="235" t="str">
        <f>unprmtd_src_summary!D1426</f>
        <v>3010902</v>
      </c>
      <c r="D1426" s="235" t="str">
        <f>unprmtd_src_summary!E1426</f>
        <v>2310003500</v>
      </c>
      <c r="E1426" s="236" t="str">
        <f>unprmtd_src_summary!F1426</f>
        <v>Other Flaring</v>
      </c>
      <c r="F1426" s="237">
        <f>unprmtd_src_summary!G1426</f>
        <v>1.5080688067352896E-2</v>
      </c>
      <c r="G1426" s="237">
        <f>unprmtd_src_summary!H1426</f>
        <v>0</v>
      </c>
      <c r="H1426" s="237">
        <f>unprmtd_src_summary!I1426</f>
        <v>8.2056685072361343E-2</v>
      </c>
      <c r="I1426" s="237">
        <f>unprmtd_src_summary!J1426</f>
        <v>0</v>
      </c>
      <c r="J1426" s="237">
        <f>unprmtd_src_summary!K1426</f>
        <v>0</v>
      </c>
    </row>
    <row r="1427" spans="1:10" s="226" customFormat="1" x14ac:dyDescent="0.2">
      <c r="A1427" s="226" t="s">
        <v>15903</v>
      </c>
      <c r="B1427" s="226" t="str">
        <f>unprmtd_src_summary!C1427</f>
        <v>38</v>
      </c>
      <c r="C1427" s="235" t="str">
        <f>unprmtd_src_summary!D1427</f>
        <v>3800702</v>
      </c>
      <c r="D1427" s="235" t="str">
        <f>unprmtd_src_summary!E1427</f>
        <v>2310003500</v>
      </c>
      <c r="E1427" s="236" t="str">
        <f>unprmtd_src_summary!F1427</f>
        <v>Other Flaring</v>
      </c>
      <c r="F1427" s="237">
        <f>unprmtd_src_summary!G1427</f>
        <v>0.13108378211842536</v>
      </c>
      <c r="G1427" s="237">
        <f>unprmtd_src_summary!H1427</f>
        <v>0</v>
      </c>
      <c r="H1427" s="237">
        <f>unprmtd_src_summary!I1427</f>
        <v>0.71324999093849095</v>
      </c>
      <c r="I1427" s="237">
        <f>unprmtd_src_summary!J1427</f>
        <v>0</v>
      </c>
      <c r="J1427" s="237">
        <f>unprmtd_src_summary!K1427</f>
        <v>0</v>
      </c>
    </row>
    <row r="1428" spans="1:10" s="226" customFormat="1" x14ac:dyDescent="0.2">
      <c r="A1428" s="226" t="s">
        <v>15903</v>
      </c>
      <c r="B1428" s="226" t="str">
        <f>unprmtd_src_summary!C1428</f>
        <v>38</v>
      </c>
      <c r="C1428" s="235" t="str">
        <f>unprmtd_src_summary!D1428</f>
        <v>3800902</v>
      </c>
      <c r="D1428" s="235" t="str">
        <f>unprmtd_src_summary!E1428</f>
        <v>2310003500</v>
      </c>
      <c r="E1428" s="236" t="str">
        <f>unprmtd_src_summary!F1428</f>
        <v>Other Flaring</v>
      </c>
      <c r="F1428" s="237">
        <f>unprmtd_src_summary!G1428</f>
        <v>3.0579001327124731E-3</v>
      </c>
      <c r="G1428" s="237">
        <f>unprmtd_src_summary!H1428</f>
        <v>0</v>
      </c>
      <c r="H1428" s="237">
        <f>unprmtd_src_summary!I1428</f>
        <v>1.6638574251523753E-2</v>
      </c>
      <c r="I1428" s="237">
        <f>unprmtd_src_summary!J1428</f>
        <v>0</v>
      </c>
      <c r="J1428" s="237">
        <f>unprmtd_src_summary!K1428</f>
        <v>0</v>
      </c>
    </row>
    <row r="1429" spans="1:10" s="226" customFormat="1" x14ac:dyDescent="0.2">
      <c r="A1429" s="226" t="s">
        <v>15903</v>
      </c>
      <c r="B1429" s="226" t="str">
        <f>unprmtd_src_summary!C1429</f>
        <v>38</v>
      </c>
      <c r="C1429" s="235" t="str">
        <f>unprmtd_src_summary!D1429</f>
        <v>3801102</v>
      </c>
      <c r="D1429" s="235" t="str">
        <f>unprmtd_src_summary!E1429</f>
        <v>2310003500</v>
      </c>
      <c r="E1429" s="236" t="str">
        <f>unprmtd_src_summary!F1429</f>
        <v>Other Flaring</v>
      </c>
      <c r="F1429" s="237">
        <f>unprmtd_src_summary!G1429</f>
        <v>0.58157669650228194</v>
      </c>
      <c r="G1429" s="237">
        <f>unprmtd_src_summary!H1429</f>
        <v>0</v>
      </c>
      <c r="H1429" s="237">
        <f>unprmtd_src_summary!I1429</f>
        <v>3.1644614368506518</v>
      </c>
      <c r="I1429" s="237">
        <f>unprmtd_src_summary!J1429</f>
        <v>0</v>
      </c>
      <c r="J1429" s="237">
        <f>unprmtd_src_summary!K1429</f>
        <v>0</v>
      </c>
    </row>
    <row r="1430" spans="1:10" s="226" customFormat="1" x14ac:dyDescent="0.2">
      <c r="A1430" s="226" t="s">
        <v>15903</v>
      </c>
      <c r="B1430" s="226" t="str">
        <f>unprmtd_src_summary!C1430</f>
        <v>38</v>
      </c>
      <c r="C1430" s="235" t="str">
        <f>unprmtd_src_summary!D1430</f>
        <v>3801302</v>
      </c>
      <c r="D1430" s="235" t="str">
        <f>unprmtd_src_summary!E1430</f>
        <v>2310003500</v>
      </c>
      <c r="E1430" s="236" t="str">
        <f>unprmtd_src_summary!F1430</f>
        <v>Other Flaring</v>
      </c>
      <c r="F1430" s="237">
        <f>unprmtd_src_summary!G1430</f>
        <v>8.2928494869777367E-2</v>
      </c>
      <c r="G1430" s="237">
        <f>unprmtd_src_summary!H1430</f>
        <v>0</v>
      </c>
      <c r="H1430" s="237">
        <f>unprmtd_src_summary!I1430</f>
        <v>0.45122857502672981</v>
      </c>
      <c r="I1430" s="237">
        <f>unprmtd_src_summary!J1430</f>
        <v>0</v>
      </c>
      <c r="J1430" s="237">
        <f>unprmtd_src_summary!K1430</f>
        <v>0</v>
      </c>
    </row>
    <row r="1431" spans="1:10" s="226" customFormat="1" x14ac:dyDescent="0.2">
      <c r="A1431" s="226" t="s">
        <v>15903</v>
      </c>
      <c r="B1431" s="226" t="str">
        <f>unprmtd_src_summary!C1431</f>
        <v>38</v>
      </c>
      <c r="C1431" s="235" t="str">
        <f>unprmtd_src_summary!D1431</f>
        <v>3802302</v>
      </c>
      <c r="D1431" s="235" t="str">
        <f>unprmtd_src_summary!E1431</f>
        <v>2310003500</v>
      </c>
      <c r="E1431" s="236" t="str">
        <f>unprmtd_src_summary!F1431</f>
        <v>Other Flaring</v>
      </c>
      <c r="F1431" s="237">
        <f>unprmtd_src_summary!G1431</f>
        <v>6.3780144574281827E-2</v>
      </c>
      <c r="G1431" s="237">
        <f>unprmtd_src_summary!H1431</f>
        <v>0</v>
      </c>
      <c r="H1431" s="237">
        <f>unprmtd_src_summary!I1431</f>
        <v>0.34703902194829822</v>
      </c>
      <c r="I1431" s="237">
        <f>unprmtd_src_summary!J1431</f>
        <v>0</v>
      </c>
      <c r="J1431" s="237">
        <f>unprmtd_src_summary!K1431</f>
        <v>0</v>
      </c>
    </row>
    <row r="1432" spans="1:10" s="226" customFormat="1" x14ac:dyDescent="0.2">
      <c r="A1432" s="226" t="s">
        <v>15903</v>
      </c>
      <c r="B1432" s="226" t="str">
        <f>unprmtd_src_summary!C1432</f>
        <v>38</v>
      </c>
      <c r="C1432" s="235" t="str">
        <f>unprmtd_src_summary!D1432</f>
        <v>3802502</v>
      </c>
      <c r="D1432" s="235" t="str">
        <f>unprmtd_src_summary!E1432</f>
        <v>2310003500</v>
      </c>
      <c r="E1432" s="236" t="str">
        <f>unprmtd_src_summary!F1432</f>
        <v>Other Flaring</v>
      </c>
      <c r="F1432" s="237">
        <f>unprmtd_src_summary!G1432</f>
        <v>0.16512624986558169</v>
      </c>
      <c r="G1432" s="237">
        <f>unprmtd_src_summary!H1432</f>
        <v>0</v>
      </c>
      <c r="H1432" s="237">
        <f>unprmtd_src_summary!I1432</f>
        <v>0.89848106544507689</v>
      </c>
      <c r="I1432" s="237">
        <f>unprmtd_src_summary!J1432</f>
        <v>0</v>
      </c>
      <c r="J1432" s="237">
        <f>unprmtd_src_summary!K1432</f>
        <v>0</v>
      </c>
    </row>
    <row r="1433" spans="1:10" s="226" customFormat="1" x14ac:dyDescent="0.2">
      <c r="A1433" s="226" t="s">
        <v>15903</v>
      </c>
      <c r="B1433" s="226" t="str">
        <f>unprmtd_src_summary!C1433</f>
        <v>38</v>
      </c>
      <c r="C1433" s="235" t="str">
        <f>unprmtd_src_summary!D1433</f>
        <v>3803302</v>
      </c>
      <c r="D1433" s="235" t="str">
        <f>unprmtd_src_summary!E1433</f>
        <v>2310003500</v>
      </c>
      <c r="E1433" s="236" t="str">
        <f>unprmtd_src_summary!F1433</f>
        <v>Other Flaring</v>
      </c>
      <c r="F1433" s="237">
        <f>unprmtd_src_summary!G1433</f>
        <v>1.8853487734499901E-2</v>
      </c>
      <c r="G1433" s="237">
        <f>unprmtd_src_summary!H1433</f>
        <v>0</v>
      </c>
      <c r="H1433" s="237">
        <f>unprmtd_src_summary!I1433</f>
        <v>0.10258515384948476</v>
      </c>
      <c r="I1433" s="237">
        <f>unprmtd_src_summary!J1433</f>
        <v>0</v>
      </c>
      <c r="J1433" s="237">
        <f>unprmtd_src_summary!K1433</f>
        <v>0</v>
      </c>
    </row>
    <row r="1434" spans="1:10" s="226" customFormat="1" x14ac:dyDescent="0.2">
      <c r="A1434" s="226" t="s">
        <v>15903</v>
      </c>
      <c r="B1434" s="226" t="str">
        <f>unprmtd_src_summary!C1434</f>
        <v>38</v>
      </c>
      <c r="C1434" s="235" t="str">
        <f>unprmtd_src_summary!D1434</f>
        <v>3804902</v>
      </c>
      <c r="D1434" s="235" t="str">
        <f>unprmtd_src_summary!E1434</f>
        <v>2310003500</v>
      </c>
      <c r="E1434" s="236" t="str">
        <f>unprmtd_src_summary!F1434</f>
        <v>Other Flaring</v>
      </c>
      <c r="F1434" s="237">
        <f>unprmtd_src_summary!G1434</f>
        <v>0</v>
      </c>
      <c r="G1434" s="237">
        <f>unprmtd_src_summary!H1434</f>
        <v>0</v>
      </c>
      <c r="H1434" s="237">
        <f>unprmtd_src_summary!I1434</f>
        <v>0</v>
      </c>
      <c r="I1434" s="237">
        <f>unprmtd_src_summary!J1434</f>
        <v>0</v>
      </c>
      <c r="J1434" s="237">
        <f>unprmtd_src_summary!K1434</f>
        <v>0</v>
      </c>
    </row>
    <row r="1435" spans="1:10" s="226" customFormat="1" x14ac:dyDescent="0.2">
      <c r="A1435" s="226" t="s">
        <v>15903</v>
      </c>
      <c r="B1435" s="226" t="str">
        <f>unprmtd_src_summary!C1435</f>
        <v>38</v>
      </c>
      <c r="C1435" s="235" t="str">
        <f>unprmtd_src_summary!D1435</f>
        <v>3805302</v>
      </c>
      <c r="D1435" s="235" t="str">
        <f>unprmtd_src_summary!E1435</f>
        <v>2310003500</v>
      </c>
      <c r="E1435" s="236" t="str">
        <f>unprmtd_src_summary!F1435</f>
        <v>Other Flaring</v>
      </c>
      <c r="F1435" s="237">
        <f>unprmtd_src_summary!G1435</f>
        <v>0.51850519869682732</v>
      </c>
      <c r="G1435" s="237">
        <f>unprmtd_src_summary!H1435</f>
        <v>0</v>
      </c>
      <c r="H1435" s="237">
        <f>unprmtd_src_summary!I1435</f>
        <v>2.8212782870268547</v>
      </c>
      <c r="I1435" s="237">
        <f>unprmtd_src_summary!J1435</f>
        <v>0</v>
      </c>
      <c r="J1435" s="237">
        <f>unprmtd_src_summary!K1435</f>
        <v>0</v>
      </c>
    </row>
    <row r="1436" spans="1:10" s="226" customFormat="1" x14ac:dyDescent="0.2">
      <c r="A1436" s="226" t="s">
        <v>15903</v>
      </c>
      <c r="B1436" s="226" t="str">
        <f>unprmtd_src_summary!C1436</f>
        <v>38</v>
      </c>
      <c r="C1436" s="235" t="str">
        <f>unprmtd_src_summary!D1436</f>
        <v>3805502</v>
      </c>
      <c r="D1436" s="235" t="str">
        <f>unprmtd_src_summary!E1436</f>
        <v>2310003500</v>
      </c>
      <c r="E1436" s="236" t="str">
        <f>unprmtd_src_summary!F1436</f>
        <v>Other Flaring</v>
      </c>
      <c r="F1436" s="237">
        <f>unprmtd_src_summary!G1436</f>
        <v>0</v>
      </c>
      <c r="G1436" s="237">
        <f>unprmtd_src_summary!H1436</f>
        <v>0</v>
      </c>
      <c r="H1436" s="237">
        <f>unprmtd_src_summary!I1436</f>
        <v>0</v>
      </c>
      <c r="I1436" s="237">
        <f>unprmtd_src_summary!J1436</f>
        <v>0</v>
      </c>
      <c r="J1436" s="237">
        <f>unprmtd_src_summary!K1436</f>
        <v>0</v>
      </c>
    </row>
    <row r="1437" spans="1:10" s="226" customFormat="1" x14ac:dyDescent="0.2">
      <c r="A1437" s="226" t="s">
        <v>15903</v>
      </c>
      <c r="B1437" s="226" t="str">
        <f>unprmtd_src_summary!C1437</f>
        <v>38</v>
      </c>
      <c r="C1437" s="235" t="str">
        <f>unprmtd_src_summary!D1437</f>
        <v>3805702</v>
      </c>
      <c r="D1437" s="235" t="str">
        <f>unprmtd_src_summary!E1437</f>
        <v>2310003500</v>
      </c>
      <c r="E1437" s="236" t="str">
        <f>unprmtd_src_summary!F1437</f>
        <v>Other Flaring</v>
      </c>
      <c r="F1437" s="237">
        <f>unprmtd_src_summary!G1437</f>
        <v>3.846939602204981E-5</v>
      </c>
      <c r="G1437" s="237">
        <f>unprmtd_src_summary!H1437</f>
        <v>0</v>
      </c>
      <c r="H1437" s="237">
        <f>unprmtd_src_summary!I1437</f>
        <v>2.093187724729181E-4</v>
      </c>
      <c r="I1437" s="237">
        <f>unprmtd_src_summary!J1437</f>
        <v>0</v>
      </c>
      <c r="J1437" s="237">
        <f>unprmtd_src_summary!K1437</f>
        <v>0</v>
      </c>
    </row>
    <row r="1438" spans="1:10" s="226" customFormat="1" x14ac:dyDescent="0.2">
      <c r="A1438" s="226" t="s">
        <v>15903</v>
      </c>
      <c r="B1438" s="226" t="str">
        <f>unprmtd_src_summary!C1438</f>
        <v>38</v>
      </c>
      <c r="C1438" s="235" t="str">
        <f>unprmtd_src_summary!D1438</f>
        <v>3806102</v>
      </c>
      <c r="D1438" s="235" t="str">
        <f>unprmtd_src_summary!E1438</f>
        <v>2310003500</v>
      </c>
      <c r="E1438" s="236" t="str">
        <f>unprmtd_src_summary!F1438</f>
        <v>Other Flaring</v>
      </c>
      <c r="F1438" s="237">
        <f>unprmtd_src_summary!G1438</f>
        <v>0.39927606466835464</v>
      </c>
      <c r="G1438" s="237">
        <f>unprmtd_src_summary!H1438</f>
        <v>0</v>
      </c>
      <c r="H1438" s="237">
        <f>unprmtd_src_summary!I1438</f>
        <v>2.1725315283425179</v>
      </c>
      <c r="I1438" s="237">
        <f>unprmtd_src_summary!J1438</f>
        <v>0</v>
      </c>
      <c r="J1438" s="237">
        <f>unprmtd_src_summary!K1438</f>
        <v>0</v>
      </c>
    </row>
    <row r="1439" spans="1:10" s="226" customFormat="1" x14ac:dyDescent="0.2">
      <c r="A1439" s="226" t="s">
        <v>15903</v>
      </c>
      <c r="B1439" s="226" t="str">
        <f>unprmtd_src_summary!C1439</f>
        <v>38</v>
      </c>
      <c r="C1439" s="235" t="str">
        <f>unprmtd_src_summary!D1439</f>
        <v>3807502</v>
      </c>
      <c r="D1439" s="235" t="str">
        <f>unprmtd_src_summary!E1439</f>
        <v>2310003500</v>
      </c>
      <c r="E1439" s="236" t="str">
        <f>unprmtd_src_summary!F1439</f>
        <v>Other Flaring</v>
      </c>
      <c r="F1439" s="237">
        <f>unprmtd_src_summary!G1439</f>
        <v>2.1133156749698198E-3</v>
      </c>
      <c r="G1439" s="237">
        <f>unprmtd_src_summary!H1439</f>
        <v>0</v>
      </c>
      <c r="H1439" s="237">
        <f>unprmtd_src_summary!I1439</f>
        <v>1.1498923525571079E-2</v>
      </c>
      <c r="I1439" s="237">
        <f>unprmtd_src_summary!J1439</f>
        <v>0</v>
      </c>
      <c r="J1439" s="237">
        <f>unprmtd_src_summary!K1439</f>
        <v>0</v>
      </c>
    </row>
    <row r="1440" spans="1:10" s="226" customFormat="1" x14ac:dyDescent="0.2">
      <c r="A1440" s="226" t="s">
        <v>15903</v>
      </c>
      <c r="B1440" s="226" t="str">
        <f>unprmtd_src_summary!C1440</f>
        <v>38</v>
      </c>
      <c r="C1440" s="235" t="str">
        <f>unprmtd_src_summary!D1440</f>
        <v>3808702</v>
      </c>
      <c r="D1440" s="235" t="str">
        <f>unprmtd_src_summary!E1440</f>
        <v>2310003500</v>
      </c>
      <c r="E1440" s="236" t="str">
        <f>unprmtd_src_summary!F1440</f>
        <v>Other Flaring</v>
      </c>
      <c r="F1440" s="237">
        <f>unprmtd_src_summary!G1440</f>
        <v>6.121439664501243E-2</v>
      </c>
      <c r="G1440" s="237">
        <f>unprmtd_src_summary!H1440</f>
        <v>0</v>
      </c>
      <c r="H1440" s="237">
        <f>unprmtd_src_summary!I1440</f>
        <v>0.3330783346860971</v>
      </c>
      <c r="I1440" s="237">
        <f>unprmtd_src_summary!J1440</f>
        <v>0</v>
      </c>
      <c r="J1440" s="237">
        <f>unprmtd_src_summary!K1440</f>
        <v>0</v>
      </c>
    </row>
    <row r="1441" spans="1:10" s="226" customFormat="1" ht="11.25" customHeight="1" x14ac:dyDescent="0.2">
      <c r="A1441" s="226" t="s">
        <v>15903</v>
      </c>
      <c r="B1441" s="226" t="str">
        <f>unprmtd_src_summary!C1441</f>
        <v>38</v>
      </c>
      <c r="C1441" s="235" t="str">
        <f>unprmtd_src_summary!D1441</f>
        <v>3808902</v>
      </c>
      <c r="D1441" s="235" t="str">
        <f>unprmtd_src_summary!E1441</f>
        <v>2310003500</v>
      </c>
      <c r="E1441" s="236" t="str">
        <f>unprmtd_src_summary!F1441</f>
        <v>Other Flaring</v>
      </c>
      <c r="F1441" s="237">
        <f>unprmtd_src_summary!G1441</f>
        <v>1.698748382683592E-2</v>
      </c>
      <c r="G1441" s="237">
        <f>unprmtd_src_summary!H1441</f>
        <v>0</v>
      </c>
      <c r="H1441" s="237">
        <f>unprmtd_src_summary!I1441</f>
        <v>9.2431897293077811E-2</v>
      </c>
      <c r="I1441" s="237">
        <f>unprmtd_src_summary!J1441</f>
        <v>0</v>
      </c>
      <c r="J1441" s="237">
        <f>unprmtd_src_summary!K1441</f>
        <v>0</v>
      </c>
    </row>
    <row r="1442" spans="1:10" s="226" customFormat="1" x14ac:dyDescent="0.2">
      <c r="A1442" s="226" t="s">
        <v>15903</v>
      </c>
      <c r="B1442" s="226" t="str">
        <f>unprmtd_src_summary!C1442</f>
        <v>38</v>
      </c>
      <c r="C1442" s="235" t="str">
        <f>unprmtd_src_summary!D1442</f>
        <v>3810102</v>
      </c>
      <c r="D1442" s="235" t="str">
        <f>unprmtd_src_summary!E1442</f>
        <v>2310003500</v>
      </c>
      <c r="E1442" s="236" t="str">
        <f>unprmtd_src_summary!F1442</f>
        <v>Other Flaring</v>
      </c>
      <c r="F1442" s="237">
        <f>unprmtd_src_summary!G1442</f>
        <v>5.3681481492378951E-4</v>
      </c>
      <c r="G1442" s="237">
        <f>unprmtd_src_summary!H1442</f>
        <v>0</v>
      </c>
      <c r="H1442" s="237">
        <f>unprmtd_src_summary!I1442</f>
        <v>2.9209041400265019E-3</v>
      </c>
      <c r="I1442" s="237">
        <f>unprmtd_src_summary!J1442</f>
        <v>0</v>
      </c>
      <c r="J1442" s="237">
        <f>unprmtd_src_summary!K1442</f>
        <v>0</v>
      </c>
    </row>
    <row r="1443" spans="1:10" s="226" customFormat="1" x14ac:dyDescent="0.2">
      <c r="A1443" s="226" t="s">
        <v>15903</v>
      </c>
      <c r="B1443" s="226" t="str">
        <f>unprmtd_src_summary!C1443</f>
        <v>38</v>
      </c>
      <c r="C1443" s="235" t="str">
        <f>unprmtd_src_summary!D1443</f>
        <v>3810502</v>
      </c>
      <c r="D1443" s="235" t="str">
        <f>unprmtd_src_summary!E1443</f>
        <v>2310003500</v>
      </c>
      <c r="E1443" s="236" t="str">
        <f>unprmtd_src_summary!F1443</f>
        <v>Other Flaring</v>
      </c>
      <c r="F1443" s="237">
        <f>unprmtd_src_summary!G1443</f>
        <v>0.58347807319823863</v>
      </c>
      <c r="G1443" s="237">
        <f>unprmtd_src_summary!H1443</f>
        <v>0</v>
      </c>
      <c r="H1443" s="237">
        <f>unprmtd_src_summary!I1443</f>
        <v>3.1748071629904167</v>
      </c>
      <c r="I1443" s="237">
        <f>unprmtd_src_summary!J1443</f>
        <v>0</v>
      </c>
      <c r="J1443" s="237">
        <f>unprmtd_src_summary!K1443</f>
        <v>0</v>
      </c>
    </row>
    <row r="1444" spans="1:10" s="226" customFormat="1" x14ac:dyDescent="0.2">
      <c r="A1444" s="226" t="s">
        <v>15903</v>
      </c>
      <c r="B1444" s="226" t="str">
        <f>unprmtd_src_summary!C1444</f>
        <v>46</v>
      </c>
      <c r="C1444" s="235" t="str">
        <f>unprmtd_src_summary!D1444</f>
        <v>4606302</v>
      </c>
      <c r="D1444" s="235" t="str">
        <f>unprmtd_src_summary!E1444</f>
        <v>2310003500</v>
      </c>
      <c r="E1444" s="236" t="str">
        <f>unprmtd_src_summary!F1444</f>
        <v>Other Flaring</v>
      </c>
      <c r="F1444" s="237">
        <f>unprmtd_src_summary!G1444</f>
        <v>0.37548589938659482</v>
      </c>
      <c r="G1444" s="237">
        <f>unprmtd_src_summary!H1444</f>
        <v>0</v>
      </c>
      <c r="H1444" s="237">
        <f>unprmtd_src_summary!I1444</f>
        <v>2.0430850407800012</v>
      </c>
      <c r="I1444" s="237">
        <f>unprmtd_src_summary!J1444</f>
        <v>0</v>
      </c>
      <c r="J1444" s="237">
        <f>unprmtd_src_summary!K1444</f>
        <v>0</v>
      </c>
    </row>
    <row r="1445" spans="1:10" s="226" customFormat="1" x14ac:dyDescent="0.2">
      <c r="A1445" s="226" t="s">
        <v>15903</v>
      </c>
      <c r="B1445" s="226" t="str">
        <f>unprmtd_src_summary!C1445</f>
        <v>46</v>
      </c>
      <c r="C1445" s="235" t="str">
        <f>unprmtd_src_summary!D1445</f>
        <v>4601902</v>
      </c>
      <c r="D1445" s="235" t="str">
        <f>unprmtd_src_summary!E1445</f>
        <v>2310003500</v>
      </c>
      <c r="E1445" s="236" t="str">
        <f>unprmtd_src_summary!F1445</f>
        <v>Other Flaring</v>
      </c>
      <c r="F1445" s="237">
        <f>unprmtd_src_summary!G1445</f>
        <v>0</v>
      </c>
      <c r="G1445" s="237">
        <f>unprmtd_src_summary!H1445</f>
        <v>0</v>
      </c>
      <c r="H1445" s="237">
        <f>unprmtd_src_summary!I1445</f>
        <v>0</v>
      </c>
      <c r="I1445" s="237">
        <f>unprmtd_src_summary!J1445</f>
        <v>0</v>
      </c>
      <c r="J1445" s="237">
        <f>unprmtd_src_summary!K1445</f>
        <v>0</v>
      </c>
    </row>
    <row r="1446" spans="1:10" s="31" customFormat="1" x14ac:dyDescent="0.2">
      <c r="A1446" t="s">
        <v>15903</v>
      </c>
      <c r="B1446" t="str">
        <f>unprmtd_src_summary!C1446</f>
        <v>30</v>
      </c>
      <c r="C1446" s="143">
        <f>unprmtd_src_summary!D1446</f>
        <v>30011</v>
      </c>
      <c r="D1446" s="143" t="str">
        <f>unprmtd_src_summary!E1446</f>
        <v>2310002231</v>
      </c>
      <c r="E1446" s="28" t="str">
        <f>unprmtd_src_summary!F1446</f>
        <v>Condensate tank flaring</v>
      </c>
      <c r="F1446" s="144">
        <f>unprmtd_src_summary!G1446</f>
        <v>0</v>
      </c>
      <c r="G1446" s="144">
        <f>unprmtd_src_summary!H1446</f>
        <v>0</v>
      </c>
      <c r="H1446" s="144">
        <f>unprmtd_src_summary!I1446</f>
        <v>0</v>
      </c>
      <c r="I1446" s="144">
        <f>unprmtd_src_summary!J1446</f>
        <v>0</v>
      </c>
      <c r="J1446" s="144">
        <f>unprmtd_src_summary!K1446</f>
        <v>0</v>
      </c>
    </row>
    <row r="1447" spans="1:10" s="31" customFormat="1" x14ac:dyDescent="0.2">
      <c r="A1447" t="s">
        <v>15903</v>
      </c>
      <c r="B1447" t="str">
        <f>unprmtd_src_summary!C1447</f>
        <v>30</v>
      </c>
      <c r="C1447" s="143">
        <f>unprmtd_src_summary!D1447</f>
        <v>30017</v>
      </c>
      <c r="D1447" s="143" t="str">
        <f>unprmtd_src_summary!E1447</f>
        <v>2310002231</v>
      </c>
      <c r="E1447" s="28" t="str">
        <f>unprmtd_src_summary!F1447</f>
        <v>Condensate tank flaring</v>
      </c>
      <c r="F1447" s="144">
        <f>unprmtd_src_summary!G1447</f>
        <v>0</v>
      </c>
      <c r="G1447" s="144">
        <f>unprmtd_src_summary!H1447</f>
        <v>0</v>
      </c>
      <c r="H1447" s="144">
        <f>unprmtd_src_summary!I1447</f>
        <v>0</v>
      </c>
      <c r="I1447" s="144">
        <f>unprmtd_src_summary!J1447</f>
        <v>0</v>
      </c>
      <c r="J1447" s="144">
        <f>unprmtd_src_summary!K1447</f>
        <v>0</v>
      </c>
    </row>
    <row r="1448" spans="1:10" x14ac:dyDescent="0.2">
      <c r="A1448" t="s">
        <v>15903</v>
      </c>
      <c r="B1448" t="str">
        <f>unprmtd_src_summary!C1448</f>
        <v>30</v>
      </c>
      <c r="C1448" s="143">
        <f>unprmtd_src_summary!D1448</f>
        <v>30019</v>
      </c>
      <c r="D1448" s="143" t="str">
        <f>unprmtd_src_summary!E1448</f>
        <v>2310002231</v>
      </c>
      <c r="E1448" s="28" t="str">
        <f>unprmtd_src_summary!F1448</f>
        <v>Condensate tank flaring</v>
      </c>
      <c r="F1448" s="144">
        <f>unprmtd_src_summary!G1448</f>
        <v>0</v>
      </c>
      <c r="G1448" s="144">
        <f>unprmtd_src_summary!H1448</f>
        <v>0</v>
      </c>
      <c r="H1448" s="144">
        <f>unprmtd_src_summary!I1448</f>
        <v>0</v>
      </c>
      <c r="I1448" s="144">
        <f>unprmtd_src_summary!J1448</f>
        <v>0</v>
      </c>
      <c r="J1448" s="144">
        <f>unprmtd_src_summary!K1448</f>
        <v>0</v>
      </c>
    </row>
    <row r="1449" spans="1:10" s="30" customFormat="1" x14ac:dyDescent="0.2">
      <c r="A1449" t="s">
        <v>15903</v>
      </c>
      <c r="B1449" t="str">
        <f>unprmtd_src_summary!C1449</f>
        <v>30</v>
      </c>
      <c r="C1449" s="143">
        <f>unprmtd_src_summary!D1449</f>
        <v>30021</v>
      </c>
      <c r="D1449" s="143" t="str">
        <f>unprmtd_src_summary!E1449</f>
        <v>2310002231</v>
      </c>
      <c r="E1449" s="28" t="str">
        <f>unprmtd_src_summary!F1449</f>
        <v>Condensate tank flaring</v>
      </c>
      <c r="F1449" s="144">
        <f>unprmtd_src_summary!G1449</f>
        <v>7.5215643380601308E-3</v>
      </c>
      <c r="G1449" s="144">
        <f>unprmtd_src_summary!H1449</f>
        <v>0</v>
      </c>
      <c r="H1449" s="144">
        <f>unprmtd_src_summary!I1449</f>
        <v>4.0926158898268367E-2</v>
      </c>
      <c r="I1449" s="144">
        <f>unprmtd_src_summary!J1449</f>
        <v>0</v>
      </c>
      <c r="J1449" s="144">
        <f>unprmtd_src_summary!K1449</f>
        <v>0</v>
      </c>
    </row>
    <row r="1450" spans="1:10" s="31" customFormat="1" x14ac:dyDescent="0.2">
      <c r="A1450" t="s">
        <v>15903</v>
      </c>
      <c r="B1450" t="str">
        <f>unprmtd_src_summary!C1450</f>
        <v>30</v>
      </c>
      <c r="C1450" s="143">
        <f>unprmtd_src_summary!D1450</f>
        <v>30025</v>
      </c>
      <c r="D1450" s="143" t="str">
        <f>unprmtd_src_summary!E1450</f>
        <v>2310002231</v>
      </c>
      <c r="E1450" s="28" t="str">
        <f>unprmtd_src_summary!F1450</f>
        <v>Condensate tank flaring</v>
      </c>
      <c r="F1450" s="144">
        <f>unprmtd_src_summary!G1450</f>
        <v>3.5999134133996115E-2</v>
      </c>
      <c r="G1450" s="144">
        <f>unprmtd_src_summary!H1450</f>
        <v>0</v>
      </c>
      <c r="H1450" s="144">
        <f>unprmtd_src_summary!I1450</f>
        <v>0.19587764161144947</v>
      </c>
      <c r="I1450" s="144">
        <f>unprmtd_src_summary!J1450</f>
        <v>0</v>
      </c>
      <c r="J1450" s="144">
        <f>unprmtd_src_summary!K1450</f>
        <v>0</v>
      </c>
    </row>
    <row r="1451" spans="1:10" x14ac:dyDescent="0.2">
      <c r="A1451" t="s">
        <v>15903</v>
      </c>
      <c r="B1451" t="str">
        <f>unprmtd_src_summary!C1451</f>
        <v>30</v>
      </c>
      <c r="C1451" s="143">
        <f>unprmtd_src_summary!D1451</f>
        <v>30033</v>
      </c>
      <c r="D1451" s="143" t="str">
        <f>unprmtd_src_summary!E1451</f>
        <v>2310002231</v>
      </c>
      <c r="E1451" s="28" t="str">
        <f>unprmtd_src_summary!F1451</f>
        <v>Condensate tank flaring</v>
      </c>
      <c r="F1451" s="144">
        <f>unprmtd_src_summary!G1451</f>
        <v>0</v>
      </c>
      <c r="G1451" s="144">
        <f>unprmtd_src_summary!H1451</f>
        <v>0</v>
      </c>
      <c r="H1451" s="144">
        <f>unprmtd_src_summary!I1451</f>
        <v>0</v>
      </c>
      <c r="I1451" s="144">
        <f>unprmtd_src_summary!J1451</f>
        <v>0</v>
      </c>
      <c r="J1451" s="144">
        <f>unprmtd_src_summary!K1451</f>
        <v>0</v>
      </c>
    </row>
    <row r="1452" spans="1:10" s="30" customFormat="1" x14ac:dyDescent="0.2">
      <c r="A1452" t="s">
        <v>15903</v>
      </c>
      <c r="B1452" t="str">
        <f>unprmtd_src_summary!C1452</f>
        <v>30</v>
      </c>
      <c r="C1452" s="143">
        <f>unprmtd_src_summary!D1452</f>
        <v>30055</v>
      </c>
      <c r="D1452" s="143" t="str">
        <f>unprmtd_src_summary!E1452</f>
        <v>2310002231</v>
      </c>
      <c r="E1452" s="28" t="str">
        <f>unprmtd_src_summary!F1452</f>
        <v>Condensate tank flaring</v>
      </c>
      <c r="F1452" s="144">
        <f>unprmtd_src_summary!G1452</f>
        <v>0</v>
      </c>
      <c r="G1452" s="144">
        <f>unprmtd_src_summary!H1452</f>
        <v>0</v>
      </c>
      <c r="H1452" s="144">
        <f>unprmtd_src_summary!I1452</f>
        <v>0</v>
      </c>
      <c r="I1452" s="144">
        <f>unprmtd_src_summary!J1452</f>
        <v>0</v>
      </c>
      <c r="J1452" s="144">
        <f>unprmtd_src_summary!K1452</f>
        <v>0</v>
      </c>
    </row>
    <row r="1453" spans="1:10" s="31" customFormat="1" x14ac:dyDescent="0.2">
      <c r="A1453" t="s">
        <v>15903</v>
      </c>
      <c r="B1453" t="str">
        <f>unprmtd_src_summary!C1453</f>
        <v>30</v>
      </c>
      <c r="C1453" s="143">
        <f>unprmtd_src_summary!D1453</f>
        <v>30079</v>
      </c>
      <c r="D1453" s="143" t="str">
        <f>unprmtd_src_summary!E1453</f>
        <v>2310002231</v>
      </c>
      <c r="E1453" s="28" t="str">
        <f>unprmtd_src_summary!F1453</f>
        <v>Condensate tank flaring</v>
      </c>
      <c r="F1453" s="144">
        <f>unprmtd_src_summary!G1453</f>
        <v>0</v>
      </c>
      <c r="G1453" s="144">
        <f>unprmtd_src_summary!H1453</f>
        <v>0</v>
      </c>
      <c r="H1453" s="144">
        <f>unprmtd_src_summary!I1453</f>
        <v>0</v>
      </c>
      <c r="I1453" s="144">
        <f>unprmtd_src_summary!J1453</f>
        <v>0</v>
      </c>
      <c r="J1453" s="144">
        <f>unprmtd_src_summary!K1453</f>
        <v>0</v>
      </c>
    </row>
    <row r="1454" spans="1:10" x14ac:dyDescent="0.2">
      <c r="A1454" t="s">
        <v>15903</v>
      </c>
      <c r="B1454" t="str">
        <f>unprmtd_src_summary!C1454</f>
        <v>30</v>
      </c>
      <c r="C1454" s="143">
        <f>unprmtd_src_summary!D1454</f>
        <v>30083</v>
      </c>
      <c r="D1454" s="143" t="str">
        <f>unprmtd_src_summary!E1454</f>
        <v>2310002231</v>
      </c>
      <c r="E1454" s="28" t="str">
        <f>unprmtd_src_summary!F1454</f>
        <v>Condensate tank flaring</v>
      </c>
      <c r="F1454" s="144">
        <f>unprmtd_src_summary!G1454</f>
        <v>6.169506780895196E-2</v>
      </c>
      <c r="G1454" s="144">
        <f>unprmtd_src_summary!H1454</f>
        <v>0</v>
      </c>
      <c r="H1454" s="144">
        <f>unprmtd_src_summary!I1454</f>
        <v>0.33569375131341511</v>
      </c>
      <c r="I1454" s="144">
        <f>unprmtd_src_summary!J1454</f>
        <v>0</v>
      </c>
      <c r="J1454" s="144">
        <f>unprmtd_src_summary!K1454</f>
        <v>0</v>
      </c>
    </row>
    <row r="1455" spans="1:10" s="30" customFormat="1" x14ac:dyDescent="0.2">
      <c r="A1455" t="s">
        <v>15903</v>
      </c>
      <c r="B1455" t="str">
        <f>unprmtd_src_summary!C1455</f>
        <v>30</v>
      </c>
      <c r="C1455" s="143">
        <f>unprmtd_src_summary!D1455</f>
        <v>30085</v>
      </c>
      <c r="D1455" s="143" t="str">
        <f>unprmtd_src_summary!E1455</f>
        <v>2310002231</v>
      </c>
      <c r="E1455" s="28" t="str">
        <f>unprmtd_src_summary!F1455</f>
        <v>Condensate tank flaring</v>
      </c>
      <c r="F1455" s="144">
        <f>unprmtd_src_summary!G1455</f>
        <v>0</v>
      </c>
      <c r="G1455" s="144">
        <f>unprmtd_src_summary!H1455</f>
        <v>0</v>
      </c>
      <c r="H1455" s="144">
        <f>unprmtd_src_summary!I1455</f>
        <v>0</v>
      </c>
      <c r="I1455" s="144">
        <f>unprmtd_src_summary!J1455</f>
        <v>0</v>
      </c>
      <c r="J1455" s="144">
        <f>unprmtd_src_summary!K1455</f>
        <v>0</v>
      </c>
    </row>
    <row r="1456" spans="1:10" s="31" customFormat="1" x14ac:dyDescent="0.2">
      <c r="A1456" t="s">
        <v>15903</v>
      </c>
      <c r="B1456" t="str">
        <f>unprmtd_src_summary!C1456</f>
        <v>30</v>
      </c>
      <c r="C1456" s="143">
        <f>unprmtd_src_summary!D1456</f>
        <v>30091</v>
      </c>
      <c r="D1456" s="143" t="str">
        <f>unprmtd_src_summary!E1456</f>
        <v>2310002231</v>
      </c>
      <c r="E1456" s="28" t="str">
        <f>unprmtd_src_summary!F1456</f>
        <v>Condensate tank flaring</v>
      </c>
      <c r="F1456" s="144">
        <f>unprmtd_src_summary!G1456</f>
        <v>1.9248516618585679E-2</v>
      </c>
      <c r="G1456" s="144">
        <f>unprmtd_src_summary!H1456</f>
        <v>0</v>
      </c>
      <c r="H1456" s="144">
        <f>unprmtd_src_summary!I1456</f>
        <v>0.10473457571877502</v>
      </c>
      <c r="I1456" s="144">
        <f>unprmtd_src_summary!J1456</f>
        <v>0</v>
      </c>
      <c r="J1456" s="144">
        <f>unprmtd_src_summary!K1456</f>
        <v>0</v>
      </c>
    </row>
    <row r="1457" spans="1:11" x14ac:dyDescent="0.2">
      <c r="A1457" t="s">
        <v>15903</v>
      </c>
      <c r="B1457" t="str">
        <f>unprmtd_src_summary!C1457</f>
        <v>30</v>
      </c>
      <c r="C1457" s="143">
        <f>unprmtd_src_summary!D1457</f>
        <v>30105</v>
      </c>
      <c r="D1457" s="143" t="str">
        <f>unprmtd_src_summary!E1457</f>
        <v>2310002231</v>
      </c>
      <c r="E1457" s="28" t="str">
        <f>unprmtd_src_summary!F1457</f>
        <v>Condensate tank flaring</v>
      </c>
      <c r="F1457" s="144">
        <f>unprmtd_src_summary!G1457</f>
        <v>0</v>
      </c>
      <c r="G1457" s="144">
        <f>unprmtd_src_summary!H1457</f>
        <v>0</v>
      </c>
      <c r="H1457" s="144">
        <f>unprmtd_src_summary!I1457</f>
        <v>0</v>
      </c>
      <c r="I1457" s="144">
        <f>unprmtd_src_summary!J1457</f>
        <v>0</v>
      </c>
      <c r="J1457" s="144">
        <f>unprmtd_src_summary!K1457</f>
        <v>0</v>
      </c>
    </row>
    <row r="1458" spans="1:11" s="30" customFormat="1" x14ac:dyDescent="0.2">
      <c r="A1458" t="s">
        <v>15903</v>
      </c>
      <c r="B1458" t="str">
        <f>unprmtd_src_summary!C1458</f>
        <v>30</v>
      </c>
      <c r="C1458" s="143">
        <f>unprmtd_src_summary!D1458</f>
        <v>30109</v>
      </c>
      <c r="D1458" s="143" t="str">
        <f>unprmtd_src_summary!E1458</f>
        <v>2310002231</v>
      </c>
      <c r="E1458" s="28" t="str">
        <f>unprmtd_src_summary!F1458</f>
        <v>Condensate tank flaring</v>
      </c>
      <c r="F1458" s="144">
        <f>unprmtd_src_summary!G1458</f>
        <v>0</v>
      </c>
      <c r="G1458" s="144">
        <f>unprmtd_src_summary!H1458</f>
        <v>0</v>
      </c>
      <c r="H1458" s="144">
        <f>unprmtd_src_summary!I1458</f>
        <v>0</v>
      </c>
      <c r="I1458" s="144">
        <f>unprmtd_src_summary!J1458</f>
        <v>0</v>
      </c>
      <c r="J1458" s="144">
        <f>unprmtd_src_summary!K1458</f>
        <v>0</v>
      </c>
    </row>
    <row r="1459" spans="1:11" s="30" customFormat="1" x14ac:dyDescent="0.2">
      <c r="A1459" t="s">
        <v>15903</v>
      </c>
      <c r="B1459" t="str">
        <f>unprmtd_src_summary!C1459</f>
        <v>38</v>
      </c>
      <c r="C1459" s="143">
        <f>unprmtd_src_summary!D1459</f>
        <v>38007</v>
      </c>
      <c r="D1459" s="143" t="str">
        <f>unprmtd_src_summary!E1459</f>
        <v>2310002231</v>
      </c>
      <c r="E1459" s="28" t="str">
        <f>unprmtd_src_summary!F1459</f>
        <v>Condensate tank flaring</v>
      </c>
      <c r="F1459" s="144">
        <f>unprmtd_src_summary!G1459</f>
        <v>2.7302087865029984E-2</v>
      </c>
      <c r="G1459" s="144">
        <f>unprmtd_src_summary!H1459</f>
        <v>0</v>
      </c>
      <c r="H1459" s="144">
        <f>unprmtd_src_summary!I1459</f>
        <v>0.14855547808913375</v>
      </c>
      <c r="I1459" s="144">
        <f>unprmtd_src_summary!J1459</f>
        <v>0</v>
      </c>
      <c r="J1459" s="144">
        <f>unprmtd_src_summary!K1459</f>
        <v>0</v>
      </c>
    </row>
    <row r="1460" spans="1:11" s="30" customFormat="1" x14ac:dyDescent="0.2">
      <c r="A1460" t="s">
        <v>15903</v>
      </c>
      <c r="B1460" t="str">
        <f>unprmtd_src_summary!C1460</f>
        <v>38</v>
      </c>
      <c r="C1460" s="143">
        <f>unprmtd_src_summary!D1460</f>
        <v>38009</v>
      </c>
      <c r="D1460" s="143" t="str">
        <f>unprmtd_src_summary!E1460</f>
        <v>2310002231</v>
      </c>
      <c r="E1460" s="28" t="str">
        <f>unprmtd_src_summary!F1460</f>
        <v>Condensate tank flaring</v>
      </c>
      <c r="F1460" s="144">
        <f>unprmtd_src_summary!G1460</f>
        <v>0.1215255780723289</v>
      </c>
      <c r="G1460" s="144">
        <f>unprmtd_src_summary!H1460</f>
        <v>0</v>
      </c>
      <c r="H1460" s="144">
        <f>unprmtd_src_summary!I1460</f>
        <v>0.66124211598178961</v>
      </c>
      <c r="I1460" s="144">
        <f>unprmtd_src_summary!J1460</f>
        <v>0</v>
      </c>
      <c r="J1460" s="144">
        <f>unprmtd_src_summary!K1460</f>
        <v>0</v>
      </c>
    </row>
    <row r="1461" spans="1:11" s="30" customFormat="1" x14ac:dyDescent="0.2">
      <c r="A1461" t="s">
        <v>15903</v>
      </c>
      <c r="B1461" t="str">
        <f>unprmtd_src_summary!C1461</f>
        <v>38</v>
      </c>
      <c r="C1461" s="143">
        <f>unprmtd_src_summary!D1461</f>
        <v>38011</v>
      </c>
      <c r="D1461" s="143" t="str">
        <f>unprmtd_src_summary!E1461</f>
        <v>2310002231</v>
      </c>
      <c r="E1461" s="28" t="str">
        <f>unprmtd_src_summary!F1461</f>
        <v>Condensate tank flaring</v>
      </c>
      <c r="F1461" s="144">
        <f>unprmtd_src_summary!G1461</f>
        <v>3.821646292715446</v>
      </c>
      <c r="G1461" s="144">
        <f>unprmtd_src_summary!H1461</f>
        <v>0</v>
      </c>
      <c r="H1461" s="144">
        <f>unprmtd_src_summary!I1461</f>
        <v>20.794251886834047</v>
      </c>
      <c r="I1461" s="144">
        <f>unprmtd_src_summary!J1461</f>
        <v>0</v>
      </c>
      <c r="J1461" s="144">
        <f>unprmtd_src_summary!K1461</f>
        <v>0</v>
      </c>
    </row>
    <row r="1462" spans="1:11" s="30" customFormat="1" x14ac:dyDescent="0.2">
      <c r="A1462" t="s">
        <v>15903</v>
      </c>
      <c r="B1462" t="str">
        <f>unprmtd_src_summary!C1462</f>
        <v>38</v>
      </c>
      <c r="C1462" s="143">
        <f>unprmtd_src_summary!D1462</f>
        <v>38013</v>
      </c>
      <c r="D1462" s="143" t="str">
        <f>unprmtd_src_summary!E1462</f>
        <v>2310002231</v>
      </c>
      <c r="E1462" s="28" t="str">
        <f>unprmtd_src_summary!F1462</f>
        <v>Condensate tank flaring</v>
      </c>
      <c r="F1462" s="144">
        <f>unprmtd_src_summary!G1462</f>
        <v>6.2622279849278678E-2</v>
      </c>
      <c r="G1462" s="144">
        <f>unprmtd_src_summary!H1462</f>
        <v>0</v>
      </c>
      <c r="H1462" s="144">
        <f>unprmtd_src_summary!I1462</f>
        <v>0.34073887565048694</v>
      </c>
      <c r="I1462" s="144">
        <f>unprmtd_src_summary!J1462</f>
        <v>0</v>
      </c>
      <c r="J1462" s="144">
        <f>unprmtd_src_summary!K1462</f>
        <v>0</v>
      </c>
    </row>
    <row r="1463" spans="1:11" s="30" customFormat="1" x14ac:dyDescent="0.2">
      <c r="A1463" t="s">
        <v>15903</v>
      </c>
      <c r="B1463" t="str">
        <f>unprmtd_src_summary!C1463</f>
        <v>38</v>
      </c>
      <c r="C1463" s="143">
        <f>unprmtd_src_summary!D1463</f>
        <v>38023</v>
      </c>
      <c r="D1463" s="143" t="str">
        <f>unprmtd_src_summary!E1463</f>
        <v>2310002231</v>
      </c>
      <c r="E1463" s="28" t="str">
        <f>unprmtd_src_summary!F1463</f>
        <v>Condensate tank flaring</v>
      </c>
      <c r="F1463" s="144">
        <f>unprmtd_src_summary!G1463</f>
        <v>0.18084941508962565</v>
      </c>
      <c r="G1463" s="144">
        <f>unprmtd_src_summary!H1463</f>
        <v>0</v>
      </c>
      <c r="H1463" s="144">
        <f>unprmtd_src_summary!I1463</f>
        <v>0.98403358210531622</v>
      </c>
      <c r="I1463" s="144">
        <f>unprmtd_src_summary!J1463</f>
        <v>0</v>
      </c>
      <c r="J1463" s="144">
        <f>unprmtd_src_summary!K1463</f>
        <v>0</v>
      </c>
    </row>
    <row r="1464" spans="1:11" s="30" customFormat="1" x14ac:dyDescent="0.2">
      <c r="A1464" t="s">
        <v>15903</v>
      </c>
      <c r="B1464" t="str">
        <f>unprmtd_src_summary!C1464</f>
        <v>38</v>
      </c>
      <c r="C1464" s="143">
        <f>unprmtd_src_summary!D1464</f>
        <v>38025</v>
      </c>
      <c r="D1464" s="143" t="str">
        <f>unprmtd_src_summary!E1464</f>
        <v>2310002231</v>
      </c>
      <c r="E1464" s="28" t="str">
        <f>unprmtd_src_summary!F1464</f>
        <v>Condensate tank flaring</v>
      </c>
      <c r="F1464" s="144">
        <f>unprmtd_src_summary!G1464</f>
        <v>0.53740551182116325</v>
      </c>
      <c r="G1464" s="144">
        <f>unprmtd_src_summary!H1464</f>
        <v>0</v>
      </c>
      <c r="H1464" s="144">
        <f>unprmtd_src_summary!I1464</f>
        <v>2.9241182260857417</v>
      </c>
      <c r="I1464" s="144">
        <f>unprmtd_src_summary!J1464</f>
        <v>0</v>
      </c>
      <c r="J1464" s="144">
        <f>unprmtd_src_summary!K1464</f>
        <v>0</v>
      </c>
    </row>
    <row r="1465" spans="1:11" s="30" customFormat="1" x14ac:dyDescent="0.2">
      <c r="A1465" t="s">
        <v>15903</v>
      </c>
      <c r="B1465" t="str">
        <f>unprmtd_src_summary!C1465</f>
        <v>38</v>
      </c>
      <c r="C1465" s="143">
        <f>unprmtd_src_summary!D1465</f>
        <v>38033</v>
      </c>
      <c r="D1465" s="143" t="str">
        <f>unprmtd_src_summary!E1465</f>
        <v>2310002231</v>
      </c>
      <c r="E1465" s="28" t="str">
        <f>unprmtd_src_summary!F1465</f>
        <v>Condensate tank flaring</v>
      </c>
      <c r="F1465" s="144">
        <f>unprmtd_src_summary!G1465</f>
        <v>0</v>
      </c>
      <c r="G1465" s="144">
        <f>unprmtd_src_summary!H1465</f>
        <v>0</v>
      </c>
      <c r="H1465" s="144">
        <f>unprmtd_src_summary!I1465</f>
        <v>0</v>
      </c>
      <c r="I1465" s="144">
        <f>unprmtd_src_summary!J1465</f>
        <v>0</v>
      </c>
      <c r="J1465" s="144">
        <f>unprmtd_src_summary!K1465</f>
        <v>0</v>
      </c>
    </row>
    <row r="1466" spans="1:11" s="30" customFormat="1" x14ac:dyDescent="0.2">
      <c r="A1466" t="s">
        <v>15903</v>
      </c>
      <c r="B1466" t="str">
        <f>unprmtd_src_summary!C1466</f>
        <v>38</v>
      </c>
      <c r="C1466" s="143">
        <f>unprmtd_src_summary!D1466</f>
        <v>38049</v>
      </c>
      <c r="D1466" s="143" t="str">
        <f>unprmtd_src_summary!E1466</f>
        <v>2310002231</v>
      </c>
      <c r="E1466" s="28" t="str">
        <f>unprmtd_src_summary!F1466</f>
        <v>Condensate tank flaring</v>
      </c>
      <c r="F1466" s="144">
        <f>unprmtd_src_summary!G1466</f>
        <v>0</v>
      </c>
      <c r="G1466" s="144">
        <f>unprmtd_src_summary!H1466</f>
        <v>0</v>
      </c>
      <c r="H1466" s="144">
        <f>unprmtd_src_summary!I1466</f>
        <v>0</v>
      </c>
      <c r="I1466" s="144">
        <f>unprmtd_src_summary!J1466</f>
        <v>0</v>
      </c>
      <c r="J1466" s="144">
        <f>unprmtd_src_summary!K1466</f>
        <v>0</v>
      </c>
    </row>
    <row r="1467" spans="1:11" s="30" customFormat="1" x14ac:dyDescent="0.2">
      <c r="A1467" t="s">
        <v>15903</v>
      </c>
      <c r="B1467" t="str">
        <f>unprmtd_src_summary!C1467</f>
        <v>38</v>
      </c>
      <c r="C1467" s="143">
        <f>unprmtd_src_summary!D1467</f>
        <v>38053</v>
      </c>
      <c r="D1467" s="143" t="str">
        <f>unprmtd_src_summary!E1467</f>
        <v>2310002231</v>
      </c>
      <c r="E1467" s="28" t="str">
        <f>unprmtd_src_summary!F1467</f>
        <v>Condensate tank flaring</v>
      </c>
      <c r="F1467" s="144">
        <f>unprmtd_src_summary!G1467</f>
        <v>2.7581062154321732</v>
      </c>
      <c r="G1467" s="144">
        <f>unprmtd_src_summary!H1467</f>
        <v>0</v>
      </c>
      <c r="H1467" s="144">
        <f>unprmtd_src_summary!I1467</f>
        <v>15.007342642792709</v>
      </c>
      <c r="I1467" s="144">
        <f>unprmtd_src_summary!J1467</f>
        <v>0</v>
      </c>
      <c r="J1467" s="144">
        <f>unprmtd_src_summary!K1467</f>
        <v>0</v>
      </c>
    </row>
    <row r="1468" spans="1:11" s="31" customFormat="1" x14ac:dyDescent="0.2">
      <c r="A1468" t="s">
        <v>15903</v>
      </c>
      <c r="B1468" t="str">
        <f>unprmtd_src_summary!C1468</f>
        <v>38</v>
      </c>
      <c r="C1468" s="143">
        <f>unprmtd_src_summary!D1468</f>
        <v>38055</v>
      </c>
      <c r="D1468" s="143" t="str">
        <f>unprmtd_src_summary!E1468</f>
        <v>2310002231</v>
      </c>
      <c r="E1468" s="28" t="str">
        <f>unprmtd_src_summary!F1468</f>
        <v>Condensate tank flaring</v>
      </c>
      <c r="F1468" s="144">
        <f>unprmtd_src_summary!G1468</f>
        <v>0</v>
      </c>
      <c r="G1468" s="144">
        <f>unprmtd_src_summary!H1468</f>
        <v>0</v>
      </c>
      <c r="H1468" s="144">
        <f>unprmtd_src_summary!I1468</f>
        <v>0</v>
      </c>
      <c r="I1468" s="144">
        <f>unprmtd_src_summary!J1468</f>
        <v>0</v>
      </c>
      <c r="J1468" s="144">
        <f>unprmtd_src_summary!K1468</f>
        <v>0</v>
      </c>
      <c r="K1468"/>
    </row>
    <row r="1469" spans="1:11" s="31" customFormat="1" x14ac:dyDescent="0.2">
      <c r="A1469" t="s">
        <v>15903</v>
      </c>
      <c r="B1469" t="str">
        <f>unprmtd_src_summary!C1469</f>
        <v>38</v>
      </c>
      <c r="C1469" s="143">
        <f>unprmtd_src_summary!D1469</f>
        <v>38057</v>
      </c>
      <c r="D1469" s="143" t="str">
        <f>unprmtd_src_summary!E1469</f>
        <v>2310002231</v>
      </c>
      <c r="E1469" s="28" t="str">
        <f>unprmtd_src_summary!F1469</f>
        <v>Condensate tank flaring</v>
      </c>
      <c r="F1469" s="144">
        <f>unprmtd_src_summary!G1469</f>
        <v>0</v>
      </c>
      <c r="G1469" s="144">
        <f>unprmtd_src_summary!H1469</f>
        <v>0</v>
      </c>
      <c r="H1469" s="144">
        <f>unprmtd_src_summary!I1469</f>
        <v>0</v>
      </c>
      <c r="I1469" s="144">
        <f>unprmtd_src_summary!J1469</f>
        <v>0</v>
      </c>
      <c r="J1469" s="144">
        <f>unprmtd_src_summary!K1469</f>
        <v>0</v>
      </c>
    </row>
    <row r="1470" spans="1:11" s="31" customFormat="1" x14ac:dyDescent="0.2">
      <c r="A1470" t="s">
        <v>15903</v>
      </c>
      <c r="B1470" t="str">
        <f>unprmtd_src_summary!C1470</f>
        <v>38</v>
      </c>
      <c r="C1470" s="143">
        <f>unprmtd_src_summary!D1470</f>
        <v>38061</v>
      </c>
      <c r="D1470" s="143" t="str">
        <f>unprmtd_src_summary!E1470</f>
        <v>2310002231</v>
      </c>
      <c r="E1470" s="28" t="str">
        <f>unprmtd_src_summary!F1470</f>
        <v>Condensate tank flaring</v>
      </c>
      <c r="F1470" s="144">
        <f>unprmtd_src_summary!G1470</f>
        <v>0.64552958253467163</v>
      </c>
      <c r="G1470" s="144">
        <f>unprmtd_src_summary!H1470</f>
        <v>0</v>
      </c>
      <c r="H1470" s="144">
        <f>unprmtd_src_summary!I1470</f>
        <v>3.5124403755563018</v>
      </c>
      <c r="I1470" s="144">
        <f>unprmtd_src_summary!J1470</f>
        <v>0</v>
      </c>
      <c r="J1470" s="144">
        <f>unprmtd_src_summary!K1470</f>
        <v>0</v>
      </c>
    </row>
    <row r="1471" spans="1:11" s="31" customFormat="1" x14ac:dyDescent="0.2">
      <c r="A1471" t="s">
        <v>15903</v>
      </c>
      <c r="B1471" t="str">
        <f>unprmtd_src_summary!C1471</f>
        <v>38</v>
      </c>
      <c r="C1471" s="143">
        <f>unprmtd_src_summary!D1471</f>
        <v>38075</v>
      </c>
      <c r="D1471" s="143" t="str">
        <f>unprmtd_src_summary!E1471</f>
        <v>2310002231</v>
      </c>
      <c r="E1471" s="28" t="str">
        <f>unprmtd_src_summary!F1471</f>
        <v>Condensate tank flaring</v>
      </c>
      <c r="F1471" s="144">
        <f>unprmtd_src_summary!G1471</f>
        <v>8.3433883432021683E-2</v>
      </c>
      <c r="G1471" s="144">
        <f>unprmtd_src_summary!H1471</f>
        <v>0</v>
      </c>
      <c r="H1471" s="144">
        <f>unprmtd_src_summary!I1471</f>
        <v>0.45397848338011804</v>
      </c>
      <c r="I1471" s="144">
        <f>unprmtd_src_summary!J1471</f>
        <v>0</v>
      </c>
      <c r="J1471" s="144">
        <f>unprmtd_src_summary!K1471</f>
        <v>0</v>
      </c>
    </row>
    <row r="1472" spans="1:11" s="31" customFormat="1" x14ac:dyDescent="0.2">
      <c r="A1472" t="s">
        <v>15903</v>
      </c>
      <c r="B1472" t="str">
        <f>unprmtd_src_summary!C1472</f>
        <v>38</v>
      </c>
      <c r="C1472" s="143">
        <f>unprmtd_src_summary!D1472</f>
        <v>38087</v>
      </c>
      <c r="D1472" s="143" t="str">
        <f>unprmtd_src_summary!E1472</f>
        <v>2310002231</v>
      </c>
      <c r="E1472" s="28" t="str">
        <f>unprmtd_src_summary!F1472</f>
        <v>Condensate tank flaring</v>
      </c>
      <c r="F1472" s="144">
        <f>unprmtd_src_summary!G1472</f>
        <v>0.37851531521665216</v>
      </c>
      <c r="G1472" s="144">
        <f>unprmtd_src_summary!H1472</f>
        <v>0</v>
      </c>
      <c r="H1472" s="144">
        <f>unprmtd_src_summary!I1472</f>
        <v>2.0595686269141367</v>
      </c>
      <c r="I1472" s="144">
        <f>unprmtd_src_summary!J1472</f>
        <v>0</v>
      </c>
      <c r="J1472" s="144">
        <f>unprmtd_src_summary!K1472</f>
        <v>0</v>
      </c>
    </row>
    <row r="1473" spans="1:10" s="31" customFormat="1" x14ac:dyDescent="0.2">
      <c r="A1473" t="s">
        <v>15903</v>
      </c>
      <c r="B1473" t="str">
        <f>unprmtd_src_summary!C1473</f>
        <v>38</v>
      </c>
      <c r="C1473" s="143">
        <f>unprmtd_src_summary!D1473</f>
        <v>38089</v>
      </c>
      <c r="D1473" s="143" t="str">
        <f>unprmtd_src_summary!E1473</f>
        <v>2310002231</v>
      </c>
      <c r="E1473" s="28" t="str">
        <f>unprmtd_src_summary!F1473</f>
        <v>Condensate tank flaring</v>
      </c>
      <c r="F1473" s="144">
        <f>unprmtd_src_summary!G1473</f>
        <v>0</v>
      </c>
      <c r="G1473" s="144">
        <f>unprmtd_src_summary!H1473</f>
        <v>0</v>
      </c>
      <c r="H1473" s="144">
        <f>unprmtd_src_summary!I1473</f>
        <v>0</v>
      </c>
      <c r="I1473" s="144">
        <f>unprmtd_src_summary!J1473</f>
        <v>0</v>
      </c>
      <c r="J1473" s="144">
        <f>unprmtd_src_summary!K1473</f>
        <v>0</v>
      </c>
    </row>
    <row r="1474" spans="1:10" s="31" customFormat="1" x14ac:dyDescent="0.2">
      <c r="A1474" t="s">
        <v>15903</v>
      </c>
      <c r="B1474" t="str">
        <f>unprmtd_src_summary!C1474</f>
        <v>38</v>
      </c>
      <c r="C1474" s="143">
        <f>unprmtd_src_summary!D1474</f>
        <v>38101</v>
      </c>
      <c r="D1474" s="143" t="str">
        <f>unprmtd_src_summary!E1474</f>
        <v>2310002231</v>
      </c>
      <c r="E1474" s="28" t="str">
        <f>unprmtd_src_summary!F1474</f>
        <v>Condensate tank flaring</v>
      </c>
      <c r="F1474" s="144">
        <f>unprmtd_src_summary!G1474</f>
        <v>0</v>
      </c>
      <c r="G1474" s="144">
        <f>unprmtd_src_summary!H1474</f>
        <v>0</v>
      </c>
      <c r="H1474" s="144">
        <f>unprmtd_src_summary!I1474</f>
        <v>0</v>
      </c>
      <c r="I1474" s="144">
        <f>unprmtd_src_summary!J1474</f>
        <v>0</v>
      </c>
      <c r="J1474" s="144">
        <f>unprmtd_src_summary!K1474</f>
        <v>0</v>
      </c>
    </row>
    <row r="1475" spans="1:10" s="31" customFormat="1" ht="11.25" customHeight="1" x14ac:dyDescent="0.2">
      <c r="A1475" t="s">
        <v>15903</v>
      </c>
      <c r="B1475" t="str">
        <f>unprmtd_src_summary!C1475</f>
        <v>38</v>
      </c>
      <c r="C1475" s="143">
        <f>unprmtd_src_summary!D1475</f>
        <v>38105</v>
      </c>
      <c r="D1475" s="143" t="str">
        <f>unprmtd_src_summary!E1475</f>
        <v>2310002231</v>
      </c>
      <c r="E1475" s="28" t="str">
        <f>unprmtd_src_summary!F1475</f>
        <v>Condensate tank flaring</v>
      </c>
      <c r="F1475" s="144">
        <f>unprmtd_src_summary!G1475</f>
        <v>1.7140097239672263</v>
      </c>
      <c r="G1475" s="144">
        <f>unprmtd_src_summary!H1475</f>
        <v>0</v>
      </c>
      <c r="H1475" s="144">
        <f>unprmtd_src_summary!I1475</f>
        <v>9.3262293804099095</v>
      </c>
      <c r="I1475" s="144">
        <f>unprmtd_src_summary!J1475</f>
        <v>0</v>
      </c>
      <c r="J1475" s="144">
        <f>unprmtd_src_summary!K1475</f>
        <v>0</v>
      </c>
    </row>
    <row r="1476" spans="1:10" s="31" customFormat="1" x14ac:dyDescent="0.2">
      <c r="A1476" t="s">
        <v>15903</v>
      </c>
      <c r="B1476" t="str">
        <f>unprmtd_src_summary!C1476</f>
        <v>46</v>
      </c>
      <c r="C1476" s="143">
        <f>unprmtd_src_summary!D1476</f>
        <v>46063</v>
      </c>
      <c r="D1476" s="143" t="str">
        <f>unprmtd_src_summary!E1476</f>
        <v>2310002231</v>
      </c>
      <c r="E1476" s="28" t="str">
        <f>unprmtd_src_summary!F1476</f>
        <v>Condensate tank flaring</v>
      </c>
      <c r="F1476" s="144">
        <f>unprmtd_src_summary!G1476</f>
        <v>3.0945068504346415E-2</v>
      </c>
      <c r="G1476" s="144">
        <f>unprmtd_src_summary!H1476</f>
        <v>0</v>
      </c>
      <c r="H1476" s="144">
        <f>unprmtd_src_summary!I1476</f>
        <v>0.16837757862659081</v>
      </c>
      <c r="I1476" s="144">
        <f>unprmtd_src_summary!J1476</f>
        <v>0</v>
      </c>
      <c r="J1476" s="144">
        <f>unprmtd_src_summary!K1476</f>
        <v>0</v>
      </c>
    </row>
    <row r="1477" spans="1:10" s="31" customFormat="1" x14ac:dyDescent="0.2">
      <c r="A1477" t="s">
        <v>15903</v>
      </c>
      <c r="B1477" t="str">
        <f>unprmtd_src_summary!C1477</f>
        <v>46</v>
      </c>
      <c r="C1477" s="143">
        <f>unprmtd_src_summary!D1477</f>
        <v>46019</v>
      </c>
      <c r="D1477" s="143" t="str">
        <f>unprmtd_src_summary!E1477</f>
        <v>2310002231</v>
      </c>
      <c r="E1477" s="28" t="str">
        <f>unprmtd_src_summary!F1477</f>
        <v>Condensate tank flaring</v>
      </c>
      <c r="F1477" s="144">
        <f>unprmtd_src_summary!G1477</f>
        <v>0</v>
      </c>
      <c r="G1477" s="144">
        <f>unprmtd_src_summary!H1477</f>
        <v>0</v>
      </c>
      <c r="H1477" s="144">
        <f>unprmtd_src_summary!I1477</f>
        <v>0</v>
      </c>
      <c r="I1477" s="144">
        <f>unprmtd_src_summary!J1477</f>
        <v>0</v>
      </c>
      <c r="J1477" s="144">
        <f>unprmtd_src_summary!K1477</f>
        <v>0</v>
      </c>
    </row>
    <row r="1478" spans="1:10" s="221" customFormat="1" x14ac:dyDescent="0.2">
      <c r="A1478" s="221" t="s">
        <v>15903</v>
      </c>
      <c r="B1478" s="221" t="str">
        <f>unprmtd_src_summary!C1478</f>
        <v>30</v>
      </c>
      <c r="C1478" s="232" t="str">
        <f>unprmtd_src_summary!D1478</f>
        <v>3001101</v>
      </c>
      <c r="D1478" s="232" t="str">
        <f>unprmtd_src_summary!E1478</f>
        <v>2310002231</v>
      </c>
      <c r="E1478" s="233" t="str">
        <f>unprmtd_src_summary!F1478</f>
        <v>Condensate tank flaring</v>
      </c>
      <c r="F1478" s="234">
        <f>unprmtd_src_summary!G1478</f>
        <v>0</v>
      </c>
      <c r="G1478" s="234">
        <f>unprmtd_src_summary!H1478</f>
        <v>0</v>
      </c>
      <c r="H1478" s="234">
        <f>unprmtd_src_summary!I1478</f>
        <v>0</v>
      </c>
      <c r="I1478" s="234">
        <f>unprmtd_src_summary!J1478</f>
        <v>0</v>
      </c>
      <c r="J1478" s="234">
        <f>unprmtd_src_summary!K1478</f>
        <v>0</v>
      </c>
    </row>
    <row r="1479" spans="1:10" s="221" customFormat="1" x14ac:dyDescent="0.2">
      <c r="A1479" s="221" t="s">
        <v>15903</v>
      </c>
      <c r="B1479" s="221" t="str">
        <f>unprmtd_src_summary!C1479</f>
        <v>30</v>
      </c>
      <c r="C1479" s="232" t="str">
        <f>unprmtd_src_summary!D1479</f>
        <v>3001701</v>
      </c>
      <c r="D1479" s="232" t="str">
        <f>unprmtd_src_summary!E1479</f>
        <v>2310002231</v>
      </c>
      <c r="E1479" s="233" t="str">
        <f>unprmtd_src_summary!F1479</f>
        <v>Condensate tank flaring</v>
      </c>
      <c r="F1479" s="234">
        <f>unprmtd_src_summary!G1479</f>
        <v>0</v>
      </c>
      <c r="G1479" s="234">
        <f>unprmtd_src_summary!H1479</f>
        <v>0</v>
      </c>
      <c r="H1479" s="234">
        <f>unprmtd_src_summary!I1479</f>
        <v>0</v>
      </c>
      <c r="I1479" s="234">
        <f>unprmtd_src_summary!J1479</f>
        <v>0</v>
      </c>
      <c r="J1479" s="234">
        <f>unprmtd_src_summary!K1479</f>
        <v>0</v>
      </c>
    </row>
    <row r="1480" spans="1:10" s="221" customFormat="1" x14ac:dyDescent="0.2">
      <c r="A1480" s="221" t="s">
        <v>15903</v>
      </c>
      <c r="B1480" s="221" t="str">
        <f>unprmtd_src_summary!C1480</f>
        <v>30</v>
      </c>
      <c r="C1480" s="232" t="str">
        <f>unprmtd_src_summary!D1480</f>
        <v>3001901</v>
      </c>
      <c r="D1480" s="232" t="str">
        <f>unprmtd_src_summary!E1480</f>
        <v>2310002231</v>
      </c>
      <c r="E1480" s="233" t="str">
        <f>unprmtd_src_summary!F1480</f>
        <v>Condensate tank flaring</v>
      </c>
      <c r="F1480" s="234">
        <f>unprmtd_src_summary!G1480</f>
        <v>0</v>
      </c>
      <c r="G1480" s="234">
        <f>unprmtd_src_summary!H1480</f>
        <v>0</v>
      </c>
      <c r="H1480" s="234">
        <f>unprmtd_src_summary!I1480</f>
        <v>0</v>
      </c>
      <c r="I1480" s="234">
        <f>unprmtd_src_summary!J1480</f>
        <v>0</v>
      </c>
      <c r="J1480" s="234">
        <f>unprmtd_src_summary!K1480</f>
        <v>0</v>
      </c>
    </row>
    <row r="1481" spans="1:10" s="221" customFormat="1" x14ac:dyDescent="0.2">
      <c r="A1481" s="221" t="s">
        <v>15903</v>
      </c>
      <c r="B1481" s="221" t="str">
        <f>unprmtd_src_summary!C1481</f>
        <v>30</v>
      </c>
      <c r="C1481" s="232" t="str">
        <f>unprmtd_src_summary!D1481</f>
        <v>3002101</v>
      </c>
      <c r="D1481" s="232" t="str">
        <f>unprmtd_src_summary!E1481</f>
        <v>2310002231</v>
      </c>
      <c r="E1481" s="233" t="str">
        <f>unprmtd_src_summary!F1481</f>
        <v>Condensate tank flaring</v>
      </c>
      <c r="F1481" s="234">
        <f>unprmtd_src_summary!G1481</f>
        <v>0</v>
      </c>
      <c r="G1481" s="234">
        <f>unprmtd_src_summary!H1481</f>
        <v>0</v>
      </c>
      <c r="H1481" s="234">
        <f>unprmtd_src_summary!I1481</f>
        <v>0</v>
      </c>
      <c r="I1481" s="234">
        <f>unprmtd_src_summary!J1481</f>
        <v>0</v>
      </c>
      <c r="J1481" s="234">
        <f>unprmtd_src_summary!K1481</f>
        <v>0</v>
      </c>
    </row>
    <row r="1482" spans="1:10" s="221" customFormat="1" x14ac:dyDescent="0.2">
      <c r="A1482" s="221" t="s">
        <v>15903</v>
      </c>
      <c r="B1482" s="221" t="str">
        <f>unprmtd_src_summary!C1482</f>
        <v>30</v>
      </c>
      <c r="C1482" s="232" t="str">
        <f>unprmtd_src_summary!D1482</f>
        <v>3002501</v>
      </c>
      <c r="D1482" s="232" t="str">
        <f>unprmtd_src_summary!E1482</f>
        <v>2310002231</v>
      </c>
      <c r="E1482" s="233" t="str">
        <f>unprmtd_src_summary!F1482</f>
        <v>Condensate tank flaring</v>
      </c>
      <c r="F1482" s="234">
        <f>unprmtd_src_summary!G1482</f>
        <v>0</v>
      </c>
      <c r="G1482" s="234">
        <f>unprmtd_src_summary!H1482</f>
        <v>0</v>
      </c>
      <c r="H1482" s="234">
        <f>unprmtd_src_summary!I1482</f>
        <v>0</v>
      </c>
      <c r="I1482" s="234">
        <f>unprmtd_src_summary!J1482</f>
        <v>0</v>
      </c>
      <c r="J1482" s="234">
        <f>unprmtd_src_summary!K1482</f>
        <v>0</v>
      </c>
    </row>
    <row r="1483" spans="1:10" s="221" customFormat="1" x14ac:dyDescent="0.2">
      <c r="A1483" s="221" t="s">
        <v>15903</v>
      </c>
      <c r="B1483" s="221" t="str">
        <f>unprmtd_src_summary!C1483</f>
        <v>30</v>
      </c>
      <c r="C1483" s="232" t="str">
        <f>unprmtd_src_summary!D1483</f>
        <v>3003301</v>
      </c>
      <c r="D1483" s="232" t="str">
        <f>unprmtd_src_summary!E1483</f>
        <v>2310002231</v>
      </c>
      <c r="E1483" s="233" t="str">
        <f>unprmtd_src_summary!F1483</f>
        <v>Condensate tank flaring</v>
      </c>
      <c r="F1483" s="234">
        <f>unprmtd_src_summary!G1483</f>
        <v>0</v>
      </c>
      <c r="G1483" s="234">
        <f>unprmtd_src_summary!H1483</f>
        <v>0</v>
      </c>
      <c r="H1483" s="234">
        <f>unprmtd_src_summary!I1483</f>
        <v>0</v>
      </c>
      <c r="I1483" s="234">
        <f>unprmtd_src_summary!J1483</f>
        <v>0</v>
      </c>
      <c r="J1483" s="234">
        <f>unprmtd_src_summary!K1483</f>
        <v>0</v>
      </c>
    </row>
    <row r="1484" spans="1:10" s="221" customFormat="1" x14ac:dyDescent="0.2">
      <c r="A1484" s="221" t="s">
        <v>15903</v>
      </c>
      <c r="B1484" s="221" t="str">
        <f>unprmtd_src_summary!C1484</f>
        <v>30</v>
      </c>
      <c r="C1484" s="232" t="str">
        <f>unprmtd_src_summary!D1484</f>
        <v>3005501</v>
      </c>
      <c r="D1484" s="232" t="str">
        <f>unprmtd_src_summary!E1484</f>
        <v>2310002231</v>
      </c>
      <c r="E1484" s="233" t="str">
        <f>unprmtd_src_summary!F1484</f>
        <v>Condensate tank flaring</v>
      </c>
      <c r="F1484" s="234">
        <f>unprmtd_src_summary!G1484</f>
        <v>0</v>
      </c>
      <c r="G1484" s="234">
        <f>unprmtd_src_summary!H1484</f>
        <v>0</v>
      </c>
      <c r="H1484" s="234">
        <f>unprmtd_src_summary!I1484</f>
        <v>0</v>
      </c>
      <c r="I1484" s="234">
        <f>unprmtd_src_summary!J1484</f>
        <v>0</v>
      </c>
      <c r="J1484" s="234">
        <f>unprmtd_src_summary!K1484</f>
        <v>0</v>
      </c>
    </row>
    <row r="1485" spans="1:10" s="221" customFormat="1" x14ac:dyDescent="0.2">
      <c r="A1485" s="221" t="s">
        <v>15903</v>
      </c>
      <c r="B1485" s="221" t="str">
        <f>unprmtd_src_summary!C1485</f>
        <v>30</v>
      </c>
      <c r="C1485" s="232" t="str">
        <f>unprmtd_src_summary!D1485</f>
        <v>3007901</v>
      </c>
      <c r="D1485" s="232" t="str">
        <f>unprmtd_src_summary!E1485</f>
        <v>2310002231</v>
      </c>
      <c r="E1485" s="233" t="str">
        <f>unprmtd_src_summary!F1485</f>
        <v>Condensate tank flaring</v>
      </c>
      <c r="F1485" s="234">
        <f>unprmtd_src_summary!G1485</f>
        <v>0</v>
      </c>
      <c r="G1485" s="234">
        <f>unprmtd_src_summary!H1485</f>
        <v>0</v>
      </c>
      <c r="H1485" s="234">
        <f>unprmtd_src_summary!I1485</f>
        <v>0</v>
      </c>
      <c r="I1485" s="234">
        <f>unprmtd_src_summary!J1485</f>
        <v>0</v>
      </c>
      <c r="J1485" s="234">
        <f>unprmtd_src_summary!K1485</f>
        <v>0</v>
      </c>
    </row>
    <row r="1486" spans="1:10" s="221" customFormat="1" x14ac:dyDescent="0.2">
      <c r="A1486" s="221" t="s">
        <v>15903</v>
      </c>
      <c r="B1486" s="221" t="str">
        <f>unprmtd_src_summary!C1486</f>
        <v>30</v>
      </c>
      <c r="C1486" s="232" t="str">
        <f>unprmtd_src_summary!D1486</f>
        <v>3008301</v>
      </c>
      <c r="D1486" s="232" t="str">
        <f>unprmtd_src_summary!E1486</f>
        <v>2310002231</v>
      </c>
      <c r="E1486" s="233" t="str">
        <f>unprmtd_src_summary!F1486</f>
        <v>Condensate tank flaring</v>
      </c>
      <c r="F1486" s="234">
        <f>unprmtd_src_summary!G1486</f>
        <v>0</v>
      </c>
      <c r="G1486" s="234">
        <f>unprmtd_src_summary!H1486</f>
        <v>0</v>
      </c>
      <c r="H1486" s="234">
        <f>unprmtd_src_summary!I1486</f>
        <v>0</v>
      </c>
      <c r="I1486" s="234">
        <f>unprmtd_src_summary!J1486</f>
        <v>0</v>
      </c>
      <c r="J1486" s="234">
        <f>unprmtd_src_summary!K1486</f>
        <v>0</v>
      </c>
    </row>
    <row r="1487" spans="1:10" s="221" customFormat="1" x14ac:dyDescent="0.2">
      <c r="A1487" s="221" t="s">
        <v>15903</v>
      </c>
      <c r="B1487" s="221" t="str">
        <f>unprmtd_src_summary!C1487</f>
        <v>30</v>
      </c>
      <c r="C1487" s="232" t="str">
        <f>unprmtd_src_summary!D1487</f>
        <v>3008501</v>
      </c>
      <c r="D1487" s="232" t="str">
        <f>unprmtd_src_summary!E1487</f>
        <v>2310002231</v>
      </c>
      <c r="E1487" s="233" t="str">
        <f>unprmtd_src_summary!F1487</f>
        <v>Condensate tank flaring</v>
      </c>
      <c r="F1487" s="234">
        <f>unprmtd_src_summary!G1487</f>
        <v>0</v>
      </c>
      <c r="G1487" s="234">
        <f>unprmtd_src_summary!H1487</f>
        <v>0</v>
      </c>
      <c r="H1487" s="234">
        <f>unprmtd_src_summary!I1487</f>
        <v>0</v>
      </c>
      <c r="I1487" s="234">
        <f>unprmtd_src_summary!J1487</f>
        <v>0</v>
      </c>
      <c r="J1487" s="234">
        <f>unprmtd_src_summary!K1487</f>
        <v>0</v>
      </c>
    </row>
    <row r="1488" spans="1:10" s="221" customFormat="1" x14ac:dyDescent="0.2">
      <c r="A1488" s="221" t="s">
        <v>15903</v>
      </c>
      <c r="B1488" s="221" t="str">
        <f>unprmtd_src_summary!C1488</f>
        <v>30</v>
      </c>
      <c r="C1488" s="232" t="str">
        <f>unprmtd_src_summary!D1488</f>
        <v>3009101</v>
      </c>
      <c r="D1488" s="232" t="str">
        <f>unprmtd_src_summary!E1488</f>
        <v>2310002231</v>
      </c>
      <c r="E1488" s="233" t="str">
        <f>unprmtd_src_summary!F1488</f>
        <v>Condensate tank flaring</v>
      </c>
      <c r="F1488" s="234">
        <f>unprmtd_src_summary!G1488</f>
        <v>0</v>
      </c>
      <c r="G1488" s="234">
        <f>unprmtd_src_summary!H1488</f>
        <v>0</v>
      </c>
      <c r="H1488" s="234">
        <f>unprmtd_src_summary!I1488</f>
        <v>0</v>
      </c>
      <c r="I1488" s="234">
        <f>unprmtd_src_summary!J1488</f>
        <v>0</v>
      </c>
      <c r="J1488" s="234">
        <f>unprmtd_src_summary!K1488</f>
        <v>0</v>
      </c>
    </row>
    <row r="1489" spans="1:10" s="221" customFormat="1" x14ac:dyDescent="0.2">
      <c r="A1489" s="221" t="s">
        <v>15903</v>
      </c>
      <c r="B1489" s="221" t="str">
        <f>unprmtd_src_summary!C1489</f>
        <v>30</v>
      </c>
      <c r="C1489" s="232" t="str">
        <f>unprmtd_src_summary!D1489</f>
        <v>3010501</v>
      </c>
      <c r="D1489" s="232" t="str">
        <f>unprmtd_src_summary!E1489</f>
        <v>2310002231</v>
      </c>
      <c r="E1489" s="233" t="str">
        <f>unprmtd_src_summary!F1489</f>
        <v>Condensate tank flaring</v>
      </c>
      <c r="F1489" s="234">
        <f>unprmtd_src_summary!G1489</f>
        <v>0</v>
      </c>
      <c r="G1489" s="234">
        <f>unprmtd_src_summary!H1489</f>
        <v>0</v>
      </c>
      <c r="H1489" s="234">
        <f>unprmtd_src_summary!I1489</f>
        <v>0</v>
      </c>
      <c r="I1489" s="234">
        <f>unprmtd_src_summary!J1489</f>
        <v>0</v>
      </c>
      <c r="J1489" s="234">
        <f>unprmtd_src_summary!K1489</f>
        <v>0</v>
      </c>
    </row>
    <row r="1490" spans="1:10" s="221" customFormat="1" x14ac:dyDescent="0.2">
      <c r="A1490" s="221" t="s">
        <v>15903</v>
      </c>
      <c r="B1490" s="221" t="str">
        <f>unprmtd_src_summary!C1490</f>
        <v>30</v>
      </c>
      <c r="C1490" s="232" t="str">
        <f>unprmtd_src_summary!D1490</f>
        <v>3010901</v>
      </c>
      <c r="D1490" s="232" t="str">
        <f>unprmtd_src_summary!E1490</f>
        <v>2310002231</v>
      </c>
      <c r="E1490" s="233" t="str">
        <f>unprmtd_src_summary!F1490</f>
        <v>Condensate tank flaring</v>
      </c>
      <c r="F1490" s="234">
        <f>unprmtd_src_summary!G1490</f>
        <v>0</v>
      </c>
      <c r="G1490" s="234">
        <f>unprmtd_src_summary!H1490</f>
        <v>0</v>
      </c>
      <c r="H1490" s="234">
        <f>unprmtd_src_summary!I1490</f>
        <v>0</v>
      </c>
      <c r="I1490" s="234">
        <f>unprmtd_src_summary!J1490</f>
        <v>0</v>
      </c>
      <c r="J1490" s="234">
        <f>unprmtd_src_summary!K1490</f>
        <v>0</v>
      </c>
    </row>
    <row r="1491" spans="1:10" s="221" customFormat="1" x14ac:dyDescent="0.2">
      <c r="A1491" s="221" t="s">
        <v>15903</v>
      </c>
      <c r="B1491" s="221" t="str">
        <f>unprmtd_src_summary!C1491</f>
        <v>38</v>
      </c>
      <c r="C1491" s="232" t="str">
        <f>unprmtd_src_summary!D1491</f>
        <v>3800701</v>
      </c>
      <c r="D1491" s="232" t="str">
        <f>unprmtd_src_summary!E1491</f>
        <v>2310002231</v>
      </c>
      <c r="E1491" s="233" t="str">
        <f>unprmtd_src_summary!F1491</f>
        <v>Condensate tank flaring</v>
      </c>
      <c r="F1491" s="234">
        <f>unprmtd_src_summary!G1491</f>
        <v>0</v>
      </c>
      <c r="G1491" s="234">
        <f>unprmtd_src_summary!H1491</f>
        <v>0</v>
      </c>
      <c r="H1491" s="234">
        <f>unprmtd_src_summary!I1491</f>
        <v>0</v>
      </c>
      <c r="I1491" s="234">
        <f>unprmtd_src_summary!J1491</f>
        <v>0</v>
      </c>
      <c r="J1491" s="234">
        <f>unprmtd_src_summary!K1491</f>
        <v>0</v>
      </c>
    </row>
    <row r="1492" spans="1:10" s="221" customFormat="1" x14ac:dyDescent="0.2">
      <c r="A1492" s="221" t="s">
        <v>15903</v>
      </c>
      <c r="B1492" s="221" t="str">
        <f>unprmtd_src_summary!C1492</f>
        <v>38</v>
      </c>
      <c r="C1492" s="232" t="str">
        <f>unprmtd_src_summary!D1492</f>
        <v>3800901</v>
      </c>
      <c r="D1492" s="232" t="str">
        <f>unprmtd_src_summary!E1492</f>
        <v>2310002231</v>
      </c>
      <c r="E1492" s="233" t="str">
        <f>unprmtd_src_summary!F1492</f>
        <v>Condensate tank flaring</v>
      </c>
      <c r="F1492" s="234">
        <f>unprmtd_src_summary!G1492</f>
        <v>0</v>
      </c>
      <c r="G1492" s="234">
        <f>unprmtd_src_summary!H1492</f>
        <v>0</v>
      </c>
      <c r="H1492" s="234">
        <f>unprmtd_src_summary!I1492</f>
        <v>0</v>
      </c>
      <c r="I1492" s="234">
        <f>unprmtd_src_summary!J1492</f>
        <v>0</v>
      </c>
      <c r="J1492" s="234">
        <f>unprmtd_src_summary!K1492</f>
        <v>0</v>
      </c>
    </row>
    <row r="1493" spans="1:10" s="221" customFormat="1" x14ac:dyDescent="0.2">
      <c r="A1493" s="221" t="s">
        <v>15903</v>
      </c>
      <c r="B1493" s="221" t="str">
        <f>unprmtd_src_summary!C1493</f>
        <v>38</v>
      </c>
      <c r="C1493" s="232" t="str">
        <f>unprmtd_src_summary!D1493</f>
        <v>3801101</v>
      </c>
      <c r="D1493" s="232" t="str">
        <f>unprmtd_src_summary!E1493</f>
        <v>2310002231</v>
      </c>
      <c r="E1493" s="233" t="str">
        <f>unprmtd_src_summary!F1493</f>
        <v>Condensate tank flaring</v>
      </c>
      <c r="F1493" s="234">
        <f>unprmtd_src_summary!G1493</f>
        <v>0</v>
      </c>
      <c r="G1493" s="234">
        <f>unprmtd_src_summary!H1493</f>
        <v>0</v>
      </c>
      <c r="H1493" s="234">
        <f>unprmtd_src_summary!I1493</f>
        <v>0</v>
      </c>
      <c r="I1493" s="234">
        <f>unprmtd_src_summary!J1493</f>
        <v>0</v>
      </c>
      <c r="J1493" s="234">
        <f>unprmtd_src_summary!K1493</f>
        <v>0</v>
      </c>
    </row>
    <row r="1494" spans="1:10" s="221" customFormat="1" x14ac:dyDescent="0.2">
      <c r="A1494" s="221" t="s">
        <v>15903</v>
      </c>
      <c r="B1494" s="221" t="str">
        <f>unprmtd_src_summary!C1494</f>
        <v>38</v>
      </c>
      <c r="C1494" s="232" t="str">
        <f>unprmtd_src_summary!D1494</f>
        <v>3801301</v>
      </c>
      <c r="D1494" s="232" t="str">
        <f>unprmtd_src_summary!E1494</f>
        <v>2310002231</v>
      </c>
      <c r="E1494" s="233" t="str">
        <f>unprmtd_src_summary!F1494</f>
        <v>Condensate tank flaring</v>
      </c>
      <c r="F1494" s="234">
        <f>unprmtd_src_summary!G1494</f>
        <v>0</v>
      </c>
      <c r="G1494" s="234">
        <f>unprmtd_src_summary!H1494</f>
        <v>0</v>
      </c>
      <c r="H1494" s="234">
        <f>unprmtd_src_summary!I1494</f>
        <v>0</v>
      </c>
      <c r="I1494" s="234">
        <f>unprmtd_src_summary!J1494</f>
        <v>0</v>
      </c>
      <c r="J1494" s="234">
        <f>unprmtd_src_summary!K1494</f>
        <v>0</v>
      </c>
    </row>
    <row r="1495" spans="1:10" s="221" customFormat="1" x14ac:dyDescent="0.2">
      <c r="A1495" s="221" t="s">
        <v>15903</v>
      </c>
      <c r="B1495" s="221" t="str">
        <f>unprmtd_src_summary!C1495</f>
        <v>38</v>
      </c>
      <c r="C1495" s="232" t="str">
        <f>unprmtd_src_summary!D1495</f>
        <v>3802301</v>
      </c>
      <c r="D1495" s="232" t="str">
        <f>unprmtd_src_summary!E1495</f>
        <v>2310002231</v>
      </c>
      <c r="E1495" s="233" t="str">
        <f>unprmtd_src_summary!F1495</f>
        <v>Condensate tank flaring</v>
      </c>
      <c r="F1495" s="234">
        <f>unprmtd_src_summary!G1495</f>
        <v>0</v>
      </c>
      <c r="G1495" s="234">
        <f>unprmtd_src_summary!H1495</f>
        <v>0</v>
      </c>
      <c r="H1495" s="234">
        <f>unprmtd_src_summary!I1495</f>
        <v>0</v>
      </c>
      <c r="I1495" s="234">
        <f>unprmtd_src_summary!J1495</f>
        <v>0</v>
      </c>
      <c r="J1495" s="234">
        <f>unprmtd_src_summary!K1495</f>
        <v>0</v>
      </c>
    </row>
    <row r="1496" spans="1:10" s="221" customFormat="1" x14ac:dyDescent="0.2">
      <c r="A1496" s="221" t="s">
        <v>15903</v>
      </c>
      <c r="B1496" s="221" t="str">
        <f>unprmtd_src_summary!C1496</f>
        <v>38</v>
      </c>
      <c r="C1496" s="232" t="str">
        <f>unprmtd_src_summary!D1496</f>
        <v>3802501</v>
      </c>
      <c r="D1496" s="232" t="str">
        <f>unprmtd_src_summary!E1496</f>
        <v>2310002231</v>
      </c>
      <c r="E1496" s="233" t="str">
        <f>unprmtd_src_summary!F1496</f>
        <v>Condensate tank flaring</v>
      </c>
      <c r="F1496" s="234">
        <f>unprmtd_src_summary!G1496</f>
        <v>0</v>
      </c>
      <c r="G1496" s="234">
        <f>unprmtd_src_summary!H1496</f>
        <v>0</v>
      </c>
      <c r="H1496" s="234">
        <f>unprmtd_src_summary!I1496</f>
        <v>0</v>
      </c>
      <c r="I1496" s="234">
        <f>unprmtd_src_summary!J1496</f>
        <v>0</v>
      </c>
      <c r="J1496" s="234">
        <f>unprmtd_src_summary!K1496</f>
        <v>0</v>
      </c>
    </row>
    <row r="1497" spans="1:10" s="221" customFormat="1" x14ac:dyDescent="0.2">
      <c r="A1497" s="221" t="s">
        <v>15903</v>
      </c>
      <c r="B1497" s="221" t="str">
        <f>unprmtd_src_summary!C1497</f>
        <v>38</v>
      </c>
      <c r="C1497" s="232" t="str">
        <f>unprmtd_src_summary!D1497</f>
        <v>3803301</v>
      </c>
      <c r="D1497" s="232" t="str">
        <f>unprmtd_src_summary!E1497</f>
        <v>2310002231</v>
      </c>
      <c r="E1497" s="233" t="str">
        <f>unprmtd_src_summary!F1497</f>
        <v>Condensate tank flaring</v>
      </c>
      <c r="F1497" s="234">
        <f>unprmtd_src_summary!G1497</f>
        <v>0</v>
      </c>
      <c r="G1497" s="234">
        <f>unprmtd_src_summary!H1497</f>
        <v>0</v>
      </c>
      <c r="H1497" s="234">
        <f>unprmtd_src_summary!I1497</f>
        <v>0</v>
      </c>
      <c r="I1497" s="234">
        <f>unprmtd_src_summary!J1497</f>
        <v>0</v>
      </c>
      <c r="J1497" s="234">
        <f>unprmtd_src_summary!K1497</f>
        <v>0</v>
      </c>
    </row>
    <row r="1498" spans="1:10" s="221" customFormat="1" x14ac:dyDescent="0.2">
      <c r="A1498" s="221" t="s">
        <v>15903</v>
      </c>
      <c r="B1498" s="221" t="str">
        <f>unprmtd_src_summary!C1498</f>
        <v>38</v>
      </c>
      <c r="C1498" s="232" t="str">
        <f>unprmtd_src_summary!D1498</f>
        <v>3804901</v>
      </c>
      <c r="D1498" s="232" t="str">
        <f>unprmtd_src_summary!E1498</f>
        <v>2310002231</v>
      </c>
      <c r="E1498" s="233" t="str">
        <f>unprmtd_src_summary!F1498</f>
        <v>Condensate tank flaring</v>
      </c>
      <c r="F1498" s="234">
        <f>unprmtd_src_summary!G1498</f>
        <v>0</v>
      </c>
      <c r="G1498" s="234">
        <f>unprmtd_src_summary!H1498</f>
        <v>0</v>
      </c>
      <c r="H1498" s="234">
        <f>unprmtd_src_summary!I1498</f>
        <v>0</v>
      </c>
      <c r="I1498" s="234">
        <f>unprmtd_src_summary!J1498</f>
        <v>0</v>
      </c>
      <c r="J1498" s="234">
        <f>unprmtd_src_summary!K1498</f>
        <v>0</v>
      </c>
    </row>
    <row r="1499" spans="1:10" s="221" customFormat="1" x14ac:dyDescent="0.2">
      <c r="A1499" s="221" t="s">
        <v>15903</v>
      </c>
      <c r="B1499" s="221" t="str">
        <f>unprmtd_src_summary!C1499</f>
        <v>38</v>
      </c>
      <c r="C1499" s="232" t="str">
        <f>unprmtd_src_summary!D1499</f>
        <v>3805301</v>
      </c>
      <c r="D1499" s="232" t="str">
        <f>unprmtd_src_summary!E1499</f>
        <v>2310002231</v>
      </c>
      <c r="E1499" s="233" t="str">
        <f>unprmtd_src_summary!F1499</f>
        <v>Condensate tank flaring</v>
      </c>
      <c r="F1499" s="234">
        <f>unprmtd_src_summary!G1499</f>
        <v>0</v>
      </c>
      <c r="G1499" s="234">
        <f>unprmtd_src_summary!H1499</f>
        <v>0</v>
      </c>
      <c r="H1499" s="234">
        <f>unprmtd_src_summary!I1499</f>
        <v>0</v>
      </c>
      <c r="I1499" s="234">
        <f>unprmtd_src_summary!J1499</f>
        <v>0</v>
      </c>
      <c r="J1499" s="234">
        <f>unprmtd_src_summary!K1499</f>
        <v>0</v>
      </c>
    </row>
    <row r="1500" spans="1:10" s="221" customFormat="1" x14ac:dyDescent="0.2">
      <c r="A1500" s="221" t="s">
        <v>15903</v>
      </c>
      <c r="B1500" s="221" t="str">
        <f>unprmtd_src_summary!C1500</f>
        <v>38</v>
      </c>
      <c r="C1500" s="232" t="str">
        <f>unprmtd_src_summary!D1500</f>
        <v>3805501</v>
      </c>
      <c r="D1500" s="232" t="str">
        <f>unprmtd_src_summary!E1500</f>
        <v>2310002231</v>
      </c>
      <c r="E1500" s="233" t="str">
        <f>unprmtd_src_summary!F1500</f>
        <v>Condensate tank flaring</v>
      </c>
      <c r="F1500" s="234">
        <f>unprmtd_src_summary!G1500</f>
        <v>0</v>
      </c>
      <c r="G1500" s="234">
        <f>unprmtd_src_summary!H1500</f>
        <v>0</v>
      </c>
      <c r="H1500" s="234">
        <f>unprmtd_src_summary!I1500</f>
        <v>0</v>
      </c>
      <c r="I1500" s="234">
        <f>unprmtd_src_summary!J1500</f>
        <v>0</v>
      </c>
      <c r="J1500" s="234">
        <f>unprmtd_src_summary!K1500</f>
        <v>0</v>
      </c>
    </row>
    <row r="1501" spans="1:10" s="221" customFormat="1" x14ac:dyDescent="0.2">
      <c r="A1501" s="221" t="s">
        <v>15903</v>
      </c>
      <c r="B1501" s="221" t="str">
        <f>unprmtd_src_summary!C1501</f>
        <v>38</v>
      </c>
      <c r="C1501" s="232" t="str">
        <f>unprmtd_src_summary!D1501</f>
        <v>3805701</v>
      </c>
      <c r="D1501" s="232" t="str">
        <f>unprmtd_src_summary!E1501</f>
        <v>2310002231</v>
      </c>
      <c r="E1501" s="233" t="str">
        <f>unprmtd_src_summary!F1501</f>
        <v>Condensate tank flaring</v>
      </c>
      <c r="F1501" s="234">
        <f>unprmtd_src_summary!G1501</f>
        <v>0</v>
      </c>
      <c r="G1501" s="234">
        <f>unprmtd_src_summary!H1501</f>
        <v>0</v>
      </c>
      <c r="H1501" s="234">
        <f>unprmtd_src_summary!I1501</f>
        <v>0</v>
      </c>
      <c r="I1501" s="234">
        <f>unprmtd_src_summary!J1501</f>
        <v>0</v>
      </c>
      <c r="J1501" s="234">
        <f>unprmtd_src_summary!K1501</f>
        <v>0</v>
      </c>
    </row>
    <row r="1502" spans="1:10" s="221" customFormat="1" x14ac:dyDescent="0.2">
      <c r="A1502" s="221" t="s">
        <v>15903</v>
      </c>
      <c r="B1502" s="221" t="str">
        <f>unprmtd_src_summary!C1502</f>
        <v>38</v>
      </c>
      <c r="C1502" s="232" t="str">
        <f>unprmtd_src_summary!D1502</f>
        <v>3806101</v>
      </c>
      <c r="D1502" s="232" t="str">
        <f>unprmtd_src_summary!E1502</f>
        <v>2310002231</v>
      </c>
      <c r="E1502" s="233" t="str">
        <f>unprmtd_src_summary!F1502</f>
        <v>Condensate tank flaring</v>
      </c>
      <c r="F1502" s="234">
        <f>unprmtd_src_summary!G1502</f>
        <v>0</v>
      </c>
      <c r="G1502" s="234">
        <f>unprmtd_src_summary!H1502</f>
        <v>0</v>
      </c>
      <c r="H1502" s="234">
        <f>unprmtd_src_summary!I1502</f>
        <v>0</v>
      </c>
      <c r="I1502" s="234">
        <f>unprmtd_src_summary!J1502</f>
        <v>0</v>
      </c>
      <c r="J1502" s="234">
        <f>unprmtd_src_summary!K1502</f>
        <v>0</v>
      </c>
    </row>
    <row r="1503" spans="1:10" s="221" customFormat="1" x14ac:dyDescent="0.2">
      <c r="A1503" s="221" t="s">
        <v>15903</v>
      </c>
      <c r="B1503" s="221" t="str">
        <f>unprmtd_src_summary!C1503</f>
        <v>38</v>
      </c>
      <c r="C1503" s="232" t="str">
        <f>unprmtd_src_summary!D1503</f>
        <v>3807501</v>
      </c>
      <c r="D1503" s="232" t="str">
        <f>unprmtd_src_summary!E1503</f>
        <v>2310002231</v>
      </c>
      <c r="E1503" s="233" t="str">
        <f>unprmtd_src_summary!F1503</f>
        <v>Condensate tank flaring</v>
      </c>
      <c r="F1503" s="234">
        <f>unprmtd_src_summary!G1503</f>
        <v>0</v>
      </c>
      <c r="G1503" s="234">
        <f>unprmtd_src_summary!H1503</f>
        <v>0</v>
      </c>
      <c r="H1503" s="234">
        <f>unprmtd_src_summary!I1503</f>
        <v>0</v>
      </c>
      <c r="I1503" s="234">
        <f>unprmtd_src_summary!J1503</f>
        <v>0</v>
      </c>
      <c r="J1503" s="234">
        <f>unprmtd_src_summary!K1503</f>
        <v>0</v>
      </c>
    </row>
    <row r="1504" spans="1:10" s="221" customFormat="1" x14ac:dyDescent="0.2">
      <c r="A1504" s="221" t="s">
        <v>15903</v>
      </c>
      <c r="B1504" s="221" t="str">
        <f>unprmtd_src_summary!C1504</f>
        <v>38</v>
      </c>
      <c r="C1504" s="232" t="str">
        <f>unprmtd_src_summary!D1504</f>
        <v>3808701</v>
      </c>
      <c r="D1504" s="232" t="str">
        <f>unprmtd_src_summary!E1504</f>
        <v>2310002231</v>
      </c>
      <c r="E1504" s="233" t="str">
        <f>unprmtd_src_summary!F1504</f>
        <v>Condensate tank flaring</v>
      </c>
      <c r="F1504" s="234">
        <f>unprmtd_src_summary!G1504</f>
        <v>0</v>
      </c>
      <c r="G1504" s="234">
        <f>unprmtd_src_summary!H1504</f>
        <v>0</v>
      </c>
      <c r="H1504" s="234">
        <f>unprmtd_src_summary!I1504</f>
        <v>0</v>
      </c>
      <c r="I1504" s="234">
        <f>unprmtd_src_summary!J1504</f>
        <v>0</v>
      </c>
      <c r="J1504" s="234">
        <f>unprmtd_src_summary!K1504</f>
        <v>0</v>
      </c>
    </row>
    <row r="1505" spans="1:10" s="221" customFormat="1" ht="11.25" customHeight="1" x14ac:dyDescent="0.2">
      <c r="A1505" s="221" t="s">
        <v>15903</v>
      </c>
      <c r="B1505" s="221" t="str">
        <f>unprmtd_src_summary!C1505</f>
        <v>38</v>
      </c>
      <c r="C1505" s="232" t="str">
        <f>unprmtd_src_summary!D1505</f>
        <v>3808901</v>
      </c>
      <c r="D1505" s="232" t="str">
        <f>unprmtd_src_summary!E1505</f>
        <v>2310002231</v>
      </c>
      <c r="E1505" s="233" t="str">
        <f>unprmtd_src_summary!F1505</f>
        <v>Condensate tank flaring</v>
      </c>
      <c r="F1505" s="234">
        <f>unprmtd_src_summary!G1505</f>
        <v>0</v>
      </c>
      <c r="G1505" s="234">
        <f>unprmtd_src_summary!H1505</f>
        <v>0</v>
      </c>
      <c r="H1505" s="234">
        <f>unprmtd_src_summary!I1505</f>
        <v>0</v>
      </c>
      <c r="I1505" s="234">
        <f>unprmtd_src_summary!J1505</f>
        <v>0</v>
      </c>
      <c r="J1505" s="234">
        <f>unprmtd_src_summary!K1505</f>
        <v>0</v>
      </c>
    </row>
    <row r="1506" spans="1:10" s="221" customFormat="1" x14ac:dyDescent="0.2">
      <c r="A1506" s="221" t="s">
        <v>15903</v>
      </c>
      <c r="B1506" s="221" t="str">
        <f>unprmtd_src_summary!C1506</f>
        <v>38</v>
      </c>
      <c r="C1506" s="232" t="str">
        <f>unprmtd_src_summary!D1506</f>
        <v>3810101</v>
      </c>
      <c r="D1506" s="232" t="str">
        <f>unprmtd_src_summary!E1506</f>
        <v>2310002231</v>
      </c>
      <c r="E1506" s="233" t="str">
        <f>unprmtd_src_summary!F1506</f>
        <v>Condensate tank flaring</v>
      </c>
      <c r="F1506" s="234">
        <f>unprmtd_src_summary!G1506</f>
        <v>0</v>
      </c>
      <c r="G1506" s="234">
        <f>unprmtd_src_summary!H1506</f>
        <v>0</v>
      </c>
      <c r="H1506" s="234">
        <f>unprmtd_src_summary!I1506</f>
        <v>0</v>
      </c>
      <c r="I1506" s="234">
        <f>unprmtd_src_summary!J1506</f>
        <v>0</v>
      </c>
      <c r="J1506" s="234">
        <f>unprmtd_src_summary!K1506</f>
        <v>0</v>
      </c>
    </row>
    <row r="1507" spans="1:10" s="221" customFormat="1" x14ac:dyDescent="0.2">
      <c r="A1507" s="221" t="s">
        <v>15903</v>
      </c>
      <c r="B1507" s="221" t="str">
        <f>unprmtd_src_summary!C1507</f>
        <v>38</v>
      </c>
      <c r="C1507" s="232" t="str">
        <f>unprmtd_src_summary!D1507</f>
        <v>3810501</v>
      </c>
      <c r="D1507" s="232" t="str">
        <f>unprmtd_src_summary!E1507</f>
        <v>2310002231</v>
      </c>
      <c r="E1507" s="233" t="str">
        <f>unprmtd_src_summary!F1507</f>
        <v>Condensate tank flaring</v>
      </c>
      <c r="F1507" s="234">
        <f>unprmtd_src_summary!G1507</f>
        <v>0</v>
      </c>
      <c r="G1507" s="234">
        <f>unprmtd_src_summary!H1507</f>
        <v>0</v>
      </c>
      <c r="H1507" s="234">
        <f>unprmtd_src_summary!I1507</f>
        <v>0</v>
      </c>
      <c r="I1507" s="234">
        <f>unprmtd_src_summary!J1507</f>
        <v>0</v>
      </c>
      <c r="J1507" s="234">
        <f>unprmtd_src_summary!K1507</f>
        <v>0</v>
      </c>
    </row>
    <row r="1508" spans="1:10" s="221" customFormat="1" x14ac:dyDescent="0.2">
      <c r="A1508" s="221" t="s">
        <v>15903</v>
      </c>
      <c r="B1508" s="221" t="str">
        <f>unprmtd_src_summary!C1508</f>
        <v>46</v>
      </c>
      <c r="C1508" s="232" t="str">
        <f>unprmtd_src_summary!D1508</f>
        <v>4606301</v>
      </c>
      <c r="D1508" s="232" t="str">
        <f>unprmtd_src_summary!E1508</f>
        <v>2310002231</v>
      </c>
      <c r="E1508" s="233" t="str">
        <f>unprmtd_src_summary!F1508</f>
        <v>Condensate tank flaring</v>
      </c>
      <c r="F1508" s="234">
        <f>unprmtd_src_summary!G1508</f>
        <v>0</v>
      </c>
      <c r="G1508" s="234">
        <f>unprmtd_src_summary!H1508</f>
        <v>0</v>
      </c>
      <c r="H1508" s="234">
        <f>unprmtd_src_summary!I1508</f>
        <v>0</v>
      </c>
      <c r="I1508" s="234">
        <f>unprmtd_src_summary!J1508</f>
        <v>0</v>
      </c>
      <c r="J1508" s="234">
        <f>unprmtd_src_summary!K1508</f>
        <v>0</v>
      </c>
    </row>
    <row r="1509" spans="1:10" s="221" customFormat="1" x14ac:dyDescent="0.2">
      <c r="A1509" s="221" t="s">
        <v>15903</v>
      </c>
      <c r="B1509" s="221" t="str">
        <f>unprmtd_src_summary!C1509</f>
        <v>46</v>
      </c>
      <c r="C1509" s="232" t="str">
        <f>unprmtd_src_summary!D1509</f>
        <v>4601901</v>
      </c>
      <c r="D1509" s="232" t="str">
        <f>unprmtd_src_summary!E1509</f>
        <v>2310002231</v>
      </c>
      <c r="E1509" s="233" t="str">
        <f>unprmtd_src_summary!F1509</f>
        <v>Condensate tank flaring</v>
      </c>
      <c r="F1509" s="234">
        <f>unprmtd_src_summary!G1509</f>
        <v>0</v>
      </c>
      <c r="G1509" s="234">
        <f>unprmtd_src_summary!H1509</f>
        <v>0</v>
      </c>
      <c r="H1509" s="234">
        <f>unprmtd_src_summary!I1509</f>
        <v>0</v>
      </c>
      <c r="I1509" s="234">
        <f>unprmtd_src_summary!J1509</f>
        <v>0</v>
      </c>
      <c r="J1509" s="234">
        <f>unprmtd_src_summary!K1509</f>
        <v>0</v>
      </c>
    </row>
    <row r="1510" spans="1:10" s="226" customFormat="1" x14ac:dyDescent="0.2">
      <c r="A1510" s="226" t="s">
        <v>15903</v>
      </c>
      <c r="B1510" s="226" t="str">
        <f>unprmtd_src_summary!C1510</f>
        <v>30</v>
      </c>
      <c r="C1510" s="235" t="str">
        <f>unprmtd_src_summary!D1510</f>
        <v>3001102</v>
      </c>
      <c r="D1510" s="235" t="str">
        <f>unprmtd_src_summary!E1510</f>
        <v>2310002231</v>
      </c>
      <c r="E1510" s="236" t="str">
        <f>unprmtd_src_summary!F1510</f>
        <v>Condensate tank flaring</v>
      </c>
      <c r="F1510" s="237">
        <f>unprmtd_src_summary!G1510</f>
        <v>0</v>
      </c>
      <c r="G1510" s="237">
        <f>unprmtd_src_summary!H1510</f>
        <v>0</v>
      </c>
      <c r="H1510" s="237">
        <f>unprmtd_src_summary!I1510</f>
        <v>0</v>
      </c>
      <c r="I1510" s="237">
        <f>unprmtd_src_summary!J1510</f>
        <v>0</v>
      </c>
      <c r="J1510" s="237">
        <f>unprmtd_src_summary!K1510</f>
        <v>0</v>
      </c>
    </row>
    <row r="1511" spans="1:10" s="226" customFormat="1" x14ac:dyDescent="0.2">
      <c r="A1511" s="226" t="s">
        <v>15903</v>
      </c>
      <c r="B1511" s="226" t="str">
        <f>unprmtd_src_summary!C1511</f>
        <v>30</v>
      </c>
      <c r="C1511" s="235" t="str">
        <f>unprmtd_src_summary!D1511</f>
        <v>3001702</v>
      </c>
      <c r="D1511" s="235" t="str">
        <f>unprmtd_src_summary!E1511</f>
        <v>2310002231</v>
      </c>
      <c r="E1511" s="236" t="str">
        <f>unprmtd_src_summary!F1511</f>
        <v>Condensate tank flaring</v>
      </c>
      <c r="F1511" s="237">
        <f>unprmtd_src_summary!G1511</f>
        <v>0</v>
      </c>
      <c r="G1511" s="237">
        <f>unprmtd_src_summary!H1511</f>
        <v>0</v>
      </c>
      <c r="H1511" s="237">
        <f>unprmtd_src_summary!I1511</f>
        <v>0</v>
      </c>
      <c r="I1511" s="237">
        <f>unprmtd_src_summary!J1511</f>
        <v>0</v>
      </c>
      <c r="J1511" s="237">
        <f>unprmtd_src_summary!K1511</f>
        <v>0</v>
      </c>
    </row>
    <row r="1512" spans="1:10" s="226" customFormat="1" x14ac:dyDescent="0.2">
      <c r="A1512" s="226" t="s">
        <v>15903</v>
      </c>
      <c r="B1512" s="226" t="str">
        <f>unprmtd_src_summary!C1512</f>
        <v>30</v>
      </c>
      <c r="C1512" s="235" t="str">
        <f>unprmtd_src_summary!D1512</f>
        <v>3001902</v>
      </c>
      <c r="D1512" s="235" t="str">
        <f>unprmtd_src_summary!E1512</f>
        <v>2310002231</v>
      </c>
      <c r="E1512" s="236" t="str">
        <f>unprmtd_src_summary!F1512</f>
        <v>Condensate tank flaring</v>
      </c>
      <c r="F1512" s="237">
        <f>unprmtd_src_summary!G1512</f>
        <v>0</v>
      </c>
      <c r="G1512" s="237">
        <f>unprmtd_src_summary!H1512</f>
        <v>0</v>
      </c>
      <c r="H1512" s="237">
        <f>unprmtd_src_summary!I1512</f>
        <v>0</v>
      </c>
      <c r="I1512" s="237">
        <f>unprmtd_src_summary!J1512</f>
        <v>0</v>
      </c>
      <c r="J1512" s="237">
        <f>unprmtd_src_summary!K1512</f>
        <v>0</v>
      </c>
    </row>
    <row r="1513" spans="1:10" s="226" customFormat="1" x14ac:dyDescent="0.2">
      <c r="A1513" s="226" t="s">
        <v>15903</v>
      </c>
      <c r="B1513" s="226" t="str">
        <f>unprmtd_src_summary!C1513</f>
        <v>30</v>
      </c>
      <c r="C1513" s="235" t="str">
        <f>unprmtd_src_summary!D1513</f>
        <v>3002102</v>
      </c>
      <c r="D1513" s="235" t="str">
        <f>unprmtd_src_summary!E1513</f>
        <v>2310002231</v>
      </c>
      <c r="E1513" s="236" t="str">
        <f>unprmtd_src_summary!F1513</f>
        <v>Condensate tank flaring</v>
      </c>
      <c r="F1513" s="237">
        <f>unprmtd_src_summary!G1513</f>
        <v>7.5215643380601308E-3</v>
      </c>
      <c r="G1513" s="237">
        <f>unprmtd_src_summary!H1513</f>
        <v>0</v>
      </c>
      <c r="H1513" s="237">
        <f>unprmtd_src_summary!I1513</f>
        <v>4.0926158898268367E-2</v>
      </c>
      <c r="I1513" s="237">
        <f>unprmtd_src_summary!J1513</f>
        <v>0</v>
      </c>
      <c r="J1513" s="237">
        <f>unprmtd_src_summary!K1513</f>
        <v>0</v>
      </c>
    </row>
    <row r="1514" spans="1:10" s="226" customFormat="1" x14ac:dyDescent="0.2">
      <c r="A1514" s="226" t="s">
        <v>15903</v>
      </c>
      <c r="B1514" s="226" t="str">
        <f>unprmtd_src_summary!C1514</f>
        <v>30</v>
      </c>
      <c r="C1514" s="235" t="str">
        <f>unprmtd_src_summary!D1514</f>
        <v>3002502</v>
      </c>
      <c r="D1514" s="235" t="str">
        <f>unprmtd_src_summary!E1514</f>
        <v>2310002231</v>
      </c>
      <c r="E1514" s="236" t="str">
        <f>unprmtd_src_summary!F1514</f>
        <v>Condensate tank flaring</v>
      </c>
      <c r="F1514" s="237">
        <f>unprmtd_src_summary!G1514</f>
        <v>3.5999134133996115E-2</v>
      </c>
      <c r="G1514" s="237">
        <f>unprmtd_src_summary!H1514</f>
        <v>0</v>
      </c>
      <c r="H1514" s="237">
        <f>unprmtd_src_summary!I1514</f>
        <v>0.19587764161144947</v>
      </c>
      <c r="I1514" s="237">
        <f>unprmtd_src_summary!J1514</f>
        <v>0</v>
      </c>
      <c r="J1514" s="237">
        <f>unprmtd_src_summary!K1514</f>
        <v>0</v>
      </c>
    </row>
    <row r="1515" spans="1:10" s="226" customFormat="1" x14ac:dyDescent="0.2">
      <c r="A1515" s="226" t="s">
        <v>15903</v>
      </c>
      <c r="B1515" s="226" t="str">
        <f>unprmtd_src_summary!C1515</f>
        <v>30</v>
      </c>
      <c r="C1515" s="235" t="str">
        <f>unprmtd_src_summary!D1515</f>
        <v>3003302</v>
      </c>
      <c r="D1515" s="235" t="str">
        <f>unprmtd_src_summary!E1515</f>
        <v>2310002231</v>
      </c>
      <c r="E1515" s="236" t="str">
        <f>unprmtd_src_summary!F1515</f>
        <v>Condensate tank flaring</v>
      </c>
      <c r="F1515" s="237">
        <f>unprmtd_src_summary!G1515</f>
        <v>0</v>
      </c>
      <c r="G1515" s="237">
        <f>unprmtd_src_summary!H1515</f>
        <v>0</v>
      </c>
      <c r="H1515" s="237">
        <f>unprmtd_src_summary!I1515</f>
        <v>0</v>
      </c>
      <c r="I1515" s="237">
        <f>unprmtd_src_summary!J1515</f>
        <v>0</v>
      </c>
      <c r="J1515" s="237">
        <f>unprmtd_src_summary!K1515</f>
        <v>0</v>
      </c>
    </row>
    <row r="1516" spans="1:10" s="226" customFormat="1" x14ac:dyDescent="0.2">
      <c r="A1516" s="226" t="s">
        <v>15903</v>
      </c>
      <c r="B1516" s="226" t="str">
        <f>unprmtd_src_summary!C1516</f>
        <v>30</v>
      </c>
      <c r="C1516" s="235" t="str">
        <f>unprmtd_src_summary!D1516</f>
        <v>3005502</v>
      </c>
      <c r="D1516" s="235" t="str">
        <f>unprmtd_src_summary!E1516</f>
        <v>2310002231</v>
      </c>
      <c r="E1516" s="236" t="str">
        <f>unprmtd_src_summary!F1516</f>
        <v>Condensate tank flaring</v>
      </c>
      <c r="F1516" s="237">
        <f>unprmtd_src_summary!G1516</f>
        <v>0</v>
      </c>
      <c r="G1516" s="237">
        <f>unprmtd_src_summary!H1516</f>
        <v>0</v>
      </c>
      <c r="H1516" s="237">
        <f>unprmtd_src_summary!I1516</f>
        <v>0</v>
      </c>
      <c r="I1516" s="237">
        <f>unprmtd_src_summary!J1516</f>
        <v>0</v>
      </c>
      <c r="J1516" s="237">
        <f>unprmtd_src_summary!K1516</f>
        <v>0</v>
      </c>
    </row>
    <row r="1517" spans="1:10" s="226" customFormat="1" x14ac:dyDescent="0.2">
      <c r="A1517" s="226" t="s">
        <v>15903</v>
      </c>
      <c r="B1517" s="226" t="str">
        <f>unprmtd_src_summary!C1517</f>
        <v>30</v>
      </c>
      <c r="C1517" s="235" t="str">
        <f>unprmtd_src_summary!D1517</f>
        <v>3007902</v>
      </c>
      <c r="D1517" s="235" t="str">
        <f>unprmtd_src_summary!E1517</f>
        <v>2310002231</v>
      </c>
      <c r="E1517" s="236" t="str">
        <f>unprmtd_src_summary!F1517</f>
        <v>Condensate tank flaring</v>
      </c>
      <c r="F1517" s="237">
        <f>unprmtd_src_summary!G1517</f>
        <v>0</v>
      </c>
      <c r="G1517" s="237">
        <f>unprmtd_src_summary!H1517</f>
        <v>0</v>
      </c>
      <c r="H1517" s="237">
        <f>unprmtd_src_summary!I1517</f>
        <v>0</v>
      </c>
      <c r="I1517" s="237">
        <f>unprmtd_src_summary!J1517</f>
        <v>0</v>
      </c>
      <c r="J1517" s="237">
        <f>unprmtd_src_summary!K1517</f>
        <v>0</v>
      </c>
    </row>
    <row r="1518" spans="1:10" s="226" customFormat="1" x14ac:dyDescent="0.2">
      <c r="A1518" s="226" t="s">
        <v>15903</v>
      </c>
      <c r="B1518" s="226" t="str">
        <f>unprmtd_src_summary!C1518</f>
        <v>30</v>
      </c>
      <c r="C1518" s="235" t="str">
        <f>unprmtd_src_summary!D1518</f>
        <v>3008302</v>
      </c>
      <c r="D1518" s="235" t="str">
        <f>unprmtd_src_summary!E1518</f>
        <v>2310002231</v>
      </c>
      <c r="E1518" s="236" t="str">
        <f>unprmtd_src_summary!F1518</f>
        <v>Condensate tank flaring</v>
      </c>
      <c r="F1518" s="237">
        <f>unprmtd_src_summary!G1518</f>
        <v>6.169506780895196E-2</v>
      </c>
      <c r="G1518" s="237">
        <f>unprmtd_src_summary!H1518</f>
        <v>0</v>
      </c>
      <c r="H1518" s="237">
        <f>unprmtd_src_summary!I1518</f>
        <v>0.33569375131341511</v>
      </c>
      <c r="I1518" s="237">
        <f>unprmtd_src_summary!J1518</f>
        <v>0</v>
      </c>
      <c r="J1518" s="237">
        <f>unprmtd_src_summary!K1518</f>
        <v>0</v>
      </c>
    </row>
    <row r="1519" spans="1:10" s="226" customFormat="1" x14ac:dyDescent="0.2">
      <c r="A1519" s="226" t="s">
        <v>15903</v>
      </c>
      <c r="B1519" s="226" t="str">
        <f>unprmtd_src_summary!C1519</f>
        <v>30</v>
      </c>
      <c r="C1519" s="235" t="str">
        <f>unprmtd_src_summary!D1519</f>
        <v>3008502</v>
      </c>
      <c r="D1519" s="235" t="str">
        <f>unprmtd_src_summary!E1519</f>
        <v>2310002231</v>
      </c>
      <c r="E1519" s="236" t="str">
        <f>unprmtd_src_summary!F1519</f>
        <v>Condensate tank flaring</v>
      </c>
      <c r="F1519" s="237">
        <f>unprmtd_src_summary!G1519</f>
        <v>0</v>
      </c>
      <c r="G1519" s="237">
        <f>unprmtd_src_summary!H1519</f>
        <v>0</v>
      </c>
      <c r="H1519" s="237">
        <f>unprmtd_src_summary!I1519</f>
        <v>0</v>
      </c>
      <c r="I1519" s="237">
        <f>unprmtd_src_summary!J1519</f>
        <v>0</v>
      </c>
      <c r="J1519" s="237">
        <f>unprmtd_src_summary!K1519</f>
        <v>0</v>
      </c>
    </row>
    <row r="1520" spans="1:10" s="226" customFormat="1" x14ac:dyDescent="0.2">
      <c r="A1520" s="226" t="s">
        <v>15903</v>
      </c>
      <c r="B1520" s="226" t="str">
        <f>unprmtd_src_summary!C1520</f>
        <v>30</v>
      </c>
      <c r="C1520" s="235" t="str">
        <f>unprmtd_src_summary!D1520</f>
        <v>3009102</v>
      </c>
      <c r="D1520" s="235" t="str">
        <f>unprmtd_src_summary!E1520</f>
        <v>2310002231</v>
      </c>
      <c r="E1520" s="236" t="str">
        <f>unprmtd_src_summary!F1520</f>
        <v>Condensate tank flaring</v>
      </c>
      <c r="F1520" s="237">
        <f>unprmtd_src_summary!G1520</f>
        <v>1.9248516618585679E-2</v>
      </c>
      <c r="G1520" s="237">
        <f>unprmtd_src_summary!H1520</f>
        <v>0</v>
      </c>
      <c r="H1520" s="237">
        <f>unprmtd_src_summary!I1520</f>
        <v>0.10473457571877502</v>
      </c>
      <c r="I1520" s="237">
        <f>unprmtd_src_summary!J1520</f>
        <v>0</v>
      </c>
      <c r="J1520" s="237">
        <f>unprmtd_src_summary!K1520</f>
        <v>0</v>
      </c>
    </row>
    <row r="1521" spans="1:10" s="226" customFormat="1" x14ac:dyDescent="0.2">
      <c r="A1521" s="226" t="s">
        <v>15903</v>
      </c>
      <c r="B1521" s="226" t="str">
        <f>unprmtd_src_summary!C1521</f>
        <v>30</v>
      </c>
      <c r="C1521" s="235" t="str">
        <f>unprmtd_src_summary!D1521</f>
        <v>3010502</v>
      </c>
      <c r="D1521" s="235" t="str">
        <f>unprmtd_src_summary!E1521</f>
        <v>2310002231</v>
      </c>
      <c r="E1521" s="236" t="str">
        <f>unprmtd_src_summary!F1521</f>
        <v>Condensate tank flaring</v>
      </c>
      <c r="F1521" s="237">
        <f>unprmtd_src_summary!G1521</f>
        <v>0</v>
      </c>
      <c r="G1521" s="237">
        <f>unprmtd_src_summary!H1521</f>
        <v>0</v>
      </c>
      <c r="H1521" s="237">
        <f>unprmtd_src_summary!I1521</f>
        <v>0</v>
      </c>
      <c r="I1521" s="237">
        <f>unprmtd_src_summary!J1521</f>
        <v>0</v>
      </c>
      <c r="J1521" s="237">
        <f>unprmtd_src_summary!K1521</f>
        <v>0</v>
      </c>
    </row>
    <row r="1522" spans="1:10" s="226" customFormat="1" x14ac:dyDescent="0.2">
      <c r="A1522" s="226" t="s">
        <v>15903</v>
      </c>
      <c r="B1522" s="226" t="str">
        <f>unprmtd_src_summary!C1522</f>
        <v>30</v>
      </c>
      <c r="C1522" s="235" t="str">
        <f>unprmtd_src_summary!D1522</f>
        <v>3010902</v>
      </c>
      <c r="D1522" s="235" t="str">
        <f>unprmtd_src_summary!E1522</f>
        <v>2310002231</v>
      </c>
      <c r="E1522" s="236" t="str">
        <f>unprmtd_src_summary!F1522</f>
        <v>Condensate tank flaring</v>
      </c>
      <c r="F1522" s="237">
        <f>unprmtd_src_summary!G1522</f>
        <v>0</v>
      </c>
      <c r="G1522" s="237">
        <f>unprmtd_src_summary!H1522</f>
        <v>0</v>
      </c>
      <c r="H1522" s="237">
        <f>unprmtd_src_summary!I1522</f>
        <v>0</v>
      </c>
      <c r="I1522" s="237">
        <f>unprmtd_src_summary!J1522</f>
        <v>0</v>
      </c>
      <c r="J1522" s="237">
        <f>unprmtd_src_summary!K1522</f>
        <v>0</v>
      </c>
    </row>
    <row r="1523" spans="1:10" s="226" customFormat="1" x14ac:dyDescent="0.2">
      <c r="A1523" s="226" t="s">
        <v>15903</v>
      </c>
      <c r="B1523" s="226" t="str">
        <f>unprmtd_src_summary!C1523</f>
        <v>38</v>
      </c>
      <c r="C1523" s="235" t="str">
        <f>unprmtd_src_summary!D1523</f>
        <v>3800702</v>
      </c>
      <c r="D1523" s="235" t="str">
        <f>unprmtd_src_summary!E1523</f>
        <v>2310002231</v>
      </c>
      <c r="E1523" s="236" t="str">
        <f>unprmtd_src_summary!F1523</f>
        <v>Condensate tank flaring</v>
      </c>
      <c r="F1523" s="237">
        <f>unprmtd_src_summary!G1523</f>
        <v>2.7302087865029984E-2</v>
      </c>
      <c r="G1523" s="237">
        <f>unprmtd_src_summary!H1523</f>
        <v>0</v>
      </c>
      <c r="H1523" s="237">
        <f>unprmtd_src_summary!I1523</f>
        <v>0.14855547808913375</v>
      </c>
      <c r="I1523" s="237">
        <f>unprmtd_src_summary!J1523</f>
        <v>0</v>
      </c>
      <c r="J1523" s="237">
        <f>unprmtd_src_summary!K1523</f>
        <v>0</v>
      </c>
    </row>
    <row r="1524" spans="1:10" s="226" customFormat="1" x14ac:dyDescent="0.2">
      <c r="A1524" s="226" t="s">
        <v>15903</v>
      </c>
      <c r="B1524" s="226" t="str">
        <f>unprmtd_src_summary!C1524</f>
        <v>38</v>
      </c>
      <c r="C1524" s="235" t="str">
        <f>unprmtd_src_summary!D1524</f>
        <v>3800902</v>
      </c>
      <c r="D1524" s="235" t="str">
        <f>unprmtd_src_summary!E1524</f>
        <v>2310002231</v>
      </c>
      <c r="E1524" s="236" t="str">
        <f>unprmtd_src_summary!F1524</f>
        <v>Condensate tank flaring</v>
      </c>
      <c r="F1524" s="237">
        <f>unprmtd_src_summary!G1524</f>
        <v>0.1215255780723289</v>
      </c>
      <c r="G1524" s="237">
        <f>unprmtd_src_summary!H1524</f>
        <v>0</v>
      </c>
      <c r="H1524" s="237">
        <f>unprmtd_src_summary!I1524</f>
        <v>0.66124211598178961</v>
      </c>
      <c r="I1524" s="237">
        <f>unprmtd_src_summary!J1524</f>
        <v>0</v>
      </c>
      <c r="J1524" s="237">
        <f>unprmtd_src_summary!K1524</f>
        <v>0</v>
      </c>
    </row>
    <row r="1525" spans="1:10" s="226" customFormat="1" x14ac:dyDescent="0.2">
      <c r="A1525" s="226" t="s">
        <v>15903</v>
      </c>
      <c r="B1525" s="226" t="str">
        <f>unprmtd_src_summary!C1525</f>
        <v>38</v>
      </c>
      <c r="C1525" s="235" t="str">
        <f>unprmtd_src_summary!D1525</f>
        <v>3801102</v>
      </c>
      <c r="D1525" s="235" t="str">
        <f>unprmtd_src_summary!E1525</f>
        <v>2310002231</v>
      </c>
      <c r="E1525" s="236" t="str">
        <f>unprmtd_src_summary!F1525</f>
        <v>Condensate tank flaring</v>
      </c>
      <c r="F1525" s="237">
        <f>unprmtd_src_summary!G1525</f>
        <v>3.821646292715446</v>
      </c>
      <c r="G1525" s="237">
        <f>unprmtd_src_summary!H1525</f>
        <v>0</v>
      </c>
      <c r="H1525" s="237">
        <f>unprmtd_src_summary!I1525</f>
        <v>20.794251886834047</v>
      </c>
      <c r="I1525" s="237">
        <f>unprmtd_src_summary!J1525</f>
        <v>0</v>
      </c>
      <c r="J1525" s="237">
        <f>unprmtd_src_summary!K1525</f>
        <v>0</v>
      </c>
    </row>
    <row r="1526" spans="1:10" s="226" customFormat="1" x14ac:dyDescent="0.2">
      <c r="A1526" s="226" t="s">
        <v>15903</v>
      </c>
      <c r="B1526" s="226" t="str">
        <f>unprmtd_src_summary!C1526</f>
        <v>38</v>
      </c>
      <c r="C1526" s="235" t="str">
        <f>unprmtd_src_summary!D1526</f>
        <v>3801302</v>
      </c>
      <c r="D1526" s="235" t="str">
        <f>unprmtd_src_summary!E1526</f>
        <v>2310002231</v>
      </c>
      <c r="E1526" s="236" t="str">
        <f>unprmtd_src_summary!F1526</f>
        <v>Condensate tank flaring</v>
      </c>
      <c r="F1526" s="237">
        <f>unprmtd_src_summary!G1526</f>
        <v>6.2622279849278678E-2</v>
      </c>
      <c r="G1526" s="237">
        <f>unprmtd_src_summary!H1526</f>
        <v>0</v>
      </c>
      <c r="H1526" s="237">
        <f>unprmtd_src_summary!I1526</f>
        <v>0.34073887565048694</v>
      </c>
      <c r="I1526" s="237">
        <f>unprmtd_src_summary!J1526</f>
        <v>0</v>
      </c>
      <c r="J1526" s="237">
        <f>unprmtd_src_summary!K1526</f>
        <v>0</v>
      </c>
    </row>
    <row r="1527" spans="1:10" s="226" customFormat="1" x14ac:dyDescent="0.2">
      <c r="A1527" s="226" t="s">
        <v>15903</v>
      </c>
      <c r="B1527" s="226" t="str">
        <f>unprmtd_src_summary!C1527</f>
        <v>38</v>
      </c>
      <c r="C1527" s="235" t="str">
        <f>unprmtd_src_summary!D1527</f>
        <v>3802302</v>
      </c>
      <c r="D1527" s="235" t="str">
        <f>unprmtd_src_summary!E1527</f>
        <v>2310002231</v>
      </c>
      <c r="E1527" s="236" t="str">
        <f>unprmtd_src_summary!F1527</f>
        <v>Condensate tank flaring</v>
      </c>
      <c r="F1527" s="237">
        <f>unprmtd_src_summary!G1527</f>
        <v>0.18084941508962565</v>
      </c>
      <c r="G1527" s="237">
        <f>unprmtd_src_summary!H1527</f>
        <v>0</v>
      </c>
      <c r="H1527" s="237">
        <f>unprmtd_src_summary!I1527</f>
        <v>0.98403358210531622</v>
      </c>
      <c r="I1527" s="237">
        <f>unprmtd_src_summary!J1527</f>
        <v>0</v>
      </c>
      <c r="J1527" s="237">
        <f>unprmtd_src_summary!K1527</f>
        <v>0</v>
      </c>
    </row>
    <row r="1528" spans="1:10" s="226" customFormat="1" x14ac:dyDescent="0.2">
      <c r="A1528" s="226" t="s">
        <v>15903</v>
      </c>
      <c r="B1528" s="226" t="str">
        <f>unprmtd_src_summary!C1528</f>
        <v>38</v>
      </c>
      <c r="C1528" s="235" t="str">
        <f>unprmtd_src_summary!D1528</f>
        <v>3802502</v>
      </c>
      <c r="D1528" s="235" t="str">
        <f>unprmtd_src_summary!E1528</f>
        <v>2310002231</v>
      </c>
      <c r="E1528" s="236" t="str">
        <f>unprmtd_src_summary!F1528</f>
        <v>Condensate tank flaring</v>
      </c>
      <c r="F1528" s="237">
        <f>unprmtd_src_summary!G1528</f>
        <v>0.53740551182116325</v>
      </c>
      <c r="G1528" s="237">
        <f>unprmtd_src_summary!H1528</f>
        <v>0</v>
      </c>
      <c r="H1528" s="237">
        <f>unprmtd_src_summary!I1528</f>
        <v>2.9241182260857417</v>
      </c>
      <c r="I1528" s="237">
        <f>unprmtd_src_summary!J1528</f>
        <v>0</v>
      </c>
      <c r="J1528" s="237">
        <f>unprmtd_src_summary!K1528</f>
        <v>0</v>
      </c>
    </row>
    <row r="1529" spans="1:10" s="226" customFormat="1" x14ac:dyDescent="0.2">
      <c r="A1529" s="226" t="s">
        <v>15903</v>
      </c>
      <c r="B1529" s="226" t="str">
        <f>unprmtd_src_summary!C1529</f>
        <v>38</v>
      </c>
      <c r="C1529" s="235" t="str">
        <f>unprmtd_src_summary!D1529</f>
        <v>3803302</v>
      </c>
      <c r="D1529" s="235" t="str">
        <f>unprmtd_src_summary!E1529</f>
        <v>2310002231</v>
      </c>
      <c r="E1529" s="236" t="str">
        <f>unprmtd_src_summary!F1529</f>
        <v>Condensate tank flaring</v>
      </c>
      <c r="F1529" s="237">
        <f>unprmtd_src_summary!G1529</f>
        <v>0</v>
      </c>
      <c r="G1529" s="237">
        <f>unprmtd_src_summary!H1529</f>
        <v>0</v>
      </c>
      <c r="H1529" s="237">
        <f>unprmtd_src_summary!I1529</f>
        <v>0</v>
      </c>
      <c r="I1529" s="237">
        <f>unprmtd_src_summary!J1529</f>
        <v>0</v>
      </c>
      <c r="J1529" s="237">
        <f>unprmtd_src_summary!K1529</f>
        <v>0</v>
      </c>
    </row>
    <row r="1530" spans="1:10" s="226" customFormat="1" x14ac:dyDescent="0.2">
      <c r="A1530" s="226" t="s">
        <v>15903</v>
      </c>
      <c r="B1530" s="226" t="str">
        <f>unprmtd_src_summary!C1530</f>
        <v>38</v>
      </c>
      <c r="C1530" s="235" t="str">
        <f>unprmtd_src_summary!D1530</f>
        <v>3804902</v>
      </c>
      <c r="D1530" s="235" t="str">
        <f>unprmtd_src_summary!E1530</f>
        <v>2310002231</v>
      </c>
      <c r="E1530" s="236" t="str">
        <f>unprmtd_src_summary!F1530</f>
        <v>Condensate tank flaring</v>
      </c>
      <c r="F1530" s="237">
        <f>unprmtd_src_summary!G1530</f>
        <v>0</v>
      </c>
      <c r="G1530" s="237">
        <f>unprmtd_src_summary!H1530</f>
        <v>0</v>
      </c>
      <c r="H1530" s="237">
        <f>unprmtd_src_summary!I1530</f>
        <v>0</v>
      </c>
      <c r="I1530" s="237">
        <f>unprmtd_src_summary!J1530</f>
        <v>0</v>
      </c>
      <c r="J1530" s="237">
        <f>unprmtd_src_summary!K1530</f>
        <v>0</v>
      </c>
    </row>
    <row r="1531" spans="1:10" s="226" customFormat="1" x14ac:dyDescent="0.2">
      <c r="A1531" s="226" t="s">
        <v>15903</v>
      </c>
      <c r="B1531" s="226" t="str">
        <f>unprmtd_src_summary!C1531</f>
        <v>38</v>
      </c>
      <c r="C1531" s="235" t="str">
        <f>unprmtd_src_summary!D1531</f>
        <v>3805302</v>
      </c>
      <c r="D1531" s="235" t="str">
        <f>unprmtd_src_summary!E1531</f>
        <v>2310002231</v>
      </c>
      <c r="E1531" s="236" t="str">
        <f>unprmtd_src_summary!F1531</f>
        <v>Condensate tank flaring</v>
      </c>
      <c r="F1531" s="237">
        <f>unprmtd_src_summary!G1531</f>
        <v>2.7581062154321732</v>
      </c>
      <c r="G1531" s="237">
        <f>unprmtd_src_summary!H1531</f>
        <v>0</v>
      </c>
      <c r="H1531" s="237">
        <f>unprmtd_src_summary!I1531</f>
        <v>15.007342642792709</v>
      </c>
      <c r="I1531" s="237">
        <f>unprmtd_src_summary!J1531</f>
        <v>0</v>
      </c>
      <c r="J1531" s="237">
        <f>unprmtd_src_summary!K1531</f>
        <v>0</v>
      </c>
    </row>
    <row r="1532" spans="1:10" s="226" customFormat="1" x14ac:dyDescent="0.2">
      <c r="A1532" s="226" t="s">
        <v>15903</v>
      </c>
      <c r="B1532" s="226" t="str">
        <f>unprmtd_src_summary!C1532</f>
        <v>38</v>
      </c>
      <c r="C1532" s="235" t="str">
        <f>unprmtd_src_summary!D1532</f>
        <v>3805502</v>
      </c>
      <c r="D1532" s="235" t="str">
        <f>unprmtd_src_summary!E1532</f>
        <v>2310002231</v>
      </c>
      <c r="E1532" s="236" t="str">
        <f>unprmtd_src_summary!F1532</f>
        <v>Condensate tank flaring</v>
      </c>
      <c r="F1532" s="237">
        <f>unprmtd_src_summary!G1532</f>
        <v>0</v>
      </c>
      <c r="G1532" s="237">
        <f>unprmtd_src_summary!H1532</f>
        <v>0</v>
      </c>
      <c r="H1532" s="237">
        <f>unprmtd_src_summary!I1532</f>
        <v>0</v>
      </c>
      <c r="I1532" s="237">
        <f>unprmtd_src_summary!J1532</f>
        <v>0</v>
      </c>
      <c r="J1532" s="237">
        <f>unprmtd_src_summary!K1532</f>
        <v>0</v>
      </c>
    </row>
    <row r="1533" spans="1:10" s="226" customFormat="1" x14ac:dyDescent="0.2">
      <c r="A1533" s="226" t="s">
        <v>15903</v>
      </c>
      <c r="B1533" s="226" t="str">
        <f>unprmtd_src_summary!C1533</f>
        <v>38</v>
      </c>
      <c r="C1533" s="235" t="str">
        <f>unprmtd_src_summary!D1533</f>
        <v>3805702</v>
      </c>
      <c r="D1533" s="235" t="str">
        <f>unprmtd_src_summary!E1533</f>
        <v>2310002231</v>
      </c>
      <c r="E1533" s="236" t="str">
        <f>unprmtd_src_summary!F1533</f>
        <v>Condensate tank flaring</v>
      </c>
      <c r="F1533" s="237">
        <f>unprmtd_src_summary!G1533</f>
        <v>0</v>
      </c>
      <c r="G1533" s="237">
        <f>unprmtd_src_summary!H1533</f>
        <v>0</v>
      </c>
      <c r="H1533" s="237">
        <f>unprmtd_src_summary!I1533</f>
        <v>0</v>
      </c>
      <c r="I1533" s="237">
        <f>unprmtd_src_summary!J1533</f>
        <v>0</v>
      </c>
      <c r="J1533" s="237">
        <f>unprmtd_src_summary!K1533</f>
        <v>0</v>
      </c>
    </row>
    <row r="1534" spans="1:10" s="226" customFormat="1" x14ac:dyDescent="0.2">
      <c r="A1534" s="226" t="s">
        <v>15903</v>
      </c>
      <c r="B1534" s="226" t="str">
        <f>unprmtd_src_summary!C1534</f>
        <v>38</v>
      </c>
      <c r="C1534" s="235" t="str">
        <f>unprmtd_src_summary!D1534</f>
        <v>3806102</v>
      </c>
      <c r="D1534" s="235" t="str">
        <f>unprmtd_src_summary!E1534</f>
        <v>2310002231</v>
      </c>
      <c r="E1534" s="236" t="str">
        <f>unprmtd_src_summary!F1534</f>
        <v>Condensate tank flaring</v>
      </c>
      <c r="F1534" s="237">
        <f>unprmtd_src_summary!G1534</f>
        <v>0.64552958253467163</v>
      </c>
      <c r="G1534" s="237">
        <f>unprmtd_src_summary!H1534</f>
        <v>0</v>
      </c>
      <c r="H1534" s="237">
        <f>unprmtd_src_summary!I1534</f>
        <v>3.5124403755563018</v>
      </c>
      <c r="I1534" s="237">
        <f>unprmtd_src_summary!J1534</f>
        <v>0</v>
      </c>
      <c r="J1534" s="237">
        <f>unprmtd_src_summary!K1534</f>
        <v>0</v>
      </c>
    </row>
    <row r="1535" spans="1:10" s="226" customFormat="1" x14ac:dyDescent="0.2">
      <c r="A1535" s="226" t="s">
        <v>15903</v>
      </c>
      <c r="B1535" s="226" t="str">
        <f>unprmtd_src_summary!C1535</f>
        <v>38</v>
      </c>
      <c r="C1535" s="235" t="str">
        <f>unprmtd_src_summary!D1535</f>
        <v>3807502</v>
      </c>
      <c r="D1535" s="235" t="str">
        <f>unprmtd_src_summary!E1535</f>
        <v>2310002231</v>
      </c>
      <c r="E1535" s="236" t="str">
        <f>unprmtd_src_summary!F1535</f>
        <v>Condensate tank flaring</v>
      </c>
      <c r="F1535" s="237">
        <f>unprmtd_src_summary!G1535</f>
        <v>8.3433883432021683E-2</v>
      </c>
      <c r="G1535" s="237">
        <f>unprmtd_src_summary!H1535</f>
        <v>0</v>
      </c>
      <c r="H1535" s="237">
        <f>unprmtd_src_summary!I1535</f>
        <v>0.45397848338011804</v>
      </c>
      <c r="I1535" s="237">
        <f>unprmtd_src_summary!J1535</f>
        <v>0</v>
      </c>
      <c r="J1535" s="237">
        <f>unprmtd_src_summary!K1535</f>
        <v>0</v>
      </c>
    </row>
    <row r="1536" spans="1:10" s="226" customFormat="1" x14ac:dyDescent="0.2">
      <c r="A1536" s="226" t="s">
        <v>15903</v>
      </c>
      <c r="B1536" s="226" t="str">
        <f>unprmtd_src_summary!C1536</f>
        <v>38</v>
      </c>
      <c r="C1536" s="235" t="str">
        <f>unprmtd_src_summary!D1536</f>
        <v>3808702</v>
      </c>
      <c r="D1536" s="235" t="str">
        <f>unprmtd_src_summary!E1536</f>
        <v>2310002231</v>
      </c>
      <c r="E1536" s="236" t="str">
        <f>unprmtd_src_summary!F1536</f>
        <v>Condensate tank flaring</v>
      </c>
      <c r="F1536" s="237">
        <f>unprmtd_src_summary!G1536</f>
        <v>0.37851531521665216</v>
      </c>
      <c r="G1536" s="237">
        <f>unprmtd_src_summary!H1536</f>
        <v>0</v>
      </c>
      <c r="H1536" s="237">
        <f>unprmtd_src_summary!I1536</f>
        <v>2.0595686269141367</v>
      </c>
      <c r="I1536" s="237">
        <f>unprmtd_src_summary!J1536</f>
        <v>0</v>
      </c>
      <c r="J1536" s="237">
        <f>unprmtd_src_summary!K1536</f>
        <v>0</v>
      </c>
    </row>
    <row r="1537" spans="1:10" s="226" customFormat="1" ht="11.25" customHeight="1" x14ac:dyDescent="0.2">
      <c r="A1537" s="226" t="s">
        <v>15903</v>
      </c>
      <c r="B1537" s="226" t="str">
        <f>unprmtd_src_summary!C1537</f>
        <v>38</v>
      </c>
      <c r="C1537" s="235" t="str">
        <f>unprmtd_src_summary!D1537</f>
        <v>3808902</v>
      </c>
      <c r="D1537" s="235" t="str">
        <f>unprmtd_src_summary!E1537</f>
        <v>2310002231</v>
      </c>
      <c r="E1537" s="236" t="str">
        <f>unprmtd_src_summary!F1537</f>
        <v>Condensate tank flaring</v>
      </c>
      <c r="F1537" s="237">
        <f>unprmtd_src_summary!G1537</f>
        <v>0</v>
      </c>
      <c r="G1537" s="237">
        <f>unprmtd_src_summary!H1537</f>
        <v>0</v>
      </c>
      <c r="H1537" s="237">
        <f>unprmtd_src_summary!I1537</f>
        <v>0</v>
      </c>
      <c r="I1537" s="237">
        <f>unprmtd_src_summary!J1537</f>
        <v>0</v>
      </c>
      <c r="J1537" s="237">
        <f>unprmtd_src_summary!K1537</f>
        <v>0</v>
      </c>
    </row>
    <row r="1538" spans="1:10" s="226" customFormat="1" x14ac:dyDescent="0.2">
      <c r="A1538" s="226" t="s">
        <v>15903</v>
      </c>
      <c r="B1538" s="226" t="str">
        <f>unprmtd_src_summary!C1538</f>
        <v>38</v>
      </c>
      <c r="C1538" s="235" t="str">
        <f>unprmtd_src_summary!D1538</f>
        <v>3810102</v>
      </c>
      <c r="D1538" s="235" t="str">
        <f>unprmtd_src_summary!E1538</f>
        <v>2310002231</v>
      </c>
      <c r="E1538" s="236" t="str">
        <f>unprmtd_src_summary!F1538</f>
        <v>Condensate tank flaring</v>
      </c>
      <c r="F1538" s="237">
        <f>unprmtd_src_summary!G1538</f>
        <v>0</v>
      </c>
      <c r="G1538" s="237">
        <f>unprmtd_src_summary!H1538</f>
        <v>0</v>
      </c>
      <c r="H1538" s="237">
        <f>unprmtd_src_summary!I1538</f>
        <v>0</v>
      </c>
      <c r="I1538" s="237">
        <f>unprmtd_src_summary!J1538</f>
        <v>0</v>
      </c>
      <c r="J1538" s="237">
        <f>unprmtd_src_summary!K1538</f>
        <v>0</v>
      </c>
    </row>
    <row r="1539" spans="1:10" s="226" customFormat="1" x14ac:dyDescent="0.2">
      <c r="A1539" s="226" t="s">
        <v>15903</v>
      </c>
      <c r="B1539" s="226" t="str">
        <f>unprmtd_src_summary!C1539</f>
        <v>38</v>
      </c>
      <c r="C1539" s="235" t="str">
        <f>unprmtd_src_summary!D1539</f>
        <v>3810502</v>
      </c>
      <c r="D1539" s="235" t="str">
        <f>unprmtd_src_summary!E1539</f>
        <v>2310002231</v>
      </c>
      <c r="E1539" s="236" t="str">
        <f>unprmtd_src_summary!F1539</f>
        <v>Condensate tank flaring</v>
      </c>
      <c r="F1539" s="237">
        <f>unprmtd_src_summary!G1539</f>
        <v>1.7140097239672263</v>
      </c>
      <c r="G1539" s="237">
        <f>unprmtd_src_summary!H1539</f>
        <v>0</v>
      </c>
      <c r="H1539" s="237">
        <f>unprmtd_src_summary!I1539</f>
        <v>9.3262293804099095</v>
      </c>
      <c r="I1539" s="237">
        <f>unprmtd_src_summary!J1539</f>
        <v>0</v>
      </c>
      <c r="J1539" s="237">
        <f>unprmtd_src_summary!K1539</f>
        <v>0</v>
      </c>
    </row>
    <row r="1540" spans="1:10" s="226" customFormat="1" x14ac:dyDescent="0.2">
      <c r="A1540" s="226" t="s">
        <v>15903</v>
      </c>
      <c r="B1540" s="226" t="str">
        <f>unprmtd_src_summary!C1540</f>
        <v>46</v>
      </c>
      <c r="C1540" s="235" t="str">
        <f>unprmtd_src_summary!D1540</f>
        <v>4606302</v>
      </c>
      <c r="D1540" s="235" t="str">
        <f>unprmtd_src_summary!E1540</f>
        <v>2310002231</v>
      </c>
      <c r="E1540" s="236" t="str">
        <f>unprmtd_src_summary!F1540</f>
        <v>Condensate tank flaring</v>
      </c>
      <c r="F1540" s="237">
        <f>unprmtd_src_summary!G1540</f>
        <v>3.0945068504346415E-2</v>
      </c>
      <c r="G1540" s="237">
        <f>unprmtd_src_summary!H1540</f>
        <v>0</v>
      </c>
      <c r="H1540" s="237">
        <f>unprmtd_src_summary!I1540</f>
        <v>0.16837757862659081</v>
      </c>
      <c r="I1540" s="237">
        <f>unprmtd_src_summary!J1540</f>
        <v>0</v>
      </c>
      <c r="J1540" s="237">
        <f>unprmtd_src_summary!K1540</f>
        <v>0</v>
      </c>
    </row>
    <row r="1541" spans="1:10" s="226" customFormat="1" x14ac:dyDescent="0.2">
      <c r="A1541" s="226" t="s">
        <v>15903</v>
      </c>
      <c r="B1541" s="226" t="str">
        <f>unprmtd_src_summary!C1541</f>
        <v>46</v>
      </c>
      <c r="C1541" s="235" t="str">
        <f>unprmtd_src_summary!D1541</f>
        <v>4601902</v>
      </c>
      <c r="D1541" s="235" t="str">
        <f>unprmtd_src_summary!E1541</f>
        <v>2310002231</v>
      </c>
      <c r="E1541" s="236" t="str">
        <f>unprmtd_src_summary!F1541</f>
        <v>Condensate tank flaring</v>
      </c>
      <c r="F1541" s="237">
        <f>unprmtd_src_summary!G1541</f>
        <v>0</v>
      </c>
      <c r="G1541" s="237">
        <f>unprmtd_src_summary!H1541</f>
        <v>0</v>
      </c>
      <c r="H1541" s="237">
        <f>unprmtd_src_summary!I1541</f>
        <v>0</v>
      </c>
      <c r="I1541" s="237">
        <f>unprmtd_src_summary!J1541</f>
        <v>0</v>
      </c>
      <c r="J1541" s="237">
        <f>unprmtd_src_summary!K1541</f>
        <v>0</v>
      </c>
    </row>
    <row r="1542" spans="1:10" x14ac:dyDescent="0.2">
      <c r="A1542" t="s">
        <v>15903</v>
      </c>
      <c r="B1542" t="str">
        <f>unprmtd_src_summary!C1542</f>
        <v>30</v>
      </c>
      <c r="C1542" s="143">
        <f>unprmtd_src_summary!D1542</f>
        <v>30011</v>
      </c>
      <c r="D1542" s="143" t="str">
        <f>unprmtd_src_summary!E1542</f>
        <v>2310003100</v>
      </c>
      <c r="E1542" s="28" t="str">
        <f>unprmtd_src_summary!F1542</f>
        <v>Miscellaneous engines</v>
      </c>
      <c r="F1542" s="144">
        <f>unprmtd_src_summary!G1542</f>
        <v>1.2254965209057815</v>
      </c>
      <c r="G1542" s="144">
        <f>unprmtd_src_summary!H1542</f>
        <v>9.2912314218692046E-2</v>
      </c>
      <c r="H1542" s="144">
        <f>unprmtd_src_summary!I1542</f>
        <v>0.9135426765190543</v>
      </c>
      <c r="I1542" s="144">
        <f>unprmtd_src_summary!J1542</f>
        <v>4.9815744331063185E-4</v>
      </c>
      <c r="J1542" s="144">
        <f>unprmtd_src_summary!K1542</f>
        <v>8.7445091775506717E-2</v>
      </c>
    </row>
    <row r="1543" spans="1:10" s="30" customFormat="1" x14ac:dyDescent="0.2">
      <c r="A1543" t="s">
        <v>15903</v>
      </c>
      <c r="B1543" t="str">
        <f>unprmtd_src_summary!C1543</f>
        <v>30</v>
      </c>
      <c r="C1543" s="143">
        <f>unprmtd_src_summary!D1543</f>
        <v>30017</v>
      </c>
      <c r="D1543" s="143" t="str">
        <f>unprmtd_src_summary!E1543</f>
        <v>2310003100</v>
      </c>
      <c r="E1543" s="28" t="str">
        <f>unprmtd_src_summary!F1543</f>
        <v>Miscellaneous engines</v>
      </c>
      <c r="F1543" s="144">
        <f>unprmtd_src_summary!G1543</f>
        <v>0.20424942015096362</v>
      </c>
      <c r="G1543" s="144">
        <f>unprmtd_src_summary!H1543</f>
        <v>1.5485385703115341E-2</v>
      </c>
      <c r="H1543" s="144">
        <f>unprmtd_src_summary!I1543</f>
        <v>0.15225711275317572</v>
      </c>
      <c r="I1543" s="144">
        <f>unprmtd_src_summary!J1543</f>
        <v>8.3026240551771971E-5</v>
      </c>
      <c r="J1543" s="144">
        <f>unprmtd_src_summary!K1543</f>
        <v>1.4574181962584453E-2</v>
      </c>
    </row>
    <row r="1544" spans="1:10" s="31" customFormat="1" x14ac:dyDescent="0.2">
      <c r="A1544" t="s">
        <v>15903</v>
      </c>
      <c r="B1544" t="str">
        <f>unprmtd_src_summary!C1544</f>
        <v>30</v>
      </c>
      <c r="C1544" s="143">
        <f>unprmtd_src_summary!D1544</f>
        <v>30019</v>
      </c>
      <c r="D1544" s="143" t="str">
        <f>unprmtd_src_summary!E1544</f>
        <v>2310003100</v>
      </c>
      <c r="E1544" s="28" t="str">
        <f>unprmtd_src_summary!F1544</f>
        <v>Miscellaneous engines</v>
      </c>
      <c r="F1544" s="144">
        <f>unprmtd_src_summary!G1544</f>
        <v>0.20424942015096362</v>
      </c>
      <c r="G1544" s="144">
        <f>unprmtd_src_summary!H1544</f>
        <v>1.5485385703115341E-2</v>
      </c>
      <c r="H1544" s="144">
        <f>unprmtd_src_summary!I1544</f>
        <v>0.15225711275317572</v>
      </c>
      <c r="I1544" s="144">
        <f>unprmtd_src_summary!J1544</f>
        <v>8.3026240551771971E-5</v>
      </c>
      <c r="J1544" s="144">
        <f>unprmtd_src_summary!K1544</f>
        <v>1.4574181962584453E-2</v>
      </c>
    </row>
    <row r="1545" spans="1:10" x14ac:dyDescent="0.2">
      <c r="A1545" t="s">
        <v>15903</v>
      </c>
      <c r="B1545" t="str">
        <f>unprmtd_src_summary!C1545</f>
        <v>30</v>
      </c>
      <c r="C1545" s="143">
        <f>unprmtd_src_summary!D1545</f>
        <v>30021</v>
      </c>
      <c r="D1545" s="143" t="str">
        <f>unprmtd_src_summary!E1545</f>
        <v>2310003100</v>
      </c>
      <c r="E1545" s="28" t="str">
        <f>unprmtd_src_summary!F1545</f>
        <v>Miscellaneous engines</v>
      </c>
      <c r="F1545" s="144">
        <f>unprmtd_src_summary!G1545</f>
        <v>4.3573209632205563</v>
      </c>
      <c r="G1545" s="144">
        <f>unprmtd_src_summary!H1545</f>
        <v>0.33035489499979392</v>
      </c>
      <c r="H1545" s="144">
        <f>unprmtd_src_summary!I1545</f>
        <v>3.248151738734415</v>
      </c>
      <c r="I1545" s="144">
        <f>unprmtd_src_summary!J1545</f>
        <v>1.7712264651044687E-3</v>
      </c>
      <c r="J1545" s="144">
        <f>unprmtd_src_summary!K1545</f>
        <v>0.3109158818684683</v>
      </c>
    </row>
    <row r="1546" spans="1:10" s="30" customFormat="1" x14ac:dyDescent="0.2">
      <c r="A1546" t="s">
        <v>15903</v>
      </c>
      <c r="B1546" t="str">
        <f>unprmtd_src_summary!C1546</f>
        <v>30</v>
      </c>
      <c r="C1546" s="143">
        <f>unprmtd_src_summary!D1546</f>
        <v>30025</v>
      </c>
      <c r="D1546" s="143" t="str">
        <f>unprmtd_src_summary!E1546</f>
        <v>2310003100</v>
      </c>
      <c r="E1546" s="28" t="str">
        <f>unprmtd_src_summary!F1546</f>
        <v>Miscellaneous engines</v>
      </c>
      <c r="F1546" s="144">
        <f>unprmtd_src_summary!G1546</f>
        <v>95.656811770701282</v>
      </c>
      <c r="G1546" s="144">
        <f>unprmtd_src_summary!H1546</f>
        <v>7.2523223042923508</v>
      </c>
      <c r="H1546" s="144">
        <f>unprmtd_src_summary!I1546</f>
        <v>71.307081139403962</v>
      </c>
      <c r="I1546" s="144">
        <f>unprmtd_src_summary!J1546</f>
        <v>3.8883955991746537E-2</v>
      </c>
      <c r="J1546" s="144">
        <f>unprmtd_src_summary!K1546</f>
        <v>6.825575219143718</v>
      </c>
    </row>
    <row r="1547" spans="1:10" s="31" customFormat="1" x14ac:dyDescent="0.2">
      <c r="A1547" t="s">
        <v>15903</v>
      </c>
      <c r="B1547" t="str">
        <f>unprmtd_src_summary!C1547</f>
        <v>30</v>
      </c>
      <c r="C1547" s="143">
        <f>unprmtd_src_summary!D1547</f>
        <v>30033</v>
      </c>
      <c r="D1547" s="143" t="str">
        <f>unprmtd_src_summary!E1547</f>
        <v>2310003100</v>
      </c>
      <c r="E1547" s="28" t="str">
        <f>unprmtd_src_summary!F1547</f>
        <v>Miscellaneous engines</v>
      </c>
      <c r="F1547" s="144">
        <f>unprmtd_src_summary!G1547</f>
        <v>0.81699768060385447</v>
      </c>
      <c r="G1547" s="144">
        <f>unprmtd_src_summary!H1547</f>
        <v>6.1941542812461364E-2</v>
      </c>
      <c r="H1547" s="144">
        <f>unprmtd_src_summary!I1547</f>
        <v>0.60902845101270286</v>
      </c>
      <c r="I1547" s="144">
        <f>unprmtd_src_summary!J1547</f>
        <v>3.3210496220708788E-4</v>
      </c>
      <c r="J1547" s="144">
        <f>unprmtd_src_summary!K1547</f>
        <v>5.8296727850337814E-2</v>
      </c>
    </row>
    <row r="1548" spans="1:10" x14ac:dyDescent="0.2">
      <c r="A1548" t="s">
        <v>15903</v>
      </c>
      <c r="B1548" t="str">
        <f>unprmtd_src_summary!C1548</f>
        <v>30</v>
      </c>
      <c r="C1548" s="143">
        <f>unprmtd_src_summary!D1548</f>
        <v>30055</v>
      </c>
      <c r="D1548" s="143" t="str">
        <f>unprmtd_src_summary!E1548</f>
        <v>2310003100</v>
      </c>
      <c r="E1548" s="28" t="str">
        <f>unprmtd_src_summary!F1548</f>
        <v>Miscellaneous engines</v>
      </c>
      <c r="F1548" s="144">
        <f>unprmtd_src_summary!G1548</f>
        <v>0.340415700251606</v>
      </c>
      <c r="G1548" s="144">
        <f>unprmtd_src_summary!H1548</f>
        <v>2.5808976171858899E-2</v>
      </c>
      <c r="H1548" s="144">
        <f>unprmtd_src_summary!I1548</f>
        <v>0.25376185458862621</v>
      </c>
      <c r="I1548" s="144">
        <f>unprmtd_src_summary!J1548</f>
        <v>1.3837706758628663E-4</v>
      </c>
      <c r="J1548" s="144">
        <f>unprmtd_src_summary!K1548</f>
        <v>2.429030327097409E-2</v>
      </c>
    </row>
    <row r="1549" spans="1:10" s="30" customFormat="1" x14ac:dyDescent="0.2">
      <c r="A1549" t="s">
        <v>15903</v>
      </c>
      <c r="B1549" t="str">
        <f>unprmtd_src_summary!C1549</f>
        <v>30</v>
      </c>
      <c r="C1549" s="143">
        <f>unprmtd_src_summary!D1549</f>
        <v>30079</v>
      </c>
      <c r="D1549" s="143" t="str">
        <f>unprmtd_src_summary!E1549</f>
        <v>2310003100</v>
      </c>
      <c r="E1549" s="28" t="str">
        <f>unprmtd_src_summary!F1549</f>
        <v>Miscellaneous engines</v>
      </c>
      <c r="F1549" s="144">
        <f>unprmtd_src_summary!G1549</f>
        <v>0.88508082065417559</v>
      </c>
      <c r="G1549" s="144">
        <f>unprmtd_src_summary!H1549</f>
        <v>6.7103338046833147E-2</v>
      </c>
      <c r="H1549" s="144">
        <f>unprmtd_src_summary!I1549</f>
        <v>0.65978082193042809</v>
      </c>
      <c r="I1549" s="144">
        <f>unprmtd_src_summary!J1549</f>
        <v>3.5978037572434522E-4</v>
      </c>
      <c r="J1549" s="144">
        <f>unprmtd_src_summary!K1549</f>
        <v>6.3154788504532627E-2</v>
      </c>
    </row>
    <row r="1550" spans="1:10" s="31" customFormat="1" x14ac:dyDescent="0.2">
      <c r="A1550" t="s">
        <v>15903</v>
      </c>
      <c r="B1550" t="str">
        <f>unprmtd_src_summary!C1550</f>
        <v>30</v>
      </c>
      <c r="C1550" s="143">
        <f>unprmtd_src_summary!D1550</f>
        <v>30083</v>
      </c>
      <c r="D1550" s="143" t="str">
        <f>unprmtd_src_summary!E1550</f>
        <v>2310003100</v>
      </c>
      <c r="E1550" s="28" t="str">
        <f>unprmtd_src_summary!F1550</f>
        <v>Miscellaneous engines</v>
      </c>
      <c r="F1550" s="144">
        <f>unprmtd_src_summary!G1550</f>
        <v>63.930068507251605</v>
      </c>
      <c r="G1550" s="144">
        <f>unprmtd_src_summary!H1550</f>
        <v>4.8469257250751019</v>
      </c>
      <c r="H1550" s="144">
        <f>unprmtd_src_summary!I1550</f>
        <v>47.656476291743999</v>
      </c>
      <c r="I1550" s="144">
        <f>unprmtd_src_summary!J1550</f>
        <v>2.5987213292704626E-2</v>
      </c>
      <c r="J1550" s="144">
        <f>unprmtd_src_summary!K1550</f>
        <v>4.5617189542889331</v>
      </c>
    </row>
    <row r="1551" spans="1:10" x14ac:dyDescent="0.2">
      <c r="A1551" t="s">
        <v>15903</v>
      </c>
      <c r="B1551" t="str">
        <f>unprmtd_src_summary!C1551</f>
        <v>30</v>
      </c>
      <c r="C1551" s="143">
        <f>unprmtd_src_summary!D1551</f>
        <v>30085</v>
      </c>
      <c r="D1551" s="143" t="str">
        <f>unprmtd_src_summary!E1551</f>
        <v>2310003100</v>
      </c>
      <c r="E1551" s="28" t="str">
        <f>unprmtd_src_summary!F1551</f>
        <v>Miscellaneous engines</v>
      </c>
      <c r="F1551" s="144">
        <f>unprmtd_src_summary!G1551</f>
        <v>12.254965209057817</v>
      </c>
      <c r="G1551" s="144">
        <f>unprmtd_src_summary!H1551</f>
        <v>0.92912314218692049</v>
      </c>
      <c r="H1551" s="144">
        <f>unprmtd_src_summary!I1551</f>
        <v>9.1354267651905428</v>
      </c>
      <c r="I1551" s="144">
        <f>unprmtd_src_summary!J1551</f>
        <v>4.9815744331063189E-3</v>
      </c>
      <c r="J1551" s="144">
        <f>unprmtd_src_summary!K1551</f>
        <v>0.87445091775506723</v>
      </c>
    </row>
    <row r="1552" spans="1:10" s="30" customFormat="1" x14ac:dyDescent="0.2">
      <c r="A1552" t="s">
        <v>15903</v>
      </c>
      <c r="B1552" t="str">
        <f>unprmtd_src_summary!C1552</f>
        <v>30</v>
      </c>
      <c r="C1552" s="143">
        <f>unprmtd_src_summary!D1552</f>
        <v>30091</v>
      </c>
      <c r="D1552" s="143" t="str">
        <f>unprmtd_src_summary!E1552</f>
        <v>2310003100</v>
      </c>
      <c r="E1552" s="28" t="str">
        <f>unprmtd_src_summary!F1552</f>
        <v>Miscellaneous engines</v>
      </c>
      <c r="F1552" s="144">
        <f>unprmtd_src_summary!G1552</f>
        <v>14.433625690668096</v>
      </c>
      <c r="G1552" s="144">
        <f>unprmtd_src_summary!H1552</f>
        <v>1.0943005896868174</v>
      </c>
      <c r="H1552" s="144">
        <f>unprmtd_src_summary!I1552</f>
        <v>10.759502634557752</v>
      </c>
      <c r="I1552" s="144">
        <f>unprmtd_src_summary!J1552</f>
        <v>5.8671876656585529E-3</v>
      </c>
      <c r="J1552" s="144">
        <f>unprmtd_src_summary!K1552</f>
        <v>1.0299088586893015</v>
      </c>
    </row>
    <row r="1553" spans="1:11" s="30" customFormat="1" x14ac:dyDescent="0.2">
      <c r="A1553" t="s">
        <v>15903</v>
      </c>
      <c r="B1553" t="str">
        <f>unprmtd_src_summary!C1553</f>
        <v>30</v>
      </c>
      <c r="C1553" s="143">
        <f>unprmtd_src_summary!D1553</f>
        <v>30105</v>
      </c>
      <c r="D1553" s="143" t="str">
        <f>unprmtd_src_summary!E1553</f>
        <v>2310003100</v>
      </c>
      <c r="E1553" s="28" t="str">
        <f>unprmtd_src_summary!F1553</f>
        <v>Miscellaneous engines</v>
      </c>
      <c r="F1553" s="144">
        <f>unprmtd_src_summary!G1553</f>
        <v>12.118798928957174</v>
      </c>
      <c r="G1553" s="144">
        <f>unprmtd_src_summary!H1553</f>
        <v>0.91879955171817695</v>
      </c>
      <c r="H1553" s="144">
        <f>unprmtd_src_summary!I1553</f>
        <v>9.0339220233550925</v>
      </c>
      <c r="I1553" s="144">
        <f>unprmtd_src_summary!J1553</f>
        <v>4.9262236060718043E-3</v>
      </c>
      <c r="J1553" s="144">
        <f>unprmtd_src_summary!K1553</f>
        <v>0.86473479644667761</v>
      </c>
    </row>
    <row r="1554" spans="1:11" s="30" customFormat="1" x14ac:dyDescent="0.2">
      <c r="A1554" t="s">
        <v>15903</v>
      </c>
      <c r="B1554" t="str">
        <f>unprmtd_src_summary!C1554</f>
        <v>30</v>
      </c>
      <c r="C1554" s="143">
        <f>unprmtd_src_summary!D1554</f>
        <v>30109</v>
      </c>
      <c r="D1554" s="143" t="str">
        <f>unprmtd_src_summary!E1554</f>
        <v>2310003100</v>
      </c>
      <c r="E1554" s="28" t="str">
        <f>unprmtd_src_summary!F1554</f>
        <v>Miscellaneous engines</v>
      </c>
      <c r="F1554" s="144">
        <f>unprmtd_src_summary!G1554</f>
        <v>8.2380599460888657</v>
      </c>
      <c r="G1554" s="144">
        <f>unprmtd_src_summary!H1554</f>
        <v>0.62457722335898547</v>
      </c>
      <c r="H1554" s="144">
        <f>unprmtd_src_summary!I1554</f>
        <v>6.1410368810447542</v>
      </c>
      <c r="I1554" s="144">
        <f>unprmtd_src_summary!J1554</f>
        <v>3.3487250355881365E-3</v>
      </c>
      <c r="J1554" s="144">
        <f>unprmtd_src_summary!K1554</f>
        <v>0.58782533915757296</v>
      </c>
    </row>
    <row r="1555" spans="1:11" s="30" customFormat="1" x14ac:dyDescent="0.2">
      <c r="A1555" t="s">
        <v>15903</v>
      </c>
      <c r="B1555" t="str">
        <f>unprmtd_src_summary!C1555</f>
        <v>38</v>
      </c>
      <c r="C1555" s="143">
        <f>unprmtd_src_summary!D1555</f>
        <v>38007</v>
      </c>
      <c r="D1555" s="143" t="str">
        <f>unprmtd_src_summary!E1555</f>
        <v>2310003100</v>
      </c>
      <c r="E1555" s="28" t="str">
        <f>unprmtd_src_summary!F1555</f>
        <v>Miscellaneous engines</v>
      </c>
      <c r="F1555" s="144">
        <f>unprmtd_src_summary!G1555</f>
        <v>31.182078143047111</v>
      </c>
      <c r="G1555" s="144">
        <f>unprmtd_src_summary!H1555</f>
        <v>2.3641022173422752</v>
      </c>
      <c r="H1555" s="144">
        <f>unprmtd_src_summary!I1555</f>
        <v>23.244585880318159</v>
      </c>
      <c r="I1555" s="144">
        <f>unprmtd_src_summary!J1555</f>
        <v>1.2675339390903855E-2</v>
      </c>
      <c r="J1555" s="144">
        <f>unprmtd_src_summary!K1555</f>
        <v>2.2249917796212264</v>
      </c>
    </row>
    <row r="1556" spans="1:11" s="30" customFormat="1" x14ac:dyDescent="0.2">
      <c r="A1556" t="s">
        <v>15903</v>
      </c>
      <c r="B1556" t="str">
        <f>unprmtd_src_summary!C1556</f>
        <v>38</v>
      </c>
      <c r="C1556" s="143">
        <f>unprmtd_src_summary!D1556</f>
        <v>38009</v>
      </c>
      <c r="D1556" s="143" t="str">
        <f>unprmtd_src_summary!E1556</f>
        <v>2310003100</v>
      </c>
      <c r="E1556" s="28" t="str">
        <f>unprmtd_src_summary!F1556</f>
        <v>Miscellaneous engines</v>
      </c>
      <c r="F1556" s="144">
        <f>unprmtd_src_summary!G1556</f>
        <v>35.607482246317993</v>
      </c>
      <c r="G1556" s="144">
        <f>unprmtd_src_summary!H1556</f>
        <v>2.6996189075764416</v>
      </c>
      <c r="H1556" s="144">
        <f>unprmtd_src_summary!I1556</f>
        <v>26.543489989970304</v>
      </c>
      <c r="I1556" s="144">
        <f>unprmtd_src_summary!J1556</f>
        <v>1.4474241269525583E-2</v>
      </c>
      <c r="J1556" s="144">
        <f>unprmtd_src_summary!K1556</f>
        <v>2.54076572214389</v>
      </c>
    </row>
    <row r="1557" spans="1:11" s="30" customFormat="1" x14ac:dyDescent="0.2">
      <c r="A1557" t="s">
        <v>15903</v>
      </c>
      <c r="B1557" t="str">
        <f>unprmtd_src_summary!C1557</f>
        <v>38</v>
      </c>
      <c r="C1557" s="143">
        <f>unprmtd_src_summary!D1557</f>
        <v>38011</v>
      </c>
      <c r="D1557" s="143" t="str">
        <f>unprmtd_src_summary!E1557</f>
        <v>2310003100</v>
      </c>
      <c r="E1557" s="28" t="str">
        <f>unprmtd_src_summary!F1557</f>
        <v>Miscellaneous engines</v>
      </c>
      <c r="F1557" s="144">
        <f>unprmtd_src_summary!G1557</f>
        <v>37.718059587877946</v>
      </c>
      <c r="G1557" s="144">
        <f>unprmtd_src_summary!H1557</f>
        <v>2.8596345598419664</v>
      </c>
      <c r="H1557" s="144">
        <f>unprmtd_src_summary!I1557</f>
        <v>28.116813488419783</v>
      </c>
      <c r="I1557" s="144">
        <f>unprmtd_src_summary!J1557</f>
        <v>1.5332179088560558E-2</v>
      </c>
      <c r="J1557" s="144">
        <f>unprmtd_src_summary!K1557</f>
        <v>2.6913656024239292</v>
      </c>
    </row>
    <row r="1558" spans="1:11" s="30" customFormat="1" x14ac:dyDescent="0.2">
      <c r="A1558" t="s">
        <v>15903</v>
      </c>
      <c r="B1558" t="str">
        <f>unprmtd_src_summary!C1558</f>
        <v>38</v>
      </c>
      <c r="C1558" s="143">
        <f>unprmtd_src_summary!D1558</f>
        <v>38013</v>
      </c>
      <c r="D1558" s="143" t="str">
        <f>unprmtd_src_summary!E1558</f>
        <v>2310003100</v>
      </c>
      <c r="E1558" s="28" t="str">
        <f>unprmtd_src_summary!F1558</f>
        <v>Miscellaneous engines</v>
      </c>
      <c r="F1558" s="144">
        <f>unprmtd_src_summary!G1558</f>
        <v>25.53117751887045</v>
      </c>
      <c r="G1558" s="144">
        <f>unprmtd_src_summary!H1558</f>
        <v>1.9356732128894176</v>
      </c>
      <c r="H1558" s="144">
        <f>unprmtd_src_summary!I1558</f>
        <v>19.032139094146967</v>
      </c>
      <c r="I1558" s="144">
        <f>unprmtd_src_summary!J1558</f>
        <v>1.0378280068971497E-2</v>
      </c>
      <c r="J1558" s="144">
        <f>unprmtd_src_summary!K1558</f>
        <v>1.8217727453230566</v>
      </c>
    </row>
    <row r="1559" spans="1:11" s="30" customFormat="1" x14ac:dyDescent="0.2">
      <c r="A1559" t="s">
        <v>15903</v>
      </c>
      <c r="B1559" t="str">
        <f>unprmtd_src_summary!C1559</f>
        <v>38</v>
      </c>
      <c r="C1559" s="143">
        <f>unprmtd_src_summary!D1559</f>
        <v>38023</v>
      </c>
      <c r="D1559" s="143" t="str">
        <f>unprmtd_src_summary!E1559</f>
        <v>2310003100</v>
      </c>
      <c r="E1559" s="28" t="str">
        <f>unprmtd_src_summary!F1559</f>
        <v>Miscellaneous engines</v>
      </c>
      <c r="F1559" s="144">
        <f>unprmtd_src_summary!G1559</f>
        <v>9.7358890271959329</v>
      </c>
      <c r="G1559" s="144">
        <f>unprmtd_src_summary!H1559</f>
        <v>0.7381367185151646</v>
      </c>
      <c r="H1559" s="144">
        <f>unprmtd_src_summary!I1559</f>
        <v>7.2575890412347093</v>
      </c>
      <c r="I1559" s="144">
        <f>unprmtd_src_summary!J1559</f>
        <v>3.9575841329677975E-3</v>
      </c>
      <c r="J1559" s="144">
        <f>unprmtd_src_summary!K1559</f>
        <v>0.69470267354985893</v>
      </c>
    </row>
    <row r="1560" spans="1:11" s="30" customFormat="1" x14ac:dyDescent="0.2">
      <c r="A1560" t="s">
        <v>15903</v>
      </c>
      <c r="B1560" t="str">
        <f>unprmtd_src_summary!C1560</f>
        <v>38</v>
      </c>
      <c r="C1560" s="143">
        <f>unprmtd_src_summary!D1560</f>
        <v>38025</v>
      </c>
      <c r="D1560" s="143" t="str">
        <f>unprmtd_src_summary!E1560</f>
        <v>2310003100</v>
      </c>
      <c r="E1560" s="28" t="str">
        <f>unprmtd_src_summary!F1560</f>
        <v>Miscellaneous engines</v>
      </c>
      <c r="F1560" s="144">
        <f>unprmtd_src_summary!G1560</f>
        <v>26.212008919373663</v>
      </c>
      <c r="G1560" s="144">
        <f>unprmtd_src_summary!H1560</f>
        <v>1.9872911652331353</v>
      </c>
      <c r="H1560" s="144">
        <f>unprmtd_src_summary!I1560</f>
        <v>19.539662803324216</v>
      </c>
      <c r="I1560" s="144">
        <f>unprmtd_src_summary!J1560</f>
        <v>1.065503420414407E-2</v>
      </c>
      <c r="J1560" s="144">
        <f>unprmtd_src_summary!K1560</f>
        <v>1.8703533518650048</v>
      </c>
    </row>
    <row r="1561" spans="1:11" s="30" customFormat="1" x14ac:dyDescent="0.2">
      <c r="A1561" t="s">
        <v>15903</v>
      </c>
      <c r="B1561" t="str">
        <f>unprmtd_src_summary!C1561</f>
        <v>38</v>
      </c>
      <c r="C1561" s="143">
        <f>unprmtd_src_summary!D1561</f>
        <v>38033</v>
      </c>
      <c r="D1561" s="143" t="str">
        <f>unprmtd_src_summary!E1561</f>
        <v>2310003100</v>
      </c>
      <c r="E1561" s="28" t="str">
        <f>unprmtd_src_summary!F1561</f>
        <v>Miscellaneous engines</v>
      </c>
      <c r="F1561" s="144">
        <f>unprmtd_src_summary!G1561</f>
        <v>4.2892378231702359</v>
      </c>
      <c r="G1561" s="144">
        <f>unprmtd_src_summary!H1561</f>
        <v>0.32519309976542216</v>
      </c>
      <c r="H1561" s="144">
        <f>unprmtd_src_summary!I1561</f>
        <v>3.1973993678166903</v>
      </c>
      <c r="I1561" s="144">
        <f>unprmtd_src_summary!J1561</f>
        <v>1.7435510515872116E-3</v>
      </c>
      <c r="J1561" s="144">
        <f>unprmtd_src_summary!K1561</f>
        <v>0.3060578212142735</v>
      </c>
    </row>
    <row r="1562" spans="1:11" s="31" customFormat="1" x14ac:dyDescent="0.2">
      <c r="A1562" t="s">
        <v>15903</v>
      </c>
      <c r="B1562" t="str">
        <f>unprmtd_src_summary!C1562</f>
        <v>38</v>
      </c>
      <c r="C1562" s="143">
        <f>unprmtd_src_summary!D1562</f>
        <v>38049</v>
      </c>
      <c r="D1562" s="143" t="str">
        <f>unprmtd_src_summary!E1562</f>
        <v>2310003100</v>
      </c>
      <c r="E1562" s="28" t="str">
        <f>unprmtd_src_summary!F1562</f>
        <v>Miscellaneous engines</v>
      </c>
      <c r="F1562" s="144">
        <f>unprmtd_src_summary!G1562</f>
        <v>1.1574133808554605</v>
      </c>
      <c r="G1562" s="144">
        <f>unprmtd_src_summary!H1562</f>
        <v>8.7750518984320264E-2</v>
      </c>
      <c r="H1562" s="144">
        <f>unprmtd_src_summary!I1562</f>
        <v>0.86279030560132908</v>
      </c>
      <c r="I1562" s="144">
        <f>unprmtd_src_summary!J1562</f>
        <v>4.7048202979337457E-4</v>
      </c>
      <c r="J1562" s="144">
        <f>unprmtd_src_summary!K1562</f>
        <v>8.258703112131191E-2</v>
      </c>
      <c r="K1562"/>
    </row>
    <row r="1563" spans="1:11" s="31" customFormat="1" x14ac:dyDescent="0.2">
      <c r="A1563" t="s">
        <v>15903</v>
      </c>
      <c r="B1563" t="str">
        <f>unprmtd_src_summary!C1563</f>
        <v>38</v>
      </c>
      <c r="C1563" s="143">
        <f>unprmtd_src_summary!D1563</f>
        <v>38053</v>
      </c>
      <c r="D1563" s="143" t="str">
        <f>unprmtd_src_summary!E1563</f>
        <v>2310003100</v>
      </c>
      <c r="E1563" s="28" t="str">
        <f>unprmtd_src_summary!F1563</f>
        <v>Miscellaneous engines</v>
      </c>
      <c r="F1563" s="144">
        <f>unprmtd_src_summary!G1563</f>
        <v>59.096165563678802</v>
      </c>
      <c r="G1563" s="144">
        <f>unprmtd_src_summary!H1563</f>
        <v>4.4804382634347055</v>
      </c>
      <c r="H1563" s="144">
        <f>unprmtd_src_summary!I1563</f>
        <v>44.053057956585512</v>
      </c>
      <c r="I1563" s="144">
        <f>unprmtd_src_summary!J1563</f>
        <v>2.4022258932979358E-2</v>
      </c>
      <c r="J1563" s="144">
        <f>unprmtd_src_summary!K1563</f>
        <v>4.2167966478411021</v>
      </c>
    </row>
    <row r="1564" spans="1:11" s="31" customFormat="1" x14ac:dyDescent="0.2">
      <c r="A1564" t="s">
        <v>15903</v>
      </c>
      <c r="B1564" t="str">
        <f>unprmtd_src_summary!C1564</f>
        <v>38</v>
      </c>
      <c r="C1564" s="143">
        <f>unprmtd_src_summary!D1564</f>
        <v>38055</v>
      </c>
      <c r="D1564" s="143" t="str">
        <f>unprmtd_src_summary!E1564</f>
        <v>2310003100</v>
      </c>
      <c r="E1564" s="28" t="str">
        <f>unprmtd_src_summary!F1564</f>
        <v>Miscellaneous engines</v>
      </c>
      <c r="F1564" s="144">
        <f>unprmtd_src_summary!G1564</f>
        <v>1.1574133808554605</v>
      </c>
      <c r="G1564" s="144">
        <f>unprmtd_src_summary!H1564</f>
        <v>8.7750518984320264E-2</v>
      </c>
      <c r="H1564" s="144">
        <f>unprmtd_src_summary!I1564</f>
        <v>0.86279030560132908</v>
      </c>
      <c r="I1564" s="144">
        <f>unprmtd_src_summary!J1564</f>
        <v>4.7048202979337457E-4</v>
      </c>
      <c r="J1564" s="144">
        <f>unprmtd_src_summary!K1564</f>
        <v>8.258703112131191E-2</v>
      </c>
    </row>
    <row r="1565" spans="1:11" s="31" customFormat="1" x14ac:dyDescent="0.2">
      <c r="A1565" t="s">
        <v>15903</v>
      </c>
      <c r="B1565" t="str">
        <f>unprmtd_src_summary!C1565</f>
        <v>38</v>
      </c>
      <c r="C1565" s="143">
        <f>unprmtd_src_summary!D1565</f>
        <v>38057</v>
      </c>
      <c r="D1565" s="143" t="str">
        <f>unprmtd_src_summary!E1565</f>
        <v>2310003100</v>
      </c>
      <c r="E1565" s="28" t="str">
        <f>unprmtd_src_summary!F1565</f>
        <v>Miscellaneous engines</v>
      </c>
      <c r="F1565" s="144">
        <f>unprmtd_src_summary!G1565</f>
        <v>6.8083140050321192E-2</v>
      </c>
      <c r="G1565" s="144">
        <f>unprmtd_src_summary!H1565</f>
        <v>5.1617952343717801E-3</v>
      </c>
      <c r="H1565" s="144">
        <f>unprmtd_src_summary!I1565</f>
        <v>5.0752370917725234E-2</v>
      </c>
      <c r="I1565" s="144">
        <f>unprmtd_src_summary!J1565</f>
        <v>2.7675413517257324E-5</v>
      </c>
      <c r="J1565" s="144">
        <f>unprmtd_src_summary!K1565</f>
        <v>4.8580606541948172E-3</v>
      </c>
    </row>
    <row r="1566" spans="1:11" s="31" customFormat="1" x14ac:dyDescent="0.2">
      <c r="A1566" t="s">
        <v>15903</v>
      </c>
      <c r="B1566" t="str">
        <f>unprmtd_src_summary!C1566</f>
        <v>38</v>
      </c>
      <c r="C1566" s="143">
        <f>unprmtd_src_summary!D1566</f>
        <v>38061</v>
      </c>
      <c r="D1566" s="143" t="str">
        <f>unprmtd_src_summary!E1566</f>
        <v>2310003100</v>
      </c>
      <c r="E1566" s="28" t="str">
        <f>unprmtd_src_summary!F1566</f>
        <v>Miscellaneous engines</v>
      </c>
      <c r="F1566" s="144">
        <f>unprmtd_src_summary!G1566</f>
        <v>34.722401425663811</v>
      </c>
      <c r="G1566" s="144">
        <f>unprmtd_src_summary!H1566</f>
        <v>2.6325155695296081</v>
      </c>
      <c r="H1566" s="144">
        <f>unprmtd_src_summary!I1566</f>
        <v>25.883709168039871</v>
      </c>
      <c r="I1566" s="144">
        <f>unprmtd_src_summary!J1566</f>
        <v>1.4114460893801235E-2</v>
      </c>
      <c r="J1566" s="144">
        <f>unprmtd_src_summary!K1566</f>
        <v>2.4776109336393568</v>
      </c>
    </row>
    <row r="1567" spans="1:11" s="31" customFormat="1" x14ac:dyDescent="0.2">
      <c r="A1567" t="s">
        <v>15903</v>
      </c>
      <c r="B1567" t="str">
        <f>unprmtd_src_summary!C1567</f>
        <v>38</v>
      </c>
      <c r="C1567" s="143">
        <f>unprmtd_src_summary!D1567</f>
        <v>38075</v>
      </c>
      <c r="D1567" s="143" t="str">
        <f>unprmtd_src_summary!E1567</f>
        <v>2310003100</v>
      </c>
      <c r="E1567" s="28" t="str">
        <f>unprmtd_src_summary!F1567</f>
        <v>Miscellaneous engines</v>
      </c>
      <c r="F1567" s="144">
        <f>unprmtd_src_summary!G1567</f>
        <v>19.81219375464347</v>
      </c>
      <c r="G1567" s="144">
        <f>unprmtd_src_summary!H1567</f>
        <v>1.5020824132021882</v>
      </c>
      <c r="H1567" s="144">
        <f>unprmtd_src_summary!I1567</f>
        <v>14.768939937058045</v>
      </c>
      <c r="I1567" s="144">
        <f>unprmtd_src_summary!J1567</f>
        <v>8.0535453335218825E-3</v>
      </c>
      <c r="J1567" s="144">
        <f>unprmtd_src_summary!K1567</f>
        <v>1.4136956503706919</v>
      </c>
    </row>
    <row r="1568" spans="1:11" s="31" customFormat="1" x14ac:dyDescent="0.2">
      <c r="A1568" t="s">
        <v>15903</v>
      </c>
      <c r="B1568" t="str">
        <f>unprmtd_src_summary!C1568</f>
        <v>38</v>
      </c>
      <c r="C1568" s="143">
        <f>unprmtd_src_summary!D1568</f>
        <v>38087</v>
      </c>
      <c r="D1568" s="143" t="str">
        <f>unprmtd_src_summary!E1568</f>
        <v>2310003100</v>
      </c>
      <c r="E1568" s="28" t="str">
        <f>unprmtd_src_summary!F1568</f>
        <v>Miscellaneous engines</v>
      </c>
      <c r="F1568" s="144">
        <f>unprmtd_src_summary!G1568</f>
        <v>1.4297459410567452</v>
      </c>
      <c r="G1568" s="144">
        <f>unprmtd_src_summary!H1568</f>
        <v>0.10839769992180739</v>
      </c>
      <c r="H1568" s="144">
        <f>unprmtd_src_summary!I1568</f>
        <v>1.0657997892722302</v>
      </c>
      <c r="I1568" s="144">
        <f>unprmtd_src_summary!J1568</f>
        <v>5.8118368386240386E-4</v>
      </c>
      <c r="J1568" s="144">
        <f>unprmtd_src_summary!K1568</f>
        <v>0.10201927373809118</v>
      </c>
    </row>
    <row r="1569" spans="1:10" s="31" customFormat="1" ht="11.25" customHeight="1" x14ac:dyDescent="0.2">
      <c r="A1569" t="s">
        <v>15903</v>
      </c>
      <c r="B1569" t="str">
        <f>unprmtd_src_summary!C1569</f>
        <v>38</v>
      </c>
      <c r="C1569" s="143">
        <f>unprmtd_src_summary!D1569</f>
        <v>38089</v>
      </c>
      <c r="D1569" s="143" t="str">
        <f>unprmtd_src_summary!E1569</f>
        <v>2310003100</v>
      </c>
      <c r="E1569" s="28" t="str">
        <f>unprmtd_src_summary!F1569</f>
        <v>Miscellaneous engines</v>
      </c>
      <c r="F1569" s="144">
        <f>unprmtd_src_summary!G1569</f>
        <v>4.8339029435728049</v>
      </c>
      <c r="G1569" s="144">
        <f>unprmtd_src_summary!H1569</f>
        <v>0.36648746164039636</v>
      </c>
      <c r="H1569" s="144">
        <f>unprmtd_src_summary!I1569</f>
        <v>3.6034183351584916</v>
      </c>
      <c r="I1569" s="144">
        <f>unprmtd_src_summary!J1569</f>
        <v>1.9649543597252701E-3</v>
      </c>
      <c r="J1569" s="144">
        <f>unprmtd_src_summary!K1569</f>
        <v>0.34492230644783201</v>
      </c>
    </row>
    <row r="1570" spans="1:10" s="31" customFormat="1" x14ac:dyDescent="0.2">
      <c r="A1570" t="s">
        <v>15903</v>
      </c>
      <c r="B1570" t="str">
        <f>unprmtd_src_summary!C1570</f>
        <v>38</v>
      </c>
      <c r="C1570" s="143">
        <f>unprmtd_src_summary!D1570</f>
        <v>38101</v>
      </c>
      <c r="D1570" s="143" t="str">
        <f>unprmtd_src_summary!E1570</f>
        <v>2310003100</v>
      </c>
      <c r="E1570" s="28" t="str">
        <f>unprmtd_src_summary!F1570</f>
        <v>Miscellaneous engines</v>
      </c>
      <c r="F1570" s="144">
        <f>unprmtd_src_summary!G1570</f>
        <v>1.0893302408051391</v>
      </c>
      <c r="G1570" s="144">
        <f>unprmtd_src_summary!H1570</f>
        <v>8.2588723749948481E-2</v>
      </c>
      <c r="H1570" s="144">
        <f>unprmtd_src_summary!I1570</f>
        <v>0.81203793468360375</v>
      </c>
      <c r="I1570" s="144">
        <f>unprmtd_src_summary!J1570</f>
        <v>4.4280661627611718E-4</v>
      </c>
      <c r="J1570" s="144">
        <f>unprmtd_src_summary!K1570</f>
        <v>7.7728970467117076E-2</v>
      </c>
    </row>
    <row r="1571" spans="1:10" s="31" customFormat="1" x14ac:dyDescent="0.2">
      <c r="A1571" t="s">
        <v>15903</v>
      </c>
      <c r="B1571" t="str">
        <f>unprmtd_src_summary!C1571</f>
        <v>38</v>
      </c>
      <c r="C1571" s="143">
        <f>unprmtd_src_summary!D1571</f>
        <v>38105</v>
      </c>
      <c r="D1571" s="143" t="str">
        <f>unprmtd_src_summary!E1571</f>
        <v>2310003100</v>
      </c>
      <c r="E1571" s="28" t="str">
        <f>unprmtd_src_summary!F1571</f>
        <v>Miscellaneous engines</v>
      </c>
      <c r="F1571" s="144">
        <f>unprmtd_src_summary!G1571</f>
        <v>31.7948264035</v>
      </c>
      <c r="G1571" s="144">
        <f>unprmtd_src_summary!H1571</f>
        <v>2.4105583744516212</v>
      </c>
      <c r="H1571" s="144">
        <f>unprmtd_src_summary!I1571</f>
        <v>23.701357218577687</v>
      </c>
      <c r="I1571" s="144">
        <f>unprmtd_src_summary!J1571</f>
        <v>1.292441811255917E-2</v>
      </c>
      <c r="J1571" s="144">
        <f>unprmtd_src_summary!K1571</f>
        <v>2.2687143255089799</v>
      </c>
    </row>
    <row r="1572" spans="1:10" x14ac:dyDescent="0.2">
      <c r="A1572" t="s">
        <v>15903</v>
      </c>
      <c r="B1572" t="str">
        <f>unprmtd_src_summary!C1572</f>
        <v>46</v>
      </c>
      <c r="C1572" s="143">
        <f>unprmtd_src_summary!D1572</f>
        <v>46063</v>
      </c>
      <c r="D1572" s="143" t="str">
        <f>unprmtd_src_summary!E1572</f>
        <v>2310003100</v>
      </c>
      <c r="E1572" s="28" t="str">
        <f>unprmtd_src_summary!F1572</f>
        <v>Miscellaneous engines</v>
      </c>
      <c r="F1572" s="144">
        <f>unprmtd_src_summary!G1572</f>
        <v>14.365542550617773</v>
      </c>
      <c r="G1572" s="144">
        <f>unprmtd_src_summary!H1572</f>
        <v>1.0891387944524455</v>
      </c>
      <c r="H1572" s="144">
        <f>unprmtd_src_summary!I1572</f>
        <v>10.708750263640026</v>
      </c>
      <c r="I1572" s="144">
        <f>unprmtd_src_summary!J1572</f>
        <v>5.8395122521412955E-3</v>
      </c>
      <c r="J1572" s="144">
        <f>unprmtd_src_summary!K1572</f>
        <v>1.0250507980351065</v>
      </c>
    </row>
    <row r="1573" spans="1:10" s="30" customFormat="1" x14ac:dyDescent="0.2">
      <c r="A1573" t="s">
        <v>15903</v>
      </c>
      <c r="B1573" t="str">
        <f>unprmtd_src_summary!C1573</f>
        <v>46</v>
      </c>
      <c r="C1573" s="143">
        <f>unprmtd_src_summary!D1573</f>
        <v>46019</v>
      </c>
      <c r="D1573" s="143" t="str">
        <f>unprmtd_src_summary!E1573</f>
        <v>2310003100</v>
      </c>
      <c r="E1573" s="28" t="str">
        <f>unprmtd_src_summary!F1573</f>
        <v>Miscellaneous engines</v>
      </c>
      <c r="F1573" s="144">
        <f>unprmtd_src_summary!G1573</f>
        <v>0</v>
      </c>
      <c r="G1573" s="144">
        <f>unprmtd_src_summary!H1573</f>
        <v>0</v>
      </c>
      <c r="H1573" s="144">
        <f>unprmtd_src_summary!I1573</f>
        <v>0</v>
      </c>
      <c r="I1573" s="144">
        <f>unprmtd_src_summary!J1573</f>
        <v>0</v>
      </c>
      <c r="J1573" s="144">
        <f>unprmtd_src_summary!K1573</f>
        <v>0</v>
      </c>
    </row>
    <row r="1574" spans="1:10" s="221" customFormat="1" x14ac:dyDescent="0.2">
      <c r="A1574" s="221" t="s">
        <v>15903</v>
      </c>
      <c r="B1574" s="221" t="str">
        <f>unprmtd_src_summary!C1574</f>
        <v>30</v>
      </c>
      <c r="C1574" s="232" t="str">
        <f>unprmtd_src_summary!D1574</f>
        <v>3001101</v>
      </c>
      <c r="D1574" s="232" t="str">
        <f>unprmtd_src_summary!E1574</f>
        <v>2310003100</v>
      </c>
      <c r="E1574" s="233" t="str">
        <f>unprmtd_src_summary!F1574</f>
        <v>Miscellaneous engines</v>
      </c>
      <c r="F1574" s="234">
        <f>unprmtd_src_summary!G1574</f>
        <v>0</v>
      </c>
      <c r="G1574" s="234">
        <f>unprmtd_src_summary!H1574</f>
        <v>0</v>
      </c>
      <c r="H1574" s="234">
        <f>unprmtd_src_summary!I1574</f>
        <v>0</v>
      </c>
      <c r="I1574" s="234">
        <f>unprmtd_src_summary!J1574</f>
        <v>0</v>
      </c>
      <c r="J1574" s="234">
        <f>unprmtd_src_summary!K1574</f>
        <v>0</v>
      </c>
    </row>
    <row r="1575" spans="1:10" s="221" customFormat="1" x14ac:dyDescent="0.2">
      <c r="A1575" s="221" t="s">
        <v>15903</v>
      </c>
      <c r="B1575" s="221" t="str">
        <f>unprmtd_src_summary!C1575</f>
        <v>30</v>
      </c>
      <c r="C1575" s="232" t="str">
        <f>unprmtd_src_summary!D1575</f>
        <v>3001701</v>
      </c>
      <c r="D1575" s="232" t="str">
        <f>unprmtd_src_summary!E1575</f>
        <v>2310003100</v>
      </c>
      <c r="E1575" s="233" t="str">
        <f>unprmtd_src_summary!F1575</f>
        <v>Miscellaneous engines</v>
      </c>
      <c r="F1575" s="234">
        <f>unprmtd_src_summary!G1575</f>
        <v>0</v>
      </c>
      <c r="G1575" s="234">
        <f>unprmtd_src_summary!H1575</f>
        <v>0</v>
      </c>
      <c r="H1575" s="234">
        <f>unprmtd_src_summary!I1575</f>
        <v>0</v>
      </c>
      <c r="I1575" s="234">
        <f>unprmtd_src_summary!J1575</f>
        <v>0</v>
      </c>
      <c r="J1575" s="234">
        <f>unprmtd_src_summary!K1575</f>
        <v>0</v>
      </c>
    </row>
    <row r="1576" spans="1:10" s="221" customFormat="1" x14ac:dyDescent="0.2">
      <c r="A1576" s="221" t="s">
        <v>15903</v>
      </c>
      <c r="B1576" s="221" t="str">
        <f>unprmtd_src_summary!C1576</f>
        <v>30</v>
      </c>
      <c r="C1576" s="232" t="str">
        <f>unprmtd_src_summary!D1576</f>
        <v>3001901</v>
      </c>
      <c r="D1576" s="232" t="str">
        <f>unprmtd_src_summary!E1576</f>
        <v>2310003100</v>
      </c>
      <c r="E1576" s="233" t="str">
        <f>unprmtd_src_summary!F1576</f>
        <v>Miscellaneous engines</v>
      </c>
      <c r="F1576" s="234">
        <f>unprmtd_src_summary!G1576</f>
        <v>0.13616628010064241</v>
      </c>
      <c r="G1576" s="234">
        <f>unprmtd_src_summary!H1576</f>
        <v>1.032359046874356E-2</v>
      </c>
      <c r="H1576" s="234">
        <f>unprmtd_src_summary!I1576</f>
        <v>0.10150474183545047</v>
      </c>
      <c r="I1576" s="234">
        <f>unprmtd_src_summary!J1576</f>
        <v>5.5350827034514647E-5</v>
      </c>
      <c r="J1576" s="234">
        <f>unprmtd_src_summary!K1576</f>
        <v>9.7161213083896344E-3</v>
      </c>
    </row>
    <row r="1577" spans="1:10" s="221" customFormat="1" x14ac:dyDescent="0.2">
      <c r="A1577" s="221" t="s">
        <v>15903</v>
      </c>
      <c r="B1577" s="221" t="str">
        <f>unprmtd_src_summary!C1577</f>
        <v>30</v>
      </c>
      <c r="C1577" s="232" t="str">
        <f>unprmtd_src_summary!D1577</f>
        <v>3002101</v>
      </c>
      <c r="D1577" s="232" t="str">
        <f>unprmtd_src_summary!E1577</f>
        <v>2310003100</v>
      </c>
      <c r="E1577" s="233" t="str">
        <f>unprmtd_src_summary!F1577</f>
        <v>Miscellaneous engines</v>
      </c>
      <c r="F1577" s="234">
        <f>unprmtd_src_summary!G1577</f>
        <v>0</v>
      </c>
      <c r="G1577" s="234">
        <f>unprmtd_src_summary!H1577</f>
        <v>0</v>
      </c>
      <c r="H1577" s="234">
        <f>unprmtd_src_summary!I1577</f>
        <v>0</v>
      </c>
      <c r="I1577" s="234">
        <f>unprmtd_src_summary!J1577</f>
        <v>0</v>
      </c>
      <c r="J1577" s="234">
        <f>unprmtd_src_summary!K1577</f>
        <v>0</v>
      </c>
    </row>
    <row r="1578" spans="1:10" s="221" customFormat="1" x14ac:dyDescent="0.2">
      <c r="A1578" s="221" t="s">
        <v>15903</v>
      </c>
      <c r="B1578" s="221" t="str">
        <f>unprmtd_src_summary!C1578</f>
        <v>30</v>
      </c>
      <c r="C1578" s="232" t="str">
        <f>unprmtd_src_summary!D1578</f>
        <v>3002501</v>
      </c>
      <c r="D1578" s="232" t="str">
        <f>unprmtd_src_summary!E1578</f>
        <v>2310003100</v>
      </c>
      <c r="E1578" s="233" t="str">
        <f>unprmtd_src_summary!F1578</f>
        <v>Miscellaneous engines</v>
      </c>
      <c r="F1578" s="234">
        <f>unprmtd_src_summary!G1578</f>
        <v>0</v>
      </c>
      <c r="G1578" s="234">
        <f>unprmtd_src_summary!H1578</f>
        <v>0</v>
      </c>
      <c r="H1578" s="234">
        <f>unprmtd_src_summary!I1578</f>
        <v>0</v>
      </c>
      <c r="I1578" s="234">
        <f>unprmtd_src_summary!J1578</f>
        <v>0</v>
      </c>
      <c r="J1578" s="234">
        <f>unprmtd_src_summary!K1578</f>
        <v>0</v>
      </c>
    </row>
    <row r="1579" spans="1:10" s="221" customFormat="1" x14ac:dyDescent="0.2">
      <c r="A1579" s="221" t="s">
        <v>15903</v>
      </c>
      <c r="B1579" s="221" t="str">
        <f>unprmtd_src_summary!C1579</f>
        <v>30</v>
      </c>
      <c r="C1579" s="232" t="str">
        <f>unprmtd_src_summary!D1579</f>
        <v>3003301</v>
      </c>
      <c r="D1579" s="232" t="str">
        <f>unprmtd_src_summary!E1579</f>
        <v>2310003100</v>
      </c>
      <c r="E1579" s="233" t="str">
        <f>unprmtd_src_summary!F1579</f>
        <v>Miscellaneous engines</v>
      </c>
      <c r="F1579" s="234">
        <f>unprmtd_src_summary!G1579</f>
        <v>0</v>
      </c>
      <c r="G1579" s="234">
        <f>unprmtd_src_summary!H1579</f>
        <v>0</v>
      </c>
      <c r="H1579" s="234">
        <f>unprmtd_src_summary!I1579</f>
        <v>0</v>
      </c>
      <c r="I1579" s="234">
        <f>unprmtd_src_summary!J1579</f>
        <v>0</v>
      </c>
      <c r="J1579" s="234">
        <f>unprmtd_src_summary!K1579</f>
        <v>0</v>
      </c>
    </row>
    <row r="1580" spans="1:10" s="221" customFormat="1" x14ac:dyDescent="0.2">
      <c r="A1580" s="221" t="s">
        <v>15903</v>
      </c>
      <c r="B1580" s="221" t="str">
        <f>unprmtd_src_summary!C1580</f>
        <v>30</v>
      </c>
      <c r="C1580" s="232" t="str">
        <f>unprmtd_src_summary!D1580</f>
        <v>3005501</v>
      </c>
      <c r="D1580" s="232" t="str">
        <f>unprmtd_src_summary!E1580</f>
        <v>2310003100</v>
      </c>
      <c r="E1580" s="233" t="str">
        <f>unprmtd_src_summary!F1580</f>
        <v>Miscellaneous engines</v>
      </c>
      <c r="F1580" s="234">
        <f>unprmtd_src_summary!G1580</f>
        <v>0</v>
      </c>
      <c r="G1580" s="234">
        <f>unprmtd_src_summary!H1580</f>
        <v>0</v>
      </c>
      <c r="H1580" s="234">
        <f>unprmtd_src_summary!I1580</f>
        <v>0</v>
      </c>
      <c r="I1580" s="234">
        <f>unprmtd_src_summary!J1580</f>
        <v>0</v>
      </c>
      <c r="J1580" s="234">
        <f>unprmtd_src_summary!K1580</f>
        <v>0</v>
      </c>
    </row>
    <row r="1581" spans="1:10" s="221" customFormat="1" x14ac:dyDescent="0.2">
      <c r="A1581" s="221" t="s">
        <v>15903</v>
      </c>
      <c r="B1581" s="221" t="str">
        <f>unprmtd_src_summary!C1581</f>
        <v>30</v>
      </c>
      <c r="C1581" s="232" t="str">
        <f>unprmtd_src_summary!D1581</f>
        <v>3007901</v>
      </c>
      <c r="D1581" s="232" t="str">
        <f>unprmtd_src_summary!E1581</f>
        <v>2310003100</v>
      </c>
      <c r="E1581" s="233" t="str">
        <f>unprmtd_src_summary!F1581</f>
        <v>Miscellaneous engines</v>
      </c>
      <c r="F1581" s="234">
        <f>unprmtd_src_summary!G1581</f>
        <v>0</v>
      </c>
      <c r="G1581" s="234">
        <f>unprmtd_src_summary!H1581</f>
        <v>0</v>
      </c>
      <c r="H1581" s="234">
        <f>unprmtd_src_summary!I1581</f>
        <v>0</v>
      </c>
      <c r="I1581" s="234">
        <f>unprmtd_src_summary!J1581</f>
        <v>0</v>
      </c>
      <c r="J1581" s="234">
        <f>unprmtd_src_summary!K1581</f>
        <v>0</v>
      </c>
    </row>
    <row r="1582" spans="1:10" s="221" customFormat="1" x14ac:dyDescent="0.2">
      <c r="A1582" s="221" t="s">
        <v>15903</v>
      </c>
      <c r="B1582" s="221" t="str">
        <f>unprmtd_src_summary!C1582</f>
        <v>30</v>
      </c>
      <c r="C1582" s="232" t="str">
        <f>unprmtd_src_summary!D1582</f>
        <v>3008301</v>
      </c>
      <c r="D1582" s="232" t="str">
        <f>unprmtd_src_summary!E1582</f>
        <v>2310003100</v>
      </c>
      <c r="E1582" s="233" t="str">
        <f>unprmtd_src_summary!F1582</f>
        <v>Miscellaneous engines</v>
      </c>
      <c r="F1582" s="234">
        <f>unprmtd_src_summary!G1582</f>
        <v>0</v>
      </c>
      <c r="G1582" s="234">
        <f>unprmtd_src_summary!H1582</f>
        <v>0</v>
      </c>
      <c r="H1582" s="234">
        <f>unprmtd_src_summary!I1582</f>
        <v>0</v>
      </c>
      <c r="I1582" s="234">
        <f>unprmtd_src_summary!J1582</f>
        <v>0</v>
      </c>
      <c r="J1582" s="234">
        <f>unprmtd_src_summary!K1582</f>
        <v>0</v>
      </c>
    </row>
    <row r="1583" spans="1:10" s="221" customFormat="1" x14ac:dyDescent="0.2">
      <c r="A1583" s="221" t="s">
        <v>15903</v>
      </c>
      <c r="B1583" s="221" t="str">
        <f>unprmtd_src_summary!C1583</f>
        <v>30</v>
      </c>
      <c r="C1583" s="232" t="str">
        <f>unprmtd_src_summary!D1583</f>
        <v>3008501</v>
      </c>
      <c r="D1583" s="232" t="str">
        <f>unprmtd_src_summary!E1583</f>
        <v>2310003100</v>
      </c>
      <c r="E1583" s="233" t="str">
        <f>unprmtd_src_summary!F1583</f>
        <v>Miscellaneous engines</v>
      </c>
      <c r="F1583" s="234">
        <f>unprmtd_src_summary!G1583</f>
        <v>4.5615703833715209</v>
      </c>
      <c r="G1583" s="234">
        <f>unprmtd_src_summary!H1583</f>
        <v>0.34584028070290929</v>
      </c>
      <c r="H1583" s="234">
        <f>unprmtd_src_summary!I1583</f>
        <v>3.4004088514875912</v>
      </c>
      <c r="I1583" s="234">
        <f>unprmtd_src_summary!J1583</f>
        <v>1.8542527056562409E-3</v>
      </c>
      <c r="J1583" s="234">
        <f>unprmtd_src_summary!K1583</f>
        <v>0.32549006383105283</v>
      </c>
    </row>
    <row r="1584" spans="1:10" s="221" customFormat="1" x14ac:dyDescent="0.2">
      <c r="A1584" s="221" t="s">
        <v>15903</v>
      </c>
      <c r="B1584" s="221" t="str">
        <f>unprmtd_src_summary!C1584</f>
        <v>30</v>
      </c>
      <c r="C1584" s="232" t="str">
        <f>unprmtd_src_summary!D1584</f>
        <v>3009101</v>
      </c>
      <c r="D1584" s="232" t="str">
        <f>unprmtd_src_summary!E1584</f>
        <v>2310003100</v>
      </c>
      <c r="E1584" s="233" t="str">
        <f>unprmtd_src_summary!F1584</f>
        <v>Miscellaneous engines</v>
      </c>
      <c r="F1584" s="234">
        <f>unprmtd_src_summary!G1584</f>
        <v>6.8083140050321206E-2</v>
      </c>
      <c r="G1584" s="234">
        <f>unprmtd_src_summary!H1584</f>
        <v>5.1617952343717801E-3</v>
      </c>
      <c r="H1584" s="234">
        <f>unprmtd_src_summary!I1584</f>
        <v>5.0752370917725241E-2</v>
      </c>
      <c r="I1584" s="234">
        <f>unprmtd_src_summary!J1584</f>
        <v>2.7675413517257324E-5</v>
      </c>
      <c r="J1584" s="234">
        <f>unprmtd_src_summary!K1584</f>
        <v>4.8580606541948181E-3</v>
      </c>
    </row>
    <row r="1585" spans="1:10" s="221" customFormat="1" x14ac:dyDescent="0.2">
      <c r="A1585" s="221" t="s">
        <v>15903</v>
      </c>
      <c r="B1585" s="221" t="str">
        <f>unprmtd_src_summary!C1585</f>
        <v>30</v>
      </c>
      <c r="C1585" s="232" t="str">
        <f>unprmtd_src_summary!D1585</f>
        <v>3010501</v>
      </c>
      <c r="D1585" s="232" t="str">
        <f>unprmtd_src_summary!E1585</f>
        <v>2310003100</v>
      </c>
      <c r="E1585" s="233" t="str">
        <f>unprmtd_src_summary!F1585</f>
        <v>Miscellaneous engines</v>
      </c>
      <c r="F1585" s="234">
        <f>unprmtd_src_summary!G1585</f>
        <v>2.8594918821134905</v>
      </c>
      <c r="G1585" s="234">
        <f>unprmtd_src_summary!H1585</f>
        <v>0.21679539984361479</v>
      </c>
      <c r="H1585" s="234">
        <f>unprmtd_src_summary!I1585</f>
        <v>2.1315995785444599</v>
      </c>
      <c r="I1585" s="234">
        <f>unprmtd_src_summary!J1585</f>
        <v>1.1623673677248077E-3</v>
      </c>
      <c r="J1585" s="234">
        <f>unprmtd_src_summary!K1585</f>
        <v>0.20403854747618236</v>
      </c>
    </row>
    <row r="1586" spans="1:10" s="221" customFormat="1" x14ac:dyDescent="0.2">
      <c r="A1586" s="221" t="s">
        <v>15903</v>
      </c>
      <c r="B1586" s="221" t="str">
        <f>unprmtd_src_summary!C1586</f>
        <v>30</v>
      </c>
      <c r="C1586" s="232" t="str">
        <f>unprmtd_src_summary!D1586</f>
        <v>3010901</v>
      </c>
      <c r="D1586" s="232" t="str">
        <f>unprmtd_src_summary!E1586</f>
        <v>2310003100</v>
      </c>
      <c r="E1586" s="233" t="str">
        <f>unprmtd_src_summary!F1586</f>
        <v>Miscellaneous engines</v>
      </c>
      <c r="F1586" s="234">
        <f>unprmtd_src_summary!G1586</f>
        <v>0</v>
      </c>
      <c r="G1586" s="234">
        <f>unprmtd_src_summary!H1586</f>
        <v>0</v>
      </c>
      <c r="H1586" s="234">
        <f>unprmtd_src_summary!I1586</f>
        <v>0</v>
      </c>
      <c r="I1586" s="234">
        <f>unprmtd_src_summary!J1586</f>
        <v>0</v>
      </c>
      <c r="J1586" s="234">
        <f>unprmtd_src_summary!K1586</f>
        <v>0</v>
      </c>
    </row>
    <row r="1587" spans="1:10" s="221" customFormat="1" x14ac:dyDescent="0.2">
      <c r="A1587" s="221" t="s">
        <v>15903</v>
      </c>
      <c r="B1587" s="221" t="str">
        <f>unprmtd_src_summary!C1587</f>
        <v>38</v>
      </c>
      <c r="C1587" s="232" t="str">
        <f>unprmtd_src_summary!D1587</f>
        <v>3800701</v>
      </c>
      <c r="D1587" s="232" t="str">
        <f>unprmtd_src_summary!E1587</f>
        <v>2310003100</v>
      </c>
      <c r="E1587" s="233" t="str">
        <f>unprmtd_src_summary!F1587</f>
        <v>Miscellaneous engines</v>
      </c>
      <c r="F1587" s="234">
        <f>unprmtd_src_summary!G1587</f>
        <v>0</v>
      </c>
      <c r="G1587" s="234">
        <f>unprmtd_src_summary!H1587</f>
        <v>0</v>
      </c>
      <c r="H1587" s="234">
        <f>unprmtd_src_summary!I1587</f>
        <v>0</v>
      </c>
      <c r="I1587" s="234">
        <f>unprmtd_src_summary!J1587</f>
        <v>0</v>
      </c>
      <c r="J1587" s="234">
        <f>unprmtd_src_summary!K1587</f>
        <v>0</v>
      </c>
    </row>
    <row r="1588" spans="1:10" s="221" customFormat="1" x14ac:dyDescent="0.2">
      <c r="A1588" s="221" t="s">
        <v>15903</v>
      </c>
      <c r="B1588" s="221" t="str">
        <f>unprmtd_src_summary!C1588</f>
        <v>38</v>
      </c>
      <c r="C1588" s="232" t="str">
        <f>unprmtd_src_summary!D1588</f>
        <v>3800901</v>
      </c>
      <c r="D1588" s="232" t="str">
        <f>unprmtd_src_summary!E1588</f>
        <v>2310003100</v>
      </c>
      <c r="E1588" s="233" t="str">
        <f>unprmtd_src_summary!F1588</f>
        <v>Miscellaneous engines</v>
      </c>
      <c r="F1588" s="234">
        <f>unprmtd_src_summary!G1588</f>
        <v>0</v>
      </c>
      <c r="G1588" s="234">
        <f>unprmtd_src_summary!H1588</f>
        <v>0</v>
      </c>
      <c r="H1588" s="234">
        <f>unprmtd_src_summary!I1588</f>
        <v>0</v>
      </c>
      <c r="I1588" s="234">
        <f>unprmtd_src_summary!J1588</f>
        <v>0</v>
      </c>
      <c r="J1588" s="234">
        <f>unprmtd_src_summary!K1588</f>
        <v>0</v>
      </c>
    </row>
    <row r="1589" spans="1:10" s="221" customFormat="1" x14ac:dyDescent="0.2">
      <c r="A1589" s="221" t="s">
        <v>15903</v>
      </c>
      <c r="B1589" s="221" t="str">
        <f>unprmtd_src_summary!C1589</f>
        <v>38</v>
      </c>
      <c r="C1589" s="232" t="str">
        <f>unprmtd_src_summary!D1589</f>
        <v>3801101</v>
      </c>
      <c r="D1589" s="232" t="str">
        <f>unprmtd_src_summary!E1589</f>
        <v>2310003100</v>
      </c>
      <c r="E1589" s="233" t="str">
        <f>unprmtd_src_summary!F1589</f>
        <v>Miscellaneous engines</v>
      </c>
      <c r="F1589" s="234">
        <f>unprmtd_src_summary!G1589</f>
        <v>0</v>
      </c>
      <c r="G1589" s="234">
        <f>unprmtd_src_summary!H1589</f>
        <v>0</v>
      </c>
      <c r="H1589" s="234">
        <f>unprmtd_src_summary!I1589</f>
        <v>0</v>
      </c>
      <c r="I1589" s="234">
        <f>unprmtd_src_summary!J1589</f>
        <v>0</v>
      </c>
      <c r="J1589" s="234">
        <f>unprmtd_src_summary!K1589</f>
        <v>0</v>
      </c>
    </row>
    <row r="1590" spans="1:10" s="221" customFormat="1" x14ac:dyDescent="0.2">
      <c r="A1590" s="221" t="s">
        <v>15903</v>
      </c>
      <c r="B1590" s="221" t="str">
        <f>unprmtd_src_summary!C1590</f>
        <v>38</v>
      </c>
      <c r="C1590" s="232" t="str">
        <f>unprmtd_src_summary!D1590</f>
        <v>3801301</v>
      </c>
      <c r="D1590" s="232" t="str">
        <f>unprmtd_src_summary!E1590</f>
        <v>2310003100</v>
      </c>
      <c r="E1590" s="233" t="str">
        <f>unprmtd_src_summary!F1590</f>
        <v>Miscellaneous engines</v>
      </c>
      <c r="F1590" s="234">
        <f>unprmtd_src_summary!G1590</f>
        <v>0</v>
      </c>
      <c r="G1590" s="234">
        <f>unprmtd_src_summary!H1590</f>
        <v>0</v>
      </c>
      <c r="H1590" s="234">
        <f>unprmtd_src_summary!I1590</f>
        <v>0</v>
      </c>
      <c r="I1590" s="234">
        <f>unprmtd_src_summary!J1590</f>
        <v>0</v>
      </c>
      <c r="J1590" s="234">
        <f>unprmtd_src_summary!K1590</f>
        <v>0</v>
      </c>
    </row>
    <row r="1591" spans="1:10" s="221" customFormat="1" x14ac:dyDescent="0.2">
      <c r="A1591" s="221" t="s">
        <v>15903</v>
      </c>
      <c r="B1591" s="221" t="str">
        <f>unprmtd_src_summary!C1591</f>
        <v>38</v>
      </c>
      <c r="C1591" s="232" t="str">
        <f>unprmtd_src_summary!D1591</f>
        <v>3802301</v>
      </c>
      <c r="D1591" s="232" t="str">
        <f>unprmtd_src_summary!E1591</f>
        <v>2310003100</v>
      </c>
      <c r="E1591" s="233" t="str">
        <f>unprmtd_src_summary!F1591</f>
        <v>Miscellaneous engines</v>
      </c>
      <c r="F1591" s="234">
        <f>unprmtd_src_summary!G1591</f>
        <v>0</v>
      </c>
      <c r="G1591" s="234">
        <f>unprmtd_src_summary!H1591</f>
        <v>0</v>
      </c>
      <c r="H1591" s="234">
        <f>unprmtd_src_summary!I1591</f>
        <v>0</v>
      </c>
      <c r="I1591" s="234">
        <f>unprmtd_src_summary!J1591</f>
        <v>0</v>
      </c>
      <c r="J1591" s="234">
        <f>unprmtd_src_summary!K1591</f>
        <v>0</v>
      </c>
    </row>
    <row r="1592" spans="1:10" s="221" customFormat="1" x14ac:dyDescent="0.2">
      <c r="A1592" s="221" t="s">
        <v>15903</v>
      </c>
      <c r="B1592" s="221" t="str">
        <f>unprmtd_src_summary!C1592</f>
        <v>38</v>
      </c>
      <c r="C1592" s="232" t="str">
        <f>unprmtd_src_summary!D1592</f>
        <v>3802501</v>
      </c>
      <c r="D1592" s="232" t="str">
        <f>unprmtd_src_summary!E1592</f>
        <v>2310003100</v>
      </c>
      <c r="E1592" s="233" t="str">
        <f>unprmtd_src_summary!F1592</f>
        <v>Miscellaneous engines</v>
      </c>
      <c r="F1592" s="234">
        <f>unprmtd_src_summary!G1592</f>
        <v>1.6339953612077089</v>
      </c>
      <c r="G1592" s="234">
        <f>unprmtd_src_summary!H1592</f>
        <v>0.12388308562492271</v>
      </c>
      <c r="H1592" s="234">
        <f>unprmtd_src_summary!I1592</f>
        <v>1.2180569020254057</v>
      </c>
      <c r="I1592" s="234">
        <f>unprmtd_src_summary!J1592</f>
        <v>6.6420992441417587E-4</v>
      </c>
      <c r="J1592" s="234">
        <f>unprmtd_src_summary!K1592</f>
        <v>0.11659345570067563</v>
      </c>
    </row>
    <row r="1593" spans="1:10" s="221" customFormat="1" x14ac:dyDescent="0.2">
      <c r="A1593" s="221" t="s">
        <v>15903</v>
      </c>
      <c r="B1593" s="221" t="str">
        <f>unprmtd_src_summary!C1593</f>
        <v>38</v>
      </c>
      <c r="C1593" s="232" t="str">
        <f>unprmtd_src_summary!D1593</f>
        <v>3803301</v>
      </c>
      <c r="D1593" s="232" t="str">
        <f>unprmtd_src_summary!E1593</f>
        <v>2310003100</v>
      </c>
      <c r="E1593" s="233" t="str">
        <f>unprmtd_src_summary!F1593</f>
        <v>Miscellaneous engines</v>
      </c>
      <c r="F1593" s="234">
        <f>unprmtd_src_summary!G1593</f>
        <v>0</v>
      </c>
      <c r="G1593" s="234">
        <f>unprmtd_src_summary!H1593</f>
        <v>0</v>
      </c>
      <c r="H1593" s="234">
        <f>unprmtd_src_summary!I1593</f>
        <v>0</v>
      </c>
      <c r="I1593" s="234">
        <f>unprmtd_src_summary!J1593</f>
        <v>0</v>
      </c>
      <c r="J1593" s="234">
        <f>unprmtd_src_summary!K1593</f>
        <v>0</v>
      </c>
    </row>
    <row r="1594" spans="1:10" s="221" customFormat="1" x14ac:dyDescent="0.2">
      <c r="A1594" s="221" t="s">
        <v>15903</v>
      </c>
      <c r="B1594" s="221" t="str">
        <f>unprmtd_src_summary!C1594</f>
        <v>38</v>
      </c>
      <c r="C1594" s="232" t="str">
        <f>unprmtd_src_summary!D1594</f>
        <v>3804901</v>
      </c>
      <c r="D1594" s="232" t="str">
        <f>unprmtd_src_summary!E1594</f>
        <v>2310003100</v>
      </c>
      <c r="E1594" s="233" t="str">
        <f>unprmtd_src_summary!F1594</f>
        <v>Miscellaneous engines</v>
      </c>
      <c r="F1594" s="234">
        <f>unprmtd_src_summary!G1594</f>
        <v>0</v>
      </c>
      <c r="G1594" s="234">
        <f>unprmtd_src_summary!H1594</f>
        <v>0</v>
      </c>
      <c r="H1594" s="234">
        <f>unprmtd_src_summary!I1594</f>
        <v>0</v>
      </c>
      <c r="I1594" s="234">
        <f>unprmtd_src_summary!J1594</f>
        <v>0</v>
      </c>
      <c r="J1594" s="234">
        <f>unprmtd_src_summary!K1594</f>
        <v>0</v>
      </c>
    </row>
    <row r="1595" spans="1:10" s="221" customFormat="1" x14ac:dyDescent="0.2">
      <c r="A1595" s="221" t="s">
        <v>15903</v>
      </c>
      <c r="B1595" s="221" t="str">
        <f>unprmtd_src_summary!C1595</f>
        <v>38</v>
      </c>
      <c r="C1595" s="232" t="str">
        <f>unprmtd_src_summary!D1595</f>
        <v>3805301</v>
      </c>
      <c r="D1595" s="232" t="str">
        <f>unprmtd_src_summary!E1595</f>
        <v>2310003100</v>
      </c>
      <c r="E1595" s="233" t="str">
        <f>unprmtd_src_summary!F1595</f>
        <v>Miscellaneous engines</v>
      </c>
      <c r="F1595" s="234">
        <f>unprmtd_src_summary!G1595</f>
        <v>1.4297459410567452</v>
      </c>
      <c r="G1595" s="234">
        <f>unprmtd_src_summary!H1595</f>
        <v>0.10839769992180739</v>
      </c>
      <c r="H1595" s="234">
        <f>unprmtd_src_summary!I1595</f>
        <v>1.0657997892722302</v>
      </c>
      <c r="I1595" s="234">
        <f>unprmtd_src_summary!J1595</f>
        <v>5.8118368386240386E-4</v>
      </c>
      <c r="J1595" s="234">
        <f>unprmtd_src_summary!K1595</f>
        <v>0.10201927373809118</v>
      </c>
    </row>
    <row r="1596" spans="1:10" s="221" customFormat="1" x14ac:dyDescent="0.2">
      <c r="A1596" s="221" t="s">
        <v>15903</v>
      </c>
      <c r="B1596" s="221" t="str">
        <f>unprmtd_src_summary!C1596</f>
        <v>38</v>
      </c>
      <c r="C1596" s="232" t="str">
        <f>unprmtd_src_summary!D1596</f>
        <v>3805501</v>
      </c>
      <c r="D1596" s="232" t="str">
        <f>unprmtd_src_summary!E1596</f>
        <v>2310003100</v>
      </c>
      <c r="E1596" s="233" t="str">
        <f>unprmtd_src_summary!F1596</f>
        <v>Miscellaneous engines</v>
      </c>
      <c r="F1596" s="234">
        <f>unprmtd_src_summary!G1596</f>
        <v>1.1574133808554605</v>
      </c>
      <c r="G1596" s="234">
        <f>unprmtd_src_summary!H1596</f>
        <v>8.7750518984320264E-2</v>
      </c>
      <c r="H1596" s="234">
        <f>unprmtd_src_summary!I1596</f>
        <v>0.86279030560132908</v>
      </c>
      <c r="I1596" s="234">
        <f>unprmtd_src_summary!J1596</f>
        <v>4.7048202979337457E-4</v>
      </c>
      <c r="J1596" s="234">
        <f>unprmtd_src_summary!K1596</f>
        <v>8.258703112131191E-2</v>
      </c>
    </row>
    <row r="1597" spans="1:10" s="221" customFormat="1" x14ac:dyDescent="0.2">
      <c r="A1597" s="221" t="s">
        <v>15903</v>
      </c>
      <c r="B1597" s="221" t="str">
        <f>unprmtd_src_summary!C1597</f>
        <v>38</v>
      </c>
      <c r="C1597" s="232" t="str">
        <f>unprmtd_src_summary!D1597</f>
        <v>3805701</v>
      </c>
      <c r="D1597" s="232" t="str">
        <f>unprmtd_src_summary!E1597</f>
        <v>2310003100</v>
      </c>
      <c r="E1597" s="233" t="str">
        <f>unprmtd_src_summary!F1597</f>
        <v>Miscellaneous engines</v>
      </c>
      <c r="F1597" s="234">
        <f>unprmtd_src_summary!G1597</f>
        <v>0</v>
      </c>
      <c r="G1597" s="234">
        <f>unprmtd_src_summary!H1597</f>
        <v>0</v>
      </c>
      <c r="H1597" s="234">
        <f>unprmtd_src_summary!I1597</f>
        <v>0</v>
      </c>
      <c r="I1597" s="234">
        <f>unprmtd_src_summary!J1597</f>
        <v>0</v>
      </c>
      <c r="J1597" s="234">
        <f>unprmtd_src_summary!K1597</f>
        <v>0</v>
      </c>
    </row>
    <row r="1598" spans="1:10" s="221" customFormat="1" x14ac:dyDescent="0.2">
      <c r="A1598" s="221" t="s">
        <v>15903</v>
      </c>
      <c r="B1598" s="221" t="str">
        <f>unprmtd_src_summary!C1598</f>
        <v>38</v>
      </c>
      <c r="C1598" s="232" t="str">
        <f>unprmtd_src_summary!D1598</f>
        <v>3806101</v>
      </c>
      <c r="D1598" s="232" t="str">
        <f>unprmtd_src_summary!E1598</f>
        <v>2310003100</v>
      </c>
      <c r="E1598" s="233" t="str">
        <f>unprmtd_src_summary!F1598</f>
        <v>Miscellaneous engines</v>
      </c>
      <c r="F1598" s="234">
        <f>unprmtd_src_summary!G1598</f>
        <v>7.6253116856359737</v>
      </c>
      <c r="G1598" s="234">
        <f>unprmtd_src_summary!H1598</f>
        <v>0.57812106624963944</v>
      </c>
      <c r="H1598" s="234">
        <f>unprmtd_src_summary!I1598</f>
        <v>5.6842655427852264</v>
      </c>
      <c r="I1598" s="234">
        <f>unprmtd_src_summary!J1598</f>
        <v>3.09964631393282E-3</v>
      </c>
      <c r="J1598" s="234">
        <f>unprmtd_src_summary!K1598</f>
        <v>0.54410279326981947</v>
      </c>
    </row>
    <row r="1599" spans="1:10" s="221" customFormat="1" x14ac:dyDescent="0.2">
      <c r="A1599" s="221" t="s">
        <v>15903</v>
      </c>
      <c r="B1599" s="221" t="str">
        <f>unprmtd_src_summary!C1599</f>
        <v>38</v>
      </c>
      <c r="C1599" s="232" t="str">
        <f>unprmtd_src_summary!D1599</f>
        <v>3807501</v>
      </c>
      <c r="D1599" s="232" t="str">
        <f>unprmtd_src_summary!E1599</f>
        <v>2310003100</v>
      </c>
      <c r="E1599" s="233" t="str">
        <f>unprmtd_src_summary!F1599</f>
        <v>Miscellaneous engines</v>
      </c>
      <c r="F1599" s="234">
        <f>unprmtd_src_summary!G1599</f>
        <v>0</v>
      </c>
      <c r="G1599" s="234">
        <f>unprmtd_src_summary!H1599</f>
        <v>0</v>
      </c>
      <c r="H1599" s="234">
        <f>unprmtd_src_summary!I1599</f>
        <v>0</v>
      </c>
      <c r="I1599" s="234">
        <f>unprmtd_src_summary!J1599</f>
        <v>0</v>
      </c>
      <c r="J1599" s="234">
        <f>unprmtd_src_summary!K1599</f>
        <v>0</v>
      </c>
    </row>
    <row r="1600" spans="1:10" s="221" customFormat="1" x14ac:dyDescent="0.2">
      <c r="A1600" s="221" t="s">
        <v>15903</v>
      </c>
      <c r="B1600" s="221" t="str">
        <f>unprmtd_src_summary!C1600</f>
        <v>38</v>
      </c>
      <c r="C1600" s="232" t="str">
        <f>unprmtd_src_summary!D1600</f>
        <v>3808701</v>
      </c>
      <c r="D1600" s="232" t="str">
        <f>unprmtd_src_summary!E1600</f>
        <v>2310003100</v>
      </c>
      <c r="E1600" s="233" t="str">
        <f>unprmtd_src_summary!F1600</f>
        <v>Miscellaneous engines</v>
      </c>
      <c r="F1600" s="234">
        <f>unprmtd_src_summary!G1600</f>
        <v>0</v>
      </c>
      <c r="G1600" s="234">
        <f>unprmtd_src_summary!H1600</f>
        <v>0</v>
      </c>
      <c r="H1600" s="234">
        <f>unprmtd_src_summary!I1600</f>
        <v>0</v>
      </c>
      <c r="I1600" s="234">
        <f>unprmtd_src_summary!J1600</f>
        <v>0</v>
      </c>
      <c r="J1600" s="234">
        <f>unprmtd_src_summary!K1600</f>
        <v>0</v>
      </c>
    </row>
    <row r="1601" spans="1:10" s="221" customFormat="1" ht="11.25" customHeight="1" x14ac:dyDescent="0.2">
      <c r="A1601" s="221" t="s">
        <v>15903</v>
      </c>
      <c r="B1601" s="221" t="str">
        <f>unprmtd_src_summary!C1601</f>
        <v>38</v>
      </c>
      <c r="C1601" s="232" t="str">
        <f>unprmtd_src_summary!D1601</f>
        <v>3808901</v>
      </c>
      <c r="D1601" s="232" t="str">
        <f>unprmtd_src_summary!E1601</f>
        <v>2310003100</v>
      </c>
      <c r="E1601" s="233" t="str">
        <f>unprmtd_src_summary!F1601</f>
        <v>Miscellaneous engines</v>
      </c>
      <c r="F1601" s="234">
        <f>unprmtd_src_summary!G1601</f>
        <v>0</v>
      </c>
      <c r="G1601" s="234">
        <f>unprmtd_src_summary!H1601</f>
        <v>0</v>
      </c>
      <c r="H1601" s="234">
        <f>unprmtd_src_summary!I1601</f>
        <v>0</v>
      </c>
      <c r="I1601" s="234">
        <f>unprmtd_src_summary!J1601</f>
        <v>0</v>
      </c>
      <c r="J1601" s="234">
        <f>unprmtd_src_summary!K1601</f>
        <v>0</v>
      </c>
    </row>
    <row r="1602" spans="1:10" s="221" customFormat="1" x14ac:dyDescent="0.2">
      <c r="A1602" s="221" t="s">
        <v>15903</v>
      </c>
      <c r="B1602" s="221" t="str">
        <f>unprmtd_src_summary!C1602</f>
        <v>38</v>
      </c>
      <c r="C1602" s="232" t="str">
        <f>unprmtd_src_summary!D1602</f>
        <v>3810101</v>
      </c>
      <c r="D1602" s="232" t="str">
        <f>unprmtd_src_summary!E1602</f>
        <v>2310003100</v>
      </c>
      <c r="E1602" s="233" t="str">
        <f>unprmtd_src_summary!F1602</f>
        <v>Miscellaneous engines</v>
      </c>
      <c r="F1602" s="234">
        <f>unprmtd_src_summary!G1602</f>
        <v>0</v>
      </c>
      <c r="G1602" s="234">
        <f>unprmtd_src_summary!H1602</f>
        <v>0</v>
      </c>
      <c r="H1602" s="234">
        <f>unprmtd_src_summary!I1602</f>
        <v>0</v>
      </c>
      <c r="I1602" s="234">
        <f>unprmtd_src_summary!J1602</f>
        <v>0</v>
      </c>
      <c r="J1602" s="234">
        <f>unprmtd_src_summary!K1602</f>
        <v>0</v>
      </c>
    </row>
    <row r="1603" spans="1:10" s="221" customFormat="1" x14ac:dyDescent="0.2">
      <c r="A1603" s="221" t="s">
        <v>15903</v>
      </c>
      <c r="B1603" s="221" t="str">
        <f>unprmtd_src_summary!C1603</f>
        <v>38</v>
      </c>
      <c r="C1603" s="232" t="str">
        <f>unprmtd_src_summary!D1603</f>
        <v>3810501</v>
      </c>
      <c r="D1603" s="232" t="str">
        <f>unprmtd_src_summary!E1603</f>
        <v>2310003100</v>
      </c>
      <c r="E1603" s="233" t="str">
        <f>unprmtd_src_summary!F1603</f>
        <v>Miscellaneous engines</v>
      </c>
      <c r="F1603" s="234">
        <f>unprmtd_src_summary!G1603</f>
        <v>0</v>
      </c>
      <c r="G1603" s="234">
        <f>unprmtd_src_summary!H1603</f>
        <v>0</v>
      </c>
      <c r="H1603" s="234">
        <f>unprmtd_src_summary!I1603</f>
        <v>0</v>
      </c>
      <c r="I1603" s="234">
        <f>unprmtd_src_summary!J1603</f>
        <v>0</v>
      </c>
      <c r="J1603" s="234">
        <f>unprmtd_src_summary!K1603</f>
        <v>0</v>
      </c>
    </row>
    <row r="1604" spans="1:10" s="221" customFormat="1" x14ac:dyDescent="0.2">
      <c r="A1604" s="221" t="s">
        <v>15903</v>
      </c>
      <c r="B1604" s="221" t="str">
        <f>unprmtd_src_summary!C1604</f>
        <v>46</v>
      </c>
      <c r="C1604" s="232" t="str">
        <f>unprmtd_src_summary!D1604</f>
        <v>4606301</v>
      </c>
      <c r="D1604" s="232" t="str">
        <f>unprmtd_src_summary!E1604</f>
        <v>2310003100</v>
      </c>
      <c r="E1604" s="233" t="str">
        <f>unprmtd_src_summary!F1604</f>
        <v>Miscellaneous engines</v>
      </c>
      <c r="F1604" s="234">
        <f>unprmtd_src_summary!G1604</f>
        <v>0</v>
      </c>
      <c r="G1604" s="234">
        <f>unprmtd_src_summary!H1604</f>
        <v>0</v>
      </c>
      <c r="H1604" s="234">
        <f>unprmtd_src_summary!I1604</f>
        <v>0</v>
      </c>
      <c r="I1604" s="234">
        <f>unprmtd_src_summary!J1604</f>
        <v>0</v>
      </c>
      <c r="J1604" s="234">
        <f>unprmtd_src_summary!K1604</f>
        <v>0</v>
      </c>
    </row>
    <row r="1605" spans="1:10" s="221" customFormat="1" x14ac:dyDescent="0.2">
      <c r="A1605" s="221" t="s">
        <v>15903</v>
      </c>
      <c r="B1605" s="221" t="str">
        <f>unprmtd_src_summary!C1605</f>
        <v>46</v>
      </c>
      <c r="C1605" s="232" t="str">
        <f>unprmtd_src_summary!D1605</f>
        <v>4601901</v>
      </c>
      <c r="D1605" s="232" t="str">
        <f>unprmtd_src_summary!E1605</f>
        <v>2310003100</v>
      </c>
      <c r="E1605" s="233" t="str">
        <f>unprmtd_src_summary!F1605</f>
        <v>Miscellaneous engines</v>
      </c>
      <c r="F1605" s="234">
        <f>unprmtd_src_summary!G1605</f>
        <v>0</v>
      </c>
      <c r="G1605" s="234">
        <f>unprmtd_src_summary!H1605</f>
        <v>0</v>
      </c>
      <c r="H1605" s="234">
        <f>unprmtd_src_summary!I1605</f>
        <v>0</v>
      </c>
      <c r="I1605" s="234">
        <f>unprmtd_src_summary!J1605</f>
        <v>0</v>
      </c>
      <c r="J1605" s="234">
        <f>unprmtd_src_summary!K1605</f>
        <v>0</v>
      </c>
    </row>
    <row r="1606" spans="1:10" s="226" customFormat="1" x14ac:dyDescent="0.2">
      <c r="A1606" s="226" t="s">
        <v>15903</v>
      </c>
      <c r="B1606" s="226" t="str">
        <f>unprmtd_src_summary!C1606</f>
        <v>30</v>
      </c>
      <c r="C1606" s="235" t="str">
        <f>unprmtd_src_summary!D1606</f>
        <v>3001102</v>
      </c>
      <c r="D1606" s="235" t="str">
        <f>unprmtd_src_summary!E1606</f>
        <v>2310003100</v>
      </c>
      <c r="E1606" s="236" t="str">
        <f>unprmtd_src_summary!F1606</f>
        <v>Miscellaneous engines</v>
      </c>
      <c r="F1606" s="237">
        <f>unprmtd_src_summary!G1606</f>
        <v>1.2254965209057815</v>
      </c>
      <c r="G1606" s="237">
        <f>unprmtd_src_summary!H1606</f>
        <v>9.2912314218692046E-2</v>
      </c>
      <c r="H1606" s="237">
        <f>unprmtd_src_summary!I1606</f>
        <v>0.9135426765190543</v>
      </c>
      <c r="I1606" s="237">
        <f>unprmtd_src_summary!J1606</f>
        <v>4.9815744331063185E-4</v>
      </c>
      <c r="J1606" s="237">
        <f>unprmtd_src_summary!K1606</f>
        <v>8.7445091775506717E-2</v>
      </c>
    </row>
    <row r="1607" spans="1:10" s="226" customFormat="1" x14ac:dyDescent="0.2">
      <c r="A1607" s="226" t="s">
        <v>15903</v>
      </c>
      <c r="B1607" s="226" t="str">
        <f>unprmtd_src_summary!C1607</f>
        <v>30</v>
      </c>
      <c r="C1607" s="235" t="str">
        <f>unprmtd_src_summary!D1607</f>
        <v>3001702</v>
      </c>
      <c r="D1607" s="235" t="str">
        <f>unprmtd_src_summary!E1607</f>
        <v>2310003100</v>
      </c>
      <c r="E1607" s="236" t="str">
        <f>unprmtd_src_summary!F1607</f>
        <v>Miscellaneous engines</v>
      </c>
      <c r="F1607" s="237">
        <f>unprmtd_src_summary!G1607</f>
        <v>0.20424942015096362</v>
      </c>
      <c r="G1607" s="237">
        <f>unprmtd_src_summary!H1607</f>
        <v>1.5485385703115341E-2</v>
      </c>
      <c r="H1607" s="237">
        <f>unprmtd_src_summary!I1607</f>
        <v>0.15225711275317572</v>
      </c>
      <c r="I1607" s="237">
        <f>unprmtd_src_summary!J1607</f>
        <v>8.3026240551771971E-5</v>
      </c>
      <c r="J1607" s="237">
        <f>unprmtd_src_summary!K1607</f>
        <v>1.4574181962584453E-2</v>
      </c>
    </row>
    <row r="1608" spans="1:10" s="226" customFormat="1" x14ac:dyDescent="0.2">
      <c r="A1608" s="226" t="s">
        <v>15903</v>
      </c>
      <c r="B1608" s="226" t="str">
        <f>unprmtd_src_summary!C1608</f>
        <v>30</v>
      </c>
      <c r="C1608" s="235" t="str">
        <f>unprmtd_src_summary!D1608</f>
        <v>3001902</v>
      </c>
      <c r="D1608" s="235" t="str">
        <f>unprmtd_src_summary!E1608</f>
        <v>2310003100</v>
      </c>
      <c r="E1608" s="236" t="str">
        <f>unprmtd_src_summary!F1608</f>
        <v>Miscellaneous engines</v>
      </c>
      <c r="F1608" s="237">
        <f>unprmtd_src_summary!G1608</f>
        <v>6.8083140050321206E-2</v>
      </c>
      <c r="G1608" s="237">
        <f>unprmtd_src_summary!H1608</f>
        <v>5.1617952343717801E-3</v>
      </c>
      <c r="H1608" s="237">
        <f>unprmtd_src_summary!I1608</f>
        <v>5.0752370917725234E-2</v>
      </c>
      <c r="I1608" s="237">
        <f>unprmtd_src_summary!J1608</f>
        <v>2.7675413517257324E-5</v>
      </c>
      <c r="J1608" s="237">
        <f>unprmtd_src_summary!K1608</f>
        <v>4.8580606541948172E-3</v>
      </c>
    </row>
    <row r="1609" spans="1:10" s="226" customFormat="1" x14ac:dyDescent="0.2">
      <c r="A1609" s="226" t="s">
        <v>15903</v>
      </c>
      <c r="B1609" s="226" t="str">
        <f>unprmtd_src_summary!C1609</f>
        <v>30</v>
      </c>
      <c r="C1609" s="235" t="str">
        <f>unprmtd_src_summary!D1609</f>
        <v>3002102</v>
      </c>
      <c r="D1609" s="235" t="str">
        <f>unprmtd_src_summary!E1609</f>
        <v>2310003100</v>
      </c>
      <c r="E1609" s="236" t="str">
        <f>unprmtd_src_summary!F1609</f>
        <v>Miscellaneous engines</v>
      </c>
      <c r="F1609" s="237">
        <f>unprmtd_src_summary!G1609</f>
        <v>4.3573209632205563</v>
      </c>
      <c r="G1609" s="237">
        <f>unprmtd_src_summary!H1609</f>
        <v>0.33035489499979392</v>
      </c>
      <c r="H1609" s="237">
        <f>unprmtd_src_summary!I1609</f>
        <v>3.248151738734415</v>
      </c>
      <c r="I1609" s="237">
        <f>unprmtd_src_summary!J1609</f>
        <v>1.7712264651044687E-3</v>
      </c>
      <c r="J1609" s="237">
        <f>unprmtd_src_summary!K1609</f>
        <v>0.3109158818684683</v>
      </c>
    </row>
    <row r="1610" spans="1:10" s="226" customFormat="1" x14ac:dyDescent="0.2">
      <c r="A1610" s="226" t="s">
        <v>15903</v>
      </c>
      <c r="B1610" s="226" t="str">
        <f>unprmtd_src_summary!C1610</f>
        <v>30</v>
      </c>
      <c r="C1610" s="235" t="str">
        <f>unprmtd_src_summary!D1610</f>
        <v>3002502</v>
      </c>
      <c r="D1610" s="235" t="str">
        <f>unprmtd_src_summary!E1610</f>
        <v>2310003100</v>
      </c>
      <c r="E1610" s="236" t="str">
        <f>unprmtd_src_summary!F1610</f>
        <v>Miscellaneous engines</v>
      </c>
      <c r="F1610" s="237">
        <f>unprmtd_src_summary!G1610</f>
        <v>95.656811770701282</v>
      </c>
      <c r="G1610" s="237">
        <f>unprmtd_src_summary!H1610</f>
        <v>7.2523223042923508</v>
      </c>
      <c r="H1610" s="237">
        <f>unprmtd_src_summary!I1610</f>
        <v>71.307081139403962</v>
      </c>
      <c r="I1610" s="237">
        <f>unprmtd_src_summary!J1610</f>
        <v>3.8883955991746537E-2</v>
      </c>
      <c r="J1610" s="237">
        <f>unprmtd_src_summary!K1610</f>
        <v>6.825575219143718</v>
      </c>
    </row>
    <row r="1611" spans="1:10" s="226" customFormat="1" x14ac:dyDescent="0.2">
      <c r="A1611" s="226" t="s">
        <v>15903</v>
      </c>
      <c r="B1611" s="226" t="str">
        <f>unprmtd_src_summary!C1611</f>
        <v>30</v>
      </c>
      <c r="C1611" s="235" t="str">
        <f>unprmtd_src_summary!D1611</f>
        <v>3003302</v>
      </c>
      <c r="D1611" s="235" t="str">
        <f>unprmtd_src_summary!E1611</f>
        <v>2310003100</v>
      </c>
      <c r="E1611" s="236" t="str">
        <f>unprmtd_src_summary!F1611</f>
        <v>Miscellaneous engines</v>
      </c>
      <c r="F1611" s="237">
        <f>unprmtd_src_summary!G1611</f>
        <v>0.81699768060385447</v>
      </c>
      <c r="G1611" s="237">
        <f>unprmtd_src_summary!H1611</f>
        <v>6.1941542812461364E-2</v>
      </c>
      <c r="H1611" s="237">
        <f>unprmtd_src_summary!I1611</f>
        <v>0.60902845101270286</v>
      </c>
      <c r="I1611" s="237">
        <f>unprmtd_src_summary!J1611</f>
        <v>3.3210496220708788E-4</v>
      </c>
      <c r="J1611" s="237">
        <f>unprmtd_src_summary!K1611</f>
        <v>5.8296727850337814E-2</v>
      </c>
    </row>
    <row r="1612" spans="1:10" s="226" customFormat="1" x14ac:dyDescent="0.2">
      <c r="A1612" s="226" t="s">
        <v>15903</v>
      </c>
      <c r="B1612" s="226" t="str">
        <f>unprmtd_src_summary!C1612</f>
        <v>30</v>
      </c>
      <c r="C1612" s="235" t="str">
        <f>unprmtd_src_summary!D1612</f>
        <v>3005502</v>
      </c>
      <c r="D1612" s="235" t="str">
        <f>unprmtd_src_summary!E1612</f>
        <v>2310003100</v>
      </c>
      <c r="E1612" s="236" t="str">
        <f>unprmtd_src_summary!F1612</f>
        <v>Miscellaneous engines</v>
      </c>
      <c r="F1612" s="237">
        <f>unprmtd_src_summary!G1612</f>
        <v>0.340415700251606</v>
      </c>
      <c r="G1612" s="237">
        <f>unprmtd_src_summary!H1612</f>
        <v>2.5808976171858899E-2</v>
      </c>
      <c r="H1612" s="237">
        <f>unprmtd_src_summary!I1612</f>
        <v>0.25376185458862621</v>
      </c>
      <c r="I1612" s="237">
        <f>unprmtd_src_summary!J1612</f>
        <v>1.3837706758628663E-4</v>
      </c>
      <c r="J1612" s="237">
        <f>unprmtd_src_summary!K1612</f>
        <v>2.429030327097409E-2</v>
      </c>
    </row>
    <row r="1613" spans="1:10" s="226" customFormat="1" x14ac:dyDescent="0.2">
      <c r="A1613" s="226" t="s">
        <v>15903</v>
      </c>
      <c r="B1613" s="226" t="str">
        <f>unprmtd_src_summary!C1613</f>
        <v>30</v>
      </c>
      <c r="C1613" s="235" t="str">
        <f>unprmtd_src_summary!D1613</f>
        <v>3007902</v>
      </c>
      <c r="D1613" s="235" t="str">
        <f>unprmtd_src_summary!E1613</f>
        <v>2310003100</v>
      </c>
      <c r="E1613" s="236" t="str">
        <f>unprmtd_src_summary!F1613</f>
        <v>Miscellaneous engines</v>
      </c>
      <c r="F1613" s="237">
        <f>unprmtd_src_summary!G1613</f>
        <v>0.88508082065417559</v>
      </c>
      <c r="G1613" s="237">
        <f>unprmtd_src_summary!H1613</f>
        <v>6.7103338046833147E-2</v>
      </c>
      <c r="H1613" s="237">
        <f>unprmtd_src_summary!I1613</f>
        <v>0.65978082193042809</v>
      </c>
      <c r="I1613" s="237">
        <f>unprmtd_src_summary!J1613</f>
        <v>3.5978037572434522E-4</v>
      </c>
      <c r="J1613" s="237">
        <f>unprmtd_src_summary!K1613</f>
        <v>6.3154788504532627E-2</v>
      </c>
    </row>
    <row r="1614" spans="1:10" s="226" customFormat="1" x14ac:dyDescent="0.2">
      <c r="A1614" s="226" t="s">
        <v>15903</v>
      </c>
      <c r="B1614" s="226" t="str">
        <f>unprmtd_src_summary!C1614</f>
        <v>30</v>
      </c>
      <c r="C1614" s="235" t="str">
        <f>unprmtd_src_summary!D1614</f>
        <v>3008302</v>
      </c>
      <c r="D1614" s="235" t="str">
        <f>unprmtd_src_summary!E1614</f>
        <v>2310003100</v>
      </c>
      <c r="E1614" s="236" t="str">
        <f>unprmtd_src_summary!F1614</f>
        <v>Miscellaneous engines</v>
      </c>
      <c r="F1614" s="237">
        <f>unprmtd_src_summary!G1614</f>
        <v>63.930068507251605</v>
      </c>
      <c r="G1614" s="237">
        <f>unprmtd_src_summary!H1614</f>
        <v>4.8469257250751019</v>
      </c>
      <c r="H1614" s="237">
        <f>unprmtd_src_summary!I1614</f>
        <v>47.656476291743999</v>
      </c>
      <c r="I1614" s="237">
        <f>unprmtd_src_summary!J1614</f>
        <v>2.5987213292704626E-2</v>
      </c>
      <c r="J1614" s="237">
        <f>unprmtd_src_summary!K1614</f>
        <v>4.5617189542889331</v>
      </c>
    </row>
    <row r="1615" spans="1:10" s="226" customFormat="1" x14ac:dyDescent="0.2">
      <c r="A1615" s="226" t="s">
        <v>15903</v>
      </c>
      <c r="B1615" s="226" t="str">
        <f>unprmtd_src_summary!C1615</f>
        <v>30</v>
      </c>
      <c r="C1615" s="235" t="str">
        <f>unprmtd_src_summary!D1615</f>
        <v>3008502</v>
      </c>
      <c r="D1615" s="235" t="str">
        <f>unprmtd_src_summary!E1615</f>
        <v>2310003100</v>
      </c>
      <c r="E1615" s="236" t="str">
        <f>unprmtd_src_summary!F1615</f>
        <v>Miscellaneous engines</v>
      </c>
      <c r="F1615" s="237">
        <f>unprmtd_src_summary!G1615</f>
        <v>7.6933948256862958</v>
      </c>
      <c r="G1615" s="237">
        <f>unprmtd_src_summary!H1615</f>
        <v>0.58328286148401121</v>
      </c>
      <c r="H1615" s="237">
        <f>unprmtd_src_summary!I1615</f>
        <v>5.7350179137029516</v>
      </c>
      <c r="I1615" s="237">
        <f>unprmtd_src_summary!J1615</f>
        <v>3.1273217274500778E-3</v>
      </c>
      <c r="J1615" s="237">
        <f>unprmtd_src_summary!K1615</f>
        <v>0.54896085392401439</v>
      </c>
    </row>
    <row r="1616" spans="1:10" s="226" customFormat="1" x14ac:dyDescent="0.2">
      <c r="A1616" s="226" t="s">
        <v>15903</v>
      </c>
      <c r="B1616" s="226" t="str">
        <f>unprmtd_src_summary!C1616</f>
        <v>30</v>
      </c>
      <c r="C1616" s="235" t="str">
        <f>unprmtd_src_summary!D1616</f>
        <v>3009102</v>
      </c>
      <c r="D1616" s="235" t="str">
        <f>unprmtd_src_summary!E1616</f>
        <v>2310003100</v>
      </c>
      <c r="E1616" s="236" t="str">
        <f>unprmtd_src_summary!F1616</f>
        <v>Miscellaneous engines</v>
      </c>
      <c r="F1616" s="237">
        <f>unprmtd_src_summary!G1616</f>
        <v>14.365542550617775</v>
      </c>
      <c r="G1616" s="237">
        <f>unprmtd_src_summary!H1616</f>
        <v>1.0891387944524455</v>
      </c>
      <c r="H1616" s="237">
        <f>unprmtd_src_summary!I1616</f>
        <v>10.708750263640026</v>
      </c>
      <c r="I1616" s="237">
        <f>unprmtd_src_summary!J1616</f>
        <v>5.8395122521412955E-3</v>
      </c>
      <c r="J1616" s="237">
        <f>unprmtd_src_summary!K1616</f>
        <v>1.0250507980351067</v>
      </c>
    </row>
    <row r="1617" spans="1:10" s="226" customFormat="1" x14ac:dyDescent="0.2">
      <c r="A1617" s="226" t="s">
        <v>15903</v>
      </c>
      <c r="B1617" s="226" t="str">
        <f>unprmtd_src_summary!C1617</f>
        <v>30</v>
      </c>
      <c r="C1617" s="235" t="str">
        <f>unprmtd_src_summary!D1617</f>
        <v>3010502</v>
      </c>
      <c r="D1617" s="235" t="str">
        <f>unprmtd_src_summary!E1617</f>
        <v>2310003100</v>
      </c>
      <c r="E1617" s="236" t="str">
        <f>unprmtd_src_summary!F1617</f>
        <v>Miscellaneous engines</v>
      </c>
      <c r="F1617" s="237">
        <f>unprmtd_src_summary!G1617</f>
        <v>9.2593070468436842</v>
      </c>
      <c r="G1617" s="237">
        <f>unprmtd_src_summary!H1617</f>
        <v>0.70200415187456211</v>
      </c>
      <c r="H1617" s="237">
        <f>unprmtd_src_summary!I1617</f>
        <v>6.9023224448106326</v>
      </c>
      <c r="I1617" s="237">
        <f>unprmtd_src_summary!J1617</f>
        <v>3.7638562383469965E-3</v>
      </c>
      <c r="J1617" s="237">
        <f>unprmtd_src_summary!K1617</f>
        <v>0.66069624897049528</v>
      </c>
    </row>
    <row r="1618" spans="1:10" s="226" customFormat="1" x14ac:dyDescent="0.2">
      <c r="A1618" s="226" t="s">
        <v>15903</v>
      </c>
      <c r="B1618" s="226" t="str">
        <f>unprmtd_src_summary!C1618</f>
        <v>30</v>
      </c>
      <c r="C1618" s="235" t="str">
        <f>unprmtd_src_summary!D1618</f>
        <v>3010902</v>
      </c>
      <c r="D1618" s="235" t="str">
        <f>unprmtd_src_summary!E1618</f>
        <v>2310003100</v>
      </c>
      <c r="E1618" s="236" t="str">
        <f>unprmtd_src_summary!F1618</f>
        <v>Miscellaneous engines</v>
      </c>
      <c r="F1618" s="237">
        <f>unprmtd_src_summary!G1618</f>
        <v>8.2380599460888657</v>
      </c>
      <c r="G1618" s="237">
        <f>unprmtd_src_summary!H1618</f>
        <v>0.62457722335898547</v>
      </c>
      <c r="H1618" s="237">
        <f>unprmtd_src_summary!I1618</f>
        <v>6.1410368810447542</v>
      </c>
      <c r="I1618" s="237">
        <f>unprmtd_src_summary!J1618</f>
        <v>3.3487250355881365E-3</v>
      </c>
      <c r="J1618" s="237">
        <f>unprmtd_src_summary!K1618</f>
        <v>0.58782533915757296</v>
      </c>
    </row>
    <row r="1619" spans="1:10" s="226" customFormat="1" x14ac:dyDescent="0.2">
      <c r="A1619" s="226" t="s">
        <v>15903</v>
      </c>
      <c r="B1619" s="226" t="str">
        <f>unprmtd_src_summary!C1619</f>
        <v>38</v>
      </c>
      <c r="C1619" s="235" t="str">
        <f>unprmtd_src_summary!D1619</f>
        <v>3800702</v>
      </c>
      <c r="D1619" s="235" t="str">
        <f>unprmtd_src_summary!E1619</f>
        <v>2310003100</v>
      </c>
      <c r="E1619" s="236" t="str">
        <f>unprmtd_src_summary!F1619</f>
        <v>Miscellaneous engines</v>
      </c>
      <c r="F1619" s="237">
        <f>unprmtd_src_summary!G1619</f>
        <v>31.182078143047111</v>
      </c>
      <c r="G1619" s="237">
        <f>unprmtd_src_summary!H1619</f>
        <v>2.3641022173422752</v>
      </c>
      <c r="H1619" s="237">
        <f>unprmtd_src_summary!I1619</f>
        <v>23.244585880318159</v>
      </c>
      <c r="I1619" s="237">
        <f>unprmtd_src_summary!J1619</f>
        <v>1.2675339390903855E-2</v>
      </c>
      <c r="J1619" s="237">
        <f>unprmtd_src_summary!K1619</f>
        <v>2.2249917796212264</v>
      </c>
    </row>
    <row r="1620" spans="1:10" s="226" customFormat="1" x14ac:dyDescent="0.2">
      <c r="A1620" s="226" t="s">
        <v>15903</v>
      </c>
      <c r="B1620" s="226" t="str">
        <f>unprmtd_src_summary!C1620</f>
        <v>38</v>
      </c>
      <c r="C1620" s="235" t="str">
        <f>unprmtd_src_summary!D1620</f>
        <v>3800902</v>
      </c>
      <c r="D1620" s="235" t="str">
        <f>unprmtd_src_summary!E1620</f>
        <v>2310003100</v>
      </c>
      <c r="E1620" s="236" t="str">
        <f>unprmtd_src_summary!F1620</f>
        <v>Miscellaneous engines</v>
      </c>
      <c r="F1620" s="237">
        <f>unprmtd_src_summary!G1620</f>
        <v>35.607482246317993</v>
      </c>
      <c r="G1620" s="237">
        <f>unprmtd_src_summary!H1620</f>
        <v>2.6996189075764416</v>
      </c>
      <c r="H1620" s="237">
        <f>unprmtd_src_summary!I1620</f>
        <v>26.543489989970304</v>
      </c>
      <c r="I1620" s="237">
        <f>unprmtd_src_summary!J1620</f>
        <v>1.4474241269525583E-2</v>
      </c>
      <c r="J1620" s="237">
        <f>unprmtd_src_summary!K1620</f>
        <v>2.54076572214389</v>
      </c>
    </row>
    <row r="1621" spans="1:10" s="226" customFormat="1" x14ac:dyDescent="0.2">
      <c r="A1621" s="226" t="s">
        <v>15903</v>
      </c>
      <c r="B1621" s="226" t="str">
        <f>unprmtd_src_summary!C1621</f>
        <v>38</v>
      </c>
      <c r="C1621" s="235" t="str">
        <f>unprmtd_src_summary!D1621</f>
        <v>3801102</v>
      </c>
      <c r="D1621" s="235" t="str">
        <f>unprmtd_src_summary!E1621</f>
        <v>2310003100</v>
      </c>
      <c r="E1621" s="236" t="str">
        <f>unprmtd_src_summary!F1621</f>
        <v>Miscellaneous engines</v>
      </c>
      <c r="F1621" s="237">
        <f>unprmtd_src_summary!G1621</f>
        <v>37.718059587877946</v>
      </c>
      <c r="G1621" s="237">
        <f>unprmtd_src_summary!H1621</f>
        <v>2.8596345598419664</v>
      </c>
      <c r="H1621" s="237">
        <f>unprmtd_src_summary!I1621</f>
        <v>28.116813488419783</v>
      </c>
      <c r="I1621" s="237">
        <f>unprmtd_src_summary!J1621</f>
        <v>1.5332179088560558E-2</v>
      </c>
      <c r="J1621" s="237">
        <f>unprmtd_src_summary!K1621</f>
        <v>2.6913656024239292</v>
      </c>
    </row>
    <row r="1622" spans="1:10" s="226" customFormat="1" x14ac:dyDescent="0.2">
      <c r="A1622" s="226" t="s">
        <v>15903</v>
      </c>
      <c r="B1622" s="226" t="str">
        <f>unprmtd_src_summary!C1622</f>
        <v>38</v>
      </c>
      <c r="C1622" s="235" t="str">
        <f>unprmtd_src_summary!D1622</f>
        <v>3801302</v>
      </c>
      <c r="D1622" s="235" t="str">
        <f>unprmtd_src_summary!E1622</f>
        <v>2310003100</v>
      </c>
      <c r="E1622" s="236" t="str">
        <f>unprmtd_src_summary!F1622</f>
        <v>Miscellaneous engines</v>
      </c>
      <c r="F1622" s="237">
        <f>unprmtd_src_summary!G1622</f>
        <v>25.53117751887045</v>
      </c>
      <c r="G1622" s="237">
        <f>unprmtd_src_summary!H1622</f>
        <v>1.9356732128894176</v>
      </c>
      <c r="H1622" s="237">
        <f>unprmtd_src_summary!I1622</f>
        <v>19.032139094146967</v>
      </c>
      <c r="I1622" s="237">
        <f>unprmtd_src_summary!J1622</f>
        <v>1.0378280068971497E-2</v>
      </c>
      <c r="J1622" s="237">
        <f>unprmtd_src_summary!K1622</f>
        <v>1.8217727453230566</v>
      </c>
    </row>
    <row r="1623" spans="1:10" s="226" customFormat="1" x14ac:dyDescent="0.2">
      <c r="A1623" s="226" t="s">
        <v>15903</v>
      </c>
      <c r="B1623" s="226" t="str">
        <f>unprmtd_src_summary!C1623</f>
        <v>38</v>
      </c>
      <c r="C1623" s="235" t="str">
        <f>unprmtd_src_summary!D1623</f>
        <v>3802302</v>
      </c>
      <c r="D1623" s="235" t="str">
        <f>unprmtd_src_summary!E1623</f>
        <v>2310003100</v>
      </c>
      <c r="E1623" s="236" t="str">
        <f>unprmtd_src_summary!F1623</f>
        <v>Miscellaneous engines</v>
      </c>
      <c r="F1623" s="237">
        <f>unprmtd_src_summary!G1623</f>
        <v>9.7358890271959329</v>
      </c>
      <c r="G1623" s="237">
        <f>unprmtd_src_summary!H1623</f>
        <v>0.7381367185151646</v>
      </c>
      <c r="H1623" s="237">
        <f>unprmtd_src_summary!I1623</f>
        <v>7.2575890412347093</v>
      </c>
      <c r="I1623" s="237">
        <f>unprmtd_src_summary!J1623</f>
        <v>3.9575841329677975E-3</v>
      </c>
      <c r="J1623" s="237">
        <f>unprmtd_src_summary!K1623</f>
        <v>0.69470267354985893</v>
      </c>
    </row>
    <row r="1624" spans="1:10" s="226" customFormat="1" x14ac:dyDescent="0.2">
      <c r="A1624" s="226" t="s">
        <v>15903</v>
      </c>
      <c r="B1624" s="226" t="str">
        <f>unprmtd_src_summary!C1624</f>
        <v>38</v>
      </c>
      <c r="C1624" s="235" t="str">
        <f>unprmtd_src_summary!D1624</f>
        <v>3802502</v>
      </c>
      <c r="D1624" s="235" t="str">
        <f>unprmtd_src_summary!E1624</f>
        <v>2310003100</v>
      </c>
      <c r="E1624" s="236" t="str">
        <f>unprmtd_src_summary!F1624</f>
        <v>Miscellaneous engines</v>
      </c>
      <c r="F1624" s="237">
        <f>unprmtd_src_summary!G1624</f>
        <v>24.578013558165953</v>
      </c>
      <c r="G1624" s="237">
        <f>unprmtd_src_summary!H1624</f>
        <v>1.8634080796082126</v>
      </c>
      <c r="H1624" s="237">
        <f>unprmtd_src_summary!I1624</f>
        <v>18.32160590129881</v>
      </c>
      <c r="I1624" s="237">
        <f>unprmtd_src_summary!J1624</f>
        <v>9.9908242797298943E-3</v>
      </c>
      <c r="J1624" s="237">
        <f>unprmtd_src_summary!K1624</f>
        <v>1.7537598961643293</v>
      </c>
    </row>
    <row r="1625" spans="1:10" s="226" customFormat="1" x14ac:dyDescent="0.2">
      <c r="A1625" s="226" t="s">
        <v>15903</v>
      </c>
      <c r="B1625" s="226" t="str">
        <f>unprmtd_src_summary!C1625</f>
        <v>38</v>
      </c>
      <c r="C1625" s="235" t="str">
        <f>unprmtd_src_summary!D1625</f>
        <v>3803302</v>
      </c>
      <c r="D1625" s="235" t="str">
        <f>unprmtd_src_summary!E1625</f>
        <v>2310003100</v>
      </c>
      <c r="E1625" s="236" t="str">
        <f>unprmtd_src_summary!F1625</f>
        <v>Miscellaneous engines</v>
      </c>
      <c r="F1625" s="237">
        <f>unprmtd_src_summary!G1625</f>
        <v>4.2892378231702359</v>
      </c>
      <c r="G1625" s="237">
        <f>unprmtd_src_summary!H1625</f>
        <v>0.32519309976542216</v>
      </c>
      <c r="H1625" s="237">
        <f>unprmtd_src_summary!I1625</f>
        <v>3.1973993678166903</v>
      </c>
      <c r="I1625" s="237">
        <f>unprmtd_src_summary!J1625</f>
        <v>1.7435510515872116E-3</v>
      </c>
      <c r="J1625" s="237">
        <f>unprmtd_src_summary!K1625</f>
        <v>0.3060578212142735</v>
      </c>
    </row>
    <row r="1626" spans="1:10" s="226" customFormat="1" x14ac:dyDescent="0.2">
      <c r="A1626" s="226" t="s">
        <v>15903</v>
      </c>
      <c r="B1626" s="226" t="str">
        <f>unprmtd_src_summary!C1626</f>
        <v>38</v>
      </c>
      <c r="C1626" s="235" t="str">
        <f>unprmtd_src_summary!D1626</f>
        <v>3804902</v>
      </c>
      <c r="D1626" s="235" t="str">
        <f>unprmtd_src_summary!E1626</f>
        <v>2310003100</v>
      </c>
      <c r="E1626" s="236" t="str">
        <f>unprmtd_src_summary!F1626</f>
        <v>Miscellaneous engines</v>
      </c>
      <c r="F1626" s="237">
        <f>unprmtd_src_summary!G1626</f>
        <v>1.1574133808554605</v>
      </c>
      <c r="G1626" s="237">
        <f>unprmtd_src_summary!H1626</f>
        <v>8.7750518984320264E-2</v>
      </c>
      <c r="H1626" s="237">
        <f>unprmtd_src_summary!I1626</f>
        <v>0.86279030560132908</v>
      </c>
      <c r="I1626" s="237">
        <f>unprmtd_src_summary!J1626</f>
        <v>4.7048202979337457E-4</v>
      </c>
      <c r="J1626" s="237">
        <f>unprmtd_src_summary!K1626</f>
        <v>8.258703112131191E-2</v>
      </c>
    </row>
    <row r="1627" spans="1:10" s="226" customFormat="1" x14ac:dyDescent="0.2">
      <c r="A1627" s="226" t="s">
        <v>15903</v>
      </c>
      <c r="B1627" s="226" t="str">
        <f>unprmtd_src_summary!C1627</f>
        <v>38</v>
      </c>
      <c r="C1627" s="235" t="str">
        <f>unprmtd_src_summary!D1627</f>
        <v>3805302</v>
      </c>
      <c r="D1627" s="235" t="str">
        <f>unprmtd_src_summary!E1627</f>
        <v>2310003100</v>
      </c>
      <c r="E1627" s="236" t="str">
        <f>unprmtd_src_summary!F1627</f>
        <v>Miscellaneous engines</v>
      </c>
      <c r="F1627" s="237">
        <f>unprmtd_src_summary!G1627</f>
        <v>57.666419622622058</v>
      </c>
      <c r="G1627" s="237">
        <f>unprmtd_src_summary!H1627</f>
        <v>4.3720405635128978</v>
      </c>
      <c r="H1627" s="237">
        <f>unprmtd_src_summary!I1627</f>
        <v>42.987258167313286</v>
      </c>
      <c r="I1627" s="237">
        <f>unprmtd_src_summary!J1627</f>
        <v>2.3441075249116955E-2</v>
      </c>
      <c r="J1627" s="237">
        <f>unprmtd_src_summary!K1627</f>
        <v>4.1147773741030109</v>
      </c>
    </row>
    <row r="1628" spans="1:10" s="226" customFormat="1" x14ac:dyDescent="0.2">
      <c r="A1628" s="226" t="s">
        <v>15903</v>
      </c>
      <c r="B1628" s="226" t="str">
        <f>unprmtd_src_summary!C1628</f>
        <v>38</v>
      </c>
      <c r="C1628" s="235" t="str">
        <f>unprmtd_src_summary!D1628</f>
        <v>3805502</v>
      </c>
      <c r="D1628" s="235" t="str">
        <f>unprmtd_src_summary!E1628</f>
        <v>2310003100</v>
      </c>
      <c r="E1628" s="236" t="str">
        <f>unprmtd_src_summary!F1628</f>
        <v>Miscellaneous engines</v>
      </c>
      <c r="F1628" s="237">
        <f>unprmtd_src_summary!G1628</f>
        <v>0</v>
      </c>
      <c r="G1628" s="237">
        <f>unprmtd_src_summary!H1628</f>
        <v>0</v>
      </c>
      <c r="H1628" s="237">
        <f>unprmtd_src_summary!I1628</f>
        <v>0</v>
      </c>
      <c r="I1628" s="237">
        <f>unprmtd_src_summary!J1628</f>
        <v>0</v>
      </c>
      <c r="J1628" s="237">
        <f>unprmtd_src_summary!K1628</f>
        <v>0</v>
      </c>
    </row>
    <row r="1629" spans="1:10" s="226" customFormat="1" x14ac:dyDescent="0.2">
      <c r="A1629" s="226" t="s">
        <v>15903</v>
      </c>
      <c r="B1629" s="226" t="str">
        <f>unprmtd_src_summary!C1629</f>
        <v>38</v>
      </c>
      <c r="C1629" s="235" t="str">
        <f>unprmtd_src_summary!D1629</f>
        <v>3805702</v>
      </c>
      <c r="D1629" s="235" t="str">
        <f>unprmtd_src_summary!E1629</f>
        <v>2310003100</v>
      </c>
      <c r="E1629" s="236" t="str">
        <f>unprmtd_src_summary!F1629</f>
        <v>Miscellaneous engines</v>
      </c>
      <c r="F1629" s="237">
        <f>unprmtd_src_summary!G1629</f>
        <v>6.8083140050321192E-2</v>
      </c>
      <c r="G1629" s="237">
        <f>unprmtd_src_summary!H1629</f>
        <v>5.1617952343717801E-3</v>
      </c>
      <c r="H1629" s="237">
        <f>unprmtd_src_summary!I1629</f>
        <v>5.0752370917725234E-2</v>
      </c>
      <c r="I1629" s="237">
        <f>unprmtd_src_summary!J1629</f>
        <v>2.7675413517257324E-5</v>
      </c>
      <c r="J1629" s="237">
        <f>unprmtd_src_summary!K1629</f>
        <v>4.8580606541948172E-3</v>
      </c>
    </row>
    <row r="1630" spans="1:10" s="226" customFormat="1" x14ac:dyDescent="0.2">
      <c r="A1630" s="226" t="s">
        <v>15903</v>
      </c>
      <c r="B1630" s="226" t="str">
        <f>unprmtd_src_summary!C1630</f>
        <v>38</v>
      </c>
      <c r="C1630" s="235" t="str">
        <f>unprmtd_src_summary!D1630</f>
        <v>3806102</v>
      </c>
      <c r="D1630" s="235" t="str">
        <f>unprmtd_src_summary!E1630</f>
        <v>2310003100</v>
      </c>
      <c r="E1630" s="236" t="str">
        <f>unprmtd_src_summary!F1630</f>
        <v>Miscellaneous engines</v>
      </c>
      <c r="F1630" s="237">
        <f>unprmtd_src_summary!G1630</f>
        <v>27.097089740027837</v>
      </c>
      <c r="G1630" s="237">
        <f>unprmtd_src_summary!H1630</f>
        <v>2.0543945032799686</v>
      </c>
      <c r="H1630" s="237">
        <f>unprmtd_src_summary!I1630</f>
        <v>20.199443625254645</v>
      </c>
      <c r="I1630" s="237">
        <f>unprmtd_src_summary!J1630</f>
        <v>1.1014814579868415E-2</v>
      </c>
      <c r="J1630" s="237">
        <f>unprmtd_src_summary!K1630</f>
        <v>1.9335081403695373</v>
      </c>
    </row>
    <row r="1631" spans="1:10" s="226" customFormat="1" x14ac:dyDescent="0.2">
      <c r="A1631" s="226" t="s">
        <v>15903</v>
      </c>
      <c r="B1631" s="226" t="str">
        <f>unprmtd_src_summary!C1631</f>
        <v>38</v>
      </c>
      <c r="C1631" s="235" t="str">
        <f>unprmtd_src_summary!D1631</f>
        <v>3807502</v>
      </c>
      <c r="D1631" s="235" t="str">
        <f>unprmtd_src_summary!E1631</f>
        <v>2310003100</v>
      </c>
      <c r="E1631" s="236" t="str">
        <f>unprmtd_src_summary!F1631</f>
        <v>Miscellaneous engines</v>
      </c>
      <c r="F1631" s="237">
        <f>unprmtd_src_summary!G1631</f>
        <v>19.81219375464347</v>
      </c>
      <c r="G1631" s="237">
        <f>unprmtd_src_summary!H1631</f>
        <v>1.5020824132021882</v>
      </c>
      <c r="H1631" s="237">
        <f>unprmtd_src_summary!I1631</f>
        <v>14.768939937058045</v>
      </c>
      <c r="I1631" s="237">
        <f>unprmtd_src_summary!J1631</f>
        <v>8.0535453335218825E-3</v>
      </c>
      <c r="J1631" s="237">
        <f>unprmtd_src_summary!K1631</f>
        <v>1.4136956503706919</v>
      </c>
    </row>
    <row r="1632" spans="1:10" s="226" customFormat="1" x14ac:dyDescent="0.2">
      <c r="A1632" s="226" t="s">
        <v>15903</v>
      </c>
      <c r="B1632" s="226" t="str">
        <f>unprmtd_src_summary!C1632</f>
        <v>38</v>
      </c>
      <c r="C1632" s="235" t="str">
        <f>unprmtd_src_summary!D1632</f>
        <v>3808702</v>
      </c>
      <c r="D1632" s="235" t="str">
        <f>unprmtd_src_summary!E1632</f>
        <v>2310003100</v>
      </c>
      <c r="E1632" s="236" t="str">
        <f>unprmtd_src_summary!F1632</f>
        <v>Miscellaneous engines</v>
      </c>
      <c r="F1632" s="237">
        <f>unprmtd_src_summary!G1632</f>
        <v>1.4297459410567452</v>
      </c>
      <c r="G1632" s="237">
        <f>unprmtd_src_summary!H1632</f>
        <v>0.10839769992180739</v>
      </c>
      <c r="H1632" s="237">
        <f>unprmtd_src_summary!I1632</f>
        <v>1.0657997892722302</v>
      </c>
      <c r="I1632" s="237">
        <f>unprmtd_src_summary!J1632</f>
        <v>5.8118368386240386E-4</v>
      </c>
      <c r="J1632" s="237">
        <f>unprmtd_src_summary!K1632</f>
        <v>0.10201927373809118</v>
      </c>
    </row>
    <row r="1633" spans="1:10" s="226" customFormat="1" ht="11.25" customHeight="1" x14ac:dyDescent="0.2">
      <c r="A1633" s="226" t="s">
        <v>15903</v>
      </c>
      <c r="B1633" s="226" t="str">
        <f>unprmtd_src_summary!C1633</f>
        <v>38</v>
      </c>
      <c r="C1633" s="235" t="str">
        <f>unprmtd_src_summary!D1633</f>
        <v>3808902</v>
      </c>
      <c r="D1633" s="235" t="str">
        <f>unprmtd_src_summary!E1633</f>
        <v>2310003100</v>
      </c>
      <c r="E1633" s="236" t="str">
        <f>unprmtd_src_summary!F1633</f>
        <v>Miscellaneous engines</v>
      </c>
      <c r="F1633" s="237">
        <f>unprmtd_src_summary!G1633</f>
        <v>4.8339029435728049</v>
      </c>
      <c r="G1633" s="237">
        <f>unprmtd_src_summary!H1633</f>
        <v>0.36648746164039636</v>
      </c>
      <c r="H1633" s="237">
        <f>unprmtd_src_summary!I1633</f>
        <v>3.6034183351584916</v>
      </c>
      <c r="I1633" s="237">
        <f>unprmtd_src_summary!J1633</f>
        <v>1.9649543597252701E-3</v>
      </c>
      <c r="J1633" s="237">
        <f>unprmtd_src_summary!K1633</f>
        <v>0.34492230644783201</v>
      </c>
    </row>
    <row r="1634" spans="1:10" s="226" customFormat="1" x14ac:dyDescent="0.2">
      <c r="A1634" s="226" t="s">
        <v>15903</v>
      </c>
      <c r="B1634" s="226" t="str">
        <f>unprmtd_src_summary!C1634</f>
        <v>38</v>
      </c>
      <c r="C1634" s="235" t="str">
        <f>unprmtd_src_summary!D1634</f>
        <v>3810102</v>
      </c>
      <c r="D1634" s="235" t="str">
        <f>unprmtd_src_summary!E1634</f>
        <v>2310003100</v>
      </c>
      <c r="E1634" s="236" t="str">
        <f>unprmtd_src_summary!F1634</f>
        <v>Miscellaneous engines</v>
      </c>
      <c r="F1634" s="237">
        <f>unprmtd_src_summary!G1634</f>
        <v>1.0893302408051391</v>
      </c>
      <c r="G1634" s="237">
        <f>unprmtd_src_summary!H1634</f>
        <v>8.2588723749948481E-2</v>
      </c>
      <c r="H1634" s="237">
        <f>unprmtd_src_summary!I1634</f>
        <v>0.81203793468360375</v>
      </c>
      <c r="I1634" s="237">
        <f>unprmtd_src_summary!J1634</f>
        <v>4.4280661627611718E-4</v>
      </c>
      <c r="J1634" s="237">
        <f>unprmtd_src_summary!K1634</f>
        <v>7.7728970467117076E-2</v>
      </c>
    </row>
    <row r="1635" spans="1:10" s="226" customFormat="1" x14ac:dyDescent="0.2">
      <c r="A1635" s="226" t="s">
        <v>15903</v>
      </c>
      <c r="B1635" s="226" t="str">
        <f>unprmtd_src_summary!C1635</f>
        <v>38</v>
      </c>
      <c r="C1635" s="235" t="str">
        <f>unprmtd_src_summary!D1635</f>
        <v>3810502</v>
      </c>
      <c r="D1635" s="235" t="str">
        <f>unprmtd_src_summary!E1635</f>
        <v>2310003100</v>
      </c>
      <c r="E1635" s="236" t="str">
        <f>unprmtd_src_summary!F1635</f>
        <v>Miscellaneous engines</v>
      </c>
      <c r="F1635" s="237">
        <f>unprmtd_src_summary!G1635</f>
        <v>31.7948264035</v>
      </c>
      <c r="G1635" s="237">
        <f>unprmtd_src_summary!H1635</f>
        <v>2.4105583744516212</v>
      </c>
      <c r="H1635" s="237">
        <f>unprmtd_src_summary!I1635</f>
        <v>23.701357218577687</v>
      </c>
      <c r="I1635" s="237">
        <f>unprmtd_src_summary!J1635</f>
        <v>1.292441811255917E-2</v>
      </c>
      <c r="J1635" s="237">
        <f>unprmtd_src_summary!K1635</f>
        <v>2.2687143255089799</v>
      </c>
    </row>
    <row r="1636" spans="1:10" s="226" customFormat="1" x14ac:dyDescent="0.2">
      <c r="A1636" s="226" t="s">
        <v>15903</v>
      </c>
      <c r="B1636" s="226" t="str">
        <f>unprmtd_src_summary!C1636</f>
        <v>46</v>
      </c>
      <c r="C1636" s="235" t="str">
        <f>unprmtd_src_summary!D1636</f>
        <v>4606302</v>
      </c>
      <c r="D1636" s="235" t="str">
        <f>unprmtd_src_summary!E1636</f>
        <v>2310003100</v>
      </c>
      <c r="E1636" s="236" t="str">
        <f>unprmtd_src_summary!F1636</f>
        <v>Miscellaneous engines</v>
      </c>
      <c r="F1636" s="237">
        <f>unprmtd_src_summary!G1636</f>
        <v>14.365542550617773</v>
      </c>
      <c r="G1636" s="237">
        <f>unprmtd_src_summary!H1636</f>
        <v>1.0891387944524455</v>
      </c>
      <c r="H1636" s="237">
        <f>unprmtd_src_summary!I1636</f>
        <v>10.708750263640026</v>
      </c>
      <c r="I1636" s="237">
        <f>unprmtd_src_summary!J1636</f>
        <v>5.8395122521412955E-3</v>
      </c>
      <c r="J1636" s="237">
        <f>unprmtd_src_summary!K1636</f>
        <v>1.0250507980351065</v>
      </c>
    </row>
    <row r="1637" spans="1:10" s="226" customFormat="1" x14ac:dyDescent="0.2">
      <c r="A1637" s="226" t="s">
        <v>15903</v>
      </c>
      <c r="B1637" s="226" t="str">
        <f>unprmtd_src_summary!C1637</f>
        <v>46</v>
      </c>
      <c r="C1637" s="235" t="str">
        <f>unprmtd_src_summary!D1637</f>
        <v>4601902</v>
      </c>
      <c r="D1637" s="235" t="str">
        <f>unprmtd_src_summary!E1637</f>
        <v>2310003100</v>
      </c>
      <c r="E1637" s="236" t="str">
        <f>unprmtd_src_summary!F1637</f>
        <v>Miscellaneous engines</v>
      </c>
      <c r="F1637" s="237">
        <f>unprmtd_src_summary!G1637</f>
        <v>0</v>
      </c>
      <c r="G1637" s="237">
        <f>unprmtd_src_summary!H1637</f>
        <v>0</v>
      </c>
      <c r="H1637" s="237">
        <f>unprmtd_src_summary!I1637</f>
        <v>0</v>
      </c>
      <c r="I1637" s="237">
        <f>unprmtd_src_summary!J1637</f>
        <v>0</v>
      </c>
      <c r="J1637" s="237">
        <f>unprmtd_src_summary!K1637</f>
        <v>0</v>
      </c>
    </row>
    <row r="1638" spans="1:10" s="31" customFormat="1" x14ac:dyDescent="0.2">
      <c r="A1638" t="s">
        <v>15903</v>
      </c>
      <c r="B1638" t="str">
        <f>unprmtd_src_summary!C1638</f>
        <v>30</v>
      </c>
      <c r="C1638" s="143">
        <f>unprmtd_src_summary!D1638</f>
        <v>30011</v>
      </c>
      <c r="D1638" s="143" t="str">
        <f>unprmtd_src_summary!E1638</f>
        <v>2310000330</v>
      </c>
      <c r="E1638" s="28" t="str">
        <f>unprmtd_src_summary!F1638</f>
        <v>Artificial Lift</v>
      </c>
      <c r="F1638" s="144">
        <f>unprmtd_src_summary!G1638</f>
        <v>0.7552975639951105</v>
      </c>
      <c r="G1638" s="144">
        <f>unprmtd_src_summary!H1638</f>
        <v>0.31243762484923276</v>
      </c>
      <c r="H1638" s="144">
        <f>unprmtd_src_summary!I1638</f>
        <v>0.60280443708954756</v>
      </c>
      <c r="I1638" s="144">
        <f>unprmtd_src_summary!J1638</f>
        <v>0</v>
      </c>
      <c r="J1638" s="144">
        <f>unprmtd_src_summary!K1638</f>
        <v>3.3035783993320286E-2</v>
      </c>
    </row>
    <row r="1639" spans="1:10" x14ac:dyDescent="0.2">
      <c r="A1639" t="s">
        <v>15903</v>
      </c>
      <c r="B1639" t="str">
        <f>unprmtd_src_summary!C1639</f>
        <v>30</v>
      </c>
      <c r="C1639" s="143">
        <f>unprmtd_src_summary!D1639</f>
        <v>30017</v>
      </c>
      <c r="D1639" s="143" t="str">
        <f>unprmtd_src_summary!E1639</f>
        <v>2310000330</v>
      </c>
      <c r="E1639" s="28" t="str">
        <f>unprmtd_src_summary!F1639</f>
        <v>Artificial Lift</v>
      </c>
      <c r="F1639" s="144">
        <f>unprmtd_src_summary!G1639</f>
        <v>0</v>
      </c>
      <c r="G1639" s="144">
        <f>unprmtd_src_summary!H1639</f>
        <v>0</v>
      </c>
      <c r="H1639" s="144">
        <f>unprmtd_src_summary!I1639</f>
        <v>0</v>
      </c>
      <c r="I1639" s="144">
        <f>unprmtd_src_summary!J1639</f>
        <v>0</v>
      </c>
      <c r="J1639" s="144">
        <f>unprmtd_src_summary!K1639</f>
        <v>0</v>
      </c>
    </row>
    <row r="1640" spans="1:10" s="30" customFormat="1" x14ac:dyDescent="0.2">
      <c r="A1640" t="s">
        <v>15903</v>
      </c>
      <c r="B1640" t="str">
        <f>unprmtd_src_summary!C1640</f>
        <v>30</v>
      </c>
      <c r="C1640" s="143">
        <f>unprmtd_src_summary!D1640</f>
        <v>30019</v>
      </c>
      <c r="D1640" s="143" t="str">
        <f>unprmtd_src_summary!E1640</f>
        <v>2310000330</v>
      </c>
      <c r="E1640" s="28" t="str">
        <f>unprmtd_src_summary!F1640</f>
        <v>Artificial Lift</v>
      </c>
      <c r="F1640" s="144">
        <f>unprmtd_src_summary!G1640</f>
        <v>7.8648293429375724E-2</v>
      </c>
      <c r="G1640" s="144">
        <f>unprmtd_src_summary!H1640</f>
        <v>3.2533781609917579E-2</v>
      </c>
      <c r="H1640" s="144">
        <f>unprmtd_src_summary!I1640</f>
        <v>6.276935410459672E-2</v>
      </c>
      <c r="I1640" s="144">
        <f>unprmtd_src_summary!J1640</f>
        <v>0</v>
      </c>
      <c r="J1640" s="144">
        <f>unprmtd_src_summary!K1640</f>
        <v>3.4399793631440172E-3</v>
      </c>
    </row>
    <row r="1641" spans="1:10" s="31" customFormat="1" x14ac:dyDescent="0.2">
      <c r="A1641" t="s">
        <v>15903</v>
      </c>
      <c r="B1641" t="str">
        <f>unprmtd_src_summary!C1641</f>
        <v>30</v>
      </c>
      <c r="C1641" s="143">
        <f>unprmtd_src_summary!D1641</f>
        <v>30021</v>
      </c>
      <c r="D1641" s="143" t="str">
        <f>unprmtd_src_summary!E1641</f>
        <v>2310000330</v>
      </c>
      <c r="E1641" s="28" t="str">
        <f>unprmtd_src_summary!F1641</f>
        <v>Artificial Lift</v>
      </c>
      <c r="F1641" s="144">
        <f>unprmtd_src_summary!G1641</f>
        <v>6.1325919202200954</v>
      </c>
      <c r="G1641" s="144">
        <f>unprmtd_src_summary!H1641</f>
        <v>2.5368179973840954</v>
      </c>
      <c r="H1641" s="144">
        <f>unprmtd_src_summary!I1641</f>
        <v>4.8944333949845928</v>
      </c>
      <c r="I1641" s="144">
        <f>unprmtd_src_summary!J1641</f>
        <v>0</v>
      </c>
      <c r="J1641" s="144">
        <f>unprmtd_src_summary!K1641</f>
        <v>0.26823200769237998</v>
      </c>
    </row>
    <row r="1642" spans="1:10" x14ac:dyDescent="0.2">
      <c r="A1642" t="s">
        <v>15903</v>
      </c>
      <c r="B1642" t="str">
        <f>unprmtd_src_summary!C1642</f>
        <v>30</v>
      </c>
      <c r="C1642" s="143">
        <f>unprmtd_src_summary!D1642</f>
        <v>30025</v>
      </c>
      <c r="D1642" s="143" t="str">
        <f>unprmtd_src_summary!E1642</f>
        <v>2310000330</v>
      </c>
      <c r="E1642" s="28" t="str">
        <f>unprmtd_src_summary!F1642</f>
        <v>Artificial Lift</v>
      </c>
      <c r="F1642" s="144">
        <f>unprmtd_src_summary!G1642</f>
        <v>96.404157045426032</v>
      </c>
      <c r="G1642" s="144">
        <f>unprmtd_src_summary!H1642</f>
        <v>39.878701175130921</v>
      </c>
      <c r="H1642" s="144">
        <f>unprmtd_src_summary!I1642</f>
        <v>76.940342973536417</v>
      </c>
      <c r="I1642" s="144">
        <f>unprmtd_src_summary!J1642</f>
        <v>0</v>
      </c>
      <c r="J1642" s="144">
        <f>unprmtd_src_summary!K1642</f>
        <v>4.2165989406414095</v>
      </c>
    </row>
    <row r="1643" spans="1:10" s="30" customFormat="1" x14ac:dyDescent="0.2">
      <c r="A1643" t="s">
        <v>15903</v>
      </c>
      <c r="B1643" t="str">
        <f>unprmtd_src_summary!C1643</f>
        <v>30</v>
      </c>
      <c r="C1643" s="143">
        <f>unprmtd_src_summary!D1643</f>
        <v>30033</v>
      </c>
      <c r="D1643" s="143" t="str">
        <f>unprmtd_src_summary!E1643</f>
        <v>2310000330</v>
      </c>
      <c r="E1643" s="28" t="str">
        <f>unprmtd_src_summary!F1643</f>
        <v>Artificial Lift</v>
      </c>
      <c r="F1643" s="144">
        <f>unprmtd_src_summary!G1643</f>
        <v>0.24717352485428959</v>
      </c>
      <c r="G1643" s="144">
        <f>unprmtd_src_summary!H1643</f>
        <v>0.10224620429410913</v>
      </c>
      <c r="H1643" s="144">
        <f>unprmtd_src_summary!I1643</f>
        <v>0.19726966511730185</v>
      </c>
      <c r="I1643" s="144">
        <f>unprmtd_src_summary!J1643</f>
        <v>0</v>
      </c>
      <c r="J1643" s="144">
        <f>unprmtd_src_summary!K1643</f>
        <v>1.081106515525152E-2</v>
      </c>
    </row>
    <row r="1644" spans="1:10" s="31" customFormat="1" x14ac:dyDescent="0.2">
      <c r="A1644" t="s">
        <v>15903</v>
      </c>
      <c r="B1644" t="str">
        <f>unprmtd_src_summary!C1644</f>
        <v>30</v>
      </c>
      <c r="C1644" s="143">
        <f>unprmtd_src_summary!D1644</f>
        <v>30055</v>
      </c>
      <c r="D1644" s="143" t="str">
        <f>unprmtd_src_summary!E1644</f>
        <v>2310000330</v>
      </c>
      <c r="E1644" s="28" t="str">
        <f>unprmtd_src_summary!F1644</f>
        <v>Artificial Lift</v>
      </c>
      <c r="F1644" s="144">
        <f>unprmtd_src_summary!G1644</f>
        <v>9.5212535058891878E-2</v>
      </c>
      <c r="G1644" s="144">
        <f>unprmtd_src_summary!H1644</f>
        <v>3.9385772876485883E-2</v>
      </c>
      <c r="H1644" s="144">
        <f>unprmtd_src_summary!I1644</f>
        <v>7.5989307176443741E-2</v>
      </c>
      <c r="I1644" s="144">
        <f>unprmtd_src_summary!J1644</f>
        <v>0</v>
      </c>
      <c r="J1644" s="144">
        <f>unprmtd_src_summary!K1644</f>
        <v>4.1644788644947216E-3</v>
      </c>
    </row>
    <row r="1645" spans="1:10" x14ac:dyDescent="0.2">
      <c r="A1645" t="s">
        <v>15903</v>
      </c>
      <c r="B1645" t="str">
        <f>unprmtd_src_summary!C1645</f>
        <v>30</v>
      </c>
      <c r="C1645" s="143">
        <f>unprmtd_src_summary!D1645</f>
        <v>30079</v>
      </c>
      <c r="D1645" s="143" t="str">
        <f>unprmtd_src_summary!E1645</f>
        <v>2310000330</v>
      </c>
      <c r="E1645" s="28" t="str">
        <f>unprmtd_src_summary!F1645</f>
        <v>Artificial Lift</v>
      </c>
      <c r="F1645" s="144">
        <f>unprmtd_src_summary!G1645</f>
        <v>1.1702955254361422</v>
      </c>
      <c r="G1645" s="144">
        <f>unprmtd_src_summary!H1645</f>
        <v>0.48410635988933248</v>
      </c>
      <c r="H1645" s="144">
        <f>unprmtd_src_summary!I1645</f>
        <v>0.9340151075126687</v>
      </c>
      <c r="I1645" s="144">
        <f>unprmtd_src_summary!J1645</f>
        <v>0</v>
      </c>
      <c r="J1645" s="144">
        <f>unprmtd_src_summary!K1645</f>
        <v>5.1187283038699086E-2</v>
      </c>
    </row>
    <row r="1646" spans="1:10" s="30" customFormat="1" x14ac:dyDescent="0.2">
      <c r="A1646" t="s">
        <v>15903</v>
      </c>
      <c r="B1646" t="str">
        <f>unprmtd_src_summary!C1646</f>
        <v>30</v>
      </c>
      <c r="C1646" s="143">
        <f>unprmtd_src_summary!D1646</f>
        <v>30083</v>
      </c>
      <c r="D1646" s="143" t="str">
        <f>unprmtd_src_summary!E1646</f>
        <v>2310000330</v>
      </c>
      <c r="E1646" s="28" t="str">
        <f>unprmtd_src_summary!F1646</f>
        <v>Artificial Lift</v>
      </c>
      <c r="F1646" s="144">
        <f>unprmtd_src_summary!G1646</f>
        <v>239.39998996617931</v>
      </c>
      <c r="G1646" s="144">
        <f>unprmtd_src_summary!H1646</f>
        <v>99.030591146521189</v>
      </c>
      <c r="H1646" s="144">
        <f>unprmtd_src_summary!I1646</f>
        <v>191.06559198665741</v>
      </c>
      <c r="I1646" s="144">
        <f>unprmtd_src_summary!J1646</f>
        <v>0</v>
      </c>
      <c r="J1646" s="144">
        <f>unprmtd_src_summary!K1646</f>
        <v>10.471060325804178</v>
      </c>
    </row>
    <row r="1647" spans="1:10" s="30" customFormat="1" x14ac:dyDescent="0.2">
      <c r="A1647" t="s">
        <v>15903</v>
      </c>
      <c r="B1647" t="str">
        <f>unprmtd_src_summary!C1647</f>
        <v>30</v>
      </c>
      <c r="C1647" s="143">
        <f>unprmtd_src_summary!D1647</f>
        <v>30085</v>
      </c>
      <c r="D1647" s="143" t="str">
        <f>unprmtd_src_summary!E1647</f>
        <v>2310000330</v>
      </c>
      <c r="E1647" s="28" t="str">
        <f>unprmtd_src_summary!F1647</f>
        <v>Artificial Lift</v>
      </c>
      <c r="F1647" s="144">
        <f>unprmtd_src_summary!G1647</f>
        <v>19.618321461424433</v>
      </c>
      <c r="G1647" s="144">
        <f>unprmtd_src_summary!H1647</f>
        <v>8.1153469217012564</v>
      </c>
      <c r="H1647" s="144">
        <f>unprmtd_src_summary!I1647</f>
        <v>15.65742005394883</v>
      </c>
      <c r="I1647" s="144">
        <f>unprmtd_src_summary!J1647</f>
        <v>0</v>
      </c>
      <c r="J1647" s="144">
        <f>unprmtd_src_summary!K1647</f>
        <v>0.85808118681464818</v>
      </c>
    </row>
    <row r="1648" spans="1:10" s="30" customFormat="1" x14ac:dyDescent="0.2">
      <c r="A1648" t="s">
        <v>15903</v>
      </c>
      <c r="B1648" t="str">
        <f>unprmtd_src_summary!C1648</f>
        <v>30</v>
      </c>
      <c r="C1648" s="143">
        <f>unprmtd_src_summary!D1648</f>
        <v>30091</v>
      </c>
      <c r="D1648" s="143" t="str">
        <f>unprmtd_src_summary!E1648</f>
        <v>2310000330</v>
      </c>
      <c r="E1648" s="28" t="str">
        <f>unprmtd_src_summary!F1648</f>
        <v>Artificial Lift</v>
      </c>
      <c r="F1648" s="144">
        <f>unprmtd_src_summary!G1648</f>
        <v>22.286088138790483</v>
      </c>
      <c r="G1648" s="144">
        <f>unprmtd_src_summary!H1648</f>
        <v>9.2188996459009278</v>
      </c>
      <c r="H1648" s="144">
        <f>unprmtd_src_summary!I1648</f>
        <v>17.786569765129823</v>
      </c>
      <c r="I1648" s="144">
        <f>unprmtd_src_summary!J1648</f>
        <v>0</v>
      </c>
      <c r="J1648" s="144">
        <f>unprmtd_src_summary!K1648</f>
        <v>0.97476601131199447</v>
      </c>
    </row>
    <row r="1649" spans="1:11" s="30" customFormat="1" x14ac:dyDescent="0.2">
      <c r="A1649" t="s">
        <v>15903</v>
      </c>
      <c r="B1649" t="str">
        <f>unprmtd_src_summary!C1649</f>
        <v>30</v>
      </c>
      <c r="C1649" s="143">
        <f>unprmtd_src_summary!D1649</f>
        <v>30105</v>
      </c>
      <c r="D1649" s="143" t="str">
        <f>unprmtd_src_summary!E1649</f>
        <v>2310000330</v>
      </c>
      <c r="E1649" s="28" t="str">
        <f>unprmtd_src_summary!F1649</f>
        <v>Artificial Lift</v>
      </c>
      <c r="F1649" s="144">
        <f>unprmtd_src_summary!G1649</f>
        <v>1.7309154688181989</v>
      </c>
      <c r="G1649" s="144">
        <f>unprmtd_src_summary!H1649</f>
        <v>0.71601332199696488</v>
      </c>
      <c r="H1649" s="144">
        <f>unprmtd_src_summary!I1649</f>
        <v>1.3814469615279987</v>
      </c>
      <c r="I1649" s="144">
        <f>unprmtd_src_summary!J1649</f>
        <v>0</v>
      </c>
      <c r="J1649" s="144">
        <f>unprmtd_src_summary!K1649</f>
        <v>7.5708107988740864E-2</v>
      </c>
    </row>
    <row r="1650" spans="1:11" s="30" customFormat="1" x14ac:dyDescent="0.2">
      <c r="A1650" t="s">
        <v>15903</v>
      </c>
      <c r="B1650" t="str">
        <f>unprmtd_src_summary!C1650</f>
        <v>30</v>
      </c>
      <c r="C1650" s="143">
        <f>unprmtd_src_summary!D1650</f>
        <v>30109</v>
      </c>
      <c r="D1650" s="143" t="str">
        <f>unprmtd_src_summary!E1650</f>
        <v>2310000330</v>
      </c>
      <c r="E1650" s="28" t="str">
        <f>unprmtd_src_summary!F1650</f>
        <v>Artificial Lift</v>
      </c>
      <c r="F1650" s="144">
        <f>unprmtd_src_summary!G1650</f>
        <v>10.890734036920263</v>
      </c>
      <c r="G1650" s="144">
        <f>unprmtd_src_summary!H1650</f>
        <v>4.5050788425184045</v>
      </c>
      <c r="H1650" s="144">
        <f>unprmtd_src_summary!I1650</f>
        <v>8.6919157608460029</v>
      </c>
      <c r="I1650" s="144">
        <f>unprmtd_src_summary!J1650</f>
        <v>0</v>
      </c>
      <c r="J1650" s="144">
        <f>unprmtd_src_summary!K1650</f>
        <v>0.47634727599191345</v>
      </c>
    </row>
    <row r="1651" spans="1:11" s="30" customFormat="1" x14ac:dyDescent="0.2">
      <c r="A1651" t="s">
        <v>15903</v>
      </c>
      <c r="B1651" t="str">
        <f>unprmtd_src_summary!C1651</f>
        <v>38</v>
      </c>
      <c r="C1651" s="143">
        <f>unprmtd_src_summary!D1651</f>
        <v>38007</v>
      </c>
      <c r="D1651" s="143" t="str">
        <f>unprmtd_src_summary!E1651</f>
        <v>2310000330</v>
      </c>
      <c r="E1651" s="28" t="str">
        <f>unprmtd_src_summary!F1651</f>
        <v>Artificial Lift</v>
      </c>
      <c r="F1651" s="144">
        <f>unprmtd_src_summary!G1651</f>
        <v>61.336112581665262</v>
      </c>
      <c r="G1651" s="144">
        <f>unprmtd_src_summary!H1651</f>
        <v>25.372396583851149</v>
      </c>
      <c r="H1651" s="144">
        <f>unprmtd_src_summary!I1651</f>
        <v>48.952469305582447</v>
      </c>
      <c r="I1651" s="144">
        <f>unprmtd_src_summary!J1651</f>
        <v>0</v>
      </c>
      <c r="J1651" s="144">
        <f>unprmtd_src_summary!K1651</f>
        <v>2.6827659227707845</v>
      </c>
    </row>
    <row r="1652" spans="1:11" s="30" customFormat="1" x14ac:dyDescent="0.2">
      <c r="A1652" t="s">
        <v>15903</v>
      </c>
      <c r="B1652" t="str">
        <f>unprmtd_src_summary!C1652</f>
        <v>38</v>
      </c>
      <c r="C1652" s="143">
        <f>unprmtd_src_summary!D1652</f>
        <v>38009</v>
      </c>
      <c r="D1652" s="143" t="str">
        <f>unprmtd_src_summary!E1652</f>
        <v>2310000330</v>
      </c>
      <c r="E1652" s="28" t="str">
        <f>unprmtd_src_summary!F1652</f>
        <v>Artificial Lift</v>
      </c>
      <c r="F1652" s="144">
        <f>unprmtd_src_summary!G1652</f>
        <v>30.045941600400997</v>
      </c>
      <c r="G1652" s="144">
        <f>unprmtd_src_summary!H1652</f>
        <v>12.428853312240808</v>
      </c>
      <c r="H1652" s="144">
        <f>unprmtd_src_summary!I1652</f>
        <v>23.979723722996663</v>
      </c>
      <c r="I1652" s="144">
        <f>unprmtd_src_summary!J1652</f>
        <v>0</v>
      </c>
      <c r="J1652" s="144">
        <f>unprmtd_src_summary!K1652</f>
        <v>1.3141724320365862</v>
      </c>
    </row>
    <row r="1653" spans="1:11" s="30" customFormat="1" x14ac:dyDescent="0.2">
      <c r="A1653" t="s">
        <v>15903</v>
      </c>
      <c r="B1653" t="str">
        <f>unprmtd_src_summary!C1653</f>
        <v>38</v>
      </c>
      <c r="C1653" s="143">
        <f>unprmtd_src_summary!D1653</f>
        <v>38011</v>
      </c>
      <c r="D1653" s="143" t="str">
        <f>unprmtd_src_summary!E1653</f>
        <v>2310000330</v>
      </c>
      <c r="E1653" s="28" t="str">
        <f>unprmtd_src_summary!F1653</f>
        <v>Artificial Lift</v>
      </c>
      <c r="F1653" s="144">
        <f>unprmtd_src_summary!G1653</f>
        <v>187.54853028726416</v>
      </c>
      <c r="G1653" s="144">
        <f>unprmtd_src_summary!H1653</f>
        <v>77.581631585000764</v>
      </c>
      <c r="H1653" s="144">
        <f>unprmtd_src_summary!I1653</f>
        <v>149.68284238702788</v>
      </c>
      <c r="I1653" s="144">
        <f>unprmtd_src_summary!J1653</f>
        <v>0</v>
      </c>
      <c r="J1653" s="144">
        <f>unprmtd_src_summary!K1653</f>
        <v>8.2031414242385345</v>
      </c>
    </row>
    <row r="1654" spans="1:11" s="30" customFormat="1" x14ac:dyDescent="0.2">
      <c r="A1654" t="s">
        <v>15903</v>
      </c>
      <c r="B1654" t="str">
        <f>unprmtd_src_summary!C1654</f>
        <v>38</v>
      </c>
      <c r="C1654" s="143">
        <f>unprmtd_src_summary!D1654</f>
        <v>38013</v>
      </c>
      <c r="D1654" s="143" t="str">
        <f>unprmtd_src_summary!E1654</f>
        <v>2310000330</v>
      </c>
      <c r="E1654" s="28" t="str">
        <f>unprmtd_src_summary!F1654</f>
        <v>Artificial Lift</v>
      </c>
      <c r="F1654" s="144">
        <f>unprmtd_src_summary!G1654</f>
        <v>21.332879741633484</v>
      </c>
      <c r="G1654" s="144">
        <f>unprmtd_src_summary!H1654</f>
        <v>8.8245939023224853</v>
      </c>
      <c r="H1654" s="144">
        <f>unprmtd_src_summary!I1654</f>
        <v>17.025812311818381</v>
      </c>
      <c r="I1654" s="144">
        <f>unprmtd_src_summary!J1654</f>
        <v>0</v>
      </c>
      <c r="J1654" s="144">
        <f>unprmtd_src_summary!K1654</f>
        <v>0.93307385154580524</v>
      </c>
    </row>
    <row r="1655" spans="1:11" s="30" customFormat="1" x14ac:dyDescent="0.2">
      <c r="A1655" t="s">
        <v>15903</v>
      </c>
      <c r="B1655" t="str">
        <f>unprmtd_src_summary!C1655</f>
        <v>38</v>
      </c>
      <c r="C1655" s="143">
        <f>unprmtd_src_summary!D1655</f>
        <v>38023</v>
      </c>
      <c r="D1655" s="143" t="str">
        <f>unprmtd_src_summary!E1655</f>
        <v>2310000330</v>
      </c>
      <c r="E1655" s="28" t="str">
        <f>unprmtd_src_summary!F1655</f>
        <v>Artificial Lift</v>
      </c>
      <c r="F1655" s="144">
        <f>unprmtd_src_summary!G1655</f>
        <v>23.364882156378965</v>
      </c>
      <c r="G1655" s="144">
        <f>unprmtd_src_summary!H1655</f>
        <v>9.6651553424956109</v>
      </c>
      <c r="H1655" s="144">
        <f>unprmtd_src_summary!I1655</f>
        <v>18.647557343413876</v>
      </c>
      <c r="I1655" s="144">
        <f>unprmtd_src_summary!J1655</f>
        <v>0</v>
      </c>
      <c r="J1655" s="144">
        <f>unprmtd_src_summary!K1655</f>
        <v>1.021951131239867</v>
      </c>
    </row>
    <row r="1656" spans="1:11" s="31" customFormat="1" x14ac:dyDescent="0.2">
      <c r="A1656" t="s">
        <v>15903</v>
      </c>
      <c r="B1656" t="str">
        <f>unprmtd_src_summary!C1656</f>
        <v>38</v>
      </c>
      <c r="C1656" s="143">
        <f>unprmtd_src_summary!D1656</f>
        <v>38025</v>
      </c>
      <c r="D1656" s="143" t="str">
        <f>unprmtd_src_summary!E1656</f>
        <v>2310000330</v>
      </c>
      <c r="E1656" s="28" t="str">
        <f>unprmtd_src_summary!F1656</f>
        <v>Artificial Lift</v>
      </c>
      <c r="F1656" s="144">
        <f>unprmtd_src_summary!G1656</f>
        <v>136.87603050632981</v>
      </c>
      <c r="G1656" s="144">
        <f>unprmtd_src_summary!H1656</f>
        <v>56.62036250187834</v>
      </c>
      <c r="H1656" s="144">
        <f>unprmtd_src_summary!I1656</f>
        <v>109.24102294728705</v>
      </c>
      <c r="I1656" s="144">
        <f>unprmtd_src_summary!J1656</f>
        <v>0</v>
      </c>
      <c r="J1656" s="144">
        <f>unprmtd_src_summary!K1656</f>
        <v>5.9867887746815267</v>
      </c>
      <c r="K1656"/>
    </row>
    <row r="1657" spans="1:11" s="31" customFormat="1" x14ac:dyDescent="0.2">
      <c r="A1657" t="s">
        <v>15903</v>
      </c>
      <c r="B1657" t="str">
        <f>unprmtd_src_summary!C1657</f>
        <v>38</v>
      </c>
      <c r="C1657" s="143">
        <f>unprmtd_src_summary!D1657</f>
        <v>38033</v>
      </c>
      <c r="D1657" s="143" t="str">
        <f>unprmtd_src_summary!E1657</f>
        <v>2310000330</v>
      </c>
      <c r="E1657" s="28" t="str">
        <f>unprmtd_src_summary!F1657</f>
        <v>Artificial Lift</v>
      </c>
      <c r="F1657" s="144">
        <f>unprmtd_src_summary!G1657</f>
        <v>8.6278675044633992</v>
      </c>
      <c r="G1657" s="144">
        <f>unprmtd_src_summary!H1657</f>
        <v>3.5690177740674831</v>
      </c>
      <c r="H1657" s="144">
        <f>unprmtd_src_summary!I1657</f>
        <v>6.8859176333116405</v>
      </c>
      <c r="I1657" s="144">
        <f>unprmtd_src_summary!J1657</f>
        <v>0</v>
      </c>
      <c r="J1657" s="144">
        <f>unprmtd_src_summary!K1657</f>
        <v>0.37737228449777627</v>
      </c>
    </row>
    <row r="1658" spans="1:11" s="31" customFormat="1" x14ac:dyDescent="0.2">
      <c r="A1658" t="s">
        <v>15903</v>
      </c>
      <c r="B1658" t="str">
        <f>unprmtd_src_summary!C1658</f>
        <v>38</v>
      </c>
      <c r="C1658" s="143">
        <f>unprmtd_src_summary!D1658</f>
        <v>38049</v>
      </c>
      <c r="D1658" s="143" t="str">
        <f>unprmtd_src_summary!E1658</f>
        <v>2310000330</v>
      </c>
      <c r="E1658" s="28" t="str">
        <f>unprmtd_src_summary!F1658</f>
        <v>Artificial Lift</v>
      </c>
      <c r="F1658" s="144">
        <f>unprmtd_src_summary!G1658</f>
        <v>0.51653357719888304</v>
      </c>
      <c r="G1658" s="144">
        <f>unprmtd_src_summary!H1658</f>
        <v>0.21367012381353523</v>
      </c>
      <c r="H1658" s="144">
        <f>unprmtd_src_summary!I1658</f>
        <v>0.41224644045487574</v>
      </c>
      <c r="I1658" s="144">
        <f>unprmtd_src_summary!J1658</f>
        <v>0</v>
      </c>
      <c r="J1658" s="144">
        <f>unprmtd_src_summary!K1658</f>
        <v>2.2592541661831434E-2</v>
      </c>
    </row>
    <row r="1659" spans="1:11" s="31" customFormat="1" x14ac:dyDescent="0.2">
      <c r="A1659" t="s">
        <v>15903</v>
      </c>
      <c r="B1659" t="str">
        <f>unprmtd_src_summary!C1659</f>
        <v>38</v>
      </c>
      <c r="C1659" s="143">
        <f>unprmtd_src_summary!D1659</f>
        <v>38053</v>
      </c>
      <c r="D1659" s="143" t="str">
        <f>unprmtd_src_summary!E1659</f>
        <v>2310000330</v>
      </c>
      <c r="E1659" s="28" t="str">
        <f>unprmtd_src_summary!F1659</f>
        <v>Artificial Lift</v>
      </c>
      <c r="F1659" s="144">
        <f>unprmtd_src_summary!G1659</f>
        <v>140.73420870641863</v>
      </c>
      <c r="G1659" s="144">
        <f>unprmtd_src_summary!H1659</f>
        <v>58.216342802284345</v>
      </c>
      <c r="H1659" s="144">
        <f>unprmtd_src_summary!I1659</f>
        <v>112.32024238206701</v>
      </c>
      <c r="I1659" s="144">
        <f>unprmtd_src_summary!J1659</f>
        <v>0</v>
      </c>
      <c r="J1659" s="144">
        <f>unprmtd_src_summary!K1659</f>
        <v>6.1555407311312322</v>
      </c>
    </row>
    <row r="1660" spans="1:11" s="31" customFormat="1" x14ac:dyDescent="0.2">
      <c r="A1660" t="s">
        <v>15903</v>
      </c>
      <c r="B1660" t="str">
        <f>unprmtd_src_summary!C1660</f>
        <v>38</v>
      </c>
      <c r="C1660" s="143">
        <f>unprmtd_src_summary!D1660</f>
        <v>38055</v>
      </c>
      <c r="D1660" s="143" t="str">
        <f>unprmtd_src_summary!E1660</f>
        <v>2310000330</v>
      </c>
      <c r="E1660" s="28" t="str">
        <f>unprmtd_src_summary!F1660</f>
        <v>Artificial Lift</v>
      </c>
      <c r="F1660" s="144">
        <f>unprmtd_src_summary!G1660</f>
        <v>1.8557365857898509</v>
      </c>
      <c r="G1660" s="144">
        <f>unprmtd_src_summary!H1660</f>
        <v>0.76764702926244166</v>
      </c>
      <c r="H1660" s="144">
        <f>unprmtd_src_summary!I1660</f>
        <v>1.4810669348203691</v>
      </c>
      <c r="I1660" s="144">
        <f>unprmtd_src_summary!J1660</f>
        <v>0</v>
      </c>
      <c r="J1660" s="144">
        <f>unprmtd_src_summary!K1660</f>
        <v>8.1167629711899975E-2</v>
      </c>
    </row>
    <row r="1661" spans="1:11" s="31" customFormat="1" x14ac:dyDescent="0.2">
      <c r="A1661" t="s">
        <v>15903</v>
      </c>
      <c r="B1661" t="str">
        <f>unprmtd_src_summary!C1661</f>
        <v>38</v>
      </c>
      <c r="C1661" s="143">
        <f>unprmtd_src_summary!D1661</f>
        <v>38057</v>
      </c>
      <c r="D1661" s="143" t="str">
        <f>unprmtd_src_summary!E1661</f>
        <v>2310000330</v>
      </c>
      <c r="E1661" s="28" t="str">
        <f>unprmtd_src_summary!F1661</f>
        <v>Artificial Lift</v>
      </c>
      <c r="F1661" s="144">
        <f>unprmtd_src_summary!G1661</f>
        <v>3.35585164551832E-2</v>
      </c>
      <c r="G1661" s="144">
        <f>unprmtd_src_summary!H1661</f>
        <v>1.3881870767941744E-2</v>
      </c>
      <c r="H1661" s="144">
        <f>unprmtd_src_summary!I1661</f>
        <v>2.678311646382853E-2</v>
      </c>
      <c r="I1661" s="144">
        <f>unprmtd_src_summary!J1661</f>
        <v>0</v>
      </c>
      <c r="J1661" s="144">
        <f>unprmtd_src_summary!K1661</f>
        <v>1.4678081243710904E-3</v>
      </c>
    </row>
    <row r="1662" spans="1:11" s="31" customFormat="1" x14ac:dyDescent="0.2">
      <c r="A1662" t="s">
        <v>15903</v>
      </c>
      <c r="B1662" t="str">
        <f>unprmtd_src_summary!C1662</f>
        <v>38</v>
      </c>
      <c r="C1662" s="143">
        <f>unprmtd_src_summary!D1662</f>
        <v>38061</v>
      </c>
      <c r="D1662" s="143" t="str">
        <f>unprmtd_src_summary!E1662</f>
        <v>2310000330</v>
      </c>
      <c r="E1662" s="28" t="str">
        <f>unprmtd_src_summary!F1662</f>
        <v>Artificial Lift</v>
      </c>
      <c r="F1662" s="144">
        <f>unprmtd_src_summary!G1662</f>
        <v>467.56177907294841</v>
      </c>
      <c r="G1662" s="144">
        <f>unprmtd_src_summary!H1662</f>
        <v>193.41236975680141</v>
      </c>
      <c r="H1662" s="144">
        <f>unprmtd_src_summary!I1662</f>
        <v>373.16195427380006</v>
      </c>
      <c r="I1662" s="144">
        <f>unprmtd_src_summary!J1662</f>
        <v>0</v>
      </c>
      <c r="J1662" s="144">
        <f>unprmtd_src_summary!K1662</f>
        <v>20.450575605307339</v>
      </c>
    </row>
    <row r="1663" spans="1:11" s="31" customFormat="1" ht="11.25" customHeight="1" x14ac:dyDescent="0.2">
      <c r="A1663" t="s">
        <v>15903</v>
      </c>
      <c r="B1663" t="str">
        <f>unprmtd_src_summary!C1663</f>
        <v>38</v>
      </c>
      <c r="C1663" s="143">
        <f>unprmtd_src_summary!D1663</f>
        <v>38075</v>
      </c>
      <c r="D1663" s="143" t="str">
        <f>unprmtd_src_summary!E1663</f>
        <v>2310000330</v>
      </c>
      <c r="E1663" s="28" t="str">
        <f>unprmtd_src_summary!F1663</f>
        <v>Artificial Lift</v>
      </c>
      <c r="F1663" s="144">
        <f>unprmtd_src_summary!G1663</f>
        <v>11.85163525014174</v>
      </c>
      <c r="G1663" s="144">
        <f>unprmtd_src_summary!H1663</f>
        <v>4.9025668089639156</v>
      </c>
      <c r="H1663" s="144">
        <f>unprmtd_src_summary!I1663</f>
        <v>9.4588128654398513</v>
      </c>
      <c r="I1663" s="144">
        <f>unprmtd_src_summary!J1663</f>
        <v>0</v>
      </c>
      <c r="J1663" s="144">
        <f>unprmtd_src_summary!K1663</f>
        <v>0.51837591004574934</v>
      </c>
    </row>
    <row r="1664" spans="1:11" s="31" customFormat="1" x14ac:dyDescent="0.2">
      <c r="A1664" t="s">
        <v>15903</v>
      </c>
      <c r="B1664" t="str">
        <f>unprmtd_src_summary!C1664</f>
        <v>38</v>
      </c>
      <c r="C1664" s="143">
        <f>unprmtd_src_summary!D1664</f>
        <v>38087</v>
      </c>
      <c r="D1664" s="143" t="str">
        <f>unprmtd_src_summary!E1664</f>
        <v>2310000330</v>
      </c>
      <c r="E1664" s="28" t="str">
        <f>unprmtd_src_summary!F1664</f>
        <v>Artificial Lift</v>
      </c>
      <c r="F1664" s="144">
        <f>unprmtd_src_summary!G1664</f>
        <v>5.9618528141927749</v>
      </c>
      <c r="G1664" s="144">
        <f>unprmtd_src_summary!H1664</f>
        <v>2.4661897797133148</v>
      </c>
      <c r="H1664" s="144">
        <f>unprmtd_src_summary!I1664</f>
        <v>4.7581661863978626</v>
      </c>
      <c r="I1664" s="144">
        <f>unprmtd_src_summary!J1664</f>
        <v>0</v>
      </c>
      <c r="J1664" s="144">
        <f>unprmtd_src_summary!K1664</f>
        <v>0.2607640897553804</v>
      </c>
    </row>
    <row r="1665" spans="1:10" s="31" customFormat="1" x14ac:dyDescent="0.2">
      <c r="A1665" t="s">
        <v>15903</v>
      </c>
      <c r="B1665" t="str">
        <f>unprmtd_src_summary!C1665</f>
        <v>38</v>
      </c>
      <c r="C1665" s="143">
        <f>unprmtd_src_summary!D1665</f>
        <v>38089</v>
      </c>
      <c r="D1665" s="143" t="str">
        <f>unprmtd_src_summary!E1665</f>
        <v>2310000330</v>
      </c>
      <c r="E1665" s="28" t="str">
        <f>unprmtd_src_summary!F1665</f>
        <v>Artificial Lift</v>
      </c>
      <c r="F1665" s="144">
        <f>unprmtd_src_summary!G1665</f>
        <v>19.017883629509885</v>
      </c>
      <c r="G1665" s="144">
        <f>unprmtd_src_summary!H1665</f>
        <v>7.8669688267412967</v>
      </c>
      <c r="H1665" s="144">
        <f>unprmtd_src_summary!I1665</f>
        <v>15.178209466587715</v>
      </c>
      <c r="I1665" s="144">
        <f>unprmtd_src_summary!J1665</f>
        <v>0</v>
      </c>
      <c r="J1665" s="144">
        <f>unprmtd_src_summary!K1665</f>
        <v>0.83181877652482106</v>
      </c>
    </row>
    <row r="1666" spans="1:10" x14ac:dyDescent="0.2">
      <c r="A1666" t="s">
        <v>15903</v>
      </c>
      <c r="B1666" t="str">
        <f>unprmtd_src_summary!C1666</f>
        <v>38</v>
      </c>
      <c r="C1666" s="143">
        <f>unprmtd_src_summary!D1666</f>
        <v>38101</v>
      </c>
      <c r="D1666" s="143" t="str">
        <f>unprmtd_src_summary!E1666</f>
        <v>2310000330</v>
      </c>
      <c r="E1666" s="28" t="str">
        <f>unprmtd_src_summary!F1666</f>
        <v>Artificial Lift</v>
      </c>
      <c r="F1666" s="144">
        <f>unprmtd_src_summary!G1666</f>
        <v>0.95773170929429352</v>
      </c>
      <c r="G1666" s="144">
        <f>unprmtd_src_summary!H1666</f>
        <v>0.39617686427046656</v>
      </c>
      <c r="H1666" s="144">
        <f>unprmtd_src_summary!I1666</f>
        <v>0.76436751741952402</v>
      </c>
      <c r="I1666" s="144">
        <f>unprmtd_src_summary!J1666</f>
        <v>0</v>
      </c>
      <c r="J1666" s="144">
        <f>unprmtd_src_summary!K1666</f>
        <v>4.1890003860788991E-2</v>
      </c>
    </row>
    <row r="1667" spans="1:10" s="30" customFormat="1" x14ac:dyDescent="0.2">
      <c r="A1667" t="s">
        <v>15903</v>
      </c>
      <c r="B1667" t="str">
        <f>unprmtd_src_summary!C1667</f>
        <v>38</v>
      </c>
      <c r="C1667" s="143">
        <f>unprmtd_src_summary!D1667</f>
        <v>38105</v>
      </c>
      <c r="D1667" s="143" t="str">
        <f>unprmtd_src_summary!E1667</f>
        <v>2310000330</v>
      </c>
      <c r="E1667" s="28" t="str">
        <f>unprmtd_src_summary!F1667</f>
        <v>Artificial Lift</v>
      </c>
      <c r="F1667" s="144">
        <f>unprmtd_src_summary!G1667</f>
        <v>78.276776602212166</v>
      </c>
      <c r="G1667" s="144">
        <f>unprmtd_src_summary!H1667</f>
        <v>32.380099351952218</v>
      </c>
      <c r="H1667" s="144">
        <f>unprmtd_src_summary!I1667</f>
        <v>62.472845810987195</v>
      </c>
      <c r="I1667" s="144">
        <f>unprmtd_src_summary!J1667</f>
        <v>0</v>
      </c>
      <c r="J1667" s="144">
        <f>unprmtd_src_summary!K1667</f>
        <v>3.423729675289684</v>
      </c>
    </row>
    <row r="1668" spans="1:10" s="31" customFormat="1" x14ac:dyDescent="0.2">
      <c r="A1668" t="s">
        <v>15903</v>
      </c>
      <c r="B1668" t="str">
        <f>unprmtd_src_summary!C1668</f>
        <v>46</v>
      </c>
      <c r="C1668" s="143">
        <f>unprmtd_src_summary!D1668</f>
        <v>46063</v>
      </c>
      <c r="D1668" s="143" t="str">
        <f>unprmtd_src_summary!E1668</f>
        <v>2310000330</v>
      </c>
      <c r="E1668" s="28" t="str">
        <f>unprmtd_src_summary!F1668</f>
        <v>Artificial Lift</v>
      </c>
      <c r="F1668" s="144">
        <f>unprmtd_src_summary!G1668</f>
        <v>25.546010527256325</v>
      </c>
      <c r="G1668" s="144">
        <f>unprmtd_src_summary!H1668</f>
        <v>10.567404469427274</v>
      </c>
      <c r="H1668" s="144">
        <f>unprmtd_src_summary!I1668</f>
        <v>20.388320087136005</v>
      </c>
      <c r="I1668" s="144">
        <f>unprmtd_src_summary!J1668</f>
        <v>0</v>
      </c>
      <c r="J1668" s="144">
        <f>unprmtd_src_summary!K1668</f>
        <v>1.1173509963484927</v>
      </c>
    </row>
    <row r="1669" spans="1:10" x14ac:dyDescent="0.2">
      <c r="A1669" t="s">
        <v>15903</v>
      </c>
      <c r="B1669" t="str">
        <f>unprmtd_src_summary!C1669</f>
        <v>46</v>
      </c>
      <c r="C1669" s="143">
        <f>unprmtd_src_summary!D1669</f>
        <v>46019</v>
      </c>
      <c r="D1669" s="143" t="str">
        <f>unprmtd_src_summary!E1669</f>
        <v>2310000330</v>
      </c>
      <c r="E1669" s="28" t="str">
        <f>unprmtd_src_summary!F1669</f>
        <v>Artificial Lift</v>
      </c>
      <c r="F1669" s="144">
        <f>unprmtd_src_summary!G1669</f>
        <v>0</v>
      </c>
      <c r="G1669" s="144">
        <f>unprmtd_src_summary!H1669</f>
        <v>0</v>
      </c>
      <c r="H1669" s="144">
        <f>unprmtd_src_summary!I1669</f>
        <v>0</v>
      </c>
      <c r="I1669" s="144">
        <f>unprmtd_src_summary!J1669</f>
        <v>0</v>
      </c>
      <c r="J1669" s="144">
        <f>unprmtd_src_summary!K1669</f>
        <v>0</v>
      </c>
    </row>
    <row r="1670" spans="1:10" s="221" customFormat="1" x14ac:dyDescent="0.2">
      <c r="A1670" s="221" t="s">
        <v>15903</v>
      </c>
      <c r="B1670" s="221" t="str">
        <f>unprmtd_src_summary!C1670</f>
        <v>30</v>
      </c>
      <c r="C1670" s="232" t="str">
        <f>unprmtd_src_summary!D1670</f>
        <v>3001101</v>
      </c>
      <c r="D1670" s="232" t="str">
        <f>unprmtd_src_summary!E1670</f>
        <v>2310000330</v>
      </c>
      <c r="E1670" s="233" t="str">
        <f>unprmtd_src_summary!F1670</f>
        <v>Artificial Lift</v>
      </c>
      <c r="F1670" s="234">
        <f>unprmtd_src_summary!G1670</f>
        <v>0</v>
      </c>
      <c r="G1670" s="234">
        <f>unprmtd_src_summary!H1670</f>
        <v>0</v>
      </c>
      <c r="H1670" s="234">
        <f>unprmtd_src_summary!I1670</f>
        <v>0</v>
      </c>
      <c r="I1670" s="234">
        <f>unprmtd_src_summary!J1670</f>
        <v>0</v>
      </c>
      <c r="J1670" s="234">
        <f>unprmtd_src_summary!K1670</f>
        <v>0</v>
      </c>
    </row>
    <row r="1671" spans="1:10" s="221" customFormat="1" x14ac:dyDescent="0.2">
      <c r="A1671" s="221" t="s">
        <v>15903</v>
      </c>
      <c r="B1671" s="221" t="str">
        <f>unprmtd_src_summary!C1671</f>
        <v>30</v>
      </c>
      <c r="C1671" s="232" t="str">
        <f>unprmtd_src_summary!D1671</f>
        <v>3001701</v>
      </c>
      <c r="D1671" s="232" t="str">
        <f>unprmtd_src_summary!E1671</f>
        <v>2310000330</v>
      </c>
      <c r="E1671" s="233" t="str">
        <f>unprmtd_src_summary!F1671</f>
        <v>Artificial Lift</v>
      </c>
      <c r="F1671" s="234">
        <f>unprmtd_src_summary!G1671</f>
        <v>0</v>
      </c>
      <c r="G1671" s="234">
        <f>unprmtd_src_summary!H1671</f>
        <v>0</v>
      </c>
      <c r="H1671" s="234">
        <f>unprmtd_src_summary!I1671</f>
        <v>0</v>
      </c>
      <c r="I1671" s="234">
        <f>unprmtd_src_summary!J1671</f>
        <v>0</v>
      </c>
      <c r="J1671" s="234">
        <f>unprmtd_src_summary!K1671</f>
        <v>0</v>
      </c>
    </row>
    <row r="1672" spans="1:10" s="221" customFormat="1" x14ac:dyDescent="0.2">
      <c r="A1672" s="221" t="s">
        <v>15903</v>
      </c>
      <c r="B1672" s="221" t="str">
        <f>unprmtd_src_summary!C1672</f>
        <v>30</v>
      </c>
      <c r="C1672" s="232" t="str">
        <f>unprmtd_src_summary!D1672</f>
        <v>3001901</v>
      </c>
      <c r="D1672" s="232" t="str">
        <f>unprmtd_src_summary!E1672</f>
        <v>2310000330</v>
      </c>
      <c r="E1672" s="233" t="str">
        <f>unprmtd_src_summary!F1672</f>
        <v>Artificial Lift</v>
      </c>
      <c r="F1672" s="234">
        <f>unprmtd_src_summary!G1672</f>
        <v>7.7437829617988008E-2</v>
      </c>
      <c r="G1672" s="234">
        <f>unprmtd_src_summary!H1672</f>
        <v>3.2033059171206822E-2</v>
      </c>
      <c r="H1672" s="234">
        <f>unprmtd_src_summary!I1672</f>
        <v>6.1803280610884824E-2</v>
      </c>
      <c r="I1672" s="234">
        <f>unprmtd_src_summary!J1672</f>
        <v>0</v>
      </c>
      <c r="J1672" s="234">
        <f>unprmtd_src_summary!K1672</f>
        <v>3.3870351688145427E-3</v>
      </c>
    </row>
    <row r="1673" spans="1:10" s="221" customFormat="1" x14ac:dyDescent="0.2">
      <c r="A1673" s="221" t="s">
        <v>15903</v>
      </c>
      <c r="B1673" s="221" t="str">
        <f>unprmtd_src_summary!C1673</f>
        <v>30</v>
      </c>
      <c r="C1673" s="232" t="str">
        <f>unprmtd_src_summary!D1673</f>
        <v>3002101</v>
      </c>
      <c r="D1673" s="232" t="str">
        <f>unprmtd_src_summary!E1673</f>
        <v>2310000330</v>
      </c>
      <c r="E1673" s="233" t="str">
        <f>unprmtd_src_summary!F1673</f>
        <v>Artificial Lift</v>
      </c>
      <c r="F1673" s="234">
        <f>unprmtd_src_summary!G1673</f>
        <v>0</v>
      </c>
      <c r="G1673" s="234">
        <f>unprmtd_src_summary!H1673</f>
        <v>0</v>
      </c>
      <c r="H1673" s="234">
        <f>unprmtd_src_summary!I1673</f>
        <v>0</v>
      </c>
      <c r="I1673" s="234">
        <f>unprmtd_src_summary!J1673</f>
        <v>0</v>
      </c>
      <c r="J1673" s="234">
        <f>unprmtd_src_summary!K1673</f>
        <v>0</v>
      </c>
    </row>
    <row r="1674" spans="1:10" s="221" customFormat="1" x14ac:dyDescent="0.2">
      <c r="A1674" s="221" t="s">
        <v>15903</v>
      </c>
      <c r="B1674" s="221" t="str">
        <f>unprmtd_src_summary!C1674</f>
        <v>30</v>
      </c>
      <c r="C1674" s="232" t="str">
        <f>unprmtd_src_summary!D1674</f>
        <v>3002501</v>
      </c>
      <c r="D1674" s="232" t="str">
        <f>unprmtd_src_summary!E1674</f>
        <v>2310000330</v>
      </c>
      <c r="E1674" s="233" t="str">
        <f>unprmtd_src_summary!F1674</f>
        <v>Artificial Lift</v>
      </c>
      <c r="F1674" s="234">
        <f>unprmtd_src_summary!G1674</f>
        <v>0</v>
      </c>
      <c r="G1674" s="234">
        <f>unprmtd_src_summary!H1674</f>
        <v>0</v>
      </c>
      <c r="H1674" s="234">
        <f>unprmtd_src_summary!I1674</f>
        <v>0</v>
      </c>
      <c r="I1674" s="234">
        <f>unprmtd_src_summary!J1674</f>
        <v>0</v>
      </c>
      <c r="J1674" s="234">
        <f>unprmtd_src_summary!K1674</f>
        <v>0</v>
      </c>
    </row>
    <row r="1675" spans="1:10" s="221" customFormat="1" x14ac:dyDescent="0.2">
      <c r="A1675" s="221" t="s">
        <v>15903</v>
      </c>
      <c r="B1675" s="221" t="str">
        <f>unprmtd_src_summary!C1675</f>
        <v>30</v>
      </c>
      <c r="C1675" s="232" t="str">
        <f>unprmtd_src_summary!D1675</f>
        <v>3003301</v>
      </c>
      <c r="D1675" s="232" t="str">
        <f>unprmtd_src_summary!E1675</f>
        <v>2310000330</v>
      </c>
      <c r="E1675" s="233" t="str">
        <f>unprmtd_src_summary!F1675</f>
        <v>Artificial Lift</v>
      </c>
      <c r="F1675" s="234">
        <f>unprmtd_src_summary!G1675</f>
        <v>0</v>
      </c>
      <c r="G1675" s="234">
        <f>unprmtd_src_summary!H1675</f>
        <v>0</v>
      </c>
      <c r="H1675" s="234">
        <f>unprmtd_src_summary!I1675</f>
        <v>0</v>
      </c>
      <c r="I1675" s="234">
        <f>unprmtd_src_summary!J1675</f>
        <v>0</v>
      </c>
      <c r="J1675" s="234">
        <f>unprmtd_src_summary!K1675</f>
        <v>0</v>
      </c>
    </row>
    <row r="1676" spans="1:10" s="221" customFormat="1" x14ac:dyDescent="0.2">
      <c r="A1676" s="221" t="s">
        <v>15903</v>
      </c>
      <c r="B1676" s="221" t="str">
        <f>unprmtd_src_summary!C1676</f>
        <v>30</v>
      </c>
      <c r="C1676" s="232" t="str">
        <f>unprmtd_src_summary!D1676</f>
        <v>3005501</v>
      </c>
      <c r="D1676" s="232" t="str">
        <f>unprmtd_src_summary!E1676</f>
        <v>2310000330</v>
      </c>
      <c r="E1676" s="233" t="str">
        <f>unprmtd_src_summary!F1676</f>
        <v>Artificial Lift</v>
      </c>
      <c r="F1676" s="234">
        <f>unprmtd_src_summary!G1676</f>
        <v>0</v>
      </c>
      <c r="G1676" s="234">
        <f>unprmtd_src_summary!H1676</f>
        <v>0</v>
      </c>
      <c r="H1676" s="234">
        <f>unprmtd_src_summary!I1676</f>
        <v>0</v>
      </c>
      <c r="I1676" s="234">
        <f>unprmtd_src_summary!J1676</f>
        <v>0</v>
      </c>
      <c r="J1676" s="234">
        <f>unprmtd_src_summary!K1676</f>
        <v>0</v>
      </c>
    </row>
    <row r="1677" spans="1:10" s="221" customFormat="1" x14ac:dyDescent="0.2">
      <c r="A1677" s="221" t="s">
        <v>15903</v>
      </c>
      <c r="B1677" s="221" t="str">
        <f>unprmtd_src_summary!C1677</f>
        <v>30</v>
      </c>
      <c r="C1677" s="232" t="str">
        <f>unprmtd_src_summary!D1677</f>
        <v>3007901</v>
      </c>
      <c r="D1677" s="232" t="str">
        <f>unprmtd_src_summary!E1677</f>
        <v>2310000330</v>
      </c>
      <c r="E1677" s="233" t="str">
        <f>unprmtd_src_summary!F1677</f>
        <v>Artificial Lift</v>
      </c>
      <c r="F1677" s="234">
        <f>unprmtd_src_summary!G1677</f>
        <v>0</v>
      </c>
      <c r="G1677" s="234">
        <f>unprmtd_src_summary!H1677</f>
        <v>0</v>
      </c>
      <c r="H1677" s="234">
        <f>unprmtd_src_summary!I1677</f>
        <v>0</v>
      </c>
      <c r="I1677" s="234">
        <f>unprmtd_src_summary!J1677</f>
        <v>0</v>
      </c>
      <c r="J1677" s="234">
        <f>unprmtd_src_summary!K1677</f>
        <v>0</v>
      </c>
    </row>
    <row r="1678" spans="1:10" s="221" customFormat="1" x14ac:dyDescent="0.2">
      <c r="A1678" s="221" t="s">
        <v>15903</v>
      </c>
      <c r="B1678" s="221" t="str">
        <f>unprmtd_src_summary!C1678</f>
        <v>30</v>
      </c>
      <c r="C1678" s="232" t="str">
        <f>unprmtd_src_summary!D1678</f>
        <v>3008301</v>
      </c>
      <c r="D1678" s="232" t="str">
        <f>unprmtd_src_summary!E1678</f>
        <v>2310000330</v>
      </c>
      <c r="E1678" s="233" t="str">
        <f>unprmtd_src_summary!F1678</f>
        <v>Artificial Lift</v>
      </c>
      <c r="F1678" s="234">
        <f>unprmtd_src_summary!G1678</f>
        <v>0</v>
      </c>
      <c r="G1678" s="234">
        <f>unprmtd_src_summary!H1678</f>
        <v>0</v>
      </c>
      <c r="H1678" s="234">
        <f>unprmtd_src_summary!I1678</f>
        <v>0</v>
      </c>
      <c r="I1678" s="234">
        <f>unprmtd_src_summary!J1678</f>
        <v>0</v>
      </c>
      <c r="J1678" s="234">
        <f>unprmtd_src_summary!K1678</f>
        <v>0</v>
      </c>
    </row>
    <row r="1679" spans="1:10" s="221" customFormat="1" x14ac:dyDescent="0.2">
      <c r="A1679" s="221" t="s">
        <v>15903</v>
      </c>
      <c r="B1679" s="221" t="str">
        <f>unprmtd_src_summary!C1679</f>
        <v>30</v>
      </c>
      <c r="C1679" s="232" t="str">
        <f>unprmtd_src_summary!D1679</f>
        <v>3008501</v>
      </c>
      <c r="D1679" s="232" t="str">
        <f>unprmtd_src_summary!E1679</f>
        <v>2310000330</v>
      </c>
      <c r="E1679" s="233" t="str">
        <f>unprmtd_src_summary!F1679</f>
        <v>Artificial Lift</v>
      </c>
      <c r="F1679" s="234">
        <f>unprmtd_src_summary!G1679</f>
        <v>5.1672788849492157</v>
      </c>
      <c r="G1679" s="234">
        <f>unprmtd_src_summary!H1679</f>
        <v>2.1375050294185458</v>
      </c>
      <c r="H1679" s="234">
        <f>unprmtd_src_summary!I1679</f>
        <v>4.1240152067360309</v>
      </c>
      <c r="I1679" s="234">
        <f>unprmtd_src_summary!J1679</f>
        <v>0</v>
      </c>
      <c r="J1679" s="234">
        <f>unprmtd_src_summary!K1679</f>
        <v>0.22601040598289585</v>
      </c>
    </row>
    <row r="1680" spans="1:10" s="221" customFormat="1" x14ac:dyDescent="0.2">
      <c r="A1680" s="221" t="s">
        <v>15903</v>
      </c>
      <c r="B1680" s="221" t="str">
        <f>unprmtd_src_summary!C1680</f>
        <v>30</v>
      </c>
      <c r="C1680" s="232" t="str">
        <f>unprmtd_src_summary!D1680</f>
        <v>3009101</v>
      </c>
      <c r="D1680" s="232" t="str">
        <f>unprmtd_src_summary!E1680</f>
        <v>2310000330</v>
      </c>
      <c r="E1680" s="233" t="str">
        <f>unprmtd_src_summary!F1680</f>
        <v>Artificial Lift</v>
      </c>
      <c r="F1680" s="234">
        <f>unprmtd_src_summary!G1680</f>
        <v>0.16145357442154348</v>
      </c>
      <c r="G1680" s="234">
        <f>unprmtd_src_summary!H1680</f>
        <v>6.6787149489618169E-2</v>
      </c>
      <c r="H1680" s="234">
        <f>unprmtd_src_summary!I1680</f>
        <v>0.12885640797049353</v>
      </c>
      <c r="I1680" s="234">
        <f>unprmtd_src_summary!J1680</f>
        <v>0</v>
      </c>
      <c r="J1680" s="234">
        <f>unprmtd_src_summary!K1680</f>
        <v>7.0617802357616239E-3</v>
      </c>
    </row>
    <row r="1681" spans="1:10" s="221" customFormat="1" x14ac:dyDescent="0.2">
      <c r="A1681" s="221" t="s">
        <v>15903</v>
      </c>
      <c r="B1681" s="221" t="str">
        <f>unprmtd_src_summary!C1681</f>
        <v>30</v>
      </c>
      <c r="C1681" s="232" t="str">
        <f>unprmtd_src_summary!D1681</f>
        <v>3010501</v>
      </c>
      <c r="D1681" s="232" t="str">
        <f>unprmtd_src_summary!E1681</f>
        <v>2310000330</v>
      </c>
      <c r="E1681" s="233" t="str">
        <f>unprmtd_src_summary!F1681</f>
        <v>Artificial Lift</v>
      </c>
      <c r="F1681" s="234">
        <f>unprmtd_src_summary!G1681</f>
        <v>1.7309154688181989</v>
      </c>
      <c r="G1681" s="234">
        <f>unprmtd_src_summary!H1681</f>
        <v>0.71601332199696488</v>
      </c>
      <c r="H1681" s="234">
        <f>unprmtd_src_summary!I1681</f>
        <v>1.3814469615279987</v>
      </c>
      <c r="I1681" s="234">
        <f>unprmtd_src_summary!J1681</f>
        <v>0</v>
      </c>
      <c r="J1681" s="234">
        <f>unprmtd_src_summary!K1681</f>
        <v>7.5708107988740864E-2</v>
      </c>
    </row>
    <row r="1682" spans="1:10" s="221" customFormat="1" x14ac:dyDescent="0.2">
      <c r="A1682" s="221" t="s">
        <v>15903</v>
      </c>
      <c r="B1682" s="221" t="str">
        <f>unprmtd_src_summary!C1682</f>
        <v>30</v>
      </c>
      <c r="C1682" s="232" t="str">
        <f>unprmtd_src_summary!D1682</f>
        <v>3010901</v>
      </c>
      <c r="D1682" s="232" t="str">
        <f>unprmtd_src_summary!E1682</f>
        <v>2310000330</v>
      </c>
      <c r="E1682" s="233" t="str">
        <f>unprmtd_src_summary!F1682</f>
        <v>Artificial Lift</v>
      </c>
      <c r="F1682" s="234">
        <f>unprmtd_src_summary!G1682</f>
        <v>0</v>
      </c>
      <c r="G1682" s="234">
        <f>unprmtd_src_summary!H1682</f>
        <v>0</v>
      </c>
      <c r="H1682" s="234">
        <f>unprmtd_src_summary!I1682</f>
        <v>0</v>
      </c>
      <c r="I1682" s="234">
        <f>unprmtd_src_summary!J1682</f>
        <v>0</v>
      </c>
      <c r="J1682" s="234">
        <f>unprmtd_src_summary!K1682</f>
        <v>0</v>
      </c>
    </row>
    <row r="1683" spans="1:10" s="221" customFormat="1" x14ac:dyDescent="0.2">
      <c r="A1683" s="221" t="s">
        <v>15903</v>
      </c>
      <c r="B1683" s="221" t="str">
        <f>unprmtd_src_summary!C1683</f>
        <v>38</v>
      </c>
      <c r="C1683" s="232" t="str">
        <f>unprmtd_src_summary!D1683</f>
        <v>3800701</v>
      </c>
      <c r="D1683" s="232" t="str">
        <f>unprmtd_src_summary!E1683</f>
        <v>2310000330</v>
      </c>
      <c r="E1683" s="233" t="str">
        <f>unprmtd_src_summary!F1683</f>
        <v>Artificial Lift</v>
      </c>
      <c r="F1683" s="234">
        <f>unprmtd_src_summary!G1683</f>
        <v>0</v>
      </c>
      <c r="G1683" s="234">
        <f>unprmtd_src_summary!H1683</f>
        <v>0</v>
      </c>
      <c r="H1683" s="234">
        <f>unprmtd_src_summary!I1683</f>
        <v>0</v>
      </c>
      <c r="I1683" s="234">
        <f>unprmtd_src_summary!J1683</f>
        <v>0</v>
      </c>
      <c r="J1683" s="234">
        <f>unprmtd_src_summary!K1683</f>
        <v>0</v>
      </c>
    </row>
    <row r="1684" spans="1:10" s="221" customFormat="1" x14ac:dyDescent="0.2">
      <c r="A1684" s="221" t="s">
        <v>15903</v>
      </c>
      <c r="B1684" s="221" t="str">
        <f>unprmtd_src_summary!C1684</f>
        <v>38</v>
      </c>
      <c r="C1684" s="232" t="str">
        <f>unprmtd_src_summary!D1684</f>
        <v>3800901</v>
      </c>
      <c r="D1684" s="232" t="str">
        <f>unprmtd_src_summary!E1684</f>
        <v>2310000330</v>
      </c>
      <c r="E1684" s="233" t="str">
        <f>unprmtd_src_summary!F1684</f>
        <v>Artificial Lift</v>
      </c>
      <c r="F1684" s="234">
        <f>unprmtd_src_summary!G1684</f>
        <v>0</v>
      </c>
      <c r="G1684" s="234">
        <f>unprmtd_src_summary!H1684</f>
        <v>0</v>
      </c>
      <c r="H1684" s="234">
        <f>unprmtd_src_summary!I1684</f>
        <v>0</v>
      </c>
      <c r="I1684" s="234">
        <f>unprmtd_src_summary!J1684</f>
        <v>0</v>
      </c>
      <c r="J1684" s="234">
        <f>unprmtd_src_summary!K1684</f>
        <v>0</v>
      </c>
    </row>
    <row r="1685" spans="1:10" s="221" customFormat="1" x14ac:dyDescent="0.2">
      <c r="A1685" s="221" t="s">
        <v>15903</v>
      </c>
      <c r="B1685" s="221" t="str">
        <f>unprmtd_src_summary!C1685</f>
        <v>38</v>
      </c>
      <c r="C1685" s="232" t="str">
        <f>unprmtd_src_summary!D1685</f>
        <v>3801101</v>
      </c>
      <c r="D1685" s="232" t="str">
        <f>unprmtd_src_summary!E1685</f>
        <v>2310000330</v>
      </c>
      <c r="E1685" s="233" t="str">
        <f>unprmtd_src_summary!F1685</f>
        <v>Artificial Lift</v>
      </c>
      <c r="F1685" s="234">
        <f>unprmtd_src_summary!G1685</f>
        <v>0</v>
      </c>
      <c r="G1685" s="234">
        <f>unprmtd_src_summary!H1685</f>
        <v>0</v>
      </c>
      <c r="H1685" s="234">
        <f>unprmtd_src_summary!I1685</f>
        <v>0</v>
      </c>
      <c r="I1685" s="234">
        <f>unprmtd_src_summary!J1685</f>
        <v>0</v>
      </c>
      <c r="J1685" s="234">
        <f>unprmtd_src_summary!K1685</f>
        <v>0</v>
      </c>
    </row>
    <row r="1686" spans="1:10" s="221" customFormat="1" x14ac:dyDescent="0.2">
      <c r="A1686" s="221" t="s">
        <v>15903</v>
      </c>
      <c r="B1686" s="221" t="str">
        <f>unprmtd_src_summary!C1686</f>
        <v>38</v>
      </c>
      <c r="C1686" s="232" t="str">
        <f>unprmtd_src_summary!D1686</f>
        <v>3801301</v>
      </c>
      <c r="D1686" s="232" t="str">
        <f>unprmtd_src_summary!E1686</f>
        <v>2310000330</v>
      </c>
      <c r="E1686" s="233" t="str">
        <f>unprmtd_src_summary!F1686</f>
        <v>Artificial Lift</v>
      </c>
      <c r="F1686" s="234">
        <f>unprmtd_src_summary!G1686</f>
        <v>0</v>
      </c>
      <c r="G1686" s="234">
        <f>unprmtd_src_summary!H1686</f>
        <v>0</v>
      </c>
      <c r="H1686" s="234">
        <f>unprmtd_src_summary!I1686</f>
        <v>0</v>
      </c>
      <c r="I1686" s="234">
        <f>unprmtd_src_summary!J1686</f>
        <v>0</v>
      </c>
      <c r="J1686" s="234">
        <f>unprmtd_src_summary!K1686</f>
        <v>0</v>
      </c>
    </row>
    <row r="1687" spans="1:10" s="221" customFormat="1" x14ac:dyDescent="0.2">
      <c r="A1687" s="221" t="s">
        <v>15903</v>
      </c>
      <c r="B1687" s="221" t="str">
        <f>unprmtd_src_summary!C1687</f>
        <v>38</v>
      </c>
      <c r="C1687" s="232" t="str">
        <f>unprmtd_src_summary!D1687</f>
        <v>3802301</v>
      </c>
      <c r="D1687" s="232" t="str">
        <f>unprmtd_src_summary!E1687</f>
        <v>2310000330</v>
      </c>
      <c r="E1687" s="233" t="str">
        <f>unprmtd_src_summary!F1687</f>
        <v>Artificial Lift</v>
      </c>
      <c r="F1687" s="234">
        <f>unprmtd_src_summary!G1687</f>
        <v>0</v>
      </c>
      <c r="G1687" s="234">
        <f>unprmtd_src_summary!H1687</f>
        <v>0</v>
      </c>
      <c r="H1687" s="234">
        <f>unprmtd_src_summary!I1687</f>
        <v>0</v>
      </c>
      <c r="I1687" s="234">
        <f>unprmtd_src_summary!J1687</f>
        <v>0</v>
      </c>
      <c r="J1687" s="234">
        <f>unprmtd_src_summary!K1687</f>
        <v>0</v>
      </c>
    </row>
    <row r="1688" spans="1:10" s="221" customFormat="1" x14ac:dyDescent="0.2">
      <c r="A1688" s="221" t="s">
        <v>15903</v>
      </c>
      <c r="B1688" s="221" t="str">
        <f>unprmtd_src_summary!C1688</f>
        <v>38</v>
      </c>
      <c r="C1688" s="232" t="str">
        <f>unprmtd_src_summary!D1688</f>
        <v>3802501</v>
      </c>
      <c r="D1688" s="232" t="str">
        <f>unprmtd_src_summary!E1688</f>
        <v>2310000330</v>
      </c>
      <c r="E1688" s="233" t="str">
        <f>unprmtd_src_summary!F1688</f>
        <v>Artificial Lift</v>
      </c>
      <c r="F1688" s="234">
        <f>unprmtd_src_summary!G1688</f>
        <v>11.429294870055317</v>
      </c>
      <c r="G1688" s="234">
        <f>unprmtd_src_summary!H1688</f>
        <v>4.7278607970258468</v>
      </c>
      <c r="H1688" s="234">
        <f>unprmtd_src_summary!I1688</f>
        <v>9.1217421965877676</v>
      </c>
      <c r="I1688" s="234">
        <f>unprmtd_src_summary!J1688</f>
        <v>0</v>
      </c>
      <c r="J1688" s="234">
        <f>unprmtd_src_summary!K1688</f>
        <v>0.4999032626637141</v>
      </c>
    </row>
    <row r="1689" spans="1:10" s="221" customFormat="1" x14ac:dyDescent="0.2">
      <c r="A1689" s="221" t="s">
        <v>15903</v>
      </c>
      <c r="B1689" s="221" t="str">
        <f>unprmtd_src_summary!C1689</f>
        <v>38</v>
      </c>
      <c r="C1689" s="232" t="str">
        <f>unprmtd_src_summary!D1689</f>
        <v>3803301</v>
      </c>
      <c r="D1689" s="232" t="str">
        <f>unprmtd_src_summary!E1689</f>
        <v>2310000330</v>
      </c>
      <c r="E1689" s="233" t="str">
        <f>unprmtd_src_summary!F1689</f>
        <v>Artificial Lift</v>
      </c>
      <c r="F1689" s="234">
        <f>unprmtd_src_summary!G1689</f>
        <v>0</v>
      </c>
      <c r="G1689" s="234">
        <f>unprmtd_src_summary!H1689</f>
        <v>0</v>
      </c>
      <c r="H1689" s="234">
        <f>unprmtd_src_summary!I1689</f>
        <v>0</v>
      </c>
      <c r="I1689" s="234">
        <f>unprmtd_src_summary!J1689</f>
        <v>0</v>
      </c>
      <c r="J1689" s="234">
        <f>unprmtd_src_summary!K1689</f>
        <v>0</v>
      </c>
    </row>
    <row r="1690" spans="1:10" s="221" customFormat="1" x14ac:dyDescent="0.2">
      <c r="A1690" s="221" t="s">
        <v>15903</v>
      </c>
      <c r="B1690" s="221" t="str">
        <f>unprmtd_src_summary!C1690</f>
        <v>38</v>
      </c>
      <c r="C1690" s="232" t="str">
        <f>unprmtd_src_summary!D1690</f>
        <v>3804901</v>
      </c>
      <c r="D1690" s="232" t="str">
        <f>unprmtd_src_summary!E1690</f>
        <v>2310000330</v>
      </c>
      <c r="E1690" s="233" t="str">
        <f>unprmtd_src_summary!F1690</f>
        <v>Artificial Lift</v>
      </c>
      <c r="F1690" s="234">
        <f>unprmtd_src_summary!G1690</f>
        <v>0</v>
      </c>
      <c r="G1690" s="234">
        <f>unprmtd_src_summary!H1690</f>
        <v>0</v>
      </c>
      <c r="H1690" s="234">
        <f>unprmtd_src_summary!I1690</f>
        <v>0</v>
      </c>
      <c r="I1690" s="234">
        <f>unprmtd_src_summary!J1690</f>
        <v>0</v>
      </c>
      <c r="J1690" s="234">
        <f>unprmtd_src_summary!K1690</f>
        <v>0</v>
      </c>
    </row>
    <row r="1691" spans="1:10" s="221" customFormat="1" x14ac:dyDescent="0.2">
      <c r="A1691" s="221" t="s">
        <v>15903</v>
      </c>
      <c r="B1691" s="221" t="str">
        <f>unprmtd_src_summary!C1691</f>
        <v>38</v>
      </c>
      <c r="C1691" s="232" t="str">
        <f>unprmtd_src_summary!D1691</f>
        <v>3805301</v>
      </c>
      <c r="D1691" s="232" t="str">
        <f>unprmtd_src_summary!E1691</f>
        <v>2310000330</v>
      </c>
      <c r="E1691" s="233" t="str">
        <f>unprmtd_src_summary!F1691</f>
        <v>Artificial Lift</v>
      </c>
      <c r="F1691" s="234">
        <f>unprmtd_src_summary!G1691</f>
        <v>2.161506115408554</v>
      </c>
      <c r="G1691" s="234">
        <f>unprmtd_src_summary!H1691</f>
        <v>0.89413215266203616</v>
      </c>
      <c r="H1691" s="234">
        <f>unprmtd_src_summary!I1691</f>
        <v>1.7251021839293299</v>
      </c>
      <c r="I1691" s="234">
        <f>unprmtd_src_summary!J1691</f>
        <v>0</v>
      </c>
      <c r="J1691" s="234">
        <f>unprmtd_src_summary!K1691</f>
        <v>9.4541611853179608E-2</v>
      </c>
    </row>
    <row r="1692" spans="1:10" s="221" customFormat="1" x14ac:dyDescent="0.2">
      <c r="A1692" s="221" t="s">
        <v>15903</v>
      </c>
      <c r="B1692" s="221" t="str">
        <f>unprmtd_src_summary!C1692</f>
        <v>38</v>
      </c>
      <c r="C1692" s="232" t="str">
        <f>unprmtd_src_summary!D1692</f>
        <v>3805501</v>
      </c>
      <c r="D1692" s="232" t="str">
        <f>unprmtd_src_summary!E1692</f>
        <v>2310000330</v>
      </c>
      <c r="E1692" s="233" t="str">
        <f>unprmtd_src_summary!F1692</f>
        <v>Artificial Lift</v>
      </c>
      <c r="F1692" s="234">
        <f>unprmtd_src_summary!G1692</f>
        <v>1.8557365857898509</v>
      </c>
      <c r="G1692" s="234">
        <f>unprmtd_src_summary!H1692</f>
        <v>0.76764702926244166</v>
      </c>
      <c r="H1692" s="234">
        <f>unprmtd_src_summary!I1692</f>
        <v>1.4810669348203691</v>
      </c>
      <c r="I1692" s="234">
        <f>unprmtd_src_summary!J1692</f>
        <v>0</v>
      </c>
      <c r="J1692" s="234">
        <f>unprmtd_src_summary!K1692</f>
        <v>8.1167629711899975E-2</v>
      </c>
    </row>
    <row r="1693" spans="1:10" s="221" customFormat="1" x14ac:dyDescent="0.2">
      <c r="A1693" s="221" t="s">
        <v>15903</v>
      </c>
      <c r="B1693" s="221" t="str">
        <f>unprmtd_src_summary!C1693</f>
        <v>38</v>
      </c>
      <c r="C1693" s="232" t="str">
        <f>unprmtd_src_summary!D1693</f>
        <v>3805701</v>
      </c>
      <c r="D1693" s="232" t="str">
        <f>unprmtd_src_summary!E1693</f>
        <v>2310000330</v>
      </c>
      <c r="E1693" s="233" t="str">
        <f>unprmtd_src_summary!F1693</f>
        <v>Artificial Lift</v>
      </c>
      <c r="F1693" s="234">
        <f>unprmtd_src_summary!G1693</f>
        <v>0</v>
      </c>
      <c r="G1693" s="234">
        <f>unprmtd_src_summary!H1693</f>
        <v>0</v>
      </c>
      <c r="H1693" s="234">
        <f>unprmtd_src_summary!I1693</f>
        <v>0</v>
      </c>
      <c r="I1693" s="234">
        <f>unprmtd_src_summary!J1693</f>
        <v>0</v>
      </c>
      <c r="J1693" s="234">
        <f>unprmtd_src_summary!K1693</f>
        <v>0</v>
      </c>
    </row>
    <row r="1694" spans="1:10" s="221" customFormat="1" x14ac:dyDescent="0.2">
      <c r="A1694" s="221" t="s">
        <v>15903</v>
      </c>
      <c r="B1694" s="221" t="str">
        <f>unprmtd_src_summary!C1694</f>
        <v>38</v>
      </c>
      <c r="C1694" s="232" t="str">
        <f>unprmtd_src_summary!D1694</f>
        <v>3806101</v>
      </c>
      <c r="D1694" s="232" t="str">
        <f>unprmtd_src_summary!E1694</f>
        <v>2310000330</v>
      </c>
      <c r="E1694" s="233" t="str">
        <f>unprmtd_src_summary!F1694</f>
        <v>Artificial Lift</v>
      </c>
      <c r="F1694" s="234">
        <f>unprmtd_src_summary!G1694</f>
        <v>85.497671051802314</v>
      </c>
      <c r="G1694" s="234">
        <f>unprmtd_src_summary!H1694</f>
        <v>35.367106352456133</v>
      </c>
      <c r="H1694" s="234">
        <f>unprmtd_src_summary!I1694</f>
        <v>68.235855545778804</v>
      </c>
      <c r="I1694" s="234">
        <f>unprmtd_src_summary!J1694</f>
        <v>0</v>
      </c>
      <c r="J1694" s="234">
        <f>unprmtd_src_summary!K1694</f>
        <v>3.7395626934890771</v>
      </c>
    </row>
    <row r="1695" spans="1:10" s="221" customFormat="1" x14ac:dyDescent="0.2">
      <c r="A1695" s="221" t="s">
        <v>15903</v>
      </c>
      <c r="B1695" s="221" t="str">
        <f>unprmtd_src_summary!C1695</f>
        <v>38</v>
      </c>
      <c r="C1695" s="232" t="str">
        <f>unprmtd_src_summary!D1695</f>
        <v>3807501</v>
      </c>
      <c r="D1695" s="232" t="str">
        <f>unprmtd_src_summary!E1695</f>
        <v>2310000330</v>
      </c>
      <c r="E1695" s="233" t="str">
        <f>unprmtd_src_summary!F1695</f>
        <v>Artificial Lift</v>
      </c>
      <c r="F1695" s="234">
        <f>unprmtd_src_summary!G1695</f>
        <v>0</v>
      </c>
      <c r="G1695" s="234">
        <f>unprmtd_src_summary!H1695</f>
        <v>0</v>
      </c>
      <c r="H1695" s="234">
        <f>unprmtd_src_summary!I1695</f>
        <v>0</v>
      </c>
      <c r="I1695" s="234">
        <f>unprmtd_src_summary!J1695</f>
        <v>0</v>
      </c>
      <c r="J1695" s="234">
        <f>unprmtd_src_summary!K1695</f>
        <v>0</v>
      </c>
    </row>
    <row r="1696" spans="1:10" s="221" customFormat="1" x14ac:dyDescent="0.2">
      <c r="A1696" s="221" t="s">
        <v>15903</v>
      </c>
      <c r="B1696" s="221" t="str">
        <f>unprmtd_src_summary!C1696</f>
        <v>38</v>
      </c>
      <c r="C1696" s="232" t="str">
        <f>unprmtd_src_summary!D1696</f>
        <v>3808701</v>
      </c>
      <c r="D1696" s="232" t="str">
        <f>unprmtd_src_summary!E1696</f>
        <v>2310000330</v>
      </c>
      <c r="E1696" s="233" t="str">
        <f>unprmtd_src_summary!F1696</f>
        <v>Artificial Lift</v>
      </c>
      <c r="F1696" s="234">
        <f>unprmtd_src_summary!G1696</f>
        <v>0</v>
      </c>
      <c r="G1696" s="234">
        <f>unprmtd_src_summary!H1696</f>
        <v>0</v>
      </c>
      <c r="H1696" s="234">
        <f>unprmtd_src_summary!I1696</f>
        <v>0</v>
      </c>
      <c r="I1696" s="234">
        <f>unprmtd_src_summary!J1696</f>
        <v>0</v>
      </c>
      <c r="J1696" s="234">
        <f>unprmtd_src_summary!K1696</f>
        <v>0</v>
      </c>
    </row>
    <row r="1697" spans="1:10" s="221" customFormat="1" ht="11.25" customHeight="1" x14ac:dyDescent="0.2">
      <c r="A1697" s="221" t="s">
        <v>15903</v>
      </c>
      <c r="B1697" s="221" t="str">
        <f>unprmtd_src_summary!C1697</f>
        <v>38</v>
      </c>
      <c r="C1697" s="232" t="str">
        <f>unprmtd_src_summary!D1697</f>
        <v>3808901</v>
      </c>
      <c r="D1697" s="232" t="str">
        <f>unprmtd_src_summary!E1697</f>
        <v>2310000330</v>
      </c>
      <c r="E1697" s="233" t="str">
        <f>unprmtd_src_summary!F1697</f>
        <v>Artificial Lift</v>
      </c>
      <c r="F1697" s="234">
        <f>unprmtd_src_summary!G1697</f>
        <v>0</v>
      </c>
      <c r="G1697" s="234">
        <f>unprmtd_src_summary!H1697</f>
        <v>0</v>
      </c>
      <c r="H1697" s="234">
        <f>unprmtd_src_summary!I1697</f>
        <v>0</v>
      </c>
      <c r="I1697" s="234">
        <f>unprmtd_src_summary!J1697</f>
        <v>0</v>
      </c>
      <c r="J1697" s="234">
        <f>unprmtd_src_summary!K1697</f>
        <v>0</v>
      </c>
    </row>
    <row r="1698" spans="1:10" s="221" customFormat="1" x14ac:dyDescent="0.2">
      <c r="A1698" s="221" t="s">
        <v>15903</v>
      </c>
      <c r="B1698" s="221" t="str">
        <f>unprmtd_src_summary!C1698</f>
        <v>38</v>
      </c>
      <c r="C1698" s="232" t="str">
        <f>unprmtd_src_summary!D1698</f>
        <v>3810101</v>
      </c>
      <c r="D1698" s="232" t="str">
        <f>unprmtd_src_summary!E1698</f>
        <v>2310000330</v>
      </c>
      <c r="E1698" s="233" t="str">
        <f>unprmtd_src_summary!F1698</f>
        <v>Artificial Lift</v>
      </c>
      <c r="F1698" s="234">
        <f>unprmtd_src_summary!G1698</f>
        <v>0</v>
      </c>
      <c r="G1698" s="234">
        <f>unprmtd_src_summary!H1698</f>
        <v>0</v>
      </c>
      <c r="H1698" s="234">
        <f>unprmtd_src_summary!I1698</f>
        <v>0</v>
      </c>
      <c r="I1698" s="234">
        <f>unprmtd_src_summary!J1698</f>
        <v>0</v>
      </c>
      <c r="J1698" s="234">
        <f>unprmtd_src_summary!K1698</f>
        <v>0</v>
      </c>
    </row>
    <row r="1699" spans="1:10" s="221" customFormat="1" x14ac:dyDescent="0.2">
      <c r="A1699" s="221" t="s">
        <v>15903</v>
      </c>
      <c r="B1699" s="221" t="str">
        <f>unprmtd_src_summary!C1699</f>
        <v>38</v>
      </c>
      <c r="C1699" s="232" t="str">
        <f>unprmtd_src_summary!D1699</f>
        <v>3810501</v>
      </c>
      <c r="D1699" s="232" t="str">
        <f>unprmtd_src_summary!E1699</f>
        <v>2310000330</v>
      </c>
      <c r="E1699" s="233" t="str">
        <f>unprmtd_src_summary!F1699</f>
        <v>Artificial Lift</v>
      </c>
      <c r="F1699" s="234">
        <f>unprmtd_src_summary!G1699</f>
        <v>0</v>
      </c>
      <c r="G1699" s="234">
        <f>unprmtd_src_summary!H1699</f>
        <v>0</v>
      </c>
      <c r="H1699" s="234">
        <f>unprmtd_src_summary!I1699</f>
        <v>0</v>
      </c>
      <c r="I1699" s="234">
        <f>unprmtd_src_summary!J1699</f>
        <v>0</v>
      </c>
      <c r="J1699" s="234">
        <f>unprmtd_src_summary!K1699</f>
        <v>0</v>
      </c>
    </row>
    <row r="1700" spans="1:10" s="221" customFormat="1" x14ac:dyDescent="0.2">
      <c r="A1700" s="221" t="s">
        <v>15903</v>
      </c>
      <c r="B1700" s="221" t="str">
        <f>unprmtd_src_summary!C1700</f>
        <v>46</v>
      </c>
      <c r="C1700" s="232" t="str">
        <f>unprmtd_src_summary!D1700</f>
        <v>4606301</v>
      </c>
      <c r="D1700" s="232" t="str">
        <f>unprmtd_src_summary!E1700</f>
        <v>2310000330</v>
      </c>
      <c r="E1700" s="233" t="str">
        <f>unprmtd_src_summary!F1700</f>
        <v>Artificial Lift</v>
      </c>
      <c r="F1700" s="234">
        <f>unprmtd_src_summary!G1700</f>
        <v>0</v>
      </c>
      <c r="G1700" s="234">
        <f>unprmtd_src_summary!H1700</f>
        <v>0</v>
      </c>
      <c r="H1700" s="234">
        <f>unprmtd_src_summary!I1700</f>
        <v>0</v>
      </c>
      <c r="I1700" s="234">
        <f>unprmtd_src_summary!J1700</f>
        <v>0</v>
      </c>
      <c r="J1700" s="234">
        <f>unprmtd_src_summary!K1700</f>
        <v>0</v>
      </c>
    </row>
    <row r="1701" spans="1:10" s="221" customFormat="1" x14ac:dyDescent="0.2">
      <c r="A1701" s="221" t="s">
        <v>15903</v>
      </c>
      <c r="B1701" s="221" t="str">
        <f>unprmtd_src_summary!C1701</f>
        <v>46</v>
      </c>
      <c r="C1701" s="232" t="str">
        <f>unprmtd_src_summary!D1701</f>
        <v>4601901</v>
      </c>
      <c r="D1701" s="232" t="str">
        <f>unprmtd_src_summary!E1701</f>
        <v>2310000330</v>
      </c>
      <c r="E1701" s="233" t="str">
        <f>unprmtd_src_summary!F1701</f>
        <v>Artificial Lift</v>
      </c>
      <c r="F1701" s="234">
        <f>unprmtd_src_summary!G1701</f>
        <v>0</v>
      </c>
      <c r="G1701" s="234">
        <f>unprmtd_src_summary!H1701</f>
        <v>0</v>
      </c>
      <c r="H1701" s="234">
        <f>unprmtd_src_summary!I1701</f>
        <v>0</v>
      </c>
      <c r="I1701" s="234">
        <f>unprmtd_src_summary!J1701</f>
        <v>0</v>
      </c>
      <c r="J1701" s="234">
        <f>unprmtd_src_summary!K1701</f>
        <v>0</v>
      </c>
    </row>
    <row r="1702" spans="1:10" s="226" customFormat="1" x14ac:dyDescent="0.2">
      <c r="A1702" s="226" t="s">
        <v>15903</v>
      </c>
      <c r="B1702" s="226" t="str">
        <f>unprmtd_src_summary!C1702</f>
        <v>30</v>
      </c>
      <c r="C1702" s="235" t="str">
        <f>unprmtd_src_summary!D1702</f>
        <v>3001102</v>
      </c>
      <c r="D1702" s="235" t="str">
        <f>unprmtd_src_summary!E1702</f>
        <v>2310000330</v>
      </c>
      <c r="E1702" s="236" t="str">
        <f>unprmtd_src_summary!F1702</f>
        <v>Artificial Lift</v>
      </c>
      <c r="F1702" s="237">
        <f>unprmtd_src_summary!G1702</f>
        <v>0.7552975639951105</v>
      </c>
      <c r="G1702" s="237">
        <f>unprmtd_src_summary!H1702</f>
        <v>0.31243762484923276</v>
      </c>
      <c r="H1702" s="237">
        <f>unprmtd_src_summary!I1702</f>
        <v>0.60280443708954756</v>
      </c>
      <c r="I1702" s="237">
        <f>unprmtd_src_summary!J1702</f>
        <v>0</v>
      </c>
      <c r="J1702" s="237">
        <f>unprmtd_src_summary!K1702</f>
        <v>3.3035783993320286E-2</v>
      </c>
    </row>
    <row r="1703" spans="1:10" s="226" customFormat="1" x14ac:dyDescent="0.2">
      <c r="A1703" s="226" t="s">
        <v>15903</v>
      </c>
      <c r="B1703" s="226" t="str">
        <f>unprmtd_src_summary!C1703</f>
        <v>30</v>
      </c>
      <c r="C1703" s="235" t="str">
        <f>unprmtd_src_summary!D1703</f>
        <v>3001702</v>
      </c>
      <c r="D1703" s="235" t="str">
        <f>unprmtd_src_summary!E1703</f>
        <v>2310000330</v>
      </c>
      <c r="E1703" s="236" t="str">
        <f>unprmtd_src_summary!F1703</f>
        <v>Artificial Lift</v>
      </c>
      <c r="F1703" s="237">
        <f>unprmtd_src_summary!G1703</f>
        <v>0</v>
      </c>
      <c r="G1703" s="237">
        <f>unprmtd_src_summary!H1703</f>
        <v>0</v>
      </c>
      <c r="H1703" s="237">
        <f>unprmtd_src_summary!I1703</f>
        <v>0</v>
      </c>
      <c r="I1703" s="237">
        <f>unprmtd_src_summary!J1703</f>
        <v>0</v>
      </c>
      <c r="J1703" s="237">
        <f>unprmtd_src_summary!K1703</f>
        <v>0</v>
      </c>
    </row>
    <row r="1704" spans="1:10" s="226" customFormat="1" x14ac:dyDescent="0.2">
      <c r="A1704" s="226" t="s">
        <v>15903</v>
      </c>
      <c r="B1704" s="226" t="str">
        <f>unprmtd_src_summary!C1704</f>
        <v>30</v>
      </c>
      <c r="C1704" s="235" t="str">
        <f>unprmtd_src_summary!D1704</f>
        <v>3001902</v>
      </c>
      <c r="D1704" s="235" t="str">
        <f>unprmtd_src_summary!E1704</f>
        <v>2310000330</v>
      </c>
      <c r="E1704" s="236" t="str">
        <f>unprmtd_src_summary!F1704</f>
        <v>Artificial Lift</v>
      </c>
      <c r="F1704" s="237">
        <f>unprmtd_src_summary!G1704</f>
        <v>1.2104638113877187E-3</v>
      </c>
      <c r="G1704" s="237">
        <f>unprmtd_src_summary!H1704</f>
        <v>5.0072243871076064E-4</v>
      </c>
      <c r="H1704" s="237">
        <f>unprmtd_src_summary!I1704</f>
        <v>9.6607349371189766E-4</v>
      </c>
      <c r="I1704" s="237">
        <f>unprmtd_src_summary!J1704</f>
        <v>0</v>
      </c>
      <c r="J1704" s="237">
        <f>unprmtd_src_summary!K1704</f>
        <v>5.2944194329474543E-5</v>
      </c>
    </row>
    <row r="1705" spans="1:10" s="226" customFormat="1" x14ac:dyDescent="0.2">
      <c r="A1705" s="226" t="s">
        <v>15903</v>
      </c>
      <c r="B1705" s="226" t="str">
        <f>unprmtd_src_summary!C1705</f>
        <v>30</v>
      </c>
      <c r="C1705" s="235" t="str">
        <f>unprmtd_src_summary!D1705</f>
        <v>3002102</v>
      </c>
      <c r="D1705" s="235" t="str">
        <f>unprmtd_src_summary!E1705</f>
        <v>2310000330</v>
      </c>
      <c r="E1705" s="236" t="str">
        <f>unprmtd_src_summary!F1705</f>
        <v>Artificial Lift</v>
      </c>
      <c r="F1705" s="237">
        <f>unprmtd_src_summary!G1705</f>
        <v>6.1325919202200954</v>
      </c>
      <c r="G1705" s="237">
        <f>unprmtd_src_summary!H1705</f>
        <v>2.5368179973840954</v>
      </c>
      <c r="H1705" s="237">
        <f>unprmtd_src_summary!I1705</f>
        <v>4.8944333949845928</v>
      </c>
      <c r="I1705" s="237">
        <f>unprmtd_src_summary!J1705</f>
        <v>0</v>
      </c>
      <c r="J1705" s="237">
        <f>unprmtd_src_summary!K1705</f>
        <v>0.26823200769237998</v>
      </c>
    </row>
    <row r="1706" spans="1:10" s="226" customFormat="1" x14ac:dyDescent="0.2">
      <c r="A1706" s="226" t="s">
        <v>15903</v>
      </c>
      <c r="B1706" s="226" t="str">
        <f>unprmtd_src_summary!C1706</f>
        <v>30</v>
      </c>
      <c r="C1706" s="235" t="str">
        <f>unprmtd_src_summary!D1706</f>
        <v>3002502</v>
      </c>
      <c r="D1706" s="235" t="str">
        <f>unprmtd_src_summary!E1706</f>
        <v>2310000330</v>
      </c>
      <c r="E1706" s="236" t="str">
        <f>unprmtd_src_summary!F1706</f>
        <v>Artificial Lift</v>
      </c>
      <c r="F1706" s="237">
        <f>unprmtd_src_summary!G1706</f>
        <v>96.404157045426032</v>
      </c>
      <c r="G1706" s="237">
        <f>unprmtd_src_summary!H1706</f>
        <v>39.878701175130921</v>
      </c>
      <c r="H1706" s="237">
        <f>unprmtd_src_summary!I1706</f>
        <v>76.940342973536417</v>
      </c>
      <c r="I1706" s="237">
        <f>unprmtd_src_summary!J1706</f>
        <v>0</v>
      </c>
      <c r="J1706" s="237">
        <f>unprmtd_src_summary!K1706</f>
        <v>4.2165989406414095</v>
      </c>
    </row>
    <row r="1707" spans="1:10" s="226" customFormat="1" x14ac:dyDescent="0.2">
      <c r="A1707" s="226" t="s">
        <v>15903</v>
      </c>
      <c r="B1707" s="226" t="str">
        <f>unprmtd_src_summary!C1707</f>
        <v>30</v>
      </c>
      <c r="C1707" s="235" t="str">
        <f>unprmtd_src_summary!D1707</f>
        <v>3003302</v>
      </c>
      <c r="D1707" s="235" t="str">
        <f>unprmtd_src_summary!E1707</f>
        <v>2310000330</v>
      </c>
      <c r="E1707" s="236" t="str">
        <f>unprmtd_src_summary!F1707</f>
        <v>Artificial Lift</v>
      </c>
      <c r="F1707" s="237">
        <f>unprmtd_src_summary!G1707</f>
        <v>0.24717352485428959</v>
      </c>
      <c r="G1707" s="237">
        <f>unprmtd_src_summary!H1707</f>
        <v>0.10224620429410913</v>
      </c>
      <c r="H1707" s="237">
        <f>unprmtd_src_summary!I1707</f>
        <v>0.19726966511730185</v>
      </c>
      <c r="I1707" s="237">
        <f>unprmtd_src_summary!J1707</f>
        <v>0</v>
      </c>
      <c r="J1707" s="237">
        <f>unprmtd_src_summary!K1707</f>
        <v>1.081106515525152E-2</v>
      </c>
    </row>
    <row r="1708" spans="1:10" s="226" customFormat="1" x14ac:dyDescent="0.2">
      <c r="A1708" s="226" t="s">
        <v>15903</v>
      </c>
      <c r="B1708" s="226" t="str">
        <f>unprmtd_src_summary!C1708</f>
        <v>30</v>
      </c>
      <c r="C1708" s="235" t="str">
        <f>unprmtd_src_summary!D1708</f>
        <v>3005502</v>
      </c>
      <c r="D1708" s="235" t="str">
        <f>unprmtd_src_summary!E1708</f>
        <v>2310000330</v>
      </c>
      <c r="E1708" s="236" t="str">
        <f>unprmtd_src_summary!F1708</f>
        <v>Artificial Lift</v>
      </c>
      <c r="F1708" s="237">
        <f>unprmtd_src_summary!G1708</f>
        <v>9.5212535058891878E-2</v>
      </c>
      <c r="G1708" s="237">
        <f>unprmtd_src_summary!H1708</f>
        <v>3.9385772876485883E-2</v>
      </c>
      <c r="H1708" s="237">
        <f>unprmtd_src_summary!I1708</f>
        <v>7.5989307176443741E-2</v>
      </c>
      <c r="I1708" s="237">
        <f>unprmtd_src_summary!J1708</f>
        <v>0</v>
      </c>
      <c r="J1708" s="237">
        <f>unprmtd_src_summary!K1708</f>
        <v>4.1644788644947216E-3</v>
      </c>
    </row>
    <row r="1709" spans="1:10" s="226" customFormat="1" x14ac:dyDescent="0.2">
      <c r="A1709" s="226" t="s">
        <v>15903</v>
      </c>
      <c r="B1709" s="226" t="str">
        <f>unprmtd_src_summary!C1709</f>
        <v>30</v>
      </c>
      <c r="C1709" s="235" t="str">
        <f>unprmtd_src_summary!D1709</f>
        <v>3007902</v>
      </c>
      <c r="D1709" s="235" t="str">
        <f>unprmtd_src_summary!E1709</f>
        <v>2310000330</v>
      </c>
      <c r="E1709" s="236" t="str">
        <f>unprmtd_src_summary!F1709</f>
        <v>Artificial Lift</v>
      </c>
      <c r="F1709" s="237">
        <f>unprmtd_src_summary!G1709</f>
        <v>1.1702955254361422</v>
      </c>
      <c r="G1709" s="237">
        <f>unprmtd_src_summary!H1709</f>
        <v>0.48410635988933248</v>
      </c>
      <c r="H1709" s="237">
        <f>unprmtd_src_summary!I1709</f>
        <v>0.9340151075126687</v>
      </c>
      <c r="I1709" s="237">
        <f>unprmtd_src_summary!J1709</f>
        <v>0</v>
      </c>
      <c r="J1709" s="237">
        <f>unprmtd_src_summary!K1709</f>
        <v>5.1187283038699086E-2</v>
      </c>
    </row>
    <row r="1710" spans="1:10" s="226" customFormat="1" x14ac:dyDescent="0.2">
      <c r="A1710" s="226" t="s">
        <v>15903</v>
      </c>
      <c r="B1710" s="226" t="str">
        <f>unprmtd_src_summary!C1710</f>
        <v>30</v>
      </c>
      <c r="C1710" s="235" t="str">
        <f>unprmtd_src_summary!D1710</f>
        <v>3008302</v>
      </c>
      <c r="D1710" s="235" t="str">
        <f>unprmtd_src_summary!E1710</f>
        <v>2310000330</v>
      </c>
      <c r="E1710" s="236" t="str">
        <f>unprmtd_src_summary!F1710</f>
        <v>Artificial Lift</v>
      </c>
      <c r="F1710" s="237">
        <f>unprmtd_src_summary!G1710</f>
        <v>239.39998996617931</v>
      </c>
      <c r="G1710" s="237">
        <f>unprmtd_src_summary!H1710</f>
        <v>99.030591146521189</v>
      </c>
      <c r="H1710" s="237">
        <f>unprmtd_src_summary!I1710</f>
        <v>191.06559198665741</v>
      </c>
      <c r="I1710" s="237">
        <f>unprmtd_src_summary!J1710</f>
        <v>0</v>
      </c>
      <c r="J1710" s="237">
        <f>unprmtd_src_summary!K1710</f>
        <v>10.471060325804178</v>
      </c>
    </row>
    <row r="1711" spans="1:10" s="226" customFormat="1" x14ac:dyDescent="0.2">
      <c r="A1711" s="226" t="s">
        <v>15903</v>
      </c>
      <c r="B1711" s="226" t="str">
        <f>unprmtd_src_summary!C1711</f>
        <v>30</v>
      </c>
      <c r="C1711" s="235" t="str">
        <f>unprmtd_src_summary!D1711</f>
        <v>3008502</v>
      </c>
      <c r="D1711" s="235" t="str">
        <f>unprmtd_src_summary!E1711</f>
        <v>2310000330</v>
      </c>
      <c r="E1711" s="236" t="str">
        <f>unprmtd_src_summary!F1711</f>
        <v>Artificial Lift</v>
      </c>
      <c r="F1711" s="237">
        <f>unprmtd_src_summary!G1711</f>
        <v>14.451042576475217</v>
      </c>
      <c r="G1711" s="237">
        <f>unprmtd_src_summary!H1711</f>
        <v>5.9778418922827106</v>
      </c>
      <c r="H1711" s="237">
        <f>unprmtd_src_summary!I1711</f>
        <v>11.533404847212799</v>
      </c>
      <c r="I1711" s="237">
        <f>unprmtd_src_summary!J1711</f>
        <v>0</v>
      </c>
      <c r="J1711" s="237">
        <f>unprmtd_src_summary!K1711</f>
        <v>0.63207078083175228</v>
      </c>
    </row>
    <row r="1712" spans="1:10" s="226" customFormat="1" x14ac:dyDescent="0.2">
      <c r="A1712" s="226" t="s">
        <v>15903</v>
      </c>
      <c r="B1712" s="226" t="str">
        <f>unprmtd_src_summary!C1712</f>
        <v>30</v>
      </c>
      <c r="C1712" s="235" t="str">
        <f>unprmtd_src_summary!D1712</f>
        <v>3009102</v>
      </c>
      <c r="D1712" s="235" t="str">
        <f>unprmtd_src_summary!E1712</f>
        <v>2310000330</v>
      </c>
      <c r="E1712" s="236" t="str">
        <f>unprmtd_src_summary!F1712</f>
        <v>Artificial Lift</v>
      </c>
      <c r="F1712" s="237">
        <f>unprmtd_src_summary!G1712</f>
        <v>22.124634564368939</v>
      </c>
      <c r="G1712" s="237">
        <f>unprmtd_src_summary!H1712</f>
        <v>9.1521124964113092</v>
      </c>
      <c r="H1712" s="237">
        <f>unprmtd_src_summary!I1712</f>
        <v>17.657713357159331</v>
      </c>
      <c r="I1712" s="237">
        <f>unprmtd_src_summary!J1712</f>
        <v>0</v>
      </c>
      <c r="J1712" s="237">
        <f>unprmtd_src_summary!K1712</f>
        <v>0.96770423107623282</v>
      </c>
    </row>
    <row r="1713" spans="1:10" s="226" customFormat="1" x14ac:dyDescent="0.2">
      <c r="A1713" s="226" t="s">
        <v>15903</v>
      </c>
      <c r="B1713" s="226" t="str">
        <f>unprmtd_src_summary!C1713</f>
        <v>30</v>
      </c>
      <c r="C1713" s="235" t="str">
        <f>unprmtd_src_summary!D1713</f>
        <v>3010502</v>
      </c>
      <c r="D1713" s="235" t="str">
        <f>unprmtd_src_summary!E1713</f>
        <v>2310000330</v>
      </c>
      <c r="E1713" s="236" t="str">
        <f>unprmtd_src_summary!F1713</f>
        <v>Artificial Lift</v>
      </c>
      <c r="F1713" s="237">
        <f>unprmtd_src_summary!G1713</f>
        <v>0</v>
      </c>
      <c r="G1713" s="237">
        <f>unprmtd_src_summary!H1713</f>
        <v>0</v>
      </c>
      <c r="H1713" s="237">
        <f>unprmtd_src_summary!I1713</f>
        <v>0</v>
      </c>
      <c r="I1713" s="237">
        <f>unprmtd_src_summary!J1713</f>
        <v>0</v>
      </c>
      <c r="J1713" s="237">
        <f>unprmtd_src_summary!K1713</f>
        <v>0</v>
      </c>
    </row>
    <row r="1714" spans="1:10" s="226" customFormat="1" x14ac:dyDescent="0.2">
      <c r="A1714" s="226" t="s">
        <v>15903</v>
      </c>
      <c r="B1714" s="226" t="str">
        <f>unprmtd_src_summary!C1714</f>
        <v>30</v>
      </c>
      <c r="C1714" s="235" t="str">
        <f>unprmtd_src_summary!D1714</f>
        <v>3010902</v>
      </c>
      <c r="D1714" s="235" t="str">
        <f>unprmtd_src_summary!E1714</f>
        <v>2310000330</v>
      </c>
      <c r="E1714" s="236" t="str">
        <f>unprmtd_src_summary!F1714</f>
        <v>Artificial Lift</v>
      </c>
      <c r="F1714" s="237">
        <f>unprmtd_src_summary!G1714</f>
        <v>10.890734036920263</v>
      </c>
      <c r="G1714" s="237">
        <f>unprmtd_src_summary!H1714</f>
        <v>4.5050788425184045</v>
      </c>
      <c r="H1714" s="237">
        <f>unprmtd_src_summary!I1714</f>
        <v>8.6919157608460029</v>
      </c>
      <c r="I1714" s="237">
        <f>unprmtd_src_summary!J1714</f>
        <v>0</v>
      </c>
      <c r="J1714" s="237">
        <f>unprmtd_src_summary!K1714</f>
        <v>0.47634727599191345</v>
      </c>
    </row>
    <row r="1715" spans="1:10" s="226" customFormat="1" x14ac:dyDescent="0.2">
      <c r="A1715" s="226" t="s">
        <v>15903</v>
      </c>
      <c r="B1715" s="226" t="str">
        <f>unprmtd_src_summary!C1715</f>
        <v>38</v>
      </c>
      <c r="C1715" s="235" t="str">
        <f>unprmtd_src_summary!D1715</f>
        <v>3800702</v>
      </c>
      <c r="D1715" s="235" t="str">
        <f>unprmtd_src_summary!E1715</f>
        <v>2310000330</v>
      </c>
      <c r="E1715" s="236" t="str">
        <f>unprmtd_src_summary!F1715</f>
        <v>Artificial Lift</v>
      </c>
      <c r="F1715" s="237">
        <f>unprmtd_src_summary!G1715</f>
        <v>61.336112581665262</v>
      </c>
      <c r="G1715" s="237">
        <f>unprmtd_src_summary!H1715</f>
        <v>25.372396583851149</v>
      </c>
      <c r="H1715" s="237">
        <f>unprmtd_src_summary!I1715</f>
        <v>48.952469305582447</v>
      </c>
      <c r="I1715" s="237">
        <f>unprmtd_src_summary!J1715</f>
        <v>0</v>
      </c>
      <c r="J1715" s="237">
        <f>unprmtd_src_summary!K1715</f>
        <v>2.6827659227707845</v>
      </c>
    </row>
    <row r="1716" spans="1:10" s="226" customFormat="1" x14ac:dyDescent="0.2">
      <c r="A1716" s="226" t="s">
        <v>15903</v>
      </c>
      <c r="B1716" s="226" t="str">
        <f>unprmtd_src_summary!C1716</f>
        <v>38</v>
      </c>
      <c r="C1716" s="235" t="str">
        <f>unprmtd_src_summary!D1716</f>
        <v>3800902</v>
      </c>
      <c r="D1716" s="235" t="str">
        <f>unprmtd_src_summary!E1716</f>
        <v>2310000330</v>
      </c>
      <c r="E1716" s="236" t="str">
        <f>unprmtd_src_summary!F1716</f>
        <v>Artificial Lift</v>
      </c>
      <c r="F1716" s="237">
        <f>unprmtd_src_summary!G1716</f>
        <v>30.045941600400997</v>
      </c>
      <c r="G1716" s="237">
        <f>unprmtd_src_summary!H1716</f>
        <v>12.428853312240808</v>
      </c>
      <c r="H1716" s="237">
        <f>unprmtd_src_summary!I1716</f>
        <v>23.979723722996663</v>
      </c>
      <c r="I1716" s="237">
        <f>unprmtd_src_summary!J1716</f>
        <v>0</v>
      </c>
      <c r="J1716" s="237">
        <f>unprmtd_src_summary!K1716</f>
        <v>1.3141724320365862</v>
      </c>
    </row>
    <row r="1717" spans="1:10" s="226" customFormat="1" x14ac:dyDescent="0.2">
      <c r="A1717" s="226" t="s">
        <v>15903</v>
      </c>
      <c r="B1717" s="226" t="str">
        <f>unprmtd_src_summary!C1717</f>
        <v>38</v>
      </c>
      <c r="C1717" s="235" t="str">
        <f>unprmtd_src_summary!D1717</f>
        <v>3801102</v>
      </c>
      <c r="D1717" s="235" t="str">
        <f>unprmtd_src_summary!E1717</f>
        <v>2310000330</v>
      </c>
      <c r="E1717" s="236" t="str">
        <f>unprmtd_src_summary!F1717</f>
        <v>Artificial Lift</v>
      </c>
      <c r="F1717" s="237">
        <f>unprmtd_src_summary!G1717</f>
        <v>187.54853028726416</v>
      </c>
      <c r="G1717" s="237">
        <f>unprmtd_src_summary!H1717</f>
        <v>77.581631585000764</v>
      </c>
      <c r="H1717" s="237">
        <f>unprmtd_src_summary!I1717</f>
        <v>149.68284238702788</v>
      </c>
      <c r="I1717" s="237">
        <f>unprmtd_src_summary!J1717</f>
        <v>0</v>
      </c>
      <c r="J1717" s="237">
        <f>unprmtd_src_summary!K1717</f>
        <v>8.2031414242385345</v>
      </c>
    </row>
    <row r="1718" spans="1:10" s="226" customFormat="1" x14ac:dyDescent="0.2">
      <c r="A1718" s="226" t="s">
        <v>15903</v>
      </c>
      <c r="B1718" s="226" t="str">
        <f>unprmtd_src_summary!C1718</f>
        <v>38</v>
      </c>
      <c r="C1718" s="235" t="str">
        <f>unprmtd_src_summary!D1718</f>
        <v>3801302</v>
      </c>
      <c r="D1718" s="235" t="str">
        <f>unprmtd_src_summary!E1718</f>
        <v>2310000330</v>
      </c>
      <c r="E1718" s="236" t="str">
        <f>unprmtd_src_summary!F1718</f>
        <v>Artificial Lift</v>
      </c>
      <c r="F1718" s="237">
        <f>unprmtd_src_summary!G1718</f>
        <v>21.332879741633484</v>
      </c>
      <c r="G1718" s="237">
        <f>unprmtd_src_summary!H1718</f>
        <v>8.8245939023224853</v>
      </c>
      <c r="H1718" s="237">
        <f>unprmtd_src_summary!I1718</f>
        <v>17.025812311818381</v>
      </c>
      <c r="I1718" s="237">
        <f>unprmtd_src_summary!J1718</f>
        <v>0</v>
      </c>
      <c r="J1718" s="237">
        <f>unprmtd_src_summary!K1718</f>
        <v>0.93307385154580524</v>
      </c>
    </row>
    <row r="1719" spans="1:10" s="226" customFormat="1" x14ac:dyDescent="0.2">
      <c r="A1719" s="226" t="s">
        <v>15903</v>
      </c>
      <c r="B1719" s="226" t="str">
        <f>unprmtd_src_summary!C1719</f>
        <v>38</v>
      </c>
      <c r="C1719" s="235" t="str">
        <f>unprmtd_src_summary!D1719</f>
        <v>3802302</v>
      </c>
      <c r="D1719" s="235" t="str">
        <f>unprmtd_src_summary!E1719</f>
        <v>2310000330</v>
      </c>
      <c r="E1719" s="236" t="str">
        <f>unprmtd_src_summary!F1719</f>
        <v>Artificial Lift</v>
      </c>
      <c r="F1719" s="237">
        <f>unprmtd_src_summary!G1719</f>
        <v>23.364882156378965</v>
      </c>
      <c r="G1719" s="237">
        <f>unprmtd_src_summary!H1719</f>
        <v>9.6651553424956109</v>
      </c>
      <c r="H1719" s="237">
        <f>unprmtd_src_summary!I1719</f>
        <v>18.647557343413876</v>
      </c>
      <c r="I1719" s="237">
        <f>unprmtd_src_summary!J1719</f>
        <v>0</v>
      </c>
      <c r="J1719" s="237">
        <f>unprmtd_src_summary!K1719</f>
        <v>1.021951131239867</v>
      </c>
    </row>
    <row r="1720" spans="1:10" s="226" customFormat="1" x14ac:dyDescent="0.2">
      <c r="A1720" s="226" t="s">
        <v>15903</v>
      </c>
      <c r="B1720" s="226" t="str">
        <f>unprmtd_src_summary!C1720</f>
        <v>38</v>
      </c>
      <c r="C1720" s="235" t="str">
        <f>unprmtd_src_summary!D1720</f>
        <v>3802502</v>
      </c>
      <c r="D1720" s="235" t="str">
        <f>unprmtd_src_summary!E1720</f>
        <v>2310000330</v>
      </c>
      <c r="E1720" s="236" t="str">
        <f>unprmtd_src_summary!F1720</f>
        <v>Artificial Lift</v>
      </c>
      <c r="F1720" s="237">
        <f>unprmtd_src_summary!G1720</f>
        <v>125.4467356362745</v>
      </c>
      <c r="G1720" s="237">
        <f>unprmtd_src_summary!H1720</f>
        <v>51.892501704852492</v>
      </c>
      <c r="H1720" s="237">
        <f>unprmtd_src_summary!I1720</f>
        <v>100.11928075069928</v>
      </c>
      <c r="I1720" s="237">
        <f>unprmtd_src_summary!J1720</f>
        <v>0</v>
      </c>
      <c r="J1720" s="237">
        <f>unprmtd_src_summary!K1720</f>
        <v>5.4868855120178122</v>
      </c>
    </row>
    <row r="1721" spans="1:10" s="226" customFormat="1" x14ac:dyDescent="0.2">
      <c r="A1721" s="226" t="s">
        <v>15903</v>
      </c>
      <c r="B1721" s="226" t="str">
        <f>unprmtd_src_summary!C1721</f>
        <v>38</v>
      </c>
      <c r="C1721" s="235" t="str">
        <f>unprmtd_src_summary!D1721</f>
        <v>3803302</v>
      </c>
      <c r="D1721" s="235" t="str">
        <f>unprmtd_src_summary!E1721</f>
        <v>2310000330</v>
      </c>
      <c r="E1721" s="236" t="str">
        <f>unprmtd_src_summary!F1721</f>
        <v>Artificial Lift</v>
      </c>
      <c r="F1721" s="237">
        <f>unprmtd_src_summary!G1721</f>
        <v>8.6278675044633992</v>
      </c>
      <c r="G1721" s="237">
        <f>unprmtd_src_summary!H1721</f>
        <v>3.5690177740674831</v>
      </c>
      <c r="H1721" s="237">
        <f>unprmtd_src_summary!I1721</f>
        <v>6.8859176333116405</v>
      </c>
      <c r="I1721" s="237">
        <f>unprmtd_src_summary!J1721</f>
        <v>0</v>
      </c>
      <c r="J1721" s="237">
        <f>unprmtd_src_summary!K1721</f>
        <v>0.37737228449777627</v>
      </c>
    </row>
    <row r="1722" spans="1:10" s="226" customFormat="1" x14ac:dyDescent="0.2">
      <c r="A1722" s="226" t="s">
        <v>15903</v>
      </c>
      <c r="B1722" s="226" t="str">
        <f>unprmtd_src_summary!C1722</f>
        <v>38</v>
      </c>
      <c r="C1722" s="235" t="str">
        <f>unprmtd_src_summary!D1722</f>
        <v>3804902</v>
      </c>
      <c r="D1722" s="235" t="str">
        <f>unprmtd_src_summary!E1722</f>
        <v>2310000330</v>
      </c>
      <c r="E1722" s="236" t="str">
        <f>unprmtd_src_summary!F1722</f>
        <v>Artificial Lift</v>
      </c>
      <c r="F1722" s="237">
        <f>unprmtd_src_summary!G1722</f>
        <v>0.51653357719888304</v>
      </c>
      <c r="G1722" s="237">
        <f>unprmtd_src_summary!H1722</f>
        <v>0.21367012381353523</v>
      </c>
      <c r="H1722" s="237">
        <f>unprmtd_src_summary!I1722</f>
        <v>0.41224644045487574</v>
      </c>
      <c r="I1722" s="237">
        <f>unprmtd_src_summary!J1722</f>
        <v>0</v>
      </c>
      <c r="J1722" s="237">
        <f>unprmtd_src_summary!K1722</f>
        <v>2.2592541661831434E-2</v>
      </c>
    </row>
    <row r="1723" spans="1:10" s="226" customFormat="1" x14ac:dyDescent="0.2">
      <c r="A1723" s="226" t="s">
        <v>15903</v>
      </c>
      <c r="B1723" s="226" t="str">
        <f>unprmtd_src_summary!C1723</f>
        <v>38</v>
      </c>
      <c r="C1723" s="235" t="str">
        <f>unprmtd_src_summary!D1723</f>
        <v>3805302</v>
      </c>
      <c r="D1723" s="235" t="str">
        <f>unprmtd_src_summary!E1723</f>
        <v>2310000330</v>
      </c>
      <c r="E1723" s="236" t="str">
        <f>unprmtd_src_summary!F1723</f>
        <v>Artificial Lift</v>
      </c>
      <c r="F1723" s="237">
        <f>unprmtd_src_summary!G1723</f>
        <v>138.57270259101008</v>
      </c>
      <c r="G1723" s="237">
        <f>unprmtd_src_summary!H1723</f>
        <v>57.322210649622313</v>
      </c>
      <c r="H1723" s="237">
        <f>unprmtd_src_summary!I1723</f>
        <v>110.59514019813768</v>
      </c>
      <c r="I1723" s="237">
        <f>unprmtd_src_summary!J1723</f>
        <v>0</v>
      </c>
      <c r="J1723" s="237">
        <f>unprmtd_src_summary!K1723</f>
        <v>6.060999119278053</v>
      </c>
    </row>
    <row r="1724" spans="1:10" s="226" customFormat="1" x14ac:dyDescent="0.2">
      <c r="A1724" s="226" t="s">
        <v>15903</v>
      </c>
      <c r="B1724" s="226" t="str">
        <f>unprmtd_src_summary!C1724</f>
        <v>38</v>
      </c>
      <c r="C1724" s="235" t="str">
        <f>unprmtd_src_summary!D1724</f>
        <v>3805502</v>
      </c>
      <c r="D1724" s="235" t="str">
        <f>unprmtd_src_summary!E1724</f>
        <v>2310000330</v>
      </c>
      <c r="E1724" s="236" t="str">
        <f>unprmtd_src_summary!F1724</f>
        <v>Artificial Lift</v>
      </c>
      <c r="F1724" s="237">
        <f>unprmtd_src_summary!G1724</f>
        <v>0</v>
      </c>
      <c r="G1724" s="237">
        <f>unprmtd_src_summary!H1724</f>
        <v>0</v>
      </c>
      <c r="H1724" s="237">
        <f>unprmtd_src_summary!I1724</f>
        <v>0</v>
      </c>
      <c r="I1724" s="237">
        <f>unprmtd_src_summary!J1724</f>
        <v>0</v>
      </c>
      <c r="J1724" s="237">
        <f>unprmtd_src_summary!K1724</f>
        <v>0</v>
      </c>
    </row>
    <row r="1725" spans="1:10" s="226" customFormat="1" x14ac:dyDescent="0.2">
      <c r="A1725" s="226" t="s">
        <v>15903</v>
      </c>
      <c r="B1725" s="226" t="str">
        <f>unprmtd_src_summary!C1725</f>
        <v>38</v>
      </c>
      <c r="C1725" s="235" t="str">
        <f>unprmtd_src_summary!D1725</f>
        <v>3805702</v>
      </c>
      <c r="D1725" s="235" t="str">
        <f>unprmtd_src_summary!E1725</f>
        <v>2310000330</v>
      </c>
      <c r="E1725" s="236" t="str">
        <f>unprmtd_src_summary!F1725</f>
        <v>Artificial Lift</v>
      </c>
      <c r="F1725" s="237">
        <f>unprmtd_src_summary!G1725</f>
        <v>3.35585164551832E-2</v>
      </c>
      <c r="G1725" s="237">
        <f>unprmtd_src_summary!H1725</f>
        <v>1.3881870767941744E-2</v>
      </c>
      <c r="H1725" s="237">
        <f>unprmtd_src_summary!I1725</f>
        <v>2.678311646382853E-2</v>
      </c>
      <c r="I1725" s="237">
        <f>unprmtd_src_summary!J1725</f>
        <v>0</v>
      </c>
      <c r="J1725" s="237">
        <f>unprmtd_src_summary!K1725</f>
        <v>1.4678081243710904E-3</v>
      </c>
    </row>
    <row r="1726" spans="1:10" s="226" customFormat="1" x14ac:dyDescent="0.2">
      <c r="A1726" s="226" t="s">
        <v>15903</v>
      </c>
      <c r="B1726" s="226" t="str">
        <f>unprmtd_src_summary!C1726</f>
        <v>38</v>
      </c>
      <c r="C1726" s="235" t="str">
        <f>unprmtd_src_summary!D1726</f>
        <v>3806102</v>
      </c>
      <c r="D1726" s="235" t="str">
        <f>unprmtd_src_summary!E1726</f>
        <v>2310000330</v>
      </c>
      <c r="E1726" s="236" t="str">
        <f>unprmtd_src_summary!F1726</f>
        <v>Artificial Lift</v>
      </c>
      <c r="F1726" s="237">
        <f>unprmtd_src_summary!G1726</f>
        <v>382.06410802114607</v>
      </c>
      <c r="G1726" s="237">
        <f>unprmtd_src_summary!H1726</f>
        <v>158.04526340434526</v>
      </c>
      <c r="H1726" s="237">
        <f>unprmtd_src_summary!I1726</f>
        <v>304.92609872802126</v>
      </c>
      <c r="I1726" s="237">
        <f>unprmtd_src_summary!J1726</f>
        <v>0</v>
      </c>
      <c r="J1726" s="237">
        <f>unprmtd_src_summary!K1726</f>
        <v>16.711012911818262</v>
      </c>
    </row>
    <row r="1727" spans="1:10" s="226" customFormat="1" x14ac:dyDescent="0.2">
      <c r="A1727" s="226" t="s">
        <v>15903</v>
      </c>
      <c r="B1727" s="226" t="str">
        <f>unprmtd_src_summary!C1727</f>
        <v>38</v>
      </c>
      <c r="C1727" s="235" t="str">
        <f>unprmtd_src_summary!D1727</f>
        <v>3807502</v>
      </c>
      <c r="D1727" s="235" t="str">
        <f>unprmtd_src_summary!E1727</f>
        <v>2310000330</v>
      </c>
      <c r="E1727" s="236" t="str">
        <f>unprmtd_src_summary!F1727</f>
        <v>Artificial Lift</v>
      </c>
      <c r="F1727" s="237">
        <f>unprmtd_src_summary!G1727</f>
        <v>11.85163525014174</v>
      </c>
      <c r="G1727" s="237">
        <f>unprmtd_src_summary!H1727</f>
        <v>4.9025668089639156</v>
      </c>
      <c r="H1727" s="237">
        <f>unprmtd_src_summary!I1727</f>
        <v>9.4588128654398513</v>
      </c>
      <c r="I1727" s="237">
        <f>unprmtd_src_summary!J1727</f>
        <v>0</v>
      </c>
      <c r="J1727" s="237">
        <f>unprmtd_src_summary!K1727</f>
        <v>0.51837591004574934</v>
      </c>
    </row>
    <row r="1728" spans="1:10" s="226" customFormat="1" x14ac:dyDescent="0.2">
      <c r="A1728" s="226" t="s">
        <v>15903</v>
      </c>
      <c r="B1728" s="226" t="str">
        <f>unprmtd_src_summary!C1728</f>
        <v>38</v>
      </c>
      <c r="C1728" s="235" t="str">
        <f>unprmtd_src_summary!D1728</f>
        <v>3808702</v>
      </c>
      <c r="D1728" s="235" t="str">
        <f>unprmtd_src_summary!E1728</f>
        <v>2310000330</v>
      </c>
      <c r="E1728" s="236" t="str">
        <f>unprmtd_src_summary!F1728</f>
        <v>Artificial Lift</v>
      </c>
      <c r="F1728" s="237">
        <f>unprmtd_src_summary!G1728</f>
        <v>5.9618528141927749</v>
      </c>
      <c r="G1728" s="237">
        <f>unprmtd_src_summary!H1728</f>
        <v>2.4661897797133148</v>
      </c>
      <c r="H1728" s="237">
        <f>unprmtd_src_summary!I1728</f>
        <v>4.7581661863978626</v>
      </c>
      <c r="I1728" s="237">
        <f>unprmtd_src_summary!J1728</f>
        <v>0</v>
      </c>
      <c r="J1728" s="237">
        <f>unprmtd_src_summary!K1728</f>
        <v>0.2607640897553804</v>
      </c>
    </row>
    <row r="1729" spans="1:10" s="226" customFormat="1" ht="11.25" customHeight="1" x14ac:dyDescent="0.2">
      <c r="A1729" s="226" t="s">
        <v>15903</v>
      </c>
      <c r="B1729" s="226" t="str">
        <f>unprmtd_src_summary!C1729</f>
        <v>38</v>
      </c>
      <c r="C1729" s="235" t="str">
        <f>unprmtd_src_summary!D1729</f>
        <v>3808902</v>
      </c>
      <c r="D1729" s="235" t="str">
        <f>unprmtd_src_summary!E1729</f>
        <v>2310000330</v>
      </c>
      <c r="E1729" s="236" t="str">
        <f>unprmtd_src_summary!F1729</f>
        <v>Artificial Lift</v>
      </c>
      <c r="F1729" s="237">
        <f>unprmtd_src_summary!G1729</f>
        <v>19.017883629509885</v>
      </c>
      <c r="G1729" s="237">
        <f>unprmtd_src_summary!H1729</f>
        <v>7.8669688267412967</v>
      </c>
      <c r="H1729" s="237">
        <f>unprmtd_src_summary!I1729</f>
        <v>15.178209466587715</v>
      </c>
      <c r="I1729" s="237">
        <f>unprmtd_src_summary!J1729</f>
        <v>0</v>
      </c>
      <c r="J1729" s="237">
        <f>unprmtd_src_summary!K1729</f>
        <v>0.83181877652482106</v>
      </c>
    </row>
    <row r="1730" spans="1:10" s="226" customFormat="1" x14ac:dyDescent="0.2">
      <c r="A1730" s="226" t="s">
        <v>15903</v>
      </c>
      <c r="B1730" s="226" t="str">
        <f>unprmtd_src_summary!C1730</f>
        <v>38</v>
      </c>
      <c r="C1730" s="235" t="str">
        <f>unprmtd_src_summary!D1730</f>
        <v>3810102</v>
      </c>
      <c r="D1730" s="235" t="str">
        <f>unprmtd_src_summary!E1730</f>
        <v>2310000330</v>
      </c>
      <c r="E1730" s="236" t="str">
        <f>unprmtd_src_summary!F1730</f>
        <v>Artificial Lift</v>
      </c>
      <c r="F1730" s="237">
        <f>unprmtd_src_summary!G1730</f>
        <v>0.95773170929429352</v>
      </c>
      <c r="G1730" s="237">
        <f>unprmtd_src_summary!H1730</f>
        <v>0.39617686427046656</v>
      </c>
      <c r="H1730" s="237">
        <f>unprmtd_src_summary!I1730</f>
        <v>0.76436751741952402</v>
      </c>
      <c r="I1730" s="237">
        <f>unprmtd_src_summary!J1730</f>
        <v>0</v>
      </c>
      <c r="J1730" s="237">
        <f>unprmtd_src_summary!K1730</f>
        <v>4.1890003860788991E-2</v>
      </c>
    </row>
    <row r="1731" spans="1:10" s="226" customFormat="1" x14ac:dyDescent="0.2">
      <c r="A1731" s="226" t="s">
        <v>15903</v>
      </c>
      <c r="B1731" s="226" t="str">
        <f>unprmtd_src_summary!C1731</f>
        <v>38</v>
      </c>
      <c r="C1731" s="235" t="str">
        <f>unprmtd_src_summary!D1731</f>
        <v>3810502</v>
      </c>
      <c r="D1731" s="235" t="str">
        <f>unprmtd_src_summary!E1731</f>
        <v>2310000330</v>
      </c>
      <c r="E1731" s="236" t="str">
        <f>unprmtd_src_summary!F1731</f>
        <v>Artificial Lift</v>
      </c>
      <c r="F1731" s="237">
        <f>unprmtd_src_summary!G1731</f>
        <v>78.276776602212166</v>
      </c>
      <c r="G1731" s="237">
        <f>unprmtd_src_summary!H1731</f>
        <v>32.380099351952218</v>
      </c>
      <c r="H1731" s="237">
        <f>unprmtd_src_summary!I1731</f>
        <v>62.472845810987195</v>
      </c>
      <c r="I1731" s="237">
        <f>unprmtd_src_summary!J1731</f>
        <v>0</v>
      </c>
      <c r="J1731" s="237">
        <f>unprmtd_src_summary!K1731</f>
        <v>3.423729675289684</v>
      </c>
    </row>
    <row r="1732" spans="1:10" s="226" customFormat="1" x14ac:dyDescent="0.2">
      <c r="A1732" s="226" t="s">
        <v>15903</v>
      </c>
      <c r="B1732" s="226" t="str">
        <f>unprmtd_src_summary!C1732</f>
        <v>46</v>
      </c>
      <c r="C1732" s="235" t="str">
        <f>unprmtd_src_summary!D1732</f>
        <v>4606302</v>
      </c>
      <c r="D1732" s="235" t="str">
        <f>unprmtd_src_summary!E1732</f>
        <v>2310000330</v>
      </c>
      <c r="E1732" s="236" t="str">
        <f>unprmtd_src_summary!F1732</f>
        <v>Artificial Lift</v>
      </c>
      <c r="F1732" s="237">
        <f>unprmtd_src_summary!G1732</f>
        <v>25.546010527256325</v>
      </c>
      <c r="G1732" s="237">
        <f>unprmtd_src_summary!H1732</f>
        <v>10.567404469427274</v>
      </c>
      <c r="H1732" s="237">
        <f>unprmtd_src_summary!I1732</f>
        <v>20.388320087136005</v>
      </c>
      <c r="I1732" s="237">
        <f>unprmtd_src_summary!J1732</f>
        <v>0</v>
      </c>
      <c r="J1732" s="237">
        <f>unprmtd_src_summary!K1732</f>
        <v>1.1173509963484927</v>
      </c>
    </row>
    <row r="1733" spans="1:10" s="226" customFormat="1" x14ac:dyDescent="0.2">
      <c r="A1733" s="226" t="s">
        <v>15903</v>
      </c>
      <c r="B1733" s="226" t="str">
        <f>unprmtd_src_summary!C1733</f>
        <v>46</v>
      </c>
      <c r="C1733" s="235" t="str">
        <f>unprmtd_src_summary!D1733</f>
        <v>4601902</v>
      </c>
      <c r="D1733" s="235" t="str">
        <f>unprmtd_src_summary!E1733</f>
        <v>2310000330</v>
      </c>
      <c r="E1733" s="236" t="str">
        <f>unprmtd_src_summary!F1733</f>
        <v>Artificial Lift</v>
      </c>
      <c r="F1733" s="237">
        <f>unprmtd_src_summary!G1733</f>
        <v>0</v>
      </c>
      <c r="G1733" s="237">
        <f>unprmtd_src_summary!H1733</f>
        <v>0</v>
      </c>
      <c r="H1733" s="237">
        <f>unprmtd_src_summary!I1733</f>
        <v>0</v>
      </c>
      <c r="I1733" s="237">
        <f>unprmtd_src_summary!J1733</f>
        <v>0</v>
      </c>
      <c r="J1733" s="237">
        <f>unprmtd_src_summary!K1733</f>
        <v>0</v>
      </c>
    </row>
    <row r="1734" spans="1:10" s="30" customFormat="1" x14ac:dyDescent="0.2">
      <c r="A1734" t="s">
        <v>15903</v>
      </c>
      <c r="B1734" t="str">
        <f>unprmtd_src_summary!C1734</f>
        <v>30</v>
      </c>
      <c r="C1734" s="143">
        <f>unprmtd_src_summary!D1734</f>
        <v>30011</v>
      </c>
      <c r="D1734" s="143" t="str">
        <f>unprmtd_src_summary!E1734</f>
        <v>2310001640</v>
      </c>
      <c r="E1734" s="28" t="str">
        <f>unprmtd_src_summary!F1734</f>
        <v xml:space="preserve">Venting - Compressor Startup </v>
      </c>
      <c r="F1734" s="144">
        <f>unprmtd_src_summary!G1734</f>
        <v>0</v>
      </c>
      <c r="G1734" s="144">
        <f>unprmtd_src_summary!H1734</f>
        <v>0.25035043560393555</v>
      </c>
      <c r="H1734" s="144">
        <f>unprmtd_src_summary!I1734</f>
        <v>0</v>
      </c>
      <c r="I1734" s="144">
        <f>unprmtd_src_summary!J1734</f>
        <v>0</v>
      </c>
      <c r="J1734" s="144">
        <f>unprmtd_src_summary!K1734</f>
        <v>0</v>
      </c>
    </row>
    <row r="1735" spans="1:10" s="31" customFormat="1" x14ac:dyDescent="0.2">
      <c r="A1735" t="s">
        <v>15903</v>
      </c>
      <c r="B1735" t="str">
        <f>unprmtd_src_summary!C1735</f>
        <v>30</v>
      </c>
      <c r="C1735" s="143">
        <f>unprmtd_src_summary!D1735</f>
        <v>30017</v>
      </c>
      <c r="D1735" s="143" t="str">
        <f>unprmtd_src_summary!E1735</f>
        <v>2310001640</v>
      </c>
      <c r="E1735" s="28" t="str">
        <f>unprmtd_src_summary!F1735</f>
        <v xml:space="preserve">Venting - Compressor Startup </v>
      </c>
      <c r="F1735" s="144">
        <f>unprmtd_src_summary!G1735</f>
        <v>0</v>
      </c>
      <c r="G1735" s="144">
        <f>unprmtd_src_summary!H1735</f>
        <v>0.18778623201652395</v>
      </c>
      <c r="H1735" s="144">
        <f>unprmtd_src_summary!I1735</f>
        <v>0</v>
      </c>
      <c r="I1735" s="144">
        <f>unprmtd_src_summary!J1735</f>
        <v>0</v>
      </c>
      <c r="J1735" s="144">
        <f>unprmtd_src_summary!K1735</f>
        <v>0</v>
      </c>
    </row>
    <row r="1736" spans="1:10" x14ac:dyDescent="0.2">
      <c r="A1736" t="s">
        <v>15903</v>
      </c>
      <c r="B1736" t="str">
        <f>unprmtd_src_summary!C1736</f>
        <v>30</v>
      </c>
      <c r="C1736" s="143">
        <f>unprmtd_src_summary!D1736</f>
        <v>30019</v>
      </c>
      <c r="D1736" s="143" t="str">
        <f>unprmtd_src_summary!E1736</f>
        <v>2310001640</v>
      </c>
      <c r="E1736" s="28" t="str">
        <f>unprmtd_src_summary!F1736</f>
        <v xml:space="preserve">Venting - Compressor Startup </v>
      </c>
      <c r="F1736" s="144">
        <f>unprmtd_src_summary!G1736</f>
        <v>0</v>
      </c>
      <c r="G1736" s="144">
        <f>unprmtd_src_summary!H1736</f>
        <v>0</v>
      </c>
      <c r="H1736" s="144">
        <f>unprmtd_src_summary!I1736</f>
        <v>0</v>
      </c>
      <c r="I1736" s="144">
        <f>unprmtd_src_summary!J1736</f>
        <v>0</v>
      </c>
      <c r="J1736" s="144">
        <f>unprmtd_src_summary!K1736</f>
        <v>0</v>
      </c>
    </row>
    <row r="1737" spans="1:10" s="30" customFormat="1" x14ac:dyDescent="0.2">
      <c r="A1737" t="s">
        <v>15903</v>
      </c>
      <c r="B1737" t="str">
        <f>unprmtd_src_summary!C1737</f>
        <v>30</v>
      </c>
      <c r="C1737" s="143">
        <f>unprmtd_src_summary!D1737</f>
        <v>30021</v>
      </c>
      <c r="D1737" s="143" t="str">
        <f>unprmtd_src_summary!E1737</f>
        <v>2310001640</v>
      </c>
      <c r="E1737" s="28" t="str">
        <f>unprmtd_src_summary!F1737</f>
        <v xml:space="preserve">Venting - Compressor Startup </v>
      </c>
      <c r="F1737" s="144">
        <f>unprmtd_src_summary!G1737</f>
        <v>0</v>
      </c>
      <c r="G1737" s="144">
        <f>unprmtd_src_summary!H1737</f>
        <v>0.51426875144484185</v>
      </c>
      <c r="H1737" s="144">
        <f>unprmtd_src_summary!I1737</f>
        <v>0</v>
      </c>
      <c r="I1737" s="144">
        <f>unprmtd_src_summary!J1737</f>
        <v>0</v>
      </c>
      <c r="J1737" s="144">
        <f>unprmtd_src_summary!K1737</f>
        <v>0</v>
      </c>
    </row>
    <row r="1738" spans="1:10" s="31" customFormat="1" x14ac:dyDescent="0.2">
      <c r="A1738" t="s">
        <v>15903</v>
      </c>
      <c r="B1738" t="str">
        <f>unprmtd_src_summary!C1738</f>
        <v>30</v>
      </c>
      <c r="C1738" s="143">
        <f>unprmtd_src_summary!D1738</f>
        <v>30025</v>
      </c>
      <c r="D1738" s="143" t="str">
        <f>unprmtd_src_summary!E1738</f>
        <v>2310001640</v>
      </c>
      <c r="E1738" s="28" t="str">
        <f>unprmtd_src_summary!F1738</f>
        <v xml:space="preserve">Venting - Compressor Startup </v>
      </c>
      <c r="F1738" s="144">
        <f>unprmtd_src_summary!G1738</f>
        <v>0</v>
      </c>
      <c r="G1738" s="144">
        <f>unprmtd_src_summary!H1738</f>
        <v>94.506374832847612</v>
      </c>
      <c r="H1738" s="144">
        <f>unprmtd_src_summary!I1738</f>
        <v>0</v>
      </c>
      <c r="I1738" s="144">
        <f>unprmtd_src_summary!J1738</f>
        <v>0</v>
      </c>
      <c r="J1738" s="144">
        <f>unprmtd_src_summary!K1738</f>
        <v>0</v>
      </c>
    </row>
    <row r="1739" spans="1:10" x14ac:dyDescent="0.2">
      <c r="A1739" t="s">
        <v>15903</v>
      </c>
      <c r="B1739" t="str">
        <f>unprmtd_src_summary!C1739</f>
        <v>30</v>
      </c>
      <c r="C1739" s="143">
        <f>unprmtd_src_summary!D1739</f>
        <v>30033</v>
      </c>
      <c r="D1739" s="143" t="str">
        <f>unprmtd_src_summary!E1739</f>
        <v>2310001640</v>
      </c>
      <c r="E1739" s="28" t="str">
        <f>unprmtd_src_summary!F1739</f>
        <v xml:space="preserve">Venting - Compressor Startup </v>
      </c>
      <c r="F1739" s="144">
        <f>unprmtd_src_summary!G1739</f>
        <v>0</v>
      </c>
      <c r="G1739" s="144">
        <f>unprmtd_src_summary!H1739</f>
        <v>7.8857902651183562E-3</v>
      </c>
      <c r="H1739" s="144">
        <f>unprmtd_src_summary!I1739</f>
        <v>0</v>
      </c>
      <c r="I1739" s="144">
        <f>unprmtd_src_summary!J1739</f>
        <v>0</v>
      </c>
      <c r="J1739" s="144">
        <f>unprmtd_src_summary!K1739</f>
        <v>0</v>
      </c>
    </row>
    <row r="1740" spans="1:10" s="30" customFormat="1" x14ac:dyDescent="0.2">
      <c r="A1740" t="s">
        <v>15903</v>
      </c>
      <c r="B1740" t="str">
        <f>unprmtd_src_summary!C1740</f>
        <v>30</v>
      </c>
      <c r="C1740" s="143">
        <f>unprmtd_src_summary!D1740</f>
        <v>30055</v>
      </c>
      <c r="D1740" s="143" t="str">
        <f>unprmtd_src_summary!E1740</f>
        <v>2310001640</v>
      </c>
      <c r="E1740" s="28" t="str">
        <f>unprmtd_src_summary!F1740</f>
        <v xml:space="preserve">Venting - Compressor Startup </v>
      </c>
      <c r="F1740" s="144">
        <f>unprmtd_src_summary!G1740</f>
        <v>0</v>
      </c>
      <c r="G1740" s="144">
        <f>unprmtd_src_summary!H1740</f>
        <v>0</v>
      </c>
      <c r="H1740" s="144">
        <f>unprmtd_src_summary!I1740</f>
        <v>0</v>
      </c>
      <c r="I1740" s="144">
        <f>unprmtd_src_summary!J1740</f>
        <v>0</v>
      </c>
      <c r="J1740" s="144">
        <f>unprmtd_src_summary!K1740</f>
        <v>0</v>
      </c>
    </row>
    <row r="1741" spans="1:10" s="30" customFormat="1" x14ac:dyDescent="0.2">
      <c r="A1741" t="s">
        <v>15903</v>
      </c>
      <c r="B1741" t="str">
        <f>unprmtd_src_summary!C1741</f>
        <v>30</v>
      </c>
      <c r="C1741" s="143">
        <f>unprmtd_src_summary!D1741</f>
        <v>30079</v>
      </c>
      <c r="D1741" s="143" t="str">
        <f>unprmtd_src_summary!E1741</f>
        <v>2310001640</v>
      </c>
      <c r="E1741" s="28" t="str">
        <f>unprmtd_src_summary!F1741</f>
        <v xml:space="preserve">Venting - Compressor Startup </v>
      </c>
      <c r="F1741" s="144">
        <f>unprmtd_src_summary!G1741</f>
        <v>0</v>
      </c>
      <c r="G1741" s="144">
        <f>unprmtd_src_summary!H1741</f>
        <v>3.0322483937242777E-2</v>
      </c>
      <c r="H1741" s="144">
        <f>unprmtd_src_summary!I1741</f>
        <v>0</v>
      </c>
      <c r="I1741" s="144">
        <f>unprmtd_src_summary!J1741</f>
        <v>0</v>
      </c>
      <c r="J1741" s="144">
        <f>unprmtd_src_summary!K1741</f>
        <v>0</v>
      </c>
    </row>
    <row r="1742" spans="1:10" s="30" customFormat="1" x14ac:dyDescent="0.2">
      <c r="A1742" t="s">
        <v>15903</v>
      </c>
      <c r="B1742" t="str">
        <f>unprmtd_src_summary!C1742</f>
        <v>30</v>
      </c>
      <c r="C1742" s="143">
        <f>unprmtd_src_summary!D1742</f>
        <v>30083</v>
      </c>
      <c r="D1742" s="143" t="str">
        <f>unprmtd_src_summary!E1742</f>
        <v>2310001640</v>
      </c>
      <c r="E1742" s="28" t="str">
        <f>unprmtd_src_summary!F1742</f>
        <v xml:space="preserve">Venting - Compressor Startup </v>
      </c>
      <c r="F1742" s="144">
        <f>unprmtd_src_summary!G1742</f>
        <v>0</v>
      </c>
      <c r="G1742" s="144">
        <f>unprmtd_src_summary!H1742</f>
        <v>55.816462486978857</v>
      </c>
      <c r="H1742" s="144">
        <f>unprmtd_src_summary!I1742</f>
        <v>0</v>
      </c>
      <c r="I1742" s="144">
        <f>unprmtd_src_summary!J1742</f>
        <v>0</v>
      </c>
      <c r="J1742" s="144">
        <f>unprmtd_src_summary!K1742</f>
        <v>0</v>
      </c>
    </row>
    <row r="1743" spans="1:10" s="30" customFormat="1" x14ac:dyDescent="0.2">
      <c r="A1743" t="s">
        <v>15903</v>
      </c>
      <c r="B1743" t="str">
        <f>unprmtd_src_summary!C1743</f>
        <v>30</v>
      </c>
      <c r="C1743" s="143">
        <f>unprmtd_src_summary!D1743</f>
        <v>30085</v>
      </c>
      <c r="D1743" s="143" t="str">
        <f>unprmtd_src_summary!E1743</f>
        <v>2310001640</v>
      </c>
      <c r="E1743" s="28" t="str">
        <f>unprmtd_src_summary!F1743</f>
        <v xml:space="preserve">Venting - Compressor Startup </v>
      </c>
      <c r="F1743" s="144">
        <f>unprmtd_src_summary!G1743</f>
        <v>0</v>
      </c>
      <c r="G1743" s="144">
        <f>unprmtd_src_summary!H1743</f>
        <v>2.4361330611259473</v>
      </c>
      <c r="H1743" s="144">
        <f>unprmtd_src_summary!I1743</f>
        <v>0</v>
      </c>
      <c r="I1743" s="144">
        <f>unprmtd_src_summary!J1743</f>
        <v>0</v>
      </c>
      <c r="J1743" s="144">
        <f>unprmtd_src_summary!K1743</f>
        <v>0</v>
      </c>
    </row>
    <row r="1744" spans="1:10" s="30" customFormat="1" x14ac:dyDescent="0.2">
      <c r="A1744" t="s">
        <v>15903</v>
      </c>
      <c r="B1744" t="str">
        <f>unprmtd_src_summary!C1744</f>
        <v>30</v>
      </c>
      <c r="C1744" s="143">
        <f>unprmtd_src_summary!D1744</f>
        <v>30091</v>
      </c>
      <c r="D1744" s="143" t="str">
        <f>unprmtd_src_summary!E1744</f>
        <v>2310001640</v>
      </c>
      <c r="E1744" s="28" t="str">
        <f>unprmtd_src_summary!F1744</f>
        <v xml:space="preserve">Venting - Compressor Startup </v>
      </c>
      <c r="F1744" s="144">
        <f>unprmtd_src_summary!G1744</f>
        <v>0</v>
      </c>
      <c r="G1744" s="144">
        <f>unprmtd_src_summary!H1744</f>
        <v>2.5902552505906025</v>
      </c>
      <c r="H1744" s="144">
        <f>unprmtd_src_summary!I1744</f>
        <v>0</v>
      </c>
      <c r="I1744" s="144">
        <f>unprmtd_src_summary!J1744</f>
        <v>0</v>
      </c>
      <c r="J1744" s="144">
        <f>unprmtd_src_summary!K1744</f>
        <v>0</v>
      </c>
    </row>
    <row r="1745" spans="1:11" s="30" customFormat="1" x14ac:dyDescent="0.2">
      <c r="A1745" t="s">
        <v>15903</v>
      </c>
      <c r="B1745" t="str">
        <f>unprmtd_src_summary!C1745</f>
        <v>30</v>
      </c>
      <c r="C1745" s="143">
        <f>unprmtd_src_summary!D1745</f>
        <v>30105</v>
      </c>
      <c r="D1745" s="143" t="str">
        <f>unprmtd_src_summary!E1745</f>
        <v>2310001640</v>
      </c>
      <c r="E1745" s="28" t="str">
        <f>unprmtd_src_summary!F1745</f>
        <v xml:space="preserve">Venting - Compressor Startup </v>
      </c>
      <c r="F1745" s="144">
        <f>unprmtd_src_summary!G1745</f>
        <v>0</v>
      </c>
      <c r="G1745" s="144">
        <f>unprmtd_src_summary!H1745</f>
        <v>5.9473837999678665</v>
      </c>
      <c r="H1745" s="144">
        <f>unprmtd_src_summary!I1745</f>
        <v>0</v>
      </c>
      <c r="I1745" s="144">
        <f>unprmtd_src_summary!J1745</f>
        <v>0</v>
      </c>
      <c r="J1745" s="144">
        <f>unprmtd_src_summary!K1745</f>
        <v>0</v>
      </c>
    </row>
    <row r="1746" spans="1:11" s="30" customFormat="1" x14ac:dyDescent="0.2">
      <c r="A1746" t="s">
        <v>15903</v>
      </c>
      <c r="B1746" t="str">
        <f>unprmtd_src_summary!C1746</f>
        <v>30</v>
      </c>
      <c r="C1746" s="143">
        <f>unprmtd_src_summary!D1746</f>
        <v>30109</v>
      </c>
      <c r="D1746" s="143" t="str">
        <f>unprmtd_src_summary!E1746</f>
        <v>2310001640</v>
      </c>
      <c r="E1746" s="28" t="str">
        <f>unprmtd_src_summary!F1746</f>
        <v xml:space="preserve">Venting - Compressor Startup </v>
      </c>
      <c r="F1746" s="144">
        <f>unprmtd_src_summary!G1746</f>
        <v>0</v>
      </c>
      <c r="G1746" s="144">
        <f>unprmtd_src_summary!H1746</f>
        <v>1.8237672392735165</v>
      </c>
      <c r="H1746" s="144">
        <f>unprmtd_src_summary!I1746</f>
        <v>0</v>
      </c>
      <c r="I1746" s="144">
        <f>unprmtd_src_summary!J1746</f>
        <v>0</v>
      </c>
      <c r="J1746" s="144">
        <f>unprmtd_src_summary!K1746</f>
        <v>0</v>
      </c>
    </row>
    <row r="1747" spans="1:11" s="30" customFormat="1" x14ac:dyDescent="0.2">
      <c r="A1747" t="s">
        <v>15903</v>
      </c>
      <c r="B1747" t="str">
        <f>unprmtd_src_summary!C1747</f>
        <v>38</v>
      </c>
      <c r="C1747" s="143">
        <f>unprmtd_src_summary!D1747</f>
        <v>38007</v>
      </c>
      <c r="D1747" s="143" t="str">
        <f>unprmtd_src_summary!E1747</f>
        <v>2310001640</v>
      </c>
      <c r="E1747" s="28" t="str">
        <f>unprmtd_src_summary!F1747</f>
        <v xml:space="preserve">Venting - Compressor Startup </v>
      </c>
      <c r="F1747" s="144">
        <f>unprmtd_src_summary!G1747</f>
        <v>0</v>
      </c>
      <c r="G1747" s="144">
        <f>unprmtd_src_summary!H1747</f>
        <v>15.852480096394894</v>
      </c>
      <c r="H1747" s="144">
        <f>unprmtd_src_summary!I1747</f>
        <v>0</v>
      </c>
      <c r="I1747" s="144">
        <f>unprmtd_src_summary!J1747</f>
        <v>0</v>
      </c>
      <c r="J1747" s="144">
        <f>unprmtd_src_summary!K1747</f>
        <v>0</v>
      </c>
    </row>
    <row r="1748" spans="1:11" s="30" customFormat="1" x14ac:dyDescent="0.2">
      <c r="A1748" t="s">
        <v>15903</v>
      </c>
      <c r="B1748" t="str">
        <f>unprmtd_src_summary!C1748</f>
        <v>38</v>
      </c>
      <c r="C1748" s="143">
        <f>unprmtd_src_summary!D1748</f>
        <v>38009</v>
      </c>
      <c r="D1748" s="143" t="str">
        <f>unprmtd_src_summary!E1748</f>
        <v>2310001640</v>
      </c>
      <c r="E1748" s="28" t="str">
        <f>unprmtd_src_summary!F1748</f>
        <v xml:space="preserve">Venting - Compressor Startup </v>
      </c>
      <c r="F1748" s="144">
        <f>unprmtd_src_summary!G1748</f>
        <v>0</v>
      </c>
      <c r="G1748" s="144">
        <f>unprmtd_src_summary!H1748</f>
        <v>0.36980395444185171</v>
      </c>
      <c r="H1748" s="144">
        <f>unprmtd_src_summary!I1748</f>
        <v>0</v>
      </c>
      <c r="I1748" s="144">
        <f>unprmtd_src_summary!J1748</f>
        <v>0</v>
      </c>
      <c r="J1748" s="144">
        <f>unprmtd_src_summary!K1748</f>
        <v>0</v>
      </c>
    </row>
    <row r="1749" spans="1:11" s="30" customFormat="1" x14ac:dyDescent="0.2">
      <c r="A1749" t="s">
        <v>15903</v>
      </c>
      <c r="B1749" t="str">
        <f>unprmtd_src_summary!C1749</f>
        <v>38</v>
      </c>
      <c r="C1749" s="143">
        <f>unprmtd_src_summary!D1749</f>
        <v>38011</v>
      </c>
      <c r="D1749" s="143" t="str">
        <f>unprmtd_src_summary!E1749</f>
        <v>2310001640</v>
      </c>
      <c r="E1749" s="28" t="str">
        <f>unprmtd_src_summary!F1749</f>
        <v xml:space="preserve">Venting - Compressor Startup </v>
      </c>
      <c r="F1749" s="144">
        <f>unprmtd_src_summary!G1749</f>
        <v>0</v>
      </c>
      <c r="G1749" s="144">
        <f>unprmtd_src_summary!H1749</f>
        <v>70.332369548968174</v>
      </c>
      <c r="H1749" s="144">
        <f>unprmtd_src_summary!I1749</f>
        <v>0</v>
      </c>
      <c r="I1749" s="144">
        <f>unprmtd_src_summary!J1749</f>
        <v>0</v>
      </c>
      <c r="J1749" s="144">
        <f>unprmtd_src_summary!K1749</f>
        <v>0</v>
      </c>
    </row>
    <row r="1750" spans="1:11" s="31" customFormat="1" x14ac:dyDescent="0.2">
      <c r="A1750" t="s">
        <v>15903</v>
      </c>
      <c r="B1750" t="str">
        <f>unprmtd_src_summary!C1750</f>
        <v>38</v>
      </c>
      <c r="C1750" s="143">
        <f>unprmtd_src_summary!D1750</f>
        <v>38013</v>
      </c>
      <c r="D1750" s="143" t="str">
        <f>unprmtd_src_summary!E1750</f>
        <v>2310001640</v>
      </c>
      <c r="E1750" s="28" t="str">
        <f>unprmtd_src_summary!F1750</f>
        <v xml:space="preserve">Venting - Compressor Startup </v>
      </c>
      <c r="F1750" s="144">
        <f>unprmtd_src_summary!G1750</f>
        <v>0</v>
      </c>
      <c r="G1750" s="144">
        <f>unprmtd_src_summary!H1750</f>
        <v>10.028870796232132</v>
      </c>
      <c r="H1750" s="144">
        <f>unprmtd_src_summary!I1750</f>
        <v>0</v>
      </c>
      <c r="I1750" s="144">
        <f>unprmtd_src_summary!J1750</f>
        <v>0</v>
      </c>
      <c r="J1750" s="144">
        <f>unprmtd_src_summary!K1750</f>
        <v>0</v>
      </c>
      <c r="K1750"/>
    </row>
    <row r="1751" spans="1:11" s="31" customFormat="1" x14ac:dyDescent="0.2">
      <c r="A1751" t="s">
        <v>15903</v>
      </c>
      <c r="B1751" t="str">
        <f>unprmtd_src_summary!C1751</f>
        <v>38</v>
      </c>
      <c r="C1751" s="143">
        <f>unprmtd_src_summary!D1751</f>
        <v>38023</v>
      </c>
      <c r="D1751" s="143" t="str">
        <f>unprmtd_src_summary!E1751</f>
        <v>2310001640</v>
      </c>
      <c r="E1751" s="28" t="str">
        <f>unprmtd_src_summary!F1751</f>
        <v xml:space="preserve">Venting - Compressor Startup </v>
      </c>
      <c r="F1751" s="144">
        <f>unprmtd_src_summary!G1751</f>
        <v>0</v>
      </c>
      <c r="G1751" s="144">
        <f>unprmtd_src_summary!H1751</f>
        <v>7.7131850795665535</v>
      </c>
      <c r="H1751" s="144">
        <f>unprmtd_src_summary!I1751</f>
        <v>0</v>
      </c>
      <c r="I1751" s="144">
        <f>unprmtd_src_summary!J1751</f>
        <v>0</v>
      </c>
      <c r="J1751" s="144">
        <f>unprmtd_src_summary!K1751</f>
        <v>0</v>
      </c>
    </row>
    <row r="1752" spans="1:11" s="31" customFormat="1" x14ac:dyDescent="0.2">
      <c r="A1752" t="s">
        <v>15903</v>
      </c>
      <c r="B1752" t="str">
        <f>unprmtd_src_summary!C1752</f>
        <v>38</v>
      </c>
      <c r="C1752" s="143">
        <f>unprmtd_src_summary!D1752</f>
        <v>38025</v>
      </c>
      <c r="D1752" s="143" t="str">
        <f>unprmtd_src_summary!E1752</f>
        <v>2310001640</v>
      </c>
      <c r="E1752" s="28" t="str">
        <f>unprmtd_src_summary!F1752</f>
        <v xml:space="preserve">Venting - Compressor Startup </v>
      </c>
      <c r="F1752" s="144">
        <f>unprmtd_src_summary!G1752</f>
        <v>0</v>
      </c>
      <c r="G1752" s="144">
        <f>unprmtd_src_summary!H1752</f>
        <v>21.803133438627931</v>
      </c>
      <c r="H1752" s="144">
        <f>unprmtd_src_summary!I1752</f>
        <v>0</v>
      </c>
      <c r="I1752" s="144">
        <f>unprmtd_src_summary!J1752</f>
        <v>0</v>
      </c>
      <c r="J1752" s="144">
        <f>unprmtd_src_summary!K1752</f>
        <v>0</v>
      </c>
    </row>
    <row r="1753" spans="1:11" s="31" customFormat="1" x14ac:dyDescent="0.2">
      <c r="A1753" t="s">
        <v>15903</v>
      </c>
      <c r="B1753" t="str">
        <f>unprmtd_src_summary!C1753</f>
        <v>38</v>
      </c>
      <c r="C1753" s="143">
        <f>unprmtd_src_summary!D1753</f>
        <v>38033</v>
      </c>
      <c r="D1753" s="143" t="str">
        <f>unprmtd_src_summary!E1753</f>
        <v>2310001640</v>
      </c>
      <c r="E1753" s="28" t="str">
        <f>unprmtd_src_summary!F1753</f>
        <v xml:space="preserve">Venting - Compressor Startup </v>
      </c>
      <c r="F1753" s="144">
        <f>unprmtd_src_summary!G1753</f>
        <v>0</v>
      </c>
      <c r="G1753" s="144">
        <f>unprmtd_src_summary!H1753</f>
        <v>2.2800268212338577</v>
      </c>
      <c r="H1753" s="144">
        <f>unprmtd_src_summary!I1753</f>
        <v>0</v>
      </c>
      <c r="I1753" s="144">
        <f>unprmtd_src_summary!J1753</f>
        <v>0</v>
      </c>
      <c r="J1753" s="144">
        <f>unprmtd_src_summary!K1753</f>
        <v>0</v>
      </c>
    </row>
    <row r="1754" spans="1:11" s="31" customFormat="1" x14ac:dyDescent="0.2">
      <c r="A1754" t="s">
        <v>15903</v>
      </c>
      <c r="B1754" t="str">
        <f>unprmtd_src_summary!C1754</f>
        <v>38</v>
      </c>
      <c r="C1754" s="143">
        <f>unprmtd_src_summary!D1754</f>
        <v>38049</v>
      </c>
      <c r="D1754" s="143" t="str">
        <f>unprmtd_src_summary!E1754</f>
        <v>2310001640</v>
      </c>
      <c r="E1754" s="28" t="str">
        <f>unprmtd_src_summary!F1754</f>
        <v xml:space="preserve">Venting - Compressor Startup </v>
      </c>
      <c r="F1754" s="144">
        <f>unprmtd_src_summary!G1754</f>
        <v>0</v>
      </c>
      <c r="G1754" s="144">
        <f>unprmtd_src_summary!H1754</f>
        <v>0</v>
      </c>
      <c r="H1754" s="144">
        <f>unprmtd_src_summary!I1754</f>
        <v>0</v>
      </c>
      <c r="I1754" s="144">
        <f>unprmtd_src_summary!J1754</f>
        <v>0</v>
      </c>
      <c r="J1754" s="144">
        <f>unprmtd_src_summary!K1754</f>
        <v>0</v>
      </c>
    </row>
    <row r="1755" spans="1:11" s="31" customFormat="1" x14ac:dyDescent="0.2">
      <c r="A1755" t="s">
        <v>15903</v>
      </c>
      <c r="B1755" t="str">
        <f>unprmtd_src_summary!C1755</f>
        <v>38</v>
      </c>
      <c r="C1755" s="143">
        <f>unprmtd_src_summary!D1755</f>
        <v>38053</v>
      </c>
      <c r="D1755" s="143" t="str">
        <f>unprmtd_src_summary!E1755</f>
        <v>2310001640</v>
      </c>
      <c r="E1755" s="28" t="str">
        <f>unprmtd_src_summary!F1755</f>
        <v xml:space="preserve">Venting - Compressor Startup </v>
      </c>
      <c r="F1755" s="144">
        <f>unprmtd_src_summary!G1755</f>
        <v>0</v>
      </c>
      <c r="G1755" s="144">
        <f>unprmtd_src_summary!H1755</f>
        <v>64.090719743499847</v>
      </c>
      <c r="H1755" s="144">
        <f>unprmtd_src_summary!I1755</f>
        <v>0</v>
      </c>
      <c r="I1755" s="144">
        <f>unprmtd_src_summary!J1755</f>
        <v>0</v>
      </c>
      <c r="J1755" s="144">
        <f>unprmtd_src_summary!K1755</f>
        <v>0</v>
      </c>
    </row>
    <row r="1756" spans="1:11" s="31" customFormat="1" x14ac:dyDescent="0.2">
      <c r="A1756" t="s">
        <v>15903</v>
      </c>
      <c r="B1756" t="str">
        <f>unprmtd_src_summary!C1756</f>
        <v>38</v>
      </c>
      <c r="C1756" s="143">
        <f>unprmtd_src_summary!D1756</f>
        <v>38055</v>
      </c>
      <c r="D1756" s="143" t="str">
        <f>unprmtd_src_summary!E1756</f>
        <v>2310001640</v>
      </c>
      <c r="E1756" s="28" t="str">
        <f>unprmtd_src_summary!F1756</f>
        <v xml:space="preserve">Venting - Compressor Startup </v>
      </c>
      <c r="F1756" s="144">
        <f>unprmtd_src_summary!G1756</f>
        <v>0</v>
      </c>
      <c r="G1756" s="144">
        <f>unprmtd_src_summary!H1756</f>
        <v>0.2405490104433638</v>
      </c>
      <c r="H1756" s="144">
        <f>unprmtd_src_summary!I1756</f>
        <v>0</v>
      </c>
      <c r="I1756" s="144">
        <f>unprmtd_src_summary!J1756</f>
        <v>0</v>
      </c>
      <c r="J1756" s="144">
        <f>unprmtd_src_summary!K1756</f>
        <v>0</v>
      </c>
    </row>
    <row r="1757" spans="1:11" s="31" customFormat="1" ht="11.25" customHeight="1" x14ac:dyDescent="0.2">
      <c r="A1757" t="s">
        <v>15903</v>
      </c>
      <c r="B1757" t="str">
        <f>unprmtd_src_summary!C1757</f>
        <v>38</v>
      </c>
      <c r="C1757" s="143">
        <f>unprmtd_src_summary!D1757</f>
        <v>38057</v>
      </c>
      <c r="D1757" s="143" t="str">
        <f>unprmtd_src_summary!E1757</f>
        <v>2310001640</v>
      </c>
      <c r="E1757" s="28" t="str">
        <f>unprmtd_src_summary!F1757</f>
        <v xml:space="preserve">Venting - Compressor Startup </v>
      </c>
      <c r="F1757" s="144">
        <f>unprmtd_src_summary!G1757</f>
        <v>0</v>
      </c>
      <c r="G1757" s="144">
        <f>unprmtd_src_summary!H1757</f>
        <v>4.6522561746725651E-3</v>
      </c>
      <c r="H1757" s="144">
        <f>unprmtd_src_summary!I1757</f>
        <v>0</v>
      </c>
      <c r="I1757" s="144">
        <f>unprmtd_src_summary!J1757</f>
        <v>0</v>
      </c>
      <c r="J1757" s="144">
        <f>unprmtd_src_summary!K1757</f>
        <v>0</v>
      </c>
    </row>
    <row r="1758" spans="1:11" s="31" customFormat="1" x14ac:dyDescent="0.2">
      <c r="A1758" t="s">
        <v>15903</v>
      </c>
      <c r="B1758" t="str">
        <f>unprmtd_src_summary!C1758</f>
        <v>38</v>
      </c>
      <c r="C1758" s="143">
        <f>unprmtd_src_summary!D1758</f>
        <v>38061</v>
      </c>
      <c r="D1758" s="143" t="str">
        <f>unprmtd_src_summary!E1758</f>
        <v>2310001640</v>
      </c>
      <c r="E1758" s="28" t="str">
        <f>unprmtd_src_summary!F1758</f>
        <v xml:space="preserve">Venting - Compressor Startup </v>
      </c>
      <c r="F1758" s="144">
        <f>unprmtd_src_summary!G1758</f>
        <v>0</v>
      </c>
      <c r="G1758" s="144">
        <f>unprmtd_src_summary!H1758</f>
        <v>57.637017797066761</v>
      </c>
      <c r="H1758" s="144">
        <f>unprmtd_src_summary!I1758</f>
        <v>0</v>
      </c>
      <c r="I1758" s="144">
        <f>unprmtd_src_summary!J1758</f>
        <v>0</v>
      </c>
      <c r="J1758" s="144">
        <f>unprmtd_src_summary!K1758</f>
        <v>0</v>
      </c>
    </row>
    <row r="1759" spans="1:11" s="31" customFormat="1" x14ac:dyDescent="0.2">
      <c r="A1759" t="s">
        <v>15903</v>
      </c>
      <c r="B1759" t="str">
        <f>unprmtd_src_summary!C1759</f>
        <v>38</v>
      </c>
      <c r="C1759" s="143">
        <f>unprmtd_src_summary!D1759</f>
        <v>38075</v>
      </c>
      <c r="D1759" s="143" t="str">
        <f>unprmtd_src_summary!E1759</f>
        <v>2310001640</v>
      </c>
      <c r="E1759" s="28" t="str">
        <f>unprmtd_src_summary!F1759</f>
        <v xml:space="preserve">Venting - Compressor Startup </v>
      </c>
      <c r="F1759" s="144">
        <f>unprmtd_src_summary!G1759</f>
        <v>0</v>
      </c>
      <c r="G1759" s="144">
        <f>unprmtd_src_summary!H1759</f>
        <v>0.25557162093928787</v>
      </c>
      <c r="H1759" s="144">
        <f>unprmtd_src_summary!I1759</f>
        <v>0</v>
      </c>
      <c r="I1759" s="144">
        <f>unprmtd_src_summary!J1759</f>
        <v>0</v>
      </c>
      <c r="J1759" s="144">
        <f>unprmtd_src_summary!K1759</f>
        <v>0</v>
      </c>
    </row>
    <row r="1760" spans="1:11" x14ac:dyDescent="0.2">
      <c r="A1760" t="s">
        <v>15903</v>
      </c>
      <c r="B1760" t="str">
        <f>unprmtd_src_summary!C1760</f>
        <v>38</v>
      </c>
      <c r="C1760" s="143">
        <f>unprmtd_src_summary!D1760</f>
        <v>38087</v>
      </c>
      <c r="D1760" s="143" t="str">
        <f>unprmtd_src_summary!E1760</f>
        <v>2310001640</v>
      </c>
      <c r="E1760" s="28" t="str">
        <f>unprmtd_src_summary!F1760</f>
        <v xml:space="preserve">Venting - Compressor Startup </v>
      </c>
      <c r="F1760" s="144">
        <f>unprmtd_src_summary!G1760</f>
        <v>0</v>
      </c>
      <c r="G1760" s="144">
        <f>unprmtd_src_summary!H1760</f>
        <v>7.4028990371302452</v>
      </c>
      <c r="H1760" s="144">
        <f>unprmtd_src_summary!I1760</f>
        <v>0</v>
      </c>
      <c r="I1760" s="144">
        <f>unprmtd_src_summary!J1760</f>
        <v>0</v>
      </c>
      <c r="J1760" s="144">
        <f>unprmtd_src_summary!K1760</f>
        <v>0</v>
      </c>
    </row>
    <row r="1761" spans="1:10" s="30" customFormat="1" x14ac:dyDescent="0.2">
      <c r="A1761" t="s">
        <v>15903</v>
      </c>
      <c r="B1761" t="str">
        <f>unprmtd_src_summary!C1761</f>
        <v>38</v>
      </c>
      <c r="C1761" s="143">
        <f>unprmtd_src_summary!D1761</f>
        <v>38089</v>
      </c>
      <c r="D1761" s="143" t="str">
        <f>unprmtd_src_summary!E1761</f>
        <v>2310001640</v>
      </c>
      <c r="E1761" s="28" t="str">
        <f>unprmtd_src_summary!F1761</f>
        <v xml:space="preserve">Venting - Compressor Startup </v>
      </c>
      <c r="F1761" s="144">
        <f>unprmtd_src_summary!G1761</f>
        <v>0</v>
      </c>
      <c r="G1761" s="144">
        <f>unprmtd_src_summary!H1761</f>
        <v>2.0543635902224571</v>
      </c>
      <c r="H1761" s="144">
        <f>unprmtd_src_summary!I1761</f>
        <v>0</v>
      </c>
      <c r="I1761" s="144">
        <f>unprmtd_src_summary!J1761</f>
        <v>0</v>
      </c>
      <c r="J1761" s="144">
        <f>unprmtd_src_summary!K1761</f>
        <v>0</v>
      </c>
    </row>
    <row r="1762" spans="1:10" s="31" customFormat="1" x14ac:dyDescent="0.2">
      <c r="A1762" t="s">
        <v>15903</v>
      </c>
      <c r="B1762" t="str">
        <f>unprmtd_src_summary!C1762</f>
        <v>38</v>
      </c>
      <c r="C1762" s="143">
        <f>unprmtd_src_summary!D1762</f>
        <v>38101</v>
      </c>
      <c r="D1762" s="143" t="str">
        <f>unprmtd_src_summary!E1762</f>
        <v>2310001640</v>
      </c>
      <c r="E1762" s="28" t="str">
        <f>unprmtd_src_summary!F1762</f>
        <v xml:space="preserve">Venting - Compressor Startup </v>
      </c>
      <c r="F1762" s="144">
        <f>unprmtd_src_summary!G1762</f>
        <v>0</v>
      </c>
      <c r="G1762" s="144">
        <f>unprmtd_src_summary!H1762</f>
        <v>6.491913821452916E-2</v>
      </c>
      <c r="H1762" s="144">
        <f>unprmtd_src_summary!I1762</f>
        <v>0</v>
      </c>
      <c r="I1762" s="144">
        <f>unprmtd_src_summary!J1762</f>
        <v>0</v>
      </c>
      <c r="J1762" s="144">
        <f>unprmtd_src_summary!K1762</f>
        <v>0</v>
      </c>
    </row>
    <row r="1763" spans="1:10" x14ac:dyDescent="0.2">
      <c r="A1763" t="s">
        <v>15903</v>
      </c>
      <c r="B1763" t="str">
        <f>unprmtd_src_summary!C1763</f>
        <v>38</v>
      </c>
      <c r="C1763" s="143">
        <f>unprmtd_src_summary!D1763</f>
        <v>38105</v>
      </c>
      <c r="D1763" s="143" t="str">
        <f>unprmtd_src_summary!E1763</f>
        <v>2310001640</v>
      </c>
      <c r="E1763" s="28" t="str">
        <f>unprmtd_src_summary!F1763</f>
        <v xml:space="preserve">Venting - Compressor Startup </v>
      </c>
      <c r="F1763" s="144">
        <f>unprmtd_src_summary!G1763</f>
        <v>0</v>
      </c>
      <c r="G1763" s="144">
        <f>unprmtd_src_summary!H1763</f>
        <v>70.562310551137088</v>
      </c>
      <c r="H1763" s="144">
        <f>unprmtd_src_summary!I1763</f>
        <v>0</v>
      </c>
      <c r="I1763" s="144">
        <f>unprmtd_src_summary!J1763</f>
        <v>0</v>
      </c>
      <c r="J1763" s="144">
        <f>unprmtd_src_summary!K1763</f>
        <v>0</v>
      </c>
    </row>
    <row r="1764" spans="1:10" s="30" customFormat="1" x14ac:dyDescent="0.2">
      <c r="A1764" t="s">
        <v>15903</v>
      </c>
      <c r="B1764" t="str">
        <f>unprmtd_src_summary!C1764</f>
        <v>46</v>
      </c>
      <c r="C1764" s="143">
        <f>unprmtd_src_summary!D1764</f>
        <v>46063</v>
      </c>
      <c r="D1764" s="143" t="str">
        <f>unprmtd_src_summary!E1764</f>
        <v>2310001640</v>
      </c>
      <c r="E1764" s="28" t="str">
        <f>unprmtd_src_summary!F1764</f>
        <v xml:space="preserve">Venting - Compressor Startup </v>
      </c>
      <c r="F1764" s="144">
        <f>unprmtd_src_summary!G1764</f>
        <v>0</v>
      </c>
      <c r="G1764" s="144">
        <f>unprmtd_src_summary!H1764</f>
        <v>45.408994540036645</v>
      </c>
      <c r="H1764" s="144">
        <f>unprmtd_src_summary!I1764</f>
        <v>0</v>
      </c>
      <c r="I1764" s="144">
        <f>unprmtd_src_summary!J1764</f>
        <v>0</v>
      </c>
      <c r="J1764" s="144">
        <f>unprmtd_src_summary!K1764</f>
        <v>0</v>
      </c>
    </row>
    <row r="1765" spans="1:10" s="31" customFormat="1" x14ac:dyDescent="0.2">
      <c r="A1765" t="s">
        <v>15903</v>
      </c>
      <c r="B1765" t="str">
        <f>unprmtd_src_summary!C1765</f>
        <v>46</v>
      </c>
      <c r="C1765" s="143">
        <f>unprmtd_src_summary!D1765</f>
        <v>46019</v>
      </c>
      <c r="D1765" s="143" t="str">
        <f>unprmtd_src_summary!E1765</f>
        <v>2310001640</v>
      </c>
      <c r="E1765" s="28" t="str">
        <f>unprmtd_src_summary!F1765</f>
        <v xml:space="preserve">Venting - Compressor Startup </v>
      </c>
      <c r="F1765" s="144">
        <f>unprmtd_src_summary!G1765</f>
        <v>0</v>
      </c>
      <c r="G1765" s="144">
        <f>unprmtd_src_summary!H1765</f>
        <v>0</v>
      </c>
      <c r="H1765" s="144">
        <f>unprmtd_src_summary!I1765</f>
        <v>0</v>
      </c>
      <c r="I1765" s="144">
        <f>unprmtd_src_summary!J1765</f>
        <v>0</v>
      </c>
      <c r="J1765" s="144">
        <f>unprmtd_src_summary!K1765</f>
        <v>0</v>
      </c>
    </row>
    <row r="1766" spans="1:10" s="221" customFormat="1" x14ac:dyDescent="0.2">
      <c r="A1766" s="221" t="s">
        <v>15903</v>
      </c>
      <c r="B1766" s="221" t="str">
        <f>unprmtd_src_summary!C1766</f>
        <v>30</v>
      </c>
      <c r="C1766" s="232" t="str">
        <f>unprmtd_src_summary!D1766</f>
        <v>3001101</v>
      </c>
      <c r="D1766" s="232" t="str">
        <f>unprmtd_src_summary!E1766</f>
        <v>2310001640</v>
      </c>
      <c r="E1766" s="233" t="str">
        <f>unprmtd_src_summary!F1766</f>
        <v xml:space="preserve">Venting - Compressor Startup </v>
      </c>
      <c r="F1766" s="234">
        <f>unprmtd_src_summary!G1766</f>
        <v>0</v>
      </c>
      <c r="G1766" s="234">
        <f>unprmtd_src_summary!H1766</f>
        <v>0</v>
      </c>
      <c r="H1766" s="234">
        <f>unprmtd_src_summary!I1766</f>
        <v>0</v>
      </c>
      <c r="I1766" s="234">
        <f>unprmtd_src_summary!J1766</f>
        <v>0</v>
      </c>
      <c r="J1766" s="234">
        <f>unprmtd_src_summary!K1766</f>
        <v>0</v>
      </c>
    </row>
    <row r="1767" spans="1:10" s="221" customFormat="1" x14ac:dyDescent="0.2">
      <c r="A1767" s="221" t="s">
        <v>15903</v>
      </c>
      <c r="B1767" s="221" t="str">
        <f>unprmtd_src_summary!C1767</f>
        <v>30</v>
      </c>
      <c r="C1767" s="232" t="str">
        <f>unprmtd_src_summary!D1767</f>
        <v>3001701</v>
      </c>
      <c r="D1767" s="232" t="str">
        <f>unprmtd_src_summary!E1767</f>
        <v>2310001640</v>
      </c>
      <c r="E1767" s="233" t="str">
        <f>unprmtd_src_summary!F1767</f>
        <v xml:space="preserve">Venting - Compressor Startup </v>
      </c>
      <c r="F1767" s="234">
        <f>unprmtd_src_summary!G1767</f>
        <v>0</v>
      </c>
      <c r="G1767" s="234">
        <f>unprmtd_src_summary!H1767</f>
        <v>0</v>
      </c>
      <c r="H1767" s="234">
        <f>unprmtd_src_summary!I1767</f>
        <v>0</v>
      </c>
      <c r="I1767" s="234">
        <f>unprmtd_src_summary!J1767</f>
        <v>0</v>
      </c>
      <c r="J1767" s="234">
        <f>unprmtd_src_summary!K1767</f>
        <v>0</v>
      </c>
    </row>
    <row r="1768" spans="1:10" s="221" customFormat="1" x14ac:dyDescent="0.2">
      <c r="A1768" s="221" t="s">
        <v>15903</v>
      </c>
      <c r="B1768" s="221" t="str">
        <f>unprmtd_src_summary!C1768</f>
        <v>30</v>
      </c>
      <c r="C1768" s="232" t="str">
        <f>unprmtd_src_summary!D1768</f>
        <v>3001901</v>
      </c>
      <c r="D1768" s="232" t="str">
        <f>unprmtd_src_summary!E1768</f>
        <v>2310001640</v>
      </c>
      <c r="E1768" s="233" t="str">
        <f>unprmtd_src_summary!F1768</f>
        <v xml:space="preserve">Venting - Compressor Startup </v>
      </c>
      <c r="F1768" s="234">
        <f>unprmtd_src_summary!G1768</f>
        <v>0</v>
      </c>
      <c r="G1768" s="234">
        <f>unprmtd_src_summary!H1768</f>
        <v>0</v>
      </c>
      <c r="H1768" s="234">
        <f>unprmtd_src_summary!I1768</f>
        <v>0</v>
      </c>
      <c r="I1768" s="234">
        <f>unprmtd_src_summary!J1768</f>
        <v>0</v>
      </c>
      <c r="J1768" s="234">
        <f>unprmtd_src_summary!K1768</f>
        <v>0</v>
      </c>
    </row>
    <row r="1769" spans="1:10" s="221" customFormat="1" x14ac:dyDescent="0.2">
      <c r="A1769" s="221" t="s">
        <v>15903</v>
      </c>
      <c r="B1769" s="221" t="str">
        <f>unprmtd_src_summary!C1769</f>
        <v>30</v>
      </c>
      <c r="C1769" s="232" t="str">
        <f>unprmtd_src_summary!D1769</f>
        <v>3002101</v>
      </c>
      <c r="D1769" s="232" t="str">
        <f>unprmtd_src_summary!E1769</f>
        <v>2310001640</v>
      </c>
      <c r="E1769" s="233" t="str">
        <f>unprmtd_src_summary!F1769</f>
        <v xml:space="preserve">Venting - Compressor Startup </v>
      </c>
      <c r="F1769" s="234">
        <f>unprmtd_src_summary!G1769</f>
        <v>0</v>
      </c>
      <c r="G1769" s="234">
        <f>unprmtd_src_summary!H1769</f>
        <v>0</v>
      </c>
      <c r="H1769" s="234">
        <f>unprmtd_src_summary!I1769</f>
        <v>0</v>
      </c>
      <c r="I1769" s="234">
        <f>unprmtd_src_summary!J1769</f>
        <v>0</v>
      </c>
      <c r="J1769" s="234">
        <f>unprmtd_src_summary!K1769</f>
        <v>0</v>
      </c>
    </row>
    <row r="1770" spans="1:10" s="221" customFormat="1" x14ac:dyDescent="0.2">
      <c r="A1770" s="221" t="s">
        <v>15903</v>
      </c>
      <c r="B1770" s="221" t="str">
        <f>unprmtd_src_summary!C1770</f>
        <v>30</v>
      </c>
      <c r="C1770" s="232" t="str">
        <f>unprmtd_src_summary!D1770</f>
        <v>3002501</v>
      </c>
      <c r="D1770" s="232" t="str">
        <f>unprmtd_src_summary!E1770</f>
        <v>2310001640</v>
      </c>
      <c r="E1770" s="233" t="str">
        <f>unprmtd_src_summary!F1770</f>
        <v xml:space="preserve">Venting - Compressor Startup </v>
      </c>
      <c r="F1770" s="234">
        <f>unprmtd_src_summary!G1770</f>
        <v>0</v>
      </c>
      <c r="G1770" s="234">
        <f>unprmtd_src_summary!H1770</f>
        <v>0</v>
      </c>
      <c r="H1770" s="234">
        <f>unprmtd_src_summary!I1770</f>
        <v>0</v>
      </c>
      <c r="I1770" s="234">
        <f>unprmtd_src_summary!J1770</f>
        <v>0</v>
      </c>
      <c r="J1770" s="234">
        <f>unprmtd_src_summary!K1770</f>
        <v>0</v>
      </c>
    </row>
    <row r="1771" spans="1:10" s="221" customFormat="1" x14ac:dyDescent="0.2">
      <c r="A1771" s="221" t="s">
        <v>15903</v>
      </c>
      <c r="B1771" s="221" t="str">
        <f>unprmtd_src_summary!C1771</f>
        <v>30</v>
      </c>
      <c r="C1771" s="232" t="str">
        <f>unprmtd_src_summary!D1771</f>
        <v>3003301</v>
      </c>
      <c r="D1771" s="232" t="str">
        <f>unprmtd_src_summary!E1771</f>
        <v>2310001640</v>
      </c>
      <c r="E1771" s="233" t="str">
        <f>unprmtd_src_summary!F1771</f>
        <v xml:space="preserve">Venting - Compressor Startup </v>
      </c>
      <c r="F1771" s="234">
        <f>unprmtd_src_summary!G1771</f>
        <v>0</v>
      </c>
      <c r="G1771" s="234">
        <f>unprmtd_src_summary!H1771</f>
        <v>0</v>
      </c>
      <c r="H1771" s="234">
        <f>unprmtd_src_summary!I1771</f>
        <v>0</v>
      </c>
      <c r="I1771" s="234">
        <f>unprmtd_src_summary!J1771</f>
        <v>0</v>
      </c>
      <c r="J1771" s="234">
        <f>unprmtd_src_summary!K1771</f>
        <v>0</v>
      </c>
    </row>
    <row r="1772" spans="1:10" s="221" customFormat="1" x14ac:dyDescent="0.2">
      <c r="A1772" s="221" t="s">
        <v>15903</v>
      </c>
      <c r="B1772" s="221" t="str">
        <f>unprmtd_src_summary!C1772</f>
        <v>30</v>
      </c>
      <c r="C1772" s="232" t="str">
        <f>unprmtd_src_summary!D1772</f>
        <v>3005501</v>
      </c>
      <c r="D1772" s="232" t="str">
        <f>unprmtd_src_summary!E1772</f>
        <v>2310001640</v>
      </c>
      <c r="E1772" s="233" t="str">
        <f>unprmtd_src_summary!F1772</f>
        <v xml:space="preserve">Venting - Compressor Startup </v>
      </c>
      <c r="F1772" s="234">
        <f>unprmtd_src_summary!G1772</f>
        <v>0</v>
      </c>
      <c r="G1772" s="234">
        <f>unprmtd_src_summary!H1772</f>
        <v>0</v>
      </c>
      <c r="H1772" s="234">
        <f>unprmtd_src_summary!I1772</f>
        <v>0</v>
      </c>
      <c r="I1772" s="234">
        <f>unprmtd_src_summary!J1772</f>
        <v>0</v>
      </c>
      <c r="J1772" s="234">
        <f>unprmtd_src_summary!K1772</f>
        <v>0</v>
      </c>
    </row>
    <row r="1773" spans="1:10" s="221" customFormat="1" x14ac:dyDescent="0.2">
      <c r="A1773" s="221" t="s">
        <v>15903</v>
      </c>
      <c r="B1773" s="221" t="str">
        <f>unprmtd_src_summary!C1773</f>
        <v>30</v>
      </c>
      <c r="C1773" s="232" t="str">
        <f>unprmtd_src_summary!D1773</f>
        <v>3007901</v>
      </c>
      <c r="D1773" s="232" t="str">
        <f>unprmtd_src_summary!E1773</f>
        <v>2310001640</v>
      </c>
      <c r="E1773" s="233" t="str">
        <f>unprmtd_src_summary!F1773</f>
        <v xml:space="preserve">Venting - Compressor Startup </v>
      </c>
      <c r="F1773" s="234">
        <f>unprmtd_src_summary!G1773</f>
        <v>0</v>
      </c>
      <c r="G1773" s="234">
        <f>unprmtd_src_summary!H1773</f>
        <v>0</v>
      </c>
      <c r="H1773" s="234">
        <f>unprmtd_src_summary!I1773</f>
        <v>0</v>
      </c>
      <c r="I1773" s="234">
        <f>unprmtd_src_summary!J1773</f>
        <v>0</v>
      </c>
      <c r="J1773" s="234">
        <f>unprmtd_src_summary!K1773</f>
        <v>0</v>
      </c>
    </row>
    <row r="1774" spans="1:10" s="221" customFormat="1" x14ac:dyDescent="0.2">
      <c r="A1774" s="221" t="s">
        <v>15903</v>
      </c>
      <c r="B1774" s="221" t="str">
        <f>unprmtd_src_summary!C1774</f>
        <v>30</v>
      </c>
      <c r="C1774" s="232" t="str">
        <f>unprmtd_src_summary!D1774</f>
        <v>3008301</v>
      </c>
      <c r="D1774" s="232" t="str">
        <f>unprmtd_src_summary!E1774</f>
        <v>2310001640</v>
      </c>
      <c r="E1774" s="233" t="str">
        <f>unprmtd_src_summary!F1774</f>
        <v xml:space="preserve">Venting - Compressor Startup </v>
      </c>
      <c r="F1774" s="234">
        <f>unprmtd_src_summary!G1774</f>
        <v>0</v>
      </c>
      <c r="G1774" s="234">
        <f>unprmtd_src_summary!H1774</f>
        <v>0</v>
      </c>
      <c r="H1774" s="234">
        <f>unprmtd_src_summary!I1774</f>
        <v>0</v>
      </c>
      <c r="I1774" s="234">
        <f>unprmtd_src_summary!J1774</f>
        <v>0</v>
      </c>
      <c r="J1774" s="234">
        <f>unprmtd_src_summary!K1774</f>
        <v>0</v>
      </c>
    </row>
    <row r="1775" spans="1:10" s="221" customFormat="1" x14ac:dyDescent="0.2">
      <c r="A1775" s="221" t="s">
        <v>15903</v>
      </c>
      <c r="B1775" s="221" t="str">
        <f>unprmtd_src_summary!C1775</f>
        <v>30</v>
      </c>
      <c r="C1775" s="232" t="str">
        <f>unprmtd_src_summary!D1775</f>
        <v>3008501</v>
      </c>
      <c r="D1775" s="232" t="str">
        <f>unprmtd_src_summary!E1775</f>
        <v>2310001640</v>
      </c>
      <c r="E1775" s="233" t="str">
        <f>unprmtd_src_summary!F1775</f>
        <v xml:space="preserve">Venting - Compressor Startup </v>
      </c>
      <c r="F1775" s="234">
        <f>unprmtd_src_summary!G1775</f>
        <v>0</v>
      </c>
      <c r="G1775" s="234">
        <f>unprmtd_src_summary!H1775</f>
        <v>0.12406256520291684</v>
      </c>
      <c r="H1775" s="234">
        <f>unprmtd_src_summary!I1775</f>
        <v>0</v>
      </c>
      <c r="I1775" s="234">
        <f>unprmtd_src_summary!J1775</f>
        <v>0</v>
      </c>
      <c r="J1775" s="234">
        <f>unprmtd_src_summary!K1775</f>
        <v>0</v>
      </c>
    </row>
    <row r="1776" spans="1:10" s="221" customFormat="1" x14ac:dyDescent="0.2">
      <c r="A1776" s="221" t="s">
        <v>15903</v>
      </c>
      <c r="B1776" s="221" t="str">
        <f>unprmtd_src_summary!C1776</f>
        <v>30</v>
      </c>
      <c r="C1776" s="232" t="str">
        <f>unprmtd_src_summary!D1776</f>
        <v>3009101</v>
      </c>
      <c r="D1776" s="232" t="str">
        <f>unprmtd_src_summary!E1776</f>
        <v>2310001640</v>
      </c>
      <c r="E1776" s="233" t="str">
        <f>unprmtd_src_summary!F1776</f>
        <v xml:space="preserve">Venting - Compressor Startup </v>
      </c>
      <c r="F1776" s="234">
        <f>unprmtd_src_summary!G1776</f>
        <v>0</v>
      </c>
      <c r="G1776" s="234">
        <f>unprmtd_src_summary!H1776</f>
        <v>1.569596336331092E-2</v>
      </c>
      <c r="H1776" s="234">
        <f>unprmtd_src_summary!I1776</f>
        <v>0</v>
      </c>
      <c r="I1776" s="234">
        <f>unprmtd_src_summary!J1776</f>
        <v>0</v>
      </c>
      <c r="J1776" s="234">
        <f>unprmtd_src_summary!K1776</f>
        <v>0</v>
      </c>
    </row>
    <row r="1777" spans="1:10" s="221" customFormat="1" x14ac:dyDescent="0.2">
      <c r="A1777" s="221" t="s">
        <v>15903</v>
      </c>
      <c r="B1777" s="221" t="str">
        <f>unprmtd_src_summary!C1777</f>
        <v>30</v>
      </c>
      <c r="C1777" s="232" t="str">
        <f>unprmtd_src_summary!D1777</f>
        <v>3010501</v>
      </c>
      <c r="D1777" s="232" t="str">
        <f>unprmtd_src_summary!E1777</f>
        <v>2310001640</v>
      </c>
      <c r="E1777" s="233" t="str">
        <f>unprmtd_src_summary!F1777</f>
        <v xml:space="preserve">Venting - Compressor Startup </v>
      </c>
      <c r="F1777" s="234">
        <f>unprmtd_src_summary!G1777</f>
        <v>0</v>
      </c>
      <c r="G1777" s="234">
        <f>unprmtd_src_summary!H1777</f>
        <v>2.6484012511390646E-2</v>
      </c>
      <c r="H1777" s="234">
        <f>unprmtd_src_summary!I1777</f>
        <v>0</v>
      </c>
      <c r="I1777" s="234">
        <f>unprmtd_src_summary!J1777</f>
        <v>0</v>
      </c>
      <c r="J1777" s="234">
        <f>unprmtd_src_summary!K1777</f>
        <v>0</v>
      </c>
    </row>
    <row r="1778" spans="1:10" s="221" customFormat="1" x14ac:dyDescent="0.2">
      <c r="A1778" s="221" t="s">
        <v>15903</v>
      </c>
      <c r="B1778" s="221" t="str">
        <f>unprmtd_src_summary!C1778</f>
        <v>30</v>
      </c>
      <c r="C1778" s="232" t="str">
        <f>unprmtd_src_summary!D1778</f>
        <v>3010901</v>
      </c>
      <c r="D1778" s="232" t="str">
        <f>unprmtd_src_summary!E1778</f>
        <v>2310001640</v>
      </c>
      <c r="E1778" s="233" t="str">
        <f>unprmtd_src_summary!F1778</f>
        <v xml:space="preserve">Venting - Compressor Startup </v>
      </c>
      <c r="F1778" s="234">
        <f>unprmtd_src_summary!G1778</f>
        <v>0</v>
      </c>
      <c r="G1778" s="234">
        <f>unprmtd_src_summary!H1778</f>
        <v>0</v>
      </c>
      <c r="H1778" s="234">
        <f>unprmtd_src_summary!I1778</f>
        <v>0</v>
      </c>
      <c r="I1778" s="234">
        <f>unprmtd_src_summary!J1778</f>
        <v>0</v>
      </c>
      <c r="J1778" s="234">
        <f>unprmtd_src_summary!K1778</f>
        <v>0</v>
      </c>
    </row>
    <row r="1779" spans="1:10" s="221" customFormat="1" x14ac:dyDescent="0.2">
      <c r="A1779" s="221" t="s">
        <v>15903</v>
      </c>
      <c r="B1779" s="221" t="str">
        <f>unprmtd_src_summary!C1779</f>
        <v>38</v>
      </c>
      <c r="C1779" s="232" t="str">
        <f>unprmtd_src_summary!D1779</f>
        <v>3800701</v>
      </c>
      <c r="D1779" s="232" t="str">
        <f>unprmtd_src_summary!E1779</f>
        <v>2310001640</v>
      </c>
      <c r="E1779" s="233" t="str">
        <f>unprmtd_src_summary!F1779</f>
        <v xml:space="preserve">Venting - Compressor Startup </v>
      </c>
      <c r="F1779" s="234">
        <f>unprmtd_src_summary!G1779</f>
        <v>0</v>
      </c>
      <c r="G1779" s="234">
        <f>unprmtd_src_summary!H1779</f>
        <v>0</v>
      </c>
      <c r="H1779" s="234">
        <f>unprmtd_src_summary!I1779</f>
        <v>0</v>
      </c>
      <c r="I1779" s="234">
        <f>unprmtd_src_summary!J1779</f>
        <v>0</v>
      </c>
      <c r="J1779" s="234">
        <f>unprmtd_src_summary!K1779</f>
        <v>0</v>
      </c>
    </row>
    <row r="1780" spans="1:10" s="221" customFormat="1" x14ac:dyDescent="0.2">
      <c r="A1780" s="221" t="s">
        <v>15903</v>
      </c>
      <c r="B1780" s="221" t="str">
        <f>unprmtd_src_summary!C1780</f>
        <v>38</v>
      </c>
      <c r="C1780" s="232" t="str">
        <f>unprmtd_src_summary!D1780</f>
        <v>3800901</v>
      </c>
      <c r="D1780" s="232" t="str">
        <f>unprmtd_src_summary!E1780</f>
        <v>2310001640</v>
      </c>
      <c r="E1780" s="233" t="str">
        <f>unprmtd_src_summary!F1780</f>
        <v xml:space="preserve">Venting - Compressor Startup </v>
      </c>
      <c r="F1780" s="234">
        <f>unprmtd_src_summary!G1780</f>
        <v>0</v>
      </c>
      <c r="G1780" s="234">
        <f>unprmtd_src_summary!H1780</f>
        <v>0</v>
      </c>
      <c r="H1780" s="234">
        <f>unprmtd_src_summary!I1780</f>
        <v>0</v>
      </c>
      <c r="I1780" s="234">
        <f>unprmtd_src_summary!J1780</f>
        <v>0</v>
      </c>
      <c r="J1780" s="234">
        <f>unprmtd_src_summary!K1780</f>
        <v>0</v>
      </c>
    </row>
    <row r="1781" spans="1:10" s="221" customFormat="1" x14ac:dyDescent="0.2">
      <c r="A1781" s="221" t="s">
        <v>15903</v>
      </c>
      <c r="B1781" s="221" t="str">
        <f>unprmtd_src_summary!C1781</f>
        <v>38</v>
      </c>
      <c r="C1781" s="232" t="str">
        <f>unprmtd_src_summary!D1781</f>
        <v>3801101</v>
      </c>
      <c r="D1781" s="232" t="str">
        <f>unprmtd_src_summary!E1781</f>
        <v>2310001640</v>
      </c>
      <c r="E1781" s="233" t="str">
        <f>unprmtd_src_summary!F1781</f>
        <v xml:space="preserve">Venting - Compressor Startup </v>
      </c>
      <c r="F1781" s="234">
        <f>unprmtd_src_summary!G1781</f>
        <v>0</v>
      </c>
      <c r="G1781" s="234">
        <f>unprmtd_src_summary!H1781</f>
        <v>0</v>
      </c>
      <c r="H1781" s="234">
        <f>unprmtd_src_summary!I1781</f>
        <v>0</v>
      </c>
      <c r="I1781" s="234">
        <f>unprmtd_src_summary!J1781</f>
        <v>0</v>
      </c>
      <c r="J1781" s="234">
        <f>unprmtd_src_summary!K1781</f>
        <v>0</v>
      </c>
    </row>
    <row r="1782" spans="1:10" s="221" customFormat="1" x14ac:dyDescent="0.2">
      <c r="A1782" s="221" t="s">
        <v>15903</v>
      </c>
      <c r="B1782" s="221" t="str">
        <f>unprmtd_src_summary!C1782</f>
        <v>38</v>
      </c>
      <c r="C1782" s="232" t="str">
        <f>unprmtd_src_summary!D1782</f>
        <v>3801301</v>
      </c>
      <c r="D1782" s="232" t="str">
        <f>unprmtd_src_summary!E1782</f>
        <v>2310001640</v>
      </c>
      <c r="E1782" s="233" t="str">
        <f>unprmtd_src_summary!F1782</f>
        <v xml:space="preserve">Venting - Compressor Startup </v>
      </c>
      <c r="F1782" s="234">
        <f>unprmtd_src_summary!G1782</f>
        <v>0</v>
      </c>
      <c r="G1782" s="234">
        <f>unprmtd_src_summary!H1782</f>
        <v>0</v>
      </c>
      <c r="H1782" s="234">
        <f>unprmtd_src_summary!I1782</f>
        <v>0</v>
      </c>
      <c r="I1782" s="234">
        <f>unprmtd_src_summary!J1782</f>
        <v>0</v>
      </c>
      <c r="J1782" s="234">
        <f>unprmtd_src_summary!K1782</f>
        <v>0</v>
      </c>
    </row>
    <row r="1783" spans="1:10" s="221" customFormat="1" x14ac:dyDescent="0.2">
      <c r="A1783" s="221" t="s">
        <v>15903</v>
      </c>
      <c r="B1783" s="221" t="str">
        <f>unprmtd_src_summary!C1783</f>
        <v>38</v>
      </c>
      <c r="C1783" s="232" t="str">
        <f>unprmtd_src_summary!D1783</f>
        <v>3802301</v>
      </c>
      <c r="D1783" s="232" t="str">
        <f>unprmtd_src_summary!E1783</f>
        <v>2310001640</v>
      </c>
      <c r="E1783" s="233" t="str">
        <f>unprmtd_src_summary!F1783</f>
        <v xml:space="preserve">Venting - Compressor Startup </v>
      </c>
      <c r="F1783" s="234">
        <f>unprmtd_src_summary!G1783</f>
        <v>0</v>
      </c>
      <c r="G1783" s="234">
        <f>unprmtd_src_summary!H1783</f>
        <v>0</v>
      </c>
      <c r="H1783" s="234">
        <f>unprmtd_src_summary!I1783</f>
        <v>0</v>
      </c>
      <c r="I1783" s="234">
        <f>unprmtd_src_summary!J1783</f>
        <v>0</v>
      </c>
      <c r="J1783" s="234">
        <f>unprmtd_src_summary!K1783</f>
        <v>0</v>
      </c>
    </row>
    <row r="1784" spans="1:10" s="221" customFormat="1" x14ac:dyDescent="0.2">
      <c r="A1784" s="221" t="s">
        <v>15903</v>
      </c>
      <c r="B1784" s="221" t="str">
        <f>unprmtd_src_summary!C1784</f>
        <v>38</v>
      </c>
      <c r="C1784" s="232" t="str">
        <f>unprmtd_src_summary!D1784</f>
        <v>3802501</v>
      </c>
      <c r="D1784" s="232" t="str">
        <f>unprmtd_src_summary!E1784</f>
        <v>2310001640</v>
      </c>
      <c r="E1784" s="233" t="str">
        <f>unprmtd_src_summary!F1784</f>
        <v xml:space="preserve">Venting - Compressor Startup </v>
      </c>
      <c r="F1784" s="234">
        <f>unprmtd_src_summary!G1784</f>
        <v>0</v>
      </c>
      <c r="G1784" s="234">
        <f>unprmtd_src_summary!H1784</f>
        <v>1.8337631085776118</v>
      </c>
      <c r="H1784" s="234">
        <f>unprmtd_src_summary!I1784</f>
        <v>0</v>
      </c>
      <c r="I1784" s="234">
        <f>unprmtd_src_summary!J1784</f>
        <v>0</v>
      </c>
      <c r="J1784" s="234">
        <f>unprmtd_src_summary!K1784</f>
        <v>0</v>
      </c>
    </row>
    <row r="1785" spans="1:10" s="221" customFormat="1" x14ac:dyDescent="0.2">
      <c r="A1785" s="221" t="s">
        <v>15903</v>
      </c>
      <c r="B1785" s="221" t="str">
        <f>unprmtd_src_summary!C1785</f>
        <v>38</v>
      </c>
      <c r="C1785" s="232" t="str">
        <f>unprmtd_src_summary!D1785</f>
        <v>3803301</v>
      </c>
      <c r="D1785" s="232" t="str">
        <f>unprmtd_src_summary!E1785</f>
        <v>2310001640</v>
      </c>
      <c r="E1785" s="233" t="str">
        <f>unprmtd_src_summary!F1785</f>
        <v xml:space="preserve">Venting - Compressor Startup </v>
      </c>
      <c r="F1785" s="234">
        <f>unprmtd_src_summary!G1785</f>
        <v>0</v>
      </c>
      <c r="G1785" s="234">
        <f>unprmtd_src_summary!H1785</f>
        <v>0</v>
      </c>
      <c r="H1785" s="234">
        <f>unprmtd_src_summary!I1785</f>
        <v>0</v>
      </c>
      <c r="I1785" s="234">
        <f>unprmtd_src_summary!J1785</f>
        <v>0</v>
      </c>
      <c r="J1785" s="234">
        <f>unprmtd_src_summary!K1785</f>
        <v>0</v>
      </c>
    </row>
    <row r="1786" spans="1:10" s="221" customFormat="1" x14ac:dyDescent="0.2">
      <c r="A1786" s="221" t="s">
        <v>15903</v>
      </c>
      <c r="B1786" s="221" t="str">
        <f>unprmtd_src_summary!C1786</f>
        <v>38</v>
      </c>
      <c r="C1786" s="232" t="str">
        <f>unprmtd_src_summary!D1786</f>
        <v>3804901</v>
      </c>
      <c r="D1786" s="232" t="str">
        <f>unprmtd_src_summary!E1786</f>
        <v>2310001640</v>
      </c>
      <c r="E1786" s="233" t="str">
        <f>unprmtd_src_summary!F1786</f>
        <v xml:space="preserve">Venting - Compressor Startup </v>
      </c>
      <c r="F1786" s="234">
        <f>unprmtd_src_summary!G1786</f>
        <v>0</v>
      </c>
      <c r="G1786" s="234">
        <f>unprmtd_src_summary!H1786</f>
        <v>0</v>
      </c>
      <c r="H1786" s="234">
        <f>unprmtd_src_summary!I1786</f>
        <v>0</v>
      </c>
      <c r="I1786" s="234">
        <f>unprmtd_src_summary!J1786</f>
        <v>0</v>
      </c>
      <c r="J1786" s="234">
        <f>unprmtd_src_summary!K1786</f>
        <v>0</v>
      </c>
    </row>
    <row r="1787" spans="1:10" s="221" customFormat="1" x14ac:dyDescent="0.2">
      <c r="A1787" s="221" t="s">
        <v>15903</v>
      </c>
      <c r="B1787" s="221" t="str">
        <f>unprmtd_src_summary!C1787</f>
        <v>38</v>
      </c>
      <c r="C1787" s="232" t="str">
        <f>unprmtd_src_summary!D1787</f>
        <v>3805301</v>
      </c>
      <c r="D1787" s="232" t="str">
        <f>unprmtd_src_summary!E1787</f>
        <v>2310001640</v>
      </c>
      <c r="E1787" s="233" t="str">
        <f>unprmtd_src_summary!F1787</f>
        <v xml:space="preserve">Venting - Compressor Startup </v>
      </c>
      <c r="F1787" s="234">
        <f>unprmtd_src_summary!G1787</f>
        <v>0</v>
      </c>
      <c r="G1787" s="234">
        <f>unprmtd_src_summary!H1787</f>
        <v>1.3858358182489985</v>
      </c>
      <c r="H1787" s="234">
        <f>unprmtd_src_summary!I1787</f>
        <v>0</v>
      </c>
      <c r="I1787" s="234">
        <f>unprmtd_src_summary!J1787</f>
        <v>0</v>
      </c>
      <c r="J1787" s="234">
        <f>unprmtd_src_summary!K1787</f>
        <v>0</v>
      </c>
    </row>
    <row r="1788" spans="1:10" s="221" customFormat="1" x14ac:dyDescent="0.2">
      <c r="A1788" s="221" t="s">
        <v>15903</v>
      </c>
      <c r="B1788" s="221" t="str">
        <f>unprmtd_src_summary!C1788</f>
        <v>38</v>
      </c>
      <c r="C1788" s="232" t="str">
        <f>unprmtd_src_summary!D1788</f>
        <v>3805501</v>
      </c>
      <c r="D1788" s="232" t="str">
        <f>unprmtd_src_summary!E1788</f>
        <v>2310001640</v>
      </c>
      <c r="E1788" s="233" t="str">
        <f>unprmtd_src_summary!F1788</f>
        <v xml:space="preserve">Venting - Compressor Startup </v>
      </c>
      <c r="F1788" s="234">
        <f>unprmtd_src_summary!G1788</f>
        <v>0</v>
      </c>
      <c r="G1788" s="234">
        <f>unprmtd_src_summary!H1788</f>
        <v>0.2405490104433638</v>
      </c>
      <c r="H1788" s="234">
        <f>unprmtd_src_summary!I1788</f>
        <v>0</v>
      </c>
      <c r="I1788" s="234">
        <f>unprmtd_src_summary!J1788</f>
        <v>0</v>
      </c>
      <c r="J1788" s="234">
        <f>unprmtd_src_summary!K1788</f>
        <v>0</v>
      </c>
    </row>
    <row r="1789" spans="1:10" s="221" customFormat="1" x14ac:dyDescent="0.2">
      <c r="A1789" s="221" t="s">
        <v>15903</v>
      </c>
      <c r="B1789" s="221" t="str">
        <f>unprmtd_src_summary!C1789</f>
        <v>38</v>
      </c>
      <c r="C1789" s="232" t="str">
        <f>unprmtd_src_summary!D1789</f>
        <v>3805701</v>
      </c>
      <c r="D1789" s="232" t="str">
        <f>unprmtd_src_summary!E1789</f>
        <v>2310001640</v>
      </c>
      <c r="E1789" s="233" t="str">
        <f>unprmtd_src_summary!F1789</f>
        <v xml:space="preserve">Venting - Compressor Startup </v>
      </c>
      <c r="F1789" s="234">
        <f>unprmtd_src_summary!G1789</f>
        <v>0</v>
      </c>
      <c r="G1789" s="234">
        <f>unprmtd_src_summary!H1789</f>
        <v>0</v>
      </c>
      <c r="H1789" s="234">
        <f>unprmtd_src_summary!I1789</f>
        <v>0</v>
      </c>
      <c r="I1789" s="234">
        <f>unprmtd_src_summary!J1789</f>
        <v>0</v>
      </c>
      <c r="J1789" s="234">
        <f>unprmtd_src_summary!K1789</f>
        <v>0</v>
      </c>
    </row>
    <row r="1790" spans="1:10" s="221" customFormat="1" x14ac:dyDescent="0.2">
      <c r="A1790" s="221" t="s">
        <v>15903</v>
      </c>
      <c r="B1790" s="221" t="str">
        <f>unprmtd_src_summary!C1790</f>
        <v>38</v>
      </c>
      <c r="C1790" s="232" t="str">
        <f>unprmtd_src_summary!D1790</f>
        <v>3806101</v>
      </c>
      <c r="D1790" s="232" t="str">
        <f>unprmtd_src_summary!E1790</f>
        <v>2310001640</v>
      </c>
      <c r="E1790" s="233" t="str">
        <f>unprmtd_src_summary!F1790</f>
        <v xml:space="preserve">Venting - Compressor Startup </v>
      </c>
      <c r="F1790" s="234">
        <f>unprmtd_src_summary!G1790</f>
        <v>0</v>
      </c>
      <c r="G1790" s="234">
        <f>unprmtd_src_summary!H1790</f>
        <v>9.3509844996472378</v>
      </c>
      <c r="H1790" s="234">
        <f>unprmtd_src_summary!I1790</f>
        <v>0</v>
      </c>
      <c r="I1790" s="234">
        <f>unprmtd_src_summary!J1790</f>
        <v>0</v>
      </c>
      <c r="J1790" s="234">
        <f>unprmtd_src_summary!K1790</f>
        <v>0</v>
      </c>
    </row>
    <row r="1791" spans="1:10" s="221" customFormat="1" x14ac:dyDescent="0.2">
      <c r="A1791" s="221" t="s">
        <v>15903</v>
      </c>
      <c r="B1791" s="221" t="str">
        <f>unprmtd_src_summary!C1791</f>
        <v>38</v>
      </c>
      <c r="C1791" s="232" t="str">
        <f>unprmtd_src_summary!D1791</f>
        <v>3807501</v>
      </c>
      <c r="D1791" s="232" t="str">
        <f>unprmtd_src_summary!E1791</f>
        <v>2310001640</v>
      </c>
      <c r="E1791" s="233" t="str">
        <f>unprmtd_src_summary!F1791</f>
        <v xml:space="preserve">Venting - Compressor Startup </v>
      </c>
      <c r="F1791" s="234">
        <f>unprmtd_src_summary!G1791</f>
        <v>0</v>
      </c>
      <c r="G1791" s="234">
        <f>unprmtd_src_summary!H1791</f>
        <v>0</v>
      </c>
      <c r="H1791" s="234">
        <f>unprmtd_src_summary!I1791</f>
        <v>0</v>
      </c>
      <c r="I1791" s="234">
        <f>unprmtd_src_summary!J1791</f>
        <v>0</v>
      </c>
      <c r="J1791" s="234">
        <f>unprmtd_src_summary!K1791</f>
        <v>0</v>
      </c>
    </row>
    <row r="1792" spans="1:10" s="221" customFormat="1" x14ac:dyDescent="0.2">
      <c r="A1792" s="221" t="s">
        <v>15903</v>
      </c>
      <c r="B1792" s="221" t="str">
        <f>unprmtd_src_summary!C1792</f>
        <v>38</v>
      </c>
      <c r="C1792" s="232" t="str">
        <f>unprmtd_src_summary!D1792</f>
        <v>3808701</v>
      </c>
      <c r="D1792" s="232" t="str">
        <f>unprmtd_src_summary!E1792</f>
        <v>2310001640</v>
      </c>
      <c r="E1792" s="233" t="str">
        <f>unprmtd_src_summary!F1792</f>
        <v xml:space="preserve">Venting - Compressor Startup </v>
      </c>
      <c r="F1792" s="234">
        <f>unprmtd_src_summary!G1792</f>
        <v>0</v>
      </c>
      <c r="G1792" s="234">
        <f>unprmtd_src_summary!H1792</f>
        <v>0</v>
      </c>
      <c r="H1792" s="234">
        <f>unprmtd_src_summary!I1792</f>
        <v>0</v>
      </c>
      <c r="I1792" s="234">
        <f>unprmtd_src_summary!J1792</f>
        <v>0</v>
      </c>
      <c r="J1792" s="234">
        <f>unprmtd_src_summary!K1792</f>
        <v>0</v>
      </c>
    </row>
    <row r="1793" spans="1:10" s="221" customFormat="1" ht="11.25" customHeight="1" x14ac:dyDescent="0.2">
      <c r="A1793" s="221" t="s">
        <v>15903</v>
      </c>
      <c r="B1793" s="221" t="str">
        <f>unprmtd_src_summary!C1793</f>
        <v>38</v>
      </c>
      <c r="C1793" s="232" t="str">
        <f>unprmtd_src_summary!D1793</f>
        <v>3808901</v>
      </c>
      <c r="D1793" s="232" t="str">
        <f>unprmtd_src_summary!E1793</f>
        <v>2310001640</v>
      </c>
      <c r="E1793" s="233" t="str">
        <f>unprmtd_src_summary!F1793</f>
        <v xml:space="preserve">Venting - Compressor Startup </v>
      </c>
      <c r="F1793" s="234">
        <f>unprmtd_src_summary!G1793</f>
        <v>0</v>
      </c>
      <c r="G1793" s="234">
        <f>unprmtd_src_summary!H1793</f>
        <v>0</v>
      </c>
      <c r="H1793" s="234">
        <f>unprmtd_src_summary!I1793</f>
        <v>0</v>
      </c>
      <c r="I1793" s="234">
        <f>unprmtd_src_summary!J1793</f>
        <v>0</v>
      </c>
      <c r="J1793" s="234">
        <f>unprmtd_src_summary!K1793</f>
        <v>0</v>
      </c>
    </row>
    <row r="1794" spans="1:10" s="221" customFormat="1" x14ac:dyDescent="0.2">
      <c r="A1794" s="221" t="s">
        <v>15903</v>
      </c>
      <c r="B1794" s="221" t="str">
        <f>unprmtd_src_summary!C1794</f>
        <v>38</v>
      </c>
      <c r="C1794" s="232" t="str">
        <f>unprmtd_src_summary!D1794</f>
        <v>3810101</v>
      </c>
      <c r="D1794" s="232" t="str">
        <f>unprmtd_src_summary!E1794</f>
        <v>2310001640</v>
      </c>
      <c r="E1794" s="233" t="str">
        <f>unprmtd_src_summary!F1794</f>
        <v xml:space="preserve">Venting - Compressor Startup </v>
      </c>
      <c r="F1794" s="234">
        <f>unprmtd_src_summary!G1794</f>
        <v>0</v>
      </c>
      <c r="G1794" s="234">
        <f>unprmtd_src_summary!H1794</f>
        <v>0</v>
      </c>
      <c r="H1794" s="234">
        <f>unprmtd_src_summary!I1794</f>
        <v>0</v>
      </c>
      <c r="I1794" s="234">
        <f>unprmtd_src_summary!J1794</f>
        <v>0</v>
      </c>
      <c r="J1794" s="234">
        <f>unprmtd_src_summary!K1794</f>
        <v>0</v>
      </c>
    </row>
    <row r="1795" spans="1:10" s="221" customFormat="1" x14ac:dyDescent="0.2">
      <c r="A1795" s="221" t="s">
        <v>15903</v>
      </c>
      <c r="B1795" s="221" t="str">
        <f>unprmtd_src_summary!C1795</f>
        <v>38</v>
      </c>
      <c r="C1795" s="232" t="str">
        <f>unprmtd_src_summary!D1795</f>
        <v>3810501</v>
      </c>
      <c r="D1795" s="232" t="str">
        <f>unprmtd_src_summary!E1795</f>
        <v>2310001640</v>
      </c>
      <c r="E1795" s="233" t="str">
        <f>unprmtd_src_summary!F1795</f>
        <v xml:space="preserve">Venting - Compressor Startup </v>
      </c>
      <c r="F1795" s="234">
        <f>unprmtd_src_summary!G1795</f>
        <v>0</v>
      </c>
      <c r="G1795" s="234">
        <f>unprmtd_src_summary!H1795</f>
        <v>0</v>
      </c>
      <c r="H1795" s="234">
        <f>unprmtd_src_summary!I1795</f>
        <v>0</v>
      </c>
      <c r="I1795" s="234">
        <f>unprmtd_src_summary!J1795</f>
        <v>0</v>
      </c>
      <c r="J1795" s="234">
        <f>unprmtd_src_summary!K1795</f>
        <v>0</v>
      </c>
    </row>
    <row r="1796" spans="1:10" s="221" customFormat="1" x14ac:dyDescent="0.2">
      <c r="A1796" s="221" t="s">
        <v>15903</v>
      </c>
      <c r="B1796" s="221" t="str">
        <f>unprmtd_src_summary!C1796</f>
        <v>46</v>
      </c>
      <c r="C1796" s="232" t="str">
        <f>unprmtd_src_summary!D1796</f>
        <v>4606301</v>
      </c>
      <c r="D1796" s="232" t="str">
        <f>unprmtd_src_summary!E1796</f>
        <v>2310001640</v>
      </c>
      <c r="E1796" s="233" t="str">
        <f>unprmtd_src_summary!F1796</f>
        <v xml:space="preserve">Venting - Compressor Startup </v>
      </c>
      <c r="F1796" s="234">
        <f>unprmtd_src_summary!G1796</f>
        <v>0</v>
      </c>
      <c r="G1796" s="234">
        <f>unprmtd_src_summary!H1796</f>
        <v>0</v>
      </c>
      <c r="H1796" s="234">
        <f>unprmtd_src_summary!I1796</f>
        <v>0</v>
      </c>
      <c r="I1796" s="234">
        <f>unprmtd_src_summary!J1796</f>
        <v>0</v>
      </c>
      <c r="J1796" s="234">
        <f>unprmtd_src_summary!K1796</f>
        <v>0</v>
      </c>
    </row>
    <row r="1797" spans="1:10" s="221" customFormat="1" x14ac:dyDescent="0.2">
      <c r="A1797" s="221" t="s">
        <v>15903</v>
      </c>
      <c r="B1797" s="221" t="str">
        <f>unprmtd_src_summary!C1797</f>
        <v>46</v>
      </c>
      <c r="C1797" s="232" t="str">
        <f>unprmtd_src_summary!D1797</f>
        <v>4601901</v>
      </c>
      <c r="D1797" s="232" t="str">
        <f>unprmtd_src_summary!E1797</f>
        <v>2310001640</v>
      </c>
      <c r="E1797" s="233" t="str">
        <f>unprmtd_src_summary!F1797</f>
        <v xml:space="preserve">Venting - Compressor Startup </v>
      </c>
      <c r="F1797" s="234">
        <f>unprmtd_src_summary!G1797</f>
        <v>0</v>
      </c>
      <c r="G1797" s="234">
        <f>unprmtd_src_summary!H1797</f>
        <v>0</v>
      </c>
      <c r="H1797" s="234">
        <f>unprmtd_src_summary!I1797</f>
        <v>0</v>
      </c>
      <c r="I1797" s="234">
        <f>unprmtd_src_summary!J1797</f>
        <v>0</v>
      </c>
      <c r="J1797" s="234">
        <f>unprmtd_src_summary!K1797</f>
        <v>0</v>
      </c>
    </row>
    <row r="1798" spans="1:10" s="226" customFormat="1" x14ac:dyDescent="0.2">
      <c r="A1798" s="226" t="s">
        <v>15903</v>
      </c>
      <c r="B1798" s="226" t="str">
        <f>unprmtd_src_summary!C1798</f>
        <v>30</v>
      </c>
      <c r="C1798" s="235" t="str">
        <f>unprmtd_src_summary!D1798</f>
        <v>3001102</v>
      </c>
      <c r="D1798" s="235" t="str">
        <f>unprmtd_src_summary!E1798</f>
        <v>2310001640</v>
      </c>
      <c r="E1798" s="236" t="str">
        <f>unprmtd_src_summary!F1798</f>
        <v xml:space="preserve">Venting - Compressor Startup </v>
      </c>
      <c r="F1798" s="237">
        <f>unprmtd_src_summary!G1798</f>
        <v>0</v>
      </c>
      <c r="G1798" s="237">
        <f>unprmtd_src_summary!H1798</f>
        <v>0.25035043560393555</v>
      </c>
      <c r="H1798" s="237">
        <f>unprmtd_src_summary!I1798</f>
        <v>0</v>
      </c>
      <c r="I1798" s="237">
        <f>unprmtd_src_summary!J1798</f>
        <v>0</v>
      </c>
      <c r="J1798" s="237">
        <f>unprmtd_src_summary!K1798</f>
        <v>0</v>
      </c>
    </row>
    <row r="1799" spans="1:10" s="226" customFormat="1" x14ac:dyDescent="0.2">
      <c r="A1799" s="226" t="s">
        <v>15903</v>
      </c>
      <c r="B1799" s="226" t="str">
        <f>unprmtd_src_summary!C1799</f>
        <v>30</v>
      </c>
      <c r="C1799" s="235" t="str">
        <f>unprmtd_src_summary!D1799</f>
        <v>3001702</v>
      </c>
      <c r="D1799" s="235" t="str">
        <f>unprmtd_src_summary!E1799</f>
        <v>2310001640</v>
      </c>
      <c r="E1799" s="236" t="str">
        <f>unprmtd_src_summary!F1799</f>
        <v xml:space="preserve">Venting - Compressor Startup </v>
      </c>
      <c r="F1799" s="237">
        <f>unprmtd_src_summary!G1799</f>
        <v>0</v>
      </c>
      <c r="G1799" s="237">
        <f>unprmtd_src_summary!H1799</f>
        <v>0.18778623201652395</v>
      </c>
      <c r="H1799" s="237">
        <f>unprmtd_src_summary!I1799</f>
        <v>0</v>
      </c>
      <c r="I1799" s="237">
        <f>unprmtd_src_summary!J1799</f>
        <v>0</v>
      </c>
      <c r="J1799" s="237">
        <f>unprmtd_src_summary!K1799</f>
        <v>0</v>
      </c>
    </row>
    <row r="1800" spans="1:10" s="226" customFormat="1" x14ac:dyDescent="0.2">
      <c r="A1800" s="226" t="s">
        <v>15903</v>
      </c>
      <c r="B1800" s="226" t="str">
        <f>unprmtd_src_summary!C1800</f>
        <v>30</v>
      </c>
      <c r="C1800" s="235" t="str">
        <f>unprmtd_src_summary!D1800</f>
        <v>3001902</v>
      </c>
      <c r="D1800" s="235" t="str">
        <f>unprmtd_src_summary!E1800</f>
        <v>2310001640</v>
      </c>
      <c r="E1800" s="236" t="str">
        <f>unprmtd_src_summary!F1800</f>
        <v xml:space="preserve">Venting - Compressor Startup </v>
      </c>
      <c r="F1800" s="237">
        <f>unprmtd_src_summary!G1800</f>
        <v>0</v>
      </c>
      <c r="G1800" s="237">
        <f>unprmtd_src_summary!H1800</f>
        <v>0</v>
      </c>
      <c r="H1800" s="237">
        <f>unprmtd_src_summary!I1800</f>
        <v>0</v>
      </c>
      <c r="I1800" s="237">
        <f>unprmtd_src_summary!J1800</f>
        <v>0</v>
      </c>
      <c r="J1800" s="237">
        <f>unprmtd_src_summary!K1800</f>
        <v>0</v>
      </c>
    </row>
    <row r="1801" spans="1:10" s="226" customFormat="1" x14ac:dyDescent="0.2">
      <c r="A1801" s="226" t="s">
        <v>15903</v>
      </c>
      <c r="B1801" s="226" t="str">
        <f>unprmtd_src_summary!C1801</f>
        <v>30</v>
      </c>
      <c r="C1801" s="235" t="str">
        <f>unprmtd_src_summary!D1801</f>
        <v>3002102</v>
      </c>
      <c r="D1801" s="235" t="str">
        <f>unprmtd_src_summary!E1801</f>
        <v>2310001640</v>
      </c>
      <c r="E1801" s="236" t="str">
        <f>unprmtd_src_summary!F1801</f>
        <v xml:space="preserve">Venting - Compressor Startup </v>
      </c>
      <c r="F1801" s="237">
        <f>unprmtd_src_summary!G1801</f>
        <v>0</v>
      </c>
      <c r="G1801" s="237">
        <f>unprmtd_src_summary!H1801</f>
        <v>0.51426875144484185</v>
      </c>
      <c r="H1801" s="237">
        <f>unprmtd_src_summary!I1801</f>
        <v>0</v>
      </c>
      <c r="I1801" s="237">
        <f>unprmtd_src_summary!J1801</f>
        <v>0</v>
      </c>
      <c r="J1801" s="237">
        <f>unprmtd_src_summary!K1801</f>
        <v>0</v>
      </c>
    </row>
    <row r="1802" spans="1:10" s="226" customFormat="1" x14ac:dyDescent="0.2">
      <c r="A1802" s="226" t="s">
        <v>15903</v>
      </c>
      <c r="B1802" s="226" t="str">
        <f>unprmtd_src_summary!C1802</f>
        <v>30</v>
      </c>
      <c r="C1802" s="235" t="str">
        <f>unprmtd_src_summary!D1802</f>
        <v>3002502</v>
      </c>
      <c r="D1802" s="235" t="str">
        <f>unprmtd_src_summary!E1802</f>
        <v>2310001640</v>
      </c>
      <c r="E1802" s="236" t="str">
        <f>unprmtd_src_summary!F1802</f>
        <v xml:space="preserve">Venting - Compressor Startup </v>
      </c>
      <c r="F1802" s="237">
        <f>unprmtd_src_summary!G1802</f>
        <v>0</v>
      </c>
      <c r="G1802" s="237">
        <f>unprmtd_src_summary!H1802</f>
        <v>94.506374832847612</v>
      </c>
      <c r="H1802" s="237">
        <f>unprmtd_src_summary!I1802</f>
        <v>0</v>
      </c>
      <c r="I1802" s="237">
        <f>unprmtd_src_summary!J1802</f>
        <v>0</v>
      </c>
      <c r="J1802" s="237">
        <f>unprmtd_src_summary!K1802</f>
        <v>0</v>
      </c>
    </row>
    <row r="1803" spans="1:10" s="226" customFormat="1" x14ac:dyDescent="0.2">
      <c r="A1803" s="226" t="s">
        <v>15903</v>
      </c>
      <c r="B1803" s="226" t="str">
        <f>unprmtd_src_summary!C1803</f>
        <v>30</v>
      </c>
      <c r="C1803" s="235" t="str">
        <f>unprmtd_src_summary!D1803</f>
        <v>3003302</v>
      </c>
      <c r="D1803" s="235" t="str">
        <f>unprmtd_src_summary!E1803</f>
        <v>2310001640</v>
      </c>
      <c r="E1803" s="236" t="str">
        <f>unprmtd_src_summary!F1803</f>
        <v xml:space="preserve">Venting - Compressor Startup </v>
      </c>
      <c r="F1803" s="237">
        <f>unprmtd_src_summary!G1803</f>
        <v>0</v>
      </c>
      <c r="G1803" s="237">
        <f>unprmtd_src_summary!H1803</f>
        <v>7.8857902651183562E-3</v>
      </c>
      <c r="H1803" s="237">
        <f>unprmtd_src_summary!I1803</f>
        <v>0</v>
      </c>
      <c r="I1803" s="237">
        <f>unprmtd_src_summary!J1803</f>
        <v>0</v>
      </c>
      <c r="J1803" s="237">
        <f>unprmtd_src_summary!K1803</f>
        <v>0</v>
      </c>
    </row>
    <row r="1804" spans="1:10" s="226" customFormat="1" x14ac:dyDescent="0.2">
      <c r="A1804" s="226" t="s">
        <v>15903</v>
      </c>
      <c r="B1804" s="226" t="str">
        <f>unprmtd_src_summary!C1804</f>
        <v>30</v>
      </c>
      <c r="C1804" s="235" t="str">
        <f>unprmtd_src_summary!D1804</f>
        <v>3005502</v>
      </c>
      <c r="D1804" s="235" t="str">
        <f>unprmtd_src_summary!E1804</f>
        <v>2310001640</v>
      </c>
      <c r="E1804" s="236" t="str">
        <f>unprmtd_src_summary!F1804</f>
        <v xml:space="preserve">Venting - Compressor Startup </v>
      </c>
      <c r="F1804" s="237">
        <f>unprmtd_src_summary!G1804</f>
        <v>0</v>
      </c>
      <c r="G1804" s="237">
        <f>unprmtd_src_summary!H1804</f>
        <v>0</v>
      </c>
      <c r="H1804" s="237">
        <f>unprmtd_src_summary!I1804</f>
        <v>0</v>
      </c>
      <c r="I1804" s="237">
        <f>unprmtd_src_summary!J1804</f>
        <v>0</v>
      </c>
      <c r="J1804" s="237">
        <f>unprmtd_src_summary!K1804</f>
        <v>0</v>
      </c>
    </row>
    <row r="1805" spans="1:10" s="226" customFormat="1" x14ac:dyDescent="0.2">
      <c r="A1805" s="226" t="s">
        <v>15903</v>
      </c>
      <c r="B1805" s="226" t="str">
        <f>unprmtd_src_summary!C1805</f>
        <v>30</v>
      </c>
      <c r="C1805" s="235" t="str">
        <f>unprmtd_src_summary!D1805</f>
        <v>3007902</v>
      </c>
      <c r="D1805" s="235" t="str">
        <f>unprmtd_src_summary!E1805</f>
        <v>2310001640</v>
      </c>
      <c r="E1805" s="236" t="str">
        <f>unprmtd_src_summary!F1805</f>
        <v xml:space="preserve">Venting - Compressor Startup </v>
      </c>
      <c r="F1805" s="237">
        <f>unprmtd_src_summary!G1805</f>
        <v>0</v>
      </c>
      <c r="G1805" s="237">
        <f>unprmtd_src_summary!H1805</f>
        <v>3.0322483937242777E-2</v>
      </c>
      <c r="H1805" s="237">
        <f>unprmtd_src_summary!I1805</f>
        <v>0</v>
      </c>
      <c r="I1805" s="237">
        <f>unprmtd_src_summary!J1805</f>
        <v>0</v>
      </c>
      <c r="J1805" s="237">
        <f>unprmtd_src_summary!K1805</f>
        <v>0</v>
      </c>
    </row>
    <row r="1806" spans="1:10" s="226" customFormat="1" x14ac:dyDescent="0.2">
      <c r="A1806" s="226" t="s">
        <v>15903</v>
      </c>
      <c r="B1806" s="226" t="str">
        <f>unprmtd_src_summary!C1806</f>
        <v>30</v>
      </c>
      <c r="C1806" s="235" t="str">
        <f>unprmtd_src_summary!D1806</f>
        <v>3008302</v>
      </c>
      <c r="D1806" s="235" t="str">
        <f>unprmtd_src_summary!E1806</f>
        <v>2310001640</v>
      </c>
      <c r="E1806" s="236" t="str">
        <f>unprmtd_src_summary!F1806</f>
        <v xml:space="preserve">Venting - Compressor Startup </v>
      </c>
      <c r="F1806" s="237">
        <f>unprmtd_src_summary!G1806</f>
        <v>0</v>
      </c>
      <c r="G1806" s="237">
        <f>unprmtd_src_summary!H1806</f>
        <v>55.816462486978857</v>
      </c>
      <c r="H1806" s="237">
        <f>unprmtd_src_summary!I1806</f>
        <v>0</v>
      </c>
      <c r="I1806" s="237">
        <f>unprmtd_src_summary!J1806</f>
        <v>0</v>
      </c>
      <c r="J1806" s="237">
        <f>unprmtd_src_summary!K1806</f>
        <v>0</v>
      </c>
    </row>
    <row r="1807" spans="1:10" s="226" customFormat="1" x14ac:dyDescent="0.2">
      <c r="A1807" s="226" t="s">
        <v>15903</v>
      </c>
      <c r="B1807" s="226" t="str">
        <f>unprmtd_src_summary!C1807</f>
        <v>30</v>
      </c>
      <c r="C1807" s="235" t="str">
        <f>unprmtd_src_summary!D1807</f>
        <v>3008502</v>
      </c>
      <c r="D1807" s="235" t="str">
        <f>unprmtd_src_summary!E1807</f>
        <v>2310001640</v>
      </c>
      <c r="E1807" s="236" t="str">
        <f>unprmtd_src_summary!F1807</f>
        <v xml:space="preserve">Venting - Compressor Startup </v>
      </c>
      <c r="F1807" s="237">
        <f>unprmtd_src_summary!G1807</f>
        <v>0</v>
      </c>
      <c r="G1807" s="237">
        <f>unprmtd_src_summary!H1807</f>
        <v>2.3120704959230305</v>
      </c>
      <c r="H1807" s="237">
        <f>unprmtd_src_summary!I1807</f>
        <v>0</v>
      </c>
      <c r="I1807" s="237">
        <f>unprmtd_src_summary!J1807</f>
        <v>0</v>
      </c>
      <c r="J1807" s="237">
        <f>unprmtd_src_summary!K1807</f>
        <v>0</v>
      </c>
    </row>
    <row r="1808" spans="1:10" s="226" customFormat="1" x14ac:dyDescent="0.2">
      <c r="A1808" s="226" t="s">
        <v>15903</v>
      </c>
      <c r="B1808" s="226" t="str">
        <f>unprmtd_src_summary!C1808</f>
        <v>30</v>
      </c>
      <c r="C1808" s="235" t="str">
        <f>unprmtd_src_summary!D1808</f>
        <v>3009102</v>
      </c>
      <c r="D1808" s="235" t="str">
        <f>unprmtd_src_summary!E1808</f>
        <v>2310001640</v>
      </c>
      <c r="E1808" s="236" t="str">
        <f>unprmtd_src_summary!F1808</f>
        <v xml:space="preserve">Venting - Compressor Startup </v>
      </c>
      <c r="F1808" s="237">
        <f>unprmtd_src_summary!G1808</f>
        <v>0</v>
      </c>
      <c r="G1808" s="237">
        <f>unprmtd_src_summary!H1808</f>
        <v>2.5745592872272915</v>
      </c>
      <c r="H1808" s="237">
        <f>unprmtd_src_summary!I1808</f>
        <v>0</v>
      </c>
      <c r="I1808" s="237">
        <f>unprmtd_src_summary!J1808</f>
        <v>0</v>
      </c>
      <c r="J1808" s="237">
        <f>unprmtd_src_summary!K1808</f>
        <v>0</v>
      </c>
    </row>
    <row r="1809" spans="1:10" s="226" customFormat="1" x14ac:dyDescent="0.2">
      <c r="A1809" s="226" t="s">
        <v>15903</v>
      </c>
      <c r="B1809" s="226" t="str">
        <f>unprmtd_src_summary!C1809</f>
        <v>30</v>
      </c>
      <c r="C1809" s="235" t="str">
        <f>unprmtd_src_summary!D1809</f>
        <v>3010502</v>
      </c>
      <c r="D1809" s="235" t="str">
        <f>unprmtd_src_summary!E1809</f>
        <v>2310001640</v>
      </c>
      <c r="E1809" s="236" t="str">
        <f>unprmtd_src_summary!F1809</f>
        <v xml:space="preserve">Venting - Compressor Startup </v>
      </c>
      <c r="F1809" s="237">
        <f>unprmtd_src_summary!G1809</f>
        <v>0</v>
      </c>
      <c r="G1809" s="237">
        <f>unprmtd_src_summary!H1809</f>
        <v>5.9208997874564755</v>
      </c>
      <c r="H1809" s="237">
        <f>unprmtd_src_summary!I1809</f>
        <v>0</v>
      </c>
      <c r="I1809" s="237">
        <f>unprmtd_src_summary!J1809</f>
        <v>0</v>
      </c>
      <c r="J1809" s="237">
        <f>unprmtd_src_summary!K1809</f>
        <v>0</v>
      </c>
    </row>
    <row r="1810" spans="1:10" s="226" customFormat="1" x14ac:dyDescent="0.2">
      <c r="A1810" s="226" t="s">
        <v>15903</v>
      </c>
      <c r="B1810" s="226" t="str">
        <f>unprmtd_src_summary!C1810</f>
        <v>30</v>
      </c>
      <c r="C1810" s="235" t="str">
        <f>unprmtd_src_summary!D1810</f>
        <v>3010902</v>
      </c>
      <c r="D1810" s="235" t="str">
        <f>unprmtd_src_summary!E1810</f>
        <v>2310001640</v>
      </c>
      <c r="E1810" s="236" t="str">
        <f>unprmtd_src_summary!F1810</f>
        <v xml:space="preserve">Venting - Compressor Startup </v>
      </c>
      <c r="F1810" s="237">
        <f>unprmtd_src_summary!G1810</f>
        <v>0</v>
      </c>
      <c r="G1810" s="237">
        <f>unprmtd_src_summary!H1810</f>
        <v>1.8237672392735165</v>
      </c>
      <c r="H1810" s="237">
        <f>unprmtd_src_summary!I1810</f>
        <v>0</v>
      </c>
      <c r="I1810" s="237">
        <f>unprmtd_src_summary!J1810</f>
        <v>0</v>
      </c>
      <c r="J1810" s="237">
        <f>unprmtd_src_summary!K1810</f>
        <v>0</v>
      </c>
    </row>
    <row r="1811" spans="1:10" s="226" customFormat="1" x14ac:dyDescent="0.2">
      <c r="A1811" s="226" t="s">
        <v>15903</v>
      </c>
      <c r="B1811" s="226" t="str">
        <f>unprmtd_src_summary!C1811</f>
        <v>38</v>
      </c>
      <c r="C1811" s="235" t="str">
        <f>unprmtd_src_summary!D1811</f>
        <v>3800702</v>
      </c>
      <c r="D1811" s="235" t="str">
        <f>unprmtd_src_summary!E1811</f>
        <v>2310001640</v>
      </c>
      <c r="E1811" s="236" t="str">
        <f>unprmtd_src_summary!F1811</f>
        <v xml:space="preserve">Venting - Compressor Startup </v>
      </c>
      <c r="F1811" s="237">
        <f>unprmtd_src_summary!G1811</f>
        <v>0</v>
      </c>
      <c r="G1811" s="237">
        <f>unprmtd_src_summary!H1811</f>
        <v>15.852480096394894</v>
      </c>
      <c r="H1811" s="237">
        <f>unprmtd_src_summary!I1811</f>
        <v>0</v>
      </c>
      <c r="I1811" s="237">
        <f>unprmtd_src_summary!J1811</f>
        <v>0</v>
      </c>
      <c r="J1811" s="237">
        <f>unprmtd_src_summary!K1811</f>
        <v>0</v>
      </c>
    </row>
    <row r="1812" spans="1:10" s="226" customFormat="1" x14ac:dyDescent="0.2">
      <c r="A1812" s="226" t="s">
        <v>15903</v>
      </c>
      <c r="B1812" s="226" t="str">
        <f>unprmtd_src_summary!C1812</f>
        <v>38</v>
      </c>
      <c r="C1812" s="235" t="str">
        <f>unprmtd_src_summary!D1812</f>
        <v>3800902</v>
      </c>
      <c r="D1812" s="235" t="str">
        <f>unprmtd_src_summary!E1812</f>
        <v>2310001640</v>
      </c>
      <c r="E1812" s="236" t="str">
        <f>unprmtd_src_summary!F1812</f>
        <v xml:space="preserve">Venting - Compressor Startup </v>
      </c>
      <c r="F1812" s="237">
        <f>unprmtd_src_summary!G1812</f>
        <v>0</v>
      </c>
      <c r="G1812" s="237">
        <f>unprmtd_src_summary!H1812</f>
        <v>0.36980395444185171</v>
      </c>
      <c r="H1812" s="237">
        <f>unprmtd_src_summary!I1812</f>
        <v>0</v>
      </c>
      <c r="I1812" s="237">
        <f>unprmtd_src_summary!J1812</f>
        <v>0</v>
      </c>
      <c r="J1812" s="237">
        <f>unprmtd_src_summary!K1812</f>
        <v>0</v>
      </c>
    </row>
    <row r="1813" spans="1:10" s="226" customFormat="1" x14ac:dyDescent="0.2">
      <c r="A1813" s="226" t="s">
        <v>15903</v>
      </c>
      <c r="B1813" s="226" t="str">
        <f>unprmtd_src_summary!C1813</f>
        <v>38</v>
      </c>
      <c r="C1813" s="235" t="str">
        <f>unprmtd_src_summary!D1813</f>
        <v>3801102</v>
      </c>
      <c r="D1813" s="235" t="str">
        <f>unprmtd_src_summary!E1813</f>
        <v>2310001640</v>
      </c>
      <c r="E1813" s="236" t="str">
        <f>unprmtd_src_summary!F1813</f>
        <v xml:space="preserve">Venting - Compressor Startup </v>
      </c>
      <c r="F1813" s="237">
        <f>unprmtd_src_summary!G1813</f>
        <v>0</v>
      </c>
      <c r="G1813" s="237">
        <f>unprmtd_src_summary!H1813</f>
        <v>70.332369548968174</v>
      </c>
      <c r="H1813" s="237">
        <f>unprmtd_src_summary!I1813</f>
        <v>0</v>
      </c>
      <c r="I1813" s="237">
        <f>unprmtd_src_summary!J1813</f>
        <v>0</v>
      </c>
      <c r="J1813" s="237">
        <f>unprmtd_src_summary!K1813</f>
        <v>0</v>
      </c>
    </row>
    <row r="1814" spans="1:10" s="226" customFormat="1" x14ac:dyDescent="0.2">
      <c r="A1814" s="226" t="s">
        <v>15903</v>
      </c>
      <c r="B1814" s="226" t="str">
        <f>unprmtd_src_summary!C1814</f>
        <v>38</v>
      </c>
      <c r="C1814" s="235" t="str">
        <f>unprmtd_src_summary!D1814</f>
        <v>3801302</v>
      </c>
      <c r="D1814" s="235" t="str">
        <f>unprmtd_src_summary!E1814</f>
        <v>2310001640</v>
      </c>
      <c r="E1814" s="236" t="str">
        <f>unprmtd_src_summary!F1814</f>
        <v xml:space="preserve">Venting - Compressor Startup </v>
      </c>
      <c r="F1814" s="237">
        <f>unprmtd_src_summary!G1814</f>
        <v>0</v>
      </c>
      <c r="G1814" s="237">
        <f>unprmtd_src_summary!H1814</f>
        <v>10.028870796232132</v>
      </c>
      <c r="H1814" s="237">
        <f>unprmtd_src_summary!I1814</f>
        <v>0</v>
      </c>
      <c r="I1814" s="237">
        <f>unprmtd_src_summary!J1814</f>
        <v>0</v>
      </c>
      <c r="J1814" s="237">
        <f>unprmtd_src_summary!K1814</f>
        <v>0</v>
      </c>
    </row>
    <row r="1815" spans="1:10" s="226" customFormat="1" x14ac:dyDescent="0.2">
      <c r="A1815" s="226" t="s">
        <v>15903</v>
      </c>
      <c r="B1815" s="226" t="str">
        <f>unprmtd_src_summary!C1815</f>
        <v>38</v>
      </c>
      <c r="C1815" s="235" t="str">
        <f>unprmtd_src_summary!D1815</f>
        <v>3802302</v>
      </c>
      <c r="D1815" s="235" t="str">
        <f>unprmtd_src_summary!E1815</f>
        <v>2310001640</v>
      </c>
      <c r="E1815" s="236" t="str">
        <f>unprmtd_src_summary!F1815</f>
        <v xml:space="preserve">Venting - Compressor Startup </v>
      </c>
      <c r="F1815" s="237">
        <f>unprmtd_src_summary!G1815</f>
        <v>0</v>
      </c>
      <c r="G1815" s="237">
        <f>unprmtd_src_summary!H1815</f>
        <v>7.7131850795665535</v>
      </c>
      <c r="H1815" s="237">
        <f>unprmtd_src_summary!I1815</f>
        <v>0</v>
      </c>
      <c r="I1815" s="237">
        <f>unprmtd_src_summary!J1815</f>
        <v>0</v>
      </c>
      <c r="J1815" s="237">
        <f>unprmtd_src_summary!K1815</f>
        <v>0</v>
      </c>
    </row>
    <row r="1816" spans="1:10" s="226" customFormat="1" x14ac:dyDescent="0.2">
      <c r="A1816" s="226" t="s">
        <v>15903</v>
      </c>
      <c r="B1816" s="226" t="str">
        <f>unprmtd_src_summary!C1816</f>
        <v>38</v>
      </c>
      <c r="C1816" s="235" t="str">
        <f>unprmtd_src_summary!D1816</f>
        <v>3802502</v>
      </c>
      <c r="D1816" s="235" t="str">
        <f>unprmtd_src_summary!E1816</f>
        <v>2310001640</v>
      </c>
      <c r="E1816" s="236" t="str">
        <f>unprmtd_src_summary!F1816</f>
        <v xml:space="preserve">Venting - Compressor Startup </v>
      </c>
      <c r="F1816" s="237">
        <f>unprmtd_src_summary!G1816</f>
        <v>0</v>
      </c>
      <c r="G1816" s="237">
        <f>unprmtd_src_summary!H1816</f>
        <v>19.969370330050321</v>
      </c>
      <c r="H1816" s="237">
        <f>unprmtd_src_summary!I1816</f>
        <v>0</v>
      </c>
      <c r="I1816" s="237">
        <f>unprmtd_src_summary!J1816</f>
        <v>0</v>
      </c>
      <c r="J1816" s="237">
        <f>unprmtd_src_summary!K1816</f>
        <v>0</v>
      </c>
    </row>
    <row r="1817" spans="1:10" s="226" customFormat="1" x14ac:dyDescent="0.2">
      <c r="A1817" s="226" t="s">
        <v>15903</v>
      </c>
      <c r="B1817" s="226" t="str">
        <f>unprmtd_src_summary!C1817</f>
        <v>38</v>
      </c>
      <c r="C1817" s="235" t="str">
        <f>unprmtd_src_summary!D1817</f>
        <v>3803302</v>
      </c>
      <c r="D1817" s="235" t="str">
        <f>unprmtd_src_summary!E1817</f>
        <v>2310001640</v>
      </c>
      <c r="E1817" s="236" t="str">
        <f>unprmtd_src_summary!F1817</f>
        <v xml:space="preserve">Venting - Compressor Startup </v>
      </c>
      <c r="F1817" s="237">
        <f>unprmtd_src_summary!G1817</f>
        <v>0</v>
      </c>
      <c r="G1817" s="237">
        <f>unprmtd_src_summary!H1817</f>
        <v>2.2800268212338577</v>
      </c>
      <c r="H1817" s="237">
        <f>unprmtd_src_summary!I1817</f>
        <v>0</v>
      </c>
      <c r="I1817" s="237">
        <f>unprmtd_src_summary!J1817</f>
        <v>0</v>
      </c>
      <c r="J1817" s="237">
        <f>unprmtd_src_summary!K1817</f>
        <v>0</v>
      </c>
    </row>
    <row r="1818" spans="1:10" s="226" customFormat="1" x14ac:dyDescent="0.2">
      <c r="A1818" s="226" t="s">
        <v>15903</v>
      </c>
      <c r="B1818" s="226" t="str">
        <f>unprmtd_src_summary!C1818</f>
        <v>38</v>
      </c>
      <c r="C1818" s="235" t="str">
        <f>unprmtd_src_summary!D1818</f>
        <v>3804902</v>
      </c>
      <c r="D1818" s="235" t="str">
        <f>unprmtd_src_summary!E1818</f>
        <v>2310001640</v>
      </c>
      <c r="E1818" s="236" t="str">
        <f>unprmtd_src_summary!F1818</f>
        <v xml:space="preserve">Venting - Compressor Startup </v>
      </c>
      <c r="F1818" s="237">
        <f>unprmtd_src_summary!G1818</f>
        <v>0</v>
      </c>
      <c r="G1818" s="237">
        <f>unprmtd_src_summary!H1818</f>
        <v>0</v>
      </c>
      <c r="H1818" s="237">
        <f>unprmtd_src_summary!I1818</f>
        <v>0</v>
      </c>
      <c r="I1818" s="237">
        <f>unprmtd_src_summary!J1818</f>
        <v>0</v>
      </c>
      <c r="J1818" s="237">
        <f>unprmtd_src_summary!K1818</f>
        <v>0</v>
      </c>
    </row>
    <row r="1819" spans="1:10" s="226" customFormat="1" x14ac:dyDescent="0.2">
      <c r="A1819" s="226" t="s">
        <v>15903</v>
      </c>
      <c r="B1819" s="226" t="str">
        <f>unprmtd_src_summary!C1819</f>
        <v>38</v>
      </c>
      <c r="C1819" s="235" t="str">
        <f>unprmtd_src_summary!D1819</f>
        <v>3805302</v>
      </c>
      <c r="D1819" s="235" t="str">
        <f>unprmtd_src_summary!E1819</f>
        <v>2310001640</v>
      </c>
      <c r="E1819" s="236" t="str">
        <f>unprmtd_src_summary!F1819</f>
        <v xml:space="preserve">Venting - Compressor Startup </v>
      </c>
      <c r="F1819" s="237">
        <f>unprmtd_src_summary!G1819</f>
        <v>0</v>
      </c>
      <c r="G1819" s="237">
        <f>unprmtd_src_summary!H1819</f>
        <v>62.704883925250847</v>
      </c>
      <c r="H1819" s="237">
        <f>unprmtd_src_summary!I1819</f>
        <v>0</v>
      </c>
      <c r="I1819" s="237">
        <f>unprmtd_src_summary!J1819</f>
        <v>0</v>
      </c>
      <c r="J1819" s="237">
        <f>unprmtd_src_summary!K1819</f>
        <v>0</v>
      </c>
    </row>
    <row r="1820" spans="1:10" s="226" customFormat="1" x14ac:dyDescent="0.2">
      <c r="A1820" s="226" t="s">
        <v>15903</v>
      </c>
      <c r="B1820" s="226" t="str">
        <f>unprmtd_src_summary!C1820</f>
        <v>38</v>
      </c>
      <c r="C1820" s="235" t="str">
        <f>unprmtd_src_summary!D1820</f>
        <v>3805502</v>
      </c>
      <c r="D1820" s="235" t="str">
        <f>unprmtd_src_summary!E1820</f>
        <v>2310001640</v>
      </c>
      <c r="E1820" s="236" t="str">
        <f>unprmtd_src_summary!F1820</f>
        <v xml:space="preserve">Venting - Compressor Startup </v>
      </c>
      <c r="F1820" s="237">
        <f>unprmtd_src_summary!G1820</f>
        <v>0</v>
      </c>
      <c r="G1820" s="237">
        <f>unprmtd_src_summary!H1820</f>
        <v>0</v>
      </c>
      <c r="H1820" s="237">
        <f>unprmtd_src_summary!I1820</f>
        <v>0</v>
      </c>
      <c r="I1820" s="237">
        <f>unprmtd_src_summary!J1820</f>
        <v>0</v>
      </c>
      <c r="J1820" s="237">
        <f>unprmtd_src_summary!K1820</f>
        <v>0</v>
      </c>
    </row>
    <row r="1821" spans="1:10" s="226" customFormat="1" x14ac:dyDescent="0.2">
      <c r="A1821" s="226" t="s">
        <v>15903</v>
      </c>
      <c r="B1821" s="226" t="str">
        <f>unprmtd_src_summary!C1821</f>
        <v>38</v>
      </c>
      <c r="C1821" s="235" t="str">
        <f>unprmtd_src_summary!D1821</f>
        <v>3805702</v>
      </c>
      <c r="D1821" s="235" t="str">
        <f>unprmtd_src_summary!E1821</f>
        <v>2310001640</v>
      </c>
      <c r="E1821" s="236" t="str">
        <f>unprmtd_src_summary!F1821</f>
        <v xml:space="preserve">Venting - Compressor Startup </v>
      </c>
      <c r="F1821" s="237">
        <f>unprmtd_src_summary!G1821</f>
        <v>0</v>
      </c>
      <c r="G1821" s="237">
        <f>unprmtd_src_summary!H1821</f>
        <v>4.6522561746725651E-3</v>
      </c>
      <c r="H1821" s="237">
        <f>unprmtd_src_summary!I1821</f>
        <v>0</v>
      </c>
      <c r="I1821" s="237">
        <f>unprmtd_src_summary!J1821</f>
        <v>0</v>
      </c>
      <c r="J1821" s="237">
        <f>unprmtd_src_summary!K1821</f>
        <v>0</v>
      </c>
    </row>
    <row r="1822" spans="1:10" s="226" customFormat="1" x14ac:dyDescent="0.2">
      <c r="A1822" s="226" t="s">
        <v>15903</v>
      </c>
      <c r="B1822" s="226" t="str">
        <f>unprmtd_src_summary!C1822</f>
        <v>38</v>
      </c>
      <c r="C1822" s="235" t="str">
        <f>unprmtd_src_summary!D1822</f>
        <v>3806102</v>
      </c>
      <c r="D1822" s="235" t="str">
        <f>unprmtd_src_summary!E1822</f>
        <v>2310001640</v>
      </c>
      <c r="E1822" s="236" t="str">
        <f>unprmtd_src_summary!F1822</f>
        <v xml:space="preserve">Venting - Compressor Startup </v>
      </c>
      <c r="F1822" s="237">
        <f>unprmtd_src_summary!G1822</f>
        <v>0</v>
      </c>
      <c r="G1822" s="237">
        <f>unprmtd_src_summary!H1822</f>
        <v>48.286033297419522</v>
      </c>
      <c r="H1822" s="237">
        <f>unprmtd_src_summary!I1822</f>
        <v>0</v>
      </c>
      <c r="I1822" s="237">
        <f>unprmtd_src_summary!J1822</f>
        <v>0</v>
      </c>
      <c r="J1822" s="237">
        <f>unprmtd_src_summary!K1822</f>
        <v>0</v>
      </c>
    </row>
    <row r="1823" spans="1:10" s="226" customFormat="1" x14ac:dyDescent="0.2">
      <c r="A1823" s="226" t="s">
        <v>15903</v>
      </c>
      <c r="B1823" s="226" t="str">
        <f>unprmtd_src_summary!C1823</f>
        <v>38</v>
      </c>
      <c r="C1823" s="235" t="str">
        <f>unprmtd_src_summary!D1823</f>
        <v>3807502</v>
      </c>
      <c r="D1823" s="235" t="str">
        <f>unprmtd_src_summary!E1823</f>
        <v>2310001640</v>
      </c>
      <c r="E1823" s="236" t="str">
        <f>unprmtd_src_summary!F1823</f>
        <v xml:space="preserve">Venting - Compressor Startup </v>
      </c>
      <c r="F1823" s="237">
        <f>unprmtd_src_summary!G1823</f>
        <v>0</v>
      </c>
      <c r="G1823" s="237">
        <f>unprmtd_src_summary!H1823</f>
        <v>0.25557162093928787</v>
      </c>
      <c r="H1823" s="237">
        <f>unprmtd_src_summary!I1823</f>
        <v>0</v>
      </c>
      <c r="I1823" s="237">
        <f>unprmtd_src_summary!J1823</f>
        <v>0</v>
      </c>
      <c r="J1823" s="237">
        <f>unprmtd_src_summary!K1823</f>
        <v>0</v>
      </c>
    </row>
    <row r="1824" spans="1:10" s="226" customFormat="1" x14ac:dyDescent="0.2">
      <c r="A1824" s="226" t="s">
        <v>15903</v>
      </c>
      <c r="B1824" s="226" t="str">
        <f>unprmtd_src_summary!C1824</f>
        <v>38</v>
      </c>
      <c r="C1824" s="235" t="str">
        <f>unprmtd_src_summary!D1824</f>
        <v>3808702</v>
      </c>
      <c r="D1824" s="235" t="str">
        <f>unprmtd_src_summary!E1824</f>
        <v>2310001640</v>
      </c>
      <c r="E1824" s="236" t="str">
        <f>unprmtd_src_summary!F1824</f>
        <v xml:space="preserve">Venting - Compressor Startup </v>
      </c>
      <c r="F1824" s="237">
        <f>unprmtd_src_summary!G1824</f>
        <v>0</v>
      </c>
      <c r="G1824" s="237">
        <f>unprmtd_src_summary!H1824</f>
        <v>7.4028990371302452</v>
      </c>
      <c r="H1824" s="237">
        <f>unprmtd_src_summary!I1824</f>
        <v>0</v>
      </c>
      <c r="I1824" s="237">
        <f>unprmtd_src_summary!J1824</f>
        <v>0</v>
      </c>
      <c r="J1824" s="237">
        <f>unprmtd_src_summary!K1824</f>
        <v>0</v>
      </c>
    </row>
    <row r="1825" spans="1:10" s="226" customFormat="1" ht="11.25" customHeight="1" x14ac:dyDescent="0.2">
      <c r="A1825" s="226" t="s">
        <v>15903</v>
      </c>
      <c r="B1825" s="226" t="str">
        <f>unprmtd_src_summary!C1825</f>
        <v>38</v>
      </c>
      <c r="C1825" s="235" t="str">
        <f>unprmtd_src_summary!D1825</f>
        <v>3808902</v>
      </c>
      <c r="D1825" s="235" t="str">
        <f>unprmtd_src_summary!E1825</f>
        <v>2310001640</v>
      </c>
      <c r="E1825" s="236" t="str">
        <f>unprmtd_src_summary!F1825</f>
        <v xml:space="preserve">Venting - Compressor Startup </v>
      </c>
      <c r="F1825" s="237">
        <f>unprmtd_src_summary!G1825</f>
        <v>0</v>
      </c>
      <c r="G1825" s="237">
        <f>unprmtd_src_summary!H1825</f>
        <v>2.0543635902224571</v>
      </c>
      <c r="H1825" s="237">
        <f>unprmtd_src_summary!I1825</f>
        <v>0</v>
      </c>
      <c r="I1825" s="237">
        <f>unprmtd_src_summary!J1825</f>
        <v>0</v>
      </c>
      <c r="J1825" s="237">
        <f>unprmtd_src_summary!K1825</f>
        <v>0</v>
      </c>
    </row>
    <row r="1826" spans="1:10" s="226" customFormat="1" x14ac:dyDescent="0.2">
      <c r="A1826" s="226" t="s">
        <v>15903</v>
      </c>
      <c r="B1826" s="226" t="str">
        <f>unprmtd_src_summary!C1826</f>
        <v>38</v>
      </c>
      <c r="C1826" s="235" t="str">
        <f>unprmtd_src_summary!D1826</f>
        <v>3810102</v>
      </c>
      <c r="D1826" s="235" t="str">
        <f>unprmtd_src_summary!E1826</f>
        <v>2310001640</v>
      </c>
      <c r="E1826" s="236" t="str">
        <f>unprmtd_src_summary!F1826</f>
        <v xml:space="preserve">Venting - Compressor Startup </v>
      </c>
      <c r="F1826" s="237">
        <f>unprmtd_src_summary!G1826</f>
        <v>0</v>
      </c>
      <c r="G1826" s="237">
        <f>unprmtd_src_summary!H1826</f>
        <v>6.491913821452916E-2</v>
      </c>
      <c r="H1826" s="237">
        <f>unprmtd_src_summary!I1826</f>
        <v>0</v>
      </c>
      <c r="I1826" s="237">
        <f>unprmtd_src_summary!J1826</f>
        <v>0</v>
      </c>
      <c r="J1826" s="237">
        <f>unprmtd_src_summary!K1826</f>
        <v>0</v>
      </c>
    </row>
    <row r="1827" spans="1:10" s="226" customFormat="1" x14ac:dyDescent="0.2">
      <c r="A1827" s="226" t="s">
        <v>15903</v>
      </c>
      <c r="B1827" s="226" t="str">
        <f>unprmtd_src_summary!C1827</f>
        <v>38</v>
      </c>
      <c r="C1827" s="235" t="str">
        <f>unprmtd_src_summary!D1827</f>
        <v>3810502</v>
      </c>
      <c r="D1827" s="235" t="str">
        <f>unprmtd_src_summary!E1827</f>
        <v>2310001640</v>
      </c>
      <c r="E1827" s="236" t="str">
        <f>unprmtd_src_summary!F1827</f>
        <v xml:space="preserve">Venting - Compressor Startup </v>
      </c>
      <c r="F1827" s="237">
        <f>unprmtd_src_summary!G1827</f>
        <v>0</v>
      </c>
      <c r="G1827" s="237">
        <f>unprmtd_src_summary!H1827</f>
        <v>70.562310551137088</v>
      </c>
      <c r="H1827" s="237">
        <f>unprmtd_src_summary!I1827</f>
        <v>0</v>
      </c>
      <c r="I1827" s="237">
        <f>unprmtd_src_summary!J1827</f>
        <v>0</v>
      </c>
      <c r="J1827" s="237">
        <f>unprmtd_src_summary!K1827</f>
        <v>0</v>
      </c>
    </row>
    <row r="1828" spans="1:10" s="226" customFormat="1" x14ac:dyDescent="0.2">
      <c r="A1828" s="226" t="s">
        <v>15903</v>
      </c>
      <c r="B1828" s="226" t="str">
        <f>unprmtd_src_summary!C1828</f>
        <v>46</v>
      </c>
      <c r="C1828" s="235" t="str">
        <f>unprmtd_src_summary!D1828</f>
        <v>4606302</v>
      </c>
      <c r="D1828" s="235" t="str">
        <f>unprmtd_src_summary!E1828</f>
        <v>2310001640</v>
      </c>
      <c r="E1828" s="236" t="str">
        <f>unprmtd_src_summary!F1828</f>
        <v xml:space="preserve">Venting - Compressor Startup </v>
      </c>
      <c r="F1828" s="237">
        <f>unprmtd_src_summary!G1828</f>
        <v>0</v>
      </c>
      <c r="G1828" s="237">
        <f>unprmtd_src_summary!H1828</f>
        <v>45.408994540036645</v>
      </c>
      <c r="H1828" s="237">
        <f>unprmtd_src_summary!I1828</f>
        <v>0</v>
      </c>
      <c r="I1828" s="237">
        <f>unprmtd_src_summary!J1828</f>
        <v>0</v>
      </c>
      <c r="J1828" s="237">
        <f>unprmtd_src_summary!K1828</f>
        <v>0</v>
      </c>
    </row>
    <row r="1829" spans="1:10" s="226" customFormat="1" x14ac:dyDescent="0.2">
      <c r="A1829" s="226" t="s">
        <v>15903</v>
      </c>
      <c r="B1829" s="226" t="str">
        <f>unprmtd_src_summary!C1829</f>
        <v>46</v>
      </c>
      <c r="C1829" s="235" t="str">
        <f>unprmtd_src_summary!D1829</f>
        <v>4601902</v>
      </c>
      <c r="D1829" s="235" t="str">
        <f>unprmtd_src_summary!E1829</f>
        <v>2310001640</v>
      </c>
      <c r="E1829" s="236" t="str">
        <f>unprmtd_src_summary!F1829</f>
        <v xml:space="preserve">Venting - Compressor Startup </v>
      </c>
      <c r="F1829" s="237">
        <f>unprmtd_src_summary!G1829</f>
        <v>0</v>
      </c>
      <c r="G1829" s="237">
        <f>unprmtd_src_summary!H1829</f>
        <v>0</v>
      </c>
      <c r="H1829" s="237">
        <f>unprmtd_src_summary!I1829</f>
        <v>0</v>
      </c>
      <c r="I1829" s="237">
        <f>unprmtd_src_summary!J1829</f>
        <v>0</v>
      </c>
      <c r="J1829" s="237">
        <f>unprmtd_src_summary!K1829</f>
        <v>0</v>
      </c>
    </row>
    <row r="1830" spans="1:10" x14ac:dyDescent="0.2">
      <c r="A1830" t="s">
        <v>15903</v>
      </c>
      <c r="B1830" t="str">
        <f>unprmtd_src_summary!C1830</f>
        <v>30</v>
      </c>
      <c r="C1830" s="143">
        <f>unprmtd_src_summary!D1830</f>
        <v>30011</v>
      </c>
      <c r="D1830" s="143" t="str">
        <f>unprmtd_src_summary!E1830</f>
        <v>2310001650</v>
      </c>
      <c r="E1830" s="28" t="str">
        <f>unprmtd_src_summary!F1830</f>
        <v>Venting - Compressor Shutdown</v>
      </c>
      <c r="F1830" s="144">
        <f>unprmtd_src_summary!G1830</f>
        <v>0</v>
      </c>
      <c r="G1830" s="144">
        <f>unprmtd_src_summary!H1830</f>
        <v>0.23707590725815503</v>
      </c>
      <c r="H1830" s="144">
        <f>unprmtd_src_summary!I1830</f>
        <v>0</v>
      </c>
      <c r="I1830" s="144">
        <f>unprmtd_src_summary!J1830</f>
        <v>0</v>
      </c>
      <c r="J1830" s="144">
        <f>unprmtd_src_summary!K1830</f>
        <v>0</v>
      </c>
    </row>
    <row r="1831" spans="1:10" s="30" customFormat="1" x14ac:dyDescent="0.2">
      <c r="A1831" t="s">
        <v>15903</v>
      </c>
      <c r="B1831" t="str">
        <f>unprmtd_src_summary!C1831</f>
        <v>30</v>
      </c>
      <c r="C1831" s="143">
        <f>unprmtd_src_summary!D1831</f>
        <v>30017</v>
      </c>
      <c r="D1831" s="143" t="str">
        <f>unprmtd_src_summary!E1831</f>
        <v>2310001650</v>
      </c>
      <c r="E1831" s="28" t="str">
        <f>unprmtd_src_summary!F1831</f>
        <v>Venting - Compressor Shutdown</v>
      </c>
      <c r="F1831" s="144">
        <f>unprmtd_src_summary!G1831</f>
        <v>0</v>
      </c>
      <c r="G1831" s="144">
        <f>unprmtd_src_summary!H1831</f>
        <v>0.17782909471881087</v>
      </c>
      <c r="H1831" s="144">
        <f>unprmtd_src_summary!I1831</f>
        <v>0</v>
      </c>
      <c r="I1831" s="144">
        <f>unprmtd_src_summary!J1831</f>
        <v>0</v>
      </c>
      <c r="J1831" s="144">
        <f>unprmtd_src_summary!K1831</f>
        <v>0</v>
      </c>
    </row>
    <row r="1832" spans="1:10" s="31" customFormat="1" x14ac:dyDescent="0.2">
      <c r="A1832" t="s">
        <v>15903</v>
      </c>
      <c r="B1832" t="str">
        <f>unprmtd_src_summary!C1832</f>
        <v>30</v>
      </c>
      <c r="C1832" s="143">
        <f>unprmtd_src_summary!D1832</f>
        <v>30019</v>
      </c>
      <c r="D1832" s="143" t="str">
        <f>unprmtd_src_summary!E1832</f>
        <v>2310001650</v>
      </c>
      <c r="E1832" s="28" t="str">
        <f>unprmtd_src_summary!F1832</f>
        <v>Venting - Compressor Shutdown</v>
      </c>
      <c r="F1832" s="144">
        <f>unprmtd_src_summary!G1832</f>
        <v>0</v>
      </c>
      <c r="G1832" s="144">
        <f>unprmtd_src_summary!H1832</f>
        <v>0</v>
      </c>
      <c r="H1832" s="144">
        <f>unprmtd_src_summary!I1832</f>
        <v>0</v>
      </c>
      <c r="I1832" s="144">
        <f>unprmtd_src_summary!J1832</f>
        <v>0</v>
      </c>
      <c r="J1832" s="144">
        <f>unprmtd_src_summary!K1832</f>
        <v>0</v>
      </c>
    </row>
    <row r="1833" spans="1:10" x14ac:dyDescent="0.2">
      <c r="A1833" t="s">
        <v>15903</v>
      </c>
      <c r="B1833" t="str">
        <f>unprmtd_src_summary!C1833</f>
        <v>30</v>
      </c>
      <c r="C1833" s="143">
        <f>unprmtd_src_summary!D1833</f>
        <v>30021</v>
      </c>
      <c r="D1833" s="143" t="str">
        <f>unprmtd_src_summary!E1833</f>
        <v>2310001650</v>
      </c>
      <c r="E1833" s="28" t="str">
        <f>unprmtd_src_summary!F1833</f>
        <v>Venting - Compressor Shutdown</v>
      </c>
      <c r="F1833" s="144">
        <f>unprmtd_src_summary!G1833</f>
        <v>0</v>
      </c>
      <c r="G1833" s="144">
        <f>unprmtd_src_summary!H1833</f>
        <v>0.48700027435218052</v>
      </c>
      <c r="H1833" s="144">
        <f>unprmtd_src_summary!I1833</f>
        <v>0</v>
      </c>
      <c r="I1833" s="144">
        <f>unprmtd_src_summary!J1833</f>
        <v>0</v>
      </c>
      <c r="J1833" s="144">
        <f>unprmtd_src_summary!K1833</f>
        <v>0</v>
      </c>
    </row>
    <row r="1834" spans="1:10" s="30" customFormat="1" x14ac:dyDescent="0.2">
      <c r="A1834" t="s">
        <v>15903</v>
      </c>
      <c r="B1834" t="str">
        <f>unprmtd_src_summary!C1834</f>
        <v>30</v>
      </c>
      <c r="C1834" s="143">
        <f>unprmtd_src_summary!D1834</f>
        <v>30025</v>
      </c>
      <c r="D1834" s="143" t="str">
        <f>unprmtd_src_summary!E1834</f>
        <v>2310001650</v>
      </c>
      <c r="E1834" s="28" t="str">
        <f>unprmtd_src_summary!F1834</f>
        <v>Venting - Compressor Shutdown</v>
      </c>
      <c r="F1834" s="144">
        <f>unprmtd_src_summary!G1834</f>
        <v>0</v>
      </c>
      <c r="G1834" s="144">
        <f>unprmtd_src_summary!H1834</f>
        <v>89.495288878276696</v>
      </c>
      <c r="H1834" s="144">
        <f>unprmtd_src_summary!I1834</f>
        <v>0</v>
      </c>
      <c r="I1834" s="144">
        <f>unprmtd_src_summary!J1834</f>
        <v>0</v>
      </c>
      <c r="J1834" s="144">
        <f>unprmtd_src_summary!K1834</f>
        <v>0</v>
      </c>
    </row>
    <row r="1835" spans="1:10" s="30" customFormat="1" x14ac:dyDescent="0.2">
      <c r="A1835" t="s">
        <v>15903</v>
      </c>
      <c r="B1835" t="str">
        <f>unprmtd_src_summary!C1835</f>
        <v>30</v>
      </c>
      <c r="C1835" s="143">
        <f>unprmtd_src_summary!D1835</f>
        <v>30033</v>
      </c>
      <c r="D1835" s="143" t="str">
        <f>unprmtd_src_summary!E1835</f>
        <v>2310001650</v>
      </c>
      <c r="E1835" s="28" t="str">
        <f>unprmtd_src_summary!F1835</f>
        <v>Venting - Compressor Shutdown</v>
      </c>
      <c r="F1835" s="144">
        <f>unprmtd_src_summary!G1835</f>
        <v>0</v>
      </c>
      <c r="G1835" s="144">
        <f>unprmtd_src_summary!H1835</f>
        <v>7.4676557963259723E-3</v>
      </c>
      <c r="H1835" s="144">
        <f>unprmtd_src_summary!I1835</f>
        <v>0</v>
      </c>
      <c r="I1835" s="144">
        <f>unprmtd_src_summary!J1835</f>
        <v>0</v>
      </c>
      <c r="J1835" s="144">
        <f>unprmtd_src_summary!K1835</f>
        <v>0</v>
      </c>
    </row>
    <row r="1836" spans="1:10" s="30" customFormat="1" x14ac:dyDescent="0.2">
      <c r="A1836" t="s">
        <v>15903</v>
      </c>
      <c r="B1836" t="str">
        <f>unprmtd_src_summary!C1836</f>
        <v>30</v>
      </c>
      <c r="C1836" s="143">
        <f>unprmtd_src_summary!D1836</f>
        <v>30055</v>
      </c>
      <c r="D1836" s="143" t="str">
        <f>unprmtd_src_summary!E1836</f>
        <v>2310001650</v>
      </c>
      <c r="E1836" s="28" t="str">
        <f>unprmtd_src_summary!F1836</f>
        <v>Venting - Compressor Shutdown</v>
      </c>
      <c r="F1836" s="144">
        <f>unprmtd_src_summary!G1836</f>
        <v>0</v>
      </c>
      <c r="G1836" s="144">
        <f>unprmtd_src_summary!H1836</f>
        <v>0</v>
      </c>
      <c r="H1836" s="144">
        <f>unprmtd_src_summary!I1836</f>
        <v>0</v>
      </c>
      <c r="I1836" s="144">
        <f>unprmtd_src_summary!J1836</f>
        <v>0</v>
      </c>
      <c r="J1836" s="144">
        <f>unprmtd_src_summary!K1836</f>
        <v>0</v>
      </c>
    </row>
    <row r="1837" spans="1:10" s="30" customFormat="1" x14ac:dyDescent="0.2">
      <c r="A1837" t="s">
        <v>15903</v>
      </c>
      <c r="B1837" t="str">
        <f>unprmtd_src_summary!C1837</f>
        <v>30</v>
      </c>
      <c r="C1837" s="143">
        <f>unprmtd_src_summary!D1837</f>
        <v>30079</v>
      </c>
      <c r="D1837" s="143" t="str">
        <f>unprmtd_src_summary!E1837</f>
        <v>2310001650</v>
      </c>
      <c r="E1837" s="28" t="str">
        <f>unprmtd_src_summary!F1837</f>
        <v>Venting - Compressor Shutdown</v>
      </c>
      <c r="F1837" s="144">
        <f>unprmtd_src_summary!G1837</f>
        <v>0</v>
      </c>
      <c r="G1837" s="144">
        <f>unprmtd_src_summary!H1837</f>
        <v>2.8714670986694526E-2</v>
      </c>
      <c r="H1837" s="144">
        <f>unprmtd_src_summary!I1837</f>
        <v>0</v>
      </c>
      <c r="I1837" s="144">
        <f>unprmtd_src_summary!J1837</f>
        <v>0</v>
      </c>
      <c r="J1837" s="144">
        <f>unprmtd_src_summary!K1837</f>
        <v>0</v>
      </c>
    </row>
    <row r="1838" spans="1:10" s="30" customFormat="1" x14ac:dyDescent="0.2">
      <c r="A1838" t="s">
        <v>15903</v>
      </c>
      <c r="B1838" t="str">
        <f>unprmtd_src_summary!C1838</f>
        <v>30</v>
      </c>
      <c r="C1838" s="143">
        <f>unprmtd_src_summary!D1838</f>
        <v>30083</v>
      </c>
      <c r="D1838" s="143" t="str">
        <f>unprmtd_src_summary!E1838</f>
        <v>2310001650</v>
      </c>
      <c r="E1838" s="28" t="str">
        <f>unprmtd_src_summary!F1838</f>
        <v>Venting - Compressor Shutdown</v>
      </c>
      <c r="F1838" s="144">
        <f>unprmtd_src_summary!G1838</f>
        <v>0</v>
      </c>
      <c r="G1838" s="144">
        <f>unprmtd_src_summary!H1838</f>
        <v>52.856862230413739</v>
      </c>
      <c r="H1838" s="144">
        <f>unprmtd_src_summary!I1838</f>
        <v>0</v>
      </c>
      <c r="I1838" s="144">
        <f>unprmtd_src_summary!J1838</f>
        <v>0</v>
      </c>
      <c r="J1838" s="144">
        <f>unprmtd_src_summary!K1838</f>
        <v>0</v>
      </c>
    </row>
    <row r="1839" spans="1:10" s="30" customFormat="1" x14ac:dyDescent="0.2">
      <c r="A1839" t="s">
        <v>15903</v>
      </c>
      <c r="B1839" t="str">
        <f>unprmtd_src_summary!C1839</f>
        <v>30</v>
      </c>
      <c r="C1839" s="143">
        <f>unprmtd_src_summary!D1839</f>
        <v>30085</v>
      </c>
      <c r="D1839" s="143" t="str">
        <f>unprmtd_src_summary!E1839</f>
        <v>2310001650</v>
      </c>
      <c r="E1839" s="28" t="str">
        <f>unprmtd_src_summary!F1839</f>
        <v>Venting - Compressor Shutdown</v>
      </c>
      <c r="F1839" s="144">
        <f>unprmtd_src_summary!G1839</f>
        <v>0</v>
      </c>
      <c r="G1839" s="144">
        <f>unprmtd_src_summary!H1839</f>
        <v>2.3069600589060899</v>
      </c>
      <c r="H1839" s="144">
        <f>unprmtd_src_summary!I1839</f>
        <v>0</v>
      </c>
      <c r="I1839" s="144">
        <f>unprmtd_src_summary!J1839</f>
        <v>0</v>
      </c>
      <c r="J1839" s="144">
        <f>unprmtd_src_summary!K1839</f>
        <v>0</v>
      </c>
    </row>
    <row r="1840" spans="1:10" s="30" customFormat="1" x14ac:dyDescent="0.2">
      <c r="A1840" t="s">
        <v>15903</v>
      </c>
      <c r="B1840" t="str">
        <f>unprmtd_src_summary!C1840</f>
        <v>30</v>
      </c>
      <c r="C1840" s="143">
        <f>unprmtd_src_summary!D1840</f>
        <v>30091</v>
      </c>
      <c r="D1840" s="143" t="str">
        <f>unprmtd_src_summary!E1840</f>
        <v>2310001650</v>
      </c>
      <c r="E1840" s="28" t="str">
        <f>unprmtd_src_summary!F1840</f>
        <v>Venting - Compressor Shutdown</v>
      </c>
      <c r="F1840" s="144">
        <f>unprmtd_src_summary!G1840</f>
        <v>0</v>
      </c>
      <c r="G1840" s="144">
        <f>unprmtd_src_summary!H1840</f>
        <v>2.4529101061181189</v>
      </c>
      <c r="H1840" s="144">
        <f>unprmtd_src_summary!I1840</f>
        <v>0</v>
      </c>
      <c r="I1840" s="144">
        <f>unprmtd_src_summary!J1840</f>
        <v>0</v>
      </c>
      <c r="J1840" s="144">
        <f>unprmtd_src_summary!K1840</f>
        <v>0</v>
      </c>
    </row>
    <row r="1841" spans="1:11" s="30" customFormat="1" x14ac:dyDescent="0.2">
      <c r="A1841" t="s">
        <v>15903</v>
      </c>
      <c r="B1841" t="str">
        <f>unprmtd_src_summary!C1841</f>
        <v>30</v>
      </c>
      <c r="C1841" s="143">
        <f>unprmtd_src_summary!D1841</f>
        <v>30105</v>
      </c>
      <c r="D1841" s="143" t="str">
        <f>unprmtd_src_summary!E1841</f>
        <v>2310001650</v>
      </c>
      <c r="E1841" s="28" t="str">
        <f>unprmtd_src_summary!F1841</f>
        <v>Venting - Compressor Shutdown</v>
      </c>
      <c r="F1841" s="144">
        <f>unprmtd_src_summary!G1841</f>
        <v>0</v>
      </c>
      <c r="G1841" s="144">
        <f>unprmtd_src_summary!H1841</f>
        <v>5.6320309840422356</v>
      </c>
      <c r="H1841" s="144">
        <f>unprmtd_src_summary!I1841</f>
        <v>0</v>
      </c>
      <c r="I1841" s="144">
        <f>unprmtd_src_summary!J1841</f>
        <v>0</v>
      </c>
      <c r="J1841" s="144">
        <f>unprmtd_src_summary!K1841</f>
        <v>0</v>
      </c>
    </row>
    <row r="1842" spans="1:11" s="30" customFormat="1" x14ac:dyDescent="0.2">
      <c r="A1842" t="s">
        <v>15903</v>
      </c>
      <c r="B1842" t="str">
        <f>unprmtd_src_summary!C1842</f>
        <v>30</v>
      </c>
      <c r="C1842" s="143">
        <f>unprmtd_src_summary!D1842</f>
        <v>30109</v>
      </c>
      <c r="D1842" s="143" t="str">
        <f>unprmtd_src_summary!E1842</f>
        <v>2310001650</v>
      </c>
      <c r="E1842" s="28" t="str">
        <f>unprmtd_src_summary!F1842</f>
        <v>Venting - Compressor Shutdown</v>
      </c>
      <c r="F1842" s="144">
        <f>unprmtd_src_summary!G1842</f>
        <v>0</v>
      </c>
      <c r="G1842" s="144">
        <f>unprmtd_src_summary!H1842</f>
        <v>1.7270641923807089</v>
      </c>
      <c r="H1842" s="144">
        <f>unprmtd_src_summary!I1842</f>
        <v>0</v>
      </c>
      <c r="I1842" s="144">
        <f>unprmtd_src_summary!J1842</f>
        <v>0</v>
      </c>
      <c r="J1842" s="144">
        <f>unprmtd_src_summary!K1842</f>
        <v>0</v>
      </c>
    </row>
    <row r="1843" spans="1:11" s="30" customFormat="1" x14ac:dyDescent="0.2">
      <c r="A1843" t="s">
        <v>15903</v>
      </c>
      <c r="B1843" t="str">
        <f>unprmtd_src_summary!C1843</f>
        <v>38</v>
      </c>
      <c r="C1843" s="143">
        <f>unprmtd_src_summary!D1843</f>
        <v>38007</v>
      </c>
      <c r="D1843" s="143" t="str">
        <f>unprmtd_src_summary!E1843</f>
        <v>2310001650</v>
      </c>
      <c r="E1843" s="28" t="str">
        <f>unprmtd_src_summary!F1843</f>
        <v>Venting - Compressor Shutdown</v>
      </c>
      <c r="F1843" s="144">
        <f>unprmtd_src_summary!G1843</f>
        <v>0</v>
      </c>
      <c r="G1843" s="144">
        <f>unprmtd_src_summary!H1843</f>
        <v>15.011921557389869</v>
      </c>
      <c r="H1843" s="144">
        <f>unprmtd_src_summary!I1843</f>
        <v>0</v>
      </c>
      <c r="I1843" s="144">
        <f>unprmtd_src_summary!J1843</f>
        <v>0</v>
      </c>
      <c r="J1843" s="144">
        <f>unprmtd_src_summary!K1843</f>
        <v>0</v>
      </c>
    </row>
    <row r="1844" spans="1:11" s="31" customFormat="1" x14ac:dyDescent="0.2">
      <c r="A1844" t="s">
        <v>15903</v>
      </c>
      <c r="B1844" t="str">
        <f>unprmtd_src_summary!C1844</f>
        <v>38</v>
      </c>
      <c r="C1844" s="143">
        <f>unprmtd_src_summary!D1844</f>
        <v>38009</v>
      </c>
      <c r="D1844" s="143" t="str">
        <f>unprmtd_src_summary!E1844</f>
        <v>2310001650</v>
      </c>
      <c r="E1844" s="28" t="str">
        <f>unprmtd_src_summary!F1844</f>
        <v>Venting - Compressor Shutdown</v>
      </c>
      <c r="F1844" s="144">
        <f>unprmtd_src_summary!G1844</f>
        <v>0</v>
      </c>
      <c r="G1844" s="144">
        <f>unprmtd_src_summary!H1844</f>
        <v>0.35019554807428188</v>
      </c>
      <c r="H1844" s="144">
        <f>unprmtd_src_summary!I1844</f>
        <v>0</v>
      </c>
      <c r="I1844" s="144">
        <f>unprmtd_src_summary!J1844</f>
        <v>0</v>
      </c>
      <c r="J1844" s="144">
        <f>unprmtd_src_summary!K1844</f>
        <v>0</v>
      </c>
      <c r="K1844"/>
    </row>
    <row r="1845" spans="1:11" s="31" customFormat="1" x14ac:dyDescent="0.2">
      <c r="A1845" t="s">
        <v>15903</v>
      </c>
      <c r="B1845" t="str">
        <f>unprmtd_src_summary!C1845</f>
        <v>38</v>
      </c>
      <c r="C1845" s="143">
        <f>unprmtd_src_summary!D1845</f>
        <v>38011</v>
      </c>
      <c r="D1845" s="143" t="str">
        <f>unprmtd_src_summary!E1845</f>
        <v>2310001650</v>
      </c>
      <c r="E1845" s="28" t="str">
        <f>unprmtd_src_summary!F1845</f>
        <v>Venting - Compressor Shutdown</v>
      </c>
      <c r="F1845" s="144">
        <f>unprmtd_src_summary!G1845</f>
        <v>0</v>
      </c>
      <c r="G1845" s="144">
        <f>unprmtd_src_summary!H1845</f>
        <v>66.603080918207695</v>
      </c>
      <c r="H1845" s="144">
        <f>unprmtd_src_summary!I1845</f>
        <v>0</v>
      </c>
      <c r="I1845" s="144">
        <f>unprmtd_src_summary!J1845</f>
        <v>0</v>
      </c>
      <c r="J1845" s="144">
        <f>unprmtd_src_summary!K1845</f>
        <v>0</v>
      </c>
    </row>
    <row r="1846" spans="1:11" s="31" customFormat="1" x14ac:dyDescent="0.2">
      <c r="A1846" t="s">
        <v>15903</v>
      </c>
      <c r="B1846" t="str">
        <f>unprmtd_src_summary!C1846</f>
        <v>38</v>
      </c>
      <c r="C1846" s="143">
        <f>unprmtd_src_summary!D1846</f>
        <v>38013</v>
      </c>
      <c r="D1846" s="143" t="str">
        <f>unprmtd_src_summary!E1846</f>
        <v>2310001650</v>
      </c>
      <c r="E1846" s="28" t="str">
        <f>unprmtd_src_summary!F1846</f>
        <v>Venting - Compressor Shutdown</v>
      </c>
      <c r="F1846" s="144">
        <f>unprmtd_src_summary!G1846</f>
        <v>0</v>
      </c>
      <c r="G1846" s="144">
        <f>unprmtd_src_summary!H1846</f>
        <v>9.4971020803535282</v>
      </c>
      <c r="H1846" s="144">
        <f>unprmtd_src_summary!I1846</f>
        <v>0</v>
      </c>
      <c r="I1846" s="144">
        <f>unprmtd_src_summary!J1846</f>
        <v>0</v>
      </c>
      <c r="J1846" s="144">
        <f>unprmtd_src_summary!K1846</f>
        <v>0</v>
      </c>
    </row>
    <row r="1847" spans="1:11" s="31" customFormat="1" x14ac:dyDescent="0.2">
      <c r="A1847" t="s">
        <v>15903</v>
      </c>
      <c r="B1847" t="str">
        <f>unprmtd_src_summary!C1847</f>
        <v>38</v>
      </c>
      <c r="C1847" s="143">
        <f>unprmtd_src_summary!D1847</f>
        <v>38023</v>
      </c>
      <c r="D1847" s="143" t="str">
        <f>unprmtd_src_summary!E1847</f>
        <v>2310001650</v>
      </c>
      <c r="E1847" s="28" t="str">
        <f>unprmtd_src_summary!F1847</f>
        <v>Venting - Compressor Shutdown</v>
      </c>
      <c r="F1847" s="144">
        <f>unprmtd_src_summary!G1847</f>
        <v>0</v>
      </c>
      <c r="G1847" s="144">
        <f>unprmtd_src_summary!H1847</f>
        <v>7.3042027914872119</v>
      </c>
      <c r="H1847" s="144">
        <f>unprmtd_src_summary!I1847</f>
        <v>0</v>
      </c>
      <c r="I1847" s="144">
        <f>unprmtd_src_summary!J1847</f>
        <v>0</v>
      </c>
      <c r="J1847" s="144">
        <f>unprmtd_src_summary!K1847</f>
        <v>0</v>
      </c>
    </row>
    <row r="1848" spans="1:11" s="31" customFormat="1" x14ac:dyDescent="0.2">
      <c r="A1848" t="s">
        <v>15903</v>
      </c>
      <c r="B1848" t="str">
        <f>unprmtd_src_summary!C1848</f>
        <v>38</v>
      </c>
      <c r="C1848" s="143">
        <f>unprmtd_src_summary!D1848</f>
        <v>38025</v>
      </c>
      <c r="D1848" s="143" t="str">
        <f>unprmtd_src_summary!E1848</f>
        <v>2310001650</v>
      </c>
      <c r="E1848" s="28" t="str">
        <f>unprmtd_src_summary!F1848</f>
        <v>Venting - Compressor Shutdown</v>
      </c>
      <c r="F1848" s="144">
        <f>unprmtd_src_summary!G1848</f>
        <v>0</v>
      </c>
      <c r="G1848" s="144">
        <f>unprmtd_src_summary!H1848</f>
        <v>20.647048720182362</v>
      </c>
      <c r="H1848" s="144">
        <f>unprmtd_src_summary!I1848</f>
        <v>0</v>
      </c>
      <c r="I1848" s="144">
        <f>unprmtd_src_summary!J1848</f>
        <v>0</v>
      </c>
      <c r="J1848" s="144">
        <f>unprmtd_src_summary!K1848</f>
        <v>0</v>
      </c>
    </row>
    <row r="1849" spans="1:11" s="31" customFormat="1" x14ac:dyDescent="0.2">
      <c r="A1849" t="s">
        <v>15903</v>
      </c>
      <c r="B1849" t="str">
        <f>unprmtd_src_summary!C1849</f>
        <v>38</v>
      </c>
      <c r="C1849" s="143">
        <f>unprmtd_src_summary!D1849</f>
        <v>38033</v>
      </c>
      <c r="D1849" s="143" t="str">
        <f>unprmtd_src_summary!E1849</f>
        <v>2310001650</v>
      </c>
      <c r="E1849" s="28" t="str">
        <f>unprmtd_src_summary!F1849</f>
        <v>Venting - Compressor Shutdown</v>
      </c>
      <c r="F1849" s="144">
        <f>unprmtd_src_summary!G1849</f>
        <v>0</v>
      </c>
      <c r="G1849" s="144">
        <f>unprmtd_src_summary!H1849</f>
        <v>2.1591311631352585</v>
      </c>
      <c r="H1849" s="144">
        <f>unprmtd_src_summary!I1849</f>
        <v>0</v>
      </c>
      <c r="I1849" s="144">
        <f>unprmtd_src_summary!J1849</f>
        <v>0</v>
      </c>
      <c r="J1849" s="144">
        <f>unprmtd_src_summary!K1849</f>
        <v>0</v>
      </c>
    </row>
    <row r="1850" spans="1:11" s="31" customFormat="1" x14ac:dyDescent="0.2">
      <c r="A1850" t="s">
        <v>15903</v>
      </c>
      <c r="B1850" t="str">
        <f>unprmtd_src_summary!C1850</f>
        <v>38</v>
      </c>
      <c r="C1850" s="143">
        <f>unprmtd_src_summary!D1850</f>
        <v>38049</v>
      </c>
      <c r="D1850" s="143" t="str">
        <f>unprmtd_src_summary!E1850</f>
        <v>2310001650</v>
      </c>
      <c r="E1850" s="28" t="str">
        <f>unprmtd_src_summary!F1850</f>
        <v>Venting - Compressor Shutdown</v>
      </c>
      <c r="F1850" s="144">
        <f>unprmtd_src_summary!G1850</f>
        <v>0</v>
      </c>
      <c r="G1850" s="144">
        <f>unprmtd_src_summary!H1850</f>
        <v>0</v>
      </c>
      <c r="H1850" s="144">
        <f>unprmtd_src_summary!I1850</f>
        <v>0</v>
      </c>
      <c r="I1850" s="144">
        <f>unprmtd_src_summary!J1850</f>
        <v>0</v>
      </c>
      <c r="J1850" s="144">
        <f>unprmtd_src_summary!K1850</f>
        <v>0</v>
      </c>
    </row>
    <row r="1851" spans="1:11" s="31" customFormat="1" ht="11.25" customHeight="1" x14ac:dyDescent="0.2">
      <c r="A1851" t="s">
        <v>15903</v>
      </c>
      <c r="B1851" t="str">
        <f>unprmtd_src_summary!C1851</f>
        <v>38</v>
      </c>
      <c r="C1851" s="143">
        <f>unprmtd_src_summary!D1851</f>
        <v>38053</v>
      </c>
      <c r="D1851" s="143" t="str">
        <f>unprmtd_src_summary!E1851</f>
        <v>2310001650</v>
      </c>
      <c r="E1851" s="28" t="str">
        <f>unprmtd_src_summary!F1851</f>
        <v>Venting - Compressor Shutdown</v>
      </c>
      <c r="F1851" s="144">
        <f>unprmtd_src_summary!G1851</f>
        <v>0</v>
      </c>
      <c r="G1851" s="144">
        <f>unprmtd_src_summary!H1851</f>
        <v>60.692387026865298</v>
      </c>
      <c r="H1851" s="144">
        <f>unprmtd_src_summary!I1851</f>
        <v>0</v>
      </c>
      <c r="I1851" s="144">
        <f>unprmtd_src_summary!J1851</f>
        <v>0</v>
      </c>
      <c r="J1851" s="144">
        <f>unprmtd_src_summary!K1851</f>
        <v>0</v>
      </c>
    </row>
    <row r="1852" spans="1:11" s="31" customFormat="1" x14ac:dyDescent="0.2">
      <c r="A1852" t="s">
        <v>15903</v>
      </c>
      <c r="B1852" t="str">
        <f>unprmtd_src_summary!C1852</f>
        <v>38</v>
      </c>
      <c r="C1852" s="143">
        <f>unprmtd_src_summary!D1852</f>
        <v>38055</v>
      </c>
      <c r="D1852" s="143" t="str">
        <f>unprmtd_src_summary!E1852</f>
        <v>2310001650</v>
      </c>
      <c r="E1852" s="28" t="str">
        <f>unprmtd_src_summary!F1852</f>
        <v>Venting - Compressor Shutdown</v>
      </c>
      <c r="F1852" s="144">
        <f>unprmtd_src_summary!G1852</f>
        <v>0</v>
      </c>
      <c r="G1852" s="144">
        <f>unprmtd_src_summary!H1852</f>
        <v>0.22779419078436541</v>
      </c>
      <c r="H1852" s="144">
        <f>unprmtd_src_summary!I1852</f>
        <v>0</v>
      </c>
      <c r="I1852" s="144">
        <f>unprmtd_src_summary!J1852</f>
        <v>0</v>
      </c>
      <c r="J1852" s="144">
        <f>unprmtd_src_summary!K1852</f>
        <v>0</v>
      </c>
    </row>
    <row r="1853" spans="1:11" s="31" customFormat="1" x14ac:dyDescent="0.2">
      <c r="A1853" t="s">
        <v>15903</v>
      </c>
      <c r="B1853" t="str">
        <f>unprmtd_src_summary!C1853</f>
        <v>38</v>
      </c>
      <c r="C1853" s="143">
        <f>unprmtd_src_summary!D1853</f>
        <v>38057</v>
      </c>
      <c r="D1853" s="143" t="str">
        <f>unprmtd_src_summary!E1853</f>
        <v>2310001650</v>
      </c>
      <c r="E1853" s="28" t="str">
        <f>unprmtd_src_summary!F1853</f>
        <v>Venting - Compressor Shutdown</v>
      </c>
      <c r="F1853" s="144">
        <f>unprmtd_src_summary!G1853</f>
        <v>0</v>
      </c>
      <c r="G1853" s="144">
        <f>unprmtd_src_summary!H1853</f>
        <v>4.4055759309831761E-3</v>
      </c>
      <c r="H1853" s="144">
        <f>unprmtd_src_summary!I1853</f>
        <v>0</v>
      </c>
      <c r="I1853" s="144">
        <f>unprmtd_src_summary!J1853</f>
        <v>0</v>
      </c>
      <c r="J1853" s="144">
        <f>unprmtd_src_summary!K1853</f>
        <v>0</v>
      </c>
    </row>
    <row r="1854" spans="1:11" x14ac:dyDescent="0.2">
      <c r="A1854" t="s">
        <v>15903</v>
      </c>
      <c r="B1854" t="str">
        <f>unprmtd_src_summary!C1854</f>
        <v>38</v>
      </c>
      <c r="C1854" s="143">
        <f>unprmtd_src_summary!D1854</f>
        <v>38061</v>
      </c>
      <c r="D1854" s="143" t="str">
        <f>unprmtd_src_summary!E1854</f>
        <v>2310001650</v>
      </c>
      <c r="E1854" s="28" t="str">
        <f>unprmtd_src_summary!F1854</f>
        <v>Venting - Compressor Shutdown</v>
      </c>
      <c r="F1854" s="144">
        <f>unprmtd_src_summary!G1854</f>
        <v>0</v>
      </c>
      <c r="G1854" s="144">
        <f>unprmtd_src_summary!H1854</f>
        <v>54.580884802260059</v>
      </c>
      <c r="H1854" s="144">
        <f>unprmtd_src_summary!I1854</f>
        <v>0</v>
      </c>
      <c r="I1854" s="144">
        <f>unprmtd_src_summary!J1854</f>
        <v>0</v>
      </c>
      <c r="J1854" s="144">
        <f>unprmtd_src_summary!K1854</f>
        <v>0</v>
      </c>
    </row>
    <row r="1855" spans="1:11" s="30" customFormat="1" x14ac:dyDescent="0.2">
      <c r="A1855" t="s">
        <v>15903</v>
      </c>
      <c r="B1855" t="str">
        <f>unprmtd_src_summary!C1855</f>
        <v>38</v>
      </c>
      <c r="C1855" s="143">
        <f>unprmtd_src_summary!D1855</f>
        <v>38075</v>
      </c>
      <c r="D1855" s="143" t="str">
        <f>unprmtd_src_summary!E1855</f>
        <v>2310001650</v>
      </c>
      <c r="E1855" s="28" t="str">
        <f>unprmtd_src_summary!F1855</f>
        <v>Venting - Compressor Shutdown</v>
      </c>
      <c r="F1855" s="144">
        <f>unprmtd_src_summary!G1855</f>
        <v>0</v>
      </c>
      <c r="G1855" s="144">
        <f>unprmtd_src_summary!H1855</f>
        <v>0.24202024557079097</v>
      </c>
      <c r="H1855" s="144">
        <f>unprmtd_src_summary!I1855</f>
        <v>0</v>
      </c>
      <c r="I1855" s="144">
        <f>unprmtd_src_summary!J1855</f>
        <v>0</v>
      </c>
      <c r="J1855" s="144">
        <f>unprmtd_src_summary!K1855</f>
        <v>0</v>
      </c>
    </row>
    <row r="1856" spans="1:11" s="31" customFormat="1" x14ac:dyDescent="0.2">
      <c r="A1856" t="s">
        <v>15903</v>
      </c>
      <c r="B1856" t="str">
        <f>unprmtd_src_summary!C1856</f>
        <v>38</v>
      </c>
      <c r="C1856" s="143">
        <f>unprmtd_src_summary!D1856</f>
        <v>38087</v>
      </c>
      <c r="D1856" s="143" t="str">
        <f>unprmtd_src_summary!E1856</f>
        <v>2310001650</v>
      </c>
      <c r="E1856" s="28" t="str">
        <f>unprmtd_src_summary!F1856</f>
        <v>Venting - Compressor Shutdown</v>
      </c>
      <c r="F1856" s="144">
        <f>unprmtd_src_summary!G1856</f>
        <v>0</v>
      </c>
      <c r="G1856" s="144">
        <f>unprmtd_src_summary!H1856</f>
        <v>7.0103692902884873</v>
      </c>
      <c r="H1856" s="144">
        <f>unprmtd_src_summary!I1856</f>
        <v>0</v>
      </c>
      <c r="I1856" s="144">
        <f>unprmtd_src_summary!J1856</f>
        <v>0</v>
      </c>
      <c r="J1856" s="144">
        <f>unprmtd_src_summary!K1856</f>
        <v>0</v>
      </c>
    </row>
    <row r="1857" spans="1:10" x14ac:dyDescent="0.2">
      <c r="A1857" t="s">
        <v>15903</v>
      </c>
      <c r="B1857" t="str">
        <f>unprmtd_src_summary!C1857</f>
        <v>38</v>
      </c>
      <c r="C1857" s="143">
        <f>unprmtd_src_summary!D1857</f>
        <v>38089</v>
      </c>
      <c r="D1857" s="143" t="str">
        <f>unprmtd_src_summary!E1857</f>
        <v>2310001650</v>
      </c>
      <c r="E1857" s="28" t="str">
        <f>unprmtd_src_summary!F1857</f>
        <v>Venting - Compressor Shutdown</v>
      </c>
      <c r="F1857" s="144">
        <f>unprmtd_src_summary!G1857</f>
        <v>0</v>
      </c>
      <c r="G1857" s="144">
        <f>unprmtd_src_summary!H1857</f>
        <v>1.9454334513746427</v>
      </c>
      <c r="H1857" s="144">
        <f>unprmtd_src_summary!I1857</f>
        <v>0</v>
      </c>
      <c r="I1857" s="144">
        <f>unprmtd_src_summary!J1857</f>
        <v>0</v>
      </c>
      <c r="J1857" s="144">
        <f>unprmtd_src_summary!K1857</f>
        <v>0</v>
      </c>
    </row>
    <row r="1858" spans="1:10" s="30" customFormat="1" x14ac:dyDescent="0.2">
      <c r="A1858" t="s">
        <v>15903</v>
      </c>
      <c r="B1858" t="str">
        <f>unprmtd_src_summary!C1858</f>
        <v>38</v>
      </c>
      <c r="C1858" s="143">
        <f>unprmtd_src_summary!D1858</f>
        <v>38101</v>
      </c>
      <c r="D1858" s="143" t="str">
        <f>unprmtd_src_summary!E1858</f>
        <v>2310001650</v>
      </c>
      <c r="E1858" s="28" t="str">
        <f>unprmtd_src_summary!F1858</f>
        <v>Venting - Compressor Shutdown</v>
      </c>
      <c r="F1858" s="144">
        <f>unprmtd_src_summary!G1858</f>
        <v>0</v>
      </c>
      <c r="G1858" s="144">
        <f>unprmtd_src_summary!H1858</f>
        <v>6.1476879612767557E-2</v>
      </c>
      <c r="H1858" s="144">
        <f>unprmtd_src_summary!I1858</f>
        <v>0</v>
      </c>
      <c r="I1858" s="144">
        <f>unprmtd_src_summary!J1858</f>
        <v>0</v>
      </c>
      <c r="J1858" s="144">
        <f>unprmtd_src_summary!K1858</f>
        <v>0</v>
      </c>
    </row>
    <row r="1859" spans="1:10" s="31" customFormat="1" x14ac:dyDescent="0.2">
      <c r="A1859" t="s">
        <v>15903</v>
      </c>
      <c r="B1859" t="str">
        <f>unprmtd_src_summary!C1859</f>
        <v>38</v>
      </c>
      <c r="C1859" s="143">
        <f>unprmtd_src_summary!D1859</f>
        <v>38105</v>
      </c>
      <c r="D1859" s="143" t="str">
        <f>unprmtd_src_summary!E1859</f>
        <v>2310001650</v>
      </c>
      <c r="E1859" s="28" t="str">
        <f>unprmtd_src_summary!F1859</f>
        <v>Venting - Compressor Shutdown</v>
      </c>
      <c r="F1859" s="144">
        <f>unprmtd_src_summary!G1859</f>
        <v>0</v>
      </c>
      <c r="G1859" s="144">
        <f>unprmtd_src_summary!H1859</f>
        <v>66.820829577496184</v>
      </c>
      <c r="H1859" s="144">
        <f>unprmtd_src_summary!I1859</f>
        <v>0</v>
      </c>
      <c r="I1859" s="144">
        <f>unprmtd_src_summary!J1859</f>
        <v>0</v>
      </c>
      <c r="J1859" s="144">
        <f>unprmtd_src_summary!K1859</f>
        <v>0</v>
      </c>
    </row>
    <row r="1860" spans="1:10" x14ac:dyDescent="0.2">
      <c r="A1860" t="s">
        <v>15903</v>
      </c>
      <c r="B1860" t="str">
        <f>unprmtd_src_summary!C1860</f>
        <v>46</v>
      </c>
      <c r="C1860" s="143">
        <f>unprmtd_src_summary!D1860</f>
        <v>46063</v>
      </c>
      <c r="D1860" s="143" t="str">
        <f>unprmtd_src_summary!E1860</f>
        <v>2310001650</v>
      </c>
      <c r="E1860" s="28" t="str">
        <f>unprmtd_src_summary!F1860</f>
        <v>Venting - Compressor Shutdown</v>
      </c>
      <c r="F1860" s="144">
        <f>unprmtd_src_summary!G1860</f>
        <v>0</v>
      </c>
      <c r="G1860" s="144">
        <f>unprmtd_src_summary!H1860</f>
        <v>43.001237654289753</v>
      </c>
      <c r="H1860" s="144">
        <f>unprmtd_src_summary!I1860</f>
        <v>0</v>
      </c>
      <c r="I1860" s="144">
        <f>unprmtd_src_summary!J1860</f>
        <v>0</v>
      </c>
      <c r="J1860" s="144">
        <f>unprmtd_src_summary!K1860</f>
        <v>0</v>
      </c>
    </row>
    <row r="1861" spans="1:10" s="30" customFormat="1" x14ac:dyDescent="0.2">
      <c r="A1861" t="s">
        <v>15903</v>
      </c>
      <c r="B1861" t="str">
        <f>unprmtd_src_summary!C1861</f>
        <v>46</v>
      </c>
      <c r="C1861" s="143">
        <f>unprmtd_src_summary!D1861</f>
        <v>46019</v>
      </c>
      <c r="D1861" s="143" t="str">
        <f>unprmtd_src_summary!E1861</f>
        <v>2310001650</v>
      </c>
      <c r="E1861" s="28" t="str">
        <f>unprmtd_src_summary!F1861</f>
        <v>Venting - Compressor Shutdown</v>
      </c>
      <c r="F1861" s="144">
        <f>unprmtd_src_summary!G1861</f>
        <v>0</v>
      </c>
      <c r="G1861" s="144">
        <f>unprmtd_src_summary!H1861</f>
        <v>0</v>
      </c>
      <c r="H1861" s="144">
        <f>unprmtd_src_summary!I1861</f>
        <v>0</v>
      </c>
      <c r="I1861" s="144">
        <f>unprmtd_src_summary!J1861</f>
        <v>0</v>
      </c>
      <c r="J1861" s="144">
        <f>unprmtd_src_summary!K1861</f>
        <v>0</v>
      </c>
    </row>
    <row r="1862" spans="1:10" s="221" customFormat="1" x14ac:dyDescent="0.2">
      <c r="A1862" s="221" t="s">
        <v>15903</v>
      </c>
      <c r="B1862" s="221" t="str">
        <f>unprmtd_src_summary!C1862</f>
        <v>30</v>
      </c>
      <c r="C1862" s="232" t="str">
        <f>unprmtd_src_summary!D1862</f>
        <v>3001101</v>
      </c>
      <c r="D1862" s="232" t="str">
        <f>unprmtd_src_summary!E1862</f>
        <v>2310001650</v>
      </c>
      <c r="E1862" s="233" t="str">
        <f>unprmtd_src_summary!F1862</f>
        <v>Venting - Compressor Shutdown</v>
      </c>
      <c r="F1862" s="234">
        <f>unprmtd_src_summary!G1862</f>
        <v>0</v>
      </c>
      <c r="G1862" s="234">
        <f>unprmtd_src_summary!H1862</f>
        <v>0</v>
      </c>
      <c r="H1862" s="234">
        <f>unprmtd_src_summary!I1862</f>
        <v>0</v>
      </c>
      <c r="I1862" s="234">
        <f>unprmtd_src_summary!J1862</f>
        <v>0</v>
      </c>
      <c r="J1862" s="234">
        <f>unprmtd_src_summary!K1862</f>
        <v>0</v>
      </c>
    </row>
    <row r="1863" spans="1:10" s="221" customFormat="1" x14ac:dyDescent="0.2">
      <c r="A1863" s="221" t="s">
        <v>15903</v>
      </c>
      <c r="B1863" s="221" t="str">
        <f>unprmtd_src_summary!C1863</f>
        <v>30</v>
      </c>
      <c r="C1863" s="232" t="str">
        <f>unprmtd_src_summary!D1863</f>
        <v>3001701</v>
      </c>
      <c r="D1863" s="232" t="str">
        <f>unprmtd_src_summary!E1863</f>
        <v>2310001650</v>
      </c>
      <c r="E1863" s="233" t="str">
        <f>unprmtd_src_summary!F1863</f>
        <v>Venting - Compressor Shutdown</v>
      </c>
      <c r="F1863" s="234">
        <f>unprmtd_src_summary!G1863</f>
        <v>0</v>
      </c>
      <c r="G1863" s="234">
        <f>unprmtd_src_summary!H1863</f>
        <v>0</v>
      </c>
      <c r="H1863" s="234">
        <f>unprmtd_src_summary!I1863</f>
        <v>0</v>
      </c>
      <c r="I1863" s="234">
        <f>unprmtd_src_summary!J1863</f>
        <v>0</v>
      </c>
      <c r="J1863" s="234">
        <f>unprmtd_src_summary!K1863</f>
        <v>0</v>
      </c>
    </row>
    <row r="1864" spans="1:10" s="221" customFormat="1" x14ac:dyDescent="0.2">
      <c r="A1864" s="221" t="s">
        <v>15903</v>
      </c>
      <c r="B1864" s="221" t="str">
        <f>unprmtd_src_summary!C1864</f>
        <v>30</v>
      </c>
      <c r="C1864" s="232" t="str">
        <f>unprmtd_src_summary!D1864</f>
        <v>3001901</v>
      </c>
      <c r="D1864" s="232" t="str">
        <f>unprmtd_src_summary!E1864</f>
        <v>2310001650</v>
      </c>
      <c r="E1864" s="233" t="str">
        <f>unprmtd_src_summary!F1864</f>
        <v>Venting - Compressor Shutdown</v>
      </c>
      <c r="F1864" s="234">
        <f>unprmtd_src_summary!G1864</f>
        <v>0</v>
      </c>
      <c r="G1864" s="234">
        <f>unprmtd_src_summary!H1864</f>
        <v>0</v>
      </c>
      <c r="H1864" s="234">
        <f>unprmtd_src_summary!I1864</f>
        <v>0</v>
      </c>
      <c r="I1864" s="234">
        <f>unprmtd_src_summary!J1864</f>
        <v>0</v>
      </c>
      <c r="J1864" s="234">
        <f>unprmtd_src_summary!K1864</f>
        <v>0</v>
      </c>
    </row>
    <row r="1865" spans="1:10" s="221" customFormat="1" x14ac:dyDescent="0.2">
      <c r="A1865" s="221" t="s">
        <v>15903</v>
      </c>
      <c r="B1865" s="221" t="str">
        <f>unprmtd_src_summary!C1865</f>
        <v>30</v>
      </c>
      <c r="C1865" s="232" t="str">
        <f>unprmtd_src_summary!D1865</f>
        <v>3002101</v>
      </c>
      <c r="D1865" s="232" t="str">
        <f>unprmtd_src_summary!E1865</f>
        <v>2310001650</v>
      </c>
      <c r="E1865" s="233" t="str">
        <f>unprmtd_src_summary!F1865</f>
        <v>Venting - Compressor Shutdown</v>
      </c>
      <c r="F1865" s="234">
        <f>unprmtd_src_summary!G1865</f>
        <v>0</v>
      </c>
      <c r="G1865" s="234">
        <f>unprmtd_src_summary!H1865</f>
        <v>0</v>
      </c>
      <c r="H1865" s="234">
        <f>unprmtd_src_summary!I1865</f>
        <v>0</v>
      </c>
      <c r="I1865" s="234">
        <f>unprmtd_src_summary!J1865</f>
        <v>0</v>
      </c>
      <c r="J1865" s="234">
        <f>unprmtd_src_summary!K1865</f>
        <v>0</v>
      </c>
    </row>
    <row r="1866" spans="1:10" s="221" customFormat="1" x14ac:dyDescent="0.2">
      <c r="A1866" s="221" t="s">
        <v>15903</v>
      </c>
      <c r="B1866" s="221" t="str">
        <f>unprmtd_src_summary!C1866</f>
        <v>30</v>
      </c>
      <c r="C1866" s="232" t="str">
        <f>unprmtd_src_summary!D1866</f>
        <v>3002501</v>
      </c>
      <c r="D1866" s="232" t="str">
        <f>unprmtd_src_summary!E1866</f>
        <v>2310001650</v>
      </c>
      <c r="E1866" s="233" t="str">
        <f>unprmtd_src_summary!F1866</f>
        <v>Venting - Compressor Shutdown</v>
      </c>
      <c r="F1866" s="234">
        <f>unprmtd_src_summary!G1866</f>
        <v>0</v>
      </c>
      <c r="G1866" s="234">
        <f>unprmtd_src_summary!H1866</f>
        <v>0</v>
      </c>
      <c r="H1866" s="234">
        <f>unprmtd_src_summary!I1866</f>
        <v>0</v>
      </c>
      <c r="I1866" s="234">
        <f>unprmtd_src_summary!J1866</f>
        <v>0</v>
      </c>
      <c r="J1866" s="234">
        <f>unprmtd_src_summary!K1866</f>
        <v>0</v>
      </c>
    </row>
    <row r="1867" spans="1:10" s="221" customFormat="1" x14ac:dyDescent="0.2">
      <c r="A1867" s="221" t="s">
        <v>15903</v>
      </c>
      <c r="B1867" s="221" t="str">
        <f>unprmtd_src_summary!C1867</f>
        <v>30</v>
      </c>
      <c r="C1867" s="232" t="str">
        <f>unprmtd_src_summary!D1867</f>
        <v>3003301</v>
      </c>
      <c r="D1867" s="232" t="str">
        <f>unprmtd_src_summary!E1867</f>
        <v>2310001650</v>
      </c>
      <c r="E1867" s="233" t="str">
        <f>unprmtd_src_summary!F1867</f>
        <v>Venting - Compressor Shutdown</v>
      </c>
      <c r="F1867" s="234">
        <f>unprmtd_src_summary!G1867</f>
        <v>0</v>
      </c>
      <c r="G1867" s="234">
        <f>unprmtd_src_summary!H1867</f>
        <v>0</v>
      </c>
      <c r="H1867" s="234">
        <f>unprmtd_src_summary!I1867</f>
        <v>0</v>
      </c>
      <c r="I1867" s="234">
        <f>unprmtd_src_summary!J1867</f>
        <v>0</v>
      </c>
      <c r="J1867" s="234">
        <f>unprmtd_src_summary!K1867</f>
        <v>0</v>
      </c>
    </row>
    <row r="1868" spans="1:10" s="221" customFormat="1" x14ac:dyDescent="0.2">
      <c r="A1868" s="221" t="s">
        <v>15903</v>
      </c>
      <c r="B1868" s="221" t="str">
        <f>unprmtd_src_summary!C1868</f>
        <v>30</v>
      </c>
      <c r="C1868" s="232" t="str">
        <f>unprmtd_src_summary!D1868</f>
        <v>3005501</v>
      </c>
      <c r="D1868" s="232" t="str">
        <f>unprmtd_src_summary!E1868</f>
        <v>2310001650</v>
      </c>
      <c r="E1868" s="233" t="str">
        <f>unprmtd_src_summary!F1868</f>
        <v>Venting - Compressor Shutdown</v>
      </c>
      <c r="F1868" s="234">
        <f>unprmtd_src_summary!G1868</f>
        <v>0</v>
      </c>
      <c r="G1868" s="234">
        <f>unprmtd_src_summary!H1868</f>
        <v>0</v>
      </c>
      <c r="H1868" s="234">
        <f>unprmtd_src_summary!I1868</f>
        <v>0</v>
      </c>
      <c r="I1868" s="234">
        <f>unprmtd_src_summary!J1868</f>
        <v>0</v>
      </c>
      <c r="J1868" s="234">
        <f>unprmtd_src_summary!K1868</f>
        <v>0</v>
      </c>
    </row>
    <row r="1869" spans="1:10" s="221" customFormat="1" x14ac:dyDescent="0.2">
      <c r="A1869" s="221" t="s">
        <v>15903</v>
      </c>
      <c r="B1869" s="221" t="str">
        <f>unprmtd_src_summary!C1869</f>
        <v>30</v>
      </c>
      <c r="C1869" s="232" t="str">
        <f>unprmtd_src_summary!D1869</f>
        <v>3007901</v>
      </c>
      <c r="D1869" s="232" t="str">
        <f>unprmtd_src_summary!E1869</f>
        <v>2310001650</v>
      </c>
      <c r="E1869" s="233" t="str">
        <f>unprmtd_src_summary!F1869</f>
        <v>Venting - Compressor Shutdown</v>
      </c>
      <c r="F1869" s="234">
        <f>unprmtd_src_summary!G1869</f>
        <v>0</v>
      </c>
      <c r="G1869" s="234">
        <f>unprmtd_src_summary!H1869</f>
        <v>0</v>
      </c>
      <c r="H1869" s="234">
        <f>unprmtd_src_summary!I1869</f>
        <v>0</v>
      </c>
      <c r="I1869" s="234">
        <f>unprmtd_src_summary!J1869</f>
        <v>0</v>
      </c>
      <c r="J1869" s="234">
        <f>unprmtd_src_summary!K1869</f>
        <v>0</v>
      </c>
    </row>
    <row r="1870" spans="1:10" s="221" customFormat="1" x14ac:dyDescent="0.2">
      <c r="A1870" s="221" t="s">
        <v>15903</v>
      </c>
      <c r="B1870" s="221" t="str">
        <f>unprmtd_src_summary!C1870</f>
        <v>30</v>
      </c>
      <c r="C1870" s="232" t="str">
        <f>unprmtd_src_summary!D1870</f>
        <v>3008301</v>
      </c>
      <c r="D1870" s="232" t="str">
        <f>unprmtd_src_summary!E1870</f>
        <v>2310001650</v>
      </c>
      <c r="E1870" s="233" t="str">
        <f>unprmtd_src_summary!F1870</f>
        <v>Venting - Compressor Shutdown</v>
      </c>
      <c r="F1870" s="234">
        <f>unprmtd_src_summary!G1870</f>
        <v>0</v>
      </c>
      <c r="G1870" s="234">
        <f>unprmtd_src_summary!H1870</f>
        <v>0</v>
      </c>
      <c r="H1870" s="234">
        <f>unprmtd_src_summary!I1870</f>
        <v>0</v>
      </c>
      <c r="I1870" s="234">
        <f>unprmtd_src_summary!J1870</f>
        <v>0</v>
      </c>
      <c r="J1870" s="234">
        <f>unprmtd_src_summary!K1870</f>
        <v>0</v>
      </c>
    </row>
    <row r="1871" spans="1:10" s="221" customFormat="1" x14ac:dyDescent="0.2">
      <c r="A1871" s="221" t="s">
        <v>15903</v>
      </c>
      <c r="B1871" s="221" t="str">
        <f>unprmtd_src_summary!C1871</f>
        <v>30</v>
      </c>
      <c r="C1871" s="232" t="str">
        <f>unprmtd_src_summary!D1871</f>
        <v>3008501</v>
      </c>
      <c r="D1871" s="232" t="str">
        <f>unprmtd_src_summary!E1871</f>
        <v>2310001650</v>
      </c>
      <c r="E1871" s="233" t="str">
        <f>unprmtd_src_summary!F1871</f>
        <v>Venting - Compressor Shutdown</v>
      </c>
      <c r="F1871" s="234">
        <f>unprmtd_src_summary!G1871</f>
        <v>0</v>
      </c>
      <c r="G1871" s="234">
        <f>unprmtd_src_summary!H1871</f>
        <v>0.11748429808521235</v>
      </c>
      <c r="H1871" s="234">
        <f>unprmtd_src_summary!I1871</f>
        <v>0</v>
      </c>
      <c r="I1871" s="234">
        <f>unprmtd_src_summary!J1871</f>
        <v>0</v>
      </c>
      <c r="J1871" s="234">
        <f>unprmtd_src_summary!K1871</f>
        <v>0</v>
      </c>
    </row>
    <row r="1872" spans="1:10" s="221" customFormat="1" x14ac:dyDescent="0.2">
      <c r="A1872" s="221" t="s">
        <v>15903</v>
      </c>
      <c r="B1872" s="221" t="str">
        <f>unprmtd_src_summary!C1872</f>
        <v>30</v>
      </c>
      <c r="C1872" s="232" t="str">
        <f>unprmtd_src_summary!D1872</f>
        <v>3009101</v>
      </c>
      <c r="D1872" s="232" t="str">
        <f>unprmtd_src_summary!E1872</f>
        <v>2310001650</v>
      </c>
      <c r="E1872" s="233" t="str">
        <f>unprmtd_src_summary!F1872</f>
        <v>Venting - Compressor Shutdown</v>
      </c>
      <c r="F1872" s="234">
        <f>unprmtd_src_summary!G1872</f>
        <v>0</v>
      </c>
      <c r="G1872" s="234">
        <f>unprmtd_src_summary!H1872</f>
        <v>1.4863703934331009E-2</v>
      </c>
      <c r="H1872" s="234">
        <f>unprmtd_src_summary!I1872</f>
        <v>0</v>
      </c>
      <c r="I1872" s="234">
        <f>unprmtd_src_summary!J1872</f>
        <v>0</v>
      </c>
      <c r="J1872" s="234">
        <f>unprmtd_src_summary!K1872</f>
        <v>0</v>
      </c>
    </row>
    <row r="1873" spans="1:10" s="221" customFormat="1" x14ac:dyDescent="0.2">
      <c r="A1873" s="221" t="s">
        <v>15903</v>
      </c>
      <c r="B1873" s="221" t="str">
        <f>unprmtd_src_summary!C1873</f>
        <v>30</v>
      </c>
      <c r="C1873" s="232" t="str">
        <f>unprmtd_src_summary!D1873</f>
        <v>3010501</v>
      </c>
      <c r="D1873" s="232" t="str">
        <f>unprmtd_src_summary!E1873</f>
        <v>2310001650</v>
      </c>
      <c r="E1873" s="233" t="str">
        <f>unprmtd_src_summary!F1873</f>
        <v>Venting - Compressor Shutdown</v>
      </c>
      <c r="F1873" s="234">
        <f>unprmtd_src_summary!G1873</f>
        <v>0</v>
      </c>
      <c r="G1873" s="234">
        <f>unprmtd_src_summary!H1873</f>
        <v>2.5079729854784256E-2</v>
      </c>
      <c r="H1873" s="234">
        <f>unprmtd_src_summary!I1873</f>
        <v>0</v>
      </c>
      <c r="I1873" s="234">
        <f>unprmtd_src_summary!J1873</f>
        <v>0</v>
      </c>
      <c r="J1873" s="234">
        <f>unprmtd_src_summary!K1873</f>
        <v>0</v>
      </c>
    </row>
    <row r="1874" spans="1:10" s="221" customFormat="1" x14ac:dyDescent="0.2">
      <c r="A1874" s="221" t="s">
        <v>15903</v>
      </c>
      <c r="B1874" s="221" t="str">
        <f>unprmtd_src_summary!C1874</f>
        <v>30</v>
      </c>
      <c r="C1874" s="232" t="str">
        <f>unprmtd_src_summary!D1874</f>
        <v>3010901</v>
      </c>
      <c r="D1874" s="232" t="str">
        <f>unprmtd_src_summary!E1874</f>
        <v>2310001650</v>
      </c>
      <c r="E1874" s="233" t="str">
        <f>unprmtd_src_summary!F1874</f>
        <v>Venting - Compressor Shutdown</v>
      </c>
      <c r="F1874" s="234">
        <f>unprmtd_src_summary!G1874</f>
        <v>0</v>
      </c>
      <c r="G1874" s="234">
        <f>unprmtd_src_summary!H1874</f>
        <v>0</v>
      </c>
      <c r="H1874" s="234">
        <f>unprmtd_src_summary!I1874</f>
        <v>0</v>
      </c>
      <c r="I1874" s="234">
        <f>unprmtd_src_summary!J1874</f>
        <v>0</v>
      </c>
      <c r="J1874" s="234">
        <f>unprmtd_src_summary!K1874</f>
        <v>0</v>
      </c>
    </row>
    <row r="1875" spans="1:10" s="221" customFormat="1" x14ac:dyDescent="0.2">
      <c r="A1875" s="221" t="s">
        <v>15903</v>
      </c>
      <c r="B1875" s="221" t="str">
        <f>unprmtd_src_summary!C1875</f>
        <v>38</v>
      </c>
      <c r="C1875" s="232" t="str">
        <f>unprmtd_src_summary!D1875</f>
        <v>3800701</v>
      </c>
      <c r="D1875" s="232" t="str">
        <f>unprmtd_src_summary!E1875</f>
        <v>2310001650</v>
      </c>
      <c r="E1875" s="233" t="str">
        <f>unprmtd_src_summary!F1875</f>
        <v>Venting - Compressor Shutdown</v>
      </c>
      <c r="F1875" s="234">
        <f>unprmtd_src_summary!G1875</f>
        <v>0</v>
      </c>
      <c r="G1875" s="234">
        <f>unprmtd_src_summary!H1875</f>
        <v>0</v>
      </c>
      <c r="H1875" s="234">
        <f>unprmtd_src_summary!I1875</f>
        <v>0</v>
      </c>
      <c r="I1875" s="234">
        <f>unprmtd_src_summary!J1875</f>
        <v>0</v>
      </c>
      <c r="J1875" s="234">
        <f>unprmtd_src_summary!K1875</f>
        <v>0</v>
      </c>
    </row>
    <row r="1876" spans="1:10" s="221" customFormat="1" x14ac:dyDescent="0.2">
      <c r="A1876" s="221" t="s">
        <v>15903</v>
      </c>
      <c r="B1876" s="221" t="str">
        <f>unprmtd_src_summary!C1876</f>
        <v>38</v>
      </c>
      <c r="C1876" s="232" t="str">
        <f>unprmtd_src_summary!D1876</f>
        <v>3800901</v>
      </c>
      <c r="D1876" s="232" t="str">
        <f>unprmtd_src_summary!E1876</f>
        <v>2310001650</v>
      </c>
      <c r="E1876" s="233" t="str">
        <f>unprmtd_src_summary!F1876</f>
        <v>Venting - Compressor Shutdown</v>
      </c>
      <c r="F1876" s="234">
        <f>unprmtd_src_summary!G1876</f>
        <v>0</v>
      </c>
      <c r="G1876" s="234">
        <f>unprmtd_src_summary!H1876</f>
        <v>0</v>
      </c>
      <c r="H1876" s="234">
        <f>unprmtd_src_summary!I1876</f>
        <v>0</v>
      </c>
      <c r="I1876" s="234">
        <f>unprmtd_src_summary!J1876</f>
        <v>0</v>
      </c>
      <c r="J1876" s="234">
        <f>unprmtd_src_summary!K1876</f>
        <v>0</v>
      </c>
    </row>
    <row r="1877" spans="1:10" s="221" customFormat="1" x14ac:dyDescent="0.2">
      <c r="A1877" s="221" t="s">
        <v>15903</v>
      </c>
      <c r="B1877" s="221" t="str">
        <f>unprmtd_src_summary!C1877</f>
        <v>38</v>
      </c>
      <c r="C1877" s="232" t="str">
        <f>unprmtd_src_summary!D1877</f>
        <v>3801101</v>
      </c>
      <c r="D1877" s="232" t="str">
        <f>unprmtd_src_summary!E1877</f>
        <v>2310001650</v>
      </c>
      <c r="E1877" s="233" t="str">
        <f>unprmtd_src_summary!F1877</f>
        <v>Venting - Compressor Shutdown</v>
      </c>
      <c r="F1877" s="234">
        <f>unprmtd_src_summary!G1877</f>
        <v>0</v>
      </c>
      <c r="G1877" s="234">
        <f>unprmtd_src_summary!H1877</f>
        <v>0</v>
      </c>
      <c r="H1877" s="234">
        <f>unprmtd_src_summary!I1877</f>
        <v>0</v>
      </c>
      <c r="I1877" s="234">
        <f>unprmtd_src_summary!J1877</f>
        <v>0</v>
      </c>
      <c r="J1877" s="234">
        <f>unprmtd_src_summary!K1877</f>
        <v>0</v>
      </c>
    </row>
    <row r="1878" spans="1:10" s="221" customFormat="1" x14ac:dyDescent="0.2">
      <c r="A1878" s="221" t="s">
        <v>15903</v>
      </c>
      <c r="B1878" s="221" t="str">
        <f>unprmtd_src_summary!C1878</f>
        <v>38</v>
      </c>
      <c r="C1878" s="232" t="str">
        <f>unprmtd_src_summary!D1878</f>
        <v>3801301</v>
      </c>
      <c r="D1878" s="232" t="str">
        <f>unprmtd_src_summary!E1878</f>
        <v>2310001650</v>
      </c>
      <c r="E1878" s="233" t="str">
        <f>unprmtd_src_summary!F1878</f>
        <v>Venting - Compressor Shutdown</v>
      </c>
      <c r="F1878" s="234">
        <f>unprmtd_src_summary!G1878</f>
        <v>0</v>
      </c>
      <c r="G1878" s="234">
        <f>unprmtd_src_summary!H1878</f>
        <v>0</v>
      </c>
      <c r="H1878" s="234">
        <f>unprmtd_src_summary!I1878</f>
        <v>0</v>
      </c>
      <c r="I1878" s="234">
        <f>unprmtd_src_summary!J1878</f>
        <v>0</v>
      </c>
      <c r="J1878" s="234">
        <f>unprmtd_src_summary!K1878</f>
        <v>0</v>
      </c>
    </row>
    <row r="1879" spans="1:10" s="221" customFormat="1" x14ac:dyDescent="0.2">
      <c r="A1879" s="221" t="s">
        <v>15903</v>
      </c>
      <c r="B1879" s="221" t="str">
        <f>unprmtd_src_summary!C1879</f>
        <v>38</v>
      </c>
      <c r="C1879" s="232" t="str">
        <f>unprmtd_src_summary!D1879</f>
        <v>3802301</v>
      </c>
      <c r="D1879" s="232" t="str">
        <f>unprmtd_src_summary!E1879</f>
        <v>2310001650</v>
      </c>
      <c r="E1879" s="233" t="str">
        <f>unprmtd_src_summary!F1879</f>
        <v>Venting - Compressor Shutdown</v>
      </c>
      <c r="F1879" s="234">
        <f>unprmtd_src_summary!G1879</f>
        <v>0</v>
      </c>
      <c r="G1879" s="234">
        <f>unprmtd_src_summary!H1879</f>
        <v>0</v>
      </c>
      <c r="H1879" s="234">
        <f>unprmtd_src_summary!I1879</f>
        <v>0</v>
      </c>
      <c r="I1879" s="234">
        <f>unprmtd_src_summary!J1879</f>
        <v>0</v>
      </c>
      <c r="J1879" s="234">
        <f>unprmtd_src_summary!K1879</f>
        <v>0</v>
      </c>
    </row>
    <row r="1880" spans="1:10" s="221" customFormat="1" x14ac:dyDescent="0.2">
      <c r="A1880" s="221" t="s">
        <v>15903</v>
      </c>
      <c r="B1880" s="221" t="str">
        <f>unprmtd_src_summary!C1880</f>
        <v>38</v>
      </c>
      <c r="C1880" s="232" t="str">
        <f>unprmtd_src_summary!D1880</f>
        <v>3802501</v>
      </c>
      <c r="D1880" s="232" t="str">
        <f>unprmtd_src_summary!E1880</f>
        <v>2310001650</v>
      </c>
      <c r="E1880" s="233" t="str">
        <f>unprmtd_src_summary!F1880</f>
        <v>Venting - Compressor Shutdown</v>
      </c>
      <c r="F1880" s="234">
        <f>unprmtd_src_summary!G1880</f>
        <v>0</v>
      </c>
      <c r="G1880" s="234">
        <f>unprmtd_src_summary!H1880</f>
        <v>1.7365300428330381</v>
      </c>
      <c r="H1880" s="234">
        <f>unprmtd_src_summary!I1880</f>
        <v>0</v>
      </c>
      <c r="I1880" s="234">
        <f>unprmtd_src_summary!J1880</f>
        <v>0</v>
      </c>
      <c r="J1880" s="234">
        <f>unprmtd_src_summary!K1880</f>
        <v>0</v>
      </c>
    </row>
    <row r="1881" spans="1:10" s="221" customFormat="1" x14ac:dyDescent="0.2">
      <c r="A1881" s="221" t="s">
        <v>15903</v>
      </c>
      <c r="B1881" s="221" t="str">
        <f>unprmtd_src_summary!C1881</f>
        <v>38</v>
      </c>
      <c r="C1881" s="232" t="str">
        <f>unprmtd_src_summary!D1881</f>
        <v>3803301</v>
      </c>
      <c r="D1881" s="232" t="str">
        <f>unprmtd_src_summary!E1881</f>
        <v>2310001650</v>
      </c>
      <c r="E1881" s="233" t="str">
        <f>unprmtd_src_summary!F1881</f>
        <v>Venting - Compressor Shutdown</v>
      </c>
      <c r="F1881" s="234">
        <f>unprmtd_src_summary!G1881</f>
        <v>0</v>
      </c>
      <c r="G1881" s="234">
        <f>unprmtd_src_summary!H1881</f>
        <v>0</v>
      </c>
      <c r="H1881" s="234">
        <f>unprmtd_src_summary!I1881</f>
        <v>0</v>
      </c>
      <c r="I1881" s="234">
        <f>unprmtd_src_summary!J1881</f>
        <v>0</v>
      </c>
      <c r="J1881" s="234">
        <f>unprmtd_src_summary!K1881</f>
        <v>0</v>
      </c>
    </row>
    <row r="1882" spans="1:10" s="221" customFormat="1" x14ac:dyDescent="0.2">
      <c r="A1882" s="221" t="s">
        <v>15903</v>
      </c>
      <c r="B1882" s="221" t="str">
        <f>unprmtd_src_summary!C1882</f>
        <v>38</v>
      </c>
      <c r="C1882" s="232" t="str">
        <f>unprmtd_src_summary!D1882</f>
        <v>3804901</v>
      </c>
      <c r="D1882" s="232" t="str">
        <f>unprmtd_src_summary!E1882</f>
        <v>2310001650</v>
      </c>
      <c r="E1882" s="233" t="str">
        <f>unprmtd_src_summary!F1882</f>
        <v>Venting - Compressor Shutdown</v>
      </c>
      <c r="F1882" s="234">
        <f>unprmtd_src_summary!G1882</f>
        <v>0</v>
      </c>
      <c r="G1882" s="234">
        <f>unprmtd_src_summary!H1882</f>
        <v>0</v>
      </c>
      <c r="H1882" s="234">
        <f>unprmtd_src_summary!I1882</f>
        <v>0</v>
      </c>
      <c r="I1882" s="234">
        <f>unprmtd_src_summary!J1882</f>
        <v>0</v>
      </c>
      <c r="J1882" s="234">
        <f>unprmtd_src_summary!K1882</f>
        <v>0</v>
      </c>
    </row>
    <row r="1883" spans="1:10" s="221" customFormat="1" x14ac:dyDescent="0.2">
      <c r="A1883" s="221" t="s">
        <v>15903</v>
      </c>
      <c r="B1883" s="221" t="str">
        <f>unprmtd_src_summary!C1883</f>
        <v>38</v>
      </c>
      <c r="C1883" s="232" t="str">
        <f>unprmtd_src_summary!D1883</f>
        <v>3805301</v>
      </c>
      <c r="D1883" s="232" t="str">
        <f>unprmtd_src_summary!E1883</f>
        <v>2310001650</v>
      </c>
      <c r="E1883" s="233" t="str">
        <f>unprmtd_src_summary!F1883</f>
        <v>Venting - Compressor Shutdown</v>
      </c>
      <c r="F1883" s="234">
        <f>unprmtd_src_summary!G1883</f>
        <v>0</v>
      </c>
      <c r="G1883" s="234">
        <f>unprmtd_src_summary!H1883</f>
        <v>1.3123535540477571</v>
      </c>
      <c r="H1883" s="234">
        <f>unprmtd_src_summary!I1883</f>
        <v>0</v>
      </c>
      <c r="I1883" s="234">
        <f>unprmtd_src_summary!J1883</f>
        <v>0</v>
      </c>
      <c r="J1883" s="234">
        <f>unprmtd_src_summary!K1883</f>
        <v>0</v>
      </c>
    </row>
    <row r="1884" spans="1:10" s="221" customFormat="1" x14ac:dyDescent="0.2">
      <c r="A1884" s="221" t="s">
        <v>15903</v>
      </c>
      <c r="B1884" s="221" t="str">
        <f>unprmtd_src_summary!C1884</f>
        <v>38</v>
      </c>
      <c r="C1884" s="232" t="str">
        <f>unprmtd_src_summary!D1884</f>
        <v>3805501</v>
      </c>
      <c r="D1884" s="232" t="str">
        <f>unprmtd_src_summary!E1884</f>
        <v>2310001650</v>
      </c>
      <c r="E1884" s="233" t="str">
        <f>unprmtd_src_summary!F1884</f>
        <v>Venting - Compressor Shutdown</v>
      </c>
      <c r="F1884" s="234">
        <f>unprmtd_src_summary!G1884</f>
        <v>0</v>
      </c>
      <c r="G1884" s="234">
        <f>unprmtd_src_summary!H1884</f>
        <v>0.22779419078436541</v>
      </c>
      <c r="H1884" s="234">
        <f>unprmtd_src_summary!I1884</f>
        <v>0</v>
      </c>
      <c r="I1884" s="234">
        <f>unprmtd_src_summary!J1884</f>
        <v>0</v>
      </c>
      <c r="J1884" s="234">
        <f>unprmtd_src_summary!K1884</f>
        <v>0</v>
      </c>
    </row>
    <row r="1885" spans="1:10" s="221" customFormat="1" x14ac:dyDescent="0.2">
      <c r="A1885" s="221" t="s">
        <v>15903</v>
      </c>
      <c r="B1885" s="221" t="str">
        <f>unprmtd_src_summary!C1885</f>
        <v>38</v>
      </c>
      <c r="C1885" s="232" t="str">
        <f>unprmtd_src_summary!D1885</f>
        <v>3805701</v>
      </c>
      <c r="D1885" s="232" t="str">
        <f>unprmtd_src_summary!E1885</f>
        <v>2310001650</v>
      </c>
      <c r="E1885" s="233" t="str">
        <f>unprmtd_src_summary!F1885</f>
        <v>Venting - Compressor Shutdown</v>
      </c>
      <c r="F1885" s="234">
        <f>unprmtd_src_summary!G1885</f>
        <v>0</v>
      </c>
      <c r="G1885" s="234">
        <f>unprmtd_src_summary!H1885</f>
        <v>0</v>
      </c>
      <c r="H1885" s="234">
        <f>unprmtd_src_summary!I1885</f>
        <v>0</v>
      </c>
      <c r="I1885" s="234">
        <f>unprmtd_src_summary!J1885</f>
        <v>0</v>
      </c>
      <c r="J1885" s="234">
        <f>unprmtd_src_summary!K1885</f>
        <v>0</v>
      </c>
    </row>
    <row r="1886" spans="1:10" s="221" customFormat="1" x14ac:dyDescent="0.2">
      <c r="A1886" s="221" t="s">
        <v>15903</v>
      </c>
      <c r="B1886" s="221" t="str">
        <f>unprmtd_src_summary!C1886</f>
        <v>38</v>
      </c>
      <c r="C1886" s="232" t="str">
        <f>unprmtd_src_summary!D1886</f>
        <v>3806101</v>
      </c>
      <c r="D1886" s="232" t="str">
        <f>unprmtd_src_summary!E1886</f>
        <v>2310001650</v>
      </c>
      <c r="E1886" s="233" t="str">
        <f>unprmtd_src_summary!F1886</f>
        <v>Venting - Compressor Shutdown</v>
      </c>
      <c r="F1886" s="234">
        <f>unprmtd_src_summary!G1886</f>
        <v>0</v>
      </c>
      <c r="G1886" s="234">
        <f>unprmtd_src_summary!H1886</f>
        <v>8.8551598828373024</v>
      </c>
      <c r="H1886" s="234">
        <f>unprmtd_src_summary!I1886</f>
        <v>0</v>
      </c>
      <c r="I1886" s="234">
        <f>unprmtd_src_summary!J1886</f>
        <v>0</v>
      </c>
      <c r="J1886" s="234">
        <f>unprmtd_src_summary!K1886</f>
        <v>0</v>
      </c>
    </row>
    <row r="1887" spans="1:10" s="221" customFormat="1" x14ac:dyDescent="0.2">
      <c r="A1887" s="221" t="s">
        <v>15903</v>
      </c>
      <c r="B1887" s="221" t="str">
        <f>unprmtd_src_summary!C1887</f>
        <v>38</v>
      </c>
      <c r="C1887" s="232" t="str">
        <f>unprmtd_src_summary!D1887</f>
        <v>3807501</v>
      </c>
      <c r="D1887" s="232" t="str">
        <f>unprmtd_src_summary!E1887</f>
        <v>2310001650</v>
      </c>
      <c r="E1887" s="233" t="str">
        <f>unprmtd_src_summary!F1887</f>
        <v>Venting - Compressor Shutdown</v>
      </c>
      <c r="F1887" s="234">
        <f>unprmtd_src_summary!G1887</f>
        <v>0</v>
      </c>
      <c r="G1887" s="234">
        <f>unprmtd_src_summary!H1887</f>
        <v>0</v>
      </c>
      <c r="H1887" s="234">
        <f>unprmtd_src_summary!I1887</f>
        <v>0</v>
      </c>
      <c r="I1887" s="234">
        <f>unprmtd_src_summary!J1887</f>
        <v>0</v>
      </c>
      <c r="J1887" s="234">
        <f>unprmtd_src_summary!K1887</f>
        <v>0</v>
      </c>
    </row>
    <row r="1888" spans="1:10" s="221" customFormat="1" x14ac:dyDescent="0.2">
      <c r="A1888" s="221" t="s">
        <v>15903</v>
      </c>
      <c r="B1888" s="221" t="str">
        <f>unprmtd_src_summary!C1888</f>
        <v>38</v>
      </c>
      <c r="C1888" s="232" t="str">
        <f>unprmtd_src_summary!D1888</f>
        <v>3808701</v>
      </c>
      <c r="D1888" s="232" t="str">
        <f>unprmtd_src_summary!E1888</f>
        <v>2310001650</v>
      </c>
      <c r="E1888" s="233" t="str">
        <f>unprmtd_src_summary!F1888</f>
        <v>Venting - Compressor Shutdown</v>
      </c>
      <c r="F1888" s="234">
        <f>unprmtd_src_summary!G1888</f>
        <v>0</v>
      </c>
      <c r="G1888" s="234">
        <f>unprmtd_src_summary!H1888</f>
        <v>0</v>
      </c>
      <c r="H1888" s="234">
        <f>unprmtd_src_summary!I1888</f>
        <v>0</v>
      </c>
      <c r="I1888" s="234">
        <f>unprmtd_src_summary!J1888</f>
        <v>0</v>
      </c>
      <c r="J1888" s="234">
        <f>unprmtd_src_summary!K1888</f>
        <v>0</v>
      </c>
    </row>
    <row r="1889" spans="1:10" s="221" customFormat="1" ht="11.25" customHeight="1" x14ac:dyDescent="0.2">
      <c r="A1889" s="221" t="s">
        <v>15903</v>
      </c>
      <c r="B1889" s="221" t="str">
        <f>unprmtd_src_summary!C1889</f>
        <v>38</v>
      </c>
      <c r="C1889" s="232" t="str">
        <f>unprmtd_src_summary!D1889</f>
        <v>3808901</v>
      </c>
      <c r="D1889" s="232" t="str">
        <f>unprmtd_src_summary!E1889</f>
        <v>2310001650</v>
      </c>
      <c r="E1889" s="233" t="str">
        <f>unprmtd_src_summary!F1889</f>
        <v>Venting - Compressor Shutdown</v>
      </c>
      <c r="F1889" s="234">
        <f>unprmtd_src_summary!G1889</f>
        <v>0</v>
      </c>
      <c r="G1889" s="234">
        <f>unprmtd_src_summary!H1889</f>
        <v>0</v>
      </c>
      <c r="H1889" s="234">
        <f>unprmtd_src_summary!I1889</f>
        <v>0</v>
      </c>
      <c r="I1889" s="234">
        <f>unprmtd_src_summary!J1889</f>
        <v>0</v>
      </c>
      <c r="J1889" s="234">
        <f>unprmtd_src_summary!K1889</f>
        <v>0</v>
      </c>
    </row>
    <row r="1890" spans="1:10" s="221" customFormat="1" x14ac:dyDescent="0.2">
      <c r="A1890" s="221" t="s">
        <v>15903</v>
      </c>
      <c r="B1890" s="221" t="str">
        <f>unprmtd_src_summary!C1890</f>
        <v>38</v>
      </c>
      <c r="C1890" s="232" t="str">
        <f>unprmtd_src_summary!D1890</f>
        <v>3810101</v>
      </c>
      <c r="D1890" s="232" t="str">
        <f>unprmtd_src_summary!E1890</f>
        <v>2310001650</v>
      </c>
      <c r="E1890" s="233" t="str">
        <f>unprmtd_src_summary!F1890</f>
        <v>Venting - Compressor Shutdown</v>
      </c>
      <c r="F1890" s="234">
        <f>unprmtd_src_summary!G1890</f>
        <v>0</v>
      </c>
      <c r="G1890" s="234">
        <f>unprmtd_src_summary!H1890</f>
        <v>0</v>
      </c>
      <c r="H1890" s="234">
        <f>unprmtd_src_summary!I1890</f>
        <v>0</v>
      </c>
      <c r="I1890" s="234">
        <f>unprmtd_src_summary!J1890</f>
        <v>0</v>
      </c>
      <c r="J1890" s="234">
        <f>unprmtd_src_summary!K1890</f>
        <v>0</v>
      </c>
    </row>
    <row r="1891" spans="1:10" s="221" customFormat="1" x14ac:dyDescent="0.2">
      <c r="A1891" s="221" t="s">
        <v>15903</v>
      </c>
      <c r="B1891" s="221" t="str">
        <f>unprmtd_src_summary!C1891</f>
        <v>38</v>
      </c>
      <c r="C1891" s="232" t="str">
        <f>unprmtd_src_summary!D1891</f>
        <v>3810501</v>
      </c>
      <c r="D1891" s="232" t="str">
        <f>unprmtd_src_summary!E1891</f>
        <v>2310001650</v>
      </c>
      <c r="E1891" s="233" t="str">
        <f>unprmtd_src_summary!F1891</f>
        <v>Venting - Compressor Shutdown</v>
      </c>
      <c r="F1891" s="234">
        <f>unprmtd_src_summary!G1891</f>
        <v>0</v>
      </c>
      <c r="G1891" s="234">
        <f>unprmtd_src_summary!H1891</f>
        <v>0</v>
      </c>
      <c r="H1891" s="234">
        <f>unprmtd_src_summary!I1891</f>
        <v>0</v>
      </c>
      <c r="I1891" s="234">
        <f>unprmtd_src_summary!J1891</f>
        <v>0</v>
      </c>
      <c r="J1891" s="234">
        <f>unprmtd_src_summary!K1891</f>
        <v>0</v>
      </c>
    </row>
    <row r="1892" spans="1:10" s="221" customFormat="1" x14ac:dyDescent="0.2">
      <c r="A1892" s="221" t="s">
        <v>15903</v>
      </c>
      <c r="B1892" s="221" t="str">
        <f>unprmtd_src_summary!C1892</f>
        <v>46</v>
      </c>
      <c r="C1892" s="232" t="str">
        <f>unprmtd_src_summary!D1892</f>
        <v>4606301</v>
      </c>
      <c r="D1892" s="232" t="str">
        <f>unprmtd_src_summary!E1892</f>
        <v>2310001650</v>
      </c>
      <c r="E1892" s="233" t="str">
        <f>unprmtd_src_summary!F1892</f>
        <v>Venting - Compressor Shutdown</v>
      </c>
      <c r="F1892" s="234">
        <f>unprmtd_src_summary!G1892</f>
        <v>0</v>
      </c>
      <c r="G1892" s="234">
        <f>unprmtd_src_summary!H1892</f>
        <v>0</v>
      </c>
      <c r="H1892" s="234">
        <f>unprmtd_src_summary!I1892</f>
        <v>0</v>
      </c>
      <c r="I1892" s="234">
        <f>unprmtd_src_summary!J1892</f>
        <v>0</v>
      </c>
      <c r="J1892" s="234">
        <f>unprmtd_src_summary!K1892</f>
        <v>0</v>
      </c>
    </row>
    <row r="1893" spans="1:10" s="221" customFormat="1" x14ac:dyDescent="0.2">
      <c r="A1893" s="221" t="s">
        <v>15903</v>
      </c>
      <c r="B1893" s="221" t="str">
        <f>unprmtd_src_summary!C1893</f>
        <v>46</v>
      </c>
      <c r="C1893" s="232" t="str">
        <f>unprmtd_src_summary!D1893</f>
        <v>4601901</v>
      </c>
      <c r="D1893" s="232" t="str">
        <f>unprmtd_src_summary!E1893</f>
        <v>2310001650</v>
      </c>
      <c r="E1893" s="233" t="str">
        <f>unprmtd_src_summary!F1893</f>
        <v>Venting - Compressor Shutdown</v>
      </c>
      <c r="F1893" s="234">
        <f>unprmtd_src_summary!G1893</f>
        <v>0</v>
      </c>
      <c r="G1893" s="234">
        <f>unprmtd_src_summary!H1893</f>
        <v>0</v>
      </c>
      <c r="H1893" s="234">
        <f>unprmtd_src_summary!I1893</f>
        <v>0</v>
      </c>
      <c r="I1893" s="234">
        <f>unprmtd_src_summary!J1893</f>
        <v>0</v>
      </c>
      <c r="J1893" s="234">
        <f>unprmtd_src_summary!K1893</f>
        <v>0</v>
      </c>
    </row>
    <row r="1894" spans="1:10" s="226" customFormat="1" x14ac:dyDescent="0.2">
      <c r="A1894" s="226" t="s">
        <v>15903</v>
      </c>
      <c r="B1894" s="226" t="str">
        <f>unprmtd_src_summary!C1894</f>
        <v>30</v>
      </c>
      <c r="C1894" s="235" t="str">
        <f>unprmtd_src_summary!D1894</f>
        <v>3001102</v>
      </c>
      <c r="D1894" s="235" t="str">
        <f>unprmtd_src_summary!E1894</f>
        <v>2310001650</v>
      </c>
      <c r="E1894" s="236" t="str">
        <f>unprmtd_src_summary!F1894</f>
        <v>Venting - Compressor Shutdown</v>
      </c>
      <c r="F1894" s="237">
        <f>unprmtd_src_summary!G1894</f>
        <v>0</v>
      </c>
      <c r="G1894" s="237">
        <f>unprmtd_src_summary!H1894</f>
        <v>0.23707590725815503</v>
      </c>
      <c r="H1894" s="237">
        <f>unprmtd_src_summary!I1894</f>
        <v>0</v>
      </c>
      <c r="I1894" s="237">
        <f>unprmtd_src_summary!J1894</f>
        <v>0</v>
      </c>
      <c r="J1894" s="237">
        <f>unprmtd_src_summary!K1894</f>
        <v>0</v>
      </c>
    </row>
    <row r="1895" spans="1:10" s="226" customFormat="1" x14ac:dyDescent="0.2">
      <c r="A1895" s="226" t="s">
        <v>15903</v>
      </c>
      <c r="B1895" s="226" t="str">
        <f>unprmtd_src_summary!C1895</f>
        <v>30</v>
      </c>
      <c r="C1895" s="235" t="str">
        <f>unprmtd_src_summary!D1895</f>
        <v>3001702</v>
      </c>
      <c r="D1895" s="235" t="str">
        <f>unprmtd_src_summary!E1895</f>
        <v>2310001650</v>
      </c>
      <c r="E1895" s="236" t="str">
        <f>unprmtd_src_summary!F1895</f>
        <v>Venting - Compressor Shutdown</v>
      </c>
      <c r="F1895" s="237">
        <f>unprmtd_src_summary!G1895</f>
        <v>0</v>
      </c>
      <c r="G1895" s="237">
        <f>unprmtd_src_summary!H1895</f>
        <v>0.17782909471881087</v>
      </c>
      <c r="H1895" s="237">
        <f>unprmtd_src_summary!I1895</f>
        <v>0</v>
      </c>
      <c r="I1895" s="237">
        <f>unprmtd_src_summary!J1895</f>
        <v>0</v>
      </c>
      <c r="J1895" s="237">
        <f>unprmtd_src_summary!K1895</f>
        <v>0</v>
      </c>
    </row>
    <row r="1896" spans="1:10" s="226" customFormat="1" x14ac:dyDescent="0.2">
      <c r="A1896" s="226" t="s">
        <v>15903</v>
      </c>
      <c r="B1896" s="226" t="str">
        <f>unprmtd_src_summary!C1896</f>
        <v>30</v>
      </c>
      <c r="C1896" s="235" t="str">
        <f>unprmtd_src_summary!D1896</f>
        <v>3001902</v>
      </c>
      <c r="D1896" s="235" t="str">
        <f>unprmtd_src_summary!E1896</f>
        <v>2310001650</v>
      </c>
      <c r="E1896" s="236" t="str">
        <f>unprmtd_src_summary!F1896</f>
        <v>Venting - Compressor Shutdown</v>
      </c>
      <c r="F1896" s="237">
        <f>unprmtd_src_summary!G1896</f>
        <v>0</v>
      </c>
      <c r="G1896" s="237">
        <f>unprmtd_src_summary!H1896</f>
        <v>0</v>
      </c>
      <c r="H1896" s="237">
        <f>unprmtd_src_summary!I1896</f>
        <v>0</v>
      </c>
      <c r="I1896" s="237">
        <f>unprmtd_src_summary!J1896</f>
        <v>0</v>
      </c>
      <c r="J1896" s="237">
        <f>unprmtd_src_summary!K1896</f>
        <v>0</v>
      </c>
    </row>
    <row r="1897" spans="1:10" s="226" customFormat="1" x14ac:dyDescent="0.2">
      <c r="A1897" s="226" t="s">
        <v>15903</v>
      </c>
      <c r="B1897" s="226" t="str">
        <f>unprmtd_src_summary!C1897</f>
        <v>30</v>
      </c>
      <c r="C1897" s="235" t="str">
        <f>unprmtd_src_summary!D1897</f>
        <v>3002102</v>
      </c>
      <c r="D1897" s="235" t="str">
        <f>unprmtd_src_summary!E1897</f>
        <v>2310001650</v>
      </c>
      <c r="E1897" s="236" t="str">
        <f>unprmtd_src_summary!F1897</f>
        <v>Venting - Compressor Shutdown</v>
      </c>
      <c r="F1897" s="237">
        <f>unprmtd_src_summary!G1897</f>
        <v>0</v>
      </c>
      <c r="G1897" s="237">
        <f>unprmtd_src_summary!H1897</f>
        <v>0.48700027435218052</v>
      </c>
      <c r="H1897" s="237">
        <f>unprmtd_src_summary!I1897</f>
        <v>0</v>
      </c>
      <c r="I1897" s="237">
        <f>unprmtd_src_summary!J1897</f>
        <v>0</v>
      </c>
      <c r="J1897" s="237">
        <f>unprmtd_src_summary!K1897</f>
        <v>0</v>
      </c>
    </row>
    <row r="1898" spans="1:10" s="226" customFormat="1" x14ac:dyDescent="0.2">
      <c r="A1898" s="226" t="s">
        <v>15903</v>
      </c>
      <c r="B1898" s="226" t="str">
        <f>unprmtd_src_summary!C1898</f>
        <v>30</v>
      </c>
      <c r="C1898" s="235" t="str">
        <f>unprmtd_src_summary!D1898</f>
        <v>3002502</v>
      </c>
      <c r="D1898" s="235" t="str">
        <f>unprmtd_src_summary!E1898</f>
        <v>2310001650</v>
      </c>
      <c r="E1898" s="236" t="str">
        <f>unprmtd_src_summary!F1898</f>
        <v>Venting - Compressor Shutdown</v>
      </c>
      <c r="F1898" s="237">
        <f>unprmtd_src_summary!G1898</f>
        <v>0</v>
      </c>
      <c r="G1898" s="237">
        <f>unprmtd_src_summary!H1898</f>
        <v>89.495288878276696</v>
      </c>
      <c r="H1898" s="237">
        <f>unprmtd_src_summary!I1898</f>
        <v>0</v>
      </c>
      <c r="I1898" s="237">
        <f>unprmtd_src_summary!J1898</f>
        <v>0</v>
      </c>
      <c r="J1898" s="237">
        <f>unprmtd_src_summary!K1898</f>
        <v>0</v>
      </c>
    </row>
    <row r="1899" spans="1:10" s="226" customFormat="1" x14ac:dyDescent="0.2">
      <c r="A1899" s="226" t="s">
        <v>15903</v>
      </c>
      <c r="B1899" s="226" t="str">
        <f>unprmtd_src_summary!C1899</f>
        <v>30</v>
      </c>
      <c r="C1899" s="235" t="str">
        <f>unprmtd_src_summary!D1899</f>
        <v>3003302</v>
      </c>
      <c r="D1899" s="235" t="str">
        <f>unprmtd_src_summary!E1899</f>
        <v>2310001650</v>
      </c>
      <c r="E1899" s="236" t="str">
        <f>unprmtd_src_summary!F1899</f>
        <v>Venting - Compressor Shutdown</v>
      </c>
      <c r="F1899" s="237">
        <f>unprmtd_src_summary!G1899</f>
        <v>0</v>
      </c>
      <c r="G1899" s="237">
        <f>unprmtd_src_summary!H1899</f>
        <v>7.4676557963259723E-3</v>
      </c>
      <c r="H1899" s="237">
        <f>unprmtd_src_summary!I1899</f>
        <v>0</v>
      </c>
      <c r="I1899" s="237">
        <f>unprmtd_src_summary!J1899</f>
        <v>0</v>
      </c>
      <c r="J1899" s="237">
        <f>unprmtd_src_summary!K1899</f>
        <v>0</v>
      </c>
    </row>
    <row r="1900" spans="1:10" s="226" customFormat="1" x14ac:dyDescent="0.2">
      <c r="A1900" s="226" t="s">
        <v>15903</v>
      </c>
      <c r="B1900" s="226" t="str">
        <f>unprmtd_src_summary!C1900</f>
        <v>30</v>
      </c>
      <c r="C1900" s="235" t="str">
        <f>unprmtd_src_summary!D1900</f>
        <v>3005502</v>
      </c>
      <c r="D1900" s="235" t="str">
        <f>unprmtd_src_summary!E1900</f>
        <v>2310001650</v>
      </c>
      <c r="E1900" s="236" t="str">
        <f>unprmtd_src_summary!F1900</f>
        <v>Venting - Compressor Shutdown</v>
      </c>
      <c r="F1900" s="237">
        <f>unprmtd_src_summary!G1900</f>
        <v>0</v>
      </c>
      <c r="G1900" s="237">
        <f>unprmtd_src_summary!H1900</f>
        <v>0</v>
      </c>
      <c r="H1900" s="237">
        <f>unprmtd_src_summary!I1900</f>
        <v>0</v>
      </c>
      <c r="I1900" s="237">
        <f>unprmtd_src_summary!J1900</f>
        <v>0</v>
      </c>
      <c r="J1900" s="237">
        <f>unprmtd_src_summary!K1900</f>
        <v>0</v>
      </c>
    </row>
    <row r="1901" spans="1:10" s="226" customFormat="1" x14ac:dyDescent="0.2">
      <c r="A1901" s="226" t="s">
        <v>15903</v>
      </c>
      <c r="B1901" s="226" t="str">
        <f>unprmtd_src_summary!C1901</f>
        <v>30</v>
      </c>
      <c r="C1901" s="235" t="str">
        <f>unprmtd_src_summary!D1901</f>
        <v>3007902</v>
      </c>
      <c r="D1901" s="235" t="str">
        <f>unprmtd_src_summary!E1901</f>
        <v>2310001650</v>
      </c>
      <c r="E1901" s="236" t="str">
        <f>unprmtd_src_summary!F1901</f>
        <v>Venting - Compressor Shutdown</v>
      </c>
      <c r="F1901" s="237">
        <f>unprmtd_src_summary!G1901</f>
        <v>0</v>
      </c>
      <c r="G1901" s="237">
        <f>unprmtd_src_summary!H1901</f>
        <v>2.8714670986694526E-2</v>
      </c>
      <c r="H1901" s="237">
        <f>unprmtd_src_summary!I1901</f>
        <v>0</v>
      </c>
      <c r="I1901" s="237">
        <f>unprmtd_src_summary!J1901</f>
        <v>0</v>
      </c>
      <c r="J1901" s="237">
        <f>unprmtd_src_summary!K1901</f>
        <v>0</v>
      </c>
    </row>
    <row r="1902" spans="1:10" s="226" customFormat="1" x14ac:dyDescent="0.2">
      <c r="A1902" s="226" t="s">
        <v>15903</v>
      </c>
      <c r="B1902" s="226" t="str">
        <f>unprmtd_src_summary!C1902</f>
        <v>30</v>
      </c>
      <c r="C1902" s="235" t="str">
        <f>unprmtd_src_summary!D1902</f>
        <v>3008302</v>
      </c>
      <c r="D1902" s="235" t="str">
        <f>unprmtd_src_summary!E1902</f>
        <v>2310001650</v>
      </c>
      <c r="E1902" s="236" t="str">
        <f>unprmtd_src_summary!F1902</f>
        <v>Venting - Compressor Shutdown</v>
      </c>
      <c r="F1902" s="237">
        <f>unprmtd_src_summary!G1902</f>
        <v>0</v>
      </c>
      <c r="G1902" s="237">
        <f>unprmtd_src_summary!H1902</f>
        <v>52.856862230413739</v>
      </c>
      <c r="H1902" s="237">
        <f>unprmtd_src_summary!I1902</f>
        <v>0</v>
      </c>
      <c r="I1902" s="237">
        <f>unprmtd_src_summary!J1902</f>
        <v>0</v>
      </c>
      <c r="J1902" s="237">
        <f>unprmtd_src_summary!K1902</f>
        <v>0</v>
      </c>
    </row>
    <row r="1903" spans="1:10" s="226" customFormat="1" x14ac:dyDescent="0.2">
      <c r="A1903" s="226" t="s">
        <v>15903</v>
      </c>
      <c r="B1903" s="226" t="str">
        <f>unprmtd_src_summary!C1903</f>
        <v>30</v>
      </c>
      <c r="C1903" s="235" t="str">
        <f>unprmtd_src_summary!D1903</f>
        <v>3008502</v>
      </c>
      <c r="D1903" s="235" t="str">
        <f>unprmtd_src_summary!E1903</f>
        <v>2310001650</v>
      </c>
      <c r="E1903" s="236" t="str">
        <f>unprmtd_src_summary!F1903</f>
        <v>Venting - Compressor Shutdown</v>
      </c>
      <c r="F1903" s="237">
        <f>unprmtd_src_summary!G1903</f>
        <v>0</v>
      </c>
      <c r="G1903" s="237">
        <f>unprmtd_src_summary!H1903</f>
        <v>2.1894757608208777</v>
      </c>
      <c r="H1903" s="237">
        <f>unprmtd_src_summary!I1903</f>
        <v>0</v>
      </c>
      <c r="I1903" s="237">
        <f>unprmtd_src_summary!J1903</f>
        <v>0</v>
      </c>
      <c r="J1903" s="237">
        <f>unprmtd_src_summary!K1903</f>
        <v>0</v>
      </c>
    </row>
    <row r="1904" spans="1:10" s="226" customFormat="1" x14ac:dyDescent="0.2">
      <c r="A1904" s="226" t="s">
        <v>15903</v>
      </c>
      <c r="B1904" s="226" t="str">
        <f>unprmtd_src_summary!C1904</f>
        <v>30</v>
      </c>
      <c r="C1904" s="235" t="str">
        <f>unprmtd_src_summary!D1904</f>
        <v>3009102</v>
      </c>
      <c r="D1904" s="235" t="str">
        <f>unprmtd_src_summary!E1904</f>
        <v>2310001650</v>
      </c>
      <c r="E1904" s="236" t="str">
        <f>unprmtd_src_summary!F1904</f>
        <v>Venting - Compressor Shutdown</v>
      </c>
      <c r="F1904" s="237">
        <f>unprmtd_src_summary!G1904</f>
        <v>0</v>
      </c>
      <c r="G1904" s="237">
        <f>unprmtd_src_summary!H1904</f>
        <v>2.438046402183788</v>
      </c>
      <c r="H1904" s="237">
        <f>unprmtd_src_summary!I1904</f>
        <v>0</v>
      </c>
      <c r="I1904" s="237">
        <f>unprmtd_src_summary!J1904</f>
        <v>0</v>
      </c>
      <c r="J1904" s="237">
        <f>unprmtd_src_summary!K1904</f>
        <v>0</v>
      </c>
    </row>
    <row r="1905" spans="1:10" s="226" customFormat="1" x14ac:dyDescent="0.2">
      <c r="A1905" s="226" t="s">
        <v>15903</v>
      </c>
      <c r="B1905" s="226" t="str">
        <f>unprmtd_src_summary!C1905</f>
        <v>30</v>
      </c>
      <c r="C1905" s="235" t="str">
        <f>unprmtd_src_summary!D1905</f>
        <v>3010502</v>
      </c>
      <c r="D1905" s="235" t="str">
        <f>unprmtd_src_summary!E1905</f>
        <v>2310001650</v>
      </c>
      <c r="E1905" s="236" t="str">
        <f>unprmtd_src_summary!F1905</f>
        <v>Venting - Compressor Shutdown</v>
      </c>
      <c r="F1905" s="237">
        <f>unprmtd_src_summary!G1905</f>
        <v>0</v>
      </c>
      <c r="G1905" s="237">
        <f>unprmtd_src_summary!H1905</f>
        <v>5.6069512541874511</v>
      </c>
      <c r="H1905" s="237">
        <f>unprmtd_src_summary!I1905</f>
        <v>0</v>
      </c>
      <c r="I1905" s="237">
        <f>unprmtd_src_summary!J1905</f>
        <v>0</v>
      </c>
      <c r="J1905" s="237">
        <f>unprmtd_src_summary!K1905</f>
        <v>0</v>
      </c>
    </row>
    <row r="1906" spans="1:10" s="226" customFormat="1" x14ac:dyDescent="0.2">
      <c r="A1906" s="226" t="s">
        <v>15903</v>
      </c>
      <c r="B1906" s="226" t="str">
        <f>unprmtd_src_summary!C1906</f>
        <v>30</v>
      </c>
      <c r="C1906" s="235" t="str">
        <f>unprmtd_src_summary!D1906</f>
        <v>3010902</v>
      </c>
      <c r="D1906" s="235" t="str">
        <f>unprmtd_src_summary!E1906</f>
        <v>2310001650</v>
      </c>
      <c r="E1906" s="236" t="str">
        <f>unprmtd_src_summary!F1906</f>
        <v>Venting - Compressor Shutdown</v>
      </c>
      <c r="F1906" s="237">
        <f>unprmtd_src_summary!G1906</f>
        <v>0</v>
      </c>
      <c r="G1906" s="237">
        <f>unprmtd_src_summary!H1906</f>
        <v>1.7270641923807089</v>
      </c>
      <c r="H1906" s="237">
        <f>unprmtd_src_summary!I1906</f>
        <v>0</v>
      </c>
      <c r="I1906" s="237">
        <f>unprmtd_src_summary!J1906</f>
        <v>0</v>
      </c>
      <c r="J1906" s="237">
        <f>unprmtd_src_summary!K1906</f>
        <v>0</v>
      </c>
    </row>
    <row r="1907" spans="1:10" s="226" customFormat="1" x14ac:dyDescent="0.2">
      <c r="A1907" s="226" t="s">
        <v>15903</v>
      </c>
      <c r="B1907" s="226" t="str">
        <f>unprmtd_src_summary!C1907</f>
        <v>38</v>
      </c>
      <c r="C1907" s="235" t="str">
        <f>unprmtd_src_summary!D1907</f>
        <v>3800702</v>
      </c>
      <c r="D1907" s="235" t="str">
        <f>unprmtd_src_summary!E1907</f>
        <v>2310001650</v>
      </c>
      <c r="E1907" s="236" t="str">
        <f>unprmtd_src_summary!F1907</f>
        <v>Venting - Compressor Shutdown</v>
      </c>
      <c r="F1907" s="237">
        <f>unprmtd_src_summary!G1907</f>
        <v>0</v>
      </c>
      <c r="G1907" s="237">
        <f>unprmtd_src_summary!H1907</f>
        <v>15.011921557389869</v>
      </c>
      <c r="H1907" s="237">
        <f>unprmtd_src_summary!I1907</f>
        <v>0</v>
      </c>
      <c r="I1907" s="237">
        <f>unprmtd_src_summary!J1907</f>
        <v>0</v>
      </c>
      <c r="J1907" s="237">
        <f>unprmtd_src_summary!K1907</f>
        <v>0</v>
      </c>
    </row>
    <row r="1908" spans="1:10" s="226" customFormat="1" x14ac:dyDescent="0.2">
      <c r="A1908" s="226" t="s">
        <v>15903</v>
      </c>
      <c r="B1908" s="226" t="str">
        <f>unprmtd_src_summary!C1908</f>
        <v>38</v>
      </c>
      <c r="C1908" s="235" t="str">
        <f>unprmtd_src_summary!D1908</f>
        <v>3800902</v>
      </c>
      <c r="D1908" s="235" t="str">
        <f>unprmtd_src_summary!E1908</f>
        <v>2310001650</v>
      </c>
      <c r="E1908" s="236" t="str">
        <f>unprmtd_src_summary!F1908</f>
        <v>Venting - Compressor Shutdown</v>
      </c>
      <c r="F1908" s="237">
        <f>unprmtd_src_summary!G1908</f>
        <v>0</v>
      </c>
      <c r="G1908" s="237">
        <f>unprmtd_src_summary!H1908</f>
        <v>0.35019554807428188</v>
      </c>
      <c r="H1908" s="237">
        <f>unprmtd_src_summary!I1908</f>
        <v>0</v>
      </c>
      <c r="I1908" s="237">
        <f>unprmtd_src_summary!J1908</f>
        <v>0</v>
      </c>
      <c r="J1908" s="237">
        <f>unprmtd_src_summary!K1908</f>
        <v>0</v>
      </c>
    </row>
    <row r="1909" spans="1:10" s="226" customFormat="1" x14ac:dyDescent="0.2">
      <c r="A1909" s="226" t="s">
        <v>15903</v>
      </c>
      <c r="B1909" s="226" t="str">
        <f>unprmtd_src_summary!C1909</f>
        <v>38</v>
      </c>
      <c r="C1909" s="235" t="str">
        <f>unprmtd_src_summary!D1909</f>
        <v>3801102</v>
      </c>
      <c r="D1909" s="235" t="str">
        <f>unprmtd_src_summary!E1909</f>
        <v>2310001650</v>
      </c>
      <c r="E1909" s="236" t="str">
        <f>unprmtd_src_summary!F1909</f>
        <v>Venting - Compressor Shutdown</v>
      </c>
      <c r="F1909" s="237">
        <f>unprmtd_src_summary!G1909</f>
        <v>0</v>
      </c>
      <c r="G1909" s="237">
        <f>unprmtd_src_summary!H1909</f>
        <v>66.603080918207695</v>
      </c>
      <c r="H1909" s="237">
        <f>unprmtd_src_summary!I1909</f>
        <v>0</v>
      </c>
      <c r="I1909" s="237">
        <f>unprmtd_src_summary!J1909</f>
        <v>0</v>
      </c>
      <c r="J1909" s="237">
        <f>unprmtd_src_summary!K1909</f>
        <v>0</v>
      </c>
    </row>
    <row r="1910" spans="1:10" s="226" customFormat="1" x14ac:dyDescent="0.2">
      <c r="A1910" s="226" t="s">
        <v>15903</v>
      </c>
      <c r="B1910" s="226" t="str">
        <f>unprmtd_src_summary!C1910</f>
        <v>38</v>
      </c>
      <c r="C1910" s="235" t="str">
        <f>unprmtd_src_summary!D1910</f>
        <v>3801302</v>
      </c>
      <c r="D1910" s="235" t="str">
        <f>unprmtd_src_summary!E1910</f>
        <v>2310001650</v>
      </c>
      <c r="E1910" s="236" t="str">
        <f>unprmtd_src_summary!F1910</f>
        <v>Venting - Compressor Shutdown</v>
      </c>
      <c r="F1910" s="237">
        <f>unprmtd_src_summary!G1910</f>
        <v>0</v>
      </c>
      <c r="G1910" s="237">
        <f>unprmtd_src_summary!H1910</f>
        <v>9.4971020803535282</v>
      </c>
      <c r="H1910" s="237">
        <f>unprmtd_src_summary!I1910</f>
        <v>0</v>
      </c>
      <c r="I1910" s="237">
        <f>unprmtd_src_summary!J1910</f>
        <v>0</v>
      </c>
      <c r="J1910" s="237">
        <f>unprmtd_src_summary!K1910</f>
        <v>0</v>
      </c>
    </row>
    <row r="1911" spans="1:10" s="226" customFormat="1" x14ac:dyDescent="0.2">
      <c r="A1911" s="226" t="s">
        <v>15903</v>
      </c>
      <c r="B1911" s="226" t="str">
        <f>unprmtd_src_summary!C1911</f>
        <v>38</v>
      </c>
      <c r="C1911" s="235" t="str">
        <f>unprmtd_src_summary!D1911</f>
        <v>3802302</v>
      </c>
      <c r="D1911" s="235" t="str">
        <f>unprmtd_src_summary!E1911</f>
        <v>2310001650</v>
      </c>
      <c r="E1911" s="236" t="str">
        <f>unprmtd_src_summary!F1911</f>
        <v>Venting - Compressor Shutdown</v>
      </c>
      <c r="F1911" s="237">
        <f>unprmtd_src_summary!G1911</f>
        <v>0</v>
      </c>
      <c r="G1911" s="237">
        <f>unprmtd_src_summary!H1911</f>
        <v>7.3042027914872119</v>
      </c>
      <c r="H1911" s="237">
        <f>unprmtd_src_summary!I1911</f>
        <v>0</v>
      </c>
      <c r="I1911" s="237">
        <f>unprmtd_src_summary!J1911</f>
        <v>0</v>
      </c>
      <c r="J1911" s="237">
        <f>unprmtd_src_summary!K1911</f>
        <v>0</v>
      </c>
    </row>
    <row r="1912" spans="1:10" s="226" customFormat="1" x14ac:dyDescent="0.2">
      <c r="A1912" s="226" t="s">
        <v>15903</v>
      </c>
      <c r="B1912" s="226" t="str">
        <f>unprmtd_src_summary!C1912</f>
        <v>38</v>
      </c>
      <c r="C1912" s="235" t="str">
        <f>unprmtd_src_summary!D1912</f>
        <v>3802502</v>
      </c>
      <c r="D1912" s="235" t="str">
        <f>unprmtd_src_summary!E1912</f>
        <v>2310001650</v>
      </c>
      <c r="E1912" s="236" t="str">
        <f>unprmtd_src_summary!F1912</f>
        <v>Venting - Compressor Shutdown</v>
      </c>
      <c r="F1912" s="237">
        <f>unprmtd_src_summary!G1912</f>
        <v>0</v>
      </c>
      <c r="G1912" s="237">
        <f>unprmtd_src_summary!H1912</f>
        <v>18.910518677349323</v>
      </c>
      <c r="H1912" s="237">
        <f>unprmtd_src_summary!I1912</f>
        <v>0</v>
      </c>
      <c r="I1912" s="237">
        <f>unprmtd_src_summary!J1912</f>
        <v>0</v>
      </c>
      <c r="J1912" s="237">
        <f>unprmtd_src_summary!K1912</f>
        <v>0</v>
      </c>
    </row>
    <row r="1913" spans="1:10" s="226" customFormat="1" x14ac:dyDescent="0.2">
      <c r="A1913" s="226" t="s">
        <v>15903</v>
      </c>
      <c r="B1913" s="226" t="str">
        <f>unprmtd_src_summary!C1913</f>
        <v>38</v>
      </c>
      <c r="C1913" s="235" t="str">
        <f>unprmtd_src_summary!D1913</f>
        <v>3803302</v>
      </c>
      <c r="D1913" s="235" t="str">
        <f>unprmtd_src_summary!E1913</f>
        <v>2310001650</v>
      </c>
      <c r="E1913" s="236" t="str">
        <f>unprmtd_src_summary!F1913</f>
        <v>Venting - Compressor Shutdown</v>
      </c>
      <c r="F1913" s="237">
        <f>unprmtd_src_summary!G1913</f>
        <v>0</v>
      </c>
      <c r="G1913" s="237">
        <f>unprmtd_src_summary!H1913</f>
        <v>2.1591311631352585</v>
      </c>
      <c r="H1913" s="237">
        <f>unprmtd_src_summary!I1913</f>
        <v>0</v>
      </c>
      <c r="I1913" s="237">
        <f>unprmtd_src_summary!J1913</f>
        <v>0</v>
      </c>
      <c r="J1913" s="237">
        <f>unprmtd_src_summary!K1913</f>
        <v>0</v>
      </c>
    </row>
    <row r="1914" spans="1:10" s="226" customFormat="1" x14ac:dyDescent="0.2">
      <c r="A1914" s="226" t="s">
        <v>15903</v>
      </c>
      <c r="B1914" s="226" t="str">
        <f>unprmtd_src_summary!C1914</f>
        <v>38</v>
      </c>
      <c r="C1914" s="235" t="str">
        <f>unprmtd_src_summary!D1914</f>
        <v>3804902</v>
      </c>
      <c r="D1914" s="235" t="str">
        <f>unprmtd_src_summary!E1914</f>
        <v>2310001650</v>
      </c>
      <c r="E1914" s="236" t="str">
        <f>unprmtd_src_summary!F1914</f>
        <v>Venting - Compressor Shutdown</v>
      </c>
      <c r="F1914" s="237">
        <f>unprmtd_src_summary!G1914</f>
        <v>0</v>
      </c>
      <c r="G1914" s="237">
        <f>unprmtd_src_summary!H1914</f>
        <v>0</v>
      </c>
      <c r="H1914" s="237">
        <f>unprmtd_src_summary!I1914</f>
        <v>0</v>
      </c>
      <c r="I1914" s="237">
        <f>unprmtd_src_summary!J1914</f>
        <v>0</v>
      </c>
      <c r="J1914" s="237">
        <f>unprmtd_src_summary!K1914</f>
        <v>0</v>
      </c>
    </row>
    <row r="1915" spans="1:10" s="226" customFormat="1" x14ac:dyDescent="0.2">
      <c r="A1915" s="226" t="s">
        <v>15903</v>
      </c>
      <c r="B1915" s="226" t="str">
        <f>unprmtd_src_summary!C1915</f>
        <v>38</v>
      </c>
      <c r="C1915" s="235" t="str">
        <f>unprmtd_src_summary!D1915</f>
        <v>3805302</v>
      </c>
      <c r="D1915" s="235" t="str">
        <f>unprmtd_src_summary!E1915</f>
        <v>2310001650</v>
      </c>
      <c r="E1915" s="236" t="str">
        <f>unprmtd_src_summary!F1915</f>
        <v>Venting - Compressor Shutdown</v>
      </c>
      <c r="F1915" s="237">
        <f>unprmtd_src_summary!G1915</f>
        <v>0</v>
      </c>
      <c r="G1915" s="237">
        <f>unprmtd_src_summary!H1915</f>
        <v>59.380033472817544</v>
      </c>
      <c r="H1915" s="237">
        <f>unprmtd_src_summary!I1915</f>
        <v>0</v>
      </c>
      <c r="I1915" s="237">
        <f>unprmtd_src_summary!J1915</f>
        <v>0</v>
      </c>
      <c r="J1915" s="237">
        <f>unprmtd_src_summary!K1915</f>
        <v>0</v>
      </c>
    </row>
    <row r="1916" spans="1:10" s="226" customFormat="1" x14ac:dyDescent="0.2">
      <c r="A1916" s="226" t="s">
        <v>15903</v>
      </c>
      <c r="B1916" s="226" t="str">
        <f>unprmtd_src_summary!C1916</f>
        <v>38</v>
      </c>
      <c r="C1916" s="235" t="str">
        <f>unprmtd_src_summary!D1916</f>
        <v>3805502</v>
      </c>
      <c r="D1916" s="235" t="str">
        <f>unprmtd_src_summary!E1916</f>
        <v>2310001650</v>
      </c>
      <c r="E1916" s="236" t="str">
        <f>unprmtd_src_summary!F1916</f>
        <v>Venting - Compressor Shutdown</v>
      </c>
      <c r="F1916" s="237">
        <f>unprmtd_src_summary!G1916</f>
        <v>0</v>
      </c>
      <c r="G1916" s="237">
        <f>unprmtd_src_summary!H1916</f>
        <v>0</v>
      </c>
      <c r="H1916" s="237">
        <f>unprmtd_src_summary!I1916</f>
        <v>0</v>
      </c>
      <c r="I1916" s="237">
        <f>unprmtd_src_summary!J1916</f>
        <v>0</v>
      </c>
      <c r="J1916" s="237">
        <f>unprmtd_src_summary!K1916</f>
        <v>0</v>
      </c>
    </row>
    <row r="1917" spans="1:10" s="226" customFormat="1" x14ac:dyDescent="0.2">
      <c r="A1917" s="226" t="s">
        <v>15903</v>
      </c>
      <c r="B1917" s="226" t="str">
        <f>unprmtd_src_summary!C1917</f>
        <v>38</v>
      </c>
      <c r="C1917" s="235" t="str">
        <f>unprmtd_src_summary!D1917</f>
        <v>3805702</v>
      </c>
      <c r="D1917" s="235" t="str">
        <f>unprmtd_src_summary!E1917</f>
        <v>2310001650</v>
      </c>
      <c r="E1917" s="236" t="str">
        <f>unprmtd_src_summary!F1917</f>
        <v>Venting - Compressor Shutdown</v>
      </c>
      <c r="F1917" s="237">
        <f>unprmtd_src_summary!G1917</f>
        <v>0</v>
      </c>
      <c r="G1917" s="237">
        <f>unprmtd_src_summary!H1917</f>
        <v>4.4055759309831761E-3</v>
      </c>
      <c r="H1917" s="237">
        <f>unprmtd_src_summary!I1917</f>
        <v>0</v>
      </c>
      <c r="I1917" s="237">
        <f>unprmtd_src_summary!J1917</f>
        <v>0</v>
      </c>
      <c r="J1917" s="237">
        <f>unprmtd_src_summary!K1917</f>
        <v>0</v>
      </c>
    </row>
    <row r="1918" spans="1:10" s="226" customFormat="1" x14ac:dyDescent="0.2">
      <c r="A1918" s="226" t="s">
        <v>15903</v>
      </c>
      <c r="B1918" s="226" t="str">
        <f>unprmtd_src_summary!C1918</f>
        <v>38</v>
      </c>
      <c r="C1918" s="235" t="str">
        <f>unprmtd_src_summary!D1918</f>
        <v>3806102</v>
      </c>
      <c r="D1918" s="235" t="str">
        <f>unprmtd_src_summary!E1918</f>
        <v>2310001650</v>
      </c>
      <c r="E1918" s="236" t="str">
        <f>unprmtd_src_summary!F1918</f>
        <v>Venting - Compressor Shutdown</v>
      </c>
      <c r="F1918" s="237">
        <f>unprmtd_src_summary!G1918</f>
        <v>0</v>
      </c>
      <c r="G1918" s="237">
        <f>unprmtd_src_summary!H1918</f>
        <v>45.725724919422753</v>
      </c>
      <c r="H1918" s="237">
        <f>unprmtd_src_summary!I1918</f>
        <v>0</v>
      </c>
      <c r="I1918" s="237">
        <f>unprmtd_src_summary!J1918</f>
        <v>0</v>
      </c>
      <c r="J1918" s="237">
        <f>unprmtd_src_summary!K1918</f>
        <v>0</v>
      </c>
    </row>
    <row r="1919" spans="1:10" s="226" customFormat="1" x14ac:dyDescent="0.2">
      <c r="A1919" s="226" t="s">
        <v>15903</v>
      </c>
      <c r="B1919" s="226" t="str">
        <f>unprmtd_src_summary!C1919</f>
        <v>38</v>
      </c>
      <c r="C1919" s="235" t="str">
        <f>unprmtd_src_summary!D1919</f>
        <v>3807502</v>
      </c>
      <c r="D1919" s="235" t="str">
        <f>unprmtd_src_summary!E1919</f>
        <v>2310001650</v>
      </c>
      <c r="E1919" s="236" t="str">
        <f>unprmtd_src_summary!F1919</f>
        <v>Venting - Compressor Shutdown</v>
      </c>
      <c r="F1919" s="237">
        <f>unprmtd_src_summary!G1919</f>
        <v>0</v>
      </c>
      <c r="G1919" s="237">
        <f>unprmtd_src_summary!H1919</f>
        <v>0.24202024557079097</v>
      </c>
      <c r="H1919" s="237">
        <f>unprmtd_src_summary!I1919</f>
        <v>0</v>
      </c>
      <c r="I1919" s="237">
        <f>unprmtd_src_summary!J1919</f>
        <v>0</v>
      </c>
      <c r="J1919" s="237">
        <f>unprmtd_src_summary!K1919</f>
        <v>0</v>
      </c>
    </row>
    <row r="1920" spans="1:10" s="226" customFormat="1" x14ac:dyDescent="0.2">
      <c r="A1920" s="226" t="s">
        <v>15903</v>
      </c>
      <c r="B1920" s="226" t="str">
        <f>unprmtd_src_summary!C1920</f>
        <v>38</v>
      </c>
      <c r="C1920" s="235" t="str">
        <f>unprmtd_src_summary!D1920</f>
        <v>3808702</v>
      </c>
      <c r="D1920" s="235" t="str">
        <f>unprmtd_src_summary!E1920</f>
        <v>2310001650</v>
      </c>
      <c r="E1920" s="236" t="str">
        <f>unprmtd_src_summary!F1920</f>
        <v>Venting - Compressor Shutdown</v>
      </c>
      <c r="F1920" s="237">
        <f>unprmtd_src_summary!G1920</f>
        <v>0</v>
      </c>
      <c r="G1920" s="237">
        <f>unprmtd_src_summary!H1920</f>
        <v>7.0103692902884873</v>
      </c>
      <c r="H1920" s="237">
        <f>unprmtd_src_summary!I1920</f>
        <v>0</v>
      </c>
      <c r="I1920" s="237">
        <f>unprmtd_src_summary!J1920</f>
        <v>0</v>
      </c>
      <c r="J1920" s="237">
        <f>unprmtd_src_summary!K1920</f>
        <v>0</v>
      </c>
    </row>
    <row r="1921" spans="1:10" s="226" customFormat="1" ht="11.25" customHeight="1" x14ac:dyDescent="0.2">
      <c r="A1921" s="226" t="s">
        <v>15903</v>
      </c>
      <c r="B1921" s="226" t="str">
        <f>unprmtd_src_summary!C1921</f>
        <v>38</v>
      </c>
      <c r="C1921" s="235" t="str">
        <f>unprmtd_src_summary!D1921</f>
        <v>3808902</v>
      </c>
      <c r="D1921" s="235" t="str">
        <f>unprmtd_src_summary!E1921</f>
        <v>2310001650</v>
      </c>
      <c r="E1921" s="236" t="str">
        <f>unprmtd_src_summary!F1921</f>
        <v>Venting - Compressor Shutdown</v>
      </c>
      <c r="F1921" s="237">
        <f>unprmtd_src_summary!G1921</f>
        <v>0</v>
      </c>
      <c r="G1921" s="237">
        <f>unprmtd_src_summary!H1921</f>
        <v>1.9454334513746427</v>
      </c>
      <c r="H1921" s="237">
        <f>unprmtd_src_summary!I1921</f>
        <v>0</v>
      </c>
      <c r="I1921" s="237">
        <f>unprmtd_src_summary!J1921</f>
        <v>0</v>
      </c>
      <c r="J1921" s="237">
        <f>unprmtd_src_summary!K1921</f>
        <v>0</v>
      </c>
    </row>
    <row r="1922" spans="1:10" s="226" customFormat="1" x14ac:dyDescent="0.2">
      <c r="A1922" s="226" t="s">
        <v>15903</v>
      </c>
      <c r="B1922" s="226" t="str">
        <f>unprmtd_src_summary!C1922</f>
        <v>38</v>
      </c>
      <c r="C1922" s="235" t="str">
        <f>unprmtd_src_summary!D1922</f>
        <v>3810102</v>
      </c>
      <c r="D1922" s="235" t="str">
        <f>unprmtd_src_summary!E1922</f>
        <v>2310001650</v>
      </c>
      <c r="E1922" s="236" t="str">
        <f>unprmtd_src_summary!F1922</f>
        <v>Venting - Compressor Shutdown</v>
      </c>
      <c r="F1922" s="237">
        <f>unprmtd_src_summary!G1922</f>
        <v>0</v>
      </c>
      <c r="G1922" s="237">
        <f>unprmtd_src_summary!H1922</f>
        <v>6.1476879612767557E-2</v>
      </c>
      <c r="H1922" s="237">
        <f>unprmtd_src_summary!I1922</f>
        <v>0</v>
      </c>
      <c r="I1922" s="237">
        <f>unprmtd_src_summary!J1922</f>
        <v>0</v>
      </c>
      <c r="J1922" s="237">
        <f>unprmtd_src_summary!K1922</f>
        <v>0</v>
      </c>
    </row>
    <row r="1923" spans="1:10" s="226" customFormat="1" x14ac:dyDescent="0.2">
      <c r="A1923" s="226" t="s">
        <v>15903</v>
      </c>
      <c r="B1923" s="226" t="str">
        <f>unprmtd_src_summary!C1923</f>
        <v>38</v>
      </c>
      <c r="C1923" s="235" t="str">
        <f>unprmtd_src_summary!D1923</f>
        <v>3810502</v>
      </c>
      <c r="D1923" s="235" t="str">
        <f>unprmtd_src_summary!E1923</f>
        <v>2310001650</v>
      </c>
      <c r="E1923" s="236" t="str">
        <f>unprmtd_src_summary!F1923</f>
        <v>Venting - Compressor Shutdown</v>
      </c>
      <c r="F1923" s="237">
        <f>unprmtd_src_summary!G1923</f>
        <v>0</v>
      </c>
      <c r="G1923" s="237">
        <f>unprmtd_src_summary!H1923</f>
        <v>66.820829577496184</v>
      </c>
      <c r="H1923" s="237">
        <f>unprmtd_src_summary!I1923</f>
        <v>0</v>
      </c>
      <c r="I1923" s="237">
        <f>unprmtd_src_summary!J1923</f>
        <v>0</v>
      </c>
      <c r="J1923" s="237">
        <f>unprmtd_src_summary!K1923</f>
        <v>0</v>
      </c>
    </row>
    <row r="1924" spans="1:10" s="226" customFormat="1" x14ac:dyDescent="0.2">
      <c r="A1924" s="226" t="s">
        <v>15903</v>
      </c>
      <c r="B1924" s="226" t="str">
        <f>unprmtd_src_summary!C1924</f>
        <v>46</v>
      </c>
      <c r="C1924" s="235" t="str">
        <f>unprmtd_src_summary!D1924</f>
        <v>4606302</v>
      </c>
      <c r="D1924" s="235" t="str">
        <f>unprmtd_src_summary!E1924</f>
        <v>2310001650</v>
      </c>
      <c r="E1924" s="236" t="str">
        <f>unprmtd_src_summary!F1924</f>
        <v>Venting - Compressor Shutdown</v>
      </c>
      <c r="F1924" s="237">
        <f>unprmtd_src_summary!G1924</f>
        <v>0</v>
      </c>
      <c r="G1924" s="237">
        <f>unprmtd_src_summary!H1924</f>
        <v>43.001237654289753</v>
      </c>
      <c r="H1924" s="237">
        <f>unprmtd_src_summary!I1924</f>
        <v>0</v>
      </c>
      <c r="I1924" s="237">
        <f>unprmtd_src_summary!J1924</f>
        <v>0</v>
      </c>
      <c r="J1924" s="237">
        <f>unprmtd_src_summary!K1924</f>
        <v>0</v>
      </c>
    </row>
    <row r="1925" spans="1:10" s="226" customFormat="1" x14ac:dyDescent="0.2">
      <c r="A1925" s="226" t="s">
        <v>15903</v>
      </c>
      <c r="B1925" s="226" t="str">
        <f>unprmtd_src_summary!C1925</f>
        <v>46</v>
      </c>
      <c r="C1925" s="235" t="str">
        <f>unprmtd_src_summary!D1925</f>
        <v>4601902</v>
      </c>
      <c r="D1925" s="235" t="str">
        <f>unprmtd_src_summary!E1925</f>
        <v>2310001650</v>
      </c>
      <c r="E1925" s="236" t="str">
        <f>unprmtd_src_summary!F1925</f>
        <v>Venting - Compressor Shutdown</v>
      </c>
      <c r="F1925" s="237">
        <f>unprmtd_src_summary!G1925</f>
        <v>0</v>
      </c>
      <c r="G1925" s="237">
        <f>unprmtd_src_summary!H1925</f>
        <v>0</v>
      </c>
      <c r="H1925" s="237">
        <f>unprmtd_src_summary!I1925</f>
        <v>0</v>
      </c>
      <c r="I1925" s="237">
        <f>unprmtd_src_summary!J1925</f>
        <v>0</v>
      </c>
      <c r="J1925" s="237">
        <f>unprmtd_src_summary!K1925</f>
        <v>0</v>
      </c>
    </row>
    <row r="1926" spans="1:10" s="31" customFormat="1" x14ac:dyDescent="0.2">
      <c r="A1926" t="s">
        <v>15903</v>
      </c>
      <c r="B1926" t="str">
        <f>unprmtd_src_summary!C1926</f>
        <v>30</v>
      </c>
      <c r="C1926" s="143">
        <f>unprmtd_src_summary!D1926</f>
        <v>30011</v>
      </c>
      <c r="D1926" s="143" t="str">
        <f>unprmtd_src_summary!E1926</f>
        <v>2310021410</v>
      </c>
      <c r="E1926" s="28" t="str">
        <f>unprmtd_src_summary!F1926</f>
        <v>Dehydrator</v>
      </c>
      <c r="F1926" s="144">
        <f>unprmtd_src_summary!G1926</f>
        <v>2.3134204618182894E-3</v>
      </c>
      <c r="G1926" s="144">
        <f>unprmtd_src_summary!H1926</f>
        <v>2.0165454556303898E-4</v>
      </c>
      <c r="H1926" s="144">
        <f>unprmtd_src_summary!I1926</f>
        <v>1.943273187927363E-3</v>
      </c>
      <c r="I1926" s="144">
        <f>unprmtd_src_summary!J1926</f>
        <v>0</v>
      </c>
      <c r="J1926" s="144">
        <f>unprmtd_src_summary!K1926</f>
        <v>1.7581995509819001E-4</v>
      </c>
    </row>
    <row r="1927" spans="1:10" x14ac:dyDescent="0.2">
      <c r="A1927" t="s">
        <v>15903</v>
      </c>
      <c r="B1927" t="str">
        <f>unprmtd_src_summary!C1927</f>
        <v>30</v>
      </c>
      <c r="C1927" s="143">
        <f>unprmtd_src_summary!D1927</f>
        <v>30017</v>
      </c>
      <c r="D1927" s="143" t="str">
        <f>unprmtd_src_summary!E1927</f>
        <v>2310021410</v>
      </c>
      <c r="E1927" s="28" t="str">
        <f>unprmtd_src_summary!F1927</f>
        <v>Dehydrator</v>
      </c>
      <c r="F1927" s="144">
        <f>unprmtd_src_summary!G1927</f>
        <v>1.7352816285171823E-3</v>
      </c>
      <c r="G1927" s="144">
        <f>unprmtd_src_summary!H1927</f>
        <v>1.5125976189710389E-4</v>
      </c>
      <c r="H1927" s="144">
        <f>unprmtd_src_summary!I1927</f>
        <v>1.4576365679544331E-3</v>
      </c>
      <c r="I1927" s="144">
        <f>unprmtd_src_summary!J1927</f>
        <v>0</v>
      </c>
      <c r="J1927" s="144">
        <f>unprmtd_src_summary!K1927</f>
        <v>1.3188140376730587E-4</v>
      </c>
    </row>
    <row r="1928" spans="1:10" s="30" customFormat="1" x14ac:dyDescent="0.2">
      <c r="A1928" t="s">
        <v>15903</v>
      </c>
      <c r="B1928" t="str">
        <f>unprmtd_src_summary!C1928</f>
        <v>30</v>
      </c>
      <c r="C1928" s="143">
        <f>unprmtd_src_summary!D1928</f>
        <v>30019</v>
      </c>
      <c r="D1928" s="143" t="str">
        <f>unprmtd_src_summary!E1928</f>
        <v>2310021410</v>
      </c>
      <c r="E1928" s="28" t="str">
        <f>unprmtd_src_summary!F1928</f>
        <v>Dehydrator</v>
      </c>
      <c r="F1928" s="144">
        <f>unprmtd_src_summary!G1928</f>
        <v>0</v>
      </c>
      <c r="G1928" s="144">
        <f>unprmtd_src_summary!H1928</f>
        <v>0</v>
      </c>
      <c r="H1928" s="144">
        <f>unprmtd_src_summary!I1928</f>
        <v>0</v>
      </c>
      <c r="I1928" s="144">
        <f>unprmtd_src_summary!J1928</f>
        <v>0</v>
      </c>
      <c r="J1928" s="144">
        <f>unprmtd_src_summary!K1928</f>
        <v>0</v>
      </c>
    </row>
    <row r="1929" spans="1:10" s="30" customFormat="1" x14ac:dyDescent="0.2">
      <c r="A1929" t="s">
        <v>15903</v>
      </c>
      <c r="B1929" t="str">
        <f>unprmtd_src_summary!C1929</f>
        <v>30</v>
      </c>
      <c r="C1929" s="143">
        <f>unprmtd_src_summary!D1929</f>
        <v>30021</v>
      </c>
      <c r="D1929" s="143" t="str">
        <f>unprmtd_src_summary!E1929</f>
        <v>2310021410</v>
      </c>
      <c r="E1929" s="28" t="str">
        <f>unprmtd_src_summary!F1929</f>
        <v>Dehydrator</v>
      </c>
      <c r="F1929" s="144">
        <f>unprmtd_src_summary!G1929</f>
        <v>4.7522180242914602E-3</v>
      </c>
      <c r="G1929" s="144">
        <f>unprmtd_src_summary!H1929</f>
        <v>4.1423787068597685E-4</v>
      </c>
      <c r="H1929" s="144">
        <f>unprmtd_src_summary!I1929</f>
        <v>3.9918631404048267E-3</v>
      </c>
      <c r="I1929" s="144">
        <f>unprmtd_src_summary!J1929</f>
        <v>0</v>
      </c>
      <c r="J1929" s="144">
        <f>unprmtd_src_summary!K1929</f>
        <v>3.611685698461511E-4</v>
      </c>
    </row>
    <row r="1930" spans="1:10" s="30" customFormat="1" x14ac:dyDescent="0.2">
      <c r="A1930" t="s">
        <v>15903</v>
      </c>
      <c r="B1930" t="str">
        <f>unprmtd_src_summary!C1930</f>
        <v>30</v>
      </c>
      <c r="C1930" s="143">
        <f>unprmtd_src_summary!D1930</f>
        <v>30025</v>
      </c>
      <c r="D1930" s="143" t="str">
        <f>unprmtd_src_summary!E1930</f>
        <v>2310021410</v>
      </c>
      <c r="E1930" s="28" t="str">
        <f>unprmtd_src_summary!F1930</f>
        <v>Dehydrator</v>
      </c>
      <c r="F1930" s="144">
        <f>unprmtd_src_summary!G1930</f>
        <v>0.87330777269533033</v>
      </c>
      <c r="G1930" s="144">
        <f>unprmtd_src_summary!H1930</f>
        <v>7.6123854243569447E-2</v>
      </c>
      <c r="H1930" s="144">
        <f>unprmtd_src_summary!I1930</f>
        <v>0.7335785290640775</v>
      </c>
      <c r="I1930" s="144">
        <f>unprmtd_src_summary!J1930</f>
        <v>0</v>
      </c>
      <c r="J1930" s="144">
        <f>unprmtd_src_summary!K1930</f>
        <v>6.6371390724845117E-2</v>
      </c>
    </row>
    <row r="1931" spans="1:10" s="30" customFormat="1" x14ac:dyDescent="0.2">
      <c r="A1931" t="s">
        <v>15903</v>
      </c>
      <c r="B1931" t="str">
        <f>unprmtd_src_summary!C1931</f>
        <v>30</v>
      </c>
      <c r="C1931" s="143">
        <f>unprmtd_src_summary!D1931</f>
        <v>30033</v>
      </c>
      <c r="D1931" s="143" t="str">
        <f>unprmtd_src_summary!E1931</f>
        <v>2310021410</v>
      </c>
      <c r="E1931" s="28" t="str">
        <f>unprmtd_src_summary!F1931</f>
        <v>Dehydrator</v>
      </c>
      <c r="F1931" s="144">
        <f>unprmtd_src_summary!G1931</f>
        <v>7.2870448629031641E-5</v>
      </c>
      <c r="G1931" s="144">
        <f>unprmtd_src_summary!H1931</f>
        <v>6.3519180563106658E-6</v>
      </c>
      <c r="H1931" s="144">
        <f>unprmtd_src_summary!I1931</f>
        <v>6.1211176848386569E-5</v>
      </c>
      <c r="I1931" s="144">
        <f>unprmtd_src_summary!J1931</f>
        <v>0</v>
      </c>
      <c r="J1931" s="144">
        <f>unprmtd_src_summary!K1931</f>
        <v>5.5381540958064056E-6</v>
      </c>
    </row>
    <row r="1932" spans="1:10" s="30" customFormat="1" x14ac:dyDescent="0.2">
      <c r="A1932" t="s">
        <v>15903</v>
      </c>
      <c r="B1932" t="str">
        <f>unprmtd_src_summary!C1932</f>
        <v>30</v>
      </c>
      <c r="C1932" s="143">
        <f>unprmtd_src_summary!D1932</f>
        <v>30055</v>
      </c>
      <c r="D1932" s="143" t="str">
        <f>unprmtd_src_summary!E1932</f>
        <v>2310021410</v>
      </c>
      <c r="E1932" s="28" t="str">
        <f>unprmtd_src_summary!F1932</f>
        <v>Dehydrator</v>
      </c>
      <c r="F1932" s="144">
        <f>unprmtd_src_summary!G1932</f>
        <v>0</v>
      </c>
      <c r="G1932" s="144">
        <f>unprmtd_src_summary!H1932</f>
        <v>0</v>
      </c>
      <c r="H1932" s="144">
        <f>unprmtd_src_summary!I1932</f>
        <v>0</v>
      </c>
      <c r="I1932" s="144">
        <f>unprmtd_src_summary!J1932</f>
        <v>0</v>
      </c>
      <c r="J1932" s="144">
        <f>unprmtd_src_summary!K1932</f>
        <v>0</v>
      </c>
    </row>
    <row r="1933" spans="1:10" s="30" customFormat="1" x14ac:dyDescent="0.2">
      <c r="A1933" t="s">
        <v>15903</v>
      </c>
      <c r="B1933" t="str">
        <f>unprmtd_src_summary!C1933</f>
        <v>30</v>
      </c>
      <c r="C1933" s="143">
        <f>unprmtd_src_summary!D1933</f>
        <v>30079</v>
      </c>
      <c r="D1933" s="143" t="str">
        <f>unprmtd_src_summary!E1933</f>
        <v>2310021410</v>
      </c>
      <c r="E1933" s="28" t="str">
        <f>unprmtd_src_summary!F1933</f>
        <v>Dehydrator</v>
      </c>
      <c r="F1933" s="144">
        <f>unprmtd_src_summary!G1933</f>
        <v>2.8020184835848193E-4</v>
      </c>
      <c r="G1933" s="144">
        <f>unprmtd_src_summary!H1933</f>
        <v>2.4424430115156218E-5</v>
      </c>
      <c r="H1933" s="144">
        <f>unprmtd_src_summary!I1933</f>
        <v>2.3536955262112481E-4</v>
      </c>
      <c r="I1933" s="144">
        <f>unprmtd_src_summary!J1933</f>
        <v>0</v>
      </c>
      <c r="J1933" s="144">
        <f>unprmtd_src_summary!K1933</f>
        <v>2.1295340475244632E-5</v>
      </c>
    </row>
    <row r="1934" spans="1:10" s="30" customFormat="1" x14ac:dyDescent="0.2">
      <c r="A1934" t="s">
        <v>15903</v>
      </c>
      <c r="B1934" t="str">
        <f>unprmtd_src_summary!C1934</f>
        <v>30</v>
      </c>
      <c r="C1934" s="143">
        <f>unprmtd_src_summary!D1934</f>
        <v>30083</v>
      </c>
      <c r="D1934" s="143" t="str">
        <f>unprmtd_src_summary!E1934</f>
        <v>2310021410</v>
      </c>
      <c r="E1934" s="28" t="str">
        <f>unprmtd_src_summary!F1934</f>
        <v>Dehydrator</v>
      </c>
      <c r="F1934" s="144">
        <f>unprmtd_src_summary!G1934</f>
        <v>0.51578478827963326</v>
      </c>
      <c r="G1934" s="144">
        <f>unprmtd_src_summary!H1934</f>
        <v>4.4959551800241374E-2</v>
      </c>
      <c r="H1934" s="144">
        <f>unprmtd_src_summary!I1934</f>
        <v>0.43325922215489188</v>
      </c>
      <c r="I1934" s="144">
        <f>unprmtd_src_summary!J1934</f>
        <v>0</v>
      </c>
      <c r="J1934" s="144">
        <f>unprmtd_src_summary!K1934</f>
        <v>3.9199643909252131E-2</v>
      </c>
    </row>
    <row r="1935" spans="1:10" s="30" customFormat="1" x14ac:dyDescent="0.2">
      <c r="A1935" t="s">
        <v>15903</v>
      </c>
      <c r="B1935" t="str">
        <f>unprmtd_src_summary!C1935</f>
        <v>30</v>
      </c>
      <c r="C1935" s="143">
        <f>unprmtd_src_summary!D1935</f>
        <v>30085</v>
      </c>
      <c r="D1935" s="143" t="str">
        <f>unprmtd_src_summary!E1935</f>
        <v>2310021410</v>
      </c>
      <c r="E1935" s="28" t="str">
        <f>unprmtd_src_summary!F1935</f>
        <v>Dehydrator</v>
      </c>
      <c r="F1935" s="144">
        <f>unprmtd_src_summary!G1935</f>
        <v>2.2511644757977789E-2</v>
      </c>
      <c r="G1935" s="144">
        <f>unprmtd_src_summary!H1935</f>
        <v>1.9622786123273885E-3</v>
      </c>
      <c r="H1935" s="144">
        <f>unprmtd_src_summary!I1935</f>
        <v>1.8909781596701342E-2</v>
      </c>
      <c r="I1935" s="144">
        <f>unprmtd_src_summary!J1935</f>
        <v>0</v>
      </c>
      <c r="J1935" s="144">
        <f>unprmtd_src_summary!K1935</f>
        <v>1.7108850016063122E-3</v>
      </c>
    </row>
    <row r="1936" spans="1:10" s="30" customFormat="1" x14ac:dyDescent="0.2">
      <c r="A1936" t="s">
        <v>15903</v>
      </c>
      <c r="B1936" t="str">
        <f>unprmtd_src_summary!C1936</f>
        <v>30</v>
      </c>
      <c r="C1936" s="143">
        <f>unprmtd_src_summary!D1936</f>
        <v>30091</v>
      </c>
      <c r="D1936" s="143" t="str">
        <f>unprmtd_src_summary!E1936</f>
        <v>2310021410</v>
      </c>
      <c r="E1936" s="28" t="str">
        <f>unprmtd_src_summary!F1936</f>
        <v>Dehydrator</v>
      </c>
      <c r="F1936" s="144">
        <f>unprmtd_src_summary!G1936</f>
        <v>2.3935846101457152E-2</v>
      </c>
      <c r="G1936" s="144">
        <f>unprmtd_src_summary!H1936</f>
        <v>2.0864223550882146E-3</v>
      </c>
      <c r="H1936" s="144">
        <f>unprmtd_src_summary!I1936</f>
        <v>2.0106110725224006E-2</v>
      </c>
      <c r="I1936" s="144">
        <f>unprmtd_src_summary!J1936</f>
        <v>0</v>
      </c>
      <c r="J1936" s="144">
        <f>unprmtd_src_summary!K1936</f>
        <v>1.8191243037107439E-3</v>
      </c>
    </row>
    <row r="1937" spans="1:11" s="30" customFormat="1" x14ac:dyDescent="0.2">
      <c r="A1937" t="s">
        <v>15903</v>
      </c>
      <c r="B1937" t="str">
        <f>unprmtd_src_summary!C1937</f>
        <v>30</v>
      </c>
      <c r="C1937" s="143">
        <f>unprmtd_src_summary!D1937</f>
        <v>30105</v>
      </c>
      <c r="D1937" s="143" t="str">
        <f>unprmtd_src_summary!E1937</f>
        <v>2310021410</v>
      </c>
      <c r="E1937" s="28" t="str">
        <f>unprmtd_src_summary!F1937</f>
        <v>Dehydrator</v>
      </c>
      <c r="F1937" s="144">
        <f>unprmtd_src_summary!G1937</f>
        <v>5.4958160324111625E-2</v>
      </c>
      <c r="G1937" s="144">
        <f>unprmtd_src_summary!H1937</f>
        <v>4.7905527888470207E-3</v>
      </c>
      <c r="H1937" s="144">
        <f>unprmtd_src_summary!I1937</f>
        <v>4.6164854672253765E-2</v>
      </c>
      <c r="I1937" s="144">
        <f>unprmtd_src_summary!J1937</f>
        <v>0</v>
      </c>
      <c r="J1937" s="144">
        <f>unprmtd_src_summary!K1937</f>
        <v>4.1768201846324841E-3</v>
      </c>
    </row>
    <row r="1938" spans="1:11" s="31" customFormat="1" x14ac:dyDescent="0.2">
      <c r="A1938" t="s">
        <v>15903</v>
      </c>
      <c r="B1938" t="str">
        <f>unprmtd_src_summary!C1938</f>
        <v>30</v>
      </c>
      <c r="C1938" s="143">
        <f>unprmtd_src_summary!D1938</f>
        <v>30109</v>
      </c>
      <c r="D1938" s="143" t="str">
        <f>unprmtd_src_summary!E1938</f>
        <v>2310021410</v>
      </c>
      <c r="E1938" s="28" t="str">
        <f>unprmtd_src_summary!F1938</f>
        <v>Dehydrator</v>
      </c>
      <c r="F1938" s="144">
        <f>unprmtd_src_summary!G1938</f>
        <v>1.6852938317247646E-2</v>
      </c>
      <c r="G1938" s="144">
        <f>unprmtd_src_summary!H1938</f>
        <v>1.4690246212724293E-3</v>
      </c>
      <c r="H1938" s="144">
        <f>unprmtd_src_summary!I1938</f>
        <v>1.4156468186488023E-2</v>
      </c>
      <c r="I1938" s="144">
        <f>unprmtd_src_summary!J1938</f>
        <v>0</v>
      </c>
      <c r="J1938" s="144">
        <f>unprmtd_src_summary!K1938</f>
        <v>1.2808233121108213E-3</v>
      </c>
      <c r="K1938"/>
    </row>
    <row r="1939" spans="1:11" s="31" customFormat="1" x14ac:dyDescent="0.2">
      <c r="A1939" t="s">
        <v>15903</v>
      </c>
      <c r="B1939" t="str">
        <f>unprmtd_src_summary!C1939</f>
        <v>38</v>
      </c>
      <c r="C1939" s="143">
        <f>unprmtd_src_summary!D1939</f>
        <v>38007</v>
      </c>
      <c r="D1939" s="143" t="str">
        <f>unprmtd_src_summary!E1939</f>
        <v>2310021410</v>
      </c>
      <c r="E1939" s="28" t="str">
        <f>unprmtd_src_summary!F1939</f>
        <v>Dehydrator</v>
      </c>
      <c r="F1939" s="144">
        <f>unprmtd_src_summary!G1939</f>
        <v>0.14648846820297126</v>
      </c>
      <c r="G1939" s="144">
        <f>unprmtd_src_summary!H1939</f>
        <v>1.276899983087299E-2</v>
      </c>
      <c r="H1939" s="144">
        <f>unprmtd_src_summary!I1939</f>
        <v>0.12305031329049584</v>
      </c>
      <c r="I1939" s="144">
        <f>unprmtd_src_summary!J1939</f>
        <v>0</v>
      </c>
      <c r="J1939" s="144">
        <f>unprmtd_src_summary!K1939</f>
        <v>1.1133123583425816E-2</v>
      </c>
    </row>
    <row r="1940" spans="1:11" s="31" customFormat="1" x14ac:dyDescent="0.2">
      <c r="A1940" t="s">
        <v>15903</v>
      </c>
      <c r="B1940" t="str">
        <f>unprmtd_src_summary!C1940</f>
        <v>38</v>
      </c>
      <c r="C1940" s="143">
        <f>unprmtd_src_summary!D1940</f>
        <v>38009</v>
      </c>
      <c r="D1940" s="143" t="str">
        <f>unprmtd_src_summary!E1940</f>
        <v>2310021410</v>
      </c>
      <c r="E1940" s="28" t="str">
        <f>unprmtd_src_summary!F1940</f>
        <v>Dehydrator</v>
      </c>
      <c r="F1940" s="144">
        <f>unprmtd_src_summary!G1940</f>
        <v>3.417258024749566E-3</v>
      </c>
      <c r="G1940" s="144">
        <f>unprmtd_src_summary!H1940</f>
        <v>2.9787305222972845E-4</v>
      </c>
      <c r="H1940" s="144">
        <f>unprmtd_src_summary!I1940</f>
        <v>2.8704967407896351E-3</v>
      </c>
      <c r="I1940" s="144">
        <f>unprmtd_src_summary!J1940</f>
        <v>0</v>
      </c>
      <c r="J1940" s="144">
        <f>unprmtd_src_summary!K1940</f>
        <v>2.5971160988096705E-4</v>
      </c>
    </row>
    <row r="1941" spans="1:11" s="31" customFormat="1" x14ac:dyDescent="0.2">
      <c r="A1941" t="s">
        <v>15903</v>
      </c>
      <c r="B1941" t="str">
        <f>unprmtd_src_summary!C1941</f>
        <v>38</v>
      </c>
      <c r="C1941" s="143">
        <f>unprmtd_src_summary!D1941</f>
        <v>38011</v>
      </c>
      <c r="D1941" s="143" t="str">
        <f>unprmtd_src_summary!E1941</f>
        <v>2310021410</v>
      </c>
      <c r="E1941" s="28" t="str">
        <f>unprmtd_src_summary!F1941</f>
        <v>Dehydrator</v>
      </c>
      <c r="F1941" s="144">
        <f>unprmtd_src_summary!G1941</f>
        <v>0.6499223476493553</v>
      </c>
      <c r="G1941" s="144">
        <f>unprmtd_src_summary!H1941</f>
        <v>5.6651956628534582E-2</v>
      </c>
      <c r="H1941" s="144">
        <f>unprmtd_src_summary!I1941</f>
        <v>0.54593477202545837</v>
      </c>
      <c r="I1941" s="144">
        <f>unprmtd_src_summary!J1941</f>
        <v>0</v>
      </c>
      <c r="J1941" s="144">
        <f>unprmtd_src_summary!K1941</f>
        <v>4.9394098421351014E-2</v>
      </c>
    </row>
    <row r="1942" spans="1:11" s="31" customFormat="1" x14ac:dyDescent="0.2">
      <c r="A1942" t="s">
        <v>15903</v>
      </c>
      <c r="B1942" t="str">
        <f>unprmtd_src_summary!C1942</f>
        <v>38</v>
      </c>
      <c r="C1942" s="143">
        <f>unprmtd_src_summary!D1942</f>
        <v>38013</v>
      </c>
      <c r="D1942" s="143" t="str">
        <f>unprmtd_src_summary!E1942</f>
        <v>2310021410</v>
      </c>
      <c r="E1942" s="28" t="str">
        <f>unprmtd_src_summary!F1942</f>
        <v>Dehydrator</v>
      </c>
      <c r="F1942" s="144">
        <f>unprmtd_src_summary!G1942</f>
        <v>9.2674074454738312E-2</v>
      </c>
      <c r="G1942" s="144">
        <f>unprmtd_src_summary!H1942</f>
        <v>8.0781460517372131E-3</v>
      </c>
      <c r="H1942" s="144">
        <f>unprmtd_src_summary!I1942</f>
        <v>7.784622254198019E-2</v>
      </c>
      <c r="I1942" s="144">
        <f>unprmtd_src_summary!J1942</f>
        <v>0</v>
      </c>
      <c r="J1942" s="144">
        <f>unprmtd_src_summary!K1942</f>
        <v>7.0432296585601134E-3</v>
      </c>
    </row>
    <row r="1943" spans="1:11" s="31" customFormat="1" x14ac:dyDescent="0.2">
      <c r="A1943" t="s">
        <v>15903</v>
      </c>
      <c r="B1943" t="str">
        <f>unprmtd_src_summary!C1943</f>
        <v>38</v>
      </c>
      <c r="C1943" s="143">
        <f>unprmtd_src_summary!D1943</f>
        <v>38023</v>
      </c>
      <c r="D1943" s="143" t="str">
        <f>unprmtd_src_summary!E1943</f>
        <v>2310021410</v>
      </c>
      <c r="E1943" s="28" t="str">
        <f>unprmtd_src_summary!F1943</f>
        <v>Dehydrator</v>
      </c>
      <c r="F1943" s="144">
        <f>unprmtd_src_summary!G1943</f>
        <v>7.1275450932669709E-2</v>
      </c>
      <c r="G1943" s="144">
        <f>unprmtd_src_summary!H1943</f>
        <v>6.2128864617767609E-3</v>
      </c>
      <c r="H1943" s="144">
        <f>unprmtd_src_summary!I1943</f>
        <v>5.9871378783442557E-2</v>
      </c>
      <c r="I1943" s="144">
        <f>unprmtd_src_summary!J1943</f>
        <v>0</v>
      </c>
      <c r="J1943" s="144">
        <f>unprmtd_src_summary!K1943</f>
        <v>5.4169342708828986E-3</v>
      </c>
    </row>
    <row r="1944" spans="1:11" s="31" customFormat="1" x14ac:dyDescent="0.2">
      <c r="A1944" t="s">
        <v>15903</v>
      </c>
      <c r="B1944" t="str">
        <f>unprmtd_src_summary!C1944</f>
        <v>38</v>
      </c>
      <c r="C1944" s="143">
        <f>unprmtd_src_summary!D1944</f>
        <v>38025</v>
      </c>
      <c r="D1944" s="143" t="str">
        <f>unprmtd_src_summary!E1944</f>
        <v>2310021410</v>
      </c>
      <c r="E1944" s="28" t="str">
        <f>unprmtd_src_summary!F1944</f>
        <v>Dehydrator</v>
      </c>
      <c r="F1944" s="144">
        <f>unprmtd_src_summary!G1944</f>
        <v>0.20147684148021308</v>
      </c>
      <c r="G1944" s="144">
        <f>unprmtd_src_summary!H1944</f>
        <v>1.7562186200357054E-2</v>
      </c>
      <c r="H1944" s="144">
        <f>unprmtd_src_summary!I1944</f>
        <v>0.16924054684337897</v>
      </c>
      <c r="I1944" s="144">
        <f>unprmtd_src_summary!J1944</f>
        <v>0</v>
      </c>
      <c r="J1944" s="144">
        <f>unprmtd_src_summary!K1944</f>
        <v>1.5312239952496197E-2</v>
      </c>
    </row>
    <row r="1945" spans="1:11" s="31" customFormat="1" ht="11.25" customHeight="1" x14ac:dyDescent="0.2">
      <c r="A1945" t="s">
        <v>15903</v>
      </c>
      <c r="B1945" t="str">
        <f>unprmtd_src_summary!C1945</f>
        <v>38</v>
      </c>
      <c r="C1945" s="143">
        <f>unprmtd_src_summary!D1945</f>
        <v>38033</v>
      </c>
      <c r="D1945" s="143" t="str">
        <f>unprmtd_src_summary!E1945</f>
        <v>2310021410</v>
      </c>
      <c r="E1945" s="28" t="str">
        <f>unprmtd_src_summary!F1945</f>
        <v>Dehydrator</v>
      </c>
      <c r="F1945" s="144">
        <f>unprmtd_src_summary!G1945</f>
        <v>2.1069109342720067E-2</v>
      </c>
      <c r="G1945" s="144">
        <f>unprmtd_src_summary!H1945</f>
        <v>1.8365367385852714E-3</v>
      </c>
      <c r="H1945" s="144">
        <f>unprmtd_src_summary!I1945</f>
        <v>1.7698051847884855E-2</v>
      </c>
      <c r="I1945" s="144">
        <f>unprmtd_src_summary!J1945</f>
        <v>0</v>
      </c>
      <c r="J1945" s="144">
        <f>unprmtd_src_summary!K1945</f>
        <v>1.6012523100467253E-3</v>
      </c>
    </row>
    <row r="1946" spans="1:11" s="31" customFormat="1" x14ac:dyDescent="0.2">
      <c r="A1946" t="s">
        <v>15903</v>
      </c>
      <c r="B1946" t="str">
        <f>unprmtd_src_summary!C1946</f>
        <v>38</v>
      </c>
      <c r="C1946" s="143">
        <f>unprmtd_src_summary!D1946</f>
        <v>38049</v>
      </c>
      <c r="D1946" s="143" t="str">
        <f>unprmtd_src_summary!E1946</f>
        <v>2310021410</v>
      </c>
      <c r="E1946" s="28" t="str">
        <f>unprmtd_src_summary!F1946</f>
        <v>Dehydrator</v>
      </c>
      <c r="F1946" s="144">
        <f>unprmtd_src_summary!G1946</f>
        <v>0</v>
      </c>
      <c r="G1946" s="144">
        <f>unprmtd_src_summary!H1946</f>
        <v>0</v>
      </c>
      <c r="H1946" s="144">
        <f>unprmtd_src_summary!I1946</f>
        <v>0</v>
      </c>
      <c r="I1946" s="144">
        <f>unprmtd_src_summary!J1946</f>
        <v>0</v>
      </c>
      <c r="J1946" s="144">
        <f>unprmtd_src_summary!K1946</f>
        <v>0</v>
      </c>
    </row>
    <row r="1947" spans="1:11" s="31" customFormat="1" x14ac:dyDescent="0.2">
      <c r="A1947" t="s">
        <v>15903</v>
      </c>
      <c r="B1947" t="str">
        <f>unprmtd_src_summary!C1947</f>
        <v>38</v>
      </c>
      <c r="C1947" s="143">
        <f>unprmtd_src_summary!D1947</f>
        <v>38053</v>
      </c>
      <c r="D1947" s="143" t="str">
        <f>unprmtd_src_summary!E1947</f>
        <v>2310021410</v>
      </c>
      <c r="E1947" s="28" t="str">
        <f>unprmtd_src_summary!F1947</f>
        <v>Dehydrator</v>
      </c>
      <c r="F1947" s="144">
        <f>unprmtd_src_summary!G1947</f>
        <v>0.59224495499516983</v>
      </c>
      <c r="G1947" s="144">
        <f>unprmtd_src_summary!H1947</f>
        <v>5.1624375781515033E-2</v>
      </c>
      <c r="H1947" s="144">
        <f>unprmtd_src_summary!I1947</f>
        <v>0.49748576219594259</v>
      </c>
      <c r="I1947" s="144">
        <f>unprmtd_src_summary!J1947</f>
        <v>0</v>
      </c>
      <c r="J1947" s="144">
        <f>unprmtd_src_summary!K1947</f>
        <v>4.5010616579632914E-2</v>
      </c>
    </row>
    <row r="1948" spans="1:11" x14ac:dyDescent="0.2">
      <c r="A1948" t="s">
        <v>15903</v>
      </c>
      <c r="B1948" t="str">
        <f>unprmtd_src_summary!C1948</f>
        <v>38</v>
      </c>
      <c r="C1948" s="143">
        <f>unprmtd_src_summary!D1948</f>
        <v>38055</v>
      </c>
      <c r="D1948" s="143" t="str">
        <f>unprmtd_src_summary!E1948</f>
        <v>2310021410</v>
      </c>
      <c r="E1948" s="28" t="str">
        <f>unprmtd_src_summary!F1948</f>
        <v>Dehydrator</v>
      </c>
      <c r="F1948" s="144">
        <f>unprmtd_src_summary!G1948</f>
        <v>2.2228481507825708E-3</v>
      </c>
      <c r="G1948" s="144">
        <f>unprmtd_src_summary!H1948</f>
        <v>1.9375960449030945E-4</v>
      </c>
      <c r="H1948" s="144">
        <f>unprmtd_src_summary!I1948</f>
        <v>1.8671924466573593E-3</v>
      </c>
      <c r="I1948" s="144">
        <f>unprmtd_src_summary!J1948</f>
        <v>0</v>
      </c>
      <c r="J1948" s="144">
        <f>unprmtd_src_summary!K1948</f>
        <v>1.6893645945947539E-4</v>
      </c>
    </row>
    <row r="1949" spans="1:11" s="30" customFormat="1" x14ac:dyDescent="0.2">
      <c r="A1949" t="s">
        <v>15903</v>
      </c>
      <c r="B1949" t="str">
        <f>unprmtd_src_summary!C1949</f>
        <v>38</v>
      </c>
      <c r="C1949" s="143">
        <f>unprmtd_src_summary!D1949</f>
        <v>38057</v>
      </c>
      <c r="D1949" s="143" t="str">
        <f>unprmtd_src_summary!E1949</f>
        <v>2310021410</v>
      </c>
      <c r="E1949" s="28" t="str">
        <f>unprmtd_src_summary!F1949</f>
        <v>Dehydrator</v>
      </c>
      <c r="F1949" s="144">
        <f>unprmtd_src_summary!G1949</f>
        <v>4.299023727338305E-5</v>
      </c>
      <c r="G1949" s="144">
        <f>unprmtd_src_summary!H1949</f>
        <v>3.7473416113029133E-6</v>
      </c>
      <c r="H1949" s="144">
        <f>unprmtd_src_summary!I1949</f>
        <v>3.6111799309641763E-5</v>
      </c>
      <c r="I1949" s="144">
        <f>unprmtd_src_summary!J1949</f>
        <v>0</v>
      </c>
      <c r="J1949" s="144">
        <f>unprmtd_src_summary!K1949</f>
        <v>3.2672580327771123E-6</v>
      </c>
    </row>
    <row r="1950" spans="1:11" s="31" customFormat="1" x14ac:dyDescent="0.2">
      <c r="A1950" t="s">
        <v>15903</v>
      </c>
      <c r="B1950" t="str">
        <f>unprmtd_src_summary!C1950</f>
        <v>38</v>
      </c>
      <c r="C1950" s="143">
        <f>unprmtd_src_summary!D1950</f>
        <v>38061</v>
      </c>
      <c r="D1950" s="143" t="str">
        <f>unprmtd_src_summary!E1950</f>
        <v>2310021410</v>
      </c>
      <c r="E1950" s="28" t="str">
        <f>unprmtd_src_summary!F1950</f>
        <v>Dehydrator</v>
      </c>
      <c r="F1950" s="144">
        <f>unprmtd_src_summary!G1950</f>
        <v>0.53260804603058998</v>
      </c>
      <c r="G1950" s="144">
        <f>unprmtd_src_summary!H1950</f>
        <v>4.6425989247584017E-2</v>
      </c>
      <c r="H1950" s="144">
        <f>unprmtd_src_summary!I1950</f>
        <v>0.44739075866569555</v>
      </c>
      <c r="I1950" s="144">
        <f>unprmtd_src_summary!J1950</f>
        <v>0</v>
      </c>
      <c r="J1950" s="144">
        <f>unprmtd_src_summary!K1950</f>
        <v>4.0478211498324847E-2</v>
      </c>
    </row>
    <row r="1951" spans="1:11" x14ac:dyDescent="0.2">
      <c r="A1951" t="s">
        <v>15903</v>
      </c>
      <c r="B1951" t="str">
        <f>unprmtd_src_summary!C1951</f>
        <v>38</v>
      </c>
      <c r="C1951" s="143">
        <f>unprmtd_src_summary!D1951</f>
        <v>38075</v>
      </c>
      <c r="D1951" s="143" t="str">
        <f>unprmtd_src_summary!E1951</f>
        <v>2310021410</v>
      </c>
      <c r="E1951" s="28" t="str">
        <f>unprmtd_src_summary!F1951</f>
        <v>Dehydrator</v>
      </c>
      <c r="F1951" s="144">
        <f>unprmtd_src_summary!G1951</f>
        <v>2.3616680191297485E-3</v>
      </c>
      <c r="G1951" s="144">
        <f>unprmtd_src_summary!H1951</f>
        <v>2.0586015340854147E-4</v>
      </c>
      <c r="H1951" s="144">
        <f>unprmtd_src_summary!I1951</f>
        <v>1.9838011360689889E-3</v>
      </c>
      <c r="I1951" s="144">
        <f>unprmtd_src_summary!J1951</f>
        <v>0</v>
      </c>
      <c r="J1951" s="144">
        <f>unprmtd_src_summary!K1951</f>
        <v>1.7948676945386092E-4</v>
      </c>
    </row>
    <row r="1952" spans="1:11" s="30" customFormat="1" x14ac:dyDescent="0.2">
      <c r="A1952" t="s">
        <v>15903</v>
      </c>
      <c r="B1952" t="str">
        <f>unprmtd_src_summary!C1952</f>
        <v>38</v>
      </c>
      <c r="C1952" s="143">
        <f>unprmtd_src_summary!D1952</f>
        <v>38087</v>
      </c>
      <c r="D1952" s="143" t="str">
        <f>unprmtd_src_summary!E1952</f>
        <v>2310021410</v>
      </c>
      <c r="E1952" s="28" t="str">
        <f>unprmtd_src_summary!F1952</f>
        <v>Dehydrator</v>
      </c>
      <c r="F1952" s="144">
        <f>unprmtd_src_summary!G1952</f>
        <v>6.840818178709332E-2</v>
      </c>
      <c r="G1952" s="144">
        <f>unprmtd_src_summary!H1952</f>
        <v>5.9629544385665567E-3</v>
      </c>
      <c r="H1952" s="144">
        <f>unprmtd_src_summary!I1952</f>
        <v>5.7462872701158386E-2</v>
      </c>
      <c r="I1952" s="144">
        <f>unprmtd_src_summary!J1952</f>
        <v>0</v>
      </c>
      <c r="J1952" s="144">
        <f>unprmtd_src_summary!K1952</f>
        <v>5.1990218158190927E-3</v>
      </c>
    </row>
    <row r="1953" spans="1:10" s="31" customFormat="1" x14ac:dyDescent="0.2">
      <c r="A1953" t="s">
        <v>15903</v>
      </c>
      <c r="B1953" t="str">
        <f>unprmtd_src_summary!C1953</f>
        <v>38</v>
      </c>
      <c r="C1953" s="143">
        <f>unprmtd_src_summary!D1953</f>
        <v>38089</v>
      </c>
      <c r="D1953" s="143" t="str">
        <f>unprmtd_src_summary!E1953</f>
        <v>2310021410</v>
      </c>
      <c r="E1953" s="28" t="str">
        <f>unprmtd_src_summary!F1953</f>
        <v>Dehydrator</v>
      </c>
      <c r="F1953" s="144">
        <f>unprmtd_src_summary!G1953</f>
        <v>1.8983816641541338E-2</v>
      </c>
      <c r="G1953" s="144">
        <f>unprmtd_src_summary!H1953</f>
        <v>1.6547674670834497E-3</v>
      </c>
      <c r="H1953" s="144">
        <f>unprmtd_src_summary!I1953</f>
        <v>1.5946405978894726E-2</v>
      </c>
      <c r="I1953" s="144">
        <f>unprmtd_src_summary!J1953</f>
        <v>0</v>
      </c>
      <c r="J1953" s="144">
        <f>unprmtd_src_summary!K1953</f>
        <v>1.442770064757142E-3</v>
      </c>
    </row>
    <row r="1954" spans="1:10" x14ac:dyDescent="0.2">
      <c r="A1954" t="s">
        <v>15903</v>
      </c>
      <c r="B1954" t="str">
        <f>unprmtd_src_summary!C1954</f>
        <v>38</v>
      </c>
      <c r="C1954" s="143">
        <f>unprmtd_src_summary!D1954</f>
        <v>38101</v>
      </c>
      <c r="D1954" s="143" t="str">
        <f>unprmtd_src_summary!E1954</f>
        <v>2310021410</v>
      </c>
      <c r="E1954" s="28" t="str">
        <f>unprmtd_src_summary!F1954</f>
        <v>Dehydrator</v>
      </c>
      <c r="F1954" s="144">
        <f>unprmtd_src_summary!G1954</f>
        <v>5.9990014535744808E-4</v>
      </c>
      <c r="G1954" s="144">
        <f>unprmtd_src_summary!H1954</f>
        <v>5.229165782521689E-5</v>
      </c>
      <c r="H1954" s="144">
        <f>unprmtd_src_summary!I1954</f>
        <v>5.0391612210025642E-4</v>
      </c>
      <c r="I1954" s="144">
        <f>unprmtd_src_summary!J1954</f>
        <v>0</v>
      </c>
      <c r="J1954" s="144">
        <f>unprmtd_src_summary!K1954</f>
        <v>4.5592411047166065E-5</v>
      </c>
    </row>
    <row r="1955" spans="1:10" s="30" customFormat="1" x14ac:dyDescent="0.2">
      <c r="A1955" t="s">
        <v>15903</v>
      </c>
      <c r="B1955" t="str">
        <f>unprmtd_src_summary!C1955</f>
        <v>38</v>
      </c>
      <c r="C1955" s="143">
        <f>unprmtd_src_summary!D1955</f>
        <v>38105</v>
      </c>
      <c r="D1955" s="143" t="str">
        <f>unprmtd_src_summary!E1955</f>
        <v>2310021410</v>
      </c>
      <c r="E1955" s="28" t="str">
        <f>unprmtd_src_summary!F1955</f>
        <v>Dehydrator</v>
      </c>
      <c r="F1955" s="144">
        <f>unprmtd_src_summary!G1955</f>
        <v>0.652047170073352</v>
      </c>
      <c r="G1955" s="144">
        <f>unprmtd_src_summary!H1955</f>
        <v>5.6837171598050518E-2</v>
      </c>
      <c r="H1955" s="144">
        <f>unprmtd_src_summary!I1955</f>
        <v>0.54771962286161568</v>
      </c>
      <c r="I1955" s="144">
        <f>unprmtd_src_summary!J1955</f>
        <v>0</v>
      </c>
      <c r="J1955" s="144">
        <f>unprmtd_src_summary!K1955</f>
        <v>4.9555584925574762E-2</v>
      </c>
    </row>
    <row r="1956" spans="1:10" s="31" customFormat="1" x14ac:dyDescent="0.2">
      <c r="A1956" t="s">
        <v>15903</v>
      </c>
      <c r="B1956" t="str">
        <f>unprmtd_src_summary!C1956</f>
        <v>46</v>
      </c>
      <c r="C1956" s="143">
        <f>unprmtd_src_summary!D1956</f>
        <v>46063</v>
      </c>
      <c r="D1956" s="143" t="str">
        <f>unprmtd_src_summary!E1956</f>
        <v>2310021410</v>
      </c>
      <c r="E1956" s="28" t="str">
        <f>unprmtd_src_summary!F1956</f>
        <v>Dehydrator</v>
      </c>
      <c r="F1956" s="144">
        <f>unprmtd_src_summary!G1956</f>
        <v>0.41961220025879736</v>
      </c>
      <c r="G1956" s="144">
        <f>unprmtd_src_summary!H1956</f>
        <v>3.6576449872578763E-2</v>
      </c>
      <c r="H1956" s="144">
        <f>unprmtd_src_summary!I1956</f>
        <v>0.35247424821738976</v>
      </c>
      <c r="I1956" s="144">
        <f>unprmtd_src_summary!J1956</f>
        <v>0</v>
      </c>
      <c r="J1956" s="144">
        <f>unprmtd_src_summary!K1956</f>
        <v>3.1890527219668605E-2</v>
      </c>
    </row>
    <row r="1957" spans="1:10" x14ac:dyDescent="0.2">
      <c r="A1957" t="s">
        <v>15903</v>
      </c>
      <c r="B1957" t="str">
        <f>unprmtd_src_summary!C1957</f>
        <v>46</v>
      </c>
      <c r="C1957" s="143">
        <f>unprmtd_src_summary!D1957</f>
        <v>46019</v>
      </c>
      <c r="D1957" s="143" t="str">
        <f>unprmtd_src_summary!E1957</f>
        <v>2310021410</v>
      </c>
      <c r="E1957" s="28" t="str">
        <f>unprmtd_src_summary!F1957</f>
        <v>Dehydrator</v>
      </c>
      <c r="F1957" s="144">
        <f>unprmtd_src_summary!G1957</f>
        <v>0</v>
      </c>
      <c r="G1957" s="144">
        <f>unprmtd_src_summary!H1957</f>
        <v>0</v>
      </c>
      <c r="H1957" s="144">
        <f>unprmtd_src_summary!I1957</f>
        <v>0</v>
      </c>
      <c r="I1957" s="144">
        <f>unprmtd_src_summary!J1957</f>
        <v>0</v>
      </c>
      <c r="J1957" s="144">
        <f>unprmtd_src_summary!K1957</f>
        <v>0</v>
      </c>
    </row>
    <row r="1958" spans="1:10" s="221" customFormat="1" x14ac:dyDescent="0.2">
      <c r="A1958" s="221" t="s">
        <v>15903</v>
      </c>
      <c r="B1958" s="221" t="str">
        <f>unprmtd_src_summary!C1958</f>
        <v>30</v>
      </c>
      <c r="C1958" s="232" t="str">
        <f>unprmtd_src_summary!D1958</f>
        <v>3001101</v>
      </c>
      <c r="D1958" s="232" t="str">
        <f>unprmtd_src_summary!E1958</f>
        <v>2310021410</v>
      </c>
      <c r="E1958" s="233" t="str">
        <f>unprmtd_src_summary!F1958</f>
        <v>Dehydrator</v>
      </c>
      <c r="F1958" s="234">
        <f>unprmtd_src_summary!G1958</f>
        <v>0</v>
      </c>
      <c r="G1958" s="234">
        <f>unprmtd_src_summary!H1958</f>
        <v>0</v>
      </c>
      <c r="H1958" s="234">
        <f>unprmtd_src_summary!I1958</f>
        <v>0</v>
      </c>
      <c r="I1958" s="234">
        <f>unprmtd_src_summary!J1958</f>
        <v>0</v>
      </c>
      <c r="J1958" s="234">
        <f>unprmtd_src_summary!K1958</f>
        <v>0</v>
      </c>
    </row>
    <row r="1959" spans="1:10" s="221" customFormat="1" x14ac:dyDescent="0.2">
      <c r="A1959" s="221" t="s">
        <v>15903</v>
      </c>
      <c r="B1959" s="221" t="str">
        <f>unprmtd_src_summary!C1959</f>
        <v>30</v>
      </c>
      <c r="C1959" s="232" t="str">
        <f>unprmtd_src_summary!D1959</f>
        <v>3001701</v>
      </c>
      <c r="D1959" s="232" t="str">
        <f>unprmtd_src_summary!E1959</f>
        <v>2310021410</v>
      </c>
      <c r="E1959" s="233" t="str">
        <f>unprmtd_src_summary!F1959</f>
        <v>Dehydrator</v>
      </c>
      <c r="F1959" s="234">
        <f>unprmtd_src_summary!G1959</f>
        <v>0</v>
      </c>
      <c r="G1959" s="234">
        <f>unprmtd_src_summary!H1959</f>
        <v>0</v>
      </c>
      <c r="H1959" s="234">
        <f>unprmtd_src_summary!I1959</f>
        <v>0</v>
      </c>
      <c r="I1959" s="234">
        <f>unprmtd_src_summary!J1959</f>
        <v>0</v>
      </c>
      <c r="J1959" s="234">
        <f>unprmtd_src_summary!K1959</f>
        <v>0</v>
      </c>
    </row>
    <row r="1960" spans="1:10" s="221" customFormat="1" x14ac:dyDescent="0.2">
      <c r="A1960" s="221" t="s">
        <v>15903</v>
      </c>
      <c r="B1960" s="221" t="str">
        <f>unprmtd_src_summary!C1960</f>
        <v>30</v>
      </c>
      <c r="C1960" s="232" t="str">
        <f>unprmtd_src_summary!D1960</f>
        <v>3001901</v>
      </c>
      <c r="D1960" s="232" t="str">
        <f>unprmtd_src_summary!E1960</f>
        <v>2310021410</v>
      </c>
      <c r="E1960" s="233" t="str">
        <f>unprmtd_src_summary!F1960</f>
        <v>Dehydrator</v>
      </c>
      <c r="F1960" s="234">
        <f>unprmtd_src_summary!G1960</f>
        <v>0</v>
      </c>
      <c r="G1960" s="234">
        <f>unprmtd_src_summary!H1960</f>
        <v>0</v>
      </c>
      <c r="H1960" s="234">
        <f>unprmtd_src_summary!I1960</f>
        <v>0</v>
      </c>
      <c r="I1960" s="234">
        <f>unprmtd_src_summary!J1960</f>
        <v>0</v>
      </c>
      <c r="J1960" s="234">
        <f>unprmtd_src_summary!K1960</f>
        <v>0</v>
      </c>
    </row>
    <row r="1961" spans="1:10" s="221" customFormat="1" x14ac:dyDescent="0.2">
      <c r="A1961" s="221" t="s">
        <v>15903</v>
      </c>
      <c r="B1961" s="221" t="str">
        <f>unprmtd_src_summary!C1961</f>
        <v>30</v>
      </c>
      <c r="C1961" s="232" t="str">
        <f>unprmtd_src_summary!D1961</f>
        <v>3002101</v>
      </c>
      <c r="D1961" s="232" t="str">
        <f>unprmtd_src_summary!E1961</f>
        <v>2310021410</v>
      </c>
      <c r="E1961" s="233" t="str">
        <f>unprmtd_src_summary!F1961</f>
        <v>Dehydrator</v>
      </c>
      <c r="F1961" s="234">
        <f>unprmtd_src_summary!G1961</f>
        <v>0</v>
      </c>
      <c r="G1961" s="234">
        <f>unprmtd_src_summary!H1961</f>
        <v>0</v>
      </c>
      <c r="H1961" s="234">
        <f>unprmtd_src_summary!I1961</f>
        <v>0</v>
      </c>
      <c r="I1961" s="234">
        <f>unprmtd_src_summary!J1961</f>
        <v>0</v>
      </c>
      <c r="J1961" s="234">
        <f>unprmtd_src_summary!K1961</f>
        <v>0</v>
      </c>
    </row>
    <row r="1962" spans="1:10" s="221" customFormat="1" x14ac:dyDescent="0.2">
      <c r="A1962" s="221" t="s">
        <v>15903</v>
      </c>
      <c r="B1962" s="221" t="str">
        <f>unprmtd_src_summary!C1962</f>
        <v>30</v>
      </c>
      <c r="C1962" s="232" t="str">
        <f>unprmtd_src_summary!D1962</f>
        <v>3002501</v>
      </c>
      <c r="D1962" s="232" t="str">
        <f>unprmtd_src_summary!E1962</f>
        <v>2310021410</v>
      </c>
      <c r="E1962" s="233" t="str">
        <f>unprmtd_src_summary!F1962</f>
        <v>Dehydrator</v>
      </c>
      <c r="F1962" s="234">
        <f>unprmtd_src_summary!G1962</f>
        <v>0</v>
      </c>
      <c r="G1962" s="234">
        <f>unprmtd_src_summary!H1962</f>
        <v>0</v>
      </c>
      <c r="H1962" s="234">
        <f>unprmtd_src_summary!I1962</f>
        <v>0</v>
      </c>
      <c r="I1962" s="234">
        <f>unprmtd_src_summary!J1962</f>
        <v>0</v>
      </c>
      <c r="J1962" s="234">
        <f>unprmtd_src_summary!K1962</f>
        <v>0</v>
      </c>
    </row>
    <row r="1963" spans="1:10" s="221" customFormat="1" x14ac:dyDescent="0.2">
      <c r="A1963" s="221" t="s">
        <v>15903</v>
      </c>
      <c r="B1963" s="221" t="str">
        <f>unprmtd_src_summary!C1963</f>
        <v>30</v>
      </c>
      <c r="C1963" s="232" t="str">
        <f>unprmtd_src_summary!D1963</f>
        <v>3003301</v>
      </c>
      <c r="D1963" s="232" t="str">
        <f>unprmtd_src_summary!E1963</f>
        <v>2310021410</v>
      </c>
      <c r="E1963" s="233" t="str">
        <f>unprmtd_src_summary!F1963</f>
        <v>Dehydrator</v>
      </c>
      <c r="F1963" s="234">
        <f>unprmtd_src_summary!G1963</f>
        <v>0</v>
      </c>
      <c r="G1963" s="234">
        <f>unprmtd_src_summary!H1963</f>
        <v>0</v>
      </c>
      <c r="H1963" s="234">
        <f>unprmtd_src_summary!I1963</f>
        <v>0</v>
      </c>
      <c r="I1963" s="234">
        <f>unprmtd_src_summary!J1963</f>
        <v>0</v>
      </c>
      <c r="J1963" s="234">
        <f>unprmtd_src_summary!K1963</f>
        <v>0</v>
      </c>
    </row>
    <row r="1964" spans="1:10" s="221" customFormat="1" x14ac:dyDescent="0.2">
      <c r="A1964" s="221" t="s">
        <v>15903</v>
      </c>
      <c r="B1964" s="221" t="str">
        <f>unprmtd_src_summary!C1964</f>
        <v>30</v>
      </c>
      <c r="C1964" s="232" t="str">
        <f>unprmtd_src_summary!D1964</f>
        <v>3005501</v>
      </c>
      <c r="D1964" s="232" t="str">
        <f>unprmtd_src_summary!E1964</f>
        <v>2310021410</v>
      </c>
      <c r="E1964" s="233" t="str">
        <f>unprmtd_src_summary!F1964</f>
        <v>Dehydrator</v>
      </c>
      <c r="F1964" s="234">
        <f>unprmtd_src_summary!G1964</f>
        <v>0</v>
      </c>
      <c r="G1964" s="234">
        <f>unprmtd_src_summary!H1964</f>
        <v>0</v>
      </c>
      <c r="H1964" s="234">
        <f>unprmtd_src_summary!I1964</f>
        <v>0</v>
      </c>
      <c r="I1964" s="234">
        <f>unprmtd_src_summary!J1964</f>
        <v>0</v>
      </c>
      <c r="J1964" s="234">
        <f>unprmtd_src_summary!K1964</f>
        <v>0</v>
      </c>
    </row>
    <row r="1965" spans="1:10" s="221" customFormat="1" x14ac:dyDescent="0.2">
      <c r="A1965" s="221" t="s">
        <v>15903</v>
      </c>
      <c r="B1965" s="221" t="str">
        <f>unprmtd_src_summary!C1965</f>
        <v>30</v>
      </c>
      <c r="C1965" s="232" t="str">
        <f>unprmtd_src_summary!D1965</f>
        <v>3007901</v>
      </c>
      <c r="D1965" s="232" t="str">
        <f>unprmtd_src_summary!E1965</f>
        <v>2310021410</v>
      </c>
      <c r="E1965" s="233" t="str">
        <f>unprmtd_src_summary!F1965</f>
        <v>Dehydrator</v>
      </c>
      <c r="F1965" s="234">
        <f>unprmtd_src_summary!G1965</f>
        <v>0</v>
      </c>
      <c r="G1965" s="234">
        <f>unprmtd_src_summary!H1965</f>
        <v>0</v>
      </c>
      <c r="H1965" s="234">
        <f>unprmtd_src_summary!I1965</f>
        <v>0</v>
      </c>
      <c r="I1965" s="234">
        <f>unprmtd_src_summary!J1965</f>
        <v>0</v>
      </c>
      <c r="J1965" s="234">
        <f>unprmtd_src_summary!K1965</f>
        <v>0</v>
      </c>
    </row>
    <row r="1966" spans="1:10" s="221" customFormat="1" x14ac:dyDescent="0.2">
      <c r="A1966" s="221" t="s">
        <v>15903</v>
      </c>
      <c r="B1966" s="221" t="str">
        <f>unprmtd_src_summary!C1966</f>
        <v>30</v>
      </c>
      <c r="C1966" s="232" t="str">
        <f>unprmtd_src_summary!D1966</f>
        <v>3008301</v>
      </c>
      <c r="D1966" s="232" t="str">
        <f>unprmtd_src_summary!E1966</f>
        <v>2310021410</v>
      </c>
      <c r="E1966" s="233" t="str">
        <f>unprmtd_src_summary!F1966</f>
        <v>Dehydrator</v>
      </c>
      <c r="F1966" s="234">
        <f>unprmtd_src_summary!G1966</f>
        <v>0</v>
      </c>
      <c r="G1966" s="234">
        <f>unprmtd_src_summary!H1966</f>
        <v>0</v>
      </c>
      <c r="H1966" s="234">
        <f>unprmtd_src_summary!I1966</f>
        <v>0</v>
      </c>
      <c r="I1966" s="234">
        <f>unprmtd_src_summary!J1966</f>
        <v>0</v>
      </c>
      <c r="J1966" s="234">
        <f>unprmtd_src_summary!K1966</f>
        <v>0</v>
      </c>
    </row>
    <row r="1967" spans="1:10" s="221" customFormat="1" x14ac:dyDescent="0.2">
      <c r="A1967" s="221" t="s">
        <v>15903</v>
      </c>
      <c r="B1967" s="221" t="str">
        <f>unprmtd_src_summary!C1967</f>
        <v>30</v>
      </c>
      <c r="C1967" s="232" t="str">
        <f>unprmtd_src_summary!D1967</f>
        <v>3008501</v>
      </c>
      <c r="D1967" s="232" t="str">
        <f>unprmtd_src_summary!E1967</f>
        <v>2310021410</v>
      </c>
      <c r="E1967" s="233" t="str">
        <f>unprmtd_src_summary!F1967</f>
        <v>Dehydrator</v>
      </c>
      <c r="F1967" s="234">
        <f>unprmtd_src_summary!G1967</f>
        <v>1.1464285100751855E-3</v>
      </c>
      <c r="G1967" s="234">
        <f>unprmtd_src_summary!H1967</f>
        <v>9.9931043247546877E-5</v>
      </c>
      <c r="H1967" s="234">
        <f>unprmtd_src_summary!I1967</f>
        <v>9.6299994846315575E-4</v>
      </c>
      <c r="I1967" s="234">
        <f>unprmtd_src_summary!J1967</f>
        <v>0</v>
      </c>
      <c r="J1967" s="234">
        <f>unprmtd_src_summary!K1967</f>
        <v>8.712856676571411E-5</v>
      </c>
    </row>
    <row r="1968" spans="1:10" s="221" customFormat="1" x14ac:dyDescent="0.2">
      <c r="A1968" s="221" t="s">
        <v>15903</v>
      </c>
      <c r="B1968" s="221" t="str">
        <f>unprmtd_src_summary!C1968</f>
        <v>30</v>
      </c>
      <c r="C1968" s="232" t="str">
        <f>unprmtd_src_summary!D1968</f>
        <v>3009101</v>
      </c>
      <c r="D1968" s="232" t="str">
        <f>unprmtd_src_summary!E1968</f>
        <v>2310021410</v>
      </c>
      <c r="E1968" s="233" t="str">
        <f>unprmtd_src_summary!F1968</f>
        <v>Dehydrator</v>
      </c>
      <c r="F1968" s="234">
        <f>unprmtd_src_summary!G1968</f>
        <v>1.4504213953148352E-4</v>
      </c>
      <c r="G1968" s="234">
        <f>unprmtd_src_summary!H1968</f>
        <v>1.2642927309341639E-5</v>
      </c>
      <c r="H1968" s="234">
        <f>unprmtd_src_summary!I1968</f>
        <v>1.2183539720644613E-4</v>
      </c>
      <c r="I1968" s="234">
        <f>unprmtd_src_summary!J1968</f>
        <v>0</v>
      </c>
      <c r="J1968" s="234">
        <f>unprmtd_src_summary!K1968</f>
        <v>1.1023202604392748E-5</v>
      </c>
    </row>
    <row r="1969" spans="1:10" s="221" customFormat="1" x14ac:dyDescent="0.2">
      <c r="A1969" s="221" t="s">
        <v>15903</v>
      </c>
      <c r="B1969" s="221" t="str">
        <f>unprmtd_src_summary!C1969</f>
        <v>30</v>
      </c>
      <c r="C1969" s="232" t="str">
        <f>unprmtd_src_summary!D1969</f>
        <v>3010501</v>
      </c>
      <c r="D1969" s="232" t="str">
        <f>unprmtd_src_summary!E1969</f>
        <v>2310021410</v>
      </c>
      <c r="E1969" s="233" t="str">
        <f>unprmtd_src_summary!F1969</f>
        <v>Dehydrator</v>
      </c>
      <c r="F1969" s="234">
        <f>unprmtd_src_summary!G1969</f>
        <v>2.4473157519019532E-4</v>
      </c>
      <c r="G1969" s="234">
        <f>unprmtd_src_summary!H1969</f>
        <v>2.1332583243910936E-5</v>
      </c>
      <c r="H1969" s="234">
        <f>unprmtd_src_summary!I1969</f>
        <v>2.0557452315976405E-4</v>
      </c>
      <c r="I1969" s="234">
        <f>unprmtd_src_summary!J1969</f>
        <v>0</v>
      </c>
      <c r="J1969" s="234">
        <f>unprmtd_src_summary!K1969</f>
        <v>1.8599599714454847E-5</v>
      </c>
    </row>
    <row r="1970" spans="1:10" s="221" customFormat="1" x14ac:dyDescent="0.2">
      <c r="A1970" s="221" t="s">
        <v>15903</v>
      </c>
      <c r="B1970" s="221" t="str">
        <f>unprmtd_src_summary!C1970</f>
        <v>30</v>
      </c>
      <c r="C1970" s="232" t="str">
        <f>unprmtd_src_summary!D1970</f>
        <v>3010901</v>
      </c>
      <c r="D1970" s="232" t="str">
        <f>unprmtd_src_summary!E1970</f>
        <v>2310021410</v>
      </c>
      <c r="E1970" s="233" t="str">
        <f>unprmtd_src_summary!F1970</f>
        <v>Dehydrator</v>
      </c>
      <c r="F1970" s="234">
        <f>unprmtd_src_summary!G1970</f>
        <v>0</v>
      </c>
      <c r="G1970" s="234">
        <f>unprmtd_src_summary!H1970</f>
        <v>0</v>
      </c>
      <c r="H1970" s="234">
        <f>unprmtd_src_summary!I1970</f>
        <v>0</v>
      </c>
      <c r="I1970" s="234">
        <f>unprmtd_src_summary!J1970</f>
        <v>0</v>
      </c>
      <c r="J1970" s="234">
        <f>unprmtd_src_summary!K1970</f>
        <v>0</v>
      </c>
    </row>
    <row r="1971" spans="1:10" s="221" customFormat="1" x14ac:dyDescent="0.2">
      <c r="A1971" s="221" t="s">
        <v>15903</v>
      </c>
      <c r="B1971" s="221" t="str">
        <f>unprmtd_src_summary!C1971</f>
        <v>38</v>
      </c>
      <c r="C1971" s="232" t="str">
        <f>unprmtd_src_summary!D1971</f>
        <v>3800701</v>
      </c>
      <c r="D1971" s="232" t="str">
        <f>unprmtd_src_summary!E1971</f>
        <v>2310021410</v>
      </c>
      <c r="E1971" s="233" t="str">
        <f>unprmtd_src_summary!F1971</f>
        <v>Dehydrator</v>
      </c>
      <c r="F1971" s="234">
        <f>unprmtd_src_summary!G1971</f>
        <v>0</v>
      </c>
      <c r="G1971" s="234">
        <f>unprmtd_src_summary!H1971</f>
        <v>0</v>
      </c>
      <c r="H1971" s="234">
        <f>unprmtd_src_summary!I1971</f>
        <v>0</v>
      </c>
      <c r="I1971" s="234">
        <f>unprmtd_src_summary!J1971</f>
        <v>0</v>
      </c>
      <c r="J1971" s="234">
        <f>unprmtd_src_summary!K1971</f>
        <v>0</v>
      </c>
    </row>
    <row r="1972" spans="1:10" s="221" customFormat="1" x14ac:dyDescent="0.2">
      <c r="A1972" s="221" t="s">
        <v>15903</v>
      </c>
      <c r="B1972" s="221" t="str">
        <f>unprmtd_src_summary!C1972</f>
        <v>38</v>
      </c>
      <c r="C1972" s="232" t="str">
        <f>unprmtd_src_summary!D1972</f>
        <v>3800901</v>
      </c>
      <c r="D1972" s="232" t="str">
        <f>unprmtd_src_summary!E1972</f>
        <v>2310021410</v>
      </c>
      <c r="E1972" s="233" t="str">
        <f>unprmtd_src_summary!F1972</f>
        <v>Dehydrator</v>
      </c>
      <c r="F1972" s="234">
        <f>unprmtd_src_summary!G1972</f>
        <v>0</v>
      </c>
      <c r="G1972" s="234">
        <f>unprmtd_src_summary!H1972</f>
        <v>0</v>
      </c>
      <c r="H1972" s="234">
        <f>unprmtd_src_summary!I1972</f>
        <v>0</v>
      </c>
      <c r="I1972" s="234">
        <f>unprmtd_src_summary!J1972</f>
        <v>0</v>
      </c>
      <c r="J1972" s="234">
        <f>unprmtd_src_summary!K1972</f>
        <v>0</v>
      </c>
    </row>
    <row r="1973" spans="1:10" s="221" customFormat="1" x14ac:dyDescent="0.2">
      <c r="A1973" s="221" t="s">
        <v>15903</v>
      </c>
      <c r="B1973" s="221" t="str">
        <f>unprmtd_src_summary!C1973</f>
        <v>38</v>
      </c>
      <c r="C1973" s="232" t="str">
        <f>unprmtd_src_summary!D1973</f>
        <v>3801101</v>
      </c>
      <c r="D1973" s="232" t="str">
        <f>unprmtd_src_summary!E1973</f>
        <v>2310021410</v>
      </c>
      <c r="E1973" s="233" t="str">
        <f>unprmtd_src_summary!F1973</f>
        <v>Dehydrator</v>
      </c>
      <c r="F1973" s="234">
        <f>unprmtd_src_summary!G1973</f>
        <v>0</v>
      </c>
      <c r="G1973" s="234">
        <f>unprmtd_src_summary!H1973</f>
        <v>0</v>
      </c>
      <c r="H1973" s="234">
        <f>unprmtd_src_summary!I1973</f>
        <v>0</v>
      </c>
      <c r="I1973" s="234">
        <f>unprmtd_src_summary!J1973</f>
        <v>0</v>
      </c>
      <c r="J1973" s="234">
        <f>unprmtd_src_summary!K1973</f>
        <v>0</v>
      </c>
    </row>
    <row r="1974" spans="1:10" s="221" customFormat="1" x14ac:dyDescent="0.2">
      <c r="A1974" s="221" t="s">
        <v>15903</v>
      </c>
      <c r="B1974" s="221" t="str">
        <f>unprmtd_src_summary!C1974</f>
        <v>38</v>
      </c>
      <c r="C1974" s="232" t="str">
        <f>unprmtd_src_summary!D1974</f>
        <v>3801301</v>
      </c>
      <c r="D1974" s="232" t="str">
        <f>unprmtd_src_summary!E1974</f>
        <v>2310021410</v>
      </c>
      <c r="E1974" s="233" t="str">
        <f>unprmtd_src_summary!F1974</f>
        <v>Dehydrator</v>
      </c>
      <c r="F1974" s="234">
        <f>unprmtd_src_summary!G1974</f>
        <v>0</v>
      </c>
      <c r="G1974" s="234">
        <f>unprmtd_src_summary!H1974</f>
        <v>0</v>
      </c>
      <c r="H1974" s="234">
        <f>unprmtd_src_summary!I1974</f>
        <v>0</v>
      </c>
      <c r="I1974" s="234">
        <f>unprmtd_src_summary!J1974</f>
        <v>0</v>
      </c>
      <c r="J1974" s="234">
        <f>unprmtd_src_summary!K1974</f>
        <v>0</v>
      </c>
    </row>
    <row r="1975" spans="1:10" s="221" customFormat="1" x14ac:dyDescent="0.2">
      <c r="A1975" s="221" t="s">
        <v>15903</v>
      </c>
      <c r="B1975" s="221" t="str">
        <f>unprmtd_src_summary!C1975</f>
        <v>38</v>
      </c>
      <c r="C1975" s="232" t="str">
        <f>unprmtd_src_summary!D1975</f>
        <v>3802301</v>
      </c>
      <c r="D1975" s="232" t="str">
        <f>unprmtd_src_summary!E1975</f>
        <v>2310021410</v>
      </c>
      <c r="E1975" s="233" t="str">
        <f>unprmtd_src_summary!F1975</f>
        <v>Dehydrator</v>
      </c>
      <c r="F1975" s="234">
        <f>unprmtd_src_summary!G1975</f>
        <v>0</v>
      </c>
      <c r="G1975" s="234">
        <f>unprmtd_src_summary!H1975</f>
        <v>0</v>
      </c>
      <c r="H1975" s="234">
        <f>unprmtd_src_summary!I1975</f>
        <v>0</v>
      </c>
      <c r="I1975" s="234">
        <f>unprmtd_src_summary!J1975</f>
        <v>0</v>
      </c>
      <c r="J1975" s="234">
        <f>unprmtd_src_summary!K1975</f>
        <v>0</v>
      </c>
    </row>
    <row r="1976" spans="1:10" s="221" customFormat="1" x14ac:dyDescent="0.2">
      <c r="A1976" s="221" t="s">
        <v>15903</v>
      </c>
      <c r="B1976" s="221" t="str">
        <f>unprmtd_src_summary!C1976</f>
        <v>38</v>
      </c>
      <c r="C1976" s="232" t="str">
        <f>unprmtd_src_summary!D1976</f>
        <v>3802501</v>
      </c>
      <c r="D1976" s="232" t="str">
        <f>unprmtd_src_summary!E1976</f>
        <v>2310021410</v>
      </c>
      <c r="E1976" s="233" t="str">
        <f>unprmtd_src_summary!F1976</f>
        <v>Dehydrator</v>
      </c>
      <c r="F1976" s="234">
        <f>unprmtd_src_summary!G1976</f>
        <v>1.6945307433866002E-2</v>
      </c>
      <c r="G1976" s="234">
        <f>unprmtd_src_summary!H1976</f>
        <v>1.4770761849821636E-3</v>
      </c>
      <c r="H1976" s="234">
        <f>unprmtd_src_summary!I1976</f>
        <v>1.4234058244447439E-2</v>
      </c>
      <c r="I1976" s="234">
        <f>unprmtd_src_summary!J1976</f>
        <v>0</v>
      </c>
      <c r="J1976" s="234">
        <f>unprmtd_src_summary!K1976</f>
        <v>1.2878433649738162E-3</v>
      </c>
    </row>
    <row r="1977" spans="1:10" s="221" customFormat="1" x14ac:dyDescent="0.2">
      <c r="A1977" s="221" t="s">
        <v>15903</v>
      </c>
      <c r="B1977" s="221" t="str">
        <f>unprmtd_src_summary!C1977</f>
        <v>38</v>
      </c>
      <c r="C1977" s="232" t="str">
        <f>unprmtd_src_summary!D1977</f>
        <v>3803301</v>
      </c>
      <c r="D1977" s="232" t="str">
        <f>unprmtd_src_summary!E1977</f>
        <v>2310021410</v>
      </c>
      <c r="E1977" s="233" t="str">
        <f>unprmtd_src_summary!F1977</f>
        <v>Dehydrator</v>
      </c>
      <c r="F1977" s="234">
        <f>unprmtd_src_summary!G1977</f>
        <v>0</v>
      </c>
      <c r="G1977" s="234">
        <f>unprmtd_src_summary!H1977</f>
        <v>0</v>
      </c>
      <c r="H1977" s="234">
        <f>unprmtd_src_summary!I1977</f>
        <v>0</v>
      </c>
      <c r="I1977" s="234">
        <f>unprmtd_src_summary!J1977</f>
        <v>0</v>
      </c>
      <c r="J1977" s="234">
        <f>unprmtd_src_summary!K1977</f>
        <v>0</v>
      </c>
    </row>
    <row r="1978" spans="1:10" s="221" customFormat="1" x14ac:dyDescent="0.2">
      <c r="A1978" s="221" t="s">
        <v>15903</v>
      </c>
      <c r="B1978" s="221" t="str">
        <f>unprmtd_src_summary!C1978</f>
        <v>38</v>
      </c>
      <c r="C1978" s="232" t="str">
        <f>unprmtd_src_summary!D1978</f>
        <v>3804901</v>
      </c>
      <c r="D1978" s="232" t="str">
        <f>unprmtd_src_summary!E1978</f>
        <v>2310021410</v>
      </c>
      <c r="E1978" s="233" t="str">
        <f>unprmtd_src_summary!F1978</f>
        <v>Dehydrator</v>
      </c>
      <c r="F1978" s="234">
        <f>unprmtd_src_summary!G1978</f>
        <v>0</v>
      </c>
      <c r="G1978" s="234">
        <f>unprmtd_src_summary!H1978</f>
        <v>0</v>
      </c>
      <c r="H1978" s="234">
        <f>unprmtd_src_summary!I1978</f>
        <v>0</v>
      </c>
      <c r="I1978" s="234">
        <f>unprmtd_src_summary!J1978</f>
        <v>0</v>
      </c>
      <c r="J1978" s="234">
        <f>unprmtd_src_summary!K1978</f>
        <v>0</v>
      </c>
    </row>
    <row r="1979" spans="1:10" s="221" customFormat="1" x14ac:dyDescent="0.2">
      <c r="A1979" s="221" t="s">
        <v>15903</v>
      </c>
      <c r="B1979" s="221" t="str">
        <f>unprmtd_src_summary!C1979</f>
        <v>38</v>
      </c>
      <c r="C1979" s="232" t="str">
        <f>unprmtd_src_summary!D1979</f>
        <v>3805301</v>
      </c>
      <c r="D1979" s="232" t="str">
        <f>unprmtd_src_summary!E1979</f>
        <v>2310021410</v>
      </c>
      <c r="E1979" s="233" t="str">
        <f>unprmtd_src_summary!F1979</f>
        <v>Dehydrator</v>
      </c>
      <c r="F1979" s="234">
        <f>unprmtd_src_summary!G1979</f>
        <v>1.2806132855027179E-2</v>
      </c>
      <c r="G1979" s="234">
        <f>unprmtd_src_summary!H1979</f>
        <v>1.1162756377069026E-3</v>
      </c>
      <c r="H1979" s="234">
        <f>unprmtd_src_summary!I1979</f>
        <v>1.0757151598222828E-2</v>
      </c>
      <c r="I1979" s="234">
        <f>unprmtd_src_summary!J1979</f>
        <v>0</v>
      </c>
      <c r="J1979" s="234">
        <f>unprmtd_src_summary!K1979</f>
        <v>9.732660969820658E-4</v>
      </c>
    </row>
    <row r="1980" spans="1:10" s="221" customFormat="1" x14ac:dyDescent="0.2">
      <c r="A1980" s="221" t="s">
        <v>15903</v>
      </c>
      <c r="B1980" s="221" t="str">
        <f>unprmtd_src_summary!C1980</f>
        <v>38</v>
      </c>
      <c r="C1980" s="232" t="str">
        <f>unprmtd_src_summary!D1980</f>
        <v>3805501</v>
      </c>
      <c r="D1980" s="232" t="str">
        <f>unprmtd_src_summary!E1980</f>
        <v>2310021410</v>
      </c>
      <c r="E1980" s="233" t="str">
        <f>unprmtd_src_summary!F1980</f>
        <v>Dehydrator</v>
      </c>
      <c r="F1980" s="234">
        <f>unprmtd_src_summary!G1980</f>
        <v>2.2228481507825708E-3</v>
      </c>
      <c r="G1980" s="234">
        <f>unprmtd_src_summary!H1980</f>
        <v>1.9375960449030945E-4</v>
      </c>
      <c r="H1980" s="234">
        <f>unprmtd_src_summary!I1980</f>
        <v>1.8671924466573593E-3</v>
      </c>
      <c r="I1980" s="234">
        <f>unprmtd_src_summary!J1980</f>
        <v>0</v>
      </c>
      <c r="J1980" s="234">
        <f>unprmtd_src_summary!K1980</f>
        <v>1.6893645945947539E-4</v>
      </c>
    </row>
    <row r="1981" spans="1:10" s="221" customFormat="1" x14ac:dyDescent="0.2">
      <c r="A1981" s="221" t="s">
        <v>15903</v>
      </c>
      <c r="B1981" s="221" t="str">
        <f>unprmtd_src_summary!C1981</f>
        <v>38</v>
      </c>
      <c r="C1981" s="232" t="str">
        <f>unprmtd_src_summary!D1981</f>
        <v>3805701</v>
      </c>
      <c r="D1981" s="232" t="str">
        <f>unprmtd_src_summary!E1981</f>
        <v>2310021410</v>
      </c>
      <c r="E1981" s="233" t="str">
        <f>unprmtd_src_summary!F1981</f>
        <v>Dehydrator</v>
      </c>
      <c r="F1981" s="234">
        <f>unprmtd_src_summary!G1981</f>
        <v>0</v>
      </c>
      <c r="G1981" s="234">
        <f>unprmtd_src_summary!H1981</f>
        <v>0</v>
      </c>
      <c r="H1981" s="234">
        <f>unprmtd_src_summary!I1981</f>
        <v>0</v>
      </c>
      <c r="I1981" s="234">
        <f>unprmtd_src_summary!J1981</f>
        <v>0</v>
      </c>
      <c r="J1981" s="234">
        <f>unprmtd_src_summary!K1981</f>
        <v>0</v>
      </c>
    </row>
    <row r="1982" spans="1:10" s="221" customFormat="1" x14ac:dyDescent="0.2">
      <c r="A1982" s="221" t="s">
        <v>15903</v>
      </c>
      <c r="B1982" s="221" t="str">
        <f>unprmtd_src_summary!C1982</f>
        <v>38</v>
      </c>
      <c r="C1982" s="232" t="str">
        <f>unprmtd_src_summary!D1982</f>
        <v>3806101</v>
      </c>
      <c r="D1982" s="232" t="str">
        <f>unprmtd_src_summary!E1982</f>
        <v>2310021410</v>
      </c>
      <c r="E1982" s="233" t="str">
        <f>unprmtd_src_summary!F1982</f>
        <v>Dehydrator</v>
      </c>
      <c r="F1982" s="234">
        <f>unprmtd_src_summary!G1982</f>
        <v>8.6409911081015534E-2</v>
      </c>
      <c r="G1982" s="234">
        <f>unprmtd_src_summary!H1982</f>
        <v>7.5321160328500015E-3</v>
      </c>
      <c r="H1982" s="234">
        <f>unprmtd_src_summary!I1982</f>
        <v>7.2584325308053046E-2</v>
      </c>
      <c r="I1982" s="234">
        <f>unprmtd_src_summary!J1982</f>
        <v>0</v>
      </c>
      <c r="J1982" s="234">
        <f>unprmtd_src_summary!K1982</f>
        <v>6.5671532421571824E-3</v>
      </c>
    </row>
    <row r="1983" spans="1:10" s="221" customFormat="1" x14ac:dyDescent="0.2">
      <c r="A1983" s="221" t="s">
        <v>15903</v>
      </c>
      <c r="B1983" s="221" t="str">
        <f>unprmtd_src_summary!C1983</f>
        <v>38</v>
      </c>
      <c r="C1983" s="232" t="str">
        <f>unprmtd_src_summary!D1983</f>
        <v>3807501</v>
      </c>
      <c r="D1983" s="232" t="str">
        <f>unprmtd_src_summary!E1983</f>
        <v>2310021410</v>
      </c>
      <c r="E1983" s="233" t="str">
        <f>unprmtd_src_summary!F1983</f>
        <v>Dehydrator</v>
      </c>
      <c r="F1983" s="234">
        <f>unprmtd_src_summary!G1983</f>
        <v>0</v>
      </c>
      <c r="G1983" s="234">
        <f>unprmtd_src_summary!H1983</f>
        <v>0</v>
      </c>
      <c r="H1983" s="234">
        <f>unprmtd_src_summary!I1983</f>
        <v>0</v>
      </c>
      <c r="I1983" s="234">
        <f>unprmtd_src_summary!J1983</f>
        <v>0</v>
      </c>
      <c r="J1983" s="234">
        <f>unprmtd_src_summary!K1983</f>
        <v>0</v>
      </c>
    </row>
    <row r="1984" spans="1:10" s="221" customFormat="1" x14ac:dyDescent="0.2">
      <c r="A1984" s="221" t="s">
        <v>15903</v>
      </c>
      <c r="B1984" s="221" t="str">
        <f>unprmtd_src_summary!C1984</f>
        <v>38</v>
      </c>
      <c r="C1984" s="232" t="str">
        <f>unprmtd_src_summary!D1984</f>
        <v>3808701</v>
      </c>
      <c r="D1984" s="232" t="str">
        <f>unprmtd_src_summary!E1984</f>
        <v>2310021410</v>
      </c>
      <c r="E1984" s="233" t="str">
        <f>unprmtd_src_summary!F1984</f>
        <v>Dehydrator</v>
      </c>
      <c r="F1984" s="234">
        <f>unprmtd_src_summary!G1984</f>
        <v>0</v>
      </c>
      <c r="G1984" s="234">
        <f>unprmtd_src_summary!H1984</f>
        <v>0</v>
      </c>
      <c r="H1984" s="234">
        <f>unprmtd_src_summary!I1984</f>
        <v>0</v>
      </c>
      <c r="I1984" s="234">
        <f>unprmtd_src_summary!J1984</f>
        <v>0</v>
      </c>
      <c r="J1984" s="234">
        <f>unprmtd_src_summary!K1984</f>
        <v>0</v>
      </c>
    </row>
    <row r="1985" spans="1:10" s="221" customFormat="1" ht="11.25" customHeight="1" x14ac:dyDescent="0.2">
      <c r="A1985" s="221" t="s">
        <v>15903</v>
      </c>
      <c r="B1985" s="221" t="str">
        <f>unprmtd_src_summary!C1985</f>
        <v>38</v>
      </c>
      <c r="C1985" s="232" t="str">
        <f>unprmtd_src_summary!D1985</f>
        <v>3808901</v>
      </c>
      <c r="D1985" s="232" t="str">
        <f>unprmtd_src_summary!E1985</f>
        <v>2310021410</v>
      </c>
      <c r="E1985" s="233" t="str">
        <f>unprmtd_src_summary!F1985</f>
        <v>Dehydrator</v>
      </c>
      <c r="F1985" s="234">
        <f>unprmtd_src_summary!G1985</f>
        <v>0</v>
      </c>
      <c r="G1985" s="234">
        <f>unprmtd_src_summary!H1985</f>
        <v>0</v>
      </c>
      <c r="H1985" s="234">
        <f>unprmtd_src_summary!I1985</f>
        <v>0</v>
      </c>
      <c r="I1985" s="234">
        <f>unprmtd_src_summary!J1985</f>
        <v>0</v>
      </c>
      <c r="J1985" s="234">
        <f>unprmtd_src_summary!K1985</f>
        <v>0</v>
      </c>
    </row>
    <row r="1986" spans="1:10" s="221" customFormat="1" x14ac:dyDescent="0.2">
      <c r="A1986" s="221" t="s">
        <v>15903</v>
      </c>
      <c r="B1986" s="221" t="str">
        <f>unprmtd_src_summary!C1986</f>
        <v>38</v>
      </c>
      <c r="C1986" s="232" t="str">
        <f>unprmtd_src_summary!D1986</f>
        <v>3810101</v>
      </c>
      <c r="D1986" s="232" t="str">
        <f>unprmtd_src_summary!E1986</f>
        <v>2310021410</v>
      </c>
      <c r="E1986" s="233" t="str">
        <f>unprmtd_src_summary!F1986</f>
        <v>Dehydrator</v>
      </c>
      <c r="F1986" s="234">
        <f>unprmtd_src_summary!G1986</f>
        <v>0</v>
      </c>
      <c r="G1986" s="234">
        <f>unprmtd_src_summary!H1986</f>
        <v>0</v>
      </c>
      <c r="H1986" s="234">
        <f>unprmtd_src_summary!I1986</f>
        <v>0</v>
      </c>
      <c r="I1986" s="234">
        <f>unprmtd_src_summary!J1986</f>
        <v>0</v>
      </c>
      <c r="J1986" s="234">
        <f>unprmtd_src_summary!K1986</f>
        <v>0</v>
      </c>
    </row>
    <row r="1987" spans="1:10" s="221" customFormat="1" x14ac:dyDescent="0.2">
      <c r="A1987" s="221" t="s">
        <v>15903</v>
      </c>
      <c r="B1987" s="221" t="str">
        <f>unprmtd_src_summary!C1987</f>
        <v>38</v>
      </c>
      <c r="C1987" s="232" t="str">
        <f>unprmtd_src_summary!D1987</f>
        <v>3810501</v>
      </c>
      <c r="D1987" s="232" t="str">
        <f>unprmtd_src_summary!E1987</f>
        <v>2310021410</v>
      </c>
      <c r="E1987" s="233" t="str">
        <f>unprmtd_src_summary!F1987</f>
        <v>Dehydrator</v>
      </c>
      <c r="F1987" s="234">
        <f>unprmtd_src_summary!G1987</f>
        <v>0</v>
      </c>
      <c r="G1987" s="234">
        <f>unprmtd_src_summary!H1987</f>
        <v>0</v>
      </c>
      <c r="H1987" s="234">
        <f>unprmtd_src_summary!I1987</f>
        <v>0</v>
      </c>
      <c r="I1987" s="234">
        <f>unprmtd_src_summary!J1987</f>
        <v>0</v>
      </c>
      <c r="J1987" s="234">
        <f>unprmtd_src_summary!K1987</f>
        <v>0</v>
      </c>
    </row>
    <row r="1988" spans="1:10" s="221" customFormat="1" x14ac:dyDescent="0.2">
      <c r="A1988" s="221" t="s">
        <v>15903</v>
      </c>
      <c r="B1988" s="221" t="str">
        <f>unprmtd_src_summary!C1988</f>
        <v>46</v>
      </c>
      <c r="C1988" s="232" t="str">
        <f>unprmtd_src_summary!D1988</f>
        <v>4606301</v>
      </c>
      <c r="D1988" s="232" t="str">
        <f>unprmtd_src_summary!E1988</f>
        <v>2310021410</v>
      </c>
      <c r="E1988" s="233" t="str">
        <f>unprmtd_src_summary!F1988</f>
        <v>Dehydrator</v>
      </c>
      <c r="F1988" s="234">
        <f>unprmtd_src_summary!G1988</f>
        <v>0</v>
      </c>
      <c r="G1988" s="234">
        <f>unprmtd_src_summary!H1988</f>
        <v>0</v>
      </c>
      <c r="H1988" s="234">
        <f>unprmtd_src_summary!I1988</f>
        <v>0</v>
      </c>
      <c r="I1988" s="234">
        <f>unprmtd_src_summary!J1988</f>
        <v>0</v>
      </c>
      <c r="J1988" s="234">
        <f>unprmtd_src_summary!K1988</f>
        <v>0</v>
      </c>
    </row>
    <row r="1989" spans="1:10" s="221" customFormat="1" x14ac:dyDescent="0.2">
      <c r="A1989" s="221" t="s">
        <v>15903</v>
      </c>
      <c r="B1989" s="221" t="str">
        <f>unprmtd_src_summary!C1989</f>
        <v>46</v>
      </c>
      <c r="C1989" s="232" t="str">
        <f>unprmtd_src_summary!D1989</f>
        <v>4601901</v>
      </c>
      <c r="D1989" s="232" t="str">
        <f>unprmtd_src_summary!E1989</f>
        <v>2310021410</v>
      </c>
      <c r="E1989" s="233" t="str">
        <f>unprmtd_src_summary!F1989</f>
        <v>Dehydrator</v>
      </c>
      <c r="F1989" s="234">
        <f>unprmtd_src_summary!G1989</f>
        <v>0</v>
      </c>
      <c r="G1989" s="234">
        <f>unprmtd_src_summary!H1989</f>
        <v>0</v>
      </c>
      <c r="H1989" s="234">
        <f>unprmtd_src_summary!I1989</f>
        <v>0</v>
      </c>
      <c r="I1989" s="234">
        <f>unprmtd_src_summary!J1989</f>
        <v>0</v>
      </c>
      <c r="J1989" s="234">
        <f>unprmtd_src_summary!K1989</f>
        <v>0</v>
      </c>
    </row>
    <row r="1990" spans="1:10" s="226" customFormat="1" x14ac:dyDescent="0.2">
      <c r="A1990" s="226" t="s">
        <v>15903</v>
      </c>
      <c r="B1990" s="226" t="str">
        <f>unprmtd_src_summary!C1990</f>
        <v>30</v>
      </c>
      <c r="C1990" s="235" t="str">
        <f>unprmtd_src_summary!D1990</f>
        <v>3001102</v>
      </c>
      <c r="D1990" s="235" t="str">
        <f>unprmtd_src_summary!E1990</f>
        <v>2310021410</v>
      </c>
      <c r="E1990" s="236" t="str">
        <f>unprmtd_src_summary!F1990</f>
        <v>Dehydrator</v>
      </c>
      <c r="F1990" s="237">
        <f>unprmtd_src_summary!G1990</f>
        <v>2.3134204618182894E-3</v>
      </c>
      <c r="G1990" s="237">
        <f>unprmtd_src_summary!H1990</f>
        <v>2.0165454556303898E-4</v>
      </c>
      <c r="H1990" s="237">
        <f>unprmtd_src_summary!I1990</f>
        <v>1.943273187927363E-3</v>
      </c>
      <c r="I1990" s="237">
        <f>unprmtd_src_summary!J1990</f>
        <v>0</v>
      </c>
      <c r="J1990" s="237">
        <f>unprmtd_src_summary!K1990</f>
        <v>1.7581995509819001E-4</v>
      </c>
    </row>
    <row r="1991" spans="1:10" s="226" customFormat="1" x14ac:dyDescent="0.2">
      <c r="A1991" s="226" t="s">
        <v>15903</v>
      </c>
      <c r="B1991" s="226" t="str">
        <f>unprmtd_src_summary!C1991</f>
        <v>30</v>
      </c>
      <c r="C1991" s="235" t="str">
        <f>unprmtd_src_summary!D1991</f>
        <v>3001702</v>
      </c>
      <c r="D1991" s="235" t="str">
        <f>unprmtd_src_summary!E1991</f>
        <v>2310021410</v>
      </c>
      <c r="E1991" s="236" t="str">
        <f>unprmtd_src_summary!F1991</f>
        <v>Dehydrator</v>
      </c>
      <c r="F1991" s="237">
        <f>unprmtd_src_summary!G1991</f>
        <v>1.7352816285171823E-3</v>
      </c>
      <c r="G1991" s="237">
        <f>unprmtd_src_summary!H1991</f>
        <v>1.5125976189710389E-4</v>
      </c>
      <c r="H1991" s="237">
        <f>unprmtd_src_summary!I1991</f>
        <v>1.4576365679544331E-3</v>
      </c>
      <c r="I1991" s="237">
        <f>unprmtd_src_summary!J1991</f>
        <v>0</v>
      </c>
      <c r="J1991" s="237">
        <f>unprmtd_src_summary!K1991</f>
        <v>1.3188140376730587E-4</v>
      </c>
    </row>
    <row r="1992" spans="1:10" s="226" customFormat="1" x14ac:dyDescent="0.2">
      <c r="A1992" s="226" t="s">
        <v>15903</v>
      </c>
      <c r="B1992" s="226" t="str">
        <f>unprmtd_src_summary!C1992</f>
        <v>30</v>
      </c>
      <c r="C1992" s="235" t="str">
        <f>unprmtd_src_summary!D1992</f>
        <v>3001902</v>
      </c>
      <c r="D1992" s="235" t="str">
        <f>unprmtd_src_summary!E1992</f>
        <v>2310021410</v>
      </c>
      <c r="E1992" s="236" t="str">
        <f>unprmtd_src_summary!F1992</f>
        <v>Dehydrator</v>
      </c>
      <c r="F1992" s="237">
        <f>unprmtd_src_summary!G1992</f>
        <v>0</v>
      </c>
      <c r="G1992" s="237">
        <f>unprmtd_src_summary!H1992</f>
        <v>0</v>
      </c>
      <c r="H1992" s="237">
        <f>unprmtd_src_summary!I1992</f>
        <v>0</v>
      </c>
      <c r="I1992" s="237">
        <f>unprmtd_src_summary!J1992</f>
        <v>0</v>
      </c>
      <c r="J1992" s="237">
        <f>unprmtd_src_summary!K1992</f>
        <v>0</v>
      </c>
    </row>
    <row r="1993" spans="1:10" s="226" customFormat="1" x14ac:dyDescent="0.2">
      <c r="A1993" s="226" t="s">
        <v>15903</v>
      </c>
      <c r="B1993" s="226" t="str">
        <f>unprmtd_src_summary!C1993</f>
        <v>30</v>
      </c>
      <c r="C1993" s="235" t="str">
        <f>unprmtd_src_summary!D1993</f>
        <v>3002102</v>
      </c>
      <c r="D1993" s="235" t="str">
        <f>unprmtd_src_summary!E1993</f>
        <v>2310021410</v>
      </c>
      <c r="E1993" s="236" t="str">
        <f>unprmtd_src_summary!F1993</f>
        <v>Dehydrator</v>
      </c>
      <c r="F1993" s="237">
        <f>unprmtd_src_summary!G1993</f>
        <v>4.7522180242914602E-3</v>
      </c>
      <c r="G1993" s="237">
        <f>unprmtd_src_summary!H1993</f>
        <v>4.1423787068597685E-4</v>
      </c>
      <c r="H1993" s="237">
        <f>unprmtd_src_summary!I1993</f>
        <v>3.9918631404048267E-3</v>
      </c>
      <c r="I1993" s="237">
        <f>unprmtd_src_summary!J1993</f>
        <v>0</v>
      </c>
      <c r="J1993" s="237">
        <f>unprmtd_src_summary!K1993</f>
        <v>3.611685698461511E-4</v>
      </c>
    </row>
    <row r="1994" spans="1:10" s="226" customFormat="1" x14ac:dyDescent="0.2">
      <c r="A1994" s="226" t="s">
        <v>15903</v>
      </c>
      <c r="B1994" s="226" t="str">
        <f>unprmtd_src_summary!C1994</f>
        <v>30</v>
      </c>
      <c r="C1994" s="235" t="str">
        <f>unprmtd_src_summary!D1994</f>
        <v>3002502</v>
      </c>
      <c r="D1994" s="235" t="str">
        <f>unprmtd_src_summary!E1994</f>
        <v>2310021410</v>
      </c>
      <c r="E1994" s="236" t="str">
        <f>unprmtd_src_summary!F1994</f>
        <v>Dehydrator</v>
      </c>
      <c r="F1994" s="237">
        <f>unprmtd_src_summary!G1994</f>
        <v>0.87330777269533033</v>
      </c>
      <c r="G1994" s="237">
        <f>unprmtd_src_summary!H1994</f>
        <v>7.6123854243569447E-2</v>
      </c>
      <c r="H1994" s="237">
        <f>unprmtd_src_summary!I1994</f>
        <v>0.7335785290640775</v>
      </c>
      <c r="I1994" s="237">
        <f>unprmtd_src_summary!J1994</f>
        <v>0</v>
      </c>
      <c r="J1994" s="237">
        <f>unprmtd_src_summary!K1994</f>
        <v>6.6371390724845117E-2</v>
      </c>
    </row>
    <row r="1995" spans="1:10" s="226" customFormat="1" x14ac:dyDescent="0.2">
      <c r="A1995" s="226" t="s">
        <v>15903</v>
      </c>
      <c r="B1995" s="226" t="str">
        <f>unprmtd_src_summary!C1995</f>
        <v>30</v>
      </c>
      <c r="C1995" s="235" t="str">
        <f>unprmtd_src_summary!D1995</f>
        <v>3003302</v>
      </c>
      <c r="D1995" s="235" t="str">
        <f>unprmtd_src_summary!E1995</f>
        <v>2310021410</v>
      </c>
      <c r="E1995" s="236" t="str">
        <f>unprmtd_src_summary!F1995</f>
        <v>Dehydrator</v>
      </c>
      <c r="F1995" s="237">
        <f>unprmtd_src_summary!G1995</f>
        <v>7.2870448629031641E-5</v>
      </c>
      <c r="G1995" s="237">
        <f>unprmtd_src_summary!H1995</f>
        <v>6.3519180563106658E-6</v>
      </c>
      <c r="H1995" s="237">
        <f>unprmtd_src_summary!I1995</f>
        <v>6.1211176848386569E-5</v>
      </c>
      <c r="I1995" s="237">
        <f>unprmtd_src_summary!J1995</f>
        <v>0</v>
      </c>
      <c r="J1995" s="237">
        <f>unprmtd_src_summary!K1995</f>
        <v>5.5381540958064056E-6</v>
      </c>
    </row>
    <row r="1996" spans="1:10" s="226" customFormat="1" x14ac:dyDescent="0.2">
      <c r="A1996" s="226" t="s">
        <v>15903</v>
      </c>
      <c r="B1996" s="226" t="str">
        <f>unprmtd_src_summary!C1996</f>
        <v>30</v>
      </c>
      <c r="C1996" s="235" t="str">
        <f>unprmtd_src_summary!D1996</f>
        <v>3005502</v>
      </c>
      <c r="D1996" s="235" t="str">
        <f>unprmtd_src_summary!E1996</f>
        <v>2310021410</v>
      </c>
      <c r="E1996" s="236" t="str">
        <f>unprmtd_src_summary!F1996</f>
        <v>Dehydrator</v>
      </c>
      <c r="F1996" s="237">
        <f>unprmtd_src_summary!G1996</f>
        <v>0</v>
      </c>
      <c r="G1996" s="237">
        <f>unprmtd_src_summary!H1996</f>
        <v>0</v>
      </c>
      <c r="H1996" s="237">
        <f>unprmtd_src_summary!I1996</f>
        <v>0</v>
      </c>
      <c r="I1996" s="237">
        <f>unprmtd_src_summary!J1996</f>
        <v>0</v>
      </c>
      <c r="J1996" s="237">
        <f>unprmtd_src_summary!K1996</f>
        <v>0</v>
      </c>
    </row>
    <row r="1997" spans="1:10" s="226" customFormat="1" x14ac:dyDescent="0.2">
      <c r="A1997" s="226" t="s">
        <v>15903</v>
      </c>
      <c r="B1997" s="226" t="str">
        <f>unprmtd_src_summary!C1997</f>
        <v>30</v>
      </c>
      <c r="C1997" s="235" t="str">
        <f>unprmtd_src_summary!D1997</f>
        <v>3007902</v>
      </c>
      <c r="D1997" s="235" t="str">
        <f>unprmtd_src_summary!E1997</f>
        <v>2310021410</v>
      </c>
      <c r="E1997" s="236" t="str">
        <f>unprmtd_src_summary!F1997</f>
        <v>Dehydrator</v>
      </c>
      <c r="F1997" s="237">
        <f>unprmtd_src_summary!G1997</f>
        <v>2.8020184835848193E-4</v>
      </c>
      <c r="G1997" s="237">
        <f>unprmtd_src_summary!H1997</f>
        <v>2.4424430115156218E-5</v>
      </c>
      <c r="H1997" s="237">
        <f>unprmtd_src_summary!I1997</f>
        <v>2.3536955262112481E-4</v>
      </c>
      <c r="I1997" s="237">
        <f>unprmtd_src_summary!J1997</f>
        <v>0</v>
      </c>
      <c r="J1997" s="237">
        <f>unprmtd_src_summary!K1997</f>
        <v>2.1295340475244632E-5</v>
      </c>
    </row>
    <row r="1998" spans="1:10" s="226" customFormat="1" x14ac:dyDescent="0.2">
      <c r="A1998" s="226" t="s">
        <v>15903</v>
      </c>
      <c r="B1998" s="226" t="str">
        <f>unprmtd_src_summary!C1998</f>
        <v>30</v>
      </c>
      <c r="C1998" s="235" t="str">
        <f>unprmtd_src_summary!D1998</f>
        <v>3008302</v>
      </c>
      <c r="D1998" s="235" t="str">
        <f>unprmtd_src_summary!E1998</f>
        <v>2310021410</v>
      </c>
      <c r="E1998" s="236" t="str">
        <f>unprmtd_src_summary!F1998</f>
        <v>Dehydrator</v>
      </c>
      <c r="F1998" s="237">
        <f>unprmtd_src_summary!G1998</f>
        <v>0.51578478827963326</v>
      </c>
      <c r="G1998" s="237">
        <f>unprmtd_src_summary!H1998</f>
        <v>4.4959551800241374E-2</v>
      </c>
      <c r="H1998" s="237">
        <f>unprmtd_src_summary!I1998</f>
        <v>0.43325922215489188</v>
      </c>
      <c r="I1998" s="237">
        <f>unprmtd_src_summary!J1998</f>
        <v>0</v>
      </c>
      <c r="J1998" s="237">
        <f>unprmtd_src_summary!K1998</f>
        <v>3.9199643909252131E-2</v>
      </c>
    </row>
    <row r="1999" spans="1:10" s="226" customFormat="1" x14ac:dyDescent="0.2">
      <c r="A1999" s="226" t="s">
        <v>15903</v>
      </c>
      <c r="B1999" s="226" t="str">
        <f>unprmtd_src_summary!C1999</f>
        <v>30</v>
      </c>
      <c r="C1999" s="235" t="str">
        <f>unprmtd_src_summary!D1999</f>
        <v>3008502</v>
      </c>
      <c r="D1999" s="235" t="str">
        <f>unprmtd_src_summary!E1999</f>
        <v>2310021410</v>
      </c>
      <c r="E1999" s="236" t="str">
        <f>unprmtd_src_summary!F1999</f>
        <v>Dehydrator</v>
      </c>
      <c r="F1999" s="237">
        <f>unprmtd_src_summary!G1999</f>
        <v>2.1365216247902604E-2</v>
      </c>
      <c r="G1999" s="237">
        <f>unprmtd_src_summary!H1999</f>
        <v>1.8623475690798417E-3</v>
      </c>
      <c r="H1999" s="237">
        <f>unprmtd_src_summary!I1999</f>
        <v>1.7946781648238187E-2</v>
      </c>
      <c r="I1999" s="237">
        <f>unprmtd_src_summary!J1999</f>
        <v>0</v>
      </c>
      <c r="J1999" s="237">
        <f>unprmtd_src_summary!K1999</f>
        <v>1.6237564348405981E-3</v>
      </c>
    </row>
    <row r="2000" spans="1:10" s="226" customFormat="1" x14ac:dyDescent="0.2">
      <c r="A2000" s="226" t="s">
        <v>15903</v>
      </c>
      <c r="B2000" s="226" t="str">
        <f>unprmtd_src_summary!C2000</f>
        <v>30</v>
      </c>
      <c r="C2000" s="235" t="str">
        <f>unprmtd_src_summary!D2000</f>
        <v>3009102</v>
      </c>
      <c r="D2000" s="235" t="str">
        <f>unprmtd_src_summary!E2000</f>
        <v>2310021410</v>
      </c>
      <c r="E2000" s="236" t="str">
        <f>unprmtd_src_summary!F2000</f>
        <v>Dehydrator</v>
      </c>
      <c r="F2000" s="237">
        <f>unprmtd_src_summary!G2000</f>
        <v>2.379080396192567E-2</v>
      </c>
      <c r="G2000" s="237">
        <f>unprmtd_src_summary!H2000</f>
        <v>2.0737794277788731E-3</v>
      </c>
      <c r="H2000" s="237">
        <f>unprmtd_src_summary!I2000</f>
        <v>1.998427532801756E-2</v>
      </c>
      <c r="I2000" s="237">
        <f>unprmtd_src_summary!J2000</f>
        <v>0</v>
      </c>
      <c r="J2000" s="237">
        <f>unprmtd_src_summary!K2000</f>
        <v>1.8081011011063513E-3</v>
      </c>
    </row>
    <row r="2001" spans="1:10" s="226" customFormat="1" x14ac:dyDescent="0.2">
      <c r="A2001" s="226" t="s">
        <v>15903</v>
      </c>
      <c r="B2001" s="226" t="str">
        <f>unprmtd_src_summary!C2001</f>
        <v>30</v>
      </c>
      <c r="C2001" s="235" t="str">
        <f>unprmtd_src_summary!D2001</f>
        <v>3010502</v>
      </c>
      <c r="D2001" s="235" t="str">
        <f>unprmtd_src_summary!E2001</f>
        <v>2310021410</v>
      </c>
      <c r="E2001" s="236" t="str">
        <f>unprmtd_src_summary!F2001</f>
        <v>Dehydrator</v>
      </c>
      <c r="F2001" s="237">
        <f>unprmtd_src_summary!G2001</f>
        <v>5.4713428748921426E-2</v>
      </c>
      <c r="G2001" s="237">
        <f>unprmtd_src_summary!H2001</f>
        <v>4.7692202056031094E-3</v>
      </c>
      <c r="H2001" s="237">
        <f>unprmtd_src_summary!I2001</f>
        <v>4.5959280149093999E-2</v>
      </c>
      <c r="I2001" s="237">
        <f>unprmtd_src_summary!J2001</f>
        <v>0</v>
      </c>
      <c r="J2001" s="237">
        <f>unprmtd_src_summary!K2001</f>
        <v>4.1582205849180296E-3</v>
      </c>
    </row>
    <row r="2002" spans="1:10" s="226" customFormat="1" x14ac:dyDescent="0.2">
      <c r="A2002" s="226" t="s">
        <v>15903</v>
      </c>
      <c r="B2002" s="226" t="str">
        <f>unprmtd_src_summary!C2002</f>
        <v>30</v>
      </c>
      <c r="C2002" s="235" t="str">
        <f>unprmtd_src_summary!D2002</f>
        <v>3010902</v>
      </c>
      <c r="D2002" s="235" t="str">
        <f>unprmtd_src_summary!E2002</f>
        <v>2310021410</v>
      </c>
      <c r="E2002" s="236" t="str">
        <f>unprmtd_src_summary!F2002</f>
        <v>Dehydrator</v>
      </c>
      <c r="F2002" s="237">
        <f>unprmtd_src_summary!G2002</f>
        <v>1.6852938317247646E-2</v>
      </c>
      <c r="G2002" s="237">
        <f>unprmtd_src_summary!H2002</f>
        <v>1.4690246212724293E-3</v>
      </c>
      <c r="H2002" s="237">
        <f>unprmtd_src_summary!I2002</f>
        <v>1.4156468186488023E-2</v>
      </c>
      <c r="I2002" s="237">
        <f>unprmtd_src_summary!J2002</f>
        <v>0</v>
      </c>
      <c r="J2002" s="237">
        <f>unprmtd_src_summary!K2002</f>
        <v>1.2808233121108213E-3</v>
      </c>
    </row>
    <row r="2003" spans="1:10" s="226" customFormat="1" x14ac:dyDescent="0.2">
      <c r="A2003" s="226" t="s">
        <v>15903</v>
      </c>
      <c r="B2003" s="226" t="str">
        <f>unprmtd_src_summary!C2003</f>
        <v>38</v>
      </c>
      <c r="C2003" s="235" t="str">
        <f>unprmtd_src_summary!D2003</f>
        <v>3800702</v>
      </c>
      <c r="D2003" s="235" t="str">
        <f>unprmtd_src_summary!E2003</f>
        <v>2310021410</v>
      </c>
      <c r="E2003" s="236" t="str">
        <f>unprmtd_src_summary!F2003</f>
        <v>Dehydrator</v>
      </c>
      <c r="F2003" s="237">
        <f>unprmtd_src_summary!G2003</f>
        <v>0.14648846820297126</v>
      </c>
      <c r="G2003" s="237">
        <f>unprmtd_src_summary!H2003</f>
        <v>1.276899983087299E-2</v>
      </c>
      <c r="H2003" s="237">
        <f>unprmtd_src_summary!I2003</f>
        <v>0.12305031329049584</v>
      </c>
      <c r="I2003" s="237">
        <f>unprmtd_src_summary!J2003</f>
        <v>0</v>
      </c>
      <c r="J2003" s="237">
        <f>unprmtd_src_summary!K2003</f>
        <v>1.1133123583425816E-2</v>
      </c>
    </row>
    <row r="2004" spans="1:10" s="226" customFormat="1" x14ac:dyDescent="0.2">
      <c r="A2004" s="226" t="s">
        <v>15903</v>
      </c>
      <c r="B2004" s="226" t="str">
        <f>unprmtd_src_summary!C2004</f>
        <v>38</v>
      </c>
      <c r="C2004" s="235" t="str">
        <f>unprmtd_src_summary!D2004</f>
        <v>3800902</v>
      </c>
      <c r="D2004" s="235" t="str">
        <f>unprmtd_src_summary!E2004</f>
        <v>2310021410</v>
      </c>
      <c r="E2004" s="236" t="str">
        <f>unprmtd_src_summary!F2004</f>
        <v>Dehydrator</v>
      </c>
      <c r="F2004" s="237">
        <f>unprmtd_src_summary!G2004</f>
        <v>3.417258024749566E-3</v>
      </c>
      <c r="G2004" s="237">
        <f>unprmtd_src_summary!H2004</f>
        <v>2.9787305222972845E-4</v>
      </c>
      <c r="H2004" s="237">
        <f>unprmtd_src_summary!I2004</f>
        <v>2.8704967407896351E-3</v>
      </c>
      <c r="I2004" s="237">
        <f>unprmtd_src_summary!J2004</f>
        <v>0</v>
      </c>
      <c r="J2004" s="237">
        <f>unprmtd_src_summary!K2004</f>
        <v>2.5971160988096705E-4</v>
      </c>
    </row>
    <row r="2005" spans="1:10" s="226" customFormat="1" x14ac:dyDescent="0.2">
      <c r="A2005" s="226" t="s">
        <v>15903</v>
      </c>
      <c r="B2005" s="226" t="str">
        <f>unprmtd_src_summary!C2005</f>
        <v>38</v>
      </c>
      <c r="C2005" s="235" t="str">
        <f>unprmtd_src_summary!D2005</f>
        <v>3801102</v>
      </c>
      <c r="D2005" s="235" t="str">
        <f>unprmtd_src_summary!E2005</f>
        <v>2310021410</v>
      </c>
      <c r="E2005" s="236" t="str">
        <f>unprmtd_src_summary!F2005</f>
        <v>Dehydrator</v>
      </c>
      <c r="F2005" s="237">
        <f>unprmtd_src_summary!G2005</f>
        <v>0.6499223476493553</v>
      </c>
      <c r="G2005" s="237">
        <f>unprmtd_src_summary!H2005</f>
        <v>5.6651956628534582E-2</v>
      </c>
      <c r="H2005" s="237">
        <f>unprmtd_src_summary!I2005</f>
        <v>0.54593477202545837</v>
      </c>
      <c r="I2005" s="237">
        <f>unprmtd_src_summary!J2005</f>
        <v>0</v>
      </c>
      <c r="J2005" s="237">
        <f>unprmtd_src_summary!K2005</f>
        <v>4.9394098421351014E-2</v>
      </c>
    </row>
    <row r="2006" spans="1:10" s="226" customFormat="1" x14ac:dyDescent="0.2">
      <c r="A2006" s="226" t="s">
        <v>15903</v>
      </c>
      <c r="B2006" s="226" t="str">
        <f>unprmtd_src_summary!C2006</f>
        <v>38</v>
      </c>
      <c r="C2006" s="235" t="str">
        <f>unprmtd_src_summary!D2006</f>
        <v>3801302</v>
      </c>
      <c r="D2006" s="235" t="str">
        <f>unprmtd_src_summary!E2006</f>
        <v>2310021410</v>
      </c>
      <c r="E2006" s="236" t="str">
        <f>unprmtd_src_summary!F2006</f>
        <v>Dehydrator</v>
      </c>
      <c r="F2006" s="237">
        <f>unprmtd_src_summary!G2006</f>
        <v>9.2674074454738312E-2</v>
      </c>
      <c r="G2006" s="237">
        <f>unprmtd_src_summary!H2006</f>
        <v>8.0781460517372131E-3</v>
      </c>
      <c r="H2006" s="237">
        <f>unprmtd_src_summary!I2006</f>
        <v>7.784622254198019E-2</v>
      </c>
      <c r="I2006" s="237">
        <f>unprmtd_src_summary!J2006</f>
        <v>0</v>
      </c>
      <c r="J2006" s="237">
        <f>unprmtd_src_summary!K2006</f>
        <v>7.0432296585601134E-3</v>
      </c>
    </row>
    <row r="2007" spans="1:10" s="226" customFormat="1" x14ac:dyDescent="0.2">
      <c r="A2007" s="226" t="s">
        <v>15903</v>
      </c>
      <c r="B2007" s="226" t="str">
        <f>unprmtd_src_summary!C2007</f>
        <v>38</v>
      </c>
      <c r="C2007" s="235" t="str">
        <f>unprmtd_src_summary!D2007</f>
        <v>3802302</v>
      </c>
      <c r="D2007" s="235" t="str">
        <f>unprmtd_src_summary!E2007</f>
        <v>2310021410</v>
      </c>
      <c r="E2007" s="236" t="str">
        <f>unprmtd_src_summary!F2007</f>
        <v>Dehydrator</v>
      </c>
      <c r="F2007" s="237">
        <f>unprmtd_src_summary!G2007</f>
        <v>7.1275450932669709E-2</v>
      </c>
      <c r="G2007" s="237">
        <f>unprmtd_src_summary!H2007</f>
        <v>6.2128864617767609E-3</v>
      </c>
      <c r="H2007" s="237">
        <f>unprmtd_src_summary!I2007</f>
        <v>5.9871378783442557E-2</v>
      </c>
      <c r="I2007" s="237">
        <f>unprmtd_src_summary!J2007</f>
        <v>0</v>
      </c>
      <c r="J2007" s="237">
        <f>unprmtd_src_summary!K2007</f>
        <v>5.4169342708828986E-3</v>
      </c>
    </row>
    <row r="2008" spans="1:10" s="226" customFormat="1" x14ac:dyDescent="0.2">
      <c r="A2008" s="226" t="s">
        <v>15903</v>
      </c>
      <c r="B2008" s="226" t="str">
        <f>unprmtd_src_summary!C2008</f>
        <v>38</v>
      </c>
      <c r="C2008" s="235" t="str">
        <f>unprmtd_src_summary!D2008</f>
        <v>3802502</v>
      </c>
      <c r="D2008" s="235" t="str">
        <f>unprmtd_src_summary!E2008</f>
        <v>2310021410</v>
      </c>
      <c r="E2008" s="236" t="str">
        <f>unprmtd_src_summary!F2008</f>
        <v>Dehydrator</v>
      </c>
      <c r="F2008" s="237">
        <f>unprmtd_src_summary!G2008</f>
        <v>0.18453153404634709</v>
      </c>
      <c r="G2008" s="237">
        <f>unprmtd_src_summary!H2008</f>
        <v>1.6085110015374892E-2</v>
      </c>
      <c r="H2008" s="237">
        <f>unprmtd_src_summary!I2008</f>
        <v>0.15500648859893154</v>
      </c>
      <c r="I2008" s="237">
        <f>unprmtd_src_summary!J2008</f>
        <v>0</v>
      </c>
      <c r="J2008" s="237">
        <f>unprmtd_src_summary!K2008</f>
        <v>1.4024396587522381E-2</v>
      </c>
    </row>
    <row r="2009" spans="1:10" s="226" customFormat="1" x14ac:dyDescent="0.2">
      <c r="A2009" s="226" t="s">
        <v>15903</v>
      </c>
      <c r="B2009" s="226" t="str">
        <f>unprmtd_src_summary!C2009</f>
        <v>38</v>
      </c>
      <c r="C2009" s="235" t="str">
        <f>unprmtd_src_summary!D2009</f>
        <v>3803302</v>
      </c>
      <c r="D2009" s="235" t="str">
        <f>unprmtd_src_summary!E2009</f>
        <v>2310021410</v>
      </c>
      <c r="E2009" s="236" t="str">
        <f>unprmtd_src_summary!F2009</f>
        <v>Dehydrator</v>
      </c>
      <c r="F2009" s="237">
        <f>unprmtd_src_summary!G2009</f>
        <v>2.1069109342720067E-2</v>
      </c>
      <c r="G2009" s="237">
        <f>unprmtd_src_summary!H2009</f>
        <v>1.8365367385852714E-3</v>
      </c>
      <c r="H2009" s="237">
        <f>unprmtd_src_summary!I2009</f>
        <v>1.7698051847884855E-2</v>
      </c>
      <c r="I2009" s="237">
        <f>unprmtd_src_summary!J2009</f>
        <v>0</v>
      </c>
      <c r="J2009" s="237">
        <f>unprmtd_src_summary!K2009</f>
        <v>1.6012523100467253E-3</v>
      </c>
    </row>
    <row r="2010" spans="1:10" s="226" customFormat="1" x14ac:dyDescent="0.2">
      <c r="A2010" s="226" t="s">
        <v>15903</v>
      </c>
      <c r="B2010" s="226" t="str">
        <f>unprmtd_src_summary!C2010</f>
        <v>38</v>
      </c>
      <c r="C2010" s="235" t="str">
        <f>unprmtd_src_summary!D2010</f>
        <v>3804902</v>
      </c>
      <c r="D2010" s="235" t="str">
        <f>unprmtd_src_summary!E2010</f>
        <v>2310021410</v>
      </c>
      <c r="E2010" s="236" t="str">
        <f>unprmtd_src_summary!F2010</f>
        <v>Dehydrator</v>
      </c>
      <c r="F2010" s="237">
        <f>unprmtd_src_summary!G2010</f>
        <v>0</v>
      </c>
      <c r="G2010" s="237">
        <f>unprmtd_src_summary!H2010</f>
        <v>0</v>
      </c>
      <c r="H2010" s="237">
        <f>unprmtd_src_summary!I2010</f>
        <v>0</v>
      </c>
      <c r="I2010" s="237">
        <f>unprmtd_src_summary!J2010</f>
        <v>0</v>
      </c>
      <c r="J2010" s="237">
        <f>unprmtd_src_summary!K2010</f>
        <v>0</v>
      </c>
    </row>
    <row r="2011" spans="1:10" s="226" customFormat="1" x14ac:dyDescent="0.2">
      <c r="A2011" s="226" t="s">
        <v>15903</v>
      </c>
      <c r="B2011" s="226" t="str">
        <f>unprmtd_src_summary!C2011</f>
        <v>38</v>
      </c>
      <c r="C2011" s="235" t="str">
        <f>unprmtd_src_summary!D2011</f>
        <v>3805302</v>
      </c>
      <c r="D2011" s="235" t="str">
        <f>unprmtd_src_summary!E2011</f>
        <v>2310021410</v>
      </c>
      <c r="E2011" s="236" t="str">
        <f>unprmtd_src_summary!F2011</f>
        <v>Dehydrator</v>
      </c>
      <c r="F2011" s="237">
        <f>unprmtd_src_summary!G2011</f>
        <v>0.57943882214014264</v>
      </c>
      <c r="G2011" s="237">
        <f>unprmtd_src_summary!H2011</f>
        <v>5.0508100143808132E-2</v>
      </c>
      <c r="H2011" s="237">
        <f>unprmtd_src_summary!I2011</f>
        <v>0.48672861059771977</v>
      </c>
      <c r="I2011" s="237">
        <f>unprmtd_src_summary!J2011</f>
        <v>0</v>
      </c>
      <c r="J2011" s="237">
        <f>unprmtd_src_summary!K2011</f>
        <v>4.4037350482650853E-2</v>
      </c>
    </row>
    <row r="2012" spans="1:10" s="226" customFormat="1" x14ac:dyDescent="0.2">
      <c r="A2012" s="226" t="s">
        <v>15903</v>
      </c>
      <c r="B2012" s="226" t="str">
        <f>unprmtd_src_summary!C2012</f>
        <v>38</v>
      </c>
      <c r="C2012" s="235" t="str">
        <f>unprmtd_src_summary!D2012</f>
        <v>3805502</v>
      </c>
      <c r="D2012" s="235" t="str">
        <f>unprmtd_src_summary!E2012</f>
        <v>2310021410</v>
      </c>
      <c r="E2012" s="236" t="str">
        <f>unprmtd_src_summary!F2012</f>
        <v>Dehydrator</v>
      </c>
      <c r="F2012" s="237">
        <f>unprmtd_src_summary!G2012</f>
        <v>0</v>
      </c>
      <c r="G2012" s="237">
        <f>unprmtd_src_summary!H2012</f>
        <v>0</v>
      </c>
      <c r="H2012" s="237">
        <f>unprmtd_src_summary!I2012</f>
        <v>0</v>
      </c>
      <c r="I2012" s="237">
        <f>unprmtd_src_summary!J2012</f>
        <v>0</v>
      </c>
      <c r="J2012" s="237">
        <f>unprmtd_src_summary!K2012</f>
        <v>0</v>
      </c>
    </row>
    <row r="2013" spans="1:10" s="226" customFormat="1" x14ac:dyDescent="0.2">
      <c r="A2013" s="226" t="s">
        <v>15903</v>
      </c>
      <c r="B2013" s="226" t="str">
        <f>unprmtd_src_summary!C2013</f>
        <v>38</v>
      </c>
      <c r="C2013" s="235" t="str">
        <f>unprmtd_src_summary!D2013</f>
        <v>3805702</v>
      </c>
      <c r="D2013" s="235" t="str">
        <f>unprmtd_src_summary!E2013</f>
        <v>2310021410</v>
      </c>
      <c r="E2013" s="236" t="str">
        <f>unprmtd_src_summary!F2013</f>
        <v>Dehydrator</v>
      </c>
      <c r="F2013" s="237">
        <f>unprmtd_src_summary!G2013</f>
        <v>4.299023727338305E-5</v>
      </c>
      <c r="G2013" s="237">
        <f>unprmtd_src_summary!H2013</f>
        <v>3.7473416113029133E-6</v>
      </c>
      <c r="H2013" s="237">
        <f>unprmtd_src_summary!I2013</f>
        <v>3.6111799309641763E-5</v>
      </c>
      <c r="I2013" s="237">
        <f>unprmtd_src_summary!J2013</f>
        <v>0</v>
      </c>
      <c r="J2013" s="237">
        <f>unprmtd_src_summary!K2013</f>
        <v>3.2672580327771123E-6</v>
      </c>
    </row>
    <row r="2014" spans="1:10" s="226" customFormat="1" x14ac:dyDescent="0.2">
      <c r="A2014" s="226" t="s">
        <v>15903</v>
      </c>
      <c r="B2014" s="226" t="str">
        <f>unprmtd_src_summary!C2014</f>
        <v>38</v>
      </c>
      <c r="C2014" s="235" t="str">
        <f>unprmtd_src_summary!D2014</f>
        <v>3806102</v>
      </c>
      <c r="D2014" s="235" t="str">
        <f>unprmtd_src_summary!E2014</f>
        <v>2310021410</v>
      </c>
      <c r="E2014" s="236" t="str">
        <f>unprmtd_src_summary!F2014</f>
        <v>Dehydrator</v>
      </c>
      <c r="F2014" s="237">
        <f>unprmtd_src_summary!G2014</f>
        <v>0.44619813494957444</v>
      </c>
      <c r="G2014" s="237">
        <f>unprmtd_src_summary!H2014</f>
        <v>3.8893873214734018E-2</v>
      </c>
      <c r="H2014" s="237">
        <f>unprmtd_src_summary!I2014</f>
        <v>0.37480643335764252</v>
      </c>
      <c r="I2014" s="237">
        <f>unprmtd_src_summary!J2014</f>
        <v>0</v>
      </c>
      <c r="J2014" s="237">
        <f>unprmtd_src_summary!K2014</f>
        <v>3.3911058256167664E-2</v>
      </c>
    </row>
    <row r="2015" spans="1:10" s="226" customFormat="1" x14ac:dyDescent="0.2">
      <c r="A2015" s="226" t="s">
        <v>15903</v>
      </c>
      <c r="B2015" s="226" t="str">
        <f>unprmtd_src_summary!C2015</f>
        <v>38</v>
      </c>
      <c r="C2015" s="235" t="str">
        <f>unprmtd_src_summary!D2015</f>
        <v>3807502</v>
      </c>
      <c r="D2015" s="235" t="str">
        <f>unprmtd_src_summary!E2015</f>
        <v>2310021410</v>
      </c>
      <c r="E2015" s="236" t="str">
        <f>unprmtd_src_summary!F2015</f>
        <v>Dehydrator</v>
      </c>
      <c r="F2015" s="237">
        <f>unprmtd_src_summary!G2015</f>
        <v>2.3616680191297485E-3</v>
      </c>
      <c r="G2015" s="237">
        <f>unprmtd_src_summary!H2015</f>
        <v>2.0586015340854147E-4</v>
      </c>
      <c r="H2015" s="237">
        <f>unprmtd_src_summary!I2015</f>
        <v>1.9838011360689889E-3</v>
      </c>
      <c r="I2015" s="237">
        <f>unprmtd_src_summary!J2015</f>
        <v>0</v>
      </c>
      <c r="J2015" s="237">
        <f>unprmtd_src_summary!K2015</f>
        <v>1.7948676945386092E-4</v>
      </c>
    </row>
    <row r="2016" spans="1:10" s="226" customFormat="1" x14ac:dyDescent="0.2">
      <c r="A2016" s="226" t="s">
        <v>15903</v>
      </c>
      <c r="B2016" s="226" t="str">
        <f>unprmtd_src_summary!C2016</f>
        <v>38</v>
      </c>
      <c r="C2016" s="235" t="str">
        <f>unprmtd_src_summary!D2016</f>
        <v>3808702</v>
      </c>
      <c r="D2016" s="235" t="str">
        <f>unprmtd_src_summary!E2016</f>
        <v>2310021410</v>
      </c>
      <c r="E2016" s="236" t="str">
        <f>unprmtd_src_summary!F2016</f>
        <v>Dehydrator</v>
      </c>
      <c r="F2016" s="237">
        <f>unprmtd_src_summary!G2016</f>
        <v>6.840818178709332E-2</v>
      </c>
      <c r="G2016" s="237">
        <f>unprmtd_src_summary!H2016</f>
        <v>5.9629544385665567E-3</v>
      </c>
      <c r="H2016" s="237">
        <f>unprmtd_src_summary!I2016</f>
        <v>5.7462872701158386E-2</v>
      </c>
      <c r="I2016" s="237">
        <f>unprmtd_src_summary!J2016</f>
        <v>0</v>
      </c>
      <c r="J2016" s="237">
        <f>unprmtd_src_summary!K2016</f>
        <v>5.1990218158190927E-3</v>
      </c>
    </row>
    <row r="2017" spans="1:11" s="226" customFormat="1" ht="11.25" customHeight="1" x14ac:dyDescent="0.2">
      <c r="A2017" s="226" t="s">
        <v>15903</v>
      </c>
      <c r="B2017" s="226" t="str">
        <f>unprmtd_src_summary!C2017</f>
        <v>38</v>
      </c>
      <c r="C2017" s="235" t="str">
        <f>unprmtd_src_summary!D2017</f>
        <v>3808902</v>
      </c>
      <c r="D2017" s="235" t="str">
        <f>unprmtd_src_summary!E2017</f>
        <v>2310021410</v>
      </c>
      <c r="E2017" s="236" t="str">
        <f>unprmtd_src_summary!F2017</f>
        <v>Dehydrator</v>
      </c>
      <c r="F2017" s="237">
        <f>unprmtd_src_summary!G2017</f>
        <v>1.8983816641541338E-2</v>
      </c>
      <c r="G2017" s="237">
        <f>unprmtd_src_summary!H2017</f>
        <v>1.6547674670834497E-3</v>
      </c>
      <c r="H2017" s="237">
        <f>unprmtd_src_summary!I2017</f>
        <v>1.5946405978894726E-2</v>
      </c>
      <c r="I2017" s="237">
        <f>unprmtd_src_summary!J2017</f>
        <v>0</v>
      </c>
      <c r="J2017" s="237">
        <f>unprmtd_src_summary!K2017</f>
        <v>1.442770064757142E-3</v>
      </c>
    </row>
    <row r="2018" spans="1:11" s="226" customFormat="1" x14ac:dyDescent="0.2">
      <c r="A2018" s="226" t="s">
        <v>15903</v>
      </c>
      <c r="B2018" s="226" t="str">
        <f>unprmtd_src_summary!C2018</f>
        <v>38</v>
      </c>
      <c r="C2018" s="235" t="str">
        <f>unprmtd_src_summary!D2018</f>
        <v>3810102</v>
      </c>
      <c r="D2018" s="235" t="str">
        <f>unprmtd_src_summary!E2018</f>
        <v>2310021410</v>
      </c>
      <c r="E2018" s="236" t="str">
        <f>unprmtd_src_summary!F2018</f>
        <v>Dehydrator</v>
      </c>
      <c r="F2018" s="237">
        <f>unprmtd_src_summary!G2018</f>
        <v>5.9990014535744808E-4</v>
      </c>
      <c r="G2018" s="237">
        <f>unprmtd_src_summary!H2018</f>
        <v>5.229165782521689E-5</v>
      </c>
      <c r="H2018" s="237">
        <f>unprmtd_src_summary!I2018</f>
        <v>5.0391612210025642E-4</v>
      </c>
      <c r="I2018" s="237">
        <f>unprmtd_src_summary!J2018</f>
        <v>0</v>
      </c>
      <c r="J2018" s="237">
        <f>unprmtd_src_summary!K2018</f>
        <v>4.5592411047166065E-5</v>
      </c>
    </row>
    <row r="2019" spans="1:11" s="226" customFormat="1" x14ac:dyDescent="0.2">
      <c r="A2019" s="226" t="s">
        <v>15903</v>
      </c>
      <c r="B2019" s="226" t="str">
        <f>unprmtd_src_summary!C2019</f>
        <v>38</v>
      </c>
      <c r="C2019" s="235" t="str">
        <f>unprmtd_src_summary!D2019</f>
        <v>3810502</v>
      </c>
      <c r="D2019" s="235" t="str">
        <f>unprmtd_src_summary!E2019</f>
        <v>2310021410</v>
      </c>
      <c r="E2019" s="236" t="str">
        <f>unprmtd_src_summary!F2019</f>
        <v>Dehydrator</v>
      </c>
      <c r="F2019" s="237">
        <f>unprmtd_src_summary!G2019</f>
        <v>0.652047170073352</v>
      </c>
      <c r="G2019" s="237">
        <f>unprmtd_src_summary!H2019</f>
        <v>5.6837171598050518E-2</v>
      </c>
      <c r="H2019" s="237">
        <f>unprmtd_src_summary!I2019</f>
        <v>0.54771962286161568</v>
      </c>
      <c r="I2019" s="237">
        <f>unprmtd_src_summary!J2019</f>
        <v>0</v>
      </c>
      <c r="J2019" s="237">
        <f>unprmtd_src_summary!K2019</f>
        <v>4.9555584925574762E-2</v>
      </c>
    </row>
    <row r="2020" spans="1:11" s="226" customFormat="1" x14ac:dyDescent="0.2">
      <c r="A2020" s="226" t="s">
        <v>15903</v>
      </c>
      <c r="B2020" s="226" t="str">
        <f>unprmtd_src_summary!C2020</f>
        <v>46</v>
      </c>
      <c r="C2020" s="235" t="str">
        <f>unprmtd_src_summary!D2020</f>
        <v>4606302</v>
      </c>
      <c r="D2020" s="235" t="str">
        <f>unprmtd_src_summary!E2020</f>
        <v>2310021410</v>
      </c>
      <c r="E2020" s="236" t="str">
        <f>unprmtd_src_summary!F2020</f>
        <v>Dehydrator</v>
      </c>
      <c r="F2020" s="237">
        <f>unprmtd_src_summary!G2020</f>
        <v>0.41961220025879736</v>
      </c>
      <c r="G2020" s="237">
        <f>unprmtd_src_summary!H2020</f>
        <v>3.6576449872578763E-2</v>
      </c>
      <c r="H2020" s="237">
        <f>unprmtd_src_summary!I2020</f>
        <v>0.35247424821738976</v>
      </c>
      <c r="I2020" s="237">
        <f>unprmtd_src_summary!J2020</f>
        <v>0</v>
      </c>
      <c r="J2020" s="237">
        <f>unprmtd_src_summary!K2020</f>
        <v>3.1890527219668605E-2</v>
      </c>
    </row>
    <row r="2021" spans="1:11" s="226" customFormat="1" x14ac:dyDescent="0.2">
      <c r="A2021" s="226" t="s">
        <v>15903</v>
      </c>
      <c r="B2021" s="226" t="str">
        <f>unprmtd_src_summary!C2021</f>
        <v>46</v>
      </c>
      <c r="C2021" s="235" t="str">
        <f>unprmtd_src_summary!D2021</f>
        <v>4601902</v>
      </c>
      <c r="D2021" s="235" t="str">
        <f>unprmtd_src_summary!E2021</f>
        <v>2310021410</v>
      </c>
      <c r="E2021" s="236" t="str">
        <f>unprmtd_src_summary!F2021</f>
        <v>Dehydrator</v>
      </c>
      <c r="F2021" s="237">
        <f>unprmtd_src_summary!G2021</f>
        <v>0</v>
      </c>
      <c r="G2021" s="237">
        <f>unprmtd_src_summary!H2021</f>
        <v>0</v>
      </c>
      <c r="H2021" s="237">
        <f>unprmtd_src_summary!I2021</f>
        <v>0</v>
      </c>
      <c r="I2021" s="237">
        <f>unprmtd_src_summary!J2021</f>
        <v>0</v>
      </c>
      <c r="J2021" s="237">
        <f>unprmtd_src_summary!K2021</f>
        <v>0</v>
      </c>
    </row>
    <row r="2022" spans="1:11" s="30" customFormat="1" x14ac:dyDescent="0.2">
      <c r="A2022" t="s">
        <v>15903</v>
      </c>
      <c r="B2022" t="str">
        <f>unprmtd_src_summary!C2022</f>
        <v>30</v>
      </c>
      <c r="C2022" s="143">
        <f>unprmtd_src_summary!D2022</f>
        <v>30011</v>
      </c>
      <c r="D2022" s="143" t="str">
        <f>unprmtd_src_summary!E2022</f>
        <v>2310020600</v>
      </c>
      <c r="E2022" s="28" t="str">
        <f>unprmtd_src_summary!F2022</f>
        <v>Compressor engines</v>
      </c>
      <c r="F2022" s="144">
        <f>unprmtd_src_summary!G2022</f>
        <v>0.4868888839184029</v>
      </c>
      <c r="G2022" s="144">
        <f>unprmtd_src_summary!H2022</f>
        <v>7.4746799650440648E-2</v>
      </c>
      <c r="H2022" s="144">
        <f>unprmtd_src_summary!I2022</f>
        <v>0.73988587674495854</v>
      </c>
      <c r="I2022" s="144">
        <f>unprmtd_src_summary!J2022</f>
        <v>0</v>
      </c>
      <c r="J2022" s="144">
        <f>unprmtd_src_summary!K2022</f>
        <v>4.0681356262223696E-3</v>
      </c>
    </row>
    <row r="2023" spans="1:11" s="30" customFormat="1" x14ac:dyDescent="0.2">
      <c r="A2023" t="s">
        <v>15903</v>
      </c>
      <c r="B2023" t="str">
        <f>unprmtd_src_summary!C2023</f>
        <v>30</v>
      </c>
      <c r="C2023" s="143">
        <f>unprmtd_src_summary!D2023</f>
        <v>30017</v>
      </c>
      <c r="D2023" s="143" t="str">
        <f>unprmtd_src_summary!E2023</f>
        <v>2310020600</v>
      </c>
      <c r="E2023" s="28" t="str">
        <f>unprmtd_src_summary!F2023</f>
        <v>Compressor engines</v>
      </c>
      <c r="F2023" s="144">
        <f>unprmtd_src_summary!G2023</f>
        <v>0.36521218228042218</v>
      </c>
      <c r="G2023" s="144">
        <f>unprmtd_src_summary!H2023</f>
        <v>5.6067087831460617E-2</v>
      </c>
      <c r="H2023" s="144">
        <f>unprmtd_src_summary!I2023</f>
        <v>0.5549835796410888</v>
      </c>
      <c r="I2023" s="144">
        <f>unprmtd_src_summary!J2023</f>
        <v>0</v>
      </c>
      <c r="J2023" s="144">
        <f>unprmtd_src_summary!K2023</f>
        <v>3.0514820505008603E-3</v>
      </c>
    </row>
    <row r="2024" spans="1:11" s="30" customFormat="1" x14ac:dyDescent="0.2">
      <c r="A2024" t="s">
        <v>15903</v>
      </c>
      <c r="B2024" t="str">
        <f>unprmtd_src_summary!C2024</f>
        <v>30</v>
      </c>
      <c r="C2024" s="143">
        <f>unprmtd_src_summary!D2024</f>
        <v>30019</v>
      </c>
      <c r="D2024" s="143" t="str">
        <f>unprmtd_src_summary!E2024</f>
        <v>2310020600</v>
      </c>
      <c r="E2024" s="28" t="str">
        <f>unprmtd_src_summary!F2024</f>
        <v>Compressor engines</v>
      </c>
      <c r="F2024" s="144">
        <f>unprmtd_src_summary!G2024</f>
        <v>0</v>
      </c>
      <c r="G2024" s="144">
        <f>unprmtd_src_summary!H2024</f>
        <v>0</v>
      </c>
      <c r="H2024" s="144">
        <f>unprmtd_src_summary!I2024</f>
        <v>0</v>
      </c>
      <c r="I2024" s="144">
        <f>unprmtd_src_summary!J2024</f>
        <v>0</v>
      </c>
      <c r="J2024" s="144">
        <f>unprmtd_src_summary!K2024</f>
        <v>0</v>
      </c>
    </row>
    <row r="2025" spans="1:11" s="30" customFormat="1" x14ac:dyDescent="0.2">
      <c r="A2025" t="s">
        <v>15903</v>
      </c>
      <c r="B2025" t="str">
        <f>unprmtd_src_summary!C2025</f>
        <v>30</v>
      </c>
      <c r="C2025" s="143">
        <f>unprmtd_src_summary!D2025</f>
        <v>30021</v>
      </c>
      <c r="D2025" s="143" t="str">
        <f>unprmtd_src_summary!E2025</f>
        <v>2310020600</v>
      </c>
      <c r="E2025" s="28" t="str">
        <f>unprmtd_src_summary!F2025</f>
        <v>Compressor engines</v>
      </c>
      <c r="F2025" s="144">
        <f>unprmtd_src_summary!G2025</f>
        <v>1.0001649800251173</v>
      </c>
      <c r="G2025" s="144">
        <f>unprmtd_src_summary!H2025</f>
        <v>0.15354454342369669</v>
      </c>
      <c r="H2025" s="144">
        <f>unprmtd_src_summary!I2025</f>
        <v>1.519870277546745</v>
      </c>
      <c r="I2025" s="144">
        <f>unprmtd_src_summary!J2025</f>
        <v>0</v>
      </c>
      <c r="J2025" s="144">
        <f>unprmtd_src_summary!K2025</f>
        <v>8.3567461113407768E-3</v>
      </c>
    </row>
    <row r="2026" spans="1:11" s="30" customFormat="1" x14ac:dyDescent="0.2">
      <c r="A2026" t="s">
        <v>15903</v>
      </c>
      <c r="B2026" t="str">
        <f>unprmtd_src_summary!C2026</f>
        <v>30</v>
      </c>
      <c r="C2026" s="143">
        <f>unprmtd_src_summary!D2026</f>
        <v>30025</v>
      </c>
      <c r="D2026" s="143" t="str">
        <f>unprmtd_src_summary!E2026</f>
        <v>2310020600</v>
      </c>
      <c r="E2026" s="28" t="str">
        <f>unprmtd_src_summary!F2026</f>
        <v>Compressor engines</v>
      </c>
      <c r="F2026" s="144">
        <f>unprmtd_src_summary!G2026</f>
        <v>183.79877492338611</v>
      </c>
      <c r="G2026" s="144">
        <f>unprmtd_src_summary!H2026</f>
        <v>28.216643794844106</v>
      </c>
      <c r="H2026" s="144">
        <f>unprmtd_src_summary!I2026</f>
        <v>279.30421543908005</v>
      </c>
      <c r="I2026" s="144">
        <f>unprmtd_src_summary!J2026</f>
        <v>0</v>
      </c>
      <c r="J2026" s="144">
        <f>unprmtd_src_summary!K2026</f>
        <v>1.5357063367401973</v>
      </c>
    </row>
    <row r="2027" spans="1:11" s="30" customFormat="1" x14ac:dyDescent="0.2">
      <c r="A2027" t="s">
        <v>15903</v>
      </c>
      <c r="B2027" t="str">
        <f>unprmtd_src_summary!C2027</f>
        <v>30</v>
      </c>
      <c r="C2027" s="143">
        <f>unprmtd_src_summary!D2027</f>
        <v>30033</v>
      </c>
      <c r="D2027" s="143" t="str">
        <f>unprmtd_src_summary!E2027</f>
        <v>2310020600</v>
      </c>
      <c r="E2027" s="28" t="str">
        <f>unprmtd_src_summary!F2027</f>
        <v>Compressor engines</v>
      </c>
      <c r="F2027" s="144">
        <f>unprmtd_src_summary!G2027</f>
        <v>1.5336516638110958E-2</v>
      </c>
      <c r="G2027" s="144">
        <f>unprmtd_src_summary!H2027</f>
        <v>2.3544500076872689E-3</v>
      </c>
      <c r="H2027" s="144">
        <f>unprmtd_src_summary!I2027</f>
        <v>2.3305670829207197E-2</v>
      </c>
      <c r="I2027" s="144">
        <f>unprmtd_src_summary!J2027</f>
        <v>0</v>
      </c>
      <c r="J2027" s="144">
        <f>unprmtd_src_summary!K2027</f>
        <v>1.2814223486791977E-4</v>
      </c>
    </row>
    <row r="2028" spans="1:11" s="30" customFormat="1" x14ac:dyDescent="0.2">
      <c r="A2028" t="s">
        <v>15903</v>
      </c>
      <c r="B2028" t="str">
        <f>unprmtd_src_summary!C2028</f>
        <v>30</v>
      </c>
      <c r="C2028" s="143">
        <f>unprmtd_src_summary!D2028</f>
        <v>30055</v>
      </c>
      <c r="D2028" s="143" t="str">
        <f>unprmtd_src_summary!E2028</f>
        <v>2310020600</v>
      </c>
      <c r="E2028" s="28" t="str">
        <f>unprmtd_src_summary!F2028</f>
        <v>Compressor engines</v>
      </c>
      <c r="F2028" s="144">
        <f>unprmtd_src_summary!G2028</f>
        <v>0</v>
      </c>
      <c r="G2028" s="144">
        <f>unprmtd_src_summary!H2028</f>
        <v>0</v>
      </c>
      <c r="H2028" s="144">
        <f>unprmtd_src_summary!I2028</f>
        <v>0</v>
      </c>
      <c r="I2028" s="144">
        <f>unprmtd_src_summary!J2028</f>
        <v>0</v>
      </c>
      <c r="J2028" s="144">
        <f>unprmtd_src_summary!K2028</f>
        <v>0</v>
      </c>
    </row>
    <row r="2029" spans="1:11" s="30" customFormat="1" x14ac:dyDescent="0.2">
      <c r="A2029" t="s">
        <v>15903</v>
      </c>
      <c r="B2029" t="str">
        <f>unprmtd_src_summary!C2029</f>
        <v>30</v>
      </c>
      <c r="C2029" s="143">
        <f>unprmtd_src_summary!D2029</f>
        <v>30079</v>
      </c>
      <c r="D2029" s="143" t="str">
        <f>unprmtd_src_summary!E2029</f>
        <v>2310020600</v>
      </c>
      <c r="E2029" s="28" t="str">
        <f>unprmtd_src_summary!F2029</f>
        <v>Compressor engines</v>
      </c>
      <c r="F2029" s="144">
        <f>unprmtd_src_summary!G2029</f>
        <v>5.8972057812571858E-2</v>
      </c>
      <c r="G2029" s="144">
        <f>unprmtd_src_summary!H2029</f>
        <v>9.0533440706550179E-3</v>
      </c>
      <c r="H2029" s="144">
        <f>unprmtd_src_summary!I2029</f>
        <v>8.9615093174773425E-2</v>
      </c>
      <c r="I2029" s="144">
        <f>unprmtd_src_summary!J2029</f>
        <v>0</v>
      </c>
      <c r="J2029" s="144">
        <f>unprmtd_src_summary!K2029</f>
        <v>4.9273322366335734E-4</v>
      </c>
    </row>
    <row r="2030" spans="1:11" s="30" customFormat="1" x14ac:dyDescent="0.2">
      <c r="A2030" t="s">
        <v>15903</v>
      </c>
      <c r="B2030" t="str">
        <f>unprmtd_src_summary!C2030</f>
        <v>30</v>
      </c>
      <c r="C2030" s="143">
        <f>unprmtd_src_summary!D2030</f>
        <v>30083</v>
      </c>
      <c r="D2030" s="143" t="str">
        <f>unprmtd_src_summary!E2030</f>
        <v>2310020600</v>
      </c>
      <c r="E2030" s="28" t="str">
        <f>unprmtd_src_summary!F2030</f>
        <v>Compressor engines</v>
      </c>
      <c r="F2030" s="144">
        <f>unprmtd_src_summary!G2030</f>
        <v>108.55349645787203</v>
      </c>
      <c r="G2030" s="144">
        <f>unprmtd_src_summary!H2030</f>
        <v>16.665047650689843</v>
      </c>
      <c r="H2030" s="144">
        <f>unprmtd_src_summary!I2030</f>
        <v>164.96001768223502</v>
      </c>
      <c r="I2030" s="144">
        <f>unprmtd_src_summary!J2030</f>
        <v>0</v>
      </c>
      <c r="J2030" s="144">
        <f>unprmtd_src_summary!K2030</f>
        <v>0.90700437179272719</v>
      </c>
    </row>
    <row r="2031" spans="1:11" s="30" customFormat="1" x14ac:dyDescent="0.2">
      <c r="A2031" t="s">
        <v>15903</v>
      </c>
      <c r="B2031" t="str">
        <f>unprmtd_src_summary!C2031</f>
        <v>30</v>
      </c>
      <c r="C2031" s="143">
        <f>unprmtd_src_summary!D2031</f>
        <v>30085</v>
      </c>
      <c r="D2031" s="143" t="str">
        <f>unprmtd_src_summary!E2031</f>
        <v>2310020600</v>
      </c>
      <c r="E2031" s="28" t="str">
        <f>unprmtd_src_summary!F2031</f>
        <v>Compressor engines</v>
      </c>
      <c r="F2031" s="144">
        <f>unprmtd_src_summary!G2031</f>
        <v>4.7378631650748719</v>
      </c>
      <c r="G2031" s="144">
        <f>unprmtd_src_summary!H2031</f>
        <v>0.72735303776293225</v>
      </c>
      <c r="H2031" s="144">
        <f>unprmtd_src_summary!I2031</f>
        <v>7.1997495888128444</v>
      </c>
      <c r="I2031" s="144">
        <f>unprmtd_src_summary!J2031</f>
        <v>0</v>
      </c>
      <c r="J2031" s="144">
        <f>unprmtd_src_summary!K2031</f>
        <v>3.9586588584425174E-2</v>
      </c>
    </row>
    <row r="2032" spans="1:11" s="31" customFormat="1" x14ac:dyDescent="0.2">
      <c r="A2032" t="s">
        <v>15903</v>
      </c>
      <c r="B2032" t="str">
        <f>unprmtd_src_summary!C2032</f>
        <v>30</v>
      </c>
      <c r="C2032" s="143">
        <f>unprmtd_src_summary!D2032</f>
        <v>30091</v>
      </c>
      <c r="D2032" s="143" t="str">
        <f>unprmtd_src_summary!E2032</f>
        <v>2310020600</v>
      </c>
      <c r="E2032" s="28" t="str">
        <f>unprmtd_src_summary!F2032</f>
        <v>Compressor engines</v>
      </c>
      <c r="F2032" s="144">
        <f>unprmtd_src_summary!G2032</f>
        <v>5.0376045281545174</v>
      </c>
      <c r="G2032" s="144">
        <f>unprmtd_src_summary!H2032</f>
        <v>0.7733690967716218</v>
      </c>
      <c r="H2032" s="144">
        <f>unprmtd_src_summary!I2032</f>
        <v>7.6552424302885171</v>
      </c>
      <c r="I2032" s="144">
        <f>unprmtd_src_summary!J2032</f>
        <v>0</v>
      </c>
      <c r="J2032" s="144">
        <f>unprmtd_src_summary!K2032</f>
        <v>4.209103787064284E-2</v>
      </c>
      <c r="K2032"/>
    </row>
    <row r="2033" spans="1:10" s="31" customFormat="1" x14ac:dyDescent="0.2">
      <c r="A2033" t="s">
        <v>15903</v>
      </c>
      <c r="B2033" t="str">
        <f>unprmtd_src_summary!C2033</f>
        <v>30</v>
      </c>
      <c r="C2033" s="143">
        <f>unprmtd_src_summary!D2033</f>
        <v>30105</v>
      </c>
      <c r="D2033" s="143" t="str">
        <f>unprmtd_src_summary!E2033</f>
        <v>2310020600</v>
      </c>
      <c r="E2033" s="28" t="str">
        <f>unprmtd_src_summary!F2033</f>
        <v>Compressor engines</v>
      </c>
      <c r="F2033" s="144">
        <f>unprmtd_src_summary!G2033</f>
        <v>11.566646782999339</v>
      </c>
      <c r="G2033" s="144">
        <f>unprmtd_src_summary!H2033</f>
        <v>1.7757025437885283</v>
      </c>
      <c r="H2033" s="144">
        <f>unprmtd_src_summary!I2033</f>
        <v>17.576902818493892</v>
      </c>
      <c r="I2033" s="144">
        <f>unprmtd_src_summary!J2033</f>
        <v>0</v>
      </c>
      <c r="J2033" s="144">
        <f>unprmtd_src_summary!K2033</f>
        <v>9.6643586263792811E-2</v>
      </c>
    </row>
    <row r="2034" spans="1:10" s="31" customFormat="1" x14ac:dyDescent="0.2">
      <c r="A2034" t="s">
        <v>15903</v>
      </c>
      <c r="B2034" t="str">
        <f>unprmtd_src_summary!C2034</f>
        <v>30</v>
      </c>
      <c r="C2034" s="143">
        <f>unprmtd_src_summary!D2034</f>
        <v>30109</v>
      </c>
      <c r="D2034" s="143" t="str">
        <f>unprmtd_src_summary!E2034</f>
        <v>2310020600</v>
      </c>
      <c r="E2034" s="28" t="str">
        <f>unprmtd_src_summary!F2034</f>
        <v>Compressor engines</v>
      </c>
      <c r="F2034" s="144">
        <f>unprmtd_src_summary!G2034</f>
        <v>3.546916119857034</v>
      </c>
      <c r="G2034" s="144">
        <f>unprmtd_src_summary!H2034</f>
        <v>0.54451978129840262</v>
      </c>
      <c r="H2034" s="144">
        <f>unprmtd_src_summary!I2034</f>
        <v>5.3899631512660573</v>
      </c>
      <c r="I2034" s="144">
        <f>unprmtd_src_summary!J2034</f>
        <v>0</v>
      </c>
      <c r="J2034" s="144">
        <f>unprmtd_src_summary!K2034</f>
        <v>2.9635788178789077E-2</v>
      </c>
    </row>
    <row r="2035" spans="1:10" s="31" customFormat="1" x14ac:dyDescent="0.2">
      <c r="A2035" t="s">
        <v>15903</v>
      </c>
      <c r="B2035" t="str">
        <f>unprmtd_src_summary!C2035</f>
        <v>38</v>
      </c>
      <c r="C2035" s="143">
        <f>unprmtd_src_summary!D2035</f>
        <v>38007</v>
      </c>
      <c r="D2035" s="143" t="str">
        <f>unprmtd_src_summary!E2035</f>
        <v>2310020600</v>
      </c>
      <c r="E2035" s="28" t="str">
        <f>unprmtd_src_summary!F2035</f>
        <v>Compressor engines</v>
      </c>
      <c r="F2035" s="144">
        <f>unprmtd_src_summary!G2035</f>
        <v>30.830369129787414</v>
      </c>
      <c r="G2035" s="144">
        <f>unprmtd_src_summary!H2035</f>
        <v>4.7330540922342221</v>
      </c>
      <c r="H2035" s="144">
        <f>unprmtd_src_summary!I2035</f>
        <v>46.85043230066087</v>
      </c>
      <c r="I2035" s="144">
        <f>unprmtd_src_summary!J2035</f>
        <v>0</v>
      </c>
      <c r="J2035" s="144">
        <f>unprmtd_src_summary!K2035</f>
        <v>0.257599068635738</v>
      </c>
    </row>
    <row r="2036" spans="1:10" s="31" customFormat="1" x14ac:dyDescent="0.2">
      <c r="A2036" t="s">
        <v>15903</v>
      </c>
      <c r="B2036" t="str">
        <f>unprmtd_src_summary!C2036</f>
        <v>38</v>
      </c>
      <c r="C2036" s="143">
        <f>unprmtd_src_summary!D2036</f>
        <v>38009</v>
      </c>
      <c r="D2036" s="143" t="str">
        <f>unprmtd_src_summary!E2036</f>
        <v>2310020600</v>
      </c>
      <c r="E2036" s="28" t="str">
        <f>unprmtd_src_summary!F2036</f>
        <v>Compressor engines</v>
      </c>
      <c r="F2036" s="144">
        <f>unprmtd_src_summary!G2036</f>
        <v>0.71920559759543157</v>
      </c>
      <c r="G2036" s="144">
        <f>unprmtd_src_summary!H2036</f>
        <v>0.11041187935592807</v>
      </c>
      <c r="H2036" s="144">
        <f>unprmtd_src_summary!I2036</f>
        <v>1.0929189014427301</v>
      </c>
      <c r="I2036" s="144">
        <f>unprmtd_src_summary!J2036</f>
        <v>0</v>
      </c>
      <c r="J2036" s="144">
        <f>unprmtd_src_summary!K2036</f>
        <v>6.0092271785092966E-3</v>
      </c>
    </row>
    <row r="2037" spans="1:10" s="31" customFormat="1" x14ac:dyDescent="0.2">
      <c r="A2037" t="s">
        <v>15903</v>
      </c>
      <c r="B2037" t="str">
        <f>unprmtd_src_summary!C2037</f>
        <v>38</v>
      </c>
      <c r="C2037" s="143">
        <f>unprmtd_src_summary!D2037</f>
        <v>38011</v>
      </c>
      <c r="D2037" s="143" t="str">
        <f>unprmtd_src_summary!E2037</f>
        <v>2310020600</v>
      </c>
      <c r="E2037" s="28" t="str">
        <f>unprmtd_src_summary!F2037</f>
        <v>Compressor engines</v>
      </c>
      <c r="F2037" s="144">
        <f>unprmtd_src_summary!G2037</f>
        <v>136.7844590740367</v>
      </c>
      <c r="G2037" s="144">
        <f>unprmtd_src_summary!H2037</f>
        <v>20.9990428933563</v>
      </c>
      <c r="H2037" s="144">
        <f>unprmtd_src_summary!I2037</f>
        <v>207.86034097266298</v>
      </c>
      <c r="I2037" s="144">
        <f>unprmtd_src_summary!J2037</f>
        <v>0</v>
      </c>
      <c r="J2037" s="144">
        <f>unprmtd_src_summary!K2037</f>
        <v>1.142884443354637</v>
      </c>
    </row>
    <row r="2038" spans="1:10" s="31" customFormat="1" x14ac:dyDescent="0.2">
      <c r="A2038" t="s">
        <v>15903</v>
      </c>
      <c r="B2038" t="str">
        <f>unprmtd_src_summary!C2038</f>
        <v>38</v>
      </c>
      <c r="C2038" s="143">
        <f>unprmtd_src_summary!D2038</f>
        <v>38013</v>
      </c>
      <c r="D2038" s="143" t="str">
        <f>unprmtd_src_summary!E2038</f>
        <v>2310020600</v>
      </c>
      <c r="E2038" s="28" t="str">
        <f>unprmtd_src_summary!F2038</f>
        <v>Compressor engines</v>
      </c>
      <c r="F2038" s="144">
        <f>unprmtd_src_summary!G2038</f>
        <v>19.504442631225711</v>
      </c>
      <c r="G2038" s="144">
        <f>unprmtd_src_summary!H2038</f>
        <v>2.9943067377444348</v>
      </c>
      <c r="H2038" s="144">
        <f>unprmtd_src_summary!I2038</f>
        <v>29.639332737456098</v>
      </c>
      <c r="I2038" s="144">
        <f>unprmtd_src_summary!J2038</f>
        <v>0</v>
      </c>
      <c r="J2038" s="144">
        <f>unprmtd_src_summary!K2038</f>
        <v>0.16296678884744739</v>
      </c>
    </row>
    <row r="2039" spans="1:10" s="31" customFormat="1" ht="11.25" customHeight="1" x14ac:dyDescent="0.2">
      <c r="A2039" t="s">
        <v>15903</v>
      </c>
      <c r="B2039" t="str">
        <f>unprmtd_src_summary!C2039</f>
        <v>38</v>
      </c>
      <c r="C2039" s="143">
        <f>unprmtd_src_summary!D2039</f>
        <v>38023</v>
      </c>
      <c r="D2039" s="143" t="str">
        <f>unprmtd_src_summary!E2039</f>
        <v>2310020600</v>
      </c>
      <c r="E2039" s="28" t="str">
        <f>unprmtd_src_summary!F2039</f>
        <v>Compressor engines</v>
      </c>
      <c r="F2039" s="144">
        <f>unprmtd_src_summary!G2039</f>
        <v>15.000829001102808</v>
      </c>
      <c r="G2039" s="144">
        <f>unprmtd_src_summary!H2039</f>
        <v>2.3029155048934382</v>
      </c>
      <c r="H2039" s="144">
        <f>unprmtd_src_summary!I2039</f>
        <v>22.795553326377039</v>
      </c>
      <c r="I2039" s="144">
        <f>unprmtd_src_summary!J2039</f>
        <v>0</v>
      </c>
      <c r="J2039" s="144">
        <f>unprmtd_src_summary!K2039</f>
        <v>0.12533744124764867</v>
      </c>
    </row>
    <row r="2040" spans="1:10" s="31" customFormat="1" x14ac:dyDescent="0.2">
      <c r="A2040" t="s">
        <v>15903</v>
      </c>
      <c r="B2040" t="str">
        <f>unprmtd_src_summary!C2040</f>
        <v>38</v>
      </c>
      <c r="C2040" s="143">
        <f>unprmtd_src_summary!D2040</f>
        <v>38025</v>
      </c>
      <c r="D2040" s="143" t="str">
        <f>unprmtd_src_summary!E2040</f>
        <v>2310020600</v>
      </c>
      <c r="E2040" s="28" t="str">
        <f>unprmtd_src_summary!F2040</f>
        <v>Compressor engines</v>
      </c>
      <c r="F2040" s="144">
        <f>unprmtd_src_summary!G2040</f>
        <v>42.403374614662276</v>
      </c>
      <c r="G2040" s="144">
        <f>unprmtd_src_summary!H2040</f>
        <v>6.5097328189483123</v>
      </c>
      <c r="H2040" s="144">
        <f>unprmtd_src_summary!I2040</f>
        <v>64.436997926968871</v>
      </c>
      <c r="I2040" s="144">
        <f>unprmtd_src_summary!J2040</f>
        <v>0</v>
      </c>
      <c r="J2040" s="144">
        <f>unprmtd_src_summary!K2040</f>
        <v>0.35429578419143032</v>
      </c>
    </row>
    <row r="2041" spans="1:10" s="31" customFormat="1" x14ac:dyDescent="0.2">
      <c r="A2041" t="s">
        <v>15903</v>
      </c>
      <c r="B2041" t="str">
        <f>unprmtd_src_summary!C2041</f>
        <v>38</v>
      </c>
      <c r="C2041" s="143">
        <f>unprmtd_src_summary!D2041</f>
        <v>38033</v>
      </c>
      <c r="D2041" s="143" t="str">
        <f>unprmtd_src_summary!E2041</f>
        <v>2310020600</v>
      </c>
      <c r="E2041" s="28" t="str">
        <f>unprmtd_src_summary!F2041</f>
        <v>Compressor engines</v>
      </c>
      <c r="F2041" s="144">
        <f>unprmtd_src_summary!G2041</f>
        <v>4.4342631624209794</v>
      </c>
      <c r="G2041" s="144">
        <f>unprmtd_src_summary!H2041</f>
        <v>0.68074460343267373</v>
      </c>
      <c r="H2041" s="144">
        <f>unprmtd_src_summary!I2041</f>
        <v>6.7383930831239756</v>
      </c>
      <c r="I2041" s="144">
        <f>unprmtd_src_summary!J2041</f>
        <v>0</v>
      </c>
      <c r="J2041" s="144">
        <f>unprmtd_src_summary!K2041</f>
        <v>3.7049898945964471E-2</v>
      </c>
    </row>
    <row r="2042" spans="1:10" x14ac:dyDescent="0.2">
      <c r="A2042" t="s">
        <v>15903</v>
      </c>
      <c r="B2042" t="str">
        <f>unprmtd_src_summary!C2042</f>
        <v>38</v>
      </c>
      <c r="C2042" s="143">
        <f>unprmtd_src_summary!D2042</f>
        <v>38049</v>
      </c>
      <c r="D2042" s="143" t="str">
        <f>unprmtd_src_summary!E2042</f>
        <v>2310020600</v>
      </c>
      <c r="E2042" s="28" t="str">
        <f>unprmtd_src_summary!F2042</f>
        <v>Compressor engines</v>
      </c>
      <c r="F2042" s="144">
        <f>unprmtd_src_summary!G2042</f>
        <v>0</v>
      </c>
      <c r="G2042" s="144">
        <f>unprmtd_src_summary!H2042</f>
        <v>0</v>
      </c>
      <c r="H2042" s="144">
        <f>unprmtd_src_summary!I2042</f>
        <v>0</v>
      </c>
      <c r="I2042" s="144">
        <f>unprmtd_src_summary!J2042</f>
        <v>0</v>
      </c>
      <c r="J2042" s="144">
        <f>unprmtd_src_summary!K2042</f>
        <v>0</v>
      </c>
    </row>
    <row r="2043" spans="1:10" s="30" customFormat="1" x14ac:dyDescent="0.2">
      <c r="A2043" t="s">
        <v>15903</v>
      </c>
      <c r="B2043" t="str">
        <f>unprmtd_src_summary!C2043</f>
        <v>38</v>
      </c>
      <c r="C2043" s="143">
        <f>unprmtd_src_summary!D2043</f>
        <v>38053</v>
      </c>
      <c r="D2043" s="143" t="str">
        <f>unprmtd_src_summary!E2043</f>
        <v>2310020600</v>
      </c>
      <c r="E2043" s="28" t="str">
        <f>unprmtd_src_summary!F2043</f>
        <v>Compressor engines</v>
      </c>
      <c r="F2043" s="144">
        <f>unprmtd_src_summary!G2043</f>
        <v>124.64551511628864</v>
      </c>
      <c r="G2043" s="144">
        <f>unprmtd_src_summary!H2043</f>
        <v>19.135481736084564</v>
      </c>
      <c r="H2043" s="144">
        <f>unprmtd_src_summary!I2043</f>
        <v>189.41376416718072</v>
      </c>
      <c r="I2043" s="144">
        <f>unprmtd_src_summary!J2043</f>
        <v>0</v>
      </c>
      <c r="J2043" s="144">
        <f>unprmtd_src_summary!K2043</f>
        <v>1.0414591037950103</v>
      </c>
    </row>
    <row r="2044" spans="1:10" s="31" customFormat="1" x14ac:dyDescent="0.2">
      <c r="A2044" t="s">
        <v>15903</v>
      </c>
      <c r="B2044" t="str">
        <f>unprmtd_src_summary!C2044</f>
        <v>38</v>
      </c>
      <c r="C2044" s="143">
        <f>unprmtd_src_summary!D2044</f>
        <v>38055</v>
      </c>
      <c r="D2044" s="143" t="str">
        <f>unprmtd_src_summary!E2044</f>
        <v>2310020600</v>
      </c>
      <c r="E2044" s="28" t="str">
        <f>unprmtd_src_summary!F2044</f>
        <v>Compressor engines</v>
      </c>
      <c r="F2044" s="144">
        <f>unprmtd_src_summary!G2044</f>
        <v>0.46782678424308877</v>
      </c>
      <c r="G2044" s="144">
        <f>unprmtd_src_summary!H2044</f>
        <v>7.182040105641109E-2</v>
      </c>
      <c r="H2044" s="144">
        <f>unprmtd_src_summary!I2044</f>
        <v>0.71091873702025454</v>
      </c>
      <c r="I2044" s="144">
        <f>unprmtd_src_summary!J2044</f>
        <v>0</v>
      </c>
      <c r="J2044" s="144">
        <f>unprmtd_src_summary!K2044</f>
        <v>3.9088647753956676E-3</v>
      </c>
    </row>
    <row r="2045" spans="1:10" x14ac:dyDescent="0.2">
      <c r="A2045" t="s">
        <v>15903</v>
      </c>
      <c r="B2045" t="str">
        <f>unprmtd_src_summary!C2045</f>
        <v>38</v>
      </c>
      <c r="C2045" s="143">
        <f>unprmtd_src_summary!D2045</f>
        <v>38057</v>
      </c>
      <c r="D2045" s="143" t="str">
        <f>unprmtd_src_summary!E2045</f>
        <v>2310020600</v>
      </c>
      <c r="E2045" s="28" t="str">
        <f>unprmtd_src_summary!F2045</f>
        <v>Compressor engines</v>
      </c>
      <c r="F2045" s="144">
        <f>unprmtd_src_summary!G2045</f>
        <v>9.0478445189220817E-3</v>
      </c>
      <c r="G2045" s="144">
        <f>unprmtd_src_summary!H2045</f>
        <v>1.3890179954027173E-3</v>
      </c>
      <c r="H2045" s="144">
        <f>unprmtd_src_summary!I2045</f>
        <v>1.3749281603349633E-2</v>
      </c>
      <c r="I2045" s="144">
        <f>unprmtd_src_summary!J2045</f>
        <v>0</v>
      </c>
      <c r="J2045" s="144">
        <f>unprmtd_src_summary!K2045</f>
        <v>7.5598067328471401E-5</v>
      </c>
    </row>
    <row r="2046" spans="1:10" s="30" customFormat="1" x14ac:dyDescent="0.2">
      <c r="A2046" t="s">
        <v>15903</v>
      </c>
      <c r="B2046" t="str">
        <f>unprmtd_src_summary!C2046</f>
        <v>38</v>
      </c>
      <c r="C2046" s="143">
        <f>unprmtd_src_summary!D2046</f>
        <v>38061</v>
      </c>
      <c r="D2046" s="143" t="str">
        <f>unprmtd_src_summary!E2046</f>
        <v>2310020600</v>
      </c>
      <c r="E2046" s="28" t="str">
        <f>unprmtd_src_summary!F2046</f>
        <v>Compressor engines</v>
      </c>
      <c r="F2046" s="144">
        <f>unprmtd_src_summary!G2046</f>
        <v>112.09416592346369</v>
      </c>
      <c r="G2046" s="144">
        <f>unprmtd_src_summary!H2046</f>
        <v>17.208608450523929</v>
      </c>
      <c r="H2046" s="144">
        <f>unprmtd_src_summary!I2046</f>
        <v>170.34048829542817</v>
      </c>
      <c r="I2046" s="144">
        <f>unprmtd_src_summary!J2046</f>
        <v>0</v>
      </c>
      <c r="J2046" s="144">
        <f>unprmtd_src_summary!K2046</f>
        <v>0.9365879668785928</v>
      </c>
    </row>
    <row r="2047" spans="1:10" s="31" customFormat="1" x14ac:dyDescent="0.2">
      <c r="A2047" t="s">
        <v>15903</v>
      </c>
      <c r="B2047" t="str">
        <f>unprmtd_src_summary!C2047</f>
        <v>38</v>
      </c>
      <c r="C2047" s="143">
        <f>unprmtd_src_summary!D2047</f>
        <v>38075</v>
      </c>
      <c r="D2047" s="143" t="str">
        <f>unprmtd_src_summary!E2047</f>
        <v>2310020600</v>
      </c>
      <c r="E2047" s="28" t="str">
        <f>unprmtd_src_summary!F2047</f>
        <v>Compressor engines</v>
      </c>
      <c r="F2047" s="144">
        <f>unprmtd_src_summary!G2047</f>
        <v>0.49704319858747181</v>
      </c>
      <c r="G2047" s="144">
        <f>unprmtd_src_summary!H2047</f>
        <v>7.6305682075621717E-2</v>
      </c>
      <c r="H2047" s="144">
        <f>unprmtd_src_summary!I2047</f>
        <v>0.75531657204283542</v>
      </c>
      <c r="I2047" s="144">
        <f>unprmtd_src_summary!J2047</f>
        <v>0</v>
      </c>
      <c r="J2047" s="144">
        <f>unprmtd_src_summary!K2047</f>
        <v>4.1529786584408555E-3</v>
      </c>
    </row>
    <row r="2048" spans="1:10" x14ac:dyDescent="0.2">
      <c r="A2048" t="s">
        <v>15903</v>
      </c>
      <c r="B2048" t="str">
        <f>unprmtd_src_summary!C2048</f>
        <v>38</v>
      </c>
      <c r="C2048" s="143">
        <f>unprmtd_src_summary!D2048</f>
        <v>38087</v>
      </c>
      <c r="D2048" s="143" t="str">
        <f>unprmtd_src_summary!E2048</f>
        <v>2310020600</v>
      </c>
      <c r="E2048" s="28" t="str">
        <f>unprmtd_src_summary!F2048</f>
        <v>Compressor engines</v>
      </c>
      <c r="F2048" s="144">
        <f>unprmtd_src_summary!G2048</f>
        <v>14.397375587759125</v>
      </c>
      <c r="G2048" s="144">
        <f>unprmtd_src_summary!H2048</f>
        <v>2.2102738100932462</v>
      </c>
      <c r="H2048" s="144">
        <f>unprmtd_src_summary!I2048</f>
        <v>21.878533709471274</v>
      </c>
      <c r="I2048" s="144">
        <f>unprmtd_src_summary!J2048</f>
        <v>0</v>
      </c>
      <c r="J2048" s="144">
        <f>unprmtd_src_summary!K2048</f>
        <v>0.12029536612399408</v>
      </c>
    </row>
    <row r="2049" spans="1:10" s="30" customFormat="1" x14ac:dyDescent="0.2">
      <c r="A2049" t="s">
        <v>15903</v>
      </c>
      <c r="B2049" t="str">
        <f>unprmtd_src_summary!C2049</f>
        <v>38</v>
      </c>
      <c r="C2049" s="143">
        <f>unprmtd_src_summary!D2049</f>
        <v>38089</v>
      </c>
      <c r="D2049" s="143" t="str">
        <f>unprmtd_src_summary!E2049</f>
        <v>2310020600</v>
      </c>
      <c r="E2049" s="28" t="str">
        <f>unprmtd_src_summary!F2049</f>
        <v>Compressor engines</v>
      </c>
      <c r="F2049" s="144">
        <f>unprmtd_src_summary!G2049</f>
        <v>3.9953866794481874</v>
      </c>
      <c r="G2049" s="144">
        <f>unprmtd_src_summary!H2049</f>
        <v>0.61336862992502017</v>
      </c>
      <c r="H2049" s="144">
        <f>unprmtd_src_summary!I2049</f>
        <v>6.0714677904909102</v>
      </c>
      <c r="I2049" s="144">
        <f>unprmtd_src_summary!J2049</f>
        <v>0</v>
      </c>
      <c r="J2049" s="144">
        <f>unprmtd_src_summary!K2049</f>
        <v>3.3382924581045512E-2</v>
      </c>
    </row>
    <row r="2050" spans="1:10" s="31" customFormat="1" x14ac:dyDescent="0.2">
      <c r="A2050" t="s">
        <v>15903</v>
      </c>
      <c r="B2050" t="str">
        <f>unprmtd_src_summary!C2050</f>
        <v>38</v>
      </c>
      <c r="C2050" s="143">
        <f>unprmtd_src_summary!D2050</f>
        <v>38101</v>
      </c>
      <c r="D2050" s="143" t="str">
        <f>unprmtd_src_summary!E2050</f>
        <v>2310020600</v>
      </c>
      <c r="E2050" s="28" t="str">
        <f>unprmtd_src_summary!F2050</f>
        <v>Compressor engines</v>
      </c>
      <c r="F2050" s="144">
        <f>unprmtd_src_summary!G2050</f>
        <v>0.12625664770251255</v>
      </c>
      <c r="G2050" s="144">
        <f>unprmtd_src_summary!H2050</f>
        <v>1.938282154730309E-2</v>
      </c>
      <c r="H2050" s="144">
        <f>unprmtd_src_summary!I2050</f>
        <v>0.19186207277615364</v>
      </c>
      <c r="I2050" s="144">
        <f>unprmtd_src_summary!J2050</f>
        <v>0</v>
      </c>
      <c r="J2050" s="144">
        <f>unprmtd_src_summary!K2050</f>
        <v>1.0549207088738472E-3</v>
      </c>
    </row>
    <row r="2051" spans="1:10" x14ac:dyDescent="0.2">
      <c r="A2051" t="s">
        <v>15903</v>
      </c>
      <c r="B2051" t="str">
        <f>unprmtd_src_summary!C2051</f>
        <v>38</v>
      </c>
      <c r="C2051" s="143">
        <f>unprmtd_src_summary!D2051</f>
        <v>38105</v>
      </c>
      <c r="D2051" s="143" t="str">
        <f>unprmtd_src_summary!E2051</f>
        <v>2310020600</v>
      </c>
      <c r="E2051" s="28" t="str">
        <f>unprmtd_src_summary!F2051</f>
        <v>Compressor engines</v>
      </c>
      <c r="F2051" s="144">
        <f>unprmtd_src_summary!G2051</f>
        <v>137.23165509206248</v>
      </c>
      <c r="G2051" s="144">
        <f>unprmtd_src_summary!H2051</f>
        <v>21.067696075361276</v>
      </c>
      <c r="H2051" s="144">
        <f>unprmtd_src_summary!I2051</f>
        <v>208.53990879358147</v>
      </c>
      <c r="I2051" s="144">
        <f>unprmtd_src_summary!J2051</f>
        <v>0</v>
      </c>
      <c r="J2051" s="144">
        <f>unprmtd_src_summary!K2051</f>
        <v>1.1466209304935391</v>
      </c>
    </row>
    <row r="2052" spans="1:10" s="30" customFormat="1" x14ac:dyDescent="0.2">
      <c r="A2052" t="s">
        <v>15903</v>
      </c>
      <c r="B2052" t="str">
        <f>unprmtd_src_summary!C2052</f>
        <v>46</v>
      </c>
      <c r="C2052" s="143">
        <f>unprmtd_src_summary!D2052</f>
        <v>46063</v>
      </c>
      <c r="D2052" s="143" t="str">
        <f>unprmtd_src_summary!E2052</f>
        <v>2310020600</v>
      </c>
      <c r="E2052" s="28" t="str">
        <f>unprmtd_src_summary!F2052</f>
        <v>Compressor engines</v>
      </c>
      <c r="F2052" s="144">
        <f>unprmtd_src_summary!G2052</f>
        <v>88.312746962553064</v>
      </c>
      <c r="G2052" s="144">
        <f>unprmtd_src_summary!H2052</f>
        <v>13.55770366056721</v>
      </c>
      <c r="H2052" s="144">
        <f>unprmtd_src_summary!I2052</f>
        <v>134.20177862408278</v>
      </c>
      <c r="I2052" s="144">
        <f>unprmtd_src_summary!J2052</f>
        <v>0</v>
      </c>
      <c r="J2052" s="144">
        <f>unprmtd_src_summary!K2052</f>
        <v>0.73788546839802727</v>
      </c>
    </row>
    <row r="2053" spans="1:10" s="221" customFormat="1" x14ac:dyDescent="0.2">
      <c r="A2053" s="33" t="s">
        <v>15903</v>
      </c>
      <c r="B2053" s="33" t="str">
        <f>unprmtd_src_summary!C2053</f>
        <v>46</v>
      </c>
      <c r="C2053" s="303">
        <f>unprmtd_src_summary!D2053</f>
        <v>46019</v>
      </c>
      <c r="D2053" s="303" t="str">
        <f>unprmtd_src_summary!E2053</f>
        <v>2310020600</v>
      </c>
      <c r="E2053" s="35" t="str">
        <f>unprmtd_src_summary!F2053</f>
        <v>Compressor engines</v>
      </c>
      <c r="F2053" s="304">
        <f>unprmtd_src_summary!G2053</f>
        <v>0</v>
      </c>
      <c r="G2053" s="304">
        <f>unprmtd_src_summary!H2053</f>
        <v>0</v>
      </c>
      <c r="H2053" s="304">
        <f>unprmtd_src_summary!I2053</f>
        <v>0</v>
      </c>
      <c r="I2053" s="304">
        <f>unprmtd_src_summary!J2053</f>
        <v>0</v>
      </c>
      <c r="J2053" s="304">
        <f>unprmtd_src_summary!K2053</f>
        <v>0</v>
      </c>
    </row>
    <row r="2054" spans="1:10" s="221" customFormat="1" x14ac:dyDescent="0.2">
      <c r="A2054" s="221" t="s">
        <v>15903</v>
      </c>
      <c r="B2054" s="221" t="str">
        <f>unprmtd_src_summary!C2054</f>
        <v>30</v>
      </c>
      <c r="C2054" s="232" t="str">
        <f>unprmtd_src_summary!D2054</f>
        <v>3001101</v>
      </c>
      <c r="D2054" s="232" t="str">
        <f>unprmtd_src_summary!E2054</f>
        <v>2310020600</v>
      </c>
      <c r="E2054" s="233" t="str">
        <f>unprmtd_src_summary!F2054</f>
        <v>Compressor engines</v>
      </c>
      <c r="F2054" s="234">
        <f>unprmtd_src_summary!G2054</f>
        <v>0</v>
      </c>
      <c r="G2054" s="234">
        <f>unprmtd_src_summary!H2054</f>
        <v>0</v>
      </c>
      <c r="H2054" s="234">
        <f>unprmtd_src_summary!I2054</f>
        <v>0</v>
      </c>
      <c r="I2054" s="234">
        <f>unprmtd_src_summary!J2054</f>
        <v>0</v>
      </c>
      <c r="J2054" s="234">
        <f>unprmtd_src_summary!K2054</f>
        <v>0</v>
      </c>
    </row>
    <row r="2055" spans="1:10" s="221" customFormat="1" x14ac:dyDescent="0.2">
      <c r="A2055" s="221" t="s">
        <v>15903</v>
      </c>
      <c r="B2055" s="221" t="str">
        <f>unprmtd_src_summary!C2055</f>
        <v>30</v>
      </c>
      <c r="C2055" s="232" t="str">
        <f>unprmtd_src_summary!D2055</f>
        <v>3001701</v>
      </c>
      <c r="D2055" s="232" t="str">
        <f>unprmtd_src_summary!E2055</f>
        <v>2310020600</v>
      </c>
      <c r="E2055" s="233" t="str">
        <f>unprmtd_src_summary!F2055</f>
        <v>Compressor engines</v>
      </c>
      <c r="F2055" s="234">
        <f>unprmtd_src_summary!G2055</f>
        <v>0</v>
      </c>
      <c r="G2055" s="234">
        <f>unprmtd_src_summary!H2055</f>
        <v>0</v>
      </c>
      <c r="H2055" s="234">
        <f>unprmtd_src_summary!I2055</f>
        <v>0</v>
      </c>
      <c r="I2055" s="234">
        <f>unprmtd_src_summary!J2055</f>
        <v>0</v>
      </c>
      <c r="J2055" s="234">
        <f>unprmtd_src_summary!K2055</f>
        <v>0</v>
      </c>
    </row>
    <row r="2056" spans="1:10" s="221" customFormat="1" x14ac:dyDescent="0.2">
      <c r="A2056" s="221" t="s">
        <v>15903</v>
      </c>
      <c r="B2056" s="221" t="str">
        <f>unprmtd_src_summary!C2056</f>
        <v>30</v>
      </c>
      <c r="C2056" s="232" t="str">
        <f>unprmtd_src_summary!D2056</f>
        <v>3001901</v>
      </c>
      <c r="D2056" s="232" t="str">
        <f>unprmtd_src_summary!E2056</f>
        <v>2310020600</v>
      </c>
      <c r="E2056" s="233" t="str">
        <f>unprmtd_src_summary!F2056</f>
        <v>Compressor engines</v>
      </c>
      <c r="F2056" s="234">
        <f>unprmtd_src_summary!G2056</f>
        <v>0</v>
      </c>
      <c r="G2056" s="234">
        <f>unprmtd_src_summary!H2056</f>
        <v>0</v>
      </c>
      <c r="H2056" s="234">
        <f>unprmtd_src_summary!I2056</f>
        <v>0</v>
      </c>
      <c r="I2056" s="234">
        <f>unprmtd_src_summary!J2056</f>
        <v>0</v>
      </c>
      <c r="J2056" s="234">
        <f>unprmtd_src_summary!K2056</f>
        <v>0</v>
      </c>
    </row>
    <row r="2057" spans="1:10" s="221" customFormat="1" x14ac:dyDescent="0.2">
      <c r="A2057" s="221" t="s">
        <v>15903</v>
      </c>
      <c r="B2057" s="221" t="str">
        <f>unprmtd_src_summary!C2057</f>
        <v>30</v>
      </c>
      <c r="C2057" s="232" t="str">
        <f>unprmtd_src_summary!D2057</f>
        <v>3002101</v>
      </c>
      <c r="D2057" s="232" t="str">
        <f>unprmtd_src_summary!E2057</f>
        <v>2310020600</v>
      </c>
      <c r="E2057" s="233" t="str">
        <f>unprmtd_src_summary!F2057</f>
        <v>Compressor engines</v>
      </c>
      <c r="F2057" s="234">
        <f>unprmtd_src_summary!G2057</f>
        <v>0</v>
      </c>
      <c r="G2057" s="234">
        <f>unprmtd_src_summary!H2057</f>
        <v>0</v>
      </c>
      <c r="H2057" s="234">
        <f>unprmtd_src_summary!I2057</f>
        <v>0</v>
      </c>
      <c r="I2057" s="234">
        <f>unprmtd_src_summary!J2057</f>
        <v>0</v>
      </c>
      <c r="J2057" s="234">
        <f>unprmtd_src_summary!K2057</f>
        <v>0</v>
      </c>
    </row>
    <row r="2058" spans="1:10" s="221" customFormat="1" x14ac:dyDescent="0.2">
      <c r="A2058" s="221" t="s">
        <v>15903</v>
      </c>
      <c r="B2058" s="221" t="str">
        <f>unprmtd_src_summary!C2058</f>
        <v>30</v>
      </c>
      <c r="C2058" s="232" t="str">
        <f>unprmtd_src_summary!D2058</f>
        <v>3002501</v>
      </c>
      <c r="D2058" s="232" t="str">
        <f>unprmtd_src_summary!E2058</f>
        <v>2310020600</v>
      </c>
      <c r="E2058" s="233" t="str">
        <f>unprmtd_src_summary!F2058</f>
        <v>Compressor engines</v>
      </c>
      <c r="F2058" s="234">
        <f>unprmtd_src_summary!G2058</f>
        <v>0</v>
      </c>
      <c r="G2058" s="234">
        <f>unprmtd_src_summary!H2058</f>
        <v>0</v>
      </c>
      <c r="H2058" s="234">
        <f>unprmtd_src_summary!I2058</f>
        <v>0</v>
      </c>
      <c r="I2058" s="234">
        <f>unprmtd_src_summary!J2058</f>
        <v>0</v>
      </c>
      <c r="J2058" s="234">
        <f>unprmtd_src_summary!K2058</f>
        <v>0</v>
      </c>
    </row>
    <row r="2059" spans="1:10" s="221" customFormat="1" x14ac:dyDescent="0.2">
      <c r="A2059" s="221" t="s">
        <v>15903</v>
      </c>
      <c r="B2059" s="221" t="str">
        <f>unprmtd_src_summary!C2059</f>
        <v>30</v>
      </c>
      <c r="C2059" s="232" t="str">
        <f>unprmtd_src_summary!D2059</f>
        <v>3003301</v>
      </c>
      <c r="D2059" s="232" t="str">
        <f>unprmtd_src_summary!E2059</f>
        <v>2310020600</v>
      </c>
      <c r="E2059" s="233" t="str">
        <f>unprmtd_src_summary!F2059</f>
        <v>Compressor engines</v>
      </c>
      <c r="F2059" s="234">
        <f>unprmtd_src_summary!G2059</f>
        <v>0</v>
      </c>
      <c r="G2059" s="234">
        <f>unprmtd_src_summary!H2059</f>
        <v>0</v>
      </c>
      <c r="H2059" s="234">
        <f>unprmtd_src_summary!I2059</f>
        <v>0</v>
      </c>
      <c r="I2059" s="234">
        <f>unprmtd_src_summary!J2059</f>
        <v>0</v>
      </c>
      <c r="J2059" s="234">
        <f>unprmtd_src_summary!K2059</f>
        <v>0</v>
      </c>
    </row>
    <row r="2060" spans="1:10" s="221" customFormat="1" x14ac:dyDescent="0.2">
      <c r="A2060" s="221" t="s">
        <v>15903</v>
      </c>
      <c r="B2060" s="221" t="str">
        <f>unprmtd_src_summary!C2060</f>
        <v>30</v>
      </c>
      <c r="C2060" s="232" t="str">
        <f>unprmtd_src_summary!D2060</f>
        <v>3005501</v>
      </c>
      <c r="D2060" s="232" t="str">
        <f>unprmtd_src_summary!E2060</f>
        <v>2310020600</v>
      </c>
      <c r="E2060" s="233" t="str">
        <f>unprmtd_src_summary!F2060</f>
        <v>Compressor engines</v>
      </c>
      <c r="F2060" s="234">
        <f>unprmtd_src_summary!G2060</f>
        <v>0</v>
      </c>
      <c r="G2060" s="234">
        <f>unprmtd_src_summary!H2060</f>
        <v>0</v>
      </c>
      <c r="H2060" s="234">
        <f>unprmtd_src_summary!I2060</f>
        <v>0</v>
      </c>
      <c r="I2060" s="234">
        <f>unprmtd_src_summary!J2060</f>
        <v>0</v>
      </c>
      <c r="J2060" s="234">
        <f>unprmtd_src_summary!K2060</f>
        <v>0</v>
      </c>
    </row>
    <row r="2061" spans="1:10" s="221" customFormat="1" x14ac:dyDescent="0.2">
      <c r="A2061" s="221" t="s">
        <v>15903</v>
      </c>
      <c r="B2061" s="221" t="str">
        <f>unprmtd_src_summary!C2061</f>
        <v>30</v>
      </c>
      <c r="C2061" s="232" t="str">
        <f>unprmtd_src_summary!D2061</f>
        <v>3007901</v>
      </c>
      <c r="D2061" s="232" t="str">
        <f>unprmtd_src_summary!E2061</f>
        <v>2310020600</v>
      </c>
      <c r="E2061" s="233" t="str">
        <f>unprmtd_src_summary!F2061</f>
        <v>Compressor engines</v>
      </c>
      <c r="F2061" s="234">
        <f>unprmtd_src_summary!G2061</f>
        <v>0</v>
      </c>
      <c r="G2061" s="234">
        <f>unprmtd_src_summary!H2061</f>
        <v>0</v>
      </c>
      <c r="H2061" s="234">
        <f>unprmtd_src_summary!I2061</f>
        <v>0</v>
      </c>
      <c r="I2061" s="234">
        <f>unprmtd_src_summary!J2061</f>
        <v>0</v>
      </c>
      <c r="J2061" s="234">
        <f>unprmtd_src_summary!K2061</f>
        <v>0</v>
      </c>
    </row>
    <row r="2062" spans="1:10" s="221" customFormat="1" x14ac:dyDescent="0.2">
      <c r="A2062" s="221" t="s">
        <v>15903</v>
      </c>
      <c r="B2062" s="221" t="str">
        <f>unprmtd_src_summary!C2062</f>
        <v>30</v>
      </c>
      <c r="C2062" s="232" t="str">
        <f>unprmtd_src_summary!D2062</f>
        <v>3008301</v>
      </c>
      <c r="D2062" s="232" t="str">
        <f>unprmtd_src_summary!E2062</f>
        <v>2310020600</v>
      </c>
      <c r="E2062" s="233" t="str">
        <f>unprmtd_src_summary!F2062</f>
        <v>Compressor engines</v>
      </c>
      <c r="F2062" s="234">
        <f>unprmtd_src_summary!G2062</f>
        <v>0</v>
      </c>
      <c r="G2062" s="234">
        <f>unprmtd_src_summary!H2062</f>
        <v>0</v>
      </c>
      <c r="H2062" s="234">
        <f>unprmtd_src_summary!I2062</f>
        <v>0</v>
      </c>
      <c r="I2062" s="234">
        <f>unprmtd_src_summary!J2062</f>
        <v>0</v>
      </c>
      <c r="J2062" s="234">
        <f>unprmtd_src_summary!K2062</f>
        <v>0</v>
      </c>
    </row>
    <row r="2063" spans="1:10" s="221" customFormat="1" x14ac:dyDescent="0.2">
      <c r="A2063" s="221" t="s">
        <v>15903</v>
      </c>
      <c r="B2063" s="221" t="str">
        <f>unprmtd_src_summary!C2063</f>
        <v>30</v>
      </c>
      <c r="C2063" s="232" t="str">
        <f>unprmtd_src_summary!D2063</f>
        <v>3008501</v>
      </c>
      <c r="D2063" s="232" t="str">
        <f>unprmtd_src_summary!E2063</f>
        <v>2310020600</v>
      </c>
      <c r="E2063" s="233" t="str">
        <f>unprmtd_src_summary!F2063</f>
        <v>Compressor engines</v>
      </c>
      <c r="F2063" s="234">
        <f>unprmtd_src_summary!G2063</f>
        <v>0.24128052248834472</v>
      </c>
      <c r="G2063" s="234">
        <f>unprmtd_src_summary!H2063</f>
        <v>3.7041196604957603E-2</v>
      </c>
      <c r="H2063" s="234">
        <f>unprmtd_src_summary!I2063</f>
        <v>0.36665460399520766</v>
      </c>
      <c r="I2063" s="234">
        <f>unprmtd_src_summary!J2063</f>
        <v>0</v>
      </c>
      <c r="J2063" s="234">
        <f>unprmtd_src_summary!K2063</f>
        <v>2.0159874703832457E-3</v>
      </c>
    </row>
    <row r="2064" spans="1:10" s="221" customFormat="1" x14ac:dyDescent="0.2">
      <c r="A2064" s="221" t="s">
        <v>15903</v>
      </c>
      <c r="B2064" s="221" t="str">
        <f>unprmtd_src_summary!C2064</f>
        <v>30</v>
      </c>
      <c r="C2064" s="232" t="str">
        <f>unprmtd_src_summary!D2064</f>
        <v>3009101</v>
      </c>
      <c r="D2064" s="232" t="str">
        <f>unprmtd_src_summary!E2064</f>
        <v>2310020600</v>
      </c>
      <c r="E2064" s="233" t="str">
        <f>unprmtd_src_summary!F2064</f>
        <v>Compressor engines</v>
      </c>
      <c r="F2064" s="234">
        <f>unprmtd_src_summary!G2064</f>
        <v>3.052597078791126E-2</v>
      </c>
      <c r="G2064" s="234">
        <f>unprmtd_src_summary!H2064</f>
        <v>4.6863230974926035E-3</v>
      </c>
      <c r="H2064" s="234">
        <f>unprmtd_src_summary!I2064</f>
        <v>4.6387862623065823E-2</v>
      </c>
      <c r="I2064" s="234">
        <f>unprmtd_src_summary!J2064</f>
        <v>0</v>
      </c>
      <c r="J2064" s="234">
        <f>unprmtd_src_summary!K2064</f>
        <v>2.5505570857957182E-4</v>
      </c>
    </row>
    <row r="2065" spans="1:10" s="221" customFormat="1" x14ac:dyDescent="0.2">
      <c r="A2065" s="221" t="s">
        <v>15903</v>
      </c>
      <c r="B2065" s="221" t="str">
        <f>unprmtd_src_summary!C2065</f>
        <v>30</v>
      </c>
      <c r="C2065" s="232" t="str">
        <f>unprmtd_src_summary!D2065</f>
        <v>3010501</v>
      </c>
      <c r="D2065" s="232" t="str">
        <f>unprmtd_src_summary!E2065</f>
        <v>2310020600</v>
      </c>
      <c r="E2065" s="233" t="str">
        <f>unprmtd_src_summary!F2065</f>
        <v>Compressor engines</v>
      </c>
      <c r="F2065" s="234">
        <f>unprmtd_src_summary!G2065</f>
        <v>5.1506885786897758E-2</v>
      </c>
      <c r="G2065" s="234">
        <f>unprmtd_src_summary!H2065</f>
        <v>7.9072967153150046E-3</v>
      </c>
      <c r="H2065" s="234">
        <f>unprmtd_src_summary!I2065</f>
        <v>7.8270871666127367E-2</v>
      </c>
      <c r="I2065" s="234">
        <f>unprmtd_src_summary!J2065</f>
        <v>0</v>
      </c>
      <c r="J2065" s="234">
        <f>unprmtd_src_summary!K2065</f>
        <v>4.3035896687376707E-4</v>
      </c>
    </row>
    <row r="2066" spans="1:10" s="221" customFormat="1" x14ac:dyDescent="0.2">
      <c r="A2066" s="221" t="s">
        <v>15903</v>
      </c>
      <c r="B2066" s="221" t="str">
        <f>unprmtd_src_summary!C2066</f>
        <v>30</v>
      </c>
      <c r="C2066" s="232" t="str">
        <f>unprmtd_src_summary!D2066</f>
        <v>3010901</v>
      </c>
      <c r="D2066" s="232" t="str">
        <f>unprmtd_src_summary!E2066</f>
        <v>2310020600</v>
      </c>
      <c r="E2066" s="233" t="str">
        <f>unprmtd_src_summary!F2066</f>
        <v>Compressor engines</v>
      </c>
      <c r="F2066" s="234">
        <f>unprmtd_src_summary!G2066</f>
        <v>0</v>
      </c>
      <c r="G2066" s="234">
        <f>unprmtd_src_summary!H2066</f>
        <v>0</v>
      </c>
      <c r="H2066" s="234">
        <f>unprmtd_src_summary!I2066</f>
        <v>0</v>
      </c>
      <c r="I2066" s="234">
        <f>unprmtd_src_summary!J2066</f>
        <v>0</v>
      </c>
      <c r="J2066" s="234">
        <f>unprmtd_src_summary!K2066</f>
        <v>0</v>
      </c>
    </row>
    <row r="2067" spans="1:10" s="221" customFormat="1" x14ac:dyDescent="0.2">
      <c r="A2067" s="221" t="s">
        <v>15903</v>
      </c>
      <c r="B2067" s="221" t="str">
        <f>unprmtd_src_summary!C2067</f>
        <v>38</v>
      </c>
      <c r="C2067" s="232" t="str">
        <f>unprmtd_src_summary!D2067</f>
        <v>3800701</v>
      </c>
      <c r="D2067" s="232" t="str">
        <f>unprmtd_src_summary!E2067</f>
        <v>2310020600</v>
      </c>
      <c r="E2067" s="233" t="str">
        <f>unprmtd_src_summary!F2067</f>
        <v>Compressor engines</v>
      </c>
      <c r="F2067" s="234">
        <f>unprmtd_src_summary!G2067</f>
        <v>0</v>
      </c>
      <c r="G2067" s="234">
        <f>unprmtd_src_summary!H2067</f>
        <v>0</v>
      </c>
      <c r="H2067" s="234">
        <f>unprmtd_src_summary!I2067</f>
        <v>0</v>
      </c>
      <c r="I2067" s="234">
        <f>unprmtd_src_summary!J2067</f>
        <v>0</v>
      </c>
      <c r="J2067" s="234">
        <f>unprmtd_src_summary!K2067</f>
        <v>0</v>
      </c>
    </row>
    <row r="2068" spans="1:10" s="221" customFormat="1" x14ac:dyDescent="0.2">
      <c r="A2068" s="221" t="s">
        <v>15903</v>
      </c>
      <c r="B2068" s="221" t="str">
        <f>unprmtd_src_summary!C2068</f>
        <v>38</v>
      </c>
      <c r="C2068" s="232" t="str">
        <f>unprmtd_src_summary!D2068</f>
        <v>3800901</v>
      </c>
      <c r="D2068" s="232" t="str">
        <f>unprmtd_src_summary!E2068</f>
        <v>2310020600</v>
      </c>
      <c r="E2068" s="233" t="str">
        <f>unprmtd_src_summary!F2068</f>
        <v>Compressor engines</v>
      </c>
      <c r="F2068" s="234">
        <f>unprmtd_src_summary!G2068</f>
        <v>0</v>
      </c>
      <c r="G2068" s="234">
        <f>unprmtd_src_summary!H2068</f>
        <v>0</v>
      </c>
      <c r="H2068" s="234">
        <f>unprmtd_src_summary!I2068</f>
        <v>0</v>
      </c>
      <c r="I2068" s="234">
        <f>unprmtd_src_summary!J2068</f>
        <v>0</v>
      </c>
      <c r="J2068" s="234">
        <f>unprmtd_src_summary!K2068</f>
        <v>0</v>
      </c>
    </row>
    <row r="2069" spans="1:10" s="221" customFormat="1" x14ac:dyDescent="0.2">
      <c r="A2069" s="221" t="s">
        <v>15903</v>
      </c>
      <c r="B2069" s="221" t="str">
        <f>unprmtd_src_summary!C2069</f>
        <v>38</v>
      </c>
      <c r="C2069" s="232" t="str">
        <f>unprmtd_src_summary!D2069</f>
        <v>3801101</v>
      </c>
      <c r="D2069" s="232" t="str">
        <f>unprmtd_src_summary!E2069</f>
        <v>2310020600</v>
      </c>
      <c r="E2069" s="233" t="str">
        <f>unprmtd_src_summary!F2069</f>
        <v>Compressor engines</v>
      </c>
      <c r="F2069" s="234">
        <f>unprmtd_src_summary!G2069</f>
        <v>0</v>
      </c>
      <c r="G2069" s="234">
        <f>unprmtd_src_summary!H2069</f>
        <v>0</v>
      </c>
      <c r="H2069" s="234">
        <f>unprmtd_src_summary!I2069</f>
        <v>0</v>
      </c>
      <c r="I2069" s="234">
        <f>unprmtd_src_summary!J2069</f>
        <v>0</v>
      </c>
      <c r="J2069" s="234">
        <f>unprmtd_src_summary!K2069</f>
        <v>0</v>
      </c>
    </row>
    <row r="2070" spans="1:10" s="221" customFormat="1" x14ac:dyDescent="0.2">
      <c r="A2070" s="221" t="s">
        <v>15903</v>
      </c>
      <c r="B2070" s="221" t="str">
        <f>unprmtd_src_summary!C2070</f>
        <v>38</v>
      </c>
      <c r="C2070" s="232" t="str">
        <f>unprmtd_src_summary!D2070</f>
        <v>3801301</v>
      </c>
      <c r="D2070" s="232" t="str">
        <f>unprmtd_src_summary!E2070</f>
        <v>2310020600</v>
      </c>
      <c r="E2070" s="233" t="str">
        <f>unprmtd_src_summary!F2070</f>
        <v>Compressor engines</v>
      </c>
      <c r="F2070" s="234">
        <f>unprmtd_src_summary!G2070</f>
        <v>0</v>
      </c>
      <c r="G2070" s="234">
        <f>unprmtd_src_summary!H2070</f>
        <v>0</v>
      </c>
      <c r="H2070" s="234">
        <f>unprmtd_src_summary!I2070</f>
        <v>0</v>
      </c>
      <c r="I2070" s="234">
        <f>unprmtd_src_summary!J2070</f>
        <v>0</v>
      </c>
      <c r="J2070" s="234">
        <f>unprmtd_src_summary!K2070</f>
        <v>0</v>
      </c>
    </row>
    <row r="2071" spans="1:10" s="221" customFormat="1" x14ac:dyDescent="0.2">
      <c r="A2071" s="221" t="s">
        <v>15903</v>
      </c>
      <c r="B2071" s="221" t="str">
        <f>unprmtd_src_summary!C2071</f>
        <v>38</v>
      </c>
      <c r="C2071" s="232" t="str">
        <f>unprmtd_src_summary!D2071</f>
        <v>3802301</v>
      </c>
      <c r="D2071" s="232" t="str">
        <f>unprmtd_src_summary!E2071</f>
        <v>2310020600</v>
      </c>
      <c r="E2071" s="233" t="str">
        <f>unprmtd_src_summary!F2071</f>
        <v>Compressor engines</v>
      </c>
      <c r="F2071" s="234">
        <f>unprmtd_src_summary!G2071</f>
        <v>0</v>
      </c>
      <c r="G2071" s="234">
        <f>unprmtd_src_summary!H2071</f>
        <v>0</v>
      </c>
      <c r="H2071" s="234">
        <f>unprmtd_src_summary!I2071</f>
        <v>0</v>
      </c>
      <c r="I2071" s="234">
        <f>unprmtd_src_summary!J2071</f>
        <v>0</v>
      </c>
      <c r="J2071" s="234">
        <f>unprmtd_src_summary!K2071</f>
        <v>0</v>
      </c>
    </row>
    <row r="2072" spans="1:10" s="221" customFormat="1" x14ac:dyDescent="0.2">
      <c r="A2072" s="221" t="s">
        <v>15903</v>
      </c>
      <c r="B2072" s="221" t="str">
        <f>unprmtd_src_summary!C2072</f>
        <v>38</v>
      </c>
      <c r="C2072" s="232" t="str">
        <f>unprmtd_src_summary!D2072</f>
        <v>3802501</v>
      </c>
      <c r="D2072" s="232" t="str">
        <f>unprmtd_src_summary!E2072</f>
        <v>2310020600</v>
      </c>
      <c r="E2072" s="233" t="str">
        <f>unprmtd_src_summary!F2072</f>
        <v>Compressor engines</v>
      </c>
      <c r="F2072" s="234">
        <f>unprmtd_src_summary!G2072</f>
        <v>3.5663563802165754</v>
      </c>
      <c r="G2072" s="234">
        <f>unprmtd_src_summary!H2072</f>
        <v>0.54750423482412858</v>
      </c>
      <c r="H2072" s="234">
        <f>unprmtd_src_summary!I2072</f>
        <v>5.4195049513673705</v>
      </c>
      <c r="I2072" s="234">
        <f>unprmtd_src_summary!J2072</f>
        <v>0</v>
      </c>
      <c r="J2072" s="234">
        <f>unprmtd_src_summary!K2072</f>
        <v>2.9798218701160468E-2</v>
      </c>
    </row>
    <row r="2073" spans="1:10" s="221" customFormat="1" x14ac:dyDescent="0.2">
      <c r="A2073" s="221" t="s">
        <v>15903</v>
      </c>
      <c r="B2073" s="221" t="str">
        <f>unprmtd_src_summary!C2073</f>
        <v>38</v>
      </c>
      <c r="C2073" s="232" t="str">
        <f>unprmtd_src_summary!D2073</f>
        <v>3803301</v>
      </c>
      <c r="D2073" s="232" t="str">
        <f>unprmtd_src_summary!E2073</f>
        <v>2310020600</v>
      </c>
      <c r="E2073" s="233" t="str">
        <f>unprmtd_src_summary!F2073</f>
        <v>Compressor engines</v>
      </c>
      <c r="F2073" s="234">
        <f>unprmtd_src_summary!G2073</f>
        <v>0</v>
      </c>
      <c r="G2073" s="234">
        <f>unprmtd_src_summary!H2073</f>
        <v>0</v>
      </c>
      <c r="H2073" s="234">
        <f>unprmtd_src_summary!I2073</f>
        <v>0</v>
      </c>
      <c r="I2073" s="234">
        <f>unprmtd_src_summary!J2073</f>
        <v>0</v>
      </c>
      <c r="J2073" s="234">
        <f>unprmtd_src_summary!K2073</f>
        <v>0</v>
      </c>
    </row>
    <row r="2074" spans="1:10" s="221" customFormat="1" x14ac:dyDescent="0.2">
      <c r="A2074" s="221" t="s">
        <v>15903</v>
      </c>
      <c r="B2074" s="221" t="str">
        <f>unprmtd_src_summary!C2074</f>
        <v>38</v>
      </c>
      <c r="C2074" s="232" t="str">
        <f>unprmtd_src_summary!D2074</f>
        <v>3804901</v>
      </c>
      <c r="D2074" s="232" t="str">
        <f>unprmtd_src_summary!E2074</f>
        <v>2310020600</v>
      </c>
      <c r="E2074" s="233" t="str">
        <f>unprmtd_src_summary!F2074</f>
        <v>Compressor engines</v>
      </c>
      <c r="F2074" s="234">
        <f>unprmtd_src_summary!G2074</f>
        <v>0</v>
      </c>
      <c r="G2074" s="234">
        <f>unprmtd_src_summary!H2074</f>
        <v>0</v>
      </c>
      <c r="H2074" s="234">
        <f>unprmtd_src_summary!I2074</f>
        <v>0</v>
      </c>
      <c r="I2074" s="234">
        <f>unprmtd_src_summary!J2074</f>
        <v>0</v>
      </c>
      <c r="J2074" s="234">
        <f>unprmtd_src_summary!K2074</f>
        <v>0</v>
      </c>
    </row>
    <row r="2075" spans="1:10" s="221" customFormat="1" x14ac:dyDescent="0.2">
      <c r="A2075" s="221" t="s">
        <v>15903</v>
      </c>
      <c r="B2075" s="221" t="str">
        <f>unprmtd_src_summary!C2075</f>
        <v>38</v>
      </c>
      <c r="C2075" s="232" t="str">
        <f>unprmtd_src_summary!D2075</f>
        <v>3805301</v>
      </c>
      <c r="D2075" s="232" t="str">
        <f>unprmtd_src_summary!E2075</f>
        <v>2310020600</v>
      </c>
      <c r="E2075" s="233" t="str">
        <f>unprmtd_src_summary!F2075</f>
        <v>Compressor engines</v>
      </c>
      <c r="F2075" s="234">
        <f>unprmtd_src_summary!G2075</f>
        <v>2.6952142232693381</v>
      </c>
      <c r="G2075" s="234">
        <f>unprmtd_src_summary!H2075</f>
        <v>0.41376717402218077</v>
      </c>
      <c r="H2075" s="234">
        <f>unprmtd_src_summary!I2075</f>
        <v>4.0957002808330989</v>
      </c>
      <c r="I2075" s="234">
        <f>unprmtd_src_summary!J2075</f>
        <v>0</v>
      </c>
      <c r="J2075" s="234">
        <f>unprmtd_src_summary!K2075</f>
        <v>2.2519505710918576E-2</v>
      </c>
    </row>
    <row r="2076" spans="1:10" s="221" customFormat="1" x14ac:dyDescent="0.2">
      <c r="A2076" s="221" t="s">
        <v>15903</v>
      </c>
      <c r="B2076" s="221" t="str">
        <f>unprmtd_src_summary!C2076</f>
        <v>38</v>
      </c>
      <c r="C2076" s="232" t="str">
        <f>unprmtd_src_summary!D2076</f>
        <v>3805501</v>
      </c>
      <c r="D2076" s="232" t="str">
        <f>unprmtd_src_summary!E2076</f>
        <v>2310020600</v>
      </c>
      <c r="E2076" s="233" t="str">
        <f>unprmtd_src_summary!F2076</f>
        <v>Compressor engines</v>
      </c>
      <c r="F2076" s="234">
        <f>unprmtd_src_summary!G2076</f>
        <v>0.46782678424308877</v>
      </c>
      <c r="G2076" s="234">
        <f>unprmtd_src_summary!H2076</f>
        <v>7.182040105641109E-2</v>
      </c>
      <c r="H2076" s="234">
        <f>unprmtd_src_summary!I2076</f>
        <v>0.71091873702025454</v>
      </c>
      <c r="I2076" s="234">
        <f>unprmtd_src_summary!J2076</f>
        <v>0</v>
      </c>
      <c r="J2076" s="234">
        <f>unprmtd_src_summary!K2076</f>
        <v>3.9088647753956676E-3</v>
      </c>
    </row>
    <row r="2077" spans="1:10" s="221" customFormat="1" x14ac:dyDescent="0.2">
      <c r="A2077" s="221" t="s">
        <v>15903</v>
      </c>
      <c r="B2077" s="221" t="str">
        <f>unprmtd_src_summary!C2077</f>
        <v>38</v>
      </c>
      <c r="C2077" s="232" t="str">
        <f>unprmtd_src_summary!D2077</f>
        <v>3805701</v>
      </c>
      <c r="D2077" s="232" t="str">
        <f>unprmtd_src_summary!E2077</f>
        <v>2310020600</v>
      </c>
      <c r="E2077" s="233" t="str">
        <f>unprmtd_src_summary!F2077</f>
        <v>Compressor engines</v>
      </c>
      <c r="F2077" s="234">
        <f>unprmtd_src_summary!G2077</f>
        <v>0</v>
      </c>
      <c r="G2077" s="234">
        <f>unprmtd_src_summary!H2077</f>
        <v>0</v>
      </c>
      <c r="H2077" s="234">
        <f>unprmtd_src_summary!I2077</f>
        <v>0</v>
      </c>
      <c r="I2077" s="234">
        <f>unprmtd_src_summary!J2077</f>
        <v>0</v>
      </c>
      <c r="J2077" s="234">
        <f>unprmtd_src_summary!K2077</f>
        <v>0</v>
      </c>
    </row>
    <row r="2078" spans="1:10" s="221" customFormat="1" x14ac:dyDescent="0.2">
      <c r="A2078" s="221" t="s">
        <v>15903</v>
      </c>
      <c r="B2078" s="221" t="str">
        <f>unprmtd_src_summary!C2078</f>
        <v>38</v>
      </c>
      <c r="C2078" s="232" t="str">
        <f>unprmtd_src_summary!D2078</f>
        <v>3806101</v>
      </c>
      <c r="D2078" s="232" t="str">
        <f>unprmtd_src_summary!E2078</f>
        <v>2310020600</v>
      </c>
      <c r="E2078" s="233" t="str">
        <f>unprmtd_src_summary!F2078</f>
        <v>Compressor engines</v>
      </c>
      <c r="F2078" s="234">
        <f>unprmtd_src_summary!G2078</f>
        <v>18.186069441374507</v>
      </c>
      <c r="G2078" s="234">
        <f>unprmtd_src_summary!H2078</f>
        <v>2.7919111194808739</v>
      </c>
      <c r="H2078" s="234">
        <f>unprmtd_src_summary!I2078</f>
        <v>27.635907036709195</v>
      </c>
      <c r="I2078" s="234">
        <f>unprmtd_src_summary!J2078</f>
        <v>0</v>
      </c>
      <c r="J2078" s="234">
        <f>unprmtd_src_summary!K2078</f>
        <v>0.15195129615612329</v>
      </c>
    </row>
    <row r="2079" spans="1:10" s="221" customFormat="1" x14ac:dyDescent="0.2">
      <c r="A2079" s="221" t="s">
        <v>15903</v>
      </c>
      <c r="B2079" s="221" t="str">
        <f>unprmtd_src_summary!C2079</f>
        <v>38</v>
      </c>
      <c r="C2079" s="232" t="str">
        <f>unprmtd_src_summary!D2079</f>
        <v>3807501</v>
      </c>
      <c r="D2079" s="232" t="str">
        <f>unprmtd_src_summary!E2079</f>
        <v>2310020600</v>
      </c>
      <c r="E2079" s="233" t="str">
        <f>unprmtd_src_summary!F2079</f>
        <v>Compressor engines</v>
      </c>
      <c r="F2079" s="234">
        <f>unprmtd_src_summary!G2079</f>
        <v>0</v>
      </c>
      <c r="G2079" s="234">
        <f>unprmtd_src_summary!H2079</f>
        <v>0</v>
      </c>
      <c r="H2079" s="234">
        <f>unprmtd_src_summary!I2079</f>
        <v>0</v>
      </c>
      <c r="I2079" s="234">
        <f>unprmtd_src_summary!J2079</f>
        <v>0</v>
      </c>
      <c r="J2079" s="234">
        <f>unprmtd_src_summary!K2079</f>
        <v>0</v>
      </c>
    </row>
    <row r="2080" spans="1:10" s="221" customFormat="1" ht="11.25" customHeight="1" x14ac:dyDescent="0.2">
      <c r="A2080" s="221" t="s">
        <v>15903</v>
      </c>
      <c r="B2080" s="221" t="str">
        <f>unprmtd_src_summary!C2080</f>
        <v>38</v>
      </c>
      <c r="C2080" s="232" t="str">
        <f>unprmtd_src_summary!D2080</f>
        <v>3808701</v>
      </c>
      <c r="D2080" s="232" t="str">
        <f>unprmtd_src_summary!E2080</f>
        <v>2310020600</v>
      </c>
      <c r="E2080" s="233" t="str">
        <f>unprmtd_src_summary!F2080</f>
        <v>Compressor engines</v>
      </c>
      <c r="F2080" s="234">
        <f>unprmtd_src_summary!G2080</f>
        <v>0</v>
      </c>
      <c r="G2080" s="234">
        <f>unprmtd_src_summary!H2080</f>
        <v>0</v>
      </c>
      <c r="H2080" s="234">
        <f>unprmtd_src_summary!I2080</f>
        <v>0</v>
      </c>
      <c r="I2080" s="234">
        <f>unprmtd_src_summary!J2080</f>
        <v>0</v>
      </c>
      <c r="J2080" s="234">
        <f>unprmtd_src_summary!K2080</f>
        <v>0</v>
      </c>
    </row>
    <row r="2081" spans="1:10" s="221" customFormat="1" x14ac:dyDescent="0.2">
      <c r="A2081" s="221" t="s">
        <v>15903</v>
      </c>
      <c r="B2081" s="221" t="str">
        <f>unprmtd_src_summary!C2081</f>
        <v>38</v>
      </c>
      <c r="C2081" s="232" t="str">
        <f>unprmtd_src_summary!D2081</f>
        <v>3808901</v>
      </c>
      <c r="D2081" s="232" t="str">
        <f>unprmtd_src_summary!E2081</f>
        <v>2310020600</v>
      </c>
      <c r="E2081" s="233" t="str">
        <f>unprmtd_src_summary!F2081</f>
        <v>Compressor engines</v>
      </c>
      <c r="F2081" s="234">
        <f>unprmtd_src_summary!G2081</f>
        <v>0</v>
      </c>
      <c r="G2081" s="234">
        <f>unprmtd_src_summary!H2081</f>
        <v>0</v>
      </c>
      <c r="H2081" s="234">
        <f>unprmtd_src_summary!I2081</f>
        <v>0</v>
      </c>
      <c r="I2081" s="234">
        <f>unprmtd_src_summary!J2081</f>
        <v>0</v>
      </c>
      <c r="J2081" s="234">
        <f>unprmtd_src_summary!K2081</f>
        <v>0</v>
      </c>
    </row>
    <row r="2082" spans="1:10" s="221" customFormat="1" x14ac:dyDescent="0.2">
      <c r="A2082" s="221" t="s">
        <v>15903</v>
      </c>
      <c r="B2082" s="221" t="str">
        <f>unprmtd_src_summary!C2082</f>
        <v>38</v>
      </c>
      <c r="C2082" s="232" t="str">
        <f>unprmtd_src_summary!D2082</f>
        <v>3810101</v>
      </c>
      <c r="D2082" s="232" t="str">
        <f>unprmtd_src_summary!E2082</f>
        <v>2310020600</v>
      </c>
      <c r="E2082" s="233" t="str">
        <f>unprmtd_src_summary!F2082</f>
        <v>Compressor engines</v>
      </c>
      <c r="F2082" s="234">
        <f>unprmtd_src_summary!G2082</f>
        <v>0</v>
      </c>
      <c r="G2082" s="234">
        <f>unprmtd_src_summary!H2082</f>
        <v>0</v>
      </c>
      <c r="H2082" s="234">
        <f>unprmtd_src_summary!I2082</f>
        <v>0</v>
      </c>
      <c r="I2082" s="234">
        <f>unprmtd_src_summary!J2082</f>
        <v>0</v>
      </c>
      <c r="J2082" s="234">
        <f>unprmtd_src_summary!K2082</f>
        <v>0</v>
      </c>
    </row>
    <row r="2083" spans="1:10" s="221" customFormat="1" x14ac:dyDescent="0.2">
      <c r="A2083" s="221" t="s">
        <v>15903</v>
      </c>
      <c r="B2083" s="221" t="str">
        <f>unprmtd_src_summary!C2083</f>
        <v>38</v>
      </c>
      <c r="C2083" s="232" t="str">
        <f>unprmtd_src_summary!D2083</f>
        <v>3810501</v>
      </c>
      <c r="D2083" s="232" t="str">
        <f>unprmtd_src_summary!E2083</f>
        <v>2310020600</v>
      </c>
      <c r="E2083" s="233" t="str">
        <f>unprmtd_src_summary!F2083</f>
        <v>Compressor engines</v>
      </c>
      <c r="F2083" s="234">
        <f>unprmtd_src_summary!G2083</f>
        <v>0</v>
      </c>
      <c r="G2083" s="234">
        <f>unprmtd_src_summary!H2083</f>
        <v>0</v>
      </c>
      <c r="H2083" s="234">
        <f>unprmtd_src_summary!I2083</f>
        <v>0</v>
      </c>
      <c r="I2083" s="234">
        <f>unprmtd_src_summary!J2083</f>
        <v>0</v>
      </c>
      <c r="J2083" s="234">
        <f>unprmtd_src_summary!K2083</f>
        <v>0</v>
      </c>
    </row>
    <row r="2084" spans="1:10" s="221" customFormat="1" x14ac:dyDescent="0.2">
      <c r="A2084" s="221" t="s">
        <v>15903</v>
      </c>
      <c r="B2084" s="221" t="str">
        <f>unprmtd_src_summary!C2084</f>
        <v>46</v>
      </c>
      <c r="C2084" s="232" t="str">
        <f>unprmtd_src_summary!D2084</f>
        <v>4606301</v>
      </c>
      <c r="D2084" s="232" t="str">
        <f>unprmtd_src_summary!E2084</f>
        <v>2310020600</v>
      </c>
      <c r="E2084" s="233" t="str">
        <f>unprmtd_src_summary!F2084</f>
        <v>Compressor engines</v>
      </c>
      <c r="F2084" s="234">
        <f>unprmtd_src_summary!G2084</f>
        <v>0</v>
      </c>
      <c r="G2084" s="234">
        <f>unprmtd_src_summary!H2084</f>
        <v>0</v>
      </c>
      <c r="H2084" s="234">
        <f>unprmtd_src_summary!I2084</f>
        <v>0</v>
      </c>
      <c r="I2084" s="234">
        <f>unprmtd_src_summary!J2084</f>
        <v>0</v>
      </c>
      <c r="J2084" s="234">
        <f>unprmtd_src_summary!K2084</f>
        <v>0</v>
      </c>
    </row>
    <row r="2085" spans="1:10" s="226" customFormat="1" x14ac:dyDescent="0.2">
      <c r="A2085" s="221" t="s">
        <v>15903</v>
      </c>
      <c r="B2085" s="221" t="str">
        <f>unprmtd_src_summary!C2085</f>
        <v>46</v>
      </c>
      <c r="C2085" s="232" t="str">
        <f>unprmtd_src_summary!D2085</f>
        <v>4601901</v>
      </c>
      <c r="D2085" s="232" t="str">
        <f>unprmtd_src_summary!E2085</f>
        <v>2310020600</v>
      </c>
      <c r="E2085" s="233" t="str">
        <f>unprmtd_src_summary!F2085</f>
        <v>Compressor engines</v>
      </c>
      <c r="F2085" s="234">
        <f>unprmtd_src_summary!G2085</f>
        <v>0</v>
      </c>
      <c r="G2085" s="234">
        <f>unprmtd_src_summary!H2085</f>
        <v>0</v>
      </c>
      <c r="H2085" s="234">
        <f>unprmtd_src_summary!I2085</f>
        <v>0</v>
      </c>
      <c r="I2085" s="234">
        <f>unprmtd_src_summary!J2085</f>
        <v>0</v>
      </c>
      <c r="J2085" s="234">
        <f>unprmtd_src_summary!K2085</f>
        <v>0</v>
      </c>
    </row>
    <row r="2086" spans="1:10" s="226" customFormat="1" x14ac:dyDescent="0.2">
      <c r="A2086" s="226" t="s">
        <v>15903</v>
      </c>
      <c r="B2086" s="226" t="str">
        <f>unprmtd_src_summary!C2086</f>
        <v>30</v>
      </c>
      <c r="C2086" s="235" t="str">
        <f>unprmtd_src_summary!D2086</f>
        <v>3001102</v>
      </c>
      <c r="D2086" s="235" t="str">
        <f>unprmtd_src_summary!E2086</f>
        <v>2310020600</v>
      </c>
      <c r="E2086" s="236" t="str">
        <f>unprmtd_src_summary!F2086</f>
        <v>Compressor engines</v>
      </c>
      <c r="F2086" s="237">
        <f>unprmtd_src_summary!G2086</f>
        <v>0.4868888839184029</v>
      </c>
      <c r="G2086" s="237">
        <f>unprmtd_src_summary!H2086</f>
        <v>7.4746799650440648E-2</v>
      </c>
      <c r="H2086" s="237">
        <f>unprmtd_src_summary!I2086</f>
        <v>0.73988587674495854</v>
      </c>
      <c r="I2086" s="237">
        <f>unprmtd_src_summary!J2086</f>
        <v>0</v>
      </c>
      <c r="J2086" s="237">
        <f>unprmtd_src_summary!K2086</f>
        <v>4.0681356262223696E-3</v>
      </c>
    </row>
    <row r="2087" spans="1:10" s="226" customFormat="1" x14ac:dyDescent="0.2">
      <c r="A2087" s="226" t="s">
        <v>15903</v>
      </c>
      <c r="B2087" s="226" t="str">
        <f>unprmtd_src_summary!C2087</f>
        <v>30</v>
      </c>
      <c r="C2087" s="235" t="str">
        <f>unprmtd_src_summary!D2087</f>
        <v>3001702</v>
      </c>
      <c r="D2087" s="235" t="str">
        <f>unprmtd_src_summary!E2087</f>
        <v>2310020600</v>
      </c>
      <c r="E2087" s="236" t="str">
        <f>unprmtd_src_summary!F2087</f>
        <v>Compressor engines</v>
      </c>
      <c r="F2087" s="237">
        <f>unprmtd_src_summary!G2087</f>
        <v>0.36521218228042218</v>
      </c>
      <c r="G2087" s="237">
        <f>unprmtd_src_summary!H2087</f>
        <v>5.6067087831460617E-2</v>
      </c>
      <c r="H2087" s="237">
        <f>unprmtd_src_summary!I2087</f>
        <v>0.5549835796410888</v>
      </c>
      <c r="I2087" s="237">
        <f>unprmtd_src_summary!J2087</f>
        <v>0</v>
      </c>
      <c r="J2087" s="237">
        <f>unprmtd_src_summary!K2087</f>
        <v>3.0514820505008603E-3</v>
      </c>
    </row>
    <row r="2088" spans="1:10" s="226" customFormat="1" x14ac:dyDescent="0.2">
      <c r="A2088" s="226" t="s">
        <v>15903</v>
      </c>
      <c r="B2088" s="226" t="str">
        <f>unprmtd_src_summary!C2088</f>
        <v>30</v>
      </c>
      <c r="C2088" s="235" t="str">
        <f>unprmtd_src_summary!D2088</f>
        <v>3001902</v>
      </c>
      <c r="D2088" s="235" t="str">
        <f>unprmtd_src_summary!E2088</f>
        <v>2310020600</v>
      </c>
      <c r="E2088" s="236" t="str">
        <f>unprmtd_src_summary!F2088</f>
        <v>Compressor engines</v>
      </c>
      <c r="F2088" s="237">
        <f>unprmtd_src_summary!G2088</f>
        <v>0</v>
      </c>
      <c r="G2088" s="237">
        <f>unprmtd_src_summary!H2088</f>
        <v>0</v>
      </c>
      <c r="H2088" s="237">
        <f>unprmtd_src_summary!I2088</f>
        <v>0</v>
      </c>
      <c r="I2088" s="237">
        <f>unprmtd_src_summary!J2088</f>
        <v>0</v>
      </c>
      <c r="J2088" s="237">
        <f>unprmtd_src_summary!K2088</f>
        <v>0</v>
      </c>
    </row>
    <row r="2089" spans="1:10" s="226" customFormat="1" x14ac:dyDescent="0.2">
      <c r="A2089" s="226" t="s">
        <v>15903</v>
      </c>
      <c r="B2089" s="226" t="str">
        <f>unprmtd_src_summary!C2089</f>
        <v>30</v>
      </c>
      <c r="C2089" s="235" t="str">
        <f>unprmtd_src_summary!D2089</f>
        <v>3002102</v>
      </c>
      <c r="D2089" s="235" t="str">
        <f>unprmtd_src_summary!E2089</f>
        <v>2310020600</v>
      </c>
      <c r="E2089" s="236" t="str">
        <f>unprmtd_src_summary!F2089</f>
        <v>Compressor engines</v>
      </c>
      <c r="F2089" s="237">
        <f>unprmtd_src_summary!G2089</f>
        <v>1.0001649800251173</v>
      </c>
      <c r="G2089" s="237">
        <f>unprmtd_src_summary!H2089</f>
        <v>0.15354454342369669</v>
      </c>
      <c r="H2089" s="237">
        <f>unprmtd_src_summary!I2089</f>
        <v>1.519870277546745</v>
      </c>
      <c r="I2089" s="237">
        <f>unprmtd_src_summary!J2089</f>
        <v>0</v>
      </c>
      <c r="J2089" s="237">
        <f>unprmtd_src_summary!K2089</f>
        <v>8.3567461113407768E-3</v>
      </c>
    </row>
    <row r="2090" spans="1:10" s="226" customFormat="1" x14ac:dyDescent="0.2">
      <c r="A2090" s="226" t="s">
        <v>15903</v>
      </c>
      <c r="B2090" s="226" t="str">
        <f>unprmtd_src_summary!C2090</f>
        <v>30</v>
      </c>
      <c r="C2090" s="235" t="str">
        <f>unprmtd_src_summary!D2090</f>
        <v>3002502</v>
      </c>
      <c r="D2090" s="235" t="str">
        <f>unprmtd_src_summary!E2090</f>
        <v>2310020600</v>
      </c>
      <c r="E2090" s="236" t="str">
        <f>unprmtd_src_summary!F2090</f>
        <v>Compressor engines</v>
      </c>
      <c r="F2090" s="237">
        <f>unprmtd_src_summary!G2090</f>
        <v>183.79877492338611</v>
      </c>
      <c r="G2090" s="237">
        <f>unprmtd_src_summary!H2090</f>
        <v>28.216643794844106</v>
      </c>
      <c r="H2090" s="237">
        <f>unprmtd_src_summary!I2090</f>
        <v>279.30421543908005</v>
      </c>
      <c r="I2090" s="237">
        <f>unprmtd_src_summary!J2090</f>
        <v>0</v>
      </c>
      <c r="J2090" s="237">
        <f>unprmtd_src_summary!K2090</f>
        <v>1.5357063367401973</v>
      </c>
    </row>
    <row r="2091" spans="1:10" s="226" customFormat="1" x14ac:dyDescent="0.2">
      <c r="A2091" s="226" t="s">
        <v>15903</v>
      </c>
      <c r="B2091" s="226" t="str">
        <f>unprmtd_src_summary!C2091</f>
        <v>30</v>
      </c>
      <c r="C2091" s="235" t="str">
        <f>unprmtd_src_summary!D2091</f>
        <v>3003302</v>
      </c>
      <c r="D2091" s="235" t="str">
        <f>unprmtd_src_summary!E2091</f>
        <v>2310020600</v>
      </c>
      <c r="E2091" s="236" t="str">
        <f>unprmtd_src_summary!F2091</f>
        <v>Compressor engines</v>
      </c>
      <c r="F2091" s="237">
        <f>unprmtd_src_summary!G2091</f>
        <v>1.5336516638110958E-2</v>
      </c>
      <c r="G2091" s="237">
        <f>unprmtd_src_summary!H2091</f>
        <v>2.3544500076872689E-3</v>
      </c>
      <c r="H2091" s="237">
        <f>unprmtd_src_summary!I2091</f>
        <v>2.3305670829207197E-2</v>
      </c>
      <c r="I2091" s="237">
        <f>unprmtd_src_summary!J2091</f>
        <v>0</v>
      </c>
      <c r="J2091" s="237">
        <f>unprmtd_src_summary!K2091</f>
        <v>1.2814223486791977E-4</v>
      </c>
    </row>
    <row r="2092" spans="1:10" s="226" customFormat="1" x14ac:dyDescent="0.2">
      <c r="A2092" s="226" t="s">
        <v>15903</v>
      </c>
      <c r="B2092" s="226" t="str">
        <f>unprmtd_src_summary!C2092</f>
        <v>30</v>
      </c>
      <c r="C2092" s="235" t="str">
        <f>unprmtd_src_summary!D2092</f>
        <v>3005502</v>
      </c>
      <c r="D2092" s="235" t="str">
        <f>unprmtd_src_summary!E2092</f>
        <v>2310020600</v>
      </c>
      <c r="E2092" s="236" t="str">
        <f>unprmtd_src_summary!F2092</f>
        <v>Compressor engines</v>
      </c>
      <c r="F2092" s="237">
        <f>unprmtd_src_summary!G2092</f>
        <v>0</v>
      </c>
      <c r="G2092" s="237">
        <f>unprmtd_src_summary!H2092</f>
        <v>0</v>
      </c>
      <c r="H2092" s="237">
        <f>unprmtd_src_summary!I2092</f>
        <v>0</v>
      </c>
      <c r="I2092" s="237">
        <f>unprmtd_src_summary!J2092</f>
        <v>0</v>
      </c>
      <c r="J2092" s="237">
        <f>unprmtd_src_summary!K2092</f>
        <v>0</v>
      </c>
    </row>
    <row r="2093" spans="1:10" s="226" customFormat="1" x14ac:dyDescent="0.2">
      <c r="A2093" s="226" t="s">
        <v>15903</v>
      </c>
      <c r="B2093" s="226" t="str">
        <f>unprmtd_src_summary!C2093</f>
        <v>30</v>
      </c>
      <c r="C2093" s="235" t="str">
        <f>unprmtd_src_summary!D2093</f>
        <v>3007902</v>
      </c>
      <c r="D2093" s="235" t="str">
        <f>unprmtd_src_summary!E2093</f>
        <v>2310020600</v>
      </c>
      <c r="E2093" s="236" t="str">
        <f>unprmtd_src_summary!F2093</f>
        <v>Compressor engines</v>
      </c>
      <c r="F2093" s="237">
        <f>unprmtd_src_summary!G2093</f>
        <v>5.8972057812571858E-2</v>
      </c>
      <c r="G2093" s="237">
        <f>unprmtd_src_summary!H2093</f>
        <v>9.0533440706550179E-3</v>
      </c>
      <c r="H2093" s="237">
        <f>unprmtd_src_summary!I2093</f>
        <v>8.9615093174773425E-2</v>
      </c>
      <c r="I2093" s="237">
        <f>unprmtd_src_summary!J2093</f>
        <v>0</v>
      </c>
      <c r="J2093" s="237">
        <f>unprmtd_src_summary!K2093</f>
        <v>4.9273322366335734E-4</v>
      </c>
    </row>
    <row r="2094" spans="1:10" s="226" customFormat="1" x14ac:dyDescent="0.2">
      <c r="A2094" s="226" t="s">
        <v>15903</v>
      </c>
      <c r="B2094" s="226" t="str">
        <f>unprmtd_src_summary!C2094</f>
        <v>30</v>
      </c>
      <c r="C2094" s="235" t="str">
        <f>unprmtd_src_summary!D2094</f>
        <v>3008302</v>
      </c>
      <c r="D2094" s="235" t="str">
        <f>unprmtd_src_summary!E2094</f>
        <v>2310020600</v>
      </c>
      <c r="E2094" s="236" t="str">
        <f>unprmtd_src_summary!F2094</f>
        <v>Compressor engines</v>
      </c>
      <c r="F2094" s="237">
        <f>unprmtd_src_summary!G2094</f>
        <v>108.55349645787203</v>
      </c>
      <c r="G2094" s="237">
        <f>unprmtd_src_summary!H2094</f>
        <v>16.665047650689843</v>
      </c>
      <c r="H2094" s="237">
        <f>unprmtd_src_summary!I2094</f>
        <v>164.96001768223502</v>
      </c>
      <c r="I2094" s="237">
        <f>unprmtd_src_summary!J2094</f>
        <v>0</v>
      </c>
      <c r="J2094" s="237">
        <f>unprmtd_src_summary!K2094</f>
        <v>0.90700437179272719</v>
      </c>
    </row>
    <row r="2095" spans="1:10" s="226" customFormat="1" x14ac:dyDescent="0.2">
      <c r="A2095" s="226" t="s">
        <v>15903</v>
      </c>
      <c r="B2095" s="226" t="str">
        <f>unprmtd_src_summary!C2095</f>
        <v>30</v>
      </c>
      <c r="C2095" s="235" t="str">
        <f>unprmtd_src_summary!D2095</f>
        <v>3008502</v>
      </c>
      <c r="D2095" s="235" t="str">
        <f>unprmtd_src_summary!E2095</f>
        <v>2310020600</v>
      </c>
      <c r="E2095" s="236" t="str">
        <f>unprmtd_src_summary!F2095</f>
        <v>Compressor engines</v>
      </c>
      <c r="F2095" s="237">
        <f>unprmtd_src_summary!G2095</f>
        <v>4.4965826425865272</v>
      </c>
      <c r="G2095" s="237">
        <f>unprmtd_src_summary!H2095</f>
        <v>0.69031184115797473</v>
      </c>
      <c r="H2095" s="237">
        <f>unprmtd_src_summary!I2095</f>
        <v>6.8330949848176372</v>
      </c>
      <c r="I2095" s="237">
        <f>unprmtd_src_summary!J2095</f>
        <v>0</v>
      </c>
      <c r="J2095" s="237">
        <f>unprmtd_src_summary!K2095</f>
        <v>3.7570601114041931E-2</v>
      </c>
    </row>
    <row r="2096" spans="1:10" s="226" customFormat="1" x14ac:dyDescent="0.2">
      <c r="A2096" s="226" t="s">
        <v>15903</v>
      </c>
      <c r="B2096" s="226" t="str">
        <f>unprmtd_src_summary!C2096</f>
        <v>30</v>
      </c>
      <c r="C2096" s="235" t="str">
        <f>unprmtd_src_summary!D2096</f>
        <v>3009102</v>
      </c>
      <c r="D2096" s="235" t="str">
        <f>unprmtd_src_summary!E2096</f>
        <v>2310020600</v>
      </c>
      <c r="E2096" s="236" t="str">
        <f>unprmtd_src_summary!F2096</f>
        <v>Compressor engines</v>
      </c>
      <c r="F2096" s="237">
        <f>unprmtd_src_summary!G2096</f>
        <v>5.0070785573666061</v>
      </c>
      <c r="G2096" s="237">
        <f>unprmtd_src_summary!H2096</f>
        <v>0.76868277367412918</v>
      </c>
      <c r="H2096" s="237">
        <f>unprmtd_src_summary!I2096</f>
        <v>7.6088545676654515</v>
      </c>
      <c r="I2096" s="237">
        <f>unprmtd_src_summary!J2096</f>
        <v>0</v>
      </c>
      <c r="J2096" s="237">
        <f>unprmtd_src_summary!K2096</f>
        <v>4.1835982162063266E-2</v>
      </c>
    </row>
    <row r="2097" spans="1:10" s="226" customFormat="1" x14ac:dyDescent="0.2">
      <c r="A2097" s="226" t="s">
        <v>15903</v>
      </c>
      <c r="B2097" s="226" t="str">
        <f>unprmtd_src_summary!C2097</f>
        <v>30</v>
      </c>
      <c r="C2097" s="235" t="str">
        <f>unprmtd_src_summary!D2097</f>
        <v>3010502</v>
      </c>
      <c r="D2097" s="235" t="str">
        <f>unprmtd_src_summary!E2097</f>
        <v>2310020600</v>
      </c>
      <c r="E2097" s="236" t="str">
        <f>unprmtd_src_summary!F2097</f>
        <v>Compressor engines</v>
      </c>
      <c r="F2097" s="237">
        <f>unprmtd_src_summary!G2097</f>
        <v>11.515139897212441</v>
      </c>
      <c r="G2097" s="237">
        <f>unprmtd_src_summary!H2097</f>
        <v>1.7677952470732132</v>
      </c>
      <c r="H2097" s="237">
        <f>unprmtd_src_summary!I2097</f>
        <v>17.498631946827764</v>
      </c>
      <c r="I2097" s="237">
        <f>unprmtd_src_summary!J2097</f>
        <v>0</v>
      </c>
      <c r="J2097" s="237">
        <f>unprmtd_src_summary!K2097</f>
        <v>9.6213227296919043E-2</v>
      </c>
    </row>
    <row r="2098" spans="1:10" s="226" customFormat="1" x14ac:dyDescent="0.2">
      <c r="A2098" s="226" t="s">
        <v>15903</v>
      </c>
      <c r="B2098" s="226" t="str">
        <f>unprmtd_src_summary!C2098</f>
        <v>30</v>
      </c>
      <c r="C2098" s="235" t="str">
        <f>unprmtd_src_summary!D2098</f>
        <v>3010902</v>
      </c>
      <c r="D2098" s="235" t="str">
        <f>unprmtd_src_summary!E2098</f>
        <v>2310020600</v>
      </c>
      <c r="E2098" s="236" t="str">
        <f>unprmtd_src_summary!F2098</f>
        <v>Compressor engines</v>
      </c>
      <c r="F2098" s="237">
        <f>unprmtd_src_summary!G2098</f>
        <v>3.546916119857034</v>
      </c>
      <c r="G2098" s="237">
        <f>unprmtd_src_summary!H2098</f>
        <v>0.54451978129840262</v>
      </c>
      <c r="H2098" s="237">
        <f>unprmtd_src_summary!I2098</f>
        <v>5.3899631512660573</v>
      </c>
      <c r="I2098" s="237">
        <f>unprmtd_src_summary!J2098</f>
        <v>0</v>
      </c>
      <c r="J2098" s="237">
        <f>unprmtd_src_summary!K2098</f>
        <v>2.9635788178789077E-2</v>
      </c>
    </row>
    <row r="2099" spans="1:10" s="226" customFormat="1" x14ac:dyDescent="0.2">
      <c r="A2099" s="226" t="s">
        <v>15903</v>
      </c>
      <c r="B2099" s="226" t="str">
        <f>unprmtd_src_summary!C2099</f>
        <v>38</v>
      </c>
      <c r="C2099" s="235" t="str">
        <f>unprmtd_src_summary!D2099</f>
        <v>3800702</v>
      </c>
      <c r="D2099" s="235" t="str">
        <f>unprmtd_src_summary!E2099</f>
        <v>2310020600</v>
      </c>
      <c r="E2099" s="236" t="str">
        <f>unprmtd_src_summary!F2099</f>
        <v>Compressor engines</v>
      </c>
      <c r="F2099" s="237">
        <f>unprmtd_src_summary!G2099</f>
        <v>30.830369129787414</v>
      </c>
      <c r="G2099" s="237">
        <f>unprmtd_src_summary!H2099</f>
        <v>4.7330540922342221</v>
      </c>
      <c r="H2099" s="237">
        <f>unprmtd_src_summary!I2099</f>
        <v>46.85043230066087</v>
      </c>
      <c r="I2099" s="237">
        <f>unprmtd_src_summary!J2099</f>
        <v>0</v>
      </c>
      <c r="J2099" s="237">
        <f>unprmtd_src_summary!K2099</f>
        <v>0.257599068635738</v>
      </c>
    </row>
    <row r="2100" spans="1:10" s="226" customFormat="1" x14ac:dyDescent="0.2">
      <c r="A2100" s="226" t="s">
        <v>15903</v>
      </c>
      <c r="B2100" s="226" t="str">
        <f>unprmtd_src_summary!C2100</f>
        <v>38</v>
      </c>
      <c r="C2100" s="235" t="str">
        <f>unprmtd_src_summary!D2100</f>
        <v>3800902</v>
      </c>
      <c r="D2100" s="235" t="str">
        <f>unprmtd_src_summary!E2100</f>
        <v>2310020600</v>
      </c>
      <c r="E2100" s="236" t="str">
        <f>unprmtd_src_summary!F2100</f>
        <v>Compressor engines</v>
      </c>
      <c r="F2100" s="237">
        <f>unprmtd_src_summary!G2100</f>
        <v>0.71920559759543157</v>
      </c>
      <c r="G2100" s="237">
        <f>unprmtd_src_summary!H2100</f>
        <v>0.11041187935592807</v>
      </c>
      <c r="H2100" s="237">
        <f>unprmtd_src_summary!I2100</f>
        <v>1.0929189014427301</v>
      </c>
      <c r="I2100" s="237">
        <f>unprmtd_src_summary!J2100</f>
        <v>0</v>
      </c>
      <c r="J2100" s="237">
        <f>unprmtd_src_summary!K2100</f>
        <v>6.0092271785092966E-3</v>
      </c>
    </row>
    <row r="2101" spans="1:10" s="226" customFormat="1" x14ac:dyDescent="0.2">
      <c r="A2101" s="226" t="s">
        <v>15903</v>
      </c>
      <c r="B2101" s="226" t="str">
        <f>unprmtd_src_summary!C2101</f>
        <v>38</v>
      </c>
      <c r="C2101" s="235" t="str">
        <f>unprmtd_src_summary!D2101</f>
        <v>3801102</v>
      </c>
      <c r="D2101" s="235" t="str">
        <f>unprmtd_src_summary!E2101</f>
        <v>2310020600</v>
      </c>
      <c r="E2101" s="236" t="str">
        <f>unprmtd_src_summary!F2101</f>
        <v>Compressor engines</v>
      </c>
      <c r="F2101" s="237">
        <f>unprmtd_src_summary!G2101</f>
        <v>136.7844590740367</v>
      </c>
      <c r="G2101" s="237">
        <f>unprmtd_src_summary!H2101</f>
        <v>20.9990428933563</v>
      </c>
      <c r="H2101" s="237">
        <f>unprmtd_src_summary!I2101</f>
        <v>207.86034097266298</v>
      </c>
      <c r="I2101" s="237">
        <f>unprmtd_src_summary!J2101</f>
        <v>0</v>
      </c>
      <c r="J2101" s="237">
        <f>unprmtd_src_summary!K2101</f>
        <v>1.142884443354637</v>
      </c>
    </row>
    <row r="2102" spans="1:10" s="226" customFormat="1" x14ac:dyDescent="0.2">
      <c r="A2102" s="226" t="s">
        <v>15903</v>
      </c>
      <c r="B2102" s="226" t="str">
        <f>unprmtd_src_summary!C2102</f>
        <v>38</v>
      </c>
      <c r="C2102" s="235" t="str">
        <f>unprmtd_src_summary!D2102</f>
        <v>3801302</v>
      </c>
      <c r="D2102" s="235" t="str">
        <f>unprmtd_src_summary!E2102</f>
        <v>2310020600</v>
      </c>
      <c r="E2102" s="236" t="str">
        <f>unprmtd_src_summary!F2102</f>
        <v>Compressor engines</v>
      </c>
      <c r="F2102" s="237">
        <f>unprmtd_src_summary!G2102</f>
        <v>19.504442631225711</v>
      </c>
      <c r="G2102" s="237">
        <f>unprmtd_src_summary!H2102</f>
        <v>2.9943067377444348</v>
      </c>
      <c r="H2102" s="237">
        <f>unprmtd_src_summary!I2102</f>
        <v>29.639332737456098</v>
      </c>
      <c r="I2102" s="237">
        <f>unprmtd_src_summary!J2102</f>
        <v>0</v>
      </c>
      <c r="J2102" s="237">
        <f>unprmtd_src_summary!K2102</f>
        <v>0.16296678884744739</v>
      </c>
    </row>
    <row r="2103" spans="1:10" s="226" customFormat="1" x14ac:dyDescent="0.2">
      <c r="A2103" s="226" t="s">
        <v>15903</v>
      </c>
      <c r="B2103" s="226" t="str">
        <f>unprmtd_src_summary!C2103</f>
        <v>38</v>
      </c>
      <c r="C2103" s="235" t="str">
        <f>unprmtd_src_summary!D2103</f>
        <v>3802302</v>
      </c>
      <c r="D2103" s="235" t="str">
        <f>unprmtd_src_summary!E2103</f>
        <v>2310020600</v>
      </c>
      <c r="E2103" s="236" t="str">
        <f>unprmtd_src_summary!F2103</f>
        <v>Compressor engines</v>
      </c>
      <c r="F2103" s="237">
        <f>unprmtd_src_summary!G2103</f>
        <v>15.000829001102808</v>
      </c>
      <c r="G2103" s="237">
        <f>unprmtd_src_summary!H2103</f>
        <v>2.3029155048934382</v>
      </c>
      <c r="H2103" s="237">
        <f>unprmtd_src_summary!I2103</f>
        <v>22.795553326377039</v>
      </c>
      <c r="I2103" s="237">
        <f>unprmtd_src_summary!J2103</f>
        <v>0</v>
      </c>
      <c r="J2103" s="237">
        <f>unprmtd_src_summary!K2103</f>
        <v>0.12533744124764867</v>
      </c>
    </row>
    <row r="2104" spans="1:10" s="226" customFormat="1" x14ac:dyDescent="0.2">
      <c r="A2104" s="226" t="s">
        <v>15903</v>
      </c>
      <c r="B2104" s="226" t="str">
        <f>unprmtd_src_summary!C2104</f>
        <v>38</v>
      </c>
      <c r="C2104" s="235" t="str">
        <f>unprmtd_src_summary!D2104</f>
        <v>3802502</v>
      </c>
      <c r="D2104" s="235" t="str">
        <f>unprmtd_src_summary!E2104</f>
        <v>2310020600</v>
      </c>
      <c r="E2104" s="236" t="str">
        <f>unprmtd_src_summary!F2104</f>
        <v>Compressor engines</v>
      </c>
      <c r="F2104" s="237">
        <f>unprmtd_src_summary!G2104</f>
        <v>38.837018234445701</v>
      </c>
      <c r="G2104" s="237">
        <f>unprmtd_src_summary!H2104</f>
        <v>5.9622285841241842</v>
      </c>
      <c r="H2104" s="237">
        <f>unprmtd_src_summary!I2104</f>
        <v>59.017492975601499</v>
      </c>
      <c r="I2104" s="237">
        <f>unprmtd_src_summary!J2104</f>
        <v>0</v>
      </c>
      <c r="J2104" s="237">
        <f>unprmtd_src_summary!K2104</f>
        <v>0.32449756549026987</v>
      </c>
    </row>
    <row r="2105" spans="1:10" s="226" customFormat="1" x14ac:dyDescent="0.2">
      <c r="A2105" s="226" t="s">
        <v>15903</v>
      </c>
      <c r="B2105" s="226" t="str">
        <f>unprmtd_src_summary!C2105</f>
        <v>38</v>
      </c>
      <c r="C2105" s="235" t="str">
        <f>unprmtd_src_summary!D2105</f>
        <v>3803302</v>
      </c>
      <c r="D2105" s="235" t="str">
        <f>unprmtd_src_summary!E2105</f>
        <v>2310020600</v>
      </c>
      <c r="E2105" s="236" t="str">
        <f>unprmtd_src_summary!F2105</f>
        <v>Compressor engines</v>
      </c>
      <c r="F2105" s="237">
        <f>unprmtd_src_summary!G2105</f>
        <v>4.4342631624209794</v>
      </c>
      <c r="G2105" s="237">
        <f>unprmtd_src_summary!H2105</f>
        <v>0.68074460343267373</v>
      </c>
      <c r="H2105" s="237">
        <f>unprmtd_src_summary!I2105</f>
        <v>6.7383930831239756</v>
      </c>
      <c r="I2105" s="237">
        <f>unprmtd_src_summary!J2105</f>
        <v>0</v>
      </c>
      <c r="J2105" s="237">
        <f>unprmtd_src_summary!K2105</f>
        <v>3.7049898945964471E-2</v>
      </c>
    </row>
    <row r="2106" spans="1:10" s="226" customFormat="1" x14ac:dyDescent="0.2">
      <c r="A2106" s="226" t="s">
        <v>15903</v>
      </c>
      <c r="B2106" s="226" t="str">
        <f>unprmtd_src_summary!C2106</f>
        <v>38</v>
      </c>
      <c r="C2106" s="235" t="str">
        <f>unprmtd_src_summary!D2106</f>
        <v>3804902</v>
      </c>
      <c r="D2106" s="235" t="str">
        <f>unprmtd_src_summary!E2106</f>
        <v>2310020600</v>
      </c>
      <c r="E2106" s="236" t="str">
        <f>unprmtd_src_summary!F2106</f>
        <v>Compressor engines</v>
      </c>
      <c r="F2106" s="237">
        <f>unprmtd_src_summary!G2106</f>
        <v>0</v>
      </c>
      <c r="G2106" s="237">
        <f>unprmtd_src_summary!H2106</f>
        <v>0</v>
      </c>
      <c r="H2106" s="237">
        <f>unprmtd_src_summary!I2106</f>
        <v>0</v>
      </c>
      <c r="I2106" s="237">
        <f>unprmtd_src_summary!J2106</f>
        <v>0</v>
      </c>
      <c r="J2106" s="237">
        <f>unprmtd_src_summary!K2106</f>
        <v>0</v>
      </c>
    </row>
    <row r="2107" spans="1:10" s="226" customFormat="1" x14ac:dyDescent="0.2">
      <c r="A2107" s="226" t="s">
        <v>15903</v>
      </c>
      <c r="B2107" s="226" t="str">
        <f>unprmtd_src_summary!C2107</f>
        <v>38</v>
      </c>
      <c r="C2107" s="235" t="str">
        <f>unprmtd_src_summary!D2107</f>
        <v>3805302</v>
      </c>
      <c r="D2107" s="235" t="str">
        <f>unprmtd_src_summary!E2107</f>
        <v>2310020600</v>
      </c>
      <c r="E2107" s="236" t="str">
        <f>unprmtd_src_summary!F2107</f>
        <v>Compressor engines</v>
      </c>
      <c r="F2107" s="237">
        <f>unprmtd_src_summary!G2107</f>
        <v>121.9503008930193</v>
      </c>
      <c r="G2107" s="237">
        <f>unprmtd_src_summary!H2107</f>
        <v>18.721714562062385</v>
      </c>
      <c r="H2107" s="237">
        <f>unprmtd_src_summary!I2107</f>
        <v>185.31806388634763</v>
      </c>
      <c r="I2107" s="237">
        <f>unprmtd_src_summary!J2107</f>
        <v>0</v>
      </c>
      <c r="J2107" s="237">
        <f>unprmtd_src_summary!K2107</f>
        <v>1.0189395980840916</v>
      </c>
    </row>
    <row r="2108" spans="1:10" s="226" customFormat="1" x14ac:dyDescent="0.2">
      <c r="A2108" s="226" t="s">
        <v>15903</v>
      </c>
      <c r="B2108" s="226" t="str">
        <f>unprmtd_src_summary!C2108</f>
        <v>38</v>
      </c>
      <c r="C2108" s="235" t="str">
        <f>unprmtd_src_summary!D2108</f>
        <v>3805502</v>
      </c>
      <c r="D2108" s="235" t="str">
        <f>unprmtd_src_summary!E2108</f>
        <v>2310020600</v>
      </c>
      <c r="E2108" s="236" t="str">
        <f>unprmtd_src_summary!F2108</f>
        <v>Compressor engines</v>
      </c>
      <c r="F2108" s="237">
        <f>unprmtd_src_summary!G2108</f>
        <v>0</v>
      </c>
      <c r="G2108" s="237">
        <f>unprmtd_src_summary!H2108</f>
        <v>0</v>
      </c>
      <c r="H2108" s="237">
        <f>unprmtd_src_summary!I2108</f>
        <v>0</v>
      </c>
      <c r="I2108" s="237">
        <f>unprmtd_src_summary!J2108</f>
        <v>0</v>
      </c>
      <c r="J2108" s="237">
        <f>unprmtd_src_summary!K2108</f>
        <v>0</v>
      </c>
    </row>
    <row r="2109" spans="1:10" s="226" customFormat="1" x14ac:dyDescent="0.2">
      <c r="A2109" s="226" t="s">
        <v>15903</v>
      </c>
      <c r="B2109" s="226" t="str">
        <f>unprmtd_src_summary!C2109</f>
        <v>38</v>
      </c>
      <c r="C2109" s="235" t="str">
        <f>unprmtd_src_summary!D2109</f>
        <v>3805702</v>
      </c>
      <c r="D2109" s="235" t="str">
        <f>unprmtd_src_summary!E2109</f>
        <v>2310020600</v>
      </c>
      <c r="E2109" s="236" t="str">
        <f>unprmtd_src_summary!F2109</f>
        <v>Compressor engines</v>
      </c>
      <c r="F2109" s="237">
        <f>unprmtd_src_summary!G2109</f>
        <v>9.0478445189220817E-3</v>
      </c>
      <c r="G2109" s="237">
        <f>unprmtd_src_summary!H2109</f>
        <v>1.3890179954027173E-3</v>
      </c>
      <c r="H2109" s="237">
        <f>unprmtd_src_summary!I2109</f>
        <v>1.3749281603349633E-2</v>
      </c>
      <c r="I2109" s="237">
        <f>unprmtd_src_summary!J2109</f>
        <v>0</v>
      </c>
      <c r="J2109" s="237">
        <f>unprmtd_src_summary!K2109</f>
        <v>7.5598067328471401E-5</v>
      </c>
    </row>
    <row r="2110" spans="1:10" s="226" customFormat="1" x14ac:dyDescent="0.2">
      <c r="A2110" s="226" t="s">
        <v>15903</v>
      </c>
      <c r="B2110" s="226" t="str">
        <f>unprmtd_src_summary!C2110</f>
        <v>38</v>
      </c>
      <c r="C2110" s="235" t="str">
        <f>unprmtd_src_summary!D2110</f>
        <v>3806102</v>
      </c>
      <c r="D2110" s="235" t="str">
        <f>unprmtd_src_summary!E2110</f>
        <v>2310020600</v>
      </c>
      <c r="E2110" s="236" t="str">
        <f>unprmtd_src_summary!F2110</f>
        <v>Compressor engines</v>
      </c>
      <c r="F2110" s="237">
        <f>unprmtd_src_summary!G2110</f>
        <v>93.908096482089178</v>
      </c>
      <c r="G2110" s="237">
        <f>unprmtd_src_summary!H2110</f>
        <v>14.416697331043055</v>
      </c>
      <c r="H2110" s="237">
        <f>unprmtd_src_summary!I2110</f>
        <v>142.70458125871897</v>
      </c>
      <c r="I2110" s="237">
        <f>unprmtd_src_summary!J2110</f>
        <v>0</v>
      </c>
      <c r="J2110" s="237">
        <f>unprmtd_src_summary!K2110</f>
        <v>0.78463667072246945</v>
      </c>
    </row>
    <row r="2111" spans="1:10" s="226" customFormat="1" x14ac:dyDescent="0.2">
      <c r="A2111" s="226" t="s">
        <v>15903</v>
      </c>
      <c r="B2111" s="226" t="str">
        <f>unprmtd_src_summary!C2111</f>
        <v>38</v>
      </c>
      <c r="C2111" s="235" t="str">
        <f>unprmtd_src_summary!D2111</f>
        <v>3807502</v>
      </c>
      <c r="D2111" s="235" t="str">
        <f>unprmtd_src_summary!E2111</f>
        <v>2310020600</v>
      </c>
      <c r="E2111" s="236" t="str">
        <f>unprmtd_src_summary!F2111</f>
        <v>Compressor engines</v>
      </c>
      <c r="F2111" s="237">
        <f>unprmtd_src_summary!G2111</f>
        <v>0.49704319858747181</v>
      </c>
      <c r="G2111" s="237">
        <f>unprmtd_src_summary!H2111</f>
        <v>7.6305682075621717E-2</v>
      </c>
      <c r="H2111" s="237">
        <f>unprmtd_src_summary!I2111</f>
        <v>0.75531657204283542</v>
      </c>
      <c r="I2111" s="237">
        <f>unprmtd_src_summary!J2111</f>
        <v>0</v>
      </c>
      <c r="J2111" s="237">
        <f>unprmtd_src_summary!K2111</f>
        <v>4.1529786584408555E-3</v>
      </c>
    </row>
    <row r="2112" spans="1:10" s="226" customFormat="1" ht="11.25" customHeight="1" x14ac:dyDescent="0.2">
      <c r="A2112" s="226" t="s">
        <v>15903</v>
      </c>
      <c r="B2112" s="226" t="str">
        <f>unprmtd_src_summary!C2112</f>
        <v>38</v>
      </c>
      <c r="C2112" s="235" t="str">
        <f>unprmtd_src_summary!D2112</f>
        <v>3808702</v>
      </c>
      <c r="D2112" s="235" t="str">
        <f>unprmtd_src_summary!E2112</f>
        <v>2310020600</v>
      </c>
      <c r="E2112" s="236" t="str">
        <f>unprmtd_src_summary!F2112</f>
        <v>Compressor engines</v>
      </c>
      <c r="F2112" s="237">
        <f>unprmtd_src_summary!G2112</f>
        <v>14.397375587759125</v>
      </c>
      <c r="G2112" s="237">
        <f>unprmtd_src_summary!H2112</f>
        <v>2.2102738100932462</v>
      </c>
      <c r="H2112" s="237">
        <f>unprmtd_src_summary!I2112</f>
        <v>21.878533709471274</v>
      </c>
      <c r="I2112" s="237">
        <f>unprmtd_src_summary!J2112</f>
        <v>0</v>
      </c>
      <c r="J2112" s="237">
        <f>unprmtd_src_summary!K2112</f>
        <v>0.12029536612399408</v>
      </c>
    </row>
    <row r="2113" spans="1:11" s="226" customFormat="1" x14ac:dyDescent="0.2">
      <c r="A2113" s="226" t="s">
        <v>15903</v>
      </c>
      <c r="B2113" s="226" t="str">
        <f>unprmtd_src_summary!C2113</f>
        <v>38</v>
      </c>
      <c r="C2113" s="235" t="str">
        <f>unprmtd_src_summary!D2113</f>
        <v>3808902</v>
      </c>
      <c r="D2113" s="235" t="str">
        <f>unprmtd_src_summary!E2113</f>
        <v>2310020600</v>
      </c>
      <c r="E2113" s="236" t="str">
        <f>unprmtd_src_summary!F2113</f>
        <v>Compressor engines</v>
      </c>
      <c r="F2113" s="237">
        <f>unprmtd_src_summary!G2113</f>
        <v>3.9953866794481874</v>
      </c>
      <c r="G2113" s="237">
        <f>unprmtd_src_summary!H2113</f>
        <v>0.61336862992502017</v>
      </c>
      <c r="H2113" s="237">
        <f>unprmtd_src_summary!I2113</f>
        <v>6.0714677904909102</v>
      </c>
      <c r="I2113" s="237">
        <f>unprmtd_src_summary!J2113</f>
        <v>0</v>
      </c>
      <c r="J2113" s="237">
        <f>unprmtd_src_summary!K2113</f>
        <v>3.3382924581045512E-2</v>
      </c>
    </row>
    <row r="2114" spans="1:11" s="226" customFormat="1" x14ac:dyDescent="0.2">
      <c r="A2114" s="226" t="s">
        <v>15903</v>
      </c>
      <c r="B2114" s="226" t="str">
        <f>unprmtd_src_summary!C2114</f>
        <v>38</v>
      </c>
      <c r="C2114" s="235" t="str">
        <f>unprmtd_src_summary!D2114</f>
        <v>3810102</v>
      </c>
      <c r="D2114" s="235" t="str">
        <f>unprmtd_src_summary!E2114</f>
        <v>2310020600</v>
      </c>
      <c r="E2114" s="236" t="str">
        <f>unprmtd_src_summary!F2114</f>
        <v>Compressor engines</v>
      </c>
      <c r="F2114" s="237">
        <f>unprmtd_src_summary!G2114</f>
        <v>0.12625664770251255</v>
      </c>
      <c r="G2114" s="237">
        <f>unprmtd_src_summary!H2114</f>
        <v>1.938282154730309E-2</v>
      </c>
      <c r="H2114" s="237">
        <f>unprmtd_src_summary!I2114</f>
        <v>0.19186207277615364</v>
      </c>
      <c r="I2114" s="237">
        <f>unprmtd_src_summary!J2114</f>
        <v>0</v>
      </c>
      <c r="J2114" s="237">
        <f>unprmtd_src_summary!K2114</f>
        <v>1.0549207088738472E-3</v>
      </c>
    </row>
    <row r="2115" spans="1:11" s="226" customFormat="1" x14ac:dyDescent="0.2">
      <c r="A2115" s="226" t="s">
        <v>15903</v>
      </c>
      <c r="B2115" s="226" t="str">
        <f>unprmtd_src_summary!C2115</f>
        <v>38</v>
      </c>
      <c r="C2115" s="235" t="str">
        <f>unprmtd_src_summary!D2115</f>
        <v>3810502</v>
      </c>
      <c r="D2115" s="235" t="str">
        <f>unprmtd_src_summary!E2115</f>
        <v>2310020600</v>
      </c>
      <c r="E2115" s="236" t="str">
        <f>unprmtd_src_summary!F2115</f>
        <v>Compressor engines</v>
      </c>
      <c r="F2115" s="237">
        <f>unprmtd_src_summary!G2115</f>
        <v>137.23165509206248</v>
      </c>
      <c r="G2115" s="237">
        <f>unprmtd_src_summary!H2115</f>
        <v>21.067696075361276</v>
      </c>
      <c r="H2115" s="237">
        <f>unprmtd_src_summary!I2115</f>
        <v>208.53990879358147</v>
      </c>
      <c r="I2115" s="237">
        <f>unprmtd_src_summary!J2115</f>
        <v>0</v>
      </c>
      <c r="J2115" s="237">
        <f>unprmtd_src_summary!K2115</f>
        <v>1.1466209304935391</v>
      </c>
    </row>
    <row r="2116" spans="1:11" s="226" customFormat="1" x14ac:dyDescent="0.2">
      <c r="A2116" s="226" t="s">
        <v>15903</v>
      </c>
      <c r="B2116" s="226" t="str">
        <f>unprmtd_src_summary!C2116</f>
        <v>46</v>
      </c>
      <c r="C2116" s="235" t="str">
        <f>unprmtd_src_summary!D2116</f>
        <v>4606302</v>
      </c>
      <c r="D2116" s="235" t="str">
        <f>unprmtd_src_summary!E2116</f>
        <v>2310020600</v>
      </c>
      <c r="E2116" s="236" t="str">
        <f>unprmtd_src_summary!F2116</f>
        <v>Compressor engines</v>
      </c>
      <c r="F2116" s="237">
        <f>unprmtd_src_summary!G2116</f>
        <v>88.312746962553064</v>
      </c>
      <c r="G2116" s="237">
        <f>unprmtd_src_summary!H2116</f>
        <v>13.55770366056721</v>
      </c>
      <c r="H2116" s="237">
        <f>unprmtd_src_summary!I2116</f>
        <v>134.20177862408278</v>
      </c>
      <c r="I2116" s="237">
        <f>unprmtd_src_summary!J2116</f>
        <v>0</v>
      </c>
      <c r="J2116" s="237">
        <f>unprmtd_src_summary!K2116</f>
        <v>0.73788546839802727</v>
      </c>
    </row>
    <row r="2117" spans="1:11" s="226" customFormat="1" x14ac:dyDescent="0.2">
      <c r="A2117" s="226" t="s">
        <v>15903</v>
      </c>
      <c r="B2117" s="226" t="str">
        <f>unprmtd_src_summary!C2117</f>
        <v>46</v>
      </c>
      <c r="C2117" s="235" t="str">
        <f>unprmtd_src_summary!D2117</f>
        <v>4601902</v>
      </c>
      <c r="D2117" s="235" t="str">
        <f>unprmtd_src_summary!E2117</f>
        <v>2310020600</v>
      </c>
      <c r="E2117" s="236" t="str">
        <f>unprmtd_src_summary!F2117</f>
        <v>Compressor engines</v>
      </c>
      <c r="F2117" s="237">
        <f>unprmtd_src_summary!G2117</f>
        <v>0</v>
      </c>
      <c r="G2117" s="237">
        <f>unprmtd_src_summary!H2117</f>
        <v>0</v>
      </c>
      <c r="H2117" s="237">
        <f>unprmtd_src_summary!I2117</f>
        <v>0</v>
      </c>
      <c r="I2117" s="237">
        <f>unprmtd_src_summary!J2117</f>
        <v>0</v>
      </c>
      <c r="J2117" s="237">
        <f>unprmtd_src_summary!K2117</f>
        <v>0</v>
      </c>
    </row>
    <row r="2118" spans="1:11" s="30" customFormat="1" x14ac:dyDescent="0.2">
      <c r="A2118" t="s">
        <v>15903</v>
      </c>
      <c r="B2118" t="str">
        <f>unprmtd_src_summary!C2118</f>
        <v>30</v>
      </c>
      <c r="C2118" s="143">
        <f>unprmtd_src_summary!D2118</f>
        <v>30011</v>
      </c>
      <c r="D2118" s="143" t="str">
        <f>unprmtd_src_summary!E2118</f>
        <v>2310003501</v>
      </c>
      <c r="E2118" s="28" t="str">
        <f>unprmtd_src_summary!F2118</f>
        <v>Casinghead Gas Venting and Flaring</v>
      </c>
      <c r="F2118" s="144">
        <f>unprmtd_src_summary!G2118</f>
        <v>0</v>
      </c>
      <c r="G2118" s="144">
        <f>unprmtd_src_summary!H2118</f>
        <v>0</v>
      </c>
      <c r="H2118" s="144">
        <f>unprmtd_src_summary!I2118</f>
        <v>0</v>
      </c>
      <c r="I2118" s="144">
        <f>unprmtd_src_summary!J2118</f>
        <v>0</v>
      </c>
      <c r="J2118" s="144">
        <f>unprmtd_src_summary!K2118</f>
        <v>0</v>
      </c>
    </row>
    <row r="2119" spans="1:11" s="30" customFormat="1" x14ac:dyDescent="0.2">
      <c r="A2119" t="s">
        <v>15903</v>
      </c>
      <c r="B2119" t="str">
        <f>unprmtd_src_summary!C2119</f>
        <v>30</v>
      </c>
      <c r="C2119" s="143">
        <f>unprmtd_src_summary!D2119</f>
        <v>30017</v>
      </c>
      <c r="D2119" s="143" t="str">
        <f>unprmtd_src_summary!E2119</f>
        <v>2310003501</v>
      </c>
      <c r="E2119" s="28" t="str">
        <f>unprmtd_src_summary!F2119</f>
        <v>Casinghead Gas Venting and Flaring</v>
      </c>
      <c r="F2119" s="144">
        <f>unprmtd_src_summary!G2119</f>
        <v>0</v>
      </c>
      <c r="G2119" s="144">
        <f>unprmtd_src_summary!H2119</f>
        <v>0</v>
      </c>
      <c r="H2119" s="144">
        <f>unprmtd_src_summary!I2119</f>
        <v>0</v>
      </c>
      <c r="I2119" s="144">
        <f>unprmtd_src_summary!J2119</f>
        <v>0</v>
      </c>
      <c r="J2119" s="144">
        <f>unprmtd_src_summary!K2119</f>
        <v>0</v>
      </c>
    </row>
    <row r="2120" spans="1:11" s="30" customFormat="1" x14ac:dyDescent="0.2">
      <c r="A2120" t="s">
        <v>15903</v>
      </c>
      <c r="B2120" t="str">
        <f>unprmtd_src_summary!C2120</f>
        <v>30</v>
      </c>
      <c r="C2120" s="143">
        <f>unprmtd_src_summary!D2120</f>
        <v>30019</v>
      </c>
      <c r="D2120" s="143" t="str">
        <f>unprmtd_src_summary!E2120</f>
        <v>2310003501</v>
      </c>
      <c r="E2120" s="28" t="str">
        <f>unprmtd_src_summary!F2120</f>
        <v>Casinghead Gas Venting and Flaring</v>
      </c>
      <c r="F2120" s="144">
        <f>unprmtd_src_summary!G2120</f>
        <v>5.6156970891373087E-2</v>
      </c>
      <c r="G2120" s="144">
        <f>unprmtd_src_summary!H2120</f>
        <v>1.6630203090356097</v>
      </c>
      <c r="H2120" s="144">
        <f>unprmtd_src_summary!I2120</f>
        <v>0.30555998867364775</v>
      </c>
      <c r="I2120" s="144">
        <f>unprmtd_src_summary!J2120</f>
        <v>0</v>
      </c>
      <c r="J2120" s="144">
        <f>unprmtd_src_summary!K2120</f>
        <v>0</v>
      </c>
    </row>
    <row r="2121" spans="1:11" s="30" customFormat="1" x14ac:dyDescent="0.2">
      <c r="A2121" t="s">
        <v>15903</v>
      </c>
      <c r="B2121" t="str">
        <f>unprmtd_src_summary!C2121</f>
        <v>30</v>
      </c>
      <c r="C2121" s="143">
        <f>unprmtd_src_summary!D2121</f>
        <v>30021</v>
      </c>
      <c r="D2121" s="143" t="str">
        <f>unprmtd_src_summary!E2121</f>
        <v>2310003501</v>
      </c>
      <c r="E2121" s="28" t="str">
        <f>unprmtd_src_summary!F2121</f>
        <v>Casinghead Gas Venting and Flaring</v>
      </c>
      <c r="F2121" s="144">
        <f>unprmtd_src_summary!G2121</f>
        <v>0</v>
      </c>
      <c r="G2121" s="144">
        <f>unprmtd_src_summary!H2121</f>
        <v>0</v>
      </c>
      <c r="H2121" s="144">
        <f>unprmtd_src_summary!I2121</f>
        <v>0</v>
      </c>
      <c r="I2121" s="144">
        <f>unprmtd_src_summary!J2121</f>
        <v>0</v>
      </c>
      <c r="J2121" s="144">
        <f>unprmtd_src_summary!K2121</f>
        <v>0</v>
      </c>
    </row>
    <row r="2122" spans="1:11" s="30" customFormat="1" x14ac:dyDescent="0.2">
      <c r="A2122" t="s">
        <v>15903</v>
      </c>
      <c r="B2122" t="str">
        <f>unprmtd_src_summary!C2122</f>
        <v>30</v>
      </c>
      <c r="C2122" s="143">
        <f>unprmtd_src_summary!D2122</f>
        <v>30025</v>
      </c>
      <c r="D2122" s="143" t="str">
        <f>unprmtd_src_summary!E2122</f>
        <v>2310003501</v>
      </c>
      <c r="E2122" s="28" t="str">
        <f>unprmtd_src_summary!F2122</f>
        <v>Casinghead Gas Venting and Flaring</v>
      </c>
      <c r="F2122" s="144">
        <f>unprmtd_src_summary!G2122</f>
        <v>0</v>
      </c>
      <c r="G2122" s="144">
        <f>unprmtd_src_summary!H2122</f>
        <v>0</v>
      </c>
      <c r="H2122" s="144">
        <f>unprmtd_src_summary!I2122</f>
        <v>0</v>
      </c>
      <c r="I2122" s="144">
        <f>unprmtd_src_summary!J2122</f>
        <v>0</v>
      </c>
      <c r="J2122" s="144">
        <f>unprmtd_src_summary!K2122</f>
        <v>0</v>
      </c>
    </row>
    <row r="2123" spans="1:11" s="30" customFormat="1" x14ac:dyDescent="0.2">
      <c r="A2123" t="s">
        <v>15903</v>
      </c>
      <c r="B2123" t="str">
        <f>unprmtd_src_summary!C2123</f>
        <v>30</v>
      </c>
      <c r="C2123" s="143">
        <f>unprmtd_src_summary!D2123</f>
        <v>30033</v>
      </c>
      <c r="D2123" s="143" t="str">
        <f>unprmtd_src_summary!E2123</f>
        <v>2310003501</v>
      </c>
      <c r="E2123" s="28" t="str">
        <f>unprmtd_src_summary!F2123</f>
        <v>Casinghead Gas Venting and Flaring</v>
      </c>
      <c r="F2123" s="144">
        <f>unprmtd_src_summary!G2123</f>
        <v>0</v>
      </c>
      <c r="G2123" s="144">
        <f>unprmtd_src_summary!H2123</f>
        <v>0</v>
      </c>
      <c r="H2123" s="144">
        <f>unprmtd_src_summary!I2123</f>
        <v>0</v>
      </c>
      <c r="I2123" s="144">
        <f>unprmtd_src_summary!J2123</f>
        <v>0</v>
      </c>
      <c r="J2123" s="144">
        <f>unprmtd_src_summary!K2123</f>
        <v>0</v>
      </c>
    </row>
    <row r="2124" spans="1:11" s="30" customFormat="1" x14ac:dyDescent="0.2">
      <c r="A2124" t="s">
        <v>15903</v>
      </c>
      <c r="B2124" t="str">
        <f>unprmtd_src_summary!C2124</f>
        <v>30</v>
      </c>
      <c r="C2124" s="143">
        <f>unprmtd_src_summary!D2124</f>
        <v>30055</v>
      </c>
      <c r="D2124" s="143" t="str">
        <f>unprmtd_src_summary!E2124</f>
        <v>2310003501</v>
      </c>
      <c r="E2124" s="28" t="str">
        <f>unprmtd_src_summary!F2124</f>
        <v>Casinghead Gas Venting and Flaring</v>
      </c>
      <c r="F2124" s="144">
        <f>unprmtd_src_summary!G2124</f>
        <v>6.7984279463067704E-2</v>
      </c>
      <c r="G2124" s="144">
        <f>unprmtd_src_summary!H2124</f>
        <v>2.0132716499422592</v>
      </c>
      <c r="H2124" s="144">
        <f>unprmtd_src_summary!I2124</f>
        <v>0.36991446178433907</v>
      </c>
      <c r="I2124" s="144">
        <f>unprmtd_src_summary!J2124</f>
        <v>0</v>
      </c>
      <c r="J2124" s="144">
        <f>unprmtd_src_summary!K2124</f>
        <v>0</v>
      </c>
    </row>
    <row r="2125" spans="1:11" s="30" customFormat="1" x14ac:dyDescent="0.2">
      <c r="A2125" t="s">
        <v>15903</v>
      </c>
      <c r="B2125" t="str">
        <f>unprmtd_src_summary!C2125</f>
        <v>30</v>
      </c>
      <c r="C2125" s="143">
        <f>unprmtd_src_summary!D2125</f>
        <v>30079</v>
      </c>
      <c r="D2125" s="143" t="str">
        <f>unprmtd_src_summary!E2125</f>
        <v>2310003501</v>
      </c>
      <c r="E2125" s="28" t="str">
        <f>unprmtd_src_summary!F2125</f>
        <v>Casinghead Gas Venting and Flaring</v>
      </c>
      <c r="F2125" s="144">
        <f>unprmtd_src_summary!G2125</f>
        <v>0</v>
      </c>
      <c r="G2125" s="144">
        <f>unprmtd_src_summary!H2125</f>
        <v>0</v>
      </c>
      <c r="H2125" s="144">
        <f>unprmtd_src_summary!I2125</f>
        <v>0</v>
      </c>
      <c r="I2125" s="144">
        <f>unprmtd_src_summary!J2125</f>
        <v>0</v>
      </c>
      <c r="J2125" s="144">
        <f>unprmtd_src_summary!K2125</f>
        <v>0</v>
      </c>
    </row>
    <row r="2126" spans="1:11" s="30" customFormat="1" x14ac:dyDescent="0.2">
      <c r="A2126" t="s">
        <v>15903</v>
      </c>
      <c r="B2126" t="str">
        <f>unprmtd_src_summary!C2126</f>
        <v>30</v>
      </c>
      <c r="C2126" s="143">
        <f>unprmtd_src_summary!D2126</f>
        <v>30083</v>
      </c>
      <c r="D2126" s="143" t="str">
        <f>unprmtd_src_summary!E2126</f>
        <v>2310003501</v>
      </c>
      <c r="E2126" s="28" t="str">
        <f>unprmtd_src_summary!F2126</f>
        <v>Casinghead Gas Venting and Flaring</v>
      </c>
      <c r="F2126" s="144">
        <f>unprmtd_src_summary!G2126</f>
        <v>170.93795277322968</v>
      </c>
      <c r="G2126" s="144">
        <f>unprmtd_src_summary!H2126</f>
        <v>5062.1193154583298</v>
      </c>
      <c r="H2126" s="144">
        <f>unprmtd_src_summary!I2126</f>
        <v>930.10356656022054</v>
      </c>
      <c r="I2126" s="144">
        <f>unprmtd_src_summary!J2126</f>
        <v>0</v>
      </c>
      <c r="J2126" s="144">
        <f>unprmtd_src_summary!K2126</f>
        <v>0</v>
      </c>
    </row>
    <row r="2127" spans="1:11" s="31" customFormat="1" x14ac:dyDescent="0.2">
      <c r="A2127" t="s">
        <v>15903</v>
      </c>
      <c r="B2127" t="str">
        <f>unprmtd_src_summary!C2127</f>
        <v>30</v>
      </c>
      <c r="C2127" s="143">
        <f>unprmtd_src_summary!D2127</f>
        <v>30085</v>
      </c>
      <c r="D2127" s="143" t="str">
        <f>unprmtd_src_summary!E2127</f>
        <v>2310003501</v>
      </c>
      <c r="E2127" s="28" t="str">
        <f>unprmtd_src_summary!F2127</f>
        <v>Casinghead Gas Venting and Flaring</v>
      </c>
      <c r="F2127" s="144">
        <f>unprmtd_src_summary!G2127</f>
        <v>14.008002706837075</v>
      </c>
      <c r="G2127" s="144">
        <f>unprmtd_src_summary!H2127</f>
        <v>414.8299422267192</v>
      </c>
      <c r="H2127" s="144">
        <f>unprmtd_src_summary!I2127</f>
        <v>76.220014728378217</v>
      </c>
      <c r="I2127" s="144">
        <f>unprmtd_src_summary!J2127</f>
        <v>0</v>
      </c>
      <c r="J2127" s="144">
        <f>unprmtd_src_summary!K2127</f>
        <v>0</v>
      </c>
      <c r="K2127"/>
    </row>
    <row r="2128" spans="1:11" s="31" customFormat="1" x14ac:dyDescent="0.2">
      <c r="A2128" t="s">
        <v>15903</v>
      </c>
      <c r="B2128" t="str">
        <f>unprmtd_src_summary!C2128</f>
        <v>30</v>
      </c>
      <c r="C2128" s="143">
        <f>unprmtd_src_summary!D2128</f>
        <v>30091</v>
      </c>
      <c r="D2128" s="143" t="str">
        <f>unprmtd_src_summary!E2128</f>
        <v>2310003501</v>
      </c>
      <c r="E2128" s="28" t="str">
        <f>unprmtd_src_summary!F2128</f>
        <v>Casinghead Gas Venting and Flaring</v>
      </c>
      <c r="F2128" s="144">
        <f>unprmtd_src_summary!G2128</f>
        <v>15.912858986781021</v>
      </c>
      <c r="G2128" s="144">
        <f>unprmtd_src_summary!H2128</f>
        <v>471.23994136054796</v>
      </c>
      <c r="H2128" s="144">
        <f>unprmtd_src_summary!I2128</f>
        <v>86.58467389866145</v>
      </c>
      <c r="I2128" s="144">
        <f>unprmtd_src_summary!J2128</f>
        <v>0</v>
      </c>
      <c r="J2128" s="144">
        <f>unprmtd_src_summary!K2128</f>
        <v>0</v>
      </c>
    </row>
    <row r="2129" spans="1:10" s="31" customFormat="1" x14ac:dyDescent="0.2">
      <c r="A2129" t="s">
        <v>15903</v>
      </c>
      <c r="B2129" t="str">
        <f>unprmtd_src_summary!C2129</f>
        <v>30</v>
      </c>
      <c r="C2129" s="143">
        <f>unprmtd_src_summary!D2129</f>
        <v>30105</v>
      </c>
      <c r="D2129" s="143" t="str">
        <f>unprmtd_src_summary!E2129</f>
        <v>2310003501</v>
      </c>
      <c r="E2129" s="28" t="str">
        <f>unprmtd_src_summary!F2129</f>
        <v>Casinghead Gas Venting and Flaring</v>
      </c>
      <c r="F2129" s="144">
        <f>unprmtd_src_summary!G2129</f>
        <v>1.2359196285058227</v>
      </c>
      <c r="G2129" s="144">
        <f>unprmtd_src_summary!H2129</f>
        <v>36.600254784338389</v>
      </c>
      <c r="H2129" s="144">
        <f>unprmtd_src_summary!I2129</f>
        <v>6.7248568021640365</v>
      </c>
      <c r="I2129" s="144">
        <f>unprmtd_src_summary!J2129</f>
        <v>0</v>
      </c>
      <c r="J2129" s="144">
        <f>unprmtd_src_summary!K2129</f>
        <v>0</v>
      </c>
    </row>
    <row r="2130" spans="1:10" s="31" customFormat="1" x14ac:dyDescent="0.2">
      <c r="A2130" t="s">
        <v>15903</v>
      </c>
      <c r="B2130" t="str">
        <f>unprmtd_src_summary!C2130</f>
        <v>30</v>
      </c>
      <c r="C2130" s="143">
        <f>unprmtd_src_summary!D2130</f>
        <v>30109</v>
      </c>
      <c r="D2130" s="143" t="str">
        <f>unprmtd_src_summary!E2130</f>
        <v>2310003501</v>
      </c>
      <c r="E2130" s="28" t="str">
        <f>unprmtd_src_summary!F2130</f>
        <v>Casinghead Gas Venting and Flaring</v>
      </c>
      <c r="F2130" s="144">
        <f>unprmtd_src_summary!G2130</f>
        <v>0</v>
      </c>
      <c r="G2130" s="144">
        <f>unprmtd_src_summary!H2130</f>
        <v>0</v>
      </c>
      <c r="H2130" s="144">
        <f>unprmtd_src_summary!I2130</f>
        <v>0</v>
      </c>
      <c r="I2130" s="144">
        <f>unprmtd_src_summary!J2130</f>
        <v>0</v>
      </c>
      <c r="J2130" s="144">
        <f>unprmtd_src_summary!K2130</f>
        <v>0</v>
      </c>
    </row>
    <row r="2131" spans="1:10" s="31" customFormat="1" x14ac:dyDescent="0.2">
      <c r="A2131" t="s">
        <v>15903</v>
      </c>
      <c r="B2131" t="str">
        <f>unprmtd_src_summary!C2131</f>
        <v>38</v>
      </c>
      <c r="C2131" s="143">
        <f>unprmtd_src_summary!D2131</f>
        <v>38007</v>
      </c>
      <c r="D2131" s="143" t="str">
        <f>unprmtd_src_summary!E2131</f>
        <v>2310003501</v>
      </c>
      <c r="E2131" s="28" t="str">
        <f>unprmtd_src_summary!F2131</f>
        <v>Casinghead Gas Venting and Flaring</v>
      </c>
      <c r="F2131" s="144">
        <f>unprmtd_src_summary!G2131</f>
        <v>43.795613848018107</v>
      </c>
      <c r="G2131" s="144">
        <f>unprmtd_src_summary!H2131</f>
        <v>1296.9537729664835</v>
      </c>
      <c r="H2131" s="144">
        <f>unprmtd_src_summary!I2131</f>
        <v>238.29966358480445</v>
      </c>
      <c r="I2131" s="144">
        <f>unprmtd_src_summary!J2131</f>
        <v>0</v>
      </c>
      <c r="J2131" s="144">
        <f>unprmtd_src_summary!K2131</f>
        <v>0</v>
      </c>
    </row>
    <row r="2132" spans="1:10" s="31" customFormat="1" x14ac:dyDescent="0.2">
      <c r="A2132" t="s">
        <v>15903</v>
      </c>
      <c r="B2132" t="str">
        <f>unprmtd_src_summary!C2132</f>
        <v>38</v>
      </c>
      <c r="C2132" s="143">
        <f>unprmtd_src_summary!D2132</f>
        <v>38009</v>
      </c>
      <c r="D2132" s="143" t="str">
        <f>unprmtd_src_summary!E2132</f>
        <v>2310003501</v>
      </c>
      <c r="E2132" s="28" t="str">
        <f>unprmtd_src_summary!F2132</f>
        <v>Casinghead Gas Venting and Flaring</v>
      </c>
      <c r="F2132" s="144">
        <f>unprmtd_src_summary!G2132</f>
        <v>21.453600507845216</v>
      </c>
      <c r="G2132" s="144">
        <f>unprmtd_src_summary!H2132</f>
        <v>635.32225439111312</v>
      </c>
      <c r="H2132" s="144">
        <f>unprmtd_src_summary!I2132</f>
        <v>116.73282629268722</v>
      </c>
      <c r="I2132" s="144">
        <f>unprmtd_src_summary!J2132</f>
        <v>0</v>
      </c>
      <c r="J2132" s="144">
        <f>unprmtd_src_summary!K2132</f>
        <v>0</v>
      </c>
    </row>
    <row r="2133" spans="1:10" s="31" customFormat="1" x14ac:dyDescent="0.2">
      <c r="A2133" t="s">
        <v>15903</v>
      </c>
      <c r="B2133" t="str">
        <f>unprmtd_src_summary!C2133</f>
        <v>38</v>
      </c>
      <c r="C2133" s="143">
        <f>unprmtd_src_summary!D2133</f>
        <v>38011</v>
      </c>
      <c r="D2133" s="143" t="str">
        <f>unprmtd_src_summary!E2133</f>
        <v>2310003501</v>
      </c>
      <c r="E2133" s="28" t="str">
        <f>unprmtd_src_summary!F2133</f>
        <v>Casinghead Gas Venting and Flaring</v>
      </c>
      <c r="F2133" s="144">
        <f>unprmtd_src_summary!G2133</f>
        <v>0</v>
      </c>
      <c r="G2133" s="144">
        <f>unprmtd_src_summary!H2133</f>
        <v>0</v>
      </c>
      <c r="H2133" s="144">
        <f>unprmtd_src_summary!I2133</f>
        <v>0</v>
      </c>
      <c r="I2133" s="144">
        <f>unprmtd_src_summary!J2133</f>
        <v>0</v>
      </c>
      <c r="J2133" s="144">
        <f>unprmtd_src_summary!K2133</f>
        <v>0</v>
      </c>
    </row>
    <row r="2134" spans="1:10" s="31" customFormat="1" ht="11.25" customHeight="1" x14ac:dyDescent="0.2">
      <c r="A2134" t="s">
        <v>15903</v>
      </c>
      <c r="B2134" t="str">
        <f>unprmtd_src_summary!C2134</f>
        <v>38</v>
      </c>
      <c r="C2134" s="143">
        <f>unprmtd_src_summary!D2134</f>
        <v>38013</v>
      </c>
      <c r="D2134" s="143" t="str">
        <f>unprmtd_src_summary!E2134</f>
        <v>2310003501</v>
      </c>
      <c r="E2134" s="28" t="str">
        <f>unprmtd_src_summary!F2134</f>
        <v>Casinghead Gas Venting and Flaring</v>
      </c>
      <c r="F2134" s="144">
        <f>unprmtd_src_summary!G2134</f>
        <v>15.232242868128351</v>
      </c>
      <c r="G2134" s="144">
        <f>unprmtd_src_summary!H2134</f>
        <v>451.08432381191227</v>
      </c>
      <c r="H2134" s="144">
        <f>unprmtd_src_summary!I2134</f>
        <v>82.881321488345449</v>
      </c>
      <c r="I2134" s="144">
        <f>unprmtd_src_summary!J2134</f>
        <v>0</v>
      </c>
      <c r="J2134" s="144">
        <f>unprmtd_src_summary!K2134</f>
        <v>0</v>
      </c>
    </row>
    <row r="2135" spans="1:10" s="31" customFormat="1" x14ac:dyDescent="0.2">
      <c r="A2135" t="s">
        <v>15903</v>
      </c>
      <c r="B2135" t="str">
        <f>unprmtd_src_summary!C2135</f>
        <v>38</v>
      </c>
      <c r="C2135" s="143">
        <f>unprmtd_src_summary!D2135</f>
        <v>38023</v>
      </c>
      <c r="D2135" s="143" t="str">
        <f>unprmtd_src_summary!E2135</f>
        <v>2310003501</v>
      </c>
      <c r="E2135" s="28" t="str">
        <f>unprmtd_src_summary!F2135</f>
        <v>Casinghead Gas Venting and Flaring</v>
      </c>
      <c r="F2135" s="144">
        <f>unprmtd_src_summary!G2135</f>
        <v>16.6831465747489</v>
      </c>
      <c r="G2135" s="144">
        <f>unprmtd_src_summary!H2135</f>
        <v>494.0510702775</v>
      </c>
      <c r="H2135" s="144">
        <f>unprmtd_src_summary!I2135</f>
        <v>90.77594459789843</v>
      </c>
      <c r="I2135" s="144">
        <f>unprmtd_src_summary!J2135</f>
        <v>0</v>
      </c>
      <c r="J2135" s="144">
        <f>unprmtd_src_summary!K2135</f>
        <v>0</v>
      </c>
    </row>
    <row r="2136" spans="1:10" s="31" customFormat="1" x14ac:dyDescent="0.2">
      <c r="A2136" t="s">
        <v>15903</v>
      </c>
      <c r="B2136" t="str">
        <f>unprmtd_src_summary!C2136</f>
        <v>38</v>
      </c>
      <c r="C2136" s="143">
        <f>unprmtd_src_summary!D2136</f>
        <v>38025</v>
      </c>
      <c r="D2136" s="143" t="str">
        <f>unprmtd_src_summary!E2136</f>
        <v>2310003501</v>
      </c>
      <c r="E2136" s="28" t="str">
        <f>unprmtd_src_summary!F2136</f>
        <v>Casinghead Gas Venting and Flaring</v>
      </c>
      <c r="F2136" s="144">
        <f>unprmtd_src_summary!G2136</f>
        <v>97.733122051440162</v>
      </c>
      <c r="G2136" s="144">
        <f>unprmtd_src_summary!H2136</f>
        <v>2894.2473972001471</v>
      </c>
      <c r="H2136" s="144">
        <f>unprmtd_src_summary!I2136</f>
        <v>531.7831641034245</v>
      </c>
      <c r="I2136" s="144">
        <f>unprmtd_src_summary!J2136</f>
        <v>0</v>
      </c>
      <c r="J2136" s="144">
        <f>unprmtd_src_summary!K2136</f>
        <v>0</v>
      </c>
    </row>
    <row r="2137" spans="1:10" x14ac:dyDescent="0.2">
      <c r="A2137" t="s">
        <v>15903</v>
      </c>
      <c r="B2137" t="str">
        <f>unprmtd_src_summary!C2137</f>
        <v>38</v>
      </c>
      <c r="C2137" s="143">
        <f>unprmtd_src_summary!D2137</f>
        <v>38033</v>
      </c>
      <c r="D2137" s="143" t="str">
        <f>unprmtd_src_summary!E2137</f>
        <v>2310003501</v>
      </c>
      <c r="E2137" s="28" t="str">
        <f>unprmtd_src_summary!F2137</f>
        <v>Casinghead Gas Venting and Flaring</v>
      </c>
      <c r="F2137" s="144">
        <f>unprmtd_src_summary!G2137</f>
        <v>6.160526607457256</v>
      </c>
      <c r="G2137" s="144">
        <f>unprmtd_src_summary!H2137</f>
        <v>182.43649363447997</v>
      </c>
      <c r="H2137" s="144">
        <f>unprmtd_src_summary!I2137</f>
        <v>33.520512422929194</v>
      </c>
      <c r="I2137" s="144">
        <f>unprmtd_src_summary!J2137</f>
        <v>0</v>
      </c>
      <c r="J2137" s="144">
        <f>unprmtd_src_summary!K2137</f>
        <v>0</v>
      </c>
    </row>
    <row r="2138" spans="1:10" s="30" customFormat="1" x14ac:dyDescent="0.2">
      <c r="A2138" t="s">
        <v>15903</v>
      </c>
      <c r="B2138" t="str">
        <f>unprmtd_src_summary!C2138</f>
        <v>38</v>
      </c>
      <c r="C2138" s="143">
        <f>unprmtd_src_summary!D2138</f>
        <v>38049</v>
      </c>
      <c r="D2138" s="143" t="str">
        <f>unprmtd_src_summary!E2138</f>
        <v>2310003501</v>
      </c>
      <c r="E2138" s="28" t="str">
        <f>unprmtd_src_summary!F2138</f>
        <v>Casinghead Gas Venting and Flaring</v>
      </c>
      <c r="F2138" s="144">
        <f>unprmtd_src_summary!G2138</f>
        <v>0.36881869643137316</v>
      </c>
      <c r="G2138" s="144">
        <f>unprmtd_src_summary!H2138</f>
        <v>10.922116573984177</v>
      </c>
      <c r="H2138" s="144">
        <f>unprmtd_src_summary!I2138</f>
        <v>2.0068076129354133</v>
      </c>
      <c r="I2138" s="144">
        <f>unprmtd_src_summary!J2138</f>
        <v>0</v>
      </c>
      <c r="J2138" s="144">
        <f>unprmtd_src_summary!K2138</f>
        <v>0</v>
      </c>
    </row>
    <row r="2139" spans="1:10" s="31" customFormat="1" x14ac:dyDescent="0.2">
      <c r="A2139" t="s">
        <v>15903</v>
      </c>
      <c r="B2139" t="str">
        <f>unprmtd_src_summary!C2139</f>
        <v>38</v>
      </c>
      <c r="C2139" s="143">
        <f>unprmtd_src_summary!D2139</f>
        <v>38053</v>
      </c>
      <c r="D2139" s="143" t="str">
        <f>unprmtd_src_summary!E2139</f>
        <v>2310003501</v>
      </c>
      <c r="E2139" s="28" t="str">
        <f>unprmtd_src_summary!F2139</f>
        <v>Casinghead Gas Venting and Flaring</v>
      </c>
      <c r="F2139" s="144">
        <f>unprmtd_src_summary!G2139</f>
        <v>100.48796378326588</v>
      </c>
      <c r="G2139" s="144">
        <f>unprmtd_src_summary!H2139</f>
        <v>2975.8286804404224</v>
      </c>
      <c r="H2139" s="144">
        <f>unprmtd_src_summary!I2139</f>
        <v>546.77274411482915</v>
      </c>
      <c r="I2139" s="144">
        <f>unprmtd_src_summary!J2139</f>
        <v>0</v>
      </c>
      <c r="J2139" s="144">
        <f>unprmtd_src_summary!K2139</f>
        <v>0</v>
      </c>
    </row>
    <row r="2140" spans="1:10" x14ac:dyDescent="0.2">
      <c r="A2140" t="s">
        <v>15903</v>
      </c>
      <c r="B2140" t="str">
        <f>unprmtd_src_summary!C2140</f>
        <v>38</v>
      </c>
      <c r="C2140" s="143">
        <f>unprmtd_src_summary!D2140</f>
        <v>38055</v>
      </c>
      <c r="D2140" s="143" t="str">
        <f>unprmtd_src_summary!E2140</f>
        <v>2310003501</v>
      </c>
      <c r="E2140" s="28" t="str">
        <f>unprmtd_src_summary!F2140</f>
        <v>Casinghead Gas Venting and Flaring</v>
      </c>
      <c r="F2140" s="144">
        <f>unprmtd_src_summary!G2140</f>
        <v>1.3250452220407947</v>
      </c>
      <c r="G2140" s="144">
        <f>unprmtd_src_summary!H2140</f>
        <v>39.239600706151286</v>
      </c>
      <c r="H2140" s="144">
        <f>unprmtd_src_summary!I2140</f>
        <v>7.209804884633737</v>
      </c>
      <c r="I2140" s="144">
        <f>unprmtd_src_summary!J2140</f>
        <v>0</v>
      </c>
      <c r="J2140" s="144">
        <f>unprmtd_src_summary!K2140</f>
        <v>0</v>
      </c>
    </row>
    <row r="2141" spans="1:10" s="30" customFormat="1" x14ac:dyDescent="0.2">
      <c r="A2141" t="s">
        <v>15903</v>
      </c>
      <c r="B2141" t="str">
        <f>unprmtd_src_summary!C2141</f>
        <v>38</v>
      </c>
      <c r="C2141" s="143">
        <f>unprmtd_src_summary!D2141</f>
        <v>38057</v>
      </c>
      <c r="D2141" s="143" t="str">
        <f>unprmtd_src_summary!E2141</f>
        <v>2310003501</v>
      </c>
      <c r="E2141" s="28" t="str">
        <f>unprmtd_src_summary!F2141</f>
        <v>Casinghead Gas Venting and Flaring</v>
      </c>
      <c r="F2141" s="144">
        <f>unprmtd_src_summary!G2141</f>
        <v>2.3961672269769765E-2</v>
      </c>
      <c r="G2141" s="144">
        <f>unprmtd_src_summary!H2141</f>
        <v>0.70959574547145199</v>
      </c>
      <c r="H2141" s="144">
        <f>unprmtd_src_summary!I2141</f>
        <v>0.13037968735021785</v>
      </c>
      <c r="I2141" s="144">
        <f>unprmtd_src_summary!J2141</f>
        <v>0</v>
      </c>
      <c r="J2141" s="144">
        <f>unprmtd_src_summary!K2141</f>
        <v>0</v>
      </c>
    </row>
    <row r="2142" spans="1:10" s="31" customFormat="1" x14ac:dyDescent="0.2">
      <c r="A2142" t="s">
        <v>15903</v>
      </c>
      <c r="B2142" t="str">
        <f>unprmtd_src_summary!C2142</f>
        <v>38</v>
      </c>
      <c r="C2142" s="143">
        <f>unprmtd_src_summary!D2142</f>
        <v>38061</v>
      </c>
      <c r="D2142" s="143" t="str">
        <f>unprmtd_src_summary!E2142</f>
        <v>2310003501</v>
      </c>
      <c r="E2142" s="28" t="str">
        <f>unprmtd_src_summary!F2142</f>
        <v>Casinghead Gas Venting and Flaring</v>
      </c>
      <c r="F2142" s="144">
        <f>unprmtd_src_summary!G2142</f>
        <v>333.85153157704815</v>
      </c>
      <c r="G2142" s="144">
        <f>unprmtd_src_summary!H2142</f>
        <v>9886.6065673169196</v>
      </c>
      <c r="H2142" s="144">
        <f>unprmtd_src_summary!I2142</f>
        <v>1816.5450982868799</v>
      </c>
      <c r="I2142" s="144">
        <f>unprmtd_src_summary!J2142</f>
        <v>0</v>
      </c>
      <c r="J2142" s="144">
        <f>unprmtd_src_summary!K2142</f>
        <v>0</v>
      </c>
    </row>
    <row r="2143" spans="1:10" x14ac:dyDescent="0.2">
      <c r="A2143" t="s">
        <v>15903</v>
      </c>
      <c r="B2143" t="str">
        <f>unprmtd_src_summary!C2143</f>
        <v>38</v>
      </c>
      <c r="C2143" s="143">
        <f>unprmtd_src_summary!D2143</f>
        <v>38075</v>
      </c>
      <c r="D2143" s="143" t="str">
        <f>unprmtd_src_summary!E2143</f>
        <v>2310003501</v>
      </c>
      <c r="E2143" s="28" t="str">
        <f>unprmtd_src_summary!F2143</f>
        <v>Casinghead Gas Venting and Flaring</v>
      </c>
      <c r="F2143" s="144">
        <f>unprmtd_src_summary!G2143</f>
        <v>8.4623824209870566</v>
      </c>
      <c r="G2143" s="144">
        <f>unprmtd_src_summary!H2143</f>
        <v>250.60315051803013</v>
      </c>
      <c r="H2143" s="144">
        <f>unprmtd_src_summary!I2143</f>
        <v>46.045316114194286</v>
      </c>
      <c r="I2143" s="144">
        <f>unprmtd_src_summary!J2143</f>
        <v>0</v>
      </c>
      <c r="J2143" s="144">
        <f>unprmtd_src_summary!K2143</f>
        <v>0</v>
      </c>
    </row>
    <row r="2144" spans="1:10" s="30" customFormat="1" x14ac:dyDescent="0.2">
      <c r="A2144" t="s">
        <v>15903</v>
      </c>
      <c r="B2144" t="str">
        <f>unprmtd_src_summary!C2144</f>
        <v>38</v>
      </c>
      <c r="C2144" s="143">
        <f>unprmtd_src_summary!D2144</f>
        <v>38087</v>
      </c>
      <c r="D2144" s="143" t="str">
        <f>unprmtd_src_summary!E2144</f>
        <v>2310003501</v>
      </c>
      <c r="E2144" s="28" t="str">
        <f>unprmtd_src_summary!F2144</f>
        <v>Casinghead Gas Venting and Flaring</v>
      </c>
      <c r="F2144" s="144">
        <f>unprmtd_src_summary!G2144</f>
        <v>0</v>
      </c>
      <c r="G2144" s="144">
        <f>unprmtd_src_summary!H2144</f>
        <v>0</v>
      </c>
      <c r="H2144" s="144">
        <f>unprmtd_src_summary!I2144</f>
        <v>0</v>
      </c>
      <c r="I2144" s="144">
        <f>unprmtd_src_summary!J2144</f>
        <v>0</v>
      </c>
      <c r="J2144" s="144">
        <f>unprmtd_src_summary!K2144</f>
        <v>0</v>
      </c>
    </row>
    <row r="2145" spans="1:10" s="31" customFormat="1" x14ac:dyDescent="0.2">
      <c r="A2145" t="s">
        <v>15903</v>
      </c>
      <c r="B2145" t="str">
        <f>unprmtd_src_summary!C2145</f>
        <v>38</v>
      </c>
      <c r="C2145" s="143">
        <f>unprmtd_src_summary!D2145</f>
        <v>38089</v>
      </c>
      <c r="D2145" s="143" t="str">
        <f>unprmtd_src_summary!E2145</f>
        <v>2310003501</v>
      </c>
      <c r="E2145" s="28" t="str">
        <f>unprmtd_src_summary!F2145</f>
        <v>Casinghead Gas Venting and Flaring</v>
      </c>
      <c r="F2145" s="144">
        <f>unprmtd_src_summary!G2145</f>
        <v>13.579274143525234</v>
      </c>
      <c r="G2145" s="144">
        <f>unprmtd_src_summary!H2145</f>
        <v>402.13366789898868</v>
      </c>
      <c r="H2145" s="144">
        <f>unprmtd_src_summary!I2145</f>
        <v>73.887226957416729</v>
      </c>
      <c r="I2145" s="144">
        <f>unprmtd_src_summary!J2145</f>
        <v>0</v>
      </c>
      <c r="J2145" s="144">
        <f>unprmtd_src_summary!K2145</f>
        <v>0</v>
      </c>
    </row>
    <row r="2146" spans="1:10" x14ac:dyDescent="0.2">
      <c r="A2146" t="s">
        <v>15903</v>
      </c>
      <c r="B2146" t="str">
        <f>unprmtd_src_summary!C2146</f>
        <v>38</v>
      </c>
      <c r="C2146" s="143">
        <f>unprmtd_src_summary!D2146</f>
        <v>38101</v>
      </c>
      <c r="D2146" s="143" t="str">
        <f>unprmtd_src_summary!E2146</f>
        <v>2310003501</v>
      </c>
      <c r="E2146" s="28" t="str">
        <f>unprmtd_src_summary!F2146</f>
        <v>Casinghead Gas Venting and Flaring</v>
      </c>
      <c r="F2146" s="144">
        <f>unprmtd_src_summary!G2146</f>
        <v>0.68384588368571209</v>
      </c>
      <c r="G2146" s="144">
        <f>unprmtd_src_summary!H2146</f>
        <v>20.25126310711407</v>
      </c>
      <c r="H2146" s="144">
        <f>unprmtd_src_summary!I2146</f>
        <v>3.7209261318193163</v>
      </c>
      <c r="I2146" s="144">
        <f>unprmtd_src_summary!J2146</f>
        <v>0</v>
      </c>
      <c r="J2146" s="144">
        <f>unprmtd_src_summary!K2146</f>
        <v>0</v>
      </c>
    </row>
    <row r="2147" spans="1:10" s="30" customFormat="1" x14ac:dyDescent="0.2">
      <c r="A2147" t="s">
        <v>15903</v>
      </c>
      <c r="B2147" t="str">
        <f>unprmtd_src_summary!C2147</f>
        <v>38</v>
      </c>
      <c r="C2147" s="143">
        <f>unprmtd_src_summary!D2147</f>
        <v>38105</v>
      </c>
      <c r="D2147" s="143" t="str">
        <f>unprmtd_src_summary!E2147</f>
        <v>2310003501</v>
      </c>
      <c r="E2147" s="28" t="str">
        <f>unprmtd_src_summary!F2147</f>
        <v>Casinghead Gas Venting and Flaring</v>
      </c>
      <c r="F2147" s="144">
        <f>unprmtd_src_summary!G2147</f>
        <v>55.891698007004486</v>
      </c>
      <c r="G2147" s="144">
        <f>unprmtd_src_summary!H2147</f>
        <v>1655.1645755952363</v>
      </c>
      <c r="H2147" s="144">
        <f>unprmtd_src_summary!I2147</f>
        <v>304.11659209693619</v>
      </c>
      <c r="I2147" s="144">
        <f>unprmtd_src_summary!J2147</f>
        <v>0</v>
      </c>
      <c r="J2147" s="144">
        <f>unprmtd_src_summary!K2147</f>
        <v>0</v>
      </c>
    </row>
    <row r="2148" spans="1:10" s="221" customFormat="1" x14ac:dyDescent="0.2">
      <c r="A2148" s="33" t="s">
        <v>15903</v>
      </c>
      <c r="B2148" s="33" t="str">
        <f>unprmtd_src_summary!C2148</f>
        <v>46</v>
      </c>
      <c r="C2148" s="303">
        <f>unprmtd_src_summary!D2148</f>
        <v>46063</v>
      </c>
      <c r="D2148" s="303" t="str">
        <f>unprmtd_src_summary!E2148</f>
        <v>2310003501</v>
      </c>
      <c r="E2148" s="35" t="str">
        <f>unprmtd_src_summary!F2148</f>
        <v>Casinghead Gas Venting and Flaring</v>
      </c>
      <c r="F2148" s="304">
        <f>unprmtd_src_summary!G2148</f>
        <v>0</v>
      </c>
      <c r="G2148" s="304">
        <f>unprmtd_src_summary!H2148</f>
        <v>0</v>
      </c>
      <c r="H2148" s="304">
        <f>unprmtd_src_summary!I2148</f>
        <v>0</v>
      </c>
      <c r="I2148" s="304">
        <f>unprmtd_src_summary!J2148</f>
        <v>0</v>
      </c>
      <c r="J2148" s="304">
        <f>unprmtd_src_summary!K2148</f>
        <v>0</v>
      </c>
    </row>
    <row r="2149" spans="1:10" s="221" customFormat="1" x14ac:dyDescent="0.2">
      <c r="A2149" s="33" t="s">
        <v>15903</v>
      </c>
      <c r="B2149" s="33" t="str">
        <f>unprmtd_src_summary!C2149</f>
        <v>46</v>
      </c>
      <c r="C2149" s="303">
        <f>unprmtd_src_summary!D2149</f>
        <v>46019</v>
      </c>
      <c r="D2149" s="303" t="str">
        <f>unprmtd_src_summary!E2149</f>
        <v>2310003501</v>
      </c>
      <c r="E2149" s="35" t="str">
        <f>unprmtd_src_summary!F2149</f>
        <v>Casinghead Gas Venting and Flaring</v>
      </c>
      <c r="F2149" s="304">
        <f>unprmtd_src_summary!G2149</f>
        <v>0</v>
      </c>
      <c r="G2149" s="304">
        <f>unprmtd_src_summary!H2149</f>
        <v>0</v>
      </c>
      <c r="H2149" s="304">
        <f>unprmtd_src_summary!I2149</f>
        <v>0</v>
      </c>
      <c r="I2149" s="304">
        <f>unprmtd_src_summary!J2149</f>
        <v>0</v>
      </c>
      <c r="J2149" s="304">
        <f>unprmtd_src_summary!K2149</f>
        <v>0</v>
      </c>
    </row>
    <row r="2150" spans="1:10" s="221" customFormat="1" x14ac:dyDescent="0.2">
      <c r="A2150" s="221" t="s">
        <v>15903</v>
      </c>
      <c r="B2150" s="221" t="str">
        <f>unprmtd_src_summary!C2150</f>
        <v>30</v>
      </c>
      <c r="C2150" s="232" t="str">
        <f>unprmtd_src_summary!D2150</f>
        <v>3001101</v>
      </c>
      <c r="D2150" s="232" t="str">
        <f>unprmtd_src_summary!E2150</f>
        <v>2310003501</v>
      </c>
      <c r="E2150" s="233" t="str">
        <f>unprmtd_src_summary!F2150</f>
        <v>Casinghead Gas Venting and Flaring</v>
      </c>
      <c r="F2150" s="234">
        <f>unprmtd_src_summary!G2150</f>
        <v>0</v>
      </c>
      <c r="G2150" s="234">
        <f>unprmtd_src_summary!H2150</f>
        <v>0</v>
      </c>
      <c r="H2150" s="234">
        <f>unprmtd_src_summary!I2150</f>
        <v>0</v>
      </c>
      <c r="I2150" s="234">
        <f>unprmtd_src_summary!J2150</f>
        <v>0</v>
      </c>
      <c r="J2150" s="234">
        <f>unprmtd_src_summary!K2150</f>
        <v>0</v>
      </c>
    </row>
    <row r="2151" spans="1:10" s="221" customFormat="1" x14ac:dyDescent="0.2">
      <c r="A2151" s="221" t="s">
        <v>15903</v>
      </c>
      <c r="B2151" s="221" t="str">
        <f>unprmtd_src_summary!C2151</f>
        <v>30</v>
      </c>
      <c r="C2151" s="232" t="str">
        <f>unprmtd_src_summary!D2151</f>
        <v>3001701</v>
      </c>
      <c r="D2151" s="232" t="str">
        <f>unprmtd_src_summary!E2151</f>
        <v>2310003501</v>
      </c>
      <c r="E2151" s="233" t="str">
        <f>unprmtd_src_summary!F2151</f>
        <v>Casinghead Gas Venting and Flaring</v>
      </c>
      <c r="F2151" s="234">
        <f>unprmtd_src_summary!G2151</f>
        <v>0</v>
      </c>
      <c r="G2151" s="234">
        <f>unprmtd_src_summary!H2151</f>
        <v>0</v>
      </c>
      <c r="H2151" s="234">
        <f>unprmtd_src_summary!I2151</f>
        <v>0</v>
      </c>
      <c r="I2151" s="234">
        <f>unprmtd_src_summary!J2151</f>
        <v>0</v>
      </c>
      <c r="J2151" s="234">
        <f>unprmtd_src_summary!K2151</f>
        <v>0</v>
      </c>
    </row>
    <row r="2152" spans="1:10" s="221" customFormat="1" x14ac:dyDescent="0.2">
      <c r="A2152" s="221" t="s">
        <v>15903</v>
      </c>
      <c r="B2152" s="221" t="str">
        <f>unprmtd_src_summary!C2152</f>
        <v>30</v>
      </c>
      <c r="C2152" s="232" t="str">
        <f>unprmtd_src_summary!D2152</f>
        <v>3001901</v>
      </c>
      <c r="D2152" s="232" t="str">
        <f>unprmtd_src_summary!E2152</f>
        <v>2310003501</v>
      </c>
      <c r="E2152" s="233" t="str">
        <f>unprmtd_src_summary!F2152</f>
        <v>Casinghead Gas Venting and Flaring</v>
      </c>
      <c r="F2152" s="234">
        <f>unprmtd_src_summary!G2152</f>
        <v>5.529266757267233E-2</v>
      </c>
      <c r="G2152" s="234">
        <f>unprmtd_src_summary!H2152</f>
        <v>1.6374250187385853</v>
      </c>
      <c r="H2152" s="234">
        <f>unprmtd_src_summary!I2152</f>
        <v>0.30085716179248184</v>
      </c>
      <c r="I2152" s="234">
        <f>unprmtd_src_summary!J2152</f>
        <v>0</v>
      </c>
      <c r="J2152" s="234">
        <f>unprmtd_src_summary!K2152</f>
        <v>0</v>
      </c>
    </row>
    <row r="2153" spans="1:10" s="221" customFormat="1" x14ac:dyDescent="0.2">
      <c r="A2153" s="221" t="s">
        <v>15903</v>
      </c>
      <c r="B2153" s="221" t="str">
        <f>unprmtd_src_summary!C2153</f>
        <v>30</v>
      </c>
      <c r="C2153" s="232" t="str">
        <f>unprmtd_src_summary!D2153</f>
        <v>3002101</v>
      </c>
      <c r="D2153" s="232" t="str">
        <f>unprmtd_src_summary!E2153</f>
        <v>2310003501</v>
      </c>
      <c r="E2153" s="233" t="str">
        <f>unprmtd_src_summary!F2153</f>
        <v>Casinghead Gas Venting and Flaring</v>
      </c>
      <c r="F2153" s="234">
        <f>unprmtd_src_summary!G2153</f>
        <v>0</v>
      </c>
      <c r="G2153" s="234">
        <f>unprmtd_src_summary!H2153</f>
        <v>0</v>
      </c>
      <c r="H2153" s="234">
        <f>unprmtd_src_summary!I2153</f>
        <v>0</v>
      </c>
      <c r="I2153" s="234">
        <f>unprmtd_src_summary!J2153</f>
        <v>0</v>
      </c>
      <c r="J2153" s="234">
        <f>unprmtd_src_summary!K2153</f>
        <v>0</v>
      </c>
    </row>
    <row r="2154" spans="1:10" s="221" customFormat="1" x14ac:dyDescent="0.2">
      <c r="A2154" s="221" t="s">
        <v>15903</v>
      </c>
      <c r="B2154" s="221" t="str">
        <f>unprmtd_src_summary!C2154</f>
        <v>30</v>
      </c>
      <c r="C2154" s="232" t="str">
        <f>unprmtd_src_summary!D2154</f>
        <v>3002501</v>
      </c>
      <c r="D2154" s="232" t="str">
        <f>unprmtd_src_summary!E2154</f>
        <v>2310003501</v>
      </c>
      <c r="E2154" s="233" t="str">
        <f>unprmtd_src_summary!F2154</f>
        <v>Casinghead Gas Venting and Flaring</v>
      </c>
      <c r="F2154" s="234">
        <f>unprmtd_src_summary!G2154</f>
        <v>0</v>
      </c>
      <c r="G2154" s="234">
        <f>unprmtd_src_summary!H2154</f>
        <v>0</v>
      </c>
      <c r="H2154" s="234">
        <f>unprmtd_src_summary!I2154</f>
        <v>0</v>
      </c>
      <c r="I2154" s="234">
        <f>unprmtd_src_summary!J2154</f>
        <v>0</v>
      </c>
      <c r="J2154" s="234">
        <f>unprmtd_src_summary!K2154</f>
        <v>0</v>
      </c>
    </row>
    <row r="2155" spans="1:10" s="221" customFormat="1" x14ac:dyDescent="0.2">
      <c r="A2155" s="221" t="s">
        <v>15903</v>
      </c>
      <c r="B2155" s="221" t="str">
        <f>unprmtd_src_summary!C2155</f>
        <v>30</v>
      </c>
      <c r="C2155" s="232" t="str">
        <f>unprmtd_src_summary!D2155</f>
        <v>3003301</v>
      </c>
      <c r="D2155" s="232" t="str">
        <f>unprmtd_src_summary!E2155</f>
        <v>2310003501</v>
      </c>
      <c r="E2155" s="233" t="str">
        <f>unprmtd_src_summary!F2155</f>
        <v>Casinghead Gas Venting and Flaring</v>
      </c>
      <c r="F2155" s="234">
        <f>unprmtd_src_summary!G2155</f>
        <v>0</v>
      </c>
      <c r="G2155" s="234">
        <f>unprmtd_src_summary!H2155</f>
        <v>0</v>
      </c>
      <c r="H2155" s="234">
        <f>unprmtd_src_summary!I2155</f>
        <v>0</v>
      </c>
      <c r="I2155" s="234">
        <f>unprmtd_src_summary!J2155</f>
        <v>0</v>
      </c>
      <c r="J2155" s="234">
        <f>unprmtd_src_summary!K2155</f>
        <v>0</v>
      </c>
    </row>
    <row r="2156" spans="1:10" s="221" customFormat="1" x14ac:dyDescent="0.2">
      <c r="A2156" s="221" t="s">
        <v>15903</v>
      </c>
      <c r="B2156" s="221" t="str">
        <f>unprmtd_src_summary!C2156</f>
        <v>30</v>
      </c>
      <c r="C2156" s="232" t="str">
        <f>unprmtd_src_summary!D2156</f>
        <v>3005501</v>
      </c>
      <c r="D2156" s="232" t="str">
        <f>unprmtd_src_summary!E2156</f>
        <v>2310003501</v>
      </c>
      <c r="E2156" s="233" t="str">
        <f>unprmtd_src_summary!F2156</f>
        <v>Casinghead Gas Venting and Flaring</v>
      </c>
      <c r="F2156" s="234">
        <f>unprmtd_src_summary!G2156</f>
        <v>0</v>
      </c>
      <c r="G2156" s="234">
        <f>unprmtd_src_summary!H2156</f>
        <v>0</v>
      </c>
      <c r="H2156" s="234">
        <f>unprmtd_src_summary!I2156</f>
        <v>0</v>
      </c>
      <c r="I2156" s="234">
        <f>unprmtd_src_summary!J2156</f>
        <v>0</v>
      </c>
      <c r="J2156" s="234">
        <f>unprmtd_src_summary!K2156</f>
        <v>0</v>
      </c>
    </row>
    <row r="2157" spans="1:10" s="221" customFormat="1" x14ac:dyDescent="0.2">
      <c r="A2157" s="221" t="s">
        <v>15903</v>
      </c>
      <c r="B2157" s="221" t="str">
        <f>unprmtd_src_summary!C2157</f>
        <v>30</v>
      </c>
      <c r="C2157" s="232" t="str">
        <f>unprmtd_src_summary!D2157</f>
        <v>3007901</v>
      </c>
      <c r="D2157" s="232" t="str">
        <f>unprmtd_src_summary!E2157</f>
        <v>2310003501</v>
      </c>
      <c r="E2157" s="233" t="str">
        <f>unprmtd_src_summary!F2157</f>
        <v>Casinghead Gas Venting and Flaring</v>
      </c>
      <c r="F2157" s="234">
        <f>unprmtd_src_summary!G2157</f>
        <v>0</v>
      </c>
      <c r="G2157" s="234">
        <f>unprmtd_src_summary!H2157</f>
        <v>0</v>
      </c>
      <c r="H2157" s="234">
        <f>unprmtd_src_summary!I2157</f>
        <v>0</v>
      </c>
      <c r="I2157" s="234">
        <f>unprmtd_src_summary!J2157</f>
        <v>0</v>
      </c>
      <c r="J2157" s="234">
        <f>unprmtd_src_summary!K2157</f>
        <v>0</v>
      </c>
    </row>
    <row r="2158" spans="1:10" s="221" customFormat="1" x14ac:dyDescent="0.2">
      <c r="A2158" s="221" t="s">
        <v>15903</v>
      </c>
      <c r="B2158" s="221" t="str">
        <f>unprmtd_src_summary!C2158</f>
        <v>30</v>
      </c>
      <c r="C2158" s="232" t="str">
        <f>unprmtd_src_summary!D2158</f>
        <v>3008301</v>
      </c>
      <c r="D2158" s="232" t="str">
        <f>unprmtd_src_summary!E2158</f>
        <v>2310003501</v>
      </c>
      <c r="E2158" s="233" t="str">
        <f>unprmtd_src_summary!F2158</f>
        <v>Casinghead Gas Venting and Flaring</v>
      </c>
      <c r="F2158" s="234">
        <f>unprmtd_src_summary!G2158</f>
        <v>0</v>
      </c>
      <c r="G2158" s="234">
        <f>unprmtd_src_summary!H2158</f>
        <v>0</v>
      </c>
      <c r="H2158" s="234">
        <f>unprmtd_src_summary!I2158</f>
        <v>0</v>
      </c>
      <c r="I2158" s="234">
        <f>unprmtd_src_summary!J2158</f>
        <v>0</v>
      </c>
      <c r="J2158" s="234">
        <f>unprmtd_src_summary!K2158</f>
        <v>0</v>
      </c>
    </row>
    <row r="2159" spans="1:10" s="221" customFormat="1" x14ac:dyDescent="0.2">
      <c r="A2159" s="221" t="s">
        <v>15903</v>
      </c>
      <c r="B2159" s="221" t="str">
        <f>unprmtd_src_summary!C2159</f>
        <v>30</v>
      </c>
      <c r="C2159" s="232" t="str">
        <f>unprmtd_src_summary!D2159</f>
        <v>3008501</v>
      </c>
      <c r="D2159" s="232" t="str">
        <f>unprmtd_src_summary!E2159</f>
        <v>2310003501</v>
      </c>
      <c r="E2159" s="233" t="str">
        <f>unprmtd_src_summary!F2159</f>
        <v>Casinghead Gas Venting and Flaring</v>
      </c>
      <c r="F2159" s="234">
        <f>unprmtd_src_summary!G2159</f>
        <v>3.6895743985884879</v>
      </c>
      <c r="G2159" s="234">
        <f>unprmtd_src_summary!H2159</f>
        <v>109.26225291637118</v>
      </c>
      <c r="H2159" s="234">
        <f>unprmtd_src_summary!I2159</f>
        <v>20.075625404084423</v>
      </c>
      <c r="I2159" s="234">
        <f>unprmtd_src_summary!J2159</f>
        <v>0</v>
      </c>
      <c r="J2159" s="234">
        <f>unprmtd_src_summary!K2159</f>
        <v>0</v>
      </c>
    </row>
    <row r="2160" spans="1:10" s="221" customFormat="1" x14ac:dyDescent="0.2">
      <c r="A2160" s="221" t="s">
        <v>15903</v>
      </c>
      <c r="B2160" s="221" t="str">
        <f>unprmtd_src_summary!C2160</f>
        <v>30</v>
      </c>
      <c r="C2160" s="232" t="str">
        <f>unprmtd_src_summary!D2160</f>
        <v>3009101</v>
      </c>
      <c r="D2160" s="232" t="str">
        <f>unprmtd_src_summary!E2160</f>
        <v>2310003501</v>
      </c>
      <c r="E2160" s="233" t="str">
        <f>unprmtd_src_summary!F2160</f>
        <v>Casinghead Gas Venting and Flaring</v>
      </c>
      <c r="F2160" s="234">
        <f>unprmtd_src_summary!G2160</f>
        <v>0.11528214133775801</v>
      </c>
      <c r="G2160" s="234">
        <f>unprmtd_src_summary!H2160</f>
        <v>3.4139402334333688</v>
      </c>
      <c r="H2160" s="234">
        <f>unprmtd_src_summary!I2160</f>
        <v>0.62727047492603627</v>
      </c>
      <c r="I2160" s="234">
        <f>unprmtd_src_summary!J2160</f>
        <v>0</v>
      </c>
      <c r="J2160" s="234">
        <f>unprmtd_src_summary!K2160</f>
        <v>0</v>
      </c>
    </row>
    <row r="2161" spans="1:10" s="221" customFormat="1" x14ac:dyDescent="0.2">
      <c r="A2161" s="221" t="s">
        <v>15903</v>
      </c>
      <c r="B2161" s="221" t="str">
        <f>unprmtd_src_summary!C2161</f>
        <v>30</v>
      </c>
      <c r="C2161" s="232" t="str">
        <f>unprmtd_src_summary!D2161</f>
        <v>3010501</v>
      </c>
      <c r="D2161" s="232" t="str">
        <f>unprmtd_src_summary!E2161</f>
        <v>2310003501</v>
      </c>
      <c r="E2161" s="233" t="str">
        <f>unprmtd_src_summary!F2161</f>
        <v>Casinghead Gas Venting and Flaring</v>
      </c>
      <c r="F2161" s="234">
        <f>unprmtd_src_summary!G2161</f>
        <v>1.2359196285058227</v>
      </c>
      <c r="G2161" s="234">
        <f>unprmtd_src_summary!H2161</f>
        <v>36.600254784338389</v>
      </c>
      <c r="H2161" s="234">
        <f>unprmtd_src_summary!I2161</f>
        <v>6.7248568021640365</v>
      </c>
      <c r="I2161" s="234">
        <f>unprmtd_src_summary!J2161</f>
        <v>0</v>
      </c>
      <c r="J2161" s="234">
        <f>unprmtd_src_summary!K2161</f>
        <v>0</v>
      </c>
    </row>
    <row r="2162" spans="1:10" s="221" customFormat="1" x14ac:dyDescent="0.2">
      <c r="A2162" s="221" t="s">
        <v>15903</v>
      </c>
      <c r="B2162" s="221" t="str">
        <f>unprmtd_src_summary!C2162</f>
        <v>30</v>
      </c>
      <c r="C2162" s="232" t="str">
        <f>unprmtd_src_summary!D2162</f>
        <v>3010901</v>
      </c>
      <c r="D2162" s="232" t="str">
        <f>unprmtd_src_summary!E2162</f>
        <v>2310003501</v>
      </c>
      <c r="E2162" s="233" t="str">
        <f>unprmtd_src_summary!F2162</f>
        <v>Casinghead Gas Venting and Flaring</v>
      </c>
      <c r="F2162" s="234">
        <f>unprmtd_src_summary!G2162</f>
        <v>0</v>
      </c>
      <c r="G2162" s="234">
        <f>unprmtd_src_summary!H2162</f>
        <v>0</v>
      </c>
      <c r="H2162" s="234">
        <f>unprmtd_src_summary!I2162</f>
        <v>0</v>
      </c>
      <c r="I2162" s="234">
        <f>unprmtd_src_summary!J2162</f>
        <v>0</v>
      </c>
      <c r="J2162" s="234">
        <f>unprmtd_src_summary!K2162</f>
        <v>0</v>
      </c>
    </row>
    <row r="2163" spans="1:10" s="221" customFormat="1" x14ac:dyDescent="0.2">
      <c r="A2163" s="221" t="s">
        <v>15903</v>
      </c>
      <c r="B2163" s="221" t="str">
        <f>unprmtd_src_summary!C2163</f>
        <v>38</v>
      </c>
      <c r="C2163" s="232" t="str">
        <f>unprmtd_src_summary!D2163</f>
        <v>3800701</v>
      </c>
      <c r="D2163" s="232" t="str">
        <f>unprmtd_src_summary!E2163</f>
        <v>2310003501</v>
      </c>
      <c r="E2163" s="233" t="str">
        <f>unprmtd_src_summary!F2163</f>
        <v>Casinghead Gas Venting and Flaring</v>
      </c>
      <c r="F2163" s="234">
        <f>unprmtd_src_summary!G2163</f>
        <v>0</v>
      </c>
      <c r="G2163" s="234">
        <f>unprmtd_src_summary!H2163</f>
        <v>0</v>
      </c>
      <c r="H2163" s="234">
        <f>unprmtd_src_summary!I2163</f>
        <v>0</v>
      </c>
      <c r="I2163" s="234">
        <f>unprmtd_src_summary!J2163</f>
        <v>0</v>
      </c>
      <c r="J2163" s="234">
        <f>unprmtd_src_summary!K2163</f>
        <v>0</v>
      </c>
    </row>
    <row r="2164" spans="1:10" s="221" customFormat="1" x14ac:dyDescent="0.2">
      <c r="A2164" s="221" t="s">
        <v>15903</v>
      </c>
      <c r="B2164" s="221" t="str">
        <f>unprmtd_src_summary!C2164</f>
        <v>38</v>
      </c>
      <c r="C2164" s="232" t="str">
        <f>unprmtd_src_summary!D2164</f>
        <v>3800901</v>
      </c>
      <c r="D2164" s="232" t="str">
        <f>unprmtd_src_summary!E2164</f>
        <v>2310003501</v>
      </c>
      <c r="E2164" s="233" t="str">
        <f>unprmtd_src_summary!F2164</f>
        <v>Casinghead Gas Venting and Flaring</v>
      </c>
      <c r="F2164" s="234">
        <f>unprmtd_src_summary!G2164</f>
        <v>0</v>
      </c>
      <c r="G2164" s="234">
        <f>unprmtd_src_summary!H2164</f>
        <v>0</v>
      </c>
      <c r="H2164" s="234">
        <f>unprmtd_src_summary!I2164</f>
        <v>0</v>
      </c>
      <c r="I2164" s="234">
        <f>unprmtd_src_summary!J2164</f>
        <v>0</v>
      </c>
      <c r="J2164" s="234">
        <f>unprmtd_src_summary!K2164</f>
        <v>0</v>
      </c>
    </row>
    <row r="2165" spans="1:10" s="221" customFormat="1" x14ac:dyDescent="0.2">
      <c r="A2165" s="221" t="s">
        <v>15903</v>
      </c>
      <c r="B2165" s="221" t="str">
        <f>unprmtd_src_summary!C2165</f>
        <v>38</v>
      </c>
      <c r="C2165" s="232" t="str">
        <f>unprmtd_src_summary!D2165</f>
        <v>3801101</v>
      </c>
      <c r="D2165" s="232" t="str">
        <f>unprmtd_src_summary!E2165</f>
        <v>2310003501</v>
      </c>
      <c r="E2165" s="233" t="str">
        <f>unprmtd_src_summary!F2165</f>
        <v>Casinghead Gas Venting and Flaring</v>
      </c>
      <c r="F2165" s="234">
        <f>unprmtd_src_summary!G2165</f>
        <v>0</v>
      </c>
      <c r="G2165" s="234">
        <f>unprmtd_src_summary!H2165</f>
        <v>0</v>
      </c>
      <c r="H2165" s="234">
        <f>unprmtd_src_summary!I2165</f>
        <v>0</v>
      </c>
      <c r="I2165" s="234">
        <f>unprmtd_src_summary!J2165</f>
        <v>0</v>
      </c>
      <c r="J2165" s="234">
        <f>unprmtd_src_summary!K2165</f>
        <v>0</v>
      </c>
    </row>
    <row r="2166" spans="1:10" s="221" customFormat="1" x14ac:dyDescent="0.2">
      <c r="A2166" s="221" t="s">
        <v>15903</v>
      </c>
      <c r="B2166" s="221" t="str">
        <f>unprmtd_src_summary!C2166</f>
        <v>38</v>
      </c>
      <c r="C2166" s="232" t="str">
        <f>unprmtd_src_summary!D2166</f>
        <v>3801301</v>
      </c>
      <c r="D2166" s="232" t="str">
        <f>unprmtd_src_summary!E2166</f>
        <v>2310003501</v>
      </c>
      <c r="E2166" s="233" t="str">
        <f>unprmtd_src_summary!F2166</f>
        <v>Casinghead Gas Venting and Flaring</v>
      </c>
      <c r="F2166" s="234">
        <f>unprmtd_src_summary!G2166</f>
        <v>0</v>
      </c>
      <c r="G2166" s="234">
        <f>unprmtd_src_summary!H2166</f>
        <v>0</v>
      </c>
      <c r="H2166" s="234">
        <f>unprmtd_src_summary!I2166</f>
        <v>0</v>
      </c>
      <c r="I2166" s="234">
        <f>unprmtd_src_summary!J2166</f>
        <v>0</v>
      </c>
      <c r="J2166" s="234">
        <f>unprmtd_src_summary!K2166</f>
        <v>0</v>
      </c>
    </row>
    <row r="2167" spans="1:10" s="221" customFormat="1" x14ac:dyDescent="0.2">
      <c r="A2167" s="221" t="s">
        <v>15903</v>
      </c>
      <c r="B2167" s="221" t="str">
        <f>unprmtd_src_summary!C2167</f>
        <v>38</v>
      </c>
      <c r="C2167" s="232" t="str">
        <f>unprmtd_src_summary!D2167</f>
        <v>3802301</v>
      </c>
      <c r="D2167" s="232" t="str">
        <f>unprmtd_src_summary!E2167</f>
        <v>2310003501</v>
      </c>
      <c r="E2167" s="233" t="str">
        <f>unprmtd_src_summary!F2167</f>
        <v>Casinghead Gas Venting and Flaring</v>
      </c>
      <c r="F2167" s="234">
        <f>unprmtd_src_summary!G2167</f>
        <v>0</v>
      </c>
      <c r="G2167" s="234">
        <f>unprmtd_src_summary!H2167</f>
        <v>0</v>
      </c>
      <c r="H2167" s="234">
        <f>unprmtd_src_summary!I2167</f>
        <v>0</v>
      </c>
      <c r="I2167" s="234">
        <f>unprmtd_src_summary!J2167</f>
        <v>0</v>
      </c>
      <c r="J2167" s="234">
        <f>unprmtd_src_summary!K2167</f>
        <v>0</v>
      </c>
    </row>
    <row r="2168" spans="1:10" s="221" customFormat="1" x14ac:dyDescent="0.2">
      <c r="A2168" s="221" t="s">
        <v>15903</v>
      </c>
      <c r="B2168" s="221" t="str">
        <f>unprmtd_src_summary!C2168</f>
        <v>38</v>
      </c>
      <c r="C2168" s="232" t="str">
        <f>unprmtd_src_summary!D2168</f>
        <v>3802501</v>
      </c>
      <c r="D2168" s="232" t="str">
        <f>unprmtd_src_summary!E2168</f>
        <v>2310003501</v>
      </c>
      <c r="E2168" s="233" t="str">
        <f>unprmtd_src_summary!F2168</f>
        <v>Casinghead Gas Venting and Flaring</v>
      </c>
      <c r="F2168" s="234">
        <f>unprmtd_src_summary!G2168</f>
        <v>8.1608201696451079</v>
      </c>
      <c r="G2168" s="234">
        <f>unprmtd_src_summary!H2168</f>
        <v>241.67275166531701</v>
      </c>
      <c r="H2168" s="234">
        <f>unprmtd_src_summary!I2168</f>
        <v>44.404462687774853</v>
      </c>
      <c r="I2168" s="234">
        <f>unprmtd_src_summary!J2168</f>
        <v>0</v>
      </c>
      <c r="J2168" s="234">
        <f>unprmtd_src_summary!K2168</f>
        <v>0</v>
      </c>
    </row>
    <row r="2169" spans="1:10" s="221" customFormat="1" x14ac:dyDescent="0.2">
      <c r="A2169" s="221" t="s">
        <v>15903</v>
      </c>
      <c r="B2169" s="221" t="str">
        <f>unprmtd_src_summary!C2169</f>
        <v>38</v>
      </c>
      <c r="C2169" s="232" t="str">
        <f>unprmtd_src_summary!D2169</f>
        <v>3803301</v>
      </c>
      <c r="D2169" s="232" t="str">
        <f>unprmtd_src_summary!E2169</f>
        <v>2310003501</v>
      </c>
      <c r="E2169" s="233" t="str">
        <f>unprmtd_src_summary!F2169</f>
        <v>Casinghead Gas Venting and Flaring</v>
      </c>
      <c r="F2169" s="234">
        <f>unprmtd_src_summary!G2169</f>
        <v>0</v>
      </c>
      <c r="G2169" s="234">
        <f>unprmtd_src_summary!H2169</f>
        <v>0</v>
      </c>
      <c r="H2169" s="234">
        <f>unprmtd_src_summary!I2169</f>
        <v>0</v>
      </c>
      <c r="I2169" s="234">
        <f>unprmtd_src_summary!J2169</f>
        <v>0</v>
      </c>
      <c r="J2169" s="234">
        <f>unprmtd_src_summary!K2169</f>
        <v>0</v>
      </c>
    </row>
    <row r="2170" spans="1:10" s="221" customFormat="1" x14ac:dyDescent="0.2">
      <c r="A2170" s="221" t="s">
        <v>15903</v>
      </c>
      <c r="B2170" s="221" t="str">
        <f>unprmtd_src_summary!C2170</f>
        <v>38</v>
      </c>
      <c r="C2170" s="232" t="str">
        <f>unprmtd_src_summary!D2170</f>
        <v>3804901</v>
      </c>
      <c r="D2170" s="232" t="str">
        <f>unprmtd_src_summary!E2170</f>
        <v>2310003501</v>
      </c>
      <c r="E2170" s="233" t="str">
        <f>unprmtd_src_summary!F2170</f>
        <v>Casinghead Gas Venting and Flaring</v>
      </c>
      <c r="F2170" s="234">
        <f>unprmtd_src_summary!G2170</f>
        <v>0</v>
      </c>
      <c r="G2170" s="234">
        <f>unprmtd_src_summary!H2170</f>
        <v>0</v>
      </c>
      <c r="H2170" s="234">
        <f>unprmtd_src_summary!I2170</f>
        <v>0</v>
      </c>
      <c r="I2170" s="234">
        <f>unprmtd_src_summary!J2170</f>
        <v>0</v>
      </c>
      <c r="J2170" s="234">
        <f>unprmtd_src_summary!K2170</f>
        <v>0</v>
      </c>
    </row>
    <row r="2171" spans="1:10" s="221" customFormat="1" x14ac:dyDescent="0.2">
      <c r="A2171" s="221" t="s">
        <v>15903</v>
      </c>
      <c r="B2171" s="221" t="str">
        <f>unprmtd_src_summary!C2171</f>
        <v>38</v>
      </c>
      <c r="C2171" s="232" t="str">
        <f>unprmtd_src_summary!D2171</f>
        <v>3805301</v>
      </c>
      <c r="D2171" s="232" t="str">
        <f>unprmtd_src_summary!E2171</f>
        <v>2310003501</v>
      </c>
      <c r="E2171" s="233" t="str">
        <f>unprmtd_src_summary!F2171</f>
        <v>Casinghead Gas Venting and Flaring</v>
      </c>
      <c r="F2171" s="234">
        <f>unprmtd_src_summary!G2171</f>
        <v>1.5433727893094422</v>
      </c>
      <c r="G2171" s="234">
        <f>unprmtd_src_summary!H2171</f>
        <v>45.705105747233837</v>
      </c>
      <c r="H2171" s="234">
        <f>unprmtd_src_summary!I2171</f>
        <v>8.3977637065366721</v>
      </c>
      <c r="I2171" s="234">
        <f>unprmtd_src_summary!J2171</f>
        <v>0</v>
      </c>
      <c r="J2171" s="234">
        <f>unprmtd_src_summary!K2171</f>
        <v>0</v>
      </c>
    </row>
    <row r="2172" spans="1:10" s="221" customFormat="1" x14ac:dyDescent="0.2">
      <c r="A2172" s="221" t="s">
        <v>15903</v>
      </c>
      <c r="B2172" s="221" t="str">
        <f>unprmtd_src_summary!C2172</f>
        <v>38</v>
      </c>
      <c r="C2172" s="232" t="str">
        <f>unprmtd_src_summary!D2172</f>
        <v>3805501</v>
      </c>
      <c r="D2172" s="232" t="str">
        <f>unprmtd_src_summary!E2172</f>
        <v>2310003501</v>
      </c>
      <c r="E2172" s="233" t="str">
        <f>unprmtd_src_summary!F2172</f>
        <v>Casinghead Gas Venting and Flaring</v>
      </c>
      <c r="F2172" s="234">
        <f>unprmtd_src_summary!G2172</f>
        <v>1.3250452220407947</v>
      </c>
      <c r="G2172" s="234">
        <f>unprmtd_src_summary!H2172</f>
        <v>39.239600706151286</v>
      </c>
      <c r="H2172" s="234">
        <f>unprmtd_src_summary!I2172</f>
        <v>7.209804884633737</v>
      </c>
      <c r="I2172" s="234">
        <f>unprmtd_src_summary!J2172</f>
        <v>0</v>
      </c>
      <c r="J2172" s="234">
        <f>unprmtd_src_summary!K2172</f>
        <v>0</v>
      </c>
    </row>
    <row r="2173" spans="1:10" s="221" customFormat="1" x14ac:dyDescent="0.2">
      <c r="A2173" s="221" t="s">
        <v>15903</v>
      </c>
      <c r="B2173" s="221" t="str">
        <f>unprmtd_src_summary!C2173</f>
        <v>38</v>
      </c>
      <c r="C2173" s="232" t="str">
        <f>unprmtd_src_summary!D2173</f>
        <v>3805701</v>
      </c>
      <c r="D2173" s="232" t="str">
        <f>unprmtd_src_summary!E2173</f>
        <v>2310003501</v>
      </c>
      <c r="E2173" s="233" t="str">
        <f>unprmtd_src_summary!F2173</f>
        <v>Casinghead Gas Venting and Flaring</v>
      </c>
      <c r="F2173" s="234">
        <f>unprmtd_src_summary!G2173</f>
        <v>0</v>
      </c>
      <c r="G2173" s="234">
        <f>unprmtd_src_summary!H2173</f>
        <v>0</v>
      </c>
      <c r="H2173" s="234">
        <f>unprmtd_src_summary!I2173</f>
        <v>0</v>
      </c>
      <c r="I2173" s="234">
        <f>unprmtd_src_summary!J2173</f>
        <v>0</v>
      </c>
      <c r="J2173" s="234">
        <f>unprmtd_src_summary!K2173</f>
        <v>0</v>
      </c>
    </row>
    <row r="2174" spans="1:10" s="221" customFormat="1" x14ac:dyDescent="0.2">
      <c r="A2174" s="221" t="s">
        <v>15903</v>
      </c>
      <c r="B2174" s="221" t="str">
        <f>unprmtd_src_summary!C2174</f>
        <v>38</v>
      </c>
      <c r="C2174" s="232" t="str">
        <f>unprmtd_src_summary!D2174</f>
        <v>3806101</v>
      </c>
      <c r="D2174" s="232" t="str">
        <f>unprmtd_src_summary!E2174</f>
        <v>2310003501</v>
      </c>
      <c r="E2174" s="233" t="str">
        <f>unprmtd_src_summary!F2174</f>
        <v>Casinghead Gas Venting and Flaring</v>
      </c>
      <c r="F2174" s="234">
        <f>unprmtd_src_summary!G2174</f>
        <v>61.047608475417171</v>
      </c>
      <c r="G2174" s="234">
        <f>unprmtd_src_summary!H2174</f>
        <v>1807.8505856210513</v>
      </c>
      <c r="H2174" s="234">
        <f>unprmtd_src_summary!I2174</f>
        <v>332.17081082212286</v>
      </c>
      <c r="I2174" s="234">
        <f>unprmtd_src_summary!J2174</f>
        <v>0</v>
      </c>
      <c r="J2174" s="234">
        <f>unprmtd_src_summary!K2174</f>
        <v>0</v>
      </c>
    </row>
    <row r="2175" spans="1:10" s="221" customFormat="1" ht="11.25" customHeight="1" x14ac:dyDescent="0.2">
      <c r="A2175" s="221" t="s">
        <v>15903</v>
      </c>
      <c r="B2175" s="221" t="str">
        <f>unprmtd_src_summary!C2175</f>
        <v>38</v>
      </c>
      <c r="C2175" s="232" t="str">
        <f>unprmtd_src_summary!D2175</f>
        <v>3807501</v>
      </c>
      <c r="D2175" s="232" t="str">
        <f>unprmtd_src_summary!E2175</f>
        <v>2310003501</v>
      </c>
      <c r="E2175" s="233" t="str">
        <f>unprmtd_src_summary!F2175</f>
        <v>Casinghead Gas Venting and Flaring</v>
      </c>
      <c r="F2175" s="234">
        <f>unprmtd_src_summary!G2175</f>
        <v>0</v>
      </c>
      <c r="G2175" s="234">
        <f>unprmtd_src_summary!H2175</f>
        <v>0</v>
      </c>
      <c r="H2175" s="234">
        <f>unprmtd_src_summary!I2175</f>
        <v>0</v>
      </c>
      <c r="I2175" s="234">
        <f>unprmtd_src_summary!J2175</f>
        <v>0</v>
      </c>
      <c r="J2175" s="234">
        <f>unprmtd_src_summary!K2175</f>
        <v>0</v>
      </c>
    </row>
    <row r="2176" spans="1:10" s="221" customFormat="1" x14ac:dyDescent="0.2">
      <c r="A2176" s="221" t="s">
        <v>15903</v>
      </c>
      <c r="B2176" s="221" t="str">
        <f>unprmtd_src_summary!C2176</f>
        <v>38</v>
      </c>
      <c r="C2176" s="232" t="str">
        <f>unprmtd_src_summary!D2176</f>
        <v>3808701</v>
      </c>
      <c r="D2176" s="232" t="str">
        <f>unprmtd_src_summary!E2176</f>
        <v>2310003501</v>
      </c>
      <c r="E2176" s="233" t="str">
        <f>unprmtd_src_summary!F2176</f>
        <v>Casinghead Gas Venting and Flaring</v>
      </c>
      <c r="F2176" s="234">
        <f>unprmtd_src_summary!G2176</f>
        <v>0</v>
      </c>
      <c r="G2176" s="234">
        <f>unprmtd_src_summary!H2176</f>
        <v>0</v>
      </c>
      <c r="H2176" s="234">
        <f>unprmtd_src_summary!I2176</f>
        <v>0</v>
      </c>
      <c r="I2176" s="234">
        <f>unprmtd_src_summary!J2176</f>
        <v>0</v>
      </c>
      <c r="J2176" s="234">
        <f>unprmtd_src_summary!K2176</f>
        <v>0</v>
      </c>
    </row>
    <row r="2177" spans="1:10" s="221" customFormat="1" x14ac:dyDescent="0.2">
      <c r="A2177" s="221" t="s">
        <v>15903</v>
      </c>
      <c r="B2177" s="221" t="str">
        <f>unprmtd_src_summary!C2177</f>
        <v>38</v>
      </c>
      <c r="C2177" s="232" t="str">
        <f>unprmtd_src_summary!D2177</f>
        <v>3808901</v>
      </c>
      <c r="D2177" s="232" t="str">
        <f>unprmtd_src_summary!E2177</f>
        <v>2310003501</v>
      </c>
      <c r="E2177" s="233" t="str">
        <f>unprmtd_src_summary!F2177</f>
        <v>Casinghead Gas Venting and Flaring</v>
      </c>
      <c r="F2177" s="234">
        <f>unprmtd_src_summary!G2177</f>
        <v>0</v>
      </c>
      <c r="G2177" s="234">
        <f>unprmtd_src_summary!H2177</f>
        <v>0</v>
      </c>
      <c r="H2177" s="234">
        <f>unprmtd_src_summary!I2177</f>
        <v>0</v>
      </c>
      <c r="I2177" s="234">
        <f>unprmtd_src_summary!J2177</f>
        <v>0</v>
      </c>
      <c r="J2177" s="234">
        <f>unprmtd_src_summary!K2177</f>
        <v>0</v>
      </c>
    </row>
    <row r="2178" spans="1:10" s="221" customFormat="1" x14ac:dyDescent="0.2">
      <c r="A2178" s="221" t="s">
        <v>15903</v>
      </c>
      <c r="B2178" s="221" t="str">
        <f>unprmtd_src_summary!C2178</f>
        <v>38</v>
      </c>
      <c r="C2178" s="232" t="str">
        <f>unprmtd_src_summary!D2178</f>
        <v>3810101</v>
      </c>
      <c r="D2178" s="232" t="str">
        <f>unprmtd_src_summary!E2178</f>
        <v>2310003501</v>
      </c>
      <c r="E2178" s="233" t="str">
        <f>unprmtd_src_summary!F2178</f>
        <v>Casinghead Gas Venting and Flaring</v>
      </c>
      <c r="F2178" s="234">
        <f>unprmtd_src_summary!G2178</f>
        <v>0</v>
      </c>
      <c r="G2178" s="234">
        <f>unprmtd_src_summary!H2178</f>
        <v>0</v>
      </c>
      <c r="H2178" s="234">
        <f>unprmtd_src_summary!I2178</f>
        <v>0</v>
      </c>
      <c r="I2178" s="234">
        <f>unprmtd_src_summary!J2178</f>
        <v>0</v>
      </c>
      <c r="J2178" s="234">
        <f>unprmtd_src_summary!K2178</f>
        <v>0</v>
      </c>
    </row>
    <row r="2179" spans="1:10" s="221" customFormat="1" x14ac:dyDescent="0.2">
      <c r="A2179" s="221" t="s">
        <v>15903</v>
      </c>
      <c r="B2179" s="221" t="str">
        <f>unprmtd_src_summary!C2179</f>
        <v>38</v>
      </c>
      <c r="C2179" s="232" t="str">
        <f>unprmtd_src_summary!D2179</f>
        <v>3810501</v>
      </c>
      <c r="D2179" s="232" t="str">
        <f>unprmtd_src_summary!E2179</f>
        <v>2310003501</v>
      </c>
      <c r="E2179" s="233" t="str">
        <f>unprmtd_src_summary!F2179</f>
        <v>Casinghead Gas Venting and Flaring</v>
      </c>
      <c r="F2179" s="234">
        <f>unprmtd_src_summary!G2179</f>
        <v>0</v>
      </c>
      <c r="G2179" s="234">
        <f>unprmtd_src_summary!H2179</f>
        <v>0</v>
      </c>
      <c r="H2179" s="234">
        <f>unprmtd_src_summary!I2179</f>
        <v>0</v>
      </c>
      <c r="I2179" s="234">
        <f>unprmtd_src_summary!J2179</f>
        <v>0</v>
      </c>
      <c r="J2179" s="234">
        <f>unprmtd_src_summary!K2179</f>
        <v>0</v>
      </c>
    </row>
    <row r="2180" spans="1:10" s="226" customFormat="1" x14ac:dyDescent="0.2">
      <c r="A2180" s="221" t="s">
        <v>15903</v>
      </c>
      <c r="B2180" s="221" t="str">
        <f>unprmtd_src_summary!C2180</f>
        <v>46</v>
      </c>
      <c r="C2180" s="232" t="str">
        <f>unprmtd_src_summary!D2180</f>
        <v>4606301</v>
      </c>
      <c r="D2180" s="232" t="str">
        <f>unprmtd_src_summary!E2180</f>
        <v>2310003501</v>
      </c>
      <c r="E2180" s="233" t="str">
        <f>unprmtd_src_summary!F2180</f>
        <v>Casinghead Gas Venting and Flaring</v>
      </c>
      <c r="F2180" s="234">
        <f>unprmtd_src_summary!G2180</f>
        <v>0</v>
      </c>
      <c r="G2180" s="234">
        <f>unprmtd_src_summary!H2180</f>
        <v>0</v>
      </c>
      <c r="H2180" s="234">
        <f>unprmtd_src_summary!I2180</f>
        <v>0</v>
      </c>
      <c r="I2180" s="234">
        <f>unprmtd_src_summary!J2180</f>
        <v>0</v>
      </c>
      <c r="J2180" s="234">
        <f>unprmtd_src_summary!K2180</f>
        <v>0</v>
      </c>
    </row>
    <row r="2181" spans="1:10" s="226" customFormat="1" x14ac:dyDescent="0.2">
      <c r="A2181" s="221" t="s">
        <v>15903</v>
      </c>
      <c r="B2181" s="221" t="str">
        <f>unprmtd_src_summary!C2181</f>
        <v>46</v>
      </c>
      <c r="C2181" s="232" t="str">
        <f>unprmtd_src_summary!D2181</f>
        <v>4601901</v>
      </c>
      <c r="D2181" s="232" t="str">
        <f>unprmtd_src_summary!E2181</f>
        <v>2310003501</v>
      </c>
      <c r="E2181" s="233" t="str">
        <f>unprmtd_src_summary!F2181</f>
        <v>Casinghead Gas Venting and Flaring</v>
      </c>
      <c r="F2181" s="234">
        <f>unprmtd_src_summary!G2181</f>
        <v>0</v>
      </c>
      <c r="G2181" s="234">
        <f>unprmtd_src_summary!H2181</f>
        <v>0</v>
      </c>
      <c r="H2181" s="234">
        <f>unprmtd_src_summary!I2181</f>
        <v>0</v>
      </c>
      <c r="I2181" s="234">
        <f>unprmtd_src_summary!J2181</f>
        <v>0</v>
      </c>
      <c r="J2181" s="234">
        <f>unprmtd_src_summary!K2181</f>
        <v>0</v>
      </c>
    </row>
    <row r="2182" spans="1:10" s="226" customFormat="1" x14ac:dyDescent="0.2">
      <c r="A2182" s="226" t="s">
        <v>15903</v>
      </c>
      <c r="B2182" s="226" t="str">
        <f>unprmtd_src_summary!C2182</f>
        <v>30</v>
      </c>
      <c r="C2182" s="235" t="str">
        <f>unprmtd_src_summary!D2182</f>
        <v>3001102</v>
      </c>
      <c r="D2182" s="235" t="str">
        <f>unprmtd_src_summary!E2182</f>
        <v>2310003501</v>
      </c>
      <c r="E2182" s="236" t="str">
        <f>unprmtd_src_summary!F2182</f>
        <v>Casinghead Gas Venting and Flaring</v>
      </c>
      <c r="F2182" s="237">
        <f>unprmtd_src_summary!G2182</f>
        <v>0</v>
      </c>
      <c r="G2182" s="237">
        <f>unprmtd_src_summary!H2182</f>
        <v>0</v>
      </c>
      <c r="H2182" s="237">
        <f>unprmtd_src_summary!I2182</f>
        <v>0</v>
      </c>
      <c r="I2182" s="237">
        <f>unprmtd_src_summary!J2182</f>
        <v>0</v>
      </c>
      <c r="J2182" s="237">
        <f>unprmtd_src_summary!K2182</f>
        <v>0</v>
      </c>
    </row>
    <row r="2183" spans="1:10" s="226" customFormat="1" x14ac:dyDescent="0.2">
      <c r="A2183" s="226" t="s">
        <v>15903</v>
      </c>
      <c r="B2183" s="226" t="str">
        <f>unprmtd_src_summary!C2183</f>
        <v>30</v>
      </c>
      <c r="C2183" s="235" t="str">
        <f>unprmtd_src_summary!D2183</f>
        <v>3001702</v>
      </c>
      <c r="D2183" s="235" t="str">
        <f>unprmtd_src_summary!E2183</f>
        <v>2310003501</v>
      </c>
      <c r="E2183" s="236" t="str">
        <f>unprmtd_src_summary!F2183</f>
        <v>Casinghead Gas Venting and Flaring</v>
      </c>
      <c r="F2183" s="237">
        <f>unprmtd_src_summary!G2183</f>
        <v>0</v>
      </c>
      <c r="G2183" s="237">
        <f>unprmtd_src_summary!H2183</f>
        <v>0</v>
      </c>
      <c r="H2183" s="237">
        <f>unprmtd_src_summary!I2183</f>
        <v>0</v>
      </c>
      <c r="I2183" s="237">
        <f>unprmtd_src_summary!J2183</f>
        <v>0</v>
      </c>
      <c r="J2183" s="237">
        <f>unprmtd_src_summary!K2183</f>
        <v>0</v>
      </c>
    </row>
    <row r="2184" spans="1:10" s="226" customFormat="1" x14ac:dyDescent="0.2">
      <c r="A2184" s="226" t="s">
        <v>15903</v>
      </c>
      <c r="B2184" s="226" t="str">
        <f>unprmtd_src_summary!C2184</f>
        <v>30</v>
      </c>
      <c r="C2184" s="235" t="str">
        <f>unprmtd_src_summary!D2184</f>
        <v>3001902</v>
      </c>
      <c r="D2184" s="235" t="str">
        <f>unprmtd_src_summary!E2184</f>
        <v>2310003501</v>
      </c>
      <c r="E2184" s="236" t="str">
        <f>unprmtd_src_summary!F2184</f>
        <v>Casinghead Gas Venting and Flaring</v>
      </c>
      <c r="F2184" s="237">
        <f>unprmtd_src_summary!G2184</f>
        <v>8.643033187007603E-4</v>
      </c>
      <c r="G2184" s="237">
        <f>unprmtd_src_summary!H2184</f>
        <v>2.559529029702437E-2</v>
      </c>
      <c r="H2184" s="237">
        <f>unprmtd_src_summary!I2184</f>
        <v>4.7028268811659026E-3</v>
      </c>
      <c r="I2184" s="237">
        <f>unprmtd_src_summary!J2184</f>
        <v>0</v>
      </c>
      <c r="J2184" s="237">
        <f>unprmtd_src_summary!K2184</f>
        <v>0</v>
      </c>
    </row>
    <row r="2185" spans="1:10" s="226" customFormat="1" x14ac:dyDescent="0.2">
      <c r="A2185" s="226" t="s">
        <v>15903</v>
      </c>
      <c r="B2185" s="226" t="str">
        <f>unprmtd_src_summary!C2185</f>
        <v>30</v>
      </c>
      <c r="C2185" s="235" t="str">
        <f>unprmtd_src_summary!D2185</f>
        <v>3002102</v>
      </c>
      <c r="D2185" s="235" t="str">
        <f>unprmtd_src_summary!E2185</f>
        <v>2310003501</v>
      </c>
      <c r="E2185" s="236" t="str">
        <f>unprmtd_src_summary!F2185</f>
        <v>Casinghead Gas Venting and Flaring</v>
      </c>
      <c r="F2185" s="237">
        <f>unprmtd_src_summary!G2185</f>
        <v>0</v>
      </c>
      <c r="G2185" s="237">
        <f>unprmtd_src_summary!H2185</f>
        <v>0</v>
      </c>
      <c r="H2185" s="237">
        <f>unprmtd_src_summary!I2185</f>
        <v>0</v>
      </c>
      <c r="I2185" s="237">
        <f>unprmtd_src_summary!J2185</f>
        <v>0</v>
      </c>
      <c r="J2185" s="237">
        <f>unprmtd_src_summary!K2185</f>
        <v>0</v>
      </c>
    </row>
    <row r="2186" spans="1:10" s="226" customFormat="1" x14ac:dyDescent="0.2">
      <c r="A2186" s="226" t="s">
        <v>15903</v>
      </c>
      <c r="B2186" s="226" t="str">
        <f>unprmtd_src_summary!C2186</f>
        <v>30</v>
      </c>
      <c r="C2186" s="235" t="str">
        <f>unprmtd_src_summary!D2186</f>
        <v>3002502</v>
      </c>
      <c r="D2186" s="235" t="str">
        <f>unprmtd_src_summary!E2186</f>
        <v>2310003501</v>
      </c>
      <c r="E2186" s="236" t="str">
        <f>unprmtd_src_summary!F2186</f>
        <v>Casinghead Gas Venting and Flaring</v>
      </c>
      <c r="F2186" s="237">
        <f>unprmtd_src_summary!G2186</f>
        <v>0</v>
      </c>
      <c r="G2186" s="237">
        <f>unprmtd_src_summary!H2186</f>
        <v>0</v>
      </c>
      <c r="H2186" s="237">
        <f>unprmtd_src_summary!I2186</f>
        <v>0</v>
      </c>
      <c r="I2186" s="237">
        <f>unprmtd_src_summary!J2186</f>
        <v>0</v>
      </c>
      <c r="J2186" s="237">
        <f>unprmtd_src_summary!K2186</f>
        <v>0</v>
      </c>
    </row>
    <row r="2187" spans="1:10" s="226" customFormat="1" x14ac:dyDescent="0.2">
      <c r="A2187" s="226" t="s">
        <v>15903</v>
      </c>
      <c r="B2187" s="226" t="str">
        <f>unprmtd_src_summary!C2187</f>
        <v>30</v>
      </c>
      <c r="C2187" s="235" t="str">
        <f>unprmtd_src_summary!D2187</f>
        <v>3003302</v>
      </c>
      <c r="D2187" s="235" t="str">
        <f>unprmtd_src_summary!E2187</f>
        <v>2310003501</v>
      </c>
      <c r="E2187" s="236" t="str">
        <f>unprmtd_src_summary!F2187</f>
        <v>Casinghead Gas Venting and Flaring</v>
      </c>
      <c r="F2187" s="237">
        <f>unprmtd_src_summary!G2187</f>
        <v>0</v>
      </c>
      <c r="G2187" s="237">
        <f>unprmtd_src_summary!H2187</f>
        <v>0</v>
      </c>
      <c r="H2187" s="237">
        <f>unprmtd_src_summary!I2187</f>
        <v>0</v>
      </c>
      <c r="I2187" s="237">
        <f>unprmtd_src_summary!J2187</f>
        <v>0</v>
      </c>
      <c r="J2187" s="237">
        <f>unprmtd_src_summary!K2187</f>
        <v>0</v>
      </c>
    </row>
    <row r="2188" spans="1:10" s="226" customFormat="1" x14ac:dyDescent="0.2">
      <c r="A2188" s="226" t="s">
        <v>15903</v>
      </c>
      <c r="B2188" s="226" t="str">
        <f>unprmtd_src_summary!C2188</f>
        <v>30</v>
      </c>
      <c r="C2188" s="235" t="str">
        <f>unprmtd_src_summary!D2188</f>
        <v>3005502</v>
      </c>
      <c r="D2188" s="235" t="str">
        <f>unprmtd_src_summary!E2188</f>
        <v>2310003501</v>
      </c>
      <c r="E2188" s="236" t="str">
        <f>unprmtd_src_summary!F2188</f>
        <v>Casinghead Gas Venting and Flaring</v>
      </c>
      <c r="F2188" s="237">
        <f>unprmtd_src_summary!G2188</f>
        <v>6.7984279463067704E-2</v>
      </c>
      <c r="G2188" s="237">
        <f>unprmtd_src_summary!H2188</f>
        <v>2.0132716499422592</v>
      </c>
      <c r="H2188" s="237">
        <f>unprmtd_src_summary!I2188</f>
        <v>0.36991446178433907</v>
      </c>
      <c r="I2188" s="237">
        <f>unprmtd_src_summary!J2188</f>
        <v>0</v>
      </c>
      <c r="J2188" s="237">
        <f>unprmtd_src_summary!K2188</f>
        <v>0</v>
      </c>
    </row>
    <row r="2189" spans="1:10" s="226" customFormat="1" x14ac:dyDescent="0.2">
      <c r="A2189" s="226" t="s">
        <v>15903</v>
      </c>
      <c r="B2189" s="226" t="str">
        <f>unprmtd_src_summary!C2189</f>
        <v>30</v>
      </c>
      <c r="C2189" s="235" t="str">
        <f>unprmtd_src_summary!D2189</f>
        <v>3007902</v>
      </c>
      <c r="D2189" s="235" t="str">
        <f>unprmtd_src_summary!E2189</f>
        <v>2310003501</v>
      </c>
      <c r="E2189" s="236" t="str">
        <f>unprmtd_src_summary!F2189</f>
        <v>Casinghead Gas Venting and Flaring</v>
      </c>
      <c r="F2189" s="237">
        <f>unprmtd_src_summary!G2189</f>
        <v>0</v>
      </c>
      <c r="G2189" s="237">
        <f>unprmtd_src_summary!H2189</f>
        <v>0</v>
      </c>
      <c r="H2189" s="237">
        <f>unprmtd_src_summary!I2189</f>
        <v>0</v>
      </c>
      <c r="I2189" s="237">
        <f>unprmtd_src_summary!J2189</f>
        <v>0</v>
      </c>
      <c r="J2189" s="237">
        <f>unprmtd_src_summary!K2189</f>
        <v>0</v>
      </c>
    </row>
    <row r="2190" spans="1:10" s="226" customFormat="1" x14ac:dyDescent="0.2">
      <c r="A2190" s="226" t="s">
        <v>15903</v>
      </c>
      <c r="B2190" s="226" t="str">
        <f>unprmtd_src_summary!C2190</f>
        <v>30</v>
      </c>
      <c r="C2190" s="235" t="str">
        <f>unprmtd_src_summary!D2190</f>
        <v>3008302</v>
      </c>
      <c r="D2190" s="235" t="str">
        <f>unprmtd_src_summary!E2190</f>
        <v>2310003501</v>
      </c>
      <c r="E2190" s="236" t="str">
        <f>unprmtd_src_summary!F2190</f>
        <v>Casinghead Gas Venting and Flaring</v>
      </c>
      <c r="F2190" s="237">
        <f>unprmtd_src_summary!G2190</f>
        <v>170.93795277322968</v>
      </c>
      <c r="G2190" s="237">
        <f>unprmtd_src_summary!H2190</f>
        <v>5062.1193154583298</v>
      </c>
      <c r="H2190" s="237">
        <f>unprmtd_src_summary!I2190</f>
        <v>930.10356656022054</v>
      </c>
      <c r="I2190" s="237">
        <f>unprmtd_src_summary!J2190</f>
        <v>0</v>
      </c>
      <c r="J2190" s="237">
        <f>unprmtd_src_summary!K2190</f>
        <v>0</v>
      </c>
    </row>
    <row r="2191" spans="1:10" s="226" customFormat="1" x14ac:dyDescent="0.2">
      <c r="A2191" s="226" t="s">
        <v>15903</v>
      </c>
      <c r="B2191" s="226" t="str">
        <f>unprmtd_src_summary!C2191</f>
        <v>30</v>
      </c>
      <c r="C2191" s="235" t="str">
        <f>unprmtd_src_summary!D2191</f>
        <v>3008502</v>
      </c>
      <c r="D2191" s="235" t="str">
        <f>unprmtd_src_summary!E2191</f>
        <v>2310003501</v>
      </c>
      <c r="E2191" s="236" t="str">
        <f>unprmtd_src_summary!F2191</f>
        <v>Casinghead Gas Venting and Flaring</v>
      </c>
      <c r="F2191" s="237">
        <f>unprmtd_src_summary!G2191</f>
        <v>10.318428308248587</v>
      </c>
      <c r="G2191" s="237">
        <f>unprmtd_src_summary!H2191</f>
        <v>305.56768931034799</v>
      </c>
      <c r="H2191" s="237">
        <f>unprmtd_src_summary!I2191</f>
        <v>56.14438932429379</v>
      </c>
      <c r="I2191" s="237">
        <f>unprmtd_src_summary!J2191</f>
        <v>0</v>
      </c>
      <c r="J2191" s="237">
        <f>unprmtd_src_summary!K2191</f>
        <v>0</v>
      </c>
    </row>
    <row r="2192" spans="1:10" s="226" customFormat="1" x14ac:dyDescent="0.2">
      <c r="A2192" s="226" t="s">
        <v>15903</v>
      </c>
      <c r="B2192" s="226" t="str">
        <f>unprmtd_src_summary!C2192</f>
        <v>30</v>
      </c>
      <c r="C2192" s="235" t="str">
        <f>unprmtd_src_summary!D2192</f>
        <v>3009102</v>
      </c>
      <c r="D2192" s="235" t="str">
        <f>unprmtd_src_summary!E2192</f>
        <v>2310003501</v>
      </c>
      <c r="E2192" s="236" t="str">
        <f>unprmtd_src_summary!F2192</f>
        <v>Casinghead Gas Venting and Flaring</v>
      </c>
      <c r="F2192" s="237">
        <f>unprmtd_src_summary!G2192</f>
        <v>15.797576845443263</v>
      </c>
      <c r="G2192" s="237">
        <f>unprmtd_src_summary!H2192</f>
        <v>467.82600112711458</v>
      </c>
      <c r="H2192" s="237">
        <f>unprmtd_src_summary!I2192</f>
        <v>85.957403423735414</v>
      </c>
      <c r="I2192" s="237">
        <f>unprmtd_src_summary!J2192</f>
        <v>0</v>
      </c>
      <c r="J2192" s="237">
        <f>unprmtd_src_summary!K2192</f>
        <v>0</v>
      </c>
    </row>
    <row r="2193" spans="1:10" s="226" customFormat="1" x14ac:dyDescent="0.2">
      <c r="A2193" s="226" t="s">
        <v>15903</v>
      </c>
      <c r="B2193" s="226" t="str">
        <f>unprmtd_src_summary!C2193</f>
        <v>30</v>
      </c>
      <c r="C2193" s="235" t="str">
        <f>unprmtd_src_summary!D2193</f>
        <v>3010502</v>
      </c>
      <c r="D2193" s="235" t="str">
        <f>unprmtd_src_summary!E2193</f>
        <v>2310003501</v>
      </c>
      <c r="E2193" s="236" t="str">
        <f>unprmtd_src_summary!F2193</f>
        <v>Casinghead Gas Venting and Flaring</v>
      </c>
      <c r="F2193" s="237">
        <f>unprmtd_src_summary!G2193</f>
        <v>0</v>
      </c>
      <c r="G2193" s="237">
        <f>unprmtd_src_summary!H2193</f>
        <v>0</v>
      </c>
      <c r="H2193" s="237">
        <f>unprmtd_src_summary!I2193</f>
        <v>0</v>
      </c>
      <c r="I2193" s="237">
        <f>unprmtd_src_summary!J2193</f>
        <v>0</v>
      </c>
      <c r="J2193" s="237">
        <f>unprmtd_src_summary!K2193</f>
        <v>0</v>
      </c>
    </row>
    <row r="2194" spans="1:10" s="226" customFormat="1" x14ac:dyDescent="0.2">
      <c r="A2194" s="226" t="s">
        <v>15903</v>
      </c>
      <c r="B2194" s="226" t="str">
        <f>unprmtd_src_summary!C2194</f>
        <v>30</v>
      </c>
      <c r="C2194" s="235" t="str">
        <f>unprmtd_src_summary!D2194</f>
        <v>3010902</v>
      </c>
      <c r="D2194" s="235" t="str">
        <f>unprmtd_src_summary!E2194</f>
        <v>2310003501</v>
      </c>
      <c r="E2194" s="236" t="str">
        <f>unprmtd_src_summary!F2194</f>
        <v>Casinghead Gas Venting and Flaring</v>
      </c>
      <c r="F2194" s="237">
        <f>unprmtd_src_summary!G2194</f>
        <v>0</v>
      </c>
      <c r="G2194" s="237">
        <f>unprmtd_src_summary!H2194</f>
        <v>0</v>
      </c>
      <c r="H2194" s="237">
        <f>unprmtd_src_summary!I2194</f>
        <v>0</v>
      </c>
      <c r="I2194" s="237">
        <f>unprmtd_src_summary!J2194</f>
        <v>0</v>
      </c>
      <c r="J2194" s="237">
        <f>unprmtd_src_summary!K2194</f>
        <v>0</v>
      </c>
    </row>
    <row r="2195" spans="1:10" s="226" customFormat="1" x14ac:dyDescent="0.2">
      <c r="A2195" s="226" t="s">
        <v>15903</v>
      </c>
      <c r="B2195" s="226" t="str">
        <f>unprmtd_src_summary!C2195</f>
        <v>38</v>
      </c>
      <c r="C2195" s="235" t="str">
        <f>unprmtd_src_summary!D2195</f>
        <v>3800702</v>
      </c>
      <c r="D2195" s="235" t="str">
        <f>unprmtd_src_summary!E2195</f>
        <v>2310003501</v>
      </c>
      <c r="E2195" s="236" t="str">
        <f>unprmtd_src_summary!F2195</f>
        <v>Casinghead Gas Venting and Flaring</v>
      </c>
      <c r="F2195" s="237">
        <f>unprmtd_src_summary!G2195</f>
        <v>43.795613848018107</v>
      </c>
      <c r="G2195" s="237">
        <f>unprmtd_src_summary!H2195</f>
        <v>1296.9537729664835</v>
      </c>
      <c r="H2195" s="237">
        <f>unprmtd_src_summary!I2195</f>
        <v>238.29966358480445</v>
      </c>
      <c r="I2195" s="237">
        <f>unprmtd_src_summary!J2195</f>
        <v>0</v>
      </c>
      <c r="J2195" s="237">
        <f>unprmtd_src_summary!K2195</f>
        <v>0</v>
      </c>
    </row>
    <row r="2196" spans="1:10" s="226" customFormat="1" x14ac:dyDescent="0.2">
      <c r="A2196" s="226" t="s">
        <v>15903</v>
      </c>
      <c r="B2196" s="226" t="str">
        <f>unprmtd_src_summary!C2196</f>
        <v>38</v>
      </c>
      <c r="C2196" s="235" t="str">
        <f>unprmtd_src_summary!D2196</f>
        <v>3800902</v>
      </c>
      <c r="D2196" s="235" t="str">
        <f>unprmtd_src_summary!E2196</f>
        <v>2310003501</v>
      </c>
      <c r="E2196" s="236" t="str">
        <f>unprmtd_src_summary!F2196</f>
        <v>Casinghead Gas Venting and Flaring</v>
      </c>
      <c r="F2196" s="237">
        <f>unprmtd_src_summary!G2196</f>
        <v>21.453600507845216</v>
      </c>
      <c r="G2196" s="237">
        <f>unprmtd_src_summary!H2196</f>
        <v>635.32225439111312</v>
      </c>
      <c r="H2196" s="237">
        <f>unprmtd_src_summary!I2196</f>
        <v>116.73282629268722</v>
      </c>
      <c r="I2196" s="237">
        <f>unprmtd_src_summary!J2196</f>
        <v>0</v>
      </c>
      <c r="J2196" s="237">
        <f>unprmtd_src_summary!K2196</f>
        <v>0</v>
      </c>
    </row>
    <row r="2197" spans="1:10" s="226" customFormat="1" x14ac:dyDescent="0.2">
      <c r="A2197" s="226" t="s">
        <v>15903</v>
      </c>
      <c r="B2197" s="226" t="str">
        <f>unprmtd_src_summary!C2197</f>
        <v>38</v>
      </c>
      <c r="C2197" s="235" t="str">
        <f>unprmtd_src_summary!D2197</f>
        <v>3801102</v>
      </c>
      <c r="D2197" s="235" t="str">
        <f>unprmtd_src_summary!E2197</f>
        <v>2310003501</v>
      </c>
      <c r="E2197" s="236" t="str">
        <f>unprmtd_src_summary!F2197</f>
        <v>Casinghead Gas Venting and Flaring</v>
      </c>
      <c r="F2197" s="237">
        <f>unprmtd_src_summary!G2197</f>
        <v>0</v>
      </c>
      <c r="G2197" s="237">
        <f>unprmtd_src_summary!H2197</f>
        <v>0</v>
      </c>
      <c r="H2197" s="237">
        <f>unprmtd_src_summary!I2197</f>
        <v>0</v>
      </c>
      <c r="I2197" s="237">
        <f>unprmtd_src_summary!J2197</f>
        <v>0</v>
      </c>
      <c r="J2197" s="237">
        <f>unprmtd_src_summary!K2197</f>
        <v>0</v>
      </c>
    </row>
    <row r="2198" spans="1:10" s="226" customFormat="1" x14ac:dyDescent="0.2">
      <c r="A2198" s="226" t="s">
        <v>15903</v>
      </c>
      <c r="B2198" s="226" t="str">
        <f>unprmtd_src_summary!C2198</f>
        <v>38</v>
      </c>
      <c r="C2198" s="235" t="str">
        <f>unprmtd_src_summary!D2198</f>
        <v>3801302</v>
      </c>
      <c r="D2198" s="235" t="str">
        <f>unprmtd_src_summary!E2198</f>
        <v>2310003501</v>
      </c>
      <c r="E2198" s="236" t="str">
        <f>unprmtd_src_summary!F2198</f>
        <v>Casinghead Gas Venting and Flaring</v>
      </c>
      <c r="F2198" s="237">
        <f>unprmtd_src_summary!G2198</f>
        <v>15.232242868128351</v>
      </c>
      <c r="G2198" s="237">
        <f>unprmtd_src_summary!H2198</f>
        <v>451.08432381191227</v>
      </c>
      <c r="H2198" s="237">
        <f>unprmtd_src_summary!I2198</f>
        <v>82.881321488345449</v>
      </c>
      <c r="I2198" s="237">
        <f>unprmtd_src_summary!J2198</f>
        <v>0</v>
      </c>
      <c r="J2198" s="237">
        <f>unprmtd_src_summary!K2198</f>
        <v>0</v>
      </c>
    </row>
    <row r="2199" spans="1:10" s="226" customFormat="1" x14ac:dyDescent="0.2">
      <c r="A2199" s="226" t="s">
        <v>15903</v>
      </c>
      <c r="B2199" s="226" t="str">
        <f>unprmtd_src_summary!C2199</f>
        <v>38</v>
      </c>
      <c r="C2199" s="235" t="str">
        <f>unprmtd_src_summary!D2199</f>
        <v>3802302</v>
      </c>
      <c r="D2199" s="235" t="str">
        <f>unprmtd_src_summary!E2199</f>
        <v>2310003501</v>
      </c>
      <c r="E2199" s="236" t="str">
        <f>unprmtd_src_summary!F2199</f>
        <v>Casinghead Gas Venting and Flaring</v>
      </c>
      <c r="F2199" s="237">
        <f>unprmtd_src_summary!G2199</f>
        <v>16.6831465747489</v>
      </c>
      <c r="G2199" s="237">
        <f>unprmtd_src_summary!H2199</f>
        <v>494.0510702775</v>
      </c>
      <c r="H2199" s="237">
        <f>unprmtd_src_summary!I2199</f>
        <v>90.77594459789843</v>
      </c>
      <c r="I2199" s="237">
        <f>unprmtd_src_summary!J2199</f>
        <v>0</v>
      </c>
      <c r="J2199" s="237">
        <f>unprmtd_src_summary!K2199</f>
        <v>0</v>
      </c>
    </row>
    <row r="2200" spans="1:10" s="226" customFormat="1" x14ac:dyDescent="0.2">
      <c r="A2200" s="226" t="s">
        <v>15903</v>
      </c>
      <c r="B2200" s="226" t="str">
        <f>unprmtd_src_summary!C2200</f>
        <v>38</v>
      </c>
      <c r="C2200" s="235" t="str">
        <f>unprmtd_src_summary!D2200</f>
        <v>3802502</v>
      </c>
      <c r="D2200" s="235" t="str">
        <f>unprmtd_src_summary!E2200</f>
        <v>2310003501</v>
      </c>
      <c r="E2200" s="236" t="str">
        <f>unprmtd_src_summary!F2200</f>
        <v>Casinghead Gas Venting and Flaring</v>
      </c>
      <c r="F2200" s="237">
        <f>unprmtd_src_summary!G2200</f>
        <v>89.572301881795056</v>
      </c>
      <c r="G2200" s="237">
        <f>unprmtd_src_summary!H2200</f>
        <v>2652.5746455348303</v>
      </c>
      <c r="H2200" s="237">
        <f>unprmtd_src_summary!I2200</f>
        <v>487.37870141564963</v>
      </c>
      <c r="I2200" s="237">
        <f>unprmtd_src_summary!J2200</f>
        <v>0</v>
      </c>
      <c r="J2200" s="237">
        <f>unprmtd_src_summary!K2200</f>
        <v>0</v>
      </c>
    </row>
    <row r="2201" spans="1:10" s="226" customFormat="1" x14ac:dyDescent="0.2">
      <c r="A2201" s="226" t="s">
        <v>15903</v>
      </c>
      <c r="B2201" s="226" t="str">
        <f>unprmtd_src_summary!C2201</f>
        <v>38</v>
      </c>
      <c r="C2201" s="235" t="str">
        <f>unprmtd_src_summary!D2201</f>
        <v>3803302</v>
      </c>
      <c r="D2201" s="235" t="str">
        <f>unprmtd_src_summary!E2201</f>
        <v>2310003501</v>
      </c>
      <c r="E2201" s="236" t="str">
        <f>unprmtd_src_summary!F2201</f>
        <v>Casinghead Gas Venting and Flaring</v>
      </c>
      <c r="F2201" s="237">
        <f>unprmtd_src_summary!G2201</f>
        <v>6.160526607457256</v>
      </c>
      <c r="G2201" s="237">
        <f>unprmtd_src_summary!H2201</f>
        <v>182.43649363447997</v>
      </c>
      <c r="H2201" s="237">
        <f>unprmtd_src_summary!I2201</f>
        <v>33.520512422929194</v>
      </c>
      <c r="I2201" s="237">
        <f>unprmtd_src_summary!J2201</f>
        <v>0</v>
      </c>
      <c r="J2201" s="237">
        <f>unprmtd_src_summary!K2201</f>
        <v>0</v>
      </c>
    </row>
    <row r="2202" spans="1:10" s="226" customFormat="1" x14ac:dyDescent="0.2">
      <c r="A2202" s="226" t="s">
        <v>15903</v>
      </c>
      <c r="B2202" s="226" t="str">
        <f>unprmtd_src_summary!C2202</f>
        <v>38</v>
      </c>
      <c r="C2202" s="235" t="str">
        <f>unprmtd_src_summary!D2202</f>
        <v>3804902</v>
      </c>
      <c r="D2202" s="235" t="str">
        <f>unprmtd_src_summary!E2202</f>
        <v>2310003501</v>
      </c>
      <c r="E2202" s="236" t="str">
        <f>unprmtd_src_summary!F2202</f>
        <v>Casinghead Gas Venting and Flaring</v>
      </c>
      <c r="F2202" s="237">
        <f>unprmtd_src_summary!G2202</f>
        <v>0.36881869643137316</v>
      </c>
      <c r="G2202" s="237">
        <f>unprmtd_src_summary!H2202</f>
        <v>10.922116573984177</v>
      </c>
      <c r="H2202" s="237">
        <f>unprmtd_src_summary!I2202</f>
        <v>2.0068076129354133</v>
      </c>
      <c r="I2202" s="237">
        <f>unprmtd_src_summary!J2202</f>
        <v>0</v>
      </c>
      <c r="J2202" s="237">
        <f>unprmtd_src_summary!K2202</f>
        <v>0</v>
      </c>
    </row>
    <row r="2203" spans="1:10" s="226" customFormat="1" x14ac:dyDescent="0.2">
      <c r="A2203" s="226" t="s">
        <v>15903</v>
      </c>
      <c r="B2203" s="226" t="str">
        <f>unprmtd_src_summary!C2203</f>
        <v>38</v>
      </c>
      <c r="C2203" s="235" t="str">
        <f>unprmtd_src_summary!D2203</f>
        <v>3805302</v>
      </c>
      <c r="D2203" s="235" t="str">
        <f>unprmtd_src_summary!E2203</f>
        <v>2310003501</v>
      </c>
      <c r="E2203" s="236" t="str">
        <f>unprmtd_src_summary!F2203</f>
        <v>Casinghead Gas Venting and Flaring</v>
      </c>
      <c r="F2203" s="237">
        <f>unprmtd_src_summary!G2203</f>
        <v>98.944590993956439</v>
      </c>
      <c r="G2203" s="237">
        <f>unprmtd_src_summary!H2203</f>
        <v>2930.1235746931889</v>
      </c>
      <c r="H2203" s="237">
        <f>unprmtd_src_summary!I2203</f>
        <v>538.37498040829246</v>
      </c>
      <c r="I2203" s="237">
        <f>unprmtd_src_summary!J2203</f>
        <v>0</v>
      </c>
      <c r="J2203" s="237">
        <f>unprmtd_src_summary!K2203</f>
        <v>0</v>
      </c>
    </row>
    <row r="2204" spans="1:10" s="226" customFormat="1" x14ac:dyDescent="0.2">
      <c r="A2204" s="226" t="s">
        <v>15903</v>
      </c>
      <c r="B2204" s="226" t="str">
        <f>unprmtd_src_summary!C2204</f>
        <v>38</v>
      </c>
      <c r="C2204" s="235" t="str">
        <f>unprmtd_src_summary!D2204</f>
        <v>3805502</v>
      </c>
      <c r="D2204" s="235" t="str">
        <f>unprmtd_src_summary!E2204</f>
        <v>2310003501</v>
      </c>
      <c r="E2204" s="236" t="str">
        <f>unprmtd_src_summary!F2204</f>
        <v>Casinghead Gas Venting and Flaring</v>
      </c>
      <c r="F2204" s="237">
        <f>unprmtd_src_summary!G2204</f>
        <v>0</v>
      </c>
      <c r="G2204" s="237">
        <f>unprmtd_src_summary!H2204</f>
        <v>0</v>
      </c>
      <c r="H2204" s="237">
        <f>unprmtd_src_summary!I2204</f>
        <v>0</v>
      </c>
      <c r="I2204" s="237">
        <f>unprmtd_src_summary!J2204</f>
        <v>0</v>
      </c>
      <c r="J2204" s="237">
        <f>unprmtd_src_summary!K2204</f>
        <v>0</v>
      </c>
    </row>
    <row r="2205" spans="1:10" s="226" customFormat="1" x14ac:dyDescent="0.2">
      <c r="A2205" s="226" t="s">
        <v>15903</v>
      </c>
      <c r="B2205" s="226" t="str">
        <f>unprmtd_src_summary!C2205</f>
        <v>38</v>
      </c>
      <c r="C2205" s="235" t="str">
        <f>unprmtd_src_summary!D2205</f>
        <v>3805702</v>
      </c>
      <c r="D2205" s="235" t="str">
        <f>unprmtd_src_summary!E2205</f>
        <v>2310003501</v>
      </c>
      <c r="E2205" s="236" t="str">
        <f>unprmtd_src_summary!F2205</f>
        <v>Casinghead Gas Venting and Flaring</v>
      </c>
      <c r="F2205" s="237">
        <f>unprmtd_src_summary!G2205</f>
        <v>2.3961672269769765E-2</v>
      </c>
      <c r="G2205" s="237">
        <f>unprmtd_src_summary!H2205</f>
        <v>0.70959574547145199</v>
      </c>
      <c r="H2205" s="237">
        <f>unprmtd_src_summary!I2205</f>
        <v>0.13037968735021785</v>
      </c>
      <c r="I2205" s="237">
        <f>unprmtd_src_summary!J2205</f>
        <v>0</v>
      </c>
      <c r="J2205" s="237">
        <f>unprmtd_src_summary!K2205</f>
        <v>0</v>
      </c>
    </row>
    <row r="2206" spans="1:10" s="226" customFormat="1" x14ac:dyDescent="0.2">
      <c r="A2206" s="226" t="s">
        <v>15903</v>
      </c>
      <c r="B2206" s="226" t="str">
        <f>unprmtd_src_summary!C2206</f>
        <v>38</v>
      </c>
      <c r="C2206" s="235" t="str">
        <f>unprmtd_src_summary!D2206</f>
        <v>3806102</v>
      </c>
      <c r="D2206" s="235" t="str">
        <f>unprmtd_src_summary!E2206</f>
        <v>2310003501</v>
      </c>
      <c r="E2206" s="236" t="str">
        <f>unprmtd_src_summary!F2206</f>
        <v>Casinghead Gas Venting and Flaring</v>
      </c>
      <c r="F2206" s="237">
        <f>unprmtd_src_summary!G2206</f>
        <v>272.80392310163097</v>
      </c>
      <c r="G2206" s="237">
        <f>unprmtd_src_summary!H2206</f>
        <v>8078.7559816958683</v>
      </c>
      <c r="H2206" s="237">
        <f>unprmtd_src_summary!I2206</f>
        <v>1484.3742874647569</v>
      </c>
      <c r="I2206" s="237">
        <f>unprmtd_src_summary!J2206</f>
        <v>0</v>
      </c>
      <c r="J2206" s="237">
        <f>unprmtd_src_summary!K2206</f>
        <v>0</v>
      </c>
    </row>
    <row r="2207" spans="1:10" s="226" customFormat="1" ht="11.25" customHeight="1" x14ac:dyDescent="0.2">
      <c r="A2207" s="226" t="s">
        <v>15903</v>
      </c>
      <c r="B2207" s="226" t="str">
        <f>unprmtd_src_summary!C2207</f>
        <v>38</v>
      </c>
      <c r="C2207" s="235" t="str">
        <f>unprmtd_src_summary!D2207</f>
        <v>3807502</v>
      </c>
      <c r="D2207" s="235" t="str">
        <f>unprmtd_src_summary!E2207</f>
        <v>2310003501</v>
      </c>
      <c r="E2207" s="236" t="str">
        <f>unprmtd_src_summary!F2207</f>
        <v>Casinghead Gas Venting and Flaring</v>
      </c>
      <c r="F2207" s="237">
        <f>unprmtd_src_summary!G2207</f>
        <v>8.4623824209870566</v>
      </c>
      <c r="G2207" s="237">
        <f>unprmtd_src_summary!H2207</f>
        <v>250.60315051803013</v>
      </c>
      <c r="H2207" s="237">
        <f>unprmtd_src_summary!I2207</f>
        <v>46.045316114194286</v>
      </c>
      <c r="I2207" s="237">
        <f>unprmtd_src_summary!J2207</f>
        <v>0</v>
      </c>
      <c r="J2207" s="237">
        <f>unprmtd_src_summary!K2207</f>
        <v>0</v>
      </c>
    </row>
    <row r="2208" spans="1:10" s="226" customFormat="1" x14ac:dyDescent="0.2">
      <c r="A2208" s="226" t="s">
        <v>15903</v>
      </c>
      <c r="B2208" s="226" t="str">
        <f>unprmtd_src_summary!C2208</f>
        <v>38</v>
      </c>
      <c r="C2208" s="235" t="str">
        <f>unprmtd_src_summary!D2208</f>
        <v>3808702</v>
      </c>
      <c r="D2208" s="235" t="str">
        <f>unprmtd_src_summary!E2208</f>
        <v>2310003501</v>
      </c>
      <c r="E2208" s="236" t="str">
        <f>unprmtd_src_summary!F2208</f>
        <v>Casinghead Gas Venting and Flaring</v>
      </c>
      <c r="F2208" s="237">
        <f>unprmtd_src_summary!G2208</f>
        <v>0</v>
      </c>
      <c r="G2208" s="237">
        <f>unprmtd_src_summary!H2208</f>
        <v>0</v>
      </c>
      <c r="H2208" s="237">
        <f>unprmtd_src_summary!I2208</f>
        <v>0</v>
      </c>
      <c r="I2208" s="237">
        <f>unprmtd_src_summary!J2208</f>
        <v>0</v>
      </c>
      <c r="J2208" s="237">
        <f>unprmtd_src_summary!K2208</f>
        <v>0</v>
      </c>
    </row>
    <row r="2209" spans="1:10" s="226" customFormat="1" x14ac:dyDescent="0.2">
      <c r="A2209" s="226" t="s">
        <v>15903</v>
      </c>
      <c r="B2209" s="226" t="str">
        <f>unprmtd_src_summary!C2209</f>
        <v>38</v>
      </c>
      <c r="C2209" s="235" t="str">
        <f>unprmtd_src_summary!D2209</f>
        <v>3808902</v>
      </c>
      <c r="D2209" s="235" t="str">
        <f>unprmtd_src_summary!E2209</f>
        <v>2310003501</v>
      </c>
      <c r="E2209" s="236" t="str">
        <f>unprmtd_src_summary!F2209</f>
        <v>Casinghead Gas Venting and Flaring</v>
      </c>
      <c r="F2209" s="237">
        <f>unprmtd_src_summary!G2209</f>
        <v>13.579274143525234</v>
      </c>
      <c r="G2209" s="237">
        <f>unprmtd_src_summary!H2209</f>
        <v>402.13366789898868</v>
      </c>
      <c r="H2209" s="237">
        <f>unprmtd_src_summary!I2209</f>
        <v>73.887226957416729</v>
      </c>
      <c r="I2209" s="237">
        <f>unprmtd_src_summary!J2209</f>
        <v>0</v>
      </c>
      <c r="J2209" s="237">
        <f>unprmtd_src_summary!K2209</f>
        <v>0</v>
      </c>
    </row>
    <row r="2210" spans="1:10" s="226" customFormat="1" x14ac:dyDescent="0.2">
      <c r="A2210" s="226" t="s">
        <v>15903</v>
      </c>
      <c r="B2210" s="226" t="str">
        <f>unprmtd_src_summary!C2210</f>
        <v>38</v>
      </c>
      <c r="C2210" s="235" t="str">
        <f>unprmtd_src_summary!D2210</f>
        <v>3810102</v>
      </c>
      <c r="D2210" s="235" t="str">
        <f>unprmtd_src_summary!E2210</f>
        <v>2310003501</v>
      </c>
      <c r="E2210" s="236" t="str">
        <f>unprmtd_src_summary!F2210</f>
        <v>Casinghead Gas Venting and Flaring</v>
      </c>
      <c r="F2210" s="237">
        <f>unprmtd_src_summary!G2210</f>
        <v>0.68384588368571209</v>
      </c>
      <c r="G2210" s="237">
        <f>unprmtd_src_summary!H2210</f>
        <v>20.25126310711407</v>
      </c>
      <c r="H2210" s="237">
        <f>unprmtd_src_summary!I2210</f>
        <v>3.7209261318193163</v>
      </c>
      <c r="I2210" s="237">
        <f>unprmtd_src_summary!J2210</f>
        <v>0</v>
      </c>
      <c r="J2210" s="237">
        <f>unprmtd_src_summary!K2210</f>
        <v>0</v>
      </c>
    </row>
    <row r="2211" spans="1:10" s="226" customFormat="1" x14ac:dyDescent="0.2">
      <c r="A2211" s="226" t="s">
        <v>15903</v>
      </c>
      <c r="B2211" s="226" t="str">
        <f>unprmtd_src_summary!C2211</f>
        <v>38</v>
      </c>
      <c r="C2211" s="235" t="str">
        <f>unprmtd_src_summary!D2211</f>
        <v>3810502</v>
      </c>
      <c r="D2211" s="235" t="str">
        <f>unprmtd_src_summary!E2211</f>
        <v>2310003501</v>
      </c>
      <c r="E2211" s="236" t="str">
        <f>unprmtd_src_summary!F2211</f>
        <v>Casinghead Gas Venting and Flaring</v>
      </c>
      <c r="F2211" s="237">
        <f>unprmtd_src_summary!G2211</f>
        <v>55.891698007004486</v>
      </c>
      <c r="G2211" s="237">
        <f>unprmtd_src_summary!H2211</f>
        <v>1655.1645755952363</v>
      </c>
      <c r="H2211" s="237">
        <f>unprmtd_src_summary!I2211</f>
        <v>304.11659209693619</v>
      </c>
      <c r="I2211" s="237">
        <f>unprmtd_src_summary!J2211</f>
        <v>0</v>
      </c>
      <c r="J2211" s="237">
        <f>unprmtd_src_summary!K2211</f>
        <v>0</v>
      </c>
    </row>
    <row r="2212" spans="1:10" s="226" customFormat="1" x14ac:dyDescent="0.2">
      <c r="A2212" s="226" t="s">
        <v>15903</v>
      </c>
      <c r="B2212" s="226" t="str">
        <f>unprmtd_src_summary!C2212</f>
        <v>46</v>
      </c>
      <c r="C2212" s="235" t="str">
        <f>unprmtd_src_summary!D2212</f>
        <v>4606302</v>
      </c>
      <c r="D2212" s="235" t="str">
        <f>unprmtd_src_summary!E2212</f>
        <v>2310003501</v>
      </c>
      <c r="E2212" s="236" t="str">
        <f>unprmtd_src_summary!F2212</f>
        <v>Casinghead Gas Venting and Flaring</v>
      </c>
      <c r="F2212" s="237">
        <f>unprmtd_src_summary!G2212</f>
        <v>0</v>
      </c>
      <c r="G2212" s="237">
        <f>unprmtd_src_summary!H2212</f>
        <v>0</v>
      </c>
      <c r="H2212" s="237">
        <f>unprmtd_src_summary!I2212</f>
        <v>0</v>
      </c>
      <c r="I2212" s="237">
        <f>unprmtd_src_summary!J2212</f>
        <v>0</v>
      </c>
      <c r="J2212" s="237">
        <f>unprmtd_src_summary!K2212</f>
        <v>0</v>
      </c>
    </row>
    <row r="2213" spans="1:10" s="226" customFormat="1" x14ac:dyDescent="0.2">
      <c r="A2213" s="226" t="s">
        <v>15903</v>
      </c>
      <c r="B2213" s="226" t="str">
        <f>unprmtd_src_summary!C2213</f>
        <v>46</v>
      </c>
      <c r="C2213" s="235" t="str">
        <f>unprmtd_src_summary!D2213</f>
        <v>4601902</v>
      </c>
      <c r="D2213" s="235" t="str">
        <f>unprmtd_src_summary!E2213</f>
        <v>2310003501</v>
      </c>
      <c r="E2213" s="236" t="str">
        <f>unprmtd_src_summary!F2213</f>
        <v>Casinghead Gas Venting and Flaring</v>
      </c>
      <c r="F2213" s="237">
        <f>unprmtd_src_summary!G2213</f>
        <v>0</v>
      </c>
      <c r="G2213" s="237">
        <f>unprmtd_src_summary!H2213</f>
        <v>0</v>
      </c>
      <c r="H2213" s="237">
        <f>unprmtd_src_summary!I2213</f>
        <v>0</v>
      </c>
      <c r="I2213" s="237">
        <f>unprmtd_src_summary!J2213</f>
        <v>0</v>
      </c>
      <c r="J2213" s="237">
        <f>unprmtd_src_summary!K2213</f>
        <v>0</v>
      </c>
    </row>
    <row r="2214" spans="1:10" x14ac:dyDescent="0.2">
      <c r="A2214" s="143" t="str">
        <f>'MT_Permitted Sources'!A6</f>
        <v>MTDEQ Permitted Sources</v>
      </c>
      <c r="B2214" t="str">
        <f>'MT_Permitted Sources'!B6</f>
        <v>30</v>
      </c>
      <c r="C2214" s="143">
        <f>'MT_Permitted Sources'!D6</f>
        <v>30017</v>
      </c>
      <c r="D2214" s="143">
        <f>'MT_Permitted Sources'!L6</f>
        <v>31000228</v>
      </c>
      <c r="E2214" t="str">
        <f>'MT_Permitted Sources'!P6</f>
        <v>Dehydrator</v>
      </c>
      <c r="F2214" s="65">
        <f>'MT_Permitted Sources'!Q6</f>
        <v>6.407150326510215E-2</v>
      </c>
      <c r="G2214" s="65">
        <f>'MT_Permitted Sources'!R6</f>
        <v>3.2035751632551075E-3</v>
      </c>
      <c r="H2214" s="65">
        <f>'MT_Permitted Sources'!S6</f>
        <v>1.281430065302043E-2</v>
      </c>
      <c r="I2214" s="65">
        <f>'MT_Permitted Sources'!T6</f>
        <v>3.8442901959061287E-4</v>
      </c>
      <c r="J2214" s="65">
        <f>'MT_Permitted Sources'!U6</f>
        <v>3.2035751632551075E-3</v>
      </c>
    </row>
    <row r="2215" spans="1:10" x14ac:dyDescent="0.2">
      <c r="A2215" s="143" t="str">
        <f>'MT_Permitted Sources'!A7</f>
        <v>MTDEQ Permitted Sources</v>
      </c>
      <c r="B2215" t="str">
        <f>'MT_Permitted Sources'!B7</f>
        <v>30</v>
      </c>
      <c r="C2215" s="143">
        <f>'MT_Permitted Sources'!D7</f>
        <v>30017</v>
      </c>
      <c r="D2215" s="143">
        <f>'MT_Permitted Sources'!L7</f>
        <v>20200201</v>
      </c>
      <c r="E2215" t="str">
        <f>'MT_Permitted Sources'!P7</f>
        <v>Compressor Engines</v>
      </c>
      <c r="F2215" s="65">
        <f>'MT_Permitted Sources'!Q7</f>
        <v>0</v>
      </c>
      <c r="G2215" s="65">
        <f>'MT_Permitted Sources'!R7</f>
        <v>0</v>
      </c>
      <c r="H2215" s="65">
        <f>'MT_Permitted Sources'!S7</f>
        <v>0</v>
      </c>
      <c r="I2215" s="65">
        <f>'MT_Permitted Sources'!T7</f>
        <v>1.4223873724852678E-2</v>
      </c>
      <c r="J2215" s="65">
        <f>'MT_Permitted Sources'!U7</f>
        <v>0.33189038691322914</v>
      </c>
    </row>
    <row r="2216" spans="1:10" x14ac:dyDescent="0.2">
      <c r="A2216" s="143" t="str">
        <f>'MT_Permitted Sources'!A8</f>
        <v>MTDEQ Permitted Sources</v>
      </c>
      <c r="B2216" t="str">
        <f>'MT_Permitted Sources'!B8</f>
        <v>30</v>
      </c>
      <c r="C2216" s="143">
        <f>'MT_Permitted Sources'!D8</f>
        <v>30017</v>
      </c>
      <c r="D2216" s="143">
        <f>'MT_Permitted Sources'!L8</f>
        <v>20200201</v>
      </c>
      <c r="E2216" t="str">
        <f>'MT_Permitted Sources'!P8</f>
        <v>Compressor Engines</v>
      </c>
      <c r="F2216" s="65">
        <f>'MT_Permitted Sources'!Q8</f>
        <v>10.020783110661977</v>
      </c>
      <c r="G2216" s="65">
        <f>'MT_Permitted Sources'!R8</f>
        <v>0</v>
      </c>
      <c r="H2216" s="65">
        <f>'MT_Permitted Sources'!S8</f>
        <v>1.3198729672611043</v>
      </c>
      <c r="I2216" s="65">
        <f>'MT_Permitted Sources'!T8</f>
        <v>0</v>
      </c>
      <c r="J2216" s="65">
        <f>'MT_Permitted Sources'!U8</f>
        <v>0</v>
      </c>
    </row>
    <row r="2217" spans="1:10" x14ac:dyDescent="0.2">
      <c r="A2217" s="143" t="str">
        <f>'MT_Permitted Sources'!A9</f>
        <v>MTDEQ Permitted Sources</v>
      </c>
      <c r="B2217" t="str">
        <f>'MT_Permitted Sources'!B9</f>
        <v>30</v>
      </c>
      <c r="C2217" s="143">
        <f>'MT_Permitted Sources'!D9</f>
        <v>30017</v>
      </c>
      <c r="D2217" s="143">
        <f>'MT_Permitted Sources'!L9</f>
        <v>20200201</v>
      </c>
      <c r="E2217" t="str">
        <f>'MT_Permitted Sources'!P9</f>
        <v>Compressor Engines</v>
      </c>
      <c r="F2217" s="65">
        <f>'MT_Permitted Sources'!Q9</f>
        <v>0</v>
      </c>
      <c r="G2217" s="65">
        <f>'MT_Permitted Sources'!R9</f>
        <v>0</v>
      </c>
      <c r="H2217" s="65">
        <f>'MT_Permitted Sources'!S9</f>
        <v>0</v>
      </c>
      <c r="I2217" s="65">
        <f>'MT_Permitted Sources'!T9</f>
        <v>1.4992731764033903E-2</v>
      </c>
      <c r="J2217" s="65">
        <f>'MT_Permitted Sources'!U9</f>
        <v>0.34983040782745778</v>
      </c>
    </row>
    <row r="2218" spans="1:10" x14ac:dyDescent="0.2">
      <c r="A2218" s="143" t="str">
        <f>'MT_Permitted Sources'!A10</f>
        <v>MTDEQ Permitted Sources</v>
      </c>
      <c r="B2218" t="str">
        <f>'MT_Permitted Sources'!B10</f>
        <v>30</v>
      </c>
      <c r="C2218" s="143">
        <f>'MT_Permitted Sources'!D10</f>
        <v>30017</v>
      </c>
      <c r="D2218" s="143">
        <f>'MT_Permitted Sources'!L10</f>
        <v>20200201</v>
      </c>
      <c r="E2218" t="str">
        <f>'MT_Permitted Sources'!P10</f>
        <v>Compressor Engines</v>
      </c>
      <c r="F2218" s="65">
        <f>'MT_Permitted Sources'!Q10</f>
        <v>8.2908525225042169</v>
      </c>
      <c r="G2218" s="65">
        <f>'MT_Permitted Sources'!R10</f>
        <v>0</v>
      </c>
      <c r="H2218" s="65">
        <f>'MT_Permitted Sources'!S10</f>
        <v>1.2891186456938553</v>
      </c>
      <c r="I2218" s="65">
        <f>'MT_Permitted Sources'!T10</f>
        <v>0</v>
      </c>
      <c r="J2218" s="65">
        <f>'MT_Permitted Sources'!U10</f>
        <v>0</v>
      </c>
    </row>
    <row r="2219" spans="1:10" x14ac:dyDescent="0.2">
      <c r="A2219" s="143" t="str">
        <f>'MT_Permitted Sources'!A11</f>
        <v>MTDEQ Permitted Sources</v>
      </c>
      <c r="B2219" t="str">
        <f>'MT_Permitted Sources'!B11</f>
        <v>30</v>
      </c>
      <c r="C2219" s="143">
        <f>'MT_Permitted Sources'!D11</f>
        <v>30021</v>
      </c>
      <c r="D2219" s="143">
        <f>'MT_Permitted Sources'!L11</f>
        <v>40700809</v>
      </c>
      <c r="E2219" t="str">
        <f>'MT_Permitted Sources'!P11</f>
        <v>Permitted Tank Losses</v>
      </c>
      <c r="F2219" s="65">
        <f>'MT_Permitted Sources'!Q11</f>
        <v>0</v>
      </c>
      <c r="G2219" s="65">
        <f>'MT_Permitted Sources'!R11</f>
        <v>0</v>
      </c>
      <c r="H2219" s="65">
        <f>'MT_Permitted Sources'!S11</f>
        <v>0</v>
      </c>
      <c r="I2219" s="65">
        <f>'MT_Permitted Sources'!T11</f>
        <v>0</v>
      </c>
      <c r="J2219" s="65">
        <f>'MT_Permitted Sources'!U11</f>
        <v>0</v>
      </c>
    </row>
    <row r="2220" spans="1:10" x14ac:dyDescent="0.2">
      <c r="A2220" s="143" t="str">
        <f>'MT_Permitted Sources'!A12</f>
        <v>MTDEQ Permitted Sources</v>
      </c>
      <c r="B2220" t="str">
        <f>'MT_Permitted Sources'!B12</f>
        <v>30</v>
      </c>
      <c r="C2220" s="143">
        <f>'MT_Permitted Sources'!D12</f>
        <v>30021</v>
      </c>
      <c r="D2220" s="143">
        <f>'MT_Permitted Sources'!L12</f>
        <v>40400140</v>
      </c>
      <c r="E2220" t="str">
        <f>'MT_Permitted Sources'!P12</f>
        <v>Permitted Tank Losses</v>
      </c>
      <c r="F2220" s="65">
        <f>'MT_Permitted Sources'!Q12</f>
        <v>0</v>
      </c>
      <c r="G2220" s="65">
        <f>'MT_Permitted Sources'!R12</f>
        <v>10.046411711968016</v>
      </c>
      <c r="H2220" s="65">
        <f>'MT_Permitted Sources'!S12</f>
        <v>0</v>
      </c>
      <c r="I2220" s="65">
        <f>'MT_Permitted Sources'!T12</f>
        <v>0</v>
      </c>
      <c r="J2220" s="65">
        <f>'MT_Permitted Sources'!U12</f>
        <v>0</v>
      </c>
    </row>
    <row r="2221" spans="1:10" x14ac:dyDescent="0.2">
      <c r="A2221" s="143" t="str">
        <f>'MT_Permitted Sources'!A13</f>
        <v>MTDEQ Permitted Sources</v>
      </c>
      <c r="B2221" t="str">
        <f>'MT_Permitted Sources'!B13</f>
        <v>30</v>
      </c>
      <c r="C2221" s="143">
        <f>'MT_Permitted Sources'!D13</f>
        <v>30021</v>
      </c>
      <c r="D2221" s="143">
        <f>'MT_Permitted Sources'!L13</f>
        <v>40301021</v>
      </c>
      <c r="E2221" t="str">
        <f>'MT_Permitted Sources'!P13</f>
        <v>Permitted Tank Losses</v>
      </c>
      <c r="F2221" s="65">
        <f>'MT_Permitted Sources'!Q13</f>
        <v>0</v>
      </c>
      <c r="G2221" s="65">
        <f>'MT_Permitted Sources'!R13</f>
        <v>0</v>
      </c>
      <c r="H2221" s="65">
        <f>'MT_Permitted Sources'!S13</f>
        <v>0</v>
      </c>
      <c r="I2221" s="65">
        <f>'MT_Permitted Sources'!T13</f>
        <v>0</v>
      </c>
      <c r="J2221" s="65">
        <f>'MT_Permitted Sources'!U13</f>
        <v>0</v>
      </c>
    </row>
    <row r="2222" spans="1:10" x14ac:dyDescent="0.2">
      <c r="A2222" s="143" t="str">
        <f>'MT_Permitted Sources'!A14</f>
        <v>MTDEQ Permitted Sources</v>
      </c>
      <c r="B2222" t="str">
        <f>'MT_Permitted Sources'!B14</f>
        <v>30</v>
      </c>
      <c r="C2222" s="143">
        <f>'MT_Permitted Sources'!D14</f>
        <v>30021</v>
      </c>
      <c r="D2222" s="143">
        <f>'MT_Permitted Sources'!L14</f>
        <v>40301021</v>
      </c>
      <c r="E2222" t="str">
        <f>'MT_Permitted Sources'!P14</f>
        <v>Permitted Tank Losses</v>
      </c>
      <c r="F2222" s="65">
        <f>'MT_Permitted Sources'!Q14</f>
        <v>0</v>
      </c>
      <c r="G2222" s="65">
        <f>'MT_Permitted Sources'!R14</f>
        <v>0.16658590848926558</v>
      </c>
      <c r="H2222" s="65">
        <f>'MT_Permitted Sources'!S14</f>
        <v>0</v>
      </c>
      <c r="I2222" s="65">
        <f>'MT_Permitted Sources'!T14</f>
        <v>0</v>
      </c>
      <c r="J2222" s="65">
        <f>'MT_Permitted Sources'!U14</f>
        <v>0</v>
      </c>
    </row>
    <row r="2223" spans="1:10" x14ac:dyDescent="0.2">
      <c r="A2223" s="143" t="str">
        <f>'MT_Permitted Sources'!A15</f>
        <v>MTDEQ Permitted Sources</v>
      </c>
      <c r="B2223" t="str">
        <f>'MT_Permitted Sources'!B15</f>
        <v>30</v>
      </c>
      <c r="C2223" s="143">
        <f>'MT_Permitted Sources'!D15</f>
        <v>30021</v>
      </c>
      <c r="D2223" s="143">
        <f>'MT_Permitted Sources'!L15</f>
        <v>40301021</v>
      </c>
      <c r="E2223" t="str">
        <f>'MT_Permitted Sources'!P15</f>
        <v>Permitted Tank Losses</v>
      </c>
      <c r="F2223" s="65">
        <f>'MT_Permitted Sources'!Q15</f>
        <v>0</v>
      </c>
      <c r="G2223" s="65">
        <f>'MT_Permitted Sources'!R15</f>
        <v>0.32035751632551074</v>
      </c>
      <c r="H2223" s="65">
        <f>'MT_Permitted Sources'!S15</f>
        <v>0</v>
      </c>
      <c r="I2223" s="65">
        <f>'MT_Permitted Sources'!T15</f>
        <v>0</v>
      </c>
      <c r="J2223" s="65">
        <f>'MT_Permitted Sources'!U15</f>
        <v>0</v>
      </c>
    </row>
    <row r="2224" spans="1:10" x14ac:dyDescent="0.2">
      <c r="A2224" s="143" t="str">
        <f>'MT_Permitted Sources'!A16</f>
        <v>MTDEQ Permitted Sources</v>
      </c>
      <c r="B2224" t="str">
        <f>'MT_Permitted Sources'!B16</f>
        <v>30</v>
      </c>
      <c r="C2224" s="143">
        <f>'MT_Permitted Sources'!D16</f>
        <v>30021</v>
      </c>
      <c r="D2224" s="143">
        <f>'MT_Permitted Sources'!L16</f>
        <v>40301021</v>
      </c>
      <c r="E2224" t="str">
        <f>'MT_Permitted Sources'!P16</f>
        <v>Permitted Tank Losses</v>
      </c>
      <c r="F2224" s="65">
        <f>'MT_Permitted Sources'!Q16</f>
        <v>0</v>
      </c>
      <c r="G2224" s="65">
        <f>'MT_Permitted Sources'!R16</f>
        <v>0.33317181697853115</v>
      </c>
      <c r="H2224" s="65">
        <f>'MT_Permitted Sources'!S16</f>
        <v>0</v>
      </c>
      <c r="I2224" s="65">
        <f>'MT_Permitted Sources'!T16</f>
        <v>0</v>
      </c>
      <c r="J2224" s="65">
        <f>'MT_Permitted Sources'!U16</f>
        <v>0</v>
      </c>
    </row>
    <row r="2225" spans="1:10" x14ac:dyDescent="0.2">
      <c r="A2225" s="143" t="str">
        <f>'MT_Permitted Sources'!A17</f>
        <v>MTDEQ Permitted Sources</v>
      </c>
      <c r="B2225" t="str">
        <f>'MT_Permitted Sources'!B17</f>
        <v>30</v>
      </c>
      <c r="C2225" s="143">
        <f>'MT_Permitted Sources'!D17</f>
        <v>30021</v>
      </c>
      <c r="D2225" s="143">
        <f>'MT_Permitted Sources'!L17</f>
        <v>40400116</v>
      </c>
      <c r="E2225" t="str">
        <f>'MT_Permitted Sources'!P17</f>
        <v>Permitted Tank Losses</v>
      </c>
      <c r="F2225" s="65">
        <f>'MT_Permitted Sources'!Q17</f>
        <v>0</v>
      </c>
      <c r="G2225" s="65">
        <f>'MT_Permitted Sources'!R17</f>
        <v>1.281430065302043</v>
      </c>
      <c r="H2225" s="65">
        <f>'MT_Permitted Sources'!S17</f>
        <v>0</v>
      </c>
      <c r="I2225" s="65">
        <f>'MT_Permitted Sources'!T17</f>
        <v>0</v>
      </c>
      <c r="J2225" s="65">
        <f>'MT_Permitted Sources'!U17</f>
        <v>0</v>
      </c>
    </row>
    <row r="2226" spans="1:10" x14ac:dyDescent="0.2">
      <c r="A2226" s="143" t="str">
        <f>'MT_Permitted Sources'!A18</f>
        <v>MTDEQ Permitted Sources</v>
      </c>
      <c r="B2226" t="str">
        <f>'MT_Permitted Sources'!B18</f>
        <v>30</v>
      </c>
      <c r="C2226" s="143">
        <f>'MT_Permitted Sources'!D18</f>
        <v>30021</v>
      </c>
      <c r="D2226" s="143">
        <f>'MT_Permitted Sources'!L18</f>
        <v>40400116</v>
      </c>
      <c r="E2226" t="str">
        <f>'MT_Permitted Sources'!P18</f>
        <v>Permitted Tank Losses</v>
      </c>
      <c r="F2226" s="65">
        <f>'MT_Permitted Sources'!Q18</f>
        <v>0</v>
      </c>
      <c r="G2226" s="65">
        <f>'MT_Permitted Sources'!R18</f>
        <v>10.981855659638509</v>
      </c>
      <c r="H2226" s="65">
        <f>'MT_Permitted Sources'!S18</f>
        <v>0</v>
      </c>
      <c r="I2226" s="65">
        <f>'MT_Permitted Sources'!T18</f>
        <v>0</v>
      </c>
      <c r="J2226" s="65">
        <f>'MT_Permitted Sources'!U18</f>
        <v>0</v>
      </c>
    </row>
    <row r="2227" spans="1:10" x14ac:dyDescent="0.2">
      <c r="A2227" s="143" t="str">
        <f>'MT_Permitted Sources'!A19</f>
        <v>MTDEQ Permitted Sources</v>
      </c>
      <c r="B2227" t="str">
        <f>'MT_Permitted Sources'!B19</f>
        <v>30</v>
      </c>
      <c r="C2227" s="143">
        <f>'MT_Permitted Sources'!D19</f>
        <v>30021</v>
      </c>
      <c r="D2227" s="143">
        <f>'MT_Permitted Sources'!L19</f>
        <v>40700810</v>
      </c>
      <c r="E2227" t="str">
        <f>'MT_Permitted Sources'!P19</f>
        <v>Permitted Tank Losses</v>
      </c>
      <c r="F2227" s="65">
        <f>'MT_Permitted Sources'!Q19</f>
        <v>0</v>
      </c>
      <c r="G2227" s="65">
        <f>'MT_Permitted Sources'!R19</f>
        <v>0.4741291241617559</v>
      </c>
      <c r="H2227" s="65">
        <f>'MT_Permitted Sources'!S19</f>
        <v>0</v>
      </c>
      <c r="I2227" s="65">
        <f>'MT_Permitted Sources'!T19</f>
        <v>0</v>
      </c>
      <c r="J2227" s="65">
        <f>'MT_Permitted Sources'!U19</f>
        <v>0</v>
      </c>
    </row>
    <row r="2228" spans="1:10" x14ac:dyDescent="0.2">
      <c r="A2228" s="143" t="str">
        <f>'MT_Permitted Sources'!A20</f>
        <v>MTDEQ Permitted Sources</v>
      </c>
      <c r="B2228" t="str">
        <f>'MT_Permitted Sources'!B20</f>
        <v>30</v>
      </c>
      <c r="C2228" s="143">
        <f>'MT_Permitted Sources'!D20</f>
        <v>30021</v>
      </c>
      <c r="D2228" s="143">
        <f>'MT_Permitted Sources'!L20</f>
        <v>40400151</v>
      </c>
      <c r="E2228" t="str">
        <f>'MT_Permitted Sources'!P20</f>
        <v>Permitted Fugitives</v>
      </c>
      <c r="F2228" s="65">
        <f>'MT_Permitted Sources'!Q20</f>
        <v>0</v>
      </c>
      <c r="G2228" s="65">
        <f>'MT_Permitted Sources'!R20</f>
        <v>0.24411242744003919</v>
      </c>
      <c r="H2228" s="65">
        <f>'MT_Permitted Sources'!S20</f>
        <v>0</v>
      </c>
      <c r="I2228" s="65">
        <f>'MT_Permitted Sources'!T20</f>
        <v>0</v>
      </c>
      <c r="J2228" s="65">
        <f>'MT_Permitted Sources'!U20</f>
        <v>0</v>
      </c>
    </row>
    <row r="2229" spans="1:10" x14ac:dyDescent="0.2">
      <c r="A2229" s="143" t="str">
        <f>'MT_Permitted Sources'!A21</f>
        <v>MTDEQ Permitted Sources</v>
      </c>
      <c r="B2229" t="str">
        <f>'MT_Permitted Sources'!B21</f>
        <v>30</v>
      </c>
      <c r="C2229" s="143">
        <f>'MT_Permitted Sources'!D21</f>
        <v>30021</v>
      </c>
      <c r="D2229" s="143">
        <f>'MT_Permitted Sources'!L21</f>
        <v>40600135</v>
      </c>
      <c r="E2229" t="str">
        <f>'MT_Permitted Sources'!P21</f>
        <v>Permitted Tank Losses</v>
      </c>
      <c r="F2229" s="65">
        <f>'MT_Permitted Sources'!Q21</f>
        <v>0</v>
      </c>
      <c r="G2229" s="65">
        <f>'MT_Permitted Sources'!R21</f>
        <v>0.37981587135552553</v>
      </c>
      <c r="H2229" s="65">
        <f>'MT_Permitted Sources'!S21</f>
        <v>0</v>
      </c>
      <c r="I2229" s="65">
        <f>'MT_Permitted Sources'!T21</f>
        <v>0</v>
      </c>
      <c r="J2229" s="65">
        <f>'MT_Permitted Sources'!U21</f>
        <v>0</v>
      </c>
    </row>
    <row r="2230" spans="1:10" x14ac:dyDescent="0.2">
      <c r="A2230" s="143" t="str">
        <f>'MT_Permitted Sources'!A22</f>
        <v>MTDEQ Permitted Sources</v>
      </c>
      <c r="B2230" t="str">
        <f>'MT_Permitted Sources'!B22</f>
        <v>30</v>
      </c>
      <c r="C2230" s="143">
        <f>'MT_Permitted Sources'!D22</f>
        <v>30021</v>
      </c>
      <c r="D2230" s="143">
        <f>'MT_Permitted Sources'!L22</f>
        <v>40600131</v>
      </c>
      <c r="E2230" t="str">
        <f>'MT_Permitted Sources'!P22</f>
        <v>Permitted Tank Losses</v>
      </c>
      <c r="F2230" s="65">
        <f>'MT_Permitted Sources'!Q22</f>
        <v>1.3023173753664663</v>
      </c>
      <c r="G2230" s="65">
        <f>'MT_Permitted Sources'!R22</f>
        <v>0</v>
      </c>
      <c r="H2230" s="65">
        <f>'MT_Permitted Sources'!S22</f>
        <v>3.2577796550173836</v>
      </c>
      <c r="I2230" s="65">
        <f>'MT_Permitted Sources'!T22</f>
        <v>0</v>
      </c>
      <c r="J2230" s="65">
        <f>'MT_Permitted Sources'!U22</f>
        <v>0</v>
      </c>
    </row>
    <row r="2231" spans="1:10" x14ac:dyDescent="0.2">
      <c r="A2231" s="143" t="str">
        <f>'MT_Permitted Sources'!A23</f>
        <v>MTDEQ Permitted Sources</v>
      </c>
      <c r="B2231" t="str">
        <f>'MT_Permitted Sources'!B23</f>
        <v>30</v>
      </c>
      <c r="C2231" s="143">
        <f>'MT_Permitted Sources'!D23</f>
        <v>30021</v>
      </c>
      <c r="D2231" s="143">
        <f>'MT_Permitted Sources'!L23</f>
        <v>40600131</v>
      </c>
      <c r="E2231" t="str">
        <f>'MT_Permitted Sources'!P23</f>
        <v>Permitted Tank Losses</v>
      </c>
      <c r="F2231" s="65">
        <f>'MT_Permitted Sources'!Q23</f>
        <v>0</v>
      </c>
      <c r="G2231" s="65">
        <f>'MT_Permitted Sources'!R23</f>
        <v>6.101016683909557</v>
      </c>
      <c r="H2231" s="65">
        <f>'MT_Permitted Sources'!S23</f>
        <v>0</v>
      </c>
      <c r="I2231" s="65">
        <f>'MT_Permitted Sources'!T23</f>
        <v>0</v>
      </c>
      <c r="J2231" s="65">
        <f>'MT_Permitted Sources'!U23</f>
        <v>0</v>
      </c>
    </row>
    <row r="2232" spans="1:10" x14ac:dyDescent="0.2">
      <c r="A2232" s="143" t="str">
        <f>'MT_Permitted Sources'!A24</f>
        <v>MTDEQ Permitted Sources</v>
      </c>
      <c r="B2232" t="str">
        <f>'MT_Permitted Sources'!B24</f>
        <v>30</v>
      </c>
      <c r="C2232" s="143">
        <f>'MT_Permitted Sources'!D24</f>
        <v>30021</v>
      </c>
      <c r="D2232" s="143">
        <f>'MT_Permitted Sources'!L24</f>
        <v>20100202</v>
      </c>
      <c r="E2232" t="str">
        <f>'MT_Permitted Sources'!P24</f>
        <v>Compressor Engines</v>
      </c>
      <c r="F2232" s="65">
        <f>'MT_Permitted Sources'!Q24</f>
        <v>2.1656168103604524E-2</v>
      </c>
      <c r="G2232" s="65">
        <f>'MT_Permitted Sources'!R24</f>
        <v>2.4347171240738817E-3</v>
      </c>
      <c r="H2232" s="65">
        <f>'MT_Permitted Sources'!S24</f>
        <v>5.279491869044417E-2</v>
      </c>
      <c r="I2232" s="65">
        <f>'MT_Permitted Sources'!T24</f>
        <v>0</v>
      </c>
      <c r="J2232" s="65">
        <f>'MT_Permitted Sources'!U24</f>
        <v>1.281430065302043E-2</v>
      </c>
    </row>
    <row r="2233" spans="1:10" x14ac:dyDescent="0.2">
      <c r="A2233" s="143" t="str">
        <f>'MT_Permitted Sources'!A25</f>
        <v>MTDEQ Permitted Sources</v>
      </c>
      <c r="B2233" t="str">
        <f>'MT_Permitted Sources'!B25</f>
        <v>30</v>
      </c>
      <c r="C2233" s="143">
        <f>'MT_Permitted Sources'!D25</f>
        <v>30021</v>
      </c>
      <c r="D2233" s="143">
        <f>'MT_Permitted Sources'!L25</f>
        <v>10200603</v>
      </c>
      <c r="E2233" t="str">
        <f>'MT_Permitted Sources'!P25</f>
        <v>Process Heaters</v>
      </c>
      <c r="F2233" s="65">
        <f>'MT_Permitted Sources'!Q25</f>
        <v>0.1281430065302043</v>
      </c>
      <c r="G2233" s="65">
        <f>'MT_Permitted Sources'!R25</f>
        <v>1.4095730718322472E-2</v>
      </c>
      <c r="H2233" s="65">
        <f>'MT_Permitted Sources'!S25</f>
        <v>2.562860130604086E-2</v>
      </c>
      <c r="I2233" s="65">
        <f>'MT_Permitted Sources'!T25</f>
        <v>7.6885803918122573E-4</v>
      </c>
      <c r="J2233" s="65">
        <f>'MT_Permitted Sources'!U25</f>
        <v>6.407150326510215E-3</v>
      </c>
    </row>
    <row r="2234" spans="1:10" x14ac:dyDescent="0.2">
      <c r="A2234" s="143" t="str">
        <f>'MT_Permitted Sources'!A26</f>
        <v>MTDEQ Permitted Sources</v>
      </c>
      <c r="B2234" t="str">
        <f>'MT_Permitted Sources'!B26</f>
        <v>30</v>
      </c>
      <c r="C2234" s="143">
        <f>'MT_Permitted Sources'!D26</f>
        <v>30021</v>
      </c>
      <c r="D2234" s="143">
        <f>'MT_Permitted Sources'!L26</f>
        <v>20200202</v>
      </c>
      <c r="E2234" t="str">
        <f>'MT_Permitted Sources'!P26</f>
        <v>Compressor Engines</v>
      </c>
      <c r="F2234" s="65">
        <f>'MT_Permitted Sources'!Q26</f>
        <v>0.67851721957743172</v>
      </c>
      <c r="G2234" s="65">
        <f>'MT_Permitted Sources'!R26</f>
        <v>3.5232919645479668</v>
      </c>
      <c r="H2234" s="65">
        <f>'MT_Permitted Sources'!S26</f>
        <v>6.4833954153956865</v>
      </c>
      <c r="I2234" s="65">
        <f>'MT_Permitted Sources'!T26</f>
        <v>1.1532870587718385E-2</v>
      </c>
      <c r="J2234" s="65">
        <f>'MT_Permitted Sources'!U26</f>
        <v>0.19221450979530644</v>
      </c>
    </row>
    <row r="2235" spans="1:10" x14ac:dyDescent="0.2">
      <c r="A2235" s="143" t="str">
        <f>'MT_Permitted Sources'!A27</f>
        <v>MTDEQ Permitted Sources</v>
      </c>
      <c r="B2235" t="str">
        <f>'MT_Permitted Sources'!B27</f>
        <v>30</v>
      </c>
      <c r="C2235" s="143">
        <f>'MT_Permitted Sources'!D27</f>
        <v>30021</v>
      </c>
      <c r="D2235" s="143">
        <f>'MT_Permitted Sources'!L27</f>
        <v>20200202</v>
      </c>
      <c r="E2235" t="str">
        <f>'MT_Permitted Sources'!P27</f>
        <v>Compressor Engines</v>
      </c>
      <c r="F2235" s="65">
        <f>'MT_Permitted Sources'!Q27</f>
        <v>5.9202069016954386</v>
      </c>
      <c r="G2235" s="65">
        <f>'MT_Permitted Sources'!R27</f>
        <v>1.819630692728901</v>
      </c>
      <c r="H2235" s="65">
        <f>'MT_Permitted Sources'!S27</f>
        <v>6.4968504310813584</v>
      </c>
      <c r="I2235" s="65">
        <f>'MT_Permitted Sources'!T27</f>
        <v>6.1508643134498059E-3</v>
      </c>
      <c r="J2235" s="65">
        <f>'MT_Permitted Sources'!U27</f>
        <v>0.10251440522416344</v>
      </c>
    </row>
    <row r="2236" spans="1:10" x14ac:dyDescent="0.2">
      <c r="A2236" s="143" t="str">
        <f>'MT_Permitted Sources'!A28</f>
        <v>MTDEQ Permitted Sources</v>
      </c>
      <c r="B2236" t="str">
        <f>'MT_Permitted Sources'!B28</f>
        <v>30</v>
      </c>
      <c r="C2236" s="143">
        <f>'MT_Permitted Sources'!D28</f>
        <v>30021</v>
      </c>
      <c r="D2236" s="143">
        <f>'MT_Permitted Sources'!L28</f>
        <v>20200202</v>
      </c>
      <c r="E2236" t="str">
        <f>'MT_Permitted Sources'!P28</f>
        <v>Compressor Engines</v>
      </c>
      <c r="F2236" s="65">
        <f>'MT_Permitted Sources'!Q28</f>
        <v>3.1651322612960464</v>
      </c>
      <c r="G2236" s="65">
        <f>'MT_Permitted Sources'!R28</f>
        <v>0.9482582483235118</v>
      </c>
      <c r="H2236" s="65">
        <f>'MT_Permitted Sources'!S28</f>
        <v>3.4726754769685364</v>
      </c>
      <c r="I2236" s="65">
        <f>'MT_Permitted Sources'!T28</f>
        <v>3.0754321567249029E-3</v>
      </c>
      <c r="J2236" s="65">
        <f>'MT_Permitted Sources'!U28</f>
        <v>5.125720261208172E-2</v>
      </c>
    </row>
    <row r="2237" spans="1:10" x14ac:dyDescent="0.2">
      <c r="A2237" s="143" t="str">
        <f>'MT_Permitted Sources'!A29</f>
        <v>MTDEQ Permitted Sources</v>
      </c>
      <c r="B2237" t="str">
        <f>'MT_Permitted Sources'!B29</f>
        <v>30</v>
      </c>
      <c r="C2237" s="143">
        <f>'MT_Permitted Sources'!D29</f>
        <v>30025</v>
      </c>
      <c r="D2237" s="143">
        <f>'MT_Permitted Sources'!L29</f>
        <v>31000205</v>
      </c>
      <c r="E2237" t="str">
        <f>'MT_Permitted Sources'!P29</f>
        <v>Natural Gas Production, Flares</v>
      </c>
      <c r="F2237" s="65">
        <f>'MT_Permitted Sources'!Q29</f>
        <v>16.338233332601046</v>
      </c>
      <c r="G2237" s="65">
        <f>'MT_Permitted Sources'!R29</f>
        <v>33.637539214178631</v>
      </c>
      <c r="H2237" s="65">
        <f>'MT_Permitted Sources'!S29</f>
        <v>88.899210780329227</v>
      </c>
      <c r="I2237" s="65">
        <f>'MT_Permitted Sources'!T29</f>
        <v>2.4347171240738815E-2</v>
      </c>
      <c r="J2237" s="65">
        <f>'MT_Permitted Sources'!U29</f>
        <v>1.7940020914228602E-3</v>
      </c>
    </row>
    <row r="2238" spans="1:10" x14ac:dyDescent="0.2">
      <c r="A2238" s="143" t="str">
        <f>'MT_Permitted Sources'!A30</f>
        <v>MTDEQ Permitted Sources</v>
      </c>
      <c r="B2238" t="str">
        <f>'MT_Permitted Sources'!B30</f>
        <v>30</v>
      </c>
      <c r="C2238" s="143">
        <f>'MT_Permitted Sources'!D30</f>
        <v>30025</v>
      </c>
      <c r="D2238" s="143">
        <f>'MT_Permitted Sources'!L30</f>
        <v>31000404</v>
      </c>
      <c r="E2238" t="str">
        <f>'MT_Permitted Sources'!P30</f>
        <v>Process Heaters</v>
      </c>
      <c r="F2238" s="65">
        <f>'MT_Permitted Sources'!Q30</f>
        <v>0.9867011502825731</v>
      </c>
      <c r="G2238" s="65">
        <f>'MT_Permitted Sources'!R30</f>
        <v>3.8827330978651903E-2</v>
      </c>
      <c r="H2238" s="65">
        <f>'MT_Permitted Sources'!S30</f>
        <v>0.59202069016954384</v>
      </c>
      <c r="I2238" s="65">
        <f>'MT_Permitted Sources'!T30</f>
        <v>1.0642276692333468</v>
      </c>
      <c r="J2238" s="65">
        <f>'MT_Permitted Sources'!U30</f>
        <v>5.3563776729625388E-2</v>
      </c>
    </row>
    <row r="2239" spans="1:10" x14ac:dyDescent="0.2">
      <c r="A2239" s="143" t="str">
        <f>'MT_Permitted Sources'!A31</f>
        <v>MTDEQ Permitted Sources</v>
      </c>
      <c r="B2239" t="str">
        <f>'MT_Permitted Sources'!B31</f>
        <v>30</v>
      </c>
      <c r="C2239" s="143">
        <f>'MT_Permitted Sources'!D31</f>
        <v>30025</v>
      </c>
      <c r="D2239" s="143">
        <f>'MT_Permitted Sources'!L31</f>
        <v>31000404</v>
      </c>
      <c r="E2239" t="str">
        <f>'MT_Permitted Sources'!P31</f>
        <v>Process Heaters</v>
      </c>
      <c r="F2239" s="65">
        <f>'MT_Permitted Sources'!Q31</f>
        <v>5.8305067971242952</v>
      </c>
      <c r="G2239" s="65">
        <f>'MT_Permitted Sources'!R31</f>
        <v>0.32074194534510136</v>
      </c>
      <c r="H2239" s="65">
        <f>'MT_Permitted Sources'!S31</f>
        <v>4.8976257095844087</v>
      </c>
      <c r="I2239" s="65">
        <f>'MT_Permitted Sources'!T31</f>
        <v>3.4983040782745771E-2</v>
      </c>
      <c r="J2239" s="65">
        <f>'MT_Permitted Sources'!U31</f>
        <v>0.44311851658144646</v>
      </c>
    </row>
    <row r="2240" spans="1:10" x14ac:dyDescent="0.2">
      <c r="A2240" s="143" t="str">
        <f>'MT_Permitted Sources'!A32</f>
        <v>MTDEQ Permitted Sources</v>
      </c>
      <c r="B2240" t="str">
        <f>'MT_Permitted Sources'!B32</f>
        <v>30</v>
      </c>
      <c r="C2240" s="143">
        <f>'MT_Permitted Sources'!D32</f>
        <v>30025</v>
      </c>
      <c r="D2240" s="143">
        <f>'MT_Permitted Sources'!L32</f>
        <v>31000227</v>
      </c>
      <c r="E2240" t="str">
        <f>'MT_Permitted Sources'!P32</f>
        <v>Dehydrator</v>
      </c>
      <c r="F2240" s="65">
        <f>'MT_Permitted Sources'!Q32</f>
        <v>0</v>
      </c>
      <c r="G2240" s="65">
        <f>'MT_Permitted Sources'!R32</f>
        <v>4.6515911370464159E-2</v>
      </c>
      <c r="H2240" s="65">
        <f>'MT_Permitted Sources'!S32</f>
        <v>0</v>
      </c>
      <c r="I2240" s="65">
        <f>'MT_Permitted Sources'!T32</f>
        <v>0</v>
      </c>
      <c r="J2240" s="65">
        <f>'MT_Permitted Sources'!U32</f>
        <v>0</v>
      </c>
    </row>
    <row r="2241" spans="1:10" x14ac:dyDescent="0.2">
      <c r="A2241" s="143" t="str">
        <f>'MT_Permitted Sources'!A33</f>
        <v>MTDEQ Permitted Sources</v>
      </c>
      <c r="B2241" t="str">
        <f>'MT_Permitted Sources'!B33</f>
        <v>30</v>
      </c>
      <c r="C2241" s="143">
        <f>'MT_Permitted Sources'!D33</f>
        <v>30025</v>
      </c>
      <c r="D2241" s="143">
        <f>'MT_Permitted Sources'!L33</f>
        <v>31000205</v>
      </c>
      <c r="E2241" t="str">
        <f>'MT_Permitted Sources'!P33</f>
        <v>Natural Gas Production, Flares</v>
      </c>
      <c r="F2241" s="65">
        <f>'MT_Permitted Sources'!Q33</f>
        <v>1.0892155555067364</v>
      </c>
      <c r="G2241" s="65">
        <f>'MT_Permitted Sources'!R33</f>
        <v>2.2425026142785751</v>
      </c>
      <c r="H2241" s="65">
        <f>'MT_Permitted Sources'!S33</f>
        <v>5.9266140520219484</v>
      </c>
      <c r="I2241" s="65">
        <f>'MT_Permitted Sources'!T33</f>
        <v>1.625878466855232</v>
      </c>
      <c r="J2241" s="65">
        <f>'MT_Permitted Sources'!U33</f>
        <v>0.12173585620369408</v>
      </c>
    </row>
    <row r="2242" spans="1:10" x14ac:dyDescent="0.2">
      <c r="A2242" s="143" t="str">
        <f>'MT_Permitted Sources'!A34</f>
        <v>MTDEQ Permitted Sources</v>
      </c>
      <c r="B2242" t="str">
        <f>'MT_Permitted Sources'!B34</f>
        <v>30</v>
      </c>
      <c r="C2242" s="143">
        <f>'MT_Permitted Sources'!D34</f>
        <v>30025</v>
      </c>
      <c r="D2242" s="143">
        <f>'MT_Permitted Sources'!L34</f>
        <v>31000205</v>
      </c>
      <c r="E2242" t="str">
        <f>'MT_Permitted Sources'!P34</f>
        <v>Natural Gas Production, Flares</v>
      </c>
      <c r="F2242" s="65">
        <f>'MT_Permitted Sources'!Q34</f>
        <v>1.3070586666080839</v>
      </c>
      <c r="G2242" s="65">
        <f>'MT_Permitted Sources'!R34</f>
        <v>2.6910031371342904</v>
      </c>
      <c r="H2242" s="65">
        <f>'MT_Permitted Sources'!S34</f>
        <v>7.1119368624263384</v>
      </c>
      <c r="I2242" s="65">
        <f>'MT_Permitted Sources'!T34</f>
        <v>4.2921500037291924</v>
      </c>
      <c r="J2242" s="65">
        <f>'MT_Permitted Sources'!U34</f>
        <v>0.14608302744443291</v>
      </c>
    </row>
    <row r="2243" spans="1:10" x14ac:dyDescent="0.2">
      <c r="A2243" s="143" t="str">
        <f>'MT_Permitted Sources'!A35</f>
        <v>MTDEQ Permitted Sources</v>
      </c>
      <c r="B2243" t="str">
        <f>'MT_Permitted Sources'!B35</f>
        <v>30</v>
      </c>
      <c r="C2243" s="143">
        <f>'MT_Permitted Sources'!D35</f>
        <v>30025</v>
      </c>
      <c r="D2243" s="143">
        <f>'MT_Permitted Sources'!L35</f>
        <v>31000205</v>
      </c>
      <c r="E2243" t="str">
        <f>'MT_Permitted Sources'!P35</f>
        <v>Natural Gas Production, Flares</v>
      </c>
      <c r="F2243" s="65">
        <f>'MT_Permitted Sources'!Q35</f>
        <v>16.338233332601046</v>
      </c>
      <c r="G2243" s="65">
        <f>'MT_Permitted Sources'!R35</f>
        <v>33.637539214178631</v>
      </c>
      <c r="H2243" s="65">
        <f>'MT_Permitted Sources'!S35</f>
        <v>88.899210780329227</v>
      </c>
      <c r="I2243" s="65">
        <f>'MT_Permitted Sources'!T35</f>
        <v>2.4347171240738815E-2</v>
      </c>
      <c r="J2243" s="65">
        <f>'MT_Permitted Sources'!U35</f>
        <v>1.7940020914228602E-3</v>
      </c>
    </row>
    <row r="2244" spans="1:10" x14ac:dyDescent="0.2">
      <c r="A2244" s="143" t="str">
        <f>'MT_Permitted Sources'!A36</f>
        <v>MTDEQ Permitted Sources</v>
      </c>
      <c r="B2244" t="str">
        <f>'MT_Permitted Sources'!B36</f>
        <v>30</v>
      </c>
      <c r="C2244" s="143">
        <f>'MT_Permitted Sources'!D36</f>
        <v>30025</v>
      </c>
      <c r="D2244" s="143">
        <f>'MT_Permitted Sources'!L36</f>
        <v>40781602</v>
      </c>
      <c r="E2244" t="str">
        <f>'MT_Permitted Sources'!P36</f>
        <v>Permitted Tank Losses</v>
      </c>
      <c r="F2244" s="65">
        <f>'MT_Permitted Sources'!Q36</f>
        <v>0</v>
      </c>
      <c r="G2244" s="65">
        <f>'MT_Permitted Sources'!R36</f>
        <v>1.4364831032035901</v>
      </c>
      <c r="H2244" s="65">
        <f>'MT_Permitted Sources'!S36</f>
        <v>0</v>
      </c>
      <c r="I2244" s="65">
        <f>'MT_Permitted Sources'!T36</f>
        <v>0</v>
      </c>
      <c r="J2244" s="65">
        <f>'MT_Permitted Sources'!U36</f>
        <v>0</v>
      </c>
    </row>
    <row r="2245" spans="1:10" x14ac:dyDescent="0.2">
      <c r="A2245" s="143" t="str">
        <f>'MT_Permitted Sources'!A37</f>
        <v>MTDEQ Permitted Sources</v>
      </c>
      <c r="B2245" t="str">
        <f>'MT_Permitted Sources'!B37</f>
        <v>30</v>
      </c>
      <c r="C2245" s="143">
        <f>'MT_Permitted Sources'!D37</f>
        <v>30025</v>
      </c>
      <c r="D2245" s="143">
        <f>'MT_Permitted Sources'!L37</f>
        <v>40301008</v>
      </c>
      <c r="E2245" t="str">
        <f>'MT_Permitted Sources'!P37</f>
        <v>Permitted Tank Losses</v>
      </c>
      <c r="F2245" s="65">
        <f>'MT_Permitted Sources'!Q37</f>
        <v>0</v>
      </c>
      <c r="G2245" s="65">
        <f>'MT_Permitted Sources'!R37</f>
        <v>0.25154472181879106</v>
      </c>
      <c r="H2245" s="65">
        <f>'MT_Permitted Sources'!S37</f>
        <v>0</v>
      </c>
      <c r="I2245" s="65">
        <f>'MT_Permitted Sources'!T37</f>
        <v>0</v>
      </c>
      <c r="J2245" s="65">
        <f>'MT_Permitted Sources'!U37</f>
        <v>0</v>
      </c>
    </row>
    <row r="2246" spans="1:10" x14ac:dyDescent="0.2">
      <c r="A2246" s="143" t="str">
        <f>'MT_Permitted Sources'!A38</f>
        <v>MTDEQ Permitted Sources</v>
      </c>
      <c r="B2246" t="str">
        <f>'MT_Permitted Sources'!B38</f>
        <v>30</v>
      </c>
      <c r="C2246" s="143">
        <f>'MT_Permitted Sources'!D38</f>
        <v>30025</v>
      </c>
      <c r="D2246" s="143">
        <f>'MT_Permitted Sources'!L38</f>
        <v>40781605</v>
      </c>
      <c r="E2246" t="str">
        <f>'MT_Permitted Sources'!P38</f>
        <v>Permitted Tank Losses</v>
      </c>
      <c r="F2246" s="65">
        <f>'MT_Permitted Sources'!Q38</f>
        <v>0</v>
      </c>
      <c r="G2246" s="65">
        <f>'MT_Permitted Sources'!R38</f>
        <v>6.7476262948609671</v>
      </c>
      <c r="H2246" s="65">
        <f>'MT_Permitted Sources'!S38</f>
        <v>0</v>
      </c>
      <c r="I2246" s="65">
        <f>'MT_Permitted Sources'!T38</f>
        <v>0</v>
      </c>
      <c r="J2246" s="65">
        <f>'MT_Permitted Sources'!U38</f>
        <v>0</v>
      </c>
    </row>
    <row r="2247" spans="1:10" x14ac:dyDescent="0.2">
      <c r="A2247" s="143" t="str">
        <f>'MT_Permitted Sources'!A39</f>
        <v>MTDEQ Permitted Sources</v>
      </c>
      <c r="B2247" t="str">
        <f>'MT_Permitted Sources'!B39</f>
        <v>30</v>
      </c>
      <c r="C2247" s="143">
        <f>'MT_Permitted Sources'!D39</f>
        <v>30025</v>
      </c>
      <c r="D2247" s="143">
        <f>'MT_Permitted Sources'!L39</f>
        <v>40781604</v>
      </c>
      <c r="E2247" t="str">
        <f>'MT_Permitted Sources'!P39</f>
        <v>Permitted Tank Losses</v>
      </c>
      <c r="F2247" s="65">
        <f>'MT_Permitted Sources'!Q39</f>
        <v>0</v>
      </c>
      <c r="G2247" s="65">
        <f>'MT_Permitted Sources'!R39</f>
        <v>21.220481881401831</v>
      </c>
      <c r="H2247" s="65">
        <f>'MT_Permitted Sources'!S39</f>
        <v>0</v>
      </c>
      <c r="I2247" s="65">
        <f>'MT_Permitted Sources'!T39</f>
        <v>0</v>
      </c>
      <c r="J2247" s="65">
        <f>'MT_Permitted Sources'!U39</f>
        <v>0</v>
      </c>
    </row>
    <row r="2248" spans="1:10" x14ac:dyDescent="0.2">
      <c r="A2248" s="143" t="str">
        <f>'MT_Permitted Sources'!A40</f>
        <v>MTDEQ Permitted Sources</v>
      </c>
      <c r="B2248" t="str">
        <f>'MT_Permitted Sources'!B40</f>
        <v>30</v>
      </c>
      <c r="C2248" s="143">
        <f>'MT_Permitted Sources'!D40</f>
        <v>30025</v>
      </c>
      <c r="D2248" s="143">
        <f>'MT_Permitted Sources'!L40</f>
        <v>40400302</v>
      </c>
      <c r="E2248" t="str">
        <f>'MT_Permitted Sources'!P40</f>
        <v>Permitted Tank Losses</v>
      </c>
      <c r="F2248" s="65">
        <f>'MT_Permitted Sources'!Q40</f>
        <v>0</v>
      </c>
      <c r="G2248" s="65">
        <f>'MT_Permitted Sources'!R40</f>
        <v>1.2942443659550633E-2</v>
      </c>
      <c r="H2248" s="65">
        <f>'MT_Permitted Sources'!S40</f>
        <v>0</v>
      </c>
      <c r="I2248" s="65">
        <f>'MT_Permitted Sources'!T40</f>
        <v>0</v>
      </c>
      <c r="J2248" s="65">
        <f>'MT_Permitted Sources'!U40</f>
        <v>0</v>
      </c>
    </row>
    <row r="2249" spans="1:10" x14ac:dyDescent="0.2">
      <c r="A2249" s="143" t="str">
        <f>'MT_Permitted Sources'!A41</f>
        <v>MTDEQ Permitted Sources</v>
      </c>
      <c r="B2249" t="str">
        <f>'MT_Permitted Sources'!B41</f>
        <v>30</v>
      </c>
      <c r="C2249" s="143">
        <f>'MT_Permitted Sources'!D41</f>
        <v>30025</v>
      </c>
      <c r="D2249" s="143">
        <f>'MT_Permitted Sources'!L41</f>
        <v>31000207</v>
      </c>
      <c r="E2249" t="str">
        <f>'MT_Permitted Sources'!P41</f>
        <v>Permitted Fugitives</v>
      </c>
      <c r="F2249" s="65">
        <f>'MT_Permitted Sources'!Q41</f>
        <v>0</v>
      </c>
      <c r="G2249" s="65">
        <f>'MT_Permitted Sources'!R41</f>
        <v>13.902619207481454</v>
      </c>
      <c r="H2249" s="65">
        <f>'MT_Permitted Sources'!S41</f>
        <v>0</v>
      </c>
      <c r="I2249" s="65">
        <f>'MT_Permitted Sources'!T41</f>
        <v>0</v>
      </c>
      <c r="J2249" s="65">
        <f>'MT_Permitted Sources'!U41</f>
        <v>0</v>
      </c>
    </row>
    <row r="2250" spans="1:10" x14ac:dyDescent="0.2">
      <c r="A2250" s="143" t="str">
        <f>'MT_Permitted Sources'!A42</f>
        <v>MTDEQ Permitted Sources</v>
      </c>
      <c r="B2250" t="str">
        <f>'MT_Permitted Sources'!B42</f>
        <v>30</v>
      </c>
      <c r="C2250" s="143">
        <f>'MT_Permitted Sources'!D42</f>
        <v>30025</v>
      </c>
      <c r="D2250" s="143">
        <f>'MT_Permitted Sources'!L42</f>
        <v>20200253</v>
      </c>
      <c r="E2250" t="str">
        <f>'MT_Permitted Sources'!P42</f>
        <v>Compressor Engines</v>
      </c>
      <c r="F2250" s="65">
        <f>'MT_Permitted Sources'!Q42</f>
        <v>0</v>
      </c>
      <c r="G2250" s="65">
        <f>'MT_Permitted Sources'!R42</f>
        <v>0</v>
      </c>
      <c r="H2250" s="65">
        <f>'MT_Permitted Sources'!S42</f>
        <v>0</v>
      </c>
      <c r="I2250" s="65">
        <f>'MT_Permitted Sources'!T42</f>
        <v>9.4825824832351184E-3</v>
      </c>
      <c r="J2250" s="65">
        <f>'MT_Permitted Sources'!U42</f>
        <v>0.15377160783624516</v>
      </c>
    </row>
    <row r="2251" spans="1:10" x14ac:dyDescent="0.2">
      <c r="A2251" s="143" t="str">
        <f>'MT_Permitted Sources'!A43</f>
        <v>MTDEQ Permitted Sources</v>
      </c>
      <c r="B2251" t="str">
        <f>'MT_Permitted Sources'!B43</f>
        <v>30</v>
      </c>
      <c r="C2251" s="143">
        <f>'MT_Permitted Sources'!D43</f>
        <v>30025</v>
      </c>
      <c r="D2251" s="143">
        <f>'MT_Permitted Sources'!L43</f>
        <v>20200253</v>
      </c>
      <c r="E2251" t="str">
        <f>'MT_Permitted Sources'!P43</f>
        <v>Compressor Engines</v>
      </c>
      <c r="F2251" s="65">
        <f>'MT_Permitted Sources'!Q43</f>
        <v>1.7773435005739335</v>
      </c>
      <c r="G2251" s="65">
        <f>'MT_Permitted Sources'!R43</f>
        <v>4.8745599684089713</v>
      </c>
      <c r="H2251" s="65">
        <f>'MT_Permitted Sources'!S43</f>
        <v>3.2548323658671889</v>
      </c>
      <c r="I2251" s="65">
        <f>'MT_Permitted Sources'!T43</f>
        <v>0</v>
      </c>
      <c r="J2251" s="65">
        <f>'MT_Permitted Sources'!U43</f>
        <v>0</v>
      </c>
    </row>
    <row r="2252" spans="1:10" x14ac:dyDescent="0.2">
      <c r="A2252" s="143" t="str">
        <f>'MT_Permitted Sources'!A44</f>
        <v>MTDEQ Permitted Sources</v>
      </c>
      <c r="B2252" t="str">
        <f>'MT_Permitted Sources'!B44</f>
        <v>30</v>
      </c>
      <c r="C2252" s="143">
        <f>'MT_Permitted Sources'!D44</f>
        <v>30025</v>
      </c>
      <c r="D2252" s="143">
        <f>'MT_Permitted Sources'!L44</f>
        <v>20200253</v>
      </c>
      <c r="E2252" t="str">
        <f>'MT_Permitted Sources'!P44</f>
        <v>Compressor Engines</v>
      </c>
      <c r="F2252" s="65">
        <f>'MT_Permitted Sources'!Q44</f>
        <v>0</v>
      </c>
      <c r="G2252" s="65">
        <f>'MT_Permitted Sources'!R44</f>
        <v>0</v>
      </c>
      <c r="H2252" s="65">
        <f>'MT_Permitted Sources'!S44</f>
        <v>0</v>
      </c>
      <c r="I2252" s="65">
        <f>'MT_Permitted Sources'!T44</f>
        <v>2.921660548888658E-2</v>
      </c>
      <c r="J2252" s="65">
        <f>'MT_Permitted Sources'!U44</f>
        <v>0.4741291241617559</v>
      </c>
    </row>
    <row r="2253" spans="1:10" x14ac:dyDescent="0.2">
      <c r="A2253" s="143" t="str">
        <f>'MT_Permitted Sources'!A45</f>
        <v>MTDEQ Permitted Sources</v>
      </c>
      <c r="B2253" t="str">
        <f>'MT_Permitted Sources'!B45</f>
        <v>30</v>
      </c>
      <c r="C2253" s="143">
        <f>'MT_Permitted Sources'!D45</f>
        <v>30025</v>
      </c>
      <c r="D2253" s="143">
        <f>'MT_Permitted Sources'!L45</f>
        <v>20200253</v>
      </c>
      <c r="E2253" t="str">
        <f>'MT_Permitted Sources'!P45</f>
        <v>Compressor Engines</v>
      </c>
      <c r="F2253" s="65">
        <f>'MT_Permitted Sources'!Q45</f>
        <v>14.967103162727861</v>
      </c>
      <c r="G2253" s="65">
        <f>'MT_Permitted Sources'!R45</f>
        <v>14.624833192285687</v>
      </c>
      <c r="H2253" s="65">
        <f>'MT_Permitted Sources'!S45</f>
        <v>17.030205567864151</v>
      </c>
      <c r="I2253" s="65">
        <f>'MT_Permitted Sources'!T45</f>
        <v>0</v>
      </c>
      <c r="J2253" s="65">
        <f>'MT_Permitted Sources'!U45</f>
        <v>0</v>
      </c>
    </row>
    <row r="2254" spans="1:10" x14ac:dyDescent="0.2">
      <c r="A2254" s="143" t="str">
        <f>'MT_Permitted Sources'!A46</f>
        <v>MTDEQ Permitted Sources</v>
      </c>
      <c r="B2254" t="str">
        <f>'MT_Permitted Sources'!B46</f>
        <v>30</v>
      </c>
      <c r="C2254" s="143">
        <f>'MT_Permitted Sources'!D46</f>
        <v>30025</v>
      </c>
      <c r="D2254" s="143">
        <f>'MT_Permitted Sources'!L46</f>
        <v>20200253</v>
      </c>
      <c r="E2254" t="str">
        <f>'MT_Permitted Sources'!P46</f>
        <v>Compressor Engines</v>
      </c>
      <c r="F2254" s="65">
        <f>'MT_Permitted Sources'!Q46</f>
        <v>0</v>
      </c>
      <c r="G2254" s="65">
        <f>'MT_Permitted Sources'!R46</f>
        <v>0</v>
      </c>
      <c r="H2254" s="65">
        <f>'MT_Permitted Sources'!S46</f>
        <v>0</v>
      </c>
      <c r="I2254" s="65">
        <f>'MT_Permitted Sources'!T46</f>
        <v>3.2035751632551075E-3</v>
      </c>
      <c r="J2254" s="65">
        <f>'MT_Permitted Sources'!U46</f>
        <v>5.125720261208172E-2</v>
      </c>
    </row>
    <row r="2255" spans="1:10" x14ac:dyDescent="0.2">
      <c r="A2255" s="143" t="str">
        <f>'MT_Permitted Sources'!A47</f>
        <v>MTDEQ Permitted Sources</v>
      </c>
      <c r="B2255" t="str">
        <f>'MT_Permitted Sources'!B47</f>
        <v>30</v>
      </c>
      <c r="C2255" s="143">
        <f>'MT_Permitted Sources'!D47</f>
        <v>30025</v>
      </c>
      <c r="D2255" s="143">
        <f>'MT_Permitted Sources'!L47</f>
        <v>20200253</v>
      </c>
      <c r="E2255" t="str">
        <f>'MT_Permitted Sources'!P47</f>
        <v>Compressor Engines</v>
      </c>
      <c r="F2255" s="65">
        <f>'MT_Permitted Sources'!Q47</f>
        <v>2.4987886273389837</v>
      </c>
      <c r="G2255" s="65">
        <f>'MT_Permitted Sources'!R47</f>
        <v>1.6125515941760908</v>
      </c>
      <c r="H2255" s="65">
        <f>'MT_Permitted Sources'!S47</f>
        <v>1.9605879999121258</v>
      </c>
      <c r="I2255" s="65">
        <f>'MT_Permitted Sources'!T47</f>
        <v>0</v>
      </c>
      <c r="J2255" s="65">
        <f>'MT_Permitted Sources'!U47</f>
        <v>0</v>
      </c>
    </row>
    <row r="2256" spans="1:10" x14ac:dyDescent="0.2">
      <c r="A2256" s="143" t="str">
        <f>'MT_Permitted Sources'!A48</f>
        <v>MTDEQ Permitted Sources</v>
      </c>
      <c r="B2256" t="str">
        <f>'MT_Permitted Sources'!B48</f>
        <v>30</v>
      </c>
      <c r="C2256" s="143">
        <f>'MT_Permitted Sources'!D48</f>
        <v>30025</v>
      </c>
      <c r="D2256" s="143">
        <f>'MT_Permitted Sources'!L48</f>
        <v>20100202</v>
      </c>
      <c r="E2256" t="str">
        <f>'MT_Permitted Sources'!P48</f>
        <v>Compressor Engines</v>
      </c>
      <c r="F2256" s="65">
        <f>'MT_Permitted Sources'!Q48</f>
        <v>0</v>
      </c>
      <c r="G2256" s="65">
        <f>'MT_Permitted Sources'!R48</f>
        <v>0</v>
      </c>
      <c r="H2256" s="65">
        <f>'MT_Permitted Sources'!S48</f>
        <v>0</v>
      </c>
      <c r="I2256" s="65">
        <f>'MT_Permitted Sources'!T48</f>
        <v>0</v>
      </c>
      <c r="J2256" s="65">
        <f>'MT_Permitted Sources'!U48</f>
        <v>0</v>
      </c>
    </row>
    <row r="2257" spans="1:10" x14ac:dyDescent="0.2">
      <c r="A2257" s="143" t="str">
        <f>'MT_Permitted Sources'!A49</f>
        <v>MTDEQ Permitted Sources</v>
      </c>
      <c r="B2257" t="str">
        <f>'MT_Permitted Sources'!B49</f>
        <v>30</v>
      </c>
      <c r="C2257" s="143">
        <f>'MT_Permitted Sources'!D49</f>
        <v>30025</v>
      </c>
      <c r="D2257" s="143">
        <f>'MT_Permitted Sources'!L49</f>
        <v>31000228</v>
      </c>
      <c r="E2257" t="str">
        <f>'MT_Permitted Sources'!P49</f>
        <v>Dehydrator</v>
      </c>
      <c r="F2257" s="65">
        <f>'MT_Permitted Sources'!Q49</f>
        <v>0.2562860130604086</v>
      </c>
      <c r="G2257" s="65">
        <f>'MT_Permitted Sources'!R49</f>
        <v>1.3583158692201655E-2</v>
      </c>
      <c r="H2257" s="65">
        <f>'MT_Permitted Sources'!S49</f>
        <v>8.9700104571143011E-2</v>
      </c>
      <c r="I2257" s="65">
        <f>'MT_Permitted Sources'!T49</f>
        <v>1.5377160783624515E-3</v>
      </c>
      <c r="J2257" s="65">
        <f>'MT_Permitted Sources'!U49</f>
        <v>7.6885803918122575E-3</v>
      </c>
    </row>
    <row r="2258" spans="1:10" x14ac:dyDescent="0.2">
      <c r="A2258" s="143" t="str">
        <f>'MT_Permitted Sources'!A50</f>
        <v>MTDEQ Permitted Sources</v>
      </c>
      <c r="B2258" t="str">
        <f>'MT_Permitted Sources'!B50</f>
        <v>30</v>
      </c>
      <c r="C2258" s="143">
        <f>'MT_Permitted Sources'!D50</f>
        <v>30025</v>
      </c>
      <c r="D2258" s="143">
        <f>'MT_Permitted Sources'!L50</f>
        <v>31000202</v>
      </c>
      <c r="E2258" t="str">
        <f>'MT_Permitted Sources'!P50</f>
        <v>Natural Gas Production, Gas Stripping Operations</v>
      </c>
      <c r="F2258" s="65">
        <f>'MT_Permitted Sources'!Q50</f>
        <v>0</v>
      </c>
      <c r="G2258" s="65">
        <f>'MT_Permitted Sources'!R50</f>
        <v>1.8578173086749019</v>
      </c>
      <c r="H2258" s="65">
        <f>'MT_Permitted Sources'!S50</f>
        <v>0</v>
      </c>
      <c r="I2258" s="65">
        <f>'MT_Permitted Sources'!T50</f>
        <v>0</v>
      </c>
      <c r="J2258" s="65">
        <f>'MT_Permitted Sources'!U50</f>
        <v>0</v>
      </c>
    </row>
    <row r="2259" spans="1:10" x14ac:dyDescent="0.2">
      <c r="A2259" s="143" t="str">
        <f>'MT_Permitted Sources'!A51</f>
        <v>MTDEQ Permitted Sources</v>
      </c>
      <c r="B2259" t="str">
        <f>'MT_Permitted Sources'!B51</f>
        <v>30</v>
      </c>
      <c r="C2259" s="143">
        <f>'MT_Permitted Sources'!D51</f>
        <v>30025</v>
      </c>
      <c r="D2259" s="143">
        <f>'MT_Permitted Sources'!L51</f>
        <v>20200202</v>
      </c>
      <c r="E2259" t="str">
        <f>'MT_Permitted Sources'!P51</f>
        <v>Compressor Engines</v>
      </c>
      <c r="F2259" s="65">
        <f>'MT_Permitted Sources'!Q51</f>
        <v>2.562860130604086E-2</v>
      </c>
      <c r="G2259" s="65">
        <f>'MT_Permitted Sources'!R51</f>
        <v>0.2532105809036837</v>
      </c>
      <c r="H2259" s="65">
        <f>'MT_Permitted Sources'!S51</f>
        <v>0.30754321567249032</v>
      </c>
      <c r="I2259" s="65">
        <f>'MT_Permitted Sources'!T51</f>
        <v>0</v>
      </c>
      <c r="J2259" s="65">
        <f>'MT_Permitted Sources'!U51</f>
        <v>0</v>
      </c>
    </row>
    <row r="2260" spans="1:10" x14ac:dyDescent="0.2">
      <c r="A2260" s="143" t="str">
        <f>'MT_Permitted Sources'!A52</f>
        <v>MTDEQ Permitted Sources</v>
      </c>
      <c r="B2260" t="str">
        <f>'MT_Permitted Sources'!B52</f>
        <v>30</v>
      </c>
      <c r="C2260" s="143">
        <f>'MT_Permitted Sources'!D52</f>
        <v>30025</v>
      </c>
      <c r="D2260" s="143">
        <f>'MT_Permitted Sources'!L52</f>
        <v>20200202</v>
      </c>
      <c r="E2260" t="str">
        <f>'MT_Permitted Sources'!P52</f>
        <v>Compressor Engines</v>
      </c>
      <c r="F2260" s="65">
        <f>'MT_Permitted Sources'!Q52</f>
        <v>0</v>
      </c>
      <c r="G2260" s="65">
        <f>'MT_Permitted Sources'!R52</f>
        <v>0</v>
      </c>
      <c r="H2260" s="65">
        <f>'MT_Permitted Sources'!S52</f>
        <v>0</v>
      </c>
      <c r="I2260" s="65">
        <f>'MT_Permitted Sources'!T52</f>
        <v>1.1532870587718385E-3</v>
      </c>
      <c r="J2260" s="65">
        <f>'MT_Permitted Sources'!U52</f>
        <v>1.9221450979530645E-2</v>
      </c>
    </row>
    <row r="2261" spans="1:10" x14ac:dyDescent="0.2">
      <c r="A2261" s="143" t="str">
        <f>'MT_Permitted Sources'!A53</f>
        <v>MTDEQ Permitted Sources</v>
      </c>
      <c r="B2261" t="str">
        <f>'MT_Permitted Sources'!B53</f>
        <v>30</v>
      </c>
      <c r="C2261" s="143">
        <f>'MT_Permitted Sources'!D53</f>
        <v>30025</v>
      </c>
      <c r="D2261" s="143">
        <f>'MT_Permitted Sources'!L53</f>
        <v>20200202</v>
      </c>
      <c r="E2261" t="str">
        <f>'MT_Permitted Sources'!P53</f>
        <v>Compressor Engines</v>
      </c>
      <c r="F2261" s="65">
        <f>'MT_Permitted Sources'!Q53</f>
        <v>12.691027080738374</v>
      </c>
      <c r="G2261" s="65">
        <f>'MT_Permitted Sources'!R53</f>
        <v>10.208000043202604</v>
      </c>
      <c r="H2261" s="65">
        <f>'MT_Permitted Sources'!S53</f>
        <v>12.856587845175396</v>
      </c>
      <c r="I2261" s="65">
        <f>'MT_Permitted Sources'!T53</f>
        <v>0</v>
      </c>
      <c r="J2261" s="65">
        <f>'MT_Permitted Sources'!U53</f>
        <v>0</v>
      </c>
    </row>
    <row r="2262" spans="1:10" x14ac:dyDescent="0.2">
      <c r="A2262" s="143" t="str">
        <f>'MT_Permitted Sources'!A54</f>
        <v>MTDEQ Permitted Sources</v>
      </c>
      <c r="B2262" t="str">
        <f>'MT_Permitted Sources'!B54</f>
        <v>30</v>
      </c>
      <c r="C2262" s="143">
        <f>'MT_Permitted Sources'!D54</f>
        <v>30025</v>
      </c>
      <c r="D2262" s="143">
        <f>'MT_Permitted Sources'!L54</f>
        <v>20200202</v>
      </c>
      <c r="E2262" t="str">
        <f>'MT_Permitted Sources'!P54</f>
        <v>Compressor Engines</v>
      </c>
      <c r="F2262" s="65">
        <f>'MT_Permitted Sources'!Q54</f>
        <v>0</v>
      </c>
      <c r="G2262" s="65">
        <f>'MT_Permitted Sources'!R54</f>
        <v>0</v>
      </c>
      <c r="H2262" s="65">
        <f>'MT_Permitted Sources'!S54</f>
        <v>0</v>
      </c>
      <c r="I2262" s="65">
        <f>'MT_Permitted Sources'!T54</f>
        <v>5.5229635814518049E-2</v>
      </c>
      <c r="J2262" s="65">
        <f>'MT_Permitted Sources'!U54</f>
        <v>0.77244604336407152</v>
      </c>
    </row>
    <row r="2263" spans="1:10" x14ac:dyDescent="0.2">
      <c r="A2263" s="143" t="str">
        <f>'MT_Permitted Sources'!A55</f>
        <v>MTDEQ Permitted Sources</v>
      </c>
      <c r="B2263" t="str">
        <f>'MT_Permitted Sources'!B55</f>
        <v>30</v>
      </c>
      <c r="C2263" s="143">
        <f>'MT_Permitted Sources'!D55</f>
        <v>30025</v>
      </c>
      <c r="D2263" s="143">
        <f>'MT_Permitted Sources'!L55</f>
        <v>20200202</v>
      </c>
      <c r="E2263" t="str">
        <f>'MT_Permitted Sources'!P55</f>
        <v>Compressor Engines</v>
      </c>
      <c r="F2263" s="65">
        <f>'MT_Permitted Sources'!Q55</f>
        <v>0.96158512100265292</v>
      </c>
      <c r="G2263" s="65">
        <f>'MT_Permitted Sources'!R55</f>
        <v>5.38200627426858E-3</v>
      </c>
      <c r="H2263" s="65">
        <f>'MT_Permitted Sources'!S55</f>
        <v>0.6157271463776316</v>
      </c>
      <c r="I2263" s="65">
        <f>'MT_Permitted Sources'!T55</f>
        <v>1.281430065302043E-4</v>
      </c>
      <c r="J2263" s="65">
        <f>'MT_Permitted Sources'!U55</f>
        <v>1.4095730718322473E-3</v>
      </c>
    </row>
    <row r="2264" spans="1:10" x14ac:dyDescent="0.2">
      <c r="A2264" s="143" t="str">
        <f>'MT_Permitted Sources'!A56</f>
        <v>MTDEQ Permitted Sources</v>
      </c>
      <c r="B2264" t="str">
        <f>'MT_Permitted Sources'!B56</f>
        <v>30</v>
      </c>
      <c r="C2264" s="143">
        <f>'MT_Permitted Sources'!D56</f>
        <v>30025</v>
      </c>
      <c r="D2264" s="143">
        <f>'MT_Permitted Sources'!L56</f>
        <v>20200202</v>
      </c>
      <c r="E2264" t="str">
        <f>'MT_Permitted Sources'!P56</f>
        <v>Compressor Engines</v>
      </c>
      <c r="F2264" s="65">
        <f>'MT_Permitted Sources'!Q56</f>
        <v>0.93531580466396114</v>
      </c>
      <c r="G2264" s="65">
        <f>'MT_Permitted Sources'!R56</f>
        <v>1.1148441568127774</v>
      </c>
      <c r="H2264" s="65">
        <f>'MT_Permitted Sources'!S56</f>
        <v>3.3572186280848224</v>
      </c>
      <c r="I2264" s="65">
        <f>'MT_Permitted Sources'!T56</f>
        <v>0</v>
      </c>
      <c r="J2264" s="65">
        <f>'MT_Permitted Sources'!U56</f>
        <v>0</v>
      </c>
    </row>
    <row r="2265" spans="1:10" x14ac:dyDescent="0.2">
      <c r="A2265" s="143" t="str">
        <f>'MT_Permitted Sources'!A57</f>
        <v>MTDEQ Permitted Sources</v>
      </c>
      <c r="B2265" t="str">
        <f>'MT_Permitted Sources'!B57</f>
        <v>30</v>
      </c>
      <c r="C2265" s="143">
        <f>'MT_Permitted Sources'!D57</f>
        <v>30025</v>
      </c>
      <c r="D2265" s="143">
        <f>'MT_Permitted Sources'!L57</f>
        <v>20200202</v>
      </c>
      <c r="E2265" t="str">
        <f>'MT_Permitted Sources'!P57</f>
        <v>Compressor Engines</v>
      </c>
      <c r="F2265" s="65">
        <f>'MT_Permitted Sources'!Q57</f>
        <v>0</v>
      </c>
      <c r="G2265" s="65">
        <f>'MT_Permitted Sources'!R57</f>
        <v>0</v>
      </c>
      <c r="H2265" s="65">
        <f>'MT_Permitted Sources'!S57</f>
        <v>0</v>
      </c>
      <c r="I2265" s="65">
        <f>'MT_Permitted Sources'!T57</f>
        <v>2.3065741175436771E-3</v>
      </c>
      <c r="J2265" s="65">
        <f>'MT_Permitted Sources'!U57</f>
        <v>3.844290195906129E-2</v>
      </c>
    </row>
    <row r="2266" spans="1:10" x14ac:dyDescent="0.2">
      <c r="A2266" s="143" t="str">
        <f>'MT_Permitted Sources'!A58</f>
        <v>MTDEQ Permitted Sources</v>
      </c>
      <c r="B2266" t="str">
        <f>'MT_Permitted Sources'!B58</f>
        <v>30</v>
      </c>
      <c r="C2266" s="143">
        <f>'MT_Permitted Sources'!D58</f>
        <v>30025</v>
      </c>
      <c r="D2266" s="143">
        <f>'MT_Permitted Sources'!L58</f>
        <v>20100202</v>
      </c>
      <c r="E2266" t="str">
        <f>'MT_Permitted Sources'!P58</f>
        <v>Compressor Engines</v>
      </c>
      <c r="F2266" s="65">
        <f>'MT_Permitted Sources'!Q58</f>
        <v>5.1257202612081718</v>
      </c>
      <c r="G2266" s="65">
        <f>'MT_Permitted Sources'!R58</f>
        <v>3.1779465619490663</v>
      </c>
      <c r="H2266" s="65">
        <f>'MT_Permitted Sources'!S58</f>
        <v>4.5362624311692317</v>
      </c>
      <c r="I2266" s="65">
        <f>'MT_Permitted Sources'!T58</f>
        <v>2.69100313713429E-3</v>
      </c>
      <c r="J2266" s="65">
        <f>'MT_Permitted Sources'!U58</f>
        <v>4.4850052285571505E-2</v>
      </c>
    </row>
    <row r="2267" spans="1:10" x14ac:dyDescent="0.2">
      <c r="A2267" s="143" t="str">
        <f>'MT_Permitted Sources'!A59</f>
        <v>MTDEQ Permitted Sources</v>
      </c>
      <c r="B2267" t="str">
        <f>'MT_Permitted Sources'!B59</f>
        <v>30</v>
      </c>
      <c r="C2267" s="143">
        <f>'MT_Permitted Sources'!D59</f>
        <v>30025</v>
      </c>
      <c r="D2267" s="143">
        <f>'MT_Permitted Sources'!L59</f>
        <v>10500106</v>
      </c>
      <c r="E2267" t="str">
        <f>'MT_Permitted Sources'!P59</f>
        <v>Process Heaters</v>
      </c>
      <c r="F2267" s="65">
        <f>'MT_Permitted Sources'!Q59</f>
        <v>0.58932968703240951</v>
      </c>
      <c r="G2267" s="65">
        <f>'MT_Permitted Sources'!R59</f>
        <v>2.6013030325631469E-2</v>
      </c>
      <c r="H2267" s="65">
        <f>'MT_Permitted Sources'!S59</f>
        <v>1.1406009011253484</v>
      </c>
      <c r="I2267" s="65">
        <f>'MT_Permitted Sources'!T59</f>
        <v>2.69100313713429E-3</v>
      </c>
      <c r="J2267" s="65">
        <f>'MT_Permitted Sources'!U59</f>
        <v>6.150864313449806E-2</v>
      </c>
    </row>
    <row r="2268" spans="1:10" x14ac:dyDescent="0.2">
      <c r="A2268" s="143" t="str">
        <f>'MT_Permitted Sources'!A60</f>
        <v>MTDEQ Permitted Sources</v>
      </c>
      <c r="B2268" t="str">
        <f>'MT_Permitted Sources'!B60</f>
        <v>30</v>
      </c>
      <c r="C2268" s="143">
        <f>'MT_Permitted Sources'!D60</f>
        <v>30025</v>
      </c>
      <c r="D2268" s="143">
        <f>'MT_Permitted Sources'!L60</f>
        <v>20200202</v>
      </c>
      <c r="E2268" t="str">
        <f>'MT_Permitted Sources'!P60</f>
        <v>Compressor Engines</v>
      </c>
      <c r="F2268" s="65">
        <f>'MT_Permitted Sources'!Q60</f>
        <v>3.0369892547658419</v>
      </c>
      <c r="G2268" s="65">
        <f>'MT_Permitted Sources'!R60</f>
        <v>0.27230388887668411</v>
      </c>
      <c r="H2268" s="65">
        <f>'MT_Permitted Sources'!S60</f>
        <v>6.5496453497718026</v>
      </c>
      <c r="I2268" s="65">
        <f>'MT_Permitted Sources'!T60</f>
        <v>7.304151372221645E-3</v>
      </c>
      <c r="J2268" s="65">
        <f>'MT_Permitted Sources'!U60</f>
        <v>0.12173585620369408</v>
      </c>
    </row>
    <row r="2269" spans="1:10" x14ac:dyDescent="0.2">
      <c r="A2269" s="143" t="str">
        <f>'MT_Permitted Sources'!A61</f>
        <v>MTDEQ Permitted Sources</v>
      </c>
      <c r="B2269" t="str">
        <f>'MT_Permitted Sources'!B61</f>
        <v>30</v>
      </c>
      <c r="C2269" s="143">
        <f>'MT_Permitted Sources'!D61</f>
        <v>30025</v>
      </c>
      <c r="D2269" s="143">
        <f>'MT_Permitted Sources'!L61</f>
        <v>20200202</v>
      </c>
      <c r="E2269" t="str">
        <f>'MT_Permitted Sources'!P61</f>
        <v>Compressor Engines</v>
      </c>
      <c r="F2269" s="65">
        <f>'MT_Permitted Sources'!Q61</f>
        <v>8.9829529007738511</v>
      </c>
      <c r="G2269" s="65">
        <f>'MT_Permitted Sources'!R61</f>
        <v>0.12212028522328469</v>
      </c>
      <c r="H2269" s="65">
        <f>'MT_Permitted Sources'!S61</f>
        <v>26.051601370597066</v>
      </c>
      <c r="I2269" s="65">
        <f>'MT_Permitted Sources'!T61</f>
        <v>3.4598611763155163E-3</v>
      </c>
      <c r="J2269" s="65">
        <f>'MT_Permitted Sources'!U61</f>
        <v>5.7664352938591928E-2</v>
      </c>
    </row>
    <row r="2270" spans="1:10" x14ac:dyDescent="0.2">
      <c r="A2270" s="143" t="str">
        <f>'MT_Permitted Sources'!A62</f>
        <v>MTDEQ Permitted Sources</v>
      </c>
      <c r="B2270" t="str">
        <f>'MT_Permitted Sources'!B62</f>
        <v>30</v>
      </c>
      <c r="C2270" s="143">
        <f>'MT_Permitted Sources'!D62</f>
        <v>30025</v>
      </c>
      <c r="D2270" s="143">
        <f>'MT_Permitted Sources'!L62</f>
        <v>20200201</v>
      </c>
      <c r="E2270" t="str">
        <f>'MT_Permitted Sources'!P62</f>
        <v>Compressor Engines</v>
      </c>
      <c r="F2270" s="65">
        <f>'MT_Permitted Sources'!Q62</f>
        <v>4.1008324949795982</v>
      </c>
      <c r="G2270" s="65">
        <f>'MT_Permitted Sources'!R62</f>
        <v>3.8369860445339072</v>
      </c>
      <c r="H2270" s="65">
        <f>'MT_Permitted Sources'!S62</f>
        <v>1.935087541612615</v>
      </c>
      <c r="I2270" s="65">
        <f>'MT_Permitted Sources'!T62</f>
        <v>1.2686157646490226E-2</v>
      </c>
      <c r="J2270" s="65">
        <f>'MT_Permitted Sources'!U62</f>
        <v>0.2123329618205485</v>
      </c>
    </row>
    <row r="2271" spans="1:10" x14ac:dyDescent="0.2">
      <c r="A2271" s="143" t="str">
        <f>'MT_Permitted Sources'!A63</f>
        <v>MTDEQ Permitted Sources</v>
      </c>
      <c r="B2271" t="str">
        <f>'MT_Permitted Sources'!B63</f>
        <v>30</v>
      </c>
      <c r="C2271" s="143">
        <f>'MT_Permitted Sources'!D63</f>
        <v>30025</v>
      </c>
      <c r="D2271" s="143">
        <f>'MT_Permitted Sources'!L63</f>
        <v>20200201</v>
      </c>
      <c r="E2271" t="str">
        <f>'MT_Permitted Sources'!P63</f>
        <v>Compressor Engines</v>
      </c>
      <c r="F2271" s="65">
        <f>'MT_Permitted Sources'!Q63</f>
        <v>4.5747053331282928</v>
      </c>
      <c r="G2271" s="65">
        <f>'MT_Permitted Sources'!R63</f>
        <v>0.20195337829160195</v>
      </c>
      <c r="H2271" s="65">
        <f>'MT_Permitted Sources'!S63</f>
        <v>35.829040911858179</v>
      </c>
      <c r="I2271" s="65">
        <f>'MT_Permitted Sources'!T63</f>
        <v>6.4584075291222967E-2</v>
      </c>
      <c r="J2271" s="65">
        <f>'MT_Permitted Sources'!U63</f>
        <v>1.0764012548537161</v>
      </c>
    </row>
    <row r="2272" spans="1:10" x14ac:dyDescent="0.2">
      <c r="A2272" s="143" t="str">
        <f>'MT_Permitted Sources'!A64</f>
        <v>MTDEQ Permitted Sources</v>
      </c>
      <c r="B2272" t="str">
        <f>'MT_Permitted Sources'!B64</f>
        <v>30</v>
      </c>
      <c r="C2272" s="143">
        <f>'MT_Permitted Sources'!D64</f>
        <v>30025</v>
      </c>
      <c r="D2272" s="143">
        <f>'MT_Permitted Sources'!L64</f>
        <v>20200202</v>
      </c>
      <c r="E2272" t="str">
        <f>'MT_Permitted Sources'!P64</f>
        <v>Compressor Engines</v>
      </c>
      <c r="F2272" s="65">
        <f>'MT_Permitted Sources'!Q64</f>
        <v>0</v>
      </c>
      <c r="G2272" s="65">
        <f>'MT_Permitted Sources'!R64</f>
        <v>0</v>
      </c>
      <c r="H2272" s="65">
        <f>'MT_Permitted Sources'!S64</f>
        <v>0</v>
      </c>
      <c r="I2272" s="65">
        <f>'MT_Permitted Sources'!T64</f>
        <v>0</v>
      </c>
      <c r="J2272" s="65">
        <f>'MT_Permitted Sources'!U64</f>
        <v>0</v>
      </c>
    </row>
    <row r="2273" spans="1:10" x14ac:dyDescent="0.2">
      <c r="A2273" s="143" t="str">
        <f>'MT_Permitted Sources'!A65</f>
        <v>MTDEQ Permitted Sources</v>
      </c>
      <c r="B2273" t="str">
        <f>'MT_Permitted Sources'!B65</f>
        <v>30</v>
      </c>
      <c r="C2273" s="143">
        <f>'MT_Permitted Sources'!D65</f>
        <v>30025</v>
      </c>
      <c r="D2273" s="143">
        <f>'MT_Permitted Sources'!L65</f>
        <v>20200202</v>
      </c>
      <c r="E2273" t="str">
        <f>'MT_Permitted Sources'!P65</f>
        <v>Compressor Engines</v>
      </c>
      <c r="F2273" s="65">
        <f>'MT_Permitted Sources'!Q65</f>
        <v>0</v>
      </c>
      <c r="G2273" s="65">
        <f>'MT_Permitted Sources'!R65</f>
        <v>0</v>
      </c>
      <c r="H2273" s="65">
        <f>'MT_Permitted Sources'!S65</f>
        <v>0</v>
      </c>
      <c r="I2273" s="65">
        <f>'MT_Permitted Sources'!T65</f>
        <v>0</v>
      </c>
      <c r="J2273" s="65">
        <f>'MT_Permitted Sources'!U65</f>
        <v>0</v>
      </c>
    </row>
    <row r="2274" spans="1:10" x14ac:dyDescent="0.2">
      <c r="A2274" s="143" t="str">
        <f>'MT_Permitted Sources'!A66</f>
        <v>MTDEQ Permitted Sources</v>
      </c>
      <c r="B2274" t="str">
        <f>'MT_Permitted Sources'!B66</f>
        <v>30</v>
      </c>
      <c r="C2274" s="143">
        <f>'MT_Permitted Sources'!D66</f>
        <v>30025</v>
      </c>
      <c r="D2274" s="143">
        <f>'MT_Permitted Sources'!L66</f>
        <v>20200202</v>
      </c>
      <c r="E2274" t="str">
        <f>'MT_Permitted Sources'!P66</f>
        <v>Compressor Engines</v>
      </c>
      <c r="F2274" s="65">
        <f>'MT_Permitted Sources'!Q66</f>
        <v>0</v>
      </c>
      <c r="G2274" s="65">
        <f>'MT_Permitted Sources'!R66</f>
        <v>0</v>
      </c>
      <c r="H2274" s="65">
        <f>'MT_Permitted Sources'!S66</f>
        <v>0</v>
      </c>
      <c r="I2274" s="65">
        <f>'MT_Permitted Sources'!T66</f>
        <v>0</v>
      </c>
      <c r="J2274" s="65">
        <f>'MT_Permitted Sources'!U66</f>
        <v>0</v>
      </c>
    </row>
    <row r="2275" spans="1:10" x14ac:dyDescent="0.2">
      <c r="A2275" s="143" t="str">
        <f>'MT_Permitted Sources'!A67</f>
        <v>MTDEQ Permitted Sources</v>
      </c>
      <c r="B2275" t="str">
        <f>'MT_Permitted Sources'!B67</f>
        <v>30</v>
      </c>
      <c r="C2275" s="143">
        <f>'MT_Permitted Sources'!D67</f>
        <v>30025</v>
      </c>
      <c r="D2275" s="143">
        <f>'MT_Permitted Sources'!L67</f>
        <v>20200202</v>
      </c>
      <c r="E2275" t="str">
        <f>'MT_Permitted Sources'!P67</f>
        <v>Compressor Engines</v>
      </c>
      <c r="F2275" s="65">
        <f>'MT_Permitted Sources'!Q67</f>
        <v>0</v>
      </c>
      <c r="G2275" s="65">
        <f>'MT_Permitted Sources'!R67</f>
        <v>0</v>
      </c>
      <c r="H2275" s="65">
        <f>'MT_Permitted Sources'!S67</f>
        <v>0</v>
      </c>
      <c r="I2275" s="65">
        <f>'MT_Permitted Sources'!T67</f>
        <v>0</v>
      </c>
      <c r="J2275" s="65">
        <f>'MT_Permitted Sources'!U67</f>
        <v>0</v>
      </c>
    </row>
    <row r="2276" spans="1:10" x14ac:dyDescent="0.2">
      <c r="A2276" s="143" t="str">
        <f>'MT_Permitted Sources'!A68</f>
        <v>MTDEQ Permitted Sources</v>
      </c>
      <c r="B2276" t="str">
        <f>'MT_Permitted Sources'!B68</f>
        <v>30</v>
      </c>
      <c r="C2276" s="143">
        <f>'MT_Permitted Sources'!D68</f>
        <v>30025</v>
      </c>
      <c r="D2276" s="143">
        <f>'MT_Permitted Sources'!L68</f>
        <v>20200202</v>
      </c>
      <c r="E2276" t="str">
        <f>'MT_Permitted Sources'!P68</f>
        <v>Compressor Engines</v>
      </c>
      <c r="F2276" s="65">
        <f>'MT_Permitted Sources'!Q68</f>
        <v>3.6264470848047816</v>
      </c>
      <c r="G2276" s="65">
        <f>'MT_Permitted Sources'!R68</f>
        <v>5.4845206794927437E-2</v>
      </c>
      <c r="H2276" s="65">
        <f>'MT_Permitted Sources'!S68</f>
        <v>11.712270796860674</v>
      </c>
      <c r="I2276" s="65">
        <f>'MT_Permitted Sources'!T68</f>
        <v>1.5377160783624515E-3</v>
      </c>
      <c r="J2276" s="65">
        <f>'MT_Permitted Sources'!U68</f>
        <v>2.562860130604086E-2</v>
      </c>
    </row>
    <row r="2277" spans="1:10" x14ac:dyDescent="0.2">
      <c r="A2277" s="143" t="str">
        <f>'MT_Permitted Sources'!A69</f>
        <v>MTDEQ Permitted Sources</v>
      </c>
      <c r="B2277" t="str">
        <f>'MT_Permitted Sources'!B69</f>
        <v>30</v>
      </c>
      <c r="C2277" s="143">
        <f>'MT_Permitted Sources'!D69</f>
        <v>30025</v>
      </c>
      <c r="D2277" s="143">
        <f>'MT_Permitted Sources'!L69</f>
        <v>20200202</v>
      </c>
      <c r="E2277" t="str">
        <f>'MT_Permitted Sources'!P69</f>
        <v>Compressor Engines</v>
      </c>
      <c r="F2277" s="65">
        <f>'MT_Permitted Sources'!Q69</f>
        <v>3.1395036599900052</v>
      </c>
      <c r="G2277" s="65">
        <f>'MT_Permitted Sources'!R69</f>
        <v>9.3416251760518945E-2</v>
      </c>
      <c r="H2277" s="65">
        <f>'MT_Permitted Sources'!S69</f>
        <v>19.925981229433706</v>
      </c>
      <c r="I2277" s="65">
        <f>'MT_Permitted Sources'!T69</f>
        <v>2.69100313713429E-3</v>
      </c>
      <c r="J2277" s="65">
        <f>'MT_Permitted Sources'!U69</f>
        <v>4.4850052285571505E-2</v>
      </c>
    </row>
    <row r="2278" spans="1:10" x14ac:dyDescent="0.2">
      <c r="A2278" s="143" t="str">
        <f>'MT_Permitted Sources'!A70</f>
        <v>MTDEQ Permitted Sources</v>
      </c>
      <c r="B2278" t="str">
        <f>'MT_Permitted Sources'!B70</f>
        <v>30</v>
      </c>
      <c r="C2278" s="143">
        <f>'MT_Permitted Sources'!D70</f>
        <v>30025</v>
      </c>
      <c r="D2278" s="143">
        <f>'MT_Permitted Sources'!L70</f>
        <v>20200201</v>
      </c>
      <c r="E2278" t="str">
        <f>'MT_Permitted Sources'!P70</f>
        <v>Compressor Engines</v>
      </c>
      <c r="F2278" s="65">
        <f>'MT_Permitted Sources'!Q70</f>
        <v>8.6237680534696892</v>
      </c>
      <c r="G2278" s="65">
        <f>'MT_Permitted Sources'!R70</f>
        <v>0.34957412181439729</v>
      </c>
      <c r="H2278" s="65">
        <f>'MT_Permitted Sources'!S70</f>
        <v>10.853712653108305</v>
      </c>
      <c r="I2278" s="65">
        <f>'MT_Permitted Sources'!T70</f>
        <v>1.6914876861986967E-2</v>
      </c>
      <c r="J2278" s="65">
        <f>'MT_Permitted Sources'!U70</f>
        <v>0.28191461436644943</v>
      </c>
    </row>
    <row r="2279" spans="1:10" x14ac:dyDescent="0.2">
      <c r="A2279" s="143" t="str">
        <f>'MT_Permitted Sources'!A71</f>
        <v>MTDEQ Permitted Sources</v>
      </c>
      <c r="B2279" t="str">
        <f>'MT_Permitted Sources'!B71</f>
        <v>30</v>
      </c>
      <c r="C2279" s="143">
        <f>'MT_Permitted Sources'!D71</f>
        <v>30025</v>
      </c>
      <c r="D2279" s="143">
        <f>'MT_Permitted Sources'!L71</f>
        <v>20200201</v>
      </c>
      <c r="E2279" t="str">
        <f>'MT_Permitted Sources'!P71</f>
        <v>Compressor Engines</v>
      </c>
      <c r="F2279" s="65">
        <f>'MT_Permitted Sources'!Q71</f>
        <v>3.9468046011302924</v>
      </c>
      <c r="G2279" s="65">
        <f>'MT_Permitted Sources'!R71</f>
        <v>0.33060895684792707</v>
      </c>
      <c r="H2279" s="65">
        <f>'MT_Permitted Sources'!S71</f>
        <v>12.071071215145244</v>
      </c>
      <c r="I2279" s="65">
        <f>'MT_Permitted Sources'!T71</f>
        <v>1.5377160783624515E-2</v>
      </c>
      <c r="J2279" s="65">
        <f>'MT_Permitted Sources'!U71</f>
        <v>0.2562860130604086</v>
      </c>
    </row>
    <row r="2280" spans="1:10" x14ac:dyDescent="0.2">
      <c r="A2280" s="143" t="str">
        <f>'MT_Permitted Sources'!A72</f>
        <v>MTDEQ Permitted Sources</v>
      </c>
      <c r="B2280" t="str">
        <f>'MT_Permitted Sources'!B72</f>
        <v>30</v>
      </c>
      <c r="C2280" s="143">
        <f>'MT_Permitted Sources'!D72</f>
        <v>30025</v>
      </c>
      <c r="D2280" s="143">
        <f>'MT_Permitted Sources'!L72</f>
        <v>20200201</v>
      </c>
      <c r="E2280" t="str">
        <f>'MT_Permitted Sources'!P72</f>
        <v>Compressor Engines</v>
      </c>
      <c r="F2280" s="65">
        <f>'MT_Permitted Sources'!Q72</f>
        <v>5.8178206394778051</v>
      </c>
      <c r="G2280" s="65">
        <f>'MT_Permitted Sources'!R72</f>
        <v>0.23437355894374368</v>
      </c>
      <c r="H2280" s="65">
        <f>'MT_Permitted Sources'!S72</f>
        <v>7.2657084702625836</v>
      </c>
      <c r="I2280" s="65">
        <f>'MT_Permitted Sources'!T72</f>
        <v>1.0379583528946548E-2</v>
      </c>
      <c r="J2280" s="65">
        <f>'MT_Permitted Sources'!U72</f>
        <v>0.17299305881577581</v>
      </c>
    </row>
    <row r="2281" spans="1:10" x14ac:dyDescent="0.2">
      <c r="A2281" s="143" t="str">
        <f>'MT_Permitted Sources'!A73</f>
        <v>MTDEQ Permitted Sources</v>
      </c>
      <c r="B2281" t="str">
        <f>'MT_Permitted Sources'!B73</f>
        <v>30</v>
      </c>
      <c r="C2281" s="143">
        <f>'MT_Permitted Sources'!D73</f>
        <v>30025</v>
      </c>
      <c r="D2281" s="143">
        <f>'MT_Permitted Sources'!L73</f>
        <v>20200201</v>
      </c>
      <c r="E2281" t="str">
        <f>'MT_Permitted Sources'!P73</f>
        <v>Compressor Engines</v>
      </c>
      <c r="F2281" s="65">
        <f>'MT_Permitted Sources'!Q73</f>
        <v>8.0345665094438079</v>
      </c>
      <c r="G2281" s="65">
        <f>'MT_Permitted Sources'!R73</f>
        <v>6.7915793461008275E-2</v>
      </c>
      <c r="H2281" s="65">
        <f>'MT_Permitted Sources'!S73</f>
        <v>8.5843000074583848</v>
      </c>
      <c r="I2281" s="65">
        <f>'MT_Permitted Sources'!T73</f>
        <v>1.2686157646490226E-2</v>
      </c>
      <c r="J2281" s="65">
        <f>'MT_Permitted Sources'!U73</f>
        <v>0.21143596077483709</v>
      </c>
    </row>
    <row r="2282" spans="1:10" x14ac:dyDescent="0.2">
      <c r="A2282" s="143" t="str">
        <f>'MT_Permitted Sources'!A74</f>
        <v>MTDEQ Permitted Sources</v>
      </c>
      <c r="B2282" t="str">
        <f>'MT_Permitted Sources'!B74</f>
        <v>30</v>
      </c>
      <c r="C2282" s="143">
        <f>'MT_Permitted Sources'!D74</f>
        <v>30025</v>
      </c>
      <c r="D2282" s="143">
        <f>'MT_Permitted Sources'!L74</f>
        <v>40301117</v>
      </c>
      <c r="E2282" t="str">
        <f>'MT_Permitted Sources'!P74</f>
        <v>Permitted Tank Losses</v>
      </c>
      <c r="F2282" s="65">
        <f>'MT_Permitted Sources'!Q74</f>
        <v>0</v>
      </c>
      <c r="G2282" s="65">
        <f>'MT_Permitted Sources'!R74</f>
        <v>5.7637442907220588</v>
      </c>
      <c r="H2282" s="65">
        <f>'MT_Permitted Sources'!S74</f>
        <v>0</v>
      </c>
      <c r="I2282" s="65">
        <f>'MT_Permitted Sources'!T74</f>
        <v>0</v>
      </c>
      <c r="J2282" s="65">
        <f>'MT_Permitted Sources'!U74</f>
        <v>0</v>
      </c>
    </row>
    <row r="2283" spans="1:10" x14ac:dyDescent="0.2">
      <c r="A2283" s="143" t="str">
        <f>'MT_Permitted Sources'!A75</f>
        <v>MTDEQ Permitted Sources</v>
      </c>
      <c r="B2283" t="str">
        <f>'MT_Permitted Sources'!B75</f>
        <v>30</v>
      </c>
      <c r="C2283" s="143">
        <f>'MT_Permitted Sources'!D75</f>
        <v>30025</v>
      </c>
      <c r="D2283" s="143">
        <f>'MT_Permitted Sources'!L75</f>
        <v>40301117</v>
      </c>
      <c r="E2283" t="str">
        <f>'MT_Permitted Sources'!P75</f>
        <v>Permitted Tank Losses</v>
      </c>
      <c r="F2283" s="65">
        <f>'MT_Permitted Sources'!Q75</f>
        <v>0</v>
      </c>
      <c r="G2283" s="65">
        <f>'MT_Permitted Sources'!R75</f>
        <v>7.2413612990218441</v>
      </c>
      <c r="H2283" s="65">
        <f>'MT_Permitted Sources'!S75</f>
        <v>0</v>
      </c>
      <c r="I2283" s="65">
        <f>'MT_Permitted Sources'!T75</f>
        <v>0</v>
      </c>
      <c r="J2283" s="65">
        <f>'MT_Permitted Sources'!U75</f>
        <v>0</v>
      </c>
    </row>
    <row r="2284" spans="1:10" x14ac:dyDescent="0.2">
      <c r="A2284" s="143" t="str">
        <f>'MT_Permitted Sources'!A76</f>
        <v>MTDEQ Permitted Sources</v>
      </c>
      <c r="B2284" t="str">
        <f>'MT_Permitted Sources'!B76</f>
        <v>30</v>
      </c>
      <c r="C2284" s="143">
        <f>'MT_Permitted Sources'!D76</f>
        <v>30025</v>
      </c>
      <c r="D2284" s="143">
        <f>'MT_Permitted Sources'!L76</f>
        <v>40400151</v>
      </c>
      <c r="E2284" t="str">
        <f>'MT_Permitted Sources'!P76</f>
        <v>Permitted Fugitives</v>
      </c>
      <c r="F2284" s="65">
        <f>'MT_Permitted Sources'!Q76</f>
        <v>0</v>
      </c>
      <c r="G2284" s="65">
        <f>'MT_Permitted Sources'!R76</f>
        <v>13.928632237807086</v>
      </c>
      <c r="H2284" s="65">
        <f>'MT_Permitted Sources'!S76</f>
        <v>0</v>
      </c>
      <c r="I2284" s="65">
        <f>'MT_Permitted Sources'!T76</f>
        <v>0</v>
      </c>
      <c r="J2284" s="65">
        <f>'MT_Permitted Sources'!U76</f>
        <v>0</v>
      </c>
    </row>
    <row r="2285" spans="1:10" x14ac:dyDescent="0.2">
      <c r="A2285" s="143" t="str">
        <f>'MT_Permitted Sources'!A77</f>
        <v>MTDEQ Permitted Sources</v>
      </c>
      <c r="B2285" t="str">
        <f>'MT_Permitted Sources'!B77</f>
        <v>30</v>
      </c>
      <c r="C2285" s="143">
        <f>'MT_Permitted Sources'!D77</f>
        <v>30025</v>
      </c>
      <c r="D2285" s="143">
        <f>'MT_Permitted Sources'!L77</f>
        <v>30501050</v>
      </c>
      <c r="E2285" t="str">
        <f>'MT_Permitted Sources'!P77</f>
        <v>Natural Gas Production, Other Not Classified</v>
      </c>
      <c r="F2285" s="65">
        <f>'MT_Permitted Sources'!Q77</f>
        <v>0</v>
      </c>
      <c r="G2285" s="65">
        <f>'MT_Permitted Sources'!R77</f>
        <v>0</v>
      </c>
      <c r="H2285" s="65">
        <f>'MT_Permitted Sources'!S77</f>
        <v>0</v>
      </c>
      <c r="I2285" s="65">
        <f>'MT_Permitted Sources'!T77</f>
        <v>0</v>
      </c>
      <c r="J2285" s="65">
        <f>'MT_Permitted Sources'!U77</f>
        <v>0.12429871633429818</v>
      </c>
    </row>
    <row r="2286" spans="1:10" x14ac:dyDescent="0.2">
      <c r="A2286" s="143" t="str">
        <f>'MT_Permitted Sources'!A78</f>
        <v>MTDEQ Permitted Sources</v>
      </c>
      <c r="B2286" t="str">
        <f>'MT_Permitted Sources'!B78</f>
        <v>30</v>
      </c>
      <c r="C2286" s="143">
        <f>'MT_Permitted Sources'!D78</f>
        <v>30025</v>
      </c>
      <c r="D2286" s="143">
        <f>'MT_Permitted Sources'!L78</f>
        <v>30501050</v>
      </c>
      <c r="E2286" t="str">
        <f>'MT_Permitted Sources'!P78</f>
        <v>Natural Gas Production, Other Not Classified</v>
      </c>
      <c r="F2286" s="65">
        <f>'MT_Permitted Sources'!Q78</f>
        <v>0</v>
      </c>
      <c r="G2286" s="65">
        <f>'MT_Permitted Sources'!R78</f>
        <v>0</v>
      </c>
      <c r="H2286" s="65">
        <f>'MT_Permitted Sources'!S78</f>
        <v>0</v>
      </c>
      <c r="I2286" s="65">
        <f>'MT_Permitted Sources'!T78</f>
        <v>0</v>
      </c>
      <c r="J2286" s="65">
        <f>'MT_Permitted Sources'!U78</f>
        <v>0.23911485018536119</v>
      </c>
    </row>
    <row r="2287" spans="1:10" x14ac:dyDescent="0.2">
      <c r="A2287" s="143" t="str">
        <f>'MT_Permitted Sources'!A79</f>
        <v>MTDEQ Permitted Sources</v>
      </c>
      <c r="B2287" t="str">
        <f>'MT_Permitted Sources'!B79</f>
        <v>30</v>
      </c>
      <c r="C2287" s="143">
        <f>'MT_Permitted Sources'!D79</f>
        <v>30025</v>
      </c>
      <c r="D2287" s="143">
        <f>'MT_Permitted Sources'!L79</f>
        <v>10500106</v>
      </c>
      <c r="E2287" t="str">
        <f>'MT_Permitted Sources'!P79</f>
        <v>Process Heaters</v>
      </c>
      <c r="F2287" s="65">
        <f>'MT_Permitted Sources'!Q79</f>
        <v>0</v>
      </c>
      <c r="G2287" s="65">
        <f>'MT_Permitted Sources'!R79</f>
        <v>0</v>
      </c>
      <c r="H2287" s="65">
        <f>'MT_Permitted Sources'!S79</f>
        <v>0</v>
      </c>
      <c r="I2287" s="65">
        <f>'MT_Permitted Sources'!T79</f>
        <v>0</v>
      </c>
      <c r="J2287" s="65">
        <f>'MT_Permitted Sources'!U79</f>
        <v>0</v>
      </c>
    </row>
    <row r="2288" spans="1:10" x14ac:dyDescent="0.2">
      <c r="A2288" s="143" t="str">
        <f>'MT_Permitted Sources'!A80</f>
        <v>MTDEQ Permitted Sources</v>
      </c>
      <c r="B2288" t="str">
        <f>'MT_Permitted Sources'!B80</f>
        <v>30</v>
      </c>
      <c r="C2288" s="143">
        <f>'MT_Permitted Sources'!D80</f>
        <v>30025</v>
      </c>
      <c r="D2288" s="143">
        <f>'MT_Permitted Sources'!L80</f>
        <v>31000228</v>
      </c>
      <c r="E2288" t="str">
        <f>'MT_Permitted Sources'!P80</f>
        <v>Dehydrator</v>
      </c>
      <c r="F2288" s="65">
        <f>'MT_Permitted Sources'!Q80</f>
        <v>0.19221450979530644</v>
      </c>
      <c r="G2288" s="65">
        <f>'MT_Permitted Sources'!R80</f>
        <v>1.0251440522416343E-2</v>
      </c>
      <c r="H2288" s="65">
        <f>'MT_Permitted Sources'!S80</f>
        <v>6.7275078428357254E-2</v>
      </c>
      <c r="I2288" s="65">
        <f>'MT_Permitted Sources'!T80</f>
        <v>1.1532870587718385E-3</v>
      </c>
      <c r="J2288" s="65">
        <f>'MT_Permitted Sources'!U80</f>
        <v>5.7664352938591925E-3</v>
      </c>
    </row>
    <row r="2289" spans="1:10" x14ac:dyDescent="0.2">
      <c r="A2289" s="143" t="str">
        <f>'MT_Permitted Sources'!A81</f>
        <v>MTDEQ Permitted Sources</v>
      </c>
      <c r="B2289" t="str">
        <f>'MT_Permitted Sources'!B81</f>
        <v>30</v>
      </c>
      <c r="C2289" s="143">
        <f>'MT_Permitted Sources'!D81</f>
        <v>30025</v>
      </c>
      <c r="D2289" s="143">
        <f>'MT_Permitted Sources'!L81</f>
        <v>31000202</v>
      </c>
      <c r="E2289" t="str">
        <f>'MT_Permitted Sources'!P81</f>
        <v>Natural Gas Production, Gas Stripping Operations</v>
      </c>
      <c r="F2289" s="65">
        <f>'MT_Permitted Sources'!Q81</f>
        <v>0</v>
      </c>
      <c r="G2289" s="65">
        <f>'MT_Permitted Sources'!R81</f>
        <v>0.20490066744179666</v>
      </c>
      <c r="H2289" s="65">
        <f>'MT_Permitted Sources'!S81</f>
        <v>0</v>
      </c>
      <c r="I2289" s="65">
        <f>'MT_Permitted Sources'!T81</f>
        <v>0</v>
      </c>
      <c r="J2289" s="65">
        <f>'MT_Permitted Sources'!U81</f>
        <v>0</v>
      </c>
    </row>
    <row r="2290" spans="1:10" x14ac:dyDescent="0.2">
      <c r="A2290" s="143" t="str">
        <f>'MT_Permitted Sources'!A82</f>
        <v>MTDEQ Permitted Sources</v>
      </c>
      <c r="B2290" t="str">
        <f>'MT_Permitted Sources'!B82</f>
        <v>30</v>
      </c>
      <c r="C2290" s="143">
        <f>'MT_Permitted Sources'!D82</f>
        <v>30025</v>
      </c>
      <c r="D2290" s="143">
        <f>'MT_Permitted Sources'!L82</f>
        <v>20200202</v>
      </c>
      <c r="E2290" t="str">
        <f>'MT_Permitted Sources'!P82</f>
        <v>Compressor Engines</v>
      </c>
      <c r="F2290" s="65">
        <f>'MT_Permitted Sources'!Q82</f>
        <v>13.826758547615574</v>
      </c>
      <c r="G2290" s="65">
        <f>'MT_Permitted Sources'!R82</f>
        <v>5.6511065879820093</v>
      </c>
      <c r="H2290" s="65">
        <f>'MT_Permitted Sources'!S82</f>
        <v>13.852259005915085</v>
      </c>
      <c r="I2290" s="65">
        <f>'MT_Permitted Sources'!T82</f>
        <v>2.152802509707432E-2</v>
      </c>
      <c r="J2290" s="65">
        <f>'MT_Permitted Sources'!U82</f>
        <v>0.35880041828457204</v>
      </c>
    </row>
    <row r="2291" spans="1:10" x14ac:dyDescent="0.2">
      <c r="A2291" s="143" t="str">
        <f>'MT_Permitted Sources'!A83</f>
        <v>MTDEQ Permitted Sources</v>
      </c>
      <c r="B2291" t="str">
        <f>'MT_Permitted Sources'!B83</f>
        <v>30</v>
      </c>
      <c r="C2291" s="143">
        <f>'MT_Permitted Sources'!D83</f>
        <v>30025</v>
      </c>
      <c r="D2291" s="143">
        <f>'MT_Permitted Sources'!L83</f>
        <v>20200202</v>
      </c>
      <c r="E2291" t="str">
        <f>'MT_Permitted Sources'!P83</f>
        <v>Compressor Engines</v>
      </c>
      <c r="F2291" s="65">
        <f>'MT_Permitted Sources'!Q83</f>
        <v>6.0741066525382141</v>
      </c>
      <c r="G2291" s="65">
        <f>'MT_Permitted Sources'!R83</f>
        <v>5.1162376787249366</v>
      </c>
      <c r="H2291" s="65">
        <f>'MT_Permitted Sources'!S83</f>
        <v>16.107575920846681</v>
      </c>
      <c r="I2291" s="65">
        <f>'MT_Permitted Sources'!T83</f>
        <v>1.7683734901168192E-2</v>
      </c>
      <c r="J2291" s="65">
        <f>'MT_Permitted Sources'!U83</f>
        <v>0.29472891501946991</v>
      </c>
    </row>
    <row r="2292" spans="1:10" x14ac:dyDescent="0.2">
      <c r="A2292" s="143" t="str">
        <f>'MT_Permitted Sources'!A84</f>
        <v>MTDEQ Permitted Sources</v>
      </c>
      <c r="B2292" t="str">
        <f>'MT_Permitted Sources'!B84</f>
        <v>30</v>
      </c>
      <c r="C2292" s="143">
        <f>'MT_Permitted Sources'!D84</f>
        <v>30025</v>
      </c>
      <c r="D2292" s="143">
        <f>'MT_Permitted Sources'!L84</f>
        <v>20100202</v>
      </c>
      <c r="E2292" t="str">
        <f>'MT_Permitted Sources'!P84</f>
        <v>Compressor Engines</v>
      </c>
      <c r="F2292" s="65">
        <f>'MT_Permitted Sources'!Q84</f>
        <v>0</v>
      </c>
      <c r="G2292" s="65">
        <f>'MT_Permitted Sources'!R84</f>
        <v>0</v>
      </c>
      <c r="H2292" s="65">
        <f>'MT_Permitted Sources'!S84</f>
        <v>0</v>
      </c>
      <c r="I2292" s="65">
        <f>'MT_Permitted Sources'!T84</f>
        <v>0</v>
      </c>
      <c r="J2292" s="65">
        <f>'MT_Permitted Sources'!U84</f>
        <v>0</v>
      </c>
    </row>
    <row r="2293" spans="1:10" x14ac:dyDescent="0.2">
      <c r="A2293" s="143" t="str">
        <f>'MT_Permitted Sources'!A85</f>
        <v>MTDEQ Permitted Sources</v>
      </c>
      <c r="B2293" t="str">
        <f>'MT_Permitted Sources'!B85</f>
        <v>30</v>
      </c>
      <c r="C2293" s="143">
        <f>'MT_Permitted Sources'!D85</f>
        <v>30025</v>
      </c>
      <c r="D2293" s="143">
        <f>'MT_Permitted Sources'!L85</f>
        <v>10500106</v>
      </c>
      <c r="E2293" t="str">
        <f>'MT_Permitted Sources'!P85</f>
        <v>Process Heaters</v>
      </c>
      <c r="F2293" s="65">
        <f>'MT_Permitted Sources'!Q85</f>
        <v>0.1281430065302043</v>
      </c>
      <c r="G2293" s="65">
        <f>'MT_Permitted Sources'!R85</f>
        <v>6.7915793461008275E-3</v>
      </c>
      <c r="H2293" s="65">
        <f>'MT_Permitted Sources'!S85</f>
        <v>2.562860130604086E-2</v>
      </c>
      <c r="I2293" s="65">
        <f>'MT_Permitted Sources'!T85</f>
        <v>7.6885803918122573E-4</v>
      </c>
      <c r="J2293" s="65">
        <f>'MT_Permitted Sources'!U85</f>
        <v>3.8442901959061288E-3</v>
      </c>
    </row>
    <row r="2294" spans="1:10" x14ac:dyDescent="0.2">
      <c r="A2294" s="143" t="str">
        <f>'MT_Permitted Sources'!A86</f>
        <v>MTDEQ Permitted Sources</v>
      </c>
      <c r="B2294" t="str">
        <f>'MT_Permitted Sources'!B86</f>
        <v>30</v>
      </c>
      <c r="C2294" s="143">
        <f>'MT_Permitted Sources'!D86</f>
        <v>30025</v>
      </c>
      <c r="D2294" s="143">
        <f>'MT_Permitted Sources'!L86</f>
        <v>20100202</v>
      </c>
      <c r="E2294" t="str">
        <f>'MT_Permitted Sources'!P86</f>
        <v>Compressor Engines</v>
      </c>
      <c r="F2294" s="65">
        <f>'MT_Permitted Sources'!Q86</f>
        <v>6.879229162567488</v>
      </c>
      <c r="G2294" s="65">
        <f>'MT_Permitted Sources'!R86</f>
        <v>10.222223916927456</v>
      </c>
      <c r="H2294" s="65">
        <f>'MT_Permitted Sources'!S86</f>
        <v>24.588592665041723</v>
      </c>
      <c r="I2294" s="65">
        <f>'MT_Permitted Sources'!T86</f>
        <v>0</v>
      </c>
      <c r="J2294" s="65">
        <f>'MT_Permitted Sources'!U86</f>
        <v>0</v>
      </c>
    </row>
    <row r="2295" spans="1:10" x14ac:dyDescent="0.2">
      <c r="A2295" s="143" t="str">
        <f>'MT_Permitted Sources'!A87</f>
        <v>MTDEQ Permitted Sources</v>
      </c>
      <c r="B2295" t="str">
        <f>'MT_Permitted Sources'!B87</f>
        <v>30</v>
      </c>
      <c r="C2295" s="143">
        <f>'MT_Permitted Sources'!D87</f>
        <v>30025</v>
      </c>
      <c r="D2295" s="143">
        <f>'MT_Permitted Sources'!L87</f>
        <v>20100202</v>
      </c>
      <c r="E2295" t="str">
        <f>'MT_Permitted Sources'!P87</f>
        <v>Compressor Engines</v>
      </c>
      <c r="F2295" s="65">
        <f>'MT_Permitted Sources'!Q87</f>
        <v>0</v>
      </c>
      <c r="G2295" s="65">
        <f>'MT_Permitted Sources'!R87</f>
        <v>0</v>
      </c>
      <c r="H2295" s="65">
        <f>'MT_Permitted Sources'!S87</f>
        <v>0</v>
      </c>
      <c r="I2295" s="65">
        <f>'MT_Permitted Sources'!T87</f>
        <v>5.5229635814518049E-2</v>
      </c>
      <c r="J2295" s="65">
        <f>'MT_Permitted Sources'!U87</f>
        <v>0.77359933042284335</v>
      </c>
    </row>
    <row r="2296" spans="1:10" x14ac:dyDescent="0.2">
      <c r="A2296" s="143" t="str">
        <f>'MT_Permitted Sources'!A88</f>
        <v>MTDEQ Permitted Sources</v>
      </c>
      <c r="B2296" t="str">
        <f>'MT_Permitted Sources'!B88</f>
        <v>30</v>
      </c>
      <c r="C2296" s="143">
        <f>'MT_Permitted Sources'!D88</f>
        <v>30025</v>
      </c>
      <c r="D2296" s="143">
        <f>'MT_Permitted Sources'!L88</f>
        <v>31000228</v>
      </c>
      <c r="E2296" t="str">
        <f>'MT_Permitted Sources'!P88</f>
        <v>Dehydrator</v>
      </c>
      <c r="F2296" s="65">
        <f>'MT_Permitted Sources'!Q88</f>
        <v>6.407150326510215E-2</v>
      </c>
      <c r="G2296" s="65">
        <f>'MT_Permitted Sources'!R88</f>
        <v>3.5880041828457204E-3</v>
      </c>
      <c r="H2296" s="65">
        <f>'MT_Permitted Sources'!S88</f>
        <v>5.3820062742685811E-2</v>
      </c>
      <c r="I2296" s="65">
        <f>'MT_Permitted Sources'!T88</f>
        <v>3.8442901959061287E-4</v>
      </c>
      <c r="J2296" s="65">
        <f>'MT_Permitted Sources'!U88</f>
        <v>4.8694342481477634E-3</v>
      </c>
    </row>
    <row r="2297" spans="1:10" x14ac:dyDescent="0.2">
      <c r="A2297" s="143" t="str">
        <f>'MT_Permitted Sources'!A89</f>
        <v>MTDEQ Permitted Sources</v>
      </c>
      <c r="B2297" t="str">
        <f>'MT_Permitted Sources'!B89</f>
        <v>30</v>
      </c>
      <c r="C2297" s="143">
        <f>'MT_Permitted Sources'!D89</f>
        <v>30025</v>
      </c>
      <c r="D2297" s="143">
        <f>'MT_Permitted Sources'!L89</f>
        <v>20200202</v>
      </c>
      <c r="E2297" t="str">
        <f>'MT_Permitted Sources'!P89</f>
        <v>Compressor Engines</v>
      </c>
      <c r="F2297" s="65">
        <f>'MT_Permitted Sources'!Q89</f>
        <v>0.9867011502825731</v>
      </c>
      <c r="G2297" s="65">
        <f>'MT_Permitted Sources'!R89</f>
        <v>4.1005762089665375E-3</v>
      </c>
      <c r="H2297" s="65">
        <f>'MT_Permitted Sources'!S89</f>
        <v>0.64071503265102148</v>
      </c>
      <c r="I2297" s="65">
        <f>'MT_Permitted Sources'!T89</f>
        <v>1.281430065302043E-4</v>
      </c>
      <c r="J2297" s="65">
        <f>'MT_Permitted Sources'!U89</f>
        <v>1.4095730718322473E-3</v>
      </c>
    </row>
    <row r="2298" spans="1:10" x14ac:dyDescent="0.2">
      <c r="A2298" s="143" t="str">
        <f>'MT_Permitted Sources'!A90</f>
        <v>MTDEQ Permitted Sources</v>
      </c>
      <c r="B2298" t="str">
        <f>'MT_Permitted Sources'!B90</f>
        <v>30</v>
      </c>
      <c r="C2298" s="143">
        <f>'MT_Permitted Sources'!D90</f>
        <v>30025</v>
      </c>
      <c r="D2298" s="143">
        <f>'MT_Permitted Sources'!L90</f>
        <v>20200202</v>
      </c>
      <c r="E2298" t="str">
        <f>'MT_Permitted Sources'!P90</f>
        <v>Compressor Engines</v>
      </c>
      <c r="F2298" s="65">
        <f>'MT_Permitted Sources'!Q90</f>
        <v>27.448231998769764</v>
      </c>
      <c r="G2298" s="65">
        <f>'MT_Permitted Sources'!R90</f>
        <v>0.5310246190611666</v>
      </c>
      <c r="H2298" s="65">
        <f>'MT_Permitted Sources'!S90</f>
        <v>65.071018716037742</v>
      </c>
      <c r="I2298" s="65">
        <f>'MT_Permitted Sources'!T90</f>
        <v>1.076401254853716E-2</v>
      </c>
      <c r="J2298" s="65">
        <f>'MT_Permitted Sources'!U90</f>
        <v>0.17940020914228602</v>
      </c>
    </row>
    <row r="2299" spans="1:10" x14ac:dyDescent="0.2">
      <c r="A2299" s="143" t="str">
        <f>'MT_Permitted Sources'!A91</f>
        <v>MTDEQ Permitted Sources</v>
      </c>
      <c r="B2299" t="str">
        <f>'MT_Permitted Sources'!B91</f>
        <v>30</v>
      </c>
      <c r="C2299" s="143">
        <f>'MT_Permitted Sources'!D91</f>
        <v>30025</v>
      </c>
      <c r="D2299" s="143">
        <f>'MT_Permitted Sources'!L91</f>
        <v>20200202</v>
      </c>
      <c r="E2299" t="str">
        <f>'MT_Permitted Sources'!P91</f>
        <v>Compressor Engines</v>
      </c>
      <c r="F2299" s="65">
        <f>'MT_Permitted Sources'!Q91</f>
        <v>41.954020337988887</v>
      </c>
      <c r="G2299" s="65">
        <f>'MT_Permitted Sources'!R91</f>
        <v>0.4741291241617559</v>
      </c>
      <c r="H2299" s="65">
        <f>'MT_Permitted Sources'!S91</f>
        <v>65.21197602322097</v>
      </c>
      <c r="I2299" s="65">
        <f>'MT_Permitted Sources'!T91</f>
        <v>9.6107254897653226E-3</v>
      </c>
      <c r="J2299" s="65">
        <f>'MT_Permitted Sources'!U91</f>
        <v>0.16017875816275537</v>
      </c>
    </row>
    <row r="2300" spans="1:10" x14ac:dyDescent="0.2">
      <c r="A2300" s="143" t="str">
        <f>'MT_Permitted Sources'!A92</f>
        <v>MTDEQ Permitted Sources</v>
      </c>
      <c r="B2300" t="str">
        <f>'MT_Permitted Sources'!B92</f>
        <v>30</v>
      </c>
      <c r="C2300" s="143">
        <f>'MT_Permitted Sources'!D92</f>
        <v>30025</v>
      </c>
      <c r="D2300" s="143">
        <f>'MT_Permitted Sources'!L92</f>
        <v>20200202</v>
      </c>
      <c r="E2300" t="str">
        <f>'MT_Permitted Sources'!P92</f>
        <v>Compressor Engines</v>
      </c>
      <c r="F2300" s="65">
        <f>'MT_Permitted Sources'!Q92</f>
        <v>1.5172131973176188</v>
      </c>
      <c r="G2300" s="65">
        <f>'MT_Permitted Sources'!R92</f>
        <v>7.0478653591612359E-3</v>
      </c>
      <c r="H2300" s="65">
        <f>'MT_Permitted Sources'!S92</f>
        <v>0.96017554793082072</v>
      </c>
      <c r="I2300" s="65">
        <f>'MT_Permitted Sources'!T92</f>
        <v>1.281430065302043E-4</v>
      </c>
      <c r="J2300" s="65">
        <f>'MT_Permitted Sources'!U92</f>
        <v>2.4347171240738817E-3</v>
      </c>
    </row>
    <row r="2301" spans="1:10" x14ac:dyDescent="0.2">
      <c r="A2301" s="143" t="str">
        <f>'MT_Permitted Sources'!A93</f>
        <v>MTDEQ Permitted Sources</v>
      </c>
      <c r="B2301" t="str">
        <f>'MT_Permitted Sources'!B93</f>
        <v>30</v>
      </c>
      <c r="C2301" s="143">
        <f>'MT_Permitted Sources'!D93</f>
        <v>30025</v>
      </c>
      <c r="D2301" s="143">
        <f>'MT_Permitted Sources'!L93</f>
        <v>20200202</v>
      </c>
      <c r="E2301" t="str">
        <f>'MT_Permitted Sources'!P93</f>
        <v>Compressor Engines</v>
      </c>
      <c r="F2301" s="65">
        <f>'MT_Permitted Sources'!Q93</f>
        <v>19.388036888019911</v>
      </c>
      <c r="G2301" s="65">
        <f>'MT_Permitted Sources'!R93</f>
        <v>7.5860659865880947E-2</v>
      </c>
      <c r="H2301" s="65">
        <f>'MT_Permitted Sources'!S93</f>
        <v>12.417057332776796</v>
      </c>
      <c r="I2301" s="65">
        <f>'MT_Permitted Sources'!T93</f>
        <v>1.5377160783624515E-3</v>
      </c>
      <c r="J2301" s="65">
        <f>'MT_Permitted Sources'!U93</f>
        <v>2.562860130604086E-2</v>
      </c>
    </row>
    <row r="2302" spans="1:10" x14ac:dyDescent="0.2">
      <c r="A2302" s="143" t="str">
        <f>'MT_Permitted Sources'!A94</f>
        <v>MTDEQ Permitted Sources</v>
      </c>
      <c r="B2302" t="str">
        <f>'MT_Permitted Sources'!B94</f>
        <v>30</v>
      </c>
      <c r="C2302" s="143">
        <f>'MT_Permitted Sources'!D94</f>
        <v>30025</v>
      </c>
      <c r="D2302" s="143">
        <f>'MT_Permitted Sources'!L94</f>
        <v>20200253</v>
      </c>
      <c r="E2302" t="str">
        <f>'MT_Permitted Sources'!P94</f>
        <v>Compressor Engines</v>
      </c>
      <c r="F2302" s="65">
        <f>'MT_Permitted Sources'!Q94</f>
        <v>0</v>
      </c>
      <c r="G2302" s="65">
        <f>'MT_Permitted Sources'!R94</f>
        <v>0</v>
      </c>
      <c r="H2302" s="65">
        <f>'MT_Permitted Sources'!S94</f>
        <v>0</v>
      </c>
      <c r="I2302" s="65">
        <f>'MT_Permitted Sources'!T94</f>
        <v>1.460830274444329E-2</v>
      </c>
      <c r="J2302" s="65">
        <f>'MT_Permitted Sources'!U94</f>
        <v>0.24347171240738816</v>
      </c>
    </row>
    <row r="2303" spans="1:10" x14ac:dyDescent="0.2">
      <c r="A2303" s="143" t="str">
        <f>'MT_Permitted Sources'!A95</f>
        <v>MTDEQ Permitted Sources</v>
      </c>
      <c r="B2303" t="str">
        <f>'MT_Permitted Sources'!B95</f>
        <v>30</v>
      </c>
      <c r="C2303" s="143">
        <f>'MT_Permitted Sources'!D95</f>
        <v>30025</v>
      </c>
      <c r="D2303" s="143">
        <f>'MT_Permitted Sources'!L95</f>
        <v>20200253</v>
      </c>
      <c r="E2303" t="str">
        <f>'MT_Permitted Sources'!P95</f>
        <v>Compressor Engines</v>
      </c>
      <c r="F2303" s="65">
        <f>'MT_Permitted Sources'!Q95</f>
        <v>7.989716457158238</v>
      </c>
      <c r="G2303" s="65">
        <f>'MT_Permitted Sources'!R95</f>
        <v>0</v>
      </c>
      <c r="H2303" s="65">
        <f>'MT_Permitted Sources'!S95</f>
        <v>6.3943360258571946</v>
      </c>
      <c r="I2303" s="65">
        <f>'MT_Permitted Sources'!T95</f>
        <v>0</v>
      </c>
      <c r="J2303" s="65">
        <f>'MT_Permitted Sources'!U95</f>
        <v>0</v>
      </c>
    </row>
    <row r="2304" spans="1:10" x14ac:dyDescent="0.2">
      <c r="A2304" s="143" t="str">
        <f>'MT_Permitted Sources'!A96</f>
        <v>MTDEQ Permitted Sources</v>
      </c>
      <c r="B2304" t="str">
        <f>'MT_Permitted Sources'!B96</f>
        <v>30</v>
      </c>
      <c r="C2304" s="143">
        <f>'MT_Permitted Sources'!D96</f>
        <v>30025</v>
      </c>
      <c r="D2304" s="143">
        <f>'MT_Permitted Sources'!L96</f>
        <v>20200253</v>
      </c>
      <c r="E2304" t="str">
        <f>'MT_Permitted Sources'!P96</f>
        <v>Compressor Engines</v>
      </c>
      <c r="F2304" s="65">
        <f>'MT_Permitted Sources'!Q96</f>
        <v>0</v>
      </c>
      <c r="G2304" s="65">
        <f>'MT_Permitted Sources'!R96</f>
        <v>7.0306941962861886</v>
      </c>
      <c r="H2304" s="65">
        <f>'MT_Permitted Sources'!S96</f>
        <v>0</v>
      </c>
      <c r="I2304" s="65">
        <f>'MT_Permitted Sources'!T96</f>
        <v>0</v>
      </c>
      <c r="J2304" s="65">
        <f>'MT_Permitted Sources'!U96</f>
        <v>0</v>
      </c>
    </row>
    <row r="2305" spans="1:10" x14ac:dyDescent="0.2">
      <c r="A2305" s="143" t="str">
        <f>'MT_Permitted Sources'!A97</f>
        <v>MTDEQ Permitted Sources</v>
      </c>
      <c r="B2305" t="str">
        <f>'MT_Permitted Sources'!B97</f>
        <v>30</v>
      </c>
      <c r="C2305" s="143">
        <f>'MT_Permitted Sources'!D97</f>
        <v>30025</v>
      </c>
      <c r="D2305" s="143">
        <f>'MT_Permitted Sources'!L97</f>
        <v>31000205</v>
      </c>
      <c r="E2305" t="str">
        <f>'MT_Permitted Sources'!P97</f>
        <v>Natural Gas Production, Flares</v>
      </c>
      <c r="F2305" s="65">
        <f>'MT_Permitted Sources'!Q97</f>
        <v>1.0377020668815944</v>
      </c>
      <c r="G2305" s="65">
        <f>'MT_Permitted Sources'!R97</f>
        <v>2.0870651473574373</v>
      </c>
      <c r="H2305" s="65">
        <f>'MT_Permitted Sources'!S97</f>
        <v>5.5329587359611612</v>
      </c>
      <c r="I2305" s="65">
        <f>'MT_Permitted Sources'!T97</f>
        <v>4.9775869456592554</v>
      </c>
      <c r="J2305" s="65">
        <f>'MT_Permitted Sources'!U97</f>
        <v>0.11686642195554632</v>
      </c>
    </row>
    <row r="2306" spans="1:10" x14ac:dyDescent="0.2">
      <c r="A2306" s="143" t="str">
        <f>'MT_Permitted Sources'!A98</f>
        <v>MTDEQ Permitted Sources</v>
      </c>
      <c r="B2306" t="str">
        <f>'MT_Permitted Sources'!B98</f>
        <v>30</v>
      </c>
      <c r="C2306" s="143">
        <f>'MT_Permitted Sources'!D98</f>
        <v>30025</v>
      </c>
      <c r="D2306" s="143">
        <f>'MT_Permitted Sources'!L98</f>
        <v>31000207</v>
      </c>
      <c r="E2306" t="str">
        <f>'MT_Permitted Sources'!P98</f>
        <v>Permitted Fugitives</v>
      </c>
      <c r="F2306" s="65">
        <f>'MT_Permitted Sources'!Q98</f>
        <v>0</v>
      </c>
      <c r="G2306" s="65">
        <f>'MT_Permitted Sources'!R98</f>
        <v>0.96542941119855907</v>
      </c>
      <c r="H2306" s="65">
        <f>'MT_Permitted Sources'!S98</f>
        <v>0</v>
      </c>
      <c r="I2306" s="65">
        <f>'MT_Permitted Sources'!T98</f>
        <v>0</v>
      </c>
      <c r="J2306" s="65">
        <f>'MT_Permitted Sources'!U98</f>
        <v>0</v>
      </c>
    </row>
    <row r="2307" spans="1:10" x14ac:dyDescent="0.2">
      <c r="A2307" s="143" t="str">
        <f>'MT_Permitted Sources'!A99</f>
        <v>MTDEQ Permitted Sources</v>
      </c>
      <c r="B2307" t="str">
        <f>'MT_Permitted Sources'!B99</f>
        <v>30</v>
      </c>
      <c r="C2307" s="143">
        <f>'MT_Permitted Sources'!D99</f>
        <v>30025</v>
      </c>
      <c r="D2307" s="143">
        <f>'MT_Permitted Sources'!L99</f>
        <v>31000228</v>
      </c>
      <c r="E2307" t="str">
        <f>'MT_Permitted Sources'!P99</f>
        <v>Dehydrator</v>
      </c>
      <c r="F2307" s="65">
        <f>'MT_Permitted Sources'!Q99</f>
        <v>0.1281430065302043</v>
      </c>
      <c r="G2307" s="65">
        <f>'MT_Permitted Sources'!R99</f>
        <v>7.0478653591612359E-3</v>
      </c>
      <c r="H2307" s="65">
        <f>'MT_Permitted Sources'!S99</f>
        <v>0.10764012548537162</v>
      </c>
      <c r="I2307" s="65">
        <f>'MT_Permitted Sources'!T99</f>
        <v>7.6885803918122573E-4</v>
      </c>
      <c r="J2307" s="65">
        <f>'MT_Permitted Sources'!U99</f>
        <v>9.7388684962955267E-3</v>
      </c>
    </row>
    <row r="2308" spans="1:10" x14ac:dyDescent="0.2">
      <c r="A2308" s="143" t="str">
        <f>'MT_Permitted Sources'!A100</f>
        <v>MTDEQ Permitted Sources</v>
      </c>
      <c r="B2308" t="str">
        <f>'MT_Permitted Sources'!B100</f>
        <v>30</v>
      </c>
      <c r="C2308" s="143">
        <f>'MT_Permitted Sources'!D100</f>
        <v>30025</v>
      </c>
      <c r="D2308" s="143">
        <f>'MT_Permitted Sources'!L100</f>
        <v>31000301</v>
      </c>
      <c r="E2308" t="str">
        <f>'MT_Permitted Sources'!P100</f>
        <v>Dehydrator</v>
      </c>
      <c r="F2308" s="65">
        <f>'MT_Permitted Sources'!Q100</f>
        <v>0</v>
      </c>
      <c r="G2308" s="65">
        <f>'MT_Permitted Sources'!R100</f>
        <v>23.703380775931066</v>
      </c>
      <c r="H2308" s="65">
        <f>'MT_Permitted Sources'!S100</f>
        <v>0</v>
      </c>
      <c r="I2308" s="65">
        <f>'MT_Permitted Sources'!T100</f>
        <v>0</v>
      </c>
      <c r="J2308" s="65">
        <f>'MT_Permitted Sources'!U100</f>
        <v>0</v>
      </c>
    </row>
    <row r="2309" spans="1:10" x14ac:dyDescent="0.2">
      <c r="A2309" s="143" t="str">
        <f>'MT_Permitted Sources'!A101</f>
        <v>MTDEQ Permitted Sources</v>
      </c>
      <c r="B2309" t="str">
        <f>'MT_Permitted Sources'!B101</f>
        <v>30</v>
      </c>
      <c r="C2309" s="143">
        <f>'MT_Permitted Sources'!D101</f>
        <v>30025</v>
      </c>
      <c r="D2309" s="143">
        <f>'MT_Permitted Sources'!L101</f>
        <v>40400250</v>
      </c>
      <c r="E2309" t="str">
        <f>'MT_Permitted Sources'!P101</f>
        <v>Permitted Tank Losses</v>
      </c>
      <c r="F2309" s="65">
        <f>'MT_Permitted Sources'!Q101</f>
        <v>0</v>
      </c>
      <c r="G2309" s="65">
        <f>'MT_Permitted Sources'!R101</f>
        <v>2.1528025097074321</v>
      </c>
      <c r="H2309" s="65">
        <f>'MT_Permitted Sources'!S101</f>
        <v>0</v>
      </c>
      <c r="I2309" s="65">
        <f>'MT_Permitted Sources'!T101</f>
        <v>0</v>
      </c>
      <c r="J2309" s="65">
        <f>'MT_Permitted Sources'!U101</f>
        <v>0</v>
      </c>
    </row>
    <row r="2310" spans="1:10" x14ac:dyDescent="0.2">
      <c r="A2310" s="143" t="str">
        <f>'MT_Permitted Sources'!A102</f>
        <v>MTDEQ Permitted Sources</v>
      </c>
      <c r="B2310" t="str">
        <f>'MT_Permitted Sources'!B102</f>
        <v>30</v>
      </c>
      <c r="C2310" s="143">
        <f>'MT_Permitted Sources'!D102</f>
        <v>30025</v>
      </c>
      <c r="D2310" s="143">
        <f>'MT_Permitted Sources'!L102</f>
        <v>31000228</v>
      </c>
      <c r="E2310" t="str">
        <f>'MT_Permitted Sources'!P102</f>
        <v>Dehydrator</v>
      </c>
      <c r="F2310" s="65">
        <f>'MT_Permitted Sources'!Q102</f>
        <v>0</v>
      </c>
      <c r="G2310" s="65">
        <f>'MT_Permitted Sources'!R102</f>
        <v>0.32279223344958463</v>
      </c>
      <c r="H2310" s="65">
        <f>'MT_Permitted Sources'!S102</f>
        <v>0</v>
      </c>
      <c r="I2310" s="65">
        <f>'MT_Permitted Sources'!T102</f>
        <v>0</v>
      </c>
      <c r="J2310" s="65">
        <f>'MT_Permitted Sources'!U102</f>
        <v>0</v>
      </c>
    </row>
    <row r="2311" spans="1:10" x14ac:dyDescent="0.2">
      <c r="A2311" s="143" t="str">
        <f>'MT_Permitted Sources'!A103</f>
        <v>MTDEQ Permitted Sources</v>
      </c>
      <c r="B2311" t="str">
        <f>'MT_Permitted Sources'!B103</f>
        <v>30</v>
      </c>
      <c r="C2311" s="143">
        <f>'MT_Permitted Sources'!D103</f>
        <v>30025</v>
      </c>
      <c r="D2311" s="143">
        <f>'MT_Permitted Sources'!L103</f>
        <v>31000228</v>
      </c>
      <c r="E2311" t="str">
        <f>'MT_Permitted Sources'!P103</f>
        <v>Dehydrator</v>
      </c>
      <c r="F2311" s="65">
        <f>'MT_Permitted Sources'!Q103</f>
        <v>4.7412912416175592</v>
      </c>
      <c r="G2311" s="65">
        <f>'MT_Permitted Sources'!R103</f>
        <v>0.26077101828896571</v>
      </c>
      <c r="H2311" s="65">
        <f>'MT_Permitted Sources'!S103</f>
        <v>3.9826846429587497</v>
      </c>
      <c r="I2311" s="65">
        <f>'MT_Permitted Sources'!T103</f>
        <v>2.8447747449705355E-2</v>
      </c>
      <c r="J2311" s="65">
        <f>'MT_Permitted Sources'!U103</f>
        <v>0.31151564887492667</v>
      </c>
    </row>
    <row r="2312" spans="1:10" x14ac:dyDescent="0.2">
      <c r="A2312" s="143" t="str">
        <f>'MT_Permitted Sources'!A104</f>
        <v>MTDEQ Permitted Sources</v>
      </c>
      <c r="B2312" t="str">
        <f>'MT_Permitted Sources'!B104</f>
        <v>30</v>
      </c>
      <c r="C2312" s="143">
        <f>'MT_Permitted Sources'!D104</f>
        <v>30025</v>
      </c>
      <c r="D2312" s="143">
        <f>'MT_Permitted Sources'!L104</f>
        <v>20200202</v>
      </c>
      <c r="E2312" t="str">
        <f>'MT_Permitted Sources'!P104</f>
        <v>Compressor Engines</v>
      </c>
      <c r="F2312" s="65">
        <f>'MT_Permitted Sources'!Q104</f>
        <v>13.7861372145455</v>
      </c>
      <c r="G2312" s="65">
        <f>'MT_Permitted Sources'!R104</f>
        <v>9.962606185697263</v>
      </c>
      <c r="H2312" s="65">
        <f>'MT_Permitted Sources'!S104</f>
        <v>1.8310354203100891</v>
      </c>
      <c r="I2312" s="65">
        <f>'MT_Permitted Sources'!T104</f>
        <v>0</v>
      </c>
      <c r="J2312" s="65">
        <f>'MT_Permitted Sources'!U104</f>
        <v>0</v>
      </c>
    </row>
    <row r="2313" spans="1:10" x14ac:dyDescent="0.2">
      <c r="A2313" s="143" t="str">
        <f>'MT_Permitted Sources'!A105</f>
        <v>MTDEQ Permitted Sources</v>
      </c>
      <c r="B2313" t="str">
        <f>'MT_Permitted Sources'!B105</f>
        <v>30</v>
      </c>
      <c r="C2313" s="143">
        <f>'MT_Permitted Sources'!D105</f>
        <v>30025</v>
      </c>
      <c r="D2313" s="143">
        <f>'MT_Permitted Sources'!L105</f>
        <v>20200202</v>
      </c>
      <c r="E2313" t="str">
        <f>'MT_Permitted Sources'!P105</f>
        <v>Compressor Engines</v>
      </c>
      <c r="F2313" s="65">
        <f>'MT_Permitted Sources'!Q105</f>
        <v>0</v>
      </c>
      <c r="G2313" s="65">
        <f>'MT_Permitted Sources'!R105</f>
        <v>0</v>
      </c>
      <c r="H2313" s="65">
        <f>'MT_Permitted Sources'!S105</f>
        <v>0</v>
      </c>
      <c r="I2313" s="65">
        <f>'MT_Permitted Sources'!T105</f>
        <v>5.3820062742685811E-2</v>
      </c>
      <c r="J2313" s="65">
        <f>'MT_Permitted Sources'!U105</f>
        <v>0.75399345042372212</v>
      </c>
    </row>
    <row r="2314" spans="1:10" x14ac:dyDescent="0.2">
      <c r="A2314" s="143" t="str">
        <f>'MT_Permitted Sources'!A106</f>
        <v>MTDEQ Permitted Sources</v>
      </c>
      <c r="B2314" t="str">
        <f>'MT_Permitted Sources'!B106</f>
        <v>30</v>
      </c>
      <c r="C2314" s="143">
        <f>'MT_Permitted Sources'!D106</f>
        <v>30025</v>
      </c>
      <c r="D2314" s="143">
        <f>'MT_Permitted Sources'!L106</f>
        <v>20200202</v>
      </c>
      <c r="E2314" t="str">
        <f>'MT_Permitted Sources'!P106</f>
        <v>Compressor Engines</v>
      </c>
      <c r="F2314" s="65">
        <f>'MT_Permitted Sources'!Q106</f>
        <v>0</v>
      </c>
      <c r="G2314" s="65">
        <f>'MT_Permitted Sources'!R106</f>
        <v>0</v>
      </c>
      <c r="H2314" s="65">
        <f>'MT_Permitted Sources'!S106</f>
        <v>0</v>
      </c>
      <c r="I2314" s="65">
        <f>'MT_Permitted Sources'!T106</f>
        <v>0</v>
      </c>
      <c r="J2314" s="65">
        <f>'MT_Permitted Sources'!U106</f>
        <v>0</v>
      </c>
    </row>
    <row r="2315" spans="1:10" x14ac:dyDescent="0.2">
      <c r="A2315" s="143" t="str">
        <f>'MT_Permitted Sources'!A107</f>
        <v>MTDEQ Permitted Sources</v>
      </c>
      <c r="B2315" t="str">
        <f>'MT_Permitted Sources'!B107</f>
        <v>30</v>
      </c>
      <c r="C2315" s="143">
        <f>'MT_Permitted Sources'!D107</f>
        <v>30025</v>
      </c>
      <c r="D2315" s="143">
        <f>'MT_Permitted Sources'!L107</f>
        <v>20200202</v>
      </c>
      <c r="E2315" t="str">
        <f>'MT_Permitted Sources'!P107</f>
        <v>Compressor Engines</v>
      </c>
      <c r="F2315" s="65">
        <f>'MT_Permitted Sources'!Q107</f>
        <v>0</v>
      </c>
      <c r="G2315" s="65">
        <f>'MT_Permitted Sources'!R107</f>
        <v>0</v>
      </c>
      <c r="H2315" s="65">
        <f>'MT_Permitted Sources'!S107</f>
        <v>0</v>
      </c>
      <c r="I2315" s="65">
        <f>'MT_Permitted Sources'!T107</f>
        <v>0</v>
      </c>
      <c r="J2315" s="65">
        <f>'MT_Permitted Sources'!U107</f>
        <v>0</v>
      </c>
    </row>
    <row r="2316" spans="1:10" x14ac:dyDescent="0.2">
      <c r="A2316" s="143" t="str">
        <f>'MT_Permitted Sources'!A108</f>
        <v>MTDEQ Permitted Sources</v>
      </c>
      <c r="B2316" t="str">
        <f>'MT_Permitted Sources'!B108</f>
        <v>30</v>
      </c>
      <c r="C2316" s="143">
        <f>'MT_Permitted Sources'!D108</f>
        <v>30025</v>
      </c>
      <c r="D2316" s="143">
        <f>'MT_Permitted Sources'!L108</f>
        <v>20200202</v>
      </c>
      <c r="E2316" t="str">
        <f>'MT_Permitted Sources'!P108</f>
        <v>Compressor Engines</v>
      </c>
      <c r="F2316" s="65">
        <f>'MT_Permitted Sources'!Q108</f>
        <v>1.3167975351043795</v>
      </c>
      <c r="G2316" s="65">
        <f>'MT_Permitted Sources'!R108</f>
        <v>10.149951261244421</v>
      </c>
      <c r="H2316" s="65">
        <f>'MT_Permitted Sources'!S108</f>
        <v>7.6261747476320476</v>
      </c>
      <c r="I2316" s="65">
        <f>'MT_Permitted Sources'!T108</f>
        <v>0</v>
      </c>
      <c r="J2316" s="65">
        <f>'MT_Permitted Sources'!U108</f>
        <v>0</v>
      </c>
    </row>
    <row r="2317" spans="1:10" x14ac:dyDescent="0.2">
      <c r="A2317" s="143" t="str">
        <f>'MT_Permitted Sources'!A109</f>
        <v>MTDEQ Permitted Sources</v>
      </c>
      <c r="B2317" t="str">
        <f>'MT_Permitted Sources'!B109</f>
        <v>30</v>
      </c>
      <c r="C2317" s="143">
        <f>'MT_Permitted Sources'!D109</f>
        <v>30025</v>
      </c>
      <c r="D2317" s="143">
        <f>'MT_Permitted Sources'!L109</f>
        <v>20200202</v>
      </c>
      <c r="E2317" t="str">
        <f>'MT_Permitted Sources'!P109</f>
        <v>Compressor Engines</v>
      </c>
      <c r="F2317" s="65">
        <f>'MT_Permitted Sources'!Q109</f>
        <v>0</v>
      </c>
      <c r="G2317" s="65">
        <f>'MT_Permitted Sources'!R109</f>
        <v>0</v>
      </c>
      <c r="H2317" s="65">
        <f>'MT_Permitted Sources'!S109</f>
        <v>0</v>
      </c>
      <c r="I2317" s="65">
        <f>'MT_Permitted Sources'!T109</f>
        <v>5.4845206794927437E-2</v>
      </c>
      <c r="J2317" s="65">
        <f>'MT_Permitted Sources'!U109</f>
        <v>0.76808918114204461</v>
      </c>
    </row>
    <row r="2318" spans="1:10" x14ac:dyDescent="0.2">
      <c r="A2318" s="143" t="str">
        <f>'MT_Permitted Sources'!A110</f>
        <v>MTDEQ Permitted Sources</v>
      </c>
      <c r="B2318" t="str">
        <f>'MT_Permitted Sources'!B110</f>
        <v>30</v>
      </c>
      <c r="C2318" s="143">
        <f>'MT_Permitted Sources'!D110</f>
        <v>30025</v>
      </c>
      <c r="D2318" s="143">
        <f>'MT_Permitted Sources'!L110</f>
        <v>20200202</v>
      </c>
      <c r="E2318" t="str">
        <f>'MT_Permitted Sources'!P110</f>
        <v>Compressor Engines</v>
      </c>
      <c r="F2318" s="65">
        <f>'MT_Permitted Sources'!Q110</f>
        <v>10.862554520558888</v>
      </c>
      <c r="G2318" s="65">
        <f>'MT_Permitted Sources'!R110</f>
        <v>10.200952177843444</v>
      </c>
      <c r="H2318" s="65">
        <f>'MT_Permitted Sources'!S110</f>
        <v>13.674652798864221</v>
      </c>
      <c r="I2318" s="65">
        <f>'MT_Permitted Sources'!T110</f>
        <v>0</v>
      </c>
      <c r="J2318" s="65">
        <f>'MT_Permitted Sources'!U110</f>
        <v>0</v>
      </c>
    </row>
    <row r="2319" spans="1:10" x14ac:dyDescent="0.2">
      <c r="A2319" s="143" t="str">
        <f>'MT_Permitted Sources'!A111</f>
        <v>MTDEQ Permitted Sources</v>
      </c>
      <c r="B2319" t="str">
        <f>'MT_Permitted Sources'!B111</f>
        <v>30</v>
      </c>
      <c r="C2319" s="143">
        <f>'MT_Permitted Sources'!D111</f>
        <v>30025</v>
      </c>
      <c r="D2319" s="143">
        <f>'MT_Permitted Sources'!L111</f>
        <v>20200202</v>
      </c>
      <c r="E2319" t="str">
        <f>'MT_Permitted Sources'!P111</f>
        <v>Compressor Engines</v>
      </c>
      <c r="F2319" s="65">
        <f>'MT_Permitted Sources'!Q111</f>
        <v>0</v>
      </c>
      <c r="G2319" s="65">
        <f>'MT_Permitted Sources'!R111</f>
        <v>0</v>
      </c>
      <c r="H2319" s="65">
        <f>'MT_Permitted Sources'!S111</f>
        <v>0</v>
      </c>
      <c r="I2319" s="65">
        <f>'MT_Permitted Sources'!T111</f>
        <v>5.5101492807987845E-2</v>
      </c>
      <c r="J2319" s="65">
        <f>'MT_Permitted Sources'!U111</f>
        <v>0.77193347133795076</v>
      </c>
    </row>
    <row r="2320" spans="1:10" x14ac:dyDescent="0.2">
      <c r="A2320" s="143" t="str">
        <f>'MT_Permitted Sources'!A112</f>
        <v>MTDEQ Permitted Sources</v>
      </c>
      <c r="B2320" t="str">
        <f>'MT_Permitted Sources'!B112</f>
        <v>30</v>
      </c>
      <c r="C2320" s="143">
        <f>'MT_Permitted Sources'!D112</f>
        <v>30025</v>
      </c>
      <c r="D2320" s="143">
        <f>'MT_Permitted Sources'!L112</f>
        <v>31000202</v>
      </c>
      <c r="E2320" t="str">
        <f>'MT_Permitted Sources'!P112</f>
        <v>Natural Gas Production, Gas Stripping Operations</v>
      </c>
      <c r="F2320" s="65">
        <f>'MT_Permitted Sources'!Q112</f>
        <v>0</v>
      </c>
      <c r="G2320" s="65">
        <f>'MT_Permitted Sources'!R112</f>
        <v>3.2800765381536392</v>
      </c>
      <c r="H2320" s="65">
        <f>'MT_Permitted Sources'!S112</f>
        <v>0</v>
      </c>
      <c r="I2320" s="65">
        <f>'MT_Permitted Sources'!T112</f>
        <v>0</v>
      </c>
      <c r="J2320" s="65">
        <f>'MT_Permitted Sources'!U112</f>
        <v>0</v>
      </c>
    </row>
    <row r="2321" spans="1:10" x14ac:dyDescent="0.2">
      <c r="A2321" s="143" t="str">
        <f>'MT_Permitted Sources'!A113</f>
        <v>MTDEQ Permitted Sources</v>
      </c>
      <c r="B2321" t="str">
        <f>'MT_Permitted Sources'!B113</f>
        <v>30</v>
      </c>
      <c r="C2321" s="143">
        <f>'MT_Permitted Sources'!D113</f>
        <v>30025</v>
      </c>
      <c r="D2321" s="143">
        <f>'MT_Permitted Sources'!L113</f>
        <v>31000202</v>
      </c>
      <c r="E2321" t="str">
        <f>'MT_Permitted Sources'!P113</f>
        <v>Natural Gas Production, Gas Stripping Operations</v>
      </c>
      <c r="F2321" s="65">
        <f>'MT_Permitted Sources'!Q113</f>
        <v>0</v>
      </c>
      <c r="G2321" s="65">
        <f>'MT_Permitted Sources'!R113</f>
        <v>4.2287192154967422E-2</v>
      </c>
      <c r="H2321" s="65">
        <f>'MT_Permitted Sources'!S113</f>
        <v>0</v>
      </c>
      <c r="I2321" s="65">
        <f>'MT_Permitted Sources'!T113</f>
        <v>0</v>
      </c>
      <c r="J2321" s="65">
        <f>'MT_Permitted Sources'!U113</f>
        <v>0</v>
      </c>
    </row>
    <row r="2322" spans="1:10" x14ac:dyDescent="0.2">
      <c r="A2322" s="143" t="str">
        <f>'MT_Permitted Sources'!A114</f>
        <v>MTDEQ Permitted Sources</v>
      </c>
      <c r="B2322" t="str">
        <f>'MT_Permitted Sources'!B114</f>
        <v>30</v>
      </c>
      <c r="C2322" s="143">
        <f>'MT_Permitted Sources'!D114</f>
        <v>30025</v>
      </c>
      <c r="D2322" s="143">
        <f>'MT_Permitted Sources'!L114</f>
        <v>31000228</v>
      </c>
      <c r="E2322" t="str">
        <f>'MT_Permitted Sources'!P114</f>
        <v>Dehydrator</v>
      </c>
      <c r="F2322" s="65">
        <f>'MT_Permitted Sources'!Q114</f>
        <v>0.44850052285571501</v>
      </c>
      <c r="G2322" s="65">
        <f>'MT_Permitted Sources'!R114</f>
        <v>2.4731600260329431E-2</v>
      </c>
      <c r="H2322" s="65">
        <f>'MT_Permitted Sources'!S114</f>
        <v>0.37674043919880063</v>
      </c>
      <c r="I2322" s="65">
        <f>'MT_Permitted Sources'!T114</f>
        <v>2.69100313713429E-3</v>
      </c>
      <c r="J2322" s="65">
        <f>'MT_Permitted Sources'!U114</f>
        <v>3.4086039737034342E-2</v>
      </c>
    </row>
    <row r="2323" spans="1:10" x14ac:dyDescent="0.2">
      <c r="A2323" s="143" t="str">
        <f>'MT_Permitted Sources'!A115</f>
        <v>MTDEQ Permitted Sources</v>
      </c>
      <c r="B2323" t="str">
        <f>'MT_Permitted Sources'!B115</f>
        <v>30</v>
      </c>
      <c r="C2323" s="143">
        <f>'MT_Permitted Sources'!D115</f>
        <v>30025</v>
      </c>
      <c r="D2323" s="143">
        <f>'MT_Permitted Sources'!L115</f>
        <v>10500106</v>
      </c>
      <c r="E2323" t="str">
        <f>'MT_Permitted Sources'!P115</f>
        <v>Process Heaters</v>
      </c>
      <c r="F2323" s="65">
        <f>'MT_Permitted Sources'!Q115</f>
        <v>0.64071503265102148</v>
      </c>
      <c r="G2323" s="65">
        <f>'MT_Permitted Sources'!R115</f>
        <v>3.5239326795806179E-2</v>
      </c>
      <c r="H2323" s="65">
        <f>'MT_Permitted Sources'!S115</f>
        <v>0.53820062742685804</v>
      </c>
      <c r="I2323" s="65">
        <f>'MT_Permitted Sources'!T115</f>
        <v>3.8442901959061287E-4</v>
      </c>
      <c r="J2323" s="65">
        <f>'MT_Permitted Sources'!U115</f>
        <v>4.869434248147763E-2</v>
      </c>
    </row>
    <row r="2324" spans="1:10" x14ac:dyDescent="0.2">
      <c r="A2324" s="143" t="str">
        <f>'MT_Permitted Sources'!A116</f>
        <v>MTDEQ Permitted Sources</v>
      </c>
      <c r="B2324" t="str">
        <f>'MT_Permitted Sources'!B116</f>
        <v>30</v>
      </c>
      <c r="C2324" s="143">
        <f>'MT_Permitted Sources'!D116</f>
        <v>30025</v>
      </c>
      <c r="D2324" s="143">
        <f>'MT_Permitted Sources'!L116</f>
        <v>20200202</v>
      </c>
      <c r="E2324" t="str">
        <f>'MT_Permitted Sources'!P116</f>
        <v>Compressor Engines</v>
      </c>
      <c r="F2324" s="65">
        <f>'MT_Permitted Sources'!Q116</f>
        <v>0</v>
      </c>
      <c r="G2324" s="65">
        <f>'MT_Permitted Sources'!R116</f>
        <v>0</v>
      </c>
      <c r="H2324" s="65">
        <f>'MT_Permitted Sources'!S116</f>
        <v>0</v>
      </c>
      <c r="I2324" s="65">
        <f>'MT_Permitted Sources'!T116</f>
        <v>0</v>
      </c>
      <c r="J2324" s="65">
        <f>'MT_Permitted Sources'!U116</f>
        <v>0</v>
      </c>
    </row>
    <row r="2325" spans="1:10" x14ac:dyDescent="0.2">
      <c r="A2325" s="143" t="str">
        <f>'MT_Permitted Sources'!A117</f>
        <v>MTDEQ Permitted Sources</v>
      </c>
      <c r="B2325" t="str">
        <f>'MT_Permitted Sources'!B117</f>
        <v>30</v>
      </c>
      <c r="C2325" s="143">
        <f>'MT_Permitted Sources'!D117</f>
        <v>30025</v>
      </c>
      <c r="D2325" s="143">
        <f>'MT_Permitted Sources'!L117</f>
        <v>20200202</v>
      </c>
      <c r="E2325" t="str">
        <f>'MT_Permitted Sources'!P117</f>
        <v>Compressor Engines</v>
      </c>
      <c r="F2325" s="65">
        <f>'MT_Permitted Sources'!Q117</f>
        <v>11.482894815171607</v>
      </c>
      <c r="G2325" s="65">
        <f>'MT_Permitted Sources'!R117</f>
        <v>9.5690790126430052</v>
      </c>
      <c r="H2325" s="65">
        <f>'MT_Permitted Sources'!S117</f>
        <v>17.948606495666127</v>
      </c>
      <c r="I2325" s="65">
        <f>'MT_Permitted Sources'!T117</f>
        <v>0</v>
      </c>
      <c r="J2325" s="65">
        <f>'MT_Permitted Sources'!U117</f>
        <v>0</v>
      </c>
    </row>
    <row r="2326" spans="1:10" x14ac:dyDescent="0.2">
      <c r="A2326" s="143" t="str">
        <f>'MT_Permitted Sources'!A118</f>
        <v>MTDEQ Permitted Sources</v>
      </c>
      <c r="B2326" t="str">
        <f>'MT_Permitted Sources'!B118</f>
        <v>30</v>
      </c>
      <c r="C2326" s="143">
        <f>'MT_Permitted Sources'!D118</f>
        <v>30025</v>
      </c>
      <c r="D2326" s="143">
        <f>'MT_Permitted Sources'!L118</f>
        <v>20200202</v>
      </c>
      <c r="E2326" t="str">
        <f>'MT_Permitted Sources'!P118</f>
        <v>Compressor Engines</v>
      </c>
      <c r="F2326" s="65">
        <f>'MT_Permitted Sources'!Q118</f>
        <v>0</v>
      </c>
      <c r="G2326" s="65">
        <f>'MT_Permitted Sources'!R118</f>
        <v>0</v>
      </c>
      <c r="H2326" s="65">
        <f>'MT_Permitted Sources'!S118</f>
        <v>0</v>
      </c>
      <c r="I2326" s="65">
        <f>'MT_Permitted Sources'!T118</f>
        <v>5.176977463820253E-2</v>
      </c>
      <c r="J2326" s="65">
        <f>'MT_Permitted Sources'!U118</f>
        <v>0.72413612990218457</v>
      </c>
    </row>
    <row r="2327" spans="1:10" x14ac:dyDescent="0.2">
      <c r="A2327" s="143" t="str">
        <f>'MT_Permitted Sources'!A119</f>
        <v>MTDEQ Permitted Sources</v>
      </c>
      <c r="B2327" t="str">
        <f>'MT_Permitted Sources'!B119</f>
        <v>30</v>
      </c>
      <c r="C2327" s="143">
        <f>'MT_Permitted Sources'!D119</f>
        <v>30025</v>
      </c>
      <c r="D2327" s="143">
        <f>'MT_Permitted Sources'!L119</f>
        <v>20200202</v>
      </c>
      <c r="E2327" t="str">
        <f>'MT_Permitted Sources'!P119</f>
        <v>Compressor Engines</v>
      </c>
      <c r="F2327" s="65">
        <f>'MT_Permitted Sources'!Q119</f>
        <v>8.7435817645754295</v>
      </c>
      <c r="G2327" s="65">
        <f>'MT_Permitted Sources'!R119</f>
        <v>9.6284092246664894</v>
      </c>
      <c r="H2327" s="65">
        <f>'MT_Permitted Sources'!S119</f>
        <v>11.449962062493345</v>
      </c>
      <c r="I2327" s="65">
        <f>'MT_Permitted Sources'!T119</f>
        <v>0</v>
      </c>
      <c r="J2327" s="65">
        <f>'MT_Permitted Sources'!U119</f>
        <v>0</v>
      </c>
    </row>
    <row r="2328" spans="1:10" x14ac:dyDescent="0.2">
      <c r="A2328" s="143" t="str">
        <f>'MT_Permitted Sources'!A120</f>
        <v>MTDEQ Permitted Sources</v>
      </c>
      <c r="B2328" t="str">
        <f>'MT_Permitted Sources'!B120</f>
        <v>30</v>
      </c>
      <c r="C2328" s="143">
        <f>'MT_Permitted Sources'!D120</f>
        <v>30025</v>
      </c>
      <c r="D2328" s="143">
        <f>'MT_Permitted Sources'!L120</f>
        <v>20200202</v>
      </c>
      <c r="E2328" t="str">
        <f>'MT_Permitted Sources'!P120</f>
        <v>Compressor Engines</v>
      </c>
      <c r="F2328" s="65">
        <f>'MT_Permitted Sources'!Q120</f>
        <v>0</v>
      </c>
      <c r="G2328" s="65">
        <f>'MT_Permitted Sources'!R120</f>
        <v>0</v>
      </c>
      <c r="H2328" s="65">
        <f>'MT_Permitted Sources'!S120</f>
        <v>0</v>
      </c>
      <c r="I2328" s="65">
        <f>'MT_Permitted Sources'!T120</f>
        <v>5.2026060651262938E-2</v>
      </c>
      <c r="J2328" s="65">
        <f>'MT_Permitted Sources'!U120</f>
        <v>0.72862113513074167</v>
      </c>
    </row>
    <row r="2329" spans="1:10" x14ac:dyDescent="0.2">
      <c r="A2329" s="143" t="str">
        <f>'MT_Permitted Sources'!A121</f>
        <v>MTDEQ Permitted Sources</v>
      </c>
      <c r="B2329" t="str">
        <f>'MT_Permitted Sources'!B121</f>
        <v>30</v>
      </c>
      <c r="C2329" s="143">
        <f>'MT_Permitted Sources'!D121</f>
        <v>30025</v>
      </c>
      <c r="D2329" s="143">
        <f>'MT_Permitted Sources'!L121</f>
        <v>20200202</v>
      </c>
      <c r="E2329" t="str">
        <f>'MT_Permitted Sources'!P121</f>
        <v>Compressor Engines</v>
      </c>
      <c r="F2329" s="65">
        <f>'MT_Permitted Sources'!Q121</f>
        <v>5.912133892284035</v>
      </c>
      <c r="G2329" s="65">
        <f>'MT_Permitted Sources'!R121</f>
        <v>0</v>
      </c>
      <c r="H2329" s="65">
        <f>'MT_Permitted Sources'!S121</f>
        <v>7.1371810347127891</v>
      </c>
      <c r="I2329" s="65">
        <f>'MT_Permitted Sources'!T121</f>
        <v>0</v>
      </c>
      <c r="J2329" s="65">
        <f>'MT_Permitted Sources'!U121</f>
        <v>0</v>
      </c>
    </row>
    <row r="2330" spans="1:10" x14ac:dyDescent="0.2">
      <c r="A2330" s="143" t="str">
        <f>'MT_Permitted Sources'!A122</f>
        <v>MTDEQ Permitted Sources</v>
      </c>
      <c r="B2330" t="str">
        <f>'MT_Permitted Sources'!B122</f>
        <v>30</v>
      </c>
      <c r="C2330" s="143">
        <f>'MT_Permitted Sources'!D122</f>
        <v>30025</v>
      </c>
      <c r="D2330" s="143">
        <f>'MT_Permitted Sources'!L122</f>
        <v>20200202</v>
      </c>
      <c r="E2330" t="str">
        <f>'MT_Permitted Sources'!P122</f>
        <v>Compressor Engines</v>
      </c>
      <c r="F2330" s="65">
        <f>'MT_Permitted Sources'!Q122</f>
        <v>0</v>
      </c>
      <c r="G2330" s="65">
        <f>'MT_Permitted Sources'!R122</f>
        <v>9.8535564871400592</v>
      </c>
      <c r="H2330" s="65">
        <f>'MT_Permitted Sources'!S122</f>
        <v>0</v>
      </c>
      <c r="I2330" s="65">
        <f>'MT_Permitted Sources'!T122</f>
        <v>5.3307490716564987E-2</v>
      </c>
      <c r="J2330" s="65">
        <f>'MT_Permitted Sources'!U122</f>
        <v>0.74566415499925875</v>
      </c>
    </row>
    <row r="2331" spans="1:10" x14ac:dyDescent="0.2">
      <c r="A2331" s="143" t="str">
        <f>'MT_Permitted Sources'!A123</f>
        <v>MTDEQ Permitted Sources</v>
      </c>
      <c r="B2331" t="str">
        <f>'MT_Permitted Sources'!B123</f>
        <v>30</v>
      </c>
      <c r="C2331" s="143">
        <f>'MT_Permitted Sources'!D123</f>
        <v>30021</v>
      </c>
      <c r="D2331" s="143">
        <f>'MT_Permitted Sources'!L123</f>
        <v>20200202</v>
      </c>
      <c r="E2331" t="str">
        <f>'MT_Permitted Sources'!P123</f>
        <v>Compressor Engines</v>
      </c>
      <c r="F2331" s="65">
        <f>'MT_Permitted Sources'!Q123</f>
        <v>6.1681636193313842</v>
      </c>
      <c r="G2331" s="65">
        <f>'MT_Permitted Sources'!R123</f>
        <v>10.280272698885641</v>
      </c>
      <c r="H2331" s="65">
        <f>'MT_Permitted Sources'!S123</f>
        <v>0.55575621932149599</v>
      </c>
      <c r="I2331" s="65">
        <f>'MT_Permitted Sources'!T123</f>
        <v>0</v>
      </c>
      <c r="J2331" s="65">
        <f>'MT_Permitted Sources'!U123</f>
        <v>0</v>
      </c>
    </row>
    <row r="2332" spans="1:10" x14ac:dyDescent="0.2">
      <c r="A2332" s="143" t="str">
        <f>'MT_Permitted Sources'!A124</f>
        <v>MTDEQ Permitted Sources</v>
      </c>
      <c r="B2332" t="str">
        <f>'MT_Permitted Sources'!B124</f>
        <v>30</v>
      </c>
      <c r="C2332" s="143">
        <f>'MT_Permitted Sources'!D124</f>
        <v>30021</v>
      </c>
      <c r="D2332" s="143">
        <f>'MT_Permitted Sources'!L124</f>
        <v>20200202</v>
      </c>
      <c r="E2332" t="str">
        <f>'MT_Permitted Sources'!P124</f>
        <v>Compressor Engines</v>
      </c>
      <c r="F2332" s="65">
        <f>'MT_Permitted Sources'!Q124</f>
        <v>0</v>
      </c>
      <c r="G2332" s="65">
        <f>'MT_Permitted Sources'!R124</f>
        <v>0</v>
      </c>
      <c r="H2332" s="65">
        <f>'MT_Permitted Sources'!S124</f>
        <v>0</v>
      </c>
      <c r="I2332" s="65">
        <f>'MT_Permitted Sources'!T124</f>
        <v>5.5614064834108669E-2</v>
      </c>
      <c r="J2332" s="65">
        <f>'MT_Permitted Sources'!U124</f>
        <v>0.77795619264487026</v>
      </c>
    </row>
    <row r="2333" spans="1:10" x14ac:dyDescent="0.2">
      <c r="A2333" s="143" t="str">
        <f>'MT_Permitted Sources'!A125</f>
        <v>MTDEQ Permitted Sources</v>
      </c>
      <c r="B2333" t="str">
        <f>'MT_Permitted Sources'!B125</f>
        <v>30</v>
      </c>
      <c r="C2333" s="143">
        <f>'MT_Permitted Sources'!D125</f>
        <v>30021</v>
      </c>
      <c r="D2333" s="143">
        <f>'MT_Permitted Sources'!L125</f>
        <v>20200202</v>
      </c>
      <c r="E2333" t="str">
        <f>'MT_Permitted Sources'!P125</f>
        <v>Compressor Engines</v>
      </c>
      <c r="F2333" s="65">
        <f>'MT_Permitted Sources'!Q125</f>
        <v>0</v>
      </c>
      <c r="G2333" s="65">
        <f>'MT_Permitted Sources'!R125</f>
        <v>0</v>
      </c>
      <c r="H2333" s="65">
        <f>'MT_Permitted Sources'!S125</f>
        <v>0</v>
      </c>
      <c r="I2333" s="65">
        <f>'MT_Permitted Sources'!T125</f>
        <v>0</v>
      </c>
      <c r="J2333" s="65">
        <f>'MT_Permitted Sources'!U125</f>
        <v>0</v>
      </c>
    </row>
    <row r="2334" spans="1:10" x14ac:dyDescent="0.2">
      <c r="A2334" s="143" t="str">
        <f>'MT_Permitted Sources'!A126</f>
        <v>MTDEQ Permitted Sources</v>
      </c>
      <c r="B2334" t="str">
        <f>'MT_Permitted Sources'!B126</f>
        <v>30</v>
      </c>
      <c r="C2334" s="143">
        <f>'MT_Permitted Sources'!D126</f>
        <v>30021</v>
      </c>
      <c r="D2334" s="143">
        <f>'MT_Permitted Sources'!L126</f>
        <v>20200202</v>
      </c>
      <c r="E2334" t="str">
        <f>'MT_Permitted Sources'!P126</f>
        <v>Compressor Engines</v>
      </c>
      <c r="F2334" s="65">
        <f>'MT_Permitted Sources'!Q126</f>
        <v>0</v>
      </c>
      <c r="G2334" s="65">
        <f>'MT_Permitted Sources'!R126</f>
        <v>0</v>
      </c>
      <c r="H2334" s="65">
        <f>'MT_Permitted Sources'!S126</f>
        <v>0</v>
      </c>
      <c r="I2334" s="65">
        <f>'MT_Permitted Sources'!T126</f>
        <v>0</v>
      </c>
      <c r="J2334" s="65">
        <f>'MT_Permitted Sources'!U126</f>
        <v>0</v>
      </c>
    </row>
    <row r="2335" spans="1:10" x14ac:dyDescent="0.2">
      <c r="A2335" s="143" t="str">
        <f>'MT_Permitted Sources'!A127</f>
        <v>MTDEQ Permitted Sources</v>
      </c>
      <c r="B2335" t="str">
        <f>'MT_Permitted Sources'!B127</f>
        <v>30</v>
      </c>
      <c r="C2335" s="143">
        <f>'MT_Permitted Sources'!D127</f>
        <v>30021</v>
      </c>
      <c r="D2335" s="143">
        <f>'MT_Permitted Sources'!L127</f>
        <v>20200202</v>
      </c>
      <c r="E2335" t="str">
        <f>'MT_Permitted Sources'!P127</f>
        <v>Compressor Engines</v>
      </c>
      <c r="F2335" s="65">
        <f>'MT_Permitted Sources'!Q127</f>
        <v>0</v>
      </c>
      <c r="G2335" s="65">
        <f>'MT_Permitted Sources'!R127</f>
        <v>0</v>
      </c>
      <c r="H2335" s="65">
        <f>'MT_Permitted Sources'!S127</f>
        <v>0</v>
      </c>
      <c r="I2335" s="65">
        <f>'MT_Permitted Sources'!T127</f>
        <v>0</v>
      </c>
      <c r="J2335" s="65">
        <f>'MT_Permitted Sources'!U127</f>
        <v>0</v>
      </c>
    </row>
    <row r="2336" spans="1:10" x14ac:dyDescent="0.2">
      <c r="A2336" s="143" t="str">
        <f>'MT_Permitted Sources'!A128</f>
        <v>MTDEQ Permitted Sources</v>
      </c>
      <c r="B2336" t="str">
        <f>'MT_Permitted Sources'!B128</f>
        <v>30</v>
      </c>
      <c r="C2336" s="143">
        <f>'MT_Permitted Sources'!D128</f>
        <v>30021</v>
      </c>
      <c r="D2336" s="143">
        <f>'MT_Permitted Sources'!L128</f>
        <v>20200202</v>
      </c>
      <c r="E2336" t="str">
        <f>'MT_Permitted Sources'!P128</f>
        <v>Compressor Engines</v>
      </c>
      <c r="F2336" s="65">
        <f>'MT_Permitted Sources'!Q128</f>
        <v>0</v>
      </c>
      <c r="G2336" s="65">
        <f>'MT_Permitted Sources'!R128</f>
        <v>0</v>
      </c>
      <c r="H2336" s="65">
        <f>'MT_Permitted Sources'!S128</f>
        <v>0</v>
      </c>
      <c r="I2336" s="65">
        <f>'MT_Permitted Sources'!T128</f>
        <v>0</v>
      </c>
      <c r="J2336" s="65">
        <f>'MT_Permitted Sources'!U128</f>
        <v>0</v>
      </c>
    </row>
    <row r="2337" spans="1:10" x14ac:dyDescent="0.2">
      <c r="A2337" s="143" t="str">
        <f>'MT_Permitted Sources'!A129</f>
        <v>MTDEQ Permitted Sources</v>
      </c>
      <c r="B2337" t="str">
        <f>'MT_Permitted Sources'!B129</f>
        <v>30</v>
      </c>
      <c r="C2337" s="143">
        <f>'MT_Permitted Sources'!D129</f>
        <v>30025</v>
      </c>
      <c r="D2337" s="143">
        <f>'MT_Permitted Sources'!L129</f>
        <v>30501050</v>
      </c>
      <c r="E2337" t="str">
        <f>'MT_Permitted Sources'!P129</f>
        <v>Natural Gas Production, Other Not Classified</v>
      </c>
      <c r="F2337" s="65">
        <f>'MT_Permitted Sources'!Q129</f>
        <v>0</v>
      </c>
      <c r="G2337" s="65">
        <f>'MT_Permitted Sources'!R129</f>
        <v>0</v>
      </c>
      <c r="H2337" s="65">
        <f>'MT_Permitted Sources'!S129</f>
        <v>0</v>
      </c>
      <c r="I2337" s="65">
        <f>'MT_Permitted Sources'!T129</f>
        <v>0</v>
      </c>
      <c r="J2337" s="65">
        <f>'MT_Permitted Sources'!U129</f>
        <v>0.76860175316816537</v>
      </c>
    </row>
    <row r="2338" spans="1:10" x14ac:dyDescent="0.2">
      <c r="A2338" s="143" t="str">
        <f>'MT_Permitted Sources'!A130</f>
        <v>MTDEQ Permitted Sources</v>
      </c>
      <c r="B2338" t="str">
        <f>'MT_Permitted Sources'!B130</f>
        <v>30</v>
      </c>
      <c r="C2338" s="143">
        <f>'MT_Permitted Sources'!D130</f>
        <v>30025</v>
      </c>
      <c r="D2338" s="143">
        <f>'MT_Permitted Sources'!L130</f>
        <v>30501050</v>
      </c>
      <c r="E2338" t="str">
        <f>'MT_Permitted Sources'!P130</f>
        <v>Natural Gas Production, Other Not Classified</v>
      </c>
      <c r="F2338" s="65">
        <f>'MT_Permitted Sources'!Q130</f>
        <v>0</v>
      </c>
      <c r="G2338" s="65">
        <f>'MT_Permitted Sources'!R130</f>
        <v>0</v>
      </c>
      <c r="H2338" s="65">
        <f>'MT_Permitted Sources'!S130</f>
        <v>0</v>
      </c>
      <c r="I2338" s="65">
        <f>'MT_Permitted Sources'!T130</f>
        <v>0</v>
      </c>
      <c r="J2338" s="65">
        <f>'MT_Permitted Sources'!U130</f>
        <v>1.5633446796684925E-2</v>
      </c>
    </row>
    <row r="2339" spans="1:10" x14ac:dyDescent="0.2">
      <c r="A2339" s="143" t="str">
        <f>'MT_Permitted Sources'!A131</f>
        <v>MTDEQ Permitted Sources</v>
      </c>
      <c r="B2339" t="str">
        <f>'MT_Permitted Sources'!B131</f>
        <v>30</v>
      </c>
      <c r="C2339" s="143">
        <f>'MT_Permitted Sources'!D131</f>
        <v>30025</v>
      </c>
      <c r="D2339" s="143">
        <f>'MT_Permitted Sources'!L131</f>
        <v>40400151</v>
      </c>
      <c r="E2339" t="str">
        <f>'MT_Permitted Sources'!P131</f>
        <v>Permitted Fugitives</v>
      </c>
      <c r="F2339" s="65">
        <f>'MT_Permitted Sources'!Q131</f>
        <v>0</v>
      </c>
      <c r="G2339" s="65">
        <f>'MT_Permitted Sources'!R131</f>
        <v>2.574777430211395</v>
      </c>
      <c r="H2339" s="65">
        <f>'MT_Permitted Sources'!S131</f>
        <v>0</v>
      </c>
      <c r="I2339" s="65">
        <f>'MT_Permitted Sources'!T131</f>
        <v>0</v>
      </c>
      <c r="J2339" s="65">
        <f>'MT_Permitted Sources'!U131</f>
        <v>0</v>
      </c>
    </row>
    <row r="2340" spans="1:10" x14ac:dyDescent="0.2">
      <c r="A2340" s="143" t="str">
        <f>'MT_Permitted Sources'!A132</f>
        <v>MTDEQ Permitted Sources</v>
      </c>
      <c r="B2340" t="str">
        <f>'MT_Permitted Sources'!B132</f>
        <v>30</v>
      </c>
      <c r="C2340" s="143">
        <f>'MT_Permitted Sources'!D132</f>
        <v>30025</v>
      </c>
      <c r="D2340" s="143">
        <f>'MT_Permitted Sources'!L132</f>
        <v>40301010</v>
      </c>
      <c r="E2340" t="str">
        <f>'MT_Permitted Sources'!P132</f>
        <v>Permitted Tank Losses</v>
      </c>
      <c r="F2340" s="65">
        <f>'MT_Permitted Sources'!Q132</f>
        <v>0</v>
      </c>
      <c r="G2340" s="65">
        <f>'MT_Permitted Sources'!R132</f>
        <v>0.83395468649856963</v>
      </c>
      <c r="H2340" s="65">
        <f>'MT_Permitted Sources'!S132</f>
        <v>0</v>
      </c>
      <c r="I2340" s="65">
        <f>'MT_Permitted Sources'!T132</f>
        <v>0</v>
      </c>
      <c r="J2340" s="65">
        <f>'MT_Permitted Sources'!U132</f>
        <v>0</v>
      </c>
    </row>
    <row r="2341" spans="1:10" x14ac:dyDescent="0.2">
      <c r="A2341" s="143" t="str">
        <f>'MT_Permitted Sources'!A133</f>
        <v>MTDEQ Permitted Sources</v>
      </c>
      <c r="B2341" t="str">
        <f>'MT_Permitted Sources'!B133</f>
        <v>30</v>
      </c>
      <c r="C2341" s="143">
        <f>'MT_Permitted Sources'!D133</f>
        <v>30025</v>
      </c>
      <c r="D2341" s="143">
        <f>'MT_Permitted Sources'!L133</f>
        <v>40301010</v>
      </c>
      <c r="E2341" t="str">
        <f>'MT_Permitted Sources'!P133</f>
        <v>Permitted Tank Losses</v>
      </c>
      <c r="F2341" s="65">
        <f>'MT_Permitted Sources'!Q133</f>
        <v>0</v>
      </c>
      <c r="G2341" s="65">
        <f>'MT_Permitted Sources'!R133</f>
        <v>2.4885371868165675</v>
      </c>
      <c r="H2341" s="65">
        <f>'MT_Permitted Sources'!S133</f>
        <v>0</v>
      </c>
      <c r="I2341" s="65">
        <f>'MT_Permitted Sources'!T133</f>
        <v>0</v>
      </c>
      <c r="J2341" s="65">
        <f>'MT_Permitted Sources'!U133</f>
        <v>0</v>
      </c>
    </row>
    <row r="2342" spans="1:10" x14ac:dyDescent="0.2">
      <c r="A2342" s="143" t="str">
        <f>'MT_Permitted Sources'!A134</f>
        <v>MTDEQ Permitted Sources</v>
      </c>
      <c r="B2342" t="str">
        <f>'MT_Permitted Sources'!B134</f>
        <v>30</v>
      </c>
      <c r="C2342" s="143">
        <f>'MT_Permitted Sources'!D134</f>
        <v>30025</v>
      </c>
      <c r="D2342" s="143">
        <f>'MT_Permitted Sources'!L134</f>
        <v>40301010</v>
      </c>
      <c r="E2342" t="str">
        <f>'MT_Permitted Sources'!P134</f>
        <v>Permitted Tank Losses</v>
      </c>
      <c r="F2342" s="65">
        <f>'MT_Permitted Sources'!Q134</f>
        <v>0</v>
      </c>
      <c r="G2342" s="65">
        <f>'MT_Permitted Sources'!R134</f>
        <v>0.62854144703065207</v>
      </c>
      <c r="H2342" s="65">
        <f>'MT_Permitted Sources'!S134</f>
        <v>0</v>
      </c>
      <c r="I2342" s="65">
        <f>'MT_Permitted Sources'!T134</f>
        <v>0</v>
      </c>
      <c r="J2342" s="65">
        <f>'MT_Permitted Sources'!U134</f>
        <v>0</v>
      </c>
    </row>
    <row r="2343" spans="1:10" x14ac:dyDescent="0.2">
      <c r="A2343" s="143" t="str">
        <f>'MT_Permitted Sources'!A135</f>
        <v>MTDEQ Permitted Sources</v>
      </c>
      <c r="B2343" t="str">
        <f>'MT_Permitted Sources'!B135</f>
        <v>30</v>
      </c>
      <c r="C2343" s="143">
        <f>'MT_Permitted Sources'!D135</f>
        <v>30025</v>
      </c>
      <c r="D2343" s="143">
        <f>'MT_Permitted Sources'!L135</f>
        <v>40301010</v>
      </c>
      <c r="E2343" t="str">
        <f>'MT_Permitted Sources'!P135</f>
        <v>Permitted Tank Losses</v>
      </c>
      <c r="F2343" s="65">
        <f>'MT_Permitted Sources'!Q135</f>
        <v>0</v>
      </c>
      <c r="G2343" s="65">
        <f>'MT_Permitted Sources'!R135</f>
        <v>0.6280288750045312</v>
      </c>
      <c r="H2343" s="65">
        <f>'MT_Permitted Sources'!S135</f>
        <v>0</v>
      </c>
      <c r="I2343" s="65">
        <f>'MT_Permitted Sources'!T135</f>
        <v>0</v>
      </c>
      <c r="J2343" s="65">
        <f>'MT_Permitted Sources'!U135</f>
        <v>0</v>
      </c>
    </row>
    <row r="2344" spans="1:10" x14ac:dyDescent="0.2">
      <c r="A2344" s="143" t="str">
        <f>'MT_Permitted Sources'!A136</f>
        <v>MTDEQ Permitted Sources</v>
      </c>
      <c r="B2344" t="str">
        <f>'MT_Permitted Sources'!B136</f>
        <v>30</v>
      </c>
      <c r="C2344" s="143">
        <f>'MT_Permitted Sources'!D136</f>
        <v>30025</v>
      </c>
      <c r="D2344" s="143">
        <f>'MT_Permitted Sources'!L136</f>
        <v>40301010</v>
      </c>
      <c r="E2344" t="str">
        <f>'MT_Permitted Sources'!P136</f>
        <v>Permitted Tank Losses</v>
      </c>
      <c r="F2344" s="65">
        <f>'MT_Permitted Sources'!Q136</f>
        <v>0</v>
      </c>
      <c r="G2344" s="65">
        <f>'MT_Permitted Sources'!R136</f>
        <v>0.87047544335967775</v>
      </c>
      <c r="H2344" s="65">
        <f>'MT_Permitted Sources'!S136</f>
        <v>0</v>
      </c>
      <c r="I2344" s="65">
        <f>'MT_Permitted Sources'!T136</f>
        <v>0</v>
      </c>
      <c r="J2344" s="65">
        <f>'MT_Permitted Sources'!U136</f>
        <v>0</v>
      </c>
    </row>
    <row r="2345" spans="1:10" x14ac:dyDescent="0.2">
      <c r="A2345" s="143" t="str">
        <f>'MT_Permitted Sources'!A137</f>
        <v>MTDEQ Permitted Sources</v>
      </c>
      <c r="B2345" t="str">
        <f>'MT_Permitted Sources'!B137</f>
        <v>30</v>
      </c>
      <c r="C2345" s="143">
        <f>'MT_Permitted Sources'!D137</f>
        <v>30025</v>
      </c>
      <c r="D2345" s="143">
        <f>'MT_Permitted Sources'!L137</f>
        <v>40301010</v>
      </c>
      <c r="E2345" t="str">
        <f>'MT_Permitted Sources'!P137</f>
        <v>Permitted Tank Losses</v>
      </c>
      <c r="F2345" s="65">
        <f>'MT_Permitted Sources'!Q137</f>
        <v>0</v>
      </c>
      <c r="G2345" s="65">
        <f>'MT_Permitted Sources'!R137</f>
        <v>5.9808185437842249</v>
      </c>
      <c r="H2345" s="65">
        <f>'MT_Permitted Sources'!S137</f>
        <v>0</v>
      </c>
      <c r="I2345" s="65">
        <f>'MT_Permitted Sources'!T137</f>
        <v>0</v>
      </c>
      <c r="J2345" s="65">
        <f>'MT_Permitted Sources'!U137</f>
        <v>0</v>
      </c>
    </row>
    <row r="2346" spans="1:10" x14ac:dyDescent="0.2">
      <c r="A2346" s="143" t="str">
        <f>'MT_Permitted Sources'!A138</f>
        <v>MTDEQ Permitted Sources</v>
      </c>
      <c r="B2346" t="str">
        <f>'MT_Permitted Sources'!B138</f>
        <v>30</v>
      </c>
      <c r="C2346" s="143">
        <f>'MT_Permitted Sources'!D138</f>
        <v>30025</v>
      </c>
      <c r="D2346" s="143">
        <f>'MT_Permitted Sources'!L138</f>
        <v>40301010</v>
      </c>
      <c r="E2346" t="str">
        <f>'MT_Permitted Sources'!P138</f>
        <v>Permitted Tank Losses</v>
      </c>
      <c r="F2346" s="65">
        <f>'MT_Permitted Sources'!Q138</f>
        <v>0</v>
      </c>
      <c r="G2346" s="65">
        <f>'MT_Permitted Sources'!R138</f>
        <v>0</v>
      </c>
      <c r="H2346" s="65">
        <f>'MT_Permitted Sources'!S138</f>
        <v>0</v>
      </c>
      <c r="I2346" s="65">
        <f>'MT_Permitted Sources'!T138</f>
        <v>0</v>
      </c>
      <c r="J2346" s="65">
        <f>'MT_Permitted Sources'!U138</f>
        <v>0</v>
      </c>
    </row>
    <row r="2347" spans="1:10" x14ac:dyDescent="0.2">
      <c r="A2347" s="143" t="str">
        <f>'MT_Permitted Sources'!A139</f>
        <v>MTDEQ Permitted Sources</v>
      </c>
      <c r="B2347" t="str">
        <f>'MT_Permitted Sources'!B139</f>
        <v>30</v>
      </c>
      <c r="C2347" s="143">
        <f>'MT_Permitted Sources'!D139</f>
        <v>30025</v>
      </c>
      <c r="D2347" s="143">
        <f>'MT_Permitted Sources'!L139</f>
        <v>30501050</v>
      </c>
      <c r="E2347" t="str">
        <f>'MT_Permitted Sources'!P139</f>
        <v>Natural Gas Production, Other Not Classified</v>
      </c>
      <c r="F2347" s="65">
        <f>'MT_Permitted Sources'!Q139</f>
        <v>0</v>
      </c>
      <c r="G2347" s="65">
        <f>'MT_Permitted Sources'!R139</f>
        <v>0</v>
      </c>
      <c r="H2347" s="65">
        <f>'MT_Permitted Sources'!S139</f>
        <v>0</v>
      </c>
      <c r="I2347" s="65">
        <f>'MT_Permitted Sources'!T139</f>
        <v>0</v>
      </c>
      <c r="J2347" s="65">
        <f>'MT_Permitted Sources'!U139</f>
        <v>0.12429871633429818</v>
      </c>
    </row>
    <row r="2348" spans="1:10" x14ac:dyDescent="0.2">
      <c r="A2348" s="143" t="str">
        <f>'MT_Permitted Sources'!A140</f>
        <v>MTDEQ Permitted Sources</v>
      </c>
      <c r="B2348" t="str">
        <f>'MT_Permitted Sources'!B140</f>
        <v>30</v>
      </c>
      <c r="C2348" s="143">
        <f>'MT_Permitted Sources'!D140</f>
        <v>30025</v>
      </c>
      <c r="D2348" s="143">
        <f>'MT_Permitted Sources'!L140</f>
        <v>40400151</v>
      </c>
      <c r="E2348" t="str">
        <f>'MT_Permitted Sources'!P140</f>
        <v>Permitted Fugitives</v>
      </c>
      <c r="F2348" s="65">
        <f>'MT_Permitted Sources'!Q140</f>
        <v>0</v>
      </c>
      <c r="G2348" s="65">
        <f>'MT_Permitted Sources'!R140</f>
        <v>7.6757660911592378</v>
      </c>
      <c r="H2348" s="65">
        <f>'MT_Permitted Sources'!S140</f>
        <v>0</v>
      </c>
      <c r="I2348" s="65">
        <f>'MT_Permitted Sources'!T140</f>
        <v>0</v>
      </c>
      <c r="J2348" s="65">
        <f>'MT_Permitted Sources'!U140</f>
        <v>0</v>
      </c>
    </row>
    <row r="2349" spans="1:10" x14ac:dyDescent="0.2">
      <c r="A2349" s="143" t="str">
        <f>'MT_Permitted Sources'!A141</f>
        <v>MTDEQ Permitted Sources</v>
      </c>
      <c r="B2349" t="str">
        <f>'MT_Permitted Sources'!B141</f>
        <v>30</v>
      </c>
      <c r="C2349" s="143">
        <f>'MT_Permitted Sources'!D141</f>
        <v>30025</v>
      </c>
      <c r="D2349" s="143">
        <f>'MT_Permitted Sources'!L141</f>
        <v>30501050</v>
      </c>
      <c r="E2349" t="str">
        <f>'MT_Permitted Sources'!P141</f>
        <v>Natural Gas Production, Other Not Classified</v>
      </c>
      <c r="F2349" s="65">
        <f>'MT_Permitted Sources'!Q141</f>
        <v>0</v>
      </c>
      <c r="G2349" s="65">
        <f>'MT_Permitted Sources'!R141</f>
        <v>0</v>
      </c>
      <c r="H2349" s="65">
        <f>'MT_Permitted Sources'!S141</f>
        <v>0</v>
      </c>
      <c r="I2349" s="65">
        <f>'MT_Permitted Sources'!T141</f>
        <v>0</v>
      </c>
      <c r="J2349" s="65">
        <f>'MT_Permitted Sources'!U141</f>
        <v>0.33573467710913529</v>
      </c>
    </row>
    <row r="2350" spans="1:10" x14ac:dyDescent="0.2">
      <c r="A2350" s="143" t="str">
        <f>'MT_Permitted Sources'!A142</f>
        <v>MTDEQ Permitted Sources</v>
      </c>
      <c r="B2350" t="str">
        <f>'MT_Permitted Sources'!B142</f>
        <v>30</v>
      </c>
      <c r="C2350" s="143">
        <f>'MT_Permitted Sources'!D142</f>
        <v>30025</v>
      </c>
      <c r="D2350" s="143">
        <f>'MT_Permitted Sources'!L142</f>
        <v>40301010</v>
      </c>
      <c r="E2350" t="str">
        <f>'MT_Permitted Sources'!P142</f>
        <v>Permitted Tank Losses</v>
      </c>
      <c r="F2350" s="65">
        <f>'MT_Permitted Sources'!Q142</f>
        <v>0</v>
      </c>
      <c r="G2350" s="65">
        <f>'MT_Permitted Sources'!R142</f>
        <v>3.5944113331722307</v>
      </c>
      <c r="H2350" s="65">
        <f>'MT_Permitted Sources'!S142</f>
        <v>0</v>
      </c>
      <c r="I2350" s="65">
        <f>'MT_Permitted Sources'!T142</f>
        <v>0</v>
      </c>
      <c r="J2350" s="65">
        <f>'MT_Permitted Sources'!U142</f>
        <v>0</v>
      </c>
    </row>
    <row r="2351" spans="1:10" x14ac:dyDescent="0.2">
      <c r="A2351" s="143" t="str">
        <f>'MT_Permitted Sources'!A143</f>
        <v>MTDEQ Permitted Sources</v>
      </c>
      <c r="B2351" t="str">
        <f>'MT_Permitted Sources'!B143</f>
        <v>30</v>
      </c>
      <c r="C2351" s="143">
        <f>'MT_Permitted Sources'!D143</f>
        <v>30025</v>
      </c>
      <c r="D2351" s="143">
        <f>'MT_Permitted Sources'!L143</f>
        <v>40301010</v>
      </c>
      <c r="E2351" t="str">
        <f>'MT_Permitted Sources'!P143</f>
        <v>Permitted Tank Losses</v>
      </c>
      <c r="F2351" s="65">
        <f>'MT_Permitted Sources'!Q143</f>
        <v>0</v>
      </c>
      <c r="G2351" s="65">
        <f>'MT_Permitted Sources'!R143</f>
        <v>3.5944113331722307</v>
      </c>
      <c r="H2351" s="65">
        <f>'MT_Permitted Sources'!S143</f>
        <v>0</v>
      </c>
      <c r="I2351" s="65">
        <f>'MT_Permitted Sources'!T143</f>
        <v>0</v>
      </c>
      <c r="J2351" s="65">
        <f>'MT_Permitted Sources'!U143</f>
        <v>0</v>
      </c>
    </row>
    <row r="2352" spans="1:10" x14ac:dyDescent="0.2">
      <c r="A2352" s="143" t="str">
        <f>'MT_Permitted Sources'!A144</f>
        <v>MTDEQ Permitted Sources</v>
      </c>
      <c r="B2352" t="str">
        <f>'MT_Permitted Sources'!B144</f>
        <v>30</v>
      </c>
      <c r="C2352" s="143">
        <f>'MT_Permitted Sources'!D144</f>
        <v>30025</v>
      </c>
      <c r="D2352" s="143">
        <f>'MT_Permitted Sources'!L144</f>
        <v>31000101</v>
      </c>
      <c r="E2352" t="str">
        <f>'MT_Permitted Sources'!P144</f>
        <v>Permitted Fugitives</v>
      </c>
      <c r="F2352" s="65">
        <f>'MT_Permitted Sources'!Q144</f>
        <v>0</v>
      </c>
      <c r="G2352" s="65">
        <f>'MT_Permitted Sources'!R144</f>
        <v>0</v>
      </c>
      <c r="H2352" s="65">
        <f>'MT_Permitted Sources'!S144</f>
        <v>0</v>
      </c>
      <c r="I2352" s="65">
        <f>'MT_Permitted Sources'!T144</f>
        <v>0</v>
      </c>
      <c r="J2352" s="65">
        <f>'MT_Permitted Sources'!U144</f>
        <v>0</v>
      </c>
    </row>
    <row r="2353" spans="1:10" x14ac:dyDescent="0.2">
      <c r="A2353" s="143" t="str">
        <f>'MT_Permitted Sources'!A145</f>
        <v>MTDEQ Permitted Sources</v>
      </c>
      <c r="B2353" t="str">
        <f>'MT_Permitted Sources'!B145</f>
        <v>30</v>
      </c>
      <c r="C2353" s="143">
        <f>'MT_Permitted Sources'!D145</f>
        <v>30025</v>
      </c>
      <c r="D2353" s="143">
        <f>'MT_Permitted Sources'!L145</f>
        <v>31000205</v>
      </c>
      <c r="E2353" t="str">
        <f>'MT_Permitted Sources'!P145</f>
        <v>Natural Gas Production, Flares</v>
      </c>
      <c r="F2353" s="65">
        <f>'MT_Permitted Sources'!Q145</f>
        <v>0</v>
      </c>
      <c r="G2353" s="65">
        <f>'MT_Permitted Sources'!R145</f>
        <v>0</v>
      </c>
      <c r="H2353" s="65">
        <f>'MT_Permitted Sources'!S145</f>
        <v>0</v>
      </c>
      <c r="I2353" s="65">
        <f>'MT_Permitted Sources'!T145</f>
        <v>0</v>
      </c>
      <c r="J2353" s="65">
        <f>'MT_Permitted Sources'!U145</f>
        <v>0</v>
      </c>
    </row>
    <row r="2354" spans="1:10" x14ac:dyDescent="0.2">
      <c r="A2354" s="143" t="str">
        <f>'MT_Permitted Sources'!A146</f>
        <v>MTDEQ Permitted Sources</v>
      </c>
      <c r="B2354" t="str">
        <f>'MT_Permitted Sources'!B146</f>
        <v>30</v>
      </c>
      <c r="C2354" s="143">
        <f>'MT_Permitted Sources'!D146</f>
        <v>30025</v>
      </c>
      <c r="D2354" s="143">
        <f>'MT_Permitted Sources'!L146</f>
        <v>31000405</v>
      </c>
      <c r="E2354" t="str">
        <f>'MT_Permitted Sources'!P146</f>
        <v>Process Heaters</v>
      </c>
      <c r="F2354" s="65">
        <f>'MT_Permitted Sources'!Q146</f>
        <v>0</v>
      </c>
      <c r="G2354" s="65">
        <f>'MT_Permitted Sources'!R146</f>
        <v>0</v>
      </c>
      <c r="H2354" s="65">
        <f>'MT_Permitted Sources'!S146</f>
        <v>0</v>
      </c>
      <c r="I2354" s="65">
        <f>'MT_Permitted Sources'!T146</f>
        <v>0</v>
      </c>
      <c r="J2354" s="65">
        <f>'MT_Permitted Sources'!U146</f>
        <v>0</v>
      </c>
    </row>
    <row r="2355" spans="1:10" x14ac:dyDescent="0.2">
      <c r="A2355" s="143" t="str">
        <f>'MT_Permitted Sources'!A147</f>
        <v>MTDEQ Permitted Sources</v>
      </c>
      <c r="B2355" t="str">
        <f>'MT_Permitted Sources'!B147</f>
        <v>30</v>
      </c>
      <c r="C2355" s="143">
        <f>'MT_Permitted Sources'!D147</f>
        <v>30025</v>
      </c>
      <c r="D2355" s="143">
        <f>'MT_Permitted Sources'!L147</f>
        <v>31000107</v>
      </c>
      <c r="E2355" t="str">
        <f>'MT_Permitted Sources'!P147</f>
        <v>Natural Gas Production, Other Not Classified</v>
      </c>
      <c r="F2355" s="65">
        <f>'MT_Permitted Sources'!Q147</f>
        <v>0</v>
      </c>
      <c r="G2355" s="65">
        <f>'MT_Permitted Sources'!R147</f>
        <v>0</v>
      </c>
      <c r="H2355" s="65">
        <f>'MT_Permitted Sources'!S147</f>
        <v>0</v>
      </c>
      <c r="I2355" s="65">
        <f>'MT_Permitted Sources'!T147</f>
        <v>0</v>
      </c>
      <c r="J2355" s="65">
        <f>'MT_Permitted Sources'!U147</f>
        <v>0</v>
      </c>
    </row>
    <row r="2356" spans="1:10" x14ac:dyDescent="0.2">
      <c r="A2356" s="143" t="str">
        <f>'MT_Permitted Sources'!A148</f>
        <v>MTDEQ Permitted Sources</v>
      </c>
      <c r="B2356" t="str">
        <f>'MT_Permitted Sources'!B148</f>
        <v>30</v>
      </c>
      <c r="C2356" s="143">
        <f>'MT_Permitted Sources'!D148</f>
        <v>30025</v>
      </c>
      <c r="D2356" s="143">
        <f>'MT_Permitted Sources'!L148</f>
        <v>40400312</v>
      </c>
      <c r="E2356" t="str">
        <f>'MT_Permitted Sources'!P148</f>
        <v>Permitted Tank Losses</v>
      </c>
      <c r="F2356" s="65">
        <f>'MT_Permitted Sources'!Q148</f>
        <v>0</v>
      </c>
      <c r="G2356" s="65">
        <f>'MT_Permitted Sources'!R148</f>
        <v>0</v>
      </c>
      <c r="H2356" s="65">
        <f>'MT_Permitted Sources'!S148</f>
        <v>0</v>
      </c>
      <c r="I2356" s="65">
        <f>'MT_Permitted Sources'!T148</f>
        <v>0</v>
      </c>
      <c r="J2356" s="65">
        <f>'MT_Permitted Sources'!U148</f>
        <v>0</v>
      </c>
    </row>
    <row r="2357" spans="1:10" x14ac:dyDescent="0.2">
      <c r="A2357" s="143" t="str">
        <f>'MT_Permitted Sources'!A149</f>
        <v>MTDEQ Permitted Sources</v>
      </c>
      <c r="B2357" t="str">
        <f>'MT_Permitted Sources'!B149</f>
        <v>30</v>
      </c>
      <c r="C2357" s="143">
        <f>'MT_Permitted Sources'!D149</f>
        <v>30025</v>
      </c>
      <c r="D2357" s="143">
        <f>'MT_Permitted Sources'!L149</f>
        <v>20200253</v>
      </c>
      <c r="E2357" t="str">
        <f>'MT_Permitted Sources'!P149</f>
        <v>Compressor Engines</v>
      </c>
      <c r="F2357" s="65">
        <f>'MT_Permitted Sources'!Q149</f>
        <v>0</v>
      </c>
      <c r="G2357" s="65">
        <f>'MT_Permitted Sources'!R149</f>
        <v>0</v>
      </c>
      <c r="H2357" s="65">
        <f>'MT_Permitted Sources'!S149</f>
        <v>0</v>
      </c>
      <c r="I2357" s="65">
        <f>'MT_Permitted Sources'!T149</f>
        <v>0</v>
      </c>
      <c r="J2357" s="65">
        <f>'MT_Permitted Sources'!U149</f>
        <v>0</v>
      </c>
    </row>
    <row r="2358" spans="1:10" x14ac:dyDescent="0.2">
      <c r="A2358" s="143" t="str">
        <f>'MT_Permitted Sources'!A150</f>
        <v>MTDEQ Permitted Sources</v>
      </c>
      <c r="B2358" t="str">
        <f>'MT_Permitted Sources'!B150</f>
        <v>30</v>
      </c>
      <c r="C2358" s="143">
        <f>'MT_Permitted Sources'!D150</f>
        <v>30025</v>
      </c>
      <c r="D2358" s="143">
        <f>'MT_Permitted Sources'!L150</f>
        <v>40600132</v>
      </c>
      <c r="E2358" t="str">
        <f>'MT_Permitted Sources'!P150</f>
        <v>Permitted Tank Losses</v>
      </c>
      <c r="F2358" s="65">
        <f>'MT_Permitted Sources'!Q150</f>
        <v>0</v>
      </c>
      <c r="G2358" s="65">
        <f>'MT_Permitted Sources'!R150</f>
        <v>0</v>
      </c>
      <c r="H2358" s="65">
        <f>'MT_Permitted Sources'!S150</f>
        <v>0</v>
      </c>
      <c r="I2358" s="65">
        <f>'MT_Permitted Sources'!T150</f>
        <v>0</v>
      </c>
      <c r="J2358" s="65">
        <f>'MT_Permitted Sources'!U150</f>
        <v>0</v>
      </c>
    </row>
    <row r="2359" spans="1:10" x14ac:dyDescent="0.2">
      <c r="A2359" s="143" t="str">
        <f>'MT_Permitted Sources'!A151</f>
        <v>MTDEQ Permitted Sources</v>
      </c>
      <c r="B2359" t="str">
        <f>'MT_Permitted Sources'!B151</f>
        <v>30</v>
      </c>
      <c r="C2359" s="143">
        <f>'MT_Permitted Sources'!D151</f>
        <v>30055</v>
      </c>
      <c r="D2359" s="143">
        <f>'MT_Permitted Sources'!L151</f>
        <v>10500106</v>
      </c>
      <c r="E2359" t="str">
        <f>'MT_Permitted Sources'!P151</f>
        <v>Process Heaters</v>
      </c>
      <c r="F2359" s="65">
        <f>'MT_Permitted Sources'!Q151</f>
        <v>6.407150326510215E-2</v>
      </c>
      <c r="G2359" s="65">
        <f>'MT_Permitted Sources'!R151</f>
        <v>3.4598611763155163E-3</v>
      </c>
      <c r="H2359" s="65">
        <f>'MT_Permitted Sources'!S151</f>
        <v>1.281430065302043E-2</v>
      </c>
      <c r="I2359" s="65">
        <f>'MT_Permitted Sources'!T151</f>
        <v>3.8442901959061287E-4</v>
      </c>
      <c r="J2359" s="65">
        <f>'MT_Permitted Sources'!U151</f>
        <v>1.9221450979530644E-3</v>
      </c>
    </row>
    <row r="2360" spans="1:10" x14ac:dyDescent="0.2">
      <c r="A2360" s="143" t="str">
        <f>'MT_Permitted Sources'!A152</f>
        <v>MTDEQ Permitted Sources</v>
      </c>
      <c r="B2360" t="str">
        <f>'MT_Permitted Sources'!B152</f>
        <v>30</v>
      </c>
      <c r="C2360" s="143">
        <f>'MT_Permitted Sources'!D152</f>
        <v>30055</v>
      </c>
      <c r="D2360" s="143">
        <f>'MT_Permitted Sources'!L152</f>
        <v>20200202</v>
      </c>
      <c r="E2360" t="str">
        <f>'MT_Permitted Sources'!P152</f>
        <v>Compressor Engines</v>
      </c>
      <c r="F2360" s="65">
        <f>'MT_Permitted Sources'!Q152</f>
        <v>11.558499189024428</v>
      </c>
      <c r="G2360" s="65">
        <f>'MT_Permitted Sources'!R152</f>
        <v>4.7284769409645389</v>
      </c>
      <c r="H2360" s="65">
        <f>'MT_Permitted Sources'!S152</f>
        <v>3.2676466665202093</v>
      </c>
      <c r="I2360" s="65">
        <f>'MT_Permitted Sources'!T152</f>
        <v>8.0730094114028709E-3</v>
      </c>
      <c r="J2360" s="65">
        <f>'MT_Permitted Sources'!U152</f>
        <v>0.13455015685671451</v>
      </c>
    </row>
    <row r="2361" spans="1:10" x14ac:dyDescent="0.2">
      <c r="A2361" s="143" t="str">
        <f>'MT_Permitted Sources'!A153</f>
        <v>MTDEQ Permitted Sources</v>
      </c>
      <c r="B2361" t="str">
        <f>'MT_Permitted Sources'!B153</f>
        <v>30</v>
      </c>
      <c r="C2361" s="143">
        <f>'MT_Permitted Sources'!D153</f>
        <v>30055</v>
      </c>
      <c r="D2361" s="143">
        <f>'MT_Permitted Sources'!L153</f>
        <v>20200202</v>
      </c>
      <c r="E2361" t="str">
        <f>'MT_Permitted Sources'!P153</f>
        <v>Compressor Engines</v>
      </c>
      <c r="F2361" s="65">
        <f>'MT_Permitted Sources'!Q153</f>
        <v>9.1494106662565855</v>
      </c>
      <c r="G2361" s="65">
        <f>'MT_Permitted Sources'!R153</f>
        <v>6.4968504310813584</v>
      </c>
      <c r="H2361" s="65">
        <f>'MT_Permitted Sources'!S153</f>
        <v>5.67673518928805</v>
      </c>
      <c r="I2361" s="65">
        <f>'MT_Permitted Sources'!T153</f>
        <v>9.9951545093559351E-3</v>
      </c>
      <c r="J2361" s="65">
        <f>'MT_Permitted Sources'!U153</f>
        <v>0.16658590848926558</v>
      </c>
    </row>
    <row r="2362" spans="1:10" x14ac:dyDescent="0.2">
      <c r="A2362" s="143" t="str">
        <f>'MT_Permitted Sources'!A154</f>
        <v>MTDEQ Permitted Sources</v>
      </c>
      <c r="B2362" t="str">
        <f>'MT_Permitted Sources'!B154</f>
        <v>30</v>
      </c>
      <c r="C2362" s="143">
        <f>'MT_Permitted Sources'!D154</f>
        <v>30055</v>
      </c>
      <c r="D2362" s="143">
        <f>'MT_Permitted Sources'!L154</f>
        <v>20200202</v>
      </c>
      <c r="E2362" t="str">
        <f>'MT_Permitted Sources'!P154</f>
        <v>Compressor Engines</v>
      </c>
      <c r="F2362" s="65">
        <f>'MT_Permitted Sources'!Q154</f>
        <v>7.1758802226849099</v>
      </c>
      <c r="G2362" s="65">
        <f>'MT_Permitted Sources'!R154</f>
        <v>5.253735124731846</v>
      </c>
      <c r="H2362" s="65">
        <f>'MT_Permitted Sources'!S154</f>
        <v>3.1138750586839645</v>
      </c>
      <c r="I2362" s="65">
        <f>'MT_Permitted Sources'!T154</f>
        <v>9.2262964701747083E-3</v>
      </c>
      <c r="J2362" s="65">
        <f>'MT_Permitted Sources'!U154</f>
        <v>0.15377160783624516</v>
      </c>
    </row>
    <row r="2363" spans="1:10" x14ac:dyDescent="0.2">
      <c r="A2363" s="143" t="str">
        <f>'MT_Permitted Sources'!A155</f>
        <v>MTDEQ Permitted Sources</v>
      </c>
      <c r="B2363" t="str">
        <f>'MT_Permitted Sources'!B155</f>
        <v>30</v>
      </c>
      <c r="C2363" s="143">
        <f>'MT_Permitted Sources'!D155</f>
        <v>30055</v>
      </c>
      <c r="D2363" s="143">
        <f>'MT_Permitted Sources'!L155</f>
        <v>20200202</v>
      </c>
      <c r="E2363" t="str">
        <f>'MT_Permitted Sources'!P155</f>
        <v>Compressor Engines</v>
      </c>
      <c r="F2363" s="65">
        <f>'MT_Permitted Sources'!Q155</f>
        <v>6.4199646271632353</v>
      </c>
      <c r="G2363" s="65">
        <f>'MT_Permitted Sources'!R155</f>
        <v>6.817079804400338</v>
      </c>
      <c r="H2363" s="65">
        <f>'MT_Permitted Sources'!S155</f>
        <v>5.535777882104826</v>
      </c>
      <c r="I2363" s="65">
        <f>'MT_Permitted Sources'!T155</f>
        <v>1.1148441568127773E-2</v>
      </c>
      <c r="J2363" s="65">
        <f>'MT_Permitted Sources'!U155</f>
        <v>0.1858073594687962</v>
      </c>
    </row>
    <row r="2364" spans="1:10" x14ac:dyDescent="0.2">
      <c r="A2364" s="143" t="str">
        <f>'MT_Permitted Sources'!A156</f>
        <v>MTDEQ Permitted Sources</v>
      </c>
      <c r="B2364" t="str">
        <f>'MT_Permitted Sources'!B156</f>
        <v>30</v>
      </c>
      <c r="C2364" s="143">
        <f>'MT_Permitted Sources'!D156</f>
        <v>30083</v>
      </c>
      <c r="D2364" s="143">
        <f>'MT_Permitted Sources'!L156</f>
        <v>20200253</v>
      </c>
      <c r="E2364" t="str">
        <f>'MT_Permitted Sources'!P156</f>
        <v>Compressor Engines</v>
      </c>
      <c r="F2364" s="65">
        <f>'MT_Permitted Sources'!Q156</f>
        <v>0</v>
      </c>
      <c r="G2364" s="65">
        <f>'MT_Permitted Sources'!R156</f>
        <v>0</v>
      </c>
      <c r="H2364" s="65">
        <f>'MT_Permitted Sources'!S156</f>
        <v>0</v>
      </c>
      <c r="I2364" s="65">
        <f>'MT_Permitted Sources'!T156</f>
        <v>1.2686157646490226E-2</v>
      </c>
      <c r="J2364" s="65">
        <f>'MT_Permitted Sources'!U156</f>
        <v>0.21143596077483709</v>
      </c>
    </row>
    <row r="2365" spans="1:10" x14ac:dyDescent="0.2">
      <c r="A2365" s="143" t="str">
        <f>'MT_Permitted Sources'!A157</f>
        <v>MTDEQ Permitted Sources</v>
      </c>
      <c r="B2365" t="str">
        <f>'MT_Permitted Sources'!B157</f>
        <v>30</v>
      </c>
      <c r="C2365" s="143">
        <f>'MT_Permitted Sources'!D157</f>
        <v>30083</v>
      </c>
      <c r="D2365" s="143">
        <f>'MT_Permitted Sources'!L157</f>
        <v>20200253</v>
      </c>
      <c r="E2365" t="str">
        <f>'MT_Permitted Sources'!P157</f>
        <v>Compressor Engines</v>
      </c>
      <c r="F2365" s="65">
        <f>'MT_Permitted Sources'!Q157</f>
        <v>9.1387747967145803</v>
      </c>
      <c r="G2365" s="65">
        <f>'MT_Permitted Sources'!R157</f>
        <v>0</v>
      </c>
      <c r="H2365" s="65">
        <f>'MT_Permitted Sources'!S157</f>
        <v>4.914925015465986</v>
      </c>
      <c r="I2365" s="65">
        <f>'MT_Permitted Sources'!T157</f>
        <v>0</v>
      </c>
      <c r="J2365" s="65">
        <f>'MT_Permitted Sources'!U157</f>
        <v>0</v>
      </c>
    </row>
    <row r="2366" spans="1:10" x14ac:dyDescent="0.2">
      <c r="A2366" s="143" t="str">
        <f>'MT_Permitted Sources'!A158</f>
        <v>MTDEQ Permitted Sources</v>
      </c>
      <c r="B2366" t="str">
        <f>'MT_Permitted Sources'!B158</f>
        <v>30</v>
      </c>
      <c r="C2366" s="143">
        <f>'MT_Permitted Sources'!D158</f>
        <v>30083</v>
      </c>
      <c r="D2366" s="143">
        <f>'MT_Permitted Sources'!L158</f>
        <v>20200253</v>
      </c>
      <c r="E2366" t="str">
        <f>'MT_Permitted Sources'!P158</f>
        <v>Compressor Engines</v>
      </c>
      <c r="F2366" s="65">
        <f>'MT_Permitted Sources'!Q158</f>
        <v>0</v>
      </c>
      <c r="G2366" s="65">
        <f>'MT_Permitted Sources'!R158</f>
        <v>5.8155140653602606</v>
      </c>
      <c r="H2366" s="65">
        <f>'MT_Permitted Sources'!S158</f>
        <v>0</v>
      </c>
      <c r="I2366" s="65">
        <f>'MT_Permitted Sources'!T158</f>
        <v>0</v>
      </c>
      <c r="J2366" s="65">
        <f>'MT_Permitted Sources'!U158</f>
        <v>0</v>
      </c>
    </row>
    <row r="2367" spans="1:10" x14ac:dyDescent="0.2">
      <c r="A2367" s="143" t="str">
        <f>'MT_Permitted Sources'!A159</f>
        <v>MTDEQ Permitted Sources</v>
      </c>
      <c r="B2367" t="str">
        <f>'MT_Permitted Sources'!B159</f>
        <v>30</v>
      </c>
      <c r="C2367" s="143">
        <f>'MT_Permitted Sources'!D159</f>
        <v>30083</v>
      </c>
      <c r="D2367" s="143">
        <f>'MT_Permitted Sources'!L159</f>
        <v>40400311</v>
      </c>
      <c r="E2367" t="str">
        <f>'MT_Permitted Sources'!P159</f>
        <v>Permitted Tank Losses</v>
      </c>
      <c r="F2367" s="65">
        <f>'MT_Permitted Sources'!Q159</f>
        <v>0</v>
      </c>
      <c r="G2367" s="65">
        <f>'MT_Permitted Sources'!R159</f>
        <v>2.3706456208087796</v>
      </c>
      <c r="H2367" s="65">
        <f>'MT_Permitted Sources'!S159</f>
        <v>0</v>
      </c>
      <c r="I2367" s="65">
        <f>'MT_Permitted Sources'!T159</f>
        <v>0</v>
      </c>
      <c r="J2367" s="65">
        <f>'MT_Permitted Sources'!U159</f>
        <v>0</v>
      </c>
    </row>
    <row r="2368" spans="1:10" x14ac:dyDescent="0.2">
      <c r="A2368" s="143" t="str">
        <f>'MT_Permitted Sources'!A160</f>
        <v>MTDEQ Permitted Sources</v>
      </c>
      <c r="B2368" t="str">
        <f>'MT_Permitted Sources'!B160</f>
        <v>30</v>
      </c>
      <c r="C2368" s="143">
        <f>'MT_Permitted Sources'!D160</f>
        <v>30083</v>
      </c>
      <c r="D2368" s="143">
        <f>'MT_Permitted Sources'!L160</f>
        <v>40400250</v>
      </c>
      <c r="E2368" t="str">
        <f>'MT_Permitted Sources'!P160</f>
        <v>Permitted Tank Losses</v>
      </c>
      <c r="F2368" s="65">
        <f>'MT_Permitted Sources'!Q160</f>
        <v>0</v>
      </c>
      <c r="G2368" s="65">
        <f>'MT_Permitted Sources'!R160</f>
        <v>0.12442685934082838</v>
      </c>
      <c r="H2368" s="65">
        <f>'MT_Permitted Sources'!S160</f>
        <v>0</v>
      </c>
      <c r="I2368" s="65">
        <f>'MT_Permitted Sources'!T160</f>
        <v>0</v>
      </c>
      <c r="J2368" s="65">
        <f>'MT_Permitted Sources'!U160</f>
        <v>0</v>
      </c>
    </row>
    <row r="2369" spans="1:10" x14ac:dyDescent="0.2">
      <c r="A2369" s="143" t="str">
        <f>'MT_Permitted Sources'!A161</f>
        <v>MTDEQ Permitted Sources</v>
      </c>
      <c r="B2369" t="str">
        <f>'MT_Permitted Sources'!B161</f>
        <v>30</v>
      </c>
      <c r="C2369" s="143">
        <f>'MT_Permitted Sources'!D161</f>
        <v>30083</v>
      </c>
      <c r="D2369" s="143">
        <f>'MT_Permitted Sources'!L161</f>
        <v>31000205</v>
      </c>
      <c r="E2369" t="str">
        <f>'MT_Permitted Sources'!P161</f>
        <v>Natural Gas Production, Flares</v>
      </c>
      <c r="F2369" s="65">
        <f>'MT_Permitted Sources'!Q161</f>
        <v>0</v>
      </c>
      <c r="G2369" s="65">
        <f>'MT_Permitted Sources'!R161</f>
        <v>0</v>
      </c>
      <c r="H2369" s="65">
        <f>'MT_Permitted Sources'!S161</f>
        <v>0</v>
      </c>
      <c r="I2369" s="65">
        <f>'MT_Permitted Sources'!T161</f>
        <v>0</v>
      </c>
      <c r="J2369" s="65">
        <f>'MT_Permitted Sources'!U161</f>
        <v>0</v>
      </c>
    </row>
    <row r="2370" spans="1:10" x14ac:dyDescent="0.2">
      <c r="A2370" s="143" t="str">
        <f>'MT_Permitted Sources'!A162</f>
        <v>MTDEQ Permitted Sources</v>
      </c>
      <c r="B2370" t="str">
        <f>'MT_Permitted Sources'!B162</f>
        <v>30</v>
      </c>
      <c r="C2370" s="143">
        <f>'MT_Permitted Sources'!D162</f>
        <v>30083</v>
      </c>
      <c r="D2370" s="143">
        <f>'MT_Permitted Sources'!L162</f>
        <v>31000220</v>
      </c>
      <c r="E2370" t="str">
        <f>'MT_Permitted Sources'!P162</f>
        <v>Permitted Fugitives</v>
      </c>
      <c r="F2370" s="65">
        <f>'MT_Permitted Sources'!Q162</f>
        <v>0</v>
      </c>
      <c r="G2370" s="65">
        <f>'MT_Permitted Sources'!R162</f>
        <v>2.939344283789826</v>
      </c>
      <c r="H2370" s="65">
        <f>'MT_Permitted Sources'!S162</f>
        <v>0</v>
      </c>
      <c r="I2370" s="65">
        <f>'MT_Permitted Sources'!T162</f>
        <v>0</v>
      </c>
      <c r="J2370" s="65">
        <f>'MT_Permitted Sources'!U162</f>
        <v>0</v>
      </c>
    </row>
    <row r="2371" spans="1:10" x14ac:dyDescent="0.2">
      <c r="A2371" s="143" t="str">
        <f>'MT_Permitted Sources'!A163</f>
        <v>MTDEQ Permitted Sources</v>
      </c>
      <c r="B2371" t="str">
        <f>'MT_Permitted Sources'!B163</f>
        <v>30</v>
      </c>
      <c r="C2371" s="143">
        <f>'MT_Permitted Sources'!D163</f>
        <v>30083</v>
      </c>
      <c r="D2371" s="143">
        <f>'MT_Permitted Sources'!L163</f>
        <v>31000228</v>
      </c>
      <c r="E2371" t="str">
        <f>'MT_Permitted Sources'!P163</f>
        <v>Dehydrator</v>
      </c>
      <c r="F2371" s="65">
        <f>'MT_Permitted Sources'!Q163</f>
        <v>0.32035751632551074</v>
      </c>
      <c r="G2371" s="65">
        <f>'MT_Permitted Sources'!R163</f>
        <v>1.7683734901168192E-2</v>
      </c>
      <c r="H2371" s="65">
        <f>'MT_Permitted Sources'!S163</f>
        <v>0.26910031371342902</v>
      </c>
      <c r="I2371" s="65">
        <f>'MT_Permitted Sources'!T163</f>
        <v>1.9221450979530644E-3</v>
      </c>
      <c r="J2371" s="65">
        <f>'MT_Permitted Sources'!U163</f>
        <v>2.4347171240738815E-2</v>
      </c>
    </row>
    <row r="2372" spans="1:10" x14ac:dyDescent="0.2">
      <c r="A2372" s="143" t="str">
        <f>'MT_Permitted Sources'!A164</f>
        <v>MTDEQ Permitted Sources</v>
      </c>
      <c r="B2372" t="str">
        <f>'MT_Permitted Sources'!B164</f>
        <v>30</v>
      </c>
      <c r="C2372" s="143">
        <f>'MT_Permitted Sources'!D164</f>
        <v>30083</v>
      </c>
      <c r="D2372" s="143">
        <f>'MT_Permitted Sources'!L164</f>
        <v>20200253</v>
      </c>
      <c r="E2372" t="str">
        <f>'MT_Permitted Sources'!P164</f>
        <v>Compressor Engines</v>
      </c>
      <c r="F2372" s="65">
        <f>'MT_Permitted Sources'!Q164</f>
        <v>0</v>
      </c>
      <c r="G2372" s="65">
        <f>'MT_Permitted Sources'!R164</f>
        <v>0</v>
      </c>
      <c r="H2372" s="65">
        <f>'MT_Permitted Sources'!S164</f>
        <v>0</v>
      </c>
      <c r="I2372" s="65">
        <f>'MT_Permitted Sources'!T164</f>
        <v>1.2686157646490226E-2</v>
      </c>
      <c r="J2372" s="65">
        <f>'MT_Permitted Sources'!U164</f>
        <v>0.21143596077483709</v>
      </c>
    </row>
    <row r="2373" spans="1:10" x14ac:dyDescent="0.2">
      <c r="A2373" s="143" t="str">
        <f>'MT_Permitted Sources'!A165</f>
        <v>MTDEQ Permitted Sources</v>
      </c>
      <c r="B2373" t="str">
        <f>'MT_Permitted Sources'!B165</f>
        <v>30</v>
      </c>
      <c r="C2373" s="143">
        <f>'MT_Permitted Sources'!D165</f>
        <v>30083</v>
      </c>
      <c r="D2373" s="143">
        <f>'MT_Permitted Sources'!L165</f>
        <v>20200253</v>
      </c>
      <c r="E2373" t="str">
        <f>'MT_Permitted Sources'!P165</f>
        <v>Compressor Engines</v>
      </c>
      <c r="F2373" s="65">
        <f>'MT_Permitted Sources'!Q165</f>
        <v>9.1387747967145803</v>
      </c>
      <c r="G2373" s="65">
        <f>'MT_Permitted Sources'!R165</f>
        <v>0</v>
      </c>
      <c r="H2373" s="65">
        <f>'MT_Permitted Sources'!S165</f>
        <v>4.914925015465986</v>
      </c>
      <c r="I2373" s="65">
        <f>'MT_Permitted Sources'!T165</f>
        <v>0</v>
      </c>
      <c r="J2373" s="65">
        <f>'MT_Permitted Sources'!U165</f>
        <v>0</v>
      </c>
    </row>
    <row r="2374" spans="1:10" x14ac:dyDescent="0.2">
      <c r="A2374" s="143" t="str">
        <f>'MT_Permitted Sources'!A166</f>
        <v>MTDEQ Permitted Sources</v>
      </c>
      <c r="B2374" t="str">
        <f>'MT_Permitted Sources'!B166</f>
        <v>30</v>
      </c>
      <c r="C2374" s="143">
        <f>'MT_Permitted Sources'!D166</f>
        <v>30083</v>
      </c>
      <c r="D2374" s="143">
        <f>'MT_Permitted Sources'!L166</f>
        <v>20200253</v>
      </c>
      <c r="E2374" t="str">
        <f>'MT_Permitted Sources'!P166</f>
        <v>Compressor Engines</v>
      </c>
      <c r="F2374" s="65">
        <f>'MT_Permitted Sources'!Q166</f>
        <v>0</v>
      </c>
      <c r="G2374" s="65">
        <f>'MT_Permitted Sources'!R166</f>
        <v>5.8155140653602606</v>
      </c>
      <c r="H2374" s="65">
        <f>'MT_Permitted Sources'!S166</f>
        <v>0</v>
      </c>
      <c r="I2374" s="65">
        <f>'MT_Permitted Sources'!T166</f>
        <v>0</v>
      </c>
      <c r="J2374" s="65">
        <f>'MT_Permitted Sources'!U166</f>
        <v>0</v>
      </c>
    </row>
    <row r="2375" spans="1:10" x14ac:dyDescent="0.2">
      <c r="A2375" s="143" t="str">
        <f>'MT_Permitted Sources'!A167</f>
        <v>MTDEQ Permitted Sources</v>
      </c>
      <c r="B2375" t="str">
        <f>'MT_Permitted Sources'!B167</f>
        <v>30</v>
      </c>
      <c r="C2375" s="143">
        <f>'MT_Permitted Sources'!D167</f>
        <v>30083</v>
      </c>
      <c r="D2375" s="143">
        <f>'MT_Permitted Sources'!L167</f>
        <v>40400311</v>
      </c>
      <c r="E2375" t="str">
        <f>'MT_Permitted Sources'!P167</f>
        <v>Permitted Tank Losses</v>
      </c>
      <c r="F2375" s="65">
        <f>'MT_Permitted Sources'!Q167</f>
        <v>0</v>
      </c>
      <c r="G2375" s="65">
        <f>'MT_Permitted Sources'!R167</f>
        <v>2.3706456208087796</v>
      </c>
      <c r="H2375" s="65">
        <f>'MT_Permitted Sources'!S167</f>
        <v>0</v>
      </c>
      <c r="I2375" s="65">
        <f>'MT_Permitted Sources'!T167</f>
        <v>0</v>
      </c>
      <c r="J2375" s="65">
        <f>'MT_Permitted Sources'!U167</f>
        <v>0</v>
      </c>
    </row>
    <row r="2376" spans="1:10" x14ac:dyDescent="0.2">
      <c r="A2376" s="143" t="str">
        <f>'MT_Permitted Sources'!A168</f>
        <v>MTDEQ Permitted Sources</v>
      </c>
      <c r="B2376" t="str">
        <f>'MT_Permitted Sources'!B168</f>
        <v>30</v>
      </c>
      <c r="C2376" s="143">
        <f>'MT_Permitted Sources'!D168</f>
        <v>30083</v>
      </c>
      <c r="D2376" s="143">
        <f>'MT_Permitted Sources'!L168</f>
        <v>40400250</v>
      </c>
      <c r="E2376" t="str">
        <f>'MT_Permitted Sources'!P168</f>
        <v>Permitted Tank Losses</v>
      </c>
      <c r="F2376" s="65">
        <f>'MT_Permitted Sources'!Q168</f>
        <v>0</v>
      </c>
      <c r="G2376" s="65">
        <f>'MT_Permitted Sources'!R168</f>
        <v>0.12442685934082838</v>
      </c>
      <c r="H2376" s="65">
        <f>'MT_Permitted Sources'!S168</f>
        <v>0</v>
      </c>
      <c r="I2376" s="65">
        <f>'MT_Permitted Sources'!T168</f>
        <v>0</v>
      </c>
      <c r="J2376" s="65">
        <f>'MT_Permitted Sources'!U168</f>
        <v>0</v>
      </c>
    </row>
    <row r="2377" spans="1:10" x14ac:dyDescent="0.2">
      <c r="A2377" s="143" t="str">
        <f>'MT_Permitted Sources'!A169</f>
        <v>MTDEQ Permitted Sources</v>
      </c>
      <c r="B2377" t="str">
        <f>'MT_Permitted Sources'!B169</f>
        <v>30</v>
      </c>
      <c r="C2377" s="143">
        <f>'MT_Permitted Sources'!D169</f>
        <v>30083</v>
      </c>
      <c r="D2377" s="143">
        <f>'MT_Permitted Sources'!L169</f>
        <v>31000205</v>
      </c>
      <c r="E2377" t="str">
        <f>'MT_Permitted Sources'!P169</f>
        <v>Natural Gas Production, Flares</v>
      </c>
      <c r="F2377" s="65">
        <f>'MT_Permitted Sources'!Q169</f>
        <v>0</v>
      </c>
      <c r="G2377" s="65">
        <f>'MT_Permitted Sources'!R169</f>
        <v>0</v>
      </c>
      <c r="H2377" s="65">
        <f>'MT_Permitted Sources'!S169</f>
        <v>0</v>
      </c>
      <c r="I2377" s="65">
        <f>'MT_Permitted Sources'!T169</f>
        <v>0</v>
      </c>
      <c r="J2377" s="65">
        <f>'MT_Permitted Sources'!U169</f>
        <v>0</v>
      </c>
    </row>
    <row r="2378" spans="1:10" x14ac:dyDescent="0.2">
      <c r="A2378" s="143" t="str">
        <f>'MT_Permitted Sources'!A170</f>
        <v>MTDEQ Permitted Sources</v>
      </c>
      <c r="B2378" t="str">
        <f>'MT_Permitted Sources'!B170</f>
        <v>30</v>
      </c>
      <c r="C2378" s="143">
        <f>'MT_Permitted Sources'!D170</f>
        <v>30083</v>
      </c>
      <c r="D2378" s="143">
        <f>'MT_Permitted Sources'!L170</f>
        <v>31000220</v>
      </c>
      <c r="E2378" t="str">
        <f>'MT_Permitted Sources'!P170</f>
        <v>Permitted Fugitives</v>
      </c>
      <c r="F2378" s="65">
        <f>'MT_Permitted Sources'!Q170</f>
        <v>0</v>
      </c>
      <c r="G2378" s="65">
        <f>'MT_Permitted Sources'!R170</f>
        <v>2.939344283789826</v>
      </c>
      <c r="H2378" s="65">
        <f>'MT_Permitted Sources'!S170</f>
        <v>0</v>
      </c>
      <c r="I2378" s="65">
        <f>'MT_Permitted Sources'!T170</f>
        <v>0</v>
      </c>
      <c r="J2378" s="65">
        <f>'MT_Permitted Sources'!U170</f>
        <v>0</v>
      </c>
    </row>
    <row r="2379" spans="1:10" x14ac:dyDescent="0.2">
      <c r="A2379" s="143" t="str">
        <f>'MT_Permitted Sources'!A171</f>
        <v>MTDEQ Permitted Sources</v>
      </c>
      <c r="B2379" t="str">
        <f>'MT_Permitted Sources'!B171</f>
        <v>30</v>
      </c>
      <c r="C2379" s="143">
        <f>'MT_Permitted Sources'!D171</f>
        <v>30083</v>
      </c>
      <c r="D2379" s="143">
        <f>'MT_Permitted Sources'!L171</f>
        <v>31000228</v>
      </c>
      <c r="E2379" t="str">
        <f>'MT_Permitted Sources'!P171</f>
        <v>Dehydrator</v>
      </c>
      <c r="F2379" s="65">
        <f>'MT_Permitted Sources'!Q171</f>
        <v>0.32035751632551074</v>
      </c>
      <c r="G2379" s="65">
        <f>'MT_Permitted Sources'!R171</f>
        <v>1.7683734901168192E-2</v>
      </c>
      <c r="H2379" s="65">
        <f>'MT_Permitted Sources'!S171</f>
        <v>0.26910031371342902</v>
      </c>
      <c r="I2379" s="65">
        <f>'MT_Permitted Sources'!T171</f>
        <v>1.9221450979530644E-3</v>
      </c>
      <c r="J2379" s="65">
        <f>'MT_Permitted Sources'!U171</f>
        <v>2.4347171240738815E-2</v>
      </c>
    </row>
    <row r="2380" spans="1:10" x14ac:dyDescent="0.2">
      <c r="A2380" s="143" t="str">
        <f>'MT_Permitted Sources'!A172</f>
        <v>MTDEQ Permitted Sources</v>
      </c>
      <c r="B2380" t="str">
        <f>'MT_Permitted Sources'!B172</f>
        <v>30</v>
      </c>
      <c r="C2380" s="143">
        <f>'MT_Permitted Sources'!D172</f>
        <v>30083</v>
      </c>
      <c r="D2380" s="143">
        <f>'MT_Permitted Sources'!L172</f>
        <v>40400311</v>
      </c>
      <c r="E2380" t="str">
        <f>'MT_Permitted Sources'!P172</f>
        <v>Permitted Tank Losses</v>
      </c>
      <c r="F2380" s="65">
        <f>'MT_Permitted Sources'!Q172</f>
        <v>0</v>
      </c>
      <c r="G2380" s="65">
        <f>'MT_Permitted Sources'!R172</f>
        <v>1.8911344903727549</v>
      </c>
      <c r="H2380" s="65">
        <f>'MT_Permitted Sources'!S172</f>
        <v>0</v>
      </c>
      <c r="I2380" s="65">
        <f>'MT_Permitted Sources'!T172</f>
        <v>0</v>
      </c>
      <c r="J2380" s="65">
        <f>'MT_Permitted Sources'!U172</f>
        <v>0</v>
      </c>
    </row>
    <row r="2381" spans="1:10" x14ac:dyDescent="0.2">
      <c r="A2381" s="143" t="str">
        <f>'MT_Permitted Sources'!A173</f>
        <v>MTDEQ Permitted Sources</v>
      </c>
      <c r="B2381" t="str">
        <f>'MT_Permitted Sources'!B173</f>
        <v>30</v>
      </c>
      <c r="C2381" s="143">
        <f>'MT_Permitted Sources'!D173</f>
        <v>30083</v>
      </c>
      <c r="D2381" s="143">
        <f>'MT_Permitted Sources'!L173</f>
        <v>20200253</v>
      </c>
      <c r="E2381" t="str">
        <f>'MT_Permitted Sources'!P173</f>
        <v>Compressor Engines</v>
      </c>
      <c r="F2381" s="65">
        <f>'MT_Permitted Sources'!Q173</f>
        <v>0</v>
      </c>
      <c r="G2381" s="65">
        <f>'MT_Permitted Sources'!R173</f>
        <v>0</v>
      </c>
      <c r="H2381" s="65">
        <f>'MT_Permitted Sources'!S173</f>
        <v>0</v>
      </c>
      <c r="I2381" s="65">
        <f>'MT_Permitted Sources'!T173</f>
        <v>6.1508643134498059E-3</v>
      </c>
      <c r="J2381" s="65">
        <f>'MT_Permitted Sources'!U173</f>
        <v>0.10251440522416344</v>
      </c>
    </row>
    <row r="2382" spans="1:10" x14ac:dyDescent="0.2">
      <c r="A2382" s="143" t="str">
        <f>'MT_Permitted Sources'!A174</f>
        <v>MTDEQ Permitted Sources</v>
      </c>
      <c r="B2382" t="str">
        <f>'MT_Permitted Sources'!B174</f>
        <v>30</v>
      </c>
      <c r="C2382" s="143">
        <f>'MT_Permitted Sources'!D174</f>
        <v>30083</v>
      </c>
      <c r="D2382" s="143">
        <f>'MT_Permitted Sources'!L174</f>
        <v>20200253</v>
      </c>
      <c r="E2382" t="str">
        <f>'MT_Permitted Sources'!P174</f>
        <v>Compressor Engines</v>
      </c>
      <c r="F2382" s="65">
        <f>'MT_Permitted Sources'!Q174</f>
        <v>10.004380805826109</v>
      </c>
      <c r="G2382" s="65">
        <f>'MT_Permitted Sources'!R174</f>
        <v>0</v>
      </c>
      <c r="H2382" s="65">
        <f>'MT_Permitted Sources'!S174</f>
        <v>0.68389922585170027</v>
      </c>
      <c r="I2382" s="65">
        <f>'MT_Permitted Sources'!T174</f>
        <v>0</v>
      </c>
      <c r="J2382" s="65">
        <f>'MT_Permitted Sources'!U174</f>
        <v>0</v>
      </c>
    </row>
    <row r="2383" spans="1:10" x14ac:dyDescent="0.2">
      <c r="A2383" s="143" t="str">
        <f>'MT_Permitted Sources'!A175</f>
        <v>MTDEQ Permitted Sources</v>
      </c>
      <c r="B2383" t="str">
        <f>'MT_Permitted Sources'!B175</f>
        <v>30</v>
      </c>
      <c r="C2383" s="143">
        <f>'MT_Permitted Sources'!D175</f>
        <v>30083</v>
      </c>
      <c r="D2383" s="143">
        <f>'MT_Permitted Sources'!L175</f>
        <v>20200253</v>
      </c>
      <c r="E2383" t="str">
        <f>'MT_Permitted Sources'!P175</f>
        <v>Compressor Engines</v>
      </c>
      <c r="F2383" s="65">
        <f>'MT_Permitted Sources'!Q175</f>
        <v>0</v>
      </c>
      <c r="G2383" s="65">
        <f>'MT_Permitted Sources'!R175</f>
        <v>2.3413008723133628</v>
      </c>
      <c r="H2383" s="65">
        <f>'MT_Permitted Sources'!S175</f>
        <v>0</v>
      </c>
      <c r="I2383" s="65">
        <f>'MT_Permitted Sources'!T175</f>
        <v>0</v>
      </c>
      <c r="J2383" s="65">
        <f>'MT_Permitted Sources'!U175</f>
        <v>0</v>
      </c>
    </row>
    <row r="2384" spans="1:10" x14ac:dyDescent="0.2">
      <c r="A2384" s="143" t="str">
        <f>'MT_Permitted Sources'!A176</f>
        <v>MTDEQ Permitted Sources</v>
      </c>
      <c r="B2384" t="str">
        <f>'MT_Permitted Sources'!B176</f>
        <v>30</v>
      </c>
      <c r="C2384" s="143">
        <f>'MT_Permitted Sources'!D176</f>
        <v>30083</v>
      </c>
      <c r="D2384" s="143">
        <f>'MT_Permitted Sources'!L176</f>
        <v>40400250</v>
      </c>
      <c r="E2384" t="str">
        <f>'MT_Permitted Sources'!P176</f>
        <v>Permitted Tank Losses</v>
      </c>
      <c r="F2384" s="65">
        <f>'MT_Permitted Sources'!Q176</f>
        <v>0</v>
      </c>
      <c r="G2384" s="65">
        <f>'MT_Permitted Sources'!R176</f>
        <v>0.50411458768982376</v>
      </c>
      <c r="H2384" s="65">
        <f>'MT_Permitted Sources'!S176</f>
        <v>0</v>
      </c>
      <c r="I2384" s="65">
        <f>'MT_Permitted Sources'!T176</f>
        <v>0</v>
      </c>
      <c r="J2384" s="65">
        <f>'MT_Permitted Sources'!U176</f>
        <v>0</v>
      </c>
    </row>
    <row r="2385" spans="1:10" x14ac:dyDescent="0.2">
      <c r="A2385" s="143" t="str">
        <f>'MT_Permitted Sources'!A177</f>
        <v>MTDEQ Permitted Sources</v>
      </c>
      <c r="B2385" t="str">
        <f>'MT_Permitted Sources'!B177</f>
        <v>30</v>
      </c>
      <c r="C2385" s="143">
        <f>'MT_Permitted Sources'!D177</f>
        <v>30083</v>
      </c>
      <c r="D2385" s="143">
        <f>'MT_Permitted Sources'!L177</f>
        <v>31000205</v>
      </c>
      <c r="E2385" t="str">
        <f>'MT_Permitted Sources'!P177</f>
        <v>Natural Gas Production, Flares</v>
      </c>
      <c r="F2385" s="65">
        <f>'MT_Permitted Sources'!Q177</f>
        <v>0</v>
      </c>
      <c r="G2385" s="65">
        <f>'MT_Permitted Sources'!R177</f>
        <v>0</v>
      </c>
      <c r="H2385" s="65">
        <f>'MT_Permitted Sources'!S177</f>
        <v>0</v>
      </c>
      <c r="I2385" s="65">
        <f>'MT_Permitted Sources'!T177</f>
        <v>0</v>
      </c>
      <c r="J2385" s="65">
        <f>'MT_Permitted Sources'!U177</f>
        <v>0</v>
      </c>
    </row>
    <row r="2386" spans="1:10" x14ac:dyDescent="0.2">
      <c r="A2386" s="143" t="str">
        <f>'MT_Permitted Sources'!A178</f>
        <v>MTDEQ Permitted Sources</v>
      </c>
      <c r="B2386" t="str">
        <f>'MT_Permitted Sources'!B178</f>
        <v>30</v>
      </c>
      <c r="C2386" s="143">
        <f>'MT_Permitted Sources'!D178</f>
        <v>30083</v>
      </c>
      <c r="D2386" s="143">
        <f>'MT_Permitted Sources'!L178</f>
        <v>31000220</v>
      </c>
      <c r="E2386" t="str">
        <f>'MT_Permitted Sources'!P178</f>
        <v>Permitted Fugitives</v>
      </c>
      <c r="F2386" s="65">
        <f>'MT_Permitted Sources'!Q178</f>
        <v>0</v>
      </c>
      <c r="G2386" s="65">
        <f>'MT_Permitted Sources'!R178</f>
        <v>2.939344283789826</v>
      </c>
      <c r="H2386" s="65">
        <f>'MT_Permitted Sources'!S178</f>
        <v>0</v>
      </c>
      <c r="I2386" s="65">
        <f>'MT_Permitted Sources'!T178</f>
        <v>0</v>
      </c>
      <c r="J2386" s="65">
        <f>'MT_Permitted Sources'!U178</f>
        <v>0</v>
      </c>
    </row>
    <row r="2387" spans="1:10" x14ac:dyDescent="0.2">
      <c r="A2387" s="143" t="str">
        <f>'MT_Permitted Sources'!A179</f>
        <v>MTDEQ Permitted Sources</v>
      </c>
      <c r="B2387" t="str">
        <f>'MT_Permitted Sources'!B179</f>
        <v>30</v>
      </c>
      <c r="C2387" s="143">
        <f>'MT_Permitted Sources'!D179</f>
        <v>30083</v>
      </c>
      <c r="D2387" s="143">
        <f>'MT_Permitted Sources'!L179</f>
        <v>40400311</v>
      </c>
      <c r="E2387" t="str">
        <f>'MT_Permitted Sources'!P179</f>
        <v>Permitted Tank Losses</v>
      </c>
      <c r="F2387" s="65">
        <f>'MT_Permitted Sources'!Q179</f>
        <v>0</v>
      </c>
      <c r="G2387" s="65">
        <f>'MT_Permitted Sources'!R179</f>
        <v>1.8911344903727549</v>
      </c>
      <c r="H2387" s="65">
        <f>'MT_Permitted Sources'!S179</f>
        <v>0</v>
      </c>
      <c r="I2387" s="65">
        <f>'MT_Permitted Sources'!T179</f>
        <v>0</v>
      </c>
      <c r="J2387" s="65">
        <f>'MT_Permitted Sources'!U179</f>
        <v>0</v>
      </c>
    </row>
    <row r="2388" spans="1:10" x14ac:dyDescent="0.2">
      <c r="A2388" s="143" t="str">
        <f>'MT_Permitted Sources'!A180</f>
        <v>MTDEQ Permitted Sources</v>
      </c>
      <c r="B2388" t="str">
        <f>'MT_Permitted Sources'!B180</f>
        <v>30</v>
      </c>
      <c r="C2388" s="143">
        <f>'MT_Permitted Sources'!D180</f>
        <v>30083</v>
      </c>
      <c r="D2388" s="143">
        <f>'MT_Permitted Sources'!L180</f>
        <v>20200253</v>
      </c>
      <c r="E2388" t="str">
        <f>'MT_Permitted Sources'!P180</f>
        <v>Compressor Engines</v>
      </c>
      <c r="F2388" s="65">
        <f>'MT_Permitted Sources'!Q180</f>
        <v>0</v>
      </c>
      <c r="G2388" s="65">
        <f>'MT_Permitted Sources'!R180</f>
        <v>0</v>
      </c>
      <c r="H2388" s="65">
        <f>'MT_Permitted Sources'!S180</f>
        <v>0</v>
      </c>
      <c r="I2388" s="65">
        <f>'MT_Permitted Sources'!T180</f>
        <v>6.1508643134498059E-3</v>
      </c>
      <c r="J2388" s="65">
        <f>'MT_Permitted Sources'!U180</f>
        <v>0.10251440522416344</v>
      </c>
    </row>
    <row r="2389" spans="1:10" x14ac:dyDescent="0.2">
      <c r="A2389" s="143" t="str">
        <f>'MT_Permitted Sources'!A181</f>
        <v>MTDEQ Permitted Sources</v>
      </c>
      <c r="B2389" t="str">
        <f>'MT_Permitted Sources'!B181</f>
        <v>30</v>
      </c>
      <c r="C2389" s="143">
        <f>'MT_Permitted Sources'!D181</f>
        <v>30083</v>
      </c>
      <c r="D2389" s="143">
        <f>'MT_Permitted Sources'!L181</f>
        <v>20200253</v>
      </c>
      <c r="E2389" t="str">
        <f>'MT_Permitted Sources'!P181</f>
        <v>Compressor Engines</v>
      </c>
      <c r="F2389" s="65">
        <f>'MT_Permitted Sources'!Q181</f>
        <v>10.004380805826109</v>
      </c>
      <c r="G2389" s="65">
        <f>'MT_Permitted Sources'!R181</f>
        <v>0</v>
      </c>
      <c r="H2389" s="65">
        <f>'MT_Permitted Sources'!S181</f>
        <v>0.68389922585170027</v>
      </c>
      <c r="I2389" s="65">
        <f>'MT_Permitted Sources'!T181</f>
        <v>0</v>
      </c>
      <c r="J2389" s="65">
        <f>'MT_Permitted Sources'!U181</f>
        <v>0</v>
      </c>
    </row>
    <row r="2390" spans="1:10" x14ac:dyDescent="0.2">
      <c r="A2390" s="143" t="str">
        <f>'MT_Permitted Sources'!A182</f>
        <v>MTDEQ Permitted Sources</v>
      </c>
      <c r="B2390" t="str">
        <f>'MT_Permitted Sources'!B182</f>
        <v>30</v>
      </c>
      <c r="C2390" s="143">
        <f>'MT_Permitted Sources'!D182</f>
        <v>30083</v>
      </c>
      <c r="D2390" s="143">
        <f>'MT_Permitted Sources'!L182</f>
        <v>20200253</v>
      </c>
      <c r="E2390" t="str">
        <f>'MT_Permitted Sources'!P182</f>
        <v>Compressor Engines</v>
      </c>
      <c r="F2390" s="65">
        <f>'MT_Permitted Sources'!Q182</f>
        <v>0</v>
      </c>
      <c r="G2390" s="65">
        <f>'MT_Permitted Sources'!R182</f>
        <v>2.3413008723133628</v>
      </c>
      <c r="H2390" s="65">
        <f>'MT_Permitted Sources'!S182</f>
        <v>0</v>
      </c>
      <c r="I2390" s="65">
        <f>'MT_Permitted Sources'!T182</f>
        <v>0</v>
      </c>
      <c r="J2390" s="65">
        <f>'MT_Permitted Sources'!U182</f>
        <v>0</v>
      </c>
    </row>
    <row r="2391" spans="1:10" x14ac:dyDescent="0.2">
      <c r="A2391" s="143" t="str">
        <f>'MT_Permitted Sources'!A183</f>
        <v>MTDEQ Permitted Sources</v>
      </c>
      <c r="B2391" t="str">
        <f>'MT_Permitted Sources'!B183</f>
        <v>30</v>
      </c>
      <c r="C2391" s="143">
        <f>'MT_Permitted Sources'!D183</f>
        <v>30083</v>
      </c>
      <c r="D2391" s="143">
        <f>'MT_Permitted Sources'!L183</f>
        <v>40400250</v>
      </c>
      <c r="E2391" t="str">
        <f>'MT_Permitted Sources'!P183</f>
        <v>Permitted Tank Losses</v>
      </c>
      <c r="F2391" s="65">
        <f>'MT_Permitted Sources'!Q183</f>
        <v>0</v>
      </c>
      <c r="G2391" s="65">
        <f>'MT_Permitted Sources'!R183</f>
        <v>0.50411458768982376</v>
      </c>
      <c r="H2391" s="65">
        <f>'MT_Permitted Sources'!S183</f>
        <v>0</v>
      </c>
      <c r="I2391" s="65">
        <f>'MT_Permitted Sources'!T183</f>
        <v>0</v>
      </c>
      <c r="J2391" s="65">
        <f>'MT_Permitted Sources'!U183</f>
        <v>0</v>
      </c>
    </row>
    <row r="2392" spans="1:10" x14ac:dyDescent="0.2">
      <c r="A2392" s="143" t="str">
        <f>'MT_Permitted Sources'!A184</f>
        <v>MTDEQ Permitted Sources</v>
      </c>
      <c r="B2392" t="str">
        <f>'MT_Permitted Sources'!B184</f>
        <v>30</v>
      </c>
      <c r="C2392" s="143">
        <f>'MT_Permitted Sources'!D184</f>
        <v>30083</v>
      </c>
      <c r="D2392" s="143">
        <f>'MT_Permitted Sources'!L184</f>
        <v>31000205</v>
      </c>
      <c r="E2392" t="str">
        <f>'MT_Permitted Sources'!P184</f>
        <v>Natural Gas Production, Flares</v>
      </c>
      <c r="F2392" s="65">
        <f>'MT_Permitted Sources'!Q184</f>
        <v>0</v>
      </c>
      <c r="G2392" s="65">
        <f>'MT_Permitted Sources'!R184</f>
        <v>0</v>
      </c>
      <c r="H2392" s="65">
        <f>'MT_Permitted Sources'!S184</f>
        <v>0</v>
      </c>
      <c r="I2392" s="65">
        <f>'MT_Permitted Sources'!T184</f>
        <v>0</v>
      </c>
      <c r="J2392" s="65">
        <f>'MT_Permitted Sources'!U184</f>
        <v>0</v>
      </c>
    </row>
    <row r="2393" spans="1:10" x14ac:dyDescent="0.2">
      <c r="A2393" s="143" t="str">
        <f>'MT_Permitted Sources'!A185</f>
        <v>MTDEQ Permitted Sources</v>
      </c>
      <c r="B2393" t="str">
        <f>'MT_Permitted Sources'!B185</f>
        <v>30</v>
      </c>
      <c r="C2393" s="143">
        <f>'MT_Permitted Sources'!D185</f>
        <v>30083</v>
      </c>
      <c r="D2393" s="143">
        <f>'MT_Permitted Sources'!L185</f>
        <v>31000220</v>
      </c>
      <c r="E2393" t="str">
        <f>'MT_Permitted Sources'!P185</f>
        <v>Permitted Fugitives</v>
      </c>
      <c r="F2393" s="65">
        <f>'MT_Permitted Sources'!Q185</f>
        <v>0</v>
      </c>
      <c r="G2393" s="65">
        <f>'MT_Permitted Sources'!R185</f>
        <v>2.939344283789826</v>
      </c>
      <c r="H2393" s="65">
        <f>'MT_Permitted Sources'!S185</f>
        <v>0</v>
      </c>
      <c r="I2393" s="65">
        <f>'MT_Permitted Sources'!T185</f>
        <v>0</v>
      </c>
      <c r="J2393" s="65">
        <f>'MT_Permitted Sources'!U185</f>
        <v>0</v>
      </c>
    </row>
    <row r="2394" spans="1:10" x14ac:dyDescent="0.2">
      <c r="A2394" s="143" t="str">
        <f>'MT_Permitted Sources'!A186</f>
        <v>MTDEQ Permitted Sources</v>
      </c>
      <c r="B2394" t="str">
        <f>'MT_Permitted Sources'!B186</f>
        <v>30</v>
      </c>
      <c r="C2394" s="143">
        <f>'MT_Permitted Sources'!D186</f>
        <v>30083</v>
      </c>
      <c r="D2394" s="143">
        <f>'MT_Permitted Sources'!L186</f>
        <v>30501050</v>
      </c>
      <c r="E2394" t="str">
        <f>'MT_Permitted Sources'!P186</f>
        <v>Natural Gas Production, Other Not Classified</v>
      </c>
      <c r="F2394" s="65">
        <f>'MT_Permitted Sources'!Q186</f>
        <v>0</v>
      </c>
      <c r="G2394" s="65">
        <f>'MT_Permitted Sources'!R186</f>
        <v>0</v>
      </c>
      <c r="H2394" s="65">
        <f>'MT_Permitted Sources'!S186</f>
        <v>0</v>
      </c>
      <c r="I2394" s="65">
        <f>'MT_Permitted Sources'!T186</f>
        <v>0</v>
      </c>
      <c r="J2394" s="65">
        <f>'MT_Permitted Sources'!U186</f>
        <v>0.49578529226536044</v>
      </c>
    </row>
    <row r="2395" spans="1:10" x14ac:dyDescent="0.2">
      <c r="A2395" s="143" t="str">
        <f>'MT_Permitted Sources'!A187</f>
        <v>MTDEQ Permitted Sources</v>
      </c>
      <c r="B2395" t="str">
        <f>'MT_Permitted Sources'!B187</f>
        <v>30</v>
      </c>
      <c r="C2395" s="143">
        <f>'MT_Permitted Sources'!D187</f>
        <v>30083</v>
      </c>
      <c r="D2395" s="143">
        <f>'MT_Permitted Sources'!L187</f>
        <v>30501050</v>
      </c>
      <c r="E2395" t="str">
        <f>'MT_Permitted Sources'!P187</f>
        <v>Natural Gas Production, Other Not Classified</v>
      </c>
      <c r="F2395" s="65">
        <f>'MT_Permitted Sources'!Q187</f>
        <v>0</v>
      </c>
      <c r="G2395" s="65">
        <f>'MT_Permitted Sources'!R187</f>
        <v>0</v>
      </c>
      <c r="H2395" s="65">
        <f>'MT_Permitted Sources'!S187</f>
        <v>0</v>
      </c>
      <c r="I2395" s="65">
        <f>'MT_Permitted Sources'!T187</f>
        <v>0</v>
      </c>
      <c r="J2395" s="65">
        <f>'MT_Permitted Sources'!U187</f>
        <v>3.2126733167187518</v>
      </c>
    </row>
    <row r="2396" spans="1:10" x14ac:dyDescent="0.2">
      <c r="A2396" s="143" t="str">
        <f>'MT_Permitted Sources'!A188</f>
        <v>MTDEQ Permitted Sources</v>
      </c>
      <c r="B2396" t="str">
        <f>'MT_Permitted Sources'!B188</f>
        <v>30</v>
      </c>
      <c r="C2396" s="143">
        <f>'MT_Permitted Sources'!D188</f>
        <v>30083</v>
      </c>
      <c r="D2396" s="143">
        <f>'MT_Permitted Sources'!L188</f>
        <v>40400151</v>
      </c>
      <c r="E2396" t="str">
        <f>'MT_Permitted Sources'!P188</f>
        <v>Permitted Fugitives</v>
      </c>
      <c r="F2396" s="65">
        <f>'MT_Permitted Sources'!Q188</f>
        <v>0</v>
      </c>
      <c r="G2396" s="65">
        <f>'MT_Permitted Sources'!R188</f>
        <v>5.497719409165355</v>
      </c>
      <c r="H2396" s="65">
        <f>'MT_Permitted Sources'!S188</f>
        <v>0</v>
      </c>
      <c r="I2396" s="65">
        <f>'MT_Permitted Sources'!T188</f>
        <v>0</v>
      </c>
      <c r="J2396" s="65">
        <f>'MT_Permitted Sources'!U188</f>
        <v>0</v>
      </c>
    </row>
    <row r="2397" spans="1:10" x14ac:dyDescent="0.2">
      <c r="A2397" s="143" t="str">
        <f>'MT_Permitted Sources'!A189</f>
        <v>MTDEQ Permitted Sources</v>
      </c>
      <c r="B2397" t="str">
        <f>'MT_Permitted Sources'!B189</f>
        <v>30</v>
      </c>
      <c r="C2397" s="143">
        <f>'MT_Permitted Sources'!D189</f>
        <v>30083</v>
      </c>
      <c r="D2397" s="143">
        <f>'MT_Permitted Sources'!L189</f>
        <v>40301010</v>
      </c>
      <c r="E2397" t="str">
        <f>'MT_Permitted Sources'!P189</f>
        <v>Permitted Tank Losses</v>
      </c>
      <c r="F2397" s="65">
        <f>'MT_Permitted Sources'!Q189</f>
        <v>0</v>
      </c>
      <c r="G2397" s="65">
        <f>'MT_Permitted Sources'!R189</f>
        <v>9.2711465224602811</v>
      </c>
      <c r="H2397" s="65">
        <f>'MT_Permitted Sources'!S189</f>
        <v>0</v>
      </c>
      <c r="I2397" s="65">
        <f>'MT_Permitted Sources'!T189</f>
        <v>0</v>
      </c>
      <c r="J2397" s="65">
        <f>'MT_Permitted Sources'!U189</f>
        <v>0</v>
      </c>
    </row>
    <row r="2398" spans="1:10" x14ac:dyDescent="0.2">
      <c r="A2398" s="143" t="str">
        <f>'MT_Permitted Sources'!A190</f>
        <v>MTDEQ Permitted Sources</v>
      </c>
      <c r="B2398" t="str">
        <f>'MT_Permitted Sources'!B190</f>
        <v>30</v>
      </c>
      <c r="C2398" s="143">
        <f>'MT_Permitted Sources'!D190</f>
        <v>30083</v>
      </c>
      <c r="D2398" s="143">
        <f>'MT_Permitted Sources'!L190</f>
        <v>40301010</v>
      </c>
      <c r="E2398" t="str">
        <f>'MT_Permitted Sources'!P190</f>
        <v>Permitted Tank Losses</v>
      </c>
      <c r="F2398" s="65">
        <f>'MT_Permitted Sources'!Q190</f>
        <v>0</v>
      </c>
      <c r="G2398" s="65">
        <f>'MT_Permitted Sources'!R190</f>
        <v>9.2711465224602811</v>
      </c>
      <c r="H2398" s="65">
        <f>'MT_Permitted Sources'!S190</f>
        <v>0</v>
      </c>
      <c r="I2398" s="65">
        <f>'MT_Permitted Sources'!T190</f>
        <v>0</v>
      </c>
      <c r="J2398" s="65">
        <f>'MT_Permitted Sources'!U190</f>
        <v>0</v>
      </c>
    </row>
    <row r="2399" spans="1:10" x14ac:dyDescent="0.2">
      <c r="A2399" s="143" t="str">
        <f>'MT_Permitted Sources'!A191</f>
        <v>MTDEQ Permitted Sources</v>
      </c>
      <c r="B2399" t="str">
        <f>'MT_Permitted Sources'!B191</f>
        <v>30</v>
      </c>
      <c r="C2399" s="143">
        <f>'MT_Permitted Sources'!D191</f>
        <v>30083</v>
      </c>
      <c r="D2399" s="143">
        <f>'MT_Permitted Sources'!L191</f>
        <v>40301010</v>
      </c>
      <c r="E2399" t="str">
        <f>'MT_Permitted Sources'!P191</f>
        <v>Permitted Tank Losses</v>
      </c>
      <c r="F2399" s="65">
        <f>'MT_Permitted Sources'!Q191</f>
        <v>0</v>
      </c>
      <c r="G2399" s="65">
        <f>'MT_Permitted Sources'!R191</f>
        <v>9.2711465224602811</v>
      </c>
      <c r="H2399" s="65">
        <f>'MT_Permitted Sources'!S191</f>
        <v>0</v>
      </c>
      <c r="I2399" s="65">
        <f>'MT_Permitted Sources'!T191</f>
        <v>0</v>
      </c>
      <c r="J2399" s="65">
        <f>'MT_Permitted Sources'!U191</f>
        <v>0</v>
      </c>
    </row>
    <row r="2400" spans="1:10" x14ac:dyDescent="0.2">
      <c r="A2400" s="143" t="str">
        <f>'MT_Permitted Sources'!A192</f>
        <v>MTDEQ Permitted Sources</v>
      </c>
      <c r="B2400" t="str">
        <f>'MT_Permitted Sources'!B192</f>
        <v>30</v>
      </c>
      <c r="C2400" s="143">
        <f>'MT_Permitted Sources'!D192</f>
        <v>30083</v>
      </c>
      <c r="D2400" s="143">
        <f>'MT_Permitted Sources'!L192</f>
        <v>40301010</v>
      </c>
      <c r="E2400" t="str">
        <f>'MT_Permitted Sources'!P192</f>
        <v>Permitted Tank Losses</v>
      </c>
      <c r="F2400" s="65">
        <f>'MT_Permitted Sources'!Q192</f>
        <v>0</v>
      </c>
      <c r="G2400" s="65">
        <f>'MT_Permitted Sources'!R192</f>
        <v>9.2711465224602811</v>
      </c>
      <c r="H2400" s="65">
        <f>'MT_Permitted Sources'!S192</f>
        <v>0</v>
      </c>
      <c r="I2400" s="65">
        <f>'MT_Permitted Sources'!T192</f>
        <v>0</v>
      </c>
      <c r="J2400" s="65">
        <f>'MT_Permitted Sources'!U192</f>
        <v>0</v>
      </c>
    </row>
    <row r="2401" spans="1:10" x14ac:dyDescent="0.2">
      <c r="A2401" s="143" t="str">
        <f>'MT_Permitted Sources'!A193</f>
        <v>MTDEQ Permitted Sources</v>
      </c>
      <c r="B2401" t="str">
        <f>'MT_Permitted Sources'!B193</f>
        <v>30</v>
      </c>
      <c r="C2401" s="143">
        <f>'MT_Permitted Sources'!D193</f>
        <v>30083</v>
      </c>
      <c r="D2401" s="143">
        <f>'MT_Permitted Sources'!L193</f>
        <v>40400311</v>
      </c>
      <c r="E2401" t="str">
        <f>'MT_Permitted Sources'!P193</f>
        <v>Permitted Tank Losses</v>
      </c>
      <c r="F2401" s="65">
        <f>'MT_Permitted Sources'!Q193</f>
        <v>0</v>
      </c>
      <c r="G2401" s="65">
        <f>'MT_Permitted Sources'!R193</f>
        <v>1.0528229416521584</v>
      </c>
      <c r="H2401" s="65">
        <f>'MT_Permitted Sources'!S193</f>
        <v>0</v>
      </c>
      <c r="I2401" s="65">
        <f>'MT_Permitted Sources'!T193</f>
        <v>0</v>
      </c>
      <c r="J2401" s="65">
        <f>'MT_Permitted Sources'!U193</f>
        <v>0</v>
      </c>
    </row>
    <row r="2402" spans="1:10" x14ac:dyDescent="0.2">
      <c r="A2402" s="143" t="str">
        <f>'MT_Permitted Sources'!A194</f>
        <v>MTDEQ Permitted Sources</v>
      </c>
      <c r="B2402" t="str">
        <f>'MT_Permitted Sources'!B194</f>
        <v>30</v>
      </c>
      <c r="C2402" s="143">
        <f>'MT_Permitted Sources'!D194</f>
        <v>30083</v>
      </c>
      <c r="D2402" s="143">
        <f>'MT_Permitted Sources'!L194</f>
        <v>40400250</v>
      </c>
      <c r="E2402" t="str">
        <f>'MT_Permitted Sources'!P194</f>
        <v>Permitted Tank Losses</v>
      </c>
      <c r="F2402" s="65">
        <f>'MT_Permitted Sources'!Q194</f>
        <v>0</v>
      </c>
      <c r="G2402" s="65">
        <f>'MT_Permitted Sources'!R194</f>
        <v>3.7545900913349861E-2</v>
      </c>
      <c r="H2402" s="65">
        <f>'MT_Permitted Sources'!S194</f>
        <v>0</v>
      </c>
      <c r="I2402" s="65">
        <f>'MT_Permitted Sources'!T194</f>
        <v>0</v>
      </c>
      <c r="J2402" s="65">
        <f>'MT_Permitted Sources'!U194</f>
        <v>0</v>
      </c>
    </row>
    <row r="2403" spans="1:10" x14ac:dyDescent="0.2">
      <c r="A2403" s="143" t="str">
        <f>'MT_Permitted Sources'!A195</f>
        <v>MTDEQ Permitted Sources</v>
      </c>
      <c r="B2403" t="str">
        <f>'MT_Permitted Sources'!B195</f>
        <v>30</v>
      </c>
      <c r="C2403" s="143">
        <f>'MT_Permitted Sources'!D195</f>
        <v>30083</v>
      </c>
      <c r="D2403" s="143">
        <f>'MT_Permitted Sources'!L195</f>
        <v>31000205</v>
      </c>
      <c r="E2403" t="str">
        <f>'MT_Permitted Sources'!P195</f>
        <v>Natural Gas Production, Flares</v>
      </c>
      <c r="F2403" s="65">
        <f>'MT_Permitted Sources'!Q195</f>
        <v>0</v>
      </c>
      <c r="G2403" s="65">
        <f>'MT_Permitted Sources'!R195</f>
        <v>0</v>
      </c>
      <c r="H2403" s="65">
        <f>'MT_Permitted Sources'!S195</f>
        <v>0</v>
      </c>
      <c r="I2403" s="65">
        <f>'MT_Permitted Sources'!T195</f>
        <v>0</v>
      </c>
      <c r="J2403" s="65">
        <f>'MT_Permitted Sources'!U195</f>
        <v>0</v>
      </c>
    </row>
    <row r="2404" spans="1:10" x14ac:dyDescent="0.2">
      <c r="A2404" s="143" t="str">
        <f>'MT_Permitted Sources'!A196</f>
        <v>MTDEQ Permitted Sources</v>
      </c>
      <c r="B2404" t="str">
        <f>'MT_Permitted Sources'!B196</f>
        <v>30</v>
      </c>
      <c r="C2404" s="143">
        <f>'MT_Permitted Sources'!D196</f>
        <v>30083</v>
      </c>
      <c r="D2404" s="143">
        <f>'MT_Permitted Sources'!L196</f>
        <v>31000220</v>
      </c>
      <c r="E2404" t="str">
        <f>'MT_Permitted Sources'!P196</f>
        <v>Permitted Fugitives</v>
      </c>
      <c r="F2404" s="65">
        <f>'MT_Permitted Sources'!Q196</f>
        <v>0</v>
      </c>
      <c r="G2404" s="65">
        <f>'MT_Permitted Sources'!R196</f>
        <v>2.2512163387226289</v>
      </c>
      <c r="H2404" s="65">
        <f>'MT_Permitted Sources'!S196</f>
        <v>0</v>
      </c>
      <c r="I2404" s="65">
        <f>'MT_Permitted Sources'!T196</f>
        <v>0</v>
      </c>
      <c r="J2404" s="65">
        <f>'MT_Permitted Sources'!U196</f>
        <v>0</v>
      </c>
    </row>
    <row r="2405" spans="1:10" x14ac:dyDescent="0.2">
      <c r="A2405" s="143" t="str">
        <f>'MT_Permitted Sources'!A197</f>
        <v>MTDEQ Permitted Sources</v>
      </c>
      <c r="B2405" t="str">
        <f>'MT_Permitted Sources'!B197</f>
        <v>30</v>
      </c>
      <c r="C2405" s="143">
        <f>'MT_Permitted Sources'!D197</f>
        <v>30083</v>
      </c>
      <c r="D2405" s="143">
        <f>'MT_Permitted Sources'!L197</f>
        <v>31000207</v>
      </c>
      <c r="E2405" t="str">
        <f>'MT_Permitted Sources'!P197</f>
        <v>Permitted Fugitives</v>
      </c>
      <c r="F2405" s="65">
        <f>'MT_Permitted Sources'!Q197</f>
        <v>0</v>
      </c>
      <c r="G2405" s="65">
        <f>'MT_Permitted Sources'!R197</f>
        <v>0.26525602351752287</v>
      </c>
      <c r="H2405" s="65">
        <f>'MT_Permitted Sources'!S197</f>
        <v>0</v>
      </c>
      <c r="I2405" s="65">
        <f>'MT_Permitted Sources'!T197</f>
        <v>0</v>
      </c>
      <c r="J2405" s="65">
        <f>'MT_Permitted Sources'!U197</f>
        <v>0</v>
      </c>
    </row>
    <row r="2406" spans="1:10" x14ac:dyDescent="0.2">
      <c r="A2406" s="143" t="str">
        <f>'MT_Permitted Sources'!A198</f>
        <v>MTDEQ Permitted Sources</v>
      </c>
      <c r="B2406" t="str">
        <f>'MT_Permitted Sources'!B198</f>
        <v>30</v>
      </c>
      <c r="C2406" s="143">
        <f>'MT_Permitted Sources'!D198</f>
        <v>30083</v>
      </c>
      <c r="D2406" s="143">
        <f>'MT_Permitted Sources'!L198</f>
        <v>31000205</v>
      </c>
      <c r="E2406" t="str">
        <f>'MT_Permitted Sources'!P198</f>
        <v>Natural Gas Production, Flares</v>
      </c>
      <c r="F2406" s="65">
        <f>'MT_Permitted Sources'!Q198</f>
        <v>0.16837991058068844</v>
      </c>
      <c r="G2406" s="65">
        <f>'MT_Permitted Sources'!R198</f>
        <v>5.6382922873289892E-3</v>
      </c>
      <c r="H2406" s="65">
        <f>'MT_Permitted Sources'!S198</f>
        <v>0.16837991058068844</v>
      </c>
      <c r="I2406" s="65">
        <f>'MT_Permitted Sources'!T198</f>
        <v>1.1532870587718385E-3</v>
      </c>
      <c r="J2406" s="65">
        <f>'MT_Permitted Sources'!U198</f>
        <v>1.2942443659550633E-2</v>
      </c>
    </row>
    <row r="2407" spans="1:10" x14ac:dyDescent="0.2">
      <c r="A2407" s="143" t="str">
        <f>'MT_Permitted Sources'!A199</f>
        <v>MTDEQ Permitted Sources</v>
      </c>
      <c r="B2407" t="str">
        <f>'MT_Permitted Sources'!B199</f>
        <v>30</v>
      </c>
      <c r="C2407" s="143">
        <f>'MT_Permitted Sources'!D199</f>
        <v>30083</v>
      </c>
      <c r="D2407" s="143">
        <f>'MT_Permitted Sources'!L199</f>
        <v>40301012</v>
      </c>
      <c r="E2407" t="str">
        <f>'MT_Permitted Sources'!P199</f>
        <v>Permitted Tank Losses</v>
      </c>
      <c r="F2407" s="65">
        <f>'MT_Permitted Sources'!Q199</f>
        <v>0</v>
      </c>
      <c r="G2407" s="65">
        <f>'MT_Permitted Sources'!R199</f>
        <v>0.21117967476177668</v>
      </c>
      <c r="H2407" s="65">
        <f>'MT_Permitted Sources'!S199</f>
        <v>0</v>
      </c>
      <c r="I2407" s="65">
        <f>'MT_Permitted Sources'!T199</f>
        <v>0</v>
      </c>
      <c r="J2407" s="65">
        <f>'MT_Permitted Sources'!U199</f>
        <v>0</v>
      </c>
    </row>
    <row r="2408" spans="1:10" x14ac:dyDescent="0.2">
      <c r="A2408" s="143" t="str">
        <f>'MT_Permitted Sources'!A200</f>
        <v>MTDEQ Permitted Sources</v>
      </c>
      <c r="B2408" t="str">
        <f>'MT_Permitted Sources'!B200</f>
        <v>30</v>
      </c>
      <c r="C2408" s="143">
        <f>'MT_Permitted Sources'!D200</f>
        <v>30083</v>
      </c>
      <c r="D2408" s="143">
        <f>'MT_Permitted Sources'!L200</f>
        <v>20200253</v>
      </c>
      <c r="E2408" t="str">
        <f>'MT_Permitted Sources'!P200</f>
        <v>Compressor Engines</v>
      </c>
      <c r="F2408" s="65">
        <f>'MT_Permitted Sources'!Q200</f>
        <v>1.2909126477852781</v>
      </c>
      <c r="G2408" s="65">
        <f>'MT_Permitted Sources'!R200</f>
        <v>1.7960523795273433</v>
      </c>
      <c r="H2408" s="65">
        <f>'MT_Permitted Sources'!S200</f>
        <v>2.0766855638284909</v>
      </c>
      <c r="I2408" s="65">
        <f>'MT_Permitted Sources'!T200</f>
        <v>2.8191461436644946E-3</v>
      </c>
      <c r="J2408" s="65">
        <f>'MT_Permitted Sources'!U200</f>
        <v>5.6126636860229479E-2</v>
      </c>
    </row>
    <row r="2409" spans="1:10" x14ac:dyDescent="0.2">
      <c r="A2409" s="143" t="str">
        <f>'MT_Permitted Sources'!A201</f>
        <v>MTDEQ Permitted Sources</v>
      </c>
      <c r="B2409" t="str">
        <f>'MT_Permitted Sources'!B201</f>
        <v>30</v>
      </c>
      <c r="C2409" s="143">
        <f>'MT_Permitted Sources'!D201</f>
        <v>30083</v>
      </c>
      <c r="D2409" s="143">
        <f>'MT_Permitted Sources'!L201</f>
        <v>31000205</v>
      </c>
      <c r="E2409" t="str">
        <f>'MT_Permitted Sources'!P201</f>
        <v>Natural Gas Production, Flares</v>
      </c>
      <c r="F2409" s="65">
        <f>'MT_Permitted Sources'!Q201</f>
        <v>0.3940397450803782</v>
      </c>
      <c r="G2409" s="65">
        <f>'MT_Permitted Sources'!R201</f>
        <v>2.0246595031772282E-2</v>
      </c>
      <c r="H2409" s="65">
        <f>'MT_Permitted Sources'!S201</f>
        <v>0.78859206218687716</v>
      </c>
      <c r="I2409" s="65">
        <f>'MT_Permitted Sources'!T201</f>
        <v>1.1532870587718385E-3</v>
      </c>
      <c r="J2409" s="65">
        <f>'MT_Permitted Sources'!U201</f>
        <v>1.0635869542006956E-2</v>
      </c>
    </row>
    <row r="2410" spans="1:10" x14ac:dyDescent="0.2">
      <c r="A2410" s="143" t="str">
        <f>'MT_Permitted Sources'!A202</f>
        <v>MTDEQ Permitted Sources</v>
      </c>
      <c r="B2410" t="str">
        <f>'MT_Permitted Sources'!B202</f>
        <v>30</v>
      </c>
      <c r="C2410" s="143">
        <f>'MT_Permitted Sources'!D202</f>
        <v>30083</v>
      </c>
      <c r="D2410" s="143">
        <f>'MT_Permitted Sources'!L202</f>
        <v>31000205</v>
      </c>
      <c r="E2410" t="str">
        <f>'MT_Permitted Sources'!P202</f>
        <v>Natural Gas Production, Flares</v>
      </c>
      <c r="F2410" s="65">
        <f>'MT_Permitted Sources'!Q202</f>
        <v>0.18452592940349416</v>
      </c>
      <c r="G2410" s="65">
        <f>'MT_Permitted Sources'!R202</f>
        <v>0.58715125592139605</v>
      </c>
      <c r="H2410" s="65">
        <f>'MT_Permitted Sources'!S202</f>
        <v>0.36879557279392794</v>
      </c>
      <c r="I2410" s="65">
        <f>'MT_Permitted Sources'!T202</f>
        <v>0</v>
      </c>
      <c r="J2410" s="65">
        <f>'MT_Permitted Sources'!U202</f>
        <v>0</v>
      </c>
    </row>
    <row r="2411" spans="1:10" x14ac:dyDescent="0.2">
      <c r="A2411" s="143" t="str">
        <f>'MT_Permitted Sources'!A203</f>
        <v>MTDEQ Permitted Sources</v>
      </c>
      <c r="B2411" t="str">
        <f>'MT_Permitted Sources'!B203</f>
        <v>30</v>
      </c>
      <c r="C2411" s="143">
        <f>'MT_Permitted Sources'!D203</f>
        <v>30083</v>
      </c>
      <c r="D2411" s="143">
        <f>'MT_Permitted Sources'!L203</f>
        <v>31000207</v>
      </c>
      <c r="E2411" t="str">
        <f>'MT_Permitted Sources'!P203</f>
        <v>Permitted Fugitives</v>
      </c>
      <c r="F2411" s="65">
        <f>'MT_Permitted Sources'!Q203</f>
        <v>0</v>
      </c>
      <c r="G2411" s="65">
        <f>'MT_Permitted Sources'!R203</f>
        <v>1.1362440389033215</v>
      </c>
      <c r="H2411" s="65">
        <f>'MT_Permitted Sources'!S203</f>
        <v>0</v>
      </c>
      <c r="I2411" s="65">
        <f>'MT_Permitted Sources'!T203</f>
        <v>0</v>
      </c>
      <c r="J2411" s="65">
        <f>'MT_Permitted Sources'!U203</f>
        <v>0</v>
      </c>
    </row>
    <row r="2412" spans="1:10" x14ac:dyDescent="0.2">
      <c r="A2412" s="143" t="str">
        <f>'MT_Permitted Sources'!A204</f>
        <v>MTDEQ Permitted Sources</v>
      </c>
      <c r="B2412" t="str">
        <f>'MT_Permitted Sources'!B204</f>
        <v>30</v>
      </c>
      <c r="C2412" s="143">
        <f>'MT_Permitted Sources'!D204</f>
        <v>30083</v>
      </c>
      <c r="D2412" s="143">
        <f>'MT_Permitted Sources'!L204</f>
        <v>31000207</v>
      </c>
      <c r="E2412" t="str">
        <f>'MT_Permitted Sources'!P204</f>
        <v>Permitted Fugitives</v>
      </c>
      <c r="F2412" s="65">
        <f>'MT_Permitted Sources'!Q204</f>
        <v>0</v>
      </c>
      <c r="G2412" s="65">
        <f>'MT_Permitted Sources'!R204</f>
        <v>0.11737899398166714</v>
      </c>
      <c r="H2412" s="65">
        <f>'MT_Permitted Sources'!S204</f>
        <v>0</v>
      </c>
      <c r="I2412" s="65">
        <f>'MT_Permitted Sources'!T204</f>
        <v>0</v>
      </c>
      <c r="J2412" s="65">
        <f>'MT_Permitted Sources'!U204</f>
        <v>0</v>
      </c>
    </row>
    <row r="2413" spans="1:10" x14ac:dyDescent="0.2">
      <c r="A2413" s="143" t="str">
        <f>'MT_Permitted Sources'!A205</f>
        <v>MTDEQ Permitted Sources</v>
      </c>
      <c r="B2413" t="str">
        <f>'MT_Permitted Sources'!B205</f>
        <v>30</v>
      </c>
      <c r="C2413" s="143">
        <f>'MT_Permitted Sources'!D205</f>
        <v>30083</v>
      </c>
      <c r="D2413" s="143">
        <f>'MT_Permitted Sources'!L205</f>
        <v>31000205</v>
      </c>
      <c r="E2413" t="str">
        <f>'MT_Permitted Sources'!P205</f>
        <v>Natural Gas Production, Flares</v>
      </c>
      <c r="F2413" s="65">
        <f>'MT_Permitted Sources'!Q205</f>
        <v>0.16837991058068844</v>
      </c>
      <c r="G2413" s="65">
        <f>'MT_Permitted Sources'!R205</f>
        <v>5.6382922873289892E-3</v>
      </c>
      <c r="H2413" s="65">
        <f>'MT_Permitted Sources'!S205</f>
        <v>0.16837991058068844</v>
      </c>
      <c r="I2413" s="65">
        <f>'MT_Permitted Sources'!T205</f>
        <v>1.1532870587718385E-3</v>
      </c>
      <c r="J2413" s="65">
        <f>'MT_Permitted Sources'!U205</f>
        <v>1.2942443659550633E-2</v>
      </c>
    </row>
    <row r="2414" spans="1:10" x14ac:dyDescent="0.2">
      <c r="A2414" s="143" t="str">
        <f>'MT_Permitted Sources'!A206</f>
        <v>MTDEQ Permitted Sources</v>
      </c>
      <c r="B2414" t="str">
        <f>'MT_Permitted Sources'!B206</f>
        <v>30</v>
      </c>
      <c r="C2414" s="143">
        <f>'MT_Permitted Sources'!D206</f>
        <v>30083</v>
      </c>
      <c r="D2414" s="143">
        <f>'MT_Permitted Sources'!L206</f>
        <v>40301012</v>
      </c>
      <c r="E2414" t="str">
        <f>'MT_Permitted Sources'!P206</f>
        <v>Permitted Tank Losses</v>
      </c>
      <c r="F2414" s="65">
        <f>'MT_Permitted Sources'!Q206</f>
        <v>0</v>
      </c>
      <c r="G2414" s="65">
        <f>'MT_Permitted Sources'!R206</f>
        <v>9.3544394767049135E-2</v>
      </c>
      <c r="H2414" s="65">
        <f>'MT_Permitted Sources'!S206</f>
        <v>0</v>
      </c>
      <c r="I2414" s="65">
        <f>'MT_Permitted Sources'!T206</f>
        <v>0</v>
      </c>
      <c r="J2414" s="65">
        <f>'MT_Permitted Sources'!U206</f>
        <v>0</v>
      </c>
    </row>
    <row r="2415" spans="1:10" x14ac:dyDescent="0.2">
      <c r="A2415" s="143" t="str">
        <f>'MT_Permitted Sources'!A207</f>
        <v>MTDEQ Permitted Sources</v>
      </c>
      <c r="B2415" t="str">
        <f>'MT_Permitted Sources'!B207</f>
        <v>30</v>
      </c>
      <c r="C2415" s="143">
        <f>'MT_Permitted Sources'!D207</f>
        <v>30083</v>
      </c>
      <c r="D2415" s="143">
        <f>'MT_Permitted Sources'!L207</f>
        <v>31000205</v>
      </c>
      <c r="E2415" t="str">
        <f>'MT_Permitted Sources'!P207</f>
        <v>Natural Gas Production, Flares</v>
      </c>
      <c r="F2415" s="65">
        <f>'MT_Permitted Sources'!Q207</f>
        <v>0.3940397450803782</v>
      </c>
      <c r="G2415" s="65">
        <f>'MT_Permitted Sources'!R207</f>
        <v>1.0180961868824732</v>
      </c>
      <c r="H2415" s="65">
        <f>'MT_Permitted Sources'!S207</f>
        <v>0.78859206218687716</v>
      </c>
      <c r="I2415" s="65">
        <f>'MT_Permitted Sources'!T207</f>
        <v>1.1532870587718385E-3</v>
      </c>
      <c r="J2415" s="65">
        <f>'MT_Permitted Sources'!U207</f>
        <v>1.0635869542006956E-2</v>
      </c>
    </row>
    <row r="2416" spans="1:10" x14ac:dyDescent="0.2">
      <c r="A2416" s="143" t="str">
        <f>'MT_Permitted Sources'!A208</f>
        <v>MTDEQ Permitted Sources</v>
      </c>
      <c r="B2416" t="str">
        <f>'MT_Permitted Sources'!B208</f>
        <v>30</v>
      </c>
      <c r="C2416" s="143">
        <f>'MT_Permitted Sources'!D208</f>
        <v>30083</v>
      </c>
      <c r="D2416" s="143">
        <f>'MT_Permitted Sources'!L208</f>
        <v>31000205</v>
      </c>
      <c r="E2416" t="str">
        <f>'MT_Permitted Sources'!P208</f>
        <v>Natural Gas Production, Flares</v>
      </c>
      <c r="F2416" s="65">
        <f>'MT_Permitted Sources'!Q208</f>
        <v>0.18452592940349416</v>
      </c>
      <c r="G2416" s="65">
        <f>'MT_Permitted Sources'!R208</f>
        <v>0.58715125592139605</v>
      </c>
      <c r="H2416" s="65">
        <f>'MT_Permitted Sources'!S208</f>
        <v>0.36879557279392794</v>
      </c>
      <c r="I2416" s="65">
        <f>'MT_Permitted Sources'!T208</f>
        <v>0</v>
      </c>
      <c r="J2416" s="65">
        <f>'MT_Permitted Sources'!U208</f>
        <v>0</v>
      </c>
    </row>
    <row r="2417" spans="1:10" x14ac:dyDescent="0.2">
      <c r="A2417" s="143" t="str">
        <f>'MT_Permitted Sources'!A209</f>
        <v>MTDEQ Permitted Sources</v>
      </c>
      <c r="B2417" t="str">
        <f>'MT_Permitted Sources'!B209</f>
        <v>30</v>
      </c>
      <c r="C2417" s="143">
        <f>'MT_Permitted Sources'!D209</f>
        <v>30083</v>
      </c>
      <c r="D2417" s="143">
        <f>'MT_Permitted Sources'!L209</f>
        <v>31000207</v>
      </c>
      <c r="E2417" t="str">
        <f>'MT_Permitted Sources'!P209</f>
        <v>Permitted Fugitives</v>
      </c>
      <c r="F2417" s="65">
        <f>'MT_Permitted Sources'!Q209</f>
        <v>0</v>
      </c>
      <c r="G2417" s="65">
        <f>'MT_Permitted Sources'!R209</f>
        <v>0.50693373383348816</v>
      </c>
      <c r="H2417" s="65">
        <f>'MT_Permitted Sources'!S209</f>
        <v>0</v>
      </c>
      <c r="I2417" s="65">
        <f>'MT_Permitted Sources'!T209</f>
        <v>0</v>
      </c>
      <c r="J2417" s="65">
        <f>'MT_Permitted Sources'!U209</f>
        <v>0</v>
      </c>
    </row>
    <row r="2418" spans="1:10" x14ac:dyDescent="0.2">
      <c r="A2418" s="143" t="str">
        <f>'MT_Permitted Sources'!A210</f>
        <v>MTDEQ Permitted Sources</v>
      </c>
      <c r="B2418" t="str">
        <f>'MT_Permitted Sources'!B210</f>
        <v>30</v>
      </c>
      <c r="C2418" s="143">
        <f>'MT_Permitted Sources'!D210</f>
        <v>30083</v>
      </c>
      <c r="D2418" s="143">
        <f>'MT_Permitted Sources'!L210</f>
        <v>31000207</v>
      </c>
      <c r="E2418" t="str">
        <f>'MT_Permitted Sources'!P210</f>
        <v>Permitted Fugitives</v>
      </c>
      <c r="F2418" s="65">
        <f>'MT_Permitted Sources'!Q210</f>
        <v>0</v>
      </c>
      <c r="G2418" s="65">
        <f>'MT_Permitted Sources'!R210</f>
        <v>0.55755022141291888</v>
      </c>
      <c r="H2418" s="65">
        <f>'MT_Permitted Sources'!S210</f>
        <v>0</v>
      </c>
      <c r="I2418" s="65">
        <f>'MT_Permitted Sources'!T210</f>
        <v>0</v>
      </c>
      <c r="J2418" s="65">
        <f>'MT_Permitted Sources'!U210</f>
        <v>0</v>
      </c>
    </row>
    <row r="2419" spans="1:10" x14ac:dyDescent="0.2">
      <c r="A2419" s="143" t="str">
        <f>'MT_Permitted Sources'!A211</f>
        <v>MTDEQ Permitted Sources</v>
      </c>
      <c r="B2419" t="str">
        <f>'MT_Permitted Sources'!B211</f>
        <v>30</v>
      </c>
      <c r="C2419" s="143">
        <f>'MT_Permitted Sources'!D211</f>
        <v>30083</v>
      </c>
      <c r="D2419" s="143">
        <f>'MT_Permitted Sources'!L211</f>
        <v>31000205</v>
      </c>
      <c r="E2419" t="str">
        <f>'MT_Permitted Sources'!P211</f>
        <v>Natural Gas Production, Flares</v>
      </c>
      <c r="F2419" s="65">
        <f>'MT_Permitted Sources'!Q211</f>
        <v>0.16197276025417826</v>
      </c>
      <c r="G2419" s="65">
        <f>'MT_Permitted Sources'!R211</f>
        <v>5.38200627426858E-3</v>
      </c>
      <c r="H2419" s="65">
        <f>'MT_Permitted Sources'!S211</f>
        <v>0.16197276025417826</v>
      </c>
      <c r="I2419" s="65">
        <f>'MT_Permitted Sources'!T211</f>
        <v>1.0251440522416344E-3</v>
      </c>
      <c r="J2419" s="65">
        <f>'MT_Permitted Sources'!U211</f>
        <v>1.2429871633429818E-2</v>
      </c>
    </row>
    <row r="2420" spans="1:10" x14ac:dyDescent="0.2">
      <c r="A2420" s="143" t="str">
        <f>'MT_Permitted Sources'!A212</f>
        <v>MTDEQ Permitted Sources</v>
      </c>
      <c r="B2420" t="str">
        <f>'MT_Permitted Sources'!B212</f>
        <v>30</v>
      </c>
      <c r="C2420" s="143">
        <f>'MT_Permitted Sources'!D212</f>
        <v>30083</v>
      </c>
      <c r="D2420" s="143">
        <f>'MT_Permitted Sources'!L212</f>
        <v>30301012</v>
      </c>
      <c r="E2420" t="str">
        <f>'MT_Permitted Sources'!P212</f>
        <v>Permitted Tank Losses</v>
      </c>
      <c r="F2420" s="65">
        <f>'MT_Permitted Sources'!Q212</f>
        <v>0</v>
      </c>
      <c r="G2420" s="65">
        <f>'MT_Permitted Sources'!R212</f>
        <v>0.44696280677735256</v>
      </c>
      <c r="H2420" s="65">
        <f>'MT_Permitted Sources'!S212</f>
        <v>0</v>
      </c>
      <c r="I2420" s="65">
        <f>'MT_Permitted Sources'!T212</f>
        <v>0</v>
      </c>
      <c r="J2420" s="65">
        <f>'MT_Permitted Sources'!U212</f>
        <v>0</v>
      </c>
    </row>
    <row r="2421" spans="1:10" x14ac:dyDescent="0.2">
      <c r="A2421" s="143" t="str">
        <f>'MT_Permitted Sources'!A213</f>
        <v>MTDEQ Permitted Sources</v>
      </c>
      <c r="B2421" t="str">
        <f>'MT_Permitted Sources'!B213</f>
        <v>30</v>
      </c>
      <c r="C2421" s="143">
        <f>'MT_Permitted Sources'!D213</f>
        <v>30083</v>
      </c>
      <c r="D2421" s="143">
        <f>'MT_Permitted Sources'!L213</f>
        <v>20200253</v>
      </c>
      <c r="E2421" t="str">
        <f>'MT_Permitted Sources'!P213</f>
        <v>Compressor Engines</v>
      </c>
      <c r="F2421" s="65">
        <f>'MT_Permitted Sources'!Q213</f>
        <v>1.2414494472646191</v>
      </c>
      <c r="G2421" s="65">
        <f>'MT_Permitted Sources'!R213</f>
        <v>1.5113186190172294</v>
      </c>
      <c r="H2421" s="65">
        <f>'MT_Permitted Sources'!S213</f>
        <v>1.7271114420140936</v>
      </c>
      <c r="I2421" s="65">
        <f>'MT_Permitted Sources'!T213</f>
        <v>2.69100313713429E-3</v>
      </c>
      <c r="J2421" s="65">
        <f>'MT_Permitted Sources'!U213</f>
        <v>5.3948205749216008E-2</v>
      </c>
    </row>
    <row r="2422" spans="1:10" x14ac:dyDescent="0.2">
      <c r="A2422" s="143" t="str">
        <f>'MT_Permitted Sources'!A214</f>
        <v>MTDEQ Permitted Sources</v>
      </c>
      <c r="B2422" t="str">
        <f>'MT_Permitted Sources'!B214</f>
        <v>30</v>
      </c>
      <c r="C2422" s="143">
        <f>'MT_Permitted Sources'!D214</f>
        <v>30083</v>
      </c>
      <c r="D2422" s="143">
        <f>'MT_Permitted Sources'!L214</f>
        <v>20200253</v>
      </c>
      <c r="E2422" t="str">
        <f>'MT_Permitted Sources'!P214</f>
        <v>Compressor Engines</v>
      </c>
      <c r="F2422" s="65">
        <f>'MT_Permitted Sources'!Q214</f>
        <v>0.48809671187354819</v>
      </c>
      <c r="G2422" s="65">
        <f>'MT_Permitted Sources'!R214</f>
        <v>0.5941991212805573</v>
      </c>
      <c r="H2422" s="65">
        <f>'MT_Permitted Sources'!S214</f>
        <v>0.67902979160355259</v>
      </c>
      <c r="I2422" s="65">
        <f>'MT_Permitted Sources'!T214</f>
        <v>1.0251440522416344E-3</v>
      </c>
      <c r="J2422" s="65">
        <f>'MT_Permitted Sources'!U214</f>
        <v>2.1271739084013912E-2</v>
      </c>
    </row>
    <row r="2423" spans="1:10" x14ac:dyDescent="0.2">
      <c r="A2423" s="143" t="str">
        <f>'MT_Permitted Sources'!A215</f>
        <v>MTDEQ Permitted Sources</v>
      </c>
      <c r="B2423" t="str">
        <f>'MT_Permitted Sources'!B215</f>
        <v>30</v>
      </c>
      <c r="C2423" s="143">
        <f>'MT_Permitted Sources'!D215</f>
        <v>30083</v>
      </c>
      <c r="D2423" s="143">
        <f>'MT_Permitted Sources'!L215</f>
        <v>31000205</v>
      </c>
      <c r="E2423" t="str">
        <f>'MT_Permitted Sources'!P215</f>
        <v>Natural Gas Production, Flares</v>
      </c>
      <c r="F2423" s="65">
        <f>'MT_Permitted Sources'!Q215</f>
        <v>0.37891887030981414</v>
      </c>
      <c r="G2423" s="65">
        <f>'MT_Permitted Sources'!R215</f>
        <v>0.97914071289729099</v>
      </c>
      <c r="H2423" s="65">
        <f>'MT_Permitted Sources'!S215</f>
        <v>0.75835031264574904</v>
      </c>
      <c r="I2423" s="65">
        <f>'MT_Permitted Sources'!T215</f>
        <v>1.0251440522416344E-3</v>
      </c>
      <c r="J2423" s="65">
        <f>'MT_Permitted Sources'!U215</f>
        <v>1.0251440522416343E-2</v>
      </c>
    </row>
    <row r="2424" spans="1:10" x14ac:dyDescent="0.2">
      <c r="A2424" s="143" t="str">
        <f>'MT_Permitted Sources'!A216</f>
        <v>MTDEQ Permitted Sources</v>
      </c>
      <c r="B2424" t="str">
        <f>'MT_Permitted Sources'!B216</f>
        <v>30</v>
      </c>
      <c r="C2424" s="143">
        <f>'MT_Permitted Sources'!D216</f>
        <v>30083</v>
      </c>
      <c r="D2424" s="143">
        <f>'MT_Permitted Sources'!L216</f>
        <v>31000205</v>
      </c>
      <c r="E2424" t="str">
        <f>'MT_Permitted Sources'!P216</f>
        <v>Natural Gas Production, Flares</v>
      </c>
      <c r="F2424" s="65">
        <f>'MT_Permitted Sources'!Q216</f>
        <v>0.18452592940349416</v>
      </c>
      <c r="G2424" s="65">
        <f>'MT_Permitted Sources'!R216</f>
        <v>0.58715125592139605</v>
      </c>
      <c r="H2424" s="65">
        <f>'MT_Permitted Sources'!S216</f>
        <v>0.36879557279392794</v>
      </c>
      <c r="I2424" s="65">
        <f>'MT_Permitted Sources'!T216</f>
        <v>0</v>
      </c>
      <c r="J2424" s="65">
        <f>'MT_Permitted Sources'!U216</f>
        <v>0</v>
      </c>
    </row>
    <row r="2425" spans="1:10" x14ac:dyDescent="0.2">
      <c r="A2425" s="143" t="str">
        <f>'MT_Permitted Sources'!A217</f>
        <v>MTDEQ Permitted Sources</v>
      </c>
      <c r="B2425" t="str">
        <f>'MT_Permitted Sources'!B217</f>
        <v>30</v>
      </c>
      <c r="C2425" s="143">
        <f>'MT_Permitted Sources'!D217</f>
        <v>30083</v>
      </c>
      <c r="D2425" s="143">
        <f>'MT_Permitted Sources'!L217</f>
        <v>31000207</v>
      </c>
      <c r="E2425" t="str">
        <f>'MT_Permitted Sources'!P217</f>
        <v>Permitted Fugitives</v>
      </c>
      <c r="F2425" s="65">
        <f>'MT_Permitted Sources'!Q217</f>
        <v>0</v>
      </c>
      <c r="G2425" s="65">
        <f>'MT_Permitted Sources'!R217</f>
        <v>0</v>
      </c>
      <c r="H2425" s="65">
        <f>'MT_Permitted Sources'!S217</f>
        <v>0</v>
      </c>
      <c r="I2425" s="65">
        <f>'MT_Permitted Sources'!T217</f>
        <v>0</v>
      </c>
      <c r="J2425" s="65">
        <f>'MT_Permitted Sources'!U217</f>
        <v>0</v>
      </c>
    </row>
    <row r="2426" spans="1:10" x14ac:dyDescent="0.2">
      <c r="A2426" s="143" t="str">
        <f>'MT_Permitted Sources'!A218</f>
        <v>MTDEQ Permitted Sources</v>
      </c>
      <c r="B2426" t="str">
        <f>'MT_Permitted Sources'!B218</f>
        <v>30</v>
      </c>
      <c r="C2426" s="143">
        <f>'MT_Permitted Sources'!D218</f>
        <v>30083</v>
      </c>
      <c r="D2426" s="143">
        <f>'MT_Permitted Sources'!L218</f>
        <v>31000207</v>
      </c>
      <c r="E2426" t="str">
        <f>'MT_Permitted Sources'!P218</f>
        <v>Permitted Fugitives</v>
      </c>
      <c r="F2426" s="65">
        <f>'MT_Permitted Sources'!Q218</f>
        <v>0</v>
      </c>
      <c r="G2426" s="65">
        <f>'MT_Permitted Sources'!R218</f>
        <v>0.30626178560718825</v>
      </c>
      <c r="H2426" s="65">
        <f>'MT_Permitted Sources'!S218</f>
        <v>0</v>
      </c>
      <c r="I2426" s="65">
        <f>'MT_Permitted Sources'!T218</f>
        <v>0</v>
      </c>
      <c r="J2426" s="65">
        <f>'MT_Permitted Sources'!U218</f>
        <v>0</v>
      </c>
    </row>
    <row r="2427" spans="1:10" x14ac:dyDescent="0.2">
      <c r="A2427" s="143" t="str">
        <f>'MT_Permitted Sources'!A219</f>
        <v>MTDEQ Permitted Sources</v>
      </c>
      <c r="B2427" t="str">
        <f>'MT_Permitted Sources'!B219</f>
        <v>30</v>
      </c>
      <c r="C2427" s="143">
        <f>'MT_Permitted Sources'!D219</f>
        <v>30083</v>
      </c>
      <c r="D2427" s="143">
        <f>'MT_Permitted Sources'!L219</f>
        <v>31000205</v>
      </c>
      <c r="E2427" t="str">
        <f>'MT_Permitted Sources'!P219</f>
        <v>Natural Gas Production, Flares</v>
      </c>
      <c r="F2427" s="65">
        <f>'MT_Permitted Sources'!Q219</f>
        <v>0.16837991058068844</v>
      </c>
      <c r="G2427" s="65">
        <f>'MT_Permitted Sources'!R219</f>
        <v>5.6382922873289892E-3</v>
      </c>
      <c r="H2427" s="65">
        <f>'MT_Permitted Sources'!S219</f>
        <v>0.16837991058068844</v>
      </c>
      <c r="I2427" s="65">
        <f>'MT_Permitted Sources'!T219</f>
        <v>1.1532870587718385E-3</v>
      </c>
      <c r="J2427" s="65">
        <f>'MT_Permitted Sources'!U219</f>
        <v>1.2942443659550633E-2</v>
      </c>
    </row>
    <row r="2428" spans="1:10" x14ac:dyDescent="0.2">
      <c r="A2428" s="143" t="str">
        <f>'MT_Permitted Sources'!A220</f>
        <v>MTDEQ Permitted Sources</v>
      </c>
      <c r="B2428" t="str">
        <f>'MT_Permitted Sources'!B220</f>
        <v>30</v>
      </c>
      <c r="C2428" s="143">
        <f>'MT_Permitted Sources'!D220</f>
        <v>30083</v>
      </c>
      <c r="D2428" s="143">
        <f>'MT_Permitted Sources'!L220</f>
        <v>40301012</v>
      </c>
      <c r="E2428" t="str">
        <f>'MT_Permitted Sources'!P220</f>
        <v>Permitted Tank Losses</v>
      </c>
      <c r="F2428" s="65">
        <f>'MT_Permitted Sources'!Q220</f>
        <v>0</v>
      </c>
      <c r="G2428" s="65">
        <f>'MT_Permitted Sources'!R220</f>
        <v>0.24385614142697876</v>
      </c>
      <c r="H2428" s="65">
        <f>'MT_Permitted Sources'!S220</f>
        <v>0</v>
      </c>
      <c r="I2428" s="65">
        <f>'MT_Permitted Sources'!T220</f>
        <v>0</v>
      </c>
      <c r="J2428" s="65">
        <f>'MT_Permitted Sources'!U220</f>
        <v>0</v>
      </c>
    </row>
    <row r="2429" spans="1:10" x14ac:dyDescent="0.2">
      <c r="A2429" s="143" t="str">
        <f>'MT_Permitted Sources'!A221</f>
        <v>MTDEQ Permitted Sources</v>
      </c>
      <c r="B2429" t="str">
        <f>'MT_Permitted Sources'!B221</f>
        <v>30</v>
      </c>
      <c r="C2429" s="143">
        <f>'MT_Permitted Sources'!D221</f>
        <v>30083</v>
      </c>
      <c r="D2429" s="143">
        <f>'MT_Permitted Sources'!L221</f>
        <v>20200253</v>
      </c>
      <c r="E2429" t="str">
        <f>'MT_Permitted Sources'!P221</f>
        <v>Compressor Engines</v>
      </c>
      <c r="F2429" s="65">
        <f>'MT_Permitted Sources'!Q221</f>
        <v>1.2909126477852781</v>
      </c>
      <c r="G2429" s="65">
        <f>'MT_Permitted Sources'!R221</f>
        <v>1.7960523795273433</v>
      </c>
      <c r="H2429" s="65">
        <f>'MT_Permitted Sources'!S221</f>
        <v>2.0766855638284909</v>
      </c>
      <c r="I2429" s="65">
        <f>'MT_Permitted Sources'!T221</f>
        <v>2.8191461436644946E-3</v>
      </c>
      <c r="J2429" s="65">
        <f>'MT_Permitted Sources'!U221</f>
        <v>5.6126636860229479E-2</v>
      </c>
    </row>
    <row r="2430" spans="1:10" x14ac:dyDescent="0.2">
      <c r="A2430" s="143" t="str">
        <f>'MT_Permitted Sources'!A222</f>
        <v>MTDEQ Permitted Sources</v>
      </c>
      <c r="B2430" t="str">
        <f>'MT_Permitted Sources'!B222</f>
        <v>30</v>
      </c>
      <c r="C2430" s="143">
        <f>'MT_Permitted Sources'!D222</f>
        <v>30083</v>
      </c>
      <c r="D2430" s="143">
        <f>'MT_Permitted Sources'!L222</f>
        <v>20200253</v>
      </c>
      <c r="E2430" t="str">
        <f>'MT_Permitted Sources'!P222</f>
        <v>Compressor Engines</v>
      </c>
      <c r="F2430" s="65">
        <f>'MT_Permitted Sources'!Q222</f>
        <v>1.2909126477852781</v>
      </c>
      <c r="G2430" s="65">
        <f>'MT_Permitted Sources'!R222</f>
        <v>1.7960523795273433</v>
      </c>
      <c r="H2430" s="65">
        <f>'MT_Permitted Sources'!S222</f>
        <v>2.0766855638284909</v>
      </c>
      <c r="I2430" s="65">
        <f>'MT_Permitted Sources'!T222</f>
        <v>2.8191461436644946E-3</v>
      </c>
      <c r="J2430" s="65">
        <f>'MT_Permitted Sources'!U222</f>
        <v>5.6126636860229479E-2</v>
      </c>
    </row>
    <row r="2431" spans="1:10" x14ac:dyDescent="0.2">
      <c r="A2431" s="143" t="str">
        <f>'MT_Permitted Sources'!A223</f>
        <v>MTDEQ Permitted Sources</v>
      </c>
      <c r="B2431" t="str">
        <f>'MT_Permitted Sources'!B223</f>
        <v>30</v>
      </c>
      <c r="C2431" s="143">
        <f>'MT_Permitted Sources'!D223</f>
        <v>30083</v>
      </c>
      <c r="D2431" s="143">
        <f>'MT_Permitted Sources'!L223</f>
        <v>31000205</v>
      </c>
      <c r="E2431" t="str">
        <f>'MT_Permitted Sources'!P223</f>
        <v>Natural Gas Production, Flares</v>
      </c>
      <c r="F2431" s="65">
        <f>'MT_Permitted Sources'!Q223</f>
        <v>3.4237248484739986</v>
      </c>
      <c r="G2431" s="65">
        <f>'MT_Permitted Sources'!R223</f>
        <v>1.0180961868824732</v>
      </c>
      <c r="H2431" s="65">
        <f>'MT_Permitted Sources'!S223</f>
        <v>0.78859206218687716</v>
      </c>
      <c r="I2431" s="65">
        <f>'MT_Permitted Sources'!T223</f>
        <v>1.1532870587718385E-3</v>
      </c>
      <c r="J2431" s="65">
        <f>'MT_Permitted Sources'!U223</f>
        <v>5.6382922873289892E-3</v>
      </c>
    </row>
    <row r="2432" spans="1:10" x14ac:dyDescent="0.2">
      <c r="A2432" s="143" t="str">
        <f>'MT_Permitted Sources'!A224</f>
        <v>MTDEQ Permitted Sources</v>
      </c>
      <c r="B2432" t="str">
        <f>'MT_Permitted Sources'!B224</f>
        <v>30</v>
      </c>
      <c r="C2432" s="143">
        <f>'MT_Permitted Sources'!D224</f>
        <v>30083</v>
      </c>
      <c r="D2432" s="143">
        <f>'MT_Permitted Sources'!L224</f>
        <v>31000205</v>
      </c>
      <c r="E2432" t="str">
        <f>'MT_Permitted Sources'!P224</f>
        <v>Natural Gas Production, Flares</v>
      </c>
      <c r="F2432" s="65">
        <f>'MT_Permitted Sources'!Q224</f>
        <v>0.18452592940349416</v>
      </c>
      <c r="G2432" s="65">
        <f>'MT_Permitted Sources'!R224</f>
        <v>0.58715125592139605</v>
      </c>
      <c r="H2432" s="65">
        <f>'MT_Permitted Sources'!S224</f>
        <v>0.70709311003366726</v>
      </c>
      <c r="I2432" s="65">
        <f>'MT_Permitted Sources'!T224</f>
        <v>0</v>
      </c>
      <c r="J2432" s="65">
        <f>'MT_Permitted Sources'!U224</f>
        <v>1.281430065302043E-4</v>
      </c>
    </row>
    <row r="2433" spans="1:10" x14ac:dyDescent="0.2">
      <c r="A2433" s="143" t="str">
        <f>'MT_Permitted Sources'!A225</f>
        <v>MTDEQ Permitted Sources</v>
      </c>
      <c r="B2433" t="str">
        <f>'MT_Permitted Sources'!B225</f>
        <v>30</v>
      </c>
      <c r="C2433" s="143">
        <f>'MT_Permitted Sources'!D225</f>
        <v>30083</v>
      </c>
      <c r="D2433" s="143">
        <f>'MT_Permitted Sources'!L225</f>
        <v>31000207</v>
      </c>
      <c r="E2433" t="str">
        <f>'MT_Permitted Sources'!P225</f>
        <v>Permitted Fugitives</v>
      </c>
      <c r="F2433" s="65">
        <f>'MT_Permitted Sources'!Q225</f>
        <v>0</v>
      </c>
      <c r="G2433" s="65">
        <f>'MT_Permitted Sources'!R225</f>
        <v>0.91711949773667212</v>
      </c>
      <c r="H2433" s="65">
        <f>'MT_Permitted Sources'!S225</f>
        <v>0</v>
      </c>
      <c r="I2433" s="65">
        <f>'MT_Permitted Sources'!T225</f>
        <v>0</v>
      </c>
      <c r="J2433" s="65">
        <f>'MT_Permitted Sources'!U225</f>
        <v>0</v>
      </c>
    </row>
    <row r="2434" spans="1:10" x14ac:dyDescent="0.2">
      <c r="A2434" s="143" t="str">
        <f>'MT_Permitted Sources'!A226</f>
        <v>MTDEQ Permitted Sources</v>
      </c>
      <c r="B2434" t="str">
        <f>'MT_Permitted Sources'!B226</f>
        <v>30</v>
      </c>
      <c r="C2434" s="143">
        <f>'MT_Permitted Sources'!D226</f>
        <v>30083</v>
      </c>
      <c r="D2434" s="143">
        <f>'MT_Permitted Sources'!L226</f>
        <v>31000207</v>
      </c>
      <c r="E2434" t="str">
        <f>'MT_Permitted Sources'!P226</f>
        <v>Permitted Fugitives</v>
      </c>
      <c r="F2434" s="65">
        <f>'MT_Permitted Sources'!Q226</f>
        <v>0</v>
      </c>
      <c r="G2434" s="65">
        <f>'MT_Permitted Sources'!R226</f>
        <v>0.1915737947626554</v>
      </c>
      <c r="H2434" s="65">
        <f>'MT_Permitted Sources'!S226</f>
        <v>0</v>
      </c>
      <c r="I2434" s="65">
        <f>'MT_Permitted Sources'!T226</f>
        <v>0</v>
      </c>
      <c r="J2434" s="65">
        <f>'MT_Permitted Sources'!U226</f>
        <v>0</v>
      </c>
    </row>
    <row r="2435" spans="1:10" x14ac:dyDescent="0.2">
      <c r="A2435" s="143" t="str">
        <f>'MT_Permitted Sources'!A227</f>
        <v>MTDEQ Permitted Sources</v>
      </c>
      <c r="B2435" t="str">
        <f>'MT_Permitted Sources'!B227</f>
        <v>30</v>
      </c>
      <c r="C2435" s="143">
        <f>'MT_Permitted Sources'!D227</f>
        <v>30083</v>
      </c>
      <c r="D2435" s="143">
        <f>'MT_Permitted Sources'!L227</f>
        <v>31000205</v>
      </c>
      <c r="E2435" t="str">
        <f>'MT_Permitted Sources'!P227</f>
        <v>Natural Gas Production, Flares</v>
      </c>
      <c r="F2435" s="65">
        <f>'MT_Permitted Sources'!Q227</f>
        <v>0.16748290953497702</v>
      </c>
      <c r="G2435" s="65">
        <f>'MT_Permitted Sources'!R227</f>
        <v>5.6382922873289892E-3</v>
      </c>
      <c r="H2435" s="65">
        <f>'MT_Permitted Sources'!S227</f>
        <v>0.16748290953497702</v>
      </c>
      <c r="I2435" s="65">
        <f>'MT_Permitted Sources'!T227</f>
        <v>1.1532870587718385E-3</v>
      </c>
      <c r="J2435" s="65">
        <f>'MT_Permitted Sources'!U227</f>
        <v>1.281430065302043E-2</v>
      </c>
    </row>
    <row r="2436" spans="1:10" x14ac:dyDescent="0.2">
      <c r="A2436" s="143" t="str">
        <f>'MT_Permitted Sources'!A228</f>
        <v>MTDEQ Permitted Sources</v>
      </c>
      <c r="B2436" t="str">
        <f>'MT_Permitted Sources'!B228</f>
        <v>30</v>
      </c>
      <c r="C2436" s="143">
        <f>'MT_Permitted Sources'!D228</f>
        <v>30083</v>
      </c>
      <c r="D2436" s="143">
        <f>'MT_Permitted Sources'!L228</f>
        <v>40301012</v>
      </c>
      <c r="E2436" t="str">
        <f>'MT_Permitted Sources'!P228</f>
        <v>Permitted Tank Losses</v>
      </c>
      <c r="F2436" s="65">
        <f>'MT_Permitted Sources'!Q228</f>
        <v>0</v>
      </c>
      <c r="G2436" s="65">
        <f>'MT_Permitted Sources'!R228</f>
        <v>0.15249017777094309</v>
      </c>
      <c r="H2436" s="65">
        <f>'MT_Permitted Sources'!S228</f>
        <v>0</v>
      </c>
      <c r="I2436" s="65">
        <f>'MT_Permitted Sources'!T228</f>
        <v>0</v>
      </c>
      <c r="J2436" s="65">
        <f>'MT_Permitted Sources'!U228</f>
        <v>0</v>
      </c>
    </row>
    <row r="2437" spans="1:10" x14ac:dyDescent="0.2">
      <c r="A2437" s="143" t="str">
        <f>'MT_Permitted Sources'!A229</f>
        <v>MTDEQ Permitted Sources</v>
      </c>
      <c r="B2437" t="str">
        <f>'MT_Permitted Sources'!B229</f>
        <v>30</v>
      </c>
      <c r="C2437" s="143">
        <f>'MT_Permitted Sources'!D229</f>
        <v>30083</v>
      </c>
      <c r="D2437" s="143">
        <f>'MT_Permitted Sources'!L229</f>
        <v>20200253</v>
      </c>
      <c r="E2437" t="str">
        <f>'MT_Permitted Sources'!P229</f>
        <v>Compressor Engines</v>
      </c>
      <c r="F2437" s="65">
        <f>'MT_Permitted Sources'!Q229</f>
        <v>1.2838647824261169</v>
      </c>
      <c r="G2437" s="65">
        <f>'MT_Permitted Sources'!R229</f>
        <v>1.7861853680245177</v>
      </c>
      <c r="H2437" s="65">
        <f>'MT_Permitted Sources'!S229</f>
        <v>2.0652808362473025</v>
      </c>
      <c r="I2437" s="65">
        <f>'MT_Permitted Sources'!T229</f>
        <v>2.8191461436644946E-3</v>
      </c>
      <c r="J2437" s="65">
        <f>'MT_Permitted Sources'!U229</f>
        <v>5.587035084716907E-2</v>
      </c>
    </row>
    <row r="2438" spans="1:10" x14ac:dyDescent="0.2">
      <c r="A2438" s="143" t="str">
        <f>'MT_Permitted Sources'!A230</f>
        <v>MTDEQ Permitted Sources</v>
      </c>
      <c r="B2438" t="str">
        <f>'MT_Permitted Sources'!B230</f>
        <v>30</v>
      </c>
      <c r="C2438" s="143">
        <f>'MT_Permitted Sources'!D230</f>
        <v>30083</v>
      </c>
      <c r="D2438" s="143">
        <f>'MT_Permitted Sources'!L230</f>
        <v>31000205</v>
      </c>
      <c r="E2438" t="str">
        <f>'MT_Permitted Sources'!P230</f>
        <v>Natural Gas Production, Flares</v>
      </c>
      <c r="F2438" s="65">
        <f>'MT_Permitted Sources'!Q230</f>
        <v>0.39186131396936474</v>
      </c>
      <c r="G2438" s="65">
        <f>'MT_Permitted Sources'!R230</f>
        <v>2.0118452025242074E-2</v>
      </c>
      <c r="H2438" s="65">
        <f>'MT_Permitted Sources'!S230</f>
        <v>0.78423519996485025</v>
      </c>
      <c r="I2438" s="65">
        <f>'MT_Permitted Sources'!T230</f>
        <v>1.1532870587718385E-3</v>
      </c>
      <c r="J2438" s="65">
        <f>'MT_Permitted Sources'!U230</f>
        <v>1.0635869542006956E-2</v>
      </c>
    </row>
    <row r="2439" spans="1:10" x14ac:dyDescent="0.2">
      <c r="A2439" s="143" t="str">
        <f>'MT_Permitted Sources'!A231</f>
        <v>MTDEQ Permitted Sources</v>
      </c>
      <c r="B2439" t="str">
        <f>'MT_Permitted Sources'!B231</f>
        <v>30</v>
      </c>
      <c r="C2439" s="143">
        <f>'MT_Permitted Sources'!D231</f>
        <v>30083</v>
      </c>
      <c r="D2439" s="143">
        <f>'MT_Permitted Sources'!L231</f>
        <v>31000205</v>
      </c>
      <c r="E2439" t="str">
        <f>'MT_Permitted Sources'!P231</f>
        <v>Natural Gas Production, Flares</v>
      </c>
      <c r="F2439" s="65">
        <f>'MT_Permitted Sources'!Q231</f>
        <v>0.18452592940349416</v>
      </c>
      <c r="G2439" s="65">
        <f>'MT_Permitted Sources'!R231</f>
        <v>0.58715125592139605</v>
      </c>
      <c r="H2439" s="65">
        <f>'MT_Permitted Sources'!S231</f>
        <v>0.36879557279392794</v>
      </c>
      <c r="I2439" s="65">
        <f>'MT_Permitted Sources'!T231</f>
        <v>0</v>
      </c>
      <c r="J2439" s="65">
        <f>'MT_Permitted Sources'!U231</f>
        <v>0</v>
      </c>
    </row>
    <row r="2440" spans="1:10" x14ac:dyDescent="0.2">
      <c r="A2440" s="143" t="str">
        <f>'MT_Permitted Sources'!A232</f>
        <v>MTDEQ Permitted Sources</v>
      </c>
      <c r="B2440" t="str">
        <f>'MT_Permitted Sources'!B232</f>
        <v>30</v>
      </c>
      <c r="C2440" s="143">
        <f>'MT_Permitted Sources'!D232</f>
        <v>30083</v>
      </c>
      <c r="D2440" s="143">
        <f>'MT_Permitted Sources'!L232</f>
        <v>31000207</v>
      </c>
      <c r="E2440" t="str">
        <f>'MT_Permitted Sources'!P232</f>
        <v>Permitted Fugitives</v>
      </c>
      <c r="F2440" s="65">
        <f>'MT_Permitted Sources'!Q232</f>
        <v>0</v>
      </c>
      <c r="G2440" s="65">
        <f>'MT_Permitted Sources'!R232</f>
        <v>0.82037152780636791</v>
      </c>
      <c r="H2440" s="65">
        <f>'MT_Permitted Sources'!S232</f>
        <v>0</v>
      </c>
      <c r="I2440" s="65">
        <f>'MT_Permitted Sources'!T232</f>
        <v>0</v>
      </c>
      <c r="J2440" s="65">
        <f>'MT_Permitted Sources'!U232</f>
        <v>0</v>
      </c>
    </row>
    <row r="2441" spans="1:10" x14ac:dyDescent="0.2">
      <c r="A2441" s="143" t="str">
        <f>'MT_Permitted Sources'!A233</f>
        <v>MTDEQ Permitted Sources</v>
      </c>
      <c r="B2441" t="str">
        <f>'MT_Permitted Sources'!B233</f>
        <v>30</v>
      </c>
      <c r="C2441" s="143">
        <f>'MT_Permitted Sources'!D233</f>
        <v>30083</v>
      </c>
      <c r="D2441" s="143">
        <f>'MT_Permitted Sources'!L233</f>
        <v>31000207</v>
      </c>
      <c r="E2441" t="str">
        <f>'MT_Permitted Sources'!P233</f>
        <v>Permitted Fugitives</v>
      </c>
      <c r="F2441" s="65">
        <f>'MT_Permitted Sources'!Q233</f>
        <v>0</v>
      </c>
      <c r="G2441" s="65">
        <f>'MT_Permitted Sources'!R233</f>
        <v>0.33035267083486664</v>
      </c>
      <c r="H2441" s="65">
        <f>'MT_Permitted Sources'!S233</f>
        <v>0</v>
      </c>
      <c r="I2441" s="65">
        <f>'MT_Permitted Sources'!T233</f>
        <v>0</v>
      </c>
      <c r="J2441" s="65">
        <f>'MT_Permitted Sources'!U233</f>
        <v>0</v>
      </c>
    </row>
    <row r="2442" spans="1:10" x14ac:dyDescent="0.2">
      <c r="A2442" s="143" t="str">
        <f>'MT_Permitted Sources'!A234</f>
        <v>MTDEQ Permitted Sources</v>
      </c>
      <c r="B2442" t="str">
        <f>'MT_Permitted Sources'!B234</f>
        <v>30</v>
      </c>
      <c r="C2442" s="143">
        <f>'MT_Permitted Sources'!D234</f>
        <v>30083</v>
      </c>
      <c r="D2442" s="143">
        <f>'MT_Permitted Sources'!L234</f>
        <v>31000205</v>
      </c>
      <c r="E2442" t="str">
        <f>'MT_Permitted Sources'!P234</f>
        <v>Natural Gas Production, Flares</v>
      </c>
      <c r="F2442" s="65">
        <f>'MT_Permitted Sources'!Q234</f>
        <v>0.16837991058068844</v>
      </c>
      <c r="G2442" s="65">
        <f>'MT_Permitted Sources'!R234</f>
        <v>5.6382922873289892E-3</v>
      </c>
      <c r="H2442" s="65">
        <f>'MT_Permitted Sources'!S234</f>
        <v>0.16837991058068844</v>
      </c>
      <c r="I2442" s="65">
        <f>'MT_Permitted Sources'!T234</f>
        <v>1.1532870587718385E-3</v>
      </c>
      <c r="J2442" s="65">
        <f>'MT_Permitted Sources'!U234</f>
        <v>1.2942443659550633E-2</v>
      </c>
    </row>
    <row r="2443" spans="1:10" x14ac:dyDescent="0.2">
      <c r="A2443" s="143" t="str">
        <f>'MT_Permitted Sources'!A235</f>
        <v>MTDEQ Permitted Sources</v>
      </c>
      <c r="B2443" t="str">
        <f>'MT_Permitted Sources'!B235</f>
        <v>30</v>
      </c>
      <c r="C2443" s="143">
        <f>'MT_Permitted Sources'!D235</f>
        <v>30083</v>
      </c>
      <c r="D2443" s="143">
        <f>'MT_Permitted Sources'!L235</f>
        <v>40301012</v>
      </c>
      <c r="E2443" t="str">
        <f>'MT_Permitted Sources'!P235</f>
        <v>Permitted Tank Losses</v>
      </c>
      <c r="F2443" s="65">
        <f>'MT_Permitted Sources'!Q235</f>
        <v>0</v>
      </c>
      <c r="G2443" s="65">
        <f>'MT_Permitted Sources'!R235</f>
        <v>0.26294944939997922</v>
      </c>
      <c r="H2443" s="65">
        <f>'MT_Permitted Sources'!S235</f>
        <v>0</v>
      </c>
      <c r="I2443" s="65">
        <f>'MT_Permitted Sources'!T235</f>
        <v>0</v>
      </c>
      <c r="J2443" s="65">
        <f>'MT_Permitted Sources'!U235</f>
        <v>0</v>
      </c>
    </row>
    <row r="2444" spans="1:10" x14ac:dyDescent="0.2">
      <c r="A2444" s="143" t="str">
        <f>'MT_Permitted Sources'!A236</f>
        <v>MTDEQ Permitted Sources</v>
      </c>
      <c r="B2444" t="str">
        <f>'MT_Permitted Sources'!B236</f>
        <v>30</v>
      </c>
      <c r="C2444" s="143">
        <f>'MT_Permitted Sources'!D236</f>
        <v>30083</v>
      </c>
      <c r="D2444" s="143">
        <f>'MT_Permitted Sources'!L236</f>
        <v>20200253</v>
      </c>
      <c r="E2444" t="str">
        <f>'MT_Permitted Sources'!P236</f>
        <v>Compressor Engines</v>
      </c>
      <c r="F2444" s="65">
        <f>'MT_Permitted Sources'!Q236</f>
        <v>1.2909126477852781</v>
      </c>
      <c r="G2444" s="65">
        <f>'MT_Permitted Sources'!R236</f>
        <v>1.7960523795273433</v>
      </c>
      <c r="H2444" s="65">
        <f>'MT_Permitted Sources'!S236</f>
        <v>2.0766855638284909</v>
      </c>
      <c r="I2444" s="65">
        <f>'MT_Permitted Sources'!T236</f>
        <v>2.8191461436644946E-3</v>
      </c>
      <c r="J2444" s="65">
        <f>'MT_Permitted Sources'!U236</f>
        <v>5.6126636860229479E-2</v>
      </c>
    </row>
    <row r="2445" spans="1:10" x14ac:dyDescent="0.2">
      <c r="A2445" s="143" t="str">
        <f>'MT_Permitted Sources'!A237</f>
        <v>MTDEQ Permitted Sources</v>
      </c>
      <c r="B2445" t="str">
        <f>'MT_Permitted Sources'!B237</f>
        <v>30</v>
      </c>
      <c r="C2445" s="143">
        <f>'MT_Permitted Sources'!D237</f>
        <v>30083</v>
      </c>
      <c r="D2445" s="143">
        <f>'MT_Permitted Sources'!L237</f>
        <v>31000205</v>
      </c>
      <c r="E2445" t="str">
        <f>'MT_Permitted Sources'!P237</f>
        <v>Natural Gas Production, Flares</v>
      </c>
      <c r="F2445" s="65">
        <f>'MT_Permitted Sources'!Q237</f>
        <v>0.3940397450803782</v>
      </c>
      <c r="G2445" s="65">
        <f>'MT_Permitted Sources'!R237</f>
        <v>1.0180961868824732</v>
      </c>
      <c r="H2445" s="65">
        <f>'MT_Permitted Sources'!S237</f>
        <v>0.78859206218687716</v>
      </c>
      <c r="I2445" s="65">
        <f>'MT_Permitted Sources'!T237</f>
        <v>1.1532870587718385E-3</v>
      </c>
      <c r="J2445" s="65">
        <f>'MT_Permitted Sources'!U237</f>
        <v>1.0635869542006956E-2</v>
      </c>
    </row>
    <row r="2446" spans="1:10" x14ac:dyDescent="0.2">
      <c r="A2446" s="143" t="str">
        <f>'MT_Permitted Sources'!A238</f>
        <v>MTDEQ Permitted Sources</v>
      </c>
      <c r="B2446" t="str">
        <f>'MT_Permitted Sources'!B238</f>
        <v>30</v>
      </c>
      <c r="C2446" s="143">
        <f>'MT_Permitted Sources'!D238</f>
        <v>30083</v>
      </c>
      <c r="D2446" s="143">
        <f>'MT_Permitted Sources'!L238</f>
        <v>31000205</v>
      </c>
      <c r="E2446" t="str">
        <f>'MT_Permitted Sources'!P238</f>
        <v>Natural Gas Production, Flares</v>
      </c>
      <c r="F2446" s="65">
        <f>'MT_Permitted Sources'!Q238</f>
        <v>0.18452592940349416</v>
      </c>
      <c r="G2446" s="65">
        <f>'MT_Permitted Sources'!R238</f>
        <v>0.58715125592139605</v>
      </c>
      <c r="H2446" s="65">
        <f>'MT_Permitted Sources'!S238</f>
        <v>0.36879557279392794</v>
      </c>
      <c r="I2446" s="65">
        <f>'MT_Permitted Sources'!T238</f>
        <v>0</v>
      </c>
      <c r="J2446" s="65">
        <f>'MT_Permitted Sources'!U238</f>
        <v>0</v>
      </c>
    </row>
    <row r="2447" spans="1:10" x14ac:dyDescent="0.2">
      <c r="A2447" s="143" t="str">
        <f>'MT_Permitted Sources'!A239</f>
        <v>MTDEQ Permitted Sources</v>
      </c>
      <c r="B2447" t="str">
        <f>'MT_Permitted Sources'!B239</f>
        <v>30</v>
      </c>
      <c r="C2447" s="143">
        <f>'MT_Permitted Sources'!D239</f>
        <v>30083</v>
      </c>
      <c r="D2447" s="143">
        <f>'MT_Permitted Sources'!L239</f>
        <v>31000207</v>
      </c>
      <c r="E2447" t="str">
        <f>'MT_Permitted Sources'!P239</f>
        <v>Permitted Fugitives</v>
      </c>
      <c r="F2447" s="65">
        <f>'MT_Permitted Sources'!Q239</f>
        <v>0</v>
      </c>
      <c r="G2447" s="65">
        <f>'MT_Permitted Sources'!R239</f>
        <v>0</v>
      </c>
      <c r="H2447" s="65">
        <f>'MT_Permitted Sources'!S239</f>
        <v>0</v>
      </c>
      <c r="I2447" s="65">
        <f>'MT_Permitted Sources'!T239</f>
        <v>0</v>
      </c>
      <c r="J2447" s="65">
        <f>'MT_Permitted Sources'!U239</f>
        <v>0</v>
      </c>
    </row>
    <row r="2448" spans="1:10" x14ac:dyDescent="0.2">
      <c r="A2448" s="143" t="str">
        <f>'MT_Permitted Sources'!A240</f>
        <v>MTDEQ Permitted Sources</v>
      </c>
      <c r="B2448" t="str">
        <f>'MT_Permitted Sources'!B240</f>
        <v>30</v>
      </c>
      <c r="C2448" s="143">
        <f>'MT_Permitted Sources'!D240</f>
        <v>30083</v>
      </c>
      <c r="D2448" s="143">
        <f>'MT_Permitted Sources'!L240</f>
        <v>31000207</v>
      </c>
      <c r="E2448" t="str">
        <f>'MT_Permitted Sources'!P240</f>
        <v>Permitted Fugitives</v>
      </c>
      <c r="F2448" s="65">
        <f>'MT_Permitted Sources'!Q240</f>
        <v>0</v>
      </c>
      <c r="G2448" s="65">
        <f>'MT_Permitted Sources'!R240</f>
        <v>0.8451031280666973</v>
      </c>
      <c r="H2448" s="65">
        <f>'MT_Permitted Sources'!S240</f>
        <v>0</v>
      </c>
      <c r="I2448" s="65">
        <f>'MT_Permitted Sources'!T240</f>
        <v>0</v>
      </c>
      <c r="J2448" s="65">
        <f>'MT_Permitted Sources'!U240</f>
        <v>0</v>
      </c>
    </row>
    <row r="2449" spans="1:10" x14ac:dyDescent="0.2">
      <c r="A2449" s="143" t="str">
        <f>'MT_Permitted Sources'!A241</f>
        <v>MTDEQ Permitted Sources</v>
      </c>
      <c r="B2449" t="str">
        <f>'MT_Permitted Sources'!B241</f>
        <v>30</v>
      </c>
      <c r="C2449" s="143">
        <f>'MT_Permitted Sources'!D241</f>
        <v>30083</v>
      </c>
      <c r="D2449" s="143">
        <f>'MT_Permitted Sources'!L241</f>
        <v>31000205</v>
      </c>
      <c r="E2449" t="str">
        <f>'MT_Permitted Sources'!P241</f>
        <v>Natural Gas Production, Flares</v>
      </c>
      <c r="F2449" s="65">
        <f>'MT_Permitted Sources'!Q241</f>
        <v>0.16786733855456765</v>
      </c>
      <c r="G2449" s="65">
        <f>'MT_Permitted Sources'!R241</f>
        <v>5.6382922873289892E-3</v>
      </c>
      <c r="H2449" s="65">
        <f>'MT_Permitted Sources'!S241</f>
        <v>0.16786733855456765</v>
      </c>
      <c r="I2449" s="65">
        <f>'MT_Permitted Sources'!T241</f>
        <v>1.1532870587718385E-3</v>
      </c>
      <c r="J2449" s="65">
        <f>'MT_Permitted Sources'!U241</f>
        <v>1.281430065302043E-2</v>
      </c>
    </row>
    <row r="2450" spans="1:10" x14ac:dyDescent="0.2">
      <c r="A2450" s="143" t="str">
        <f>'MT_Permitted Sources'!A242</f>
        <v>MTDEQ Permitted Sources</v>
      </c>
      <c r="B2450" t="str">
        <f>'MT_Permitted Sources'!B242</f>
        <v>30</v>
      </c>
      <c r="C2450" s="143">
        <f>'MT_Permitted Sources'!D242</f>
        <v>30083</v>
      </c>
      <c r="D2450" s="143">
        <f>'MT_Permitted Sources'!L242</f>
        <v>40301012</v>
      </c>
      <c r="E2450" t="str">
        <f>'MT_Permitted Sources'!P242</f>
        <v>Permitted Tank Losses</v>
      </c>
      <c r="F2450" s="65">
        <f>'MT_Permitted Sources'!Q242</f>
        <v>0</v>
      </c>
      <c r="G2450" s="65">
        <f>'MT_Permitted Sources'!R242</f>
        <v>0.67287892729010279</v>
      </c>
      <c r="H2450" s="65">
        <f>'MT_Permitted Sources'!S242</f>
        <v>0</v>
      </c>
      <c r="I2450" s="65">
        <f>'MT_Permitted Sources'!T242</f>
        <v>0</v>
      </c>
      <c r="J2450" s="65">
        <f>'MT_Permitted Sources'!U242</f>
        <v>0</v>
      </c>
    </row>
    <row r="2451" spans="1:10" x14ac:dyDescent="0.2">
      <c r="A2451" s="143" t="str">
        <f>'MT_Permitted Sources'!A243</f>
        <v>MTDEQ Permitted Sources</v>
      </c>
      <c r="B2451" t="str">
        <f>'MT_Permitted Sources'!B243</f>
        <v>30</v>
      </c>
      <c r="C2451" s="143">
        <f>'MT_Permitted Sources'!D243</f>
        <v>30083</v>
      </c>
      <c r="D2451" s="143">
        <f>'MT_Permitted Sources'!L243</f>
        <v>20200253</v>
      </c>
      <c r="E2451" t="str">
        <f>'MT_Permitted Sources'!P243</f>
        <v>Compressor Engines</v>
      </c>
      <c r="F2451" s="65">
        <f>'MT_Permitted Sources'!Q243</f>
        <v>1.2873246436024324</v>
      </c>
      <c r="G2451" s="65">
        <f>'MT_Permitted Sources'!R243</f>
        <v>1.7911829452791956</v>
      </c>
      <c r="H2451" s="65">
        <f>'MT_Permitted Sources'!S243</f>
        <v>2.0710472715411621</v>
      </c>
      <c r="I2451" s="65">
        <f>'MT_Permitted Sources'!T243</f>
        <v>2.8191461436644946E-3</v>
      </c>
      <c r="J2451" s="65">
        <f>'MT_Permitted Sources'!U243</f>
        <v>5.5998493853699281E-2</v>
      </c>
    </row>
    <row r="2452" spans="1:10" x14ac:dyDescent="0.2">
      <c r="A2452" s="143" t="str">
        <f>'MT_Permitted Sources'!A244</f>
        <v>MTDEQ Permitted Sources</v>
      </c>
      <c r="B2452" t="str">
        <f>'MT_Permitted Sources'!B244</f>
        <v>30</v>
      </c>
      <c r="C2452" s="143">
        <f>'MT_Permitted Sources'!D244</f>
        <v>30083</v>
      </c>
      <c r="D2452" s="143">
        <f>'MT_Permitted Sources'!L244</f>
        <v>20200253</v>
      </c>
      <c r="E2452" t="str">
        <f>'MT_Permitted Sources'!P244</f>
        <v>Compressor Engines</v>
      </c>
      <c r="F2452" s="65">
        <f>'MT_Permitted Sources'!Q244</f>
        <v>1.2768169170669554</v>
      </c>
      <c r="G2452" s="65">
        <f>'MT_Permitted Sources'!R244</f>
        <v>1.776318356521692</v>
      </c>
      <c r="H2452" s="65">
        <f>'MT_Permitted Sources'!S244</f>
        <v>2.0538761086661146</v>
      </c>
      <c r="I2452" s="65">
        <f>'MT_Permitted Sources'!T244</f>
        <v>2.8191461436644946E-3</v>
      </c>
      <c r="J2452" s="65">
        <f>'MT_Permitted Sources'!U244</f>
        <v>5.5485921827578458E-2</v>
      </c>
    </row>
    <row r="2453" spans="1:10" x14ac:dyDescent="0.2">
      <c r="A2453" s="143" t="str">
        <f>'MT_Permitted Sources'!A245</f>
        <v>MTDEQ Permitted Sources</v>
      </c>
      <c r="B2453" t="str">
        <f>'MT_Permitted Sources'!B245</f>
        <v>30</v>
      </c>
      <c r="C2453" s="143">
        <f>'MT_Permitted Sources'!D245</f>
        <v>30083</v>
      </c>
      <c r="D2453" s="143">
        <f>'MT_Permitted Sources'!L245</f>
        <v>31000205</v>
      </c>
      <c r="E2453" t="str">
        <f>'MT_Permitted Sources'!P245</f>
        <v>Natural Gas Production, Flares</v>
      </c>
      <c r="F2453" s="65">
        <f>'MT_Permitted Sources'!Q245</f>
        <v>0.39288645802160632</v>
      </c>
      <c r="G2453" s="65">
        <f>'MT_Permitted Sources'!R245</f>
        <v>0.78474777199097112</v>
      </c>
      <c r="H2453" s="65">
        <f>'MT_Permitted Sources'!S245</f>
        <v>0.78474777199097112</v>
      </c>
      <c r="I2453" s="65">
        <f>'MT_Permitted Sources'!T245</f>
        <v>1.1532870587718385E-3</v>
      </c>
      <c r="J2453" s="65">
        <f>'MT_Permitted Sources'!U245</f>
        <v>1.0635869542006956E-2</v>
      </c>
    </row>
    <row r="2454" spans="1:10" x14ac:dyDescent="0.2">
      <c r="A2454" s="143" t="str">
        <f>'MT_Permitted Sources'!A246</f>
        <v>MTDEQ Permitted Sources</v>
      </c>
      <c r="B2454" t="str">
        <f>'MT_Permitted Sources'!B246</f>
        <v>30</v>
      </c>
      <c r="C2454" s="143">
        <f>'MT_Permitted Sources'!D246</f>
        <v>30083</v>
      </c>
      <c r="D2454" s="143">
        <f>'MT_Permitted Sources'!L246</f>
        <v>31000205</v>
      </c>
      <c r="E2454" t="str">
        <f>'MT_Permitted Sources'!P246</f>
        <v>Natural Gas Production, Flares</v>
      </c>
      <c r="F2454" s="65">
        <f>'MT_Permitted Sources'!Q246</f>
        <v>0.18452592940349416</v>
      </c>
      <c r="G2454" s="65">
        <f>'MT_Permitted Sources'!R246</f>
        <v>0.64648146794488059</v>
      </c>
      <c r="H2454" s="65">
        <f>'MT_Permitted Sources'!S246</f>
        <v>0.36879557279392794</v>
      </c>
      <c r="I2454" s="65">
        <f>'MT_Permitted Sources'!T246</f>
        <v>0</v>
      </c>
      <c r="J2454" s="65">
        <f>'MT_Permitted Sources'!U246</f>
        <v>0</v>
      </c>
    </row>
    <row r="2455" spans="1:10" x14ac:dyDescent="0.2">
      <c r="A2455" s="143" t="str">
        <f>'MT_Permitted Sources'!A247</f>
        <v>MTDEQ Permitted Sources</v>
      </c>
      <c r="B2455" t="str">
        <f>'MT_Permitted Sources'!B247</f>
        <v>30</v>
      </c>
      <c r="C2455" s="143">
        <f>'MT_Permitted Sources'!D247</f>
        <v>30083</v>
      </c>
      <c r="D2455" s="143">
        <f>'MT_Permitted Sources'!L247</f>
        <v>31000207</v>
      </c>
      <c r="E2455" t="str">
        <f>'MT_Permitted Sources'!P247</f>
        <v>Permitted Fugitives</v>
      </c>
      <c r="F2455" s="65">
        <f>'MT_Permitted Sources'!Q247</f>
        <v>0</v>
      </c>
      <c r="G2455" s="65">
        <f>'MT_Permitted Sources'!R247</f>
        <v>0</v>
      </c>
      <c r="H2455" s="65">
        <f>'MT_Permitted Sources'!S247</f>
        <v>0</v>
      </c>
      <c r="I2455" s="65">
        <f>'MT_Permitted Sources'!T247</f>
        <v>0</v>
      </c>
      <c r="J2455" s="65">
        <f>'MT_Permitted Sources'!U247</f>
        <v>0</v>
      </c>
    </row>
    <row r="2456" spans="1:10" x14ac:dyDescent="0.2">
      <c r="A2456" s="143" t="str">
        <f>'MT_Permitted Sources'!A248</f>
        <v>MTDEQ Permitted Sources</v>
      </c>
      <c r="B2456" t="str">
        <f>'MT_Permitted Sources'!B248</f>
        <v>30</v>
      </c>
      <c r="C2456" s="143">
        <f>'MT_Permitted Sources'!D248</f>
        <v>30083</v>
      </c>
      <c r="D2456" s="143">
        <f>'MT_Permitted Sources'!L248</f>
        <v>40301012</v>
      </c>
      <c r="E2456" t="str">
        <f>'MT_Permitted Sources'!P248</f>
        <v>Permitted Tank Losses</v>
      </c>
      <c r="F2456" s="65">
        <f>'MT_Permitted Sources'!Q248</f>
        <v>0</v>
      </c>
      <c r="G2456" s="65">
        <f>'MT_Permitted Sources'!R248</f>
        <v>6.0405331848273001</v>
      </c>
      <c r="H2456" s="65">
        <f>'MT_Permitted Sources'!S248</f>
        <v>0</v>
      </c>
      <c r="I2456" s="65">
        <f>'MT_Permitted Sources'!T248</f>
        <v>0</v>
      </c>
      <c r="J2456" s="65">
        <f>'MT_Permitted Sources'!U248</f>
        <v>0</v>
      </c>
    </row>
    <row r="2457" spans="1:10" x14ac:dyDescent="0.2">
      <c r="A2457" s="143" t="str">
        <f>'MT_Permitted Sources'!A249</f>
        <v>MTDEQ Permitted Sources</v>
      </c>
      <c r="B2457" t="str">
        <f>'MT_Permitted Sources'!B249</f>
        <v>30</v>
      </c>
      <c r="C2457" s="143">
        <f>'MT_Permitted Sources'!D249</f>
        <v>30083</v>
      </c>
      <c r="D2457" s="143">
        <f>'MT_Permitted Sources'!L249</f>
        <v>31000207</v>
      </c>
      <c r="E2457" t="str">
        <f>'MT_Permitted Sources'!P249</f>
        <v>Permitted Fugitives</v>
      </c>
      <c r="F2457" s="65">
        <f>'MT_Permitted Sources'!Q249</f>
        <v>0</v>
      </c>
      <c r="G2457" s="65">
        <f>'MT_Permitted Sources'!R249</f>
        <v>10.110098786213529</v>
      </c>
      <c r="H2457" s="65">
        <f>'MT_Permitted Sources'!S249</f>
        <v>0</v>
      </c>
      <c r="I2457" s="65">
        <f>'MT_Permitted Sources'!T249</f>
        <v>0</v>
      </c>
      <c r="J2457" s="65">
        <f>'MT_Permitted Sources'!U249</f>
        <v>0</v>
      </c>
    </row>
    <row r="2458" spans="1:10" x14ac:dyDescent="0.2">
      <c r="A2458" s="143" t="str">
        <f>'MT_Permitted Sources'!A250</f>
        <v>MTDEQ Permitted Sources</v>
      </c>
      <c r="B2458" t="str">
        <f>'MT_Permitted Sources'!B250</f>
        <v>30</v>
      </c>
      <c r="C2458" s="143">
        <f>'MT_Permitted Sources'!D250</f>
        <v>30083</v>
      </c>
      <c r="D2458" s="143">
        <f>'MT_Permitted Sources'!L250</f>
        <v>30502504</v>
      </c>
      <c r="E2458" t="str">
        <f>'MT_Permitted Sources'!P250</f>
        <v>Natural Gas Production, Other Not Classified</v>
      </c>
      <c r="F2458" s="65">
        <f>'MT_Permitted Sources'!Q250</f>
        <v>0</v>
      </c>
      <c r="G2458" s="65">
        <f>'MT_Permitted Sources'!R250</f>
        <v>0</v>
      </c>
      <c r="H2458" s="65">
        <f>'MT_Permitted Sources'!S250</f>
        <v>0</v>
      </c>
      <c r="I2458" s="65">
        <f>'MT_Permitted Sources'!T250</f>
        <v>0</v>
      </c>
      <c r="J2458" s="65">
        <f>'MT_Permitted Sources'!U250</f>
        <v>0.61559900337110141</v>
      </c>
    </row>
    <row r="2459" spans="1:10" x14ac:dyDescent="0.2">
      <c r="A2459" s="143" t="str">
        <f>'MT_Permitted Sources'!A251</f>
        <v>MTDEQ Permitted Sources</v>
      </c>
      <c r="B2459" t="str">
        <f>'MT_Permitted Sources'!B251</f>
        <v>30</v>
      </c>
      <c r="C2459" s="143">
        <f>'MT_Permitted Sources'!D251</f>
        <v>30083</v>
      </c>
      <c r="D2459" s="143">
        <f>'MT_Permitted Sources'!L251</f>
        <v>40301012</v>
      </c>
      <c r="E2459" t="str">
        <f>'MT_Permitted Sources'!P251</f>
        <v>Permitted Tank Losses</v>
      </c>
      <c r="F2459" s="65">
        <f>'MT_Permitted Sources'!Q251</f>
        <v>0</v>
      </c>
      <c r="G2459" s="65">
        <f>'MT_Permitted Sources'!R251</f>
        <v>7.2657084702625836</v>
      </c>
      <c r="H2459" s="65">
        <f>'MT_Permitted Sources'!S251</f>
        <v>0</v>
      </c>
      <c r="I2459" s="65">
        <f>'MT_Permitted Sources'!T251</f>
        <v>0</v>
      </c>
      <c r="J2459" s="65">
        <f>'MT_Permitted Sources'!U251</f>
        <v>0</v>
      </c>
    </row>
    <row r="2460" spans="1:10" x14ac:dyDescent="0.2">
      <c r="A2460" s="143" t="str">
        <f>'MT_Permitted Sources'!A252</f>
        <v>MTDEQ Permitted Sources</v>
      </c>
      <c r="B2460" t="str">
        <f>'MT_Permitted Sources'!B252</f>
        <v>30</v>
      </c>
      <c r="C2460" s="143">
        <f>'MT_Permitted Sources'!D252</f>
        <v>30083</v>
      </c>
      <c r="D2460" s="143">
        <f>'MT_Permitted Sources'!L252</f>
        <v>31000207</v>
      </c>
      <c r="E2460" t="str">
        <f>'MT_Permitted Sources'!P252</f>
        <v>Permitted Fugitives</v>
      </c>
      <c r="F2460" s="65">
        <f>'MT_Permitted Sources'!Q252</f>
        <v>0</v>
      </c>
      <c r="G2460" s="65">
        <f>'MT_Permitted Sources'!R252</f>
        <v>0.21028267371606524</v>
      </c>
      <c r="H2460" s="65">
        <f>'MT_Permitted Sources'!S252</f>
        <v>0</v>
      </c>
      <c r="I2460" s="65">
        <f>'MT_Permitted Sources'!T252</f>
        <v>0</v>
      </c>
      <c r="J2460" s="65">
        <f>'MT_Permitted Sources'!U252</f>
        <v>0</v>
      </c>
    </row>
    <row r="2461" spans="1:10" x14ac:dyDescent="0.2">
      <c r="A2461" s="143" t="str">
        <f>'MT_Permitted Sources'!A253</f>
        <v>MTDEQ Permitted Sources</v>
      </c>
      <c r="B2461" t="str">
        <f>'MT_Permitted Sources'!B253</f>
        <v>30</v>
      </c>
      <c r="C2461" s="143">
        <f>'MT_Permitted Sources'!D253</f>
        <v>30083</v>
      </c>
      <c r="D2461" s="143">
        <f>'MT_Permitted Sources'!L253</f>
        <v>31000205</v>
      </c>
      <c r="E2461" t="str">
        <f>'MT_Permitted Sources'!P253</f>
        <v>Natural Gas Production, Flares</v>
      </c>
      <c r="F2461" s="65">
        <f>'MT_Permitted Sources'!Q253</f>
        <v>0.16286976129988964</v>
      </c>
      <c r="G2461" s="65">
        <f>'MT_Permitted Sources'!R253</f>
        <v>5.38200627426858E-3</v>
      </c>
      <c r="H2461" s="65">
        <f>'MT_Permitted Sources'!S253</f>
        <v>0.16286976129988964</v>
      </c>
      <c r="I2461" s="65">
        <f>'MT_Permitted Sources'!T253</f>
        <v>1.0251440522416344E-3</v>
      </c>
      <c r="J2461" s="65">
        <f>'MT_Permitted Sources'!U253</f>
        <v>1.2429871633429818E-2</v>
      </c>
    </row>
    <row r="2462" spans="1:10" x14ac:dyDescent="0.2">
      <c r="A2462" s="143" t="str">
        <f>'MT_Permitted Sources'!A254</f>
        <v>MTDEQ Permitted Sources</v>
      </c>
      <c r="B2462" t="str">
        <f>'MT_Permitted Sources'!B254</f>
        <v>30</v>
      </c>
      <c r="C2462" s="143">
        <f>'MT_Permitted Sources'!D254</f>
        <v>30083</v>
      </c>
      <c r="D2462" s="143">
        <f>'MT_Permitted Sources'!L254</f>
        <v>40301012</v>
      </c>
      <c r="E2462" t="str">
        <f>'MT_Permitted Sources'!P254</f>
        <v>Permitted Tank Losses</v>
      </c>
      <c r="F2462" s="65">
        <f>'MT_Permitted Sources'!Q254</f>
        <v>0</v>
      </c>
      <c r="G2462" s="65">
        <f>'MT_Permitted Sources'!R254</f>
        <v>0.16748290953497702</v>
      </c>
      <c r="H2462" s="65">
        <f>'MT_Permitted Sources'!S254</f>
        <v>0</v>
      </c>
      <c r="I2462" s="65">
        <f>'MT_Permitted Sources'!T254</f>
        <v>0</v>
      </c>
      <c r="J2462" s="65">
        <f>'MT_Permitted Sources'!U254</f>
        <v>0</v>
      </c>
    </row>
    <row r="2463" spans="1:10" x14ac:dyDescent="0.2">
      <c r="A2463" s="143" t="str">
        <f>'MT_Permitted Sources'!A255</f>
        <v>MTDEQ Permitted Sources</v>
      </c>
      <c r="B2463" t="str">
        <f>'MT_Permitted Sources'!B255</f>
        <v>30</v>
      </c>
      <c r="C2463" s="143">
        <f>'MT_Permitted Sources'!D255</f>
        <v>30083</v>
      </c>
      <c r="D2463" s="143">
        <f>'MT_Permitted Sources'!L255</f>
        <v>20200253</v>
      </c>
      <c r="E2463" t="str">
        <f>'MT_Permitted Sources'!P255</f>
        <v>Compressor Engines</v>
      </c>
      <c r="F2463" s="65">
        <f>'MT_Permitted Sources'!Q255</f>
        <v>1.2484973126237806</v>
      </c>
      <c r="G2463" s="65">
        <f>'MT_Permitted Sources'!R255</f>
        <v>1.736978453516919</v>
      </c>
      <c r="H2463" s="65">
        <f>'MT_Permitted Sources'!S255</f>
        <v>2.0083853413478918</v>
      </c>
      <c r="I2463" s="65">
        <f>'MT_Permitted Sources'!T255</f>
        <v>2.69100313713429E-3</v>
      </c>
      <c r="J2463" s="65">
        <f>'MT_Permitted Sources'!U255</f>
        <v>5.433263476880662E-2</v>
      </c>
    </row>
    <row r="2464" spans="1:10" x14ac:dyDescent="0.2">
      <c r="A2464" s="143" t="str">
        <f>'MT_Permitted Sources'!A256</f>
        <v>MTDEQ Permitted Sources</v>
      </c>
      <c r="B2464" t="str">
        <f>'MT_Permitted Sources'!B256</f>
        <v>30</v>
      </c>
      <c r="C2464" s="143">
        <f>'MT_Permitted Sources'!D256</f>
        <v>30083</v>
      </c>
      <c r="D2464" s="143">
        <f>'MT_Permitted Sources'!L256</f>
        <v>31000205</v>
      </c>
      <c r="E2464" t="str">
        <f>'MT_Permitted Sources'!P256</f>
        <v>Natural Gas Production, Flares</v>
      </c>
      <c r="F2464" s="65">
        <f>'MT_Permitted Sources'!Q256</f>
        <v>0.38109730142082759</v>
      </c>
      <c r="G2464" s="65">
        <f>'MT_Permitted Sources'!R256</f>
        <v>1.9477736992591053E-2</v>
      </c>
      <c r="H2464" s="65">
        <f>'MT_Permitted Sources'!S256</f>
        <v>0.76270717486777595</v>
      </c>
      <c r="I2464" s="65">
        <f>'MT_Permitted Sources'!T256</f>
        <v>1.0251440522416344E-3</v>
      </c>
      <c r="J2464" s="65">
        <f>'MT_Permitted Sources'!U256</f>
        <v>1.0251440522416343E-2</v>
      </c>
    </row>
    <row r="2465" spans="1:10" x14ac:dyDescent="0.2">
      <c r="A2465" s="143" t="str">
        <f>'MT_Permitted Sources'!A257</f>
        <v>MTDEQ Permitted Sources</v>
      </c>
      <c r="B2465" t="str">
        <f>'MT_Permitted Sources'!B257</f>
        <v>30</v>
      </c>
      <c r="C2465" s="143">
        <f>'MT_Permitted Sources'!D257</f>
        <v>30083</v>
      </c>
      <c r="D2465" s="143">
        <f>'MT_Permitted Sources'!L257</f>
        <v>31000205</v>
      </c>
      <c r="E2465" t="str">
        <f>'MT_Permitted Sources'!P257</f>
        <v>Natural Gas Production, Flares</v>
      </c>
      <c r="F2465" s="65">
        <f>'MT_Permitted Sources'!Q257</f>
        <v>0.18452592940349416</v>
      </c>
      <c r="G2465" s="65">
        <f>'MT_Permitted Sources'!R257</f>
        <v>0.58715125592139605</v>
      </c>
      <c r="H2465" s="65">
        <f>'MT_Permitted Sources'!S257</f>
        <v>0.36879557279392794</v>
      </c>
      <c r="I2465" s="65">
        <f>'MT_Permitted Sources'!T257</f>
        <v>0</v>
      </c>
      <c r="J2465" s="65">
        <f>'MT_Permitted Sources'!U257</f>
        <v>0</v>
      </c>
    </row>
    <row r="2466" spans="1:10" x14ac:dyDescent="0.2">
      <c r="A2466" s="143" t="str">
        <f>'MT_Permitted Sources'!A258</f>
        <v>MTDEQ Permitted Sources</v>
      </c>
      <c r="B2466" t="str">
        <f>'MT_Permitted Sources'!B258</f>
        <v>30</v>
      </c>
      <c r="C2466" s="143">
        <f>'MT_Permitted Sources'!D258</f>
        <v>30083</v>
      </c>
      <c r="D2466" s="143">
        <f>'MT_Permitted Sources'!L258</f>
        <v>31000207</v>
      </c>
      <c r="E2466" t="str">
        <f>'MT_Permitted Sources'!P258</f>
        <v>Permitted Fugitives</v>
      </c>
      <c r="F2466" s="65">
        <f>'MT_Permitted Sources'!Q258</f>
        <v>0</v>
      </c>
      <c r="G2466" s="65">
        <f>'MT_Permitted Sources'!R258</f>
        <v>0.89546332963306763</v>
      </c>
      <c r="H2466" s="65">
        <f>'MT_Permitted Sources'!S258</f>
        <v>0</v>
      </c>
      <c r="I2466" s="65">
        <f>'MT_Permitted Sources'!T258</f>
        <v>0</v>
      </c>
      <c r="J2466" s="65">
        <f>'MT_Permitted Sources'!U258</f>
        <v>0</v>
      </c>
    </row>
    <row r="2467" spans="1:10" x14ac:dyDescent="0.2">
      <c r="A2467" s="143" t="str">
        <f>'MT_Permitted Sources'!A259</f>
        <v>MTDEQ Permitted Sources</v>
      </c>
      <c r="B2467" t="str">
        <f>'MT_Permitted Sources'!B259</f>
        <v>30</v>
      </c>
      <c r="C2467" s="143">
        <f>'MT_Permitted Sources'!D259</f>
        <v>30083</v>
      </c>
      <c r="D2467" s="143">
        <f>'MT_Permitted Sources'!L259</f>
        <v>31000207</v>
      </c>
      <c r="E2467" t="str">
        <f>'MT_Permitted Sources'!P259</f>
        <v>Permitted Fugitives</v>
      </c>
      <c r="F2467" s="65">
        <f>'MT_Permitted Sources'!Q259</f>
        <v>0</v>
      </c>
      <c r="G2467" s="65">
        <f>'MT_Permitted Sources'!R259</f>
        <v>0.20631024051362892</v>
      </c>
      <c r="H2467" s="65">
        <f>'MT_Permitted Sources'!S259</f>
        <v>0</v>
      </c>
      <c r="I2467" s="65">
        <f>'MT_Permitted Sources'!T259</f>
        <v>0</v>
      </c>
      <c r="J2467" s="65">
        <f>'MT_Permitted Sources'!U259</f>
        <v>0</v>
      </c>
    </row>
    <row r="2468" spans="1:10" x14ac:dyDescent="0.2">
      <c r="A2468" s="143" t="str">
        <f>'MT_Permitted Sources'!A260</f>
        <v>MTDEQ Permitted Sources</v>
      </c>
      <c r="B2468" t="str">
        <f>'MT_Permitted Sources'!B260</f>
        <v>30</v>
      </c>
      <c r="C2468" s="143">
        <f>'MT_Permitted Sources'!D260</f>
        <v>30083</v>
      </c>
      <c r="D2468" s="143">
        <f>'MT_Permitted Sources'!L260</f>
        <v>31000205</v>
      </c>
      <c r="E2468" t="str">
        <f>'MT_Permitted Sources'!P260</f>
        <v>Natural Gas Production, Flares</v>
      </c>
      <c r="F2468" s="65">
        <f>'MT_Permitted Sources'!Q260</f>
        <v>0.16837991058068844</v>
      </c>
      <c r="G2468" s="65">
        <f>'MT_Permitted Sources'!R260</f>
        <v>5.6382922873289892E-3</v>
      </c>
      <c r="H2468" s="65">
        <f>'MT_Permitted Sources'!S260</f>
        <v>0.16837991058068844</v>
      </c>
      <c r="I2468" s="65">
        <f>'MT_Permitted Sources'!T260</f>
        <v>1.1532870587718385E-3</v>
      </c>
      <c r="J2468" s="65">
        <f>'MT_Permitted Sources'!U260</f>
        <v>1.2942443659550633E-2</v>
      </c>
    </row>
    <row r="2469" spans="1:10" x14ac:dyDescent="0.2">
      <c r="A2469" s="143" t="str">
        <f>'MT_Permitted Sources'!A261</f>
        <v>MTDEQ Permitted Sources</v>
      </c>
      <c r="B2469" t="str">
        <f>'MT_Permitted Sources'!B261</f>
        <v>30</v>
      </c>
      <c r="C2469" s="143">
        <f>'MT_Permitted Sources'!D261</f>
        <v>30083</v>
      </c>
      <c r="D2469" s="143">
        <f>'MT_Permitted Sources'!L261</f>
        <v>40301012</v>
      </c>
      <c r="E2469" t="str">
        <f>'MT_Permitted Sources'!P261</f>
        <v>Permitted Tank Losses</v>
      </c>
      <c r="F2469" s="65">
        <f>'MT_Permitted Sources'!Q261</f>
        <v>0</v>
      </c>
      <c r="G2469" s="65">
        <f>'MT_Permitted Sources'!R261</f>
        <v>0.16427933437172193</v>
      </c>
      <c r="H2469" s="65">
        <f>'MT_Permitted Sources'!S261</f>
        <v>0</v>
      </c>
      <c r="I2469" s="65">
        <f>'MT_Permitted Sources'!T261</f>
        <v>0</v>
      </c>
      <c r="J2469" s="65">
        <f>'MT_Permitted Sources'!U261</f>
        <v>0</v>
      </c>
    </row>
    <row r="2470" spans="1:10" x14ac:dyDescent="0.2">
      <c r="A2470" s="143" t="str">
        <f>'MT_Permitted Sources'!A262</f>
        <v>MTDEQ Permitted Sources</v>
      </c>
      <c r="B2470" t="str">
        <f>'MT_Permitted Sources'!B262</f>
        <v>30</v>
      </c>
      <c r="C2470" s="143">
        <f>'MT_Permitted Sources'!D262</f>
        <v>30083</v>
      </c>
      <c r="D2470" s="143">
        <f>'MT_Permitted Sources'!L262</f>
        <v>20200253</v>
      </c>
      <c r="E2470" t="str">
        <f>'MT_Permitted Sources'!P262</f>
        <v>Compressor Engines</v>
      </c>
      <c r="F2470" s="65">
        <f>'MT_Permitted Sources'!Q262</f>
        <v>1.2909126477852781</v>
      </c>
      <c r="G2470" s="65">
        <f>'MT_Permitted Sources'!R262</f>
        <v>1.7960523795273433</v>
      </c>
      <c r="H2470" s="65">
        <f>'MT_Permitted Sources'!S262</f>
        <v>2.0766855638284909</v>
      </c>
      <c r="I2470" s="65">
        <f>'MT_Permitted Sources'!T262</f>
        <v>2.8191461436644946E-3</v>
      </c>
      <c r="J2470" s="65">
        <f>'MT_Permitted Sources'!U262</f>
        <v>5.6126636860229479E-2</v>
      </c>
    </row>
    <row r="2471" spans="1:10" x14ac:dyDescent="0.2">
      <c r="A2471" s="143" t="str">
        <f>'MT_Permitted Sources'!A263</f>
        <v>MTDEQ Permitted Sources</v>
      </c>
      <c r="B2471" t="str">
        <f>'MT_Permitted Sources'!B263</f>
        <v>30</v>
      </c>
      <c r="C2471" s="143">
        <f>'MT_Permitted Sources'!D263</f>
        <v>30083</v>
      </c>
      <c r="D2471" s="143">
        <f>'MT_Permitted Sources'!L263</f>
        <v>31000205</v>
      </c>
      <c r="E2471" t="str">
        <f>'MT_Permitted Sources'!P263</f>
        <v>Natural Gas Production, Flares</v>
      </c>
      <c r="F2471" s="65">
        <f>'MT_Permitted Sources'!Q263</f>
        <v>0.39737146325016348</v>
      </c>
      <c r="G2471" s="65">
        <f>'MT_Permitted Sources'!R263</f>
        <v>2.0246595031772282E-2</v>
      </c>
      <c r="H2471" s="65">
        <f>'MT_Permitted Sources'!S263</f>
        <v>0.78577291604321264</v>
      </c>
      <c r="I2471" s="65">
        <f>'MT_Permitted Sources'!T263</f>
        <v>1.1532870587718385E-3</v>
      </c>
      <c r="J2471" s="65">
        <f>'MT_Permitted Sources'!U263</f>
        <v>1.0635869542006956E-2</v>
      </c>
    </row>
    <row r="2472" spans="1:10" x14ac:dyDescent="0.2">
      <c r="A2472" s="143" t="str">
        <f>'MT_Permitted Sources'!A264</f>
        <v>MTDEQ Permitted Sources</v>
      </c>
      <c r="B2472" t="str">
        <f>'MT_Permitted Sources'!B264</f>
        <v>30</v>
      </c>
      <c r="C2472" s="143">
        <f>'MT_Permitted Sources'!D264</f>
        <v>30083</v>
      </c>
      <c r="D2472" s="143">
        <f>'MT_Permitted Sources'!L264</f>
        <v>31000205</v>
      </c>
      <c r="E2472" t="str">
        <f>'MT_Permitted Sources'!P264</f>
        <v>Natural Gas Production, Flares</v>
      </c>
      <c r="F2472" s="65">
        <f>'MT_Permitted Sources'!Q264</f>
        <v>0.18452592940349416</v>
      </c>
      <c r="G2472" s="65">
        <f>'MT_Permitted Sources'!R264</f>
        <v>0.58715125592139605</v>
      </c>
      <c r="H2472" s="65">
        <f>'MT_Permitted Sources'!S264</f>
        <v>0.36879557279392794</v>
      </c>
      <c r="I2472" s="65">
        <f>'MT_Permitted Sources'!T264</f>
        <v>0</v>
      </c>
      <c r="J2472" s="65">
        <f>'MT_Permitted Sources'!U264</f>
        <v>0</v>
      </c>
    </row>
    <row r="2473" spans="1:10" x14ac:dyDescent="0.2">
      <c r="A2473" s="143" t="str">
        <f>'MT_Permitted Sources'!A265</f>
        <v>MTDEQ Permitted Sources</v>
      </c>
      <c r="B2473" t="str">
        <f>'MT_Permitted Sources'!B265</f>
        <v>30</v>
      </c>
      <c r="C2473" s="143">
        <f>'MT_Permitted Sources'!D265</f>
        <v>30083</v>
      </c>
      <c r="D2473" s="143">
        <f>'MT_Permitted Sources'!L265</f>
        <v>31000207</v>
      </c>
      <c r="E2473" t="str">
        <f>'MT_Permitted Sources'!P265</f>
        <v>Permitted Fugitives</v>
      </c>
      <c r="F2473" s="65">
        <f>'MT_Permitted Sources'!Q265</f>
        <v>0</v>
      </c>
      <c r="G2473" s="65">
        <f>'MT_Permitted Sources'!R265</f>
        <v>0.87624187865353698</v>
      </c>
      <c r="H2473" s="65">
        <f>'MT_Permitted Sources'!S265</f>
        <v>0</v>
      </c>
      <c r="I2473" s="65">
        <f>'MT_Permitted Sources'!T265</f>
        <v>0</v>
      </c>
      <c r="J2473" s="65">
        <f>'MT_Permitted Sources'!U265</f>
        <v>0</v>
      </c>
    </row>
    <row r="2474" spans="1:10" x14ac:dyDescent="0.2">
      <c r="A2474" s="143" t="str">
        <f>'MT_Permitted Sources'!A266</f>
        <v>MTDEQ Permitted Sources</v>
      </c>
      <c r="B2474" t="str">
        <f>'MT_Permitted Sources'!B266</f>
        <v>30</v>
      </c>
      <c r="C2474" s="143">
        <f>'MT_Permitted Sources'!D266</f>
        <v>30083</v>
      </c>
      <c r="D2474" s="143">
        <f>'MT_Permitted Sources'!L266</f>
        <v>31000207</v>
      </c>
      <c r="E2474" t="str">
        <f>'MT_Permitted Sources'!P266</f>
        <v>Permitted Fugitives</v>
      </c>
      <c r="F2474" s="65">
        <f>'MT_Permitted Sources'!Q266</f>
        <v>0</v>
      </c>
      <c r="G2474" s="65">
        <f>'MT_Permitted Sources'!R266</f>
        <v>0.40262532651790189</v>
      </c>
      <c r="H2474" s="65">
        <f>'MT_Permitted Sources'!S266</f>
        <v>0</v>
      </c>
      <c r="I2474" s="65">
        <f>'MT_Permitted Sources'!T266</f>
        <v>0</v>
      </c>
      <c r="J2474" s="65">
        <f>'MT_Permitted Sources'!U266</f>
        <v>0</v>
      </c>
    </row>
    <row r="2475" spans="1:10" x14ac:dyDescent="0.2">
      <c r="A2475" s="143" t="str">
        <f>'MT_Permitted Sources'!A267</f>
        <v>MTDEQ Permitted Sources</v>
      </c>
      <c r="B2475" t="str">
        <f>'MT_Permitted Sources'!B267</f>
        <v>30</v>
      </c>
      <c r="C2475" s="143">
        <f>'MT_Permitted Sources'!D267</f>
        <v>30083</v>
      </c>
      <c r="D2475" s="143">
        <f>'MT_Permitted Sources'!L267</f>
        <v>31000205</v>
      </c>
      <c r="E2475" t="str">
        <f>'MT_Permitted Sources'!P267</f>
        <v>Natural Gas Production, Flares</v>
      </c>
      <c r="F2475" s="65">
        <f>'MT_Permitted Sources'!Q267</f>
        <v>0.16837991058068844</v>
      </c>
      <c r="G2475" s="65">
        <f>'MT_Permitted Sources'!R267</f>
        <v>5.6382922873289892E-3</v>
      </c>
      <c r="H2475" s="65">
        <f>'MT_Permitted Sources'!S267</f>
        <v>0.16837991058068844</v>
      </c>
      <c r="I2475" s="65">
        <f>'MT_Permitted Sources'!T267</f>
        <v>1.1532870587718385E-3</v>
      </c>
      <c r="J2475" s="65">
        <f>'MT_Permitted Sources'!U267</f>
        <v>1.2942443659550633E-2</v>
      </c>
    </row>
    <row r="2476" spans="1:10" x14ac:dyDescent="0.2">
      <c r="A2476" s="143" t="str">
        <f>'MT_Permitted Sources'!A268</f>
        <v>MTDEQ Permitted Sources</v>
      </c>
      <c r="B2476" t="str">
        <f>'MT_Permitted Sources'!B268</f>
        <v>30</v>
      </c>
      <c r="C2476" s="143">
        <f>'MT_Permitted Sources'!D268</f>
        <v>30083</v>
      </c>
      <c r="D2476" s="143">
        <f>'MT_Permitted Sources'!L268</f>
        <v>40301012</v>
      </c>
      <c r="E2476" t="str">
        <f>'MT_Permitted Sources'!P268</f>
        <v>Permitted Tank Losses</v>
      </c>
      <c r="F2476" s="65">
        <f>'MT_Permitted Sources'!Q268</f>
        <v>0</v>
      </c>
      <c r="G2476" s="65">
        <f>'MT_Permitted Sources'!R268</f>
        <v>0.32061380233857112</v>
      </c>
      <c r="H2476" s="65">
        <f>'MT_Permitted Sources'!S268</f>
        <v>0</v>
      </c>
      <c r="I2476" s="65">
        <f>'MT_Permitted Sources'!T268</f>
        <v>0</v>
      </c>
      <c r="J2476" s="65">
        <f>'MT_Permitted Sources'!U268</f>
        <v>0</v>
      </c>
    </row>
    <row r="2477" spans="1:10" x14ac:dyDescent="0.2">
      <c r="A2477" s="143" t="str">
        <f>'MT_Permitted Sources'!A269</f>
        <v>MTDEQ Permitted Sources</v>
      </c>
      <c r="B2477" t="str">
        <f>'MT_Permitted Sources'!B269</f>
        <v>30</v>
      </c>
      <c r="C2477" s="143">
        <f>'MT_Permitted Sources'!D269</f>
        <v>30083</v>
      </c>
      <c r="D2477" s="143">
        <f>'MT_Permitted Sources'!L269</f>
        <v>20200253</v>
      </c>
      <c r="E2477" t="str">
        <f>'MT_Permitted Sources'!P269</f>
        <v>Compressor Engines</v>
      </c>
      <c r="F2477" s="65">
        <f>'MT_Permitted Sources'!Q269</f>
        <v>1.2909126477852781</v>
      </c>
      <c r="G2477" s="65">
        <f>'MT_Permitted Sources'!R269</f>
        <v>1.7960523795273433</v>
      </c>
      <c r="H2477" s="65">
        <f>'MT_Permitted Sources'!S269</f>
        <v>2.0766855638284909</v>
      </c>
      <c r="I2477" s="65">
        <f>'MT_Permitted Sources'!T269</f>
        <v>2.8191461436644946E-3</v>
      </c>
      <c r="J2477" s="65">
        <f>'MT_Permitted Sources'!U269</f>
        <v>5.6126636860229479E-2</v>
      </c>
    </row>
    <row r="2478" spans="1:10" x14ac:dyDescent="0.2">
      <c r="A2478" s="143" t="str">
        <f>'MT_Permitted Sources'!A270</f>
        <v>MTDEQ Permitted Sources</v>
      </c>
      <c r="B2478" t="str">
        <f>'MT_Permitted Sources'!B270</f>
        <v>30</v>
      </c>
      <c r="C2478" s="143">
        <f>'MT_Permitted Sources'!D270</f>
        <v>30083</v>
      </c>
      <c r="D2478" s="143">
        <f>'MT_Permitted Sources'!L270</f>
        <v>31000205</v>
      </c>
      <c r="E2478" t="str">
        <f>'MT_Permitted Sources'!P270</f>
        <v>Natural Gas Production, Flares</v>
      </c>
      <c r="F2478" s="65">
        <f>'MT_Permitted Sources'!Q270</f>
        <v>0.3940397450803782</v>
      </c>
      <c r="G2478" s="65">
        <f>'MT_Permitted Sources'!R270</f>
        <v>1.0180961868824732</v>
      </c>
      <c r="H2478" s="65">
        <f>'MT_Permitted Sources'!S270</f>
        <v>0.78859206218687716</v>
      </c>
      <c r="I2478" s="65">
        <f>'MT_Permitted Sources'!T270</f>
        <v>1.1532870587718385E-3</v>
      </c>
      <c r="J2478" s="65">
        <f>'MT_Permitted Sources'!U270</f>
        <v>1.0635869542006956E-2</v>
      </c>
    </row>
    <row r="2479" spans="1:10" x14ac:dyDescent="0.2">
      <c r="A2479" s="143" t="str">
        <f>'MT_Permitted Sources'!A271</f>
        <v>MTDEQ Permitted Sources</v>
      </c>
      <c r="B2479" t="str">
        <f>'MT_Permitted Sources'!B271</f>
        <v>30</v>
      </c>
      <c r="C2479" s="143">
        <f>'MT_Permitted Sources'!D271</f>
        <v>30083</v>
      </c>
      <c r="D2479" s="143">
        <f>'MT_Permitted Sources'!L271</f>
        <v>31000205</v>
      </c>
      <c r="E2479" t="str">
        <f>'MT_Permitted Sources'!P271</f>
        <v>Natural Gas Production, Flares</v>
      </c>
      <c r="F2479" s="65">
        <f>'MT_Permitted Sources'!Q271</f>
        <v>0.18452592940349416</v>
      </c>
      <c r="G2479" s="65">
        <f>'MT_Permitted Sources'!R271</f>
        <v>0.58715125592139605</v>
      </c>
      <c r="H2479" s="65">
        <f>'MT_Permitted Sources'!S271</f>
        <v>0.36879557279392794</v>
      </c>
      <c r="I2479" s="65">
        <f>'MT_Permitted Sources'!T271</f>
        <v>0</v>
      </c>
      <c r="J2479" s="65">
        <f>'MT_Permitted Sources'!U271</f>
        <v>0</v>
      </c>
    </row>
    <row r="2480" spans="1:10" x14ac:dyDescent="0.2">
      <c r="A2480" s="143" t="str">
        <f>'MT_Permitted Sources'!A272</f>
        <v>MTDEQ Permitted Sources</v>
      </c>
      <c r="B2480" t="str">
        <f>'MT_Permitted Sources'!B272</f>
        <v>30</v>
      </c>
      <c r="C2480" s="143">
        <f>'MT_Permitted Sources'!D272</f>
        <v>30083</v>
      </c>
      <c r="D2480" s="143">
        <f>'MT_Permitted Sources'!L272</f>
        <v>31000207</v>
      </c>
      <c r="E2480" t="str">
        <f>'MT_Permitted Sources'!P272</f>
        <v>Permitted Fugitives</v>
      </c>
      <c r="F2480" s="65">
        <f>'MT_Permitted Sources'!Q272</f>
        <v>0</v>
      </c>
      <c r="G2480" s="65">
        <f>'MT_Permitted Sources'!R272</f>
        <v>1.7231390088116572</v>
      </c>
      <c r="H2480" s="65">
        <f>'MT_Permitted Sources'!S272</f>
        <v>0</v>
      </c>
      <c r="I2480" s="65">
        <f>'MT_Permitted Sources'!T272</f>
        <v>0</v>
      </c>
      <c r="J2480" s="65">
        <f>'MT_Permitted Sources'!U272</f>
        <v>0</v>
      </c>
    </row>
    <row r="2481" spans="1:10" x14ac:dyDescent="0.2">
      <c r="A2481" s="143" t="str">
        <f>'MT_Permitted Sources'!A273</f>
        <v>MTDEQ Permitted Sources</v>
      </c>
      <c r="B2481" t="str">
        <f>'MT_Permitted Sources'!B273</f>
        <v>30</v>
      </c>
      <c r="C2481" s="143">
        <f>'MT_Permitted Sources'!D273</f>
        <v>30083</v>
      </c>
      <c r="D2481" s="143">
        <f>'MT_Permitted Sources'!L273</f>
        <v>31000207</v>
      </c>
      <c r="E2481" t="str">
        <f>'MT_Permitted Sources'!P273</f>
        <v>Permitted Fugitives</v>
      </c>
      <c r="F2481" s="65">
        <f>'MT_Permitted Sources'!Q273</f>
        <v>0</v>
      </c>
      <c r="G2481" s="65">
        <f>'MT_Permitted Sources'!R273</f>
        <v>7.778280496383401E-2</v>
      </c>
      <c r="H2481" s="65">
        <f>'MT_Permitted Sources'!S273</f>
        <v>0</v>
      </c>
      <c r="I2481" s="65">
        <f>'MT_Permitted Sources'!T273</f>
        <v>0</v>
      </c>
      <c r="J2481" s="65">
        <f>'MT_Permitted Sources'!U273</f>
        <v>0</v>
      </c>
    </row>
    <row r="2482" spans="1:10" x14ac:dyDescent="0.2">
      <c r="A2482" s="143" t="str">
        <f>'MT_Permitted Sources'!A274</f>
        <v>MTDEQ Permitted Sources</v>
      </c>
      <c r="B2482" t="str">
        <f>'MT_Permitted Sources'!B274</f>
        <v>30</v>
      </c>
      <c r="C2482" s="143">
        <f>'MT_Permitted Sources'!D274</f>
        <v>30083</v>
      </c>
      <c r="D2482" s="143">
        <f>'MT_Permitted Sources'!L274</f>
        <v>31000205</v>
      </c>
      <c r="E2482" t="str">
        <f>'MT_Permitted Sources'!P274</f>
        <v>Natural Gas Production, Flares</v>
      </c>
      <c r="F2482" s="65">
        <f>'MT_Permitted Sources'!Q274</f>
        <v>0.16837991058068844</v>
      </c>
      <c r="G2482" s="65">
        <f>'MT_Permitted Sources'!R274</f>
        <v>5.6382922873289892E-3</v>
      </c>
      <c r="H2482" s="65">
        <f>'MT_Permitted Sources'!S274</f>
        <v>0.16837991058068844</v>
      </c>
      <c r="I2482" s="65">
        <f>'MT_Permitted Sources'!T274</f>
        <v>1.1532870587718385E-3</v>
      </c>
      <c r="J2482" s="65">
        <f>'MT_Permitted Sources'!U274</f>
        <v>1.2942443659550633E-2</v>
      </c>
    </row>
    <row r="2483" spans="1:10" x14ac:dyDescent="0.2">
      <c r="A2483" s="143" t="str">
        <f>'MT_Permitted Sources'!A275</f>
        <v>MTDEQ Permitted Sources</v>
      </c>
      <c r="B2483" t="str">
        <f>'MT_Permitted Sources'!B275</f>
        <v>30</v>
      </c>
      <c r="C2483" s="143">
        <f>'MT_Permitted Sources'!D275</f>
        <v>30083</v>
      </c>
      <c r="D2483" s="143">
        <f>'MT_Permitted Sources'!L275</f>
        <v>40301012</v>
      </c>
      <c r="E2483" t="str">
        <f>'MT_Permitted Sources'!P275</f>
        <v>Permitted Tank Losses</v>
      </c>
      <c r="F2483" s="65">
        <f>'MT_Permitted Sources'!Q275</f>
        <v>0</v>
      </c>
      <c r="G2483" s="65">
        <f>'MT_Permitted Sources'!R275</f>
        <v>6.189307215408868E-2</v>
      </c>
      <c r="H2483" s="65">
        <f>'MT_Permitted Sources'!S275</f>
        <v>0</v>
      </c>
      <c r="I2483" s="65">
        <f>'MT_Permitted Sources'!T275</f>
        <v>0</v>
      </c>
      <c r="J2483" s="65">
        <f>'MT_Permitted Sources'!U275</f>
        <v>0</v>
      </c>
    </row>
    <row r="2484" spans="1:10" x14ac:dyDescent="0.2">
      <c r="A2484" s="143" t="str">
        <f>'MT_Permitted Sources'!A276</f>
        <v>MTDEQ Permitted Sources</v>
      </c>
      <c r="B2484" t="str">
        <f>'MT_Permitted Sources'!B276</f>
        <v>30</v>
      </c>
      <c r="C2484" s="143">
        <f>'MT_Permitted Sources'!D276</f>
        <v>30083</v>
      </c>
      <c r="D2484" s="143">
        <f>'MT_Permitted Sources'!L276</f>
        <v>20200253</v>
      </c>
      <c r="E2484" t="str">
        <f>'MT_Permitted Sources'!P276</f>
        <v>Compressor Engines</v>
      </c>
      <c r="F2484" s="65">
        <f>'MT_Permitted Sources'!Q276</f>
        <v>1.2909126477852781</v>
      </c>
      <c r="G2484" s="65">
        <f>'MT_Permitted Sources'!R276</f>
        <v>1.7960523795273433</v>
      </c>
      <c r="H2484" s="65">
        <f>'MT_Permitted Sources'!S276</f>
        <v>2.0766855638284909</v>
      </c>
      <c r="I2484" s="65">
        <f>'MT_Permitted Sources'!T276</f>
        <v>2.8191461436644946E-3</v>
      </c>
      <c r="J2484" s="65">
        <f>'MT_Permitted Sources'!U276</f>
        <v>5.6126636860229479E-2</v>
      </c>
    </row>
    <row r="2485" spans="1:10" x14ac:dyDescent="0.2">
      <c r="A2485" s="143" t="str">
        <f>'MT_Permitted Sources'!A277</f>
        <v>MTDEQ Permitted Sources</v>
      </c>
      <c r="B2485" t="str">
        <f>'MT_Permitted Sources'!B277</f>
        <v>30</v>
      </c>
      <c r="C2485" s="143">
        <f>'MT_Permitted Sources'!D277</f>
        <v>30083</v>
      </c>
      <c r="D2485" s="143">
        <f>'MT_Permitted Sources'!L277</f>
        <v>31000205</v>
      </c>
      <c r="E2485" t="str">
        <f>'MT_Permitted Sources'!P277</f>
        <v>Natural Gas Production, Flares</v>
      </c>
      <c r="F2485" s="65">
        <f>'MT_Permitted Sources'!Q277</f>
        <v>0.3940397450803782</v>
      </c>
      <c r="G2485" s="65">
        <f>'MT_Permitted Sources'!R277</f>
        <v>1.0180961868824732</v>
      </c>
      <c r="H2485" s="65">
        <f>'MT_Permitted Sources'!S277</f>
        <v>0.78859206218687716</v>
      </c>
      <c r="I2485" s="65">
        <f>'MT_Permitted Sources'!T277</f>
        <v>1.1532870587718385E-3</v>
      </c>
      <c r="J2485" s="65">
        <f>'MT_Permitted Sources'!U277</f>
        <v>1.0635869542006956E-2</v>
      </c>
    </row>
    <row r="2486" spans="1:10" x14ac:dyDescent="0.2">
      <c r="A2486" s="143" t="str">
        <f>'MT_Permitted Sources'!A278</f>
        <v>MTDEQ Permitted Sources</v>
      </c>
      <c r="B2486" t="str">
        <f>'MT_Permitted Sources'!B278</f>
        <v>30</v>
      </c>
      <c r="C2486" s="143">
        <f>'MT_Permitted Sources'!D278</f>
        <v>30083</v>
      </c>
      <c r="D2486" s="143">
        <f>'MT_Permitted Sources'!L278</f>
        <v>31000205</v>
      </c>
      <c r="E2486" t="str">
        <f>'MT_Permitted Sources'!P278</f>
        <v>Natural Gas Production, Flares</v>
      </c>
      <c r="F2486" s="65">
        <f>'MT_Permitted Sources'!Q278</f>
        <v>0.18452592940349416</v>
      </c>
      <c r="G2486" s="65">
        <f>'MT_Permitted Sources'!R278</f>
        <v>0.58715125592139605</v>
      </c>
      <c r="H2486" s="65">
        <f>'MT_Permitted Sources'!S278</f>
        <v>0.36879557279392794</v>
      </c>
      <c r="I2486" s="65">
        <f>'MT_Permitted Sources'!T278</f>
        <v>0</v>
      </c>
      <c r="J2486" s="65">
        <f>'MT_Permitted Sources'!U278</f>
        <v>0</v>
      </c>
    </row>
    <row r="2487" spans="1:10" x14ac:dyDescent="0.2">
      <c r="A2487" s="143" t="str">
        <f>'MT_Permitted Sources'!A279</f>
        <v>MTDEQ Permitted Sources</v>
      </c>
      <c r="B2487" t="str">
        <f>'MT_Permitted Sources'!B279</f>
        <v>30</v>
      </c>
      <c r="C2487" s="143">
        <f>'MT_Permitted Sources'!D279</f>
        <v>30083</v>
      </c>
      <c r="D2487" s="143">
        <f>'MT_Permitted Sources'!L279</f>
        <v>31000207</v>
      </c>
      <c r="E2487" t="str">
        <f>'MT_Permitted Sources'!P279</f>
        <v>Permitted Fugitives</v>
      </c>
      <c r="F2487" s="65">
        <f>'MT_Permitted Sources'!Q279</f>
        <v>0</v>
      </c>
      <c r="G2487" s="65">
        <f>'MT_Permitted Sources'!R279</f>
        <v>0.32535509358018871</v>
      </c>
      <c r="H2487" s="65">
        <f>'MT_Permitted Sources'!S279</f>
        <v>0</v>
      </c>
      <c r="I2487" s="65">
        <f>'MT_Permitted Sources'!T279</f>
        <v>0</v>
      </c>
      <c r="J2487" s="65">
        <f>'MT_Permitted Sources'!U279</f>
        <v>0</v>
      </c>
    </row>
    <row r="2488" spans="1:10" x14ac:dyDescent="0.2">
      <c r="A2488" s="143" t="str">
        <f>'MT_Permitted Sources'!A280</f>
        <v>MTDEQ Permitted Sources</v>
      </c>
      <c r="B2488" t="str">
        <f>'MT_Permitted Sources'!B280</f>
        <v>30</v>
      </c>
      <c r="C2488" s="143">
        <f>'MT_Permitted Sources'!D280</f>
        <v>30083</v>
      </c>
      <c r="D2488" s="143">
        <f>'MT_Permitted Sources'!L280</f>
        <v>31000207</v>
      </c>
      <c r="E2488" t="str">
        <f>'MT_Permitted Sources'!P280</f>
        <v>Permitted Fugitives</v>
      </c>
      <c r="F2488" s="65">
        <f>'MT_Permitted Sources'!Q280</f>
        <v>0</v>
      </c>
      <c r="G2488" s="65">
        <f>'MT_Permitted Sources'!R280</f>
        <v>1.2005718281814839</v>
      </c>
      <c r="H2488" s="65">
        <f>'MT_Permitted Sources'!S280</f>
        <v>0</v>
      </c>
      <c r="I2488" s="65">
        <f>'MT_Permitted Sources'!T280</f>
        <v>0</v>
      </c>
      <c r="J2488" s="65">
        <f>'MT_Permitted Sources'!U280</f>
        <v>0</v>
      </c>
    </row>
    <row r="2489" spans="1:10" x14ac:dyDescent="0.2">
      <c r="A2489" s="143" t="str">
        <f>'MT_Permitted Sources'!A281</f>
        <v>MTDEQ Permitted Sources</v>
      </c>
      <c r="B2489" t="str">
        <f>'MT_Permitted Sources'!B281</f>
        <v>30</v>
      </c>
      <c r="C2489" s="143">
        <f>'MT_Permitted Sources'!D281</f>
        <v>30083</v>
      </c>
      <c r="D2489" s="143">
        <f>'MT_Permitted Sources'!L281</f>
        <v>31000205</v>
      </c>
      <c r="E2489" t="str">
        <f>'MT_Permitted Sources'!P281</f>
        <v>Natural Gas Production, Flares</v>
      </c>
      <c r="F2489" s="65">
        <f>'MT_Permitted Sources'!Q281</f>
        <v>0.16748290953497702</v>
      </c>
      <c r="G2489" s="65">
        <f>'MT_Permitted Sources'!R281</f>
        <v>5.6382922873289892E-3</v>
      </c>
      <c r="H2489" s="65">
        <f>'MT_Permitted Sources'!S281</f>
        <v>0.16748290953497702</v>
      </c>
      <c r="I2489" s="65">
        <f>'MT_Permitted Sources'!T281</f>
        <v>1.1532870587718385E-3</v>
      </c>
      <c r="J2489" s="65">
        <f>'MT_Permitted Sources'!U281</f>
        <v>1.281430065302043E-2</v>
      </c>
    </row>
    <row r="2490" spans="1:10" x14ac:dyDescent="0.2">
      <c r="A2490" s="143" t="str">
        <f>'MT_Permitted Sources'!A282</f>
        <v>MTDEQ Permitted Sources</v>
      </c>
      <c r="B2490" t="str">
        <f>'MT_Permitted Sources'!B282</f>
        <v>30</v>
      </c>
      <c r="C2490" s="143">
        <f>'MT_Permitted Sources'!D282</f>
        <v>30083</v>
      </c>
      <c r="D2490" s="143">
        <f>'MT_Permitted Sources'!L282</f>
        <v>40301012</v>
      </c>
      <c r="E2490" t="str">
        <f>'MT_Permitted Sources'!P282</f>
        <v>Permitted Tank Losses</v>
      </c>
      <c r="F2490" s="65">
        <f>'MT_Permitted Sources'!Q282</f>
        <v>0</v>
      </c>
      <c r="G2490" s="65">
        <f>'MT_Permitted Sources'!R282</f>
        <v>0.95594682871532399</v>
      </c>
      <c r="H2490" s="65">
        <f>'MT_Permitted Sources'!S282</f>
        <v>0</v>
      </c>
      <c r="I2490" s="65">
        <f>'MT_Permitted Sources'!T282</f>
        <v>0</v>
      </c>
      <c r="J2490" s="65">
        <f>'MT_Permitted Sources'!U282</f>
        <v>0</v>
      </c>
    </row>
    <row r="2491" spans="1:10" x14ac:dyDescent="0.2">
      <c r="A2491" s="143" t="str">
        <f>'MT_Permitted Sources'!A283</f>
        <v>MTDEQ Permitted Sources</v>
      </c>
      <c r="B2491" t="str">
        <f>'MT_Permitted Sources'!B283</f>
        <v>30</v>
      </c>
      <c r="C2491" s="143">
        <f>'MT_Permitted Sources'!D283</f>
        <v>30083</v>
      </c>
      <c r="D2491" s="143">
        <f>'MT_Permitted Sources'!L283</f>
        <v>20200253</v>
      </c>
      <c r="E2491" t="str">
        <f>'MT_Permitted Sources'!P283</f>
        <v>Compressor Engines</v>
      </c>
      <c r="F2491" s="65">
        <f>'MT_Permitted Sources'!Q283</f>
        <v>1.2838647824261169</v>
      </c>
      <c r="G2491" s="65">
        <f>'MT_Permitted Sources'!R283</f>
        <v>1.7861853680245177</v>
      </c>
      <c r="H2491" s="65">
        <f>'MT_Permitted Sources'!S283</f>
        <v>2.0652808362473025</v>
      </c>
      <c r="I2491" s="65">
        <f>'MT_Permitted Sources'!T283</f>
        <v>2.8191461436644946E-3</v>
      </c>
      <c r="J2491" s="65">
        <f>'MT_Permitted Sources'!U283</f>
        <v>5.587035084716907E-2</v>
      </c>
    </row>
    <row r="2492" spans="1:10" x14ac:dyDescent="0.2">
      <c r="A2492" s="143" t="str">
        <f>'MT_Permitted Sources'!A284</f>
        <v>MTDEQ Permitted Sources</v>
      </c>
      <c r="B2492" t="str">
        <f>'MT_Permitted Sources'!B284</f>
        <v>30</v>
      </c>
      <c r="C2492" s="143">
        <f>'MT_Permitted Sources'!D284</f>
        <v>30083</v>
      </c>
      <c r="D2492" s="143">
        <f>'MT_Permitted Sources'!L284</f>
        <v>31000205</v>
      </c>
      <c r="E2492" t="str">
        <f>'MT_Permitted Sources'!P284</f>
        <v>Natural Gas Production, Flares</v>
      </c>
      <c r="F2492" s="65">
        <f>'MT_Permitted Sources'!Q284</f>
        <v>0.39186131396936474</v>
      </c>
      <c r="G2492" s="65">
        <f>'MT_Permitted Sources'!R284</f>
        <v>1.0125860376016744</v>
      </c>
      <c r="H2492" s="65">
        <f>'MT_Permitted Sources'!S284</f>
        <v>0.78423519996485025</v>
      </c>
      <c r="I2492" s="65">
        <f>'MT_Permitted Sources'!T284</f>
        <v>1.1532870587718385E-3</v>
      </c>
      <c r="J2492" s="65">
        <f>'MT_Permitted Sources'!U284</f>
        <v>1.0635869542006956E-2</v>
      </c>
    </row>
    <row r="2493" spans="1:10" x14ac:dyDescent="0.2">
      <c r="A2493" s="143" t="str">
        <f>'MT_Permitted Sources'!A285</f>
        <v>MTDEQ Permitted Sources</v>
      </c>
      <c r="B2493" t="str">
        <f>'MT_Permitted Sources'!B285</f>
        <v>30</v>
      </c>
      <c r="C2493" s="143">
        <f>'MT_Permitted Sources'!D285</f>
        <v>30083</v>
      </c>
      <c r="D2493" s="143">
        <f>'MT_Permitted Sources'!L285</f>
        <v>31000205</v>
      </c>
      <c r="E2493" t="str">
        <f>'MT_Permitted Sources'!P285</f>
        <v>Natural Gas Production, Flares</v>
      </c>
      <c r="F2493" s="65">
        <f>'MT_Permitted Sources'!Q285</f>
        <v>0.18452592940349416</v>
      </c>
      <c r="G2493" s="65">
        <f>'MT_Permitted Sources'!R285</f>
        <v>0.58715125592139605</v>
      </c>
      <c r="H2493" s="65">
        <f>'MT_Permitted Sources'!S285</f>
        <v>0.36879557279392794</v>
      </c>
      <c r="I2493" s="65">
        <f>'MT_Permitted Sources'!T285</f>
        <v>0</v>
      </c>
      <c r="J2493" s="65">
        <f>'MT_Permitted Sources'!U285</f>
        <v>0</v>
      </c>
    </row>
    <row r="2494" spans="1:10" x14ac:dyDescent="0.2">
      <c r="A2494" s="143" t="str">
        <f>'MT_Permitted Sources'!A286</f>
        <v>MTDEQ Permitted Sources</v>
      </c>
      <c r="B2494" t="str">
        <f>'MT_Permitted Sources'!B286</f>
        <v>30</v>
      </c>
      <c r="C2494" s="143">
        <f>'MT_Permitted Sources'!D286</f>
        <v>30083</v>
      </c>
      <c r="D2494" s="143">
        <f>'MT_Permitted Sources'!L286</f>
        <v>31000207</v>
      </c>
      <c r="E2494" t="str">
        <f>'MT_Permitted Sources'!P286</f>
        <v>Permitted Fugitives</v>
      </c>
      <c r="F2494" s="65">
        <f>'MT_Permitted Sources'!Q286</f>
        <v>0</v>
      </c>
      <c r="G2494" s="65">
        <f>'MT_Permitted Sources'!R286</f>
        <v>0</v>
      </c>
      <c r="H2494" s="65">
        <f>'MT_Permitted Sources'!S286</f>
        <v>0</v>
      </c>
      <c r="I2494" s="65">
        <f>'MT_Permitted Sources'!T286</f>
        <v>0</v>
      </c>
      <c r="J2494" s="65">
        <f>'MT_Permitted Sources'!U286</f>
        <v>0</v>
      </c>
    </row>
    <row r="2495" spans="1:10" x14ac:dyDescent="0.2">
      <c r="A2495" s="143" t="str">
        <f>'MT_Permitted Sources'!A287</f>
        <v>MTDEQ Permitted Sources</v>
      </c>
      <c r="B2495" t="str">
        <f>'MT_Permitted Sources'!B287</f>
        <v>30</v>
      </c>
      <c r="C2495" s="143">
        <f>'MT_Permitted Sources'!D287</f>
        <v>30083</v>
      </c>
      <c r="D2495" s="143">
        <f>'MT_Permitted Sources'!L287</f>
        <v>31000207</v>
      </c>
      <c r="E2495" t="str">
        <f>'MT_Permitted Sources'!P287</f>
        <v>Permitted Fugitives</v>
      </c>
      <c r="F2495" s="65">
        <f>'MT_Permitted Sources'!Q287</f>
        <v>0</v>
      </c>
      <c r="G2495" s="65">
        <f>'MT_Permitted Sources'!R287</f>
        <v>0.60714156494010796</v>
      </c>
      <c r="H2495" s="65">
        <f>'MT_Permitted Sources'!S287</f>
        <v>0</v>
      </c>
      <c r="I2495" s="65">
        <f>'MT_Permitted Sources'!T287</f>
        <v>0</v>
      </c>
      <c r="J2495" s="65">
        <f>'MT_Permitted Sources'!U287</f>
        <v>0</v>
      </c>
    </row>
    <row r="2496" spans="1:10" x14ac:dyDescent="0.2">
      <c r="A2496" s="143" t="str">
        <f>'MT_Permitted Sources'!A288</f>
        <v>MTDEQ Permitted Sources</v>
      </c>
      <c r="B2496" t="str">
        <f>'MT_Permitted Sources'!B288</f>
        <v>30</v>
      </c>
      <c r="C2496" s="143">
        <f>'MT_Permitted Sources'!D288</f>
        <v>30083</v>
      </c>
      <c r="D2496" s="143">
        <f>'MT_Permitted Sources'!L288</f>
        <v>31000205</v>
      </c>
      <c r="E2496" t="str">
        <f>'MT_Permitted Sources'!P288</f>
        <v>Natural Gas Production, Flares</v>
      </c>
      <c r="F2496" s="65">
        <f>'MT_Permitted Sources'!Q288</f>
        <v>0.15133689071217127</v>
      </c>
      <c r="G2496" s="65">
        <f>'MT_Permitted Sources'!R288</f>
        <v>4.9975772546779675E-3</v>
      </c>
      <c r="H2496" s="65">
        <f>'MT_Permitted Sources'!S288</f>
        <v>0.15133689071217127</v>
      </c>
      <c r="I2496" s="65">
        <f>'MT_Permitted Sources'!T288</f>
        <v>1.0251440522416344E-3</v>
      </c>
      <c r="J2496" s="65">
        <f>'MT_Permitted Sources'!U288</f>
        <v>1.1661013594248591E-2</v>
      </c>
    </row>
    <row r="2497" spans="1:10" x14ac:dyDescent="0.2">
      <c r="A2497" s="143" t="str">
        <f>'MT_Permitted Sources'!A289</f>
        <v>MTDEQ Permitted Sources</v>
      </c>
      <c r="B2497" t="str">
        <f>'MT_Permitted Sources'!B289</f>
        <v>30</v>
      </c>
      <c r="C2497" s="143">
        <f>'MT_Permitted Sources'!D289</f>
        <v>30083</v>
      </c>
      <c r="D2497" s="143">
        <f>'MT_Permitted Sources'!L289</f>
        <v>40301012</v>
      </c>
      <c r="E2497" t="str">
        <f>'MT_Permitted Sources'!P289</f>
        <v>Permitted Tank Losses</v>
      </c>
      <c r="F2497" s="65">
        <f>'MT_Permitted Sources'!Q289</f>
        <v>0</v>
      </c>
      <c r="G2497" s="65">
        <f>'MT_Permitted Sources'!R289</f>
        <v>0.48348356363846084</v>
      </c>
      <c r="H2497" s="65">
        <f>'MT_Permitted Sources'!S289</f>
        <v>0</v>
      </c>
      <c r="I2497" s="65">
        <f>'MT_Permitted Sources'!T289</f>
        <v>0</v>
      </c>
      <c r="J2497" s="65">
        <f>'MT_Permitted Sources'!U289</f>
        <v>0</v>
      </c>
    </row>
    <row r="2498" spans="1:10" x14ac:dyDescent="0.2">
      <c r="A2498" s="143" t="str">
        <f>'MT_Permitted Sources'!A290</f>
        <v>MTDEQ Permitted Sources</v>
      </c>
      <c r="B2498" t="str">
        <f>'MT_Permitted Sources'!B290</f>
        <v>30</v>
      </c>
      <c r="C2498" s="143">
        <f>'MT_Permitted Sources'!D290</f>
        <v>30083</v>
      </c>
      <c r="D2498" s="143">
        <f>'MT_Permitted Sources'!L290</f>
        <v>20200253</v>
      </c>
      <c r="E2498" t="str">
        <f>'MT_Permitted Sources'!P290</f>
        <v>Compressor Engines</v>
      </c>
      <c r="F2498" s="65">
        <f>'MT_Permitted Sources'!Q290</f>
        <v>1.1600786381179395</v>
      </c>
      <c r="G2498" s="65">
        <f>'MT_Permitted Sources'!R290</f>
        <v>1.4122640749693816</v>
      </c>
      <c r="H2498" s="65">
        <f>'MT_Permitted Sources'!S290</f>
        <v>1.6139611672479233</v>
      </c>
      <c r="I2498" s="65">
        <f>'MT_Permitted Sources'!T290</f>
        <v>2.5628601306040858E-3</v>
      </c>
      <c r="J2498" s="65">
        <f>'MT_Permitted Sources'!U290</f>
        <v>5.0488344572900488E-2</v>
      </c>
    </row>
    <row r="2499" spans="1:10" x14ac:dyDescent="0.2">
      <c r="A2499" s="143" t="str">
        <f>'MT_Permitted Sources'!A291</f>
        <v>MTDEQ Permitted Sources</v>
      </c>
      <c r="B2499" t="str">
        <f>'MT_Permitted Sources'!B291</f>
        <v>30</v>
      </c>
      <c r="C2499" s="143">
        <f>'MT_Permitted Sources'!D291</f>
        <v>30083</v>
      </c>
      <c r="D2499" s="143">
        <f>'MT_Permitted Sources'!L291</f>
        <v>20200253</v>
      </c>
      <c r="E2499" t="str">
        <f>'MT_Permitted Sources'!P291</f>
        <v>Compressor Engines</v>
      </c>
      <c r="F2499" s="65">
        <f>'MT_Permitted Sources'!Q291</f>
        <v>0.57997524755570462</v>
      </c>
      <c r="G2499" s="65">
        <f>'MT_Permitted Sources'!R291</f>
        <v>0.70606796598142574</v>
      </c>
      <c r="H2499" s="65">
        <f>'MT_Permitted Sources'!S291</f>
        <v>0.80704465512722667</v>
      </c>
      <c r="I2499" s="65">
        <f>'MT_Permitted Sources'!T291</f>
        <v>1.2814300653020429E-3</v>
      </c>
      <c r="J2499" s="65">
        <f>'MT_Permitted Sources'!U291</f>
        <v>2.5244172286450244E-2</v>
      </c>
    </row>
    <row r="2500" spans="1:10" x14ac:dyDescent="0.2">
      <c r="A2500" s="143" t="str">
        <f>'MT_Permitted Sources'!A292</f>
        <v>MTDEQ Permitted Sources</v>
      </c>
      <c r="B2500" t="str">
        <f>'MT_Permitted Sources'!B292</f>
        <v>30</v>
      </c>
      <c r="C2500" s="143">
        <f>'MT_Permitted Sources'!D292</f>
        <v>30083</v>
      </c>
      <c r="D2500" s="143">
        <f>'MT_Permitted Sources'!L292</f>
        <v>31000205</v>
      </c>
      <c r="E2500" t="str">
        <f>'MT_Permitted Sources'!P292</f>
        <v>Natural Gas Production, Flares</v>
      </c>
      <c r="F2500" s="65">
        <f>'MT_Permitted Sources'!Q292</f>
        <v>0.36161956442823651</v>
      </c>
      <c r="G2500" s="65">
        <f>'MT_Permitted Sources'!R292</f>
        <v>1.8196306927289012E-2</v>
      </c>
      <c r="H2500" s="65">
        <f>'MT_Permitted Sources'!S292</f>
        <v>0.70260810480511016</v>
      </c>
      <c r="I2500" s="65">
        <f>'MT_Permitted Sources'!T292</f>
        <v>1.0251440522416344E-3</v>
      </c>
      <c r="J2500" s="65">
        <f>'MT_Permitted Sources'!U292</f>
        <v>9.6107254897653226E-3</v>
      </c>
    </row>
    <row r="2501" spans="1:10" x14ac:dyDescent="0.2">
      <c r="A2501" s="143" t="str">
        <f>'MT_Permitted Sources'!A293</f>
        <v>MTDEQ Permitted Sources</v>
      </c>
      <c r="B2501" t="str">
        <f>'MT_Permitted Sources'!B293</f>
        <v>30</v>
      </c>
      <c r="C2501" s="143">
        <f>'MT_Permitted Sources'!D293</f>
        <v>30083</v>
      </c>
      <c r="D2501" s="143">
        <f>'MT_Permitted Sources'!L293</f>
        <v>31000205</v>
      </c>
      <c r="E2501" t="str">
        <f>'MT_Permitted Sources'!P293</f>
        <v>Natural Gas Production, Flares</v>
      </c>
      <c r="F2501" s="65">
        <f>'MT_Permitted Sources'!Q293</f>
        <v>0.18452592940349416</v>
      </c>
      <c r="G2501" s="65">
        <f>'MT_Permitted Sources'!R293</f>
        <v>0.58715125592139605</v>
      </c>
      <c r="H2501" s="65">
        <f>'MT_Permitted Sources'!S293</f>
        <v>0.36879557279392794</v>
      </c>
      <c r="I2501" s="65">
        <f>'MT_Permitted Sources'!T293</f>
        <v>0</v>
      </c>
      <c r="J2501" s="65">
        <f>'MT_Permitted Sources'!U293</f>
        <v>0</v>
      </c>
    </row>
    <row r="2502" spans="1:10" x14ac:dyDescent="0.2">
      <c r="A2502" s="143" t="str">
        <f>'MT_Permitted Sources'!A294</f>
        <v>MTDEQ Permitted Sources</v>
      </c>
      <c r="B2502" t="str">
        <f>'MT_Permitted Sources'!B294</f>
        <v>30</v>
      </c>
      <c r="C2502" s="143">
        <f>'MT_Permitted Sources'!D294</f>
        <v>30083</v>
      </c>
      <c r="D2502" s="143">
        <f>'MT_Permitted Sources'!L294</f>
        <v>31000207</v>
      </c>
      <c r="E2502" t="str">
        <f>'MT_Permitted Sources'!P294</f>
        <v>Permitted Fugitives</v>
      </c>
      <c r="F2502" s="65">
        <f>'MT_Permitted Sources'!Q294</f>
        <v>0</v>
      </c>
      <c r="G2502" s="65">
        <f>'MT_Permitted Sources'!R294</f>
        <v>0</v>
      </c>
      <c r="H2502" s="65">
        <f>'MT_Permitted Sources'!S294</f>
        <v>0</v>
      </c>
      <c r="I2502" s="65">
        <f>'MT_Permitted Sources'!T294</f>
        <v>0</v>
      </c>
      <c r="J2502" s="65">
        <f>'MT_Permitted Sources'!U294</f>
        <v>0</v>
      </c>
    </row>
    <row r="2503" spans="1:10" x14ac:dyDescent="0.2">
      <c r="A2503" s="143" t="str">
        <f>'MT_Permitted Sources'!A295</f>
        <v>MTDEQ Permitted Sources</v>
      </c>
      <c r="B2503" t="str">
        <f>'MT_Permitted Sources'!B295</f>
        <v>30</v>
      </c>
      <c r="C2503" s="143">
        <f>'MT_Permitted Sources'!D295</f>
        <v>30083</v>
      </c>
      <c r="D2503" s="143">
        <f>'MT_Permitted Sources'!L295</f>
        <v>31000207</v>
      </c>
      <c r="E2503" t="str">
        <f>'MT_Permitted Sources'!P295</f>
        <v>Permitted Fugitives</v>
      </c>
      <c r="F2503" s="65">
        <f>'MT_Permitted Sources'!Q295</f>
        <v>0</v>
      </c>
      <c r="G2503" s="65">
        <f>'MT_Permitted Sources'!R295</f>
        <v>0.36623271266332386</v>
      </c>
      <c r="H2503" s="65">
        <f>'MT_Permitted Sources'!S295</f>
        <v>0</v>
      </c>
      <c r="I2503" s="65">
        <f>'MT_Permitted Sources'!T295</f>
        <v>0</v>
      </c>
      <c r="J2503" s="65">
        <f>'MT_Permitted Sources'!U295</f>
        <v>0</v>
      </c>
    </row>
    <row r="2504" spans="1:10" x14ac:dyDescent="0.2">
      <c r="A2504" s="143" t="str">
        <f>'MT_Permitted Sources'!A296</f>
        <v>MTDEQ Permitted Sources</v>
      </c>
      <c r="B2504" t="str">
        <f>'MT_Permitted Sources'!B296</f>
        <v>30</v>
      </c>
      <c r="C2504" s="143">
        <f>'MT_Permitted Sources'!D296</f>
        <v>30083</v>
      </c>
      <c r="D2504" s="143">
        <f>'MT_Permitted Sources'!L296</f>
        <v>31000205</v>
      </c>
      <c r="E2504" t="str">
        <f>'MT_Permitted Sources'!P296</f>
        <v>Natural Gas Production, Flares</v>
      </c>
      <c r="F2504" s="65">
        <f>'MT_Permitted Sources'!Q296</f>
        <v>0.16786733855456765</v>
      </c>
      <c r="G2504" s="65">
        <f>'MT_Permitted Sources'!R296</f>
        <v>5.6382922873289892E-3</v>
      </c>
      <c r="H2504" s="65">
        <f>'MT_Permitted Sources'!S296</f>
        <v>0.16786733855456765</v>
      </c>
      <c r="I2504" s="65">
        <f>'MT_Permitted Sources'!T296</f>
        <v>1.1532870587718385E-3</v>
      </c>
      <c r="J2504" s="65">
        <f>'MT_Permitted Sources'!U296</f>
        <v>1.281430065302043E-2</v>
      </c>
    </row>
    <row r="2505" spans="1:10" x14ac:dyDescent="0.2">
      <c r="A2505" s="143" t="str">
        <f>'MT_Permitted Sources'!A297</f>
        <v>MTDEQ Permitted Sources</v>
      </c>
      <c r="B2505" t="str">
        <f>'MT_Permitted Sources'!B297</f>
        <v>30</v>
      </c>
      <c r="C2505" s="143">
        <f>'MT_Permitted Sources'!D297</f>
        <v>30083</v>
      </c>
      <c r="D2505" s="143">
        <f>'MT_Permitted Sources'!L297</f>
        <v>40301012</v>
      </c>
      <c r="E2505" t="str">
        <f>'MT_Permitted Sources'!P297</f>
        <v>Permitted Tank Losses</v>
      </c>
      <c r="F2505" s="65">
        <f>'MT_Permitted Sources'!Q297</f>
        <v>0</v>
      </c>
      <c r="G2505" s="65">
        <f>'MT_Permitted Sources'!R297</f>
        <v>0.29165348286274495</v>
      </c>
      <c r="H2505" s="65">
        <f>'MT_Permitted Sources'!S297</f>
        <v>0</v>
      </c>
      <c r="I2505" s="65">
        <f>'MT_Permitted Sources'!T297</f>
        <v>0</v>
      </c>
      <c r="J2505" s="65">
        <f>'MT_Permitted Sources'!U297</f>
        <v>0</v>
      </c>
    </row>
    <row r="2506" spans="1:10" x14ac:dyDescent="0.2">
      <c r="A2506" s="143" t="str">
        <f>'MT_Permitted Sources'!A298</f>
        <v>MTDEQ Permitted Sources</v>
      </c>
      <c r="B2506" t="str">
        <f>'MT_Permitted Sources'!B298</f>
        <v>30</v>
      </c>
      <c r="C2506" s="143">
        <f>'MT_Permitted Sources'!D298</f>
        <v>30083</v>
      </c>
      <c r="D2506" s="143">
        <f>'MT_Permitted Sources'!L298</f>
        <v>20200253</v>
      </c>
      <c r="E2506" t="str">
        <f>'MT_Permitted Sources'!P298</f>
        <v>Compressor Engines</v>
      </c>
      <c r="F2506" s="65">
        <f>'MT_Permitted Sources'!Q298</f>
        <v>1.2873246436024324</v>
      </c>
      <c r="G2506" s="65">
        <f>'MT_Permitted Sources'!R298</f>
        <v>1.7911829452791956</v>
      </c>
      <c r="H2506" s="65">
        <f>'MT_Permitted Sources'!S298</f>
        <v>2.0710472715411621</v>
      </c>
      <c r="I2506" s="65">
        <f>'MT_Permitted Sources'!T298</f>
        <v>2.8191461436644946E-3</v>
      </c>
      <c r="J2506" s="65">
        <f>'MT_Permitted Sources'!U298</f>
        <v>5.5998493853699281E-2</v>
      </c>
    </row>
    <row r="2507" spans="1:10" x14ac:dyDescent="0.2">
      <c r="A2507" s="143" t="str">
        <f>'MT_Permitted Sources'!A299</f>
        <v>MTDEQ Permitted Sources</v>
      </c>
      <c r="B2507" t="str">
        <f>'MT_Permitted Sources'!B299</f>
        <v>30</v>
      </c>
      <c r="C2507" s="143">
        <f>'MT_Permitted Sources'!D299</f>
        <v>30083</v>
      </c>
      <c r="D2507" s="143">
        <f>'MT_Permitted Sources'!L299</f>
        <v>31000205</v>
      </c>
      <c r="E2507" t="str">
        <f>'MT_Permitted Sources'!P299</f>
        <v>Natural Gas Production, Flares</v>
      </c>
      <c r="F2507" s="65">
        <f>'MT_Permitted Sources'!Q299</f>
        <v>0.39288645802160632</v>
      </c>
      <c r="G2507" s="65">
        <f>'MT_Permitted Sources'!R299</f>
        <v>2.0118452025242074E-2</v>
      </c>
      <c r="H2507" s="65">
        <f>'MT_Permitted Sources'!S299</f>
        <v>0.78474777199097112</v>
      </c>
      <c r="I2507" s="65">
        <f>'MT_Permitted Sources'!T299</f>
        <v>1.1532870587718385E-3</v>
      </c>
      <c r="J2507" s="65">
        <f>'MT_Permitted Sources'!U299</f>
        <v>1.0635869542006956E-2</v>
      </c>
    </row>
    <row r="2508" spans="1:10" x14ac:dyDescent="0.2">
      <c r="A2508" s="143" t="str">
        <f>'MT_Permitted Sources'!A300</f>
        <v>MTDEQ Permitted Sources</v>
      </c>
      <c r="B2508" t="str">
        <f>'MT_Permitted Sources'!B300</f>
        <v>30</v>
      </c>
      <c r="C2508" s="143">
        <f>'MT_Permitted Sources'!D300</f>
        <v>30083</v>
      </c>
      <c r="D2508" s="143">
        <f>'MT_Permitted Sources'!L300</f>
        <v>31000205</v>
      </c>
      <c r="E2508" t="str">
        <f>'MT_Permitted Sources'!P300</f>
        <v>Natural Gas Production, Flares</v>
      </c>
      <c r="F2508" s="65">
        <f>'MT_Permitted Sources'!Q300</f>
        <v>0.18452592940349416</v>
      </c>
      <c r="G2508" s="65">
        <f>'MT_Permitted Sources'!R300</f>
        <v>0.58715125592139605</v>
      </c>
      <c r="H2508" s="65">
        <f>'MT_Permitted Sources'!S300</f>
        <v>0.36879557279392794</v>
      </c>
      <c r="I2508" s="65">
        <f>'MT_Permitted Sources'!T300</f>
        <v>0</v>
      </c>
      <c r="J2508" s="65">
        <f>'MT_Permitted Sources'!U300</f>
        <v>0</v>
      </c>
    </row>
    <row r="2509" spans="1:10" x14ac:dyDescent="0.2">
      <c r="A2509" s="143" t="str">
        <f>'MT_Permitted Sources'!A301</f>
        <v>MTDEQ Permitted Sources</v>
      </c>
      <c r="B2509" t="str">
        <f>'MT_Permitted Sources'!B301</f>
        <v>30</v>
      </c>
      <c r="C2509" s="143">
        <f>'MT_Permitted Sources'!D301</f>
        <v>30083</v>
      </c>
      <c r="D2509" s="143">
        <f>'MT_Permitted Sources'!L301</f>
        <v>31000207</v>
      </c>
      <c r="E2509" t="str">
        <f>'MT_Permitted Sources'!P301</f>
        <v>Permitted Fugitives</v>
      </c>
      <c r="F2509" s="65">
        <f>'MT_Permitted Sources'!Q301</f>
        <v>0</v>
      </c>
      <c r="G2509" s="65">
        <f>'MT_Permitted Sources'!R301</f>
        <v>0</v>
      </c>
      <c r="H2509" s="65">
        <f>'MT_Permitted Sources'!S301</f>
        <v>0</v>
      </c>
      <c r="I2509" s="65">
        <f>'MT_Permitted Sources'!T301</f>
        <v>0</v>
      </c>
      <c r="J2509" s="65">
        <f>'MT_Permitted Sources'!U301</f>
        <v>0</v>
      </c>
    </row>
    <row r="2510" spans="1:10" x14ac:dyDescent="0.2">
      <c r="A2510" s="143" t="str">
        <f>'MT_Permitted Sources'!A302</f>
        <v>MTDEQ Permitted Sources</v>
      </c>
      <c r="B2510" t="str">
        <f>'MT_Permitted Sources'!B302</f>
        <v>30</v>
      </c>
      <c r="C2510" s="143">
        <f>'MT_Permitted Sources'!D302</f>
        <v>30083</v>
      </c>
      <c r="D2510" s="143">
        <f>'MT_Permitted Sources'!L302</f>
        <v>20200253</v>
      </c>
      <c r="E2510" t="str">
        <f>'MT_Permitted Sources'!P302</f>
        <v>Compressor Engines</v>
      </c>
      <c r="F2510" s="65">
        <f>'MT_Permitted Sources'!Q302</f>
        <v>0.54447963474683803</v>
      </c>
      <c r="G2510" s="65">
        <f>'MT_Permitted Sources'!R302</f>
        <v>16.876946532054028</v>
      </c>
      <c r="H2510" s="65">
        <f>'MT_Permitted Sources'!S302</f>
        <v>2.1776622529742919</v>
      </c>
      <c r="I2510" s="65">
        <f>'MT_Permitted Sources'!T302</f>
        <v>5.4460777775336831E-2</v>
      </c>
      <c r="J2510" s="65">
        <f>'MT_Permitted Sources'!U302</f>
        <v>0.5988122695156447</v>
      </c>
    </row>
    <row r="2511" spans="1:10" x14ac:dyDescent="0.2">
      <c r="A2511" s="143" t="str">
        <f>'MT_Permitted Sources'!A303</f>
        <v>MTDEQ Permitted Sources</v>
      </c>
      <c r="B2511" t="str">
        <f>'MT_Permitted Sources'!B303</f>
        <v>30</v>
      </c>
      <c r="C2511" s="143">
        <f>'MT_Permitted Sources'!D303</f>
        <v>30083</v>
      </c>
      <c r="D2511" s="143">
        <f>'MT_Permitted Sources'!L303</f>
        <v>20200253</v>
      </c>
      <c r="E2511" t="str">
        <f>'MT_Permitted Sources'!P303</f>
        <v>Compressor Engines</v>
      </c>
      <c r="F2511" s="65">
        <f>'MT_Permitted Sources'!Q303</f>
        <v>4.4229840133965315</v>
      </c>
      <c r="G2511" s="65">
        <f>'MT_Permitted Sources'!R303</f>
        <v>17.139127123414823</v>
      </c>
      <c r="H2511" s="65">
        <f>'MT_Permitted Sources'!S303</f>
        <v>5.5287300167456639</v>
      </c>
      <c r="I2511" s="65">
        <f>'MT_Permitted Sources'!T303</f>
        <v>5.5229635814518049E-2</v>
      </c>
      <c r="J2511" s="65">
        <f>'MT_Permitted Sources'!U303</f>
        <v>0.60816670899234959</v>
      </c>
    </row>
    <row r="2512" spans="1:10" x14ac:dyDescent="0.2">
      <c r="A2512" s="143" t="str">
        <f>'MT_Permitted Sources'!A304</f>
        <v>MTDEQ Permitted Sources</v>
      </c>
      <c r="B2512" t="str">
        <f>'MT_Permitted Sources'!B304</f>
        <v>30</v>
      </c>
      <c r="C2512" s="143">
        <f>'MT_Permitted Sources'!D304</f>
        <v>30083</v>
      </c>
      <c r="D2512" s="143">
        <f>'MT_Permitted Sources'!L304</f>
        <v>20200253</v>
      </c>
      <c r="E2512" t="str">
        <f>'MT_Permitted Sources'!P304</f>
        <v>Compressor Engines</v>
      </c>
      <c r="F2512" s="65">
        <f>'MT_Permitted Sources'!Q304</f>
        <v>0</v>
      </c>
      <c r="G2512" s="65">
        <f>'MT_Permitted Sources'!R304</f>
        <v>0</v>
      </c>
      <c r="H2512" s="65">
        <f>'MT_Permitted Sources'!S304</f>
        <v>0</v>
      </c>
      <c r="I2512" s="65">
        <f>'MT_Permitted Sources'!T304</f>
        <v>0</v>
      </c>
      <c r="J2512" s="65">
        <f>'MT_Permitted Sources'!U304</f>
        <v>0</v>
      </c>
    </row>
    <row r="2513" spans="1:10" x14ac:dyDescent="0.2">
      <c r="A2513" s="143" t="str">
        <f>'MT_Permitted Sources'!A305</f>
        <v>MTDEQ Permitted Sources</v>
      </c>
      <c r="B2513" t="str">
        <f>'MT_Permitted Sources'!B305</f>
        <v>30</v>
      </c>
      <c r="C2513" s="143">
        <f>'MT_Permitted Sources'!D305</f>
        <v>30083</v>
      </c>
      <c r="D2513" s="143">
        <f>'MT_Permitted Sources'!L305</f>
        <v>40301012</v>
      </c>
      <c r="E2513" t="str">
        <f>'MT_Permitted Sources'!P305</f>
        <v>Permitted Tank Losses</v>
      </c>
      <c r="F2513" s="65">
        <f>'MT_Permitted Sources'!Q305</f>
        <v>0</v>
      </c>
      <c r="G2513" s="65">
        <f>'MT_Permitted Sources'!R305</f>
        <v>3.0869650273126212</v>
      </c>
      <c r="H2513" s="65">
        <f>'MT_Permitted Sources'!S305</f>
        <v>0</v>
      </c>
      <c r="I2513" s="65">
        <f>'MT_Permitted Sources'!T305</f>
        <v>0</v>
      </c>
      <c r="J2513" s="65">
        <f>'MT_Permitted Sources'!U305</f>
        <v>0</v>
      </c>
    </row>
    <row r="2514" spans="1:10" x14ac:dyDescent="0.2">
      <c r="A2514" s="143" t="str">
        <f>'MT_Permitted Sources'!A306</f>
        <v>MTDEQ Permitted Sources</v>
      </c>
      <c r="B2514" t="str">
        <f>'MT_Permitted Sources'!B306</f>
        <v>30</v>
      </c>
      <c r="C2514" s="143">
        <f>'MT_Permitted Sources'!D306</f>
        <v>30083</v>
      </c>
      <c r="D2514" s="143">
        <f>'MT_Permitted Sources'!L306</f>
        <v>40301012</v>
      </c>
      <c r="E2514" t="str">
        <f>'MT_Permitted Sources'!P306</f>
        <v>Permitted Tank Losses</v>
      </c>
      <c r="F2514" s="65">
        <f>'MT_Permitted Sources'!Q306</f>
        <v>0</v>
      </c>
      <c r="G2514" s="65">
        <f>'MT_Permitted Sources'!R306</f>
        <v>3.0869650273126212</v>
      </c>
      <c r="H2514" s="65">
        <f>'MT_Permitted Sources'!S306</f>
        <v>0</v>
      </c>
      <c r="I2514" s="65">
        <f>'MT_Permitted Sources'!T306</f>
        <v>0</v>
      </c>
      <c r="J2514" s="65">
        <f>'MT_Permitted Sources'!U306</f>
        <v>0</v>
      </c>
    </row>
    <row r="2515" spans="1:10" x14ac:dyDescent="0.2">
      <c r="A2515" s="143" t="str">
        <f>'MT_Permitted Sources'!A307</f>
        <v>MTDEQ Permitted Sources</v>
      </c>
      <c r="B2515" t="str">
        <f>'MT_Permitted Sources'!B307</f>
        <v>30</v>
      </c>
      <c r="C2515" s="143">
        <f>'MT_Permitted Sources'!D307</f>
        <v>30083</v>
      </c>
      <c r="D2515" s="143">
        <f>'MT_Permitted Sources'!L307</f>
        <v>10200603</v>
      </c>
      <c r="E2515" t="str">
        <f>'MT_Permitted Sources'!P307</f>
        <v>Process Heaters</v>
      </c>
      <c r="F2515" s="65">
        <f>'MT_Permitted Sources'!Q307</f>
        <v>0.11225327372045896</v>
      </c>
      <c r="G2515" s="65">
        <f>'MT_Permitted Sources'!R307</f>
        <v>0</v>
      </c>
      <c r="H2515" s="65">
        <f>'MT_Permitted Sources'!S307</f>
        <v>5.6126636860229479E-2</v>
      </c>
      <c r="I2515" s="65">
        <f>'MT_Permitted Sources'!T307</f>
        <v>0</v>
      </c>
      <c r="J2515" s="65">
        <f>'MT_Permitted Sources'!U307</f>
        <v>0</v>
      </c>
    </row>
    <row r="2516" spans="1:10" x14ac:dyDescent="0.2">
      <c r="A2516" s="143" t="str">
        <f>'MT_Permitted Sources'!A308</f>
        <v>MTDEQ Permitted Sources</v>
      </c>
      <c r="B2516" t="str">
        <f>'MT_Permitted Sources'!B308</f>
        <v>30</v>
      </c>
      <c r="C2516" s="143">
        <f>'MT_Permitted Sources'!D308</f>
        <v>30083</v>
      </c>
      <c r="D2516" s="143">
        <f>'MT_Permitted Sources'!L308</f>
        <v>31000207</v>
      </c>
      <c r="E2516" t="str">
        <f>'MT_Permitted Sources'!P308</f>
        <v>Permitted Fugitives</v>
      </c>
      <c r="F2516" s="65">
        <f>'MT_Permitted Sources'!Q308</f>
        <v>0</v>
      </c>
      <c r="G2516" s="65">
        <f>'MT_Permitted Sources'!R308</f>
        <v>1.3076993816407347</v>
      </c>
      <c r="H2516" s="65">
        <f>'MT_Permitted Sources'!S308</f>
        <v>0</v>
      </c>
      <c r="I2516" s="65">
        <f>'MT_Permitted Sources'!T308</f>
        <v>0</v>
      </c>
      <c r="J2516" s="65">
        <f>'MT_Permitted Sources'!U308</f>
        <v>0</v>
      </c>
    </row>
    <row r="2517" spans="1:10" x14ac:dyDescent="0.2">
      <c r="A2517" s="143" t="str">
        <f>'MT_Permitted Sources'!A309</f>
        <v>MTDEQ Permitted Sources</v>
      </c>
      <c r="B2517" t="str">
        <f>'MT_Permitted Sources'!B309</f>
        <v>30</v>
      </c>
      <c r="C2517" s="143">
        <f>'MT_Permitted Sources'!D309</f>
        <v>30083</v>
      </c>
      <c r="D2517" s="143">
        <f>'MT_Permitted Sources'!L309</f>
        <v>10200603</v>
      </c>
      <c r="E2517" t="str">
        <f>'MT_Permitted Sources'!P309</f>
        <v>Process Heaters</v>
      </c>
      <c r="F2517" s="65">
        <f>'MT_Permitted Sources'!Q309</f>
        <v>0</v>
      </c>
      <c r="G2517" s="65">
        <f>'MT_Permitted Sources'!R309</f>
        <v>12.235606835530028</v>
      </c>
      <c r="H2517" s="65">
        <f>'MT_Permitted Sources'!S309</f>
        <v>0</v>
      </c>
      <c r="I2517" s="65">
        <f>'MT_Permitted Sources'!T309</f>
        <v>0</v>
      </c>
      <c r="J2517" s="65">
        <f>'MT_Permitted Sources'!U309</f>
        <v>0</v>
      </c>
    </row>
    <row r="2518" spans="1:10" x14ac:dyDescent="0.2">
      <c r="A2518" s="143" t="str">
        <f>'MT_Permitted Sources'!A310</f>
        <v>MTDEQ Permitted Sources</v>
      </c>
      <c r="B2518" t="str">
        <f>'MT_Permitted Sources'!B310</f>
        <v>30</v>
      </c>
      <c r="C2518" s="143">
        <f>'MT_Permitted Sources'!D310</f>
        <v>30083</v>
      </c>
      <c r="D2518" s="143">
        <f>'MT_Permitted Sources'!L310</f>
        <v>20200253</v>
      </c>
      <c r="E2518" t="str">
        <f>'MT_Permitted Sources'!P310</f>
        <v>Compressor Engines</v>
      </c>
      <c r="F2518" s="65">
        <f>'MT_Permitted Sources'!Q310</f>
        <v>8.1414377768899993</v>
      </c>
      <c r="G2518" s="65">
        <f>'MT_Permitted Sources'!R310</f>
        <v>10.109586214187408</v>
      </c>
      <c r="H2518" s="65">
        <f>'MT_Permitted Sources'!S310</f>
        <v>15.736345630928678</v>
      </c>
      <c r="I2518" s="65">
        <f>'MT_Permitted Sources'!T310</f>
        <v>4.3696765226799661E-2</v>
      </c>
      <c r="J2518" s="65">
        <f>'MT_Permitted Sources'!U310</f>
        <v>0.71029668519692246</v>
      </c>
    </row>
    <row r="2519" spans="1:10" x14ac:dyDescent="0.2">
      <c r="A2519" s="143" t="str">
        <f>'MT_Permitted Sources'!A311</f>
        <v>MTDEQ Permitted Sources</v>
      </c>
      <c r="B2519" t="str">
        <f>'MT_Permitted Sources'!B311</f>
        <v>30</v>
      </c>
      <c r="C2519" s="143">
        <f>'MT_Permitted Sources'!D311</f>
        <v>30083</v>
      </c>
      <c r="D2519" s="143">
        <f>'MT_Permitted Sources'!L311</f>
        <v>20200253</v>
      </c>
      <c r="E2519" t="str">
        <f>'MT_Permitted Sources'!P311</f>
        <v>Compressor Engines</v>
      </c>
      <c r="F2519" s="65">
        <f>'MT_Permitted Sources'!Q311</f>
        <v>10.457110047897322</v>
      </c>
      <c r="G2519" s="65">
        <f>'MT_Permitted Sources'!R311</f>
        <v>10.12970466621265</v>
      </c>
      <c r="H2519" s="65">
        <f>'MT_Permitted Sources'!S311</f>
        <v>9.7454037896285666</v>
      </c>
      <c r="I2519" s="65">
        <f>'MT_Permitted Sources'!T311</f>
        <v>4.3824908233329872E-2</v>
      </c>
      <c r="J2519" s="65">
        <f>'MT_Permitted Sources'!U311</f>
        <v>0.71170625826875467</v>
      </c>
    </row>
    <row r="2520" spans="1:10" x14ac:dyDescent="0.2">
      <c r="A2520" s="143" t="str">
        <f>'MT_Permitted Sources'!A312</f>
        <v>MTDEQ Permitted Sources</v>
      </c>
      <c r="B2520" t="str">
        <f>'MT_Permitted Sources'!B312</f>
        <v>30</v>
      </c>
      <c r="C2520" s="143">
        <f>'MT_Permitted Sources'!D312</f>
        <v>30083</v>
      </c>
      <c r="D2520" s="143">
        <f>'MT_Permitted Sources'!L312</f>
        <v>20200202</v>
      </c>
      <c r="E2520" t="str">
        <f>'MT_Permitted Sources'!P312</f>
        <v>Compressor Engines</v>
      </c>
      <c r="F2520" s="65">
        <f>'MT_Permitted Sources'!Q312</f>
        <v>0</v>
      </c>
      <c r="G2520" s="65">
        <f>'MT_Permitted Sources'!R312</f>
        <v>0</v>
      </c>
      <c r="H2520" s="65">
        <f>'MT_Permitted Sources'!S312</f>
        <v>0</v>
      </c>
      <c r="I2520" s="65">
        <f>'MT_Permitted Sources'!T312</f>
        <v>0</v>
      </c>
      <c r="J2520" s="65">
        <f>'MT_Permitted Sources'!U312</f>
        <v>0</v>
      </c>
    </row>
    <row r="2521" spans="1:10" x14ac:dyDescent="0.2">
      <c r="A2521" s="143" t="str">
        <f>'MT_Permitted Sources'!A313</f>
        <v>MTDEQ Permitted Sources</v>
      </c>
      <c r="B2521" t="str">
        <f>'MT_Permitted Sources'!B313</f>
        <v>30</v>
      </c>
      <c r="C2521" s="143">
        <f>'MT_Permitted Sources'!D313</f>
        <v>30083</v>
      </c>
      <c r="D2521" s="143">
        <f>'MT_Permitted Sources'!L313</f>
        <v>20200202</v>
      </c>
      <c r="E2521" t="str">
        <f>'MT_Permitted Sources'!P313</f>
        <v>Compressor Engines</v>
      </c>
      <c r="F2521" s="65">
        <f>'MT_Permitted Sources'!Q313</f>
        <v>0</v>
      </c>
      <c r="G2521" s="65">
        <f>'MT_Permitted Sources'!R313</f>
        <v>0</v>
      </c>
      <c r="H2521" s="65">
        <f>'MT_Permitted Sources'!S313</f>
        <v>0</v>
      </c>
      <c r="I2521" s="65">
        <f>'MT_Permitted Sources'!T313</f>
        <v>0</v>
      </c>
      <c r="J2521" s="65">
        <f>'MT_Permitted Sources'!U313</f>
        <v>0</v>
      </c>
    </row>
    <row r="2522" spans="1:10" x14ac:dyDescent="0.2">
      <c r="A2522" s="143" t="str">
        <f>'MT_Permitted Sources'!A314</f>
        <v>MTDEQ Permitted Sources</v>
      </c>
      <c r="B2522" t="str">
        <f>'MT_Permitted Sources'!B314</f>
        <v>30</v>
      </c>
      <c r="C2522" s="143">
        <f>'MT_Permitted Sources'!D314</f>
        <v>30083</v>
      </c>
      <c r="D2522" s="143">
        <f>'MT_Permitted Sources'!L314</f>
        <v>20200202</v>
      </c>
      <c r="E2522" t="str">
        <f>'MT_Permitted Sources'!P314</f>
        <v>Compressor Engines</v>
      </c>
      <c r="F2522" s="65">
        <f>'MT_Permitted Sources'!Q314</f>
        <v>0</v>
      </c>
      <c r="G2522" s="65">
        <f>'MT_Permitted Sources'!R314</f>
        <v>0</v>
      </c>
      <c r="H2522" s="65">
        <f>'MT_Permitted Sources'!S314</f>
        <v>0</v>
      </c>
      <c r="I2522" s="65">
        <f>'MT_Permitted Sources'!T314</f>
        <v>0</v>
      </c>
      <c r="J2522" s="65">
        <f>'MT_Permitted Sources'!U314</f>
        <v>0</v>
      </c>
    </row>
    <row r="2523" spans="1:10" x14ac:dyDescent="0.2">
      <c r="A2523" s="143" t="str">
        <f>'MT_Permitted Sources'!A315</f>
        <v>MTDEQ Permitted Sources</v>
      </c>
      <c r="B2523" t="str">
        <f>'MT_Permitted Sources'!B315</f>
        <v>30</v>
      </c>
      <c r="C2523" s="143">
        <f>'MT_Permitted Sources'!D315</f>
        <v>30083</v>
      </c>
      <c r="D2523" s="143">
        <f>'MT_Permitted Sources'!L315</f>
        <v>20200202</v>
      </c>
      <c r="E2523" t="str">
        <f>'MT_Permitted Sources'!P315</f>
        <v>Compressor Engines</v>
      </c>
      <c r="F2523" s="65">
        <f>'MT_Permitted Sources'!Q315</f>
        <v>0</v>
      </c>
      <c r="G2523" s="65">
        <f>'MT_Permitted Sources'!R315</f>
        <v>0</v>
      </c>
      <c r="H2523" s="65">
        <f>'MT_Permitted Sources'!S315</f>
        <v>0</v>
      </c>
      <c r="I2523" s="65">
        <f>'MT_Permitted Sources'!T315</f>
        <v>0</v>
      </c>
      <c r="J2523" s="65">
        <f>'MT_Permitted Sources'!U315</f>
        <v>0</v>
      </c>
    </row>
    <row r="2524" spans="1:10" x14ac:dyDescent="0.2">
      <c r="A2524" s="143" t="str">
        <f>'MT_Permitted Sources'!A316</f>
        <v>MTDEQ Permitted Sources</v>
      </c>
      <c r="B2524" t="str">
        <f>'MT_Permitted Sources'!B316</f>
        <v>30</v>
      </c>
      <c r="C2524" s="143">
        <f>'MT_Permitted Sources'!D316</f>
        <v>30083</v>
      </c>
      <c r="D2524" s="143">
        <f>'MT_Permitted Sources'!L316</f>
        <v>20200202</v>
      </c>
      <c r="E2524" t="str">
        <f>'MT_Permitted Sources'!P316</f>
        <v>Compressor Engines</v>
      </c>
      <c r="F2524" s="65">
        <f>'MT_Permitted Sources'!Q316</f>
        <v>0</v>
      </c>
      <c r="G2524" s="65">
        <f>'MT_Permitted Sources'!R316</f>
        <v>0</v>
      </c>
      <c r="H2524" s="65">
        <f>'MT_Permitted Sources'!S316</f>
        <v>0</v>
      </c>
      <c r="I2524" s="65">
        <f>'MT_Permitted Sources'!T316</f>
        <v>0</v>
      </c>
      <c r="J2524" s="65">
        <f>'MT_Permitted Sources'!U316</f>
        <v>0</v>
      </c>
    </row>
    <row r="2525" spans="1:10" x14ac:dyDescent="0.2">
      <c r="A2525" s="143" t="str">
        <f>'MT_Permitted Sources'!A317</f>
        <v>MTDEQ Permitted Sources</v>
      </c>
      <c r="B2525" t="str">
        <f>'MT_Permitted Sources'!B317</f>
        <v>30</v>
      </c>
      <c r="C2525" s="143">
        <f>'MT_Permitted Sources'!D317</f>
        <v>30083</v>
      </c>
      <c r="D2525" s="143">
        <f>'MT_Permitted Sources'!L317</f>
        <v>40400250</v>
      </c>
      <c r="E2525" t="str">
        <f>'MT_Permitted Sources'!P317</f>
        <v>Permitted Tank Losses</v>
      </c>
      <c r="F2525" s="65">
        <f>'MT_Permitted Sources'!Q317</f>
        <v>0</v>
      </c>
      <c r="G2525" s="65">
        <f>'MT_Permitted Sources'!R317</f>
        <v>0.49898886742861553</v>
      </c>
      <c r="H2525" s="65">
        <f>'MT_Permitted Sources'!S317</f>
        <v>0</v>
      </c>
      <c r="I2525" s="65">
        <f>'MT_Permitted Sources'!T317</f>
        <v>0</v>
      </c>
      <c r="J2525" s="65">
        <f>'MT_Permitted Sources'!U317</f>
        <v>0</v>
      </c>
    </row>
    <row r="2526" spans="1:10" x14ac:dyDescent="0.2">
      <c r="A2526" s="143" t="str">
        <f>'MT_Permitted Sources'!A318</f>
        <v>MTDEQ Permitted Sources</v>
      </c>
      <c r="B2526" t="str">
        <f>'MT_Permitted Sources'!B318</f>
        <v>30</v>
      </c>
      <c r="C2526" s="143">
        <f>'MT_Permitted Sources'!D318</f>
        <v>30083</v>
      </c>
      <c r="D2526" s="143">
        <f>'MT_Permitted Sources'!L318</f>
        <v>31000205</v>
      </c>
      <c r="E2526" t="str">
        <f>'MT_Permitted Sources'!P318</f>
        <v>Natural Gas Production, Flares</v>
      </c>
      <c r="F2526" s="65">
        <f>'MT_Permitted Sources'!Q318</f>
        <v>0</v>
      </c>
      <c r="G2526" s="65">
        <f>'MT_Permitted Sources'!R318</f>
        <v>0</v>
      </c>
      <c r="H2526" s="65">
        <f>'MT_Permitted Sources'!S318</f>
        <v>0</v>
      </c>
      <c r="I2526" s="65">
        <f>'MT_Permitted Sources'!T318</f>
        <v>0</v>
      </c>
      <c r="J2526" s="65">
        <f>'MT_Permitted Sources'!U318</f>
        <v>0</v>
      </c>
    </row>
    <row r="2527" spans="1:10" x14ac:dyDescent="0.2">
      <c r="A2527" s="143" t="str">
        <f>'MT_Permitted Sources'!A319</f>
        <v>MTDEQ Permitted Sources</v>
      </c>
      <c r="B2527" t="str">
        <f>'MT_Permitted Sources'!B319</f>
        <v>30</v>
      </c>
      <c r="C2527" s="143">
        <f>'MT_Permitted Sources'!D319</f>
        <v>30083</v>
      </c>
      <c r="D2527" s="143">
        <f>'MT_Permitted Sources'!L319</f>
        <v>31000220</v>
      </c>
      <c r="E2527" t="str">
        <f>'MT_Permitted Sources'!P319</f>
        <v>Permitted Fugitives</v>
      </c>
      <c r="F2527" s="65">
        <f>'MT_Permitted Sources'!Q319</f>
        <v>0</v>
      </c>
      <c r="G2527" s="65">
        <f>'MT_Permitted Sources'!R319</f>
        <v>5.9163626114995322</v>
      </c>
      <c r="H2527" s="65">
        <f>'MT_Permitted Sources'!S319</f>
        <v>0</v>
      </c>
      <c r="I2527" s="65">
        <f>'MT_Permitted Sources'!T319</f>
        <v>0</v>
      </c>
      <c r="J2527" s="65">
        <f>'MT_Permitted Sources'!U319</f>
        <v>0</v>
      </c>
    </row>
    <row r="2528" spans="1:10" x14ac:dyDescent="0.2">
      <c r="A2528" s="143" t="str">
        <f>'MT_Permitted Sources'!A320</f>
        <v>MTDEQ Permitted Sources</v>
      </c>
      <c r="B2528" t="str">
        <f>'MT_Permitted Sources'!B320</f>
        <v>30</v>
      </c>
      <c r="C2528" s="143">
        <f>'MT_Permitted Sources'!D320</f>
        <v>30083</v>
      </c>
      <c r="D2528" s="143">
        <f>'MT_Permitted Sources'!L320</f>
        <v>31000129</v>
      </c>
      <c r="E2528" t="str">
        <f>'MT_Permitted Sources'!P320</f>
        <v>Oil Production, Gas/Liquid Separation</v>
      </c>
      <c r="F2528" s="65">
        <f>'MT_Permitted Sources'!Q320</f>
        <v>0</v>
      </c>
      <c r="G2528" s="65">
        <f>'MT_Permitted Sources'!R320</f>
        <v>1.8829333379548219</v>
      </c>
      <c r="H2528" s="65">
        <f>'MT_Permitted Sources'!S320</f>
        <v>0</v>
      </c>
      <c r="I2528" s="65">
        <f>'MT_Permitted Sources'!T320</f>
        <v>0</v>
      </c>
      <c r="J2528" s="65">
        <f>'MT_Permitted Sources'!U320</f>
        <v>0</v>
      </c>
    </row>
    <row r="2529" spans="1:10" x14ac:dyDescent="0.2">
      <c r="A2529" s="143" t="str">
        <f>'MT_Permitted Sources'!A321</f>
        <v>MTDEQ Permitted Sources</v>
      </c>
      <c r="B2529" t="str">
        <f>'MT_Permitted Sources'!B321</f>
        <v>30</v>
      </c>
      <c r="C2529" s="143">
        <f>'MT_Permitted Sources'!D321</f>
        <v>30083</v>
      </c>
      <c r="D2529" s="143">
        <f>'MT_Permitted Sources'!L321</f>
        <v>31000129</v>
      </c>
      <c r="E2529" t="str">
        <f>'MT_Permitted Sources'!P321</f>
        <v>Oil Production, Gas/Liquid Separation</v>
      </c>
      <c r="F2529" s="65">
        <f>'MT_Permitted Sources'!Q321</f>
        <v>0</v>
      </c>
      <c r="G2529" s="65">
        <f>'MT_Permitted Sources'!R321</f>
        <v>1.8829333379548219</v>
      </c>
      <c r="H2529" s="65">
        <f>'MT_Permitted Sources'!S321</f>
        <v>0</v>
      </c>
      <c r="I2529" s="65">
        <f>'MT_Permitted Sources'!T321</f>
        <v>0</v>
      </c>
      <c r="J2529" s="65">
        <f>'MT_Permitted Sources'!U321</f>
        <v>0</v>
      </c>
    </row>
    <row r="2530" spans="1:10" x14ac:dyDescent="0.2">
      <c r="A2530" s="143" t="str">
        <f>'MT_Permitted Sources'!A322</f>
        <v>MTDEQ Permitted Sources</v>
      </c>
      <c r="B2530" t="str">
        <f>'MT_Permitted Sources'!B322</f>
        <v>30</v>
      </c>
      <c r="C2530" s="143">
        <f>'MT_Permitted Sources'!D322</f>
        <v>30083</v>
      </c>
      <c r="D2530" s="143">
        <f>'MT_Permitted Sources'!L322</f>
        <v>31000129</v>
      </c>
      <c r="E2530" t="str">
        <f>'MT_Permitted Sources'!P322</f>
        <v>Oil Production, Gas/Liquid Separation</v>
      </c>
      <c r="F2530" s="65">
        <f>'MT_Permitted Sources'!Q322</f>
        <v>0</v>
      </c>
      <c r="G2530" s="65">
        <f>'MT_Permitted Sources'!R322</f>
        <v>1.8829333379548219</v>
      </c>
      <c r="H2530" s="65">
        <f>'MT_Permitted Sources'!S322</f>
        <v>0</v>
      </c>
      <c r="I2530" s="65">
        <f>'MT_Permitted Sources'!T322</f>
        <v>0</v>
      </c>
      <c r="J2530" s="65">
        <f>'MT_Permitted Sources'!U322</f>
        <v>0</v>
      </c>
    </row>
    <row r="2531" spans="1:10" x14ac:dyDescent="0.2">
      <c r="A2531" s="143" t="str">
        <f>'MT_Permitted Sources'!A323</f>
        <v>MTDEQ Permitted Sources</v>
      </c>
      <c r="B2531" t="str">
        <f>'MT_Permitted Sources'!B323</f>
        <v>30</v>
      </c>
      <c r="C2531" s="143">
        <f>'MT_Permitted Sources'!D323</f>
        <v>30083</v>
      </c>
      <c r="D2531" s="143">
        <f>'MT_Permitted Sources'!L323</f>
        <v>20200253</v>
      </c>
      <c r="E2531" t="str">
        <f>'MT_Permitted Sources'!P323</f>
        <v>Compressor Engines</v>
      </c>
      <c r="F2531" s="65">
        <f>'MT_Permitted Sources'!Q323</f>
        <v>1.1092058645254483</v>
      </c>
      <c r="G2531" s="65">
        <f>'MT_Permitted Sources'!R323</f>
        <v>11.147544567082061</v>
      </c>
      <c r="H2531" s="65">
        <f>'MT_Permitted Sources'!S323</f>
        <v>3.882220525839069</v>
      </c>
      <c r="I2531" s="65">
        <f>'MT_Permitted Sources'!T323</f>
        <v>2.2168740129725341E-2</v>
      </c>
      <c r="J2531" s="65">
        <f>'MT_Permitted Sources'!U323</f>
        <v>0.38827330978651903</v>
      </c>
    </row>
    <row r="2532" spans="1:10" x14ac:dyDescent="0.2">
      <c r="A2532" s="143" t="str">
        <f>'MT_Permitted Sources'!A324</f>
        <v>MTDEQ Permitted Sources</v>
      </c>
      <c r="B2532" t="str">
        <f>'MT_Permitted Sources'!B324</f>
        <v>30</v>
      </c>
      <c r="C2532" s="143">
        <f>'MT_Permitted Sources'!D324</f>
        <v>30083</v>
      </c>
      <c r="D2532" s="143">
        <f>'MT_Permitted Sources'!L324</f>
        <v>20200253</v>
      </c>
      <c r="E2532" t="str">
        <f>'MT_Permitted Sources'!P324</f>
        <v>Compressor Engines</v>
      </c>
      <c r="F2532" s="65">
        <f>'MT_Permitted Sources'!Q324</f>
        <v>0.52064503553222008</v>
      </c>
      <c r="G2532" s="65">
        <f>'MT_Permitted Sources'!R324</f>
        <v>3.7372907854534083</v>
      </c>
      <c r="H2532" s="65">
        <f>'MT_Permitted Sources'!S324</f>
        <v>0.50206429958534038</v>
      </c>
      <c r="I2532" s="65">
        <f>'MT_Permitted Sources'!T324</f>
        <v>7.4322943787518483E-3</v>
      </c>
      <c r="J2532" s="65">
        <f>'MT_Permitted Sources'!U324</f>
        <v>0.13019329463468757</v>
      </c>
    </row>
    <row r="2533" spans="1:10" x14ac:dyDescent="0.2">
      <c r="A2533" s="143" t="str">
        <f>'MT_Permitted Sources'!A325</f>
        <v>MTDEQ Permitted Sources</v>
      </c>
      <c r="B2533" t="str">
        <f>'MT_Permitted Sources'!B325</f>
        <v>30</v>
      </c>
      <c r="C2533" s="143">
        <f>'MT_Permitted Sources'!D325</f>
        <v>30083</v>
      </c>
      <c r="D2533" s="143">
        <f>'MT_Permitted Sources'!L325</f>
        <v>20200253</v>
      </c>
      <c r="E2533" t="str">
        <f>'MT_Permitted Sources'!P325</f>
        <v>Compressor Engines</v>
      </c>
      <c r="F2533" s="65">
        <f>'MT_Permitted Sources'!Q325</f>
        <v>0.55895979448475108</v>
      </c>
      <c r="G2533" s="65">
        <f>'MT_Permitted Sources'!R325</f>
        <v>11.233784810476891</v>
      </c>
      <c r="H2533" s="65">
        <f>'MT_Permitted Sources'!S325</f>
        <v>0.55895979448475108</v>
      </c>
      <c r="I2533" s="65">
        <f>'MT_Permitted Sources'!T325</f>
        <v>2.2296883136255545E-2</v>
      </c>
      <c r="J2533" s="65">
        <f>'MT_Permitted Sources'!U325</f>
        <v>0.39122059893671374</v>
      </c>
    </row>
    <row r="2534" spans="1:10" x14ac:dyDescent="0.2">
      <c r="A2534" s="143" t="str">
        <f>'MT_Permitted Sources'!A326</f>
        <v>MTDEQ Permitted Sources</v>
      </c>
      <c r="B2534" t="str">
        <f>'MT_Permitted Sources'!B326</f>
        <v>30</v>
      </c>
      <c r="C2534" s="143">
        <f>'MT_Permitted Sources'!D326</f>
        <v>30083</v>
      </c>
      <c r="D2534" s="143">
        <f>'MT_Permitted Sources'!L326</f>
        <v>20200253</v>
      </c>
      <c r="E2534" t="str">
        <f>'MT_Permitted Sources'!P326</f>
        <v>Compressor Engines</v>
      </c>
      <c r="F2534" s="65">
        <f>'MT_Permitted Sources'!Q326</f>
        <v>0.55806279343903975</v>
      </c>
      <c r="G2534" s="65">
        <f>'MT_Permitted Sources'!R326</f>
        <v>1.6741883803171191</v>
      </c>
      <c r="H2534" s="65">
        <f>'MT_Permitted Sources'!S326</f>
        <v>1.1161255868780795</v>
      </c>
      <c r="I2534" s="65">
        <f>'MT_Permitted Sources'!T326</f>
        <v>3.3317181697853117E-3</v>
      </c>
      <c r="J2534" s="65">
        <f>'MT_Permitted Sources'!U326</f>
        <v>5.587035084716907E-2</v>
      </c>
    </row>
    <row r="2535" spans="1:10" x14ac:dyDescent="0.2">
      <c r="A2535" s="143" t="str">
        <f>'MT_Permitted Sources'!A327</f>
        <v>MTDEQ Permitted Sources</v>
      </c>
      <c r="B2535" t="str">
        <f>'MT_Permitted Sources'!B327</f>
        <v>30</v>
      </c>
      <c r="C2535" s="143">
        <f>'MT_Permitted Sources'!D327</f>
        <v>30083</v>
      </c>
      <c r="D2535" s="143">
        <f>'MT_Permitted Sources'!L327</f>
        <v>20200253</v>
      </c>
      <c r="E2535" t="str">
        <f>'MT_Permitted Sources'!P327</f>
        <v>Compressor Engines</v>
      </c>
      <c r="F2535" s="65">
        <f>'MT_Permitted Sources'!Q327</f>
        <v>0.16684219450232601</v>
      </c>
      <c r="G2535" s="65">
        <f>'MT_Permitted Sources'!R327</f>
        <v>1.701739126721113</v>
      </c>
      <c r="H2535" s="65">
        <f>'MT_Permitted Sources'!S327</f>
        <v>0.66736877800930405</v>
      </c>
      <c r="I2535" s="65">
        <f>'MT_Permitted Sources'!T327</f>
        <v>3.3317181697853117E-3</v>
      </c>
      <c r="J2535" s="65">
        <f>'MT_Permitted Sources'!U327</f>
        <v>0.11673827894901612</v>
      </c>
    </row>
    <row r="2536" spans="1:10" x14ac:dyDescent="0.2">
      <c r="A2536" s="143" t="str">
        <f>'MT_Permitted Sources'!A328</f>
        <v>MTDEQ Permitted Sources</v>
      </c>
      <c r="B2536" t="str">
        <f>'MT_Permitted Sources'!B328</f>
        <v>30</v>
      </c>
      <c r="C2536" s="143">
        <f>'MT_Permitted Sources'!D328</f>
        <v>30083</v>
      </c>
      <c r="D2536" s="143">
        <f>'MT_Permitted Sources'!L328</f>
        <v>20200253</v>
      </c>
      <c r="E2536" t="str">
        <f>'MT_Permitted Sources'!P328</f>
        <v>Compressor Engines</v>
      </c>
      <c r="F2536" s="65">
        <f>'MT_Permitted Sources'!Q328</f>
        <v>0.48386799265805142</v>
      </c>
      <c r="G2536" s="65">
        <f>'MT_Permitted Sources'!R328</f>
        <v>2.3721833368871419</v>
      </c>
      <c r="H2536" s="65">
        <f>'MT_Permitted Sources'!S328</f>
        <v>0.48386799265805142</v>
      </c>
      <c r="I2536" s="65">
        <f>'MT_Permitted Sources'!T328</f>
        <v>2.3065741175436771E-3</v>
      </c>
      <c r="J2536" s="65">
        <f>'MT_Permitted Sources'!U328</f>
        <v>8.2652239211981768E-2</v>
      </c>
    </row>
    <row r="2537" spans="1:10" x14ac:dyDescent="0.2">
      <c r="A2537" s="143" t="str">
        <f>'MT_Permitted Sources'!A329</f>
        <v>MTDEQ Permitted Sources</v>
      </c>
      <c r="B2537" t="str">
        <f>'MT_Permitted Sources'!B329</f>
        <v>30</v>
      </c>
      <c r="C2537" s="143">
        <f>'MT_Permitted Sources'!D329</f>
        <v>30083</v>
      </c>
      <c r="D2537" s="143">
        <f>'MT_Permitted Sources'!L329</f>
        <v>20200253</v>
      </c>
      <c r="E2537" t="str">
        <f>'MT_Permitted Sources'!P329</f>
        <v>Compressor Engines</v>
      </c>
      <c r="F2537" s="65">
        <f>'MT_Permitted Sources'!Q329</f>
        <v>0.16684219450232601</v>
      </c>
      <c r="G2537" s="65">
        <f>'MT_Permitted Sources'!R329</f>
        <v>2.0965477298406725</v>
      </c>
      <c r="H2537" s="65">
        <f>'MT_Permitted Sources'!S329</f>
        <v>0.26077101828896571</v>
      </c>
      <c r="I2537" s="65">
        <f>'MT_Permitted Sources'!T329</f>
        <v>4.2287192154967417E-3</v>
      </c>
      <c r="J2537" s="65">
        <f>'MT_Permitted Sources'!U329</f>
        <v>1.0379583528946548E-2</v>
      </c>
    </row>
    <row r="2538" spans="1:10" x14ac:dyDescent="0.2">
      <c r="A2538" s="143" t="str">
        <f>'MT_Permitted Sources'!A330</f>
        <v>MTDEQ Permitted Sources</v>
      </c>
      <c r="B2538" t="str">
        <f>'MT_Permitted Sources'!B330</f>
        <v>30</v>
      </c>
      <c r="C2538" s="143">
        <f>'MT_Permitted Sources'!D330</f>
        <v>30083</v>
      </c>
      <c r="D2538" s="143">
        <f>'MT_Permitted Sources'!L330</f>
        <v>20200102</v>
      </c>
      <c r="E2538" t="str">
        <f>'MT_Permitted Sources'!P330</f>
        <v>Compressor Engines</v>
      </c>
      <c r="F2538" s="65">
        <f>'MT_Permitted Sources'!Q330</f>
        <v>0.2647434514914021</v>
      </c>
      <c r="G2538" s="65">
        <f>'MT_Permitted Sources'!R330</f>
        <v>1.0379583528946548E-2</v>
      </c>
      <c r="H2538" s="65">
        <f>'MT_Permitted Sources'!S330</f>
        <v>0.10212997620457281</v>
      </c>
      <c r="I2538" s="65">
        <f>'MT_Permitted Sources'!T330</f>
        <v>2.69100313713429E-3</v>
      </c>
      <c r="J2538" s="65">
        <f>'MT_Permitted Sources'!U330</f>
        <v>6.27900731998001E-3</v>
      </c>
    </row>
    <row r="2539" spans="1:10" x14ac:dyDescent="0.2">
      <c r="A2539" s="143" t="str">
        <f>'MT_Permitted Sources'!A331</f>
        <v>MTDEQ Permitted Sources</v>
      </c>
      <c r="B2539" t="str">
        <f>'MT_Permitted Sources'!B331</f>
        <v>30</v>
      </c>
      <c r="C2539" s="143">
        <f>'MT_Permitted Sources'!D331</f>
        <v>30083</v>
      </c>
      <c r="D2539" s="143">
        <f>'MT_Permitted Sources'!L331</f>
        <v>10200603</v>
      </c>
      <c r="E2539" t="str">
        <f>'MT_Permitted Sources'!P331</f>
        <v>Process Heaters</v>
      </c>
      <c r="F2539" s="65">
        <f>'MT_Permitted Sources'!Q331</f>
        <v>11.674340466927733</v>
      </c>
      <c r="G2539" s="65">
        <f>'MT_Permitted Sources'!R331</f>
        <v>0.61739300546252429</v>
      </c>
      <c r="H2539" s="65">
        <f>'MT_Permitted Sources'!S331</f>
        <v>9.8221614505401593</v>
      </c>
      <c r="I2539" s="65">
        <f>'MT_Permitted Sources'!T331</f>
        <v>0.89802618976367166</v>
      </c>
      <c r="J2539" s="65">
        <f>'MT_Permitted Sources'!U331</f>
        <v>5.6126636860229479E-2</v>
      </c>
    </row>
    <row r="2540" spans="1:10" x14ac:dyDescent="0.2">
      <c r="A2540" s="143" t="str">
        <f>'MT_Permitted Sources'!A332</f>
        <v>MTDEQ Permitted Sources</v>
      </c>
      <c r="B2540" t="str">
        <f>'MT_Permitted Sources'!B332</f>
        <v>30</v>
      </c>
      <c r="C2540" s="143">
        <f>'MT_Permitted Sources'!D332</f>
        <v>30083</v>
      </c>
      <c r="D2540" s="143">
        <f>'MT_Permitted Sources'!L332</f>
        <v>40301012</v>
      </c>
      <c r="E2540" t="str">
        <f>'MT_Permitted Sources'!P332</f>
        <v>Permitted Tank Losses</v>
      </c>
      <c r="F2540" s="65">
        <f>'MT_Permitted Sources'!Q332</f>
        <v>0</v>
      </c>
      <c r="G2540" s="65">
        <f>'MT_Permitted Sources'!R332</f>
        <v>9.7099081768197006</v>
      </c>
      <c r="H2540" s="65">
        <f>'MT_Permitted Sources'!S332</f>
        <v>0</v>
      </c>
      <c r="I2540" s="65">
        <f>'MT_Permitted Sources'!T332</f>
        <v>0</v>
      </c>
      <c r="J2540" s="65">
        <f>'MT_Permitted Sources'!U332</f>
        <v>0</v>
      </c>
    </row>
    <row r="2541" spans="1:10" x14ac:dyDescent="0.2">
      <c r="A2541" s="143" t="str">
        <f>'MT_Permitted Sources'!A333</f>
        <v>MTDEQ Permitted Sources</v>
      </c>
      <c r="B2541" t="str">
        <f>'MT_Permitted Sources'!B333</f>
        <v>30</v>
      </c>
      <c r="C2541" s="143">
        <f>'MT_Permitted Sources'!D333</f>
        <v>30083</v>
      </c>
      <c r="D2541" s="143">
        <f>'MT_Permitted Sources'!L333</f>
        <v>40301012</v>
      </c>
      <c r="E2541" t="str">
        <f>'MT_Permitted Sources'!P333</f>
        <v>Permitted Tank Losses</v>
      </c>
      <c r="F2541" s="65">
        <f>'MT_Permitted Sources'!Q333</f>
        <v>0</v>
      </c>
      <c r="G2541" s="65">
        <f>'MT_Permitted Sources'!R333</f>
        <v>9.7099081768197006</v>
      </c>
      <c r="H2541" s="65">
        <f>'MT_Permitted Sources'!S333</f>
        <v>0</v>
      </c>
      <c r="I2541" s="65">
        <f>'MT_Permitted Sources'!T333</f>
        <v>0</v>
      </c>
      <c r="J2541" s="65">
        <f>'MT_Permitted Sources'!U333</f>
        <v>0</v>
      </c>
    </row>
    <row r="2542" spans="1:10" x14ac:dyDescent="0.2">
      <c r="A2542" s="143" t="str">
        <f>'MT_Permitted Sources'!A334</f>
        <v>MTDEQ Permitted Sources</v>
      </c>
      <c r="B2542" t="str">
        <f>'MT_Permitted Sources'!B334</f>
        <v>30</v>
      </c>
      <c r="C2542" s="143">
        <f>'MT_Permitted Sources'!D334</f>
        <v>30083</v>
      </c>
      <c r="D2542" s="143">
        <f>'MT_Permitted Sources'!L334</f>
        <v>31000301</v>
      </c>
      <c r="E2542" t="str">
        <f>'MT_Permitted Sources'!P334</f>
        <v>Dehydrator</v>
      </c>
      <c r="F2542" s="65">
        <f>'MT_Permitted Sources'!Q334</f>
        <v>0</v>
      </c>
      <c r="G2542" s="65">
        <f>'MT_Permitted Sources'!R334</f>
        <v>16.837991058068845</v>
      </c>
      <c r="H2542" s="65">
        <f>'MT_Permitted Sources'!S334</f>
        <v>0</v>
      </c>
      <c r="I2542" s="65">
        <f>'MT_Permitted Sources'!T334</f>
        <v>0</v>
      </c>
      <c r="J2542" s="65">
        <f>'MT_Permitted Sources'!U334</f>
        <v>0</v>
      </c>
    </row>
    <row r="2543" spans="1:10" x14ac:dyDescent="0.2">
      <c r="A2543" s="143" t="str">
        <f>'MT_Permitted Sources'!A335</f>
        <v>MTDEQ Permitted Sources</v>
      </c>
      <c r="B2543" t="str">
        <f>'MT_Permitted Sources'!B335</f>
        <v>30</v>
      </c>
      <c r="C2543" s="143">
        <f>'MT_Permitted Sources'!D335</f>
        <v>30083</v>
      </c>
      <c r="D2543" s="143">
        <f>'MT_Permitted Sources'!L335</f>
        <v>31000228</v>
      </c>
      <c r="E2543" t="str">
        <f>'MT_Permitted Sources'!P335</f>
        <v>Dehydrator</v>
      </c>
      <c r="F2543" s="65">
        <f>'MT_Permitted Sources'!Q335</f>
        <v>0</v>
      </c>
      <c r="G2543" s="65">
        <f>'MT_Permitted Sources'!R335</f>
        <v>9.3170217187980953</v>
      </c>
      <c r="H2543" s="65">
        <f>'MT_Permitted Sources'!S335</f>
        <v>0</v>
      </c>
      <c r="I2543" s="65">
        <f>'MT_Permitted Sources'!T335</f>
        <v>0</v>
      </c>
      <c r="J2543" s="65">
        <f>'MT_Permitted Sources'!U335</f>
        <v>0</v>
      </c>
    </row>
    <row r="2544" spans="1:10" x14ac:dyDescent="0.2">
      <c r="A2544" s="143" t="str">
        <f>'MT_Permitted Sources'!A336</f>
        <v>MTDEQ Permitted Sources</v>
      </c>
      <c r="B2544" t="str">
        <f>'MT_Permitted Sources'!B336</f>
        <v>30</v>
      </c>
      <c r="C2544" s="143">
        <f>'MT_Permitted Sources'!D336</f>
        <v>30083</v>
      </c>
      <c r="D2544" s="143">
        <f>'MT_Permitted Sources'!L336</f>
        <v>31000205</v>
      </c>
      <c r="E2544" t="str">
        <f>'MT_Permitted Sources'!P336</f>
        <v>Natural Gas Production, Flares</v>
      </c>
      <c r="F2544" s="65">
        <f>'MT_Permitted Sources'!Q336</f>
        <v>2.2425026142785751</v>
      </c>
      <c r="G2544" s="65">
        <f>'MT_Permitted Sources'!R336</f>
        <v>0.12340171528858673</v>
      </c>
      <c r="H2544" s="65">
        <f>'MT_Permitted Sources'!S336</f>
        <v>1.883702195994003</v>
      </c>
      <c r="I2544" s="65">
        <f>'MT_Permitted Sources'!T336</f>
        <v>1.3455015685671453E-2</v>
      </c>
      <c r="J2544" s="65">
        <f>'MT_Permitted Sources'!U336</f>
        <v>0.17043019868517173</v>
      </c>
    </row>
    <row r="2545" spans="1:10" x14ac:dyDescent="0.2">
      <c r="A2545" s="143" t="str">
        <f>'MT_Permitted Sources'!A337</f>
        <v>MTDEQ Permitted Sources</v>
      </c>
      <c r="B2545" t="str">
        <f>'MT_Permitted Sources'!B337</f>
        <v>30</v>
      </c>
      <c r="C2545" s="143">
        <f>'MT_Permitted Sources'!D337</f>
        <v>30083</v>
      </c>
      <c r="D2545" s="143">
        <f>'MT_Permitted Sources'!L337</f>
        <v>31000207</v>
      </c>
      <c r="E2545" t="str">
        <f>'MT_Permitted Sources'!P337</f>
        <v>Permitted Fugitives</v>
      </c>
      <c r="F2545" s="65">
        <f>'MT_Permitted Sources'!Q337</f>
        <v>0</v>
      </c>
      <c r="G2545" s="65">
        <f>'MT_Permitted Sources'!R337</f>
        <v>2.0766855638284909</v>
      </c>
      <c r="H2545" s="65">
        <f>'MT_Permitted Sources'!S337</f>
        <v>0</v>
      </c>
      <c r="I2545" s="65">
        <f>'MT_Permitted Sources'!T337</f>
        <v>0</v>
      </c>
      <c r="J2545" s="65">
        <f>'MT_Permitted Sources'!U337</f>
        <v>0</v>
      </c>
    </row>
    <row r="2546" spans="1:10" x14ac:dyDescent="0.2">
      <c r="A2546" s="143" t="str">
        <f>'MT_Permitted Sources'!A338</f>
        <v>MTDEQ Permitted Sources</v>
      </c>
      <c r="B2546" t="str">
        <f>'MT_Permitted Sources'!B338</f>
        <v>30</v>
      </c>
      <c r="C2546" s="143">
        <f>'MT_Permitted Sources'!D338</f>
        <v>30083</v>
      </c>
      <c r="D2546" s="143">
        <f>'MT_Permitted Sources'!L338</f>
        <v>31000207</v>
      </c>
      <c r="E2546" t="str">
        <f>'MT_Permitted Sources'!P338</f>
        <v>Permitted Fugitives</v>
      </c>
      <c r="F2546" s="65">
        <f>'MT_Permitted Sources'!Q338</f>
        <v>0</v>
      </c>
      <c r="G2546" s="65">
        <f>'MT_Permitted Sources'!R338</f>
        <v>26.912722374480033</v>
      </c>
      <c r="H2546" s="65">
        <f>'MT_Permitted Sources'!S338</f>
        <v>0</v>
      </c>
      <c r="I2546" s="65">
        <f>'MT_Permitted Sources'!T338</f>
        <v>0</v>
      </c>
      <c r="J2546" s="65">
        <f>'MT_Permitted Sources'!U338</f>
        <v>0</v>
      </c>
    </row>
    <row r="2547" spans="1:10" x14ac:dyDescent="0.2">
      <c r="A2547" s="143" t="str">
        <f>'MT_Permitted Sources'!A339</f>
        <v>MTDEQ Permitted Sources</v>
      </c>
      <c r="B2547" t="str">
        <f>'MT_Permitted Sources'!B339</f>
        <v>30</v>
      </c>
      <c r="C2547" s="143">
        <f>'MT_Permitted Sources'!D339</f>
        <v>30083</v>
      </c>
      <c r="D2547" s="143">
        <f>'MT_Permitted Sources'!L339</f>
        <v>31000301</v>
      </c>
      <c r="E2547" t="str">
        <f>'MT_Permitted Sources'!P339</f>
        <v>Dehydrator</v>
      </c>
      <c r="F2547" s="65">
        <f>'MT_Permitted Sources'!Q339</f>
        <v>0</v>
      </c>
      <c r="G2547" s="65">
        <f>'MT_Permitted Sources'!R339</f>
        <v>16.837991058068845</v>
      </c>
      <c r="H2547" s="65">
        <f>'MT_Permitted Sources'!S339</f>
        <v>0</v>
      </c>
      <c r="I2547" s="65">
        <f>'MT_Permitted Sources'!T339</f>
        <v>0</v>
      </c>
      <c r="J2547" s="65">
        <f>'MT_Permitted Sources'!U339</f>
        <v>0</v>
      </c>
    </row>
    <row r="2548" spans="1:10" x14ac:dyDescent="0.2">
      <c r="A2548" s="143" t="str">
        <f>'MT_Permitted Sources'!A340</f>
        <v>MTDEQ Permitted Sources</v>
      </c>
      <c r="B2548" t="str">
        <f>'MT_Permitted Sources'!B340</f>
        <v>30</v>
      </c>
      <c r="C2548" s="143">
        <f>'MT_Permitted Sources'!D340</f>
        <v>30083</v>
      </c>
      <c r="D2548" s="143">
        <f>'MT_Permitted Sources'!L340</f>
        <v>31000228</v>
      </c>
      <c r="E2548" t="str">
        <f>'MT_Permitted Sources'!P340</f>
        <v>Dehydrator</v>
      </c>
      <c r="F2548" s="65">
        <f>'MT_Permitted Sources'!Q340</f>
        <v>0</v>
      </c>
      <c r="G2548" s="65">
        <f>'MT_Permitted Sources'!R340</f>
        <v>9.3170217187980953</v>
      </c>
      <c r="H2548" s="65">
        <f>'MT_Permitted Sources'!S340</f>
        <v>0</v>
      </c>
      <c r="I2548" s="65">
        <f>'MT_Permitted Sources'!T340</f>
        <v>0</v>
      </c>
      <c r="J2548" s="65">
        <f>'MT_Permitted Sources'!U340</f>
        <v>0</v>
      </c>
    </row>
    <row r="2549" spans="1:10" x14ac:dyDescent="0.2">
      <c r="A2549" s="143" t="str">
        <f>'MT_Permitted Sources'!A341</f>
        <v>MTDEQ Permitted Sources</v>
      </c>
      <c r="B2549" t="str">
        <f>'MT_Permitted Sources'!B341</f>
        <v>30</v>
      </c>
      <c r="C2549" s="143">
        <f>'MT_Permitted Sources'!D341</f>
        <v>30083</v>
      </c>
      <c r="D2549" s="143">
        <f>'MT_Permitted Sources'!L341</f>
        <v>31000207</v>
      </c>
      <c r="E2549" t="str">
        <f>'MT_Permitted Sources'!P341</f>
        <v>Permitted Fugitives</v>
      </c>
      <c r="F2549" s="65">
        <f>'MT_Permitted Sources'!Q341</f>
        <v>0</v>
      </c>
      <c r="G2549" s="65">
        <f>'MT_Permitted Sources'!R341</f>
        <v>0</v>
      </c>
      <c r="H2549" s="65">
        <f>'MT_Permitted Sources'!S341</f>
        <v>0</v>
      </c>
      <c r="I2549" s="65">
        <f>'MT_Permitted Sources'!T341</f>
        <v>0</v>
      </c>
      <c r="J2549" s="65">
        <f>'MT_Permitted Sources'!U341</f>
        <v>0</v>
      </c>
    </row>
    <row r="2550" spans="1:10" x14ac:dyDescent="0.2">
      <c r="A2550" s="143" t="str">
        <f>'MT_Permitted Sources'!A342</f>
        <v>MTDEQ Permitted Sources</v>
      </c>
      <c r="B2550" t="str">
        <f>'MT_Permitted Sources'!B342</f>
        <v>30</v>
      </c>
      <c r="C2550" s="143">
        <f>'MT_Permitted Sources'!D342</f>
        <v>30083</v>
      </c>
      <c r="D2550" s="143">
        <f>'MT_Permitted Sources'!L342</f>
        <v>31000205</v>
      </c>
      <c r="E2550" t="str">
        <f>'MT_Permitted Sources'!P342</f>
        <v>Natural Gas Production, Flares</v>
      </c>
      <c r="F2550" s="65">
        <f>'MT_Permitted Sources'!Q342</f>
        <v>0</v>
      </c>
      <c r="G2550" s="65">
        <f>'MT_Permitted Sources'!R342</f>
        <v>0</v>
      </c>
      <c r="H2550" s="65">
        <f>'MT_Permitted Sources'!S342</f>
        <v>0</v>
      </c>
      <c r="I2550" s="65">
        <f>'MT_Permitted Sources'!T342</f>
        <v>0</v>
      </c>
      <c r="J2550" s="65">
        <f>'MT_Permitted Sources'!U342</f>
        <v>0</v>
      </c>
    </row>
    <row r="2551" spans="1:10" x14ac:dyDescent="0.2">
      <c r="A2551" s="143" t="str">
        <f>'MT_Permitted Sources'!A343</f>
        <v>MTDEQ Permitted Sources</v>
      </c>
      <c r="B2551" t="str">
        <f>'MT_Permitted Sources'!B343</f>
        <v>30</v>
      </c>
      <c r="C2551" s="143">
        <f>'MT_Permitted Sources'!D343</f>
        <v>30083</v>
      </c>
      <c r="D2551" s="143">
        <f>'MT_Permitted Sources'!L343</f>
        <v>40301012</v>
      </c>
      <c r="E2551" t="str">
        <f>'MT_Permitted Sources'!P343</f>
        <v>Permitted Tank Losses</v>
      </c>
      <c r="F2551" s="65">
        <f>'MT_Permitted Sources'!Q343</f>
        <v>0</v>
      </c>
      <c r="G2551" s="65">
        <f>'MT_Permitted Sources'!R343</f>
        <v>0</v>
      </c>
      <c r="H2551" s="65">
        <f>'MT_Permitted Sources'!S343</f>
        <v>0</v>
      </c>
      <c r="I2551" s="65">
        <f>'MT_Permitted Sources'!T343</f>
        <v>0</v>
      </c>
      <c r="J2551" s="65">
        <f>'MT_Permitted Sources'!U343</f>
        <v>0</v>
      </c>
    </row>
    <row r="2552" spans="1:10" x14ac:dyDescent="0.2">
      <c r="A2552" s="143" t="str">
        <f>'MT_Permitted Sources'!A344</f>
        <v>MTDEQ Permitted Sources</v>
      </c>
      <c r="B2552" t="str">
        <f>'MT_Permitted Sources'!B344</f>
        <v>30</v>
      </c>
      <c r="C2552" s="143">
        <f>'MT_Permitted Sources'!D344</f>
        <v>30083</v>
      </c>
      <c r="D2552" s="143">
        <f>'MT_Permitted Sources'!L344</f>
        <v>20200253</v>
      </c>
      <c r="E2552" t="str">
        <f>'MT_Permitted Sources'!P344</f>
        <v>Compressor Engines</v>
      </c>
      <c r="F2552" s="65">
        <f>'MT_Permitted Sources'!Q344</f>
        <v>0</v>
      </c>
      <c r="G2552" s="65">
        <f>'MT_Permitted Sources'!R344</f>
        <v>0</v>
      </c>
      <c r="H2552" s="65">
        <f>'MT_Permitted Sources'!S344</f>
        <v>0</v>
      </c>
      <c r="I2552" s="65">
        <f>'MT_Permitted Sources'!T344</f>
        <v>0</v>
      </c>
      <c r="J2552" s="65">
        <f>'MT_Permitted Sources'!U344</f>
        <v>0</v>
      </c>
    </row>
    <row r="2553" spans="1:10" x14ac:dyDescent="0.2">
      <c r="A2553" s="143" t="str">
        <f>'MT_Permitted Sources'!A345</f>
        <v>MTDEQ Permitted Sources</v>
      </c>
      <c r="B2553" t="str">
        <f>'MT_Permitted Sources'!B345</f>
        <v>30</v>
      </c>
      <c r="C2553" s="143">
        <f>'MT_Permitted Sources'!D345</f>
        <v>30083</v>
      </c>
      <c r="D2553" s="143">
        <f>'MT_Permitted Sources'!L345</f>
        <v>31000205</v>
      </c>
      <c r="E2553" t="str">
        <f>'MT_Permitted Sources'!P345</f>
        <v>Natural Gas Production, Flares</v>
      </c>
      <c r="F2553" s="65">
        <f>'MT_Permitted Sources'!Q345</f>
        <v>0</v>
      </c>
      <c r="G2553" s="65">
        <f>'MT_Permitted Sources'!R345</f>
        <v>0</v>
      </c>
      <c r="H2553" s="65">
        <f>'MT_Permitted Sources'!S345</f>
        <v>0</v>
      </c>
      <c r="I2553" s="65">
        <f>'MT_Permitted Sources'!T345</f>
        <v>0</v>
      </c>
      <c r="J2553" s="65">
        <f>'MT_Permitted Sources'!U345</f>
        <v>0</v>
      </c>
    </row>
    <row r="2554" spans="1:10" x14ac:dyDescent="0.2">
      <c r="A2554" s="143" t="str">
        <f>'MT_Permitted Sources'!A346</f>
        <v>MTDEQ Permitted Sources</v>
      </c>
      <c r="B2554" t="str">
        <f>'MT_Permitted Sources'!B346</f>
        <v>30</v>
      </c>
      <c r="C2554" s="143">
        <f>'MT_Permitted Sources'!D346</f>
        <v>30083</v>
      </c>
      <c r="D2554" s="143">
        <f>'MT_Permitted Sources'!L346</f>
        <v>31000205</v>
      </c>
      <c r="E2554" t="str">
        <f>'MT_Permitted Sources'!P346</f>
        <v>Natural Gas Production, Flares</v>
      </c>
      <c r="F2554" s="65">
        <f>'MT_Permitted Sources'!Q346</f>
        <v>0</v>
      </c>
      <c r="G2554" s="65">
        <f>'MT_Permitted Sources'!R346</f>
        <v>0</v>
      </c>
      <c r="H2554" s="65">
        <f>'MT_Permitted Sources'!S346</f>
        <v>0</v>
      </c>
      <c r="I2554" s="65">
        <f>'MT_Permitted Sources'!T346</f>
        <v>0</v>
      </c>
      <c r="J2554" s="65">
        <f>'MT_Permitted Sources'!U346</f>
        <v>0</v>
      </c>
    </row>
    <row r="2555" spans="1:10" x14ac:dyDescent="0.2">
      <c r="A2555" s="143" t="str">
        <f>'MT_Permitted Sources'!A347</f>
        <v>MTDEQ Permitted Sources</v>
      </c>
      <c r="B2555" t="str">
        <f>'MT_Permitted Sources'!B347</f>
        <v>30</v>
      </c>
      <c r="C2555" s="143">
        <f>'MT_Permitted Sources'!D347</f>
        <v>30083</v>
      </c>
      <c r="D2555" s="143">
        <f>'MT_Permitted Sources'!L347</f>
        <v>31000207</v>
      </c>
      <c r="E2555" t="str">
        <f>'MT_Permitted Sources'!P347</f>
        <v>Permitted Fugitives</v>
      </c>
      <c r="F2555" s="65">
        <f>'MT_Permitted Sources'!Q347</f>
        <v>0</v>
      </c>
      <c r="G2555" s="65">
        <f>'MT_Permitted Sources'!R347</f>
        <v>0</v>
      </c>
      <c r="H2555" s="65">
        <f>'MT_Permitted Sources'!S347</f>
        <v>0</v>
      </c>
      <c r="I2555" s="65">
        <f>'MT_Permitted Sources'!T347</f>
        <v>0</v>
      </c>
      <c r="J2555" s="65">
        <f>'MT_Permitted Sources'!U347</f>
        <v>0</v>
      </c>
    </row>
    <row r="2556" spans="1:10" x14ac:dyDescent="0.2">
      <c r="A2556" s="143" t="str">
        <f>'MT_Permitted Sources'!A348</f>
        <v>MTDEQ Permitted Sources</v>
      </c>
      <c r="B2556" t="str">
        <f>'MT_Permitted Sources'!B348</f>
        <v>30</v>
      </c>
      <c r="C2556" s="143">
        <f>'MT_Permitted Sources'!D348</f>
        <v>30083</v>
      </c>
      <c r="D2556" s="143">
        <f>'MT_Permitted Sources'!L348</f>
        <v>40301012</v>
      </c>
      <c r="E2556" t="str">
        <f>'MT_Permitted Sources'!P348</f>
        <v>Permitted Tank Losses</v>
      </c>
      <c r="F2556" s="65">
        <f>'MT_Permitted Sources'!Q348</f>
        <v>0</v>
      </c>
      <c r="G2556" s="65">
        <f>'MT_Permitted Sources'!R348</f>
        <v>5.5963895241936124</v>
      </c>
      <c r="H2556" s="65">
        <f>'MT_Permitted Sources'!S348</f>
        <v>0</v>
      </c>
      <c r="I2556" s="65">
        <f>'MT_Permitted Sources'!T348</f>
        <v>0</v>
      </c>
      <c r="J2556" s="65">
        <f>'MT_Permitted Sources'!U348</f>
        <v>0</v>
      </c>
    </row>
    <row r="2557" spans="1:10" x14ac:dyDescent="0.2">
      <c r="A2557" s="143" t="str">
        <f>'MT_Permitted Sources'!A349</f>
        <v>MTDEQ Permitted Sources</v>
      </c>
      <c r="B2557" t="str">
        <f>'MT_Permitted Sources'!B349</f>
        <v>30</v>
      </c>
      <c r="C2557" s="143">
        <f>'MT_Permitted Sources'!D349</f>
        <v>30083</v>
      </c>
      <c r="D2557" s="143">
        <f>'MT_Permitted Sources'!L349</f>
        <v>31000207</v>
      </c>
      <c r="E2557" t="str">
        <f>'MT_Permitted Sources'!P349</f>
        <v>Permitted Fugitives</v>
      </c>
      <c r="F2557" s="65">
        <f>'MT_Permitted Sources'!Q349</f>
        <v>0</v>
      </c>
      <c r="G2557" s="65">
        <f>'MT_Permitted Sources'!R349</f>
        <v>0.88405860205187936</v>
      </c>
      <c r="H2557" s="65">
        <f>'MT_Permitted Sources'!S349</f>
        <v>0</v>
      </c>
      <c r="I2557" s="65">
        <f>'MT_Permitted Sources'!T349</f>
        <v>0</v>
      </c>
      <c r="J2557" s="65">
        <f>'MT_Permitted Sources'!U349</f>
        <v>0</v>
      </c>
    </row>
    <row r="2558" spans="1:10" x14ac:dyDescent="0.2">
      <c r="A2558" s="143" t="str">
        <f>'MT_Permitted Sources'!A350</f>
        <v>MTDEQ Permitted Sources</v>
      </c>
      <c r="B2558" t="str">
        <f>'MT_Permitted Sources'!B350</f>
        <v>30</v>
      </c>
      <c r="C2558" s="143">
        <f>'MT_Permitted Sources'!D350</f>
        <v>30083</v>
      </c>
      <c r="D2558" s="143">
        <f>'MT_Permitted Sources'!L350</f>
        <v>30502504</v>
      </c>
      <c r="E2558" t="str">
        <f>'MT_Permitted Sources'!P350</f>
        <v>Natural Gas Production, Other Not Classified</v>
      </c>
      <c r="F2558" s="65">
        <f>'MT_Permitted Sources'!Q350</f>
        <v>0</v>
      </c>
      <c r="G2558" s="65">
        <f>'MT_Permitted Sources'!R350</f>
        <v>0</v>
      </c>
      <c r="H2558" s="65">
        <f>'MT_Permitted Sources'!S350</f>
        <v>0</v>
      </c>
      <c r="I2558" s="65">
        <f>'MT_Permitted Sources'!T350</f>
        <v>0</v>
      </c>
      <c r="J2558" s="65">
        <f>'MT_Permitted Sources'!U350</f>
        <v>0.49616972128495102</v>
      </c>
    </row>
    <row r="2559" spans="1:10" x14ac:dyDescent="0.2">
      <c r="A2559" s="143" t="str">
        <f>'MT_Permitted Sources'!A351</f>
        <v>MTDEQ Permitted Sources</v>
      </c>
      <c r="B2559" t="str">
        <f>'MT_Permitted Sources'!B351</f>
        <v>30</v>
      </c>
      <c r="C2559" s="143">
        <f>'MT_Permitted Sources'!D351</f>
        <v>30083</v>
      </c>
      <c r="D2559" s="143">
        <f>'MT_Permitted Sources'!L351</f>
        <v>40301012</v>
      </c>
      <c r="E2559" t="str">
        <f>'MT_Permitted Sources'!P351</f>
        <v>Permitted Tank Losses</v>
      </c>
      <c r="F2559" s="65">
        <f>'MT_Permitted Sources'!Q351</f>
        <v>0</v>
      </c>
      <c r="G2559" s="65">
        <f>'MT_Permitted Sources'!R351</f>
        <v>0</v>
      </c>
      <c r="H2559" s="65">
        <f>'MT_Permitted Sources'!S351</f>
        <v>0</v>
      </c>
      <c r="I2559" s="65">
        <f>'MT_Permitted Sources'!T351</f>
        <v>0</v>
      </c>
      <c r="J2559" s="65">
        <f>'MT_Permitted Sources'!U351</f>
        <v>0</v>
      </c>
    </row>
    <row r="2560" spans="1:10" x14ac:dyDescent="0.2">
      <c r="A2560" s="143" t="str">
        <f>'MT_Permitted Sources'!A352</f>
        <v>MTDEQ Permitted Sources</v>
      </c>
      <c r="B2560" t="str">
        <f>'MT_Permitted Sources'!B352</f>
        <v>30</v>
      </c>
      <c r="C2560" s="143">
        <f>'MT_Permitted Sources'!D352</f>
        <v>30083</v>
      </c>
      <c r="D2560" s="143">
        <f>'MT_Permitted Sources'!L352</f>
        <v>40301012</v>
      </c>
      <c r="E2560" t="str">
        <f>'MT_Permitted Sources'!P352</f>
        <v>Permitted Tank Losses</v>
      </c>
      <c r="F2560" s="65">
        <f>'MT_Permitted Sources'!Q352</f>
        <v>0</v>
      </c>
      <c r="G2560" s="65">
        <f>'MT_Permitted Sources'!R352</f>
        <v>3.6614301255875272</v>
      </c>
      <c r="H2560" s="65">
        <f>'MT_Permitted Sources'!S352</f>
        <v>0</v>
      </c>
      <c r="I2560" s="65">
        <f>'MT_Permitted Sources'!T352</f>
        <v>0</v>
      </c>
      <c r="J2560" s="65">
        <f>'MT_Permitted Sources'!U352</f>
        <v>0</v>
      </c>
    </row>
    <row r="2561" spans="1:10" x14ac:dyDescent="0.2">
      <c r="A2561" s="143" t="str">
        <f>'MT_Permitted Sources'!A353</f>
        <v>MTDEQ Permitted Sources</v>
      </c>
      <c r="B2561" t="str">
        <f>'MT_Permitted Sources'!B353</f>
        <v>30</v>
      </c>
      <c r="C2561" s="143">
        <f>'MT_Permitted Sources'!D353</f>
        <v>30083</v>
      </c>
      <c r="D2561" s="143">
        <f>'MT_Permitted Sources'!L353</f>
        <v>31000207</v>
      </c>
      <c r="E2561" t="str">
        <f>'MT_Permitted Sources'!P353</f>
        <v>Permitted Fugitives</v>
      </c>
      <c r="F2561" s="65">
        <f>'MT_Permitted Sources'!Q353</f>
        <v>0</v>
      </c>
      <c r="G2561" s="65">
        <f>'MT_Permitted Sources'!R353</f>
        <v>8.8416111645710362</v>
      </c>
      <c r="H2561" s="65">
        <f>'MT_Permitted Sources'!S353</f>
        <v>0</v>
      </c>
      <c r="I2561" s="65">
        <f>'MT_Permitted Sources'!T353</f>
        <v>0</v>
      </c>
      <c r="J2561" s="65">
        <f>'MT_Permitted Sources'!U353</f>
        <v>0</v>
      </c>
    </row>
    <row r="2562" spans="1:10" x14ac:dyDescent="0.2">
      <c r="A2562" s="143" t="str">
        <f>'MT_Permitted Sources'!A354</f>
        <v>MTDEQ Permitted Sources</v>
      </c>
      <c r="B2562" t="str">
        <f>'MT_Permitted Sources'!B354</f>
        <v>30</v>
      </c>
      <c r="C2562" s="143">
        <f>'MT_Permitted Sources'!D354</f>
        <v>30083</v>
      </c>
      <c r="D2562" s="143">
        <f>'MT_Permitted Sources'!L354</f>
        <v>30502504</v>
      </c>
      <c r="E2562" t="str">
        <f>'MT_Permitted Sources'!P354</f>
        <v>Natural Gas Production, Other Not Classified</v>
      </c>
      <c r="F2562" s="65">
        <f>'MT_Permitted Sources'!Q354</f>
        <v>0</v>
      </c>
      <c r="G2562" s="65">
        <f>'MT_Permitted Sources'!R354</f>
        <v>0</v>
      </c>
      <c r="H2562" s="65">
        <f>'MT_Permitted Sources'!S354</f>
        <v>0</v>
      </c>
      <c r="I2562" s="65">
        <f>'MT_Permitted Sources'!T354</f>
        <v>0</v>
      </c>
      <c r="J2562" s="65">
        <f>'MT_Permitted Sources'!U354</f>
        <v>0.49616972128495102</v>
      </c>
    </row>
    <row r="2563" spans="1:10" x14ac:dyDescent="0.2">
      <c r="A2563" s="143" t="str">
        <f>'MT_Permitted Sources'!A355</f>
        <v>MTDEQ Permitted Sources</v>
      </c>
      <c r="B2563" t="str">
        <f>'MT_Permitted Sources'!B355</f>
        <v>30</v>
      </c>
      <c r="C2563" s="143">
        <f>'MT_Permitted Sources'!D355</f>
        <v>30083</v>
      </c>
      <c r="D2563" s="143">
        <f>'MT_Permitted Sources'!L355</f>
        <v>40301012</v>
      </c>
      <c r="E2563" t="str">
        <f>'MT_Permitted Sources'!P355</f>
        <v>Permitted Tank Losses</v>
      </c>
      <c r="F2563" s="65">
        <f>'MT_Permitted Sources'!Q355</f>
        <v>0</v>
      </c>
      <c r="G2563" s="65">
        <f>'MT_Permitted Sources'!R355</f>
        <v>0</v>
      </c>
      <c r="H2563" s="65">
        <f>'MT_Permitted Sources'!S355</f>
        <v>0</v>
      </c>
      <c r="I2563" s="65">
        <f>'MT_Permitted Sources'!T355</f>
        <v>0</v>
      </c>
      <c r="J2563" s="65">
        <f>'MT_Permitted Sources'!U355</f>
        <v>0</v>
      </c>
    </row>
    <row r="2564" spans="1:10" x14ac:dyDescent="0.2">
      <c r="A2564" s="143" t="str">
        <f>'MT_Permitted Sources'!A356</f>
        <v>MTDEQ Permitted Sources</v>
      </c>
      <c r="B2564" t="str">
        <f>'MT_Permitted Sources'!B356</f>
        <v>30</v>
      </c>
      <c r="C2564" s="143">
        <f>'MT_Permitted Sources'!D356</f>
        <v>30083</v>
      </c>
      <c r="D2564" s="143">
        <f>'MT_Permitted Sources'!L356</f>
        <v>31000207</v>
      </c>
      <c r="E2564" t="str">
        <f>'MT_Permitted Sources'!P356</f>
        <v>Permitted Fugitives</v>
      </c>
      <c r="F2564" s="65">
        <f>'MT_Permitted Sources'!Q356</f>
        <v>0</v>
      </c>
      <c r="G2564" s="65">
        <f>'MT_Permitted Sources'!R356</f>
        <v>0.48348356363846084</v>
      </c>
      <c r="H2564" s="65">
        <f>'MT_Permitted Sources'!S356</f>
        <v>0</v>
      </c>
      <c r="I2564" s="65">
        <f>'MT_Permitted Sources'!T356</f>
        <v>0</v>
      </c>
      <c r="J2564" s="65">
        <f>'MT_Permitted Sources'!U356</f>
        <v>0</v>
      </c>
    </row>
    <row r="2565" spans="1:10" x14ac:dyDescent="0.2">
      <c r="A2565" s="143" t="str">
        <f>'MT_Permitted Sources'!A357</f>
        <v>MTDEQ Permitted Sources</v>
      </c>
      <c r="B2565" t="str">
        <f>'MT_Permitted Sources'!B357</f>
        <v>30</v>
      </c>
      <c r="C2565" s="143">
        <f>'MT_Permitted Sources'!D357</f>
        <v>30083</v>
      </c>
      <c r="D2565" s="143">
        <f>'MT_Permitted Sources'!L357</f>
        <v>31000205</v>
      </c>
      <c r="E2565" t="str">
        <f>'MT_Permitted Sources'!P357</f>
        <v>Natural Gas Production, Flares</v>
      </c>
      <c r="F2565" s="65">
        <f>'MT_Permitted Sources'!Q357</f>
        <v>3.3957896730504138E-2</v>
      </c>
      <c r="G2565" s="65">
        <f>'MT_Permitted Sources'!R357</f>
        <v>1.0251440522416344E-3</v>
      </c>
      <c r="H2565" s="65">
        <f>'MT_Permitted Sources'!S357</f>
        <v>2.2681312155846161E-2</v>
      </c>
      <c r="I2565" s="65">
        <f>'MT_Permitted Sources'!T357</f>
        <v>5.1257202612081719E-4</v>
      </c>
      <c r="J2565" s="65">
        <f>'MT_Permitted Sources'!U357</f>
        <v>2.4347171240738817E-3</v>
      </c>
    </row>
    <row r="2566" spans="1:10" x14ac:dyDescent="0.2">
      <c r="A2566" s="143" t="str">
        <f>'MT_Permitted Sources'!A358</f>
        <v>MTDEQ Permitted Sources</v>
      </c>
      <c r="B2566" t="str">
        <f>'MT_Permitted Sources'!B358</f>
        <v>30</v>
      </c>
      <c r="C2566" s="143">
        <f>'MT_Permitted Sources'!D358</f>
        <v>30083</v>
      </c>
      <c r="D2566" s="143">
        <f>'MT_Permitted Sources'!L358</f>
        <v>40301012</v>
      </c>
      <c r="E2566" t="str">
        <f>'MT_Permitted Sources'!P358</f>
        <v>Permitted Tank Losses</v>
      </c>
      <c r="F2566" s="65">
        <f>'MT_Permitted Sources'!Q358</f>
        <v>0</v>
      </c>
      <c r="G2566" s="65">
        <f>'MT_Permitted Sources'!R358</f>
        <v>0.3834038755383713</v>
      </c>
      <c r="H2566" s="65">
        <f>'MT_Permitted Sources'!S358</f>
        <v>0</v>
      </c>
      <c r="I2566" s="65">
        <f>'MT_Permitted Sources'!T358</f>
        <v>0</v>
      </c>
      <c r="J2566" s="65">
        <f>'MT_Permitted Sources'!U358</f>
        <v>0</v>
      </c>
    </row>
    <row r="2567" spans="1:10" x14ac:dyDescent="0.2">
      <c r="A2567" s="143" t="str">
        <f>'MT_Permitted Sources'!A359</f>
        <v>MTDEQ Permitted Sources</v>
      </c>
      <c r="B2567" t="str">
        <f>'MT_Permitted Sources'!B359</f>
        <v>30</v>
      </c>
      <c r="C2567" s="143">
        <f>'MT_Permitted Sources'!D359</f>
        <v>30083</v>
      </c>
      <c r="D2567" s="143">
        <f>'MT_Permitted Sources'!L359</f>
        <v>20200253</v>
      </c>
      <c r="E2567" t="str">
        <f>'MT_Permitted Sources'!P359</f>
        <v>Compressor Engines</v>
      </c>
      <c r="F2567" s="65">
        <f>'MT_Permitted Sources'!Q359</f>
        <v>1.1317590336747643</v>
      </c>
      <c r="G2567" s="65">
        <f>'MT_Permitted Sources'!R359</f>
        <v>1.5746212642431503</v>
      </c>
      <c r="H2567" s="65">
        <f>'MT_Permitted Sources'!S359</f>
        <v>1.8206558367811427</v>
      </c>
      <c r="I2567" s="65">
        <f>'MT_Permitted Sources'!T359</f>
        <v>0</v>
      </c>
      <c r="J2567" s="65">
        <f>'MT_Permitted Sources'!U359</f>
        <v>0</v>
      </c>
    </row>
    <row r="2568" spans="1:10" x14ac:dyDescent="0.2">
      <c r="A2568" s="143" t="str">
        <f>'MT_Permitted Sources'!A360</f>
        <v>MTDEQ Permitted Sources</v>
      </c>
      <c r="B2568" t="str">
        <f>'MT_Permitted Sources'!B360</f>
        <v>30</v>
      </c>
      <c r="C2568" s="143">
        <f>'MT_Permitted Sources'!D360</f>
        <v>30083</v>
      </c>
      <c r="D2568" s="143">
        <f>'MT_Permitted Sources'!L360</f>
        <v>20200253</v>
      </c>
      <c r="E2568" t="str">
        <f>'MT_Permitted Sources'!P360</f>
        <v>Compressor Engines</v>
      </c>
      <c r="F2568" s="65">
        <f>'MT_Permitted Sources'!Q360</f>
        <v>0</v>
      </c>
      <c r="G2568" s="65">
        <f>'MT_Permitted Sources'!R360</f>
        <v>0</v>
      </c>
      <c r="H2568" s="65">
        <f>'MT_Permitted Sources'!S360</f>
        <v>0</v>
      </c>
      <c r="I2568" s="65">
        <f>'MT_Permitted Sources'!T360</f>
        <v>2.4347171240738817E-3</v>
      </c>
      <c r="J2568" s="65">
        <f>'MT_Permitted Sources'!U360</f>
        <v>4.9206914507598447E-2</v>
      </c>
    </row>
    <row r="2569" spans="1:10" x14ac:dyDescent="0.2">
      <c r="A2569" s="143" t="str">
        <f>'MT_Permitted Sources'!A361</f>
        <v>MTDEQ Permitted Sources</v>
      </c>
      <c r="B2569" t="str">
        <f>'MT_Permitted Sources'!B361</f>
        <v>30</v>
      </c>
      <c r="C2569" s="143">
        <f>'MT_Permitted Sources'!D361</f>
        <v>30083</v>
      </c>
      <c r="D2569" s="143">
        <f>'MT_Permitted Sources'!L361</f>
        <v>31000205</v>
      </c>
      <c r="E2569" t="str">
        <f>'MT_Permitted Sources'!P361</f>
        <v>Natural Gas Production, Flares</v>
      </c>
      <c r="F2569" s="65">
        <f>'MT_Permitted Sources'!Q361</f>
        <v>0.2962666310978323</v>
      </c>
      <c r="G2569" s="65">
        <f>'MT_Permitted Sources'!R361</f>
        <v>3.9779433517171316</v>
      </c>
      <c r="H2569" s="65">
        <f>'MT_Permitted Sources'!S361</f>
        <v>0.64212460572285368</v>
      </c>
      <c r="I2569" s="65">
        <f>'MT_Permitted Sources'!T361</f>
        <v>1.0251440522416344E-3</v>
      </c>
      <c r="J2569" s="65">
        <f>'MT_Permitted Sources'!U361</f>
        <v>9.3544394767049142E-3</v>
      </c>
    </row>
    <row r="2570" spans="1:10" x14ac:dyDescent="0.2">
      <c r="A2570" s="143" t="str">
        <f>'MT_Permitted Sources'!A362</f>
        <v>MTDEQ Permitted Sources</v>
      </c>
      <c r="B2570" t="str">
        <f>'MT_Permitted Sources'!B362</f>
        <v>30</v>
      </c>
      <c r="C2570" s="143">
        <f>'MT_Permitted Sources'!D362</f>
        <v>30083</v>
      </c>
      <c r="D2570" s="143">
        <f>'MT_Permitted Sources'!L362</f>
        <v>31000205</v>
      </c>
      <c r="E2570" t="str">
        <f>'MT_Permitted Sources'!P362</f>
        <v>Natural Gas Production, Flares</v>
      </c>
      <c r="F2570" s="65">
        <f>'MT_Permitted Sources'!Q362</f>
        <v>5.8556228264042156</v>
      </c>
      <c r="G2570" s="65">
        <f>'MT_Permitted Sources'!R362</f>
        <v>20.278118211378708</v>
      </c>
      <c r="H2570" s="65">
        <f>'MT_Permitted Sources'!S362</f>
        <v>11.662038738300833</v>
      </c>
      <c r="I2570" s="65">
        <f>'MT_Permitted Sources'!T362</f>
        <v>1.0251440522416344E-3</v>
      </c>
      <c r="J2570" s="65">
        <f>'MT_Permitted Sources'!U362</f>
        <v>9.3544394767049142E-3</v>
      </c>
    </row>
    <row r="2571" spans="1:10" x14ac:dyDescent="0.2">
      <c r="A2571" s="143" t="str">
        <f>'MT_Permitted Sources'!A363</f>
        <v>MTDEQ Permitted Sources</v>
      </c>
      <c r="B2571" t="str">
        <f>'MT_Permitted Sources'!B363</f>
        <v>30</v>
      </c>
      <c r="C2571" s="143">
        <f>'MT_Permitted Sources'!D363</f>
        <v>30083</v>
      </c>
      <c r="D2571" s="143">
        <f>'MT_Permitted Sources'!L363</f>
        <v>31000207</v>
      </c>
      <c r="E2571" t="str">
        <f>'MT_Permitted Sources'!P363</f>
        <v>Permitted Fugitives</v>
      </c>
      <c r="F2571" s="65">
        <f>'MT_Permitted Sources'!Q363</f>
        <v>0</v>
      </c>
      <c r="G2571" s="65">
        <f>'MT_Permitted Sources'!R363</f>
        <v>0.42684435475211052</v>
      </c>
      <c r="H2571" s="65">
        <f>'MT_Permitted Sources'!S363</f>
        <v>0</v>
      </c>
      <c r="I2571" s="65">
        <f>'MT_Permitted Sources'!T363</f>
        <v>0</v>
      </c>
      <c r="J2571" s="65">
        <f>'MT_Permitted Sources'!U363</f>
        <v>0</v>
      </c>
    </row>
    <row r="2572" spans="1:10" x14ac:dyDescent="0.2">
      <c r="A2572" s="143" t="str">
        <f>'MT_Permitted Sources'!A364</f>
        <v>MTDEQ Permitted Sources</v>
      </c>
      <c r="B2572" t="str">
        <f>'MT_Permitted Sources'!B364</f>
        <v>30</v>
      </c>
      <c r="C2572" s="143">
        <f>'MT_Permitted Sources'!D364</f>
        <v>30083</v>
      </c>
      <c r="D2572" s="143">
        <f>'MT_Permitted Sources'!L364</f>
        <v>20200253</v>
      </c>
      <c r="E2572" t="str">
        <f>'MT_Permitted Sources'!P364</f>
        <v>Compressor Engines</v>
      </c>
      <c r="F2572" s="65">
        <f>'MT_Permitted Sources'!Q364</f>
        <v>0.7296462791829833</v>
      </c>
      <c r="G2572" s="65">
        <f>'MT_Permitted Sources'!R364</f>
        <v>9.1486418082174055</v>
      </c>
      <c r="H2572" s="65">
        <f>'MT_Permitted Sources'!S364</f>
        <v>2.1328122006887202</v>
      </c>
      <c r="I2572" s="65">
        <f>'MT_Permitted Sources'!T364</f>
        <v>5.6126636860229479E-2</v>
      </c>
      <c r="J2572" s="65">
        <f>'MT_Permitted Sources'!U364</f>
        <v>0.61739300546252429</v>
      </c>
    </row>
    <row r="2573" spans="1:10" x14ac:dyDescent="0.2">
      <c r="A2573" s="143" t="str">
        <f>'MT_Permitted Sources'!A365</f>
        <v>MTDEQ Permitted Sources</v>
      </c>
      <c r="B2573" t="str">
        <f>'MT_Permitted Sources'!B365</f>
        <v>30</v>
      </c>
      <c r="C2573" s="143">
        <f>'MT_Permitted Sources'!D365</f>
        <v>30083</v>
      </c>
      <c r="D2573" s="143">
        <f>'MT_Permitted Sources'!L365</f>
        <v>40301012</v>
      </c>
      <c r="E2573" t="str">
        <f>'MT_Permitted Sources'!P365</f>
        <v>Permitted Tank Losses</v>
      </c>
      <c r="F2573" s="65">
        <f>'MT_Permitted Sources'!Q365</f>
        <v>0</v>
      </c>
      <c r="G2573" s="65">
        <f>'MT_Permitted Sources'!R365</f>
        <v>1.5154191952261962</v>
      </c>
      <c r="H2573" s="65">
        <f>'MT_Permitted Sources'!S365</f>
        <v>0</v>
      </c>
      <c r="I2573" s="65">
        <f>'MT_Permitted Sources'!T365</f>
        <v>0</v>
      </c>
      <c r="J2573" s="65">
        <f>'MT_Permitted Sources'!U365</f>
        <v>0</v>
      </c>
    </row>
    <row r="2574" spans="1:10" x14ac:dyDescent="0.2">
      <c r="A2574" s="143" t="str">
        <f>'MT_Permitted Sources'!A366</f>
        <v>MTDEQ Permitted Sources</v>
      </c>
      <c r="B2574" t="str">
        <f>'MT_Permitted Sources'!B366</f>
        <v>30</v>
      </c>
      <c r="C2574" s="143">
        <f>'MT_Permitted Sources'!D366</f>
        <v>30083</v>
      </c>
      <c r="D2574" s="143">
        <f>'MT_Permitted Sources'!L366</f>
        <v>20200253</v>
      </c>
      <c r="E2574" t="str">
        <f>'MT_Permitted Sources'!P366</f>
        <v>Compressor Engines</v>
      </c>
      <c r="F2574" s="65">
        <f>'MT_Permitted Sources'!Q366</f>
        <v>1.8055349620105785</v>
      </c>
      <c r="G2574" s="65">
        <f>'MT_Permitted Sources'!R366</f>
        <v>9.0275466670463622</v>
      </c>
      <c r="H2574" s="65">
        <f>'MT_Permitted Sources'!S366</f>
        <v>7.2220117050357846</v>
      </c>
      <c r="I2574" s="65">
        <f>'MT_Permitted Sources'!T366</f>
        <v>5.535777882104826E-2</v>
      </c>
      <c r="J2574" s="65">
        <f>'MT_Permitted Sources'!U366</f>
        <v>0.60919185304459122</v>
      </c>
    </row>
    <row r="2575" spans="1:10" x14ac:dyDescent="0.2">
      <c r="A2575" s="143" t="str">
        <f>'MT_Permitted Sources'!A367</f>
        <v>MTDEQ Permitted Sources</v>
      </c>
      <c r="B2575" t="str">
        <f>'MT_Permitted Sources'!B367</f>
        <v>30</v>
      </c>
      <c r="C2575" s="143">
        <f>'MT_Permitted Sources'!D367</f>
        <v>30083</v>
      </c>
      <c r="D2575" s="143">
        <f>'MT_Permitted Sources'!L367</f>
        <v>40301012</v>
      </c>
      <c r="E2575" t="str">
        <f>'MT_Permitted Sources'!P367</f>
        <v>Permitted Tank Losses</v>
      </c>
      <c r="F2575" s="65">
        <f>'MT_Permitted Sources'!Q367</f>
        <v>0</v>
      </c>
      <c r="G2575" s="65">
        <f>'MT_Permitted Sources'!R367</f>
        <v>1.5154191952261962</v>
      </c>
      <c r="H2575" s="65">
        <f>'MT_Permitted Sources'!S367</f>
        <v>0</v>
      </c>
      <c r="I2575" s="65">
        <f>'MT_Permitted Sources'!T367</f>
        <v>0</v>
      </c>
      <c r="J2575" s="65">
        <f>'MT_Permitted Sources'!U367</f>
        <v>0</v>
      </c>
    </row>
    <row r="2576" spans="1:10" x14ac:dyDescent="0.2">
      <c r="A2576" s="143" t="str">
        <f>'MT_Permitted Sources'!A368</f>
        <v>MTDEQ Permitted Sources</v>
      </c>
      <c r="B2576" t="str">
        <f>'MT_Permitted Sources'!B368</f>
        <v>30</v>
      </c>
      <c r="C2576" s="143">
        <f>'MT_Permitted Sources'!D368</f>
        <v>30083</v>
      </c>
      <c r="D2576" s="143">
        <f>'MT_Permitted Sources'!L368</f>
        <v>20200253</v>
      </c>
      <c r="E2576" t="str">
        <f>'MT_Permitted Sources'!P368</f>
        <v>Compressor Engines</v>
      </c>
      <c r="F2576" s="65">
        <f>'MT_Permitted Sources'!Q368</f>
        <v>0</v>
      </c>
      <c r="G2576" s="65">
        <f>'MT_Permitted Sources'!R368</f>
        <v>0</v>
      </c>
      <c r="H2576" s="65">
        <f>'MT_Permitted Sources'!S368</f>
        <v>0</v>
      </c>
      <c r="I2576" s="65">
        <f>'MT_Permitted Sources'!T368</f>
        <v>0</v>
      </c>
      <c r="J2576" s="65">
        <f>'MT_Permitted Sources'!U368</f>
        <v>0</v>
      </c>
    </row>
    <row r="2577" spans="1:10" x14ac:dyDescent="0.2">
      <c r="A2577" s="143" t="str">
        <f>'MT_Permitted Sources'!A369</f>
        <v>MTDEQ Permitted Sources</v>
      </c>
      <c r="B2577" t="str">
        <f>'MT_Permitted Sources'!B369</f>
        <v>30</v>
      </c>
      <c r="C2577" s="143">
        <f>'MT_Permitted Sources'!D369</f>
        <v>30083</v>
      </c>
      <c r="D2577" s="143">
        <f>'MT_Permitted Sources'!L369</f>
        <v>31000207</v>
      </c>
      <c r="E2577" t="str">
        <f>'MT_Permitted Sources'!P369</f>
        <v>Permitted Fugitives</v>
      </c>
      <c r="F2577" s="65">
        <f>'MT_Permitted Sources'!Q369</f>
        <v>0</v>
      </c>
      <c r="G2577" s="65">
        <f>'MT_Permitted Sources'!R369</f>
        <v>1.4312292399358517</v>
      </c>
      <c r="H2577" s="65">
        <f>'MT_Permitted Sources'!S369</f>
        <v>0</v>
      </c>
      <c r="I2577" s="65">
        <f>'MT_Permitted Sources'!T369</f>
        <v>0</v>
      </c>
      <c r="J2577" s="65">
        <f>'MT_Permitted Sources'!U369</f>
        <v>0</v>
      </c>
    </row>
    <row r="2578" spans="1:10" x14ac:dyDescent="0.2">
      <c r="A2578" s="143" t="str">
        <f>'MT_Permitted Sources'!A370</f>
        <v>MTDEQ Permitted Sources</v>
      </c>
      <c r="B2578" t="str">
        <f>'MT_Permitted Sources'!B370</f>
        <v>30</v>
      </c>
      <c r="C2578" s="143">
        <f>'MT_Permitted Sources'!D370</f>
        <v>30083</v>
      </c>
      <c r="D2578" s="143">
        <f>'MT_Permitted Sources'!L370</f>
        <v>10200603</v>
      </c>
      <c r="E2578" t="str">
        <f>'MT_Permitted Sources'!P370</f>
        <v>Process Heaters</v>
      </c>
      <c r="F2578" s="65">
        <f>'MT_Permitted Sources'!Q370</f>
        <v>0.11225327372045896</v>
      </c>
      <c r="G2578" s="65">
        <f>'MT_Permitted Sources'!R370</f>
        <v>5.1257202612081719E-4</v>
      </c>
      <c r="H2578" s="65">
        <f>'MT_Permitted Sources'!S370</f>
        <v>5.6126636860229479E-2</v>
      </c>
      <c r="I2578" s="65">
        <f>'MT_Permitted Sources'!T370</f>
        <v>5.1257202612081719E-4</v>
      </c>
      <c r="J2578" s="65">
        <f>'MT_Permitted Sources'!U370</f>
        <v>5.6382922873289892E-3</v>
      </c>
    </row>
    <row r="2579" spans="1:10" x14ac:dyDescent="0.2">
      <c r="A2579" s="143" t="str">
        <f>'MT_Permitted Sources'!A371</f>
        <v>MTDEQ Permitted Sources</v>
      </c>
      <c r="B2579" t="str">
        <f>'MT_Permitted Sources'!B371</f>
        <v>30</v>
      </c>
      <c r="C2579" s="143">
        <f>'MT_Permitted Sources'!D371</f>
        <v>30083</v>
      </c>
      <c r="D2579" s="143">
        <f>'MT_Permitted Sources'!L371</f>
        <v>10200603</v>
      </c>
      <c r="E2579" t="str">
        <f>'MT_Permitted Sources'!P371</f>
        <v>Process Heaters</v>
      </c>
      <c r="F2579" s="65">
        <f>'MT_Permitted Sources'!Q371</f>
        <v>0</v>
      </c>
      <c r="G2579" s="65">
        <f>'MT_Permitted Sources'!R371</f>
        <v>12.235606835530028</v>
      </c>
      <c r="H2579" s="65">
        <f>'MT_Permitted Sources'!S371</f>
        <v>0</v>
      </c>
      <c r="I2579" s="65">
        <f>'MT_Permitted Sources'!T371</f>
        <v>0</v>
      </c>
      <c r="J2579" s="65">
        <f>'MT_Permitted Sources'!U371</f>
        <v>0</v>
      </c>
    </row>
    <row r="2580" spans="1:10" x14ac:dyDescent="0.2">
      <c r="A2580" s="143" t="str">
        <f>'MT_Permitted Sources'!A372</f>
        <v>MTDEQ Permitted Sources</v>
      </c>
      <c r="B2580" t="str">
        <f>'MT_Permitted Sources'!B372</f>
        <v>30</v>
      </c>
      <c r="C2580" s="143">
        <f>'MT_Permitted Sources'!D372</f>
        <v>30083</v>
      </c>
      <c r="D2580" s="143">
        <f>'MT_Permitted Sources'!L372</f>
        <v>31000207</v>
      </c>
      <c r="E2580" t="str">
        <f>'MT_Permitted Sources'!P372</f>
        <v>Permitted Fugitives</v>
      </c>
      <c r="F2580" s="65">
        <f>'MT_Permitted Sources'!Q372</f>
        <v>0</v>
      </c>
      <c r="G2580" s="65">
        <f>'MT_Permitted Sources'!R372</f>
        <v>0.32445809253447727</v>
      </c>
      <c r="H2580" s="65">
        <f>'MT_Permitted Sources'!S372</f>
        <v>0</v>
      </c>
      <c r="I2580" s="65">
        <f>'MT_Permitted Sources'!T372</f>
        <v>0</v>
      </c>
      <c r="J2580" s="65">
        <f>'MT_Permitted Sources'!U372</f>
        <v>0</v>
      </c>
    </row>
    <row r="2581" spans="1:10" x14ac:dyDescent="0.2">
      <c r="A2581" s="143" t="str">
        <f>'MT_Permitted Sources'!A373</f>
        <v>MTDEQ Permitted Sources</v>
      </c>
      <c r="B2581" t="str">
        <f>'MT_Permitted Sources'!B373</f>
        <v>30</v>
      </c>
      <c r="C2581" s="143">
        <f>'MT_Permitted Sources'!D373</f>
        <v>30083</v>
      </c>
      <c r="D2581" s="143">
        <f>'MT_Permitted Sources'!L373</f>
        <v>31000205</v>
      </c>
      <c r="E2581" t="str">
        <f>'MT_Permitted Sources'!P373</f>
        <v>Natural Gas Production, Flares</v>
      </c>
      <c r="F2581" s="65">
        <f>'MT_Permitted Sources'!Q373</f>
        <v>3.5111183789275975E-2</v>
      </c>
      <c r="G2581" s="65">
        <f>'MT_Permitted Sources'!R373</f>
        <v>1.0251440522416344E-3</v>
      </c>
      <c r="H2581" s="65">
        <f>'MT_Permitted Sources'!S373</f>
        <v>2.3450170195027386E-2</v>
      </c>
      <c r="I2581" s="65">
        <f>'MT_Permitted Sources'!T373</f>
        <v>5.1257202612081719E-4</v>
      </c>
      <c r="J2581" s="65">
        <f>'MT_Permitted Sources'!U373</f>
        <v>2.5628601306040858E-3</v>
      </c>
    </row>
    <row r="2582" spans="1:10" x14ac:dyDescent="0.2">
      <c r="A2582" s="143" t="str">
        <f>'MT_Permitted Sources'!A374</f>
        <v>MTDEQ Permitted Sources</v>
      </c>
      <c r="B2582" t="str">
        <f>'MT_Permitted Sources'!B374</f>
        <v>30</v>
      </c>
      <c r="C2582" s="143">
        <f>'MT_Permitted Sources'!D374</f>
        <v>30083</v>
      </c>
      <c r="D2582" s="143">
        <f>'MT_Permitted Sources'!L374</f>
        <v>40301012</v>
      </c>
      <c r="E2582" t="str">
        <f>'MT_Permitted Sources'!P374</f>
        <v>Permitted Tank Losses</v>
      </c>
      <c r="F2582" s="65">
        <f>'MT_Permitted Sources'!Q374</f>
        <v>0</v>
      </c>
      <c r="G2582" s="65">
        <f>'MT_Permitted Sources'!R374</f>
        <v>2.2571109170230184</v>
      </c>
      <c r="H2582" s="65">
        <f>'MT_Permitted Sources'!S374</f>
        <v>0</v>
      </c>
      <c r="I2582" s="65">
        <f>'MT_Permitted Sources'!T374</f>
        <v>0</v>
      </c>
      <c r="J2582" s="65">
        <f>'MT_Permitted Sources'!U374</f>
        <v>0</v>
      </c>
    </row>
    <row r="2583" spans="1:10" x14ac:dyDescent="0.2">
      <c r="A2583" s="143" t="str">
        <f>'MT_Permitted Sources'!A375</f>
        <v>MTDEQ Permitted Sources</v>
      </c>
      <c r="B2583" t="str">
        <f>'MT_Permitted Sources'!B375</f>
        <v>30</v>
      </c>
      <c r="C2583" s="143">
        <f>'MT_Permitted Sources'!D375</f>
        <v>30083</v>
      </c>
      <c r="D2583" s="143">
        <f>'MT_Permitted Sources'!L375</f>
        <v>20200253</v>
      </c>
      <c r="E2583" t="str">
        <f>'MT_Permitted Sources'!P375</f>
        <v>Compressor Engines</v>
      </c>
      <c r="F2583" s="65">
        <f>'MT_Permitted Sources'!Q375</f>
        <v>1.1707145076599463</v>
      </c>
      <c r="G2583" s="65">
        <f>'MT_Permitted Sources'!R375</f>
        <v>1.6286976129988964</v>
      </c>
      <c r="H2583" s="65">
        <f>'MT_Permitted Sources'!S375</f>
        <v>1.6286976129988964</v>
      </c>
      <c r="I2583" s="65">
        <f>'MT_Permitted Sources'!T375</f>
        <v>2.5628601306040858E-3</v>
      </c>
      <c r="J2583" s="65">
        <f>'MT_Permitted Sources'!U375</f>
        <v>5.0872773592491101E-2</v>
      </c>
    </row>
    <row r="2584" spans="1:10" x14ac:dyDescent="0.2">
      <c r="A2584" s="143" t="str">
        <f>'MT_Permitted Sources'!A376</f>
        <v>MTDEQ Permitted Sources</v>
      </c>
      <c r="B2584" t="str">
        <f>'MT_Permitted Sources'!B376</f>
        <v>30</v>
      </c>
      <c r="C2584" s="143">
        <f>'MT_Permitted Sources'!D376</f>
        <v>30083</v>
      </c>
      <c r="D2584" s="143">
        <f>'MT_Permitted Sources'!L376</f>
        <v>31000205</v>
      </c>
      <c r="E2584" t="str">
        <f>'MT_Permitted Sources'!P376</f>
        <v>Natural Gas Production, Flares</v>
      </c>
      <c r="F2584" s="65">
        <f>'MT_Permitted Sources'!Q376</f>
        <v>0.3063899286137185</v>
      </c>
      <c r="G2584" s="65">
        <f>'MT_Permitted Sources'!R376</f>
        <v>4.1151845117109804</v>
      </c>
      <c r="H2584" s="65">
        <f>'MT_Permitted Sources'!S376</f>
        <v>0.66416520284604885</v>
      </c>
      <c r="I2584" s="65">
        <f>'MT_Permitted Sources'!T376</f>
        <v>1.0251440522416344E-3</v>
      </c>
      <c r="J2584" s="65">
        <f>'MT_Permitted Sources'!U376</f>
        <v>9.6107254897653226E-3</v>
      </c>
    </row>
    <row r="2585" spans="1:10" x14ac:dyDescent="0.2">
      <c r="A2585" s="143" t="str">
        <f>'MT_Permitted Sources'!A377</f>
        <v>MTDEQ Permitted Sources</v>
      </c>
      <c r="B2585" t="str">
        <f>'MT_Permitted Sources'!B377</f>
        <v>30</v>
      </c>
      <c r="C2585" s="143">
        <f>'MT_Permitted Sources'!D377</f>
        <v>30083</v>
      </c>
      <c r="D2585" s="143">
        <f>'MT_Permitted Sources'!L377</f>
        <v>31000205</v>
      </c>
      <c r="E2585" t="str">
        <f>'MT_Permitted Sources'!P377</f>
        <v>Natural Gas Production, Flares</v>
      </c>
      <c r="F2585" s="65">
        <f>'MT_Permitted Sources'!Q377</f>
        <v>3.6648899867638432E-2</v>
      </c>
      <c r="G2585" s="65">
        <f>'MT_Permitted Sources'!R377</f>
        <v>0.12673343345837204</v>
      </c>
      <c r="H2585" s="65">
        <f>'MT_Permitted Sources'!S377</f>
        <v>7.2913370715686238E-2</v>
      </c>
      <c r="I2585" s="65">
        <f>'MT_Permitted Sources'!T377</f>
        <v>0</v>
      </c>
      <c r="J2585" s="65">
        <f>'MT_Permitted Sources'!U377</f>
        <v>0</v>
      </c>
    </row>
    <row r="2586" spans="1:10" x14ac:dyDescent="0.2">
      <c r="A2586" s="143" t="str">
        <f>'MT_Permitted Sources'!A378</f>
        <v>MTDEQ Permitted Sources</v>
      </c>
      <c r="B2586" t="str">
        <f>'MT_Permitted Sources'!B378</f>
        <v>30</v>
      </c>
      <c r="C2586" s="143">
        <f>'MT_Permitted Sources'!D378</f>
        <v>30083</v>
      </c>
      <c r="D2586" s="143">
        <f>'MT_Permitted Sources'!L378</f>
        <v>31000207</v>
      </c>
      <c r="E2586" t="str">
        <f>'MT_Permitted Sources'!P378</f>
        <v>Permitted Fugitives</v>
      </c>
      <c r="F2586" s="65">
        <f>'MT_Permitted Sources'!Q378</f>
        <v>0</v>
      </c>
      <c r="G2586" s="65">
        <f>'MT_Permitted Sources'!R378</f>
        <v>0.29498520103253029</v>
      </c>
      <c r="H2586" s="65">
        <f>'MT_Permitted Sources'!S378</f>
        <v>0</v>
      </c>
      <c r="I2586" s="65">
        <f>'MT_Permitted Sources'!T378</f>
        <v>0</v>
      </c>
      <c r="J2586" s="65">
        <f>'MT_Permitted Sources'!U378</f>
        <v>0</v>
      </c>
    </row>
    <row r="2587" spans="1:10" x14ac:dyDescent="0.2">
      <c r="A2587" s="143" t="str">
        <f>'MT_Permitted Sources'!A379</f>
        <v>MTDEQ Permitted Sources</v>
      </c>
      <c r="B2587" t="str">
        <f>'MT_Permitted Sources'!B379</f>
        <v>30</v>
      </c>
      <c r="C2587" s="143">
        <f>'MT_Permitted Sources'!D379</f>
        <v>30083</v>
      </c>
      <c r="D2587" s="143">
        <f>'MT_Permitted Sources'!L379</f>
        <v>31000207</v>
      </c>
      <c r="E2587" t="str">
        <f>'MT_Permitted Sources'!P379</f>
        <v>Permitted Fugitives</v>
      </c>
      <c r="F2587" s="65">
        <f>'MT_Permitted Sources'!Q379</f>
        <v>0</v>
      </c>
      <c r="G2587" s="65">
        <f>'MT_Permitted Sources'!R379</f>
        <v>0.62623487291310842</v>
      </c>
      <c r="H2587" s="65">
        <f>'MT_Permitted Sources'!S379</f>
        <v>0</v>
      </c>
      <c r="I2587" s="65">
        <f>'MT_Permitted Sources'!T379</f>
        <v>0</v>
      </c>
      <c r="J2587" s="65">
        <f>'MT_Permitted Sources'!U379</f>
        <v>0</v>
      </c>
    </row>
    <row r="2588" spans="1:10" x14ac:dyDescent="0.2">
      <c r="A2588" s="143" t="str">
        <f>'MT_Permitted Sources'!A380</f>
        <v>MTDEQ Permitted Sources</v>
      </c>
      <c r="B2588" t="str">
        <f>'MT_Permitted Sources'!B380</f>
        <v>30</v>
      </c>
      <c r="C2588" s="143">
        <f>'MT_Permitted Sources'!D380</f>
        <v>30083</v>
      </c>
      <c r="D2588" s="143">
        <f>'MT_Permitted Sources'!L380</f>
        <v>31000205</v>
      </c>
      <c r="E2588" t="str">
        <f>'MT_Permitted Sources'!P380</f>
        <v>Natural Gas Production, Flares</v>
      </c>
      <c r="F2588" s="65">
        <f>'MT_Permitted Sources'!Q380</f>
        <v>0.14813331554891615</v>
      </c>
      <c r="G2588" s="65">
        <f>'MT_Permitted Sources'!R380</f>
        <v>4.9975772546779675E-3</v>
      </c>
      <c r="H2588" s="65">
        <f>'MT_Permitted Sources'!S380</f>
        <v>0.14813331554891615</v>
      </c>
      <c r="I2588" s="65">
        <f>'MT_Permitted Sources'!T380</f>
        <v>1.0251440522416344E-3</v>
      </c>
      <c r="J2588" s="65">
        <f>'MT_Permitted Sources'!U380</f>
        <v>1.1404727581188183E-2</v>
      </c>
    </row>
    <row r="2589" spans="1:10" x14ac:dyDescent="0.2">
      <c r="A2589" s="143" t="str">
        <f>'MT_Permitted Sources'!A381</f>
        <v>MTDEQ Permitted Sources</v>
      </c>
      <c r="B2589" t="str">
        <f>'MT_Permitted Sources'!B381</f>
        <v>30</v>
      </c>
      <c r="C2589" s="143">
        <f>'MT_Permitted Sources'!D381</f>
        <v>30083</v>
      </c>
      <c r="D2589" s="143">
        <f>'MT_Permitted Sources'!L381</f>
        <v>40301012</v>
      </c>
      <c r="E2589" t="str">
        <f>'MT_Permitted Sources'!P381</f>
        <v>Permitted Tank Losses</v>
      </c>
      <c r="F2589" s="65">
        <f>'MT_Permitted Sources'!Q381</f>
        <v>0</v>
      </c>
      <c r="G2589" s="65">
        <f>'MT_Permitted Sources'!R381</f>
        <v>0.49668229331107183</v>
      </c>
      <c r="H2589" s="65">
        <f>'MT_Permitted Sources'!S381</f>
        <v>0</v>
      </c>
      <c r="I2589" s="65">
        <f>'MT_Permitted Sources'!T381</f>
        <v>0</v>
      </c>
      <c r="J2589" s="65">
        <f>'MT_Permitted Sources'!U381</f>
        <v>0</v>
      </c>
    </row>
    <row r="2590" spans="1:10" x14ac:dyDescent="0.2">
      <c r="A2590" s="143" t="str">
        <f>'MT_Permitted Sources'!A382</f>
        <v>MTDEQ Permitted Sources</v>
      </c>
      <c r="B2590" t="str">
        <f>'MT_Permitted Sources'!B382</f>
        <v>30</v>
      </c>
      <c r="C2590" s="143">
        <f>'MT_Permitted Sources'!D382</f>
        <v>30083</v>
      </c>
      <c r="D2590" s="143">
        <f>'MT_Permitted Sources'!L382</f>
        <v>20200253</v>
      </c>
      <c r="E2590" t="str">
        <f>'MT_Permitted Sources'!P382</f>
        <v>Compressor Engines</v>
      </c>
      <c r="F2590" s="65">
        <f>'MT_Permitted Sources'!Q382</f>
        <v>1.13534703785761</v>
      </c>
      <c r="G2590" s="65">
        <f>'MT_Permitted Sources'!R382</f>
        <v>1.579490698491298</v>
      </c>
      <c r="H2590" s="65">
        <f>'MT_Permitted Sources'!S382</f>
        <v>1.579490698491298</v>
      </c>
      <c r="I2590" s="65">
        <f>'MT_Permitted Sources'!T382</f>
        <v>2.4347171240738817E-3</v>
      </c>
      <c r="J2590" s="65">
        <f>'MT_Permitted Sources'!U382</f>
        <v>4.9335057514128651E-2</v>
      </c>
    </row>
    <row r="2591" spans="1:10" x14ac:dyDescent="0.2">
      <c r="A2591" s="143" t="str">
        <f>'MT_Permitted Sources'!A383</f>
        <v>MTDEQ Permitted Sources</v>
      </c>
      <c r="B2591" t="str">
        <f>'MT_Permitted Sources'!B383</f>
        <v>30</v>
      </c>
      <c r="C2591" s="143">
        <f>'MT_Permitted Sources'!D383</f>
        <v>30083</v>
      </c>
      <c r="D2591" s="143">
        <f>'MT_Permitted Sources'!L383</f>
        <v>31000205</v>
      </c>
      <c r="E2591" t="str">
        <f>'MT_Permitted Sources'!P383</f>
        <v>Natural Gas Production, Flares</v>
      </c>
      <c r="F2591" s="65">
        <f>'MT_Permitted Sources'!Q383</f>
        <v>0.29716363214354374</v>
      </c>
      <c r="G2591" s="65">
        <f>'MT_Permitted Sources'!R383</f>
        <v>3.9907576523701525</v>
      </c>
      <c r="H2591" s="65">
        <f>'MT_Permitted Sources'!S383</f>
        <v>1.2857869275240701</v>
      </c>
      <c r="I2591" s="65">
        <f>'MT_Permitted Sources'!T383</f>
        <v>1.0251440522416344E-3</v>
      </c>
      <c r="J2591" s="65">
        <f>'MT_Permitted Sources'!U383</f>
        <v>9.3544394767049142E-3</v>
      </c>
    </row>
    <row r="2592" spans="1:10" x14ac:dyDescent="0.2">
      <c r="A2592" s="143" t="str">
        <f>'MT_Permitted Sources'!A384</f>
        <v>MTDEQ Permitted Sources</v>
      </c>
      <c r="B2592" t="str">
        <f>'MT_Permitted Sources'!B384</f>
        <v>30</v>
      </c>
      <c r="C2592" s="143">
        <f>'MT_Permitted Sources'!D384</f>
        <v>30083</v>
      </c>
      <c r="D2592" s="143">
        <f>'MT_Permitted Sources'!L384</f>
        <v>31000205</v>
      </c>
      <c r="E2592" t="str">
        <f>'MT_Permitted Sources'!P384</f>
        <v>Natural Gas Production, Flares</v>
      </c>
      <c r="F2592" s="65">
        <f>'MT_Permitted Sources'!Q384</f>
        <v>3.6648899867638432E-2</v>
      </c>
      <c r="G2592" s="65">
        <f>'MT_Permitted Sources'!R384</f>
        <v>0.12673343345837204</v>
      </c>
      <c r="H2592" s="65">
        <f>'MT_Permitted Sources'!S384</f>
        <v>7.2913370715686238E-2</v>
      </c>
      <c r="I2592" s="65">
        <f>'MT_Permitted Sources'!T384</f>
        <v>0</v>
      </c>
      <c r="J2592" s="65">
        <f>'MT_Permitted Sources'!U384</f>
        <v>0</v>
      </c>
    </row>
    <row r="2593" spans="1:10" x14ac:dyDescent="0.2">
      <c r="A2593" s="143" t="str">
        <f>'MT_Permitted Sources'!A385</f>
        <v>MTDEQ Permitted Sources</v>
      </c>
      <c r="B2593" t="str">
        <f>'MT_Permitted Sources'!B385</f>
        <v>30</v>
      </c>
      <c r="C2593" s="143">
        <f>'MT_Permitted Sources'!D385</f>
        <v>30083</v>
      </c>
      <c r="D2593" s="143">
        <f>'MT_Permitted Sources'!L385</f>
        <v>31000207</v>
      </c>
      <c r="E2593" t="str">
        <f>'MT_Permitted Sources'!P385</f>
        <v>Permitted Fugitives</v>
      </c>
      <c r="F2593" s="65">
        <f>'MT_Permitted Sources'!Q385</f>
        <v>0</v>
      </c>
      <c r="G2593" s="65">
        <f>'MT_Permitted Sources'!R385</f>
        <v>0.56587951683738213</v>
      </c>
      <c r="H2593" s="65">
        <f>'MT_Permitted Sources'!S385</f>
        <v>0</v>
      </c>
      <c r="I2593" s="65">
        <f>'MT_Permitted Sources'!T385</f>
        <v>0</v>
      </c>
      <c r="J2593" s="65">
        <f>'MT_Permitted Sources'!U385</f>
        <v>0</v>
      </c>
    </row>
    <row r="2594" spans="1:10" x14ac:dyDescent="0.2">
      <c r="A2594" s="143" t="str">
        <f>'MT_Permitted Sources'!A386</f>
        <v>MTDEQ Permitted Sources</v>
      </c>
      <c r="B2594" t="str">
        <f>'MT_Permitted Sources'!B386</f>
        <v>30</v>
      </c>
      <c r="C2594" s="143">
        <f>'MT_Permitted Sources'!D386</f>
        <v>30083</v>
      </c>
      <c r="D2594" s="143">
        <f>'MT_Permitted Sources'!L386</f>
        <v>31000207</v>
      </c>
      <c r="E2594" t="str">
        <f>'MT_Permitted Sources'!P386</f>
        <v>Permitted Fugitives</v>
      </c>
      <c r="F2594" s="65">
        <f>'MT_Permitted Sources'!Q386</f>
        <v>0</v>
      </c>
      <c r="G2594" s="65">
        <f>'MT_Permitted Sources'!R386</f>
        <v>2.1622850921906673</v>
      </c>
      <c r="H2594" s="65">
        <f>'MT_Permitted Sources'!S386</f>
        <v>0</v>
      </c>
      <c r="I2594" s="65">
        <f>'MT_Permitted Sources'!T386</f>
        <v>0</v>
      </c>
      <c r="J2594" s="65">
        <f>'MT_Permitted Sources'!U386</f>
        <v>0</v>
      </c>
    </row>
    <row r="2595" spans="1:10" x14ac:dyDescent="0.2">
      <c r="A2595" s="143" t="str">
        <f>'MT_Permitted Sources'!A387</f>
        <v>MTDEQ Permitted Sources</v>
      </c>
      <c r="B2595" t="str">
        <f>'MT_Permitted Sources'!B387</f>
        <v>30</v>
      </c>
      <c r="C2595" s="143">
        <f>'MT_Permitted Sources'!D387</f>
        <v>30083</v>
      </c>
      <c r="D2595" s="143">
        <f>'MT_Permitted Sources'!L387</f>
        <v>31000205</v>
      </c>
      <c r="E2595" t="str">
        <f>'MT_Permitted Sources'!P387</f>
        <v>Natural Gas Production, Flares</v>
      </c>
      <c r="F2595" s="65">
        <f>'MT_Permitted Sources'!Q387</f>
        <v>3.8699187972121699E-2</v>
      </c>
      <c r="G2595" s="65">
        <f>'MT_Permitted Sources'!R387</f>
        <v>1.1532870587718385E-3</v>
      </c>
      <c r="H2595" s="65">
        <f>'MT_Permitted Sources'!S387</f>
        <v>2.5756744312571064E-2</v>
      </c>
      <c r="I2595" s="65">
        <f>'MT_Permitted Sources'!T387</f>
        <v>5.1257202612081719E-4</v>
      </c>
      <c r="J2595" s="65">
        <f>'MT_Permitted Sources'!U387</f>
        <v>2.8191461436644946E-3</v>
      </c>
    </row>
    <row r="2596" spans="1:10" x14ac:dyDescent="0.2">
      <c r="A2596" s="143" t="str">
        <f>'MT_Permitted Sources'!A388</f>
        <v>MTDEQ Permitted Sources</v>
      </c>
      <c r="B2596" t="str">
        <f>'MT_Permitted Sources'!B388</f>
        <v>30</v>
      </c>
      <c r="C2596" s="143">
        <f>'MT_Permitted Sources'!D388</f>
        <v>30083</v>
      </c>
      <c r="D2596" s="143">
        <f>'MT_Permitted Sources'!L388</f>
        <v>40301012</v>
      </c>
      <c r="E2596" t="str">
        <f>'MT_Permitted Sources'!P388</f>
        <v>Permitted Tank Losses</v>
      </c>
      <c r="F2596" s="65">
        <f>'MT_Permitted Sources'!Q388</f>
        <v>0</v>
      </c>
      <c r="G2596" s="65">
        <f>'MT_Permitted Sources'!R388</f>
        <v>1.7149378563937241</v>
      </c>
      <c r="H2596" s="65">
        <f>'MT_Permitted Sources'!S388</f>
        <v>0</v>
      </c>
      <c r="I2596" s="65">
        <f>'MT_Permitted Sources'!T388</f>
        <v>0</v>
      </c>
      <c r="J2596" s="65">
        <f>'MT_Permitted Sources'!U388</f>
        <v>0</v>
      </c>
    </row>
    <row r="2597" spans="1:10" x14ac:dyDescent="0.2">
      <c r="A2597" s="143" t="str">
        <f>'MT_Permitted Sources'!A389</f>
        <v>MTDEQ Permitted Sources</v>
      </c>
      <c r="B2597" t="str">
        <f>'MT_Permitted Sources'!B389</f>
        <v>30</v>
      </c>
      <c r="C2597" s="143">
        <f>'MT_Permitted Sources'!D389</f>
        <v>30083</v>
      </c>
      <c r="D2597" s="143">
        <f>'MT_Permitted Sources'!L389</f>
        <v>20200253</v>
      </c>
      <c r="E2597" t="str">
        <f>'MT_Permitted Sources'!P389</f>
        <v>Compressor Engines</v>
      </c>
      <c r="F2597" s="65">
        <f>'MT_Permitted Sources'!Q389</f>
        <v>1.2909126477852781</v>
      </c>
      <c r="G2597" s="65">
        <f>'MT_Permitted Sources'!R389</f>
        <v>1.7960523795273433</v>
      </c>
      <c r="H2597" s="65">
        <f>'MT_Permitted Sources'!S389</f>
        <v>1.7960523795273433</v>
      </c>
      <c r="I2597" s="65">
        <f>'MT_Permitted Sources'!T389</f>
        <v>0</v>
      </c>
      <c r="J2597" s="65">
        <f>'MT_Permitted Sources'!U389</f>
        <v>0</v>
      </c>
    </row>
    <row r="2598" spans="1:10" x14ac:dyDescent="0.2">
      <c r="A2598" s="143" t="str">
        <f>'MT_Permitted Sources'!A390</f>
        <v>MTDEQ Permitted Sources</v>
      </c>
      <c r="B2598" t="str">
        <f>'MT_Permitted Sources'!B390</f>
        <v>30</v>
      </c>
      <c r="C2598" s="143">
        <f>'MT_Permitted Sources'!D390</f>
        <v>30083</v>
      </c>
      <c r="D2598" s="143">
        <f>'MT_Permitted Sources'!L390</f>
        <v>20200253</v>
      </c>
      <c r="E2598" t="str">
        <f>'MT_Permitted Sources'!P390</f>
        <v>Compressor Engines</v>
      </c>
      <c r="F2598" s="65">
        <f>'MT_Permitted Sources'!Q390</f>
        <v>0</v>
      </c>
      <c r="G2598" s="65">
        <f>'MT_Permitted Sources'!R390</f>
        <v>0</v>
      </c>
      <c r="H2598" s="65">
        <f>'MT_Permitted Sources'!S390</f>
        <v>0</v>
      </c>
      <c r="I2598" s="65">
        <f>'MT_Permitted Sources'!T390</f>
        <v>2.8191461436644946E-3</v>
      </c>
      <c r="J2598" s="65">
        <f>'MT_Permitted Sources'!U390</f>
        <v>5.6126636860229479E-2</v>
      </c>
    </row>
    <row r="2599" spans="1:10" x14ac:dyDescent="0.2">
      <c r="A2599" s="143" t="str">
        <f>'MT_Permitted Sources'!A391</f>
        <v>MTDEQ Permitted Sources</v>
      </c>
      <c r="B2599" t="str">
        <f>'MT_Permitted Sources'!B391</f>
        <v>30</v>
      </c>
      <c r="C2599" s="143">
        <f>'MT_Permitted Sources'!D391</f>
        <v>30083</v>
      </c>
      <c r="D2599" s="143">
        <f>'MT_Permitted Sources'!L391</f>
        <v>31000205</v>
      </c>
      <c r="E2599" t="str">
        <f>'MT_Permitted Sources'!P391</f>
        <v>Natural Gas Production, Flares</v>
      </c>
      <c r="F2599" s="65">
        <f>'MT_Permitted Sources'!Q391</f>
        <v>0.33791310822014869</v>
      </c>
      <c r="G2599" s="65">
        <f>'MT_Permitted Sources'!R391</f>
        <v>0.33791310822014869</v>
      </c>
      <c r="H2599" s="65">
        <f>'MT_Permitted Sources'!S391</f>
        <v>0.73246542532664771</v>
      </c>
      <c r="I2599" s="65">
        <f>'MT_Permitted Sources'!T391</f>
        <v>1.1532870587718385E-3</v>
      </c>
      <c r="J2599" s="65">
        <f>'MT_Permitted Sources'!U391</f>
        <v>1.0635869542006956E-2</v>
      </c>
    </row>
    <row r="2600" spans="1:10" x14ac:dyDescent="0.2">
      <c r="A2600" s="143" t="str">
        <f>'MT_Permitted Sources'!A392</f>
        <v>MTDEQ Permitted Sources</v>
      </c>
      <c r="B2600" t="str">
        <f>'MT_Permitted Sources'!B392</f>
        <v>30</v>
      </c>
      <c r="C2600" s="143">
        <f>'MT_Permitted Sources'!D392</f>
        <v>30083</v>
      </c>
      <c r="D2600" s="143">
        <f>'MT_Permitted Sources'!L392</f>
        <v>31000205</v>
      </c>
      <c r="E2600" t="str">
        <f>'MT_Permitted Sources'!P392</f>
        <v>Natural Gas Production, Flares</v>
      </c>
      <c r="F2600" s="65">
        <f>'MT_Permitted Sources'!Q392</f>
        <v>7.0478653591612359E-2</v>
      </c>
      <c r="G2600" s="65">
        <f>'MT_Permitted Sources'!R392</f>
        <v>0.12673343345837204</v>
      </c>
      <c r="H2600" s="65">
        <f>'MT_Permitted Sources'!S392</f>
        <v>7.2913370715686238E-2</v>
      </c>
      <c r="I2600" s="65">
        <f>'MT_Permitted Sources'!T392</f>
        <v>0</v>
      </c>
      <c r="J2600" s="65">
        <f>'MT_Permitted Sources'!U392</f>
        <v>1.281430065302043E-4</v>
      </c>
    </row>
    <row r="2601" spans="1:10" x14ac:dyDescent="0.2">
      <c r="A2601" s="143" t="str">
        <f>'MT_Permitted Sources'!A393</f>
        <v>MTDEQ Permitted Sources</v>
      </c>
      <c r="B2601" t="str">
        <f>'MT_Permitted Sources'!B393</f>
        <v>30</v>
      </c>
      <c r="C2601" s="143">
        <f>'MT_Permitted Sources'!D393</f>
        <v>30083</v>
      </c>
      <c r="D2601" s="143">
        <f>'MT_Permitted Sources'!L393</f>
        <v>31000207</v>
      </c>
      <c r="E2601" t="str">
        <f>'MT_Permitted Sources'!P393</f>
        <v>Permitted Fugitives</v>
      </c>
      <c r="F2601" s="65">
        <f>'MT_Permitted Sources'!Q393</f>
        <v>0</v>
      </c>
      <c r="G2601" s="65">
        <f>'MT_Permitted Sources'!R393</f>
        <v>1.9543089925921455</v>
      </c>
      <c r="H2601" s="65">
        <f>'MT_Permitted Sources'!S393</f>
        <v>0</v>
      </c>
      <c r="I2601" s="65">
        <f>'MT_Permitted Sources'!T393</f>
        <v>0</v>
      </c>
      <c r="J2601" s="65">
        <f>'MT_Permitted Sources'!U393</f>
        <v>0</v>
      </c>
    </row>
    <row r="2602" spans="1:10" x14ac:dyDescent="0.2">
      <c r="A2602" s="143" t="str">
        <f>'MT_Permitted Sources'!A394</f>
        <v>MTDEQ Permitted Sources</v>
      </c>
      <c r="B2602" t="str">
        <f>'MT_Permitted Sources'!B394</f>
        <v>30</v>
      </c>
      <c r="C2602" s="143">
        <f>'MT_Permitted Sources'!D394</f>
        <v>30083</v>
      </c>
      <c r="D2602" s="143">
        <f>'MT_Permitted Sources'!L394</f>
        <v>31000207</v>
      </c>
      <c r="E2602" t="str">
        <f>'MT_Permitted Sources'!P394</f>
        <v>Permitted Fugitives</v>
      </c>
      <c r="F2602" s="65">
        <f>'MT_Permitted Sources'!Q394</f>
        <v>0</v>
      </c>
      <c r="G2602" s="65">
        <f>'MT_Permitted Sources'!R394</f>
        <v>0.38353201854490149</v>
      </c>
      <c r="H2602" s="65">
        <f>'MT_Permitted Sources'!S394</f>
        <v>0</v>
      </c>
      <c r="I2602" s="65">
        <f>'MT_Permitted Sources'!T394</f>
        <v>0</v>
      </c>
      <c r="J2602" s="65">
        <f>'MT_Permitted Sources'!U394</f>
        <v>0</v>
      </c>
    </row>
    <row r="2603" spans="1:10" x14ac:dyDescent="0.2">
      <c r="A2603" s="143" t="str">
        <f>'MT_Permitted Sources'!A395</f>
        <v>MTDEQ Permitted Sources</v>
      </c>
      <c r="B2603" t="str">
        <f>'MT_Permitted Sources'!B395</f>
        <v>30</v>
      </c>
      <c r="C2603" s="143">
        <f>'MT_Permitted Sources'!D395</f>
        <v>30083</v>
      </c>
      <c r="D2603" s="143">
        <f>'MT_Permitted Sources'!L395</f>
        <v>31000205</v>
      </c>
      <c r="E2603" t="str">
        <f>'MT_Permitted Sources'!P395</f>
        <v>Natural Gas Production, Flares</v>
      </c>
      <c r="F2603" s="65">
        <f>'MT_Permitted Sources'!Q395</f>
        <v>0.38442901959061287</v>
      </c>
      <c r="G2603" s="65">
        <f>'MT_Permitted Sources'!R395</f>
        <v>0</v>
      </c>
      <c r="H2603" s="65">
        <f>'MT_Permitted Sources'!S395</f>
        <v>2.562860130604086E-2</v>
      </c>
      <c r="I2603" s="65">
        <f>'MT_Permitted Sources'!T395</f>
        <v>0</v>
      </c>
      <c r="J2603" s="65">
        <f>'MT_Permitted Sources'!U395</f>
        <v>0</v>
      </c>
    </row>
    <row r="2604" spans="1:10" x14ac:dyDescent="0.2">
      <c r="A2604" s="143" t="str">
        <f>'MT_Permitted Sources'!A396</f>
        <v>MTDEQ Permitted Sources</v>
      </c>
      <c r="B2604" t="str">
        <f>'MT_Permitted Sources'!B396</f>
        <v>30</v>
      </c>
      <c r="C2604" s="143">
        <f>'MT_Permitted Sources'!D396</f>
        <v>30083</v>
      </c>
      <c r="D2604" s="143">
        <f>'MT_Permitted Sources'!L396</f>
        <v>31000205</v>
      </c>
      <c r="E2604" t="str">
        <f>'MT_Permitted Sources'!P396</f>
        <v>Natural Gas Production, Flares</v>
      </c>
      <c r="F2604" s="65">
        <f>'MT_Permitted Sources'!Q396</f>
        <v>0</v>
      </c>
      <c r="G2604" s="65">
        <f>'MT_Permitted Sources'!R396</f>
        <v>1.1532870587718385E-3</v>
      </c>
      <c r="H2604" s="65">
        <f>'MT_Permitted Sources'!S396</f>
        <v>0</v>
      </c>
      <c r="I2604" s="65">
        <f>'MT_Permitted Sources'!T396</f>
        <v>5.1257202612081719E-4</v>
      </c>
      <c r="J2604" s="65">
        <f>'MT_Permitted Sources'!U396</f>
        <v>2.8191461436644946E-3</v>
      </c>
    </row>
    <row r="2605" spans="1:10" x14ac:dyDescent="0.2">
      <c r="A2605" s="143" t="str">
        <f>'MT_Permitted Sources'!A397</f>
        <v>MTDEQ Permitted Sources</v>
      </c>
      <c r="B2605" t="str">
        <f>'MT_Permitted Sources'!B397</f>
        <v>30</v>
      </c>
      <c r="C2605" s="143">
        <f>'MT_Permitted Sources'!D397</f>
        <v>30083</v>
      </c>
      <c r="D2605" s="143">
        <f>'MT_Permitted Sources'!L397</f>
        <v>40301012</v>
      </c>
      <c r="E2605" t="str">
        <f>'MT_Permitted Sources'!P397</f>
        <v>Permitted Tank Losses</v>
      </c>
      <c r="F2605" s="65">
        <f>'MT_Permitted Sources'!Q397</f>
        <v>0</v>
      </c>
      <c r="G2605" s="65">
        <f>'MT_Permitted Sources'!R397</f>
        <v>0.3040833544961748</v>
      </c>
      <c r="H2605" s="65">
        <f>'MT_Permitted Sources'!S397</f>
        <v>0</v>
      </c>
      <c r="I2605" s="65">
        <f>'MT_Permitted Sources'!T397</f>
        <v>0</v>
      </c>
      <c r="J2605" s="65">
        <f>'MT_Permitted Sources'!U397</f>
        <v>0</v>
      </c>
    </row>
    <row r="2606" spans="1:10" x14ac:dyDescent="0.2">
      <c r="A2606" s="143" t="str">
        <f>'MT_Permitted Sources'!A398</f>
        <v>MTDEQ Permitted Sources</v>
      </c>
      <c r="B2606" t="str">
        <f>'MT_Permitted Sources'!B398</f>
        <v>30</v>
      </c>
      <c r="C2606" s="143">
        <f>'MT_Permitted Sources'!D398</f>
        <v>30083</v>
      </c>
      <c r="D2606" s="143">
        <f>'MT_Permitted Sources'!L398</f>
        <v>20200253</v>
      </c>
      <c r="E2606" t="str">
        <f>'MT_Permitted Sources'!P398</f>
        <v>Compressor Engines</v>
      </c>
      <c r="F2606" s="65">
        <f>'MT_Permitted Sources'!Q398</f>
        <v>1.2909126477852781</v>
      </c>
      <c r="G2606" s="65">
        <f>'MT_Permitted Sources'!R398</f>
        <v>1.7960523795273433</v>
      </c>
      <c r="H2606" s="65">
        <f>'MT_Permitted Sources'!S398</f>
        <v>1.7960523795273433</v>
      </c>
      <c r="I2606" s="65">
        <f>'MT_Permitted Sources'!T398</f>
        <v>2.8191461436644946E-3</v>
      </c>
      <c r="J2606" s="65">
        <f>'MT_Permitted Sources'!U398</f>
        <v>5.6126636860229479E-2</v>
      </c>
    </row>
    <row r="2607" spans="1:10" x14ac:dyDescent="0.2">
      <c r="A2607" s="143" t="str">
        <f>'MT_Permitted Sources'!A399</f>
        <v>MTDEQ Permitted Sources</v>
      </c>
      <c r="B2607" t="str">
        <f>'MT_Permitted Sources'!B399</f>
        <v>30</v>
      </c>
      <c r="C2607" s="143">
        <f>'MT_Permitted Sources'!D399</f>
        <v>30083</v>
      </c>
      <c r="D2607" s="143">
        <f>'MT_Permitted Sources'!L399</f>
        <v>31000205</v>
      </c>
      <c r="E2607" t="str">
        <f>'MT_Permitted Sources'!P399</f>
        <v>Natural Gas Production, Flares</v>
      </c>
      <c r="F2607" s="65">
        <f>'MT_Permitted Sources'!Q399</f>
        <v>0.33791310822014869</v>
      </c>
      <c r="G2607" s="65">
        <f>'MT_Permitted Sources'!R399</f>
        <v>2.0246595031772282E-2</v>
      </c>
      <c r="H2607" s="65">
        <f>'MT_Permitted Sources'!S399</f>
        <v>0.73246542532664771</v>
      </c>
      <c r="I2607" s="65">
        <f>'MT_Permitted Sources'!T399</f>
        <v>1.1532870587718385E-3</v>
      </c>
      <c r="J2607" s="65">
        <f>'MT_Permitted Sources'!U399</f>
        <v>1.0635869542006956E-2</v>
      </c>
    </row>
    <row r="2608" spans="1:10" x14ac:dyDescent="0.2">
      <c r="A2608" s="143" t="str">
        <f>'MT_Permitted Sources'!A400</f>
        <v>MTDEQ Permitted Sources</v>
      </c>
      <c r="B2608" t="str">
        <f>'MT_Permitted Sources'!B400</f>
        <v>30</v>
      </c>
      <c r="C2608" s="143">
        <f>'MT_Permitted Sources'!D400</f>
        <v>30083</v>
      </c>
      <c r="D2608" s="143">
        <f>'MT_Permitted Sources'!L400</f>
        <v>31000205</v>
      </c>
      <c r="E2608" t="str">
        <f>'MT_Permitted Sources'!P400</f>
        <v>Natural Gas Production, Flares</v>
      </c>
      <c r="F2608" s="65">
        <f>'MT_Permitted Sources'!Q400</f>
        <v>3.6648899867638432E-2</v>
      </c>
      <c r="G2608" s="65">
        <f>'MT_Permitted Sources'!R400</f>
        <v>0.12673343345837204</v>
      </c>
      <c r="H2608" s="65">
        <f>'MT_Permitted Sources'!S400</f>
        <v>7.2913370715686238E-2</v>
      </c>
      <c r="I2608" s="65">
        <f>'MT_Permitted Sources'!T400</f>
        <v>0</v>
      </c>
      <c r="J2608" s="65">
        <f>'MT_Permitted Sources'!U400</f>
        <v>0</v>
      </c>
    </row>
    <row r="2609" spans="1:10" x14ac:dyDescent="0.2">
      <c r="A2609" s="143" t="str">
        <f>'MT_Permitted Sources'!A401</f>
        <v>MTDEQ Permitted Sources</v>
      </c>
      <c r="B2609" t="str">
        <f>'MT_Permitted Sources'!B401</f>
        <v>30</v>
      </c>
      <c r="C2609" s="143">
        <f>'MT_Permitted Sources'!D401</f>
        <v>30083</v>
      </c>
      <c r="D2609" s="143">
        <f>'MT_Permitted Sources'!L401</f>
        <v>31000207</v>
      </c>
      <c r="E2609" t="str">
        <f>'MT_Permitted Sources'!P401</f>
        <v>Permitted Fugitives</v>
      </c>
      <c r="F2609" s="65">
        <f>'MT_Permitted Sources'!Q401</f>
        <v>0</v>
      </c>
      <c r="G2609" s="65">
        <f>'MT_Permitted Sources'!R401</f>
        <v>0.34380768652053811</v>
      </c>
      <c r="H2609" s="65">
        <f>'MT_Permitted Sources'!S401</f>
        <v>0</v>
      </c>
      <c r="I2609" s="65">
        <f>'MT_Permitted Sources'!T401</f>
        <v>0</v>
      </c>
      <c r="J2609" s="65">
        <f>'MT_Permitted Sources'!U401</f>
        <v>0</v>
      </c>
    </row>
    <row r="2610" spans="1:10" x14ac:dyDescent="0.2">
      <c r="A2610" s="143" t="str">
        <f>'MT_Permitted Sources'!A402</f>
        <v>MTDEQ Permitted Sources</v>
      </c>
      <c r="B2610" t="str">
        <f>'MT_Permitted Sources'!B402</f>
        <v>30</v>
      </c>
      <c r="C2610" s="143">
        <f>'MT_Permitted Sources'!D402</f>
        <v>30083</v>
      </c>
      <c r="D2610" s="143">
        <f>'MT_Permitted Sources'!L402</f>
        <v>31000207</v>
      </c>
      <c r="E2610" t="str">
        <f>'MT_Permitted Sources'!P402</f>
        <v>Permitted Fugitives</v>
      </c>
      <c r="F2610" s="65">
        <f>'MT_Permitted Sources'!Q402</f>
        <v>0</v>
      </c>
      <c r="G2610" s="65">
        <f>'MT_Permitted Sources'!R402</f>
        <v>0.50347387265717269</v>
      </c>
      <c r="H2610" s="65">
        <f>'MT_Permitted Sources'!S402</f>
        <v>0</v>
      </c>
      <c r="I2610" s="65">
        <f>'MT_Permitted Sources'!T402</f>
        <v>0</v>
      </c>
      <c r="J2610" s="65">
        <f>'MT_Permitted Sources'!U402</f>
        <v>0</v>
      </c>
    </row>
    <row r="2611" spans="1:10" x14ac:dyDescent="0.2">
      <c r="A2611" s="143" t="str">
        <f>'MT_Permitted Sources'!A403</f>
        <v>MTDEQ Permitted Sources</v>
      </c>
      <c r="B2611" t="str">
        <f>'MT_Permitted Sources'!B403</f>
        <v>30</v>
      </c>
      <c r="C2611" s="143">
        <f>'MT_Permitted Sources'!D403</f>
        <v>30083</v>
      </c>
      <c r="D2611" s="143">
        <f>'MT_Permitted Sources'!L403</f>
        <v>31000205</v>
      </c>
      <c r="E2611" t="str">
        <f>'MT_Permitted Sources'!P403</f>
        <v>Natural Gas Production, Flares</v>
      </c>
      <c r="F2611" s="65">
        <f>'MT_Permitted Sources'!Q403</f>
        <v>3.7674043919880058E-2</v>
      </c>
      <c r="G2611" s="65">
        <f>'MT_Permitted Sources'!R403</f>
        <v>1.6658590848926558E-3</v>
      </c>
      <c r="H2611" s="65">
        <f>'MT_Permitted Sources'!S403</f>
        <v>2.511602927992004E-2</v>
      </c>
      <c r="I2611" s="65">
        <f>'MT_Permitted Sources'!T403</f>
        <v>1.1532870587718385E-3</v>
      </c>
      <c r="J2611" s="65">
        <f>'MT_Permitted Sources'!U403</f>
        <v>2.69100313713429E-3</v>
      </c>
    </row>
    <row r="2612" spans="1:10" x14ac:dyDescent="0.2">
      <c r="A2612" s="143" t="str">
        <f>'MT_Permitted Sources'!A404</f>
        <v>MTDEQ Permitted Sources</v>
      </c>
      <c r="B2612" t="str">
        <f>'MT_Permitted Sources'!B404</f>
        <v>30</v>
      </c>
      <c r="C2612" s="143">
        <f>'MT_Permitted Sources'!D404</f>
        <v>30083</v>
      </c>
      <c r="D2612" s="143">
        <f>'MT_Permitted Sources'!L404</f>
        <v>40301012</v>
      </c>
      <c r="E2612" t="str">
        <f>'MT_Permitted Sources'!P404</f>
        <v>Permitted Tank Losses</v>
      </c>
      <c r="F2612" s="65">
        <f>'MT_Permitted Sources'!Q404</f>
        <v>0</v>
      </c>
      <c r="G2612" s="65">
        <f>'MT_Permitted Sources'!R404</f>
        <v>0.40044689540688844</v>
      </c>
      <c r="H2612" s="65">
        <f>'MT_Permitted Sources'!S404</f>
        <v>0</v>
      </c>
      <c r="I2612" s="65">
        <f>'MT_Permitted Sources'!T404</f>
        <v>0</v>
      </c>
      <c r="J2612" s="65">
        <f>'MT_Permitted Sources'!U404</f>
        <v>0</v>
      </c>
    </row>
    <row r="2613" spans="1:10" x14ac:dyDescent="0.2">
      <c r="A2613" s="143" t="str">
        <f>'MT_Permitted Sources'!A405</f>
        <v>MTDEQ Permitted Sources</v>
      </c>
      <c r="B2613" t="str">
        <f>'MT_Permitted Sources'!B405</f>
        <v>30</v>
      </c>
      <c r="C2613" s="143">
        <f>'MT_Permitted Sources'!D405</f>
        <v>30083</v>
      </c>
      <c r="D2613" s="143">
        <f>'MT_Permitted Sources'!L405</f>
        <v>20200253</v>
      </c>
      <c r="E2613" t="str">
        <f>'MT_Permitted Sources'!P405</f>
        <v>Compressor Engines</v>
      </c>
      <c r="F2613" s="65">
        <f>'MT_Permitted Sources'!Q405</f>
        <v>1.2555451779829416</v>
      </c>
      <c r="G2613" s="65">
        <f>'MT_Permitted Sources'!R405</f>
        <v>1.7468454650197449</v>
      </c>
      <c r="H2613" s="65">
        <f>'MT_Permitted Sources'!S405</f>
        <v>1.7468454650197449</v>
      </c>
      <c r="I2613" s="65">
        <f>'MT_Permitted Sources'!T405</f>
        <v>0</v>
      </c>
      <c r="J2613" s="65">
        <f>'MT_Permitted Sources'!U405</f>
        <v>0</v>
      </c>
    </row>
    <row r="2614" spans="1:10" x14ac:dyDescent="0.2">
      <c r="A2614" s="143" t="str">
        <f>'MT_Permitted Sources'!A406</f>
        <v>MTDEQ Permitted Sources</v>
      </c>
      <c r="B2614" t="str">
        <f>'MT_Permitted Sources'!B406</f>
        <v>30</v>
      </c>
      <c r="C2614" s="143">
        <f>'MT_Permitted Sources'!D406</f>
        <v>30083</v>
      </c>
      <c r="D2614" s="143">
        <f>'MT_Permitted Sources'!L406</f>
        <v>20200253</v>
      </c>
      <c r="E2614" t="str">
        <f>'MT_Permitted Sources'!P406</f>
        <v>Compressor Engines</v>
      </c>
      <c r="F2614" s="65">
        <f>'MT_Permitted Sources'!Q406</f>
        <v>0</v>
      </c>
      <c r="G2614" s="65">
        <f>'MT_Permitted Sources'!R406</f>
        <v>0</v>
      </c>
      <c r="H2614" s="65">
        <f>'MT_Permitted Sources'!S406</f>
        <v>0</v>
      </c>
      <c r="I2614" s="65">
        <f>'MT_Permitted Sources'!T406</f>
        <v>2.69100313713429E-3</v>
      </c>
      <c r="J2614" s="65">
        <f>'MT_Permitted Sources'!U406</f>
        <v>5.4588920781867029E-2</v>
      </c>
    </row>
    <row r="2615" spans="1:10" x14ac:dyDescent="0.2">
      <c r="A2615" s="143" t="str">
        <f>'MT_Permitted Sources'!A407</f>
        <v>MTDEQ Permitted Sources</v>
      </c>
      <c r="B2615" t="str">
        <f>'MT_Permitted Sources'!B407</f>
        <v>30</v>
      </c>
      <c r="C2615" s="143">
        <f>'MT_Permitted Sources'!D407</f>
        <v>30083</v>
      </c>
      <c r="D2615" s="143">
        <f>'MT_Permitted Sources'!L407</f>
        <v>31000205</v>
      </c>
      <c r="E2615" t="str">
        <f>'MT_Permitted Sources'!P407</f>
        <v>Natural Gas Production, Flares</v>
      </c>
      <c r="F2615" s="65">
        <f>'MT_Permitted Sources'!Q407</f>
        <v>0.32868681174997405</v>
      </c>
      <c r="G2615" s="65">
        <f>'MT_Permitted Sources'!R407</f>
        <v>4.4129888588871751</v>
      </c>
      <c r="H2615" s="65">
        <f>'MT_Permitted Sources'!S407</f>
        <v>0.71234697330140562</v>
      </c>
      <c r="I2615" s="65">
        <f>'MT_Permitted Sources'!T407</f>
        <v>0</v>
      </c>
      <c r="J2615" s="65">
        <f>'MT_Permitted Sources'!U407</f>
        <v>0</v>
      </c>
    </row>
    <row r="2616" spans="1:10" x14ac:dyDescent="0.2">
      <c r="A2616" s="143" t="str">
        <f>'MT_Permitted Sources'!A408</f>
        <v>MTDEQ Permitted Sources</v>
      </c>
      <c r="B2616" t="str">
        <f>'MT_Permitted Sources'!B408</f>
        <v>30</v>
      </c>
      <c r="C2616" s="143">
        <f>'MT_Permitted Sources'!D408</f>
        <v>30083</v>
      </c>
      <c r="D2616" s="143">
        <f>'MT_Permitted Sources'!L408</f>
        <v>31000205</v>
      </c>
      <c r="E2616" t="str">
        <f>'MT_Permitted Sources'!P408</f>
        <v>Natural Gas Production, Flares</v>
      </c>
      <c r="F2616" s="65">
        <f>'MT_Permitted Sources'!Q408</f>
        <v>0</v>
      </c>
      <c r="G2616" s="65">
        <f>'MT_Permitted Sources'!R408</f>
        <v>0</v>
      </c>
      <c r="H2616" s="65">
        <f>'MT_Permitted Sources'!S408</f>
        <v>0</v>
      </c>
      <c r="I2616" s="65">
        <f>'MT_Permitted Sources'!T408</f>
        <v>1.1532870587718385E-3</v>
      </c>
      <c r="J2616" s="65">
        <f>'MT_Permitted Sources'!U408</f>
        <v>1.0379583528946548E-2</v>
      </c>
    </row>
    <row r="2617" spans="1:10" x14ac:dyDescent="0.2">
      <c r="A2617" s="143" t="str">
        <f>'MT_Permitted Sources'!A409</f>
        <v>MTDEQ Permitted Sources</v>
      </c>
      <c r="B2617" t="str">
        <f>'MT_Permitted Sources'!B409</f>
        <v>30</v>
      </c>
      <c r="C2617" s="143">
        <f>'MT_Permitted Sources'!D409</f>
        <v>30083</v>
      </c>
      <c r="D2617" s="143">
        <f>'MT_Permitted Sources'!L409</f>
        <v>31000205</v>
      </c>
      <c r="E2617" t="str">
        <f>'MT_Permitted Sources'!P409</f>
        <v>Natural Gas Production, Flares</v>
      </c>
      <c r="F2617" s="65">
        <f>'MT_Permitted Sources'!Q409</f>
        <v>3.6648899867638432E-2</v>
      </c>
      <c r="G2617" s="65">
        <f>'MT_Permitted Sources'!R409</f>
        <v>0.12673343345837204</v>
      </c>
      <c r="H2617" s="65">
        <f>'MT_Permitted Sources'!S409</f>
        <v>7.2913370715686238E-2</v>
      </c>
      <c r="I2617" s="65">
        <f>'MT_Permitted Sources'!T409</f>
        <v>0</v>
      </c>
      <c r="J2617" s="65">
        <f>'MT_Permitted Sources'!U409</f>
        <v>0</v>
      </c>
    </row>
    <row r="2618" spans="1:10" x14ac:dyDescent="0.2">
      <c r="A2618" s="143" t="str">
        <f>'MT_Permitted Sources'!A410</f>
        <v>MTDEQ Permitted Sources</v>
      </c>
      <c r="B2618" t="str">
        <f>'MT_Permitted Sources'!B410</f>
        <v>30</v>
      </c>
      <c r="C2618" s="143">
        <f>'MT_Permitted Sources'!D410</f>
        <v>30083</v>
      </c>
      <c r="D2618" s="143">
        <f>'MT_Permitted Sources'!L410</f>
        <v>31000207</v>
      </c>
      <c r="E2618" t="str">
        <f>'MT_Permitted Sources'!P410</f>
        <v>Permitted Fugitives</v>
      </c>
      <c r="F2618" s="65">
        <f>'MT_Permitted Sources'!Q410</f>
        <v>0</v>
      </c>
      <c r="G2618" s="65">
        <f>'MT_Permitted Sources'!R410</f>
        <v>0.45490767318222525</v>
      </c>
      <c r="H2618" s="65">
        <f>'MT_Permitted Sources'!S410</f>
        <v>0</v>
      </c>
      <c r="I2618" s="65">
        <f>'MT_Permitted Sources'!T410</f>
        <v>0</v>
      </c>
      <c r="J2618" s="65">
        <f>'MT_Permitted Sources'!U410</f>
        <v>0</v>
      </c>
    </row>
    <row r="2619" spans="1:10" x14ac:dyDescent="0.2">
      <c r="A2619" s="143" t="str">
        <f>'MT_Permitted Sources'!A411</f>
        <v>MTDEQ Permitted Sources</v>
      </c>
      <c r="B2619" t="str">
        <f>'MT_Permitted Sources'!B411</f>
        <v>30</v>
      </c>
      <c r="C2619" s="143">
        <f>'MT_Permitted Sources'!D411</f>
        <v>30083</v>
      </c>
      <c r="D2619" s="143">
        <f>'MT_Permitted Sources'!L411</f>
        <v>31000207</v>
      </c>
      <c r="E2619" t="str">
        <f>'MT_Permitted Sources'!P411</f>
        <v>Permitted Fugitives</v>
      </c>
      <c r="F2619" s="65">
        <f>'MT_Permitted Sources'!Q411</f>
        <v>0</v>
      </c>
      <c r="G2619" s="65">
        <f>'MT_Permitted Sources'!R411</f>
        <v>0.42979164390230518</v>
      </c>
      <c r="H2619" s="65">
        <f>'MT_Permitted Sources'!S411</f>
        <v>0</v>
      </c>
      <c r="I2619" s="65">
        <f>'MT_Permitted Sources'!T411</f>
        <v>0</v>
      </c>
      <c r="J2619" s="65">
        <f>'MT_Permitted Sources'!U411</f>
        <v>0</v>
      </c>
    </row>
    <row r="2620" spans="1:10" x14ac:dyDescent="0.2">
      <c r="A2620" s="143" t="str">
        <f>'MT_Permitted Sources'!A412</f>
        <v>MTDEQ Permitted Sources</v>
      </c>
      <c r="B2620" t="str">
        <f>'MT_Permitted Sources'!B412</f>
        <v>30</v>
      </c>
      <c r="C2620" s="143">
        <f>'MT_Permitted Sources'!D412</f>
        <v>30083</v>
      </c>
      <c r="D2620" s="143">
        <f>'MT_Permitted Sources'!L412</f>
        <v>31000205</v>
      </c>
      <c r="E2620" t="str">
        <f>'MT_Permitted Sources'!P412</f>
        <v>Natural Gas Production, Flares</v>
      </c>
      <c r="F2620" s="65">
        <f>'MT_Permitted Sources'!Q412</f>
        <v>3.8699187972121699E-2</v>
      </c>
      <c r="G2620" s="65">
        <f>'MT_Permitted Sources'!R412</f>
        <v>1.1532870587718385E-3</v>
      </c>
      <c r="H2620" s="65">
        <f>'MT_Permitted Sources'!S412</f>
        <v>2.5756744312571064E-2</v>
      </c>
      <c r="I2620" s="65">
        <f>'MT_Permitted Sources'!T412</f>
        <v>5.1257202612081719E-4</v>
      </c>
      <c r="J2620" s="65">
        <f>'MT_Permitted Sources'!U412</f>
        <v>2.8191461436644946E-3</v>
      </c>
    </row>
    <row r="2621" spans="1:10" x14ac:dyDescent="0.2">
      <c r="A2621" s="143" t="str">
        <f>'MT_Permitted Sources'!A413</f>
        <v>MTDEQ Permitted Sources</v>
      </c>
      <c r="B2621" t="str">
        <f>'MT_Permitted Sources'!B413</f>
        <v>30</v>
      </c>
      <c r="C2621" s="143">
        <f>'MT_Permitted Sources'!D413</f>
        <v>30083</v>
      </c>
      <c r="D2621" s="143">
        <f>'MT_Permitted Sources'!L413</f>
        <v>40301012</v>
      </c>
      <c r="E2621" t="str">
        <f>'MT_Permitted Sources'!P413</f>
        <v>Permitted Tank Losses</v>
      </c>
      <c r="F2621" s="65">
        <f>'MT_Permitted Sources'!Q413</f>
        <v>0</v>
      </c>
      <c r="G2621" s="65">
        <f>'MT_Permitted Sources'!R413</f>
        <v>0.34086039737034346</v>
      </c>
      <c r="H2621" s="65">
        <f>'MT_Permitted Sources'!S413</f>
        <v>0</v>
      </c>
      <c r="I2621" s="65">
        <f>'MT_Permitted Sources'!T413</f>
        <v>0</v>
      </c>
      <c r="J2621" s="65">
        <f>'MT_Permitted Sources'!U413</f>
        <v>0</v>
      </c>
    </row>
    <row r="2622" spans="1:10" x14ac:dyDescent="0.2">
      <c r="A2622" s="143" t="str">
        <f>'MT_Permitted Sources'!A414</f>
        <v>MTDEQ Permitted Sources</v>
      </c>
      <c r="B2622" t="str">
        <f>'MT_Permitted Sources'!B414</f>
        <v>30</v>
      </c>
      <c r="C2622" s="143">
        <f>'MT_Permitted Sources'!D414</f>
        <v>30083</v>
      </c>
      <c r="D2622" s="143">
        <f>'MT_Permitted Sources'!L414</f>
        <v>20200253</v>
      </c>
      <c r="E2622" t="str">
        <f>'MT_Permitted Sources'!P414</f>
        <v>Compressor Engines</v>
      </c>
      <c r="F2622" s="65">
        <f>'MT_Permitted Sources'!Q414</f>
        <v>1.2909126477852781</v>
      </c>
      <c r="G2622" s="65">
        <f>'MT_Permitted Sources'!R414</f>
        <v>1.7960523795273433</v>
      </c>
      <c r="H2622" s="65">
        <f>'MT_Permitted Sources'!S414</f>
        <v>1.7960523795273433</v>
      </c>
      <c r="I2622" s="65">
        <f>'MT_Permitted Sources'!T414</f>
        <v>2.8191461436644946E-3</v>
      </c>
      <c r="J2622" s="65">
        <f>'MT_Permitted Sources'!U414</f>
        <v>5.6126636860229479E-2</v>
      </c>
    </row>
    <row r="2623" spans="1:10" x14ac:dyDescent="0.2">
      <c r="A2623" s="143" t="str">
        <f>'MT_Permitted Sources'!A415</f>
        <v>MTDEQ Permitted Sources</v>
      </c>
      <c r="B2623" t="str">
        <f>'MT_Permitted Sources'!B415</f>
        <v>30</v>
      </c>
      <c r="C2623" s="143">
        <f>'MT_Permitted Sources'!D415</f>
        <v>30083</v>
      </c>
      <c r="D2623" s="143">
        <f>'MT_Permitted Sources'!L415</f>
        <v>31000205</v>
      </c>
      <c r="E2623" t="str">
        <f>'MT_Permitted Sources'!P415</f>
        <v>Natural Gas Production, Flares</v>
      </c>
      <c r="F2623" s="65">
        <f>'MT_Permitted Sources'!Q415</f>
        <v>0.33791310822014869</v>
      </c>
      <c r="G2623" s="65">
        <f>'MT_Permitted Sources'!R415</f>
        <v>4.5378001472475944</v>
      </c>
      <c r="H2623" s="65">
        <f>'MT_Permitted Sources'!S415</f>
        <v>0.73246542532664771</v>
      </c>
      <c r="I2623" s="65">
        <f>'MT_Permitted Sources'!T415</f>
        <v>1.1532870587718385E-3</v>
      </c>
      <c r="J2623" s="65">
        <f>'MT_Permitted Sources'!U415</f>
        <v>1.0635869542006956E-2</v>
      </c>
    </row>
    <row r="2624" spans="1:10" x14ac:dyDescent="0.2">
      <c r="A2624" s="143" t="str">
        <f>'MT_Permitted Sources'!A416</f>
        <v>MTDEQ Permitted Sources</v>
      </c>
      <c r="B2624" t="str">
        <f>'MT_Permitted Sources'!B416</f>
        <v>30</v>
      </c>
      <c r="C2624" s="143">
        <f>'MT_Permitted Sources'!D416</f>
        <v>30083</v>
      </c>
      <c r="D2624" s="143">
        <f>'MT_Permitted Sources'!L416</f>
        <v>31000205</v>
      </c>
      <c r="E2624" t="str">
        <f>'MT_Permitted Sources'!P416</f>
        <v>Natural Gas Production, Flares</v>
      </c>
      <c r="F2624" s="65">
        <f>'MT_Permitted Sources'!Q416</f>
        <v>3.6648899867638432E-2</v>
      </c>
      <c r="G2624" s="65">
        <f>'MT_Permitted Sources'!R416</f>
        <v>0.12673343345837204</v>
      </c>
      <c r="H2624" s="65">
        <f>'MT_Permitted Sources'!S416</f>
        <v>7.2913370715686238E-2</v>
      </c>
      <c r="I2624" s="65">
        <f>'MT_Permitted Sources'!T416</f>
        <v>0</v>
      </c>
      <c r="J2624" s="65">
        <f>'MT_Permitted Sources'!U416</f>
        <v>0</v>
      </c>
    </row>
    <row r="2625" spans="1:10" x14ac:dyDescent="0.2">
      <c r="A2625" s="143" t="str">
        <f>'MT_Permitted Sources'!A417</f>
        <v>MTDEQ Permitted Sources</v>
      </c>
      <c r="B2625" t="str">
        <f>'MT_Permitted Sources'!B417</f>
        <v>30</v>
      </c>
      <c r="C2625" s="143">
        <f>'MT_Permitted Sources'!D417</f>
        <v>30083</v>
      </c>
      <c r="D2625" s="143">
        <f>'MT_Permitted Sources'!L417</f>
        <v>31000205</v>
      </c>
      <c r="E2625" t="str">
        <f>'MT_Permitted Sources'!P417</f>
        <v>Natural Gas Production, Flares</v>
      </c>
      <c r="F2625" s="65">
        <f>'MT_Permitted Sources'!Q417</f>
        <v>0</v>
      </c>
      <c r="G2625" s="65">
        <f>'MT_Permitted Sources'!R417</f>
        <v>0</v>
      </c>
      <c r="H2625" s="65">
        <f>'MT_Permitted Sources'!S417</f>
        <v>0</v>
      </c>
      <c r="I2625" s="65">
        <f>'MT_Permitted Sources'!T417</f>
        <v>0</v>
      </c>
      <c r="J2625" s="65">
        <f>'MT_Permitted Sources'!U417</f>
        <v>0</v>
      </c>
    </row>
    <row r="2626" spans="1:10" x14ac:dyDescent="0.2">
      <c r="A2626" s="143" t="str">
        <f>'MT_Permitted Sources'!A418</f>
        <v>MTDEQ Permitted Sources</v>
      </c>
      <c r="B2626" t="str">
        <f>'MT_Permitted Sources'!B418</f>
        <v>30</v>
      </c>
      <c r="C2626" s="143">
        <f>'MT_Permitted Sources'!D418</f>
        <v>30083</v>
      </c>
      <c r="D2626" s="143">
        <f>'MT_Permitted Sources'!L418</f>
        <v>31000207</v>
      </c>
      <c r="E2626" t="str">
        <f>'MT_Permitted Sources'!P418</f>
        <v>Permitted Fugitives</v>
      </c>
      <c r="F2626" s="65">
        <f>'MT_Permitted Sources'!Q418</f>
        <v>0</v>
      </c>
      <c r="G2626" s="65">
        <f>'MT_Permitted Sources'!R418</f>
        <v>0.38596673566897538</v>
      </c>
      <c r="H2626" s="65">
        <f>'MT_Permitted Sources'!S418</f>
        <v>0</v>
      </c>
      <c r="I2626" s="65">
        <f>'MT_Permitted Sources'!T418</f>
        <v>0</v>
      </c>
      <c r="J2626" s="65">
        <f>'MT_Permitted Sources'!U418</f>
        <v>0</v>
      </c>
    </row>
    <row r="2627" spans="1:10" x14ac:dyDescent="0.2">
      <c r="A2627" s="143" t="str">
        <f>'MT_Permitted Sources'!A419</f>
        <v>MTDEQ Permitted Sources</v>
      </c>
      <c r="B2627" t="str">
        <f>'MT_Permitted Sources'!B419</f>
        <v>30</v>
      </c>
      <c r="C2627" s="143">
        <f>'MT_Permitted Sources'!D419</f>
        <v>30083</v>
      </c>
      <c r="D2627" s="143">
        <f>'MT_Permitted Sources'!L419</f>
        <v>31000207</v>
      </c>
      <c r="E2627" t="str">
        <f>'MT_Permitted Sources'!P419</f>
        <v>Permitted Fugitives</v>
      </c>
      <c r="F2627" s="65">
        <f>'MT_Permitted Sources'!Q419</f>
        <v>0</v>
      </c>
      <c r="G2627" s="65">
        <f>'MT_Permitted Sources'!R419</f>
        <v>1.7567124765225708</v>
      </c>
      <c r="H2627" s="65">
        <f>'MT_Permitted Sources'!S419</f>
        <v>0</v>
      </c>
      <c r="I2627" s="65">
        <f>'MT_Permitted Sources'!T419</f>
        <v>0</v>
      </c>
      <c r="J2627" s="65">
        <f>'MT_Permitted Sources'!U419</f>
        <v>0</v>
      </c>
    </row>
    <row r="2628" spans="1:10" x14ac:dyDescent="0.2">
      <c r="A2628" s="143" t="str">
        <f>'MT_Permitted Sources'!A420</f>
        <v>MTDEQ Permitted Sources</v>
      </c>
      <c r="B2628" t="str">
        <f>'MT_Permitted Sources'!B420</f>
        <v>30</v>
      </c>
      <c r="C2628" s="143">
        <f>'MT_Permitted Sources'!D420</f>
        <v>30083</v>
      </c>
      <c r="D2628" s="143">
        <f>'MT_Permitted Sources'!L420</f>
        <v>31000205</v>
      </c>
      <c r="E2628" t="str">
        <f>'MT_Permitted Sources'!P420</f>
        <v>Natural Gas Production, Flares</v>
      </c>
      <c r="F2628" s="65">
        <f>'MT_Permitted Sources'!Q420</f>
        <v>4.9591343527189059E-2</v>
      </c>
      <c r="G2628" s="65">
        <f>'MT_Permitted Sources'!R420</f>
        <v>2.69100313713429E-3</v>
      </c>
      <c r="H2628" s="65">
        <f>'MT_Permitted Sources'!S420</f>
        <v>4.9591343527189059E-2</v>
      </c>
      <c r="I2628" s="65">
        <f>'MT_Permitted Sources'!T420</f>
        <v>1.0251440522416344E-3</v>
      </c>
      <c r="J2628" s="65">
        <f>'MT_Permitted Sources'!U420</f>
        <v>3.7033328887229038E-2</v>
      </c>
    </row>
    <row r="2629" spans="1:10" x14ac:dyDescent="0.2">
      <c r="A2629" s="143" t="str">
        <f>'MT_Permitted Sources'!A421</f>
        <v>MTDEQ Permitted Sources</v>
      </c>
      <c r="B2629" t="str">
        <f>'MT_Permitted Sources'!B421</f>
        <v>30</v>
      </c>
      <c r="C2629" s="143">
        <f>'MT_Permitted Sources'!D421</f>
        <v>30083</v>
      </c>
      <c r="D2629" s="143">
        <f>'MT_Permitted Sources'!L421</f>
        <v>40301012</v>
      </c>
      <c r="E2629" t="str">
        <f>'MT_Permitted Sources'!P421</f>
        <v>Permitted Tank Losses</v>
      </c>
      <c r="F2629" s="65">
        <f>'MT_Permitted Sources'!Q421</f>
        <v>0</v>
      </c>
      <c r="G2629" s="65">
        <f>'MT_Permitted Sources'!R421</f>
        <v>1.4336639570599257</v>
      </c>
      <c r="H2629" s="65">
        <f>'MT_Permitted Sources'!S421</f>
        <v>0</v>
      </c>
      <c r="I2629" s="65">
        <f>'MT_Permitted Sources'!T421</f>
        <v>0</v>
      </c>
      <c r="J2629" s="65">
        <f>'MT_Permitted Sources'!U421</f>
        <v>0</v>
      </c>
    </row>
    <row r="2630" spans="1:10" x14ac:dyDescent="0.2">
      <c r="A2630" s="143" t="str">
        <f>'MT_Permitted Sources'!A422</f>
        <v>MTDEQ Permitted Sources</v>
      </c>
      <c r="B2630" t="str">
        <f>'MT_Permitted Sources'!B422</f>
        <v>30</v>
      </c>
      <c r="C2630" s="143">
        <f>'MT_Permitted Sources'!D422</f>
        <v>30083</v>
      </c>
      <c r="D2630" s="143">
        <f>'MT_Permitted Sources'!L422</f>
        <v>20200253</v>
      </c>
      <c r="E2630" t="str">
        <f>'MT_Permitted Sources'!P422</f>
        <v>Compressor Engines</v>
      </c>
      <c r="F2630" s="65">
        <f>'MT_Permitted Sources'!Q422</f>
        <v>1.2519571738000959</v>
      </c>
      <c r="G2630" s="65">
        <f>'MT_Permitted Sources'!R422</f>
        <v>1.741976030771597</v>
      </c>
      <c r="H2630" s="65">
        <f>'MT_Permitted Sources'!S422</f>
        <v>1.741976030771597</v>
      </c>
      <c r="I2630" s="65">
        <f>'MT_Permitted Sources'!T422</f>
        <v>0</v>
      </c>
      <c r="J2630" s="65">
        <f>'MT_Permitted Sources'!U422</f>
        <v>0</v>
      </c>
    </row>
    <row r="2631" spans="1:10" x14ac:dyDescent="0.2">
      <c r="A2631" s="143" t="str">
        <f>'MT_Permitted Sources'!A423</f>
        <v>MTDEQ Permitted Sources</v>
      </c>
      <c r="B2631" t="str">
        <f>'MT_Permitted Sources'!B423</f>
        <v>30</v>
      </c>
      <c r="C2631" s="143">
        <f>'MT_Permitted Sources'!D423</f>
        <v>30083</v>
      </c>
      <c r="D2631" s="143">
        <f>'MT_Permitted Sources'!L423</f>
        <v>20200253</v>
      </c>
      <c r="E2631" t="str">
        <f>'MT_Permitted Sources'!P423</f>
        <v>Compressor Engines</v>
      </c>
      <c r="F2631" s="65">
        <f>'MT_Permitted Sources'!Q423</f>
        <v>0</v>
      </c>
      <c r="G2631" s="65">
        <f>'MT_Permitted Sources'!R423</f>
        <v>0</v>
      </c>
      <c r="H2631" s="65">
        <f>'MT_Permitted Sources'!S423</f>
        <v>0</v>
      </c>
      <c r="I2631" s="65">
        <f>'MT_Permitted Sources'!T423</f>
        <v>2.69100313713429E-3</v>
      </c>
      <c r="J2631" s="65">
        <f>'MT_Permitted Sources'!U423</f>
        <v>5.4460777775336831E-2</v>
      </c>
    </row>
    <row r="2632" spans="1:10" x14ac:dyDescent="0.2">
      <c r="A2632" s="143" t="str">
        <f>'MT_Permitted Sources'!A424</f>
        <v>MTDEQ Permitted Sources</v>
      </c>
      <c r="B2632" t="str">
        <f>'MT_Permitted Sources'!B424</f>
        <v>30</v>
      </c>
      <c r="C2632" s="143">
        <f>'MT_Permitted Sources'!D424</f>
        <v>30083</v>
      </c>
      <c r="D2632" s="143">
        <f>'MT_Permitted Sources'!L424</f>
        <v>31000205</v>
      </c>
      <c r="E2632" t="str">
        <f>'MT_Permitted Sources'!P424</f>
        <v>Natural Gas Production, Flares</v>
      </c>
      <c r="F2632" s="65">
        <f>'MT_Permitted Sources'!Q424</f>
        <v>0.32766166769773236</v>
      </c>
      <c r="G2632" s="65">
        <f>'MT_Permitted Sources'!R424</f>
        <v>4.4010715592798668</v>
      </c>
      <c r="H2632" s="65">
        <f>'MT_Permitted Sources'!S424</f>
        <v>0.71042482820345265</v>
      </c>
      <c r="I2632" s="65">
        <f>'MT_Permitted Sources'!T424</f>
        <v>1.0251440522416344E-3</v>
      </c>
      <c r="J2632" s="65">
        <f>'MT_Permitted Sources'!U424</f>
        <v>1.0379583528946548E-2</v>
      </c>
    </row>
    <row r="2633" spans="1:10" x14ac:dyDescent="0.2">
      <c r="A2633" s="143" t="str">
        <f>'MT_Permitted Sources'!A425</f>
        <v>MTDEQ Permitted Sources</v>
      </c>
      <c r="B2633" t="str">
        <f>'MT_Permitted Sources'!B425</f>
        <v>30</v>
      </c>
      <c r="C2633" s="143">
        <f>'MT_Permitted Sources'!D425</f>
        <v>30083</v>
      </c>
      <c r="D2633" s="143">
        <f>'MT_Permitted Sources'!L425</f>
        <v>31000205</v>
      </c>
      <c r="E2633" t="str">
        <f>'MT_Permitted Sources'!P425</f>
        <v>Natural Gas Production, Flares</v>
      </c>
      <c r="F2633" s="65">
        <f>'MT_Permitted Sources'!Q425</f>
        <v>5.7536209932061731E-2</v>
      </c>
      <c r="G2633" s="65">
        <f>'MT_Permitted Sources'!R425</f>
        <v>0.19964680417405828</v>
      </c>
      <c r="H2633" s="65">
        <f>'MT_Permitted Sources'!S425</f>
        <v>0.11507241986412346</v>
      </c>
      <c r="I2633" s="65">
        <f>'MT_Permitted Sources'!T425</f>
        <v>0</v>
      </c>
      <c r="J2633" s="65">
        <f>'MT_Permitted Sources'!U425</f>
        <v>0</v>
      </c>
    </row>
    <row r="2634" spans="1:10" x14ac:dyDescent="0.2">
      <c r="A2634" s="143" t="str">
        <f>'MT_Permitted Sources'!A426</f>
        <v>MTDEQ Permitted Sources</v>
      </c>
      <c r="B2634" t="str">
        <f>'MT_Permitted Sources'!B426</f>
        <v>30</v>
      </c>
      <c r="C2634" s="143">
        <f>'MT_Permitted Sources'!D426</f>
        <v>30083</v>
      </c>
      <c r="D2634" s="143">
        <f>'MT_Permitted Sources'!L426</f>
        <v>31000207</v>
      </c>
      <c r="E2634" t="str">
        <f>'MT_Permitted Sources'!P426</f>
        <v>Permitted Fugitives</v>
      </c>
      <c r="F2634" s="65">
        <f>'MT_Permitted Sources'!Q426</f>
        <v>0</v>
      </c>
      <c r="G2634" s="65">
        <f>'MT_Permitted Sources'!R426</f>
        <v>0</v>
      </c>
      <c r="H2634" s="65">
        <f>'MT_Permitted Sources'!S426</f>
        <v>0</v>
      </c>
      <c r="I2634" s="65">
        <f>'MT_Permitted Sources'!T426</f>
        <v>0</v>
      </c>
      <c r="J2634" s="65">
        <f>'MT_Permitted Sources'!U426</f>
        <v>0</v>
      </c>
    </row>
    <row r="2635" spans="1:10" x14ac:dyDescent="0.2">
      <c r="A2635" s="143" t="str">
        <f>'MT_Permitted Sources'!A427</f>
        <v>MTDEQ Permitted Sources</v>
      </c>
      <c r="B2635" t="str">
        <f>'MT_Permitted Sources'!B427</f>
        <v>30</v>
      </c>
      <c r="C2635" s="143">
        <f>'MT_Permitted Sources'!D427</f>
        <v>30083</v>
      </c>
      <c r="D2635" s="143">
        <f>'MT_Permitted Sources'!L427</f>
        <v>31000207</v>
      </c>
      <c r="E2635" t="str">
        <f>'MT_Permitted Sources'!P427</f>
        <v>Permitted Fugitives</v>
      </c>
      <c r="F2635" s="65">
        <f>'MT_Permitted Sources'!Q427</f>
        <v>0</v>
      </c>
      <c r="G2635" s="65">
        <f>'MT_Permitted Sources'!R427</f>
        <v>0.14198245123546635</v>
      </c>
      <c r="H2635" s="65">
        <f>'MT_Permitted Sources'!S427</f>
        <v>0</v>
      </c>
      <c r="I2635" s="65">
        <f>'MT_Permitted Sources'!T427</f>
        <v>0</v>
      </c>
      <c r="J2635" s="65">
        <f>'MT_Permitted Sources'!U427</f>
        <v>0</v>
      </c>
    </row>
    <row r="2636" spans="1:10" x14ac:dyDescent="0.2">
      <c r="A2636" s="143" t="str">
        <f>'MT_Permitted Sources'!A428</f>
        <v>MTDEQ Permitted Sources</v>
      </c>
      <c r="B2636" t="str">
        <f>'MT_Permitted Sources'!B428</f>
        <v>30</v>
      </c>
      <c r="C2636" s="143">
        <f>'MT_Permitted Sources'!D428</f>
        <v>30083</v>
      </c>
      <c r="D2636" s="143">
        <f>'MT_Permitted Sources'!L428</f>
        <v>31000205</v>
      </c>
      <c r="E2636" t="str">
        <f>'MT_Permitted Sources'!P428</f>
        <v>Natural Gas Production, Flares</v>
      </c>
      <c r="F2636" s="65">
        <f>'MT_Permitted Sources'!Q428</f>
        <v>5.1129059605551509E-2</v>
      </c>
      <c r="G2636" s="65">
        <f>'MT_Permitted Sources'!R428</f>
        <v>2.8191461436644946E-3</v>
      </c>
      <c r="H2636" s="65">
        <f>'MT_Permitted Sources'!S428</f>
        <v>5.1129059605551509E-2</v>
      </c>
      <c r="I2636" s="65">
        <f>'MT_Permitted Sources'!T428</f>
        <v>5.1257202612081719E-4</v>
      </c>
      <c r="J2636" s="65">
        <f>'MT_Permitted Sources'!U428</f>
        <v>3.9724332024363334E-3</v>
      </c>
    </row>
    <row r="2637" spans="1:10" x14ac:dyDescent="0.2">
      <c r="A2637" s="143" t="str">
        <f>'MT_Permitted Sources'!A429</f>
        <v>MTDEQ Permitted Sources</v>
      </c>
      <c r="B2637" t="str">
        <f>'MT_Permitted Sources'!B429</f>
        <v>30</v>
      </c>
      <c r="C2637" s="143">
        <f>'MT_Permitted Sources'!D429</f>
        <v>30083</v>
      </c>
      <c r="D2637" s="143">
        <f>'MT_Permitted Sources'!L429</f>
        <v>40301012</v>
      </c>
      <c r="E2637" t="str">
        <f>'MT_Permitted Sources'!P429</f>
        <v>Permitted Tank Losses</v>
      </c>
      <c r="F2637" s="65">
        <f>'MT_Permitted Sources'!Q429</f>
        <v>0</v>
      </c>
      <c r="G2637" s="65">
        <f>'MT_Permitted Sources'!R429</f>
        <v>1.5377160783624515E-2</v>
      </c>
      <c r="H2637" s="65">
        <f>'MT_Permitted Sources'!S429</f>
        <v>0</v>
      </c>
      <c r="I2637" s="65">
        <f>'MT_Permitted Sources'!T429</f>
        <v>0</v>
      </c>
      <c r="J2637" s="65">
        <f>'MT_Permitted Sources'!U429</f>
        <v>0</v>
      </c>
    </row>
    <row r="2638" spans="1:10" x14ac:dyDescent="0.2">
      <c r="A2638" s="143" t="str">
        <f>'MT_Permitted Sources'!A430</f>
        <v>MTDEQ Permitted Sources</v>
      </c>
      <c r="B2638" t="str">
        <f>'MT_Permitted Sources'!B430</f>
        <v>30</v>
      </c>
      <c r="C2638" s="143">
        <f>'MT_Permitted Sources'!D430</f>
        <v>30083</v>
      </c>
      <c r="D2638" s="143">
        <f>'MT_Permitted Sources'!L430</f>
        <v>20200253</v>
      </c>
      <c r="E2638" t="str">
        <f>'MT_Permitted Sources'!P430</f>
        <v>Compressor Engines</v>
      </c>
      <c r="F2638" s="65">
        <f>'MT_Permitted Sources'!Q430</f>
        <v>1.2909126477852781</v>
      </c>
      <c r="G2638" s="65">
        <f>'MT_Permitted Sources'!R430</f>
        <v>1.5715458320864253</v>
      </c>
      <c r="H2638" s="65">
        <f>'MT_Permitted Sources'!S430</f>
        <v>1.7960523795273433</v>
      </c>
      <c r="I2638" s="65">
        <f>'MT_Permitted Sources'!T430</f>
        <v>2.8191461436644946E-3</v>
      </c>
      <c r="J2638" s="65">
        <f>'MT_Permitted Sources'!U430</f>
        <v>5.6126636860229479E-2</v>
      </c>
    </row>
    <row r="2639" spans="1:10" x14ac:dyDescent="0.2">
      <c r="A2639" s="143" t="str">
        <f>'MT_Permitted Sources'!A431</f>
        <v>MTDEQ Permitted Sources</v>
      </c>
      <c r="B2639" t="str">
        <f>'MT_Permitted Sources'!B431</f>
        <v>30</v>
      </c>
      <c r="C2639" s="143">
        <f>'MT_Permitted Sources'!D431</f>
        <v>30083</v>
      </c>
      <c r="D2639" s="143">
        <f>'MT_Permitted Sources'!L431</f>
        <v>31000205</v>
      </c>
      <c r="E2639" t="str">
        <f>'MT_Permitted Sources'!P431</f>
        <v>Natural Gas Production, Flares</v>
      </c>
      <c r="F2639" s="65">
        <f>'MT_Permitted Sources'!Q431</f>
        <v>0.33675982116137687</v>
      </c>
      <c r="G2639" s="65">
        <f>'MT_Permitted Sources'!R431</f>
        <v>4.5378001472475944</v>
      </c>
      <c r="H2639" s="65">
        <f>'MT_Permitted Sources'!S431</f>
        <v>0.7296462791829833</v>
      </c>
      <c r="I2639" s="65">
        <f>'MT_Permitted Sources'!T431</f>
        <v>1.1532870587718385E-3</v>
      </c>
      <c r="J2639" s="65">
        <f>'MT_Permitted Sources'!U431</f>
        <v>1.0635869542006956E-2</v>
      </c>
    </row>
    <row r="2640" spans="1:10" x14ac:dyDescent="0.2">
      <c r="A2640" s="143" t="str">
        <f>'MT_Permitted Sources'!A432</f>
        <v>MTDEQ Permitted Sources</v>
      </c>
      <c r="B2640" t="str">
        <f>'MT_Permitted Sources'!B432</f>
        <v>30</v>
      </c>
      <c r="C2640" s="143">
        <f>'MT_Permitted Sources'!D432</f>
        <v>30083</v>
      </c>
      <c r="D2640" s="143">
        <f>'MT_Permitted Sources'!L432</f>
        <v>31000205</v>
      </c>
      <c r="E2640" t="str">
        <f>'MT_Permitted Sources'!P432</f>
        <v>Natural Gas Production, Flares</v>
      </c>
      <c r="F2640" s="65">
        <f>'MT_Permitted Sources'!Q432</f>
        <v>10.495681092862913</v>
      </c>
      <c r="G2640" s="65">
        <f>'MT_Permitted Sources'!R432</f>
        <v>36.48231395914916</v>
      </c>
      <c r="H2640" s="65">
        <f>'MT_Permitted Sources'!S432</f>
        <v>19.475942990499632</v>
      </c>
      <c r="I2640" s="65">
        <f>'MT_Permitted Sources'!T432</f>
        <v>1.1532870587718385E-3</v>
      </c>
      <c r="J2640" s="65">
        <f>'MT_Permitted Sources'!U432</f>
        <v>1.0635869542006956E-2</v>
      </c>
    </row>
    <row r="2641" spans="1:10" x14ac:dyDescent="0.2">
      <c r="A2641" s="143" t="str">
        <f>'MT_Permitted Sources'!A433</f>
        <v>MTDEQ Permitted Sources</v>
      </c>
      <c r="B2641" t="str">
        <f>'MT_Permitted Sources'!B433</f>
        <v>30</v>
      </c>
      <c r="C2641" s="143">
        <f>'MT_Permitted Sources'!D433</f>
        <v>30083</v>
      </c>
      <c r="D2641" s="143">
        <f>'MT_Permitted Sources'!L433</f>
        <v>31000207</v>
      </c>
      <c r="E2641" t="str">
        <f>'MT_Permitted Sources'!P433</f>
        <v>Permitted Fugitives</v>
      </c>
      <c r="F2641" s="65">
        <f>'MT_Permitted Sources'!Q433</f>
        <v>0</v>
      </c>
      <c r="G2641" s="65">
        <f>'MT_Permitted Sources'!R433</f>
        <v>0.19849351711528646</v>
      </c>
      <c r="H2641" s="65">
        <f>'MT_Permitted Sources'!S433</f>
        <v>0</v>
      </c>
      <c r="I2641" s="65">
        <f>'MT_Permitted Sources'!T433</f>
        <v>0</v>
      </c>
      <c r="J2641" s="65">
        <f>'MT_Permitted Sources'!U433</f>
        <v>0</v>
      </c>
    </row>
    <row r="2642" spans="1:10" x14ac:dyDescent="0.2">
      <c r="A2642" s="143" t="str">
        <f>'MT_Permitted Sources'!A434</f>
        <v>MTDEQ Permitted Sources</v>
      </c>
      <c r="B2642" t="str">
        <f>'MT_Permitted Sources'!B434</f>
        <v>30</v>
      </c>
      <c r="C2642" s="143">
        <f>'MT_Permitted Sources'!D434</f>
        <v>30083</v>
      </c>
      <c r="D2642" s="143">
        <f>'MT_Permitted Sources'!L434</f>
        <v>31000207</v>
      </c>
      <c r="E2642" t="str">
        <f>'MT_Permitted Sources'!P434</f>
        <v>Permitted Fugitives</v>
      </c>
      <c r="F2642" s="65">
        <f>'MT_Permitted Sources'!Q434</f>
        <v>0</v>
      </c>
      <c r="G2642" s="65">
        <f>'MT_Permitted Sources'!R434</f>
        <v>0.24462499946615998</v>
      </c>
      <c r="H2642" s="65">
        <f>'MT_Permitted Sources'!S434</f>
        <v>0</v>
      </c>
      <c r="I2642" s="65">
        <f>'MT_Permitted Sources'!T434</f>
        <v>0</v>
      </c>
      <c r="J2642" s="65">
        <f>'MT_Permitted Sources'!U434</f>
        <v>0</v>
      </c>
    </row>
    <row r="2643" spans="1:10" x14ac:dyDescent="0.2">
      <c r="A2643" s="143" t="str">
        <f>'MT_Permitted Sources'!A435</f>
        <v>MTDEQ Permitted Sources</v>
      </c>
      <c r="B2643" t="str">
        <f>'MT_Permitted Sources'!B435</f>
        <v>30</v>
      </c>
      <c r="C2643" s="143">
        <f>'MT_Permitted Sources'!D435</f>
        <v>30083</v>
      </c>
      <c r="D2643" s="143">
        <f>'MT_Permitted Sources'!L435</f>
        <v>31000205</v>
      </c>
      <c r="E2643" t="str">
        <f>'MT_Permitted Sources'!P435</f>
        <v>Natural Gas Production, Flares</v>
      </c>
      <c r="F2643" s="65">
        <f>'MT_Permitted Sources'!Q435</f>
        <v>3.2932752678262504E-2</v>
      </c>
      <c r="G2643" s="65">
        <f>'MT_Permitted Sources'!R435</f>
        <v>1.7940020914228602E-3</v>
      </c>
      <c r="H2643" s="65">
        <f>'MT_Permitted Sources'!S435</f>
        <v>3.2932752678262504E-2</v>
      </c>
      <c r="I2643" s="65">
        <f>'MT_Permitted Sources'!T435</f>
        <v>3.8442901959061287E-4</v>
      </c>
      <c r="J2643" s="65">
        <f>'MT_Permitted Sources'!U435</f>
        <v>2.5628601306040858E-3</v>
      </c>
    </row>
    <row r="2644" spans="1:10" x14ac:dyDescent="0.2">
      <c r="A2644" s="143" t="str">
        <f>'MT_Permitted Sources'!A436</f>
        <v>MTDEQ Permitted Sources</v>
      </c>
      <c r="B2644" t="str">
        <f>'MT_Permitted Sources'!B436</f>
        <v>30</v>
      </c>
      <c r="C2644" s="143">
        <f>'MT_Permitted Sources'!D436</f>
        <v>30083</v>
      </c>
      <c r="D2644" s="143">
        <f>'MT_Permitted Sources'!L436</f>
        <v>40301012</v>
      </c>
      <c r="E2644" t="str">
        <f>'MT_Permitted Sources'!P436</f>
        <v>Permitted Tank Losses</v>
      </c>
      <c r="F2644" s="65">
        <f>'MT_Permitted Sources'!Q436</f>
        <v>0</v>
      </c>
      <c r="G2644" s="65">
        <f>'MT_Permitted Sources'!R436</f>
        <v>2.7604566466736609</v>
      </c>
      <c r="H2644" s="65">
        <f>'MT_Permitted Sources'!S436</f>
        <v>0</v>
      </c>
      <c r="I2644" s="65">
        <f>'MT_Permitted Sources'!T436</f>
        <v>0</v>
      </c>
      <c r="J2644" s="65">
        <f>'MT_Permitted Sources'!U436</f>
        <v>0</v>
      </c>
    </row>
    <row r="2645" spans="1:10" x14ac:dyDescent="0.2">
      <c r="A2645" s="143" t="str">
        <f>'MT_Permitted Sources'!A437</f>
        <v>MTDEQ Permitted Sources</v>
      </c>
      <c r="B2645" t="str">
        <f>'MT_Permitted Sources'!B437</f>
        <v>30</v>
      </c>
      <c r="C2645" s="143">
        <f>'MT_Permitted Sources'!D437</f>
        <v>30083</v>
      </c>
      <c r="D2645" s="143">
        <f>'MT_Permitted Sources'!L437</f>
        <v>20200253</v>
      </c>
      <c r="E2645" t="str">
        <f>'MT_Permitted Sources'!P437</f>
        <v>Compressor Engines</v>
      </c>
      <c r="F2645" s="65">
        <f>'MT_Permitted Sources'!Q437</f>
        <v>0.831135540354905</v>
      </c>
      <c r="G2645" s="65">
        <f>'MT_Permitted Sources'!R437</f>
        <v>1.1563624909285635</v>
      </c>
      <c r="H2645" s="65">
        <f>'MT_Permitted Sources'!S437</f>
        <v>1.1563624909285635</v>
      </c>
      <c r="I2645" s="65">
        <f>'MT_Permitted Sources'!T437</f>
        <v>1.7940020914228602E-3</v>
      </c>
      <c r="J2645" s="65">
        <f>'MT_Permitted Sources'!U437</f>
        <v>3.6136327841517608E-2</v>
      </c>
    </row>
    <row r="2646" spans="1:10" x14ac:dyDescent="0.2">
      <c r="A2646" s="143" t="str">
        <f>'MT_Permitted Sources'!A438</f>
        <v>MTDEQ Permitted Sources</v>
      </c>
      <c r="B2646" t="str">
        <f>'MT_Permitted Sources'!B438</f>
        <v>30</v>
      </c>
      <c r="C2646" s="143">
        <f>'MT_Permitted Sources'!D438</f>
        <v>30083</v>
      </c>
      <c r="D2646" s="143">
        <f>'MT_Permitted Sources'!L438</f>
        <v>31000205</v>
      </c>
      <c r="E2646" t="str">
        <f>'MT_Permitted Sources'!P438</f>
        <v>Natural Gas Production, Flares</v>
      </c>
      <c r="F2646" s="65">
        <f>'MT_Permitted Sources'!Q438</f>
        <v>0.21758682508828689</v>
      </c>
      <c r="G2646" s="65">
        <f>'MT_Permitted Sources'!R438</f>
        <v>2.9216605488886578</v>
      </c>
      <c r="H2646" s="65">
        <f>'MT_Permitted Sources'!S438</f>
        <v>0.47156626403115182</v>
      </c>
      <c r="I2646" s="65">
        <f>'MT_Permitted Sources'!T438</f>
        <v>7.6885803918122573E-4</v>
      </c>
      <c r="J2646" s="65">
        <f>'MT_Permitted Sources'!U438</f>
        <v>6.9197223526310326E-3</v>
      </c>
    </row>
    <row r="2647" spans="1:10" x14ac:dyDescent="0.2">
      <c r="A2647" s="143" t="str">
        <f>'MT_Permitted Sources'!A439</f>
        <v>MTDEQ Permitted Sources</v>
      </c>
      <c r="B2647" t="str">
        <f>'MT_Permitted Sources'!B439</f>
        <v>30</v>
      </c>
      <c r="C2647" s="143">
        <f>'MT_Permitted Sources'!D439</f>
        <v>30083</v>
      </c>
      <c r="D2647" s="143">
        <f>'MT_Permitted Sources'!L439</f>
        <v>31000205</v>
      </c>
      <c r="E2647" t="str">
        <f>'MT_Permitted Sources'!P439</f>
        <v>Natural Gas Production, Flares</v>
      </c>
      <c r="F2647" s="65">
        <f>'MT_Permitted Sources'!Q439</f>
        <v>6.7936296342053106</v>
      </c>
      <c r="G2647" s="65">
        <f>'MT_Permitted Sources'!R439</f>
        <v>23.477720941431379</v>
      </c>
      <c r="H2647" s="65">
        <f>'MT_Permitted Sources'!S439</f>
        <v>13.659531924093656</v>
      </c>
      <c r="I2647" s="65">
        <f>'MT_Permitted Sources'!T439</f>
        <v>7.6885803918122573E-4</v>
      </c>
      <c r="J2647" s="65">
        <f>'MT_Permitted Sources'!U439</f>
        <v>6.9197223526310326E-3</v>
      </c>
    </row>
    <row r="2648" spans="1:10" x14ac:dyDescent="0.2">
      <c r="A2648" s="143" t="str">
        <f>'MT_Permitted Sources'!A440</f>
        <v>MTDEQ Permitted Sources</v>
      </c>
      <c r="B2648" t="str">
        <f>'MT_Permitted Sources'!B440</f>
        <v>30</v>
      </c>
      <c r="C2648" s="143">
        <f>'MT_Permitted Sources'!D440</f>
        <v>30083</v>
      </c>
      <c r="D2648" s="143">
        <f>'MT_Permitted Sources'!L440</f>
        <v>31000207</v>
      </c>
      <c r="E2648" t="str">
        <f>'MT_Permitted Sources'!P440</f>
        <v>Permitted Fugitives</v>
      </c>
      <c r="F2648" s="65">
        <f>'MT_Permitted Sources'!Q440</f>
        <v>0</v>
      </c>
      <c r="G2648" s="65">
        <f>'MT_Permitted Sources'!R440</f>
        <v>0.35393098403642426</v>
      </c>
      <c r="H2648" s="65">
        <f>'MT_Permitted Sources'!S440</f>
        <v>0</v>
      </c>
      <c r="I2648" s="65">
        <f>'MT_Permitted Sources'!T440</f>
        <v>0</v>
      </c>
      <c r="J2648" s="65">
        <f>'MT_Permitted Sources'!U440</f>
        <v>0</v>
      </c>
    </row>
    <row r="2649" spans="1:10" x14ac:dyDescent="0.2">
      <c r="A2649" s="143" t="str">
        <f>'MT_Permitted Sources'!A441</f>
        <v>MTDEQ Permitted Sources</v>
      </c>
      <c r="B2649" t="str">
        <f>'MT_Permitted Sources'!B441</f>
        <v>30</v>
      </c>
      <c r="C2649" s="143">
        <f>'MT_Permitted Sources'!D441</f>
        <v>30083</v>
      </c>
      <c r="D2649" s="143">
        <f>'MT_Permitted Sources'!L441</f>
        <v>40301012</v>
      </c>
      <c r="E2649" t="str">
        <f>'MT_Permitted Sources'!P441</f>
        <v>Permitted Tank Losses</v>
      </c>
      <c r="F2649" s="65">
        <f>'MT_Permitted Sources'!Q441</f>
        <v>0</v>
      </c>
      <c r="G2649" s="65">
        <f>'MT_Permitted Sources'!R441</f>
        <v>21.521746089754345</v>
      </c>
      <c r="H2649" s="65">
        <f>'MT_Permitted Sources'!S441</f>
        <v>0</v>
      </c>
      <c r="I2649" s="65">
        <f>'MT_Permitted Sources'!T441</f>
        <v>0</v>
      </c>
      <c r="J2649" s="65">
        <f>'MT_Permitted Sources'!U441</f>
        <v>0</v>
      </c>
    </row>
    <row r="2650" spans="1:10" x14ac:dyDescent="0.2">
      <c r="A2650" s="143" t="str">
        <f>'MT_Permitted Sources'!A442</f>
        <v>MTDEQ Permitted Sources</v>
      </c>
      <c r="B2650" t="str">
        <f>'MT_Permitted Sources'!B442</f>
        <v>30</v>
      </c>
      <c r="C2650" s="143">
        <f>'MT_Permitted Sources'!D442</f>
        <v>30083</v>
      </c>
      <c r="D2650" s="143">
        <f>'MT_Permitted Sources'!L442</f>
        <v>30200699</v>
      </c>
      <c r="E2650" t="str">
        <f>'MT_Permitted Sources'!P442</f>
        <v>Permitted Tank Losses</v>
      </c>
      <c r="F2650" s="65">
        <f>'MT_Permitted Sources'!Q442</f>
        <v>0</v>
      </c>
      <c r="G2650" s="65">
        <f>'MT_Permitted Sources'!R442</f>
        <v>0</v>
      </c>
      <c r="H2650" s="65">
        <f>'MT_Permitted Sources'!S442</f>
        <v>0</v>
      </c>
      <c r="I2650" s="65">
        <f>'MT_Permitted Sources'!T442</f>
        <v>0</v>
      </c>
      <c r="J2650" s="65">
        <f>'MT_Permitted Sources'!U442</f>
        <v>3.2955818419437941</v>
      </c>
    </row>
    <row r="2651" spans="1:10" x14ac:dyDescent="0.2">
      <c r="A2651" s="143" t="str">
        <f>'MT_Permitted Sources'!A443</f>
        <v>MTDEQ Permitted Sources</v>
      </c>
      <c r="B2651" t="str">
        <f>'MT_Permitted Sources'!B443</f>
        <v>30</v>
      </c>
      <c r="C2651" s="143">
        <f>'MT_Permitted Sources'!D443</f>
        <v>30083</v>
      </c>
      <c r="D2651" s="143">
        <f>'MT_Permitted Sources'!L443</f>
        <v>30200699</v>
      </c>
      <c r="E2651" t="str">
        <f>'MT_Permitted Sources'!P443</f>
        <v>Permitted Tank Losses</v>
      </c>
      <c r="F2651" s="65">
        <f>'MT_Permitted Sources'!Q443</f>
        <v>0</v>
      </c>
      <c r="G2651" s="65">
        <f>'MT_Permitted Sources'!R443</f>
        <v>0</v>
      </c>
      <c r="H2651" s="65">
        <f>'MT_Permitted Sources'!S443</f>
        <v>0</v>
      </c>
      <c r="I2651" s="65">
        <f>'MT_Permitted Sources'!T443</f>
        <v>0</v>
      </c>
      <c r="J2651" s="65">
        <f>'MT_Permitted Sources'!U443</f>
        <v>2.2204620171553797</v>
      </c>
    </row>
    <row r="2652" spans="1:10" x14ac:dyDescent="0.2">
      <c r="A2652" s="143" t="str">
        <f>'MT_Permitted Sources'!A444</f>
        <v>MTDEQ Permitted Sources</v>
      </c>
      <c r="B2652" t="str">
        <f>'MT_Permitted Sources'!B444</f>
        <v>30</v>
      </c>
      <c r="C2652" s="143">
        <f>'MT_Permitted Sources'!D444</f>
        <v>30083</v>
      </c>
      <c r="D2652" s="143">
        <f>'MT_Permitted Sources'!L444</f>
        <v>40400151</v>
      </c>
      <c r="E2652" t="str">
        <f>'MT_Permitted Sources'!P444</f>
        <v>Permitted Fugitives</v>
      </c>
      <c r="F2652" s="65">
        <f>'MT_Permitted Sources'!Q444</f>
        <v>0</v>
      </c>
      <c r="G2652" s="65">
        <f>'MT_Permitted Sources'!R444</f>
        <v>2.8192742866710248</v>
      </c>
      <c r="H2652" s="65">
        <f>'MT_Permitted Sources'!S444</f>
        <v>0</v>
      </c>
      <c r="I2652" s="65">
        <f>'MT_Permitted Sources'!T444</f>
        <v>0</v>
      </c>
      <c r="J2652" s="65">
        <f>'MT_Permitted Sources'!U444</f>
        <v>0</v>
      </c>
    </row>
    <row r="2653" spans="1:10" x14ac:dyDescent="0.2">
      <c r="A2653" s="143" t="str">
        <f>'MT_Permitted Sources'!A445</f>
        <v>MTDEQ Permitted Sources</v>
      </c>
      <c r="B2653" t="str">
        <f>'MT_Permitted Sources'!B445</f>
        <v>30</v>
      </c>
      <c r="C2653" s="143">
        <f>'MT_Permitted Sources'!D445</f>
        <v>30083</v>
      </c>
      <c r="D2653" s="143">
        <f>'MT_Permitted Sources'!L445</f>
        <v>20200253</v>
      </c>
      <c r="E2653" t="str">
        <f>'MT_Permitted Sources'!P445</f>
        <v>Compressor Engines</v>
      </c>
      <c r="F2653" s="65">
        <f>'MT_Permitted Sources'!Q445</f>
        <v>8.5025447692921166</v>
      </c>
      <c r="G2653" s="65">
        <f>'MT_Permitted Sources'!R445</f>
        <v>2.9431885739857324</v>
      </c>
      <c r="H2653" s="65">
        <f>'MT_Permitted Sources'!S445</f>
        <v>1.3080838106603254</v>
      </c>
      <c r="I2653" s="65">
        <f>'MT_Permitted Sources'!T445</f>
        <v>0</v>
      </c>
      <c r="J2653" s="65">
        <f>'MT_Permitted Sources'!U445</f>
        <v>1.2814300653020429E-3</v>
      </c>
    </row>
    <row r="2654" spans="1:10" x14ac:dyDescent="0.2">
      <c r="A2654" s="143" t="str">
        <f>'MT_Permitted Sources'!A446</f>
        <v>MTDEQ Permitted Sources</v>
      </c>
      <c r="B2654" t="str">
        <f>'MT_Permitted Sources'!B446</f>
        <v>30</v>
      </c>
      <c r="C2654" s="143">
        <f>'MT_Permitted Sources'!D446</f>
        <v>30083</v>
      </c>
      <c r="D2654" s="143">
        <f>'MT_Permitted Sources'!L446</f>
        <v>20200253</v>
      </c>
      <c r="E2654" t="str">
        <f>'MT_Permitted Sources'!P446</f>
        <v>Compressor Engines</v>
      </c>
      <c r="F2654" s="65">
        <f>'MT_Permitted Sources'!Q446</f>
        <v>0</v>
      </c>
      <c r="G2654" s="65">
        <f>'MT_Permitted Sources'!R446</f>
        <v>0</v>
      </c>
      <c r="H2654" s="65">
        <f>'MT_Permitted Sources'!S446</f>
        <v>0</v>
      </c>
      <c r="I2654" s="65">
        <f>'MT_Permitted Sources'!T446</f>
        <v>0</v>
      </c>
      <c r="J2654" s="65">
        <f>'MT_Permitted Sources'!U446</f>
        <v>0</v>
      </c>
    </row>
    <row r="2655" spans="1:10" x14ac:dyDescent="0.2">
      <c r="A2655" s="143" t="str">
        <f>'MT_Permitted Sources'!A447</f>
        <v>MTDEQ Permitted Sources</v>
      </c>
      <c r="B2655" t="str">
        <f>'MT_Permitted Sources'!B447</f>
        <v>30</v>
      </c>
      <c r="C2655" s="143">
        <f>'MT_Permitted Sources'!D447</f>
        <v>30083</v>
      </c>
      <c r="D2655" s="143">
        <f>'MT_Permitted Sources'!L447</f>
        <v>20200253</v>
      </c>
      <c r="E2655" t="str">
        <f>'MT_Permitted Sources'!P447</f>
        <v>Compressor Engines</v>
      </c>
      <c r="F2655" s="65">
        <f>'MT_Permitted Sources'!Q447</f>
        <v>0</v>
      </c>
      <c r="G2655" s="65">
        <f>'MT_Permitted Sources'!R447</f>
        <v>0</v>
      </c>
      <c r="H2655" s="65">
        <f>'MT_Permitted Sources'!S447</f>
        <v>0</v>
      </c>
      <c r="I2655" s="65">
        <f>'MT_Permitted Sources'!T447</f>
        <v>0</v>
      </c>
      <c r="J2655" s="65">
        <f>'MT_Permitted Sources'!U447</f>
        <v>0</v>
      </c>
    </row>
    <row r="2656" spans="1:10" x14ac:dyDescent="0.2">
      <c r="A2656" s="143" t="str">
        <f>'MT_Permitted Sources'!A448</f>
        <v>MTDEQ Permitted Sources</v>
      </c>
      <c r="B2656" t="str">
        <f>'MT_Permitted Sources'!B448</f>
        <v>30</v>
      </c>
      <c r="C2656" s="143">
        <f>'MT_Permitted Sources'!D448</f>
        <v>30083</v>
      </c>
      <c r="D2656" s="143">
        <f>'MT_Permitted Sources'!L448</f>
        <v>20200253</v>
      </c>
      <c r="E2656" t="str">
        <f>'MT_Permitted Sources'!P448</f>
        <v>Compressor Engines</v>
      </c>
      <c r="F2656" s="65">
        <f>'MT_Permitted Sources'!Q448</f>
        <v>0</v>
      </c>
      <c r="G2656" s="65">
        <f>'MT_Permitted Sources'!R448</f>
        <v>0</v>
      </c>
      <c r="H2656" s="65">
        <f>'MT_Permitted Sources'!S448</f>
        <v>0</v>
      </c>
      <c r="I2656" s="65">
        <f>'MT_Permitted Sources'!T448</f>
        <v>0</v>
      </c>
      <c r="J2656" s="65">
        <f>'MT_Permitted Sources'!U448</f>
        <v>0</v>
      </c>
    </row>
    <row r="2657" spans="1:10" x14ac:dyDescent="0.2">
      <c r="A2657" s="143" t="str">
        <f>'MT_Permitted Sources'!A449</f>
        <v>MTDEQ Permitted Sources</v>
      </c>
      <c r="B2657" t="str">
        <f>'MT_Permitted Sources'!B449</f>
        <v>30</v>
      </c>
      <c r="C2657" s="143">
        <f>'MT_Permitted Sources'!D449</f>
        <v>30083</v>
      </c>
      <c r="D2657" s="143">
        <f>'MT_Permitted Sources'!L449</f>
        <v>10200603</v>
      </c>
      <c r="E2657" t="str">
        <f>'MT_Permitted Sources'!P449</f>
        <v>Process Heaters</v>
      </c>
      <c r="F2657" s="65">
        <f>'MT_Permitted Sources'!Q449</f>
        <v>0</v>
      </c>
      <c r="G2657" s="65">
        <f>'MT_Permitted Sources'!R449</f>
        <v>0</v>
      </c>
      <c r="H2657" s="65">
        <f>'MT_Permitted Sources'!S449</f>
        <v>0</v>
      </c>
      <c r="I2657" s="65">
        <f>'MT_Permitted Sources'!T449</f>
        <v>0</v>
      </c>
      <c r="J2657" s="65">
        <f>'MT_Permitted Sources'!U449</f>
        <v>0</v>
      </c>
    </row>
    <row r="2658" spans="1:10" x14ac:dyDescent="0.2">
      <c r="A2658" s="143" t="str">
        <f>'MT_Permitted Sources'!A450</f>
        <v>MTDEQ Permitted Sources</v>
      </c>
      <c r="B2658" t="str">
        <f>'MT_Permitted Sources'!B450</f>
        <v>30</v>
      </c>
      <c r="C2658" s="143">
        <f>'MT_Permitted Sources'!D450</f>
        <v>30083</v>
      </c>
      <c r="D2658" s="143">
        <f>'MT_Permitted Sources'!L450</f>
        <v>10200603</v>
      </c>
      <c r="E2658" t="str">
        <f>'MT_Permitted Sources'!P450</f>
        <v>Process Heaters</v>
      </c>
      <c r="F2658" s="65">
        <f>'MT_Permitted Sources'!Q450</f>
        <v>0</v>
      </c>
      <c r="G2658" s="65">
        <f>'MT_Permitted Sources'!R450</f>
        <v>0</v>
      </c>
      <c r="H2658" s="65">
        <f>'MT_Permitted Sources'!S450</f>
        <v>0</v>
      </c>
      <c r="I2658" s="65">
        <f>'MT_Permitted Sources'!T450</f>
        <v>0</v>
      </c>
      <c r="J2658" s="65">
        <f>'MT_Permitted Sources'!U450</f>
        <v>0</v>
      </c>
    </row>
    <row r="2659" spans="1:10" x14ac:dyDescent="0.2">
      <c r="A2659" s="143" t="str">
        <f>'MT_Permitted Sources'!A451</f>
        <v>MTDEQ Permitted Sources</v>
      </c>
      <c r="B2659" t="str">
        <f>'MT_Permitted Sources'!B451</f>
        <v>30</v>
      </c>
      <c r="C2659" s="143">
        <f>'MT_Permitted Sources'!D451</f>
        <v>30083</v>
      </c>
      <c r="D2659" s="143">
        <f>'MT_Permitted Sources'!L451</f>
        <v>31000207</v>
      </c>
      <c r="E2659" t="str">
        <f>'MT_Permitted Sources'!P451</f>
        <v>Permitted Fugitives</v>
      </c>
      <c r="F2659" s="65">
        <f>'MT_Permitted Sources'!Q451</f>
        <v>0</v>
      </c>
      <c r="G2659" s="65">
        <f>'MT_Permitted Sources'!R451</f>
        <v>0</v>
      </c>
      <c r="H2659" s="65">
        <f>'MT_Permitted Sources'!S451</f>
        <v>0</v>
      </c>
      <c r="I2659" s="65">
        <f>'MT_Permitted Sources'!T451</f>
        <v>0</v>
      </c>
      <c r="J2659" s="65">
        <f>'MT_Permitted Sources'!U451</f>
        <v>0</v>
      </c>
    </row>
    <row r="2660" spans="1:10" x14ac:dyDescent="0.2">
      <c r="A2660" s="143" t="str">
        <f>'MT_Permitted Sources'!A452</f>
        <v>MTDEQ Permitted Sources</v>
      </c>
      <c r="B2660" t="str">
        <f>'MT_Permitted Sources'!B452</f>
        <v>30</v>
      </c>
      <c r="C2660" s="143">
        <f>'MT_Permitted Sources'!D452</f>
        <v>30083</v>
      </c>
      <c r="D2660" s="143">
        <f>'MT_Permitted Sources'!L452</f>
        <v>40301012</v>
      </c>
      <c r="E2660" t="str">
        <f>'MT_Permitted Sources'!P452</f>
        <v>Permitted Tank Losses</v>
      </c>
      <c r="F2660" s="65">
        <f>'MT_Permitted Sources'!Q452</f>
        <v>0</v>
      </c>
      <c r="G2660" s="65">
        <f>'MT_Permitted Sources'!R452</f>
        <v>0</v>
      </c>
      <c r="H2660" s="65">
        <f>'MT_Permitted Sources'!S452</f>
        <v>0</v>
      </c>
      <c r="I2660" s="65">
        <f>'MT_Permitted Sources'!T452</f>
        <v>0</v>
      </c>
      <c r="J2660" s="65">
        <f>'MT_Permitted Sources'!U452</f>
        <v>0</v>
      </c>
    </row>
    <row r="2661" spans="1:10" x14ac:dyDescent="0.2">
      <c r="A2661" s="143" t="str">
        <f>'MT_Permitted Sources'!A453</f>
        <v>MTDEQ Permitted Sources</v>
      </c>
      <c r="B2661" t="str">
        <f>'MT_Permitted Sources'!B453</f>
        <v>30</v>
      </c>
      <c r="C2661" s="143">
        <f>'MT_Permitted Sources'!D453</f>
        <v>30083</v>
      </c>
      <c r="D2661" s="143">
        <f>'MT_Permitted Sources'!L453</f>
        <v>40301012</v>
      </c>
      <c r="E2661" t="str">
        <f>'MT_Permitted Sources'!P453</f>
        <v>Permitted Tank Losses</v>
      </c>
      <c r="F2661" s="65">
        <f>'MT_Permitted Sources'!Q453</f>
        <v>0</v>
      </c>
      <c r="G2661" s="65">
        <f>'MT_Permitted Sources'!R453</f>
        <v>0</v>
      </c>
      <c r="H2661" s="65">
        <f>'MT_Permitted Sources'!S453</f>
        <v>0</v>
      </c>
      <c r="I2661" s="65">
        <f>'MT_Permitted Sources'!T453</f>
        <v>0</v>
      </c>
      <c r="J2661" s="65">
        <f>'MT_Permitted Sources'!U453</f>
        <v>0</v>
      </c>
    </row>
    <row r="2662" spans="1:10" x14ac:dyDescent="0.2">
      <c r="A2662" s="143" t="str">
        <f>'MT_Permitted Sources'!A454</f>
        <v>MTDEQ Permitted Sources</v>
      </c>
      <c r="B2662" t="str">
        <f>'MT_Permitted Sources'!B454</f>
        <v>30</v>
      </c>
      <c r="C2662" s="143">
        <f>'MT_Permitted Sources'!D454</f>
        <v>30085</v>
      </c>
      <c r="D2662" s="143">
        <f>'MT_Permitted Sources'!L454</f>
        <v>40400311</v>
      </c>
      <c r="E2662" t="str">
        <f>'MT_Permitted Sources'!P454</f>
        <v>Permitted Tank Losses</v>
      </c>
      <c r="F2662" s="65">
        <f>'MT_Permitted Sources'!Q454</f>
        <v>0</v>
      </c>
      <c r="G2662" s="65">
        <f>'MT_Permitted Sources'!R454</f>
        <v>0.89546332963306763</v>
      </c>
      <c r="H2662" s="65">
        <f>'MT_Permitted Sources'!S454</f>
        <v>0</v>
      </c>
      <c r="I2662" s="65">
        <f>'MT_Permitted Sources'!T454</f>
        <v>0</v>
      </c>
      <c r="J2662" s="65">
        <f>'MT_Permitted Sources'!U454</f>
        <v>0</v>
      </c>
    </row>
    <row r="2663" spans="1:10" x14ac:dyDescent="0.2">
      <c r="A2663" s="143" t="str">
        <f>'MT_Permitted Sources'!A455</f>
        <v>MTDEQ Permitted Sources</v>
      </c>
      <c r="B2663" t="str">
        <f>'MT_Permitted Sources'!B455</f>
        <v>30</v>
      </c>
      <c r="C2663" s="143">
        <f>'MT_Permitted Sources'!D455</f>
        <v>30085</v>
      </c>
      <c r="D2663" s="143">
        <f>'MT_Permitted Sources'!L455</f>
        <v>40400311</v>
      </c>
      <c r="E2663" t="str">
        <f>'MT_Permitted Sources'!P455</f>
        <v>Permitted Tank Losses</v>
      </c>
      <c r="F2663" s="65">
        <f>'MT_Permitted Sources'!Q455</f>
        <v>0</v>
      </c>
      <c r="G2663" s="65">
        <f>'MT_Permitted Sources'!R455</f>
        <v>1.2085166945863568</v>
      </c>
      <c r="H2663" s="65">
        <f>'MT_Permitted Sources'!S455</f>
        <v>0</v>
      </c>
      <c r="I2663" s="65">
        <f>'MT_Permitted Sources'!T455</f>
        <v>0</v>
      </c>
      <c r="J2663" s="65">
        <f>'MT_Permitted Sources'!U455</f>
        <v>0</v>
      </c>
    </row>
    <row r="2664" spans="1:10" x14ac:dyDescent="0.2">
      <c r="A2664" s="143" t="str">
        <f>'MT_Permitted Sources'!A456</f>
        <v>MTDEQ Permitted Sources</v>
      </c>
      <c r="B2664" t="str">
        <f>'MT_Permitted Sources'!B456</f>
        <v>30</v>
      </c>
      <c r="C2664" s="143">
        <f>'MT_Permitted Sources'!D456</f>
        <v>30085</v>
      </c>
      <c r="D2664" s="143">
        <f>'MT_Permitted Sources'!L456</f>
        <v>20200253</v>
      </c>
      <c r="E2664" t="str">
        <f>'MT_Permitted Sources'!P456</f>
        <v>Compressor Engines</v>
      </c>
      <c r="F2664" s="65">
        <f>'MT_Permitted Sources'!Q456</f>
        <v>0</v>
      </c>
      <c r="G2664" s="65">
        <f>'MT_Permitted Sources'!R456</f>
        <v>0</v>
      </c>
      <c r="H2664" s="65">
        <f>'MT_Permitted Sources'!S456</f>
        <v>0</v>
      </c>
      <c r="I2664" s="65">
        <f>'MT_Permitted Sources'!T456</f>
        <v>1.460830274444329E-2</v>
      </c>
      <c r="J2664" s="65">
        <f>'MT_Permitted Sources'!U456</f>
        <v>0.24347171240738816</v>
      </c>
    </row>
    <row r="2665" spans="1:10" x14ac:dyDescent="0.2">
      <c r="A2665" s="143" t="str">
        <f>'MT_Permitted Sources'!A457</f>
        <v>MTDEQ Permitted Sources</v>
      </c>
      <c r="B2665" t="str">
        <f>'MT_Permitted Sources'!B457</f>
        <v>30</v>
      </c>
      <c r="C2665" s="143">
        <f>'MT_Permitted Sources'!D457</f>
        <v>30085</v>
      </c>
      <c r="D2665" s="143">
        <f>'MT_Permitted Sources'!L457</f>
        <v>20200253</v>
      </c>
      <c r="E2665" t="str">
        <f>'MT_Permitted Sources'!P457</f>
        <v>Compressor Engines</v>
      </c>
      <c r="F2665" s="65">
        <f>'MT_Permitted Sources'!Q457</f>
        <v>13.960155417413516</v>
      </c>
      <c r="G2665" s="65">
        <f>'MT_Permitted Sources'!R457</f>
        <v>7.1870286642530381</v>
      </c>
      <c r="H2665" s="65">
        <f>'MT_Permitted Sources'!S457</f>
        <v>7.8353041342893412</v>
      </c>
      <c r="I2665" s="65">
        <f>'MT_Permitted Sources'!T457</f>
        <v>0</v>
      </c>
      <c r="J2665" s="65">
        <f>'MT_Permitted Sources'!U457</f>
        <v>0</v>
      </c>
    </row>
    <row r="2666" spans="1:10" x14ac:dyDescent="0.2">
      <c r="A2666" s="143" t="str">
        <f>'MT_Permitted Sources'!A458</f>
        <v>MTDEQ Permitted Sources</v>
      </c>
      <c r="B2666" t="str">
        <f>'MT_Permitted Sources'!B458</f>
        <v>30</v>
      </c>
      <c r="C2666" s="143">
        <f>'MT_Permitted Sources'!D458</f>
        <v>30085</v>
      </c>
      <c r="D2666" s="143">
        <f>'MT_Permitted Sources'!L458</f>
        <v>20200253</v>
      </c>
      <c r="E2666" t="str">
        <f>'MT_Permitted Sources'!P458</f>
        <v>Compressor Engines</v>
      </c>
      <c r="F2666" s="65">
        <f>'MT_Permitted Sources'!Q458</f>
        <v>0</v>
      </c>
      <c r="G2666" s="65">
        <f>'MT_Permitted Sources'!R458</f>
        <v>0</v>
      </c>
      <c r="H2666" s="65">
        <f>'MT_Permitted Sources'!S458</f>
        <v>0</v>
      </c>
      <c r="I2666" s="65">
        <f>'MT_Permitted Sources'!T458</f>
        <v>1.6914876861986967E-2</v>
      </c>
      <c r="J2666" s="65">
        <f>'MT_Permitted Sources'!U458</f>
        <v>0.28191461436644943</v>
      </c>
    </row>
    <row r="2667" spans="1:10" x14ac:dyDescent="0.2">
      <c r="A2667" s="143" t="str">
        <f>'MT_Permitted Sources'!A459</f>
        <v>MTDEQ Permitted Sources</v>
      </c>
      <c r="B2667" t="str">
        <f>'MT_Permitted Sources'!B459</f>
        <v>30</v>
      </c>
      <c r="C2667" s="143">
        <f>'MT_Permitted Sources'!D459</f>
        <v>30085</v>
      </c>
      <c r="D2667" s="143">
        <f>'MT_Permitted Sources'!L459</f>
        <v>20200253</v>
      </c>
      <c r="E2667" t="str">
        <f>'MT_Permitted Sources'!P459</f>
        <v>Compressor Engines</v>
      </c>
      <c r="F2667" s="65">
        <f>'MT_Permitted Sources'!Q459</f>
        <v>1.433920243072986</v>
      </c>
      <c r="G2667" s="65">
        <f>'MT_Permitted Sources'!R459</f>
        <v>8.3531300236778971</v>
      </c>
      <c r="H2667" s="65">
        <f>'MT_Permitted Sources'!S459</f>
        <v>1.0479535074040107</v>
      </c>
      <c r="I2667" s="65">
        <f>'MT_Permitted Sources'!T459</f>
        <v>0</v>
      </c>
      <c r="J2667" s="65">
        <f>'MT_Permitted Sources'!U459</f>
        <v>0</v>
      </c>
    </row>
    <row r="2668" spans="1:10" x14ac:dyDescent="0.2">
      <c r="A2668" s="143" t="str">
        <f>'MT_Permitted Sources'!A460</f>
        <v>MTDEQ Permitted Sources</v>
      </c>
      <c r="B2668" t="str">
        <f>'MT_Permitted Sources'!B460</f>
        <v>30</v>
      </c>
      <c r="C2668" s="143">
        <f>'MT_Permitted Sources'!D460</f>
        <v>30085</v>
      </c>
      <c r="D2668" s="143">
        <f>'MT_Permitted Sources'!L460</f>
        <v>40400250</v>
      </c>
      <c r="E2668" t="str">
        <f>'MT_Permitted Sources'!P460</f>
        <v>Permitted Tank Losses</v>
      </c>
      <c r="F2668" s="65">
        <f>'MT_Permitted Sources'!Q460</f>
        <v>0</v>
      </c>
      <c r="G2668" s="65">
        <f>'MT_Permitted Sources'!R460</f>
        <v>0.23219512783273019</v>
      </c>
      <c r="H2668" s="65">
        <f>'MT_Permitted Sources'!S460</f>
        <v>0</v>
      </c>
      <c r="I2668" s="65">
        <f>'MT_Permitted Sources'!T460</f>
        <v>0</v>
      </c>
      <c r="J2668" s="65">
        <f>'MT_Permitted Sources'!U460</f>
        <v>0</v>
      </c>
    </row>
    <row r="2669" spans="1:10" x14ac:dyDescent="0.2">
      <c r="A2669" s="143" t="str">
        <f>'MT_Permitted Sources'!A461</f>
        <v>MTDEQ Permitted Sources</v>
      </c>
      <c r="B2669" t="str">
        <f>'MT_Permitted Sources'!B461</f>
        <v>30</v>
      </c>
      <c r="C2669" s="143">
        <f>'MT_Permitted Sources'!D461</f>
        <v>30085</v>
      </c>
      <c r="D2669" s="143">
        <f>'MT_Permitted Sources'!L461</f>
        <v>31000205</v>
      </c>
      <c r="E2669" t="str">
        <f>'MT_Permitted Sources'!P461</f>
        <v>Natural Gas Production, Flares</v>
      </c>
      <c r="F2669" s="65">
        <f>'MT_Permitted Sources'!Q461</f>
        <v>0</v>
      </c>
      <c r="G2669" s="65">
        <f>'MT_Permitted Sources'!R461</f>
        <v>0</v>
      </c>
      <c r="H2669" s="65">
        <f>'MT_Permitted Sources'!S461</f>
        <v>0</v>
      </c>
      <c r="I2669" s="65">
        <f>'MT_Permitted Sources'!T461</f>
        <v>0</v>
      </c>
      <c r="J2669" s="65">
        <f>'MT_Permitted Sources'!U461</f>
        <v>0</v>
      </c>
    </row>
    <row r="2670" spans="1:10" x14ac:dyDescent="0.2">
      <c r="A2670" s="143" t="str">
        <f>'MT_Permitted Sources'!A462</f>
        <v>MTDEQ Permitted Sources</v>
      </c>
      <c r="B2670" t="str">
        <f>'MT_Permitted Sources'!B462</f>
        <v>30</v>
      </c>
      <c r="C2670" s="143">
        <f>'MT_Permitted Sources'!D462</f>
        <v>30085</v>
      </c>
      <c r="D2670" s="143">
        <f>'MT_Permitted Sources'!L462</f>
        <v>31000220</v>
      </c>
      <c r="E2670" t="str">
        <f>'MT_Permitted Sources'!P462</f>
        <v>Permitted Fugitives</v>
      </c>
      <c r="F2670" s="65">
        <f>'MT_Permitted Sources'!Q462</f>
        <v>0</v>
      </c>
      <c r="G2670" s="65">
        <f>'MT_Permitted Sources'!R462</f>
        <v>3.6279848008831439</v>
      </c>
      <c r="H2670" s="65">
        <f>'MT_Permitted Sources'!S462</f>
        <v>0</v>
      </c>
      <c r="I2670" s="65">
        <f>'MT_Permitted Sources'!T462</f>
        <v>0</v>
      </c>
      <c r="J2670" s="65">
        <f>'MT_Permitted Sources'!U462</f>
        <v>0</v>
      </c>
    </row>
    <row r="2671" spans="1:10" x14ac:dyDescent="0.2">
      <c r="A2671" s="143" t="str">
        <f>'MT_Permitted Sources'!A463</f>
        <v>MTDEQ Permitted Sources</v>
      </c>
      <c r="B2671" t="str">
        <f>'MT_Permitted Sources'!B463</f>
        <v>30</v>
      </c>
      <c r="C2671" s="143">
        <f>'MT_Permitted Sources'!D463</f>
        <v>30085</v>
      </c>
      <c r="D2671" s="143">
        <f>'MT_Permitted Sources'!L463</f>
        <v>31000228</v>
      </c>
      <c r="E2671" t="str">
        <f>'MT_Permitted Sources'!P463</f>
        <v>Dehydrator</v>
      </c>
      <c r="F2671" s="65">
        <f>'MT_Permitted Sources'!Q463</f>
        <v>0.32035751632551074</v>
      </c>
      <c r="G2671" s="65">
        <f>'MT_Permitted Sources'!R463</f>
        <v>1.7683734901168192E-2</v>
      </c>
      <c r="H2671" s="65">
        <f>'MT_Permitted Sources'!S463</f>
        <v>0.26910031371342902</v>
      </c>
      <c r="I2671" s="65">
        <f>'MT_Permitted Sources'!T463</f>
        <v>1.9221450979530644E-3</v>
      </c>
      <c r="J2671" s="65">
        <f>'MT_Permitted Sources'!U463</f>
        <v>2.4347171240738815E-2</v>
      </c>
    </row>
    <row r="2672" spans="1:10" x14ac:dyDescent="0.2">
      <c r="A2672" s="143" t="str">
        <f>'MT_Permitted Sources'!A464</f>
        <v>MTDEQ Permitted Sources</v>
      </c>
      <c r="B2672" t="str">
        <f>'MT_Permitted Sources'!B464</f>
        <v>30</v>
      </c>
      <c r="C2672" s="143">
        <f>'MT_Permitted Sources'!D464</f>
        <v>30085</v>
      </c>
      <c r="D2672" s="143">
        <f>'MT_Permitted Sources'!L464</f>
        <v>20200254</v>
      </c>
      <c r="E2672" t="str">
        <f>'MT_Permitted Sources'!P464</f>
        <v>Compressor Engines</v>
      </c>
      <c r="F2672" s="65">
        <f>'MT_Permitted Sources'!Q464</f>
        <v>0.29536963005212091</v>
      </c>
      <c r="G2672" s="65">
        <f>'MT_Permitted Sources'!R464</f>
        <v>0</v>
      </c>
      <c r="H2672" s="65">
        <f>'MT_Permitted Sources'!S464</f>
        <v>2.2937598168906569E-2</v>
      </c>
      <c r="I2672" s="65">
        <f>'MT_Permitted Sources'!T464</f>
        <v>0</v>
      </c>
      <c r="J2672" s="65">
        <f>'MT_Permitted Sources'!U464</f>
        <v>0</v>
      </c>
    </row>
    <row r="2673" spans="1:10" x14ac:dyDescent="0.2">
      <c r="A2673" s="143" t="str">
        <f>'MT_Permitted Sources'!A465</f>
        <v>MTDEQ Permitted Sources</v>
      </c>
      <c r="B2673" t="str">
        <f>'MT_Permitted Sources'!B465</f>
        <v>30</v>
      </c>
      <c r="C2673" s="143">
        <f>'MT_Permitted Sources'!D465</f>
        <v>30085</v>
      </c>
      <c r="D2673" s="143">
        <f>'MT_Permitted Sources'!L465</f>
        <v>20200254</v>
      </c>
      <c r="E2673" t="str">
        <f>'MT_Permitted Sources'!P465</f>
        <v>Compressor Engines</v>
      </c>
      <c r="F2673" s="65">
        <f>'MT_Permitted Sources'!Q465</f>
        <v>0</v>
      </c>
      <c r="G2673" s="65">
        <f>'MT_Permitted Sources'!R465</f>
        <v>8.5855814375236875E-3</v>
      </c>
      <c r="H2673" s="65">
        <f>'MT_Permitted Sources'!S465</f>
        <v>0</v>
      </c>
      <c r="I2673" s="65">
        <f>'MT_Permitted Sources'!T465</f>
        <v>0</v>
      </c>
      <c r="J2673" s="65">
        <f>'MT_Permitted Sources'!U465</f>
        <v>7.6885803918122573E-4</v>
      </c>
    </row>
    <row r="2674" spans="1:10" x14ac:dyDescent="0.2">
      <c r="A2674" s="143" t="str">
        <f>'MT_Permitted Sources'!A466</f>
        <v>MTDEQ Permitted Sources</v>
      </c>
      <c r="B2674" t="str">
        <f>'MT_Permitted Sources'!B466</f>
        <v>30</v>
      </c>
      <c r="C2674" s="143">
        <f>'MT_Permitted Sources'!D466</f>
        <v>30085</v>
      </c>
      <c r="D2674" s="143">
        <f>'MT_Permitted Sources'!L466</f>
        <v>10200603</v>
      </c>
      <c r="E2674" t="str">
        <f>'MT_Permitted Sources'!P466</f>
        <v>Process Heaters</v>
      </c>
      <c r="F2674" s="65">
        <f>'MT_Permitted Sources'!Q466</f>
        <v>0.19221450979530644</v>
      </c>
      <c r="G2674" s="65">
        <f>'MT_Permitted Sources'!R466</f>
        <v>1.0635869542006956E-2</v>
      </c>
      <c r="H2674" s="65">
        <f>'MT_Permitted Sources'!S466</f>
        <v>0.16146018822805741</v>
      </c>
      <c r="I2674" s="65">
        <f>'MT_Permitted Sources'!T466</f>
        <v>1.1532870587718385E-3</v>
      </c>
      <c r="J2674" s="65">
        <f>'MT_Permitted Sources'!U466</f>
        <v>1.460830274444329E-2</v>
      </c>
    </row>
    <row r="2675" spans="1:10" x14ac:dyDescent="0.2">
      <c r="A2675" s="143" t="str">
        <f>'MT_Permitted Sources'!A467</f>
        <v>MTDEQ Permitted Sources</v>
      </c>
      <c r="B2675" t="str">
        <f>'MT_Permitted Sources'!B467</f>
        <v>30</v>
      </c>
      <c r="C2675" s="143">
        <f>'MT_Permitted Sources'!D467</f>
        <v>30085</v>
      </c>
      <c r="D2675" s="143">
        <f>'MT_Permitted Sources'!L467</f>
        <v>20200201</v>
      </c>
      <c r="E2675" t="str">
        <f>'MT_Permitted Sources'!P467</f>
        <v>Compressor Engines</v>
      </c>
      <c r="F2675" s="65">
        <f>'MT_Permitted Sources'!Q467</f>
        <v>136.24984569533115</v>
      </c>
      <c r="G2675" s="65">
        <f>'MT_Permitted Sources'!R467</f>
        <v>0</v>
      </c>
      <c r="H2675" s="65">
        <f>'MT_Permitted Sources'!S467</f>
        <v>0</v>
      </c>
      <c r="I2675" s="65">
        <f>'MT_Permitted Sources'!T467</f>
        <v>6.5267077516028955</v>
      </c>
      <c r="J2675" s="65">
        <f>'MT_Permitted Sources'!U467</f>
        <v>7.6011868613586584</v>
      </c>
    </row>
    <row r="2676" spans="1:10" x14ac:dyDescent="0.2">
      <c r="A2676" s="143" t="str">
        <f>'MT_Permitted Sources'!A468</f>
        <v>MTDEQ Permitted Sources</v>
      </c>
      <c r="B2676" t="str">
        <f>'MT_Permitted Sources'!B468</f>
        <v>30</v>
      </c>
      <c r="C2676" s="143">
        <f>'MT_Permitted Sources'!D468</f>
        <v>30085</v>
      </c>
      <c r="D2676" s="143">
        <f>'MT_Permitted Sources'!L468</f>
        <v>20200201</v>
      </c>
      <c r="E2676" t="str">
        <f>'MT_Permitted Sources'!P468</f>
        <v>Compressor Engines</v>
      </c>
      <c r="F2676" s="65">
        <f>'MT_Permitted Sources'!Q468</f>
        <v>0</v>
      </c>
      <c r="G2676" s="65">
        <f>'MT_Permitted Sources'!R468</f>
        <v>16.658590848926558</v>
      </c>
      <c r="H2676" s="65">
        <f>'MT_Permitted Sources'!S468</f>
        <v>60.355356075726228</v>
      </c>
      <c r="I2676" s="65">
        <f>'MT_Permitted Sources'!T468</f>
        <v>0</v>
      </c>
      <c r="J2676" s="65">
        <f>'MT_Permitted Sources'!U468</f>
        <v>0</v>
      </c>
    </row>
    <row r="2677" spans="1:10" x14ac:dyDescent="0.2">
      <c r="A2677" s="143" t="str">
        <f>'MT_Permitted Sources'!A469</f>
        <v>MTDEQ Permitted Sources</v>
      </c>
      <c r="B2677" t="str">
        <f>'MT_Permitted Sources'!B469</f>
        <v>30</v>
      </c>
      <c r="C2677" s="143">
        <f>'MT_Permitted Sources'!D469</f>
        <v>30091</v>
      </c>
      <c r="D2677" s="143">
        <f>'MT_Permitted Sources'!L469</f>
        <v>40400311</v>
      </c>
      <c r="E2677" t="str">
        <f>'MT_Permitted Sources'!P469</f>
        <v>Permitted Tank Losses</v>
      </c>
      <c r="F2677" s="65">
        <f>'MT_Permitted Sources'!Q469</f>
        <v>0</v>
      </c>
      <c r="G2677" s="65">
        <f>'MT_Permitted Sources'!R469</f>
        <v>1.5347687892122568</v>
      </c>
      <c r="H2677" s="65">
        <f>'MT_Permitted Sources'!S469</f>
        <v>0</v>
      </c>
      <c r="I2677" s="65">
        <f>'MT_Permitted Sources'!T469</f>
        <v>0</v>
      </c>
      <c r="J2677" s="65">
        <f>'MT_Permitted Sources'!U469</f>
        <v>0</v>
      </c>
    </row>
    <row r="2678" spans="1:10" x14ac:dyDescent="0.2">
      <c r="A2678" s="143" t="str">
        <f>'MT_Permitted Sources'!A470</f>
        <v>MTDEQ Permitted Sources</v>
      </c>
      <c r="B2678" t="str">
        <f>'MT_Permitted Sources'!B470</f>
        <v>30</v>
      </c>
      <c r="C2678" s="143">
        <f>'MT_Permitted Sources'!D470</f>
        <v>30091</v>
      </c>
      <c r="D2678" s="143">
        <f>'MT_Permitted Sources'!L470</f>
        <v>20200253</v>
      </c>
      <c r="E2678" t="str">
        <f>'MT_Permitted Sources'!P470</f>
        <v>Compressor Engines</v>
      </c>
      <c r="F2678" s="65">
        <f>'MT_Permitted Sources'!Q470</f>
        <v>0</v>
      </c>
      <c r="G2678" s="65">
        <f>'MT_Permitted Sources'!R470</f>
        <v>0</v>
      </c>
      <c r="H2678" s="65">
        <f>'MT_Permitted Sources'!S470</f>
        <v>0</v>
      </c>
      <c r="I2678" s="65">
        <f>'MT_Permitted Sources'!T470</f>
        <v>1.4223873724852678E-2</v>
      </c>
      <c r="J2678" s="65">
        <f>'MT_Permitted Sources'!U470</f>
        <v>0.23065741175436771</v>
      </c>
    </row>
    <row r="2679" spans="1:10" x14ac:dyDescent="0.2">
      <c r="A2679" s="143" t="str">
        <f>'MT_Permitted Sources'!A471</f>
        <v>MTDEQ Permitted Sources</v>
      </c>
      <c r="B2679" t="str">
        <f>'MT_Permitted Sources'!B471</f>
        <v>30</v>
      </c>
      <c r="C2679" s="143">
        <f>'MT_Permitted Sources'!D471</f>
        <v>30091</v>
      </c>
      <c r="D2679" s="143">
        <f>'MT_Permitted Sources'!L471</f>
        <v>20200253</v>
      </c>
      <c r="E2679" t="str">
        <f>'MT_Permitted Sources'!P471</f>
        <v>Compressor Engines</v>
      </c>
      <c r="F2679" s="65">
        <f>'MT_Permitted Sources'!Q471</f>
        <v>0.58433210977773165</v>
      </c>
      <c r="G2679" s="65">
        <f>'MT_Permitted Sources'!R471</f>
        <v>0</v>
      </c>
      <c r="H2679" s="65">
        <f>'MT_Permitted Sources'!S471</f>
        <v>1.2292758616442498</v>
      </c>
      <c r="I2679" s="65">
        <f>'MT_Permitted Sources'!T471</f>
        <v>0</v>
      </c>
      <c r="J2679" s="65">
        <f>'MT_Permitted Sources'!U471</f>
        <v>0</v>
      </c>
    </row>
    <row r="2680" spans="1:10" x14ac:dyDescent="0.2">
      <c r="A2680" s="143" t="str">
        <f>'MT_Permitted Sources'!A472</f>
        <v>MTDEQ Permitted Sources</v>
      </c>
      <c r="B2680" t="str">
        <f>'MT_Permitted Sources'!B472</f>
        <v>30</v>
      </c>
      <c r="C2680" s="143">
        <f>'MT_Permitted Sources'!D472</f>
        <v>30091</v>
      </c>
      <c r="D2680" s="143">
        <f>'MT_Permitted Sources'!L472</f>
        <v>20200253</v>
      </c>
      <c r="E2680" t="str">
        <f>'MT_Permitted Sources'!P472</f>
        <v>Compressor Engines</v>
      </c>
      <c r="F2680" s="65">
        <f>'MT_Permitted Sources'!Q472</f>
        <v>0</v>
      </c>
      <c r="G2680" s="65">
        <f>'MT_Permitted Sources'!R472</f>
        <v>1.0025908830923185</v>
      </c>
      <c r="H2680" s="65">
        <f>'MT_Permitted Sources'!S472</f>
        <v>0</v>
      </c>
      <c r="I2680" s="65">
        <f>'MT_Permitted Sources'!T472</f>
        <v>0</v>
      </c>
      <c r="J2680" s="65">
        <f>'MT_Permitted Sources'!U472</f>
        <v>0</v>
      </c>
    </row>
    <row r="2681" spans="1:10" x14ac:dyDescent="0.2">
      <c r="A2681" s="143" t="str">
        <f>'MT_Permitted Sources'!A473</f>
        <v>MTDEQ Permitted Sources</v>
      </c>
      <c r="B2681" t="str">
        <f>'MT_Permitted Sources'!B473</f>
        <v>30</v>
      </c>
      <c r="C2681" s="143">
        <f>'MT_Permitted Sources'!D473</f>
        <v>30091</v>
      </c>
      <c r="D2681" s="143">
        <f>'MT_Permitted Sources'!L473</f>
        <v>40400250</v>
      </c>
      <c r="E2681" t="str">
        <f>'MT_Permitted Sources'!P473</f>
        <v>Permitted Tank Losses</v>
      </c>
      <c r="F2681" s="65">
        <f>'MT_Permitted Sources'!Q473</f>
        <v>0</v>
      </c>
      <c r="G2681" s="65">
        <f>'MT_Permitted Sources'!R473</f>
        <v>0.28101761332073799</v>
      </c>
      <c r="H2681" s="65">
        <f>'MT_Permitted Sources'!S473</f>
        <v>0</v>
      </c>
      <c r="I2681" s="65">
        <f>'MT_Permitted Sources'!T473</f>
        <v>0</v>
      </c>
      <c r="J2681" s="65">
        <f>'MT_Permitted Sources'!U473</f>
        <v>0</v>
      </c>
    </row>
    <row r="2682" spans="1:10" x14ac:dyDescent="0.2">
      <c r="A2682" s="143" t="str">
        <f>'MT_Permitted Sources'!A474</f>
        <v>MTDEQ Permitted Sources</v>
      </c>
      <c r="B2682" t="str">
        <f>'MT_Permitted Sources'!B474</f>
        <v>30</v>
      </c>
      <c r="C2682" s="143">
        <f>'MT_Permitted Sources'!D474</f>
        <v>30091</v>
      </c>
      <c r="D2682" s="143">
        <f>'MT_Permitted Sources'!L474</f>
        <v>31000205</v>
      </c>
      <c r="E2682" t="str">
        <f>'MT_Permitted Sources'!P474</f>
        <v>Natural Gas Production, Flares</v>
      </c>
      <c r="F2682" s="65">
        <f>'MT_Permitted Sources'!Q474</f>
        <v>0</v>
      </c>
      <c r="G2682" s="65">
        <f>'MT_Permitted Sources'!R474</f>
        <v>0</v>
      </c>
      <c r="H2682" s="65">
        <f>'MT_Permitted Sources'!S474</f>
        <v>0</v>
      </c>
      <c r="I2682" s="65">
        <f>'MT_Permitted Sources'!T474</f>
        <v>0</v>
      </c>
      <c r="J2682" s="65">
        <f>'MT_Permitted Sources'!U474</f>
        <v>0</v>
      </c>
    </row>
    <row r="2683" spans="1:10" x14ac:dyDescent="0.2">
      <c r="A2683" s="143" t="str">
        <f>'MT_Permitted Sources'!A475</f>
        <v>MTDEQ Permitted Sources</v>
      </c>
      <c r="B2683" t="str">
        <f>'MT_Permitted Sources'!B475</f>
        <v>30</v>
      </c>
      <c r="C2683" s="143">
        <f>'MT_Permitted Sources'!D475</f>
        <v>30091</v>
      </c>
      <c r="D2683" s="143">
        <f>'MT_Permitted Sources'!L475</f>
        <v>31000220</v>
      </c>
      <c r="E2683" t="str">
        <f>'MT_Permitted Sources'!P475</f>
        <v>Permitted Fugitives</v>
      </c>
      <c r="F2683" s="65">
        <f>'MT_Permitted Sources'!Q475</f>
        <v>0</v>
      </c>
      <c r="G2683" s="65">
        <f>'MT_Permitted Sources'!R475</f>
        <v>2.939344283789826</v>
      </c>
      <c r="H2683" s="65">
        <f>'MT_Permitted Sources'!S475</f>
        <v>0</v>
      </c>
      <c r="I2683" s="65">
        <f>'MT_Permitted Sources'!T475</f>
        <v>0</v>
      </c>
      <c r="J2683" s="65">
        <f>'MT_Permitted Sources'!U475</f>
        <v>0</v>
      </c>
    </row>
    <row r="2684" spans="1:10" x14ac:dyDescent="0.2">
      <c r="A2684" s="143" t="str">
        <f>'MT_Permitted Sources'!A476</f>
        <v>MTDEQ Permitted Sources</v>
      </c>
      <c r="B2684" t="str">
        <f>'MT_Permitted Sources'!B476</f>
        <v>30</v>
      </c>
      <c r="C2684" s="143">
        <f>'MT_Permitted Sources'!D476</f>
        <v>30091</v>
      </c>
      <c r="D2684" s="143">
        <f>'MT_Permitted Sources'!L476</f>
        <v>31000228</v>
      </c>
      <c r="E2684" t="str">
        <f>'MT_Permitted Sources'!P476</f>
        <v>Dehydrator</v>
      </c>
      <c r="F2684" s="65">
        <f>'MT_Permitted Sources'!Q476</f>
        <v>0.32035751632551074</v>
      </c>
      <c r="G2684" s="65">
        <f>'MT_Permitted Sources'!R476</f>
        <v>1.7683734901168192E-2</v>
      </c>
      <c r="H2684" s="65">
        <f>'MT_Permitted Sources'!S476</f>
        <v>0.26910031371342902</v>
      </c>
      <c r="I2684" s="65">
        <f>'MT_Permitted Sources'!T476</f>
        <v>1.9221450979530644E-3</v>
      </c>
      <c r="J2684" s="65">
        <f>'MT_Permitted Sources'!U476</f>
        <v>2.4347171240738815E-2</v>
      </c>
    </row>
    <row r="2685" spans="1:10" x14ac:dyDescent="0.2">
      <c r="A2685" s="143" t="str">
        <f>'MT_Permitted Sources'!A477</f>
        <v>MTDEQ Permitted Sources</v>
      </c>
      <c r="B2685" t="str">
        <f>'MT_Permitted Sources'!B477</f>
        <v>30</v>
      </c>
      <c r="C2685" s="143">
        <f>'MT_Permitted Sources'!D477</f>
        <v>30091</v>
      </c>
      <c r="D2685" s="143">
        <f>'MT_Permitted Sources'!L477</f>
        <v>40301009</v>
      </c>
      <c r="E2685" t="str">
        <f>'MT_Permitted Sources'!P477</f>
        <v>Permitted Tank Losses</v>
      </c>
      <c r="F2685" s="65">
        <f>'MT_Permitted Sources'!Q477</f>
        <v>0</v>
      </c>
      <c r="G2685" s="65">
        <f>'MT_Permitted Sources'!R477</f>
        <v>2.0053099091911668</v>
      </c>
      <c r="H2685" s="65">
        <f>'MT_Permitted Sources'!S477</f>
        <v>0</v>
      </c>
      <c r="I2685" s="65">
        <f>'MT_Permitted Sources'!T477</f>
        <v>0</v>
      </c>
      <c r="J2685" s="65">
        <f>'MT_Permitted Sources'!U477</f>
        <v>0</v>
      </c>
    </row>
    <row r="2686" spans="1:10" x14ac:dyDescent="0.2">
      <c r="A2686" s="143" t="str">
        <f>'MT_Permitted Sources'!A478</f>
        <v>MTDEQ Permitted Sources</v>
      </c>
      <c r="B2686" t="str">
        <f>'MT_Permitted Sources'!B478</f>
        <v>30</v>
      </c>
      <c r="C2686" s="143">
        <f>'MT_Permitted Sources'!D478</f>
        <v>30091</v>
      </c>
      <c r="D2686" s="143">
        <f>'MT_Permitted Sources'!L478</f>
        <v>40301009</v>
      </c>
      <c r="E2686" t="str">
        <f>'MT_Permitted Sources'!P478</f>
        <v>Permitted Tank Losses</v>
      </c>
      <c r="F2686" s="65">
        <f>'MT_Permitted Sources'!Q478</f>
        <v>0</v>
      </c>
      <c r="G2686" s="65">
        <f>'MT_Permitted Sources'!R478</f>
        <v>2.0053099091911668</v>
      </c>
      <c r="H2686" s="65">
        <f>'MT_Permitted Sources'!S478</f>
        <v>0</v>
      </c>
      <c r="I2686" s="65">
        <f>'MT_Permitted Sources'!T478</f>
        <v>0</v>
      </c>
      <c r="J2686" s="65">
        <f>'MT_Permitted Sources'!U478</f>
        <v>0</v>
      </c>
    </row>
    <row r="2687" spans="1:10" x14ac:dyDescent="0.2">
      <c r="A2687" s="143" t="str">
        <f>'MT_Permitted Sources'!A479</f>
        <v>MTDEQ Permitted Sources</v>
      </c>
      <c r="B2687" t="str">
        <f>'MT_Permitted Sources'!B479</f>
        <v>30</v>
      </c>
      <c r="C2687" s="143">
        <f>'MT_Permitted Sources'!D479</f>
        <v>30091</v>
      </c>
      <c r="D2687" s="143">
        <f>'MT_Permitted Sources'!L479</f>
        <v>40400151</v>
      </c>
      <c r="E2687" t="str">
        <f>'MT_Permitted Sources'!P479</f>
        <v>Permitted Fugitives</v>
      </c>
      <c r="F2687" s="65">
        <f>'MT_Permitted Sources'!Q479</f>
        <v>0</v>
      </c>
      <c r="G2687" s="65">
        <f>'MT_Permitted Sources'!R479</f>
        <v>4.2415335161497625</v>
      </c>
      <c r="H2687" s="65">
        <f>'MT_Permitted Sources'!S479</f>
        <v>0</v>
      </c>
      <c r="I2687" s="65">
        <f>'MT_Permitted Sources'!T479</f>
        <v>0</v>
      </c>
      <c r="J2687" s="65">
        <f>'MT_Permitted Sources'!U479</f>
        <v>0</v>
      </c>
    </row>
    <row r="2688" spans="1:10" x14ac:dyDescent="0.2">
      <c r="A2688" s="143" t="str">
        <f>'MT_Permitted Sources'!A480</f>
        <v>MTDEQ Permitted Sources</v>
      </c>
      <c r="B2688" t="str">
        <f>'MT_Permitted Sources'!B480</f>
        <v>30</v>
      </c>
      <c r="C2688" s="143">
        <f>'MT_Permitted Sources'!D480</f>
        <v>30091</v>
      </c>
      <c r="D2688" s="143">
        <f>'MT_Permitted Sources'!L480</f>
        <v>30501050</v>
      </c>
      <c r="E2688" t="str">
        <f>'MT_Permitted Sources'!P480</f>
        <v>Natural Gas Production, Other Not Classified</v>
      </c>
      <c r="F2688" s="65">
        <f>'MT_Permitted Sources'!Q480</f>
        <v>0</v>
      </c>
      <c r="G2688" s="65">
        <f>'MT_Permitted Sources'!R480</f>
        <v>0</v>
      </c>
      <c r="H2688" s="65">
        <f>'MT_Permitted Sources'!S480</f>
        <v>0</v>
      </c>
      <c r="I2688" s="65">
        <f>'MT_Permitted Sources'!T480</f>
        <v>0</v>
      </c>
      <c r="J2688" s="65">
        <f>'MT_Permitted Sources'!U480</f>
        <v>0.49578529226536044</v>
      </c>
    </row>
    <row r="2689" spans="1:10" x14ac:dyDescent="0.2">
      <c r="A2689" s="143" t="str">
        <f>'MT_Permitted Sources'!A481</f>
        <v>MTDEQ Permitted Sources</v>
      </c>
      <c r="B2689" t="str">
        <f>'MT_Permitted Sources'!B481</f>
        <v>30</v>
      </c>
      <c r="C2689" s="143">
        <f>'MT_Permitted Sources'!D481</f>
        <v>30091</v>
      </c>
      <c r="D2689" s="143">
        <f>'MT_Permitted Sources'!L481</f>
        <v>30501050</v>
      </c>
      <c r="E2689" t="str">
        <f>'MT_Permitted Sources'!P481</f>
        <v>Natural Gas Production, Other Not Classified</v>
      </c>
      <c r="F2689" s="65">
        <f>'MT_Permitted Sources'!Q481</f>
        <v>0</v>
      </c>
      <c r="G2689" s="65">
        <f>'MT_Permitted Sources'!R481</f>
        <v>0</v>
      </c>
      <c r="H2689" s="65">
        <f>'MT_Permitted Sources'!S481</f>
        <v>0</v>
      </c>
      <c r="I2689" s="65">
        <f>'MT_Permitted Sources'!T481</f>
        <v>0</v>
      </c>
      <c r="J2689" s="65">
        <f>'MT_Permitted Sources'!U481</f>
        <v>0.56728908990921434</v>
      </c>
    </row>
    <row r="2690" spans="1:10" x14ac:dyDescent="0.2">
      <c r="A2690" s="143" t="str">
        <f>'MT_Permitted Sources'!A482</f>
        <v>MTDEQ Permitted Sources</v>
      </c>
      <c r="B2690" t="str">
        <f>'MT_Permitted Sources'!B482</f>
        <v>30</v>
      </c>
      <c r="C2690" s="143">
        <f>'MT_Permitted Sources'!D482</f>
        <v>30105</v>
      </c>
      <c r="D2690" s="143">
        <f>'MT_Permitted Sources'!L482</f>
        <v>31000228</v>
      </c>
      <c r="E2690" t="str">
        <f>'MT_Permitted Sources'!P482</f>
        <v>Dehydrator</v>
      </c>
      <c r="F2690" s="65">
        <f>'MT_Permitted Sources'!Q482</f>
        <v>0.17940020914228602</v>
      </c>
      <c r="G2690" s="65">
        <f>'MT_Permitted Sources'!R482</f>
        <v>1.4095730718322472E-2</v>
      </c>
      <c r="H2690" s="65">
        <f>'MT_Permitted Sources'!S482</f>
        <v>2.6910031371342905E-2</v>
      </c>
      <c r="I2690" s="65">
        <f>'MT_Permitted Sources'!T482</f>
        <v>7.6885803918122573E-4</v>
      </c>
      <c r="J2690" s="65">
        <f>'MT_Permitted Sources'!U482</f>
        <v>3.8442901959061288E-3</v>
      </c>
    </row>
    <row r="2691" spans="1:10" x14ac:dyDescent="0.2">
      <c r="A2691" s="143" t="str">
        <f>'MT_Permitted Sources'!A483</f>
        <v>MTDEQ Permitted Sources</v>
      </c>
      <c r="B2691" t="str">
        <f>'MT_Permitted Sources'!B483</f>
        <v>30</v>
      </c>
      <c r="C2691" s="143">
        <f>'MT_Permitted Sources'!D483</f>
        <v>30105</v>
      </c>
      <c r="D2691" s="143">
        <f>'MT_Permitted Sources'!L483</f>
        <v>10200603</v>
      </c>
      <c r="E2691" t="str">
        <f>'MT_Permitted Sources'!P483</f>
        <v>Process Heaters</v>
      </c>
      <c r="F2691" s="65">
        <f>'MT_Permitted Sources'!Q483</f>
        <v>0</v>
      </c>
      <c r="G2691" s="65">
        <f>'MT_Permitted Sources'!R483</f>
        <v>0</v>
      </c>
      <c r="H2691" s="65">
        <f>'MT_Permitted Sources'!S483</f>
        <v>0</v>
      </c>
      <c r="I2691" s="65">
        <f>'MT_Permitted Sources'!T483</f>
        <v>0</v>
      </c>
      <c r="J2691" s="65">
        <f>'MT_Permitted Sources'!U483</f>
        <v>0</v>
      </c>
    </row>
    <row r="2692" spans="1:10" x14ac:dyDescent="0.2">
      <c r="A2692" s="143" t="str">
        <f>'MT_Permitted Sources'!A484</f>
        <v>MTDEQ Permitted Sources</v>
      </c>
      <c r="B2692" t="str">
        <f>'MT_Permitted Sources'!B484</f>
        <v>30</v>
      </c>
      <c r="C2692" s="143">
        <f>'MT_Permitted Sources'!D484</f>
        <v>30105</v>
      </c>
      <c r="D2692" s="143">
        <f>'MT_Permitted Sources'!L484</f>
        <v>20200202</v>
      </c>
      <c r="E2692" t="str">
        <f>'MT_Permitted Sources'!P484</f>
        <v>Compressor Engines</v>
      </c>
      <c r="F2692" s="65">
        <f>'MT_Permitted Sources'!Q484</f>
        <v>17.00470510956464</v>
      </c>
      <c r="G2692" s="65">
        <f>'MT_Permitted Sources'!R484</f>
        <v>4.8567480905012728</v>
      </c>
      <c r="H2692" s="65">
        <f>'MT_Permitted Sources'!S484</f>
        <v>19.977238432045791</v>
      </c>
      <c r="I2692" s="65">
        <f>'MT_Permitted Sources'!T484</f>
        <v>0</v>
      </c>
      <c r="J2692" s="65">
        <f>'MT_Permitted Sources'!U484</f>
        <v>0</v>
      </c>
    </row>
    <row r="2693" spans="1:10" x14ac:dyDescent="0.2">
      <c r="A2693" s="143" t="str">
        <f>'MT_Permitted Sources'!A485</f>
        <v>MTDEQ Permitted Sources</v>
      </c>
      <c r="B2693" t="str">
        <f>'MT_Permitted Sources'!B485</f>
        <v>30</v>
      </c>
      <c r="C2693" s="143">
        <f>'MT_Permitted Sources'!D485</f>
        <v>30105</v>
      </c>
      <c r="D2693" s="143">
        <f>'MT_Permitted Sources'!L485</f>
        <v>20200202</v>
      </c>
      <c r="E2693" t="str">
        <f>'MT_Permitted Sources'!P485</f>
        <v>Compressor Engines</v>
      </c>
      <c r="F2693" s="65">
        <f>'MT_Permitted Sources'!Q485</f>
        <v>0</v>
      </c>
      <c r="G2693" s="65">
        <f>'MT_Permitted Sources'!R485</f>
        <v>0</v>
      </c>
      <c r="H2693" s="65">
        <f>'MT_Permitted Sources'!S485</f>
        <v>0</v>
      </c>
      <c r="I2693" s="65">
        <f>'MT_Permitted Sources'!T485</f>
        <v>2.1143596077483711E-2</v>
      </c>
      <c r="J2693" s="65">
        <f>'MT_Permitted Sources'!U485</f>
        <v>0.35239326795806186</v>
      </c>
    </row>
    <row r="2694" spans="1:10" x14ac:dyDescent="0.2">
      <c r="A2694" s="143" t="str">
        <f>'MT_Permitted Sources'!A486</f>
        <v>MTDEQ Permitted Sources</v>
      </c>
      <c r="B2694" t="str">
        <f>'MT_Permitted Sources'!B486</f>
        <v>30</v>
      </c>
      <c r="C2694" s="143">
        <f>'MT_Permitted Sources'!D486</f>
        <v>30105</v>
      </c>
      <c r="D2694" s="143">
        <f>'MT_Permitted Sources'!L486</f>
        <v>20200202</v>
      </c>
      <c r="E2694" t="str">
        <f>'MT_Permitted Sources'!P486</f>
        <v>Compressor Engines</v>
      </c>
      <c r="F2694" s="65">
        <f>'MT_Permitted Sources'!Q486</f>
        <v>29.703548913701354</v>
      </c>
      <c r="G2694" s="65">
        <f>'MT_Permitted Sources'!R486</f>
        <v>4.8022873127259356</v>
      </c>
      <c r="H2694" s="65">
        <f>'MT_Permitted Sources'!S486</f>
        <v>18.516536300607989</v>
      </c>
      <c r="I2694" s="65">
        <f>'MT_Permitted Sources'!T486</f>
        <v>0</v>
      </c>
      <c r="J2694" s="65">
        <f>'MT_Permitted Sources'!U486</f>
        <v>0</v>
      </c>
    </row>
    <row r="2695" spans="1:10" x14ac:dyDescent="0.2">
      <c r="A2695" s="143" t="str">
        <f>'MT_Permitted Sources'!A487</f>
        <v>MTDEQ Permitted Sources</v>
      </c>
      <c r="B2695" t="str">
        <f>'MT_Permitted Sources'!B487</f>
        <v>30</v>
      </c>
      <c r="C2695" s="143">
        <f>'MT_Permitted Sources'!D487</f>
        <v>30105</v>
      </c>
      <c r="D2695" s="143">
        <f>'MT_Permitted Sources'!L487</f>
        <v>20200202</v>
      </c>
      <c r="E2695" t="str">
        <f>'MT_Permitted Sources'!P487</f>
        <v>Compressor Engines</v>
      </c>
      <c r="F2695" s="65">
        <f>'MT_Permitted Sources'!Q487</f>
        <v>0</v>
      </c>
      <c r="G2695" s="65">
        <f>'MT_Permitted Sources'!R487</f>
        <v>0</v>
      </c>
      <c r="H2695" s="65">
        <f>'MT_Permitted Sources'!S487</f>
        <v>0</v>
      </c>
      <c r="I2695" s="65">
        <f>'MT_Permitted Sources'!T487</f>
        <v>2.0759167057893095E-2</v>
      </c>
      <c r="J2695" s="65">
        <f>'MT_Permitted Sources'!U487</f>
        <v>0.34598611763155163</v>
      </c>
    </row>
    <row r="2696" spans="1:10" x14ac:dyDescent="0.2">
      <c r="A2696" s="143" t="str">
        <f>'MT_Permitted Sources'!A488</f>
        <v>MTDEQ Permitted Sources</v>
      </c>
      <c r="B2696" t="str">
        <f>'MT_Permitted Sources'!B488</f>
        <v>30</v>
      </c>
      <c r="C2696" s="143">
        <f>'MT_Permitted Sources'!D488</f>
        <v>30105</v>
      </c>
      <c r="D2696" s="143">
        <f>'MT_Permitted Sources'!L488</f>
        <v>20200202</v>
      </c>
      <c r="E2696" t="str">
        <f>'MT_Permitted Sources'!P488</f>
        <v>Compressor Engines</v>
      </c>
      <c r="F2696" s="65">
        <f>'MT_Permitted Sources'!Q488</f>
        <v>17.65797815685562</v>
      </c>
      <c r="G2696" s="65">
        <f>'MT_Permitted Sources'!R488</f>
        <v>4.8308632031821714</v>
      </c>
      <c r="H2696" s="65">
        <f>'MT_Permitted Sources'!S488</f>
        <v>18.15786402532995</v>
      </c>
      <c r="I2696" s="65">
        <f>'MT_Permitted Sources'!T488</f>
        <v>0</v>
      </c>
      <c r="J2696" s="65">
        <f>'MT_Permitted Sources'!U488</f>
        <v>0</v>
      </c>
    </row>
    <row r="2697" spans="1:10" x14ac:dyDescent="0.2">
      <c r="A2697" s="143" t="str">
        <f>'MT_Permitted Sources'!A489</f>
        <v>MTDEQ Permitted Sources</v>
      </c>
      <c r="B2697" t="str">
        <f>'MT_Permitted Sources'!B489</f>
        <v>30</v>
      </c>
      <c r="C2697" s="143">
        <f>'MT_Permitted Sources'!D489</f>
        <v>30105</v>
      </c>
      <c r="D2697" s="143">
        <f>'MT_Permitted Sources'!L489</f>
        <v>20200202</v>
      </c>
      <c r="E2697" t="str">
        <f>'MT_Permitted Sources'!P489</f>
        <v>Compressor Engines</v>
      </c>
      <c r="F2697" s="65">
        <f>'MT_Permitted Sources'!Q489</f>
        <v>0</v>
      </c>
      <c r="G2697" s="65">
        <f>'MT_Permitted Sources'!R489</f>
        <v>0</v>
      </c>
      <c r="H2697" s="65">
        <f>'MT_Permitted Sources'!S489</f>
        <v>0</v>
      </c>
      <c r="I2697" s="65">
        <f>'MT_Permitted Sources'!T489</f>
        <v>2.152802509707432E-2</v>
      </c>
      <c r="J2697" s="65">
        <f>'MT_Permitted Sources'!U489</f>
        <v>0.35880041828457204</v>
      </c>
    </row>
    <row r="2698" spans="1:10" x14ac:dyDescent="0.2">
      <c r="A2698" s="143" t="str">
        <f>'MT_Permitted Sources'!A490</f>
        <v>MTDEQ Permitted Sources</v>
      </c>
      <c r="B2698" t="str">
        <f>'MT_Permitted Sources'!B490</f>
        <v>30</v>
      </c>
      <c r="C2698" s="143">
        <f>'MT_Permitted Sources'!D490</f>
        <v>30105</v>
      </c>
      <c r="D2698" s="143">
        <f>'MT_Permitted Sources'!L490</f>
        <v>20100202</v>
      </c>
      <c r="E2698" t="str">
        <f>'MT_Permitted Sources'!P490</f>
        <v>Compressor Engines</v>
      </c>
      <c r="F2698" s="65">
        <f>'MT_Permitted Sources'!Q490</f>
        <v>0.5511430710864087</v>
      </c>
      <c r="G2698" s="65">
        <f>'MT_Permitted Sources'!R490</f>
        <v>5.1385345618611918E-2</v>
      </c>
      <c r="H2698" s="65">
        <f>'MT_Permitted Sources'!S490</f>
        <v>0.5511430710864087</v>
      </c>
      <c r="I2698" s="65">
        <f>'MT_Permitted Sources'!T490</f>
        <v>1.281430065302043E-4</v>
      </c>
      <c r="J2698" s="65">
        <f>'MT_Permitted Sources'!U490</f>
        <v>1.9221450979530644E-3</v>
      </c>
    </row>
    <row r="2699" spans="1:10" x14ac:dyDescent="0.2">
      <c r="A2699" s="143" t="str">
        <f>'MT_Permitted Sources'!A491</f>
        <v>MTDEQ Permitted Sources</v>
      </c>
      <c r="B2699" t="str">
        <f>'MT_Permitted Sources'!B491</f>
        <v>30</v>
      </c>
      <c r="C2699" s="143">
        <f>'MT_Permitted Sources'!D491</f>
        <v>30105</v>
      </c>
      <c r="D2699" s="143">
        <f>'MT_Permitted Sources'!L491</f>
        <v>20100202</v>
      </c>
      <c r="E2699" t="str">
        <f>'MT_Permitted Sources'!P491</f>
        <v>Compressor Engines</v>
      </c>
      <c r="F2699" s="65">
        <f>'MT_Permitted Sources'!Q491</f>
        <v>0.26871588469383839</v>
      </c>
      <c r="G2699" s="65">
        <f>'MT_Permitted Sources'!R491</f>
        <v>3.1395036599900054E-2</v>
      </c>
      <c r="H2699" s="65">
        <f>'MT_Permitted Sources'!S491</f>
        <v>0.56280408468065724</v>
      </c>
      <c r="I2699" s="65">
        <f>'MT_Permitted Sources'!T491</f>
        <v>1.281430065302043E-4</v>
      </c>
      <c r="J2699" s="65">
        <f>'MT_Permitted Sources'!U491</f>
        <v>1.5377160783624515E-3</v>
      </c>
    </row>
    <row r="2700" spans="1:10" x14ac:dyDescent="0.2">
      <c r="A2700" s="143" t="str">
        <f>'MT_Permitted Sources'!A492</f>
        <v>MTDEQ Permitted Sources</v>
      </c>
      <c r="B2700" t="str">
        <f>'MT_Permitted Sources'!B492</f>
        <v>30</v>
      </c>
      <c r="C2700" s="143">
        <f>'MT_Permitted Sources'!D492</f>
        <v>30105</v>
      </c>
      <c r="D2700" s="143">
        <f>'MT_Permitted Sources'!L492</f>
        <v>10200603</v>
      </c>
      <c r="E2700" t="str">
        <f>'MT_Permitted Sources'!P492</f>
        <v>Process Heaters</v>
      </c>
      <c r="F2700" s="65">
        <f>'MT_Permitted Sources'!Q492</f>
        <v>0.32035751632551074</v>
      </c>
      <c r="G2700" s="65">
        <f>'MT_Permitted Sources'!R492</f>
        <v>1.7683734901168192E-2</v>
      </c>
      <c r="H2700" s="65">
        <f>'MT_Permitted Sources'!S492</f>
        <v>6.7275078428357254E-2</v>
      </c>
      <c r="I2700" s="65">
        <f>'MT_Permitted Sources'!T492</f>
        <v>1.9221450979530644E-3</v>
      </c>
      <c r="J2700" s="65">
        <f>'MT_Permitted Sources'!U492</f>
        <v>3.844290195906129E-2</v>
      </c>
    </row>
    <row r="2701" spans="1:10" x14ac:dyDescent="0.2">
      <c r="A2701" s="143" t="str">
        <f>'MT_Permitted Sources'!A493</f>
        <v>MTDEQ Permitted Sources</v>
      </c>
      <c r="B2701" t="str">
        <f>'MT_Permitted Sources'!B493</f>
        <v>30</v>
      </c>
      <c r="C2701" s="143">
        <f>'MT_Permitted Sources'!D493</f>
        <v>30105</v>
      </c>
      <c r="D2701" s="143">
        <f>'MT_Permitted Sources'!L493</f>
        <v>20200202</v>
      </c>
      <c r="E2701" t="str">
        <f>'MT_Permitted Sources'!P493</f>
        <v>Compressor Engines</v>
      </c>
      <c r="F2701" s="65">
        <f>'MT_Permitted Sources'!Q493</f>
        <v>25.551074787090084</v>
      </c>
      <c r="G2701" s="65">
        <f>'MT_Permitted Sources'!R493</f>
        <v>8.0475089531033603</v>
      </c>
      <c r="H2701" s="65">
        <f>'MT_Permitted Sources'!S493</f>
        <v>5.67673518928805</v>
      </c>
      <c r="I2701" s="65">
        <f>'MT_Permitted Sources'!T493</f>
        <v>1.3455015685671453E-2</v>
      </c>
      <c r="J2701" s="65">
        <f>'MT_Permitted Sources'!U493</f>
        <v>0.22425026142785751</v>
      </c>
    </row>
    <row r="2702" spans="1:10" x14ac:dyDescent="0.2">
      <c r="A2702" s="143" t="str">
        <f>'MT_Permitted Sources'!A494</f>
        <v>MTDEQ Permitted Sources</v>
      </c>
      <c r="B2702" t="str">
        <f>'MT_Permitted Sources'!B494</f>
        <v>30</v>
      </c>
      <c r="C2702" s="143">
        <f>'MT_Permitted Sources'!D494</f>
        <v>30105</v>
      </c>
      <c r="D2702" s="143">
        <f>'MT_Permitted Sources'!L494</f>
        <v>20200202</v>
      </c>
      <c r="E2702" t="str">
        <f>'MT_Permitted Sources'!P494</f>
        <v>Compressor Engines</v>
      </c>
      <c r="F2702" s="65">
        <f>'MT_Permitted Sources'!Q494</f>
        <v>45.734239030629908</v>
      </c>
      <c r="G2702" s="65">
        <f>'MT_Permitted Sources'!R494</f>
        <v>5.458892078186703</v>
      </c>
      <c r="H2702" s="65">
        <f>'MT_Permitted Sources'!S494</f>
        <v>27.179131685056333</v>
      </c>
      <c r="I2702" s="65">
        <f>'MT_Permitted Sources'!T494</f>
        <v>1.1148441568127773E-2</v>
      </c>
      <c r="J2702" s="65">
        <f>'MT_Permitted Sources'!U494</f>
        <v>0.1858073594687962</v>
      </c>
    </row>
    <row r="2703" spans="1:10" x14ac:dyDescent="0.2">
      <c r="A2703" s="143" t="str">
        <f>'MT_Permitted Sources'!A495</f>
        <v>MTDEQ Permitted Sources</v>
      </c>
      <c r="B2703" t="str">
        <f>'MT_Permitted Sources'!B495</f>
        <v>30</v>
      </c>
      <c r="C2703" s="143">
        <f>'MT_Permitted Sources'!D495</f>
        <v>30105</v>
      </c>
      <c r="D2703" s="143">
        <f>'MT_Permitted Sources'!L495</f>
        <v>20200202</v>
      </c>
      <c r="E2703" t="str">
        <f>'MT_Permitted Sources'!P495</f>
        <v>Compressor Engines</v>
      </c>
      <c r="F2703" s="65">
        <f>'MT_Permitted Sources'!Q495</f>
        <v>6.676122497217114</v>
      </c>
      <c r="G2703" s="65">
        <f>'MT_Permitted Sources'!R495</f>
        <v>2.7552027834059225</v>
      </c>
      <c r="H2703" s="65">
        <f>'MT_Permitted Sources'!S495</f>
        <v>9.3926260926509144</v>
      </c>
      <c r="I2703" s="65">
        <f>'MT_Permitted Sources'!T495</f>
        <v>1.1148441568127773E-2</v>
      </c>
      <c r="J2703" s="65">
        <f>'MT_Permitted Sources'!U495</f>
        <v>0.1858073594687962</v>
      </c>
    </row>
    <row r="2704" spans="1:10" x14ac:dyDescent="0.2">
      <c r="A2704" s="143" t="str">
        <f>'MT_Permitted Sources'!A496</f>
        <v>MTDEQ Permitted Sources</v>
      </c>
      <c r="B2704" t="str">
        <f>'MT_Permitted Sources'!B496</f>
        <v>30</v>
      </c>
      <c r="C2704" s="143">
        <f>'MT_Permitted Sources'!D496</f>
        <v>30105</v>
      </c>
      <c r="D2704" s="143">
        <f>'MT_Permitted Sources'!L496</f>
        <v>20200202</v>
      </c>
      <c r="E2704" t="str">
        <f>'MT_Permitted Sources'!P496</f>
        <v>Compressor Engines</v>
      </c>
      <c r="F2704" s="65">
        <f>'MT_Permitted Sources'!Q496</f>
        <v>8.880310352543157</v>
      </c>
      <c r="G2704" s="65">
        <f>'MT_Permitted Sources'!R496</f>
        <v>2.7680170840589429</v>
      </c>
      <c r="H2704" s="65">
        <f>'MT_Permitted Sources'!S496</f>
        <v>7.9061672169005455</v>
      </c>
      <c r="I2704" s="65">
        <f>'MT_Permitted Sources'!T496</f>
        <v>1.1148441568127773E-2</v>
      </c>
      <c r="J2704" s="65">
        <f>'MT_Permitted Sources'!U496</f>
        <v>0.1858073594687962</v>
      </c>
    </row>
    <row r="2705" spans="1:10" x14ac:dyDescent="0.2">
      <c r="A2705" s="143" t="str">
        <f>'MT_Permitted Sources'!A497</f>
        <v>MTDEQ Permitted Sources</v>
      </c>
      <c r="B2705" t="str">
        <f>'MT_Permitted Sources'!B497</f>
        <v>30</v>
      </c>
      <c r="C2705" s="143">
        <f>'MT_Permitted Sources'!D497</f>
        <v>30105</v>
      </c>
      <c r="D2705" s="143">
        <f>'MT_Permitted Sources'!L497</f>
        <v>20200202</v>
      </c>
      <c r="E2705" t="str">
        <f>'MT_Permitted Sources'!P497</f>
        <v>Compressor Engines</v>
      </c>
      <c r="F2705" s="65">
        <f>'MT_Permitted Sources'!Q497</f>
        <v>9.995795224388587</v>
      </c>
      <c r="G2705" s="65">
        <f>'MT_Permitted Sources'!R497</f>
        <v>6.0734659375055635</v>
      </c>
      <c r="H2705" s="65">
        <f>'MT_Permitted Sources'!S497</f>
        <v>27.511150214976091</v>
      </c>
      <c r="I2705" s="65">
        <f>'MT_Permitted Sources'!T497</f>
        <v>2.1912454116664936E-2</v>
      </c>
      <c r="J2705" s="65">
        <f>'MT_Permitted Sources'!U497</f>
        <v>0.36520756861108222</v>
      </c>
    </row>
    <row r="2706" spans="1:10" x14ac:dyDescent="0.2">
      <c r="A2706" s="143" t="str">
        <f>'MT_Permitted Sources'!A498</f>
        <v>MTDEQ Permitted Sources</v>
      </c>
      <c r="B2706" t="str">
        <f>'MT_Permitted Sources'!B498</f>
        <v>30</v>
      </c>
      <c r="C2706" s="143">
        <f>'MT_Permitted Sources'!D498</f>
        <v>30105</v>
      </c>
      <c r="D2706" s="143">
        <f>'MT_Permitted Sources'!L498</f>
        <v>20200202</v>
      </c>
      <c r="E2706" t="str">
        <f>'MT_Permitted Sources'!P498</f>
        <v>Compressor Engines</v>
      </c>
      <c r="F2706" s="65">
        <f>'MT_Permitted Sources'!Q498</f>
        <v>30.305308472367194</v>
      </c>
      <c r="G2706" s="65">
        <f>'MT_Permitted Sources'!R498</f>
        <v>8.0473808100968309</v>
      </c>
      <c r="H2706" s="65">
        <f>'MT_Permitted Sources'!S498</f>
        <v>5.3949487179281306</v>
      </c>
      <c r="I2706" s="65">
        <f>'MT_Permitted Sources'!T498</f>
        <v>1.2301728626899612E-2</v>
      </c>
      <c r="J2706" s="65">
        <f>'MT_Permitted Sources'!U498</f>
        <v>0.20502881044832688</v>
      </c>
    </row>
    <row r="2707" spans="1:10" x14ac:dyDescent="0.2">
      <c r="A2707" s="143" t="str">
        <f>'MT_Permitted Sources'!A499</f>
        <v>MTDEQ Permitted Sources</v>
      </c>
      <c r="B2707" t="str">
        <f>'MT_Permitted Sources'!B499</f>
        <v>30</v>
      </c>
      <c r="C2707" s="143">
        <f>'MT_Permitted Sources'!D499</f>
        <v>30105</v>
      </c>
      <c r="D2707" s="143">
        <f>'MT_Permitted Sources'!L499</f>
        <v>20200202</v>
      </c>
      <c r="E2707" t="str">
        <f>'MT_Permitted Sources'!P499</f>
        <v>Compressor Engines</v>
      </c>
      <c r="F2707" s="65">
        <f>'MT_Permitted Sources'!Q499</f>
        <v>1.2172304190304106</v>
      </c>
      <c r="G2707" s="65">
        <f>'MT_Permitted Sources'!R499</f>
        <v>8.0218803517973196</v>
      </c>
      <c r="H2707" s="65">
        <f>'MT_Permitted Sources'!S499</f>
        <v>6.2268531163222178</v>
      </c>
      <c r="I2707" s="65">
        <f>'MT_Permitted Sources'!T499</f>
        <v>1.2686157646490226E-2</v>
      </c>
      <c r="J2707" s="65">
        <f>'MT_Permitted Sources'!U499</f>
        <v>0.21143596077483709</v>
      </c>
    </row>
    <row r="2708" spans="1:10" x14ac:dyDescent="0.2">
      <c r="A2708" s="143" t="str">
        <f>'MT_Permitted Sources'!A500</f>
        <v>MTDEQ Permitted Sources</v>
      </c>
      <c r="B2708" t="str">
        <f>'MT_Permitted Sources'!B500</f>
        <v>30</v>
      </c>
      <c r="C2708" s="143">
        <f>'MT_Permitted Sources'!D500</f>
        <v>30105</v>
      </c>
      <c r="D2708" s="143">
        <f>'MT_Permitted Sources'!L500</f>
        <v>20200254</v>
      </c>
      <c r="E2708" t="str">
        <f>'MT_Permitted Sources'!P500</f>
        <v>Compressor Engines</v>
      </c>
      <c r="F2708" s="65">
        <f>'MT_Permitted Sources'!Q500</f>
        <v>9.4056966793169966E-2</v>
      </c>
      <c r="G2708" s="65">
        <f>'MT_Permitted Sources'!R500</f>
        <v>2.69100313713429E-3</v>
      </c>
      <c r="H2708" s="65">
        <f>'MT_Permitted Sources'!S500</f>
        <v>7.304151372221645E-3</v>
      </c>
      <c r="I2708" s="65">
        <f>'MT_Permitted Sources'!T500</f>
        <v>0</v>
      </c>
      <c r="J2708" s="65">
        <f>'MT_Permitted Sources'!U500</f>
        <v>2.562860130604086E-4</v>
      </c>
    </row>
    <row r="2709" spans="1:10" x14ac:dyDescent="0.2">
      <c r="A2709" s="143" t="str">
        <f>'MT_Permitted Sources'!A501</f>
        <v>MTDEQ Permitted Sources</v>
      </c>
      <c r="B2709" t="str">
        <f>'MT_Permitted Sources'!B501</f>
        <v>30</v>
      </c>
      <c r="C2709" s="143">
        <f>'MT_Permitted Sources'!D501</f>
        <v>30105</v>
      </c>
      <c r="D2709" s="143">
        <f>'MT_Permitted Sources'!L501</f>
        <v>10200603</v>
      </c>
      <c r="E2709" t="str">
        <f>'MT_Permitted Sources'!P501</f>
        <v>Process Heaters</v>
      </c>
      <c r="F2709" s="65">
        <f>'MT_Permitted Sources'!Q501</f>
        <v>0.32035751632551074</v>
      </c>
      <c r="G2709" s="65">
        <f>'MT_Permitted Sources'!R501</f>
        <v>1.7683734901168192E-2</v>
      </c>
      <c r="H2709" s="65">
        <f>'MT_Permitted Sources'!S501</f>
        <v>0.26910031371342902</v>
      </c>
      <c r="I2709" s="65">
        <f>'MT_Permitted Sources'!T501</f>
        <v>1.9221450979530644E-3</v>
      </c>
      <c r="J2709" s="65">
        <f>'MT_Permitted Sources'!U501</f>
        <v>2.4347171240738815E-2</v>
      </c>
    </row>
    <row r="2710" spans="1:10" x14ac:dyDescent="0.2">
      <c r="A2710" s="143" t="str">
        <f>'MT_Permitted Sources'!A502</f>
        <v>MTDEQ Permitted Sources</v>
      </c>
      <c r="B2710" t="str">
        <f>'MT_Permitted Sources'!B502</f>
        <v>30</v>
      </c>
      <c r="C2710" s="143">
        <f>'MT_Permitted Sources'!D502</f>
        <v>30105</v>
      </c>
      <c r="D2710" s="143">
        <f>'MT_Permitted Sources'!L502</f>
        <v>20200201</v>
      </c>
      <c r="E2710" t="str">
        <f>'MT_Permitted Sources'!P502</f>
        <v>Compressor Engines</v>
      </c>
      <c r="F2710" s="65">
        <f>'MT_Permitted Sources'!Q502</f>
        <v>89.430107256383863</v>
      </c>
      <c r="G2710" s="65">
        <f>'MT_Permitted Sources'!R502</f>
        <v>0</v>
      </c>
      <c r="H2710" s="65">
        <f>'MT_Permitted Sources'!S502</f>
        <v>0</v>
      </c>
      <c r="I2710" s="65">
        <f>'MT_Permitted Sources'!T502</f>
        <v>4.2767728429455678</v>
      </c>
      <c r="J2710" s="65">
        <f>'MT_Permitted Sources'!U502</f>
        <v>0</v>
      </c>
    </row>
    <row r="2711" spans="1:10" x14ac:dyDescent="0.2">
      <c r="A2711" s="143" t="str">
        <f>'MT_Permitted Sources'!A503</f>
        <v>MTDEQ Permitted Sources</v>
      </c>
      <c r="B2711" t="str">
        <f>'MT_Permitted Sources'!B503</f>
        <v>30</v>
      </c>
      <c r="C2711" s="143">
        <f>'MT_Permitted Sources'!D503</f>
        <v>30105</v>
      </c>
      <c r="D2711" s="143">
        <f>'MT_Permitted Sources'!L503</f>
        <v>20200201</v>
      </c>
      <c r="E2711" t="str">
        <f>'MT_Permitted Sources'!P503</f>
        <v>Compressor Engines</v>
      </c>
      <c r="F2711" s="65">
        <f>'MT_Permitted Sources'!Q503</f>
        <v>0</v>
      </c>
      <c r="G2711" s="65">
        <f>'MT_Permitted Sources'!R503</f>
        <v>0</v>
      </c>
      <c r="H2711" s="65">
        <f>'MT_Permitted Sources'!S503</f>
        <v>0</v>
      </c>
      <c r="I2711" s="65">
        <f>'MT_Permitted Sources'!T503</f>
        <v>0</v>
      </c>
      <c r="J2711" s="65">
        <f>'MT_Permitted Sources'!U503</f>
        <v>4.973358226443759</v>
      </c>
    </row>
    <row r="2712" spans="1:10" x14ac:dyDescent="0.2">
      <c r="A2712" s="143" t="str">
        <f>'MT_Permitted Sources'!A504</f>
        <v>MTDEQ Permitted Sources</v>
      </c>
      <c r="B2712" t="str">
        <f>'MT_Permitted Sources'!B504</f>
        <v>30</v>
      </c>
      <c r="C2712" s="143">
        <f>'MT_Permitted Sources'!D504</f>
        <v>30105</v>
      </c>
      <c r="D2712" s="143">
        <f>'MT_Permitted Sources'!L504</f>
        <v>20200201</v>
      </c>
      <c r="E2712" t="str">
        <f>'MT_Permitted Sources'!P504</f>
        <v>Compressor Engines</v>
      </c>
      <c r="F2712" s="65">
        <f>'MT_Permitted Sources'!Q504</f>
        <v>0</v>
      </c>
      <c r="G2712" s="65">
        <f>'MT_Permitted Sources'!R504</f>
        <v>12.135142718410348</v>
      </c>
      <c r="H2712" s="65">
        <f>'MT_Permitted Sources'!S504</f>
        <v>95.210253851941786</v>
      </c>
      <c r="I2712" s="65">
        <f>'MT_Permitted Sources'!T504</f>
        <v>0</v>
      </c>
      <c r="J2712" s="65">
        <f>'MT_Permitted Sources'!U504</f>
        <v>0</v>
      </c>
    </row>
    <row r="2713" spans="1:10" x14ac:dyDescent="0.2">
      <c r="A2713" s="143" t="str">
        <f>'MT_Permitted Sources'!A505</f>
        <v>MTDEQ Permitted Sources</v>
      </c>
      <c r="B2713" t="str">
        <f>'MT_Permitted Sources'!B505</f>
        <v>30</v>
      </c>
      <c r="C2713" s="143">
        <f>'MT_Permitted Sources'!D505</f>
        <v>30105</v>
      </c>
      <c r="D2713" s="143">
        <f>'MT_Permitted Sources'!L505</f>
        <v>20200254</v>
      </c>
      <c r="E2713" t="str">
        <f>'MT_Permitted Sources'!P505</f>
        <v>Compressor Engines</v>
      </c>
      <c r="F2713" s="65">
        <f>'MT_Permitted Sources'!Q505</f>
        <v>9.4056966793169966E-2</v>
      </c>
      <c r="G2713" s="65">
        <f>'MT_Permitted Sources'!R505</f>
        <v>2.69100313713429E-3</v>
      </c>
      <c r="H2713" s="65">
        <f>'MT_Permitted Sources'!S505</f>
        <v>7.304151372221645E-3</v>
      </c>
      <c r="I2713" s="65">
        <f>'MT_Permitted Sources'!T505</f>
        <v>0</v>
      </c>
      <c r="J2713" s="65">
        <f>'MT_Permitted Sources'!U505</f>
        <v>2.562860130604086E-4</v>
      </c>
    </row>
    <row r="2714" spans="1:10" x14ac:dyDescent="0.2">
      <c r="A2714" s="143" t="str">
        <f>'MT_Permitted Sources'!A506</f>
        <v>MTDEQ Permitted Sources</v>
      </c>
      <c r="B2714" t="str">
        <f>'MT_Permitted Sources'!B506</f>
        <v>30</v>
      </c>
      <c r="C2714" s="143">
        <f>'MT_Permitted Sources'!D506</f>
        <v>30105</v>
      </c>
      <c r="D2714" s="143">
        <f>'MT_Permitted Sources'!L506</f>
        <v>10200603</v>
      </c>
      <c r="E2714" t="str">
        <f>'MT_Permitted Sources'!P506</f>
        <v>Process Heaters</v>
      </c>
      <c r="F2714" s="65">
        <f>'MT_Permitted Sources'!Q506</f>
        <v>0.32035751632551074</v>
      </c>
      <c r="G2714" s="65">
        <f>'MT_Permitted Sources'!R506</f>
        <v>1.7683734901168192E-2</v>
      </c>
      <c r="H2714" s="65">
        <f>'MT_Permitted Sources'!S506</f>
        <v>0.26910031371342902</v>
      </c>
      <c r="I2714" s="65">
        <f>'MT_Permitted Sources'!T506</f>
        <v>1.9221450979530644E-3</v>
      </c>
      <c r="J2714" s="65">
        <f>'MT_Permitted Sources'!U506</f>
        <v>2.4347171240738815E-2</v>
      </c>
    </row>
    <row r="2715" spans="1:10" x14ac:dyDescent="0.2">
      <c r="A2715" s="143" t="str">
        <f>'MT_Permitted Sources'!A507</f>
        <v>MTDEQ Permitted Sources</v>
      </c>
      <c r="B2715" t="str">
        <f>'MT_Permitted Sources'!B507</f>
        <v>30</v>
      </c>
      <c r="C2715" s="143">
        <f>'MT_Permitted Sources'!D507</f>
        <v>30105</v>
      </c>
      <c r="D2715" s="143">
        <f>'MT_Permitted Sources'!L507</f>
        <v>20200201</v>
      </c>
      <c r="E2715" t="str">
        <f>'MT_Permitted Sources'!P507</f>
        <v>Compressor Engines</v>
      </c>
      <c r="F2715" s="65">
        <f>'MT_Permitted Sources'!Q507</f>
        <v>89.430107256383863</v>
      </c>
      <c r="G2715" s="65">
        <f>'MT_Permitted Sources'!R507</f>
        <v>0</v>
      </c>
      <c r="H2715" s="65">
        <f>'MT_Permitted Sources'!S507</f>
        <v>0</v>
      </c>
      <c r="I2715" s="65">
        <f>'MT_Permitted Sources'!T507</f>
        <v>4.2767728429455678</v>
      </c>
      <c r="J2715" s="65">
        <f>'MT_Permitted Sources'!U507</f>
        <v>0</v>
      </c>
    </row>
    <row r="2716" spans="1:10" x14ac:dyDescent="0.2">
      <c r="A2716" s="143" t="str">
        <f>'MT_Permitted Sources'!A508</f>
        <v>MTDEQ Permitted Sources</v>
      </c>
      <c r="B2716" t="str">
        <f>'MT_Permitted Sources'!B508</f>
        <v>30</v>
      </c>
      <c r="C2716" s="143">
        <f>'MT_Permitted Sources'!D508</f>
        <v>30105</v>
      </c>
      <c r="D2716" s="143">
        <f>'MT_Permitted Sources'!L508</f>
        <v>20200201</v>
      </c>
      <c r="E2716" t="str">
        <f>'MT_Permitted Sources'!P508</f>
        <v>Compressor Engines</v>
      </c>
      <c r="F2716" s="65">
        <f>'MT_Permitted Sources'!Q508</f>
        <v>0</v>
      </c>
      <c r="G2716" s="65">
        <f>'MT_Permitted Sources'!R508</f>
        <v>0</v>
      </c>
      <c r="H2716" s="65">
        <f>'MT_Permitted Sources'!S508</f>
        <v>0</v>
      </c>
      <c r="I2716" s="65">
        <f>'MT_Permitted Sources'!T508</f>
        <v>0</v>
      </c>
      <c r="J2716" s="65">
        <f>'MT_Permitted Sources'!U508</f>
        <v>4.973358226443759</v>
      </c>
    </row>
    <row r="2717" spans="1:10" x14ac:dyDescent="0.2">
      <c r="A2717" s="143" t="str">
        <f>'MT_Permitted Sources'!A509</f>
        <v>MTDEQ Permitted Sources</v>
      </c>
      <c r="B2717" t="str">
        <f>'MT_Permitted Sources'!B509</f>
        <v>30</v>
      </c>
      <c r="C2717" s="143">
        <f>'MT_Permitted Sources'!D509</f>
        <v>30105</v>
      </c>
      <c r="D2717" s="143">
        <f>'MT_Permitted Sources'!L509</f>
        <v>20200201</v>
      </c>
      <c r="E2717" t="str">
        <f>'MT_Permitted Sources'!P509</f>
        <v>Compressor Engines</v>
      </c>
      <c r="F2717" s="65">
        <f>'MT_Permitted Sources'!Q509</f>
        <v>0</v>
      </c>
      <c r="G2717" s="65">
        <f>'MT_Permitted Sources'!R509</f>
        <v>12.135142718410348</v>
      </c>
      <c r="H2717" s="65">
        <f>'MT_Permitted Sources'!S509</f>
        <v>95.210253851941786</v>
      </c>
      <c r="I2717" s="65">
        <f>'MT_Permitted Sources'!T509</f>
        <v>0</v>
      </c>
      <c r="J2717" s="65">
        <f>'MT_Permitted Sources'!U509</f>
        <v>0</v>
      </c>
    </row>
    <row r="2718" spans="1:10" x14ac:dyDescent="0.2">
      <c r="A2718" s="143" t="str">
        <f>'MT_Permitted Sources'!A510</f>
        <v>MTDEQ Permitted Sources</v>
      </c>
      <c r="B2718" t="str">
        <f>'MT_Permitted Sources'!B510</f>
        <v>30</v>
      </c>
      <c r="C2718" s="143">
        <f>'MT_Permitted Sources'!D510</f>
        <v>30025</v>
      </c>
      <c r="D2718" s="143">
        <f>'MT_Permitted Sources'!L510</f>
        <v>10500106</v>
      </c>
      <c r="E2718" t="str">
        <f>'MT_Permitted Sources'!P510</f>
        <v>Process Heaters</v>
      </c>
      <c r="F2718" s="65">
        <f>'MT_Permitted Sources'!Q510</f>
        <v>4.6131482350873542E-3</v>
      </c>
      <c r="G2718" s="65">
        <f>'MT_Permitted Sources'!R510</f>
        <v>2.562860130604086E-4</v>
      </c>
      <c r="H2718" s="65">
        <f>'MT_Permitted Sources'!S510</f>
        <v>8.9700104571143011E-4</v>
      </c>
      <c r="I2718" s="65">
        <f>'MT_Permitted Sources'!T510</f>
        <v>0</v>
      </c>
      <c r="J2718" s="65">
        <f>'MT_Permitted Sources'!U510</f>
        <v>1.281430065302043E-4</v>
      </c>
    </row>
    <row r="2719" spans="1:10" x14ac:dyDescent="0.2">
      <c r="A2719" s="143" t="str">
        <f>'MT_Permitted Sources'!A511</f>
        <v>MTDEQ Permitted Sources</v>
      </c>
      <c r="B2719" t="str">
        <f>'MT_Permitted Sources'!B511</f>
        <v>30</v>
      </c>
      <c r="C2719" s="143">
        <f>'MT_Permitted Sources'!D511</f>
        <v>30025</v>
      </c>
      <c r="D2719" s="143">
        <f>'MT_Permitted Sources'!L511</f>
        <v>20200202</v>
      </c>
      <c r="E2719" t="str">
        <f>'MT_Permitted Sources'!P511</f>
        <v>Compressor Engines</v>
      </c>
      <c r="F2719" s="65">
        <f>'MT_Permitted Sources'!Q511</f>
        <v>3.0705627224767551</v>
      </c>
      <c r="G2719" s="65">
        <f>'MT_Permitted Sources'!R511</f>
        <v>0</v>
      </c>
      <c r="H2719" s="65">
        <f>'MT_Permitted Sources'!S511</f>
        <v>3.4297475697809179</v>
      </c>
      <c r="I2719" s="65">
        <f>'MT_Permitted Sources'!T511</f>
        <v>0</v>
      </c>
      <c r="J2719" s="65">
        <f>'MT_Permitted Sources'!U511</f>
        <v>0</v>
      </c>
    </row>
    <row r="2720" spans="1:10" x14ac:dyDescent="0.2">
      <c r="A2720" s="143" t="str">
        <f>'MT_Permitted Sources'!A512</f>
        <v>MTDEQ Permitted Sources</v>
      </c>
      <c r="B2720" t="str">
        <f>'MT_Permitted Sources'!B512</f>
        <v>30</v>
      </c>
      <c r="C2720" s="143">
        <f>'MT_Permitted Sources'!D512</f>
        <v>30025</v>
      </c>
      <c r="D2720" s="143">
        <f>'MT_Permitted Sources'!L512</f>
        <v>20200202</v>
      </c>
      <c r="E2720" t="str">
        <f>'MT_Permitted Sources'!P512</f>
        <v>Compressor Engines</v>
      </c>
      <c r="F2720" s="65">
        <f>'MT_Permitted Sources'!Q512</f>
        <v>0</v>
      </c>
      <c r="G2720" s="65">
        <f>'MT_Permitted Sources'!R512</f>
        <v>7.4322943787518497E-2</v>
      </c>
      <c r="H2720" s="65">
        <f>'MT_Permitted Sources'!S512</f>
        <v>0</v>
      </c>
      <c r="I2720" s="65">
        <f>'MT_Permitted Sources'!T512</f>
        <v>3.8442901959061287E-4</v>
      </c>
      <c r="J2720" s="65">
        <f>'MT_Permitted Sources'!U512</f>
        <v>6.407150326510215E-3</v>
      </c>
    </row>
    <row r="2721" spans="1:10" x14ac:dyDescent="0.2">
      <c r="A2721" s="143" t="str">
        <f>'MT_Permitted Sources'!A513</f>
        <v>MTDEQ Permitted Sources</v>
      </c>
      <c r="B2721" t="str">
        <f>'MT_Permitted Sources'!B513</f>
        <v>30</v>
      </c>
      <c r="C2721" s="143">
        <f>'MT_Permitted Sources'!D513</f>
        <v>30025</v>
      </c>
      <c r="D2721" s="143">
        <f>'MT_Permitted Sources'!L513</f>
        <v>20200202</v>
      </c>
      <c r="E2721" t="str">
        <f>'MT_Permitted Sources'!P513</f>
        <v>Compressor Engines</v>
      </c>
      <c r="F2721" s="65">
        <f>'MT_Permitted Sources'!Q513</f>
        <v>0</v>
      </c>
      <c r="G2721" s="65">
        <f>'MT_Permitted Sources'!R513</f>
        <v>1.5934582862030904</v>
      </c>
      <c r="H2721" s="65">
        <f>'MT_Permitted Sources'!S513</f>
        <v>0</v>
      </c>
      <c r="I2721" s="65">
        <f>'MT_Permitted Sources'!T513</f>
        <v>1.1532870587718385E-2</v>
      </c>
      <c r="J2721" s="65">
        <f>'MT_Permitted Sources'!U513</f>
        <v>0.19221450979530644</v>
      </c>
    </row>
    <row r="2722" spans="1:10" x14ac:dyDescent="0.2">
      <c r="A2722" s="143" t="str">
        <f>'MT_Permitted Sources'!A514</f>
        <v>MTDEQ Permitted Sources</v>
      </c>
      <c r="B2722" t="str">
        <f>'MT_Permitted Sources'!B514</f>
        <v>30</v>
      </c>
      <c r="C2722" s="143">
        <f>'MT_Permitted Sources'!D514</f>
        <v>30025</v>
      </c>
      <c r="D2722" s="143">
        <f>'MT_Permitted Sources'!L514</f>
        <v>20200202</v>
      </c>
      <c r="E2722" t="str">
        <f>'MT_Permitted Sources'!P514</f>
        <v>Compressor Engines</v>
      </c>
      <c r="F2722" s="65">
        <f>'MT_Permitted Sources'!Q514</f>
        <v>14.113030024204051</v>
      </c>
      <c r="G2722" s="65">
        <f>'MT_Permitted Sources'!R514</f>
        <v>0</v>
      </c>
      <c r="H2722" s="65">
        <f>'MT_Permitted Sources'!S514</f>
        <v>14.555635968759375</v>
      </c>
      <c r="I2722" s="65">
        <f>'MT_Permitted Sources'!T514</f>
        <v>0</v>
      </c>
      <c r="J2722" s="65">
        <f>'MT_Permitted Sources'!U514</f>
        <v>0</v>
      </c>
    </row>
    <row r="2723" spans="1:10" x14ac:dyDescent="0.2">
      <c r="A2723" s="143" t="str">
        <f>'MT_Permitted Sources'!A515</f>
        <v>MTDEQ Permitted Sources</v>
      </c>
      <c r="B2723" t="str">
        <f>'MT_Permitted Sources'!B515</f>
        <v>30</v>
      </c>
      <c r="C2723" s="143">
        <f>'MT_Permitted Sources'!D515</f>
        <v>30025</v>
      </c>
      <c r="D2723" s="143">
        <f>'MT_Permitted Sources'!L515</f>
        <v>20200202</v>
      </c>
      <c r="E2723" t="str">
        <f>'MT_Permitted Sources'!P515</f>
        <v>Compressor Engines</v>
      </c>
      <c r="F2723" s="65">
        <f>'MT_Permitted Sources'!Q515</f>
        <v>0</v>
      </c>
      <c r="G2723" s="65">
        <f>'MT_Permitted Sources'!R515</f>
        <v>0</v>
      </c>
      <c r="H2723" s="65">
        <f>'MT_Permitted Sources'!S515</f>
        <v>0</v>
      </c>
      <c r="I2723" s="65">
        <f>'MT_Permitted Sources'!T515</f>
        <v>0</v>
      </c>
      <c r="J2723" s="65">
        <f>'MT_Permitted Sources'!U515</f>
        <v>0</v>
      </c>
    </row>
    <row r="2724" spans="1:10" x14ac:dyDescent="0.2">
      <c r="A2724" s="143" t="str">
        <f>'MT_Permitted Sources'!A516</f>
        <v>MTDEQ Permitted Sources</v>
      </c>
      <c r="B2724" t="str">
        <f>'MT_Permitted Sources'!B516</f>
        <v>30</v>
      </c>
      <c r="C2724" s="143">
        <f>'MT_Permitted Sources'!D516</f>
        <v>30025</v>
      </c>
      <c r="D2724" s="143">
        <f>'MT_Permitted Sources'!L516</f>
        <v>20200202</v>
      </c>
      <c r="E2724" t="str">
        <f>'MT_Permitted Sources'!P516</f>
        <v>Compressor Engines</v>
      </c>
      <c r="F2724" s="65">
        <f>'MT_Permitted Sources'!Q516</f>
        <v>0</v>
      </c>
      <c r="G2724" s="65">
        <f>'MT_Permitted Sources'!R516</f>
        <v>0</v>
      </c>
      <c r="H2724" s="65">
        <f>'MT_Permitted Sources'!S516</f>
        <v>0</v>
      </c>
      <c r="I2724" s="65">
        <f>'MT_Permitted Sources'!T516</f>
        <v>0</v>
      </c>
      <c r="J2724" s="65">
        <f>'MT_Permitted Sources'!U516</f>
        <v>0</v>
      </c>
    </row>
    <row r="2725" spans="1:10" x14ac:dyDescent="0.2">
      <c r="A2725" s="143" t="str">
        <f>'MT_Permitted Sources'!A517</f>
        <v>MTDEQ Permitted Sources</v>
      </c>
      <c r="B2725" t="str">
        <f>'MT_Permitted Sources'!B517</f>
        <v>30</v>
      </c>
      <c r="C2725" s="143">
        <f>'MT_Permitted Sources'!D517</f>
        <v>30025</v>
      </c>
      <c r="D2725" s="143">
        <f>'MT_Permitted Sources'!L517</f>
        <v>31000228</v>
      </c>
      <c r="E2725" t="str">
        <f>'MT_Permitted Sources'!P517</f>
        <v>Dehydrator</v>
      </c>
      <c r="F2725" s="65">
        <f>'MT_Permitted Sources'!Q517</f>
        <v>0.1281430065302043</v>
      </c>
      <c r="G2725" s="65">
        <f>'MT_Permitted Sources'!R517</f>
        <v>6.7915793461008275E-3</v>
      </c>
      <c r="H2725" s="65">
        <f>'MT_Permitted Sources'!S517</f>
        <v>2.562860130604086E-2</v>
      </c>
      <c r="I2725" s="65">
        <f>'MT_Permitted Sources'!T517</f>
        <v>7.6885803918122573E-4</v>
      </c>
      <c r="J2725" s="65">
        <f>'MT_Permitted Sources'!U517</f>
        <v>3.8442901959061288E-3</v>
      </c>
    </row>
    <row r="2726" spans="1:10" s="226" customFormat="1" x14ac:dyDescent="0.2">
      <c r="A2726" s="235" t="str">
        <f>'MT_Permitted Sources'!A518</f>
        <v>MTDEQ Permitted Sources</v>
      </c>
      <c r="B2726" s="226" t="str">
        <f>'MT_Permitted Sources'!B518</f>
        <v>30</v>
      </c>
      <c r="C2726" s="235" t="str">
        <f>'MT_Permitted Sources'!D518</f>
        <v>3001702</v>
      </c>
      <c r="D2726" s="235">
        <f>'MT_Permitted Sources'!L518</f>
        <v>31000228</v>
      </c>
      <c r="E2726" s="226" t="str">
        <f>'MT_Permitted Sources'!P518</f>
        <v>Dehydrator</v>
      </c>
      <c r="F2726" s="238">
        <f>'MT_Permitted Sources'!Q518</f>
        <v>6.407150326510215E-2</v>
      </c>
      <c r="G2726" s="238">
        <f>'MT_Permitted Sources'!R518</f>
        <v>3.2035751632551075E-3</v>
      </c>
      <c r="H2726" s="238">
        <f>'MT_Permitted Sources'!S518</f>
        <v>1.281430065302043E-2</v>
      </c>
      <c r="I2726" s="238">
        <f>'MT_Permitted Sources'!T518</f>
        <v>3.8442901959061287E-4</v>
      </c>
      <c r="J2726" s="238">
        <f>'MT_Permitted Sources'!U518</f>
        <v>3.2035751632551075E-3</v>
      </c>
    </row>
    <row r="2727" spans="1:10" s="226" customFormat="1" x14ac:dyDescent="0.2">
      <c r="A2727" s="235" t="str">
        <f>'MT_Permitted Sources'!A519</f>
        <v>MTDEQ Permitted Sources</v>
      </c>
      <c r="B2727" s="226" t="str">
        <f>'MT_Permitted Sources'!B519</f>
        <v>30</v>
      </c>
      <c r="C2727" s="235" t="str">
        <f>'MT_Permitted Sources'!D519</f>
        <v>3001702</v>
      </c>
      <c r="D2727" s="235">
        <f>'MT_Permitted Sources'!L519</f>
        <v>20200201</v>
      </c>
      <c r="E2727" s="226" t="str">
        <f>'MT_Permitted Sources'!P519</f>
        <v>Compressor Engines</v>
      </c>
      <c r="F2727" s="238">
        <f>'MT_Permitted Sources'!Q519</f>
        <v>0</v>
      </c>
      <c r="G2727" s="238">
        <f>'MT_Permitted Sources'!R519</f>
        <v>0</v>
      </c>
      <c r="H2727" s="238">
        <f>'MT_Permitted Sources'!S519</f>
        <v>0</v>
      </c>
      <c r="I2727" s="238">
        <f>'MT_Permitted Sources'!T519</f>
        <v>1.4223873724852678E-2</v>
      </c>
      <c r="J2727" s="238">
        <f>'MT_Permitted Sources'!U519</f>
        <v>0.33189038691322914</v>
      </c>
    </row>
    <row r="2728" spans="1:10" s="226" customFormat="1" x14ac:dyDescent="0.2">
      <c r="A2728" s="235" t="str">
        <f>'MT_Permitted Sources'!A520</f>
        <v>MTDEQ Permitted Sources</v>
      </c>
      <c r="B2728" s="226" t="str">
        <f>'MT_Permitted Sources'!B520</f>
        <v>30</v>
      </c>
      <c r="C2728" s="235" t="str">
        <f>'MT_Permitted Sources'!D520</f>
        <v>3001702</v>
      </c>
      <c r="D2728" s="235">
        <f>'MT_Permitted Sources'!L520</f>
        <v>20200201</v>
      </c>
      <c r="E2728" s="226" t="str">
        <f>'MT_Permitted Sources'!P520</f>
        <v>Compressor Engines</v>
      </c>
      <c r="F2728" s="238">
        <f>'MT_Permitted Sources'!Q520</f>
        <v>10.020783110661977</v>
      </c>
      <c r="G2728" s="238">
        <f>'MT_Permitted Sources'!R520</f>
        <v>0</v>
      </c>
      <c r="H2728" s="238">
        <f>'MT_Permitted Sources'!S520</f>
        <v>1.3198729672611043</v>
      </c>
      <c r="I2728" s="238">
        <f>'MT_Permitted Sources'!T520</f>
        <v>0</v>
      </c>
      <c r="J2728" s="238">
        <f>'MT_Permitted Sources'!U520</f>
        <v>0</v>
      </c>
    </row>
    <row r="2729" spans="1:10" s="226" customFormat="1" x14ac:dyDescent="0.2">
      <c r="A2729" s="235" t="str">
        <f>'MT_Permitted Sources'!A521</f>
        <v>MTDEQ Permitted Sources</v>
      </c>
      <c r="B2729" s="226" t="str">
        <f>'MT_Permitted Sources'!B521</f>
        <v>30</v>
      </c>
      <c r="C2729" s="235" t="str">
        <f>'MT_Permitted Sources'!D521</f>
        <v>3001702</v>
      </c>
      <c r="D2729" s="235">
        <f>'MT_Permitted Sources'!L521</f>
        <v>20200201</v>
      </c>
      <c r="E2729" s="226" t="str">
        <f>'MT_Permitted Sources'!P521</f>
        <v>Compressor Engines</v>
      </c>
      <c r="F2729" s="238">
        <f>'MT_Permitted Sources'!Q521</f>
        <v>0</v>
      </c>
      <c r="G2729" s="238">
        <f>'MT_Permitted Sources'!R521</f>
        <v>0</v>
      </c>
      <c r="H2729" s="238">
        <f>'MT_Permitted Sources'!S521</f>
        <v>0</v>
      </c>
      <c r="I2729" s="238">
        <f>'MT_Permitted Sources'!T521</f>
        <v>1.4992731764033903E-2</v>
      </c>
      <c r="J2729" s="238">
        <f>'MT_Permitted Sources'!U521</f>
        <v>0.34983040782745778</v>
      </c>
    </row>
    <row r="2730" spans="1:10" s="226" customFormat="1" x14ac:dyDescent="0.2">
      <c r="A2730" s="235" t="str">
        <f>'MT_Permitted Sources'!A522</f>
        <v>MTDEQ Permitted Sources</v>
      </c>
      <c r="B2730" s="226" t="str">
        <f>'MT_Permitted Sources'!B522</f>
        <v>30</v>
      </c>
      <c r="C2730" s="235" t="str">
        <f>'MT_Permitted Sources'!D522</f>
        <v>3001702</v>
      </c>
      <c r="D2730" s="235">
        <f>'MT_Permitted Sources'!L522</f>
        <v>20200201</v>
      </c>
      <c r="E2730" s="226" t="str">
        <f>'MT_Permitted Sources'!P522</f>
        <v>Compressor Engines</v>
      </c>
      <c r="F2730" s="238">
        <f>'MT_Permitted Sources'!Q522</f>
        <v>8.2908525225042169</v>
      </c>
      <c r="G2730" s="238">
        <f>'MT_Permitted Sources'!R522</f>
        <v>0</v>
      </c>
      <c r="H2730" s="238">
        <f>'MT_Permitted Sources'!S522</f>
        <v>1.2891186456938553</v>
      </c>
      <c r="I2730" s="238">
        <f>'MT_Permitted Sources'!T522</f>
        <v>0</v>
      </c>
      <c r="J2730" s="238">
        <f>'MT_Permitted Sources'!U522</f>
        <v>0</v>
      </c>
    </row>
    <row r="2731" spans="1:10" s="226" customFormat="1" x14ac:dyDescent="0.2">
      <c r="A2731" s="235" t="str">
        <f>'MT_Permitted Sources'!A523</f>
        <v>MTDEQ Permitted Sources</v>
      </c>
      <c r="B2731" s="226" t="str">
        <f>'MT_Permitted Sources'!B523</f>
        <v>30</v>
      </c>
      <c r="C2731" s="235" t="str">
        <f>'MT_Permitted Sources'!D523</f>
        <v>3002102</v>
      </c>
      <c r="D2731" s="235">
        <f>'MT_Permitted Sources'!L523</f>
        <v>40700809</v>
      </c>
      <c r="E2731" s="226" t="str">
        <f>'MT_Permitted Sources'!P523</f>
        <v>Permitted Tank Losses</v>
      </c>
      <c r="F2731" s="238">
        <f>'MT_Permitted Sources'!Q523</f>
        <v>0</v>
      </c>
      <c r="G2731" s="238">
        <f>'MT_Permitted Sources'!R523</f>
        <v>0</v>
      </c>
      <c r="H2731" s="238">
        <f>'MT_Permitted Sources'!S523</f>
        <v>0</v>
      </c>
      <c r="I2731" s="238">
        <f>'MT_Permitted Sources'!T523</f>
        <v>0</v>
      </c>
      <c r="J2731" s="238">
        <f>'MT_Permitted Sources'!U523</f>
        <v>0</v>
      </c>
    </row>
    <row r="2732" spans="1:10" s="226" customFormat="1" x14ac:dyDescent="0.2">
      <c r="A2732" s="235" t="str">
        <f>'MT_Permitted Sources'!A524</f>
        <v>MTDEQ Permitted Sources</v>
      </c>
      <c r="B2732" s="226" t="str">
        <f>'MT_Permitted Sources'!B524</f>
        <v>30</v>
      </c>
      <c r="C2732" s="235" t="str">
        <f>'MT_Permitted Sources'!D524</f>
        <v>3002102</v>
      </c>
      <c r="D2732" s="235">
        <f>'MT_Permitted Sources'!L524</f>
        <v>40400140</v>
      </c>
      <c r="E2732" s="226" t="str">
        <f>'MT_Permitted Sources'!P524</f>
        <v>Permitted Tank Losses</v>
      </c>
      <c r="F2732" s="238">
        <f>'MT_Permitted Sources'!Q524</f>
        <v>0</v>
      </c>
      <c r="G2732" s="238">
        <f>'MT_Permitted Sources'!R524</f>
        <v>10.046411711968016</v>
      </c>
      <c r="H2732" s="238">
        <f>'MT_Permitted Sources'!S524</f>
        <v>0</v>
      </c>
      <c r="I2732" s="238">
        <f>'MT_Permitted Sources'!T524</f>
        <v>0</v>
      </c>
      <c r="J2732" s="238">
        <f>'MT_Permitted Sources'!U524</f>
        <v>0</v>
      </c>
    </row>
    <row r="2733" spans="1:10" s="226" customFormat="1" x14ac:dyDescent="0.2">
      <c r="A2733" s="235" t="str">
        <f>'MT_Permitted Sources'!A525</f>
        <v>MTDEQ Permitted Sources</v>
      </c>
      <c r="B2733" s="226" t="str">
        <f>'MT_Permitted Sources'!B525</f>
        <v>30</v>
      </c>
      <c r="C2733" s="235" t="str">
        <f>'MT_Permitted Sources'!D525</f>
        <v>3002102</v>
      </c>
      <c r="D2733" s="235">
        <f>'MT_Permitted Sources'!L525</f>
        <v>40301021</v>
      </c>
      <c r="E2733" s="226" t="str">
        <f>'MT_Permitted Sources'!P525</f>
        <v>Permitted Tank Losses</v>
      </c>
      <c r="F2733" s="238">
        <f>'MT_Permitted Sources'!Q525</f>
        <v>0</v>
      </c>
      <c r="G2733" s="238">
        <f>'MT_Permitted Sources'!R525</f>
        <v>0</v>
      </c>
      <c r="H2733" s="238">
        <f>'MT_Permitted Sources'!S525</f>
        <v>0</v>
      </c>
      <c r="I2733" s="238">
        <f>'MT_Permitted Sources'!T525</f>
        <v>0</v>
      </c>
      <c r="J2733" s="238">
        <f>'MT_Permitted Sources'!U525</f>
        <v>0</v>
      </c>
    </row>
    <row r="2734" spans="1:10" s="226" customFormat="1" x14ac:dyDescent="0.2">
      <c r="A2734" s="235" t="str">
        <f>'MT_Permitted Sources'!A526</f>
        <v>MTDEQ Permitted Sources</v>
      </c>
      <c r="B2734" s="226" t="str">
        <f>'MT_Permitted Sources'!B526</f>
        <v>30</v>
      </c>
      <c r="C2734" s="235" t="str">
        <f>'MT_Permitted Sources'!D526</f>
        <v>3002102</v>
      </c>
      <c r="D2734" s="235">
        <f>'MT_Permitted Sources'!L526</f>
        <v>40301021</v>
      </c>
      <c r="E2734" s="226" t="str">
        <f>'MT_Permitted Sources'!P526</f>
        <v>Permitted Tank Losses</v>
      </c>
      <c r="F2734" s="238">
        <f>'MT_Permitted Sources'!Q526</f>
        <v>0</v>
      </c>
      <c r="G2734" s="238">
        <f>'MT_Permitted Sources'!R526</f>
        <v>0.16658590848926558</v>
      </c>
      <c r="H2734" s="238">
        <f>'MT_Permitted Sources'!S526</f>
        <v>0</v>
      </c>
      <c r="I2734" s="238">
        <f>'MT_Permitted Sources'!T526</f>
        <v>0</v>
      </c>
      <c r="J2734" s="238">
        <f>'MT_Permitted Sources'!U526</f>
        <v>0</v>
      </c>
    </row>
    <row r="2735" spans="1:10" s="226" customFormat="1" x14ac:dyDescent="0.2">
      <c r="A2735" s="235" t="str">
        <f>'MT_Permitted Sources'!A527</f>
        <v>MTDEQ Permitted Sources</v>
      </c>
      <c r="B2735" s="226" t="str">
        <f>'MT_Permitted Sources'!B527</f>
        <v>30</v>
      </c>
      <c r="C2735" s="235" t="str">
        <f>'MT_Permitted Sources'!D527</f>
        <v>3002102</v>
      </c>
      <c r="D2735" s="235">
        <f>'MT_Permitted Sources'!L527</f>
        <v>40301021</v>
      </c>
      <c r="E2735" s="226" t="str">
        <f>'MT_Permitted Sources'!P527</f>
        <v>Permitted Tank Losses</v>
      </c>
      <c r="F2735" s="238">
        <f>'MT_Permitted Sources'!Q527</f>
        <v>0</v>
      </c>
      <c r="G2735" s="238">
        <f>'MT_Permitted Sources'!R527</f>
        <v>0.32035751632551074</v>
      </c>
      <c r="H2735" s="238">
        <f>'MT_Permitted Sources'!S527</f>
        <v>0</v>
      </c>
      <c r="I2735" s="238">
        <f>'MT_Permitted Sources'!T527</f>
        <v>0</v>
      </c>
      <c r="J2735" s="238">
        <f>'MT_Permitted Sources'!U527</f>
        <v>0</v>
      </c>
    </row>
    <row r="2736" spans="1:10" s="226" customFormat="1" x14ac:dyDescent="0.2">
      <c r="A2736" s="235" t="str">
        <f>'MT_Permitted Sources'!A528</f>
        <v>MTDEQ Permitted Sources</v>
      </c>
      <c r="B2736" s="226" t="str">
        <f>'MT_Permitted Sources'!B528</f>
        <v>30</v>
      </c>
      <c r="C2736" s="235" t="str">
        <f>'MT_Permitted Sources'!D528</f>
        <v>3002102</v>
      </c>
      <c r="D2736" s="235">
        <f>'MT_Permitted Sources'!L528</f>
        <v>40301021</v>
      </c>
      <c r="E2736" s="226" t="str">
        <f>'MT_Permitted Sources'!P528</f>
        <v>Permitted Tank Losses</v>
      </c>
      <c r="F2736" s="238">
        <f>'MT_Permitted Sources'!Q528</f>
        <v>0</v>
      </c>
      <c r="G2736" s="238">
        <f>'MT_Permitted Sources'!R528</f>
        <v>0.33317181697853115</v>
      </c>
      <c r="H2736" s="238">
        <f>'MT_Permitted Sources'!S528</f>
        <v>0</v>
      </c>
      <c r="I2736" s="238">
        <f>'MT_Permitted Sources'!T528</f>
        <v>0</v>
      </c>
      <c r="J2736" s="238">
        <f>'MT_Permitted Sources'!U528</f>
        <v>0</v>
      </c>
    </row>
    <row r="2737" spans="1:10" s="226" customFormat="1" x14ac:dyDescent="0.2">
      <c r="A2737" s="235" t="str">
        <f>'MT_Permitted Sources'!A529</f>
        <v>MTDEQ Permitted Sources</v>
      </c>
      <c r="B2737" s="226" t="str">
        <f>'MT_Permitted Sources'!B529</f>
        <v>30</v>
      </c>
      <c r="C2737" s="235" t="str">
        <f>'MT_Permitted Sources'!D529</f>
        <v>3002102</v>
      </c>
      <c r="D2737" s="235">
        <f>'MT_Permitted Sources'!L529</f>
        <v>40400116</v>
      </c>
      <c r="E2737" s="226" t="str">
        <f>'MT_Permitted Sources'!P529</f>
        <v>Permitted Tank Losses</v>
      </c>
      <c r="F2737" s="238">
        <f>'MT_Permitted Sources'!Q529</f>
        <v>0</v>
      </c>
      <c r="G2737" s="238">
        <f>'MT_Permitted Sources'!R529</f>
        <v>1.281430065302043</v>
      </c>
      <c r="H2737" s="238">
        <f>'MT_Permitted Sources'!S529</f>
        <v>0</v>
      </c>
      <c r="I2737" s="238">
        <f>'MT_Permitted Sources'!T529</f>
        <v>0</v>
      </c>
      <c r="J2737" s="238">
        <f>'MT_Permitted Sources'!U529</f>
        <v>0</v>
      </c>
    </row>
    <row r="2738" spans="1:10" s="226" customFormat="1" x14ac:dyDescent="0.2">
      <c r="A2738" s="235" t="str">
        <f>'MT_Permitted Sources'!A530</f>
        <v>MTDEQ Permitted Sources</v>
      </c>
      <c r="B2738" s="226" t="str">
        <f>'MT_Permitted Sources'!B530</f>
        <v>30</v>
      </c>
      <c r="C2738" s="235" t="str">
        <f>'MT_Permitted Sources'!D530</f>
        <v>3002102</v>
      </c>
      <c r="D2738" s="235">
        <f>'MT_Permitted Sources'!L530</f>
        <v>40400116</v>
      </c>
      <c r="E2738" s="226" t="str">
        <f>'MT_Permitted Sources'!P530</f>
        <v>Permitted Tank Losses</v>
      </c>
      <c r="F2738" s="238">
        <f>'MT_Permitted Sources'!Q530</f>
        <v>0</v>
      </c>
      <c r="G2738" s="238">
        <f>'MT_Permitted Sources'!R530</f>
        <v>10.981855659638509</v>
      </c>
      <c r="H2738" s="238">
        <f>'MT_Permitted Sources'!S530</f>
        <v>0</v>
      </c>
      <c r="I2738" s="238">
        <f>'MT_Permitted Sources'!T530</f>
        <v>0</v>
      </c>
      <c r="J2738" s="238">
        <f>'MT_Permitted Sources'!U530</f>
        <v>0</v>
      </c>
    </row>
    <row r="2739" spans="1:10" s="226" customFormat="1" x14ac:dyDescent="0.2">
      <c r="A2739" s="235" t="str">
        <f>'MT_Permitted Sources'!A531</f>
        <v>MTDEQ Permitted Sources</v>
      </c>
      <c r="B2739" s="226" t="str">
        <f>'MT_Permitted Sources'!B531</f>
        <v>30</v>
      </c>
      <c r="C2739" s="235" t="str">
        <f>'MT_Permitted Sources'!D531</f>
        <v>3002102</v>
      </c>
      <c r="D2739" s="235">
        <f>'MT_Permitted Sources'!L531</f>
        <v>40700810</v>
      </c>
      <c r="E2739" s="226" t="str">
        <f>'MT_Permitted Sources'!P531</f>
        <v>Permitted Tank Losses</v>
      </c>
      <c r="F2739" s="238">
        <f>'MT_Permitted Sources'!Q531</f>
        <v>0</v>
      </c>
      <c r="G2739" s="238">
        <f>'MT_Permitted Sources'!R531</f>
        <v>0.4741291241617559</v>
      </c>
      <c r="H2739" s="238">
        <f>'MT_Permitted Sources'!S531</f>
        <v>0</v>
      </c>
      <c r="I2739" s="238">
        <f>'MT_Permitted Sources'!T531</f>
        <v>0</v>
      </c>
      <c r="J2739" s="238">
        <f>'MT_Permitted Sources'!U531</f>
        <v>0</v>
      </c>
    </row>
    <row r="2740" spans="1:10" s="226" customFormat="1" x14ac:dyDescent="0.2">
      <c r="A2740" s="235" t="str">
        <f>'MT_Permitted Sources'!A532</f>
        <v>MTDEQ Permitted Sources</v>
      </c>
      <c r="B2740" s="226" t="str">
        <f>'MT_Permitted Sources'!B532</f>
        <v>30</v>
      </c>
      <c r="C2740" s="235" t="str">
        <f>'MT_Permitted Sources'!D532</f>
        <v>3002102</v>
      </c>
      <c r="D2740" s="235">
        <f>'MT_Permitted Sources'!L532</f>
        <v>40400151</v>
      </c>
      <c r="E2740" s="226" t="str">
        <f>'MT_Permitted Sources'!P532</f>
        <v>Permitted Fugitives</v>
      </c>
      <c r="F2740" s="238">
        <f>'MT_Permitted Sources'!Q532</f>
        <v>0</v>
      </c>
      <c r="G2740" s="238">
        <f>'MT_Permitted Sources'!R532</f>
        <v>0.24411242744003919</v>
      </c>
      <c r="H2740" s="238">
        <f>'MT_Permitted Sources'!S532</f>
        <v>0</v>
      </c>
      <c r="I2740" s="238">
        <f>'MT_Permitted Sources'!T532</f>
        <v>0</v>
      </c>
      <c r="J2740" s="238">
        <f>'MT_Permitted Sources'!U532</f>
        <v>0</v>
      </c>
    </row>
    <row r="2741" spans="1:10" s="226" customFormat="1" x14ac:dyDescent="0.2">
      <c r="A2741" s="235" t="str">
        <f>'MT_Permitted Sources'!A533</f>
        <v>MTDEQ Permitted Sources</v>
      </c>
      <c r="B2741" s="226" t="str">
        <f>'MT_Permitted Sources'!B533</f>
        <v>30</v>
      </c>
      <c r="C2741" s="235" t="str">
        <f>'MT_Permitted Sources'!D533</f>
        <v>3002102</v>
      </c>
      <c r="D2741" s="235">
        <f>'MT_Permitted Sources'!L533</f>
        <v>40600135</v>
      </c>
      <c r="E2741" s="226" t="str">
        <f>'MT_Permitted Sources'!P533</f>
        <v>Permitted Tank Losses</v>
      </c>
      <c r="F2741" s="238">
        <f>'MT_Permitted Sources'!Q533</f>
        <v>0</v>
      </c>
      <c r="G2741" s="238">
        <f>'MT_Permitted Sources'!R533</f>
        <v>0.37981587135552553</v>
      </c>
      <c r="H2741" s="238">
        <f>'MT_Permitted Sources'!S533</f>
        <v>0</v>
      </c>
      <c r="I2741" s="238">
        <f>'MT_Permitted Sources'!T533</f>
        <v>0</v>
      </c>
      <c r="J2741" s="238">
        <f>'MT_Permitted Sources'!U533</f>
        <v>0</v>
      </c>
    </row>
    <row r="2742" spans="1:10" s="226" customFormat="1" x14ac:dyDescent="0.2">
      <c r="A2742" s="235" t="str">
        <f>'MT_Permitted Sources'!A534</f>
        <v>MTDEQ Permitted Sources</v>
      </c>
      <c r="B2742" s="226" t="str">
        <f>'MT_Permitted Sources'!B534</f>
        <v>30</v>
      </c>
      <c r="C2742" s="235" t="str">
        <f>'MT_Permitted Sources'!D534</f>
        <v>3002102</v>
      </c>
      <c r="D2742" s="235">
        <f>'MT_Permitted Sources'!L534</f>
        <v>40600131</v>
      </c>
      <c r="E2742" s="226" t="str">
        <f>'MT_Permitted Sources'!P534</f>
        <v>Permitted Tank Losses</v>
      </c>
      <c r="F2742" s="238">
        <f>'MT_Permitted Sources'!Q534</f>
        <v>1.3023173753664663</v>
      </c>
      <c r="G2742" s="238">
        <f>'MT_Permitted Sources'!R534</f>
        <v>0</v>
      </c>
      <c r="H2742" s="238">
        <f>'MT_Permitted Sources'!S534</f>
        <v>3.2577796550173836</v>
      </c>
      <c r="I2742" s="238">
        <f>'MT_Permitted Sources'!T534</f>
        <v>0</v>
      </c>
      <c r="J2742" s="238">
        <f>'MT_Permitted Sources'!U534</f>
        <v>0</v>
      </c>
    </row>
    <row r="2743" spans="1:10" s="226" customFormat="1" x14ac:dyDescent="0.2">
      <c r="A2743" s="235" t="str">
        <f>'MT_Permitted Sources'!A535</f>
        <v>MTDEQ Permitted Sources</v>
      </c>
      <c r="B2743" s="226" t="str">
        <f>'MT_Permitted Sources'!B535</f>
        <v>30</v>
      </c>
      <c r="C2743" s="235" t="str">
        <f>'MT_Permitted Sources'!D535</f>
        <v>3002102</v>
      </c>
      <c r="D2743" s="235">
        <f>'MT_Permitted Sources'!L535</f>
        <v>40600131</v>
      </c>
      <c r="E2743" s="226" t="str">
        <f>'MT_Permitted Sources'!P535</f>
        <v>Permitted Tank Losses</v>
      </c>
      <c r="F2743" s="238">
        <f>'MT_Permitted Sources'!Q535</f>
        <v>0</v>
      </c>
      <c r="G2743" s="238">
        <f>'MT_Permitted Sources'!R535</f>
        <v>6.101016683909557</v>
      </c>
      <c r="H2743" s="238">
        <f>'MT_Permitted Sources'!S535</f>
        <v>0</v>
      </c>
      <c r="I2743" s="238">
        <f>'MT_Permitted Sources'!T535</f>
        <v>0</v>
      </c>
      <c r="J2743" s="238">
        <f>'MT_Permitted Sources'!U535</f>
        <v>0</v>
      </c>
    </row>
    <row r="2744" spans="1:10" s="226" customFormat="1" x14ac:dyDescent="0.2">
      <c r="A2744" s="235" t="str">
        <f>'MT_Permitted Sources'!A536</f>
        <v>MTDEQ Permitted Sources</v>
      </c>
      <c r="B2744" s="226" t="str">
        <f>'MT_Permitted Sources'!B536</f>
        <v>30</v>
      </c>
      <c r="C2744" s="235" t="str">
        <f>'MT_Permitted Sources'!D536</f>
        <v>3002102</v>
      </c>
      <c r="D2744" s="235">
        <f>'MT_Permitted Sources'!L536</f>
        <v>20100202</v>
      </c>
      <c r="E2744" s="226" t="str">
        <f>'MT_Permitted Sources'!P536</f>
        <v>Compressor Engines</v>
      </c>
      <c r="F2744" s="238">
        <f>'MT_Permitted Sources'!Q536</f>
        <v>2.1656168103604524E-2</v>
      </c>
      <c r="G2744" s="238">
        <f>'MT_Permitted Sources'!R536</f>
        <v>2.4347171240738817E-3</v>
      </c>
      <c r="H2744" s="238">
        <f>'MT_Permitted Sources'!S536</f>
        <v>5.279491869044417E-2</v>
      </c>
      <c r="I2744" s="238">
        <f>'MT_Permitted Sources'!T536</f>
        <v>0</v>
      </c>
      <c r="J2744" s="238">
        <f>'MT_Permitted Sources'!U536</f>
        <v>1.281430065302043E-2</v>
      </c>
    </row>
    <row r="2745" spans="1:10" s="226" customFormat="1" x14ac:dyDescent="0.2">
      <c r="A2745" s="235" t="str">
        <f>'MT_Permitted Sources'!A537</f>
        <v>MTDEQ Permitted Sources</v>
      </c>
      <c r="B2745" s="226" t="str">
        <f>'MT_Permitted Sources'!B537</f>
        <v>30</v>
      </c>
      <c r="C2745" s="235" t="str">
        <f>'MT_Permitted Sources'!D537</f>
        <v>3002102</v>
      </c>
      <c r="D2745" s="235">
        <f>'MT_Permitted Sources'!L537</f>
        <v>10200603</v>
      </c>
      <c r="E2745" s="226" t="str">
        <f>'MT_Permitted Sources'!P537</f>
        <v>Process Heaters</v>
      </c>
      <c r="F2745" s="238">
        <f>'MT_Permitted Sources'!Q537</f>
        <v>0.1281430065302043</v>
      </c>
      <c r="G2745" s="238">
        <f>'MT_Permitted Sources'!R537</f>
        <v>1.4095730718322472E-2</v>
      </c>
      <c r="H2745" s="238">
        <f>'MT_Permitted Sources'!S537</f>
        <v>2.562860130604086E-2</v>
      </c>
      <c r="I2745" s="238">
        <f>'MT_Permitted Sources'!T537</f>
        <v>7.6885803918122573E-4</v>
      </c>
      <c r="J2745" s="238">
        <f>'MT_Permitted Sources'!U537</f>
        <v>6.407150326510215E-3</v>
      </c>
    </row>
    <row r="2746" spans="1:10" s="226" customFormat="1" x14ac:dyDescent="0.2">
      <c r="A2746" s="235" t="str">
        <f>'MT_Permitted Sources'!A538</f>
        <v>MTDEQ Permitted Sources</v>
      </c>
      <c r="B2746" s="226" t="str">
        <f>'MT_Permitted Sources'!B538</f>
        <v>30</v>
      </c>
      <c r="C2746" s="235" t="str">
        <f>'MT_Permitted Sources'!D538</f>
        <v>3002102</v>
      </c>
      <c r="D2746" s="235">
        <f>'MT_Permitted Sources'!L538</f>
        <v>20200202</v>
      </c>
      <c r="E2746" s="226" t="str">
        <f>'MT_Permitted Sources'!P538</f>
        <v>Compressor Engines</v>
      </c>
      <c r="F2746" s="238">
        <f>'MT_Permitted Sources'!Q538</f>
        <v>0.67851721957743172</v>
      </c>
      <c r="G2746" s="238">
        <f>'MT_Permitted Sources'!R538</f>
        <v>3.5232919645479668</v>
      </c>
      <c r="H2746" s="238">
        <f>'MT_Permitted Sources'!S538</f>
        <v>6.4833954153956865</v>
      </c>
      <c r="I2746" s="238">
        <f>'MT_Permitted Sources'!T538</f>
        <v>1.1532870587718385E-2</v>
      </c>
      <c r="J2746" s="238">
        <f>'MT_Permitted Sources'!U538</f>
        <v>0.19221450979530644</v>
      </c>
    </row>
    <row r="2747" spans="1:10" s="226" customFormat="1" x14ac:dyDescent="0.2">
      <c r="A2747" s="235" t="str">
        <f>'MT_Permitted Sources'!A539</f>
        <v>MTDEQ Permitted Sources</v>
      </c>
      <c r="B2747" s="226" t="str">
        <f>'MT_Permitted Sources'!B539</f>
        <v>30</v>
      </c>
      <c r="C2747" s="235" t="str">
        <f>'MT_Permitted Sources'!D539</f>
        <v>3002102</v>
      </c>
      <c r="D2747" s="235">
        <f>'MT_Permitted Sources'!L539</f>
        <v>20200202</v>
      </c>
      <c r="E2747" s="226" t="str">
        <f>'MT_Permitted Sources'!P539</f>
        <v>Compressor Engines</v>
      </c>
      <c r="F2747" s="238">
        <f>'MT_Permitted Sources'!Q539</f>
        <v>5.9202069016954386</v>
      </c>
      <c r="G2747" s="238">
        <f>'MT_Permitted Sources'!R539</f>
        <v>1.819630692728901</v>
      </c>
      <c r="H2747" s="238">
        <f>'MT_Permitted Sources'!S539</f>
        <v>6.4968504310813584</v>
      </c>
      <c r="I2747" s="238">
        <f>'MT_Permitted Sources'!T539</f>
        <v>6.1508643134498059E-3</v>
      </c>
      <c r="J2747" s="238">
        <f>'MT_Permitted Sources'!U539</f>
        <v>0.10251440522416344</v>
      </c>
    </row>
    <row r="2748" spans="1:10" s="226" customFormat="1" x14ac:dyDescent="0.2">
      <c r="A2748" s="235" t="str">
        <f>'MT_Permitted Sources'!A540</f>
        <v>MTDEQ Permitted Sources</v>
      </c>
      <c r="B2748" s="226" t="str">
        <f>'MT_Permitted Sources'!B540</f>
        <v>30</v>
      </c>
      <c r="C2748" s="235" t="str">
        <f>'MT_Permitted Sources'!D540</f>
        <v>3002102</v>
      </c>
      <c r="D2748" s="235">
        <f>'MT_Permitted Sources'!L540</f>
        <v>20200202</v>
      </c>
      <c r="E2748" s="226" t="str">
        <f>'MT_Permitted Sources'!P540</f>
        <v>Compressor Engines</v>
      </c>
      <c r="F2748" s="238">
        <f>'MT_Permitted Sources'!Q540</f>
        <v>3.1651322612960464</v>
      </c>
      <c r="G2748" s="238">
        <f>'MT_Permitted Sources'!R540</f>
        <v>0.9482582483235118</v>
      </c>
      <c r="H2748" s="238">
        <f>'MT_Permitted Sources'!S540</f>
        <v>3.4726754769685364</v>
      </c>
      <c r="I2748" s="238">
        <f>'MT_Permitted Sources'!T540</f>
        <v>3.0754321567249029E-3</v>
      </c>
      <c r="J2748" s="238">
        <f>'MT_Permitted Sources'!U540</f>
        <v>5.125720261208172E-2</v>
      </c>
    </row>
    <row r="2749" spans="1:10" s="226" customFormat="1" x14ac:dyDescent="0.2">
      <c r="A2749" s="235" t="str">
        <f>'MT_Permitted Sources'!A541</f>
        <v>MTDEQ Permitted Sources</v>
      </c>
      <c r="B2749" s="226" t="str">
        <f>'MT_Permitted Sources'!B541</f>
        <v>30</v>
      </c>
      <c r="C2749" s="235" t="str">
        <f>'MT_Permitted Sources'!D541</f>
        <v>3002502</v>
      </c>
      <c r="D2749" s="235">
        <f>'MT_Permitted Sources'!L541</f>
        <v>31000205</v>
      </c>
      <c r="E2749" s="226" t="str">
        <f>'MT_Permitted Sources'!P541</f>
        <v>Natural Gas Production, Flares</v>
      </c>
      <c r="F2749" s="238">
        <f>'MT_Permitted Sources'!Q541</f>
        <v>16.338233332601046</v>
      </c>
      <c r="G2749" s="238">
        <f>'MT_Permitted Sources'!R541</f>
        <v>33.637539214178631</v>
      </c>
      <c r="H2749" s="238">
        <f>'MT_Permitted Sources'!S541</f>
        <v>88.899210780329227</v>
      </c>
      <c r="I2749" s="238">
        <f>'MT_Permitted Sources'!T541</f>
        <v>2.4347171240738815E-2</v>
      </c>
      <c r="J2749" s="238">
        <f>'MT_Permitted Sources'!U541</f>
        <v>1.7940020914228602E-3</v>
      </c>
    </row>
    <row r="2750" spans="1:10" s="226" customFormat="1" x14ac:dyDescent="0.2">
      <c r="A2750" s="235" t="str">
        <f>'MT_Permitted Sources'!A542</f>
        <v>MTDEQ Permitted Sources</v>
      </c>
      <c r="B2750" s="226" t="str">
        <f>'MT_Permitted Sources'!B542</f>
        <v>30</v>
      </c>
      <c r="C2750" s="235" t="str">
        <f>'MT_Permitted Sources'!D542</f>
        <v>3002502</v>
      </c>
      <c r="D2750" s="235">
        <f>'MT_Permitted Sources'!L542</f>
        <v>31000404</v>
      </c>
      <c r="E2750" s="226" t="str">
        <f>'MT_Permitted Sources'!P542</f>
        <v>Process Heaters</v>
      </c>
      <c r="F2750" s="238">
        <f>'MT_Permitted Sources'!Q542</f>
        <v>0.9867011502825731</v>
      </c>
      <c r="G2750" s="238">
        <f>'MT_Permitted Sources'!R542</f>
        <v>3.8827330978651903E-2</v>
      </c>
      <c r="H2750" s="238">
        <f>'MT_Permitted Sources'!S542</f>
        <v>0.59202069016954384</v>
      </c>
      <c r="I2750" s="238">
        <f>'MT_Permitted Sources'!T542</f>
        <v>1.0642276692333468</v>
      </c>
      <c r="J2750" s="238">
        <f>'MT_Permitted Sources'!U542</f>
        <v>5.3563776729625388E-2</v>
      </c>
    </row>
    <row r="2751" spans="1:10" s="226" customFormat="1" x14ac:dyDescent="0.2">
      <c r="A2751" s="235" t="str">
        <f>'MT_Permitted Sources'!A543</f>
        <v>MTDEQ Permitted Sources</v>
      </c>
      <c r="B2751" s="226" t="str">
        <f>'MT_Permitted Sources'!B543</f>
        <v>30</v>
      </c>
      <c r="C2751" s="235" t="str">
        <f>'MT_Permitted Sources'!D543</f>
        <v>3002502</v>
      </c>
      <c r="D2751" s="235">
        <f>'MT_Permitted Sources'!L543</f>
        <v>31000404</v>
      </c>
      <c r="E2751" s="226" t="str">
        <f>'MT_Permitted Sources'!P543</f>
        <v>Process Heaters</v>
      </c>
      <c r="F2751" s="238">
        <f>'MT_Permitted Sources'!Q543</f>
        <v>5.8305067971242952</v>
      </c>
      <c r="G2751" s="238">
        <f>'MT_Permitted Sources'!R543</f>
        <v>0.32074194534510136</v>
      </c>
      <c r="H2751" s="238">
        <f>'MT_Permitted Sources'!S543</f>
        <v>4.8976257095844087</v>
      </c>
      <c r="I2751" s="238">
        <f>'MT_Permitted Sources'!T543</f>
        <v>3.4983040782745771E-2</v>
      </c>
      <c r="J2751" s="238">
        <f>'MT_Permitted Sources'!U543</f>
        <v>0.44311851658144646</v>
      </c>
    </row>
    <row r="2752" spans="1:10" s="226" customFormat="1" x14ac:dyDescent="0.2">
      <c r="A2752" s="235" t="str">
        <f>'MT_Permitted Sources'!A544</f>
        <v>MTDEQ Permitted Sources</v>
      </c>
      <c r="B2752" s="226" t="str">
        <f>'MT_Permitted Sources'!B544</f>
        <v>30</v>
      </c>
      <c r="C2752" s="235" t="str">
        <f>'MT_Permitted Sources'!D544</f>
        <v>3002502</v>
      </c>
      <c r="D2752" s="235">
        <f>'MT_Permitted Sources'!L544</f>
        <v>31000227</v>
      </c>
      <c r="E2752" s="226" t="str">
        <f>'MT_Permitted Sources'!P544</f>
        <v>Dehydrator</v>
      </c>
      <c r="F2752" s="238">
        <f>'MT_Permitted Sources'!Q544</f>
        <v>0</v>
      </c>
      <c r="G2752" s="238">
        <f>'MT_Permitted Sources'!R544</f>
        <v>4.6515911370464159E-2</v>
      </c>
      <c r="H2752" s="238">
        <f>'MT_Permitted Sources'!S544</f>
        <v>0</v>
      </c>
      <c r="I2752" s="238">
        <f>'MT_Permitted Sources'!T544</f>
        <v>0</v>
      </c>
      <c r="J2752" s="238">
        <f>'MT_Permitted Sources'!U544</f>
        <v>0</v>
      </c>
    </row>
    <row r="2753" spans="1:10" s="226" customFormat="1" x14ac:dyDescent="0.2">
      <c r="A2753" s="235" t="str">
        <f>'MT_Permitted Sources'!A545</f>
        <v>MTDEQ Permitted Sources</v>
      </c>
      <c r="B2753" s="226" t="str">
        <f>'MT_Permitted Sources'!B545</f>
        <v>30</v>
      </c>
      <c r="C2753" s="235" t="str">
        <f>'MT_Permitted Sources'!D545</f>
        <v>3002502</v>
      </c>
      <c r="D2753" s="235">
        <f>'MT_Permitted Sources'!L545</f>
        <v>31000205</v>
      </c>
      <c r="E2753" s="226" t="str">
        <f>'MT_Permitted Sources'!P545</f>
        <v>Natural Gas Production, Flares</v>
      </c>
      <c r="F2753" s="238">
        <f>'MT_Permitted Sources'!Q545</f>
        <v>1.0892155555067364</v>
      </c>
      <c r="G2753" s="238">
        <f>'MT_Permitted Sources'!R545</f>
        <v>2.2425026142785751</v>
      </c>
      <c r="H2753" s="238">
        <f>'MT_Permitted Sources'!S545</f>
        <v>5.9266140520219484</v>
      </c>
      <c r="I2753" s="238">
        <f>'MT_Permitted Sources'!T545</f>
        <v>1.625878466855232</v>
      </c>
      <c r="J2753" s="238">
        <f>'MT_Permitted Sources'!U545</f>
        <v>0.12173585620369408</v>
      </c>
    </row>
    <row r="2754" spans="1:10" s="226" customFormat="1" x14ac:dyDescent="0.2">
      <c r="A2754" s="235" t="str">
        <f>'MT_Permitted Sources'!A546</f>
        <v>MTDEQ Permitted Sources</v>
      </c>
      <c r="B2754" s="226" t="str">
        <f>'MT_Permitted Sources'!B546</f>
        <v>30</v>
      </c>
      <c r="C2754" s="235" t="str">
        <f>'MT_Permitted Sources'!D546</f>
        <v>3002502</v>
      </c>
      <c r="D2754" s="235">
        <f>'MT_Permitted Sources'!L546</f>
        <v>31000205</v>
      </c>
      <c r="E2754" s="226" t="str">
        <f>'MT_Permitted Sources'!P546</f>
        <v>Natural Gas Production, Flares</v>
      </c>
      <c r="F2754" s="238">
        <f>'MT_Permitted Sources'!Q546</f>
        <v>1.3070586666080839</v>
      </c>
      <c r="G2754" s="238">
        <f>'MT_Permitted Sources'!R546</f>
        <v>2.6910031371342904</v>
      </c>
      <c r="H2754" s="238">
        <f>'MT_Permitted Sources'!S546</f>
        <v>7.1119368624263384</v>
      </c>
      <c r="I2754" s="238">
        <f>'MT_Permitted Sources'!T546</f>
        <v>4.2921500037291924</v>
      </c>
      <c r="J2754" s="238">
        <f>'MT_Permitted Sources'!U546</f>
        <v>0.14608302744443291</v>
      </c>
    </row>
    <row r="2755" spans="1:10" s="226" customFormat="1" x14ac:dyDescent="0.2">
      <c r="A2755" s="235" t="str">
        <f>'MT_Permitted Sources'!A547</f>
        <v>MTDEQ Permitted Sources</v>
      </c>
      <c r="B2755" s="226" t="str">
        <f>'MT_Permitted Sources'!B547</f>
        <v>30</v>
      </c>
      <c r="C2755" s="235" t="str">
        <f>'MT_Permitted Sources'!D547</f>
        <v>3002502</v>
      </c>
      <c r="D2755" s="235">
        <f>'MT_Permitted Sources'!L547</f>
        <v>31000205</v>
      </c>
      <c r="E2755" s="226" t="str">
        <f>'MT_Permitted Sources'!P547</f>
        <v>Natural Gas Production, Flares</v>
      </c>
      <c r="F2755" s="238">
        <f>'MT_Permitted Sources'!Q547</f>
        <v>16.338233332601046</v>
      </c>
      <c r="G2755" s="238">
        <f>'MT_Permitted Sources'!R547</f>
        <v>33.637539214178631</v>
      </c>
      <c r="H2755" s="238">
        <f>'MT_Permitted Sources'!S547</f>
        <v>88.899210780329227</v>
      </c>
      <c r="I2755" s="238">
        <f>'MT_Permitted Sources'!T547</f>
        <v>2.4347171240738815E-2</v>
      </c>
      <c r="J2755" s="238">
        <f>'MT_Permitted Sources'!U547</f>
        <v>1.7940020914228602E-3</v>
      </c>
    </row>
    <row r="2756" spans="1:10" s="226" customFormat="1" x14ac:dyDescent="0.2">
      <c r="A2756" s="235" t="str">
        <f>'MT_Permitted Sources'!A548</f>
        <v>MTDEQ Permitted Sources</v>
      </c>
      <c r="B2756" s="226" t="str">
        <f>'MT_Permitted Sources'!B548</f>
        <v>30</v>
      </c>
      <c r="C2756" s="235" t="str">
        <f>'MT_Permitted Sources'!D548</f>
        <v>3002502</v>
      </c>
      <c r="D2756" s="235">
        <f>'MT_Permitted Sources'!L548</f>
        <v>40781602</v>
      </c>
      <c r="E2756" s="226" t="str">
        <f>'MT_Permitted Sources'!P548</f>
        <v>Permitted Tank Losses</v>
      </c>
      <c r="F2756" s="238">
        <f>'MT_Permitted Sources'!Q548</f>
        <v>0</v>
      </c>
      <c r="G2756" s="238">
        <f>'MT_Permitted Sources'!R548</f>
        <v>1.4364831032035901</v>
      </c>
      <c r="H2756" s="238">
        <f>'MT_Permitted Sources'!S548</f>
        <v>0</v>
      </c>
      <c r="I2756" s="238">
        <f>'MT_Permitted Sources'!T548</f>
        <v>0</v>
      </c>
      <c r="J2756" s="238">
        <f>'MT_Permitted Sources'!U548</f>
        <v>0</v>
      </c>
    </row>
    <row r="2757" spans="1:10" s="226" customFormat="1" x14ac:dyDescent="0.2">
      <c r="A2757" s="235" t="str">
        <f>'MT_Permitted Sources'!A549</f>
        <v>MTDEQ Permitted Sources</v>
      </c>
      <c r="B2757" s="226" t="str">
        <f>'MT_Permitted Sources'!B549</f>
        <v>30</v>
      </c>
      <c r="C2757" s="235" t="str">
        <f>'MT_Permitted Sources'!D549</f>
        <v>3002502</v>
      </c>
      <c r="D2757" s="235">
        <f>'MT_Permitted Sources'!L549</f>
        <v>40301008</v>
      </c>
      <c r="E2757" s="226" t="str">
        <f>'MT_Permitted Sources'!P549</f>
        <v>Permitted Tank Losses</v>
      </c>
      <c r="F2757" s="238">
        <f>'MT_Permitted Sources'!Q549</f>
        <v>0</v>
      </c>
      <c r="G2757" s="238">
        <f>'MT_Permitted Sources'!R549</f>
        <v>0.25154472181879106</v>
      </c>
      <c r="H2757" s="238">
        <f>'MT_Permitted Sources'!S549</f>
        <v>0</v>
      </c>
      <c r="I2757" s="238">
        <f>'MT_Permitted Sources'!T549</f>
        <v>0</v>
      </c>
      <c r="J2757" s="238">
        <f>'MT_Permitted Sources'!U549</f>
        <v>0</v>
      </c>
    </row>
    <row r="2758" spans="1:10" s="226" customFormat="1" x14ac:dyDescent="0.2">
      <c r="A2758" s="235" t="str">
        <f>'MT_Permitted Sources'!A550</f>
        <v>MTDEQ Permitted Sources</v>
      </c>
      <c r="B2758" s="226" t="str">
        <f>'MT_Permitted Sources'!B550</f>
        <v>30</v>
      </c>
      <c r="C2758" s="235" t="str">
        <f>'MT_Permitted Sources'!D550</f>
        <v>3002502</v>
      </c>
      <c r="D2758" s="235">
        <f>'MT_Permitted Sources'!L550</f>
        <v>40781605</v>
      </c>
      <c r="E2758" s="226" t="str">
        <f>'MT_Permitted Sources'!P550</f>
        <v>Permitted Tank Losses</v>
      </c>
      <c r="F2758" s="238">
        <f>'MT_Permitted Sources'!Q550</f>
        <v>0</v>
      </c>
      <c r="G2758" s="238">
        <f>'MT_Permitted Sources'!R550</f>
        <v>6.7476262948609671</v>
      </c>
      <c r="H2758" s="238">
        <f>'MT_Permitted Sources'!S550</f>
        <v>0</v>
      </c>
      <c r="I2758" s="238">
        <f>'MT_Permitted Sources'!T550</f>
        <v>0</v>
      </c>
      <c r="J2758" s="238">
        <f>'MT_Permitted Sources'!U550</f>
        <v>0</v>
      </c>
    </row>
    <row r="2759" spans="1:10" s="226" customFormat="1" x14ac:dyDescent="0.2">
      <c r="A2759" s="235" t="str">
        <f>'MT_Permitted Sources'!A551</f>
        <v>MTDEQ Permitted Sources</v>
      </c>
      <c r="B2759" s="226" t="str">
        <f>'MT_Permitted Sources'!B551</f>
        <v>30</v>
      </c>
      <c r="C2759" s="235" t="str">
        <f>'MT_Permitted Sources'!D551</f>
        <v>3002502</v>
      </c>
      <c r="D2759" s="235">
        <f>'MT_Permitted Sources'!L551</f>
        <v>40781604</v>
      </c>
      <c r="E2759" s="226" t="str">
        <f>'MT_Permitted Sources'!P551</f>
        <v>Permitted Tank Losses</v>
      </c>
      <c r="F2759" s="238">
        <f>'MT_Permitted Sources'!Q551</f>
        <v>0</v>
      </c>
      <c r="G2759" s="238">
        <f>'MT_Permitted Sources'!R551</f>
        <v>21.220481881401831</v>
      </c>
      <c r="H2759" s="238">
        <f>'MT_Permitted Sources'!S551</f>
        <v>0</v>
      </c>
      <c r="I2759" s="238">
        <f>'MT_Permitted Sources'!T551</f>
        <v>0</v>
      </c>
      <c r="J2759" s="238">
        <f>'MT_Permitted Sources'!U551</f>
        <v>0</v>
      </c>
    </row>
    <row r="2760" spans="1:10" s="226" customFormat="1" x14ac:dyDescent="0.2">
      <c r="A2760" s="235" t="str">
        <f>'MT_Permitted Sources'!A552</f>
        <v>MTDEQ Permitted Sources</v>
      </c>
      <c r="B2760" s="226" t="str">
        <f>'MT_Permitted Sources'!B552</f>
        <v>30</v>
      </c>
      <c r="C2760" s="235" t="str">
        <f>'MT_Permitted Sources'!D552</f>
        <v>3002502</v>
      </c>
      <c r="D2760" s="235">
        <f>'MT_Permitted Sources'!L552</f>
        <v>40400302</v>
      </c>
      <c r="E2760" s="226" t="str">
        <f>'MT_Permitted Sources'!P552</f>
        <v>Permitted Tank Losses</v>
      </c>
      <c r="F2760" s="238">
        <f>'MT_Permitted Sources'!Q552</f>
        <v>0</v>
      </c>
      <c r="G2760" s="238">
        <f>'MT_Permitted Sources'!R552</f>
        <v>1.2942443659550633E-2</v>
      </c>
      <c r="H2760" s="238">
        <f>'MT_Permitted Sources'!S552</f>
        <v>0</v>
      </c>
      <c r="I2760" s="238">
        <f>'MT_Permitted Sources'!T552</f>
        <v>0</v>
      </c>
      <c r="J2760" s="238">
        <f>'MT_Permitted Sources'!U552</f>
        <v>0</v>
      </c>
    </row>
    <row r="2761" spans="1:10" s="226" customFormat="1" x14ac:dyDescent="0.2">
      <c r="A2761" s="235" t="str">
        <f>'MT_Permitted Sources'!A553</f>
        <v>MTDEQ Permitted Sources</v>
      </c>
      <c r="B2761" s="226" t="str">
        <f>'MT_Permitted Sources'!B553</f>
        <v>30</v>
      </c>
      <c r="C2761" s="235" t="str">
        <f>'MT_Permitted Sources'!D553</f>
        <v>3002502</v>
      </c>
      <c r="D2761" s="235">
        <f>'MT_Permitted Sources'!L553</f>
        <v>31000207</v>
      </c>
      <c r="E2761" s="226" t="str">
        <f>'MT_Permitted Sources'!P553</f>
        <v>Permitted Fugitives</v>
      </c>
      <c r="F2761" s="238">
        <f>'MT_Permitted Sources'!Q553</f>
        <v>0</v>
      </c>
      <c r="G2761" s="238">
        <f>'MT_Permitted Sources'!R553</f>
        <v>13.902619207481454</v>
      </c>
      <c r="H2761" s="238">
        <f>'MT_Permitted Sources'!S553</f>
        <v>0</v>
      </c>
      <c r="I2761" s="238">
        <f>'MT_Permitted Sources'!T553</f>
        <v>0</v>
      </c>
      <c r="J2761" s="238">
        <f>'MT_Permitted Sources'!U553</f>
        <v>0</v>
      </c>
    </row>
    <row r="2762" spans="1:10" s="226" customFormat="1" x14ac:dyDescent="0.2">
      <c r="A2762" s="235" t="str">
        <f>'MT_Permitted Sources'!A554</f>
        <v>MTDEQ Permitted Sources</v>
      </c>
      <c r="B2762" s="226" t="str">
        <f>'MT_Permitted Sources'!B554</f>
        <v>30</v>
      </c>
      <c r="C2762" s="235" t="str">
        <f>'MT_Permitted Sources'!D554</f>
        <v>3002502</v>
      </c>
      <c r="D2762" s="235">
        <f>'MT_Permitted Sources'!L554</f>
        <v>20200253</v>
      </c>
      <c r="E2762" s="226" t="str">
        <f>'MT_Permitted Sources'!P554</f>
        <v>Compressor Engines</v>
      </c>
      <c r="F2762" s="238">
        <f>'MT_Permitted Sources'!Q554</f>
        <v>0</v>
      </c>
      <c r="G2762" s="238">
        <f>'MT_Permitted Sources'!R554</f>
        <v>0</v>
      </c>
      <c r="H2762" s="238">
        <f>'MT_Permitted Sources'!S554</f>
        <v>0</v>
      </c>
      <c r="I2762" s="238">
        <f>'MT_Permitted Sources'!T554</f>
        <v>9.4825824832351184E-3</v>
      </c>
      <c r="J2762" s="238">
        <f>'MT_Permitted Sources'!U554</f>
        <v>0.15377160783624516</v>
      </c>
    </row>
    <row r="2763" spans="1:10" s="226" customFormat="1" x14ac:dyDescent="0.2">
      <c r="A2763" s="235" t="str">
        <f>'MT_Permitted Sources'!A555</f>
        <v>MTDEQ Permitted Sources</v>
      </c>
      <c r="B2763" s="226" t="str">
        <f>'MT_Permitted Sources'!B555</f>
        <v>30</v>
      </c>
      <c r="C2763" s="235" t="str">
        <f>'MT_Permitted Sources'!D555</f>
        <v>3002502</v>
      </c>
      <c r="D2763" s="235">
        <f>'MT_Permitted Sources'!L555</f>
        <v>20200253</v>
      </c>
      <c r="E2763" s="226" t="str">
        <f>'MT_Permitted Sources'!P555</f>
        <v>Compressor Engines</v>
      </c>
      <c r="F2763" s="238">
        <f>'MT_Permitted Sources'!Q555</f>
        <v>1.7773435005739335</v>
      </c>
      <c r="G2763" s="238">
        <f>'MT_Permitted Sources'!R555</f>
        <v>4.8745599684089713</v>
      </c>
      <c r="H2763" s="238">
        <f>'MT_Permitted Sources'!S555</f>
        <v>3.2548323658671889</v>
      </c>
      <c r="I2763" s="238">
        <f>'MT_Permitted Sources'!T555</f>
        <v>0</v>
      </c>
      <c r="J2763" s="238">
        <f>'MT_Permitted Sources'!U555</f>
        <v>0</v>
      </c>
    </row>
    <row r="2764" spans="1:10" s="226" customFormat="1" x14ac:dyDescent="0.2">
      <c r="A2764" s="235" t="str">
        <f>'MT_Permitted Sources'!A556</f>
        <v>MTDEQ Permitted Sources</v>
      </c>
      <c r="B2764" s="226" t="str">
        <f>'MT_Permitted Sources'!B556</f>
        <v>30</v>
      </c>
      <c r="C2764" s="235" t="str">
        <f>'MT_Permitted Sources'!D556</f>
        <v>3002502</v>
      </c>
      <c r="D2764" s="235">
        <f>'MT_Permitted Sources'!L556</f>
        <v>20200253</v>
      </c>
      <c r="E2764" s="226" t="str">
        <f>'MT_Permitted Sources'!P556</f>
        <v>Compressor Engines</v>
      </c>
      <c r="F2764" s="238">
        <f>'MT_Permitted Sources'!Q556</f>
        <v>0</v>
      </c>
      <c r="G2764" s="238">
        <f>'MT_Permitted Sources'!R556</f>
        <v>0</v>
      </c>
      <c r="H2764" s="238">
        <f>'MT_Permitted Sources'!S556</f>
        <v>0</v>
      </c>
      <c r="I2764" s="238">
        <f>'MT_Permitted Sources'!T556</f>
        <v>2.921660548888658E-2</v>
      </c>
      <c r="J2764" s="238">
        <f>'MT_Permitted Sources'!U556</f>
        <v>0.4741291241617559</v>
      </c>
    </row>
    <row r="2765" spans="1:10" s="226" customFormat="1" x14ac:dyDescent="0.2">
      <c r="A2765" s="235" t="str">
        <f>'MT_Permitted Sources'!A557</f>
        <v>MTDEQ Permitted Sources</v>
      </c>
      <c r="B2765" s="226" t="str">
        <f>'MT_Permitted Sources'!B557</f>
        <v>30</v>
      </c>
      <c r="C2765" s="235" t="str">
        <f>'MT_Permitted Sources'!D557</f>
        <v>3002502</v>
      </c>
      <c r="D2765" s="235">
        <f>'MT_Permitted Sources'!L557</f>
        <v>20200253</v>
      </c>
      <c r="E2765" s="226" t="str">
        <f>'MT_Permitted Sources'!P557</f>
        <v>Compressor Engines</v>
      </c>
      <c r="F2765" s="238">
        <f>'MT_Permitted Sources'!Q557</f>
        <v>14.967103162727861</v>
      </c>
      <c r="G2765" s="238">
        <f>'MT_Permitted Sources'!R557</f>
        <v>14.624833192285687</v>
      </c>
      <c r="H2765" s="238">
        <f>'MT_Permitted Sources'!S557</f>
        <v>17.030205567864151</v>
      </c>
      <c r="I2765" s="238">
        <f>'MT_Permitted Sources'!T557</f>
        <v>0</v>
      </c>
      <c r="J2765" s="238">
        <f>'MT_Permitted Sources'!U557</f>
        <v>0</v>
      </c>
    </row>
    <row r="2766" spans="1:10" s="226" customFormat="1" x14ac:dyDescent="0.2">
      <c r="A2766" s="235" t="str">
        <f>'MT_Permitted Sources'!A558</f>
        <v>MTDEQ Permitted Sources</v>
      </c>
      <c r="B2766" s="226" t="str">
        <f>'MT_Permitted Sources'!B558</f>
        <v>30</v>
      </c>
      <c r="C2766" s="235" t="str">
        <f>'MT_Permitted Sources'!D558</f>
        <v>3002502</v>
      </c>
      <c r="D2766" s="235">
        <f>'MT_Permitted Sources'!L558</f>
        <v>20200253</v>
      </c>
      <c r="E2766" s="226" t="str">
        <f>'MT_Permitted Sources'!P558</f>
        <v>Compressor Engines</v>
      </c>
      <c r="F2766" s="238">
        <f>'MT_Permitted Sources'!Q558</f>
        <v>0</v>
      </c>
      <c r="G2766" s="238">
        <f>'MT_Permitted Sources'!R558</f>
        <v>0</v>
      </c>
      <c r="H2766" s="238">
        <f>'MT_Permitted Sources'!S558</f>
        <v>0</v>
      </c>
      <c r="I2766" s="238">
        <f>'MT_Permitted Sources'!T558</f>
        <v>3.2035751632551075E-3</v>
      </c>
      <c r="J2766" s="238">
        <f>'MT_Permitted Sources'!U558</f>
        <v>5.125720261208172E-2</v>
      </c>
    </row>
    <row r="2767" spans="1:10" s="226" customFormat="1" x14ac:dyDescent="0.2">
      <c r="A2767" s="235" t="str">
        <f>'MT_Permitted Sources'!A559</f>
        <v>MTDEQ Permitted Sources</v>
      </c>
      <c r="B2767" s="226" t="str">
        <f>'MT_Permitted Sources'!B559</f>
        <v>30</v>
      </c>
      <c r="C2767" s="235" t="str">
        <f>'MT_Permitted Sources'!D559</f>
        <v>3002502</v>
      </c>
      <c r="D2767" s="235">
        <f>'MT_Permitted Sources'!L559</f>
        <v>20200253</v>
      </c>
      <c r="E2767" s="226" t="str">
        <f>'MT_Permitted Sources'!P559</f>
        <v>Compressor Engines</v>
      </c>
      <c r="F2767" s="238">
        <f>'MT_Permitted Sources'!Q559</f>
        <v>2.4987886273389837</v>
      </c>
      <c r="G2767" s="238">
        <f>'MT_Permitted Sources'!R559</f>
        <v>1.6125515941760908</v>
      </c>
      <c r="H2767" s="238">
        <f>'MT_Permitted Sources'!S559</f>
        <v>1.9605879999121258</v>
      </c>
      <c r="I2767" s="238">
        <f>'MT_Permitted Sources'!T559</f>
        <v>0</v>
      </c>
      <c r="J2767" s="238">
        <f>'MT_Permitted Sources'!U559</f>
        <v>0</v>
      </c>
    </row>
    <row r="2768" spans="1:10" s="226" customFormat="1" x14ac:dyDescent="0.2">
      <c r="A2768" s="235" t="str">
        <f>'MT_Permitted Sources'!A560</f>
        <v>MTDEQ Permitted Sources</v>
      </c>
      <c r="B2768" s="226" t="str">
        <f>'MT_Permitted Sources'!B560</f>
        <v>30</v>
      </c>
      <c r="C2768" s="235" t="str">
        <f>'MT_Permitted Sources'!D560</f>
        <v>3002502</v>
      </c>
      <c r="D2768" s="235">
        <f>'MT_Permitted Sources'!L560</f>
        <v>20100202</v>
      </c>
      <c r="E2768" s="226" t="str">
        <f>'MT_Permitted Sources'!P560</f>
        <v>Compressor Engines</v>
      </c>
      <c r="F2768" s="238">
        <f>'MT_Permitted Sources'!Q560</f>
        <v>0</v>
      </c>
      <c r="G2768" s="238">
        <f>'MT_Permitted Sources'!R560</f>
        <v>0</v>
      </c>
      <c r="H2768" s="238">
        <f>'MT_Permitted Sources'!S560</f>
        <v>0</v>
      </c>
      <c r="I2768" s="238">
        <f>'MT_Permitted Sources'!T560</f>
        <v>0</v>
      </c>
      <c r="J2768" s="238">
        <f>'MT_Permitted Sources'!U560</f>
        <v>0</v>
      </c>
    </row>
    <row r="2769" spans="1:10" s="226" customFormat="1" x14ac:dyDescent="0.2">
      <c r="A2769" s="235" t="str">
        <f>'MT_Permitted Sources'!A561</f>
        <v>MTDEQ Permitted Sources</v>
      </c>
      <c r="B2769" s="226" t="str">
        <f>'MT_Permitted Sources'!B561</f>
        <v>30</v>
      </c>
      <c r="C2769" s="235" t="str">
        <f>'MT_Permitted Sources'!D561</f>
        <v>3002502</v>
      </c>
      <c r="D2769" s="235">
        <f>'MT_Permitted Sources'!L561</f>
        <v>31000228</v>
      </c>
      <c r="E2769" s="226" t="str">
        <f>'MT_Permitted Sources'!P561</f>
        <v>Dehydrator</v>
      </c>
      <c r="F2769" s="238">
        <f>'MT_Permitted Sources'!Q561</f>
        <v>0.2562860130604086</v>
      </c>
      <c r="G2769" s="238">
        <f>'MT_Permitted Sources'!R561</f>
        <v>1.3583158692201655E-2</v>
      </c>
      <c r="H2769" s="238">
        <f>'MT_Permitted Sources'!S561</f>
        <v>8.9700104571143011E-2</v>
      </c>
      <c r="I2769" s="238">
        <f>'MT_Permitted Sources'!T561</f>
        <v>1.5377160783624515E-3</v>
      </c>
      <c r="J2769" s="238">
        <f>'MT_Permitted Sources'!U561</f>
        <v>7.6885803918122575E-3</v>
      </c>
    </row>
    <row r="2770" spans="1:10" s="226" customFormat="1" x14ac:dyDescent="0.2">
      <c r="A2770" s="235" t="str">
        <f>'MT_Permitted Sources'!A562</f>
        <v>MTDEQ Permitted Sources</v>
      </c>
      <c r="B2770" s="226" t="str">
        <f>'MT_Permitted Sources'!B562</f>
        <v>30</v>
      </c>
      <c r="C2770" s="235" t="str">
        <f>'MT_Permitted Sources'!D562</f>
        <v>3002502</v>
      </c>
      <c r="D2770" s="235">
        <f>'MT_Permitted Sources'!L562</f>
        <v>31000202</v>
      </c>
      <c r="E2770" s="226" t="str">
        <f>'MT_Permitted Sources'!P562</f>
        <v>Natural Gas Production, Gas Stripping Operations</v>
      </c>
      <c r="F2770" s="238">
        <f>'MT_Permitted Sources'!Q562</f>
        <v>0</v>
      </c>
      <c r="G2770" s="238">
        <f>'MT_Permitted Sources'!R562</f>
        <v>1.8578173086749019</v>
      </c>
      <c r="H2770" s="238">
        <f>'MT_Permitted Sources'!S562</f>
        <v>0</v>
      </c>
      <c r="I2770" s="238">
        <f>'MT_Permitted Sources'!T562</f>
        <v>0</v>
      </c>
      <c r="J2770" s="238">
        <f>'MT_Permitted Sources'!U562</f>
        <v>0</v>
      </c>
    </row>
    <row r="2771" spans="1:10" s="226" customFormat="1" x14ac:dyDescent="0.2">
      <c r="A2771" s="235" t="str">
        <f>'MT_Permitted Sources'!A563</f>
        <v>MTDEQ Permitted Sources</v>
      </c>
      <c r="B2771" s="226" t="str">
        <f>'MT_Permitted Sources'!B563</f>
        <v>30</v>
      </c>
      <c r="C2771" s="235" t="str">
        <f>'MT_Permitted Sources'!D563</f>
        <v>3002502</v>
      </c>
      <c r="D2771" s="235">
        <f>'MT_Permitted Sources'!L563</f>
        <v>20200202</v>
      </c>
      <c r="E2771" s="226" t="str">
        <f>'MT_Permitted Sources'!P563</f>
        <v>Compressor Engines</v>
      </c>
      <c r="F2771" s="238">
        <f>'MT_Permitted Sources'!Q563</f>
        <v>2.562860130604086E-2</v>
      </c>
      <c r="G2771" s="238">
        <f>'MT_Permitted Sources'!R563</f>
        <v>0.2532105809036837</v>
      </c>
      <c r="H2771" s="238">
        <f>'MT_Permitted Sources'!S563</f>
        <v>0.30754321567249032</v>
      </c>
      <c r="I2771" s="238">
        <f>'MT_Permitted Sources'!T563</f>
        <v>0</v>
      </c>
      <c r="J2771" s="238">
        <f>'MT_Permitted Sources'!U563</f>
        <v>0</v>
      </c>
    </row>
    <row r="2772" spans="1:10" s="226" customFormat="1" x14ac:dyDescent="0.2">
      <c r="A2772" s="235" t="str">
        <f>'MT_Permitted Sources'!A564</f>
        <v>MTDEQ Permitted Sources</v>
      </c>
      <c r="B2772" s="226" t="str">
        <f>'MT_Permitted Sources'!B564</f>
        <v>30</v>
      </c>
      <c r="C2772" s="235" t="str">
        <f>'MT_Permitted Sources'!D564</f>
        <v>3002502</v>
      </c>
      <c r="D2772" s="235">
        <f>'MT_Permitted Sources'!L564</f>
        <v>20200202</v>
      </c>
      <c r="E2772" s="226" t="str">
        <f>'MT_Permitted Sources'!P564</f>
        <v>Compressor Engines</v>
      </c>
      <c r="F2772" s="238">
        <f>'MT_Permitted Sources'!Q564</f>
        <v>0</v>
      </c>
      <c r="G2772" s="238">
        <f>'MT_Permitted Sources'!R564</f>
        <v>0</v>
      </c>
      <c r="H2772" s="238">
        <f>'MT_Permitted Sources'!S564</f>
        <v>0</v>
      </c>
      <c r="I2772" s="238">
        <f>'MT_Permitted Sources'!T564</f>
        <v>1.1532870587718385E-3</v>
      </c>
      <c r="J2772" s="238">
        <f>'MT_Permitted Sources'!U564</f>
        <v>1.9221450979530645E-2</v>
      </c>
    </row>
    <row r="2773" spans="1:10" s="226" customFormat="1" x14ac:dyDescent="0.2">
      <c r="A2773" s="235" t="str">
        <f>'MT_Permitted Sources'!A565</f>
        <v>MTDEQ Permitted Sources</v>
      </c>
      <c r="B2773" s="226" t="str">
        <f>'MT_Permitted Sources'!B565</f>
        <v>30</v>
      </c>
      <c r="C2773" s="235" t="str">
        <f>'MT_Permitted Sources'!D565</f>
        <v>3002502</v>
      </c>
      <c r="D2773" s="235">
        <f>'MT_Permitted Sources'!L565</f>
        <v>20200202</v>
      </c>
      <c r="E2773" s="226" t="str">
        <f>'MT_Permitted Sources'!P565</f>
        <v>Compressor Engines</v>
      </c>
      <c r="F2773" s="238">
        <f>'MT_Permitted Sources'!Q565</f>
        <v>12.691027080738374</v>
      </c>
      <c r="G2773" s="238">
        <f>'MT_Permitted Sources'!R565</f>
        <v>10.208000043202604</v>
      </c>
      <c r="H2773" s="238">
        <f>'MT_Permitted Sources'!S565</f>
        <v>12.856587845175396</v>
      </c>
      <c r="I2773" s="238">
        <f>'MT_Permitted Sources'!T565</f>
        <v>0</v>
      </c>
      <c r="J2773" s="238">
        <f>'MT_Permitted Sources'!U565</f>
        <v>0</v>
      </c>
    </row>
    <row r="2774" spans="1:10" s="226" customFormat="1" x14ac:dyDescent="0.2">
      <c r="A2774" s="235" t="str">
        <f>'MT_Permitted Sources'!A566</f>
        <v>MTDEQ Permitted Sources</v>
      </c>
      <c r="B2774" s="226" t="str">
        <f>'MT_Permitted Sources'!B566</f>
        <v>30</v>
      </c>
      <c r="C2774" s="235" t="str">
        <f>'MT_Permitted Sources'!D566</f>
        <v>3002502</v>
      </c>
      <c r="D2774" s="235">
        <f>'MT_Permitted Sources'!L566</f>
        <v>20200202</v>
      </c>
      <c r="E2774" s="226" t="str">
        <f>'MT_Permitted Sources'!P566</f>
        <v>Compressor Engines</v>
      </c>
      <c r="F2774" s="238">
        <f>'MT_Permitted Sources'!Q566</f>
        <v>0</v>
      </c>
      <c r="G2774" s="238">
        <f>'MT_Permitted Sources'!R566</f>
        <v>0</v>
      </c>
      <c r="H2774" s="238">
        <f>'MT_Permitted Sources'!S566</f>
        <v>0</v>
      </c>
      <c r="I2774" s="238">
        <f>'MT_Permitted Sources'!T566</f>
        <v>5.5229635814518049E-2</v>
      </c>
      <c r="J2774" s="238">
        <f>'MT_Permitted Sources'!U566</f>
        <v>0.77244604336407152</v>
      </c>
    </row>
    <row r="2775" spans="1:10" s="226" customFormat="1" x14ac:dyDescent="0.2">
      <c r="A2775" s="235" t="str">
        <f>'MT_Permitted Sources'!A567</f>
        <v>MTDEQ Permitted Sources</v>
      </c>
      <c r="B2775" s="226" t="str">
        <f>'MT_Permitted Sources'!B567</f>
        <v>30</v>
      </c>
      <c r="C2775" s="235" t="str">
        <f>'MT_Permitted Sources'!D567</f>
        <v>3002502</v>
      </c>
      <c r="D2775" s="235">
        <f>'MT_Permitted Sources'!L567</f>
        <v>20200202</v>
      </c>
      <c r="E2775" s="226" t="str">
        <f>'MT_Permitted Sources'!P567</f>
        <v>Compressor Engines</v>
      </c>
      <c r="F2775" s="238">
        <f>'MT_Permitted Sources'!Q567</f>
        <v>0.96158512100265292</v>
      </c>
      <c r="G2775" s="238">
        <f>'MT_Permitted Sources'!R567</f>
        <v>5.38200627426858E-3</v>
      </c>
      <c r="H2775" s="238">
        <f>'MT_Permitted Sources'!S567</f>
        <v>0.6157271463776316</v>
      </c>
      <c r="I2775" s="238">
        <f>'MT_Permitted Sources'!T567</f>
        <v>1.281430065302043E-4</v>
      </c>
      <c r="J2775" s="238">
        <f>'MT_Permitted Sources'!U567</f>
        <v>1.4095730718322473E-3</v>
      </c>
    </row>
    <row r="2776" spans="1:10" s="226" customFormat="1" x14ac:dyDescent="0.2">
      <c r="A2776" s="235" t="str">
        <f>'MT_Permitted Sources'!A568</f>
        <v>MTDEQ Permitted Sources</v>
      </c>
      <c r="B2776" s="226" t="str">
        <f>'MT_Permitted Sources'!B568</f>
        <v>30</v>
      </c>
      <c r="C2776" s="235" t="str">
        <f>'MT_Permitted Sources'!D568</f>
        <v>3002502</v>
      </c>
      <c r="D2776" s="235">
        <f>'MT_Permitted Sources'!L568</f>
        <v>20200202</v>
      </c>
      <c r="E2776" s="226" t="str">
        <f>'MT_Permitted Sources'!P568</f>
        <v>Compressor Engines</v>
      </c>
      <c r="F2776" s="238">
        <f>'MT_Permitted Sources'!Q568</f>
        <v>0.93531580466396114</v>
      </c>
      <c r="G2776" s="238">
        <f>'MT_Permitted Sources'!R568</f>
        <v>1.1148441568127774</v>
      </c>
      <c r="H2776" s="238">
        <f>'MT_Permitted Sources'!S568</f>
        <v>3.3572186280848224</v>
      </c>
      <c r="I2776" s="238">
        <f>'MT_Permitted Sources'!T568</f>
        <v>0</v>
      </c>
      <c r="J2776" s="238">
        <f>'MT_Permitted Sources'!U568</f>
        <v>0</v>
      </c>
    </row>
    <row r="2777" spans="1:10" s="226" customFormat="1" x14ac:dyDescent="0.2">
      <c r="A2777" s="235" t="str">
        <f>'MT_Permitted Sources'!A569</f>
        <v>MTDEQ Permitted Sources</v>
      </c>
      <c r="B2777" s="226" t="str">
        <f>'MT_Permitted Sources'!B569</f>
        <v>30</v>
      </c>
      <c r="C2777" s="235" t="str">
        <f>'MT_Permitted Sources'!D569</f>
        <v>3002502</v>
      </c>
      <c r="D2777" s="235">
        <f>'MT_Permitted Sources'!L569</f>
        <v>20200202</v>
      </c>
      <c r="E2777" s="226" t="str">
        <f>'MT_Permitted Sources'!P569</f>
        <v>Compressor Engines</v>
      </c>
      <c r="F2777" s="238">
        <f>'MT_Permitted Sources'!Q569</f>
        <v>0</v>
      </c>
      <c r="G2777" s="238">
        <f>'MT_Permitted Sources'!R569</f>
        <v>0</v>
      </c>
      <c r="H2777" s="238">
        <f>'MT_Permitted Sources'!S569</f>
        <v>0</v>
      </c>
      <c r="I2777" s="238">
        <f>'MT_Permitted Sources'!T569</f>
        <v>2.3065741175436771E-3</v>
      </c>
      <c r="J2777" s="238">
        <f>'MT_Permitted Sources'!U569</f>
        <v>3.844290195906129E-2</v>
      </c>
    </row>
    <row r="2778" spans="1:10" s="226" customFormat="1" x14ac:dyDescent="0.2">
      <c r="A2778" s="235" t="str">
        <f>'MT_Permitted Sources'!A570</f>
        <v>MTDEQ Permitted Sources</v>
      </c>
      <c r="B2778" s="226" t="str">
        <f>'MT_Permitted Sources'!B570</f>
        <v>30</v>
      </c>
      <c r="C2778" s="235" t="str">
        <f>'MT_Permitted Sources'!D570</f>
        <v>3002502</v>
      </c>
      <c r="D2778" s="235">
        <f>'MT_Permitted Sources'!L570</f>
        <v>20100202</v>
      </c>
      <c r="E2778" s="226" t="str">
        <f>'MT_Permitted Sources'!P570</f>
        <v>Compressor Engines</v>
      </c>
      <c r="F2778" s="238">
        <f>'MT_Permitted Sources'!Q570</f>
        <v>5.1257202612081718</v>
      </c>
      <c r="G2778" s="238">
        <f>'MT_Permitted Sources'!R570</f>
        <v>3.1779465619490663</v>
      </c>
      <c r="H2778" s="238">
        <f>'MT_Permitted Sources'!S570</f>
        <v>4.5362624311692317</v>
      </c>
      <c r="I2778" s="238">
        <f>'MT_Permitted Sources'!T570</f>
        <v>2.69100313713429E-3</v>
      </c>
      <c r="J2778" s="238">
        <f>'MT_Permitted Sources'!U570</f>
        <v>4.4850052285571505E-2</v>
      </c>
    </row>
    <row r="2779" spans="1:10" s="226" customFormat="1" x14ac:dyDescent="0.2">
      <c r="A2779" s="235" t="str">
        <f>'MT_Permitted Sources'!A571</f>
        <v>MTDEQ Permitted Sources</v>
      </c>
      <c r="B2779" s="226" t="str">
        <f>'MT_Permitted Sources'!B571</f>
        <v>30</v>
      </c>
      <c r="C2779" s="235" t="str">
        <f>'MT_Permitted Sources'!D571</f>
        <v>3002502</v>
      </c>
      <c r="D2779" s="235">
        <f>'MT_Permitted Sources'!L571</f>
        <v>10500106</v>
      </c>
      <c r="E2779" s="226" t="str">
        <f>'MT_Permitted Sources'!P571</f>
        <v>Process Heaters</v>
      </c>
      <c r="F2779" s="238">
        <f>'MT_Permitted Sources'!Q571</f>
        <v>0.58932968703240951</v>
      </c>
      <c r="G2779" s="238">
        <f>'MT_Permitted Sources'!R571</f>
        <v>2.6013030325631469E-2</v>
      </c>
      <c r="H2779" s="238">
        <f>'MT_Permitted Sources'!S571</f>
        <v>1.1406009011253484</v>
      </c>
      <c r="I2779" s="238">
        <f>'MT_Permitted Sources'!T571</f>
        <v>2.69100313713429E-3</v>
      </c>
      <c r="J2779" s="238">
        <f>'MT_Permitted Sources'!U571</f>
        <v>6.150864313449806E-2</v>
      </c>
    </row>
    <row r="2780" spans="1:10" s="226" customFormat="1" x14ac:dyDescent="0.2">
      <c r="A2780" s="235" t="str">
        <f>'MT_Permitted Sources'!A572</f>
        <v>MTDEQ Permitted Sources</v>
      </c>
      <c r="B2780" s="226" t="str">
        <f>'MT_Permitted Sources'!B572</f>
        <v>30</v>
      </c>
      <c r="C2780" s="235" t="str">
        <f>'MT_Permitted Sources'!D572</f>
        <v>3002502</v>
      </c>
      <c r="D2780" s="235">
        <f>'MT_Permitted Sources'!L572</f>
        <v>20200202</v>
      </c>
      <c r="E2780" s="226" t="str">
        <f>'MT_Permitted Sources'!P572</f>
        <v>Compressor Engines</v>
      </c>
      <c r="F2780" s="238">
        <f>'MT_Permitted Sources'!Q572</f>
        <v>3.0369892547658419</v>
      </c>
      <c r="G2780" s="238">
        <f>'MT_Permitted Sources'!R572</f>
        <v>0.27230388887668411</v>
      </c>
      <c r="H2780" s="238">
        <f>'MT_Permitted Sources'!S572</f>
        <v>6.5496453497718026</v>
      </c>
      <c r="I2780" s="238">
        <f>'MT_Permitted Sources'!T572</f>
        <v>7.304151372221645E-3</v>
      </c>
      <c r="J2780" s="238">
        <f>'MT_Permitted Sources'!U572</f>
        <v>0.12173585620369408</v>
      </c>
    </row>
    <row r="2781" spans="1:10" s="226" customFormat="1" x14ac:dyDescent="0.2">
      <c r="A2781" s="235" t="str">
        <f>'MT_Permitted Sources'!A573</f>
        <v>MTDEQ Permitted Sources</v>
      </c>
      <c r="B2781" s="226" t="str">
        <f>'MT_Permitted Sources'!B573</f>
        <v>30</v>
      </c>
      <c r="C2781" s="235" t="str">
        <f>'MT_Permitted Sources'!D573</f>
        <v>3002502</v>
      </c>
      <c r="D2781" s="235">
        <f>'MT_Permitted Sources'!L573</f>
        <v>20200202</v>
      </c>
      <c r="E2781" s="226" t="str">
        <f>'MT_Permitted Sources'!P573</f>
        <v>Compressor Engines</v>
      </c>
      <c r="F2781" s="238">
        <f>'MT_Permitted Sources'!Q573</f>
        <v>8.9829529007738511</v>
      </c>
      <c r="G2781" s="238">
        <f>'MT_Permitted Sources'!R573</f>
        <v>0.12212028522328469</v>
      </c>
      <c r="H2781" s="238">
        <f>'MT_Permitted Sources'!S573</f>
        <v>26.051601370597066</v>
      </c>
      <c r="I2781" s="238">
        <f>'MT_Permitted Sources'!T573</f>
        <v>3.4598611763155163E-3</v>
      </c>
      <c r="J2781" s="238">
        <f>'MT_Permitted Sources'!U573</f>
        <v>5.7664352938591928E-2</v>
      </c>
    </row>
    <row r="2782" spans="1:10" s="226" customFormat="1" x14ac:dyDescent="0.2">
      <c r="A2782" s="235" t="str">
        <f>'MT_Permitted Sources'!A574</f>
        <v>MTDEQ Permitted Sources</v>
      </c>
      <c r="B2782" s="226" t="str">
        <f>'MT_Permitted Sources'!B574</f>
        <v>30</v>
      </c>
      <c r="C2782" s="235" t="str">
        <f>'MT_Permitted Sources'!D574</f>
        <v>3002502</v>
      </c>
      <c r="D2782" s="235">
        <f>'MT_Permitted Sources'!L574</f>
        <v>20200201</v>
      </c>
      <c r="E2782" s="226" t="str">
        <f>'MT_Permitted Sources'!P574</f>
        <v>Compressor Engines</v>
      </c>
      <c r="F2782" s="238">
        <f>'MT_Permitted Sources'!Q574</f>
        <v>4.1008324949795982</v>
      </c>
      <c r="G2782" s="238">
        <f>'MT_Permitted Sources'!R574</f>
        <v>3.8369860445339072</v>
      </c>
      <c r="H2782" s="238">
        <f>'MT_Permitted Sources'!S574</f>
        <v>1.935087541612615</v>
      </c>
      <c r="I2782" s="238">
        <f>'MT_Permitted Sources'!T574</f>
        <v>1.2686157646490226E-2</v>
      </c>
      <c r="J2782" s="238">
        <f>'MT_Permitted Sources'!U574</f>
        <v>0.2123329618205485</v>
      </c>
    </row>
    <row r="2783" spans="1:10" s="226" customFormat="1" x14ac:dyDescent="0.2">
      <c r="A2783" s="235" t="str">
        <f>'MT_Permitted Sources'!A575</f>
        <v>MTDEQ Permitted Sources</v>
      </c>
      <c r="B2783" s="226" t="str">
        <f>'MT_Permitted Sources'!B575</f>
        <v>30</v>
      </c>
      <c r="C2783" s="235" t="str">
        <f>'MT_Permitted Sources'!D575</f>
        <v>3002502</v>
      </c>
      <c r="D2783" s="235">
        <f>'MT_Permitted Sources'!L575</f>
        <v>20200201</v>
      </c>
      <c r="E2783" s="226" t="str">
        <f>'MT_Permitted Sources'!P575</f>
        <v>Compressor Engines</v>
      </c>
      <c r="F2783" s="238">
        <f>'MT_Permitted Sources'!Q575</f>
        <v>4.5747053331282928</v>
      </c>
      <c r="G2783" s="238">
        <f>'MT_Permitted Sources'!R575</f>
        <v>0.20195337829160195</v>
      </c>
      <c r="H2783" s="238">
        <f>'MT_Permitted Sources'!S575</f>
        <v>35.829040911858179</v>
      </c>
      <c r="I2783" s="238">
        <f>'MT_Permitted Sources'!T575</f>
        <v>6.4584075291222967E-2</v>
      </c>
      <c r="J2783" s="238">
        <f>'MT_Permitted Sources'!U575</f>
        <v>1.0764012548537161</v>
      </c>
    </row>
    <row r="2784" spans="1:10" s="226" customFormat="1" x14ac:dyDescent="0.2">
      <c r="A2784" s="235" t="str">
        <f>'MT_Permitted Sources'!A576</f>
        <v>MTDEQ Permitted Sources</v>
      </c>
      <c r="B2784" s="226" t="str">
        <f>'MT_Permitted Sources'!B576</f>
        <v>30</v>
      </c>
      <c r="C2784" s="235" t="str">
        <f>'MT_Permitted Sources'!D576</f>
        <v>3002502</v>
      </c>
      <c r="D2784" s="235">
        <f>'MT_Permitted Sources'!L576</f>
        <v>20200202</v>
      </c>
      <c r="E2784" s="226" t="str">
        <f>'MT_Permitted Sources'!P576</f>
        <v>Compressor Engines</v>
      </c>
      <c r="F2784" s="238">
        <f>'MT_Permitted Sources'!Q576</f>
        <v>0</v>
      </c>
      <c r="G2784" s="238">
        <f>'MT_Permitted Sources'!R576</f>
        <v>0</v>
      </c>
      <c r="H2784" s="238">
        <f>'MT_Permitted Sources'!S576</f>
        <v>0</v>
      </c>
      <c r="I2784" s="238">
        <f>'MT_Permitted Sources'!T576</f>
        <v>0</v>
      </c>
      <c r="J2784" s="238">
        <f>'MT_Permitted Sources'!U576</f>
        <v>0</v>
      </c>
    </row>
    <row r="2785" spans="1:10" s="226" customFormat="1" x14ac:dyDescent="0.2">
      <c r="A2785" s="235" t="str">
        <f>'MT_Permitted Sources'!A577</f>
        <v>MTDEQ Permitted Sources</v>
      </c>
      <c r="B2785" s="226" t="str">
        <f>'MT_Permitted Sources'!B577</f>
        <v>30</v>
      </c>
      <c r="C2785" s="235" t="str">
        <f>'MT_Permitted Sources'!D577</f>
        <v>3002502</v>
      </c>
      <c r="D2785" s="235">
        <f>'MT_Permitted Sources'!L577</f>
        <v>20200202</v>
      </c>
      <c r="E2785" s="226" t="str">
        <f>'MT_Permitted Sources'!P577</f>
        <v>Compressor Engines</v>
      </c>
      <c r="F2785" s="238">
        <f>'MT_Permitted Sources'!Q577</f>
        <v>0</v>
      </c>
      <c r="G2785" s="238">
        <f>'MT_Permitted Sources'!R577</f>
        <v>0</v>
      </c>
      <c r="H2785" s="238">
        <f>'MT_Permitted Sources'!S577</f>
        <v>0</v>
      </c>
      <c r="I2785" s="238">
        <f>'MT_Permitted Sources'!T577</f>
        <v>0</v>
      </c>
      <c r="J2785" s="238">
        <f>'MT_Permitted Sources'!U577</f>
        <v>0</v>
      </c>
    </row>
    <row r="2786" spans="1:10" s="226" customFormat="1" x14ac:dyDescent="0.2">
      <c r="A2786" s="235" t="str">
        <f>'MT_Permitted Sources'!A578</f>
        <v>MTDEQ Permitted Sources</v>
      </c>
      <c r="B2786" s="226" t="str">
        <f>'MT_Permitted Sources'!B578</f>
        <v>30</v>
      </c>
      <c r="C2786" s="235" t="str">
        <f>'MT_Permitted Sources'!D578</f>
        <v>3002502</v>
      </c>
      <c r="D2786" s="235">
        <f>'MT_Permitted Sources'!L578</f>
        <v>20200202</v>
      </c>
      <c r="E2786" s="226" t="str">
        <f>'MT_Permitted Sources'!P578</f>
        <v>Compressor Engines</v>
      </c>
      <c r="F2786" s="238">
        <f>'MT_Permitted Sources'!Q578</f>
        <v>0</v>
      </c>
      <c r="G2786" s="238">
        <f>'MT_Permitted Sources'!R578</f>
        <v>0</v>
      </c>
      <c r="H2786" s="238">
        <f>'MT_Permitted Sources'!S578</f>
        <v>0</v>
      </c>
      <c r="I2786" s="238">
        <f>'MT_Permitted Sources'!T578</f>
        <v>0</v>
      </c>
      <c r="J2786" s="238">
        <f>'MT_Permitted Sources'!U578</f>
        <v>0</v>
      </c>
    </row>
    <row r="2787" spans="1:10" s="226" customFormat="1" x14ac:dyDescent="0.2">
      <c r="A2787" s="235" t="str">
        <f>'MT_Permitted Sources'!A579</f>
        <v>MTDEQ Permitted Sources</v>
      </c>
      <c r="B2787" s="226" t="str">
        <f>'MT_Permitted Sources'!B579</f>
        <v>30</v>
      </c>
      <c r="C2787" s="235" t="str">
        <f>'MT_Permitted Sources'!D579</f>
        <v>3002502</v>
      </c>
      <c r="D2787" s="235">
        <f>'MT_Permitted Sources'!L579</f>
        <v>20200202</v>
      </c>
      <c r="E2787" s="226" t="str">
        <f>'MT_Permitted Sources'!P579</f>
        <v>Compressor Engines</v>
      </c>
      <c r="F2787" s="238">
        <f>'MT_Permitted Sources'!Q579</f>
        <v>0</v>
      </c>
      <c r="G2787" s="238">
        <f>'MT_Permitted Sources'!R579</f>
        <v>0</v>
      </c>
      <c r="H2787" s="238">
        <f>'MT_Permitted Sources'!S579</f>
        <v>0</v>
      </c>
      <c r="I2787" s="238">
        <f>'MT_Permitted Sources'!T579</f>
        <v>0</v>
      </c>
      <c r="J2787" s="238">
        <f>'MT_Permitted Sources'!U579</f>
        <v>0</v>
      </c>
    </row>
    <row r="2788" spans="1:10" s="226" customFormat="1" x14ac:dyDescent="0.2">
      <c r="A2788" s="235" t="str">
        <f>'MT_Permitted Sources'!A580</f>
        <v>MTDEQ Permitted Sources</v>
      </c>
      <c r="B2788" s="226" t="str">
        <f>'MT_Permitted Sources'!B580</f>
        <v>30</v>
      </c>
      <c r="C2788" s="235" t="str">
        <f>'MT_Permitted Sources'!D580</f>
        <v>3002502</v>
      </c>
      <c r="D2788" s="235">
        <f>'MT_Permitted Sources'!L580</f>
        <v>20200202</v>
      </c>
      <c r="E2788" s="226" t="str">
        <f>'MT_Permitted Sources'!P580</f>
        <v>Compressor Engines</v>
      </c>
      <c r="F2788" s="238">
        <f>'MT_Permitted Sources'!Q580</f>
        <v>3.6264470848047816</v>
      </c>
      <c r="G2788" s="238">
        <f>'MT_Permitted Sources'!R580</f>
        <v>5.4845206794927437E-2</v>
      </c>
      <c r="H2788" s="238">
        <f>'MT_Permitted Sources'!S580</f>
        <v>11.712270796860674</v>
      </c>
      <c r="I2788" s="238">
        <f>'MT_Permitted Sources'!T580</f>
        <v>1.5377160783624515E-3</v>
      </c>
      <c r="J2788" s="238">
        <f>'MT_Permitted Sources'!U580</f>
        <v>2.562860130604086E-2</v>
      </c>
    </row>
    <row r="2789" spans="1:10" s="226" customFormat="1" x14ac:dyDescent="0.2">
      <c r="A2789" s="235" t="str">
        <f>'MT_Permitted Sources'!A581</f>
        <v>MTDEQ Permitted Sources</v>
      </c>
      <c r="B2789" s="226" t="str">
        <f>'MT_Permitted Sources'!B581</f>
        <v>30</v>
      </c>
      <c r="C2789" s="235" t="str">
        <f>'MT_Permitted Sources'!D581</f>
        <v>3002502</v>
      </c>
      <c r="D2789" s="235">
        <f>'MT_Permitted Sources'!L581</f>
        <v>20200202</v>
      </c>
      <c r="E2789" s="226" t="str">
        <f>'MT_Permitted Sources'!P581</f>
        <v>Compressor Engines</v>
      </c>
      <c r="F2789" s="238">
        <f>'MT_Permitted Sources'!Q581</f>
        <v>3.1395036599900052</v>
      </c>
      <c r="G2789" s="238">
        <f>'MT_Permitted Sources'!R581</f>
        <v>9.3416251760518945E-2</v>
      </c>
      <c r="H2789" s="238">
        <f>'MT_Permitted Sources'!S581</f>
        <v>19.925981229433706</v>
      </c>
      <c r="I2789" s="238">
        <f>'MT_Permitted Sources'!T581</f>
        <v>2.69100313713429E-3</v>
      </c>
      <c r="J2789" s="238">
        <f>'MT_Permitted Sources'!U581</f>
        <v>4.4850052285571505E-2</v>
      </c>
    </row>
    <row r="2790" spans="1:10" s="226" customFormat="1" x14ac:dyDescent="0.2">
      <c r="A2790" s="235" t="str">
        <f>'MT_Permitted Sources'!A582</f>
        <v>MTDEQ Permitted Sources</v>
      </c>
      <c r="B2790" s="226" t="str">
        <f>'MT_Permitted Sources'!B582</f>
        <v>30</v>
      </c>
      <c r="C2790" s="235" t="str">
        <f>'MT_Permitted Sources'!D582</f>
        <v>3002502</v>
      </c>
      <c r="D2790" s="235">
        <f>'MT_Permitted Sources'!L582</f>
        <v>20200201</v>
      </c>
      <c r="E2790" s="226" t="str">
        <f>'MT_Permitted Sources'!P582</f>
        <v>Compressor Engines</v>
      </c>
      <c r="F2790" s="238">
        <f>'MT_Permitted Sources'!Q582</f>
        <v>8.6237680534696892</v>
      </c>
      <c r="G2790" s="238">
        <f>'MT_Permitted Sources'!R582</f>
        <v>0.34957412181439729</v>
      </c>
      <c r="H2790" s="238">
        <f>'MT_Permitted Sources'!S582</f>
        <v>10.853712653108305</v>
      </c>
      <c r="I2790" s="238">
        <f>'MT_Permitted Sources'!T582</f>
        <v>1.6914876861986967E-2</v>
      </c>
      <c r="J2790" s="238">
        <f>'MT_Permitted Sources'!U582</f>
        <v>0.28191461436644943</v>
      </c>
    </row>
    <row r="2791" spans="1:10" s="226" customFormat="1" x14ac:dyDescent="0.2">
      <c r="A2791" s="235" t="str">
        <f>'MT_Permitted Sources'!A583</f>
        <v>MTDEQ Permitted Sources</v>
      </c>
      <c r="B2791" s="226" t="str">
        <f>'MT_Permitted Sources'!B583</f>
        <v>30</v>
      </c>
      <c r="C2791" s="235" t="str">
        <f>'MT_Permitted Sources'!D583</f>
        <v>3002502</v>
      </c>
      <c r="D2791" s="235">
        <f>'MT_Permitted Sources'!L583</f>
        <v>20200201</v>
      </c>
      <c r="E2791" s="226" t="str">
        <f>'MT_Permitted Sources'!P583</f>
        <v>Compressor Engines</v>
      </c>
      <c r="F2791" s="238">
        <f>'MT_Permitted Sources'!Q583</f>
        <v>3.9468046011302924</v>
      </c>
      <c r="G2791" s="238">
        <f>'MT_Permitted Sources'!R583</f>
        <v>0.33060895684792707</v>
      </c>
      <c r="H2791" s="238">
        <f>'MT_Permitted Sources'!S583</f>
        <v>12.071071215145244</v>
      </c>
      <c r="I2791" s="238">
        <f>'MT_Permitted Sources'!T583</f>
        <v>1.5377160783624515E-2</v>
      </c>
      <c r="J2791" s="238">
        <f>'MT_Permitted Sources'!U583</f>
        <v>0.2562860130604086</v>
      </c>
    </row>
    <row r="2792" spans="1:10" s="226" customFormat="1" x14ac:dyDescent="0.2">
      <c r="A2792" s="235" t="str">
        <f>'MT_Permitted Sources'!A584</f>
        <v>MTDEQ Permitted Sources</v>
      </c>
      <c r="B2792" s="226" t="str">
        <f>'MT_Permitted Sources'!B584</f>
        <v>30</v>
      </c>
      <c r="C2792" s="235" t="str">
        <f>'MT_Permitted Sources'!D584</f>
        <v>3002502</v>
      </c>
      <c r="D2792" s="235">
        <f>'MT_Permitted Sources'!L584</f>
        <v>20200201</v>
      </c>
      <c r="E2792" s="226" t="str">
        <f>'MT_Permitted Sources'!P584</f>
        <v>Compressor Engines</v>
      </c>
      <c r="F2792" s="238">
        <f>'MT_Permitted Sources'!Q584</f>
        <v>5.8178206394778051</v>
      </c>
      <c r="G2792" s="238">
        <f>'MT_Permitted Sources'!R584</f>
        <v>0.23437355894374368</v>
      </c>
      <c r="H2792" s="238">
        <f>'MT_Permitted Sources'!S584</f>
        <v>7.2657084702625836</v>
      </c>
      <c r="I2792" s="238">
        <f>'MT_Permitted Sources'!T584</f>
        <v>1.0379583528946548E-2</v>
      </c>
      <c r="J2792" s="238">
        <f>'MT_Permitted Sources'!U584</f>
        <v>0.17299305881577581</v>
      </c>
    </row>
    <row r="2793" spans="1:10" s="226" customFormat="1" x14ac:dyDescent="0.2">
      <c r="A2793" s="235" t="str">
        <f>'MT_Permitted Sources'!A585</f>
        <v>MTDEQ Permitted Sources</v>
      </c>
      <c r="B2793" s="226" t="str">
        <f>'MT_Permitted Sources'!B585</f>
        <v>30</v>
      </c>
      <c r="C2793" s="235" t="str">
        <f>'MT_Permitted Sources'!D585</f>
        <v>3002502</v>
      </c>
      <c r="D2793" s="235">
        <f>'MT_Permitted Sources'!L585</f>
        <v>20200201</v>
      </c>
      <c r="E2793" s="226" t="str">
        <f>'MT_Permitted Sources'!P585</f>
        <v>Compressor Engines</v>
      </c>
      <c r="F2793" s="238">
        <f>'MT_Permitted Sources'!Q585</f>
        <v>8.0345665094438079</v>
      </c>
      <c r="G2793" s="238">
        <f>'MT_Permitted Sources'!R585</f>
        <v>6.7915793461008275E-2</v>
      </c>
      <c r="H2793" s="238">
        <f>'MT_Permitted Sources'!S585</f>
        <v>8.5843000074583848</v>
      </c>
      <c r="I2793" s="238">
        <f>'MT_Permitted Sources'!T585</f>
        <v>1.2686157646490226E-2</v>
      </c>
      <c r="J2793" s="238">
        <f>'MT_Permitted Sources'!U585</f>
        <v>0.21143596077483709</v>
      </c>
    </row>
    <row r="2794" spans="1:10" s="226" customFormat="1" x14ac:dyDescent="0.2">
      <c r="A2794" s="235" t="str">
        <f>'MT_Permitted Sources'!A586</f>
        <v>MTDEQ Permitted Sources</v>
      </c>
      <c r="B2794" s="226" t="str">
        <f>'MT_Permitted Sources'!B586</f>
        <v>30</v>
      </c>
      <c r="C2794" s="235" t="str">
        <f>'MT_Permitted Sources'!D586</f>
        <v>3002502</v>
      </c>
      <c r="D2794" s="235">
        <f>'MT_Permitted Sources'!L586</f>
        <v>40301117</v>
      </c>
      <c r="E2794" s="226" t="str">
        <f>'MT_Permitted Sources'!P586</f>
        <v>Permitted Tank Losses</v>
      </c>
      <c r="F2794" s="238">
        <f>'MT_Permitted Sources'!Q586</f>
        <v>0</v>
      </c>
      <c r="G2794" s="238">
        <f>'MT_Permitted Sources'!R586</f>
        <v>5.7637442907220588</v>
      </c>
      <c r="H2794" s="238">
        <f>'MT_Permitted Sources'!S586</f>
        <v>0</v>
      </c>
      <c r="I2794" s="238">
        <f>'MT_Permitted Sources'!T586</f>
        <v>0</v>
      </c>
      <c r="J2794" s="238">
        <f>'MT_Permitted Sources'!U586</f>
        <v>0</v>
      </c>
    </row>
    <row r="2795" spans="1:10" s="226" customFormat="1" x14ac:dyDescent="0.2">
      <c r="A2795" s="235" t="str">
        <f>'MT_Permitted Sources'!A587</f>
        <v>MTDEQ Permitted Sources</v>
      </c>
      <c r="B2795" s="226" t="str">
        <f>'MT_Permitted Sources'!B587</f>
        <v>30</v>
      </c>
      <c r="C2795" s="235" t="str">
        <f>'MT_Permitted Sources'!D587</f>
        <v>3002502</v>
      </c>
      <c r="D2795" s="235">
        <f>'MT_Permitted Sources'!L587</f>
        <v>40301117</v>
      </c>
      <c r="E2795" s="226" t="str">
        <f>'MT_Permitted Sources'!P587</f>
        <v>Permitted Tank Losses</v>
      </c>
      <c r="F2795" s="238">
        <f>'MT_Permitted Sources'!Q587</f>
        <v>0</v>
      </c>
      <c r="G2795" s="238">
        <f>'MT_Permitted Sources'!R587</f>
        <v>7.2413612990218441</v>
      </c>
      <c r="H2795" s="238">
        <f>'MT_Permitted Sources'!S587</f>
        <v>0</v>
      </c>
      <c r="I2795" s="238">
        <f>'MT_Permitted Sources'!T587</f>
        <v>0</v>
      </c>
      <c r="J2795" s="238">
        <f>'MT_Permitted Sources'!U587</f>
        <v>0</v>
      </c>
    </row>
    <row r="2796" spans="1:10" s="226" customFormat="1" x14ac:dyDescent="0.2">
      <c r="A2796" s="235" t="str">
        <f>'MT_Permitted Sources'!A588</f>
        <v>MTDEQ Permitted Sources</v>
      </c>
      <c r="B2796" s="226" t="str">
        <f>'MT_Permitted Sources'!B588</f>
        <v>30</v>
      </c>
      <c r="C2796" s="235" t="str">
        <f>'MT_Permitted Sources'!D588</f>
        <v>3002502</v>
      </c>
      <c r="D2796" s="235">
        <f>'MT_Permitted Sources'!L588</f>
        <v>40400151</v>
      </c>
      <c r="E2796" s="226" t="str">
        <f>'MT_Permitted Sources'!P588</f>
        <v>Permitted Fugitives</v>
      </c>
      <c r="F2796" s="238">
        <f>'MT_Permitted Sources'!Q588</f>
        <v>0</v>
      </c>
      <c r="G2796" s="238">
        <f>'MT_Permitted Sources'!R588</f>
        <v>13.928632237807086</v>
      </c>
      <c r="H2796" s="238">
        <f>'MT_Permitted Sources'!S588</f>
        <v>0</v>
      </c>
      <c r="I2796" s="238">
        <f>'MT_Permitted Sources'!T588</f>
        <v>0</v>
      </c>
      <c r="J2796" s="238">
        <f>'MT_Permitted Sources'!U588</f>
        <v>0</v>
      </c>
    </row>
    <row r="2797" spans="1:10" s="226" customFormat="1" x14ac:dyDescent="0.2">
      <c r="A2797" s="235" t="str">
        <f>'MT_Permitted Sources'!A589</f>
        <v>MTDEQ Permitted Sources</v>
      </c>
      <c r="B2797" s="226" t="str">
        <f>'MT_Permitted Sources'!B589</f>
        <v>30</v>
      </c>
      <c r="C2797" s="235" t="str">
        <f>'MT_Permitted Sources'!D589</f>
        <v>3002502</v>
      </c>
      <c r="D2797" s="235">
        <f>'MT_Permitted Sources'!L589</f>
        <v>30501050</v>
      </c>
      <c r="E2797" s="226" t="str">
        <f>'MT_Permitted Sources'!P589</f>
        <v>Natural Gas Production, Other Not Classified</v>
      </c>
      <c r="F2797" s="238">
        <f>'MT_Permitted Sources'!Q589</f>
        <v>0</v>
      </c>
      <c r="G2797" s="238">
        <f>'MT_Permitted Sources'!R589</f>
        <v>0</v>
      </c>
      <c r="H2797" s="238">
        <f>'MT_Permitted Sources'!S589</f>
        <v>0</v>
      </c>
      <c r="I2797" s="238">
        <f>'MT_Permitted Sources'!T589</f>
        <v>0</v>
      </c>
      <c r="J2797" s="238">
        <f>'MT_Permitted Sources'!U589</f>
        <v>0.12429871633429818</v>
      </c>
    </row>
    <row r="2798" spans="1:10" s="226" customFormat="1" x14ac:dyDescent="0.2">
      <c r="A2798" s="235" t="str">
        <f>'MT_Permitted Sources'!A590</f>
        <v>MTDEQ Permitted Sources</v>
      </c>
      <c r="B2798" s="226" t="str">
        <f>'MT_Permitted Sources'!B590</f>
        <v>30</v>
      </c>
      <c r="C2798" s="235" t="str">
        <f>'MT_Permitted Sources'!D590</f>
        <v>3002502</v>
      </c>
      <c r="D2798" s="235">
        <f>'MT_Permitted Sources'!L590</f>
        <v>30501050</v>
      </c>
      <c r="E2798" s="226" t="str">
        <f>'MT_Permitted Sources'!P590</f>
        <v>Natural Gas Production, Other Not Classified</v>
      </c>
      <c r="F2798" s="238">
        <f>'MT_Permitted Sources'!Q590</f>
        <v>0</v>
      </c>
      <c r="G2798" s="238">
        <f>'MT_Permitted Sources'!R590</f>
        <v>0</v>
      </c>
      <c r="H2798" s="238">
        <f>'MT_Permitted Sources'!S590</f>
        <v>0</v>
      </c>
      <c r="I2798" s="238">
        <f>'MT_Permitted Sources'!T590</f>
        <v>0</v>
      </c>
      <c r="J2798" s="238">
        <f>'MT_Permitted Sources'!U590</f>
        <v>0.23911485018536119</v>
      </c>
    </row>
    <row r="2799" spans="1:10" s="226" customFormat="1" x14ac:dyDescent="0.2">
      <c r="A2799" s="235" t="str">
        <f>'MT_Permitted Sources'!A591</f>
        <v>MTDEQ Permitted Sources</v>
      </c>
      <c r="B2799" s="226" t="str">
        <f>'MT_Permitted Sources'!B591</f>
        <v>30</v>
      </c>
      <c r="C2799" s="235" t="str">
        <f>'MT_Permitted Sources'!D591</f>
        <v>3002502</v>
      </c>
      <c r="D2799" s="235">
        <f>'MT_Permitted Sources'!L591</f>
        <v>10500106</v>
      </c>
      <c r="E2799" s="226" t="str">
        <f>'MT_Permitted Sources'!P591</f>
        <v>Process Heaters</v>
      </c>
      <c r="F2799" s="238">
        <f>'MT_Permitted Sources'!Q591</f>
        <v>0</v>
      </c>
      <c r="G2799" s="238">
        <f>'MT_Permitted Sources'!R591</f>
        <v>0</v>
      </c>
      <c r="H2799" s="238">
        <f>'MT_Permitted Sources'!S591</f>
        <v>0</v>
      </c>
      <c r="I2799" s="238">
        <f>'MT_Permitted Sources'!T591</f>
        <v>0</v>
      </c>
      <c r="J2799" s="238">
        <f>'MT_Permitted Sources'!U591</f>
        <v>0</v>
      </c>
    </row>
    <row r="2800" spans="1:10" s="226" customFormat="1" x14ac:dyDescent="0.2">
      <c r="A2800" s="235" t="str">
        <f>'MT_Permitted Sources'!A592</f>
        <v>MTDEQ Permitted Sources</v>
      </c>
      <c r="B2800" s="226" t="str">
        <f>'MT_Permitted Sources'!B592</f>
        <v>30</v>
      </c>
      <c r="C2800" s="235" t="str">
        <f>'MT_Permitted Sources'!D592</f>
        <v>3002502</v>
      </c>
      <c r="D2800" s="235">
        <f>'MT_Permitted Sources'!L592</f>
        <v>31000228</v>
      </c>
      <c r="E2800" s="226" t="str">
        <f>'MT_Permitted Sources'!P592</f>
        <v>Dehydrator</v>
      </c>
      <c r="F2800" s="238">
        <f>'MT_Permitted Sources'!Q592</f>
        <v>0.19221450979530644</v>
      </c>
      <c r="G2800" s="238">
        <f>'MT_Permitted Sources'!R592</f>
        <v>1.0251440522416343E-2</v>
      </c>
      <c r="H2800" s="238">
        <f>'MT_Permitted Sources'!S592</f>
        <v>6.7275078428357254E-2</v>
      </c>
      <c r="I2800" s="238">
        <f>'MT_Permitted Sources'!T592</f>
        <v>1.1532870587718385E-3</v>
      </c>
      <c r="J2800" s="238">
        <f>'MT_Permitted Sources'!U592</f>
        <v>5.7664352938591925E-3</v>
      </c>
    </row>
    <row r="2801" spans="1:10" s="226" customFormat="1" x14ac:dyDescent="0.2">
      <c r="A2801" s="235" t="str">
        <f>'MT_Permitted Sources'!A593</f>
        <v>MTDEQ Permitted Sources</v>
      </c>
      <c r="B2801" s="226" t="str">
        <f>'MT_Permitted Sources'!B593</f>
        <v>30</v>
      </c>
      <c r="C2801" s="235" t="str">
        <f>'MT_Permitted Sources'!D593</f>
        <v>3002502</v>
      </c>
      <c r="D2801" s="235">
        <f>'MT_Permitted Sources'!L593</f>
        <v>31000202</v>
      </c>
      <c r="E2801" s="226" t="str">
        <f>'MT_Permitted Sources'!P593</f>
        <v>Natural Gas Production, Gas Stripping Operations</v>
      </c>
      <c r="F2801" s="238">
        <f>'MT_Permitted Sources'!Q593</f>
        <v>0</v>
      </c>
      <c r="G2801" s="238">
        <f>'MT_Permitted Sources'!R593</f>
        <v>0.20490066744179666</v>
      </c>
      <c r="H2801" s="238">
        <f>'MT_Permitted Sources'!S593</f>
        <v>0</v>
      </c>
      <c r="I2801" s="238">
        <f>'MT_Permitted Sources'!T593</f>
        <v>0</v>
      </c>
      <c r="J2801" s="238">
        <f>'MT_Permitted Sources'!U593</f>
        <v>0</v>
      </c>
    </row>
    <row r="2802" spans="1:10" s="226" customFormat="1" x14ac:dyDescent="0.2">
      <c r="A2802" s="235" t="str">
        <f>'MT_Permitted Sources'!A594</f>
        <v>MTDEQ Permitted Sources</v>
      </c>
      <c r="B2802" s="226" t="str">
        <f>'MT_Permitted Sources'!B594</f>
        <v>30</v>
      </c>
      <c r="C2802" s="235" t="str">
        <f>'MT_Permitted Sources'!D594</f>
        <v>3002502</v>
      </c>
      <c r="D2802" s="235">
        <f>'MT_Permitted Sources'!L594</f>
        <v>20200202</v>
      </c>
      <c r="E2802" s="226" t="str">
        <f>'MT_Permitted Sources'!P594</f>
        <v>Compressor Engines</v>
      </c>
      <c r="F2802" s="238">
        <f>'MT_Permitted Sources'!Q594</f>
        <v>13.826758547615574</v>
      </c>
      <c r="G2802" s="238">
        <f>'MT_Permitted Sources'!R594</f>
        <v>5.6511065879820093</v>
      </c>
      <c r="H2802" s="238">
        <f>'MT_Permitted Sources'!S594</f>
        <v>13.852259005915085</v>
      </c>
      <c r="I2802" s="238">
        <f>'MT_Permitted Sources'!T594</f>
        <v>2.152802509707432E-2</v>
      </c>
      <c r="J2802" s="238">
        <f>'MT_Permitted Sources'!U594</f>
        <v>0.35880041828457204</v>
      </c>
    </row>
    <row r="2803" spans="1:10" s="226" customFormat="1" x14ac:dyDescent="0.2">
      <c r="A2803" s="235" t="str">
        <f>'MT_Permitted Sources'!A595</f>
        <v>MTDEQ Permitted Sources</v>
      </c>
      <c r="B2803" s="226" t="str">
        <f>'MT_Permitted Sources'!B595</f>
        <v>30</v>
      </c>
      <c r="C2803" s="235" t="str">
        <f>'MT_Permitted Sources'!D595</f>
        <v>3002502</v>
      </c>
      <c r="D2803" s="235">
        <f>'MT_Permitted Sources'!L595</f>
        <v>20200202</v>
      </c>
      <c r="E2803" s="226" t="str">
        <f>'MT_Permitted Sources'!P595</f>
        <v>Compressor Engines</v>
      </c>
      <c r="F2803" s="238">
        <f>'MT_Permitted Sources'!Q595</f>
        <v>6.0741066525382141</v>
      </c>
      <c r="G2803" s="238">
        <f>'MT_Permitted Sources'!R595</f>
        <v>5.1162376787249366</v>
      </c>
      <c r="H2803" s="238">
        <f>'MT_Permitted Sources'!S595</f>
        <v>16.107575920846681</v>
      </c>
      <c r="I2803" s="238">
        <f>'MT_Permitted Sources'!T595</f>
        <v>1.7683734901168192E-2</v>
      </c>
      <c r="J2803" s="238">
        <f>'MT_Permitted Sources'!U595</f>
        <v>0.29472891501946991</v>
      </c>
    </row>
    <row r="2804" spans="1:10" s="226" customFormat="1" x14ac:dyDescent="0.2">
      <c r="A2804" s="235" t="str">
        <f>'MT_Permitted Sources'!A596</f>
        <v>MTDEQ Permitted Sources</v>
      </c>
      <c r="B2804" s="226" t="str">
        <f>'MT_Permitted Sources'!B596</f>
        <v>30</v>
      </c>
      <c r="C2804" s="235" t="str">
        <f>'MT_Permitted Sources'!D596</f>
        <v>3002502</v>
      </c>
      <c r="D2804" s="235">
        <f>'MT_Permitted Sources'!L596</f>
        <v>20100202</v>
      </c>
      <c r="E2804" s="226" t="str">
        <f>'MT_Permitted Sources'!P596</f>
        <v>Compressor Engines</v>
      </c>
      <c r="F2804" s="238">
        <f>'MT_Permitted Sources'!Q596</f>
        <v>0</v>
      </c>
      <c r="G2804" s="238">
        <f>'MT_Permitted Sources'!R596</f>
        <v>0</v>
      </c>
      <c r="H2804" s="238">
        <f>'MT_Permitted Sources'!S596</f>
        <v>0</v>
      </c>
      <c r="I2804" s="238">
        <f>'MT_Permitted Sources'!T596</f>
        <v>0</v>
      </c>
      <c r="J2804" s="238">
        <f>'MT_Permitted Sources'!U596</f>
        <v>0</v>
      </c>
    </row>
    <row r="2805" spans="1:10" s="226" customFormat="1" x14ac:dyDescent="0.2">
      <c r="A2805" s="235" t="str">
        <f>'MT_Permitted Sources'!A597</f>
        <v>MTDEQ Permitted Sources</v>
      </c>
      <c r="B2805" s="226" t="str">
        <f>'MT_Permitted Sources'!B597</f>
        <v>30</v>
      </c>
      <c r="C2805" s="235" t="str">
        <f>'MT_Permitted Sources'!D597</f>
        <v>3002502</v>
      </c>
      <c r="D2805" s="235">
        <f>'MT_Permitted Sources'!L597</f>
        <v>10500106</v>
      </c>
      <c r="E2805" s="226" t="str">
        <f>'MT_Permitted Sources'!P597</f>
        <v>Process Heaters</v>
      </c>
      <c r="F2805" s="238">
        <f>'MT_Permitted Sources'!Q597</f>
        <v>0.1281430065302043</v>
      </c>
      <c r="G2805" s="238">
        <f>'MT_Permitted Sources'!R597</f>
        <v>6.7915793461008275E-3</v>
      </c>
      <c r="H2805" s="238">
        <f>'MT_Permitted Sources'!S597</f>
        <v>2.562860130604086E-2</v>
      </c>
      <c r="I2805" s="238">
        <f>'MT_Permitted Sources'!T597</f>
        <v>7.6885803918122573E-4</v>
      </c>
      <c r="J2805" s="238">
        <f>'MT_Permitted Sources'!U597</f>
        <v>3.8442901959061288E-3</v>
      </c>
    </row>
    <row r="2806" spans="1:10" s="226" customFormat="1" x14ac:dyDescent="0.2">
      <c r="A2806" s="235" t="str">
        <f>'MT_Permitted Sources'!A598</f>
        <v>MTDEQ Permitted Sources</v>
      </c>
      <c r="B2806" s="226" t="str">
        <f>'MT_Permitted Sources'!B598</f>
        <v>30</v>
      </c>
      <c r="C2806" s="235" t="str">
        <f>'MT_Permitted Sources'!D598</f>
        <v>3002502</v>
      </c>
      <c r="D2806" s="235">
        <f>'MT_Permitted Sources'!L598</f>
        <v>20100202</v>
      </c>
      <c r="E2806" s="226" t="str">
        <f>'MT_Permitted Sources'!P598</f>
        <v>Compressor Engines</v>
      </c>
      <c r="F2806" s="238">
        <f>'MT_Permitted Sources'!Q598</f>
        <v>6.879229162567488</v>
      </c>
      <c r="G2806" s="238">
        <f>'MT_Permitted Sources'!R598</f>
        <v>10.222223916927456</v>
      </c>
      <c r="H2806" s="238">
        <f>'MT_Permitted Sources'!S598</f>
        <v>24.588592665041723</v>
      </c>
      <c r="I2806" s="238">
        <f>'MT_Permitted Sources'!T598</f>
        <v>0</v>
      </c>
      <c r="J2806" s="238">
        <f>'MT_Permitted Sources'!U598</f>
        <v>0</v>
      </c>
    </row>
    <row r="2807" spans="1:10" s="226" customFormat="1" x14ac:dyDescent="0.2">
      <c r="A2807" s="235" t="str">
        <f>'MT_Permitted Sources'!A599</f>
        <v>MTDEQ Permitted Sources</v>
      </c>
      <c r="B2807" s="226" t="str">
        <f>'MT_Permitted Sources'!B599</f>
        <v>30</v>
      </c>
      <c r="C2807" s="235" t="str">
        <f>'MT_Permitted Sources'!D599</f>
        <v>3002502</v>
      </c>
      <c r="D2807" s="235">
        <f>'MT_Permitted Sources'!L599</f>
        <v>20100202</v>
      </c>
      <c r="E2807" s="226" t="str">
        <f>'MT_Permitted Sources'!P599</f>
        <v>Compressor Engines</v>
      </c>
      <c r="F2807" s="238">
        <f>'MT_Permitted Sources'!Q599</f>
        <v>0</v>
      </c>
      <c r="G2807" s="238">
        <f>'MT_Permitted Sources'!R599</f>
        <v>0</v>
      </c>
      <c r="H2807" s="238">
        <f>'MT_Permitted Sources'!S599</f>
        <v>0</v>
      </c>
      <c r="I2807" s="238">
        <f>'MT_Permitted Sources'!T599</f>
        <v>5.5229635814518049E-2</v>
      </c>
      <c r="J2807" s="238">
        <f>'MT_Permitted Sources'!U599</f>
        <v>0.77359933042284335</v>
      </c>
    </row>
    <row r="2808" spans="1:10" s="226" customFormat="1" x14ac:dyDescent="0.2">
      <c r="A2808" s="235" t="str">
        <f>'MT_Permitted Sources'!A600</f>
        <v>MTDEQ Permitted Sources</v>
      </c>
      <c r="B2808" s="226" t="str">
        <f>'MT_Permitted Sources'!B600</f>
        <v>30</v>
      </c>
      <c r="C2808" s="235" t="str">
        <f>'MT_Permitted Sources'!D600</f>
        <v>3002502</v>
      </c>
      <c r="D2808" s="235">
        <f>'MT_Permitted Sources'!L600</f>
        <v>31000228</v>
      </c>
      <c r="E2808" s="226" t="str">
        <f>'MT_Permitted Sources'!P600</f>
        <v>Dehydrator</v>
      </c>
      <c r="F2808" s="238">
        <f>'MT_Permitted Sources'!Q600</f>
        <v>6.407150326510215E-2</v>
      </c>
      <c r="G2808" s="238">
        <f>'MT_Permitted Sources'!R600</f>
        <v>3.5880041828457204E-3</v>
      </c>
      <c r="H2808" s="238">
        <f>'MT_Permitted Sources'!S600</f>
        <v>5.3820062742685811E-2</v>
      </c>
      <c r="I2808" s="238">
        <f>'MT_Permitted Sources'!T600</f>
        <v>3.8442901959061287E-4</v>
      </c>
      <c r="J2808" s="238">
        <f>'MT_Permitted Sources'!U600</f>
        <v>4.8694342481477634E-3</v>
      </c>
    </row>
    <row r="2809" spans="1:10" s="226" customFormat="1" x14ac:dyDescent="0.2">
      <c r="A2809" s="235" t="str">
        <f>'MT_Permitted Sources'!A601</f>
        <v>MTDEQ Permitted Sources</v>
      </c>
      <c r="B2809" s="226" t="str">
        <f>'MT_Permitted Sources'!B601</f>
        <v>30</v>
      </c>
      <c r="C2809" s="235" t="str">
        <f>'MT_Permitted Sources'!D601</f>
        <v>3002502</v>
      </c>
      <c r="D2809" s="235">
        <f>'MT_Permitted Sources'!L601</f>
        <v>20200202</v>
      </c>
      <c r="E2809" s="226" t="str">
        <f>'MT_Permitted Sources'!P601</f>
        <v>Compressor Engines</v>
      </c>
      <c r="F2809" s="238">
        <f>'MT_Permitted Sources'!Q601</f>
        <v>0.9867011502825731</v>
      </c>
      <c r="G2809" s="238">
        <f>'MT_Permitted Sources'!R601</f>
        <v>4.1005762089665375E-3</v>
      </c>
      <c r="H2809" s="238">
        <f>'MT_Permitted Sources'!S601</f>
        <v>0.64071503265102148</v>
      </c>
      <c r="I2809" s="238">
        <f>'MT_Permitted Sources'!T601</f>
        <v>1.281430065302043E-4</v>
      </c>
      <c r="J2809" s="238">
        <f>'MT_Permitted Sources'!U601</f>
        <v>1.4095730718322473E-3</v>
      </c>
    </row>
    <row r="2810" spans="1:10" s="226" customFormat="1" x14ac:dyDescent="0.2">
      <c r="A2810" s="235" t="str">
        <f>'MT_Permitted Sources'!A602</f>
        <v>MTDEQ Permitted Sources</v>
      </c>
      <c r="B2810" s="226" t="str">
        <f>'MT_Permitted Sources'!B602</f>
        <v>30</v>
      </c>
      <c r="C2810" s="235" t="str">
        <f>'MT_Permitted Sources'!D602</f>
        <v>3002502</v>
      </c>
      <c r="D2810" s="235">
        <f>'MT_Permitted Sources'!L602</f>
        <v>20200202</v>
      </c>
      <c r="E2810" s="226" t="str">
        <f>'MT_Permitted Sources'!P602</f>
        <v>Compressor Engines</v>
      </c>
      <c r="F2810" s="238">
        <f>'MT_Permitted Sources'!Q602</f>
        <v>27.448231998769764</v>
      </c>
      <c r="G2810" s="238">
        <f>'MT_Permitted Sources'!R602</f>
        <v>0.5310246190611666</v>
      </c>
      <c r="H2810" s="238">
        <f>'MT_Permitted Sources'!S602</f>
        <v>65.071018716037742</v>
      </c>
      <c r="I2810" s="238">
        <f>'MT_Permitted Sources'!T602</f>
        <v>1.076401254853716E-2</v>
      </c>
      <c r="J2810" s="238">
        <f>'MT_Permitted Sources'!U602</f>
        <v>0.17940020914228602</v>
      </c>
    </row>
    <row r="2811" spans="1:10" s="226" customFormat="1" x14ac:dyDescent="0.2">
      <c r="A2811" s="235" t="str">
        <f>'MT_Permitted Sources'!A603</f>
        <v>MTDEQ Permitted Sources</v>
      </c>
      <c r="B2811" s="226" t="str">
        <f>'MT_Permitted Sources'!B603</f>
        <v>30</v>
      </c>
      <c r="C2811" s="235" t="str">
        <f>'MT_Permitted Sources'!D603</f>
        <v>3002502</v>
      </c>
      <c r="D2811" s="235">
        <f>'MT_Permitted Sources'!L603</f>
        <v>20200202</v>
      </c>
      <c r="E2811" s="226" t="str">
        <f>'MT_Permitted Sources'!P603</f>
        <v>Compressor Engines</v>
      </c>
      <c r="F2811" s="238">
        <f>'MT_Permitted Sources'!Q603</f>
        <v>41.954020337988887</v>
      </c>
      <c r="G2811" s="238">
        <f>'MT_Permitted Sources'!R603</f>
        <v>0.4741291241617559</v>
      </c>
      <c r="H2811" s="238">
        <f>'MT_Permitted Sources'!S603</f>
        <v>65.21197602322097</v>
      </c>
      <c r="I2811" s="238">
        <f>'MT_Permitted Sources'!T603</f>
        <v>9.6107254897653226E-3</v>
      </c>
      <c r="J2811" s="238">
        <f>'MT_Permitted Sources'!U603</f>
        <v>0.16017875816275537</v>
      </c>
    </row>
    <row r="2812" spans="1:10" s="226" customFormat="1" x14ac:dyDescent="0.2">
      <c r="A2812" s="235" t="str">
        <f>'MT_Permitted Sources'!A604</f>
        <v>MTDEQ Permitted Sources</v>
      </c>
      <c r="B2812" s="226" t="str">
        <f>'MT_Permitted Sources'!B604</f>
        <v>30</v>
      </c>
      <c r="C2812" s="235" t="str">
        <f>'MT_Permitted Sources'!D604</f>
        <v>3002502</v>
      </c>
      <c r="D2812" s="235">
        <f>'MT_Permitted Sources'!L604</f>
        <v>20200202</v>
      </c>
      <c r="E2812" s="226" t="str">
        <f>'MT_Permitted Sources'!P604</f>
        <v>Compressor Engines</v>
      </c>
      <c r="F2812" s="238">
        <f>'MT_Permitted Sources'!Q604</f>
        <v>1.5172131973176188</v>
      </c>
      <c r="G2812" s="238">
        <f>'MT_Permitted Sources'!R604</f>
        <v>7.0478653591612359E-3</v>
      </c>
      <c r="H2812" s="238">
        <f>'MT_Permitted Sources'!S604</f>
        <v>0.96017554793082072</v>
      </c>
      <c r="I2812" s="238">
        <f>'MT_Permitted Sources'!T604</f>
        <v>1.281430065302043E-4</v>
      </c>
      <c r="J2812" s="238">
        <f>'MT_Permitted Sources'!U604</f>
        <v>2.4347171240738817E-3</v>
      </c>
    </row>
    <row r="2813" spans="1:10" s="226" customFormat="1" x14ac:dyDescent="0.2">
      <c r="A2813" s="235" t="str">
        <f>'MT_Permitted Sources'!A605</f>
        <v>MTDEQ Permitted Sources</v>
      </c>
      <c r="B2813" s="226" t="str">
        <f>'MT_Permitted Sources'!B605</f>
        <v>30</v>
      </c>
      <c r="C2813" s="235" t="str">
        <f>'MT_Permitted Sources'!D605</f>
        <v>3002502</v>
      </c>
      <c r="D2813" s="235">
        <f>'MT_Permitted Sources'!L605</f>
        <v>20200202</v>
      </c>
      <c r="E2813" s="226" t="str">
        <f>'MT_Permitted Sources'!P605</f>
        <v>Compressor Engines</v>
      </c>
      <c r="F2813" s="238">
        <f>'MT_Permitted Sources'!Q605</f>
        <v>19.388036888019911</v>
      </c>
      <c r="G2813" s="238">
        <f>'MT_Permitted Sources'!R605</f>
        <v>7.5860659865880947E-2</v>
      </c>
      <c r="H2813" s="238">
        <f>'MT_Permitted Sources'!S605</f>
        <v>12.417057332776796</v>
      </c>
      <c r="I2813" s="238">
        <f>'MT_Permitted Sources'!T605</f>
        <v>1.5377160783624515E-3</v>
      </c>
      <c r="J2813" s="238">
        <f>'MT_Permitted Sources'!U605</f>
        <v>2.562860130604086E-2</v>
      </c>
    </row>
    <row r="2814" spans="1:10" s="226" customFormat="1" x14ac:dyDescent="0.2">
      <c r="A2814" s="235" t="str">
        <f>'MT_Permitted Sources'!A606</f>
        <v>MTDEQ Permitted Sources</v>
      </c>
      <c r="B2814" s="226" t="str">
        <f>'MT_Permitted Sources'!B606</f>
        <v>30</v>
      </c>
      <c r="C2814" s="235" t="str">
        <f>'MT_Permitted Sources'!D606</f>
        <v>3002502</v>
      </c>
      <c r="D2814" s="235">
        <f>'MT_Permitted Sources'!L606</f>
        <v>20200253</v>
      </c>
      <c r="E2814" s="226" t="str">
        <f>'MT_Permitted Sources'!P606</f>
        <v>Compressor Engines</v>
      </c>
      <c r="F2814" s="238">
        <f>'MT_Permitted Sources'!Q606</f>
        <v>0</v>
      </c>
      <c r="G2814" s="238">
        <f>'MT_Permitted Sources'!R606</f>
        <v>0</v>
      </c>
      <c r="H2814" s="238">
        <f>'MT_Permitted Sources'!S606</f>
        <v>0</v>
      </c>
      <c r="I2814" s="238">
        <f>'MT_Permitted Sources'!T606</f>
        <v>1.460830274444329E-2</v>
      </c>
      <c r="J2814" s="238">
        <f>'MT_Permitted Sources'!U606</f>
        <v>0.24347171240738816</v>
      </c>
    </row>
    <row r="2815" spans="1:10" s="226" customFormat="1" x14ac:dyDescent="0.2">
      <c r="A2815" s="235" t="str">
        <f>'MT_Permitted Sources'!A607</f>
        <v>MTDEQ Permitted Sources</v>
      </c>
      <c r="B2815" s="226" t="str">
        <f>'MT_Permitted Sources'!B607</f>
        <v>30</v>
      </c>
      <c r="C2815" s="235" t="str">
        <f>'MT_Permitted Sources'!D607</f>
        <v>3002502</v>
      </c>
      <c r="D2815" s="235">
        <f>'MT_Permitted Sources'!L607</f>
        <v>20200253</v>
      </c>
      <c r="E2815" s="226" t="str">
        <f>'MT_Permitted Sources'!P607</f>
        <v>Compressor Engines</v>
      </c>
      <c r="F2815" s="238">
        <f>'MT_Permitted Sources'!Q607</f>
        <v>7.989716457158238</v>
      </c>
      <c r="G2815" s="238">
        <f>'MT_Permitted Sources'!R607</f>
        <v>0</v>
      </c>
      <c r="H2815" s="238">
        <f>'MT_Permitted Sources'!S607</f>
        <v>6.3943360258571946</v>
      </c>
      <c r="I2815" s="238">
        <f>'MT_Permitted Sources'!T607</f>
        <v>0</v>
      </c>
      <c r="J2815" s="238">
        <f>'MT_Permitted Sources'!U607</f>
        <v>0</v>
      </c>
    </row>
    <row r="2816" spans="1:10" s="226" customFormat="1" x14ac:dyDescent="0.2">
      <c r="A2816" s="235" t="str">
        <f>'MT_Permitted Sources'!A608</f>
        <v>MTDEQ Permitted Sources</v>
      </c>
      <c r="B2816" s="226" t="str">
        <f>'MT_Permitted Sources'!B608</f>
        <v>30</v>
      </c>
      <c r="C2816" s="235" t="str">
        <f>'MT_Permitted Sources'!D608</f>
        <v>3002502</v>
      </c>
      <c r="D2816" s="235">
        <f>'MT_Permitted Sources'!L608</f>
        <v>20200253</v>
      </c>
      <c r="E2816" s="226" t="str">
        <f>'MT_Permitted Sources'!P608</f>
        <v>Compressor Engines</v>
      </c>
      <c r="F2816" s="238">
        <f>'MT_Permitted Sources'!Q608</f>
        <v>0</v>
      </c>
      <c r="G2816" s="238">
        <f>'MT_Permitted Sources'!R608</f>
        <v>7.0306941962861886</v>
      </c>
      <c r="H2816" s="238">
        <f>'MT_Permitted Sources'!S608</f>
        <v>0</v>
      </c>
      <c r="I2816" s="238">
        <f>'MT_Permitted Sources'!T608</f>
        <v>0</v>
      </c>
      <c r="J2816" s="238">
        <f>'MT_Permitted Sources'!U608</f>
        <v>0</v>
      </c>
    </row>
    <row r="2817" spans="1:10" s="226" customFormat="1" x14ac:dyDescent="0.2">
      <c r="A2817" s="235" t="str">
        <f>'MT_Permitted Sources'!A609</f>
        <v>MTDEQ Permitted Sources</v>
      </c>
      <c r="B2817" s="226" t="str">
        <f>'MT_Permitted Sources'!B609</f>
        <v>30</v>
      </c>
      <c r="C2817" s="235" t="str">
        <f>'MT_Permitted Sources'!D609</f>
        <v>3002502</v>
      </c>
      <c r="D2817" s="235">
        <f>'MT_Permitted Sources'!L609</f>
        <v>31000205</v>
      </c>
      <c r="E2817" s="226" t="str">
        <f>'MT_Permitted Sources'!P609</f>
        <v>Natural Gas Production, Flares</v>
      </c>
      <c r="F2817" s="238">
        <f>'MT_Permitted Sources'!Q609</f>
        <v>1.0377020668815944</v>
      </c>
      <c r="G2817" s="238">
        <f>'MT_Permitted Sources'!R609</f>
        <v>2.0870651473574373</v>
      </c>
      <c r="H2817" s="238">
        <f>'MT_Permitted Sources'!S609</f>
        <v>5.5329587359611612</v>
      </c>
      <c r="I2817" s="238">
        <f>'MT_Permitted Sources'!T609</f>
        <v>4.9775869456592554</v>
      </c>
      <c r="J2817" s="238">
        <f>'MT_Permitted Sources'!U609</f>
        <v>0.11686642195554632</v>
      </c>
    </row>
    <row r="2818" spans="1:10" s="226" customFormat="1" x14ac:dyDescent="0.2">
      <c r="A2818" s="235" t="str">
        <f>'MT_Permitted Sources'!A610</f>
        <v>MTDEQ Permitted Sources</v>
      </c>
      <c r="B2818" s="226" t="str">
        <f>'MT_Permitted Sources'!B610</f>
        <v>30</v>
      </c>
      <c r="C2818" s="235" t="str">
        <f>'MT_Permitted Sources'!D610</f>
        <v>3002502</v>
      </c>
      <c r="D2818" s="235">
        <f>'MT_Permitted Sources'!L610</f>
        <v>31000207</v>
      </c>
      <c r="E2818" s="226" t="str">
        <f>'MT_Permitted Sources'!P610</f>
        <v>Permitted Fugitives</v>
      </c>
      <c r="F2818" s="238">
        <f>'MT_Permitted Sources'!Q610</f>
        <v>0</v>
      </c>
      <c r="G2818" s="238">
        <f>'MT_Permitted Sources'!R610</f>
        <v>0.96542941119855907</v>
      </c>
      <c r="H2818" s="238">
        <f>'MT_Permitted Sources'!S610</f>
        <v>0</v>
      </c>
      <c r="I2818" s="238">
        <f>'MT_Permitted Sources'!T610</f>
        <v>0</v>
      </c>
      <c r="J2818" s="238">
        <f>'MT_Permitted Sources'!U610</f>
        <v>0</v>
      </c>
    </row>
    <row r="2819" spans="1:10" s="226" customFormat="1" x14ac:dyDescent="0.2">
      <c r="A2819" s="235" t="str">
        <f>'MT_Permitted Sources'!A611</f>
        <v>MTDEQ Permitted Sources</v>
      </c>
      <c r="B2819" s="226" t="str">
        <f>'MT_Permitted Sources'!B611</f>
        <v>30</v>
      </c>
      <c r="C2819" s="235" t="str">
        <f>'MT_Permitted Sources'!D611</f>
        <v>3002502</v>
      </c>
      <c r="D2819" s="235">
        <f>'MT_Permitted Sources'!L611</f>
        <v>31000228</v>
      </c>
      <c r="E2819" s="226" t="str">
        <f>'MT_Permitted Sources'!P611</f>
        <v>Dehydrator</v>
      </c>
      <c r="F2819" s="238">
        <f>'MT_Permitted Sources'!Q611</f>
        <v>0.1281430065302043</v>
      </c>
      <c r="G2819" s="238">
        <f>'MT_Permitted Sources'!R611</f>
        <v>7.0478653591612359E-3</v>
      </c>
      <c r="H2819" s="238">
        <f>'MT_Permitted Sources'!S611</f>
        <v>0.10764012548537162</v>
      </c>
      <c r="I2819" s="238">
        <f>'MT_Permitted Sources'!T611</f>
        <v>7.6885803918122573E-4</v>
      </c>
      <c r="J2819" s="238">
        <f>'MT_Permitted Sources'!U611</f>
        <v>9.7388684962955267E-3</v>
      </c>
    </row>
    <row r="2820" spans="1:10" s="226" customFormat="1" x14ac:dyDescent="0.2">
      <c r="A2820" s="235" t="str">
        <f>'MT_Permitted Sources'!A612</f>
        <v>MTDEQ Permitted Sources</v>
      </c>
      <c r="B2820" s="226" t="str">
        <f>'MT_Permitted Sources'!B612</f>
        <v>30</v>
      </c>
      <c r="C2820" s="235" t="str">
        <f>'MT_Permitted Sources'!D612</f>
        <v>3002502</v>
      </c>
      <c r="D2820" s="235">
        <f>'MT_Permitted Sources'!L612</f>
        <v>31000301</v>
      </c>
      <c r="E2820" s="226" t="str">
        <f>'MT_Permitted Sources'!P612</f>
        <v>Dehydrator</v>
      </c>
      <c r="F2820" s="238">
        <f>'MT_Permitted Sources'!Q612</f>
        <v>0</v>
      </c>
      <c r="G2820" s="238">
        <f>'MT_Permitted Sources'!R612</f>
        <v>23.703380775931066</v>
      </c>
      <c r="H2820" s="238">
        <f>'MT_Permitted Sources'!S612</f>
        <v>0</v>
      </c>
      <c r="I2820" s="238">
        <f>'MT_Permitted Sources'!T612</f>
        <v>0</v>
      </c>
      <c r="J2820" s="238">
        <f>'MT_Permitted Sources'!U612</f>
        <v>0</v>
      </c>
    </row>
    <row r="2821" spans="1:10" s="226" customFormat="1" x14ac:dyDescent="0.2">
      <c r="A2821" s="235" t="str">
        <f>'MT_Permitted Sources'!A613</f>
        <v>MTDEQ Permitted Sources</v>
      </c>
      <c r="B2821" s="226" t="str">
        <f>'MT_Permitted Sources'!B613</f>
        <v>30</v>
      </c>
      <c r="C2821" s="235" t="str">
        <f>'MT_Permitted Sources'!D613</f>
        <v>3002502</v>
      </c>
      <c r="D2821" s="235">
        <f>'MT_Permitted Sources'!L613</f>
        <v>40400250</v>
      </c>
      <c r="E2821" s="226" t="str">
        <f>'MT_Permitted Sources'!P613</f>
        <v>Permitted Tank Losses</v>
      </c>
      <c r="F2821" s="238">
        <f>'MT_Permitted Sources'!Q613</f>
        <v>0</v>
      </c>
      <c r="G2821" s="238">
        <f>'MT_Permitted Sources'!R613</f>
        <v>2.1528025097074321</v>
      </c>
      <c r="H2821" s="238">
        <f>'MT_Permitted Sources'!S613</f>
        <v>0</v>
      </c>
      <c r="I2821" s="238">
        <f>'MT_Permitted Sources'!T613</f>
        <v>0</v>
      </c>
      <c r="J2821" s="238">
        <f>'MT_Permitted Sources'!U613</f>
        <v>0</v>
      </c>
    </row>
    <row r="2822" spans="1:10" s="226" customFormat="1" x14ac:dyDescent="0.2">
      <c r="A2822" s="235" t="str">
        <f>'MT_Permitted Sources'!A614</f>
        <v>MTDEQ Permitted Sources</v>
      </c>
      <c r="B2822" s="226" t="str">
        <f>'MT_Permitted Sources'!B614</f>
        <v>30</v>
      </c>
      <c r="C2822" s="235" t="str">
        <f>'MT_Permitted Sources'!D614</f>
        <v>3002502</v>
      </c>
      <c r="D2822" s="235">
        <f>'MT_Permitted Sources'!L614</f>
        <v>31000228</v>
      </c>
      <c r="E2822" s="226" t="str">
        <f>'MT_Permitted Sources'!P614</f>
        <v>Dehydrator</v>
      </c>
      <c r="F2822" s="238">
        <f>'MT_Permitted Sources'!Q614</f>
        <v>0</v>
      </c>
      <c r="G2822" s="238">
        <f>'MT_Permitted Sources'!R614</f>
        <v>0.32279223344958463</v>
      </c>
      <c r="H2822" s="238">
        <f>'MT_Permitted Sources'!S614</f>
        <v>0</v>
      </c>
      <c r="I2822" s="238">
        <f>'MT_Permitted Sources'!T614</f>
        <v>0</v>
      </c>
      <c r="J2822" s="238">
        <f>'MT_Permitted Sources'!U614</f>
        <v>0</v>
      </c>
    </row>
    <row r="2823" spans="1:10" s="226" customFormat="1" x14ac:dyDescent="0.2">
      <c r="A2823" s="235" t="str">
        <f>'MT_Permitted Sources'!A615</f>
        <v>MTDEQ Permitted Sources</v>
      </c>
      <c r="B2823" s="226" t="str">
        <f>'MT_Permitted Sources'!B615</f>
        <v>30</v>
      </c>
      <c r="C2823" s="235" t="str">
        <f>'MT_Permitted Sources'!D615</f>
        <v>3002502</v>
      </c>
      <c r="D2823" s="235">
        <f>'MT_Permitted Sources'!L615</f>
        <v>31000228</v>
      </c>
      <c r="E2823" s="226" t="str">
        <f>'MT_Permitted Sources'!P615</f>
        <v>Dehydrator</v>
      </c>
      <c r="F2823" s="238">
        <f>'MT_Permitted Sources'!Q615</f>
        <v>4.7412912416175592</v>
      </c>
      <c r="G2823" s="238">
        <f>'MT_Permitted Sources'!R615</f>
        <v>0.26077101828896571</v>
      </c>
      <c r="H2823" s="238">
        <f>'MT_Permitted Sources'!S615</f>
        <v>3.9826846429587497</v>
      </c>
      <c r="I2823" s="238">
        <f>'MT_Permitted Sources'!T615</f>
        <v>2.8447747449705355E-2</v>
      </c>
      <c r="J2823" s="238">
        <f>'MT_Permitted Sources'!U615</f>
        <v>0.31151564887492667</v>
      </c>
    </row>
    <row r="2824" spans="1:10" s="226" customFormat="1" x14ac:dyDescent="0.2">
      <c r="A2824" s="235" t="str">
        <f>'MT_Permitted Sources'!A616</f>
        <v>MTDEQ Permitted Sources</v>
      </c>
      <c r="B2824" s="226" t="str">
        <f>'MT_Permitted Sources'!B616</f>
        <v>30</v>
      </c>
      <c r="C2824" s="235" t="str">
        <f>'MT_Permitted Sources'!D616</f>
        <v>3002502</v>
      </c>
      <c r="D2824" s="235">
        <f>'MT_Permitted Sources'!L616</f>
        <v>20200202</v>
      </c>
      <c r="E2824" s="226" t="str">
        <f>'MT_Permitted Sources'!P616</f>
        <v>Compressor Engines</v>
      </c>
      <c r="F2824" s="238">
        <f>'MT_Permitted Sources'!Q616</f>
        <v>13.7861372145455</v>
      </c>
      <c r="G2824" s="238">
        <f>'MT_Permitted Sources'!R616</f>
        <v>9.962606185697263</v>
      </c>
      <c r="H2824" s="238">
        <f>'MT_Permitted Sources'!S616</f>
        <v>1.8310354203100891</v>
      </c>
      <c r="I2824" s="238">
        <f>'MT_Permitted Sources'!T616</f>
        <v>0</v>
      </c>
      <c r="J2824" s="238">
        <f>'MT_Permitted Sources'!U616</f>
        <v>0</v>
      </c>
    </row>
    <row r="2825" spans="1:10" s="226" customFormat="1" x14ac:dyDescent="0.2">
      <c r="A2825" s="235" t="str">
        <f>'MT_Permitted Sources'!A617</f>
        <v>MTDEQ Permitted Sources</v>
      </c>
      <c r="B2825" s="226" t="str">
        <f>'MT_Permitted Sources'!B617</f>
        <v>30</v>
      </c>
      <c r="C2825" s="235" t="str">
        <f>'MT_Permitted Sources'!D617</f>
        <v>3002502</v>
      </c>
      <c r="D2825" s="235">
        <f>'MT_Permitted Sources'!L617</f>
        <v>20200202</v>
      </c>
      <c r="E2825" s="226" t="str">
        <f>'MT_Permitted Sources'!P617</f>
        <v>Compressor Engines</v>
      </c>
      <c r="F2825" s="238">
        <f>'MT_Permitted Sources'!Q617</f>
        <v>0</v>
      </c>
      <c r="G2825" s="238">
        <f>'MT_Permitted Sources'!R617</f>
        <v>0</v>
      </c>
      <c r="H2825" s="238">
        <f>'MT_Permitted Sources'!S617</f>
        <v>0</v>
      </c>
      <c r="I2825" s="238">
        <f>'MT_Permitted Sources'!T617</f>
        <v>5.3820062742685811E-2</v>
      </c>
      <c r="J2825" s="238">
        <f>'MT_Permitted Sources'!U617</f>
        <v>0.75399345042372212</v>
      </c>
    </row>
    <row r="2826" spans="1:10" s="226" customFormat="1" x14ac:dyDescent="0.2">
      <c r="A2826" s="235" t="str">
        <f>'MT_Permitted Sources'!A618</f>
        <v>MTDEQ Permitted Sources</v>
      </c>
      <c r="B2826" s="226" t="str">
        <f>'MT_Permitted Sources'!B618</f>
        <v>30</v>
      </c>
      <c r="C2826" s="235" t="str">
        <f>'MT_Permitted Sources'!D618</f>
        <v>3002502</v>
      </c>
      <c r="D2826" s="235">
        <f>'MT_Permitted Sources'!L618</f>
        <v>20200202</v>
      </c>
      <c r="E2826" s="226" t="str">
        <f>'MT_Permitted Sources'!P618</f>
        <v>Compressor Engines</v>
      </c>
      <c r="F2826" s="238">
        <f>'MT_Permitted Sources'!Q618</f>
        <v>0</v>
      </c>
      <c r="G2826" s="238">
        <f>'MT_Permitted Sources'!R618</f>
        <v>0</v>
      </c>
      <c r="H2826" s="238">
        <f>'MT_Permitted Sources'!S618</f>
        <v>0</v>
      </c>
      <c r="I2826" s="238">
        <f>'MT_Permitted Sources'!T618</f>
        <v>0</v>
      </c>
      <c r="J2826" s="238">
        <f>'MT_Permitted Sources'!U618</f>
        <v>0</v>
      </c>
    </row>
    <row r="2827" spans="1:10" s="226" customFormat="1" x14ac:dyDescent="0.2">
      <c r="A2827" s="235" t="str">
        <f>'MT_Permitted Sources'!A619</f>
        <v>MTDEQ Permitted Sources</v>
      </c>
      <c r="B2827" s="226" t="str">
        <f>'MT_Permitted Sources'!B619</f>
        <v>30</v>
      </c>
      <c r="C2827" s="235" t="str">
        <f>'MT_Permitted Sources'!D619</f>
        <v>3002502</v>
      </c>
      <c r="D2827" s="235">
        <f>'MT_Permitted Sources'!L619</f>
        <v>20200202</v>
      </c>
      <c r="E2827" s="226" t="str">
        <f>'MT_Permitted Sources'!P619</f>
        <v>Compressor Engines</v>
      </c>
      <c r="F2827" s="238">
        <f>'MT_Permitted Sources'!Q619</f>
        <v>0</v>
      </c>
      <c r="G2827" s="238">
        <f>'MT_Permitted Sources'!R619</f>
        <v>0</v>
      </c>
      <c r="H2827" s="238">
        <f>'MT_Permitted Sources'!S619</f>
        <v>0</v>
      </c>
      <c r="I2827" s="238">
        <f>'MT_Permitted Sources'!T619</f>
        <v>0</v>
      </c>
      <c r="J2827" s="238">
        <f>'MT_Permitted Sources'!U619</f>
        <v>0</v>
      </c>
    </row>
    <row r="2828" spans="1:10" s="226" customFormat="1" x14ac:dyDescent="0.2">
      <c r="A2828" s="235" t="str">
        <f>'MT_Permitted Sources'!A620</f>
        <v>MTDEQ Permitted Sources</v>
      </c>
      <c r="B2828" s="226" t="str">
        <f>'MT_Permitted Sources'!B620</f>
        <v>30</v>
      </c>
      <c r="C2828" s="235" t="str">
        <f>'MT_Permitted Sources'!D620</f>
        <v>3002502</v>
      </c>
      <c r="D2828" s="235">
        <f>'MT_Permitted Sources'!L620</f>
        <v>20200202</v>
      </c>
      <c r="E2828" s="226" t="str">
        <f>'MT_Permitted Sources'!P620</f>
        <v>Compressor Engines</v>
      </c>
      <c r="F2828" s="238">
        <f>'MT_Permitted Sources'!Q620</f>
        <v>1.3167975351043795</v>
      </c>
      <c r="G2828" s="238">
        <f>'MT_Permitted Sources'!R620</f>
        <v>10.149951261244421</v>
      </c>
      <c r="H2828" s="238">
        <f>'MT_Permitted Sources'!S620</f>
        <v>7.6261747476320476</v>
      </c>
      <c r="I2828" s="238">
        <f>'MT_Permitted Sources'!T620</f>
        <v>0</v>
      </c>
      <c r="J2828" s="238">
        <f>'MT_Permitted Sources'!U620</f>
        <v>0</v>
      </c>
    </row>
    <row r="2829" spans="1:10" s="226" customFormat="1" x14ac:dyDescent="0.2">
      <c r="A2829" s="235" t="str">
        <f>'MT_Permitted Sources'!A621</f>
        <v>MTDEQ Permitted Sources</v>
      </c>
      <c r="B2829" s="226" t="str">
        <f>'MT_Permitted Sources'!B621</f>
        <v>30</v>
      </c>
      <c r="C2829" s="235" t="str">
        <f>'MT_Permitted Sources'!D621</f>
        <v>3002502</v>
      </c>
      <c r="D2829" s="235">
        <f>'MT_Permitted Sources'!L621</f>
        <v>20200202</v>
      </c>
      <c r="E2829" s="226" t="str">
        <f>'MT_Permitted Sources'!P621</f>
        <v>Compressor Engines</v>
      </c>
      <c r="F2829" s="238">
        <f>'MT_Permitted Sources'!Q621</f>
        <v>0</v>
      </c>
      <c r="G2829" s="238">
        <f>'MT_Permitted Sources'!R621</f>
        <v>0</v>
      </c>
      <c r="H2829" s="238">
        <f>'MT_Permitted Sources'!S621</f>
        <v>0</v>
      </c>
      <c r="I2829" s="238">
        <f>'MT_Permitted Sources'!T621</f>
        <v>5.4845206794927437E-2</v>
      </c>
      <c r="J2829" s="238">
        <f>'MT_Permitted Sources'!U621</f>
        <v>0.76808918114204461</v>
      </c>
    </row>
    <row r="2830" spans="1:10" s="226" customFormat="1" x14ac:dyDescent="0.2">
      <c r="A2830" s="235" t="str">
        <f>'MT_Permitted Sources'!A622</f>
        <v>MTDEQ Permitted Sources</v>
      </c>
      <c r="B2830" s="226" t="str">
        <f>'MT_Permitted Sources'!B622</f>
        <v>30</v>
      </c>
      <c r="C2830" s="235" t="str">
        <f>'MT_Permitted Sources'!D622</f>
        <v>3002502</v>
      </c>
      <c r="D2830" s="235">
        <f>'MT_Permitted Sources'!L622</f>
        <v>20200202</v>
      </c>
      <c r="E2830" s="226" t="str">
        <f>'MT_Permitted Sources'!P622</f>
        <v>Compressor Engines</v>
      </c>
      <c r="F2830" s="238">
        <f>'MT_Permitted Sources'!Q622</f>
        <v>10.862554520558888</v>
      </c>
      <c r="G2830" s="238">
        <f>'MT_Permitted Sources'!R622</f>
        <v>10.200952177843444</v>
      </c>
      <c r="H2830" s="238">
        <f>'MT_Permitted Sources'!S622</f>
        <v>13.674652798864221</v>
      </c>
      <c r="I2830" s="238">
        <f>'MT_Permitted Sources'!T622</f>
        <v>0</v>
      </c>
      <c r="J2830" s="238">
        <f>'MT_Permitted Sources'!U622</f>
        <v>0</v>
      </c>
    </row>
    <row r="2831" spans="1:10" s="226" customFormat="1" x14ac:dyDescent="0.2">
      <c r="A2831" s="235" t="str">
        <f>'MT_Permitted Sources'!A623</f>
        <v>MTDEQ Permitted Sources</v>
      </c>
      <c r="B2831" s="226" t="str">
        <f>'MT_Permitted Sources'!B623</f>
        <v>30</v>
      </c>
      <c r="C2831" s="235" t="str">
        <f>'MT_Permitted Sources'!D623</f>
        <v>3002502</v>
      </c>
      <c r="D2831" s="235">
        <f>'MT_Permitted Sources'!L623</f>
        <v>20200202</v>
      </c>
      <c r="E2831" s="226" t="str">
        <f>'MT_Permitted Sources'!P623</f>
        <v>Compressor Engines</v>
      </c>
      <c r="F2831" s="238">
        <f>'MT_Permitted Sources'!Q623</f>
        <v>0</v>
      </c>
      <c r="G2831" s="238">
        <f>'MT_Permitted Sources'!R623</f>
        <v>0</v>
      </c>
      <c r="H2831" s="238">
        <f>'MT_Permitted Sources'!S623</f>
        <v>0</v>
      </c>
      <c r="I2831" s="238">
        <f>'MT_Permitted Sources'!T623</f>
        <v>5.5101492807987845E-2</v>
      </c>
      <c r="J2831" s="238">
        <f>'MT_Permitted Sources'!U623</f>
        <v>0.77193347133795076</v>
      </c>
    </row>
    <row r="2832" spans="1:10" s="226" customFormat="1" x14ac:dyDescent="0.2">
      <c r="A2832" s="235" t="str">
        <f>'MT_Permitted Sources'!A624</f>
        <v>MTDEQ Permitted Sources</v>
      </c>
      <c r="B2832" s="226" t="str">
        <f>'MT_Permitted Sources'!B624</f>
        <v>30</v>
      </c>
      <c r="C2832" s="235" t="str">
        <f>'MT_Permitted Sources'!D624</f>
        <v>3002502</v>
      </c>
      <c r="D2832" s="235">
        <f>'MT_Permitted Sources'!L624</f>
        <v>31000202</v>
      </c>
      <c r="E2832" s="226" t="str">
        <f>'MT_Permitted Sources'!P624</f>
        <v>Natural Gas Production, Gas Stripping Operations</v>
      </c>
      <c r="F2832" s="238">
        <f>'MT_Permitted Sources'!Q624</f>
        <v>0</v>
      </c>
      <c r="G2832" s="238">
        <f>'MT_Permitted Sources'!R624</f>
        <v>3.2800765381536392</v>
      </c>
      <c r="H2832" s="238">
        <f>'MT_Permitted Sources'!S624</f>
        <v>0</v>
      </c>
      <c r="I2832" s="238">
        <f>'MT_Permitted Sources'!T624</f>
        <v>0</v>
      </c>
      <c r="J2832" s="238">
        <f>'MT_Permitted Sources'!U624</f>
        <v>0</v>
      </c>
    </row>
    <row r="2833" spans="1:10" s="226" customFormat="1" x14ac:dyDescent="0.2">
      <c r="A2833" s="235" t="str">
        <f>'MT_Permitted Sources'!A625</f>
        <v>MTDEQ Permitted Sources</v>
      </c>
      <c r="B2833" s="226" t="str">
        <f>'MT_Permitted Sources'!B625</f>
        <v>30</v>
      </c>
      <c r="C2833" s="235" t="str">
        <f>'MT_Permitted Sources'!D625</f>
        <v>3002502</v>
      </c>
      <c r="D2833" s="235">
        <f>'MT_Permitted Sources'!L625</f>
        <v>31000202</v>
      </c>
      <c r="E2833" s="226" t="str">
        <f>'MT_Permitted Sources'!P625</f>
        <v>Natural Gas Production, Gas Stripping Operations</v>
      </c>
      <c r="F2833" s="238">
        <f>'MT_Permitted Sources'!Q625</f>
        <v>0</v>
      </c>
      <c r="G2833" s="238">
        <f>'MT_Permitted Sources'!R625</f>
        <v>4.2287192154967422E-2</v>
      </c>
      <c r="H2833" s="238">
        <f>'MT_Permitted Sources'!S625</f>
        <v>0</v>
      </c>
      <c r="I2833" s="238">
        <f>'MT_Permitted Sources'!T625</f>
        <v>0</v>
      </c>
      <c r="J2833" s="238">
        <f>'MT_Permitted Sources'!U625</f>
        <v>0</v>
      </c>
    </row>
    <row r="2834" spans="1:10" s="226" customFormat="1" x14ac:dyDescent="0.2">
      <c r="A2834" s="235" t="str">
        <f>'MT_Permitted Sources'!A626</f>
        <v>MTDEQ Permitted Sources</v>
      </c>
      <c r="B2834" s="226" t="str">
        <f>'MT_Permitted Sources'!B626</f>
        <v>30</v>
      </c>
      <c r="C2834" s="235" t="str">
        <f>'MT_Permitted Sources'!D626</f>
        <v>3002502</v>
      </c>
      <c r="D2834" s="235">
        <f>'MT_Permitted Sources'!L626</f>
        <v>31000228</v>
      </c>
      <c r="E2834" s="226" t="str">
        <f>'MT_Permitted Sources'!P626</f>
        <v>Dehydrator</v>
      </c>
      <c r="F2834" s="238">
        <f>'MT_Permitted Sources'!Q626</f>
        <v>0.44850052285571501</v>
      </c>
      <c r="G2834" s="238">
        <f>'MT_Permitted Sources'!R626</f>
        <v>2.4731600260329431E-2</v>
      </c>
      <c r="H2834" s="238">
        <f>'MT_Permitted Sources'!S626</f>
        <v>0.37674043919880063</v>
      </c>
      <c r="I2834" s="238">
        <f>'MT_Permitted Sources'!T626</f>
        <v>2.69100313713429E-3</v>
      </c>
      <c r="J2834" s="238">
        <f>'MT_Permitted Sources'!U626</f>
        <v>3.4086039737034342E-2</v>
      </c>
    </row>
    <row r="2835" spans="1:10" s="226" customFormat="1" x14ac:dyDescent="0.2">
      <c r="A2835" s="235" t="str">
        <f>'MT_Permitted Sources'!A627</f>
        <v>MTDEQ Permitted Sources</v>
      </c>
      <c r="B2835" s="226" t="str">
        <f>'MT_Permitted Sources'!B627</f>
        <v>30</v>
      </c>
      <c r="C2835" s="235" t="str">
        <f>'MT_Permitted Sources'!D627</f>
        <v>3002502</v>
      </c>
      <c r="D2835" s="235">
        <f>'MT_Permitted Sources'!L627</f>
        <v>10500106</v>
      </c>
      <c r="E2835" s="226" t="str">
        <f>'MT_Permitted Sources'!P627</f>
        <v>Process Heaters</v>
      </c>
      <c r="F2835" s="238">
        <f>'MT_Permitted Sources'!Q627</f>
        <v>0.64071503265102148</v>
      </c>
      <c r="G2835" s="238">
        <f>'MT_Permitted Sources'!R627</f>
        <v>3.5239326795806179E-2</v>
      </c>
      <c r="H2835" s="238">
        <f>'MT_Permitted Sources'!S627</f>
        <v>0.53820062742685804</v>
      </c>
      <c r="I2835" s="238">
        <f>'MT_Permitted Sources'!T627</f>
        <v>3.8442901959061287E-4</v>
      </c>
      <c r="J2835" s="238">
        <f>'MT_Permitted Sources'!U627</f>
        <v>4.869434248147763E-2</v>
      </c>
    </row>
    <row r="2836" spans="1:10" s="226" customFormat="1" x14ac:dyDescent="0.2">
      <c r="A2836" s="235" t="str">
        <f>'MT_Permitted Sources'!A628</f>
        <v>MTDEQ Permitted Sources</v>
      </c>
      <c r="B2836" s="226" t="str">
        <f>'MT_Permitted Sources'!B628</f>
        <v>30</v>
      </c>
      <c r="C2836" s="235" t="str">
        <f>'MT_Permitted Sources'!D628</f>
        <v>3002502</v>
      </c>
      <c r="D2836" s="235">
        <f>'MT_Permitted Sources'!L628</f>
        <v>20200202</v>
      </c>
      <c r="E2836" s="226" t="str">
        <f>'MT_Permitted Sources'!P628</f>
        <v>Compressor Engines</v>
      </c>
      <c r="F2836" s="238">
        <f>'MT_Permitted Sources'!Q628</f>
        <v>0</v>
      </c>
      <c r="G2836" s="238">
        <f>'MT_Permitted Sources'!R628</f>
        <v>0</v>
      </c>
      <c r="H2836" s="238">
        <f>'MT_Permitted Sources'!S628</f>
        <v>0</v>
      </c>
      <c r="I2836" s="238">
        <f>'MT_Permitted Sources'!T628</f>
        <v>0</v>
      </c>
      <c r="J2836" s="238">
        <f>'MT_Permitted Sources'!U628</f>
        <v>0</v>
      </c>
    </row>
    <row r="2837" spans="1:10" s="226" customFormat="1" x14ac:dyDescent="0.2">
      <c r="A2837" s="235" t="str">
        <f>'MT_Permitted Sources'!A629</f>
        <v>MTDEQ Permitted Sources</v>
      </c>
      <c r="B2837" s="226" t="str">
        <f>'MT_Permitted Sources'!B629</f>
        <v>30</v>
      </c>
      <c r="C2837" s="235" t="str">
        <f>'MT_Permitted Sources'!D629</f>
        <v>3002502</v>
      </c>
      <c r="D2837" s="235">
        <f>'MT_Permitted Sources'!L629</f>
        <v>20200202</v>
      </c>
      <c r="E2837" s="226" t="str">
        <f>'MT_Permitted Sources'!P629</f>
        <v>Compressor Engines</v>
      </c>
      <c r="F2837" s="238">
        <f>'MT_Permitted Sources'!Q629</f>
        <v>11.482894815171607</v>
      </c>
      <c r="G2837" s="238">
        <f>'MT_Permitted Sources'!R629</f>
        <v>9.5690790126430052</v>
      </c>
      <c r="H2837" s="238">
        <f>'MT_Permitted Sources'!S629</f>
        <v>17.948606495666127</v>
      </c>
      <c r="I2837" s="238">
        <f>'MT_Permitted Sources'!T629</f>
        <v>0</v>
      </c>
      <c r="J2837" s="238">
        <f>'MT_Permitted Sources'!U629</f>
        <v>0</v>
      </c>
    </row>
    <row r="2838" spans="1:10" s="226" customFormat="1" x14ac:dyDescent="0.2">
      <c r="A2838" s="235" t="str">
        <f>'MT_Permitted Sources'!A630</f>
        <v>MTDEQ Permitted Sources</v>
      </c>
      <c r="B2838" s="226" t="str">
        <f>'MT_Permitted Sources'!B630</f>
        <v>30</v>
      </c>
      <c r="C2838" s="235" t="str">
        <f>'MT_Permitted Sources'!D630</f>
        <v>3002502</v>
      </c>
      <c r="D2838" s="235">
        <f>'MT_Permitted Sources'!L630</f>
        <v>20200202</v>
      </c>
      <c r="E2838" s="226" t="str">
        <f>'MT_Permitted Sources'!P630</f>
        <v>Compressor Engines</v>
      </c>
      <c r="F2838" s="238">
        <f>'MT_Permitted Sources'!Q630</f>
        <v>0</v>
      </c>
      <c r="G2838" s="238">
        <f>'MT_Permitted Sources'!R630</f>
        <v>0</v>
      </c>
      <c r="H2838" s="238">
        <f>'MT_Permitted Sources'!S630</f>
        <v>0</v>
      </c>
      <c r="I2838" s="238">
        <f>'MT_Permitted Sources'!T630</f>
        <v>5.176977463820253E-2</v>
      </c>
      <c r="J2838" s="238">
        <f>'MT_Permitted Sources'!U630</f>
        <v>0.72413612990218457</v>
      </c>
    </row>
    <row r="2839" spans="1:10" s="226" customFormat="1" x14ac:dyDescent="0.2">
      <c r="A2839" s="235" t="str">
        <f>'MT_Permitted Sources'!A631</f>
        <v>MTDEQ Permitted Sources</v>
      </c>
      <c r="B2839" s="226" t="str">
        <f>'MT_Permitted Sources'!B631</f>
        <v>30</v>
      </c>
      <c r="C2839" s="235" t="str">
        <f>'MT_Permitted Sources'!D631</f>
        <v>3002502</v>
      </c>
      <c r="D2839" s="235">
        <f>'MT_Permitted Sources'!L631</f>
        <v>20200202</v>
      </c>
      <c r="E2839" s="226" t="str">
        <f>'MT_Permitted Sources'!P631</f>
        <v>Compressor Engines</v>
      </c>
      <c r="F2839" s="238">
        <f>'MT_Permitted Sources'!Q631</f>
        <v>8.7435817645754295</v>
      </c>
      <c r="G2839" s="238">
        <f>'MT_Permitted Sources'!R631</f>
        <v>9.6284092246664894</v>
      </c>
      <c r="H2839" s="238">
        <f>'MT_Permitted Sources'!S631</f>
        <v>11.449962062493345</v>
      </c>
      <c r="I2839" s="238">
        <f>'MT_Permitted Sources'!T631</f>
        <v>0</v>
      </c>
      <c r="J2839" s="238">
        <f>'MT_Permitted Sources'!U631</f>
        <v>0</v>
      </c>
    </row>
    <row r="2840" spans="1:10" s="226" customFormat="1" x14ac:dyDescent="0.2">
      <c r="A2840" s="235" t="str">
        <f>'MT_Permitted Sources'!A632</f>
        <v>MTDEQ Permitted Sources</v>
      </c>
      <c r="B2840" s="226" t="str">
        <f>'MT_Permitted Sources'!B632</f>
        <v>30</v>
      </c>
      <c r="C2840" s="235" t="str">
        <f>'MT_Permitted Sources'!D632</f>
        <v>3002502</v>
      </c>
      <c r="D2840" s="235">
        <f>'MT_Permitted Sources'!L632</f>
        <v>20200202</v>
      </c>
      <c r="E2840" s="226" t="str">
        <f>'MT_Permitted Sources'!P632</f>
        <v>Compressor Engines</v>
      </c>
      <c r="F2840" s="238">
        <f>'MT_Permitted Sources'!Q632</f>
        <v>0</v>
      </c>
      <c r="G2840" s="238">
        <f>'MT_Permitted Sources'!R632</f>
        <v>0</v>
      </c>
      <c r="H2840" s="238">
        <f>'MT_Permitted Sources'!S632</f>
        <v>0</v>
      </c>
      <c r="I2840" s="238">
        <f>'MT_Permitted Sources'!T632</f>
        <v>5.2026060651262938E-2</v>
      </c>
      <c r="J2840" s="238">
        <f>'MT_Permitted Sources'!U632</f>
        <v>0.72862113513074167</v>
      </c>
    </row>
    <row r="2841" spans="1:10" s="226" customFormat="1" x14ac:dyDescent="0.2">
      <c r="A2841" s="235" t="str">
        <f>'MT_Permitted Sources'!A633</f>
        <v>MTDEQ Permitted Sources</v>
      </c>
      <c r="B2841" s="226" t="str">
        <f>'MT_Permitted Sources'!B633</f>
        <v>30</v>
      </c>
      <c r="C2841" s="235" t="str">
        <f>'MT_Permitted Sources'!D633</f>
        <v>3002502</v>
      </c>
      <c r="D2841" s="235">
        <f>'MT_Permitted Sources'!L633</f>
        <v>20200202</v>
      </c>
      <c r="E2841" s="226" t="str">
        <f>'MT_Permitted Sources'!P633</f>
        <v>Compressor Engines</v>
      </c>
      <c r="F2841" s="238">
        <f>'MT_Permitted Sources'!Q633</f>
        <v>5.912133892284035</v>
      </c>
      <c r="G2841" s="238">
        <f>'MT_Permitted Sources'!R633</f>
        <v>0</v>
      </c>
      <c r="H2841" s="238">
        <f>'MT_Permitted Sources'!S633</f>
        <v>7.1371810347127891</v>
      </c>
      <c r="I2841" s="238">
        <f>'MT_Permitted Sources'!T633</f>
        <v>0</v>
      </c>
      <c r="J2841" s="238">
        <f>'MT_Permitted Sources'!U633</f>
        <v>0</v>
      </c>
    </row>
    <row r="2842" spans="1:10" s="226" customFormat="1" x14ac:dyDescent="0.2">
      <c r="A2842" s="235" t="str">
        <f>'MT_Permitted Sources'!A634</f>
        <v>MTDEQ Permitted Sources</v>
      </c>
      <c r="B2842" s="226" t="str">
        <f>'MT_Permitted Sources'!B634</f>
        <v>30</v>
      </c>
      <c r="C2842" s="235" t="str">
        <f>'MT_Permitted Sources'!D634</f>
        <v>3002502</v>
      </c>
      <c r="D2842" s="235">
        <f>'MT_Permitted Sources'!L634</f>
        <v>20200202</v>
      </c>
      <c r="E2842" s="226" t="str">
        <f>'MT_Permitted Sources'!P634</f>
        <v>Compressor Engines</v>
      </c>
      <c r="F2842" s="238">
        <f>'MT_Permitted Sources'!Q634</f>
        <v>0</v>
      </c>
      <c r="G2842" s="238">
        <f>'MT_Permitted Sources'!R634</f>
        <v>9.8535564871400592</v>
      </c>
      <c r="H2842" s="238">
        <f>'MT_Permitted Sources'!S634</f>
        <v>0</v>
      </c>
      <c r="I2842" s="238">
        <f>'MT_Permitted Sources'!T634</f>
        <v>5.3307490716564987E-2</v>
      </c>
      <c r="J2842" s="238">
        <f>'MT_Permitted Sources'!U634</f>
        <v>0.74566415499925875</v>
      </c>
    </row>
    <row r="2843" spans="1:10" s="226" customFormat="1" x14ac:dyDescent="0.2">
      <c r="A2843" s="235" t="str">
        <f>'MT_Permitted Sources'!A635</f>
        <v>MTDEQ Permitted Sources</v>
      </c>
      <c r="B2843" s="226" t="str">
        <f>'MT_Permitted Sources'!B635</f>
        <v>30</v>
      </c>
      <c r="C2843" s="235" t="str">
        <f>'MT_Permitted Sources'!D635</f>
        <v>3002102</v>
      </c>
      <c r="D2843" s="235">
        <f>'MT_Permitted Sources'!L635</f>
        <v>20200202</v>
      </c>
      <c r="E2843" s="226" t="str">
        <f>'MT_Permitted Sources'!P635</f>
        <v>Compressor Engines</v>
      </c>
      <c r="F2843" s="238">
        <f>'MT_Permitted Sources'!Q635</f>
        <v>6.1681636193313842</v>
      </c>
      <c r="G2843" s="238">
        <f>'MT_Permitted Sources'!R635</f>
        <v>10.280272698885641</v>
      </c>
      <c r="H2843" s="238">
        <f>'MT_Permitted Sources'!S635</f>
        <v>0.55575621932149599</v>
      </c>
      <c r="I2843" s="238">
        <f>'MT_Permitted Sources'!T635</f>
        <v>0</v>
      </c>
      <c r="J2843" s="238">
        <f>'MT_Permitted Sources'!U635</f>
        <v>0</v>
      </c>
    </row>
    <row r="2844" spans="1:10" s="226" customFormat="1" x14ac:dyDescent="0.2">
      <c r="A2844" s="235" t="str">
        <f>'MT_Permitted Sources'!A636</f>
        <v>MTDEQ Permitted Sources</v>
      </c>
      <c r="B2844" s="226" t="str">
        <f>'MT_Permitted Sources'!B636</f>
        <v>30</v>
      </c>
      <c r="C2844" s="235" t="str">
        <f>'MT_Permitted Sources'!D636</f>
        <v>3002102</v>
      </c>
      <c r="D2844" s="235">
        <f>'MT_Permitted Sources'!L636</f>
        <v>20200202</v>
      </c>
      <c r="E2844" s="226" t="str">
        <f>'MT_Permitted Sources'!P636</f>
        <v>Compressor Engines</v>
      </c>
      <c r="F2844" s="238">
        <f>'MT_Permitted Sources'!Q636</f>
        <v>0</v>
      </c>
      <c r="G2844" s="238">
        <f>'MT_Permitted Sources'!R636</f>
        <v>0</v>
      </c>
      <c r="H2844" s="238">
        <f>'MT_Permitted Sources'!S636</f>
        <v>0</v>
      </c>
      <c r="I2844" s="238">
        <f>'MT_Permitted Sources'!T636</f>
        <v>5.5614064834108669E-2</v>
      </c>
      <c r="J2844" s="238">
        <f>'MT_Permitted Sources'!U636</f>
        <v>0.77795619264487026</v>
      </c>
    </row>
    <row r="2845" spans="1:10" s="226" customFormat="1" x14ac:dyDescent="0.2">
      <c r="A2845" s="235" t="str">
        <f>'MT_Permitted Sources'!A637</f>
        <v>MTDEQ Permitted Sources</v>
      </c>
      <c r="B2845" s="226" t="str">
        <f>'MT_Permitted Sources'!B637</f>
        <v>30</v>
      </c>
      <c r="C2845" s="235" t="str">
        <f>'MT_Permitted Sources'!D637</f>
        <v>3002102</v>
      </c>
      <c r="D2845" s="235">
        <f>'MT_Permitted Sources'!L637</f>
        <v>20200202</v>
      </c>
      <c r="E2845" s="226" t="str">
        <f>'MT_Permitted Sources'!P637</f>
        <v>Compressor Engines</v>
      </c>
      <c r="F2845" s="238">
        <f>'MT_Permitted Sources'!Q637</f>
        <v>0</v>
      </c>
      <c r="G2845" s="238">
        <f>'MT_Permitted Sources'!R637</f>
        <v>0</v>
      </c>
      <c r="H2845" s="238">
        <f>'MT_Permitted Sources'!S637</f>
        <v>0</v>
      </c>
      <c r="I2845" s="238">
        <f>'MT_Permitted Sources'!T637</f>
        <v>0</v>
      </c>
      <c r="J2845" s="238">
        <f>'MT_Permitted Sources'!U637</f>
        <v>0</v>
      </c>
    </row>
    <row r="2846" spans="1:10" s="226" customFormat="1" x14ac:dyDescent="0.2">
      <c r="A2846" s="235" t="str">
        <f>'MT_Permitted Sources'!A638</f>
        <v>MTDEQ Permitted Sources</v>
      </c>
      <c r="B2846" s="226" t="str">
        <f>'MT_Permitted Sources'!B638</f>
        <v>30</v>
      </c>
      <c r="C2846" s="235" t="str">
        <f>'MT_Permitted Sources'!D638</f>
        <v>3002102</v>
      </c>
      <c r="D2846" s="235">
        <f>'MT_Permitted Sources'!L638</f>
        <v>20200202</v>
      </c>
      <c r="E2846" s="226" t="str">
        <f>'MT_Permitted Sources'!P638</f>
        <v>Compressor Engines</v>
      </c>
      <c r="F2846" s="238">
        <f>'MT_Permitted Sources'!Q638</f>
        <v>0</v>
      </c>
      <c r="G2846" s="238">
        <f>'MT_Permitted Sources'!R638</f>
        <v>0</v>
      </c>
      <c r="H2846" s="238">
        <f>'MT_Permitted Sources'!S638</f>
        <v>0</v>
      </c>
      <c r="I2846" s="238">
        <f>'MT_Permitted Sources'!T638</f>
        <v>0</v>
      </c>
      <c r="J2846" s="238">
        <f>'MT_Permitted Sources'!U638</f>
        <v>0</v>
      </c>
    </row>
    <row r="2847" spans="1:10" s="226" customFormat="1" x14ac:dyDescent="0.2">
      <c r="A2847" s="235" t="str">
        <f>'MT_Permitted Sources'!A639</f>
        <v>MTDEQ Permitted Sources</v>
      </c>
      <c r="B2847" s="226" t="str">
        <f>'MT_Permitted Sources'!B639</f>
        <v>30</v>
      </c>
      <c r="C2847" s="235" t="str">
        <f>'MT_Permitted Sources'!D639</f>
        <v>3002102</v>
      </c>
      <c r="D2847" s="235">
        <f>'MT_Permitted Sources'!L639</f>
        <v>20200202</v>
      </c>
      <c r="E2847" s="226" t="str">
        <f>'MT_Permitted Sources'!P639</f>
        <v>Compressor Engines</v>
      </c>
      <c r="F2847" s="238">
        <f>'MT_Permitted Sources'!Q639</f>
        <v>0</v>
      </c>
      <c r="G2847" s="238">
        <f>'MT_Permitted Sources'!R639</f>
        <v>0</v>
      </c>
      <c r="H2847" s="238">
        <f>'MT_Permitted Sources'!S639</f>
        <v>0</v>
      </c>
      <c r="I2847" s="238">
        <f>'MT_Permitted Sources'!T639</f>
        <v>0</v>
      </c>
      <c r="J2847" s="238">
        <f>'MT_Permitted Sources'!U639</f>
        <v>0</v>
      </c>
    </row>
    <row r="2848" spans="1:10" s="226" customFormat="1" x14ac:dyDescent="0.2">
      <c r="A2848" s="235" t="str">
        <f>'MT_Permitted Sources'!A640</f>
        <v>MTDEQ Permitted Sources</v>
      </c>
      <c r="B2848" s="226" t="str">
        <f>'MT_Permitted Sources'!B640</f>
        <v>30</v>
      </c>
      <c r="C2848" s="235" t="str">
        <f>'MT_Permitted Sources'!D640</f>
        <v>3002102</v>
      </c>
      <c r="D2848" s="235">
        <f>'MT_Permitted Sources'!L640</f>
        <v>20200202</v>
      </c>
      <c r="E2848" s="226" t="str">
        <f>'MT_Permitted Sources'!P640</f>
        <v>Compressor Engines</v>
      </c>
      <c r="F2848" s="238">
        <f>'MT_Permitted Sources'!Q640</f>
        <v>0</v>
      </c>
      <c r="G2848" s="238">
        <f>'MT_Permitted Sources'!R640</f>
        <v>0</v>
      </c>
      <c r="H2848" s="238">
        <f>'MT_Permitted Sources'!S640</f>
        <v>0</v>
      </c>
      <c r="I2848" s="238">
        <f>'MT_Permitted Sources'!T640</f>
        <v>0</v>
      </c>
      <c r="J2848" s="238">
        <f>'MT_Permitted Sources'!U640</f>
        <v>0</v>
      </c>
    </row>
    <row r="2849" spans="1:10" s="226" customFormat="1" x14ac:dyDescent="0.2">
      <c r="A2849" s="235" t="str">
        <f>'MT_Permitted Sources'!A641</f>
        <v>MTDEQ Permitted Sources</v>
      </c>
      <c r="B2849" s="226" t="str">
        <f>'MT_Permitted Sources'!B641</f>
        <v>30</v>
      </c>
      <c r="C2849" s="235" t="str">
        <f>'MT_Permitted Sources'!D641</f>
        <v>3002502</v>
      </c>
      <c r="D2849" s="235">
        <f>'MT_Permitted Sources'!L641</f>
        <v>30501050</v>
      </c>
      <c r="E2849" s="226" t="str">
        <f>'MT_Permitted Sources'!P641</f>
        <v>Natural Gas Production, Other Not Classified</v>
      </c>
      <c r="F2849" s="238">
        <f>'MT_Permitted Sources'!Q641</f>
        <v>0</v>
      </c>
      <c r="G2849" s="238">
        <f>'MT_Permitted Sources'!R641</f>
        <v>0</v>
      </c>
      <c r="H2849" s="238">
        <f>'MT_Permitted Sources'!S641</f>
        <v>0</v>
      </c>
      <c r="I2849" s="238">
        <f>'MT_Permitted Sources'!T641</f>
        <v>0</v>
      </c>
      <c r="J2849" s="238">
        <f>'MT_Permitted Sources'!U641</f>
        <v>0.76860175316816537</v>
      </c>
    </row>
    <row r="2850" spans="1:10" s="226" customFormat="1" x14ac:dyDescent="0.2">
      <c r="A2850" s="235" t="str">
        <f>'MT_Permitted Sources'!A642</f>
        <v>MTDEQ Permitted Sources</v>
      </c>
      <c r="B2850" s="226" t="str">
        <f>'MT_Permitted Sources'!B642</f>
        <v>30</v>
      </c>
      <c r="C2850" s="235" t="str">
        <f>'MT_Permitted Sources'!D642</f>
        <v>3002502</v>
      </c>
      <c r="D2850" s="235">
        <f>'MT_Permitted Sources'!L642</f>
        <v>30501050</v>
      </c>
      <c r="E2850" s="226" t="str">
        <f>'MT_Permitted Sources'!P642</f>
        <v>Natural Gas Production, Other Not Classified</v>
      </c>
      <c r="F2850" s="238">
        <f>'MT_Permitted Sources'!Q642</f>
        <v>0</v>
      </c>
      <c r="G2850" s="238">
        <f>'MT_Permitted Sources'!R642</f>
        <v>0</v>
      </c>
      <c r="H2850" s="238">
        <f>'MT_Permitted Sources'!S642</f>
        <v>0</v>
      </c>
      <c r="I2850" s="238">
        <f>'MT_Permitted Sources'!T642</f>
        <v>0</v>
      </c>
      <c r="J2850" s="238">
        <f>'MT_Permitted Sources'!U642</f>
        <v>1.5633446796684925E-2</v>
      </c>
    </row>
    <row r="2851" spans="1:10" s="226" customFormat="1" x14ac:dyDescent="0.2">
      <c r="A2851" s="235" t="str">
        <f>'MT_Permitted Sources'!A643</f>
        <v>MTDEQ Permitted Sources</v>
      </c>
      <c r="B2851" s="226" t="str">
        <f>'MT_Permitted Sources'!B643</f>
        <v>30</v>
      </c>
      <c r="C2851" s="235" t="str">
        <f>'MT_Permitted Sources'!D643</f>
        <v>3002502</v>
      </c>
      <c r="D2851" s="235">
        <f>'MT_Permitted Sources'!L643</f>
        <v>40400151</v>
      </c>
      <c r="E2851" s="226" t="str">
        <f>'MT_Permitted Sources'!P643</f>
        <v>Permitted Fugitives</v>
      </c>
      <c r="F2851" s="238">
        <f>'MT_Permitted Sources'!Q643</f>
        <v>0</v>
      </c>
      <c r="G2851" s="238">
        <f>'MT_Permitted Sources'!R643</f>
        <v>2.574777430211395</v>
      </c>
      <c r="H2851" s="238">
        <f>'MT_Permitted Sources'!S643</f>
        <v>0</v>
      </c>
      <c r="I2851" s="238">
        <f>'MT_Permitted Sources'!T643</f>
        <v>0</v>
      </c>
      <c r="J2851" s="238">
        <f>'MT_Permitted Sources'!U643</f>
        <v>0</v>
      </c>
    </row>
    <row r="2852" spans="1:10" s="226" customFormat="1" x14ac:dyDescent="0.2">
      <c r="A2852" s="235" t="str">
        <f>'MT_Permitted Sources'!A644</f>
        <v>MTDEQ Permitted Sources</v>
      </c>
      <c r="B2852" s="226" t="str">
        <f>'MT_Permitted Sources'!B644</f>
        <v>30</v>
      </c>
      <c r="C2852" s="235" t="str">
        <f>'MT_Permitted Sources'!D644</f>
        <v>3002502</v>
      </c>
      <c r="D2852" s="235">
        <f>'MT_Permitted Sources'!L644</f>
        <v>40301010</v>
      </c>
      <c r="E2852" s="226" t="str">
        <f>'MT_Permitted Sources'!P644</f>
        <v>Permitted Tank Losses</v>
      </c>
      <c r="F2852" s="238">
        <f>'MT_Permitted Sources'!Q644</f>
        <v>0</v>
      </c>
      <c r="G2852" s="238">
        <f>'MT_Permitted Sources'!R644</f>
        <v>0.83395468649856963</v>
      </c>
      <c r="H2852" s="238">
        <f>'MT_Permitted Sources'!S644</f>
        <v>0</v>
      </c>
      <c r="I2852" s="238">
        <f>'MT_Permitted Sources'!T644</f>
        <v>0</v>
      </c>
      <c r="J2852" s="238">
        <f>'MT_Permitted Sources'!U644</f>
        <v>0</v>
      </c>
    </row>
    <row r="2853" spans="1:10" s="226" customFormat="1" x14ac:dyDescent="0.2">
      <c r="A2853" s="235" t="str">
        <f>'MT_Permitted Sources'!A645</f>
        <v>MTDEQ Permitted Sources</v>
      </c>
      <c r="B2853" s="226" t="str">
        <f>'MT_Permitted Sources'!B645</f>
        <v>30</v>
      </c>
      <c r="C2853" s="235" t="str">
        <f>'MT_Permitted Sources'!D645</f>
        <v>3002502</v>
      </c>
      <c r="D2853" s="235">
        <f>'MT_Permitted Sources'!L645</f>
        <v>40301010</v>
      </c>
      <c r="E2853" s="226" t="str">
        <f>'MT_Permitted Sources'!P645</f>
        <v>Permitted Tank Losses</v>
      </c>
      <c r="F2853" s="238">
        <f>'MT_Permitted Sources'!Q645</f>
        <v>0</v>
      </c>
      <c r="G2853" s="238">
        <f>'MT_Permitted Sources'!R645</f>
        <v>2.4885371868165675</v>
      </c>
      <c r="H2853" s="238">
        <f>'MT_Permitted Sources'!S645</f>
        <v>0</v>
      </c>
      <c r="I2853" s="238">
        <f>'MT_Permitted Sources'!T645</f>
        <v>0</v>
      </c>
      <c r="J2853" s="238">
        <f>'MT_Permitted Sources'!U645</f>
        <v>0</v>
      </c>
    </row>
    <row r="2854" spans="1:10" s="226" customFormat="1" x14ac:dyDescent="0.2">
      <c r="A2854" s="235" t="str">
        <f>'MT_Permitted Sources'!A646</f>
        <v>MTDEQ Permitted Sources</v>
      </c>
      <c r="B2854" s="226" t="str">
        <f>'MT_Permitted Sources'!B646</f>
        <v>30</v>
      </c>
      <c r="C2854" s="235" t="str">
        <f>'MT_Permitted Sources'!D646</f>
        <v>3002502</v>
      </c>
      <c r="D2854" s="235">
        <f>'MT_Permitted Sources'!L646</f>
        <v>40301010</v>
      </c>
      <c r="E2854" s="226" t="str">
        <f>'MT_Permitted Sources'!P646</f>
        <v>Permitted Tank Losses</v>
      </c>
      <c r="F2854" s="238">
        <f>'MT_Permitted Sources'!Q646</f>
        <v>0</v>
      </c>
      <c r="G2854" s="238">
        <f>'MT_Permitted Sources'!R646</f>
        <v>0.62854144703065207</v>
      </c>
      <c r="H2854" s="238">
        <f>'MT_Permitted Sources'!S646</f>
        <v>0</v>
      </c>
      <c r="I2854" s="238">
        <f>'MT_Permitted Sources'!T646</f>
        <v>0</v>
      </c>
      <c r="J2854" s="238">
        <f>'MT_Permitted Sources'!U646</f>
        <v>0</v>
      </c>
    </row>
    <row r="2855" spans="1:10" s="226" customFormat="1" x14ac:dyDescent="0.2">
      <c r="A2855" s="235" t="str">
        <f>'MT_Permitted Sources'!A647</f>
        <v>MTDEQ Permitted Sources</v>
      </c>
      <c r="B2855" s="226" t="str">
        <f>'MT_Permitted Sources'!B647</f>
        <v>30</v>
      </c>
      <c r="C2855" s="235" t="str">
        <f>'MT_Permitted Sources'!D647</f>
        <v>3002502</v>
      </c>
      <c r="D2855" s="235">
        <f>'MT_Permitted Sources'!L647</f>
        <v>40301010</v>
      </c>
      <c r="E2855" s="226" t="str">
        <f>'MT_Permitted Sources'!P647</f>
        <v>Permitted Tank Losses</v>
      </c>
      <c r="F2855" s="238">
        <f>'MT_Permitted Sources'!Q647</f>
        <v>0</v>
      </c>
      <c r="G2855" s="238">
        <f>'MT_Permitted Sources'!R647</f>
        <v>0.6280288750045312</v>
      </c>
      <c r="H2855" s="238">
        <f>'MT_Permitted Sources'!S647</f>
        <v>0</v>
      </c>
      <c r="I2855" s="238">
        <f>'MT_Permitted Sources'!T647</f>
        <v>0</v>
      </c>
      <c r="J2855" s="238">
        <f>'MT_Permitted Sources'!U647</f>
        <v>0</v>
      </c>
    </row>
    <row r="2856" spans="1:10" s="226" customFormat="1" x14ac:dyDescent="0.2">
      <c r="A2856" s="235" t="str">
        <f>'MT_Permitted Sources'!A648</f>
        <v>MTDEQ Permitted Sources</v>
      </c>
      <c r="B2856" s="226" t="str">
        <f>'MT_Permitted Sources'!B648</f>
        <v>30</v>
      </c>
      <c r="C2856" s="235" t="str">
        <f>'MT_Permitted Sources'!D648</f>
        <v>3002502</v>
      </c>
      <c r="D2856" s="235">
        <f>'MT_Permitted Sources'!L648</f>
        <v>40301010</v>
      </c>
      <c r="E2856" s="226" t="str">
        <f>'MT_Permitted Sources'!P648</f>
        <v>Permitted Tank Losses</v>
      </c>
      <c r="F2856" s="238">
        <f>'MT_Permitted Sources'!Q648</f>
        <v>0</v>
      </c>
      <c r="G2856" s="238">
        <f>'MT_Permitted Sources'!R648</f>
        <v>0.87047544335967775</v>
      </c>
      <c r="H2856" s="238">
        <f>'MT_Permitted Sources'!S648</f>
        <v>0</v>
      </c>
      <c r="I2856" s="238">
        <f>'MT_Permitted Sources'!T648</f>
        <v>0</v>
      </c>
      <c r="J2856" s="238">
        <f>'MT_Permitted Sources'!U648</f>
        <v>0</v>
      </c>
    </row>
    <row r="2857" spans="1:10" s="226" customFormat="1" x14ac:dyDescent="0.2">
      <c r="A2857" s="235" t="str">
        <f>'MT_Permitted Sources'!A649</f>
        <v>MTDEQ Permitted Sources</v>
      </c>
      <c r="B2857" s="226" t="str">
        <f>'MT_Permitted Sources'!B649</f>
        <v>30</v>
      </c>
      <c r="C2857" s="235" t="str">
        <f>'MT_Permitted Sources'!D649</f>
        <v>3002502</v>
      </c>
      <c r="D2857" s="235">
        <f>'MT_Permitted Sources'!L649</f>
        <v>40301010</v>
      </c>
      <c r="E2857" s="226" t="str">
        <f>'MT_Permitted Sources'!P649</f>
        <v>Permitted Tank Losses</v>
      </c>
      <c r="F2857" s="238">
        <f>'MT_Permitted Sources'!Q649</f>
        <v>0</v>
      </c>
      <c r="G2857" s="238">
        <f>'MT_Permitted Sources'!R649</f>
        <v>5.9808185437842249</v>
      </c>
      <c r="H2857" s="238">
        <f>'MT_Permitted Sources'!S649</f>
        <v>0</v>
      </c>
      <c r="I2857" s="238">
        <f>'MT_Permitted Sources'!T649</f>
        <v>0</v>
      </c>
      <c r="J2857" s="238">
        <f>'MT_Permitted Sources'!U649</f>
        <v>0</v>
      </c>
    </row>
    <row r="2858" spans="1:10" s="226" customFormat="1" x14ac:dyDescent="0.2">
      <c r="A2858" s="235" t="str">
        <f>'MT_Permitted Sources'!A650</f>
        <v>MTDEQ Permitted Sources</v>
      </c>
      <c r="B2858" s="226" t="str">
        <f>'MT_Permitted Sources'!B650</f>
        <v>30</v>
      </c>
      <c r="C2858" s="235" t="str">
        <f>'MT_Permitted Sources'!D650</f>
        <v>3002502</v>
      </c>
      <c r="D2858" s="235">
        <f>'MT_Permitted Sources'!L650</f>
        <v>40301010</v>
      </c>
      <c r="E2858" s="226" t="str">
        <f>'MT_Permitted Sources'!P650</f>
        <v>Permitted Tank Losses</v>
      </c>
      <c r="F2858" s="238">
        <f>'MT_Permitted Sources'!Q650</f>
        <v>0</v>
      </c>
      <c r="G2858" s="238">
        <f>'MT_Permitted Sources'!R650</f>
        <v>0</v>
      </c>
      <c r="H2858" s="238">
        <f>'MT_Permitted Sources'!S650</f>
        <v>0</v>
      </c>
      <c r="I2858" s="238">
        <f>'MT_Permitted Sources'!T650</f>
        <v>0</v>
      </c>
      <c r="J2858" s="238">
        <f>'MT_Permitted Sources'!U650</f>
        <v>0</v>
      </c>
    </row>
    <row r="2859" spans="1:10" s="226" customFormat="1" x14ac:dyDescent="0.2">
      <c r="A2859" s="235" t="str">
        <f>'MT_Permitted Sources'!A651</f>
        <v>MTDEQ Permitted Sources</v>
      </c>
      <c r="B2859" s="226" t="str">
        <f>'MT_Permitted Sources'!B651</f>
        <v>30</v>
      </c>
      <c r="C2859" s="235" t="str">
        <f>'MT_Permitted Sources'!D651</f>
        <v>3002502</v>
      </c>
      <c r="D2859" s="235">
        <f>'MT_Permitted Sources'!L651</f>
        <v>30501050</v>
      </c>
      <c r="E2859" s="226" t="str">
        <f>'MT_Permitted Sources'!P651</f>
        <v>Natural Gas Production, Other Not Classified</v>
      </c>
      <c r="F2859" s="238">
        <f>'MT_Permitted Sources'!Q651</f>
        <v>0</v>
      </c>
      <c r="G2859" s="238">
        <f>'MT_Permitted Sources'!R651</f>
        <v>0</v>
      </c>
      <c r="H2859" s="238">
        <f>'MT_Permitted Sources'!S651</f>
        <v>0</v>
      </c>
      <c r="I2859" s="238">
        <f>'MT_Permitted Sources'!T651</f>
        <v>0</v>
      </c>
      <c r="J2859" s="238">
        <f>'MT_Permitted Sources'!U651</f>
        <v>0.12429871633429818</v>
      </c>
    </row>
    <row r="2860" spans="1:10" s="226" customFormat="1" x14ac:dyDescent="0.2">
      <c r="A2860" s="235" t="str">
        <f>'MT_Permitted Sources'!A652</f>
        <v>MTDEQ Permitted Sources</v>
      </c>
      <c r="B2860" s="226" t="str">
        <f>'MT_Permitted Sources'!B652</f>
        <v>30</v>
      </c>
      <c r="C2860" s="235" t="str">
        <f>'MT_Permitted Sources'!D652</f>
        <v>3002502</v>
      </c>
      <c r="D2860" s="235">
        <f>'MT_Permitted Sources'!L652</f>
        <v>40400151</v>
      </c>
      <c r="E2860" s="226" t="str">
        <f>'MT_Permitted Sources'!P652</f>
        <v>Permitted Fugitives</v>
      </c>
      <c r="F2860" s="238">
        <f>'MT_Permitted Sources'!Q652</f>
        <v>0</v>
      </c>
      <c r="G2860" s="238">
        <f>'MT_Permitted Sources'!R652</f>
        <v>7.6757660911592378</v>
      </c>
      <c r="H2860" s="238">
        <f>'MT_Permitted Sources'!S652</f>
        <v>0</v>
      </c>
      <c r="I2860" s="238">
        <f>'MT_Permitted Sources'!T652</f>
        <v>0</v>
      </c>
      <c r="J2860" s="238">
        <f>'MT_Permitted Sources'!U652</f>
        <v>0</v>
      </c>
    </row>
    <row r="2861" spans="1:10" s="226" customFormat="1" x14ac:dyDescent="0.2">
      <c r="A2861" s="235" t="str">
        <f>'MT_Permitted Sources'!A653</f>
        <v>MTDEQ Permitted Sources</v>
      </c>
      <c r="B2861" s="226" t="str">
        <f>'MT_Permitted Sources'!B653</f>
        <v>30</v>
      </c>
      <c r="C2861" s="235" t="str">
        <f>'MT_Permitted Sources'!D653</f>
        <v>3002502</v>
      </c>
      <c r="D2861" s="235">
        <f>'MT_Permitted Sources'!L653</f>
        <v>30501050</v>
      </c>
      <c r="E2861" s="226" t="str">
        <f>'MT_Permitted Sources'!P653</f>
        <v>Natural Gas Production, Other Not Classified</v>
      </c>
      <c r="F2861" s="238">
        <f>'MT_Permitted Sources'!Q653</f>
        <v>0</v>
      </c>
      <c r="G2861" s="238">
        <f>'MT_Permitted Sources'!R653</f>
        <v>0</v>
      </c>
      <c r="H2861" s="238">
        <f>'MT_Permitted Sources'!S653</f>
        <v>0</v>
      </c>
      <c r="I2861" s="238">
        <f>'MT_Permitted Sources'!T653</f>
        <v>0</v>
      </c>
      <c r="J2861" s="238">
        <f>'MT_Permitted Sources'!U653</f>
        <v>0.33573467710913529</v>
      </c>
    </row>
    <row r="2862" spans="1:10" s="226" customFormat="1" x14ac:dyDescent="0.2">
      <c r="A2862" s="235" t="str">
        <f>'MT_Permitted Sources'!A654</f>
        <v>MTDEQ Permitted Sources</v>
      </c>
      <c r="B2862" s="226" t="str">
        <f>'MT_Permitted Sources'!B654</f>
        <v>30</v>
      </c>
      <c r="C2862" s="235" t="str">
        <f>'MT_Permitted Sources'!D654</f>
        <v>3002502</v>
      </c>
      <c r="D2862" s="235">
        <f>'MT_Permitted Sources'!L654</f>
        <v>40301010</v>
      </c>
      <c r="E2862" s="226" t="str">
        <f>'MT_Permitted Sources'!P654</f>
        <v>Permitted Tank Losses</v>
      </c>
      <c r="F2862" s="238">
        <f>'MT_Permitted Sources'!Q654</f>
        <v>0</v>
      </c>
      <c r="G2862" s="238">
        <f>'MT_Permitted Sources'!R654</f>
        <v>3.5944113331722307</v>
      </c>
      <c r="H2862" s="238">
        <f>'MT_Permitted Sources'!S654</f>
        <v>0</v>
      </c>
      <c r="I2862" s="238">
        <f>'MT_Permitted Sources'!T654</f>
        <v>0</v>
      </c>
      <c r="J2862" s="238">
        <f>'MT_Permitted Sources'!U654</f>
        <v>0</v>
      </c>
    </row>
    <row r="2863" spans="1:10" s="226" customFormat="1" x14ac:dyDescent="0.2">
      <c r="A2863" s="235" t="str">
        <f>'MT_Permitted Sources'!A655</f>
        <v>MTDEQ Permitted Sources</v>
      </c>
      <c r="B2863" s="226" t="str">
        <f>'MT_Permitted Sources'!B655</f>
        <v>30</v>
      </c>
      <c r="C2863" s="235" t="str">
        <f>'MT_Permitted Sources'!D655</f>
        <v>3002502</v>
      </c>
      <c r="D2863" s="235">
        <f>'MT_Permitted Sources'!L655</f>
        <v>40301010</v>
      </c>
      <c r="E2863" s="226" t="str">
        <f>'MT_Permitted Sources'!P655</f>
        <v>Permitted Tank Losses</v>
      </c>
      <c r="F2863" s="238">
        <f>'MT_Permitted Sources'!Q655</f>
        <v>0</v>
      </c>
      <c r="G2863" s="238">
        <f>'MT_Permitted Sources'!R655</f>
        <v>3.5944113331722307</v>
      </c>
      <c r="H2863" s="238">
        <f>'MT_Permitted Sources'!S655</f>
        <v>0</v>
      </c>
      <c r="I2863" s="238">
        <f>'MT_Permitted Sources'!T655</f>
        <v>0</v>
      </c>
      <c r="J2863" s="238">
        <f>'MT_Permitted Sources'!U655</f>
        <v>0</v>
      </c>
    </row>
    <row r="2864" spans="1:10" s="226" customFormat="1" x14ac:dyDescent="0.2">
      <c r="A2864" s="235" t="str">
        <f>'MT_Permitted Sources'!A656</f>
        <v>MTDEQ Permitted Sources</v>
      </c>
      <c r="B2864" s="226" t="str">
        <f>'MT_Permitted Sources'!B656</f>
        <v>30</v>
      </c>
      <c r="C2864" s="235" t="str">
        <f>'MT_Permitted Sources'!D656</f>
        <v>3002502</v>
      </c>
      <c r="D2864" s="235">
        <f>'MT_Permitted Sources'!L656</f>
        <v>31000101</v>
      </c>
      <c r="E2864" s="226" t="str">
        <f>'MT_Permitted Sources'!P656</f>
        <v>Permitted Fugitives</v>
      </c>
      <c r="F2864" s="238">
        <f>'MT_Permitted Sources'!Q656</f>
        <v>0</v>
      </c>
      <c r="G2864" s="238">
        <f>'MT_Permitted Sources'!R656</f>
        <v>0</v>
      </c>
      <c r="H2864" s="238">
        <f>'MT_Permitted Sources'!S656</f>
        <v>0</v>
      </c>
      <c r="I2864" s="238">
        <f>'MT_Permitted Sources'!T656</f>
        <v>0</v>
      </c>
      <c r="J2864" s="238">
        <f>'MT_Permitted Sources'!U656</f>
        <v>0</v>
      </c>
    </row>
    <row r="2865" spans="1:10" s="226" customFormat="1" x14ac:dyDescent="0.2">
      <c r="A2865" s="235" t="str">
        <f>'MT_Permitted Sources'!A657</f>
        <v>MTDEQ Permitted Sources</v>
      </c>
      <c r="B2865" s="226" t="str">
        <f>'MT_Permitted Sources'!B657</f>
        <v>30</v>
      </c>
      <c r="C2865" s="235" t="str">
        <f>'MT_Permitted Sources'!D657</f>
        <v>3002502</v>
      </c>
      <c r="D2865" s="235">
        <f>'MT_Permitted Sources'!L657</f>
        <v>31000205</v>
      </c>
      <c r="E2865" s="226" t="str">
        <f>'MT_Permitted Sources'!P657</f>
        <v>Natural Gas Production, Flares</v>
      </c>
      <c r="F2865" s="238">
        <f>'MT_Permitted Sources'!Q657</f>
        <v>0</v>
      </c>
      <c r="G2865" s="238">
        <f>'MT_Permitted Sources'!R657</f>
        <v>0</v>
      </c>
      <c r="H2865" s="238">
        <f>'MT_Permitted Sources'!S657</f>
        <v>0</v>
      </c>
      <c r="I2865" s="238">
        <f>'MT_Permitted Sources'!T657</f>
        <v>0</v>
      </c>
      <c r="J2865" s="238">
        <f>'MT_Permitted Sources'!U657</f>
        <v>0</v>
      </c>
    </row>
    <row r="2866" spans="1:10" s="226" customFormat="1" x14ac:dyDescent="0.2">
      <c r="A2866" s="235" t="str">
        <f>'MT_Permitted Sources'!A658</f>
        <v>MTDEQ Permitted Sources</v>
      </c>
      <c r="B2866" s="226" t="str">
        <f>'MT_Permitted Sources'!B658</f>
        <v>30</v>
      </c>
      <c r="C2866" s="235" t="str">
        <f>'MT_Permitted Sources'!D658</f>
        <v>3002502</v>
      </c>
      <c r="D2866" s="235">
        <f>'MT_Permitted Sources'!L658</f>
        <v>31000405</v>
      </c>
      <c r="E2866" s="226" t="str">
        <f>'MT_Permitted Sources'!P658</f>
        <v>Process Heaters</v>
      </c>
      <c r="F2866" s="238">
        <f>'MT_Permitted Sources'!Q658</f>
        <v>0</v>
      </c>
      <c r="G2866" s="238">
        <f>'MT_Permitted Sources'!R658</f>
        <v>0</v>
      </c>
      <c r="H2866" s="238">
        <f>'MT_Permitted Sources'!S658</f>
        <v>0</v>
      </c>
      <c r="I2866" s="238">
        <f>'MT_Permitted Sources'!T658</f>
        <v>0</v>
      </c>
      <c r="J2866" s="238">
        <f>'MT_Permitted Sources'!U658</f>
        <v>0</v>
      </c>
    </row>
    <row r="2867" spans="1:10" s="226" customFormat="1" x14ac:dyDescent="0.2">
      <c r="A2867" s="235" t="str">
        <f>'MT_Permitted Sources'!A659</f>
        <v>MTDEQ Permitted Sources</v>
      </c>
      <c r="B2867" s="226" t="str">
        <f>'MT_Permitted Sources'!B659</f>
        <v>30</v>
      </c>
      <c r="C2867" s="235" t="str">
        <f>'MT_Permitted Sources'!D659</f>
        <v>3002502</v>
      </c>
      <c r="D2867" s="235">
        <f>'MT_Permitted Sources'!L659</f>
        <v>31000107</v>
      </c>
      <c r="E2867" s="226" t="str">
        <f>'MT_Permitted Sources'!P659</f>
        <v>Natural Gas Production, Other Not Classified</v>
      </c>
      <c r="F2867" s="238">
        <f>'MT_Permitted Sources'!Q659</f>
        <v>0</v>
      </c>
      <c r="G2867" s="238">
        <f>'MT_Permitted Sources'!R659</f>
        <v>0</v>
      </c>
      <c r="H2867" s="238">
        <f>'MT_Permitted Sources'!S659</f>
        <v>0</v>
      </c>
      <c r="I2867" s="238">
        <f>'MT_Permitted Sources'!T659</f>
        <v>0</v>
      </c>
      <c r="J2867" s="238">
        <f>'MT_Permitted Sources'!U659</f>
        <v>0</v>
      </c>
    </row>
    <row r="2868" spans="1:10" s="226" customFormat="1" x14ac:dyDescent="0.2">
      <c r="A2868" s="235" t="str">
        <f>'MT_Permitted Sources'!A660</f>
        <v>MTDEQ Permitted Sources</v>
      </c>
      <c r="B2868" s="226" t="str">
        <f>'MT_Permitted Sources'!B660</f>
        <v>30</v>
      </c>
      <c r="C2868" s="235" t="str">
        <f>'MT_Permitted Sources'!D660</f>
        <v>3002502</v>
      </c>
      <c r="D2868" s="235">
        <f>'MT_Permitted Sources'!L660</f>
        <v>40400312</v>
      </c>
      <c r="E2868" s="226" t="str">
        <f>'MT_Permitted Sources'!P660</f>
        <v>Permitted Tank Losses</v>
      </c>
      <c r="F2868" s="238">
        <f>'MT_Permitted Sources'!Q660</f>
        <v>0</v>
      </c>
      <c r="G2868" s="238">
        <f>'MT_Permitted Sources'!R660</f>
        <v>0</v>
      </c>
      <c r="H2868" s="238">
        <f>'MT_Permitted Sources'!S660</f>
        <v>0</v>
      </c>
      <c r="I2868" s="238">
        <f>'MT_Permitted Sources'!T660</f>
        <v>0</v>
      </c>
      <c r="J2868" s="238">
        <f>'MT_Permitted Sources'!U660</f>
        <v>0</v>
      </c>
    </row>
    <row r="2869" spans="1:10" s="226" customFormat="1" x14ac:dyDescent="0.2">
      <c r="A2869" s="235" t="str">
        <f>'MT_Permitted Sources'!A661</f>
        <v>MTDEQ Permitted Sources</v>
      </c>
      <c r="B2869" s="226" t="str">
        <f>'MT_Permitted Sources'!B661</f>
        <v>30</v>
      </c>
      <c r="C2869" s="235" t="str">
        <f>'MT_Permitted Sources'!D661</f>
        <v>3002502</v>
      </c>
      <c r="D2869" s="235">
        <f>'MT_Permitted Sources'!L661</f>
        <v>20200253</v>
      </c>
      <c r="E2869" s="226" t="str">
        <f>'MT_Permitted Sources'!P661</f>
        <v>Compressor Engines</v>
      </c>
      <c r="F2869" s="238">
        <f>'MT_Permitted Sources'!Q661</f>
        <v>0</v>
      </c>
      <c r="G2869" s="238">
        <f>'MT_Permitted Sources'!R661</f>
        <v>0</v>
      </c>
      <c r="H2869" s="238">
        <f>'MT_Permitted Sources'!S661</f>
        <v>0</v>
      </c>
      <c r="I2869" s="238">
        <f>'MT_Permitted Sources'!T661</f>
        <v>0</v>
      </c>
      <c r="J2869" s="238">
        <f>'MT_Permitted Sources'!U661</f>
        <v>0</v>
      </c>
    </row>
    <row r="2870" spans="1:10" s="226" customFormat="1" x14ac:dyDescent="0.2">
      <c r="A2870" s="235" t="str">
        <f>'MT_Permitted Sources'!A662</f>
        <v>MTDEQ Permitted Sources</v>
      </c>
      <c r="B2870" s="226" t="str">
        <f>'MT_Permitted Sources'!B662</f>
        <v>30</v>
      </c>
      <c r="C2870" s="235" t="str">
        <f>'MT_Permitted Sources'!D662</f>
        <v>3002502</v>
      </c>
      <c r="D2870" s="235">
        <f>'MT_Permitted Sources'!L662</f>
        <v>40600132</v>
      </c>
      <c r="E2870" s="226" t="str">
        <f>'MT_Permitted Sources'!P662</f>
        <v>Permitted Tank Losses</v>
      </c>
      <c r="F2870" s="238">
        <f>'MT_Permitted Sources'!Q662</f>
        <v>0</v>
      </c>
      <c r="G2870" s="238">
        <f>'MT_Permitted Sources'!R662</f>
        <v>0</v>
      </c>
      <c r="H2870" s="238">
        <f>'MT_Permitted Sources'!S662</f>
        <v>0</v>
      </c>
      <c r="I2870" s="238">
        <f>'MT_Permitted Sources'!T662</f>
        <v>0</v>
      </c>
      <c r="J2870" s="238">
        <f>'MT_Permitted Sources'!U662</f>
        <v>0</v>
      </c>
    </row>
    <row r="2871" spans="1:10" s="226" customFormat="1" x14ac:dyDescent="0.2">
      <c r="A2871" s="235" t="str">
        <f>'MT_Permitted Sources'!A663</f>
        <v>MTDEQ Permitted Sources</v>
      </c>
      <c r="B2871" s="226" t="str">
        <f>'MT_Permitted Sources'!B663</f>
        <v>30</v>
      </c>
      <c r="C2871" s="235" t="str">
        <f>'MT_Permitted Sources'!D663</f>
        <v>3005502</v>
      </c>
      <c r="D2871" s="235">
        <f>'MT_Permitted Sources'!L663</f>
        <v>10500106</v>
      </c>
      <c r="E2871" s="226" t="str">
        <f>'MT_Permitted Sources'!P663</f>
        <v>Process Heaters</v>
      </c>
      <c r="F2871" s="238">
        <f>'MT_Permitted Sources'!Q663</f>
        <v>6.407150326510215E-2</v>
      </c>
      <c r="G2871" s="238">
        <f>'MT_Permitted Sources'!R663</f>
        <v>3.4598611763155163E-3</v>
      </c>
      <c r="H2871" s="238">
        <f>'MT_Permitted Sources'!S663</f>
        <v>1.281430065302043E-2</v>
      </c>
      <c r="I2871" s="238">
        <f>'MT_Permitted Sources'!T663</f>
        <v>3.8442901959061287E-4</v>
      </c>
      <c r="J2871" s="238">
        <f>'MT_Permitted Sources'!U663</f>
        <v>1.9221450979530644E-3</v>
      </c>
    </row>
    <row r="2872" spans="1:10" s="226" customFormat="1" x14ac:dyDescent="0.2">
      <c r="A2872" s="235" t="str">
        <f>'MT_Permitted Sources'!A664</f>
        <v>MTDEQ Permitted Sources</v>
      </c>
      <c r="B2872" s="226" t="str">
        <f>'MT_Permitted Sources'!B664</f>
        <v>30</v>
      </c>
      <c r="C2872" s="235" t="str">
        <f>'MT_Permitted Sources'!D664</f>
        <v>3005502</v>
      </c>
      <c r="D2872" s="235">
        <f>'MT_Permitted Sources'!L664</f>
        <v>20200202</v>
      </c>
      <c r="E2872" s="226" t="str">
        <f>'MT_Permitted Sources'!P664</f>
        <v>Compressor Engines</v>
      </c>
      <c r="F2872" s="238">
        <f>'MT_Permitted Sources'!Q664</f>
        <v>11.558499189024428</v>
      </c>
      <c r="G2872" s="238">
        <f>'MT_Permitted Sources'!R664</f>
        <v>4.7284769409645389</v>
      </c>
      <c r="H2872" s="238">
        <f>'MT_Permitted Sources'!S664</f>
        <v>3.2676466665202093</v>
      </c>
      <c r="I2872" s="238">
        <f>'MT_Permitted Sources'!T664</f>
        <v>8.0730094114028709E-3</v>
      </c>
      <c r="J2872" s="238">
        <f>'MT_Permitted Sources'!U664</f>
        <v>0.13455015685671451</v>
      </c>
    </row>
    <row r="2873" spans="1:10" s="226" customFormat="1" x14ac:dyDescent="0.2">
      <c r="A2873" s="235" t="str">
        <f>'MT_Permitted Sources'!A665</f>
        <v>MTDEQ Permitted Sources</v>
      </c>
      <c r="B2873" s="226" t="str">
        <f>'MT_Permitted Sources'!B665</f>
        <v>30</v>
      </c>
      <c r="C2873" s="235" t="str">
        <f>'MT_Permitted Sources'!D665</f>
        <v>3005502</v>
      </c>
      <c r="D2873" s="235">
        <f>'MT_Permitted Sources'!L665</f>
        <v>20200202</v>
      </c>
      <c r="E2873" s="226" t="str">
        <f>'MT_Permitted Sources'!P665</f>
        <v>Compressor Engines</v>
      </c>
      <c r="F2873" s="238">
        <f>'MT_Permitted Sources'!Q665</f>
        <v>9.1494106662565855</v>
      </c>
      <c r="G2873" s="238">
        <f>'MT_Permitted Sources'!R665</f>
        <v>6.4968504310813584</v>
      </c>
      <c r="H2873" s="238">
        <f>'MT_Permitted Sources'!S665</f>
        <v>5.67673518928805</v>
      </c>
      <c r="I2873" s="238">
        <f>'MT_Permitted Sources'!T665</f>
        <v>9.9951545093559351E-3</v>
      </c>
      <c r="J2873" s="238">
        <f>'MT_Permitted Sources'!U665</f>
        <v>0.16658590848926558</v>
      </c>
    </row>
    <row r="2874" spans="1:10" s="226" customFormat="1" x14ac:dyDescent="0.2">
      <c r="A2874" s="235" t="str">
        <f>'MT_Permitted Sources'!A666</f>
        <v>MTDEQ Permitted Sources</v>
      </c>
      <c r="B2874" s="226" t="str">
        <f>'MT_Permitted Sources'!B666</f>
        <v>30</v>
      </c>
      <c r="C2874" s="235" t="str">
        <f>'MT_Permitted Sources'!D666</f>
        <v>3005502</v>
      </c>
      <c r="D2874" s="235">
        <f>'MT_Permitted Sources'!L666</f>
        <v>20200202</v>
      </c>
      <c r="E2874" s="226" t="str">
        <f>'MT_Permitted Sources'!P666</f>
        <v>Compressor Engines</v>
      </c>
      <c r="F2874" s="238">
        <f>'MT_Permitted Sources'!Q666</f>
        <v>7.1758802226849099</v>
      </c>
      <c r="G2874" s="238">
        <f>'MT_Permitted Sources'!R666</f>
        <v>5.253735124731846</v>
      </c>
      <c r="H2874" s="238">
        <f>'MT_Permitted Sources'!S666</f>
        <v>3.1138750586839645</v>
      </c>
      <c r="I2874" s="238">
        <f>'MT_Permitted Sources'!T666</f>
        <v>9.2262964701747083E-3</v>
      </c>
      <c r="J2874" s="238">
        <f>'MT_Permitted Sources'!U666</f>
        <v>0.15377160783624516</v>
      </c>
    </row>
    <row r="2875" spans="1:10" s="226" customFormat="1" x14ac:dyDescent="0.2">
      <c r="A2875" s="235" t="str">
        <f>'MT_Permitted Sources'!A667</f>
        <v>MTDEQ Permitted Sources</v>
      </c>
      <c r="B2875" s="226" t="str">
        <f>'MT_Permitted Sources'!B667</f>
        <v>30</v>
      </c>
      <c r="C2875" s="235" t="str">
        <f>'MT_Permitted Sources'!D667</f>
        <v>3005502</v>
      </c>
      <c r="D2875" s="235">
        <f>'MT_Permitted Sources'!L667</f>
        <v>20200202</v>
      </c>
      <c r="E2875" s="226" t="str">
        <f>'MT_Permitted Sources'!P667</f>
        <v>Compressor Engines</v>
      </c>
      <c r="F2875" s="238">
        <f>'MT_Permitted Sources'!Q667</f>
        <v>6.4199646271632353</v>
      </c>
      <c r="G2875" s="238">
        <f>'MT_Permitted Sources'!R667</f>
        <v>6.817079804400338</v>
      </c>
      <c r="H2875" s="238">
        <f>'MT_Permitted Sources'!S667</f>
        <v>5.535777882104826</v>
      </c>
      <c r="I2875" s="238">
        <f>'MT_Permitted Sources'!T667</f>
        <v>1.1148441568127773E-2</v>
      </c>
      <c r="J2875" s="238">
        <f>'MT_Permitted Sources'!U667</f>
        <v>0.1858073594687962</v>
      </c>
    </row>
    <row r="2876" spans="1:10" s="226" customFormat="1" x14ac:dyDescent="0.2">
      <c r="A2876" s="235" t="str">
        <f>'MT_Permitted Sources'!A668</f>
        <v>MTDEQ Permitted Sources</v>
      </c>
      <c r="B2876" s="226" t="str">
        <f>'MT_Permitted Sources'!B668</f>
        <v>30</v>
      </c>
      <c r="C2876" s="235" t="str">
        <f>'MT_Permitted Sources'!D668</f>
        <v>3008302</v>
      </c>
      <c r="D2876" s="235">
        <f>'MT_Permitted Sources'!L668</f>
        <v>20200253</v>
      </c>
      <c r="E2876" s="226" t="str">
        <f>'MT_Permitted Sources'!P668</f>
        <v>Compressor Engines</v>
      </c>
      <c r="F2876" s="238">
        <f>'MT_Permitted Sources'!Q668</f>
        <v>0</v>
      </c>
      <c r="G2876" s="238">
        <f>'MT_Permitted Sources'!R668</f>
        <v>0</v>
      </c>
      <c r="H2876" s="238">
        <f>'MT_Permitted Sources'!S668</f>
        <v>0</v>
      </c>
      <c r="I2876" s="238">
        <f>'MT_Permitted Sources'!T668</f>
        <v>1.2686157646490226E-2</v>
      </c>
      <c r="J2876" s="238">
        <f>'MT_Permitted Sources'!U668</f>
        <v>0.21143596077483709</v>
      </c>
    </row>
    <row r="2877" spans="1:10" s="226" customFormat="1" x14ac:dyDescent="0.2">
      <c r="A2877" s="235" t="str">
        <f>'MT_Permitted Sources'!A669</f>
        <v>MTDEQ Permitted Sources</v>
      </c>
      <c r="B2877" s="226" t="str">
        <f>'MT_Permitted Sources'!B669</f>
        <v>30</v>
      </c>
      <c r="C2877" s="235" t="str">
        <f>'MT_Permitted Sources'!D669</f>
        <v>3008302</v>
      </c>
      <c r="D2877" s="235">
        <f>'MT_Permitted Sources'!L669</f>
        <v>20200253</v>
      </c>
      <c r="E2877" s="226" t="str">
        <f>'MT_Permitted Sources'!P669</f>
        <v>Compressor Engines</v>
      </c>
      <c r="F2877" s="238">
        <f>'MT_Permitted Sources'!Q669</f>
        <v>9.1387747967145803</v>
      </c>
      <c r="G2877" s="238">
        <f>'MT_Permitted Sources'!R669</f>
        <v>0</v>
      </c>
      <c r="H2877" s="238">
        <f>'MT_Permitted Sources'!S669</f>
        <v>4.914925015465986</v>
      </c>
      <c r="I2877" s="238">
        <f>'MT_Permitted Sources'!T669</f>
        <v>0</v>
      </c>
      <c r="J2877" s="238">
        <f>'MT_Permitted Sources'!U669</f>
        <v>0</v>
      </c>
    </row>
    <row r="2878" spans="1:10" s="226" customFormat="1" x14ac:dyDescent="0.2">
      <c r="A2878" s="235" t="str">
        <f>'MT_Permitted Sources'!A670</f>
        <v>MTDEQ Permitted Sources</v>
      </c>
      <c r="B2878" s="226" t="str">
        <f>'MT_Permitted Sources'!B670</f>
        <v>30</v>
      </c>
      <c r="C2878" s="235" t="str">
        <f>'MT_Permitted Sources'!D670</f>
        <v>3008302</v>
      </c>
      <c r="D2878" s="235">
        <f>'MT_Permitted Sources'!L670</f>
        <v>20200253</v>
      </c>
      <c r="E2878" s="226" t="str">
        <f>'MT_Permitted Sources'!P670</f>
        <v>Compressor Engines</v>
      </c>
      <c r="F2878" s="238">
        <f>'MT_Permitted Sources'!Q670</f>
        <v>0</v>
      </c>
      <c r="G2878" s="238">
        <f>'MT_Permitted Sources'!R670</f>
        <v>5.8155140653602606</v>
      </c>
      <c r="H2878" s="238">
        <f>'MT_Permitted Sources'!S670</f>
        <v>0</v>
      </c>
      <c r="I2878" s="238">
        <f>'MT_Permitted Sources'!T670</f>
        <v>0</v>
      </c>
      <c r="J2878" s="238">
        <f>'MT_Permitted Sources'!U670</f>
        <v>0</v>
      </c>
    </row>
    <row r="2879" spans="1:10" s="226" customFormat="1" x14ac:dyDescent="0.2">
      <c r="A2879" s="235" t="str">
        <f>'MT_Permitted Sources'!A671</f>
        <v>MTDEQ Permitted Sources</v>
      </c>
      <c r="B2879" s="226" t="str">
        <f>'MT_Permitted Sources'!B671</f>
        <v>30</v>
      </c>
      <c r="C2879" s="235" t="str">
        <f>'MT_Permitted Sources'!D671</f>
        <v>3008302</v>
      </c>
      <c r="D2879" s="235">
        <f>'MT_Permitted Sources'!L671</f>
        <v>40400311</v>
      </c>
      <c r="E2879" s="226" t="str">
        <f>'MT_Permitted Sources'!P671</f>
        <v>Permitted Tank Losses</v>
      </c>
      <c r="F2879" s="238">
        <f>'MT_Permitted Sources'!Q671</f>
        <v>0</v>
      </c>
      <c r="G2879" s="238">
        <f>'MT_Permitted Sources'!R671</f>
        <v>2.3706456208087796</v>
      </c>
      <c r="H2879" s="238">
        <f>'MT_Permitted Sources'!S671</f>
        <v>0</v>
      </c>
      <c r="I2879" s="238">
        <f>'MT_Permitted Sources'!T671</f>
        <v>0</v>
      </c>
      <c r="J2879" s="238">
        <f>'MT_Permitted Sources'!U671</f>
        <v>0</v>
      </c>
    </row>
    <row r="2880" spans="1:10" s="226" customFormat="1" x14ac:dyDescent="0.2">
      <c r="A2880" s="235" t="str">
        <f>'MT_Permitted Sources'!A672</f>
        <v>MTDEQ Permitted Sources</v>
      </c>
      <c r="B2880" s="226" t="str">
        <f>'MT_Permitted Sources'!B672</f>
        <v>30</v>
      </c>
      <c r="C2880" s="235" t="str">
        <f>'MT_Permitted Sources'!D672</f>
        <v>3008302</v>
      </c>
      <c r="D2880" s="235">
        <f>'MT_Permitted Sources'!L672</f>
        <v>40400250</v>
      </c>
      <c r="E2880" s="226" t="str">
        <f>'MT_Permitted Sources'!P672</f>
        <v>Permitted Tank Losses</v>
      </c>
      <c r="F2880" s="238">
        <f>'MT_Permitted Sources'!Q672</f>
        <v>0</v>
      </c>
      <c r="G2880" s="238">
        <f>'MT_Permitted Sources'!R672</f>
        <v>0.12442685934082838</v>
      </c>
      <c r="H2880" s="238">
        <f>'MT_Permitted Sources'!S672</f>
        <v>0</v>
      </c>
      <c r="I2880" s="238">
        <f>'MT_Permitted Sources'!T672</f>
        <v>0</v>
      </c>
      <c r="J2880" s="238">
        <f>'MT_Permitted Sources'!U672</f>
        <v>0</v>
      </c>
    </row>
    <row r="2881" spans="1:10" s="226" customFormat="1" x14ac:dyDescent="0.2">
      <c r="A2881" s="235" t="str">
        <f>'MT_Permitted Sources'!A673</f>
        <v>MTDEQ Permitted Sources</v>
      </c>
      <c r="B2881" s="226" t="str">
        <f>'MT_Permitted Sources'!B673</f>
        <v>30</v>
      </c>
      <c r="C2881" s="235" t="str">
        <f>'MT_Permitted Sources'!D673</f>
        <v>3008302</v>
      </c>
      <c r="D2881" s="235">
        <f>'MT_Permitted Sources'!L673</f>
        <v>31000205</v>
      </c>
      <c r="E2881" s="226" t="str">
        <f>'MT_Permitted Sources'!P673</f>
        <v>Natural Gas Production, Flares</v>
      </c>
      <c r="F2881" s="238">
        <f>'MT_Permitted Sources'!Q673</f>
        <v>0</v>
      </c>
      <c r="G2881" s="238">
        <f>'MT_Permitted Sources'!R673</f>
        <v>0</v>
      </c>
      <c r="H2881" s="238">
        <f>'MT_Permitted Sources'!S673</f>
        <v>0</v>
      </c>
      <c r="I2881" s="238">
        <f>'MT_Permitted Sources'!T673</f>
        <v>0</v>
      </c>
      <c r="J2881" s="238">
        <f>'MT_Permitted Sources'!U673</f>
        <v>0</v>
      </c>
    </row>
    <row r="2882" spans="1:10" s="226" customFormat="1" x14ac:dyDescent="0.2">
      <c r="A2882" s="235" t="str">
        <f>'MT_Permitted Sources'!A674</f>
        <v>MTDEQ Permitted Sources</v>
      </c>
      <c r="B2882" s="226" t="str">
        <f>'MT_Permitted Sources'!B674</f>
        <v>30</v>
      </c>
      <c r="C2882" s="235" t="str">
        <f>'MT_Permitted Sources'!D674</f>
        <v>3008302</v>
      </c>
      <c r="D2882" s="235">
        <f>'MT_Permitted Sources'!L674</f>
        <v>31000220</v>
      </c>
      <c r="E2882" s="226" t="str">
        <f>'MT_Permitted Sources'!P674</f>
        <v>Permitted Fugitives</v>
      </c>
      <c r="F2882" s="238">
        <f>'MT_Permitted Sources'!Q674</f>
        <v>0</v>
      </c>
      <c r="G2882" s="238">
        <f>'MT_Permitted Sources'!R674</f>
        <v>2.939344283789826</v>
      </c>
      <c r="H2882" s="238">
        <f>'MT_Permitted Sources'!S674</f>
        <v>0</v>
      </c>
      <c r="I2882" s="238">
        <f>'MT_Permitted Sources'!T674</f>
        <v>0</v>
      </c>
      <c r="J2882" s="238">
        <f>'MT_Permitted Sources'!U674</f>
        <v>0</v>
      </c>
    </row>
    <row r="2883" spans="1:10" s="226" customFormat="1" x14ac:dyDescent="0.2">
      <c r="A2883" s="235" t="str">
        <f>'MT_Permitted Sources'!A675</f>
        <v>MTDEQ Permitted Sources</v>
      </c>
      <c r="B2883" s="226" t="str">
        <f>'MT_Permitted Sources'!B675</f>
        <v>30</v>
      </c>
      <c r="C2883" s="235" t="str">
        <f>'MT_Permitted Sources'!D675</f>
        <v>3008302</v>
      </c>
      <c r="D2883" s="235">
        <f>'MT_Permitted Sources'!L675</f>
        <v>31000228</v>
      </c>
      <c r="E2883" s="226" t="str">
        <f>'MT_Permitted Sources'!P675</f>
        <v>Dehydrator</v>
      </c>
      <c r="F2883" s="238">
        <f>'MT_Permitted Sources'!Q675</f>
        <v>0.32035751632551074</v>
      </c>
      <c r="G2883" s="238">
        <f>'MT_Permitted Sources'!R675</f>
        <v>1.7683734901168192E-2</v>
      </c>
      <c r="H2883" s="238">
        <f>'MT_Permitted Sources'!S675</f>
        <v>0.26910031371342902</v>
      </c>
      <c r="I2883" s="238">
        <f>'MT_Permitted Sources'!T675</f>
        <v>1.9221450979530644E-3</v>
      </c>
      <c r="J2883" s="238">
        <f>'MT_Permitted Sources'!U675</f>
        <v>2.4347171240738815E-2</v>
      </c>
    </row>
    <row r="2884" spans="1:10" s="226" customFormat="1" x14ac:dyDescent="0.2">
      <c r="A2884" s="235" t="str">
        <f>'MT_Permitted Sources'!A676</f>
        <v>MTDEQ Permitted Sources</v>
      </c>
      <c r="B2884" s="226" t="str">
        <f>'MT_Permitted Sources'!B676</f>
        <v>30</v>
      </c>
      <c r="C2884" s="235" t="str">
        <f>'MT_Permitted Sources'!D676</f>
        <v>3008302</v>
      </c>
      <c r="D2884" s="235">
        <f>'MT_Permitted Sources'!L676</f>
        <v>20200253</v>
      </c>
      <c r="E2884" s="226" t="str">
        <f>'MT_Permitted Sources'!P676</f>
        <v>Compressor Engines</v>
      </c>
      <c r="F2884" s="238">
        <f>'MT_Permitted Sources'!Q676</f>
        <v>0</v>
      </c>
      <c r="G2884" s="238">
        <f>'MT_Permitted Sources'!R676</f>
        <v>0</v>
      </c>
      <c r="H2884" s="238">
        <f>'MT_Permitted Sources'!S676</f>
        <v>0</v>
      </c>
      <c r="I2884" s="238">
        <f>'MT_Permitted Sources'!T676</f>
        <v>1.2686157646490226E-2</v>
      </c>
      <c r="J2884" s="238">
        <f>'MT_Permitted Sources'!U676</f>
        <v>0.21143596077483709</v>
      </c>
    </row>
    <row r="2885" spans="1:10" s="226" customFormat="1" x14ac:dyDescent="0.2">
      <c r="A2885" s="235" t="str">
        <f>'MT_Permitted Sources'!A677</f>
        <v>MTDEQ Permitted Sources</v>
      </c>
      <c r="B2885" s="226" t="str">
        <f>'MT_Permitted Sources'!B677</f>
        <v>30</v>
      </c>
      <c r="C2885" s="235" t="str">
        <f>'MT_Permitted Sources'!D677</f>
        <v>3008302</v>
      </c>
      <c r="D2885" s="235">
        <f>'MT_Permitted Sources'!L677</f>
        <v>20200253</v>
      </c>
      <c r="E2885" s="226" t="str">
        <f>'MT_Permitted Sources'!P677</f>
        <v>Compressor Engines</v>
      </c>
      <c r="F2885" s="238">
        <f>'MT_Permitted Sources'!Q677</f>
        <v>9.1387747967145803</v>
      </c>
      <c r="G2885" s="238">
        <f>'MT_Permitted Sources'!R677</f>
        <v>0</v>
      </c>
      <c r="H2885" s="238">
        <f>'MT_Permitted Sources'!S677</f>
        <v>4.914925015465986</v>
      </c>
      <c r="I2885" s="238">
        <f>'MT_Permitted Sources'!T677</f>
        <v>0</v>
      </c>
      <c r="J2885" s="238">
        <f>'MT_Permitted Sources'!U677</f>
        <v>0</v>
      </c>
    </row>
    <row r="2886" spans="1:10" s="226" customFormat="1" x14ac:dyDescent="0.2">
      <c r="A2886" s="235" t="str">
        <f>'MT_Permitted Sources'!A678</f>
        <v>MTDEQ Permitted Sources</v>
      </c>
      <c r="B2886" s="226" t="str">
        <f>'MT_Permitted Sources'!B678</f>
        <v>30</v>
      </c>
      <c r="C2886" s="235" t="str">
        <f>'MT_Permitted Sources'!D678</f>
        <v>3008302</v>
      </c>
      <c r="D2886" s="235">
        <f>'MT_Permitted Sources'!L678</f>
        <v>20200253</v>
      </c>
      <c r="E2886" s="226" t="str">
        <f>'MT_Permitted Sources'!P678</f>
        <v>Compressor Engines</v>
      </c>
      <c r="F2886" s="238">
        <f>'MT_Permitted Sources'!Q678</f>
        <v>0</v>
      </c>
      <c r="G2886" s="238">
        <f>'MT_Permitted Sources'!R678</f>
        <v>5.8155140653602606</v>
      </c>
      <c r="H2886" s="238">
        <f>'MT_Permitted Sources'!S678</f>
        <v>0</v>
      </c>
      <c r="I2886" s="238">
        <f>'MT_Permitted Sources'!T678</f>
        <v>0</v>
      </c>
      <c r="J2886" s="238">
        <f>'MT_Permitted Sources'!U678</f>
        <v>0</v>
      </c>
    </row>
    <row r="2887" spans="1:10" s="226" customFormat="1" x14ac:dyDescent="0.2">
      <c r="A2887" s="235" t="str">
        <f>'MT_Permitted Sources'!A679</f>
        <v>MTDEQ Permitted Sources</v>
      </c>
      <c r="B2887" s="226" t="str">
        <f>'MT_Permitted Sources'!B679</f>
        <v>30</v>
      </c>
      <c r="C2887" s="235" t="str">
        <f>'MT_Permitted Sources'!D679</f>
        <v>3008302</v>
      </c>
      <c r="D2887" s="235">
        <f>'MT_Permitted Sources'!L679</f>
        <v>40400311</v>
      </c>
      <c r="E2887" s="226" t="str">
        <f>'MT_Permitted Sources'!P679</f>
        <v>Permitted Tank Losses</v>
      </c>
      <c r="F2887" s="238">
        <f>'MT_Permitted Sources'!Q679</f>
        <v>0</v>
      </c>
      <c r="G2887" s="238">
        <f>'MT_Permitted Sources'!R679</f>
        <v>2.3706456208087796</v>
      </c>
      <c r="H2887" s="238">
        <f>'MT_Permitted Sources'!S679</f>
        <v>0</v>
      </c>
      <c r="I2887" s="238">
        <f>'MT_Permitted Sources'!T679</f>
        <v>0</v>
      </c>
      <c r="J2887" s="238">
        <f>'MT_Permitted Sources'!U679</f>
        <v>0</v>
      </c>
    </row>
    <row r="2888" spans="1:10" s="226" customFormat="1" x14ac:dyDescent="0.2">
      <c r="A2888" s="235" t="str">
        <f>'MT_Permitted Sources'!A680</f>
        <v>MTDEQ Permitted Sources</v>
      </c>
      <c r="B2888" s="226" t="str">
        <f>'MT_Permitted Sources'!B680</f>
        <v>30</v>
      </c>
      <c r="C2888" s="235" t="str">
        <f>'MT_Permitted Sources'!D680</f>
        <v>3008302</v>
      </c>
      <c r="D2888" s="235">
        <f>'MT_Permitted Sources'!L680</f>
        <v>40400250</v>
      </c>
      <c r="E2888" s="226" t="str">
        <f>'MT_Permitted Sources'!P680</f>
        <v>Permitted Tank Losses</v>
      </c>
      <c r="F2888" s="238">
        <f>'MT_Permitted Sources'!Q680</f>
        <v>0</v>
      </c>
      <c r="G2888" s="238">
        <f>'MT_Permitted Sources'!R680</f>
        <v>0.12442685934082838</v>
      </c>
      <c r="H2888" s="238">
        <f>'MT_Permitted Sources'!S680</f>
        <v>0</v>
      </c>
      <c r="I2888" s="238">
        <f>'MT_Permitted Sources'!T680</f>
        <v>0</v>
      </c>
      <c r="J2888" s="238">
        <f>'MT_Permitted Sources'!U680</f>
        <v>0</v>
      </c>
    </row>
    <row r="2889" spans="1:10" s="226" customFormat="1" x14ac:dyDescent="0.2">
      <c r="A2889" s="235" t="str">
        <f>'MT_Permitted Sources'!A681</f>
        <v>MTDEQ Permitted Sources</v>
      </c>
      <c r="B2889" s="226" t="str">
        <f>'MT_Permitted Sources'!B681</f>
        <v>30</v>
      </c>
      <c r="C2889" s="235" t="str">
        <f>'MT_Permitted Sources'!D681</f>
        <v>3008302</v>
      </c>
      <c r="D2889" s="235">
        <f>'MT_Permitted Sources'!L681</f>
        <v>31000205</v>
      </c>
      <c r="E2889" s="226" t="str">
        <f>'MT_Permitted Sources'!P681</f>
        <v>Natural Gas Production, Flares</v>
      </c>
      <c r="F2889" s="238">
        <f>'MT_Permitted Sources'!Q681</f>
        <v>0</v>
      </c>
      <c r="G2889" s="238">
        <f>'MT_Permitted Sources'!R681</f>
        <v>0</v>
      </c>
      <c r="H2889" s="238">
        <f>'MT_Permitted Sources'!S681</f>
        <v>0</v>
      </c>
      <c r="I2889" s="238">
        <f>'MT_Permitted Sources'!T681</f>
        <v>0</v>
      </c>
      <c r="J2889" s="238">
        <f>'MT_Permitted Sources'!U681</f>
        <v>0</v>
      </c>
    </row>
    <row r="2890" spans="1:10" s="226" customFormat="1" x14ac:dyDescent="0.2">
      <c r="A2890" s="235" t="str">
        <f>'MT_Permitted Sources'!A682</f>
        <v>MTDEQ Permitted Sources</v>
      </c>
      <c r="B2890" s="226" t="str">
        <f>'MT_Permitted Sources'!B682</f>
        <v>30</v>
      </c>
      <c r="C2890" s="235" t="str">
        <f>'MT_Permitted Sources'!D682</f>
        <v>3008302</v>
      </c>
      <c r="D2890" s="235">
        <f>'MT_Permitted Sources'!L682</f>
        <v>31000220</v>
      </c>
      <c r="E2890" s="226" t="str">
        <f>'MT_Permitted Sources'!P682</f>
        <v>Permitted Fugitives</v>
      </c>
      <c r="F2890" s="238">
        <f>'MT_Permitted Sources'!Q682</f>
        <v>0</v>
      </c>
      <c r="G2890" s="238">
        <f>'MT_Permitted Sources'!R682</f>
        <v>2.939344283789826</v>
      </c>
      <c r="H2890" s="238">
        <f>'MT_Permitted Sources'!S682</f>
        <v>0</v>
      </c>
      <c r="I2890" s="238">
        <f>'MT_Permitted Sources'!T682</f>
        <v>0</v>
      </c>
      <c r="J2890" s="238">
        <f>'MT_Permitted Sources'!U682</f>
        <v>0</v>
      </c>
    </row>
    <row r="2891" spans="1:10" s="226" customFormat="1" x14ac:dyDescent="0.2">
      <c r="A2891" s="235" t="str">
        <f>'MT_Permitted Sources'!A683</f>
        <v>MTDEQ Permitted Sources</v>
      </c>
      <c r="B2891" s="226" t="str">
        <f>'MT_Permitted Sources'!B683</f>
        <v>30</v>
      </c>
      <c r="C2891" s="235" t="str">
        <f>'MT_Permitted Sources'!D683</f>
        <v>3008302</v>
      </c>
      <c r="D2891" s="235">
        <f>'MT_Permitted Sources'!L683</f>
        <v>31000228</v>
      </c>
      <c r="E2891" s="226" t="str">
        <f>'MT_Permitted Sources'!P683</f>
        <v>Dehydrator</v>
      </c>
      <c r="F2891" s="238">
        <f>'MT_Permitted Sources'!Q683</f>
        <v>0.32035751632551074</v>
      </c>
      <c r="G2891" s="238">
        <f>'MT_Permitted Sources'!R683</f>
        <v>1.7683734901168192E-2</v>
      </c>
      <c r="H2891" s="238">
        <f>'MT_Permitted Sources'!S683</f>
        <v>0.26910031371342902</v>
      </c>
      <c r="I2891" s="238">
        <f>'MT_Permitted Sources'!T683</f>
        <v>1.9221450979530644E-3</v>
      </c>
      <c r="J2891" s="238">
        <f>'MT_Permitted Sources'!U683</f>
        <v>2.4347171240738815E-2</v>
      </c>
    </row>
    <row r="2892" spans="1:10" s="226" customFormat="1" x14ac:dyDescent="0.2">
      <c r="A2892" s="235" t="str">
        <f>'MT_Permitted Sources'!A684</f>
        <v>MTDEQ Permitted Sources</v>
      </c>
      <c r="B2892" s="226" t="str">
        <f>'MT_Permitted Sources'!B684</f>
        <v>30</v>
      </c>
      <c r="C2892" s="235" t="str">
        <f>'MT_Permitted Sources'!D684</f>
        <v>3008302</v>
      </c>
      <c r="D2892" s="235">
        <f>'MT_Permitted Sources'!L684</f>
        <v>40400311</v>
      </c>
      <c r="E2892" s="226" t="str">
        <f>'MT_Permitted Sources'!P684</f>
        <v>Permitted Tank Losses</v>
      </c>
      <c r="F2892" s="238">
        <f>'MT_Permitted Sources'!Q684</f>
        <v>0</v>
      </c>
      <c r="G2892" s="238">
        <f>'MT_Permitted Sources'!R684</f>
        <v>1.8911344903727549</v>
      </c>
      <c r="H2892" s="238">
        <f>'MT_Permitted Sources'!S684</f>
        <v>0</v>
      </c>
      <c r="I2892" s="238">
        <f>'MT_Permitted Sources'!T684</f>
        <v>0</v>
      </c>
      <c r="J2892" s="238">
        <f>'MT_Permitted Sources'!U684</f>
        <v>0</v>
      </c>
    </row>
    <row r="2893" spans="1:10" s="226" customFormat="1" x14ac:dyDescent="0.2">
      <c r="A2893" s="235" t="str">
        <f>'MT_Permitted Sources'!A685</f>
        <v>MTDEQ Permitted Sources</v>
      </c>
      <c r="B2893" s="226" t="str">
        <f>'MT_Permitted Sources'!B685</f>
        <v>30</v>
      </c>
      <c r="C2893" s="235" t="str">
        <f>'MT_Permitted Sources'!D685</f>
        <v>3008302</v>
      </c>
      <c r="D2893" s="235">
        <f>'MT_Permitted Sources'!L685</f>
        <v>20200253</v>
      </c>
      <c r="E2893" s="226" t="str">
        <f>'MT_Permitted Sources'!P685</f>
        <v>Compressor Engines</v>
      </c>
      <c r="F2893" s="238">
        <f>'MT_Permitted Sources'!Q685</f>
        <v>0</v>
      </c>
      <c r="G2893" s="238">
        <f>'MT_Permitted Sources'!R685</f>
        <v>0</v>
      </c>
      <c r="H2893" s="238">
        <f>'MT_Permitted Sources'!S685</f>
        <v>0</v>
      </c>
      <c r="I2893" s="238">
        <f>'MT_Permitted Sources'!T685</f>
        <v>6.1508643134498059E-3</v>
      </c>
      <c r="J2893" s="238">
        <f>'MT_Permitted Sources'!U685</f>
        <v>0.10251440522416344</v>
      </c>
    </row>
    <row r="2894" spans="1:10" s="226" customFormat="1" x14ac:dyDescent="0.2">
      <c r="A2894" s="235" t="str">
        <f>'MT_Permitted Sources'!A686</f>
        <v>MTDEQ Permitted Sources</v>
      </c>
      <c r="B2894" s="226" t="str">
        <f>'MT_Permitted Sources'!B686</f>
        <v>30</v>
      </c>
      <c r="C2894" s="235" t="str">
        <f>'MT_Permitted Sources'!D686</f>
        <v>3008302</v>
      </c>
      <c r="D2894" s="235">
        <f>'MT_Permitted Sources'!L686</f>
        <v>20200253</v>
      </c>
      <c r="E2894" s="226" t="str">
        <f>'MT_Permitted Sources'!P686</f>
        <v>Compressor Engines</v>
      </c>
      <c r="F2894" s="238">
        <f>'MT_Permitted Sources'!Q686</f>
        <v>10.004380805826109</v>
      </c>
      <c r="G2894" s="238">
        <f>'MT_Permitted Sources'!R686</f>
        <v>0</v>
      </c>
      <c r="H2894" s="238">
        <f>'MT_Permitted Sources'!S686</f>
        <v>0.68389922585170027</v>
      </c>
      <c r="I2894" s="238">
        <f>'MT_Permitted Sources'!T686</f>
        <v>0</v>
      </c>
      <c r="J2894" s="238">
        <f>'MT_Permitted Sources'!U686</f>
        <v>0</v>
      </c>
    </row>
    <row r="2895" spans="1:10" s="226" customFormat="1" x14ac:dyDescent="0.2">
      <c r="A2895" s="235" t="str">
        <f>'MT_Permitted Sources'!A687</f>
        <v>MTDEQ Permitted Sources</v>
      </c>
      <c r="B2895" s="226" t="str">
        <f>'MT_Permitted Sources'!B687</f>
        <v>30</v>
      </c>
      <c r="C2895" s="235" t="str">
        <f>'MT_Permitted Sources'!D687</f>
        <v>3008302</v>
      </c>
      <c r="D2895" s="235">
        <f>'MT_Permitted Sources'!L687</f>
        <v>20200253</v>
      </c>
      <c r="E2895" s="226" t="str">
        <f>'MT_Permitted Sources'!P687</f>
        <v>Compressor Engines</v>
      </c>
      <c r="F2895" s="238">
        <f>'MT_Permitted Sources'!Q687</f>
        <v>0</v>
      </c>
      <c r="G2895" s="238">
        <f>'MT_Permitted Sources'!R687</f>
        <v>2.3413008723133628</v>
      </c>
      <c r="H2895" s="238">
        <f>'MT_Permitted Sources'!S687</f>
        <v>0</v>
      </c>
      <c r="I2895" s="238">
        <f>'MT_Permitted Sources'!T687</f>
        <v>0</v>
      </c>
      <c r="J2895" s="238">
        <f>'MT_Permitted Sources'!U687</f>
        <v>0</v>
      </c>
    </row>
    <row r="2896" spans="1:10" s="226" customFormat="1" x14ac:dyDescent="0.2">
      <c r="A2896" s="235" t="str">
        <f>'MT_Permitted Sources'!A688</f>
        <v>MTDEQ Permitted Sources</v>
      </c>
      <c r="B2896" s="226" t="str">
        <f>'MT_Permitted Sources'!B688</f>
        <v>30</v>
      </c>
      <c r="C2896" s="235" t="str">
        <f>'MT_Permitted Sources'!D688</f>
        <v>3008302</v>
      </c>
      <c r="D2896" s="235">
        <f>'MT_Permitted Sources'!L688</f>
        <v>40400250</v>
      </c>
      <c r="E2896" s="226" t="str">
        <f>'MT_Permitted Sources'!P688</f>
        <v>Permitted Tank Losses</v>
      </c>
      <c r="F2896" s="238">
        <f>'MT_Permitted Sources'!Q688</f>
        <v>0</v>
      </c>
      <c r="G2896" s="238">
        <f>'MT_Permitted Sources'!R688</f>
        <v>0.50411458768982376</v>
      </c>
      <c r="H2896" s="238">
        <f>'MT_Permitted Sources'!S688</f>
        <v>0</v>
      </c>
      <c r="I2896" s="238">
        <f>'MT_Permitted Sources'!T688</f>
        <v>0</v>
      </c>
      <c r="J2896" s="238">
        <f>'MT_Permitted Sources'!U688</f>
        <v>0</v>
      </c>
    </row>
    <row r="2897" spans="1:10" s="226" customFormat="1" x14ac:dyDescent="0.2">
      <c r="A2897" s="235" t="str">
        <f>'MT_Permitted Sources'!A689</f>
        <v>MTDEQ Permitted Sources</v>
      </c>
      <c r="B2897" s="226" t="str">
        <f>'MT_Permitted Sources'!B689</f>
        <v>30</v>
      </c>
      <c r="C2897" s="235" t="str">
        <f>'MT_Permitted Sources'!D689</f>
        <v>3008302</v>
      </c>
      <c r="D2897" s="235">
        <f>'MT_Permitted Sources'!L689</f>
        <v>31000205</v>
      </c>
      <c r="E2897" s="226" t="str">
        <f>'MT_Permitted Sources'!P689</f>
        <v>Natural Gas Production, Flares</v>
      </c>
      <c r="F2897" s="238">
        <f>'MT_Permitted Sources'!Q689</f>
        <v>0</v>
      </c>
      <c r="G2897" s="238">
        <f>'MT_Permitted Sources'!R689</f>
        <v>0</v>
      </c>
      <c r="H2897" s="238">
        <f>'MT_Permitted Sources'!S689</f>
        <v>0</v>
      </c>
      <c r="I2897" s="238">
        <f>'MT_Permitted Sources'!T689</f>
        <v>0</v>
      </c>
      <c r="J2897" s="238">
        <f>'MT_Permitted Sources'!U689</f>
        <v>0</v>
      </c>
    </row>
    <row r="2898" spans="1:10" s="226" customFormat="1" x14ac:dyDescent="0.2">
      <c r="A2898" s="235" t="str">
        <f>'MT_Permitted Sources'!A690</f>
        <v>MTDEQ Permitted Sources</v>
      </c>
      <c r="B2898" s="226" t="str">
        <f>'MT_Permitted Sources'!B690</f>
        <v>30</v>
      </c>
      <c r="C2898" s="235" t="str">
        <f>'MT_Permitted Sources'!D690</f>
        <v>3008302</v>
      </c>
      <c r="D2898" s="235">
        <f>'MT_Permitted Sources'!L690</f>
        <v>31000220</v>
      </c>
      <c r="E2898" s="226" t="str">
        <f>'MT_Permitted Sources'!P690</f>
        <v>Permitted Fugitives</v>
      </c>
      <c r="F2898" s="238">
        <f>'MT_Permitted Sources'!Q690</f>
        <v>0</v>
      </c>
      <c r="G2898" s="238">
        <f>'MT_Permitted Sources'!R690</f>
        <v>2.939344283789826</v>
      </c>
      <c r="H2898" s="238">
        <f>'MT_Permitted Sources'!S690</f>
        <v>0</v>
      </c>
      <c r="I2898" s="238">
        <f>'MT_Permitted Sources'!T690</f>
        <v>0</v>
      </c>
      <c r="J2898" s="238">
        <f>'MT_Permitted Sources'!U690</f>
        <v>0</v>
      </c>
    </row>
    <row r="2899" spans="1:10" s="226" customFormat="1" x14ac:dyDescent="0.2">
      <c r="A2899" s="235" t="str">
        <f>'MT_Permitted Sources'!A691</f>
        <v>MTDEQ Permitted Sources</v>
      </c>
      <c r="B2899" s="226" t="str">
        <f>'MT_Permitted Sources'!B691</f>
        <v>30</v>
      </c>
      <c r="C2899" s="235" t="str">
        <f>'MT_Permitted Sources'!D691</f>
        <v>3008302</v>
      </c>
      <c r="D2899" s="235">
        <f>'MT_Permitted Sources'!L691</f>
        <v>40400311</v>
      </c>
      <c r="E2899" s="226" t="str">
        <f>'MT_Permitted Sources'!P691</f>
        <v>Permitted Tank Losses</v>
      </c>
      <c r="F2899" s="238">
        <f>'MT_Permitted Sources'!Q691</f>
        <v>0</v>
      </c>
      <c r="G2899" s="238">
        <f>'MT_Permitted Sources'!R691</f>
        <v>1.8911344903727549</v>
      </c>
      <c r="H2899" s="238">
        <f>'MT_Permitted Sources'!S691</f>
        <v>0</v>
      </c>
      <c r="I2899" s="238">
        <f>'MT_Permitted Sources'!T691</f>
        <v>0</v>
      </c>
      <c r="J2899" s="238">
        <f>'MT_Permitted Sources'!U691</f>
        <v>0</v>
      </c>
    </row>
    <row r="2900" spans="1:10" s="226" customFormat="1" x14ac:dyDescent="0.2">
      <c r="A2900" s="235" t="str">
        <f>'MT_Permitted Sources'!A692</f>
        <v>MTDEQ Permitted Sources</v>
      </c>
      <c r="B2900" s="226" t="str">
        <f>'MT_Permitted Sources'!B692</f>
        <v>30</v>
      </c>
      <c r="C2900" s="235" t="str">
        <f>'MT_Permitted Sources'!D692</f>
        <v>3008302</v>
      </c>
      <c r="D2900" s="235">
        <f>'MT_Permitted Sources'!L692</f>
        <v>20200253</v>
      </c>
      <c r="E2900" s="226" t="str">
        <f>'MT_Permitted Sources'!P692</f>
        <v>Compressor Engines</v>
      </c>
      <c r="F2900" s="238">
        <f>'MT_Permitted Sources'!Q692</f>
        <v>0</v>
      </c>
      <c r="G2900" s="238">
        <f>'MT_Permitted Sources'!R692</f>
        <v>0</v>
      </c>
      <c r="H2900" s="238">
        <f>'MT_Permitted Sources'!S692</f>
        <v>0</v>
      </c>
      <c r="I2900" s="238">
        <f>'MT_Permitted Sources'!T692</f>
        <v>6.1508643134498059E-3</v>
      </c>
      <c r="J2900" s="238">
        <f>'MT_Permitted Sources'!U692</f>
        <v>0.10251440522416344</v>
      </c>
    </row>
    <row r="2901" spans="1:10" s="226" customFormat="1" x14ac:dyDescent="0.2">
      <c r="A2901" s="235" t="str">
        <f>'MT_Permitted Sources'!A693</f>
        <v>MTDEQ Permitted Sources</v>
      </c>
      <c r="B2901" s="226" t="str">
        <f>'MT_Permitted Sources'!B693</f>
        <v>30</v>
      </c>
      <c r="C2901" s="235" t="str">
        <f>'MT_Permitted Sources'!D693</f>
        <v>3008302</v>
      </c>
      <c r="D2901" s="235">
        <f>'MT_Permitted Sources'!L693</f>
        <v>20200253</v>
      </c>
      <c r="E2901" s="226" t="str">
        <f>'MT_Permitted Sources'!P693</f>
        <v>Compressor Engines</v>
      </c>
      <c r="F2901" s="238">
        <f>'MT_Permitted Sources'!Q693</f>
        <v>10.004380805826109</v>
      </c>
      <c r="G2901" s="238">
        <f>'MT_Permitted Sources'!R693</f>
        <v>0</v>
      </c>
      <c r="H2901" s="238">
        <f>'MT_Permitted Sources'!S693</f>
        <v>0.68389922585170027</v>
      </c>
      <c r="I2901" s="238">
        <f>'MT_Permitted Sources'!T693</f>
        <v>0</v>
      </c>
      <c r="J2901" s="238">
        <f>'MT_Permitted Sources'!U693</f>
        <v>0</v>
      </c>
    </row>
    <row r="2902" spans="1:10" s="226" customFormat="1" x14ac:dyDescent="0.2">
      <c r="A2902" s="235" t="str">
        <f>'MT_Permitted Sources'!A694</f>
        <v>MTDEQ Permitted Sources</v>
      </c>
      <c r="B2902" s="226" t="str">
        <f>'MT_Permitted Sources'!B694</f>
        <v>30</v>
      </c>
      <c r="C2902" s="235" t="str">
        <f>'MT_Permitted Sources'!D694</f>
        <v>3008302</v>
      </c>
      <c r="D2902" s="235">
        <f>'MT_Permitted Sources'!L694</f>
        <v>20200253</v>
      </c>
      <c r="E2902" s="226" t="str">
        <f>'MT_Permitted Sources'!P694</f>
        <v>Compressor Engines</v>
      </c>
      <c r="F2902" s="238">
        <f>'MT_Permitted Sources'!Q694</f>
        <v>0</v>
      </c>
      <c r="G2902" s="238">
        <f>'MT_Permitted Sources'!R694</f>
        <v>2.3413008723133628</v>
      </c>
      <c r="H2902" s="238">
        <f>'MT_Permitted Sources'!S694</f>
        <v>0</v>
      </c>
      <c r="I2902" s="238">
        <f>'MT_Permitted Sources'!T694</f>
        <v>0</v>
      </c>
      <c r="J2902" s="238">
        <f>'MT_Permitted Sources'!U694</f>
        <v>0</v>
      </c>
    </row>
    <row r="2903" spans="1:10" s="226" customFormat="1" x14ac:dyDescent="0.2">
      <c r="A2903" s="235" t="str">
        <f>'MT_Permitted Sources'!A695</f>
        <v>MTDEQ Permitted Sources</v>
      </c>
      <c r="B2903" s="226" t="str">
        <f>'MT_Permitted Sources'!B695</f>
        <v>30</v>
      </c>
      <c r="C2903" s="235" t="str">
        <f>'MT_Permitted Sources'!D695</f>
        <v>3008302</v>
      </c>
      <c r="D2903" s="235">
        <f>'MT_Permitted Sources'!L695</f>
        <v>40400250</v>
      </c>
      <c r="E2903" s="226" t="str">
        <f>'MT_Permitted Sources'!P695</f>
        <v>Permitted Tank Losses</v>
      </c>
      <c r="F2903" s="238">
        <f>'MT_Permitted Sources'!Q695</f>
        <v>0</v>
      </c>
      <c r="G2903" s="238">
        <f>'MT_Permitted Sources'!R695</f>
        <v>0.50411458768982376</v>
      </c>
      <c r="H2903" s="238">
        <f>'MT_Permitted Sources'!S695</f>
        <v>0</v>
      </c>
      <c r="I2903" s="238">
        <f>'MT_Permitted Sources'!T695</f>
        <v>0</v>
      </c>
      <c r="J2903" s="238">
        <f>'MT_Permitted Sources'!U695</f>
        <v>0</v>
      </c>
    </row>
    <row r="2904" spans="1:10" s="226" customFormat="1" x14ac:dyDescent="0.2">
      <c r="A2904" s="235" t="str">
        <f>'MT_Permitted Sources'!A696</f>
        <v>MTDEQ Permitted Sources</v>
      </c>
      <c r="B2904" s="226" t="str">
        <f>'MT_Permitted Sources'!B696</f>
        <v>30</v>
      </c>
      <c r="C2904" s="235" t="str">
        <f>'MT_Permitted Sources'!D696</f>
        <v>3008302</v>
      </c>
      <c r="D2904" s="235">
        <f>'MT_Permitted Sources'!L696</f>
        <v>31000205</v>
      </c>
      <c r="E2904" s="226" t="str">
        <f>'MT_Permitted Sources'!P696</f>
        <v>Natural Gas Production, Flares</v>
      </c>
      <c r="F2904" s="238">
        <f>'MT_Permitted Sources'!Q696</f>
        <v>0</v>
      </c>
      <c r="G2904" s="238">
        <f>'MT_Permitted Sources'!R696</f>
        <v>0</v>
      </c>
      <c r="H2904" s="238">
        <f>'MT_Permitted Sources'!S696</f>
        <v>0</v>
      </c>
      <c r="I2904" s="238">
        <f>'MT_Permitted Sources'!T696</f>
        <v>0</v>
      </c>
      <c r="J2904" s="238">
        <f>'MT_Permitted Sources'!U696</f>
        <v>0</v>
      </c>
    </row>
    <row r="2905" spans="1:10" s="226" customFormat="1" x14ac:dyDescent="0.2">
      <c r="A2905" s="235" t="str">
        <f>'MT_Permitted Sources'!A697</f>
        <v>MTDEQ Permitted Sources</v>
      </c>
      <c r="B2905" s="226" t="str">
        <f>'MT_Permitted Sources'!B697</f>
        <v>30</v>
      </c>
      <c r="C2905" s="235" t="str">
        <f>'MT_Permitted Sources'!D697</f>
        <v>3008302</v>
      </c>
      <c r="D2905" s="235">
        <f>'MT_Permitted Sources'!L697</f>
        <v>31000220</v>
      </c>
      <c r="E2905" s="226" t="str">
        <f>'MT_Permitted Sources'!P697</f>
        <v>Permitted Fugitives</v>
      </c>
      <c r="F2905" s="238">
        <f>'MT_Permitted Sources'!Q697</f>
        <v>0</v>
      </c>
      <c r="G2905" s="238">
        <f>'MT_Permitted Sources'!R697</f>
        <v>2.939344283789826</v>
      </c>
      <c r="H2905" s="238">
        <f>'MT_Permitted Sources'!S697</f>
        <v>0</v>
      </c>
      <c r="I2905" s="238">
        <f>'MT_Permitted Sources'!T697</f>
        <v>0</v>
      </c>
      <c r="J2905" s="238">
        <f>'MT_Permitted Sources'!U697</f>
        <v>0</v>
      </c>
    </row>
    <row r="2906" spans="1:10" s="226" customFormat="1" x14ac:dyDescent="0.2">
      <c r="A2906" s="235" t="str">
        <f>'MT_Permitted Sources'!A698</f>
        <v>MTDEQ Permitted Sources</v>
      </c>
      <c r="B2906" s="226" t="str">
        <f>'MT_Permitted Sources'!B698</f>
        <v>30</v>
      </c>
      <c r="C2906" s="235" t="str">
        <f>'MT_Permitted Sources'!D698</f>
        <v>3008302</v>
      </c>
      <c r="D2906" s="235">
        <f>'MT_Permitted Sources'!L698</f>
        <v>30501050</v>
      </c>
      <c r="E2906" s="226" t="str">
        <f>'MT_Permitted Sources'!P698</f>
        <v>Natural Gas Production, Other Not Classified</v>
      </c>
      <c r="F2906" s="238">
        <f>'MT_Permitted Sources'!Q698</f>
        <v>0</v>
      </c>
      <c r="G2906" s="238">
        <f>'MT_Permitted Sources'!R698</f>
        <v>0</v>
      </c>
      <c r="H2906" s="238">
        <f>'MT_Permitted Sources'!S698</f>
        <v>0</v>
      </c>
      <c r="I2906" s="238">
        <f>'MT_Permitted Sources'!T698</f>
        <v>0</v>
      </c>
      <c r="J2906" s="238">
        <f>'MT_Permitted Sources'!U698</f>
        <v>0.49578529226536044</v>
      </c>
    </row>
    <row r="2907" spans="1:10" s="226" customFormat="1" x14ac:dyDescent="0.2">
      <c r="A2907" s="235" t="str">
        <f>'MT_Permitted Sources'!A699</f>
        <v>MTDEQ Permitted Sources</v>
      </c>
      <c r="B2907" s="226" t="str">
        <f>'MT_Permitted Sources'!B699</f>
        <v>30</v>
      </c>
      <c r="C2907" s="235" t="str">
        <f>'MT_Permitted Sources'!D699</f>
        <v>3008302</v>
      </c>
      <c r="D2907" s="235">
        <f>'MT_Permitted Sources'!L699</f>
        <v>30501050</v>
      </c>
      <c r="E2907" s="226" t="str">
        <f>'MT_Permitted Sources'!P699</f>
        <v>Natural Gas Production, Other Not Classified</v>
      </c>
      <c r="F2907" s="238">
        <f>'MT_Permitted Sources'!Q699</f>
        <v>0</v>
      </c>
      <c r="G2907" s="238">
        <f>'MT_Permitted Sources'!R699</f>
        <v>0</v>
      </c>
      <c r="H2907" s="238">
        <f>'MT_Permitted Sources'!S699</f>
        <v>0</v>
      </c>
      <c r="I2907" s="238">
        <f>'MT_Permitted Sources'!T699</f>
        <v>0</v>
      </c>
      <c r="J2907" s="238">
        <f>'MT_Permitted Sources'!U699</f>
        <v>3.2126733167187518</v>
      </c>
    </row>
    <row r="2908" spans="1:10" s="226" customFormat="1" x14ac:dyDescent="0.2">
      <c r="A2908" s="235" t="str">
        <f>'MT_Permitted Sources'!A700</f>
        <v>MTDEQ Permitted Sources</v>
      </c>
      <c r="B2908" s="226" t="str">
        <f>'MT_Permitted Sources'!B700</f>
        <v>30</v>
      </c>
      <c r="C2908" s="235" t="str">
        <f>'MT_Permitted Sources'!D700</f>
        <v>3008302</v>
      </c>
      <c r="D2908" s="235">
        <f>'MT_Permitted Sources'!L700</f>
        <v>40400151</v>
      </c>
      <c r="E2908" s="226" t="str">
        <f>'MT_Permitted Sources'!P700</f>
        <v>Permitted Fugitives</v>
      </c>
      <c r="F2908" s="238">
        <f>'MT_Permitted Sources'!Q700</f>
        <v>0</v>
      </c>
      <c r="G2908" s="238">
        <f>'MT_Permitted Sources'!R700</f>
        <v>5.497719409165355</v>
      </c>
      <c r="H2908" s="238">
        <f>'MT_Permitted Sources'!S700</f>
        <v>0</v>
      </c>
      <c r="I2908" s="238">
        <f>'MT_Permitted Sources'!T700</f>
        <v>0</v>
      </c>
      <c r="J2908" s="238">
        <f>'MT_Permitted Sources'!U700</f>
        <v>0</v>
      </c>
    </row>
    <row r="2909" spans="1:10" s="226" customFormat="1" x14ac:dyDescent="0.2">
      <c r="A2909" s="235" t="str">
        <f>'MT_Permitted Sources'!A701</f>
        <v>MTDEQ Permitted Sources</v>
      </c>
      <c r="B2909" s="226" t="str">
        <f>'MT_Permitted Sources'!B701</f>
        <v>30</v>
      </c>
      <c r="C2909" s="235" t="str">
        <f>'MT_Permitted Sources'!D701</f>
        <v>3008302</v>
      </c>
      <c r="D2909" s="235">
        <f>'MT_Permitted Sources'!L701</f>
        <v>40301010</v>
      </c>
      <c r="E2909" s="226" t="str">
        <f>'MT_Permitted Sources'!P701</f>
        <v>Permitted Tank Losses</v>
      </c>
      <c r="F2909" s="238">
        <f>'MT_Permitted Sources'!Q701</f>
        <v>0</v>
      </c>
      <c r="G2909" s="238">
        <f>'MT_Permitted Sources'!R701</f>
        <v>9.2711465224602811</v>
      </c>
      <c r="H2909" s="238">
        <f>'MT_Permitted Sources'!S701</f>
        <v>0</v>
      </c>
      <c r="I2909" s="238">
        <f>'MT_Permitted Sources'!T701</f>
        <v>0</v>
      </c>
      <c r="J2909" s="238">
        <f>'MT_Permitted Sources'!U701</f>
        <v>0</v>
      </c>
    </row>
    <row r="2910" spans="1:10" s="226" customFormat="1" x14ac:dyDescent="0.2">
      <c r="A2910" s="235" t="str">
        <f>'MT_Permitted Sources'!A702</f>
        <v>MTDEQ Permitted Sources</v>
      </c>
      <c r="B2910" s="226" t="str">
        <f>'MT_Permitted Sources'!B702</f>
        <v>30</v>
      </c>
      <c r="C2910" s="235" t="str">
        <f>'MT_Permitted Sources'!D702</f>
        <v>3008302</v>
      </c>
      <c r="D2910" s="235">
        <f>'MT_Permitted Sources'!L702</f>
        <v>40301010</v>
      </c>
      <c r="E2910" s="226" t="str">
        <f>'MT_Permitted Sources'!P702</f>
        <v>Permitted Tank Losses</v>
      </c>
      <c r="F2910" s="238">
        <f>'MT_Permitted Sources'!Q702</f>
        <v>0</v>
      </c>
      <c r="G2910" s="238">
        <f>'MT_Permitted Sources'!R702</f>
        <v>9.2711465224602811</v>
      </c>
      <c r="H2910" s="238">
        <f>'MT_Permitted Sources'!S702</f>
        <v>0</v>
      </c>
      <c r="I2910" s="238">
        <f>'MT_Permitted Sources'!T702</f>
        <v>0</v>
      </c>
      <c r="J2910" s="238">
        <f>'MT_Permitted Sources'!U702</f>
        <v>0</v>
      </c>
    </row>
    <row r="2911" spans="1:10" s="226" customFormat="1" x14ac:dyDescent="0.2">
      <c r="A2911" s="235" t="str">
        <f>'MT_Permitted Sources'!A703</f>
        <v>MTDEQ Permitted Sources</v>
      </c>
      <c r="B2911" s="226" t="str">
        <f>'MT_Permitted Sources'!B703</f>
        <v>30</v>
      </c>
      <c r="C2911" s="235" t="str">
        <f>'MT_Permitted Sources'!D703</f>
        <v>3008302</v>
      </c>
      <c r="D2911" s="235">
        <f>'MT_Permitted Sources'!L703</f>
        <v>40301010</v>
      </c>
      <c r="E2911" s="226" t="str">
        <f>'MT_Permitted Sources'!P703</f>
        <v>Permitted Tank Losses</v>
      </c>
      <c r="F2911" s="238">
        <f>'MT_Permitted Sources'!Q703</f>
        <v>0</v>
      </c>
      <c r="G2911" s="238">
        <f>'MT_Permitted Sources'!R703</f>
        <v>9.2711465224602811</v>
      </c>
      <c r="H2911" s="238">
        <f>'MT_Permitted Sources'!S703</f>
        <v>0</v>
      </c>
      <c r="I2911" s="238">
        <f>'MT_Permitted Sources'!T703</f>
        <v>0</v>
      </c>
      <c r="J2911" s="238">
        <f>'MT_Permitted Sources'!U703</f>
        <v>0</v>
      </c>
    </row>
    <row r="2912" spans="1:10" s="226" customFormat="1" x14ac:dyDescent="0.2">
      <c r="A2912" s="235" t="str">
        <f>'MT_Permitted Sources'!A704</f>
        <v>MTDEQ Permitted Sources</v>
      </c>
      <c r="B2912" s="226" t="str">
        <f>'MT_Permitted Sources'!B704</f>
        <v>30</v>
      </c>
      <c r="C2912" s="235" t="str">
        <f>'MT_Permitted Sources'!D704</f>
        <v>3008302</v>
      </c>
      <c r="D2912" s="235">
        <f>'MT_Permitted Sources'!L704</f>
        <v>40301010</v>
      </c>
      <c r="E2912" s="226" t="str">
        <f>'MT_Permitted Sources'!P704</f>
        <v>Permitted Tank Losses</v>
      </c>
      <c r="F2912" s="238">
        <f>'MT_Permitted Sources'!Q704</f>
        <v>0</v>
      </c>
      <c r="G2912" s="238">
        <f>'MT_Permitted Sources'!R704</f>
        <v>9.2711465224602811</v>
      </c>
      <c r="H2912" s="238">
        <f>'MT_Permitted Sources'!S704</f>
        <v>0</v>
      </c>
      <c r="I2912" s="238">
        <f>'MT_Permitted Sources'!T704</f>
        <v>0</v>
      </c>
      <c r="J2912" s="238">
        <f>'MT_Permitted Sources'!U704</f>
        <v>0</v>
      </c>
    </row>
    <row r="2913" spans="1:10" s="226" customFormat="1" x14ac:dyDescent="0.2">
      <c r="A2913" s="235" t="str">
        <f>'MT_Permitted Sources'!A705</f>
        <v>MTDEQ Permitted Sources</v>
      </c>
      <c r="B2913" s="226" t="str">
        <f>'MT_Permitted Sources'!B705</f>
        <v>30</v>
      </c>
      <c r="C2913" s="235" t="str">
        <f>'MT_Permitted Sources'!D705</f>
        <v>3008302</v>
      </c>
      <c r="D2913" s="235">
        <f>'MT_Permitted Sources'!L705</f>
        <v>40400311</v>
      </c>
      <c r="E2913" s="226" t="str">
        <f>'MT_Permitted Sources'!P705</f>
        <v>Permitted Tank Losses</v>
      </c>
      <c r="F2913" s="238">
        <f>'MT_Permitted Sources'!Q705</f>
        <v>0</v>
      </c>
      <c r="G2913" s="238">
        <f>'MT_Permitted Sources'!R705</f>
        <v>1.0528229416521584</v>
      </c>
      <c r="H2913" s="238">
        <f>'MT_Permitted Sources'!S705</f>
        <v>0</v>
      </c>
      <c r="I2913" s="238">
        <f>'MT_Permitted Sources'!T705</f>
        <v>0</v>
      </c>
      <c r="J2913" s="238">
        <f>'MT_Permitted Sources'!U705</f>
        <v>0</v>
      </c>
    </row>
    <row r="2914" spans="1:10" s="226" customFormat="1" x14ac:dyDescent="0.2">
      <c r="A2914" s="235" t="str">
        <f>'MT_Permitted Sources'!A706</f>
        <v>MTDEQ Permitted Sources</v>
      </c>
      <c r="B2914" s="226" t="str">
        <f>'MT_Permitted Sources'!B706</f>
        <v>30</v>
      </c>
      <c r="C2914" s="235" t="str">
        <f>'MT_Permitted Sources'!D706</f>
        <v>3008302</v>
      </c>
      <c r="D2914" s="235">
        <f>'MT_Permitted Sources'!L706</f>
        <v>40400250</v>
      </c>
      <c r="E2914" s="226" t="str">
        <f>'MT_Permitted Sources'!P706</f>
        <v>Permitted Tank Losses</v>
      </c>
      <c r="F2914" s="238">
        <f>'MT_Permitted Sources'!Q706</f>
        <v>0</v>
      </c>
      <c r="G2914" s="238">
        <f>'MT_Permitted Sources'!R706</f>
        <v>3.7545900913349861E-2</v>
      </c>
      <c r="H2914" s="238">
        <f>'MT_Permitted Sources'!S706</f>
        <v>0</v>
      </c>
      <c r="I2914" s="238">
        <f>'MT_Permitted Sources'!T706</f>
        <v>0</v>
      </c>
      <c r="J2914" s="238">
        <f>'MT_Permitted Sources'!U706</f>
        <v>0</v>
      </c>
    </row>
    <row r="2915" spans="1:10" s="226" customFormat="1" x14ac:dyDescent="0.2">
      <c r="A2915" s="235" t="str">
        <f>'MT_Permitted Sources'!A707</f>
        <v>MTDEQ Permitted Sources</v>
      </c>
      <c r="B2915" s="226" t="str">
        <f>'MT_Permitted Sources'!B707</f>
        <v>30</v>
      </c>
      <c r="C2915" s="235" t="str">
        <f>'MT_Permitted Sources'!D707</f>
        <v>3008302</v>
      </c>
      <c r="D2915" s="235">
        <f>'MT_Permitted Sources'!L707</f>
        <v>31000205</v>
      </c>
      <c r="E2915" s="226" t="str">
        <f>'MT_Permitted Sources'!P707</f>
        <v>Natural Gas Production, Flares</v>
      </c>
      <c r="F2915" s="238">
        <f>'MT_Permitted Sources'!Q707</f>
        <v>0</v>
      </c>
      <c r="G2915" s="238">
        <f>'MT_Permitted Sources'!R707</f>
        <v>0</v>
      </c>
      <c r="H2915" s="238">
        <f>'MT_Permitted Sources'!S707</f>
        <v>0</v>
      </c>
      <c r="I2915" s="238">
        <f>'MT_Permitted Sources'!T707</f>
        <v>0</v>
      </c>
      <c r="J2915" s="238">
        <f>'MT_Permitted Sources'!U707</f>
        <v>0</v>
      </c>
    </row>
    <row r="2916" spans="1:10" s="226" customFormat="1" x14ac:dyDescent="0.2">
      <c r="A2916" s="235" t="str">
        <f>'MT_Permitted Sources'!A708</f>
        <v>MTDEQ Permitted Sources</v>
      </c>
      <c r="B2916" s="226" t="str">
        <f>'MT_Permitted Sources'!B708</f>
        <v>30</v>
      </c>
      <c r="C2916" s="235" t="str">
        <f>'MT_Permitted Sources'!D708</f>
        <v>3008302</v>
      </c>
      <c r="D2916" s="235">
        <f>'MT_Permitted Sources'!L708</f>
        <v>31000220</v>
      </c>
      <c r="E2916" s="226" t="str">
        <f>'MT_Permitted Sources'!P708</f>
        <v>Permitted Fugitives</v>
      </c>
      <c r="F2916" s="238">
        <f>'MT_Permitted Sources'!Q708</f>
        <v>0</v>
      </c>
      <c r="G2916" s="238">
        <f>'MT_Permitted Sources'!R708</f>
        <v>2.2512163387226289</v>
      </c>
      <c r="H2916" s="238">
        <f>'MT_Permitted Sources'!S708</f>
        <v>0</v>
      </c>
      <c r="I2916" s="238">
        <f>'MT_Permitted Sources'!T708</f>
        <v>0</v>
      </c>
      <c r="J2916" s="238">
        <f>'MT_Permitted Sources'!U708</f>
        <v>0</v>
      </c>
    </row>
    <row r="2917" spans="1:10" s="226" customFormat="1" x14ac:dyDescent="0.2">
      <c r="A2917" s="235" t="str">
        <f>'MT_Permitted Sources'!A709</f>
        <v>MTDEQ Permitted Sources</v>
      </c>
      <c r="B2917" s="226" t="str">
        <f>'MT_Permitted Sources'!B709</f>
        <v>30</v>
      </c>
      <c r="C2917" s="235" t="str">
        <f>'MT_Permitted Sources'!D709</f>
        <v>3008302</v>
      </c>
      <c r="D2917" s="235">
        <f>'MT_Permitted Sources'!L709</f>
        <v>31000207</v>
      </c>
      <c r="E2917" s="226" t="str">
        <f>'MT_Permitted Sources'!P709</f>
        <v>Permitted Fugitives</v>
      </c>
      <c r="F2917" s="238">
        <f>'MT_Permitted Sources'!Q709</f>
        <v>0</v>
      </c>
      <c r="G2917" s="238">
        <f>'MT_Permitted Sources'!R709</f>
        <v>0.26525602351752287</v>
      </c>
      <c r="H2917" s="238">
        <f>'MT_Permitted Sources'!S709</f>
        <v>0</v>
      </c>
      <c r="I2917" s="238">
        <f>'MT_Permitted Sources'!T709</f>
        <v>0</v>
      </c>
      <c r="J2917" s="238">
        <f>'MT_Permitted Sources'!U709</f>
        <v>0</v>
      </c>
    </row>
    <row r="2918" spans="1:10" s="226" customFormat="1" x14ac:dyDescent="0.2">
      <c r="A2918" s="235" t="str">
        <f>'MT_Permitted Sources'!A710</f>
        <v>MTDEQ Permitted Sources</v>
      </c>
      <c r="B2918" s="226" t="str">
        <f>'MT_Permitted Sources'!B710</f>
        <v>30</v>
      </c>
      <c r="C2918" s="235" t="str">
        <f>'MT_Permitted Sources'!D710</f>
        <v>3008302</v>
      </c>
      <c r="D2918" s="235">
        <f>'MT_Permitted Sources'!L710</f>
        <v>31000205</v>
      </c>
      <c r="E2918" s="226" t="str">
        <f>'MT_Permitted Sources'!P710</f>
        <v>Natural Gas Production, Flares</v>
      </c>
      <c r="F2918" s="238">
        <f>'MT_Permitted Sources'!Q710</f>
        <v>0.16837991058068844</v>
      </c>
      <c r="G2918" s="238">
        <f>'MT_Permitted Sources'!R710</f>
        <v>5.6382922873289892E-3</v>
      </c>
      <c r="H2918" s="238">
        <f>'MT_Permitted Sources'!S710</f>
        <v>0.16837991058068844</v>
      </c>
      <c r="I2918" s="238">
        <f>'MT_Permitted Sources'!T710</f>
        <v>1.1532870587718385E-3</v>
      </c>
      <c r="J2918" s="238">
        <f>'MT_Permitted Sources'!U710</f>
        <v>1.2942443659550633E-2</v>
      </c>
    </row>
    <row r="2919" spans="1:10" s="226" customFormat="1" x14ac:dyDescent="0.2">
      <c r="A2919" s="235" t="str">
        <f>'MT_Permitted Sources'!A711</f>
        <v>MTDEQ Permitted Sources</v>
      </c>
      <c r="B2919" s="226" t="str">
        <f>'MT_Permitted Sources'!B711</f>
        <v>30</v>
      </c>
      <c r="C2919" s="235" t="str">
        <f>'MT_Permitted Sources'!D711</f>
        <v>3008302</v>
      </c>
      <c r="D2919" s="235">
        <f>'MT_Permitted Sources'!L711</f>
        <v>40301012</v>
      </c>
      <c r="E2919" s="226" t="str">
        <f>'MT_Permitted Sources'!P711</f>
        <v>Permitted Tank Losses</v>
      </c>
      <c r="F2919" s="238">
        <f>'MT_Permitted Sources'!Q711</f>
        <v>0</v>
      </c>
      <c r="G2919" s="238">
        <f>'MT_Permitted Sources'!R711</f>
        <v>0.21117967476177668</v>
      </c>
      <c r="H2919" s="238">
        <f>'MT_Permitted Sources'!S711</f>
        <v>0</v>
      </c>
      <c r="I2919" s="238">
        <f>'MT_Permitted Sources'!T711</f>
        <v>0</v>
      </c>
      <c r="J2919" s="238">
        <f>'MT_Permitted Sources'!U711</f>
        <v>0</v>
      </c>
    </row>
    <row r="2920" spans="1:10" s="226" customFormat="1" x14ac:dyDescent="0.2">
      <c r="A2920" s="235" t="str">
        <f>'MT_Permitted Sources'!A712</f>
        <v>MTDEQ Permitted Sources</v>
      </c>
      <c r="B2920" s="226" t="str">
        <f>'MT_Permitted Sources'!B712</f>
        <v>30</v>
      </c>
      <c r="C2920" s="235" t="str">
        <f>'MT_Permitted Sources'!D712</f>
        <v>3008302</v>
      </c>
      <c r="D2920" s="235">
        <f>'MT_Permitted Sources'!L712</f>
        <v>20200253</v>
      </c>
      <c r="E2920" s="226" t="str">
        <f>'MT_Permitted Sources'!P712</f>
        <v>Compressor Engines</v>
      </c>
      <c r="F2920" s="238">
        <f>'MT_Permitted Sources'!Q712</f>
        <v>1.2909126477852781</v>
      </c>
      <c r="G2920" s="238">
        <f>'MT_Permitted Sources'!R712</f>
        <v>1.7960523795273433</v>
      </c>
      <c r="H2920" s="238">
        <f>'MT_Permitted Sources'!S712</f>
        <v>2.0766855638284909</v>
      </c>
      <c r="I2920" s="238">
        <f>'MT_Permitted Sources'!T712</f>
        <v>2.8191461436644946E-3</v>
      </c>
      <c r="J2920" s="238">
        <f>'MT_Permitted Sources'!U712</f>
        <v>5.6126636860229479E-2</v>
      </c>
    </row>
    <row r="2921" spans="1:10" s="226" customFormat="1" x14ac:dyDescent="0.2">
      <c r="A2921" s="235" t="str">
        <f>'MT_Permitted Sources'!A713</f>
        <v>MTDEQ Permitted Sources</v>
      </c>
      <c r="B2921" s="226" t="str">
        <f>'MT_Permitted Sources'!B713</f>
        <v>30</v>
      </c>
      <c r="C2921" s="235" t="str">
        <f>'MT_Permitted Sources'!D713</f>
        <v>3008302</v>
      </c>
      <c r="D2921" s="235">
        <f>'MT_Permitted Sources'!L713</f>
        <v>31000205</v>
      </c>
      <c r="E2921" s="226" t="str">
        <f>'MT_Permitted Sources'!P713</f>
        <v>Natural Gas Production, Flares</v>
      </c>
      <c r="F2921" s="238">
        <f>'MT_Permitted Sources'!Q713</f>
        <v>0.3940397450803782</v>
      </c>
      <c r="G2921" s="238">
        <f>'MT_Permitted Sources'!R713</f>
        <v>2.0246595031772282E-2</v>
      </c>
      <c r="H2921" s="238">
        <f>'MT_Permitted Sources'!S713</f>
        <v>0.78859206218687716</v>
      </c>
      <c r="I2921" s="238">
        <f>'MT_Permitted Sources'!T713</f>
        <v>1.1532870587718385E-3</v>
      </c>
      <c r="J2921" s="238">
        <f>'MT_Permitted Sources'!U713</f>
        <v>1.0635869542006956E-2</v>
      </c>
    </row>
    <row r="2922" spans="1:10" s="226" customFormat="1" x14ac:dyDescent="0.2">
      <c r="A2922" s="235" t="str">
        <f>'MT_Permitted Sources'!A714</f>
        <v>MTDEQ Permitted Sources</v>
      </c>
      <c r="B2922" s="226" t="str">
        <f>'MT_Permitted Sources'!B714</f>
        <v>30</v>
      </c>
      <c r="C2922" s="235" t="str">
        <f>'MT_Permitted Sources'!D714</f>
        <v>3008302</v>
      </c>
      <c r="D2922" s="235">
        <f>'MT_Permitted Sources'!L714</f>
        <v>31000205</v>
      </c>
      <c r="E2922" s="226" t="str">
        <f>'MT_Permitted Sources'!P714</f>
        <v>Natural Gas Production, Flares</v>
      </c>
      <c r="F2922" s="238">
        <f>'MT_Permitted Sources'!Q714</f>
        <v>0.18452592940349416</v>
      </c>
      <c r="G2922" s="238">
        <f>'MT_Permitted Sources'!R714</f>
        <v>0.58715125592139605</v>
      </c>
      <c r="H2922" s="238">
        <f>'MT_Permitted Sources'!S714</f>
        <v>0.36879557279392794</v>
      </c>
      <c r="I2922" s="238">
        <f>'MT_Permitted Sources'!T714</f>
        <v>0</v>
      </c>
      <c r="J2922" s="238">
        <f>'MT_Permitted Sources'!U714</f>
        <v>0</v>
      </c>
    </row>
    <row r="2923" spans="1:10" s="226" customFormat="1" x14ac:dyDescent="0.2">
      <c r="A2923" s="235" t="str">
        <f>'MT_Permitted Sources'!A715</f>
        <v>MTDEQ Permitted Sources</v>
      </c>
      <c r="B2923" s="226" t="str">
        <f>'MT_Permitted Sources'!B715</f>
        <v>30</v>
      </c>
      <c r="C2923" s="235" t="str">
        <f>'MT_Permitted Sources'!D715</f>
        <v>3008302</v>
      </c>
      <c r="D2923" s="235">
        <f>'MT_Permitted Sources'!L715</f>
        <v>31000207</v>
      </c>
      <c r="E2923" s="226" t="str">
        <f>'MT_Permitted Sources'!P715</f>
        <v>Permitted Fugitives</v>
      </c>
      <c r="F2923" s="238">
        <f>'MT_Permitted Sources'!Q715</f>
        <v>0</v>
      </c>
      <c r="G2923" s="238">
        <f>'MT_Permitted Sources'!R715</f>
        <v>1.1362440389033215</v>
      </c>
      <c r="H2923" s="238">
        <f>'MT_Permitted Sources'!S715</f>
        <v>0</v>
      </c>
      <c r="I2923" s="238">
        <f>'MT_Permitted Sources'!T715</f>
        <v>0</v>
      </c>
      <c r="J2923" s="238">
        <f>'MT_Permitted Sources'!U715</f>
        <v>0</v>
      </c>
    </row>
    <row r="2924" spans="1:10" s="226" customFormat="1" x14ac:dyDescent="0.2">
      <c r="A2924" s="235" t="str">
        <f>'MT_Permitted Sources'!A716</f>
        <v>MTDEQ Permitted Sources</v>
      </c>
      <c r="B2924" s="226" t="str">
        <f>'MT_Permitted Sources'!B716</f>
        <v>30</v>
      </c>
      <c r="C2924" s="235" t="str">
        <f>'MT_Permitted Sources'!D716</f>
        <v>3008302</v>
      </c>
      <c r="D2924" s="235">
        <f>'MT_Permitted Sources'!L716</f>
        <v>31000207</v>
      </c>
      <c r="E2924" s="226" t="str">
        <f>'MT_Permitted Sources'!P716</f>
        <v>Permitted Fugitives</v>
      </c>
      <c r="F2924" s="238">
        <f>'MT_Permitted Sources'!Q716</f>
        <v>0</v>
      </c>
      <c r="G2924" s="238">
        <f>'MT_Permitted Sources'!R716</f>
        <v>0.11737899398166714</v>
      </c>
      <c r="H2924" s="238">
        <f>'MT_Permitted Sources'!S716</f>
        <v>0</v>
      </c>
      <c r="I2924" s="238">
        <f>'MT_Permitted Sources'!T716</f>
        <v>0</v>
      </c>
      <c r="J2924" s="238">
        <f>'MT_Permitted Sources'!U716</f>
        <v>0</v>
      </c>
    </row>
    <row r="2925" spans="1:10" s="226" customFormat="1" x14ac:dyDescent="0.2">
      <c r="A2925" s="235" t="str">
        <f>'MT_Permitted Sources'!A717</f>
        <v>MTDEQ Permitted Sources</v>
      </c>
      <c r="B2925" s="226" t="str">
        <f>'MT_Permitted Sources'!B717</f>
        <v>30</v>
      </c>
      <c r="C2925" s="235" t="str">
        <f>'MT_Permitted Sources'!D717</f>
        <v>3008302</v>
      </c>
      <c r="D2925" s="235">
        <f>'MT_Permitted Sources'!L717</f>
        <v>31000205</v>
      </c>
      <c r="E2925" s="226" t="str">
        <f>'MT_Permitted Sources'!P717</f>
        <v>Natural Gas Production, Flares</v>
      </c>
      <c r="F2925" s="238">
        <f>'MT_Permitted Sources'!Q717</f>
        <v>0.16837991058068844</v>
      </c>
      <c r="G2925" s="238">
        <f>'MT_Permitted Sources'!R717</f>
        <v>5.6382922873289892E-3</v>
      </c>
      <c r="H2925" s="238">
        <f>'MT_Permitted Sources'!S717</f>
        <v>0.16837991058068844</v>
      </c>
      <c r="I2925" s="238">
        <f>'MT_Permitted Sources'!T717</f>
        <v>1.1532870587718385E-3</v>
      </c>
      <c r="J2925" s="238">
        <f>'MT_Permitted Sources'!U717</f>
        <v>1.2942443659550633E-2</v>
      </c>
    </row>
    <row r="2926" spans="1:10" s="226" customFormat="1" x14ac:dyDescent="0.2">
      <c r="A2926" s="235" t="str">
        <f>'MT_Permitted Sources'!A718</f>
        <v>MTDEQ Permitted Sources</v>
      </c>
      <c r="B2926" s="226" t="str">
        <f>'MT_Permitted Sources'!B718</f>
        <v>30</v>
      </c>
      <c r="C2926" s="235" t="str">
        <f>'MT_Permitted Sources'!D718</f>
        <v>3008302</v>
      </c>
      <c r="D2926" s="235">
        <f>'MT_Permitted Sources'!L718</f>
        <v>40301012</v>
      </c>
      <c r="E2926" s="226" t="str">
        <f>'MT_Permitted Sources'!P718</f>
        <v>Permitted Tank Losses</v>
      </c>
      <c r="F2926" s="238">
        <f>'MT_Permitted Sources'!Q718</f>
        <v>0</v>
      </c>
      <c r="G2926" s="238">
        <f>'MT_Permitted Sources'!R718</f>
        <v>9.3544394767049135E-2</v>
      </c>
      <c r="H2926" s="238">
        <f>'MT_Permitted Sources'!S718</f>
        <v>0</v>
      </c>
      <c r="I2926" s="238">
        <f>'MT_Permitted Sources'!T718</f>
        <v>0</v>
      </c>
      <c r="J2926" s="238">
        <f>'MT_Permitted Sources'!U718</f>
        <v>0</v>
      </c>
    </row>
    <row r="2927" spans="1:10" s="226" customFormat="1" x14ac:dyDescent="0.2">
      <c r="A2927" s="235" t="str">
        <f>'MT_Permitted Sources'!A719</f>
        <v>MTDEQ Permitted Sources</v>
      </c>
      <c r="B2927" s="226" t="str">
        <f>'MT_Permitted Sources'!B719</f>
        <v>30</v>
      </c>
      <c r="C2927" s="235" t="str">
        <f>'MT_Permitted Sources'!D719</f>
        <v>3008302</v>
      </c>
      <c r="D2927" s="235">
        <f>'MT_Permitted Sources'!L719</f>
        <v>31000205</v>
      </c>
      <c r="E2927" s="226" t="str">
        <f>'MT_Permitted Sources'!P719</f>
        <v>Natural Gas Production, Flares</v>
      </c>
      <c r="F2927" s="238">
        <f>'MT_Permitted Sources'!Q719</f>
        <v>0.3940397450803782</v>
      </c>
      <c r="G2927" s="238">
        <f>'MT_Permitted Sources'!R719</f>
        <v>1.0180961868824732</v>
      </c>
      <c r="H2927" s="238">
        <f>'MT_Permitted Sources'!S719</f>
        <v>0.78859206218687716</v>
      </c>
      <c r="I2927" s="238">
        <f>'MT_Permitted Sources'!T719</f>
        <v>1.1532870587718385E-3</v>
      </c>
      <c r="J2927" s="238">
        <f>'MT_Permitted Sources'!U719</f>
        <v>1.0635869542006956E-2</v>
      </c>
    </row>
    <row r="2928" spans="1:10" s="226" customFormat="1" x14ac:dyDescent="0.2">
      <c r="A2928" s="235" t="str">
        <f>'MT_Permitted Sources'!A720</f>
        <v>MTDEQ Permitted Sources</v>
      </c>
      <c r="B2928" s="226" t="str">
        <f>'MT_Permitted Sources'!B720</f>
        <v>30</v>
      </c>
      <c r="C2928" s="235" t="str">
        <f>'MT_Permitted Sources'!D720</f>
        <v>3008302</v>
      </c>
      <c r="D2928" s="235">
        <f>'MT_Permitted Sources'!L720</f>
        <v>31000205</v>
      </c>
      <c r="E2928" s="226" t="str">
        <f>'MT_Permitted Sources'!P720</f>
        <v>Natural Gas Production, Flares</v>
      </c>
      <c r="F2928" s="238">
        <f>'MT_Permitted Sources'!Q720</f>
        <v>0.18452592940349416</v>
      </c>
      <c r="G2928" s="238">
        <f>'MT_Permitted Sources'!R720</f>
        <v>0.58715125592139605</v>
      </c>
      <c r="H2928" s="238">
        <f>'MT_Permitted Sources'!S720</f>
        <v>0.36879557279392794</v>
      </c>
      <c r="I2928" s="238">
        <f>'MT_Permitted Sources'!T720</f>
        <v>0</v>
      </c>
      <c r="J2928" s="238">
        <f>'MT_Permitted Sources'!U720</f>
        <v>0</v>
      </c>
    </row>
    <row r="2929" spans="1:10" s="226" customFormat="1" x14ac:dyDescent="0.2">
      <c r="A2929" s="235" t="str">
        <f>'MT_Permitted Sources'!A721</f>
        <v>MTDEQ Permitted Sources</v>
      </c>
      <c r="B2929" s="226" t="str">
        <f>'MT_Permitted Sources'!B721</f>
        <v>30</v>
      </c>
      <c r="C2929" s="235" t="str">
        <f>'MT_Permitted Sources'!D721</f>
        <v>3008302</v>
      </c>
      <c r="D2929" s="235">
        <f>'MT_Permitted Sources'!L721</f>
        <v>31000207</v>
      </c>
      <c r="E2929" s="226" t="str">
        <f>'MT_Permitted Sources'!P721</f>
        <v>Permitted Fugitives</v>
      </c>
      <c r="F2929" s="238">
        <f>'MT_Permitted Sources'!Q721</f>
        <v>0</v>
      </c>
      <c r="G2929" s="238">
        <f>'MT_Permitted Sources'!R721</f>
        <v>0.50693373383348816</v>
      </c>
      <c r="H2929" s="238">
        <f>'MT_Permitted Sources'!S721</f>
        <v>0</v>
      </c>
      <c r="I2929" s="238">
        <f>'MT_Permitted Sources'!T721</f>
        <v>0</v>
      </c>
      <c r="J2929" s="238">
        <f>'MT_Permitted Sources'!U721</f>
        <v>0</v>
      </c>
    </row>
    <row r="2930" spans="1:10" s="226" customFormat="1" x14ac:dyDescent="0.2">
      <c r="A2930" s="235" t="str">
        <f>'MT_Permitted Sources'!A722</f>
        <v>MTDEQ Permitted Sources</v>
      </c>
      <c r="B2930" s="226" t="str">
        <f>'MT_Permitted Sources'!B722</f>
        <v>30</v>
      </c>
      <c r="C2930" s="235" t="str">
        <f>'MT_Permitted Sources'!D722</f>
        <v>3008302</v>
      </c>
      <c r="D2930" s="235">
        <f>'MT_Permitted Sources'!L722</f>
        <v>31000207</v>
      </c>
      <c r="E2930" s="226" t="str">
        <f>'MT_Permitted Sources'!P722</f>
        <v>Permitted Fugitives</v>
      </c>
      <c r="F2930" s="238">
        <f>'MT_Permitted Sources'!Q722</f>
        <v>0</v>
      </c>
      <c r="G2930" s="238">
        <f>'MT_Permitted Sources'!R722</f>
        <v>0.55755022141291888</v>
      </c>
      <c r="H2930" s="238">
        <f>'MT_Permitted Sources'!S722</f>
        <v>0</v>
      </c>
      <c r="I2930" s="238">
        <f>'MT_Permitted Sources'!T722</f>
        <v>0</v>
      </c>
      <c r="J2930" s="238">
        <f>'MT_Permitted Sources'!U722</f>
        <v>0</v>
      </c>
    </row>
    <row r="2931" spans="1:10" s="226" customFormat="1" x14ac:dyDescent="0.2">
      <c r="A2931" s="235" t="str">
        <f>'MT_Permitted Sources'!A723</f>
        <v>MTDEQ Permitted Sources</v>
      </c>
      <c r="B2931" s="226" t="str">
        <f>'MT_Permitted Sources'!B723</f>
        <v>30</v>
      </c>
      <c r="C2931" s="235" t="str">
        <f>'MT_Permitted Sources'!D723</f>
        <v>3008302</v>
      </c>
      <c r="D2931" s="235">
        <f>'MT_Permitted Sources'!L723</f>
        <v>31000205</v>
      </c>
      <c r="E2931" s="226" t="str">
        <f>'MT_Permitted Sources'!P723</f>
        <v>Natural Gas Production, Flares</v>
      </c>
      <c r="F2931" s="238">
        <f>'MT_Permitted Sources'!Q723</f>
        <v>0.16197276025417826</v>
      </c>
      <c r="G2931" s="238">
        <f>'MT_Permitted Sources'!R723</f>
        <v>5.38200627426858E-3</v>
      </c>
      <c r="H2931" s="238">
        <f>'MT_Permitted Sources'!S723</f>
        <v>0.16197276025417826</v>
      </c>
      <c r="I2931" s="238">
        <f>'MT_Permitted Sources'!T723</f>
        <v>1.0251440522416344E-3</v>
      </c>
      <c r="J2931" s="238">
        <f>'MT_Permitted Sources'!U723</f>
        <v>1.2429871633429818E-2</v>
      </c>
    </row>
    <row r="2932" spans="1:10" s="226" customFormat="1" x14ac:dyDescent="0.2">
      <c r="A2932" s="235" t="str">
        <f>'MT_Permitted Sources'!A724</f>
        <v>MTDEQ Permitted Sources</v>
      </c>
      <c r="B2932" s="226" t="str">
        <f>'MT_Permitted Sources'!B724</f>
        <v>30</v>
      </c>
      <c r="C2932" s="235" t="str">
        <f>'MT_Permitted Sources'!D724</f>
        <v>3008302</v>
      </c>
      <c r="D2932" s="235">
        <f>'MT_Permitted Sources'!L724</f>
        <v>30301012</v>
      </c>
      <c r="E2932" s="226" t="str">
        <f>'MT_Permitted Sources'!P724</f>
        <v>Permitted Tank Losses</v>
      </c>
      <c r="F2932" s="238">
        <f>'MT_Permitted Sources'!Q724</f>
        <v>0</v>
      </c>
      <c r="G2932" s="238">
        <f>'MT_Permitted Sources'!R724</f>
        <v>0.44696280677735256</v>
      </c>
      <c r="H2932" s="238">
        <f>'MT_Permitted Sources'!S724</f>
        <v>0</v>
      </c>
      <c r="I2932" s="238">
        <f>'MT_Permitted Sources'!T724</f>
        <v>0</v>
      </c>
      <c r="J2932" s="238">
        <f>'MT_Permitted Sources'!U724</f>
        <v>0</v>
      </c>
    </row>
    <row r="2933" spans="1:10" s="226" customFormat="1" x14ac:dyDescent="0.2">
      <c r="A2933" s="235" t="str">
        <f>'MT_Permitted Sources'!A725</f>
        <v>MTDEQ Permitted Sources</v>
      </c>
      <c r="B2933" s="226" t="str">
        <f>'MT_Permitted Sources'!B725</f>
        <v>30</v>
      </c>
      <c r="C2933" s="235" t="str">
        <f>'MT_Permitted Sources'!D725</f>
        <v>3008302</v>
      </c>
      <c r="D2933" s="235">
        <f>'MT_Permitted Sources'!L725</f>
        <v>20200253</v>
      </c>
      <c r="E2933" s="226" t="str">
        <f>'MT_Permitted Sources'!P725</f>
        <v>Compressor Engines</v>
      </c>
      <c r="F2933" s="238">
        <f>'MT_Permitted Sources'!Q725</f>
        <v>1.2414494472646191</v>
      </c>
      <c r="G2933" s="238">
        <f>'MT_Permitted Sources'!R725</f>
        <v>1.5113186190172294</v>
      </c>
      <c r="H2933" s="238">
        <f>'MT_Permitted Sources'!S725</f>
        <v>1.7271114420140936</v>
      </c>
      <c r="I2933" s="238">
        <f>'MT_Permitted Sources'!T725</f>
        <v>2.69100313713429E-3</v>
      </c>
      <c r="J2933" s="238">
        <f>'MT_Permitted Sources'!U725</f>
        <v>5.3948205749216008E-2</v>
      </c>
    </row>
    <row r="2934" spans="1:10" s="226" customFormat="1" x14ac:dyDescent="0.2">
      <c r="A2934" s="235" t="str">
        <f>'MT_Permitted Sources'!A726</f>
        <v>MTDEQ Permitted Sources</v>
      </c>
      <c r="B2934" s="226" t="str">
        <f>'MT_Permitted Sources'!B726</f>
        <v>30</v>
      </c>
      <c r="C2934" s="235" t="str">
        <f>'MT_Permitted Sources'!D726</f>
        <v>3008302</v>
      </c>
      <c r="D2934" s="235">
        <f>'MT_Permitted Sources'!L726</f>
        <v>20200253</v>
      </c>
      <c r="E2934" s="226" t="str">
        <f>'MT_Permitted Sources'!P726</f>
        <v>Compressor Engines</v>
      </c>
      <c r="F2934" s="238">
        <f>'MT_Permitted Sources'!Q726</f>
        <v>0.48809671187354819</v>
      </c>
      <c r="G2934" s="238">
        <f>'MT_Permitted Sources'!R726</f>
        <v>0.5941991212805573</v>
      </c>
      <c r="H2934" s="238">
        <f>'MT_Permitted Sources'!S726</f>
        <v>0.67902979160355259</v>
      </c>
      <c r="I2934" s="238">
        <f>'MT_Permitted Sources'!T726</f>
        <v>1.0251440522416344E-3</v>
      </c>
      <c r="J2934" s="238">
        <f>'MT_Permitted Sources'!U726</f>
        <v>2.1271739084013912E-2</v>
      </c>
    </row>
    <row r="2935" spans="1:10" s="226" customFormat="1" x14ac:dyDescent="0.2">
      <c r="A2935" s="235" t="str">
        <f>'MT_Permitted Sources'!A727</f>
        <v>MTDEQ Permitted Sources</v>
      </c>
      <c r="B2935" s="226" t="str">
        <f>'MT_Permitted Sources'!B727</f>
        <v>30</v>
      </c>
      <c r="C2935" s="235" t="str">
        <f>'MT_Permitted Sources'!D727</f>
        <v>3008302</v>
      </c>
      <c r="D2935" s="235">
        <f>'MT_Permitted Sources'!L727</f>
        <v>31000205</v>
      </c>
      <c r="E2935" s="226" t="str">
        <f>'MT_Permitted Sources'!P727</f>
        <v>Natural Gas Production, Flares</v>
      </c>
      <c r="F2935" s="238">
        <f>'MT_Permitted Sources'!Q727</f>
        <v>0.37891887030981414</v>
      </c>
      <c r="G2935" s="238">
        <f>'MT_Permitted Sources'!R727</f>
        <v>0.97914071289729099</v>
      </c>
      <c r="H2935" s="238">
        <f>'MT_Permitted Sources'!S727</f>
        <v>0.75835031264574904</v>
      </c>
      <c r="I2935" s="238">
        <f>'MT_Permitted Sources'!T727</f>
        <v>1.0251440522416344E-3</v>
      </c>
      <c r="J2935" s="238">
        <f>'MT_Permitted Sources'!U727</f>
        <v>1.0251440522416343E-2</v>
      </c>
    </row>
    <row r="2936" spans="1:10" s="226" customFormat="1" x14ac:dyDescent="0.2">
      <c r="A2936" s="235" t="str">
        <f>'MT_Permitted Sources'!A728</f>
        <v>MTDEQ Permitted Sources</v>
      </c>
      <c r="B2936" s="226" t="str">
        <f>'MT_Permitted Sources'!B728</f>
        <v>30</v>
      </c>
      <c r="C2936" s="235" t="str">
        <f>'MT_Permitted Sources'!D728</f>
        <v>3008302</v>
      </c>
      <c r="D2936" s="235">
        <f>'MT_Permitted Sources'!L728</f>
        <v>31000205</v>
      </c>
      <c r="E2936" s="226" t="str">
        <f>'MT_Permitted Sources'!P728</f>
        <v>Natural Gas Production, Flares</v>
      </c>
      <c r="F2936" s="238">
        <f>'MT_Permitted Sources'!Q728</f>
        <v>0.18452592940349416</v>
      </c>
      <c r="G2936" s="238">
        <f>'MT_Permitted Sources'!R728</f>
        <v>0.58715125592139605</v>
      </c>
      <c r="H2936" s="238">
        <f>'MT_Permitted Sources'!S728</f>
        <v>0.36879557279392794</v>
      </c>
      <c r="I2936" s="238">
        <f>'MT_Permitted Sources'!T728</f>
        <v>0</v>
      </c>
      <c r="J2936" s="238">
        <f>'MT_Permitted Sources'!U728</f>
        <v>0</v>
      </c>
    </row>
    <row r="2937" spans="1:10" s="226" customFormat="1" x14ac:dyDescent="0.2">
      <c r="A2937" s="235" t="str">
        <f>'MT_Permitted Sources'!A729</f>
        <v>MTDEQ Permitted Sources</v>
      </c>
      <c r="B2937" s="226" t="str">
        <f>'MT_Permitted Sources'!B729</f>
        <v>30</v>
      </c>
      <c r="C2937" s="235" t="str">
        <f>'MT_Permitted Sources'!D729</f>
        <v>3008302</v>
      </c>
      <c r="D2937" s="235">
        <f>'MT_Permitted Sources'!L729</f>
        <v>31000207</v>
      </c>
      <c r="E2937" s="226" t="str">
        <f>'MT_Permitted Sources'!P729</f>
        <v>Permitted Fugitives</v>
      </c>
      <c r="F2937" s="238">
        <f>'MT_Permitted Sources'!Q729</f>
        <v>0</v>
      </c>
      <c r="G2937" s="238">
        <f>'MT_Permitted Sources'!R729</f>
        <v>0</v>
      </c>
      <c r="H2937" s="238">
        <f>'MT_Permitted Sources'!S729</f>
        <v>0</v>
      </c>
      <c r="I2937" s="238">
        <f>'MT_Permitted Sources'!T729</f>
        <v>0</v>
      </c>
      <c r="J2937" s="238">
        <f>'MT_Permitted Sources'!U729</f>
        <v>0</v>
      </c>
    </row>
    <row r="2938" spans="1:10" s="226" customFormat="1" x14ac:dyDescent="0.2">
      <c r="A2938" s="235" t="str">
        <f>'MT_Permitted Sources'!A730</f>
        <v>MTDEQ Permitted Sources</v>
      </c>
      <c r="B2938" s="226" t="str">
        <f>'MT_Permitted Sources'!B730</f>
        <v>30</v>
      </c>
      <c r="C2938" s="235" t="str">
        <f>'MT_Permitted Sources'!D730</f>
        <v>3008302</v>
      </c>
      <c r="D2938" s="235">
        <f>'MT_Permitted Sources'!L730</f>
        <v>31000207</v>
      </c>
      <c r="E2938" s="226" t="str">
        <f>'MT_Permitted Sources'!P730</f>
        <v>Permitted Fugitives</v>
      </c>
      <c r="F2938" s="238">
        <f>'MT_Permitted Sources'!Q730</f>
        <v>0</v>
      </c>
      <c r="G2938" s="238">
        <f>'MT_Permitted Sources'!R730</f>
        <v>0.30626178560718825</v>
      </c>
      <c r="H2938" s="238">
        <f>'MT_Permitted Sources'!S730</f>
        <v>0</v>
      </c>
      <c r="I2938" s="238">
        <f>'MT_Permitted Sources'!T730</f>
        <v>0</v>
      </c>
      <c r="J2938" s="238">
        <f>'MT_Permitted Sources'!U730</f>
        <v>0</v>
      </c>
    </row>
    <row r="2939" spans="1:10" s="226" customFormat="1" x14ac:dyDescent="0.2">
      <c r="A2939" s="235" t="str">
        <f>'MT_Permitted Sources'!A731</f>
        <v>MTDEQ Permitted Sources</v>
      </c>
      <c r="B2939" s="226" t="str">
        <f>'MT_Permitted Sources'!B731</f>
        <v>30</v>
      </c>
      <c r="C2939" s="235" t="str">
        <f>'MT_Permitted Sources'!D731</f>
        <v>3008302</v>
      </c>
      <c r="D2939" s="235">
        <f>'MT_Permitted Sources'!L731</f>
        <v>31000205</v>
      </c>
      <c r="E2939" s="226" t="str">
        <f>'MT_Permitted Sources'!P731</f>
        <v>Natural Gas Production, Flares</v>
      </c>
      <c r="F2939" s="238">
        <f>'MT_Permitted Sources'!Q731</f>
        <v>0.16837991058068844</v>
      </c>
      <c r="G2939" s="238">
        <f>'MT_Permitted Sources'!R731</f>
        <v>5.6382922873289892E-3</v>
      </c>
      <c r="H2939" s="238">
        <f>'MT_Permitted Sources'!S731</f>
        <v>0.16837991058068844</v>
      </c>
      <c r="I2939" s="238">
        <f>'MT_Permitted Sources'!T731</f>
        <v>1.1532870587718385E-3</v>
      </c>
      <c r="J2939" s="238">
        <f>'MT_Permitted Sources'!U731</f>
        <v>1.2942443659550633E-2</v>
      </c>
    </row>
    <row r="2940" spans="1:10" s="226" customFormat="1" x14ac:dyDescent="0.2">
      <c r="A2940" s="235" t="str">
        <f>'MT_Permitted Sources'!A732</f>
        <v>MTDEQ Permitted Sources</v>
      </c>
      <c r="B2940" s="226" t="str">
        <f>'MT_Permitted Sources'!B732</f>
        <v>30</v>
      </c>
      <c r="C2940" s="235" t="str">
        <f>'MT_Permitted Sources'!D732</f>
        <v>3008302</v>
      </c>
      <c r="D2940" s="235">
        <f>'MT_Permitted Sources'!L732</f>
        <v>40301012</v>
      </c>
      <c r="E2940" s="226" t="str">
        <f>'MT_Permitted Sources'!P732</f>
        <v>Permitted Tank Losses</v>
      </c>
      <c r="F2940" s="238">
        <f>'MT_Permitted Sources'!Q732</f>
        <v>0</v>
      </c>
      <c r="G2940" s="238">
        <f>'MT_Permitted Sources'!R732</f>
        <v>0.24385614142697876</v>
      </c>
      <c r="H2940" s="238">
        <f>'MT_Permitted Sources'!S732</f>
        <v>0</v>
      </c>
      <c r="I2940" s="238">
        <f>'MT_Permitted Sources'!T732</f>
        <v>0</v>
      </c>
      <c r="J2940" s="238">
        <f>'MT_Permitted Sources'!U732</f>
        <v>0</v>
      </c>
    </row>
    <row r="2941" spans="1:10" s="226" customFormat="1" x14ac:dyDescent="0.2">
      <c r="A2941" s="235" t="str">
        <f>'MT_Permitted Sources'!A733</f>
        <v>MTDEQ Permitted Sources</v>
      </c>
      <c r="B2941" s="226" t="str">
        <f>'MT_Permitted Sources'!B733</f>
        <v>30</v>
      </c>
      <c r="C2941" s="235" t="str">
        <f>'MT_Permitted Sources'!D733</f>
        <v>3008302</v>
      </c>
      <c r="D2941" s="235">
        <f>'MT_Permitted Sources'!L733</f>
        <v>20200253</v>
      </c>
      <c r="E2941" s="226" t="str">
        <f>'MT_Permitted Sources'!P733</f>
        <v>Compressor Engines</v>
      </c>
      <c r="F2941" s="238">
        <f>'MT_Permitted Sources'!Q733</f>
        <v>1.2909126477852781</v>
      </c>
      <c r="G2941" s="238">
        <f>'MT_Permitted Sources'!R733</f>
        <v>1.7960523795273433</v>
      </c>
      <c r="H2941" s="238">
        <f>'MT_Permitted Sources'!S733</f>
        <v>2.0766855638284909</v>
      </c>
      <c r="I2941" s="238">
        <f>'MT_Permitted Sources'!T733</f>
        <v>2.8191461436644946E-3</v>
      </c>
      <c r="J2941" s="238">
        <f>'MT_Permitted Sources'!U733</f>
        <v>5.6126636860229479E-2</v>
      </c>
    </row>
    <row r="2942" spans="1:10" s="226" customFormat="1" x14ac:dyDescent="0.2">
      <c r="A2942" s="235" t="str">
        <f>'MT_Permitted Sources'!A734</f>
        <v>MTDEQ Permitted Sources</v>
      </c>
      <c r="B2942" s="226" t="str">
        <f>'MT_Permitted Sources'!B734</f>
        <v>30</v>
      </c>
      <c r="C2942" s="235" t="str">
        <f>'MT_Permitted Sources'!D734</f>
        <v>3008302</v>
      </c>
      <c r="D2942" s="235">
        <f>'MT_Permitted Sources'!L734</f>
        <v>20200253</v>
      </c>
      <c r="E2942" s="226" t="str">
        <f>'MT_Permitted Sources'!P734</f>
        <v>Compressor Engines</v>
      </c>
      <c r="F2942" s="238">
        <f>'MT_Permitted Sources'!Q734</f>
        <v>1.2909126477852781</v>
      </c>
      <c r="G2942" s="238">
        <f>'MT_Permitted Sources'!R734</f>
        <v>1.7960523795273433</v>
      </c>
      <c r="H2942" s="238">
        <f>'MT_Permitted Sources'!S734</f>
        <v>2.0766855638284909</v>
      </c>
      <c r="I2942" s="238">
        <f>'MT_Permitted Sources'!T734</f>
        <v>2.8191461436644946E-3</v>
      </c>
      <c r="J2942" s="238">
        <f>'MT_Permitted Sources'!U734</f>
        <v>5.6126636860229479E-2</v>
      </c>
    </row>
    <row r="2943" spans="1:10" s="226" customFormat="1" x14ac:dyDescent="0.2">
      <c r="A2943" s="235" t="str">
        <f>'MT_Permitted Sources'!A735</f>
        <v>MTDEQ Permitted Sources</v>
      </c>
      <c r="B2943" s="226" t="str">
        <f>'MT_Permitted Sources'!B735</f>
        <v>30</v>
      </c>
      <c r="C2943" s="235" t="str">
        <f>'MT_Permitted Sources'!D735</f>
        <v>3008302</v>
      </c>
      <c r="D2943" s="235">
        <f>'MT_Permitted Sources'!L735</f>
        <v>31000205</v>
      </c>
      <c r="E2943" s="226" t="str">
        <f>'MT_Permitted Sources'!P735</f>
        <v>Natural Gas Production, Flares</v>
      </c>
      <c r="F2943" s="238">
        <f>'MT_Permitted Sources'!Q735</f>
        <v>3.4237248484739986</v>
      </c>
      <c r="G2943" s="238">
        <f>'MT_Permitted Sources'!R735</f>
        <v>1.0180961868824732</v>
      </c>
      <c r="H2943" s="238">
        <f>'MT_Permitted Sources'!S735</f>
        <v>0.78859206218687716</v>
      </c>
      <c r="I2943" s="238">
        <f>'MT_Permitted Sources'!T735</f>
        <v>1.1532870587718385E-3</v>
      </c>
      <c r="J2943" s="238">
        <f>'MT_Permitted Sources'!U735</f>
        <v>5.6382922873289892E-3</v>
      </c>
    </row>
    <row r="2944" spans="1:10" s="226" customFormat="1" x14ac:dyDescent="0.2">
      <c r="A2944" s="235" t="str">
        <f>'MT_Permitted Sources'!A736</f>
        <v>MTDEQ Permitted Sources</v>
      </c>
      <c r="B2944" s="226" t="str">
        <f>'MT_Permitted Sources'!B736</f>
        <v>30</v>
      </c>
      <c r="C2944" s="235" t="str">
        <f>'MT_Permitted Sources'!D736</f>
        <v>3008302</v>
      </c>
      <c r="D2944" s="235">
        <f>'MT_Permitted Sources'!L736</f>
        <v>31000205</v>
      </c>
      <c r="E2944" s="226" t="str">
        <f>'MT_Permitted Sources'!P736</f>
        <v>Natural Gas Production, Flares</v>
      </c>
      <c r="F2944" s="238">
        <f>'MT_Permitted Sources'!Q736</f>
        <v>0.18452592940349416</v>
      </c>
      <c r="G2944" s="238">
        <f>'MT_Permitted Sources'!R736</f>
        <v>0.58715125592139605</v>
      </c>
      <c r="H2944" s="238">
        <f>'MT_Permitted Sources'!S736</f>
        <v>0.70709311003366726</v>
      </c>
      <c r="I2944" s="238">
        <f>'MT_Permitted Sources'!T736</f>
        <v>0</v>
      </c>
      <c r="J2944" s="238">
        <f>'MT_Permitted Sources'!U736</f>
        <v>1.281430065302043E-4</v>
      </c>
    </row>
    <row r="2945" spans="1:10" s="226" customFormat="1" x14ac:dyDescent="0.2">
      <c r="A2945" s="235" t="str">
        <f>'MT_Permitted Sources'!A737</f>
        <v>MTDEQ Permitted Sources</v>
      </c>
      <c r="B2945" s="226" t="str">
        <f>'MT_Permitted Sources'!B737</f>
        <v>30</v>
      </c>
      <c r="C2945" s="235" t="str">
        <f>'MT_Permitted Sources'!D737</f>
        <v>3008302</v>
      </c>
      <c r="D2945" s="235">
        <f>'MT_Permitted Sources'!L737</f>
        <v>31000207</v>
      </c>
      <c r="E2945" s="226" t="str">
        <f>'MT_Permitted Sources'!P737</f>
        <v>Permitted Fugitives</v>
      </c>
      <c r="F2945" s="238">
        <f>'MT_Permitted Sources'!Q737</f>
        <v>0</v>
      </c>
      <c r="G2945" s="238">
        <f>'MT_Permitted Sources'!R737</f>
        <v>0.91711949773667212</v>
      </c>
      <c r="H2945" s="238">
        <f>'MT_Permitted Sources'!S737</f>
        <v>0</v>
      </c>
      <c r="I2945" s="238">
        <f>'MT_Permitted Sources'!T737</f>
        <v>0</v>
      </c>
      <c r="J2945" s="238">
        <f>'MT_Permitted Sources'!U737</f>
        <v>0</v>
      </c>
    </row>
    <row r="2946" spans="1:10" s="226" customFormat="1" x14ac:dyDescent="0.2">
      <c r="A2946" s="235" t="str">
        <f>'MT_Permitted Sources'!A738</f>
        <v>MTDEQ Permitted Sources</v>
      </c>
      <c r="B2946" s="226" t="str">
        <f>'MT_Permitted Sources'!B738</f>
        <v>30</v>
      </c>
      <c r="C2946" s="235" t="str">
        <f>'MT_Permitted Sources'!D738</f>
        <v>3008302</v>
      </c>
      <c r="D2946" s="235">
        <f>'MT_Permitted Sources'!L738</f>
        <v>31000207</v>
      </c>
      <c r="E2946" s="226" t="str">
        <f>'MT_Permitted Sources'!P738</f>
        <v>Permitted Fugitives</v>
      </c>
      <c r="F2946" s="238">
        <f>'MT_Permitted Sources'!Q738</f>
        <v>0</v>
      </c>
      <c r="G2946" s="238">
        <f>'MT_Permitted Sources'!R738</f>
        <v>0.1915737947626554</v>
      </c>
      <c r="H2946" s="238">
        <f>'MT_Permitted Sources'!S738</f>
        <v>0</v>
      </c>
      <c r="I2946" s="238">
        <f>'MT_Permitted Sources'!T738</f>
        <v>0</v>
      </c>
      <c r="J2946" s="238">
        <f>'MT_Permitted Sources'!U738</f>
        <v>0</v>
      </c>
    </row>
    <row r="2947" spans="1:10" s="226" customFormat="1" x14ac:dyDescent="0.2">
      <c r="A2947" s="235" t="str">
        <f>'MT_Permitted Sources'!A739</f>
        <v>MTDEQ Permitted Sources</v>
      </c>
      <c r="B2947" s="226" t="str">
        <f>'MT_Permitted Sources'!B739</f>
        <v>30</v>
      </c>
      <c r="C2947" s="235" t="str">
        <f>'MT_Permitted Sources'!D739</f>
        <v>3008302</v>
      </c>
      <c r="D2947" s="235">
        <f>'MT_Permitted Sources'!L739</f>
        <v>31000205</v>
      </c>
      <c r="E2947" s="226" t="str">
        <f>'MT_Permitted Sources'!P739</f>
        <v>Natural Gas Production, Flares</v>
      </c>
      <c r="F2947" s="238">
        <f>'MT_Permitted Sources'!Q739</f>
        <v>0.16748290953497702</v>
      </c>
      <c r="G2947" s="238">
        <f>'MT_Permitted Sources'!R739</f>
        <v>5.6382922873289892E-3</v>
      </c>
      <c r="H2947" s="238">
        <f>'MT_Permitted Sources'!S739</f>
        <v>0.16748290953497702</v>
      </c>
      <c r="I2947" s="238">
        <f>'MT_Permitted Sources'!T739</f>
        <v>1.1532870587718385E-3</v>
      </c>
      <c r="J2947" s="238">
        <f>'MT_Permitted Sources'!U739</f>
        <v>1.281430065302043E-2</v>
      </c>
    </row>
    <row r="2948" spans="1:10" s="226" customFormat="1" x14ac:dyDescent="0.2">
      <c r="A2948" s="235" t="str">
        <f>'MT_Permitted Sources'!A740</f>
        <v>MTDEQ Permitted Sources</v>
      </c>
      <c r="B2948" s="226" t="str">
        <f>'MT_Permitted Sources'!B740</f>
        <v>30</v>
      </c>
      <c r="C2948" s="235" t="str">
        <f>'MT_Permitted Sources'!D740</f>
        <v>3008302</v>
      </c>
      <c r="D2948" s="235">
        <f>'MT_Permitted Sources'!L740</f>
        <v>40301012</v>
      </c>
      <c r="E2948" s="226" t="str">
        <f>'MT_Permitted Sources'!P740</f>
        <v>Permitted Tank Losses</v>
      </c>
      <c r="F2948" s="238">
        <f>'MT_Permitted Sources'!Q740</f>
        <v>0</v>
      </c>
      <c r="G2948" s="238">
        <f>'MT_Permitted Sources'!R740</f>
        <v>0.15249017777094309</v>
      </c>
      <c r="H2948" s="238">
        <f>'MT_Permitted Sources'!S740</f>
        <v>0</v>
      </c>
      <c r="I2948" s="238">
        <f>'MT_Permitted Sources'!T740</f>
        <v>0</v>
      </c>
      <c r="J2948" s="238">
        <f>'MT_Permitted Sources'!U740</f>
        <v>0</v>
      </c>
    </row>
    <row r="2949" spans="1:10" s="226" customFormat="1" x14ac:dyDescent="0.2">
      <c r="A2949" s="235" t="str">
        <f>'MT_Permitted Sources'!A741</f>
        <v>MTDEQ Permitted Sources</v>
      </c>
      <c r="B2949" s="226" t="str">
        <f>'MT_Permitted Sources'!B741</f>
        <v>30</v>
      </c>
      <c r="C2949" s="235" t="str">
        <f>'MT_Permitted Sources'!D741</f>
        <v>3008302</v>
      </c>
      <c r="D2949" s="235">
        <f>'MT_Permitted Sources'!L741</f>
        <v>20200253</v>
      </c>
      <c r="E2949" s="226" t="str">
        <f>'MT_Permitted Sources'!P741</f>
        <v>Compressor Engines</v>
      </c>
      <c r="F2949" s="238">
        <f>'MT_Permitted Sources'!Q741</f>
        <v>1.2838647824261169</v>
      </c>
      <c r="G2949" s="238">
        <f>'MT_Permitted Sources'!R741</f>
        <v>1.7861853680245177</v>
      </c>
      <c r="H2949" s="238">
        <f>'MT_Permitted Sources'!S741</f>
        <v>2.0652808362473025</v>
      </c>
      <c r="I2949" s="238">
        <f>'MT_Permitted Sources'!T741</f>
        <v>2.8191461436644946E-3</v>
      </c>
      <c r="J2949" s="238">
        <f>'MT_Permitted Sources'!U741</f>
        <v>5.587035084716907E-2</v>
      </c>
    </row>
    <row r="2950" spans="1:10" s="226" customFormat="1" x14ac:dyDescent="0.2">
      <c r="A2950" s="235" t="str">
        <f>'MT_Permitted Sources'!A742</f>
        <v>MTDEQ Permitted Sources</v>
      </c>
      <c r="B2950" s="226" t="str">
        <f>'MT_Permitted Sources'!B742</f>
        <v>30</v>
      </c>
      <c r="C2950" s="235" t="str">
        <f>'MT_Permitted Sources'!D742</f>
        <v>3008302</v>
      </c>
      <c r="D2950" s="235">
        <f>'MT_Permitted Sources'!L742</f>
        <v>31000205</v>
      </c>
      <c r="E2950" s="226" t="str">
        <f>'MT_Permitted Sources'!P742</f>
        <v>Natural Gas Production, Flares</v>
      </c>
      <c r="F2950" s="238">
        <f>'MT_Permitted Sources'!Q742</f>
        <v>0.39186131396936474</v>
      </c>
      <c r="G2950" s="238">
        <f>'MT_Permitted Sources'!R742</f>
        <v>2.0118452025242074E-2</v>
      </c>
      <c r="H2950" s="238">
        <f>'MT_Permitted Sources'!S742</f>
        <v>0.78423519996485025</v>
      </c>
      <c r="I2950" s="238">
        <f>'MT_Permitted Sources'!T742</f>
        <v>1.1532870587718385E-3</v>
      </c>
      <c r="J2950" s="238">
        <f>'MT_Permitted Sources'!U742</f>
        <v>1.0635869542006956E-2</v>
      </c>
    </row>
    <row r="2951" spans="1:10" s="226" customFormat="1" x14ac:dyDescent="0.2">
      <c r="A2951" s="235" t="str">
        <f>'MT_Permitted Sources'!A743</f>
        <v>MTDEQ Permitted Sources</v>
      </c>
      <c r="B2951" s="226" t="str">
        <f>'MT_Permitted Sources'!B743</f>
        <v>30</v>
      </c>
      <c r="C2951" s="235" t="str">
        <f>'MT_Permitted Sources'!D743</f>
        <v>3008302</v>
      </c>
      <c r="D2951" s="235">
        <f>'MT_Permitted Sources'!L743</f>
        <v>31000205</v>
      </c>
      <c r="E2951" s="226" t="str">
        <f>'MT_Permitted Sources'!P743</f>
        <v>Natural Gas Production, Flares</v>
      </c>
      <c r="F2951" s="238">
        <f>'MT_Permitted Sources'!Q743</f>
        <v>0.18452592940349416</v>
      </c>
      <c r="G2951" s="238">
        <f>'MT_Permitted Sources'!R743</f>
        <v>0.58715125592139605</v>
      </c>
      <c r="H2951" s="238">
        <f>'MT_Permitted Sources'!S743</f>
        <v>0.36879557279392794</v>
      </c>
      <c r="I2951" s="238">
        <f>'MT_Permitted Sources'!T743</f>
        <v>0</v>
      </c>
      <c r="J2951" s="238">
        <f>'MT_Permitted Sources'!U743</f>
        <v>0</v>
      </c>
    </row>
    <row r="2952" spans="1:10" s="226" customFormat="1" x14ac:dyDescent="0.2">
      <c r="A2952" s="235" t="str">
        <f>'MT_Permitted Sources'!A744</f>
        <v>MTDEQ Permitted Sources</v>
      </c>
      <c r="B2952" s="226" t="str">
        <f>'MT_Permitted Sources'!B744</f>
        <v>30</v>
      </c>
      <c r="C2952" s="235" t="str">
        <f>'MT_Permitted Sources'!D744</f>
        <v>3008302</v>
      </c>
      <c r="D2952" s="235">
        <f>'MT_Permitted Sources'!L744</f>
        <v>31000207</v>
      </c>
      <c r="E2952" s="226" t="str">
        <f>'MT_Permitted Sources'!P744</f>
        <v>Permitted Fugitives</v>
      </c>
      <c r="F2952" s="238">
        <f>'MT_Permitted Sources'!Q744</f>
        <v>0</v>
      </c>
      <c r="G2952" s="238">
        <f>'MT_Permitted Sources'!R744</f>
        <v>0.82037152780636791</v>
      </c>
      <c r="H2952" s="238">
        <f>'MT_Permitted Sources'!S744</f>
        <v>0</v>
      </c>
      <c r="I2952" s="238">
        <f>'MT_Permitted Sources'!T744</f>
        <v>0</v>
      </c>
      <c r="J2952" s="238">
        <f>'MT_Permitted Sources'!U744</f>
        <v>0</v>
      </c>
    </row>
    <row r="2953" spans="1:10" s="226" customFormat="1" x14ac:dyDescent="0.2">
      <c r="A2953" s="235" t="str">
        <f>'MT_Permitted Sources'!A745</f>
        <v>MTDEQ Permitted Sources</v>
      </c>
      <c r="B2953" s="226" t="str">
        <f>'MT_Permitted Sources'!B745</f>
        <v>30</v>
      </c>
      <c r="C2953" s="235" t="str">
        <f>'MT_Permitted Sources'!D745</f>
        <v>3008302</v>
      </c>
      <c r="D2953" s="235">
        <f>'MT_Permitted Sources'!L745</f>
        <v>31000207</v>
      </c>
      <c r="E2953" s="226" t="str">
        <f>'MT_Permitted Sources'!P745</f>
        <v>Permitted Fugitives</v>
      </c>
      <c r="F2953" s="238">
        <f>'MT_Permitted Sources'!Q745</f>
        <v>0</v>
      </c>
      <c r="G2953" s="238">
        <f>'MT_Permitted Sources'!R745</f>
        <v>0.33035267083486664</v>
      </c>
      <c r="H2953" s="238">
        <f>'MT_Permitted Sources'!S745</f>
        <v>0</v>
      </c>
      <c r="I2953" s="238">
        <f>'MT_Permitted Sources'!T745</f>
        <v>0</v>
      </c>
      <c r="J2953" s="238">
        <f>'MT_Permitted Sources'!U745</f>
        <v>0</v>
      </c>
    </row>
    <row r="2954" spans="1:10" s="226" customFormat="1" x14ac:dyDescent="0.2">
      <c r="A2954" s="235" t="str">
        <f>'MT_Permitted Sources'!A746</f>
        <v>MTDEQ Permitted Sources</v>
      </c>
      <c r="B2954" s="226" t="str">
        <f>'MT_Permitted Sources'!B746</f>
        <v>30</v>
      </c>
      <c r="C2954" s="235" t="str">
        <f>'MT_Permitted Sources'!D746</f>
        <v>3008302</v>
      </c>
      <c r="D2954" s="235">
        <f>'MT_Permitted Sources'!L746</f>
        <v>31000205</v>
      </c>
      <c r="E2954" s="226" t="str">
        <f>'MT_Permitted Sources'!P746</f>
        <v>Natural Gas Production, Flares</v>
      </c>
      <c r="F2954" s="238">
        <f>'MT_Permitted Sources'!Q746</f>
        <v>0.16837991058068844</v>
      </c>
      <c r="G2954" s="238">
        <f>'MT_Permitted Sources'!R746</f>
        <v>5.6382922873289892E-3</v>
      </c>
      <c r="H2954" s="238">
        <f>'MT_Permitted Sources'!S746</f>
        <v>0.16837991058068844</v>
      </c>
      <c r="I2954" s="238">
        <f>'MT_Permitted Sources'!T746</f>
        <v>1.1532870587718385E-3</v>
      </c>
      <c r="J2954" s="238">
        <f>'MT_Permitted Sources'!U746</f>
        <v>1.2942443659550633E-2</v>
      </c>
    </row>
    <row r="2955" spans="1:10" s="226" customFormat="1" x14ac:dyDescent="0.2">
      <c r="A2955" s="235" t="str">
        <f>'MT_Permitted Sources'!A747</f>
        <v>MTDEQ Permitted Sources</v>
      </c>
      <c r="B2955" s="226" t="str">
        <f>'MT_Permitted Sources'!B747</f>
        <v>30</v>
      </c>
      <c r="C2955" s="235" t="str">
        <f>'MT_Permitted Sources'!D747</f>
        <v>3008302</v>
      </c>
      <c r="D2955" s="235">
        <f>'MT_Permitted Sources'!L747</f>
        <v>40301012</v>
      </c>
      <c r="E2955" s="226" t="str">
        <f>'MT_Permitted Sources'!P747</f>
        <v>Permitted Tank Losses</v>
      </c>
      <c r="F2955" s="238">
        <f>'MT_Permitted Sources'!Q747</f>
        <v>0</v>
      </c>
      <c r="G2955" s="238">
        <f>'MT_Permitted Sources'!R747</f>
        <v>0.26294944939997922</v>
      </c>
      <c r="H2955" s="238">
        <f>'MT_Permitted Sources'!S747</f>
        <v>0</v>
      </c>
      <c r="I2955" s="238">
        <f>'MT_Permitted Sources'!T747</f>
        <v>0</v>
      </c>
      <c r="J2955" s="238">
        <f>'MT_Permitted Sources'!U747</f>
        <v>0</v>
      </c>
    </row>
    <row r="2956" spans="1:10" s="226" customFormat="1" x14ac:dyDescent="0.2">
      <c r="A2956" s="235" t="str">
        <f>'MT_Permitted Sources'!A748</f>
        <v>MTDEQ Permitted Sources</v>
      </c>
      <c r="B2956" s="226" t="str">
        <f>'MT_Permitted Sources'!B748</f>
        <v>30</v>
      </c>
      <c r="C2956" s="235" t="str">
        <f>'MT_Permitted Sources'!D748</f>
        <v>3008302</v>
      </c>
      <c r="D2956" s="235">
        <f>'MT_Permitted Sources'!L748</f>
        <v>20200253</v>
      </c>
      <c r="E2956" s="226" t="str">
        <f>'MT_Permitted Sources'!P748</f>
        <v>Compressor Engines</v>
      </c>
      <c r="F2956" s="238">
        <f>'MT_Permitted Sources'!Q748</f>
        <v>1.2909126477852781</v>
      </c>
      <c r="G2956" s="238">
        <f>'MT_Permitted Sources'!R748</f>
        <v>1.7960523795273433</v>
      </c>
      <c r="H2956" s="238">
        <f>'MT_Permitted Sources'!S748</f>
        <v>2.0766855638284909</v>
      </c>
      <c r="I2956" s="238">
        <f>'MT_Permitted Sources'!T748</f>
        <v>2.8191461436644946E-3</v>
      </c>
      <c r="J2956" s="238">
        <f>'MT_Permitted Sources'!U748</f>
        <v>5.6126636860229479E-2</v>
      </c>
    </row>
    <row r="2957" spans="1:10" s="226" customFormat="1" x14ac:dyDescent="0.2">
      <c r="A2957" s="235" t="str">
        <f>'MT_Permitted Sources'!A749</f>
        <v>MTDEQ Permitted Sources</v>
      </c>
      <c r="B2957" s="226" t="str">
        <f>'MT_Permitted Sources'!B749</f>
        <v>30</v>
      </c>
      <c r="C2957" s="235" t="str">
        <f>'MT_Permitted Sources'!D749</f>
        <v>3008302</v>
      </c>
      <c r="D2957" s="235">
        <f>'MT_Permitted Sources'!L749</f>
        <v>31000205</v>
      </c>
      <c r="E2957" s="226" t="str">
        <f>'MT_Permitted Sources'!P749</f>
        <v>Natural Gas Production, Flares</v>
      </c>
      <c r="F2957" s="238">
        <f>'MT_Permitted Sources'!Q749</f>
        <v>0.3940397450803782</v>
      </c>
      <c r="G2957" s="238">
        <f>'MT_Permitted Sources'!R749</f>
        <v>1.0180961868824732</v>
      </c>
      <c r="H2957" s="238">
        <f>'MT_Permitted Sources'!S749</f>
        <v>0.78859206218687716</v>
      </c>
      <c r="I2957" s="238">
        <f>'MT_Permitted Sources'!T749</f>
        <v>1.1532870587718385E-3</v>
      </c>
      <c r="J2957" s="238">
        <f>'MT_Permitted Sources'!U749</f>
        <v>1.0635869542006956E-2</v>
      </c>
    </row>
    <row r="2958" spans="1:10" s="226" customFormat="1" x14ac:dyDescent="0.2">
      <c r="A2958" s="235" t="str">
        <f>'MT_Permitted Sources'!A750</f>
        <v>MTDEQ Permitted Sources</v>
      </c>
      <c r="B2958" s="226" t="str">
        <f>'MT_Permitted Sources'!B750</f>
        <v>30</v>
      </c>
      <c r="C2958" s="235" t="str">
        <f>'MT_Permitted Sources'!D750</f>
        <v>3008302</v>
      </c>
      <c r="D2958" s="235">
        <f>'MT_Permitted Sources'!L750</f>
        <v>31000205</v>
      </c>
      <c r="E2958" s="226" t="str">
        <f>'MT_Permitted Sources'!P750</f>
        <v>Natural Gas Production, Flares</v>
      </c>
      <c r="F2958" s="238">
        <f>'MT_Permitted Sources'!Q750</f>
        <v>0.18452592940349416</v>
      </c>
      <c r="G2958" s="238">
        <f>'MT_Permitted Sources'!R750</f>
        <v>0.58715125592139605</v>
      </c>
      <c r="H2958" s="238">
        <f>'MT_Permitted Sources'!S750</f>
        <v>0.36879557279392794</v>
      </c>
      <c r="I2958" s="238">
        <f>'MT_Permitted Sources'!T750</f>
        <v>0</v>
      </c>
      <c r="J2958" s="238">
        <f>'MT_Permitted Sources'!U750</f>
        <v>0</v>
      </c>
    </row>
    <row r="2959" spans="1:10" s="226" customFormat="1" x14ac:dyDescent="0.2">
      <c r="A2959" s="235" t="str">
        <f>'MT_Permitted Sources'!A751</f>
        <v>MTDEQ Permitted Sources</v>
      </c>
      <c r="B2959" s="226" t="str">
        <f>'MT_Permitted Sources'!B751</f>
        <v>30</v>
      </c>
      <c r="C2959" s="235" t="str">
        <f>'MT_Permitted Sources'!D751</f>
        <v>3008302</v>
      </c>
      <c r="D2959" s="235">
        <f>'MT_Permitted Sources'!L751</f>
        <v>31000207</v>
      </c>
      <c r="E2959" s="226" t="str">
        <f>'MT_Permitted Sources'!P751</f>
        <v>Permitted Fugitives</v>
      </c>
      <c r="F2959" s="238">
        <f>'MT_Permitted Sources'!Q751</f>
        <v>0</v>
      </c>
      <c r="G2959" s="238">
        <f>'MT_Permitted Sources'!R751</f>
        <v>0</v>
      </c>
      <c r="H2959" s="238">
        <f>'MT_Permitted Sources'!S751</f>
        <v>0</v>
      </c>
      <c r="I2959" s="238">
        <f>'MT_Permitted Sources'!T751</f>
        <v>0</v>
      </c>
      <c r="J2959" s="238">
        <f>'MT_Permitted Sources'!U751</f>
        <v>0</v>
      </c>
    </row>
    <row r="2960" spans="1:10" s="226" customFormat="1" x14ac:dyDescent="0.2">
      <c r="A2960" s="235" t="str">
        <f>'MT_Permitted Sources'!A752</f>
        <v>MTDEQ Permitted Sources</v>
      </c>
      <c r="B2960" s="226" t="str">
        <f>'MT_Permitted Sources'!B752</f>
        <v>30</v>
      </c>
      <c r="C2960" s="235" t="str">
        <f>'MT_Permitted Sources'!D752</f>
        <v>3008302</v>
      </c>
      <c r="D2960" s="235">
        <f>'MT_Permitted Sources'!L752</f>
        <v>31000207</v>
      </c>
      <c r="E2960" s="226" t="str">
        <f>'MT_Permitted Sources'!P752</f>
        <v>Permitted Fugitives</v>
      </c>
      <c r="F2960" s="238">
        <f>'MT_Permitted Sources'!Q752</f>
        <v>0</v>
      </c>
      <c r="G2960" s="238">
        <f>'MT_Permitted Sources'!R752</f>
        <v>0.8451031280666973</v>
      </c>
      <c r="H2960" s="238">
        <f>'MT_Permitted Sources'!S752</f>
        <v>0</v>
      </c>
      <c r="I2960" s="238">
        <f>'MT_Permitted Sources'!T752</f>
        <v>0</v>
      </c>
      <c r="J2960" s="238">
        <f>'MT_Permitted Sources'!U752</f>
        <v>0</v>
      </c>
    </row>
    <row r="2961" spans="1:10" s="226" customFormat="1" x14ac:dyDescent="0.2">
      <c r="A2961" s="235" t="str">
        <f>'MT_Permitted Sources'!A753</f>
        <v>MTDEQ Permitted Sources</v>
      </c>
      <c r="B2961" s="226" t="str">
        <f>'MT_Permitted Sources'!B753</f>
        <v>30</v>
      </c>
      <c r="C2961" s="235" t="str">
        <f>'MT_Permitted Sources'!D753</f>
        <v>3008302</v>
      </c>
      <c r="D2961" s="235">
        <f>'MT_Permitted Sources'!L753</f>
        <v>31000205</v>
      </c>
      <c r="E2961" s="226" t="str">
        <f>'MT_Permitted Sources'!P753</f>
        <v>Natural Gas Production, Flares</v>
      </c>
      <c r="F2961" s="238">
        <f>'MT_Permitted Sources'!Q753</f>
        <v>0.16786733855456765</v>
      </c>
      <c r="G2961" s="238">
        <f>'MT_Permitted Sources'!R753</f>
        <v>5.6382922873289892E-3</v>
      </c>
      <c r="H2961" s="238">
        <f>'MT_Permitted Sources'!S753</f>
        <v>0.16786733855456765</v>
      </c>
      <c r="I2961" s="238">
        <f>'MT_Permitted Sources'!T753</f>
        <v>1.1532870587718385E-3</v>
      </c>
      <c r="J2961" s="238">
        <f>'MT_Permitted Sources'!U753</f>
        <v>1.281430065302043E-2</v>
      </c>
    </row>
    <row r="2962" spans="1:10" s="226" customFormat="1" x14ac:dyDescent="0.2">
      <c r="A2962" s="235" t="str">
        <f>'MT_Permitted Sources'!A754</f>
        <v>MTDEQ Permitted Sources</v>
      </c>
      <c r="B2962" s="226" t="str">
        <f>'MT_Permitted Sources'!B754</f>
        <v>30</v>
      </c>
      <c r="C2962" s="235" t="str">
        <f>'MT_Permitted Sources'!D754</f>
        <v>3008302</v>
      </c>
      <c r="D2962" s="235">
        <f>'MT_Permitted Sources'!L754</f>
        <v>40301012</v>
      </c>
      <c r="E2962" s="226" t="str">
        <f>'MT_Permitted Sources'!P754</f>
        <v>Permitted Tank Losses</v>
      </c>
      <c r="F2962" s="238">
        <f>'MT_Permitted Sources'!Q754</f>
        <v>0</v>
      </c>
      <c r="G2962" s="238">
        <f>'MT_Permitted Sources'!R754</f>
        <v>0.67287892729010279</v>
      </c>
      <c r="H2962" s="238">
        <f>'MT_Permitted Sources'!S754</f>
        <v>0</v>
      </c>
      <c r="I2962" s="238">
        <f>'MT_Permitted Sources'!T754</f>
        <v>0</v>
      </c>
      <c r="J2962" s="238">
        <f>'MT_Permitted Sources'!U754</f>
        <v>0</v>
      </c>
    </row>
    <row r="2963" spans="1:10" s="226" customFormat="1" x14ac:dyDescent="0.2">
      <c r="A2963" s="235" t="str">
        <f>'MT_Permitted Sources'!A755</f>
        <v>MTDEQ Permitted Sources</v>
      </c>
      <c r="B2963" s="226" t="str">
        <f>'MT_Permitted Sources'!B755</f>
        <v>30</v>
      </c>
      <c r="C2963" s="235" t="str">
        <f>'MT_Permitted Sources'!D755</f>
        <v>3008302</v>
      </c>
      <c r="D2963" s="235">
        <f>'MT_Permitted Sources'!L755</f>
        <v>20200253</v>
      </c>
      <c r="E2963" s="226" t="str">
        <f>'MT_Permitted Sources'!P755</f>
        <v>Compressor Engines</v>
      </c>
      <c r="F2963" s="238">
        <f>'MT_Permitted Sources'!Q755</f>
        <v>1.2873246436024324</v>
      </c>
      <c r="G2963" s="238">
        <f>'MT_Permitted Sources'!R755</f>
        <v>1.7911829452791956</v>
      </c>
      <c r="H2963" s="238">
        <f>'MT_Permitted Sources'!S755</f>
        <v>2.0710472715411621</v>
      </c>
      <c r="I2963" s="238">
        <f>'MT_Permitted Sources'!T755</f>
        <v>2.8191461436644946E-3</v>
      </c>
      <c r="J2963" s="238">
        <f>'MT_Permitted Sources'!U755</f>
        <v>5.5998493853699281E-2</v>
      </c>
    </row>
    <row r="2964" spans="1:10" s="226" customFormat="1" x14ac:dyDescent="0.2">
      <c r="A2964" s="235" t="str">
        <f>'MT_Permitted Sources'!A756</f>
        <v>MTDEQ Permitted Sources</v>
      </c>
      <c r="B2964" s="226" t="str">
        <f>'MT_Permitted Sources'!B756</f>
        <v>30</v>
      </c>
      <c r="C2964" s="235" t="str">
        <f>'MT_Permitted Sources'!D756</f>
        <v>3008302</v>
      </c>
      <c r="D2964" s="235">
        <f>'MT_Permitted Sources'!L756</f>
        <v>20200253</v>
      </c>
      <c r="E2964" s="226" t="str">
        <f>'MT_Permitted Sources'!P756</f>
        <v>Compressor Engines</v>
      </c>
      <c r="F2964" s="238">
        <f>'MT_Permitted Sources'!Q756</f>
        <v>1.2768169170669554</v>
      </c>
      <c r="G2964" s="238">
        <f>'MT_Permitted Sources'!R756</f>
        <v>1.776318356521692</v>
      </c>
      <c r="H2964" s="238">
        <f>'MT_Permitted Sources'!S756</f>
        <v>2.0538761086661146</v>
      </c>
      <c r="I2964" s="238">
        <f>'MT_Permitted Sources'!T756</f>
        <v>2.8191461436644946E-3</v>
      </c>
      <c r="J2964" s="238">
        <f>'MT_Permitted Sources'!U756</f>
        <v>5.5485921827578458E-2</v>
      </c>
    </row>
    <row r="2965" spans="1:10" s="226" customFormat="1" x14ac:dyDescent="0.2">
      <c r="A2965" s="235" t="str">
        <f>'MT_Permitted Sources'!A757</f>
        <v>MTDEQ Permitted Sources</v>
      </c>
      <c r="B2965" s="226" t="str">
        <f>'MT_Permitted Sources'!B757</f>
        <v>30</v>
      </c>
      <c r="C2965" s="235" t="str">
        <f>'MT_Permitted Sources'!D757</f>
        <v>3008302</v>
      </c>
      <c r="D2965" s="235">
        <f>'MT_Permitted Sources'!L757</f>
        <v>31000205</v>
      </c>
      <c r="E2965" s="226" t="str">
        <f>'MT_Permitted Sources'!P757</f>
        <v>Natural Gas Production, Flares</v>
      </c>
      <c r="F2965" s="238">
        <f>'MT_Permitted Sources'!Q757</f>
        <v>0.39288645802160632</v>
      </c>
      <c r="G2965" s="238">
        <f>'MT_Permitted Sources'!R757</f>
        <v>0.78474777199097112</v>
      </c>
      <c r="H2965" s="238">
        <f>'MT_Permitted Sources'!S757</f>
        <v>0.78474777199097112</v>
      </c>
      <c r="I2965" s="238">
        <f>'MT_Permitted Sources'!T757</f>
        <v>1.1532870587718385E-3</v>
      </c>
      <c r="J2965" s="238">
        <f>'MT_Permitted Sources'!U757</f>
        <v>1.0635869542006956E-2</v>
      </c>
    </row>
    <row r="2966" spans="1:10" s="226" customFormat="1" x14ac:dyDescent="0.2">
      <c r="A2966" s="235" t="str">
        <f>'MT_Permitted Sources'!A758</f>
        <v>MTDEQ Permitted Sources</v>
      </c>
      <c r="B2966" s="226" t="str">
        <f>'MT_Permitted Sources'!B758</f>
        <v>30</v>
      </c>
      <c r="C2966" s="235" t="str">
        <f>'MT_Permitted Sources'!D758</f>
        <v>3008302</v>
      </c>
      <c r="D2966" s="235">
        <f>'MT_Permitted Sources'!L758</f>
        <v>31000205</v>
      </c>
      <c r="E2966" s="226" t="str">
        <f>'MT_Permitted Sources'!P758</f>
        <v>Natural Gas Production, Flares</v>
      </c>
      <c r="F2966" s="238">
        <f>'MT_Permitted Sources'!Q758</f>
        <v>0.18452592940349416</v>
      </c>
      <c r="G2966" s="238">
        <f>'MT_Permitted Sources'!R758</f>
        <v>0.64648146794488059</v>
      </c>
      <c r="H2966" s="238">
        <f>'MT_Permitted Sources'!S758</f>
        <v>0.36879557279392794</v>
      </c>
      <c r="I2966" s="238">
        <f>'MT_Permitted Sources'!T758</f>
        <v>0</v>
      </c>
      <c r="J2966" s="238">
        <f>'MT_Permitted Sources'!U758</f>
        <v>0</v>
      </c>
    </row>
    <row r="2967" spans="1:10" s="226" customFormat="1" x14ac:dyDescent="0.2">
      <c r="A2967" s="235" t="str">
        <f>'MT_Permitted Sources'!A759</f>
        <v>MTDEQ Permitted Sources</v>
      </c>
      <c r="B2967" s="226" t="str">
        <f>'MT_Permitted Sources'!B759</f>
        <v>30</v>
      </c>
      <c r="C2967" s="235" t="str">
        <f>'MT_Permitted Sources'!D759</f>
        <v>3008302</v>
      </c>
      <c r="D2967" s="235">
        <f>'MT_Permitted Sources'!L759</f>
        <v>31000207</v>
      </c>
      <c r="E2967" s="226" t="str">
        <f>'MT_Permitted Sources'!P759</f>
        <v>Permitted Fugitives</v>
      </c>
      <c r="F2967" s="238">
        <f>'MT_Permitted Sources'!Q759</f>
        <v>0</v>
      </c>
      <c r="G2967" s="238">
        <f>'MT_Permitted Sources'!R759</f>
        <v>0</v>
      </c>
      <c r="H2967" s="238">
        <f>'MT_Permitted Sources'!S759</f>
        <v>0</v>
      </c>
      <c r="I2967" s="238">
        <f>'MT_Permitted Sources'!T759</f>
        <v>0</v>
      </c>
      <c r="J2967" s="238">
        <f>'MT_Permitted Sources'!U759</f>
        <v>0</v>
      </c>
    </row>
    <row r="2968" spans="1:10" s="226" customFormat="1" x14ac:dyDescent="0.2">
      <c r="A2968" s="235" t="str">
        <f>'MT_Permitted Sources'!A760</f>
        <v>MTDEQ Permitted Sources</v>
      </c>
      <c r="B2968" s="226" t="str">
        <f>'MT_Permitted Sources'!B760</f>
        <v>30</v>
      </c>
      <c r="C2968" s="235" t="str">
        <f>'MT_Permitted Sources'!D760</f>
        <v>3008302</v>
      </c>
      <c r="D2968" s="235">
        <f>'MT_Permitted Sources'!L760</f>
        <v>40301012</v>
      </c>
      <c r="E2968" s="226" t="str">
        <f>'MT_Permitted Sources'!P760</f>
        <v>Permitted Tank Losses</v>
      </c>
      <c r="F2968" s="238">
        <f>'MT_Permitted Sources'!Q760</f>
        <v>0</v>
      </c>
      <c r="G2968" s="238">
        <f>'MT_Permitted Sources'!R760</f>
        <v>6.0405331848273001</v>
      </c>
      <c r="H2968" s="238">
        <f>'MT_Permitted Sources'!S760</f>
        <v>0</v>
      </c>
      <c r="I2968" s="238">
        <f>'MT_Permitted Sources'!T760</f>
        <v>0</v>
      </c>
      <c r="J2968" s="238">
        <f>'MT_Permitted Sources'!U760</f>
        <v>0</v>
      </c>
    </row>
    <row r="2969" spans="1:10" s="226" customFormat="1" x14ac:dyDescent="0.2">
      <c r="A2969" s="235" t="str">
        <f>'MT_Permitted Sources'!A761</f>
        <v>MTDEQ Permitted Sources</v>
      </c>
      <c r="B2969" s="226" t="str">
        <f>'MT_Permitted Sources'!B761</f>
        <v>30</v>
      </c>
      <c r="C2969" s="235" t="str">
        <f>'MT_Permitted Sources'!D761</f>
        <v>3008302</v>
      </c>
      <c r="D2969" s="235">
        <f>'MT_Permitted Sources'!L761</f>
        <v>31000207</v>
      </c>
      <c r="E2969" s="226" t="str">
        <f>'MT_Permitted Sources'!P761</f>
        <v>Permitted Fugitives</v>
      </c>
      <c r="F2969" s="238">
        <f>'MT_Permitted Sources'!Q761</f>
        <v>0</v>
      </c>
      <c r="G2969" s="238">
        <f>'MT_Permitted Sources'!R761</f>
        <v>10.110098786213529</v>
      </c>
      <c r="H2969" s="238">
        <f>'MT_Permitted Sources'!S761</f>
        <v>0</v>
      </c>
      <c r="I2969" s="238">
        <f>'MT_Permitted Sources'!T761</f>
        <v>0</v>
      </c>
      <c r="J2969" s="238">
        <f>'MT_Permitted Sources'!U761</f>
        <v>0</v>
      </c>
    </row>
    <row r="2970" spans="1:10" s="226" customFormat="1" x14ac:dyDescent="0.2">
      <c r="A2970" s="235" t="str">
        <f>'MT_Permitted Sources'!A762</f>
        <v>MTDEQ Permitted Sources</v>
      </c>
      <c r="B2970" s="226" t="str">
        <f>'MT_Permitted Sources'!B762</f>
        <v>30</v>
      </c>
      <c r="C2970" s="235" t="str">
        <f>'MT_Permitted Sources'!D762</f>
        <v>3008302</v>
      </c>
      <c r="D2970" s="235">
        <f>'MT_Permitted Sources'!L762</f>
        <v>30502504</v>
      </c>
      <c r="E2970" s="226" t="str">
        <f>'MT_Permitted Sources'!P762</f>
        <v>Natural Gas Production, Other Not Classified</v>
      </c>
      <c r="F2970" s="238">
        <f>'MT_Permitted Sources'!Q762</f>
        <v>0</v>
      </c>
      <c r="G2970" s="238">
        <f>'MT_Permitted Sources'!R762</f>
        <v>0</v>
      </c>
      <c r="H2970" s="238">
        <f>'MT_Permitted Sources'!S762</f>
        <v>0</v>
      </c>
      <c r="I2970" s="238">
        <f>'MT_Permitted Sources'!T762</f>
        <v>0</v>
      </c>
      <c r="J2970" s="238">
        <f>'MT_Permitted Sources'!U762</f>
        <v>0.61559900337110141</v>
      </c>
    </row>
    <row r="2971" spans="1:10" s="226" customFormat="1" x14ac:dyDescent="0.2">
      <c r="A2971" s="235" t="str">
        <f>'MT_Permitted Sources'!A763</f>
        <v>MTDEQ Permitted Sources</v>
      </c>
      <c r="B2971" s="226" t="str">
        <f>'MT_Permitted Sources'!B763</f>
        <v>30</v>
      </c>
      <c r="C2971" s="235" t="str">
        <f>'MT_Permitted Sources'!D763</f>
        <v>3008302</v>
      </c>
      <c r="D2971" s="235">
        <f>'MT_Permitted Sources'!L763</f>
        <v>40301012</v>
      </c>
      <c r="E2971" s="226" t="str">
        <f>'MT_Permitted Sources'!P763</f>
        <v>Permitted Tank Losses</v>
      </c>
      <c r="F2971" s="238">
        <f>'MT_Permitted Sources'!Q763</f>
        <v>0</v>
      </c>
      <c r="G2971" s="238">
        <f>'MT_Permitted Sources'!R763</f>
        <v>7.2657084702625836</v>
      </c>
      <c r="H2971" s="238">
        <f>'MT_Permitted Sources'!S763</f>
        <v>0</v>
      </c>
      <c r="I2971" s="238">
        <f>'MT_Permitted Sources'!T763</f>
        <v>0</v>
      </c>
      <c r="J2971" s="238">
        <f>'MT_Permitted Sources'!U763</f>
        <v>0</v>
      </c>
    </row>
    <row r="2972" spans="1:10" s="226" customFormat="1" x14ac:dyDescent="0.2">
      <c r="A2972" s="235" t="str">
        <f>'MT_Permitted Sources'!A764</f>
        <v>MTDEQ Permitted Sources</v>
      </c>
      <c r="B2972" s="226" t="str">
        <f>'MT_Permitted Sources'!B764</f>
        <v>30</v>
      </c>
      <c r="C2972" s="235" t="str">
        <f>'MT_Permitted Sources'!D764</f>
        <v>3008302</v>
      </c>
      <c r="D2972" s="235">
        <f>'MT_Permitted Sources'!L764</f>
        <v>31000207</v>
      </c>
      <c r="E2972" s="226" t="str">
        <f>'MT_Permitted Sources'!P764</f>
        <v>Permitted Fugitives</v>
      </c>
      <c r="F2972" s="238">
        <f>'MT_Permitted Sources'!Q764</f>
        <v>0</v>
      </c>
      <c r="G2972" s="238">
        <f>'MT_Permitted Sources'!R764</f>
        <v>0.21028267371606524</v>
      </c>
      <c r="H2972" s="238">
        <f>'MT_Permitted Sources'!S764</f>
        <v>0</v>
      </c>
      <c r="I2972" s="238">
        <f>'MT_Permitted Sources'!T764</f>
        <v>0</v>
      </c>
      <c r="J2972" s="238">
        <f>'MT_Permitted Sources'!U764</f>
        <v>0</v>
      </c>
    </row>
    <row r="2973" spans="1:10" s="226" customFormat="1" x14ac:dyDescent="0.2">
      <c r="A2973" s="235" t="str">
        <f>'MT_Permitted Sources'!A765</f>
        <v>MTDEQ Permitted Sources</v>
      </c>
      <c r="B2973" s="226" t="str">
        <f>'MT_Permitted Sources'!B765</f>
        <v>30</v>
      </c>
      <c r="C2973" s="235" t="str">
        <f>'MT_Permitted Sources'!D765</f>
        <v>3008302</v>
      </c>
      <c r="D2973" s="235">
        <f>'MT_Permitted Sources'!L765</f>
        <v>31000205</v>
      </c>
      <c r="E2973" s="226" t="str">
        <f>'MT_Permitted Sources'!P765</f>
        <v>Natural Gas Production, Flares</v>
      </c>
      <c r="F2973" s="238">
        <f>'MT_Permitted Sources'!Q765</f>
        <v>0.16286976129988964</v>
      </c>
      <c r="G2973" s="238">
        <f>'MT_Permitted Sources'!R765</f>
        <v>5.38200627426858E-3</v>
      </c>
      <c r="H2973" s="238">
        <f>'MT_Permitted Sources'!S765</f>
        <v>0.16286976129988964</v>
      </c>
      <c r="I2973" s="238">
        <f>'MT_Permitted Sources'!T765</f>
        <v>1.0251440522416344E-3</v>
      </c>
      <c r="J2973" s="238">
        <f>'MT_Permitted Sources'!U765</f>
        <v>1.2429871633429818E-2</v>
      </c>
    </row>
    <row r="2974" spans="1:10" s="226" customFormat="1" x14ac:dyDescent="0.2">
      <c r="A2974" s="235" t="str">
        <f>'MT_Permitted Sources'!A766</f>
        <v>MTDEQ Permitted Sources</v>
      </c>
      <c r="B2974" s="226" t="str">
        <f>'MT_Permitted Sources'!B766</f>
        <v>30</v>
      </c>
      <c r="C2974" s="235" t="str">
        <f>'MT_Permitted Sources'!D766</f>
        <v>3008302</v>
      </c>
      <c r="D2974" s="235">
        <f>'MT_Permitted Sources'!L766</f>
        <v>40301012</v>
      </c>
      <c r="E2974" s="226" t="str">
        <f>'MT_Permitted Sources'!P766</f>
        <v>Permitted Tank Losses</v>
      </c>
      <c r="F2974" s="238">
        <f>'MT_Permitted Sources'!Q766</f>
        <v>0</v>
      </c>
      <c r="G2974" s="238">
        <f>'MT_Permitted Sources'!R766</f>
        <v>0.16748290953497702</v>
      </c>
      <c r="H2974" s="238">
        <f>'MT_Permitted Sources'!S766</f>
        <v>0</v>
      </c>
      <c r="I2974" s="238">
        <f>'MT_Permitted Sources'!T766</f>
        <v>0</v>
      </c>
      <c r="J2974" s="238">
        <f>'MT_Permitted Sources'!U766</f>
        <v>0</v>
      </c>
    </row>
    <row r="2975" spans="1:10" s="226" customFormat="1" x14ac:dyDescent="0.2">
      <c r="A2975" s="235" t="str">
        <f>'MT_Permitted Sources'!A767</f>
        <v>MTDEQ Permitted Sources</v>
      </c>
      <c r="B2975" s="226" t="str">
        <f>'MT_Permitted Sources'!B767</f>
        <v>30</v>
      </c>
      <c r="C2975" s="235" t="str">
        <f>'MT_Permitted Sources'!D767</f>
        <v>3008302</v>
      </c>
      <c r="D2975" s="235">
        <f>'MT_Permitted Sources'!L767</f>
        <v>20200253</v>
      </c>
      <c r="E2975" s="226" t="str">
        <f>'MT_Permitted Sources'!P767</f>
        <v>Compressor Engines</v>
      </c>
      <c r="F2975" s="238">
        <f>'MT_Permitted Sources'!Q767</f>
        <v>1.2484973126237806</v>
      </c>
      <c r="G2975" s="238">
        <f>'MT_Permitted Sources'!R767</f>
        <v>1.736978453516919</v>
      </c>
      <c r="H2975" s="238">
        <f>'MT_Permitted Sources'!S767</f>
        <v>2.0083853413478918</v>
      </c>
      <c r="I2975" s="238">
        <f>'MT_Permitted Sources'!T767</f>
        <v>2.69100313713429E-3</v>
      </c>
      <c r="J2975" s="238">
        <f>'MT_Permitted Sources'!U767</f>
        <v>5.433263476880662E-2</v>
      </c>
    </row>
    <row r="2976" spans="1:10" s="226" customFormat="1" x14ac:dyDescent="0.2">
      <c r="A2976" s="235" t="str">
        <f>'MT_Permitted Sources'!A768</f>
        <v>MTDEQ Permitted Sources</v>
      </c>
      <c r="B2976" s="226" t="str">
        <f>'MT_Permitted Sources'!B768</f>
        <v>30</v>
      </c>
      <c r="C2976" s="235" t="str">
        <f>'MT_Permitted Sources'!D768</f>
        <v>3008302</v>
      </c>
      <c r="D2976" s="235">
        <f>'MT_Permitted Sources'!L768</f>
        <v>31000205</v>
      </c>
      <c r="E2976" s="226" t="str">
        <f>'MT_Permitted Sources'!P768</f>
        <v>Natural Gas Production, Flares</v>
      </c>
      <c r="F2976" s="238">
        <f>'MT_Permitted Sources'!Q768</f>
        <v>0.38109730142082759</v>
      </c>
      <c r="G2976" s="238">
        <f>'MT_Permitted Sources'!R768</f>
        <v>1.9477736992591053E-2</v>
      </c>
      <c r="H2976" s="238">
        <f>'MT_Permitted Sources'!S768</f>
        <v>0.76270717486777595</v>
      </c>
      <c r="I2976" s="238">
        <f>'MT_Permitted Sources'!T768</f>
        <v>1.0251440522416344E-3</v>
      </c>
      <c r="J2976" s="238">
        <f>'MT_Permitted Sources'!U768</f>
        <v>1.0251440522416343E-2</v>
      </c>
    </row>
    <row r="2977" spans="1:10" s="226" customFormat="1" x14ac:dyDescent="0.2">
      <c r="A2977" s="235" t="str">
        <f>'MT_Permitted Sources'!A769</f>
        <v>MTDEQ Permitted Sources</v>
      </c>
      <c r="B2977" s="226" t="str">
        <f>'MT_Permitted Sources'!B769</f>
        <v>30</v>
      </c>
      <c r="C2977" s="235" t="str">
        <f>'MT_Permitted Sources'!D769</f>
        <v>3008302</v>
      </c>
      <c r="D2977" s="235">
        <f>'MT_Permitted Sources'!L769</f>
        <v>31000205</v>
      </c>
      <c r="E2977" s="226" t="str">
        <f>'MT_Permitted Sources'!P769</f>
        <v>Natural Gas Production, Flares</v>
      </c>
      <c r="F2977" s="238">
        <f>'MT_Permitted Sources'!Q769</f>
        <v>0.18452592940349416</v>
      </c>
      <c r="G2977" s="238">
        <f>'MT_Permitted Sources'!R769</f>
        <v>0.58715125592139605</v>
      </c>
      <c r="H2977" s="238">
        <f>'MT_Permitted Sources'!S769</f>
        <v>0.36879557279392794</v>
      </c>
      <c r="I2977" s="238">
        <f>'MT_Permitted Sources'!T769</f>
        <v>0</v>
      </c>
      <c r="J2977" s="238">
        <f>'MT_Permitted Sources'!U769</f>
        <v>0</v>
      </c>
    </row>
    <row r="2978" spans="1:10" s="226" customFormat="1" x14ac:dyDescent="0.2">
      <c r="A2978" s="235" t="str">
        <f>'MT_Permitted Sources'!A770</f>
        <v>MTDEQ Permitted Sources</v>
      </c>
      <c r="B2978" s="226" t="str">
        <f>'MT_Permitted Sources'!B770</f>
        <v>30</v>
      </c>
      <c r="C2978" s="235" t="str">
        <f>'MT_Permitted Sources'!D770</f>
        <v>3008302</v>
      </c>
      <c r="D2978" s="235">
        <f>'MT_Permitted Sources'!L770</f>
        <v>31000207</v>
      </c>
      <c r="E2978" s="226" t="str">
        <f>'MT_Permitted Sources'!P770</f>
        <v>Permitted Fugitives</v>
      </c>
      <c r="F2978" s="238">
        <f>'MT_Permitted Sources'!Q770</f>
        <v>0</v>
      </c>
      <c r="G2978" s="238">
        <f>'MT_Permitted Sources'!R770</f>
        <v>0.89546332963306763</v>
      </c>
      <c r="H2978" s="238">
        <f>'MT_Permitted Sources'!S770</f>
        <v>0</v>
      </c>
      <c r="I2978" s="238">
        <f>'MT_Permitted Sources'!T770</f>
        <v>0</v>
      </c>
      <c r="J2978" s="238">
        <f>'MT_Permitted Sources'!U770</f>
        <v>0</v>
      </c>
    </row>
    <row r="2979" spans="1:10" s="226" customFormat="1" x14ac:dyDescent="0.2">
      <c r="A2979" s="235" t="str">
        <f>'MT_Permitted Sources'!A771</f>
        <v>MTDEQ Permitted Sources</v>
      </c>
      <c r="B2979" s="226" t="str">
        <f>'MT_Permitted Sources'!B771</f>
        <v>30</v>
      </c>
      <c r="C2979" s="235" t="str">
        <f>'MT_Permitted Sources'!D771</f>
        <v>3008302</v>
      </c>
      <c r="D2979" s="235">
        <f>'MT_Permitted Sources'!L771</f>
        <v>31000207</v>
      </c>
      <c r="E2979" s="226" t="str">
        <f>'MT_Permitted Sources'!P771</f>
        <v>Permitted Fugitives</v>
      </c>
      <c r="F2979" s="238">
        <f>'MT_Permitted Sources'!Q771</f>
        <v>0</v>
      </c>
      <c r="G2979" s="238">
        <f>'MT_Permitted Sources'!R771</f>
        <v>0.20631024051362892</v>
      </c>
      <c r="H2979" s="238">
        <f>'MT_Permitted Sources'!S771</f>
        <v>0</v>
      </c>
      <c r="I2979" s="238">
        <f>'MT_Permitted Sources'!T771</f>
        <v>0</v>
      </c>
      <c r="J2979" s="238">
        <f>'MT_Permitted Sources'!U771</f>
        <v>0</v>
      </c>
    </row>
    <row r="2980" spans="1:10" s="226" customFormat="1" x14ac:dyDescent="0.2">
      <c r="A2980" s="235" t="str">
        <f>'MT_Permitted Sources'!A772</f>
        <v>MTDEQ Permitted Sources</v>
      </c>
      <c r="B2980" s="226" t="str">
        <f>'MT_Permitted Sources'!B772</f>
        <v>30</v>
      </c>
      <c r="C2980" s="235" t="str">
        <f>'MT_Permitted Sources'!D772</f>
        <v>3008302</v>
      </c>
      <c r="D2980" s="235">
        <f>'MT_Permitted Sources'!L772</f>
        <v>31000205</v>
      </c>
      <c r="E2980" s="226" t="str">
        <f>'MT_Permitted Sources'!P772</f>
        <v>Natural Gas Production, Flares</v>
      </c>
      <c r="F2980" s="238">
        <f>'MT_Permitted Sources'!Q772</f>
        <v>0.16837991058068844</v>
      </c>
      <c r="G2980" s="238">
        <f>'MT_Permitted Sources'!R772</f>
        <v>5.6382922873289892E-3</v>
      </c>
      <c r="H2980" s="238">
        <f>'MT_Permitted Sources'!S772</f>
        <v>0.16837991058068844</v>
      </c>
      <c r="I2980" s="238">
        <f>'MT_Permitted Sources'!T772</f>
        <v>1.1532870587718385E-3</v>
      </c>
      <c r="J2980" s="238">
        <f>'MT_Permitted Sources'!U772</f>
        <v>1.2942443659550633E-2</v>
      </c>
    </row>
    <row r="2981" spans="1:10" s="226" customFormat="1" x14ac:dyDescent="0.2">
      <c r="A2981" s="235" t="str">
        <f>'MT_Permitted Sources'!A773</f>
        <v>MTDEQ Permitted Sources</v>
      </c>
      <c r="B2981" s="226" t="str">
        <f>'MT_Permitted Sources'!B773</f>
        <v>30</v>
      </c>
      <c r="C2981" s="235" t="str">
        <f>'MT_Permitted Sources'!D773</f>
        <v>3008302</v>
      </c>
      <c r="D2981" s="235">
        <f>'MT_Permitted Sources'!L773</f>
        <v>40301012</v>
      </c>
      <c r="E2981" s="226" t="str">
        <f>'MT_Permitted Sources'!P773</f>
        <v>Permitted Tank Losses</v>
      </c>
      <c r="F2981" s="238">
        <f>'MT_Permitted Sources'!Q773</f>
        <v>0</v>
      </c>
      <c r="G2981" s="238">
        <f>'MT_Permitted Sources'!R773</f>
        <v>0.16427933437172193</v>
      </c>
      <c r="H2981" s="238">
        <f>'MT_Permitted Sources'!S773</f>
        <v>0</v>
      </c>
      <c r="I2981" s="238">
        <f>'MT_Permitted Sources'!T773</f>
        <v>0</v>
      </c>
      <c r="J2981" s="238">
        <f>'MT_Permitted Sources'!U773</f>
        <v>0</v>
      </c>
    </row>
    <row r="2982" spans="1:10" s="226" customFormat="1" x14ac:dyDescent="0.2">
      <c r="A2982" s="235" t="str">
        <f>'MT_Permitted Sources'!A774</f>
        <v>MTDEQ Permitted Sources</v>
      </c>
      <c r="B2982" s="226" t="str">
        <f>'MT_Permitted Sources'!B774</f>
        <v>30</v>
      </c>
      <c r="C2982" s="235" t="str">
        <f>'MT_Permitted Sources'!D774</f>
        <v>3008302</v>
      </c>
      <c r="D2982" s="235">
        <f>'MT_Permitted Sources'!L774</f>
        <v>20200253</v>
      </c>
      <c r="E2982" s="226" t="str">
        <f>'MT_Permitted Sources'!P774</f>
        <v>Compressor Engines</v>
      </c>
      <c r="F2982" s="238">
        <f>'MT_Permitted Sources'!Q774</f>
        <v>1.2909126477852781</v>
      </c>
      <c r="G2982" s="238">
        <f>'MT_Permitted Sources'!R774</f>
        <v>1.7960523795273433</v>
      </c>
      <c r="H2982" s="238">
        <f>'MT_Permitted Sources'!S774</f>
        <v>2.0766855638284909</v>
      </c>
      <c r="I2982" s="238">
        <f>'MT_Permitted Sources'!T774</f>
        <v>2.8191461436644946E-3</v>
      </c>
      <c r="J2982" s="238">
        <f>'MT_Permitted Sources'!U774</f>
        <v>5.6126636860229479E-2</v>
      </c>
    </row>
    <row r="2983" spans="1:10" s="226" customFormat="1" x14ac:dyDescent="0.2">
      <c r="A2983" s="235" t="str">
        <f>'MT_Permitted Sources'!A775</f>
        <v>MTDEQ Permitted Sources</v>
      </c>
      <c r="B2983" s="226" t="str">
        <f>'MT_Permitted Sources'!B775</f>
        <v>30</v>
      </c>
      <c r="C2983" s="235" t="str">
        <f>'MT_Permitted Sources'!D775</f>
        <v>3008302</v>
      </c>
      <c r="D2983" s="235">
        <f>'MT_Permitted Sources'!L775</f>
        <v>31000205</v>
      </c>
      <c r="E2983" s="226" t="str">
        <f>'MT_Permitted Sources'!P775</f>
        <v>Natural Gas Production, Flares</v>
      </c>
      <c r="F2983" s="238">
        <f>'MT_Permitted Sources'!Q775</f>
        <v>0.39737146325016348</v>
      </c>
      <c r="G2983" s="238">
        <f>'MT_Permitted Sources'!R775</f>
        <v>2.0246595031772282E-2</v>
      </c>
      <c r="H2983" s="238">
        <f>'MT_Permitted Sources'!S775</f>
        <v>0.78577291604321264</v>
      </c>
      <c r="I2983" s="238">
        <f>'MT_Permitted Sources'!T775</f>
        <v>1.1532870587718385E-3</v>
      </c>
      <c r="J2983" s="238">
        <f>'MT_Permitted Sources'!U775</f>
        <v>1.0635869542006956E-2</v>
      </c>
    </row>
    <row r="2984" spans="1:10" s="226" customFormat="1" x14ac:dyDescent="0.2">
      <c r="A2984" s="235" t="str">
        <f>'MT_Permitted Sources'!A776</f>
        <v>MTDEQ Permitted Sources</v>
      </c>
      <c r="B2984" s="226" t="str">
        <f>'MT_Permitted Sources'!B776</f>
        <v>30</v>
      </c>
      <c r="C2984" s="235" t="str">
        <f>'MT_Permitted Sources'!D776</f>
        <v>3008302</v>
      </c>
      <c r="D2984" s="235">
        <f>'MT_Permitted Sources'!L776</f>
        <v>31000205</v>
      </c>
      <c r="E2984" s="226" t="str">
        <f>'MT_Permitted Sources'!P776</f>
        <v>Natural Gas Production, Flares</v>
      </c>
      <c r="F2984" s="238">
        <f>'MT_Permitted Sources'!Q776</f>
        <v>0.18452592940349416</v>
      </c>
      <c r="G2984" s="238">
        <f>'MT_Permitted Sources'!R776</f>
        <v>0.58715125592139605</v>
      </c>
      <c r="H2984" s="238">
        <f>'MT_Permitted Sources'!S776</f>
        <v>0.36879557279392794</v>
      </c>
      <c r="I2984" s="238">
        <f>'MT_Permitted Sources'!T776</f>
        <v>0</v>
      </c>
      <c r="J2984" s="238">
        <f>'MT_Permitted Sources'!U776</f>
        <v>0</v>
      </c>
    </row>
    <row r="2985" spans="1:10" s="226" customFormat="1" x14ac:dyDescent="0.2">
      <c r="A2985" s="235" t="str">
        <f>'MT_Permitted Sources'!A777</f>
        <v>MTDEQ Permitted Sources</v>
      </c>
      <c r="B2985" s="226" t="str">
        <f>'MT_Permitted Sources'!B777</f>
        <v>30</v>
      </c>
      <c r="C2985" s="235" t="str">
        <f>'MT_Permitted Sources'!D777</f>
        <v>3008302</v>
      </c>
      <c r="D2985" s="235">
        <f>'MT_Permitted Sources'!L777</f>
        <v>31000207</v>
      </c>
      <c r="E2985" s="226" t="str">
        <f>'MT_Permitted Sources'!P777</f>
        <v>Permitted Fugitives</v>
      </c>
      <c r="F2985" s="238">
        <f>'MT_Permitted Sources'!Q777</f>
        <v>0</v>
      </c>
      <c r="G2985" s="238">
        <f>'MT_Permitted Sources'!R777</f>
        <v>0.87624187865353698</v>
      </c>
      <c r="H2985" s="238">
        <f>'MT_Permitted Sources'!S777</f>
        <v>0</v>
      </c>
      <c r="I2985" s="238">
        <f>'MT_Permitted Sources'!T777</f>
        <v>0</v>
      </c>
      <c r="J2985" s="238">
        <f>'MT_Permitted Sources'!U777</f>
        <v>0</v>
      </c>
    </row>
    <row r="2986" spans="1:10" s="226" customFormat="1" x14ac:dyDescent="0.2">
      <c r="A2986" s="235" t="str">
        <f>'MT_Permitted Sources'!A778</f>
        <v>MTDEQ Permitted Sources</v>
      </c>
      <c r="B2986" s="226" t="str">
        <f>'MT_Permitted Sources'!B778</f>
        <v>30</v>
      </c>
      <c r="C2986" s="235" t="str">
        <f>'MT_Permitted Sources'!D778</f>
        <v>3008302</v>
      </c>
      <c r="D2986" s="235">
        <f>'MT_Permitted Sources'!L778</f>
        <v>31000207</v>
      </c>
      <c r="E2986" s="226" t="str">
        <f>'MT_Permitted Sources'!P778</f>
        <v>Permitted Fugitives</v>
      </c>
      <c r="F2986" s="238">
        <f>'MT_Permitted Sources'!Q778</f>
        <v>0</v>
      </c>
      <c r="G2986" s="238">
        <f>'MT_Permitted Sources'!R778</f>
        <v>0.40262532651790189</v>
      </c>
      <c r="H2986" s="238">
        <f>'MT_Permitted Sources'!S778</f>
        <v>0</v>
      </c>
      <c r="I2986" s="238">
        <f>'MT_Permitted Sources'!T778</f>
        <v>0</v>
      </c>
      <c r="J2986" s="238">
        <f>'MT_Permitted Sources'!U778</f>
        <v>0</v>
      </c>
    </row>
    <row r="2987" spans="1:10" s="226" customFormat="1" x14ac:dyDescent="0.2">
      <c r="A2987" s="235" t="str">
        <f>'MT_Permitted Sources'!A779</f>
        <v>MTDEQ Permitted Sources</v>
      </c>
      <c r="B2987" s="226" t="str">
        <f>'MT_Permitted Sources'!B779</f>
        <v>30</v>
      </c>
      <c r="C2987" s="235" t="str">
        <f>'MT_Permitted Sources'!D779</f>
        <v>3008302</v>
      </c>
      <c r="D2987" s="235">
        <f>'MT_Permitted Sources'!L779</f>
        <v>31000205</v>
      </c>
      <c r="E2987" s="226" t="str">
        <f>'MT_Permitted Sources'!P779</f>
        <v>Natural Gas Production, Flares</v>
      </c>
      <c r="F2987" s="238">
        <f>'MT_Permitted Sources'!Q779</f>
        <v>0.16837991058068844</v>
      </c>
      <c r="G2987" s="238">
        <f>'MT_Permitted Sources'!R779</f>
        <v>5.6382922873289892E-3</v>
      </c>
      <c r="H2987" s="238">
        <f>'MT_Permitted Sources'!S779</f>
        <v>0.16837991058068844</v>
      </c>
      <c r="I2987" s="238">
        <f>'MT_Permitted Sources'!T779</f>
        <v>1.1532870587718385E-3</v>
      </c>
      <c r="J2987" s="238">
        <f>'MT_Permitted Sources'!U779</f>
        <v>1.2942443659550633E-2</v>
      </c>
    </row>
    <row r="2988" spans="1:10" s="226" customFormat="1" x14ac:dyDescent="0.2">
      <c r="A2988" s="235" t="str">
        <f>'MT_Permitted Sources'!A780</f>
        <v>MTDEQ Permitted Sources</v>
      </c>
      <c r="B2988" s="226" t="str">
        <f>'MT_Permitted Sources'!B780</f>
        <v>30</v>
      </c>
      <c r="C2988" s="235" t="str">
        <f>'MT_Permitted Sources'!D780</f>
        <v>3008302</v>
      </c>
      <c r="D2988" s="235">
        <f>'MT_Permitted Sources'!L780</f>
        <v>40301012</v>
      </c>
      <c r="E2988" s="226" t="str">
        <f>'MT_Permitted Sources'!P780</f>
        <v>Permitted Tank Losses</v>
      </c>
      <c r="F2988" s="238">
        <f>'MT_Permitted Sources'!Q780</f>
        <v>0</v>
      </c>
      <c r="G2988" s="238">
        <f>'MT_Permitted Sources'!R780</f>
        <v>0.32061380233857112</v>
      </c>
      <c r="H2988" s="238">
        <f>'MT_Permitted Sources'!S780</f>
        <v>0</v>
      </c>
      <c r="I2988" s="238">
        <f>'MT_Permitted Sources'!T780</f>
        <v>0</v>
      </c>
      <c r="J2988" s="238">
        <f>'MT_Permitted Sources'!U780</f>
        <v>0</v>
      </c>
    </row>
    <row r="2989" spans="1:10" s="226" customFormat="1" x14ac:dyDescent="0.2">
      <c r="A2989" s="235" t="str">
        <f>'MT_Permitted Sources'!A781</f>
        <v>MTDEQ Permitted Sources</v>
      </c>
      <c r="B2989" s="226" t="str">
        <f>'MT_Permitted Sources'!B781</f>
        <v>30</v>
      </c>
      <c r="C2989" s="235" t="str">
        <f>'MT_Permitted Sources'!D781</f>
        <v>3008302</v>
      </c>
      <c r="D2989" s="235">
        <f>'MT_Permitted Sources'!L781</f>
        <v>20200253</v>
      </c>
      <c r="E2989" s="226" t="str">
        <f>'MT_Permitted Sources'!P781</f>
        <v>Compressor Engines</v>
      </c>
      <c r="F2989" s="238">
        <f>'MT_Permitted Sources'!Q781</f>
        <v>1.2909126477852781</v>
      </c>
      <c r="G2989" s="238">
        <f>'MT_Permitted Sources'!R781</f>
        <v>1.7960523795273433</v>
      </c>
      <c r="H2989" s="238">
        <f>'MT_Permitted Sources'!S781</f>
        <v>2.0766855638284909</v>
      </c>
      <c r="I2989" s="238">
        <f>'MT_Permitted Sources'!T781</f>
        <v>2.8191461436644946E-3</v>
      </c>
      <c r="J2989" s="238">
        <f>'MT_Permitted Sources'!U781</f>
        <v>5.6126636860229479E-2</v>
      </c>
    </row>
    <row r="2990" spans="1:10" s="226" customFormat="1" x14ac:dyDescent="0.2">
      <c r="A2990" s="235" t="str">
        <f>'MT_Permitted Sources'!A782</f>
        <v>MTDEQ Permitted Sources</v>
      </c>
      <c r="B2990" s="226" t="str">
        <f>'MT_Permitted Sources'!B782</f>
        <v>30</v>
      </c>
      <c r="C2990" s="235" t="str">
        <f>'MT_Permitted Sources'!D782</f>
        <v>3008302</v>
      </c>
      <c r="D2990" s="235">
        <f>'MT_Permitted Sources'!L782</f>
        <v>31000205</v>
      </c>
      <c r="E2990" s="226" t="str">
        <f>'MT_Permitted Sources'!P782</f>
        <v>Natural Gas Production, Flares</v>
      </c>
      <c r="F2990" s="238">
        <f>'MT_Permitted Sources'!Q782</f>
        <v>0.3940397450803782</v>
      </c>
      <c r="G2990" s="238">
        <f>'MT_Permitted Sources'!R782</f>
        <v>1.0180961868824732</v>
      </c>
      <c r="H2990" s="238">
        <f>'MT_Permitted Sources'!S782</f>
        <v>0.78859206218687716</v>
      </c>
      <c r="I2990" s="238">
        <f>'MT_Permitted Sources'!T782</f>
        <v>1.1532870587718385E-3</v>
      </c>
      <c r="J2990" s="238">
        <f>'MT_Permitted Sources'!U782</f>
        <v>1.0635869542006956E-2</v>
      </c>
    </row>
    <row r="2991" spans="1:10" s="226" customFormat="1" x14ac:dyDescent="0.2">
      <c r="A2991" s="235" t="str">
        <f>'MT_Permitted Sources'!A783</f>
        <v>MTDEQ Permitted Sources</v>
      </c>
      <c r="B2991" s="226" t="str">
        <f>'MT_Permitted Sources'!B783</f>
        <v>30</v>
      </c>
      <c r="C2991" s="235" t="str">
        <f>'MT_Permitted Sources'!D783</f>
        <v>3008302</v>
      </c>
      <c r="D2991" s="235">
        <f>'MT_Permitted Sources'!L783</f>
        <v>31000205</v>
      </c>
      <c r="E2991" s="226" t="str">
        <f>'MT_Permitted Sources'!P783</f>
        <v>Natural Gas Production, Flares</v>
      </c>
      <c r="F2991" s="238">
        <f>'MT_Permitted Sources'!Q783</f>
        <v>0.18452592940349416</v>
      </c>
      <c r="G2991" s="238">
        <f>'MT_Permitted Sources'!R783</f>
        <v>0.58715125592139605</v>
      </c>
      <c r="H2991" s="238">
        <f>'MT_Permitted Sources'!S783</f>
        <v>0.36879557279392794</v>
      </c>
      <c r="I2991" s="238">
        <f>'MT_Permitted Sources'!T783</f>
        <v>0</v>
      </c>
      <c r="J2991" s="238">
        <f>'MT_Permitted Sources'!U783</f>
        <v>0</v>
      </c>
    </row>
    <row r="2992" spans="1:10" s="226" customFormat="1" x14ac:dyDescent="0.2">
      <c r="A2992" s="235" t="str">
        <f>'MT_Permitted Sources'!A784</f>
        <v>MTDEQ Permitted Sources</v>
      </c>
      <c r="B2992" s="226" t="str">
        <f>'MT_Permitted Sources'!B784</f>
        <v>30</v>
      </c>
      <c r="C2992" s="235" t="str">
        <f>'MT_Permitted Sources'!D784</f>
        <v>3008302</v>
      </c>
      <c r="D2992" s="235">
        <f>'MT_Permitted Sources'!L784</f>
        <v>31000207</v>
      </c>
      <c r="E2992" s="226" t="str">
        <f>'MT_Permitted Sources'!P784</f>
        <v>Permitted Fugitives</v>
      </c>
      <c r="F2992" s="238">
        <f>'MT_Permitted Sources'!Q784</f>
        <v>0</v>
      </c>
      <c r="G2992" s="238">
        <f>'MT_Permitted Sources'!R784</f>
        <v>1.7231390088116572</v>
      </c>
      <c r="H2992" s="238">
        <f>'MT_Permitted Sources'!S784</f>
        <v>0</v>
      </c>
      <c r="I2992" s="238">
        <f>'MT_Permitted Sources'!T784</f>
        <v>0</v>
      </c>
      <c r="J2992" s="238">
        <f>'MT_Permitted Sources'!U784</f>
        <v>0</v>
      </c>
    </row>
    <row r="2993" spans="1:10" s="226" customFormat="1" x14ac:dyDescent="0.2">
      <c r="A2993" s="235" t="str">
        <f>'MT_Permitted Sources'!A785</f>
        <v>MTDEQ Permitted Sources</v>
      </c>
      <c r="B2993" s="226" t="str">
        <f>'MT_Permitted Sources'!B785</f>
        <v>30</v>
      </c>
      <c r="C2993" s="235" t="str">
        <f>'MT_Permitted Sources'!D785</f>
        <v>3008302</v>
      </c>
      <c r="D2993" s="235">
        <f>'MT_Permitted Sources'!L785</f>
        <v>31000207</v>
      </c>
      <c r="E2993" s="226" t="str">
        <f>'MT_Permitted Sources'!P785</f>
        <v>Permitted Fugitives</v>
      </c>
      <c r="F2993" s="238">
        <f>'MT_Permitted Sources'!Q785</f>
        <v>0</v>
      </c>
      <c r="G2993" s="238">
        <f>'MT_Permitted Sources'!R785</f>
        <v>7.778280496383401E-2</v>
      </c>
      <c r="H2993" s="238">
        <f>'MT_Permitted Sources'!S785</f>
        <v>0</v>
      </c>
      <c r="I2993" s="238">
        <f>'MT_Permitted Sources'!T785</f>
        <v>0</v>
      </c>
      <c r="J2993" s="238">
        <f>'MT_Permitted Sources'!U785</f>
        <v>0</v>
      </c>
    </row>
    <row r="2994" spans="1:10" s="226" customFormat="1" x14ac:dyDescent="0.2">
      <c r="A2994" s="235" t="str">
        <f>'MT_Permitted Sources'!A786</f>
        <v>MTDEQ Permitted Sources</v>
      </c>
      <c r="B2994" s="226" t="str">
        <f>'MT_Permitted Sources'!B786</f>
        <v>30</v>
      </c>
      <c r="C2994" s="235" t="str">
        <f>'MT_Permitted Sources'!D786</f>
        <v>3008302</v>
      </c>
      <c r="D2994" s="235">
        <f>'MT_Permitted Sources'!L786</f>
        <v>31000205</v>
      </c>
      <c r="E2994" s="226" t="str">
        <f>'MT_Permitted Sources'!P786</f>
        <v>Natural Gas Production, Flares</v>
      </c>
      <c r="F2994" s="238">
        <f>'MT_Permitted Sources'!Q786</f>
        <v>0.16837991058068844</v>
      </c>
      <c r="G2994" s="238">
        <f>'MT_Permitted Sources'!R786</f>
        <v>5.6382922873289892E-3</v>
      </c>
      <c r="H2994" s="238">
        <f>'MT_Permitted Sources'!S786</f>
        <v>0.16837991058068844</v>
      </c>
      <c r="I2994" s="238">
        <f>'MT_Permitted Sources'!T786</f>
        <v>1.1532870587718385E-3</v>
      </c>
      <c r="J2994" s="238">
        <f>'MT_Permitted Sources'!U786</f>
        <v>1.2942443659550633E-2</v>
      </c>
    </row>
    <row r="2995" spans="1:10" s="226" customFormat="1" x14ac:dyDescent="0.2">
      <c r="A2995" s="235" t="str">
        <f>'MT_Permitted Sources'!A787</f>
        <v>MTDEQ Permitted Sources</v>
      </c>
      <c r="B2995" s="226" t="str">
        <f>'MT_Permitted Sources'!B787</f>
        <v>30</v>
      </c>
      <c r="C2995" s="235" t="str">
        <f>'MT_Permitted Sources'!D787</f>
        <v>3008302</v>
      </c>
      <c r="D2995" s="235">
        <f>'MT_Permitted Sources'!L787</f>
        <v>40301012</v>
      </c>
      <c r="E2995" s="226" t="str">
        <f>'MT_Permitted Sources'!P787</f>
        <v>Permitted Tank Losses</v>
      </c>
      <c r="F2995" s="238">
        <f>'MT_Permitted Sources'!Q787</f>
        <v>0</v>
      </c>
      <c r="G2995" s="238">
        <f>'MT_Permitted Sources'!R787</f>
        <v>6.189307215408868E-2</v>
      </c>
      <c r="H2995" s="238">
        <f>'MT_Permitted Sources'!S787</f>
        <v>0</v>
      </c>
      <c r="I2995" s="238">
        <f>'MT_Permitted Sources'!T787</f>
        <v>0</v>
      </c>
      <c r="J2995" s="238">
        <f>'MT_Permitted Sources'!U787</f>
        <v>0</v>
      </c>
    </row>
    <row r="2996" spans="1:10" s="226" customFormat="1" x14ac:dyDescent="0.2">
      <c r="A2996" s="235" t="str">
        <f>'MT_Permitted Sources'!A788</f>
        <v>MTDEQ Permitted Sources</v>
      </c>
      <c r="B2996" s="226" t="str">
        <f>'MT_Permitted Sources'!B788</f>
        <v>30</v>
      </c>
      <c r="C2996" s="235" t="str">
        <f>'MT_Permitted Sources'!D788</f>
        <v>3008302</v>
      </c>
      <c r="D2996" s="235">
        <f>'MT_Permitted Sources'!L788</f>
        <v>20200253</v>
      </c>
      <c r="E2996" s="226" t="str">
        <f>'MT_Permitted Sources'!P788</f>
        <v>Compressor Engines</v>
      </c>
      <c r="F2996" s="238">
        <f>'MT_Permitted Sources'!Q788</f>
        <v>1.2909126477852781</v>
      </c>
      <c r="G2996" s="238">
        <f>'MT_Permitted Sources'!R788</f>
        <v>1.7960523795273433</v>
      </c>
      <c r="H2996" s="238">
        <f>'MT_Permitted Sources'!S788</f>
        <v>2.0766855638284909</v>
      </c>
      <c r="I2996" s="238">
        <f>'MT_Permitted Sources'!T788</f>
        <v>2.8191461436644946E-3</v>
      </c>
      <c r="J2996" s="238">
        <f>'MT_Permitted Sources'!U788</f>
        <v>5.6126636860229479E-2</v>
      </c>
    </row>
    <row r="2997" spans="1:10" s="226" customFormat="1" x14ac:dyDescent="0.2">
      <c r="A2997" s="235" t="str">
        <f>'MT_Permitted Sources'!A789</f>
        <v>MTDEQ Permitted Sources</v>
      </c>
      <c r="B2997" s="226" t="str">
        <f>'MT_Permitted Sources'!B789</f>
        <v>30</v>
      </c>
      <c r="C2997" s="235" t="str">
        <f>'MT_Permitted Sources'!D789</f>
        <v>3008302</v>
      </c>
      <c r="D2997" s="235">
        <f>'MT_Permitted Sources'!L789</f>
        <v>31000205</v>
      </c>
      <c r="E2997" s="226" t="str">
        <f>'MT_Permitted Sources'!P789</f>
        <v>Natural Gas Production, Flares</v>
      </c>
      <c r="F2997" s="238">
        <f>'MT_Permitted Sources'!Q789</f>
        <v>0.3940397450803782</v>
      </c>
      <c r="G2997" s="238">
        <f>'MT_Permitted Sources'!R789</f>
        <v>1.0180961868824732</v>
      </c>
      <c r="H2997" s="238">
        <f>'MT_Permitted Sources'!S789</f>
        <v>0.78859206218687716</v>
      </c>
      <c r="I2997" s="238">
        <f>'MT_Permitted Sources'!T789</f>
        <v>1.1532870587718385E-3</v>
      </c>
      <c r="J2997" s="238">
        <f>'MT_Permitted Sources'!U789</f>
        <v>1.0635869542006956E-2</v>
      </c>
    </row>
    <row r="2998" spans="1:10" s="226" customFormat="1" x14ac:dyDescent="0.2">
      <c r="A2998" s="235" t="str">
        <f>'MT_Permitted Sources'!A790</f>
        <v>MTDEQ Permitted Sources</v>
      </c>
      <c r="B2998" s="226" t="str">
        <f>'MT_Permitted Sources'!B790</f>
        <v>30</v>
      </c>
      <c r="C2998" s="235" t="str">
        <f>'MT_Permitted Sources'!D790</f>
        <v>3008302</v>
      </c>
      <c r="D2998" s="235">
        <f>'MT_Permitted Sources'!L790</f>
        <v>31000205</v>
      </c>
      <c r="E2998" s="226" t="str">
        <f>'MT_Permitted Sources'!P790</f>
        <v>Natural Gas Production, Flares</v>
      </c>
      <c r="F2998" s="238">
        <f>'MT_Permitted Sources'!Q790</f>
        <v>0.18452592940349416</v>
      </c>
      <c r="G2998" s="238">
        <f>'MT_Permitted Sources'!R790</f>
        <v>0.58715125592139605</v>
      </c>
      <c r="H2998" s="238">
        <f>'MT_Permitted Sources'!S790</f>
        <v>0.36879557279392794</v>
      </c>
      <c r="I2998" s="238">
        <f>'MT_Permitted Sources'!T790</f>
        <v>0</v>
      </c>
      <c r="J2998" s="238">
        <f>'MT_Permitted Sources'!U790</f>
        <v>0</v>
      </c>
    </row>
    <row r="2999" spans="1:10" s="226" customFormat="1" x14ac:dyDescent="0.2">
      <c r="A2999" s="235" t="str">
        <f>'MT_Permitted Sources'!A791</f>
        <v>MTDEQ Permitted Sources</v>
      </c>
      <c r="B2999" s="226" t="str">
        <f>'MT_Permitted Sources'!B791</f>
        <v>30</v>
      </c>
      <c r="C2999" s="235" t="str">
        <f>'MT_Permitted Sources'!D791</f>
        <v>3008302</v>
      </c>
      <c r="D2999" s="235">
        <f>'MT_Permitted Sources'!L791</f>
        <v>31000207</v>
      </c>
      <c r="E2999" s="226" t="str">
        <f>'MT_Permitted Sources'!P791</f>
        <v>Permitted Fugitives</v>
      </c>
      <c r="F2999" s="238">
        <f>'MT_Permitted Sources'!Q791</f>
        <v>0</v>
      </c>
      <c r="G2999" s="238">
        <f>'MT_Permitted Sources'!R791</f>
        <v>0.32535509358018871</v>
      </c>
      <c r="H2999" s="238">
        <f>'MT_Permitted Sources'!S791</f>
        <v>0</v>
      </c>
      <c r="I2999" s="238">
        <f>'MT_Permitted Sources'!T791</f>
        <v>0</v>
      </c>
      <c r="J2999" s="238">
        <f>'MT_Permitted Sources'!U791</f>
        <v>0</v>
      </c>
    </row>
    <row r="3000" spans="1:10" s="226" customFormat="1" x14ac:dyDescent="0.2">
      <c r="A3000" s="235" t="str">
        <f>'MT_Permitted Sources'!A792</f>
        <v>MTDEQ Permitted Sources</v>
      </c>
      <c r="B3000" s="226" t="str">
        <f>'MT_Permitted Sources'!B792</f>
        <v>30</v>
      </c>
      <c r="C3000" s="235" t="str">
        <f>'MT_Permitted Sources'!D792</f>
        <v>3008302</v>
      </c>
      <c r="D3000" s="235">
        <f>'MT_Permitted Sources'!L792</f>
        <v>31000207</v>
      </c>
      <c r="E3000" s="226" t="str">
        <f>'MT_Permitted Sources'!P792</f>
        <v>Permitted Fugitives</v>
      </c>
      <c r="F3000" s="238">
        <f>'MT_Permitted Sources'!Q792</f>
        <v>0</v>
      </c>
      <c r="G3000" s="238">
        <f>'MT_Permitted Sources'!R792</f>
        <v>1.2005718281814839</v>
      </c>
      <c r="H3000" s="238">
        <f>'MT_Permitted Sources'!S792</f>
        <v>0</v>
      </c>
      <c r="I3000" s="238">
        <f>'MT_Permitted Sources'!T792</f>
        <v>0</v>
      </c>
      <c r="J3000" s="238">
        <f>'MT_Permitted Sources'!U792</f>
        <v>0</v>
      </c>
    </row>
    <row r="3001" spans="1:10" s="226" customFormat="1" x14ac:dyDescent="0.2">
      <c r="A3001" s="235" t="str">
        <f>'MT_Permitted Sources'!A793</f>
        <v>MTDEQ Permitted Sources</v>
      </c>
      <c r="B3001" s="226" t="str">
        <f>'MT_Permitted Sources'!B793</f>
        <v>30</v>
      </c>
      <c r="C3001" s="235" t="str">
        <f>'MT_Permitted Sources'!D793</f>
        <v>3008302</v>
      </c>
      <c r="D3001" s="235">
        <f>'MT_Permitted Sources'!L793</f>
        <v>31000205</v>
      </c>
      <c r="E3001" s="226" t="str">
        <f>'MT_Permitted Sources'!P793</f>
        <v>Natural Gas Production, Flares</v>
      </c>
      <c r="F3001" s="238">
        <f>'MT_Permitted Sources'!Q793</f>
        <v>0.16748290953497702</v>
      </c>
      <c r="G3001" s="238">
        <f>'MT_Permitted Sources'!R793</f>
        <v>5.6382922873289892E-3</v>
      </c>
      <c r="H3001" s="238">
        <f>'MT_Permitted Sources'!S793</f>
        <v>0.16748290953497702</v>
      </c>
      <c r="I3001" s="238">
        <f>'MT_Permitted Sources'!T793</f>
        <v>1.1532870587718385E-3</v>
      </c>
      <c r="J3001" s="238">
        <f>'MT_Permitted Sources'!U793</f>
        <v>1.281430065302043E-2</v>
      </c>
    </row>
    <row r="3002" spans="1:10" s="226" customFormat="1" x14ac:dyDescent="0.2">
      <c r="A3002" s="235" t="str">
        <f>'MT_Permitted Sources'!A794</f>
        <v>MTDEQ Permitted Sources</v>
      </c>
      <c r="B3002" s="226" t="str">
        <f>'MT_Permitted Sources'!B794</f>
        <v>30</v>
      </c>
      <c r="C3002" s="235" t="str">
        <f>'MT_Permitted Sources'!D794</f>
        <v>3008302</v>
      </c>
      <c r="D3002" s="235">
        <f>'MT_Permitted Sources'!L794</f>
        <v>40301012</v>
      </c>
      <c r="E3002" s="226" t="str">
        <f>'MT_Permitted Sources'!P794</f>
        <v>Permitted Tank Losses</v>
      </c>
      <c r="F3002" s="238">
        <f>'MT_Permitted Sources'!Q794</f>
        <v>0</v>
      </c>
      <c r="G3002" s="238">
        <f>'MT_Permitted Sources'!R794</f>
        <v>0.95594682871532399</v>
      </c>
      <c r="H3002" s="238">
        <f>'MT_Permitted Sources'!S794</f>
        <v>0</v>
      </c>
      <c r="I3002" s="238">
        <f>'MT_Permitted Sources'!T794</f>
        <v>0</v>
      </c>
      <c r="J3002" s="238">
        <f>'MT_Permitted Sources'!U794</f>
        <v>0</v>
      </c>
    </row>
    <row r="3003" spans="1:10" s="226" customFormat="1" x14ac:dyDescent="0.2">
      <c r="A3003" s="235" t="str">
        <f>'MT_Permitted Sources'!A795</f>
        <v>MTDEQ Permitted Sources</v>
      </c>
      <c r="B3003" s="226" t="str">
        <f>'MT_Permitted Sources'!B795</f>
        <v>30</v>
      </c>
      <c r="C3003" s="235" t="str">
        <f>'MT_Permitted Sources'!D795</f>
        <v>3008302</v>
      </c>
      <c r="D3003" s="235">
        <f>'MT_Permitted Sources'!L795</f>
        <v>20200253</v>
      </c>
      <c r="E3003" s="226" t="str">
        <f>'MT_Permitted Sources'!P795</f>
        <v>Compressor Engines</v>
      </c>
      <c r="F3003" s="238">
        <f>'MT_Permitted Sources'!Q795</f>
        <v>1.2838647824261169</v>
      </c>
      <c r="G3003" s="238">
        <f>'MT_Permitted Sources'!R795</f>
        <v>1.7861853680245177</v>
      </c>
      <c r="H3003" s="238">
        <f>'MT_Permitted Sources'!S795</f>
        <v>2.0652808362473025</v>
      </c>
      <c r="I3003" s="238">
        <f>'MT_Permitted Sources'!T795</f>
        <v>2.8191461436644946E-3</v>
      </c>
      <c r="J3003" s="238">
        <f>'MT_Permitted Sources'!U795</f>
        <v>5.587035084716907E-2</v>
      </c>
    </row>
    <row r="3004" spans="1:10" s="226" customFormat="1" x14ac:dyDescent="0.2">
      <c r="A3004" s="235" t="str">
        <f>'MT_Permitted Sources'!A796</f>
        <v>MTDEQ Permitted Sources</v>
      </c>
      <c r="B3004" s="226" t="str">
        <f>'MT_Permitted Sources'!B796</f>
        <v>30</v>
      </c>
      <c r="C3004" s="235" t="str">
        <f>'MT_Permitted Sources'!D796</f>
        <v>3008302</v>
      </c>
      <c r="D3004" s="235">
        <f>'MT_Permitted Sources'!L796</f>
        <v>31000205</v>
      </c>
      <c r="E3004" s="226" t="str">
        <f>'MT_Permitted Sources'!P796</f>
        <v>Natural Gas Production, Flares</v>
      </c>
      <c r="F3004" s="238">
        <f>'MT_Permitted Sources'!Q796</f>
        <v>0.39186131396936474</v>
      </c>
      <c r="G3004" s="238">
        <f>'MT_Permitted Sources'!R796</f>
        <v>1.0125860376016744</v>
      </c>
      <c r="H3004" s="238">
        <f>'MT_Permitted Sources'!S796</f>
        <v>0.78423519996485025</v>
      </c>
      <c r="I3004" s="238">
        <f>'MT_Permitted Sources'!T796</f>
        <v>1.1532870587718385E-3</v>
      </c>
      <c r="J3004" s="238">
        <f>'MT_Permitted Sources'!U796</f>
        <v>1.0635869542006956E-2</v>
      </c>
    </row>
    <row r="3005" spans="1:10" s="226" customFormat="1" x14ac:dyDescent="0.2">
      <c r="A3005" s="235" t="str">
        <f>'MT_Permitted Sources'!A797</f>
        <v>MTDEQ Permitted Sources</v>
      </c>
      <c r="B3005" s="226" t="str">
        <f>'MT_Permitted Sources'!B797</f>
        <v>30</v>
      </c>
      <c r="C3005" s="235" t="str">
        <f>'MT_Permitted Sources'!D797</f>
        <v>3008302</v>
      </c>
      <c r="D3005" s="235">
        <f>'MT_Permitted Sources'!L797</f>
        <v>31000205</v>
      </c>
      <c r="E3005" s="226" t="str">
        <f>'MT_Permitted Sources'!P797</f>
        <v>Natural Gas Production, Flares</v>
      </c>
      <c r="F3005" s="238">
        <f>'MT_Permitted Sources'!Q797</f>
        <v>0.18452592940349416</v>
      </c>
      <c r="G3005" s="238">
        <f>'MT_Permitted Sources'!R797</f>
        <v>0.58715125592139605</v>
      </c>
      <c r="H3005" s="238">
        <f>'MT_Permitted Sources'!S797</f>
        <v>0.36879557279392794</v>
      </c>
      <c r="I3005" s="238">
        <f>'MT_Permitted Sources'!T797</f>
        <v>0</v>
      </c>
      <c r="J3005" s="238">
        <f>'MT_Permitted Sources'!U797</f>
        <v>0</v>
      </c>
    </row>
    <row r="3006" spans="1:10" s="226" customFormat="1" x14ac:dyDescent="0.2">
      <c r="A3006" s="235" t="str">
        <f>'MT_Permitted Sources'!A798</f>
        <v>MTDEQ Permitted Sources</v>
      </c>
      <c r="B3006" s="226" t="str">
        <f>'MT_Permitted Sources'!B798</f>
        <v>30</v>
      </c>
      <c r="C3006" s="235" t="str">
        <f>'MT_Permitted Sources'!D798</f>
        <v>3008302</v>
      </c>
      <c r="D3006" s="235">
        <f>'MT_Permitted Sources'!L798</f>
        <v>31000207</v>
      </c>
      <c r="E3006" s="226" t="str">
        <f>'MT_Permitted Sources'!P798</f>
        <v>Permitted Fugitives</v>
      </c>
      <c r="F3006" s="238">
        <f>'MT_Permitted Sources'!Q798</f>
        <v>0</v>
      </c>
      <c r="G3006" s="238">
        <f>'MT_Permitted Sources'!R798</f>
        <v>0</v>
      </c>
      <c r="H3006" s="238">
        <f>'MT_Permitted Sources'!S798</f>
        <v>0</v>
      </c>
      <c r="I3006" s="238">
        <f>'MT_Permitted Sources'!T798</f>
        <v>0</v>
      </c>
      <c r="J3006" s="238">
        <f>'MT_Permitted Sources'!U798</f>
        <v>0</v>
      </c>
    </row>
    <row r="3007" spans="1:10" s="226" customFormat="1" x14ac:dyDescent="0.2">
      <c r="A3007" s="235" t="str">
        <f>'MT_Permitted Sources'!A799</f>
        <v>MTDEQ Permitted Sources</v>
      </c>
      <c r="B3007" s="226" t="str">
        <f>'MT_Permitted Sources'!B799</f>
        <v>30</v>
      </c>
      <c r="C3007" s="235" t="str">
        <f>'MT_Permitted Sources'!D799</f>
        <v>3008302</v>
      </c>
      <c r="D3007" s="235">
        <f>'MT_Permitted Sources'!L799</f>
        <v>31000207</v>
      </c>
      <c r="E3007" s="226" t="str">
        <f>'MT_Permitted Sources'!P799</f>
        <v>Permitted Fugitives</v>
      </c>
      <c r="F3007" s="238">
        <f>'MT_Permitted Sources'!Q799</f>
        <v>0</v>
      </c>
      <c r="G3007" s="238">
        <f>'MT_Permitted Sources'!R799</f>
        <v>0.60714156494010796</v>
      </c>
      <c r="H3007" s="238">
        <f>'MT_Permitted Sources'!S799</f>
        <v>0</v>
      </c>
      <c r="I3007" s="238">
        <f>'MT_Permitted Sources'!T799</f>
        <v>0</v>
      </c>
      <c r="J3007" s="238">
        <f>'MT_Permitted Sources'!U799</f>
        <v>0</v>
      </c>
    </row>
    <row r="3008" spans="1:10" s="226" customFormat="1" x14ac:dyDescent="0.2">
      <c r="A3008" s="235" t="str">
        <f>'MT_Permitted Sources'!A800</f>
        <v>MTDEQ Permitted Sources</v>
      </c>
      <c r="B3008" s="226" t="str">
        <f>'MT_Permitted Sources'!B800</f>
        <v>30</v>
      </c>
      <c r="C3008" s="235" t="str">
        <f>'MT_Permitted Sources'!D800</f>
        <v>3008302</v>
      </c>
      <c r="D3008" s="235">
        <f>'MT_Permitted Sources'!L800</f>
        <v>31000205</v>
      </c>
      <c r="E3008" s="226" t="str">
        <f>'MT_Permitted Sources'!P800</f>
        <v>Natural Gas Production, Flares</v>
      </c>
      <c r="F3008" s="238">
        <f>'MT_Permitted Sources'!Q800</f>
        <v>0.15133689071217127</v>
      </c>
      <c r="G3008" s="238">
        <f>'MT_Permitted Sources'!R800</f>
        <v>4.9975772546779675E-3</v>
      </c>
      <c r="H3008" s="238">
        <f>'MT_Permitted Sources'!S800</f>
        <v>0.15133689071217127</v>
      </c>
      <c r="I3008" s="238">
        <f>'MT_Permitted Sources'!T800</f>
        <v>1.0251440522416344E-3</v>
      </c>
      <c r="J3008" s="238">
        <f>'MT_Permitted Sources'!U800</f>
        <v>1.1661013594248591E-2</v>
      </c>
    </row>
    <row r="3009" spans="1:10" s="226" customFormat="1" x14ac:dyDescent="0.2">
      <c r="A3009" s="235" t="str">
        <f>'MT_Permitted Sources'!A801</f>
        <v>MTDEQ Permitted Sources</v>
      </c>
      <c r="B3009" s="226" t="str">
        <f>'MT_Permitted Sources'!B801</f>
        <v>30</v>
      </c>
      <c r="C3009" s="235" t="str">
        <f>'MT_Permitted Sources'!D801</f>
        <v>3008302</v>
      </c>
      <c r="D3009" s="235">
        <f>'MT_Permitted Sources'!L801</f>
        <v>40301012</v>
      </c>
      <c r="E3009" s="226" t="str">
        <f>'MT_Permitted Sources'!P801</f>
        <v>Permitted Tank Losses</v>
      </c>
      <c r="F3009" s="238">
        <f>'MT_Permitted Sources'!Q801</f>
        <v>0</v>
      </c>
      <c r="G3009" s="238">
        <f>'MT_Permitted Sources'!R801</f>
        <v>0.48348356363846084</v>
      </c>
      <c r="H3009" s="238">
        <f>'MT_Permitted Sources'!S801</f>
        <v>0</v>
      </c>
      <c r="I3009" s="238">
        <f>'MT_Permitted Sources'!T801</f>
        <v>0</v>
      </c>
      <c r="J3009" s="238">
        <f>'MT_Permitted Sources'!U801</f>
        <v>0</v>
      </c>
    </row>
    <row r="3010" spans="1:10" s="226" customFormat="1" x14ac:dyDescent="0.2">
      <c r="A3010" s="235" t="str">
        <f>'MT_Permitted Sources'!A802</f>
        <v>MTDEQ Permitted Sources</v>
      </c>
      <c r="B3010" s="226" t="str">
        <f>'MT_Permitted Sources'!B802</f>
        <v>30</v>
      </c>
      <c r="C3010" s="235" t="str">
        <f>'MT_Permitted Sources'!D802</f>
        <v>3008302</v>
      </c>
      <c r="D3010" s="235">
        <f>'MT_Permitted Sources'!L802</f>
        <v>20200253</v>
      </c>
      <c r="E3010" s="226" t="str">
        <f>'MT_Permitted Sources'!P802</f>
        <v>Compressor Engines</v>
      </c>
      <c r="F3010" s="238">
        <f>'MT_Permitted Sources'!Q802</f>
        <v>1.1600786381179395</v>
      </c>
      <c r="G3010" s="238">
        <f>'MT_Permitted Sources'!R802</f>
        <v>1.4122640749693816</v>
      </c>
      <c r="H3010" s="238">
        <f>'MT_Permitted Sources'!S802</f>
        <v>1.6139611672479233</v>
      </c>
      <c r="I3010" s="238">
        <f>'MT_Permitted Sources'!T802</f>
        <v>2.5628601306040858E-3</v>
      </c>
      <c r="J3010" s="238">
        <f>'MT_Permitted Sources'!U802</f>
        <v>5.0488344572900488E-2</v>
      </c>
    </row>
    <row r="3011" spans="1:10" s="226" customFormat="1" x14ac:dyDescent="0.2">
      <c r="A3011" s="235" t="str">
        <f>'MT_Permitted Sources'!A803</f>
        <v>MTDEQ Permitted Sources</v>
      </c>
      <c r="B3011" s="226" t="str">
        <f>'MT_Permitted Sources'!B803</f>
        <v>30</v>
      </c>
      <c r="C3011" s="235" t="str">
        <f>'MT_Permitted Sources'!D803</f>
        <v>3008302</v>
      </c>
      <c r="D3011" s="235">
        <f>'MT_Permitted Sources'!L803</f>
        <v>20200253</v>
      </c>
      <c r="E3011" s="226" t="str">
        <f>'MT_Permitted Sources'!P803</f>
        <v>Compressor Engines</v>
      </c>
      <c r="F3011" s="238">
        <f>'MT_Permitted Sources'!Q803</f>
        <v>0.57997524755570462</v>
      </c>
      <c r="G3011" s="238">
        <f>'MT_Permitted Sources'!R803</f>
        <v>0.70606796598142574</v>
      </c>
      <c r="H3011" s="238">
        <f>'MT_Permitted Sources'!S803</f>
        <v>0.80704465512722667</v>
      </c>
      <c r="I3011" s="238">
        <f>'MT_Permitted Sources'!T803</f>
        <v>1.2814300653020429E-3</v>
      </c>
      <c r="J3011" s="238">
        <f>'MT_Permitted Sources'!U803</f>
        <v>2.5244172286450244E-2</v>
      </c>
    </row>
    <row r="3012" spans="1:10" s="226" customFormat="1" x14ac:dyDescent="0.2">
      <c r="A3012" s="235" t="str">
        <f>'MT_Permitted Sources'!A804</f>
        <v>MTDEQ Permitted Sources</v>
      </c>
      <c r="B3012" s="226" t="str">
        <f>'MT_Permitted Sources'!B804</f>
        <v>30</v>
      </c>
      <c r="C3012" s="235" t="str">
        <f>'MT_Permitted Sources'!D804</f>
        <v>3008302</v>
      </c>
      <c r="D3012" s="235">
        <f>'MT_Permitted Sources'!L804</f>
        <v>31000205</v>
      </c>
      <c r="E3012" s="226" t="str">
        <f>'MT_Permitted Sources'!P804</f>
        <v>Natural Gas Production, Flares</v>
      </c>
      <c r="F3012" s="238">
        <f>'MT_Permitted Sources'!Q804</f>
        <v>0.36161956442823651</v>
      </c>
      <c r="G3012" s="238">
        <f>'MT_Permitted Sources'!R804</f>
        <v>1.8196306927289012E-2</v>
      </c>
      <c r="H3012" s="238">
        <f>'MT_Permitted Sources'!S804</f>
        <v>0.70260810480511016</v>
      </c>
      <c r="I3012" s="238">
        <f>'MT_Permitted Sources'!T804</f>
        <v>1.0251440522416344E-3</v>
      </c>
      <c r="J3012" s="238">
        <f>'MT_Permitted Sources'!U804</f>
        <v>9.6107254897653226E-3</v>
      </c>
    </row>
    <row r="3013" spans="1:10" s="226" customFormat="1" x14ac:dyDescent="0.2">
      <c r="A3013" s="235" t="str">
        <f>'MT_Permitted Sources'!A805</f>
        <v>MTDEQ Permitted Sources</v>
      </c>
      <c r="B3013" s="226" t="str">
        <f>'MT_Permitted Sources'!B805</f>
        <v>30</v>
      </c>
      <c r="C3013" s="235" t="str">
        <f>'MT_Permitted Sources'!D805</f>
        <v>3008302</v>
      </c>
      <c r="D3013" s="235">
        <f>'MT_Permitted Sources'!L805</f>
        <v>31000205</v>
      </c>
      <c r="E3013" s="226" t="str">
        <f>'MT_Permitted Sources'!P805</f>
        <v>Natural Gas Production, Flares</v>
      </c>
      <c r="F3013" s="238">
        <f>'MT_Permitted Sources'!Q805</f>
        <v>0.18452592940349416</v>
      </c>
      <c r="G3013" s="238">
        <f>'MT_Permitted Sources'!R805</f>
        <v>0.58715125592139605</v>
      </c>
      <c r="H3013" s="238">
        <f>'MT_Permitted Sources'!S805</f>
        <v>0.36879557279392794</v>
      </c>
      <c r="I3013" s="238">
        <f>'MT_Permitted Sources'!T805</f>
        <v>0</v>
      </c>
      <c r="J3013" s="238">
        <f>'MT_Permitted Sources'!U805</f>
        <v>0</v>
      </c>
    </row>
    <row r="3014" spans="1:10" s="226" customFormat="1" x14ac:dyDescent="0.2">
      <c r="A3014" s="235" t="str">
        <f>'MT_Permitted Sources'!A806</f>
        <v>MTDEQ Permitted Sources</v>
      </c>
      <c r="B3014" s="226" t="str">
        <f>'MT_Permitted Sources'!B806</f>
        <v>30</v>
      </c>
      <c r="C3014" s="235" t="str">
        <f>'MT_Permitted Sources'!D806</f>
        <v>3008302</v>
      </c>
      <c r="D3014" s="235">
        <f>'MT_Permitted Sources'!L806</f>
        <v>31000207</v>
      </c>
      <c r="E3014" s="226" t="str">
        <f>'MT_Permitted Sources'!P806</f>
        <v>Permitted Fugitives</v>
      </c>
      <c r="F3014" s="238">
        <f>'MT_Permitted Sources'!Q806</f>
        <v>0</v>
      </c>
      <c r="G3014" s="238">
        <f>'MT_Permitted Sources'!R806</f>
        <v>0</v>
      </c>
      <c r="H3014" s="238">
        <f>'MT_Permitted Sources'!S806</f>
        <v>0</v>
      </c>
      <c r="I3014" s="238">
        <f>'MT_Permitted Sources'!T806</f>
        <v>0</v>
      </c>
      <c r="J3014" s="238">
        <f>'MT_Permitted Sources'!U806</f>
        <v>0</v>
      </c>
    </row>
    <row r="3015" spans="1:10" s="226" customFormat="1" x14ac:dyDescent="0.2">
      <c r="A3015" s="235" t="str">
        <f>'MT_Permitted Sources'!A807</f>
        <v>MTDEQ Permitted Sources</v>
      </c>
      <c r="B3015" s="226" t="str">
        <f>'MT_Permitted Sources'!B807</f>
        <v>30</v>
      </c>
      <c r="C3015" s="235" t="str">
        <f>'MT_Permitted Sources'!D807</f>
        <v>3008302</v>
      </c>
      <c r="D3015" s="235">
        <f>'MT_Permitted Sources'!L807</f>
        <v>31000207</v>
      </c>
      <c r="E3015" s="226" t="str">
        <f>'MT_Permitted Sources'!P807</f>
        <v>Permitted Fugitives</v>
      </c>
      <c r="F3015" s="238">
        <f>'MT_Permitted Sources'!Q807</f>
        <v>0</v>
      </c>
      <c r="G3015" s="238">
        <f>'MT_Permitted Sources'!R807</f>
        <v>0.36623271266332386</v>
      </c>
      <c r="H3015" s="238">
        <f>'MT_Permitted Sources'!S807</f>
        <v>0</v>
      </c>
      <c r="I3015" s="238">
        <f>'MT_Permitted Sources'!T807</f>
        <v>0</v>
      </c>
      <c r="J3015" s="238">
        <f>'MT_Permitted Sources'!U807</f>
        <v>0</v>
      </c>
    </row>
    <row r="3016" spans="1:10" s="226" customFormat="1" x14ac:dyDescent="0.2">
      <c r="A3016" s="235" t="str">
        <f>'MT_Permitted Sources'!A808</f>
        <v>MTDEQ Permitted Sources</v>
      </c>
      <c r="B3016" s="226" t="str">
        <f>'MT_Permitted Sources'!B808</f>
        <v>30</v>
      </c>
      <c r="C3016" s="235" t="str">
        <f>'MT_Permitted Sources'!D808</f>
        <v>3008302</v>
      </c>
      <c r="D3016" s="235">
        <f>'MT_Permitted Sources'!L808</f>
        <v>31000205</v>
      </c>
      <c r="E3016" s="226" t="str">
        <f>'MT_Permitted Sources'!P808</f>
        <v>Natural Gas Production, Flares</v>
      </c>
      <c r="F3016" s="238">
        <f>'MT_Permitted Sources'!Q808</f>
        <v>0.16786733855456765</v>
      </c>
      <c r="G3016" s="238">
        <f>'MT_Permitted Sources'!R808</f>
        <v>5.6382922873289892E-3</v>
      </c>
      <c r="H3016" s="238">
        <f>'MT_Permitted Sources'!S808</f>
        <v>0.16786733855456765</v>
      </c>
      <c r="I3016" s="238">
        <f>'MT_Permitted Sources'!T808</f>
        <v>1.1532870587718385E-3</v>
      </c>
      <c r="J3016" s="238">
        <f>'MT_Permitted Sources'!U808</f>
        <v>1.281430065302043E-2</v>
      </c>
    </row>
    <row r="3017" spans="1:10" s="226" customFormat="1" x14ac:dyDescent="0.2">
      <c r="A3017" s="235" t="str">
        <f>'MT_Permitted Sources'!A809</f>
        <v>MTDEQ Permitted Sources</v>
      </c>
      <c r="B3017" s="226" t="str">
        <f>'MT_Permitted Sources'!B809</f>
        <v>30</v>
      </c>
      <c r="C3017" s="235" t="str">
        <f>'MT_Permitted Sources'!D809</f>
        <v>3008302</v>
      </c>
      <c r="D3017" s="235">
        <f>'MT_Permitted Sources'!L809</f>
        <v>40301012</v>
      </c>
      <c r="E3017" s="226" t="str">
        <f>'MT_Permitted Sources'!P809</f>
        <v>Permitted Tank Losses</v>
      </c>
      <c r="F3017" s="238">
        <f>'MT_Permitted Sources'!Q809</f>
        <v>0</v>
      </c>
      <c r="G3017" s="238">
        <f>'MT_Permitted Sources'!R809</f>
        <v>0.29165348286274495</v>
      </c>
      <c r="H3017" s="238">
        <f>'MT_Permitted Sources'!S809</f>
        <v>0</v>
      </c>
      <c r="I3017" s="238">
        <f>'MT_Permitted Sources'!T809</f>
        <v>0</v>
      </c>
      <c r="J3017" s="238">
        <f>'MT_Permitted Sources'!U809</f>
        <v>0</v>
      </c>
    </row>
    <row r="3018" spans="1:10" s="226" customFormat="1" x14ac:dyDescent="0.2">
      <c r="A3018" s="235" t="str">
        <f>'MT_Permitted Sources'!A810</f>
        <v>MTDEQ Permitted Sources</v>
      </c>
      <c r="B3018" s="226" t="str">
        <f>'MT_Permitted Sources'!B810</f>
        <v>30</v>
      </c>
      <c r="C3018" s="235" t="str">
        <f>'MT_Permitted Sources'!D810</f>
        <v>3008302</v>
      </c>
      <c r="D3018" s="235">
        <f>'MT_Permitted Sources'!L810</f>
        <v>20200253</v>
      </c>
      <c r="E3018" s="226" t="str">
        <f>'MT_Permitted Sources'!P810</f>
        <v>Compressor Engines</v>
      </c>
      <c r="F3018" s="238">
        <f>'MT_Permitted Sources'!Q810</f>
        <v>1.2873246436024324</v>
      </c>
      <c r="G3018" s="238">
        <f>'MT_Permitted Sources'!R810</f>
        <v>1.7911829452791956</v>
      </c>
      <c r="H3018" s="238">
        <f>'MT_Permitted Sources'!S810</f>
        <v>2.0710472715411621</v>
      </c>
      <c r="I3018" s="238">
        <f>'MT_Permitted Sources'!T810</f>
        <v>2.8191461436644946E-3</v>
      </c>
      <c r="J3018" s="238">
        <f>'MT_Permitted Sources'!U810</f>
        <v>5.5998493853699281E-2</v>
      </c>
    </row>
    <row r="3019" spans="1:10" s="226" customFormat="1" x14ac:dyDescent="0.2">
      <c r="A3019" s="235" t="str">
        <f>'MT_Permitted Sources'!A811</f>
        <v>MTDEQ Permitted Sources</v>
      </c>
      <c r="B3019" s="226" t="str">
        <f>'MT_Permitted Sources'!B811</f>
        <v>30</v>
      </c>
      <c r="C3019" s="235" t="str">
        <f>'MT_Permitted Sources'!D811</f>
        <v>3008302</v>
      </c>
      <c r="D3019" s="235">
        <f>'MT_Permitted Sources'!L811</f>
        <v>31000205</v>
      </c>
      <c r="E3019" s="226" t="str">
        <f>'MT_Permitted Sources'!P811</f>
        <v>Natural Gas Production, Flares</v>
      </c>
      <c r="F3019" s="238">
        <f>'MT_Permitted Sources'!Q811</f>
        <v>0.39288645802160632</v>
      </c>
      <c r="G3019" s="238">
        <f>'MT_Permitted Sources'!R811</f>
        <v>2.0118452025242074E-2</v>
      </c>
      <c r="H3019" s="238">
        <f>'MT_Permitted Sources'!S811</f>
        <v>0.78474777199097112</v>
      </c>
      <c r="I3019" s="238">
        <f>'MT_Permitted Sources'!T811</f>
        <v>1.1532870587718385E-3</v>
      </c>
      <c r="J3019" s="238">
        <f>'MT_Permitted Sources'!U811</f>
        <v>1.0635869542006956E-2</v>
      </c>
    </row>
    <row r="3020" spans="1:10" s="226" customFormat="1" x14ac:dyDescent="0.2">
      <c r="A3020" s="235" t="str">
        <f>'MT_Permitted Sources'!A812</f>
        <v>MTDEQ Permitted Sources</v>
      </c>
      <c r="B3020" s="226" t="str">
        <f>'MT_Permitted Sources'!B812</f>
        <v>30</v>
      </c>
      <c r="C3020" s="235" t="str">
        <f>'MT_Permitted Sources'!D812</f>
        <v>3008302</v>
      </c>
      <c r="D3020" s="235">
        <f>'MT_Permitted Sources'!L812</f>
        <v>31000205</v>
      </c>
      <c r="E3020" s="226" t="str">
        <f>'MT_Permitted Sources'!P812</f>
        <v>Natural Gas Production, Flares</v>
      </c>
      <c r="F3020" s="238">
        <f>'MT_Permitted Sources'!Q812</f>
        <v>0.18452592940349416</v>
      </c>
      <c r="G3020" s="238">
        <f>'MT_Permitted Sources'!R812</f>
        <v>0.58715125592139605</v>
      </c>
      <c r="H3020" s="238">
        <f>'MT_Permitted Sources'!S812</f>
        <v>0.36879557279392794</v>
      </c>
      <c r="I3020" s="238">
        <f>'MT_Permitted Sources'!T812</f>
        <v>0</v>
      </c>
      <c r="J3020" s="238">
        <f>'MT_Permitted Sources'!U812</f>
        <v>0</v>
      </c>
    </row>
    <row r="3021" spans="1:10" s="226" customFormat="1" x14ac:dyDescent="0.2">
      <c r="A3021" s="235" t="str">
        <f>'MT_Permitted Sources'!A813</f>
        <v>MTDEQ Permitted Sources</v>
      </c>
      <c r="B3021" s="226" t="str">
        <f>'MT_Permitted Sources'!B813</f>
        <v>30</v>
      </c>
      <c r="C3021" s="235" t="str">
        <f>'MT_Permitted Sources'!D813</f>
        <v>3008302</v>
      </c>
      <c r="D3021" s="235">
        <f>'MT_Permitted Sources'!L813</f>
        <v>31000207</v>
      </c>
      <c r="E3021" s="226" t="str">
        <f>'MT_Permitted Sources'!P813</f>
        <v>Permitted Fugitives</v>
      </c>
      <c r="F3021" s="238">
        <f>'MT_Permitted Sources'!Q813</f>
        <v>0</v>
      </c>
      <c r="G3021" s="238">
        <f>'MT_Permitted Sources'!R813</f>
        <v>0</v>
      </c>
      <c r="H3021" s="238">
        <f>'MT_Permitted Sources'!S813</f>
        <v>0</v>
      </c>
      <c r="I3021" s="238">
        <f>'MT_Permitted Sources'!T813</f>
        <v>0</v>
      </c>
      <c r="J3021" s="238">
        <f>'MT_Permitted Sources'!U813</f>
        <v>0</v>
      </c>
    </row>
    <row r="3022" spans="1:10" s="226" customFormat="1" x14ac:dyDescent="0.2">
      <c r="A3022" s="235" t="str">
        <f>'MT_Permitted Sources'!A814</f>
        <v>MTDEQ Permitted Sources</v>
      </c>
      <c r="B3022" s="226" t="str">
        <f>'MT_Permitted Sources'!B814</f>
        <v>30</v>
      </c>
      <c r="C3022" s="235" t="str">
        <f>'MT_Permitted Sources'!D814</f>
        <v>3008302</v>
      </c>
      <c r="D3022" s="235">
        <f>'MT_Permitted Sources'!L814</f>
        <v>20200253</v>
      </c>
      <c r="E3022" s="226" t="str">
        <f>'MT_Permitted Sources'!P814</f>
        <v>Compressor Engines</v>
      </c>
      <c r="F3022" s="238">
        <f>'MT_Permitted Sources'!Q814</f>
        <v>0.54447963474683803</v>
      </c>
      <c r="G3022" s="238">
        <f>'MT_Permitted Sources'!R814</f>
        <v>16.876946532054028</v>
      </c>
      <c r="H3022" s="238">
        <f>'MT_Permitted Sources'!S814</f>
        <v>2.1776622529742919</v>
      </c>
      <c r="I3022" s="238">
        <f>'MT_Permitted Sources'!T814</f>
        <v>5.4460777775336831E-2</v>
      </c>
      <c r="J3022" s="238">
        <f>'MT_Permitted Sources'!U814</f>
        <v>0.5988122695156447</v>
      </c>
    </row>
    <row r="3023" spans="1:10" s="226" customFormat="1" x14ac:dyDescent="0.2">
      <c r="A3023" s="235" t="str">
        <f>'MT_Permitted Sources'!A815</f>
        <v>MTDEQ Permitted Sources</v>
      </c>
      <c r="B3023" s="226" t="str">
        <f>'MT_Permitted Sources'!B815</f>
        <v>30</v>
      </c>
      <c r="C3023" s="235" t="str">
        <f>'MT_Permitted Sources'!D815</f>
        <v>3008302</v>
      </c>
      <c r="D3023" s="235">
        <f>'MT_Permitted Sources'!L815</f>
        <v>20200253</v>
      </c>
      <c r="E3023" s="226" t="str">
        <f>'MT_Permitted Sources'!P815</f>
        <v>Compressor Engines</v>
      </c>
      <c r="F3023" s="238">
        <f>'MT_Permitted Sources'!Q815</f>
        <v>4.4229840133965315</v>
      </c>
      <c r="G3023" s="238">
        <f>'MT_Permitted Sources'!R815</f>
        <v>17.139127123414823</v>
      </c>
      <c r="H3023" s="238">
        <f>'MT_Permitted Sources'!S815</f>
        <v>5.5287300167456639</v>
      </c>
      <c r="I3023" s="238">
        <f>'MT_Permitted Sources'!T815</f>
        <v>5.5229635814518049E-2</v>
      </c>
      <c r="J3023" s="238">
        <f>'MT_Permitted Sources'!U815</f>
        <v>0.60816670899234959</v>
      </c>
    </row>
    <row r="3024" spans="1:10" s="226" customFormat="1" x14ac:dyDescent="0.2">
      <c r="A3024" s="235" t="str">
        <f>'MT_Permitted Sources'!A816</f>
        <v>MTDEQ Permitted Sources</v>
      </c>
      <c r="B3024" s="226" t="str">
        <f>'MT_Permitted Sources'!B816</f>
        <v>30</v>
      </c>
      <c r="C3024" s="235" t="str">
        <f>'MT_Permitted Sources'!D816</f>
        <v>3008302</v>
      </c>
      <c r="D3024" s="235">
        <f>'MT_Permitted Sources'!L816</f>
        <v>20200253</v>
      </c>
      <c r="E3024" s="226" t="str">
        <f>'MT_Permitted Sources'!P816</f>
        <v>Compressor Engines</v>
      </c>
      <c r="F3024" s="238">
        <f>'MT_Permitted Sources'!Q816</f>
        <v>0</v>
      </c>
      <c r="G3024" s="238">
        <f>'MT_Permitted Sources'!R816</f>
        <v>0</v>
      </c>
      <c r="H3024" s="238">
        <f>'MT_Permitted Sources'!S816</f>
        <v>0</v>
      </c>
      <c r="I3024" s="238">
        <f>'MT_Permitted Sources'!T816</f>
        <v>0</v>
      </c>
      <c r="J3024" s="238">
        <f>'MT_Permitted Sources'!U816</f>
        <v>0</v>
      </c>
    </row>
    <row r="3025" spans="1:10" s="226" customFormat="1" x14ac:dyDescent="0.2">
      <c r="A3025" s="235" t="str">
        <f>'MT_Permitted Sources'!A817</f>
        <v>MTDEQ Permitted Sources</v>
      </c>
      <c r="B3025" s="226" t="str">
        <f>'MT_Permitted Sources'!B817</f>
        <v>30</v>
      </c>
      <c r="C3025" s="235" t="str">
        <f>'MT_Permitted Sources'!D817</f>
        <v>3008302</v>
      </c>
      <c r="D3025" s="235">
        <f>'MT_Permitted Sources'!L817</f>
        <v>40301012</v>
      </c>
      <c r="E3025" s="226" t="str">
        <f>'MT_Permitted Sources'!P817</f>
        <v>Permitted Tank Losses</v>
      </c>
      <c r="F3025" s="238">
        <f>'MT_Permitted Sources'!Q817</f>
        <v>0</v>
      </c>
      <c r="G3025" s="238">
        <f>'MT_Permitted Sources'!R817</f>
        <v>3.0869650273126212</v>
      </c>
      <c r="H3025" s="238">
        <f>'MT_Permitted Sources'!S817</f>
        <v>0</v>
      </c>
      <c r="I3025" s="238">
        <f>'MT_Permitted Sources'!T817</f>
        <v>0</v>
      </c>
      <c r="J3025" s="238">
        <f>'MT_Permitted Sources'!U817</f>
        <v>0</v>
      </c>
    </row>
    <row r="3026" spans="1:10" s="226" customFormat="1" x14ac:dyDescent="0.2">
      <c r="A3026" s="235" t="str">
        <f>'MT_Permitted Sources'!A818</f>
        <v>MTDEQ Permitted Sources</v>
      </c>
      <c r="B3026" s="226" t="str">
        <f>'MT_Permitted Sources'!B818</f>
        <v>30</v>
      </c>
      <c r="C3026" s="235" t="str">
        <f>'MT_Permitted Sources'!D818</f>
        <v>3008302</v>
      </c>
      <c r="D3026" s="235">
        <f>'MT_Permitted Sources'!L818</f>
        <v>40301012</v>
      </c>
      <c r="E3026" s="226" t="str">
        <f>'MT_Permitted Sources'!P818</f>
        <v>Permitted Tank Losses</v>
      </c>
      <c r="F3026" s="238">
        <f>'MT_Permitted Sources'!Q818</f>
        <v>0</v>
      </c>
      <c r="G3026" s="238">
        <f>'MT_Permitted Sources'!R818</f>
        <v>3.0869650273126212</v>
      </c>
      <c r="H3026" s="238">
        <f>'MT_Permitted Sources'!S818</f>
        <v>0</v>
      </c>
      <c r="I3026" s="238">
        <f>'MT_Permitted Sources'!T818</f>
        <v>0</v>
      </c>
      <c r="J3026" s="238">
        <f>'MT_Permitted Sources'!U818</f>
        <v>0</v>
      </c>
    </row>
    <row r="3027" spans="1:10" s="226" customFormat="1" x14ac:dyDescent="0.2">
      <c r="A3027" s="235" t="str">
        <f>'MT_Permitted Sources'!A819</f>
        <v>MTDEQ Permitted Sources</v>
      </c>
      <c r="B3027" s="226" t="str">
        <f>'MT_Permitted Sources'!B819</f>
        <v>30</v>
      </c>
      <c r="C3027" s="235" t="str">
        <f>'MT_Permitted Sources'!D819</f>
        <v>3008302</v>
      </c>
      <c r="D3027" s="235">
        <f>'MT_Permitted Sources'!L819</f>
        <v>10200603</v>
      </c>
      <c r="E3027" s="226" t="str">
        <f>'MT_Permitted Sources'!P819</f>
        <v>Process Heaters</v>
      </c>
      <c r="F3027" s="238">
        <f>'MT_Permitted Sources'!Q819</f>
        <v>0.11225327372045896</v>
      </c>
      <c r="G3027" s="238">
        <f>'MT_Permitted Sources'!R819</f>
        <v>0</v>
      </c>
      <c r="H3027" s="238">
        <f>'MT_Permitted Sources'!S819</f>
        <v>5.6126636860229479E-2</v>
      </c>
      <c r="I3027" s="238">
        <f>'MT_Permitted Sources'!T819</f>
        <v>0</v>
      </c>
      <c r="J3027" s="238">
        <f>'MT_Permitted Sources'!U819</f>
        <v>0</v>
      </c>
    </row>
    <row r="3028" spans="1:10" s="226" customFormat="1" x14ac:dyDescent="0.2">
      <c r="A3028" s="235" t="str">
        <f>'MT_Permitted Sources'!A820</f>
        <v>MTDEQ Permitted Sources</v>
      </c>
      <c r="B3028" s="226" t="str">
        <f>'MT_Permitted Sources'!B820</f>
        <v>30</v>
      </c>
      <c r="C3028" s="235" t="str">
        <f>'MT_Permitted Sources'!D820</f>
        <v>3008302</v>
      </c>
      <c r="D3028" s="235">
        <f>'MT_Permitted Sources'!L820</f>
        <v>31000207</v>
      </c>
      <c r="E3028" s="226" t="str">
        <f>'MT_Permitted Sources'!P820</f>
        <v>Permitted Fugitives</v>
      </c>
      <c r="F3028" s="238">
        <f>'MT_Permitted Sources'!Q820</f>
        <v>0</v>
      </c>
      <c r="G3028" s="238">
        <f>'MT_Permitted Sources'!R820</f>
        <v>1.3076993816407347</v>
      </c>
      <c r="H3028" s="238">
        <f>'MT_Permitted Sources'!S820</f>
        <v>0</v>
      </c>
      <c r="I3028" s="238">
        <f>'MT_Permitted Sources'!T820</f>
        <v>0</v>
      </c>
      <c r="J3028" s="238">
        <f>'MT_Permitted Sources'!U820</f>
        <v>0</v>
      </c>
    </row>
    <row r="3029" spans="1:10" s="226" customFormat="1" x14ac:dyDescent="0.2">
      <c r="A3029" s="235" t="str">
        <f>'MT_Permitted Sources'!A821</f>
        <v>MTDEQ Permitted Sources</v>
      </c>
      <c r="B3029" s="226" t="str">
        <f>'MT_Permitted Sources'!B821</f>
        <v>30</v>
      </c>
      <c r="C3029" s="235" t="str">
        <f>'MT_Permitted Sources'!D821</f>
        <v>3008302</v>
      </c>
      <c r="D3029" s="235">
        <f>'MT_Permitted Sources'!L821</f>
        <v>10200603</v>
      </c>
      <c r="E3029" s="226" t="str">
        <f>'MT_Permitted Sources'!P821</f>
        <v>Process Heaters</v>
      </c>
      <c r="F3029" s="238">
        <f>'MT_Permitted Sources'!Q821</f>
        <v>0</v>
      </c>
      <c r="G3029" s="238">
        <f>'MT_Permitted Sources'!R821</f>
        <v>12.235606835530028</v>
      </c>
      <c r="H3029" s="238">
        <f>'MT_Permitted Sources'!S821</f>
        <v>0</v>
      </c>
      <c r="I3029" s="238">
        <f>'MT_Permitted Sources'!T821</f>
        <v>0</v>
      </c>
      <c r="J3029" s="238">
        <f>'MT_Permitted Sources'!U821</f>
        <v>0</v>
      </c>
    </row>
    <row r="3030" spans="1:10" s="226" customFormat="1" x14ac:dyDescent="0.2">
      <c r="A3030" s="235" t="str">
        <f>'MT_Permitted Sources'!A822</f>
        <v>MTDEQ Permitted Sources</v>
      </c>
      <c r="B3030" s="226" t="str">
        <f>'MT_Permitted Sources'!B822</f>
        <v>30</v>
      </c>
      <c r="C3030" s="235" t="str">
        <f>'MT_Permitted Sources'!D822</f>
        <v>3008302</v>
      </c>
      <c r="D3030" s="235">
        <f>'MT_Permitted Sources'!L822</f>
        <v>20200253</v>
      </c>
      <c r="E3030" s="226" t="str">
        <f>'MT_Permitted Sources'!P822</f>
        <v>Compressor Engines</v>
      </c>
      <c r="F3030" s="238">
        <f>'MT_Permitted Sources'!Q822</f>
        <v>8.1414377768899993</v>
      </c>
      <c r="G3030" s="238">
        <f>'MT_Permitted Sources'!R822</f>
        <v>10.109586214187408</v>
      </c>
      <c r="H3030" s="238">
        <f>'MT_Permitted Sources'!S822</f>
        <v>15.736345630928678</v>
      </c>
      <c r="I3030" s="238">
        <f>'MT_Permitted Sources'!T822</f>
        <v>4.3696765226799661E-2</v>
      </c>
      <c r="J3030" s="238">
        <f>'MT_Permitted Sources'!U822</f>
        <v>0.71029668519692246</v>
      </c>
    </row>
    <row r="3031" spans="1:10" s="226" customFormat="1" x14ac:dyDescent="0.2">
      <c r="A3031" s="235" t="str">
        <f>'MT_Permitted Sources'!A823</f>
        <v>MTDEQ Permitted Sources</v>
      </c>
      <c r="B3031" s="226" t="str">
        <f>'MT_Permitted Sources'!B823</f>
        <v>30</v>
      </c>
      <c r="C3031" s="235" t="str">
        <f>'MT_Permitted Sources'!D823</f>
        <v>3008302</v>
      </c>
      <c r="D3031" s="235">
        <f>'MT_Permitted Sources'!L823</f>
        <v>20200253</v>
      </c>
      <c r="E3031" s="226" t="str">
        <f>'MT_Permitted Sources'!P823</f>
        <v>Compressor Engines</v>
      </c>
      <c r="F3031" s="238">
        <f>'MT_Permitted Sources'!Q823</f>
        <v>10.457110047897322</v>
      </c>
      <c r="G3031" s="238">
        <f>'MT_Permitted Sources'!R823</f>
        <v>10.12970466621265</v>
      </c>
      <c r="H3031" s="238">
        <f>'MT_Permitted Sources'!S823</f>
        <v>9.7454037896285666</v>
      </c>
      <c r="I3031" s="238">
        <f>'MT_Permitted Sources'!T823</f>
        <v>4.3824908233329872E-2</v>
      </c>
      <c r="J3031" s="238">
        <f>'MT_Permitted Sources'!U823</f>
        <v>0.71170625826875467</v>
      </c>
    </row>
    <row r="3032" spans="1:10" s="226" customFormat="1" x14ac:dyDescent="0.2">
      <c r="A3032" s="235" t="str">
        <f>'MT_Permitted Sources'!A824</f>
        <v>MTDEQ Permitted Sources</v>
      </c>
      <c r="B3032" s="226" t="str">
        <f>'MT_Permitted Sources'!B824</f>
        <v>30</v>
      </c>
      <c r="C3032" s="235" t="str">
        <f>'MT_Permitted Sources'!D824</f>
        <v>3008302</v>
      </c>
      <c r="D3032" s="235">
        <f>'MT_Permitted Sources'!L824</f>
        <v>20200202</v>
      </c>
      <c r="E3032" s="226" t="str">
        <f>'MT_Permitted Sources'!P824</f>
        <v>Compressor Engines</v>
      </c>
      <c r="F3032" s="238">
        <f>'MT_Permitted Sources'!Q824</f>
        <v>0</v>
      </c>
      <c r="G3032" s="238">
        <f>'MT_Permitted Sources'!R824</f>
        <v>0</v>
      </c>
      <c r="H3032" s="238">
        <f>'MT_Permitted Sources'!S824</f>
        <v>0</v>
      </c>
      <c r="I3032" s="238">
        <f>'MT_Permitted Sources'!T824</f>
        <v>0</v>
      </c>
      <c r="J3032" s="238">
        <f>'MT_Permitted Sources'!U824</f>
        <v>0</v>
      </c>
    </row>
    <row r="3033" spans="1:10" s="226" customFormat="1" x14ac:dyDescent="0.2">
      <c r="A3033" s="235" t="str">
        <f>'MT_Permitted Sources'!A825</f>
        <v>MTDEQ Permitted Sources</v>
      </c>
      <c r="B3033" s="226" t="str">
        <f>'MT_Permitted Sources'!B825</f>
        <v>30</v>
      </c>
      <c r="C3033" s="235" t="str">
        <f>'MT_Permitted Sources'!D825</f>
        <v>3008302</v>
      </c>
      <c r="D3033" s="235">
        <f>'MT_Permitted Sources'!L825</f>
        <v>20200202</v>
      </c>
      <c r="E3033" s="226" t="str">
        <f>'MT_Permitted Sources'!P825</f>
        <v>Compressor Engines</v>
      </c>
      <c r="F3033" s="238">
        <f>'MT_Permitted Sources'!Q825</f>
        <v>0</v>
      </c>
      <c r="G3033" s="238">
        <f>'MT_Permitted Sources'!R825</f>
        <v>0</v>
      </c>
      <c r="H3033" s="238">
        <f>'MT_Permitted Sources'!S825</f>
        <v>0</v>
      </c>
      <c r="I3033" s="238">
        <f>'MT_Permitted Sources'!T825</f>
        <v>0</v>
      </c>
      <c r="J3033" s="238">
        <f>'MT_Permitted Sources'!U825</f>
        <v>0</v>
      </c>
    </row>
    <row r="3034" spans="1:10" s="226" customFormat="1" x14ac:dyDescent="0.2">
      <c r="A3034" s="235" t="str">
        <f>'MT_Permitted Sources'!A826</f>
        <v>MTDEQ Permitted Sources</v>
      </c>
      <c r="B3034" s="226" t="str">
        <f>'MT_Permitted Sources'!B826</f>
        <v>30</v>
      </c>
      <c r="C3034" s="235" t="str">
        <f>'MT_Permitted Sources'!D826</f>
        <v>3008302</v>
      </c>
      <c r="D3034" s="235">
        <f>'MT_Permitted Sources'!L826</f>
        <v>20200202</v>
      </c>
      <c r="E3034" s="226" t="str">
        <f>'MT_Permitted Sources'!P826</f>
        <v>Compressor Engines</v>
      </c>
      <c r="F3034" s="238">
        <f>'MT_Permitted Sources'!Q826</f>
        <v>0</v>
      </c>
      <c r="G3034" s="238">
        <f>'MT_Permitted Sources'!R826</f>
        <v>0</v>
      </c>
      <c r="H3034" s="238">
        <f>'MT_Permitted Sources'!S826</f>
        <v>0</v>
      </c>
      <c r="I3034" s="238">
        <f>'MT_Permitted Sources'!T826</f>
        <v>0</v>
      </c>
      <c r="J3034" s="238">
        <f>'MT_Permitted Sources'!U826</f>
        <v>0</v>
      </c>
    </row>
    <row r="3035" spans="1:10" s="226" customFormat="1" x14ac:dyDescent="0.2">
      <c r="A3035" s="235" t="str">
        <f>'MT_Permitted Sources'!A827</f>
        <v>MTDEQ Permitted Sources</v>
      </c>
      <c r="B3035" s="226" t="str">
        <f>'MT_Permitted Sources'!B827</f>
        <v>30</v>
      </c>
      <c r="C3035" s="235" t="str">
        <f>'MT_Permitted Sources'!D827</f>
        <v>3008302</v>
      </c>
      <c r="D3035" s="235">
        <f>'MT_Permitted Sources'!L827</f>
        <v>20200202</v>
      </c>
      <c r="E3035" s="226" t="str">
        <f>'MT_Permitted Sources'!P827</f>
        <v>Compressor Engines</v>
      </c>
      <c r="F3035" s="238">
        <f>'MT_Permitted Sources'!Q827</f>
        <v>0</v>
      </c>
      <c r="G3035" s="238">
        <f>'MT_Permitted Sources'!R827</f>
        <v>0</v>
      </c>
      <c r="H3035" s="238">
        <f>'MT_Permitted Sources'!S827</f>
        <v>0</v>
      </c>
      <c r="I3035" s="238">
        <f>'MT_Permitted Sources'!T827</f>
        <v>0</v>
      </c>
      <c r="J3035" s="238">
        <f>'MT_Permitted Sources'!U827</f>
        <v>0</v>
      </c>
    </row>
    <row r="3036" spans="1:10" s="226" customFormat="1" x14ac:dyDescent="0.2">
      <c r="A3036" s="235" t="str">
        <f>'MT_Permitted Sources'!A828</f>
        <v>MTDEQ Permitted Sources</v>
      </c>
      <c r="B3036" s="226" t="str">
        <f>'MT_Permitted Sources'!B828</f>
        <v>30</v>
      </c>
      <c r="C3036" s="235" t="str">
        <f>'MT_Permitted Sources'!D828</f>
        <v>3008302</v>
      </c>
      <c r="D3036" s="235">
        <f>'MT_Permitted Sources'!L828</f>
        <v>20200202</v>
      </c>
      <c r="E3036" s="226" t="str">
        <f>'MT_Permitted Sources'!P828</f>
        <v>Compressor Engines</v>
      </c>
      <c r="F3036" s="238">
        <f>'MT_Permitted Sources'!Q828</f>
        <v>0</v>
      </c>
      <c r="G3036" s="238">
        <f>'MT_Permitted Sources'!R828</f>
        <v>0</v>
      </c>
      <c r="H3036" s="238">
        <f>'MT_Permitted Sources'!S828</f>
        <v>0</v>
      </c>
      <c r="I3036" s="238">
        <f>'MT_Permitted Sources'!T828</f>
        <v>0</v>
      </c>
      <c r="J3036" s="238">
        <f>'MT_Permitted Sources'!U828</f>
        <v>0</v>
      </c>
    </row>
    <row r="3037" spans="1:10" s="226" customFormat="1" x14ac:dyDescent="0.2">
      <c r="A3037" s="235" t="str">
        <f>'MT_Permitted Sources'!A829</f>
        <v>MTDEQ Permitted Sources</v>
      </c>
      <c r="B3037" s="226" t="str">
        <f>'MT_Permitted Sources'!B829</f>
        <v>30</v>
      </c>
      <c r="C3037" s="235" t="str">
        <f>'MT_Permitted Sources'!D829</f>
        <v>3008302</v>
      </c>
      <c r="D3037" s="235">
        <f>'MT_Permitted Sources'!L829</f>
        <v>40400250</v>
      </c>
      <c r="E3037" s="226" t="str">
        <f>'MT_Permitted Sources'!P829</f>
        <v>Permitted Tank Losses</v>
      </c>
      <c r="F3037" s="238">
        <f>'MT_Permitted Sources'!Q829</f>
        <v>0</v>
      </c>
      <c r="G3037" s="238">
        <f>'MT_Permitted Sources'!R829</f>
        <v>0.49898886742861553</v>
      </c>
      <c r="H3037" s="238">
        <f>'MT_Permitted Sources'!S829</f>
        <v>0</v>
      </c>
      <c r="I3037" s="238">
        <f>'MT_Permitted Sources'!T829</f>
        <v>0</v>
      </c>
      <c r="J3037" s="238">
        <f>'MT_Permitted Sources'!U829</f>
        <v>0</v>
      </c>
    </row>
    <row r="3038" spans="1:10" s="226" customFormat="1" x14ac:dyDescent="0.2">
      <c r="A3038" s="235" t="str">
        <f>'MT_Permitted Sources'!A830</f>
        <v>MTDEQ Permitted Sources</v>
      </c>
      <c r="B3038" s="226" t="str">
        <f>'MT_Permitted Sources'!B830</f>
        <v>30</v>
      </c>
      <c r="C3038" s="235" t="str">
        <f>'MT_Permitted Sources'!D830</f>
        <v>3008302</v>
      </c>
      <c r="D3038" s="235">
        <f>'MT_Permitted Sources'!L830</f>
        <v>31000205</v>
      </c>
      <c r="E3038" s="226" t="str">
        <f>'MT_Permitted Sources'!P830</f>
        <v>Natural Gas Production, Flares</v>
      </c>
      <c r="F3038" s="238">
        <f>'MT_Permitted Sources'!Q830</f>
        <v>0</v>
      </c>
      <c r="G3038" s="238">
        <f>'MT_Permitted Sources'!R830</f>
        <v>0</v>
      </c>
      <c r="H3038" s="238">
        <f>'MT_Permitted Sources'!S830</f>
        <v>0</v>
      </c>
      <c r="I3038" s="238">
        <f>'MT_Permitted Sources'!T830</f>
        <v>0</v>
      </c>
      <c r="J3038" s="238">
        <f>'MT_Permitted Sources'!U830</f>
        <v>0</v>
      </c>
    </row>
    <row r="3039" spans="1:10" s="226" customFormat="1" x14ac:dyDescent="0.2">
      <c r="A3039" s="235" t="str">
        <f>'MT_Permitted Sources'!A831</f>
        <v>MTDEQ Permitted Sources</v>
      </c>
      <c r="B3039" s="226" t="str">
        <f>'MT_Permitted Sources'!B831</f>
        <v>30</v>
      </c>
      <c r="C3039" s="235" t="str">
        <f>'MT_Permitted Sources'!D831</f>
        <v>3008302</v>
      </c>
      <c r="D3039" s="235">
        <f>'MT_Permitted Sources'!L831</f>
        <v>31000220</v>
      </c>
      <c r="E3039" s="226" t="str">
        <f>'MT_Permitted Sources'!P831</f>
        <v>Permitted Fugitives</v>
      </c>
      <c r="F3039" s="238">
        <f>'MT_Permitted Sources'!Q831</f>
        <v>0</v>
      </c>
      <c r="G3039" s="238">
        <f>'MT_Permitted Sources'!R831</f>
        <v>5.9163626114995322</v>
      </c>
      <c r="H3039" s="238">
        <f>'MT_Permitted Sources'!S831</f>
        <v>0</v>
      </c>
      <c r="I3039" s="238">
        <f>'MT_Permitted Sources'!T831</f>
        <v>0</v>
      </c>
      <c r="J3039" s="238">
        <f>'MT_Permitted Sources'!U831</f>
        <v>0</v>
      </c>
    </row>
    <row r="3040" spans="1:10" s="226" customFormat="1" x14ac:dyDescent="0.2">
      <c r="A3040" s="235" t="str">
        <f>'MT_Permitted Sources'!A832</f>
        <v>MTDEQ Permitted Sources</v>
      </c>
      <c r="B3040" s="226" t="str">
        <f>'MT_Permitted Sources'!B832</f>
        <v>30</v>
      </c>
      <c r="C3040" s="235" t="str">
        <f>'MT_Permitted Sources'!D832</f>
        <v>3008302</v>
      </c>
      <c r="D3040" s="235">
        <f>'MT_Permitted Sources'!L832</f>
        <v>31000129</v>
      </c>
      <c r="E3040" s="226" t="str">
        <f>'MT_Permitted Sources'!P832</f>
        <v>Oil Production, Gas/Liquid Separation</v>
      </c>
      <c r="F3040" s="238">
        <f>'MT_Permitted Sources'!Q832</f>
        <v>0</v>
      </c>
      <c r="G3040" s="238">
        <f>'MT_Permitted Sources'!R832</f>
        <v>1.8829333379548219</v>
      </c>
      <c r="H3040" s="238">
        <f>'MT_Permitted Sources'!S832</f>
        <v>0</v>
      </c>
      <c r="I3040" s="238">
        <f>'MT_Permitted Sources'!T832</f>
        <v>0</v>
      </c>
      <c r="J3040" s="238">
        <f>'MT_Permitted Sources'!U832</f>
        <v>0</v>
      </c>
    </row>
    <row r="3041" spans="1:10" s="226" customFormat="1" x14ac:dyDescent="0.2">
      <c r="A3041" s="235" t="str">
        <f>'MT_Permitted Sources'!A833</f>
        <v>MTDEQ Permitted Sources</v>
      </c>
      <c r="B3041" s="226" t="str">
        <f>'MT_Permitted Sources'!B833</f>
        <v>30</v>
      </c>
      <c r="C3041" s="235" t="str">
        <f>'MT_Permitted Sources'!D833</f>
        <v>3008302</v>
      </c>
      <c r="D3041" s="235">
        <f>'MT_Permitted Sources'!L833</f>
        <v>31000129</v>
      </c>
      <c r="E3041" s="226" t="str">
        <f>'MT_Permitted Sources'!P833</f>
        <v>Oil Production, Gas/Liquid Separation</v>
      </c>
      <c r="F3041" s="238">
        <f>'MT_Permitted Sources'!Q833</f>
        <v>0</v>
      </c>
      <c r="G3041" s="238">
        <f>'MT_Permitted Sources'!R833</f>
        <v>1.8829333379548219</v>
      </c>
      <c r="H3041" s="238">
        <f>'MT_Permitted Sources'!S833</f>
        <v>0</v>
      </c>
      <c r="I3041" s="238">
        <f>'MT_Permitted Sources'!T833</f>
        <v>0</v>
      </c>
      <c r="J3041" s="238">
        <f>'MT_Permitted Sources'!U833</f>
        <v>0</v>
      </c>
    </row>
    <row r="3042" spans="1:10" s="226" customFormat="1" x14ac:dyDescent="0.2">
      <c r="A3042" s="235" t="str">
        <f>'MT_Permitted Sources'!A834</f>
        <v>MTDEQ Permitted Sources</v>
      </c>
      <c r="B3042" s="226" t="str">
        <f>'MT_Permitted Sources'!B834</f>
        <v>30</v>
      </c>
      <c r="C3042" s="235" t="str">
        <f>'MT_Permitted Sources'!D834</f>
        <v>3008302</v>
      </c>
      <c r="D3042" s="235">
        <f>'MT_Permitted Sources'!L834</f>
        <v>31000129</v>
      </c>
      <c r="E3042" s="226" t="str">
        <f>'MT_Permitted Sources'!P834</f>
        <v>Oil Production, Gas/Liquid Separation</v>
      </c>
      <c r="F3042" s="238">
        <f>'MT_Permitted Sources'!Q834</f>
        <v>0</v>
      </c>
      <c r="G3042" s="238">
        <f>'MT_Permitted Sources'!R834</f>
        <v>1.8829333379548219</v>
      </c>
      <c r="H3042" s="238">
        <f>'MT_Permitted Sources'!S834</f>
        <v>0</v>
      </c>
      <c r="I3042" s="238">
        <f>'MT_Permitted Sources'!T834</f>
        <v>0</v>
      </c>
      <c r="J3042" s="238">
        <f>'MT_Permitted Sources'!U834</f>
        <v>0</v>
      </c>
    </row>
    <row r="3043" spans="1:10" s="226" customFormat="1" x14ac:dyDescent="0.2">
      <c r="A3043" s="235" t="str">
        <f>'MT_Permitted Sources'!A835</f>
        <v>MTDEQ Permitted Sources</v>
      </c>
      <c r="B3043" s="226" t="str">
        <f>'MT_Permitted Sources'!B835</f>
        <v>30</v>
      </c>
      <c r="C3043" s="235" t="str">
        <f>'MT_Permitted Sources'!D835</f>
        <v>3008302</v>
      </c>
      <c r="D3043" s="235">
        <f>'MT_Permitted Sources'!L835</f>
        <v>20200253</v>
      </c>
      <c r="E3043" s="226" t="str">
        <f>'MT_Permitted Sources'!P835</f>
        <v>Compressor Engines</v>
      </c>
      <c r="F3043" s="238">
        <f>'MT_Permitted Sources'!Q835</f>
        <v>1.1092058645254483</v>
      </c>
      <c r="G3043" s="238">
        <f>'MT_Permitted Sources'!R835</f>
        <v>11.147544567082061</v>
      </c>
      <c r="H3043" s="238">
        <f>'MT_Permitted Sources'!S835</f>
        <v>3.882220525839069</v>
      </c>
      <c r="I3043" s="238">
        <f>'MT_Permitted Sources'!T835</f>
        <v>2.2168740129725341E-2</v>
      </c>
      <c r="J3043" s="238">
        <f>'MT_Permitted Sources'!U835</f>
        <v>0.38827330978651903</v>
      </c>
    </row>
    <row r="3044" spans="1:10" s="226" customFormat="1" x14ac:dyDescent="0.2">
      <c r="A3044" s="235" t="str">
        <f>'MT_Permitted Sources'!A836</f>
        <v>MTDEQ Permitted Sources</v>
      </c>
      <c r="B3044" s="226" t="str">
        <f>'MT_Permitted Sources'!B836</f>
        <v>30</v>
      </c>
      <c r="C3044" s="235" t="str">
        <f>'MT_Permitted Sources'!D836</f>
        <v>3008302</v>
      </c>
      <c r="D3044" s="235">
        <f>'MT_Permitted Sources'!L836</f>
        <v>20200253</v>
      </c>
      <c r="E3044" s="226" t="str">
        <f>'MT_Permitted Sources'!P836</f>
        <v>Compressor Engines</v>
      </c>
      <c r="F3044" s="238">
        <f>'MT_Permitted Sources'!Q836</f>
        <v>0.52064503553222008</v>
      </c>
      <c r="G3044" s="238">
        <f>'MT_Permitted Sources'!R836</f>
        <v>3.7372907854534083</v>
      </c>
      <c r="H3044" s="238">
        <f>'MT_Permitted Sources'!S836</f>
        <v>0.50206429958534038</v>
      </c>
      <c r="I3044" s="238">
        <f>'MT_Permitted Sources'!T836</f>
        <v>7.4322943787518483E-3</v>
      </c>
      <c r="J3044" s="238">
        <f>'MT_Permitted Sources'!U836</f>
        <v>0.13019329463468757</v>
      </c>
    </row>
    <row r="3045" spans="1:10" s="226" customFormat="1" x14ac:dyDescent="0.2">
      <c r="A3045" s="235" t="str">
        <f>'MT_Permitted Sources'!A837</f>
        <v>MTDEQ Permitted Sources</v>
      </c>
      <c r="B3045" s="226" t="str">
        <f>'MT_Permitted Sources'!B837</f>
        <v>30</v>
      </c>
      <c r="C3045" s="235" t="str">
        <f>'MT_Permitted Sources'!D837</f>
        <v>3008302</v>
      </c>
      <c r="D3045" s="235">
        <f>'MT_Permitted Sources'!L837</f>
        <v>20200253</v>
      </c>
      <c r="E3045" s="226" t="str">
        <f>'MT_Permitted Sources'!P837</f>
        <v>Compressor Engines</v>
      </c>
      <c r="F3045" s="238">
        <f>'MT_Permitted Sources'!Q837</f>
        <v>0.55895979448475108</v>
      </c>
      <c r="G3045" s="238">
        <f>'MT_Permitted Sources'!R837</f>
        <v>11.233784810476891</v>
      </c>
      <c r="H3045" s="238">
        <f>'MT_Permitted Sources'!S837</f>
        <v>0.55895979448475108</v>
      </c>
      <c r="I3045" s="238">
        <f>'MT_Permitted Sources'!T837</f>
        <v>2.2296883136255545E-2</v>
      </c>
      <c r="J3045" s="238">
        <f>'MT_Permitted Sources'!U837</f>
        <v>0.39122059893671374</v>
      </c>
    </row>
    <row r="3046" spans="1:10" s="226" customFormat="1" x14ac:dyDescent="0.2">
      <c r="A3046" s="235" t="str">
        <f>'MT_Permitted Sources'!A838</f>
        <v>MTDEQ Permitted Sources</v>
      </c>
      <c r="B3046" s="226" t="str">
        <f>'MT_Permitted Sources'!B838</f>
        <v>30</v>
      </c>
      <c r="C3046" s="235" t="str">
        <f>'MT_Permitted Sources'!D838</f>
        <v>3008302</v>
      </c>
      <c r="D3046" s="235">
        <f>'MT_Permitted Sources'!L838</f>
        <v>20200253</v>
      </c>
      <c r="E3046" s="226" t="str">
        <f>'MT_Permitted Sources'!P838</f>
        <v>Compressor Engines</v>
      </c>
      <c r="F3046" s="238">
        <f>'MT_Permitted Sources'!Q838</f>
        <v>0.55806279343903975</v>
      </c>
      <c r="G3046" s="238">
        <f>'MT_Permitted Sources'!R838</f>
        <v>1.6741883803171191</v>
      </c>
      <c r="H3046" s="238">
        <f>'MT_Permitted Sources'!S838</f>
        <v>1.1161255868780795</v>
      </c>
      <c r="I3046" s="238">
        <f>'MT_Permitted Sources'!T838</f>
        <v>3.3317181697853117E-3</v>
      </c>
      <c r="J3046" s="238">
        <f>'MT_Permitted Sources'!U838</f>
        <v>5.587035084716907E-2</v>
      </c>
    </row>
    <row r="3047" spans="1:10" s="226" customFormat="1" x14ac:dyDescent="0.2">
      <c r="A3047" s="235" t="str">
        <f>'MT_Permitted Sources'!A839</f>
        <v>MTDEQ Permitted Sources</v>
      </c>
      <c r="B3047" s="226" t="str">
        <f>'MT_Permitted Sources'!B839</f>
        <v>30</v>
      </c>
      <c r="C3047" s="235" t="str">
        <f>'MT_Permitted Sources'!D839</f>
        <v>3008302</v>
      </c>
      <c r="D3047" s="235">
        <f>'MT_Permitted Sources'!L839</f>
        <v>20200253</v>
      </c>
      <c r="E3047" s="226" t="str">
        <f>'MT_Permitted Sources'!P839</f>
        <v>Compressor Engines</v>
      </c>
      <c r="F3047" s="238">
        <f>'MT_Permitted Sources'!Q839</f>
        <v>0.16684219450232601</v>
      </c>
      <c r="G3047" s="238">
        <f>'MT_Permitted Sources'!R839</f>
        <v>1.701739126721113</v>
      </c>
      <c r="H3047" s="238">
        <f>'MT_Permitted Sources'!S839</f>
        <v>0.66736877800930405</v>
      </c>
      <c r="I3047" s="238">
        <f>'MT_Permitted Sources'!T839</f>
        <v>3.3317181697853117E-3</v>
      </c>
      <c r="J3047" s="238">
        <f>'MT_Permitted Sources'!U839</f>
        <v>0.11673827894901612</v>
      </c>
    </row>
    <row r="3048" spans="1:10" s="226" customFormat="1" x14ac:dyDescent="0.2">
      <c r="A3048" s="235" t="str">
        <f>'MT_Permitted Sources'!A840</f>
        <v>MTDEQ Permitted Sources</v>
      </c>
      <c r="B3048" s="226" t="str">
        <f>'MT_Permitted Sources'!B840</f>
        <v>30</v>
      </c>
      <c r="C3048" s="235" t="str">
        <f>'MT_Permitted Sources'!D840</f>
        <v>3008302</v>
      </c>
      <c r="D3048" s="235">
        <f>'MT_Permitted Sources'!L840</f>
        <v>20200253</v>
      </c>
      <c r="E3048" s="226" t="str">
        <f>'MT_Permitted Sources'!P840</f>
        <v>Compressor Engines</v>
      </c>
      <c r="F3048" s="238">
        <f>'MT_Permitted Sources'!Q840</f>
        <v>0.48386799265805142</v>
      </c>
      <c r="G3048" s="238">
        <f>'MT_Permitted Sources'!R840</f>
        <v>2.3721833368871419</v>
      </c>
      <c r="H3048" s="238">
        <f>'MT_Permitted Sources'!S840</f>
        <v>0.48386799265805142</v>
      </c>
      <c r="I3048" s="238">
        <f>'MT_Permitted Sources'!T840</f>
        <v>2.3065741175436771E-3</v>
      </c>
      <c r="J3048" s="238">
        <f>'MT_Permitted Sources'!U840</f>
        <v>8.2652239211981768E-2</v>
      </c>
    </row>
    <row r="3049" spans="1:10" s="226" customFormat="1" x14ac:dyDescent="0.2">
      <c r="A3049" s="235" t="str">
        <f>'MT_Permitted Sources'!A841</f>
        <v>MTDEQ Permitted Sources</v>
      </c>
      <c r="B3049" s="226" t="str">
        <f>'MT_Permitted Sources'!B841</f>
        <v>30</v>
      </c>
      <c r="C3049" s="235" t="str">
        <f>'MT_Permitted Sources'!D841</f>
        <v>3008302</v>
      </c>
      <c r="D3049" s="235">
        <f>'MT_Permitted Sources'!L841</f>
        <v>20200253</v>
      </c>
      <c r="E3049" s="226" t="str">
        <f>'MT_Permitted Sources'!P841</f>
        <v>Compressor Engines</v>
      </c>
      <c r="F3049" s="238">
        <f>'MT_Permitted Sources'!Q841</f>
        <v>0.16684219450232601</v>
      </c>
      <c r="G3049" s="238">
        <f>'MT_Permitted Sources'!R841</f>
        <v>2.0965477298406725</v>
      </c>
      <c r="H3049" s="238">
        <f>'MT_Permitted Sources'!S841</f>
        <v>0.26077101828896571</v>
      </c>
      <c r="I3049" s="238">
        <f>'MT_Permitted Sources'!T841</f>
        <v>4.2287192154967417E-3</v>
      </c>
      <c r="J3049" s="238">
        <f>'MT_Permitted Sources'!U841</f>
        <v>1.0379583528946548E-2</v>
      </c>
    </row>
    <row r="3050" spans="1:10" s="226" customFormat="1" x14ac:dyDescent="0.2">
      <c r="A3050" s="235" t="str">
        <f>'MT_Permitted Sources'!A842</f>
        <v>MTDEQ Permitted Sources</v>
      </c>
      <c r="B3050" s="226" t="str">
        <f>'MT_Permitted Sources'!B842</f>
        <v>30</v>
      </c>
      <c r="C3050" s="235" t="str">
        <f>'MT_Permitted Sources'!D842</f>
        <v>3008302</v>
      </c>
      <c r="D3050" s="235">
        <f>'MT_Permitted Sources'!L842</f>
        <v>20200102</v>
      </c>
      <c r="E3050" s="226" t="str">
        <f>'MT_Permitted Sources'!P842</f>
        <v>Compressor Engines</v>
      </c>
      <c r="F3050" s="238">
        <f>'MT_Permitted Sources'!Q842</f>
        <v>0.2647434514914021</v>
      </c>
      <c r="G3050" s="238">
        <f>'MT_Permitted Sources'!R842</f>
        <v>1.0379583528946548E-2</v>
      </c>
      <c r="H3050" s="238">
        <f>'MT_Permitted Sources'!S842</f>
        <v>0.10212997620457281</v>
      </c>
      <c r="I3050" s="238">
        <f>'MT_Permitted Sources'!T842</f>
        <v>2.69100313713429E-3</v>
      </c>
      <c r="J3050" s="238">
        <f>'MT_Permitted Sources'!U842</f>
        <v>6.27900731998001E-3</v>
      </c>
    </row>
    <row r="3051" spans="1:10" s="226" customFormat="1" x14ac:dyDescent="0.2">
      <c r="A3051" s="235" t="str">
        <f>'MT_Permitted Sources'!A843</f>
        <v>MTDEQ Permitted Sources</v>
      </c>
      <c r="B3051" s="226" t="str">
        <f>'MT_Permitted Sources'!B843</f>
        <v>30</v>
      </c>
      <c r="C3051" s="235" t="str">
        <f>'MT_Permitted Sources'!D843</f>
        <v>3008302</v>
      </c>
      <c r="D3051" s="235">
        <f>'MT_Permitted Sources'!L843</f>
        <v>10200603</v>
      </c>
      <c r="E3051" s="226" t="str">
        <f>'MT_Permitted Sources'!P843</f>
        <v>Process Heaters</v>
      </c>
      <c r="F3051" s="238">
        <f>'MT_Permitted Sources'!Q843</f>
        <v>11.674340466927733</v>
      </c>
      <c r="G3051" s="238">
        <f>'MT_Permitted Sources'!R843</f>
        <v>0.61739300546252429</v>
      </c>
      <c r="H3051" s="238">
        <f>'MT_Permitted Sources'!S843</f>
        <v>9.8221614505401593</v>
      </c>
      <c r="I3051" s="238">
        <f>'MT_Permitted Sources'!T843</f>
        <v>0.89802618976367166</v>
      </c>
      <c r="J3051" s="238">
        <f>'MT_Permitted Sources'!U843</f>
        <v>5.6126636860229479E-2</v>
      </c>
    </row>
    <row r="3052" spans="1:10" s="226" customFormat="1" x14ac:dyDescent="0.2">
      <c r="A3052" s="235" t="str">
        <f>'MT_Permitted Sources'!A844</f>
        <v>MTDEQ Permitted Sources</v>
      </c>
      <c r="B3052" s="226" t="str">
        <f>'MT_Permitted Sources'!B844</f>
        <v>30</v>
      </c>
      <c r="C3052" s="235" t="str">
        <f>'MT_Permitted Sources'!D844</f>
        <v>3008302</v>
      </c>
      <c r="D3052" s="235">
        <f>'MT_Permitted Sources'!L844</f>
        <v>40301012</v>
      </c>
      <c r="E3052" s="226" t="str">
        <f>'MT_Permitted Sources'!P844</f>
        <v>Permitted Tank Losses</v>
      </c>
      <c r="F3052" s="238">
        <f>'MT_Permitted Sources'!Q844</f>
        <v>0</v>
      </c>
      <c r="G3052" s="238">
        <f>'MT_Permitted Sources'!R844</f>
        <v>9.7099081768197006</v>
      </c>
      <c r="H3052" s="238">
        <f>'MT_Permitted Sources'!S844</f>
        <v>0</v>
      </c>
      <c r="I3052" s="238">
        <f>'MT_Permitted Sources'!T844</f>
        <v>0</v>
      </c>
      <c r="J3052" s="238">
        <f>'MT_Permitted Sources'!U844</f>
        <v>0</v>
      </c>
    </row>
    <row r="3053" spans="1:10" s="226" customFormat="1" x14ac:dyDescent="0.2">
      <c r="A3053" s="235" t="str">
        <f>'MT_Permitted Sources'!A845</f>
        <v>MTDEQ Permitted Sources</v>
      </c>
      <c r="B3053" s="226" t="str">
        <f>'MT_Permitted Sources'!B845</f>
        <v>30</v>
      </c>
      <c r="C3053" s="235" t="str">
        <f>'MT_Permitted Sources'!D845</f>
        <v>3008302</v>
      </c>
      <c r="D3053" s="235">
        <f>'MT_Permitted Sources'!L845</f>
        <v>40301012</v>
      </c>
      <c r="E3053" s="226" t="str">
        <f>'MT_Permitted Sources'!P845</f>
        <v>Permitted Tank Losses</v>
      </c>
      <c r="F3053" s="238">
        <f>'MT_Permitted Sources'!Q845</f>
        <v>0</v>
      </c>
      <c r="G3053" s="238">
        <f>'MT_Permitted Sources'!R845</f>
        <v>9.7099081768197006</v>
      </c>
      <c r="H3053" s="238">
        <f>'MT_Permitted Sources'!S845</f>
        <v>0</v>
      </c>
      <c r="I3053" s="238">
        <f>'MT_Permitted Sources'!T845</f>
        <v>0</v>
      </c>
      <c r="J3053" s="238">
        <f>'MT_Permitted Sources'!U845</f>
        <v>0</v>
      </c>
    </row>
    <row r="3054" spans="1:10" s="226" customFormat="1" x14ac:dyDescent="0.2">
      <c r="A3054" s="235" t="str">
        <f>'MT_Permitted Sources'!A846</f>
        <v>MTDEQ Permitted Sources</v>
      </c>
      <c r="B3054" s="226" t="str">
        <f>'MT_Permitted Sources'!B846</f>
        <v>30</v>
      </c>
      <c r="C3054" s="235" t="str">
        <f>'MT_Permitted Sources'!D846</f>
        <v>3008302</v>
      </c>
      <c r="D3054" s="235">
        <f>'MT_Permitted Sources'!L846</f>
        <v>31000301</v>
      </c>
      <c r="E3054" s="226" t="str">
        <f>'MT_Permitted Sources'!P846</f>
        <v>Dehydrator</v>
      </c>
      <c r="F3054" s="238">
        <f>'MT_Permitted Sources'!Q846</f>
        <v>0</v>
      </c>
      <c r="G3054" s="238">
        <f>'MT_Permitted Sources'!R846</f>
        <v>16.837991058068845</v>
      </c>
      <c r="H3054" s="238">
        <f>'MT_Permitted Sources'!S846</f>
        <v>0</v>
      </c>
      <c r="I3054" s="238">
        <f>'MT_Permitted Sources'!T846</f>
        <v>0</v>
      </c>
      <c r="J3054" s="238">
        <f>'MT_Permitted Sources'!U846</f>
        <v>0</v>
      </c>
    </row>
    <row r="3055" spans="1:10" s="226" customFormat="1" x14ac:dyDescent="0.2">
      <c r="A3055" s="235" t="str">
        <f>'MT_Permitted Sources'!A847</f>
        <v>MTDEQ Permitted Sources</v>
      </c>
      <c r="B3055" s="226" t="str">
        <f>'MT_Permitted Sources'!B847</f>
        <v>30</v>
      </c>
      <c r="C3055" s="235" t="str">
        <f>'MT_Permitted Sources'!D847</f>
        <v>3008302</v>
      </c>
      <c r="D3055" s="235">
        <f>'MT_Permitted Sources'!L847</f>
        <v>31000228</v>
      </c>
      <c r="E3055" s="226" t="str">
        <f>'MT_Permitted Sources'!P847</f>
        <v>Dehydrator</v>
      </c>
      <c r="F3055" s="238">
        <f>'MT_Permitted Sources'!Q847</f>
        <v>0</v>
      </c>
      <c r="G3055" s="238">
        <f>'MT_Permitted Sources'!R847</f>
        <v>9.3170217187980953</v>
      </c>
      <c r="H3055" s="238">
        <f>'MT_Permitted Sources'!S847</f>
        <v>0</v>
      </c>
      <c r="I3055" s="238">
        <f>'MT_Permitted Sources'!T847</f>
        <v>0</v>
      </c>
      <c r="J3055" s="238">
        <f>'MT_Permitted Sources'!U847</f>
        <v>0</v>
      </c>
    </row>
    <row r="3056" spans="1:10" s="226" customFormat="1" x14ac:dyDescent="0.2">
      <c r="A3056" s="235" t="str">
        <f>'MT_Permitted Sources'!A848</f>
        <v>MTDEQ Permitted Sources</v>
      </c>
      <c r="B3056" s="226" t="str">
        <f>'MT_Permitted Sources'!B848</f>
        <v>30</v>
      </c>
      <c r="C3056" s="235" t="str">
        <f>'MT_Permitted Sources'!D848</f>
        <v>3008302</v>
      </c>
      <c r="D3056" s="235">
        <f>'MT_Permitted Sources'!L848</f>
        <v>31000205</v>
      </c>
      <c r="E3056" s="226" t="str">
        <f>'MT_Permitted Sources'!P848</f>
        <v>Natural Gas Production, Flares</v>
      </c>
      <c r="F3056" s="238">
        <f>'MT_Permitted Sources'!Q848</f>
        <v>2.2425026142785751</v>
      </c>
      <c r="G3056" s="238">
        <f>'MT_Permitted Sources'!R848</f>
        <v>0.12340171528858673</v>
      </c>
      <c r="H3056" s="238">
        <f>'MT_Permitted Sources'!S848</f>
        <v>1.883702195994003</v>
      </c>
      <c r="I3056" s="238">
        <f>'MT_Permitted Sources'!T848</f>
        <v>1.3455015685671453E-2</v>
      </c>
      <c r="J3056" s="238">
        <f>'MT_Permitted Sources'!U848</f>
        <v>0.17043019868517173</v>
      </c>
    </row>
    <row r="3057" spans="1:10" s="226" customFormat="1" x14ac:dyDescent="0.2">
      <c r="A3057" s="235" t="str">
        <f>'MT_Permitted Sources'!A849</f>
        <v>MTDEQ Permitted Sources</v>
      </c>
      <c r="B3057" s="226" t="str">
        <f>'MT_Permitted Sources'!B849</f>
        <v>30</v>
      </c>
      <c r="C3057" s="235" t="str">
        <f>'MT_Permitted Sources'!D849</f>
        <v>3008302</v>
      </c>
      <c r="D3057" s="235">
        <f>'MT_Permitted Sources'!L849</f>
        <v>31000207</v>
      </c>
      <c r="E3057" s="226" t="str">
        <f>'MT_Permitted Sources'!P849</f>
        <v>Permitted Fugitives</v>
      </c>
      <c r="F3057" s="238">
        <f>'MT_Permitted Sources'!Q849</f>
        <v>0</v>
      </c>
      <c r="G3057" s="238">
        <f>'MT_Permitted Sources'!R849</f>
        <v>2.0766855638284909</v>
      </c>
      <c r="H3057" s="238">
        <f>'MT_Permitted Sources'!S849</f>
        <v>0</v>
      </c>
      <c r="I3057" s="238">
        <f>'MT_Permitted Sources'!T849</f>
        <v>0</v>
      </c>
      <c r="J3057" s="238">
        <f>'MT_Permitted Sources'!U849</f>
        <v>0</v>
      </c>
    </row>
    <row r="3058" spans="1:10" s="226" customFormat="1" x14ac:dyDescent="0.2">
      <c r="A3058" s="235" t="str">
        <f>'MT_Permitted Sources'!A850</f>
        <v>MTDEQ Permitted Sources</v>
      </c>
      <c r="B3058" s="226" t="str">
        <f>'MT_Permitted Sources'!B850</f>
        <v>30</v>
      </c>
      <c r="C3058" s="235" t="str">
        <f>'MT_Permitted Sources'!D850</f>
        <v>3008302</v>
      </c>
      <c r="D3058" s="235">
        <f>'MT_Permitted Sources'!L850</f>
        <v>31000207</v>
      </c>
      <c r="E3058" s="226" t="str">
        <f>'MT_Permitted Sources'!P850</f>
        <v>Permitted Fugitives</v>
      </c>
      <c r="F3058" s="238">
        <f>'MT_Permitted Sources'!Q850</f>
        <v>0</v>
      </c>
      <c r="G3058" s="238">
        <f>'MT_Permitted Sources'!R850</f>
        <v>26.912722374480033</v>
      </c>
      <c r="H3058" s="238">
        <f>'MT_Permitted Sources'!S850</f>
        <v>0</v>
      </c>
      <c r="I3058" s="238">
        <f>'MT_Permitted Sources'!T850</f>
        <v>0</v>
      </c>
      <c r="J3058" s="238">
        <f>'MT_Permitted Sources'!U850</f>
        <v>0</v>
      </c>
    </row>
    <row r="3059" spans="1:10" s="226" customFormat="1" x14ac:dyDescent="0.2">
      <c r="A3059" s="235" t="str">
        <f>'MT_Permitted Sources'!A851</f>
        <v>MTDEQ Permitted Sources</v>
      </c>
      <c r="B3059" s="226" t="str">
        <f>'MT_Permitted Sources'!B851</f>
        <v>30</v>
      </c>
      <c r="C3059" s="235" t="str">
        <f>'MT_Permitted Sources'!D851</f>
        <v>3008302</v>
      </c>
      <c r="D3059" s="235">
        <f>'MT_Permitted Sources'!L851</f>
        <v>31000301</v>
      </c>
      <c r="E3059" s="226" t="str">
        <f>'MT_Permitted Sources'!P851</f>
        <v>Dehydrator</v>
      </c>
      <c r="F3059" s="238">
        <f>'MT_Permitted Sources'!Q851</f>
        <v>0</v>
      </c>
      <c r="G3059" s="238">
        <f>'MT_Permitted Sources'!R851</f>
        <v>16.837991058068845</v>
      </c>
      <c r="H3059" s="238">
        <f>'MT_Permitted Sources'!S851</f>
        <v>0</v>
      </c>
      <c r="I3059" s="238">
        <f>'MT_Permitted Sources'!T851</f>
        <v>0</v>
      </c>
      <c r="J3059" s="238">
        <f>'MT_Permitted Sources'!U851</f>
        <v>0</v>
      </c>
    </row>
    <row r="3060" spans="1:10" s="226" customFormat="1" x14ac:dyDescent="0.2">
      <c r="A3060" s="235" t="str">
        <f>'MT_Permitted Sources'!A852</f>
        <v>MTDEQ Permitted Sources</v>
      </c>
      <c r="B3060" s="226" t="str">
        <f>'MT_Permitted Sources'!B852</f>
        <v>30</v>
      </c>
      <c r="C3060" s="235" t="str">
        <f>'MT_Permitted Sources'!D852</f>
        <v>3008302</v>
      </c>
      <c r="D3060" s="235">
        <f>'MT_Permitted Sources'!L852</f>
        <v>31000228</v>
      </c>
      <c r="E3060" s="226" t="str">
        <f>'MT_Permitted Sources'!P852</f>
        <v>Dehydrator</v>
      </c>
      <c r="F3060" s="238">
        <f>'MT_Permitted Sources'!Q852</f>
        <v>0</v>
      </c>
      <c r="G3060" s="238">
        <f>'MT_Permitted Sources'!R852</f>
        <v>9.3170217187980953</v>
      </c>
      <c r="H3060" s="238">
        <f>'MT_Permitted Sources'!S852</f>
        <v>0</v>
      </c>
      <c r="I3060" s="238">
        <f>'MT_Permitted Sources'!T852</f>
        <v>0</v>
      </c>
      <c r="J3060" s="238">
        <f>'MT_Permitted Sources'!U852</f>
        <v>0</v>
      </c>
    </row>
    <row r="3061" spans="1:10" s="226" customFormat="1" x14ac:dyDescent="0.2">
      <c r="A3061" s="235" t="str">
        <f>'MT_Permitted Sources'!A853</f>
        <v>MTDEQ Permitted Sources</v>
      </c>
      <c r="B3061" s="226" t="str">
        <f>'MT_Permitted Sources'!B853</f>
        <v>30</v>
      </c>
      <c r="C3061" s="235" t="str">
        <f>'MT_Permitted Sources'!D853</f>
        <v>3008302</v>
      </c>
      <c r="D3061" s="235">
        <f>'MT_Permitted Sources'!L853</f>
        <v>31000207</v>
      </c>
      <c r="E3061" s="226" t="str">
        <f>'MT_Permitted Sources'!P853</f>
        <v>Permitted Fugitives</v>
      </c>
      <c r="F3061" s="238">
        <f>'MT_Permitted Sources'!Q853</f>
        <v>0</v>
      </c>
      <c r="G3061" s="238">
        <f>'MT_Permitted Sources'!R853</f>
        <v>0</v>
      </c>
      <c r="H3061" s="238">
        <f>'MT_Permitted Sources'!S853</f>
        <v>0</v>
      </c>
      <c r="I3061" s="238">
        <f>'MT_Permitted Sources'!T853</f>
        <v>0</v>
      </c>
      <c r="J3061" s="238">
        <f>'MT_Permitted Sources'!U853</f>
        <v>0</v>
      </c>
    </row>
    <row r="3062" spans="1:10" s="226" customFormat="1" x14ac:dyDescent="0.2">
      <c r="A3062" s="235" t="str">
        <f>'MT_Permitted Sources'!A854</f>
        <v>MTDEQ Permitted Sources</v>
      </c>
      <c r="B3062" s="226" t="str">
        <f>'MT_Permitted Sources'!B854</f>
        <v>30</v>
      </c>
      <c r="C3062" s="235" t="str">
        <f>'MT_Permitted Sources'!D854</f>
        <v>3008302</v>
      </c>
      <c r="D3062" s="235">
        <f>'MT_Permitted Sources'!L854</f>
        <v>31000205</v>
      </c>
      <c r="E3062" s="226" t="str">
        <f>'MT_Permitted Sources'!P854</f>
        <v>Natural Gas Production, Flares</v>
      </c>
      <c r="F3062" s="238">
        <f>'MT_Permitted Sources'!Q854</f>
        <v>0</v>
      </c>
      <c r="G3062" s="238">
        <f>'MT_Permitted Sources'!R854</f>
        <v>0</v>
      </c>
      <c r="H3062" s="238">
        <f>'MT_Permitted Sources'!S854</f>
        <v>0</v>
      </c>
      <c r="I3062" s="238">
        <f>'MT_Permitted Sources'!T854</f>
        <v>0</v>
      </c>
      <c r="J3062" s="238">
        <f>'MT_Permitted Sources'!U854</f>
        <v>0</v>
      </c>
    </row>
    <row r="3063" spans="1:10" s="226" customFormat="1" x14ac:dyDescent="0.2">
      <c r="A3063" s="235" t="str">
        <f>'MT_Permitted Sources'!A855</f>
        <v>MTDEQ Permitted Sources</v>
      </c>
      <c r="B3063" s="226" t="str">
        <f>'MT_Permitted Sources'!B855</f>
        <v>30</v>
      </c>
      <c r="C3063" s="235" t="str">
        <f>'MT_Permitted Sources'!D855</f>
        <v>3008302</v>
      </c>
      <c r="D3063" s="235">
        <f>'MT_Permitted Sources'!L855</f>
        <v>40301012</v>
      </c>
      <c r="E3063" s="226" t="str">
        <f>'MT_Permitted Sources'!P855</f>
        <v>Permitted Tank Losses</v>
      </c>
      <c r="F3063" s="238">
        <f>'MT_Permitted Sources'!Q855</f>
        <v>0</v>
      </c>
      <c r="G3063" s="238">
        <f>'MT_Permitted Sources'!R855</f>
        <v>0</v>
      </c>
      <c r="H3063" s="238">
        <f>'MT_Permitted Sources'!S855</f>
        <v>0</v>
      </c>
      <c r="I3063" s="238">
        <f>'MT_Permitted Sources'!T855</f>
        <v>0</v>
      </c>
      <c r="J3063" s="238">
        <f>'MT_Permitted Sources'!U855</f>
        <v>0</v>
      </c>
    </row>
    <row r="3064" spans="1:10" s="226" customFormat="1" x14ac:dyDescent="0.2">
      <c r="A3064" s="235" t="str">
        <f>'MT_Permitted Sources'!A856</f>
        <v>MTDEQ Permitted Sources</v>
      </c>
      <c r="B3064" s="226" t="str">
        <f>'MT_Permitted Sources'!B856</f>
        <v>30</v>
      </c>
      <c r="C3064" s="235" t="str">
        <f>'MT_Permitted Sources'!D856</f>
        <v>3008302</v>
      </c>
      <c r="D3064" s="235">
        <f>'MT_Permitted Sources'!L856</f>
        <v>20200253</v>
      </c>
      <c r="E3064" s="226" t="str">
        <f>'MT_Permitted Sources'!P856</f>
        <v>Compressor Engines</v>
      </c>
      <c r="F3064" s="238">
        <f>'MT_Permitted Sources'!Q856</f>
        <v>0</v>
      </c>
      <c r="G3064" s="238">
        <f>'MT_Permitted Sources'!R856</f>
        <v>0</v>
      </c>
      <c r="H3064" s="238">
        <f>'MT_Permitted Sources'!S856</f>
        <v>0</v>
      </c>
      <c r="I3064" s="238">
        <f>'MT_Permitted Sources'!T856</f>
        <v>0</v>
      </c>
      <c r="J3064" s="238">
        <f>'MT_Permitted Sources'!U856</f>
        <v>0</v>
      </c>
    </row>
    <row r="3065" spans="1:10" s="226" customFormat="1" x14ac:dyDescent="0.2">
      <c r="A3065" s="235" t="str">
        <f>'MT_Permitted Sources'!A857</f>
        <v>MTDEQ Permitted Sources</v>
      </c>
      <c r="B3065" s="226" t="str">
        <f>'MT_Permitted Sources'!B857</f>
        <v>30</v>
      </c>
      <c r="C3065" s="235" t="str">
        <f>'MT_Permitted Sources'!D857</f>
        <v>3008302</v>
      </c>
      <c r="D3065" s="235">
        <f>'MT_Permitted Sources'!L857</f>
        <v>31000205</v>
      </c>
      <c r="E3065" s="226" t="str">
        <f>'MT_Permitted Sources'!P857</f>
        <v>Natural Gas Production, Flares</v>
      </c>
      <c r="F3065" s="238">
        <f>'MT_Permitted Sources'!Q857</f>
        <v>0</v>
      </c>
      <c r="G3065" s="238">
        <f>'MT_Permitted Sources'!R857</f>
        <v>0</v>
      </c>
      <c r="H3065" s="238">
        <f>'MT_Permitted Sources'!S857</f>
        <v>0</v>
      </c>
      <c r="I3065" s="238">
        <f>'MT_Permitted Sources'!T857</f>
        <v>0</v>
      </c>
      <c r="J3065" s="238">
        <f>'MT_Permitted Sources'!U857</f>
        <v>0</v>
      </c>
    </row>
    <row r="3066" spans="1:10" s="226" customFormat="1" x14ac:dyDescent="0.2">
      <c r="A3066" s="235" t="str">
        <f>'MT_Permitted Sources'!A858</f>
        <v>MTDEQ Permitted Sources</v>
      </c>
      <c r="B3066" s="226" t="str">
        <f>'MT_Permitted Sources'!B858</f>
        <v>30</v>
      </c>
      <c r="C3066" s="235" t="str">
        <f>'MT_Permitted Sources'!D858</f>
        <v>3008302</v>
      </c>
      <c r="D3066" s="235">
        <f>'MT_Permitted Sources'!L858</f>
        <v>31000205</v>
      </c>
      <c r="E3066" s="226" t="str">
        <f>'MT_Permitted Sources'!P858</f>
        <v>Natural Gas Production, Flares</v>
      </c>
      <c r="F3066" s="238">
        <f>'MT_Permitted Sources'!Q858</f>
        <v>0</v>
      </c>
      <c r="G3066" s="238">
        <f>'MT_Permitted Sources'!R858</f>
        <v>0</v>
      </c>
      <c r="H3066" s="238">
        <f>'MT_Permitted Sources'!S858</f>
        <v>0</v>
      </c>
      <c r="I3066" s="238">
        <f>'MT_Permitted Sources'!T858</f>
        <v>0</v>
      </c>
      <c r="J3066" s="238">
        <f>'MT_Permitted Sources'!U858</f>
        <v>0</v>
      </c>
    </row>
    <row r="3067" spans="1:10" s="226" customFormat="1" x14ac:dyDescent="0.2">
      <c r="A3067" s="235" t="str">
        <f>'MT_Permitted Sources'!A859</f>
        <v>MTDEQ Permitted Sources</v>
      </c>
      <c r="B3067" s="226" t="str">
        <f>'MT_Permitted Sources'!B859</f>
        <v>30</v>
      </c>
      <c r="C3067" s="235" t="str">
        <f>'MT_Permitted Sources'!D859</f>
        <v>3008302</v>
      </c>
      <c r="D3067" s="235">
        <f>'MT_Permitted Sources'!L859</f>
        <v>31000207</v>
      </c>
      <c r="E3067" s="226" t="str">
        <f>'MT_Permitted Sources'!P859</f>
        <v>Permitted Fugitives</v>
      </c>
      <c r="F3067" s="238">
        <f>'MT_Permitted Sources'!Q859</f>
        <v>0</v>
      </c>
      <c r="G3067" s="238">
        <f>'MT_Permitted Sources'!R859</f>
        <v>0</v>
      </c>
      <c r="H3067" s="238">
        <f>'MT_Permitted Sources'!S859</f>
        <v>0</v>
      </c>
      <c r="I3067" s="238">
        <f>'MT_Permitted Sources'!T859</f>
        <v>0</v>
      </c>
      <c r="J3067" s="238">
        <f>'MT_Permitted Sources'!U859</f>
        <v>0</v>
      </c>
    </row>
    <row r="3068" spans="1:10" s="226" customFormat="1" x14ac:dyDescent="0.2">
      <c r="A3068" s="235" t="str">
        <f>'MT_Permitted Sources'!A860</f>
        <v>MTDEQ Permitted Sources</v>
      </c>
      <c r="B3068" s="226" t="str">
        <f>'MT_Permitted Sources'!B860</f>
        <v>30</v>
      </c>
      <c r="C3068" s="235" t="str">
        <f>'MT_Permitted Sources'!D860</f>
        <v>3008302</v>
      </c>
      <c r="D3068" s="235">
        <f>'MT_Permitted Sources'!L860</f>
        <v>40301012</v>
      </c>
      <c r="E3068" s="226" t="str">
        <f>'MT_Permitted Sources'!P860</f>
        <v>Permitted Tank Losses</v>
      </c>
      <c r="F3068" s="238">
        <f>'MT_Permitted Sources'!Q860</f>
        <v>0</v>
      </c>
      <c r="G3068" s="238">
        <f>'MT_Permitted Sources'!R860</f>
        <v>5.5963895241936124</v>
      </c>
      <c r="H3068" s="238">
        <f>'MT_Permitted Sources'!S860</f>
        <v>0</v>
      </c>
      <c r="I3068" s="238">
        <f>'MT_Permitted Sources'!T860</f>
        <v>0</v>
      </c>
      <c r="J3068" s="238">
        <f>'MT_Permitted Sources'!U860</f>
        <v>0</v>
      </c>
    </row>
    <row r="3069" spans="1:10" s="226" customFormat="1" x14ac:dyDescent="0.2">
      <c r="A3069" s="235" t="str">
        <f>'MT_Permitted Sources'!A861</f>
        <v>MTDEQ Permitted Sources</v>
      </c>
      <c r="B3069" s="226" t="str">
        <f>'MT_Permitted Sources'!B861</f>
        <v>30</v>
      </c>
      <c r="C3069" s="235" t="str">
        <f>'MT_Permitted Sources'!D861</f>
        <v>3008302</v>
      </c>
      <c r="D3069" s="235">
        <f>'MT_Permitted Sources'!L861</f>
        <v>31000207</v>
      </c>
      <c r="E3069" s="226" t="str">
        <f>'MT_Permitted Sources'!P861</f>
        <v>Permitted Fugitives</v>
      </c>
      <c r="F3069" s="238">
        <f>'MT_Permitted Sources'!Q861</f>
        <v>0</v>
      </c>
      <c r="G3069" s="238">
        <f>'MT_Permitted Sources'!R861</f>
        <v>0.88405860205187936</v>
      </c>
      <c r="H3069" s="238">
        <f>'MT_Permitted Sources'!S861</f>
        <v>0</v>
      </c>
      <c r="I3069" s="238">
        <f>'MT_Permitted Sources'!T861</f>
        <v>0</v>
      </c>
      <c r="J3069" s="238">
        <f>'MT_Permitted Sources'!U861</f>
        <v>0</v>
      </c>
    </row>
    <row r="3070" spans="1:10" s="226" customFormat="1" x14ac:dyDescent="0.2">
      <c r="A3070" s="235" t="str">
        <f>'MT_Permitted Sources'!A862</f>
        <v>MTDEQ Permitted Sources</v>
      </c>
      <c r="B3070" s="226" t="str">
        <f>'MT_Permitted Sources'!B862</f>
        <v>30</v>
      </c>
      <c r="C3070" s="235" t="str">
        <f>'MT_Permitted Sources'!D862</f>
        <v>3008302</v>
      </c>
      <c r="D3070" s="235">
        <f>'MT_Permitted Sources'!L862</f>
        <v>30502504</v>
      </c>
      <c r="E3070" s="226" t="str">
        <f>'MT_Permitted Sources'!P862</f>
        <v>Natural Gas Production, Other Not Classified</v>
      </c>
      <c r="F3070" s="238">
        <f>'MT_Permitted Sources'!Q862</f>
        <v>0</v>
      </c>
      <c r="G3070" s="238">
        <f>'MT_Permitted Sources'!R862</f>
        <v>0</v>
      </c>
      <c r="H3070" s="238">
        <f>'MT_Permitted Sources'!S862</f>
        <v>0</v>
      </c>
      <c r="I3070" s="238">
        <f>'MT_Permitted Sources'!T862</f>
        <v>0</v>
      </c>
      <c r="J3070" s="238">
        <f>'MT_Permitted Sources'!U862</f>
        <v>0.49616972128495102</v>
      </c>
    </row>
    <row r="3071" spans="1:10" s="226" customFormat="1" x14ac:dyDescent="0.2">
      <c r="A3071" s="235" t="str">
        <f>'MT_Permitted Sources'!A863</f>
        <v>MTDEQ Permitted Sources</v>
      </c>
      <c r="B3071" s="226" t="str">
        <f>'MT_Permitted Sources'!B863</f>
        <v>30</v>
      </c>
      <c r="C3071" s="235" t="str">
        <f>'MT_Permitted Sources'!D863</f>
        <v>3008302</v>
      </c>
      <c r="D3071" s="235">
        <f>'MT_Permitted Sources'!L863</f>
        <v>40301012</v>
      </c>
      <c r="E3071" s="226" t="str">
        <f>'MT_Permitted Sources'!P863</f>
        <v>Permitted Tank Losses</v>
      </c>
      <c r="F3071" s="238">
        <f>'MT_Permitted Sources'!Q863</f>
        <v>0</v>
      </c>
      <c r="G3071" s="238">
        <f>'MT_Permitted Sources'!R863</f>
        <v>0</v>
      </c>
      <c r="H3071" s="238">
        <f>'MT_Permitted Sources'!S863</f>
        <v>0</v>
      </c>
      <c r="I3071" s="238">
        <f>'MT_Permitted Sources'!T863</f>
        <v>0</v>
      </c>
      <c r="J3071" s="238">
        <f>'MT_Permitted Sources'!U863</f>
        <v>0</v>
      </c>
    </row>
    <row r="3072" spans="1:10" s="226" customFormat="1" x14ac:dyDescent="0.2">
      <c r="A3072" s="235" t="str">
        <f>'MT_Permitted Sources'!A864</f>
        <v>MTDEQ Permitted Sources</v>
      </c>
      <c r="B3072" s="226" t="str">
        <f>'MT_Permitted Sources'!B864</f>
        <v>30</v>
      </c>
      <c r="C3072" s="235" t="str">
        <f>'MT_Permitted Sources'!D864</f>
        <v>3008302</v>
      </c>
      <c r="D3072" s="235">
        <f>'MT_Permitted Sources'!L864</f>
        <v>40301012</v>
      </c>
      <c r="E3072" s="226" t="str">
        <f>'MT_Permitted Sources'!P864</f>
        <v>Permitted Tank Losses</v>
      </c>
      <c r="F3072" s="238">
        <f>'MT_Permitted Sources'!Q864</f>
        <v>0</v>
      </c>
      <c r="G3072" s="238">
        <f>'MT_Permitted Sources'!R864</f>
        <v>3.6614301255875272</v>
      </c>
      <c r="H3072" s="238">
        <f>'MT_Permitted Sources'!S864</f>
        <v>0</v>
      </c>
      <c r="I3072" s="238">
        <f>'MT_Permitted Sources'!T864</f>
        <v>0</v>
      </c>
      <c r="J3072" s="238">
        <f>'MT_Permitted Sources'!U864</f>
        <v>0</v>
      </c>
    </row>
    <row r="3073" spans="1:10" s="226" customFormat="1" x14ac:dyDescent="0.2">
      <c r="A3073" s="235" t="str">
        <f>'MT_Permitted Sources'!A865</f>
        <v>MTDEQ Permitted Sources</v>
      </c>
      <c r="B3073" s="226" t="str">
        <f>'MT_Permitted Sources'!B865</f>
        <v>30</v>
      </c>
      <c r="C3073" s="235" t="str">
        <f>'MT_Permitted Sources'!D865</f>
        <v>3008302</v>
      </c>
      <c r="D3073" s="235">
        <f>'MT_Permitted Sources'!L865</f>
        <v>31000207</v>
      </c>
      <c r="E3073" s="226" t="str">
        <f>'MT_Permitted Sources'!P865</f>
        <v>Permitted Fugitives</v>
      </c>
      <c r="F3073" s="238">
        <f>'MT_Permitted Sources'!Q865</f>
        <v>0</v>
      </c>
      <c r="G3073" s="238">
        <f>'MT_Permitted Sources'!R865</f>
        <v>8.8416111645710362</v>
      </c>
      <c r="H3073" s="238">
        <f>'MT_Permitted Sources'!S865</f>
        <v>0</v>
      </c>
      <c r="I3073" s="238">
        <f>'MT_Permitted Sources'!T865</f>
        <v>0</v>
      </c>
      <c r="J3073" s="238">
        <f>'MT_Permitted Sources'!U865</f>
        <v>0</v>
      </c>
    </row>
    <row r="3074" spans="1:10" s="226" customFormat="1" x14ac:dyDescent="0.2">
      <c r="A3074" s="235" t="str">
        <f>'MT_Permitted Sources'!A866</f>
        <v>MTDEQ Permitted Sources</v>
      </c>
      <c r="B3074" s="226" t="str">
        <f>'MT_Permitted Sources'!B866</f>
        <v>30</v>
      </c>
      <c r="C3074" s="235" t="str">
        <f>'MT_Permitted Sources'!D866</f>
        <v>3008302</v>
      </c>
      <c r="D3074" s="235">
        <f>'MT_Permitted Sources'!L866</f>
        <v>30502504</v>
      </c>
      <c r="E3074" s="226" t="str">
        <f>'MT_Permitted Sources'!P866</f>
        <v>Natural Gas Production, Other Not Classified</v>
      </c>
      <c r="F3074" s="238">
        <f>'MT_Permitted Sources'!Q866</f>
        <v>0</v>
      </c>
      <c r="G3074" s="238">
        <f>'MT_Permitted Sources'!R866</f>
        <v>0</v>
      </c>
      <c r="H3074" s="238">
        <f>'MT_Permitted Sources'!S866</f>
        <v>0</v>
      </c>
      <c r="I3074" s="238">
        <f>'MT_Permitted Sources'!T866</f>
        <v>0</v>
      </c>
      <c r="J3074" s="238">
        <f>'MT_Permitted Sources'!U866</f>
        <v>0.49616972128495102</v>
      </c>
    </row>
    <row r="3075" spans="1:10" s="226" customFormat="1" x14ac:dyDescent="0.2">
      <c r="A3075" s="235" t="str">
        <f>'MT_Permitted Sources'!A867</f>
        <v>MTDEQ Permitted Sources</v>
      </c>
      <c r="B3075" s="226" t="str">
        <f>'MT_Permitted Sources'!B867</f>
        <v>30</v>
      </c>
      <c r="C3075" s="235" t="str">
        <f>'MT_Permitted Sources'!D867</f>
        <v>3008302</v>
      </c>
      <c r="D3075" s="235">
        <f>'MT_Permitted Sources'!L867</f>
        <v>40301012</v>
      </c>
      <c r="E3075" s="226" t="str">
        <f>'MT_Permitted Sources'!P867</f>
        <v>Permitted Tank Losses</v>
      </c>
      <c r="F3075" s="238">
        <f>'MT_Permitted Sources'!Q867</f>
        <v>0</v>
      </c>
      <c r="G3075" s="238">
        <f>'MT_Permitted Sources'!R867</f>
        <v>0</v>
      </c>
      <c r="H3075" s="238">
        <f>'MT_Permitted Sources'!S867</f>
        <v>0</v>
      </c>
      <c r="I3075" s="238">
        <f>'MT_Permitted Sources'!T867</f>
        <v>0</v>
      </c>
      <c r="J3075" s="238">
        <f>'MT_Permitted Sources'!U867</f>
        <v>0</v>
      </c>
    </row>
    <row r="3076" spans="1:10" s="226" customFormat="1" x14ac:dyDescent="0.2">
      <c r="A3076" s="235" t="str">
        <f>'MT_Permitted Sources'!A868</f>
        <v>MTDEQ Permitted Sources</v>
      </c>
      <c r="B3076" s="226" t="str">
        <f>'MT_Permitted Sources'!B868</f>
        <v>30</v>
      </c>
      <c r="C3076" s="235" t="str">
        <f>'MT_Permitted Sources'!D868</f>
        <v>3008302</v>
      </c>
      <c r="D3076" s="235">
        <f>'MT_Permitted Sources'!L868</f>
        <v>31000207</v>
      </c>
      <c r="E3076" s="226" t="str">
        <f>'MT_Permitted Sources'!P868</f>
        <v>Permitted Fugitives</v>
      </c>
      <c r="F3076" s="238">
        <f>'MT_Permitted Sources'!Q868</f>
        <v>0</v>
      </c>
      <c r="G3076" s="238">
        <f>'MT_Permitted Sources'!R868</f>
        <v>0.48348356363846084</v>
      </c>
      <c r="H3076" s="238">
        <f>'MT_Permitted Sources'!S868</f>
        <v>0</v>
      </c>
      <c r="I3076" s="238">
        <f>'MT_Permitted Sources'!T868</f>
        <v>0</v>
      </c>
      <c r="J3076" s="238">
        <f>'MT_Permitted Sources'!U868</f>
        <v>0</v>
      </c>
    </row>
    <row r="3077" spans="1:10" s="226" customFormat="1" x14ac:dyDescent="0.2">
      <c r="A3077" s="235" t="str">
        <f>'MT_Permitted Sources'!A869</f>
        <v>MTDEQ Permitted Sources</v>
      </c>
      <c r="B3077" s="226" t="str">
        <f>'MT_Permitted Sources'!B869</f>
        <v>30</v>
      </c>
      <c r="C3077" s="235" t="str">
        <f>'MT_Permitted Sources'!D869</f>
        <v>3008302</v>
      </c>
      <c r="D3077" s="235">
        <f>'MT_Permitted Sources'!L869</f>
        <v>31000205</v>
      </c>
      <c r="E3077" s="226" t="str">
        <f>'MT_Permitted Sources'!P869</f>
        <v>Natural Gas Production, Flares</v>
      </c>
      <c r="F3077" s="238">
        <f>'MT_Permitted Sources'!Q869</f>
        <v>3.3957896730504138E-2</v>
      </c>
      <c r="G3077" s="238">
        <f>'MT_Permitted Sources'!R869</f>
        <v>1.0251440522416344E-3</v>
      </c>
      <c r="H3077" s="238">
        <f>'MT_Permitted Sources'!S869</f>
        <v>2.2681312155846161E-2</v>
      </c>
      <c r="I3077" s="238">
        <f>'MT_Permitted Sources'!T869</f>
        <v>5.1257202612081719E-4</v>
      </c>
      <c r="J3077" s="238">
        <f>'MT_Permitted Sources'!U869</f>
        <v>2.4347171240738817E-3</v>
      </c>
    </row>
    <row r="3078" spans="1:10" s="226" customFormat="1" x14ac:dyDescent="0.2">
      <c r="A3078" s="235" t="str">
        <f>'MT_Permitted Sources'!A870</f>
        <v>MTDEQ Permitted Sources</v>
      </c>
      <c r="B3078" s="226" t="str">
        <f>'MT_Permitted Sources'!B870</f>
        <v>30</v>
      </c>
      <c r="C3078" s="235" t="str">
        <f>'MT_Permitted Sources'!D870</f>
        <v>3008302</v>
      </c>
      <c r="D3078" s="235">
        <f>'MT_Permitted Sources'!L870</f>
        <v>40301012</v>
      </c>
      <c r="E3078" s="226" t="str">
        <f>'MT_Permitted Sources'!P870</f>
        <v>Permitted Tank Losses</v>
      </c>
      <c r="F3078" s="238">
        <f>'MT_Permitted Sources'!Q870</f>
        <v>0</v>
      </c>
      <c r="G3078" s="238">
        <f>'MT_Permitted Sources'!R870</f>
        <v>0.3834038755383713</v>
      </c>
      <c r="H3078" s="238">
        <f>'MT_Permitted Sources'!S870</f>
        <v>0</v>
      </c>
      <c r="I3078" s="238">
        <f>'MT_Permitted Sources'!T870</f>
        <v>0</v>
      </c>
      <c r="J3078" s="238">
        <f>'MT_Permitted Sources'!U870</f>
        <v>0</v>
      </c>
    </row>
    <row r="3079" spans="1:10" s="226" customFormat="1" x14ac:dyDescent="0.2">
      <c r="A3079" s="235" t="str">
        <f>'MT_Permitted Sources'!A871</f>
        <v>MTDEQ Permitted Sources</v>
      </c>
      <c r="B3079" s="226" t="str">
        <f>'MT_Permitted Sources'!B871</f>
        <v>30</v>
      </c>
      <c r="C3079" s="235" t="str">
        <f>'MT_Permitted Sources'!D871</f>
        <v>3008302</v>
      </c>
      <c r="D3079" s="235">
        <f>'MT_Permitted Sources'!L871</f>
        <v>20200253</v>
      </c>
      <c r="E3079" s="226" t="str">
        <f>'MT_Permitted Sources'!P871</f>
        <v>Compressor Engines</v>
      </c>
      <c r="F3079" s="238">
        <f>'MT_Permitted Sources'!Q871</f>
        <v>1.1317590336747643</v>
      </c>
      <c r="G3079" s="238">
        <f>'MT_Permitted Sources'!R871</f>
        <v>1.5746212642431503</v>
      </c>
      <c r="H3079" s="238">
        <f>'MT_Permitted Sources'!S871</f>
        <v>1.8206558367811427</v>
      </c>
      <c r="I3079" s="238">
        <f>'MT_Permitted Sources'!T871</f>
        <v>0</v>
      </c>
      <c r="J3079" s="238">
        <f>'MT_Permitted Sources'!U871</f>
        <v>0</v>
      </c>
    </row>
    <row r="3080" spans="1:10" s="226" customFormat="1" x14ac:dyDescent="0.2">
      <c r="A3080" s="235" t="str">
        <f>'MT_Permitted Sources'!A872</f>
        <v>MTDEQ Permitted Sources</v>
      </c>
      <c r="B3080" s="226" t="str">
        <f>'MT_Permitted Sources'!B872</f>
        <v>30</v>
      </c>
      <c r="C3080" s="235" t="str">
        <f>'MT_Permitted Sources'!D872</f>
        <v>3008302</v>
      </c>
      <c r="D3080" s="235">
        <f>'MT_Permitted Sources'!L872</f>
        <v>20200253</v>
      </c>
      <c r="E3080" s="226" t="str">
        <f>'MT_Permitted Sources'!P872</f>
        <v>Compressor Engines</v>
      </c>
      <c r="F3080" s="238">
        <f>'MT_Permitted Sources'!Q872</f>
        <v>0</v>
      </c>
      <c r="G3080" s="238">
        <f>'MT_Permitted Sources'!R872</f>
        <v>0</v>
      </c>
      <c r="H3080" s="238">
        <f>'MT_Permitted Sources'!S872</f>
        <v>0</v>
      </c>
      <c r="I3080" s="238">
        <f>'MT_Permitted Sources'!T872</f>
        <v>2.4347171240738817E-3</v>
      </c>
      <c r="J3080" s="238">
        <f>'MT_Permitted Sources'!U872</f>
        <v>4.9206914507598447E-2</v>
      </c>
    </row>
    <row r="3081" spans="1:10" s="226" customFormat="1" x14ac:dyDescent="0.2">
      <c r="A3081" s="235" t="str">
        <f>'MT_Permitted Sources'!A873</f>
        <v>MTDEQ Permitted Sources</v>
      </c>
      <c r="B3081" s="226" t="str">
        <f>'MT_Permitted Sources'!B873</f>
        <v>30</v>
      </c>
      <c r="C3081" s="235" t="str">
        <f>'MT_Permitted Sources'!D873</f>
        <v>3008302</v>
      </c>
      <c r="D3081" s="235">
        <f>'MT_Permitted Sources'!L873</f>
        <v>31000205</v>
      </c>
      <c r="E3081" s="226" t="str">
        <f>'MT_Permitted Sources'!P873</f>
        <v>Natural Gas Production, Flares</v>
      </c>
      <c r="F3081" s="238">
        <f>'MT_Permitted Sources'!Q873</f>
        <v>0.2962666310978323</v>
      </c>
      <c r="G3081" s="238">
        <f>'MT_Permitted Sources'!R873</f>
        <v>3.9779433517171316</v>
      </c>
      <c r="H3081" s="238">
        <f>'MT_Permitted Sources'!S873</f>
        <v>0.64212460572285368</v>
      </c>
      <c r="I3081" s="238">
        <f>'MT_Permitted Sources'!T873</f>
        <v>1.0251440522416344E-3</v>
      </c>
      <c r="J3081" s="238">
        <f>'MT_Permitted Sources'!U873</f>
        <v>9.3544394767049142E-3</v>
      </c>
    </row>
    <row r="3082" spans="1:10" s="226" customFormat="1" x14ac:dyDescent="0.2">
      <c r="A3082" s="235" t="str">
        <f>'MT_Permitted Sources'!A874</f>
        <v>MTDEQ Permitted Sources</v>
      </c>
      <c r="B3082" s="226" t="str">
        <f>'MT_Permitted Sources'!B874</f>
        <v>30</v>
      </c>
      <c r="C3082" s="235" t="str">
        <f>'MT_Permitted Sources'!D874</f>
        <v>3008302</v>
      </c>
      <c r="D3082" s="235">
        <f>'MT_Permitted Sources'!L874</f>
        <v>31000205</v>
      </c>
      <c r="E3082" s="226" t="str">
        <f>'MT_Permitted Sources'!P874</f>
        <v>Natural Gas Production, Flares</v>
      </c>
      <c r="F3082" s="238">
        <f>'MT_Permitted Sources'!Q874</f>
        <v>5.8556228264042156</v>
      </c>
      <c r="G3082" s="238">
        <f>'MT_Permitted Sources'!R874</f>
        <v>20.278118211378708</v>
      </c>
      <c r="H3082" s="238">
        <f>'MT_Permitted Sources'!S874</f>
        <v>11.662038738300833</v>
      </c>
      <c r="I3082" s="238">
        <f>'MT_Permitted Sources'!T874</f>
        <v>1.0251440522416344E-3</v>
      </c>
      <c r="J3082" s="238">
        <f>'MT_Permitted Sources'!U874</f>
        <v>9.3544394767049142E-3</v>
      </c>
    </row>
    <row r="3083" spans="1:10" s="226" customFormat="1" x14ac:dyDescent="0.2">
      <c r="A3083" s="235" t="str">
        <f>'MT_Permitted Sources'!A875</f>
        <v>MTDEQ Permitted Sources</v>
      </c>
      <c r="B3083" s="226" t="str">
        <f>'MT_Permitted Sources'!B875</f>
        <v>30</v>
      </c>
      <c r="C3083" s="235" t="str">
        <f>'MT_Permitted Sources'!D875</f>
        <v>3008302</v>
      </c>
      <c r="D3083" s="235">
        <f>'MT_Permitted Sources'!L875</f>
        <v>31000207</v>
      </c>
      <c r="E3083" s="226" t="str">
        <f>'MT_Permitted Sources'!P875</f>
        <v>Permitted Fugitives</v>
      </c>
      <c r="F3083" s="238">
        <f>'MT_Permitted Sources'!Q875</f>
        <v>0</v>
      </c>
      <c r="G3083" s="238">
        <f>'MT_Permitted Sources'!R875</f>
        <v>0.42684435475211052</v>
      </c>
      <c r="H3083" s="238">
        <f>'MT_Permitted Sources'!S875</f>
        <v>0</v>
      </c>
      <c r="I3083" s="238">
        <f>'MT_Permitted Sources'!T875</f>
        <v>0</v>
      </c>
      <c r="J3083" s="238">
        <f>'MT_Permitted Sources'!U875</f>
        <v>0</v>
      </c>
    </row>
    <row r="3084" spans="1:10" s="226" customFormat="1" x14ac:dyDescent="0.2">
      <c r="A3084" s="235" t="str">
        <f>'MT_Permitted Sources'!A876</f>
        <v>MTDEQ Permitted Sources</v>
      </c>
      <c r="B3084" s="226" t="str">
        <f>'MT_Permitted Sources'!B876</f>
        <v>30</v>
      </c>
      <c r="C3084" s="235" t="str">
        <f>'MT_Permitted Sources'!D876</f>
        <v>3008302</v>
      </c>
      <c r="D3084" s="235">
        <f>'MT_Permitted Sources'!L876</f>
        <v>20200253</v>
      </c>
      <c r="E3084" s="226" t="str">
        <f>'MT_Permitted Sources'!P876</f>
        <v>Compressor Engines</v>
      </c>
      <c r="F3084" s="238">
        <f>'MT_Permitted Sources'!Q876</f>
        <v>0.7296462791829833</v>
      </c>
      <c r="G3084" s="238">
        <f>'MT_Permitted Sources'!R876</f>
        <v>9.1486418082174055</v>
      </c>
      <c r="H3084" s="238">
        <f>'MT_Permitted Sources'!S876</f>
        <v>2.1328122006887202</v>
      </c>
      <c r="I3084" s="238">
        <f>'MT_Permitted Sources'!T876</f>
        <v>5.6126636860229479E-2</v>
      </c>
      <c r="J3084" s="238">
        <f>'MT_Permitted Sources'!U876</f>
        <v>0.61739300546252429</v>
      </c>
    </row>
    <row r="3085" spans="1:10" s="226" customFormat="1" x14ac:dyDescent="0.2">
      <c r="A3085" s="235" t="str">
        <f>'MT_Permitted Sources'!A877</f>
        <v>MTDEQ Permitted Sources</v>
      </c>
      <c r="B3085" s="226" t="str">
        <f>'MT_Permitted Sources'!B877</f>
        <v>30</v>
      </c>
      <c r="C3085" s="235" t="str">
        <f>'MT_Permitted Sources'!D877</f>
        <v>3008302</v>
      </c>
      <c r="D3085" s="235">
        <f>'MT_Permitted Sources'!L877</f>
        <v>40301012</v>
      </c>
      <c r="E3085" s="226" t="str">
        <f>'MT_Permitted Sources'!P877</f>
        <v>Permitted Tank Losses</v>
      </c>
      <c r="F3085" s="238">
        <f>'MT_Permitted Sources'!Q877</f>
        <v>0</v>
      </c>
      <c r="G3085" s="238">
        <f>'MT_Permitted Sources'!R877</f>
        <v>1.5154191952261962</v>
      </c>
      <c r="H3085" s="238">
        <f>'MT_Permitted Sources'!S877</f>
        <v>0</v>
      </c>
      <c r="I3085" s="238">
        <f>'MT_Permitted Sources'!T877</f>
        <v>0</v>
      </c>
      <c r="J3085" s="238">
        <f>'MT_Permitted Sources'!U877</f>
        <v>0</v>
      </c>
    </row>
    <row r="3086" spans="1:10" s="226" customFormat="1" x14ac:dyDescent="0.2">
      <c r="A3086" s="235" t="str">
        <f>'MT_Permitted Sources'!A878</f>
        <v>MTDEQ Permitted Sources</v>
      </c>
      <c r="B3086" s="226" t="str">
        <f>'MT_Permitted Sources'!B878</f>
        <v>30</v>
      </c>
      <c r="C3086" s="235" t="str">
        <f>'MT_Permitted Sources'!D878</f>
        <v>3008302</v>
      </c>
      <c r="D3086" s="235">
        <f>'MT_Permitted Sources'!L878</f>
        <v>20200253</v>
      </c>
      <c r="E3086" s="226" t="str">
        <f>'MT_Permitted Sources'!P878</f>
        <v>Compressor Engines</v>
      </c>
      <c r="F3086" s="238">
        <f>'MT_Permitted Sources'!Q878</f>
        <v>1.8055349620105785</v>
      </c>
      <c r="G3086" s="238">
        <f>'MT_Permitted Sources'!R878</f>
        <v>9.0275466670463622</v>
      </c>
      <c r="H3086" s="238">
        <f>'MT_Permitted Sources'!S878</f>
        <v>7.2220117050357846</v>
      </c>
      <c r="I3086" s="238">
        <f>'MT_Permitted Sources'!T878</f>
        <v>5.535777882104826E-2</v>
      </c>
      <c r="J3086" s="238">
        <f>'MT_Permitted Sources'!U878</f>
        <v>0.60919185304459122</v>
      </c>
    </row>
    <row r="3087" spans="1:10" s="226" customFormat="1" x14ac:dyDescent="0.2">
      <c r="A3087" s="235" t="str">
        <f>'MT_Permitted Sources'!A879</f>
        <v>MTDEQ Permitted Sources</v>
      </c>
      <c r="B3087" s="226" t="str">
        <f>'MT_Permitted Sources'!B879</f>
        <v>30</v>
      </c>
      <c r="C3087" s="235" t="str">
        <f>'MT_Permitted Sources'!D879</f>
        <v>3008302</v>
      </c>
      <c r="D3087" s="235">
        <f>'MT_Permitted Sources'!L879</f>
        <v>40301012</v>
      </c>
      <c r="E3087" s="226" t="str">
        <f>'MT_Permitted Sources'!P879</f>
        <v>Permitted Tank Losses</v>
      </c>
      <c r="F3087" s="238">
        <f>'MT_Permitted Sources'!Q879</f>
        <v>0</v>
      </c>
      <c r="G3087" s="238">
        <f>'MT_Permitted Sources'!R879</f>
        <v>1.5154191952261962</v>
      </c>
      <c r="H3087" s="238">
        <f>'MT_Permitted Sources'!S879</f>
        <v>0</v>
      </c>
      <c r="I3087" s="238">
        <f>'MT_Permitted Sources'!T879</f>
        <v>0</v>
      </c>
      <c r="J3087" s="238">
        <f>'MT_Permitted Sources'!U879</f>
        <v>0</v>
      </c>
    </row>
    <row r="3088" spans="1:10" s="226" customFormat="1" x14ac:dyDescent="0.2">
      <c r="A3088" s="235" t="str">
        <f>'MT_Permitted Sources'!A880</f>
        <v>MTDEQ Permitted Sources</v>
      </c>
      <c r="B3088" s="226" t="str">
        <f>'MT_Permitted Sources'!B880</f>
        <v>30</v>
      </c>
      <c r="C3088" s="235" t="str">
        <f>'MT_Permitted Sources'!D880</f>
        <v>3008302</v>
      </c>
      <c r="D3088" s="235">
        <f>'MT_Permitted Sources'!L880</f>
        <v>20200253</v>
      </c>
      <c r="E3088" s="226" t="str">
        <f>'MT_Permitted Sources'!P880</f>
        <v>Compressor Engines</v>
      </c>
      <c r="F3088" s="238">
        <f>'MT_Permitted Sources'!Q880</f>
        <v>0</v>
      </c>
      <c r="G3088" s="238">
        <f>'MT_Permitted Sources'!R880</f>
        <v>0</v>
      </c>
      <c r="H3088" s="238">
        <f>'MT_Permitted Sources'!S880</f>
        <v>0</v>
      </c>
      <c r="I3088" s="238">
        <f>'MT_Permitted Sources'!T880</f>
        <v>0</v>
      </c>
      <c r="J3088" s="238">
        <f>'MT_Permitted Sources'!U880</f>
        <v>0</v>
      </c>
    </row>
    <row r="3089" spans="1:10" s="226" customFormat="1" x14ac:dyDescent="0.2">
      <c r="A3089" s="235" t="str">
        <f>'MT_Permitted Sources'!A881</f>
        <v>MTDEQ Permitted Sources</v>
      </c>
      <c r="B3089" s="226" t="str">
        <f>'MT_Permitted Sources'!B881</f>
        <v>30</v>
      </c>
      <c r="C3089" s="235" t="str">
        <f>'MT_Permitted Sources'!D881</f>
        <v>3008302</v>
      </c>
      <c r="D3089" s="235">
        <f>'MT_Permitted Sources'!L881</f>
        <v>31000207</v>
      </c>
      <c r="E3089" s="226" t="str">
        <f>'MT_Permitted Sources'!P881</f>
        <v>Permitted Fugitives</v>
      </c>
      <c r="F3089" s="238">
        <f>'MT_Permitted Sources'!Q881</f>
        <v>0</v>
      </c>
      <c r="G3089" s="238">
        <f>'MT_Permitted Sources'!R881</f>
        <v>1.4312292399358517</v>
      </c>
      <c r="H3089" s="238">
        <f>'MT_Permitted Sources'!S881</f>
        <v>0</v>
      </c>
      <c r="I3089" s="238">
        <f>'MT_Permitted Sources'!T881</f>
        <v>0</v>
      </c>
      <c r="J3089" s="238">
        <f>'MT_Permitted Sources'!U881</f>
        <v>0</v>
      </c>
    </row>
    <row r="3090" spans="1:10" s="226" customFormat="1" x14ac:dyDescent="0.2">
      <c r="A3090" s="235" t="str">
        <f>'MT_Permitted Sources'!A882</f>
        <v>MTDEQ Permitted Sources</v>
      </c>
      <c r="B3090" s="226" t="str">
        <f>'MT_Permitted Sources'!B882</f>
        <v>30</v>
      </c>
      <c r="C3090" s="235" t="str">
        <f>'MT_Permitted Sources'!D882</f>
        <v>3008302</v>
      </c>
      <c r="D3090" s="235">
        <f>'MT_Permitted Sources'!L882</f>
        <v>10200603</v>
      </c>
      <c r="E3090" s="226" t="str">
        <f>'MT_Permitted Sources'!P882</f>
        <v>Process Heaters</v>
      </c>
      <c r="F3090" s="238">
        <f>'MT_Permitted Sources'!Q882</f>
        <v>0.11225327372045896</v>
      </c>
      <c r="G3090" s="238">
        <f>'MT_Permitted Sources'!R882</f>
        <v>5.1257202612081719E-4</v>
      </c>
      <c r="H3090" s="238">
        <f>'MT_Permitted Sources'!S882</f>
        <v>5.6126636860229479E-2</v>
      </c>
      <c r="I3090" s="238">
        <f>'MT_Permitted Sources'!T882</f>
        <v>5.1257202612081719E-4</v>
      </c>
      <c r="J3090" s="238">
        <f>'MT_Permitted Sources'!U882</f>
        <v>5.6382922873289892E-3</v>
      </c>
    </row>
    <row r="3091" spans="1:10" s="226" customFormat="1" x14ac:dyDescent="0.2">
      <c r="A3091" s="235" t="str">
        <f>'MT_Permitted Sources'!A883</f>
        <v>MTDEQ Permitted Sources</v>
      </c>
      <c r="B3091" s="226" t="str">
        <f>'MT_Permitted Sources'!B883</f>
        <v>30</v>
      </c>
      <c r="C3091" s="235" t="str">
        <f>'MT_Permitted Sources'!D883</f>
        <v>3008302</v>
      </c>
      <c r="D3091" s="235">
        <f>'MT_Permitted Sources'!L883</f>
        <v>10200603</v>
      </c>
      <c r="E3091" s="226" t="str">
        <f>'MT_Permitted Sources'!P883</f>
        <v>Process Heaters</v>
      </c>
      <c r="F3091" s="238">
        <f>'MT_Permitted Sources'!Q883</f>
        <v>0</v>
      </c>
      <c r="G3091" s="238">
        <f>'MT_Permitted Sources'!R883</f>
        <v>12.235606835530028</v>
      </c>
      <c r="H3091" s="238">
        <f>'MT_Permitted Sources'!S883</f>
        <v>0</v>
      </c>
      <c r="I3091" s="238">
        <f>'MT_Permitted Sources'!T883</f>
        <v>0</v>
      </c>
      <c r="J3091" s="238">
        <f>'MT_Permitted Sources'!U883</f>
        <v>0</v>
      </c>
    </row>
    <row r="3092" spans="1:10" s="226" customFormat="1" x14ac:dyDescent="0.2">
      <c r="A3092" s="235" t="str">
        <f>'MT_Permitted Sources'!A884</f>
        <v>MTDEQ Permitted Sources</v>
      </c>
      <c r="B3092" s="226" t="str">
        <f>'MT_Permitted Sources'!B884</f>
        <v>30</v>
      </c>
      <c r="C3092" s="235" t="str">
        <f>'MT_Permitted Sources'!D884</f>
        <v>3008302</v>
      </c>
      <c r="D3092" s="235">
        <f>'MT_Permitted Sources'!L884</f>
        <v>31000207</v>
      </c>
      <c r="E3092" s="226" t="str">
        <f>'MT_Permitted Sources'!P884</f>
        <v>Permitted Fugitives</v>
      </c>
      <c r="F3092" s="238">
        <f>'MT_Permitted Sources'!Q884</f>
        <v>0</v>
      </c>
      <c r="G3092" s="238">
        <f>'MT_Permitted Sources'!R884</f>
        <v>0.32445809253447727</v>
      </c>
      <c r="H3092" s="238">
        <f>'MT_Permitted Sources'!S884</f>
        <v>0</v>
      </c>
      <c r="I3092" s="238">
        <f>'MT_Permitted Sources'!T884</f>
        <v>0</v>
      </c>
      <c r="J3092" s="238">
        <f>'MT_Permitted Sources'!U884</f>
        <v>0</v>
      </c>
    </row>
    <row r="3093" spans="1:10" s="226" customFormat="1" x14ac:dyDescent="0.2">
      <c r="A3093" s="235" t="str">
        <f>'MT_Permitted Sources'!A885</f>
        <v>MTDEQ Permitted Sources</v>
      </c>
      <c r="B3093" s="226" t="str">
        <f>'MT_Permitted Sources'!B885</f>
        <v>30</v>
      </c>
      <c r="C3093" s="235" t="str">
        <f>'MT_Permitted Sources'!D885</f>
        <v>3008302</v>
      </c>
      <c r="D3093" s="235">
        <f>'MT_Permitted Sources'!L885</f>
        <v>31000205</v>
      </c>
      <c r="E3093" s="226" t="str">
        <f>'MT_Permitted Sources'!P885</f>
        <v>Natural Gas Production, Flares</v>
      </c>
      <c r="F3093" s="238">
        <f>'MT_Permitted Sources'!Q885</f>
        <v>3.5111183789275975E-2</v>
      </c>
      <c r="G3093" s="238">
        <f>'MT_Permitted Sources'!R885</f>
        <v>1.0251440522416344E-3</v>
      </c>
      <c r="H3093" s="238">
        <f>'MT_Permitted Sources'!S885</f>
        <v>2.3450170195027386E-2</v>
      </c>
      <c r="I3093" s="238">
        <f>'MT_Permitted Sources'!T885</f>
        <v>5.1257202612081719E-4</v>
      </c>
      <c r="J3093" s="238">
        <f>'MT_Permitted Sources'!U885</f>
        <v>2.5628601306040858E-3</v>
      </c>
    </row>
    <row r="3094" spans="1:10" s="226" customFormat="1" x14ac:dyDescent="0.2">
      <c r="A3094" s="235" t="str">
        <f>'MT_Permitted Sources'!A886</f>
        <v>MTDEQ Permitted Sources</v>
      </c>
      <c r="B3094" s="226" t="str">
        <f>'MT_Permitted Sources'!B886</f>
        <v>30</v>
      </c>
      <c r="C3094" s="235" t="str">
        <f>'MT_Permitted Sources'!D886</f>
        <v>3008302</v>
      </c>
      <c r="D3094" s="235">
        <f>'MT_Permitted Sources'!L886</f>
        <v>40301012</v>
      </c>
      <c r="E3094" s="226" t="str">
        <f>'MT_Permitted Sources'!P886</f>
        <v>Permitted Tank Losses</v>
      </c>
      <c r="F3094" s="238">
        <f>'MT_Permitted Sources'!Q886</f>
        <v>0</v>
      </c>
      <c r="G3094" s="238">
        <f>'MT_Permitted Sources'!R886</f>
        <v>2.2571109170230184</v>
      </c>
      <c r="H3094" s="238">
        <f>'MT_Permitted Sources'!S886</f>
        <v>0</v>
      </c>
      <c r="I3094" s="238">
        <f>'MT_Permitted Sources'!T886</f>
        <v>0</v>
      </c>
      <c r="J3094" s="238">
        <f>'MT_Permitted Sources'!U886</f>
        <v>0</v>
      </c>
    </row>
    <row r="3095" spans="1:10" s="226" customFormat="1" x14ac:dyDescent="0.2">
      <c r="A3095" s="235" t="str">
        <f>'MT_Permitted Sources'!A887</f>
        <v>MTDEQ Permitted Sources</v>
      </c>
      <c r="B3095" s="226" t="str">
        <f>'MT_Permitted Sources'!B887</f>
        <v>30</v>
      </c>
      <c r="C3095" s="235" t="str">
        <f>'MT_Permitted Sources'!D887</f>
        <v>3008302</v>
      </c>
      <c r="D3095" s="235">
        <f>'MT_Permitted Sources'!L887</f>
        <v>20200253</v>
      </c>
      <c r="E3095" s="226" t="str">
        <f>'MT_Permitted Sources'!P887</f>
        <v>Compressor Engines</v>
      </c>
      <c r="F3095" s="238">
        <f>'MT_Permitted Sources'!Q887</f>
        <v>1.1707145076599463</v>
      </c>
      <c r="G3095" s="238">
        <f>'MT_Permitted Sources'!R887</f>
        <v>1.6286976129988964</v>
      </c>
      <c r="H3095" s="238">
        <f>'MT_Permitted Sources'!S887</f>
        <v>1.6286976129988964</v>
      </c>
      <c r="I3095" s="238">
        <f>'MT_Permitted Sources'!T887</f>
        <v>2.5628601306040858E-3</v>
      </c>
      <c r="J3095" s="238">
        <f>'MT_Permitted Sources'!U887</f>
        <v>5.0872773592491101E-2</v>
      </c>
    </row>
    <row r="3096" spans="1:10" s="226" customFormat="1" x14ac:dyDescent="0.2">
      <c r="A3096" s="235" t="str">
        <f>'MT_Permitted Sources'!A888</f>
        <v>MTDEQ Permitted Sources</v>
      </c>
      <c r="B3096" s="226" t="str">
        <f>'MT_Permitted Sources'!B888</f>
        <v>30</v>
      </c>
      <c r="C3096" s="235" t="str">
        <f>'MT_Permitted Sources'!D888</f>
        <v>3008302</v>
      </c>
      <c r="D3096" s="235">
        <f>'MT_Permitted Sources'!L888</f>
        <v>31000205</v>
      </c>
      <c r="E3096" s="226" t="str">
        <f>'MT_Permitted Sources'!P888</f>
        <v>Natural Gas Production, Flares</v>
      </c>
      <c r="F3096" s="238">
        <f>'MT_Permitted Sources'!Q888</f>
        <v>0.3063899286137185</v>
      </c>
      <c r="G3096" s="238">
        <f>'MT_Permitted Sources'!R888</f>
        <v>4.1151845117109804</v>
      </c>
      <c r="H3096" s="238">
        <f>'MT_Permitted Sources'!S888</f>
        <v>0.66416520284604885</v>
      </c>
      <c r="I3096" s="238">
        <f>'MT_Permitted Sources'!T888</f>
        <v>1.0251440522416344E-3</v>
      </c>
      <c r="J3096" s="238">
        <f>'MT_Permitted Sources'!U888</f>
        <v>9.6107254897653226E-3</v>
      </c>
    </row>
    <row r="3097" spans="1:10" s="226" customFormat="1" x14ac:dyDescent="0.2">
      <c r="A3097" s="235" t="str">
        <f>'MT_Permitted Sources'!A889</f>
        <v>MTDEQ Permitted Sources</v>
      </c>
      <c r="B3097" s="226" t="str">
        <f>'MT_Permitted Sources'!B889</f>
        <v>30</v>
      </c>
      <c r="C3097" s="235" t="str">
        <f>'MT_Permitted Sources'!D889</f>
        <v>3008302</v>
      </c>
      <c r="D3097" s="235">
        <f>'MT_Permitted Sources'!L889</f>
        <v>31000205</v>
      </c>
      <c r="E3097" s="226" t="str">
        <f>'MT_Permitted Sources'!P889</f>
        <v>Natural Gas Production, Flares</v>
      </c>
      <c r="F3097" s="238">
        <f>'MT_Permitted Sources'!Q889</f>
        <v>3.6648899867638432E-2</v>
      </c>
      <c r="G3097" s="238">
        <f>'MT_Permitted Sources'!R889</f>
        <v>0.12673343345837204</v>
      </c>
      <c r="H3097" s="238">
        <f>'MT_Permitted Sources'!S889</f>
        <v>7.2913370715686238E-2</v>
      </c>
      <c r="I3097" s="238">
        <f>'MT_Permitted Sources'!T889</f>
        <v>0</v>
      </c>
      <c r="J3097" s="238">
        <f>'MT_Permitted Sources'!U889</f>
        <v>0</v>
      </c>
    </row>
    <row r="3098" spans="1:10" s="226" customFormat="1" x14ac:dyDescent="0.2">
      <c r="A3098" s="235" t="str">
        <f>'MT_Permitted Sources'!A890</f>
        <v>MTDEQ Permitted Sources</v>
      </c>
      <c r="B3098" s="226" t="str">
        <f>'MT_Permitted Sources'!B890</f>
        <v>30</v>
      </c>
      <c r="C3098" s="235" t="str">
        <f>'MT_Permitted Sources'!D890</f>
        <v>3008302</v>
      </c>
      <c r="D3098" s="235">
        <f>'MT_Permitted Sources'!L890</f>
        <v>31000207</v>
      </c>
      <c r="E3098" s="226" t="str">
        <f>'MT_Permitted Sources'!P890</f>
        <v>Permitted Fugitives</v>
      </c>
      <c r="F3098" s="238">
        <f>'MT_Permitted Sources'!Q890</f>
        <v>0</v>
      </c>
      <c r="G3098" s="238">
        <f>'MT_Permitted Sources'!R890</f>
        <v>0.29498520103253029</v>
      </c>
      <c r="H3098" s="238">
        <f>'MT_Permitted Sources'!S890</f>
        <v>0</v>
      </c>
      <c r="I3098" s="238">
        <f>'MT_Permitted Sources'!T890</f>
        <v>0</v>
      </c>
      <c r="J3098" s="238">
        <f>'MT_Permitted Sources'!U890</f>
        <v>0</v>
      </c>
    </row>
    <row r="3099" spans="1:10" s="226" customFormat="1" x14ac:dyDescent="0.2">
      <c r="A3099" s="235" t="str">
        <f>'MT_Permitted Sources'!A891</f>
        <v>MTDEQ Permitted Sources</v>
      </c>
      <c r="B3099" s="226" t="str">
        <f>'MT_Permitted Sources'!B891</f>
        <v>30</v>
      </c>
      <c r="C3099" s="235" t="str">
        <f>'MT_Permitted Sources'!D891</f>
        <v>3008302</v>
      </c>
      <c r="D3099" s="235">
        <f>'MT_Permitted Sources'!L891</f>
        <v>31000207</v>
      </c>
      <c r="E3099" s="226" t="str">
        <f>'MT_Permitted Sources'!P891</f>
        <v>Permitted Fugitives</v>
      </c>
      <c r="F3099" s="238">
        <f>'MT_Permitted Sources'!Q891</f>
        <v>0</v>
      </c>
      <c r="G3099" s="238">
        <f>'MT_Permitted Sources'!R891</f>
        <v>0.62623487291310842</v>
      </c>
      <c r="H3099" s="238">
        <f>'MT_Permitted Sources'!S891</f>
        <v>0</v>
      </c>
      <c r="I3099" s="238">
        <f>'MT_Permitted Sources'!T891</f>
        <v>0</v>
      </c>
      <c r="J3099" s="238">
        <f>'MT_Permitted Sources'!U891</f>
        <v>0</v>
      </c>
    </row>
    <row r="3100" spans="1:10" s="226" customFormat="1" x14ac:dyDescent="0.2">
      <c r="A3100" s="235" t="str">
        <f>'MT_Permitted Sources'!A892</f>
        <v>MTDEQ Permitted Sources</v>
      </c>
      <c r="B3100" s="226" t="str">
        <f>'MT_Permitted Sources'!B892</f>
        <v>30</v>
      </c>
      <c r="C3100" s="235" t="str">
        <f>'MT_Permitted Sources'!D892</f>
        <v>3008302</v>
      </c>
      <c r="D3100" s="235">
        <f>'MT_Permitted Sources'!L892</f>
        <v>31000205</v>
      </c>
      <c r="E3100" s="226" t="str">
        <f>'MT_Permitted Sources'!P892</f>
        <v>Natural Gas Production, Flares</v>
      </c>
      <c r="F3100" s="238">
        <f>'MT_Permitted Sources'!Q892</f>
        <v>0.14813331554891615</v>
      </c>
      <c r="G3100" s="238">
        <f>'MT_Permitted Sources'!R892</f>
        <v>4.9975772546779675E-3</v>
      </c>
      <c r="H3100" s="238">
        <f>'MT_Permitted Sources'!S892</f>
        <v>0.14813331554891615</v>
      </c>
      <c r="I3100" s="238">
        <f>'MT_Permitted Sources'!T892</f>
        <v>1.0251440522416344E-3</v>
      </c>
      <c r="J3100" s="238">
        <f>'MT_Permitted Sources'!U892</f>
        <v>1.1404727581188183E-2</v>
      </c>
    </row>
    <row r="3101" spans="1:10" s="226" customFormat="1" x14ac:dyDescent="0.2">
      <c r="A3101" s="235" t="str">
        <f>'MT_Permitted Sources'!A893</f>
        <v>MTDEQ Permitted Sources</v>
      </c>
      <c r="B3101" s="226" t="str">
        <f>'MT_Permitted Sources'!B893</f>
        <v>30</v>
      </c>
      <c r="C3101" s="235" t="str">
        <f>'MT_Permitted Sources'!D893</f>
        <v>3008302</v>
      </c>
      <c r="D3101" s="235">
        <f>'MT_Permitted Sources'!L893</f>
        <v>40301012</v>
      </c>
      <c r="E3101" s="226" t="str">
        <f>'MT_Permitted Sources'!P893</f>
        <v>Permitted Tank Losses</v>
      </c>
      <c r="F3101" s="238">
        <f>'MT_Permitted Sources'!Q893</f>
        <v>0</v>
      </c>
      <c r="G3101" s="238">
        <f>'MT_Permitted Sources'!R893</f>
        <v>0.49668229331107183</v>
      </c>
      <c r="H3101" s="238">
        <f>'MT_Permitted Sources'!S893</f>
        <v>0</v>
      </c>
      <c r="I3101" s="238">
        <f>'MT_Permitted Sources'!T893</f>
        <v>0</v>
      </c>
      <c r="J3101" s="238">
        <f>'MT_Permitted Sources'!U893</f>
        <v>0</v>
      </c>
    </row>
    <row r="3102" spans="1:10" s="226" customFormat="1" x14ac:dyDescent="0.2">
      <c r="A3102" s="235" t="str">
        <f>'MT_Permitted Sources'!A894</f>
        <v>MTDEQ Permitted Sources</v>
      </c>
      <c r="B3102" s="226" t="str">
        <f>'MT_Permitted Sources'!B894</f>
        <v>30</v>
      </c>
      <c r="C3102" s="235" t="str">
        <f>'MT_Permitted Sources'!D894</f>
        <v>3008302</v>
      </c>
      <c r="D3102" s="235">
        <f>'MT_Permitted Sources'!L894</f>
        <v>20200253</v>
      </c>
      <c r="E3102" s="226" t="str">
        <f>'MT_Permitted Sources'!P894</f>
        <v>Compressor Engines</v>
      </c>
      <c r="F3102" s="238">
        <f>'MT_Permitted Sources'!Q894</f>
        <v>1.13534703785761</v>
      </c>
      <c r="G3102" s="238">
        <f>'MT_Permitted Sources'!R894</f>
        <v>1.579490698491298</v>
      </c>
      <c r="H3102" s="238">
        <f>'MT_Permitted Sources'!S894</f>
        <v>1.579490698491298</v>
      </c>
      <c r="I3102" s="238">
        <f>'MT_Permitted Sources'!T894</f>
        <v>2.4347171240738817E-3</v>
      </c>
      <c r="J3102" s="238">
        <f>'MT_Permitted Sources'!U894</f>
        <v>4.9335057514128651E-2</v>
      </c>
    </row>
    <row r="3103" spans="1:10" s="226" customFormat="1" x14ac:dyDescent="0.2">
      <c r="A3103" s="235" t="str">
        <f>'MT_Permitted Sources'!A895</f>
        <v>MTDEQ Permitted Sources</v>
      </c>
      <c r="B3103" s="226" t="str">
        <f>'MT_Permitted Sources'!B895</f>
        <v>30</v>
      </c>
      <c r="C3103" s="235" t="str">
        <f>'MT_Permitted Sources'!D895</f>
        <v>3008302</v>
      </c>
      <c r="D3103" s="235">
        <f>'MT_Permitted Sources'!L895</f>
        <v>31000205</v>
      </c>
      <c r="E3103" s="226" t="str">
        <f>'MT_Permitted Sources'!P895</f>
        <v>Natural Gas Production, Flares</v>
      </c>
      <c r="F3103" s="238">
        <f>'MT_Permitted Sources'!Q895</f>
        <v>0.29716363214354374</v>
      </c>
      <c r="G3103" s="238">
        <f>'MT_Permitted Sources'!R895</f>
        <v>3.9907576523701525</v>
      </c>
      <c r="H3103" s="238">
        <f>'MT_Permitted Sources'!S895</f>
        <v>1.2857869275240701</v>
      </c>
      <c r="I3103" s="238">
        <f>'MT_Permitted Sources'!T895</f>
        <v>1.0251440522416344E-3</v>
      </c>
      <c r="J3103" s="238">
        <f>'MT_Permitted Sources'!U895</f>
        <v>9.3544394767049142E-3</v>
      </c>
    </row>
    <row r="3104" spans="1:10" s="226" customFormat="1" x14ac:dyDescent="0.2">
      <c r="A3104" s="235" t="str">
        <f>'MT_Permitted Sources'!A896</f>
        <v>MTDEQ Permitted Sources</v>
      </c>
      <c r="B3104" s="226" t="str">
        <f>'MT_Permitted Sources'!B896</f>
        <v>30</v>
      </c>
      <c r="C3104" s="235" t="str">
        <f>'MT_Permitted Sources'!D896</f>
        <v>3008302</v>
      </c>
      <c r="D3104" s="235">
        <f>'MT_Permitted Sources'!L896</f>
        <v>31000205</v>
      </c>
      <c r="E3104" s="226" t="str">
        <f>'MT_Permitted Sources'!P896</f>
        <v>Natural Gas Production, Flares</v>
      </c>
      <c r="F3104" s="238">
        <f>'MT_Permitted Sources'!Q896</f>
        <v>3.6648899867638432E-2</v>
      </c>
      <c r="G3104" s="238">
        <f>'MT_Permitted Sources'!R896</f>
        <v>0.12673343345837204</v>
      </c>
      <c r="H3104" s="238">
        <f>'MT_Permitted Sources'!S896</f>
        <v>7.2913370715686238E-2</v>
      </c>
      <c r="I3104" s="238">
        <f>'MT_Permitted Sources'!T896</f>
        <v>0</v>
      </c>
      <c r="J3104" s="238">
        <f>'MT_Permitted Sources'!U896</f>
        <v>0</v>
      </c>
    </row>
    <row r="3105" spans="1:10" s="226" customFormat="1" x14ac:dyDescent="0.2">
      <c r="A3105" s="235" t="str">
        <f>'MT_Permitted Sources'!A897</f>
        <v>MTDEQ Permitted Sources</v>
      </c>
      <c r="B3105" s="226" t="str">
        <f>'MT_Permitted Sources'!B897</f>
        <v>30</v>
      </c>
      <c r="C3105" s="235" t="str">
        <f>'MT_Permitted Sources'!D897</f>
        <v>3008302</v>
      </c>
      <c r="D3105" s="235">
        <f>'MT_Permitted Sources'!L897</f>
        <v>31000207</v>
      </c>
      <c r="E3105" s="226" t="str">
        <f>'MT_Permitted Sources'!P897</f>
        <v>Permitted Fugitives</v>
      </c>
      <c r="F3105" s="238">
        <f>'MT_Permitted Sources'!Q897</f>
        <v>0</v>
      </c>
      <c r="G3105" s="238">
        <f>'MT_Permitted Sources'!R897</f>
        <v>0.56587951683738213</v>
      </c>
      <c r="H3105" s="238">
        <f>'MT_Permitted Sources'!S897</f>
        <v>0</v>
      </c>
      <c r="I3105" s="238">
        <f>'MT_Permitted Sources'!T897</f>
        <v>0</v>
      </c>
      <c r="J3105" s="238">
        <f>'MT_Permitted Sources'!U897</f>
        <v>0</v>
      </c>
    </row>
    <row r="3106" spans="1:10" s="226" customFormat="1" x14ac:dyDescent="0.2">
      <c r="A3106" s="235" t="str">
        <f>'MT_Permitted Sources'!A898</f>
        <v>MTDEQ Permitted Sources</v>
      </c>
      <c r="B3106" s="226" t="str">
        <f>'MT_Permitted Sources'!B898</f>
        <v>30</v>
      </c>
      <c r="C3106" s="235" t="str">
        <f>'MT_Permitted Sources'!D898</f>
        <v>3008302</v>
      </c>
      <c r="D3106" s="235">
        <f>'MT_Permitted Sources'!L898</f>
        <v>31000207</v>
      </c>
      <c r="E3106" s="226" t="str">
        <f>'MT_Permitted Sources'!P898</f>
        <v>Permitted Fugitives</v>
      </c>
      <c r="F3106" s="238">
        <f>'MT_Permitted Sources'!Q898</f>
        <v>0</v>
      </c>
      <c r="G3106" s="238">
        <f>'MT_Permitted Sources'!R898</f>
        <v>2.1622850921906673</v>
      </c>
      <c r="H3106" s="238">
        <f>'MT_Permitted Sources'!S898</f>
        <v>0</v>
      </c>
      <c r="I3106" s="238">
        <f>'MT_Permitted Sources'!T898</f>
        <v>0</v>
      </c>
      <c r="J3106" s="238">
        <f>'MT_Permitted Sources'!U898</f>
        <v>0</v>
      </c>
    </row>
    <row r="3107" spans="1:10" s="226" customFormat="1" x14ac:dyDescent="0.2">
      <c r="A3107" s="235" t="str">
        <f>'MT_Permitted Sources'!A899</f>
        <v>MTDEQ Permitted Sources</v>
      </c>
      <c r="B3107" s="226" t="str">
        <f>'MT_Permitted Sources'!B899</f>
        <v>30</v>
      </c>
      <c r="C3107" s="235" t="str">
        <f>'MT_Permitted Sources'!D899</f>
        <v>3008302</v>
      </c>
      <c r="D3107" s="235">
        <f>'MT_Permitted Sources'!L899</f>
        <v>31000205</v>
      </c>
      <c r="E3107" s="226" t="str">
        <f>'MT_Permitted Sources'!P899</f>
        <v>Natural Gas Production, Flares</v>
      </c>
      <c r="F3107" s="238">
        <f>'MT_Permitted Sources'!Q899</f>
        <v>3.8699187972121699E-2</v>
      </c>
      <c r="G3107" s="238">
        <f>'MT_Permitted Sources'!R899</f>
        <v>1.1532870587718385E-3</v>
      </c>
      <c r="H3107" s="238">
        <f>'MT_Permitted Sources'!S899</f>
        <v>2.5756744312571064E-2</v>
      </c>
      <c r="I3107" s="238">
        <f>'MT_Permitted Sources'!T899</f>
        <v>5.1257202612081719E-4</v>
      </c>
      <c r="J3107" s="238">
        <f>'MT_Permitted Sources'!U899</f>
        <v>2.8191461436644946E-3</v>
      </c>
    </row>
    <row r="3108" spans="1:10" s="226" customFormat="1" x14ac:dyDescent="0.2">
      <c r="A3108" s="235" t="str">
        <f>'MT_Permitted Sources'!A900</f>
        <v>MTDEQ Permitted Sources</v>
      </c>
      <c r="B3108" s="226" t="str">
        <f>'MT_Permitted Sources'!B900</f>
        <v>30</v>
      </c>
      <c r="C3108" s="235" t="str">
        <f>'MT_Permitted Sources'!D900</f>
        <v>3008302</v>
      </c>
      <c r="D3108" s="235">
        <f>'MT_Permitted Sources'!L900</f>
        <v>40301012</v>
      </c>
      <c r="E3108" s="226" t="str">
        <f>'MT_Permitted Sources'!P900</f>
        <v>Permitted Tank Losses</v>
      </c>
      <c r="F3108" s="238">
        <f>'MT_Permitted Sources'!Q900</f>
        <v>0</v>
      </c>
      <c r="G3108" s="238">
        <f>'MT_Permitted Sources'!R900</f>
        <v>1.7149378563937241</v>
      </c>
      <c r="H3108" s="238">
        <f>'MT_Permitted Sources'!S900</f>
        <v>0</v>
      </c>
      <c r="I3108" s="238">
        <f>'MT_Permitted Sources'!T900</f>
        <v>0</v>
      </c>
      <c r="J3108" s="238">
        <f>'MT_Permitted Sources'!U900</f>
        <v>0</v>
      </c>
    </row>
    <row r="3109" spans="1:10" s="226" customFormat="1" x14ac:dyDescent="0.2">
      <c r="A3109" s="235" t="str">
        <f>'MT_Permitted Sources'!A901</f>
        <v>MTDEQ Permitted Sources</v>
      </c>
      <c r="B3109" s="226" t="str">
        <f>'MT_Permitted Sources'!B901</f>
        <v>30</v>
      </c>
      <c r="C3109" s="235" t="str">
        <f>'MT_Permitted Sources'!D901</f>
        <v>3008302</v>
      </c>
      <c r="D3109" s="235">
        <f>'MT_Permitted Sources'!L901</f>
        <v>20200253</v>
      </c>
      <c r="E3109" s="226" t="str">
        <f>'MT_Permitted Sources'!P901</f>
        <v>Compressor Engines</v>
      </c>
      <c r="F3109" s="238">
        <f>'MT_Permitted Sources'!Q901</f>
        <v>1.2909126477852781</v>
      </c>
      <c r="G3109" s="238">
        <f>'MT_Permitted Sources'!R901</f>
        <v>1.7960523795273433</v>
      </c>
      <c r="H3109" s="238">
        <f>'MT_Permitted Sources'!S901</f>
        <v>1.7960523795273433</v>
      </c>
      <c r="I3109" s="238">
        <f>'MT_Permitted Sources'!T901</f>
        <v>0</v>
      </c>
      <c r="J3109" s="238">
        <f>'MT_Permitted Sources'!U901</f>
        <v>0</v>
      </c>
    </row>
    <row r="3110" spans="1:10" s="226" customFormat="1" x14ac:dyDescent="0.2">
      <c r="A3110" s="235" t="str">
        <f>'MT_Permitted Sources'!A902</f>
        <v>MTDEQ Permitted Sources</v>
      </c>
      <c r="B3110" s="226" t="str">
        <f>'MT_Permitted Sources'!B902</f>
        <v>30</v>
      </c>
      <c r="C3110" s="235" t="str">
        <f>'MT_Permitted Sources'!D902</f>
        <v>3008302</v>
      </c>
      <c r="D3110" s="235">
        <f>'MT_Permitted Sources'!L902</f>
        <v>20200253</v>
      </c>
      <c r="E3110" s="226" t="str">
        <f>'MT_Permitted Sources'!P902</f>
        <v>Compressor Engines</v>
      </c>
      <c r="F3110" s="238">
        <f>'MT_Permitted Sources'!Q902</f>
        <v>0</v>
      </c>
      <c r="G3110" s="238">
        <f>'MT_Permitted Sources'!R902</f>
        <v>0</v>
      </c>
      <c r="H3110" s="238">
        <f>'MT_Permitted Sources'!S902</f>
        <v>0</v>
      </c>
      <c r="I3110" s="238">
        <f>'MT_Permitted Sources'!T902</f>
        <v>2.8191461436644946E-3</v>
      </c>
      <c r="J3110" s="238">
        <f>'MT_Permitted Sources'!U902</f>
        <v>5.6126636860229479E-2</v>
      </c>
    </row>
    <row r="3111" spans="1:10" s="226" customFormat="1" x14ac:dyDescent="0.2">
      <c r="A3111" s="235" t="str">
        <f>'MT_Permitted Sources'!A903</f>
        <v>MTDEQ Permitted Sources</v>
      </c>
      <c r="B3111" s="226" t="str">
        <f>'MT_Permitted Sources'!B903</f>
        <v>30</v>
      </c>
      <c r="C3111" s="235" t="str">
        <f>'MT_Permitted Sources'!D903</f>
        <v>3008302</v>
      </c>
      <c r="D3111" s="235">
        <f>'MT_Permitted Sources'!L903</f>
        <v>31000205</v>
      </c>
      <c r="E3111" s="226" t="str">
        <f>'MT_Permitted Sources'!P903</f>
        <v>Natural Gas Production, Flares</v>
      </c>
      <c r="F3111" s="238">
        <f>'MT_Permitted Sources'!Q903</f>
        <v>0.33791310822014869</v>
      </c>
      <c r="G3111" s="238">
        <f>'MT_Permitted Sources'!R903</f>
        <v>0.33791310822014869</v>
      </c>
      <c r="H3111" s="238">
        <f>'MT_Permitted Sources'!S903</f>
        <v>0.73246542532664771</v>
      </c>
      <c r="I3111" s="238">
        <f>'MT_Permitted Sources'!T903</f>
        <v>1.1532870587718385E-3</v>
      </c>
      <c r="J3111" s="238">
        <f>'MT_Permitted Sources'!U903</f>
        <v>1.0635869542006956E-2</v>
      </c>
    </row>
    <row r="3112" spans="1:10" s="226" customFormat="1" x14ac:dyDescent="0.2">
      <c r="A3112" s="235" t="str">
        <f>'MT_Permitted Sources'!A904</f>
        <v>MTDEQ Permitted Sources</v>
      </c>
      <c r="B3112" s="226" t="str">
        <f>'MT_Permitted Sources'!B904</f>
        <v>30</v>
      </c>
      <c r="C3112" s="235" t="str">
        <f>'MT_Permitted Sources'!D904</f>
        <v>3008302</v>
      </c>
      <c r="D3112" s="235">
        <f>'MT_Permitted Sources'!L904</f>
        <v>31000205</v>
      </c>
      <c r="E3112" s="226" t="str">
        <f>'MT_Permitted Sources'!P904</f>
        <v>Natural Gas Production, Flares</v>
      </c>
      <c r="F3112" s="238">
        <f>'MT_Permitted Sources'!Q904</f>
        <v>7.0478653591612359E-2</v>
      </c>
      <c r="G3112" s="238">
        <f>'MT_Permitted Sources'!R904</f>
        <v>0.12673343345837204</v>
      </c>
      <c r="H3112" s="238">
        <f>'MT_Permitted Sources'!S904</f>
        <v>7.2913370715686238E-2</v>
      </c>
      <c r="I3112" s="238">
        <f>'MT_Permitted Sources'!T904</f>
        <v>0</v>
      </c>
      <c r="J3112" s="238">
        <f>'MT_Permitted Sources'!U904</f>
        <v>1.281430065302043E-4</v>
      </c>
    </row>
    <row r="3113" spans="1:10" s="226" customFormat="1" x14ac:dyDescent="0.2">
      <c r="A3113" s="235" t="str">
        <f>'MT_Permitted Sources'!A905</f>
        <v>MTDEQ Permitted Sources</v>
      </c>
      <c r="B3113" s="226" t="str">
        <f>'MT_Permitted Sources'!B905</f>
        <v>30</v>
      </c>
      <c r="C3113" s="235" t="str">
        <f>'MT_Permitted Sources'!D905</f>
        <v>3008302</v>
      </c>
      <c r="D3113" s="235">
        <f>'MT_Permitted Sources'!L905</f>
        <v>31000207</v>
      </c>
      <c r="E3113" s="226" t="str">
        <f>'MT_Permitted Sources'!P905</f>
        <v>Permitted Fugitives</v>
      </c>
      <c r="F3113" s="238">
        <f>'MT_Permitted Sources'!Q905</f>
        <v>0</v>
      </c>
      <c r="G3113" s="238">
        <f>'MT_Permitted Sources'!R905</f>
        <v>1.9543089925921455</v>
      </c>
      <c r="H3113" s="238">
        <f>'MT_Permitted Sources'!S905</f>
        <v>0</v>
      </c>
      <c r="I3113" s="238">
        <f>'MT_Permitted Sources'!T905</f>
        <v>0</v>
      </c>
      <c r="J3113" s="238">
        <f>'MT_Permitted Sources'!U905</f>
        <v>0</v>
      </c>
    </row>
    <row r="3114" spans="1:10" s="226" customFormat="1" x14ac:dyDescent="0.2">
      <c r="A3114" s="235" t="str">
        <f>'MT_Permitted Sources'!A906</f>
        <v>MTDEQ Permitted Sources</v>
      </c>
      <c r="B3114" s="226" t="str">
        <f>'MT_Permitted Sources'!B906</f>
        <v>30</v>
      </c>
      <c r="C3114" s="235" t="str">
        <f>'MT_Permitted Sources'!D906</f>
        <v>3008302</v>
      </c>
      <c r="D3114" s="235">
        <f>'MT_Permitted Sources'!L906</f>
        <v>31000207</v>
      </c>
      <c r="E3114" s="226" t="str">
        <f>'MT_Permitted Sources'!P906</f>
        <v>Permitted Fugitives</v>
      </c>
      <c r="F3114" s="238">
        <f>'MT_Permitted Sources'!Q906</f>
        <v>0</v>
      </c>
      <c r="G3114" s="238">
        <f>'MT_Permitted Sources'!R906</f>
        <v>0.38353201854490149</v>
      </c>
      <c r="H3114" s="238">
        <f>'MT_Permitted Sources'!S906</f>
        <v>0</v>
      </c>
      <c r="I3114" s="238">
        <f>'MT_Permitted Sources'!T906</f>
        <v>0</v>
      </c>
      <c r="J3114" s="238">
        <f>'MT_Permitted Sources'!U906</f>
        <v>0</v>
      </c>
    </row>
    <row r="3115" spans="1:10" s="226" customFormat="1" x14ac:dyDescent="0.2">
      <c r="A3115" s="235" t="str">
        <f>'MT_Permitted Sources'!A907</f>
        <v>MTDEQ Permitted Sources</v>
      </c>
      <c r="B3115" s="226" t="str">
        <f>'MT_Permitted Sources'!B907</f>
        <v>30</v>
      </c>
      <c r="C3115" s="235" t="str">
        <f>'MT_Permitted Sources'!D907</f>
        <v>3008302</v>
      </c>
      <c r="D3115" s="235">
        <f>'MT_Permitted Sources'!L907</f>
        <v>31000205</v>
      </c>
      <c r="E3115" s="226" t="str">
        <f>'MT_Permitted Sources'!P907</f>
        <v>Natural Gas Production, Flares</v>
      </c>
      <c r="F3115" s="238">
        <f>'MT_Permitted Sources'!Q907</f>
        <v>0.38442901959061287</v>
      </c>
      <c r="G3115" s="238">
        <f>'MT_Permitted Sources'!R907</f>
        <v>0</v>
      </c>
      <c r="H3115" s="238">
        <f>'MT_Permitted Sources'!S907</f>
        <v>2.562860130604086E-2</v>
      </c>
      <c r="I3115" s="238">
        <f>'MT_Permitted Sources'!T907</f>
        <v>0</v>
      </c>
      <c r="J3115" s="238">
        <f>'MT_Permitted Sources'!U907</f>
        <v>0</v>
      </c>
    </row>
    <row r="3116" spans="1:10" s="226" customFormat="1" x14ac:dyDescent="0.2">
      <c r="A3116" s="235" t="str">
        <f>'MT_Permitted Sources'!A908</f>
        <v>MTDEQ Permitted Sources</v>
      </c>
      <c r="B3116" s="226" t="str">
        <f>'MT_Permitted Sources'!B908</f>
        <v>30</v>
      </c>
      <c r="C3116" s="235" t="str">
        <f>'MT_Permitted Sources'!D908</f>
        <v>3008302</v>
      </c>
      <c r="D3116" s="235">
        <f>'MT_Permitted Sources'!L908</f>
        <v>31000205</v>
      </c>
      <c r="E3116" s="226" t="str">
        <f>'MT_Permitted Sources'!P908</f>
        <v>Natural Gas Production, Flares</v>
      </c>
      <c r="F3116" s="238">
        <f>'MT_Permitted Sources'!Q908</f>
        <v>0</v>
      </c>
      <c r="G3116" s="238">
        <f>'MT_Permitted Sources'!R908</f>
        <v>1.1532870587718385E-3</v>
      </c>
      <c r="H3116" s="238">
        <f>'MT_Permitted Sources'!S908</f>
        <v>0</v>
      </c>
      <c r="I3116" s="238">
        <f>'MT_Permitted Sources'!T908</f>
        <v>5.1257202612081719E-4</v>
      </c>
      <c r="J3116" s="238">
        <f>'MT_Permitted Sources'!U908</f>
        <v>2.8191461436644946E-3</v>
      </c>
    </row>
    <row r="3117" spans="1:10" s="226" customFormat="1" x14ac:dyDescent="0.2">
      <c r="A3117" s="235" t="str">
        <f>'MT_Permitted Sources'!A909</f>
        <v>MTDEQ Permitted Sources</v>
      </c>
      <c r="B3117" s="226" t="str">
        <f>'MT_Permitted Sources'!B909</f>
        <v>30</v>
      </c>
      <c r="C3117" s="235" t="str">
        <f>'MT_Permitted Sources'!D909</f>
        <v>3008302</v>
      </c>
      <c r="D3117" s="235">
        <f>'MT_Permitted Sources'!L909</f>
        <v>40301012</v>
      </c>
      <c r="E3117" s="226" t="str">
        <f>'MT_Permitted Sources'!P909</f>
        <v>Permitted Tank Losses</v>
      </c>
      <c r="F3117" s="238">
        <f>'MT_Permitted Sources'!Q909</f>
        <v>0</v>
      </c>
      <c r="G3117" s="238">
        <f>'MT_Permitted Sources'!R909</f>
        <v>0.3040833544961748</v>
      </c>
      <c r="H3117" s="238">
        <f>'MT_Permitted Sources'!S909</f>
        <v>0</v>
      </c>
      <c r="I3117" s="238">
        <f>'MT_Permitted Sources'!T909</f>
        <v>0</v>
      </c>
      <c r="J3117" s="238">
        <f>'MT_Permitted Sources'!U909</f>
        <v>0</v>
      </c>
    </row>
    <row r="3118" spans="1:10" s="226" customFormat="1" x14ac:dyDescent="0.2">
      <c r="A3118" s="235" t="str">
        <f>'MT_Permitted Sources'!A910</f>
        <v>MTDEQ Permitted Sources</v>
      </c>
      <c r="B3118" s="226" t="str">
        <f>'MT_Permitted Sources'!B910</f>
        <v>30</v>
      </c>
      <c r="C3118" s="235" t="str">
        <f>'MT_Permitted Sources'!D910</f>
        <v>3008302</v>
      </c>
      <c r="D3118" s="235">
        <f>'MT_Permitted Sources'!L910</f>
        <v>20200253</v>
      </c>
      <c r="E3118" s="226" t="str">
        <f>'MT_Permitted Sources'!P910</f>
        <v>Compressor Engines</v>
      </c>
      <c r="F3118" s="238">
        <f>'MT_Permitted Sources'!Q910</f>
        <v>1.2909126477852781</v>
      </c>
      <c r="G3118" s="238">
        <f>'MT_Permitted Sources'!R910</f>
        <v>1.7960523795273433</v>
      </c>
      <c r="H3118" s="238">
        <f>'MT_Permitted Sources'!S910</f>
        <v>1.7960523795273433</v>
      </c>
      <c r="I3118" s="238">
        <f>'MT_Permitted Sources'!T910</f>
        <v>2.8191461436644946E-3</v>
      </c>
      <c r="J3118" s="238">
        <f>'MT_Permitted Sources'!U910</f>
        <v>5.6126636860229479E-2</v>
      </c>
    </row>
    <row r="3119" spans="1:10" s="226" customFormat="1" x14ac:dyDescent="0.2">
      <c r="A3119" s="235" t="str">
        <f>'MT_Permitted Sources'!A911</f>
        <v>MTDEQ Permitted Sources</v>
      </c>
      <c r="B3119" s="226" t="str">
        <f>'MT_Permitted Sources'!B911</f>
        <v>30</v>
      </c>
      <c r="C3119" s="235" t="str">
        <f>'MT_Permitted Sources'!D911</f>
        <v>3008302</v>
      </c>
      <c r="D3119" s="235">
        <f>'MT_Permitted Sources'!L911</f>
        <v>31000205</v>
      </c>
      <c r="E3119" s="226" t="str">
        <f>'MT_Permitted Sources'!P911</f>
        <v>Natural Gas Production, Flares</v>
      </c>
      <c r="F3119" s="238">
        <f>'MT_Permitted Sources'!Q911</f>
        <v>0.33791310822014869</v>
      </c>
      <c r="G3119" s="238">
        <f>'MT_Permitted Sources'!R911</f>
        <v>2.0246595031772282E-2</v>
      </c>
      <c r="H3119" s="238">
        <f>'MT_Permitted Sources'!S911</f>
        <v>0.73246542532664771</v>
      </c>
      <c r="I3119" s="238">
        <f>'MT_Permitted Sources'!T911</f>
        <v>1.1532870587718385E-3</v>
      </c>
      <c r="J3119" s="238">
        <f>'MT_Permitted Sources'!U911</f>
        <v>1.0635869542006956E-2</v>
      </c>
    </row>
    <row r="3120" spans="1:10" s="226" customFormat="1" x14ac:dyDescent="0.2">
      <c r="A3120" s="235" t="str">
        <f>'MT_Permitted Sources'!A912</f>
        <v>MTDEQ Permitted Sources</v>
      </c>
      <c r="B3120" s="226" t="str">
        <f>'MT_Permitted Sources'!B912</f>
        <v>30</v>
      </c>
      <c r="C3120" s="235" t="str">
        <f>'MT_Permitted Sources'!D912</f>
        <v>3008302</v>
      </c>
      <c r="D3120" s="235">
        <f>'MT_Permitted Sources'!L912</f>
        <v>31000205</v>
      </c>
      <c r="E3120" s="226" t="str">
        <f>'MT_Permitted Sources'!P912</f>
        <v>Natural Gas Production, Flares</v>
      </c>
      <c r="F3120" s="238">
        <f>'MT_Permitted Sources'!Q912</f>
        <v>3.6648899867638432E-2</v>
      </c>
      <c r="G3120" s="238">
        <f>'MT_Permitted Sources'!R912</f>
        <v>0.12673343345837204</v>
      </c>
      <c r="H3120" s="238">
        <f>'MT_Permitted Sources'!S912</f>
        <v>7.2913370715686238E-2</v>
      </c>
      <c r="I3120" s="238">
        <f>'MT_Permitted Sources'!T912</f>
        <v>0</v>
      </c>
      <c r="J3120" s="238">
        <f>'MT_Permitted Sources'!U912</f>
        <v>0</v>
      </c>
    </row>
    <row r="3121" spans="1:10" s="226" customFormat="1" x14ac:dyDescent="0.2">
      <c r="A3121" s="235" t="str">
        <f>'MT_Permitted Sources'!A913</f>
        <v>MTDEQ Permitted Sources</v>
      </c>
      <c r="B3121" s="226" t="str">
        <f>'MT_Permitted Sources'!B913</f>
        <v>30</v>
      </c>
      <c r="C3121" s="235" t="str">
        <f>'MT_Permitted Sources'!D913</f>
        <v>3008302</v>
      </c>
      <c r="D3121" s="235">
        <f>'MT_Permitted Sources'!L913</f>
        <v>31000207</v>
      </c>
      <c r="E3121" s="226" t="str">
        <f>'MT_Permitted Sources'!P913</f>
        <v>Permitted Fugitives</v>
      </c>
      <c r="F3121" s="238">
        <f>'MT_Permitted Sources'!Q913</f>
        <v>0</v>
      </c>
      <c r="G3121" s="238">
        <f>'MT_Permitted Sources'!R913</f>
        <v>0.34380768652053811</v>
      </c>
      <c r="H3121" s="238">
        <f>'MT_Permitted Sources'!S913</f>
        <v>0</v>
      </c>
      <c r="I3121" s="238">
        <f>'MT_Permitted Sources'!T913</f>
        <v>0</v>
      </c>
      <c r="J3121" s="238">
        <f>'MT_Permitted Sources'!U913</f>
        <v>0</v>
      </c>
    </row>
    <row r="3122" spans="1:10" s="226" customFormat="1" x14ac:dyDescent="0.2">
      <c r="A3122" s="235" t="str">
        <f>'MT_Permitted Sources'!A914</f>
        <v>MTDEQ Permitted Sources</v>
      </c>
      <c r="B3122" s="226" t="str">
        <f>'MT_Permitted Sources'!B914</f>
        <v>30</v>
      </c>
      <c r="C3122" s="235" t="str">
        <f>'MT_Permitted Sources'!D914</f>
        <v>3008302</v>
      </c>
      <c r="D3122" s="235">
        <f>'MT_Permitted Sources'!L914</f>
        <v>31000207</v>
      </c>
      <c r="E3122" s="226" t="str">
        <f>'MT_Permitted Sources'!P914</f>
        <v>Permitted Fugitives</v>
      </c>
      <c r="F3122" s="238">
        <f>'MT_Permitted Sources'!Q914</f>
        <v>0</v>
      </c>
      <c r="G3122" s="238">
        <f>'MT_Permitted Sources'!R914</f>
        <v>0.50347387265717269</v>
      </c>
      <c r="H3122" s="238">
        <f>'MT_Permitted Sources'!S914</f>
        <v>0</v>
      </c>
      <c r="I3122" s="238">
        <f>'MT_Permitted Sources'!T914</f>
        <v>0</v>
      </c>
      <c r="J3122" s="238">
        <f>'MT_Permitted Sources'!U914</f>
        <v>0</v>
      </c>
    </row>
    <row r="3123" spans="1:10" s="226" customFormat="1" x14ac:dyDescent="0.2">
      <c r="A3123" s="235" t="str">
        <f>'MT_Permitted Sources'!A915</f>
        <v>MTDEQ Permitted Sources</v>
      </c>
      <c r="B3123" s="226" t="str">
        <f>'MT_Permitted Sources'!B915</f>
        <v>30</v>
      </c>
      <c r="C3123" s="235" t="str">
        <f>'MT_Permitted Sources'!D915</f>
        <v>3008302</v>
      </c>
      <c r="D3123" s="235">
        <f>'MT_Permitted Sources'!L915</f>
        <v>31000205</v>
      </c>
      <c r="E3123" s="226" t="str">
        <f>'MT_Permitted Sources'!P915</f>
        <v>Natural Gas Production, Flares</v>
      </c>
      <c r="F3123" s="238">
        <f>'MT_Permitted Sources'!Q915</f>
        <v>3.7674043919880058E-2</v>
      </c>
      <c r="G3123" s="238">
        <f>'MT_Permitted Sources'!R915</f>
        <v>1.6658590848926558E-3</v>
      </c>
      <c r="H3123" s="238">
        <f>'MT_Permitted Sources'!S915</f>
        <v>2.511602927992004E-2</v>
      </c>
      <c r="I3123" s="238">
        <f>'MT_Permitted Sources'!T915</f>
        <v>1.1532870587718385E-3</v>
      </c>
      <c r="J3123" s="238">
        <f>'MT_Permitted Sources'!U915</f>
        <v>2.69100313713429E-3</v>
      </c>
    </row>
    <row r="3124" spans="1:10" s="226" customFormat="1" x14ac:dyDescent="0.2">
      <c r="A3124" s="235" t="str">
        <f>'MT_Permitted Sources'!A916</f>
        <v>MTDEQ Permitted Sources</v>
      </c>
      <c r="B3124" s="226" t="str">
        <f>'MT_Permitted Sources'!B916</f>
        <v>30</v>
      </c>
      <c r="C3124" s="235" t="str">
        <f>'MT_Permitted Sources'!D916</f>
        <v>3008302</v>
      </c>
      <c r="D3124" s="235">
        <f>'MT_Permitted Sources'!L916</f>
        <v>40301012</v>
      </c>
      <c r="E3124" s="226" t="str">
        <f>'MT_Permitted Sources'!P916</f>
        <v>Permitted Tank Losses</v>
      </c>
      <c r="F3124" s="238">
        <f>'MT_Permitted Sources'!Q916</f>
        <v>0</v>
      </c>
      <c r="G3124" s="238">
        <f>'MT_Permitted Sources'!R916</f>
        <v>0.40044689540688844</v>
      </c>
      <c r="H3124" s="238">
        <f>'MT_Permitted Sources'!S916</f>
        <v>0</v>
      </c>
      <c r="I3124" s="238">
        <f>'MT_Permitted Sources'!T916</f>
        <v>0</v>
      </c>
      <c r="J3124" s="238">
        <f>'MT_Permitted Sources'!U916</f>
        <v>0</v>
      </c>
    </row>
    <row r="3125" spans="1:10" s="226" customFormat="1" x14ac:dyDescent="0.2">
      <c r="A3125" s="235" t="str">
        <f>'MT_Permitted Sources'!A917</f>
        <v>MTDEQ Permitted Sources</v>
      </c>
      <c r="B3125" s="226" t="str">
        <f>'MT_Permitted Sources'!B917</f>
        <v>30</v>
      </c>
      <c r="C3125" s="235" t="str">
        <f>'MT_Permitted Sources'!D917</f>
        <v>3008302</v>
      </c>
      <c r="D3125" s="235">
        <f>'MT_Permitted Sources'!L917</f>
        <v>20200253</v>
      </c>
      <c r="E3125" s="226" t="str">
        <f>'MT_Permitted Sources'!P917</f>
        <v>Compressor Engines</v>
      </c>
      <c r="F3125" s="238">
        <f>'MT_Permitted Sources'!Q917</f>
        <v>1.2555451779829416</v>
      </c>
      <c r="G3125" s="238">
        <f>'MT_Permitted Sources'!R917</f>
        <v>1.7468454650197449</v>
      </c>
      <c r="H3125" s="238">
        <f>'MT_Permitted Sources'!S917</f>
        <v>1.7468454650197449</v>
      </c>
      <c r="I3125" s="238">
        <f>'MT_Permitted Sources'!T917</f>
        <v>0</v>
      </c>
      <c r="J3125" s="238">
        <f>'MT_Permitted Sources'!U917</f>
        <v>0</v>
      </c>
    </row>
    <row r="3126" spans="1:10" s="226" customFormat="1" x14ac:dyDescent="0.2">
      <c r="A3126" s="235" t="str">
        <f>'MT_Permitted Sources'!A918</f>
        <v>MTDEQ Permitted Sources</v>
      </c>
      <c r="B3126" s="226" t="str">
        <f>'MT_Permitted Sources'!B918</f>
        <v>30</v>
      </c>
      <c r="C3126" s="235" t="str">
        <f>'MT_Permitted Sources'!D918</f>
        <v>3008302</v>
      </c>
      <c r="D3126" s="235">
        <f>'MT_Permitted Sources'!L918</f>
        <v>20200253</v>
      </c>
      <c r="E3126" s="226" t="str">
        <f>'MT_Permitted Sources'!P918</f>
        <v>Compressor Engines</v>
      </c>
      <c r="F3126" s="238">
        <f>'MT_Permitted Sources'!Q918</f>
        <v>0</v>
      </c>
      <c r="G3126" s="238">
        <f>'MT_Permitted Sources'!R918</f>
        <v>0</v>
      </c>
      <c r="H3126" s="238">
        <f>'MT_Permitted Sources'!S918</f>
        <v>0</v>
      </c>
      <c r="I3126" s="238">
        <f>'MT_Permitted Sources'!T918</f>
        <v>2.69100313713429E-3</v>
      </c>
      <c r="J3126" s="238">
        <f>'MT_Permitted Sources'!U918</f>
        <v>5.4588920781867029E-2</v>
      </c>
    </row>
    <row r="3127" spans="1:10" s="226" customFormat="1" x14ac:dyDescent="0.2">
      <c r="A3127" s="235" t="str">
        <f>'MT_Permitted Sources'!A919</f>
        <v>MTDEQ Permitted Sources</v>
      </c>
      <c r="B3127" s="226" t="str">
        <f>'MT_Permitted Sources'!B919</f>
        <v>30</v>
      </c>
      <c r="C3127" s="235" t="str">
        <f>'MT_Permitted Sources'!D919</f>
        <v>3008302</v>
      </c>
      <c r="D3127" s="235">
        <f>'MT_Permitted Sources'!L919</f>
        <v>31000205</v>
      </c>
      <c r="E3127" s="226" t="str">
        <f>'MT_Permitted Sources'!P919</f>
        <v>Natural Gas Production, Flares</v>
      </c>
      <c r="F3127" s="238">
        <f>'MT_Permitted Sources'!Q919</f>
        <v>0.32868681174997405</v>
      </c>
      <c r="G3127" s="238">
        <f>'MT_Permitted Sources'!R919</f>
        <v>4.4129888588871751</v>
      </c>
      <c r="H3127" s="238">
        <f>'MT_Permitted Sources'!S919</f>
        <v>0.71234697330140562</v>
      </c>
      <c r="I3127" s="238">
        <f>'MT_Permitted Sources'!T919</f>
        <v>0</v>
      </c>
      <c r="J3127" s="238">
        <f>'MT_Permitted Sources'!U919</f>
        <v>0</v>
      </c>
    </row>
    <row r="3128" spans="1:10" s="226" customFormat="1" x14ac:dyDescent="0.2">
      <c r="A3128" s="235" t="str">
        <f>'MT_Permitted Sources'!A920</f>
        <v>MTDEQ Permitted Sources</v>
      </c>
      <c r="B3128" s="226" t="str">
        <f>'MT_Permitted Sources'!B920</f>
        <v>30</v>
      </c>
      <c r="C3128" s="235" t="str">
        <f>'MT_Permitted Sources'!D920</f>
        <v>3008302</v>
      </c>
      <c r="D3128" s="235">
        <f>'MT_Permitted Sources'!L920</f>
        <v>31000205</v>
      </c>
      <c r="E3128" s="226" t="str">
        <f>'MT_Permitted Sources'!P920</f>
        <v>Natural Gas Production, Flares</v>
      </c>
      <c r="F3128" s="238">
        <f>'MT_Permitted Sources'!Q920</f>
        <v>0</v>
      </c>
      <c r="G3128" s="238">
        <f>'MT_Permitted Sources'!R920</f>
        <v>0</v>
      </c>
      <c r="H3128" s="238">
        <f>'MT_Permitted Sources'!S920</f>
        <v>0</v>
      </c>
      <c r="I3128" s="238">
        <f>'MT_Permitted Sources'!T920</f>
        <v>1.1532870587718385E-3</v>
      </c>
      <c r="J3128" s="238">
        <f>'MT_Permitted Sources'!U920</f>
        <v>1.0379583528946548E-2</v>
      </c>
    </row>
    <row r="3129" spans="1:10" s="226" customFormat="1" x14ac:dyDescent="0.2">
      <c r="A3129" s="235" t="str">
        <f>'MT_Permitted Sources'!A921</f>
        <v>MTDEQ Permitted Sources</v>
      </c>
      <c r="B3129" s="226" t="str">
        <f>'MT_Permitted Sources'!B921</f>
        <v>30</v>
      </c>
      <c r="C3129" s="235" t="str">
        <f>'MT_Permitted Sources'!D921</f>
        <v>3008302</v>
      </c>
      <c r="D3129" s="235">
        <f>'MT_Permitted Sources'!L921</f>
        <v>31000205</v>
      </c>
      <c r="E3129" s="226" t="str">
        <f>'MT_Permitted Sources'!P921</f>
        <v>Natural Gas Production, Flares</v>
      </c>
      <c r="F3129" s="238">
        <f>'MT_Permitted Sources'!Q921</f>
        <v>3.6648899867638432E-2</v>
      </c>
      <c r="G3129" s="238">
        <f>'MT_Permitted Sources'!R921</f>
        <v>0.12673343345837204</v>
      </c>
      <c r="H3129" s="238">
        <f>'MT_Permitted Sources'!S921</f>
        <v>7.2913370715686238E-2</v>
      </c>
      <c r="I3129" s="238">
        <f>'MT_Permitted Sources'!T921</f>
        <v>0</v>
      </c>
      <c r="J3129" s="238">
        <f>'MT_Permitted Sources'!U921</f>
        <v>0</v>
      </c>
    </row>
    <row r="3130" spans="1:10" s="226" customFormat="1" x14ac:dyDescent="0.2">
      <c r="A3130" s="235" t="str">
        <f>'MT_Permitted Sources'!A922</f>
        <v>MTDEQ Permitted Sources</v>
      </c>
      <c r="B3130" s="226" t="str">
        <f>'MT_Permitted Sources'!B922</f>
        <v>30</v>
      </c>
      <c r="C3130" s="235" t="str">
        <f>'MT_Permitted Sources'!D922</f>
        <v>3008302</v>
      </c>
      <c r="D3130" s="235">
        <f>'MT_Permitted Sources'!L922</f>
        <v>31000207</v>
      </c>
      <c r="E3130" s="226" t="str">
        <f>'MT_Permitted Sources'!P922</f>
        <v>Permitted Fugitives</v>
      </c>
      <c r="F3130" s="238">
        <f>'MT_Permitted Sources'!Q922</f>
        <v>0</v>
      </c>
      <c r="G3130" s="238">
        <f>'MT_Permitted Sources'!R922</f>
        <v>0.45490767318222525</v>
      </c>
      <c r="H3130" s="238">
        <f>'MT_Permitted Sources'!S922</f>
        <v>0</v>
      </c>
      <c r="I3130" s="238">
        <f>'MT_Permitted Sources'!T922</f>
        <v>0</v>
      </c>
      <c r="J3130" s="238">
        <f>'MT_Permitted Sources'!U922</f>
        <v>0</v>
      </c>
    </row>
    <row r="3131" spans="1:10" s="226" customFormat="1" x14ac:dyDescent="0.2">
      <c r="A3131" s="235" t="str">
        <f>'MT_Permitted Sources'!A923</f>
        <v>MTDEQ Permitted Sources</v>
      </c>
      <c r="B3131" s="226" t="str">
        <f>'MT_Permitted Sources'!B923</f>
        <v>30</v>
      </c>
      <c r="C3131" s="235" t="str">
        <f>'MT_Permitted Sources'!D923</f>
        <v>3008302</v>
      </c>
      <c r="D3131" s="235">
        <f>'MT_Permitted Sources'!L923</f>
        <v>31000207</v>
      </c>
      <c r="E3131" s="226" t="str">
        <f>'MT_Permitted Sources'!P923</f>
        <v>Permitted Fugitives</v>
      </c>
      <c r="F3131" s="238">
        <f>'MT_Permitted Sources'!Q923</f>
        <v>0</v>
      </c>
      <c r="G3131" s="238">
        <f>'MT_Permitted Sources'!R923</f>
        <v>0.42979164390230518</v>
      </c>
      <c r="H3131" s="238">
        <f>'MT_Permitted Sources'!S923</f>
        <v>0</v>
      </c>
      <c r="I3131" s="238">
        <f>'MT_Permitted Sources'!T923</f>
        <v>0</v>
      </c>
      <c r="J3131" s="238">
        <f>'MT_Permitted Sources'!U923</f>
        <v>0</v>
      </c>
    </row>
    <row r="3132" spans="1:10" s="226" customFormat="1" x14ac:dyDescent="0.2">
      <c r="A3132" s="235" t="str">
        <f>'MT_Permitted Sources'!A924</f>
        <v>MTDEQ Permitted Sources</v>
      </c>
      <c r="B3132" s="226" t="str">
        <f>'MT_Permitted Sources'!B924</f>
        <v>30</v>
      </c>
      <c r="C3132" s="235" t="str">
        <f>'MT_Permitted Sources'!D924</f>
        <v>3008302</v>
      </c>
      <c r="D3132" s="235">
        <f>'MT_Permitted Sources'!L924</f>
        <v>31000205</v>
      </c>
      <c r="E3132" s="226" t="str">
        <f>'MT_Permitted Sources'!P924</f>
        <v>Natural Gas Production, Flares</v>
      </c>
      <c r="F3132" s="238">
        <f>'MT_Permitted Sources'!Q924</f>
        <v>3.8699187972121699E-2</v>
      </c>
      <c r="G3132" s="238">
        <f>'MT_Permitted Sources'!R924</f>
        <v>1.1532870587718385E-3</v>
      </c>
      <c r="H3132" s="238">
        <f>'MT_Permitted Sources'!S924</f>
        <v>2.5756744312571064E-2</v>
      </c>
      <c r="I3132" s="238">
        <f>'MT_Permitted Sources'!T924</f>
        <v>5.1257202612081719E-4</v>
      </c>
      <c r="J3132" s="238">
        <f>'MT_Permitted Sources'!U924</f>
        <v>2.8191461436644946E-3</v>
      </c>
    </row>
    <row r="3133" spans="1:10" s="226" customFormat="1" x14ac:dyDescent="0.2">
      <c r="A3133" s="235" t="str">
        <f>'MT_Permitted Sources'!A925</f>
        <v>MTDEQ Permitted Sources</v>
      </c>
      <c r="B3133" s="226" t="str">
        <f>'MT_Permitted Sources'!B925</f>
        <v>30</v>
      </c>
      <c r="C3133" s="235" t="str">
        <f>'MT_Permitted Sources'!D925</f>
        <v>3008302</v>
      </c>
      <c r="D3133" s="235">
        <f>'MT_Permitted Sources'!L925</f>
        <v>40301012</v>
      </c>
      <c r="E3133" s="226" t="str">
        <f>'MT_Permitted Sources'!P925</f>
        <v>Permitted Tank Losses</v>
      </c>
      <c r="F3133" s="238">
        <f>'MT_Permitted Sources'!Q925</f>
        <v>0</v>
      </c>
      <c r="G3133" s="238">
        <f>'MT_Permitted Sources'!R925</f>
        <v>0.34086039737034346</v>
      </c>
      <c r="H3133" s="238">
        <f>'MT_Permitted Sources'!S925</f>
        <v>0</v>
      </c>
      <c r="I3133" s="238">
        <f>'MT_Permitted Sources'!T925</f>
        <v>0</v>
      </c>
      <c r="J3133" s="238">
        <f>'MT_Permitted Sources'!U925</f>
        <v>0</v>
      </c>
    </row>
    <row r="3134" spans="1:10" s="226" customFormat="1" x14ac:dyDescent="0.2">
      <c r="A3134" s="235" t="str">
        <f>'MT_Permitted Sources'!A926</f>
        <v>MTDEQ Permitted Sources</v>
      </c>
      <c r="B3134" s="226" t="str">
        <f>'MT_Permitted Sources'!B926</f>
        <v>30</v>
      </c>
      <c r="C3134" s="235" t="str">
        <f>'MT_Permitted Sources'!D926</f>
        <v>3008302</v>
      </c>
      <c r="D3134" s="235">
        <f>'MT_Permitted Sources'!L926</f>
        <v>20200253</v>
      </c>
      <c r="E3134" s="226" t="str">
        <f>'MT_Permitted Sources'!P926</f>
        <v>Compressor Engines</v>
      </c>
      <c r="F3134" s="238">
        <f>'MT_Permitted Sources'!Q926</f>
        <v>1.2909126477852781</v>
      </c>
      <c r="G3134" s="238">
        <f>'MT_Permitted Sources'!R926</f>
        <v>1.7960523795273433</v>
      </c>
      <c r="H3134" s="238">
        <f>'MT_Permitted Sources'!S926</f>
        <v>1.7960523795273433</v>
      </c>
      <c r="I3134" s="238">
        <f>'MT_Permitted Sources'!T926</f>
        <v>2.8191461436644946E-3</v>
      </c>
      <c r="J3134" s="238">
        <f>'MT_Permitted Sources'!U926</f>
        <v>5.6126636860229479E-2</v>
      </c>
    </row>
    <row r="3135" spans="1:10" s="226" customFormat="1" x14ac:dyDescent="0.2">
      <c r="A3135" s="235" t="str">
        <f>'MT_Permitted Sources'!A927</f>
        <v>MTDEQ Permitted Sources</v>
      </c>
      <c r="B3135" s="226" t="str">
        <f>'MT_Permitted Sources'!B927</f>
        <v>30</v>
      </c>
      <c r="C3135" s="235" t="str">
        <f>'MT_Permitted Sources'!D927</f>
        <v>3008302</v>
      </c>
      <c r="D3135" s="235">
        <f>'MT_Permitted Sources'!L927</f>
        <v>31000205</v>
      </c>
      <c r="E3135" s="226" t="str">
        <f>'MT_Permitted Sources'!P927</f>
        <v>Natural Gas Production, Flares</v>
      </c>
      <c r="F3135" s="238">
        <f>'MT_Permitted Sources'!Q927</f>
        <v>0.33791310822014869</v>
      </c>
      <c r="G3135" s="238">
        <f>'MT_Permitted Sources'!R927</f>
        <v>4.5378001472475944</v>
      </c>
      <c r="H3135" s="238">
        <f>'MT_Permitted Sources'!S927</f>
        <v>0.73246542532664771</v>
      </c>
      <c r="I3135" s="238">
        <f>'MT_Permitted Sources'!T927</f>
        <v>1.1532870587718385E-3</v>
      </c>
      <c r="J3135" s="238">
        <f>'MT_Permitted Sources'!U927</f>
        <v>1.0635869542006956E-2</v>
      </c>
    </row>
    <row r="3136" spans="1:10" s="226" customFormat="1" x14ac:dyDescent="0.2">
      <c r="A3136" s="235" t="str">
        <f>'MT_Permitted Sources'!A928</f>
        <v>MTDEQ Permitted Sources</v>
      </c>
      <c r="B3136" s="226" t="str">
        <f>'MT_Permitted Sources'!B928</f>
        <v>30</v>
      </c>
      <c r="C3136" s="235" t="str">
        <f>'MT_Permitted Sources'!D928</f>
        <v>3008302</v>
      </c>
      <c r="D3136" s="235">
        <f>'MT_Permitted Sources'!L928</f>
        <v>31000205</v>
      </c>
      <c r="E3136" s="226" t="str">
        <f>'MT_Permitted Sources'!P928</f>
        <v>Natural Gas Production, Flares</v>
      </c>
      <c r="F3136" s="238">
        <f>'MT_Permitted Sources'!Q928</f>
        <v>3.6648899867638432E-2</v>
      </c>
      <c r="G3136" s="238">
        <f>'MT_Permitted Sources'!R928</f>
        <v>0.12673343345837204</v>
      </c>
      <c r="H3136" s="238">
        <f>'MT_Permitted Sources'!S928</f>
        <v>7.2913370715686238E-2</v>
      </c>
      <c r="I3136" s="238">
        <f>'MT_Permitted Sources'!T928</f>
        <v>0</v>
      </c>
      <c r="J3136" s="238">
        <f>'MT_Permitted Sources'!U928</f>
        <v>0</v>
      </c>
    </row>
    <row r="3137" spans="1:10" s="226" customFormat="1" x14ac:dyDescent="0.2">
      <c r="A3137" s="235" t="str">
        <f>'MT_Permitted Sources'!A929</f>
        <v>MTDEQ Permitted Sources</v>
      </c>
      <c r="B3137" s="226" t="str">
        <f>'MT_Permitted Sources'!B929</f>
        <v>30</v>
      </c>
      <c r="C3137" s="235" t="str">
        <f>'MT_Permitted Sources'!D929</f>
        <v>3008302</v>
      </c>
      <c r="D3137" s="235">
        <f>'MT_Permitted Sources'!L929</f>
        <v>31000205</v>
      </c>
      <c r="E3137" s="226" t="str">
        <f>'MT_Permitted Sources'!P929</f>
        <v>Natural Gas Production, Flares</v>
      </c>
      <c r="F3137" s="238">
        <f>'MT_Permitted Sources'!Q929</f>
        <v>0</v>
      </c>
      <c r="G3137" s="238">
        <f>'MT_Permitted Sources'!R929</f>
        <v>0</v>
      </c>
      <c r="H3137" s="238">
        <f>'MT_Permitted Sources'!S929</f>
        <v>0</v>
      </c>
      <c r="I3137" s="238">
        <f>'MT_Permitted Sources'!T929</f>
        <v>0</v>
      </c>
      <c r="J3137" s="238">
        <f>'MT_Permitted Sources'!U929</f>
        <v>0</v>
      </c>
    </row>
    <row r="3138" spans="1:10" s="226" customFormat="1" x14ac:dyDescent="0.2">
      <c r="A3138" s="235" t="str">
        <f>'MT_Permitted Sources'!A930</f>
        <v>MTDEQ Permitted Sources</v>
      </c>
      <c r="B3138" s="226" t="str">
        <f>'MT_Permitted Sources'!B930</f>
        <v>30</v>
      </c>
      <c r="C3138" s="235" t="str">
        <f>'MT_Permitted Sources'!D930</f>
        <v>3008302</v>
      </c>
      <c r="D3138" s="235">
        <f>'MT_Permitted Sources'!L930</f>
        <v>31000207</v>
      </c>
      <c r="E3138" s="226" t="str">
        <f>'MT_Permitted Sources'!P930</f>
        <v>Permitted Fugitives</v>
      </c>
      <c r="F3138" s="238">
        <f>'MT_Permitted Sources'!Q930</f>
        <v>0</v>
      </c>
      <c r="G3138" s="238">
        <f>'MT_Permitted Sources'!R930</f>
        <v>0.38596673566897538</v>
      </c>
      <c r="H3138" s="238">
        <f>'MT_Permitted Sources'!S930</f>
        <v>0</v>
      </c>
      <c r="I3138" s="238">
        <f>'MT_Permitted Sources'!T930</f>
        <v>0</v>
      </c>
      <c r="J3138" s="238">
        <f>'MT_Permitted Sources'!U930</f>
        <v>0</v>
      </c>
    </row>
    <row r="3139" spans="1:10" s="226" customFormat="1" x14ac:dyDescent="0.2">
      <c r="A3139" s="235" t="str">
        <f>'MT_Permitted Sources'!A931</f>
        <v>MTDEQ Permitted Sources</v>
      </c>
      <c r="B3139" s="226" t="str">
        <f>'MT_Permitted Sources'!B931</f>
        <v>30</v>
      </c>
      <c r="C3139" s="235" t="str">
        <f>'MT_Permitted Sources'!D931</f>
        <v>3008302</v>
      </c>
      <c r="D3139" s="235">
        <f>'MT_Permitted Sources'!L931</f>
        <v>31000207</v>
      </c>
      <c r="E3139" s="226" t="str">
        <f>'MT_Permitted Sources'!P931</f>
        <v>Permitted Fugitives</v>
      </c>
      <c r="F3139" s="238">
        <f>'MT_Permitted Sources'!Q931</f>
        <v>0</v>
      </c>
      <c r="G3139" s="238">
        <f>'MT_Permitted Sources'!R931</f>
        <v>1.7567124765225708</v>
      </c>
      <c r="H3139" s="238">
        <f>'MT_Permitted Sources'!S931</f>
        <v>0</v>
      </c>
      <c r="I3139" s="238">
        <f>'MT_Permitted Sources'!T931</f>
        <v>0</v>
      </c>
      <c r="J3139" s="238">
        <f>'MT_Permitted Sources'!U931</f>
        <v>0</v>
      </c>
    </row>
    <row r="3140" spans="1:10" s="226" customFormat="1" x14ac:dyDescent="0.2">
      <c r="A3140" s="235" t="str">
        <f>'MT_Permitted Sources'!A932</f>
        <v>MTDEQ Permitted Sources</v>
      </c>
      <c r="B3140" s="226" t="str">
        <f>'MT_Permitted Sources'!B932</f>
        <v>30</v>
      </c>
      <c r="C3140" s="235" t="str">
        <f>'MT_Permitted Sources'!D932</f>
        <v>3008302</v>
      </c>
      <c r="D3140" s="235">
        <f>'MT_Permitted Sources'!L932</f>
        <v>31000205</v>
      </c>
      <c r="E3140" s="226" t="str">
        <f>'MT_Permitted Sources'!P932</f>
        <v>Natural Gas Production, Flares</v>
      </c>
      <c r="F3140" s="238">
        <f>'MT_Permitted Sources'!Q932</f>
        <v>4.9591343527189059E-2</v>
      </c>
      <c r="G3140" s="238">
        <f>'MT_Permitted Sources'!R932</f>
        <v>2.69100313713429E-3</v>
      </c>
      <c r="H3140" s="238">
        <f>'MT_Permitted Sources'!S932</f>
        <v>4.9591343527189059E-2</v>
      </c>
      <c r="I3140" s="238">
        <f>'MT_Permitted Sources'!T932</f>
        <v>1.0251440522416344E-3</v>
      </c>
      <c r="J3140" s="238">
        <f>'MT_Permitted Sources'!U932</f>
        <v>3.7033328887229038E-2</v>
      </c>
    </row>
    <row r="3141" spans="1:10" s="226" customFormat="1" x14ac:dyDescent="0.2">
      <c r="A3141" s="235" t="str">
        <f>'MT_Permitted Sources'!A933</f>
        <v>MTDEQ Permitted Sources</v>
      </c>
      <c r="B3141" s="226" t="str">
        <f>'MT_Permitted Sources'!B933</f>
        <v>30</v>
      </c>
      <c r="C3141" s="235" t="str">
        <f>'MT_Permitted Sources'!D933</f>
        <v>3008302</v>
      </c>
      <c r="D3141" s="235">
        <f>'MT_Permitted Sources'!L933</f>
        <v>40301012</v>
      </c>
      <c r="E3141" s="226" t="str">
        <f>'MT_Permitted Sources'!P933</f>
        <v>Permitted Tank Losses</v>
      </c>
      <c r="F3141" s="238">
        <f>'MT_Permitted Sources'!Q933</f>
        <v>0</v>
      </c>
      <c r="G3141" s="238">
        <f>'MT_Permitted Sources'!R933</f>
        <v>1.4336639570599257</v>
      </c>
      <c r="H3141" s="238">
        <f>'MT_Permitted Sources'!S933</f>
        <v>0</v>
      </c>
      <c r="I3141" s="238">
        <f>'MT_Permitted Sources'!T933</f>
        <v>0</v>
      </c>
      <c r="J3141" s="238">
        <f>'MT_Permitted Sources'!U933</f>
        <v>0</v>
      </c>
    </row>
    <row r="3142" spans="1:10" s="226" customFormat="1" x14ac:dyDescent="0.2">
      <c r="A3142" s="235" t="str">
        <f>'MT_Permitted Sources'!A934</f>
        <v>MTDEQ Permitted Sources</v>
      </c>
      <c r="B3142" s="226" t="str">
        <f>'MT_Permitted Sources'!B934</f>
        <v>30</v>
      </c>
      <c r="C3142" s="235" t="str">
        <f>'MT_Permitted Sources'!D934</f>
        <v>3008302</v>
      </c>
      <c r="D3142" s="235">
        <f>'MT_Permitted Sources'!L934</f>
        <v>20200253</v>
      </c>
      <c r="E3142" s="226" t="str">
        <f>'MT_Permitted Sources'!P934</f>
        <v>Compressor Engines</v>
      </c>
      <c r="F3142" s="238">
        <f>'MT_Permitted Sources'!Q934</f>
        <v>1.2519571738000959</v>
      </c>
      <c r="G3142" s="238">
        <f>'MT_Permitted Sources'!R934</f>
        <v>1.741976030771597</v>
      </c>
      <c r="H3142" s="238">
        <f>'MT_Permitted Sources'!S934</f>
        <v>1.741976030771597</v>
      </c>
      <c r="I3142" s="238">
        <f>'MT_Permitted Sources'!T934</f>
        <v>0</v>
      </c>
      <c r="J3142" s="238">
        <f>'MT_Permitted Sources'!U934</f>
        <v>0</v>
      </c>
    </row>
    <row r="3143" spans="1:10" s="226" customFormat="1" x14ac:dyDescent="0.2">
      <c r="A3143" s="235" t="str">
        <f>'MT_Permitted Sources'!A935</f>
        <v>MTDEQ Permitted Sources</v>
      </c>
      <c r="B3143" s="226" t="str">
        <f>'MT_Permitted Sources'!B935</f>
        <v>30</v>
      </c>
      <c r="C3143" s="235" t="str">
        <f>'MT_Permitted Sources'!D935</f>
        <v>3008302</v>
      </c>
      <c r="D3143" s="235">
        <f>'MT_Permitted Sources'!L935</f>
        <v>20200253</v>
      </c>
      <c r="E3143" s="226" t="str">
        <f>'MT_Permitted Sources'!P935</f>
        <v>Compressor Engines</v>
      </c>
      <c r="F3143" s="238">
        <f>'MT_Permitted Sources'!Q935</f>
        <v>0</v>
      </c>
      <c r="G3143" s="238">
        <f>'MT_Permitted Sources'!R935</f>
        <v>0</v>
      </c>
      <c r="H3143" s="238">
        <f>'MT_Permitted Sources'!S935</f>
        <v>0</v>
      </c>
      <c r="I3143" s="238">
        <f>'MT_Permitted Sources'!T935</f>
        <v>2.69100313713429E-3</v>
      </c>
      <c r="J3143" s="238">
        <f>'MT_Permitted Sources'!U935</f>
        <v>5.4460777775336831E-2</v>
      </c>
    </row>
    <row r="3144" spans="1:10" s="226" customFormat="1" x14ac:dyDescent="0.2">
      <c r="A3144" s="235" t="str">
        <f>'MT_Permitted Sources'!A936</f>
        <v>MTDEQ Permitted Sources</v>
      </c>
      <c r="B3144" s="226" t="str">
        <f>'MT_Permitted Sources'!B936</f>
        <v>30</v>
      </c>
      <c r="C3144" s="235" t="str">
        <f>'MT_Permitted Sources'!D936</f>
        <v>3008302</v>
      </c>
      <c r="D3144" s="235">
        <f>'MT_Permitted Sources'!L936</f>
        <v>31000205</v>
      </c>
      <c r="E3144" s="226" t="str">
        <f>'MT_Permitted Sources'!P936</f>
        <v>Natural Gas Production, Flares</v>
      </c>
      <c r="F3144" s="238">
        <f>'MT_Permitted Sources'!Q936</f>
        <v>0.32766166769773236</v>
      </c>
      <c r="G3144" s="238">
        <f>'MT_Permitted Sources'!R936</f>
        <v>4.4010715592798668</v>
      </c>
      <c r="H3144" s="238">
        <f>'MT_Permitted Sources'!S936</f>
        <v>0.71042482820345265</v>
      </c>
      <c r="I3144" s="238">
        <f>'MT_Permitted Sources'!T936</f>
        <v>1.0251440522416344E-3</v>
      </c>
      <c r="J3144" s="238">
        <f>'MT_Permitted Sources'!U936</f>
        <v>1.0379583528946548E-2</v>
      </c>
    </row>
    <row r="3145" spans="1:10" s="226" customFormat="1" x14ac:dyDescent="0.2">
      <c r="A3145" s="235" t="str">
        <f>'MT_Permitted Sources'!A937</f>
        <v>MTDEQ Permitted Sources</v>
      </c>
      <c r="B3145" s="226" t="str">
        <f>'MT_Permitted Sources'!B937</f>
        <v>30</v>
      </c>
      <c r="C3145" s="235" t="str">
        <f>'MT_Permitted Sources'!D937</f>
        <v>3008302</v>
      </c>
      <c r="D3145" s="235">
        <f>'MT_Permitted Sources'!L937</f>
        <v>31000205</v>
      </c>
      <c r="E3145" s="226" t="str">
        <f>'MT_Permitted Sources'!P937</f>
        <v>Natural Gas Production, Flares</v>
      </c>
      <c r="F3145" s="238">
        <f>'MT_Permitted Sources'!Q937</f>
        <v>5.7536209932061731E-2</v>
      </c>
      <c r="G3145" s="238">
        <f>'MT_Permitted Sources'!R937</f>
        <v>0.19964680417405828</v>
      </c>
      <c r="H3145" s="238">
        <f>'MT_Permitted Sources'!S937</f>
        <v>0.11507241986412346</v>
      </c>
      <c r="I3145" s="238">
        <f>'MT_Permitted Sources'!T937</f>
        <v>0</v>
      </c>
      <c r="J3145" s="238">
        <f>'MT_Permitted Sources'!U937</f>
        <v>0</v>
      </c>
    </row>
    <row r="3146" spans="1:10" s="226" customFormat="1" x14ac:dyDescent="0.2">
      <c r="A3146" s="235" t="str">
        <f>'MT_Permitted Sources'!A938</f>
        <v>MTDEQ Permitted Sources</v>
      </c>
      <c r="B3146" s="226" t="str">
        <f>'MT_Permitted Sources'!B938</f>
        <v>30</v>
      </c>
      <c r="C3146" s="235" t="str">
        <f>'MT_Permitted Sources'!D938</f>
        <v>3008302</v>
      </c>
      <c r="D3146" s="235">
        <f>'MT_Permitted Sources'!L938</f>
        <v>31000207</v>
      </c>
      <c r="E3146" s="226" t="str">
        <f>'MT_Permitted Sources'!P938</f>
        <v>Permitted Fugitives</v>
      </c>
      <c r="F3146" s="238">
        <f>'MT_Permitted Sources'!Q938</f>
        <v>0</v>
      </c>
      <c r="G3146" s="238">
        <f>'MT_Permitted Sources'!R938</f>
        <v>0</v>
      </c>
      <c r="H3146" s="238">
        <f>'MT_Permitted Sources'!S938</f>
        <v>0</v>
      </c>
      <c r="I3146" s="238">
        <f>'MT_Permitted Sources'!T938</f>
        <v>0</v>
      </c>
      <c r="J3146" s="238">
        <f>'MT_Permitted Sources'!U938</f>
        <v>0</v>
      </c>
    </row>
    <row r="3147" spans="1:10" s="226" customFormat="1" x14ac:dyDescent="0.2">
      <c r="A3147" s="235" t="str">
        <f>'MT_Permitted Sources'!A939</f>
        <v>MTDEQ Permitted Sources</v>
      </c>
      <c r="B3147" s="226" t="str">
        <f>'MT_Permitted Sources'!B939</f>
        <v>30</v>
      </c>
      <c r="C3147" s="235" t="str">
        <f>'MT_Permitted Sources'!D939</f>
        <v>3008302</v>
      </c>
      <c r="D3147" s="235">
        <f>'MT_Permitted Sources'!L939</f>
        <v>31000207</v>
      </c>
      <c r="E3147" s="226" t="str">
        <f>'MT_Permitted Sources'!P939</f>
        <v>Permitted Fugitives</v>
      </c>
      <c r="F3147" s="238">
        <f>'MT_Permitted Sources'!Q939</f>
        <v>0</v>
      </c>
      <c r="G3147" s="238">
        <f>'MT_Permitted Sources'!R939</f>
        <v>0.14198245123546635</v>
      </c>
      <c r="H3147" s="238">
        <f>'MT_Permitted Sources'!S939</f>
        <v>0</v>
      </c>
      <c r="I3147" s="238">
        <f>'MT_Permitted Sources'!T939</f>
        <v>0</v>
      </c>
      <c r="J3147" s="238">
        <f>'MT_Permitted Sources'!U939</f>
        <v>0</v>
      </c>
    </row>
    <row r="3148" spans="1:10" s="226" customFormat="1" x14ac:dyDescent="0.2">
      <c r="A3148" s="235" t="str">
        <f>'MT_Permitted Sources'!A940</f>
        <v>MTDEQ Permitted Sources</v>
      </c>
      <c r="B3148" s="226" t="str">
        <f>'MT_Permitted Sources'!B940</f>
        <v>30</v>
      </c>
      <c r="C3148" s="235" t="str">
        <f>'MT_Permitted Sources'!D940</f>
        <v>3008302</v>
      </c>
      <c r="D3148" s="235">
        <f>'MT_Permitted Sources'!L940</f>
        <v>31000205</v>
      </c>
      <c r="E3148" s="226" t="str">
        <f>'MT_Permitted Sources'!P940</f>
        <v>Natural Gas Production, Flares</v>
      </c>
      <c r="F3148" s="238">
        <f>'MT_Permitted Sources'!Q940</f>
        <v>5.1129059605551509E-2</v>
      </c>
      <c r="G3148" s="238">
        <f>'MT_Permitted Sources'!R940</f>
        <v>2.8191461436644946E-3</v>
      </c>
      <c r="H3148" s="238">
        <f>'MT_Permitted Sources'!S940</f>
        <v>5.1129059605551509E-2</v>
      </c>
      <c r="I3148" s="238">
        <f>'MT_Permitted Sources'!T940</f>
        <v>5.1257202612081719E-4</v>
      </c>
      <c r="J3148" s="238">
        <f>'MT_Permitted Sources'!U940</f>
        <v>3.9724332024363334E-3</v>
      </c>
    </row>
    <row r="3149" spans="1:10" s="226" customFormat="1" x14ac:dyDescent="0.2">
      <c r="A3149" s="235" t="str">
        <f>'MT_Permitted Sources'!A941</f>
        <v>MTDEQ Permitted Sources</v>
      </c>
      <c r="B3149" s="226" t="str">
        <f>'MT_Permitted Sources'!B941</f>
        <v>30</v>
      </c>
      <c r="C3149" s="235" t="str">
        <f>'MT_Permitted Sources'!D941</f>
        <v>3008302</v>
      </c>
      <c r="D3149" s="235">
        <f>'MT_Permitted Sources'!L941</f>
        <v>40301012</v>
      </c>
      <c r="E3149" s="226" t="str">
        <f>'MT_Permitted Sources'!P941</f>
        <v>Permitted Tank Losses</v>
      </c>
      <c r="F3149" s="238">
        <f>'MT_Permitted Sources'!Q941</f>
        <v>0</v>
      </c>
      <c r="G3149" s="238">
        <f>'MT_Permitted Sources'!R941</f>
        <v>1.5377160783624515E-2</v>
      </c>
      <c r="H3149" s="238">
        <f>'MT_Permitted Sources'!S941</f>
        <v>0</v>
      </c>
      <c r="I3149" s="238">
        <f>'MT_Permitted Sources'!T941</f>
        <v>0</v>
      </c>
      <c r="J3149" s="238">
        <f>'MT_Permitted Sources'!U941</f>
        <v>0</v>
      </c>
    </row>
    <row r="3150" spans="1:10" s="226" customFormat="1" x14ac:dyDescent="0.2">
      <c r="A3150" s="235" t="str">
        <f>'MT_Permitted Sources'!A942</f>
        <v>MTDEQ Permitted Sources</v>
      </c>
      <c r="B3150" s="226" t="str">
        <f>'MT_Permitted Sources'!B942</f>
        <v>30</v>
      </c>
      <c r="C3150" s="235" t="str">
        <f>'MT_Permitted Sources'!D942</f>
        <v>3008302</v>
      </c>
      <c r="D3150" s="235">
        <f>'MT_Permitted Sources'!L942</f>
        <v>20200253</v>
      </c>
      <c r="E3150" s="226" t="str">
        <f>'MT_Permitted Sources'!P942</f>
        <v>Compressor Engines</v>
      </c>
      <c r="F3150" s="238">
        <f>'MT_Permitted Sources'!Q942</f>
        <v>1.2909126477852781</v>
      </c>
      <c r="G3150" s="238">
        <f>'MT_Permitted Sources'!R942</f>
        <v>1.5715458320864253</v>
      </c>
      <c r="H3150" s="238">
        <f>'MT_Permitted Sources'!S942</f>
        <v>1.7960523795273433</v>
      </c>
      <c r="I3150" s="238">
        <f>'MT_Permitted Sources'!T942</f>
        <v>2.8191461436644946E-3</v>
      </c>
      <c r="J3150" s="238">
        <f>'MT_Permitted Sources'!U942</f>
        <v>5.6126636860229479E-2</v>
      </c>
    </row>
    <row r="3151" spans="1:10" s="226" customFormat="1" x14ac:dyDescent="0.2">
      <c r="A3151" s="235" t="str">
        <f>'MT_Permitted Sources'!A943</f>
        <v>MTDEQ Permitted Sources</v>
      </c>
      <c r="B3151" s="226" t="str">
        <f>'MT_Permitted Sources'!B943</f>
        <v>30</v>
      </c>
      <c r="C3151" s="235" t="str">
        <f>'MT_Permitted Sources'!D943</f>
        <v>3008302</v>
      </c>
      <c r="D3151" s="235">
        <f>'MT_Permitted Sources'!L943</f>
        <v>31000205</v>
      </c>
      <c r="E3151" s="226" t="str">
        <f>'MT_Permitted Sources'!P943</f>
        <v>Natural Gas Production, Flares</v>
      </c>
      <c r="F3151" s="238">
        <f>'MT_Permitted Sources'!Q943</f>
        <v>0.33675982116137687</v>
      </c>
      <c r="G3151" s="238">
        <f>'MT_Permitted Sources'!R943</f>
        <v>4.5378001472475944</v>
      </c>
      <c r="H3151" s="238">
        <f>'MT_Permitted Sources'!S943</f>
        <v>0.7296462791829833</v>
      </c>
      <c r="I3151" s="238">
        <f>'MT_Permitted Sources'!T943</f>
        <v>1.1532870587718385E-3</v>
      </c>
      <c r="J3151" s="238">
        <f>'MT_Permitted Sources'!U943</f>
        <v>1.0635869542006956E-2</v>
      </c>
    </row>
    <row r="3152" spans="1:10" s="226" customFormat="1" x14ac:dyDescent="0.2">
      <c r="A3152" s="235" t="str">
        <f>'MT_Permitted Sources'!A944</f>
        <v>MTDEQ Permitted Sources</v>
      </c>
      <c r="B3152" s="226" t="str">
        <f>'MT_Permitted Sources'!B944</f>
        <v>30</v>
      </c>
      <c r="C3152" s="235" t="str">
        <f>'MT_Permitted Sources'!D944</f>
        <v>3008302</v>
      </c>
      <c r="D3152" s="235">
        <f>'MT_Permitted Sources'!L944</f>
        <v>31000205</v>
      </c>
      <c r="E3152" s="226" t="str">
        <f>'MT_Permitted Sources'!P944</f>
        <v>Natural Gas Production, Flares</v>
      </c>
      <c r="F3152" s="238">
        <f>'MT_Permitted Sources'!Q944</f>
        <v>10.495681092862913</v>
      </c>
      <c r="G3152" s="238">
        <f>'MT_Permitted Sources'!R944</f>
        <v>36.48231395914916</v>
      </c>
      <c r="H3152" s="238">
        <f>'MT_Permitted Sources'!S944</f>
        <v>19.475942990499632</v>
      </c>
      <c r="I3152" s="238">
        <f>'MT_Permitted Sources'!T944</f>
        <v>1.1532870587718385E-3</v>
      </c>
      <c r="J3152" s="238">
        <f>'MT_Permitted Sources'!U944</f>
        <v>1.0635869542006956E-2</v>
      </c>
    </row>
    <row r="3153" spans="1:10" s="226" customFormat="1" x14ac:dyDescent="0.2">
      <c r="A3153" s="235" t="str">
        <f>'MT_Permitted Sources'!A945</f>
        <v>MTDEQ Permitted Sources</v>
      </c>
      <c r="B3153" s="226" t="str">
        <f>'MT_Permitted Sources'!B945</f>
        <v>30</v>
      </c>
      <c r="C3153" s="235" t="str">
        <f>'MT_Permitted Sources'!D945</f>
        <v>3008302</v>
      </c>
      <c r="D3153" s="235">
        <f>'MT_Permitted Sources'!L945</f>
        <v>31000207</v>
      </c>
      <c r="E3153" s="226" t="str">
        <f>'MT_Permitted Sources'!P945</f>
        <v>Permitted Fugitives</v>
      </c>
      <c r="F3153" s="238">
        <f>'MT_Permitted Sources'!Q945</f>
        <v>0</v>
      </c>
      <c r="G3153" s="238">
        <f>'MT_Permitted Sources'!R945</f>
        <v>0.19849351711528646</v>
      </c>
      <c r="H3153" s="238">
        <f>'MT_Permitted Sources'!S945</f>
        <v>0</v>
      </c>
      <c r="I3153" s="238">
        <f>'MT_Permitted Sources'!T945</f>
        <v>0</v>
      </c>
      <c r="J3153" s="238">
        <f>'MT_Permitted Sources'!U945</f>
        <v>0</v>
      </c>
    </row>
    <row r="3154" spans="1:10" s="226" customFormat="1" x14ac:dyDescent="0.2">
      <c r="A3154" s="235" t="str">
        <f>'MT_Permitted Sources'!A946</f>
        <v>MTDEQ Permitted Sources</v>
      </c>
      <c r="B3154" s="226" t="str">
        <f>'MT_Permitted Sources'!B946</f>
        <v>30</v>
      </c>
      <c r="C3154" s="235" t="str">
        <f>'MT_Permitted Sources'!D946</f>
        <v>3008302</v>
      </c>
      <c r="D3154" s="235">
        <f>'MT_Permitted Sources'!L946</f>
        <v>31000207</v>
      </c>
      <c r="E3154" s="226" t="str">
        <f>'MT_Permitted Sources'!P946</f>
        <v>Permitted Fugitives</v>
      </c>
      <c r="F3154" s="238">
        <f>'MT_Permitted Sources'!Q946</f>
        <v>0</v>
      </c>
      <c r="G3154" s="238">
        <f>'MT_Permitted Sources'!R946</f>
        <v>0.24462499946615998</v>
      </c>
      <c r="H3154" s="238">
        <f>'MT_Permitted Sources'!S946</f>
        <v>0</v>
      </c>
      <c r="I3154" s="238">
        <f>'MT_Permitted Sources'!T946</f>
        <v>0</v>
      </c>
      <c r="J3154" s="238">
        <f>'MT_Permitted Sources'!U946</f>
        <v>0</v>
      </c>
    </row>
    <row r="3155" spans="1:10" s="226" customFormat="1" x14ac:dyDescent="0.2">
      <c r="A3155" s="235" t="str">
        <f>'MT_Permitted Sources'!A947</f>
        <v>MTDEQ Permitted Sources</v>
      </c>
      <c r="B3155" s="226" t="str">
        <f>'MT_Permitted Sources'!B947</f>
        <v>30</v>
      </c>
      <c r="C3155" s="235" t="str">
        <f>'MT_Permitted Sources'!D947</f>
        <v>3008302</v>
      </c>
      <c r="D3155" s="235">
        <f>'MT_Permitted Sources'!L947</f>
        <v>31000205</v>
      </c>
      <c r="E3155" s="226" t="str">
        <f>'MT_Permitted Sources'!P947</f>
        <v>Natural Gas Production, Flares</v>
      </c>
      <c r="F3155" s="238">
        <f>'MT_Permitted Sources'!Q947</f>
        <v>3.2932752678262504E-2</v>
      </c>
      <c r="G3155" s="238">
        <f>'MT_Permitted Sources'!R947</f>
        <v>1.7940020914228602E-3</v>
      </c>
      <c r="H3155" s="238">
        <f>'MT_Permitted Sources'!S947</f>
        <v>3.2932752678262504E-2</v>
      </c>
      <c r="I3155" s="238">
        <f>'MT_Permitted Sources'!T947</f>
        <v>3.8442901959061287E-4</v>
      </c>
      <c r="J3155" s="238">
        <f>'MT_Permitted Sources'!U947</f>
        <v>2.5628601306040858E-3</v>
      </c>
    </row>
    <row r="3156" spans="1:10" s="226" customFormat="1" x14ac:dyDescent="0.2">
      <c r="A3156" s="235" t="str">
        <f>'MT_Permitted Sources'!A948</f>
        <v>MTDEQ Permitted Sources</v>
      </c>
      <c r="B3156" s="226" t="str">
        <f>'MT_Permitted Sources'!B948</f>
        <v>30</v>
      </c>
      <c r="C3156" s="235" t="str">
        <f>'MT_Permitted Sources'!D948</f>
        <v>3008302</v>
      </c>
      <c r="D3156" s="235">
        <f>'MT_Permitted Sources'!L948</f>
        <v>40301012</v>
      </c>
      <c r="E3156" s="226" t="str">
        <f>'MT_Permitted Sources'!P948</f>
        <v>Permitted Tank Losses</v>
      </c>
      <c r="F3156" s="238">
        <f>'MT_Permitted Sources'!Q948</f>
        <v>0</v>
      </c>
      <c r="G3156" s="238">
        <f>'MT_Permitted Sources'!R948</f>
        <v>2.7604566466736609</v>
      </c>
      <c r="H3156" s="238">
        <f>'MT_Permitted Sources'!S948</f>
        <v>0</v>
      </c>
      <c r="I3156" s="238">
        <f>'MT_Permitted Sources'!T948</f>
        <v>0</v>
      </c>
      <c r="J3156" s="238">
        <f>'MT_Permitted Sources'!U948</f>
        <v>0</v>
      </c>
    </row>
    <row r="3157" spans="1:10" s="226" customFormat="1" x14ac:dyDescent="0.2">
      <c r="A3157" s="235" t="str">
        <f>'MT_Permitted Sources'!A949</f>
        <v>MTDEQ Permitted Sources</v>
      </c>
      <c r="B3157" s="226" t="str">
        <f>'MT_Permitted Sources'!B949</f>
        <v>30</v>
      </c>
      <c r="C3157" s="235" t="str">
        <f>'MT_Permitted Sources'!D949</f>
        <v>3008302</v>
      </c>
      <c r="D3157" s="235">
        <f>'MT_Permitted Sources'!L949</f>
        <v>20200253</v>
      </c>
      <c r="E3157" s="226" t="str">
        <f>'MT_Permitted Sources'!P949</f>
        <v>Compressor Engines</v>
      </c>
      <c r="F3157" s="238">
        <f>'MT_Permitted Sources'!Q949</f>
        <v>0.831135540354905</v>
      </c>
      <c r="G3157" s="238">
        <f>'MT_Permitted Sources'!R949</f>
        <v>1.1563624909285635</v>
      </c>
      <c r="H3157" s="238">
        <f>'MT_Permitted Sources'!S949</f>
        <v>1.1563624909285635</v>
      </c>
      <c r="I3157" s="238">
        <f>'MT_Permitted Sources'!T949</f>
        <v>1.7940020914228602E-3</v>
      </c>
      <c r="J3157" s="238">
        <f>'MT_Permitted Sources'!U949</f>
        <v>3.6136327841517608E-2</v>
      </c>
    </row>
    <row r="3158" spans="1:10" s="226" customFormat="1" x14ac:dyDescent="0.2">
      <c r="A3158" s="235" t="str">
        <f>'MT_Permitted Sources'!A950</f>
        <v>MTDEQ Permitted Sources</v>
      </c>
      <c r="B3158" s="226" t="str">
        <f>'MT_Permitted Sources'!B950</f>
        <v>30</v>
      </c>
      <c r="C3158" s="235" t="str">
        <f>'MT_Permitted Sources'!D950</f>
        <v>3008302</v>
      </c>
      <c r="D3158" s="235">
        <f>'MT_Permitted Sources'!L950</f>
        <v>31000205</v>
      </c>
      <c r="E3158" s="226" t="str">
        <f>'MT_Permitted Sources'!P950</f>
        <v>Natural Gas Production, Flares</v>
      </c>
      <c r="F3158" s="238">
        <f>'MT_Permitted Sources'!Q950</f>
        <v>0.21758682508828689</v>
      </c>
      <c r="G3158" s="238">
        <f>'MT_Permitted Sources'!R950</f>
        <v>2.9216605488886578</v>
      </c>
      <c r="H3158" s="238">
        <f>'MT_Permitted Sources'!S950</f>
        <v>0.47156626403115182</v>
      </c>
      <c r="I3158" s="238">
        <f>'MT_Permitted Sources'!T950</f>
        <v>7.6885803918122573E-4</v>
      </c>
      <c r="J3158" s="238">
        <f>'MT_Permitted Sources'!U950</f>
        <v>6.9197223526310326E-3</v>
      </c>
    </row>
    <row r="3159" spans="1:10" s="226" customFormat="1" x14ac:dyDescent="0.2">
      <c r="A3159" s="235" t="str">
        <f>'MT_Permitted Sources'!A951</f>
        <v>MTDEQ Permitted Sources</v>
      </c>
      <c r="B3159" s="226" t="str">
        <f>'MT_Permitted Sources'!B951</f>
        <v>30</v>
      </c>
      <c r="C3159" s="235" t="str">
        <f>'MT_Permitted Sources'!D951</f>
        <v>3008302</v>
      </c>
      <c r="D3159" s="235">
        <f>'MT_Permitted Sources'!L951</f>
        <v>31000205</v>
      </c>
      <c r="E3159" s="226" t="str">
        <f>'MT_Permitted Sources'!P951</f>
        <v>Natural Gas Production, Flares</v>
      </c>
      <c r="F3159" s="238">
        <f>'MT_Permitted Sources'!Q951</f>
        <v>6.7936296342053106</v>
      </c>
      <c r="G3159" s="238">
        <f>'MT_Permitted Sources'!R951</f>
        <v>23.477720941431379</v>
      </c>
      <c r="H3159" s="238">
        <f>'MT_Permitted Sources'!S951</f>
        <v>13.659531924093656</v>
      </c>
      <c r="I3159" s="238">
        <f>'MT_Permitted Sources'!T951</f>
        <v>7.6885803918122573E-4</v>
      </c>
      <c r="J3159" s="238">
        <f>'MT_Permitted Sources'!U951</f>
        <v>6.9197223526310326E-3</v>
      </c>
    </row>
    <row r="3160" spans="1:10" s="226" customFormat="1" x14ac:dyDescent="0.2">
      <c r="A3160" s="235" t="str">
        <f>'MT_Permitted Sources'!A952</f>
        <v>MTDEQ Permitted Sources</v>
      </c>
      <c r="B3160" s="226" t="str">
        <f>'MT_Permitted Sources'!B952</f>
        <v>30</v>
      </c>
      <c r="C3160" s="235" t="str">
        <f>'MT_Permitted Sources'!D952</f>
        <v>3008302</v>
      </c>
      <c r="D3160" s="235">
        <f>'MT_Permitted Sources'!L952</f>
        <v>31000207</v>
      </c>
      <c r="E3160" s="226" t="str">
        <f>'MT_Permitted Sources'!P952</f>
        <v>Permitted Fugitives</v>
      </c>
      <c r="F3160" s="238">
        <f>'MT_Permitted Sources'!Q952</f>
        <v>0</v>
      </c>
      <c r="G3160" s="238">
        <f>'MT_Permitted Sources'!R952</f>
        <v>0.35393098403642426</v>
      </c>
      <c r="H3160" s="238">
        <f>'MT_Permitted Sources'!S952</f>
        <v>0</v>
      </c>
      <c r="I3160" s="238">
        <f>'MT_Permitted Sources'!T952</f>
        <v>0</v>
      </c>
      <c r="J3160" s="238">
        <f>'MT_Permitted Sources'!U952</f>
        <v>0</v>
      </c>
    </row>
    <row r="3161" spans="1:10" s="226" customFormat="1" x14ac:dyDescent="0.2">
      <c r="A3161" s="235" t="str">
        <f>'MT_Permitted Sources'!A953</f>
        <v>MTDEQ Permitted Sources</v>
      </c>
      <c r="B3161" s="226" t="str">
        <f>'MT_Permitted Sources'!B953</f>
        <v>30</v>
      </c>
      <c r="C3161" s="235" t="str">
        <f>'MT_Permitted Sources'!D953</f>
        <v>3008302</v>
      </c>
      <c r="D3161" s="235">
        <f>'MT_Permitted Sources'!L953</f>
        <v>40301012</v>
      </c>
      <c r="E3161" s="226" t="str">
        <f>'MT_Permitted Sources'!P953</f>
        <v>Permitted Tank Losses</v>
      </c>
      <c r="F3161" s="238">
        <f>'MT_Permitted Sources'!Q953</f>
        <v>0</v>
      </c>
      <c r="G3161" s="238">
        <f>'MT_Permitted Sources'!R953</f>
        <v>21.521746089754345</v>
      </c>
      <c r="H3161" s="238">
        <f>'MT_Permitted Sources'!S953</f>
        <v>0</v>
      </c>
      <c r="I3161" s="238">
        <f>'MT_Permitted Sources'!T953</f>
        <v>0</v>
      </c>
      <c r="J3161" s="238">
        <f>'MT_Permitted Sources'!U953</f>
        <v>0</v>
      </c>
    </row>
    <row r="3162" spans="1:10" s="226" customFormat="1" x14ac:dyDescent="0.2">
      <c r="A3162" s="235" t="str">
        <f>'MT_Permitted Sources'!A954</f>
        <v>MTDEQ Permitted Sources</v>
      </c>
      <c r="B3162" s="226" t="str">
        <f>'MT_Permitted Sources'!B954</f>
        <v>30</v>
      </c>
      <c r="C3162" s="235" t="str">
        <f>'MT_Permitted Sources'!D954</f>
        <v>3008302</v>
      </c>
      <c r="D3162" s="235">
        <f>'MT_Permitted Sources'!L954</f>
        <v>30200699</v>
      </c>
      <c r="E3162" s="226" t="str">
        <f>'MT_Permitted Sources'!P954</f>
        <v>Permitted Tank Losses</v>
      </c>
      <c r="F3162" s="238">
        <f>'MT_Permitted Sources'!Q954</f>
        <v>0</v>
      </c>
      <c r="G3162" s="238">
        <f>'MT_Permitted Sources'!R954</f>
        <v>0</v>
      </c>
      <c r="H3162" s="238">
        <f>'MT_Permitted Sources'!S954</f>
        <v>0</v>
      </c>
      <c r="I3162" s="238">
        <f>'MT_Permitted Sources'!T954</f>
        <v>0</v>
      </c>
      <c r="J3162" s="238">
        <f>'MT_Permitted Sources'!U954</f>
        <v>3.2955818419437941</v>
      </c>
    </row>
    <row r="3163" spans="1:10" s="226" customFormat="1" x14ac:dyDescent="0.2">
      <c r="A3163" s="235" t="str">
        <f>'MT_Permitted Sources'!A955</f>
        <v>MTDEQ Permitted Sources</v>
      </c>
      <c r="B3163" s="226" t="str">
        <f>'MT_Permitted Sources'!B955</f>
        <v>30</v>
      </c>
      <c r="C3163" s="235" t="str">
        <f>'MT_Permitted Sources'!D955</f>
        <v>3008302</v>
      </c>
      <c r="D3163" s="235">
        <f>'MT_Permitted Sources'!L955</f>
        <v>30200699</v>
      </c>
      <c r="E3163" s="226" t="str">
        <f>'MT_Permitted Sources'!P955</f>
        <v>Permitted Tank Losses</v>
      </c>
      <c r="F3163" s="238">
        <f>'MT_Permitted Sources'!Q955</f>
        <v>0</v>
      </c>
      <c r="G3163" s="238">
        <f>'MT_Permitted Sources'!R955</f>
        <v>0</v>
      </c>
      <c r="H3163" s="238">
        <f>'MT_Permitted Sources'!S955</f>
        <v>0</v>
      </c>
      <c r="I3163" s="238">
        <f>'MT_Permitted Sources'!T955</f>
        <v>0</v>
      </c>
      <c r="J3163" s="238">
        <f>'MT_Permitted Sources'!U955</f>
        <v>2.2204620171553797</v>
      </c>
    </row>
    <row r="3164" spans="1:10" s="226" customFormat="1" x14ac:dyDescent="0.2">
      <c r="A3164" s="235" t="str">
        <f>'MT_Permitted Sources'!A956</f>
        <v>MTDEQ Permitted Sources</v>
      </c>
      <c r="B3164" s="226" t="str">
        <f>'MT_Permitted Sources'!B956</f>
        <v>30</v>
      </c>
      <c r="C3164" s="235" t="str">
        <f>'MT_Permitted Sources'!D956</f>
        <v>3008302</v>
      </c>
      <c r="D3164" s="235">
        <f>'MT_Permitted Sources'!L956</f>
        <v>40400151</v>
      </c>
      <c r="E3164" s="226" t="str">
        <f>'MT_Permitted Sources'!P956</f>
        <v>Permitted Fugitives</v>
      </c>
      <c r="F3164" s="238">
        <f>'MT_Permitted Sources'!Q956</f>
        <v>0</v>
      </c>
      <c r="G3164" s="238">
        <f>'MT_Permitted Sources'!R956</f>
        <v>2.8192742866710248</v>
      </c>
      <c r="H3164" s="238">
        <f>'MT_Permitted Sources'!S956</f>
        <v>0</v>
      </c>
      <c r="I3164" s="238">
        <f>'MT_Permitted Sources'!T956</f>
        <v>0</v>
      </c>
      <c r="J3164" s="238">
        <f>'MT_Permitted Sources'!U956</f>
        <v>0</v>
      </c>
    </row>
    <row r="3165" spans="1:10" s="226" customFormat="1" x14ac:dyDescent="0.2">
      <c r="A3165" s="235" t="str">
        <f>'MT_Permitted Sources'!A957</f>
        <v>MTDEQ Permitted Sources</v>
      </c>
      <c r="B3165" s="226" t="str">
        <f>'MT_Permitted Sources'!B957</f>
        <v>30</v>
      </c>
      <c r="C3165" s="235" t="str">
        <f>'MT_Permitted Sources'!D957</f>
        <v>3008302</v>
      </c>
      <c r="D3165" s="235">
        <f>'MT_Permitted Sources'!L957</f>
        <v>20200253</v>
      </c>
      <c r="E3165" s="226" t="str">
        <f>'MT_Permitted Sources'!P957</f>
        <v>Compressor Engines</v>
      </c>
      <c r="F3165" s="238">
        <f>'MT_Permitted Sources'!Q957</f>
        <v>8.5025447692921166</v>
      </c>
      <c r="G3165" s="238">
        <f>'MT_Permitted Sources'!R957</f>
        <v>2.9431885739857324</v>
      </c>
      <c r="H3165" s="238">
        <f>'MT_Permitted Sources'!S957</f>
        <v>1.3080838106603254</v>
      </c>
      <c r="I3165" s="238">
        <f>'MT_Permitted Sources'!T957</f>
        <v>0</v>
      </c>
      <c r="J3165" s="238">
        <f>'MT_Permitted Sources'!U957</f>
        <v>1.2814300653020429E-3</v>
      </c>
    </row>
    <row r="3166" spans="1:10" s="226" customFormat="1" x14ac:dyDescent="0.2">
      <c r="A3166" s="235" t="str">
        <f>'MT_Permitted Sources'!A958</f>
        <v>MTDEQ Permitted Sources</v>
      </c>
      <c r="B3166" s="226" t="str">
        <f>'MT_Permitted Sources'!B958</f>
        <v>30</v>
      </c>
      <c r="C3166" s="235" t="str">
        <f>'MT_Permitted Sources'!D958</f>
        <v>3008302</v>
      </c>
      <c r="D3166" s="235">
        <f>'MT_Permitted Sources'!L958</f>
        <v>20200253</v>
      </c>
      <c r="E3166" s="226" t="str">
        <f>'MT_Permitted Sources'!P958</f>
        <v>Compressor Engines</v>
      </c>
      <c r="F3166" s="238">
        <f>'MT_Permitted Sources'!Q958</f>
        <v>0</v>
      </c>
      <c r="G3166" s="238">
        <f>'MT_Permitted Sources'!R958</f>
        <v>0</v>
      </c>
      <c r="H3166" s="238">
        <f>'MT_Permitted Sources'!S958</f>
        <v>0</v>
      </c>
      <c r="I3166" s="238">
        <f>'MT_Permitted Sources'!T958</f>
        <v>0</v>
      </c>
      <c r="J3166" s="238">
        <f>'MT_Permitted Sources'!U958</f>
        <v>0</v>
      </c>
    </row>
    <row r="3167" spans="1:10" s="226" customFormat="1" x14ac:dyDescent="0.2">
      <c r="A3167" s="235" t="str">
        <f>'MT_Permitted Sources'!A959</f>
        <v>MTDEQ Permitted Sources</v>
      </c>
      <c r="B3167" s="226" t="str">
        <f>'MT_Permitted Sources'!B959</f>
        <v>30</v>
      </c>
      <c r="C3167" s="235" t="str">
        <f>'MT_Permitted Sources'!D959</f>
        <v>3008302</v>
      </c>
      <c r="D3167" s="235">
        <f>'MT_Permitted Sources'!L959</f>
        <v>20200253</v>
      </c>
      <c r="E3167" s="226" t="str">
        <f>'MT_Permitted Sources'!P959</f>
        <v>Compressor Engines</v>
      </c>
      <c r="F3167" s="238">
        <f>'MT_Permitted Sources'!Q959</f>
        <v>0</v>
      </c>
      <c r="G3167" s="238">
        <f>'MT_Permitted Sources'!R959</f>
        <v>0</v>
      </c>
      <c r="H3167" s="238">
        <f>'MT_Permitted Sources'!S959</f>
        <v>0</v>
      </c>
      <c r="I3167" s="238">
        <f>'MT_Permitted Sources'!T959</f>
        <v>0</v>
      </c>
      <c r="J3167" s="238">
        <f>'MT_Permitted Sources'!U959</f>
        <v>0</v>
      </c>
    </row>
    <row r="3168" spans="1:10" s="226" customFormat="1" x14ac:dyDescent="0.2">
      <c r="A3168" s="235" t="str">
        <f>'MT_Permitted Sources'!A960</f>
        <v>MTDEQ Permitted Sources</v>
      </c>
      <c r="B3168" s="226" t="str">
        <f>'MT_Permitted Sources'!B960</f>
        <v>30</v>
      </c>
      <c r="C3168" s="235" t="str">
        <f>'MT_Permitted Sources'!D960</f>
        <v>3008302</v>
      </c>
      <c r="D3168" s="235">
        <f>'MT_Permitted Sources'!L960</f>
        <v>20200253</v>
      </c>
      <c r="E3168" s="226" t="str">
        <f>'MT_Permitted Sources'!P960</f>
        <v>Compressor Engines</v>
      </c>
      <c r="F3168" s="238">
        <f>'MT_Permitted Sources'!Q960</f>
        <v>0</v>
      </c>
      <c r="G3168" s="238">
        <f>'MT_Permitted Sources'!R960</f>
        <v>0</v>
      </c>
      <c r="H3168" s="238">
        <f>'MT_Permitted Sources'!S960</f>
        <v>0</v>
      </c>
      <c r="I3168" s="238">
        <f>'MT_Permitted Sources'!T960</f>
        <v>0</v>
      </c>
      <c r="J3168" s="238">
        <f>'MT_Permitted Sources'!U960</f>
        <v>0</v>
      </c>
    </row>
    <row r="3169" spans="1:10" s="226" customFormat="1" x14ac:dyDescent="0.2">
      <c r="A3169" s="235" t="str">
        <f>'MT_Permitted Sources'!A961</f>
        <v>MTDEQ Permitted Sources</v>
      </c>
      <c r="B3169" s="226" t="str">
        <f>'MT_Permitted Sources'!B961</f>
        <v>30</v>
      </c>
      <c r="C3169" s="235" t="str">
        <f>'MT_Permitted Sources'!D961</f>
        <v>3008302</v>
      </c>
      <c r="D3169" s="235">
        <f>'MT_Permitted Sources'!L961</f>
        <v>10200603</v>
      </c>
      <c r="E3169" s="226" t="str">
        <f>'MT_Permitted Sources'!P961</f>
        <v>Process Heaters</v>
      </c>
      <c r="F3169" s="238">
        <f>'MT_Permitted Sources'!Q961</f>
        <v>0</v>
      </c>
      <c r="G3169" s="238">
        <f>'MT_Permitted Sources'!R961</f>
        <v>0</v>
      </c>
      <c r="H3169" s="238">
        <f>'MT_Permitted Sources'!S961</f>
        <v>0</v>
      </c>
      <c r="I3169" s="238">
        <f>'MT_Permitted Sources'!T961</f>
        <v>0</v>
      </c>
      <c r="J3169" s="238">
        <f>'MT_Permitted Sources'!U961</f>
        <v>0</v>
      </c>
    </row>
    <row r="3170" spans="1:10" s="226" customFormat="1" x14ac:dyDescent="0.2">
      <c r="A3170" s="235" t="str">
        <f>'MT_Permitted Sources'!A962</f>
        <v>MTDEQ Permitted Sources</v>
      </c>
      <c r="B3170" s="226" t="str">
        <f>'MT_Permitted Sources'!B962</f>
        <v>30</v>
      </c>
      <c r="C3170" s="235" t="str">
        <f>'MT_Permitted Sources'!D962</f>
        <v>3008302</v>
      </c>
      <c r="D3170" s="235">
        <f>'MT_Permitted Sources'!L962</f>
        <v>10200603</v>
      </c>
      <c r="E3170" s="226" t="str">
        <f>'MT_Permitted Sources'!P962</f>
        <v>Process Heaters</v>
      </c>
      <c r="F3170" s="238">
        <f>'MT_Permitted Sources'!Q962</f>
        <v>0</v>
      </c>
      <c r="G3170" s="238">
        <f>'MT_Permitted Sources'!R962</f>
        <v>0</v>
      </c>
      <c r="H3170" s="238">
        <f>'MT_Permitted Sources'!S962</f>
        <v>0</v>
      </c>
      <c r="I3170" s="238">
        <f>'MT_Permitted Sources'!T962</f>
        <v>0</v>
      </c>
      <c r="J3170" s="238">
        <f>'MT_Permitted Sources'!U962</f>
        <v>0</v>
      </c>
    </row>
    <row r="3171" spans="1:10" s="226" customFormat="1" x14ac:dyDescent="0.2">
      <c r="A3171" s="235" t="str">
        <f>'MT_Permitted Sources'!A963</f>
        <v>MTDEQ Permitted Sources</v>
      </c>
      <c r="B3171" s="226" t="str">
        <f>'MT_Permitted Sources'!B963</f>
        <v>30</v>
      </c>
      <c r="C3171" s="235" t="str">
        <f>'MT_Permitted Sources'!D963</f>
        <v>3008302</v>
      </c>
      <c r="D3171" s="235">
        <f>'MT_Permitted Sources'!L963</f>
        <v>31000207</v>
      </c>
      <c r="E3171" s="226" t="str">
        <f>'MT_Permitted Sources'!P963</f>
        <v>Permitted Fugitives</v>
      </c>
      <c r="F3171" s="238">
        <f>'MT_Permitted Sources'!Q963</f>
        <v>0</v>
      </c>
      <c r="G3171" s="238">
        <f>'MT_Permitted Sources'!R963</f>
        <v>0</v>
      </c>
      <c r="H3171" s="238">
        <f>'MT_Permitted Sources'!S963</f>
        <v>0</v>
      </c>
      <c r="I3171" s="238">
        <f>'MT_Permitted Sources'!T963</f>
        <v>0</v>
      </c>
      <c r="J3171" s="238">
        <f>'MT_Permitted Sources'!U963</f>
        <v>0</v>
      </c>
    </row>
    <row r="3172" spans="1:10" s="226" customFormat="1" x14ac:dyDescent="0.2">
      <c r="A3172" s="235" t="str">
        <f>'MT_Permitted Sources'!A964</f>
        <v>MTDEQ Permitted Sources</v>
      </c>
      <c r="B3172" s="226" t="str">
        <f>'MT_Permitted Sources'!B964</f>
        <v>30</v>
      </c>
      <c r="C3172" s="235" t="str">
        <f>'MT_Permitted Sources'!D964</f>
        <v>3008302</v>
      </c>
      <c r="D3172" s="235">
        <f>'MT_Permitted Sources'!L964</f>
        <v>40301012</v>
      </c>
      <c r="E3172" s="226" t="str">
        <f>'MT_Permitted Sources'!P964</f>
        <v>Permitted Tank Losses</v>
      </c>
      <c r="F3172" s="238">
        <f>'MT_Permitted Sources'!Q964</f>
        <v>0</v>
      </c>
      <c r="G3172" s="238">
        <f>'MT_Permitted Sources'!R964</f>
        <v>0</v>
      </c>
      <c r="H3172" s="238">
        <f>'MT_Permitted Sources'!S964</f>
        <v>0</v>
      </c>
      <c r="I3172" s="238">
        <f>'MT_Permitted Sources'!T964</f>
        <v>0</v>
      </c>
      <c r="J3172" s="238">
        <f>'MT_Permitted Sources'!U964</f>
        <v>0</v>
      </c>
    </row>
    <row r="3173" spans="1:10" s="226" customFormat="1" x14ac:dyDescent="0.2">
      <c r="A3173" s="235" t="str">
        <f>'MT_Permitted Sources'!A965</f>
        <v>MTDEQ Permitted Sources</v>
      </c>
      <c r="B3173" s="226" t="str">
        <f>'MT_Permitted Sources'!B965</f>
        <v>30</v>
      </c>
      <c r="C3173" s="235" t="str">
        <f>'MT_Permitted Sources'!D965</f>
        <v>3008302</v>
      </c>
      <c r="D3173" s="235">
        <f>'MT_Permitted Sources'!L965</f>
        <v>40301012</v>
      </c>
      <c r="E3173" s="226" t="str">
        <f>'MT_Permitted Sources'!P965</f>
        <v>Permitted Tank Losses</v>
      </c>
      <c r="F3173" s="238">
        <f>'MT_Permitted Sources'!Q965</f>
        <v>0</v>
      </c>
      <c r="G3173" s="238">
        <f>'MT_Permitted Sources'!R965</f>
        <v>0</v>
      </c>
      <c r="H3173" s="238">
        <f>'MT_Permitted Sources'!S965</f>
        <v>0</v>
      </c>
      <c r="I3173" s="238">
        <f>'MT_Permitted Sources'!T965</f>
        <v>0</v>
      </c>
      <c r="J3173" s="238">
        <f>'MT_Permitted Sources'!U965</f>
        <v>0</v>
      </c>
    </row>
    <row r="3174" spans="1:10" s="226" customFormat="1" x14ac:dyDescent="0.2">
      <c r="A3174" s="235" t="str">
        <f>'MT_Permitted Sources'!A966</f>
        <v>MTDEQ Permitted Sources</v>
      </c>
      <c r="B3174" s="226" t="str">
        <f>'MT_Permitted Sources'!B966</f>
        <v>30</v>
      </c>
      <c r="C3174" s="235" t="str">
        <f>'MT_Permitted Sources'!D966</f>
        <v>3008502</v>
      </c>
      <c r="D3174" s="235">
        <f>'MT_Permitted Sources'!L966</f>
        <v>40400311</v>
      </c>
      <c r="E3174" s="226" t="str">
        <f>'MT_Permitted Sources'!P966</f>
        <v>Permitted Tank Losses</v>
      </c>
      <c r="F3174" s="238">
        <f>'MT_Permitted Sources'!Q966</f>
        <v>0</v>
      </c>
      <c r="G3174" s="238">
        <f>'MT_Permitted Sources'!R966</f>
        <v>0.89546332963306763</v>
      </c>
      <c r="H3174" s="238">
        <f>'MT_Permitted Sources'!S966</f>
        <v>0</v>
      </c>
      <c r="I3174" s="238">
        <f>'MT_Permitted Sources'!T966</f>
        <v>0</v>
      </c>
      <c r="J3174" s="238">
        <f>'MT_Permitted Sources'!U966</f>
        <v>0</v>
      </c>
    </row>
    <row r="3175" spans="1:10" s="226" customFormat="1" x14ac:dyDescent="0.2">
      <c r="A3175" s="235" t="str">
        <f>'MT_Permitted Sources'!A967</f>
        <v>MTDEQ Permitted Sources</v>
      </c>
      <c r="B3175" s="226" t="str">
        <f>'MT_Permitted Sources'!B967</f>
        <v>30</v>
      </c>
      <c r="C3175" s="235" t="str">
        <f>'MT_Permitted Sources'!D967</f>
        <v>3008502</v>
      </c>
      <c r="D3175" s="235">
        <f>'MT_Permitted Sources'!L967</f>
        <v>40400311</v>
      </c>
      <c r="E3175" s="226" t="str">
        <f>'MT_Permitted Sources'!P967</f>
        <v>Permitted Tank Losses</v>
      </c>
      <c r="F3175" s="238">
        <f>'MT_Permitted Sources'!Q967</f>
        <v>0</v>
      </c>
      <c r="G3175" s="238">
        <f>'MT_Permitted Sources'!R967</f>
        <v>1.2085166945863568</v>
      </c>
      <c r="H3175" s="238">
        <f>'MT_Permitted Sources'!S967</f>
        <v>0</v>
      </c>
      <c r="I3175" s="238">
        <f>'MT_Permitted Sources'!T967</f>
        <v>0</v>
      </c>
      <c r="J3175" s="238">
        <f>'MT_Permitted Sources'!U967</f>
        <v>0</v>
      </c>
    </row>
    <row r="3176" spans="1:10" s="226" customFormat="1" x14ac:dyDescent="0.2">
      <c r="A3176" s="235" t="str">
        <f>'MT_Permitted Sources'!A968</f>
        <v>MTDEQ Permitted Sources</v>
      </c>
      <c r="B3176" s="226" t="str">
        <f>'MT_Permitted Sources'!B968</f>
        <v>30</v>
      </c>
      <c r="C3176" s="235" t="str">
        <f>'MT_Permitted Sources'!D968</f>
        <v>3008502</v>
      </c>
      <c r="D3176" s="235">
        <f>'MT_Permitted Sources'!L968</f>
        <v>20200253</v>
      </c>
      <c r="E3176" s="226" t="str">
        <f>'MT_Permitted Sources'!P968</f>
        <v>Compressor Engines</v>
      </c>
      <c r="F3176" s="238">
        <f>'MT_Permitted Sources'!Q968</f>
        <v>0</v>
      </c>
      <c r="G3176" s="238">
        <f>'MT_Permitted Sources'!R968</f>
        <v>0</v>
      </c>
      <c r="H3176" s="238">
        <f>'MT_Permitted Sources'!S968</f>
        <v>0</v>
      </c>
      <c r="I3176" s="238">
        <f>'MT_Permitted Sources'!T968</f>
        <v>1.460830274444329E-2</v>
      </c>
      <c r="J3176" s="238">
        <f>'MT_Permitted Sources'!U968</f>
        <v>0.24347171240738816</v>
      </c>
    </row>
    <row r="3177" spans="1:10" s="226" customFormat="1" x14ac:dyDescent="0.2">
      <c r="A3177" s="235" t="str">
        <f>'MT_Permitted Sources'!A969</f>
        <v>MTDEQ Permitted Sources</v>
      </c>
      <c r="B3177" s="226" t="str">
        <f>'MT_Permitted Sources'!B969</f>
        <v>30</v>
      </c>
      <c r="C3177" s="235" t="str">
        <f>'MT_Permitted Sources'!D969</f>
        <v>3008502</v>
      </c>
      <c r="D3177" s="235">
        <f>'MT_Permitted Sources'!L969</f>
        <v>20200253</v>
      </c>
      <c r="E3177" s="226" t="str">
        <f>'MT_Permitted Sources'!P969</f>
        <v>Compressor Engines</v>
      </c>
      <c r="F3177" s="238">
        <f>'MT_Permitted Sources'!Q969</f>
        <v>13.960155417413516</v>
      </c>
      <c r="G3177" s="238">
        <f>'MT_Permitted Sources'!R969</f>
        <v>7.1870286642530381</v>
      </c>
      <c r="H3177" s="238">
        <f>'MT_Permitted Sources'!S969</f>
        <v>7.8353041342893412</v>
      </c>
      <c r="I3177" s="238">
        <f>'MT_Permitted Sources'!T969</f>
        <v>0</v>
      </c>
      <c r="J3177" s="238">
        <f>'MT_Permitted Sources'!U969</f>
        <v>0</v>
      </c>
    </row>
    <row r="3178" spans="1:10" s="226" customFormat="1" x14ac:dyDescent="0.2">
      <c r="A3178" s="235" t="str">
        <f>'MT_Permitted Sources'!A970</f>
        <v>MTDEQ Permitted Sources</v>
      </c>
      <c r="B3178" s="226" t="str">
        <f>'MT_Permitted Sources'!B970</f>
        <v>30</v>
      </c>
      <c r="C3178" s="235" t="str">
        <f>'MT_Permitted Sources'!D970</f>
        <v>3008502</v>
      </c>
      <c r="D3178" s="235">
        <f>'MT_Permitted Sources'!L970</f>
        <v>20200253</v>
      </c>
      <c r="E3178" s="226" t="str">
        <f>'MT_Permitted Sources'!P970</f>
        <v>Compressor Engines</v>
      </c>
      <c r="F3178" s="238">
        <f>'MT_Permitted Sources'!Q970</f>
        <v>0</v>
      </c>
      <c r="G3178" s="238">
        <f>'MT_Permitted Sources'!R970</f>
        <v>0</v>
      </c>
      <c r="H3178" s="238">
        <f>'MT_Permitted Sources'!S970</f>
        <v>0</v>
      </c>
      <c r="I3178" s="238">
        <f>'MT_Permitted Sources'!T970</f>
        <v>1.6914876861986967E-2</v>
      </c>
      <c r="J3178" s="238">
        <f>'MT_Permitted Sources'!U970</f>
        <v>0.28191461436644943</v>
      </c>
    </row>
    <row r="3179" spans="1:10" s="226" customFormat="1" x14ac:dyDescent="0.2">
      <c r="A3179" s="235" t="str">
        <f>'MT_Permitted Sources'!A971</f>
        <v>MTDEQ Permitted Sources</v>
      </c>
      <c r="B3179" s="226" t="str">
        <f>'MT_Permitted Sources'!B971</f>
        <v>30</v>
      </c>
      <c r="C3179" s="235" t="str">
        <f>'MT_Permitted Sources'!D971</f>
        <v>3008502</v>
      </c>
      <c r="D3179" s="235">
        <f>'MT_Permitted Sources'!L971</f>
        <v>20200253</v>
      </c>
      <c r="E3179" s="226" t="str">
        <f>'MT_Permitted Sources'!P971</f>
        <v>Compressor Engines</v>
      </c>
      <c r="F3179" s="238">
        <f>'MT_Permitted Sources'!Q971</f>
        <v>1.433920243072986</v>
      </c>
      <c r="G3179" s="238">
        <f>'MT_Permitted Sources'!R971</f>
        <v>8.3531300236778971</v>
      </c>
      <c r="H3179" s="238">
        <f>'MT_Permitted Sources'!S971</f>
        <v>1.0479535074040107</v>
      </c>
      <c r="I3179" s="238">
        <f>'MT_Permitted Sources'!T971</f>
        <v>0</v>
      </c>
      <c r="J3179" s="238">
        <f>'MT_Permitted Sources'!U971</f>
        <v>0</v>
      </c>
    </row>
    <row r="3180" spans="1:10" s="226" customFormat="1" x14ac:dyDescent="0.2">
      <c r="A3180" s="235" t="str">
        <f>'MT_Permitted Sources'!A972</f>
        <v>MTDEQ Permitted Sources</v>
      </c>
      <c r="B3180" s="226" t="str">
        <f>'MT_Permitted Sources'!B972</f>
        <v>30</v>
      </c>
      <c r="C3180" s="235" t="str">
        <f>'MT_Permitted Sources'!D972</f>
        <v>3008502</v>
      </c>
      <c r="D3180" s="235">
        <f>'MT_Permitted Sources'!L972</f>
        <v>40400250</v>
      </c>
      <c r="E3180" s="226" t="str">
        <f>'MT_Permitted Sources'!P972</f>
        <v>Permitted Tank Losses</v>
      </c>
      <c r="F3180" s="238">
        <f>'MT_Permitted Sources'!Q972</f>
        <v>0</v>
      </c>
      <c r="G3180" s="238">
        <f>'MT_Permitted Sources'!R972</f>
        <v>0.23219512783273019</v>
      </c>
      <c r="H3180" s="238">
        <f>'MT_Permitted Sources'!S972</f>
        <v>0</v>
      </c>
      <c r="I3180" s="238">
        <f>'MT_Permitted Sources'!T972</f>
        <v>0</v>
      </c>
      <c r="J3180" s="238">
        <f>'MT_Permitted Sources'!U972</f>
        <v>0</v>
      </c>
    </row>
    <row r="3181" spans="1:10" s="226" customFormat="1" x14ac:dyDescent="0.2">
      <c r="A3181" s="235" t="str">
        <f>'MT_Permitted Sources'!A973</f>
        <v>MTDEQ Permitted Sources</v>
      </c>
      <c r="B3181" s="226" t="str">
        <f>'MT_Permitted Sources'!B973</f>
        <v>30</v>
      </c>
      <c r="C3181" s="235" t="str">
        <f>'MT_Permitted Sources'!D973</f>
        <v>3008502</v>
      </c>
      <c r="D3181" s="235">
        <f>'MT_Permitted Sources'!L973</f>
        <v>31000205</v>
      </c>
      <c r="E3181" s="226" t="str">
        <f>'MT_Permitted Sources'!P973</f>
        <v>Natural Gas Production, Flares</v>
      </c>
      <c r="F3181" s="238">
        <f>'MT_Permitted Sources'!Q973</f>
        <v>0</v>
      </c>
      <c r="G3181" s="238">
        <f>'MT_Permitted Sources'!R973</f>
        <v>0</v>
      </c>
      <c r="H3181" s="238">
        <f>'MT_Permitted Sources'!S973</f>
        <v>0</v>
      </c>
      <c r="I3181" s="238">
        <f>'MT_Permitted Sources'!T973</f>
        <v>0</v>
      </c>
      <c r="J3181" s="238">
        <f>'MT_Permitted Sources'!U973</f>
        <v>0</v>
      </c>
    </row>
    <row r="3182" spans="1:10" s="226" customFormat="1" x14ac:dyDescent="0.2">
      <c r="A3182" s="235" t="str">
        <f>'MT_Permitted Sources'!A974</f>
        <v>MTDEQ Permitted Sources</v>
      </c>
      <c r="B3182" s="226" t="str">
        <f>'MT_Permitted Sources'!B974</f>
        <v>30</v>
      </c>
      <c r="C3182" s="235" t="str">
        <f>'MT_Permitted Sources'!D974</f>
        <v>3008502</v>
      </c>
      <c r="D3182" s="235">
        <f>'MT_Permitted Sources'!L974</f>
        <v>31000220</v>
      </c>
      <c r="E3182" s="226" t="str">
        <f>'MT_Permitted Sources'!P974</f>
        <v>Permitted Fugitives</v>
      </c>
      <c r="F3182" s="238">
        <f>'MT_Permitted Sources'!Q974</f>
        <v>0</v>
      </c>
      <c r="G3182" s="238">
        <f>'MT_Permitted Sources'!R974</f>
        <v>3.6279848008831439</v>
      </c>
      <c r="H3182" s="238">
        <f>'MT_Permitted Sources'!S974</f>
        <v>0</v>
      </c>
      <c r="I3182" s="238">
        <f>'MT_Permitted Sources'!T974</f>
        <v>0</v>
      </c>
      <c r="J3182" s="238">
        <f>'MT_Permitted Sources'!U974</f>
        <v>0</v>
      </c>
    </row>
    <row r="3183" spans="1:10" s="226" customFormat="1" x14ac:dyDescent="0.2">
      <c r="A3183" s="235" t="str">
        <f>'MT_Permitted Sources'!A975</f>
        <v>MTDEQ Permitted Sources</v>
      </c>
      <c r="B3183" s="226" t="str">
        <f>'MT_Permitted Sources'!B975</f>
        <v>30</v>
      </c>
      <c r="C3183" s="235" t="str">
        <f>'MT_Permitted Sources'!D975</f>
        <v>3008502</v>
      </c>
      <c r="D3183" s="235">
        <f>'MT_Permitted Sources'!L975</f>
        <v>31000228</v>
      </c>
      <c r="E3183" s="226" t="str">
        <f>'MT_Permitted Sources'!P975</f>
        <v>Dehydrator</v>
      </c>
      <c r="F3183" s="238">
        <f>'MT_Permitted Sources'!Q975</f>
        <v>0.32035751632551074</v>
      </c>
      <c r="G3183" s="238">
        <f>'MT_Permitted Sources'!R975</f>
        <v>1.7683734901168192E-2</v>
      </c>
      <c r="H3183" s="238">
        <f>'MT_Permitted Sources'!S975</f>
        <v>0.26910031371342902</v>
      </c>
      <c r="I3183" s="238">
        <f>'MT_Permitted Sources'!T975</f>
        <v>1.9221450979530644E-3</v>
      </c>
      <c r="J3183" s="238">
        <f>'MT_Permitted Sources'!U975</f>
        <v>2.4347171240738815E-2</v>
      </c>
    </row>
    <row r="3184" spans="1:10" s="226" customFormat="1" x14ac:dyDescent="0.2">
      <c r="A3184" s="235" t="str">
        <f>'MT_Permitted Sources'!A976</f>
        <v>MTDEQ Permitted Sources</v>
      </c>
      <c r="B3184" s="226" t="str">
        <f>'MT_Permitted Sources'!B976</f>
        <v>30</v>
      </c>
      <c r="C3184" s="235" t="str">
        <f>'MT_Permitted Sources'!D976</f>
        <v>3008502</v>
      </c>
      <c r="D3184" s="235">
        <f>'MT_Permitted Sources'!L976</f>
        <v>20200254</v>
      </c>
      <c r="E3184" s="226" t="str">
        <f>'MT_Permitted Sources'!P976</f>
        <v>Compressor Engines</v>
      </c>
      <c r="F3184" s="238">
        <f>'MT_Permitted Sources'!Q976</f>
        <v>0.29536963005212091</v>
      </c>
      <c r="G3184" s="238">
        <f>'MT_Permitted Sources'!R976</f>
        <v>0</v>
      </c>
      <c r="H3184" s="238">
        <f>'MT_Permitted Sources'!S976</f>
        <v>2.2937598168906569E-2</v>
      </c>
      <c r="I3184" s="238">
        <f>'MT_Permitted Sources'!T976</f>
        <v>0</v>
      </c>
      <c r="J3184" s="238">
        <f>'MT_Permitted Sources'!U976</f>
        <v>0</v>
      </c>
    </row>
    <row r="3185" spans="1:10" s="226" customFormat="1" x14ac:dyDescent="0.2">
      <c r="A3185" s="235" t="str">
        <f>'MT_Permitted Sources'!A977</f>
        <v>MTDEQ Permitted Sources</v>
      </c>
      <c r="B3185" s="226" t="str">
        <f>'MT_Permitted Sources'!B977</f>
        <v>30</v>
      </c>
      <c r="C3185" s="235" t="str">
        <f>'MT_Permitted Sources'!D977</f>
        <v>3008502</v>
      </c>
      <c r="D3185" s="235">
        <f>'MT_Permitted Sources'!L977</f>
        <v>20200254</v>
      </c>
      <c r="E3185" s="226" t="str">
        <f>'MT_Permitted Sources'!P977</f>
        <v>Compressor Engines</v>
      </c>
      <c r="F3185" s="238">
        <f>'MT_Permitted Sources'!Q977</f>
        <v>0</v>
      </c>
      <c r="G3185" s="238">
        <f>'MT_Permitted Sources'!R977</f>
        <v>8.5855814375236875E-3</v>
      </c>
      <c r="H3185" s="238">
        <f>'MT_Permitted Sources'!S977</f>
        <v>0</v>
      </c>
      <c r="I3185" s="238">
        <f>'MT_Permitted Sources'!T977</f>
        <v>0</v>
      </c>
      <c r="J3185" s="238">
        <f>'MT_Permitted Sources'!U977</f>
        <v>7.6885803918122573E-4</v>
      </c>
    </row>
    <row r="3186" spans="1:10" s="226" customFormat="1" x14ac:dyDescent="0.2">
      <c r="A3186" s="235" t="str">
        <f>'MT_Permitted Sources'!A978</f>
        <v>MTDEQ Permitted Sources</v>
      </c>
      <c r="B3186" s="226" t="str">
        <f>'MT_Permitted Sources'!B978</f>
        <v>30</v>
      </c>
      <c r="C3186" s="235" t="str">
        <f>'MT_Permitted Sources'!D978</f>
        <v>3008502</v>
      </c>
      <c r="D3186" s="235">
        <f>'MT_Permitted Sources'!L978</f>
        <v>10200603</v>
      </c>
      <c r="E3186" s="226" t="str">
        <f>'MT_Permitted Sources'!P978</f>
        <v>Process Heaters</v>
      </c>
      <c r="F3186" s="238">
        <f>'MT_Permitted Sources'!Q978</f>
        <v>0.19221450979530644</v>
      </c>
      <c r="G3186" s="238">
        <f>'MT_Permitted Sources'!R978</f>
        <v>1.0635869542006956E-2</v>
      </c>
      <c r="H3186" s="238">
        <f>'MT_Permitted Sources'!S978</f>
        <v>0.16146018822805741</v>
      </c>
      <c r="I3186" s="238">
        <f>'MT_Permitted Sources'!T978</f>
        <v>1.1532870587718385E-3</v>
      </c>
      <c r="J3186" s="238">
        <f>'MT_Permitted Sources'!U978</f>
        <v>1.460830274444329E-2</v>
      </c>
    </row>
    <row r="3187" spans="1:10" s="226" customFormat="1" x14ac:dyDescent="0.2">
      <c r="A3187" s="235" t="str">
        <f>'MT_Permitted Sources'!A979</f>
        <v>MTDEQ Permitted Sources</v>
      </c>
      <c r="B3187" s="226" t="str">
        <f>'MT_Permitted Sources'!B979</f>
        <v>30</v>
      </c>
      <c r="C3187" s="235" t="str">
        <f>'MT_Permitted Sources'!D979</f>
        <v>3008502</v>
      </c>
      <c r="D3187" s="235">
        <f>'MT_Permitted Sources'!L979</f>
        <v>20200201</v>
      </c>
      <c r="E3187" s="226" t="str">
        <f>'MT_Permitted Sources'!P979</f>
        <v>Compressor Engines</v>
      </c>
      <c r="F3187" s="238">
        <f>'MT_Permitted Sources'!Q979</f>
        <v>136.24984569533115</v>
      </c>
      <c r="G3187" s="238">
        <f>'MT_Permitted Sources'!R979</f>
        <v>0</v>
      </c>
      <c r="H3187" s="238">
        <f>'MT_Permitted Sources'!S979</f>
        <v>0</v>
      </c>
      <c r="I3187" s="238">
        <f>'MT_Permitted Sources'!T979</f>
        <v>6.5267077516028955</v>
      </c>
      <c r="J3187" s="238">
        <f>'MT_Permitted Sources'!U979</f>
        <v>7.6011868613586584</v>
      </c>
    </row>
    <row r="3188" spans="1:10" s="226" customFormat="1" x14ac:dyDescent="0.2">
      <c r="A3188" s="235" t="str">
        <f>'MT_Permitted Sources'!A980</f>
        <v>MTDEQ Permitted Sources</v>
      </c>
      <c r="B3188" s="226" t="str">
        <f>'MT_Permitted Sources'!B980</f>
        <v>30</v>
      </c>
      <c r="C3188" s="235" t="str">
        <f>'MT_Permitted Sources'!D980</f>
        <v>3008502</v>
      </c>
      <c r="D3188" s="235">
        <f>'MT_Permitted Sources'!L980</f>
        <v>20200201</v>
      </c>
      <c r="E3188" s="226" t="str">
        <f>'MT_Permitted Sources'!P980</f>
        <v>Compressor Engines</v>
      </c>
      <c r="F3188" s="238">
        <f>'MT_Permitted Sources'!Q980</f>
        <v>0</v>
      </c>
      <c r="G3188" s="238">
        <f>'MT_Permitted Sources'!R980</f>
        <v>16.658590848926558</v>
      </c>
      <c r="H3188" s="238">
        <f>'MT_Permitted Sources'!S980</f>
        <v>60.355356075726228</v>
      </c>
      <c r="I3188" s="238">
        <f>'MT_Permitted Sources'!T980</f>
        <v>0</v>
      </c>
      <c r="J3188" s="238">
        <f>'MT_Permitted Sources'!U980</f>
        <v>0</v>
      </c>
    </row>
    <row r="3189" spans="1:10" s="226" customFormat="1" x14ac:dyDescent="0.2">
      <c r="A3189" s="235" t="str">
        <f>'MT_Permitted Sources'!A981</f>
        <v>MTDEQ Permitted Sources</v>
      </c>
      <c r="B3189" s="226" t="str">
        <f>'MT_Permitted Sources'!B981</f>
        <v>30</v>
      </c>
      <c r="C3189" s="235" t="str">
        <f>'MT_Permitted Sources'!D981</f>
        <v>3009102</v>
      </c>
      <c r="D3189" s="235">
        <f>'MT_Permitted Sources'!L981</f>
        <v>40400311</v>
      </c>
      <c r="E3189" s="226" t="str">
        <f>'MT_Permitted Sources'!P981</f>
        <v>Permitted Tank Losses</v>
      </c>
      <c r="F3189" s="238">
        <f>'MT_Permitted Sources'!Q981</f>
        <v>0</v>
      </c>
      <c r="G3189" s="238">
        <f>'MT_Permitted Sources'!R981</f>
        <v>1.5347687892122568</v>
      </c>
      <c r="H3189" s="238">
        <f>'MT_Permitted Sources'!S981</f>
        <v>0</v>
      </c>
      <c r="I3189" s="238">
        <f>'MT_Permitted Sources'!T981</f>
        <v>0</v>
      </c>
      <c r="J3189" s="238">
        <f>'MT_Permitted Sources'!U981</f>
        <v>0</v>
      </c>
    </row>
    <row r="3190" spans="1:10" s="226" customFormat="1" x14ac:dyDescent="0.2">
      <c r="A3190" s="235" t="str">
        <f>'MT_Permitted Sources'!A982</f>
        <v>MTDEQ Permitted Sources</v>
      </c>
      <c r="B3190" s="226" t="str">
        <f>'MT_Permitted Sources'!B982</f>
        <v>30</v>
      </c>
      <c r="C3190" s="235" t="str">
        <f>'MT_Permitted Sources'!D982</f>
        <v>3009102</v>
      </c>
      <c r="D3190" s="235">
        <f>'MT_Permitted Sources'!L982</f>
        <v>20200253</v>
      </c>
      <c r="E3190" s="226" t="str">
        <f>'MT_Permitted Sources'!P982</f>
        <v>Compressor Engines</v>
      </c>
      <c r="F3190" s="238">
        <f>'MT_Permitted Sources'!Q982</f>
        <v>0</v>
      </c>
      <c r="G3190" s="238">
        <f>'MT_Permitted Sources'!R982</f>
        <v>0</v>
      </c>
      <c r="H3190" s="238">
        <f>'MT_Permitted Sources'!S982</f>
        <v>0</v>
      </c>
      <c r="I3190" s="238">
        <f>'MT_Permitted Sources'!T982</f>
        <v>1.4223873724852678E-2</v>
      </c>
      <c r="J3190" s="238">
        <f>'MT_Permitted Sources'!U982</f>
        <v>0.23065741175436771</v>
      </c>
    </row>
    <row r="3191" spans="1:10" s="226" customFormat="1" x14ac:dyDescent="0.2">
      <c r="A3191" s="235" t="str">
        <f>'MT_Permitted Sources'!A983</f>
        <v>MTDEQ Permitted Sources</v>
      </c>
      <c r="B3191" s="226" t="str">
        <f>'MT_Permitted Sources'!B983</f>
        <v>30</v>
      </c>
      <c r="C3191" s="235" t="str">
        <f>'MT_Permitted Sources'!D983</f>
        <v>3009102</v>
      </c>
      <c r="D3191" s="235">
        <f>'MT_Permitted Sources'!L983</f>
        <v>20200253</v>
      </c>
      <c r="E3191" s="226" t="str">
        <f>'MT_Permitted Sources'!P983</f>
        <v>Compressor Engines</v>
      </c>
      <c r="F3191" s="238">
        <f>'MT_Permitted Sources'!Q983</f>
        <v>0.58433210977773165</v>
      </c>
      <c r="G3191" s="238">
        <f>'MT_Permitted Sources'!R983</f>
        <v>0</v>
      </c>
      <c r="H3191" s="238">
        <f>'MT_Permitted Sources'!S983</f>
        <v>1.2292758616442498</v>
      </c>
      <c r="I3191" s="238">
        <f>'MT_Permitted Sources'!T983</f>
        <v>0</v>
      </c>
      <c r="J3191" s="238">
        <f>'MT_Permitted Sources'!U983</f>
        <v>0</v>
      </c>
    </row>
    <row r="3192" spans="1:10" s="226" customFormat="1" x14ac:dyDescent="0.2">
      <c r="A3192" s="235" t="str">
        <f>'MT_Permitted Sources'!A984</f>
        <v>MTDEQ Permitted Sources</v>
      </c>
      <c r="B3192" s="226" t="str">
        <f>'MT_Permitted Sources'!B984</f>
        <v>30</v>
      </c>
      <c r="C3192" s="235" t="str">
        <f>'MT_Permitted Sources'!D984</f>
        <v>3009102</v>
      </c>
      <c r="D3192" s="235">
        <f>'MT_Permitted Sources'!L984</f>
        <v>20200253</v>
      </c>
      <c r="E3192" s="226" t="str">
        <f>'MT_Permitted Sources'!P984</f>
        <v>Compressor Engines</v>
      </c>
      <c r="F3192" s="238">
        <f>'MT_Permitted Sources'!Q984</f>
        <v>0</v>
      </c>
      <c r="G3192" s="238">
        <f>'MT_Permitted Sources'!R984</f>
        <v>1.0025908830923185</v>
      </c>
      <c r="H3192" s="238">
        <f>'MT_Permitted Sources'!S984</f>
        <v>0</v>
      </c>
      <c r="I3192" s="238">
        <f>'MT_Permitted Sources'!T984</f>
        <v>0</v>
      </c>
      <c r="J3192" s="238">
        <f>'MT_Permitted Sources'!U984</f>
        <v>0</v>
      </c>
    </row>
    <row r="3193" spans="1:10" s="226" customFormat="1" x14ac:dyDescent="0.2">
      <c r="A3193" s="235" t="str">
        <f>'MT_Permitted Sources'!A985</f>
        <v>MTDEQ Permitted Sources</v>
      </c>
      <c r="B3193" s="226" t="str">
        <f>'MT_Permitted Sources'!B985</f>
        <v>30</v>
      </c>
      <c r="C3193" s="235" t="str">
        <f>'MT_Permitted Sources'!D985</f>
        <v>3009102</v>
      </c>
      <c r="D3193" s="235">
        <f>'MT_Permitted Sources'!L985</f>
        <v>40400250</v>
      </c>
      <c r="E3193" s="226" t="str">
        <f>'MT_Permitted Sources'!P985</f>
        <v>Permitted Tank Losses</v>
      </c>
      <c r="F3193" s="238">
        <f>'MT_Permitted Sources'!Q985</f>
        <v>0</v>
      </c>
      <c r="G3193" s="238">
        <f>'MT_Permitted Sources'!R985</f>
        <v>0.28101761332073799</v>
      </c>
      <c r="H3193" s="238">
        <f>'MT_Permitted Sources'!S985</f>
        <v>0</v>
      </c>
      <c r="I3193" s="238">
        <f>'MT_Permitted Sources'!T985</f>
        <v>0</v>
      </c>
      <c r="J3193" s="238">
        <f>'MT_Permitted Sources'!U985</f>
        <v>0</v>
      </c>
    </row>
    <row r="3194" spans="1:10" s="226" customFormat="1" x14ac:dyDescent="0.2">
      <c r="A3194" s="235" t="str">
        <f>'MT_Permitted Sources'!A986</f>
        <v>MTDEQ Permitted Sources</v>
      </c>
      <c r="B3194" s="226" t="str">
        <f>'MT_Permitted Sources'!B986</f>
        <v>30</v>
      </c>
      <c r="C3194" s="235" t="str">
        <f>'MT_Permitted Sources'!D986</f>
        <v>3009102</v>
      </c>
      <c r="D3194" s="235">
        <f>'MT_Permitted Sources'!L986</f>
        <v>31000205</v>
      </c>
      <c r="E3194" s="226" t="str">
        <f>'MT_Permitted Sources'!P986</f>
        <v>Natural Gas Production, Flares</v>
      </c>
      <c r="F3194" s="238">
        <f>'MT_Permitted Sources'!Q986</f>
        <v>0</v>
      </c>
      <c r="G3194" s="238">
        <f>'MT_Permitted Sources'!R986</f>
        <v>0</v>
      </c>
      <c r="H3194" s="238">
        <f>'MT_Permitted Sources'!S986</f>
        <v>0</v>
      </c>
      <c r="I3194" s="238">
        <f>'MT_Permitted Sources'!T986</f>
        <v>0</v>
      </c>
      <c r="J3194" s="238">
        <f>'MT_Permitted Sources'!U986</f>
        <v>0</v>
      </c>
    </row>
    <row r="3195" spans="1:10" s="226" customFormat="1" x14ac:dyDescent="0.2">
      <c r="A3195" s="235" t="str">
        <f>'MT_Permitted Sources'!A987</f>
        <v>MTDEQ Permitted Sources</v>
      </c>
      <c r="B3195" s="226" t="str">
        <f>'MT_Permitted Sources'!B987</f>
        <v>30</v>
      </c>
      <c r="C3195" s="235" t="str">
        <f>'MT_Permitted Sources'!D987</f>
        <v>3009102</v>
      </c>
      <c r="D3195" s="235">
        <f>'MT_Permitted Sources'!L987</f>
        <v>31000220</v>
      </c>
      <c r="E3195" s="226" t="str">
        <f>'MT_Permitted Sources'!P987</f>
        <v>Permitted Fugitives</v>
      </c>
      <c r="F3195" s="238">
        <f>'MT_Permitted Sources'!Q987</f>
        <v>0</v>
      </c>
      <c r="G3195" s="238">
        <f>'MT_Permitted Sources'!R987</f>
        <v>2.939344283789826</v>
      </c>
      <c r="H3195" s="238">
        <f>'MT_Permitted Sources'!S987</f>
        <v>0</v>
      </c>
      <c r="I3195" s="238">
        <f>'MT_Permitted Sources'!T987</f>
        <v>0</v>
      </c>
      <c r="J3195" s="238">
        <f>'MT_Permitted Sources'!U987</f>
        <v>0</v>
      </c>
    </row>
    <row r="3196" spans="1:10" s="226" customFormat="1" x14ac:dyDescent="0.2">
      <c r="A3196" s="235" t="str">
        <f>'MT_Permitted Sources'!A988</f>
        <v>MTDEQ Permitted Sources</v>
      </c>
      <c r="B3196" s="226" t="str">
        <f>'MT_Permitted Sources'!B988</f>
        <v>30</v>
      </c>
      <c r="C3196" s="235" t="str">
        <f>'MT_Permitted Sources'!D988</f>
        <v>3009102</v>
      </c>
      <c r="D3196" s="235">
        <f>'MT_Permitted Sources'!L988</f>
        <v>31000228</v>
      </c>
      <c r="E3196" s="226" t="str">
        <f>'MT_Permitted Sources'!P988</f>
        <v>Dehydrator</v>
      </c>
      <c r="F3196" s="238">
        <f>'MT_Permitted Sources'!Q988</f>
        <v>0.32035751632551074</v>
      </c>
      <c r="G3196" s="238">
        <f>'MT_Permitted Sources'!R988</f>
        <v>1.7683734901168192E-2</v>
      </c>
      <c r="H3196" s="238">
        <f>'MT_Permitted Sources'!S988</f>
        <v>0.26910031371342902</v>
      </c>
      <c r="I3196" s="238">
        <f>'MT_Permitted Sources'!T988</f>
        <v>1.9221450979530644E-3</v>
      </c>
      <c r="J3196" s="238">
        <f>'MT_Permitted Sources'!U988</f>
        <v>2.4347171240738815E-2</v>
      </c>
    </row>
    <row r="3197" spans="1:10" s="226" customFormat="1" x14ac:dyDescent="0.2">
      <c r="A3197" s="235" t="str">
        <f>'MT_Permitted Sources'!A989</f>
        <v>MTDEQ Permitted Sources</v>
      </c>
      <c r="B3197" s="226" t="str">
        <f>'MT_Permitted Sources'!B989</f>
        <v>30</v>
      </c>
      <c r="C3197" s="235" t="str">
        <f>'MT_Permitted Sources'!D989</f>
        <v>3009102</v>
      </c>
      <c r="D3197" s="235">
        <f>'MT_Permitted Sources'!L989</f>
        <v>40301009</v>
      </c>
      <c r="E3197" s="226" t="str">
        <f>'MT_Permitted Sources'!P989</f>
        <v>Permitted Tank Losses</v>
      </c>
      <c r="F3197" s="238">
        <f>'MT_Permitted Sources'!Q989</f>
        <v>0</v>
      </c>
      <c r="G3197" s="238">
        <f>'MT_Permitted Sources'!R989</f>
        <v>2.0053099091911668</v>
      </c>
      <c r="H3197" s="238">
        <f>'MT_Permitted Sources'!S989</f>
        <v>0</v>
      </c>
      <c r="I3197" s="238">
        <f>'MT_Permitted Sources'!T989</f>
        <v>0</v>
      </c>
      <c r="J3197" s="238">
        <f>'MT_Permitted Sources'!U989</f>
        <v>0</v>
      </c>
    </row>
    <row r="3198" spans="1:10" s="226" customFormat="1" x14ac:dyDescent="0.2">
      <c r="A3198" s="235" t="str">
        <f>'MT_Permitted Sources'!A990</f>
        <v>MTDEQ Permitted Sources</v>
      </c>
      <c r="B3198" s="226" t="str">
        <f>'MT_Permitted Sources'!B990</f>
        <v>30</v>
      </c>
      <c r="C3198" s="235" t="str">
        <f>'MT_Permitted Sources'!D990</f>
        <v>3009102</v>
      </c>
      <c r="D3198" s="235">
        <f>'MT_Permitted Sources'!L990</f>
        <v>40301009</v>
      </c>
      <c r="E3198" s="226" t="str">
        <f>'MT_Permitted Sources'!P990</f>
        <v>Permitted Tank Losses</v>
      </c>
      <c r="F3198" s="238">
        <f>'MT_Permitted Sources'!Q990</f>
        <v>0</v>
      </c>
      <c r="G3198" s="238">
        <f>'MT_Permitted Sources'!R990</f>
        <v>2.0053099091911668</v>
      </c>
      <c r="H3198" s="238">
        <f>'MT_Permitted Sources'!S990</f>
        <v>0</v>
      </c>
      <c r="I3198" s="238">
        <f>'MT_Permitted Sources'!T990</f>
        <v>0</v>
      </c>
      <c r="J3198" s="238">
        <f>'MT_Permitted Sources'!U990</f>
        <v>0</v>
      </c>
    </row>
    <row r="3199" spans="1:10" s="226" customFormat="1" x14ac:dyDescent="0.2">
      <c r="A3199" s="235" t="str">
        <f>'MT_Permitted Sources'!A991</f>
        <v>MTDEQ Permitted Sources</v>
      </c>
      <c r="B3199" s="226" t="str">
        <f>'MT_Permitted Sources'!B991</f>
        <v>30</v>
      </c>
      <c r="C3199" s="235" t="str">
        <f>'MT_Permitted Sources'!D991</f>
        <v>3009102</v>
      </c>
      <c r="D3199" s="235">
        <f>'MT_Permitted Sources'!L991</f>
        <v>40400151</v>
      </c>
      <c r="E3199" s="226" t="str">
        <f>'MT_Permitted Sources'!P991</f>
        <v>Permitted Fugitives</v>
      </c>
      <c r="F3199" s="238">
        <f>'MT_Permitted Sources'!Q991</f>
        <v>0</v>
      </c>
      <c r="G3199" s="238">
        <f>'MT_Permitted Sources'!R991</f>
        <v>4.2415335161497625</v>
      </c>
      <c r="H3199" s="238">
        <f>'MT_Permitted Sources'!S991</f>
        <v>0</v>
      </c>
      <c r="I3199" s="238">
        <f>'MT_Permitted Sources'!T991</f>
        <v>0</v>
      </c>
      <c r="J3199" s="238">
        <f>'MT_Permitted Sources'!U991</f>
        <v>0</v>
      </c>
    </row>
    <row r="3200" spans="1:10" s="226" customFormat="1" x14ac:dyDescent="0.2">
      <c r="A3200" s="235" t="str">
        <f>'MT_Permitted Sources'!A992</f>
        <v>MTDEQ Permitted Sources</v>
      </c>
      <c r="B3200" s="226" t="str">
        <f>'MT_Permitted Sources'!B992</f>
        <v>30</v>
      </c>
      <c r="C3200" s="235" t="str">
        <f>'MT_Permitted Sources'!D992</f>
        <v>3009102</v>
      </c>
      <c r="D3200" s="235">
        <f>'MT_Permitted Sources'!L992</f>
        <v>30501050</v>
      </c>
      <c r="E3200" s="226" t="str">
        <f>'MT_Permitted Sources'!P992</f>
        <v>Natural Gas Production, Other Not Classified</v>
      </c>
      <c r="F3200" s="238">
        <f>'MT_Permitted Sources'!Q992</f>
        <v>0</v>
      </c>
      <c r="G3200" s="238">
        <f>'MT_Permitted Sources'!R992</f>
        <v>0</v>
      </c>
      <c r="H3200" s="238">
        <f>'MT_Permitted Sources'!S992</f>
        <v>0</v>
      </c>
      <c r="I3200" s="238">
        <f>'MT_Permitted Sources'!T992</f>
        <v>0</v>
      </c>
      <c r="J3200" s="238">
        <f>'MT_Permitted Sources'!U992</f>
        <v>0.49578529226536044</v>
      </c>
    </row>
    <row r="3201" spans="1:10" s="226" customFormat="1" x14ac:dyDescent="0.2">
      <c r="A3201" s="235" t="str">
        <f>'MT_Permitted Sources'!A993</f>
        <v>MTDEQ Permitted Sources</v>
      </c>
      <c r="B3201" s="226" t="str">
        <f>'MT_Permitted Sources'!B993</f>
        <v>30</v>
      </c>
      <c r="C3201" s="235" t="str">
        <f>'MT_Permitted Sources'!D993</f>
        <v>3009102</v>
      </c>
      <c r="D3201" s="235">
        <f>'MT_Permitted Sources'!L993</f>
        <v>30501050</v>
      </c>
      <c r="E3201" s="226" t="str">
        <f>'MT_Permitted Sources'!P993</f>
        <v>Natural Gas Production, Other Not Classified</v>
      </c>
      <c r="F3201" s="238">
        <f>'MT_Permitted Sources'!Q993</f>
        <v>0</v>
      </c>
      <c r="G3201" s="238">
        <f>'MT_Permitted Sources'!R993</f>
        <v>0</v>
      </c>
      <c r="H3201" s="238">
        <f>'MT_Permitted Sources'!S993</f>
        <v>0</v>
      </c>
      <c r="I3201" s="238">
        <f>'MT_Permitted Sources'!T993</f>
        <v>0</v>
      </c>
      <c r="J3201" s="238">
        <f>'MT_Permitted Sources'!U993</f>
        <v>0.56728908990921434</v>
      </c>
    </row>
    <row r="3202" spans="1:10" s="226" customFormat="1" x14ac:dyDescent="0.2">
      <c r="A3202" s="235" t="str">
        <f>'MT_Permitted Sources'!A994</f>
        <v>MTDEQ Permitted Sources</v>
      </c>
      <c r="B3202" s="226" t="str">
        <f>'MT_Permitted Sources'!B994</f>
        <v>30</v>
      </c>
      <c r="C3202" s="235" t="str">
        <f>'MT_Permitted Sources'!D994</f>
        <v>3010502</v>
      </c>
      <c r="D3202" s="235">
        <f>'MT_Permitted Sources'!L994</f>
        <v>31000228</v>
      </c>
      <c r="E3202" s="226" t="str">
        <f>'MT_Permitted Sources'!P994</f>
        <v>Dehydrator</v>
      </c>
      <c r="F3202" s="238">
        <f>'MT_Permitted Sources'!Q994</f>
        <v>0.17940020914228602</v>
      </c>
      <c r="G3202" s="238">
        <f>'MT_Permitted Sources'!R994</f>
        <v>1.4095730718322472E-2</v>
      </c>
      <c r="H3202" s="238">
        <f>'MT_Permitted Sources'!S994</f>
        <v>2.6910031371342905E-2</v>
      </c>
      <c r="I3202" s="238">
        <f>'MT_Permitted Sources'!T994</f>
        <v>7.6885803918122573E-4</v>
      </c>
      <c r="J3202" s="238">
        <f>'MT_Permitted Sources'!U994</f>
        <v>3.8442901959061288E-3</v>
      </c>
    </row>
    <row r="3203" spans="1:10" s="226" customFormat="1" x14ac:dyDescent="0.2">
      <c r="A3203" s="235" t="str">
        <f>'MT_Permitted Sources'!A995</f>
        <v>MTDEQ Permitted Sources</v>
      </c>
      <c r="B3203" s="226" t="str">
        <f>'MT_Permitted Sources'!B995</f>
        <v>30</v>
      </c>
      <c r="C3203" s="235" t="str">
        <f>'MT_Permitted Sources'!D995</f>
        <v>3010502</v>
      </c>
      <c r="D3203" s="235">
        <f>'MT_Permitted Sources'!L995</f>
        <v>10200603</v>
      </c>
      <c r="E3203" s="226" t="str">
        <f>'MT_Permitted Sources'!P995</f>
        <v>Process Heaters</v>
      </c>
      <c r="F3203" s="238">
        <f>'MT_Permitted Sources'!Q995</f>
        <v>0</v>
      </c>
      <c r="G3203" s="238">
        <f>'MT_Permitted Sources'!R995</f>
        <v>0</v>
      </c>
      <c r="H3203" s="238">
        <f>'MT_Permitted Sources'!S995</f>
        <v>0</v>
      </c>
      <c r="I3203" s="238">
        <f>'MT_Permitted Sources'!T995</f>
        <v>0</v>
      </c>
      <c r="J3203" s="238">
        <f>'MT_Permitted Sources'!U995</f>
        <v>0</v>
      </c>
    </row>
    <row r="3204" spans="1:10" s="226" customFormat="1" x14ac:dyDescent="0.2">
      <c r="A3204" s="235" t="str">
        <f>'MT_Permitted Sources'!A996</f>
        <v>MTDEQ Permitted Sources</v>
      </c>
      <c r="B3204" s="226" t="str">
        <f>'MT_Permitted Sources'!B996</f>
        <v>30</v>
      </c>
      <c r="C3204" s="235" t="str">
        <f>'MT_Permitted Sources'!D996</f>
        <v>3010502</v>
      </c>
      <c r="D3204" s="235">
        <f>'MT_Permitted Sources'!L996</f>
        <v>20200202</v>
      </c>
      <c r="E3204" s="226" t="str">
        <f>'MT_Permitted Sources'!P996</f>
        <v>Compressor Engines</v>
      </c>
      <c r="F3204" s="238">
        <f>'MT_Permitted Sources'!Q996</f>
        <v>17.00470510956464</v>
      </c>
      <c r="G3204" s="238">
        <f>'MT_Permitted Sources'!R996</f>
        <v>4.8567480905012728</v>
      </c>
      <c r="H3204" s="238">
        <f>'MT_Permitted Sources'!S996</f>
        <v>19.977238432045791</v>
      </c>
      <c r="I3204" s="238">
        <f>'MT_Permitted Sources'!T996</f>
        <v>0</v>
      </c>
      <c r="J3204" s="238">
        <f>'MT_Permitted Sources'!U996</f>
        <v>0</v>
      </c>
    </row>
    <row r="3205" spans="1:10" s="226" customFormat="1" x14ac:dyDescent="0.2">
      <c r="A3205" s="235" t="str">
        <f>'MT_Permitted Sources'!A997</f>
        <v>MTDEQ Permitted Sources</v>
      </c>
      <c r="B3205" s="226" t="str">
        <f>'MT_Permitted Sources'!B997</f>
        <v>30</v>
      </c>
      <c r="C3205" s="235" t="str">
        <f>'MT_Permitted Sources'!D997</f>
        <v>3010502</v>
      </c>
      <c r="D3205" s="235">
        <f>'MT_Permitted Sources'!L997</f>
        <v>20200202</v>
      </c>
      <c r="E3205" s="226" t="str">
        <f>'MT_Permitted Sources'!P997</f>
        <v>Compressor Engines</v>
      </c>
      <c r="F3205" s="238">
        <f>'MT_Permitted Sources'!Q997</f>
        <v>0</v>
      </c>
      <c r="G3205" s="238">
        <f>'MT_Permitted Sources'!R997</f>
        <v>0</v>
      </c>
      <c r="H3205" s="238">
        <f>'MT_Permitted Sources'!S997</f>
        <v>0</v>
      </c>
      <c r="I3205" s="238">
        <f>'MT_Permitted Sources'!T997</f>
        <v>2.1143596077483711E-2</v>
      </c>
      <c r="J3205" s="238">
        <f>'MT_Permitted Sources'!U997</f>
        <v>0.35239326795806186</v>
      </c>
    </row>
    <row r="3206" spans="1:10" s="226" customFormat="1" x14ac:dyDescent="0.2">
      <c r="A3206" s="235" t="str">
        <f>'MT_Permitted Sources'!A998</f>
        <v>MTDEQ Permitted Sources</v>
      </c>
      <c r="B3206" s="226" t="str">
        <f>'MT_Permitted Sources'!B998</f>
        <v>30</v>
      </c>
      <c r="C3206" s="235" t="str">
        <f>'MT_Permitted Sources'!D998</f>
        <v>3010502</v>
      </c>
      <c r="D3206" s="235">
        <f>'MT_Permitted Sources'!L998</f>
        <v>20200202</v>
      </c>
      <c r="E3206" s="226" t="str">
        <f>'MT_Permitted Sources'!P998</f>
        <v>Compressor Engines</v>
      </c>
      <c r="F3206" s="238">
        <f>'MT_Permitted Sources'!Q998</f>
        <v>29.703548913701354</v>
      </c>
      <c r="G3206" s="238">
        <f>'MT_Permitted Sources'!R998</f>
        <v>4.8022873127259356</v>
      </c>
      <c r="H3206" s="238">
        <f>'MT_Permitted Sources'!S998</f>
        <v>18.516536300607989</v>
      </c>
      <c r="I3206" s="238">
        <f>'MT_Permitted Sources'!T998</f>
        <v>0</v>
      </c>
      <c r="J3206" s="238">
        <f>'MT_Permitted Sources'!U998</f>
        <v>0</v>
      </c>
    </row>
    <row r="3207" spans="1:10" s="226" customFormat="1" x14ac:dyDescent="0.2">
      <c r="A3207" s="235" t="str">
        <f>'MT_Permitted Sources'!A999</f>
        <v>MTDEQ Permitted Sources</v>
      </c>
      <c r="B3207" s="226" t="str">
        <f>'MT_Permitted Sources'!B999</f>
        <v>30</v>
      </c>
      <c r="C3207" s="235" t="str">
        <f>'MT_Permitted Sources'!D999</f>
        <v>3010502</v>
      </c>
      <c r="D3207" s="235">
        <f>'MT_Permitted Sources'!L999</f>
        <v>20200202</v>
      </c>
      <c r="E3207" s="226" t="str">
        <f>'MT_Permitted Sources'!P999</f>
        <v>Compressor Engines</v>
      </c>
      <c r="F3207" s="238">
        <f>'MT_Permitted Sources'!Q999</f>
        <v>0</v>
      </c>
      <c r="G3207" s="238">
        <f>'MT_Permitted Sources'!R999</f>
        <v>0</v>
      </c>
      <c r="H3207" s="238">
        <f>'MT_Permitted Sources'!S999</f>
        <v>0</v>
      </c>
      <c r="I3207" s="238">
        <f>'MT_Permitted Sources'!T999</f>
        <v>2.0759167057893095E-2</v>
      </c>
      <c r="J3207" s="238">
        <f>'MT_Permitted Sources'!U999</f>
        <v>0.34598611763155163</v>
      </c>
    </row>
    <row r="3208" spans="1:10" s="226" customFormat="1" x14ac:dyDescent="0.2">
      <c r="A3208" s="235" t="str">
        <f>'MT_Permitted Sources'!A1000</f>
        <v>MTDEQ Permitted Sources</v>
      </c>
      <c r="B3208" s="226" t="str">
        <f>'MT_Permitted Sources'!B1000</f>
        <v>30</v>
      </c>
      <c r="C3208" s="235" t="str">
        <f>'MT_Permitted Sources'!D1000</f>
        <v>3010502</v>
      </c>
      <c r="D3208" s="235">
        <f>'MT_Permitted Sources'!L1000</f>
        <v>20200202</v>
      </c>
      <c r="E3208" s="226" t="str">
        <f>'MT_Permitted Sources'!P1000</f>
        <v>Compressor Engines</v>
      </c>
      <c r="F3208" s="238">
        <f>'MT_Permitted Sources'!Q1000</f>
        <v>17.65797815685562</v>
      </c>
      <c r="G3208" s="238">
        <f>'MT_Permitted Sources'!R1000</f>
        <v>4.8308632031821714</v>
      </c>
      <c r="H3208" s="238">
        <f>'MT_Permitted Sources'!S1000</f>
        <v>18.15786402532995</v>
      </c>
      <c r="I3208" s="238">
        <f>'MT_Permitted Sources'!T1000</f>
        <v>0</v>
      </c>
      <c r="J3208" s="238">
        <f>'MT_Permitted Sources'!U1000</f>
        <v>0</v>
      </c>
    </row>
    <row r="3209" spans="1:10" s="226" customFormat="1" x14ac:dyDescent="0.2">
      <c r="A3209" s="235" t="str">
        <f>'MT_Permitted Sources'!A1001</f>
        <v>MTDEQ Permitted Sources</v>
      </c>
      <c r="B3209" s="226" t="str">
        <f>'MT_Permitted Sources'!B1001</f>
        <v>30</v>
      </c>
      <c r="C3209" s="235" t="str">
        <f>'MT_Permitted Sources'!D1001</f>
        <v>3010502</v>
      </c>
      <c r="D3209" s="235">
        <f>'MT_Permitted Sources'!L1001</f>
        <v>20200202</v>
      </c>
      <c r="E3209" s="226" t="str">
        <f>'MT_Permitted Sources'!P1001</f>
        <v>Compressor Engines</v>
      </c>
      <c r="F3209" s="238">
        <f>'MT_Permitted Sources'!Q1001</f>
        <v>0</v>
      </c>
      <c r="G3209" s="238">
        <f>'MT_Permitted Sources'!R1001</f>
        <v>0</v>
      </c>
      <c r="H3209" s="238">
        <f>'MT_Permitted Sources'!S1001</f>
        <v>0</v>
      </c>
      <c r="I3209" s="238">
        <f>'MT_Permitted Sources'!T1001</f>
        <v>2.152802509707432E-2</v>
      </c>
      <c r="J3209" s="238">
        <f>'MT_Permitted Sources'!U1001</f>
        <v>0.35880041828457204</v>
      </c>
    </row>
    <row r="3210" spans="1:10" s="226" customFormat="1" x14ac:dyDescent="0.2">
      <c r="A3210" s="235" t="str">
        <f>'MT_Permitted Sources'!A1002</f>
        <v>MTDEQ Permitted Sources</v>
      </c>
      <c r="B3210" s="226" t="str">
        <f>'MT_Permitted Sources'!B1002</f>
        <v>30</v>
      </c>
      <c r="C3210" s="235" t="str">
        <f>'MT_Permitted Sources'!D1002</f>
        <v>3010502</v>
      </c>
      <c r="D3210" s="235">
        <f>'MT_Permitted Sources'!L1002</f>
        <v>20100202</v>
      </c>
      <c r="E3210" s="226" t="str">
        <f>'MT_Permitted Sources'!P1002</f>
        <v>Compressor Engines</v>
      </c>
      <c r="F3210" s="238">
        <f>'MT_Permitted Sources'!Q1002</f>
        <v>0.5511430710864087</v>
      </c>
      <c r="G3210" s="238">
        <f>'MT_Permitted Sources'!R1002</f>
        <v>5.1385345618611918E-2</v>
      </c>
      <c r="H3210" s="238">
        <f>'MT_Permitted Sources'!S1002</f>
        <v>0.5511430710864087</v>
      </c>
      <c r="I3210" s="238">
        <f>'MT_Permitted Sources'!T1002</f>
        <v>1.281430065302043E-4</v>
      </c>
      <c r="J3210" s="238">
        <f>'MT_Permitted Sources'!U1002</f>
        <v>1.9221450979530644E-3</v>
      </c>
    </row>
    <row r="3211" spans="1:10" s="226" customFormat="1" x14ac:dyDescent="0.2">
      <c r="A3211" s="235" t="str">
        <f>'MT_Permitted Sources'!A1003</f>
        <v>MTDEQ Permitted Sources</v>
      </c>
      <c r="B3211" s="226" t="str">
        <f>'MT_Permitted Sources'!B1003</f>
        <v>30</v>
      </c>
      <c r="C3211" s="235" t="str">
        <f>'MT_Permitted Sources'!D1003</f>
        <v>3010502</v>
      </c>
      <c r="D3211" s="235">
        <f>'MT_Permitted Sources'!L1003</f>
        <v>20100202</v>
      </c>
      <c r="E3211" s="226" t="str">
        <f>'MT_Permitted Sources'!P1003</f>
        <v>Compressor Engines</v>
      </c>
      <c r="F3211" s="238">
        <f>'MT_Permitted Sources'!Q1003</f>
        <v>0.26871588469383839</v>
      </c>
      <c r="G3211" s="238">
        <f>'MT_Permitted Sources'!R1003</f>
        <v>3.1395036599900054E-2</v>
      </c>
      <c r="H3211" s="238">
        <f>'MT_Permitted Sources'!S1003</f>
        <v>0.56280408468065724</v>
      </c>
      <c r="I3211" s="238">
        <f>'MT_Permitted Sources'!T1003</f>
        <v>1.281430065302043E-4</v>
      </c>
      <c r="J3211" s="238">
        <f>'MT_Permitted Sources'!U1003</f>
        <v>1.5377160783624515E-3</v>
      </c>
    </row>
    <row r="3212" spans="1:10" s="226" customFormat="1" x14ac:dyDescent="0.2">
      <c r="A3212" s="235" t="str">
        <f>'MT_Permitted Sources'!A1004</f>
        <v>MTDEQ Permitted Sources</v>
      </c>
      <c r="B3212" s="226" t="str">
        <f>'MT_Permitted Sources'!B1004</f>
        <v>30</v>
      </c>
      <c r="C3212" s="235" t="str">
        <f>'MT_Permitted Sources'!D1004</f>
        <v>3010502</v>
      </c>
      <c r="D3212" s="235">
        <f>'MT_Permitted Sources'!L1004</f>
        <v>10200603</v>
      </c>
      <c r="E3212" s="226" t="str">
        <f>'MT_Permitted Sources'!P1004</f>
        <v>Process Heaters</v>
      </c>
      <c r="F3212" s="238">
        <f>'MT_Permitted Sources'!Q1004</f>
        <v>0.32035751632551074</v>
      </c>
      <c r="G3212" s="238">
        <f>'MT_Permitted Sources'!R1004</f>
        <v>1.7683734901168192E-2</v>
      </c>
      <c r="H3212" s="238">
        <f>'MT_Permitted Sources'!S1004</f>
        <v>6.7275078428357254E-2</v>
      </c>
      <c r="I3212" s="238">
        <f>'MT_Permitted Sources'!T1004</f>
        <v>1.9221450979530644E-3</v>
      </c>
      <c r="J3212" s="238">
        <f>'MT_Permitted Sources'!U1004</f>
        <v>3.844290195906129E-2</v>
      </c>
    </row>
    <row r="3213" spans="1:10" s="226" customFormat="1" x14ac:dyDescent="0.2">
      <c r="A3213" s="235" t="str">
        <f>'MT_Permitted Sources'!A1005</f>
        <v>MTDEQ Permitted Sources</v>
      </c>
      <c r="B3213" s="226" t="str">
        <f>'MT_Permitted Sources'!B1005</f>
        <v>30</v>
      </c>
      <c r="C3213" s="235" t="str">
        <f>'MT_Permitted Sources'!D1005</f>
        <v>3010502</v>
      </c>
      <c r="D3213" s="235">
        <f>'MT_Permitted Sources'!L1005</f>
        <v>20200202</v>
      </c>
      <c r="E3213" s="226" t="str">
        <f>'MT_Permitted Sources'!P1005</f>
        <v>Compressor Engines</v>
      </c>
      <c r="F3213" s="238">
        <f>'MT_Permitted Sources'!Q1005</f>
        <v>25.551074787090084</v>
      </c>
      <c r="G3213" s="238">
        <f>'MT_Permitted Sources'!R1005</f>
        <v>8.0475089531033603</v>
      </c>
      <c r="H3213" s="238">
        <f>'MT_Permitted Sources'!S1005</f>
        <v>5.67673518928805</v>
      </c>
      <c r="I3213" s="238">
        <f>'MT_Permitted Sources'!T1005</f>
        <v>1.3455015685671453E-2</v>
      </c>
      <c r="J3213" s="238">
        <f>'MT_Permitted Sources'!U1005</f>
        <v>0.22425026142785751</v>
      </c>
    </row>
    <row r="3214" spans="1:10" s="226" customFormat="1" x14ac:dyDescent="0.2">
      <c r="A3214" s="235" t="str">
        <f>'MT_Permitted Sources'!A1006</f>
        <v>MTDEQ Permitted Sources</v>
      </c>
      <c r="B3214" s="226" t="str">
        <f>'MT_Permitted Sources'!B1006</f>
        <v>30</v>
      </c>
      <c r="C3214" s="235" t="str">
        <f>'MT_Permitted Sources'!D1006</f>
        <v>3010502</v>
      </c>
      <c r="D3214" s="235">
        <f>'MT_Permitted Sources'!L1006</f>
        <v>20200202</v>
      </c>
      <c r="E3214" s="226" t="str">
        <f>'MT_Permitted Sources'!P1006</f>
        <v>Compressor Engines</v>
      </c>
      <c r="F3214" s="238">
        <f>'MT_Permitted Sources'!Q1006</f>
        <v>45.734239030629908</v>
      </c>
      <c r="G3214" s="238">
        <f>'MT_Permitted Sources'!R1006</f>
        <v>5.458892078186703</v>
      </c>
      <c r="H3214" s="238">
        <f>'MT_Permitted Sources'!S1006</f>
        <v>27.179131685056333</v>
      </c>
      <c r="I3214" s="238">
        <f>'MT_Permitted Sources'!T1006</f>
        <v>1.1148441568127773E-2</v>
      </c>
      <c r="J3214" s="238">
        <f>'MT_Permitted Sources'!U1006</f>
        <v>0.1858073594687962</v>
      </c>
    </row>
    <row r="3215" spans="1:10" s="226" customFormat="1" x14ac:dyDescent="0.2">
      <c r="A3215" s="235" t="str">
        <f>'MT_Permitted Sources'!A1007</f>
        <v>MTDEQ Permitted Sources</v>
      </c>
      <c r="B3215" s="226" t="str">
        <f>'MT_Permitted Sources'!B1007</f>
        <v>30</v>
      </c>
      <c r="C3215" s="235" t="str">
        <f>'MT_Permitted Sources'!D1007</f>
        <v>3010502</v>
      </c>
      <c r="D3215" s="235">
        <f>'MT_Permitted Sources'!L1007</f>
        <v>20200202</v>
      </c>
      <c r="E3215" s="226" t="str">
        <f>'MT_Permitted Sources'!P1007</f>
        <v>Compressor Engines</v>
      </c>
      <c r="F3215" s="238">
        <f>'MT_Permitted Sources'!Q1007</f>
        <v>6.676122497217114</v>
      </c>
      <c r="G3215" s="238">
        <f>'MT_Permitted Sources'!R1007</f>
        <v>2.7552027834059225</v>
      </c>
      <c r="H3215" s="238">
        <f>'MT_Permitted Sources'!S1007</f>
        <v>9.3926260926509144</v>
      </c>
      <c r="I3215" s="238">
        <f>'MT_Permitted Sources'!T1007</f>
        <v>1.1148441568127773E-2</v>
      </c>
      <c r="J3215" s="238">
        <f>'MT_Permitted Sources'!U1007</f>
        <v>0.1858073594687962</v>
      </c>
    </row>
    <row r="3216" spans="1:10" s="226" customFormat="1" x14ac:dyDescent="0.2">
      <c r="A3216" s="235" t="str">
        <f>'MT_Permitted Sources'!A1008</f>
        <v>MTDEQ Permitted Sources</v>
      </c>
      <c r="B3216" s="226" t="str">
        <f>'MT_Permitted Sources'!B1008</f>
        <v>30</v>
      </c>
      <c r="C3216" s="235" t="str">
        <f>'MT_Permitted Sources'!D1008</f>
        <v>3010502</v>
      </c>
      <c r="D3216" s="235">
        <f>'MT_Permitted Sources'!L1008</f>
        <v>20200202</v>
      </c>
      <c r="E3216" s="226" t="str">
        <f>'MT_Permitted Sources'!P1008</f>
        <v>Compressor Engines</v>
      </c>
      <c r="F3216" s="238">
        <f>'MT_Permitted Sources'!Q1008</f>
        <v>8.880310352543157</v>
      </c>
      <c r="G3216" s="238">
        <f>'MT_Permitted Sources'!R1008</f>
        <v>2.7680170840589429</v>
      </c>
      <c r="H3216" s="238">
        <f>'MT_Permitted Sources'!S1008</f>
        <v>7.9061672169005455</v>
      </c>
      <c r="I3216" s="238">
        <f>'MT_Permitted Sources'!T1008</f>
        <v>1.1148441568127773E-2</v>
      </c>
      <c r="J3216" s="238">
        <f>'MT_Permitted Sources'!U1008</f>
        <v>0.1858073594687962</v>
      </c>
    </row>
    <row r="3217" spans="1:10" s="226" customFormat="1" x14ac:dyDescent="0.2">
      <c r="A3217" s="235" t="str">
        <f>'MT_Permitted Sources'!A1009</f>
        <v>MTDEQ Permitted Sources</v>
      </c>
      <c r="B3217" s="226" t="str">
        <f>'MT_Permitted Sources'!B1009</f>
        <v>30</v>
      </c>
      <c r="C3217" s="235" t="str">
        <f>'MT_Permitted Sources'!D1009</f>
        <v>3010502</v>
      </c>
      <c r="D3217" s="235">
        <f>'MT_Permitted Sources'!L1009</f>
        <v>20200202</v>
      </c>
      <c r="E3217" s="226" t="str">
        <f>'MT_Permitted Sources'!P1009</f>
        <v>Compressor Engines</v>
      </c>
      <c r="F3217" s="238">
        <f>'MT_Permitted Sources'!Q1009</f>
        <v>9.995795224388587</v>
      </c>
      <c r="G3217" s="238">
        <f>'MT_Permitted Sources'!R1009</f>
        <v>6.0734659375055635</v>
      </c>
      <c r="H3217" s="238">
        <f>'MT_Permitted Sources'!S1009</f>
        <v>27.511150214976091</v>
      </c>
      <c r="I3217" s="238">
        <f>'MT_Permitted Sources'!T1009</f>
        <v>2.1912454116664936E-2</v>
      </c>
      <c r="J3217" s="238">
        <f>'MT_Permitted Sources'!U1009</f>
        <v>0.36520756861108222</v>
      </c>
    </row>
    <row r="3218" spans="1:10" s="226" customFormat="1" x14ac:dyDescent="0.2">
      <c r="A3218" s="235" t="str">
        <f>'MT_Permitted Sources'!A1010</f>
        <v>MTDEQ Permitted Sources</v>
      </c>
      <c r="B3218" s="226" t="str">
        <f>'MT_Permitted Sources'!B1010</f>
        <v>30</v>
      </c>
      <c r="C3218" s="235" t="str">
        <f>'MT_Permitted Sources'!D1010</f>
        <v>3010502</v>
      </c>
      <c r="D3218" s="235">
        <f>'MT_Permitted Sources'!L1010</f>
        <v>20200202</v>
      </c>
      <c r="E3218" s="226" t="str">
        <f>'MT_Permitted Sources'!P1010</f>
        <v>Compressor Engines</v>
      </c>
      <c r="F3218" s="238">
        <f>'MT_Permitted Sources'!Q1010</f>
        <v>30.305308472367194</v>
      </c>
      <c r="G3218" s="238">
        <f>'MT_Permitted Sources'!R1010</f>
        <v>8.0473808100968309</v>
      </c>
      <c r="H3218" s="238">
        <f>'MT_Permitted Sources'!S1010</f>
        <v>5.3949487179281306</v>
      </c>
      <c r="I3218" s="238">
        <f>'MT_Permitted Sources'!T1010</f>
        <v>1.2301728626899612E-2</v>
      </c>
      <c r="J3218" s="238">
        <f>'MT_Permitted Sources'!U1010</f>
        <v>0.20502881044832688</v>
      </c>
    </row>
    <row r="3219" spans="1:10" s="226" customFormat="1" x14ac:dyDescent="0.2">
      <c r="A3219" s="235" t="str">
        <f>'MT_Permitted Sources'!A1011</f>
        <v>MTDEQ Permitted Sources</v>
      </c>
      <c r="B3219" s="226" t="str">
        <f>'MT_Permitted Sources'!B1011</f>
        <v>30</v>
      </c>
      <c r="C3219" s="235" t="str">
        <f>'MT_Permitted Sources'!D1011</f>
        <v>3010502</v>
      </c>
      <c r="D3219" s="235">
        <f>'MT_Permitted Sources'!L1011</f>
        <v>20200202</v>
      </c>
      <c r="E3219" s="226" t="str">
        <f>'MT_Permitted Sources'!P1011</f>
        <v>Compressor Engines</v>
      </c>
      <c r="F3219" s="238">
        <f>'MT_Permitted Sources'!Q1011</f>
        <v>1.2172304190304106</v>
      </c>
      <c r="G3219" s="238">
        <f>'MT_Permitted Sources'!R1011</f>
        <v>8.0218803517973196</v>
      </c>
      <c r="H3219" s="238">
        <f>'MT_Permitted Sources'!S1011</f>
        <v>6.2268531163222178</v>
      </c>
      <c r="I3219" s="238">
        <f>'MT_Permitted Sources'!T1011</f>
        <v>1.2686157646490226E-2</v>
      </c>
      <c r="J3219" s="238">
        <f>'MT_Permitted Sources'!U1011</f>
        <v>0.21143596077483709</v>
      </c>
    </row>
    <row r="3220" spans="1:10" s="226" customFormat="1" x14ac:dyDescent="0.2">
      <c r="A3220" s="235" t="str">
        <f>'MT_Permitted Sources'!A1012</f>
        <v>MTDEQ Permitted Sources</v>
      </c>
      <c r="B3220" s="226" t="str">
        <f>'MT_Permitted Sources'!B1012</f>
        <v>30</v>
      </c>
      <c r="C3220" s="235" t="str">
        <f>'MT_Permitted Sources'!D1012</f>
        <v>3010502</v>
      </c>
      <c r="D3220" s="235">
        <f>'MT_Permitted Sources'!L1012</f>
        <v>20200254</v>
      </c>
      <c r="E3220" s="226" t="str">
        <f>'MT_Permitted Sources'!P1012</f>
        <v>Compressor Engines</v>
      </c>
      <c r="F3220" s="238">
        <f>'MT_Permitted Sources'!Q1012</f>
        <v>9.4056966793169966E-2</v>
      </c>
      <c r="G3220" s="238">
        <f>'MT_Permitted Sources'!R1012</f>
        <v>2.69100313713429E-3</v>
      </c>
      <c r="H3220" s="238">
        <f>'MT_Permitted Sources'!S1012</f>
        <v>7.304151372221645E-3</v>
      </c>
      <c r="I3220" s="238">
        <f>'MT_Permitted Sources'!T1012</f>
        <v>0</v>
      </c>
      <c r="J3220" s="238">
        <f>'MT_Permitted Sources'!U1012</f>
        <v>2.562860130604086E-4</v>
      </c>
    </row>
    <row r="3221" spans="1:10" s="226" customFormat="1" x14ac:dyDescent="0.2">
      <c r="A3221" s="235" t="str">
        <f>'MT_Permitted Sources'!A1013</f>
        <v>MTDEQ Permitted Sources</v>
      </c>
      <c r="B3221" s="226" t="str">
        <f>'MT_Permitted Sources'!B1013</f>
        <v>30</v>
      </c>
      <c r="C3221" s="235" t="str">
        <f>'MT_Permitted Sources'!D1013</f>
        <v>3010502</v>
      </c>
      <c r="D3221" s="235">
        <f>'MT_Permitted Sources'!L1013</f>
        <v>10200603</v>
      </c>
      <c r="E3221" s="226" t="str">
        <f>'MT_Permitted Sources'!P1013</f>
        <v>Process Heaters</v>
      </c>
      <c r="F3221" s="238">
        <f>'MT_Permitted Sources'!Q1013</f>
        <v>0.32035751632551074</v>
      </c>
      <c r="G3221" s="238">
        <f>'MT_Permitted Sources'!R1013</f>
        <v>1.7683734901168192E-2</v>
      </c>
      <c r="H3221" s="238">
        <f>'MT_Permitted Sources'!S1013</f>
        <v>0.26910031371342902</v>
      </c>
      <c r="I3221" s="238">
        <f>'MT_Permitted Sources'!T1013</f>
        <v>1.9221450979530644E-3</v>
      </c>
      <c r="J3221" s="238">
        <f>'MT_Permitted Sources'!U1013</f>
        <v>2.4347171240738815E-2</v>
      </c>
    </row>
    <row r="3222" spans="1:10" s="226" customFormat="1" x14ac:dyDescent="0.2">
      <c r="A3222" s="235" t="str">
        <f>'MT_Permitted Sources'!A1014</f>
        <v>MTDEQ Permitted Sources</v>
      </c>
      <c r="B3222" s="226" t="str">
        <f>'MT_Permitted Sources'!B1014</f>
        <v>30</v>
      </c>
      <c r="C3222" s="235" t="str">
        <f>'MT_Permitted Sources'!D1014</f>
        <v>3010502</v>
      </c>
      <c r="D3222" s="235">
        <f>'MT_Permitted Sources'!L1014</f>
        <v>20200201</v>
      </c>
      <c r="E3222" s="226" t="str">
        <f>'MT_Permitted Sources'!P1014</f>
        <v>Compressor Engines</v>
      </c>
      <c r="F3222" s="238">
        <f>'MT_Permitted Sources'!Q1014</f>
        <v>89.430107256383863</v>
      </c>
      <c r="G3222" s="238">
        <f>'MT_Permitted Sources'!R1014</f>
        <v>0</v>
      </c>
      <c r="H3222" s="238">
        <f>'MT_Permitted Sources'!S1014</f>
        <v>0</v>
      </c>
      <c r="I3222" s="238">
        <f>'MT_Permitted Sources'!T1014</f>
        <v>4.2767728429455678</v>
      </c>
      <c r="J3222" s="238">
        <f>'MT_Permitted Sources'!U1014</f>
        <v>0</v>
      </c>
    </row>
    <row r="3223" spans="1:10" s="226" customFormat="1" x14ac:dyDescent="0.2">
      <c r="A3223" s="235" t="str">
        <f>'MT_Permitted Sources'!A1015</f>
        <v>MTDEQ Permitted Sources</v>
      </c>
      <c r="B3223" s="226" t="str">
        <f>'MT_Permitted Sources'!B1015</f>
        <v>30</v>
      </c>
      <c r="C3223" s="235" t="str">
        <f>'MT_Permitted Sources'!D1015</f>
        <v>3010502</v>
      </c>
      <c r="D3223" s="235">
        <f>'MT_Permitted Sources'!L1015</f>
        <v>20200201</v>
      </c>
      <c r="E3223" s="226" t="str">
        <f>'MT_Permitted Sources'!P1015</f>
        <v>Compressor Engines</v>
      </c>
      <c r="F3223" s="238">
        <f>'MT_Permitted Sources'!Q1015</f>
        <v>0</v>
      </c>
      <c r="G3223" s="238">
        <f>'MT_Permitted Sources'!R1015</f>
        <v>0</v>
      </c>
      <c r="H3223" s="238">
        <f>'MT_Permitted Sources'!S1015</f>
        <v>0</v>
      </c>
      <c r="I3223" s="238">
        <f>'MT_Permitted Sources'!T1015</f>
        <v>0</v>
      </c>
      <c r="J3223" s="238">
        <f>'MT_Permitted Sources'!U1015</f>
        <v>4.973358226443759</v>
      </c>
    </row>
    <row r="3224" spans="1:10" s="226" customFormat="1" x14ac:dyDescent="0.2">
      <c r="A3224" s="235" t="str">
        <f>'MT_Permitted Sources'!A1016</f>
        <v>MTDEQ Permitted Sources</v>
      </c>
      <c r="B3224" s="226" t="str">
        <f>'MT_Permitted Sources'!B1016</f>
        <v>30</v>
      </c>
      <c r="C3224" s="235" t="str">
        <f>'MT_Permitted Sources'!D1016</f>
        <v>3010502</v>
      </c>
      <c r="D3224" s="235">
        <f>'MT_Permitted Sources'!L1016</f>
        <v>20200201</v>
      </c>
      <c r="E3224" s="226" t="str">
        <f>'MT_Permitted Sources'!P1016</f>
        <v>Compressor Engines</v>
      </c>
      <c r="F3224" s="238">
        <f>'MT_Permitted Sources'!Q1016</f>
        <v>0</v>
      </c>
      <c r="G3224" s="238">
        <f>'MT_Permitted Sources'!R1016</f>
        <v>12.135142718410348</v>
      </c>
      <c r="H3224" s="238">
        <f>'MT_Permitted Sources'!S1016</f>
        <v>95.210253851941786</v>
      </c>
      <c r="I3224" s="238">
        <f>'MT_Permitted Sources'!T1016</f>
        <v>0</v>
      </c>
      <c r="J3224" s="238">
        <f>'MT_Permitted Sources'!U1016</f>
        <v>0</v>
      </c>
    </row>
    <row r="3225" spans="1:10" s="226" customFormat="1" x14ac:dyDescent="0.2">
      <c r="A3225" s="235" t="str">
        <f>'MT_Permitted Sources'!A1017</f>
        <v>MTDEQ Permitted Sources</v>
      </c>
      <c r="B3225" s="226" t="str">
        <f>'MT_Permitted Sources'!B1017</f>
        <v>30</v>
      </c>
      <c r="C3225" s="235" t="str">
        <f>'MT_Permitted Sources'!D1017</f>
        <v>3010502</v>
      </c>
      <c r="D3225" s="235">
        <f>'MT_Permitted Sources'!L1017</f>
        <v>20200254</v>
      </c>
      <c r="E3225" s="226" t="str">
        <f>'MT_Permitted Sources'!P1017</f>
        <v>Compressor Engines</v>
      </c>
      <c r="F3225" s="238">
        <f>'MT_Permitted Sources'!Q1017</f>
        <v>9.4056966793169966E-2</v>
      </c>
      <c r="G3225" s="238">
        <f>'MT_Permitted Sources'!R1017</f>
        <v>2.69100313713429E-3</v>
      </c>
      <c r="H3225" s="238">
        <f>'MT_Permitted Sources'!S1017</f>
        <v>7.304151372221645E-3</v>
      </c>
      <c r="I3225" s="238">
        <f>'MT_Permitted Sources'!T1017</f>
        <v>0</v>
      </c>
      <c r="J3225" s="238">
        <f>'MT_Permitted Sources'!U1017</f>
        <v>2.562860130604086E-4</v>
      </c>
    </row>
    <row r="3226" spans="1:10" s="226" customFormat="1" x14ac:dyDescent="0.2">
      <c r="A3226" s="235" t="str">
        <f>'MT_Permitted Sources'!A1018</f>
        <v>MTDEQ Permitted Sources</v>
      </c>
      <c r="B3226" s="226" t="str">
        <f>'MT_Permitted Sources'!B1018</f>
        <v>30</v>
      </c>
      <c r="C3226" s="235" t="str">
        <f>'MT_Permitted Sources'!D1018</f>
        <v>3010502</v>
      </c>
      <c r="D3226" s="235">
        <f>'MT_Permitted Sources'!L1018</f>
        <v>10200603</v>
      </c>
      <c r="E3226" s="226" t="str">
        <f>'MT_Permitted Sources'!P1018</f>
        <v>Process Heaters</v>
      </c>
      <c r="F3226" s="238">
        <f>'MT_Permitted Sources'!Q1018</f>
        <v>0.32035751632551074</v>
      </c>
      <c r="G3226" s="238">
        <f>'MT_Permitted Sources'!R1018</f>
        <v>1.7683734901168192E-2</v>
      </c>
      <c r="H3226" s="238">
        <f>'MT_Permitted Sources'!S1018</f>
        <v>0.26910031371342902</v>
      </c>
      <c r="I3226" s="238">
        <f>'MT_Permitted Sources'!T1018</f>
        <v>1.9221450979530644E-3</v>
      </c>
      <c r="J3226" s="238">
        <f>'MT_Permitted Sources'!U1018</f>
        <v>2.4347171240738815E-2</v>
      </c>
    </row>
    <row r="3227" spans="1:10" s="226" customFormat="1" x14ac:dyDescent="0.2">
      <c r="A3227" s="235" t="str">
        <f>'MT_Permitted Sources'!A1019</f>
        <v>MTDEQ Permitted Sources</v>
      </c>
      <c r="B3227" s="226" t="str">
        <f>'MT_Permitted Sources'!B1019</f>
        <v>30</v>
      </c>
      <c r="C3227" s="235" t="str">
        <f>'MT_Permitted Sources'!D1019</f>
        <v>3010502</v>
      </c>
      <c r="D3227" s="235">
        <f>'MT_Permitted Sources'!L1019</f>
        <v>20200201</v>
      </c>
      <c r="E3227" s="226" t="str">
        <f>'MT_Permitted Sources'!P1019</f>
        <v>Compressor Engines</v>
      </c>
      <c r="F3227" s="238">
        <f>'MT_Permitted Sources'!Q1019</f>
        <v>89.430107256383863</v>
      </c>
      <c r="G3227" s="238">
        <f>'MT_Permitted Sources'!R1019</f>
        <v>0</v>
      </c>
      <c r="H3227" s="238">
        <f>'MT_Permitted Sources'!S1019</f>
        <v>0</v>
      </c>
      <c r="I3227" s="238">
        <f>'MT_Permitted Sources'!T1019</f>
        <v>4.2767728429455678</v>
      </c>
      <c r="J3227" s="238">
        <f>'MT_Permitted Sources'!U1019</f>
        <v>0</v>
      </c>
    </row>
    <row r="3228" spans="1:10" s="226" customFormat="1" x14ac:dyDescent="0.2">
      <c r="A3228" s="235" t="str">
        <f>'MT_Permitted Sources'!A1020</f>
        <v>MTDEQ Permitted Sources</v>
      </c>
      <c r="B3228" s="226" t="str">
        <f>'MT_Permitted Sources'!B1020</f>
        <v>30</v>
      </c>
      <c r="C3228" s="235" t="str">
        <f>'MT_Permitted Sources'!D1020</f>
        <v>3010502</v>
      </c>
      <c r="D3228" s="235">
        <f>'MT_Permitted Sources'!L1020</f>
        <v>20200201</v>
      </c>
      <c r="E3228" s="226" t="str">
        <f>'MT_Permitted Sources'!P1020</f>
        <v>Compressor Engines</v>
      </c>
      <c r="F3228" s="238">
        <f>'MT_Permitted Sources'!Q1020</f>
        <v>0</v>
      </c>
      <c r="G3228" s="238">
        <f>'MT_Permitted Sources'!R1020</f>
        <v>0</v>
      </c>
      <c r="H3228" s="238">
        <f>'MT_Permitted Sources'!S1020</f>
        <v>0</v>
      </c>
      <c r="I3228" s="238">
        <f>'MT_Permitted Sources'!T1020</f>
        <v>0</v>
      </c>
      <c r="J3228" s="238">
        <f>'MT_Permitted Sources'!U1020</f>
        <v>4.973358226443759</v>
      </c>
    </row>
    <row r="3229" spans="1:10" s="226" customFormat="1" x14ac:dyDescent="0.2">
      <c r="A3229" s="235" t="str">
        <f>'MT_Permitted Sources'!A1021</f>
        <v>MTDEQ Permitted Sources</v>
      </c>
      <c r="B3229" s="226" t="str">
        <f>'MT_Permitted Sources'!B1021</f>
        <v>30</v>
      </c>
      <c r="C3229" s="235" t="str">
        <f>'MT_Permitted Sources'!D1021</f>
        <v>3010502</v>
      </c>
      <c r="D3229" s="235">
        <f>'MT_Permitted Sources'!L1021</f>
        <v>20200201</v>
      </c>
      <c r="E3229" s="226" t="str">
        <f>'MT_Permitted Sources'!P1021</f>
        <v>Compressor Engines</v>
      </c>
      <c r="F3229" s="238">
        <f>'MT_Permitted Sources'!Q1021</f>
        <v>0</v>
      </c>
      <c r="G3229" s="238">
        <f>'MT_Permitted Sources'!R1021</f>
        <v>12.135142718410348</v>
      </c>
      <c r="H3229" s="238">
        <f>'MT_Permitted Sources'!S1021</f>
        <v>95.210253851941786</v>
      </c>
      <c r="I3229" s="238">
        <f>'MT_Permitted Sources'!T1021</f>
        <v>0</v>
      </c>
      <c r="J3229" s="238">
        <f>'MT_Permitted Sources'!U1021</f>
        <v>0</v>
      </c>
    </row>
    <row r="3230" spans="1:10" s="226" customFormat="1" x14ac:dyDescent="0.2">
      <c r="A3230" s="235" t="str">
        <f>'MT_Permitted Sources'!A1022</f>
        <v>MTDEQ Permitted Sources</v>
      </c>
      <c r="B3230" s="226" t="str">
        <f>'MT_Permitted Sources'!B1022</f>
        <v>30</v>
      </c>
      <c r="C3230" s="235" t="str">
        <f>'MT_Permitted Sources'!D1022</f>
        <v>3002502</v>
      </c>
      <c r="D3230" s="235">
        <f>'MT_Permitted Sources'!L1022</f>
        <v>10500106</v>
      </c>
      <c r="E3230" s="226" t="str">
        <f>'MT_Permitted Sources'!P1022</f>
        <v>Process Heaters</v>
      </c>
      <c r="F3230" s="238">
        <f>'MT_Permitted Sources'!Q1022</f>
        <v>4.6131482350873542E-3</v>
      </c>
      <c r="G3230" s="238">
        <f>'MT_Permitted Sources'!R1022</f>
        <v>2.562860130604086E-4</v>
      </c>
      <c r="H3230" s="238">
        <f>'MT_Permitted Sources'!S1022</f>
        <v>8.9700104571143011E-4</v>
      </c>
      <c r="I3230" s="238">
        <f>'MT_Permitted Sources'!T1022</f>
        <v>0</v>
      </c>
      <c r="J3230" s="238">
        <f>'MT_Permitted Sources'!U1022</f>
        <v>1.281430065302043E-4</v>
      </c>
    </row>
    <row r="3231" spans="1:10" s="226" customFormat="1" x14ac:dyDescent="0.2">
      <c r="A3231" s="235" t="str">
        <f>'MT_Permitted Sources'!A1023</f>
        <v>MTDEQ Permitted Sources</v>
      </c>
      <c r="B3231" s="226" t="str">
        <f>'MT_Permitted Sources'!B1023</f>
        <v>30</v>
      </c>
      <c r="C3231" s="235" t="str">
        <f>'MT_Permitted Sources'!D1023</f>
        <v>3002502</v>
      </c>
      <c r="D3231" s="235">
        <f>'MT_Permitted Sources'!L1023</f>
        <v>20200202</v>
      </c>
      <c r="E3231" s="226" t="str">
        <f>'MT_Permitted Sources'!P1023</f>
        <v>Compressor Engines</v>
      </c>
      <c r="F3231" s="238">
        <f>'MT_Permitted Sources'!Q1023</f>
        <v>3.0705627224767551</v>
      </c>
      <c r="G3231" s="238">
        <f>'MT_Permitted Sources'!R1023</f>
        <v>0</v>
      </c>
      <c r="H3231" s="238">
        <f>'MT_Permitted Sources'!S1023</f>
        <v>3.4297475697809179</v>
      </c>
      <c r="I3231" s="238">
        <f>'MT_Permitted Sources'!T1023</f>
        <v>0</v>
      </c>
      <c r="J3231" s="238">
        <f>'MT_Permitted Sources'!U1023</f>
        <v>0</v>
      </c>
    </row>
    <row r="3232" spans="1:10" s="226" customFormat="1" x14ac:dyDescent="0.2">
      <c r="A3232" s="235" t="str">
        <f>'MT_Permitted Sources'!A1024</f>
        <v>MTDEQ Permitted Sources</v>
      </c>
      <c r="B3232" s="226" t="str">
        <f>'MT_Permitted Sources'!B1024</f>
        <v>30</v>
      </c>
      <c r="C3232" s="235" t="str">
        <f>'MT_Permitted Sources'!D1024</f>
        <v>3002502</v>
      </c>
      <c r="D3232" s="235">
        <f>'MT_Permitted Sources'!L1024</f>
        <v>20200202</v>
      </c>
      <c r="E3232" s="226" t="str">
        <f>'MT_Permitted Sources'!P1024</f>
        <v>Compressor Engines</v>
      </c>
      <c r="F3232" s="238">
        <f>'MT_Permitted Sources'!Q1024</f>
        <v>0</v>
      </c>
      <c r="G3232" s="238">
        <f>'MT_Permitted Sources'!R1024</f>
        <v>7.4322943787518497E-2</v>
      </c>
      <c r="H3232" s="238">
        <f>'MT_Permitted Sources'!S1024</f>
        <v>0</v>
      </c>
      <c r="I3232" s="238">
        <f>'MT_Permitted Sources'!T1024</f>
        <v>3.8442901959061287E-4</v>
      </c>
      <c r="J3232" s="238">
        <f>'MT_Permitted Sources'!U1024</f>
        <v>6.407150326510215E-3</v>
      </c>
    </row>
    <row r="3233" spans="1:10" s="226" customFormat="1" x14ac:dyDescent="0.2">
      <c r="A3233" s="235" t="str">
        <f>'MT_Permitted Sources'!A1025</f>
        <v>MTDEQ Permitted Sources</v>
      </c>
      <c r="B3233" s="226" t="str">
        <f>'MT_Permitted Sources'!B1025</f>
        <v>30</v>
      </c>
      <c r="C3233" s="235" t="str">
        <f>'MT_Permitted Sources'!D1025</f>
        <v>3002502</v>
      </c>
      <c r="D3233" s="235">
        <f>'MT_Permitted Sources'!L1025</f>
        <v>20200202</v>
      </c>
      <c r="E3233" s="226" t="str">
        <f>'MT_Permitted Sources'!P1025</f>
        <v>Compressor Engines</v>
      </c>
      <c r="F3233" s="238">
        <f>'MT_Permitted Sources'!Q1025</f>
        <v>0</v>
      </c>
      <c r="G3233" s="238">
        <f>'MT_Permitted Sources'!R1025</f>
        <v>1.5934582862030904</v>
      </c>
      <c r="H3233" s="238">
        <f>'MT_Permitted Sources'!S1025</f>
        <v>0</v>
      </c>
      <c r="I3233" s="238">
        <f>'MT_Permitted Sources'!T1025</f>
        <v>1.1532870587718385E-2</v>
      </c>
      <c r="J3233" s="238">
        <f>'MT_Permitted Sources'!U1025</f>
        <v>0.19221450979530644</v>
      </c>
    </row>
    <row r="3234" spans="1:10" s="226" customFormat="1" x14ac:dyDescent="0.2">
      <c r="A3234" s="235" t="str">
        <f>'MT_Permitted Sources'!A1026</f>
        <v>MTDEQ Permitted Sources</v>
      </c>
      <c r="B3234" s="226" t="str">
        <f>'MT_Permitted Sources'!B1026</f>
        <v>30</v>
      </c>
      <c r="C3234" s="235" t="str">
        <f>'MT_Permitted Sources'!D1026</f>
        <v>3002502</v>
      </c>
      <c r="D3234" s="235">
        <f>'MT_Permitted Sources'!L1026</f>
        <v>20200202</v>
      </c>
      <c r="E3234" s="226" t="str">
        <f>'MT_Permitted Sources'!P1026</f>
        <v>Compressor Engines</v>
      </c>
      <c r="F3234" s="238">
        <f>'MT_Permitted Sources'!Q1026</f>
        <v>14.113030024204051</v>
      </c>
      <c r="G3234" s="238">
        <f>'MT_Permitted Sources'!R1026</f>
        <v>0</v>
      </c>
      <c r="H3234" s="238">
        <f>'MT_Permitted Sources'!S1026</f>
        <v>14.555635968759375</v>
      </c>
      <c r="I3234" s="238">
        <f>'MT_Permitted Sources'!T1026</f>
        <v>0</v>
      </c>
      <c r="J3234" s="238">
        <f>'MT_Permitted Sources'!U1026</f>
        <v>0</v>
      </c>
    </row>
    <row r="3235" spans="1:10" s="226" customFormat="1" x14ac:dyDescent="0.2">
      <c r="A3235" s="235" t="str">
        <f>'MT_Permitted Sources'!A1027</f>
        <v>MTDEQ Permitted Sources</v>
      </c>
      <c r="B3235" s="226" t="str">
        <f>'MT_Permitted Sources'!B1027</f>
        <v>30</v>
      </c>
      <c r="C3235" s="235" t="str">
        <f>'MT_Permitted Sources'!D1027</f>
        <v>3002502</v>
      </c>
      <c r="D3235" s="235">
        <f>'MT_Permitted Sources'!L1027</f>
        <v>20200202</v>
      </c>
      <c r="E3235" s="226" t="str">
        <f>'MT_Permitted Sources'!P1027</f>
        <v>Compressor Engines</v>
      </c>
      <c r="F3235" s="238">
        <f>'MT_Permitted Sources'!Q1027</f>
        <v>0</v>
      </c>
      <c r="G3235" s="238">
        <f>'MT_Permitted Sources'!R1027</f>
        <v>0</v>
      </c>
      <c r="H3235" s="238">
        <f>'MT_Permitted Sources'!S1027</f>
        <v>0</v>
      </c>
      <c r="I3235" s="238">
        <f>'MT_Permitted Sources'!T1027</f>
        <v>0</v>
      </c>
      <c r="J3235" s="238">
        <f>'MT_Permitted Sources'!U1027</f>
        <v>0</v>
      </c>
    </row>
    <row r="3236" spans="1:10" s="226" customFormat="1" x14ac:dyDescent="0.2">
      <c r="A3236" s="235" t="str">
        <f>'MT_Permitted Sources'!A1028</f>
        <v>MTDEQ Permitted Sources</v>
      </c>
      <c r="B3236" s="226" t="str">
        <f>'MT_Permitted Sources'!B1028</f>
        <v>30</v>
      </c>
      <c r="C3236" s="235" t="str">
        <f>'MT_Permitted Sources'!D1028</f>
        <v>3002502</v>
      </c>
      <c r="D3236" s="235">
        <f>'MT_Permitted Sources'!L1028</f>
        <v>20200202</v>
      </c>
      <c r="E3236" s="226" t="str">
        <f>'MT_Permitted Sources'!P1028</f>
        <v>Compressor Engines</v>
      </c>
      <c r="F3236" s="238">
        <f>'MT_Permitted Sources'!Q1028</f>
        <v>0</v>
      </c>
      <c r="G3236" s="238">
        <f>'MT_Permitted Sources'!R1028</f>
        <v>0</v>
      </c>
      <c r="H3236" s="238">
        <f>'MT_Permitted Sources'!S1028</f>
        <v>0</v>
      </c>
      <c r="I3236" s="238">
        <f>'MT_Permitted Sources'!T1028</f>
        <v>0</v>
      </c>
      <c r="J3236" s="238">
        <f>'MT_Permitted Sources'!U1028</f>
        <v>0</v>
      </c>
    </row>
    <row r="3237" spans="1:10" s="226" customFormat="1" x14ac:dyDescent="0.2">
      <c r="A3237" s="235" t="str">
        <f>'MT_Permitted Sources'!A1029</f>
        <v>MTDEQ Permitted Sources</v>
      </c>
      <c r="B3237" s="226" t="str">
        <f>'MT_Permitted Sources'!B1029</f>
        <v>30</v>
      </c>
      <c r="C3237" s="235" t="str">
        <f>'MT_Permitted Sources'!D1029</f>
        <v>3002502</v>
      </c>
      <c r="D3237" s="235">
        <f>'MT_Permitted Sources'!L1029</f>
        <v>31000228</v>
      </c>
      <c r="E3237" s="226" t="str">
        <f>'MT_Permitted Sources'!P1029</f>
        <v>Dehydrator</v>
      </c>
      <c r="F3237" s="238">
        <f>'MT_Permitted Sources'!Q1029</f>
        <v>0.1281430065302043</v>
      </c>
      <c r="G3237" s="238">
        <f>'MT_Permitted Sources'!R1029</f>
        <v>6.7915793461008275E-3</v>
      </c>
      <c r="H3237" s="238">
        <f>'MT_Permitted Sources'!S1029</f>
        <v>2.562860130604086E-2</v>
      </c>
      <c r="I3237" s="238">
        <f>'MT_Permitted Sources'!T1029</f>
        <v>7.6885803918122573E-4</v>
      </c>
      <c r="J3237" s="238">
        <f>'MT_Permitted Sources'!U1029</f>
        <v>3.8442901959061288E-3</v>
      </c>
    </row>
    <row r="3238" spans="1:10" x14ac:dyDescent="0.2">
      <c r="A3238" s="143" t="str">
        <f>'ND_Permitted Sources'!A6</f>
        <v>NDDEQ Permitted Sources</v>
      </c>
      <c r="B3238" t="str">
        <f>'ND_Permitted Sources'!B6</f>
        <v>30</v>
      </c>
      <c r="C3238">
        <f>'ND_Permitted Sources'!C6</f>
        <v>30083</v>
      </c>
      <c r="D3238" s="143">
        <f>'ND_Permitted Sources'!K6</f>
        <v>20200202</v>
      </c>
      <c r="E3238" t="str">
        <f>'ND_Permitted Sources'!M6</f>
        <v>Compressor Engines</v>
      </c>
      <c r="F3238" s="65">
        <f>'ND_Permitted Sources'!N6</f>
        <v>0.1</v>
      </c>
      <c r="G3238" s="65">
        <f>'ND_Permitted Sources'!O6</f>
        <v>0</v>
      </c>
      <c r="H3238" s="65">
        <f>'ND_Permitted Sources'!P6</f>
        <v>0.2</v>
      </c>
      <c r="I3238" s="65">
        <f>'ND_Permitted Sources'!Q6</f>
        <v>0</v>
      </c>
      <c r="J3238" s="65">
        <f>'ND_Permitted Sources'!R6</f>
        <v>0</v>
      </c>
    </row>
    <row r="3239" spans="1:10" x14ac:dyDescent="0.2">
      <c r="A3239" s="143" t="str">
        <f>'ND_Permitted Sources'!A7</f>
        <v>NDDEQ Permitted Sources</v>
      </c>
      <c r="B3239" t="str">
        <f>'ND_Permitted Sources'!B7</f>
        <v>30</v>
      </c>
      <c r="C3239">
        <f>'ND_Permitted Sources'!C7</f>
        <v>30083</v>
      </c>
      <c r="D3239" s="143">
        <f>'ND_Permitted Sources'!K7</f>
        <v>20200201</v>
      </c>
      <c r="E3239" t="str">
        <f>'ND_Permitted Sources'!M7</f>
        <v>Compressor Engines</v>
      </c>
      <c r="F3239" s="65">
        <f>'ND_Permitted Sources'!N7</f>
        <v>88.4</v>
      </c>
      <c r="G3239" s="65">
        <f>'ND_Permitted Sources'!O7</f>
        <v>1.6</v>
      </c>
      <c r="H3239" s="65">
        <f>'ND_Permitted Sources'!P7</f>
        <v>12.2</v>
      </c>
      <c r="I3239" s="65">
        <f>'ND_Permitted Sources'!Q7</f>
        <v>2.6</v>
      </c>
      <c r="J3239" s="65">
        <f>'ND_Permitted Sources'!R7</f>
        <v>5.0999999999999996</v>
      </c>
    </row>
    <row r="3240" spans="1:10" x14ac:dyDescent="0.2">
      <c r="A3240" s="143" t="str">
        <f>'ND_Permitted Sources'!A8</f>
        <v>NDDEQ Permitted Sources</v>
      </c>
      <c r="B3240" t="str">
        <f>'ND_Permitted Sources'!B8</f>
        <v>38</v>
      </c>
      <c r="C3240">
        <f>'ND_Permitted Sources'!C8</f>
        <v>38049</v>
      </c>
      <c r="D3240" s="143">
        <f>'ND_Permitted Sources'!K8</f>
        <v>20200202</v>
      </c>
      <c r="E3240" t="str">
        <f>'ND_Permitted Sources'!M8</f>
        <v>Compressor Engines</v>
      </c>
      <c r="F3240" s="65">
        <f>'ND_Permitted Sources'!N8</f>
        <v>0.2</v>
      </c>
      <c r="G3240" s="65">
        <f>'ND_Permitted Sources'!O8</f>
        <v>0</v>
      </c>
      <c r="H3240" s="65">
        <f>'ND_Permitted Sources'!P8</f>
        <v>0.3</v>
      </c>
      <c r="I3240" s="65">
        <f>'ND_Permitted Sources'!Q8</f>
        <v>0</v>
      </c>
      <c r="J3240" s="65">
        <f>'ND_Permitted Sources'!R8</f>
        <v>0</v>
      </c>
    </row>
    <row r="3241" spans="1:10" x14ac:dyDescent="0.2">
      <c r="A3241" s="143" t="str">
        <f>'ND_Permitted Sources'!A9</f>
        <v>NDDEQ Permitted Sources</v>
      </c>
      <c r="B3241" t="str">
        <f>'ND_Permitted Sources'!B9</f>
        <v>38</v>
      </c>
      <c r="C3241">
        <f>'ND_Permitted Sources'!C9</f>
        <v>38049</v>
      </c>
      <c r="D3241" s="143">
        <f>'ND_Permitted Sources'!K9</f>
        <v>20200201</v>
      </c>
      <c r="E3241" t="str">
        <f>'ND_Permitted Sources'!M9</f>
        <v>Compressor Engines</v>
      </c>
      <c r="F3241" s="65">
        <f>'ND_Permitted Sources'!N9</f>
        <v>102.8</v>
      </c>
      <c r="G3241" s="65">
        <f>'ND_Permitted Sources'!O9</f>
        <v>2.1</v>
      </c>
      <c r="H3241" s="65">
        <f>'ND_Permitted Sources'!P9</f>
        <v>3.6</v>
      </c>
      <c r="I3241" s="65">
        <f>'ND_Permitted Sources'!Q9</f>
        <v>3</v>
      </c>
      <c r="J3241" s="65">
        <f>'ND_Permitted Sources'!R9</f>
        <v>5.8</v>
      </c>
    </row>
    <row r="3242" spans="1:10" x14ac:dyDescent="0.2">
      <c r="A3242" s="143" t="str">
        <f>'ND_Permitted Sources'!A10</f>
        <v>NDDEQ Permitted Sources</v>
      </c>
      <c r="B3242" t="str">
        <f>'ND_Permitted Sources'!B10</f>
        <v>38</v>
      </c>
      <c r="C3242">
        <f>'ND_Permitted Sources'!C10</f>
        <v>38003</v>
      </c>
      <c r="D3242" s="143">
        <f>'ND_Permitted Sources'!K10</f>
        <v>20200202</v>
      </c>
      <c r="E3242" t="str">
        <f>'ND_Permitted Sources'!M10</f>
        <v>Compressor Engines</v>
      </c>
      <c r="F3242" s="65">
        <f>'ND_Permitted Sources'!N10</f>
        <v>0.2</v>
      </c>
      <c r="G3242" s="65">
        <f>'ND_Permitted Sources'!O10</f>
        <v>0</v>
      </c>
      <c r="H3242" s="65">
        <f>'ND_Permitted Sources'!P10</f>
        <v>0.4</v>
      </c>
      <c r="I3242" s="65">
        <f>'ND_Permitted Sources'!Q10</f>
        <v>0</v>
      </c>
      <c r="J3242" s="65">
        <f>'ND_Permitted Sources'!R10</f>
        <v>0</v>
      </c>
    </row>
    <row r="3243" spans="1:10" x14ac:dyDescent="0.2">
      <c r="A3243" s="143" t="str">
        <f>'ND_Permitted Sources'!A11</f>
        <v>NDDEQ Permitted Sources</v>
      </c>
      <c r="B3243" t="str">
        <f>'ND_Permitted Sources'!B11</f>
        <v>38</v>
      </c>
      <c r="C3243">
        <f>'ND_Permitted Sources'!C11</f>
        <v>38003</v>
      </c>
      <c r="D3243" s="143">
        <f>'ND_Permitted Sources'!K11</f>
        <v>20200201</v>
      </c>
      <c r="E3243" t="str">
        <f>'ND_Permitted Sources'!M11</f>
        <v>Compressor Engines</v>
      </c>
      <c r="F3243" s="65">
        <f>'ND_Permitted Sources'!N11</f>
        <v>92.2</v>
      </c>
      <c r="G3243" s="65">
        <f>'ND_Permitted Sources'!O11</f>
        <v>1.8</v>
      </c>
      <c r="H3243" s="65">
        <f>'ND_Permitted Sources'!P11</f>
        <v>6.7</v>
      </c>
      <c r="I3243" s="65">
        <f>'ND_Permitted Sources'!Q11</f>
        <v>2.9</v>
      </c>
      <c r="J3243" s="65">
        <f>'ND_Permitted Sources'!R11</f>
        <v>5.7</v>
      </c>
    </row>
    <row r="3244" spans="1:10" x14ac:dyDescent="0.2">
      <c r="A3244" s="143" t="str">
        <f>'ND_Permitted Sources'!A12</f>
        <v>NDDEQ Permitted Sources</v>
      </c>
      <c r="B3244" t="str">
        <f>'ND_Permitted Sources'!B12</f>
        <v>38</v>
      </c>
      <c r="C3244">
        <f>'ND_Permitted Sources'!C12</f>
        <v>38053</v>
      </c>
      <c r="D3244" s="143">
        <f>'ND_Permitted Sources'!K12</f>
        <v>40400302</v>
      </c>
      <c r="E3244" t="str">
        <f>'ND_Permitted Sources'!M12</f>
        <v>Permitted Tank Losses</v>
      </c>
      <c r="F3244" s="65">
        <f>'ND_Permitted Sources'!N12</f>
        <v>0</v>
      </c>
      <c r="G3244" s="65">
        <f>'ND_Permitted Sources'!O12</f>
        <v>3</v>
      </c>
      <c r="H3244" s="65">
        <f>'ND_Permitted Sources'!P12</f>
        <v>0</v>
      </c>
      <c r="I3244" s="65">
        <f>'ND_Permitted Sources'!Q12</f>
        <v>0</v>
      </c>
      <c r="J3244" s="65">
        <f>'ND_Permitted Sources'!R12</f>
        <v>0</v>
      </c>
    </row>
    <row r="3245" spans="1:10" x14ac:dyDescent="0.2">
      <c r="A3245" s="143" t="str">
        <f>'ND_Permitted Sources'!A13</f>
        <v>NDDEQ Permitted Sources</v>
      </c>
      <c r="B3245" t="str">
        <f>'ND_Permitted Sources'!B13</f>
        <v>38</v>
      </c>
      <c r="C3245">
        <f>'ND_Permitted Sources'!C13</f>
        <v>38053</v>
      </c>
      <c r="D3245" s="143">
        <f>'ND_Permitted Sources'!K13</f>
        <v>20200202</v>
      </c>
      <c r="E3245" t="str">
        <f>'ND_Permitted Sources'!M13</f>
        <v>Compressor Engines</v>
      </c>
      <c r="F3245" s="65">
        <f>'ND_Permitted Sources'!N13</f>
        <v>121.3</v>
      </c>
      <c r="G3245" s="65">
        <f>'ND_Permitted Sources'!O13</f>
        <v>15.7</v>
      </c>
      <c r="H3245" s="65">
        <f>'ND_Permitted Sources'!P13</f>
        <v>96.3</v>
      </c>
      <c r="I3245" s="65">
        <f>'ND_Permitted Sources'!Q13</f>
        <v>0</v>
      </c>
      <c r="J3245" s="65">
        <f>'ND_Permitted Sources'!R13</f>
        <v>0.9</v>
      </c>
    </row>
    <row r="3246" spans="1:10" x14ac:dyDescent="0.2">
      <c r="A3246" s="143" t="str">
        <f>'ND_Permitted Sources'!A14</f>
        <v>NDDEQ Permitted Sources</v>
      </c>
      <c r="B3246" t="str">
        <f>'ND_Permitted Sources'!B14</f>
        <v>38</v>
      </c>
      <c r="C3246">
        <f>'ND_Permitted Sources'!C14</f>
        <v>38053</v>
      </c>
      <c r="D3246" s="143">
        <f>'ND_Permitted Sources'!K14</f>
        <v>20200202</v>
      </c>
      <c r="E3246" t="str">
        <f>'ND_Permitted Sources'!M14</f>
        <v>Compressor Engines</v>
      </c>
      <c r="F3246" s="65">
        <f>'ND_Permitted Sources'!N14</f>
        <v>91.9</v>
      </c>
      <c r="G3246" s="65">
        <f>'ND_Permitted Sources'!O14</f>
        <v>1.1000000000000001</v>
      </c>
      <c r="H3246" s="65">
        <f>'ND_Permitted Sources'!P14</f>
        <v>7.7</v>
      </c>
      <c r="I3246" s="65">
        <f>'ND_Permitted Sources'!Q14</f>
        <v>0</v>
      </c>
      <c r="J3246" s="65">
        <f>'ND_Permitted Sources'!R14</f>
        <v>0.4</v>
      </c>
    </row>
    <row r="3247" spans="1:10" x14ac:dyDescent="0.2">
      <c r="A3247" s="143" t="str">
        <f>'ND_Permitted Sources'!A15</f>
        <v>NDDEQ Permitted Sources</v>
      </c>
      <c r="B3247" t="str">
        <f>'ND_Permitted Sources'!B15</f>
        <v>38</v>
      </c>
      <c r="C3247">
        <f>'ND_Permitted Sources'!C15</f>
        <v>38053</v>
      </c>
      <c r="D3247" s="143">
        <f>'ND_Permitted Sources'!K15</f>
        <v>40400302</v>
      </c>
      <c r="E3247" t="str">
        <f>'ND_Permitted Sources'!M15</f>
        <v>Permitted Tank Losses</v>
      </c>
      <c r="F3247" s="65">
        <f>'ND_Permitted Sources'!N15</f>
        <v>0</v>
      </c>
      <c r="G3247" s="65">
        <f>'ND_Permitted Sources'!O15</f>
        <v>1.3</v>
      </c>
      <c r="H3247" s="65">
        <f>'ND_Permitted Sources'!P15</f>
        <v>0</v>
      </c>
      <c r="I3247" s="65">
        <f>'ND_Permitted Sources'!Q15</f>
        <v>0</v>
      </c>
      <c r="J3247" s="65">
        <f>'ND_Permitted Sources'!R15</f>
        <v>0</v>
      </c>
    </row>
    <row r="3248" spans="1:10" x14ac:dyDescent="0.2">
      <c r="A3248" s="143" t="str">
        <f>'ND_Permitted Sources'!A16</f>
        <v>NDDEQ Permitted Sources</v>
      </c>
      <c r="B3248" t="str">
        <f>'ND_Permitted Sources'!B16</f>
        <v>38</v>
      </c>
      <c r="C3248">
        <f>'ND_Permitted Sources'!C16</f>
        <v>38053</v>
      </c>
      <c r="D3248" s="143">
        <f>'ND_Permitted Sources'!K16</f>
        <v>40400302</v>
      </c>
      <c r="E3248" t="str">
        <f>'ND_Permitted Sources'!M16</f>
        <v>Permitted Tank Losses</v>
      </c>
      <c r="F3248" s="65">
        <f>'ND_Permitted Sources'!N16</f>
        <v>0</v>
      </c>
      <c r="G3248" s="65">
        <f>'ND_Permitted Sources'!O16</f>
        <v>0.4</v>
      </c>
      <c r="H3248" s="65">
        <f>'ND_Permitted Sources'!P16</f>
        <v>0</v>
      </c>
      <c r="I3248" s="65">
        <f>'ND_Permitted Sources'!Q16</f>
        <v>0</v>
      </c>
      <c r="J3248" s="65">
        <f>'ND_Permitted Sources'!R16</f>
        <v>0</v>
      </c>
    </row>
    <row r="3249" spans="1:10" x14ac:dyDescent="0.2">
      <c r="A3249" s="143" t="str">
        <f>'ND_Permitted Sources'!A17</f>
        <v>NDDEQ Permitted Sources</v>
      </c>
      <c r="B3249" t="str">
        <f>'ND_Permitted Sources'!B17</f>
        <v>38</v>
      </c>
      <c r="C3249">
        <f>'ND_Permitted Sources'!C17</f>
        <v>38053</v>
      </c>
      <c r="D3249" s="143">
        <f>'ND_Permitted Sources'!K17</f>
        <v>20200202</v>
      </c>
      <c r="E3249" t="str">
        <f>'ND_Permitted Sources'!M17</f>
        <v>Compressor Engines</v>
      </c>
      <c r="F3249" s="65">
        <f>'ND_Permitted Sources'!N17</f>
        <v>0</v>
      </c>
      <c r="G3249" s="65">
        <f>'ND_Permitted Sources'!O17</f>
        <v>0</v>
      </c>
      <c r="H3249" s="65">
        <f>'ND_Permitted Sources'!P17</f>
        <v>0</v>
      </c>
      <c r="I3249" s="65">
        <f>'ND_Permitted Sources'!Q17</f>
        <v>0</v>
      </c>
      <c r="J3249" s="65">
        <f>'ND_Permitted Sources'!R17</f>
        <v>0</v>
      </c>
    </row>
    <row r="3250" spans="1:10" x14ac:dyDescent="0.2">
      <c r="A3250" s="143" t="str">
        <f>'ND_Permitted Sources'!A18</f>
        <v>NDDEQ Permitted Sources</v>
      </c>
      <c r="B3250" t="str">
        <f>'ND_Permitted Sources'!B18</f>
        <v>38</v>
      </c>
      <c r="C3250">
        <f>'ND_Permitted Sources'!C18</f>
        <v>38105</v>
      </c>
      <c r="D3250" s="143">
        <f>'ND_Permitted Sources'!K18</f>
        <v>31000301</v>
      </c>
      <c r="E3250" t="str">
        <f>'ND_Permitted Sources'!M18</f>
        <v>Dehydrator</v>
      </c>
      <c r="F3250" s="65">
        <f>'ND_Permitted Sources'!N18</f>
        <v>0.3</v>
      </c>
      <c r="G3250" s="65">
        <f>'ND_Permitted Sources'!O18</f>
        <v>0</v>
      </c>
      <c r="H3250" s="65">
        <f>'ND_Permitted Sources'!P18</f>
        <v>0.2</v>
      </c>
      <c r="I3250" s="65">
        <f>'ND_Permitted Sources'!Q18</f>
        <v>0</v>
      </c>
      <c r="J3250" s="65">
        <f>'ND_Permitted Sources'!R18</f>
        <v>0</v>
      </c>
    </row>
    <row r="3251" spans="1:10" x14ac:dyDescent="0.2">
      <c r="A3251" s="143" t="str">
        <f>'ND_Permitted Sources'!A19</f>
        <v>NDDEQ Permitted Sources</v>
      </c>
      <c r="B3251" t="str">
        <f>'ND_Permitted Sources'!B19</f>
        <v>38</v>
      </c>
      <c r="C3251">
        <f>'ND_Permitted Sources'!C19</f>
        <v>38105</v>
      </c>
      <c r="D3251" s="143">
        <f>'ND_Permitted Sources'!K19</f>
        <v>20200202</v>
      </c>
      <c r="E3251" t="str">
        <f>'ND_Permitted Sources'!M19</f>
        <v>Compressor Engines</v>
      </c>
      <c r="F3251" s="65">
        <f>'ND_Permitted Sources'!N19</f>
        <v>92.2</v>
      </c>
      <c r="G3251" s="65">
        <f>'ND_Permitted Sources'!O19</f>
        <v>2.2000000000000002</v>
      </c>
      <c r="H3251" s="65">
        <f>'ND_Permitted Sources'!P19</f>
        <v>70</v>
      </c>
      <c r="I3251" s="65">
        <f>'ND_Permitted Sources'!Q19</f>
        <v>0</v>
      </c>
      <c r="J3251" s="65">
        <f>'ND_Permitted Sources'!R19</f>
        <v>0.4</v>
      </c>
    </row>
    <row r="3252" spans="1:10" x14ac:dyDescent="0.2">
      <c r="A3252" s="143" t="str">
        <f>'ND_Permitted Sources'!A20</f>
        <v>NDDEQ Permitted Sources</v>
      </c>
      <c r="B3252" t="str">
        <f>'ND_Permitted Sources'!B20</f>
        <v>38</v>
      </c>
      <c r="C3252">
        <f>'ND_Permitted Sources'!C20</f>
        <v>38053</v>
      </c>
      <c r="D3252" s="143">
        <f>'ND_Permitted Sources'!K20</f>
        <v>20200202</v>
      </c>
      <c r="E3252" t="str">
        <f>'ND_Permitted Sources'!M20</f>
        <v>Compressor Engines</v>
      </c>
      <c r="F3252" s="65">
        <f>'ND_Permitted Sources'!N20</f>
        <v>87.3</v>
      </c>
      <c r="G3252" s="65">
        <f>'ND_Permitted Sources'!O20</f>
        <v>1</v>
      </c>
      <c r="H3252" s="65">
        <f>'ND_Permitted Sources'!P20</f>
        <v>7.3</v>
      </c>
      <c r="I3252" s="65">
        <f>'ND_Permitted Sources'!Q20</f>
        <v>0</v>
      </c>
      <c r="J3252" s="65">
        <f>'ND_Permitted Sources'!R20</f>
        <v>0.4</v>
      </c>
    </row>
    <row r="3253" spans="1:10" x14ac:dyDescent="0.2">
      <c r="A3253" s="143" t="str">
        <f>'ND_Permitted Sources'!A21</f>
        <v>NDDEQ Permitted Sources</v>
      </c>
      <c r="B3253" t="str">
        <f>'ND_Permitted Sources'!B21</f>
        <v>38</v>
      </c>
      <c r="C3253">
        <f>'ND_Permitted Sources'!C21</f>
        <v>38053</v>
      </c>
      <c r="D3253" s="143">
        <f>'ND_Permitted Sources'!K21</f>
        <v>20200202</v>
      </c>
      <c r="E3253" t="str">
        <f>'ND_Permitted Sources'!M21</f>
        <v>Compressor Engines</v>
      </c>
      <c r="F3253" s="65">
        <f>'ND_Permitted Sources'!N21</f>
        <v>38.299999999999997</v>
      </c>
      <c r="G3253" s="65">
        <f>'ND_Permitted Sources'!O21</f>
        <v>13.7</v>
      </c>
      <c r="H3253" s="65">
        <f>'ND_Permitted Sources'!P21</f>
        <v>54.8</v>
      </c>
      <c r="I3253" s="65">
        <f>'ND_Permitted Sources'!Q21</f>
        <v>0</v>
      </c>
      <c r="J3253" s="65">
        <f>'ND_Permitted Sources'!R21</f>
        <v>0.6</v>
      </c>
    </row>
    <row r="3254" spans="1:10" x14ac:dyDescent="0.2">
      <c r="A3254" s="143" t="str">
        <f>'ND_Permitted Sources'!A22</f>
        <v>NDDEQ Permitted Sources</v>
      </c>
      <c r="B3254" t="str">
        <f>'ND_Permitted Sources'!B22</f>
        <v>38</v>
      </c>
      <c r="C3254">
        <f>'ND_Permitted Sources'!C22</f>
        <v>38053</v>
      </c>
      <c r="D3254" s="143">
        <f>'ND_Permitted Sources'!K22</f>
        <v>20200202</v>
      </c>
      <c r="E3254" t="str">
        <f>'ND_Permitted Sources'!M22</f>
        <v>Compressor Engines</v>
      </c>
      <c r="F3254" s="65">
        <f>'ND_Permitted Sources'!N22</f>
        <v>144.4</v>
      </c>
      <c r="G3254" s="65">
        <f>'ND_Permitted Sources'!O22</f>
        <v>3.7</v>
      </c>
      <c r="H3254" s="65">
        <f>'ND_Permitted Sources'!P22</f>
        <v>162.4</v>
      </c>
      <c r="I3254" s="65">
        <f>'ND_Permitted Sources'!Q22</f>
        <v>0</v>
      </c>
      <c r="J3254" s="65">
        <f>'ND_Permitted Sources'!R22</f>
        <v>0.7</v>
      </c>
    </row>
    <row r="3255" spans="1:10" x14ac:dyDescent="0.2">
      <c r="A3255" s="143" t="str">
        <f>'ND_Permitted Sources'!A23</f>
        <v>NDDEQ Permitted Sources</v>
      </c>
      <c r="B3255" t="str">
        <f>'ND_Permitted Sources'!B23</f>
        <v>38</v>
      </c>
      <c r="C3255">
        <f>'ND_Permitted Sources'!C23</f>
        <v>38053</v>
      </c>
      <c r="D3255" s="143">
        <f>'ND_Permitted Sources'!K23</f>
        <v>31000205</v>
      </c>
      <c r="E3255" t="str">
        <f>'ND_Permitted Sources'!M23</f>
        <v>Natural Gas Production, Flares</v>
      </c>
      <c r="F3255" s="65">
        <f>'ND_Permitted Sources'!N23</f>
        <v>3.5</v>
      </c>
      <c r="G3255" s="65">
        <f>'ND_Permitted Sources'!O23</f>
        <v>15.6</v>
      </c>
      <c r="H3255" s="65">
        <f>'ND_Permitted Sources'!P23</f>
        <v>19.100000000000001</v>
      </c>
      <c r="I3255" s="65">
        <f>'ND_Permitted Sources'!Q23</f>
        <v>270.60000000000002</v>
      </c>
      <c r="J3255" s="65">
        <f>'ND_Permitted Sources'!R23</f>
        <v>0.6</v>
      </c>
    </row>
    <row r="3256" spans="1:10" x14ac:dyDescent="0.2">
      <c r="A3256" s="143" t="str">
        <f>'ND_Permitted Sources'!A24</f>
        <v>NDDEQ Permitted Sources</v>
      </c>
      <c r="B3256" t="str">
        <f>'ND_Permitted Sources'!B24</f>
        <v>38</v>
      </c>
      <c r="C3256">
        <f>'ND_Permitted Sources'!C24</f>
        <v>38053</v>
      </c>
      <c r="D3256" s="143">
        <f>'ND_Permitted Sources'!K24</f>
        <v>31000404</v>
      </c>
      <c r="E3256" t="str">
        <f>'ND_Permitted Sources'!M24</f>
        <v>Process Heaters</v>
      </c>
      <c r="F3256" s="65">
        <f>'ND_Permitted Sources'!N24</f>
        <v>6.3</v>
      </c>
      <c r="G3256" s="65">
        <f>'ND_Permitted Sources'!O24</f>
        <v>0.3</v>
      </c>
      <c r="H3256" s="65">
        <f>'ND_Permitted Sources'!P24</f>
        <v>5.3</v>
      </c>
      <c r="I3256" s="65">
        <f>'ND_Permitted Sources'!Q24</f>
        <v>0</v>
      </c>
      <c r="J3256" s="65">
        <f>'ND_Permitted Sources'!R24</f>
        <v>0.5</v>
      </c>
    </row>
    <row r="3257" spans="1:10" x14ac:dyDescent="0.2">
      <c r="A3257" s="143" t="str">
        <f>'ND_Permitted Sources'!A25</f>
        <v>NDDEQ Permitted Sources</v>
      </c>
      <c r="B3257" t="str">
        <f>'ND_Permitted Sources'!B25</f>
        <v>38</v>
      </c>
      <c r="C3257">
        <f>'ND_Permitted Sources'!C25</f>
        <v>38053</v>
      </c>
      <c r="D3257" s="143">
        <f>'ND_Permitted Sources'!K25</f>
        <v>31000404</v>
      </c>
      <c r="E3257" t="str">
        <f>'ND_Permitted Sources'!M25</f>
        <v>Process Heaters</v>
      </c>
      <c r="F3257" s="65">
        <f>'ND_Permitted Sources'!N25</f>
        <v>6.3</v>
      </c>
      <c r="G3257" s="65">
        <f>'ND_Permitted Sources'!O25</f>
        <v>0.3</v>
      </c>
      <c r="H3257" s="65">
        <f>'ND_Permitted Sources'!P25</f>
        <v>5.3</v>
      </c>
      <c r="I3257" s="65">
        <f>'ND_Permitted Sources'!Q25</f>
        <v>0</v>
      </c>
      <c r="J3257" s="65">
        <f>'ND_Permitted Sources'!R25</f>
        <v>0.5</v>
      </c>
    </row>
    <row r="3258" spans="1:10" x14ac:dyDescent="0.2">
      <c r="A3258" s="143" t="str">
        <f>'ND_Permitted Sources'!A26</f>
        <v>NDDEQ Permitted Sources</v>
      </c>
      <c r="B3258" t="str">
        <f>'ND_Permitted Sources'!B26</f>
        <v>38</v>
      </c>
      <c r="C3258">
        <f>'ND_Permitted Sources'!C26</f>
        <v>38053</v>
      </c>
      <c r="D3258" s="143">
        <f>'ND_Permitted Sources'!K26</f>
        <v>20200202</v>
      </c>
      <c r="E3258" t="str">
        <f>'ND_Permitted Sources'!M26</f>
        <v>Compressor Engines</v>
      </c>
      <c r="F3258" s="65">
        <f>'ND_Permitted Sources'!N26</f>
        <v>0.2</v>
      </c>
      <c r="G3258" s="65">
        <f>'ND_Permitted Sources'!O26</f>
        <v>0</v>
      </c>
      <c r="H3258" s="65">
        <f>'ND_Permitted Sources'!P26</f>
        <v>0.3</v>
      </c>
      <c r="I3258" s="65">
        <f>'ND_Permitted Sources'!Q26</f>
        <v>0</v>
      </c>
      <c r="J3258" s="65">
        <f>'ND_Permitted Sources'!R26</f>
        <v>0</v>
      </c>
    </row>
    <row r="3259" spans="1:10" x14ac:dyDescent="0.2">
      <c r="A3259" s="143" t="str">
        <f>'ND_Permitted Sources'!A27</f>
        <v>NDDEQ Permitted Sources</v>
      </c>
      <c r="B3259" t="str">
        <f>'ND_Permitted Sources'!B27</f>
        <v>38</v>
      </c>
      <c r="C3259">
        <f>'ND_Permitted Sources'!C27</f>
        <v>38053</v>
      </c>
      <c r="D3259" s="143">
        <f>'ND_Permitted Sources'!K27</f>
        <v>31000404</v>
      </c>
      <c r="E3259" t="str">
        <f>'ND_Permitted Sources'!M27</f>
        <v>Process Heaters</v>
      </c>
      <c r="F3259" s="65">
        <f>'ND_Permitted Sources'!N27</f>
        <v>8.1999999999999993</v>
      </c>
      <c r="G3259" s="65">
        <f>'ND_Permitted Sources'!O27</f>
        <v>0.5</v>
      </c>
      <c r="H3259" s="65">
        <f>'ND_Permitted Sources'!P27</f>
        <v>6.9</v>
      </c>
      <c r="I3259" s="65">
        <f>'ND_Permitted Sources'!Q27</f>
        <v>0</v>
      </c>
      <c r="J3259" s="65">
        <f>'ND_Permitted Sources'!R27</f>
        <v>0.6</v>
      </c>
    </row>
    <row r="3260" spans="1:10" x14ac:dyDescent="0.2">
      <c r="A3260" s="143" t="str">
        <f>'ND_Permitted Sources'!A28</f>
        <v>NDDEQ Permitted Sources</v>
      </c>
      <c r="B3260" t="str">
        <f>'ND_Permitted Sources'!B28</f>
        <v>38</v>
      </c>
      <c r="C3260">
        <f>'ND_Permitted Sources'!C28</f>
        <v>38053</v>
      </c>
      <c r="D3260" s="143">
        <f>'ND_Permitted Sources'!K28</f>
        <v>31000404</v>
      </c>
      <c r="E3260" t="str">
        <f>'ND_Permitted Sources'!M28</f>
        <v>Process Heaters</v>
      </c>
      <c r="F3260" s="65">
        <f>'ND_Permitted Sources'!N28</f>
        <v>14.9</v>
      </c>
      <c r="G3260" s="65">
        <f>'ND_Permitted Sources'!O28</f>
        <v>0.8</v>
      </c>
      <c r="H3260" s="65">
        <f>'ND_Permitted Sources'!P28</f>
        <v>12.5</v>
      </c>
      <c r="I3260" s="65">
        <f>'ND_Permitted Sources'!Q28</f>
        <v>0.1</v>
      </c>
      <c r="J3260" s="65">
        <f>'ND_Permitted Sources'!R28</f>
        <v>1.1000000000000001</v>
      </c>
    </row>
    <row r="3261" spans="1:10" x14ac:dyDescent="0.2">
      <c r="A3261" s="143" t="str">
        <f>'ND_Permitted Sources'!A29</f>
        <v>NDDEQ Permitted Sources</v>
      </c>
      <c r="B3261" t="str">
        <f>'ND_Permitted Sources'!B29</f>
        <v>38</v>
      </c>
      <c r="C3261">
        <f>'ND_Permitted Sources'!C29</f>
        <v>38053</v>
      </c>
      <c r="D3261" s="143">
        <f>'ND_Permitted Sources'!K29</f>
        <v>31000404</v>
      </c>
      <c r="E3261" t="str">
        <f>'ND_Permitted Sources'!M29</f>
        <v>Process Heaters</v>
      </c>
      <c r="F3261" s="65">
        <f>'ND_Permitted Sources'!N29</f>
        <v>11.3</v>
      </c>
      <c r="G3261" s="65">
        <f>'ND_Permitted Sources'!O29</f>
        <v>0.6</v>
      </c>
      <c r="H3261" s="65">
        <f>'ND_Permitted Sources'!P29</f>
        <v>9.6</v>
      </c>
      <c r="I3261" s="65">
        <f>'ND_Permitted Sources'!Q29</f>
        <v>0.1</v>
      </c>
      <c r="J3261" s="65">
        <f>'ND_Permitted Sources'!R29</f>
        <v>0.9</v>
      </c>
    </row>
    <row r="3262" spans="1:10" x14ac:dyDescent="0.2">
      <c r="A3262" s="143" t="str">
        <f>'ND_Permitted Sources'!A30</f>
        <v>NDDEQ Permitted Sources</v>
      </c>
      <c r="B3262" t="str">
        <f>'ND_Permitted Sources'!B30</f>
        <v>38</v>
      </c>
      <c r="C3262">
        <f>'ND_Permitted Sources'!C30</f>
        <v>38053</v>
      </c>
      <c r="D3262" s="143">
        <f>'ND_Permitted Sources'!K30</f>
        <v>20200202</v>
      </c>
      <c r="E3262" t="str">
        <f>'ND_Permitted Sources'!M30</f>
        <v>Compressor Engines</v>
      </c>
      <c r="F3262" s="65">
        <f>'ND_Permitted Sources'!N30</f>
        <v>4.3</v>
      </c>
      <c r="G3262" s="65">
        <f>'ND_Permitted Sources'!O30</f>
        <v>0.2</v>
      </c>
      <c r="H3262" s="65">
        <f>'ND_Permitted Sources'!P30</f>
        <v>3.6</v>
      </c>
      <c r="I3262" s="65">
        <f>'ND_Permitted Sources'!Q30</f>
        <v>0</v>
      </c>
      <c r="J3262" s="65">
        <f>'ND_Permitted Sources'!R30</f>
        <v>0.3</v>
      </c>
    </row>
    <row r="3263" spans="1:10" x14ac:dyDescent="0.2">
      <c r="A3263" s="143" t="str">
        <f>'ND_Permitted Sources'!A31</f>
        <v>NDDEQ Permitted Sources</v>
      </c>
      <c r="B3263" t="str">
        <f>'ND_Permitted Sources'!B31</f>
        <v>38</v>
      </c>
      <c r="C3263">
        <f>'ND_Permitted Sources'!C31</f>
        <v>38053</v>
      </c>
      <c r="D3263" s="143">
        <f>'ND_Permitted Sources'!K31</f>
        <v>20200202</v>
      </c>
      <c r="E3263" t="str">
        <f>'ND_Permitted Sources'!M31</f>
        <v>Compressor Engines</v>
      </c>
      <c r="F3263" s="65">
        <f>'ND_Permitted Sources'!N31</f>
        <v>4.3</v>
      </c>
      <c r="G3263" s="65">
        <f>'ND_Permitted Sources'!O31</f>
        <v>0</v>
      </c>
      <c r="H3263" s="65">
        <f>'ND_Permitted Sources'!P31</f>
        <v>3.6</v>
      </c>
      <c r="I3263" s="65">
        <f>'ND_Permitted Sources'!Q31</f>
        <v>0</v>
      </c>
      <c r="J3263" s="65">
        <f>'ND_Permitted Sources'!R31</f>
        <v>0</v>
      </c>
    </row>
    <row r="3264" spans="1:10" x14ac:dyDescent="0.2">
      <c r="A3264" s="143" t="str">
        <f>'ND_Permitted Sources'!A32</f>
        <v>NDDEQ Permitted Sources</v>
      </c>
      <c r="B3264" t="str">
        <f>'ND_Permitted Sources'!B32</f>
        <v>38</v>
      </c>
      <c r="C3264">
        <f>'ND_Permitted Sources'!C32</f>
        <v>38053</v>
      </c>
      <c r="D3264" s="143">
        <f>'ND_Permitted Sources'!K32</f>
        <v>31000404</v>
      </c>
      <c r="E3264" t="str">
        <f>'ND_Permitted Sources'!M32</f>
        <v>Process Heaters</v>
      </c>
      <c r="F3264" s="65">
        <f>'ND_Permitted Sources'!N32</f>
        <v>0.6</v>
      </c>
      <c r="G3264" s="65">
        <f>'ND_Permitted Sources'!O32</f>
        <v>0</v>
      </c>
      <c r="H3264" s="65">
        <f>'ND_Permitted Sources'!P32</f>
        <v>0.5</v>
      </c>
      <c r="I3264" s="65">
        <f>'ND_Permitted Sources'!Q32</f>
        <v>0</v>
      </c>
      <c r="J3264" s="65">
        <f>'ND_Permitted Sources'!R32</f>
        <v>0</v>
      </c>
    </row>
    <row r="3265" spans="1:10" x14ac:dyDescent="0.2">
      <c r="A3265" s="143" t="str">
        <f>'ND_Permitted Sources'!A33</f>
        <v>NDDEQ Permitted Sources</v>
      </c>
      <c r="B3265" t="str">
        <f>'ND_Permitted Sources'!B33</f>
        <v>38</v>
      </c>
      <c r="C3265">
        <f>'ND_Permitted Sources'!C33</f>
        <v>38053</v>
      </c>
      <c r="D3265" s="143">
        <f>'ND_Permitted Sources'!K33</f>
        <v>31000404</v>
      </c>
      <c r="E3265" t="str">
        <f>'ND_Permitted Sources'!M33</f>
        <v>Process Heaters</v>
      </c>
      <c r="F3265" s="65">
        <f>'ND_Permitted Sources'!N33</f>
        <v>0.6</v>
      </c>
      <c r="G3265" s="65">
        <f>'ND_Permitted Sources'!O33</f>
        <v>0</v>
      </c>
      <c r="H3265" s="65">
        <f>'ND_Permitted Sources'!P33</f>
        <v>0.5</v>
      </c>
      <c r="I3265" s="65">
        <f>'ND_Permitted Sources'!Q33</f>
        <v>0</v>
      </c>
      <c r="J3265" s="65">
        <f>'ND_Permitted Sources'!R33</f>
        <v>0</v>
      </c>
    </row>
    <row r="3266" spans="1:10" x14ac:dyDescent="0.2">
      <c r="A3266" s="143" t="str">
        <f>'ND_Permitted Sources'!A34</f>
        <v>NDDEQ Permitted Sources</v>
      </c>
      <c r="B3266" t="str">
        <f>'ND_Permitted Sources'!B34</f>
        <v>38</v>
      </c>
      <c r="C3266">
        <f>'ND_Permitted Sources'!C34</f>
        <v>38053</v>
      </c>
      <c r="D3266" s="143">
        <f>'ND_Permitted Sources'!K34</f>
        <v>31000404</v>
      </c>
      <c r="E3266" t="str">
        <f>'ND_Permitted Sources'!M34</f>
        <v>Process Heaters</v>
      </c>
      <c r="F3266" s="65">
        <f>'ND_Permitted Sources'!N34</f>
        <v>0.1</v>
      </c>
      <c r="G3266" s="65">
        <f>'ND_Permitted Sources'!O34</f>
        <v>0</v>
      </c>
      <c r="H3266" s="65">
        <f>'ND_Permitted Sources'!P34</f>
        <v>0.1</v>
      </c>
      <c r="I3266" s="65">
        <f>'ND_Permitted Sources'!Q34</f>
        <v>0</v>
      </c>
      <c r="J3266" s="65">
        <f>'ND_Permitted Sources'!R34</f>
        <v>0</v>
      </c>
    </row>
    <row r="3267" spans="1:10" x14ac:dyDescent="0.2">
      <c r="A3267" s="143" t="str">
        <f>'ND_Permitted Sources'!A35</f>
        <v>NDDEQ Permitted Sources</v>
      </c>
      <c r="B3267" t="str">
        <f>'ND_Permitted Sources'!B35</f>
        <v>38</v>
      </c>
      <c r="C3267">
        <f>'ND_Permitted Sources'!C35</f>
        <v>38013</v>
      </c>
      <c r="D3267" s="143">
        <f>'ND_Permitted Sources'!K35</f>
        <v>31000205</v>
      </c>
      <c r="E3267" t="str">
        <f>'ND_Permitted Sources'!M35</f>
        <v>Natural Gas Production, Flares</v>
      </c>
      <c r="F3267" s="65">
        <f>'ND_Permitted Sources'!N35</f>
        <v>0.2</v>
      </c>
      <c r="G3267" s="65">
        <f>'ND_Permitted Sources'!O35</f>
        <v>1.6</v>
      </c>
      <c r="H3267" s="65">
        <f>'ND_Permitted Sources'!P35</f>
        <v>1.2</v>
      </c>
      <c r="I3267" s="65">
        <f>'ND_Permitted Sources'!Q35</f>
        <v>39.799999999999997</v>
      </c>
      <c r="J3267" s="65">
        <f>'ND_Permitted Sources'!R35</f>
        <v>0</v>
      </c>
    </row>
    <row r="3268" spans="1:10" x14ac:dyDescent="0.2">
      <c r="A3268" s="143" t="str">
        <f>'ND_Permitted Sources'!A36</f>
        <v>NDDEQ Permitted Sources</v>
      </c>
      <c r="B3268" t="str">
        <f>'ND_Permitted Sources'!B36</f>
        <v>38</v>
      </c>
      <c r="C3268">
        <f>'ND_Permitted Sources'!C36</f>
        <v>38013</v>
      </c>
      <c r="D3268" s="143">
        <f>'ND_Permitted Sources'!K36</f>
        <v>40400302</v>
      </c>
      <c r="E3268" t="str">
        <f>'ND_Permitted Sources'!M36</f>
        <v>Permitted Tank Losses</v>
      </c>
      <c r="F3268" s="65">
        <f>'ND_Permitted Sources'!N36</f>
        <v>0</v>
      </c>
      <c r="G3268" s="65">
        <f>'ND_Permitted Sources'!O36</f>
        <v>6.4</v>
      </c>
      <c r="H3268" s="65">
        <f>'ND_Permitted Sources'!P36</f>
        <v>0</v>
      </c>
      <c r="I3268" s="65">
        <f>'ND_Permitted Sources'!Q36</f>
        <v>0</v>
      </c>
      <c r="J3268" s="65">
        <f>'ND_Permitted Sources'!R36</f>
        <v>0</v>
      </c>
    </row>
    <row r="3269" spans="1:10" x14ac:dyDescent="0.2">
      <c r="A3269" s="143" t="str">
        <f>'ND_Permitted Sources'!A37</f>
        <v>NDDEQ Permitted Sources</v>
      </c>
      <c r="B3269" t="str">
        <f>'ND_Permitted Sources'!B37</f>
        <v>38</v>
      </c>
      <c r="C3269">
        <f>'ND_Permitted Sources'!C37</f>
        <v>38013</v>
      </c>
      <c r="D3269" s="143">
        <f>'ND_Permitted Sources'!K37</f>
        <v>20200202</v>
      </c>
      <c r="E3269" t="str">
        <f>'ND_Permitted Sources'!M37</f>
        <v>Compressor Engines</v>
      </c>
      <c r="F3269" s="65">
        <f>'ND_Permitted Sources'!N37</f>
        <v>14.1</v>
      </c>
      <c r="G3269" s="65">
        <f>'ND_Permitted Sources'!O37</f>
        <v>7</v>
      </c>
      <c r="H3269" s="65">
        <f>'ND_Permitted Sources'!P37</f>
        <v>21.1</v>
      </c>
      <c r="I3269" s="65">
        <f>'ND_Permitted Sources'!Q37</f>
        <v>0</v>
      </c>
      <c r="J3269" s="65">
        <f>'ND_Permitted Sources'!R37</f>
        <v>0.2</v>
      </c>
    </row>
    <row r="3270" spans="1:10" x14ac:dyDescent="0.2">
      <c r="A3270" s="143" t="str">
        <f>'ND_Permitted Sources'!A38</f>
        <v>NDDEQ Permitted Sources</v>
      </c>
      <c r="B3270" t="str">
        <f>'ND_Permitted Sources'!B38</f>
        <v>38</v>
      </c>
      <c r="C3270">
        <f>'ND_Permitted Sources'!C38</f>
        <v>38013</v>
      </c>
      <c r="D3270" s="143">
        <f>'ND_Permitted Sources'!K38</f>
        <v>31000404</v>
      </c>
      <c r="E3270" t="str">
        <f>'ND_Permitted Sources'!M38</f>
        <v>Process Heaters</v>
      </c>
      <c r="F3270" s="65">
        <f>'ND_Permitted Sources'!N38</f>
        <v>11</v>
      </c>
      <c r="G3270" s="65">
        <f>'ND_Permitted Sources'!O38</f>
        <v>0.6</v>
      </c>
      <c r="H3270" s="65">
        <f>'ND_Permitted Sources'!P38</f>
        <v>9.1999999999999993</v>
      </c>
      <c r="I3270" s="65">
        <f>'ND_Permitted Sources'!Q38</f>
        <v>0.1</v>
      </c>
      <c r="J3270" s="65">
        <f>'ND_Permitted Sources'!R38</f>
        <v>0.8</v>
      </c>
    </row>
    <row r="3271" spans="1:10" x14ac:dyDescent="0.2">
      <c r="A3271" s="143" t="str">
        <f>'ND_Permitted Sources'!A39</f>
        <v>NDDEQ Permitted Sources</v>
      </c>
      <c r="B3271" t="str">
        <f>'ND_Permitted Sources'!B39</f>
        <v>38</v>
      </c>
      <c r="C3271">
        <f>'ND_Permitted Sources'!C39</f>
        <v>38089</v>
      </c>
      <c r="D3271" s="143">
        <f>'ND_Permitted Sources'!K39</f>
        <v>40400302</v>
      </c>
      <c r="E3271" t="str">
        <f>'ND_Permitted Sources'!M39</f>
        <v>Permitted Tank Losses</v>
      </c>
      <c r="F3271" s="65">
        <f>'ND_Permitted Sources'!N39</f>
        <v>0</v>
      </c>
      <c r="G3271" s="65">
        <f>'ND_Permitted Sources'!O39</f>
        <v>0</v>
      </c>
      <c r="H3271" s="65">
        <f>'ND_Permitted Sources'!P39</f>
        <v>0</v>
      </c>
      <c r="I3271" s="65">
        <f>'ND_Permitted Sources'!Q39</f>
        <v>0</v>
      </c>
      <c r="J3271" s="65">
        <f>'ND_Permitted Sources'!R39</f>
        <v>0</v>
      </c>
    </row>
    <row r="3272" spans="1:10" x14ac:dyDescent="0.2">
      <c r="A3272" s="143" t="str">
        <f>'ND_Permitted Sources'!A40</f>
        <v>NDDEQ Permitted Sources</v>
      </c>
      <c r="B3272" t="str">
        <f>'ND_Permitted Sources'!B40</f>
        <v>38</v>
      </c>
      <c r="C3272">
        <f>'ND_Permitted Sources'!C40</f>
        <v>38089</v>
      </c>
      <c r="D3272" s="143">
        <f>'ND_Permitted Sources'!K40</f>
        <v>40400302</v>
      </c>
      <c r="E3272" t="str">
        <f>'ND_Permitted Sources'!M40</f>
        <v>Permitted Tank Losses</v>
      </c>
      <c r="F3272" s="65">
        <f>'ND_Permitted Sources'!N40</f>
        <v>0</v>
      </c>
      <c r="G3272" s="65">
        <f>'ND_Permitted Sources'!O40</f>
        <v>5.8</v>
      </c>
      <c r="H3272" s="65">
        <f>'ND_Permitted Sources'!P40</f>
        <v>0</v>
      </c>
      <c r="I3272" s="65">
        <f>'ND_Permitted Sources'!Q40</f>
        <v>0</v>
      </c>
      <c r="J3272" s="65">
        <f>'ND_Permitted Sources'!R40</f>
        <v>0</v>
      </c>
    </row>
    <row r="3273" spans="1:10" x14ac:dyDescent="0.2">
      <c r="A3273" s="143" t="str">
        <f>'ND_Permitted Sources'!A41</f>
        <v>NDDEQ Permitted Sources</v>
      </c>
      <c r="B3273" t="str">
        <f>'ND_Permitted Sources'!B41</f>
        <v>38</v>
      </c>
      <c r="C3273">
        <f>'ND_Permitted Sources'!C41</f>
        <v>38089</v>
      </c>
      <c r="D3273" s="143">
        <f>'ND_Permitted Sources'!K41</f>
        <v>20200202</v>
      </c>
      <c r="E3273" t="str">
        <f>'ND_Permitted Sources'!M41</f>
        <v>Compressor Engines</v>
      </c>
      <c r="F3273" s="65">
        <f>'ND_Permitted Sources'!N41</f>
        <v>23.6</v>
      </c>
      <c r="G3273" s="65">
        <f>'ND_Permitted Sources'!O41</f>
        <v>5.9</v>
      </c>
      <c r="H3273" s="65">
        <f>'ND_Permitted Sources'!P41</f>
        <v>28.3</v>
      </c>
      <c r="I3273" s="65">
        <f>'ND_Permitted Sources'!Q41</f>
        <v>0</v>
      </c>
      <c r="J3273" s="65">
        <f>'ND_Permitted Sources'!R41</f>
        <v>0.4</v>
      </c>
    </row>
    <row r="3274" spans="1:10" x14ac:dyDescent="0.2">
      <c r="A3274" s="143" t="str">
        <f>'ND_Permitted Sources'!A42</f>
        <v>NDDEQ Permitted Sources</v>
      </c>
      <c r="B3274" t="str">
        <f>'ND_Permitted Sources'!B42</f>
        <v>38</v>
      </c>
      <c r="C3274">
        <f>'ND_Permitted Sources'!C42</f>
        <v>38007</v>
      </c>
      <c r="D3274" s="143">
        <f>'ND_Permitted Sources'!K42</f>
        <v>40400302</v>
      </c>
      <c r="E3274" t="str">
        <f>'ND_Permitted Sources'!M42</f>
        <v>Permitted Tank Losses</v>
      </c>
      <c r="F3274" s="65">
        <f>'ND_Permitted Sources'!N42</f>
        <v>0</v>
      </c>
      <c r="G3274" s="65">
        <f>'ND_Permitted Sources'!O42</f>
        <v>7.4</v>
      </c>
      <c r="H3274" s="65">
        <f>'ND_Permitted Sources'!P42</f>
        <v>0</v>
      </c>
      <c r="I3274" s="65">
        <f>'ND_Permitted Sources'!Q42</f>
        <v>0</v>
      </c>
      <c r="J3274" s="65">
        <f>'ND_Permitted Sources'!R42</f>
        <v>0</v>
      </c>
    </row>
    <row r="3275" spans="1:10" x14ac:dyDescent="0.2">
      <c r="A3275" s="143" t="str">
        <f>'ND_Permitted Sources'!A43</f>
        <v>NDDEQ Permitted Sources</v>
      </c>
      <c r="B3275" t="str">
        <f>'ND_Permitted Sources'!B43</f>
        <v>38</v>
      </c>
      <c r="C3275">
        <f>'ND_Permitted Sources'!C43</f>
        <v>38007</v>
      </c>
      <c r="D3275" s="143">
        <f>'ND_Permitted Sources'!K43</f>
        <v>40400302</v>
      </c>
      <c r="E3275" t="str">
        <f>'ND_Permitted Sources'!M43</f>
        <v>Permitted Tank Losses</v>
      </c>
      <c r="F3275" s="65">
        <f>'ND_Permitted Sources'!N43</f>
        <v>0</v>
      </c>
      <c r="G3275" s="65">
        <f>'ND_Permitted Sources'!O43</f>
        <v>2.9</v>
      </c>
      <c r="H3275" s="65">
        <f>'ND_Permitted Sources'!P43</f>
        <v>0</v>
      </c>
      <c r="I3275" s="65">
        <f>'ND_Permitted Sources'!Q43</f>
        <v>0</v>
      </c>
      <c r="J3275" s="65">
        <f>'ND_Permitted Sources'!R43</f>
        <v>0</v>
      </c>
    </row>
    <row r="3276" spans="1:10" x14ac:dyDescent="0.2">
      <c r="A3276" s="143" t="str">
        <f>'ND_Permitted Sources'!A44</f>
        <v>NDDEQ Permitted Sources</v>
      </c>
      <c r="B3276" t="str">
        <f>'ND_Permitted Sources'!B44</f>
        <v>38</v>
      </c>
      <c r="C3276">
        <f>'ND_Permitted Sources'!C44</f>
        <v>38007</v>
      </c>
      <c r="D3276" s="143">
        <f>'ND_Permitted Sources'!K44</f>
        <v>31000301</v>
      </c>
      <c r="E3276" t="str">
        <f>'ND_Permitted Sources'!M44</f>
        <v>Dehydrator</v>
      </c>
      <c r="F3276" s="65">
        <f>'ND_Permitted Sources'!N44</f>
        <v>0.2</v>
      </c>
      <c r="G3276" s="65">
        <f>'ND_Permitted Sources'!O44</f>
        <v>0</v>
      </c>
      <c r="H3276" s="65">
        <f>'ND_Permitted Sources'!P44</f>
        <v>0.1</v>
      </c>
      <c r="I3276" s="65">
        <f>'ND_Permitted Sources'!Q44</f>
        <v>0</v>
      </c>
      <c r="J3276" s="65">
        <f>'ND_Permitted Sources'!R44</f>
        <v>0</v>
      </c>
    </row>
    <row r="3277" spans="1:10" x14ac:dyDescent="0.2">
      <c r="A3277" s="143" t="str">
        <f>'ND_Permitted Sources'!A45</f>
        <v>NDDEQ Permitted Sources</v>
      </c>
      <c r="B3277" t="str">
        <f>'ND_Permitted Sources'!B45</f>
        <v>38</v>
      </c>
      <c r="C3277">
        <f>'ND_Permitted Sources'!C45</f>
        <v>38007</v>
      </c>
      <c r="D3277" s="143">
        <f>'ND_Permitted Sources'!K45</f>
        <v>20200202</v>
      </c>
      <c r="E3277" t="str">
        <f>'ND_Permitted Sources'!M45</f>
        <v>Compressor Engines</v>
      </c>
      <c r="F3277" s="65">
        <f>'ND_Permitted Sources'!N45</f>
        <v>92.5</v>
      </c>
      <c r="G3277" s="65">
        <f>'ND_Permitted Sources'!O45</f>
        <v>4</v>
      </c>
      <c r="H3277" s="65">
        <f>'ND_Permitted Sources'!P45</f>
        <v>92.5</v>
      </c>
      <c r="I3277" s="65">
        <f>'ND_Permitted Sources'!Q45</f>
        <v>0</v>
      </c>
      <c r="J3277" s="65">
        <f>'ND_Permitted Sources'!R45</f>
        <v>0.8</v>
      </c>
    </row>
    <row r="3278" spans="1:10" x14ac:dyDescent="0.2">
      <c r="A3278" s="143" t="str">
        <f>'ND_Permitted Sources'!A46</f>
        <v>NDDEQ Permitted Sources</v>
      </c>
      <c r="B3278" t="str">
        <f>'ND_Permitted Sources'!B46</f>
        <v>38</v>
      </c>
      <c r="C3278">
        <f>'ND_Permitted Sources'!C46</f>
        <v>38053</v>
      </c>
      <c r="D3278" s="143">
        <f>'ND_Permitted Sources'!K46</f>
        <v>40400302</v>
      </c>
      <c r="E3278" t="str">
        <f>'ND_Permitted Sources'!M46</f>
        <v>Permitted Tank Losses</v>
      </c>
      <c r="F3278" s="65">
        <f>'ND_Permitted Sources'!N46</f>
        <v>0</v>
      </c>
      <c r="G3278" s="65">
        <f>'ND_Permitted Sources'!O46</f>
        <v>1.7</v>
      </c>
      <c r="H3278" s="65">
        <f>'ND_Permitted Sources'!P46</f>
        <v>0</v>
      </c>
      <c r="I3278" s="65">
        <f>'ND_Permitted Sources'!Q46</f>
        <v>0</v>
      </c>
      <c r="J3278" s="65">
        <f>'ND_Permitted Sources'!R46</f>
        <v>0</v>
      </c>
    </row>
    <row r="3279" spans="1:10" x14ac:dyDescent="0.2">
      <c r="A3279" s="143" t="str">
        <f>'ND_Permitted Sources'!A47</f>
        <v>NDDEQ Permitted Sources</v>
      </c>
      <c r="B3279" t="str">
        <f>'ND_Permitted Sources'!B47</f>
        <v>38</v>
      </c>
      <c r="C3279">
        <f>'ND_Permitted Sources'!C47</f>
        <v>38053</v>
      </c>
      <c r="D3279" s="143">
        <f>'ND_Permitted Sources'!K47</f>
        <v>40400302</v>
      </c>
      <c r="E3279" t="str">
        <f>'ND_Permitted Sources'!M47</f>
        <v>Permitted Tank Losses</v>
      </c>
      <c r="F3279" s="65">
        <f>'ND_Permitted Sources'!N47</f>
        <v>0</v>
      </c>
      <c r="G3279" s="65">
        <f>'ND_Permitted Sources'!O47</f>
        <v>0.5</v>
      </c>
      <c r="H3279" s="65">
        <f>'ND_Permitted Sources'!P47</f>
        <v>0</v>
      </c>
      <c r="I3279" s="65">
        <f>'ND_Permitted Sources'!Q47</f>
        <v>0</v>
      </c>
      <c r="J3279" s="65">
        <f>'ND_Permitted Sources'!R47</f>
        <v>0</v>
      </c>
    </row>
    <row r="3280" spans="1:10" x14ac:dyDescent="0.2">
      <c r="A3280" s="143" t="str">
        <f>'ND_Permitted Sources'!A48</f>
        <v>NDDEQ Permitted Sources</v>
      </c>
      <c r="B3280" t="str">
        <f>'ND_Permitted Sources'!B48</f>
        <v>38</v>
      </c>
      <c r="C3280">
        <f>'ND_Permitted Sources'!C48</f>
        <v>38053</v>
      </c>
      <c r="D3280" s="143">
        <f>'ND_Permitted Sources'!K48</f>
        <v>31000301</v>
      </c>
      <c r="E3280" t="str">
        <f>'ND_Permitted Sources'!M48</f>
        <v>Dehydrator</v>
      </c>
      <c r="F3280" s="65">
        <f>'ND_Permitted Sources'!N48</f>
        <v>0.3</v>
      </c>
      <c r="G3280" s="65">
        <f>'ND_Permitted Sources'!O48</f>
        <v>0</v>
      </c>
      <c r="H3280" s="65">
        <f>'ND_Permitted Sources'!P48</f>
        <v>0</v>
      </c>
      <c r="I3280" s="65">
        <f>'ND_Permitted Sources'!Q48</f>
        <v>0</v>
      </c>
      <c r="J3280" s="65">
        <f>'ND_Permitted Sources'!R48</f>
        <v>0</v>
      </c>
    </row>
    <row r="3281" spans="1:10" x14ac:dyDescent="0.2">
      <c r="A3281" s="143" t="str">
        <f>'ND_Permitted Sources'!A49</f>
        <v>NDDEQ Permitted Sources</v>
      </c>
      <c r="B3281" t="str">
        <f>'ND_Permitted Sources'!B49</f>
        <v>38</v>
      </c>
      <c r="C3281">
        <f>'ND_Permitted Sources'!C49</f>
        <v>38053</v>
      </c>
      <c r="D3281" s="143">
        <f>'ND_Permitted Sources'!K49</f>
        <v>20200202</v>
      </c>
      <c r="E3281" t="str">
        <f>'ND_Permitted Sources'!M49</f>
        <v>Compressor Engines</v>
      </c>
      <c r="F3281" s="65">
        <f>'ND_Permitted Sources'!N49</f>
        <v>13.9</v>
      </c>
      <c r="G3281" s="65">
        <f>'ND_Permitted Sources'!O49</f>
        <v>3.1</v>
      </c>
      <c r="H3281" s="65">
        <f>'ND_Permitted Sources'!P49</f>
        <v>17.2</v>
      </c>
      <c r="I3281" s="65">
        <f>'ND_Permitted Sources'!Q49</f>
        <v>0</v>
      </c>
      <c r="J3281" s="65">
        <f>'ND_Permitted Sources'!R49</f>
        <v>0.5</v>
      </c>
    </row>
    <row r="3282" spans="1:10" x14ac:dyDescent="0.2">
      <c r="A3282" s="143" t="str">
        <f>'ND_Permitted Sources'!A50</f>
        <v>NDDEQ Permitted Sources</v>
      </c>
      <c r="B3282" t="str">
        <f>'ND_Permitted Sources'!B50</f>
        <v>38</v>
      </c>
      <c r="C3282">
        <f>'ND_Permitted Sources'!C50</f>
        <v>38007</v>
      </c>
      <c r="D3282" s="143">
        <f>'ND_Permitted Sources'!K50</f>
        <v>40400302</v>
      </c>
      <c r="E3282" t="str">
        <f>'ND_Permitted Sources'!M50</f>
        <v>Permitted Tank Losses</v>
      </c>
      <c r="F3282" s="65">
        <f>'ND_Permitted Sources'!N50</f>
        <v>0</v>
      </c>
      <c r="G3282" s="65">
        <f>'ND_Permitted Sources'!O50</f>
        <v>0.9</v>
      </c>
      <c r="H3282" s="65">
        <f>'ND_Permitted Sources'!P50</f>
        <v>0</v>
      </c>
      <c r="I3282" s="65">
        <f>'ND_Permitted Sources'!Q50</f>
        <v>0</v>
      </c>
      <c r="J3282" s="65">
        <f>'ND_Permitted Sources'!R50</f>
        <v>0</v>
      </c>
    </row>
    <row r="3283" spans="1:10" x14ac:dyDescent="0.2">
      <c r="A3283" s="143" t="str">
        <f>'ND_Permitted Sources'!A51</f>
        <v>NDDEQ Permitted Sources</v>
      </c>
      <c r="B3283" t="str">
        <f>'ND_Permitted Sources'!B51</f>
        <v>38</v>
      </c>
      <c r="C3283">
        <f>'ND_Permitted Sources'!C51</f>
        <v>38007</v>
      </c>
      <c r="D3283" s="143">
        <f>'ND_Permitted Sources'!K51</f>
        <v>20200202</v>
      </c>
      <c r="E3283" t="str">
        <f>'ND_Permitted Sources'!M51</f>
        <v>Compressor Engines</v>
      </c>
      <c r="F3283" s="65">
        <f>'ND_Permitted Sources'!N51</f>
        <v>109.4</v>
      </c>
      <c r="G3283" s="65">
        <f>'ND_Permitted Sources'!O51</f>
        <v>12.8</v>
      </c>
      <c r="H3283" s="65">
        <f>'ND_Permitted Sources'!P51</f>
        <v>109.4</v>
      </c>
      <c r="I3283" s="65">
        <f>'ND_Permitted Sources'!Q51</f>
        <v>0</v>
      </c>
      <c r="J3283" s="65">
        <f>'ND_Permitted Sources'!R51</f>
        <v>1</v>
      </c>
    </row>
    <row r="3284" spans="1:10" x14ac:dyDescent="0.2">
      <c r="A3284" s="143" t="str">
        <f>'ND_Permitted Sources'!A52</f>
        <v>NDDEQ Permitted Sources</v>
      </c>
      <c r="B3284" t="str">
        <f>'ND_Permitted Sources'!B52</f>
        <v>38</v>
      </c>
      <c r="C3284">
        <f>'ND_Permitted Sources'!C52</f>
        <v>38007</v>
      </c>
      <c r="D3284" s="143">
        <f>'ND_Permitted Sources'!K52</f>
        <v>40400302</v>
      </c>
      <c r="E3284" t="str">
        <f>'ND_Permitted Sources'!M52</f>
        <v>Permitted Tank Losses</v>
      </c>
      <c r="F3284" s="65">
        <f>'ND_Permitted Sources'!N52</f>
        <v>0</v>
      </c>
      <c r="G3284" s="65">
        <f>'ND_Permitted Sources'!O52</f>
        <v>6.5</v>
      </c>
      <c r="H3284" s="65">
        <f>'ND_Permitted Sources'!P52</f>
        <v>0</v>
      </c>
      <c r="I3284" s="65">
        <f>'ND_Permitted Sources'!Q52</f>
        <v>0</v>
      </c>
      <c r="J3284" s="65">
        <f>'ND_Permitted Sources'!R52</f>
        <v>0</v>
      </c>
    </row>
    <row r="3285" spans="1:10" x14ac:dyDescent="0.2">
      <c r="A3285" s="143" t="str">
        <f>'ND_Permitted Sources'!A53</f>
        <v>NDDEQ Permitted Sources</v>
      </c>
      <c r="B3285" t="str">
        <f>'ND_Permitted Sources'!B53</f>
        <v>38</v>
      </c>
      <c r="C3285">
        <f>'ND_Permitted Sources'!C53</f>
        <v>38105</v>
      </c>
      <c r="D3285" s="143">
        <f>'ND_Permitted Sources'!K53</f>
        <v>40400302</v>
      </c>
      <c r="E3285" t="str">
        <f>'ND_Permitted Sources'!M53</f>
        <v>Permitted Tank Losses</v>
      </c>
      <c r="F3285" s="65">
        <f>'ND_Permitted Sources'!N53</f>
        <v>0</v>
      </c>
      <c r="G3285" s="65">
        <f>'ND_Permitted Sources'!O53</f>
        <v>1.8</v>
      </c>
      <c r="H3285" s="65">
        <f>'ND_Permitted Sources'!P53</f>
        <v>0</v>
      </c>
      <c r="I3285" s="65">
        <f>'ND_Permitted Sources'!Q53</f>
        <v>0</v>
      </c>
      <c r="J3285" s="65">
        <f>'ND_Permitted Sources'!R53</f>
        <v>0</v>
      </c>
    </row>
    <row r="3286" spans="1:10" x14ac:dyDescent="0.2">
      <c r="A3286" s="143" t="str">
        <f>'ND_Permitted Sources'!A54</f>
        <v>NDDEQ Permitted Sources</v>
      </c>
      <c r="B3286" t="str">
        <f>'ND_Permitted Sources'!B54</f>
        <v>38</v>
      </c>
      <c r="C3286">
        <f>'ND_Permitted Sources'!C54</f>
        <v>38105</v>
      </c>
      <c r="D3286" s="143">
        <f>'ND_Permitted Sources'!K54</f>
        <v>20200202</v>
      </c>
      <c r="E3286" t="str">
        <f>'ND_Permitted Sources'!M54</f>
        <v>Compressor Engines</v>
      </c>
      <c r="F3286" s="65">
        <f>'ND_Permitted Sources'!N54</f>
        <v>34.4</v>
      </c>
      <c r="G3286" s="65">
        <f>'ND_Permitted Sources'!O54</f>
        <v>6.3</v>
      </c>
      <c r="H3286" s="65">
        <f>'ND_Permitted Sources'!P54</f>
        <v>34.4</v>
      </c>
      <c r="I3286" s="65">
        <f>'ND_Permitted Sources'!Q54</f>
        <v>0</v>
      </c>
      <c r="J3286" s="65">
        <f>'ND_Permitted Sources'!R54</f>
        <v>0.9</v>
      </c>
    </row>
    <row r="3287" spans="1:10" x14ac:dyDescent="0.2">
      <c r="A3287" s="143" t="str">
        <f>'ND_Permitted Sources'!A55</f>
        <v>NDDEQ Permitted Sources</v>
      </c>
      <c r="B3287" t="str">
        <f>'ND_Permitted Sources'!B55</f>
        <v>38</v>
      </c>
      <c r="C3287">
        <f>'ND_Permitted Sources'!C55</f>
        <v>38053</v>
      </c>
      <c r="D3287" s="143">
        <f>'ND_Permitted Sources'!K55</f>
        <v>40400302</v>
      </c>
      <c r="E3287" t="str">
        <f>'ND_Permitted Sources'!M55</f>
        <v>Permitted Tank Losses</v>
      </c>
      <c r="F3287" s="65">
        <f>'ND_Permitted Sources'!N55</f>
        <v>0</v>
      </c>
      <c r="G3287" s="65">
        <f>'ND_Permitted Sources'!O55</f>
        <v>2.1</v>
      </c>
      <c r="H3287" s="65">
        <f>'ND_Permitted Sources'!P55</f>
        <v>0</v>
      </c>
      <c r="I3287" s="65">
        <f>'ND_Permitted Sources'!Q55</f>
        <v>0</v>
      </c>
      <c r="J3287" s="65">
        <f>'ND_Permitted Sources'!R55</f>
        <v>0</v>
      </c>
    </row>
    <row r="3288" spans="1:10" x14ac:dyDescent="0.2">
      <c r="A3288" s="143" t="str">
        <f>'ND_Permitted Sources'!A56</f>
        <v>NDDEQ Permitted Sources</v>
      </c>
      <c r="B3288" t="str">
        <f>'ND_Permitted Sources'!B56</f>
        <v>38</v>
      </c>
      <c r="C3288">
        <f>'ND_Permitted Sources'!C56</f>
        <v>38053</v>
      </c>
      <c r="D3288" s="143">
        <f>'ND_Permitted Sources'!K56</f>
        <v>40400302</v>
      </c>
      <c r="E3288" t="str">
        <f>'ND_Permitted Sources'!M56</f>
        <v>Permitted Tank Losses</v>
      </c>
      <c r="F3288" s="65">
        <f>'ND_Permitted Sources'!N56</f>
        <v>0</v>
      </c>
      <c r="G3288" s="65">
        <f>'ND_Permitted Sources'!O56</f>
        <v>1.4</v>
      </c>
      <c r="H3288" s="65">
        <f>'ND_Permitted Sources'!P56</f>
        <v>0</v>
      </c>
      <c r="I3288" s="65">
        <f>'ND_Permitted Sources'!Q56</f>
        <v>0</v>
      </c>
      <c r="J3288" s="65">
        <f>'ND_Permitted Sources'!R56</f>
        <v>0</v>
      </c>
    </row>
    <row r="3289" spans="1:10" x14ac:dyDescent="0.2">
      <c r="A3289" s="143" t="str">
        <f>'ND_Permitted Sources'!A57</f>
        <v>NDDEQ Permitted Sources</v>
      </c>
      <c r="B3289" t="str">
        <f>'ND_Permitted Sources'!B57</f>
        <v>38</v>
      </c>
      <c r="C3289">
        <f>'ND_Permitted Sources'!C57</f>
        <v>38089</v>
      </c>
      <c r="D3289" s="143">
        <f>'ND_Permitted Sources'!K57</f>
        <v>40400302</v>
      </c>
      <c r="E3289" t="str">
        <f>'ND_Permitted Sources'!M57</f>
        <v>Permitted Tank Losses</v>
      </c>
      <c r="F3289" s="65">
        <f>'ND_Permitted Sources'!N57</f>
        <v>0</v>
      </c>
      <c r="G3289" s="65">
        <f>'ND_Permitted Sources'!O57</f>
        <v>1</v>
      </c>
      <c r="H3289" s="65">
        <f>'ND_Permitted Sources'!P57</f>
        <v>0</v>
      </c>
      <c r="I3289" s="65">
        <f>'ND_Permitted Sources'!Q57</f>
        <v>0</v>
      </c>
      <c r="J3289" s="65">
        <f>'ND_Permitted Sources'!R57</f>
        <v>0</v>
      </c>
    </row>
    <row r="3290" spans="1:10" x14ac:dyDescent="0.2">
      <c r="A3290" s="143" t="str">
        <f>'ND_Permitted Sources'!A58</f>
        <v>NDDEQ Permitted Sources</v>
      </c>
      <c r="B3290" t="str">
        <f>'ND_Permitted Sources'!B58</f>
        <v>38</v>
      </c>
      <c r="C3290">
        <f>'ND_Permitted Sources'!C58</f>
        <v>38007</v>
      </c>
      <c r="D3290" s="143">
        <f>'ND_Permitted Sources'!K58</f>
        <v>40400302</v>
      </c>
      <c r="E3290" t="str">
        <f>'ND_Permitted Sources'!M58</f>
        <v>Permitted Tank Losses</v>
      </c>
      <c r="F3290" s="65">
        <f>'ND_Permitted Sources'!N58</f>
        <v>0</v>
      </c>
      <c r="G3290" s="65">
        <f>'ND_Permitted Sources'!O58</f>
        <v>0.3</v>
      </c>
      <c r="H3290" s="65">
        <f>'ND_Permitted Sources'!P58</f>
        <v>0</v>
      </c>
      <c r="I3290" s="65">
        <f>'ND_Permitted Sources'!Q58</f>
        <v>0</v>
      </c>
      <c r="J3290" s="65">
        <f>'ND_Permitted Sources'!R58</f>
        <v>0</v>
      </c>
    </row>
    <row r="3291" spans="1:10" x14ac:dyDescent="0.2">
      <c r="A3291" s="143" t="str">
        <f>'ND_Permitted Sources'!A59</f>
        <v>NDDEQ Permitted Sources</v>
      </c>
      <c r="B3291" t="str">
        <f>'ND_Permitted Sources'!B59</f>
        <v>38</v>
      </c>
      <c r="C3291">
        <f>'ND_Permitted Sources'!C59</f>
        <v>38007</v>
      </c>
      <c r="D3291" s="143">
        <f>'ND_Permitted Sources'!K59</f>
        <v>40400302</v>
      </c>
      <c r="E3291" t="str">
        <f>'ND_Permitted Sources'!M59</f>
        <v>Permitted Tank Losses</v>
      </c>
      <c r="F3291" s="65">
        <f>'ND_Permitted Sources'!N59</f>
        <v>0</v>
      </c>
      <c r="G3291" s="65">
        <f>'ND_Permitted Sources'!O59</f>
        <v>2.1</v>
      </c>
      <c r="H3291" s="65">
        <f>'ND_Permitted Sources'!P59</f>
        <v>0</v>
      </c>
      <c r="I3291" s="65">
        <f>'ND_Permitted Sources'!Q59</f>
        <v>0</v>
      </c>
      <c r="J3291" s="65">
        <f>'ND_Permitted Sources'!R59</f>
        <v>0</v>
      </c>
    </row>
    <row r="3292" spans="1:10" x14ac:dyDescent="0.2">
      <c r="A3292" s="143" t="str">
        <f>'ND_Permitted Sources'!A60</f>
        <v>NDDEQ Permitted Sources</v>
      </c>
      <c r="B3292" t="str">
        <f>'ND_Permitted Sources'!B60</f>
        <v>38</v>
      </c>
      <c r="C3292">
        <f>'ND_Permitted Sources'!C60</f>
        <v>38061</v>
      </c>
      <c r="D3292" s="143">
        <f>'ND_Permitted Sources'!K60</f>
        <v>40400302</v>
      </c>
      <c r="E3292" t="str">
        <f>'ND_Permitted Sources'!M60</f>
        <v>Permitted Tank Losses</v>
      </c>
      <c r="F3292" s="65">
        <f>'ND_Permitted Sources'!N60</f>
        <v>0</v>
      </c>
      <c r="G3292" s="65">
        <f>'ND_Permitted Sources'!O60</f>
        <v>3</v>
      </c>
      <c r="H3292" s="65">
        <f>'ND_Permitted Sources'!P60</f>
        <v>0</v>
      </c>
      <c r="I3292" s="65">
        <f>'ND_Permitted Sources'!Q60</f>
        <v>0</v>
      </c>
      <c r="J3292" s="65">
        <f>'ND_Permitted Sources'!R60</f>
        <v>0</v>
      </c>
    </row>
    <row r="3293" spans="1:10" x14ac:dyDescent="0.2">
      <c r="A3293" s="143" t="str">
        <f>'ND_Permitted Sources'!A61</f>
        <v>NDDEQ Permitted Sources</v>
      </c>
      <c r="B3293" t="str">
        <f>'ND_Permitted Sources'!B61</f>
        <v>38</v>
      </c>
      <c r="C3293">
        <f>'ND_Permitted Sources'!C61</f>
        <v>38011</v>
      </c>
      <c r="D3293" s="143">
        <f>'ND_Permitted Sources'!K61</f>
        <v>20200202</v>
      </c>
      <c r="E3293" t="str">
        <f>'ND_Permitted Sources'!M61</f>
        <v>Compressor Engines</v>
      </c>
      <c r="F3293" s="65">
        <f>'ND_Permitted Sources'!N61</f>
        <v>39</v>
      </c>
      <c r="G3293" s="65">
        <f>'ND_Permitted Sources'!O61</f>
        <v>48</v>
      </c>
      <c r="H3293" s="65">
        <f>'ND_Permitted Sources'!P61</f>
        <v>92</v>
      </c>
      <c r="I3293" s="65">
        <f>'ND_Permitted Sources'!Q61</f>
        <v>0</v>
      </c>
      <c r="J3293" s="65">
        <f>'ND_Permitted Sources'!R61</f>
        <v>0</v>
      </c>
    </row>
    <row r="3294" spans="1:10" x14ac:dyDescent="0.2">
      <c r="A3294" s="143" t="str">
        <f>'ND_Permitted Sources'!A62</f>
        <v>NDDEQ Permitted Sources</v>
      </c>
      <c r="B3294" t="str">
        <f>'ND_Permitted Sources'!B62</f>
        <v>38</v>
      </c>
      <c r="C3294">
        <f>'ND_Permitted Sources'!C62</f>
        <v>38105</v>
      </c>
      <c r="D3294" s="143">
        <f>'ND_Permitted Sources'!K62</f>
        <v>31000205</v>
      </c>
      <c r="E3294" t="str">
        <f>'ND_Permitted Sources'!M62</f>
        <v>Natural Gas Production, Flares</v>
      </c>
      <c r="F3294" s="65">
        <f>'ND_Permitted Sources'!N62</f>
        <v>0</v>
      </c>
      <c r="G3294" s="65">
        <f>'ND_Permitted Sources'!O62</f>
        <v>0</v>
      </c>
      <c r="H3294" s="65">
        <f>'ND_Permitted Sources'!P62</f>
        <v>0</v>
      </c>
      <c r="I3294" s="65">
        <f>'ND_Permitted Sources'!Q62</f>
        <v>0.4</v>
      </c>
      <c r="J3294" s="65">
        <f>'ND_Permitted Sources'!R62</f>
        <v>0</v>
      </c>
    </row>
    <row r="3295" spans="1:10" x14ac:dyDescent="0.2">
      <c r="A3295" s="143" t="str">
        <f>'ND_Permitted Sources'!A63</f>
        <v>NDDEQ Permitted Sources</v>
      </c>
      <c r="B3295" t="str">
        <f>'ND_Permitted Sources'!B63</f>
        <v>38</v>
      </c>
      <c r="C3295">
        <f>'ND_Permitted Sources'!C63</f>
        <v>38053</v>
      </c>
      <c r="D3295" s="143">
        <f>'ND_Permitted Sources'!K63</f>
        <v>40400302</v>
      </c>
      <c r="E3295" t="str">
        <f>'ND_Permitted Sources'!M63</f>
        <v>Permitted Tank Losses</v>
      </c>
      <c r="F3295" s="65">
        <f>'ND_Permitted Sources'!N63</f>
        <v>0</v>
      </c>
      <c r="G3295" s="65">
        <f>'ND_Permitted Sources'!O63</f>
        <v>16.5</v>
      </c>
      <c r="H3295" s="65">
        <f>'ND_Permitted Sources'!P63</f>
        <v>0</v>
      </c>
      <c r="I3295" s="65">
        <f>'ND_Permitted Sources'!Q63</f>
        <v>0</v>
      </c>
      <c r="J3295" s="65">
        <f>'ND_Permitted Sources'!R63</f>
        <v>0</v>
      </c>
    </row>
    <row r="3296" spans="1:10" x14ac:dyDescent="0.2">
      <c r="A3296" s="143" t="str">
        <f>'ND_Permitted Sources'!A64</f>
        <v>NDDEQ Permitted Sources</v>
      </c>
      <c r="B3296" t="str">
        <f>'ND_Permitted Sources'!B64</f>
        <v>38</v>
      </c>
      <c r="C3296">
        <f>'ND_Permitted Sources'!C64</f>
        <v>38105</v>
      </c>
      <c r="D3296" s="143">
        <f>'ND_Permitted Sources'!K64</f>
        <v>40400302</v>
      </c>
      <c r="E3296" t="str">
        <f>'ND_Permitted Sources'!M64</f>
        <v>Permitted Tank Losses</v>
      </c>
      <c r="F3296" s="65">
        <f>'ND_Permitted Sources'!N64</f>
        <v>0</v>
      </c>
      <c r="G3296" s="65">
        <f>'ND_Permitted Sources'!O64</f>
        <v>30.9</v>
      </c>
      <c r="H3296" s="65">
        <f>'ND_Permitted Sources'!P64</f>
        <v>0</v>
      </c>
      <c r="I3296" s="65">
        <f>'ND_Permitted Sources'!Q64</f>
        <v>0</v>
      </c>
      <c r="J3296" s="65">
        <f>'ND_Permitted Sources'!R64</f>
        <v>0</v>
      </c>
    </row>
    <row r="3297" spans="1:10" x14ac:dyDescent="0.2">
      <c r="A3297" s="143" t="str">
        <f>'ND_Permitted Sources'!A65</f>
        <v>NDDEQ Permitted Sources</v>
      </c>
      <c r="B3297" t="str">
        <f>'ND_Permitted Sources'!B65</f>
        <v>38</v>
      </c>
      <c r="C3297">
        <f>'ND_Permitted Sources'!C65</f>
        <v>38101</v>
      </c>
      <c r="D3297" s="143">
        <f>'ND_Permitted Sources'!K65</f>
        <v>40400302</v>
      </c>
      <c r="E3297" t="str">
        <f>'ND_Permitted Sources'!M65</f>
        <v>Permitted Tank Losses</v>
      </c>
      <c r="F3297" s="65">
        <f>'ND_Permitted Sources'!N65</f>
        <v>0</v>
      </c>
      <c r="G3297" s="65">
        <f>'ND_Permitted Sources'!O65</f>
        <v>0</v>
      </c>
      <c r="H3297" s="65">
        <f>'ND_Permitted Sources'!P65</f>
        <v>0</v>
      </c>
      <c r="I3297" s="65">
        <f>'ND_Permitted Sources'!Q65</f>
        <v>0</v>
      </c>
      <c r="J3297" s="65">
        <f>'ND_Permitted Sources'!R65</f>
        <v>0</v>
      </c>
    </row>
    <row r="3298" spans="1:10" x14ac:dyDescent="0.2">
      <c r="A3298" s="143" t="str">
        <f>'ND_Permitted Sources'!A66</f>
        <v>NDDEQ Permitted Sources</v>
      </c>
      <c r="B3298" t="str">
        <f>'ND_Permitted Sources'!B66</f>
        <v>38</v>
      </c>
      <c r="C3298">
        <f>'ND_Permitted Sources'!C66</f>
        <v>38075</v>
      </c>
      <c r="D3298" s="143">
        <f>'ND_Permitted Sources'!K66</f>
        <v>40400302</v>
      </c>
      <c r="E3298" t="str">
        <f>'ND_Permitted Sources'!M66</f>
        <v>Permitted Tank Losses</v>
      </c>
      <c r="F3298" s="65">
        <f>'ND_Permitted Sources'!N66</f>
        <v>0</v>
      </c>
      <c r="G3298" s="65">
        <f>'ND_Permitted Sources'!O66</f>
        <v>1.3</v>
      </c>
      <c r="H3298" s="65">
        <f>'ND_Permitted Sources'!P66</f>
        <v>0</v>
      </c>
      <c r="I3298" s="65">
        <f>'ND_Permitted Sources'!Q66</f>
        <v>0</v>
      </c>
      <c r="J3298" s="65">
        <f>'ND_Permitted Sources'!R66</f>
        <v>0</v>
      </c>
    </row>
    <row r="3299" spans="1:10" x14ac:dyDescent="0.2">
      <c r="A3299" s="143" t="str">
        <f>'ND_Permitted Sources'!A67</f>
        <v>NDDEQ Permitted Sources</v>
      </c>
      <c r="B3299" t="str">
        <f>'ND_Permitted Sources'!B67</f>
        <v>38</v>
      </c>
      <c r="C3299">
        <f>'ND_Permitted Sources'!C67</f>
        <v>38105</v>
      </c>
      <c r="D3299" s="143">
        <f>'ND_Permitted Sources'!K67</f>
        <v>40400302</v>
      </c>
      <c r="E3299" t="str">
        <f>'ND_Permitted Sources'!M67</f>
        <v>Permitted Tank Losses</v>
      </c>
      <c r="F3299" s="65">
        <f>'ND_Permitted Sources'!N67</f>
        <v>0</v>
      </c>
      <c r="G3299" s="65">
        <f>'ND_Permitted Sources'!O67</f>
        <v>7.9</v>
      </c>
      <c r="H3299" s="65">
        <f>'ND_Permitted Sources'!P67</f>
        <v>0</v>
      </c>
      <c r="I3299" s="65">
        <f>'ND_Permitted Sources'!Q67</f>
        <v>0</v>
      </c>
      <c r="J3299" s="65">
        <f>'ND_Permitted Sources'!R67</f>
        <v>0</v>
      </c>
    </row>
    <row r="3300" spans="1:10" x14ac:dyDescent="0.2">
      <c r="A3300" s="143" t="str">
        <f>'ND_Permitted Sources'!A68</f>
        <v>NDDEQ Permitted Sources</v>
      </c>
      <c r="B3300" t="str">
        <f>'ND_Permitted Sources'!B68</f>
        <v>38</v>
      </c>
      <c r="C3300">
        <f>'ND_Permitted Sources'!C68</f>
        <v>38101</v>
      </c>
      <c r="D3300" s="143">
        <f>'ND_Permitted Sources'!K68</f>
        <v>40400302</v>
      </c>
      <c r="E3300" t="str">
        <f>'ND_Permitted Sources'!M68</f>
        <v>Permitted Tank Losses</v>
      </c>
      <c r="F3300" s="65">
        <f>'ND_Permitted Sources'!N68</f>
        <v>0</v>
      </c>
      <c r="G3300" s="65">
        <f>'ND_Permitted Sources'!O68</f>
        <v>15.4</v>
      </c>
      <c r="H3300" s="65">
        <f>'ND_Permitted Sources'!P68</f>
        <v>0</v>
      </c>
      <c r="I3300" s="65">
        <f>'ND_Permitted Sources'!Q68</f>
        <v>0</v>
      </c>
      <c r="J3300" s="65">
        <f>'ND_Permitted Sources'!R68</f>
        <v>0</v>
      </c>
    </row>
    <row r="3301" spans="1:10" x14ac:dyDescent="0.2">
      <c r="A3301" s="143" t="str">
        <f>'ND_Permitted Sources'!A69</f>
        <v>NDDEQ Permitted Sources</v>
      </c>
      <c r="B3301" t="str">
        <f>'ND_Permitted Sources'!B69</f>
        <v>38</v>
      </c>
      <c r="C3301">
        <f>'ND_Permitted Sources'!C69</f>
        <v>38061</v>
      </c>
      <c r="D3301" s="143">
        <f>'ND_Permitted Sources'!K69</f>
        <v>40400302</v>
      </c>
      <c r="E3301" t="str">
        <f>'ND_Permitted Sources'!M69</f>
        <v>Permitted Tank Losses</v>
      </c>
      <c r="F3301" s="65">
        <f>'ND_Permitted Sources'!N69</f>
        <v>0</v>
      </c>
      <c r="G3301" s="65">
        <f>'ND_Permitted Sources'!O69</f>
        <v>13.2</v>
      </c>
      <c r="H3301" s="65">
        <f>'ND_Permitted Sources'!P69</f>
        <v>0</v>
      </c>
      <c r="I3301" s="65">
        <f>'ND_Permitted Sources'!Q69</f>
        <v>0</v>
      </c>
      <c r="J3301" s="65">
        <f>'ND_Permitted Sources'!R69</f>
        <v>0</v>
      </c>
    </row>
    <row r="3302" spans="1:10" x14ac:dyDescent="0.2">
      <c r="A3302" s="143" t="str">
        <f>'ND_Permitted Sources'!A70</f>
        <v>NDDEQ Permitted Sources</v>
      </c>
      <c r="B3302" t="str">
        <f>'ND_Permitted Sources'!B70</f>
        <v>38</v>
      </c>
      <c r="C3302">
        <f>'ND_Permitted Sources'!C70</f>
        <v>38053</v>
      </c>
      <c r="D3302" s="143">
        <f>'ND_Permitted Sources'!K70</f>
        <v>40400302</v>
      </c>
      <c r="E3302" t="str">
        <f>'ND_Permitted Sources'!M70</f>
        <v>Permitted Tank Losses</v>
      </c>
      <c r="F3302" s="65">
        <f>'ND_Permitted Sources'!N70</f>
        <v>0</v>
      </c>
      <c r="G3302" s="65">
        <f>'ND_Permitted Sources'!O70</f>
        <v>17.399999999999999</v>
      </c>
      <c r="H3302" s="65">
        <f>'ND_Permitted Sources'!P70</f>
        <v>0</v>
      </c>
      <c r="I3302" s="65">
        <f>'ND_Permitted Sources'!Q70</f>
        <v>0</v>
      </c>
      <c r="J3302" s="65">
        <f>'ND_Permitted Sources'!R70</f>
        <v>0</v>
      </c>
    </row>
    <row r="3303" spans="1:10" x14ac:dyDescent="0.2">
      <c r="A3303" s="143" t="str">
        <f>'ND_Permitted Sources'!A71</f>
        <v>NDDEQ Permitted Sources</v>
      </c>
      <c r="B3303" t="str">
        <f>'ND_Permitted Sources'!B71</f>
        <v>38</v>
      </c>
      <c r="C3303">
        <f>'ND_Permitted Sources'!C71</f>
        <v>38053</v>
      </c>
      <c r="D3303" s="143">
        <f>'ND_Permitted Sources'!K71</f>
        <v>31000205</v>
      </c>
      <c r="E3303" t="str">
        <f>'ND_Permitted Sources'!M71</f>
        <v>Natural Gas Production, Flares</v>
      </c>
      <c r="F3303" s="65">
        <f>'ND_Permitted Sources'!N71</f>
        <v>0</v>
      </c>
      <c r="G3303" s="65">
        <f>'ND_Permitted Sources'!O71</f>
        <v>0</v>
      </c>
      <c r="H3303" s="65">
        <f>'ND_Permitted Sources'!P71</f>
        <v>0</v>
      </c>
      <c r="I3303" s="65">
        <f>'ND_Permitted Sources'!Q71</f>
        <v>66.599999999999994</v>
      </c>
      <c r="J3303" s="65">
        <f>'ND_Permitted Sources'!R71</f>
        <v>0</v>
      </c>
    </row>
    <row r="3304" spans="1:10" x14ac:dyDescent="0.2">
      <c r="A3304" s="143" t="str">
        <f>'ND_Permitted Sources'!A72</f>
        <v>NDDEQ Permitted Sources</v>
      </c>
      <c r="B3304" t="str">
        <f>'ND_Permitted Sources'!B72</f>
        <v>38</v>
      </c>
      <c r="C3304">
        <f>'ND_Permitted Sources'!C72</f>
        <v>38053</v>
      </c>
      <c r="D3304" s="143">
        <f>'ND_Permitted Sources'!K72</f>
        <v>20200202</v>
      </c>
      <c r="E3304" t="str">
        <f>'ND_Permitted Sources'!M72</f>
        <v>Compressor Engines</v>
      </c>
      <c r="F3304" s="65">
        <f>'ND_Permitted Sources'!N72</f>
        <v>2.4</v>
      </c>
      <c r="G3304" s="65">
        <f>'ND_Permitted Sources'!O72</f>
        <v>2</v>
      </c>
      <c r="H3304" s="65">
        <f>'ND_Permitted Sources'!P72</f>
        <v>10.5</v>
      </c>
      <c r="I3304" s="65">
        <f>'ND_Permitted Sources'!Q72</f>
        <v>0</v>
      </c>
      <c r="J3304" s="65">
        <f>'ND_Permitted Sources'!R72</f>
        <v>0</v>
      </c>
    </row>
    <row r="3305" spans="1:10" x14ac:dyDescent="0.2">
      <c r="A3305" s="143" t="str">
        <f>'ND_Permitted Sources'!A73</f>
        <v>NDDEQ Permitted Sources</v>
      </c>
      <c r="B3305" t="str">
        <f>'ND_Permitted Sources'!B73</f>
        <v>38</v>
      </c>
      <c r="C3305">
        <f>'ND_Permitted Sources'!C73</f>
        <v>38053</v>
      </c>
      <c r="D3305" s="143">
        <f>'ND_Permitted Sources'!K73</f>
        <v>31000205</v>
      </c>
      <c r="E3305" t="str">
        <f>'ND_Permitted Sources'!M73</f>
        <v>Natural Gas Production, Flares</v>
      </c>
      <c r="F3305" s="65">
        <f>'ND_Permitted Sources'!N73</f>
        <v>0</v>
      </c>
      <c r="G3305" s="65">
        <f>'ND_Permitted Sources'!O73</f>
        <v>0</v>
      </c>
      <c r="H3305" s="65">
        <f>'ND_Permitted Sources'!P73</f>
        <v>0</v>
      </c>
      <c r="I3305" s="65">
        <f>'ND_Permitted Sources'!Q73</f>
        <v>64.900000000000006</v>
      </c>
      <c r="J3305" s="65">
        <f>'ND_Permitted Sources'!R73</f>
        <v>0</v>
      </c>
    </row>
    <row r="3306" spans="1:10" x14ac:dyDescent="0.2">
      <c r="A3306" s="143" t="str">
        <f>'ND_Permitted Sources'!A74</f>
        <v>NDDEQ Permitted Sources</v>
      </c>
      <c r="B3306" t="str">
        <f>'ND_Permitted Sources'!B74</f>
        <v>38</v>
      </c>
      <c r="C3306">
        <f>'ND_Permitted Sources'!C74</f>
        <v>38053</v>
      </c>
      <c r="D3306" s="143">
        <f>'ND_Permitted Sources'!K74</f>
        <v>20200202</v>
      </c>
      <c r="E3306" t="str">
        <f>'ND_Permitted Sources'!M74</f>
        <v>Compressor Engines</v>
      </c>
      <c r="F3306" s="65">
        <f>'ND_Permitted Sources'!N74</f>
        <v>3.9</v>
      </c>
      <c r="G3306" s="65">
        <f>'ND_Permitted Sources'!O74</f>
        <v>1.6</v>
      </c>
      <c r="H3306" s="65">
        <f>'ND_Permitted Sources'!P74</f>
        <v>6.9</v>
      </c>
      <c r="I3306" s="65">
        <f>'ND_Permitted Sources'!Q74</f>
        <v>0</v>
      </c>
      <c r="J3306" s="65">
        <f>'ND_Permitted Sources'!R74</f>
        <v>0</v>
      </c>
    </row>
    <row r="3307" spans="1:10" x14ac:dyDescent="0.2">
      <c r="A3307" s="143" t="str">
        <f>'ND_Permitted Sources'!A75</f>
        <v>NDDEQ Permitted Sources</v>
      </c>
      <c r="B3307" t="str">
        <f>'ND_Permitted Sources'!B75</f>
        <v>38</v>
      </c>
      <c r="C3307">
        <f>'ND_Permitted Sources'!C75</f>
        <v>38053</v>
      </c>
      <c r="D3307" s="143">
        <f>'ND_Permitted Sources'!K75</f>
        <v>31000205</v>
      </c>
      <c r="E3307" t="str">
        <f>'ND_Permitted Sources'!M75</f>
        <v>Natural Gas Production, Flares</v>
      </c>
      <c r="F3307" s="65">
        <f>'ND_Permitted Sources'!N75</f>
        <v>0</v>
      </c>
      <c r="G3307" s="65">
        <f>'ND_Permitted Sources'!O75</f>
        <v>0</v>
      </c>
      <c r="H3307" s="65">
        <f>'ND_Permitted Sources'!P75</f>
        <v>0</v>
      </c>
      <c r="I3307" s="65">
        <f>'ND_Permitted Sources'!Q75</f>
        <v>48.3</v>
      </c>
      <c r="J3307" s="65">
        <f>'ND_Permitted Sources'!R75</f>
        <v>0</v>
      </c>
    </row>
    <row r="3308" spans="1:10" x14ac:dyDescent="0.2">
      <c r="A3308" s="143" t="str">
        <f>'ND_Permitted Sources'!A76</f>
        <v>NDDEQ Permitted Sources</v>
      </c>
      <c r="B3308" t="str">
        <f>'ND_Permitted Sources'!B76</f>
        <v>38</v>
      </c>
      <c r="C3308">
        <f>'ND_Permitted Sources'!C76</f>
        <v>38053</v>
      </c>
      <c r="D3308" s="143">
        <f>'ND_Permitted Sources'!K76</f>
        <v>20200202</v>
      </c>
      <c r="E3308" t="str">
        <f>'ND_Permitted Sources'!M76</f>
        <v>Compressor Engines</v>
      </c>
      <c r="F3308" s="65">
        <f>'ND_Permitted Sources'!N76</f>
        <v>4.5999999999999996</v>
      </c>
      <c r="G3308" s="65">
        <f>'ND_Permitted Sources'!O76</f>
        <v>5.5</v>
      </c>
      <c r="H3308" s="65">
        <f>'ND_Permitted Sources'!P76</f>
        <v>6.8</v>
      </c>
      <c r="I3308" s="65">
        <f>'ND_Permitted Sources'!Q76</f>
        <v>0</v>
      </c>
      <c r="J3308" s="65">
        <f>'ND_Permitted Sources'!R76</f>
        <v>0</v>
      </c>
    </row>
    <row r="3309" spans="1:10" x14ac:dyDescent="0.2">
      <c r="A3309" s="143" t="str">
        <f>'ND_Permitted Sources'!A77</f>
        <v>NDDEQ Permitted Sources</v>
      </c>
      <c r="B3309" t="str">
        <f>'ND_Permitted Sources'!B77</f>
        <v>38</v>
      </c>
      <c r="C3309">
        <f>'ND_Permitted Sources'!C77</f>
        <v>38053</v>
      </c>
      <c r="D3309" s="143">
        <f>'ND_Permitted Sources'!K77</f>
        <v>20200202</v>
      </c>
      <c r="E3309" t="str">
        <f>'ND_Permitted Sources'!M77</f>
        <v>Compressor Engines</v>
      </c>
      <c r="F3309" s="65">
        <f>'ND_Permitted Sources'!N77</f>
        <v>43.4</v>
      </c>
      <c r="G3309" s="65">
        <f>'ND_Permitted Sources'!O77</f>
        <v>2.2000000000000002</v>
      </c>
      <c r="H3309" s="65">
        <f>'ND_Permitted Sources'!P77</f>
        <v>12.5</v>
      </c>
      <c r="I3309" s="65">
        <f>'ND_Permitted Sources'!Q77</f>
        <v>0</v>
      </c>
      <c r="J3309" s="65">
        <f>'ND_Permitted Sources'!R77</f>
        <v>0</v>
      </c>
    </row>
    <row r="3310" spans="1:10" x14ac:dyDescent="0.2">
      <c r="A3310" s="143" t="str">
        <f>'ND_Permitted Sources'!A78</f>
        <v>NDDEQ Permitted Sources</v>
      </c>
      <c r="B3310" t="str">
        <f>'ND_Permitted Sources'!B78</f>
        <v>38</v>
      </c>
      <c r="C3310">
        <f>'ND_Permitted Sources'!C78</f>
        <v>38013</v>
      </c>
      <c r="D3310" s="143">
        <f>'ND_Permitted Sources'!K78</f>
        <v>31000205</v>
      </c>
      <c r="E3310" t="str">
        <f>'ND_Permitted Sources'!M78</f>
        <v>Natural Gas Production, Flares</v>
      </c>
      <c r="F3310" s="65">
        <f>'ND_Permitted Sources'!N78</f>
        <v>0</v>
      </c>
      <c r="G3310" s="65">
        <f>'ND_Permitted Sources'!O78</f>
        <v>0</v>
      </c>
      <c r="H3310" s="65">
        <f>'ND_Permitted Sources'!P78</f>
        <v>0</v>
      </c>
      <c r="I3310" s="65">
        <f>'ND_Permitted Sources'!Q78</f>
        <v>15.6</v>
      </c>
      <c r="J3310" s="65">
        <f>'ND_Permitted Sources'!R78</f>
        <v>0</v>
      </c>
    </row>
    <row r="3311" spans="1:10" x14ac:dyDescent="0.2">
      <c r="A3311" s="143" t="str">
        <f>'ND_Permitted Sources'!A79</f>
        <v>NDDEQ Permitted Sources</v>
      </c>
      <c r="B3311" t="str">
        <f>'ND_Permitted Sources'!B79</f>
        <v>38</v>
      </c>
      <c r="C3311">
        <f>'ND_Permitted Sources'!C79</f>
        <v>38013</v>
      </c>
      <c r="D3311" s="143">
        <f>'ND_Permitted Sources'!K79</f>
        <v>20200202</v>
      </c>
      <c r="E3311" t="str">
        <f>'ND_Permitted Sources'!M79</f>
        <v>Compressor Engines</v>
      </c>
      <c r="F3311" s="65">
        <f>'ND_Permitted Sources'!N79</f>
        <v>8.1999999999999993</v>
      </c>
      <c r="G3311" s="65">
        <f>'ND_Permitted Sources'!O79</f>
        <v>0</v>
      </c>
      <c r="H3311" s="65">
        <f>'ND_Permitted Sources'!P79</f>
        <v>2.1</v>
      </c>
      <c r="I3311" s="65">
        <f>'ND_Permitted Sources'!Q79</f>
        <v>0</v>
      </c>
      <c r="J3311" s="65">
        <f>'ND_Permitted Sources'!R79</f>
        <v>0</v>
      </c>
    </row>
    <row r="3312" spans="1:10" x14ac:dyDescent="0.2">
      <c r="A3312" s="143" t="str">
        <f>'ND_Permitted Sources'!A80</f>
        <v>NDDEQ Permitted Sources</v>
      </c>
      <c r="B3312" t="str">
        <f>'ND_Permitted Sources'!B80</f>
        <v>38</v>
      </c>
      <c r="C3312">
        <f>'ND_Permitted Sources'!C80</f>
        <v>38053</v>
      </c>
      <c r="D3312" s="143">
        <f>'ND_Permitted Sources'!K80</f>
        <v>31000205</v>
      </c>
      <c r="E3312" t="str">
        <f>'ND_Permitted Sources'!M80</f>
        <v>Natural Gas Production, Flares</v>
      </c>
      <c r="F3312" s="65">
        <f>'ND_Permitted Sources'!N80</f>
        <v>0</v>
      </c>
      <c r="G3312" s="65">
        <f>'ND_Permitted Sources'!O80</f>
        <v>0</v>
      </c>
      <c r="H3312" s="65">
        <f>'ND_Permitted Sources'!P80</f>
        <v>0</v>
      </c>
      <c r="I3312" s="65">
        <f>'ND_Permitted Sources'!Q80</f>
        <v>2.1</v>
      </c>
      <c r="J3312" s="65">
        <f>'ND_Permitted Sources'!R80</f>
        <v>0</v>
      </c>
    </row>
    <row r="3313" spans="1:10" x14ac:dyDescent="0.2">
      <c r="A3313" s="143" t="str">
        <f>'ND_Permitted Sources'!A81</f>
        <v>NDDEQ Permitted Sources</v>
      </c>
      <c r="B3313" t="str">
        <f>'ND_Permitted Sources'!B81</f>
        <v>38</v>
      </c>
      <c r="C3313">
        <f>'ND_Permitted Sources'!C81</f>
        <v>38053</v>
      </c>
      <c r="D3313" s="143">
        <f>'ND_Permitted Sources'!K81</f>
        <v>20200202</v>
      </c>
      <c r="E3313" t="str">
        <f>'ND_Permitted Sources'!M81</f>
        <v>Compressor Engines</v>
      </c>
      <c r="F3313" s="65">
        <f>'ND_Permitted Sources'!N81</f>
        <v>0.4</v>
      </c>
      <c r="G3313" s="65">
        <f>'ND_Permitted Sources'!O81</f>
        <v>0</v>
      </c>
      <c r="H3313" s="65">
        <f>'ND_Permitted Sources'!P81</f>
        <v>1.3</v>
      </c>
      <c r="I3313" s="65">
        <f>'ND_Permitted Sources'!Q81</f>
        <v>0</v>
      </c>
      <c r="J3313" s="65">
        <f>'ND_Permitted Sources'!R81</f>
        <v>0</v>
      </c>
    </row>
    <row r="3314" spans="1:10" x14ac:dyDescent="0.2">
      <c r="A3314" s="143" t="str">
        <f>'ND_Permitted Sources'!A82</f>
        <v>NDDEQ Permitted Sources</v>
      </c>
      <c r="B3314" t="str">
        <f>'ND_Permitted Sources'!B82</f>
        <v>38</v>
      </c>
      <c r="C3314">
        <f>'ND_Permitted Sources'!C82</f>
        <v>38105</v>
      </c>
      <c r="D3314" s="143">
        <f>'ND_Permitted Sources'!K82</f>
        <v>20200202</v>
      </c>
      <c r="E3314" t="str">
        <f>'ND_Permitted Sources'!M82</f>
        <v>Compressor Engines</v>
      </c>
      <c r="F3314" s="65">
        <f>'ND_Permitted Sources'!N82</f>
        <v>4.5</v>
      </c>
      <c r="G3314" s="65">
        <f>'ND_Permitted Sources'!O82</f>
        <v>13.6</v>
      </c>
      <c r="H3314" s="65">
        <f>'ND_Permitted Sources'!P82</f>
        <v>17.3</v>
      </c>
      <c r="I3314" s="65">
        <f>'ND_Permitted Sources'!Q82</f>
        <v>0</v>
      </c>
      <c r="J3314" s="65">
        <f>'ND_Permitted Sources'!R82</f>
        <v>0</v>
      </c>
    </row>
    <row r="3315" spans="1:10" x14ac:dyDescent="0.2">
      <c r="A3315" s="143" t="str">
        <f>'ND_Permitted Sources'!A83</f>
        <v>NDDEQ Permitted Sources</v>
      </c>
      <c r="B3315" t="str">
        <f>'ND_Permitted Sources'!B83</f>
        <v>38</v>
      </c>
      <c r="C3315">
        <f>'ND_Permitted Sources'!C83</f>
        <v>38105</v>
      </c>
      <c r="D3315" s="143">
        <f>'ND_Permitted Sources'!K83</f>
        <v>31000205</v>
      </c>
      <c r="E3315" t="str">
        <f>'ND_Permitted Sources'!M83</f>
        <v>Natural Gas Production, Flares</v>
      </c>
      <c r="F3315" s="65">
        <f>'ND_Permitted Sources'!N83</f>
        <v>0</v>
      </c>
      <c r="G3315" s="65">
        <f>'ND_Permitted Sources'!O83</f>
        <v>0</v>
      </c>
      <c r="H3315" s="65">
        <f>'ND_Permitted Sources'!P83</f>
        <v>0</v>
      </c>
      <c r="I3315" s="65">
        <f>'ND_Permitted Sources'!Q83</f>
        <v>11</v>
      </c>
      <c r="J3315" s="65">
        <f>'ND_Permitted Sources'!R83</f>
        <v>0</v>
      </c>
    </row>
    <row r="3316" spans="1:10" x14ac:dyDescent="0.2">
      <c r="A3316" s="143" t="str">
        <f>'ND_Permitted Sources'!A84</f>
        <v>NDDEQ Permitted Sources</v>
      </c>
      <c r="B3316" t="str">
        <f>'ND_Permitted Sources'!B84</f>
        <v>38</v>
      </c>
      <c r="C3316">
        <f>'ND_Permitted Sources'!C84</f>
        <v>38105</v>
      </c>
      <c r="D3316" s="143">
        <f>'ND_Permitted Sources'!K84</f>
        <v>20200202</v>
      </c>
      <c r="E3316" t="str">
        <f>'ND_Permitted Sources'!M84</f>
        <v>Compressor Engines</v>
      </c>
      <c r="F3316" s="65">
        <f>'ND_Permitted Sources'!N84</f>
        <v>2.6</v>
      </c>
      <c r="G3316" s="65">
        <f>'ND_Permitted Sources'!O84</f>
        <v>23.5</v>
      </c>
      <c r="H3316" s="65">
        <f>'ND_Permitted Sources'!P84</f>
        <v>1.7</v>
      </c>
      <c r="I3316" s="65">
        <f>'ND_Permitted Sources'!Q84</f>
        <v>0</v>
      </c>
      <c r="J3316" s="65">
        <f>'ND_Permitted Sources'!R84</f>
        <v>0</v>
      </c>
    </row>
    <row r="3317" spans="1:10" x14ac:dyDescent="0.2">
      <c r="A3317" s="143" t="str">
        <f>'ND_Permitted Sources'!A85</f>
        <v>NDDEQ Permitted Sources</v>
      </c>
      <c r="B3317" t="str">
        <f>'ND_Permitted Sources'!B85</f>
        <v>38</v>
      </c>
      <c r="C3317">
        <f>'ND_Permitted Sources'!C85</f>
        <v>38105</v>
      </c>
      <c r="D3317" s="143">
        <f>'ND_Permitted Sources'!K85</f>
        <v>31000205</v>
      </c>
      <c r="E3317" t="str">
        <f>'ND_Permitted Sources'!M85</f>
        <v>Natural Gas Production, Flares</v>
      </c>
      <c r="F3317" s="65">
        <f>'ND_Permitted Sources'!N85</f>
        <v>0</v>
      </c>
      <c r="G3317" s="65">
        <f>'ND_Permitted Sources'!O85</f>
        <v>0</v>
      </c>
      <c r="H3317" s="65">
        <f>'ND_Permitted Sources'!P85</f>
        <v>0</v>
      </c>
      <c r="I3317" s="65">
        <f>'ND_Permitted Sources'!Q85</f>
        <v>2.8</v>
      </c>
      <c r="J3317" s="65">
        <f>'ND_Permitted Sources'!R85</f>
        <v>0</v>
      </c>
    </row>
    <row r="3318" spans="1:10" x14ac:dyDescent="0.2">
      <c r="A3318" s="143" t="str">
        <f>'ND_Permitted Sources'!A86</f>
        <v>NDDEQ Permitted Sources</v>
      </c>
      <c r="B3318" t="str">
        <f>'ND_Permitted Sources'!B86</f>
        <v>38</v>
      </c>
      <c r="C3318">
        <f>'ND_Permitted Sources'!C86</f>
        <v>38105</v>
      </c>
      <c r="D3318" s="143">
        <f>'ND_Permitted Sources'!K86</f>
        <v>20200202</v>
      </c>
      <c r="E3318" t="str">
        <f>'ND_Permitted Sources'!M86</f>
        <v>Compressor Engines</v>
      </c>
      <c r="F3318" s="65">
        <f>'ND_Permitted Sources'!N86</f>
        <v>864.8</v>
      </c>
      <c r="G3318" s="65">
        <f>'ND_Permitted Sources'!O86</f>
        <v>1.2</v>
      </c>
      <c r="H3318" s="65">
        <f>'ND_Permitted Sources'!P86</f>
        <v>149.69999999999999</v>
      </c>
      <c r="I3318" s="65">
        <f>'ND_Permitted Sources'!Q86</f>
        <v>0</v>
      </c>
      <c r="J3318" s="65">
        <f>'ND_Permitted Sources'!R86</f>
        <v>17.8</v>
      </c>
    </row>
    <row r="3319" spans="1:10" x14ac:dyDescent="0.2">
      <c r="A3319" s="143" t="str">
        <f>'ND_Permitted Sources'!A87</f>
        <v>NDDEQ Permitted Sources</v>
      </c>
      <c r="B3319" t="str">
        <f>'ND_Permitted Sources'!B87</f>
        <v>38</v>
      </c>
      <c r="C3319">
        <f>'ND_Permitted Sources'!C87</f>
        <v>38105</v>
      </c>
      <c r="D3319" s="143">
        <f>'ND_Permitted Sources'!K87</f>
        <v>31000404</v>
      </c>
      <c r="E3319" t="str">
        <f>'ND_Permitted Sources'!M87</f>
        <v>Process Heaters</v>
      </c>
      <c r="F3319" s="65">
        <f>'ND_Permitted Sources'!N87</f>
        <v>16.8</v>
      </c>
      <c r="G3319" s="65">
        <f>'ND_Permitted Sources'!O87</f>
        <v>0.6</v>
      </c>
      <c r="H3319" s="65">
        <f>'ND_Permitted Sources'!P87</f>
        <v>6</v>
      </c>
      <c r="I3319" s="65">
        <f>'ND_Permitted Sources'!Q87</f>
        <v>0</v>
      </c>
      <c r="J3319" s="65">
        <f>'ND_Permitted Sources'!R87</f>
        <v>0</v>
      </c>
    </row>
    <row r="3320" spans="1:10" x14ac:dyDescent="0.2">
      <c r="A3320" s="143" t="str">
        <f>'ND_Permitted Sources'!A88</f>
        <v>NDDEQ Permitted Sources</v>
      </c>
      <c r="B3320" t="str">
        <f>'ND_Permitted Sources'!B88</f>
        <v>38</v>
      </c>
      <c r="C3320">
        <f>'ND_Permitted Sources'!C88</f>
        <v>38105</v>
      </c>
      <c r="D3320" s="143">
        <f>'ND_Permitted Sources'!K88</f>
        <v>40400302</v>
      </c>
      <c r="E3320" t="str">
        <f>'ND_Permitted Sources'!M88</f>
        <v>Permitted Tank Losses</v>
      </c>
      <c r="F3320" s="65">
        <f>'ND_Permitted Sources'!N88</f>
        <v>0</v>
      </c>
      <c r="G3320" s="65">
        <f>'ND_Permitted Sources'!O88</f>
        <v>5</v>
      </c>
      <c r="H3320" s="65">
        <f>'ND_Permitted Sources'!P88</f>
        <v>0</v>
      </c>
      <c r="I3320" s="65">
        <f>'ND_Permitted Sources'!Q88</f>
        <v>0</v>
      </c>
      <c r="J3320" s="65">
        <f>'ND_Permitted Sources'!R88</f>
        <v>0</v>
      </c>
    </row>
    <row r="3321" spans="1:10" x14ac:dyDescent="0.2">
      <c r="A3321" s="143" t="str">
        <f>'ND_Permitted Sources'!A89</f>
        <v>NDDEQ Permitted Sources</v>
      </c>
      <c r="B3321" t="str">
        <f>'ND_Permitted Sources'!B89</f>
        <v>38</v>
      </c>
      <c r="C3321">
        <f>'ND_Permitted Sources'!C89</f>
        <v>38105</v>
      </c>
      <c r="D3321" s="143">
        <f>'ND_Permitted Sources'!K89</f>
        <v>31000404</v>
      </c>
      <c r="E3321" t="str">
        <f>'ND_Permitted Sources'!M89</f>
        <v>Process Heaters</v>
      </c>
      <c r="F3321" s="65">
        <f>'ND_Permitted Sources'!N89</f>
        <v>42.6</v>
      </c>
      <c r="G3321" s="65">
        <f>'ND_Permitted Sources'!O89</f>
        <v>0.9</v>
      </c>
      <c r="H3321" s="65">
        <f>'ND_Permitted Sources'!P89</f>
        <v>11.1</v>
      </c>
      <c r="I3321" s="65">
        <f>'ND_Permitted Sources'!Q89</f>
        <v>0</v>
      </c>
      <c r="J3321" s="65">
        <f>'ND_Permitted Sources'!R89</f>
        <v>0</v>
      </c>
    </row>
    <row r="3322" spans="1:10" x14ac:dyDescent="0.2">
      <c r="A3322" s="143" t="str">
        <f>'ND_Permitted Sources'!A90</f>
        <v>NDDEQ Permitted Sources</v>
      </c>
      <c r="B3322" t="str">
        <f>'ND_Permitted Sources'!B90</f>
        <v>38</v>
      </c>
      <c r="C3322">
        <f>'ND_Permitted Sources'!C90</f>
        <v>38105</v>
      </c>
      <c r="D3322" s="143">
        <f>'ND_Permitted Sources'!K90</f>
        <v>31000404</v>
      </c>
      <c r="E3322" t="str">
        <f>'ND_Permitted Sources'!M90</f>
        <v>Process Heaters</v>
      </c>
      <c r="F3322" s="65">
        <f>'ND_Permitted Sources'!N90</f>
        <v>3.1</v>
      </c>
      <c r="G3322" s="65">
        <f>'ND_Permitted Sources'!O90</f>
        <v>0.1</v>
      </c>
      <c r="H3322" s="65">
        <f>'ND_Permitted Sources'!P90</f>
        <v>0.9</v>
      </c>
      <c r="I3322" s="65">
        <f>'ND_Permitted Sources'!Q90</f>
        <v>0</v>
      </c>
      <c r="J3322" s="65">
        <f>'ND_Permitted Sources'!R90</f>
        <v>0</v>
      </c>
    </row>
    <row r="3323" spans="1:10" x14ac:dyDescent="0.2">
      <c r="A3323" s="143" t="str">
        <f>'ND_Permitted Sources'!A91</f>
        <v>NDDEQ Permitted Sources</v>
      </c>
      <c r="B3323" t="str">
        <f>'ND_Permitted Sources'!B91</f>
        <v>38</v>
      </c>
      <c r="C3323">
        <f>'ND_Permitted Sources'!C91</f>
        <v>38105</v>
      </c>
      <c r="D3323" s="143">
        <f>'ND_Permitted Sources'!K91</f>
        <v>31000205</v>
      </c>
      <c r="E3323" t="str">
        <f>'ND_Permitted Sources'!M91</f>
        <v>Natural Gas Production, Flares</v>
      </c>
      <c r="F3323" s="65">
        <f>'ND_Permitted Sources'!N91</f>
        <v>0</v>
      </c>
      <c r="G3323" s="65">
        <f>'ND_Permitted Sources'!O91</f>
        <v>0</v>
      </c>
      <c r="H3323" s="65">
        <f>'ND_Permitted Sources'!P91</f>
        <v>0</v>
      </c>
      <c r="I3323" s="65">
        <f>'ND_Permitted Sources'!Q91</f>
        <v>1102.0999999999999</v>
      </c>
      <c r="J3323" s="65">
        <f>'ND_Permitted Sources'!R91</f>
        <v>0</v>
      </c>
    </row>
    <row r="3324" spans="1:10" x14ac:dyDescent="0.2">
      <c r="A3324" s="143" t="str">
        <f>'ND_Permitted Sources'!A92</f>
        <v>NDDEQ Permitted Sources</v>
      </c>
      <c r="B3324" t="str">
        <f>'ND_Permitted Sources'!B92</f>
        <v>38</v>
      </c>
      <c r="C3324">
        <f>'ND_Permitted Sources'!C92</f>
        <v>38105</v>
      </c>
      <c r="D3324" s="143">
        <f>'ND_Permitted Sources'!K92</f>
        <v>20200201</v>
      </c>
      <c r="E3324" t="str">
        <f>'ND_Permitted Sources'!M92</f>
        <v>Compressor Engines</v>
      </c>
      <c r="F3324" s="65">
        <f>'ND_Permitted Sources'!N92</f>
        <v>47</v>
      </c>
      <c r="G3324" s="65">
        <f>'ND_Permitted Sources'!O92</f>
        <v>6.1</v>
      </c>
      <c r="H3324" s="65">
        <f>'ND_Permitted Sources'!P92</f>
        <v>19.3</v>
      </c>
      <c r="I3324" s="65">
        <f>'ND_Permitted Sources'!Q92</f>
        <v>0</v>
      </c>
      <c r="J3324" s="65">
        <f>'ND_Permitted Sources'!R92</f>
        <v>0</v>
      </c>
    </row>
    <row r="3325" spans="1:10" x14ac:dyDescent="0.2">
      <c r="A3325" s="143" t="str">
        <f>'ND_Permitted Sources'!A93</f>
        <v>NDDEQ Permitted Sources</v>
      </c>
      <c r="B3325" t="str">
        <f>'ND_Permitted Sources'!B93</f>
        <v>38</v>
      </c>
      <c r="C3325">
        <f>'ND_Permitted Sources'!C93</f>
        <v>38105</v>
      </c>
      <c r="D3325" s="143">
        <f>'ND_Permitted Sources'!K93</f>
        <v>20200202</v>
      </c>
      <c r="E3325" t="str">
        <f>'ND_Permitted Sources'!M93</f>
        <v>Compressor Engines</v>
      </c>
      <c r="F3325" s="65">
        <f>'ND_Permitted Sources'!N93</f>
        <v>5.3</v>
      </c>
      <c r="G3325" s="65">
        <f>'ND_Permitted Sources'!O93</f>
        <v>4.7</v>
      </c>
      <c r="H3325" s="65">
        <f>'ND_Permitted Sources'!P93</f>
        <v>11.1</v>
      </c>
      <c r="I3325" s="65">
        <f>'ND_Permitted Sources'!Q93</f>
        <v>0</v>
      </c>
      <c r="J3325" s="65">
        <f>'ND_Permitted Sources'!R93</f>
        <v>0</v>
      </c>
    </row>
    <row r="3326" spans="1:10" x14ac:dyDescent="0.2">
      <c r="A3326" s="143" t="str">
        <f>'ND_Permitted Sources'!A94</f>
        <v>NDDEQ Permitted Sources</v>
      </c>
      <c r="B3326" t="str">
        <f>'ND_Permitted Sources'!B94</f>
        <v>38</v>
      </c>
      <c r="C3326">
        <f>'ND_Permitted Sources'!C94</f>
        <v>38011</v>
      </c>
      <c r="D3326" s="143">
        <f>'ND_Permitted Sources'!K94</f>
        <v>31000404</v>
      </c>
      <c r="E3326" t="str">
        <f>'ND_Permitted Sources'!M94</f>
        <v>Process Heaters</v>
      </c>
      <c r="F3326" s="65">
        <f>'ND_Permitted Sources'!N94</f>
        <v>0.5</v>
      </c>
      <c r="G3326" s="65">
        <f>'ND_Permitted Sources'!O94</f>
        <v>0</v>
      </c>
      <c r="H3326" s="65">
        <f>'ND_Permitted Sources'!P94</f>
        <v>0.4</v>
      </c>
      <c r="I3326" s="65">
        <f>'ND_Permitted Sources'!Q94</f>
        <v>0</v>
      </c>
      <c r="J3326" s="65">
        <f>'ND_Permitted Sources'!R94</f>
        <v>0</v>
      </c>
    </row>
    <row r="3327" spans="1:10" x14ac:dyDescent="0.2">
      <c r="A3327" s="143" t="str">
        <f>'ND_Permitted Sources'!A95</f>
        <v>NDDEQ Permitted Sources</v>
      </c>
      <c r="B3327" t="str">
        <f>'ND_Permitted Sources'!B95</f>
        <v>38</v>
      </c>
      <c r="C3327">
        <f>'ND_Permitted Sources'!C95</f>
        <v>38011</v>
      </c>
      <c r="D3327" s="143">
        <f>'ND_Permitted Sources'!K95</f>
        <v>40400302</v>
      </c>
      <c r="E3327" t="str">
        <f>'ND_Permitted Sources'!M95</f>
        <v>Permitted Tank Losses</v>
      </c>
      <c r="F3327" s="65">
        <f>'ND_Permitted Sources'!N95</f>
        <v>0</v>
      </c>
      <c r="G3327" s="65">
        <f>'ND_Permitted Sources'!O95</f>
        <v>12.3</v>
      </c>
      <c r="H3327" s="65">
        <f>'ND_Permitted Sources'!P95</f>
        <v>0</v>
      </c>
      <c r="I3327" s="65">
        <f>'ND_Permitted Sources'!Q95</f>
        <v>0</v>
      </c>
      <c r="J3327" s="65">
        <f>'ND_Permitted Sources'!R95</f>
        <v>0</v>
      </c>
    </row>
    <row r="3328" spans="1:10" x14ac:dyDescent="0.2">
      <c r="A3328" s="143" t="str">
        <f>'ND_Permitted Sources'!A96</f>
        <v>NDDEQ Permitted Sources</v>
      </c>
      <c r="B3328" t="str">
        <f>'ND_Permitted Sources'!B96</f>
        <v>38</v>
      </c>
      <c r="C3328">
        <f>'ND_Permitted Sources'!C96</f>
        <v>38011</v>
      </c>
      <c r="D3328" s="143">
        <f>'ND_Permitted Sources'!K96</f>
        <v>31000205</v>
      </c>
      <c r="E3328" t="str">
        <f>'ND_Permitted Sources'!M96</f>
        <v>Natural Gas Production, Flares</v>
      </c>
      <c r="F3328" s="65">
        <f>'ND_Permitted Sources'!N96</f>
        <v>0.1</v>
      </c>
      <c r="G3328" s="65">
        <f>'ND_Permitted Sources'!O96</f>
        <v>0</v>
      </c>
      <c r="H3328" s="65">
        <f>'ND_Permitted Sources'!P96</f>
        <v>0.1</v>
      </c>
      <c r="I3328" s="65">
        <f>'ND_Permitted Sources'!Q96</f>
        <v>0</v>
      </c>
      <c r="J3328" s="65">
        <f>'ND_Permitted Sources'!R96</f>
        <v>0</v>
      </c>
    </row>
    <row r="3329" spans="1:10" x14ac:dyDescent="0.2">
      <c r="A3329" s="143" t="str">
        <f>'ND_Permitted Sources'!A97</f>
        <v>NDDEQ Permitted Sources</v>
      </c>
      <c r="B3329" t="str">
        <f>'ND_Permitted Sources'!B97</f>
        <v>38</v>
      </c>
      <c r="C3329">
        <f>'ND_Permitted Sources'!C97</f>
        <v>38011</v>
      </c>
      <c r="D3329" s="143">
        <f>'ND_Permitted Sources'!K97</f>
        <v>20200202</v>
      </c>
      <c r="E3329" t="str">
        <f>'ND_Permitted Sources'!M97</f>
        <v>Compressor Engines</v>
      </c>
      <c r="F3329" s="65">
        <f>'ND_Permitted Sources'!N97</f>
        <v>0</v>
      </c>
      <c r="G3329" s="65">
        <f>'ND_Permitted Sources'!O97</f>
        <v>0</v>
      </c>
      <c r="H3329" s="65">
        <f>'ND_Permitted Sources'!P97</f>
        <v>0</v>
      </c>
      <c r="I3329" s="65">
        <f>'ND_Permitted Sources'!Q97</f>
        <v>0</v>
      </c>
      <c r="J3329" s="65">
        <f>'ND_Permitted Sources'!R97</f>
        <v>0</v>
      </c>
    </row>
    <row r="3330" spans="1:10" x14ac:dyDescent="0.2">
      <c r="A3330" s="143" t="str">
        <f>'ND_Permitted Sources'!A98</f>
        <v>NDDEQ Permitted Sources</v>
      </c>
      <c r="B3330" t="str">
        <f>'ND_Permitted Sources'!B98</f>
        <v>38</v>
      </c>
      <c r="C3330">
        <f>'ND_Permitted Sources'!C98</f>
        <v>38011</v>
      </c>
      <c r="D3330" s="143">
        <f>'ND_Permitted Sources'!K98</f>
        <v>31000404</v>
      </c>
      <c r="E3330" t="str">
        <f>'ND_Permitted Sources'!M98</f>
        <v>Process Heaters</v>
      </c>
      <c r="F3330" s="65">
        <f>'ND_Permitted Sources'!N98</f>
        <v>0.3</v>
      </c>
      <c r="G3330" s="65">
        <f>'ND_Permitted Sources'!O98</f>
        <v>0</v>
      </c>
      <c r="H3330" s="65">
        <f>'ND_Permitted Sources'!P98</f>
        <v>0.2</v>
      </c>
      <c r="I3330" s="65">
        <f>'ND_Permitted Sources'!Q98</f>
        <v>0</v>
      </c>
      <c r="J3330" s="65">
        <f>'ND_Permitted Sources'!R98</f>
        <v>0</v>
      </c>
    </row>
    <row r="3331" spans="1:10" x14ac:dyDescent="0.2">
      <c r="A3331" s="143" t="str">
        <f>'ND_Permitted Sources'!A99</f>
        <v>NDDEQ Permitted Sources</v>
      </c>
      <c r="B3331" t="str">
        <f>'ND_Permitted Sources'!B99</f>
        <v>38</v>
      </c>
      <c r="C3331">
        <f>'ND_Permitted Sources'!C99</f>
        <v>38011</v>
      </c>
      <c r="D3331" s="143">
        <f>'ND_Permitted Sources'!K99</f>
        <v>31000404</v>
      </c>
      <c r="E3331" t="str">
        <f>'ND_Permitted Sources'!M99</f>
        <v>Process Heaters</v>
      </c>
      <c r="F3331" s="65">
        <f>'ND_Permitted Sources'!N99</f>
        <v>1.9</v>
      </c>
      <c r="G3331" s="65">
        <f>'ND_Permitted Sources'!O99</f>
        <v>0.1</v>
      </c>
      <c r="H3331" s="65">
        <f>'ND_Permitted Sources'!P99</f>
        <v>1.6</v>
      </c>
      <c r="I3331" s="65">
        <f>'ND_Permitted Sources'!Q99</f>
        <v>0</v>
      </c>
      <c r="J3331" s="65">
        <f>'ND_Permitted Sources'!R99</f>
        <v>0.1</v>
      </c>
    </row>
    <row r="3332" spans="1:10" x14ac:dyDescent="0.2">
      <c r="A3332" s="143" t="str">
        <f>'ND_Permitted Sources'!A100</f>
        <v>NDDEQ Permitted Sources</v>
      </c>
      <c r="B3332" t="str">
        <f>'ND_Permitted Sources'!B100</f>
        <v>38</v>
      </c>
      <c r="C3332">
        <f>'ND_Permitted Sources'!C100</f>
        <v>38011</v>
      </c>
      <c r="D3332" s="143">
        <f>'ND_Permitted Sources'!K100</f>
        <v>31000404</v>
      </c>
      <c r="E3332" t="str">
        <f>'ND_Permitted Sources'!M100</f>
        <v>Process Heaters</v>
      </c>
      <c r="F3332" s="65">
        <f>'ND_Permitted Sources'!N100</f>
        <v>10.1</v>
      </c>
      <c r="G3332" s="65">
        <f>'ND_Permitted Sources'!O100</f>
        <v>0.6</v>
      </c>
      <c r="H3332" s="65">
        <f>'ND_Permitted Sources'!P100</f>
        <v>9.8000000000000007</v>
      </c>
      <c r="I3332" s="65">
        <f>'ND_Permitted Sources'!Q100</f>
        <v>0.1</v>
      </c>
      <c r="J3332" s="65">
        <f>'ND_Permitted Sources'!R100</f>
        <v>0.9</v>
      </c>
    </row>
    <row r="3333" spans="1:10" x14ac:dyDescent="0.2">
      <c r="A3333" s="143" t="str">
        <f>'ND_Permitted Sources'!A101</f>
        <v>NDDEQ Permitted Sources</v>
      </c>
      <c r="B3333" t="str">
        <f>'ND_Permitted Sources'!B101</f>
        <v>38</v>
      </c>
      <c r="C3333">
        <f>'ND_Permitted Sources'!C101</f>
        <v>38011</v>
      </c>
      <c r="D3333" s="143">
        <f>'ND_Permitted Sources'!K101</f>
        <v>31000301</v>
      </c>
      <c r="E3333" t="str">
        <f>'ND_Permitted Sources'!M101</f>
        <v>Dehydrator</v>
      </c>
      <c r="F3333" s="65">
        <f>'ND_Permitted Sources'!N101</f>
        <v>0</v>
      </c>
      <c r="G3333" s="65">
        <f>'ND_Permitted Sources'!O101</f>
        <v>0.5</v>
      </c>
      <c r="H3333" s="65">
        <f>'ND_Permitted Sources'!P101</f>
        <v>0</v>
      </c>
      <c r="I3333" s="65">
        <f>'ND_Permitted Sources'!Q101</f>
        <v>0</v>
      </c>
      <c r="J3333" s="65">
        <f>'ND_Permitted Sources'!R101</f>
        <v>0</v>
      </c>
    </row>
    <row r="3334" spans="1:10" x14ac:dyDescent="0.2">
      <c r="A3334" s="143" t="str">
        <f>'ND_Permitted Sources'!A102</f>
        <v>NDDEQ Permitted Sources</v>
      </c>
      <c r="B3334" t="str">
        <f>'ND_Permitted Sources'!B102</f>
        <v>38</v>
      </c>
      <c r="C3334">
        <f>'ND_Permitted Sources'!C102</f>
        <v>38011</v>
      </c>
      <c r="D3334" s="143">
        <f>'ND_Permitted Sources'!K102</f>
        <v>31000301</v>
      </c>
      <c r="E3334" t="str">
        <f>'ND_Permitted Sources'!M102</f>
        <v>Dehydrator</v>
      </c>
      <c r="F3334" s="65">
        <f>'ND_Permitted Sources'!N102</f>
        <v>0.4</v>
      </c>
      <c r="G3334" s="65">
        <f>'ND_Permitted Sources'!O102</f>
        <v>0</v>
      </c>
      <c r="H3334" s="65">
        <f>'ND_Permitted Sources'!P102</f>
        <v>0.3</v>
      </c>
      <c r="I3334" s="65">
        <f>'ND_Permitted Sources'!Q102</f>
        <v>0</v>
      </c>
      <c r="J3334" s="65">
        <f>'ND_Permitted Sources'!R102</f>
        <v>0</v>
      </c>
    </row>
    <row r="3335" spans="1:10" x14ac:dyDescent="0.2">
      <c r="A3335" s="143" t="str">
        <f>'ND_Permitted Sources'!A103</f>
        <v>NDDEQ Permitted Sources</v>
      </c>
      <c r="B3335" t="str">
        <f>'ND_Permitted Sources'!B103</f>
        <v>38</v>
      </c>
      <c r="C3335">
        <f>'ND_Permitted Sources'!C103</f>
        <v>38011</v>
      </c>
      <c r="D3335" s="143">
        <f>'ND_Permitted Sources'!K103</f>
        <v>20200202</v>
      </c>
      <c r="E3335" t="str">
        <f>'ND_Permitted Sources'!M103</f>
        <v>Compressor Engines</v>
      </c>
      <c r="F3335" s="65">
        <f>'ND_Permitted Sources'!N103</f>
        <v>18.2</v>
      </c>
      <c r="G3335" s="65">
        <f>'ND_Permitted Sources'!O103</f>
        <v>9.1</v>
      </c>
      <c r="H3335" s="65">
        <f>'ND_Permitted Sources'!P103</f>
        <v>18.2</v>
      </c>
      <c r="I3335" s="65">
        <f>'ND_Permitted Sources'!Q103</f>
        <v>0</v>
      </c>
      <c r="J3335" s="65">
        <f>'ND_Permitted Sources'!R103</f>
        <v>0.6</v>
      </c>
    </row>
    <row r="3336" spans="1:10" x14ac:dyDescent="0.2">
      <c r="A3336" s="143" t="str">
        <f>'ND_Permitted Sources'!A104</f>
        <v>NDDEQ Permitted Sources</v>
      </c>
      <c r="B3336" t="str">
        <f>'ND_Permitted Sources'!B104</f>
        <v>38</v>
      </c>
      <c r="C3336">
        <f>'ND_Permitted Sources'!C104</f>
        <v>38011</v>
      </c>
      <c r="D3336" s="143">
        <f>'ND_Permitted Sources'!K104</f>
        <v>20200202</v>
      </c>
      <c r="E3336" t="str">
        <f>'ND_Permitted Sources'!M104</f>
        <v>Compressor Engines</v>
      </c>
      <c r="F3336" s="65">
        <f>'ND_Permitted Sources'!N104</f>
        <v>12.6</v>
      </c>
      <c r="G3336" s="65">
        <f>'ND_Permitted Sources'!O104</f>
        <v>6.3</v>
      </c>
      <c r="H3336" s="65">
        <f>'ND_Permitted Sources'!P104</f>
        <v>12.6</v>
      </c>
      <c r="I3336" s="65">
        <f>'ND_Permitted Sources'!Q104</f>
        <v>0</v>
      </c>
      <c r="J3336" s="65">
        <f>'ND_Permitted Sources'!R104</f>
        <v>0.4</v>
      </c>
    </row>
    <row r="3337" spans="1:10" x14ac:dyDescent="0.2">
      <c r="A3337" s="143" t="str">
        <f>'ND_Permitted Sources'!A105</f>
        <v>NDDEQ Permitted Sources</v>
      </c>
      <c r="B3337" t="str">
        <f>'ND_Permitted Sources'!B105</f>
        <v>38</v>
      </c>
      <c r="C3337">
        <f>'ND_Permitted Sources'!C105</f>
        <v>38011</v>
      </c>
      <c r="D3337" s="143">
        <f>'ND_Permitted Sources'!K105</f>
        <v>20200202</v>
      </c>
      <c r="E3337" t="str">
        <f>'ND_Permitted Sources'!M105</f>
        <v>Compressor Engines</v>
      </c>
      <c r="F3337" s="65">
        <f>'ND_Permitted Sources'!N105</f>
        <v>6.2</v>
      </c>
      <c r="G3337" s="65">
        <f>'ND_Permitted Sources'!O105</f>
        <v>3.1</v>
      </c>
      <c r="H3337" s="65">
        <f>'ND_Permitted Sources'!P105</f>
        <v>6.2</v>
      </c>
      <c r="I3337" s="65">
        <f>'ND_Permitted Sources'!Q105</f>
        <v>0</v>
      </c>
      <c r="J3337" s="65">
        <f>'ND_Permitted Sources'!R105</f>
        <v>0.1</v>
      </c>
    </row>
    <row r="3338" spans="1:10" x14ac:dyDescent="0.2">
      <c r="A3338" s="143" t="str">
        <f>'ND_Permitted Sources'!A106</f>
        <v>NDDEQ Permitted Sources</v>
      </c>
      <c r="B3338" t="str">
        <f>'ND_Permitted Sources'!B106</f>
        <v>38</v>
      </c>
      <c r="C3338">
        <f>'ND_Permitted Sources'!C106</f>
        <v>38011</v>
      </c>
      <c r="D3338" s="143">
        <f>'ND_Permitted Sources'!K106</f>
        <v>20200202</v>
      </c>
      <c r="E3338" t="str">
        <f>'ND_Permitted Sources'!M106</f>
        <v>Compressor Engines</v>
      </c>
      <c r="F3338" s="65">
        <f>'ND_Permitted Sources'!N106</f>
        <v>10</v>
      </c>
      <c r="G3338" s="65">
        <f>'ND_Permitted Sources'!O106</f>
        <v>6.2</v>
      </c>
      <c r="H3338" s="65">
        <f>'ND_Permitted Sources'!P106</f>
        <v>10</v>
      </c>
      <c r="I3338" s="65">
        <f>'ND_Permitted Sources'!Q106</f>
        <v>0</v>
      </c>
      <c r="J3338" s="65">
        <f>'ND_Permitted Sources'!R106</f>
        <v>0.2</v>
      </c>
    </row>
    <row r="3339" spans="1:10" x14ac:dyDescent="0.2">
      <c r="A3339" s="143" t="str">
        <f>'ND_Permitted Sources'!A107</f>
        <v>NDDEQ Permitted Sources</v>
      </c>
      <c r="B3339" t="str">
        <f>'ND_Permitted Sources'!B107</f>
        <v>38</v>
      </c>
      <c r="C3339">
        <f>'ND_Permitted Sources'!C107</f>
        <v>38011</v>
      </c>
      <c r="D3339" s="143">
        <f>'ND_Permitted Sources'!K107</f>
        <v>20200202</v>
      </c>
      <c r="E3339" t="str">
        <f>'ND_Permitted Sources'!M107</f>
        <v>Compressor Engines</v>
      </c>
      <c r="F3339" s="65">
        <f>'ND_Permitted Sources'!N107</f>
        <v>14.4</v>
      </c>
      <c r="G3339" s="65">
        <f>'ND_Permitted Sources'!O107</f>
        <v>9.9</v>
      </c>
      <c r="H3339" s="65">
        <f>'ND_Permitted Sources'!P107</f>
        <v>16.8</v>
      </c>
      <c r="I3339" s="65">
        <f>'ND_Permitted Sources'!Q107</f>
        <v>0</v>
      </c>
      <c r="J3339" s="65">
        <f>'ND_Permitted Sources'!R107</f>
        <v>0.3</v>
      </c>
    </row>
    <row r="3340" spans="1:10" x14ac:dyDescent="0.2">
      <c r="A3340" s="143" t="str">
        <f>'ND_Permitted Sources'!A108</f>
        <v>NDDEQ Permitted Sources</v>
      </c>
      <c r="B3340" t="str">
        <f>'ND_Permitted Sources'!B108</f>
        <v>38</v>
      </c>
      <c r="C3340">
        <f>'ND_Permitted Sources'!C108</f>
        <v>38011</v>
      </c>
      <c r="D3340" s="143">
        <f>'ND_Permitted Sources'!K108</f>
        <v>20200202</v>
      </c>
      <c r="E3340" t="str">
        <f>'ND_Permitted Sources'!M108</f>
        <v>Compressor Engines</v>
      </c>
      <c r="F3340" s="65">
        <f>'ND_Permitted Sources'!N108</f>
        <v>10.199999999999999</v>
      </c>
      <c r="G3340" s="65">
        <f>'ND_Permitted Sources'!O108</f>
        <v>8.6999999999999993</v>
      </c>
      <c r="H3340" s="65">
        <f>'ND_Permitted Sources'!P108</f>
        <v>13.4</v>
      </c>
      <c r="I3340" s="65">
        <f>'ND_Permitted Sources'!Q108</f>
        <v>0</v>
      </c>
      <c r="J3340" s="65">
        <f>'ND_Permitted Sources'!R108</f>
        <v>0.3</v>
      </c>
    </row>
    <row r="3341" spans="1:10" x14ac:dyDescent="0.2">
      <c r="A3341" s="143" t="str">
        <f>'ND_Permitted Sources'!A109</f>
        <v>NDDEQ Permitted Sources</v>
      </c>
      <c r="B3341" t="str">
        <f>'ND_Permitted Sources'!B109</f>
        <v>38</v>
      </c>
      <c r="C3341">
        <f>'ND_Permitted Sources'!C109</f>
        <v>38011</v>
      </c>
      <c r="D3341" s="143">
        <f>'ND_Permitted Sources'!K109</f>
        <v>20200202</v>
      </c>
      <c r="E3341" t="str">
        <f>'ND_Permitted Sources'!M109</f>
        <v>Compressor Engines</v>
      </c>
      <c r="F3341" s="65">
        <f>'ND_Permitted Sources'!N109</f>
        <v>57.2</v>
      </c>
      <c r="G3341" s="65">
        <f>'ND_Permitted Sources'!O109</f>
        <v>16.600000000000001</v>
      </c>
      <c r="H3341" s="65">
        <f>'ND_Permitted Sources'!P109</f>
        <v>60.4</v>
      </c>
      <c r="I3341" s="65">
        <f>'ND_Permitted Sources'!Q109</f>
        <v>0</v>
      </c>
      <c r="J3341" s="65">
        <f>'ND_Permitted Sources'!R109</f>
        <v>1.4</v>
      </c>
    </row>
    <row r="3342" spans="1:10" x14ac:dyDescent="0.2">
      <c r="A3342" s="143" t="str">
        <f>'ND_Permitted Sources'!A110</f>
        <v>NDDEQ Permitted Sources</v>
      </c>
      <c r="B3342" t="str">
        <f>'ND_Permitted Sources'!B110</f>
        <v>38</v>
      </c>
      <c r="C3342">
        <f>'ND_Permitted Sources'!C110</f>
        <v>38105</v>
      </c>
      <c r="D3342" s="143">
        <f>'ND_Permitted Sources'!K110</f>
        <v>20200202</v>
      </c>
      <c r="E3342" t="str">
        <f>'ND_Permitted Sources'!M110</f>
        <v>Compressor Engines</v>
      </c>
      <c r="F3342" s="65">
        <f>'ND_Permitted Sources'!N110</f>
        <v>39</v>
      </c>
      <c r="G3342" s="65">
        <f>'ND_Permitted Sources'!O110</f>
        <v>0</v>
      </c>
      <c r="H3342" s="65">
        <f>'ND_Permitted Sources'!P110</f>
        <v>0</v>
      </c>
      <c r="I3342" s="65">
        <f>'ND_Permitted Sources'!Q110</f>
        <v>0</v>
      </c>
      <c r="J3342" s="65">
        <f>'ND_Permitted Sources'!R110</f>
        <v>0</v>
      </c>
    </row>
    <row r="3343" spans="1:10" x14ac:dyDescent="0.2">
      <c r="A3343" s="143" t="str">
        <f>'ND_Permitted Sources'!A111</f>
        <v>NDDEQ Permitted Sources</v>
      </c>
      <c r="B3343" t="str">
        <f>'ND_Permitted Sources'!B111</f>
        <v>38</v>
      </c>
      <c r="C3343">
        <f>'ND_Permitted Sources'!C111</f>
        <v>38105</v>
      </c>
      <c r="D3343" s="143">
        <f>'ND_Permitted Sources'!K111</f>
        <v>31000404</v>
      </c>
      <c r="E3343" t="str">
        <f>'ND_Permitted Sources'!M111</f>
        <v>Process Heaters</v>
      </c>
      <c r="F3343" s="65">
        <f>'ND_Permitted Sources'!N111</f>
        <v>1</v>
      </c>
      <c r="G3343" s="65">
        <f>'ND_Permitted Sources'!O111</f>
        <v>0</v>
      </c>
      <c r="H3343" s="65">
        <f>'ND_Permitted Sources'!P111</f>
        <v>0</v>
      </c>
      <c r="I3343" s="65">
        <f>'ND_Permitted Sources'!Q111</f>
        <v>0</v>
      </c>
      <c r="J3343" s="65">
        <f>'ND_Permitted Sources'!R111</f>
        <v>0</v>
      </c>
    </row>
    <row r="3344" spans="1:10" x14ac:dyDescent="0.2">
      <c r="A3344" s="143" t="str">
        <f>'ND_Permitted Sources'!A112</f>
        <v>NDDEQ Permitted Sources</v>
      </c>
      <c r="B3344" t="str">
        <f>'ND_Permitted Sources'!B112</f>
        <v>38</v>
      </c>
      <c r="C3344">
        <f>'ND_Permitted Sources'!C112</f>
        <v>38053</v>
      </c>
      <c r="D3344" s="143">
        <f>'ND_Permitted Sources'!K112</f>
        <v>20200201</v>
      </c>
      <c r="E3344" t="str">
        <f>'ND_Permitted Sources'!M112</f>
        <v>Compressor Engines</v>
      </c>
      <c r="F3344" s="65">
        <f>'ND_Permitted Sources'!N112</f>
        <v>0</v>
      </c>
      <c r="G3344" s="65">
        <f>'ND_Permitted Sources'!O112</f>
        <v>0</v>
      </c>
      <c r="H3344" s="65">
        <f>'ND_Permitted Sources'!P112</f>
        <v>0</v>
      </c>
      <c r="I3344" s="65">
        <f>'ND_Permitted Sources'!Q112</f>
        <v>0</v>
      </c>
      <c r="J3344" s="65">
        <f>'ND_Permitted Sources'!R112</f>
        <v>0</v>
      </c>
    </row>
    <row r="3345" spans="1:10" x14ac:dyDescent="0.2">
      <c r="A3345" s="143" t="str">
        <f>'ND_Permitted Sources'!A113</f>
        <v>NDDEQ Permitted Sources</v>
      </c>
      <c r="B3345" t="str">
        <f>'ND_Permitted Sources'!B113</f>
        <v>38</v>
      </c>
      <c r="C3345">
        <f>'ND_Permitted Sources'!C113</f>
        <v>38053</v>
      </c>
      <c r="D3345" s="143">
        <f>'ND_Permitted Sources'!K113</f>
        <v>20200201</v>
      </c>
      <c r="E3345" t="str">
        <f>'ND_Permitted Sources'!M113</f>
        <v>Compressor Engines</v>
      </c>
      <c r="F3345" s="65">
        <f>'ND_Permitted Sources'!N113</f>
        <v>13</v>
      </c>
      <c r="G3345" s="65">
        <f>'ND_Permitted Sources'!O113</f>
        <v>0.1</v>
      </c>
      <c r="H3345" s="65">
        <f>'ND_Permitted Sources'!P113</f>
        <v>4</v>
      </c>
      <c r="I3345" s="65">
        <f>'ND_Permitted Sources'!Q113</f>
        <v>0.2</v>
      </c>
      <c r="J3345" s="65">
        <f>'ND_Permitted Sources'!R113</f>
        <v>0.3</v>
      </c>
    </row>
    <row r="3346" spans="1:10" x14ac:dyDescent="0.2">
      <c r="A3346" s="143" t="str">
        <f>'ND_Permitted Sources'!A114</f>
        <v>NDDEQ Permitted Sources</v>
      </c>
      <c r="B3346" t="str">
        <f>'ND_Permitted Sources'!B114</f>
        <v>38</v>
      </c>
      <c r="C3346">
        <f>'ND_Permitted Sources'!C114</f>
        <v>38025</v>
      </c>
      <c r="D3346" s="143">
        <f>'ND_Permitted Sources'!K114</f>
        <v>20200201</v>
      </c>
      <c r="E3346" t="str">
        <f>'ND_Permitted Sources'!M114</f>
        <v>Compressor Engines</v>
      </c>
      <c r="F3346" s="65">
        <f>'ND_Permitted Sources'!N114</f>
        <v>0</v>
      </c>
      <c r="G3346" s="65">
        <f>'ND_Permitted Sources'!O114</f>
        <v>0</v>
      </c>
      <c r="H3346" s="65">
        <f>'ND_Permitted Sources'!P114</f>
        <v>0</v>
      </c>
      <c r="I3346" s="65">
        <f>'ND_Permitted Sources'!Q114</f>
        <v>0</v>
      </c>
      <c r="J3346" s="65">
        <f>'ND_Permitted Sources'!R114</f>
        <v>0</v>
      </c>
    </row>
    <row r="3347" spans="1:10" x14ac:dyDescent="0.2">
      <c r="A3347" s="143" t="str">
        <f>'ND_Permitted Sources'!A115</f>
        <v>NDDEQ Permitted Sources</v>
      </c>
      <c r="B3347" t="str">
        <f>'ND_Permitted Sources'!B115</f>
        <v>38</v>
      </c>
      <c r="C3347">
        <f>'ND_Permitted Sources'!C115</f>
        <v>38025</v>
      </c>
      <c r="D3347" s="143">
        <f>'ND_Permitted Sources'!K115</f>
        <v>20200201</v>
      </c>
      <c r="E3347" t="str">
        <f>'ND_Permitted Sources'!M115</f>
        <v>Compressor Engines</v>
      </c>
      <c r="F3347" s="65">
        <f>'ND_Permitted Sources'!N115</f>
        <v>59</v>
      </c>
      <c r="G3347" s="65">
        <f>'ND_Permitted Sources'!O115</f>
        <v>9</v>
      </c>
      <c r="H3347" s="65">
        <f>'ND_Permitted Sources'!P115</f>
        <v>65</v>
      </c>
      <c r="I3347" s="65">
        <f>'ND_Permitted Sources'!Q115</f>
        <v>3</v>
      </c>
      <c r="J3347" s="65">
        <f>'ND_Permitted Sources'!R115</f>
        <v>4</v>
      </c>
    </row>
    <row r="3348" spans="1:10" x14ac:dyDescent="0.2">
      <c r="A3348" s="143" t="str">
        <f>'ND_Permitted Sources'!A116</f>
        <v>NDDEQ Permitted Sources</v>
      </c>
      <c r="B3348" t="str">
        <f>'ND_Permitted Sources'!B116</f>
        <v>38</v>
      </c>
      <c r="C3348">
        <f>'ND_Permitted Sources'!C116</f>
        <v>38059</v>
      </c>
      <c r="D3348" s="143">
        <f>'ND_Permitted Sources'!K116</f>
        <v>20200201</v>
      </c>
      <c r="E3348" t="str">
        <f>'ND_Permitted Sources'!M116</f>
        <v>Compressor Engines</v>
      </c>
      <c r="F3348" s="65">
        <f>'ND_Permitted Sources'!N116</f>
        <v>0</v>
      </c>
      <c r="G3348" s="65">
        <f>'ND_Permitted Sources'!O116</f>
        <v>0</v>
      </c>
      <c r="H3348" s="65">
        <f>'ND_Permitted Sources'!P116</f>
        <v>0</v>
      </c>
      <c r="I3348" s="65">
        <f>'ND_Permitted Sources'!Q116</f>
        <v>0</v>
      </c>
      <c r="J3348" s="65">
        <f>'ND_Permitted Sources'!R116</f>
        <v>0</v>
      </c>
    </row>
    <row r="3349" spans="1:10" x14ac:dyDescent="0.2">
      <c r="A3349" s="143" t="str">
        <f>'ND_Permitted Sources'!A117</f>
        <v>NDDEQ Permitted Sources</v>
      </c>
      <c r="B3349" t="str">
        <f>'ND_Permitted Sources'!B117</f>
        <v>38</v>
      </c>
      <c r="C3349">
        <f>'ND_Permitted Sources'!C117</f>
        <v>38059</v>
      </c>
      <c r="D3349" s="143">
        <f>'ND_Permitted Sources'!K117</f>
        <v>20200201</v>
      </c>
      <c r="E3349" t="str">
        <f>'ND_Permitted Sources'!M117</f>
        <v>Compressor Engines</v>
      </c>
      <c r="F3349" s="65">
        <f>'ND_Permitted Sources'!N117</f>
        <v>47</v>
      </c>
      <c r="G3349" s="65">
        <f>'ND_Permitted Sources'!O117</f>
        <v>7</v>
      </c>
      <c r="H3349" s="65">
        <f>'ND_Permitted Sources'!P117</f>
        <v>52</v>
      </c>
      <c r="I3349" s="65">
        <f>'ND_Permitted Sources'!Q117</f>
        <v>3</v>
      </c>
      <c r="J3349" s="65">
        <f>'ND_Permitted Sources'!R117</f>
        <v>3</v>
      </c>
    </row>
    <row r="3350" spans="1:10" x14ac:dyDescent="0.2">
      <c r="A3350" s="143" t="str">
        <f>'ND_Permitted Sources'!A118</f>
        <v>NDDEQ Permitted Sources</v>
      </c>
      <c r="B3350" t="str">
        <f>'ND_Permitted Sources'!B118</f>
        <v>38</v>
      </c>
      <c r="C3350">
        <f>'ND_Permitted Sources'!C118</f>
        <v>38059</v>
      </c>
      <c r="D3350" s="143">
        <f>'ND_Permitted Sources'!K118</f>
        <v>20200201</v>
      </c>
      <c r="E3350" t="str">
        <f>'ND_Permitted Sources'!M118</f>
        <v>Compressor Engines</v>
      </c>
      <c r="F3350" s="65">
        <f>'ND_Permitted Sources'!N118</f>
        <v>0</v>
      </c>
      <c r="G3350" s="65">
        <f>'ND_Permitted Sources'!O118</f>
        <v>0</v>
      </c>
      <c r="H3350" s="65">
        <f>'ND_Permitted Sources'!P118</f>
        <v>0</v>
      </c>
      <c r="I3350" s="65">
        <f>'ND_Permitted Sources'!Q118</f>
        <v>0</v>
      </c>
      <c r="J3350" s="65">
        <f>'ND_Permitted Sources'!R118</f>
        <v>0</v>
      </c>
    </row>
    <row r="3351" spans="1:10" x14ac:dyDescent="0.2">
      <c r="A3351" s="143" t="str">
        <f>'ND_Permitted Sources'!A119</f>
        <v>NDDEQ Permitted Sources</v>
      </c>
      <c r="B3351" t="str">
        <f>'ND_Permitted Sources'!B119</f>
        <v>38</v>
      </c>
      <c r="C3351">
        <f>'ND_Permitted Sources'!C119</f>
        <v>38059</v>
      </c>
      <c r="D3351" s="143">
        <f>'ND_Permitted Sources'!K119</f>
        <v>20200201</v>
      </c>
      <c r="E3351" t="str">
        <f>'ND_Permitted Sources'!M119</f>
        <v>Compressor Engines</v>
      </c>
      <c r="F3351" s="65">
        <f>'ND_Permitted Sources'!N119</f>
        <v>45</v>
      </c>
      <c r="G3351" s="65">
        <f>'ND_Permitted Sources'!O119</f>
        <v>6</v>
      </c>
      <c r="H3351" s="65">
        <f>'ND_Permitted Sources'!P119</f>
        <v>48</v>
      </c>
      <c r="I3351" s="65">
        <f>'ND_Permitted Sources'!Q119</f>
        <v>3</v>
      </c>
      <c r="J3351" s="65">
        <f>'ND_Permitted Sources'!R119</f>
        <v>3</v>
      </c>
    </row>
    <row r="3352" spans="1:10" x14ac:dyDescent="0.2">
      <c r="A3352" s="143" t="str">
        <f>'ND_Permitted Sources'!A120</f>
        <v>NDDEQ Permitted Sources</v>
      </c>
      <c r="B3352" t="str">
        <f>'ND_Permitted Sources'!B120</f>
        <v>38</v>
      </c>
      <c r="C3352">
        <f>'ND_Permitted Sources'!C120</f>
        <v>38051</v>
      </c>
      <c r="D3352" s="143">
        <f>'ND_Permitted Sources'!K120</f>
        <v>20200201</v>
      </c>
      <c r="E3352" t="str">
        <f>'ND_Permitted Sources'!M120</f>
        <v>Compressor Engines</v>
      </c>
      <c r="F3352" s="65">
        <f>'ND_Permitted Sources'!N120</f>
        <v>1</v>
      </c>
      <c r="G3352" s="65">
        <f>'ND_Permitted Sources'!O120</f>
        <v>0</v>
      </c>
      <c r="H3352" s="65">
        <f>'ND_Permitted Sources'!P120</f>
        <v>1</v>
      </c>
      <c r="I3352" s="65">
        <f>'ND_Permitted Sources'!Q120</f>
        <v>0</v>
      </c>
      <c r="J3352" s="65">
        <f>'ND_Permitted Sources'!R120</f>
        <v>0</v>
      </c>
    </row>
    <row r="3353" spans="1:10" x14ac:dyDescent="0.2">
      <c r="A3353" s="143" t="str">
        <f>'ND_Permitted Sources'!A121</f>
        <v>NDDEQ Permitted Sources</v>
      </c>
      <c r="B3353" t="str">
        <f>'ND_Permitted Sources'!B121</f>
        <v>38</v>
      </c>
      <c r="C3353">
        <f>'ND_Permitted Sources'!C121</f>
        <v>38051</v>
      </c>
      <c r="D3353" s="143">
        <f>'ND_Permitted Sources'!K121</f>
        <v>20200201</v>
      </c>
      <c r="E3353" t="str">
        <f>'ND_Permitted Sources'!M121</f>
        <v>Compressor Engines</v>
      </c>
      <c r="F3353" s="65">
        <f>'ND_Permitted Sources'!N121</f>
        <v>38</v>
      </c>
      <c r="G3353" s="65">
        <f>'ND_Permitted Sources'!O121</f>
        <v>5</v>
      </c>
      <c r="H3353" s="65">
        <f>'ND_Permitted Sources'!P121</f>
        <v>38</v>
      </c>
      <c r="I3353" s="65">
        <f>'ND_Permitted Sources'!Q121</f>
        <v>2</v>
      </c>
      <c r="J3353" s="65">
        <f>'ND_Permitted Sources'!R121</f>
        <v>3</v>
      </c>
    </row>
    <row r="3354" spans="1:10" x14ac:dyDescent="0.2">
      <c r="A3354" s="143" t="str">
        <f>'ND_Permitted Sources'!A122</f>
        <v>NDDEQ Permitted Sources</v>
      </c>
      <c r="B3354" t="str">
        <f>'ND_Permitted Sources'!B122</f>
        <v>38</v>
      </c>
      <c r="C3354">
        <f>'ND_Permitted Sources'!C122</f>
        <v>38061</v>
      </c>
      <c r="D3354" s="143">
        <f>'ND_Permitted Sources'!K122</f>
        <v>20200202</v>
      </c>
      <c r="E3354" t="str">
        <f>'ND_Permitted Sources'!M122</f>
        <v>Compressor Engines</v>
      </c>
      <c r="F3354" s="65">
        <f>'ND_Permitted Sources'!N122</f>
        <v>11.1</v>
      </c>
      <c r="G3354" s="65">
        <f>'ND_Permitted Sources'!O122</f>
        <v>15.3</v>
      </c>
      <c r="H3354" s="65">
        <f>'ND_Permitted Sources'!P122</f>
        <v>8.8000000000000007</v>
      </c>
      <c r="I3354" s="65">
        <f>'ND_Permitted Sources'!Q122</f>
        <v>0</v>
      </c>
      <c r="J3354" s="65">
        <f>'ND_Permitted Sources'!R122</f>
        <v>0</v>
      </c>
    </row>
    <row r="3355" spans="1:10" x14ac:dyDescent="0.2">
      <c r="A3355" s="143" t="str">
        <f>'ND_Permitted Sources'!A123</f>
        <v>NDDEQ Permitted Sources</v>
      </c>
      <c r="B3355" t="str">
        <f>'ND_Permitted Sources'!B123</f>
        <v>38</v>
      </c>
      <c r="C3355">
        <f>'ND_Permitted Sources'!C123</f>
        <v>38061</v>
      </c>
      <c r="D3355" s="143">
        <f>'ND_Permitted Sources'!K123</f>
        <v>20200202</v>
      </c>
      <c r="E3355" t="str">
        <f>'ND_Permitted Sources'!M123</f>
        <v>Compressor Engines</v>
      </c>
      <c r="F3355" s="65">
        <f>'ND_Permitted Sources'!N123</f>
        <v>12.1</v>
      </c>
      <c r="G3355" s="65">
        <f>'ND_Permitted Sources'!O123</f>
        <v>16.7</v>
      </c>
      <c r="H3355" s="65">
        <f>'ND_Permitted Sources'!P123</f>
        <v>9.6999999999999993</v>
      </c>
      <c r="I3355" s="65">
        <f>'ND_Permitted Sources'!Q123</f>
        <v>0</v>
      </c>
      <c r="J3355" s="65">
        <f>'ND_Permitted Sources'!R123</f>
        <v>0</v>
      </c>
    </row>
    <row r="3356" spans="1:10" x14ac:dyDescent="0.2">
      <c r="A3356" s="143" t="str">
        <f>'ND_Permitted Sources'!A124</f>
        <v>NDDEQ Permitted Sources</v>
      </c>
      <c r="B3356" t="str">
        <f>'ND_Permitted Sources'!B124</f>
        <v>38</v>
      </c>
      <c r="C3356">
        <f>'ND_Permitted Sources'!C124</f>
        <v>38061</v>
      </c>
      <c r="D3356" s="143">
        <f>'ND_Permitted Sources'!K124</f>
        <v>20200202</v>
      </c>
      <c r="E3356" t="str">
        <f>'ND_Permitted Sources'!M124</f>
        <v>Compressor Engines</v>
      </c>
      <c r="F3356" s="65">
        <f>'ND_Permitted Sources'!N124</f>
        <v>7.5</v>
      </c>
      <c r="G3356" s="65">
        <f>'ND_Permitted Sources'!O124</f>
        <v>10.4</v>
      </c>
      <c r="H3356" s="65">
        <f>'ND_Permitted Sources'!P124</f>
        <v>6</v>
      </c>
      <c r="I3356" s="65">
        <f>'ND_Permitted Sources'!Q124</f>
        <v>0</v>
      </c>
      <c r="J3356" s="65">
        <f>'ND_Permitted Sources'!R124</f>
        <v>0</v>
      </c>
    </row>
    <row r="3357" spans="1:10" x14ac:dyDescent="0.2">
      <c r="A3357" s="143" t="str">
        <f>'ND_Permitted Sources'!A125</f>
        <v>NDDEQ Permitted Sources</v>
      </c>
      <c r="B3357" t="str">
        <f>'ND_Permitted Sources'!B125</f>
        <v>38</v>
      </c>
      <c r="C3357">
        <f>'ND_Permitted Sources'!C125</f>
        <v>38061</v>
      </c>
      <c r="D3357" s="143">
        <f>'ND_Permitted Sources'!K125</f>
        <v>20200201</v>
      </c>
      <c r="E3357" t="str">
        <f>'ND_Permitted Sources'!M125</f>
        <v>Compressor Engines</v>
      </c>
      <c r="F3357" s="65">
        <f>'ND_Permitted Sources'!N125</f>
        <v>19.899999999999999</v>
      </c>
      <c r="G3357" s="65">
        <f>'ND_Permitted Sources'!O125</f>
        <v>24.5</v>
      </c>
      <c r="H3357" s="65">
        <f>'ND_Permitted Sources'!P125</f>
        <v>19.899999999999999</v>
      </c>
      <c r="I3357" s="65">
        <f>'ND_Permitted Sources'!Q125</f>
        <v>0</v>
      </c>
      <c r="J3357" s="65">
        <f>'ND_Permitted Sources'!R125</f>
        <v>0</v>
      </c>
    </row>
    <row r="3358" spans="1:10" x14ac:dyDescent="0.2">
      <c r="A3358" s="143" t="str">
        <f>'ND_Permitted Sources'!A126</f>
        <v>NDDEQ Permitted Sources</v>
      </c>
      <c r="B3358" t="str">
        <f>'ND_Permitted Sources'!B126</f>
        <v>38</v>
      </c>
      <c r="C3358">
        <f>'ND_Permitted Sources'!C126</f>
        <v>38007</v>
      </c>
      <c r="D3358" s="143">
        <f>'ND_Permitted Sources'!K126</f>
        <v>20200202</v>
      </c>
      <c r="E3358" t="str">
        <f>'ND_Permitted Sources'!M126</f>
        <v>Compressor Engines</v>
      </c>
      <c r="F3358" s="65">
        <f>'ND_Permitted Sources'!N126</f>
        <v>0.16</v>
      </c>
      <c r="G3358" s="65">
        <f>'ND_Permitted Sources'!O126</f>
        <v>0.01</v>
      </c>
      <c r="H3358" s="65">
        <f>'ND_Permitted Sources'!P126</f>
        <v>0.03</v>
      </c>
      <c r="I3358" s="65">
        <f>'ND_Permitted Sources'!Q126</f>
        <v>0.01</v>
      </c>
      <c r="J3358" s="65">
        <f>'ND_Permitted Sources'!R126</f>
        <v>0.01</v>
      </c>
    </row>
    <row r="3359" spans="1:10" x14ac:dyDescent="0.2">
      <c r="A3359" s="143" t="str">
        <f>'ND_Permitted Sources'!A127</f>
        <v>NDDEQ Permitted Sources</v>
      </c>
      <c r="B3359" t="str">
        <f>'ND_Permitted Sources'!B127</f>
        <v>38</v>
      </c>
      <c r="C3359">
        <f>'ND_Permitted Sources'!C127</f>
        <v>38007</v>
      </c>
      <c r="D3359" s="143">
        <f>'ND_Permitted Sources'!K127</f>
        <v>20200202</v>
      </c>
      <c r="E3359" t="str">
        <f>'ND_Permitted Sources'!M127</f>
        <v>Compressor Engines</v>
      </c>
      <c r="F3359" s="65">
        <f>'ND_Permitted Sources'!N127</f>
        <v>7.0000000000000007E-2</v>
      </c>
      <c r="G3359" s="65">
        <f>'ND_Permitted Sources'!O127</f>
        <v>0.01</v>
      </c>
      <c r="H3359" s="65">
        <f>'ND_Permitted Sources'!P127</f>
        <v>0.02</v>
      </c>
      <c r="I3359" s="65">
        <f>'ND_Permitted Sources'!Q127</f>
        <v>0</v>
      </c>
      <c r="J3359" s="65">
        <f>'ND_Permitted Sources'!R127</f>
        <v>0</v>
      </c>
    </row>
    <row r="3360" spans="1:10" x14ac:dyDescent="0.2">
      <c r="A3360" s="143" t="str">
        <f>'ND_Permitted Sources'!A128</f>
        <v>NDDEQ Permitted Sources</v>
      </c>
      <c r="B3360" t="str">
        <f>'ND_Permitted Sources'!B128</f>
        <v>38</v>
      </c>
      <c r="C3360">
        <f>'ND_Permitted Sources'!C128</f>
        <v>38007</v>
      </c>
      <c r="D3360" s="143">
        <f>'ND_Permitted Sources'!K128</f>
        <v>31000205</v>
      </c>
      <c r="E3360" t="str">
        <f>'ND_Permitted Sources'!M128</f>
        <v>Natural Gas Production, Flares</v>
      </c>
      <c r="F3360" s="65">
        <f>'ND_Permitted Sources'!N128</f>
        <v>0</v>
      </c>
      <c r="G3360" s="65">
        <f>'ND_Permitted Sources'!O128</f>
        <v>0</v>
      </c>
      <c r="H3360" s="65">
        <f>'ND_Permitted Sources'!P128</f>
        <v>0</v>
      </c>
      <c r="I3360" s="65">
        <f>'ND_Permitted Sources'!Q128</f>
        <v>144.03</v>
      </c>
      <c r="J3360" s="65">
        <f>'ND_Permitted Sources'!R128</f>
        <v>0</v>
      </c>
    </row>
    <row r="3361" spans="1:10" x14ac:dyDescent="0.2">
      <c r="A3361" s="143" t="str">
        <f>'ND_Permitted Sources'!A129</f>
        <v>NDDEQ Permitted Sources</v>
      </c>
      <c r="B3361" t="str">
        <f>'ND_Permitted Sources'!B129</f>
        <v>38</v>
      </c>
      <c r="C3361">
        <f>'ND_Permitted Sources'!C129</f>
        <v>38007</v>
      </c>
      <c r="D3361" s="143">
        <f>'ND_Permitted Sources'!K129</f>
        <v>31000404</v>
      </c>
      <c r="E3361" t="str">
        <f>'ND_Permitted Sources'!M129</f>
        <v>Process Heaters</v>
      </c>
      <c r="F3361" s="65">
        <f>'ND_Permitted Sources'!N129</f>
        <v>3.86</v>
      </c>
      <c r="G3361" s="65">
        <f>'ND_Permitted Sources'!O129</f>
        <v>0.34</v>
      </c>
      <c r="H3361" s="65">
        <f>'ND_Permitted Sources'!P129</f>
        <v>3.24</v>
      </c>
      <c r="I3361" s="65">
        <f>'ND_Permitted Sources'!Q129</f>
        <v>0.02</v>
      </c>
      <c r="J3361" s="65">
        <f>'ND_Permitted Sources'!R129</f>
        <v>0.28999999999999998</v>
      </c>
    </row>
    <row r="3362" spans="1:10" x14ac:dyDescent="0.2">
      <c r="A3362" s="143" t="str">
        <f>'ND_Permitted Sources'!A130</f>
        <v>NDDEQ Permitted Sources</v>
      </c>
      <c r="B3362" t="str">
        <f>'ND_Permitted Sources'!B130</f>
        <v>38</v>
      </c>
      <c r="C3362">
        <f>'ND_Permitted Sources'!C130</f>
        <v>38007</v>
      </c>
      <c r="D3362" s="143">
        <f>'ND_Permitted Sources'!K130</f>
        <v>31000404</v>
      </c>
      <c r="E3362" t="str">
        <f>'ND_Permitted Sources'!M130</f>
        <v>Process Heaters</v>
      </c>
      <c r="F3362" s="65">
        <f>'ND_Permitted Sources'!N130</f>
        <v>3.86</v>
      </c>
      <c r="G3362" s="65">
        <f>'ND_Permitted Sources'!O130</f>
        <v>0.34</v>
      </c>
      <c r="H3362" s="65">
        <f>'ND_Permitted Sources'!P130</f>
        <v>3.24</v>
      </c>
      <c r="I3362" s="65">
        <f>'ND_Permitted Sources'!Q130</f>
        <v>0.02</v>
      </c>
      <c r="J3362" s="65">
        <f>'ND_Permitted Sources'!R130</f>
        <v>0.28999999999999998</v>
      </c>
    </row>
    <row r="3363" spans="1:10" x14ac:dyDescent="0.2">
      <c r="A3363" s="143" t="str">
        <f>'ND_Permitted Sources'!A131</f>
        <v>NDDEQ Permitted Sources</v>
      </c>
      <c r="B3363" t="str">
        <f>'ND_Permitted Sources'!B131</f>
        <v>38</v>
      </c>
      <c r="C3363">
        <f>'ND_Permitted Sources'!C131</f>
        <v>38007</v>
      </c>
      <c r="D3363" s="143">
        <f>'ND_Permitted Sources'!K131</f>
        <v>31000299</v>
      </c>
      <c r="E3363" t="str">
        <f>'ND_Permitted Sources'!M131</f>
        <v>Natural Gas Production, Other Not Classified</v>
      </c>
      <c r="F3363" s="65">
        <f>'ND_Permitted Sources'!N131</f>
        <v>1.73</v>
      </c>
      <c r="G3363" s="65">
        <f>'ND_Permitted Sources'!O131</f>
        <v>0.01</v>
      </c>
      <c r="H3363" s="65">
        <f>'ND_Permitted Sources'!P131</f>
        <v>1.45</v>
      </c>
      <c r="I3363" s="65">
        <f>'ND_Permitted Sources'!Q131</f>
        <v>0.01</v>
      </c>
      <c r="J3363" s="65">
        <f>'ND_Permitted Sources'!R131</f>
        <v>0.13</v>
      </c>
    </row>
    <row r="3364" spans="1:10" x14ac:dyDescent="0.2">
      <c r="A3364" s="143" t="str">
        <f>'ND_Permitted Sources'!A132</f>
        <v>NDDEQ Permitted Sources</v>
      </c>
      <c r="B3364" t="str">
        <f>'ND_Permitted Sources'!B132</f>
        <v>38</v>
      </c>
      <c r="C3364">
        <f>'ND_Permitted Sources'!C132</f>
        <v>38007</v>
      </c>
      <c r="D3364" s="143">
        <f>'ND_Permitted Sources'!K132</f>
        <v>31000404</v>
      </c>
      <c r="E3364" t="str">
        <f>'ND_Permitted Sources'!M132</f>
        <v>Process Heaters</v>
      </c>
      <c r="F3364" s="65">
        <f>'ND_Permitted Sources'!N132</f>
        <v>5.24</v>
      </c>
      <c r="G3364" s="65">
        <f>'ND_Permitted Sources'!O132</f>
        <v>0.46</v>
      </c>
      <c r="H3364" s="65">
        <f>'ND_Permitted Sources'!P132</f>
        <v>4.41</v>
      </c>
      <c r="I3364" s="65">
        <f>'ND_Permitted Sources'!Q132</f>
        <v>0.03</v>
      </c>
      <c r="J3364" s="65">
        <f>'ND_Permitted Sources'!R132</f>
        <v>0.4</v>
      </c>
    </row>
    <row r="3365" spans="1:10" x14ac:dyDescent="0.2">
      <c r="A3365" s="143" t="str">
        <f>'ND_Permitted Sources'!A133</f>
        <v>NDDEQ Permitted Sources</v>
      </c>
      <c r="B3365" t="str">
        <f>'ND_Permitted Sources'!B133</f>
        <v>38</v>
      </c>
      <c r="C3365">
        <f>'ND_Permitted Sources'!C133</f>
        <v>38007</v>
      </c>
      <c r="D3365" s="143">
        <f>'ND_Permitted Sources'!K133</f>
        <v>31000404</v>
      </c>
      <c r="E3365" t="str">
        <f>'ND_Permitted Sources'!M133</f>
        <v>Process Heaters</v>
      </c>
      <c r="F3365" s="65">
        <f>'ND_Permitted Sources'!N133</f>
        <v>5.24</v>
      </c>
      <c r="G3365" s="65">
        <f>'ND_Permitted Sources'!O133</f>
        <v>0.46</v>
      </c>
      <c r="H3365" s="65">
        <f>'ND_Permitted Sources'!P133</f>
        <v>4.41</v>
      </c>
      <c r="I3365" s="65">
        <f>'ND_Permitted Sources'!Q133</f>
        <v>0.03</v>
      </c>
      <c r="J3365" s="65">
        <f>'ND_Permitted Sources'!R133</f>
        <v>0.4</v>
      </c>
    </row>
    <row r="3366" spans="1:10" x14ac:dyDescent="0.2">
      <c r="A3366" s="143" t="str">
        <f>'ND_Permitted Sources'!A134</f>
        <v>NDDEQ Permitted Sources</v>
      </c>
      <c r="B3366" t="str">
        <f>'ND_Permitted Sources'!B134</f>
        <v>38</v>
      </c>
      <c r="C3366">
        <f>'ND_Permitted Sources'!C134</f>
        <v>38007</v>
      </c>
      <c r="D3366" s="143">
        <f>'ND_Permitted Sources'!K134</f>
        <v>31000404</v>
      </c>
      <c r="E3366" t="str">
        <f>'ND_Permitted Sources'!M134</f>
        <v>Process Heaters</v>
      </c>
      <c r="F3366" s="65">
        <f>'ND_Permitted Sources'!N134</f>
        <v>9.32</v>
      </c>
      <c r="G3366" s="65">
        <f>'ND_Permitted Sources'!O134</f>
        <v>0.81</v>
      </c>
      <c r="H3366" s="65">
        <f>'ND_Permitted Sources'!P134</f>
        <v>7.82</v>
      </c>
      <c r="I3366" s="65">
        <f>'ND_Permitted Sources'!Q134</f>
        <v>0.06</v>
      </c>
      <c r="J3366" s="65">
        <f>'ND_Permitted Sources'!R134</f>
        <v>0.71</v>
      </c>
    </row>
    <row r="3367" spans="1:10" x14ac:dyDescent="0.2">
      <c r="A3367" s="143" t="str">
        <f>'ND_Permitted Sources'!A135</f>
        <v>NDDEQ Permitted Sources</v>
      </c>
      <c r="B3367" t="str">
        <f>'ND_Permitted Sources'!B135</f>
        <v>38</v>
      </c>
      <c r="C3367">
        <f>'ND_Permitted Sources'!C135</f>
        <v>38007</v>
      </c>
      <c r="D3367" s="143">
        <f>'ND_Permitted Sources'!K135</f>
        <v>31000404</v>
      </c>
      <c r="E3367" t="str">
        <f>'ND_Permitted Sources'!M135</f>
        <v>Process Heaters</v>
      </c>
      <c r="F3367" s="65">
        <f>'ND_Permitted Sources'!N135</f>
        <v>1.3</v>
      </c>
      <c r="G3367" s="65">
        <f>'ND_Permitted Sources'!O135</f>
        <v>0.11</v>
      </c>
      <c r="H3367" s="65">
        <f>'ND_Permitted Sources'!P135</f>
        <v>1.1000000000000001</v>
      </c>
      <c r="I3367" s="65">
        <f>'ND_Permitted Sources'!Q135</f>
        <v>0.01</v>
      </c>
      <c r="J3367" s="65">
        <f>'ND_Permitted Sources'!R135</f>
        <v>0.1</v>
      </c>
    </row>
    <row r="3368" spans="1:10" x14ac:dyDescent="0.2">
      <c r="A3368" s="143" t="str">
        <f>'ND_Permitted Sources'!A136</f>
        <v>NDDEQ Permitted Sources</v>
      </c>
      <c r="B3368" t="str">
        <f>'ND_Permitted Sources'!B136</f>
        <v>38</v>
      </c>
      <c r="C3368">
        <f>'ND_Permitted Sources'!C136</f>
        <v>38007</v>
      </c>
      <c r="D3368" s="143">
        <f>'ND_Permitted Sources'!K136</f>
        <v>31000404</v>
      </c>
      <c r="E3368" t="str">
        <f>'ND_Permitted Sources'!M136</f>
        <v>Process Heaters</v>
      </c>
      <c r="F3368" s="65">
        <f>'ND_Permitted Sources'!N136</f>
        <v>10.69</v>
      </c>
      <c r="G3368" s="65">
        <f>'ND_Permitted Sources'!O136</f>
        <v>0.93</v>
      </c>
      <c r="H3368" s="65">
        <f>'ND_Permitted Sources'!P136</f>
        <v>8.98</v>
      </c>
      <c r="I3368" s="65">
        <f>'ND_Permitted Sources'!Q136</f>
        <v>0.06</v>
      </c>
      <c r="J3368" s="65">
        <f>'ND_Permitted Sources'!R136</f>
        <v>0.81</v>
      </c>
    </row>
    <row r="3369" spans="1:10" x14ac:dyDescent="0.2">
      <c r="A3369" s="143" t="str">
        <f>'ND_Permitted Sources'!A137</f>
        <v>NDDEQ Permitted Sources</v>
      </c>
      <c r="B3369" t="str">
        <f>'ND_Permitted Sources'!B137</f>
        <v>38</v>
      </c>
      <c r="C3369">
        <f>'ND_Permitted Sources'!C137</f>
        <v>38007</v>
      </c>
      <c r="D3369" s="143">
        <f>'ND_Permitted Sources'!K137</f>
        <v>31000299</v>
      </c>
      <c r="E3369" t="str">
        <f>'ND_Permitted Sources'!M137</f>
        <v>Natural Gas Production, Other Not Classified</v>
      </c>
      <c r="F3369" s="65">
        <f>'ND_Permitted Sources'!N137</f>
        <v>0</v>
      </c>
      <c r="G3369" s="65">
        <f>'ND_Permitted Sources'!O137</f>
        <v>0</v>
      </c>
      <c r="H3369" s="65">
        <f>'ND_Permitted Sources'!P137</f>
        <v>0</v>
      </c>
      <c r="I3369" s="65">
        <f>'ND_Permitted Sources'!Q137</f>
        <v>210.89</v>
      </c>
      <c r="J3369" s="65">
        <f>'ND_Permitted Sources'!R137</f>
        <v>0</v>
      </c>
    </row>
    <row r="3370" spans="1:10" x14ac:dyDescent="0.2">
      <c r="A3370" s="143" t="str">
        <f>'ND_Permitted Sources'!A138</f>
        <v>NDDEQ Permitted Sources</v>
      </c>
      <c r="B3370" t="str">
        <f>'ND_Permitted Sources'!B138</f>
        <v>38</v>
      </c>
      <c r="C3370">
        <f>'ND_Permitted Sources'!C138</f>
        <v>38105</v>
      </c>
      <c r="D3370" s="143">
        <f>'ND_Permitted Sources'!K138</f>
        <v>40400302</v>
      </c>
      <c r="E3370" t="str">
        <f>'ND_Permitted Sources'!M138</f>
        <v>Permitted Tank Losses</v>
      </c>
      <c r="F3370" s="65">
        <f>'ND_Permitted Sources'!N138</f>
        <v>0</v>
      </c>
      <c r="G3370" s="65">
        <f>'ND_Permitted Sources'!O138</f>
        <v>2</v>
      </c>
      <c r="H3370" s="65">
        <f>'ND_Permitted Sources'!P138</f>
        <v>0</v>
      </c>
      <c r="I3370" s="65">
        <f>'ND_Permitted Sources'!Q138</f>
        <v>0</v>
      </c>
      <c r="J3370" s="65">
        <f>'ND_Permitted Sources'!R138</f>
        <v>0</v>
      </c>
    </row>
    <row r="3371" spans="1:10" x14ac:dyDescent="0.2">
      <c r="A3371" s="143" t="str">
        <f>'ND_Permitted Sources'!A139</f>
        <v>NDDEQ Permitted Sources</v>
      </c>
      <c r="B3371" t="str">
        <f>'ND_Permitted Sources'!B139</f>
        <v>38</v>
      </c>
      <c r="C3371">
        <f>'ND_Permitted Sources'!C139</f>
        <v>38011</v>
      </c>
      <c r="D3371" s="143">
        <f>'ND_Permitted Sources'!K139</f>
        <v>20200202</v>
      </c>
      <c r="E3371" t="str">
        <f>'ND_Permitted Sources'!M139</f>
        <v>Compressor Engines</v>
      </c>
      <c r="F3371" s="65">
        <f>'ND_Permitted Sources'!N139</f>
        <v>11.6</v>
      </c>
      <c r="G3371" s="65">
        <f>'ND_Permitted Sources'!O139</f>
        <v>2.6</v>
      </c>
      <c r="H3371" s="65">
        <f>'ND_Permitted Sources'!P139</f>
        <v>11</v>
      </c>
      <c r="I3371" s="65">
        <f>'ND_Permitted Sources'!Q139</f>
        <v>0</v>
      </c>
      <c r="J3371" s="65">
        <f>'ND_Permitted Sources'!R139</f>
        <v>0</v>
      </c>
    </row>
    <row r="3372" spans="1:10" x14ac:dyDescent="0.2">
      <c r="A3372" s="143" t="str">
        <f>'ND_Permitted Sources'!A140</f>
        <v>NDDEQ Permitted Sources</v>
      </c>
      <c r="B3372" t="str">
        <f>'ND_Permitted Sources'!B140</f>
        <v>38</v>
      </c>
      <c r="C3372">
        <f>'ND_Permitted Sources'!C140</f>
        <v>38011</v>
      </c>
      <c r="D3372" s="143">
        <f>'ND_Permitted Sources'!K140</f>
        <v>20200202</v>
      </c>
      <c r="E3372" t="str">
        <f>'ND_Permitted Sources'!M140</f>
        <v>Compressor Engines</v>
      </c>
      <c r="F3372" s="65">
        <f>'ND_Permitted Sources'!N140</f>
        <v>4.0999999999999996</v>
      </c>
      <c r="G3372" s="65">
        <f>'ND_Permitted Sources'!O140</f>
        <v>0.1</v>
      </c>
      <c r="H3372" s="65">
        <f>'ND_Permitted Sources'!P140</f>
        <v>4.5</v>
      </c>
      <c r="I3372" s="65">
        <f>'ND_Permitted Sources'!Q140</f>
        <v>0</v>
      </c>
      <c r="J3372" s="65">
        <f>'ND_Permitted Sources'!R140</f>
        <v>0</v>
      </c>
    </row>
    <row r="3373" spans="1:10" x14ac:dyDescent="0.2">
      <c r="A3373" s="143" t="str">
        <f>'ND_Permitted Sources'!A141</f>
        <v>NDDEQ Permitted Sources</v>
      </c>
      <c r="B3373" t="str">
        <f>'ND_Permitted Sources'!B141</f>
        <v>38</v>
      </c>
      <c r="C3373">
        <f>'ND_Permitted Sources'!C141</f>
        <v>38053</v>
      </c>
      <c r="D3373" s="143">
        <f>'ND_Permitted Sources'!K141</f>
        <v>40400302</v>
      </c>
      <c r="E3373" t="str">
        <f>'ND_Permitted Sources'!M141</f>
        <v>Permitted Tank Losses</v>
      </c>
      <c r="F3373" s="65">
        <f>'ND_Permitted Sources'!N141</f>
        <v>0</v>
      </c>
      <c r="G3373" s="65">
        <f>'ND_Permitted Sources'!O141</f>
        <v>0.4</v>
      </c>
      <c r="H3373" s="65">
        <f>'ND_Permitted Sources'!P141</f>
        <v>0</v>
      </c>
      <c r="I3373" s="65">
        <f>'ND_Permitted Sources'!Q141</f>
        <v>0</v>
      </c>
      <c r="J3373" s="65">
        <f>'ND_Permitted Sources'!R141</f>
        <v>0</v>
      </c>
    </row>
    <row r="3374" spans="1:10" x14ac:dyDescent="0.2">
      <c r="A3374" s="143" t="str">
        <f>'ND_Permitted Sources'!A142</f>
        <v>NDDEQ Permitted Sources</v>
      </c>
      <c r="B3374" t="str">
        <f>'ND_Permitted Sources'!B142</f>
        <v>38</v>
      </c>
      <c r="C3374">
        <f>'ND_Permitted Sources'!C142</f>
        <v>38013</v>
      </c>
      <c r="D3374" s="143">
        <f>'ND_Permitted Sources'!K142</f>
        <v>40400302</v>
      </c>
      <c r="E3374" t="str">
        <f>'ND_Permitted Sources'!M142</f>
        <v>Permitted Tank Losses</v>
      </c>
      <c r="F3374" s="65">
        <f>'ND_Permitted Sources'!N142</f>
        <v>0</v>
      </c>
      <c r="G3374" s="65">
        <f>'ND_Permitted Sources'!O142</f>
        <v>0.3</v>
      </c>
      <c r="H3374" s="65">
        <f>'ND_Permitted Sources'!P142</f>
        <v>0</v>
      </c>
      <c r="I3374" s="65">
        <f>'ND_Permitted Sources'!Q142</f>
        <v>0</v>
      </c>
      <c r="J3374" s="65">
        <f>'ND_Permitted Sources'!R142</f>
        <v>0</v>
      </c>
    </row>
    <row r="3375" spans="1:10" x14ac:dyDescent="0.2">
      <c r="A3375" s="143" t="str">
        <f>'ND_Permitted Sources'!A143</f>
        <v>NDDEQ Permitted Sources</v>
      </c>
      <c r="B3375" t="str">
        <f>'ND_Permitted Sources'!B143</f>
        <v>38</v>
      </c>
      <c r="C3375">
        <f>'ND_Permitted Sources'!C143</f>
        <v>38053</v>
      </c>
      <c r="D3375" s="143">
        <f>'ND_Permitted Sources'!K143</f>
        <v>40400302</v>
      </c>
      <c r="E3375" t="str">
        <f>'ND_Permitted Sources'!M143</f>
        <v>Permitted Tank Losses</v>
      </c>
      <c r="F3375" s="65">
        <f>'ND_Permitted Sources'!N143</f>
        <v>0</v>
      </c>
      <c r="G3375" s="65">
        <f>'ND_Permitted Sources'!O143</f>
        <v>1.1000000000000001</v>
      </c>
      <c r="H3375" s="65">
        <f>'ND_Permitted Sources'!P143</f>
        <v>0</v>
      </c>
      <c r="I3375" s="65">
        <f>'ND_Permitted Sources'!Q143</f>
        <v>0</v>
      </c>
      <c r="J3375" s="65">
        <f>'ND_Permitted Sources'!R143</f>
        <v>0</v>
      </c>
    </row>
    <row r="3376" spans="1:10" x14ac:dyDescent="0.2">
      <c r="A3376" s="143" t="str">
        <f>'ND_Permitted Sources'!A144</f>
        <v>NDDEQ Permitted Sources</v>
      </c>
      <c r="B3376" t="str">
        <f>'ND_Permitted Sources'!B144</f>
        <v>38</v>
      </c>
      <c r="C3376">
        <f>'ND_Permitted Sources'!C144</f>
        <v>38053</v>
      </c>
      <c r="D3376" s="143">
        <f>'ND_Permitted Sources'!K144</f>
        <v>40400302</v>
      </c>
      <c r="E3376" t="str">
        <f>'ND_Permitted Sources'!M144</f>
        <v>Permitted Tank Losses</v>
      </c>
      <c r="F3376" s="65">
        <f>'ND_Permitted Sources'!N144</f>
        <v>0</v>
      </c>
      <c r="G3376" s="65">
        <f>'ND_Permitted Sources'!O144</f>
        <v>0.2</v>
      </c>
      <c r="H3376" s="65">
        <f>'ND_Permitted Sources'!P144</f>
        <v>0</v>
      </c>
      <c r="I3376" s="65">
        <f>'ND_Permitted Sources'!Q144</f>
        <v>0</v>
      </c>
      <c r="J3376" s="65">
        <f>'ND_Permitted Sources'!R144</f>
        <v>0</v>
      </c>
    </row>
    <row r="3377" spans="1:10" x14ac:dyDescent="0.2">
      <c r="A3377" s="143" t="str">
        <f>'ND_Permitted Sources'!A145</f>
        <v>NDDEQ Permitted Sources</v>
      </c>
      <c r="B3377" t="str">
        <f>'ND_Permitted Sources'!B145</f>
        <v>38</v>
      </c>
      <c r="C3377">
        <f>'ND_Permitted Sources'!C145</f>
        <v>38053</v>
      </c>
      <c r="D3377" s="143">
        <f>'ND_Permitted Sources'!K145</f>
        <v>40400302</v>
      </c>
      <c r="E3377" t="str">
        <f>'ND_Permitted Sources'!M145</f>
        <v>Permitted Tank Losses</v>
      </c>
      <c r="F3377" s="65">
        <f>'ND_Permitted Sources'!N145</f>
        <v>0</v>
      </c>
      <c r="G3377" s="65">
        <f>'ND_Permitted Sources'!O145</f>
        <v>2.5</v>
      </c>
      <c r="H3377" s="65">
        <f>'ND_Permitted Sources'!P145</f>
        <v>0</v>
      </c>
      <c r="I3377" s="65">
        <f>'ND_Permitted Sources'!Q145</f>
        <v>0</v>
      </c>
      <c r="J3377" s="65">
        <f>'ND_Permitted Sources'!R145</f>
        <v>0</v>
      </c>
    </row>
    <row r="3378" spans="1:10" x14ac:dyDescent="0.2">
      <c r="A3378" s="143" t="str">
        <f>'ND_Permitted Sources'!A146</f>
        <v>NDDEQ Permitted Sources</v>
      </c>
      <c r="B3378" t="str">
        <f>'ND_Permitted Sources'!B146</f>
        <v>38</v>
      </c>
      <c r="C3378">
        <f>'ND_Permitted Sources'!C146</f>
        <v>38025</v>
      </c>
      <c r="D3378" s="143">
        <f>'ND_Permitted Sources'!K146</f>
        <v>40400302</v>
      </c>
      <c r="E3378" t="str">
        <f>'ND_Permitted Sources'!M146</f>
        <v>Permitted Tank Losses</v>
      </c>
      <c r="F3378" s="65">
        <f>'ND_Permitted Sources'!N146</f>
        <v>0</v>
      </c>
      <c r="G3378" s="65">
        <f>'ND_Permitted Sources'!O146</f>
        <v>4</v>
      </c>
      <c r="H3378" s="65">
        <f>'ND_Permitted Sources'!P146</f>
        <v>0</v>
      </c>
      <c r="I3378" s="65">
        <f>'ND_Permitted Sources'!Q146</f>
        <v>0</v>
      </c>
      <c r="J3378" s="65">
        <f>'ND_Permitted Sources'!R146</f>
        <v>0</v>
      </c>
    </row>
    <row r="3379" spans="1:10" x14ac:dyDescent="0.2">
      <c r="A3379" s="143" t="str">
        <f>'ND_Permitted Sources'!A147</f>
        <v>NDDEQ Permitted Sources</v>
      </c>
      <c r="B3379" t="str">
        <f>'ND_Permitted Sources'!B147</f>
        <v>38</v>
      </c>
      <c r="C3379">
        <f>'ND_Permitted Sources'!C147</f>
        <v>38007</v>
      </c>
      <c r="D3379" s="143">
        <f>'ND_Permitted Sources'!K147</f>
        <v>40400302</v>
      </c>
      <c r="E3379" t="str">
        <f>'ND_Permitted Sources'!M147</f>
        <v>Permitted Tank Losses</v>
      </c>
      <c r="F3379" s="65">
        <f>'ND_Permitted Sources'!N147</f>
        <v>0</v>
      </c>
      <c r="G3379" s="65">
        <f>'ND_Permitted Sources'!O147</f>
        <v>0.1</v>
      </c>
      <c r="H3379" s="65">
        <f>'ND_Permitted Sources'!P147</f>
        <v>0</v>
      </c>
      <c r="I3379" s="65">
        <f>'ND_Permitted Sources'!Q147</f>
        <v>0</v>
      </c>
      <c r="J3379" s="65">
        <f>'ND_Permitted Sources'!R147</f>
        <v>0</v>
      </c>
    </row>
    <row r="3380" spans="1:10" x14ac:dyDescent="0.2">
      <c r="A3380" s="143" t="str">
        <f>'ND_Permitted Sources'!A148</f>
        <v>NDDEQ Permitted Sources</v>
      </c>
      <c r="B3380" t="str">
        <f>'ND_Permitted Sources'!B148</f>
        <v>38</v>
      </c>
      <c r="C3380">
        <f>'ND_Permitted Sources'!C148</f>
        <v>38007</v>
      </c>
      <c r="D3380" s="143">
        <f>'ND_Permitted Sources'!K148</f>
        <v>40400302</v>
      </c>
      <c r="E3380" t="str">
        <f>'ND_Permitted Sources'!M148</f>
        <v>Permitted Tank Losses</v>
      </c>
      <c r="F3380" s="65">
        <f>'ND_Permitted Sources'!N148</f>
        <v>0</v>
      </c>
      <c r="G3380" s="65">
        <f>'ND_Permitted Sources'!O148</f>
        <v>0</v>
      </c>
      <c r="H3380" s="65">
        <f>'ND_Permitted Sources'!P148</f>
        <v>0</v>
      </c>
      <c r="I3380" s="65">
        <f>'ND_Permitted Sources'!Q148</f>
        <v>0</v>
      </c>
      <c r="J3380" s="65">
        <f>'ND_Permitted Sources'!R148</f>
        <v>0</v>
      </c>
    </row>
    <row r="3381" spans="1:10" x14ac:dyDescent="0.2">
      <c r="A3381" s="143" t="str">
        <f>'ND_Permitted Sources'!A149</f>
        <v>NDDEQ Permitted Sources</v>
      </c>
      <c r="B3381" t="str">
        <f>'ND_Permitted Sources'!B149</f>
        <v>38</v>
      </c>
      <c r="C3381">
        <f>'ND_Permitted Sources'!C149</f>
        <v>38007</v>
      </c>
      <c r="D3381" s="143">
        <f>'ND_Permitted Sources'!K149</f>
        <v>40400302</v>
      </c>
      <c r="E3381" t="str">
        <f>'ND_Permitted Sources'!M149</f>
        <v>Permitted Tank Losses</v>
      </c>
      <c r="F3381" s="65">
        <f>'ND_Permitted Sources'!N149</f>
        <v>0</v>
      </c>
      <c r="G3381" s="65">
        <f>'ND_Permitted Sources'!O149</f>
        <v>0</v>
      </c>
      <c r="H3381" s="65">
        <f>'ND_Permitted Sources'!P149</f>
        <v>0</v>
      </c>
      <c r="I3381" s="65">
        <f>'ND_Permitted Sources'!Q149</f>
        <v>0</v>
      </c>
      <c r="J3381" s="65">
        <f>'ND_Permitted Sources'!R149</f>
        <v>0</v>
      </c>
    </row>
    <row r="3382" spans="1:10" x14ac:dyDescent="0.2">
      <c r="A3382" s="143" t="str">
        <f>'ND_Permitted Sources'!A150</f>
        <v>NDDEQ Permitted Sources</v>
      </c>
      <c r="B3382" t="str">
        <f>'ND_Permitted Sources'!B150</f>
        <v>38</v>
      </c>
      <c r="C3382">
        <f>'ND_Permitted Sources'!C150</f>
        <v>38053</v>
      </c>
      <c r="D3382" s="143">
        <f>'ND_Permitted Sources'!K150</f>
        <v>40400302</v>
      </c>
      <c r="E3382" t="str">
        <f>'ND_Permitted Sources'!M150</f>
        <v>Permitted Tank Losses</v>
      </c>
      <c r="F3382" s="65">
        <f>'ND_Permitted Sources'!N150</f>
        <v>0</v>
      </c>
      <c r="G3382" s="65">
        <f>'ND_Permitted Sources'!O150</f>
        <v>0.6</v>
      </c>
      <c r="H3382" s="65">
        <f>'ND_Permitted Sources'!P150</f>
        <v>0</v>
      </c>
      <c r="I3382" s="65">
        <f>'ND_Permitted Sources'!Q150</f>
        <v>0</v>
      </c>
      <c r="J3382" s="65">
        <f>'ND_Permitted Sources'!R150</f>
        <v>0</v>
      </c>
    </row>
    <row r="3383" spans="1:10" x14ac:dyDescent="0.2">
      <c r="A3383" s="143" t="str">
        <f>'ND_Permitted Sources'!A151</f>
        <v>NDDEQ Permitted Sources</v>
      </c>
      <c r="B3383" t="str">
        <f>'ND_Permitted Sources'!B151</f>
        <v>38</v>
      </c>
      <c r="C3383">
        <f>'ND_Permitted Sources'!C151</f>
        <v>38025</v>
      </c>
      <c r="D3383" s="143">
        <f>'ND_Permitted Sources'!K151</f>
        <v>40400302</v>
      </c>
      <c r="E3383" t="str">
        <f>'ND_Permitted Sources'!M151</f>
        <v>Permitted Tank Losses</v>
      </c>
      <c r="F3383" s="65">
        <f>'ND_Permitted Sources'!N151</f>
        <v>0</v>
      </c>
      <c r="G3383" s="65">
        <f>'ND_Permitted Sources'!O151</f>
        <v>3</v>
      </c>
      <c r="H3383" s="65">
        <f>'ND_Permitted Sources'!P151</f>
        <v>0</v>
      </c>
      <c r="I3383" s="65">
        <f>'ND_Permitted Sources'!Q151</f>
        <v>0</v>
      </c>
      <c r="J3383" s="65">
        <f>'ND_Permitted Sources'!R151</f>
        <v>0</v>
      </c>
    </row>
    <row r="3384" spans="1:10" x14ac:dyDescent="0.2">
      <c r="A3384" s="143" t="str">
        <f>'ND_Permitted Sources'!A152</f>
        <v>NDDEQ Permitted Sources</v>
      </c>
      <c r="B3384" t="str">
        <f>'ND_Permitted Sources'!B152</f>
        <v>38</v>
      </c>
      <c r="C3384">
        <f>'ND_Permitted Sources'!C152</f>
        <v>38053</v>
      </c>
      <c r="D3384" s="143">
        <f>'ND_Permitted Sources'!K152</f>
        <v>40400302</v>
      </c>
      <c r="E3384" t="str">
        <f>'ND_Permitted Sources'!M152</f>
        <v>Permitted Tank Losses</v>
      </c>
      <c r="F3384" s="65">
        <f>'ND_Permitted Sources'!N152</f>
        <v>0</v>
      </c>
      <c r="G3384" s="65">
        <f>'ND_Permitted Sources'!O152</f>
        <v>1</v>
      </c>
      <c r="H3384" s="65">
        <f>'ND_Permitted Sources'!P152</f>
        <v>0</v>
      </c>
      <c r="I3384" s="65">
        <f>'ND_Permitted Sources'!Q152</f>
        <v>0</v>
      </c>
      <c r="J3384" s="65">
        <f>'ND_Permitted Sources'!R152</f>
        <v>0</v>
      </c>
    </row>
    <row r="3385" spans="1:10" x14ac:dyDescent="0.2">
      <c r="A3385" s="143" t="str">
        <f>'ND_Permitted Sources'!A153</f>
        <v>NDDEQ Permitted Sources</v>
      </c>
      <c r="B3385" t="str">
        <f>'ND_Permitted Sources'!B153</f>
        <v>38</v>
      </c>
      <c r="C3385">
        <f>'ND_Permitted Sources'!C153</f>
        <v>38105</v>
      </c>
      <c r="D3385" s="143">
        <f>'ND_Permitted Sources'!K153</f>
        <v>40400302</v>
      </c>
      <c r="E3385" t="str">
        <f>'ND_Permitted Sources'!M153</f>
        <v>Permitted Tank Losses</v>
      </c>
      <c r="F3385" s="65">
        <f>'ND_Permitted Sources'!N153</f>
        <v>0</v>
      </c>
      <c r="G3385" s="65">
        <f>'ND_Permitted Sources'!O153</f>
        <v>2.1</v>
      </c>
      <c r="H3385" s="65">
        <f>'ND_Permitted Sources'!P153</f>
        <v>0</v>
      </c>
      <c r="I3385" s="65">
        <f>'ND_Permitted Sources'!Q153</f>
        <v>0</v>
      </c>
      <c r="J3385" s="65">
        <f>'ND_Permitted Sources'!R153</f>
        <v>0</v>
      </c>
    </row>
    <row r="3386" spans="1:10" x14ac:dyDescent="0.2">
      <c r="A3386" s="143" t="str">
        <f>'ND_Permitted Sources'!A154</f>
        <v>NDDEQ Permitted Sources</v>
      </c>
      <c r="B3386" t="str">
        <f>'ND_Permitted Sources'!B154</f>
        <v>38</v>
      </c>
      <c r="C3386">
        <f>'ND_Permitted Sources'!C154</f>
        <v>38105</v>
      </c>
      <c r="D3386" s="143">
        <f>'ND_Permitted Sources'!K154</f>
        <v>40400302</v>
      </c>
      <c r="E3386" t="str">
        <f>'ND_Permitted Sources'!M154</f>
        <v>Permitted Tank Losses</v>
      </c>
      <c r="F3386" s="65">
        <f>'ND_Permitted Sources'!N154</f>
        <v>0</v>
      </c>
      <c r="G3386" s="65">
        <f>'ND_Permitted Sources'!O154</f>
        <v>3.3</v>
      </c>
      <c r="H3386" s="65">
        <f>'ND_Permitted Sources'!P154</f>
        <v>0</v>
      </c>
      <c r="I3386" s="65">
        <f>'ND_Permitted Sources'!Q154</f>
        <v>0</v>
      </c>
      <c r="J3386" s="65">
        <f>'ND_Permitted Sources'!R154</f>
        <v>0</v>
      </c>
    </row>
    <row r="3387" spans="1:10" x14ac:dyDescent="0.2">
      <c r="A3387" s="143" t="str">
        <f>'ND_Permitted Sources'!A155</f>
        <v>NDDEQ Permitted Sources</v>
      </c>
      <c r="B3387" t="str">
        <f>'ND_Permitted Sources'!B155</f>
        <v>38</v>
      </c>
      <c r="C3387">
        <f>'ND_Permitted Sources'!C155</f>
        <v>38007</v>
      </c>
      <c r="D3387" s="143">
        <f>'ND_Permitted Sources'!K155</f>
        <v>40400302</v>
      </c>
      <c r="E3387" t="str">
        <f>'ND_Permitted Sources'!M155</f>
        <v>Permitted Tank Losses</v>
      </c>
      <c r="F3387" s="65">
        <f>'ND_Permitted Sources'!N155</f>
        <v>0</v>
      </c>
      <c r="G3387" s="65">
        <f>'ND_Permitted Sources'!O155</f>
        <v>0.9</v>
      </c>
      <c r="H3387" s="65">
        <f>'ND_Permitted Sources'!P155</f>
        <v>0</v>
      </c>
      <c r="I3387" s="65">
        <f>'ND_Permitted Sources'!Q155</f>
        <v>0</v>
      </c>
      <c r="J3387" s="65">
        <f>'ND_Permitted Sources'!R155</f>
        <v>0</v>
      </c>
    </row>
    <row r="3388" spans="1:10" x14ac:dyDescent="0.2">
      <c r="A3388" s="143" t="str">
        <f>'ND_Permitted Sources'!A156</f>
        <v>NDDEQ Permitted Sources</v>
      </c>
      <c r="B3388" t="str">
        <f>'ND_Permitted Sources'!B156</f>
        <v>38</v>
      </c>
      <c r="C3388">
        <f>'ND_Permitted Sources'!C156</f>
        <v>38053</v>
      </c>
      <c r="D3388" s="143">
        <f>'ND_Permitted Sources'!K156</f>
        <v>40400302</v>
      </c>
      <c r="E3388" t="str">
        <f>'ND_Permitted Sources'!M156</f>
        <v>Permitted Tank Losses</v>
      </c>
      <c r="F3388" s="65">
        <f>'ND_Permitted Sources'!N156</f>
        <v>0</v>
      </c>
      <c r="G3388" s="65">
        <f>'ND_Permitted Sources'!O156</f>
        <v>0.5</v>
      </c>
      <c r="H3388" s="65">
        <f>'ND_Permitted Sources'!P156</f>
        <v>0</v>
      </c>
      <c r="I3388" s="65">
        <f>'ND_Permitted Sources'!Q156</f>
        <v>0</v>
      </c>
      <c r="J3388" s="65">
        <f>'ND_Permitted Sources'!R156</f>
        <v>0</v>
      </c>
    </row>
    <row r="3389" spans="1:10" x14ac:dyDescent="0.2">
      <c r="A3389" s="143" t="str">
        <f>'ND_Permitted Sources'!A157</f>
        <v>NDDEQ Permitted Sources</v>
      </c>
      <c r="B3389" t="str">
        <f>'ND_Permitted Sources'!B157</f>
        <v>38</v>
      </c>
      <c r="C3389">
        <f>'ND_Permitted Sources'!C157</f>
        <v>38053</v>
      </c>
      <c r="D3389" s="143">
        <f>'ND_Permitted Sources'!K157</f>
        <v>31000299</v>
      </c>
      <c r="E3389" t="str">
        <f>'ND_Permitted Sources'!M157</f>
        <v>Natural Gas Production, Other Not Classified</v>
      </c>
      <c r="F3389" s="65">
        <f>'ND_Permitted Sources'!N157</f>
        <v>3.2</v>
      </c>
      <c r="G3389" s="65">
        <f>'ND_Permitted Sources'!O157</f>
        <v>0</v>
      </c>
      <c r="H3389" s="65">
        <f>'ND_Permitted Sources'!P157</f>
        <v>0.8</v>
      </c>
      <c r="I3389" s="65">
        <f>'ND_Permitted Sources'!Q157</f>
        <v>0</v>
      </c>
      <c r="J3389" s="65">
        <f>'ND_Permitted Sources'!R157</f>
        <v>0</v>
      </c>
    </row>
    <row r="3390" spans="1:10" x14ac:dyDescent="0.2">
      <c r="A3390" s="143" t="str">
        <f>'ND_Permitted Sources'!A158</f>
        <v>NDDEQ Permitted Sources</v>
      </c>
      <c r="B3390" t="str">
        <f>'ND_Permitted Sources'!B158</f>
        <v>38</v>
      </c>
      <c r="C3390">
        <f>'ND_Permitted Sources'!C158</f>
        <v>38053</v>
      </c>
      <c r="D3390" s="143">
        <f>'ND_Permitted Sources'!K158</f>
        <v>20200202</v>
      </c>
      <c r="E3390" t="str">
        <f>'ND_Permitted Sources'!M158</f>
        <v>Compressor Engines</v>
      </c>
      <c r="F3390" s="65">
        <f>'ND_Permitted Sources'!N158</f>
        <v>41.9</v>
      </c>
      <c r="G3390" s="65">
        <f>'ND_Permitted Sources'!O158</f>
        <v>0</v>
      </c>
      <c r="H3390" s="65">
        <f>'ND_Permitted Sources'!P158</f>
        <v>31.3</v>
      </c>
      <c r="I3390" s="65">
        <f>'ND_Permitted Sources'!Q158</f>
        <v>0</v>
      </c>
      <c r="J3390" s="65">
        <f>'ND_Permitted Sources'!R158</f>
        <v>0</v>
      </c>
    </row>
    <row r="3391" spans="1:10" x14ac:dyDescent="0.2">
      <c r="A3391" s="143" t="str">
        <f>'ND_Permitted Sources'!A159</f>
        <v>NDDEQ Permitted Sources</v>
      </c>
      <c r="B3391" t="str">
        <f>'ND_Permitted Sources'!B159</f>
        <v>38</v>
      </c>
      <c r="C3391">
        <f>'ND_Permitted Sources'!C159</f>
        <v>38061</v>
      </c>
      <c r="D3391" s="143">
        <f>'ND_Permitted Sources'!K159</f>
        <v>20200202</v>
      </c>
      <c r="E3391" t="str">
        <f>'ND_Permitted Sources'!M159</f>
        <v>Compressor Engines</v>
      </c>
      <c r="F3391" s="65">
        <f>'ND_Permitted Sources'!N159</f>
        <v>20</v>
      </c>
      <c r="G3391" s="65">
        <f>'ND_Permitted Sources'!O159</f>
        <v>13</v>
      </c>
      <c r="H3391" s="65">
        <f>'ND_Permitted Sources'!P159</f>
        <v>26</v>
      </c>
      <c r="I3391" s="65">
        <f>'ND_Permitted Sources'!Q159</f>
        <v>0</v>
      </c>
      <c r="J3391" s="65">
        <f>'ND_Permitted Sources'!R159</f>
        <v>0.4</v>
      </c>
    </row>
    <row r="3392" spans="1:10" x14ac:dyDescent="0.2">
      <c r="A3392" s="143" t="str">
        <f>'ND_Permitted Sources'!A160</f>
        <v>NDDEQ Permitted Sources</v>
      </c>
      <c r="B3392" t="str">
        <f>'ND_Permitted Sources'!B160</f>
        <v>38</v>
      </c>
      <c r="C3392">
        <f>'ND_Permitted Sources'!C160</f>
        <v>38061</v>
      </c>
      <c r="D3392" s="143">
        <f>'ND_Permitted Sources'!K160</f>
        <v>20200202</v>
      </c>
      <c r="E3392" t="str">
        <f>'ND_Permitted Sources'!M160</f>
        <v>Compressor Engines</v>
      </c>
      <c r="F3392" s="65">
        <f>'ND_Permitted Sources'!N160</f>
        <v>26</v>
      </c>
      <c r="G3392" s="65">
        <f>'ND_Permitted Sources'!O160</f>
        <v>12</v>
      </c>
      <c r="H3392" s="65">
        <f>'ND_Permitted Sources'!P160</f>
        <v>23</v>
      </c>
      <c r="I3392" s="65">
        <f>'ND_Permitted Sources'!Q160</f>
        <v>0</v>
      </c>
      <c r="J3392" s="65">
        <f>'ND_Permitted Sources'!R160</f>
        <v>0.1</v>
      </c>
    </row>
    <row r="3393" spans="1:10" x14ac:dyDescent="0.2">
      <c r="A3393" s="143" t="str">
        <f>'ND_Permitted Sources'!A161</f>
        <v>NDDEQ Permitted Sources</v>
      </c>
      <c r="B3393" t="str">
        <f>'ND_Permitted Sources'!B161</f>
        <v>38</v>
      </c>
      <c r="C3393">
        <f>'ND_Permitted Sources'!C161</f>
        <v>38061</v>
      </c>
      <c r="D3393" s="143">
        <f>'ND_Permitted Sources'!K161</f>
        <v>31000404</v>
      </c>
      <c r="E3393" t="str">
        <f>'ND_Permitted Sources'!M161</f>
        <v>Process Heaters</v>
      </c>
      <c r="F3393" s="65">
        <f>'ND_Permitted Sources'!N161</f>
        <v>7</v>
      </c>
      <c r="G3393" s="65">
        <f>'ND_Permitted Sources'!O161</f>
        <v>0</v>
      </c>
      <c r="H3393" s="65">
        <f>'ND_Permitted Sources'!P161</f>
        <v>6</v>
      </c>
      <c r="I3393" s="65">
        <f>'ND_Permitted Sources'!Q161</f>
        <v>0</v>
      </c>
      <c r="J3393" s="65">
        <f>'ND_Permitted Sources'!R161</f>
        <v>1</v>
      </c>
    </row>
    <row r="3394" spans="1:10" x14ac:dyDescent="0.2">
      <c r="A3394" s="143" t="str">
        <f>'ND_Permitted Sources'!A162</f>
        <v>NDDEQ Permitted Sources</v>
      </c>
      <c r="B3394" t="str">
        <f>'ND_Permitted Sources'!B162</f>
        <v>38</v>
      </c>
      <c r="C3394">
        <f>'ND_Permitted Sources'!C162</f>
        <v>38061</v>
      </c>
      <c r="D3394" s="143">
        <f>'ND_Permitted Sources'!K162</f>
        <v>31000205</v>
      </c>
      <c r="E3394" t="str">
        <f>'ND_Permitted Sources'!M162</f>
        <v>Natural Gas Production, Flares</v>
      </c>
      <c r="F3394" s="65">
        <f>'ND_Permitted Sources'!N162</f>
        <v>3</v>
      </c>
      <c r="G3394" s="65">
        <f>'ND_Permitted Sources'!O162</f>
        <v>27</v>
      </c>
      <c r="H3394" s="65">
        <f>'ND_Permitted Sources'!P162</f>
        <v>18</v>
      </c>
      <c r="I3394" s="65">
        <f>'ND_Permitted Sources'!Q162</f>
        <v>0</v>
      </c>
      <c r="J3394" s="65">
        <f>'ND_Permitted Sources'!R162</f>
        <v>0</v>
      </c>
    </row>
    <row r="3395" spans="1:10" x14ac:dyDescent="0.2">
      <c r="A3395" s="143" t="str">
        <f>'ND_Permitted Sources'!A163</f>
        <v>NDDEQ Permitted Sources</v>
      </c>
      <c r="B3395" t="str">
        <f>'ND_Permitted Sources'!B163</f>
        <v>38</v>
      </c>
      <c r="C3395">
        <f>'ND_Permitted Sources'!C163</f>
        <v>38061</v>
      </c>
      <c r="D3395" s="143">
        <f>'ND_Permitted Sources'!K163</f>
        <v>40400302</v>
      </c>
      <c r="E3395" t="str">
        <f>'ND_Permitted Sources'!M163</f>
        <v>Permitted Tank Losses</v>
      </c>
      <c r="F3395" s="65">
        <f>'ND_Permitted Sources'!N163</f>
        <v>0</v>
      </c>
      <c r="G3395" s="65">
        <f>'ND_Permitted Sources'!O163</f>
        <v>1</v>
      </c>
      <c r="H3395" s="65">
        <f>'ND_Permitted Sources'!P163</f>
        <v>0</v>
      </c>
      <c r="I3395" s="65">
        <f>'ND_Permitted Sources'!Q163</f>
        <v>0</v>
      </c>
      <c r="J3395" s="65">
        <f>'ND_Permitted Sources'!R163</f>
        <v>0</v>
      </c>
    </row>
    <row r="3396" spans="1:10" x14ac:dyDescent="0.2">
      <c r="A3396" s="143" t="str">
        <f>'ND_Permitted Sources'!A164</f>
        <v>NDDEQ Permitted Sources</v>
      </c>
      <c r="B3396" t="str">
        <f>'ND_Permitted Sources'!B164</f>
        <v>38</v>
      </c>
      <c r="C3396">
        <f>'ND_Permitted Sources'!C164</f>
        <v>38061</v>
      </c>
      <c r="D3396" s="143">
        <f>'ND_Permitted Sources'!K164</f>
        <v>31000404</v>
      </c>
      <c r="E3396" t="str">
        <f>'ND_Permitted Sources'!M164</f>
        <v>Process Heaters</v>
      </c>
      <c r="F3396" s="65">
        <f>'ND_Permitted Sources'!N164</f>
        <v>0</v>
      </c>
      <c r="G3396" s="65">
        <f>'ND_Permitted Sources'!O164</f>
        <v>1</v>
      </c>
      <c r="H3396" s="65">
        <f>'ND_Permitted Sources'!P164</f>
        <v>0</v>
      </c>
      <c r="I3396" s="65">
        <f>'ND_Permitted Sources'!Q164</f>
        <v>0</v>
      </c>
      <c r="J3396" s="65">
        <f>'ND_Permitted Sources'!R164</f>
        <v>0</v>
      </c>
    </row>
    <row r="3397" spans="1:10" x14ac:dyDescent="0.2">
      <c r="A3397" s="143" t="str">
        <f>'ND_Permitted Sources'!A165</f>
        <v>NDDEQ Permitted Sources</v>
      </c>
      <c r="B3397" t="str">
        <f>'ND_Permitted Sources'!B165</f>
        <v>38</v>
      </c>
      <c r="C3397">
        <f>'ND_Permitted Sources'!C165</f>
        <v>38061</v>
      </c>
      <c r="D3397" s="143">
        <f>'ND_Permitted Sources'!K165</f>
        <v>31000205</v>
      </c>
      <c r="E3397" t="str">
        <f>'ND_Permitted Sources'!M165</f>
        <v>Natural Gas Production, Flares</v>
      </c>
      <c r="F3397" s="65">
        <f>'ND_Permitted Sources'!N165</f>
        <v>0</v>
      </c>
      <c r="G3397" s="65">
        <f>'ND_Permitted Sources'!O165</f>
        <v>0</v>
      </c>
      <c r="H3397" s="65">
        <f>'ND_Permitted Sources'!P165</f>
        <v>0</v>
      </c>
      <c r="I3397" s="65">
        <f>'ND_Permitted Sources'!Q165</f>
        <v>0</v>
      </c>
      <c r="J3397" s="65">
        <f>'ND_Permitted Sources'!R165</f>
        <v>0</v>
      </c>
    </row>
    <row r="3398" spans="1:10" x14ac:dyDescent="0.2">
      <c r="A3398" s="143" t="str">
        <f>'ND_Permitted Sources'!A166</f>
        <v>NDDEQ Permitted Sources</v>
      </c>
      <c r="B3398" t="str">
        <f>'ND_Permitted Sources'!B166</f>
        <v>38</v>
      </c>
      <c r="C3398">
        <f>'ND_Permitted Sources'!C166</f>
        <v>38015</v>
      </c>
      <c r="D3398" s="143">
        <f>'ND_Permitted Sources'!K166</f>
        <v>20200201</v>
      </c>
      <c r="E3398" t="str">
        <f>'ND_Permitted Sources'!M166</f>
        <v>Compressor Engines</v>
      </c>
      <c r="F3398" s="65">
        <f>'ND_Permitted Sources'!N166</f>
        <v>18.37</v>
      </c>
      <c r="G3398" s="65">
        <f>'ND_Permitted Sources'!O166</f>
        <v>4.93</v>
      </c>
      <c r="H3398" s="65">
        <f>'ND_Permitted Sources'!P166</f>
        <v>17.45</v>
      </c>
      <c r="I3398" s="65">
        <f>'ND_Permitted Sources'!Q166</f>
        <v>0</v>
      </c>
      <c r="J3398" s="65">
        <f>'ND_Permitted Sources'!R166</f>
        <v>0</v>
      </c>
    </row>
    <row r="3399" spans="1:10" x14ac:dyDescent="0.2">
      <c r="A3399" s="143" t="str">
        <f>'ND_Permitted Sources'!A167</f>
        <v>NDDEQ Permitted Sources</v>
      </c>
      <c r="B3399" t="str">
        <f>'ND_Permitted Sources'!B167</f>
        <v>38</v>
      </c>
      <c r="C3399">
        <f>'ND_Permitted Sources'!C167</f>
        <v>38093</v>
      </c>
      <c r="D3399" s="143">
        <f>'ND_Permitted Sources'!K167</f>
        <v>20200201</v>
      </c>
      <c r="E3399" t="str">
        <f>'ND_Permitted Sources'!M167</f>
        <v>Compressor Engines</v>
      </c>
      <c r="F3399" s="65">
        <f>'ND_Permitted Sources'!N167</f>
        <v>8.1199999999999992</v>
      </c>
      <c r="G3399" s="65">
        <f>'ND_Permitted Sources'!O167</f>
        <v>2.99</v>
      </c>
      <c r="H3399" s="65">
        <f>'ND_Permitted Sources'!P167</f>
        <v>12.17</v>
      </c>
      <c r="I3399" s="65">
        <f>'ND_Permitted Sources'!Q167</f>
        <v>0</v>
      </c>
      <c r="J3399" s="65">
        <f>'ND_Permitted Sources'!R167</f>
        <v>0</v>
      </c>
    </row>
    <row r="3400" spans="1:10" x14ac:dyDescent="0.2">
      <c r="A3400" s="143" t="str">
        <f>'ND_Permitted Sources'!A168</f>
        <v>NDDEQ Permitted Sources</v>
      </c>
      <c r="B3400" t="str">
        <f>'ND_Permitted Sources'!B168</f>
        <v>38</v>
      </c>
      <c r="C3400">
        <f>'ND_Permitted Sources'!C168</f>
        <v>38089</v>
      </c>
      <c r="D3400" s="143">
        <f>'ND_Permitted Sources'!K168</f>
        <v>20200201</v>
      </c>
      <c r="E3400" t="str">
        <f>'ND_Permitted Sources'!M168</f>
        <v>Compressor Engines</v>
      </c>
      <c r="F3400" s="65">
        <f>'ND_Permitted Sources'!N168</f>
        <v>71.400000000000006</v>
      </c>
      <c r="G3400" s="65">
        <f>'ND_Permitted Sources'!O168</f>
        <v>2.5</v>
      </c>
      <c r="H3400" s="65">
        <f>'ND_Permitted Sources'!P168</f>
        <v>4.96</v>
      </c>
      <c r="I3400" s="65">
        <f>'ND_Permitted Sources'!Q168</f>
        <v>0</v>
      </c>
      <c r="J3400" s="65">
        <f>'ND_Permitted Sources'!R168</f>
        <v>0</v>
      </c>
    </row>
    <row r="3401" spans="1:10" x14ac:dyDescent="0.2">
      <c r="A3401" s="143" t="str">
        <f>'ND_Permitted Sources'!A169</f>
        <v>NDDEQ Permitted Sources</v>
      </c>
      <c r="B3401" t="str">
        <f>'ND_Permitted Sources'!B169</f>
        <v>38</v>
      </c>
      <c r="C3401">
        <f>'ND_Permitted Sources'!C169</f>
        <v>38059</v>
      </c>
      <c r="D3401" s="143">
        <f>'ND_Permitted Sources'!K169</f>
        <v>20200201</v>
      </c>
      <c r="E3401" t="str">
        <f>'ND_Permitted Sources'!M169</f>
        <v>Compressor Engines</v>
      </c>
      <c r="F3401" s="65">
        <f>'ND_Permitted Sources'!N169</f>
        <v>20.63</v>
      </c>
      <c r="G3401" s="65">
        <f>'ND_Permitted Sources'!O169</f>
        <v>9.5</v>
      </c>
      <c r="H3401" s="65">
        <f>'ND_Permitted Sources'!P169</f>
        <v>29.58</v>
      </c>
      <c r="I3401" s="65">
        <f>'ND_Permitted Sources'!Q169</f>
        <v>0</v>
      </c>
      <c r="J3401" s="65">
        <f>'ND_Permitted Sources'!R169</f>
        <v>0</v>
      </c>
    </row>
    <row r="3402" spans="1:10" x14ac:dyDescent="0.2">
      <c r="A3402" s="143" t="str">
        <f>'ND_Permitted Sources'!A170</f>
        <v>NDDEQ Permitted Sources</v>
      </c>
      <c r="B3402" t="str">
        <f>'ND_Permitted Sources'!B170</f>
        <v>38</v>
      </c>
      <c r="C3402">
        <f>'ND_Permitted Sources'!C170</f>
        <v>38025</v>
      </c>
      <c r="D3402" s="143">
        <f>'ND_Permitted Sources'!K170</f>
        <v>20200202</v>
      </c>
      <c r="E3402" t="str">
        <f>'ND_Permitted Sources'!M170</f>
        <v>Compressor Engines</v>
      </c>
      <c r="F3402" s="65">
        <f>'ND_Permitted Sources'!N170</f>
        <v>4.74</v>
      </c>
      <c r="G3402" s="65">
        <f>'ND_Permitted Sources'!O170</f>
        <v>4.58</v>
      </c>
      <c r="H3402" s="65">
        <f>'ND_Permitted Sources'!P170</f>
        <v>2.46</v>
      </c>
      <c r="I3402" s="65">
        <f>'ND_Permitted Sources'!Q170</f>
        <v>0</v>
      </c>
      <c r="J3402" s="65">
        <f>'ND_Permitted Sources'!R170</f>
        <v>0</v>
      </c>
    </row>
    <row r="3403" spans="1:10" x14ac:dyDescent="0.2">
      <c r="A3403" s="143" t="str">
        <f>'ND_Permitted Sources'!A171</f>
        <v>NDDEQ Permitted Sources</v>
      </c>
      <c r="B3403" t="str">
        <f>'ND_Permitted Sources'!B171</f>
        <v>38</v>
      </c>
      <c r="C3403">
        <f>'ND_Permitted Sources'!C171</f>
        <v>38025</v>
      </c>
      <c r="D3403" s="143">
        <f>'ND_Permitted Sources'!K171</f>
        <v>20200201</v>
      </c>
      <c r="E3403" t="str">
        <f>'ND_Permitted Sources'!M171</f>
        <v>Compressor Engines</v>
      </c>
      <c r="F3403" s="65">
        <f>'ND_Permitted Sources'!N171</f>
        <v>8.75</v>
      </c>
      <c r="G3403" s="65">
        <f>'ND_Permitted Sources'!O171</f>
        <v>5.58</v>
      </c>
      <c r="H3403" s="65">
        <f>'ND_Permitted Sources'!P171</f>
        <v>2.6</v>
      </c>
      <c r="I3403" s="65">
        <f>'ND_Permitted Sources'!Q171</f>
        <v>0</v>
      </c>
      <c r="J3403" s="65">
        <f>'ND_Permitted Sources'!R171</f>
        <v>0</v>
      </c>
    </row>
    <row r="3404" spans="1:10" x14ac:dyDescent="0.2">
      <c r="A3404" s="143" t="str">
        <f>'ND_Permitted Sources'!A172</f>
        <v>NDDEQ Permitted Sources</v>
      </c>
      <c r="B3404" t="str">
        <f>'ND_Permitted Sources'!B172</f>
        <v>38</v>
      </c>
      <c r="C3404">
        <f>'ND_Permitted Sources'!C172</f>
        <v>38105</v>
      </c>
      <c r="D3404" s="143">
        <f>'ND_Permitted Sources'!K172</f>
        <v>20200202</v>
      </c>
      <c r="E3404" t="str">
        <f>'ND_Permitted Sources'!M172</f>
        <v>Compressor Engines</v>
      </c>
      <c r="F3404" s="65">
        <f>'ND_Permitted Sources'!N172</f>
        <v>7.72</v>
      </c>
      <c r="G3404" s="65">
        <f>'ND_Permitted Sources'!O172</f>
        <v>2</v>
      </c>
      <c r="H3404" s="65">
        <f>'ND_Permitted Sources'!P172</f>
        <v>0.1</v>
      </c>
      <c r="I3404" s="65">
        <f>'ND_Permitted Sources'!Q172</f>
        <v>0</v>
      </c>
      <c r="J3404" s="65">
        <f>'ND_Permitted Sources'!R172</f>
        <v>0</v>
      </c>
    </row>
    <row r="3405" spans="1:10" s="226" customFormat="1" x14ac:dyDescent="0.2">
      <c r="A3405" s="235" t="str">
        <f>'ND_Permitted Sources'!A173</f>
        <v>NDDEQ Permitted Sources</v>
      </c>
      <c r="B3405" s="226" t="str">
        <f>'ND_Permitted Sources'!B173</f>
        <v>30</v>
      </c>
      <c r="C3405" s="226" t="str">
        <f>'ND_Permitted Sources'!C173</f>
        <v>3008302</v>
      </c>
      <c r="D3405" s="235">
        <f>'ND_Permitted Sources'!K173</f>
        <v>20200202</v>
      </c>
      <c r="E3405" s="226" t="str">
        <f>'ND_Permitted Sources'!M173</f>
        <v>Compressor Engines</v>
      </c>
      <c r="F3405" s="238">
        <f>'ND_Permitted Sources'!N173</f>
        <v>0.1</v>
      </c>
      <c r="G3405" s="238">
        <f>'ND_Permitted Sources'!O173</f>
        <v>0</v>
      </c>
      <c r="H3405" s="238">
        <f>'ND_Permitted Sources'!P173</f>
        <v>0.2</v>
      </c>
      <c r="I3405" s="238">
        <f>'ND_Permitted Sources'!Q173</f>
        <v>0</v>
      </c>
      <c r="J3405" s="238">
        <f>'ND_Permitted Sources'!R173</f>
        <v>0</v>
      </c>
    </row>
    <row r="3406" spans="1:10" s="226" customFormat="1" x14ac:dyDescent="0.2">
      <c r="A3406" s="235" t="str">
        <f>'ND_Permitted Sources'!A174</f>
        <v>NDDEQ Permitted Sources</v>
      </c>
      <c r="B3406" s="226" t="str">
        <f>'ND_Permitted Sources'!B174</f>
        <v>30</v>
      </c>
      <c r="C3406" s="226" t="str">
        <f>'ND_Permitted Sources'!C174</f>
        <v>3008302</v>
      </c>
      <c r="D3406" s="235">
        <f>'ND_Permitted Sources'!K174</f>
        <v>20200201</v>
      </c>
      <c r="E3406" s="226" t="str">
        <f>'ND_Permitted Sources'!M174</f>
        <v>Compressor Engines</v>
      </c>
      <c r="F3406" s="238">
        <f>'ND_Permitted Sources'!N174</f>
        <v>88.4</v>
      </c>
      <c r="G3406" s="238">
        <f>'ND_Permitted Sources'!O174</f>
        <v>1.6</v>
      </c>
      <c r="H3406" s="238">
        <f>'ND_Permitted Sources'!P174</f>
        <v>12.2</v>
      </c>
      <c r="I3406" s="238">
        <f>'ND_Permitted Sources'!Q174</f>
        <v>2.6</v>
      </c>
      <c r="J3406" s="238">
        <f>'ND_Permitted Sources'!R174</f>
        <v>5.0999999999999996</v>
      </c>
    </row>
    <row r="3407" spans="1:10" s="226" customFormat="1" x14ac:dyDescent="0.2">
      <c r="A3407" s="235" t="str">
        <f>'ND_Permitted Sources'!A175</f>
        <v>NDDEQ Permitted Sources</v>
      </c>
      <c r="B3407" s="226" t="str">
        <f>'ND_Permitted Sources'!B175</f>
        <v>38</v>
      </c>
      <c r="C3407" s="226" t="str">
        <f>'ND_Permitted Sources'!C175</f>
        <v>3804902</v>
      </c>
      <c r="D3407" s="235">
        <f>'ND_Permitted Sources'!K175</f>
        <v>20200202</v>
      </c>
      <c r="E3407" s="226" t="str">
        <f>'ND_Permitted Sources'!M175</f>
        <v>Compressor Engines</v>
      </c>
      <c r="F3407" s="238">
        <f>'ND_Permitted Sources'!N175</f>
        <v>0.2</v>
      </c>
      <c r="G3407" s="238">
        <f>'ND_Permitted Sources'!O175</f>
        <v>0</v>
      </c>
      <c r="H3407" s="238">
        <f>'ND_Permitted Sources'!P175</f>
        <v>0.3</v>
      </c>
      <c r="I3407" s="238">
        <f>'ND_Permitted Sources'!Q175</f>
        <v>0</v>
      </c>
      <c r="J3407" s="238">
        <f>'ND_Permitted Sources'!R175</f>
        <v>0</v>
      </c>
    </row>
    <row r="3408" spans="1:10" s="226" customFormat="1" x14ac:dyDescent="0.2">
      <c r="A3408" s="235" t="str">
        <f>'ND_Permitted Sources'!A176</f>
        <v>NDDEQ Permitted Sources</v>
      </c>
      <c r="B3408" s="226" t="str">
        <f>'ND_Permitted Sources'!B176</f>
        <v>38</v>
      </c>
      <c r="C3408" s="226" t="str">
        <f>'ND_Permitted Sources'!C176</f>
        <v>3804902</v>
      </c>
      <c r="D3408" s="235">
        <f>'ND_Permitted Sources'!K176</f>
        <v>20200201</v>
      </c>
      <c r="E3408" s="226" t="str">
        <f>'ND_Permitted Sources'!M176</f>
        <v>Compressor Engines</v>
      </c>
      <c r="F3408" s="238">
        <f>'ND_Permitted Sources'!N176</f>
        <v>102.8</v>
      </c>
      <c r="G3408" s="238">
        <f>'ND_Permitted Sources'!O176</f>
        <v>2.1</v>
      </c>
      <c r="H3408" s="238">
        <f>'ND_Permitted Sources'!P176</f>
        <v>3.6</v>
      </c>
      <c r="I3408" s="238">
        <f>'ND_Permitted Sources'!Q176</f>
        <v>3</v>
      </c>
      <c r="J3408" s="238">
        <f>'ND_Permitted Sources'!R176</f>
        <v>5.8</v>
      </c>
    </row>
    <row r="3409" spans="1:10" s="226" customFormat="1" x14ac:dyDescent="0.2">
      <c r="A3409" s="235" t="str">
        <f>'ND_Permitted Sources'!A177</f>
        <v>NDDEQ Permitted Sources</v>
      </c>
      <c r="B3409" s="226" t="str">
        <f>'ND_Permitted Sources'!B177</f>
        <v>38</v>
      </c>
      <c r="C3409" s="226" t="str">
        <f>'ND_Permitted Sources'!C177</f>
        <v>3800302</v>
      </c>
      <c r="D3409" s="235">
        <f>'ND_Permitted Sources'!K177</f>
        <v>20200202</v>
      </c>
      <c r="E3409" s="226" t="str">
        <f>'ND_Permitted Sources'!M177</f>
        <v>Compressor Engines</v>
      </c>
      <c r="F3409" s="238">
        <f>'ND_Permitted Sources'!N177</f>
        <v>0.2</v>
      </c>
      <c r="G3409" s="238">
        <f>'ND_Permitted Sources'!O177</f>
        <v>0</v>
      </c>
      <c r="H3409" s="238">
        <f>'ND_Permitted Sources'!P177</f>
        <v>0.4</v>
      </c>
      <c r="I3409" s="238">
        <f>'ND_Permitted Sources'!Q177</f>
        <v>0</v>
      </c>
      <c r="J3409" s="238">
        <f>'ND_Permitted Sources'!R177</f>
        <v>0</v>
      </c>
    </row>
    <row r="3410" spans="1:10" s="226" customFormat="1" x14ac:dyDescent="0.2">
      <c r="A3410" s="235" t="str">
        <f>'ND_Permitted Sources'!A178</f>
        <v>NDDEQ Permitted Sources</v>
      </c>
      <c r="B3410" s="226" t="str">
        <f>'ND_Permitted Sources'!B178</f>
        <v>38</v>
      </c>
      <c r="C3410" s="226" t="str">
        <f>'ND_Permitted Sources'!C178</f>
        <v>3800302</v>
      </c>
      <c r="D3410" s="235">
        <f>'ND_Permitted Sources'!K178</f>
        <v>20200201</v>
      </c>
      <c r="E3410" s="226" t="str">
        <f>'ND_Permitted Sources'!M178</f>
        <v>Compressor Engines</v>
      </c>
      <c r="F3410" s="238">
        <f>'ND_Permitted Sources'!N178</f>
        <v>92.2</v>
      </c>
      <c r="G3410" s="238">
        <f>'ND_Permitted Sources'!O178</f>
        <v>1.8</v>
      </c>
      <c r="H3410" s="238">
        <f>'ND_Permitted Sources'!P178</f>
        <v>6.7</v>
      </c>
      <c r="I3410" s="238">
        <f>'ND_Permitted Sources'!Q178</f>
        <v>2.9</v>
      </c>
      <c r="J3410" s="238">
        <f>'ND_Permitted Sources'!R178</f>
        <v>5.7</v>
      </c>
    </row>
    <row r="3411" spans="1:10" s="226" customFormat="1" x14ac:dyDescent="0.2">
      <c r="A3411" s="235" t="str">
        <f>'ND_Permitted Sources'!A179</f>
        <v>NDDEQ Permitted Sources</v>
      </c>
      <c r="B3411" s="226" t="str">
        <f>'ND_Permitted Sources'!B179</f>
        <v>38</v>
      </c>
      <c r="C3411" s="226" t="str">
        <f>'ND_Permitted Sources'!C179</f>
        <v>3805302</v>
      </c>
      <c r="D3411" s="235">
        <f>'ND_Permitted Sources'!K179</f>
        <v>40400302</v>
      </c>
      <c r="E3411" s="226" t="str">
        <f>'ND_Permitted Sources'!M179</f>
        <v>Permitted Tank Losses</v>
      </c>
      <c r="F3411" s="238">
        <f>'ND_Permitted Sources'!N179</f>
        <v>0</v>
      </c>
      <c r="G3411" s="238">
        <f>'ND_Permitted Sources'!O179</f>
        <v>3</v>
      </c>
      <c r="H3411" s="238">
        <f>'ND_Permitted Sources'!P179</f>
        <v>0</v>
      </c>
      <c r="I3411" s="238">
        <f>'ND_Permitted Sources'!Q179</f>
        <v>0</v>
      </c>
      <c r="J3411" s="238">
        <f>'ND_Permitted Sources'!R179</f>
        <v>0</v>
      </c>
    </row>
    <row r="3412" spans="1:10" s="226" customFormat="1" x14ac:dyDescent="0.2">
      <c r="A3412" s="235" t="str">
        <f>'ND_Permitted Sources'!A180</f>
        <v>NDDEQ Permitted Sources</v>
      </c>
      <c r="B3412" s="226" t="str">
        <f>'ND_Permitted Sources'!B180</f>
        <v>38</v>
      </c>
      <c r="C3412" s="226" t="str">
        <f>'ND_Permitted Sources'!C180</f>
        <v>3805302</v>
      </c>
      <c r="D3412" s="235">
        <f>'ND_Permitted Sources'!K180</f>
        <v>20200202</v>
      </c>
      <c r="E3412" s="226" t="str">
        <f>'ND_Permitted Sources'!M180</f>
        <v>Compressor Engines</v>
      </c>
      <c r="F3412" s="238">
        <f>'ND_Permitted Sources'!N180</f>
        <v>121.3</v>
      </c>
      <c r="G3412" s="238">
        <f>'ND_Permitted Sources'!O180</f>
        <v>15.7</v>
      </c>
      <c r="H3412" s="238">
        <f>'ND_Permitted Sources'!P180</f>
        <v>96.3</v>
      </c>
      <c r="I3412" s="238">
        <f>'ND_Permitted Sources'!Q180</f>
        <v>0</v>
      </c>
      <c r="J3412" s="238">
        <f>'ND_Permitted Sources'!R180</f>
        <v>0.9</v>
      </c>
    </row>
    <row r="3413" spans="1:10" s="226" customFormat="1" x14ac:dyDescent="0.2">
      <c r="A3413" s="235" t="str">
        <f>'ND_Permitted Sources'!A181</f>
        <v>NDDEQ Permitted Sources</v>
      </c>
      <c r="B3413" s="226" t="str">
        <f>'ND_Permitted Sources'!B181</f>
        <v>38</v>
      </c>
      <c r="C3413" s="226" t="str">
        <f>'ND_Permitted Sources'!C181</f>
        <v>3805302</v>
      </c>
      <c r="D3413" s="235">
        <f>'ND_Permitted Sources'!K181</f>
        <v>20200202</v>
      </c>
      <c r="E3413" s="226" t="str">
        <f>'ND_Permitted Sources'!M181</f>
        <v>Compressor Engines</v>
      </c>
      <c r="F3413" s="238">
        <f>'ND_Permitted Sources'!N181</f>
        <v>91.9</v>
      </c>
      <c r="G3413" s="238">
        <f>'ND_Permitted Sources'!O181</f>
        <v>1.1000000000000001</v>
      </c>
      <c r="H3413" s="238">
        <f>'ND_Permitted Sources'!P181</f>
        <v>7.7</v>
      </c>
      <c r="I3413" s="238">
        <f>'ND_Permitted Sources'!Q181</f>
        <v>0</v>
      </c>
      <c r="J3413" s="238">
        <f>'ND_Permitted Sources'!R181</f>
        <v>0.4</v>
      </c>
    </row>
    <row r="3414" spans="1:10" s="226" customFormat="1" x14ac:dyDescent="0.2">
      <c r="A3414" s="235" t="str">
        <f>'ND_Permitted Sources'!A182</f>
        <v>NDDEQ Permitted Sources</v>
      </c>
      <c r="B3414" s="226" t="str">
        <f>'ND_Permitted Sources'!B182</f>
        <v>38</v>
      </c>
      <c r="C3414" s="226" t="str">
        <f>'ND_Permitted Sources'!C182</f>
        <v>3805302</v>
      </c>
      <c r="D3414" s="235">
        <f>'ND_Permitted Sources'!K182</f>
        <v>40400302</v>
      </c>
      <c r="E3414" s="226" t="str">
        <f>'ND_Permitted Sources'!M182</f>
        <v>Permitted Tank Losses</v>
      </c>
      <c r="F3414" s="238">
        <f>'ND_Permitted Sources'!N182</f>
        <v>0</v>
      </c>
      <c r="G3414" s="238">
        <f>'ND_Permitted Sources'!O182</f>
        <v>1.3</v>
      </c>
      <c r="H3414" s="238">
        <f>'ND_Permitted Sources'!P182</f>
        <v>0</v>
      </c>
      <c r="I3414" s="238">
        <f>'ND_Permitted Sources'!Q182</f>
        <v>0</v>
      </c>
      <c r="J3414" s="238">
        <f>'ND_Permitted Sources'!R182</f>
        <v>0</v>
      </c>
    </row>
    <row r="3415" spans="1:10" s="226" customFormat="1" x14ac:dyDescent="0.2">
      <c r="A3415" s="235" t="str">
        <f>'ND_Permitted Sources'!A183</f>
        <v>NDDEQ Permitted Sources</v>
      </c>
      <c r="B3415" s="226" t="str">
        <f>'ND_Permitted Sources'!B183</f>
        <v>38</v>
      </c>
      <c r="C3415" s="226" t="str">
        <f>'ND_Permitted Sources'!C183</f>
        <v>3805302</v>
      </c>
      <c r="D3415" s="235">
        <f>'ND_Permitted Sources'!K183</f>
        <v>40400302</v>
      </c>
      <c r="E3415" s="226" t="str">
        <f>'ND_Permitted Sources'!M183</f>
        <v>Permitted Tank Losses</v>
      </c>
      <c r="F3415" s="238">
        <f>'ND_Permitted Sources'!N183</f>
        <v>0</v>
      </c>
      <c r="G3415" s="238">
        <f>'ND_Permitted Sources'!O183</f>
        <v>0.4</v>
      </c>
      <c r="H3415" s="238">
        <f>'ND_Permitted Sources'!P183</f>
        <v>0</v>
      </c>
      <c r="I3415" s="238">
        <f>'ND_Permitted Sources'!Q183</f>
        <v>0</v>
      </c>
      <c r="J3415" s="238">
        <f>'ND_Permitted Sources'!R183</f>
        <v>0</v>
      </c>
    </row>
    <row r="3416" spans="1:10" s="226" customFormat="1" x14ac:dyDescent="0.2">
      <c r="A3416" s="235" t="str">
        <f>'ND_Permitted Sources'!A184</f>
        <v>NDDEQ Permitted Sources</v>
      </c>
      <c r="B3416" s="226" t="str">
        <f>'ND_Permitted Sources'!B184</f>
        <v>38</v>
      </c>
      <c r="C3416" s="226" t="str">
        <f>'ND_Permitted Sources'!C184</f>
        <v>3805302</v>
      </c>
      <c r="D3416" s="235">
        <f>'ND_Permitted Sources'!K184</f>
        <v>20200202</v>
      </c>
      <c r="E3416" s="226" t="str">
        <f>'ND_Permitted Sources'!M184</f>
        <v>Compressor Engines</v>
      </c>
      <c r="F3416" s="238">
        <f>'ND_Permitted Sources'!N184</f>
        <v>0</v>
      </c>
      <c r="G3416" s="238">
        <f>'ND_Permitted Sources'!O184</f>
        <v>0</v>
      </c>
      <c r="H3416" s="238">
        <f>'ND_Permitted Sources'!P184</f>
        <v>0</v>
      </c>
      <c r="I3416" s="238">
        <f>'ND_Permitted Sources'!Q184</f>
        <v>0</v>
      </c>
      <c r="J3416" s="238">
        <f>'ND_Permitted Sources'!R184</f>
        <v>0</v>
      </c>
    </row>
    <row r="3417" spans="1:10" s="226" customFormat="1" x14ac:dyDescent="0.2">
      <c r="A3417" s="235" t="str">
        <f>'ND_Permitted Sources'!A185</f>
        <v>NDDEQ Permitted Sources</v>
      </c>
      <c r="B3417" s="226" t="str">
        <f>'ND_Permitted Sources'!B185</f>
        <v>38</v>
      </c>
      <c r="C3417" s="226" t="str">
        <f>'ND_Permitted Sources'!C185</f>
        <v>3810502</v>
      </c>
      <c r="D3417" s="235">
        <f>'ND_Permitted Sources'!K185</f>
        <v>31000301</v>
      </c>
      <c r="E3417" s="226" t="str">
        <f>'ND_Permitted Sources'!M185</f>
        <v>Dehydrator</v>
      </c>
      <c r="F3417" s="238">
        <f>'ND_Permitted Sources'!N185</f>
        <v>0.3</v>
      </c>
      <c r="G3417" s="238">
        <f>'ND_Permitted Sources'!O185</f>
        <v>0</v>
      </c>
      <c r="H3417" s="238">
        <f>'ND_Permitted Sources'!P185</f>
        <v>0.2</v>
      </c>
      <c r="I3417" s="238">
        <f>'ND_Permitted Sources'!Q185</f>
        <v>0</v>
      </c>
      <c r="J3417" s="238">
        <f>'ND_Permitted Sources'!R185</f>
        <v>0</v>
      </c>
    </row>
    <row r="3418" spans="1:10" s="226" customFormat="1" x14ac:dyDescent="0.2">
      <c r="A3418" s="235" t="str">
        <f>'ND_Permitted Sources'!A186</f>
        <v>NDDEQ Permitted Sources</v>
      </c>
      <c r="B3418" s="226" t="str">
        <f>'ND_Permitted Sources'!B186</f>
        <v>38</v>
      </c>
      <c r="C3418" s="226" t="str">
        <f>'ND_Permitted Sources'!C186</f>
        <v>3810502</v>
      </c>
      <c r="D3418" s="235">
        <f>'ND_Permitted Sources'!K186</f>
        <v>20200202</v>
      </c>
      <c r="E3418" s="226" t="str">
        <f>'ND_Permitted Sources'!M186</f>
        <v>Compressor Engines</v>
      </c>
      <c r="F3418" s="238">
        <f>'ND_Permitted Sources'!N186</f>
        <v>92.2</v>
      </c>
      <c r="G3418" s="238">
        <f>'ND_Permitted Sources'!O186</f>
        <v>2.2000000000000002</v>
      </c>
      <c r="H3418" s="238">
        <f>'ND_Permitted Sources'!P186</f>
        <v>70</v>
      </c>
      <c r="I3418" s="238">
        <f>'ND_Permitted Sources'!Q186</f>
        <v>0</v>
      </c>
      <c r="J3418" s="238">
        <f>'ND_Permitted Sources'!R186</f>
        <v>0.4</v>
      </c>
    </row>
    <row r="3419" spans="1:10" s="226" customFormat="1" x14ac:dyDescent="0.2">
      <c r="A3419" s="235" t="str">
        <f>'ND_Permitted Sources'!A187</f>
        <v>NDDEQ Permitted Sources</v>
      </c>
      <c r="B3419" s="226" t="str">
        <f>'ND_Permitted Sources'!B187</f>
        <v>38</v>
      </c>
      <c r="C3419" s="226" t="str">
        <f>'ND_Permitted Sources'!C187</f>
        <v>3805302</v>
      </c>
      <c r="D3419" s="235">
        <f>'ND_Permitted Sources'!K187</f>
        <v>20200202</v>
      </c>
      <c r="E3419" s="226" t="str">
        <f>'ND_Permitted Sources'!M187</f>
        <v>Compressor Engines</v>
      </c>
      <c r="F3419" s="238">
        <f>'ND_Permitted Sources'!N187</f>
        <v>87.3</v>
      </c>
      <c r="G3419" s="238">
        <f>'ND_Permitted Sources'!O187</f>
        <v>1</v>
      </c>
      <c r="H3419" s="238">
        <f>'ND_Permitted Sources'!P187</f>
        <v>7.3</v>
      </c>
      <c r="I3419" s="238">
        <f>'ND_Permitted Sources'!Q187</f>
        <v>0</v>
      </c>
      <c r="J3419" s="238">
        <f>'ND_Permitted Sources'!R187</f>
        <v>0.4</v>
      </c>
    </row>
    <row r="3420" spans="1:10" s="226" customFormat="1" x14ac:dyDescent="0.2">
      <c r="A3420" s="235" t="str">
        <f>'ND_Permitted Sources'!A188</f>
        <v>NDDEQ Permitted Sources</v>
      </c>
      <c r="B3420" s="226" t="str">
        <f>'ND_Permitted Sources'!B188</f>
        <v>38</v>
      </c>
      <c r="C3420" s="226" t="str">
        <f>'ND_Permitted Sources'!C188</f>
        <v>3805302</v>
      </c>
      <c r="D3420" s="235">
        <f>'ND_Permitted Sources'!K188</f>
        <v>20200202</v>
      </c>
      <c r="E3420" s="226" t="str">
        <f>'ND_Permitted Sources'!M188</f>
        <v>Compressor Engines</v>
      </c>
      <c r="F3420" s="238">
        <f>'ND_Permitted Sources'!N188</f>
        <v>38.299999999999997</v>
      </c>
      <c r="G3420" s="238">
        <f>'ND_Permitted Sources'!O188</f>
        <v>13.7</v>
      </c>
      <c r="H3420" s="238">
        <f>'ND_Permitted Sources'!P188</f>
        <v>54.8</v>
      </c>
      <c r="I3420" s="238">
        <f>'ND_Permitted Sources'!Q188</f>
        <v>0</v>
      </c>
      <c r="J3420" s="238">
        <f>'ND_Permitted Sources'!R188</f>
        <v>0.6</v>
      </c>
    </row>
    <row r="3421" spans="1:10" s="226" customFormat="1" x14ac:dyDescent="0.2">
      <c r="A3421" s="235" t="str">
        <f>'ND_Permitted Sources'!A189</f>
        <v>NDDEQ Permitted Sources</v>
      </c>
      <c r="B3421" s="226" t="str">
        <f>'ND_Permitted Sources'!B189</f>
        <v>38</v>
      </c>
      <c r="C3421" s="226" t="str">
        <f>'ND_Permitted Sources'!C189</f>
        <v>3805302</v>
      </c>
      <c r="D3421" s="235">
        <f>'ND_Permitted Sources'!K189</f>
        <v>20200202</v>
      </c>
      <c r="E3421" s="226" t="str">
        <f>'ND_Permitted Sources'!M189</f>
        <v>Compressor Engines</v>
      </c>
      <c r="F3421" s="238">
        <f>'ND_Permitted Sources'!N189</f>
        <v>144.4</v>
      </c>
      <c r="G3421" s="238">
        <f>'ND_Permitted Sources'!O189</f>
        <v>3.7</v>
      </c>
      <c r="H3421" s="238">
        <f>'ND_Permitted Sources'!P189</f>
        <v>162.4</v>
      </c>
      <c r="I3421" s="238">
        <f>'ND_Permitted Sources'!Q189</f>
        <v>0</v>
      </c>
      <c r="J3421" s="238">
        <f>'ND_Permitted Sources'!R189</f>
        <v>0.7</v>
      </c>
    </row>
    <row r="3422" spans="1:10" s="226" customFormat="1" x14ac:dyDescent="0.2">
      <c r="A3422" s="235" t="str">
        <f>'ND_Permitted Sources'!A190</f>
        <v>NDDEQ Permitted Sources</v>
      </c>
      <c r="B3422" s="226" t="str">
        <f>'ND_Permitted Sources'!B190</f>
        <v>38</v>
      </c>
      <c r="C3422" s="226" t="str">
        <f>'ND_Permitted Sources'!C190</f>
        <v>3805302</v>
      </c>
      <c r="D3422" s="235">
        <f>'ND_Permitted Sources'!K190</f>
        <v>31000205</v>
      </c>
      <c r="E3422" s="226" t="str">
        <f>'ND_Permitted Sources'!M190</f>
        <v>Natural Gas Production, Flares</v>
      </c>
      <c r="F3422" s="238">
        <f>'ND_Permitted Sources'!N190</f>
        <v>3.5</v>
      </c>
      <c r="G3422" s="238">
        <f>'ND_Permitted Sources'!O190</f>
        <v>15.6</v>
      </c>
      <c r="H3422" s="238">
        <f>'ND_Permitted Sources'!P190</f>
        <v>19.100000000000001</v>
      </c>
      <c r="I3422" s="238">
        <f>'ND_Permitted Sources'!Q190</f>
        <v>270.60000000000002</v>
      </c>
      <c r="J3422" s="238">
        <f>'ND_Permitted Sources'!R190</f>
        <v>0.6</v>
      </c>
    </row>
    <row r="3423" spans="1:10" s="226" customFormat="1" x14ac:dyDescent="0.2">
      <c r="A3423" s="235" t="str">
        <f>'ND_Permitted Sources'!A191</f>
        <v>NDDEQ Permitted Sources</v>
      </c>
      <c r="B3423" s="226" t="str">
        <f>'ND_Permitted Sources'!B191</f>
        <v>38</v>
      </c>
      <c r="C3423" s="226" t="str">
        <f>'ND_Permitted Sources'!C191</f>
        <v>3805302</v>
      </c>
      <c r="D3423" s="235">
        <f>'ND_Permitted Sources'!K191</f>
        <v>31000404</v>
      </c>
      <c r="E3423" s="226" t="str">
        <f>'ND_Permitted Sources'!M191</f>
        <v>Process Heaters</v>
      </c>
      <c r="F3423" s="238">
        <f>'ND_Permitted Sources'!N191</f>
        <v>6.3</v>
      </c>
      <c r="G3423" s="238">
        <f>'ND_Permitted Sources'!O191</f>
        <v>0.3</v>
      </c>
      <c r="H3423" s="238">
        <f>'ND_Permitted Sources'!P191</f>
        <v>5.3</v>
      </c>
      <c r="I3423" s="238">
        <f>'ND_Permitted Sources'!Q191</f>
        <v>0</v>
      </c>
      <c r="J3423" s="238">
        <f>'ND_Permitted Sources'!R191</f>
        <v>0.5</v>
      </c>
    </row>
    <row r="3424" spans="1:10" s="226" customFormat="1" x14ac:dyDescent="0.2">
      <c r="A3424" s="235" t="str">
        <f>'ND_Permitted Sources'!A192</f>
        <v>NDDEQ Permitted Sources</v>
      </c>
      <c r="B3424" s="226" t="str">
        <f>'ND_Permitted Sources'!B192</f>
        <v>38</v>
      </c>
      <c r="C3424" s="226" t="str">
        <f>'ND_Permitted Sources'!C192</f>
        <v>3805302</v>
      </c>
      <c r="D3424" s="235">
        <f>'ND_Permitted Sources'!K192</f>
        <v>31000404</v>
      </c>
      <c r="E3424" s="226" t="str">
        <f>'ND_Permitted Sources'!M192</f>
        <v>Process Heaters</v>
      </c>
      <c r="F3424" s="238">
        <f>'ND_Permitted Sources'!N192</f>
        <v>6.3</v>
      </c>
      <c r="G3424" s="238">
        <f>'ND_Permitted Sources'!O192</f>
        <v>0.3</v>
      </c>
      <c r="H3424" s="238">
        <f>'ND_Permitted Sources'!P192</f>
        <v>5.3</v>
      </c>
      <c r="I3424" s="238">
        <f>'ND_Permitted Sources'!Q192</f>
        <v>0</v>
      </c>
      <c r="J3424" s="238">
        <f>'ND_Permitted Sources'!R192</f>
        <v>0.5</v>
      </c>
    </row>
    <row r="3425" spans="1:10" s="226" customFormat="1" x14ac:dyDescent="0.2">
      <c r="A3425" s="235" t="str">
        <f>'ND_Permitted Sources'!A193</f>
        <v>NDDEQ Permitted Sources</v>
      </c>
      <c r="B3425" s="226" t="str">
        <f>'ND_Permitted Sources'!B193</f>
        <v>38</v>
      </c>
      <c r="C3425" s="226" t="str">
        <f>'ND_Permitted Sources'!C193</f>
        <v>3805302</v>
      </c>
      <c r="D3425" s="235">
        <f>'ND_Permitted Sources'!K193</f>
        <v>20200202</v>
      </c>
      <c r="E3425" s="226" t="str">
        <f>'ND_Permitted Sources'!M193</f>
        <v>Compressor Engines</v>
      </c>
      <c r="F3425" s="238">
        <f>'ND_Permitted Sources'!N193</f>
        <v>0.2</v>
      </c>
      <c r="G3425" s="238">
        <f>'ND_Permitted Sources'!O193</f>
        <v>0</v>
      </c>
      <c r="H3425" s="238">
        <f>'ND_Permitted Sources'!P193</f>
        <v>0.3</v>
      </c>
      <c r="I3425" s="238">
        <f>'ND_Permitted Sources'!Q193</f>
        <v>0</v>
      </c>
      <c r="J3425" s="238">
        <f>'ND_Permitted Sources'!R193</f>
        <v>0</v>
      </c>
    </row>
    <row r="3426" spans="1:10" s="226" customFormat="1" x14ac:dyDescent="0.2">
      <c r="A3426" s="235" t="str">
        <f>'ND_Permitted Sources'!A194</f>
        <v>NDDEQ Permitted Sources</v>
      </c>
      <c r="B3426" s="226" t="str">
        <f>'ND_Permitted Sources'!B194</f>
        <v>38</v>
      </c>
      <c r="C3426" s="226" t="str">
        <f>'ND_Permitted Sources'!C194</f>
        <v>3805302</v>
      </c>
      <c r="D3426" s="235">
        <f>'ND_Permitted Sources'!K194</f>
        <v>31000404</v>
      </c>
      <c r="E3426" s="226" t="str">
        <f>'ND_Permitted Sources'!M194</f>
        <v>Process Heaters</v>
      </c>
      <c r="F3426" s="238">
        <f>'ND_Permitted Sources'!N194</f>
        <v>8.1999999999999993</v>
      </c>
      <c r="G3426" s="238">
        <f>'ND_Permitted Sources'!O194</f>
        <v>0.5</v>
      </c>
      <c r="H3426" s="238">
        <f>'ND_Permitted Sources'!P194</f>
        <v>6.9</v>
      </c>
      <c r="I3426" s="238">
        <f>'ND_Permitted Sources'!Q194</f>
        <v>0</v>
      </c>
      <c r="J3426" s="238">
        <f>'ND_Permitted Sources'!R194</f>
        <v>0.6</v>
      </c>
    </row>
    <row r="3427" spans="1:10" s="226" customFormat="1" x14ac:dyDescent="0.2">
      <c r="A3427" s="235" t="str">
        <f>'ND_Permitted Sources'!A195</f>
        <v>NDDEQ Permitted Sources</v>
      </c>
      <c r="B3427" s="226" t="str">
        <f>'ND_Permitted Sources'!B195</f>
        <v>38</v>
      </c>
      <c r="C3427" s="226" t="str">
        <f>'ND_Permitted Sources'!C195</f>
        <v>3805302</v>
      </c>
      <c r="D3427" s="235">
        <f>'ND_Permitted Sources'!K195</f>
        <v>31000404</v>
      </c>
      <c r="E3427" s="226" t="str">
        <f>'ND_Permitted Sources'!M195</f>
        <v>Process Heaters</v>
      </c>
      <c r="F3427" s="238">
        <f>'ND_Permitted Sources'!N195</f>
        <v>14.9</v>
      </c>
      <c r="G3427" s="238">
        <f>'ND_Permitted Sources'!O195</f>
        <v>0.8</v>
      </c>
      <c r="H3427" s="238">
        <f>'ND_Permitted Sources'!P195</f>
        <v>12.5</v>
      </c>
      <c r="I3427" s="238">
        <f>'ND_Permitted Sources'!Q195</f>
        <v>0.1</v>
      </c>
      <c r="J3427" s="238">
        <f>'ND_Permitted Sources'!R195</f>
        <v>1.1000000000000001</v>
      </c>
    </row>
    <row r="3428" spans="1:10" s="226" customFormat="1" x14ac:dyDescent="0.2">
      <c r="A3428" s="235" t="str">
        <f>'ND_Permitted Sources'!A196</f>
        <v>NDDEQ Permitted Sources</v>
      </c>
      <c r="B3428" s="226" t="str">
        <f>'ND_Permitted Sources'!B196</f>
        <v>38</v>
      </c>
      <c r="C3428" s="226" t="str">
        <f>'ND_Permitted Sources'!C196</f>
        <v>3805302</v>
      </c>
      <c r="D3428" s="235">
        <f>'ND_Permitted Sources'!K196</f>
        <v>31000404</v>
      </c>
      <c r="E3428" s="226" t="str">
        <f>'ND_Permitted Sources'!M196</f>
        <v>Process Heaters</v>
      </c>
      <c r="F3428" s="238">
        <f>'ND_Permitted Sources'!N196</f>
        <v>11.3</v>
      </c>
      <c r="G3428" s="238">
        <f>'ND_Permitted Sources'!O196</f>
        <v>0.6</v>
      </c>
      <c r="H3428" s="238">
        <f>'ND_Permitted Sources'!P196</f>
        <v>9.6</v>
      </c>
      <c r="I3428" s="238">
        <f>'ND_Permitted Sources'!Q196</f>
        <v>0.1</v>
      </c>
      <c r="J3428" s="238">
        <f>'ND_Permitted Sources'!R196</f>
        <v>0.9</v>
      </c>
    </row>
    <row r="3429" spans="1:10" s="226" customFormat="1" x14ac:dyDescent="0.2">
      <c r="A3429" s="235" t="str">
        <f>'ND_Permitted Sources'!A197</f>
        <v>NDDEQ Permitted Sources</v>
      </c>
      <c r="B3429" s="226" t="str">
        <f>'ND_Permitted Sources'!B197</f>
        <v>38</v>
      </c>
      <c r="C3429" s="226" t="str">
        <f>'ND_Permitted Sources'!C197</f>
        <v>3805302</v>
      </c>
      <c r="D3429" s="235">
        <f>'ND_Permitted Sources'!K197</f>
        <v>20200202</v>
      </c>
      <c r="E3429" s="226" t="str">
        <f>'ND_Permitted Sources'!M197</f>
        <v>Compressor Engines</v>
      </c>
      <c r="F3429" s="238">
        <f>'ND_Permitted Sources'!N197</f>
        <v>4.3</v>
      </c>
      <c r="G3429" s="238">
        <f>'ND_Permitted Sources'!O197</f>
        <v>0.2</v>
      </c>
      <c r="H3429" s="238">
        <f>'ND_Permitted Sources'!P197</f>
        <v>3.6</v>
      </c>
      <c r="I3429" s="238">
        <f>'ND_Permitted Sources'!Q197</f>
        <v>0</v>
      </c>
      <c r="J3429" s="238">
        <f>'ND_Permitted Sources'!R197</f>
        <v>0.3</v>
      </c>
    </row>
    <row r="3430" spans="1:10" s="226" customFormat="1" x14ac:dyDescent="0.2">
      <c r="A3430" s="235" t="str">
        <f>'ND_Permitted Sources'!A198</f>
        <v>NDDEQ Permitted Sources</v>
      </c>
      <c r="B3430" s="226" t="str">
        <f>'ND_Permitted Sources'!B198</f>
        <v>38</v>
      </c>
      <c r="C3430" s="226" t="str">
        <f>'ND_Permitted Sources'!C198</f>
        <v>3805302</v>
      </c>
      <c r="D3430" s="235">
        <f>'ND_Permitted Sources'!K198</f>
        <v>20200202</v>
      </c>
      <c r="E3430" s="226" t="str">
        <f>'ND_Permitted Sources'!M198</f>
        <v>Compressor Engines</v>
      </c>
      <c r="F3430" s="238">
        <f>'ND_Permitted Sources'!N198</f>
        <v>4.3</v>
      </c>
      <c r="G3430" s="238">
        <f>'ND_Permitted Sources'!O198</f>
        <v>0</v>
      </c>
      <c r="H3430" s="238">
        <f>'ND_Permitted Sources'!P198</f>
        <v>3.6</v>
      </c>
      <c r="I3430" s="238">
        <f>'ND_Permitted Sources'!Q198</f>
        <v>0</v>
      </c>
      <c r="J3430" s="238">
        <f>'ND_Permitted Sources'!R198</f>
        <v>0</v>
      </c>
    </row>
    <row r="3431" spans="1:10" s="226" customFormat="1" x14ac:dyDescent="0.2">
      <c r="A3431" s="235" t="str">
        <f>'ND_Permitted Sources'!A199</f>
        <v>NDDEQ Permitted Sources</v>
      </c>
      <c r="B3431" s="226" t="str">
        <f>'ND_Permitted Sources'!B199</f>
        <v>38</v>
      </c>
      <c r="C3431" s="226" t="str">
        <f>'ND_Permitted Sources'!C199</f>
        <v>3805302</v>
      </c>
      <c r="D3431" s="235">
        <f>'ND_Permitted Sources'!K199</f>
        <v>31000404</v>
      </c>
      <c r="E3431" s="226" t="str">
        <f>'ND_Permitted Sources'!M199</f>
        <v>Process Heaters</v>
      </c>
      <c r="F3431" s="238">
        <f>'ND_Permitted Sources'!N199</f>
        <v>0.6</v>
      </c>
      <c r="G3431" s="238">
        <f>'ND_Permitted Sources'!O199</f>
        <v>0</v>
      </c>
      <c r="H3431" s="238">
        <f>'ND_Permitted Sources'!P199</f>
        <v>0.5</v>
      </c>
      <c r="I3431" s="238">
        <f>'ND_Permitted Sources'!Q199</f>
        <v>0</v>
      </c>
      <c r="J3431" s="238">
        <f>'ND_Permitted Sources'!R199</f>
        <v>0</v>
      </c>
    </row>
    <row r="3432" spans="1:10" s="226" customFormat="1" x14ac:dyDescent="0.2">
      <c r="A3432" s="235" t="str">
        <f>'ND_Permitted Sources'!A200</f>
        <v>NDDEQ Permitted Sources</v>
      </c>
      <c r="B3432" s="226" t="str">
        <f>'ND_Permitted Sources'!B200</f>
        <v>38</v>
      </c>
      <c r="C3432" s="226" t="str">
        <f>'ND_Permitted Sources'!C200</f>
        <v>3805302</v>
      </c>
      <c r="D3432" s="235">
        <f>'ND_Permitted Sources'!K200</f>
        <v>31000404</v>
      </c>
      <c r="E3432" s="226" t="str">
        <f>'ND_Permitted Sources'!M200</f>
        <v>Process Heaters</v>
      </c>
      <c r="F3432" s="238">
        <f>'ND_Permitted Sources'!N200</f>
        <v>0.6</v>
      </c>
      <c r="G3432" s="238">
        <f>'ND_Permitted Sources'!O200</f>
        <v>0</v>
      </c>
      <c r="H3432" s="238">
        <f>'ND_Permitted Sources'!P200</f>
        <v>0.5</v>
      </c>
      <c r="I3432" s="238">
        <f>'ND_Permitted Sources'!Q200</f>
        <v>0</v>
      </c>
      <c r="J3432" s="238">
        <f>'ND_Permitted Sources'!R200</f>
        <v>0</v>
      </c>
    </row>
    <row r="3433" spans="1:10" s="226" customFormat="1" x14ac:dyDescent="0.2">
      <c r="A3433" s="235" t="str">
        <f>'ND_Permitted Sources'!A201</f>
        <v>NDDEQ Permitted Sources</v>
      </c>
      <c r="B3433" s="226" t="str">
        <f>'ND_Permitted Sources'!B201</f>
        <v>38</v>
      </c>
      <c r="C3433" s="226" t="str">
        <f>'ND_Permitted Sources'!C201</f>
        <v>3805302</v>
      </c>
      <c r="D3433" s="235">
        <f>'ND_Permitted Sources'!K201</f>
        <v>31000404</v>
      </c>
      <c r="E3433" s="226" t="str">
        <f>'ND_Permitted Sources'!M201</f>
        <v>Process Heaters</v>
      </c>
      <c r="F3433" s="238">
        <f>'ND_Permitted Sources'!N201</f>
        <v>0.1</v>
      </c>
      <c r="G3433" s="238">
        <f>'ND_Permitted Sources'!O201</f>
        <v>0</v>
      </c>
      <c r="H3433" s="238">
        <f>'ND_Permitted Sources'!P201</f>
        <v>0.1</v>
      </c>
      <c r="I3433" s="238">
        <f>'ND_Permitted Sources'!Q201</f>
        <v>0</v>
      </c>
      <c r="J3433" s="238">
        <f>'ND_Permitted Sources'!R201</f>
        <v>0</v>
      </c>
    </row>
    <row r="3434" spans="1:10" s="226" customFormat="1" x14ac:dyDescent="0.2">
      <c r="A3434" s="235" t="str">
        <f>'ND_Permitted Sources'!A202</f>
        <v>NDDEQ Permitted Sources</v>
      </c>
      <c r="B3434" s="226" t="str">
        <f>'ND_Permitted Sources'!B202</f>
        <v>38</v>
      </c>
      <c r="C3434" s="226" t="str">
        <f>'ND_Permitted Sources'!C202</f>
        <v>3801302</v>
      </c>
      <c r="D3434" s="235">
        <f>'ND_Permitted Sources'!K202</f>
        <v>31000205</v>
      </c>
      <c r="E3434" s="226" t="str">
        <f>'ND_Permitted Sources'!M202</f>
        <v>Natural Gas Production, Flares</v>
      </c>
      <c r="F3434" s="238">
        <f>'ND_Permitted Sources'!N202</f>
        <v>0.2</v>
      </c>
      <c r="G3434" s="238">
        <f>'ND_Permitted Sources'!O202</f>
        <v>1.6</v>
      </c>
      <c r="H3434" s="238">
        <f>'ND_Permitted Sources'!P202</f>
        <v>1.2</v>
      </c>
      <c r="I3434" s="238">
        <f>'ND_Permitted Sources'!Q202</f>
        <v>39.799999999999997</v>
      </c>
      <c r="J3434" s="238">
        <f>'ND_Permitted Sources'!R202</f>
        <v>0</v>
      </c>
    </row>
    <row r="3435" spans="1:10" s="226" customFormat="1" x14ac:dyDescent="0.2">
      <c r="A3435" s="235" t="str">
        <f>'ND_Permitted Sources'!A203</f>
        <v>NDDEQ Permitted Sources</v>
      </c>
      <c r="B3435" s="226" t="str">
        <f>'ND_Permitted Sources'!B203</f>
        <v>38</v>
      </c>
      <c r="C3435" s="226" t="str">
        <f>'ND_Permitted Sources'!C203</f>
        <v>3801302</v>
      </c>
      <c r="D3435" s="235">
        <f>'ND_Permitted Sources'!K203</f>
        <v>40400302</v>
      </c>
      <c r="E3435" s="226" t="str">
        <f>'ND_Permitted Sources'!M203</f>
        <v>Permitted Tank Losses</v>
      </c>
      <c r="F3435" s="238">
        <f>'ND_Permitted Sources'!N203</f>
        <v>0</v>
      </c>
      <c r="G3435" s="238">
        <f>'ND_Permitted Sources'!O203</f>
        <v>6.4</v>
      </c>
      <c r="H3435" s="238">
        <f>'ND_Permitted Sources'!P203</f>
        <v>0</v>
      </c>
      <c r="I3435" s="238">
        <f>'ND_Permitted Sources'!Q203</f>
        <v>0</v>
      </c>
      <c r="J3435" s="238">
        <f>'ND_Permitted Sources'!R203</f>
        <v>0</v>
      </c>
    </row>
    <row r="3436" spans="1:10" s="226" customFormat="1" x14ac:dyDescent="0.2">
      <c r="A3436" s="235" t="str">
        <f>'ND_Permitted Sources'!A204</f>
        <v>NDDEQ Permitted Sources</v>
      </c>
      <c r="B3436" s="226" t="str">
        <f>'ND_Permitted Sources'!B204</f>
        <v>38</v>
      </c>
      <c r="C3436" s="226" t="str">
        <f>'ND_Permitted Sources'!C204</f>
        <v>3801302</v>
      </c>
      <c r="D3436" s="235">
        <f>'ND_Permitted Sources'!K204</f>
        <v>20200202</v>
      </c>
      <c r="E3436" s="226" t="str">
        <f>'ND_Permitted Sources'!M204</f>
        <v>Compressor Engines</v>
      </c>
      <c r="F3436" s="238">
        <f>'ND_Permitted Sources'!N204</f>
        <v>14.1</v>
      </c>
      <c r="G3436" s="238">
        <f>'ND_Permitted Sources'!O204</f>
        <v>7</v>
      </c>
      <c r="H3436" s="238">
        <f>'ND_Permitted Sources'!P204</f>
        <v>21.1</v>
      </c>
      <c r="I3436" s="238">
        <f>'ND_Permitted Sources'!Q204</f>
        <v>0</v>
      </c>
      <c r="J3436" s="238">
        <f>'ND_Permitted Sources'!R204</f>
        <v>0.2</v>
      </c>
    </row>
    <row r="3437" spans="1:10" s="226" customFormat="1" x14ac:dyDescent="0.2">
      <c r="A3437" s="235" t="str">
        <f>'ND_Permitted Sources'!A205</f>
        <v>NDDEQ Permitted Sources</v>
      </c>
      <c r="B3437" s="226" t="str">
        <f>'ND_Permitted Sources'!B205</f>
        <v>38</v>
      </c>
      <c r="C3437" s="226" t="str">
        <f>'ND_Permitted Sources'!C205</f>
        <v>3801302</v>
      </c>
      <c r="D3437" s="235">
        <f>'ND_Permitted Sources'!K205</f>
        <v>31000404</v>
      </c>
      <c r="E3437" s="226" t="str">
        <f>'ND_Permitted Sources'!M205</f>
        <v>Process Heaters</v>
      </c>
      <c r="F3437" s="238">
        <f>'ND_Permitted Sources'!N205</f>
        <v>11</v>
      </c>
      <c r="G3437" s="238">
        <f>'ND_Permitted Sources'!O205</f>
        <v>0.6</v>
      </c>
      <c r="H3437" s="238">
        <f>'ND_Permitted Sources'!P205</f>
        <v>9.1999999999999993</v>
      </c>
      <c r="I3437" s="238">
        <f>'ND_Permitted Sources'!Q205</f>
        <v>0.1</v>
      </c>
      <c r="J3437" s="238">
        <f>'ND_Permitted Sources'!R205</f>
        <v>0.8</v>
      </c>
    </row>
    <row r="3438" spans="1:10" s="226" customFormat="1" x14ac:dyDescent="0.2">
      <c r="A3438" s="235" t="str">
        <f>'ND_Permitted Sources'!A206</f>
        <v>NDDEQ Permitted Sources</v>
      </c>
      <c r="B3438" s="226" t="str">
        <f>'ND_Permitted Sources'!B206</f>
        <v>38</v>
      </c>
      <c r="C3438" s="226" t="str">
        <f>'ND_Permitted Sources'!C206</f>
        <v>3808902</v>
      </c>
      <c r="D3438" s="235">
        <f>'ND_Permitted Sources'!K206</f>
        <v>40400302</v>
      </c>
      <c r="E3438" s="226" t="str">
        <f>'ND_Permitted Sources'!M206</f>
        <v>Permitted Tank Losses</v>
      </c>
      <c r="F3438" s="238">
        <f>'ND_Permitted Sources'!N206</f>
        <v>0</v>
      </c>
      <c r="G3438" s="238">
        <f>'ND_Permitted Sources'!O206</f>
        <v>0</v>
      </c>
      <c r="H3438" s="238">
        <f>'ND_Permitted Sources'!P206</f>
        <v>0</v>
      </c>
      <c r="I3438" s="238">
        <f>'ND_Permitted Sources'!Q206</f>
        <v>0</v>
      </c>
      <c r="J3438" s="238">
        <f>'ND_Permitted Sources'!R206</f>
        <v>0</v>
      </c>
    </row>
    <row r="3439" spans="1:10" s="226" customFormat="1" x14ac:dyDescent="0.2">
      <c r="A3439" s="235" t="str">
        <f>'ND_Permitted Sources'!A207</f>
        <v>NDDEQ Permitted Sources</v>
      </c>
      <c r="B3439" s="226" t="str">
        <f>'ND_Permitted Sources'!B207</f>
        <v>38</v>
      </c>
      <c r="C3439" s="226" t="str">
        <f>'ND_Permitted Sources'!C207</f>
        <v>3808902</v>
      </c>
      <c r="D3439" s="235">
        <f>'ND_Permitted Sources'!K207</f>
        <v>40400302</v>
      </c>
      <c r="E3439" s="226" t="str">
        <f>'ND_Permitted Sources'!M207</f>
        <v>Permitted Tank Losses</v>
      </c>
      <c r="F3439" s="238">
        <f>'ND_Permitted Sources'!N207</f>
        <v>0</v>
      </c>
      <c r="G3439" s="238">
        <f>'ND_Permitted Sources'!O207</f>
        <v>5.8</v>
      </c>
      <c r="H3439" s="238">
        <f>'ND_Permitted Sources'!P207</f>
        <v>0</v>
      </c>
      <c r="I3439" s="238">
        <f>'ND_Permitted Sources'!Q207</f>
        <v>0</v>
      </c>
      <c r="J3439" s="238">
        <f>'ND_Permitted Sources'!R207</f>
        <v>0</v>
      </c>
    </row>
    <row r="3440" spans="1:10" s="226" customFormat="1" x14ac:dyDescent="0.2">
      <c r="A3440" s="235" t="str">
        <f>'ND_Permitted Sources'!A208</f>
        <v>NDDEQ Permitted Sources</v>
      </c>
      <c r="B3440" s="226" t="str">
        <f>'ND_Permitted Sources'!B208</f>
        <v>38</v>
      </c>
      <c r="C3440" s="226" t="str">
        <f>'ND_Permitted Sources'!C208</f>
        <v>3808902</v>
      </c>
      <c r="D3440" s="235">
        <f>'ND_Permitted Sources'!K208</f>
        <v>20200202</v>
      </c>
      <c r="E3440" s="226" t="str">
        <f>'ND_Permitted Sources'!M208</f>
        <v>Compressor Engines</v>
      </c>
      <c r="F3440" s="238">
        <f>'ND_Permitted Sources'!N208</f>
        <v>23.6</v>
      </c>
      <c r="G3440" s="238">
        <f>'ND_Permitted Sources'!O208</f>
        <v>5.9</v>
      </c>
      <c r="H3440" s="238">
        <f>'ND_Permitted Sources'!P208</f>
        <v>28.3</v>
      </c>
      <c r="I3440" s="238">
        <f>'ND_Permitted Sources'!Q208</f>
        <v>0</v>
      </c>
      <c r="J3440" s="238">
        <f>'ND_Permitted Sources'!R208</f>
        <v>0.4</v>
      </c>
    </row>
    <row r="3441" spans="1:10" s="226" customFormat="1" x14ac:dyDescent="0.2">
      <c r="A3441" s="235" t="str">
        <f>'ND_Permitted Sources'!A209</f>
        <v>NDDEQ Permitted Sources</v>
      </c>
      <c r="B3441" s="226" t="str">
        <f>'ND_Permitted Sources'!B209</f>
        <v>38</v>
      </c>
      <c r="C3441" s="226" t="str">
        <f>'ND_Permitted Sources'!C209</f>
        <v>3800702</v>
      </c>
      <c r="D3441" s="235">
        <f>'ND_Permitted Sources'!K209</f>
        <v>40400302</v>
      </c>
      <c r="E3441" s="226" t="str">
        <f>'ND_Permitted Sources'!M209</f>
        <v>Permitted Tank Losses</v>
      </c>
      <c r="F3441" s="238">
        <f>'ND_Permitted Sources'!N209</f>
        <v>0</v>
      </c>
      <c r="G3441" s="238">
        <f>'ND_Permitted Sources'!O209</f>
        <v>7.4</v>
      </c>
      <c r="H3441" s="238">
        <f>'ND_Permitted Sources'!P209</f>
        <v>0</v>
      </c>
      <c r="I3441" s="238">
        <f>'ND_Permitted Sources'!Q209</f>
        <v>0</v>
      </c>
      <c r="J3441" s="238">
        <f>'ND_Permitted Sources'!R209</f>
        <v>0</v>
      </c>
    </row>
    <row r="3442" spans="1:10" s="226" customFormat="1" x14ac:dyDescent="0.2">
      <c r="A3442" s="235" t="str">
        <f>'ND_Permitted Sources'!A210</f>
        <v>NDDEQ Permitted Sources</v>
      </c>
      <c r="B3442" s="226" t="str">
        <f>'ND_Permitted Sources'!B210</f>
        <v>38</v>
      </c>
      <c r="C3442" s="226" t="str">
        <f>'ND_Permitted Sources'!C210</f>
        <v>3800702</v>
      </c>
      <c r="D3442" s="235">
        <f>'ND_Permitted Sources'!K210</f>
        <v>40400302</v>
      </c>
      <c r="E3442" s="226" t="str">
        <f>'ND_Permitted Sources'!M210</f>
        <v>Permitted Tank Losses</v>
      </c>
      <c r="F3442" s="238">
        <f>'ND_Permitted Sources'!N210</f>
        <v>0</v>
      </c>
      <c r="G3442" s="238">
        <f>'ND_Permitted Sources'!O210</f>
        <v>2.9</v>
      </c>
      <c r="H3442" s="238">
        <f>'ND_Permitted Sources'!P210</f>
        <v>0</v>
      </c>
      <c r="I3442" s="238">
        <f>'ND_Permitted Sources'!Q210</f>
        <v>0</v>
      </c>
      <c r="J3442" s="238">
        <f>'ND_Permitted Sources'!R210</f>
        <v>0</v>
      </c>
    </row>
    <row r="3443" spans="1:10" s="226" customFormat="1" x14ac:dyDescent="0.2">
      <c r="A3443" s="235" t="str">
        <f>'ND_Permitted Sources'!A211</f>
        <v>NDDEQ Permitted Sources</v>
      </c>
      <c r="B3443" s="226" t="str">
        <f>'ND_Permitted Sources'!B211</f>
        <v>38</v>
      </c>
      <c r="C3443" s="226" t="str">
        <f>'ND_Permitted Sources'!C211</f>
        <v>3800702</v>
      </c>
      <c r="D3443" s="235">
        <f>'ND_Permitted Sources'!K211</f>
        <v>31000301</v>
      </c>
      <c r="E3443" s="226" t="str">
        <f>'ND_Permitted Sources'!M211</f>
        <v>Dehydrator</v>
      </c>
      <c r="F3443" s="238">
        <f>'ND_Permitted Sources'!N211</f>
        <v>0.2</v>
      </c>
      <c r="G3443" s="238">
        <f>'ND_Permitted Sources'!O211</f>
        <v>0</v>
      </c>
      <c r="H3443" s="238">
        <f>'ND_Permitted Sources'!P211</f>
        <v>0.1</v>
      </c>
      <c r="I3443" s="238">
        <f>'ND_Permitted Sources'!Q211</f>
        <v>0</v>
      </c>
      <c r="J3443" s="238">
        <f>'ND_Permitted Sources'!R211</f>
        <v>0</v>
      </c>
    </row>
    <row r="3444" spans="1:10" s="226" customFormat="1" x14ac:dyDescent="0.2">
      <c r="A3444" s="235" t="str">
        <f>'ND_Permitted Sources'!A212</f>
        <v>NDDEQ Permitted Sources</v>
      </c>
      <c r="B3444" s="226" t="str">
        <f>'ND_Permitted Sources'!B212</f>
        <v>38</v>
      </c>
      <c r="C3444" s="226" t="str">
        <f>'ND_Permitted Sources'!C212</f>
        <v>3800702</v>
      </c>
      <c r="D3444" s="235">
        <f>'ND_Permitted Sources'!K212</f>
        <v>20200202</v>
      </c>
      <c r="E3444" s="226" t="str">
        <f>'ND_Permitted Sources'!M212</f>
        <v>Compressor Engines</v>
      </c>
      <c r="F3444" s="238">
        <f>'ND_Permitted Sources'!N212</f>
        <v>92.5</v>
      </c>
      <c r="G3444" s="238">
        <f>'ND_Permitted Sources'!O212</f>
        <v>4</v>
      </c>
      <c r="H3444" s="238">
        <f>'ND_Permitted Sources'!P212</f>
        <v>92.5</v>
      </c>
      <c r="I3444" s="238">
        <f>'ND_Permitted Sources'!Q212</f>
        <v>0</v>
      </c>
      <c r="J3444" s="238">
        <f>'ND_Permitted Sources'!R212</f>
        <v>0.8</v>
      </c>
    </row>
    <row r="3445" spans="1:10" s="226" customFormat="1" x14ac:dyDescent="0.2">
      <c r="A3445" s="235" t="str">
        <f>'ND_Permitted Sources'!A213</f>
        <v>NDDEQ Permitted Sources</v>
      </c>
      <c r="B3445" s="226" t="str">
        <f>'ND_Permitted Sources'!B213</f>
        <v>38</v>
      </c>
      <c r="C3445" s="226" t="str">
        <f>'ND_Permitted Sources'!C213</f>
        <v>3805302</v>
      </c>
      <c r="D3445" s="235">
        <f>'ND_Permitted Sources'!K213</f>
        <v>40400302</v>
      </c>
      <c r="E3445" s="226" t="str">
        <f>'ND_Permitted Sources'!M213</f>
        <v>Permitted Tank Losses</v>
      </c>
      <c r="F3445" s="238">
        <f>'ND_Permitted Sources'!N213</f>
        <v>0</v>
      </c>
      <c r="G3445" s="238">
        <f>'ND_Permitted Sources'!O213</f>
        <v>1.7</v>
      </c>
      <c r="H3445" s="238">
        <f>'ND_Permitted Sources'!P213</f>
        <v>0</v>
      </c>
      <c r="I3445" s="238">
        <f>'ND_Permitted Sources'!Q213</f>
        <v>0</v>
      </c>
      <c r="J3445" s="238">
        <f>'ND_Permitted Sources'!R213</f>
        <v>0</v>
      </c>
    </row>
    <row r="3446" spans="1:10" s="226" customFormat="1" x14ac:dyDescent="0.2">
      <c r="A3446" s="235" t="str">
        <f>'ND_Permitted Sources'!A214</f>
        <v>NDDEQ Permitted Sources</v>
      </c>
      <c r="B3446" s="226" t="str">
        <f>'ND_Permitted Sources'!B214</f>
        <v>38</v>
      </c>
      <c r="C3446" s="226" t="str">
        <f>'ND_Permitted Sources'!C214</f>
        <v>3805302</v>
      </c>
      <c r="D3446" s="235">
        <f>'ND_Permitted Sources'!K214</f>
        <v>40400302</v>
      </c>
      <c r="E3446" s="226" t="str">
        <f>'ND_Permitted Sources'!M214</f>
        <v>Permitted Tank Losses</v>
      </c>
      <c r="F3446" s="238">
        <f>'ND_Permitted Sources'!N214</f>
        <v>0</v>
      </c>
      <c r="G3446" s="238">
        <f>'ND_Permitted Sources'!O214</f>
        <v>0.5</v>
      </c>
      <c r="H3446" s="238">
        <f>'ND_Permitted Sources'!P214</f>
        <v>0</v>
      </c>
      <c r="I3446" s="238">
        <f>'ND_Permitted Sources'!Q214</f>
        <v>0</v>
      </c>
      <c r="J3446" s="238">
        <f>'ND_Permitted Sources'!R214</f>
        <v>0</v>
      </c>
    </row>
    <row r="3447" spans="1:10" s="226" customFormat="1" x14ac:dyDescent="0.2">
      <c r="A3447" s="235" t="str">
        <f>'ND_Permitted Sources'!A215</f>
        <v>NDDEQ Permitted Sources</v>
      </c>
      <c r="B3447" s="226" t="str">
        <f>'ND_Permitted Sources'!B215</f>
        <v>38</v>
      </c>
      <c r="C3447" s="226" t="str">
        <f>'ND_Permitted Sources'!C215</f>
        <v>3805302</v>
      </c>
      <c r="D3447" s="235">
        <f>'ND_Permitted Sources'!K215</f>
        <v>31000301</v>
      </c>
      <c r="E3447" s="226" t="str">
        <f>'ND_Permitted Sources'!M215</f>
        <v>Dehydrator</v>
      </c>
      <c r="F3447" s="238">
        <f>'ND_Permitted Sources'!N215</f>
        <v>0.3</v>
      </c>
      <c r="G3447" s="238">
        <f>'ND_Permitted Sources'!O215</f>
        <v>0</v>
      </c>
      <c r="H3447" s="238">
        <f>'ND_Permitted Sources'!P215</f>
        <v>0</v>
      </c>
      <c r="I3447" s="238">
        <f>'ND_Permitted Sources'!Q215</f>
        <v>0</v>
      </c>
      <c r="J3447" s="238">
        <f>'ND_Permitted Sources'!R215</f>
        <v>0</v>
      </c>
    </row>
    <row r="3448" spans="1:10" s="226" customFormat="1" x14ac:dyDescent="0.2">
      <c r="A3448" s="235" t="str">
        <f>'ND_Permitted Sources'!A216</f>
        <v>NDDEQ Permitted Sources</v>
      </c>
      <c r="B3448" s="226" t="str">
        <f>'ND_Permitted Sources'!B216</f>
        <v>38</v>
      </c>
      <c r="C3448" s="226" t="str">
        <f>'ND_Permitted Sources'!C216</f>
        <v>3805302</v>
      </c>
      <c r="D3448" s="235">
        <f>'ND_Permitted Sources'!K216</f>
        <v>20200202</v>
      </c>
      <c r="E3448" s="226" t="str">
        <f>'ND_Permitted Sources'!M216</f>
        <v>Compressor Engines</v>
      </c>
      <c r="F3448" s="238">
        <f>'ND_Permitted Sources'!N216</f>
        <v>13.9</v>
      </c>
      <c r="G3448" s="238">
        <f>'ND_Permitted Sources'!O216</f>
        <v>3.1</v>
      </c>
      <c r="H3448" s="238">
        <f>'ND_Permitted Sources'!P216</f>
        <v>17.2</v>
      </c>
      <c r="I3448" s="238">
        <f>'ND_Permitted Sources'!Q216</f>
        <v>0</v>
      </c>
      <c r="J3448" s="238">
        <f>'ND_Permitted Sources'!R216</f>
        <v>0.5</v>
      </c>
    </row>
    <row r="3449" spans="1:10" s="226" customFormat="1" x14ac:dyDescent="0.2">
      <c r="A3449" s="235" t="str">
        <f>'ND_Permitted Sources'!A217</f>
        <v>NDDEQ Permitted Sources</v>
      </c>
      <c r="B3449" s="226" t="str">
        <f>'ND_Permitted Sources'!B217</f>
        <v>38</v>
      </c>
      <c r="C3449" s="226" t="str">
        <f>'ND_Permitted Sources'!C217</f>
        <v>3800702</v>
      </c>
      <c r="D3449" s="235">
        <f>'ND_Permitted Sources'!K217</f>
        <v>40400302</v>
      </c>
      <c r="E3449" s="226" t="str">
        <f>'ND_Permitted Sources'!M217</f>
        <v>Permitted Tank Losses</v>
      </c>
      <c r="F3449" s="238">
        <f>'ND_Permitted Sources'!N217</f>
        <v>0</v>
      </c>
      <c r="G3449" s="238">
        <f>'ND_Permitted Sources'!O217</f>
        <v>0.9</v>
      </c>
      <c r="H3449" s="238">
        <f>'ND_Permitted Sources'!P217</f>
        <v>0</v>
      </c>
      <c r="I3449" s="238">
        <f>'ND_Permitted Sources'!Q217</f>
        <v>0</v>
      </c>
      <c r="J3449" s="238">
        <f>'ND_Permitted Sources'!R217</f>
        <v>0</v>
      </c>
    </row>
    <row r="3450" spans="1:10" s="226" customFormat="1" x14ac:dyDescent="0.2">
      <c r="A3450" s="235" t="str">
        <f>'ND_Permitted Sources'!A218</f>
        <v>NDDEQ Permitted Sources</v>
      </c>
      <c r="B3450" s="226" t="str">
        <f>'ND_Permitted Sources'!B218</f>
        <v>38</v>
      </c>
      <c r="C3450" s="226" t="str">
        <f>'ND_Permitted Sources'!C218</f>
        <v>3800702</v>
      </c>
      <c r="D3450" s="235">
        <f>'ND_Permitted Sources'!K218</f>
        <v>20200202</v>
      </c>
      <c r="E3450" s="226" t="str">
        <f>'ND_Permitted Sources'!M218</f>
        <v>Compressor Engines</v>
      </c>
      <c r="F3450" s="238">
        <f>'ND_Permitted Sources'!N218</f>
        <v>109.4</v>
      </c>
      <c r="G3450" s="238">
        <f>'ND_Permitted Sources'!O218</f>
        <v>12.8</v>
      </c>
      <c r="H3450" s="238">
        <f>'ND_Permitted Sources'!P218</f>
        <v>109.4</v>
      </c>
      <c r="I3450" s="238">
        <f>'ND_Permitted Sources'!Q218</f>
        <v>0</v>
      </c>
      <c r="J3450" s="238">
        <f>'ND_Permitted Sources'!R218</f>
        <v>1</v>
      </c>
    </row>
    <row r="3451" spans="1:10" s="226" customFormat="1" x14ac:dyDescent="0.2">
      <c r="A3451" s="235" t="str">
        <f>'ND_Permitted Sources'!A219</f>
        <v>NDDEQ Permitted Sources</v>
      </c>
      <c r="B3451" s="226" t="str">
        <f>'ND_Permitted Sources'!B219</f>
        <v>38</v>
      </c>
      <c r="C3451" s="226" t="str">
        <f>'ND_Permitted Sources'!C219</f>
        <v>3800702</v>
      </c>
      <c r="D3451" s="235">
        <f>'ND_Permitted Sources'!K219</f>
        <v>40400302</v>
      </c>
      <c r="E3451" s="226" t="str">
        <f>'ND_Permitted Sources'!M219</f>
        <v>Permitted Tank Losses</v>
      </c>
      <c r="F3451" s="238">
        <f>'ND_Permitted Sources'!N219</f>
        <v>0</v>
      </c>
      <c r="G3451" s="238">
        <f>'ND_Permitted Sources'!O219</f>
        <v>6.5</v>
      </c>
      <c r="H3451" s="238">
        <f>'ND_Permitted Sources'!P219</f>
        <v>0</v>
      </c>
      <c r="I3451" s="238">
        <f>'ND_Permitted Sources'!Q219</f>
        <v>0</v>
      </c>
      <c r="J3451" s="238">
        <f>'ND_Permitted Sources'!R219</f>
        <v>0</v>
      </c>
    </row>
    <row r="3452" spans="1:10" s="226" customFormat="1" x14ac:dyDescent="0.2">
      <c r="A3452" s="235" t="str">
        <f>'ND_Permitted Sources'!A220</f>
        <v>NDDEQ Permitted Sources</v>
      </c>
      <c r="B3452" s="226" t="str">
        <f>'ND_Permitted Sources'!B220</f>
        <v>38</v>
      </c>
      <c r="C3452" s="226" t="str">
        <f>'ND_Permitted Sources'!C220</f>
        <v>3810502</v>
      </c>
      <c r="D3452" s="235">
        <f>'ND_Permitted Sources'!K220</f>
        <v>40400302</v>
      </c>
      <c r="E3452" s="226" t="str">
        <f>'ND_Permitted Sources'!M220</f>
        <v>Permitted Tank Losses</v>
      </c>
      <c r="F3452" s="238">
        <f>'ND_Permitted Sources'!N220</f>
        <v>0</v>
      </c>
      <c r="G3452" s="238">
        <f>'ND_Permitted Sources'!O220</f>
        <v>1.8</v>
      </c>
      <c r="H3452" s="238">
        <f>'ND_Permitted Sources'!P220</f>
        <v>0</v>
      </c>
      <c r="I3452" s="238">
        <f>'ND_Permitted Sources'!Q220</f>
        <v>0</v>
      </c>
      <c r="J3452" s="238">
        <f>'ND_Permitted Sources'!R220</f>
        <v>0</v>
      </c>
    </row>
    <row r="3453" spans="1:10" s="226" customFormat="1" x14ac:dyDescent="0.2">
      <c r="A3453" s="235" t="str">
        <f>'ND_Permitted Sources'!A221</f>
        <v>NDDEQ Permitted Sources</v>
      </c>
      <c r="B3453" s="226" t="str">
        <f>'ND_Permitted Sources'!B221</f>
        <v>38</v>
      </c>
      <c r="C3453" s="226" t="str">
        <f>'ND_Permitted Sources'!C221</f>
        <v>3810502</v>
      </c>
      <c r="D3453" s="235">
        <f>'ND_Permitted Sources'!K221</f>
        <v>20200202</v>
      </c>
      <c r="E3453" s="226" t="str">
        <f>'ND_Permitted Sources'!M221</f>
        <v>Compressor Engines</v>
      </c>
      <c r="F3453" s="238">
        <f>'ND_Permitted Sources'!N221</f>
        <v>34.4</v>
      </c>
      <c r="G3453" s="238">
        <f>'ND_Permitted Sources'!O221</f>
        <v>6.3</v>
      </c>
      <c r="H3453" s="238">
        <f>'ND_Permitted Sources'!P221</f>
        <v>34.4</v>
      </c>
      <c r="I3453" s="238">
        <f>'ND_Permitted Sources'!Q221</f>
        <v>0</v>
      </c>
      <c r="J3453" s="238">
        <f>'ND_Permitted Sources'!R221</f>
        <v>0.9</v>
      </c>
    </row>
    <row r="3454" spans="1:10" s="226" customFormat="1" x14ac:dyDescent="0.2">
      <c r="A3454" s="235" t="str">
        <f>'ND_Permitted Sources'!A222</f>
        <v>NDDEQ Permitted Sources</v>
      </c>
      <c r="B3454" s="226" t="str">
        <f>'ND_Permitted Sources'!B222</f>
        <v>38</v>
      </c>
      <c r="C3454" s="226" t="str">
        <f>'ND_Permitted Sources'!C222</f>
        <v>3805302</v>
      </c>
      <c r="D3454" s="235">
        <f>'ND_Permitted Sources'!K222</f>
        <v>40400302</v>
      </c>
      <c r="E3454" s="226" t="str">
        <f>'ND_Permitted Sources'!M222</f>
        <v>Permitted Tank Losses</v>
      </c>
      <c r="F3454" s="238">
        <f>'ND_Permitted Sources'!N222</f>
        <v>0</v>
      </c>
      <c r="G3454" s="238">
        <f>'ND_Permitted Sources'!O222</f>
        <v>2.1</v>
      </c>
      <c r="H3454" s="238">
        <f>'ND_Permitted Sources'!P222</f>
        <v>0</v>
      </c>
      <c r="I3454" s="238">
        <f>'ND_Permitted Sources'!Q222</f>
        <v>0</v>
      </c>
      <c r="J3454" s="238">
        <f>'ND_Permitted Sources'!R222</f>
        <v>0</v>
      </c>
    </row>
    <row r="3455" spans="1:10" s="226" customFormat="1" x14ac:dyDescent="0.2">
      <c r="A3455" s="235" t="str">
        <f>'ND_Permitted Sources'!A223</f>
        <v>NDDEQ Permitted Sources</v>
      </c>
      <c r="B3455" s="226" t="str">
        <f>'ND_Permitted Sources'!B223</f>
        <v>38</v>
      </c>
      <c r="C3455" s="226" t="str">
        <f>'ND_Permitted Sources'!C223</f>
        <v>3805302</v>
      </c>
      <c r="D3455" s="235">
        <f>'ND_Permitted Sources'!K223</f>
        <v>40400302</v>
      </c>
      <c r="E3455" s="226" t="str">
        <f>'ND_Permitted Sources'!M223</f>
        <v>Permitted Tank Losses</v>
      </c>
      <c r="F3455" s="238">
        <f>'ND_Permitted Sources'!N223</f>
        <v>0</v>
      </c>
      <c r="G3455" s="238">
        <f>'ND_Permitted Sources'!O223</f>
        <v>1.4</v>
      </c>
      <c r="H3455" s="238">
        <f>'ND_Permitted Sources'!P223</f>
        <v>0</v>
      </c>
      <c r="I3455" s="238">
        <f>'ND_Permitted Sources'!Q223</f>
        <v>0</v>
      </c>
      <c r="J3455" s="238">
        <f>'ND_Permitted Sources'!R223</f>
        <v>0</v>
      </c>
    </row>
    <row r="3456" spans="1:10" s="226" customFormat="1" x14ac:dyDescent="0.2">
      <c r="A3456" s="235" t="str">
        <f>'ND_Permitted Sources'!A224</f>
        <v>NDDEQ Permitted Sources</v>
      </c>
      <c r="B3456" s="226" t="str">
        <f>'ND_Permitted Sources'!B224</f>
        <v>38</v>
      </c>
      <c r="C3456" s="226" t="str">
        <f>'ND_Permitted Sources'!C224</f>
        <v>3808902</v>
      </c>
      <c r="D3456" s="235">
        <f>'ND_Permitted Sources'!K224</f>
        <v>40400302</v>
      </c>
      <c r="E3456" s="226" t="str">
        <f>'ND_Permitted Sources'!M224</f>
        <v>Permitted Tank Losses</v>
      </c>
      <c r="F3456" s="238">
        <f>'ND_Permitted Sources'!N224</f>
        <v>0</v>
      </c>
      <c r="G3456" s="238">
        <f>'ND_Permitted Sources'!O224</f>
        <v>1</v>
      </c>
      <c r="H3456" s="238">
        <f>'ND_Permitted Sources'!P224</f>
        <v>0</v>
      </c>
      <c r="I3456" s="238">
        <f>'ND_Permitted Sources'!Q224</f>
        <v>0</v>
      </c>
      <c r="J3456" s="238">
        <f>'ND_Permitted Sources'!R224</f>
        <v>0</v>
      </c>
    </row>
    <row r="3457" spans="1:10" s="226" customFormat="1" x14ac:dyDescent="0.2">
      <c r="A3457" s="235" t="str">
        <f>'ND_Permitted Sources'!A225</f>
        <v>NDDEQ Permitted Sources</v>
      </c>
      <c r="B3457" s="226" t="str">
        <f>'ND_Permitted Sources'!B225</f>
        <v>38</v>
      </c>
      <c r="C3457" s="226" t="str">
        <f>'ND_Permitted Sources'!C225</f>
        <v>3800702</v>
      </c>
      <c r="D3457" s="235">
        <f>'ND_Permitted Sources'!K225</f>
        <v>40400302</v>
      </c>
      <c r="E3457" s="226" t="str">
        <f>'ND_Permitted Sources'!M225</f>
        <v>Permitted Tank Losses</v>
      </c>
      <c r="F3457" s="238">
        <f>'ND_Permitted Sources'!N225</f>
        <v>0</v>
      </c>
      <c r="G3457" s="238">
        <f>'ND_Permitted Sources'!O225</f>
        <v>0.3</v>
      </c>
      <c r="H3457" s="238">
        <f>'ND_Permitted Sources'!P225</f>
        <v>0</v>
      </c>
      <c r="I3457" s="238">
        <f>'ND_Permitted Sources'!Q225</f>
        <v>0</v>
      </c>
      <c r="J3457" s="238">
        <f>'ND_Permitted Sources'!R225</f>
        <v>0</v>
      </c>
    </row>
    <row r="3458" spans="1:10" s="226" customFormat="1" x14ac:dyDescent="0.2">
      <c r="A3458" s="235" t="str">
        <f>'ND_Permitted Sources'!A226</f>
        <v>NDDEQ Permitted Sources</v>
      </c>
      <c r="B3458" s="226" t="str">
        <f>'ND_Permitted Sources'!B226</f>
        <v>38</v>
      </c>
      <c r="C3458" s="226" t="str">
        <f>'ND_Permitted Sources'!C226</f>
        <v>3800702</v>
      </c>
      <c r="D3458" s="235">
        <f>'ND_Permitted Sources'!K226</f>
        <v>40400302</v>
      </c>
      <c r="E3458" s="226" t="str">
        <f>'ND_Permitted Sources'!M226</f>
        <v>Permitted Tank Losses</v>
      </c>
      <c r="F3458" s="238">
        <f>'ND_Permitted Sources'!N226</f>
        <v>0</v>
      </c>
      <c r="G3458" s="238">
        <f>'ND_Permitted Sources'!O226</f>
        <v>2.1</v>
      </c>
      <c r="H3458" s="238">
        <f>'ND_Permitted Sources'!P226</f>
        <v>0</v>
      </c>
      <c r="I3458" s="238">
        <f>'ND_Permitted Sources'!Q226</f>
        <v>0</v>
      </c>
      <c r="J3458" s="238">
        <f>'ND_Permitted Sources'!R226</f>
        <v>0</v>
      </c>
    </row>
    <row r="3459" spans="1:10" s="226" customFormat="1" x14ac:dyDescent="0.2">
      <c r="A3459" s="235" t="str">
        <f>'ND_Permitted Sources'!A227</f>
        <v>NDDEQ Permitted Sources</v>
      </c>
      <c r="B3459" s="226" t="str">
        <f>'ND_Permitted Sources'!B227</f>
        <v>38</v>
      </c>
      <c r="C3459" s="226" t="str">
        <f>'ND_Permitted Sources'!C227</f>
        <v>3806102</v>
      </c>
      <c r="D3459" s="235">
        <f>'ND_Permitted Sources'!K227</f>
        <v>40400302</v>
      </c>
      <c r="E3459" s="226" t="str">
        <f>'ND_Permitted Sources'!M227</f>
        <v>Permitted Tank Losses</v>
      </c>
      <c r="F3459" s="238">
        <f>'ND_Permitted Sources'!N227</f>
        <v>0</v>
      </c>
      <c r="G3459" s="238">
        <f>'ND_Permitted Sources'!O227</f>
        <v>3</v>
      </c>
      <c r="H3459" s="238">
        <f>'ND_Permitted Sources'!P227</f>
        <v>0</v>
      </c>
      <c r="I3459" s="238">
        <f>'ND_Permitted Sources'!Q227</f>
        <v>0</v>
      </c>
      <c r="J3459" s="238">
        <f>'ND_Permitted Sources'!R227</f>
        <v>0</v>
      </c>
    </row>
    <row r="3460" spans="1:10" s="226" customFormat="1" x14ac:dyDescent="0.2">
      <c r="A3460" s="235" t="str">
        <f>'ND_Permitted Sources'!A228</f>
        <v>NDDEQ Permitted Sources</v>
      </c>
      <c r="B3460" s="226" t="str">
        <f>'ND_Permitted Sources'!B228</f>
        <v>38</v>
      </c>
      <c r="C3460" s="226" t="str">
        <f>'ND_Permitted Sources'!C228</f>
        <v>3801102</v>
      </c>
      <c r="D3460" s="235">
        <f>'ND_Permitted Sources'!K228</f>
        <v>20200202</v>
      </c>
      <c r="E3460" s="226" t="str">
        <f>'ND_Permitted Sources'!M228</f>
        <v>Compressor Engines</v>
      </c>
      <c r="F3460" s="238">
        <f>'ND_Permitted Sources'!N228</f>
        <v>39</v>
      </c>
      <c r="G3460" s="238">
        <f>'ND_Permitted Sources'!O228</f>
        <v>48</v>
      </c>
      <c r="H3460" s="238">
        <f>'ND_Permitted Sources'!P228</f>
        <v>92</v>
      </c>
      <c r="I3460" s="238">
        <f>'ND_Permitted Sources'!Q228</f>
        <v>0</v>
      </c>
      <c r="J3460" s="238">
        <f>'ND_Permitted Sources'!R228</f>
        <v>0</v>
      </c>
    </row>
    <row r="3461" spans="1:10" s="226" customFormat="1" x14ac:dyDescent="0.2">
      <c r="A3461" s="235" t="str">
        <f>'ND_Permitted Sources'!A229</f>
        <v>NDDEQ Permitted Sources</v>
      </c>
      <c r="B3461" s="226" t="str">
        <f>'ND_Permitted Sources'!B229</f>
        <v>38</v>
      </c>
      <c r="C3461" s="226" t="str">
        <f>'ND_Permitted Sources'!C229</f>
        <v>3810502</v>
      </c>
      <c r="D3461" s="235">
        <f>'ND_Permitted Sources'!K229</f>
        <v>31000205</v>
      </c>
      <c r="E3461" s="226" t="str">
        <f>'ND_Permitted Sources'!M229</f>
        <v>Natural Gas Production, Flares</v>
      </c>
      <c r="F3461" s="238">
        <f>'ND_Permitted Sources'!N229</f>
        <v>0</v>
      </c>
      <c r="G3461" s="238">
        <f>'ND_Permitted Sources'!O229</f>
        <v>0</v>
      </c>
      <c r="H3461" s="238">
        <f>'ND_Permitted Sources'!P229</f>
        <v>0</v>
      </c>
      <c r="I3461" s="238">
        <f>'ND_Permitted Sources'!Q229</f>
        <v>0.4</v>
      </c>
      <c r="J3461" s="238">
        <f>'ND_Permitted Sources'!R229</f>
        <v>0</v>
      </c>
    </row>
    <row r="3462" spans="1:10" s="226" customFormat="1" x14ac:dyDescent="0.2">
      <c r="A3462" s="235" t="str">
        <f>'ND_Permitted Sources'!A230</f>
        <v>NDDEQ Permitted Sources</v>
      </c>
      <c r="B3462" s="226" t="str">
        <f>'ND_Permitted Sources'!B230</f>
        <v>38</v>
      </c>
      <c r="C3462" s="226" t="str">
        <f>'ND_Permitted Sources'!C230</f>
        <v>3805302</v>
      </c>
      <c r="D3462" s="235">
        <f>'ND_Permitted Sources'!K230</f>
        <v>40400302</v>
      </c>
      <c r="E3462" s="226" t="str">
        <f>'ND_Permitted Sources'!M230</f>
        <v>Permitted Tank Losses</v>
      </c>
      <c r="F3462" s="238">
        <f>'ND_Permitted Sources'!N230</f>
        <v>0</v>
      </c>
      <c r="G3462" s="238">
        <f>'ND_Permitted Sources'!O230</f>
        <v>16.5</v>
      </c>
      <c r="H3462" s="238">
        <f>'ND_Permitted Sources'!P230</f>
        <v>0</v>
      </c>
      <c r="I3462" s="238">
        <f>'ND_Permitted Sources'!Q230</f>
        <v>0</v>
      </c>
      <c r="J3462" s="238">
        <f>'ND_Permitted Sources'!R230</f>
        <v>0</v>
      </c>
    </row>
    <row r="3463" spans="1:10" s="226" customFormat="1" x14ac:dyDescent="0.2">
      <c r="A3463" s="235" t="str">
        <f>'ND_Permitted Sources'!A231</f>
        <v>NDDEQ Permitted Sources</v>
      </c>
      <c r="B3463" s="226" t="str">
        <f>'ND_Permitted Sources'!B231</f>
        <v>38</v>
      </c>
      <c r="C3463" s="226" t="str">
        <f>'ND_Permitted Sources'!C231</f>
        <v>3810502</v>
      </c>
      <c r="D3463" s="235">
        <f>'ND_Permitted Sources'!K231</f>
        <v>40400302</v>
      </c>
      <c r="E3463" s="226" t="str">
        <f>'ND_Permitted Sources'!M231</f>
        <v>Permitted Tank Losses</v>
      </c>
      <c r="F3463" s="238">
        <f>'ND_Permitted Sources'!N231</f>
        <v>0</v>
      </c>
      <c r="G3463" s="238">
        <f>'ND_Permitted Sources'!O231</f>
        <v>30.9</v>
      </c>
      <c r="H3463" s="238">
        <f>'ND_Permitted Sources'!P231</f>
        <v>0</v>
      </c>
      <c r="I3463" s="238">
        <f>'ND_Permitted Sources'!Q231</f>
        <v>0</v>
      </c>
      <c r="J3463" s="238">
        <f>'ND_Permitted Sources'!R231</f>
        <v>0</v>
      </c>
    </row>
    <row r="3464" spans="1:10" s="226" customFormat="1" x14ac:dyDescent="0.2">
      <c r="A3464" s="235" t="str">
        <f>'ND_Permitted Sources'!A232</f>
        <v>NDDEQ Permitted Sources</v>
      </c>
      <c r="B3464" s="226" t="str">
        <f>'ND_Permitted Sources'!B232</f>
        <v>38</v>
      </c>
      <c r="C3464" s="226" t="str">
        <f>'ND_Permitted Sources'!C232</f>
        <v>3810102</v>
      </c>
      <c r="D3464" s="235">
        <f>'ND_Permitted Sources'!K232</f>
        <v>40400302</v>
      </c>
      <c r="E3464" s="226" t="str">
        <f>'ND_Permitted Sources'!M232</f>
        <v>Permitted Tank Losses</v>
      </c>
      <c r="F3464" s="238">
        <f>'ND_Permitted Sources'!N232</f>
        <v>0</v>
      </c>
      <c r="G3464" s="238">
        <f>'ND_Permitted Sources'!O232</f>
        <v>0</v>
      </c>
      <c r="H3464" s="238">
        <f>'ND_Permitted Sources'!P232</f>
        <v>0</v>
      </c>
      <c r="I3464" s="238">
        <f>'ND_Permitted Sources'!Q232</f>
        <v>0</v>
      </c>
      <c r="J3464" s="238">
        <f>'ND_Permitted Sources'!R232</f>
        <v>0</v>
      </c>
    </row>
    <row r="3465" spans="1:10" s="226" customFormat="1" x14ac:dyDescent="0.2">
      <c r="A3465" s="235" t="str">
        <f>'ND_Permitted Sources'!A233</f>
        <v>NDDEQ Permitted Sources</v>
      </c>
      <c r="B3465" s="226" t="str">
        <f>'ND_Permitted Sources'!B233</f>
        <v>38</v>
      </c>
      <c r="C3465" s="226" t="str">
        <f>'ND_Permitted Sources'!C233</f>
        <v>3807502</v>
      </c>
      <c r="D3465" s="235">
        <f>'ND_Permitted Sources'!K233</f>
        <v>40400302</v>
      </c>
      <c r="E3465" s="226" t="str">
        <f>'ND_Permitted Sources'!M233</f>
        <v>Permitted Tank Losses</v>
      </c>
      <c r="F3465" s="238">
        <f>'ND_Permitted Sources'!N233</f>
        <v>0</v>
      </c>
      <c r="G3465" s="238">
        <f>'ND_Permitted Sources'!O233</f>
        <v>1.3</v>
      </c>
      <c r="H3465" s="238">
        <f>'ND_Permitted Sources'!P233</f>
        <v>0</v>
      </c>
      <c r="I3465" s="238">
        <f>'ND_Permitted Sources'!Q233</f>
        <v>0</v>
      </c>
      <c r="J3465" s="238">
        <f>'ND_Permitted Sources'!R233</f>
        <v>0</v>
      </c>
    </row>
    <row r="3466" spans="1:10" s="226" customFormat="1" x14ac:dyDescent="0.2">
      <c r="A3466" s="235" t="str">
        <f>'ND_Permitted Sources'!A234</f>
        <v>NDDEQ Permitted Sources</v>
      </c>
      <c r="B3466" s="226" t="str">
        <f>'ND_Permitted Sources'!B234</f>
        <v>38</v>
      </c>
      <c r="C3466" s="226" t="str">
        <f>'ND_Permitted Sources'!C234</f>
        <v>3810502</v>
      </c>
      <c r="D3466" s="235">
        <f>'ND_Permitted Sources'!K234</f>
        <v>40400302</v>
      </c>
      <c r="E3466" s="226" t="str">
        <f>'ND_Permitted Sources'!M234</f>
        <v>Permitted Tank Losses</v>
      </c>
      <c r="F3466" s="238">
        <f>'ND_Permitted Sources'!N234</f>
        <v>0</v>
      </c>
      <c r="G3466" s="238">
        <f>'ND_Permitted Sources'!O234</f>
        <v>7.9</v>
      </c>
      <c r="H3466" s="238">
        <f>'ND_Permitted Sources'!P234</f>
        <v>0</v>
      </c>
      <c r="I3466" s="238">
        <f>'ND_Permitted Sources'!Q234</f>
        <v>0</v>
      </c>
      <c r="J3466" s="238">
        <f>'ND_Permitted Sources'!R234</f>
        <v>0</v>
      </c>
    </row>
    <row r="3467" spans="1:10" s="226" customFormat="1" x14ac:dyDescent="0.2">
      <c r="A3467" s="235" t="str">
        <f>'ND_Permitted Sources'!A235</f>
        <v>NDDEQ Permitted Sources</v>
      </c>
      <c r="B3467" s="226" t="str">
        <f>'ND_Permitted Sources'!B235</f>
        <v>38</v>
      </c>
      <c r="C3467" s="226" t="str">
        <f>'ND_Permitted Sources'!C235</f>
        <v>3810102</v>
      </c>
      <c r="D3467" s="235">
        <f>'ND_Permitted Sources'!K235</f>
        <v>40400302</v>
      </c>
      <c r="E3467" s="226" t="str">
        <f>'ND_Permitted Sources'!M235</f>
        <v>Permitted Tank Losses</v>
      </c>
      <c r="F3467" s="238">
        <f>'ND_Permitted Sources'!N235</f>
        <v>0</v>
      </c>
      <c r="G3467" s="238">
        <f>'ND_Permitted Sources'!O235</f>
        <v>15.4</v>
      </c>
      <c r="H3467" s="238">
        <f>'ND_Permitted Sources'!P235</f>
        <v>0</v>
      </c>
      <c r="I3467" s="238">
        <f>'ND_Permitted Sources'!Q235</f>
        <v>0</v>
      </c>
      <c r="J3467" s="238">
        <f>'ND_Permitted Sources'!R235</f>
        <v>0</v>
      </c>
    </row>
    <row r="3468" spans="1:10" s="226" customFormat="1" x14ac:dyDescent="0.2">
      <c r="A3468" s="235" t="str">
        <f>'ND_Permitted Sources'!A236</f>
        <v>NDDEQ Permitted Sources</v>
      </c>
      <c r="B3468" s="226" t="str">
        <f>'ND_Permitted Sources'!B236</f>
        <v>38</v>
      </c>
      <c r="C3468" s="226" t="str">
        <f>'ND_Permitted Sources'!C236</f>
        <v>3806102</v>
      </c>
      <c r="D3468" s="235">
        <f>'ND_Permitted Sources'!K236</f>
        <v>40400302</v>
      </c>
      <c r="E3468" s="226" t="str">
        <f>'ND_Permitted Sources'!M236</f>
        <v>Permitted Tank Losses</v>
      </c>
      <c r="F3468" s="238">
        <f>'ND_Permitted Sources'!N236</f>
        <v>0</v>
      </c>
      <c r="G3468" s="238">
        <f>'ND_Permitted Sources'!O236</f>
        <v>13.2</v>
      </c>
      <c r="H3468" s="238">
        <f>'ND_Permitted Sources'!P236</f>
        <v>0</v>
      </c>
      <c r="I3468" s="238">
        <f>'ND_Permitted Sources'!Q236</f>
        <v>0</v>
      </c>
      <c r="J3468" s="238">
        <f>'ND_Permitted Sources'!R236</f>
        <v>0</v>
      </c>
    </row>
    <row r="3469" spans="1:10" s="226" customFormat="1" x14ac:dyDescent="0.2">
      <c r="A3469" s="235" t="str">
        <f>'ND_Permitted Sources'!A237</f>
        <v>NDDEQ Permitted Sources</v>
      </c>
      <c r="B3469" s="226" t="str">
        <f>'ND_Permitted Sources'!B237</f>
        <v>38</v>
      </c>
      <c r="C3469" s="226" t="str">
        <f>'ND_Permitted Sources'!C237</f>
        <v>3805302</v>
      </c>
      <c r="D3469" s="235">
        <f>'ND_Permitted Sources'!K237</f>
        <v>40400302</v>
      </c>
      <c r="E3469" s="226" t="str">
        <f>'ND_Permitted Sources'!M237</f>
        <v>Permitted Tank Losses</v>
      </c>
      <c r="F3469" s="238">
        <f>'ND_Permitted Sources'!N237</f>
        <v>0</v>
      </c>
      <c r="G3469" s="238">
        <f>'ND_Permitted Sources'!O237</f>
        <v>17.399999999999999</v>
      </c>
      <c r="H3469" s="238">
        <f>'ND_Permitted Sources'!P237</f>
        <v>0</v>
      </c>
      <c r="I3469" s="238">
        <f>'ND_Permitted Sources'!Q237</f>
        <v>0</v>
      </c>
      <c r="J3469" s="238">
        <f>'ND_Permitted Sources'!R237</f>
        <v>0</v>
      </c>
    </row>
    <row r="3470" spans="1:10" s="226" customFormat="1" x14ac:dyDescent="0.2">
      <c r="A3470" s="235" t="str">
        <f>'ND_Permitted Sources'!A238</f>
        <v>NDDEQ Permitted Sources</v>
      </c>
      <c r="B3470" s="226" t="str">
        <f>'ND_Permitted Sources'!B238</f>
        <v>38</v>
      </c>
      <c r="C3470" s="226" t="str">
        <f>'ND_Permitted Sources'!C238</f>
        <v>3805302</v>
      </c>
      <c r="D3470" s="235">
        <f>'ND_Permitted Sources'!K238</f>
        <v>31000205</v>
      </c>
      <c r="E3470" s="226" t="str">
        <f>'ND_Permitted Sources'!M238</f>
        <v>Natural Gas Production, Flares</v>
      </c>
      <c r="F3470" s="238">
        <f>'ND_Permitted Sources'!N238</f>
        <v>0</v>
      </c>
      <c r="G3470" s="238">
        <f>'ND_Permitted Sources'!O238</f>
        <v>0</v>
      </c>
      <c r="H3470" s="238">
        <f>'ND_Permitted Sources'!P238</f>
        <v>0</v>
      </c>
      <c r="I3470" s="238">
        <f>'ND_Permitted Sources'!Q238</f>
        <v>66.599999999999994</v>
      </c>
      <c r="J3470" s="238">
        <f>'ND_Permitted Sources'!R238</f>
        <v>0</v>
      </c>
    </row>
    <row r="3471" spans="1:10" s="226" customFormat="1" x14ac:dyDescent="0.2">
      <c r="A3471" s="235" t="str">
        <f>'ND_Permitted Sources'!A239</f>
        <v>NDDEQ Permitted Sources</v>
      </c>
      <c r="B3471" s="226" t="str">
        <f>'ND_Permitted Sources'!B239</f>
        <v>38</v>
      </c>
      <c r="C3471" s="226" t="str">
        <f>'ND_Permitted Sources'!C239</f>
        <v>3805302</v>
      </c>
      <c r="D3471" s="235">
        <f>'ND_Permitted Sources'!K239</f>
        <v>20200202</v>
      </c>
      <c r="E3471" s="226" t="str">
        <f>'ND_Permitted Sources'!M239</f>
        <v>Compressor Engines</v>
      </c>
      <c r="F3471" s="238">
        <f>'ND_Permitted Sources'!N239</f>
        <v>2.4</v>
      </c>
      <c r="G3471" s="238">
        <f>'ND_Permitted Sources'!O239</f>
        <v>2</v>
      </c>
      <c r="H3471" s="238">
        <f>'ND_Permitted Sources'!P239</f>
        <v>10.5</v>
      </c>
      <c r="I3471" s="238">
        <f>'ND_Permitted Sources'!Q239</f>
        <v>0</v>
      </c>
      <c r="J3471" s="238">
        <f>'ND_Permitted Sources'!R239</f>
        <v>0</v>
      </c>
    </row>
    <row r="3472" spans="1:10" s="226" customFormat="1" x14ac:dyDescent="0.2">
      <c r="A3472" s="235" t="str">
        <f>'ND_Permitted Sources'!A240</f>
        <v>NDDEQ Permitted Sources</v>
      </c>
      <c r="B3472" s="226" t="str">
        <f>'ND_Permitted Sources'!B240</f>
        <v>38</v>
      </c>
      <c r="C3472" s="226" t="str">
        <f>'ND_Permitted Sources'!C240</f>
        <v>3805302</v>
      </c>
      <c r="D3472" s="235">
        <f>'ND_Permitted Sources'!K240</f>
        <v>31000205</v>
      </c>
      <c r="E3472" s="226" t="str">
        <f>'ND_Permitted Sources'!M240</f>
        <v>Natural Gas Production, Flares</v>
      </c>
      <c r="F3472" s="238">
        <f>'ND_Permitted Sources'!N240</f>
        <v>0</v>
      </c>
      <c r="G3472" s="238">
        <f>'ND_Permitted Sources'!O240</f>
        <v>0</v>
      </c>
      <c r="H3472" s="238">
        <f>'ND_Permitted Sources'!P240</f>
        <v>0</v>
      </c>
      <c r="I3472" s="238">
        <f>'ND_Permitted Sources'!Q240</f>
        <v>64.900000000000006</v>
      </c>
      <c r="J3472" s="238">
        <f>'ND_Permitted Sources'!R240</f>
        <v>0</v>
      </c>
    </row>
    <row r="3473" spans="1:10" s="226" customFormat="1" x14ac:dyDescent="0.2">
      <c r="A3473" s="235" t="str">
        <f>'ND_Permitted Sources'!A241</f>
        <v>NDDEQ Permitted Sources</v>
      </c>
      <c r="B3473" s="226" t="str">
        <f>'ND_Permitted Sources'!B241</f>
        <v>38</v>
      </c>
      <c r="C3473" s="226" t="str">
        <f>'ND_Permitted Sources'!C241</f>
        <v>3805302</v>
      </c>
      <c r="D3473" s="235">
        <f>'ND_Permitted Sources'!K241</f>
        <v>20200202</v>
      </c>
      <c r="E3473" s="226" t="str">
        <f>'ND_Permitted Sources'!M241</f>
        <v>Compressor Engines</v>
      </c>
      <c r="F3473" s="238">
        <f>'ND_Permitted Sources'!N241</f>
        <v>3.9</v>
      </c>
      <c r="G3473" s="238">
        <f>'ND_Permitted Sources'!O241</f>
        <v>1.6</v>
      </c>
      <c r="H3473" s="238">
        <f>'ND_Permitted Sources'!P241</f>
        <v>6.9</v>
      </c>
      <c r="I3473" s="238">
        <f>'ND_Permitted Sources'!Q241</f>
        <v>0</v>
      </c>
      <c r="J3473" s="238">
        <f>'ND_Permitted Sources'!R241</f>
        <v>0</v>
      </c>
    </row>
    <row r="3474" spans="1:10" s="226" customFormat="1" x14ac:dyDescent="0.2">
      <c r="A3474" s="235" t="str">
        <f>'ND_Permitted Sources'!A242</f>
        <v>NDDEQ Permitted Sources</v>
      </c>
      <c r="B3474" s="226" t="str">
        <f>'ND_Permitted Sources'!B242</f>
        <v>38</v>
      </c>
      <c r="C3474" s="226" t="str">
        <f>'ND_Permitted Sources'!C242</f>
        <v>3805302</v>
      </c>
      <c r="D3474" s="235">
        <f>'ND_Permitted Sources'!K242</f>
        <v>31000205</v>
      </c>
      <c r="E3474" s="226" t="str">
        <f>'ND_Permitted Sources'!M242</f>
        <v>Natural Gas Production, Flares</v>
      </c>
      <c r="F3474" s="238">
        <f>'ND_Permitted Sources'!N242</f>
        <v>0</v>
      </c>
      <c r="G3474" s="238">
        <f>'ND_Permitted Sources'!O242</f>
        <v>0</v>
      </c>
      <c r="H3474" s="238">
        <f>'ND_Permitted Sources'!P242</f>
        <v>0</v>
      </c>
      <c r="I3474" s="238">
        <f>'ND_Permitted Sources'!Q242</f>
        <v>48.3</v>
      </c>
      <c r="J3474" s="238">
        <f>'ND_Permitted Sources'!R242</f>
        <v>0</v>
      </c>
    </row>
    <row r="3475" spans="1:10" s="226" customFormat="1" x14ac:dyDescent="0.2">
      <c r="A3475" s="235" t="str">
        <f>'ND_Permitted Sources'!A243</f>
        <v>NDDEQ Permitted Sources</v>
      </c>
      <c r="B3475" s="226" t="str">
        <f>'ND_Permitted Sources'!B243</f>
        <v>38</v>
      </c>
      <c r="C3475" s="226" t="str">
        <f>'ND_Permitted Sources'!C243</f>
        <v>3805302</v>
      </c>
      <c r="D3475" s="235">
        <f>'ND_Permitted Sources'!K243</f>
        <v>20200202</v>
      </c>
      <c r="E3475" s="226" t="str">
        <f>'ND_Permitted Sources'!M243</f>
        <v>Compressor Engines</v>
      </c>
      <c r="F3475" s="238">
        <f>'ND_Permitted Sources'!N243</f>
        <v>4.5999999999999996</v>
      </c>
      <c r="G3475" s="238">
        <f>'ND_Permitted Sources'!O243</f>
        <v>5.5</v>
      </c>
      <c r="H3475" s="238">
        <f>'ND_Permitted Sources'!P243</f>
        <v>6.8</v>
      </c>
      <c r="I3475" s="238">
        <f>'ND_Permitted Sources'!Q243</f>
        <v>0</v>
      </c>
      <c r="J3475" s="238">
        <f>'ND_Permitted Sources'!R243</f>
        <v>0</v>
      </c>
    </row>
    <row r="3476" spans="1:10" s="226" customFormat="1" x14ac:dyDescent="0.2">
      <c r="A3476" s="235" t="str">
        <f>'ND_Permitted Sources'!A244</f>
        <v>NDDEQ Permitted Sources</v>
      </c>
      <c r="B3476" s="226" t="str">
        <f>'ND_Permitted Sources'!B244</f>
        <v>38</v>
      </c>
      <c r="C3476" s="226" t="str">
        <f>'ND_Permitted Sources'!C244</f>
        <v>3805302</v>
      </c>
      <c r="D3476" s="235">
        <f>'ND_Permitted Sources'!K244</f>
        <v>20200202</v>
      </c>
      <c r="E3476" s="226" t="str">
        <f>'ND_Permitted Sources'!M244</f>
        <v>Compressor Engines</v>
      </c>
      <c r="F3476" s="238">
        <f>'ND_Permitted Sources'!N244</f>
        <v>43.4</v>
      </c>
      <c r="G3476" s="238">
        <f>'ND_Permitted Sources'!O244</f>
        <v>2.2000000000000002</v>
      </c>
      <c r="H3476" s="238">
        <f>'ND_Permitted Sources'!P244</f>
        <v>12.5</v>
      </c>
      <c r="I3476" s="238">
        <f>'ND_Permitted Sources'!Q244</f>
        <v>0</v>
      </c>
      <c r="J3476" s="238">
        <f>'ND_Permitted Sources'!R244</f>
        <v>0</v>
      </c>
    </row>
    <row r="3477" spans="1:10" s="226" customFormat="1" x14ac:dyDescent="0.2">
      <c r="A3477" s="235" t="str">
        <f>'ND_Permitted Sources'!A245</f>
        <v>NDDEQ Permitted Sources</v>
      </c>
      <c r="B3477" s="226" t="str">
        <f>'ND_Permitted Sources'!B245</f>
        <v>38</v>
      </c>
      <c r="C3477" s="226" t="str">
        <f>'ND_Permitted Sources'!C245</f>
        <v>3801302</v>
      </c>
      <c r="D3477" s="235">
        <f>'ND_Permitted Sources'!K245</f>
        <v>31000205</v>
      </c>
      <c r="E3477" s="226" t="str">
        <f>'ND_Permitted Sources'!M245</f>
        <v>Natural Gas Production, Flares</v>
      </c>
      <c r="F3477" s="238">
        <f>'ND_Permitted Sources'!N245</f>
        <v>0</v>
      </c>
      <c r="G3477" s="238">
        <f>'ND_Permitted Sources'!O245</f>
        <v>0</v>
      </c>
      <c r="H3477" s="238">
        <f>'ND_Permitted Sources'!P245</f>
        <v>0</v>
      </c>
      <c r="I3477" s="238">
        <f>'ND_Permitted Sources'!Q245</f>
        <v>15.6</v>
      </c>
      <c r="J3477" s="238">
        <f>'ND_Permitted Sources'!R245</f>
        <v>0</v>
      </c>
    </row>
    <row r="3478" spans="1:10" s="226" customFormat="1" x14ac:dyDescent="0.2">
      <c r="A3478" s="235" t="str">
        <f>'ND_Permitted Sources'!A246</f>
        <v>NDDEQ Permitted Sources</v>
      </c>
      <c r="B3478" s="226" t="str">
        <f>'ND_Permitted Sources'!B246</f>
        <v>38</v>
      </c>
      <c r="C3478" s="226" t="str">
        <f>'ND_Permitted Sources'!C246</f>
        <v>3801302</v>
      </c>
      <c r="D3478" s="235">
        <f>'ND_Permitted Sources'!K246</f>
        <v>20200202</v>
      </c>
      <c r="E3478" s="226" t="str">
        <f>'ND_Permitted Sources'!M246</f>
        <v>Compressor Engines</v>
      </c>
      <c r="F3478" s="238">
        <f>'ND_Permitted Sources'!N246</f>
        <v>8.1999999999999993</v>
      </c>
      <c r="G3478" s="238">
        <f>'ND_Permitted Sources'!O246</f>
        <v>0</v>
      </c>
      <c r="H3478" s="238">
        <f>'ND_Permitted Sources'!P246</f>
        <v>2.1</v>
      </c>
      <c r="I3478" s="238">
        <f>'ND_Permitted Sources'!Q246</f>
        <v>0</v>
      </c>
      <c r="J3478" s="238">
        <f>'ND_Permitted Sources'!R246</f>
        <v>0</v>
      </c>
    </row>
    <row r="3479" spans="1:10" s="226" customFormat="1" x14ac:dyDescent="0.2">
      <c r="A3479" s="235" t="str">
        <f>'ND_Permitted Sources'!A247</f>
        <v>NDDEQ Permitted Sources</v>
      </c>
      <c r="B3479" s="226" t="str">
        <f>'ND_Permitted Sources'!B247</f>
        <v>38</v>
      </c>
      <c r="C3479" s="226" t="str">
        <f>'ND_Permitted Sources'!C247</f>
        <v>3805302</v>
      </c>
      <c r="D3479" s="235">
        <f>'ND_Permitted Sources'!K247</f>
        <v>31000205</v>
      </c>
      <c r="E3479" s="226" t="str">
        <f>'ND_Permitted Sources'!M247</f>
        <v>Natural Gas Production, Flares</v>
      </c>
      <c r="F3479" s="238">
        <f>'ND_Permitted Sources'!N247</f>
        <v>0</v>
      </c>
      <c r="G3479" s="238">
        <f>'ND_Permitted Sources'!O247</f>
        <v>0</v>
      </c>
      <c r="H3479" s="238">
        <f>'ND_Permitted Sources'!P247</f>
        <v>0</v>
      </c>
      <c r="I3479" s="238">
        <f>'ND_Permitted Sources'!Q247</f>
        <v>2.1</v>
      </c>
      <c r="J3479" s="238">
        <f>'ND_Permitted Sources'!R247</f>
        <v>0</v>
      </c>
    </row>
    <row r="3480" spans="1:10" s="226" customFormat="1" x14ac:dyDescent="0.2">
      <c r="A3480" s="235" t="str">
        <f>'ND_Permitted Sources'!A248</f>
        <v>NDDEQ Permitted Sources</v>
      </c>
      <c r="B3480" s="226" t="str">
        <f>'ND_Permitted Sources'!B248</f>
        <v>38</v>
      </c>
      <c r="C3480" s="226" t="str">
        <f>'ND_Permitted Sources'!C248</f>
        <v>3805302</v>
      </c>
      <c r="D3480" s="235">
        <f>'ND_Permitted Sources'!K248</f>
        <v>20200202</v>
      </c>
      <c r="E3480" s="226" t="str">
        <f>'ND_Permitted Sources'!M248</f>
        <v>Compressor Engines</v>
      </c>
      <c r="F3480" s="238">
        <f>'ND_Permitted Sources'!N248</f>
        <v>0.4</v>
      </c>
      <c r="G3480" s="238">
        <f>'ND_Permitted Sources'!O248</f>
        <v>0</v>
      </c>
      <c r="H3480" s="238">
        <f>'ND_Permitted Sources'!P248</f>
        <v>1.3</v>
      </c>
      <c r="I3480" s="238">
        <f>'ND_Permitted Sources'!Q248</f>
        <v>0</v>
      </c>
      <c r="J3480" s="238">
        <f>'ND_Permitted Sources'!R248</f>
        <v>0</v>
      </c>
    </row>
    <row r="3481" spans="1:10" s="226" customFormat="1" x14ac:dyDescent="0.2">
      <c r="A3481" s="235" t="str">
        <f>'ND_Permitted Sources'!A249</f>
        <v>NDDEQ Permitted Sources</v>
      </c>
      <c r="B3481" s="226" t="str">
        <f>'ND_Permitted Sources'!B249</f>
        <v>38</v>
      </c>
      <c r="C3481" s="226" t="str">
        <f>'ND_Permitted Sources'!C249</f>
        <v>3810502</v>
      </c>
      <c r="D3481" s="235">
        <f>'ND_Permitted Sources'!K249</f>
        <v>20200202</v>
      </c>
      <c r="E3481" s="226" t="str">
        <f>'ND_Permitted Sources'!M249</f>
        <v>Compressor Engines</v>
      </c>
      <c r="F3481" s="238">
        <f>'ND_Permitted Sources'!N249</f>
        <v>4.5</v>
      </c>
      <c r="G3481" s="238">
        <f>'ND_Permitted Sources'!O249</f>
        <v>13.6</v>
      </c>
      <c r="H3481" s="238">
        <f>'ND_Permitted Sources'!P249</f>
        <v>17.3</v>
      </c>
      <c r="I3481" s="238">
        <f>'ND_Permitted Sources'!Q249</f>
        <v>0</v>
      </c>
      <c r="J3481" s="238">
        <f>'ND_Permitted Sources'!R249</f>
        <v>0</v>
      </c>
    </row>
    <row r="3482" spans="1:10" s="226" customFormat="1" x14ac:dyDescent="0.2">
      <c r="A3482" s="235" t="str">
        <f>'ND_Permitted Sources'!A250</f>
        <v>NDDEQ Permitted Sources</v>
      </c>
      <c r="B3482" s="226" t="str">
        <f>'ND_Permitted Sources'!B250</f>
        <v>38</v>
      </c>
      <c r="C3482" s="226" t="str">
        <f>'ND_Permitted Sources'!C250</f>
        <v>3810502</v>
      </c>
      <c r="D3482" s="235">
        <f>'ND_Permitted Sources'!K250</f>
        <v>31000205</v>
      </c>
      <c r="E3482" s="226" t="str">
        <f>'ND_Permitted Sources'!M250</f>
        <v>Natural Gas Production, Flares</v>
      </c>
      <c r="F3482" s="238">
        <f>'ND_Permitted Sources'!N250</f>
        <v>0</v>
      </c>
      <c r="G3482" s="238">
        <f>'ND_Permitted Sources'!O250</f>
        <v>0</v>
      </c>
      <c r="H3482" s="238">
        <f>'ND_Permitted Sources'!P250</f>
        <v>0</v>
      </c>
      <c r="I3482" s="238">
        <f>'ND_Permitted Sources'!Q250</f>
        <v>11</v>
      </c>
      <c r="J3482" s="238">
        <f>'ND_Permitted Sources'!R250</f>
        <v>0</v>
      </c>
    </row>
    <row r="3483" spans="1:10" s="226" customFormat="1" x14ac:dyDescent="0.2">
      <c r="A3483" s="235" t="str">
        <f>'ND_Permitted Sources'!A251</f>
        <v>NDDEQ Permitted Sources</v>
      </c>
      <c r="B3483" s="226" t="str">
        <f>'ND_Permitted Sources'!B251</f>
        <v>38</v>
      </c>
      <c r="C3483" s="226" t="str">
        <f>'ND_Permitted Sources'!C251</f>
        <v>3810502</v>
      </c>
      <c r="D3483" s="235">
        <f>'ND_Permitted Sources'!K251</f>
        <v>20200202</v>
      </c>
      <c r="E3483" s="226" t="str">
        <f>'ND_Permitted Sources'!M251</f>
        <v>Compressor Engines</v>
      </c>
      <c r="F3483" s="238">
        <f>'ND_Permitted Sources'!N251</f>
        <v>2.6</v>
      </c>
      <c r="G3483" s="238">
        <f>'ND_Permitted Sources'!O251</f>
        <v>23.5</v>
      </c>
      <c r="H3483" s="238">
        <f>'ND_Permitted Sources'!P251</f>
        <v>1.7</v>
      </c>
      <c r="I3483" s="238">
        <f>'ND_Permitted Sources'!Q251</f>
        <v>0</v>
      </c>
      <c r="J3483" s="238">
        <f>'ND_Permitted Sources'!R251</f>
        <v>0</v>
      </c>
    </row>
    <row r="3484" spans="1:10" s="226" customFormat="1" x14ac:dyDescent="0.2">
      <c r="A3484" s="235" t="str">
        <f>'ND_Permitted Sources'!A252</f>
        <v>NDDEQ Permitted Sources</v>
      </c>
      <c r="B3484" s="226" t="str">
        <f>'ND_Permitted Sources'!B252</f>
        <v>38</v>
      </c>
      <c r="C3484" s="226" t="str">
        <f>'ND_Permitted Sources'!C252</f>
        <v>3810502</v>
      </c>
      <c r="D3484" s="235">
        <f>'ND_Permitted Sources'!K252</f>
        <v>31000205</v>
      </c>
      <c r="E3484" s="226" t="str">
        <f>'ND_Permitted Sources'!M252</f>
        <v>Natural Gas Production, Flares</v>
      </c>
      <c r="F3484" s="238">
        <f>'ND_Permitted Sources'!N252</f>
        <v>0</v>
      </c>
      <c r="G3484" s="238">
        <f>'ND_Permitted Sources'!O252</f>
        <v>0</v>
      </c>
      <c r="H3484" s="238">
        <f>'ND_Permitted Sources'!P252</f>
        <v>0</v>
      </c>
      <c r="I3484" s="238">
        <f>'ND_Permitted Sources'!Q252</f>
        <v>2.8</v>
      </c>
      <c r="J3484" s="238">
        <f>'ND_Permitted Sources'!R252</f>
        <v>0</v>
      </c>
    </row>
    <row r="3485" spans="1:10" s="226" customFormat="1" x14ac:dyDescent="0.2">
      <c r="A3485" s="235" t="str">
        <f>'ND_Permitted Sources'!A253</f>
        <v>NDDEQ Permitted Sources</v>
      </c>
      <c r="B3485" s="226" t="str">
        <f>'ND_Permitted Sources'!B253</f>
        <v>38</v>
      </c>
      <c r="C3485" s="226" t="str">
        <f>'ND_Permitted Sources'!C253</f>
        <v>3810502</v>
      </c>
      <c r="D3485" s="235">
        <f>'ND_Permitted Sources'!K253</f>
        <v>20200202</v>
      </c>
      <c r="E3485" s="226" t="str">
        <f>'ND_Permitted Sources'!M253</f>
        <v>Compressor Engines</v>
      </c>
      <c r="F3485" s="238">
        <f>'ND_Permitted Sources'!N253</f>
        <v>864.8</v>
      </c>
      <c r="G3485" s="238">
        <f>'ND_Permitted Sources'!O253</f>
        <v>1.2</v>
      </c>
      <c r="H3485" s="238">
        <f>'ND_Permitted Sources'!P253</f>
        <v>149.69999999999999</v>
      </c>
      <c r="I3485" s="238">
        <f>'ND_Permitted Sources'!Q253</f>
        <v>0</v>
      </c>
      <c r="J3485" s="238">
        <f>'ND_Permitted Sources'!R253</f>
        <v>17.8</v>
      </c>
    </row>
    <row r="3486" spans="1:10" s="226" customFormat="1" x14ac:dyDescent="0.2">
      <c r="A3486" s="235" t="str">
        <f>'ND_Permitted Sources'!A254</f>
        <v>NDDEQ Permitted Sources</v>
      </c>
      <c r="B3486" s="226" t="str">
        <f>'ND_Permitted Sources'!B254</f>
        <v>38</v>
      </c>
      <c r="C3486" s="226" t="str">
        <f>'ND_Permitted Sources'!C254</f>
        <v>3810502</v>
      </c>
      <c r="D3486" s="235">
        <f>'ND_Permitted Sources'!K254</f>
        <v>31000404</v>
      </c>
      <c r="E3486" s="226" t="str">
        <f>'ND_Permitted Sources'!M254</f>
        <v>Process Heaters</v>
      </c>
      <c r="F3486" s="238">
        <f>'ND_Permitted Sources'!N254</f>
        <v>16.8</v>
      </c>
      <c r="G3486" s="238">
        <f>'ND_Permitted Sources'!O254</f>
        <v>0.6</v>
      </c>
      <c r="H3486" s="238">
        <f>'ND_Permitted Sources'!P254</f>
        <v>6</v>
      </c>
      <c r="I3486" s="238">
        <f>'ND_Permitted Sources'!Q254</f>
        <v>0</v>
      </c>
      <c r="J3486" s="238">
        <f>'ND_Permitted Sources'!R254</f>
        <v>0</v>
      </c>
    </row>
    <row r="3487" spans="1:10" s="226" customFormat="1" x14ac:dyDescent="0.2">
      <c r="A3487" s="235" t="str">
        <f>'ND_Permitted Sources'!A255</f>
        <v>NDDEQ Permitted Sources</v>
      </c>
      <c r="B3487" s="226" t="str">
        <f>'ND_Permitted Sources'!B255</f>
        <v>38</v>
      </c>
      <c r="C3487" s="226" t="str">
        <f>'ND_Permitted Sources'!C255</f>
        <v>3810502</v>
      </c>
      <c r="D3487" s="235">
        <f>'ND_Permitted Sources'!K255</f>
        <v>40400302</v>
      </c>
      <c r="E3487" s="226" t="str">
        <f>'ND_Permitted Sources'!M255</f>
        <v>Permitted Tank Losses</v>
      </c>
      <c r="F3487" s="238">
        <f>'ND_Permitted Sources'!N255</f>
        <v>0</v>
      </c>
      <c r="G3487" s="238">
        <f>'ND_Permitted Sources'!O255</f>
        <v>5</v>
      </c>
      <c r="H3487" s="238">
        <f>'ND_Permitted Sources'!P255</f>
        <v>0</v>
      </c>
      <c r="I3487" s="238">
        <f>'ND_Permitted Sources'!Q255</f>
        <v>0</v>
      </c>
      <c r="J3487" s="238">
        <f>'ND_Permitted Sources'!R255</f>
        <v>0</v>
      </c>
    </row>
    <row r="3488" spans="1:10" s="226" customFormat="1" x14ac:dyDescent="0.2">
      <c r="A3488" s="235" t="str">
        <f>'ND_Permitted Sources'!A256</f>
        <v>NDDEQ Permitted Sources</v>
      </c>
      <c r="B3488" s="226" t="str">
        <f>'ND_Permitted Sources'!B256</f>
        <v>38</v>
      </c>
      <c r="C3488" s="226" t="str">
        <f>'ND_Permitted Sources'!C256</f>
        <v>3810502</v>
      </c>
      <c r="D3488" s="235">
        <f>'ND_Permitted Sources'!K256</f>
        <v>31000404</v>
      </c>
      <c r="E3488" s="226" t="str">
        <f>'ND_Permitted Sources'!M256</f>
        <v>Process Heaters</v>
      </c>
      <c r="F3488" s="238">
        <f>'ND_Permitted Sources'!N256</f>
        <v>42.6</v>
      </c>
      <c r="G3488" s="238">
        <f>'ND_Permitted Sources'!O256</f>
        <v>0.9</v>
      </c>
      <c r="H3488" s="238">
        <f>'ND_Permitted Sources'!P256</f>
        <v>11.1</v>
      </c>
      <c r="I3488" s="238">
        <f>'ND_Permitted Sources'!Q256</f>
        <v>0</v>
      </c>
      <c r="J3488" s="238">
        <f>'ND_Permitted Sources'!R256</f>
        <v>0</v>
      </c>
    </row>
    <row r="3489" spans="1:10" s="226" customFormat="1" x14ac:dyDescent="0.2">
      <c r="A3489" s="235" t="str">
        <f>'ND_Permitted Sources'!A257</f>
        <v>NDDEQ Permitted Sources</v>
      </c>
      <c r="B3489" s="226" t="str">
        <f>'ND_Permitted Sources'!B257</f>
        <v>38</v>
      </c>
      <c r="C3489" s="226" t="str">
        <f>'ND_Permitted Sources'!C257</f>
        <v>3810502</v>
      </c>
      <c r="D3489" s="235">
        <f>'ND_Permitted Sources'!K257</f>
        <v>31000404</v>
      </c>
      <c r="E3489" s="226" t="str">
        <f>'ND_Permitted Sources'!M257</f>
        <v>Process Heaters</v>
      </c>
      <c r="F3489" s="238">
        <f>'ND_Permitted Sources'!N257</f>
        <v>3.1</v>
      </c>
      <c r="G3489" s="238">
        <f>'ND_Permitted Sources'!O257</f>
        <v>0.1</v>
      </c>
      <c r="H3489" s="238">
        <f>'ND_Permitted Sources'!P257</f>
        <v>0.9</v>
      </c>
      <c r="I3489" s="238">
        <f>'ND_Permitted Sources'!Q257</f>
        <v>0</v>
      </c>
      <c r="J3489" s="238">
        <f>'ND_Permitted Sources'!R257</f>
        <v>0</v>
      </c>
    </row>
    <row r="3490" spans="1:10" s="226" customFormat="1" x14ac:dyDescent="0.2">
      <c r="A3490" s="235" t="str">
        <f>'ND_Permitted Sources'!A258</f>
        <v>NDDEQ Permitted Sources</v>
      </c>
      <c r="B3490" s="226" t="str">
        <f>'ND_Permitted Sources'!B258</f>
        <v>38</v>
      </c>
      <c r="C3490" s="226" t="str">
        <f>'ND_Permitted Sources'!C258</f>
        <v>3810502</v>
      </c>
      <c r="D3490" s="235">
        <f>'ND_Permitted Sources'!K258</f>
        <v>31000205</v>
      </c>
      <c r="E3490" s="226" t="str">
        <f>'ND_Permitted Sources'!M258</f>
        <v>Natural Gas Production, Flares</v>
      </c>
      <c r="F3490" s="238">
        <f>'ND_Permitted Sources'!N258</f>
        <v>0</v>
      </c>
      <c r="G3490" s="238">
        <f>'ND_Permitted Sources'!O258</f>
        <v>0</v>
      </c>
      <c r="H3490" s="238">
        <f>'ND_Permitted Sources'!P258</f>
        <v>0</v>
      </c>
      <c r="I3490" s="238">
        <f>'ND_Permitted Sources'!Q258</f>
        <v>1102.0999999999999</v>
      </c>
      <c r="J3490" s="238">
        <f>'ND_Permitted Sources'!R258</f>
        <v>0</v>
      </c>
    </row>
    <row r="3491" spans="1:10" s="226" customFormat="1" x14ac:dyDescent="0.2">
      <c r="A3491" s="235" t="str">
        <f>'ND_Permitted Sources'!A259</f>
        <v>NDDEQ Permitted Sources</v>
      </c>
      <c r="B3491" s="226" t="str">
        <f>'ND_Permitted Sources'!B259</f>
        <v>38</v>
      </c>
      <c r="C3491" s="226" t="str">
        <f>'ND_Permitted Sources'!C259</f>
        <v>3810502</v>
      </c>
      <c r="D3491" s="235">
        <f>'ND_Permitted Sources'!K259</f>
        <v>20200201</v>
      </c>
      <c r="E3491" s="226" t="str">
        <f>'ND_Permitted Sources'!M259</f>
        <v>Compressor Engines</v>
      </c>
      <c r="F3491" s="238">
        <f>'ND_Permitted Sources'!N259</f>
        <v>47</v>
      </c>
      <c r="G3491" s="238">
        <f>'ND_Permitted Sources'!O259</f>
        <v>6.1</v>
      </c>
      <c r="H3491" s="238">
        <f>'ND_Permitted Sources'!P259</f>
        <v>19.3</v>
      </c>
      <c r="I3491" s="238">
        <f>'ND_Permitted Sources'!Q259</f>
        <v>0</v>
      </c>
      <c r="J3491" s="238">
        <f>'ND_Permitted Sources'!R259</f>
        <v>0</v>
      </c>
    </row>
    <row r="3492" spans="1:10" s="226" customFormat="1" x14ac:dyDescent="0.2">
      <c r="A3492" s="235" t="str">
        <f>'ND_Permitted Sources'!A260</f>
        <v>NDDEQ Permitted Sources</v>
      </c>
      <c r="B3492" s="226" t="str">
        <f>'ND_Permitted Sources'!B260</f>
        <v>38</v>
      </c>
      <c r="C3492" s="226" t="str">
        <f>'ND_Permitted Sources'!C260</f>
        <v>3810502</v>
      </c>
      <c r="D3492" s="235">
        <f>'ND_Permitted Sources'!K260</f>
        <v>20200202</v>
      </c>
      <c r="E3492" s="226" t="str">
        <f>'ND_Permitted Sources'!M260</f>
        <v>Compressor Engines</v>
      </c>
      <c r="F3492" s="238">
        <f>'ND_Permitted Sources'!N260</f>
        <v>5.3</v>
      </c>
      <c r="G3492" s="238">
        <f>'ND_Permitted Sources'!O260</f>
        <v>4.7</v>
      </c>
      <c r="H3492" s="238">
        <f>'ND_Permitted Sources'!P260</f>
        <v>11.1</v>
      </c>
      <c r="I3492" s="238">
        <f>'ND_Permitted Sources'!Q260</f>
        <v>0</v>
      </c>
      <c r="J3492" s="238">
        <f>'ND_Permitted Sources'!R260</f>
        <v>0</v>
      </c>
    </row>
    <row r="3493" spans="1:10" s="226" customFormat="1" x14ac:dyDescent="0.2">
      <c r="A3493" s="235" t="str">
        <f>'ND_Permitted Sources'!A261</f>
        <v>NDDEQ Permitted Sources</v>
      </c>
      <c r="B3493" s="226" t="str">
        <f>'ND_Permitted Sources'!B261</f>
        <v>38</v>
      </c>
      <c r="C3493" s="226" t="str">
        <f>'ND_Permitted Sources'!C261</f>
        <v>3801102</v>
      </c>
      <c r="D3493" s="235">
        <f>'ND_Permitted Sources'!K261</f>
        <v>31000404</v>
      </c>
      <c r="E3493" s="226" t="str">
        <f>'ND_Permitted Sources'!M261</f>
        <v>Process Heaters</v>
      </c>
      <c r="F3493" s="238">
        <f>'ND_Permitted Sources'!N261</f>
        <v>0.5</v>
      </c>
      <c r="G3493" s="238">
        <f>'ND_Permitted Sources'!O261</f>
        <v>0</v>
      </c>
      <c r="H3493" s="238">
        <f>'ND_Permitted Sources'!P261</f>
        <v>0.4</v>
      </c>
      <c r="I3493" s="238">
        <f>'ND_Permitted Sources'!Q261</f>
        <v>0</v>
      </c>
      <c r="J3493" s="238">
        <f>'ND_Permitted Sources'!R261</f>
        <v>0</v>
      </c>
    </row>
    <row r="3494" spans="1:10" s="226" customFormat="1" x14ac:dyDescent="0.2">
      <c r="A3494" s="235" t="str">
        <f>'ND_Permitted Sources'!A262</f>
        <v>NDDEQ Permitted Sources</v>
      </c>
      <c r="B3494" s="226" t="str">
        <f>'ND_Permitted Sources'!B262</f>
        <v>38</v>
      </c>
      <c r="C3494" s="226" t="str">
        <f>'ND_Permitted Sources'!C262</f>
        <v>3801102</v>
      </c>
      <c r="D3494" s="235">
        <f>'ND_Permitted Sources'!K262</f>
        <v>40400302</v>
      </c>
      <c r="E3494" s="226" t="str">
        <f>'ND_Permitted Sources'!M262</f>
        <v>Permitted Tank Losses</v>
      </c>
      <c r="F3494" s="238">
        <f>'ND_Permitted Sources'!N262</f>
        <v>0</v>
      </c>
      <c r="G3494" s="238">
        <f>'ND_Permitted Sources'!O262</f>
        <v>12.3</v>
      </c>
      <c r="H3494" s="238">
        <f>'ND_Permitted Sources'!P262</f>
        <v>0</v>
      </c>
      <c r="I3494" s="238">
        <f>'ND_Permitted Sources'!Q262</f>
        <v>0</v>
      </c>
      <c r="J3494" s="238">
        <f>'ND_Permitted Sources'!R262</f>
        <v>0</v>
      </c>
    </row>
    <row r="3495" spans="1:10" s="226" customFormat="1" x14ac:dyDescent="0.2">
      <c r="A3495" s="235" t="str">
        <f>'ND_Permitted Sources'!A263</f>
        <v>NDDEQ Permitted Sources</v>
      </c>
      <c r="B3495" s="226" t="str">
        <f>'ND_Permitted Sources'!B263</f>
        <v>38</v>
      </c>
      <c r="C3495" s="226" t="str">
        <f>'ND_Permitted Sources'!C263</f>
        <v>3801102</v>
      </c>
      <c r="D3495" s="235">
        <f>'ND_Permitted Sources'!K263</f>
        <v>31000205</v>
      </c>
      <c r="E3495" s="226" t="str">
        <f>'ND_Permitted Sources'!M263</f>
        <v>Natural Gas Production, Flares</v>
      </c>
      <c r="F3495" s="238">
        <f>'ND_Permitted Sources'!N263</f>
        <v>0.1</v>
      </c>
      <c r="G3495" s="238">
        <f>'ND_Permitted Sources'!O263</f>
        <v>0</v>
      </c>
      <c r="H3495" s="238">
        <f>'ND_Permitted Sources'!P263</f>
        <v>0.1</v>
      </c>
      <c r="I3495" s="238">
        <f>'ND_Permitted Sources'!Q263</f>
        <v>0</v>
      </c>
      <c r="J3495" s="238">
        <f>'ND_Permitted Sources'!R263</f>
        <v>0</v>
      </c>
    </row>
    <row r="3496" spans="1:10" s="226" customFormat="1" x14ac:dyDescent="0.2">
      <c r="A3496" s="235" t="str">
        <f>'ND_Permitted Sources'!A264</f>
        <v>NDDEQ Permitted Sources</v>
      </c>
      <c r="B3496" s="226" t="str">
        <f>'ND_Permitted Sources'!B264</f>
        <v>38</v>
      </c>
      <c r="C3496" s="226" t="str">
        <f>'ND_Permitted Sources'!C264</f>
        <v>3801102</v>
      </c>
      <c r="D3496" s="235">
        <f>'ND_Permitted Sources'!K264</f>
        <v>20200202</v>
      </c>
      <c r="E3496" s="226" t="str">
        <f>'ND_Permitted Sources'!M264</f>
        <v>Compressor Engines</v>
      </c>
      <c r="F3496" s="238">
        <f>'ND_Permitted Sources'!N264</f>
        <v>0</v>
      </c>
      <c r="G3496" s="238">
        <f>'ND_Permitted Sources'!O264</f>
        <v>0</v>
      </c>
      <c r="H3496" s="238">
        <f>'ND_Permitted Sources'!P264</f>
        <v>0</v>
      </c>
      <c r="I3496" s="238">
        <f>'ND_Permitted Sources'!Q264</f>
        <v>0</v>
      </c>
      <c r="J3496" s="238">
        <f>'ND_Permitted Sources'!R264</f>
        <v>0</v>
      </c>
    </row>
    <row r="3497" spans="1:10" s="226" customFormat="1" x14ac:dyDescent="0.2">
      <c r="A3497" s="235" t="str">
        <f>'ND_Permitted Sources'!A265</f>
        <v>NDDEQ Permitted Sources</v>
      </c>
      <c r="B3497" s="226" t="str">
        <f>'ND_Permitted Sources'!B265</f>
        <v>38</v>
      </c>
      <c r="C3497" s="226" t="str">
        <f>'ND_Permitted Sources'!C265</f>
        <v>3801102</v>
      </c>
      <c r="D3497" s="235">
        <f>'ND_Permitted Sources'!K265</f>
        <v>31000404</v>
      </c>
      <c r="E3497" s="226" t="str">
        <f>'ND_Permitted Sources'!M265</f>
        <v>Process Heaters</v>
      </c>
      <c r="F3497" s="238">
        <f>'ND_Permitted Sources'!N265</f>
        <v>0.3</v>
      </c>
      <c r="G3497" s="238">
        <f>'ND_Permitted Sources'!O265</f>
        <v>0</v>
      </c>
      <c r="H3497" s="238">
        <f>'ND_Permitted Sources'!P265</f>
        <v>0.2</v>
      </c>
      <c r="I3497" s="238">
        <f>'ND_Permitted Sources'!Q265</f>
        <v>0</v>
      </c>
      <c r="J3497" s="238">
        <f>'ND_Permitted Sources'!R265</f>
        <v>0</v>
      </c>
    </row>
    <row r="3498" spans="1:10" s="226" customFormat="1" x14ac:dyDescent="0.2">
      <c r="A3498" s="235" t="str">
        <f>'ND_Permitted Sources'!A266</f>
        <v>NDDEQ Permitted Sources</v>
      </c>
      <c r="B3498" s="226" t="str">
        <f>'ND_Permitted Sources'!B266</f>
        <v>38</v>
      </c>
      <c r="C3498" s="226" t="str">
        <f>'ND_Permitted Sources'!C266</f>
        <v>3801102</v>
      </c>
      <c r="D3498" s="235">
        <f>'ND_Permitted Sources'!K266</f>
        <v>31000404</v>
      </c>
      <c r="E3498" s="226" t="str">
        <f>'ND_Permitted Sources'!M266</f>
        <v>Process Heaters</v>
      </c>
      <c r="F3498" s="238">
        <f>'ND_Permitted Sources'!N266</f>
        <v>1.9</v>
      </c>
      <c r="G3498" s="238">
        <f>'ND_Permitted Sources'!O266</f>
        <v>0.1</v>
      </c>
      <c r="H3498" s="238">
        <f>'ND_Permitted Sources'!P266</f>
        <v>1.6</v>
      </c>
      <c r="I3498" s="238">
        <f>'ND_Permitted Sources'!Q266</f>
        <v>0</v>
      </c>
      <c r="J3498" s="238">
        <f>'ND_Permitted Sources'!R266</f>
        <v>0.1</v>
      </c>
    </row>
    <row r="3499" spans="1:10" s="226" customFormat="1" x14ac:dyDescent="0.2">
      <c r="A3499" s="235" t="str">
        <f>'ND_Permitted Sources'!A267</f>
        <v>NDDEQ Permitted Sources</v>
      </c>
      <c r="B3499" s="226" t="str">
        <f>'ND_Permitted Sources'!B267</f>
        <v>38</v>
      </c>
      <c r="C3499" s="226" t="str">
        <f>'ND_Permitted Sources'!C267</f>
        <v>3801102</v>
      </c>
      <c r="D3499" s="235">
        <f>'ND_Permitted Sources'!K267</f>
        <v>31000404</v>
      </c>
      <c r="E3499" s="226" t="str">
        <f>'ND_Permitted Sources'!M267</f>
        <v>Process Heaters</v>
      </c>
      <c r="F3499" s="238">
        <f>'ND_Permitted Sources'!N267</f>
        <v>10.1</v>
      </c>
      <c r="G3499" s="238">
        <f>'ND_Permitted Sources'!O267</f>
        <v>0.6</v>
      </c>
      <c r="H3499" s="238">
        <f>'ND_Permitted Sources'!P267</f>
        <v>9.8000000000000007</v>
      </c>
      <c r="I3499" s="238">
        <f>'ND_Permitted Sources'!Q267</f>
        <v>0.1</v>
      </c>
      <c r="J3499" s="238">
        <f>'ND_Permitted Sources'!R267</f>
        <v>0.9</v>
      </c>
    </row>
    <row r="3500" spans="1:10" s="226" customFormat="1" x14ac:dyDescent="0.2">
      <c r="A3500" s="235" t="str">
        <f>'ND_Permitted Sources'!A268</f>
        <v>NDDEQ Permitted Sources</v>
      </c>
      <c r="B3500" s="226" t="str">
        <f>'ND_Permitted Sources'!B268</f>
        <v>38</v>
      </c>
      <c r="C3500" s="226" t="str">
        <f>'ND_Permitted Sources'!C268</f>
        <v>3801102</v>
      </c>
      <c r="D3500" s="235">
        <f>'ND_Permitted Sources'!K268</f>
        <v>31000301</v>
      </c>
      <c r="E3500" s="226" t="str">
        <f>'ND_Permitted Sources'!M268</f>
        <v>Dehydrator</v>
      </c>
      <c r="F3500" s="238">
        <f>'ND_Permitted Sources'!N268</f>
        <v>0</v>
      </c>
      <c r="G3500" s="238">
        <f>'ND_Permitted Sources'!O268</f>
        <v>0.5</v>
      </c>
      <c r="H3500" s="238">
        <f>'ND_Permitted Sources'!P268</f>
        <v>0</v>
      </c>
      <c r="I3500" s="238">
        <f>'ND_Permitted Sources'!Q268</f>
        <v>0</v>
      </c>
      <c r="J3500" s="238">
        <f>'ND_Permitted Sources'!R268</f>
        <v>0</v>
      </c>
    </row>
    <row r="3501" spans="1:10" s="226" customFormat="1" x14ac:dyDescent="0.2">
      <c r="A3501" s="235" t="str">
        <f>'ND_Permitted Sources'!A269</f>
        <v>NDDEQ Permitted Sources</v>
      </c>
      <c r="B3501" s="226" t="str">
        <f>'ND_Permitted Sources'!B269</f>
        <v>38</v>
      </c>
      <c r="C3501" s="226" t="str">
        <f>'ND_Permitted Sources'!C269</f>
        <v>3801102</v>
      </c>
      <c r="D3501" s="235">
        <f>'ND_Permitted Sources'!K269</f>
        <v>31000301</v>
      </c>
      <c r="E3501" s="226" t="str">
        <f>'ND_Permitted Sources'!M269</f>
        <v>Dehydrator</v>
      </c>
      <c r="F3501" s="238">
        <f>'ND_Permitted Sources'!N269</f>
        <v>0.4</v>
      </c>
      <c r="G3501" s="238">
        <f>'ND_Permitted Sources'!O269</f>
        <v>0</v>
      </c>
      <c r="H3501" s="238">
        <f>'ND_Permitted Sources'!P269</f>
        <v>0.3</v>
      </c>
      <c r="I3501" s="238">
        <f>'ND_Permitted Sources'!Q269</f>
        <v>0</v>
      </c>
      <c r="J3501" s="238">
        <f>'ND_Permitted Sources'!R269</f>
        <v>0</v>
      </c>
    </row>
    <row r="3502" spans="1:10" s="226" customFormat="1" x14ac:dyDescent="0.2">
      <c r="A3502" s="235" t="str">
        <f>'ND_Permitted Sources'!A270</f>
        <v>NDDEQ Permitted Sources</v>
      </c>
      <c r="B3502" s="226" t="str">
        <f>'ND_Permitted Sources'!B270</f>
        <v>38</v>
      </c>
      <c r="C3502" s="226" t="str">
        <f>'ND_Permitted Sources'!C270</f>
        <v>3801102</v>
      </c>
      <c r="D3502" s="235">
        <f>'ND_Permitted Sources'!K270</f>
        <v>20200202</v>
      </c>
      <c r="E3502" s="226" t="str">
        <f>'ND_Permitted Sources'!M270</f>
        <v>Compressor Engines</v>
      </c>
      <c r="F3502" s="238">
        <f>'ND_Permitted Sources'!N270</f>
        <v>18.2</v>
      </c>
      <c r="G3502" s="238">
        <f>'ND_Permitted Sources'!O270</f>
        <v>9.1</v>
      </c>
      <c r="H3502" s="238">
        <f>'ND_Permitted Sources'!P270</f>
        <v>18.2</v>
      </c>
      <c r="I3502" s="238">
        <f>'ND_Permitted Sources'!Q270</f>
        <v>0</v>
      </c>
      <c r="J3502" s="238">
        <f>'ND_Permitted Sources'!R270</f>
        <v>0.6</v>
      </c>
    </row>
    <row r="3503" spans="1:10" s="226" customFormat="1" x14ac:dyDescent="0.2">
      <c r="A3503" s="235" t="str">
        <f>'ND_Permitted Sources'!A271</f>
        <v>NDDEQ Permitted Sources</v>
      </c>
      <c r="B3503" s="226" t="str">
        <f>'ND_Permitted Sources'!B271</f>
        <v>38</v>
      </c>
      <c r="C3503" s="226" t="str">
        <f>'ND_Permitted Sources'!C271</f>
        <v>3801102</v>
      </c>
      <c r="D3503" s="235">
        <f>'ND_Permitted Sources'!K271</f>
        <v>20200202</v>
      </c>
      <c r="E3503" s="226" t="str">
        <f>'ND_Permitted Sources'!M271</f>
        <v>Compressor Engines</v>
      </c>
      <c r="F3503" s="238">
        <f>'ND_Permitted Sources'!N271</f>
        <v>12.6</v>
      </c>
      <c r="G3503" s="238">
        <f>'ND_Permitted Sources'!O271</f>
        <v>6.3</v>
      </c>
      <c r="H3503" s="238">
        <f>'ND_Permitted Sources'!P271</f>
        <v>12.6</v>
      </c>
      <c r="I3503" s="238">
        <f>'ND_Permitted Sources'!Q271</f>
        <v>0</v>
      </c>
      <c r="J3503" s="238">
        <f>'ND_Permitted Sources'!R271</f>
        <v>0.4</v>
      </c>
    </row>
    <row r="3504" spans="1:10" s="226" customFormat="1" x14ac:dyDescent="0.2">
      <c r="A3504" s="235" t="str">
        <f>'ND_Permitted Sources'!A272</f>
        <v>NDDEQ Permitted Sources</v>
      </c>
      <c r="B3504" s="226" t="str">
        <f>'ND_Permitted Sources'!B272</f>
        <v>38</v>
      </c>
      <c r="C3504" s="226" t="str">
        <f>'ND_Permitted Sources'!C272</f>
        <v>3801102</v>
      </c>
      <c r="D3504" s="235">
        <f>'ND_Permitted Sources'!K272</f>
        <v>20200202</v>
      </c>
      <c r="E3504" s="226" t="str">
        <f>'ND_Permitted Sources'!M272</f>
        <v>Compressor Engines</v>
      </c>
      <c r="F3504" s="238">
        <f>'ND_Permitted Sources'!N272</f>
        <v>6.2</v>
      </c>
      <c r="G3504" s="238">
        <f>'ND_Permitted Sources'!O272</f>
        <v>3.1</v>
      </c>
      <c r="H3504" s="238">
        <f>'ND_Permitted Sources'!P272</f>
        <v>6.2</v>
      </c>
      <c r="I3504" s="238">
        <f>'ND_Permitted Sources'!Q272</f>
        <v>0</v>
      </c>
      <c r="J3504" s="238">
        <f>'ND_Permitted Sources'!R272</f>
        <v>0.1</v>
      </c>
    </row>
    <row r="3505" spans="1:10" s="226" customFormat="1" x14ac:dyDescent="0.2">
      <c r="A3505" s="235" t="str">
        <f>'ND_Permitted Sources'!A273</f>
        <v>NDDEQ Permitted Sources</v>
      </c>
      <c r="B3505" s="226" t="str">
        <f>'ND_Permitted Sources'!B273</f>
        <v>38</v>
      </c>
      <c r="C3505" s="226" t="str">
        <f>'ND_Permitted Sources'!C273</f>
        <v>3801102</v>
      </c>
      <c r="D3505" s="235">
        <f>'ND_Permitted Sources'!K273</f>
        <v>20200202</v>
      </c>
      <c r="E3505" s="226" t="str">
        <f>'ND_Permitted Sources'!M273</f>
        <v>Compressor Engines</v>
      </c>
      <c r="F3505" s="238">
        <f>'ND_Permitted Sources'!N273</f>
        <v>10</v>
      </c>
      <c r="G3505" s="238">
        <f>'ND_Permitted Sources'!O273</f>
        <v>6.2</v>
      </c>
      <c r="H3505" s="238">
        <f>'ND_Permitted Sources'!P273</f>
        <v>10</v>
      </c>
      <c r="I3505" s="238">
        <f>'ND_Permitted Sources'!Q273</f>
        <v>0</v>
      </c>
      <c r="J3505" s="238">
        <f>'ND_Permitted Sources'!R273</f>
        <v>0.2</v>
      </c>
    </row>
    <row r="3506" spans="1:10" s="226" customFormat="1" x14ac:dyDescent="0.2">
      <c r="A3506" s="235" t="str">
        <f>'ND_Permitted Sources'!A274</f>
        <v>NDDEQ Permitted Sources</v>
      </c>
      <c r="B3506" s="226" t="str">
        <f>'ND_Permitted Sources'!B274</f>
        <v>38</v>
      </c>
      <c r="C3506" s="226" t="str">
        <f>'ND_Permitted Sources'!C274</f>
        <v>3801102</v>
      </c>
      <c r="D3506" s="235">
        <f>'ND_Permitted Sources'!K274</f>
        <v>20200202</v>
      </c>
      <c r="E3506" s="226" t="str">
        <f>'ND_Permitted Sources'!M274</f>
        <v>Compressor Engines</v>
      </c>
      <c r="F3506" s="238">
        <f>'ND_Permitted Sources'!N274</f>
        <v>14.4</v>
      </c>
      <c r="G3506" s="238">
        <f>'ND_Permitted Sources'!O274</f>
        <v>9.9</v>
      </c>
      <c r="H3506" s="238">
        <f>'ND_Permitted Sources'!P274</f>
        <v>16.8</v>
      </c>
      <c r="I3506" s="238">
        <f>'ND_Permitted Sources'!Q274</f>
        <v>0</v>
      </c>
      <c r="J3506" s="238">
        <f>'ND_Permitted Sources'!R274</f>
        <v>0.3</v>
      </c>
    </row>
    <row r="3507" spans="1:10" s="226" customFormat="1" x14ac:dyDescent="0.2">
      <c r="A3507" s="235" t="str">
        <f>'ND_Permitted Sources'!A275</f>
        <v>NDDEQ Permitted Sources</v>
      </c>
      <c r="B3507" s="226" t="str">
        <f>'ND_Permitted Sources'!B275</f>
        <v>38</v>
      </c>
      <c r="C3507" s="226" t="str">
        <f>'ND_Permitted Sources'!C275</f>
        <v>3801102</v>
      </c>
      <c r="D3507" s="235">
        <f>'ND_Permitted Sources'!K275</f>
        <v>20200202</v>
      </c>
      <c r="E3507" s="226" t="str">
        <f>'ND_Permitted Sources'!M275</f>
        <v>Compressor Engines</v>
      </c>
      <c r="F3507" s="238">
        <f>'ND_Permitted Sources'!N275</f>
        <v>10.199999999999999</v>
      </c>
      <c r="G3507" s="238">
        <f>'ND_Permitted Sources'!O275</f>
        <v>8.6999999999999993</v>
      </c>
      <c r="H3507" s="238">
        <f>'ND_Permitted Sources'!P275</f>
        <v>13.4</v>
      </c>
      <c r="I3507" s="238">
        <f>'ND_Permitted Sources'!Q275</f>
        <v>0</v>
      </c>
      <c r="J3507" s="238">
        <f>'ND_Permitted Sources'!R275</f>
        <v>0.3</v>
      </c>
    </row>
    <row r="3508" spans="1:10" s="226" customFormat="1" x14ac:dyDescent="0.2">
      <c r="A3508" s="235" t="str">
        <f>'ND_Permitted Sources'!A276</f>
        <v>NDDEQ Permitted Sources</v>
      </c>
      <c r="B3508" s="226" t="str">
        <f>'ND_Permitted Sources'!B276</f>
        <v>38</v>
      </c>
      <c r="C3508" s="226" t="str">
        <f>'ND_Permitted Sources'!C276</f>
        <v>3801102</v>
      </c>
      <c r="D3508" s="235">
        <f>'ND_Permitted Sources'!K276</f>
        <v>20200202</v>
      </c>
      <c r="E3508" s="226" t="str">
        <f>'ND_Permitted Sources'!M276</f>
        <v>Compressor Engines</v>
      </c>
      <c r="F3508" s="238">
        <f>'ND_Permitted Sources'!N276</f>
        <v>57.2</v>
      </c>
      <c r="G3508" s="238">
        <f>'ND_Permitted Sources'!O276</f>
        <v>16.600000000000001</v>
      </c>
      <c r="H3508" s="238">
        <f>'ND_Permitted Sources'!P276</f>
        <v>60.4</v>
      </c>
      <c r="I3508" s="238">
        <f>'ND_Permitted Sources'!Q276</f>
        <v>0</v>
      </c>
      <c r="J3508" s="238">
        <f>'ND_Permitted Sources'!R276</f>
        <v>1.4</v>
      </c>
    </row>
    <row r="3509" spans="1:10" s="226" customFormat="1" x14ac:dyDescent="0.2">
      <c r="A3509" s="235" t="str">
        <f>'ND_Permitted Sources'!A277</f>
        <v>NDDEQ Permitted Sources</v>
      </c>
      <c r="B3509" s="226" t="str">
        <f>'ND_Permitted Sources'!B277</f>
        <v>38</v>
      </c>
      <c r="C3509" s="226" t="str">
        <f>'ND_Permitted Sources'!C277</f>
        <v>3810502</v>
      </c>
      <c r="D3509" s="235">
        <f>'ND_Permitted Sources'!K277</f>
        <v>20200202</v>
      </c>
      <c r="E3509" s="226" t="str">
        <f>'ND_Permitted Sources'!M277</f>
        <v>Compressor Engines</v>
      </c>
      <c r="F3509" s="238">
        <f>'ND_Permitted Sources'!N277</f>
        <v>39</v>
      </c>
      <c r="G3509" s="238">
        <f>'ND_Permitted Sources'!O277</f>
        <v>0</v>
      </c>
      <c r="H3509" s="238">
        <f>'ND_Permitted Sources'!P277</f>
        <v>0</v>
      </c>
      <c r="I3509" s="238">
        <f>'ND_Permitted Sources'!Q277</f>
        <v>0</v>
      </c>
      <c r="J3509" s="238">
        <f>'ND_Permitted Sources'!R277</f>
        <v>0</v>
      </c>
    </row>
    <row r="3510" spans="1:10" s="226" customFormat="1" x14ac:dyDescent="0.2">
      <c r="A3510" s="235" t="str">
        <f>'ND_Permitted Sources'!A278</f>
        <v>NDDEQ Permitted Sources</v>
      </c>
      <c r="B3510" s="226" t="str">
        <f>'ND_Permitted Sources'!B278</f>
        <v>38</v>
      </c>
      <c r="C3510" s="226" t="str">
        <f>'ND_Permitted Sources'!C278</f>
        <v>3810502</v>
      </c>
      <c r="D3510" s="235">
        <f>'ND_Permitted Sources'!K278</f>
        <v>31000404</v>
      </c>
      <c r="E3510" s="226" t="str">
        <f>'ND_Permitted Sources'!M278</f>
        <v>Process Heaters</v>
      </c>
      <c r="F3510" s="238">
        <f>'ND_Permitted Sources'!N278</f>
        <v>1</v>
      </c>
      <c r="G3510" s="238">
        <f>'ND_Permitted Sources'!O278</f>
        <v>0</v>
      </c>
      <c r="H3510" s="238">
        <f>'ND_Permitted Sources'!P278</f>
        <v>0</v>
      </c>
      <c r="I3510" s="238">
        <f>'ND_Permitted Sources'!Q278</f>
        <v>0</v>
      </c>
      <c r="J3510" s="238">
        <f>'ND_Permitted Sources'!R278</f>
        <v>0</v>
      </c>
    </row>
    <row r="3511" spans="1:10" s="226" customFormat="1" x14ac:dyDescent="0.2">
      <c r="A3511" s="235" t="str">
        <f>'ND_Permitted Sources'!A279</f>
        <v>NDDEQ Permitted Sources</v>
      </c>
      <c r="B3511" s="226" t="str">
        <f>'ND_Permitted Sources'!B279</f>
        <v>38</v>
      </c>
      <c r="C3511" s="226" t="str">
        <f>'ND_Permitted Sources'!C279</f>
        <v>3805302</v>
      </c>
      <c r="D3511" s="235">
        <f>'ND_Permitted Sources'!K279</f>
        <v>20200201</v>
      </c>
      <c r="E3511" s="226" t="str">
        <f>'ND_Permitted Sources'!M279</f>
        <v>Compressor Engines</v>
      </c>
      <c r="F3511" s="238">
        <f>'ND_Permitted Sources'!N279</f>
        <v>0</v>
      </c>
      <c r="G3511" s="238">
        <f>'ND_Permitted Sources'!O279</f>
        <v>0</v>
      </c>
      <c r="H3511" s="238">
        <f>'ND_Permitted Sources'!P279</f>
        <v>0</v>
      </c>
      <c r="I3511" s="238">
        <f>'ND_Permitted Sources'!Q279</f>
        <v>0</v>
      </c>
      <c r="J3511" s="238">
        <f>'ND_Permitted Sources'!R279</f>
        <v>0</v>
      </c>
    </row>
    <row r="3512" spans="1:10" s="226" customFormat="1" x14ac:dyDescent="0.2">
      <c r="A3512" s="235" t="str">
        <f>'ND_Permitted Sources'!A280</f>
        <v>NDDEQ Permitted Sources</v>
      </c>
      <c r="B3512" s="226" t="str">
        <f>'ND_Permitted Sources'!B280</f>
        <v>38</v>
      </c>
      <c r="C3512" s="226" t="str">
        <f>'ND_Permitted Sources'!C280</f>
        <v>3805302</v>
      </c>
      <c r="D3512" s="235">
        <f>'ND_Permitted Sources'!K280</f>
        <v>20200201</v>
      </c>
      <c r="E3512" s="226" t="str">
        <f>'ND_Permitted Sources'!M280</f>
        <v>Compressor Engines</v>
      </c>
      <c r="F3512" s="238">
        <f>'ND_Permitted Sources'!N280</f>
        <v>13</v>
      </c>
      <c r="G3512" s="238">
        <f>'ND_Permitted Sources'!O280</f>
        <v>0.1</v>
      </c>
      <c r="H3512" s="238">
        <f>'ND_Permitted Sources'!P280</f>
        <v>4</v>
      </c>
      <c r="I3512" s="238">
        <f>'ND_Permitted Sources'!Q280</f>
        <v>0.2</v>
      </c>
      <c r="J3512" s="238">
        <f>'ND_Permitted Sources'!R280</f>
        <v>0.3</v>
      </c>
    </row>
    <row r="3513" spans="1:10" s="226" customFormat="1" x14ac:dyDescent="0.2">
      <c r="A3513" s="235" t="str">
        <f>'ND_Permitted Sources'!A281</f>
        <v>NDDEQ Permitted Sources</v>
      </c>
      <c r="B3513" s="226" t="str">
        <f>'ND_Permitted Sources'!B281</f>
        <v>38</v>
      </c>
      <c r="C3513" s="226" t="str">
        <f>'ND_Permitted Sources'!C281</f>
        <v>3802502</v>
      </c>
      <c r="D3513" s="235">
        <f>'ND_Permitted Sources'!K281</f>
        <v>20200201</v>
      </c>
      <c r="E3513" s="226" t="str">
        <f>'ND_Permitted Sources'!M281</f>
        <v>Compressor Engines</v>
      </c>
      <c r="F3513" s="238">
        <f>'ND_Permitted Sources'!N281</f>
        <v>0</v>
      </c>
      <c r="G3513" s="238">
        <f>'ND_Permitted Sources'!O281</f>
        <v>0</v>
      </c>
      <c r="H3513" s="238">
        <f>'ND_Permitted Sources'!P281</f>
        <v>0</v>
      </c>
      <c r="I3513" s="238">
        <f>'ND_Permitted Sources'!Q281</f>
        <v>0</v>
      </c>
      <c r="J3513" s="238">
        <f>'ND_Permitted Sources'!R281</f>
        <v>0</v>
      </c>
    </row>
    <row r="3514" spans="1:10" s="226" customFormat="1" x14ac:dyDescent="0.2">
      <c r="A3514" s="235" t="str">
        <f>'ND_Permitted Sources'!A282</f>
        <v>NDDEQ Permitted Sources</v>
      </c>
      <c r="B3514" s="226" t="str">
        <f>'ND_Permitted Sources'!B282</f>
        <v>38</v>
      </c>
      <c r="C3514" s="226" t="str">
        <f>'ND_Permitted Sources'!C282</f>
        <v>3802502</v>
      </c>
      <c r="D3514" s="235">
        <f>'ND_Permitted Sources'!K282</f>
        <v>20200201</v>
      </c>
      <c r="E3514" s="226" t="str">
        <f>'ND_Permitted Sources'!M282</f>
        <v>Compressor Engines</v>
      </c>
      <c r="F3514" s="238">
        <f>'ND_Permitted Sources'!N282</f>
        <v>59</v>
      </c>
      <c r="G3514" s="238">
        <f>'ND_Permitted Sources'!O282</f>
        <v>9</v>
      </c>
      <c r="H3514" s="238">
        <f>'ND_Permitted Sources'!P282</f>
        <v>65</v>
      </c>
      <c r="I3514" s="238">
        <f>'ND_Permitted Sources'!Q282</f>
        <v>3</v>
      </c>
      <c r="J3514" s="238">
        <f>'ND_Permitted Sources'!R282</f>
        <v>4</v>
      </c>
    </row>
    <row r="3515" spans="1:10" s="226" customFormat="1" x14ac:dyDescent="0.2">
      <c r="A3515" s="235" t="str">
        <f>'ND_Permitted Sources'!A283</f>
        <v>NDDEQ Permitted Sources</v>
      </c>
      <c r="B3515" s="226" t="str">
        <f>'ND_Permitted Sources'!B283</f>
        <v>38</v>
      </c>
      <c r="C3515" s="226" t="str">
        <f>'ND_Permitted Sources'!C283</f>
        <v>3805902</v>
      </c>
      <c r="D3515" s="235">
        <f>'ND_Permitted Sources'!K283</f>
        <v>20200201</v>
      </c>
      <c r="E3515" s="226" t="str">
        <f>'ND_Permitted Sources'!M283</f>
        <v>Compressor Engines</v>
      </c>
      <c r="F3515" s="238">
        <f>'ND_Permitted Sources'!N283</f>
        <v>0</v>
      </c>
      <c r="G3515" s="238">
        <f>'ND_Permitted Sources'!O283</f>
        <v>0</v>
      </c>
      <c r="H3515" s="238">
        <f>'ND_Permitted Sources'!P283</f>
        <v>0</v>
      </c>
      <c r="I3515" s="238">
        <f>'ND_Permitted Sources'!Q283</f>
        <v>0</v>
      </c>
      <c r="J3515" s="238">
        <f>'ND_Permitted Sources'!R283</f>
        <v>0</v>
      </c>
    </row>
    <row r="3516" spans="1:10" s="226" customFormat="1" x14ac:dyDescent="0.2">
      <c r="A3516" s="235" t="str">
        <f>'ND_Permitted Sources'!A284</f>
        <v>NDDEQ Permitted Sources</v>
      </c>
      <c r="B3516" s="226" t="str">
        <f>'ND_Permitted Sources'!B284</f>
        <v>38</v>
      </c>
      <c r="C3516" s="226" t="str">
        <f>'ND_Permitted Sources'!C284</f>
        <v>3805902</v>
      </c>
      <c r="D3516" s="235">
        <f>'ND_Permitted Sources'!K284</f>
        <v>20200201</v>
      </c>
      <c r="E3516" s="226" t="str">
        <f>'ND_Permitted Sources'!M284</f>
        <v>Compressor Engines</v>
      </c>
      <c r="F3516" s="238">
        <f>'ND_Permitted Sources'!N284</f>
        <v>47</v>
      </c>
      <c r="G3516" s="238">
        <f>'ND_Permitted Sources'!O284</f>
        <v>7</v>
      </c>
      <c r="H3516" s="238">
        <f>'ND_Permitted Sources'!P284</f>
        <v>52</v>
      </c>
      <c r="I3516" s="238">
        <f>'ND_Permitted Sources'!Q284</f>
        <v>3</v>
      </c>
      <c r="J3516" s="238">
        <f>'ND_Permitted Sources'!R284</f>
        <v>3</v>
      </c>
    </row>
    <row r="3517" spans="1:10" s="226" customFormat="1" x14ac:dyDescent="0.2">
      <c r="A3517" s="235" t="str">
        <f>'ND_Permitted Sources'!A285</f>
        <v>NDDEQ Permitted Sources</v>
      </c>
      <c r="B3517" s="226" t="str">
        <f>'ND_Permitted Sources'!B285</f>
        <v>38</v>
      </c>
      <c r="C3517" s="226" t="str">
        <f>'ND_Permitted Sources'!C285</f>
        <v>3805902</v>
      </c>
      <c r="D3517" s="235">
        <f>'ND_Permitted Sources'!K285</f>
        <v>20200201</v>
      </c>
      <c r="E3517" s="226" t="str">
        <f>'ND_Permitted Sources'!M285</f>
        <v>Compressor Engines</v>
      </c>
      <c r="F3517" s="238">
        <f>'ND_Permitted Sources'!N285</f>
        <v>0</v>
      </c>
      <c r="G3517" s="238">
        <f>'ND_Permitted Sources'!O285</f>
        <v>0</v>
      </c>
      <c r="H3517" s="238">
        <f>'ND_Permitted Sources'!P285</f>
        <v>0</v>
      </c>
      <c r="I3517" s="238">
        <f>'ND_Permitted Sources'!Q285</f>
        <v>0</v>
      </c>
      <c r="J3517" s="238">
        <f>'ND_Permitted Sources'!R285</f>
        <v>0</v>
      </c>
    </row>
    <row r="3518" spans="1:10" s="226" customFormat="1" x14ac:dyDescent="0.2">
      <c r="A3518" s="235" t="str">
        <f>'ND_Permitted Sources'!A286</f>
        <v>NDDEQ Permitted Sources</v>
      </c>
      <c r="B3518" s="226" t="str">
        <f>'ND_Permitted Sources'!B286</f>
        <v>38</v>
      </c>
      <c r="C3518" s="226" t="str">
        <f>'ND_Permitted Sources'!C286</f>
        <v>3805902</v>
      </c>
      <c r="D3518" s="235">
        <f>'ND_Permitted Sources'!K286</f>
        <v>20200201</v>
      </c>
      <c r="E3518" s="226" t="str">
        <f>'ND_Permitted Sources'!M286</f>
        <v>Compressor Engines</v>
      </c>
      <c r="F3518" s="238">
        <f>'ND_Permitted Sources'!N286</f>
        <v>45</v>
      </c>
      <c r="G3518" s="238">
        <f>'ND_Permitted Sources'!O286</f>
        <v>6</v>
      </c>
      <c r="H3518" s="238">
        <f>'ND_Permitted Sources'!P286</f>
        <v>48</v>
      </c>
      <c r="I3518" s="238">
        <f>'ND_Permitted Sources'!Q286</f>
        <v>3</v>
      </c>
      <c r="J3518" s="238">
        <f>'ND_Permitted Sources'!R286</f>
        <v>3</v>
      </c>
    </row>
    <row r="3519" spans="1:10" s="226" customFormat="1" x14ac:dyDescent="0.2">
      <c r="A3519" s="235" t="str">
        <f>'ND_Permitted Sources'!A287</f>
        <v>NDDEQ Permitted Sources</v>
      </c>
      <c r="B3519" s="226" t="str">
        <f>'ND_Permitted Sources'!B287</f>
        <v>38</v>
      </c>
      <c r="C3519" s="226" t="str">
        <f>'ND_Permitted Sources'!C287</f>
        <v>3805102</v>
      </c>
      <c r="D3519" s="235">
        <f>'ND_Permitted Sources'!K287</f>
        <v>20200201</v>
      </c>
      <c r="E3519" s="226" t="str">
        <f>'ND_Permitted Sources'!M287</f>
        <v>Compressor Engines</v>
      </c>
      <c r="F3519" s="238">
        <f>'ND_Permitted Sources'!N287</f>
        <v>1</v>
      </c>
      <c r="G3519" s="238">
        <f>'ND_Permitted Sources'!O287</f>
        <v>0</v>
      </c>
      <c r="H3519" s="238">
        <f>'ND_Permitted Sources'!P287</f>
        <v>1</v>
      </c>
      <c r="I3519" s="238">
        <f>'ND_Permitted Sources'!Q287</f>
        <v>0</v>
      </c>
      <c r="J3519" s="238">
        <f>'ND_Permitted Sources'!R287</f>
        <v>0</v>
      </c>
    </row>
    <row r="3520" spans="1:10" s="226" customFormat="1" x14ac:dyDescent="0.2">
      <c r="A3520" s="235" t="str">
        <f>'ND_Permitted Sources'!A288</f>
        <v>NDDEQ Permitted Sources</v>
      </c>
      <c r="B3520" s="226" t="str">
        <f>'ND_Permitted Sources'!B288</f>
        <v>38</v>
      </c>
      <c r="C3520" s="226" t="str">
        <f>'ND_Permitted Sources'!C288</f>
        <v>3805102</v>
      </c>
      <c r="D3520" s="235">
        <f>'ND_Permitted Sources'!K288</f>
        <v>20200201</v>
      </c>
      <c r="E3520" s="226" t="str">
        <f>'ND_Permitted Sources'!M288</f>
        <v>Compressor Engines</v>
      </c>
      <c r="F3520" s="238">
        <f>'ND_Permitted Sources'!N288</f>
        <v>38</v>
      </c>
      <c r="G3520" s="238">
        <f>'ND_Permitted Sources'!O288</f>
        <v>5</v>
      </c>
      <c r="H3520" s="238">
        <f>'ND_Permitted Sources'!P288</f>
        <v>38</v>
      </c>
      <c r="I3520" s="238">
        <f>'ND_Permitted Sources'!Q288</f>
        <v>2</v>
      </c>
      <c r="J3520" s="238">
        <f>'ND_Permitted Sources'!R288</f>
        <v>3</v>
      </c>
    </row>
    <row r="3521" spans="1:10" s="226" customFormat="1" x14ac:dyDescent="0.2">
      <c r="A3521" s="235" t="str">
        <f>'ND_Permitted Sources'!A289</f>
        <v>NDDEQ Permitted Sources</v>
      </c>
      <c r="B3521" s="226" t="str">
        <f>'ND_Permitted Sources'!B289</f>
        <v>38</v>
      </c>
      <c r="C3521" s="226" t="str">
        <f>'ND_Permitted Sources'!C289</f>
        <v>3806102</v>
      </c>
      <c r="D3521" s="235">
        <f>'ND_Permitted Sources'!K289</f>
        <v>20200202</v>
      </c>
      <c r="E3521" s="226" t="str">
        <f>'ND_Permitted Sources'!M289</f>
        <v>Compressor Engines</v>
      </c>
      <c r="F3521" s="238">
        <f>'ND_Permitted Sources'!N289</f>
        <v>11.1</v>
      </c>
      <c r="G3521" s="238">
        <f>'ND_Permitted Sources'!O289</f>
        <v>15.3</v>
      </c>
      <c r="H3521" s="238">
        <f>'ND_Permitted Sources'!P289</f>
        <v>8.8000000000000007</v>
      </c>
      <c r="I3521" s="238">
        <f>'ND_Permitted Sources'!Q289</f>
        <v>0</v>
      </c>
      <c r="J3521" s="238">
        <f>'ND_Permitted Sources'!R289</f>
        <v>0</v>
      </c>
    </row>
    <row r="3522" spans="1:10" s="226" customFormat="1" x14ac:dyDescent="0.2">
      <c r="A3522" s="235" t="str">
        <f>'ND_Permitted Sources'!A290</f>
        <v>NDDEQ Permitted Sources</v>
      </c>
      <c r="B3522" s="226" t="str">
        <f>'ND_Permitted Sources'!B290</f>
        <v>38</v>
      </c>
      <c r="C3522" s="226" t="str">
        <f>'ND_Permitted Sources'!C290</f>
        <v>3806102</v>
      </c>
      <c r="D3522" s="235">
        <f>'ND_Permitted Sources'!K290</f>
        <v>20200202</v>
      </c>
      <c r="E3522" s="226" t="str">
        <f>'ND_Permitted Sources'!M290</f>
        <v>Compressor Engines</v>
      </c>
      <c r="F3522" s="238">
        <f>'ND_Permitted Sources'!N290</f>
        <v>12.1</v>
      </c>
      <c r="G3522" s="238">
        <f>'ND_Permitted Sources'!O290</f>
        <v>16.7</v>
      </c>
      <c r="H3522" s="238">
        <f>'ND_Permitted Sources'!P290</f>
        <v>9.6999999999999993</v>
      </c>
      <c r="I3522" s="238">
        <f>'ND_Permitted Sources'!Q290</f>
        <v>0</v>
      </c>
      <c r="J3522" s="238">
        <f>'ND_Permitted Sources'!R290</f>
        <v>0</v>
      </c>
    </row>
    <row r="3523" spans="1:10" s="226" customFormat="1" x14ac:dyDescent="0.2">
      <c r="A3523" s="235" t="str">
        <f>'ND_Permitted Sources'!A291</f>
        <v>NDDEQ Permitted Sources</v>
      </c>
      <c r="B3523" s="226" t="str">
        <f>'ND_Permitted Sources'!B291</f>
        <v>38</v>
      </c>
      <c r="C3523" s="226" t="str">
        <f>'ND_Permitted Sources'!C291</f>
        <v>3806102</v>
      </c>
      <c r="D3523" s="235">
        <f>'ND_Permitted Sources'!K291</f>
        <v>20200202</v>
      </c>
      <c r="E3523" s="226" t="str">
        <f>'ND_Permitted Sources'!M291</f>
        <v>Compressor Engines</v>
      </c>
      <c r="F3523" s="238">
        <f>'ND_Permitted Sources'!N291</f>
        <v>7.5</v>
      </c>
      <c r="G3523" s="238">
        <f>'ND_Permitted Sources'!O291</f>
        <v>10.4</v>
      </c>
      <c r="H3523" s="238">
        <f>'ND_Permitted Sources'!P291</f>
        <v>6</v>
      </c>
      <c r="I3523" s="238">
        <f>'ND_Permitted Sources'!Q291</f>
        <v>0</v>
      </c>
      <c r="J3523" s="238">
        <f>'ND_Permitted Sources'!R291</f>
        <v>0</v>
      </c>
    </row>
    <row r="3524" spans="1:10" s="226" customFormat="1" x14ac:dyDescent="0.2">
      <c r="A3524" s="235" t="str">
        <f>'ND_Permitted Sources'!A292</f>
        <v>NDDEQ Permitted Sources</v>
      </c>
      <c r="B3524" s="226" t="str">
        <f>'ND_Permitted Sources'!B292</f>
        <v>38</v>
      </c>
      <c r="C3524" s="226" t="str">
        <f>'ND_Permitted Sources'!C292</f>
        <v>3806102</v>
      </c>
      <c r="D3524" s="235">
        <f>'ND_Permitted Sources'!K292</f>
        <v>20200201</v>
      </c>
      <c r="E3524" s="226" t="str">
        <f>'ND_Permitted Sources'!M292</f>
        <v>Compressor Engines</v>
      </c>
      <c r="F3524" s="238">
        <f>'ND_Permitted Sources'!N292</f>
        <v>19.899999999999999</v>
      </c>
      <c r="G3524" s="238">
        <f>'ND_Permitted Sources'!O292</f>
        <v>24.5</v>
      </c>
      <c r="H3524" s="238">
        <f>'ND_Permitted Sources'!P292</f>
        <v>19.899999999999999</v>
      </c>
      <c r="I3524" s="238">
        <f>'ND_Permitted Sources'!Q292</f>
        <v>0</v>
      </c>
      <c r="J3524" s="238">
        <f>'ND_Permitted Sources'!R292</f>
        <v>0</v>
      </c>
    </row>
    <row r="3525" spans="1:10" s="226" customFormat="1" x14ac:dyDescent="0.2">
      <c r="A3525" s="235" t="str">
        <f>'ND_Permitted Sources'!A293</f>
        <v>NDDEQ Permitted Sources</v>
      </c>
      <c r="B3525" s="226" t="str">
        <f>'ND_Permitted Sources'!B293</f>
        <v>38</v>
      </c>
      <c r="C3525" s="226" t="str">
        <f>'ND_Permitted Sources'!C293</f>
        <v>3800702</v>
      </c>
      <c r="D3525" s="235">
        <f>'ND_Permitted Sources'!K293</f>
        <v>20200202</v>
      </c>
      <c r="E3525" s="226" t="str">
        <f>'ND_Permitted Sources'!M293</f>
        <v>Compressor Engines</v>
      </c>
      <c r="F3525" s="238">
        <f>'ND_Permitted Sources'!N293</f>
        <v>0.16</v>
      </c>
      <c r="G3525" s="238">
        <f>'ND_Permitted Sources'!O293</f>
        <v>0.01</v>
      </c>
      <c r="H3525" s="238">
        <f>'ND_Permitted Sources'!P293</f>
        <v>0.03</v>
      </c>
      <c r="I3525" s="238">
        <f>'ND_Permitted Sources'!Q293</f>
        <v>0.01</v>
      </c>
      <c r="J3525" s="238">
        <f>'ND_Permitted Sources'!R293</f>
        <v>0.01</v>
      </c>
    </row>
    <row r="3526" spans="1:10" s="226" customFormat="1" x14ac:dyDescent="0.2">
      <c r="A3526" s="235" t="str">
        <f>'ND_Permitted Sources'!A294</f>
        <v>NDDEQ Permitted Sources</v>
      </c>
      <c r="B3526" s="226" t="str">
        <f>'ND_Permitted Sources'!B294</f>
        <v>38</v>
      </c>
      <c r="C3526" s="226" t="str">
        <f>'ND_Permitted Sources'!C294</f>
        <v>3800702</v>
      </c>
      <c r="D3526" s="235">
        <f>'ND_Permitted Sources'!K294</f>
        <v>20200202</v>
      </c>
      <c r="E3526" s="226" t="str">
        <f>'ND_Permitted Sources'!M294</f>
        <v>Compressor Engines</v>
      </c>
      <c r="F3526" s="238">
        <f>'ND_Permitted Sources'!N294</f>
        <v>7.0000000000000007E-2</v>
      </c>
      <c r="G3526" s="238">
        <f>'ND_Permitted Sources'!O294</f>
        <v>0.01</v>
      </c>
      <c r="H3526" s="238">
        <f>'ND_Permitted Sources'!P294</f>
        <v>0.02</v>
      </c>
      <c r="I3526" s="238">
        <f>'ND_Permitted Sources'!Q294</f>
        <v>0</v>
      </c>
      <c r="J3526" s="238">
        <f>'ND_Permitted Sources'!R294</f>
        <v>0</v>
      </c>
    </row>
    <row r="3527" spans="1:10" s="226" customFormat="1" x14ac:dyDescent="0.2">
      <c r="A3527" s="235" t="str">
        <f>'ND_Permitted Sources'!A295</f>
        <v>NDDEQ Permitted Sources</v>
      </c>
      <c r="B3527" s="226" t="str">
        <f>'ND_Permitted Sources'!B295</f>
        <v>38</v>
      </c>
      <c r="C3527" s="226" t="str">
        <f>'ND_Permitted Sources'!C295</f>
        <v>3800702</v>
      </c>
      <c r="D3527" s="235">
        <f>'ND_Permitted Sources'!K295</f>
        <v>31000205</v>
      </c>
      <c r="E3527" s="226" t="str">
        <f>'ND_Permitted Sources'!M295</f>
        <v>Natural Gas Production, Flares</v>
      </c>
      <c r="F3527" s="238">
        <f>'ND_Permitted Sources'!N295</f>
        <v>0</v>
      </c>
      <c r="G3527" s="238">
        <f>'ND_Permitted Sources'!O295</f>
        <v>0</v>
      </c>
      <c r="H3527" s="238">
        <f>'ND_Permitted Sources'!P295</f>
        <v>0</v>
      </c>
      <c r="I3527" s="238">
        <f>'ND_Permitted Sources'!Q295</f>
        <v>144.03</v>
      </c>
      <c r="J3527" s="238">
        <f>'ND_Permitted Sources'!R295</f>
        <v>0</v>
      </c>
    </row>
    <row r="3528" spans="1:10" s="226" customFormat="1" x14ac:dyDescent="0.2">
      <c r="A3528" s="235" t="str">
        <f>'ND_Permitted Sources'!A296</f>
        <v>NDDEQ Permitted Sources</v>
      </c>
      <c r="B3528" s="226" t="str">
        <f>'ND_Permitted Sources'!B296</f>
        <v>38</v>
      </c>
      <c r="C3528" s="226" t="str">
        <f>'ND_Permitted Sources'!C296</f>
        <v>3800702</v>
      </c>
      <c r="D3528" s="235">
        <f>'ND_Permitted Sources'!K296</f>
        <v>31000404</v>
      </c>
      <c r="E3528" s="226" t="str">
        <f>'ND_Permitted Sources'!M296</f>
        <v>Process Heaters</v>
      </c>
      <c r="F3528" s="238">
        <f>'ND_Permitted Sources'!N296</f>
        <v>3.86</v>
      </c>
      <c r="G3528" s="238">
        <f>'ND_Permitted Sources'!O296</f>
        <v>0.34</v>
      </c>
      <c r="H3528" s="238">
        <f>'ND_Permitted Sources'!P296</f>
        <v>3.24</v>
      </c>
      <c r="I3528" s="238">
        <f>'ND_Permitted Sources'!Q296</f>
        <v>0.02</v>
      </c>
      <c r="J3528" s="238">
        <f>'ND_Permitted Sources'!R296</f>
        <v>0.28999999999999998</v>
      </c>
    </row>
    <row r="3529" spans="1:10" s="226" customFormat="1" x14ac:dyDescent="0.2">
      <c r="A3529" s="235" t="str">
        <f>'ND_Permitted Sources'!A297</f>
        <v>NDDEQ Permitted Sources</v>
      </c>
      <c r="B3529" s="226" t="str">
        <f>'ND_Permitted Sources'!B297</f>
        <v>38</v>
      </c>
      <c r="C3529" s="226" t="str">
        <f>'ND_Permitted Sources'!C297</f>
        <v>3800702</v>
      </c>
      <c r="D3529" s="235">
        <f>'ND_Permitted Sources'!K297</f>
        <v>31000404</v>
      </c>
      <c r="E3529" s="226" t="str">
        <f>'ND_Permitted Sources'!M297</f>
        <v>Process Heaters</v>
      </c>
      <c r="F3529" s="238">
        <f>'ND_Permitted Sources'!N297</f>
        <v>3.86</v>
      </c>
      <c r="G3529" s="238">
        <f>'ND_Permitted Sources'!O297</f>
        <v>0.34</v>
      </c>
      <c r="H3529" s="238">
        <f>'ND_Permitted Sources'!P297</f>
        <v>3.24</v>
      </c>
      <c r="I3529" s="238">
        <f>'ND_Permitted Sources'!Q297</f>
        <v>0.02</v>
      </c>
      <c r="J3529" s="238">
        <f>'ND_Permitted Sources'!R297</f>
        <v>0.28999999999999998</v>
      </c>
    </row>
    <row r="3530" spans="1:10" s="226" customFormat="1" x14ac:dyDescent="0.2">
      <c r="A3530" s="235" t="str">
        <f>'ND_Permitted Sources'!A298</f>
        <v>NDDEQ Permitted Sources</v>
      </c>
      <c r="B3530" s="226" t="str">
        <f>'ND_Permitted Sources'!B298</f>
        <v>38</v>
      </c>
      <c r="C3530" s="226" t="str">
        <f>'ND_Permitted Sources'!C298</f>
        <v>3800702</v>
      </c>
      <c r="D3530" s="235">
        <f>'ND_Permitted Sources'!K298</f>
        <v>31000299</v>
      </c>
      <c r="E3530" s="226" t="str">
        <f>'ND_Permitted Sources'!M298</f>
        <v>Natural Gas Production, Other Not Classified</v>
      </c>
      <c r="F3530" s="238">
        <f>'ND_Permitted Sources'!N298</f>
        <v>1.73</v>
      </c>
      <c r="G3530" s="238">
        <f>'ND_Permitted Sources'!O298</f>
        <v>0.01</v>
      </c>
      <c r="H3530" s="238">
        <f>'ND_Permitted Sources'!P298</f>
        <v>1.45</v>
      </c>
      <c r="I3530" s="238">
        <f>'ND_Permitted Sources'!Q298</f>
        <v>0.01</v>
      </c>
      <c r="J3530" s="238">
        <f>'ND_Permitted Sources'!R298</f>
        <v>0.13</v>
      </c>
    </row>
    <row r="3531" spans="1:10" s="226" customFormat="1" x14ac:dyDescent="0.2">
      <c r="A3531" s="235" t="str">
        <f>'ND_Permitted Sources'!A299</f>
        <v>NDDEQ Permitted Sources</v>
      </c>
      <c r="B3531" s="226" t="str">
        <f>'ND_Permitted Sources'!B299</f>
        <v>38</v>
      </c>
      <c r="C3531" s="226" t="str">
        <f>'ND_Permitted Sources'!C299</f>
        <v>3800702</v>
      </c>
      <c r="D3531" s="235">
        <f>'ND_Permitted Sources'!K299</f>
        <v>31000404</v>
      </c>
      <c r="E3531" s="226" t="str">
        <f>'ND_Permitted Sources'!M299</f>
        <v>Process Heaters</v>
      </c>
      <c r="F3531" s="238">
        <f>'ND_Permitted Sources'!N299</f>
        <v>5.24</v>
      </c>
      <c r="G3531" s="238">
        <f>'ND_Permitted Sources'!O299</f>
        <v>0.46</v>
      </c>
      <c r="H3531" s="238">
        <f>'ND_Permitted Sources'!P299</f>
        <v>4.41</v>
      </c>
      <c r="I3531" s="238">
        <f>'ND_Permitted Sources'!Q299</f>
        <v>0.03</v>
      </c>
      <c r="J3531" s="238">
        <f>'ND_Permitted Sources'!R299</f>
        <v>0.4</v>
      </c>
    </row>
    <row r="3532" spans="1:10" s="226" customFormat="1" x14ac:dyDescent="0.2">
      <c r="A3532" s="235" t="str">
        <f>'ND_Permitted Sources'!A300</f>
        <v>NDDEQ Permitted Sources</v>
      </c>
      <c r="B3532" s="226" t="str">
        <f>'ND_Permitted Sources'!B300</f>
        <v>38</v>
      </c>
      <c r="C3532" s="226" t="str">
        <f>'ND_Permitted Sources'!C300</f>
        <v>3800702</v>
      </c>
      <c r="D3532" s="235">
        <f>'ND_Permitted Sources'!K300</f>
        <v>31000404</v>
      </c>
      <c r="E3532" s="226" t="str">
        <f>'ND_Permitted Sources'!M300</f>
        <v>Process Heaters</v>
      </c>
      <c r="F3532" s="238">
        <f>'ND_Permitted Sources'!N300</f>
        <v>5.24</v>
      </c>
      <c r="G3532" s="238">
        <f>'ND_Permitted Sources'!O300</f>
        <v>0.46</v>
      </c>
      <c r="H3532" s="238">
        <f>'ND_Permitted Sources'!P300</f>
        <v>4.41</v>
      </c>
      <c r="I3532" s="238">
        <f>'ND_Permitted Sources'!Q300</f>
        <v>0.03</v>
      </c>
      <c r="J3532" s="238">
        <f>'ND_Permitted Sources'!R300</f>
        <v>0.4</v>
      </c>
    </row>
    <row r="3533" spans="1:10" s="226" customFormat="1" x14ac:dyDescent="0.2">
      <c r="A3533" s="235" t="str">
        <f>'ND_Permitted Sources'!A301</f>
        <v>NDDEQ Permitted Sources</v>
      </c>
      <c r="B3533" s="226" t="str">
        <f>'ND_Permitted Sources'!B301</f>
        <v>38</v>
      </c>
      <c r="C3533" s="226" t="str">
        <f>'ND_Permitted Sources'!C301</f>
        <v>3800702</v>
      </c>
      <c r="D3533" s="235">
        <f>'ND_Permitted Sources'!K301</f>
        <v>31000404</v>
      </c>
      <c r="E3533" s="226" t="str">
        <f>'ND_Permitted Sources'!M301</f>
        <v>Process Heaters</v>
      </c>
      <c r="F3533" s="238">
        <f>'ND_Permitted Sources'!N301</f>
        <v>9.32</v>
      </c>
      <c r="G3533" s="238">
        <f>'ND_Permitted Sources'!O301</f>
        <v>0.81</v>
      </c>
      <c r="H3533" s="238">
        <f>'ND_Permitted Sources'!P301</f>
        <v>7.82</v>
      </c>
      <c r="I3533" s="238">
        <f>'ND_Permitted Sources'!Q301</f>
        <v>0.06</v>
      </c>
      <c r="J3533" s="238">
        <f>'ND_Permitted Sources'!R301</f>
        <v>0.71</v>
      </c>
    </row>
    <row r="3534" spans="1:10" s="226" customFormat="1" x14ac:dyDescent="0.2">
      <c r="A3534" s="235" t="str">
        <f>'ND_Permitted Sources'!A302</f>
        <v>NDDEQ Permitted Sources</v>
      </c>
      <c r="B3534" s="226" t="str">
        <f>'ND_Permitted Sources'!B302</f>
        <v>38</v>
      </c>
      <c r="C3534" s="226" t="str">
        <f>'ND_Permitted Sources'!C302</f>
        <v>3800702</v>
      </c>
      <c r="D3534" s="235">
        <f>'ND_Permitted Sources'!K302</f>
        <v>31000404</v>
      </c>
      <c r="E3534" s="226" t="str">
        <f>'ND_Permitted Sources'!M302</f>
        <v>Process Heaters</v>
      </c>
      <c r="F3534" s="238">
        <f>'ND_Permitted Sources'!N302</f>
        <v>1.3</v>
      </c>
      <c r="G3534" s="238">
        <f>'ND_Permitted Sources'!O302</f>
        <v>0.11</v>
      </c>
      <c r="H3534" s="238">
        <f>'ND_Permitted Sources'!P302</f>
        <v>1.1000000000000001</v>
      </c>
      <c r="I3534" s="238">
        <f>'ND_Permitted Sources'!Q302</f>
        <v>0.01</v>
      </c>
      <c r="J3534" s="238">
        <f>'ND_Permitted Sources'!R302</f>
        <v>0.1</v>
      </c>
    </row>
    <row r="3535" spans="1:10" s="226" customFormat="1" x14ac:dyDescent="0.2">
      <c r="A3535" s="235" t="str">
        <f>'ND_Permitted Sources'!A303</f>
        <v>NDDEQ Permitted Sources</v>
      </c>
      <c r="B3535" s="226" t="str">
        <f>'ND_Permitted Sources'!B303</f>
        <v>38</v>
      </c>
      <c r="C3535" s="226" t="str">
        <f>'ND_Permitted Sources'!C303</f>
        <v>3800702</v>
      </c>
      <c r="D3535" s="235">
        <f>'ND_Permitted Sources'!K303</f>
        <v>31000404</v>
      </c>
      <c r="E3535" s="226" t="str">
        <f>'ND_Permitted Sources'!M303</f>
        <v>Process Heaters</v>
      </c>
      <c r="F3535" s="238">
        <f>'ND_Permitted Sources'!N303</f>
        <v>10.69</v>
      </c>
      <c r="G3535" s="238">
        <f>'ND_Permitted Sources'!O303</f>
        <v>0.93</v>
      </c>
      <c r="H3535" s="238">
        <f>'ND_Permitted Sources'!P303</f>
        <v>8.98</v>
      </c>
      <c r="I3535" s="238">
        <f>'ND_Permitted Sources'!Q303</f>
        <v>0.06</v>
      </c>
      <c r="J3535" s="238">
        <f>'ND_Permitted Sources'!R303</f>
        <v>0.81</v>
      </c>
    </row>
    <row r="3536" spans="1:10" s="226" customFormat="1" x14ac:dyDescent="0.2">
      <c r="A3536" s="235" t="str">
        <f>'ND_Permitted Sources'!A304</f>
        <v>NDDEQ Permitted Sources</v>
      </c>
      <c r="B3536" s="226" t="str">
        <f>'ND_Permitted Sources'!B304</f>
        <v>38</v>
      </c>
      <c r="C3536" s="226" t="str">
        <f>'ND_Permitted Sources'!C304</f>
        <v>3800702</v>
      </c>
      <c r="D3536" s="235">
        <f>'ND_Permitted Sources'!K304</f>
        <v>31000299</v>
      </c>
      <c r="E3536" s="226" t="str">
        <f>'ND_Permitted Sources'!M304</f>
        <v>Natural Gas Production, Other Not Classified</v>
      </c>
      <c r="F3536" s="238">
        <f>'ND_Permitted Sources'!N304</f>
        <v>0</v>
      </c>
      <c r="G3536" s="238">
        <f>'ND_Permitted Sources'!O304</f>
        <v>0</v>
      </c>
      <c r="H3536" s="238">
        <f>'ND_Permitted Sources'!P304</f>
        <v>0</v>
      </c>
      <c r="I3536" s="238">
        <f>'ND_Permitted Sources'!Q304</f>
        <v>210.89</v>
      </c>
      <c r="J3536" s="238">
        <f>'ND_Permitted Sources'!R304</f>
        <v>0</v>
      </c>
    </row>
    <row r="3537" spans="1:10" s="226" customFormat="1" x14ac:dyDescent="0.2">
      <c r="A3537" s="235" t="str">
        <f>'ND_Permitted Sources'!A305</f>
        <v>NDDEQ Permitted Sources</v>
      </c>
      <c r="B3537" s="226" t="str">
        <f>'ND_Permitted Sources'!B305</f>
        <v>38</v>
      </c>
      <c r="C3537" s="226" t="str">
        <f>'ND_Permitted Sources'!C305</f>
        <v>3810502</v>
      </c>
      <c r="D3537" s="235">
        <f>'ND_Permitted Sources'!K305</f>
        <v>40400302</v>
      </c>
      <c r="E3537" s="226" t="str">
        <f>'ND_Permitted Sources'!M305</f>
        <v>Permitted Tank Losses</v>
      </c>
      <c r="F3537" s="238">
        <f>'ND_Permitted Sources'!N305</f>
        <v>0</v>
      </c>
      <c r="G3537" s="238">
        <f>'ND_Permitted Sources'!O305</f>
        <v>2</v>
      </c>
      <c r="H3537" s="238">
        <f>'ND_Permitted Sources'!P305</f>
        <v>0</v>
      </c>
      <c r="I3537" s="238">
        <f>'ND_Permitted Sources'!Q305</f>
        <v>0</v>
      </c>
      <c r="J3537" s="238">
        <f>'ND_Permitted Sources'!R305</f>
        <v>0</v>
      </c>
    </row>
    <row r="3538" spans="1:10" s="226" customFormat="1" x14ac:dyDescent="0.2">
      <c r="A3538" s="235" t="str">
        <f>'ND_Permitted Sources'!A306</f>
        <v>NDDEQ Permitted Sources</v>
      </c>
      <c r="B3538" s="226" t="str">
        <f>'ND_Permitted Sources'!B306</f>
        <v>38</v>
      </c>
      <c r="C3538" s="226" t="str">
        <f>'ND_Permitted Sources'!C306</f>
        <v>3801102</v>
      </c>
      <c r="D3538" s="235">
        <f>'ND_Permitted Sources'!K306</f>
        <v>20200202</v>
      </c>
      <c r="E3538" s="226" t="str">
        <f>'ND_Permitted Sources'!M306</f>
        <v>Compressor Engines</v>
      </c>
      <c r="F3538" s="238">
        <f>'ND_Permitted Sources'!N306</f>
        <v>11.6</v>
      </c>
      <c r="G3538" s="238">
        <f>'ND_Permitted Sources'!O306</f>
        <v>2.6</v>
      </c>
      <c r="H3538" s="238">
        <f>'ND_Permitted Sources'!P306</f>
        <v>11</v>
      </c>
      <c r="I3538" s="238">
        <f>'ND_Permitted Sources'!Q306</f>
        <v>0</v>
      </c>
      <c r="J3538" s="238">
        <f>'ND_Permitted Sources'!R306</f>
        <v>0</v>
      </c>
    </row>
    <row r="3539" spans="1:10" s="226" customFormat="1" x14ac:dyDescent="0.2">
      <c r="A3539" s="235" t="str">
        <f>'ND_Permitted Sources'!A307</f>
        <v>NDDEQ Permitted Sources</v>
      </c>
      <c r="B3539" s="226" t="str">
        <f>'ND_Permitted Sources'!B307</f>
        <v>38</v>
      </c>
      <c r="C3539" s="226" t="str">
        <f>'ND_Permitted Sources'!C307</f>
        <v>3801102</v>
      </c>
      <c r="D3539" s="235">
        <f>'ND_Permitted Sources'!K307</f>
        <v>20200202</v>
      </c>
      <c r="E3539" s="226" t="str">
        <f>'ND_Permitted Sources'!M307</f>
        <v>Compressor Engines</v>
      </c>
      <c r="F3539" s="238">
        <f>'ND_Permitted Sources'!N307</f>
        <v>4.0999999999999996</v>
      </c>
      <c r="G3539" s="238">
        <f>'ND_Permitted Sources'!O307</f>
        <v>0.1</v>
      </c>
      <c r="H3539" s="238">
        <f>'ND_Permitted Sources'!P307</f>
        <v>4.5</v>
      </c>
      <c r="I3539" s="238">
        <f>'ND_Permitted Sources'!Q307</f>
        <v>0</v>
      </c>
      <c r="J3539" s="238">
        <f>'ND_Permitted Sources'!R307</f>
        <v>0</v>
      </c>
    </row>
    <row r="3540" spans="1:10" s="226" customFormat="1" x14ac:dyDescent="0.2">
      <c r="A3540" s="235" t="str">
        <f>'ND_Permitted Sources'!A308</f>
        <v>NDDEQ Permitted Sources</v>
      </c>
      <c r="B3540" s="226" t="str">
        <f>'ND_Permitted Sources'!B308</f>
        <v>38</v>
      </c>
      <c r="C3540" s="226" t="str">
        <f>'ND_Permitted Sources'!C308</f>
        <v>3805302</v>
      </c>
      <c r="D3540" s="235">
        <f>'ND_Permitted Sources'!K308</f>
        <v>40400302</v>
      </c>
      <c r="E3540" s="226" t="str">
        <f>'ND_Permitted Sources'!M308</f>
        <v>Permitted Tank Losses</v>
      </c>
      <c r="F3540" s="238">
        <f>'ND_Permitted Sources'!N308</f>
        <v>0</v>
      </c>
      <c r="G3540" s="238">
        <f>'ND_Permitted Sources'!O308</f>
        <v>0.4</v>
      </c>
      <c r="H3540" s="238">
        <f>'ND_Permitted Sources'!P308</f>
        <v>0</v>
      </c>
      <c r="I3540" s="238">
        <f>'ND_Permitted Sources'!Q308</f>
        <v>0</v>
      </c>
      <c r="J3540" s="238">
        <f>'ND_Permitted Sources'!R308</f>
        <v>0</v>
      </c>
    </row>
    <row r="3541" spans="1:10" s="226" customFormat="1" x14ac:dyDescent="0.2">
      <c r="A3541" s="235" t="str">
        <f>'ND_Permitted Sources'!A309</f>
        <v>NDDEQ Permitted Sources</v>
      </c>
      <c r="B3541" s="226" t="str">
        <f>'ND_Permitted Sources'!B309</f>
        <v>38</v>
      </c>
      <c r="C3541" s="226" t="str">
        <f>'ND_Permitted Sources'!C309</f>
        <v>3801302</v>
      </c>
      <c r="D3541" s="235">
        <f>'ND_Permitted Sources'!K309</f>
        <v>40400302</v>
      </c>
      <c r="E3541" s="226" t="str">
        <f>'ND_Permitted Sources'!M309</f>
        <v>Permitted Tank Losses</v>
      </c>
      <c r="F3541" s="238">
        <f>'ND_Permitted Sources'!N309</f>
        <v>0</v>
      </c>
      <c r="G3541" s="238">
        <f>'ND_Permitted Sources'!O309</f>
        <v>0.3</v>
      </c>
      <c r="H3541" s="238">
        <f>'ND_Permitted Sources'!P309</f>
        <v>0</v>
      </c>
      <c r="I3541" s="238">
        <f>'ND_Permitted Sources'!Q309</f>
        <v>0</v>
      </c>
      <c r="J3541" s="238">
        <f>'ND_Permitted Sources'!R309</f>
        <v>0</v>
      </c>
    </row>
    <row r="3542" spans="1:10" s="226" customFormat="1" x14ac:dyDescent="0.2">
      <c r="A3542" s="235" t="str">
        <f>'ND_Permitted Sources'!A310</f>
        <v>NDDEQ Permitted Sources</v>
      </c>
      <c r="B3542" s="226" t="str">
        <f>'ND_Permitted Sources'!B310</f>
        <v>38</v>
      </c>
      <c r="C3542" s="226" t="str">
        <f>'ND_Permitted Sources'!C310</f>
        <v>3805302</v>
      </c>
      <c r="D3542" s="235">
        <f>'ND_Permitted Sources'!K310</f>
        <v>40400302</v>
      </c>
      <c r="E3542" s="226" t="str">
        <f>'ND_Permitted Sources'!M310</f>
        <v>Permitted Tank Losses</v>
      </c>
      <c r="F3542" s="238">
        <f>'ND_Permitted Sources'!N310</f>
        <v>0</v>
      </c>
      <c r="G3542" s="238">
        <f>'ND_Permitted Sources'!O310</f>
        <v>1.1000000000000001</v>
      </c>
      <c r="H3542" s="238">
        <f>'ND_Permitted Sources'!P310</f>
        <v>0</v>
      </c>
      <c r="I3542" s="238">
        <f>'ND_Permitted Sources'!Q310</f>
        <v>0</v>
      </c>
      <c r="J3542" s="238">
        <f>'ND_Permitted Sources'!R310</f>
        <v>0</v>
      </c>
    </row>
    <row r="3543" spans="1:10" s="226" customFormat="1" x14ac:dyDescent="0.2">
      <c r="A3543" s="235" t="str">
        <f>'ND_Permitted Sources'!A311</f>
        <v>NDDEQ Permitted Sources</v>
      </c>
      <c r="B3543" s="226" t="str">
        <f>'ND_Permitted Sources'!B311</f>
        <v>38</v>
      </c>
      <c r="C3543" s="226" t="str">
        <f>'ND_Permitted Sources'!C311</f>
        <v>3805302</v>
      </c>
      <c r="D3543" s="235">
        <f>'ND_Permitted Sources'!K311</f>
        <v>40400302</v>
      </c>
      <c r="E3543" s="226" t="str">
        <f>'ND_Permitted Sources'!M311</f>
        <v>Permitted Tank Losses</v>
      </c>
      <c r="F3543" s="238">
        <f>'ND_Permitted Sources'!N311</f>
        <v>0</v>
      </c>
      <c r="G3543" s="238">
        <f>'ND_Permitted Sources'!O311</f>
        <v>0.2</v>
      </c>
      <c r="H3543" s="238">
        <f>'ND_Permitted Sources'!P311</f>
        <v>0</v>
      </c>
      <c r="I3543" s="238">
        <f>'ND_Permitted Sources'!Q311</f>
        <v>0</v>
      </c>
      <c r="J3543" s="238">
        <f>'ND_Permitted Sources'!R311</f>
        <v>0</v>
      </c>
    </row>
    <row r="3544" spans="1:10" s="226" customFormat="1" x14ac:dyDescent="0.2">
      <c r="A3544" s="235" t="str">
        <f>'ND_Permitted Sources'!A312</f>
        <v>NDDEQ Permitted Sources</v>
      </c>
      <c r="B3544" s="226" t="str">
        <f>'ND_Permitted Sources'!B312</f>
        <v>38</v>
      </c>
      <c r="C3544" s="226" t="str">
        <f>'ND_Permitted Sources'!C312</f>
        <v>3805302</v>
      </c>
      <c r="D3544" s="235">
        <f>'ND_Permitted Sources'!K312</f>
        <v>40400302</v>
      </c>
      <c r="E3544" s="226" t="str">
        <f>'ND_Permitted Sources'!M312</f>
        <v>Permitted Tank Losses</v>
      </c>
      <c r="F3544" s="238">
        <f>'ND_Permitted Sources'!N312</f>
        <v>0</v>
      </c>
      <c r="G3544" s="238">
        <f>'ND_Permitted Sources'!O312</f>
        <v>2.5</v>
      </c>
      <c r="H3544" s="238">
        <f>'ND_Permitted Sources'!P312</f>
        <v>0</v>
      </c>
      <c r="I3544" s="238">
        <f>'ND_Permitted Sources'!Q312</f>
        <v>0</v>
      </c>
      <c r="J3544" s="238">
        <f>'ND_Permitted Sources'!R312</f>
        <v>0</v>
      </c>
    </row>
    <row r="3545" spans="1:10" s="226" customFormat="1" x14ac:dyDescent="0.2">
      <c r="A3545" s="235" t="str">
        <f>'ND_Permitted Sources'!A313</f>
        <v>NDDEQ Permitted Sources</v>
      </c>
      <c r="B3545" s="226" t="str">
        <f>'ND_Permitted Sources'!B313</f>
        <v>38</v>
      </c>
      <c r="C3545" s="226" t="str">
        <f>'ND_Permitted Sources'!C313</f>
        <v>3802502</v>
      </c>
      <c r="D3545" s="235">
        <f>'ND_Permitted Sources'!K313</f>
        <v>40400302</v>
      </c>
      <c r="E3545" s="226" t="str">
        <f>'ND_Permitted Sources'!M313</f>
        <v>Permitted Tank Losses</v>
      </c>
      <c r="F3545" s="238">
        <f>'ND_Permitted Sources'!N313</f>
        <v>0</v>
      </c>
      <c r="G3545" s="238">
        <f>'ND_Permitted Sources'!O313</f>
        <v>4</v>
      </c>
      <c r="H3545" s="238">
        <f>'ND_Permitted Sources'!P313</f>
        <v>0</v>
      </c>
      <c r="I3545" s="238">
        <f>'ND_Permitted Sources'!Q313</f>
        <v>0</v>
      </c>
      <c r="J3545" s="238">
        <f>'ND_Permitted Sources'!R313</f>
        <v>0</v>
      </c>
    </row>
    <row r="3546" spans="1:10" s="226" customFormat="1" x14ac:dyDescent="0.2">
      <c r="A3546" s="235" t="str">
        <f>'ND_Permitted Sources'!A314</f>
        <v>NDDEQ Permitted Sources</v>
      </c>
      <c r="B3546" s="226" t="str">
        <f>'ND_Permitted Sources'!B314</f>
        <v>38</v>
      </c>
      <c r="C3546" s="226" t="str">
        <f>'ND_Permitted Sources'!C314</f>
        <v>3800702</v>
      </c>
      <c r="D3546" s="235">
        <f>'ND_Permitted Sources'!K314</f>
        <v>40400302</v>
      </c>
      <c r="E3546" s="226" t="str">
        <f>'ND_Permitted Sources'!M314</f>
        <v>Permitted Tank Losses</v>
      </c>
      <c r="F3546" s="238">
        <f>'ND_Permitted Sources'!N314</f>
        <v>0</v>
      </c>
      <c r="G3546" s="238">
        <f>'ND_Permitted Sources'!O314</f>
        <v>0.1</v>
      </c>
      <c r="H3546" s="238">
        <f>'ND_Permitted Sources'!P314</f>
        <v>0</v>
      </c>
      <c r="I3546" s="238">
        <f>'ND_Permitted Sources'!Q314</f>
        <v>0</v>
      </c>
      <c r="J3546" s="238">
        <f>'ND_Permitted Sources'!R314</f>
        <v>0</v>
      </c>
    </row>
    <row r="3547" spans="1:10" s="226" customFormat="1" x14ac:dyDescent="0.2">
      <c r="A3547" s="235" t="str">
        <f>'ND_Permitted Sources'!A315</f>
        <v>NDDEQ Permitted Sources</v>
      </c>
      <c r="B3547" s="226" t="str">
        <f>'ND_Permitted Sources'!B315</f>
        <v>38</v>
      </c>
      <c r="C3547" s="226" t="str">
        <f>'ND_Permitted Sources'!C315</f>
        <v>3800702</v>
      </c>
      <c r="D3547" s="235">
        <f>'ND_Permitted Sources'!K315</f>
        <v>40400302</v>
      </c>
      <c r="E3547" s="226" t="str">
        <f>'ND_Permitted Sources'!M315</f>
        <v>Permitted Tank Losses</v>
      </c>
      <c r="F3547" s="238">
        <f>'ND_Permitted Sources'!N315</f>
        <v>0</v>
      </c>
      <c r="G3547" s="238">
        <f>'ND_Permitted Sources'!O315</f>
        <v>0</v>
      </c>
      <c r="H3547" s="238">
        <f>'ND_Permitted Sources'!P315</f>
        <v>0</v>
      </c>
      <c r="I3547" s="238">
        <f>'ND_Permitted Sources'!Q315</f>
        <v>0</v>
      </c>
      <c r="J3547" s="238">
        <f>'ND_Permitted Sources'!R315</f>
        <v>0</v>
      </c>
    </row>
    <row r="3548" spans="1:10" s="226" customFormat="1" x14ac:dyDescent="0.2">
      <c r="A3548" s="235" t="str">
        <f>'ND_Permitted Sources'!A316</f>
        <v>NDDEQ Permitted Sources</v>
      </c>
      <c r="B3548" s="226" t="str">
        <f>'ND_Permitted Sources'!B316</f>
        <v>38</v>
      </c>
      <c r="C3548" s="226" t="str">
        <f>'ND_Permitted Sources'!C316</f>
        <v>3800702</v>
      </c>
      <c r="D3548" s="235">
        <f>'ND_Permitted Sources'!K316</f>
        <v>40400302</v>
      </c>
      <c r="E3548" s="226" t="str">
        <f>'ND_Permitted Sources'!M316</f>
        <v>Permitted Tank Losses</v>
      </c>
      <c r="F3548" s="238">
        <f>'ND_Permitted Sources'!N316</f>
        <v>0</v>
      </c>
      <c r="G3548" s="238">
        <f>'ND_Permitted Sources'!O316</f>
        <v>0</v>
      </c>
      <c r="H3548" s="238">
        <f>'ND_Permitted Sources'!P316</f>
        <v>0</v>
      </c>
      <c r="I3548" s="238">
        <f>'ND_Permitted Sources'!Q316</f>
        <v>0</v>
      </c>
      <c r="J3548" s="238">
        <f>'ND_Permitted Sources'!R316</f>
        <v>0</v>
      </c>
    </row>
    <row r="3549" spans="1:10" s="226" customFormat="1" x14ac:dyDescent="0.2">
      <c r="A3549" s="235" t="str">
        <f>'ND_Permitted Sources'!A317</f>
        <v>NDDEQ Permitted Sources</v>
      </c>
      <c r="B3549" s="226" t="str">
        <f>'ND_Permitted Sources'!B317</f>
        <v>38</v>
      </c>
      <c r="C3549" s="226" t="str">
        <f>'ND_Permitted Sources'!C317</f>
        <v>3805302</v>
      </c>
      <c r="D3549" s="235">
        <f>'ND_Permitted Sources'!K317</f>
        <v>40400302</v>
      </c>
      <c r="E3549" s="226" t="str">
        <f>'ND_Permitted Sources'!M317</f>
        <v>Permitted Tank Losses</v>
      </c>
      <c r="F3549" s="238">
        <f>'ND_Permitted Sources'!N317</f>
        <v>0</v>
      </c>
      <c r="G3549" s="238">
        <f>'ND_Permitted Sources'!O317</f>
        <v>0.6</v>
      </c>
      <c r="H3549" s="238">
        <f>'ND_Permitted Sources'!P317</f>
        <v>0</v>
      </c>
      <c r="I3549" s="238">
        <f>'ND_Permitted Sources'!Q317</f>
        <v>0</v>
      </c>
      <c r="J3549" s="238">
        <f>'ND_Permitted Sources'!R317</f>
        <v>0</v>
      </c>
    </row>
    <row r="3550" spans="1:10" s="226" customFormat="1" x14ac:dyDescent="0.2">
      <c r="A3550" s="235" t="str">
        <f>'ND_Permitted Sources'!A318</f>
        <v>NDDEQ Permitted Sources</v>
      </c>
      <c r="B3550" s="226" t="str">
        <f>'ND_Permitted Sources'!B318</f>
        <v>38</v>
      </c>
      <c r="C3550" s="226" t="str">
        <f>'ND_Permitted Sources'!C318</f>
        <v>3802502</v>
      </c>
      <c r="D3550" s="235">
        <f>'ND_Permitted Sources'!K318</f>
        <v>40400302</v>
      </c>
      <c r="E3550" s="226" t="str">
        <f>'ND_Permitted Sources'!M318</f>
        <v>Permitted Tank Losses</v>
      </c>
      <c r="F3550" s="238">
        <f>'ND_Permitted Sources'!N318</f>
        <v>0</v>
      </c>
      <c r="G3550" s="238">
        <f>'ND_Permitted Sources'!O318</f>
        <v>3</v>
      </c>
      <c r="H3550" s="238">
        <f>'ND_Permitted Sources'!P318</f>
        <v>0</v>
      </c>
      <c r="I3550" s="238">
        <f>'ND_Permitted Sources'!Q318</f>
        <v>0</v>
      </c>
      <c r="J3550" s="238">
        <f>'ND_Permitted Sources'!R318</f>
        <v>0</v>
      </c>
    </row>
    <row r="3551" spans="1:10" s="226" customFormat="1" x14ac:dyDescent="0.2">
      <c r="A3551" s="235" t="str">
        <f>'ND_Permitted Sources'!A319</f>
        <v>NDDEQ Permitted Sources</v>
      </c>
      <c r="B3551" s="226" t="str">
        <f>'ND_Permitted Sources'!B319</f>
        <v>38</v>
      </c>
      <c r="C3551" s="226" t="str">
        <f>'ND_Permitted Sources'!C319</f>
        <v>3805302</v>
      </c>
      <c r="D3551" s="235">
        <f>'ND_Permitted Sources'!K319</f>
        <v>40400302</v>
      </c>
      <c r="E3551" s="226" t="str">
        <f>'ND_Permitted Sources'!M319</f>
        <v>Permitted Tank Losses</v>
      </c>
      <c r="F3551" s="238">
        <f>'ND_Permitted Sources'!N319</f>
        <v>0</v>
      </c>
      <c r="G3551" s="238">
        <f>'ND_Permitted Sources'!O319</f>
        <v>1</v>
      </c>
      <c r="H3551" s="238">
        <f>'ND_Permitted Sources'!P319</f>
        <v>0</v>
      </c>
      <c r="I3551" s="238">
        <f>'ND_Permitted Sources'!Q319</f>
        <v>0</v>
      </c>
      <c r="J3551" s="238">
        <f>'ND_Permitted Sources'!R319</f>
        <v>0</v>
      </c>
    </row>
    <row r="3552" spans="1:10" s="226" customFormat="1" x14ac:dyDescent="0.2">
      <c r="A3552" s="235" t="str">
        <f>'ND_Permitted Sources'!A320</f>
        <v>NDDEQ Permitted Sources</v>
      </c>
      <c r="B3552" s="226" t="str">
        <f>'ND_Permitted Sources'!B320</f>
        <v>38</v>
      </c>
      <c r="C3552" s="226" t="str">
        <f>'ND_Permitted Sources'!C320</f>
        <v>3810502</v>
      </c>
      <c r="D3552" s="235">
        <f>'ND_Permitted Sources'!K320</f>
        <v>40400302</v>
      </c>
      <c r="E3552" s="226" t="str">
        <f>'ND_Permitted Sources'!M320</f>
        <v>Permitted Tank Losses</v>
      </c>
      <c r="F3552" s="238">
        <f>'ND_Permitted Sources'!N320</f>
        <v>0</v>
      </c>
      <c r="G3552" s="238">
        <f>'ND_Permitted Sources'!O320</f>
        <v>2.1</v>
      </c>
      <c r="H3552" s="238">
        <f>'ND_Permitted Sources'!P320</f>
        <v>0</v>
      </c>
      <c r="I3552" s="238">
        <f>'ND_Permitted Sources'!Q320</f>
        <v>0</v>
      </c>
      <c r="J3552" s="238">
        <f>'ND_Permitted Sources'!R320</f>
        <v>0</v>
      </c>
    </row>
    <row r="3553" spans="1:10" s="226" customFormat="1" x14ac:dyDescent="0.2">
      <c r="A3553" s="235" t="str">
        <f>'ND_Permitted Sources'!A321</f>
        <v>NDDEQ Permitted Sources</v>
      </c>
      <c r="B3553" s="226" t="str">
        <f>'ND_Permitted Sources'!B321</f>
        <v>38</v>
      </c>
      <c r="C3553" s="226" t="str">
        <f>'ND_Permitted Sources'!C321</f>
        <v>3810502</v>
      </c>
      <c r="D3553" s="235">
        <f>'ND_Permitted Sources'!K321</f>
        <v>40400302</v>
      </c>
      <c r="E3553" s="226" t="str">
        <f>'ND_Permitted Sources'!M321</f>
        <v>Permitted Tank Losses</v>
      </c>
      <c r="F3553" s="238">
        <f>'ND_Permitted Sources'!N321</f>
        <v>0</v>
      </c>
      <c r="G3553" s="238">
        <f>'ND_Permitted Sources'!O321</f>
        <v>3.3</v>
      </c>
      <c r="H3553" s="238">
        <f>'ND_Permitted Sources'!P321</f>
        <v>0</v>
      </c>
      <c r="I3553" s="238">
        <f>'ND_Permitted Sources'!Q321</f>
        <v>0</v>
      </c>
      <c r="J3553" s="238">
        <f>'ND_Permitted Sources'!R321</f>
        <v>0</v>
      </c>
    </row>
    <row r="3554" spans="1:10" s="226" customFormat="1" x14ac:dyDescent="0.2">
      <c r="A3554" s="235" t="str">
        <f>'ND_Permitted Sources'!A322</f>
        <v>NDDEQ Permitted Sources</v>
      </c>
      <c r="B3554" s="226" t="str">
        <f>'ND_Permitted Sources'!B322</f>
        <v>38</v>
      </c>
      <c r="C3554" s="226" t="str">
        <f>'ND_Permitted Sources'!C322</f>
        <v>3800702</v>
      </c>
      <c r="D3554" s="235">
        <f>'ND_Permitted Sources'!K322</f>
        <v>40400302</v>
      </c>
      <c r="E3554" s="226" t="str">
        <f>'ND_Permitted Sources'!M322</f>
        <v>Permitted Tank Losses</v>
      </c>
      <c r="F3554" s="238">
        <f>'ND_Permitted Sources'!N322</f>
        <v>0</v>
      </c>
      <c r="G3554" s="238">
        <f>'ND_Permitted Sources'!O322</f>
        <v>0.9</v>
      </c>
      <c r="H3554" s="238">
        <f>'ND_Permitted Sources'!P322</f>
        <v>0</v>
      </c>
      <c r="I3554" s="238">
        <f>'ND_Permitted Sources'!Q322</f>
        <v>0</v>
      </c>
      <c r="J3554" s="238">
        <f>'ND_Permitted Sources'!R322</f>
        <v>0</v>
      </c>
    </row>
    <row r="3555" spans="1:10" s="226" customFormat="1" x14ac:dyDescent="0.2">
      <c r="A3555" s="235" t="str">
        <f>'ND_Permitted Sources'!A323</f>
        <v>NDDEQ Permitted Sources</v>
      </c>
      <c r="B3555" s="226" t="str">
        <f>'ND_Permitted Sources'!B323</f>
        <v>38</v>
      </c>
      <c r="C3555" s="226" t="str">
        <f>'ND_Permitted Sources'!C323</f>
        <v>3805302</v>
      </c>
      <c r="D3555" s="235">
        <f>'ND_Permitted Sources'!K323</f>
        <v>40400302</v>
      </c>
      <c r="E3555" s="226" t="str">
        <f>'ND_Permitted Sources'!M323</f>
        <v>Permitted Tank Losses</v>
      </c>
      <c r="F3555" s="238">
        <f>'ND_Permitted Sources'!N323</f>
        <v>0</v>
      </c>
      <c r="G3555" s="238">
        <f>'ND_Permitted Sources'!O323</f>
        <v>0.5</v>
      </c>
      <c r="H3555" s="238">
        <f>'ND_Permitted Sources'!P323</f>
        <v>0</v>
      </c>
      <c r="I3555" s="238">
        <f>'ND_Permitted Sources'!Q323</f>
        <v>0</v>
      </c>
      <c r="J3555" s="238">
        <f>'ND_Permitted Sources'!R323</f>
        <v>0</v>
      </c>
    </row>
    <row r="3556" spans="1:10" s="226" customFormat="1" x14ac:dyDescent="0.2">
      <c r="A3556" s="235" t="str">
        <f>'ND_Permitted Sources'!A324</f>
        <v>NDDEQ Permitted Sources</v>
      </c>
      <c r="B3556" s="226" t="str">
        <f>'ND_Permitted Sources'!B324</f>
        <v>38</v>
      </c>
      <c r="C3556" s="226" t="str">
        <f>'ND_Permitted Sources'!C324</f>
        <v>3805302</v>
      </c>
      <c r="D3556" s="235">
        <f>'ND_Permitted Sources'!K324</f>
        <v>31000299</v>
      </c>
      <c r="E3556" s="226" t="str">
        <f>'ND_Permitted Sources'!M324</f>
        <v>Natural Gas Production, Other Not Classified</v>
      </c>
      <c r="F3556" s="238">
        <f>'ND_Permitted Sources'!N324</f>
        <v>3.2</v>
      </c>
      <c r="G3556" s="238">
        <f>'ND_Permitted Sources'!O324</f>
        <v>0</v>
      </c>
      <c r="H3556" s="238">
        <f>'ND_Permitted Sources'!P324</f>
        <v>0.8</v>
      </c>
      <c r="I3556" s="238">
        <f>'ND_Permitted Sources'!Q324</f>
        <v>0</v>
      </c>
      <c r="J3556" s="238">
        <f>'ND_Permitted Sources'!R324</f>
        <v>0</v>
      </c>
    </row>
    <row r="3557" spans="1:10" s="226" customFormat="1" x14ac:dyDescent="0.2">
      <c r="A3557" s="235" t="str">
        <f>'ND_Permitted Sources'!A325</f>
        <v>NDDEQ Permitted Sources</v>
      </c>
      <c r="B3557" s="226" t="str">
        <f>'ND_Permitted Sources'!B325</f>
        <v>38</v>
      </c>
      <c r="C3557" s="226" t="str">
        <f>'ND_Permitted Sources'!C325</f>
        <v>3805302</v>
      </c>
      <c r="D3557" s="235">
        <f>'ND_Permitted Sources'!K325</f>
        <v>20200202</v>
      </c>
      <c r="E3557" s="226" t="str">
        <f>'ND_Permitted Sources'!M325</f>
        <v>Compressor Engines</v>
      </c>
      <c r="F3557" s="238">
        <f>'ND_Permitted Sources'!N325</f>
        <v>41.9</v>
      </c>
      <c r="G3557" s="238">
        <f>'ND_Permitted Sources'!O325</f>
        <v>0</v>
      </c>
      <c r="H3557" s="238">
        <f>'ND_Permitted Sources'!P325</f>
        <v>31.3</v>
      </c>
      <c r="I3557" s="238">
        <f>'ND_Permitted Sources'!Q325</f>
        <v>0</v>
      </c>
      <c r="J3557" s="238">
        <f>'ND_Permitted Sources'!R325</f>
        <v>0</v>
      </c>
    </row>
    <row r="3558" spans="1:10" s="226" customFormat="1" x14ac:dyDescent="0.2">
      <c r="A3558" s="235" t="str">
        <f>'ND_Permitted Sources'!A326</f>
        <v>NDDEQ Permitted Sources</v>
      </c>
      <c r="B3558" s="226" t="str">
        <f>'ND_Permitted Sources'!B326</f>
        <v>38</v>
      </c>
      <c r="C3558" s="226" t="str">
        <f>'ND_Permitted Sources'!C326</f>
        <v>3806102</v>
      </c>
      <c r="D3558" s="235">
        <f>'ND_Permitted Sources'!K326</f>
        <v>20200202</v>
      </c>
      <c r="E3558" s="226" t="str">
        <f>'ND_Permitted Sources'!M326</f>
        <v>Compressor Engines</v>
      </c>
      <c r="F3558" s="238">
        <f>'ND_Permitted Sources'!N326</f>
        <v>20</v>
      </c>
      <c r="G3558" s="238">
        <f>'ND_Permitted Sources'!O326</f>
        <v>13</v>
      </c>
      <c r="H3558" s="238">
        <f>'ND_Permitted Sources'!P326</f>
        <v>26</v>
      </c>
      <c r="I3558" s="238">
        <f>'ND_Permitted Sources'!Q326</f>
        <v>0</v>
      </c>
      <c r="J3558" s="238">
        <f>'ND_Permitted Sources'!R326</f>
        <v>0.4</v>
      </c>
    </row>
    <row r="3559" spans="1:10" s="226" customFormat="1" x14ac:dyDescent="0.2">
      <c r="A3559" s="235" t="str">
        <f>'ND_Permitted Sources'!A327</f>
        <v>NDDEQ Permitted Sources</v>
      </c>
      <c r="B3559" s="226" t="str">
        <f>'ND_Permitted Sources'!B327</f>
        <v>38</v>
      </c>
      <c r="C3559" s="226" t="str">
        <f>'ND_Permitted Sources'!C327</f>
        <v>3806102</v>
      </c>
      <c r="D3559" s="235">
        <f>'ND_Permitted Sources'!K327</f>
        <v>20200202</v>
      </c>
      <c r="E3559" s="226" t="str">
        <f>'ND_Permitted Sources'!M327</f>
        <v>Compressor Engines</v>
      </c>
      <c r="F3559" s="238">
        <f>'ND_Permitted Sources'!N327</f>
        <v>26</v>
      </c>
      <c r="G3559" s="238">
        <f>'ND_Permitted Sources'!O327</f>
        <v>12</v>
      </c>
      <c r="H3559" s="238">
        <f>'ND_Permitted Sources'!P327</f>
        <v>23</v>
      </c>
      <c r="I3559" s="238">
        <f>'ND_Permitted Sources'!Q327</f>
        <v>0</v>
      </c>
      <c r="J3559" s="238">
        <f>'ND_Permitted Sources'!R327</f>
        <v>0.1</v>
      </c>
    </row>
    <row r="3560" spans="1:10" s="226" customFormat="1" x14ac:dyDescent="0.2">
      <c r="A3560" s="235" t="str">
        <f>'ND_Permitted Sources'!A328</f>
        <v>NDDEQ Permitted Sources</v>
      </c>
      <c r="B3560" s="226" t="str">
        <f>'ND_Permitted Sources'!B328</f>
        <v>38</v>
      </c>
      <c r="C3560" s="226" t="str">
        <f>'ND_Permitted Sources'!C328</f>
        <v>3806102</v>
      </c>
      <c r="D3560" s="235">
        <f>'ND_Permitted Sources'!K328</f>
        <v>31000404</v>
      </c>
      <c r="E3560" s="226" t="str">
        <f>'ND_Permitted Sources'!M328</f>
        <v>Process Heaters</v>
      </c>
      <c r="F3560" s="238">
        <f>'ND_Permitted Sources'!N328</f>
        <v>7</v>
      </c>
      <c r="G3560" s="238">
        <f>'ND_Permitted Sources'!O328</f>
        <v>0</v>
      </c>
      <c r="H3560" s="238">
        <f>'ND_Permitted Sources'!P328</f>
        <v>6</v>
      </c>
      <c r="I3560" s="238">
        <f>'ND_Permitted Sources'!Q328</f>
        <v>0</v>
      </c>
      <c r="J3560" s="238">
        <f>'ND_Permitted Sources'!R328</f>
        <v>1</v>
      </c>
    </row>
    <row r="3561" spans="1:10" s="226" customFormat="1" x14ac:dyDescent="0.2">
      <c r="A3561" s="235" t="str">
        <f>'ND_Permitted Sources'!A329</f>
        <v>NDDEQ Permitted Sources</v>
      </c>
      <c r="B3561" s="226" t="str">
        <f>'ND_Permitted Sources'!B329</f>
        <v>38</v>
      </c>
      <c r="C3561" s="226" t="str">
        <f>'ND_Permitted Sources'!C329</f>
        <v>3806102</v>
      </c>
      <c r="D3561" s="235">
        <f>'ND_Permitted Sources'!K329</f>
        <v>31000205</v>
      </c>
      <c r="E3561" s="226" t="str">
        <f>'ND_Permitted Sources'!M329</f>
        <v>Natural Gas Production, Flares</v>
      </c>
      <c r="F3561" s="238">
        <f>'ND_Permitted Sources'!N329</f>
        <v>3</v>
      </c>
      <c r="G3561" s="238">
        <f>'ND_Permitted Sources'!O329</f>
        <v>27</v>
      </c>
      <c r="H3561" s="238">
        <f>'ND_Permitted Sources'!P329</f>
        <v>18</v>
      </c>
      <c r="I3561" s="238">
        <f>'ND_Permitted Sources'!Q329</f>
        <v>0</v>
      </c>
      <c r="J3561" s="238">
        <f>'ND_Permitted Sources'!R329</f>
        <v>0</v>
      </c>
    </row>
    <row r="3562" spans="1:10" s="226" customFormat="1" x14ac:dyDescent="0.2">
      <c r="A3562" s="235" t="str">
        <f>'ND_Permitted Sources'!A330</f>
        <v>NDDEQ Permitted Sources</v>
      </c>
      <c r="B3562" s="226" t="str">
        <f>'ND_Permitted Sources'!B330</f>
        <v>38</v>
      </c>
      <c r="C3562" s="226" t="str">
        <f>'ND_Permitted Sources'!C330</f>
        <v>3806102</v>
      </c>
      <c r="D3562" s="235">
        <f>'ND_Permitted Sources'!K330</f>
        <v>40400302</v>
      </c>
      <c r="E3562" s="226" t="str">
        <f>'ND_Permitted Sources'!M330</f>
        <v>Permitted Tank Losses</v>
      </c>
      <c r="F3562" s="238">
        <f>'ND_Permitted Sources'!N330</f>
        <v>0</v>
      </c>
      <c r="G3562" s="238">
        <f>'ND_Permitted Sources'!O330</f>
        <v>1</v>
      </c>
      <c r="H3562" s="238">
        <f>'ND_Permitted Sources'!P330</f>
        <v>0</v>
      </c>
      <c r="I3562" s="238">
        <f>'ND_Permitted Sources'!Q330</f>
        <v>0</v>
      </c>
      <c r="J3562" s="238">
        <f>'ND_Permitted Sources'!R330</f>
        <v>0</v>
      </c>
    </row>
    <row r="3563" spans="1:10" s="226" customFormat="1" x14ac:dyDescent="0.2">
      <c r="A3563" s="235" t="str">
        <f>'ND_Permitted Sources'!A331</f>
        <v>NDDEQ Permitted Sources</v>
      </c>
      <c r="B3563" s="226" t="str">
        <f>'ND_Permitted Sources'!B331</f>
        <v>38</v>
      </c>
      <c r="C3563" s="226" t="str">
        <f>'ND_Permitted Sources'!C331</f>
        <v>3806102</v>
      </c>
      <c r="D3563" s="235">
        <f>'ND_Permitted Sources'!K331</f>
        <v>31000404</v>
      </c>
      <c r="E3563" s="226" t="str">
        <f>'ND_Permitted Sources'!M331</f>
        <v>Process Heaters</v>
      </c>
      <c r="F3563" s="238">
        <f>'ND_Permitted Sources'!N331</f>
        <v>0</v>
      </c>
      <c r="G3563" s="238">
        <f>'ND_Permitted Sources'!O331</f>
        <v>1</v>
      </c>
      <c r="H3563" s="238">
        <f>'ND_Permitted Sources'!P331</f>
        <v>0</v>
      </c>
      <c r="I3563" s="238">
        <f>'ND_Permitted Sources'!Q331</f>
        <v>0</v>
      </c>
      <c r="J3563" s="238">
        <f>'ND_Permitted Sources'!R331</f>
        <v>0</v>
      </c>
    </row>
    <row r="3564" spans="1:10" s="226" customFormat="1" x14ac:dyDescent="0.2">
      <c r="A3564" s="235" t="str">
        <f>'ND_Permitted Sources'!A332</f>
        <v>NDDEQ Permitted Sources</v>
      </c>
      <c r="B3564" s="226" t="str">
        <f>'ND_Permitted Sources'!B332</f>
        <v>38</v>
      </c>
      <c r="C3564" s="226" t="str">
        <f>'ND_Permitted Sources'!C332</f>
        <v>3806102</v>
      </c>
      <c r="D3564" s="235">
        <f>'ND_Permitted Sources'!K332</f>
        <v>31000205</v>
      </c>
      <c r="E3564" s="226" t="str">
        <f>'ND_Permitted Sources'!M332</f>
        <v>Natural Gas Production, Flares</v>
      </c>
      <c r="F3564" s="238">
        <f>'ND_Permitted Sources'!N332</f>
        <v>0</v>
      </c>
      <c r="G3564" s="238">
        <f>'ND_Permitted Sources'!O332</f>
        <v>0</v>
      </c>
      <c r="H3564" s="238">
        <f>'ND_Permitted Sources'!P332</f>
        <v>0</v>
      </c>
      <c r="I3564" s="238">
        <f>'ND_Permitted Sources'!Q332</f>
        <v>0</v>
      </c>
      <c r="J3564" s="238">
        <f>'ND_Permitted Sources'!R332</f>
        <v>0</v>
      </c>
    </row>
    <row r="3565" spans="1:10" s="226" customFormat="1" x14ac:dyDescent="0.2">
      <c r="A3565" s="235" t="str">
        <f>'ND_Permitted Sources'!A333</f>
        <v>NDDEQ Permitted Sources</v>
      </c>
      <c r="B3565" s="226" t="str">
        <f>'ND_Permitted Sources'!B333</f>
        <v>38</v>
      </c>
      <c r="C3565" s="226" t="str">
        <f>'ND_Permitted Sources'!C333</f>
        <v>3801502</v>
      </c>
      <c r="D3565" s="235">
        <f>'ND_Permitted Sources'!K333</f>
        <v>20200201</v>
      </c>
      <c r="E3565" s="226" t="str">
        <f>'ND_Permitted Sources'!M333</f>
        <v>Compressor Engines</v>
      </c>
      <c r="F3565" s="238">
        <f>'ND_Permitted Sources'!N333</f>
        <v>18.37</v>
      </c>
      <c r="G3565" s="238">
        <f>'ND_Permitted Sources'!O333</f>
        <v>4.93</v>
      </c>
      <c r="H3565" s="238">
        <f>'ND_Permitted Sources'!P333</f>
        <v>17.45</v>
      </c>
      <c r="I3565" s="238">
        <f>'ND_Permitted Sources'!Q333</f>
        <v>0</v>
      </c>
      <c r="J3565" s="238">
        <f>'ND_Permitted Sources'!R333</f>
        <v>0</v>
      </c>
    </row>
    <row r="3566" spans="1:10" s="226" customFormat="1" x14ac:dyDescent="0.2">
      <c r="A3566" s="235" t="str">
        <f>'ND_Permitted Sources'!A334</f>
        <v>NDDEQ Permitted Sources</v>
      </c>
      <c r="B3566" s="226" t="str">
        <f>'ND_Permitted Sources'!B334</f>
        <v>38</v>
      </c>
      <c r="C3566" s="226" t="str">
        <f>'ND_Permitted Sources'!C334</f>
        <v>3809302</v>
      </c>
      <c r="D3566" s="235">
        <f>'ND_Permitted Sources'!K334</f>
        <v>20200201</v>
      </c>
      <c r="E3566" s="226" t="str">
        <f>'ND_Permitted Sources'!M334</f>
        <v>Compressor Engines</v>
      </c>
      <c r="F3566" s="238">
        <f>'ND_Permitted Sources'!N334</f>
        <v>8.1199999999999992</v>
      </c>
      <c r="G3566" s="238">
        <f>'ND_Permitted Sources'!O334</f>
        <v>2.99</v>
      </c>
      <c r="H3566" s="238">
        <f>'ND_Permitted Sources'!P334</f>
        <v>12.17</v>
      </c>
      <c r="I3566" s="238">
        <f>'ND_Permitted Sources'!Q334</f>
        <v>0</v>
      </c>
      <c r="J3566" s="238">
        <f>'ND_Permitted Sources'!R334</f>
        <v>0</v>
      </c>
    </row>
    <row r="3567" spans="1:10" s="226" customFormat="1" x14ac:dyDescent="0.2">
      <c r="A3567" s="235" t="str">
        <f>'ND_Permitted Sources'!A335</f>
        <v>NDDEQ Permitted Sources</v>
      </c>
      <c r="B3567" s="226" t="str">
        <f>'ND_Permitted Sources'!B335</f>
        <v>38</v>
      </c>
      <c r="C3567" s="226" t="str">
        <f>'ND_Permitted Sources'!C335</f>
        <v>3808902</v>
      </c>
      <c r="D3567" s="235">
        <f>'ND_Permitted Sources'!K335</f>
        <v>20200201</v>
      </c>
      <c r="E3567" s="226" t="str">
        <f>'ND_Permitted Sources'!M335</f>
        <v>Compressor Engines</v>
      </c>
      <c r="F3567" s="238">
        <f>'ND_Permitted Sources'!N335</f>
        <v>71.400000000000006</v>
      </c>
      <c r="G3567" s="238">
        <f>'ND_Permitted Sources'!O335</f>
        <v>2.5</v>
      </c>
      <c r="H3567" s="238">
        <f>'ND_Permitted Sources'!P335</f>
        <v>4.96</v>
      </c>
      <c r="I3567" s="238">
        <f>'ND_Permitted Sources'!Q335</f>
        <v>0</v>
      </c>
      <c r="J3567" s="238">
        <f>'ND_Permitted Sources'!R335</f>
        <v>0</v>
      </c>
    </row>
    <row r="3568" spans="1:10" s="226" customFormat="1" x14ac:dyDescent="0.2">
      <c r="A3568" s="235" t="str">
        <f>'ND_Permitted Sources'!A336</f>
        <v>NDDEQ Permitted Sources</v>
      </c>
      <c r="B3568" s="226" t="str">
        <f>'ND_Permitted Sources'!B336</f>
        <v>38</v>
      </c>
      <c r="C3568" s="226" t="str">
        <f>'ND_Permitted Sources'!C336</f>
        <v>3805902</v>
      </c>
      <c r="D3568" s="235">
        <f>'ND_Permitted Sources'!K336</f>
        <v>20200201</v>
      </c>
      <c r="E3568" s="226" t="str">
        <f>'ND_Permitted Sources'!M336</f>
        <v>Compressor Engines</v>
      </c>
      <c r="F3568" s="238">
        <f>'ND_Permitted Sources'!N336</f>
        <v>20.63</v>
      </c>
      <c r="G3568" s="238">
        <f>'ND_Permitted Sources'!O336</f>
        <v>9.5</v>
      </c>
      <c r="H3568" s="238">
        <f>'ND_Permitted Sources'!P336</f>
        <v>29.58</v>
      </c>
      <c r="I3568" s="238">
        <f>'ND_Permitted Sources'!Q336</f>
        <v>0</v>
      </c>
      <c r="J3568" s="238">
        <f>'ND_Permitted Sources'!R336</f>
        <v>0</v>
      </c>
    </row>
    <row r="3569" spans="1:10" s="226" customFormat="1" x14ac:dyDescent="0.2">
      <c r="A3569" s="235" t="str">
        <f>'ND_Permitted Sources'!A337</f>
        <v>NDDEQ Permitted Sources</v>
      </c>
      <c r="B3569" s="226" t="str">
        <f>'ND_Permitted Sources'!B337</f>
        <v>38</v>
      </c>
      <c r="C3569" s="226" t="str">
        <f>'ND_Permitted Sources'!C337</f>
        <v>3802502</v>
      </c>
      <c r="D3569" s="235">
        <f>'ND_Permitted Sources'!K337</f>
        <v>20200202</v>
      </c>
      <c r="E3569" s="226" t="str">
        <f>'ND_Permitted Sources'!M337</f>
        <v>Compressor Engines</v>
      </c>
      <c r="F3569" s="238">
        <f>'ND_Permitted Sources'!N337</f>
        <v>4.74</v>
      </c>
      <c r="G3569" s="238">
        <f>'ND_Permitted Sources'!O337</f>
        <v>4.58</v>
      </c>
      <c r="H3569" s="238">
        <f>'ND_Permitted Sources'!P337</f>
        <v>2.46</v>
      </c>
      <c r="I3569" s="238">
        <f>'ND_Permitted Sources'!Q337</f>
        <v>0</v>
      </c>
      <c r="J3569" s="238">
        <f>'ND_Permitted Sources'!R337</f>
        <v>0</v>
      </c>
    </row>
    <row r="3570" spans="1:10" s="226" customFormat="1" x14ac:dyDescent="0.2">
      <c r="A3570" s="235" t="str">
        <f>'ND_Permitted Sources'!A338</f>
        <v>NDDEQ Permitted Sources</v>
      </c>
      <c r="B3570" s="226" t="str">
        <f>'ND_Permitted Sources'!B338</f>
        <v>38</v>
      </c>
      <c r="C3570" s="226" t="str">
        <f>'ND_Permitted Sources'!C338</f>
        <v>3802502</v>
      </c>
      <c r="D3570" s="235">
        <f>'ND_Permitted Sources'!K338</f>
        <v>20200201</v>
      </c>
      <c r="E3570" s="226" t="str">
        <f>'ND_Permitted Sources'!M338</f>
        <v>Compressor Engines</v>
      </c>
      <c r="F3570" s="238">
        <f>'ND_Permitted Sources'!N338</f>
        <v>8.75</v>
      </c>
      <c r="G3570" s="238">
        <f>'ND_Permitted Sources'!O338</f>
        <v>5.58</v>
      </c>
      <c r="H3570" s="238">
        <f>'ND_Permitted Sources'!P338</f>
        <v>2.6</v>
      </c>
      <c r="I3570" s="238">
        <f>'ND_Permitted Sources'!Q338</f>
        <v>0</v>
      </c>
      <c r="J3570" s="238">
        <f>'ND_Permitted Sources'!R338</f>
        <v>0</v>
      </c>
    </row>
    <row r="3571" spans="1:10" s="226" customFormat="1" x14ac:dyDescent="0.2">
      <c r="A3571" s="235" t="str">
        <f>'ND_Permitted Sources'!A339</f>
        <v>NDDEQ Permitted Sources</v>
      </c>
      <c r="B3571" s="226" t="str">
        <f>'ND_Permitted Sources'!B339</f>
        <v>38</v>
      </c>
      <c r="C3571" s="226" t="str">
        <f>'ND_Permitted Sources'!C339</f>
        <v>3810502</v>
      </c>
      <c r="D3571" s="235">
        <f>'ND_Permitted Sources'!K339</f>
        <v>20200202</v>
      </c>
      <c r="E3571" s="226" t="str">
        <f>'ND_Permitted Sources'!M339</f>
        <v>Compressor Engines</v>
      </c>
      <c r="F3571" s="238">
        <f>'ND_Permitted Sources'!N339</f>
        <v>7.72</v>
      </c>
      <c r="G3571" s="238">
        <f>'ND_Permitted Sources'!O339</f>
        <v>2</v>
      </c>
      <c r="H3571" s="238">
        <f>'ND_Permitted Sources'!P339</f>
        <v>0.1</v>
      </c>
      <c r="I3571" s="238">
        <f>'ND_Permitted Sources'!Q339</f>
        <v>0</v>
      </c>
      <c r="J3571" s="238">
        <f>'ND_Permitted Sources'!R339</f>
        <v>0</v>
      </c>
    </row>
    <row r="3572" spans="1:10" x14ac:dyDescent="0.2">
      <c r="A3572" t="str">
        <f>EPA_Title_V!A5</f>
        <v>EPA Titile V</v>
      </c>
      <c r="B3572">
        <f>EPA_Title_V!B5</f>
        <v>30</v>
      </c>
      <c r="C3572" s="28">
        <f>EPA_Title_V!C5</f>
        <v>30085</v>
      </c>
      <c r="D3572">
        <f>EPA_Title_V!H5</f>
        <v>20200201</v>
      </c>
      <c r="E3572" t="str">
        <f>EPA_Title_V!I5</f>
        <v>Compressor Engines</v>
      </c>
      <c r="F3572" s="65">
        <f>EPA_Title_V!O5</f>
        <v>64.400000000000006</v>
      </c>
      <c r="G3572" s="65">
        <f>EPA_Title_V!P5</f>
        <v>18.309999999999999</v>
      </c>
      <c r="H3572" s="65">
        <f>EPA_Title_V!Q5</f>
        <v>104</v>
      </c>
      <c r="I3572" s="65">
        <f>EPA_Title_V!R5</f>
        <v>26.01</v>
      </c>
      <c r="J3572" s="65">
        <f>EPA_Title_V!S5</f>
        <v>9.7799999999999994</v>
      </c>
    </row>
    <row r="3573" spans="1:10" s="221" customFormat="1" x14ac:dyDescent="0.2">
      <c r="A3573" s="221" t="str">
        <f>EPA_Title_V!A6</f>
        <v>EPA Titile V</v>
      </c>
      <c r="B3573" s="221">
        <f>EPA_Title_V!B6</f>
        <v>30</v>
      </c>
      <c r="C3573" s="233" t="str">
        <f>EPA_Title_V!C6</f>
        <v>3008501</v>
      </c>
      <c r="D3573" s="221">
        <f>EPA_Title_V!H6</f>
        <v>20200201</v>
      </c>
      <c r="E3573" s="221" t="str">
        <f>EPA_Title_V!I6</f>
        <v>Compressor Engines</v>
      </c>
      <c r="F3573" s="287">
        <f>EPA_Title_V!O6</f>
        <v>64.400000000000006</v>
      </c>
      <c r="G3573" s="287">
        <f>EPA_Title_V!P6</f>
        <v>18.309999999999999</v>
      </c>
      <c r="H3573" s="287">
        <f>EPA_Title_V!Q6</f>
        <v>104</v>
      </c>
      <c r="I3573" s="287">
        <f>EPA_Title_V!R6</f>
        <v>26.01</v>
      </c>
      <c r="J3573" s="287">
        <f>EPA_Title_V!S6</f>
        <v>9.7799999999999994</v>
      </c>
    </row>
  </sheetData>
  <phoneticPr fontId="4" type="noConversion"/>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S6"/>
  <sheetViews>
    <sheetView workbookViewId="0"/>
  </sheetViews>
  <sheetFormatPr defaultRowHeight="12.75" x14ac:dyDescent="0.2"/>
  <cols>
    <col min="1" max="1" width="14.7109375" style="211" customWidth="1"/>
    <col min="2" max="3" width="9.140625" style="211"/>
    <col min="4" max="4" width="21.85546875" style="211" bestFit="1" customWidth="1"/>
    <col min="5" max="5" width="20.28515625" style="211" bestFit="1" customWidth="1"/>
    <col min="6" max="8" width="9.140625" style="211"/>
    <col min="9" max="9" width="18.5703125" style="211" bestFit="1" customWidth="1"/>
    <col min="10" max="16384" width="9.140625" style="211"/>
  </cols>
  <sheetData>
    <row r="1" spans="1:19" x14ac:dyDescent="0.2">
      <c r="A1" s="282" t="s">
        <v>17947</v>
      </c>
      <c r="G1" s="283"/>
      <c r="H1" s="284"/>
    </row>
    <row r="3" spans="1:19" x14ac:dyDescent="0.2">
      <c r="J3" s="322" t="s">
        <v>17948</v>
      </c>
      <c r="K3" s="322"/>
      <c r="L3" s="322"/>
      <c r="M3" s="322"/>
      <c r="N3" s="322"/>
      <c r="O3" s="322" t="s">
        <v>17949</v>
      </c>
      <c r="P3" s="322"/>
      <c r="Q3" s="322"/>
      <c r="R3" s="322"/>
      <c r="S3" s="322"/>
    </row>
    <row r="4" spans="1:19" x14ac:dyDescent="0.2">
      <c r="A4" s="285" t="s">
        <v>15901</v>
      </c>
      <c r="B4" s="285" t="s">
        <v>17266</v>
      </c>
      <c r="C4" s="285" t="s">
        <v>17267</v>
      </c>
      <c r="D4" s="285" t="s">
        <v>10029</v>
      </c>
      <c r="E4" s="285" t="s">
        <v>17268</v>
      </c>
      <c r="F4" s="285" t="s">
        <v>17273</v>
      </c>
      <c r="G4" s="285" t="s">
        <v>17274</v>
      </c>
      <c r="H4" s="285" t="s">
        <v>16666</v>
      </c>
      <c r="I4" s="285" t="s">
        <v>15902</v>
      </c>
      <c r="J4" s="285" t="s">
        <v>16656</v>
      </c>
      <c r="K4" s="285" t="s">
        <v>16374</v>
      </c>
      <c r="L4" s="285" t="s">
        <v>16375</v>
      </c>
      <c r="M4" s="285" t="s">
        <v>16657</v>
      </c>
      <c r="N4" s="285" t="s">
        <v>16658</v>
      </c>
      <c r="O4" s="285" t="s">
        <v>16656</v>
      </c>
      <c r="P4" s="285" t="s">
        <v>16374</v>
      </c>
      <c r="Q4" s="285" t="s">
        <v>16375</v>
      </c>
      <c r="R4" s="285" t="s">
        <v>16657</v>
      </c>
      <c r="S4" s="285" t="s">
        <v>16658</v>
      </c>
    </row>
    <row r="5" spans="1:19" x14ac:dyDescent="0.2">
      <c r="A5" s="283" t="s">
        <v>17950</v>
      </c>
      <c r="B5" s="211">
        <v>30</v>
      </c>
      <c r="C5" s="211">
        <v>30085</v>
      </c>
      <c r="D5" s="211" t="s">
        <v>17039</v>
      </c>
      <c r="E5" s="211" t="s">
        <v>17951</v>
      </c>
      <c r="F5" s="211">
        <v>48.416781</v>
      </c>
      <c r="G5" s="211">
        <v>-105.536503</v>
      </c>
      <c r="H5" s="211">
        <v>20200201</v>
      </c>
      <c r="I5" s="283" t="s">
        <v>14788</v>
      </c>
      <c r="J5" s="211">
        <v>248</v>
      </c>
      <c r="K5" s="211">
        <v>20.399999999999999</v>
      </c>
      <c r="L5" s="211">
        <v>104</v>
      </c>
      <c r="M5" s="211">
        <v>3.99</v>
      </c>
      <c r="N5" s="211">
        <v>9.7799999999999994</v>
      </c>
      <c r="O5" s="211">
        <v>64.400000000000006</v>
      </c>
      <c r="P5" s="211">
        <v>18.309999999999999</v>
      </c>
      <c r="Q5" s="211">
        <v>104</v>
      </c>
      <c r="R5" s="211">
        <v>26.01</v>
      </c>
      <c r="S5" s="211">
        <v>9.7799999999999994</v>
      </c>
    </row>
    <row r="6" spans="1:19" s="286" customFormat="1" x14ac:dyDescent="0.2">
      <c r="A6" s="286" t="str">
        <f>A5</f>
        <v>EPA Titile V</v>
      </c>
      <c r="B6" s="286">
        <f>B5</f>
        <v>30</v>
      </c>
      <c r="C6" s="286" t="str">
        <f>C5&amp;"01"</f>
        <v>3008501</v>
      </c>
      <c r="D6" s="286" t="s">
        <v>17952</v>
      </c>
      <c r="E6" s="286" t="str">
        <f t="shared" ref="E6:S6" si="0">E5</f>
        <v>Compressor Station #2</v>
      </c>
      <c r="F6" s="286">
        <f t="shared" si="0"/>
        <v>48.416781</v>
      </c>
      <c r="G6" s="286">
        <f t="shared" si="0"/>
        <v>-105.536503</v>
      </c>
      <c r="H6" s="286">
        <f t="shared" si="0"/>
        <v>20200201</v>
      </c>
      <c r="I6" s="286" t="str">
        <f t="shared" si="0"/>
        <v>Compressor Engines</v>
      </c>
      <c r="J6" s="286">
        <f t="shared" si="0"/>
        <v>248</v>
      </c>
      <c r="K6" s="286">
        <f t="shared" si="0"/>
        <v>20.399999999999999</v>
      </c>
      <c r="L6" s="286">
        <f t="shared" si="0"/>
        <v>104</v>
      </c>
      <c r="M6" s="286">
        <f t="shared" si="0"/>
        <v>3.99</v>
      </c>
      <c r="N6" s="286">
        <f t="shared" si="0"/>
        <v>9.7799999999999994</v>
      </c>
      <c r="O6" s="286">
        <f t="shared" si="0"/>
        <v>64.400000000000006</v>
      </c>
      <c r="P6" s="286">
        <f t="shared" si="0"/>
        <v>18.309999999999999</v>
      </c>
      <c r="Q6" s="286">
        <f t="shared" si="0"/>
        <v>104</v>
      </c>
      <c r="R6" s="286">
        <f t="shared" si="0"/>
        <v>26.01</v>
      </c>
      <c r="S6" s="286">
        <f t="shared" si="0"/>
        <v>9.7799999999999994</v>
      </c>
    </row>
  </sheetData>
  <mergeCells count="2">
    <mergeCell ref="J3:N3"/>
    <mergeCell ref="O3:S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F6208"/>
  <sheetViews>
    <sheetView zoomScale="85" zoomScaleNormal="85" workbookViewId="0"/>
  </sheetViews>
  <sheetFormatPr defaultRowHeight="12.75" x14ac:dyDescent="0.2"/>
  <cols>
    <col min="1" max="2" width="10.42578125" customWidth="1"/>
    <col min="3" max="3" width="15.7109375" bestFit="1" customWidth="1"/>
    <col min="4" max="4" width="21.85546875" style="155" bestFit="1" customWidth="1"/>
    <col min="5" max="5" width="60.28515625" bestFit="1" customWidth="1"/>
    <col min="6" max="7" width="12.140625" customWidth="1"/>
    <col min="8" max="8" width="21.85546875" bestFit="1" customWidth="1"/>
    <col min="9" max="9" width="10.7109375" bestFit="1" customWidth="1"/>
    <col min="10" max="12" width="12.140625" customWidth="1"/>
    <col min="13" max="13" width="46.5703125" bestFit="1" customWidth="1"/>
    <col min="21" max="21" width="18.7109375" customWidth="1"/>
  </cols>
  <sheetData>
    <row r="1" spans="1:32" s="7" customFormat="1" x14ac:dyDescent="0.2">
      <c r="A1" s="74" t="s">
        <v>17084</v>
      </c>
      <c r="B1" s="74"/>
      <c r="C1" s="74"/>
      <c r="F1" s="46"/>
      <c r="G1" s="8"/>
    </row>
    <row r="2" spans="1:32" x14ac:dyDescent="0.2">
      <c r="A2" s="170"/>
      <c r="B2" s="170"/>
      <c r="C2" s="170"/>
      <c r="D2" s="170"/>
      <c r="E2" s="7"/>
      <c r="F2" s="7"/>
      <c r="G2" s="7"/>
      <c r="H2" s="7"/>
      <c r="I2" s="7"/>
      <c r="J2" s="7"/>
      <c r="K2" s="7"/>
      <c r="L2" s="7"/>
    </row>
    <row r="3" spans="1:32" ht="15.75" x14ac:dyDescent="0.25">
      <c r="A3" s="209"/>
      <c r="B3" s="33"/>
      <c r="D3" s="170"/>
      <c r="E3" s="194"/>
      <c r="F3" s="194"/>
      <c r="G3" s="194"/>
      <c r="H3" s="194"/>
      <c r="I3" s="194"/>
      <c r="J3" s="194"/>
      <c r="K3" s="194"/>
      <c r="L3" s="194"/>
      <c r="M3" s="156"/>
      <c r="N3" s="156"/>
      <c r="O3" s="156"/>
      <c r="P3" s="7"/>
      <c r="Q3" s="7"/>
    </row>
    <row r="4" spans="1:32" x14ac:dyDescent="0.2">
      <c r="D4" s="195"/>
      <c r="E4" s="7"/>
      <c r="F4" s="7"/>
      <c r="G4" s="7"/>
      <c r="H4" s="7"/>
      <c r="I4" s="7"/>
      <c r="J4" s="7"/>
      <c r="K4" s="7"/>
      <c r="L4" s="7"/>
      <c r="M4" s="32"/>
      <c r="N4" s="218"/>
      <c r="O4" s="218"/>
      <c r="P4" s="218"/>
      <c r="Q4" s="218"/>
      <c r="R4" s="218"/>
    </row>
    <row r="5" spans="1:32" s="46" customFormat="1" ht="51.75" customHeight="1" x14ac:dyDescent="0.2">
      <c r="A5" s="70" t="s">
        <v>15901</v>
      </c>
      <c r="B5" s="205" t="s">
        <v>17266</v>
      </c>
      <c r="C5" s="205" t="s">
        <v>17267</v>
      </c>
      <c r="D5" s="205" t="s">
        <v>17268</v>
      </c>
      <c r="E5" s="205" t="s">
        <v>17269</v>
      </c>
      <c r="F5" s="205" t="s">
        <v>17270</v>
      </c>
      <c r="G5" s="205" t="s">
        <v>17271</v>
      </c>
      <c r="H5" s="205" t="s">
        <v>17272</v>
      </c>
      <c r="I5" s="205" t="s">
        <v>17273</v>
      </c>
      <c r="J5" s="205" t="s">
        <v>17274</v>
      </c>
      <c r="K5" s="205" t="s">
        <v>16666</v>
      </c>
      <c r="L5" s="205" t="s">
        <v>17275</v>
      </c>
      <c r="M5" s="70" t="s">
        <v>15902</v>
      </c>
      <c r="N5" s="70" t="s">
        <v>16656</v>
      </c>
      <c r="O5" s="70" t="s">
        <v>16374</v>
      </c>
      <c r="P5" s="70" t="s">
        <v>16375</v>
      </c>
      <c r="Q5" s="70" t="s">
        <v>16657</v>
      </c>
      <c r="R5" s="70" t="s">
        <v>16658</v>
      </c>
      <c r="S5" s="70"/>
      <c r="T5" s="70"/>
      <c r="U5" s="70"/>
      <c r="V5" s="70"/>
      <c r="W5" s="70"/>
      <c r="X5" s="70"/>
      <c r="Y5" s="70"/>
      <c r="Z5" s="70"/>
      <c r="AA5" s="70"/>
      <c r="AB5" s="70"/>
      <c r="AC5" s="70"/>
      <c r="AD5" s="70"/>
      <c r="AE5" s="70"/>
      <c r="AF5" s="70"/>
    </row>
    <row r="6" spans="1:32" s="69" customFormat="1" x14ac:dyDescent="0.2">
      <c r="A6" s="142" t="s">
        <v>17085</v>
      </c>
      <c r="B6" s="107" t="s">
        <v>17276</v>
      </c>
      <c r="C6" s="107">
        <v>30083</v>
      </c>
      <c r="D6" s="107" t="s">
        <v>17277</v>
      </c>
      <c r="E6" s="107">
        <v>368</v>
      </c>
      <c r="F6" s="107" t="s">
        <v>16210</v>
      </c>
      <c r="G6" s="107" t="s">
        <v>17278</v>
      </c>
      <c r="H6" s="107" t="s">
        <v>17038</v>
      </c>
      <c r="I6" s="107">
        <v>45.993276999999999</v>
      </c>
      <c r="J6" s="107">
        <v>-96.648882999999998</v>
      </c>
      <c r="K6" s="107">
        <v>20200202</v>
      </c>
      <c r="L6" s="107" t="s">
        <v>17279</v>
      </c>
      <c r="M6" s="107" t="str">
        <f>VLOOKUP(K6,SCC_xref!$D$6:$G$192,2,FALSE)</f>
        <v>Compressor Engines</v>
      </c>
      <c r="N6" s="189">
        <v>0.1</v>
      </c>
      <c r="O6" s="189">
        <v>0</v>
      </c>
      <c r="P6" s="189">
        <v>0.2</v>
      </c>
      <c r="Q6" s="189">
        <v>0</v>
      </c>
      <c r="R6" s="189">
        <v>0</v>
      </c>
      <c r="S6" s="68"/>
      <c r="T6" s="6"/>
      <c r="U6" s="142"/>
      <c r="V6" s="142"/>
      <c r="W6" s="6"/>
      <c r="X6" s="6"/>
      <c r="Y6" s="6"/>
    </row>
    <row r="7" spans="1:32" s="141" customFormat="1" x14ac:dyDescent="0.2">
      <c r="A7" s="142" t="s">
        <v>17085</v>
      </c>
      <c r="B7" s="107" t="s">
        <v>17276</v>
      </c>
      <c r="C7" s="107">
        <v>30083</v>
      </c>
      <c r="D7" s="107" t="s">
        <v>17277</v>
      </c>
      <c r="E7" s="107">
        <v>368</v>
      </c>
      <c r="F7" s="107" t="s">
        <v>16210</v>
      </c>
      <c r="G7" s="107" t="s">
        <v>17278</v>
      </c>
      <c r="H7" s="107" t="s">
        <v>17038</v>
      </c>
      <c r="I7" s="107">
        <v>45.993276999999999</v>
      </c>
      <c r="J7" s="107">
        <v>-96.648882999999998</v>
      </c>
      <c r="K7" s="107">
        <v>20200201</v>
      </c>
      <c r="L7" s="107" t="s">
        <v>17280</v>
      </c>
      <c r="M7" s="107" t="str">
        <f>VLOOKUP(K7,SCC_xref!$D$6:$G$192,2,FALSE)</f>
        <v>Compressor Engines</v>
      </c>
      <c r="N7" s="189">
        <v>88.4</v>
      </c>
      <c r="O7" s="189">
        <v>1.6</v>
      </c>
      <c r="P7" s="189">
        <v>12.2</v>
      </c>
      <c r="Q7" s="189">
        <v>2.6</v>
      </c>
      <c r="R7" s="189">
        <v>5.0999999999999996</v>
      </c>
      <c r="S7" s="68"/>
      <c r="T7" s="6"/>
      <c r="U7" s="142"/>
      <c r="V7" s="142"/>
      <c r="W7" s="6"/>
      <c r="X7" s="6"/>
      <c r="Y7" s="6"/>
    </row>
    <row r="8" spans="1:32" s="141" customFormat="1" x14ac:dyDescent="0.2">
      <c r="A8" s="142" t="s">
        <v>17085</v>
      </c>
      <c r="B8" s="107" t="s">
        <v>17281</v>
      </c>
      <c r="C8" s="107">
        <v>38049</v>
      </c>
      <c r="D8" s="107" t="s">
        <v>17282</v>
      </c>
      <c r="E8" s="107">
        <v>369</v>
      </c>
      <c r="F8" s="107" t="s">
        <v>16210</v>
      </c>
      <c r="G8" s="107" t="s">
        <v>17278</v>
      </c>
      <c r="H8" s="107" t="s">
        <v>17030</v>
      </c>
      <c r="I8" s="107">
        <v>48.243409999999997</v>
      </c>
      <c r="J8" s="107">
        <v>-100.4264</v>
      </c>
      <c r="K8" s="107">
        <v>20200202</v>
      </c>
      <c r="L8" s="107" t="s">
        <v>17279</v>
      </c>
      <c r="M8" s="107" t="str">
        <f>VLOOKUP(K8,SCC_xref!$D$6:$G$192,2,FALSE)</f>
        <v>Compressor Engines</v>
      </c>
      <c r="N8" s="189">
        <v>0.2</v>
      </c>
      <c r="O8" s="189">
        <v>0</v>
      </c>
      <c r="P8" s="189">
        <v>0.3</v>
      </c>
      <c r="Q8" s="189">
        <v>0</v>
      </c>
      <c r="R8" s="189">
        <v>0</v>
      </c>
      <c r="S8" s="68"/>
      <c r="T8" s="6"/>
      <c r="U8" s="142"/>
      <c r="V8" s="142"/>
      <c r="W8" s="6"/>
      <c r="X8" s="6"/>
      <c r="Y8" s="6"/>
    </row>
    <row r="9" spans="1:32" s="141" customFormat="1" x14ac:dyDescent="0.2">
      <c r="A9" s="142" t="s">
        <v>17085</v>
      </c>
      <c r="B9" s="107" t="s">
        <v>17281</v>
      </c>
      <c r="C9" s="107">
        <v>38049</v>
      </c>
      <c r="D9" s="107" t="s">
        <v>17282</v>
      </c>
      <c r="E9" s="107">
        <v>369</v>
      </c>
      <c r="F9" s="107" t="s">
        <v>16210</v>
      </c>
      <c r="G9" s="107" t="s">
        <v>17278</v>
      </c>
      <c r="H9" s="107" t="s">
        <v>17030</v>
      </c>
      <c r="I9" s="107">
        <v>48.243409999999997</v>
      </c>
      <c r="J9" s="107">
        <v>-100.4264</v>
      </c>
      <c r="K9" s="107">
        <v>20200201</v>
      </c>
      <c r="L9" s="107" t="s">
        <v>17280</v>
      </c>
      <c r="M9" s="107" t="str">
        <f>VLOOKUP(K9,SCC_xref!$D$6:$G$192,2,FALSE)</f>
        <v>Compressor Engines</v>
      </c>
      <c r="N9" s="189">
        <v>102.8</v>
      </c>
      <c r="O9" s="189">
        <v>2.1</v>
      </c>
      <c r="P9" s="189">
        <v>3.6</v>
      </c>
      <c r="Q9" s="189">
        <v>3</v>
      </c>
      <c r="R9" s="189">
        <v>5.8</v>
      </c>
      <c r="S9" s="68"/>
      <c r="T9" s="6"/>
      <c r="U9" s="6"/>
      <c r="V9" s="6"/>
      <c r="W9" s="6"/>
      <c r="X9" s="6"/>
      <c r="Y9" s="6"/>
    </row>
    <row r="10" spans="1:32" s="141" customFormat="1" x14ac:dyDescent="0.2">
      <c r="A10" s="142" t="s">
        <v>17085</v>
      </c>
      <c r="B10" s="107" t="s">
        <v>17281</v>
      </c>
      <c r="C10" s="107">
        <v>38003</v>
      </c>
      <c r="D10" s="107" t="s">
        <v>17283</v>
      </c>
      <c r="E10" s="107">
        <v>370</v>
      </c>
      <c r="F10" s="107" t="s">
        <v>16210</v>
      </c>
      <c r="G10" s="107" t="s">
        <v>17278</v>
      </c>
      <c r="H10" s="107" t="s">
        <v>17088</v>
      </c>
      <c r="I10" s="107">
        <v>47.190953999999998</v>
      </c>
      <c r="J10" s="107">
        <v>-98.425323000000006</v>
      </c>
      <c r="K10" s="107">
        <v>20200202</v>
      </c>
      <c r="L10" s="107" t="s">
        <v>17279</v>
      </c>
      <c r="M10" s="107" t="str">
        <f>VLOOKUP(K10,SCC_xref!$D$6:$G$192,2,FALSE)</f>
        <v>Compressor Engines</v>
      </c>
      <c r="N10" s="189">
        <v>0.2</v>
      </c>
      <c r="O10" s="189">
        <v>0</v>
      </c>
      <c r="P10" s="189">
        <v>0.4</v>
      </c>
      <c r="Q10" s="189">
        <v>0</v>
      </c>
      <c r="R10" s="189">
        <v>0</v>
      </c>
      <c r="S10" s="68"/>
      <c r="T10" s="6"/>
      <c r="U10" s="6"/>
      <c r="V10" s="6"/>
      <c r="W10" s="6"/>
      <c r="X10" s="6"/>
      <c r="Y10" s="6"/>
    </row>
    <row r="11" spans="1:32" s="141" customFormat="1" x14ac:dyDescent="0.2">
      <c r="A11" s="142" t="s">
        <v>17085</v>
      </c>
      <c r="B11" s="107" t="s">
        <v>17281</v>
      </c>
      <c r="C11" s="107">
        <v>38003</v>
      </c>
      <c r="D11" s="107" t="s">
        <v>17283</v>
      </c>
      <c r="E11" s="107">
        <v>370</v>
      </c>
      <c r="F11" s="107" t="s">
        <v>16210</v>
      </c>
      <c r="G11" s="107" t="s">
        <v>17278</v>
      </c>
      <c r="H11" s="107" t="s">
        <v>17088</v>
      </c>
      <c r="I11" s="107">
        <v>47.190953999999998</v>
      </c>
      <c r="J11" s="107">
        <v>-98.425323000000006</v>
      </c>
      <c r="K11" s="107">
        <v>20200201</v>
      </c>
      <c r="L11" s="107" t="s">
        <v>17280</v>
      </c>
      <c r="M11" s="107" t="str">
        <f>VLOOKUP(K11,SCC_xref!$D$6:$G$192,2,FALSE)</f>
        <v>Compressor Engines</v>
      </c>
      <c r="N11" s="189">
        <v>92.2</v>
      </c>
      <c r="O11" s="189">
        <v>1.8</v>
      </c>
      <c r="P11" s="189">
        <v>6.7</v>
      </c>
      <c r="Q11" s="189">
        <v>2.9</v>
      </c>
      <c r="R11" s="189">
        <v>5.7</v>
      </c>
      <c r="S11" s="68"/>
      <c r="T11" s="6"/>
      <c r="U11" s="6"/>
      <c r="V11" s="6"/>
      <c r="W11" s="6"/>
      <c r="X11" s="6"/>
      <c r="Y11" s="6"/>
    </row>
    <row r="12" spans="1:32" s="141" customFormat="1" x14ac:dyDescent="0.2">
      <c r="A12" s="142" t="s">
        <v>17085</v>
      </c>
      <c r="B12" s="107" t="s">
        <v>17281</v>
      </c>
      <c r="C12" s="107">
        <v>38053</v>
      </c>
      <c r="D12" s="107" t="s">
        <v>17284</v>
      </c>
      <c r="E12" s="107">
        <v>379</v>
      </c>
      <c r="F12" s="107" t="s">
        <v>15882</v>
      </c>
      <c r="G12" s="107" t="s">
        <v>17278</v>
      </c>
      <c r="H12" s="107" t="s">
        <v>17032</v>
      </c>
      <c r="I12" s="107">
        <v>47.930770000000003</v>
      </c>
      <c r="J12" s="107">
        <v>-103.6735</v>
      </c>
      <c r="K12" s="107">
        <v>40400302</v>
      </c>
      <c r="L12" s="107" t="s">
        <v>15133</v>
      </c>
      <c r="M12" s="107" t="str">
        <f>VLOOKUP(K12,SCC_xref!$D$6:$G$192,2,FALSE)</f>
        <v>Permitted Tank Losses</v>
      </c>
      <c r="N12" s="189">
        <v>0</v>
      </c>
      <c r="O12" s="189">
        <v>3</v>
      </c>
      <c r="P12" s="189">
        <v>0</v>
      </c>
      <c r="Q12" s="189">
        <v>0</v>
      </c>
      <c r="R12" s="189">
        <v>0</v>
      </c>
      <c r="S12" s="68"/>
      <c r="T12" s="6"/>
      <c r="U12" s="6"/>
      <c r="V12" s="6"/>
      <c r="W12" s="6"/>
      <c r="X12" s="6"/>
      <c r="Y12" s="6"/>
    </row>
    <row r="13" spans="1:32" s="141" customFormat="1" x14ac:dyDescent="0.2">
      <c r="A13" s="142" t="s">
        <v>17085</v>
      </c>
      <c r="B13" s="107" t="s">
        <v>17281</v>
      </c>
      <c r="C13" s="107">
        <v>38053</v>
      </c>
      <c r="D13" s="107" t="s">
        <v>17284</v>
      </c>
      <c r="E13" s="107">
        <v>379</v>
      </c>
      <c r="F13" s="107" t="s">
        <v>15882</v>
      </c>
      <c r="G13" s="107" t="s">
        <v>17278</v>
      </c>
      <c r="H13" s="107" t="s">
        <v>17032</v>
      </c>
      <c r="I13" s="107">
        <v>47.930770000000003</v>
      </c>
      <c r="J13" s="107">
        <v>-103.6735</v>
      </c>
      <c r="K13" s="107">
        <v>20200202</v>
      </c>
      <c r="L13" s="107" t="s">
        <v>17285</v>
      </c>
      <c r="M13" s="107" t="str">
        <f>VLOOKUP(K13,SCC_xref!$D$6:$G$192,2,FALSE)</f>
        <v>Compressor Engines</v>
      </c>
      <c r="N13" s="189">
        <v>121.3</v>
      </c>
      <c r="O13" s="189">
        <v>15.7</v>
      </c>
      <c r="P13" s="189">
        <v>96.3</v>
      </c>
      <c r="Q13" s="189">
        <v>0</v>
      </c>
      <c r="R13" s="189">
        <v>0.9</v>
      </c>
      <c r="S13" s="68"/>
      <c r="T13" s="6"/>
      <c r="U13" s="6"/>
      <c r="V13" s="6"/>
      <c r="W13" s="6"/>
      <c r="X13" s="6"/>
      <c r="Y13" s="6"/>
    </row>
    <row r="14" spans="1:32" s="141" customFormat="1" x14ac:dyDescent="0.2">
      <c r="A14" s="142" t="s">
        <v>17085</v>
      </c>
      <c r="B14" s="107" t="s">
        <v>17281</v>
      </c>
      <c r="C14" s="107">
        <v>38053</v>
      </c>
      <c r="D14" s="107" t="s">
        <v>17286</v>
      </c>
      <c r="E14" s="107">
        <v>210</v>
      </c>
      <c r="F14" s="107" t="s">
        <v>15882</v>
      </c>
      <c r="G14" s="107" t="s">
        <v>17278</v>
      </c>
      <c r="H14" s="107" t="s">
        <v>17032</v>
      </c>
      <c r="I14" s="107">
        <v>47.638288000000003</v>
      </c>
      <c r="J14" s="107">
        <v>-103.53530000000001</v>
      </c>
      <c r="K14" s="107">
        <v>20200202</v>
      </c>
      <c r="L14" s="107" t="s">
        <v>17287</v>
      </c>
      <c r="M14" s="107" t="str">
        <f>VLOOKUP(K14,SCC_xref!$D$6:$G$192,2,FALSE)</f>
        <v>Compressor Engines</v>
      </c>
      <c r="N14" s="189">
        <v>91.9</v>
      </c>
      <c r="O14" s="189">
        <v>1.1000000000000001</v>
      </c>
      <c r="P14" s="189">
        <v>7.7</v>
      </c>
      <c r="Q14" s="189">
        <v>0</v>
      </c>
      <c r="R14" s="189">
        <v>0.4</v>
      </c>
      <c r="S14" s="68"/>
      <c r="T14" s="6"/>
      <c r="U14" s="6"/>
      <c r="V14" s="6"/>
      <c r="W14" s="6"/>
      <c r="X14" s="6"/>
      <c r="Y14" s="6"/>
    </row>
    <row r="15" spans="1:32" s="141" customFormat="1" x14ac:dyDescent="0.2">
      <c r="A15" s="142" t="s">
        <v>17085</v>
      </c>
      <c r="B15" s="107" t="s">
        <v>17281</v>
      </c>
      <c r="C15" s="107">
        <v>38053</v>
      </c>
      <c r="D15" s="107" t="s">
        <v>17286</v>
      </c>
      <c r="E15" s="107">
        <v>210</v>
      </c>
      <c r="F15" s="107" t="s">
        <v>15882</v>
      </c>
      <c r="G15" s="107" t="s">
        <v>17278</v>
      </c>
      <c r="H15" s="107" t="s">
        <v>17032</v>
      </c>
      <c r="I15" s="107">
        <v>47.638288000000003</v>
      </c>
      <c r="J15" s="107">
        <v>-103.53530000000001</v>
      </c>
      <c r="K15" s="107">
        <v>40400302</v>
      </c>
      <c r="L15" s="107" t="s">
        <v>16060</v>
      </c>
      <c r="M15" s="107" t="str">
        <f>VLOOKUP(K15,SCC_xref!$D$6:$G$192,2,FALSE)</f>
        <v>Permitted Tank Losses</v>
      </c>
      <c r="N15" s="189">
        <v>0</v>
      </c>
      <c r="O15" s="189">
        <v>1.3</v>
      </c>
      <c r="P15" s="189">
        <v>0</v>
      </c>
      <c r="Q15" s="189">
        <v>0</v>
      </c>
      <c r="R15" s="189">
        <v>0</v>
      </c>
      <c r="S15" s="68"/>
      <c r="T15" s="6"/>
      <c r="U15" s="6"/>
      <c r="V15" s="6"/>
      <c r="W15" s="6"/>
      <c r="X15" s="6"/>
      <c r="Y15" s="6"/>
    </row>
    <row r="16" spans="1:32" s="141" customFormat="1" x14ac:dyDescent="0.2">
      <c r="A16" s="142" t="s">
        <v>17085</v>
      </c>
      <c r="B16" s="107" t="s">
        <v>17281</v>
      </c>
      <c r="C16" s="107">
        <v>38053</v>
      </c>
      <c r="D16" s="107" t="s">
        <v>17286</v>
      </c>
      <c r="E16" s="107">
        <v>210</v>
      </c>
      <c r="F16" s="107" t="s">
        <v>15882</v>
      </c>
      <c r="G16" s="107" t="s">
        <v>17278</v>
      </c>
      <c r="H16" s="107" t="s">
        <v>17032</v>
      </c>
      <c r="I16" s="107">
        <v>47.638288000000003</v>
      </c>
      <c r="J16" s="107">
        <v>-103.53530000000001</v>
      </c>
      <c r="K16" s="107">
        <v>40400302</v>
      </c>
      <c r="L16" s="107" t="s">
        <v>17288</v>
      </c>
      <c r="M16" s="107" t="str">
        <f>VLOOKUP(K16,SCC_xref!$D$6:$G$192,2,FALSE)</f>
        <v>Permitted Tank Losses</v>
      </c>
      <c r="N16" s="189">
        <v>0</v>
      </c>
      <c r="O16" s="189">
        <v>0.4</v>
      </c>
      <c r="P16" s="189">
        <v>0</v>
      </c>
      <c r="Q16" s="189">
        <v>0</v>
      </c>
      <c r="R16" s="189">
        <v>0</v>
      </c>
      <c r="S16" s="68"/>
      <c r="T16" s="6"/>
      <c r="U16" s="6"/>
      <c r="V16" s="6"/>
      <c r="W16" s="6"/>
      <c r="X16" s="6"/>
      <c r="Y16" s="6"/>
    </row>
    <row r="17" spans="1:25" s="141" customFormat="1" x14ac:dyDescent="0.2">
      <c r="A17" s="142" t="s">
        <v>17085</v>
      </c>
      <c r="B17" s="107" t="s">
        <v>17281</v>
      </c>
      <c r="C17" s="107">
        <v>38053</v>
      </c>
      <c r="D17" s="107" t="s">
        <v>17289</v>
      </c>
      <c r="E17" s="107">
        <v>234</v>
      </c>
      <c r="F17" s="107" t="s">
        <v>15882</v>
      </c>
      <c r="G17" s="107" t="s">
        <v>17278</v>
      </c>
      <c r="H17" s="107" t="s">
        <v>17032</v>
      </c>
      <c r="I17" s="107">
        <v>47.548113000000001</v>
      </c>
      <c r="J17" s="107">
        <v>-103.5333</v>
      </c>
      <c r="K17" s="107">
        <v>20200202</v>
      </c>
      <c r="L17" s="107" t="s">
        <v>17287</v>
      </c>
      <c r="M17" s="107" t="str">
        <f>VLOOKUP(K17,SCC_xref!$D$6:$G$192,2,FALSE)</f>
        <v>Compressor Engines</v>
      </c>
      <c r="N17" s="189">
        <v>0</v>
      </c>
      <c r="O17" s="189">
        <v>0</v>
      </c>
      <c r="P17" s="189">
        <v>0</v>
      </c>
      <c r="Q17" s="189">
        <v>0</v>
      </c>
      <c r="R17" s="189">
        <v>0</v>
      </c>
      <c r="S17" s="68"/>
      <c r="T17" s="6"/>
      <c r="U17" s="6"/>
      <c r="V17" s="6"/>
      <c r="W17" s="6"/>
      <c r="X17" s="6"/>
      <c r="Y17" s="6"/>
    </row>
    <row r="18" spans="1:25" s="141" customFormat="1" x14ac:dyDescent="0.2">
      <c r="A18" s="142" t="s">
        <v>17085</v>
      </c>
      <c r="B18" s="107" t="s">
        <v>17281</v>
      </c>
      <c r="C18" s="107">
        <v>38105</v>
      </c>
      <c r="D18" s="107" t="s">
        <v>17290</v>
      </c>
      <c r="E18" s="107">
        <v>253</v>
      </c>
      <c r="F18" s="107" t="s">
        <v>15882</v>
      </c>
      <c r="G18" s="107" t="s">
        <v>17278</v>
      </c>
      <c r="H18" s="107" t="s">
        <v>17046</v>
      </c>
      <c r="I18" s="107">
        <v>48.344912999999998</v>
      </c>
      <c r="J18" s="107">
        <v>-103.7869</v>
      </c>
      <c r="K18" s="107">
        <v>31000301</v>
      </c>
      <c r="L18" s="107" t="s">
        <v>17291</v>
      </c>
      <c r="M18" s="107" t="str">
        <f>VLOOKUP(K18,SCC_xref!$D$6:$G$192,2,FALSE)</f>
        <v>Dehydrator</v>
      </c>
      <c r="N18" s="189">
        <v>0.3</v>
      </c>
      <c r="O18" s="189">
        <v>0</v>
      </c>
      <c r="P18" s="189">
        <v>0.2</v>
      </c>
      <c r="Q18" s="189">
        <v>0</v>
      </c>
      <c r="R18" s="189">
        <v>0</v>
      </c>
      <c r="S18" s="68"/>
      <c r="T18" s="6"/>
      <c r="U18" s="6"/>
      <c r="V18" s="6"/>
      <c r="W18" s="6"/>
      <c r="X18" s="6"/>
      <c r="Y18" s="6"/>
    </row>
    <row r="19" spans="1:25" s="141" customFormat="1" x14ac:dyDescent="0.2">
      <c r="A19" s="142" t="s">
        <v>17085</v>
      </c>
      <c r="B19" s="107" t="s">
        <v>17281</v>
      </c>
      <c r="C19" s="107">
        <v>38105</v>
      </c>
      <c r="D19" s="107" t="s">
        <v>17290</v>
      </c>
      <c r="E19" s="107">
        <v>253</v>
      </c>
      <c r="F19" s="107" t="s">
        <v>15882</v>
      </c>
      <c r="G19" s="107" t="s">
        <v>17278</v>
      </c>
      <c r="H19" s="107" t="s">
        <v>17046</v>
      </c>
      <c r="I19" s="107">
        <v>48.344912999999998</v>
      </c>
      <c r="J19" s="107">
        <v>-103.7869</v>
      </c>
      <c r="K19" s="107">
        <v>20200202</v>
      </c>
      <c r="L19" s="107" t="s">
        <v>17285</v>
      </c>
      <c r="M19" s="107" t="str">
        <f>VLOOKUP(K19,SCC_xref!$D$6:$G$192,2,FALSE)</f>
        <v>Compressor Engines</v>
      </c>
      <c r="N19" s="189">
        <v>92.2</v>
      </c>
      <c r="O19" s="189">
        <v>2.2000000000000002</v>
      </c>
      <c r="P19" s="189">
        <v>70</v>
      </c>
      <c r="Q19" s="189">
        <v>0</v>
      </c>
      <c r="R19" s="189">
        <v>0.4</v>
      </c>
      <c r="S19" s="68"/>
      <c r="T19" s="6"/>
      <c r="U19" s="6"/>
      <c r="V19" s="6"/>
      <c r="W19" s="6"/>
      <c r="X19" s="6"/>
      <c r="Y19" s="6"/>
    </row>
    <row r="20" spans="1:25" s="141" customFormat="1" x14ac:dyDescent="0.2">
      <c r="A20" s="142" t="s">
        <v>17085</v>
      </c>
      <c r="B20" s="107" t="s">
        <v>17281</v>
      </c>
      <c r="C20" s="107">
        <v>38053</v>
      </c>
      <c r="D20" s="107" t="s">
        <v>17292</v>
      </c>
      <c r="E20" s="107">
        <v>246</v>
      </c>
      <c r="F20" s="107" t="s">
        <v>15882</v>
      </c>
      <c r="G20" s="107" t="s">
        <v>17278</v>
      </c>
      <c r="H20" s="107" t="s">
        <v>17032</v>
      </c>
      <c r="I20" s="107">
        <v>47.896662999999997</v>
      </c>
      <c r="J20" s="107">
        <v>-102.9915</v>
      </c>
      <c r="K20" s="107">
        <v>20200202</v>
      </c>
      <c r="L20" s="107" t="s">
        <v>17287</v>
      </c>
      <c r="M20" s="107" t="str">
        <f>VLOOKUP(K20,SCC_xref!$D$6:$G$192,2,FALSE)</f>
        <v>Compressor Engines</v>
      </c>
      <c r="N20" s="189">
        <v>87.3</v>
      </c>
      <c r="O20" s="189">
        <v>1</v>
      </c>
      <c r="P20" s="189">
        <v>7.3</v>
      </c>
      <c r="Q20" s="189">
        <v>0</v>
      </c>
      <c r="R20" s="189">
        <v>0.4</v>
      </c>
      <c r="S20" s="68"/>
      <c r="T20" s="6"/>
      <c r="U20" s="6"/>
      <c r="V20" s="6"/>
      <c r="W20" s="6"/>
      <c r="X20" s="6"/>
      <c r="Y20" s="6"/>
    </row>
    <row r="21" spans="1:25" s="141" customFormat="1" x14ac:dyDescent="0.2">
      <c r="A21" s="142" t="s">
        <v>17085</v>
      </c>
      <c r="B21" s="107" t="s">
        <v>17281</v>
      </c>
      <c r="C21" s="107">
        <v>38053</v>
      </c>
      <c r="D21" s="107" t="s">
        <v>17293</v>
      </c>
      <c r="E21" s="107">
        <v>383</v>
      </c>
      <c r="F21" s="107" t="s">
        <v>15882</v>
      </c>
      <c r="G21" s="107" t="s">
        <v>17278</v>
      </c>
      <c r="H21" s="107" t="s">
        <v>17032</v>
      </c>
      <c r="I21" s="107">
        <v>47.928738000000003</v>
      </c>
      <c r="J21" s="107">
        <v>-103.87439999999999</v>
      </c>
      <c r="K21" s="107">
        <v>20200202</v>
      </c>
      <c r="L21" s="107" t="s">
        <v>17294</v>
      </c>
      <c r="M21" s="107" t="str">
        <f>VLOOKUP(K21,SCC_xref!$D$6:$G$192,2,FALSE)</f>
        <v>Compressor Engines</v>
      </c>
      <c r="N21" s="189">
        <v>38.299999999999997</v>
      </c>
      <c r="O21" s="189">
        <v>13.7</v>
      </c>
      <c r="P21" s="189">
        <v>54.8</v>
      </c>
      <c r="Q21" s="189">
        <v>0</v>
      </c>
      <c r="R21" s="189">
        <v>0.6</v>
      </c>
      <c r="S21" s="68"/>
      <c r="T21" s="6"/>
      <c r="U21" s="6"/>
      <c r="V21" s="6"/>
      <c r="W21" s="6"/>
      <c r="X21" s="6"/>
      <c r="Y21" s="6"/>
    </row>
    <row r="22" spans="1:25" s="141" customFormat="1" x14ac:dyDescent="0.2">
      <c r="A22" s="142" t="s">
        <v>17085</v>
      </c>
      <c r="B22" s="107" t="s">
        <v>17281</v>
      </c>
      <c r="C22" s="107">
        <v>38053</v>
      </c>
      <c r="D22" s="107" t="s">
        <v>17293</v>
      </c>
      <c r="E22" s="107">
        <v>383</v>
      </c>
      <c r="F22" s="107" t="s">
        <v>15882</v>
      </c>
      <c r="G22" s="107" t="s">
        <v>17278</v>
      </c>
      <c r="H22" s="107" t="s">
        <v>17032</v>
      </c>
      <c r="I22" s="107">
        <v>47.928738000000003</v>
      </c>
      <c r="J22" s="107">
        <v>-103.87439999999999</v>
      </c>
      <c r="K22" s="107">
        <v>20200202</v>
      </c>
      <c r="L22" s="107" t="s">
        <v>17295</v>
      </c>
      <c r="M22" s="107" t="str">
        <f>VLOOKUP(K22,SCC_xref!$D$6:$G$192,2,FALSE)</f>
        <v>Compressor Engines</v>
      </c>
      <c r="N22" s="189">
        <v>144.4</v>
      </c>
      <c r="O22" s="189">
        <v>3.7</v>
      </c>
      <c r="P22" s="189">
        <v>162.4</v>
      </c>
      <c r="Q22" s="189">
        <v>0</v>
      </c>
      <c r="R22" s="189">
        <v>0.7</v>
      </c>
      <c r="S22" s="68"/>
      <c r="T22" s="6"/>
      <c r="U22" s="6"/>
      <c r="V22" s="6"/>
      <c r="W22" s="6"/>
      <c r="X22" s="6"/>
      <c r="Y22" s="6"/>
    </row>
    <row r="23" spans="1:25" s="141" customFormat="1" x14ac:dyDescent="0.2">
      <c r="A23" s="142" t="s">
        <v>17085</v>
      </c>
      <c r="B23" s="107" t="s">
        <v>17281</v>
      </c>
      <c r="C23" s="107">
        <v>38053</v>
      </c>
      <c r="D23" s="107" t="s">
        <v>17296</v>
      </c>
      <c r="E23" s="107">
        <v>380</v>
      </c>
      <c r="F23" s="107" t="s">
        <v>15882</v>
      </c>
      <c r="G23" s="107" t="s">
        <v>17297</v>
      </c>
      <c r="H23" s="107" t="s">
        <v>17032</v>
      </c>
      <c r="I23" s="107">
        <v>47.591712999999999</v>
      </c>
      <c r="J23" s="107">
        <v>-103.99979999999999</v>
      </c>
      <c r="K23" s="107">
        <v>31000205</v>
      </c>
      <c r="L23" s="107" t="s">
        <v>17298</v>
      </c>
      <c r="M23" s="107" t="str">
        <f>VLOOKUP(K23,SCC_xref!$D$6:$G$192,2,FALSE)</f>
        <v>Natural Gas Production, Flares</v>
      </c>
      <c r="N23" s="189">
        <v>3.5</v>
      </c>
      <c r="O23" s="189">
        <v>15.6</v>
      </c>
      <c r="P23" s="189">
        <v>19.100000000000001</v>
      </c>
      <c r="Q23" s="189">
        <v>270.60000000000002</v>
      </c>
      <c r="R23" s="189">
        <v>0.6</v>
      </c>
      <c r="S23" s="68"/>
      <c r="T23" s="6"/>
      <c r="U23" s="6"/>
      <c r="V23" s="6"/>
      <c r="W23" s="6"/>
      <c r="X23" s="6"/>
      <c r="Y23" s="6"/>
    </row>
    <row r="24" spans="1:25" s="141" customFormat="1" x14ac:dyDescent="0.2">
      <c r="A24" s="142" t="s">
        <v>17085</v>
      </c>
      <c r="B24" s="107" t="s">
        <v>17281</v>
      </c>
      <c r="C24" s="107">
        <v>38053</v>
      </c>
      <c r="D24" s="107" t="s">
        <v>17296</v>
      </c>
      <c r="E24" s="107">
        <v>380</v>
      </c>
      <c r="F24" s="107" t="s">
        <v>15882</v>
      </c>
      <c r="G24" s="107" t="s">
        <v>17297</v>
      </c>
      <c r="H24" s="107" t="s">
        <v>17032</v>
      </c>
      <c r="I24" s="107">
        <v>47.591712999999999</v>
      </c>
      <c r="J24" s="107">
        <v>-103.99979999999999</v>
      </c>
      <c r="K24" s="107">
        <v>31000404</v>
      </c>
      <c r="L24" s="107" t="s">
        <v>17299</v>
      </c>
      <c r="M24" s="107" t="str">
        <f>VLOOKUP(K24,SCC_xref!$D$6:$G$192,2,FALSE)</f>
        <v>Process Heaters</v>
      </c>
      <c r="N24" s="189">
        <v>6.3</v>
      </c>
      <c r="O24" s="189">
        <v>0.3</v>
      </c>
      <c r="P24" s="189">
        <v>5.3</v>
      </c>
      <c r="Q24" s="189">
        <v>0</v>
      </c>
      <c r="R24" s="189">
        <v>0.5</v>
      </c>
      <c r="S24" s="68"/>
      <c r="T24" s="6"/>
      <c r="U24" s="6"/>
      <c r="V24" s="6"/>
      <c r="W24" s="6"/>
      <c r="X24" s="6"/>
      <c r="Y24" s="6"/>
    </row>
    <row r="25" spans="1:25" s="141" customFormat="1" x14ac:dyDescent="0.2">
      <c r="A25" s="142" t="s">
        <v>17085</v>
      </c>
      <c r="B25" s="107" t="s">
        <v>17281</v>
      </c>
      <c r="C25" s="107">
        <v>38053</v>
      </c>
      <c r="D25" s="107" t="s">
        <v>17296</v>
      </c>
      <c r="E25" s="107">
        <v>380</v>
      </c>
      <c r="F25" s="107" t="s">
        <v>15882</v>
      </c>
      <c r="G25" s="107" t="s">
        <v>17297</v>
      </c>
      <c r="H25" s="107" t="s">
        <v>17032</v>
      </c>
      <c r="I25" s="107">
        <v>47.591712999999999</v>
      </c>
      <c r="J25" s="107">
        <v>-103.99979999999999</v>
      </c>
      <c r="K25" s="107">
        <v>31000404</v>
      </c>
      <c r="L25" s="107" t="s">
        <v>17300</v>
      </c>
      <c r="M25" s="107" t="str">
        <f>VLOOKUP(K25,SCC_xref!$D$6:$G$192,2,FALSE)</f>
        <v>Process Heaters</v>
      </c>
      <c r="N25" s="189">
        <v>6.3</v>
      </c>
      <c r="O25" s="189">
        <v>0.3</v>
      </c>
      <c r="P25" s="189">
        <v>5.3</v>
      </c>
      <c r="Q25" s="189">
        <v>0</v>
      </c>
      <c r="R25" s="189">
        <v>0.5</v>
      </c>
      <c r="S25" s="68"/>
      <c r="T25" s="6"/>
      <c r="U25" s="6"/>
      <c r="V25" s="6"/>
      <c r="W25" s="6"/>
      <c r="X25" s="6"/>
      <c r="Y25" s="6"/>
    </row>
    <row r="26" spans="1:25" s="141" customFormat="1" x14ac:dyDescent="0.2">
      <c r="A26" s="142" t="s">
        <v>17085</v>
      </c>
      <c r="B26" s="107" t="s">
        <v>17281</v>
      </c>
      <c r="C26" s="107">
        <v>38053</v>
      </c>
      <c r="D26" s="107" t="s">
        <v>17296</v>
      </c>
      <c r="E26" s="107">
        <v>380</v>
      </c>
      <c r="F26" s="107" t="s">
        <v>15882</v>
      </c>
      <c r="G26" s="107" t="s">
        <v>17297</v>
      </c>
      <c r="H26" s="107" t="s">
        <v>17032</v>
      </c>
      <c r="I26" s="107">
        <v>47.591712999999999</v>
      </c>
      <c r="J26" s="107">
        <v>-103.99979999999999</v>
      </c>
      <c r="K26" s="107">
        <v>20200202</v>
      </c>
      <c r="L26" s="107" t="s">
        <v>17301</v>
      </c>
      <c r="M26" s="107" t="str">
        <f>VLOOKUP(K26,SCC_xref!$D$6:$G$192,2,FALSE)</f>
        <v>Compressor Engines</v>
      </c>
      <c r="N26" s="189">
        <v>0.2</v>
      </c>
      <c r="O26" s="189">
        <v>0</v>
      </c>
      <c r="P26" s="189">
        <v>0.3</v>
      </c>
      <c r="Q26" s="189">
        <v>0</v>
      </c>
      <c r="R26" s="189">
        <v>0</v>
      </c>
      <c r="S26" s="68"/>
      <c r="T26" s="6"/>
      <c r="U26" s="6"/>
      <c r="V26" s="6"/>
      <c r="W26" s="6"/>
      <c r="X26" s="6"/>
      <c r="Y26" s="6"/>
    </row>
    <row r="27" spans="1:25" s="141" customFormat="1" x14ac:dyDescent="0.2">
      <c r="A27" s="142" t="s">
        <v>17085</v>
      </c>
      <c r="B27" s="107" t="s">
        <v>17281</v>
      </c>
      <c r="C27" s="107">
        <v>38053</v>
      </c>
      <c r="D27" s="107" t="s">
        <v>17296</v>
      </c>
      <c r="E27" s="107">
        <v>380</v>
      </c>
      <c r="F27" s="107" t="s">
        <v>15882</v>
      </c>
      <c r="G27" s="107" t="s">
        <v>17297</v>
      </c>
      <c r="H27" s="107" t="s">
        <v>17032</v>
      </c>
      <c r="I27" s="107">
        <v>47.591712999999999</v>
      </c>
      <c r="J27" s="107">
        <v>-103.99979999999999</v>
      </c>
      <c r="K27" s="107">
        <v>31000404</v>
      </c>
      <c r="L27" s="107" t="s">
        <v>17302</v>
      </c>
      <c r="M27" s="107" t="str">
        <f>VLOOKUP(K27,SCC_xref!$D$6:$G$192,2,FALSE)</f>
        <v>Process Heaters</v>
      </c>
      <c r="N27" s="189">
        <v>8.1999999999999993</v>
      </c>
      <c r="O27" s="189">
        <v>0.5</v>
      </c>
      <c r="P27" s="189">
        <v>6.9</v>
      </c>
      <c r="Q27" s="189">
        <v>0</v>
      </c>
      <c r="R27" s="189">
        <v>0.6</v>
      </c>
      <c r="S27" s="68"/>
      <c r="T27" s="6"/>
      <c r="U27" s="6"/>
      <c r="V27" s="6"/>
      <c r="W27" s="6"/>
      <c r="X27" s="6"/>
      <c r="Y27" s="6"/>
    </row>
    <row r="28" spans="1:25" s="141" customFormat="1" x14ac:dyDescent="0.2">
      <c r="A28" s="142" t="s">
        <v>17085</v>
      </c>
      <c r="B28" s="107" t="s">
        <v>17281</v>
      </c>
      <c r="C28" s="107">
        <v>38053</v>
      </c>
      <c r="D28" s="107" t="s">
        <v>17296</v>
      </c>
      <c r="E28" s="107">
        <v>380</v>
      </c>
      <c r="F28" s="107" t="s">
        <v>15882</v>
      </c>
      <c r="G28" s="107" t="s">
        <v>17297</v>
      </c>
      <c r="H28" s="107" t="s">
        <v>17032</v>
      </c>
      <c r="I28" s="107">
        <v>47.591712999999999</v>
      </c>
      <c r="J28" s="107">
        <v>-103.99979999999999</v>
      </c>
      <c r="K28" s="107">
        <v>31000404</v>
      </c>
      <c r="L28" s="107" t="s">
        <v>17303</v>
      </c>
      <c r="M28" s="107" t="str">
        <f>VLOOKUP(K28,SCC_xref!$D$6:$G$192,2,FALSE)</f>
        <v>Process Heaters</v>
      </c>
      <c r="N28" s="189">
        <v>14.9</v>
      </c>
      <c r="O28" s="189">
        <v>0.8</v>
      </c>
      <c r="P28" s="189">
        <v>12.5</v>
      </c>
      <c r="Q28" s="189">
        <v>0.1</v>
      </c>
      <c r="R28" s="189">
        <v>1.1000000000000001</v>
      </c>
      <c r="S28" s="68"/>
      <c r="T28" s="6"/>
      <c r="U28" s="6"/>
      <c r="V28" s="6"/>
      <c r="W28" s="6"/>
      <c r="X28" s="6"/>
      <c r="Y28" s="6"/>
    </row>
    <row r="29" spans="1:25" s="141" customFormat="1" x14ac:dyDescent="0.2">
      <c r="A29" s="142" t="s">
        <v>17085</v>
      </c>
      <c r="B29" s="107" t="s">
        <v>17281</v>
      </c>
      <c r="C29" s="107">
        <v>38053</v>
      </c>
      <c r="D29" s="107" t="s">
        <v>17296</v>
      </c>
      <c r="E29" s="107">
        <v>380</v>
      </c>
      <c r="F29" s="107" t="s">
        <v>15882</v>
      </c>
      <c r="G29" s="107" t="s">
        <v>17297</v>
      </c>
      <c r="H29" s="107" t="s">
        <v>17032</v>
      </c>
      <c r="I29" s="107">
        <v>47.591712999999999</v>
      </c>
      <c r="J29" s="107">
        <v>-103.99979999999999</v>
      </c>
      <c r="K29" s="107">
        <v>31000404</v>
      </c>
      <c r="L29" s="107" t="s">
        <v>17304</v>
      </c>
      <c r="M29" s="107" t="str">
        <f>VLOOKUP(K29,SCC_xref!$D$6:$G$192,2,FALSE)</f>
        <v>Process Heaters</v>
      </c>
      <c r="N29" s="189">
        <v>11.3</v>
      </c>
      <c r="O29" s="189">
        <v>0.6</v>
      </c>
      <c r="P29" s="189">
        <v>9.6</v>
      </c>
      <c r="Q29" s="189">
        <v>0.1</v>
      </c>
      <c r="R29" s="189">
        <v>0.9</v>
      </c>
      <c r="S29" s="68"/>
      <c r="T29" s="6"/>
      <c r="U29" s="6"/>
      <c r="V29" s="6"/>
      <c r="W29" s="6"/>
      <c r="X29" s="6"/>
      <c r="Y29" s="6"/>
    </row>
    <row r="30" spans="1:25" s="141" customFormat="1" x14ac:dyDescent="0.2">
      <c r="A30" s="142" t="s">
        <v>17085</v>
      </c>
      <c r="B30" s="107" t="s">
        <v>17281</v>
      </c>
      <c r="C30" s="107">
        <v>38053</v>
      </c>
      <c r="D30" s="107" t="s">
        <v>17296</v>
      </c>
      <c r="E30" s="107">
        <v>380</v>
      </c>
      <c r="F30" s="107" t="s">
        <v>15882</v>
      </c>
      <c r="G30" s="107" t="s">
        <v>17297</v>
      </c>
      <c r="H30" s="107" t="s">
        <v>17032</v>
      </c>
      <c r="I30" s="107">
        <v>47.591712999999999</v>
      </c>
      <c r="J30" s="107">
        <v>-103.99979999999999</v>
      </c>
      <c r="K30" s="107">
        <v>20200202</v>
      </c>
      <c r="L30" s="107" t="s">
        <v>17305</v>
      </c>
      <c r="M30" s="107" t="str">
        <f>VLOOKUP(K30,SCC_xref!$D$6:$G$192,2,FALSE)</f>
        <v>Compressor Engines</v>
      </c>
      <c r="N30" s="189">
        <v>4.3</v>
      </c>
      <c r="O30" s="189">
        <v>0.2</v>
      </c>
      <c r="P30" s="189">
        <v>3.6</v>
      </c>
      <c r="Q30" s="189">
        <v>0</v>
      </c>
      <c r="R30" s="189">
        <v>0.3</v>
      </c>
      <c r="S30" s="68"/>
      <c r="T30" s="6"/>
      <c r="U30" s="6"/>
      <c r="V30" s="6"/>
      <c r="W30" s="6"/>
      <c r="X30" s="6"/>
      <c r="Y30" s="6"/>
    </row>
    <row r="31" spans="1:25" s="141" customFormat="1" x14ac:dyDescent="0.2">
      <c r="A31" s="142" t="s">
        <v>17085</v>
      </c>
      <c r="B31" s="107" t="s">
        <v>17281</v>
      </c>
      <c r="C31" s="107">
        <v>38053</v>
      </c>
      <c r="D31" s="107" t="s">
        <v>17296</v>
      </c>
      <c r="E31" s="107">
        <v>380</v>
      </c>
      <c r="F31" s="107" t="s">
        <v>15882</v>
      </c>
      <c r="G31" s="107" t="s">
        <v>17297</v>
      </c>
      <c r="H31" s="107" t="s">
        <v>17032</v>
      </c>
      <c r="I31" s="107">
        <v>47.591712999999999</v>
      </c>
      <c r="J31" s="107">
        <v>-103.99979999999999</v>
      </c>
      <c r="K31" s="107">
        <v>20200202</v>
      </c>
      <c r="L31" s="107" t="s">
        <v>17306</v>
      </c>
      <c r="M31" s="107" t="str">
        <f>VLOOKUP(K31,SCC_xref!$D$6:$G$192,2,FALSE)</f>
        <v>Compressor Engines</v>
      </c>
      <c r="N31" s="189">
        <v>4.3</v>
      </c>
      <c r="O31" s="189">
        <v>0</v>
      </c>
      <c r="P31" s="189">
        <v>3.6</v>
      </c>
      <c r="Q31" s="189">
        <v>0</v>
      </c>
      <c r="R31" s="189">
        <v>0</v>
      </c>
      <c r="S31" s="68"/>
      <c r="T31" s="6"/>
      <c r="U31" s="6"/>
      <c r="V31" s="6"/>
      <c r="W31" s="6"/>
      <c r="X31" s="6"/>
      <c r="Y31" s="6"/>
    </row>
    <row r="32" spans="1:25" s="141" customFormat="1" x14ac:dyDescent="0.2">
      <c r="A32" s="142" t="s">
        <v>17085</v>
      </c>
      <c r="B32" s="107" t="s">
        <v>17281</v>
      </c>
      <c r="C32" s="107">
        <v>38053</v>
      </c>
      <c r="D32" s="107" t="s">
        <v>17296</v>
      </c>
      <c r="E32" s="107">
        <v>380</v>
      </c>
      <c r="F32" s="107" t="s">
        <v>15882</v>
      </c>
      <c r="G32" s="107" t="s">
        <v>17297</v>
      </c>
      <c r="H32" s="107" t="s">
        <v>17032</v>
      </c>
      <c r="I32" s="107">
        <v>47.591712999999999</v>
      </c>
      <c r="J32" s="107">
        <v>-103.99979999999999</v>
      </c>
      <c r="K32" s="107">
        <v>31000404</v>
      </c>
      <c r="L32" s="107" t="s">
        <v>17307</v>
      </c>
      <c r="M32" s="107" t="str">
        <f>VLOOKUP(K32,SCC_xref!$D$6:$G$192,2,FALSE)</f>
        <v>Process Heaters</v>
      </c>
      <c r="N32" s="189">
        <v>0.6</v>
      </c>
      <c r="O32" s="189">
        <v>0</v>
      </c>
      <c r="P32" s="189">
        <v>0.5</v>
      </c>
      <c r="Q32" s="189">
        <v>0</v>
      </c>
      <c r="R32" s="189">
        <v>0</v>
      </c>
      <c r="S32" s="68"/>
      <c r="T32" s="6"/>
      <c r="U32" s="6"/>
      <c r="V32" s="6"/>
      <c r="W32" s="6"/>
      <c r="X32" s="6"/>
      <c r="Y32" s="6"/>
    </row>
    <row r="33" spans="1:25" s="141" customFormat="1" x14ac:dyDescent="0.2">
      <c r="A33" s="142" t="s">
        <v>17085</v>
      </c>
      <c r="B33" s="107" t="s">
        <v>17281</v>
      </c>
      <c r="C33" s="107">
        <v>38053</v>
      </c>
      <c r="D33" s="107" t="s">
        <v>17296</v>
      </c>
      <c r="E33" s="107">
        <v>380</v>
      </c>
      <c r="F33" s="107" t="s">
        <v>15882</v>
      </c>
      <c r="G33" s="107" t="s">
        <v>17297</v>
      </c>
      <c r="H33" s="107" t="s">
        <v>17032</v>
      </c>
      <c r="I33" s="107">
        <v>47.591712999999999</v>
      </c>
      <c r="J33" s="107">
        <v>-103.99979999999999</v>
      </c>
      <c r="K33" s="107">
        <v>31000404</v>
      </c>
      <c r="L33" s="107" t="s">
        <v>17308</v>
      </c>
      <c r="M33" s="107" t="str">
        <f>VLOOKUP(K33,SCC_xref!$D$6:$G$192,2,FALSE)</f>
        <v>Process Heaters</v>
      </c>
      <c r="N33" s="189">
        <v>0.6</v>
      </c>
      <c r="O33" s="189">
        <v>0</v>
      </c>
      <c r="P33" s="189">
        <v>0.5</v>
      </c>
      <c r="Q33" s="189">
        <v>0</v>
      </c>
      <c r="R33" s="189">
        <v>0</v>
      </c>
      <c r="S33" s="68"/>
      <c r="T33" s="6"/>
      <c r="U33" s="6"/>
      <c r="V33" s="6"/>
      <c r="W33" s="6"/>
      <c r="X33" s="6"/>
      <c r="Y33" s="6"/>
    </row>
    <row r="34" spans="1:25" s="141" customFormat="1" x14ac:dyDescent="0.2">
      <c r="A34" s="142" t="s">
        <v>17085</v>
      </c>
      <c r="B34" s="107" t="s">
        <v>17281</v>
      </c>
      <c r="C34" s="107">
        <v>38053</v>
      </c>
      <c r="D34" s="107" t="s">
        <v>17296</v>
      </c>
      <c r="E34" s="107">
        <v>380</v>
      </c>
      <c r="F34" s="107" t="s">
        <v>15882</v>
      </c>
      <c r="G34" s="107" t="s">
        <v>17297</v>
      </c>
      <c r="H34" s="107" t="s">
        <v>17032</v>
      </c>
      <c r="I34" s="107">
        <v>47.591712999999999</v>
      </c>
      <c r="J34" s="107">
        <v>-103.99979999999999</v>
      </c>
      <c r="K34" s="107">
        <v>31000404</v>
      </c>
      <c r="L34" s="107" t="s">
        <v>17309</v>
      </c>
      <c r="M34" s="107" t="str">
        <f>VLOOKUP(K34,SCC_xref!$D$6:$G$192,2,FALSE)</f>
        <v>Process Heaters</v>
      </c>
      <c r="N34" s="189">
        <v>0.1</v>
      </c>
      <c r="O34" s="189">
        <v>0</v>
      </c>
      <c r="P34" s="189">
        <v>0.1</v>
      </c>
      <c r="Q34" s="189">
        <v>0</v>
      </c>
      <c r="R34" s="189">
        <v>0</v>
      </c>
      <c r="S34" s="68"/>
      <c r="T34" s="6"/>
      <c r="U34" s="6"/>
      <c r="V34" s="6"/>
      <c r="W34" s="6"/>
      <c r="X34" s="6"/>
      <c r="Y34" s="6"/>
    </row>
    <row r="35" spans="1:25" s="141" customFormat="1" x14ac:dyDescent="0.2">
      <c r="A35" s="142" t="s">
        <v>17085</v>
      </c>
      <c r="B35" s="107" t="s">
        <v>17281</v>
      </c>
      <c r="C35" s="107">
        <v>38013</v>
      </c>
      <c r="D35" s="107" t="s">
        <v>17310</v>
      </c>
      <c r="E35" s="107">
        <v>375</v>
      </c>
      <c r="F35" s="107" t="s">
        <v>15884</v>
      </c>
      <c r="G35" s="107" t="s">
        <v>17297</v>
      </c>
      <c r="H35" s="107" t="s">
        <v>17019</v>
      </c>
      <c r="I35" s="107">
        <v>48.872835000000002</v>
      </c>
      <c r="J35" s="107">
        <v>-102.54589</v>
      </c>
      <c r="K35" s="107">
        <v>31000205</v>
      </c>
      <c r="L35" s="107" t="s">
        <v>17298</v>
      </c>
      <c r="M35" s="107" t="str">
        <f>VLOOKUP(K35,SCC_xref!$D$6:$G$192,2,FALSE)</f>
        <v>Natural Gas Production, Flares</v>
      </c>
      <c r="N35" s="189">
        <v>0.2</v>
      </c>
      <c r="O35" s="189">
        <v>1.6</v>
      </c>
      <c r="P35" s="189">
        <v>1.2</v>
      </c>
      <c r="Q35" s="189">
        <v>39.799999999999997</v>
      </c>
      <c r="R35" s="189">
        <v>0</v>
      </c>
      <c r="S35" s="68"/>
      <c r="T35" s="6"/>
      <c r="U35" s="6"/>
      <c r="V35" s="6"/>
      <c r="W35" s="6"/>
      <c r="X35" s="6"/>
      <c r="Y35" s="6"/>
    </row>
    <row r="36" spans="1:25" s="141" customFormat="1" x14ac:dyDescent="0.2">
      <c r="A36" s="142" t="s">
        <v>17085</v>
      </c>
      <c r="B36" s="107" t="s">
        <v>17281</v>
      </c>
      <c r="C36" s="107">
        <v>38013</v>
      </c>
      <c r="D36" s="107" t="s">
        <v>17310</v>
      </c>
      <c r="E36" s="107">
        <v>375</v>
      </c>
      <c r="F36" s="107" t="s">
        <v>15884</v>
      </c>
      <c r="G36" s="107" t="s">
        <v>17297</v>
      </c>
      <c r="H36" s="107" t="s">
        <v>17019</v>
      </c>
      <c r="I36" s="107">
        <v>48.872835000000002</v>
      </c>
      <c r="J36" s="107">
        <v>-102.54589</v>
      </c>
      <c r="K36" s="107">
        <v>40400302</v>
      </c>
      <c r="L36" s="107" t="s">
        <v>16060</v>
      </c>
      <c r="M36" s="107" t="str">
        <f>VLOOKUP(K36,SCC_xref!$D$6:$G$192,2,FALSE)</f>
        <v>Permitted Tank Losses</v>
      </c>
      <c r="N36" s="189">
        <v>0</v>
      </c>
      <c r="O36" s="189">
        <v>6.4</v>
      </c>
      <c r="P36" s="189">
        <v>0</v>
      </c>
      <c r="Q36" s="189">
        <v>0</v>
      </c>
      <c r="R36" s="189">
        <v>0</v>
      </c>
      <c r="S36" s="68"/>
      <c r="T36" s="6"/>
      <c r="U36" s="6"/>
      <c r="V36" s="6"/>
      <c r="W36" s="6"/>
      <c r="X36" s="6"/>
      <c r="Y36" s="6"/>
    </row>
    <row r="37" spans="1:25" s="141" customFormat="1" x14ac:dyDescent="0.2">
      <c r="A37" s="142" t="s">
        <v>17085</v>
      </c>
      <c r="B37" s="107" t="s">
        <v>17281</v>
      </c>
      <c r="C37" s="107">
        <v>38013</v>
      </c>
      <c r="D37" s="107" t="s">
        <v>17310</v>
      </c>
      <c r="E37" s="107">
        <v>375</v>
      </c>
      <c r="F37" s="107" t="s">
        <v>15884</v>
      </c>
      <c r="G37" s="107" t="s">
        <v>17297</v>
      </c>
      <c r="H37" s="107" t="s">
        <v>17019</v>
      </c>
      <c r="I37" s="107">
        <v>48.872835000000002</v>
      </c>
      <c r="J37" s="107">
        <v>-102.54589</v>
      </c>
      <c r="K37" s="107">
        <v>20200202</v>
      </c>
      <c r="L37" s="107" t="s">
        <v>17311</v>
      </c>
      <c r="M37" s="107" t="str">
        <f>VLOOKUP(K37,SCC_xref!$D$6:$G$192,2,FALSE)</f>
        <v>Compressor Engines</v>
      </c>
      <c r="N37" s="189">
        <v>14.1</v>
      </c>
      <c r="O37" s="189">
        <v>7</v>
      </c>
      <c r="P37" s="189">
        <v>21.1</v>
      </c>
      <c r="Q37" s="189">
        <v>0</v>
      </c>
      <c r="R37" s="189">
        <v>0.2</v>
      </c>
      <c r="S37" s="68"/>
      <c r="T37" s="6"/>
      <c r="U37" s="6"/>
      <c r="V37" s="6"/>
      <c r="W37" s="6"/>
      <c r="X37" s="6"/>
      <c r="Y37" s="6"/>
    </row>
    <row r="38" spans="1:25" s="141" customFormat="1" x14ac:dyDescent="0.2">
      <c r="A38" s="142" t="s">
        <v>17085</v>
      </c>
      <c r="B38" s="107" t="s">
        <v>17281</v>
      </c>
      <c r="C38" s="107">
        <v>38013</v>
      </c>
      <c r="D38" s="107" t="s">
        <v>17310</v>
      </c>
      <c r="E38" s="107">
        <v>375</v>
      </c>
      <c r="F38" s="107" t="s">
        <v>15884</v>
      </c>
      <c r="G38" s="107" t="s">
        <v>17297</v>
      </c>
      <c r="H38" s="107" t="s">
        <v>17019</v>
      </c>
      <c r="I38" s="107">
        <v>48.872835000000002</v>
      </c>
      <c r="J38" s="107">
        <v>-102.54589</v>
      </c>
      <c r="K38" s="107">
        <v>31000404</v>
      </c>
      <c r="L38" s="107" t="s">
        <v>17312</v>
      </c>
      <c r="M38" s="107" t="str">
        <f>VLOOKUP(K38,SCC_xref!$D$6:$G$192,2,FALSE)</f>
        <v>Process Heaters</v>
      </c>
      <c r="N38" s="189">
        <v>11</v>
      </c>
      <c r="O38" s="189">
        <v>0.6</v>
      </c>
      <c r="P38" s="189">
        <v>9.1999999999999993</v>
      </c>
      <c r="Q38" s="189">
        <v>0.1</v>
      </c>
      <c r="R38" s="189">
        <v>0.8</v>
      </c>
      <c r="S38" s="68"/>
      <c r="T38" s="6"/>
      <c r="U38" s="6"/>
      <c r="V38" s="6"/>
      <c r="W38" s="6"/>
      <c r="X38" s="6"/>
      <c r="Y38" s="6"/>
    </row>
    <row r="39" spans="1:25" s="141" customFormat="1" x14ac:dyDescent="0.2">
      <c r="A39" s="142" t="s">
        <v>17085</v>
      </c>
      <c r="B39" s="107" t="s">
        <v>17281</v>
      </c>
      <c r="C39" s="107">
        <v>38089</v>
      </c>
      <c r="D39" s="107" t="s">
        <v>17313</v>
      </c>
      <c r="E39" s="107">
        <v>287</v>
      </c>
      <c r="F39" s="107" t="s">
        <v>15882</v>
      </c>
      <c r="G39" s="107" t="s">
        <v>17278</v>
      </c>
      <c r="H39" s="107" t="s">
        <v>17042</v>
      </c>
      <c r="I39" s="107">
        <v>46.909970000000001</v>
      </c>
      <c r="J39" s="107">
        <v>-102.89387000000001</v>
      </c>
      <c r="K39" s="107">
        <v>40400302</v>
      </c>
      <c r="L39" s="107" t="s">
        <v>16060</v>
      </c>
      <c r="M39" s="107" t="str">
        <f>VLOOKUP(K39,SCC_xref!$D$6:$G$192,2,FALSE)</f>
        <v>Permitted Tank Losses</v>
      </c>
      <c r="N39" s="189">
        <v>0</v>
      </c>
      <c r="O39" s="189">
        <v>0</v>
      </c>
      <c r="P39" s="189">
        <v>0</v>
      </c>
      <c r="Q39" s="189">
        <v>0</v>
      </c>
      <c r="R39" s="189">
        <v>0</v>
      </c>
      <c r="S39" s="68"/>
      <c r="T39" s="6"/>
      <c r="U39" s="6"/>
      <c r="V39" s="6"/>
      <c r="W39" s="6"/>
      <c r="X39" s="6"/>
      <c r="Y39" s="6"/>
    </row>
    <row r="40" spans="1:25" s="141" customFormat="1" x14ac:dyDescent="0.2">
      <c r="A40" s="142" t="s">
        <v>17085</v>
      </c>
      <c r="B40" s="107" t="s">
        <v>17281</v>
      </c>
      <c r="C40" s="107">
        <v>38089</v>
      </c>
      <c r="D40" s="107" t="s">
        <v>17313</v>
      </c>
      <c r="E40" s="107">
        <v>287</v>
      </c>
      <c r="F40" s="107" t="s">
        <v>15882</v>
      </c>
      <c r="G40" s="107" t="s">
        <v>17278</v>
      </c>
      <c r="H40" s="107" t="s">
        <v>17042</v>
      </c>
      <c r="I40" s="107">
        <v>46.909970000000001</v>
      </c>
      <c r="J40" s="107">
        <v>-102.89387000000001</v>
      </c>
      <c r="K40" s="107">
        <v>40400302</v>
      </c>
      <c r="L40" s="107" t="s">
        <v>17288</v>
      </c>
      <c r="M40" s="107" t="str">
        <f>VLOOKUP(K40,SCC_xref!$D$6:$G$192,2,FALSE)</f>
        <v>Permitted Tank Losses</v>
      </c>
      <c r="N40" s="189">
        <v>0</v>
      </c>
      <c r="O40" s="189">
        <v>5.8</v>
      </c>
      <c r="P40" s="189">
        <v>0</v>
      </c>
      <c r="Q40" s="189">
        <v>0</v>
      </c>
      <c r="R40" s="189">
        <v>0</v>
      </c>
      <c r="S40" s="68"/>
      <c r="T40" s="6"/>
      <c r="U40" s="6"/>
      <c r="V40" s="6"/>
      <c r="W40" s="6"/>
      <c r="X40" s="6"/>
      <c r="Y40" s="6"/>
    </row>
    <row r="41" spans="1:25" s="141" customFormat="1" x14ac:dyDescent="0.2">
      <c r="A41" s="142" t="s">
        <v>17085</v>
      </c>
      <c r="B41" s="107" t="s">
        <v>17281</v>
      </c>
      <c r="C41" s="107">
        <v>38089</v>
      </c>
      <c r="D41" s="107" t="s">
        <v>17313</v>
      </c>
      <c r="E41" s="107">
        <v>287</v>
      </c>
      <c r="F41" s="107" t="s">
        <v>15882</v>
      </c>
      <c r="G41" s="107" t="s">
        <v>17278</v>
      </c>
      <c r="H41" s="107" t="s">
        <v>17042</v>
      </c>
      <c r="I41" s="107">
        <v>46.909970000000001</v>
      </c>
      <c r="J41" s="107">
        <v>-102.89387000000001</v>
      </c>
      <c r="K41" s="107">
        <v>20200202</v>
      </c>
      <c r="L41" s="107" t="s">
        <v>17314</v>
      </c>
      <c r="M41" s="107" t="str">
        <f>VLOOKUP(K41,SCC_xref!$D$6:$G$192,2,FALSE)</f>
        <v>Compressor Engines</v>
      </c>
      <c r="N41" s="189">
        <v>23.6</v>
      </c>
      <c r="O41" s="189">
        <v>5.9</v>
      </c>
      <c r="P41" s="189">
        <v>28.3</v>
      </c>
      <c r="Q41" s="189">
        <v>0</v>
      </c>
      <c r="R41" s="189">
        <v>0.4</v>
      </c>
      <c r="S41" s="68"/>
      <c r="T41" s="6"/>
      <c r="U41" s="6"/>
      <c r="V41" s="6"/>
      <c r="W41" s="6"/>
      <c r="X41" s="6"/>
      <c r="Y41" s="6"/>
    </row>
    <row r="42" spans="1:25" s="141" customFormat="1" x14ac:dyDescent="0.2">
      <c r="A42" s="142" t="s">
        <v>17085</v>
      </c>
      <c r="B42" s="107" t="s">
        <v>17281</v>
      </c>
      <c r="C42" s="107">
        <v>38007</v>
      </c>
      <c r="D42" s="107" t="s">
        <v>17315</v>
      </c>
      <c r="E42" s="107">
        <v>237</v>
      </c>
      <c r="F42" s="107" t="s">
        <v>15882</v>
      </c>
      <c r="G42" s="107" t="s">
        <v>17278</v>
      </c>
      <c r="H42" s="107" t="s">
        <v>17016</v>
      </c>
      <c r="I42" s="107">
        <v>47.064329999999998</v>
      </c>
      <c r="J42" s="107">
        <v>-103.41415000000001</v>
      </c>
      <c r="K42" s="107">
        <v>40400302</v>
      </c>
      <c r="L42" s="107" t="s">
        <v>16060</v>
      </c>
      <c r="M42" s="107" t="str">
        <f>VLOOKUP(K42,SCC_xref!$D$6:$G$192,2,FALSE)</f>
        <v>Permitted Tank Losses</v>
      </c>
      <c r="N42" s="189">
        <v>0</v>
      </c>
      <c r="O42" s="189">
        <v>7.4</v>
      </c>
      <c r="P42" s="189">
        <v>0</v>
      </c>
      <c r="Q42" s="189">
        <v>0</v>
      </c>
      <c r="R42" s="189">
        <v>0</v>
      </c>
      <c r="S42" s="68"/>
      <c r="T42" s="6"/>
      <c r="U42" s="6"/>
      <c r="V42" s="6"/>
      <c r="W42" s="6"/>
      <c r="X42" s="6"/>
      <c r="Y42" s="6"/>
    </row>
    <row r="43" spans="1:25" s="141" customFormat="1" x14ac:dyDescent="0.2">
      <c r="A43" s="142" t="s">
        <v>17085</v>
      </c>
      <c r="B43" s="107" t="s">
        <v>17281</v>
      </c>
      <c r="C43" s="107">
        <v>38007</v>
      </c>
      <c r="D43" s="107" t="s">
        <v>17315</v>
      </c>
      <c r="E43" s="107">
        <v>237</v>
      </c>
      <c r="F43" s="107" t="s">
        <v>15882</v>
      </c>
      <c r="G43" s="107" t="s">
        <v>17278</v>
      </c>
      <c r="H43" s="107" t="s">
        <v>17016</v>
      </c>
      <c r="I43" s="107">
        <v>47.064329999999998</v>
      </c>
      <c r="J43" s="107">
        <v>-103.41415000000001</v>
      </c>
      <c r="K43" s="107">
        <v>40400302</v>
      </c>
      <c r="L43" s="107" t="s">
        <v>17288</v>
      </c>
      <c r="M43" s="107" t="str">
        <f>VLOOKUP(K43,SCC_xref!$D$6:$G$192,2,FALSE)</f>
        <v>Permitted Tank Losses</v>
      </c>
      <c r="N43" s="189">
        <v>0</v>
      </c>
      <c r="O43" s="189">
        <v>2.9</v>
      </c>
      <c r="P43" s="189">
        <v>0</v>
      </c>
      <c r="Q43" s="189">
        <v>0</v>
      </c>
      <c r="R43" s="189">
        <v>0</v>
      </c>
      <c r="S43" s="68"/>
      <c r="T43" s="6"/>
      <c r="U43" s="6"/>
      <c r="V43" s="6"/>
      <c r="W43" s="6"/>
      <c r="X43" s="6"/>
      <c r="Y43" s="6"/>
    </row>
    <row r="44" spans="1:25" s="141" customFormat="1" x14ac:dyDescent="0.2">
      <c r="A44" s="142" t="s">
        <v>17085</v>
      </c>
      <c r="B44" s="107" t="s">
        <v>17281</v>
      </c>
      <c r="C44" s="107">
        <v>38007</v>
      </c>
      <c r="D44" s="107" t="s">
        <v>17315</v>
      </c>
      <c r="E44" s="107">
        <v>237</v>
      </c>
      <c r="F44" s="107" t="s">
        <v>15882</v>
      </c>
      <c r="G44" s="107" t="s">
        <v>17278</v>
      </c>
      <c r="H44" s="107" t="s">
        <v>17016</v>
      </c>
      <c r="I44" s="107">
        <v>47.064329999999998</v>
      </c>
      <c r="J44" s="107">
        <v>-103.41415000000001</v>
      </c>
      <c r="K44" s="107">
        <v>31000301</v>
      </c>
      <c r="L44" s="107" t="s">
        <v>17291</v>
      </c>
      <c r="M44" s="107" t="str">
        <f>VLOOKUP(K44,SCC_xref!$D$6:$G$192,2,FALSE)</f>
        <v>Dehydrator</v>
      </c>
      <c r="N44" s="189">
        <v>0.2</v>
      </c>
      <c r="O44" s="189">
        <v>0</v>
      </c>
      <c r="P44" s="189">
        <v>0.1</v>
      </c>
      <c r="Q44" s="189">
        <v>0</v>
      </c>
      <c r="R44" s="189">
        <v>0</v>
      </c>
      <c r="S44" s="68"/>
      <c r="T44" s="6"/>
      <c r="U44" s="6"/>
      <c r="V44" s="6"/>
      <c r="W44" s="6"/>
      <c r="X44" s="6"/>
      <c r="Y44" s="6"/>
    </row>
    <row r="45" spans="1:25" s="141" customFormat="1" x14ac:dyDescent="0.2">
      <c r="A45" s="142" t="s">
        <v>17085</v>
      </c>
      <c r="B45" s="107" t="s">
        <v>17281</v>
      </c>
      <c r="C45" s="107">
        <v>38007</v>
      </c>
      <c r="D45" s="107" t="s">
        <v>17315</v>
      </c>
      <c r="E45" s="107">
        <v>237</v>
      </c>
      <c r="F45" s="107" t="s">
        <v>15882</v>
      </c>
      <c r="G45" s="107" t="s">
        <v>17278</v>
      </c>
      <c r="H45" s="107" t="s">
        <v>17016</v>
      </c>
      <c r="I45" s="107">
        <v>47.064329999999998</v>
      </c>
      <c r="J45" s="107">
        <v>-103.41415000000001</v>
      </c>
      <c r="K45" s="107">
        <v>20200202</v>
      </c>
      <c r="L45" s="107" t="s">
        <v>17285</v>
      </c>
      <c r="M45" s="107" t="str">
        <f>VLOOKUP(K45,SCC_xref!$D$6:$G$192,2,FALSE)</f>
        <v>Compressor Engines</v>
      </c>
      <c r="N45" s="189">
        <v>92.5</v>
      </c>
      <c r="O45" s="189">
        <v>4</v>
      </c>
      <c r="P45" s="189">
        <v>92.5</v>
      </c>
      <c r="Q45" s="189">
        <v>0</v>
      </c>
      <c r="R45" s="189">
        <v>0.8</v>
      </c>
      <c r="S45" s="68"/>
      <c r="T45" s="6"/>
      <c r="U45" s="6"/>
      <c r="V45" s="6"/>
      <c r="W45" s="6"/>
      <c r="X45" s="6"/>
      <c r="Y45" s="6"/>
    </row>
    <row r="46" spans="1:25" s="141" customFormat="1" x14ac:dyDescent="0.2">
      <c r="A46" s="142" t="s">
        <v>17085</v>
      </c>
      <c r="B46" s="107" t="s">
        <v>17281</v>
      </c>
      <c r="C46" s="107">
        <v>38053</v>
      </c>
      <c r="D46" s="107" t="s">
        <v>17316</v>
      </c>
      <c r="E46" s="107">
        <v>260</v>
      </c>
      <c r="F46" s="107" t="s">
        <v>15882</v>
      </c>
      <c r="G46" s="107" t="s">
        <v>17278</v>
      </c>
      <c r="H46" s="107" t="s">
        <v>17032</v>
      </c>
      <c r="I46" s="107">
        <v>47.338000000000001</v>
      </c>
      <c r="J46" s="107">
        <v>-103.5568</v>
      </c>
      <c r="K46" s="107">
        <v>40400302</v>
      </c>
      <c r="L46" s="107" t="s">
        <v>16060</v>
      </c>
      <c r="M46" s="107" t="str">
        <f>VLOOKUP(K46,SCC_xref!$D$6:$G$192,2,FALSE)</f>
        <v>Permitted Tank Losses</v>
      </c>
      <c r="N46" s="189">
        <v>0</v>
      </c>
      <c r="O46" s="189">
        <v>1.7</v>
      </c>
      <c r="P46" s="189">
        <v>0</v>
      </c>
      <c r="Q46" s="189">
        <v>0</v>
      </c>
      <c r="R46" s="189">
        <v>0</v>
      </c>
      <c r="S46" s="68"/>
      <c r="T46" s="6"/>
      <c r="U46" s="6"/>
      <c r="V46" s="6"/>
      <c r="W46" s="6"/>
      <c r="X46" s="6"/>
      <c r="Y46" s="6"/>
    </row>
    <row r="47" spans="1:25" s="141" customFormat="1" x14ac:dyDescent="0.2">
      <c r="A47" s="142" t="s">
        <v>17085</v>
      </c>
      <c r="B47" s="107" t="s">
        <v>17281</v>
      </c>
      <c r="C47" s="107">
        <v>38053</v>
      </c>
      <c r="D47" s="107" t="s">
        <v>17316</v>
      </c>
      <c r="E47" s="107">
        <v>260</v>
      </c>
      <c r="F47" s="107" t="s">
        <v>15882</v>
      </c>
      <c r="G47" s="107" t="s">
        <v>17278</v>
      </c>
      <c r="H47" s="107" t="s">
        <v>17032</v>
      </c>
      <c r="I47" s="107">
        <v>47.338000000000001</v>
      </c>
      <c r="J47" s="107">
        <v>-103.5568</v>
      </c>
      <c r="K47" s="107">
        <v>40400302</v>
      </c>
      <c r="L47" s="107" t="s">
        <v>17288</v>
      </c>
      <c r="M47" s="107" t="str">
        <f>VLOOKUP(K47,SCC_xref!$D$6:$G$192,2,FALSE)</f>
        <v>Permitted Tank Losses</v>
      </c>
      <c r="N47" s="189">
        <v>0</v>
      </c>
      <c r="O47" s="189">
        <v>0.5</v>
      </c>
      <c r="P47" s="189">
        <v>0</v>
      </c>
      <c r="Q47" s="189">
        <v>0</v>
      </c>
      <c r="R47" s="189">
        <v>0</v>
      </c>
      <c r="S47" s="68"/>
      <c r="T47" s="6"/>
      <c r="U47" s="6"/>
      <c r="V47" s="6"/>
      <c r="W47" s="6"/>
      <c r="X47" s="6"/>
      <c r="Y47" s="6"/>
    </row>
    <row r="48" spans="1:25" s="141" customFormat="1" x14ac:dyDescent="0.2">
      <c r="A48" s="142" t="s">
        <v>17085</v>
      </c>
      <c r="B48" s="107" t="s">
        <v>17281</v>
      </c>
      <c r="C48" s="107">
        <v>38053</v>
      </c>
      <c r="D48" s="107" t="s">
        <v>17316</v>
      </c>
      <c r="E48" s="107">
        <v>260</v>
      </c>
      <c r="F48" s="107" t="s">
        <v>15882</v>
      </c>
      <c r="G48" s="107" t="s">
        <v>17278</v>
      </c>
      <c r="H48" s="107" t="s">
        <v>17032</v>
      </c>
      <c r="I48" s="107">
        <v>47.338000000000001</v>
      </c>
      <c r="J48" s="107">
        <v>-103.5568</v>
      </c>
      <c r="K48" s="107">
        <v>31000301</v>
      </c>
      <c r="L48" s="107" t="s">
        <v>17291</v>
      </c>
      <c r="M48" s="107" t="str">
        <f>VLOOKUP(K48,SCC_xref!$D$6:$G$192,2,FALSE)</f>
        <v>Dehydrator</v>
      </c>
      <c r="N48" s="189">
        <v>0.3</v>
      </c>
      <c r="O48" s="189">
        <v>0</v>
      </c>
      <c r="P48" s="189">
        <v>0</v>
      </c>
      <c r="Q48" s="189">
        <v>0</v>
      </c>
      <c r="R48" s="189">
        <v>0</v>
      </c>
      <c r="S48" s="68"/>
      <c r="T48" s="6"/>
      <c r="U48" s="6"/>
      <c r="V48" s="6"/>
      <c r="W48" s="6"/>
      <c r="X48" s="6"/>
      <c r="Y48" s="6"/>
    </row>
    <row r="49" spans="1:25" s="141" customFormat="1" x14ac:dyDescent="0.2">
      <c r="A49" s="142" t="s">
        <v>17085</v>
      </c>
      <c r="B49" s="107" t="s">
        <v>17281</v>
      </c>
      <c r="C49" s="107">
        <v>38053</v>
      </c>
      <c r="D49" s="107" t="s">
        <v>17316</v>
      </c>
      <c r="E49" s="107">
        <v>260</v>
      </c>
      <c r="F49" s="107" t="s">
        <v>15882</v>
      </c>
      <c r="G49" s="107" t="s">
        <v>17278</v>
      </c>
      <c r="H49" s="107" t="s">
        <v>17032</v>
      </c>
      <c r="I49" s="107">
        <v>47.338000000000001</v>
      </c>
      <c r="J49" s="107">
        <v>-103.5568</v>
      </c>
      <c r="K49" s="107">
        <v>20200202</v>
      </c>
      <c r="L49" s="107" t="s">
        <v>17311</v>
      </c>
      <c r="M49" s="107" t="str">
        <f>VLOOKUP(K49,SCC_xref!$D$6:$G$192,2,FALSE)</f>
        <v>Compressor Engines</v>
      </c>
      <c r="N49" s="189">
        <v>13.9</v>
      </c>
      <c r="O49" s="189">
        <v>3.1</v>
      </c>
      <c r="P49" s="189">
        <v>17.2</v>
      </c>
      <c r="Q49" s="189">
        <v>0</v>
      </c>
      <c r="R49" s="189">
        <v>0.5</v>
      </c>
      <c r="S49" s="68"/>
      <c r="T49" s="6"/>
      <c r="U49" s="6"/>
      <c r="V49" s="6"/>
      <c r="W49" s="6"/>
      <c r="X49" s="6"/>
      <c r="Y49" s="6"/>
    </row>
    <row r="50" spans="1:25" s="141" customFormat="1" x14ac:dyDescent="0.2">
      <c r="A50" s="142" t="s">
        <v>17085</v>
      </c>
      <c r="B50" s="107" t="s">
        <v>17281</v>
      </c>
      <c r="C50" s="107">
        <v>38007</v>
      </c>
      <c r="D50" s="107" t="s">
        <v>17317</v>
      </c>
      <c r="E50" s="107">
        <v>390</v>
      </c>
      <c r="F50" s="107" t="s">
        <v>15882</v>
      </c>
      <c r="G50" s="107" t="s">
        <v>17278</v>
      </c>
      <c r="H50" s="107" t="s">
        <v>17016</v>
      </c>
      <c r="I50" s="107">
        <v>47.107688000000003</v>
      </c>
      <c r="J50" s="107">
        <v>-103.32429999999999</v>
      </c>
      <c r="K50" s="107">
        <v>40400302</v>
      </c>
      <c r="L50" s="107" t="s">
        <v>17288</v>
      </c>
      <c r="M50" s="107" t="str">
        <f>VLOOKUP(K50,SCC_xref!$D$6:$G$192,2,FALSE)</f>
        <v>Permitted Tank Losses</v>
      </c>
      <c r="N50" s="189">
        <v>0</v>
      </c>
      <c r="O50" s="189">
        <v>0.9</v>
      </c>
      <c r="P50" s="189">
        <v>0</v>
      </c>
      <c r="Q50" s="189">
        <v>0</v>
      </c>
      <c r="R50" s="189">
        <v>0</v>
      </c>
      <c r="S50" s="68"/>
      <c r="T50" s="6"/>
      <c r="U50" s="6"/>
      <c r="V50" s="6"/>
      <c r="W50" s="6"/>
      <c r="X50" s="6"/>
      <c r="Y50" s="6"/>
    </row>
    <row r="51" spans="1:25" s="141" customFormat="1" x14ac:dyDescent="0.2">
      <c r="A51" s="142" t="s">
        <v>17085</v>
      </c>
      <c r="B51" s="107" t="s">
        <v>17281</v>
      </c>
      <c r="C51" s="107">
        <v>38007</v>
      </c>
      <c r="D51" s="107" t="s">
        <v>17317</v>
      </c>
      <c r="E51" s="107">
        <v>390</v>
      </c>
      <c r="F51" s="107" t="s">
        <v>15882</v>
      </c>
      <c r="G51" s="107" t="s">
        <v>17278</v>
      </c>
      <c r="H51" s="107" t="s">
        <v>17016</v>
      </c>
      <c r="I51" s="107">
        <v>47.107688000000003</v>
      </c>
      <c r="J51" s="107">
        <v>-103.32429999999999</v>
      </c>
      <c r="K51" s="107">
        <v>20200202</v>
      </c>
      <c r="L51" s="107" t="s">
        <v>17318</v>
      </c>
      <c r="M51" s="107" t="str">
        <f>VLOOKUP(K51,SCC_xref!$D$6:$G$192,2,FALSE)</f>
        <v>Compressor Engines</v>
      </c>
      <c r="N51" s="189">
        <v>109.4</v>
      </c>
      <c r="O51" s="189">
        <v>12.8</v>
      </c>
      <c r="P51" s="189">
        <v>109.4</v>
      </c>
      <c r="Q51" s="189">
        <v>0</v>
      </c>
      <c r="R51" s="189">
        <v>1</v>
      </c>
      <c r="S51" s="68"/>
      <c r="T51" s="6"/>
      <c r="U51" s="6"/>
      <c r="V51" s="6"/>
      <c r="W51" s="6"/>
      <c r="X51" s="6"/>
      <c r="Y51" s="6"/>
    </row>
    <row r="52" spans="1:25" s="141" customFormat="1" x14ac:dyDescent="0.2">
      <c r="A52" s="142" t="s">
        <v>17085</v>
      </c>
      <c r="B52" s="107" t="s">
        <v>17281</v>
      </c>
      <c r="C52" s="107">
        <v>38007</v>
      </c>
      <c r="D52" s="107" t="s">
        <v>17317</v>
      </c>
      <c r="E52" s="107">
        <v>390</v>
      </c>
      <c r="F52" s="107" t="s">
        <v>15882</v>
      </c>
      <c r="G52" s="107" t="s">
        <v>17278</v>
      </c>
      <c r="H52" s="107" t="s">
        <v>17016</v>
      </c>
      <c r="I52" s="107">
        <v>47.107688000000003</v>
      </c>
      <c r="J52" s="107">
        <v>-103.32429999999999</v>
      </c>
      <c r="K52" s="107">
        <v>40400302</v>
      </c>
      <c r="L52" s="107" t="s">
        <v>17319</v>
      </c>
      <c r="M52" s="107" t="str">
        <f>VLOOKUP(K52,SCC_xref!$D$6:$G$192,2,FALSE)</f>
        <v>Permitted Tank Losses</v>
      </c>
      <c r="N52" s="189">
        <v>0</v>
      </c>
      <c r="O52" s="189">
        <v>6.5</v>
      </c>
      <c r="P52" s="189">
        <v>0</v>
      </c>
      <c r="Q52" s="189">
        <v>0</v>
      </c>
      <c r="R52" s="189">
        <v>0</v>
      </c>
      <c r="S52" s="68"/>
      <c r="T52" s="6"/>
      <c r="U52" s="6"/>
      <c r="V52" s="6"/>
      <c r="W52" s="6"/>
      <c r="X52" s="6"/>
      <c r="Y52" s="6"/>
    </row>
    <row r="53" spans="1:25" s="141" customFormat="1" x14ac:dyDescent="0.2">
      <c r="A53" s="142" t="s">
        <v>17085</v>
      </c>
      <c r="B53" s="107" t="s">
        <v>17281</v>
      </c>
      <c r="C53" s="107">
        <v>38105</v>
      </c>
      <c r="D53" s="107" t="s">
        <v>17320</v>
      </c>
      <c r="E53" s="107">
        <v>241</v>
      </c>
      <c r="F53" s="107" t="s">
        <v>15882</v>
      </c>
      <c r="G53" s="107" t="s">
        <v>17278</v>
      </c>
      <c r="H53" s="107" t="s">
        <v>17046</v>
      </c>
      <c r="I53" s="107">
        <v>48.083913000000003</v>
      </c>
      <c r="J53" s="107">
        <v>-103.79089999999999</v>
      </c>
      <c r="K53" s="107">
        <v>40400302</v>
      </c>
      <c r="L53" s="107" t="s">
        <v>16060</v>
      </c>
      <c r="M53" s="107" t="str">
        <f>VLOOKUP(K53,SCC_xref!$D$6:$G$192,2,FALSE)</f>
        <v>Permitted Tank Losses</v>
      </c>
      <c r="N53" s="189">
        <v>0</v>
      </c>
      <c r="O53" s="189">
        <v>1.8</v>
      </c>
      <c r="P53" s="189">
        <v>0</v>
      </c>
      <c r="Q53" s="189">
        <v>0</v>
      </c>
      <c r="R53" s="189">
        <v>0</v>
      </c>
      <c r="S53" s="68"/>
      <c r="T53" s="6"/>
      <c r="U53" s="6"/>
      <c r="V53" s="6"/>
      <c r="W53" s="6"/>
      <c r="X53" s="6"/>
      <c r="Y53" s="6"/>
    </row>
    <row r="54" spans="1:25" s="141" customFormat="1" x14ac:dyDescent="0.2">
      <c r="A54" s="142" t="s">
        <v>17085</v>
      </c>
      <c r="B54" s="107" t="s">
        <v>17281</v>
      </c>
      <c r="C54" s="107">
        <v>38105</v>
      </c>
      <c r="D54" s="107" t="s">
        <v>17320</v>
      </c>
      <c r="E54" s="107">
        <v>241</v>
      </c>
      <c r="F54" s="107" t="s">
        <v>15882</v>
      </c>
      <c r="G54" s="107" t="s">
        <v>17278</v>
      </c>
      <c r="H54" s="107" t="s">
        <v>17046</v>
      </c>
      <c r="I54" s="107">
        <v>48.083913000000003</v>
      </c>
      <c r="J54" s="107">
        <v>-103.79089999999999</v>
      </c>
      <c r="K54" s="107">
        <v>20200202</v>
      </c>
      <c r="L54" s="107" t="s">
        <v>17285</v>
      </c>
      <c r="M54" s="107" t="str">
        <f>VLOOKUP(K54,SCC_xref!$D$6:$G$192,2,FALSE)</f>
        <v>Compressor Engines</v>
      </c>
      <c r="N54" s="189">
        <v>34.4</v>
      </c>
      <c r="O54" s="189">
        <v>6.3</v>
      </c>
      <c r="P54" s="189">
        <v>34.4</v>
      </c>
      <c r="Q54" s="189">
        <v>0</v>
      </c>
      <c r="R54" s="189">
        <v>0.9</v>
      </c>
      <c r="S54" s="68"/>
      <c r="T54" s="6"/>
      <c r="U54" s="6"/>
      <c r="V54" s="6"/>
      <c r="W54" s="6"/>
      <c r="X54" s="6"/>
      <c r="Y54" s="6"/>
    </row>
    <row r="55" spans="1:25" s="141" customFormat="1" x14ac:dyDescent="0.2">
      <c r="A55" s="142" t="s">
        <v>17085</v>
      </c>
      <c r="B55" s="107" t="s">
        <v>17281</v>
      </c>
      <c r="C55" s="107">
        <v>38053</v>
      </c>
      <c r="D55" s="107" t="s">
        <v>17321</v>
      </c>
      <c r="E55" s="107">
        <v>250</v>
      </c>
      <c r="F55" s="107" t="s">
        <v>15882</v>
      </c>
      <c r="G55" s="107" t="s">
        <v>17322</v>
      </c>
      <c r="H55" s="107" t="s">
        <v>17032</v>
      </c>
      <c r="I55" s="107">
        <v>47.981413000000003</v>
      </c>
      <c r="J55" s="107">
        <v>-103.66200000000001</v>
      </c>
      <c r="K55" s="107">
        <v>40400302</v>
      </c>
      <c r="L55" s="107" t="s">
        <v>17319</v>
      </c>
      <c r="M55" s="107" t="str">
        <f>VLOOKUP(K55,SCC_xref!$D$6:$G$192,2,FALSE)</f>
        <v>Permitted Tank Losses</v>
      </c>
      <c r="N55" s="189">
        <v>0</v>
      </c>
      <c r="O55" s="189">
        <v>2.1</v>
      </c>
      <c r="P55" s="189">
        <v>0</v>
      </c>
      <c r="Q55" s="189">
        <v>0</v>
      </c>
      <c r="R55" s="189">
        <v>0</v>
      </c>
      <c r="S55" s="68"/>
      <c r="T55" s="6"/>
      <c r="U55" s="6"/>
      <c r="V55" s="6"/>
      <c r="W55" s="6"/>
      <c r="X55" s="6"/>
      <c r="Y55" s="6"/>
    </row>
    <row r="56" spans="1:25" s="141" customFormat="1" x14ac:dyDescent="0.2">
      <c r="A56" s="142" t="s">
        <v>17085</v>
      </c>
      <c r="B56" s="107" t="s">
        <v>17281</v>
      </c>
      <c r="C56" s="107">
        <v>38053</v>
      </c>
      <c r="D56" s="107" t="s">
        <v>17323</v>
      </c>
      <c r="E56" s="107">
        <v>214</v>
      </c>
      <c r="F56" s="107" t="s">
        <v>15882</v>
      </c>
      <c r="G56" s="107" t="s">
        <v>17322</v>
      </c>
      <c r="H56" s="107" t="s">
        <v>17032</v>
      </c>
      <c r="I56" s="107">
        <v>47.380063</v>
      </c>
      <c r="J56" s="107">
        <v>-103.8588</v>
      </c>
      <c r="K56" s="107">
        <v>40400302</v>
      </c>
      <c r="L56" s="107" t="s">
        <v>17319</v>
      </c>
      <c r="M56" s="107" t="str">
        <f>VLOOKUP(K56,SCC_xref!$D$6:$G$192,2,FALSE)</f>
        <v>Permitted Tank Losses</v>
      </c>
      <c r="N56" s="189">
        <v>0</v>
      </c>
      <c r="O56" s="189">
        <v>1.4</v>
      </c>
      <c r="P56" s="189">
        <v>0</v>
      </c>
      <c r="Q56" s="189">
        <v>0</v>
      </c>
      <c r="R56" s="189">
        <v>0</v>
      </c>
      <c r="S56" s="68"/>
      <c r="T56" s="6"/>
      <c r="U56" s="6"/>
      <c r="V56" s="6"/>
      <c r="W56" s="6"/>
      <c r="X56" s="6"/>
      <c r="Y56" s="6"/>
    </row>
    <row r="57" spans="1:25" s="141" customFormat="1" x14ac:dyDescent="0.2">
      <c r="A57" s="142" t="s">
        <v>17085</v>
      </c>
      <c r="B57" s="107" t="s">
        <v>17281</v>
      </c>
      <c r="C57" s="107">
        <v>38089</v>
      </c>
      <c r="D57" s="107" t="s">
        <v>17324</v>
      </c>
      <c r="E57" s="107">
        <v>268</v>
      </c>
      <c r="F57" s="107" t="s">
        <v>15882</v>
      </c>
      <c r="G57" s="107" t="s">
        <v>17322</v>
      </c>
      <c r="H57" s="107" t="s">
        <v>17042</v>
      </c>
      <c r="I57" s="107">
        <v>46.910525</v>
      </c>
      <c r="J57" s="107">
        <v>-102.8981</v>
      </c>
      <c r="K57" s="107">
        <v>40400302</v>
      </c>
      <c r="L57" s="107" t="s">
        <v>17319</v>
      </c>
      <c r="M57" s="107" t="str">
        <f>VLOOKUP(K57,SCC_xref!$D$6:$G$192,2,FALSE)</f>
        <v>Permitted Tank Losses</v>
      </c>
      <c r="N57" s="189">
        <v>0</v>
      </c>
      <c r="O57" s="189">
        <v>1</v>
      </c>
      <c r="P57" s="189">
        <v>0</v>
      </c>
      <c r="Q57" s="189">
        <v>0</v>
      </c>
      <c r="R57" s="189">
        <v>0</v>
      </c>
      <c r="S57" s="68"/>
      <c r="T57" s="6"/>
      <c r="U57" s="6"/>
      <c r="V57" s="6"/>
      <c r="W57" s="6"/>
      <c r="X57" s="6"/>
      <c r="Y57" s="6"/>
    </row>
    <row r="58" spans="1:25" s="141" customFormat="1" x14ac:dyDescent="0.2">
      <c r="A58" s="142" t="s">
        <v>17085</v>
      </c>
      <c r="B58" s="107" t="s">
        <v>17281</v>
      </c>
      <c r="C58" s="107">
        <v>38007</v>
      </c>
      <c r="D58" s="107" t="s">
        <v>17325</v>
      </c>
      <c r="E58" s="107">
        <v>255</v>
      </c>
      <c r="F58" s="107" t="s">
        <v>15882</v>
      </c>
      <c r="G58" s="107" t="s">
        <v>17322</v>
      </c>
      <c r="H58" s="107" t="s">
        <v>17016</v>
      </c>
      <c r="I58" s="107">
        <v>47.115938</v>
      </c>
      <c r="J58" s="107">
        <v>-103.44110000000001</v>
      </c>
      <c r="K58" s="107">
        <v>40400302</v>
      </c>
      <c r="L58" s="107" t="s">
        <v>17319</v>
      </c>
      <c r="M58" s="107" t="str">
        <f>VLOOKUP(K58,SCC_xref!$D$6:$G$192,2,FALSE)</f>
        <v>Permitted Tank Losses</v>
      </c>
      <c r="N58" s="189">
        <v>0</v>
      </c>
      <c r="O58" s="189">
        <v>0.3</v>
      </c>
      <c r="P58" s="189">
        <v>0</v>
      </c>
      <c r="Q58" s="189">
        <v>0</v>
      </c>
      <c r="R58" s="189">
        <v>0</v>
      </c>
      <c r="S58" s="68"/>
      <c r="T58" s="6"/>
      <c r="U58" s="6"/>
      <c r="V58" s="6"/>
      <c r="W58" s="6"/>
      <c r="X58" s="6"/>
      <c r="Y58" s="6"/>
    </row>
    <row r="59" spans="1:25" s="141" customFormat="1" x14ac:dyDescent="0.2">
      <c r="A59" s="142" t="s">
        <v>17085</v>
      </c>
      <c r="B59" s="107" t="s">
        <v>17281</v>
      </c>
      <c r="C59" s="107">
        <v>38007</v>
      </c>
      <c r="D59" s="107" t="s">
        <v>17326</v>
      </c>
      <c r="E59" s="107">
        <v>276</v>
      </c>
      <c r="F59" s="107" t="s">
        <v>15882</v>
      </c>
      <c r="G59" s="107" t="s">
        <v>17322</v>
      </c>
      <c r="H59" s="107" t="s">
        <v>17016</v>
      </c>
      <c r="I59" s="107">
        <v>46.901662999999999</v>
      </c>
      <c r="J59" s="107">
        <v>-103.2963</v>
      </c>
      <c r="K59" s="107">
        <v>40400302</v>
      </c>
      <c r="L59" s="107" t="s">
        <v>17319</v>
      </c>
      <c r="M59" s="107" t="str">
        <f>VLOOKUP(K59,SCC_xref!$D$6:$G$192,2,FALSE)</f>
        <v>Permitted Tank Losses</v>
      </c>
      <c r="N59" s="189">
        <v>0</v>
      </c>
      <c r="O59" s="189">
        <v>2.1</v>
      </c>
      <c r="P59" s="189">
        <v>0</v>
      </c>
      <c r="Q59" s="189">
        <v>0</v>
      </c>
      <c r="R59" s="189">
        <v>0</v>
      </c>
      <c r="S59" s="68"/>
      <c r="T59" s="6"/>
      <c r="U59" s="6"/>
      <c r="V59" s="6"/>
      <c r="W59" s="6"/>
      <c r="X59" s="6"/>
      <c r="Y59" s="6"/>
    </row>
    <row r="60" spans="1:25" s="141" customFormat="1" x14ac:dyDescent="0.2">
      <c r="A60" s="142" t="s">
        <v>17085</v>
      </c>
      <c r="B60" s="107" t="s">
        <v>17281</v>
      </c>
      <c r="C60" s="107">
        <v>38061</v>
      </c>
      <c r="D60" s="107" t="s">
        <v>17327</v>
      </c>
      <c r="E60" s="107">
        <v>1059</v>
      </c>
      <c r="F60" s="107" t="s">
        <v>15882</v>
      </c>
      <c r="G60" s="107" t="s">
        <v>17322</v>
      </c>
      <c r="H60" s="107" t="s">
        <v>17035</v>
      </c>
      <c r="I60" s="107">
        <v>0</v>
      </c>
      <c r="J60" s="107">
        <v>0</v>
      </c>
      <c r="K60" s="107">
        <v>40400302</v>
      </c>
      <c r="L60" s="107" t="s">
        <v>17319</v>
      </c>
      <c r="M60" s="107" t="str">
        <f>VLOOKUP(K60,SCC_xref!$D$6:$G$192,2,FALSE)</f>
        <v>Permitted Tank Losses</v>
      </c>
      <c r="N60" s="189">
        <v>0</v>
      </c>
      <c r="O60" s="189">
        <v>3</v>
      </c>
      <c r="P60" s="189">
        <v>0</v>
      </c>
      <c r="Q60" s="189">
        <v>0</v>
      </c>
      <c r="R60" s="189">
        <v>0</v>
      </c>
      <c r="S60" s="68"/>
      <c r="T60" s="6"/>
      <c r="U60" s="6"/>
      <c r="V60" s="6"/>
      <c r="W60" s="6"/>
      <c r="X60" s="6"/>
      <c r="Y60" s="6"/>
    </row>
    <row r="61" spans="1:25" s="141" customFormat="1" x14ac:dyDescent="0.2">
      <c r="A61" s="142" t="s">
        <v>17085</v>
      </c>
      <c r="B61" s="107" t="s">
        <v>17281</v>
      </c>
      <c r="C61" s="107">
        <v>38011</v>
      </c>
      <c r="D61" s="107" t="s">
        <v>17328</v>
      </c>
      <c r="E61" s="107">
        <v>385</v>
      </c>
      <c r="F61" s="107" t="s">
        <v>15882</v>
      </c>
      <c r="G61" s="107" t="s">
        <v>17278</v>
      </c>
      <c r="H61" s="107" t="s">
        <v>17018</v>
      </c>
      <c r="I61" s="107">
        <v>46.082588000000001</v>
      </c>
      <c r="J61" s="107">
        <v>-103.6657</v>
      </c>
      <c r="K61" s="107">
        <v>20200202</v>
      </c>
      <c r="L61" s="107" t="s">
        <v>17318</v>
      </c>
      <c r="M61" s="107" t="str">
        <f>VLOOKUP(K61,SCC_xref!$D$6:$G$192,2,FALSE)</f>
        <v>Compressor Engines</v>
      </c>
      <c r="N61" s="189">
        <v>39</v>
      </c>
      <c r="O61" s="189">
        <v>48</v>
      </c>
      <c r="P61" s="189">
        <v>92</v>
      </c>
      <c r="Q61" s="189">
        <v>0</v>
      </c>
      <c r="R61" s="189">
        <v>0</v>
      </c>
      <c r="S61" s="68"/>
      <c r="T61" s="6"/>
      <c r="U61" s="6"/>
      <c r="V61" s="6"/>
      <c r="W61" s="6"/>
      <c r="X61" s="6"/>
      <c r="Y61" s="6"/>
    </row>
    <row r="62" spans="1:25" s="141" customFormat="1" x14ac:dyDescent="0.2">
      <c r="A62" s="142" t="s">
        <v>17085</v>
      </c>
      <c r="B62" s="107" t="s">
        <v>17281</v>
      </c>
      <c r="C62" s="107">
        <v>38105</v>
      </c>
      <c r="D62" s="107" t="s">
        <v>17329</v>
      </c>
      <c r="E62" s="107">
        <v>208</v>
      </c>
      <c r="F62" s="107" t="s">
        <v>9165</v>
      </c>
      <c r="G62" s="107" t="s">
        <v>17278</v>
      </c>
      <c r="H62" s="107" t="s">
        <v>17046</v>
      </c>
      <c r="I62" s="107">
        <v>0</v>
      </c>
      <c r="J62" s="107">
        <v>0</v>
      </c>
      <c r="K62" s="107">
        <v>31000205</v>
      </c>
      <c r="L62" s="107" t="s">
        <v>17330</v>
      </c>
      <c r="M62" s="107" t="str">
        <f>VLOOKUP(K62,SCC_xref!$D$6:$G$192,2,FALSE)</f>
        <v>Natural Gas Production, Flares</v>
      </c>
      <c r="N62" s="189">
        <v>0</v>
      </c>
      <c r="O62" s="189">
        <v>0</v>
      </c>
      <c r="P62" s="189">
        <v>0</v>
      </c>
      <c r="Q62" s="189">
        <v>0.4</v>
      </c>
      <c r="R62" s="189">
        <v>0</v>
      </c>
      <c r="S62" s="68"/>
      <c r="T62" s="6"/>
      <c r="U62" s="6"/>
      <c r="V62" s="6"/>
      <c r="W62" s="6"/>
      <c r="X62" s="6"/>
      <c r="Y62" s="6"/>
    </row>
    <row r="63" spans="1:25" s="141" customFormat="1" x14ac:dyDescent="0.2">
      <c r="A63" s="142" t="s">
        <v>17085</v>
      </c>
      <c r="B63" s="107" t="s">
        <v>17281</v>
      </c>
      <c r="C63" s="107">
        <v>38053</v>
      </c>
      <c r="D63" s="107" t="s">
        <v>17321</v>
      </c>
      <c r="E63" s="107">
        <v>240</v>
      </c>
      <c r="F63" s="107" t="s">
        <v>15882</v>
      </c>
      <c r="G63" s="107" t="s">
        <v>17322</v>
      </c>
      <c r="H63" s="107" t="s">
        <v>17032</v>
      </c>
      <c r="I63" s="107">
        <v>48.113424999999999</v>
      </c>
      <c r="J63" s="107">
        <v>-103.78189999999999</v>
      </c>
      <c r="K63" s="107">
        <v>40400302</v>
      </c>
      <c r="L63" s="107" t="s">
        <v>17319</v>
      </c>
      <c r="M63" s="107" t="str">
        <f>VLOOKUP(K63,SCC_xref!$D$6:$G$192,2,FALSE)</f>
        <v>Permitted Tank Losses</v>
      </c>
      <c r="N63" s="189">
        <v>0</v>
      </c>
      <c r="O63" s="189">
        <v>16.5</v>
      </c>
      <c r="P63" s="189">
        <v>0</v>
      </c>
      <c r="Q63" s="189">
        <v>0</v>
      </c>
      <c r="R63" s="189">
        <v>0</v>
      </c>
      <c r="S63" s="68"/>
      <c r="T63" s="6"/>
      <c r="U63" s="6"/>
      <c r="V63" s="6"/>
      <c r="W63" s="6"/>
      <c r="X63" s="6"/>
      <c r="Y63" s="6"/>
    </row>
    <row r="64" spans="1:25" s="141" customFormat="1" x14ac:dyDescent="0.2">
      <c r="A64" s="142" t="s">
        <v>17085</v>
      </c>
      <c r="B64" s="107" t="s">
        <v>17281</v>
      </c>
      <c r="C64" s="107">
        <v>38105</v>
      </c>
      <c r="D64" s="107" t="s">
        <v>17331</v>
      </c>
      <c r="E64" s="107">
        <v>232</v>
      </c>
      <c r="F64" s="107" t="s">
        <v>15882</v>
      </c>
      <c r="G64" s="107" t="s">
        <v>17322</v>
      </c>
      <c r="H64" s="107" t="s">
        <v>17046</v>
      </c>
      <c r="I64" s="107">
        <v>48.283003000000001</v>
      </c>
      <c r="J64" s="107">
        <v>-102.929889</v>
      </c>
      <c r="K64" s="107">
        <v>40400302</v>
      </c>
      <c r="L64" s="107" t="s">
        <v>17319</v>
      </c>
      <c r="M64" s="107" t="str">
        <f>VLOOKUP(K64,SCC_xref!$D$6:$G$192,2,FALSE)</f>
        <v>Permitted Tank Losses</v>
      </c>
      <c r="N64" s="189">
        <v>0</v>
      </c>
      <c r="O64" s="189">
        <v>30.9</v>
      </c>
      <c r="P64" s="189">
        <v>0</v>
      </c>
      <c r="Q64" s="189">
        <v>0</v>
      </c>
      <c r="R64" s="189">
        <v>0</v>
      </c>
      <c r="S64" s="68"/>
      <c r="T64" s="6"/>
      <c r="U64" s="6"/>
      <c r="V64" s="6"/>
      <c r="W64" s="6"/>
      <c r="X64" s="6"/>
      <c r="Y64" s="6"/>
    </row>
    <row r="65" spans="1:25" s="141" customFormat="1" x14ac:dyDescent="0.2">
      <c r="A65" s="142" t="s">
        <v>17085</v>
      </c>
      <c r="B65" s="107" t="s">
        <v>17281</v>
      </c>
      <c r="C65" s="107">
        <v>38101</v>
      </c>
      <c r="D65" s="107" t="s">
        <v>17332</v>
      </c>
      <c r="E65" s="107">
        <v>275</v>
      </c>
      <c r="F65" s="107" t="s">
        <v>15882</v>
      </c>
      <c r="G65" s="107" t="s">
        <v>17322</v>
      </c>
      <c r="H65" s="107" t="s">
        <v>17044</v>
      </c>
      <c r="I65" s="107">
        <v>48.322575000000001</v>
      </c>
      <c r="J65" s="107">
        <v>-101.7522</v>
      </c>
      <c r="K65" s="107">
        <v>40400302</v>
      </c>
      <c r="L65" s="107" t="s">
        <v>17319</v>
      </c>
      <c r="M65" s="107" t="str">
        <f>VLOOKUP(K65,SCC_xref!$D$6:$G$192,2,FALSE)</f>
        <v>Permitted Tank Losses</v>
      </c>
      <c r="N65" s="189">
        <v>0</v>
      </c>
      <c r="O65" s="189">
        <v>0</v>
      </c>
      <c r="P65" s="189">
        <v>0</v>
      </c>
      <c r="Q65" s="189">
        <v>0</v>
      </c>
      <c r="R65" s="189">
        <v>0</v>
      </c>
      <c r="S65" s="68"/>
      <c r="T65" s="6"/>
      <c r="U65" s="6"/>
      <c r="V65" s="6"/>
      <c r="W65" s="6"/>
      <c r="X65" s="6"/>
      <c r="Y65" s="6"/>
    </row>
    <row r="66" spans="1:25" s="141" customFormat="1" x14ac:dyDescent="0.2">
      <c r="A66" s="142" t="s">
        <v>17085</v>
      </c>
      <c r="B66" s="107" t="s">
        <v>17281</v>
      </c>
      <c r="C66" s="107">
        <v>38075</v>
      </c>
      <c r="D66" s="107" t="s">
        <v>17333</v>
      </c>
      <c r="E66" s="107">
        <v>209</v>
      </c>
      <c r="F66" s="107" t="s">
        <v>15882</v>
      </c>
      <c r="G66" s="107" t="s">
        <v>17322</v>
      </c>
      <c r="H66" s="107" t="s">
        <v>17037</v>
      </c>
      <c r="I66" s="107">
        <v>48.537599999999998</v>
      </c>
      <c r="J66" s="107">
        <v>-101.2003</v>
      </c>
      <c r="K66" s="107">
        <v>40400302</v>
      </c>
      <c r="L66" s="107" t="s">
        <v>17319</v>
      </c>
      <c r="M66" s="107" t="str">
        <f>VLOOKUP(K66,SCC_xref!$D$6:$G$192,2,FALSE)</f>
        <v>Permitted Tank Losses</v>
      </c>
      <c r="N66" s="189">
        <v>0</v>
      </c>
      <c r="O66" s="189">
        <v>1.3</v>
      </c>
      <c r="P66" s="189">
        <v>0</v>
      </c>
      <c r="Q66" s="189">
        <v>0</v>
      </c>
      <c r="R66" s="189">
        <v>0</v>
      </c>
      <c r="S66" s="68"/>
      <c r="T66" s="6"/>
      <c r="U66" s="6"/>
      <c r="V66" s="6"/>
      <c r="W66" s="6"/>
      <c r="X66" s="6"/>
      <c r="Y66" s="6"/>
    </row>
    <row r="67" spans="1:25" s="141" customFormat="1" x14ac:dyDescent="0.2">
      <c r="A67" s="142" t="s">
        <v>17085</v>
      </c>
      <c r="B67" s="107" t="s">
        <v>17281</v>
      </c>
      <c r="C67" s="107">
        <v>38105</v>
      </c>
      <c r="D67" s="107" t="s">
        <v>17334</v>
      </c>
      <c r="E67" s="107">
        <v>230</v>
      </c>
      <c r="F67" s="107" t="s">
        <v>15882</v>
      </c>
      <c r="G67" s="107" t="s">
        <v>17322</v>
      </c>
      <c r="H67" s="107" t="s">
        <v>17046</v>
      </c>
      <c r="I67" s="107">
        <v>48.598675</v>
      </c>
      <c r="J67" s="107">
        <v>-103.9554</v>
      </c>
      <c r="K67" s="107">
        <v>40400302</v>
      </c>
      <c r="L67" s="107" t="s">
        <v>17319</v>
      </c>
      <c r="M67" s="107" t="str">
        <f>VLOOKUP(K67,SCC_xref!$D$6:$G$192,2,FALSE)</f>
        <v>Permitted Tank Losses</v>
      </c>
      <c r="N67" s="189">
        <v>0</v>
      </c>
      <c r="O67" s="189">
        <v>7.9</v>
      </c>
      <c r="P67" s="189">
        <v>0</v>
      </c>
      <c r="Q67" s="189">
        <v>0</v>
      </c>
      <c r="R67" s="189">
        <v>0</v>
      </c>
      <c r="S67" s="68"/>
      <c r="T67" s="6"/>
      <c r="U67" s="6"/>
      <c r="V67" s="6"/>
      <c r="W67" s="6"/>
      <c r="X67" s="6"/>
      <c r="Y67" s="6"/>
    </row>
    <row r="68" spans="1:25" s="141" customFormat="1" x14ac:dyDescent="0.2">
      <c r="A68" s="142" t="s">
        <v>17085</v>
      </c>
      <c r="B68" s="107" t="s">
        <v>17281</v>
      </c>
      <c r="C68" s="107">
        <v>38101</v>
      </c>
      <c r="D68" s="107" t="s">
        <v>17335</v>
      </c>
      <c r="E68" s="107">
        <v>229</v>
      </c>
      <c r="F68" s="107" t="s">
        <v>15882</v>
      </c>
      <c r="G68" s="107" t="s">
        <v>17322</v>
      </c>
      <c r="H68" s="107" t="s">
        <v>17044</v>
      </c>
      <c r="I68" s="107">
        <v>48.243924999999997</v>
      </c>
      <c r="J68" s="107">
        <v>-101.2555</v>
      </c>
      <c r="K68" s="107">
        <v>40400302</v>
      </c>
      <c r="L68" s="107" t="s">
        <v>17319</v>
      </c>
      <c r="M68" s="107" t="str">
        <f>VLOOKUP(K68,SCC_xref!$D$6:$G$192,2,FALSE)</f>
        <v>Permitted Tank Losses</v>
      </c>
      <c r="N68" s="189">
        <v>0</v>
      </c>
      <c r="O68" s="189">
        <v>15.4</v>
      </c>
      <c r="P68" s="189">
        <v>0</v>
      </c>
      <c r="Q68" s="189">
        <v>0</v>
      </c>
      <c r="R68" s="189">
        <v>0</v>
      </c>
      <c r="S68" s="68"/>
      <c r="T68" s="6"/>
      <c r="U68" s="6"/>
      <c r="V68" s="6"/>
      <c r="W68" s="6"/>
      <c r="X68" s="6"/>
      <c r="Y68" s="6"/>
    </row>
    <row r="69" spans="1:25" s="141" customFormat="1" x14ac:dyDescent="0.2">
      <c r="A69" s="142" t="s">
        <v>17085</v>
      </c>
      <c r="B69" s="107" t="s">
        <v>17281</v>
      </c>
      <c r="C69" s="107">
        <v>38061</v>
      </c>
      <c r="D69" s="107" t="s">
        <v>17327</v>
      </c>
      <c r="E69" s="107">
        <v>231</v>
      </c>
      <c r="F69" s="107" t="s">
        <v>15882</v>
      </c>
      <c r="G69" s="107" t="s">
        <v>17322</v>
      </c>
      <c r="H69" s="107" t="s">
        <v>17035</v>
      </c>
      <c r="I69" s="107">
        <v>48.303975000000001</v>
      </c>
      <c r="J69" s="107">
        <v>-102.36879999999999</v>
      </c>
      <c r="K69" s="107">
        <v>40400302</v>
      </c>
      <c r="L69" s="107" t="s">
        <v>17319</v>
      </c>
      <c r="M69" s="107" t="str">
        <f>VLOOKUP(K69,SCC_xref!$D$6:$G$192,2,FALSE)</f>
        <v>Permitted Tank Losses</v>
      </c>
      <c r="N69" s="189">
        <v>0</v>
      </c>
      <c r="O69" s="189">
        <v>13.2</v>
      </c>
      <c r="P69" s="189">
        <v>0</v>
      </c>
      <c r="Q69" s="189">
        <v>0</v>
      </c>
      <c r="R69" s="189">
        <v>0</v>
      </c>
      <c r="S69" s="68"/>
      <c r="T69" s="6"/>
      <c r="U69" s="6"/>
      <c r="V69" s="6"/>
      <c r="W69" s="6"/>
      <c r="X69" s="6"/>
      <c r="Y69" s="6"/>
    </row>
    <row r="70" spans="1:25" s="141" customFormat="1" x14ac:dyDescent="0.2">
      <c r="A70" s="142" t="s">
        <v>17085</v>
      </c>
      <c r="B70" s="107" t="s">
        <v>17281</v>
      </c>
      <c r="C70" s="107">
        <v>38053</v>
      </c>
      <c r="D70" s="107" t="s">
        <v>17336</v>
      </c>
      <c r="E70" s="107">
        <v>1045</v>
      </c>
      <c r="F70" s="107" t="s">
        <v>15882</v>
      </c>
      <c r="G70" s="107" t="s">
        <v>17322</v>
      </c>
      <c r="H70" s="107" t="s">
        <v>17032</v>
      </c>
      <c r="I70" s="107">
        <v>0</v>
      </c>
      <c r="J70" s="107">
        <v>0</v>
      </c>
      <c r="K70" s="107">
        <v>40400302</v>
      </c>
      <c r="L70" s="107" t="s">
        <v>17319</v>
      </c>
      <c r="M70" s="107" t="str">
        <f>VLOOKUP(K70,SCC_xref!$D$6:$G$192,2,FALSE)</f>
        <v>Permitted Tank Losses</v>
      </c>
      <c r="N70" s="189">
        <v>0</v>
      </c>
      <c r="O70" s="189">
        <v>17.399999999999999</v>
      </c>
      <c r="P70" s="189">
        <v>0</v>
      </c>
      <c r="Q70" s="189">
        <v>0</v>
      </c>
      <c r="R70" s="189">
        <v>0</v>
      </c>
      <c r="S70" s="68"/>
      <c r="T70" s="6"/>
      <c r="U70" s="6"/>
      <c r="V70" s="6"/>
      <c r="W70" s="6"/>
      <c r="X70" s="6"/>
      <c r="Y70" s="6"/>
    </row>
    <row r="71" spans="1:25" s="141" customFormat="1" x14ac:dyDescent="0.2">
      <c r="A71" s="142" t="s">
        <v>17085</v>
      </c>
      <c r="B71" s="107" t="s">
        <v>17281</v>
      </c>
      <c r="C71" s="107">
        <v>38053</v>
      </c>
      <c r="D71" s="107" t="s">
        <v>17337</v>
      </c>
      <c r="E71" s="107">
        <v>228</v>
      </c>
      <c r="F71" s="107" t="s">
        <v>15882</v>
      </c>
      <c r="G71" s="107" t="s">
        <v>17278</v>
      </c>
      <c r="H71" s="107" t="s">
        <v>17032</v>
      </c>
      <c r="I71" s="107">
        <v>47.869300000000003</v>
      </c>
      <c r="J71" s="107">
        <v>-102.8659</v>
      </c>
      <c r="K71" s="107">
        <v>31000205</v>
      </c>
      <c r="L71" s="107" t="s">
        <v>17338</v>
      </c>
      <c r="M71" s="107" t="str">
        <f>VLOOKUP(K71,SCC_xref!$D$6:$G$192,2,FALSE)</f>
        <v>Natural Gas Production, Flares</v>
      </c>
      <c r="N71" s="189">
        <v>0</v>
      </c>
      <c r="O71" s="189">
        <v>0</v>
      </c>
      <c r="P71" s="189">
        <v>0</v>
      </c>
      <c r="Q71" s="189">
        <v>66.599999999999994</v>
      </c>
      <c r="R71" s="189">
        <v>0</v>
      </c>
      <c r="S71" s="68"/>
      <c r="T71" s="6"/>
      <c r="U71" s="6"/>
      <c r="V71" s="6"/>
      <c r="W71" s="6"/>
      <c r="X71" s="6"/>
      <c r="Y71" s="6"/>
    </row>
    <row r="72" spans="1:25" s="141" customFormat="1" x14ac:dyDescent="0.2">
      <c r="A72" s="142" t="s">
        <v>17085</v>
      </c>
      <c r="B72" s="107" t="s">
        <v>17281</v>
      </c>
      <c r="C72" s="107">
        <v>38053</v>
      </c>
      <c r="D72" s="107" t="s">
        <v>17337</v>
      </c>
      <c r="E72" s="107">
        <v>228</v>
      </c>
      <c r="F72" s="107" t="s">
        <v>15882</v>
      </c>
      <c r="G72" s="107" t="s">
        <v>17278</v>
      </c>
      <c r="H72" s="107" t="s">
        <v>17032</v>
      </c>
      <c r="I72" s="107">
        <v>47.869300000000003</v>
      </c>
      <c r="J72" s="107">
        <v>-102.8659</v>
      </c>
      <c r="K72" s="107">
        <v>20200202</v>
      </c>
      <c r="L72" s="107" t="s">
        <v>17339</v>
      </c>
      <c r="M72" s="107" t="str">
        <f>VLOOKUP(K72,SCC_xref!$D$6:$G$192,2,FALSE)</f>
        <v>Compressor Engines</v>
      </c>
      <c r="N72" s="189">
        <v>2.4</v>
      </c>
      <c r="O72" s="189">
        <v>2</v>
      </c>
      <c r="P72" s="189">
        <v>10.5</v>
      </c>
      <c r="Q72" s="189">
        <v>0</v>
      </c>
      <c r="R72" s="189">
        <v>0</v>
      </c>
      <c r="S72" s="68"/>
      <c r="T72" s="6"/>
      <c r="U72" s="6"/>
      <c r="V72" s="6"/>
      <c r="W72" s="6"/>
      <c r="X72" s="6"/>
      <c r="Y72" s="6"/>
    </row>
    <row r="73" spans="1:25" s="141" customFormat="1" x14ac:dyDescent="0.2">
      <c r="A73" s="142" t="s">
        <v>17085</v>
      </c>
      <c r="B73" s="107" t="s">
        <v>17281</v>
      </c>
      <c r="C73" s="107">
        <v>38053</v>
      </c>
      <c r="D73" s="107" t="s">
        <v>17340</v>
      </c>
      <c r="E73" s="107">
        <v>227</v>
      </c>
      <c r="F73" s="107" t="s">
        <v>15882</v>
      </c>
      <c r="G73" s="107" t="s">
        <v>17278</v>
      </c>
      <c r="H73" s="107" t="s">
        <v>17032</v>
      </c>
      <c r="I73" s="107">
        <v>47.753500000000003</v>
      </c>
      <c r="J73" s="107">
        <v>-103.2946</v>
      </c>
      <c r="K73" s="107">
        <v>31000205</v>
      </c>
      <c r="L73" s="107" t="s">
        <v>17341</v>
      </c>
      <c r="M73" s="107" t="str">
        <f>VLOOKUP(K73,SCC_xref!$D$6:$G$192,2,FALSE)</f>
        <v>Natural Gas Production, Flares</v>
      </c>
      <c r="N73" s="189">
        <v>0</v>
      </c>
      <c r="O73" s="189">
        <v>0</v>
      </c>
      <c r="P73" s="189">
        <v>0</v>
      </c>
      <c r="Q73" s="189">
        <v>64.900000000000006</v>
      </c>
      <c r="R73" s="189">
        <v>0</v>
      </c>
      <c r="S73" s="68"/>
      <c r="T73" s="6"/>
      <c r="U73" s="6"/>
      <c r="V73" s="6"/>
      <c r="W73" s="6"/>
      <c r="X73" s="6"/>
      <c r="Y73" s="6"/>
    </row>
    <row r="74" spans="1:25" s="141" customFormat="1" x14ac:dyDescent="0.2">
      <c r="A74" s="142" t="s">
        <v>17085</v>
      </c>
      <c r="B74" s="107" t="s">
        <v>17281</v>
      </c>
      <c r="C74" s="107">
        <v>38053</v>
      </c>
      <c r="D74" s="107" t="s">
        <v>17340</v>
      </c>
      <c r="E74" s="107">
        <v>227</v>
      </c>
      <c r="F74" s="107" t="s">
        <v>15882</v>
      </c>
      <c r="G74" s="107" t="s">
        <v>17278</v>
      </c>
      <c r="H74" s="107" t="s">
        <v>17032</v>
      </c>
      <c r="I74" s="107">
        <v>47.753500000000003</v>
      </c>
      <c r="J74" s="107">
        <v>-103.2946</v>
      </c>
      <c r="K74" s="107">
        <v>20200202</v>
      </c>
      <c r="L74" s="107" t="s">
        <v>17342</v>
      </c>
      <c r="M74" s="107" t="str">
        <f>VLOOKUP(K74,SCC_xref!$D$6:$G$192,2,FALSE)</f>
        <v>Compressor Engines</v>
      </c>
      <c r="N74" s="189">
        <v>3.9</v>
      </c>
      <c r="O74" s="189">
        <v>1.6</v>
      </c>
      <c r="P74" s="189">
        <v>6.9</v>
      </c>
      <c r="Q74" s="189">
        <v>0</v>
      </c>
      <c r="R74" s="189">
        <v>0</v>
      </c>
      <c r="S74" s="68"/>
      <c r="T74" s="6"/>
      <c r="U74" s="6"/>
      <c r="V74" s="6"/>
      <c r="W74" s="6"/>
      <c r="X74" s="6"/>
      <c r="Y74" s="6"/>
    </row>
    <row r="75" spans="1:25" s="141" customFormat="1" x14ac:dyDescent="0.2">
      <c r="A75" s="142" t="s">
        <v>17085</v>
      </c>
      <c r="B75" s="107" t="s">
        <v>17281</v>
      </c>
      <c r="C75" s="107">
        <v>38053</v>
      </c>
      <c r="D75" s="107" t="s">
        <v>17343</v>
      </c>
      <c r="E75" s="107">
        <v>377</v>
      </c>
      <c r="F75" s="107" t="s">
        <v>15882</v>
      </c>
      <c r="G75" s="107" t="s">
        <v>17278</v>
      </c>
      <c r="H75" s="107" t="s">
        <v>17032</v>
      </c>
      <c r="I75" s="107">
        <v>48.037599999999998</v>
      </c>
      <c r="J75" s="107">
        <v>-102.3212</v>
      </c>
      <c r="K75" s="107">
        <v>31000205</v>
      </c>
      <c r="L75" s="107" t="s">
        <v>17344</v>
      </c>
      <c r="M75" s="107" t="str">
        <f>VLOOKUP(K75,SCC_xref!$D$6:$G$192,2,FALSE)</f>
        <v>Natural Gas Production, Flares</v>
      </c>
      <c r="N75" s="189">
        <v>0</v>
      </c>
      <c r="O75" s="189">
        <v>0</v>
      </c>
      <c r="P75" s="189">
        <v>0</v>
      </c>
      <c r="Q75" s="189">
        <v>48.3</v>
      </c>
      <c r="R75" s="189">
        <v>0</v>
      </c>
      <c r="S75" s="68"/>
      <c r="T75" s="6"/>
      <c r="U75" s="6"/>
      <c r="V75" s="6"/>
      <c r="W75" s="6"/>
      <c r="X75" s="6"/>
      <c r="Y75" s="6"/>
    </row>
    <row r="76" spans="1:25" s="141" customFormat="1" x14ac:dyDescent="0.2">
      <c r="A76" s="142" t="s">
        <v>17085</v>
      </c>
      <c r="B76" s="107" t="s">
        <v>17281</v>
      </c>
      <c r="C76" s="107">
        <v>38053</v>
      </c>
      <c r="D76" s="107" t="s">
        <v>17343</v>
      </c>
      <c r="E76" s="107">
        <v>377</v>
      </c>
      <c r="F76" s="107" t="s">
        <v>15882</v>
      </c>
      <c r="G76" s="107" t="s">
        <v>17278</v>
      </c>
      <c r="H76" s="107" t="s">
        <v>17032</v>
      </c>
      <c r="I76" s="107">
        <v>48.037599999999998</v>
      </c>
      <c r="J76" s="107">
        <v>-102.3212</v>
      </c>
      <c r="K76" s="107">
        <v>20200202</v>
      </c>
      <c r="L76" s="107" t="s">
        <v>17339</v>
      </c>
      <c r="M76" s="107" t="str">
        <f>VLOOKUP(K76,SCC_xref!$D$6:$G$192,2,FALSE)</f>
        <v>Compressor Engines</v>
      </c>
      <c r="N76" s="189">
        <v>4.5999999999999996</v>
      </c>
      <c r="O76" s="189">
        <v>5.5</v>
      </c>
      <c r="P76" s="189">
        <v>6.8</v>
      </c>
      <c r="Q76" s="189">
        <v>0</v>
      </c>
      <c r="R76" s="189">
        <v>0</v>
      </c>
      <c r="S76" s="68"/>
      <c r="T76" s="6"/>
      <c r="U76" s="6"/>
      <c r="V76" s="6"/>
      <c r="W76" s="6"/>
      <c r="X76" s="6"/>
      <c r="Y76" s="6"/>
    </row>
    <row r="77" spans="1:25" s="141" customFormat="1" x14ac:dyDescent="0.2">
      <c r="A77" s="142" t="s">
        <v>17085</v>
      </c>
      <c r="B77" s="107" t="s">
        <v>17281</v>
      </c>
      <c r="C77" s="107">
        <v>38053</v>
      </c>
      <c r="D77" s="107" t="s">
        <v>17343</v>
      </c>
      <c r="E77" s="107">
        <v>377</v>
      </c>
      <c r="F77" s="107" t="s">
        <v>15882</v>
      </c>
      <c r="G77" s="107" t="s">
        <v>17278</v>
      </c>
      <c r="H77" s="107" t="s">
        <v>17032</v>
      </c>
      <c r="I77" s="107">
        <v>48.037599999999998</v>
      </c>
      <c r="J77" s="107">
        <v>-102.3212</v>
      </c>
      <c r="K77" s="107">
        <v>20200202</v>
      </c>
      <c r="L77" s="107" t="s">
        <v>17342</v>
      </c>
      <c r="M77" s="107" t="str">
        <f>VLOOKUP(K77,SCC_xref!$D$6:$G$192,2,FALSE)</f>
        <v>Compressor Engines</v>
      </c>
      <c r="N77" s="189">
        <v>43.4</v>
      </c>
      <c r="O77" s="189">
        <v>2.2000000000000002</v>
      </c>
      <c r="P77" s="189">
        <v>12.5</v>
      </c>
      <c r="Q77" s="189">
        <v>0</v>
      </c>
      <c r="R77" s="189">
        <v>0</v>
      </c>
      <c r="S77" s="68"/>
      <c r="T77" s="6"/>
      <c r="U77" s="6"/>
      <c r="V77" s="6"/>
      <c r="W77" s="6"/>
      <c r="X77" s="6"/>
      <c r="Y77" s="6"/>
    </row>
    <row r="78" spans="1:25" s="141" customFormat="1" x14ac:dyDescent="0.2">
      <c r="A78" s="142" t="s">
        <v>17085</v>
      </c>
      <c r="B78" s="107" t="s">
        <v>17281</v>
      </c>
      <c r="C78" s="107">
        <v>38013</v>
      </c>
      <c r="D78" s="107" t="s">
        <v>17345</v>
      </c>
      <c r="E78" s="107">
        <v>267</v>
      </c>
      <c r="F78" s="107" t="s">
        <v>15882</v>
      </c>
      <c r="G78" s="107" t="s">
        <v>17278</v>
      </c>
      <c r="H78" s="107" t="s">
        <v>17019</v>
      </c>
      <c r="I78" s="107">
        <v>48.588000000000001</v>
      </c>
      <c r="J78" s="107">
        <v>-102.855</v>
      </c>
      <c r="K78" s="107">
        <v>31000205</v>
      </c>
      <c r="L78" s="107" t="s">
        <v>17346</v>
      </c>
      <c r="M78" s="107" t="str">
        <f>VLOOKUP(K78,SCC_xref!$D$6:$G$192,2,FALSE)</f>
        <v>Natural Gas Production, Flares</v>
      </c>
      <c r="N78" s="189">
        <v>0</v>
      </c>
      <c r="O78" s="189">
        <v>0</v>
      </c>
      <c r="P78" s="189">
        <v>0</v>
      </c>
      <c r="Q78" s="189">
        <v>15.6</v>
      </c>
      <c r="R78" s="189">
        <v>0</v>
      </c>
      <c r="S78" s="68"/>
      <c r="T78" s="6"/>
      <c r="U78" s="6"/>
      <c r="V78" s="6"/>
      <c r="W78" s="6"/>
      <c r="X78" s="6"/>
      <c r="Y78" s="6"/>
    </row>
    <row r="79" spans="1:25" s="141" customFormat="1" x14ac:dyDescent="0.2">
      <c r="A79" s="142" t="s">
        <v>17085</v>
      </c>
      <c r="B79" s="107" t="s">
        <v>17281</v>
      </c>
      <c r="C79" s="107">
        <v>38013</v>
      </c>
      <c r="D79" s="107" t="s">
        <v>17345</v>
      </c>
      <c r="E79" s="107">
        <v>267</v>
      </c>
      <c r="F79" s="107" t="s">
        <v>15882</v>
      </c>
      <c r="G79" s="107" t="s">
        <v>17278</v>
      </c>
      <c r="H79" s="107" t="s">
        <v>17019</v>
      </c>
      <c r="I79" s="107">
        <v>48.588000000000001</v>
      </c>
      <c r="J79" s="107">
        <v>-102.855</v>
      </c>
      <c r="K79" s="107">
        <v>20200202</v>
      </c>
      <c r="L79" s="107" t="s">
        <v>17347</v>
      </c>
      <c r="M79" s="107" t="str">
        <f>VLOOKUP(K79,SCC_xref!$D$6:$G$192,2,FALSE)</f>
        <v>Compressor Engines</v>
      </c>
      <c r="N79" s="189">
        <v>8.1999999999999993</v>
      </c>
      <c r="O79" s="189">
        <v>0</v>
      </c>
      <c r="P79" s="189">
        <v>2.1</v>
      </c>
      <c r="Q79" s="189">
        <v>0</v>
      </c>
      <c r="R79" s="189">
        <v>0</v>
      </c>
      <c r="S79" s="68"/>
      <c r="T79" s="6"/>
      <c r="U79" s="6"/>
      <c r="V79" s="6"/>
      <c r="W79" s="6"/>
      <c r="X79" s="6"/>
      <c r="Y79" s="6"/>
    </row>
    <row r="80" spans="1:25" s="141" customFormat="1" x14ac:dyDescent="0.2">
      <c r="A80" s="142" t="s">
        <v>17085</v>
      </c>
      <c r="B80" s="107" t="s">
        <v>17281</v>
      </c>
      <c r="C80" s="107">
        <v>38053</v>
      </c>
      <c r="D80" s="107" t="s">
        <v>17348</v>
      </c>
      <c r="E80" s="107">
        <v>239</v>
      </c>
      <c r="F80" s="107" t="s">
        <v>15882</v>
      </c>
      <c r="G80" s="107" t="s">
        <v>17278</v>
      </c>
      <c r="H80" s="107" t="s">
        <v>17032</v>
      </c>
      <c r="I80" s="107">
        <v>48.029600000000002</v>
      </c>
      <c r="J80" s="107">
        <v>-102.881</v>
      </c>
      <c r="K80" s="107">
        <v>31000205</v>
      </c>
      <c r="L80" s="107" t="s">
        <v>17338</v>
      </c>
      <c r="M80" s="107" t="str">
        <f>VLOOKUP(K80,SCC_xref!$D$6:$G$192,2,FALSE)</f>
        <v>Natural Gas Production, Flares</v>
      </c>
      <c r="N80" s="189">
        <v>0</v>
      </c>
      <c r="O80" s="189">
        <v>0</v>
      </c>
      <c r="P80" s="189">
        <v>0</v>
      </c>
      <c r="Q80" s="189">
        <v>2.1</v>
      </c>
      <c r="R80" s="189">
        <v>0</v>
      </c>
      <c r="S80" s="68"/>
      <c r="T80" s="6"/>
      <c r="U80" s="6"/>
      <c r="V80" s="6"/>
      <c r="W80" s="6"/>
      <c r="X80" s="6"/>
      <c r="Y80" s="6"/>
    </row>
    <row r="81" spans="1:25" s="141" customFormat="1" x14ac:dyDescent="0.2">
      <c r="A81" s="142" t="s">
        <v>17085</v>
      </c>
      <c r="B81" s="107" t="s">
        <v>17281</v>
      </c>
      <c r="C81" s="107">
        <v>38053</v>
      </c>
      <c r="D81" s="107" t="s">
        <v>17348</v>
      </c>
      <c r="E81" s="107">
        <v>239</v>
      </c>
      <c r="F81" s="107" t="s">
        <v>15882</v>
      </c>
      <c r="G81" s="107" t="s">
        <v>17278</v>
      </c>
      <c r="H81" s="107" t="s">
        <v>17032</v>
      </c>
      <c r="I81" s="107">
        <v>48.029600000000002</v>
      </c>
      <c r="J81" s="107">
        <v>-102.881</v>
      </c>
      <c r="K81" s="107">
        <v>20200202</v>
      </c>
      <c r="L81" s="107" t="s">
        <v>17339</v>
      </c>
      <c r="M81" s="107" t="str">
        <f>VLOOKUP(K81,SCC_xref!$D$6:$G$192,2,FALSE)</f>
        <v>Compressor Engines</v>
      </c>
      <c r="N81" s="189">
        <v>0.4</v>
      </c>
      <c r="O81" s="189">
        <v>0</v>
      </c>
      <c r="P81" s="189">
        <v>1.3</v>
      </c>
      <c r="Q81" s="189">
        <v>0</v>
      </c>
      <c r="R81" s="189">
        <v>0</v>
      </c>
      <c r="S81" s="68"/>
      <c r="T81" s="6"/>
      <c r="U81" s="6"/>
      <c r="V81" s="6"/>
      <c r="W81" s="6"/>
      <c r="X81" s="6"/>
      <c r="Y81" s="6"/>
    </row>
    <row r="82" spans="1:25" s="141" customFormat="1" x14ac:dyDescent="0.2">
      <c r="A82" s="142" t="s">
        <v>17085</v>
      </c>
      <c r="B82" s="107" t="s">
        <v>17281</v>
      </c>
      <c r="C82" s="107">
        <v>38105</v>
      </c>
      <c r="D82" s="107" t="s">
        <v>17349</v>
      </c>
      <c r="E82" s="107">
        <v>200</v>
      </c>
      <c r="F82" s="107" t="s">
        <v>15882</v>
      </c>
      <c r="G82" s="107" t="s">
        <v>17278</v>
      </c>
      <c r="H82" s="107" t="s">
        <v>17046</v>
      </c>
      <c r="I82" s="107">
        <v>48.292549999999999</v>
      </c>
      <c r="J82" s="107">
        <v>-102.9498</v>
      </c>
      <c r="K82" s="107">
        <v>20200202</v>
      </c>
      <c r="L82" s="107" t="s">
        <v>17350</v>
      </c>
      <c r="M82" s="107" t="str">
        <f>VLOOKUP(K82,SCC_xref!$D$6:$G$192,2,FALSE)</f>
        <v>Compressor Engines</v>
      </c>
      <c r="N82" s="189">
        <v>4.5</v>
      </c>
      <c r="O82" s="189">
        <v>13.6</v>
      </c>
      <c r="P82" s="189">
        <v>17.3</v>
      </c>
      <c r="Q82" s="189">
        <v>0</v>
      </c>
      <c r="R82" s="189">
        <v>0</v>
      </c>
      <c r="S82" s="68"/>
      <c r="T82" s="6"/>
      <c r="U82" s="6"/>
      <c r="V82" s="6"/>
      <c r="W82" s="6"/>
      <c r="X82" s="6"/>
      <c r="Y82" s="6"/>
    </row>
    <row r="83" spans="1:25" s="141" customFormat="1" x14ac:dyDescent="0.2">
      <c r="A83" s="142" t="s">
        <v>17085</v>
      </c>
      <c r="B83" s="107" t="s">
        <v>17281</v>
      </c>
      <c r="C83" s="107">
        <v>38105</v>
      </c>
      <c r="D83" s="107" t="s">
        <v>17349</v>
      </c>
      <c r="E83" s="107">
        <v>200</v>
      </c>
      <c r="F83" s="107" t="s">
        <v>15882</v>
      </c>
      <c r="G83" s="107" t="s">
        <v>17278</v>
      </c>
      <c r="H83" s="107" t="s">
        <v>17046</v>
      </c>
      <c r="I83" s="107">
        <v>48.292549999999999</v>
      </c>
      <c r="J83" s="107">
        <v>-102.9498</v>
      </c>
      <c r="K83" s="107">
        <v>31000205</v>
      </c>
      <c r="L83" s="107" t="s">
        <v>17338</v>
      </c>
      <c r="M83" s="107" t="str">
        <f>VLOOKUP(K83,SCC_xref!$D$6:$G$192,2,FALSE)</f>
        <v>Natural Gas Production, Flares</v>
      </c>
      <c r="N83" s="189">
        <v>0</v>
      </c>
      <c r="O83" s="189">
        <v>0</v>
      </c>
      <c r="P83" s="189">
        <v>0</v>
      </c>
      <c r="Q83" s="189">
        <v>11</v>
      </c>
      <c r="R83" s="189">
        <v>0</v>
      </c>
      <c r="S83" s="68"/>
      <c r="T83" s="6"/>
      <c r="U83" s="6"/>
      <c r="V83" s="6"/>
      <c r="W83" s="6"/>
      <c r="X83" s="6"/>
      <c r="Y83" s="6"/>
    </row>
    <row r="84" spans="1:25" s="141" customFormat="1" x14ac:dyDescent="0.2">
      <c r="A84" s="142" t="s">
        <v>17085</v>
      </c>
      <c r="B84" s="107" t="s">
        <v>17281</v>
      </c>
      <c r="C84" s="107">
        <v>38105</v>
      </c>
      <c r="D84" s="107" t="s">
        <v>17349</v>
      </c>
      <c r="E84" s="107">
        <v>200</v>
      </c>
      <c r="F84" s="107" t="s">
        <v>15882</v>
      </c>
      <c r="G84" s="107" t="s">
        <v>17278</v>
      </c>
      <c r="H84" s="107" t="s">
        <v>17046</v>
      </c>
      <c r="I84" s="107">
        <v>48.292549999999999</v>
      </c>
      <c r="J84" s="107">
        <v>-102.9498</v>
      </c>
      <c r="K84" s="107">
        <v>20200202</v>
      </c>
      <c r="L84" s="107" t="s">
        <v>17339</v>
      </c>
      <c r="M84" s="107" t="str">
        <f>VLOOKUP(K84,SCC_xref!$D$6:$G$192,2,FALSE)</f>
        <v>Compressor Engines</v>
      </c>
      <c r="N84" s="189">
        <v>2.6</v>
      </c>
      <c r="O84" s="189">
        <v>23.5</v>
      </c>
      <c r="P84" s="189">
        <v>1.7</v>
      </c>
      <c r="Q84" s="189">
        <v>0</v>
      </c>
      <c r="R84" s="189">
        <v>0</v>
      </c>
      <c r="S84" s="68"/>
      <c r="T84" s="6"/>
      <c r="U84" s="6"/>
      <c r="V84" s="6"/>
      <c r="W84" s="6"/>
      <c r="X84" s="6"/>
      <c r="Y84" s="6"/>
    </row>
    <row r="85" spans="1:25" s="141" customFormat="1" x14ac:dyDescent="0.2">
      <c r="A85" s="142" t="s">
        <v>17085</v>
      </c>
      <c r="B85" s="107" t="s">
        <v>17281</v>
      </c>
      <c r="C85" s="107">
        <v>38105</v>
      </c>
      <c r="D85" s="107" t="s">
        <v>17351</v>
      </c>
      <c r="E85" s="107">
        <v>378</v>
      </c>
      <c r="F85" s="107" t="s">
        <v>15884</v>
      </c>
      <c r="G85" s="107" t="s">
        <v>17297</v>
      </c>
      <c r="H85" s="107" t="s">
        <v>17046</v>
      </c>
      <c r="I85" s="107">
        <v>48.394694999999999</v>
      </c>
      <c r="J85" s="107">
        <v>-102.91642</v>
      </c>
      <c r="K85" s="107">
        <v>31000205</v>
      </c>
      <c r="L85" s="107" t="s">
        <v>17352</v>
      </c>
      <c r="M85" s="107" t="str">
        <f>VLOOKUP(K85,SCC_xref!$D$6:$G$192,2,FALSE)</f>
        <v>Natural Gas Production, Flares</v>
      </c>
      <c r="N85" s="189">
        <v>0</v>
      </c>
      <c r="O85" s="189">
        <v>0</v>
      </c>
      <c r="P85" s="189">
        <v>0</v>
      </c>
      <c r="Q85" s="189">
        <v>2.8</v>
      </c>
      <c r="R85" s="189">
        <v>0</v>
      </c>
      <c r="S85" s="68"/>
      <c r="T85" s="6"/>
      <c r="U85" s="6"/>
      <c r="V85" s="6"/>
      <c r="W85" s="6"/>
      <c r="X85" s="6"/>
      <c r="Y85" s="6"/>
    </row>
    <row r="86" spans="1:25" s="141" customFormat="1" x14ac:dyDescent="0.2">
      <c r="A86" s="142" t="s">
        <v>17085</v>
      </c>
      <c r="B86" s="107" t="s">
        <v>17281</v>
      </c>
      <c r="C86" s="107">
        <v>38105</v>
      </c>
      <c r="D86" s="107" t="s">
        <v>17351</v>
      </c>
      <c r="E86" s="107">
        <v>378</v>
      </c>
      <c r="F86" s="107" t="s">
        <v>15884</v>
      </c>
      <c r="G86" s="107" t="s">
        <v>17297</v>
      </c>
      <c r="H86" s="107" t="s">
        <v>17046</v>
      </c>
      <c r="I86" s="107">
        <v>48.394694999999999</v>
      </c>
      <c r="J86" s="107">
        <v>-102.91642</v>
      </c>
      <c r="K86" s="107">
        <v>20200202</v>
      </c>
      <c r="L86" s="107" t="s">
        <v>17353</v>
      </c>
      <c r="M86" s="107" t="str">
        <f>VLOOKUP(K86,SCC_xref!$D$6:$G$192,2,FALSE)</f>
        <v>Compressor Engines</v>
      </c>
      <c r="N86" s="189">
        <v>864.8</v>
      </c>
      <c r="O86" s="189">
        <v>1.2</v>
      </c>
      <c r="P86" s="189">
        <v>149.69999999999999</v>
      </c>
      <c r="Q86" s="189">
        <v>0</v>
      </c>
      <c r="R86" s="189">
        <v>17.8</v>
      </c>
      <c r="S86" s="68"/>
      <c r="T86" s="6"/>
      <c r="U86" s="6"/>
      <c r="V86" s="6"/>
      <c r="W86" s="6"/>
      <c r="X86" s="6"/>
      <c r="Y86" s="6"/>
    </row>
    <row r="87" spans="1:25" s="141" customFormat="1" x14ac:dyDescent="0.2">
      <c r="A87" s="142" t="s">
        <v>17085</v>
      </c>
      <c r="B87" s="107" t="s">
        <v>17281</v>
      </c>
      <c r="C87" s="107">
        <v>38105</v>
      </c>
      <c r="D87" s="107" t="s">
        <v>17351</v>
      </c>
      <c r="E87" s="107">
        <v>378</v>
      </c>
      <c r="F87" s="107" t="s">
        <v>15884</v>
      </c>
      <c r="G87" s="107" t="s">
        <v>17297</v>
      </c>
      <c r="H87" s="107" t="s">
        <v>17046</v>
      </c>
      <c r="I87" s="107">
        <v>48.394694999999999</v>
      </c>
      <c r="J87" s="107">
        <v>-102.91642</v>
      </c>
      <c r="K87" s="107">
        <v>31000404</v>
      </c>
      <c r="L87" s="107" t="s">
        <v>17354</v>
      </c>
      <c r="M87" s="107" t="str">
        <f>VLOOKUP(K87,SCC_xref!$D$6:$G$192,2,FALSE)</f>
        <v>Process Heaters</v>
      </c>
      <c r="N87" s="189">
        <v>16.8</v>
      </c>
      <c r="O87" s="189">
        <v>0.6</v>
      </c>
      <c r="P87" s="189">
        <v>6</v>
      </c>
      <c r="Q87" s="189">
        <v>0</v>
      </c>
      <c r="R87" s="189">
        <v>0</v>
      </c>
      <c r="S87" s="68"/>
      <c r="T87" s="6"/>
      <c r="U87" s="6"/>
      <c r="V87" s="6"/>
      <c r="W87" s="6"/>
      <c r="X87" s="6"/>
      <c r="Y87" s="6"/>
    </row>
    <row r="88" spans="1:25" s="141" customFormat="1" x14ac:dyDescent="0.2">
      <c r="A88" s="142" t="s">
        <v>17085</v>
      </c>
      <c r="B88" s="107" t="s">
        <v>17281</v>
      </c>
      <c r="C88" s="107">
        <v>38105</v>
      </c>
      <c r="D88" s="107" t="s">
        <v>17351</v>
      </c>
      <c r="E88" s="107">
        <v>378</v>
      </c>
      <c r="F88" s="107" t="s">
        <v>15884</v>
      </c>
      <c r="G88" s="107" t="s">
        <v>17297</v>
      </c>
      <c r="H88" s="107" t="s">
        <v>17046</v>
      </c>
      <c r="I88" s="107">
        <v>48.394694999999999</v>
      </c>
      <c r="J88" s="107">
        <v>-102.91642</v>
      </c>
      <c r="K88" s="107">
        <v>40400302</v>
      </c>
      <c r="L88" s="107" t="s">
        <v>17355</v>
      </c>
      <c r="M88" s="107" t="str">
        <f>VLOOKUP(K88,SCC_xref!$D$6:$G$192,2,FALSE)</f>
        <v>Permitted Tank Losses</v>
      </c>
      <c r="N88" s="189">
        <v>0</v>
      </c>
      <c r="O88" s="189">
        <v>5</v>
      </c>
      <c r="P88" s="189">
        <v>0</v>
      </c>
      <c r="Q88" s="189">
        <v>0</v>
      </c>
      <c r="R88" s="189">
        <v>0</v>
      </c>
      <c r="S88" s="68"/>
      <c r="T88" s="6"/>
      <c r="U88" s="6"/>
      <c r="V88" s="6"/>
      <c r="W88" s="6"/>
      <c r="X88" s="6"/>
      <c r="Y88" s="6"/>
    </row>
    <row r="89" spans="1:25" s="141" customFormat="1" x14ac:dyDescent="0.2">
      <c r="A89" s="142" t="s">
        <v>17085</v>
      </c>
      <c r="B89" s="107" t="s">
        <v>17281</v>
      </c>
      <c r="C89" s="107">
        <v>38105</v>
      </c>
      <c r="D89" s="107" t="s">
        <v>17351</v>
      </c>
      <c r="E89" s="107">
        <v>378</v>
      </c>
      <c r="F89" s="107" t="s">
        <v>15884</v>
      </c>
      <c r="G89" s="107" t="s">
        <v>17297</v>
      </c>
      <c r="H89" s="107" t="s">
        <v>17046</v>
      </c>
      <c r="I89" s="107">
        <v>48.394694999999999</v>
      </c>
      <c r="J89" s="107">
        <v>-102.91642</v>
      </c>
      <c r="K89" s="107">
        <v>31000404</v>
      </c>
      <c r="L89" s="107" t="s">
        <v>17356</v>
      </c>
      <c r="M89" s="107" t="str">
        <f>VLOOKUP(K89,SCC_xref!$D$6:$G$192,2,FALSE)</f>
        <v>Process Heaters</v>
      </c>
      <c r="N89" s="189">
        <v>42.6</v>
      </c>
      <c r="O89" s="189">
        <v>0.9</v>
      </c>
      <c r="P89" s="189">
        <v>11.1</v>
      </c>
      <c r="Q89" s="189">
        <v>0</v>
      </c>
      <c r="R89" s="189">
        <v>0</v>
      </c>
      <c r="S89" s="68"/>
      <c r="T89" s="6"/>
      <c r="U89" s="6"/>
      <c r="V89" s="6"/>
      <c r="W89" s="6"/>
      <c r="X89" s="6"/>
      <c r="Y89" s="6"/>
    </row>
    <row r="90" spans="1:25" s="141" customFormat="1" x14ac:dyDescent="0.2">
      <c r="A90" s="142" t="s">
        <v>17085</v>
      </c>
      <c r="B90" s="107" t="s">
        <v>17281</v>
      </c>
      <c r="C90" s="107">
        <v>38105</v>
      </c>
      <c r="D90" s="107" t="s">
        <v>17351</v>
      </c>
      <c r="E90" s="107">
        <v>378</v>
      </c>
      <c r="F90" s="107" t="s">
        <v>15884</v>
      </c>
      <c r="G90" s="107" t="s">
        <v>17297</v>
      </c>
      <c r="H90" s="107" t="s">
        <v>17046</v>
      </c>
      <c r="I90" s="107">
        <v>48.394694999999999</v>
      </c>
      <c r="J90" s="107">
        <v>-102.91642</v>
      </c>
      <c r="K90" s="107">
        <v>31000404</v>
      </c>
      <c r="L90" s="107" t="s">
        <v>17357</v>
      </c>
      <c r="M90" s="107" t="str">
        <f>VLOOKUP(K90,SCC_xref!$D$6:$G$192,2,FALSE)</f>
        <v>Process Heaters</v>
      </c>
      <c r="N90" s="189">
        <v>3.1</v>
      </c>
      <c r="O90" s="189">
        <v>0.1</v>
      </c>
      <c r="P90" s="189">
        <v>0.9</v>
      </c>
      <c r="Q90" s="189">
        <v>0</v>
      </c>
      <c r="R90" s="189">
        <v>0</v>
      </c>
      <c r="S90" s="68"/>
      <c r="T90" s="6"/>
      <c r="U90" s="6"/>
      <c r="V90" s="6"/>
      <c r="W90" s="6"/>
      <c r="X90" s="6"/>
      <c r="Y90" s="6"/>
    </row>
    <row r="91" spans="1:25" s="141" customFormat="1" x14ac:dyDescent="0.2">
      <c r="A91" s="142" t="s">
        <v>17085</v>
      </c>
      <c r="B91" s="107" t="s">
        <v>17281</v>
      </c>
      <c r="C91" s="107">
        <v>38105</v>
      </c>
      <c r="D91" s="107" t="s">
        <v>17351</v>
      </c>
      <c r="E91" s="107">
        <v>378</v>
      </c>
      <c r="F91" s="107" t="s">
        <v>15884</v>
      </c>
      <c r="G91" s="107" t="s">
        <v>17297</v>
      </c>
      <c r="H91" s="107" t="s">
        <v>17046</v>
      </c>
      <c r="I91" s="107">
        <v>48.394694999999999</v>
      </c>
      <c r="J91" s="107">
        <v>-102.91642</v>
      </c>
      <c r="K91" s="107">
        <v>31000205</v>
      </c>
      <c r="L91" s="107" t="s">
        <v>17358</v>
      </c>
      <c r="M91" s="107" t="str">
        <f>VLOOKUP(K91,SCC_xref!$D$6:$G$192,2,FALSE)</f>
        <v>Natural Gas Production, Flares</v>
      </c>
      <c r="N91" s="189">
        <v>0</v>
      </c>
      <c r="O91" s="189">
        <v>0</v>
      </c>
      <c r="P91" s="189">
        <v>0</v>
      </c>
      <c r="Q91" s="189">
        <v>1102.0999999999999</v>
      </c>
      <c r="R91" s="189">
        <v>0</v>
      </c>
      <c r="S91" s="68"/>
      <c r="T91" s="6"/>
      <c r="U91" s="6"/>
      <c r="V91" s="6"/>
      <c r="W91" s="6"/>
      <c r="X91" s="6"/>
      <c r="Y91" s="6"/>
    </row>
    <row r="92" spans="1:25" s="141" customFormat="1" x14ac:dyDescent="0.2">
      <c r="A92" s="142" t="s">
        <v>17085</v>
      </c>
      <c r="B92" s="107" t="s">
        <v>17281</v>
      </c>
      <c r="C92" s="107">
        <v>38105</v>
      </c>
      <c r="D92" s="107" t="s">
        <v>17351</v>
      </c>
      <c r="E92" s="107">
        <v>378</v>
      </c>
      <c r="F92" s="107" t="s">
        <v>15884</v>
      </c>
      <c r="G92" s="107" t="s">
        <v>17297</v>
      </c>
      <c r="H92" s="107" t="s">
        <v>17046</v>
      </c>
      <c r="I92" s="107">
        <v>48.394694999999999</v>
      </c>
      <c r="J92" s="107">
        <v>-102.91642</v>
      </c>
      <c r="K92" s="107">
        <v>20200201</v>
      </c>
      <c r="L92" s="107" t="s">
        <v>10814</v>
      </c>
      <c r="M92" s="107" t="str">
        <f>VLOOKUP(K92,SCC_xref!$D$6:$G$192,2,FALSE)</f>
        <v>Compressor Engines</v>
      </c>
      <c r="N92" s="189">
        <v>47</v>
      </c>
      <c r="O92" s="189">
        <v>6.1</v>
      </c>
      <c r="P92" s="189">
        <v>19.3</v>
      </c>
      <c r="Q92" s="189">
        <v>0</v>
      </c>
      <c r="R92" s="189">
        <v>0</v>
      </c>
      <c r="S92" s="68"/>
      <c r="T92" s="6"/>
      <c r="U92" s="6"/>
      <c r="V92" s="6"/>
      <c r="W92" s="6"/>
      <c r="X92" s="6"/>
      <c r="Y92" s="6"/>
    </row>
    <row r="93" spans="1:25" s="141" customFormat="1" x14ac:dyDescent="0.2">
      <c r="A93" s="142" t="s">
        <v>17085</v>
      </c>
      <c r="B93" s="107" t="s">
        <v>17281</v>
      </c>
      <c r="C93" s="107">
        <v>38105</v>
      </c>
      <c r="D93" s="107" t="s">
        <v>17359</v>
      </c>
      <c r="E93" s="107">
        <v>201</v>
      </c>
      <c r="F93" s="107" t="s">
        <v>15882</v>
      </c>
      <c r="G93" s="107" t="s">
        <v>17278</v>
      </c>
      <c r="H93" s="107" t="s">
        <v>17046</v>
      </c>
      <c r="I93" s="107">
        <v>48.272925000000001</v>
      </c>
      <c r="J93" s="107">
        <v>-102.983</v>
      </c>
      <c r="K93" s="107">
        <v>20200202</v>
      </c>
      <c r="L93" s="107" t="s">
        <v>17350</v>
      </c>
      <c r="M93" s="107" t="str">
        <f>VLOOKUP(K93,SCC_xref!$D$6:$G$192,2,FALSE)</f>
        <v>Compressor Engines</v>
      </c>
      <c r="N93" s="189">
        <v>5.3</v>
      </c>
      <c r="O93" s="189">
        <v>4.7</v>
      </c>
      <c r="P93" s="189">
        <v>11.1</v>
      </c>
      <c r="Q93" s="189">
        <v>0</v>
      </c>
      <c r="R93" s="189">
        <v>0</v>
      </c>
      <c r="S93" s="68"/>
      <c r="T93" s="6"/>
      <c r="U93" s="6"/>
      <c r="V93" s="6"/>
      <c r="W93" s="6"/>
      <c r="X93" s="6"/>
      <c r="Y93" s="6"/>
    </row>
    <row r="94" spans="1:25" s="141" customFormat="1" x14ac:dyDescent="0.2">
      <c r="A94" s="142" t="s">
        <v>17085</v>
      </c>
      <c r="B94" s="107" t="s">
        <v>17281</v>
      </c>
      <c r="C94" s="107">
        <v>38011</v>
      </c>
      <c r="D94" s="107" t="s">
        <v>17360</v>
      </c>
      <c r="E94" s="107">
        <v>292</v>
      </c>
      <c r="F94" s="107" t="s">
        <v>9163</v>
      </c>
      <c r="G94" s="107" t="s">
        <v>17297</v>
      </c>
      <c r="H94" s="107" t="s">
        <v>17018</v>
      </c>
      <c r="I94" s="107">
        <v>46.167850000000001</v>
      </c>
      <c r="J94" s="107">
        <v>-103.66670000000001</v>
      </c>
      <c r="K94" s="107">
        <v>31000404</v>
      </c>
      <c r="L94" s="107" t="s">
        <v>17361</v>
      </c>
      <c r="M94" s="107" t="str">
        <f>VLOOKUP(K94,SCC_xref!$D$6:$G$192,2,FALSE)</f>
        <v>Process Heaters</v>
      </c>
      <c r="N94" s="189">
        <v>0.5</v>
      </c>
      <c r="O94" s="189">
        <v>0</v>
      </c>
      <c r="P94" s="189">
        <v>0.4</v>
      </c>
      <c r="Q94" s="189">
        <v>0</v>
      </c>
      <c r="R94" s="189">
        <v>0</v>
      </c>
      <c r="S94" s="68"/>
      <c r="T94" s="6"/>
      <c r="U94" s="6"/>
      <c r="V94" s="6"/>
      <c r="W94" s="6"/>
      <c r="X94" s="6"/>
      <c r="Y94" s="6"/>
    </row>
    <row r="95" spans="1:25" s="141" customFormat="1" x14ac:dyDescent="0.2">
      <c r="A95" s="142" t="s">
        <v>17085</v>
      </c>
      <c r="B95" s="107" t="s">
        <v>17281</v>
      </c>
      <c r="C95" s="107">
        <v>38011</v>
      </c>
      <c r="D95" s="107" t="s">
        <v>17360</v>
      </c>
      <c r="E95" s="107">
        <v>292</v>
      </c>
      <c r="F95" s="107" t="s">
        <v>9163</v>
      </c>
      <c r="G95" s="107" t="s">
        <v>17297</v>
      </c>
      <c r="H95" s="107" t="s">
        <v>17018</v>
      </c>
      <c r="I95" s="107">
        <v>46.167850000000001</v>
      </c>
      <c r="J95" s="107">
        <v>-103.66670000000001</v>
      </c>
      <c r="K95" s="107">
        <v>40400302</v>
      </c>
      <c r="L95" s="107" t="s">
        <v>17362</v>
      </c>
      <c r="M95" s="107" t="str">
        <f>VLOOKUP(K95,SCC_xref!$D$6:$G$192,2,FALSE)</f>
        <v>Permitted Tank Losses</v>
      </c>
      <c r="N95" s="189">
        <v>0</v>
      </c>
      <c r="O95" s="189">
        <v>12.3</v>
      </c>
      <c r="P95" s="189">
        <v>0</v>
      </c>
      <c r="Q95" s="189">
        <v>0</v>
      </c>
      <c r="R95" s="189">
        <v>0</v>
      </c>
      <c r="S95" s="68"/>
      <c r="T95" s="6"/>
      <c r="U95" s="6"/>
      <c r="V95" s="6"/>
      <c r="W95" s="6"/>
      <c r="X95" s="6"/>
      <c r="Y95" s="6"/>
    </row>
    <row r="96" spans="1:25" s="141" customFormat="1" x14ac:dyDescent="0.2">
      <c r="A96" s="142" t="s">
        <v>17085</v>
      </c>
      <c r="B96" s="107" t="s">
        <v>17281</v>
      </c>
      <c r="C96" s="107">
        <v>38011</v>
      </c>
      <c r="D96" s="107" t="s">
        <v>17360</v>
      </c>
      <c r="E96" s="107">
        <v>292</v>
      </c>
      <c r="F96" s="107" t="s">
        <v>9163</v>
      </c>
      <c r="G96" s="107" t="s">
        <v>17297</v>
      </c>
      <c r="H96" s="107" t="s">
        <v>17018</v>
      </c>
      <c r="I96" s="107">
        <v>46.167850000000001</v>
      </c>
      <c r="J96" s="107">
        <v>-103.66670000000001</v>
      </c>
      <c r="K96" s="107">
        <v>31000205</v>
      </c>
      <c r="L96" s="107" t="s">
        <v>17346</v>
      </c>
      <c r="M96" s="107" t="str">
        <f>VLOOKUP(K96,SCC_xref!$D$6:$G$192,2,FALSE)</f>
        <v>Natural Gas Production, Flares</v>
      </c>
      <c r="N96" s="189">
        <v>0.1</v>
      </c>
      <c r="O96" s="189">
        <v>0</v>
      </c>
      <c r="P96" s="189">
        <v>0.1</v>
      </c>
      <c r="Q96" s="189">
        <v>0</v>
      </c>
      <c r="R96" s="189">
        <v>0</v>
      </c>
      <c r="S96" s="68"/>
      <c r="T96" s="6"/>
      <c r="U96" s="6"/>
      <c r="V96" s="6"/>
      <c r="W96" s="6"/>
      <c r="X96" s="6"/>
      <c r="Y96" s="6"/>
    </row>
    <row r="97" spans="1:25" s="141" customFormat="1" x14ac:dyDescent="0.2">
      <c r="A97" s="142" t="s">
        <v>17085</v>
      </c>
      <c r="B97" s="107" t="s">
        <v>17281</v>
      </c>
      <c r="C97" s="107">
        <v>38011</v>
      </c>
      <c r="D97" s="107" t="s">
        <v>17360</v>
      </c>
      <c r="E97" s="107">
        <v>292</v>
      </c>
      <c r="F97" s="107" t="s">
        <v>9163</v>
      </c>
      <c r="G97" s="107" t="s">
        <v>17297</v>
      </c>
      <c r="H97" s="107" t="s">
        <v>17018</v>
      </c>
      <c r="I97" s="107">
        <v>46.167850000000001</v>
      </c>
      <c r="J97" s="107">
        <v>-103.66670000000001</v>
      </c>
      <c r="K97" s="107">
        <v>20200202</v>
      </c>
      <c r="L97" s="107" t="s">
        <v>17363</v>
      </c>
      <c r="M97" s="107" t="str">
        <f>VLOOKUP(K97,SCC_xref!$D$6:$G$192,2,FALSE)</f>
        <v>Compressor Engines</v>
      </c>
      <c r="N97" s="189">
        <v>0</v>
      </c>
      <c r="O97" s="189">
        <v>0</v>
      </c>
      <c r="P97" s="189">
        <v>0</v>
      </c>
      <c r="Q97" s="189">
        <v>0</v>
      </c>
      <c r="R97" s="189">
        <v>0</v>
      </c>
      <c r="S97" s="68"/>
      <c r="T97" s="6"/>
      <c r="U97" s="6"/>
      <c r="V97" s="6"/>
      <c r="W97" s="6"/>
      <c r="X97" s="6"/>
      <c r="Y97" s="6"/>
    </row>
    <row r="98" spans="1:25" s="141" customFormat="1" x14ac:dyDescent="0.2">
      <c r="A98" s="142" t="s">
        <v>17085</v>
      </c>
      <c r="B98" s="107" t="s">
        <v>17281</v>
      </c>
      <c r="C98" s="107">
        <v>38011</v>
      </c>
      <c r="D98" s="107" t="s">
        <v>17360</v>
      </c>
      <c r="E98" s="107">
        <v>292</v>
      </c>
      <c r="F98" s="107" t="s">
        <v>9163</v>
      </c>
      <c r="G98" s="107" t="s">
        <v>17297</v>
      </c>
      <c r="H98" s="107" t="s">
        <v>17018</v>
      </c>
      <c r="I98" s="107">
        <v>46.167850000000001</v>
      </c>
      <c r="J98" s="107">
        <v>-103.66670000000001</v>
      </c>
      <c r="K98" s="107">
        <v>31000404</v>
      </c>
      <c r="L98" s="107" t="s">
        <v>17364</v>
      </c>
      <c r="M98" s="107" t="str">
        <f>VLOOKUP(K98,SCC_xref!$D$6:$G$192,2,FALSE)</f>
        <v>Process Heaters</v>
      </c>
      <c r="N98" s="189">
        <v>0.3</v>
      </c>
      <c r="O98" s="189">
        <v>0</v>
      </c>
      <c r="P98" s="189">
        <v>0.2</v>
      </c>
      <c r="Q98" s="189">
        <v>0</v>
      </c>
      <c r="R98" s="189">
        <v>0</v>
      </c>
      <c r="S98" s="68"/>
      <c r="T98" s="6"/>
      <c r="U98" s="6"/>
      <c r="V98" s="6"/>
      <c r="W98" s="6"/>
      <c r="X98" s="6"/>
      <c r="Y98" s="6"/>
    </row>
    <row r="99" spans="1:25" s="141" customFormat="1" x14ac:dyDescent="0.2">
      <c r="A99" s="142" t="s">
        <v>17085</v>
      </c>
      <c r="B99" s="107" t="s">
        <v>17281</v>
      </c>
      <c r="C99" s="107">
        <v>38011</v>
      </c>
      <c r="D99" s="107" t="s">
        <v>17360</v>
      </c>
      <c r="E99" s="107">
        <v>292</v>
      </c>
      <c r="F99" s="107" t="s">
        <v>9163</v>
      </c>
      <c r="G99" s="107" t="s">
        <v>17297</v>
      </c>
      <c r="H99" s="107" t="s">
        <v>17018</v>
      </c>
      <c r="I99" s="107">
        <v>46.167850000000001</v>
      </c>
      <c r="J99" s="107">
        <v>-103.66670000000001</v>
      </c>
      <c r="K99" s="107">
        <v>31000404</v>
      </c>
      <c r="L99" s="107" t="s">
        <v>17365</v>
      </c>
      <c r="M99" s="107" t="str">
        <f>VLOOKUP(K99,SCC_xref!$D$6:$G$192,2,FALSE)</f>
        <v>Process Heaters</v>
      </c>
      <c r="N99" s="189">
        <v>1.9</v>
      </c>
      <c r="O99" s="189">
        <v>0.1</v>
      </c>
      <c r="P99" s="189">
        <v>1.6</v>
      </c>
      <c r="Q99" s="189">
        <v>0</v>
      </c>
      <c r="R99" s="189">
        <v>0.1</v>
      </c>
      <c r="S99" s="68"/>
      <c r="T99" s="6"/>
      <c r="U99" s="6"/>
      <c r="V99" s="6"/>
      <c r="W99" s="6"/>
      <c r="X99" s="6"/>
      <c r="Y99" s="6"/>
    </row>
    <row r="100" spans="1:25" s="141" customFormat="1" x14ac:dyDescent="0.2">
      <c r="A100" s="142" t="s">
        <v>17085</v>
      </c>
      <c r="B100" s="107" t="s">
        <v>17281</v>
      </c>
      <c r="C100" s="107">
        <v>38011</v>
      </c>
      <c r="D100" s="107" t="s">
        <v>17360</v>
      </c>
      <c r="E100" s="107">
        <v>292</v>
      </c>
      <c r="F100" s="107" t="s">
        <v>9163</v>
      </c>
      <c r="G100" s="107" t="s">
        <v>17297</v>
      </c>
      <c r="H100" s="107" t="s">
        <v>17018</v>
      </c>
      <c r="I100" s="107">
        <v>46.167850000000001</v>
      </c>
      <c r="J100" s="107">
        <v>-103.66670000000001</v>
      </c>
      <c r="K100" s="107">
        <v>31000404</v>
      </c>
      <c r="L100" s="107" t="s">
        <v>17366</v>
      </c>
      <c r="M100" s="107" t="str">
        <f>VLOOKUP(K100,SCC_xref!$D$6:$G$192,2,FALSE)</f>
        <v>Process Heaters</v>
      </c>
      <c r="N100" s="189">
        <v>10.1</v>
      </c>
      <c r="O100" s="189">
        <v>0.6</v>
      </c>
      <c r="P100" s="189">
        <v>9.8000000000000007</v>
      </c>
      <c r="Q100" s="189">
        <v>0.1</v>
      </c>
      <c r="R100" s="189">
        <v>0.9</v>
      </c>
      <c r="S100" s="68"/>
      <c r="T100" s="6"/>
      <c r="U100" s="6"/>
      <c r="V100" s="6"/>
      <c r="W100" s="6"/>
      <c r="X100" s="6"/>
      <c r="Y100" s="6"/>
    </row>
    <row r="101" spans="1:25" s="141" customFormat="1" x14ac:dyDescent="0.2">
      <c r="A101" s="142" t="s">
        <v>17085</v>
      </c>
      <c r="B101" s="107" t="s">
        <v>17281</v>
      </c>
      <c r="C101" s="107">
        <v>38011</v>
      </c>
      <c r="D101" s="107" t="s">
        <v>17360</v>
      </c>
      <c r="E101" s="107">
        <v>292</v>
      </c>
      <c r="F101" s="107" t="s">
        <v>9163</v>
      </c>
      <c r="G101" s="107" t="s">
        <v>17297</v>
      </c>
      <c r="H101" s="107" t="s">
        <v>17018</v>
      </c>
      <c r="I101" s="107">
        <v>46.167850000000001</v>
      </c>
      <c r="J101" s="107">
        <v>-103.66670000000001</v>
      </c>
      <c r="K101" s="107">
        <v>31000301</v>
      </c>
      <c r="L101" s="107" t="s">
        <v>17367</v>
      </c>
      <c r="M101" s="107" t="str">
        <f>VLOOKUP(K101,SCC_xref!$D$6:$G$192,2,FALSE)</f>
        <v>Dehydrator</v>
      </c>
      <c r="N101" s="189">
        <v>0</v>
      </c>
      <c r="O101" s="189">
        <v>0.5</v>
      </c>
      <c r="P101" s="189">
        <v>0</v>
      </c>
      <c r="Q101" s="189">
        <v>0</v>
      </c>
      <c r="R101" s="189">
        <v>0</v>
      </c>
      <c r="S101" s="68"/>
      <c r="T101" s="6"/>
      <c r="U101" s="6"/>
      <c r="V101" s="6"/>
      <c r="W101" s="6"/>
      <c r="X101" s="6"/>
      <c r="Y101" s="6"/>
    </row>
    <row r="102" spans="1:25" s="141" customFormat="1" x14ac:dyDescent="0.2">
      <c r="A102" s="142" t="s">
        <v>17085</v>
      </c>
      <c r="B102" s="107" t="s">
        <v>17281</v>
      </c>
      <c r="C102" s="107">
        <v>38011</v>
      </c>
      <c r="D102" s="107" t="s">
        <v>17360</v>
      </c>
      <c r="E102" s="107">
        <v>292</v>
      </c>
      <c r="F102" s="107" t="s">
        <v>9163</v>
      </c>
      <c r="G102" s="107" t="s">
        <v>17297</v>
      </c>
      <c r="H102" s="107" t="s">
        <v>17018</v>
      </c>
      <c r="I102" s="107">
        <v>46.167850000000001</v>
      </c>
      <c r="J102" s="107">
        <v>-103.66670000000001</v>
      </c>
      <c r="K102" s="107">
        <v>31000301</v>
      </c>
      <c r="L102" s="107" t="s">
        <v>17368</v>
      </c>
      <c r="M102" s="107" t="str">
        <f>VLOOKUP(K102,SCC_xref!$D$6:$G$192,2,FALSE)</f>
        <v>Dehydrator</v>
      </c>
      <c r="N102" s="189">
        <v>0.4</v>
      </c>
      <c r="O102" s="189">
        <v>0</v>
      </c>
      <c r="P102" s="189">
        <v>0.3</v>
      </c>
      <c r="Q102" s="189">
        <v>0</v>
      </c>
      <c r="R102" s="189">
        <v>0</v>
      </c>
      <c r="S102" s="68"/>
      <c r="T102" s="6"/>
      <c r="U102" s="6"/>
      <c r="V102" s="6"/>
      <c r="W102" s="6"/>
      <c r="X102" s="6"/>
      <c r="Y102" s="6"/>
    </row>
    <row r="103" spans="1:25" s="141" customFormat="1" x14ac:dyDescent="0.2">
      <c r="A103" s="142" t="s">
        <v>17085</v>
      </c>
      <c r="B103" s="107" t="s">
        <v>17281</v>
      </c>
      <c r="C103" s="107">
        <v>38011</v>
      </c>
      <c r="D103" s="107" t="s">
        <v>17360</v>
      </c>
      <c r="E103" s="107">
        <v>292</v>
      </c>
      <c r="F103" s="107" t="s">
        <v>9163</v>
      </c>
      <c r="G103" s="107" t="s">
        <v>17297</v>
      </c>
      <c r="H103" s="107" t="s">
        <v>17018</v>
      </c>
      <c r="I103" s="107">
        <v>46.167850000000001</v>
      </c>
      <c r="J103" s="107">
        <v>-103.66670000000001</v>
      </c>
      <c r="K103" s="107">
        <v>20200202</v>
      </c>
      <c r="L103" s="107" t="s">
        <v>17285</v>
      </c>
      <c r="M103" s="107" t="str">
        <f>VLOOKUP(K103,SCC_xref!$D$6:$G$192,2,FALSE)</f>
        <v>Compressor Engines</v>
      </c>
      <c r="N103" s="189">
        <v>18.2</v>
      </c>
      <c r="O103" s="189">
        <v>9.1</v>
      </c>
      <c r="P103" s="189">
        <v>18.2</v>
      </c>
      <c r="Q103" s="189">
        <v>0</v>
      </c>
      <c r="R103" s="189">
        <v>0.6</v>
      </c>
      <c r="S103" s="68"/>
      <c r="T103" s="6"/>
      <c r="U103" s="6"/>
      <c r="V103" s="6"/>
      <c r="W103" s="6"/>
      <c r="X103" s="6"/>
      <c r="Y103" s="6"/>
    </row>
    <row r="104" spans="1:25" s="141" customFormat="1" x14ac:dyDescent="0.2">
      <c r="A104" s="142" t="s">
        <v>17085</v>
      </c>
      <c r="B104" s="107" t="s">
        <v>17281</v>
      </c>
      <c r="C104" s="107">
        <v>38011</v>
      </c>
      <c r="D104" s="107" t="s">
        <v>17360</v>
      </c>
      <c r="E104" s="107">
        <v>292</v>
      </c>
      <c r="F104" s="107" t="s">
        <v>9163</v>
      </c>
      <c r="G104" s="107" t="s">
        <v>17297</v>
      </c>
      <c r="H104" s="107" t="s">
        <v>17018</v>
      </c>
      <c r="I104" s="107">
        <v>46.167850000000001</v>
      </c>
      <c r="J104" s="107">
        <v>-103.66670000000001</v>
      </c>
      <c r="K104" s="107">
        <v>20200202</v>
      </c>
      <c r="L104" s="107" t="s">
        <v>17311</v>
      </c>
      <c r="M104" s="107" t="str">
        <f>VLOOKUP(K104,SCC_xref!$D$6:$G$192,2,FALSE)</f>
        <v>Compressor Engines</v>
      </c>
      <c r="N104" s="189">
        <v>12.6</v>
      </c>
      <c r="O104" s="189">
        <v>6.3</v>
      </c>
      <c r="P104" s="189">
        <v>12.6</v>
      </c>
      <c r="Q104" s="189">
        <v>0</v>
      </c>
      <c r="R104" s="189">
        <v>0.4</v>
      </c>
      <c r="S104" s="68"/>
      <c r="T104" s="6"/>
      <c r="U104" s="6"/>
      <c r="V104" s="6"/>
      <c r="W104" s="6"/>
      <c r="X104" s="6"/>
      <c r="Y104" s="6"/>
    </row>
    <row r="105" spans="1:25" s="141" customFormat="1" x14ac:dyDescent="0.2">
      <c r="A105" s="142" t="s">
        <v>17085</v>
      </c>
      <c r="B105" s="107" t="s">
        <v>17281</v>
      </c>
      <c r="C105" s="107">
        <v>38011</v>
      </c>
      <c r="D105" s="107" t="s">
        <v>17369</v>
      </c>
      <c r="E105" s="107">
        <v>999</v>
      </c>
      <c r="F105" s="107" t="s">
        <v>16210</v>
      </c>
      <c r="G105" s="107" t="s">
        <v>17278</v>
      </c>
      <c r="H105" s="107" t="s">
        <v>17018</v>
      </c>
      <c r="I105" s="107">
        <v>46.25656</v>
      </c>
      <c r="J105" s="107">
        <v>-104.01237</v>
      </c>
      <c r="K105" s="107">
        <v>20200202</v>
      </c>
      <c r="L105" s="107" t="s">
        <v>17350</v>
      </c>
      <c r="M105" s="107" t="str">
        <f>VLOOKUP(K105,SCC_xref!$D$6:$G$192,2,FALSE)</f>
        <v>Compressor Engines</v>
      </c>
      <c r="N105" s="189">
        <v>6.2</v>
      </c>
      <c r="O105" s="189">
        <v>3.1</v>
      </c>
      <c r="P105" s="189">
        <v>6.2</v>
      </c>
      <c r="Q105" s="189">
        <v>0</v>
      </c>
      <c r="R105" s="189">
        <v>0.1</v>
      </c>
      <c r="S105" s="68"/>
      <c r="T105" s="6"/>
      <c r="U105" s="6"/>
      <c r="V105" s="6"/>
      <c r="W105" s="6"/>
      <c r="X105" s="6"/>
      <c r="Y105" s="6"/>
    </row>
    <row r="106" spans="1:25" s="141" customFormat="1" x14ac:dyDescent="0.2">
      <c r="A106" s="142" t="s">
        <v>17085</v>
      </c>
      <c r="B106" s="107" t="s">
        <v>17281</v>
      </c>
      <c r="C106" s="107">
        <v>38011</v>
      </c>
      <c r="D106" s="107" t="s">
        <v>17369</v>
      </c>
      <c r="E106" s="107">
        <v>999</v>
      </c>
      <c r="F106" s="107" t="s">
        <v>16210</v>
      </c>
      <c r="G106" s="107" t="s">
        <v>17278</v>
      </c>
      <c r="H106" s="107" t="s">
        <v>17018</v>
      </c>
      <c r="I106" s="107">
        <v>46.25656</v>
      </c>
      <c r="J106" s="107">
        <v>-104.01237</v>
      </c>
      <c r="K106" s="107">
        <v>20200202</v>
      </c>
      <c r="L106" s="107" t="s">
        <v>17347</v>
      </c>
      <c r="M106" s="107" t="str">
        <f>VLOOKUP(K106,SCC_xref!$D$6:$G$192,2,FALSE)</f>
        <v>Compressor Engines</v>
      </c>
      <c r="N106" s="189">
        <v>10</v>
      </c>
      <c r="O106" s="189">
        <v>6.2</v>
      </c>
      <c r="P106" s="189">
        <v>10</v>
      </c>
      <c r="Q106" s="189">
        <v>0</v>
      </c>
      <c r="R106" s="189">
        <v>0.2</v>
      </c>
      <c r="S106" s="68"/>
      <c r="T106" s="6"/>
      <c r="U106" s="6"/>
      <c r="V106" s="6"/>
      <c r="W106" s="6"/>
      <c r="X106" s="6"/>
      <c r="Y106" s="6"/>
    </row>
    <row r="107" spans="1:25" s="141" customFormat="1" x14ac:dyDescent="0.2">
      <c r="A107" s="142" t="s">
        <v>17085</v>
      </c>
      <c r="B107" s="107" t="s">
        <v>17281</v>
      </c>
      <c r="C107" s="107">
        <v>38011</v>
      </c>
      <c r="D107" s="107" t="s">
        <v>17370</v>
      </c>
      <c r="E107" s="107">
        <v>301</v>
      </c>
      <c r="F107" s="107" t="s">
        <v>16210</v>
      </c>
      <c r="G107" s="107" t="s">
        <v>17278</v>
      </c>
      <c r="H107" s="107" t="s">
        <v>17018</v>
      </c>
      <c r="I107" s="107">
        <v>46.136510000000001</v>
      </c>
      <c r="J107" s="107">
        <v>-103.94956000000001</v>
      </c>
      <c r="K107" s="107">
        <v>20200202</v>
      </c>
      <c r="L107" s="107" t="s">
        <v>17371</v>
      </c>
      <c r="M107" s="107" t="str">
        <f>VLOOKUP(K107,SCC_xref!$D$6:$G$192,2,FALSE)</f>
        <v>Compressor Engines</v>
      </c>
      <c r="N107" s="189">
        <v>14.4</v>
      </c>
      <c r="O107" s="189">
        <v>9.9</v>
      </c>
      <c r="P107" s="189">
        <v>16.8</v>
      </c>
      <c r="Q107" s="189">
        <v>0</v>
      </c>
      <c r="R107" s="189">
        <v>0.3</v>
      </c>
      <c r="S107" s="68"/>
      <c r="T107" s="6"/>
      <c r="U107" s="6"/>
      <c r="V107" s="6"/>
      <c r="W107" s="6"/>
      <c r="X107" s="6"/>
      <c r="Y107" s="6"/>
    </row>
    <row r="108" spans="1:25" s="141" customFormat="1" x14ac:dyDescent="0.2">
      <c r="A108" s="142" t="s">
        <v>17085</v>
      </c>
      <c r="B108" s="107" t="s">
        <v>17281</v>
      </c>
      <c r="C108" s="107">
        <v>38011</v>
      </c>
      <c r="D108" s="107" t="s">
        <v>17370</v>
      </c>
      <c r="E108" s="107">
        <v>301</v>
      </c>
      <c r="F108" s="107" t="s">
        <v>16210</v>
      </c>
      <c r="G108" s="107" t="s">
        <v>17278</v>
      </c>
      <c r="H108" s="107" t="s">
        <v>17018</v>
      </c>
      <c r="I108" s="107">
        <v>46.136510000000001</v>
      </c>
      <c r="J108" s="107">
        <v>-103.94956000000001</v>
      </c>
      <c r="K108" s="107">
        <v>20200202</v>
      </c>
      <c r="L108" s="107" t="s">
        <v>17372</v>
      </c>
      <c r="M108" s="107" t="str">
        <f>VLOOKUP(K108,SCC_xref!$D$6:$G$192,2,FALSE)</f>
        <v>Compressor Engines</v>
      </c>
      <c r="N108" s="189">
        <v>10.199999999999999</v>
      </c>
      <c r="O108" s="189">
        <v>8.6999999999999993</v>
      </c>
      <c r="P108" s="189">
        <v>13.4</v>
      </c>
      <c r="Q108" s="189">
        <v>0</v>
      </c>
      <c r="R108" s="189">
        <v>0.3</v>
      </c>
      <c r="S108" s="68"/>
      <c r="T108" s="6"/>
      <c r="U108" s="6"/>
      <c r="V108" s="6"/>
      <c r="W108" s="6"/>
      <c r="X108" s="6"/>
      <c r="Y108" s="6"/>
    </row>
    <row r="109" spans="1:25" s="141" customFormat="1" x14ac:dyDescent="0.2">
      <c r="A109" s="142" t="s">
        <v>17085</v>
      </c>
      <c r="B109" s="107" t="s">
        <v>17281</v>
      </c>
      <c r="C109" s="107">
        <v>38011</v>
      </c>
      <c r="D109" s="107" t="s">
        <v>17373</v>
      </c>
      <c r="E109" s="107">
        <v>284</v>
      </c>
      <c r="F109" s="107" t="s">
        <v>15882</v>
      </c>
      <c r="G109" s="107" t="s">
        <v>17278</v>
      </c>
      <c r="H109" s="107" t="s">
        <v>17018</v>
      </c>
      <c r="I109" s="107">
        <v>45.961663000000001</v>
      </c>
      <c r="J109" s="107">
        <v>-103.73009999999999</v>
      </c>
      <c r="K109" s="107">
        <v>20200202</v>
      </c>
      <c r="L109" s="107" t="s">
        <v>17318</v>
      </c>
      <c r="M109" s="107" t="str">
        <f>VLOOKUP(K109,SCC_xref!$D$6:$G$192,2,FALSE)</f>
        <v>Compressor Engines</v>
      </c>
      <c r="N109" s="189">
        <v>57.2</v>
      </c>
      <c r="O109" s="189">
        <v>16.600000000000001</v>
      </c>
      <c r="P109" s="189">
        <v>60.4</v>
      </c>
      <c r="Q109" s="189">
        <v>0</v>
      </c>
      <c r="R109" s="189">
        <v>1.4</v>
      </c>
      <c r="S109" s="68"/>
      <c r="T109" s="6"/>
      <c r="U109" s="6"/>
      <c r="V109" s="6"/>
      <c r="W109" s="6"/>
      <c r="X109" s="6"/>
      <c r="Y109" s="6"/>
    </row>
    <row r="110" spans="1:25" s="141" customFormat="1" x14ac:dyDescent="0.2">
      <c r="A110" s="142" t="s">
        <v>17085</v>
      </c>
      <c r="B110" s="107" t="s">
        <v>17281</v>
      </c>
      <c r="C110" s="107">
        <v>38105</v>
      </c>
      <c r="D110" s="107" t="s">
        <v>17374</v>
      </c>
      <c r="E110" s="107">
        <v>1026</v>
      </c>
      <c r="F110" s="107" t="s">
        <v>15884</v>
      </c>
      <c r="G110" s="107" t="s">
        <v>17297</v>
      </c>
      <c r="H110" s="107" t="s">
        <v>17046</v>
      </c>
      <c r="I110" s="107">
        <v>0</v>
      </c>
      <c r="J110" s="107">
        <v>0</v>
      </c>
      <c r="K110" s="107">
        <v>20200202</v>
      </c>
      <c r="L110" s="107" t="s">
        <v>17375</v>
      </c>
      <c r="M110" s="107" t="str">
        <f>VLOOKUP(K110,SCC_xref!$D$6:$G$192,2,FALSE)</f>
        <v>Compressor Engines</v>
      </c>
      <c r="N110" s="189">
        <v>39</v>
      </c>
      <c r="O110" s="189">
        <v>0</v>
      </c>
      <c r="P110" s="189">
        <v>0</v>
      </c>
      <c r="Q110" s="189">
        <v>0</v>
      </c>
      <c r="R110" s="189">
        <v>0</v>
      </c>
      <c r="S110" s="68"/>
      <c r="T110" s="6"/>
      <c r="U110" s="6"/>
      <c r="V110" s="6"/>
      <c r="W110" s="6"/>
      <c r="X110" s="6"/>
      <c r="Y110" s="6"/>
    </row>
    <row r="111" spans="1:25" s="141" customFormat="1" x14ac:dyDescent="0.2">
      <c r="A111" s="142" t="s">
        <v>17085</v>
      </c>
      <c r="B111" s="107" t="s">
        <v>17281</v>
      </c>
      <c r="C111" s="107">
        <v>38105</v>
      </c>
      <c r="D111" s="107" t="s">
        <v>17374</v>
      </c>
      <c r="E111" s="107">
        <v>1026</v>
      </c>
      <c r="F111" s="107" t="s">
        <v>15884</v>
      </c>
      <c r="G111" s="107" t="s">
        <v>17297</v>
      </c>
      <c r="H111" s="107" t="s">
        <v>17046</v>
      </c>
      <c r="I111" s="107">
        <v>0</v>
      </c>
      <c r="J111" s="107">
        <v>0</v>
      </c>
      <c r="K111" s="107">
        <v>31000404</v>
      </c>
      <c r="L111" s="107" t="s">
        <v>17376</v>
      </c>
      <c r="M111" s="107" t="str">
        <f>VLOOKUP(K111,SCC_xref!$D$6:$G$192,2,FALSE)</f>
        <v>Process Heaters</v>
      </c>
      <c r="N111" s="189">
        <v>1</v>
      </c>
      <c r="O111" s="189">
        <v>0</v>
      </c>
      <c r="P111" s="189">
        <v>0</v>
      </c>
      <c r="Q111" s="189">
        <v>0</v>
      </c>
      <c r="R111" s="189">
        <v>0</v>
      </c>
      <c r="S111" s="68"/>
      <c r="T111" s="6"/>
      <c r="U111" s="6"/>
      <c r="V111" s="6"/>
      <c r="W111" s="6"/>
      <c r="X111" s="6"/>
      <c r="Y111" s="6"/>
    </row>
    <row r="112" spans="1:25" s="141" customFormat="1" x14ac:dyDescent="0.2">
      <c r="A112" s="142" t="s">
        <v>17085</v>
      </c>
      <c r="B112" s="107" t="s">
        <v>17281</v>
      </c>
      <c r="C112" s="107">
        <v>38053</v>
      </c>
      <c r="D112" s="107" t="s">
        <v>17377</v>
      </c>
      <c r="E112" s="107">
        <v>381</v>
      </c>
      <c r="F112" s="107" t="s">
        <v>16210</v>
      </c>
      <c r="G112" s="107" t="s">
        <v>17278</v>
      </c>
      <c r="H112" s="107" t="s">
        <v>17032</v>
      </c>
      <c r="I112" s="107">
        <v>47.8048</v>
      </c>
      <c r="J112" s="107">
        <v>-103.4278</v>
      </c>
      <c r="K112" s="107">
        <v>20200201</v>
      </c>
      <c r="L112" s="107" t="s">
        <v>17378</v>
      </c>
      <c r="M112" s="107" t="str">
        <f>VLOOKUP(K112,SCC_xref!$D$6:$G$192,2,FALSE)</f>
        <v>Compressor Engines</v>
      </c>
      <c r="N112" s="189">
        <v>0</v>
      </c>
      <c r="O112" s="189">
        <v>0</v>
      </c>
      <c r="P112" s="189">
        <v>0</v>
      </c>
      <c r="Q112" s="189">
        <v>0</v>
      </c>
      <c r="R112" s="189">
        <v>0</v>
      </c>
      <c r="S112" s="68"/>
      <c r="T112" s="6"/>
      <c r="U112" s="6"/>
      <c r="V112" s="6"/>
      <c r="W112" s="6"/>
      <c r="X112" s="6"/>
      <c r="Y112" s="6"/>
    </row>
    <row r="113" spans="1:25" s="141" customFormat="1" x14ac:dyDescent="0.2">
      <c r="A113" s="142" t="s">
        <v>17085</v>
      </c>
      <c r="B113" s="107" t="s">
        <v>17281</v>
      </c>
      <c r="C113" s="107">
        <v>38053</v>
      </c>
      <c r="D113" s="107" t="s">
        <v>17377</v>
      </c>
      <c r="E113" s="107">
        <v>381</v>
      </c>
      <c r="F113" s="107" t="s">
        <v>16210</v>
      </c>
      <c r="G113" s="107" t="s">
        <v>17278</v>
      </c>
      <c r="H113" s="107" t="s">
        <v>17032</v>
      </c>
      <c r="I113" s="107">
        <v>47.8048</v>
      </c>
      <c r="J113" s="107">
        <v>-103.4278</v>
      </c>
      <c r="K113" s="107">
        <v>20200201</v>
      </c>
      <c r="L113" s="107" t="s">
        <v>17379</v>
      </c>
      <c r="M113" s="107" t="str">
        <f>VLOOKUP(K113,SCC_xref!$D$6:$G$192,2,FALSE)</f>
        <v>Compressor Engines</v>
      </c>
      <c r="N113" s="189">
        <v>13</v>
      </c>
      <c r="O113" s="189">
        <v>0.1</v>
      </c>
      <c r="P113" s="189">
        <v>4</v>
      </c>
      <c r="Q113" s="189">
        <v>0.2</v>
      </c>
      <c r="R113" s="189">
        <v>0.3</v>
      </c>
      <c r="S113" s="68"/>
      <c r="T113" s="6"/>
      <c r="U113" s="6"/>
      <c r="V113" s="6"/>
      <c r="W113" s="6"/>
      <c r="X113" s="6"/>
      <c r="Y113" s="6"/>
    </row>
    <row r="114" spans="1:25" s="141" customFormat="1" x14ac:dyDescent="0.2">
      <c r="A114" s="142" t="s">
        <v>17085</v>
      </c>
      <c r="B114" s="107" t="s">
        <v>17281</v>
      </c>
      <c r="C114" s="107">
        <v>38025</v>
      </c>
      <c r="D114" s="107" t="s">
        <v>17380</v>
      </c>
      <c r="E114" s="107">
        <v>396</v>
      </c>
      <c r="F114" s="107" t="s">
        <v>16210</v>
      </c>
      <c r="G114" s="107" t="s">
        <v>17278</v>
      </c>
      <c r="H114" s="107" t="s">
        <v>17025</v>
      </c>
      <c r="I114" s="107">
        <v>47.251575000000003</v>
      </c>
      <c r="J114" s="107">
        <v>-102.71939999999999</v>
      </c>
      <c r="K114" s="107">
        <v>20200201</v>
      </c>
      <c r="L114" s="107" t="s">
        <v>17378</v>
      </c>
      <c r="M114" s="107" t="str">
        <f>VLOOKUP(K114,SCC_xref!$D$6:$G$192,2,FALSE)</f>
        <v>Compressor Engines</v>
      </c>
      <c r="N114" s="189">
        <v>0</v>
      </c>
      <c r="O114" s="189">
        <v>0</v>
      </c>
      <c r="P114" s="189">
        <v>0</v>
      </c>
      <c r="Q114" s="189">
        <v>0</v>
      </c>
      <c r="R114" s="189">
        <v>0</v>
      </c>
      <c r="S114" s="68"/>
      <c r="T114" s="6"/>
      <c r="U114" s="6"/>
      <c r="V114" s="6"/>
      <c r="W114" s="6"/>
      <c r="X114" s="6"/>
      <c r="Y114" s="6"/>
    </row>
    <row r="115" spans="1:25" s="141" customFormat="1" x14ac:dyDescent="0.2">
      <c r="A115" s="142" t="s">
        <v>17085</v>
      </c>
      <c r="B115" s="107" t="s">
        <v>17281</v>
      </c>
      <c r="C115" s="107">
        <v>38025</v>
      </c>
      <c r="D115" s="107" t="s">
        <v>17380</v>
      </c>
      <c r="E115" s="107">
        <v>396</v>
      </c>
      <c r="F115" s="107" t="s">
        <v>16210</v>
      </c>
      <c r="G115" s="107" t="s">
        <v>17278</v>
      </c>
      <c r="H115" s="107" t="s">
        <v>17025</v>
      </c>
      <c r="I115" s="107">
        <v>47.251575000000003</v>
      </c>
      <c r="J115" s="107">
        <v>-102.71939999999999</v>
      </c>
      <c r="K115" s="107">
        <v>20200201</v>
      </c>
      <c r="L115" s="107" t="s">
        <v>17379</v>
      </c>
      <c r="M115" s="107" t="str">
        <f>VLOOKUP(K115,SCC_xref!$D$6:$G$192,2,FALSE)</f>
        <v>Compressor Engines</v>
      </c>
      <c r="N115" s="189">
        <v>59</v>
      </c>
      <c r="O115" s="189">
        <v>9</v>
      </c>
      <c r="P115" s="189">
        <v>65</v>
      </c>
      <c r="Q115" s="189">
        <v>3</v>
      </c>
      <c r="R115" s="189">
        <v>4</v>
      </c>
      <c r="S115" s="68"/>
      <c r="T115" s="6"/>
      <c r="U115" s="6"/>
      <c r="V115" s="6"/>
      <c r="W115" s="6"/>
      <c r="X115" s="6"/>
      <c r="Y115" s="6"/>
    </row>
    <row r="116" spans="1:25" s="141" customFormat="1" x14ac:dyDescent="0.2">
      <c r="A116" s="142" t="s">
        <v>17085</v>
      </c>
      <c r="B116" s="107" t="s">
        <v>17281</v>
      </c>
      <c r="C116" s="107">
        <v>38059</v>
      </c>
      <c r="D116" s="107" t="s">
        <v>17381</v>
      </c>
      <c r="E116" s="107">
        <v>388</v>
      </c>
      <c r="F116" s="107" t="s">
        <v>16210</v>
      </c>
      <c r="G116" s="107" t="s">
        <v>17278</v>
      </c>
      <c r="H116" s="107" t="s">
        <v>17105</v>
      </c>
      <c r="I116" s="107">
        <v>46.826599999999999</v>
      </c>
      <c r="J116" s="107">
        <v>-101.7483</v>
      </c>
      <c r="K116" s="107">
        <v>20200201</v>
      </c>
      <c r="L116" s="107" t="s">
        <v>17378</v>
      </c>
      <c r="M116" s="107" t="str">
        <f>VLOOKUP(K116,SCC_xref!$D$6:$G$192,2,FALSE)</f>
        <v>Compressor Engines</v>
      </c>
      <c r="N116" s="189">
        <v>0</v>
      </c>
      <c r="O116" s="189">
        <v>0</v>
      </c>
      <c r="P116" s="189">
        <v>0</v>
      </c>
      <c r="Q116" s="189">
        <v>0</v>
      </c>
      <c r="R116" s="189">
        <v>0</v>
      </c>
      <c r="S116" s="68"/>
      <c r="T116" s="6"/>
      <c r="U116" s="6"/>
      <c r="V116" s="6"/>
      <c r="W116" s="6"/>
      <c r="X116" s="6"/>
      <c r="Y116" s="6"/>
    </row>
    <row r="117" spans="1:25" s="141" customFormat="1" x14ac:dyDescent="0.2">
      <c r="A117" s="142" t="s">
        <v>17085</v>
      </c>
      <c r="B117" s="107" t="s">
        <v>17281</v>
      </c>
      <c r="C117" s="107">
        <v>38059</v>
      </c>
      <c r="D117" s="107" t="s">
        <v>17381</v>
      </c>
      <c r="E117" s="107">
        <v>388</v>
      </c>
      <c r="F117" s="107" t="s">
        <v>16210</v>
      </c>
      <c r="G117" s="107" t="s">
        <v>17278</v>
      </c>
      <c r="H117" s="107" t="s">
        <v>17105</v>
      </c>
      <c r="I117" s="107">
        <v>46.826599999999999</v>
      </c>
      <c r="J117" s="107">
        <v>-101.7483</v>
      </c>
      <c r="K117" s="107">
        <v>20200201</v>
      </c>
      <c r="L117" s="107" t="s">
        <v>17379</v>
      </c>
      <c r="M117" s="107" t="str">
        <f>VLOOKUP(K117,SCC_xref!$D$6:$G$192,2,FALSE)</f>
        <v>Compressor Engines</v>
      </c>
      <c r="N117" s="189">
        <v>47</v>
      </c>
      <c r="O117" s="189">
        <v>7</v>
      </c>
      <c r="P117" s="189">
        <v>52</v>
      </c>
      <c r="Q117" s="189">
        <v>3</v>
      </c>
      <c r="R117" s="189">
        <v>3</v>
      </c>
      <c r="S117" s="68"/>
      <c r="T117" s="6"/>
      <c r="U117" s="6"/>
      <c r="V117" s="6"/>
      <c r="W117" s="6"/>
      <c r="X117" s="6"/>
      <c r="Y117" s="6"/>
    </row>
    <row r="118" spans="1:25" s="141" customFormat="1" x14ac:dyDescent="0.2">
      <c r="A118" s="142" t="s">
        <v>17085</v>
      </c>
      <c r="B118" s="107" t="s">
        <v>17281</v>
      </c>
      <c r="C118" s="107">
        <v>38059</v>
      </c>
      <c r="D118" s="107" t="s">
        <v>17382</v>
      </c>
      <c r="E118" s="107">
        <v>395</v>
      </c>
      <c r="F118" s="107" t="s">
        <v>16210</v>
      </c>
      <c r="G118" s="107" t="s">
        <v>17278</v>
      </c>
      <c r="H118" s="107" t="s">
        <v>17105</v>
      </c>
      <c r="I118" s="107">
        <v>46.561300000000003</v>
      </c>
      <c r="J118" s="107">
        <v>-100.819</v>
      </c>
      <c r="K118" s="107">
        <v>20200201</v>
      </c>
      <c r="L118" s="107" t="s">
        <v>17378</v>
      </c>
      <c r="M118" s="107" t="str">
        <f>VLOOKUP(K118,SCC_xref!$D$6:$G$192,2,FALSE)</f>
        <v>Compressor Engines</v>
      </c>
      <c r="N118" s="189">
        <v>0</v>
      </c>
      <c r="O118" s="189">
        <v>0</v>
      </c>
      <c r="P118" s="189">
        <v>0</v>
      </c>
      <c r="Q118" s="189">
        <v>0</v>
      </c>
      <c r="R118" s="189">
        <v>0</v>
      </c>
      <c r="S118" s="68"/>
      <c r="T118" s="6"/>
      <c r="U118" s="6"/>
      <c r="V118" s="6"/>
      <c r="W118" s="6"/>
      <c r="X118" s="6"/>
      <c r="Y118" s="6"/>
    </row>
    <row r="119" spans="1:25" s="141" customFormat="1" x14ac:dyDescent="0.2">
      <c r="A119" s="142" t="s">
        <v>17085</v>
      </c>
      <c r="B119" s="107" t="s">
        <v>17281</v>
      </c>
      <c r="C119" s="107">
        <v>38059</v>
      </c>
      <c r="D119" s="107" t="s">
        <v>17382</v>
      </c>
      <c r="E119" s="107">
        <v>395</v>
      </c>
      <c r="F119" s="107" t="s">
        <v>16210</v>
      </c>
      <c r="G119" s="107" t="s">
        <v>17278</v>
      </c>
      <c r="H119" s="107" t="s">
        <v>17105</v>
      </c>
      <c r="I119" s="107">
        <v>46.561300000000003</v>
      </c>
      <c r="J119" s="107">
        <v>-100.819</v>
      </c>
      <c r="K119" s="107">
        <v>20200201</v>
      </c>
      <c r="L119" s="107" t="s">
        <v>17379</v>
      </c>
      <c r="M119" s="107" t="str">
        <f>VLOOKUP(K119,SCC_xref!$D$6:$G$192,2,FALSE)</f>
        <v>Compressor Engines</v>
      </c>
      <c r="N119" s="189">
        <v>45</v>
      </c>
      <c r="O119" s="189">
        <v>6</v>
      </c>
      <c r="P119" s="189">
        <v>48</v>
      </c>
      <c r="Q119" s="189">
        <v>3</v>
      </c>
      <c r="R119" s="189">
        <v>3</v>
      </c>
      <c r="S119" s="68"/>
      <c r="T119" s="6"/>
      <c r="U119" s="6"/>
      <c r="V119" s="6"/>
      <c r="W119" s="6"/>
      <c r="X119" s="6"/>
      <c r="Y119" s="6"/>
    </row>
    <row r="120" spans="1:25" s="141" customFormat="1" x14ac:dyDescent="0.2">
      <c r="A120" s="142" t="s">
        <v>17085</v>
      </c>
      <c r="B120" s="107" t="s">
        <v>17281</v>
      </c>
      <c r="C120" s="107">
        <v>38051</v>
      </c>
      <c r="D120" s="107" t="s">
        <v>17383</v>
      </c>
      <c r="E120" s="107">
        <v>382</v>
      </c>
      <c r="F120" s="107" t="s">
        <v>16210</v>
      </c>
      <c r="G120" s="107" t="s">
        <v>17278</v>
      </c>
      <c r="H120" s="107" t="s">
        <v>17104</v>
      </c>
      <c r="I120" s="107">
        <v>46.070562000000002</v>
      </c>
      <c r="J120" s="107">
        <v>-99.795496999999997</v>
      </c>
      <c r="K120" s="107">
        <v>20200201</v>
      </c>
      <c r="L120" s="107" t="s">
        <v>17378</v>
      </c>
      <c r="M120" s="107" t="str">
        <f>VLOOKUP(K120,SCC_xref!$D$6:$G$192,2,FALSE)</f>
        <v>Compressor Engines</v>
      </c>
      <c r="N120" s="189">
        <v>1</v>
      </c>
      <c r="O120" s="189">
        <v>0</v>
      </c>
      <c r="P120" s="189">
        <v>1</v>
      </c>
      <c r="Q120" s="189">
        <v>0</v>
      </c>
      <c r="R120" s="189">
        <v>0</v>
      </c>
      <c r="S120" s="68"/>
      <c r="T120" s="6"/>
      <c r="U120" s="6"/>
      <c r="V120" s="6"/>
      <c r="W120" s="6"/>
      <c r="X120" s="6"/>
      <c r="Y120" s="6"/>
    </row>
    <row r="121" spans="1:25" s="141" customFormat="1" x14ac:dyDescent="0.2">
      <c r="A121" s="142" t="s">
        <v>17085</v>
      </c>
      <c r="B121" s="107" t="s">
        <v>17281</v>
      </c>
      <c r="C121" s="107">
        <v>38051</v>
      </c>
      <c r="D121" s="107" t="s">
        <v>17383</v>
      </c>
      <c r="E121" s="107">
        <v>382</v>
      </c>
      <c r="F121" s="107" t="s">
        <v>16210</v>
      </c>
      <c r="G121" s="107" t="s">
        <v>17278</v>
      </c>
      <c r="H121" s="107" t="s">
        <v>17104</v>
      </c>
      <c r="I121" s="107">
        <v>46.070562000000002</v>
      </c>
      <c r="J121" s="107">
        <v>-99.795496999999997</v>
      </c>
      <c r="K121" s="107">
        <v>20200201</v>
      </c>
      <c r="L121" s="107" t="s">
        <v>17379</v>
      </c>
      <c r="M121" s="107" t="str">
        <f>VLOOKUP(K121,SCC_xref!$D$6:$G$192,2,FALSE)</f>
        <v>Compressor Engines</v>
      </c>
      <c r="N121" s="189">
        <v>38</v>
      </c>
      <c r="O121" s="189">
        <v>5</v>
      </c>
      <c r="P121" s="189">
        <v>38</v>
      </c>
      <c r="Q121" s="189">
        <v>2</v>
      </c>
      <c r="R121" s="189">
        <v>3</v>
      </c>
      <c r="S121" s="68"/>
      <c r="T121" s="6"/>
      <c r="U121" s="6"/>
      <c r="V121" s="6"/>
      <c r="W121" s="6"/>
      <c r="X121" s="6"/>
      <c r="Y121" s="6"/>
    </row>
    <row r="122" spans="1:25" s="141" customFormat="1" x14ac:dyDescent="0.2">
      <c r="A122" s="142" t="s">
        <v>17085</v>
      </c>
      <c r="B122" s="107" t="s">
        <v>17281</v>
      </c>
      <c r="C122" s="107">
        <v>38061</v>
      </c>
      <c r="D122" s="107" t="s">
        <v>17384</v>
      </c>
      <c r="E122" s="107">
        <v>1162</v>
      </c>
      <c r="F122" s="107" t="s">
        <v>15882</v>
      </c>
      <c r="G122" s="107" t="s">
        <v>17278</v>
      </c>
      <c r="H122" s="107" t="s">
        <v>17035</v>
      </c>
      <c r="I122" s="107">
        <v>0</v>
      </c>
      <c r="J122" s="107">
        <v>0</v>
      </c>
      <c r="K122" s="107">
        <v>20200202</v>
      </c>
      <c r="L122" s="107" t="s">
        <v>17385</v>
      </c>
      <c r="M122" s="107" t="str">
        <f>VLOOKUP(K122,SCC_xref!$D$6:$G$192,2,FALSE)</f>
        <v>Compressor Engines</v>
      </c>
      <c r="N122" s="189">
        <v>11.1</v>
      </c>
      <c r="O122" s="189">
        <v>15.3</v>
      </c>
      <c r="P122" s="189">
        <v>8.8000000000000007</v>
      </c>
      <c r="Q122" s="189">
        <v>0</v>
      </c>
      <c r="R122" s="189">
        <v>0</v>
      </c>
      <c r="S122" s="68"/>
      <c r="T122" s="6"/>
      <c r="U122" s="6"/>
      <c r="V122" s="6"/>
      <c r="W122" s="6"/>
      <c r="X122" s="6"/>
      <c r="Y122" s="6"/>
    </row>
    <row r="123" spans="1:25" s="141" customFormat="1" x14ac:dyDescent="0.2">
      <c r="A123" s="142" t="s">
        <v>17085</v>
      </c>
      <c r="B123" s="107" t="s">
        <v>17281</v>
      </c>
      <c r="C123" s="107">
        <v>38061</v>
      </c>
      <c r="D123" s="107" t="s">
        <v>17386</v>
      </c>
      <c r="E123" s="107">
        <v>1163</v>
      </c>
      <c r="F123" s="107" t="s">
        <v>15882</v>
      </c>
      <c r="G123" s="107" t="s">
        <v>17278</v>
      </c>
      <c r="H123" s="107" t="s">
        <v>17035</v>
      </c>
      <c r="I123" s="107">
        <v>0</v>
      </c>
      <c r="J123" s="107">
        <v>0</v>
      </c>
      <c r="K123" s="107">
        <v>20200202</v>
      </c>
      <c r="L123" s="107" t="s">
        <v>17385</v>
      </c>
      <c r="M123" s="107" t="str">
        <f>VLOOKUP(K123,SCC_xref!$D$6:$G$192,2,FALSE)</f>
        <v>Compressor Engines</v>
      </c>
      <c r="N123" s="189">
        <v>12.1</v>
      </c>
      <c r="O123" s="189">
        <v>16.7</v>
      </c>
      <c r="P123" s="189">
        <v>9.6999999999999993</v>
      </c>
      <c r="Q123" s="189">
        <v>0</v>
      </c>
      <c r="R123" s="189">
        <v>0</v>
      </c>
      <c r="S123" s="68"/>
      <c r="T123" s="6"/>
      <c r="U123" s="6"/>
      <c r="V123" s="6"/>
      <c r="W123" s="6"/>
      <c r="X123" s="6"/>
      <c r="Y123" s="6"/>
    </row>
    <row r="124" spans="1:25" s="141" customFormat="1" x14ac:dyDescent="0.2">
      <c r="A124" s="142" t="s">
        <v>17085</v>
      </c>
      <c r="B124" s="107" t="s">
        <v>17281</v>
      </c>
      <c r="C124" s="107">
        <v>38061</v>
      </c>
      <c r="D124" s="107" t="s">
        <v>17387</v>
      </c>
      <c r="E124" s="107">
        <v>1164</v>
      </c>
      <c r="F124" s="107" t="s">
        <v>15882</v>
      </c>
      <c r="G124" s="107" t="s">
        <v>17278</v>
      </c>
      <c r="H124" s="107" t="s">
        <v>17035</v>
      </c>
      <c r="I124" s="107">
        <v>0</v>
      </c>
      <c r="J124" s="107">
        <v>0</v>
      </c>
      <c r="K124" s="107">
        <v>20200202</v>
      </c>
      <c r="L124" s="107" t="s">
        <v>17385</v>
      </c>
      <c r="M124" s="107" t="str">
        <f>VLOOKUP(K124,SCC_xref!$D$6:$G$192,2,FALSE)</f>
        <v>Compressor Engines</v>
      </c>
      <c r="N124" s="189">
        <v>7.5</v>
      </c>
      <c r="O124" s="189">
        <v>10.4</v>
      </c>
      <c r="P124" s="189">
        <v>6</v>
      </c>
      <c r="Q124" s="189">
        <v>0</v>
      </c>
      <c r="R124" s="189">
        <v>0</v>
      </c>
      <c r="S124" s="68"/>
      <c r="T124" s="6"/>
      <c r="U124" s="6"/>
      <c r="V124" s="6"/>
      <c r="W124" s="6"/>
      <c r="X124" s="6"/>
      <c r="Y124" s="6"/>
    </row>
    <row r="125" spans="1:25" s="141" customFormat="1" x14ac:dyDescent="0.2">
      <c r="A125" s="142" t="s">
        <v>17085</v>
      </c>
      <c r="B125" s="107" t="s">
        <v>17281</v>
      </c>
      <c r="C125" s="107">
        <v>38061</v>
      </c>
      <c r="D125" s="107" t="s">
        <v>17388</v>
      </c>
      <c r="E125" s="107">
        <v>1074</v>
      </c>
      <c r="F125" s="107" t="s">
        <v>15882</v>
      </c>
      <c r="G125" s="107" t="s">
        <v>17278</v>
      </c>
      <c r="H125" s="107" t="s">
        <v>17035</v>
      </c>
      <c r="I125" s="107">
        <v>0</v>
      </c>
      <c r="J125" s="107">
        <v>0</v>
      </c>
      <c r="K125" s="107">
        <v>20200201</v>
      </c>
      <c r="L125" s="107" t="s">
        <v>17378</v>
      </c>
      <c r="M125" s="107" t="str">
        <f>VLOOKUP(K125,SCC_xref!$D$6:$G$192,2,FALSE)</f>
        <v>Compressor Engines</v>
      </c>
      <c r="N125" s="189">
        <v>19.899999999999999</v>
      </c>
      <c r="O125" s="189">
        <v>24.5</v>
      </c>
      <c r="P125" s="189">
        <v>19.899999999999999</v>
      </c>
      <c r="Q125" s="189">
        <v>0</v>
      </c>
      <c r="R125" s="189">
        <v>0</v>
      </c>
      <c r="S125" s="68"/>
      <c r="T125" s="6"/>
      <c r="U125" s="6"/>
      <c r="V125" s="6"/>
      <c r="W125" s="6"/>
      <c r="X125" s="6"/>
      <c r="Y125" s="6"/>
    </row>
    <row r="126" spans="1:25" s="141" customFormat="1" x14ac:dyDescent="0.2">
      <c r="A126" s="142" t="s">
        <v>17085</v>
      </c>
      <c r="B126" s="107" t="s">
        <v>17281</v>
      </c>
      <c r="C126" s="107">
        <v>38007</v>
      </c>
      <c r="D126" s="107" t="s">
        <v>17389</v>
      </c>
      <c r="E126" s="107">
        <v>376</v>
      </c>
      <c r="F126" s="107" t="s">
        <v>15882</v>
      </c>
      <c r="G126" s="107" t="s">
        <v>17297</v>
      </c>
      <c r="H126" s="107" t="s">
        <v>17016</v>
      </c>
      <c r="I126" s="107">
        <v>47.297499999999999</v>
      </c>
      <c r="J126" s="107">
        <v>-103.0975</v>
      </c>
      <c r="K126" s="107">
        <v>20200202</v>
      </c>
      <c r="L126" s="107" t="s">
        <v>17390</v>
      </c>
      <c r="M126" s="107" t="str">
        <f>VLOOKUP(K126,SCC_xref!$D$6:$G$192,2,FALSE)</f>
        <v>Compressor Engines</v>
      </c>
      <c r="N126" s="189">
        <v>0.16</v>
      </c>
      <c r="O126" s="189">
        <v>0.01</v>
      </c>
      <c r="P126" s="189">
        <v>0.03</v>
      </c>
      <c r="Q126" s="189">
        <v>0.01</v>
      </c>
      <c r="R126" s="189">
        <v>0.01</v>
      </c>
      <c r="S126" s="68"/>
      <c r="T126" s="6"/>
      <c r="U126" s="6"/>
      <c r="V126" s="6"/>
      <c r="W126" s="6"/>
      <c r="X126" s="6"/>
      <c r="Y126" s="6"/>
    </row>
    <row r="127" spans="1:25" s="141" customFormat="1" x14ac:dyDescent="0.2">
      <c r="A127" s="142" t="s">
        <v>17085</v>
      </c>
      <c r="B127" s="107" t="s">
        <v>17281</v>
      </c>
      <c r="C127" s="107">
        <v>38007</v>
      </c>
      <c r="D127" s="107" t="s">
        <v>17389</v>
      </c>
      <c r="E127" s="107">
        <v>376</v>
      </c>
      <c r="F127" s="107" t="s">
        <v>15882</v>
      </c>
      <c r="G127" s="107" t="s">
        <v>17297</v>
      </c>
      <c r="H127" s="107" t="s">
        <v>17016</v>
      </c>
      <c r="I127" s="107">
        <v>47.297499999999999</v>
      </c>
      <c r="J127" s="107">
        <v>-103.0975</v>
      </c>
      <c r="K127" s="107">
        <v>20200202</v>
      </c>
      <c r="L127" s="107" t="s">
        <v>17391</v>
      </c>
      <c r="M127" s="107" t="str">
        <f>VLOOKUP(K127,SCC_xref!$D$6:$G$192,2,FALSE)</f>
        <v>Compressor Engines</v>
      </c>
      <c r="N127" s="189">
        <v>7.0000000000000007E-2</v>
      </c>
      <c r="O127" s="189">
        <v>0.01</v>
      </c>
      <c r="P127" s="189">
        <v>0.02</v>
      </c>
      <c r="Q127" s="189">
        <v>0</v>
      </c>
      <c r="R127" s="189">
        <v>0</v>
      </c>
      <c r="S127" s="68"/>
      <c r="T127" s="6"/>
      <c r="U127" s="6"/>
      <c r="V127" s="6"/>
      <c r="W127" s="6"/>
      <c r="X127" s="6"/>
      <c r="Y127" s="6"/>
    </row>
    <row r="128" spans="1:25" s="141" customFormat="1" x14ac:dyDescent="0.2">
      <c r="A128" s="142" t="s">
        <v>17085</v>
      </c>
      <c r="B128" s="107" t="s">
        <v>17281</v>
      </c>
      <c r="C128" s="107">
        <v>38007</v>
      </c>
      <c r="D128" s="107" t="s">
        <v>17389</v>
      </c>
      <c r="E128" s="107">
        <v>376</v>
      </c>
      <c r="F128" s="107" t="s">
        <v>15882</v>
      </c>
      <c r="G128" s="107" t="s">
        <v>17297</v>
      </c>
      <c r="H128" s="107" t="s">
        <v>17016</v>
      </c>
      <c r="I128" s="107">
        <v>47.297499999999999</v>
      </c>
      <c r="J128" s="107">
        <v>-103.0975</v>
      </c>
      <c r="K128" s="107">
        <v>31000205</v>
      </c>
      <c r="L128" s="107" t="s">
        <v>17392</v>
      </c>
      <c r="M128" s="107" t="str">
        <f>VLOOKUP(K128,SCC_xref!$D$6:$G$192,2,FALSE)</f>
        <v>Natural Gas Production, Flares</v>
      </c>
      <c r="N128" s="189">
        <v>0</v>
      </c>
      <c r="O128" s="189">
        <v>0</v>
      </c>
      <c r="P128" s="189">
        <v>0</v>
      </c>
      <c r="Q128" s="189">
        <v>144.03</v>
      </c>
      <c r="R128" s="189">
        <v>0</v>
      </c>
      <c r="S128" s="68"/>
      <c r="T128" s="6"/>
      <c r="U128" s="6"/>
      <c r="V128" s="6"/>
      <c r="W128" s="6"/>
      <c r="X128" s="6"/>
      <c r="Y128" s="6"/>
    </row>
    <row r="129" spans="1:25" s="141" customFormat="1" x14ac:dyDescent="0.2">
      <c r="A129" s="142" t="s">
        <v>17085</v>
      </c>
      <c r="B129" s="107" t="s">
        <v>17281</v>
      </c>
      <c r="C129" s="107">
        <v>38007</v>
      </c>
      <c r="D129" s="107" t="s">
        <v>17389</v>
      </c>
      <c r="E129" s="107">
        <v>376</v>
      </c>
      <c r="F129" s="107" t="s">
        <v>15882</v>
      </c>
      <c r="G129" s="107" t="s">
        <v>17297</v>
      </c>
      <c r="H129" s="107" t="s">
        <v>17016</v>
      </c>
      <c r="I129" s="107">
        <v>47.297499999999999</v>
      </c>
      <c r="J129" s="107">
        <v>-103.0975</v>
      </c>
      <c r="K129" s="107">
        <v>31000404</v>
      </c>
      <c r="L129" s="107" t="s">
        <v>17393</v>
      </c>
      <c r="M129" s="107" t="str">
        <f>VLOOKUP(K129,SCC_xref!$D$6:$G$192,2,FALSE)</f>
        <v>Process Heaters</v>
      </c>
      <c r="N129" s="189">
        <v>3.86</v>
      </c>
      <c r="O129" s="189">
        <v>0.34</v>
      </c>
      <c r="P129" s="189">
        <v>3.24</v>
      </c>
      <c r="Q129" s="189">
        <v>0.02</v>
      </c>
      <c r="R129" s="189">
        <v>0.28999999999999998</v>
      </c>
      <c r="S129" s="68"/>
      <c r="T129" s="6"/>
      <c r="U129" s="6"/>
      <c r="V129" s="6"/>
      <c r="W129" s="6"/>
      <c r="X129" s="6"/>
      <c r="Y129" s="6"/>
    </row>
    <row r="130" spans="1:25" s="141" customFormat="1" x14ac:dyDescent="0.2">
      <c r="A130" s="142" t="s">
        <v>17085</v>
      </c>
      <c r="B130" s="107" t="s">
        <v>17281</v>
      </c>
      <c r="C130" s="107">
        <v>38007</v>
      </c>
      <c r="D130" s="107" t="s">
        <v>17389</v>
      </c>
      <c r="E130" s="107">
        <v>376</v>
      </c>
      <c r="F130" s="107" t="s">
        <v>15882</v>
      </c>
      <c r="G130" s="107" t="s">
        <v>17297</v>
      </c>
      <c r="H130" s="107" t="s">
        <v>17016</v>
      </c>
      <c r="I130" s="107">
        <v>47.297499999999999</v>
      </c>
      <c r="J130" s="107">
        <v>-103.0975</v>
      </c>
      <c r="K130" s="107">
        <v>31000404</v>
      </c>
      <c r="L130" s="107" t="s">
        <v>17394</v>
      </c>
      <c r="M130" s="107" t="str">
        <f>VLOOKUP(K130,SCC_xref!$D$6:$G$192,2,FALSE)</f>
        <v>Process Heaters</v>
      </c>
      <c r="N130" s="189">
        <v>3.86</v>
      </c>
      <c r="O130" s="189">
        <v>0.34</v>
      </c>
      <c r="P130" s="189">
        <v>3.24</v>
      </c>
      <c r="Q130" s="189">
        <v>0.02</v>
      </c>
      <c r="R130" s="189">
        <v>0.28999999999999998</v>
      </c>
      <c r="S130" s="68"/>
      <c r="T130" s="6"/>
      <c r="U130" s="6"/>
      <c r="V130" s="6"/>
      <c r="W130" s="6"/>
      <c r="X130" s="6"/>
      <c r="Y130" s="6"/>
    </row>
    <row r="131" spans="1:25" s="141" customFormat="1" x14ac:dyDescent="0.2">
      <c r="A131" s="142" t="s">
        <v>17085</v>
      </c>
      <c r="B131" s="107" t="s">
        <v>17281</v>
      </c>
      <c r="C131" s="107">
        <v>38007</v>
      </c>
      <c r="D131" s="107" t="s">
        <v>17389</v>
      </c>
      <c r="E131" s="107">
        <v>376</v>
      </c>
      <c r="F131" s="107" t="s">
        <v>15882</v>
      </c>
      <c r="G131" s="107" t="s">
        <v>17297</v>
      </c>
      <c r="H131" s="107" t="s">
        <v>17016</v>
      </c>
      <c r="I131" s="107">
        <v>47.297499999999999</v>
      </c>
      <c r="J131" s="107">
        <v>-103.0975</v>
      </c>
      <c r="K131" s="107">
        <v>31000299</v>
      </c>
      <c r="L131" s="107" t="s">
        <v>17395</v>
      </c>
      <c r="M131" s="107" t="str">
        <f>VLOOKUP(K131,SCC_xref!$D$6:$G$192,2,FALSE)</f>
        <v>Natural Gas Production, Other Not Classified</v>
      </c>
      <c r="N131" s="189">
        <v>1.73</v>
      </c>
      <c r="O131" s="189">
        <v>0.01</v>
      </c>
      <c r="P131" s="189">
        <v>1.45</v>
      </c>
      <c r="Q131" s="189">
        <v>0.01</v>
      </c>
      <c r="R131" s="189">
        <v>0.13</v>
      </c>
      <c r="S131" s="68"/>
      <c r="T131" s="6"/>
      <c r="U131" s="6"/>
      <c r="V131" s="6"/>
      <c r="W131" s="6"/>
      <c r="X131" s="6"/>
      <c r="Y131" s="6"/>
    </row>
    <row r="132" spans="1:25" s="141" customFormat="1" x14ac:dyDescent="0.2">
      <c r="A132" s="142" t="s">
        <v>17085</v>
      </c>
      <c r="B132" s="107" t="s">
        <v>17281</v>
      </c>
      <c r="C132" s="107">
        <v>38007</v>
      </c>
      <c r="D132" s="107" t="s">
        <v>17389</v>
      </c>
      <c r="E132" s="107">
        <v>376</v>
      </c>
      <c r="F132" s="107" t="s">
        <v>15882</v>
      </c>
      <c r="G132" s="107" t="s">
        <v>17297</v>
      </c>
      <c r="H132" s="107" t="s">
        <v>17016</v>
      </c>
      <c r="I132" s="107">
        <v>47.297499999999999</v>
      </c>
      <c r="J132" s="107">
        <v>-103.0975</v>
      </c>
      <c r="K132" s="107">
        <v>31000404</v>
      </c>
      <c r="L132" s="107" t="s">
        <v>17396</v>
      </c>
      <c r="M132" s="107" t="str">
        <f>VLOOKUP(K132,SCC_xref!$D$6:$G$192,2,FALSE)</f>
        <v>Process Heaters</v>
      </c>
      <c r="N132" s="189">
        <v>5.24</v>
      </c>
      <c r="O132" s="189">
        <v>0.46</v>
      </c>
      <c r="P132" s="189">
        <v>4.41</v>
      </c>
      <c r="Q132" s="189">
        <v>0.03</v>
      </c>
      <c r="R132" s="189">
        <v>0.4</v>
      </c>
      <c r="S132" s="68"/>
      <c r="T132" s="6"/>
      <c r="U132" s="6"/>
      <c r="V132" s="6"/>
      <c r="W132" s="6"/>
      <c r="X132" s="6"/>
      <c r="Y132" s="6"/>
    </row>
    <row r="133" spans="1:25" s="141" customFormat="1" x14ac:dyDescent="0.2">
      <c r="A133" s="142" t="s">
        <v>17085</v>
      </c>
      <c r="B133" s="107" t="s">
        <v>17281</v>
      </c>
      <c r="C133" s="107">
        <v>38007</v>
      </c>
      <c r="D133" s="107" t="s">
        <v>17389</v>
      </c>
      <c r="E133" s="107">
        <v>376</v>
      </c>
      <c r="F133" s="107" t="s">
        <v>15882</v>
      </c>
      <c r="G133" s="107" t="s">
        <v>17297</v>
      </c>
      <c r="H133" s="107" t="s">
        <v>17016</v>
      </c>
      <c r="I133" s="107">
        <v>47.297499999999999</v>
      </c>
      <c r="J133" s="107">
        <v>-103.0975</v>
      </c>
      <c r="K133" s="107">
        <v>31000404</v>
      </c>
      <c r="L133" s="107" t="s">
        <v>17397</v>
      </c>
      <c r="M133" s="107" t="str">
        <f>VLOOKUP(K133,SCC_xref!$D$6:$G$192,2,FALSE)</f>
        <v>Process Heaters</v>
      </c>
      <c r="N133" s="189">
        <v>5.24</v>
      </c>
      <c r="O133" s="189">
        <v>0.46</v>
      </c>
      <c r="P133" s="189">
        <v>4.41</v>
      </c>
      <c r="Q133" s="189">
        <v>0.03</v>
      </c>
      <c r="R133" s="189">
        <v>0.4</v>
      </c>
      <c r="S133" s="68"/>
      <c r="T133" s="6"/>
      <c r="U133" s="6"/>
      <c r="V133" s="6"/>
      <c r="W133" s="6"/>
      <c r="X133" s="6"/>
      <c r="Y133" s="6"/>
    </row>
    <row r="134" spans="1:25" s="141" customFormat="1" x14ac:dyDescent="0.2">
      <c r="A134" s="142" t="s">
        <v>17085</v>
      </c>
      <c r="B134" s="107" t="s">
        <v>17281</v>
      </c>
      <c r="C134" s="107">
        <v>38007</v>
      </c>
      <c r="D134" s="107" t="s">
        <v>17389</v>
      </c>
      <c r="E134" s="107">
        <v>376</v>
      </c>
      <c r="F134" s="107" t="s">
        <v>15882</v>
      </c>
      <c r="G134" s="107" t="s">
        <v>17297</v>
      </c>
      <c r="H134" s="107" t="s">
        <v>17016</v>
      </c>
      <c r="I134" s="107">
        <v>47.297499999999999</v>
      </c>
      <c r="J134" s="107">
        <v>-103.0975</v>
      </c>
      <c r="K134" s="107">
        <v>31000404</v>
      </c>
      <c r="L134" s="107" t="s">
        <v>17398</v>
      </c>
      <c r="M134" s="107" t="str">
        <f>VLOOKUP(K134,SCC_xref!$D$6:$G$192,2,FALSE)</f>
        <v>Process Heaters</v>
      </c>
      <c r="N134" s="189">
        <v>9.32</v>
      </c>
      <c r="O134" s="189">
        <v>0.81</v>
      </c>
      <c r="P134" s="189">
        <v>7.82</v>
      </c>
      <c r="Q134" s="189">
        <v>0.06</v>
      </c>
      <c r="R134" s="189">
        <v>0.71</v>
      </c>
      <c r="S134" s="68"/>
      <c r="T134" s="6"/>
      <c r="U134" s="6"/>
      <c r="V134" s="6"/>
      <c r="W134" s="6"/>
      <c r="X134" s="6"/>
      <c r="Y134" s="6"/>
    </row>
    <row r="135" spans="1:25" s="141" customFormat="1" x14ac:dyDescent="0.2">
      <c r="A135" s="142" t="s">
        <v>17085</v>
      </c>
      <c r="B135" s="107" t="s">
        <v>17281</v>
      </c>
      <c r="C135" s="107">
        <v>38007</v>
      </c>
      <c r="D135" s="107" t="s">
        <v>17389</v>
      </c>
      <c r="E135" s="107">
        <v>376</v>
      </c>
      <c r="F135" s="107" t="s">
        <v>15882</v>
      </c>
      <c r="G135" s="107" t="s">
        <v>17297</v>
      </c>
      <c r="H135" s="107" t="s">
        <v>17016</v>
      </c>
      <c r="I135" s="107">
        <v>47.297499999999999</v>
      </c>
      <c r="J135" s="107">
        <v>-103.0975</v>
      </c>
      <c r="K135" s="107">
        <v>31000404</v>
      </c>
      <c r="L135" s="107" t="s">
        <v>17399</v>
      </c>
      <c r="M135" s="107" t="str">
        <f>VLOOKUP(K135,SCC_xref!$D$6:$G$192,2,FALSE)</f>
        <v>Process Heaters</v>
      </c>
      <c r="N135" s="189">
        <v>1.3</v>
      </c>
      <c r="O135" s="189">
        <v>0.11</v>
      </c>
      <c r="P135" s="189">
        <v>1.1000000000000001</v>
      </c>
      <c r="Q135" s="189">
        <v>0.01</v>
      </c>
      <c r="R135" s="189">
        <v>0.1</v>
      </c>
      <c r="S135" s="68"/>
      <c r="T135" s="6"/>
      <c r="U135" s="6"/>
      <c r="V135" s="6"/>
      <c r="W135" s="6"/>
      <c r="X135" s="6"/>
      <c r="Y135" s="6"/>
    </row>
    <row r="136" spans="1:25" s="141" customFormat="1" x14ac:dyDescent="0.2">
      <c r="A136" s="142" t="s">
        <v>17085</v>
      </c>
      <c r="B136" s="107" t="s">
        <v>17281</v>
      </c>
      <c r="C136" s="107">
        <v>38007</v>
      </c>
      <c r="D136" s="107" t="s">
        <v>17389</v>
      </c>
      <c r="E136" s="107">
        <v>376</v>
      </c>
      <c r="F136" s="107" t="s">
        <v>15882</v>
      </c>
      <c r="G136" s="107" t="s">
        <v>17297</v>
      </c>
      <c r="H136" s="107" t="s">
        <v>17016</v>
      </c>
      <c r="I136" s="107">
        <v>47.297499999999999</v>
      </c>
      <c r="J136" s="107">
        <v>-103.0975</v>
      </c>
      <c r="K136" s="107">
        <v>31000404</v>
      </c>
      <c r="L136" s="107" t="s">
        <v>17400</v>
      </c>
      <c r="M136" s="107" t="str">
        <f>VLOOKUP(K136,SCC_xref!$D$6:$G$192,2,FALSE)</f>
        <v>Process Heaters</v>
      </c>
      <c r="N136" s="189">
        <v>10.69</v>
      </c>
      <c r="O136" s="189">
        <v>0.93</v>
      </c>
      <c r="P136" s="189">
        <v>8.98</v>
      </c>
      <c r="Q136" s="189">
        <v>0.06</v>
      </c>
      <c r="R136" s="189">
        <v>0.81</v>
      </c>
      <c r="S136" s="68"/>
      <c r="T136" s="6"/>
      <c r="U136" s="6"/>
      <c r="V136" s="6"/>
      <c r="W136" s="6"/>
      <c r="X136" s="6"/>
      <c r="Y136" s="6"/>
    </row>
    <row r="137" spans="1:25" s="141" customFormat="1" x14ac:dyDescent="0.2">
      <c r="A137" s="142" t="s">
        <v>17085</v>
      </c>
      <c r="B137" s="107" t="s">
        <v>17281</v>
      </c>
      <c r="C137" s="107">
        <v>38007</v>
      </c>
      <c r="D137" s="107" t="s">
        <v>17389</v>
      </c>
      <c r="E137" s="107">
        <v>376</v>
      </c>
      <c r="F137" s="107" t="s">
        <v>15882</v>
      </c>
      <c r="G137" s="107" t="s">
        <v>17297</v>
      </c>
      <c r="H137" s="107" t="s">
        <v>17016</v>
      </c>
      <c r="I137" s="107">
        <v>47.297499999999999</v>
      </c>
      <c r="J137" s="107">
        <v>-103.0975</v>
      </c>
      <c r="K137" s="107">
        <v>31000299</v>
      </c>
      <c r="L137" s="107" t="s">
        <v>17401</v>
      </c>
      <c r="M137" s="107" t="str">
        <f>VLOOKUP(K137,SCC_xref!$D$6:$G$192,2,FALSE)</f>
        <v>Natural Gas Production, Other Not Classified</v>
      </c>
      <c r="N137" s="189">
        <v>0</v>
      </c>
      <c r="O137" s="189">
        <v>0</v>
      </c>
      <c r="P137" s="189">
        <v>0</v>
      </c>
      <c r="Q137" s="189">
        <v>210.89</v>
      </c>
      <c r="R137" s="189">
        <v>0</v>
      </c>
      <c r="S137" s="68"/>
      <c r="T137" s="6"/>
      <c r="U137" s="6"/>
      <c r="V137" s="6"/>
      <c r="W137" s="6"/>
      <c r="X137" s="6"/>
      <c r="Y137" s="6"/>
    </row>
    <row r="138" spans="1:25" s="141" customFormat="1" x14ac:dyDescent="0.2">
      <c r="A138" s="142" t="s">
        <v>17085</v>
      </c>
      <c r="B138" s="107" t="s">
        <v>17281</v>
      </c>
      <c r="C138" s="107">
        <v>38105</v>
      </c>
      <c r="D138" s="107" t="s">
        <v>17336</v>
      </c>
      <c r="E138" s="107">
        <v>1025</v>
      </c>
      <c r="F138" s="107" t="s">
        <v>13387</v>
      </c>
      <c r="G138" s="107" t="s">
        <v>17322</v>
      </c>
      <c r="H138" s="107" t="s">
        <v>17046</v>
      </c>
      <c r="I138" s="107">
        <v>0</v>
      </c>
      <c r="J138" s="107">
        <v>0</v>
      </c>
      <c r="K138" s="107">
        <v>40400302</v>
      </c>
      <c r="L138" s="107" t="s">
        <v>17319</v>
      </c>
      <c r="M138" s="107" t="str">
        <f>VLOOKUP(K138,SCC_xref!$D$6:$G$192,2,FALSE)</f>
        <v>Permitted Tank Losses</v>
      </c>
      <c r="N138" s="189">
        <v>0</v>
      </c>
      <c r="O138" s="189">
        <v>2</v>
      </c>
      <c r="P138" s="189">
        <v>0</v>
      </c>
      <c r="Q138" s="189">
        <v>0</v>
      </c>
      <c r="R138" s="189">
        <v>0</v>
      </c>
      <c r="S138" s="68"/>
      <c r="T138" s="6"/>
      <c r="U138" s="6"/>
      <c r="V138" s="6"/>
      <c r="W138" s="6"/>
      <c r="X138" s="6"/>
      <c r="Y138" s="6"/>
    </row>
    <row r="139" spans="1:25" s="141" customFormat="1" x14ac:dyDescent="0.2">
      <c r="A139" s="142" t="s">
        <v>17085</v>
      </c>
      <c r="B139" s="107" t="s">
        <v>17281</v>
      </c>
      <c r="C139" s="107">
        <v>38011</v>
      </c>
      <c r="D139" s="107" t="s">
        <v>17402</v>
      </c>
      <c r="E139" s="107">
        <v>202</v>
      </c>
      <c r="F139" s="107" t="s">
        <v>15882</v>
      </c>
      <c r="G139" s="107" t="s">
        <v>17278</v>
      </c>
      <c r="H139" s="107" t="s">
        <v>17018</v>
      </c>
      <c r="I139" s="107">
        <v>46.033549999999998</v>
      </c>
      <c r="J139" s="107">
        <v>-103.97839999999999</v>
      </c>
      <c r="K139" s="107">
        <v>20200202</v>
      </c>
      <c r="L139" s="107" t="s">
        <v>17350</v>
      </c>
      <c r="M139" s="107" t="str">
        <f>VLOOKUP(K139,SCC_xref!$D$6:$G$192,2,FALSE)</f>
        <v>Compressor Engines</v>
      </c>
      <c r="N139" s="189">
        <v>11.6</v>
      </c>
      <c r="O139" s="189">
        <v>2.6</v>
      </c>
      <c r="P139" s="189">
        <v>11</v>
      </c>
      <c r="Q139" s="189">
        <v>0</v>
      </c>
      <c r="R139" s="189">
        <v>0</v>
      </c>
      <c r="S139" s="68"/>
      <c r="T139" s="6"/>
      <c r="U139" s="6"/>
      <c r="V139" s="6"/>
      <c r="W139" s="6"/>
      <c r="X139" s="6"/>
      <c r="Y139" s="6"/>
    </row>
    <row r="140" spans="1:25" s="141" customFormat="1" x14ac:dyDescent="0.2">
      <c r="A140" s="142" t="s">
        <v>17085</v>
      </c>
      <c r="B140" s="107" t="s">
        <v>17281</v>
      </c>
      <c r="C140" s="107">
        <v>38011</v>
      </c>
      <c r="D140" s="107" t="s">
        <v>17402</v>
      </c>
      <c r="E140" s="107">
        <v>202</v>
      </c>
      <c r="F140" s="107" t="s">
        <v>15882</v>
      </c>
      <c r="G140" s="107" t="s">
        <v>17278</v>
      </c>
      <c r="H140" s="107" t="s">
        <v>17018</v>
      </c>
      <c r="I140" s="107">
        <v>46.033549999999998</v>
      </c>
      <c r="J140" s="107">
        <v>-103.97839999999999</v>
      </c>
      <c r="K140" s="107">
        <v>20200202</v>
      </c>
      <c r="L140" s="107" t="s">
        <v>17339</v>
      </c>
      <c r="M140" s="107" t="str">
        <f>VLOOKUP(K140,SCC_xref!$D$6:$G$192,2,FALSE)</f>
        <v>Compressor Engines</v>
      </c>
      <c r="N140" s="189">
        <v>4.0999999999999996</v>
      </c>
      <c r="O140" s="189">
        <v>0.1</v>
      </c>
      <c r="P140" s="189">
        <v>4.5</v>
      </c>
      <c r="Q140" s="189">
        <v>0</v>
      </c>
      <c r="R140" s="189">
        <v>0</v>
      </c>
      <c r="S140" s="68"/>
      <c r="T140" s="6"/>
      <c r="U140" s="6"/>
      <c r="V140" s="6"/>
      <c r="W140" s="6"/>
      <c r="X140" s="6"/>
      <c r="Y140" s="6"/>
    </row>
    <row r="141" spans="1:25" s="141" customFormat="1" x14ac:dyDescent="0.2">
      <c r="A141" s="142" t="s">
        <v>17085</v>
      </c>
      <c r="B141" s="107" t="s">
        <v>17281</v>
      </c>
      <c r="C141" s="107">
        <v>38053</v>
      </c>
      <c r="D141" s="107" t="s">
        <v>17321</v>
      </c>
      <c r="E141" s="107">
        <v>279</v>
      </c>
      <c r="F141" s="107" t="s">
        <v>15882</v>
      </c>
      <c r="G141" s="107" t="s">
        <v>17322</v>
      </c>
      <c r="H141" s="107" t="s">
        <v>17032</v>
      </c>
      <c r="I141" s="107">
        <v>47.923613000000003</v>
      </c>
      <c r="J141" s="107">
        <v>-103.63460000000001</v>
      </c>
      <c r="K141" s="107">
        <v>40400302</v>
      </c>
      <c r="L141" s="107" t="s">
        <v>17319</v>
      </c>
      <c r="M141" s="107" t="str">
        <f>VLOOKUP(K141,SCC_xref!$D$6:$G$192,2,FALSE)</f>
        <v>Permitted Tank Losses</v>
      </c>
      <c r="N141" s="189">
        <v>0</v>
      </c>
      <c r="O141" s="189">
        <v>0.4</v>
      </c>
      <c r="P141" s="189">
        <v>0</v>
      </c>
      <c r="Q141" s="189">
        <v>0</v>
      </c>
      <c r="R141" s="189">
        <v>0</v>
      </c>
      <c r="S141" s="68"/>
      <c r="T141" s="6"/>
      <c r="U141" s="6"/>
      <c r="V141" s="6"/>
      <c r="W141" s="6"/>
      <c r="X141" s="6"/>
      <c r="Y141" s="6"/>
    </row>
    <row r="142" spans="1:25" s="141" customFormat="1" x14ac:dyDescent="0.2">
      <c r="A142" s="142" t="s">
        <v>17085</v>
      </c>
      <c r="B142" s="107" t="s">
        <v>17281</v>
      </c>
      <c r="C142" s="107">
        <v>38013</v>
      </c>
      <c r="D142" s="107" t="s">
        <v>17403</v>
      </c>
      <c r="E142" s="107">
        <v>244</v>
      </c>
      <c r="F142" s="107" t="s">
        <v>15882</v>
      </c>
      <c r="G142" s="107" t="s">
        <v>17322</v>
      </c>
      <c r="H142" s="107" t="s">
        <v>17019</v>
      </c>
      <c r="I142" s="107">
        <v>48.831588000000004</v>
      </c>
      <c r="J142" s="107">
        <v>-102.5859</v>
      </c>
      <c r="K142" s="107">
        <v>40400302</v>
      </c>
      <c r="L142" s="107" t="s">
        <v>17319</v>
      </c>
      <c r="M142" s="107" t="str">
        <f>VLOOKUP(K142,SCC_xref!$D$6:$G$192,2,FALSE)</f>
        <v>Permitted Tank Losses</v>
      </c>
      <c r="N142" s="189">
        <v>0</v>
      </c>
      <c r="O142" s="189">
        <v>0.3</v>
      </c>
      <c r="P142" s="189">
        <v>0</v>
      </c>
      <c r="Q142" s="189">
        <v>0</v>
      </c>
      <c r="R142" s="189">
        <v>0</v>
      </c>
      <c r="S142" s="68"/>
      <c r="T142" s="6"/>
      <c r="U142" s="6"/>
      <c r="V142" s="6"/>
      <c r="W142" s="6"/>
      <c r="X142" s="6"/>
      <c r="Y142" s="6"/>
    </row>
    <row r="143" spans="1:25" s="141" customFormat="1" x14ac:dyDescent="0.2">
      <c r="A143" s="142" t="s">
        <v>17085</v>
      </c>
      <c r="B143" s="107" t="s">
        <v>17281</v>
      </c>
      <c r="C143" s="107">
        <v>38053</v>
      </c>
      <c r="D143" s="107" t="s">
        <v>17404</v>
      </c>
      <c r="E143" s="107">
        <v>236</v>
      </c>
      <c r="F143" s="107" t="s">
        <v>15882</v>
      </c>
      <c r="G143" s="107" t="s">
        <v>17322</v>
      </c>
      <c r="H143" s="107" t="s">
        <v>17032</v>
      </c>
      <c r="I143" s="107">
        <v>47.884312999999999</v>
      </c>
      <c r="J143" s="107">
        <v>-102.8823</v>
      </c>
      <c r="K143" s="107">
        <v>40400302</v>
      </c>
      <c r="L143" s="107" t="s">
        <v>17319</v>
      </c>
      <c r="M143" s="107" t="str">
        <f>VLOOKUP(K143,SCC_xref!$D$6:$G$192,2,FALSE)</f>
        <v>Permitted Tank Losses</v>
      </c>
      <c r="N143" s="189">
        <v>0</v>
      </c>
      <c r="O143" s="189">
        <v>1.1000000000000001</v>
      </c>
      <c r="P143" s="189">
        <v>0</v>
      </c>
      <c r="Q143" s="189">
        <v>0</v>
      </c>
      <c r="R143" s="189">
        <v>0</v>
      </c>
      <c r="S143" s="68"/>
      <c r="T143" s="6"/>
      <c r="U143" s="6"/>
      <c r="V143" s="6"/>
      <c r="W143" s="6"/>
      <c r="X143" s="6"/>
      <c r="Y143" s="6"/>
    </row>
    <row r="144" spans="1:25" s="141" customFormat="1" x14ac:dyDescent="0.2">
      <c r="A144" s="142" t="s">
        <v>17085</v>
      </c>
      <c r="B144" s="107" t="s">
        <v>17281</v>
      </c>
      <c r="C144" s="107">
        <v>38053</v>
      </c>
      <c r="D144" s="107" t="s">
        <v>17405</v>
      </c>
      <c r="E144" s="107">
        <v>280</v>
      </c>
      <c r="F144" s="107" t="s">
        <v>15882</v>
      </c>
      <c r="G144" s="107" t="s">
        <v>17322</v>
      </c>
      <c r="H144" s="107" t="s">
        <v>17032</v>
      </c>
      <c r="I144" s="107">
        <v>47.857362999999999</v>
      </c>
      <c r="J144" s="107">
        <v>-103.93470000000001</v>
      </c>
      <c r="K144" s="107">
        <v>40400302</v>
      </c>
      <c r="L144" s="107" t="s">
        <v>17319</v>
      </c>
      <c r="M144" s="107" t="str">
        <f>VLOOKUP(K144,SCC_xref!$D$6:$G$192,2,FALSE)</f>
        <v>Permitted Tank Losses</v>
      </c>
      <c r="N144" s="189">
        <v>0</v>
      </c>
      <c r="O144" s="189">
        <v>0.2</v>
      </c>
      <c r="P144" s="189">
        <v>0</v>
      </c>
      <c r="Q144" s="189">
        <v>0</v>
      </c>
      <c r="R144" s="189">
        <v>0</v>
      </c>
      <c r="S144" s="68"/>
      <c r="T144" s="6"/>
      <c r="U144" s="6"/>
      <c r="V144" s="6"/>
      <c r="W144" s="6"/>
      <c r="X144" s="6"/>
      <c r="Y144" s="6"/>
    </row>
    <row r="145" spans="1:25" s="141" customFormat="1" x14ac:dyDescent="0.2">
      <c r="A145" s="142" t="s">
        <v>17085</v>
      </c>
      <c r="B145" s="107" t="s">
        <v>17281</v>
      </c>
      <c r="C145" s="107">
        <v>38053</v>
      </c>
      <c r="D145" s="107" t="s">
        <v>17406</v>
      </c>
      <c r="E145" s="107">
        <v>248</v>
      </c>
      <c r="F145" s="107" t="s">
        <v>15882</v>
      </c>
      <c r="G145" s="107" t="s">
        <v>17322</v>
      </c>
      <c r="H145" s="107" t="s">
        <v>17032</v>
      </c>
      <c r="I145" s="107">
        <v>48.01605</v>
      </c>
      <c r="J145" s="107">
        <v>-102.88330000000001</v>
      </c>
      <c r="K145" s="107">
        <v>40400302</v>
      </c>
      <c r="L145" s="107" t="s">
        <v>17319</v>
      </c>
      <c r="M145" s="107" t="str">
        <f>VLOOKUP(K145,SCC_xref!$D$6:$G$192,2,FALSE)</f>
        <v>Permitted Tank Losses</v>
      </c>
      <c r="N145" s="189">
        <v>0</v>
      </c>
      <c r="O145" s="189">
        <v>2.5</v>
      </c>
      <c r="P145" s="189">
        <v>0</v>
      </c>
      <c r="Q145" s="189">
        <v>0</v>
      </c>
      <c r="R145" s="189">
        <v>0</v>
      </c>
      <c r="S145" s="68"/>
      <c r="T145" s="6"/>
      <c r="U145" s="6"/>
      <c r="V145" s="6"/>
      <c r="W145" s="6"/>
      <c r="X145" s="6"/>
      <c r="Y145" s="6"/>
    </row>
    <row r="146" spans="1:25" s="141" customFormat="1" x14ac:dyDescent="0.2">
      <c r="A146" s="142" t="s">
        <v>17085</v>
      </c>
      <c r="B146" s="107" t="s">
        <v>17281</v>
      </c>
      <c r="C146" s="107">
        <v>38025</v>
      </c>
      <c r="D146" s="107" t="s">
        <v>17407</v>
      </c>
      <c r="E146" s="107">
        <v>221</v>
      </c>
      <c r="F146" s="107" t="s">
        <v>15882</v>
      </c>
      <c r="G146" s="107" t="s">
        <v>17322</v>
      </c>
      <c r="H146" s="107" t="s">
        <v>17025</v>
      </c>
      <c r="I146" s="107">
        <v>47.461013000000001</v>
      </c>
      <c r="J146" s="107">
        <v>-102.5192</v>
      </c>
      <c r="K146" s="107">
        <v>40400302</v>
      </c>
      <c r="L146" s="107" t="s">
        <v>17319</v>
      </c>
      <c r="M146" s="107" t="str">
        <f>VLOOKUP(K146,SCC_xref!$D$6:$G$192,2,FALSE)</f>
        <v>Permitted Tank Losses</v>
      </c>
      <c r="N146" s="189">
        <v>0</v>
      </c>
      <c r="O146" s="189">
        <v>4</v>
      </c>
      <c r="P146" s="189">
        <v>0</v>
      </c>
      <c r="Q146" s="189">
        <v>0</v>
      </c>
      <c r="R146" s="189">
        <v>0</v>
      </c>
      <c r="S146" s="68"/>
      <c r="T146" s="6"/>
      <c r="U146" s="6"/>
      <c r="V146" s="6"/>
      <c r="W146" s="6"/>
      <c r="X146" s="6"/>
      <c r="Y146" s="6"/>
    </row>
    <row r="147" spans="1:25" s="141" customFormat="1" x14ac:dyDescent="0.2">
      <c r="A147" s="142" t="s">
        <v>17085</v>
      </c>
      <c r="B147" s="107" t="s">
        <v>17281</v>
      </c>
      <c r="C147" s="107">
        <v>38007</v>
      </c>
      <c r="D147" s="107" t="s">
        <v>17408</v>
      </c>
      <c r="E147" s="107">
        <v>217</v>
      </c>
      <c r="F147" s="107" t="s">
        <v>15882</v>
      </c>
      <c r="G147" s="107" t="s">
        <v>17322</v>
      </c>
      <c r="H147" s="107" t="s">
        <v>17016</v>
      </c>
      <c r="I147" s="107">
        <v>47.158213000000003</v>
      </c>
      <c r="J147" s="107">
        <v>-103.3797</v>
      </c>
      <c r="K147" s="107">
        <v>40400302</v>
      </c>
      <c r="L147" s="107" t="s">
        <v>17319</v>
      </c>
      <c r="M147" s="107" t="str">
        <f>VLOOKUP(K147,SCC_xref!$D$6:$G$192,2,FALSE)</f>
        <v>Permitted Tank Losses</v>
      </c>
      <c r="N147" s="189">
        <v>0</v>
      </c>
      <c r="O147" s="189">
        <v>0.1</v>
      </c>
      <c r="P147" s="189">
        <v>0</v>
      </c>
      <c r="Q147" s="189">
        <v>0</v>
      </c>
      <c r="R147" s="189">
        <v>0</v>
      </c>
      <c r="S147" s="68"/>
      <c r="T147" s="6"/>
      <c r="U147" s="6"/>
      <c r="V147" s="6"/>
      <c r="W147" s="6"/>
      <c r="X147" s="6"/>
      <c r="Y147" s="6"/>
    </row>
    <row r="148" spans="1:25" s="141" customFormat="1" x14ac:dyDescent="0.2">
      <c r="A148" s="142" t="s">
        <v>17085</v>
      </c>
      <c r="B148" s="107" t="s">
        <v>17281</v>
      </c>
      <c r="C148" s="107">
        <v>38007</v>
      </c>
      <c r="D148" s="107" t="s">
        <v>17409</v>
      </c>
      <c r="E148" s="107">
        <v>282</v>
      </c>
      <c r="F148" s="107" t="s">
        <v>15882</v>
      </c>
      <c r="G148" s="107" t="s">
        <v>17322</v>
      </c>
      <c r="H148" s="107" t="s">
        <v>17016</v>
      </c>
      <c r="I148" s="107">
        <v>47.035488000000001</v>
      </c>
      <c r="J148" s="107">
        <v>-103.3314</v>
      </c>
      <c r="K148" s="107">
        <v>40400302</v>
      </c>
      <c r="L148" s="107" t="s">
        <v>17319</v>
      </c>
      <c r="M148" s="107" t="str">
        <f>VLOOKUP(K148,SCC_xref!$D$6:$G$192,2,FALSE)</f>
        <v>Permitted Tank Losses</v>
      </c>
      <c r="N148" s="189">
        <v>0</v>
      </c>
      <c r="O148" s="189">
        <v>0</v>
      </c>
      <c r="P148" s="189">
        <v>0</v>
      </c>
      <c r="Q148" s="189">
        <v>0</v>
      </c>
      <c r="R148" s="189">
        <v>0</v>
      </c>
      <c r="S148" s="68"/>
      <c r="T148" s="6"/>
      <c r="U148" s="6"/>
      <c r="V148" s="6"/>
      <c r="W148" s="6"/>
      <c r="X148" s="6"/>
      <c r="Y148" s="6"/>
    </row>
    <row r="149" spans="1:25" s="141" customFormat="1" x14ac:dyDescent="0.2">
      <c r="A149" s="142" t="s">
        <v>17085</v>
      </c>
      <c r="B149" s="107" t="s">
        <v>17281</v>
      </c>
      <c r="C149" s="107">
        <v>38007</v>
      </c>
      <c r="D149" s="107" t="s">
        <v>17410</v>
      </c>
      <c r="E149" s="107">
        <v>278</v>
      </c>
      <c r="F149" s="107" t="s">
        <v>15882</v>
      </c>
      <c r="G149" s="107" t="s">
        <v>17322</v>
      </c>
      <c r="H149" s="107" t="s">
        <v>17016</v>
      </c>
      <c r="I149" s="107">
        <v>46.901662999999999</v>
      </c>
      <c r="J149" s="107">
        <v>-103.2963</v>
      </c>
      <c r="K149" s="107">
        <v>40400302</v>
      </c>
      <c r="L149" s="107" t="s">
        <v>17319</v>
      </c>
      <c r="M149" s="107" t="str">
        <f>VLOOKUP(K149,SCC_xref!$D$6:$G$192,2,FALSE)</f>
        <v>Permitted Tank Losses</v>
      </c>
      <c r="N149" s="189">
        <v>0</v>
      </c>
      <c r="O149" s="189">
        <v>0</v>
      </c>
      <c r="P149" s="189">
        <v>0</v>
      </c>
      <c r="Q149" s="189">
        <v>0</v>
      </c>
      <c r="R149" s="189">
        <v>0</v>
      </c>
      <c r="S149" s="68"/>
      <c r="T149" s="6"/>
      <c r="U149" s="6"/>
      <c r="V149" s="6"/>
      <c r="W149" s="6"/>
      <c r="X149" s="6"/>
      <c r="Y149" s="6"/>
    </row>
    <row r="150" spans="1:25" s="141" customFormat="1" x14ac:dyDescent="0.2">
      <c r="A150" s="142" t="s">
        <v>17085</v>
      </c>
      <c r="B150" s="107" t="s">
        <v>17281</v>
      </c>
      <c r="C150" s="107">
        <v>38053</v>
      </c>
      <c r="D150" s="107" t="s">
        <v>17411</v>
      </c>
      <c r="E150" s="107">
        <v>238</v>
      </c>
      <c r="F150" s="107" t="s">
        <v>15882</v>
      </c>
      <c r="G150" s="107" t="s">
        <v>17322</v>
      </c>
      <c r="H150" s="107" t="s">
        <v>17032</v>
      </c>
      <c r="I150" s="107">
        <v>47.909112999999998</v>
      </c>
      <c r="J150" s="107">
        <v>-102.8843</v>
      </c>
      <c r="K150" s="107">
        <v>40400302</v>
      </c>
      <c r="L150" s="107" t="s">
        <v>17319</v>
      </c>
      <c r="M150" s="107" t="str">
        <f>VLOOKUP(K150,SCC_xref!$D$6:$G$192,2,FALSE)</f>
        <v>Permitted Tank Losses</v>
      </c>
      <c r="N150" s="189">
        <v>0</v>
      </c>
      <c r="O150" s="189">
        <v>0.6</v>
      </c>
      <c r="P150" s="189">
        <v>0</v>
      </c>
      <c r="Q150" s="189">
        <v>0</v>
      </c>
      <c r="R150" s="189">
        <v>0</v>
      </c>
      <c r="S150" s="68"/>
      <c r="T150" s="6"/>
      <c r="U150" s="6"/>
      <c r="V150" s="6"/>
      <c r="W150" s="6"/>
      <c r="X150" s="6"/>
      <c r="Y150" s="6"/>
    </row>
    <row r="151" spans="1:25" s="141" customFormat="1" x14ac:dyDescent="0.2">
      <c r="A151" s="142" t="s">
        <v>17085</v>
      </c>
      <c r="B151" s="107" t="s">
        <v>17281</v>
      </c>
      <c r="C151" s="107">
        <v>38025</v>
      </c>
      <c r="D151" s="107" t="s">
        <v>17412</v>
      </c>
      <c r="E151" s="107">
        <v>212</v>
      </c>
      <c r="F151" s="107" t="s">
        <v>15882</v>
      </c>
      <c r="G151" s="107" t="s">
        <v>17322</v>
      </c>
      <c r="H151" s="107" t="s">
        <v>17025</v>
      </c>
      <c r="I151" s="107">
        <v>47.366588</v>
      </c>
      <c r="J151" s="107">
        <v>-103.0822</v>
      </c>
      <c r="K151" s="107">
        <v>40400302</v>
      </c>
      <c r="L151" s="107" t="s">
        <v>17319</v>
      </c>
      <c r="M151" s="107" t="str">
        <f>VLOOKUP(K151,SCC_xref!$D$6:$G$192,2,FALSE)</f>
        <v>Permitted Tank Losses</v>
      </c>
      <c r="N151" s="189">
        <v>0</v>
      </c>
      <c r="O151" s="189">
        <v>3</v>
      </c>
      <c r="P151" s="189">
        <v>0</v>
      </c>
      <c r="Q151" s="189">
        <v>0</v>
      </c>
      <c r="R151" s="189">
        <v>0</v>
      </c>
      <c r="S151" s="68"/>
      <c r="T151" s="6"/>
      <c r="U151" s="6"/>
      <c r="V151" s="6"/>
      <c r="W151" s="6"/>
      <c r="X151" s="6"/>
      <c r="Y151" s="6"/>
    </row>
    <row r="152" spans="1:25" s="141" customFormat="1" x14ac:dyDescent="0.2">
      <c r="A152" s="142" t="s">
        <v>17085</v>
      </c>
      <c r="B152" s="107" t="s">
        <v>17281</v>
      </c>
      <c r="C152" s="107">
        <v>38053</v>
      </c>
      <c r="D152" s="107" t="s">
        <v>17413</v>
      </c>
      <c r="E152" s="107">
        <v>281</v>
      </c>
      <c r="F152" s="107" t="s">
        <v>15882</v>
      </c>
      <c r="G152" s="107" t="s">
        <v>17322</v>
      </c>
      <c r="H152" s="107" t="s">
        <v>17032</v>
      </c>
      <c r="I152" s="107">
        <v>47.506663000000003</v>
      </c>
      <c r="J152" s="107">
        <v>-103.8681</v>
      </c>
      <c r="K152" s="107">
        <v>40400302</v>
      </c>
      <c r="L152" s="107" t="s">
        <v>17319</v>
      </c>
      <c r="M152" s="107" t="str">
        <f>VLOOKUP(K152,SCC_xref!$D$6:$G$192,2,FALSE)</f>
        <v>Permitted Tank Losses</v>
      </c>
      <c r="N152" s="189">
        <v>0</v>
      </c>
      <c r="O152" s="189">
        <v>1</v>
      </c>
      <c r="P152" s="189">
        <v>0</v>
      </c>
      <c r="Q152" s="189">
        <v>0</v>
      </c>
      <c r="R152" s="189">
        <v>0</v>
      </c>
      <c r="S152" s="68"/>
      <c r="T152" s="6"/>
      <c r="U152" s="6"/>
      <c r="V152" s="6"/>
      <c r="W152" s="6"/>
      <c r="X152" s="6"/>
      <c r="Y152" s="6"/>
    </row>
    <row r="153" spans="1:25" s="141" customFormat="1" x14ac:dyDescent="0.2">
      <c r="A153" s="142" t="s">
        <v>17085</v>
      </c>
      <c r="B153" s="107" t="s">
        <v>17281</v>
      </c>
      <c r="C153" s="107">
        <v>38105</v>
      </c>
      <c r="D153" s="107" t="s">
        <v>17414</v>
      </c>
      <c r="E153" s="107">
        <v>222</v>
      </c>
      <c r="F153" s="107" t="s">
        <v>15882</v>
      </c>
      <c r="G153" s="107" t="s">
        <v>17322</v>
      </c>
      <c r="H153" s="107" t="s">
        <v>17046</v>
      </c>
      <c r="I153" s="107">
        <v>48.279587999999997</v>
      </c>
      <c r="J153" s="107">
        <v>-102.9252</v>
      </c>
      <c r="K153" s="107">
        <v>40400302</v>
      </c>
      <c r="L153" s="107" t="s">
        <v>17319</v>
      </c>
      <c r="M153" s="107" t="str">
        <f>VLOOKUP(K153,SCC_xref!$D$6:$G$192,2,FALSE)</f>
        <v>Permitted Tank Losses</v>
      </c>
      <c r="N153" s="189">
        <v>0</v>
      </c>
      <c r="O153" s="189">
        <v>2.1</v>
      </c>
      <c r="P153" s="189">
        <v>0</v>
      </c>
      <c r="Q153" s="189">
        <v>0</v>
      </c>
      <c r="R153" s="189">
        <v>0</v>
      </c>
      <c r="S153" s="68"/>
      <c r="T153" s="6"/>
      <c r="U153" s="6"/>
      <c r="V153" s="6"/>
      <c r="W153" s="6"/>
      <c r="X153" s="6"/>
      <c r="Y153" s="6"/>
    </row>
    <row r="154" spans="1:25" s="141" customFormat="1" x14ac:dyDescent="0.2">
      <c r="A154" s="142" t="s">
        <v>17085</v>
      </c>
      <c r="B154" s="107" t="s">
        <v>17281</v>
      </c>
      <c r="C154" s="107">
        <v>38105</v>
      </c>
      <c r="D154" s="107" t="s">
        <v>17415</v>
      </c>
      <c r="E154" s="107">
        <v>249</v>
      </c>
      <c r="F154" s="107" t="s">
        <v>15882</v>
      </c>
      <c r="G154" s="107" t="s">
        <v>17322</v>
      </c>
      <c r="H154" s="107" t="s">
        <v>17046</v>
      </c>
      <c r="I154" s="107">
        <v>48.394750000000002</v>
      </c>
      <c r="J154" s="107">
        <v>-102.91379999999999</v>
      </c>
      <c r="K154" s="107">
        <v>40400302</v>
      </c>
      <c r="L154" s="107" t="s">
        <v>17319</v>
      </c>
      <c r="M154" s="107" t="str">
        <f>VLOOKUP(K154,SCC_xref!$D$6:$G$192,2,FALSE)</f>
        <v>Permitted Tank Losses</v>
      </c>
      <c r="N154" s="189">
        <v>0</v>
      </c>
      <c r="O154" s="189">
        <v>3.3</v>
      </c>
      <c r="P154" s="189">
        <v>0</v>
      </c>
      <c r="Q154" s="189">
        <v>0</v>
      </c>
      <c r="R154" s="189">
        <v>0</v>
      </c>
      <c r="S154" s="68"/>
      <c r="T154" s="6"/>
      <c r="U154" s="6"/>
      <c r="V154" s="6"/>
      <c r="W154" s="6"/>
      <c r="X154" s="6"/>
      <c r="Y154" s="6"/>
    </row>
    <row r="155" spans="1:25" s="141" customFormat="1" x14ac:dyDescent="0.2">
      <c r="A155" s="142" t="s">
        <v>17085</v>
      </c>
      <c r="B155" s="107" t="s">
        <v>17281</v>
      </c>
      <c r="C155" s="107">
        <v>38007</v>
      </c>
      <c r="D155" s="107" t="s">
        <v>17325</v>
      </c>
      <c r="E155" s="107">
        <v>220</v>
      </c>
      <c r="F155" s="107" t="s">
        <v>15882</v>
      </c>
      <c r="G155" s="107" t="s">
        <v>17322</v>
      </c>
      <c r="H155" s="107" t="s">
        <v>17016</v>
      </c>
      <c r="I155" s="107">
        <v>47.107688000000003</v>
      </c>
      <c r="J155" s="107">
        <v>-103.3314</v>
      </c>
      <c r="K155" s="107">
        <v>40400302</v>
      </c>
      <c r="L155" s="107" t="s">
        <v>17319</v>
      </c>
      <c r="M155" s="107" t="str">
        <f>VLOOKUP(K155,SCC_xref!$D$6:$G$192,2,FALSE)</f>
        <v>Permitted Tank Losses</v>
      </c>
      <c r="N155" s="189">
        <v>0</v>
      </c>
      <c r="O155" s="189">
        <v>0.9</v>
      </c>
      <c r="P155" s="189">
        <v>0</v>
      </c>
      <c r="Q155" s="189">
        <v>0</v>
      </c>
      <c r="R155" s="189">
        <v>0</v>
      </c>
      <c r="S155" s="68"/>
      <c r="T155" s="6"/>
      <c r="U155" s="6"/>
      <c r="V155" s="6"/>
      <c r="W155" s="6"/>
      <c r="X155" s="6"/>
      <c r="Y155" s="6"/>
    </row>
    <row r="156" spans="1:25" s="141" customFormat="1" x14ac:dyDescent="0.2">
      <c r="A156" s="142" t="s">
        <v>17085</v>
      </c>
      <c r="B156" s="107" t="s">
        <v>17281</v>
      </c>
      <c r="C156" s="107">
        <v>38053</v>
      </c>
      <c r="D156" s="107" t="s">
        <v>17416</v>
      </c>
      <c r="E156" s="107">
        <v>218</v>
      </c>
      <c r="F156" s="107" t="s">
        <v>15882</v>
      </c>
      <c r="G156" s="107" t="s">
        <v>17322</v>
      </c>
      <c r="H156" s="107" t="s">
        <v>17032</v>
      </c>
      <c r="I156" s="107">
        <v>48.114963000000003</v>
      </c>
      <c r="J156" s="107">
        <v>-102.884</v>
      </c>
      <c r="K156" s="107">
        <v>40400302</v>
      </c>
      <c r="L156" s="107" t="s">
        <v>17319</v>
      </c>
      <c r="M156" s="107" t="str">
        <f>VLOOKUP(K156,SCC_xref!$D$6:$G$192,2,FALSE)</f>
        <v>Permitted Tank Losses</v>
      </c>
      <c r="N156" s="189">
        <v>0</v>
      </c>
      <c r="O156" s="189">
        <v>0.5</v>
      </c>
      <c r="P156" s="189">
        <v>0</v>
      </c>
      <c r="Q156" s="189">
        <v>0</v>
      </c>
      <c r="R156" s="189">
        <v>0</v>
      </c>
      <c r="S156" s="68"/>
      <c r="T156" s="6"/>
      <c r="U156" s="6"/>
      <c r="V156" s="6"/>
      <c r="W156" s="6"/>
      <c r="X156" s="6"/>
      <c r="Y156" s="6"/>
    </row>
    <row r="157" spans="1:25" s="141" customFormat="1" x14ac:dyDescent="0.2">
      <c r="A157" s="142" t="s">
        <v>17085</v>
      </c>
      <c r="B157" s="107" t="s">
        <v>17281</v>
      </c>
      <c r="C157" s="107">
        <v>38053</v>
      </c>
      <c r="D157" s="107" t="s">
        <v>17417</v>
      </c>
      <c r="E157" s="107">
        <v>211</v>
      </c>
      <c r="F157" s="107" t="s">
        <v>15882</v>
      </c>
      <c r="G157" s="107" t="s">
        <v>17297</v>
      </c>
      <c r="H157" s="107" t="s">
        <v>17032</v>
      </c>
      <c r="I157" s="107">
        <v>47.613388</v>
      </c>
      <c r="J157" s="107">
        <v>-103.5313</v>
      </c>
      <c r="K157" s="107">
        <v>31000299</v>
      </c>
      <c r="L157" s="107" t="s">
        <v>17418</v>
      </c>
      <c r="M157" s="107" t="str">
        <f>VLOOKUP(K157,SCC_xref!$D$6:$G$192,2,FALSE)</f>
        <v>Natural Gas Production, Other Not Classified</v>
      </c>
      <c r="N157" s="189">
        <v>3.2</v>
      </c>
      <c r="O157" s="189">
        <v>0</v>
      </c>
      <c r="P157" s="189">
        <v>0.8</v>
      </c>
      <c r="Q157" s="189">
        <v>0</v>
      </c>
      <c r="R157" s="189">
        <v>0</v>
      </c>
      <c r="S157" s="68"/>
      <c r="T157" s="6"/>
      <c r="U157" s="6"/>
      <c r="V157" s="6"/>
      <c r="W157" s="6"/>
      <c r="X157" s="6"/>
      <c r="Y157" s="6"/>
    </row>
    <row r="158" spans="1:25" s="141" customFormat="1" x14ac:dyDescent="0.2">
      <c r="A158" s="142" t="s">
        <v>17085</v>
      </c>
      <c r="B158" s="107" t="s">
        <v>17281</v>
      </c>
      <c r="C158" s="107">
        <v>38053</v>
      </c>
      <c r="D158" s="107" t="s">
        <v>17417</v>
      </c>
      <c r="E158" s="107">
        <v>211</v>
      </c>
      <c r="F158" s="107" t="s">
        <v>15882</v>
      </c>
      <c r="G158" s="107" t="s">
        <v>17297</v>
      </c>
      <c r="H158" s="107" t="s">
        <v>17032</v>
      </c>
      <c r="I158" s="107">
        <v>47.613388</v>
      </c>
      <c r="J158" s="107">
        <v>-103.5313</v>
      </c>
      <c r="K158" s="107">
        <v>20200202</v>
      </c>
      <c r="L158" s="107" t="s">
        <v>17285</v>
      </c>
      <c r="M158" s="107" t="str">
        <f>VLOOKUP(K158,SCC_xref!$D$6:$G$192,2,FALSE)</f>
        <v>Compressor Engines</v>
      </c>
      <c r="N158" s="189">
        <v>41.9</v>
      </c>
      <c r="O158" s="189">
        <v>0</v>
      </c>
      <c r="P158" s="189">
        <v>31.3</v>
      </c>
      <c r="Q158" s="189">
        <v>0</v>
      </c>
      <c r="R158" s="189">
        <v>0</v>
      </c>
      <c r="S158" s="68"/>
      <c r="T158" s="6"/>
      <c r="U158" s="6"/>
      <c r="V158" s="6"/>
      <c r="W158" s="6"/>
      <c r="X158" s="6"/>
      <c r="Y158" s="6"/>
    </row>
    <row r="159" spans="1:25" s="141" customFormat="1" x14ac:dyDescent="0.2">
      <c r="A159" s="142" t="s">
        <v>17085</v>
      </c>
      <c r="B159" s="107" t="s">
        <v>17281</v>
      </c>
      <c r="C159" s="107">
        <v>38061</v>
      </c>
      <c r="D159" s="107" t="s">
        <v>17419</v>
      </c>
      <c r="E159" s="107">
        <v>1084</v>
      </c>
      <c r="F159" s="107" t="s">
        <v>15884</v>
      </c>
      <c r="G159" s="107" t="s">
        <v>17297</v>
      </c>
      <c r="H159" s="107" t="s">
        <v>17035</v>
      </c>
      <c r="I159" s="107">
        <v>0</v>
      </c>
      <c r="J159" s="107">
        <v>0</v>
      </c>
      <c r="K159" s="107">
        <v>20200202</v>
      </c>
      <c r="L159" s="107" t="s">
        <v>17420</v>
      </c>
      <c r="M159" s="107" t="str">
        <f>VLOOKUP(K159,SCC_xref!$D$6:$G$192,2,FALSE)</f>
        <v>Compressor Engines</v>
      </c>
      <c r="N159" s="189">
        <v>20</v>
      </c>
      <c r="O159" s="189">
        <v>13</v>
      </c>
      <c r="P159" s="189">
        <v>26</v>
      </c>
      <c r="Q159" s="189">
        <v>0</v>
      </c>
      <c r="R159" s="189">
        <v>0.4</v>
      </c>
      <c r="S159" s="68"/>
      <c r="T159" s="6"/>
      <c r="U159" s="6"/>
      <c r="V159" s="6"/>
      <c r="W159" s="6"/>
      <c r="X159" s="6"/>
      <c r="Y159" s="6"/>
    </row>
    <row r="160" spans="1:25" s="141" customFormat="1" x14ac:dyDescent="0.2">
      <c r="A160" s="142" t="s">
        <v>17085</v>
      </c>
      <c r="B160" s="107" t="s">
        <v>17281</v>
      </c>
      <c r="C160" s="107">
        <v>38061</v>
      </c>
      <c r="D160" s="107" t="s">
        <v>17419</v>
      </c>
      <c r="E160" s="107">
        <v>1084</v>
      </c>
      <c r="F160" s="107" t="s">
        <v>15884</v>
      </c>
      <c r="G160" s="107" t="s">
        <v>17297</v>
      </c>
      <c r="H160" s="107" t="s">
        <v>17035</v>
      </c>
      <c r="I160" s="107">
        <v>0</v>
      </c>
      <c r="J160" s="107">
        <v>0</v>
      </c>
      <c r="K160" s="107">
        <v>20200202</v>
      </c>
      <c r="L160" s="107" t="s">
        <v>17421</v>
      </c>
      <c r="M160" s="107" t="str">
        <f>VLOOKUP(K160,SCC_xref!$D$6:$G$192,2,FALSE)</f>
        <v>Compressor Engines</v>
      </c>
      <c r="N160" s="189">
        <v>26</v>
      </c>
      <c r="O160" s="189">
        <v>12</v>
      </c>
      <c r="P160" s="189">
        <v>23</v>
      </c>
      <c r="Q160" s="189">
        <v>0</v>
      </c>
      <c r="R160" s="189">
        <v>0.1</v>
      </c>
      <c r="S160" s="68"/>
      <c r="T160" s="6"/>
      <c r="U160" s="6"/>
      <c r="V160" s="6"/>
      <c r="W160" s="6"/>
      <c r="X160" s="6"/>
      <c r="Y160" s="6"/>
    </row>
    <row r="161" spans="1:25" s="141" customFormat="1" x14ac:dyDescent="0.2">
      <c r="A161" s="142" t="s">
        <v>17085</v>
      </c>
      <c r="B161" s="107" t="s">
        <v>17281</v>
      </c>
      <c r="C161" s="107">
        <v>38061</v>
      </c>
      <c r="D161" s="107" t="s">
        <v>17419</v>
      </c>
      <c r="E161" s="107">
        <v>1084</v>
      </c>
      <c r="F161" s="107" t="s">
        <v>15884</v>
      </c>
      <c r="G161" s="107" t="s">
        <v>17297</v>
      </c>
      <c r="H161" s="107" t="s">
        <v>17035</v>
      </c>
      <c r="I161" s="107">
        <v>0</v>
      </c>
      <c r="J161" s="107">
        <v>0</v>
      </c>
      <c r="K161" s="107">
        <v>31000404</v>
      </c>
      <c r="L161" s="107" t="s">
        <v>17422</v>
      </c>
      <c r="M161" s="107" t="str">
        <f>VLOOKUP(K161,SCC_xref!$D$6:$G$192,2,FALSE)</f>
        <v>Process Heaters</v>
      </c>
      <c r="N161" s="189">
        <v>7</v>
      </c>
      <c r="O161" s="189">
        <v>0</v>
      </c>
      <c r="P161" s="189">
        <v>6</v>
      </c>
      <c r="Q161" s="189">
        <v>0</v>
      </c>
      <c r="R161" s="189">
        <v>1</v>
      </c>
      <c r="S161" s="68"/>
      <c r="T161" s="6"/>
      <c r="U161" s="6"/>
      <c r="V161" s="6"/>
      <c r="W161" s="6"/>
      <c r="X161" s="6"/>
      <c r="Y161" s="6"/>
    </row>
    <row r="162" spans="1:25" s="141" customFormat="1" x14ac:dyDescent="0.2">
      <c r="A162" s="142" t="s">
        <v>17085</v>
      </c>
      <c r="B162" s="107" t="s">
        <v>17281</v>
      </c>
      <c r="C162" s="107">
        <v>38061</v>
      </c>
      <c r="D162" s="107" t="s">
        <v>17419</v>
      </c>
      <c r="E162" s="107">
        <v>1084</v>
      </c>
      <c r="F162" s="107" t="s">
        <v>15884</v>
      </c>
      <c r="G162" s="107" t="s">
        <v>17297</v>
      </c>
      <c r="H162" s="107" t="s">
        <v>17035</v>
      </c>
      <c r="I162" s="107">
        <v>0</v>
      </c>
      <c r="J162" s="107">
        <v>0</v>
      </c>
      <c r="K162" s="107">
        <v>31000205</v>
      </c>
      <c r="L162" s="107" t="s">
        <v>17358</v>
      </c>
      <c r="M162" s="107" t="str">
        <f>VLOOKUP(K162,SCC_xref!$D$6:$G$192,2,FALSE)</f>
        <v>Natural Gas Production, Flares</v>
      </c>
      <c r="N162" s="189">
        <v>3</v>
      </c>
      <c r="O162" s="189">
        <v>27</v>
      </c>
      <c r="P162" s="189">
        <v>18</v>
      </c>
      <c r="Q162" s="189">
        <v>0</v>
      </c>
      <c r="R162" s="189">
        <v>0</v>
      </c>
      <c r="S162" s="68"/>
      <c r="T162" s="6"/>
      <c r="U162" s="6"/>
      <c r="V162" s="6"/>
      <c r="W162" s="6"/>
      <c r="X162" s="6"/>
      <c r="Y162" s="6"/>
    </row>
    <row r="163" spans="1:25" s="141" customFormat="1" x14ac:dyDescent="0.2">
      <c r="A163" s="142" t="s">
        <v>17085</v>
      </c>
      <c r="B163" s="107" t="s">
        <v>17281</v>
      </c>
      <c r="C163" s="107">
        <v>38061</v>
      </c>
      <c r="D163" s="107" t="s">
        <v>17419</v>
      </c>
      <c r="E163" s="107">
        <v>1084</v>
      </c>
      <c r="F163" s="107" t="s">
        <v>15884</v>
      </c>
      <c r="G163" s="107" t="s">
        <v>17297</v>
      </c>
      <c r="H163" s="107" t="s">
        <v>17035</v>
      </c>
      <c r="I163" s="107">
        <v>0</v>
      </c>
      <c r="J163" s="107">
        <v>0</v>
      </c>
      <c r="K163" s="107">
        <v>40400302</v>
      </c>
      <c r="L163" s="107" t="s">
        <v>17319</v>
      </c>
      <c r="M163" s="107" t="str">
        <f>VLOOKUP(K163,SCC_xref!$D$6:$G$192,2,FALSE)</f>
        <v>Permitted Tank Losses</v>
      </c>
      <c r="N163" s="189">
        <v>0</v>
      </c>
      <c r="O163" s="189">
        <v>1</v>
      </c>
      <c r="P163" s="189">
        <v>0</v>
      </c>
      <c r="Q163" s="189">
        <v>0</v>
      </c>
      <c r="R163" s="189">
        <v>0</v>
      </c>
      <c r="S163" s="68"/>
      <c r="T163" s="6"/>
      <c r="U163" s="6"/>
      <c r="V163" s="6"/>
      <c r="W163" s="6"/>
      <c r="X163" s="6"/>
      <c r="Y163" s="6"/>
    </row>
    <row r="164" spans="1:25" s="141" customFormat="1" x14ac:dyDescent="0.2">
      <c r="A164" s="142" t="s">
        <v>17085</v>
      </c>
      <c r="B164" s="107" t="s">
        <v>17281</v>
      </c>
      <c r="C164" s="107">
        <v>38061</v>
      </c>
      <c r="D164" s="107" t="s">
        <v>17423</v>
      </c>
      <c r="E164" s="107">
        <v>372</v>
      </c>
      <c r="F164" s="107" t="s">
        <v>15882</v>
      </c>
      <c r="G164" s="107" t="s">
        <v>17424</v>
      </c>
      <c r="H164" s="107" t="s">
        <v>17035</v>
      </c>
      <c r="I164" s="107">
        <v>47.981924999999997</v>
      </c>
      <c r="J164" s="107">
        <v>-101.9072</v>
      </c>
      <c r="K164" s="107">
        <v>31000404</v>
      </c>
      <c r="L164" s="107" t="s">
        <v>17425</v>
      </c>
      <c r="M164" s="107" t="str">
        <f>VLOOKUP(K164,SCC_xref!$D$6:$G$192,2,FALSE)</f>
        <v>Process Heaters</v>
      </c>
      <c r="N164" s="189">
        <v>0</v>
      </c>
      <c r="O164" s="189">
        <v>1</v>
      </c>
      <c r="P164" s="189">
        <v>0</v>
      </c>
      <c r="Q164" s="189">
        <v>0</v>
      </c>
      <c r="R164" s="189">
        <v>0</v>
      </c>
      <c r="S164" s="68"/>
      <c r="T164" s="6"/>
      <c r="U164" s="6"/>
      <c r="V164" s="6"/>
      <c r="W164" s="6"/>
      <c r="X164" s="6"/>
      <c r="Y164" s="6"/>
    </row>
    <row r="165" spans="1:25" s="141" customFormat="1" x14ac:dyDescent="0.2">
      <c r="A165" s="142" t="s">
        <v>17085</v>
      </c>
      <c r="B165" s="107" t="s">
        <v>17281</v>
      </c>
      <c r="C165" s="107">
        <v>38061</v>
      </c>
      <c r="D165" s="107" t="s">
        <v>17423</v>
      </c>
      <c r="E165" s="107">
        <v>372</v>
      </c>
      <c r="F165" s="107" t="s">
        <v>15882</v>
      </c>
      <c r="G165" s="107" t="s">
        <v>17424</v>
      </c>
      <c r="H165" s="107" t="s">
        <v>17035</v>
      </c>
      <c r="I165" s="107">
        <v>47.981924999999997</v>
      </c>
      <c r="J165" s="107">
        <v>-101.9072</v>
      </c>
      <c r="K165" s="107">
        <v>31000205</v>
      </c>
      <c r="L165" s="107" t="s">
        <v>17426</v>
      </c>
      <c r="M165" s="107" t="str">
        <f>VLOOKUP(K165,SCC_xref!$D$6:$G$192,2,FALSE)</f>
        <v>Natural Gas Production, Flares</v>
      </c>
      <c r="N165" s="189">
        <v>0</v>
      </c>
      <c r="O165" s="189">
        <v>0</v>
      </c>
      <c r="P165" s="189">
        <v>0</v>
      </c>
      <c r="Q165" s="189">
        <v>0</v>
      </c>
      <c r="R165" s="189">
        <v>0</v>
      </c>
      <c r="S165" s="68"/>
      <c r="T165" s="6"/>
      <c r="U165" s="6"/>
      <c r="V165" s="6"/>
      <c r="W165" s="6"/>
      <c r="X165" s="6"/>
      <c r="Y165" s="6"/>
    </row>
    <row r="166" spans="1:25" s="141" customFormat="1" x14ac:dyDescent="0.2">
      <c r="A166" s="142" t="s">
        <v>17085</v>
      </c>
      <c r="B166" s="107" t="s">
        <v>17281</v>
      </c>
      <c r="C166" s="107">
        <v>38015</v>
      </c>
      <c r="D166" s="107" t="s">
        <v>17427</v>
      </c>
      <c r="E166" s="107">
        <v>264</v>
      </c>
      <c r="F166" s="107" t="s">
        <v>16210</v>
      </c>
      <c r="G166" s="107" t="s">
        <v>17278</v>
      </c>
      <c r="H166" s="107" t="s">
        <v>17090</v>
      </c>
      <c r="I166" s="107">
        <v>46.866300000000003</v>
      </c>
      <c r="J166" s="107">
        <v>-100.8458</v>
      </c>
      <c r="K166" s="107">
        <v>20200201</v>
      </c>
      <c r="L166" s="107" t="s">
        <v>17378</v>
      </c>
      <c r="M166" s="107" t="str">
        <f>VLOOKUP(K166,SCC_xref!$D$6:$G$192,2,FALSE)</f>
        <v>Compressor Engines</v>
      </c>
      <c r="N166" s="189">
        <v>18.37</v>
      </c>
      <c r="O166" s="189">
        <v>4.93</v>
      </c>
      <c r="P166" s="189">
        <v>17.45</v>
      </c>
      <c r="Q166" s="189">
        <v>0</v>
      </c>
      <c r="R166" s="189">
        <v>0</v>
      </c>
      <c r="S166" s="68"/>
      <c r="T166" s="6"/>
      <c r="U166" s="6"/>
      <c r="V166" s="6"/>
      <c r="W166" s="6"/>
      <c r="X166" s="6"/>
      <c r="Y166" s="6"/>
    </row>
    <row r="167" spans="1:25" s="141" customFormat="1" x14ac:dyDescent="0.2">
      <c r="A167" s="142" t="s">
        <v>17085</v>
      </c>
      <c r="B167" s="107" t="s">
        <v>17281</v>
      </c>
      <c r="C167" s="107">
        <v>38093</v>
      </c>
      <c r="D167" s="107" t="s">
        <v>17428</v>
      </c>
      <c r="E167" s="107">
        <v>259</v>
      </c>
      <c r="F167" s="107" t="s">
        <v>16210</v>
      </c>
      <c r="G167" s="107" t="s">
        <v>17278</v>
      </c>
      <c r="H167" s="107" t="s">
        <v>17118</v>
      </c>
      <c r="I167" s="107">
        <v>46.898744999999998</v>
      </c>
      <c r="J167" s="107">
        <v>-99.173901000000001</v>
      </c>
      <c r="K167" s="107">
        <v>20200201</v>
      </c>
      <c r="L167" s="107" t="s">
        <v>17378</v>
      </c>
      <c r="M167" s="107" t="str">
        <f>VLOOKUP(K167,SCC_xref!$D$6:$G$192,2,FALSE)</f>
        <v>Compressor Engines</v>
      </c>
      <c r="N167" s="189">
        <v>8.1199999999999992</v>
      </c>
      <c r="O167" s="189">
        <v>2.99</v>
      </c>
      <c r="P167" s="189">
        <v>12.17</v>
      </c>
      <c r="Q167" s="189">
        <v>0</v>
      </c>
      <c r="R167" s="189">
        <v>0</v>
      </c>
      <c r="S167" s="68"/>
      <c r="T167" s="6"/>
      <c r="U167" s="6"/>
      <c r="V167" s="6"/>
      <c r="W167" s="6"/>
      <c r="X167" s="6"/>
      <c r="Y167" s="6"/>
    </row>
    <row r="168" spans="1:25" s="141" customFormat="1" x14ac:dyDescent="0.2">
      <c r="A168" s="142" t="s">
        <v>17085</v>
      </c>
      <c r="B168" s="107" t="s">
        <v>17281</v>
      </c>
      <c r="C168" s="107">
        <v>38089</v>
      </c>
      <c r="D168" s="107" t="s">
        <v>17429</v>
      </c>
      <c r="E168" s="107">
        <v>389</v>
      </c>
      <c r="F168" s="107" t="s">
        <v>16210</v>
      </c>
      <c r="G168" s="107" t="s">
        <v>17278</v>
      </c>
      <c r="H168" s="107" t="s">
        <v>17042</v>
      </c>
      <c r="I168" s="107">
        <v>46.850779000000003</v>
      </c>
      <c r="J168" s="107">
        <v>-102.789698</v>
      </c>
      <c r="K168" s="107">
        <v>20200201</v>
      </c>
      <c r="L168" s="107" t="s">
        <v>17378</v>
      </c>
      <c r="M168" s="107" t="str">
        <f>VLOOKUP(K168,SCC_xref!$D$6:$G$192,2,FALSE)</f>
        <v>Compressor Engines</v>
      </c>
      <c r="N168" s="189">
        <v>71.400000000000006</v>
      </c>
      <c r="O168" s="189">
        <v>2.5</v>
      </c>
      <c r="P168" s="189">
        <v>4.96</v>
      </c>
      <c r="Q168" s="189">
        <v>0</v>
      </c>
      <c r="R168" s="189">
        <v>0</v>
      </c>
      <c r="S168" s="68"/>
      <c r="T168" s="6"/>
      <c r="U168" s="6"/>
      <c r="V168" s="6"/>
      <c r="W168" s="6"/>
      <c r="X168" s="6"/>
      <c r="Y168" s="6"/>
    </row>
    <row r="169" spans="1:25" s="141" customFormat="1" x14ac:dyDescent="0.2">
      <c r="A169" s="142" t="s">
        <v>17085</v>
      </c>
      <c r="B169" s="107" t="s">
        <v>17281</v>
      </c>
      <c r="C169" s="107">
        <v>38059</v>
      </c>
      <c r="D169" s="107" t="s">
        <v>17430</v>
      </c>
      <c r="E169" s="107">
        <v>257</v>
      </c>
      <c r="F169" s="107" t="s">
        <v>16210</v>
      </c>
      <c r="G169" s="107" t="s">
        <v>17278</v>
      </c>
      <c r="H169" s="107" t="s">
        <v>17105</v>
      </c>
      <c r="I169" s="107">
        <v>46.847701000000001</v>
      </c>
      <c r="J169" s="107">
        <v>-101.779832</v>
      </c>
      <c r="K169" s="107">
        <v>20200201</v>
      </c>
      <c r="L169" s="107" t="s">
        <v>17378</v>
      </c>
      <c r="M169" s="107" t="str">
        <f>VLOOKUP(K169,SCC_xref!$D$6:$G$192,2,FALSE)</f>
        <v>Compressor Engines</v>
      </c>
      <c r="N169" s="189">
        <v>20.63</v>
      </c>
      <c r="O169" s="189">
        <v>9.5</v>
      </c>
      <c r="P169" s="189">
        <v>29.58</v>
      </c>
      <c r="Q169" s="189">
        <v>0</v>
      </c>
      <c r="R169" s="189">
        <v>0</v>
      </c>
      <c r="S169" s="68"/>
      <c r="T169" s="6"/>
      <c r="U169" s="6"/>
      <c r="V169" s="6"/>
      <c r="W169" s="6"/>
      <c r="X169" s="6"/>
      <c r="Y169" s="6"/>
    </row>
    <row r="170" spans="1:25" s="141" customFormat="1" x14ac:dyDescent="0.2">
      <c r="A170" s="142" t="s">
        <v>17085</v>
      </c>
      <c r="B170" s="107" t="s">
        <v>17281</v>
      </c>
      <c r="C170" s="107">
        <v>38025</v>
      </c>
      <c r="D170" s="107" t="s">
        <v>17431</v>
      </c>
      <c r="E170" s="107">
        <v>203</v>
      </c>
      <c r="F170" s="107" t="s">
        <v>16210</v>
      </c>
      <c r="G170" s="107" t="s">
        <v>17278</v>
      </c>
      <c r="H170" s="107" t="s">
        <v>17025</v>
      </c>
      <c r="I170" s="107">
        <v>47.252088000000001</v>
      </c>
      <c r="J170" s="107">
        <v>-102.7495</v>
      </c>
      <c r="K170" s="107">
        <v>20200202</v>
      </c>
      <c r="L170" s="107" t="s">
        <v>17432</v>
      </c>
      <c r="M170" s="107" t="str">
        <f>VLOOKUP(K170,SCC_xref!$D$6:$G$192,2,FALSE)</f>
        <v>Compressor Engines</v>
      </c>
      <c r="N170" s="189">
        <v>4.74</v>
      </c>
      <c r="O170" s="189">
        <v>4.58</v>
      </c>
      <c r="P170" s="189">
        <v>2.46</v>
      </c>
      <c r="Q170" s="189">
        <v>0</v>
      </c>
      <c r="R170" s="189">
        <v>0</v>
      </c>
      <c r="S170" s="68"/>
      <c r="T170" s="6"/>
      <c r="U170" s="6"/>
      <c r="V170" s="6"/>
      <c r="W170" s="6"/>
      <c r="X170" s="6"/>
      <c r="Y170" s="6"/>
    </row>
    <row r="171" spans="1:25" s="141" customFormat="1" x14ac:dyDescent="0.2">
      <c r="A171" s="142" t="s">
        <v>17085</v>
      </c>
      <c r="B171" s="107" t="s">
        <v>17281</v>
      </c>
      <c r="C171" s="107">
        <v>38025</v>
      </c>
      <c r="D171" s="107" t="s">
        <v>17431</v>
      </c>
      <c r="E171" s="107">
        <v>203</v>
      </c>
      <c r="F171" s="107" t="s">
        <v>16210</v>
      </c>
      <c r="G171" s="107" t="s">
        <v>17278</v>
      </c>
      <c r="H171" s="107" t="s">
        <v>17025</v>
      </c>
      <c r="I171" s="107">
        <v>47.252088000000001</v>
      </c>
      <c r="J171" s="107">
        <v>-102.7495</v>
      </c>
      <c r="K171" s="107">
        <v>20200201</v>
      </c>
      <c r="L171" s="107" t="s">
        <v>17378</v>
      </c>
      <c r="M171" s="107" t="str">
        <f>VLOOKUP(K171,SCC_xref!$D$6:$G$192,2,FALSE)</f>
        <v>Compressor Engines</v>
      </c>
      <c r="N171" s="189">
        <v>8.75</v>
      </c>
      <c r="O171" s="189">
        <v>5.58</v>
      </c>
      <c r="P171" s="189">
        <v>2.6</v>
      </c>
      <c r="Q171" s="189">
        <v>0</v>
      </c>
      <c r="R171" s="189">
        <v>0</v>
      </c>
      <c r="S171" s="68"/>
      <c r="T171" s="6"/>
      <c r="U171" s="6"/>
      <c r="V171" s="6"/>
      <c r="W171" s="6"/>
      <c r="X171" s="6"/>
      <c r="Y171" s="6"/>
    </row>
    <row r="172" spans="1:25" s="141" customFormat="1" x14ac:dyDescent="0.2">
      <c r="A172" s="142" t="s">
        <v>17085</v>
      </c>
      <c r="B172" s="107" t="s">
        <v>17281</v>
      </c>
      <c r="C172" s="107">
        <v>38105</v>
      </c>
      <c r="D172" s="107" t="s">
        <v>17433</v>
      </c>
      <c r="E172" s="107">
        <v>225</v>
      </c>
      <c r="F172" s="107" t="s">
        <v>16210</v>
      </c>
      <c r="G172" s="107" t="s">
        <v>17278</v>
      </c>
      <c r="H172" s="107" t="s">
        <v>17046</v>
      </c>
      <c r="I172" s="107">
        <v>48.226700000000001</v>
      </c>
      <c r="J172" s="107">
        <v>-103.57210000000001</v>
      </c>
      <c r="K172" s="107">
        <v>20200202</v>
      </c>
      <c r="L172" s="107" t="s">
        <v>17434</v>
      </c>
      <c r="M172" s="107" t="str">
        <f>VLOOKUP(K172,SCC_xref!$D$6:$G$192,2,FALSE)</f>
        <v>Compressor Engines</v>
      </c>
      <c r="N172" s="189">
        <v>7.72</v>
      </c>
      <c r="O172" s="189">
        <v>2</v>
      </c>
      <c r="P172" s="189">
        <v>0.1</v>
      </c>
      <c r="Q172" s="189">
        <v>0</v>
      </c>
      <c r="R172" s="189">
        <v>0</v>
      </c>
      <c r="S172" s="68"/>
      <c r="T172" s="6"/>
      <c r="U172" s="6"/>
      <c r="V172" s="6"/>
      <c r="W172" s="6"/>
      <c r="X172" s="6"/>
      <c r="Y172" s="6"/>
    </row>
    <row r="173" spans="1:25" s="141" customFormat="1" x14ac:dyDescent="0.2">
      <c r="A173" s="230" t="str">
        <f>A6</f>
        <v>NDDEQ Permitted Sources</v>
      </c>
      <c r="B173" s="230" t="str">
        <f t="shared" ref="B173:R173" si="0">B6</f>
        <v>30</v>
      </c>
      <c r="C173" s="230" t="str">
        <f>C6&amp;"02"</f>
        <v>3008302</v>
      </c>
      <c r="D173" s="230" t="str">
        <f t="shared" si="0"/>
        <v>Fairmount Compressor Station</v>
      </c>
      <c r="E173" s="230">
        <f t="shared" si="0"/>
        <v>368</v>
      </c>
      <c r="F173" s="230" t="str">
        <f t="shared" si="0"/>
        <v>4922</v>
      </c>
      <c r="G173" s="230" t="str">
        <f t="shared" si="0"/>
        <v>Compressor Station</v>
      </c>
      <c r="H173" s="230" t="str">
        <f>VLOOKUP(C173,fips_xref!$A$5:$B$262,2,FALSE)</f>
        <v>RICHLAND, MT_Non-Tribal</v>
      </c>
      <c r="I173" s="230">
        <f t="shared" si="0"/>
        <v>45.993276999999999</v>
      </c>
      <c r="J173" s="230">
        <f t="shared" si="0"/>
        <v>-96.648882999999998</v>
      </c>
      <c r="K173" s="230">
        <f t="shared" si="0"/>
        <v>20200202</v>
      </c>
      <c r="L173" s="230" t="str">
        <f t="shared" si="0"/>
        <v>Emergency Generator Engine</v>
      </c>
      <c r="M173" s="230" t="str">
        <f t="shared" si="0"/>
        <v>Compressor Engines</v>
      </c>
      <c r="N173" s="230">
        <f t="shared" si="0"/>
        <v>0.1</v>
      </c>
      <c r="O173" s="230">
        <f t="shared" si="0"/>
        <v>0</v>
      </c>
      <c r="P173" s="230">
        <f t="shared" si="0"/>
        <v>0.2</v>
      </c>
      <c r="Q173" s="230">
        <f t="shared" si="0"/>
        <v>0</v>
      </c>
      <c r="R173" s="230">
        <f t="shared" si="0"/>
        <v>0</v>
      </c>
      <c r="S173" s="68"/>
      <c r="T173" s="6"/>
      <c r="U173" s="6"/>
      <c r="V173" s="6"/>
      <c r="W173" s="6"/>
      <c r="X173" s="6"/>
      <c r="Y173" s="6"/>
    </row>
    <row r="174" spans="1:25" s="141" customFormat="1" x14ac:dyDescent="0.2">
      <c r="A174" s="230" t="str">
        <f t="shared" ref="A174:B174" si="1">A7</f>
        <v>NDDEQ Permitted Sources</v>
      </c>
      <c r="B174" s="230" t="str">
        <f t="shared" si="1"/>
        <v>30</v>
      </c>
      <c r="C174" s="230" t="str">
        <f t="shared" ref="C174:C237" si="2">C7&amp;"02"</f>
        <v>3008302</v>
      </c>
      <c r="D174" s="230" t="str">
        <f t="shared" ref="D174:R174" si="3">D7</f>
        <v>Fairmount Compressor Station</v>
      </c>
      <c r="E174" s="230">
        <f t="shared" si="3"/>
        <v>368</v>
      </c>
      <c r="F174" s="230" t="str">
        <f t="shared" si="3"/>
        <v>4922</v>
      </c>
      <c r="G174" s="230" t="str">
        <f t="shared" si="3"/>
        <v>Compressor Station</v>
      </c>
      <c r="H174" s="230" t="str">
        <f>VLOOKUP(C174,fips_xref!$A$5:$B$262,2,FALSE)</f>
        <v>RICHLAND, MT_Non-Tribal</v>
      </c>
      <c r="I174" s="230">
        <f t="shared" si="3"/>
        <v>45.993276999999999</v>
      </c>
      <c r="J174" s="230">
        <f t="shared" si="3"/>
        <v>-96.648882999999998</v>
      </c>
      <c r="K174" s="230">
        <f t="shared" si="3"/>
        <v>20200201</v>
      </c>
      <c r="L174" s="230" t="str">
        <f t="shared" si="3"/>
        <v>GE Turbine</v>
      </c>
      <c r="M174" s="230" t="str">
        <f t="shared" si="3"/>
        <v>Compressor Engines</v>
      </c>
      <c r="N174" s="230">
        <f t="shared" si="3"/>
        <v>88.4</v>
      </c>
      <c r="O174" s="230">
        <f t="shared" si="3"/>
        <v>1.6</v>
      </c>
      <c r="P174" s="230">
        <f t="shared" si="3"/>
        <v>12.2</v>
      </c>
      <c r="Q174" s="230">
        <f t="shared" si="3"/>
        <v>2.6</v>
      </c>
      <c r="R174" s="230">
        <f t="shared" si="3"/>
        <v>5.0999999999999996</v>
      </c>
      <c r="S174" s="68"/>
      <c r="T174" s="6"/>
      <c r="U174" s="6"/>
      <c r="V174" s="6"/>
      <c r="W174" s="6"/>
      <c r="X174" s="6"/>
      <c r="Y174" s="6"/>
    </row>
    <row r="175" spans="1:25" s="141" customFormat="1" x14ac:dyDescent="0.2">
      <c r="A175" s="230" t="str">
        <f t="shared" ref="A175:B175" si="4">A8</f>
        <v>NDDEQ Permitted Sources</v>
      </c>
      <c r="B175" s="230" t="str">
        <f t="shared" si="4"/>
        <v>38</v>
      </c>
      <c r="C175" s="230" t="str">
        <f t="shared" si="2"/>
        <v>3804902</v>
      </c>
      <c r="D175" s="230" t="str">
        <f t="shared" ref="D175:R175" si="5">D8</f>
        <v>Towner Compressor Station</v>
      </c>
      <c r="E175" s="230">
        <f t="shared" si="5"/>
        <v>369</v>
      </c>
      <c r="F175" s="230" t="str">
        <f t="shared" si="5"/>
        <v>4922</v>
      </c>
      <c r="G175" s="230" t="str">
        <f t="shared" si="5"/>
        <v>Compressor Station</v>
      </c>
      <c r="H175" s="230" t="str">
        <f>VLOOKUP(C175,fips_xref!$A$5:$B$262,2,FALSE)</f>
        <v>MC HENRY, ND_Non-Tribal</v>
      </c>
      <c r="I175" s="230">
        <f t="shared" si="5"/>
        <v>48.243409999999997</v>
      </c>
      <c r="J175" s="230">
        <f t="shared" si="5"/>
        <v>-100.4264</v>
      </c>
      <c r="K175" s="230">
        <f t="shared" si="5"/>
        <v>20200202</v>
      </c>
      <c r="L175" s="230" t="str">
        <f t="shared" si="5"/>
        <v>Emergency Generator Engine</v>
      </c>
      <c r="M175" s="230" t="str">
        <f t="shared" si="5"/>
        <v>Compressor Engines</v>
      </c>
      <c r="N175" s="230">
        <f t="shared" si="5"/>
        <v>0.2</v>
      </c>
      <c r="O175" s="230">
        <f t="shared" si="5"/>
        <v>0</v>
      </c>
      <c r="P175" s="230">
        <f t="shared" si="5"/>
        <v>0.3</v>
      </c>
      <c r="Q175" s="230">
        <f t="shared" si="5"/>
        <v>0</v>
      </c>
      <c r="R175" s="230">
        <f t="shared" si="5"/>
        <v>0</v>
      </c>
      <c r="S175" s="68"/>
      <c r="T175" s="6"/>
      <c r="U175" s="6"/>
      <c r="V175" s="6"/>
      <c r="W175" s="6"/>
      <c r="X175" s="6"/>
      <c r="Y175" s="6"/>
    </row>
    <row r="176" spans="1:25" s="141" customFormat="1" x14ac:dyDescent="0.2">
      <c r="A176" s="230" t="str">
        <f t="shared" ref="A176:B176" si="6">A9</f>
        <v>NDDEQ Permitted Sources</v>
      </c>
      <c r="B176" s="230" t="str">
        <f t="shared" si="6"/>
        <v>38</v>
      </c>
      <c r="C176" s="230" t="str">
        <f t="shared" si="2"/>
        <v>3804902</v>
      </c>
      <c r="D176" s="230" t="str">
        <f t="shared" ref="D176:R176" si="7">D9</f>
        <v>Towner Compressor Station</v>
      </c>
      <c r="E176" s="230">
        <f t="shared" si="7"/>
        <v>369</v>
      </c>
      <c r="F176" s="230" t="str">
        <f t="shared" si="7"/>
        <v>4922</v>
      </c>
      <c r="G176" s="230" t="str">
        <f t="shared" si="7"/>
        <v>Compressor Station</v>
      </c>
      <c r="H176" s="230" t="str">
        <f>VLOOKUP(C176,fips_xref!$A$5:$B$262,2,FALSE)</f>
        <v>MC HENRY, ND_Non-Tribal</v>
      </c>
      <c r="I176" s="230">
        <f t="shared" si="7"/>
        <v>48.243409999999997</v>
      </c>
      <c r="J176" s="230">
        <f t="shared" si="7"/>
        <v>-100.4264</v>
      </c>
      <c r="K176" s="230">
        <f t="shared" si="7"/>
        <v>20200201</v>
      </c>
      <c r="L176" s="230" t="str">
        <f t="shared" si="7"/>
        <v>GE Turbine</v>
      </c>
      <c r="M176" s="230" t="str">
        <f t="shared" si="7"/>
        <v>Compressor Engines</v>
      </c>
      <c r="N176" s="230">
        <f t="shared" si="7"/>
        <v>102.8</v>
      </c>
      <c r="O176" s="230">
        <f t="shared" si="7"/>
        <v>2.1</v>
      </c>
      <c r="P176" s="230">
        <f t="shared" si="7"/>
        <v>3.6</v>
      </c>
      <c r="Q176" s="230">
        <f t="shared" si="7"/>
        <v>3</v>
      </c>
      <c r="R176" s="230">
        <f t="shared" si="7"/>
        <v>5.8</v>
      </c>
      <c r="S176" s="68"/>
      <c r="T176" s="6"/>
      <c r="U176" s="6"/>
      <c r="V176" s="6"/>
      <c r="W176" s="6"/>
      <c r="X176" s="6"/>
      <c r="Y176" s="6"/>
    </row>
    <row r="177" spans="1:25" s="141" customFormat="1" x14ac:dyDescent="0.2">
      <c r="A177" s="230" t="str">
        <f t="shared" ref="A177:B177" si="8">A10</f>
        <v>NDDEQ Permitted Sources</v>
      </c>
      <c r="B177" s="230" t="str">
        <f t="shared" si="8"/>
        <v>38</v>
      </c>
      <c r="C177" s="230" t="str">
        <f t="shared" si="2"/>
        <v>3800302</v>
      </c>
      <c r="D177" s="230" t="str">
        <f t="shared" ref="D177:R177" si="9">D10</f>
        <v>Wimbledon Compressor Station</v>
      </c>
      <c r="E177" s="230">
        <f t="shared" si="9"/>
        <v>370</v>
      </c>
      <c r="F177" s="230" t="str">
        <f t="shared" si="9"/>
        <v>4922</v>
      </c>
      <c r="G177" s="230" t="str">
        <f t="shared" si="9"/>
        <v>Compressor Station</v>
      </c>
      <c r="H177" s="230" t="str">
        <f>VLOOKUP(C177,fips_xref!$A$5:$B$262,2,FALSE)</f>
        <v>BARNES,ND_Non-Tribal</v>
      </c>
      <c r="I177" s="230">
        <f t="shared" si="9"/>
        <v>47.190953999999998</v>
      </c>
      <c r="J177" s="230">
        <f t="shared" si="9"/>
        <v>-98.425323000000006</v>
      </c>
      <c r="K177" s="230">
        <f t="shared" si="9"/>
        <v>20200202</v>
      </c>
      <c r="L177" s="230" t="str">
        <f t="shared" si="9"/>
        <v>Emergency Generator Engine</v>
      </c>
      <c r="M177" s="230" t="str">
        <f t="shared" si="9"/>
        <v>Compressor Engines</v>
      </c>
      <c r="N177" s="230">
        <f t="shared" si="9"/>
        <v>0.2</v>
      </c>
      <c r="O177" s="230">
        <f t="shared" si="9"/>
        <v>0</v>
      </c>
      <c r="P177" s="230">
        <f t="shared" si="9"/>
        <v>0.4</v>
      </c>
      <c r="Q177" s="230">
        <f t="shared" si="9"/>
        <v>0</v>
      </c>
      <c r="R177" s="230">
        <f t="shared" si="9"/>
        <v>0</v>
      </c>
      <c r="S177" s="68"/>
      <c r="T177" s="6"/>
      <c r="U177" s="6"/>
      <c r="V177" s="6"/>
      <c r="W177" s="6"/>
      <c r="X177" s="6"/>
      <c r="Y177" s="6"/>
    </row>
    <row r="178" spans="1:25" s="141" customFormat="1" x14ac:dyDescent="0.2">
      <c r="A178" s="230" t="str">
        <f t="shared" ref="A178:B178" si="10">A11</f>
        <v>NDDEQ Permitted Sources</v>
      </c>
      <c r="B178" s="230" t="str">
        <f t="shared" si="10"/>
        <v>38</v>
      </c>
      <c r="C178" s="230" t="str">
        <f t="shared" si="2"/>
        <v>3800302</v>
      </c>
      <c r="D178" s="230" t="str">
        <f t="shared" ref="D178:R178" si="11">D11</f>
        <v>Wimbledon Compressor Station</v>
      </c>
      <c r="E178" s="230">
        <f t="shared" si="11"/>
        <v>370</v>
      </c>
      <c r="F178" s="230" t="str">
        <f t="shared" si="11"/>
        <v>4922</v>
      </c>
      <c r="G178" s="230" t="str">
        <f t="shared" si="11"/>
        <v>Compressor Station</v>
      </c>
      <c r="H178" s="230" t="str">
        <f>VLOOKUP(C178,fips_xref!$A$5:$B$262,2,FALSE)</f>
        <v>BARNES,ND_Non-Tribal</v>
      </c>
      <c r="I178" s="230">
        <f t="shared" si="11"/>
        <v>47.190953999999998</v>
      </c>
      <c r="J178" s="230">
        <f t="shared" si="11"/>
        <v>-98.425323000000006</v>
      </c>
      <c r="K178" s="230">
        <f t="shared" si="11"/>
        <v>20200201</v>
      </c>
      <c r="L178" s="230" t="str">
        <f t="shared" si="11"/>
        <v>GE Turbine</v>
      </c>
      <c r="M178" s="230" t="str">
        <f t="shared" si="11"/>
        <v>Compressor Engines</v>
      </c>
      <c r="N178" s="230">
        <f t="shared" si="11"/>
        <v>92.2</v>
      </c>
      <c r="O178" s="230">
        <f t="shared" si="11"/>
        <v>1.8</v>
      </c>
      <c r="P178" s="230">
        <f t="shared" si="11"/>
        <v>6.7</v>
      </c>
      <c r="Q178" s="230">
        <f t="shared" si="11"/>
        <v>2.9</v>
      </c>
      <c r="R178" s="230">
        <f t="shared" si="11"/>
        <v>5.7</v>
      </c>
      <c r="S178" s="68"/>
      <c r="T178" s="6"/>
      <c r="U178" s="6"/>
      <c r="V178" s="6"/>
      <c r="W178" s="6"/>
      <c r="X178" s="6"/>
      <c r="Y178" s="6"/>
    </row>
    <row r="179" spans="1:25" s="141" customFormat="1" x14ac:dyDescent="0.2">
      <c r="A179" s="230" t="str">
        <f t="shared" ref="A179:B179" si="12">A12</f>
        <v>NDDEQ Permitted Sources</v>
      </c>
      <c r="B179" s="230" t="str">
        <f t="shared" si="12"/>
        <v>38</v>
      </c>
      <c r="C179" s="230" t="str">
        <f t="shared" si="2"/>
        <v>3805302</v>
      </c>
      <c r="D179" s="230" t="str">
        <f t="shared" ref="D179:R179" si="13">D12</f>
        <v>Alexander Compressor Station</v>
      </c>
      <c r="E179" s="230">
        <f t="shared" si="13"/>
        <v>379</v>
      </c>
      <c r="F179" s="230" t="str">
        <f t="shared" si="13"/>
        <v>1311</v>
      </c>
      <c r="G179" s="230" t="str">
        <f t="shared" si="13"/>
        <v>Compressor Station</v>
      </c>
      <c r="H179" s="230" t="str">
        <f>VLOOKUP(C179,fips_xref!$A$5:$B$262,2,FALSE)</f>
        <v>MCKENZIE, ND_Non-Tribal</v>
      </c>
      <c r="I179" s="230">
        <f t="shared" si="13"/>
        <v>47.930770000000003</v>
      </c>
      <c r="J179" s="230">
        <f t="shared" si="13"/>
        <v>-103.6735</v>
      </c>
      <c r="K179" s="230">
        <f t="shared" si="13"/>
        <v>40400302</v>
      </c>
      <c r="L179" s="230" t="str">
        <f t="shared" si="13"/>
        <v>Condensate Tanks</v>
      </c>
      <c r="M179" s="230" t="str">
        <f t="shared" si="13"/>
        <v>Permitted Tank Losses</v>
      </c>
      <c r="N179" s="230">
        <f t="shared" si="13"/>
        <v>0</v>
      </c>
      <c r="O179" s="230">
        <f t="shared" si="13"/>
        <v>3</v>
      </c>
      <c r="P179" s="230">
        <f t="shared" si="13"/>
        <v>0</v>
      </c>
      <c r="Q179" s="230">
        <f t="shared" si="13"/>
        <v>0</v>
      </c>
      <c r="R179" s="230">
        <f t="shared" si="13"/>
        <v>0</v>
      </c>
      <c r="S179" s="68"/>
      <c r="T179" s="6"/>
      <c r="U179" s="6"/>
      <c r="V179" s="6"/>
      <c r="W179" s="6"/>
      <c r="X179" s="6"/>
      <c r="Y179" s="6"/>
    </row>
    <row r="180" spans="1:25" s="141" customFormat="1" x14ac:dyDescent="0.2">
      <c r="A180" s="230" t="str">
        <f t="shared" ref="A180:B180" si="14">A13</f>
        <v>NDDEQ Permitted Sources</v>
      </c>
      <c r="B180" s="230" t="str">
        <f t="shared" si="14"/>
        <v>38</v>
      </c>
      <c r="C180" s="230" t="str">
        <f t="shared" si="2"/>
        <v>3805302</v>
      </c>
      <c r="D180" s="230" t="str">
        <f t="shared" ref="D180:R180" si="15">D13</f>
        <v>Alexander Compressor Station</v>
      </c>
      <c r="E180" s="230">
        <f t="shared" si="15"/>
        <v>379</v>
      </c>
      <c r="F180" s="230" t="str">
        <f t="shared" si="15"/>
        <v>1311</v>
      </c>
      <c r="G180" s="230" t="str">
        <f t="shared" si="15"/>
        <v>Compressor Station</v>
      </c>
      <c r="H180" s="230" t="str">
        <f>VLOOKUP(C180,fips_xref!$A$5:$B$262,2,FALSE)</f>
        <v>MCKENZIE, ND_Non-Tribal</v>
      </c>
      <c r="I180" s="230">
        <f t="shared" si="15"/>
        <v>47.930770000000003</v>
      </c>
      <c r="J180" s="230">
        <f t="shared" si="15"/>
        <v>-103.6735</v>
      </c>
      <c r="K180" s="230">
        <f t="shared" si="15"/>
        <v>20200202</v>
      </c>
      <c r="L180" s="230" t="str">
        <f t="shared" si="15"/>
        <v>Waukesha</v>
      </c>
      <c r="M180" s="230" t="str">
        <f t="shared" si="15"/>
        <v>Compressor Engines</v>
      </c>
      <c r="N180" s="230">
        <f t="shared" si="15"/>
        <v>121.3</v>
      </c>
      <c r="O180" s="230">
        <f t="shared" si="15"/>
        <v>15.7</v>
      </c>
      <c r="P180" s="230">
        <f t="shared" si="15"/>
        <v>96.3</v>
      </c>
      <c r="Q180" s="230">
        <f t="shared" si="15"/>
        <v>0</v>
      </c>
      <c r="R180" s="230">
        <f t="shared" si="15"/>
        <v>0.9</v>
      </c>
      <c r="S180" s="68"/>
      <c r="T180" s="6"/>
      <c r="U180" s="6"/>
      <c r="V180" s="6"/>
      <c r="W180" s="6"/>
      <c r="X180" s="6"/>
      <c r="Y180" s="6"/>
    </row>
    <row r="181" spans="1:25" s="141" customFormat="1" x14ac:dyDescent="0.2">
      <c r="A181" s="230" t="str">
        <f t="shared" ref="A181:B181" si="16">A14</f>
        <v>NDDEQ Permitted Sources</v>
      </c>
      <c r="B181" s="230" t="str">
        <f t="shared" si="16"/>
        <v>38</v>
      </c>
      <c r="C181" s="230" t="str">
        <f t="shared" si="2"/>
        <v>3805302</v>
      </c>
      <c r="D181" s="230" t="str">
        <f t="shared" ref="D181:R181" si="17">D14</f>
        <v>Boxcar Butte Compressor Station</v>
      </c>
      <c r="E181" s="230">
        <f t="shared" si="17"/>
        <v>210</v>
      </c>
      <c r="F181" s="230" t="str">
        <f t="shared" si="17"/>
        <v>1311</v>
      </c>
      <c r="G181" s="230" t="str">
        <f t="shared" si="17"/>
        <v>Compressor Station</v>
      </c>
      <c r="H181" s="230" t="str">
        <f>VLOOKUP(C181,fips_xref!$A$5:$B$262,2,FALSE)</f>
        <v>MCKENZIE, ND_Non-Tribal</v>
      </c>
      <c r="I181" s="230">
        <f t="shared" si="17"/>
        <v>47.638288000000003</v>
      </c>
      <c r="J181" s="230">
        <f t="shared" si="17"/>
        <v>-103.53530000000001</v>
      </c>
      <c r="K181" s="230">
        <f t="shared" si="17"/>
        <v>20200202</v>
      </c>
      <c r="L181" s="230" t="str">
        <f t="shared" si="17"/>
        <v>Caterpillar</v>
      </c>
      <c r="M181" s="230" t="str">
        <f t="shared" si="17"/>
        <v>Compressor Engines</v>
      </c>
      <c r="N181" s="230">
        <f t="shared" si="17"/>
        <v>91.9</v>
      </c>
      <c r="O181" s="230">
        <f t="shared" si="17"/>
        <v>1.1000000000000001</v>
      </c>
      <c r="P181" s="230">
        <f t="shared" si="17"/>
        <v>7.7</v>
      </c>
      <c r="Q181" s="230">
        <f t="shared" si="17"/>
        <v>0</v>
      </c>
      <c r="R181" s="230">
        <f t="shared" si="17"/>
        <v>0.4</v>
      </c>
      <c r="S181" s="68"/>
      <c r="T181" s="6"/>
      <c r="U181" s="6"/>
      <c r="V181" s="6"/>
      <c r="W181" s="6"/>
      <c r="X181" s="6"/>
      <c r="Y181" s="6"/>
    </row>
    <row r="182" spans="1:25" s="141" customFormat="1" x14ac:dyDescent="0.2">
      <c r="A182" s="230" t="str">
        <f t="shared" ref="A182:B182" si="18">A15</f>
        <v>NDDEQ Permitted Sources</v>
      </c>
      <c r="B182" s="230" t="str">
        <f t="shared" si="18"/>
        <v>38</v>
      </c>
      <c r="C182" s="230" t="str">
        <f t="shared" si="2"/>
        <v>3805302</v>
      </c>
      <c r="D182" s="230" t="str">
        <f t="shared" ref="D182:R182" si="19">D15</f>
        <v>Boxcar Butte Compressor Station</v>
      </c>
      <c r="E182" s="230">
        <f t="shared" si="19"/>
        <v>210</v>
      </c>
      <c r="F182" s="230" t="str">
        <f t="shared" si="19"/>
        <v>1311</v>
      </c>
      <c r="G182" s="230" t="str">
        <f t="shared" si="19"/>
        <v>Compressor Station</v>
      </c>
      <c r="H182" s="230" t="str">
        <f>VLOOKUP(C182,fips_xref!$A$5:$B$262,2,FALSE)</f>
        <v>MCKENZIE, ND_Non-Tribal</v>
      </c>
      <c r="I182" s="230">
        <f t="shared" si="19"/>
        <v>47.638288000000003</v>
      </c>
      <c r="J182" s="230">
        <f t="shared" si="19"/>
        <v>-103.53530000000001</v>
      </c>
      <c r="K182" s="230">
        <f t="shared" si="19"/>
        <v>40400302</v>
      </c>
      <c r="L182" s="230" t="str">
        <f t="shared" si="19"/>
        <v>Condensate Tank</v>
      </c>
      <c r="M182" s="230" t="str">
        <f t="shared" si="19"/>
        <v>Permitted Tank Losses</v>
      </c>
      <c r="N182" s="230">
        <f t="shared" si="19"/>
        <v>0</v>
      </c>
      <c r="O182" s="230">
        <f t="shared" si="19"/>
        <v>1.3</v>
      </c>
      <c r="P182" s="230">
        <f t="shared" si="19"/>
        <v>0</v>
      </c>
      <c r="Q182" s="230">
        <f t="shared" si="19"/>
        <v>0</v>
      </c>
      <c r="R182" s="230">
        <f t="shared" si="19"/>
        <v>0</v>
      </c>
      <c r="S182" s="68"/>
      <c r="T182" s="6"/>
      <c r="U182" s="6"/>
      <c r="V182" s="6"/>
      <c r="W182" s="6"/>
      <c r="X182" s="6"/>
      <c r="Y182" s="6"/>
    </row>
    <row r="183" spans="1:25" s="141" customFormat="1" x14ac:dyDescent="0.2">
      <c r="A183" s="230" t="str">
        <f t="shared" ref="A183:B183" si="20">A16</f>
        <v>NDDEQ Permitted Sources</v>
      </c>
      <c r="B183" s="230" t="str">
        <f t="shared" si="20"/>
        <v>38</v>
      </c>
      <c r="C183" s="230" t="str">
        <f t="shared" si="2"/>
        <v>3805302</v>
      </c>
      <c r="D183" s="230" t="str">
        <f t="shared" ref="D183:R183" si="21">D16</f>
        <v>Boxcar Butte Compressor Station</v>
      </c>
      <c r="E183" s="230">
        <f t="shared" si="21"/>
        <v>210</v>
      </c>
      <c r="F183" s="230" t="str">
        <f t="shared" si="21"/>
        <v>1311</v>
      </c>
      <c r="G183" s="230" t="str">
        <f t="shared" si="21"/>
        <v>Compressor Station</v>
      </c>
      <c r="H183" s="230" t="str">
        <f>VLOOKUP(C183,fips_xref!$A$5:$B$262,2,FALSE)</f>
        <v>MCKENZIE, ND_Non-Tribal</v>
      </c>
      <c r="I183" s="230">
        <f t="shared" si="21"/>
        <v>47.638288000000003</v>
      </c>
      <c r="J183" s="230">
        <f t="shared" si="21"/>
        <v>-103.53530000000001</v>
      </c>
      <c r="K183" s="230">
        <f t="shared" si="21"/>
        <v>40400302</v>
      </c>
      <c r="L183" s="230" t="str">
        <f t="shared" si="21"/>
        <v>Condensate Truck Loading</v>
      </c>
      <c r="M183" s="230" t="str">
        <f t="shared" si="21"/>
        <v>Permitted Tank Losses</v>
      </c>
      <c r="N183" s="230">
        <f t="shared" si="21"/>
        <v>0</v>
      </c>
      <c r="O183" s="230">
        <f t="shared" si="21"/>
        <v>0.4</v>
      </c>
      <c r="P183" s="230">
        <f t="shared" si="21"/>
        <v>0</v>
      </c>
      <c r="Q183" s="230">
        <f t="shared" si="21"/>
        <v>0</v>
      </c>
      <c r="R183" s="230">
        <f t="shared" si="21"/>
        <v>0</v>
      </c>
      <c r="S183" s="68"/>
      <c r="T183" s="6"/>
      <c r="U183" s="6"/>
      <c r="V183" s="6"/>
      <c r="W183" s="6"/>
      <c r="X183" s="6"/>
      <c r="Y183" s="6"/>
    </row>
    <row r="184" spans="1:25" s="141" customFormat="1" x14ac:dyDescent="0.2">
      <c r="A184" s="230" t="str">
        <f t="shared" ref="A184:B184" si="22">A17</f>
        <v>NDDEQ Permitted Sources</v>
      </c>
      <c r="B184" s="230" t="str">
        <f t="shared" si="22"/>
        <v>38</v>
      </c>
      <c r="C184" s="230" t="str">
        <f t="shared" si="2"/>
        <v>3805302</v>
      </c>
      <c r="D184" s="230" t="str">
        <f t="shared" ref="D184:R184" si="23">D17</f>
        <v>Bull Moose 1 Compressor Station</v>
      </c>
      <c r="E184" s="230">
        <f t="shared" si="23"/>
        <v>234</v>
      </c>
      <c r="F184" s="230" t="str">
        <f t="shared" si="23"/>
        <v>1311</v>
      </c>
      <c r="G184" s="230" t="str">
        <f t="shared" si="23"/>
        <v>Compressor Station</v>
      </c>
      <c r="H184" s="230" t="str">
        <f>VLOOKUP(C184,fips_xref!$A$5:$B$262,2,FALSE)</f>
        <v>MCKENZIE, ND_Non-Tribal</v>
      </c>
      <c r="I184" s="230">
        <f t="shared" si="23"/>
        <v>47.548113000000001</v>
      </c>
      <c r="J184" s="230">
        <f t="shared" si="23"/>
        <v>-103.5333</v>
      </c>
      <c r="K184" s="230">
        <f t="shared" si="23"/>
        <v>20200202</v>
      </c>
      <c r="L184" s="230" t="str">
        <f t="shared" si="23"/>
        <v>Caterpillar</v>
      </c>
      <c r="M184" s="230" t="str">
        <f t="shared" si="23"/>
        <v>Compressor Engines</v>
      </c>
      <c r="N184" s="230">
        <f t="shared" si="23"/>
        <v>0</v>
      </c>
      <c r="O184" s="230">
        <f t="shared" si="23"/>
        <v>0</v>
      </c>
      <c r="P184" s="230">
        <f t="shared" si="23"/>
        <v>0</v>
      </c>
      <c r="Q184" s="230">
        <f t="shared" si="23"/>
        <v>0</v>
      </c>
      <c r="R184" s="230">
        <f t="shared" si="23"/>
        <v>0</v>
      </c>
      <c r="S184" s="68"/>
      <c r="T184" s="6"/>
      <c r="U184" s="6"/>
      <c r="V184" s="6"/>
      <c r="W184" s="6"/>
      <c r="X184" s="6"/>
      <c r="Y184" s="6"/>
    </row>
    <row r="185" spans="1:25" s="141" customFormat="1" x14ac:dyDescent="0.2">
      <c r="A185" s="230" t="str">
        <f t="shared" ref="A185:B185" si="24">A18</f>
        <v>NDDEQ Permitted Sources</v>
      </c>
      <c r="B185" s="230" t="str">
        <f t="shared" si="24"/>
        <v>38</v>
      </c>
      <c r="C185" s="230" t="str">
        <f t="shared" si="2"/>
        <v>3810502</v>
      </c>
      <c r="D185" s="230" t="str">
        <f t="shared" ref="D185:R185" si="25">D18</f>
        <v>Cow Creek Compressor Station</v>
      </c>
      <c r="E185" s="230">
        <f t="shared" si="25"/>
        <v>253</v>
      </c>
      <c r="F185" s="230" t="str">
        <f t="shared" si="25"/>
        <v>1311</v>
      </c>
      <c r="G185" s="230" t="str">
        <f t="shared" si="25"/>
        <v>Compressor Station</v>
      </c>
      <c r="H185" s="230" t="str">
        <f>VLOOKUP(C185,fips_xref!$A$5:$B$262,2,FALSE)</f>
        <v>WILLIAMS, ND_Non-Tribal</v>
      </c>
      <c r="I185" s="230">
        <f t="shared" si="25"/>
        <v>48.344912999999998</v>
      </c>
      <c r="J185" s="230">
        <f t="shared" si="25"/>
        <v>-103.7869</v>
      </c>
      <c r="K185" s="230">
        <f t="shared" si="25"/>
        <v>31000301</v>
      </c>
      <c r="L185" s="230" t="str">
        <f t="shared" si="25"/>
        <v>Glycol Heater</v>
      </c>
      <c r="M185" s="230" t="str">
        <f t="shared" si="25"/>
        <v>Dehydrator</v>
      </c>
      <c r="N185" s="230">
        <f t="shared" si="25"/>
        <v>0.3</v>
      </c>
      <c r="O185" s="230">
        <f t="shared" si="25"/>
        <v>0</v>
      </c>
      <c r="P185" s="230">
        <f t="shared" si="25"/>
        <v>0.2</v>
      </c>
      <c r="Q185" s="230">
        <f t="shared" si="25"/>
        <v>0</v>
      </c>
      <c r="R185" s="230">
        <f t="shared" si="25"/>
        <v>0</v>
      </c>
      <c r="S185" s="68"/>
      <c r="T185" s="6"/>
      <c r="U185" s="6"/>
      <c r="V185" s="6"/>
      <c r="W185" s="6"/>
      <c r="X185" s="6"/>
      <c r="Y185" s="6"/>
    </row>
    <row r="186" spans="1:25" s="141" customFormat="1" x14ac:dyDescent="0.2">
      <c r="A186" s="230" t="str">
        <f t="shared" ref="A186:B186" si="26">A19</f>
        <v>NDDEQ Permitted Sources</v>
      </c>
      <c r="B186" s="230" t="str">
        <f t="shared" si="26"/>
        <v>38</v>
      </c>
      <c r="C186" s="230" t="str">
        <f t="shared" si="2"/>
        <v>3810502</v>
      </c>
      <c r="D186" s="230" t="str">
        <f t="shared" ref="D186:R186" si="27">D19</f>
        <v>Cow Creek Compressor Station</v>
      </c>
      <c r="E186" s="230">
        <f t="shared" si="27"/>
        <v>253</v>
      </c>
      <c r="F186" s="230" t="str">
        <f t="shared" si="27"/>
        <v>1311</v>
      </c>
      <c r="G186" s="230" t="str">
        <f t="shared" si="27"/>
        <v>Compressor Station</v>
      </c>
      <c r="H186" s="230" t="str">
        <f>VLOOKUP(C186,fips_xref!$A$5:$B$262,2,FALSE)</f>
        <v>WILLIAMS, ND_Non-Tribal</v>
      </c>
      <c r="I186" s="230">
        <f t="shared" si="27"/>
        <v>48.344912999999998</v>
      </c>
      <c r="J186" s="230">
        <f t="shared" si="27"/>
        <v>-103.7869</v>
      </c>
      <c r="K186" s="230">
        <f t="shared" si="27"/>
        <v>20200202</v>
      </c>
      <c r="L186" s="230" t="str">
        <f t="shared" si="27"/>
        <v>Waukesha</v>
      </c>
      <c r="M186" s="230" t="str">
        <f t="shared" si="27"/>
        <v>Compressor Engines</v>
      </c>
      <c r="N186" s="230">
        <f t="shared" si="27"/>
        <v>92.2</v>
      </c>
      <c r="O186" s="230">
        <f t="shared" si="27"/>
        <v>2.2000000000000002</v>
      </c>
      <c r="P186" s="230">
        <f t="shared" si="27"/>
        <v>70</v>
      </c>
      <c r="Q186" s="230">
        <f t="shared" si="27"/>
        <v>0</v>
      </c>
      <c r="R186" s="230">
        <f t="shared" si="27"/>
        <v>0.4</v>
      </c>
      <c r="S186" s="68"/>
      <c r="T186" s="6"/>
      <c r="U186" s="6"/>
      <c r="V186" s="6"/>
      <c r="W186" s="6"/>
      <c r="X186" s="6"/>
      <c r="Y186" s="6"/>
    </row>
    <row r="187" spans="1:25" s="141" customFormat="1" x14ac:dyDescent="0.2">
      <c r="A187" s="230" t="str">
        <f t="shared" ref="A187:B187" si="28">A20</f>
        <v>NDDEQ Permitted Sources</v>
      </c>
      <c r="B187" s="230" t="str">
        <f t="shared" si="28"/>
        <v>38</v>
      </c>
      <c r="C187" s="230" t="str">
        <f t="shared" si="2"/>
        <v>3805302</v>
      </c>
      <c r="D187" s="230" t="str">
        <f t="shared" ref="D187:R187" si="29">D20</f>
        <v>Demicks Lake Compressor Station</v>
      </c>
      <c r="E187" s="230">
        <f t="shared" si="29"/>
        <v>246</v>
      </c>
      <c r="F187" s="230" t="str">
        <f t="shared" si="29"/>
        <v>1311</v>
      </c>
      <c r="G187" s="230" t="str">
        <f t="shared" si="29"/>
        <v>Compressor Station</v>
      </c>
      <c r="H187" s="230" t="str">
        <f>VLOOKUP(C187,fips_xref!$A$5:$B$262,2,FALSE)</f>
        <v>MCKENZIE, ND_Non-Tribal</v>
      </c>
      <c r="I187" s="230">
        <f t="shared" si="29"/>
        <v>47.896662999999997</v>
      </c>
      <c r="J187" s="230">
        <f t="shared" si="29"/>
        <v>-102.9915</v>
      </c>
      <c r="K187" s="230">
        <f t="shared" si="29"/>
        <v>20200202</v>
      </c>
      <c r="L187" s="230" t="str">
        <f t="shared" si="29"/>
        <v>Caterpillar</v>
      </c>
      <c r="M187" s="230" t="str">
        <f t="shared" si="29"/>
        <v>Compressor Engines</v>
      </c>
      <c r="N187" s="230">
        <f t="shared" si="29"/>
        <v>87.3</v>
      </c>
      <c r="O187" s="230">
        <f t="shared" si="29"/>
        <v>1</v>
      </c>
      <c r="P187" s="230">
        <f t="shared" si="29"/>
        <v>7.3</v>
      </c>
      <c r="Q187" s="230">
        <f t="shared" si="29"/>
        <v>0</v>
      </c>
      <c r="R187" s="230">
        <f t="shared" si="29"/>
        <v>0.4</v>
      </c>
      <c r="S187" s="68"/>
      <c r="T187" s="6"/>
      <c r="U187" s="6"/>
      <c r="V187" s="6"/>
      <c r="W187" s="6"/>
      <c r="X187" s="6"/>
      <c r="Y187" s="6"/>
    </row>
    <row r="188" spans="1:25" s="141" customFormat="1" x14ac:dyDescent="0.2">
      <c r="A188" s="230" t="str">
        <f t="shared" ref="A188:B188" si="30">A21</f>
        <v>NDDEQ Permitted Sources</v>
      </c>
      <c r="B188" s="230" t="str">
        <f t="shared" si="30"/>
        <v>38</v>
      </c>
      <c r="C188" s="230" t="str">
        <f t="shared" si="2"/>
        <v>3805302</v>
      </c>
      <c r="D188" s="230" t="str">
        <f t="shared" ref="D188:R188" si="31">D21</f>
        <v>Fort Buford Compressor Station</v>
      </c>
      <c r="E188" s="230">
        <f t="shared" si="31"/>
        <v>383</v>
      </c>
      <c r="F188" s="230" t="str">
        <f t="shared" si="31"/>
        <v>1311</v>
      </c>
      <c r="G188" s="230" t="str">
        <f t="shared" si="31"/>
        <v>Compressor Station</v>
      </c>
      <c r="H188" s="230" t="str">
        <f>VLOOKUP(C188,fips_xref!$A$5:$B$262,2,FALSE)</f>
        <v>MCKENZIE, ND_Non-Tribal</v>
      </c>
      <c r="I188" s="230">
        <f t="shared" si="31"/>
        <v>47.928738000000003</v>
      </c>
      <c r="J188" s="230">
        <f t="shared" si="31"/>
        <v>-103.87439999999999</v>
      </c>
      <c r="K188" s="230">
        <f t="shared" si="31"/>
        <v>20200202</v>
      </c>
      <c r="L188" s="230" t="str">
        <f t="shared" si="31"/>
        <v>1000 BHP Superior Compressor Engine</v>
      </c>
      <c r="M188" s="230" t="str">
        <f t="shared" si="31"/>
        <v>Compressor Engines</v>
      </c>
      <c r="N188" s="230">
        <f t="shared" si="31"/>
        <v>38.299999999999997</v>
      </c>
      <c r="O188" s="230">
        <f t="shared" si="31"/>
        <v>13.7</v>
      </c>
      <c r="P188" s="230">
        <f t="shared" si="31"/>
        <v>54.8</v>
      </c>
      <c r="Q188" s="230">
        <f t="shared" si="31"/>
        <v>0</v>
      </c>
      <c r="R188" s="230">
        <f t="shared" si="31"/>
        <v>0.6</v>
      </c>
      <c r="S188" s="68"/>
      <c r="T188" s="6"/>
      <c r="U188" s="6"/>
      <c r="V188" s="6"/>
      <c r="W188" s="6"/>
      <c r="X188" s="6"/>
      <c r="Y188" s="6"/>
    </row>
    <row r="189" spans="1:25" s="141" customFormat="1" x14ac:dyDescent="0.2">
      <c r="A189" s="230" t="str">
        <f t="shared" ref="A189:B189" si="32">A22</f>
        <v>NDDEQ Permitted Sources</v>
      </c>
      <c r="B189" s="230" t="str">
        <f t="shared" si="32"/>
        <v>38</v>
      </c>
      <c r="C189" s="230" t="str">
        <f t="shared" si="2"/>
        <v>3805302</v>
      </c>
      <c r="D189" s="230" t="str">
        <f t="shared" ref="D189:R189" si="33">D22</f>
        <v>Fort Buford Compressor Station</v>
      </c>
      <c r="E189" s="230">
        <f t="shared" si="33"/>
        <v>383</v>
      </c>
      <c r="F189" s="230" t="str">
        <f t="shared" si="33"/>
        <v>1311</v>
      </c>
      <c r="G189" s="230" t="str">
        <f t="shared" si="33"/>
        <v>Compressor Station</v>
      </c>
      <c r="H189" s="230" t="str">
        <f>VLOOKUP(C189,fips_xref!$A$5:$B$262,2,FALSE)</f>
        <v>MCKENZIE, ND_Non-Tribal</v>
      </c>
      <c r="I189" s="230">
        <f t="shared" si="33"/>
        <v>47.928738000000003</v>
      </c>
      <c r="J189" s="230">
        <f t="shared" si="33"/>
        <v>-103.87439999999999</v>
      </c>
      <c r="K189" s="230">
        <f t="shared" si="33"/>
        <v>20200202</v>
      </c>
      <c r="L189" s="230" t="str">
        <f t="shared" si="33"/>
        <v>1050 BHP Waukesha Compressor Engine</v>
      </c>
      <c r="M189" s="230" t="str">
        <f t="shared" si="33"/>
        <v>Compressor Engines</v>
      </c>
      <c r="N189" s="230">
        <f t="shared" si="33"/>
        <v>144.4</v>
      </c>
      <c r="O189" s="230">
        <f t="shared" si="33"/>
        <v>3.7</v>
      </c>
      <c r="P189" s="230">
        <f t="shared" si="33"/>
        <v>162.4</v>
      </c>
      <c r="Q189" s="230">
        <f t="shared" si="33"/>
        <v>0</v>
      </c>
      <c r="R189" s="230">
        <f t="shared" si="33"/>
        <v>0.7</v>
      </c>
      <c r="S189" s="68"/>
      <c r="T189" s="6"/>
      <c r="U189" s="6"/>
      <c r="V189" s="6"/>
      <c r="W189" s="6"/>
      <c r="X189" s="6"/>
      <c r="Y189" s="6"/>
    </row>
    <row r="190" spans="1:25" s="141" customFormat="1" x14ac:dyDescent="0.2">
      <c r="A190" s="230" t="str">
        <f t="shared" ref="A190:B190" si="34">A23</f>
        <v>NDDEQ Permitted Sources</v>
      </c>
      <c r="B190" s="230" t="str">
        <f t="shared" si="34"/>
        <v>38</v>
      </c>
      <c r="C190" s="230" t="str">
        <f t="shared" si="2"/>
        <v>3805302</v>
      </c>
      <c r="D190" s="230" t="str">
        <f t="shared" ref="D190:R190" si="35">D23</f>
        <v>Grasslands Gas Plant</v>
      </c>
      <c r="E190" s="230">
        <f t="shared" si="35"/>
        <v>380</v>
      </c>
      <c r="F190" s="230" t="str">
        <f t="shared" si="35"/>
        <v>1311</v>
      </c>
      <c r="G190" s="230" t="str">
        <f t="shared" si="35"/>
        <v>Natural Gas Processing</v>
      </c>
      <c r="H190" s="230" t="str">
        <f>VLOOKUP(C190,fips_xref!$A$5:$B$262,2,FALSE)</f>
        <v>MCKENZIE, ND_Non-Tribal</v>
      </c>
      <c r="I190" s="230">
        <f t="shared" si="35"/>
        <v>47.591712999999999</v>
      </c>
      <c r="J190" s="230">
        <f t="shared" si="35"/>
        <v>-103.99979999999999</v>
      </c>
      <c r="K190" s="230">
        <f t="shared" si="35"/>
        <v>31000205</v>
      </c>
      <c r="L190" s="230" t="str">
        <f t="shared" si="35"/>
        <v>Acid Gas Flare</v>
      </c>
      <c r="M190" s="230" t="str">
        <f t="shared" si="35"/>
        <v>Natural Gas Production, Flares</v>
      </c>
      <c r="N190" s="230">
        <f t="shared" si="35"/>
        <v>3.5</v>
      </c>
      <c r="O190" s="230">
        <f t="shared" si="35"/>
        <v>15.6</v>
      </c>
      <c r="P190" s="230">
        <f t="shared" si="35"/>
        <v>19.100000000000001</v>
      </c>
      <c r="Q190" s="230">
        <f t="shared" si="35"/>
        <v>270.60000000000002</v>
      </c>
      <c r="R190" s="230">
        <f t="shared" si="35"/>
        <v>0.6</v>
      </c>
      <c r="S190" s="68"/>
      <c r="T190" s="6"/>
      <c r="U190" s="6"/>
      <c r="V190" s="6"/>
      <c r="W190" s="6"/>
      <c r="X190" s="6"/>
      <c r="Y190" s="6"/>
    </row>
    <row r="191" spans="1:25" s="141" customFormat="1" x14ac:dyDescent="0.2">
      <c r="A191" s="230" t="str">
        <f t="shared" ref="A191:B191" si="36">A24</f>
        <v>NDDEQ Permitted Sources</v>
      </c>
      <c r="B191" s="230" t="str">
        <f t="shared" si="36"/>
        <v>38</v>
      </c>
      <c r="C191" s="230" t="str">
        <f t="shared" si="2"/>
        <v>3805302</v>
      </c>
      <c r="D191" s="230" t="str">
        <f t="shared" ref="D191:R191" si="37">D24</f>
        <v>Grasslands Gas Plant</v>
      </c>
      <c r="E191" s="230">
        <f t="shared" si="37"/>
        <v>380</v>
      </c>
      <c r="F191" s="230" t="str">
        <f t="shared" si="37"/>
        <v>1311</v>
      </c>
      <c r="G191" s="230" t="str">
        <f t="shared" si="37"/>
        <v>Natural Gas Processing</v>
      </c>
      <c r="H191" s="230" t="str">
        <f>VLOOKUP(C191,fips_xref!$A$5:$B$262,2,FALSE)</f>
        <v>MCKENZIE, ND_Non-Tribal</v>
      </c>
      <c r="I191" s="230">
        <f t="shared" si="37"/>
        <v>47.591712999999999</v>
      </c>
      <c r="J191" s="230">
        <f t="shared" si="37"/>
        <v>-103.99979999999999</v>
      </c>
      <c r="K191" s="230">
        <f t="shared" si="37"/>
        <v>31000404</v>
      </c>
      <c r="L191" s="230" t="str">
        <f t="shared" si="37"/>
        <v>Auxiliary Steam Boiler 1</v>
      </c>
      <c r="M191" s="230" t="str">
        <f t="shared" si="37"/>
        <v>Process Heaters</v>
      </c>
      <c r="N191" s="230">
        <f t="shared" si="37"/>
        <v>6.3</v>
      </c>
      <c r="O191" s="230">
        <f t="shared" si="37"/>
        <v>0.3</v>
      </c>
      <c r="P191" s="230">
        <f t="shared" si="37"/>
        <v>5.3</v>
      </c>
      <c r="Q191" s="230">
        <f t="shared" si="37"/>
        <v>0</v>
      </c>
      <c r="R191" s="230">
        <f t="shared" si="37"/>
        <v>0.5</v>
      </c>
      <c r="S191" s="68"/>
      <c r="T191" s="6"/>
      <c r="U191" s="6"/>
      <c r="V191" s="6"/>
      <c r="W191" s="6"/>
      <c r="X191" s="6"/>
      <c r="Y191" s="6"/>
    </row>
    <row r="192" spans="1:25" s="141" customFormat="1" x14ac:dyDescent="0.2">
      <c r="A192" s="230" t="str">
        <f t="shared" ref="A192:B192" si="38">A25</f>
        <v>NDDEQ Permitted Sources</v>
      </c>
      <c r="B192" s="230" t="str">
        <f t="shared" si="38"/>
        <v>38</v>
      </c>
      <c r="C192" s="230" t="str">
        <f t="shared" si="2"/>
        <v>3805302</v>
      </c>
      <c r="D192" s="230" t="str">
        <f t="shared" ref="D192:R192" si="39">D25</f>
        <v>Grasslands Gas Plant</v>
      </c>
      <c r="E192" s="230">
        <f t="shared" si="39"/>
        <v>380</v>
      </c>
      <c r="F192" s="230" t="str">
        <f t="shared" si="39"/>
        <v>1311</v>
      </c>
      <c r="G192" s="230" t="str">
        <f t="shared" si="39"/>
        <v>Natural Gas Processing</v>
      </c>
      <c r="H192" s="230" t="str">
        <f>VLOOKUP(C192,fips_xref!$A$5:$B$262,2,FALSE)</f>
        <v>MCKENZIE, ND_Non-Tribal</v>
      </c>
      <c r="I192" s="230">
        <f t="shared" si="39"/>
        <v>47.591712999999999</v>
      </c>
      <c r="J192" s="230">
        <f t="shared" si="39"/>
        <v>-103.99979999999999</v>
      </c>
      <c r="K192" s="230">
        <f t="shared" si="39"/>
        <v>31000404</v>
      </c>
      <c r="L192" s="230" t="str">
        <f t="shared" si="39"/>
        <v>Auxiliary Steam Boiler 2</v>
      </c>
      <c r="M192" s="230" t="str">
        <f t="shared" si="39"/>
        <v>Process Heaters</v>
      </c>
      <c r="N192" s="230">
        <f t="shared" si="39"/>
        <v>6.3</v>
      </c>
      <c r="O192" s="230">
        <f t="shared" si="39"/>
        <v>0.3</v>
      </c>
      <c r="P192" s="230">
        <f t="shared" si="39"/>
        <v>5.3</v>
      </c>
      <c r="Q192" s="230">
        <f t="shared" si="39"/>
        <v>0</v>
      </c>
      <c r="R192" s="230">
        <f t="shared" si="39"/>
        <v>0.5</v>
      </c>
      <c r="S192" s="68"/>
      <c r="T192" s="6"/>
      <c r="U192" s="6"/>
      <c r="V192" s="6"/>
      <c r="W192" s="6"/>
      <c r="X192" s="6"/>
      <c r="Y192" s="6"/>
    </row>
    <row r="193" spans="1:25" s="141" customFormat="1" x14ac:dyDescent="0.2">
      <c r="A193" s="230" t="str">
        <f t="shared" ref="A193:B193" si="40">A26</f>
        <v>NDDEQ Permitted Sources</v>
      </c>
      <c r="B193" s="230" t="str">
        <f t="shared" si="40"/>
        <v>38</v>
      </c>
      <c r="C193" s="230" t="str">
        <f t="shared" si="2"/>
        <v>3805302</v>
      </c>
      <c r="D193" s="230" t="str">
        <f t="shared" ref="D193:R193" si="41">D26</f>
        <v>Grasslands Gas Plant</v>
      </c>
      <c r="E193" s="230">
        <f t="shared" si="41"/>
        <v>380</v>
      </c>
      <c r="F193" s="230" t="str">
        <f t="shared" si="41"/>
        <v>1311</v>
      </c>
      <c r="G193" s="230" t="str">
        <f t="shared" si="41"/>
        <v>Natural Gas Processing</v>
      </c>
      <c r="H193" s="230" t="str">
        <f>VLOOKUP(C193,fips_xref!$A$5:$B$262,2,FALSE)</f>
        <v>MCKENZIE, ND_Non-Tribal</v>
      </c>
      <c r="I193" s="230">
        <f t="shared" si="41"/>
        <v>47.591712999999999</v>
      </c>
      <c r="J193" s="230">
        <f t="shared" si="41"/>
        <v>-103.99979999999999</v>
      </c>
      <c r="K193" s="230">
        <f t="shared" si="41"/>
        <v>20200202</v>
      </c>
      <c r="L193" s="230" t="str">
        <f t="shared" si="41"/>
        <v>Caterpillar Generator</v>
      </c>
      <c r="M193" s="230" t="str">
        <f t="shared" si="41"/>
        <v>Compressor Engines</v>
      </c>
      <c r="N193" s="230">
        <f t="shared" si="41"/>
        <v>0.2</v>
      </c>
      <c r="O193" s="230">
        <f t="shared" si="41"/>
        <v>0</v>
      </c>
      <c r="P193" s="230">
        <f t="shared" si="41"/>
        <v>0.3</v>
      </c>
      <c r="Q193" s="230">
        <f t="shared" si="41"/>
        <v>0</v>
      </c>
      <c r="R193" s="230">
        <f t="shared" si="41"/>
        <v>0</v>
      </c>
      <c r="S193" s="68"/>
      <c r="T193" s="6"/>
      <c r="U193" s="6"/>
      <c r="V193" s="6"/>
      <c r="W193" s="6"/>
      <c r="X193" s="6"/>
      <c r="Y193" s="6"/>
    </row>
    <row r="194" spans="1:25" s="141" customFormat="1" x14ac:dyDescent="0.2">
      <c r="A194" s="230" t="str">
        <f t="shared" ref="A194:B194" si="42">A27</f>
        <v>NDDEQ Permitted Sources</v>
      </c>
      <c r="B194" s="230" t="str">
        <f t="shared" si="42"/>
        <v>38</v>
      </c>
      <c r="C194" s="230" t="str">
        <f t="shared" si="2"/>
        <v>3805302</v>
      </c>
      <c r="D194" s="230" t="str">
        <f t="shared" ref="D194:R194" si="43">D27</f>
        <v>Grasslands Gas Plant</v>
      </c>
      <c r="E194" s="230">
        <f t="shared" si="43"/>
        <v>380</v>
      </c>
      <c r="F194" s="230" t="str">
        <f t="shared" si="43"/>
        <v>1311</v>
      </c>
      <c r="G194" s="230" t="str">
        <f t="shared" si="43"/>
        <v>Natural Gas Processing</v>
      </c>
      <c r="H194" s="230" t="str">
        <f>VLOOKUP(C194,fips_xref!$A$5:$B$262,2,FALSE)</f>
        <v>MCKENZIE, ND_Non-Tribal</v>
      </c>
      <c r="I194" s="230">
        <f t="shared" si="43"/>
        <v>47.591712999999999</v>
      </c>
      <c r="J194" s="230">
        <f t="shared" si="43"/>
        <v>-103.99979999999999</v>
      </c>
      <c r="K194" s="230">
        <f t="shared" si="43"/>
        <v>31000404</v>
      </c>
      <c r="L194" s="230" t="str">
        <f t="shared" si="43"/>
        <v>Heater No. 602</v>
      </c>
      <c r="M194" s="230" t="str">
        <f t="shared" si="43"/>
        <v>Process Heaters</v>
      </c>
      <c r="N194" s="230">
        <f t="shared" si="43"/>
        <v>8.1999999999999993</v>
      </c>
      <c r="O194" s="230">
        <f t="shared" si="43"/>
        <v>0.5</v>
      </c>
      <c r="P194" s="230">
        <f t="shared" si="43"/>
        <v>6.9</v>
      </c>
      <c r="Q194" s="230">
        <f t="shared" si="43"/>
        <v>0</v>
      </c>
      <c r="R194" s="230">
        <f t="shared" si="43"/>
        <v>0.6</v>
      </c>
      <c r="S194" s="68"/>
      <c r="T194" s="6"/>
      <c r="U194" s="6"/>
      <c r="V194" s="6"/>
      <c r="W194" s="6"/>
      <c r="X194" s="6"/>
      <c r="Y194" s="6"/>
    </row>
    <row r="195" spans="1:25" s="141" customFormat="1" x14ac:dyDescent="0.2">
      <c r="A195" s="230" t="str">
        <f t="shared" ref="A195:B195" si="44">A28</f>
        <v>NDDEQ Permitted Sources</v>
      </c>
      <c r="B195" s="230" t="str">
        <f t="shared" si="44"/>
        <v>38</v>
      </c>
      <c r="C195" s="230" t="str">
        <f t="shared" si="2"/>
        <v>3805302</v>
      </c>
      <c r="D195" s="230" t="str">
        <f t="shared" ref="D195:R195" si="45">D28</f>
        <v>Grasslands Gas Plant</v>
      </c>
      <c r="E195" s="230">
        <f t="shared" si="45"/>
        <v>380</v>
      </c>
      <c r="F195" s="230" t="str">
        <f t="shared" si="45"/>
        <v>1311</v>
      </c>
      <c r="G195" s="230" t="str">
        <f t="shared" si="45"/>
        <v>Natural Gas Processing</v>
      </c>
      <c r="H195" s="230" t="str">
        <f>VLOOKUP(C195,fips_xref!$A$5:$B$262,2,FALSE)</f>
        <v>MCKENZIE, ND_Non-Tribal</v>
      </c>
      <c r="I195" s="230">
        <f t="shared" si="45"/>
        <v>47.591712999999999</v>
      </c>
      <c r="J195" s="230">
        <f t="shared" si="45"/>
        <v>-103.99979999999999</v>
      </c>
      <c r="K195" s="230">
        <f t="shared" si="45"/>
        <v>31000404</v>
      </c>
      <c r="L195" s="230" t="str">
        <f t="shared" si="45"/>
        <v>Hot Oil Heater 1</v>
      </c>
      <c r="M195" s="230" t="str">
        <f t="shared" si="45"/>
        <v>Process Heaters</v>
      </c>
      <c r="N195" s="230">
        <f t="shared" si="45"/>
        <v>14.9</v>
      </c>
      <c r="O195" s="230">
        <f t="shared" si="45"/>
        <v>0.8</v>
      </c>
      <c r="P195" s="230">
        <f t="shared" si="45"/>
        <v>12.5</v>
      </c>
      <c r="Q195" s="230">
        <f t="shared" si="45"/>
        <v>0.1</v>
      </c>
      <c r="R195" s="230">
        <f t="shared" si="45"/>
        <v>1.1000000000000001</v>
      </c>
      <c r="S195" s="68"/>
      <c r="T195" s="6"/>
      <c r="U195" s="6"/>
      <c r="V195" s="6"/>
      <c r="W195" s="6"/>
      <c r="X195" s="6"/>
      <c r="Y195" s="6"/>
    </row>
    <row r="196" spans="1:25" s="141" customFormat="1" x14ac:dyDescent="0.2">
      <c r="A196" s="230" t="str">
        <f t="shared" ref="A196:B196" si="46">A29</f>
        <v>NDDEQ Permitted Sources</v>
      </c>
      <c r="B196" s="230" t="str">
        <f t="shared" si="46"/>
        <v>38</v>
      </c>
      <c r="C196" s="230" t="str">
        <f t="shared" si="2"/>
        <v>3805302</v>
      </c>
      <c r="D196" s="230" t="str">
        <f t="shared" ref="D196:R196" si="47">D29</f>
        <v>Grasslands Gas Plant</v>
      </c>
      <c r="E196" s="230">
        <f t="shared" si="47"/>
        <v>380</v>
      </c>
      <c r="F196" s="230" t="str">
        <f t="shared" si="47"/>
        <v>1311</v>
      </c>
      <c r="G196" s="230" t="str">
        <f t="shared" si="47"/>
        <v>Natural Gas Processing</v>
      </c>
      <c r="H196" s="230" t="str">
        <f>VLOOKUP(C196,fips_xref!$A$5:$B$262,2,FALSE)</f>
        <v>MCKENZIE, ND_Non-Tribal</v>
      </c>
      <c r="I196" s="230">
        <f t="shared" si="47"/>
        <v>47.591712999999999</v>
      </c>
      <c r="J196" s="230">
        <f t="shared" si="47"/>
        <v>-103.99979999999999</v>
      </c>
      <c r="K196" s="230">
        <f t="shared" si="47"/>
        <v>31000404</v>
      </c>
      <c r="L196" s="230" t="str">
        <f t="shared" si="47"/>
        <v>Hot Oil Heater 2</v>
      </c>
      <c r="M196" s="230" t="str">
        <f t="shared" si="47"/>
        <v>Process Heaters</v>
      </c>
      <c r="N196" s="230">
        <f t="shared" si="47"/>
        <v>11.3</v>
      </c>
      <c r="O196" s="230">
        <f t="shared" si="47"/>
        <v>0.6</v>
      </c>
      <c r="P196" s="230">
        <f t="shared" si="47"/>
        <v>9.6</v>
      </c>
      <c r="Q196" s="230">
        <f t="shared" si="47"/>
        <v>0.1</v>
      </c>
      <c r="R196" s="230">
        <f t="shared" si="47"/>
        <v>0.9</v>
      </c>
      <c r="S196" s="68"/>
      <c r="T196" s="6"/>
      <c r="U196" s="6"/>
      <c r="V196" s="6"/>
      <c r="W196" s="6"/>
      <c r="X196" s="6"/>
      <c r="Y196" s="6"/>
    </row>
    <row r="197" spans="1:25" s="141" customFormat="1" x14ac:dyDescent="0.2">
      <c r="A197" s="230" t="str">
        <f t="shared" ref="A197:B197" si="48">A30</f>
        <v>NDDEQ Permitted Sources</v>
      </c>
      <c r="B197" s="230" t="str">
        <f t="shared" si="48"/>
        <v>38</v>
      </c>
      <c r="C197" s="230" t="str">
        <f t="shared" si="2"/>
        <v>3805302</v>
      </c>
      <c r="D197" s="230" t="str">
        <f t="shared" ref="D197:R197" si="49">D30</f>
        <v>Grasslands Gas Plant</v>
      </c>
      <c r="E197" s="230">
        <f t="shared" si="49"/>
        <v>380</v>
      </c>
      <c r="F197" s="230" t="str">
        <f t="shared" si="49"/>
        <v>1311</v>
      </c>
      <c r="G197" s="230" t="str">
        <f t="shared" si="49"/>
        <v>Natural Gas Processing</v>
      </c>
      <c r="H197" s="230" t="str">
        <f>VLOOKUP(C197,fips_xref!$A$5:$B$262,2,FALSE)</f>
        <v>MCKENZIE, ND_Non-Tribal</v>
      </c>
      <c r="I197" s="230">
        <f t="shared" si="49"/>
        <v>47.591712999999999</v>
      </c>
      <c r="J197" s="230">
        <f t="shared" si="49"/>
        <v>-103.99979999999999</v>
      </c>
      <c r="K197" s="230">
        <f t="shared" si="49"/>
        <v>20200202</v>
      </c>
      <c r="L197" s="230" t="str">
        <f t="shared" si="49"/>
        <v>Inert Gas Generator 1</v>
      </c>
      <c r="M197" s="230" t="str">
        <f t="shared" si="49"/>
        <v>Compressor Engines</v>
      </c>
      <c r="N197" s="230">
        <f t="shared" si="49"/>
        <v>4.3</v>
      </c>
      <c r="O197" s="230">
        <f t="shared" si="49"/>
        <v>0.2</v>
      </c>
      <c r="P197" s="230">
        <f t="shared" si="49"/>
        <v>3.6</v>
      </c>
      <c r="Q197" s="230">
        <f t="shared" si="49"/>
        <v>0</v>
      </c>
      <c r="R197" s="230">
        <f t="shared" si="49"/>
        <v>0.3</v>
      </c>
      <c r="S197" s="68"/>
      <c r="T197" s="6"/>
      <c r="U197" s="6"/>
      <c r="V197" s="6"/>
      <c r="W197" s="6"/>
      <c r="X197" s="6"/>
      <c r="Y197" s="6"/>
    </row>
    <row r="198" spans="1:25" s="141" customFormat="1" x14ac:dyDescent="0.2">
      <c r="A198" s="230" t="str">
        <f t="shared" ref="A198:B198" si="50">A31</f>
        <v>NDDEQ Permitted Sources</v>
      </c>
      <c r="B198" s="230" t="str">
        <f t="shared" si="50"/>
        <v>38</v>
      </c>
      <c r="C198" s="230" t="str">
        <f t="shared" si="2"/>
        <v>3805302</v>
      </c>
      <c r="D198" s="230" t="str">
        <f t="shared" ref="D198:R198" si="51">D31</f>
        <v>Grasslands Gas Plant</v>
      </c>
      <c r="E198" s="230">
        <f t="shared" si="51"/>
        <v>380</v>
      </c>
      <c r="F198" s="230" t="str">
        <f t="shared" si="51"/>
        <v>1311</v>
      </c>
      <c r="G198" s="230" t="str">
        <f t="shared" si="51"/>
        <v>Natural Gas Processing</v>
      </c>
      <c r="H198" s="230" t="str">
        <f>VLOOKUP(C198,fips_xref!$A$5:$B$262,2,FALSE)</f>
        <v>MCKENZIE, ND_Non-Tribal</v>
      </c>
      <c r="I198" s="230">
        <f t="shared" si="51"/>
        <v>47.591712999999999</v>
      </c>
      <c r="J198" s="230">
        <f t="shared" si="51"/>
        <v>-103.99979999999999</v>
      </c>
      <c r="K198" s="230">
        <f t="shared" si="51"/>
        <v>20200202</v>
      </c>
      <c r="L198" s="230" t="str">
        <f t="shared" si="51"/>
        <v>Inert Gas Generator 2</v>
      </c>
      <c r="M198" s="230" t="str">
        <f t="shared" si="51"/>
        <v>Compressor Engines</v>
      </c>
      <c r="N198" s="230">
        <f t="shared" si="51"/>
        <v>4.3</v>
      </c>
      <c r="O198" s="230">
        <f t="shared" si="51"/>
        <v>0</v>
      </c>
      <c r="P198" s="230">
        <f t="shared" si="51"/>
        <v>3.6</v>
      </c>
      <c r="Q198" s="230">
        <f t="shared" si="51"/>
        <v>0</v>
      </c>
      <c r="R198" s="230">
        <f t="shared" si="51"/>
        <v>0</v>
      </c>
      <c r="S198" s="68"/>
      <c r="T198" s="6"/>
      <c r="U198" s="6"/>
      <c r="V198" s="6"/>
      <c r="W198" s="6"/>
      <c r="X198" s="6"/>
      <c r="Y198" s="6"/>
    </row>
    <row r="199" spans="1:25" s="141" customFormat="1" x14ac:dyDescent="0.2">
      <c r="A199" s="230" t="str">
        <f t="shared" ref="A199:B199" si="52">A32</f>
        <v>NDDEQ Permitted Sources</v>
      </c>
      <c r="B199" s="230" t="str">
        <f t="shared" si="52"/>
        <v>38</v>
      </c>
      <c r="C199" s="230" t="str">
        <f t="shared" si="2"/>
        <v>3805302</v>
      </c>
      <c r="D199" s="230" t="str">
        <f t="shared" ref="D199:R199" si="53">D32</f>
        <v>Grasslands Gas Plant</v>
      </c>
      <c r="E199" s="230">
        <f t="shared" si="53"/>
        <v>380</v>
      </c>
      <c r="F199" s="230" t="str">
        <f t="shared" si="53"/>
        <v>1311</v>
      </c>
      <c r="G199" s="230" t="str">
        <f t="shared" si="53"/>
        <v>Natural Gas Processing</v>
      </c>
      <c r="H199" s="230" t="str">
        <f>VLOOKUP(C199,fips_xref!$A$5:$B$262,2,FALSE)</f>
        <v>MCKENZIE, ND_Non-Tribal</v>
      </c>
      <c r="I199" s="230">
        <f t="shared" si="53"/>
        <v>47.591712999999999</v>
      </c>
      <c r="J199" s="230">
        <f t="shared" si="53"/>
        <v>-103.99979999999999</v>
      </c>
      <c r="K199" s="230">
        <f t="shared" si="53"/>
        <v>31000404</v>
      </c>
      <c r="L199" s="230" t="str">
        <f t="shared" si="53"/>
        <v>Regeneration Heater 1</v>
      </c>
      <c r="M199" s="230" t="str">
        <f t="shared" si="53"/>
        <v>Process Heaters</v>
      </c>
      <c r="N199" s="230">
        <f t="shared" si="53"/>
        <v>0.6</v>
      </c>
      <c r="O199" s="230">
        <f t="shared" si="53"/>
        <v>0</v>
      </c>
      <c r="P199" s="230">
        <f t="shared" si="53"/>
        <v>0.5</v>
      </c>
      <c r="Q199" s="230">
        <f t="shared" si="53"/>
        <v>0</v>
      </c>
      <c r="R199" s="230">
        <f t="shared" si="53"/>
        <v>0</v>
      </c>
      <c r="S199" s="68"/>
      <c r="T199" s="6"/>
      <c r="U199" s="6"/>
      <c r="V199" s="6"/>
      <c r="W199" s="6"/>
      <c r="X199" s="6"/>
      <c r="Y199" s="6"/>
    </row>
    <row r="200" spans="1:25" s="141" customFormat="1" x14ac:dyDescent="0.2">
      <c r="A200" s="230" t="str">
        <f t="shared" ref="A200:B200" si="54">A33</f>
        <v>NDDEQ Permitted Sources</v>
      </c>
      <c r="B200" s="230" t="str">
        <f t="shared" si="54"/>
        <v>38</v>
      </c>
      <c r="C200" s="230" t="str">
        <f t="shared" si="2"/>
        <v>3805302</v>
      </c>
      <c r="D200" s="230" t="str">
        <f t="shared" ref="D200:R200" si="55">D33</f>
        <v>Grasslands Gas Plant</v>
      </c>
      <c r="E200" s="230">
        <f t="shared" si="55"/>
        <v>380</v>
      </c>
      <c r="F200" s="230" t="str">
        <f t="shared" si="55"/>
        <v>1311</v>
      </c>
      <c r="G200" s="230" t="str">
        <f t="shared" si="55"/>
        <v>Natural Gas Processing</v>
      </c>
      <c r="H200" s="230" t="str">
        <f>VLOOKUP(C200,fips_xref!$A$5:$B$262,2,FALSE)</f>
        <v>MCKENZIE, ND_Non-Tribal</v>
      </c>
      <c r="I200" s="230">
        <f t="shared" si="55"/>
        <v>47.591712999999999</v>
      </c>
      <c r="J200" s="230">
        <f t="shared" si="55"/>
        <v>-103.99979999999999</v>
      </c>
      <c r="K200" s="230">
        <f t="shared" si="55"/>
        <v>31000404</v>
      </c>
      <c r="L200" s="230" t="str">
        <f t="shared" si="55"/>
        <v>Regeneration Heater 2</v>
      </c>
      <c r="M200" s="230" t="str">
        <f t="shared" si="55"/>
        <v>Process Heaters</v>
      </c>
      <c r="N200" s="230">
        <f t="shared" si="55"/>
        <v>0.6</v>
      </c>
      <c r="O200" s="230">
        <f t="shared" si="55"/>
        <v>0</v>
      </c>
      <c r="P200" s="230">
        <f t="shared" si="55"/>
        <v>0.5</v>
      </c>
      <c r="Q200" s="230">
        <f t="shared" si="55"/>
        <v>0</v>
      </c>
      <c r="R200" s="230">
        <f t="shared" si="55"/>
        <v>0</v>
      </c>
      <c r="S200" s="68"/>
      <c r="T200" s="6"/>
      <c r="U200" s="6"/>
      <c r="V200" s="6"/>
      <c r="W200" s="6"/>
      <c r="X200" s="6"/>
      <c r="Y200" s="6"/>
    </row>
    <row r="201" spans="1:25" s="141" customFormat="1" x14ac:dyDescent="0.2">
      <c r="A201" s="230" t="str">
        <f t="shared" ref="A201:B201" si="56">A34</f>
        <v>NDDEQ Permitted Sources</v>
      </c>
      <c r="B201" s="230" t="str">
        <f t="shared" si="56"/>
        <v>38</v>
      </c>
      <c r="C201" s="230" t="str">
        <f t="shared" si="2"/>
        <v>3805302</v>
      </c>
      <c r="D201" s="230" t="str">
        <f t="shared" ref="D201:R201" si="57">D34</f>
        <v>Grasslands Gas Plant</v>
      </c>
      <c r="E201" s="230">
        <f t="shared" si="57"/>
        <v>380</v>
      </c>
      <c r="F201" s="230" t="str">
        <f t="shared" si="57"/>
        <v>1311</v>
      </c>
      <c r="G201" s="230" t="str">
        <f t="shared" si="57"/>
        <v>Natural Gas Processing</v>
      </c>
      <c r="H201" s="230" t="str">
        <f>VLOOKUP(C201,fips_xref!$A$5:$B$262,2,FALSE)</f>
        <v>MCKENZIE, ND_Non-Tribal</v>
      </c>
      <c r="I201" s="230">
        <f t="shared" si="57"/>
        <v>47.591712999999999</v>
      </c>
      <c r="J201" s="230">
        <f t="shared" si="57"/>
        <v>-103.99979999999999</v>
      </c>
      <c r="K201" s="230">
        <f t="shared" si="57"/>
        <v>31000404</v>
      </c>
      <c r="L201" s="230" t="str">
        <f t="shared" si="57"/>
        <v>Regeneration Heater 3</v>
      </c>
      <c r="M201" s="230" t="str">
        <f t="shared" si="57"/>
        <v>Process Heaters</v>
      </c>
      <c r="N201" s="230">
        <f t="shared" si="57"/>
        <v>0.1</v>
      </c>
      <c r="O201" s="230">
        <f t="shared" si="57"/>
        <v>0</v>
      </c>
      <c r="P201" s="230">
        <f t="shared" si="57"/>
        <v>0.1</v>
      </c>
      <c r="Q201" s="230">
        <f t="shared" si="57"/>
        <v>0</v>
      </c>
      <c r="R201" s="230">
        <f t="shared" si="57"/>
        <v>0</v>
      </c>
      <c r="S201" s="68"/>
      <c r="T201" s="6"/>
      <c r="U201" s="6"/>
      <c r="V201" s="6"/>
      <c r="W201" s="6"/>
      <c r="X201" s="6"/>
      <c r="Y201" s="6"/>
    </row>
    <row r="202" spans="1:25" s="141" customFormat="1" x14ac:dyDescent="0.2">
      <c r="A202" s="230" t="str">
        <f t="shared" ref="A202:B202" si="58">A35</f>
        <v>NDDEQ Permitted Sources</v>
      </c>
      <c r="B202" s="230" t="str">
        <f t="shared" si="58"/>
        <v>38</v>
      </c>
      <c r="C202" s="230" t="str">
        <f t="shared" si="2"/>
        <v>3801302</v>
      </c>
      <c r="D202" s="230" t="str">
        <f t="shared" ref="D202:R202" si="59">D35</f>
        <v>Lignite Gas Plant</v>
      </c>
      <c r="E202" s="230">
        <f t="shared" si="59"/>
        <v>375</v>
      </c>
      <c r="F202" s="230" t="str">
        <f t="shared" si="59"/>
        <v>1321</v>
      </c>
      <c r="G202" s="230" t="str">
        <f t="shared" si="59"/>
        <v>Natural Gas Processing</v>
      </c>
      <c r="H202" s="230" t="str">
        <f>VLOOKUP(C202,fips_xref!$A$5:$B$262,2,FALSE)</f>
        <v>BURKE, ND_Non-Tribal</v>
      </c>
      <c r="I202" s="230">
        <f t="shared" si="59"/>
        <v>48.872835000000002</v>
      </c>
      <c r="J202" s="230">
        <f t="shared" si="59"/>
        <v>-102.54589</v>
      </c>
      <c r="K202" s="230">
        <f t="shared" si="59"/>
        <v>31000205</v>
      </c>
      <c r="L202" s="230" t="str">
        <f t="shared" si="59"/>
        <v>Acid Gas Flare</v>
      </c>
      <c r="M202" s="230" t="str">
        <f t="shared" si="59"/>
        <v>Natural Gas Production, Flares</v>
      </c>
      <c r="N202" s="230">
        <f t="shared" si="59"/>
        <v>0.2</v>
      </c>
      <c r="O202" s="230">
        <f t="shared" si="59"/>
        <v>1.6</v>
      </c>
      <c r="P202" s="230">
        <f t="shared" si="59"/>
        <v>1.2</v>
      </c>
      <c r="Q202" s="230">
        <f t="shared" si="59"/>
        <v>39.799999999999997</v>
      </c>
      <c r="R202" s="230">
        <f t="shared" si="59"/>
        <v>0</v>
      </c>
      <c r="S202" s="68"/>
      <c r="T202" s="6"/>
      <c r="U202" s="6"/>
      <c r="V202" s="6"/>
      <c r="W202" s="6"/>
      <c r="X202" s="6"/>
      <c r="Y202" s="6"/>
    </row>
    <row r="203" spans="1:25" s="141" customFormat="1" x14ac:dyDescent="0.2">
      <c r="A203" s="230" t="str">
        <f t="shared" ref="A203:B203" si="60">A36</f>
        <v>NDDEQ Permitted Sources</v>
      </c>
      <c r="B203" s="230" t="str">
        <f t="shared" si="60"/>
        <v>38</v>
      </c>
      <c r="C203" s="230" t="str">
        <f t="shared" si="2"/>
        <v>3801302</v>
      </c>
      <c r="D203" s="230" t="str">
        <f t="shared" ref="D203:R203" si="61">D36</f>
        <v>Lignite Gas Plant</v>
      </c>
      <c r="E203" s="230">
        <f t="shared" si="61"/>
        <v>375</v>
      </c>
      <c r="F203" s="230" t="str">
        <f t="shared" si="61"/>
        <v>1321</v>
      </c>
      <c r="G203" s="230" t="str">
        <f t="shared" si="61"/>
        <v>Natural Gas Processing</v>
      </c>
      <c r="H203" s="230" t="str">
        <f>VLOOKUP(C203,fips_xref!$A$5:$B$262,2,FALSE)</f>
        <v>BURKE, ND_Non-Tribal</v>
      </c>
      <c r="I203" s="230">
        <f t="shared" si="61"/>
        <v>48.872835000000002</v>
      </c>
      <c r="J203" s="230">
        <f t="shared" si="61"/>
        <v>-102.54589</v>
      </c>
      <c r="K203" s="230">
        <f t="shared" si="61"/>
        <v>40400302</v>
      </c>
      <c r="L203" s="230" t="str">
        <f t="shared" si="61"/>
        <v>Condensate Tank</v>
      </c>
      <c r="M203" s="230" t="str">
        <f t="shared" si="61"/>
        <v>Permitted Tank Losses</v>
      </c>
      <c r="N203" s="230">
        <f t="shared" si="61"/>
        <v>0</v>
      </c>
      <c r="O203" s="230">
        <f t="shared" si="61"/>
        <v>6.4</v>
      </c>
      <c r="P203" s="230">
        <f t="shared" si="61"/>
        <v>0</v>
      </c>
      <c r="Q203" s="230">
        <f t="shared" si="61"/>
        <v>0</v>
      </c>
      <c r="R203" s="230">
        <f t="shared" si="61"/>
        <v>0</v>
      </c>
      <c r="S203" s="68"/>
      <c r="T203" s="6"/>
      <c r="U203" s="6"/>
      <c r="V203" s="6"/>
      <c r="W203" s="6"/>
      <c r="X203" s="6"/>
      <c r="Y203" s="6"/>
    </row>
    <row r="204" spans="1:25" s="141" customFormat="1" x14ac:dyDescent="0.2">
      <c r="A204" s="230" t="str">
        <f t="shared" ref="A204:B204" si="62">A37</f>
        <v>NDDEQ Permitted Sources</v>
      </c>
      <c r="B204" s="230" t="str">
        <f t="shared" si="62"/>
        <v>38</v>
      </c>
      <c r="C204" s="230" t="str">
        <f t="shared" si="2"/>
        <v>3801302</v>
      </c>
      <c r="D204" s="230" t="str">
        <f t="shared" ref="D204:R204" si="63">D37</f>
        <v>Lignite Gas Plant</v>
      </c>
      <c r="E204" s="230">
        <f t="shared" si="63"/>
        <v>375</v>
      </c>
      <c r="F204" s="230" t="str">
        <f t="shared" si="63"/>
        <v>1321</v>
      </c>
      <c r="G204" s="230" t="str">
        <f t="shared" si="63"/>
        <v>Natural Gas Processing</v>
      </c>
      <c r="H204" s="230" t="str">
        <f>VLOOKUP(C204,fips_xref!$A$5:$B$262,2,FALSE)</f>
        <v>BURKE, ND_Non-Tribal</v>
      </c>
      <c r="I204" s="230">
        <f t="shared" si="63"/>
        <v>48.872835000000002</v>
      </c>
      <c r="J204" s="230">
        <f t="shared" si="63"/>
        <v>-102.54589</v>
      </c>
      <c r="K204" s="230">
        <f t="shared" si="63"/>
        <v>20200202</v>
      </c>
      <c r="L204" s="230" t="str">
        <f t="shared" si="63"/>
        <v>White Superior</v>
      </c>
      <c r="M204" s="230" t="str">
        <f t="shared" si="63"/>
        <v>Compressor Engines</v>
      </c>
      <c r="N204" s="230">
        <f t="shared" si="63"/>
        <v>14.1</v>
      </c>
      <c r="O204" s="230">
        <f t="shared" si="63"/>
        <v>7</v>
      </c>
      <c r="P204" s="230">
        <f t="shared" si="63"/>
        <v>21.1</v>
      </c>
      <c r="Q204" s="230">
        <f t="shared" si="63"/>
        <v>0</v>
      </c>
      <c r="R204" s="230">
        <f t="shared" si="63"/>
        <v>0.2</v>
      </c>
      <c r="S204" s="68"/>
      <c r="T204" s="6"/>
      <c r="U204" s="6"/>
      <c r="V204" s="6"/>
      <c r="W204" s="6"/>
      <c r="X204" s="6"/>
      <c r="Y204" s="6"/>
    </row>
    <row r="205" spans="1:25" s="141" customFormat="1" x14ac:dyDescent="0.2">
      <c r="A205" s="230" t="str">
        <f t="shared" ref="A205:B205" si="64">A38</f>
        <v>NDDEQ Permitted Sources</v>
      </c>
      <c r="B205" s="230" t="str">
        <f t="shared" si="64"/>
        <v>38</v>
      </c>
      <c r="C205" s="230" t="str">
        <f t="shared" si="2"/>
        <v>3801302</v>
      </c>
      <c r="D205" s="230" t="str">
        <f t="shared" ref="D205:R205" si="65">D38</f>
        <v>Lignite Gas Plant</v>
      </c>
      <c r="E205" s="230">
        <f t="shared" si="65"/>
        <v>375</v>
      </c>
      <c r="F205" s="230" t="str">
        <f t="shared" si="65"/>
        <v>1321</v>
      </c>
      <c r="G205" s="230" t="str">
        <f t="shared" si="65"/>
        <v>Natural Gas Processing</v>
      </c>
      <c r="H205" s="230" t="str">
        <f>VLOOKUP(C205,fips_xref!$A$5:$B$262,2,FALSE)</f>
        <v>BURKE, ND_Non-Tribal</v>
      </c>
      <c r="I205" s="230">
        <f t="shared" si="65"/>
        <v>48.872835000000002</v>
      </c>
      <c r="J205" s="230">
        <f t="shared" si="65"/>
        <v>-102.54589</v>
      </c>
      <c r="K205" s="230">
        <f t="shared" si="65"/>
        <v>31000404</v>
      </c>
      <c r="L205" s="230" t="str">
        <f t="shared" si="65"/>
        <v>Yuba Hot Oil Heater</v>
      </c>
      <c r="M205" s="230" t="str">
        <f t="shared" si="65"/>
        <v>Process Heaters</v>
      </c>
      <c r="N205" s="230">
        <f t="shared" si="65"/>
        <v>11</v>
      </c>
      <c r="O205" s="230">
        <f t="shared" si="65"/>
        <v>0.6</v>
      </c>
      <c r="P205" s="230">
        <f t="shared" si="65"/>
        <v>9.1999999999999993</v>
      </c>
      <c r="Q205" s="230">
        <f t="shared" si="65"/>
        <v>0.1</v>
      </c>
      <c r="R205" s="230">
        <f t="shared" si="65"/>
        <v>0.8</v>
      </c>
      <c r="S205" s="68"/>
      <c r="T205" s="6"/>
      <c r="U205" s="6"/>
      <c r="V205" s="6"/>
      <c r="W205" s="6"/>
      <c r="X205" s="6"/>
      <c r="Y205" s="6"/>
    </row>
    <row r="206" spans="1:25" s="141" customFormat="1" x14ac:dyDescent="0.2">
      <c r="A206" s="230" t="str">
        <f t="shared" ref="A206:B206" si="66">A39</f>
        <v>NDDEQ Permitted Sources</v>
      </c>
      <c r="B206" s="230" t="str">
        <f t="shared" si="66"/>
        <v>38</v>
      </c>
      <c r="C206" s="230" t="str">
        <f t="shared" si="2"/>
        <v>3808902</v>
      </c>
      <c r="D206" s="230" t="str">
        <f t="shared" ref="D206:R206" si="67">D39</f>
        <v>Lodge Pole Compressor Station</v>
      </c>
      <c r="E206" s="230">
        <f t="shared" si="67"/>
        <v>287</v>
      </c>
      <c r="F206" s="230" t="str">
        <f t="shared" si="67"/>
        <v>1311</v>
      </c>
      <c r="G206" s="230" t="str">
        <f t="shared" si="67"/>
        <v>Compressor Station</v>
      </c>
      <c r="H206" s="230" t="str">
        <f>VLOOKUP(C206,fips_xref!$A$5:$B$262,2,FALSE)</f>
        <v>STARK, ND_Non-Tribal</v>
      </c>
      <c r="I206" s="230">
        <f t="shared" si="67"/>
        <v>46.909970000000001</v>
      </c>
      <c r="J206" s="230">
        <f t="shared" si="67"/>
        <v>-102.89387000000001</v>
      </c>
      <c r="K206" s="230">
        <f t="shared" si="67"/>
        <v>40400302</v>
      </c>
      <c r="L206" s="230" t="str">
        <f t="shared" si="67"/>
        <v>Condensate Tank</v>
      </c>
      <c r="M206" s="230" t="str">
        <f t="shared" si="67"/>
        <v>Permitted Tank Losses</v>
      </c>
      <c r="N206" s="230">
        <f t="shared" si="67"/>
        <v>0</v>
      </c>
      <c r="O206" s="230">
        <f t="shared" si="67"/>
        <v>0</v>
      </c>
      <c r="P206" s="230">
        <f t="shared" si="67"/>
        <v>0</v>
      </c>
      <c r="Q206" s="230">
        <f t="shared" si="67"/>
        <v>0</v>
      </c>
      <c r="R206" s="230">
        <f t="shared" si="67"/>
        <v>0</v>
      </c>
      <c r="S206" s="68"/>
      <c r="T206" s="6"/>
      <c r="U206" s="6"/>
      <c r="V206" s="6"/>
      <c r="W206" s="6"/>
      <c r="X206" s="6"/>
      <c r="Y206" s="6"/>
    </row>
    <row r="207" spans="1:25" s="141" customFormat="1" x14ac:dyDescent="0.2">
      <c r="A207" s="230" t="str">
        <f t="shared" ref="A207:B207" si="68">A40</f>
        <v>NDDEQ Permitted Sources</v>
      </c>
      <c r="B207" s="230" t="str">
        <f t="shared" si="68"/>
        <v>38</v>
      </c>
      <c r="C207" s="230" t="str">
        <f t="shared" si="2"/>
        <v>3808902</v>
      </c>
      <c r="D207" s="230" t="str">
        <f t="shared" ref="D207:R207" si="69">D40</f>
        <v>Lodge Pole Compressor Station</v>
      </c>
      <c r="E207" s="230">
        <f t="shared" si="69"/>
        <v>287</v>
      </c>
      <c r="F207" s="230" t="str">
        <f t="shared" si="69"/>
        <v>1311</v>
      </c>
      <c r="G207" s="230" t="str">
        <f t="shared" si="69"/>
        <v>Compressor Station</v>
      </c>
      <c r="H207" s="230" t="str">
        <f>VLOOKUP(C207,fips_xref!$A$5:$B$262,2,FALSE)</f>
        <v>STARK, ND_Non-Tribal</v>
      </c>
      <c r="I207" s="230">
        <f t="shared" si="69"/>
        <v>46.909970000000001</v>
      </c>
      <c r="J207" s="230">
        <f t="shared" si="69"/>
        <v>-102.89387000000001</v>
      </c>
      <c r="K207" s="230">
        <f t="shared" si="69"/>
        <v>40400302</v>
      </c>
      <c r="L207" s="230" t="str">
        <f t="shared" si="69"/>
        <v>Condensate Truck Loading</v>
      </c>
      <c r="M207" s="230" t="str">
        <f t="shared" si="69"/>
        <v>Permitted Tank Losses</v>
      </c>
      <c r="N207" s="230">
        <f t="shared" si="69"/>
        <v>0</v>
      </c>
      <c r="O207" s="230">
        <f t="shared" si="69"/>
        <v>5.8</v>
      </c>
      <c r="P207" s="230">
        <f t="shared" si="69"/>
        <v>0</v>
      </c>
      <c r="Q207" s="230">
        <f t="shared" si="69"/>
        <v>0</v>
      </c>
      <c r="R207" s="230">
        <f t="shared" si="69"/>
        <v>0</v>
      </c>
      <c r="S207" s="68"/>
      <c r="T207" s="6"/>
      <c r="U207" s="6"/>
      <c r="V207" s="6"/>
      <c r="W207" s="6"/>
      <c r="X207" s="6"/>
      <c r="Y207" s="6"/>
    </row>
    <row r="208" spans="1:25" s="141" customFormat="1" x14ac:dyDescent="0.2">
      <c r="A208" s="230" t="str">
        <f t="shared" ref="A208:B208" si="70">A41</f>
        <v>NDDEQ Permitted Sources</v>
      </c>
      <c r="B208" s="230" t="str">
        <f t="shared" si="70"/>
        <v>38</v>
      </c>
      <c r="C208" s="230" t="str">
        <f t="shared" si="2"/>
        <v>3808902</v>
      </c>
      <c r="D208" s="230" t="str">
        <f t="shared" ref="D208:R208" si="71">D41</f>
        <v>Lodge Pole Compressor Station</v>
      </c>
      <c r="E208" s="230">
        <f t="shared" si="71"/>
        <v>287</v>
      </c>
      <c r="F208" s="230" t="str">
        <f t="shared" si="71"/>
        <v>1311</v>
      </c>
      <c r="G208" s="230" t="str">
        <f t="shared" si="71"/>
        <v>Compressor Station</v>
      </c>
      <c r="H208" s="230" t="str">
        <f>VLOOKUP(C208,fips_xref!$A$5:$B$262,2,FALSE)</f>
        <v>STARK, ND_Non-Tribal</v>
      </c>
      <c r="I208" s="230">
        <f t="shared" si="71"/>
        <v>46.909970000000001</v>
      </c>
      <c r="J208" s="230">
        <f t="shared" si="71"/>
        <v>-102.89387000000001</v>
      </c>
      <c r="K208" s="230">
        <f t="shared" si="71"/>
        <v>20200202</v>
      </c>
      <c r="L208" s="230" t="str">
        <f t="shared" si="71"/>
        <v>Waukesha L7042GSI</v>
      </c>
      <c r="M208" s="230" t="str">
        <f t="shared" si="71"/>
        <v>Compressor Engines</v>
      </c>
      <c r="N208" s="230">
        <f t="shared" si="71"/>
        <v>23.6</v>
      </c>
      <c r="O208" s="230">
        <f t="shared" si="71"/>
        <v>5.9</v>
      </c>
      <c r="P208" s="230">
        <f t="shared" si="71"/>
        <v>28.3</v>
      </c>
      <c r="Q208" s="230">
        <f t="shared" si="71"/>
        <v>0</v>
      </c>
      <c r="R208" s="230">
        <f t="shared" si="71"/>
        <v>0.4</v>
      </c>
      <c r="S208" s="68"/>
      <c r="T208" s="6"/>
      <c r="U208" s="6"/>
      <c r="V208" s="6"/>
      <c r="W208" s="6"/>
      <c r="X208" s="6"/>
      <c r="Y208" s="6"/>
    </row>
    <row r="209" spans="1:25" s="141" customFormat="1" x14ac:dyDescent="0.2">
      <c r="A209" s="230" t="str">
        <f t="shared" ref="A209:B209" si="72">A42</f>
        <v>NDDEQ Permitted Sources</v>
      </c>
      <c r="B209" s="230" t="str">
        <f t="shared" si="72"/>
        <v>38</v>
      </c>
      <c r="C209" s="230" t="str">
        <f t="shared" si="2"/>
        <v>3800702</v>
      </c>
      <c r="D209" s="230" t="str">
        <f t="shared" ref="D209:R209" si="73">D42</f>
        <v>Mystery Creek Compressor Station</v>
      </c>
      <c r="E209" s="230">
        <f t="shared" si="73"/>
        <v>237</v>
      </c>
      <c r="F209" s="230" t="str">
        <f t="shared" si="73"/>
        <v>1311</v>
      </c>
      <c r="G209" s="230" t="str">
        <f t="shared" si="73"/>
        <v>Compressor Station</v>
      </c>
      <c r="H209" s="230" t="str">
        <f>VLOOKUP(C209,fips_xref!$A$5:$B$262,2,FALSE)</f>
        <v>BILLINGS, ND_Non-Tribal</v>
      </c>
      <c r="I209" s="230">
        <f t="shared" si="73"/>
        <v>47.064329999999998</v>
      </c>
      <c r="J209" s="230">
        <f t="shared" si="73"/>
        <v>-103.41415000000001</v>
      </c>
      <c r="K209" s="230">
        <f t="shared" si="73"/>
        <v>40400302</v>
      </c>
      <c r="L209" s="230" t="str">
        <f t="shared" si="73"/>
        <v>Condensate Tank</v>
      </c>
      <c r="M209" s="230" t="str">
        <f t="shared" si="73"/>
        <v>Permitted Tank Losses</v>
      </c>
      <c r="N209" s="230">
        <f t="shared" si="73"/>
        <v>0</v>
      </c>
      <c r="O209" s="230">
        <f t="shared" si="73"/>
        <v>7.4</v>
      </c>
      <c r="P209" s="230">
        <f t="shared" si="73"/>
        <v>0</v>
      </c>
      <c r="Q209" s="230">
        <f t="shared" si="73"/>
        <v>0</v>
      </c>
      <c r="R209" s="230">
        <f t="shared" si="73"/>
        <v>0</v>
      </c>
      <c r="S209" s="68"/>
      <c r="T209" s="6"/>
      <c r="U209" s="6"/>
      <c r="V209" s="6"/>
      <c r="W209" s="6"/>
      <c r="X209" s="6"/>
      <c r="Y209" s="6"/>
    </row>
    <row r="210" spans="1:25" s="141" customFormat="1" x14ac:dyDescent="0.2">
      <c r="A210" s="230" t="str">
        <f t="shared" ref="A210:B210" si="74">A43</f>
        <v>NDDEQ Permitted Sources</v>
      </c>
      <c r="B210" s="230" t="str">
        <f t="shared" si="74"/>
        <v>38</v>
      </c>
      <c r="C210" s="230" t="str">
        <f t="shared" si="2"/>
        <v>3800702</v>
      </c>
      <c r="D210" s="230" t="str">
        <f t="shared" ref="D210:R210" si="75">D43</f>
        <v>Mystery Creek Compressor Station</v>
      </c>
      <c r="E210" s="230">
        <f t="shared" si="75"/>
        <v>237</v>
      </c>
      <c r="F210" s="230" t="str">
        <f t="shared" si="75"/>
        <v>1311</v>
      </c>
      <c r="G210" s="230" t="str">
        <f t="shared" si="75"/>
        <v>Compressor Station</v>
      </c>
      <c r="H210" s="230" t="str">
        <f>VLOOKUP(C210,fips_xref!$A$5:$B$262,2,FALSE)</f>
        <v>BILLINGS, ND_Non-Tribal</v>
      </c>
      <c r="I210" s="230">
        <f t="shared" si="75"/>
        <v>47.064329999999998</v>
      </c>
      <c r="J210" s="230">
        <f t="shared" si="75"/>
        <v>-103.41415000000001</v>
      </c>
      <c r="K210" s="230">
        <f t="shared" si="75"/>
        <v>40400302</v>
      </c>
      <c r="L210" s="230" t="str">
        <f t="shared" si="75"/>
        <v>Condensate Truck Loading</v>
      </c>
      <c r="M210" s="230" t="str">
        <f t="shared" si="75"/>
        <v>Permitted Tank Losses</v>
      </c>
      <c r="N210" s="230">
        <f t="shared" si="75"/>
        <v>0</v>
      </c>
      <c r="O210" s="230">
        <f t="shared" si="75"/>
        <v>2.9</v>
      </c>
      <c r="P210" s="230">
        <f t="shared" si="75"/>
        <v>0</v>
      </c>
      <c r="Q210" s="230">
        <f t="shared" si="75"/>
        <v>0</v>
      </c>
      <c r="R210" s="230">
        <f t="shared" si="75"/>
        <v>0</v>
      </c>
      <c r="S210" s="68"/>
      <c r="T210" s="6"/>
      <c r="U210" s="6"/>
      <c r="V210" s="6"/>
      <c r="W210" s="6"/>
      <c r="X210" s="6"/>
      <c r="Y210" s="6"/>
    </row>
    <row r="211" spans="1:25" s="141" customFormat="1" x14ac:dyDescent="0.2">
      <c r="A211" s="230" t="str">
        <f t="shared" ref="A211:B211" si="76">A44</f>
        <v>NDDEQ Permitted Sources</v>
      </c>
      <c r="B211" s="230" t="str">
        <f t="shared" si="76"/>
        <v>38</v>
      </c>
      <c r="C211" s="230" t="str">
        <f t="shared" si="2"/>
        <v>3800702</v>
      </c>
      <c r="D211" s="230" t="str">
        <f t="shared" ref="D211:R211" si="77">D44</f>
        <v>Mystery Creek Compressor Station</v>
      </c>
      <c r="E211" s="230">
        <f t="shared" si="77"/>
        <v>237</v>
      </c>
      <c r="F211" s="230" t="str">
        <f t="shared" si="77"/>
        <v>1311</v>
      </c>
      <c r="G211" s="230" t="str">
        <f t="shared" si="77"/>
        <v>Compressor Station</v>
      </c>
      <c r="H211" s="230" t="str">
        <f>VLOOKUP(C211,fips_xref!$A$5:$B$262,2,FALSE)</f>
        <v>BILLINGS, ND_Non-Tribal</v>
      </c>
      <c r="I211" s="230">
        <f t="shared" si="77"/>
        <v>47.064329999999998</v>
      </c>
      <c r="J211" s="230">
        <f t="shared" si="77"/>
        <v>-103.41415000000001</v>
      </c>
      <c r="K211" s="230">
        <f t="shared" si="77"/>
        <v>31000301</v>
      </c>
      <c r="L211" s="230" t="str">
        <f t="shared" si="77"/>
        <v>Glycol Heater</v>
      </c>
      <c r="M211" s="230" t="str">
        <f t="shared" si="77"/>
        <v>Dehydrator</v>
      </c>
      <c r="N211" s="230">
        <f t="shared" si="77"/>
        <v>0.2</v>
      </c>
      <c r="O211" s="230">
        <f t="shared" si="77"/>
        <v>0</v>
      </c>
      <c r="P211" s="230">
        <f t="shared" si="77"/>
        <v>0.1</v>
      </c>
      <c r="Q211" s="230">
        <f t="shared" si="77"/>
        <v>0</v>
      </c>
      <c r="R211" s="230">
        <f t="shared" si="77"/>
        <v>0</v>
      </c>
      <c r="S211" s="68"/>
      <c r="T211" s="6"/>
      <c r="U211" s="6"/>
      <c r="V211" s="6"/>
      <c r="W211" s="6"/>
      <c r="X211" s="6"/>
      <c r="Y211" s="6"/>
    </row>
    <row r="212" spans="1:25" s="141" customFormat="1" x14ac:dyDescent="0.2">
      <c r="A212" s="230" t="str">
        <f t="shared" ref="A212:B212" si="78">A45</f>
        <v>NDDEQ Permitted Sources</v>
      </c>
      <c r="B212" s="230" t="str">
        <f t="shared" si="78"/>
        <v>38</v>
      </c>
      <c r="C212" s="230" t="str">
        <f t="shared" si="2"/>
        <v>3800702</v>
      </c>
      <c r="D212" s="230" t="str">
        <f t="shared" ref="D212:R212" si="79">D45</f>
        <v>Mystery Creek Compressor Station</v>
      </c>
      <c r="E212" s="230">
        <f t="shared" si="79"/>
        <v>237</v>
      </c>
      <c r="F212" s="230" t="str">
        <f t="shared" si="79"/>
        <v>1311</v>
      </c>
      <c r="G212" s="230" t="str">
        <f t="shared" si="79"/>
        <v>Compressor Station</v>
      </c>
      <c r="H212" s="230" t="str">
        <f>VLOOKUP(C212,fips_xref!$A$5:$B$262,2,FALSE)</f>
        <v>BILLINGS, ND_Non-Tribal</v>
      </c>
      <c r="I212" s="230">
        <f t="shared" si="79"/>
        <v>47.064329999999998</v>
      </c>
      <c r="J212" s="230">
        <f t="shared" si="79"/>
        <v>-103.41415000000001</v>
      </c>
      <c r="K212" s="230">
        <f t="shared" si="79"/>
        <v>20200202</v>
      </c>
      <c r="L212" s="230" t="str">
        <f t="shared" si="79"/>
        <v>Waukesha</v>
      </c>
      <c r="M212" s="230" t="str">
        <f t="shared" si="79"/>
        <v>Compressor Engines</v>
      </c>
      <c r="N212" s="230">
        <f t="shared" si="79"/>
        <v>92.5</v>
      </c>
      <c r="O212" s="230">
        <f t="shared" si="79"/>
        <v>4</v>
      </c>
      <c r="P212" s="230">
        <f t="shared" si="79"/>
        <v>92.5</v>
      </c>
      <c r="Q212" s="230">
        <f t="shared" si="79"/>
        <v>0</v>
      </c>
      <c r="R212" s="230">
        <f t="shared" si="79"/>
        <v>0.8</v>
      </c>
      <c r="S212" s="68"/>
      <c r="T212" s="6"/>
      <c r="U212" s="6"/>
      <c r="V212" s="6"/>
      <c r="W212" s="6"/>
      <c r="X212" s="6"/>
      <c r="Y212" s="6"/>
    </row>
    <row r="213" spans="1:25" s="141" customFormat="1" x14ac:dyDescent="0.2">
      <c r="A213" s="230" t="str">
        <f t="shared" ref="A213:B213" si="80">A46</f>
        <v>NDDEQ Permitted Sources</v>
      </c>
      <c r="B213" s="230" t="str">
        <f t="shared" si="80"/>
        <v>38</v>
      </c>
      <c r="C213" s="230" t="str">
        <f t="shared" si="2"/>
        <v>3805302</v>
      </c>
      <c r="D213" s="230" t="str">
        <f t="shared" ref="D213:R213" si="81">D46</f>
        <v>Rough Rider 1 Compressor Station</v>
      </c>
      <c r="E213" s="230">
        <f t="shared" si="81"/>
        <v>260</v>
      </c>
      <c r="F213" s="230" t="str">
        <f t="shared" si="81"/>
        <v>1311</v>
      </c>
      <c r="G213" s="230" t="str">
        <f t="shared" si="81"/>
        <v>Compressor Station</v>
      </c>
      <c r="H213" s="230" t="str">
        <f>VLOOKUP(C213,fips_xref!$A$5:$B$262,2,FALSE)</f>
        <v>MCKENZIE, ND_Non-Tribal</v>
      </c>
      <c r="I213" s="230">
        <f t="shared" si="81"/>
        <v>47.338000000000001</v>
      </c>
      <c r="J213" s="230">
        <f t="shared" si="81"/>
        <v>-103.5568</v>
      </c>
      <c r="K213" s="230">
        <f t="shared" si="81"/>
        <v>40400302</v>
      </c>
      <c r="L213" s="230" t="str">
        <f t="shared" si="81"/>
        <v>Condensate Tank</v>
      </c>
      <c r="M213" s="230" t="str">
        <f t="shared" si="81"/>
        <v>Permitted Tank Losses</v>
      </c>
      <c r="N213" s="230">
        <f t="shared" si="81"/>
        <v>0</v>
      </c>
      <c r="O213" s="230">
        <f t="shared" si="81"/>
        <v>1.7</v>
      </c>
      <c r="P213" s="230">
        <f t="shared" si="81"/>
        <v>0</v>
      </c>
      <c r="Q213" s="230">
        <f t="shared" si="81"/>
        <v>0</v>
      </c>
      <c r="R213" s="230">
        <f t="shared" si="81"/>
        <v>0</v>
      </c>
      <c r="S213" s="68"/>
      <c r="T213" s="6"/>
      <c r="U213" s="6"/>
      <c r="V213" s="6"/>
      <c r="W213" s="6"/>
      <c r="X213" s="6"/>
      <c r="Y213" s="6"/>
    </row>
    <row r="214" spans="1:25" s="141" customFormat="1" x14ac:dyDescent="0.2">
      <c r="A214" s="230" t="str">
        <f t="shared" ref="A214:B214" si="82">A47</f>
        <v>NDDEQ Permitted Sources</v>
      </c>
      <c r="B214" s="230" t="str">
        <f t="shared" si="82"/>
        <v>38</v>
      </c>
      <c r="C214" s="230" t="str">
        <f t="shared" si="2"/>
        <v>3805302</v>
      </c>
      <c r="D214" s="230" t="str">
        <f t="shared" ref="D214:R214" si="83">D47</f>
        <v>Rough Rider 1 Compressor Station</v>
      </c>
      <c r="E214" s="230">
        <f t="shared" si="83"/>
        <v>260</v>
      </c>
      <c r="F214" s="230" t="str">
        <f t="shared" si="83"/>
        <v>1311</v>
      </c>
      <c r="G214" s="230" t="str">
        <f t="shared" si="83"/>
        <v>Compressor Station</v>
      </c>
      <c r="H214" s="230" t="str">
        <f>VLOOKUP(C214,fips_xref!$A$5:$B$262,2,FALSE)</f>
        <v>MCKENZIE, ND_Non-Tribal</v>
      </c>
      <c r="I214" s="230">
        <f t="shared" si="83"/>
        <v>47.338000000000001</v>
      </c>
      <c r="J214" s="230">
        <f t="shared" si="83"/>
        <v>-103.5568</v>
      </c>
      <c r="K214" s="230">
        <f t="shared" si="83"/>
        <v>40400302</v>
      </c>
      <c r="L214" s="230" t="str">
        <f t="shared" si="83"/>
        <v>Condensate Truck Loading</v>
      </c>
      <c r="M214" s="230" t="str">
        <f t="shared" si="83"/>
        <v>Permitted Tank Losses</v>
      </c>
      <c r="N214" s="230">
        <f t="shared" si="83"/>
        <v>0</v>
      </c>
      <c r="O214" s="230">
        <f t="shared" si="83"/>
        <v>0.5</v>
      </c>
      <c r="P214" s="230">
        <f t="shared" si="83"/>
        <v>0</v>
      </c>
      <c r="Q214" s="230">
        <f t="shared" si="83"/>
        <v>0</v>
      </c>
      <c r="R214" s="230">
        <f t="shared" si="83"/>
        <v>0</v>
      </c>
      <c r="S214" s="68"/>
      <c r="T214" s="6"/>
      <c r="U214" s="6"/>
      <c r="V214" s="6"/>
      <c r="W214" s="6"/>
      <c r="X214" s="6"/>
      <c r="Y214" s="6"/>
    </row>
    <row r="215" spans="1:25" s="141" customFormat="1" x14ac:dyDescent="0.2">
      <c r="A215" s="230" t="str">
        <f t="shared" ref="A215:B215" si="84">A48</f>
        <v>NDDEQ Permitted Sources</v>
      </c>
      <c r="B215" s="230" t="str">
        <f t="shared" si="84"/>
        <v>38</v>
      </c>
      <c r="C215" s="230" t="str">
        <f t="shared" si="2"/>
        <v>3805302</v>
      </c>
      <c r="D215" s="230" t="str">
        <f t="shared" ref="D215:R215" si="85">D48</f>
        <v>Rough Rider 1 Compressor Station</v>
      </c>
      <c r="E215" s="230">
        <f t="shared" si="85"/>
        <v>260</v>
      </c>
      <c r="F215" s="230" t="str">
        <f t="shared" si="85"/>
        <v>1311</v>
      </c>
      <c r="G215" s="230" t="str">
        <f t="shared" si="85"/>
        <v>Compressor Station</v>
      </c>
      <c r="H215" s="230" t="str">
        <f>VLOOKUP(C215,fips_xref!$A$5:$B$262,2,FALSE)</f>
        <v>MCKENZIE, ND_Non-Tribal</v>
      </c>
      <c r="I215" s="230">
        <f t="shared" si="85"/>
        <v>47.338000000000001</v>
      </c>
      <c r="J215" s="230">
        <f t="shared" si="85"/>
        <v>-103.5568</v>
      </c>
      <c r="K215" s="230">
        <f t="shared" si="85"/>
        <v>31000301</v>
      </c>
      <c r="L215" s="230" t="str">
        <f t="shared" si="85"/>
        <v>Glycol Heater</v>
      </c>
      <c r="M215" s="230" t="str">
        <f t="shared" si="85"/>
        <v>Dehydrator</v>
      </c>
      <c r="N215" s="230">
        <f t="shared" si="85"/>
        <v>0.3</v>
      </c>
      <c r="O215" s="230">
        <f t="shared" si="85"/>
        <v>0</v>
      </c>
      <c r="P215" s="230">
        <f t="shared" si="85"/>
        <v>0</v>
      </c>
      <c r="Q215" s="230">
        <f t="shared" si="85"/>
        <v>0</v>
      </c>
      <c r="R215" s="230">
        <f t="shared" si="85"/>
        <v>0</v>
      </c>
      <c r="S215" s="68"/>
      <c r="T215" s="6"/>
      <c r="U215" s="6"/>
      <c r="V215" s="6"/>
      <c r="W215" s="6"/>
      <c r="X215" s="6"/>
      <c r="Y215" s="6"/>
    </row>
    <row r="216" spans="1:25" s="141" customFormat="1" x14ac:dyDescent="0.2">
      <c r="A216" s="230" t="str">
        <f t="shared" ref="A216:B216" si="86">A49</f>
        <v>NDDEQ Permitted Sources</v>
      </c>
      <c r="B216" s="230" t="str">
        <f t="shared" si="86"/>
        <v>38</v>
      </c>
      <c r="C216" s="230" t="str">
        <f t="shared" si="2"/>
        <v>3805302</v>
      </c>
      <c r="D216" s="230" t="str">
        <f t="shared" ref="D216:R216" si="87">D49</f>
        <v>Rough Rider 1 Compressor Station</v>
      </c>
      <c r="E216" s="230">
        <f t="shared" si="87"/>
        <v>260</v>
      </c>
      <c r="F216" s="230" t="str">
        <f t="shared" si="87"/>
        <v>1311</v>
      </c>
      <c r="G216" s="230" t="str">
        <f t="shared" si="87"/>
        <v>Compressor Station</v>
      </c>
      <c r="H216" s="230" t="str">
        <f>VLOOKUP(C216,fips_xref!$A$5:$B$262,2,FALSE)</f>
        <v>MCKENZIE, ND_Non-Tribal</v>
      </c>
      <c r="I216" s="230">
        <f t="shared" si="87"/>
        <v>47.338000000000001</v>
      </c>
      <c r="J216" s="230">
        <f t="shared" si="87"/>
        <v>-103.5568</v>
      </c>
      <c r="K216" s="230">
        <f t="shared" si="87"/>
        <v>20200202</v>
      </c>
      <c r="L216" s="230" t="str">
        <f t="shared" si="87"/>
        <v>White Superior</v>
      </c>
      <c r="M216" s="230" t="str">
        <f t="shared" si="87"/>
        <v>Compressor Engines</v>
      </c>
      <c r="N216" s="230">
        <f t="shared" si="87"/>
        <v>13.9</v>
      </c>
      <c r="O216" s="230">
        <f t="shared" si="87"/>
        <v>3.1</v>
      </c>
      <c r="P216" s="230">
        <f t="shared" si="87"/>
        <v>17.2</v>
      </c>
      <c r="Q216" s="230">
        <f t="shared" si="87"/>
        <v>0</v>
      </c>
      <c r="R216" s="230">
        <f t="shared" si="87"/>
        <v>0.5</v>
      </c>
      <c r="S216" s="68"/>
      <c r="T216" s="6"/>
      <c r="U216" s="6"/>
      <c r="V216" s="6"/>
      <c r="W216" s="6"/>
      <c r="X216" s="6"/>
      <c r="Y216" s="6"/>
    </row>
    <row r="217" spans="1:25" s="141" customFormat="1" x14ac:dyDescent="0.2">
      <c r="A217" s="230" t="str">
        <f t="shared" ref="A217:B217" si="88">A50</f>
        <v>NDDEQ Permitted Sources</v>
      </c>
      <c r="B217" s="230" t="str">
        <f t="shared" si="88"/>
        <v>38</v>
      </c>
      <c r="C217" s="230" t="str">
        <f t="shared" si="2"/>
        <v>3800702</v>
      </c>
      <c r="D217" s="230" t="str">
        <f t="shared" ref="D217:R217" si="89">D50</f>
        <v>Tree Top Compressor Station</v>
      </c>
      <c r="E217" s="230">
        <f t="shared" si="89"/>
        <v>390</v>
      </c>
      <c r="F217" s="230" t="str">
        <f t="shared" si="89"/>
        <v>1311</v>
      </c>
      <c r="G217" s="230" t="str">
        <f t="shared" si="89"/>
        <v>Compressor Station</v>
      </c>
      <c r="H217" s="230" t="str">
        <f>VLOOKUP(C217,fips_xref!$A$5:$B$262,2,FALSE)</f>
        <v>BILLINGS, ND_Non-Tribal</v>
      </c>
      <c r="I217" s="230">
        <f t="shared" si="89"/>
        <v>47.107688000000003</v>
      </c>
      <c r="J217" s="230">
        <f t="shared" si="89"/>
        <v>-103.32429999999999</v>
      </c>
      <c r="K217" s="230">
        <f t="shared" si="89"/>
        <v>40400302</v>
      </c>
      <c r="L217" s="230" t="str">
        <f t="shared" si="89"/>
        <v>Condensate Truck Loading</v>
      </c>
      <c r="M217" s="230" t="str">
        <f t="shared" si="89"/>
        <v>Permitted Tank Losses</v>
      </c>
      <c r="N217" s="230">
        <f t="shared" si="89"/>
        <v>0</v>
      </c>
      <c r="O217" s="230">
        <f t="shared" si="89"/>
        <v>0.9</v>
      </c>
      <c r="P217" s="230">
        <f t="shared" si="89"/>
        <v>0</v>
      </c>
      <c r="Q217" s="230">
        <f t="shared" si="89"/>
        <v>0</v>
      </c>
      <c r="R217" s="230">
        <f t="shared" si="89"/>
        <v>0</v>
      </c>
      <c r="S217" s="68"/>
      <c r="T217" s="6"/>
      <c r="U217" s="6"/>
      <c r="V217" s="6"/>
      <c r="W217" s="6"/>
      <c r="X217" s="6"/>
      <c r="Y217" s="6"/>
    </row>
    <row r="218" spans="1:25" s="141" customFormat="1" x14ac:dyDescent="0.2">
      <c r="A218" s="230" t="str">
        <f t="shared" ref="A218:B218" si="90">A51</f>
        <v>NDDEQ Permitted Sources</v>
      </c>
      <c r="B218" s="230" t="str">
        <f t="shared" si="90"/>
        <v>38</v>
      </c>
      <c r="C218" s="230" t="str">
        <f t="shared" si="2"/>
        <v>3800702</v>
      </c>
      <c r="D218" s="230" t="str">
        <f t="shared" ref="D218:R218" si="91">D51</f>
        <v>Tree Top Compressor Station</v>
      </c>
      <c r="E218" s="230">
        <f t="shared" si="91"/>
        <v>390</v>
      </c>
      <c r="F218" s="230" t="str">
        <f t="shared" si="91"/>
        <v>1311</v>
      </c>
      <c r="G218" s="230" t="str">
        <f t="shared" si="91"/>
        <v>Compressor Station</v>
      </c>
      <c r="H218" s="230" t="str">
        <f>VLOOKUP(C218,fips_xref!$A$5:$B$262,2,FALSE)</f>
        <v>BILLINGS, ND_Non-Tribal</v>
      </c>
      <c r="I218" s="230">
        <f t="shared" si="91"/>
        <v>47.107688000000003</v>
      </c>
      <c r="J218" s="230">
        <f t="shared" si="91"/>
        <v>-103.32429999999999</v>
      </c>
      <c r="K218" s="230">
        <f t="shared" si="91"/>
        <v>20200202</v>
      </c>
      <c r="L218" s="230" t="str">
        <f t="shared" si="91"/>
        <v>Superior</v>
      </c>
      <c r="M218" s="230" t="str">
        <f t="shared" si="91"/>
        <v>Compressor Engines</v>
      </c>
      <c r="N218" s="230">
        <f t="shared" si="91"/>
        <v>109.4</v>
      </c>
      <c r="O218" s="230">
        <f t="shared" si="91"/>
        <v>12.8</v>
      </c>
      <c r="P218" s="230">
        <f t="shared" si="91"/>
        <v>109.4</v>
      </c>
      <c r="Q218" s="230">
        <f t="shared" si="91"/>
        <v>0</v>
      </c>
      <c r="R218" s="230">
        <f t="shared" si="91"/>
        <v>1</v>
      </c>
      <c r="S218" s="68"/>
      <c r="T218" s="6"/>
      <c r="U218" s="6"/>
      <c r="V218" s="6"/>
      <c r="W218" s="6"/>
      <c r="X218" s="6"/>
      <c r="Y218" s="6"/>
    </row>
    <row r="219" spans="1:25" s="141" customFormat="1" x14ac:dyDescent="0.2">
      <c r="A219" s="230" t="str">
        <f t="shared" ref="A219:B219" si="92">A52</f>
        <v>NDDEQ Permitted Sources</v>
      </c>
      <c r="B219" s="230" t="str">
        <f t="shared" si="92"/>
        <v>38</v>
      </c>
      <c r="C219" s="230" t="str">
        <f t="shared" si="2"/>
        <v>3800702</v>
      </c>
      <c r="D219" s="230" t="str">
        <f t="shared" ref="D219:R219" si="93">D52</f>
        <v>Tree Top Compressor Station</v>
      </c>
      <c r="E219" s="230">
        <f t="shared" si="93"/>
        <v>390</v>
      </c>
      <c r="F219" s="230" t="str">
        <f t="shared" si="93"/>
        <v>1311</v>
      </c>
      <c r="G219" s="230" t="str">
        <f t="shared" si="93"/>
        <v>Compressor Station</v>
      </c>
      <c r="H219" s="230" t="str">
        <f>VLOOKUP(C219,fips_xref!$A$5:$B$262,2,FALSE)</f>
        <v>BILLINGS, ND_Non-Tribal</v>
      </c>
      <c r="I219" s="230">
        <f t="shared" si="93"/>
        <v>47.107688000000003</v>
      </c>
      <c r="J219" s="230">
        <f t="shared" si="93"/>
        <v>-103.32429999999999</v>
      </c>
      <c r="K219" s="230">
        <f t="shared" si="93"/>
        <v>40400302</v>
      </c>
      <c r="L219" s="230" t="str">
        <f t="shared" si="93"/>
        <v>Tanks</v>
      </c>
      <c r="M219" s="230" t="str">
        <f t="shared" si="93"/>
        <v>Permitted Tank Losses</v>
      </c>
      <c r="N219" s="230">
        <f t="shared" si="93"/>
        <v>0</v>
      </c>
      <c r="O219" s="230">
        <f t="shared" si="93"/>
        <v>6.5</v>
      </c>
      <c r="P219" s="230">
        <f t="shared" si="93"/>
        <v>0</v>
      </c>
      <c r="Q219" s="230">
        <f t="shared" si="93"/>
        <v>0</v>
      </c>
      <c r="R219" s="230">
        <f t="shared" si="93"/>
        <v>0</v>
      </c>
      <c r="S219" s="68"/>
      <c r="T219" s="6"/>
      <c r="U219" s="6"/>
      <c r="V219" s="6"/>
      <c r="W219" s="6"/>
      <c r="X219" s="6"/>
      <c r="Y219" s="6"/>
    </row>
    <row r="220" spans="1:25" s="141" customFormat="1" x14ac:dyDescent="0.2">
      <c r="A220" s="230" t="str">
        <f t="shared" ref="A220:B220" si="94">A53</f>
        <v>NDDEQ Permitted Sources</v>
      </c>
      <c r="B220" s="230" t="str">
        <f t="shared" si="94"/>
        <v>38</v>
      </c>
      <c r="C220" s="230" t="str">
        <f t="shared" si="2"/>
        <v>3810502</v>
      </c>
      <c r="D220" s="230" t="str">
        <f t="shared" ref="D220:R220" si="95">D53</f>
        <v>Trenton-Judson Compressor Station</v>
      </c>
      <c r="E220" s="230">
        <f t="shared" si="95"/>
        <v>241</v>
      </c>
      <c r="F220" s="230" t="str">
        <f t="shared" si="95"/>
        <v>1311</v>
      </c>
      <c r="G220" s="230" t="str">
        <f t="shared" si="95"/>
        <v>Compressor Station</v>
      </c>
      <c r="H220" s="230" t="str">
        <f>VLOOKUP(C220,fips_xref!$A$5:$B$262,2,FALSE)</f>
        <v>WILLIAMS, ND_Non-Tribal</v>
      </c>
      <c r="I220" s="230">
        <f t="shared" si="95"/>
        <v>48.083913000000003</v>
      </c>
      <c r="J220" s="230">
        <f t="shared" si="95"/>
        <v>-103.79089999999999</v>
      </c>
      <c r="K220" s="230">
        <f t="shared" si="95"/>
        <v>40400302</v>
      </c>
      <c r="L220" s="230" t="str">
        <f t="shared" si="95"/>
        <v>Condensate Tank</v>
      </c>
      <c r="M220" s="230" t="str">
        <f t="shared" si="95"/>
        <v>Permitted Tank Losses</v>
      </c>
      <c r="N220" s="230">
        <f t="shared" si="95"/>
        <v>0</v>
      </c>
      <c r="O220" s="230">
        <f t="shared" si="95"/>
        <v>1.8</v>
      </c>
      <c r="P220" s="230">
        <f t="shared" si="95"/>
        <v>0</v>
      </c>
      <c r="Q220" s="230">
        <f t="shared" si="95"/>
        <v>0</v>
      </c>
      <c r="R220" s="230">
        <f t="shared" si="95"/>
        <v>0</v>
      </c>
      <c r="S220" s="68"/>
      <c r="T220" s="6"/>
      <c r="U220" s="6"/>
      <c r="V220" s="6"/>
      <c r="W220" s="6"/>
      <c r="X220" s="6"/>
      <c r="Y220" s="6"/>
    </row>
    <row r="221" spans="1:25" s="141" customFormat="1" x14ac:dyDescent="0.2">
      <c r="A221" s="230" t="str">
        <f t="shared" ref="A221:B221" si="96">A54</f>
        <v>NDDEQ Permitted Sources</v>
      </c>
      <c r="B221" s="230" t="str">
        <f t="shared" si="96"/>
        <v>38</v>
      </c>
      <c r="C221" s="230" t="str">
        <f t="shared" si="2"/>
        <v>3810502</v>
      </c>
      <c r="D221" s="230" t="str">
        <f t="shared" ref="D221:R221" si="97">D54</f>
        <v>Trenton-Judson Compressor Station</v>
      </c>
      <c r="E221" s="230">
        <f t="shared" si="97"/>
        <v>241</v>
      </c>
      <c r="F221" s="230" t="str">
        <f t="shared" si="97"/>
        <v>1311</v>
      </c>
      <c r="G221" s="230" t="str">
        <f t="shared" si="97"/>
        <v>Compressor Station</v>
      </c>
      <c r="H221" s="230" t="str">
        <f>VLOOKUP(C221,fips_xref!$A$5:$B$262,2,FALSE)</f>
        <v>WILLIAMS, ND_Non-Tribal</v>
      </c>
      <c r="I221" s="230">
        <f t="shared" si="97"/>
        <v>48.083913000000003</v>
      </c>
      <c r="J221" s="230">
        <f t="shared" si="97"/>
        <v>-103.79089999999999</v>
      </c>
      <c r="K221" s="230">
        <f t="shared" si="97"/>
        <v>20200202</v>
      </c>
      <c r="L221" s="230" t="str">
        <f t="shared" si="97"/>
        <v>Waukesha</v>
      </c>
      <c r="M221" s="230" t="str">
        <f t="shared" si="97"/>
        <v>Compressor Engines</v>
      </c>
      <c r="N221" s="230">
        <f t="shared" si="97"/>
        <v>34.4</v>
      </c>
      <c r="O221" s="230">
        <f t="shared" si="97"/>
        <v>6.3</v>
      </c>
      <c r="P221" s="230">
        <f t="shared" si="97"/>
        <v>34.4</v>
      </c>
      <c r="Q221" s="230">
        <f t="shared" si="97"/>
        <v>0</v>
      </c>
      <c r="R221" s="230">
        <f t="shared" si="97"/>
        <v>0.9</v>
      </c>
      <c r="S221" s="68"/>
      <c r="T221" s="6"/>
      <c r="U221" s="6"/>
      <c r="V221" s="6"/>
      <c r="W221" s="6"/>
      <c r="X221" s="6"/>
      <c r="Y221" s="6"/>
    </row>
    <row r="222" spans="1:25" s="141" customFormat="1" x14ac:dyDescent="0.2">
      <c r="A222" s="230" t="str">
        <f t="shared" ref="A222:B222" si="98">A55</f>
        <v>NDDEQ Permitted Sources</v>
      </c>
      <c r="B222" s="230" t="str">
        <f t="shared" si="98"/>
        <v>38</v>
      </c>
      <c r="C222" s="230" t="str">
        <f t="shared" si="2"/>
        <v>3805302</v>
      </c>
      <c r="D222" s="230" t="str">
        <f t="shared" ref="D222:R222" si="99">D55</f>
        <v>Alexander Station</v>
      </c>
      <c r="E222" s="230">
        <f t="shared" si="99"/>
        <v>250</v>
      </c>
      <c r="F222" s="230" t="str">
        <f t="shared" si="99"/>
        <v>1311</v>
      </c>
      <c r="G222" s="230" t="str">
        <f t="shared" si="99"/>
        <v>Oil; Crude Oil Storage Tank</v>
      </c>
      <c r="H222" s="230" t="str">
        <f>VLOOKUP(C222,fips_xref!$A$5:$B$262,2,FALSE)</f>
        <v>MCKENZIE, ND_Non-Tribal</v>
      </c>
      <c r="I222" s="230">
        <f t="shared" si="99"/>
        <v>47.981413000000003</v>
      </c>
      <c r="J222" s="230">
        <f t="shared" si="99"/>
        <v>-103.66200000000001</v>
      </c>
      <c r="K222" s="230">
        <f t="shared" si="99"/>
        <v>40400302</v>
      </c>
      <c r="L222" s="230" t="str">
        <f t="shared" si="99"/>
        <v>Tanks</v>
      </c>
      <c r="M222" s="230" t="str">
        <f t="shared" si="99"/>
        <v>Permitted Tank Losses</v>
      </c>
      <c r="N222" s="230">
        <f t="shared" si="99"/>
        <v>0</v>
      </c>
      <c r="O222" s="230">
        <f t="shared" si="99"/>
        <v>2.1</v>
      </c>
      <c r="P222" s="230">
        <f t="shared" si="99"/>
        <v>0</v>
      </c>
      <c r="Q222" s="230">
        <f t="shared" si="99"/>
        <v>0</v>
      </c>
      <c r="R222" s="230">
        <f t="shared" si="99"/>
        <v>0</v>
      </c>
      <c r="S222" s="68"/>
      <c r="T222" s="6"/>
      <c r="U222" s="6"/>
      <c r="V222" s="6"/>
      <c r="W222" s="6"/>
      <c r="X222" s="6"/>
      <c r="Y222" s="6"/>
    </row>
    <row r="223" spans="1:25" s="141" customFormat="1" x14ac:dyDescent="0.2">
      <c r="A223" s="230" t="str">
        <f t="shared" ref="A223:B223" si="100">A56</f>
        <v>NDDEQ Permitted Sources</v>
      </c>
      <c r="B223" s="230" t="str">
        <f t="shared" si="100"/>
        <v>38</v>
      </c>
      <c r="C223" s="230" t="str">
        <f t="shared" si="2"/>
        <v>3805302</v>
      </c>
      <c r="D223" s="230" t="str">
        <f t="shared" ref="D223:R223" si="101">D56</f>
        <v>Bicentennial Station</v>
      </c>
      <c r="E223" s="230">
        <f t="shared" si="101"/>
        <v>214</v>
      </c>
      <c r="F223" s="230" t="str">
        <f t="shared" si="101"/>
        <v>1311</v>
      </c>
      <c r="G223" s="230" t="str">
        <f t="shared" si="101"/>
        <v>Oil; Crude Oil Storage Tank</v>
      </c>
      <c r="H223" s="230" t="str">
        <f>VLOOKUP(C223,fips_xref!$A$5:$B$262,2,FALSE)</f>
        <v>MCKENZIE, ND_Non-Tribal</v>
      </c>
      <c r="I223" s="230">
        <f t="shared" si="101"/>
        <v>47.380063</v>
      </c>
      <c r="J223" s="230">
        <f t="shared" si="101"/>
        <v>-103.8588</v>
      </c>
      <c r="K223" s="230">
        <f t="shared" si="101"/>
        <v>40400302</v>
      </c>
      <c r="L223" s="230" t="str">
        <f t="shared" si="101"/>
        <v>Tanks</v>
      </c>
      <c r="M223" s="230" t="str">
        <f t="shared" si="101"/>
        <v>Permitted Tank Losses</v>
      </c>
      <c r="N223" s="230">
        <f t="shared" si="101"/>
        <v>0</v>
      </c>
      <c r="O223" s="230">
        <f t="shared" si="101"/>
        <v>1.4</v>
      </c>
      <c r="P223" s="230">
        <f t="shared" si="101"/>
        <v>0</v>
      </c>
      <c r="Q223" s="230">
        <f t="shared" si="101"/>
        <v>0</v>
      </c>
      <c r="R223" s="230">
        <f t="shared" si="101"/>
        <v>0</v>
      </c>
      <c r="S223" s="68"/>
      <c r="T223" s="6"/>
      <c r="U223" s="6"/>
      <c r="V223" s="6"/>
      <c r="W223" s="6"/>
      <c r="X223" s="6"/>
      <c r="Y223" s="6"/>
    </row>
    <row r="224" spans="1:25" s="141" customFormat="1" x14ac:dyDescent="0.2">
      <c r="A224" s="230" t="str">
        <f t="shared" ref="A224:B224" si="102">A57</f>
        <v>NDDEQ Permitted Sources</v>
      </c>
      <c r="B224" s="230" t="str">
        <f t="shared" si="102"/>
        <v>38</v>
      </c>
      <c r="C224" s="230" t="str">
        <f t="shared" si="2"/>
        <v>3808902</v>
      </c>
      <c r="D224" s="230" t="str">
        <f t="shared" ref="D224:R224" si="103">D57</f>
        <v>Dickinson Station</v>
      </c>
      <c r="E224" s="230">
        <f t="shared" si="103"/>
        <v>268</v>
      </c>
      <c r="F224" s="230" t="str">
        <f t="shared" si="103"/>
        <v>1311</v>
      </c>
      <c r="G224" s="230" t="str">
        <f t="shared" si="103"/>
        <v>Oil; Crude Oil Storage Tank</v>
      </c>
      <c r="H224" s="230" t="str">
        <f>VLOOKUP(C224,fips_xref!$A$5:$B$262,2,FALSE)</f>
        <v>STARK, ND_Non-Tribal</v>
      </c>
      <c r="I224" s="230">
        <f t="shared" si="103"/>
        <v>46.910525</v>
      </c>
      <c r="J224" s="230">
        <f t="shared" si="103"/>
        <v>-102.8981</v>
      </c>
      <c r="K224" s="230">
        <f t="shared" si="103"/>
        <v>40400302</v>
      </c>
      <c r="L224" s="230" t="str">
        <f t="shared" si="103"/>
        <v>Tanks</v>
      </c>
      <c r="M224" s="230" t="str">
        <f t="shared" si="103"/>
        <v>Permitted Tank Losses</v>
      </c>
      <c r="N224" s="230">
        <f t="shared" si="103"/>
        <v>0</v>
      </c>
      <c r="O224" s="230">
        <f t="shared" si="103"/>
        <v>1</v>
      </c>
      <c r="P224" s="230">
        <f t="shared" si="103"/>
        <v>0</v>
      </c>
      <c r="Q224" s="230">
        <f t="shared" si="103"/>
        <v>0</v>
      </c>
      <c r="R224" s="230">
        <f t="shared" si="103"/>
        <v>0</v>
      </c>
      <c r="S224" s="68"/>
      <c r="T224" s="6"/>
      <c r="U224" s="6"/>
      <c r="V224" s="6"/>
      <c r="W224" s="6"/>
      <c r="X224" s="6"/>
      <c r="Y224" s="6"/>
    </row>
    <row r="225" spans="1:25" s="141" customFormat="1" x14ac:dyDescent="0.2">
      <c r="A225" s="230" t="str">
        <f t="shared" ref="A225:B225" si="104">A58</f>
        <v>NDDEQ Permitted Sources</v>
      </c>
      <c r="B225" s="230" t="str">
        <f t="shared" si="104"/>
        <v>38</v>
      </c>
      <c r="C225" s="230" t="str">
        <f t="shared" si="2"/>
        <v>3800702</v>
      </c>
      <c r="D225" s="230" t="str">
        <f t="shared" ref="D225:R225" si="105">D58</f>
        <v>Tree Top Station</v>
      </c>
      <c r="E225" s="230">
        <f t="shared" si="105"/>
        <v>255</v>
      </c>
      <c r="F225" s="230" t="str">
        <f t="shared" si="105"/>
        <v>1311</v>
      </c>
      <c r="G225" s="230" t="str">
        <f t="shared" si="105"/>
        <v>Oil; Crude Oil Storage Tank</v>
      </c>
      <c r="H225" s="230" t="str">
        <f>VLOOKUP(C225,fips_xref!$A$5:$B$262,2,FALSE)</f>
        <v>BILLINGS, ND_Non-Tribal</v>
      </c>
      <c r="I225" s="230">
        <f t="shared" si="105"/>
        <v>47.115938</v>
      </c>
      <c r="J225" s="230">
        <f t="shared" si="105"/>
        <v>-103.44110000000001</v>
      </c>
      <c r="K225" s="230">
        <f t="shared" si="105"/>
        <v>40400302</v>
      </c>
      <c r="L225" s="230" t="str">
        <f t="shared" si="105"/>
        <v>Tanks</v>
      </c>
      <c r="M225" s="230" t="str">
        <f t="shared" si="105"/>
        <v>Permitted Tank Losses</v>
      </c>
      <c r="N225" s="230">
        <f t="shared" si="105"/>
        <v>0</v>
      </c>
      <c r="O225" s="230">
        <f t="shared" si="105"/>
        <v>0.3</v>
      </c>
      <c r="P225" s="230">
        <f t="shared" si="105"/>
        <v>0</v>
      </c>
      <c r="Q225" s="230">
        <f t="shared" si="105"/>
        <v>0</v>
      </c>
      <c r="R225" s="230">
        <f t="shared" si="105"/>
        <v>0</v>
      </c>
      <c r="S225" s="68"/>
      <c r="T225" s="6"/>
      <c r="U225" s="6"/>
      <c r="V225" s="6"/>
      <c r="W225" s="6"/>
      <c r="X225" s="6"/>
      <c r="Y225" s="6"/>
    </row>
    <row r="226" spans="1:25" s="141" customFormat="1" x14ac:dyDescent="0.2">
      <c r="A226" s="230" t="str">
        <f t="shared" ref="A226:B226" si="106">A59</f>
        <v>NDDEQ Permitted Sources</v>
      </c>
      <c r="B226" s="230" t="str">
        <f t="shared" si="106"/>
        <v>38</v>
      </c>
      <c r="C226" s="230" t="str">
        <f t="shared" si="2"/>
        <v>3800702</v>
      </c>
      <c r="D226" s="230" t="str">
        <f t="shared" ref="D226:R226" si="107">D59</f>
        <v>Fryburg Station</v>
      </c>
      <c r="E226" s="230">
        <f t="shared" si="107"/>
        <v>276</v>
      </c>
      <c r="F226" s="230" t="str">
        <f t="shared" si="107"/>
        <v>1311</v>
      </c>
      <c r="G226" s="230" t="str">
        <f t="shared" si="107"/>
        <v>Oil; Crude Oil Storage Tank</v>
      </c>
      <c r="H226" s="230" t="str">
        <f>VLOOKUP(C226,fips_xref!$A$5:$B$262,2,FALSE)</f>
        <v>BILLINGS, ND_Non-Tribal</v>
      </c>
      <c r="I226" s="230">
        <f t="shared" si="107"/>
        <v>46.901662999999999</v>
      </c>
      <c r="J226" s="230">
        <f t="shared" si="107"/>
        <v>-103.2963</v>
      </c>
      <c r="K226" s="230">
        <f t="shared" si="107"/>
        <v>40400302</v>
      </c>
      <c r="L226" s="230" t="str">
        <f t="shared" si="107"/>
        <v>Tanks</v>
      </c>
      <c r="M226" s="230" t="str">
        <f t="shared" si="107"/>
        <v>Permitted Tank Losses</v>
      </c>
      <c r="N226" s="230">
        <f t="shared" si="107"/>
        <v>0</v>
      </c>
      <c r="O226" s="230">
        <f t="shared" si="107"/>
        <v>2.1</v>
      </c>
      <c r="P226" s="230">
        <f t="shared" si="107"/>
        <v>0</v>
      </c>
      <c r="Q226" s="230">
        <f t="shared" si="107"/>
        <v>0</v>
      </c>
      <c r="R226" s="230">
        <f t="shared" si="107"/>
        <v>0</v>
      </c>
      <c r="S226" s="68"/>
      <c r="T226" s="6"/>
      <c r="U226" s="6"/>
      <c r="V226" s="6"/>
      <c r="W226" s="6"/>
      <c r="X226" s="6"/>
      <c r="Y226" s="6"/>
    </row>
    <row r="227" spans="1:25" s="141" customFormat="1" x14ac:dyDescent="0.2">
      <c r="A227" s="230" t="str">
        <f t="shared" ref="A227:B227" si="108">A60</f>
        <v>NDDEQ Permitted Sources</v>
      </c>
      <c r="B227" s="230" t="str">
        <f t="shared" si="108"/>
        <v>38</v>
      </c>
      <c r="C227" s="230" t="str">
        <f t="shared" si="2"/>
        <v>3806102</v>
      </c>
      <c r="D227" s="230" t="str">
        <f t="shared" ref="D227:R227" si="109">D60</f>
        <v>Stanley Station</v>
      </c>
      <c r="E227" s="230">
        <f t="shared" si="109"/>
        <v>1059</v>
      </c>
      <c r="F227" s="230" t="str">
        <f t="shared" si="109"/>
        <v>1311</v>
      </c>
      <c r="G227" s="230" t="str">
        <f t="shared" si="109"/>
        <v>Oil; Crude Oil Storage Tank</v>
      </c>
      <c r="H227" s="230" t="str">
        <f>VLOOKUP(C227,fips_xref!$A$5:$B$262,2,FALSE)</f>
        <v>MOUNTRAIL, ND_Non-Tribal</v>
      </c>
      <c r="I227" s="230">
        <f t="shared" si="109"/>
        <v>0</v>
      </c>
      <c r="J227" s="230">
        <f t="shared" si="109"/>
        <v>0</v>
      </c>
      <c r="K227" s="230">
        <f t="shared" si="109"/>
        <v>40400302</v>
      </c>
      <c r="L227" s="230" t="str">
        <f t="shared" si="109"/>
        <v>Tanks</v>
      </c>
      <c r="M227" s="230" t="str">
        <f t="shared" si="109"/>
        <v>Permitted Tank Losses</v>
      </c>
      <c r="N227" s="230">
        <f t="shared" si="109"/>
        <v>0</v>
      </c>
      <c r="O227" s="230">
        <f t="shared" si="109"/>
        <v>3</v>
      </c>
      <c r="P227" s="230">
        <f t="shared" si="109"/>
        <v>0</v>
      </c>
      <c r="Q227" s="230">
        <f t="shared" si="109"/>
        <v>0</v>
      </c>
      <c r="R227" s="230">
        <f t="shared" si="109"/>
        <v>0</v>
      </c>
      <c r="S227" s="68"/>
      <c r="T227" s="6"/>
      <c r="U227" s="6"/>
      <c r="V227" s="6"/>
      <c r="W227" s="6"/>
      <c r="X227" s="6"/>
      <c r="Y227" s="6"/>
    </row>
    <row r="228" spans="1:25" s="141" customFormat="1" x14ac:dyDescent="0.2">
      <c r="A228" s="230" t="str">
        <f t="shared" ref="A228:B228" si="110">A61</f>
        <v>NDDEQ Permitted Sources</v>
      </c>
      <c r="B228" s="230" t="str">
        <f t="shared" si="110"/>
        <v>38</v>
      </c>
      <c r="C228" s="230" t="str">
        <f t="shared" si="2"/>
        <v>3801102</v>
      </c>
      <c r="D228" s="230" t="str">
        <f t="shared" ref="D228:R228" si="111">D61</f>
        <v>Medicine Pole Hills Compressor Station</v>
      </c>
      <c r="E228" s="230">
        <f t="shared" si="111"/>
        <v>385</v>
      </c>
      <c r="F228" s="230" t="str">
        <f t="shared" si="111"/>
        <v>1311</v>
      </c>
      <c r="G228" s="230" t="str">
        <f t="shared" si="111"/>
        <v>Compressor Station</v>
      </c>
      <c r="H228" s="230" t="str">
        <f>VLOOKUP(C228,fips_xref!$A$5:$B$262,2,FALSE)</f>
        <v>BOWMAN, ND_Non-Tribal</v>
      </c>
      <c r="I228" s="230">
        <f t="shared" si="111"/>
        <v>46.082588000000001</v>
      </c>
      <c r="J228" s="230">
        <f t="shared" si="111"/>
        <v>-103.6657</v>
      </c>
      <c r="K228" s="230">
        <f t="shared" si="111"/>
        <v>20200202</v>
      </c>
      <c r="L228" s="230" t="str">
        <f t="shared" si="111"/>
        <v>Superior</v>
      </c>
      <c r="M228" s="230" t="str">
        <f t="shared" si="111"/>
        <v>Compressor Engines</v>
      </c>
      <c r="N228" s="230">
        <f t="shared" si="111"/>
        <v>39</v>
      </c>
      <c r="O228" s="230">
        <f t="shared" si="111"/>
        <v>48</v>
      </c>
      <c r="P228" s="230">
        <f t="shared" si="111"/>
        <v>92</v>
      </c>
      <c r="Q228" s="230">
        <f t="shared" si="111"/>
        <v>0</v>
      </c>
      <c r="R228" s="230">
        <f t="shared" si="111"/>
        <v>0</v>
      </c>
      <c r="S228" s="68"/>
      <c r="T228" s="6"/>
      <c r="U228" s="6"/>
      <c r="V228" s="6"/>
      <c r="W228" s="6"/>
      <c r="X228" s="6"/>
      <c r="Y228" s="6"/>
    </row>
    <row r="229" spans="1:25" s="141" customFormat="1" x14ac:dyDescent="0.2">
      <c r="A229" s="230" t="str">
        <f t="shared" ref="A229:B229" si="112">A62</f>
        <v>NDDEQ Permitted Sources</v>
      </c>
      <c r="B229" s="230" t="str">
        <f t="shared" si="112"/>
        <v>38</v>
      </c>
      <c r="C229" s="230" t="str">
        <f t="shared" si="2"/>
        <v>3810502</v>
      </c>
      <c r="D229" s="230" t="str">
        <f t="shared" ref="D229:R229" si="113">D62</f>
        <v>CO2 Pipeline Tioga Booster Compressor Station</v>
      </c>
      <c r="E229" s="230">
        <f t="shared" si="113"/>
        <v>208</v>
      </c>
      <c r="F229" s="230" t="str">
        <f t="shared" si="113"/>
        <v>4925</v>
      </c>
      <c r="G229" s="230" t="str">
        <f t="shared" si="113"/>
        <v>Compressor Station</v>
      </c>
      <c r="H229" s="230" t="str">
        <f>VLOOKUP(C229,fips_xref!$A$5:$B$262,2,FALSE)</f>
        <v>WILLIAMS, ND_Non-Tribal</v>
      </c>
      <c r="I229" s="230">
        <f t="shared" si="113"/>
        <v>0</v>
      </c>
      <c r="J229" s="230">
        <f t="shared" si="113"/>
        <v>0</v>
      </c>
      <c r="K229" s="230">
        <f t="shared" si="113"/>
        <v>31000205</v>
      </c>
      <c r="L229" s="230" t="str">
        <f t="shared" si="113"/>
        <v>Booster Station Waste Gas Flare</v>
      </c>
      <c r="M229" s="230" t="str">
        <f t="shared" si="113"/>
        <v>Natural Gas Production, Flares</v>
      </c>
      <c r="N229" s="230">
        <f t="shared" si="113"/>
        <v>0</v>
      </c>
      <c r="O229" s="230">
        <f t="shared" si="113"/>
        <v>0</v>
      </c>
      <c r="P229" s="230">
        <f t="shared" si="113"/>
        <v>0</v>
      </c>
      <c r="Q229" s="230">
        <f t="shared" si="113"/>
        <v>0.4</v>
      </c>
      <c r="R229" s="230">
        <f t="shared" si="113"/>
        <v>0</v>
      </c>
      <c r="S229" s="68"/>
      <c r="T229" s="6"/>
      <c r="U229" s="6"/>
      <c r="V229" s="6"/>
      <c r="W229" s="6"/>
      <c r="X229" s="6"/>
      <c r="Y229" s="6"/>
    </row>
    <row r="230" spans="1:25" s="141" customFormat="1" x14ac:dyDescent="0.2">
      <c r="A230" s="230" t="str">
        <f t="shared" ref="A230:B230" si="114">A63</f>
        <v>NDDEQ Permitted Sources</v>
      </c>
      <c r="B230" s="230" t="str">
        <f t="shared" si="114"/>
        <v>38</v>
      </c>
      <c r="C230" s="230" t="str">
        <f t="shared" si="2"/>
        <v>3805302</v>
      </c>
      <c r="D230" s="230" t="str">
        <f t="shared" ref="D230:R230" si="115">D63</f>
        <v>Alexander Station</v>
      </c>
      <c r="E230" s="230">
        <f t="shared" si="115"/>
        <v>240</v>
      </c>
      <c r="F230" s="230" t="str">
        <f t="shared" si="115"/>
        <v>1311</v>
      </c>
      <c r="G230" s="230" t="str">
        <f t="shared" si="115"/>
        <v>Oil; Crude Oil Storage Tank</v>
      </c>
      <c r="H230" s="230" t="str">
        <f>VLOOKUP(C230,fips_xref!$A$5:$B$262,2,FALSE)</f>
        <v>MCKENZIE, ND_Non-Tribal</v>
      </c>
      <c r="I230" s="230">
        <f t="shared" si="115"/>
        <v>48.113424999999999</v>
      </c>
      <c r="J230" s="230">
        <f t="shared" si="115"/>
        <v>-103.78189999999999</v>
      </c>
      <c r="K230" s="230">
        <f t="shared" si="115"/>
        <v>40400302</v>
      </c>
      <c r="L230" s="230" t="str">
        <f t="shared" si="115"/>
        <v>Tanks</v>
      </c>
      <c r="M230" s="230" t="str">
        <f t="shared" si="115"/>
        <v>Permitted Tank Losses</v>
      </c>
      <c r="N230" s="230">
        <f t="shared" si="115"/>
        <v>0</v>
      </c>
      <c r="O230" s="230">
        <f t="shared" si="115"/>
        <v>16.5</v>
      </c>
      <c r="P230" s="230">
        <f t="shared" si="115"/>
        <v>0</v>
      </c>
      <c r="Q230" s="230">
        <f t="shared" si="115"/>
        <v>0</v>
      </c>
      <c r="R230" s="230">
        <f t="shared" si="115"/>
        <v>0</v>
      </c>
      <c r="S230" s="68"/>
      <c r="T230" s="6"/>
      <c r="U230" s="6"/>
      <c r="V230" s="6"/>
      <c r="W230" s="6"/>
      <c r="X230" s="6"/>
      <c r="Y230" s="6"/>
    </row>
    <row r="231" spans="1:25" s="141" customFormat="1" x14ac:dyDescent="0.2">
      <c r="A231" s="230" t="str">
        <f t="shared" ref="A231:B231" si="116">A64</f>
        <v>NDDEQ Permitted Sources</v>
      </c>
      <c r="B231" s="230" t="str">
        <f t="shared" si="116"/>
        <v>38</v>
      </c>
      <c r="C231" s="230" t="str">
        <f t="shared" si="2"/>
        <v>3810502</v>
      </c>
      <c r="D231" s="230" t="str">
        <f t="shared" ref="D231:R231" si="117">D64</f>
        <v>Beaver Lodge Station</v>
      </c>
      <c r="E231" s="230">
        <f t="shared" si="117"/>
        <v>232</v>
      </c>
      <c r="F231" s="230" t="str">
        <f t="shared" si="117"/>
        <v>1311</v>
      </c>
      <c r="G231" s="230" t="str">
        <f t="shared" si="117"/>
        <v>Oil; Crude Oil Storage Tank</v>
      </c>
      <c r="H231" s="230" t="str">
        <f>VLOOKUP(C231,fips_xref!$A$5:$B$262,2,FALSE)</f>
        <v>WILLIAMS, ND_Non-Tribal</v>
      </c>
      <c r="I231" s="230">
        <f t="shared" si="117"/>
        <v>48.283003000000001</v>
      </c>
      <c r="J231" s="230">
        <f t="shared" si="117"/>
        <v>-102.929889</v>
      </c>
      <c r="K231" s="230">
        <f t="shared" si="117"/>
        <v>40400302</v>
      </c>
      <c r="L231" s="230" t="str">
        <f t="shared" si="117"/>
        <v>Tanks</v>
      </c>
      <c r="M231" s="230" t="str">
        <f t="shared" si="117"/>
        <v>Permitted Tank Losses</v>
      </c>
      <c r="N231" s="230">
        <f t="shared" si="117"/>
        <v>0</v>
      </c>
      <c r="O231" s="230">
        <f t="shared" si="117"/>
        <v>30.9</v>
      </c>
      <c r="P231" s="230">
        <f t="shared" si="117"/>
        <v>0</v>
      </c>
      <c r="Q231" s="230">
        <f t="shared" si="117"/>
        <v>0</v>
      </c>
      <c r="R231" s="230">
        <f t="shared" si="117"/>
        <v>0</v>
      </c>
      <c r="S231" s="68"/>
      <c r="T231" s="6"/>
      <c r="U231" s="6"/>
      <c r="V231" s="6"/>
      <c r="W231" s="6"/>
      <c r="X231" s="6"/>
      <c r="Y231" s="6"/>
    </row>
    <row r="232" spans="1:25" s="141" customFormat="1" x14ac:dyDescent="0.2">
      <c r="A232" s="230" t="str">
        <f t="shared" ref="A232:B232" si="118">A65</f>
        <v>NDDEQ Permitted Sources</v>
      </c>
      <c r="B232" s="230" t="str">
        <f t="shared" si="118"/>
        <v>38</v>
      </c>
      <c r="C232" s="230" t="str">
        <f t="shared" si="2"/>
        <v>3810102</v>
      </c>
      <c r="D232" s="230" t="str">
        <f t="shared" ref="D232:R232" si="119">D65</f>
        <v>Berthold Station</v>
      </c>
      <c r="E232" s="230">
        <f t="shared" si="119"/>
        <v>275</v>
      </c>
      <c r="F232" s="230" t="str">
        <f t="shared" si="119"/>
        <v>1311</v>
      </c>
      <c r="G232" s="230" t="str">
        <f t="shared" si="119"/>
        <v>Oil; Crude Oil Storage Tank</v>
      </c>
      <c r="H232" s="230" t="str">
        <f>VLOOKUP(C232,fips_xref!$A$5:$B$262,2,FALSE)</f>
        <v>WARD, ND_Non-Tribal</v>
      </c>
      <c r="I232" s="230">
        <f t="shared" si="119"/>
        <v>48.322575000000001</v>
      </c>
      <c r="J232" s="230">
        <f t="shared" si="119"/>
        <v>-101.7522</v>
      </c>
      <c r="K232" s="230">
        <f t="shared" si="119"/>
        <v>40400302</v>
      </c>
      <c r="L232" s="230" t="str">
        <f t="shared" si="119"/>
        <v>Tanks</v>
      </c>
      <c r="M232" s="230" t="str">
        <f t="shared" si="119"/>
        <v>Permitted Tank Losses</v>
      </c>
      <c r="N232" s="230">
        <f t="shared" si="119"/>
        <v>0</v>
      </c>
      <c r="O232" s="230">
        <f t="shared" si="119"/>
        <v>0</v>
      </c>
      <c r="P232" s="230">
        <f t="shared" si="119"/>
        <v>0</v>
      </c>
      <c r="Q232" s="230">
        <f t="shared" si="119"/>
        <v>0</v>
      </c>
      <c r="R232" s="230">
        <f t="shared" si="119"/>
        <v>0</v>
      </c>
      <c r="S232" s="68"/>
      <c r="T232" s="6"/>
      <c r="U232" s="6"/>
      <c r="V232" s="6"/>
      <c r="W232" s="6"/>
      <c r="X232" s="6"/>
      <c r="Y232" s="6"/>
    </row>
    <row r="233" spans="1:25" s="141" customFormat="1" x14ac:dyDescent="0.2">
      <c r="A233" s="230" t="str">
        <f t="shared" ref="A233:B233" si="120">A66</f>
        <v>NDDEQ Permitted Sources</v>
      </c>
      <c r="B233" s="230" t="str">
        <f t="shared" si="120"/>
        <v>38</v>
      </c>
      <c r="C233" s="230" t="str">
        <f t="shared" si="2"/>
        <v>3807502</v>
      </c>
      <c r="D233" s="230" t="str">
        <f t="shared" ref="D233:R233" si="121">D66</f>
        <v>Glenburn Site</v>
      </c>
      <c r="E233" s="230">
        <f t="shared" si="121"/>
        <v>209</v>
      </c>
      <c r="F233" s="230" t="str">
        <f t="shared" si="121"/>
        <v>1311</v>
      </c>
      <c r="G233" s="230" t="str">
        <f t="shared" si="121"/>
        <v>Oil; Crude Oil Storage Tank</v>
      </c>
      <c r="H233" s="230" t="str">
        <f>VLOOKUP(C233,fips_xref!$A$5:$B$262,2,FALSE)</f>
        <v>RENVILLE, ND_Non-Tribal</v>
      </c>
      <c r="I233" s="230">
        <f t="shared" si="121"/>
        <v>48.537599999999998</v>
      </c>
      <c r="J233" s="230">
        <f t="shared" si="121"/>
        <v>-101.2003</v>
      </c>
      <c r="K233" s="230">
        <f t="shared" si="121"/>
        <v>40400302</v>
      </c>
      <c r="L233" s="230" t="str">
        <f t="shared" si="121"/>
        <v>Tanks</v>
      </c>
      <c r="M233" s="230" t="str">
        <f t="shared" si="121"/>
        <v>Permitted Tank Losses</v>
      </c>
      <c r="N233" s="230">
        <f t="shared" si="121"/>
        <v>0</v>
      </c>
      <c r="O233" s="230">
        <f t="shared" si="121"/>
        <v>1.3</v>
      </c>
      <c r="P233" s="230">
        <f t="shared" si="121"/>
        <v>0</v>
      </c>
      <c r="Q233" s="230">
        <f t="shared" si="121"/>
        <v>0</v>
      </c>
      <c r="R233" s="230">
        <f t="shared" si="121"/>
        <v>0</v>
      </c>
      <c r="S233" s="68"/>
      <c r="T233" s="6"/>
      <c r="U233" s="6"/>
      <c r="V233" s="6"/>
      <c r="W233" s="6"/>
      <c r="X233" s="6"/>
      <c r="Y233" s="6"/>
    </row>
    <row r="234" spans="1:25" s="141" customFormat="1" x14ac:dyDescent="0.2">
      <c r="A234" s="230" t="str">
        <f t="shared" ref="A234:B234" si="122">A67</f>
        <v>NDDEQ Permitted Sources</v>
      </c>
      <c r="B234" s="230" t="str">
        <f t="shared" si="122"/>
        <v>38</v>
      </c>
      <c r="C234" s="230" t="str">
        <f t="shared" si="2"/>
        <v>3810502</v>
      </c>
      <c r="D234" s="230" t="str">
        <f t="shared" ref="D234:R234" si="123">D67</f>
        <v>Grenora Station</v>
      </c>
      <c r="E234" s="230">
        <f t="shared" si="123"/>
        <v>230</v>
      </c>
      <c r="F234" s="230" t="str">
        <f t="shared" si="123"/>
        <v>1311</v>
      </c>
      <c r="G234" s="230" t="str">
        <f t="shared" si="123"/>
        <v>Oil; Crude Oil Storage Tank</v>
      </c>
      <c r="H234" s="230" t="str">
        <f>VLOOKUP(C234,fips_xref!$A$5:$B$262,2,FALSE)</f>
        <v>WILLIAMS, ND_Non-Tribal</v>
      </c>
      <c r="I234" s="230">
        <f t="shared" si="123"/>
        <v>48.598675</v>
      </c>
      <c r="J234" s="230">
        <f t="shared" si="123"/>
        <v>-103.9554</v>
      </c>
      <c r="K234" s="230">
        <f t="shared" si="123"/>
        <v>40400302</v>
      </c>
      <c r="L234" s="230" t="str">
        <f t="shared" si="123"/>
        <v>Tanks</v>
      </c>
      <c r="M234" s="230" t="str">
        <f t="shared" si="123"/>
        <v>Permitted Tank Losses</v>
      </c>
      <c r="N234" s="230">
        <f t="shared" si="123"/>
        <v>0</v>
      </c>
      <c r="O234" s="230">
        <f t="shared" si="123"/>
        <v>7.9</v>
      </c>
      <c r="P234" s="230">
        <f t="shared" si="123"/>
        <v>0</v>
      </c>
      <c r="Q234" s="230">
        <f t="shared" si="123"/>
        <v>0</v>
      </c>
      <c r="R234" s="230">
        <f t="shared" si="123"/>
        <v>0</v>
      </c>
      <c r="S234" s="68"/>
      <c r="T234" s="6"/>
      <c r="U234" s="6"/>
      <c r="V234" s="6"/>
      <c r="W234" s="6"/>
      <c r="X234" s="6"/>
      <c r="Y234" s="6"/>
    </row>
    <row r="235" spans="1:25" s="141" customFormat="1" x14ac:dyDescent="0.2">
      <c r="A235" s="230" t="str">
        <f t="shared" ref="A235:B235" si="124">A68</f>
        <v>NDDEQ Permitted Sources</v>
      </c>
      <c r="B235" s="230" t="str">
        <f t="shared" si="124"/>
        <v>38</v>
      </c>
      <c r="C235" s="230" t="str">
        <f t="shared" si="2"/>
        <v>3810102</v>
      </c>
      <c r="D235" s="230" t="str">
        <f t="shared" ref="D235:R235" si="125">D68</f>
        <v>Minot Station</v>
      </c>
      <c r="E235" s="230">
        <f t="shared" si="125"/>
        <v>229</v>
      </c>
      <c r="F235" s="230" t="str">
        <f t="shared" si="125"/>
        <v>1311</v>
      </c>
      <c r="G235" s="230" t="str">
        <f t="shared" si="125"/>
        <v>Oil; Crude Oil Storage Tank</v>
      </c>
      <c r="H235" s="230" t="str">
        <f>VLOOKUP(C235,fips_xref!$A$5:$B$262,2,FALSE)</f>
        <v>WARD, ND_Non-Tribal</v>
      </c>
      <c r="I235" s="230">
        <f t="shared" si="125"/>
        <v>48.243924999999997</v>
      </c>
      <c r="J235" s="230">
        <f t="shared" si="125"/>
        <v>-101.2555</v>
      </c>
      <c r="K235" s="230">
        <f t="shared" si="125"/>
        <v>40400302</v>
      </c>
      <c r="L235" s="230" t="str">
        <f t="shared" si="125"/>
        <v>Tanks</v>
      </c>
      <c r="M235" s="230" t="str">
        <f t="shared" si="125"/>
        <v>Permitted Tank Losses</v>
      </c>
      <c r="N235" s="230">
        <f t="shared" si="125"/>
        <v>0</v>
      </c>
      <c r="O235" s="230">
        <f t="shared" si="125"/>
        <v>15.4</v>
      </c>
      <c r="P235" s="230">
        <f t="shared" si="125"/>
        <v>0</v>
      </c>
      <c r="Q235" s="230">
        <f t="shared" si="125"/>
        <v>0</v>
      </c>
      <c r="R235" s="230">
        <f t="shared" si="125"/>
        <v>0</v>
      </c>
      <c r="S235" s="68"/>
      <c r="T235" s="6"/>
      <c r="U235" s="6"/>
      <c r="V235" s="6"/>
      <c r="W235" s="6"/>
      <c r="X235" s="6"/>
      <c r="Y235" s="6"/>
    </row>
    <row r="236" spans="1:25" s="141" customFormat="1" x14ac:dyDescent="0.2">
      <c r="A236" s="230" t="str">
        <f t="shared" ref="A236:B236" si="126">A69</f>
        <v>NDDEQ Permitted Sources</v>
      </c>
      <c r="B236" s="230" t="str">
        <f t="shared" si="126"/>
        <v>38</v>
      </c>
      <c r="C236" s="230" t="str">
        <f t="shared" si="2"/>
        <v>3806102</v>
      </c>
      <c r="D236" s="230" t="str">
        <f t="shared" ref="D236:R236" si="127">D69</f>
        <v>Stanley Station</v>
      </c>
      <c r="E236" s="230">
        <f t="shared" si="127"/>
        <v>231</v>
      </c>
      <c r="F236" s="230" t="str">
        <f t="shared" si="127"/>
        <v>1311</v>
      </c>
      <c r="G236" s="230" t="str">
        <f t="shared" si="127"/>
        <v>Oil; Crude Oil Storage Tank</v>
      </c>
      <c r="H236" s="230" t="str">
        <f>VLOOKUP(C236,fips_xref!$A$5:$B$262,2,FALSE)</f>
        <v>MOUNTRAIL, ND_Non-Tribal</v>
      </c>
      <c r="I236" s="230">
        <f t="shared" si="127"/>
        <v>48.303975000000001</v>
      </c>
      <c r="J236" s="230">
        <f t="shared" si="127"/>
        <v>-102.36879999999999</v>
      </c>
      <c r="K236" s="230">
        <f t="shared" si="127"/>
        <v>40400302</v>
      </c>
      <c r="L236" s="230" t="str">
        <f t="shared" si="127"/>
        <v>Tanks</v>
      </c>
      <c r="M236" s="230" t="str">
        <f t="shared" si="127"/>
        <v>Permitted Tank Losses</v>
      </c>
      <c r="N236" s="230">
        <f t="shared" si="127"/>
        <v>0</v>
      </c>
      <c r="O236" s="230">
        <f t="shared" si="127"/>
        <v>13.2</v>
      </c>
      <c r="P236" s="230">
        <f t="shared" si="127"/>
        <v>0</v>
      </c>
      <c r="Q236" s="230">
        <f t="shared" si="127"/>
        <v>0</v>
      </c>
      <c r="R236" s="230">
        <f t="shared" si="127"/>
        <v>0</v>
      </c>
      <c r="S236" s="68"/>
      <c r="T236" s="6"/>
      <c r="U236" s="6"/>
      <c r="V236" s="6"/>
      <c r="W236" s="6"/>
      <c r="X236" s="6"/>
      <c r="Y236" s="6"/>
    </row>
    <row r="237" spans="1:25" s="141" customFormat="1" x14ac:dyDescent="0.2">
      <c r="A237" s="230" t="str">
        <f t="shared" ref="A237:B237" si="128">A70</f>
        <v>NDDEQ Permitted Sources</v>
      </c>
      <c r="B237" s="230" t="str">
        <f t="shared" si="128"/>
        <v>38</v>
      </c>
      <c r="C237" s="230" t="str">
        <f t="shared" si="2"/>
        <v>3805302</v>
      </c>
      <c r="D237" s="230" t="str">
        <f t="shared" ref="D237:R237" si="129">D70</f>
        <v>Trenton Station</v>
      </c>
      <c r="E237" s="230">
        <f t="shared" si="129"/>
        <v>1045</v>
      </c>
      <c r="F237" s="230" t="str">
        <f t="shared" si="129"/>
        <v>1311</v>
      </c>
      <c r="G237" s="230" t="str">
        <f t="shared" si="129"/>
        <v>Oil; Crude Oil Storage Tank</v>
      </c>
      <c r="H237" s="230" t="str">
        <f>VLOOKUP(C237,fips_xref!$A$5:$B$262,2,FALSE)</f>
        <v>MCKENZIE, ND_Non-Tribal</v>
      </c>
      <c r="I237" s="230">
        <f t="shared" si="129"/>
        <v>0</v>
      </c>
      <c r="J237" s="230">
        <f t="shared" si="129"/>
        <v>0</v>
      </c>
      <c r="K237" s="230">
        <f t="shared" si="129"/>
        <v>40400302</v>
      </c>
      <c r="L237" s="230" t="str">
        <f t="shared" si="129"/>
        <v>Tanks</v>
      </c>
      <c r="M237" s="230" t="str">
        <f t="shared" si="129"/>
        <v>Permitted Tank Losses</v>
      </c>
      <c r="N237" s="230">
        <f t="shared" si="129"/>
        <v>0</v>
      </c>
      <c r="O237" s="230">
        <f t="shared" si="129"/>
        <v>17.399999999999999</v>
      </c>
      <c r="P237" s="230">
        <f t="shared" si="129"/>
        <v>0</v>
      </c>
      <c r="Q237" s="230">
        <f t="shared" si="129"/>
        <v>0</v>
      </c>
      <c r="R237" s="230">
        <f t="shared" si="129"/>
        <v>0</v>
      </c>
      <c r="S237" s="68"/>
      <c r="T237" s="6"/>
      <c r="U237" s="6"/>
      <c r="V237" s="6"/>
      <c r="W237" s="6"/>
      <c r="X237" s="6"/>
      <c r="Y237" s="6"/>
    </row>
    <row r="238" spans="1:25" s="141" customFormat="1" x14ac:dyDescent="0.2">
      <c r="A238" s="230" t="str">
        <f t="shared" ref="A238:B238" si="130">A71</f>
        <v>NDDEQ Permitted Sources</v>
      </c>
      <c r="B238" s="230" t="str">
        <f t="shared" si="130"/>
        <v>38</v>
      </c>
      <c r="C238" s="230" t="str">
        <f t="shared" ref="C238:C301" si="131">C71&amp;"02"</f>
        <v>3805302</v>
      </c>
      <c r="D238" s="230" t="str">
        <f t="shared" ref="D238:R238" si="132">D71</f>
        <v>Blue Buttes Compressor Station</v>
      </c>
      <c r="E238" s="230">
        <f t="shared" si="132"/>
        <v>228</v>
      </c>
      <c r="F238" s="230" t="str">
        <f t="shared" si="132"/>
        <v>1311</v>
      </c>
      <c r="G238" s="230" t="str">
        <f t="shared" si="132"/>
        <v>Compressor Station</v>
      </c>
      <c r="H238" s="230" t="str">
        <f>VLOOKUP(C238,fips_xref!$A$5:$B$262,2,FALSE)</f>
        <v>MCKENZIE, ND_Non-Tribal</v>
      </c>
      <c r="I238" s="230">
        <f t="shared" si="132"/>
        <v>47.869300000000003</v>
      </c>
      <c r="J238" s="230">
        <f t="shared" si="132"/>
        <v>-102.8659</v>
      </c>
      <c r="K238" s="230">
        <f t="shared" si="132"/>
        <v>31000205</v>
      </c>
      <c r="L238" s="230" t="str">
        <f t="shared" si="132"/>
        <v>Flare</v>
      </c>
      <c r="M238" s="230" t="str">
        <f t="shared" si="132"/>
        <v>Natural Gas Production, Flares</v>
      </c>
      <c r="N238" s="230">
        <f t="shared" si="132"/>
        <v>0</v>
      </c>
      <c r="O238" s="230">
        <f t="shared" si="132"/>
        <v>0</v>
      </c>
      <c r="P238" s="230">
        <f t="shared" si="132"/>
        <v>0</v>
      </c>
      <c r="Q238" s="230">
        <f t="shared" si="132"/>
        <v>66.599999999999994</v>
      </c>
      <c r="R238" s="230">
        <f t="shared" si="132"/>
        <v>0</v>
      </c>
      <c r="S238" s="68"/>
      <c r="T238" s="6"/>
      <c r="U238" s="6"/>
      <c r="V238" s="6"/>
      <c r="W238" s="6"/>
      <c r="X238" s="6"/>
      <c r="Y238" s="6"/>
    </row>
    <row r="239" spans="1:25" s="141" customFormat="1" x14ac:dyDescent="0.2">
      <c r="A239" s="230" t="str">
        <f t="shared" ref="A239:B239" si="133">A72</f>
        <v>NDDEQ Permitted Sources</v>
      </c>
      <c r="B239" s="230" t="str">
        <f t="shared" si="133"/>
        <v>38</v>
      </c>
      <c r="C239" s="230" t="str">
        <f t="shared" si="131"/>
        <v>3805302</v>
      </c>
      <c r="D239" s="230" t="str">
        <f t="shared" ref="D239:R239" si="134">D72</f>
        <v>Blue Buttes Compressor Station</v>
      </c>
      <c r="E239" s="230">
        <f t="shared" si="134"/>
        <v>228</v>
      </c>
      <c r="F239" s="230" t="str">
        <f t="shared" si="134"/>
        <v>1311</v>
      </c>
      <c r="G239" s="230" t="str">
        <f t="shared" si="134"/>
        <v>Compressor Station</v>
      </c>
      <c r="H239" s="230" t="str">
        <f>VLOOKUP(C239,fips_xref!$A$5:$B$262,2,FALSE)</f>
        <v>MCKENZIE, ND_Non-Tribal</v>
      </c>
      <c r="I239" s="230">
        <f t="shared" si="134"/>
        <v>47.869300000000003</v>
      </c>
      <c r="J239" s="230">
        <f t="shared" si="134"/>
        <v>-102.8659</v>
      </c>
      <c r="K239" s="230">
        <f t="shared" si="134"/>
        <v>20200202</v>
      </c>
      <c r="L239" s="230" t="str">
        <f t="shared" si="134"/>
        <v>Waukesha compressor engine</v>
      </c>
      <c r="M239" s="230" t="str">
        <f t="shared" si="134"/>
        <v>Compressor Engines</v>
      </c>
      <c r="N239" s="230">
        <f t="shared" si="134"/>
        <v>2.4</v>
      </c>
      <c r="O239" s="230">
        <f t="shared" si="134"/>
        <v>2</v>
      </c>
      <c r="P239" s="230">
        <f t="shared" si="134"/>
        <v>10.5</v>
      </c>
      <c r="Q239" s="230">
        <f t="shared" si="134"/>
        <v>0</v>
      </c>
      <c r="R239" s="230">
        <f t="shared" si="134"/>
        <v>0</v>
      </c>
      <c r="S239" s="68"/>
      <c r="T239" s="6"/>
      <c r="U239" s="6"/>
      <c r="V239" s="6"/>
      <c r="W239" s="6"/>
      <c r="X239" s="6"/>
      <c r="Y239" s="6"/>
    </row>
    <row r="240" spans="1:25" s="141" customFormat="1" x14ac:dyDescent="0.2">
      <c r="A240" s="230" t="str">
        <f t="shared" ref="A240:B240" si="135">A73</f>
        <v>NDDEQ Permitted Sources</v>
      </c>
      <c r="B240" s="230" t="str">
        <f t="shared" si="135"/>
        <v>38</v>
      </c>
      <c r="C240" s="230" t="str">
        <f t="shared" si="131"/>
        <v>3805302</v>
      </c>
      <c r="D240" s="230" t="str">
        <f t="shared" ref="D240:R240" si="136">D73</f>
        <v>Cherry Creek Compressor Station</v>
      </c>
      <c r="E240" s="230">
        <f t="shared" si="136"/>
        <v>227</v>
      </c>
      <c r="F240" s="230" t="str">
        <f t="shared" si="136"/>
        <v>1311</v>
      </c>
      <c r="G240" s="230" t="str">
        <f t="shared" si="136"/>
        <v>Compressor Station</v>
      </c>
      <c r="H240" s="230" t="str">
        <f>VLOOKUP(C240,fips_xref!$A$5:$B$262,2,FALSE)</f>
        <v>MCKENZIE, ND_Non-Tribal</v>
      </c>
      <c r="I240" s="230">
        <f t="shared" si="136"/>
        <v>47.753500000000003</v>
      </c>
      <c r="J240" s="230">
        <f t="shared" si="136"/>
        <v>-103.2946</v>
      </c>
      <c r="K240" s="230">
        <f t="shared" si="136"/>
        <v>31000205</v>
      </c>
      <c r="L240" s="230" t="str">
        <f t="shared" si="136"/>
        <v>John Zink U Flare</v>
      </c>
      <c r="M240" s="230" t="str">
        <f t="shared" si="136"/>
        <v>Natural Gas Production, Flares</v>
      </c>
      <c r="N240" s="230">
        <f t="shared" si="136"/>
        <v>0</v>
      </c>
      <c r="O240" s="230">
        <f t="shared" si="136"/>
        <v>0</v>
      </c>
      <c r="P240" s="230">
        <f t="shared" si="136"/>
        <v>0</v>
      </c>
      <c r="Q240" s="230">
        <f t="shared" si="136"/>
        <v>64.900000000000006</v>
      </c>
      <c r="R240" s="230">
        <f t="shared" si="136"/>
        <v>0</v>
      </c>
      <c r="S240" s="68"/>
      <c r="T240" s="6"/>
      <c r="U240" s="6"/>
      <c r="V240" s="6"/>
      <c r="W240" s="6"/>
      <c r="X240" s="6"/>
      <c r="Y240" s="6"/>
    </row>
    <row r="241" spans="1:25" s="141" customFormat="1" x14ac:dyDescent="0.2">
      <c r="A241" s="230" t="str">
        <f t="shared" ref="A241:B241" si="137">A74</f>
        <v>NDDEQ Permitted Sources</v>
      </c>
      <c r="B241" s="230" t="str">
        <f t="shared" si="137"/>
        <v>38</v>
      </c>
      <c r="C241" s="230" t="str">
        <f t="shared" si="131"/>
        <v>3805302</v>
      </c>
      <c r="D241" s="230" t="str">
        <f t="shared" ref="D241:R241" si="138">D74</f>
        <v>Cherry Creek Compressor Station</v>
      </c>
      <c r="E241" s="230">
        <f t="shared" si="138"/>
        <v>227</v>
      </c>
      <c r="F241" s="230" t="str">
        <f t="shared" si="138"/>
        <v>1311</v>
      </c>
      <c r="G241" s="230" t="str">
        <f t="shared" si="138"/>
        <v>Compressor Station</v>
      </c>
      <c r="H241" s="230" t="str">
        <f>VLOOKUP(C241,fips_xref!$A$5:$B$262,2,FALSE)</f>
        <v>MCKENZIE, ND_Non-Tribal</v>
      </c>
      <c r="I241" s="230">
        <f t="shared" si="138"/>
        <v>47.753500000000003</v>
      </c>
      <c r="J241" s="230">
        <f t="shared" si="138"/>
        <v>-103.2946</v>
      </c>
      <c r="K241" s="230">
        <f t="shared" si="138"/>
        <v>20200202</v>
      </c>
      <c r="L241" s="230" t="str">
        <f t="shared" si="138"/>
        <v>White Superior Compressor Engine</v>
      </c>
      <c r="M241" s="230" t="str">
        <f t="shared" si="138"/>
        <v>Compressor Engines</v>
      </c>
      <c r="N241" s="230">
        <f t="shared" si="138"/>
        <v>3.9</v>
      </c>
      <c r="O241" s="230">
        <f t="shared" si="138"/>
        <v>1.6</v>
      </c>
      <c r="P241" s="230">
        <f t="shared" si="138"/>
        <v>6.9</v>
      </c>
      <c r="Q241" s="230">
        <f t="shared" si="138"/>
        <v>0</v>
      </c>
      <c r="R241" s="230">
        <f t="shared" si="138"/>
        <v>0</v>
      </c>
      <c r="S241" s="68"/>
      <c r="T241" s="6"/>
      <c r="U241" s="6"/>
      <c r="V241" s="6"/>
      <c r="W241" s="6"/>
      <c r="X241" s="6"/>
      <c r="Y241" s="6"/>
    </row>
    <row r="242" spans="1:25" s="141" customFormat="1" x14ac:dyDescent="0.2">
      <c r="A242" s="230" t="str">
        <f t="shared" ref="A242:B242" si="139">A75</f>
        <v>NDDEQ Permitted Sources</v>
      </c>
      <c r="B242" s="230" t="str">
        <f t="shared" si="139"/>
        <v>38</v>
      </c>
      <c r="C242" s="230" t="str">
        <f t="shared" si="131"/>
        <v>3805302</v>
      </c>
      <c r="D242" s="230" t="str">
        <f t="shared" ref="D242:R242" si="140">D75</f>
        <v>Hawkeye Compressor Station</v>
      </c>
      <c r="E242" s="230">
        <f t="shared" si="140"/>
        <v>377</v>
      </c>
      <c r="F242" s="230" t="str">
        <f t="shared" si="140"/>
        <v>1311</v>
      </c>
      <c r="G242" s="230" t="str">
        <f t="shared" si="140"/>
        <v>Compressor Station</v>
      </c>
      <c r="H242" s="230" t="str">
        <f>VLOOKUP(C242,fips_xref!$A$5:$B$262,2,FALSE)</f>
        <v>MCKENZIE, ND_Non-Tribal</v>
      </c>
      <c r="I242" s="230">
        <f t="shared" si="140"/>
        <v>48.037599999999998</v>
      </c>
      <c r="J242" s="230">
        <f t="shared" si="140"/>
        <v>-102.3212</v>
      </c>
      <c r="K242" s="230">
        <f t="shared" si="140"/>
        <v>31000205</v>
      </c>
      <c r="L242" s="230" t="str">
        <f t="shared" si="140"/>
        <v>John Zink Largo System Flare</v>
      </c>
      <c r="M242" s="230" t="str">
        <f t="shared" si="140"/>
        <v>Natural Gas Production, Flares</v>
      </c>
      <c r="N242" s="230">
        <f t="shared" si="140"/>
        <v>0</v>
      </c>
      <c r="O242" s="230">
        <f t="shared" si="140"/>
        <v>0</v>
      </c>
      <c r="P242" s="230">
        <f t="shared" si="140"/>
        <v>0</v>
      </c>
      <c r="Q242" s="230">
        <f t="shared" si="140"/>
        <v>48.3</v>
      </c>
      <c r="R242" s="230">
        <f t="shared" si="140"/>
        <v>0</v>
      </c>
      <c r="S242" s="68"/>
      <c r="T242" s="6"/>
      <c r="U242" s="6"/>
      <c r="V242" s="6"/>
      <c r="W242" s="6"/>
      <c r="X242" s="6"/>
      <c r="Y242" s="6"/>
    </row>
    <row r="243" spans="1:25" s="141" customFormat="1" x14ac:dyDescent="0.2">
      <c r="A243" s="230" t="str">
        <f t="shared" ref="A243:B243" si="141">A76</f>
        <v>NDDEQ Permitted Sources</v>
      </c>
      <c r="B243" s="230" t="str">
        <f t="shared" si="141"/>
        <v>38</v>
      </c>
      <c r="C243" s="230" t="str">
        <f t="shared" si="131"/>
        <v>3805302</v>
      </c>
      <c r="D243" s="230" t="str">
        <f t="shared" ref="D243:R243" si="142">D76</f>
        <v>Hawkeye Compressor Station</v>
      </c>
      <c r="E243" s="230">
        <f t="shared" si="142"/>
        <v>377</v>
      </c>
      <c r="F243" s="230" t="str">
        <f t="shared" si="142"/>
        <v>1311</v>
      </c>
      <c r="G243" s="230" t="str">
        <f t="shared" si="142"/>
        <v>Compressor Station</v>
      </c>
      <c r="H243" s="230" t="str">
        <f>VLOOKUP(C243,fips_xref!$A$5:$B$262,2,FALSE)</f>
        <v>MCKENZIE, ND_Non-Tribal</v>
      </c>
      <c r="I243" s="230">
        <f t="shared" si="142"/>
        <v>48.037599999999998</v>
      </c>
      <c r="J243" s="230">
        <f t="shared" si="142"/>
        <v>-102.3212</v>
      </c>
      <c r="K243" s="230">
        <f t="shared" si="142"/>
        <v>20200202</v>
      </c>
      <c r="L243" s="230" t="str">
        <f t="shared" si="142"/>
        <v>Waukesha compressor engine</v>
      </c>
      <c r="M243" s="230" t="str">
        <f t="shared" si="142"/>
        <v>Compressor Engines</v>
      </c>
      <c r="N243" s="230">
        <f t="shared" si="142"/>
        <v>4.5999999999999996</v>
      </c>
      <c r="O243" s="230">
        <f t="shared" si="142"/>
        <v>5.5</v>
      </c>
      <c r="P243" s="230">
        <f t="shared" si="142"/>
        <v>6.8</v>
      </c>
      <c r="Q243" s="230">
        <f t="shared" si="142"/>
        <v>0</v>
      </c>
      <c r="R243" s="230">
        <f t="shared" si="142"/>
        <v>0</v>
      </c>
      <c r="S243" s="68"/>
      <c r="T243" s="6"/>
      <c r="U243" s="6"/>
      <c r="V243" s="6"/>
      <c r="W243" s="6"/>
      <c r="X243" s="6"/>
      <c r="Y243" s="6"/>
    </row>
    <row r="244" spans="1:25" s="141" customFormat="1" x14ac:dyDescent="0.2">
      <c r="A244" s="230" t="str">
        <f t="shared" ref="A244:B244" si="143">A77</f>
        <v>NDDEQ Permitted Sources</v>
      </c>
      <c r="B244" s="230" t="str">
        <f t="shared" si="143"/>
        <v>38</v>
      </c>
      <c r="C244" s="230" t="str">
        <f t="shared" si="131"/>
        <v>3805302</v>
      </c>
      <c r="D244" s="230" t="str">
        <f t="shared" ref="D244:R244" si="144">D77</f>
        <v>Hawkeye Compressor Station</v>
      </c>
      <c r="E244" s="230">
        <f t="shared" si="144"/>
        <v>377</v>
      </c>
      <c r="F244" s="230" t="str">
        <f t="shared" si="144"/>
        <v>1311</v>
      </c>
      <c r="G244" s="230" t="str">
        <f t="shared" si="144"/>
        <v>Compressor Station</v>
      </c>
      <c r="H244" s="230" t="str">
        <f>VLOOKUP(C244,fips_xref!$A$5:$B$262,2,FALSE)</f>
        <v>MCKENZIE, ND_Non-Tribal</v>
      </c>
      <c r="I244" s="230">
        <f t="shared" si="144"/>
        <v>48.037599999999998</v>
      </c>
      <c r="J244" s="230">
        <f t="shared" si="144"/>
        <v>-102.3212</v>
      </c>
      <c r="K244" s="230">
        <f t="shared" si="144"/>
        <v>20200202</v>
      </c>
      <c r="L244" s="230" t="str">
        <f t="shared" si="144"/>
        <v>White Superior Compressor Engine</v>
      </c>
      <c r="M244" s="230" t="str">
        <f t="shared" si="144"/>
        <v>Compressor Engines</v>
      </c>
      <c r="N244" s="230">
        <f t="shared" si="144"/>
        <v>43.4</v>
      </c>
      <c r="O244" s="230">
        <f t="shared" si="144"/>
        <v>2.2000000000000002</v>
      </c>
      <c r="P244" s="230">
        <f t="shared" si="144"/>
        <v>12.5</v>
      </c>
      <c r="Q244" s="230">
        <f t="shared" si="144"/>
        <v>0</v>
      </c>
      <c r="R244" s="230">
        <f t="shared" si="144"/>
        <v>0</v>
      </c>
      <c r="S244" s="68"/>
      <c r="T244" s="6"/>
      <c r="U244" s="6"/>
      <c r="V244" s="6"/>
      <c r="W244" s="6"/>
      <c r="X244" s="6"/>
      <c r="Y244" s="6"/>
    </row>
    <row r="245" spans="1:25" s="141" customFormat="1" x14ac:dyDescent="0.2">
      <c r="A245" s="230" t="str">
        <f t="shared" ref="A245:B245" si="145">A78</f>
        <v>NDDEQ Permitted Sources</v>
      </c>
      <c r="B245" s="230" t="str">
        <f t="shared" si="145"/>
        <v>38</v>
      </c>
      <c r="C245" s="230" t="str">
        <f t="shared" si="131"/>
        <v>3801302</v>
      </c>
      <c r="D245" s="230" t="str">
        <f t="shared" ref="D245:R245" si="146">D78</f>
        <v>Hunt Compressor Station</v>
      </c>
      <c r="E245" s="230">
        <f t="shared" si="146"/>
        <v>267</v>
      </c>
      <c r="F245" s="230" t="str">
        <f t="shared" si="146"/>
        <v>1311</v>
      </c>
      <c r="G245" s="230" t="str">
        <f t="shared" si="146"/>
        <v>Compressor Station</v>
      </c>
      <c r="H245" s="230" t="str">
        <f>VLOOKUP(C245,fips_xref!$A$5:$B$262,2,FALSE)</f>
        <v>BURKE, ND_Non-Tribal</v>
      </c>
      <c r="I245" s="230">
        <f t="shared" si="146"/>
        <v>48.588000000000001</v>
      </c>
      <c r="J245" s="230">
        <f t="shared" si="146"/>
        <v>-102.855</v>
      </c>
      <c r="K245" s="230">
        <f t="shared" si="146"/>
        <v>31000205</v>
      </c>
      <c r="L245" s="230" t="str">
        <f t="shared" si="146"/>
        <v>Emergency Flare</v>
      </c>
      <c r="M245" s="230" t="str">
        <f t="shared" si="146"/>
        <v>Natural Gas Production, Flares</v>
      </c>
      <c r="N245" s="230">
        <f t="shared" si="146"/>
        <v>0</v>
      </c>
      <c r="O245" s="230">
        <f t="shared" si="146"/>
        <v>0</v>
      </c>
      <c r="P245" s="230">
        <f t="shared" si="146"/>
        <v>0</v>
      </c>
      <c r="Q245" s="230">
        <f t="shared" si="146"/>
        <v>15.6</v>
      </c>
      <c r="R245" s="230">
        <f t="shared" si="146"/>
        <v>0</v>
      </c>
      <c r="S245" s="68"/>
      <c r="T245" s="6"/>
      <c r="U245" s="6"/>
      <c r="V245" s="6"/>
      <c r="W245" s="6"/>
      <c r="X245" s="6"/>
      <c r="Y245" s="6"/>
    </row>
    <row r="246" spans="1:25" s="141" customFormat="1" x14ac:dyDescent="0.2">
      <c r="A246" s="230" t="str">
        <f t="shared" ref="A246:B246" si="147">A79</f>
        <v>NDDEQ Permitted Sources</v>
      </c>
      <c r="B246" s="230" t="str">
        <f t="shared" si="147"/>
        <v>38</v>
      </c>
      <c r="C246" s="230" t="str">
        <f t="shared" si="131"/>
        <v>3801302</v>
      </c>
      <c r="D246" s="230" t="str">
        <f t="shared" ref="D246:R246" si="148">D79</f>
        <v>Hunt Compressor Station</v>
      </c>
      <c r="E246" s="230">
        <f t="shared" si="148"/>
        <v>267</v>
      </c>
      <c r="F246" s="230" t="str">
        <f t="shared" si="148"/>
        <v>1311</v>
      </c>
      <c r="G246" s="230" t="str">
        <f t="shared" si="148"/>
        <v>Compressor Station</v>
      </c>
      <c r="H246" s="230" t="str">
        <f>VLOOKUP(C246,fips_xref!$A$5:$B$262,2,FALSE)</f>
        <v>BURKE, ND_Non-Tribal</v>
      </c>
      <c r="I246" s="230">
        <f t="shared" si="148"/>
        <v>48.588000000000001</v>
      </c>
      <c r="J246" s="230">
        <f t="shared" si="148"/>
        <v>-102.855</v>
      </c>
      <c r="K246" s="230">
        <f t="shared" si="148"/>
        <v>20200202</v>
      </c>
      <c r="L246" s="230" t="str">
        <f t="shared" si="148"/>
        <v>Superior Compressor Engine</v>
      </c>
      <c r="M246" s="230" t="str">
        <f t="shared" si="148"/>
        <v>Compressor Engines</v>
      </c>
      <c r="N246" s="230">
        <f t="shared" si="148"/>
        <v>8.1999999999999993</v>
      </c>
      <c r="O246" s="230">
        <f t="shared" si="148"/>
        <v>0</v>
      </c>
      <c r="P246" s="230">
        <f t="shared" si="148"/>
        <v>2.1</v>
      </c>
      <c r="Q246" s="230">
        <f t="shared" si="148"/>
        <v>0</v>
      </c>
      <c r="R246" s="230">
        <f t="shared" si="148"/>
        <v>0</v>
      </c>
      <c r="S246" s="68"/>
      <c r="T246" s="6"/>
      <c r="U246" s="6"/>
      <c r="V246" s="6"/>
      <c r="W246" s="6"/>
      <c r="X246" s="6"/>
      <c r="Y246" s="6"/>
    </row>
    <row r="247" spans="1:25" s="141" customFormat="1" x14ac:dyDescent="0.2">
      <c r="A247" s="230" t="str">
        <f t="shared" ref="A247:B247" si="149">A80</f>
        <v>NDDEQ Permitted Sources</v>
      </c>
      <c r="B247" s="230" t="str">
        <f t="shared" si="149"/>
        <v>38</v>
      </c>
      <c r="C247" s="230" t="str">
        <f t="shared" si="131"/>
        <v>3805302</v>
      </c>
      <c r="D247" s="230" t="str">
        <f t="shared" ref="D247:R247" si="150">D80</f>
        <v>North Charlson Compressor Station</v>
      </c>
      <c r="E247" s="230">
        <f t="shared" si="150"/>
        <v>239</v>
      </c>
      <c r="F247" s="230" t="str">
        <f t="shared" si="150"/>
        <v>1311</v>
      </c>
      <c r="G247" s="230" t="str">
        <f t="shared" si="150"/>
        <v>Compressor Station</v>
      </c>
      <c r="H247" s="230" t="str">
        <f>VLOOKUP(C247,fips_xref!$A$5:$B$262,2,FALSE)</f>
        <v>MCKENZIE, ND_Non-Tribal</v>
      </c>
      <c r="I247" s="230">
        <f t="shared" si="150"/>
        <v>48.029600000000002</v>
      </c>
      <c r="J247" s="230">
        <f t="shared" si="150"/>
        <v>-102.881</v>
      </c>
      <c r="K247" s="230">
        <f t="shared" si="150"/>
        <v>31000205</v>
      </c>
      <c r="L247" s="230" t="str">
        <f t="shared" si="150"/>
        <v>Flare</v>
      </c>
      <c r="M247" s="230" t="str">
        <f t="shared" si="150"/>
        <v>Natural Gas Production, Flares</v>
      </c>
      <c r="N247" s="230">
        <f t="shared" si="150"/>
        <v>0</v>
      </c>
      <c r="O247" s="230">
        <f t="shared" si="150"/>
        <v>0</v>
      </c>
      <c r="P247" s="230">
        <f t="shared" si="150"/>
        <v>0</v>
      </c>
      <c r="Q247" s="230">
        <f t="shared" si="150"/>
        <v>2.1</v>
      </c>
      <c r="R247" s="230">
        <f t="shared" si="150"/>
        <v>0</v>
      </c>
      <c r="S247" s="68"/>
      <c r="T247" s="6"/>
      <c r="U247" s="6"/>
      <c r="V247" s="6"/>
      <c r="W247" s="6"/>
      <c r="X247" s="6"/>
      <c r="Y247" s="6"/>
    </row>
    <row r="248" spans="1:25" s="141" customFormat="1" x14ac:dyDescent="0.2">
      <c r="A248" s="230" t="str">
        <f t="shared" ref="A248:B248" si="151">A81</f>
        <v>NDDEQ Permitted Sources</v>
      </c>
      <c r="B248" s="230" t="str">
        <f t="shared" si="151"/>
        <v>38</v>
      </c>
      <c r="C248" s="230" t="str">
        <f t="shared" si="131"/>
        <v>3805302</v>
      </c>
      <c r="D248" s="230" t="str">
        <f t="shared" ref="D248:R248" si="152">D81</f>
        <v>North Charlson Compressor Station</v>
      </c>
      <c r="E248" s="230">
        <f t="shared" si="152"/>
        <v>239</v>
      </c>
      <c r="F248" s="230" t="str">
        <f t="shared" si="152"/>
        <v>1311</v>
      </c>
      <c r="G248" s="230" t="str">
        <f t="shared" si="152"/>
        <v>Compressor Station</v>
      </c>
      <c r="H248" s="230" t="str">
        <f>VLOOKUP(C248,fips_xref!$A$5:$B$262,2,FALSE)</f>
        <v>MCKENZIE, ND_Non-Tribal</v>
      </c>
      <c r="I248" s="230">
        <f t="shared" si="152"/>
        <v>48.029600000000002</v>
      </c>
      <c r="J248" s="230">
        <f t="shared" si="152"/>
        <v>-102.881</v>
      </c>
      <c r="K248" s="230">
        <f t="shared" si="152"/>
        <v>20200202</v>
      </c>
      <c r="L248" s="230" t="str">
        <f t="shared" si="152"/>
        <v>Waukesha compressor engine</v>
      </c>
      <c r="M248" s="230" t="str">
        <f t="shared" si="152"/>
        <v>Compressor Engines</v>
      </c>
      <c r="N248" s="230">
        <f t="shared" si="152"/>
        <v>0.4</v>
      </c>
      <c r="O248" s="230">
        <f t="shared" si="152"/>
        <v>0</v>
      </c>
      <c r="P248" s="230">
        <f t="shared" si="152"/>
        <v>1.3</v>
      </c>
      <c r="Q248" s="230">
        <f t="shared" si="152"/>
        <v>0</v>
      </c>
      <c r="R248" s="230">
        <f t="shared" si="152"/>
        <v>0</v>
      </c>
      <c r="S248" s="68"/>
      <c r="T248" s="6"/>
      <c r="U248" s="6"/>
      <c r="V248" s="6"/>
      <c r="W248" s="6"/>
      <c r="X248" s="6"/>
      <c r="Y248" s="6"/>
    </row>
    <row r="249" spans="1:25" s="141" customFormat="1" x14ac:dyDescent="0.2">
      <c r="A249" s="230" t="str">
        <f t="shared" ref="A249:B249" si="153">A82</f>
        <v>NDDEQ Permitted Sources</v>
      </c>
      <c r="B249" s="230" t="str">
        <f t="shared" si="153"/>
        <v>38</v>
      </c>
      <c r="C249" s="230" t="str">
        <f t="shared" si="131"/>
        <v>3810502</v>
      </c>
      <c r="D249" s="230" t="str">
        <f t="shared" ref="D249:R249" si="154">D82</f>
        <v>Silurian Compressor Station</v>
      </c>
      <c r="E249" s="230">
        <f t="shared" si="154"/>
        <v>200</v>
      </c>
      <c r="F249" s="230" t="str">
        <f t="shared" si="154"/>
        <v>1311</v>
      </c>
      <c r="G249" s="230" t="str">
        <f t="shared" si="154"/>
        <v>Compressor Station</v>
      </c>
      <c r="H249" s="230" t="str">
        <f>VLOOKUP(C249,fips_xref!$A$5:$B$262,2,FALSE)</f>
        <v>WILLIAMS, ND_Non-Tribal</v>
      </c>
      <c r="I249" s="230">
        <f t="shared" si="154"/>
        <v>48.292549999999999</v>
      </c>
      <c r="J249" s="230">
        <f t="shared" si="154"/>
        <v>-102.9498</v>
      </c>
      <c r="K249" s="230">
        <f t="shared" si="154"/>
        <v>20200202</v>
      </c>
      <c r="L249" s="230" t="str">
        <f t="shared" si="154"/>
        <v>Caterpillar Compressor Engine</v>
      </c>
      <c r="M249" s="230" t="str">
        <f t="shared" si="154"/>
        <v>Compressor Engines</v>
      </c>
      <c r="N249" s="230">
        <f t="shared" si="154"/>
        <v>4.5</v>
      </c>
      <c r="O249" s="230">
        <f t="shared" si="154"/>
        <v>13.6</v>
      </c>
      <c r="P249" s="230">
        <f t="shared" si="154"/>
        <v>17.3</v>
      </c>
      <c r="Q249" s="230">
        <f t="shared" si="154"/>
        <v>0</v>
      </c>
      <c r="R249" s="230">
        <f t="shared" si="154"/>
        <v>0</v>
      </c>
      <c r="S249" s="68"/>
      <c r="T249" s="6"/>
      <c r="U249" s="6"/>
      <c r="V249" s="6"/>
      <c r="W249" s="6"/>
      <c r="X249" s="6"/>
      <c r="Y249" s="6"/>
    </row>
    <row r="250" spans="1:25" s="141" customFormat="1" x14ac:dyDescent="0.2">
      <c r="A250" s="230" t="str">
        <f t="shared" ref="A250:B250" si="155">A83</f>
        <v>NDDEQ Permitted Sources</v>
      </c>
      <c r="B250" s="230" t="str">
        <f t="shared" si="155"/>
        <v>38</v>
      </c>
      <c r="C250" s="230" t="str">
        <f t="shared" si="131"/>
        <v>3810502</v>
      </c>
      <c r="D250" s="230" t="str">
        <f t="shared" ref="D250:R250" si="156">D83</f>
        <v>Silurian Compressor Station</v>
      </c>
      <c r="E250" s="230">
        <f t="shared" si="156"/>
        <v>200</v>
      </c>
      <c r="F250" s="230" t="str">
        <f t="shared" si="156"/>
        <v>1311</v>
      </c>
      <c r="G250" s="230" t="str">
        <f t="shared" si="156"/>
        <v>Compressor Station</v>
      </c>
      <c r="H250" s="230" t="str">
        <f>VLOOKUP(C250,fips_xref!$A$5:$B$262,2,FALSE)</f>
        <v>WILLIAMS, ND_Non-Tribal</v>
      </c>
      <c r="I250" s="230">
        <f t="shared" si="156"/>
        <v>48.292549999999999</v>
      </c>
      <c r="J250" s="230">
        <f t="shared" si="156"/>
        <v>-102.9498</v>
      </c>
      <c r="K250" s="230">
        <f t="shared" si="156"/>
        <v>31000205</v>
      </c>
      <c r="L250" s="230" t="str">
        <f t="shared" si="156"/>
        <v>Flare</v>
      </c>
      <c r="M250" s="230" t="str">
        <f t="shared" si="156"/>
        <v>Natural Gas Production, Flares</v>
      </c>
      <c r="N250" s="230">
        <f t="shared" si="156"/>
        <v>0</v>
      </c>
      <c r="O250" s="230">
        <f t="shared" si="156"/>
        <v>0</v>
      </c>
      <c r="P250" s="230">
        <f t="shared" si="156"/>
        <v>0</v>
      </c>
      <c r="Q250" s="230">
        <f t="shared" si="156"/>
        <v>11</v>
      </c>
      <c r="R250" s="230">
        <f t="shared" si="156"/>
        <v>0</v>
      </c>
      <c r="S250" s="68"/>
      <c r="T250" s="6"/>
      <c r="U250" s="6"/>
      <c r="V250" s="6"/>
      <c r="W250" s="6"/>
      <c r="X250" s="6"/>
      <c r="Y250" s="6"/>
    </row>
    <row r="251" spans="1:25" s="141" customFormat="1" x14ac:dyDescent="0.2">
      <c r="A251" s="230" t="str">
        <f t="shared" ref="A251:B251" si="157">A84</f>
        <v>NDDEQ Permitted Sources</v>
      </c>
      <c r="B251" s="230" t="str">
        <f t="shared" si="157"/>
        <v>38</v>
      </c>
      <c r="C251" s="230" t="str">
        <f t="shared" si="131"/>
        <v>3810502</v>
      </c>
      <c r="D251" s="230" t="str">
        <f t="shared" ref="D251:R251" si="158">D84</f>
        <v>Silurian Compressor Station</v>
      </c>
      <c r="E251" s="230">
        <f t="shared" si="158"/>
        <v>200</v>
      </c>
      <c r="F251" s="230" t="str">
        <f t="shared" si="158"/>
        <v>1311</v>
      </c>
      <c r="G251" s="230" t="str">
        <f t="shared" si="158"/>
        <v>Compressor Station</v>
      </c>
      <c r="H251" s="230" t="str">
        <f>VLOOKUP(C251,fips_xref!$A$5:$B$262,2,FALSE)</f>
        <v>WILLIAMS, ND_Non-Tribal</v>
      </c>
      <c r="I251" s="230">
        <f t="shared" si="158"/>
        <v>48.292549999999999</v>
      </c>
      <c r="J251" s="230">
        <f t="shared" si="158"/>
        <v>-102.9498</v>
      </c>
      <c r="K251" s="230">
        <f t="shared" si="158"/>
        <v>20200202</v>
      </c>
      <c r="L251" s="230" t="str">
        <f t="shared" si="158"/>
        <v>Waukesha compressor engine</v>
      </c>
      <c r="M251" s="230" t="str">
        <f t="shared" si="158"/>
        <v>Compressor Engines</v>
      </c>
      <c r="N251" s="230">
        <f t="shared" si="158"/>
        <v>2.6</v>
      </c>
      <c r="O251" s="230">
        <f t="shared" si="158"/>
        <v>23.5</v>
      </c>
      <c r="P251" s="230">
        <f t="shared" si="158"/>
        <v>1.7</v>
      </c>
      <c r="Q251" s="230">
        <f t="shared" si="158"/>
        <v>0</v>
      </c>
      <c r="R251" s="230">
        <f t="shared" si="158"/>
        <v>0</v>
      </c>
      <c r="S251" s="68"/>
      <c r="T251" s="6"/>
      <c r="U251" s="6"/>
      <c r="V251" s="6"/>
      <c r="W251" s="6"/>
      <c r="X251" s="6"/>
      <c r="Y251" s="6"/>
    </row>
    <row r="252" spans="1:25" s="141" customFormat="1" x14ac:dyDescent="0.2">
      <c r="A252" s="230" t="str">
        <f t="shared" ref="A252:B252" si="159">A85</f>
        <v>NDDEQ Permitted Sources</v>
      </c>
      <c r="B252" s="230" t="str">
        <f t="shared" si="159"/>
        <v>38</v>
      </c>
      <c r="C252" s="230" t="str">
        <f t="shared" si="131"/>
        <v>3810502</v>
      </c>
      <c r="D252" s="230" t="str">
        <f t="shared" ref="D252:R252" si="160">D85</f>
        <v>Tioga Gas Plant</v>
      </c>
      <c r="E252" s="230">
        <f t="shared" si="160"/>
        <v>378</v>
      </c>
      <c r="F252" s="230" t="str">
        <f t="shared" si="160"/>
        <v>1321</v>
      </c>
      <c r="G252" s="230" t="str">
        <f t="shared" si="160"/>
        <v>Natural Gas Processing</v>
      </c>
      <c r="H252" s="230" t="str">
        <f>VLOOKUP(C252,fips_xref!$A$5:$B$262,2,FALSE)</f>
        <v>WILLIAMS, ND_Non-Tribal</v>
      </c>
      <c r="I252" s="230">
        <f t="shared" si="160"/>
        <v>48.394694999999999</v>
      </c>
      <c r="J252" s="230">
        <f t="shared" si="160"/>
        <v>-102.91642</v>
      </c>
      <c r="K252" s="230">
        <f t="shared" si="160"/>
        <v>31000205</v>
      </c>
      <c r="L252" s="230" t="str">
        <f t="shared" si="160"/>
        <v>Acid/Wet Gas Flare</v>
      </c>
      <c r="M252" s="230" t="str">
        <f t="shared" si="160"/>
        <v>Natural Gas Production, Flares</v>
      </c>
      <c r="N252" s="230">
        <f t="shared" si="160"/>
        <v>0</v>
      </c>
      <c r="O252" s="230">
        <f t="shared" si="160"/>
        <v>0</v>
      </c>
      <c r="P252" s="230">
        <f t="shared" si="160"/>
        <v>0</v>
      </c>
      <c r="Q252" s="230">
        <f t="shared" si="160"/>
        <v>2.8</v>
      </c>
      <c r="R252" s="230">
        <f t="shared" si="160"/>
        <v>0</v>
      </c>
      <c r="S252" s="68"/>
      <c r="T252" s="6"/>
      <c r="U252" s="6"/>
      <c r="V252" s="6"/>
      <c r="W252" s="6"/>
      <c r="X252" s="6"/>
      <c r="Y252" s="6"/>
    </row>
    <row r="253" spans="1:25" s="141" customFormat="1" x14ac:dyDescent="0.2">
      <c r="A253" s="230" t="str">
        <f t="shared" ref="A253:B253" si="161">A86</f>
        <v>NDDEQ Permitted Sources</v>
      </c>
      <c r="B253" s="230" t="str">
        <f t="shared" si="161"/>
        <v>38</v>
      </c>
      <c r="C253" s="230" t="str">
        <f t="shared" si="131"/>
        <v>3810502</v>
      </c>
      <c r="D253" s="230" t="str">
        <f t="shared" ref="D253:R253" si="162">D86</f>
        <v>Tioga Gas Plant</v>
      </c>
      <c r="E253" s="230">
        <f t="shared" si="162"/>
        <v>378</v>
      </c>
      <c r="F253" s="230" t="str">
        <f t="shared" si="162"/>
        <v>1321</v>
      </c>
      <c r="G253" s="230" t="str">
        <f t="shared" si="162"/>
        <v>Natural Gas Processing</v>
      </c>
      <c r="H253" s="230" t="str">
        <f>VLOOKUP(C253,fips_xref!$A$5:$B$262,2,FALSE)</f>
        <v>WILLIAMS, ND_Non-Tribal</v>
      </c>
      <c r="I253" s="230">
        <f t="shared" si="162"/>
        <v>48.394694999999999</v>
      </c>
      <c r="J253" s="230">
        <f t="shared" si="162"/>
        <v>-102.91642</v>
      </c>
      <c r="K253" s="230">
        <f t="shared" si="162"/>
        <v>20200202</v>
      </c>
      <c r="L253" s="230" t="str">
        <f t="shared" si="162"/>
        <v>Clark Compressor Engine</v>
      </c>
      <c r="M253" s="230" t="str">
        <f t="shared" si="162"/>
        <v>Compressor Engines</v>
      </c>
      <c r="N253" s="230">
        <f t="shared" si="162"/>
        <v>864.8</v>
      </c>
      <c r="O253" s="230">
        <f t="shared" si="162"/>
        <v>1.2</v>
      </c>
      <c r="P253" s="230">
        <f t="shared" si="162"/>
        <v>149.69999999999999</v>
      </c>
      <c r="Q253" s="230">
        <f t="shared" si="162"/>
        <v>0</v>
      </c>
      <c r="R253" s="230">
        <f t="shared" si="162"/>
        <v>17.8</v>
      </c>
      <c r="S253" s="68"/>
      <c r="T253" s="6"/>
      <c r="U253" s="6"/>
      <c r="V253" s="6"/>
      <c r="W253" s="6"/>
      <c r="X253" s="6"/>
      <c r="Y253" s="6"/>
    </row>
    <row r="254" spans="1:25" s="141" customFormat="1" x14ac:dyDescent="0.2">
      <c r="A254" s="230" t="str">
        <f t="shared" ref="A254:B254" si="163">A87</f>
        <v>NDDEQ Permitted Sources</v>
      </c>
      <c r="B254" s="230" t="str">
        <f t="shared" si="163"/>
        <v>38</v>
      </c>
      <c r="C254" s="230" t="str">
        <f t="shared" si="131"/>
        <v>3810502</v>
      </c>
      <c r="D254" s="230" t="str">
        <f t="shared" ref="D254:R254" si="164">D87</f>
        <v>Tioga Gas Plant</v>
      </c>
      <c r="E254" s="230">
        <f t="shared" si="164"/>
        <v>378</v>
      </c>
      <c r="F254" s="230" t="str">
        <f t="shared" si="164"/>
        <v>1321</v>
      </c>
      <c r="G254" s="230" t="str">
        <f t="shared" si="164"/>
        <v>Natural Gas Processing</v>
      </c>
      <c r="H254" s="230" t="str">
        <f>VLOOKUP(C254,fips_xref!$A$5:$B$262,2,FALSE)</f>
        <v>WILLIAMS, ND_Non-Tribal</v>
      </c>
      <c r="I254" s="230">
        <f t="shared" si="164"/>
        <v>48.394694999999999</v>
      </c>
      <c r="J254" s="230">
        <f t="shared" si="164"/>
        <v>-102.91642</v>
      </c>
      <c r="K254" s="230">
        <f t="shared" si="164"/>
        <v>31000404</v>
      </c>
      <c r="L254" s="230" t="str">
        <f t="shared" si="164"/>
        <v>Cleaver Brooks Boiler</v>
      </c>
      <c r="M254" s="230" t="str">
        <f t="shared" si="164"/>
        <v>Process Heaters</v>
      </c>
      <c r="N254" s="230">
        <f t="shared" si="164"/>
        <v>16.8</v>
      </c>
      <c r="O254" s="230">
        <f t="shared" si="164"/>
        <v>0.6</v>
      </c>
      <c r="P254" s="230">
        <f t="shared" si="164"/>
        <v>6</v>
      </c>
      <c r="Q254" s="230">
        <f t="shared" si="164"/>
        <v>0</v>
      </c>
      <c r="R254" s="230">
        <f t="shared" si="164"/>
        <v>0</v>
      </c>
      <c r="S254" s="68"/>
      <c r="T254" s="6"/>
      <c r="U254" s="6"/>
      <c r="V254" s="6"/>
      <c r="W254" s="6"/>
      <c r="X254" s="6"/>
      <c r="Y254" s="6"/>
    </row>
    <row r="255" spans="1:25" s="141" customFormat="1" x14ac:dyDescent="0.2">
      <c r="A255" s="230" t="str">
        <f t="shared" ref="A255:B255" si="165">A88</f>
        <v>NDDEQ Permitted Sources</v>
      </c>
      <c r="B255" s="230" t="str">
        <f t="shared" si="165"/>
        <v>38</v>
      </c>
      <c r="C255" s="230" t="str">
        <f t="shared" si="131"/>
        <v>3810502</v>
      </c>
      <c r="D255" s="230" t="str">
        <f t="shared" ref="D255:R255" si="166">D88</f>
        <v>Tioga Gas Plant</v>
      </c>
      <c r="E255" s="230">
        <f t="shared" si="166"/>
        <v>378</v>
      </c>
      <c r="F255" s="230" t="str">
        <f t="shared" si="166"/>
        <v>1321</v>
      </c>
      <c r="G255" s="230" t="str">
        <f t="shared" si="166"/>
        <v>Natural Gas Processing</v>
      </c>
      <c r="H255" s="230" t="str">
        <f>VLOOKUP(C255,fips_xref!$A$5:$B$262,2,FALSE)</f>
        <v>WILLIAMS, ND_Non-Tribal</v>
      </c>
      <c r="I255" s="230">
        <f t="shared" si="166"/>
        <v>48.394694999999999</v>
      </c>
      <c r="J255" s="230">
        <f t="shared" si="166"/>
        <v>-102.91642</v>
      </c>
      <c r="K255" s="230">
        <f t="shared" si="166"/>
        <v>40400302</v>
      </c>
      <c r="L255" s="230" t="str">
        <f t="shared" si="166"/>
        <v>Gasoline Tank</v>
      </c>
      <c r="M255" s="230" t="str">
        <f t="shared" si="166"/>
        <v>Permitted Tank Losses</v>
      </c>
      <c r="N255" s="230">
        <f t="shared" si="166"/>
        <v>0</v>
      </c>
      <c r="O255" s="230">
        <f t="shared" si="166"/>
        <v>5</v>
      </c>
      <c r="P255" s="230">
        <f t="shared" si="166"/>
        <v>0</v>
      </c>
      <c r="Q255" s="230">
        <f t="shared" si="166"/>
        <v>0</v>
      </c>
      <c r="R255" s="230">
        <f t="shared" si="166"/>
        <v>0</v>
      </c>
      <c r="S255" s="68"/>
      <c r="T255" s="6"/>
      <c r="U255" s="6"/>
      <c r="V255" s="6"/>
      <c r="W255" s="6"/>
      <c r="X255" s="6"/>
      <c r="Y255" s="6"/>
    </row>
    <row r="256" spans="1:25" s="141" customFormat="1" x14ac:dyDescent="0.2">
      <c r="A256" s="230" t="str">
        <f t="shared" ref="A256:B256" si="167">A89</f>
        <v>NDDEQ Permitted Sources</v>
      </c>
      <c r="B256" s="230" t="str">
        <f t="shared" si="167"/>
        <v>38</v>
      </c>
      <c r="C256" s="230" t="str">
        <f t="shared" si="131"/>
        <v>3810502</v>
      </c>
      <c r="D256" s="230" t="str">
        <f t="shared" ref="D256:R256" si="168">D89</f>
        <v>Tioga Gas Plant</v>
      </c>
      <c r="E256" s="230">
        <f t="shared" si="168"/>
        <v>378</v>
      </c>
      <c r="F256" s="230" t="str">
        <f t="shared" si="168"/>
        <v>1321</v>
      </c>
      <c r="G256" s="230" t="str">
        <f t="shared" si="168"/>
        <v>Natural Gas Processing</v>
      </c>
      <c r="H256" s="230" t="str">
        <f>VLOOKUP(C256,fips_xref!$A$5:$B$262,2,FALSE)</f>
        <v>WILLIAMS, ND_Non-Tribal</v>
      </c>
      <c r="I256" s="230">
        <f t="shared" si="168"/>
        <v>48.394694999999999</v>
      </c>
      <c r="J256" s="230">
        <f t="shared" si="168"/>
        <v>-102.91642</v>
      </c>
      <c r="K256" s="230">
        <f t="shared" si="168"/>
        <v>31000404</v>
      </c>
      <c r="L256" s="230" t="str">
        <f t="shared" si="168"/>
        <v>Heater</v>
      </c>
      <c r="M256" s="230" t="str">
        <f t="shared" si="168"/>
        <v>Process Heaters</v>
      </c>
      <c r="N256" s="230">
        <f t="shared" si="168"/>
        <v>42.6</v>
      </c>
      <c r="O256" s="230">
        <f t="shared" si="168"/>
        <v>0.9</v>
      </c>
      <c r="P256" s="230">
        <f t="shared" si="168"/>
        <v>11.1</v>
      </c>
      <c r="Q256" s="230">
        <f t="shared" si="168"/>
        <v>0</v>
      </c>
      <c r="R256" s="230">
        <f t="shared" si="168"/>
        <v>0</v>
      </c>
      <c r="S256" s="68"/>
      <c r="T256" s="6"/>
      <c r="U256" s="6"/>
      <c r="V256" s="6"/>
      <c r="W256" s="6"/>
      <c r="X256" s="6"/>
      <c r="Y256" s="6"/>
    </row>
    <row r="257" spans="1:25" s="141" customFormat="1" x14ac:dyDescent="0.2">
      <c r="A257" s="230" t="str">
        <f t="shared" ref="A257:B257" si="169">A90</f>
        <v>NDDEQ Permitted Sources</v>
      </c>
      <c r="B257" s="230" t="str">
        <f t="shared" si="169"/>
        <v>38</v>
      </c>
      <c r="C257" s="230" t="str">
        <f t="shared" si="131"/>
        <v>3810502</v>
      </c>
      <c r="D257" s="230" t="str">
        <f t="shared" ref="D257:R257" si="170">D90</f>
        <v>Tioga Gas Plant</v>
      </c>
      <c r="E257" s="230">
        <f t="shared" si="170"/>
        <v>378</v>
      </c>
      <c r="F257" s="230" t="str">
        <f t="shared" si="170"/>
        <v>1321</v>
      </c>
      <c r="G257" s="230" t="str">
        <f t="shared" si="170"/>
        <v>Natural Gas Processing</v>
      </c>
      <c r="H257" s="230" t="str">
        <f>VLOOKUP(C257,fips_xref!$A$5:$B$262,2,FALSE)</f>
        <v>WILLIAMS, ND_Non-Tribal</v>
      </c>
      <c r="I257" s="230">
        <f t="shared" si="170"/>
        <v>48.394694999999999</v>
      </c>
      <c r="J257" s="230">
        <f t="shared" si="170"/>
        <v>-102.91642</v>
      </c>
      <c r="K257" s="230">
        <f t="shared" si="170"/>
        <v>31000404</v>
      </c>
      <c r="L257" s="230" t="str">
        <f t="shared" si="170"/>
        <v>Heater (Liquid Drips)</v>
      </c>
      <c r="M257" s="230" t="str">
        <f t="shared" si="170"/>
        <v>Process Heaters</v>
      </c>
      <c r="N257" s="230">
        <f t="shared" si="170"/>
        <v>3.1</v>
      </c>
      <c r="O257" s="230">
        <f t="shared" si="170"/>
        <v>0.1</v>
      </c>
      <c r="P257" s="230">
        <f t="shared" si="170"/>
        <v>0.9</v>
      </c>
      <c r="Q257" s="230">
        <f t="shared" si="170"/>
        <v>0</v>
      </c>
      <c r="R257" s="230">
        <f t="shared" si="170"/>
        <v>0</v>
      </c>
      <c r="S257" s="68"/>
      <c r="T257" s="6"/>
      <c r="U257" s="6"/>
      <c r="V257" s="6"/>
      <c r="W257" s="6"/>
      <c r="X257" s="6"/>
      <c r="Y257" s="6"/>
    </row>
    <row r="258" spans="1:25" s="141" customFormat="1" x14ac:dyDescent="0.2">
      <c r="A258" s="230" t="str">
        <f t="shared" ref="A258:B258" si="171">A91</f>
        <v>NDDEQ Permitted Sources</v>
      </c>
      <c r="B258" s="230" t="str">
        <f t="shared" si="171"/>
        <v>38</v>
      </c>
      <c r="C258" s="230" t="str">
        <f t="shared" si="131"/>
        <v>3810502</v>
      </c>
      <c r="D258" s="230" t="str">
        <f t="shared" ref="D258:R258" si="172">D91</f>
        <v>Tioga Gas Plant</v>
      </c>
      <c r="E258" s="230">
        <f t="shared" si="172"/>
        <v>378</v>
      </c>
      <c r="F258" s="230" t="str">
        <f t="shared" si="172"/>
        <v>1321</v>
      </c>
      <c r="G258" s="230" t="str">
        <f t="shared" si="172"/>
        <v>Natural Gas Processing</v>
      </c>
      <c r="H258" s="230" t="str">
        <f>VLOOKUP(C258,fips_xref!$A$5:$B$262,2,FALSE)</f>
        <v>WILLIAMS, ND_Non-Tribal</v>
      </c>
      <c r="I258" s="230">
        <f t="shared" si="172"/>
        <v>48.394694999999999</v>
      </c>
      <c r="J258" s="230">
        <f t="shared" si="172"/>
        <v>-102.91642</v>
      </c>
      <c r="K258" s="230">
        <f t="shared" si="172"/>
        <v>31000205</v>
      </c>
      <c r="L258" s="230" t="str">
        <f t="shared" si="172"/>
        <v>Incinerators/Flares</v>
      </c>
      <c r="M258" s="230" t="str">
        <f t="shared" si="172"/>
        <v>Natural Gas Production, Flares</v>
      </c>
      <c r="N258" s="230">
        <f t="shared" si="172"/>
        <v>0</v>
      </c>
      <c r="O258" s="230">
        <f t="shared" si="172"/>
        <v>0</v>
      </c>
      <c r="P258" s="230">
        <f t="shared" si="172"/>
        <v>0</v>
      </c>
      <c r="Q258" s="230">
        <f t="shared" si="172"/>
        <v>1102.0999999999999</v>
      </c>
      <c r="R258" s="230">
        <f t="shared" si="172"/>
        <v>0</v>
      </c>
      <c r="S258" s="68"/>
      <c r="T258" s="6"/>
      <c r="U258" s="6"/>
      <c r="V258" s="6"/>
      <c r="W258" s="6"/>
      <c r="X258" s="6"/>
      <c r="Y258" s="6"/>
    </row>
    <row r="259" spans="1:25" s="141" customFormat="1" x14ac:dyDescent="0.2">
      <c r="A259" s="230" t="str">
        <f t="shared" ref="A259:B259" si="173">A92</f>
        <v>NDDEQ Permitted Sources</v>
      </c>
      <c r="B259" s="230" t="str">
        <f t="shared" si="173"/>
        <v>38</v>
      </c>
      <c r="C259" s="230" t="str">
        <f t="shared" si="131"/>
        <v>3810502</v>
      </c>
      <c r="D259" s="230" t="str">
        <f t="shared" ref="D259:R259" si="174">D92</f>
        <v>Tioga Gas Plant</v>
      </c>
      <c r="E259" s="230">
        <f t="shared" si="174"/>
        <v>378</v>
      </c>
      <c r="F259" s="230" t="str">
        <f t="shared" si="174"/>
        <v>1321</v>
      </c>
      <c r="G259" s="230" t="str">
        <f t="shared" si="174"/>
        <v>Natural Gas Processing</v>
      </c>
      <c r="H259" s="230" t="str">
        <f>VLOOKUP(C259,fips_xref!$A$5:$B$262,2,FALSE)</f>
        <v>WILLIAMS, ND_Non-Tribal</v>
      </c>
      <c r="I259" s="230">
        <f t="shared" si="174"/>
        <v>48.394694999999999</v>
      </c>
      <c r="J259" s="230">
        <f t="shared" si="174"/>
        <v>-102.91642</v>
      </c>
      <c r="K259" s="230">
        <f t="shared" si="174"/>
        <v>20200201</v>
      </c>
      <c r="L259" s="230" t="str">
        <f t="shared" si="174"/>
        <v>Turbine</v>
      </c>
      <c r="M259" s="230" t="str">
        <f t="shared" si="174"/>
        <v>Compressor Engines</v>
      </c>
      <c r="N259" s="230">
        <f t="shared" si="174"/>
        <v>47</v>
      </c>
      <c r="O259" s="230">
        <f t="shared" si="174"/>
        <v>6.1</v>
      </c>
      <c r="P259" s="230">
        <f t="shared" si="174"/>
        <v>19.3</v>
      </c>
      <c r="Q259" s="230">
        <f t="shared" si="174"/>
        <v>0</v>
      </c>
      <c r="R259" s="230">
        <f t="shared" si="174"/>
        <v>0</v>
      </c>
      <c r="S259" s="68"/>
      <c r="T259" s="6"/>
      <c r="U259" s="6"/>
      <c r="V259" s="6"/>
      <c r="W259" s="6"/>
      <c r="X259" s="6"/>
      <c r="Y259" s="6"/>
    </row>
    <row r="260" spans="1:25" s="141" customFormat="1" x14ac:dyDescent="0.2">
      <c r="A260" s="230" t="str">
        <f t="shared" ref="A260:B260" si="175">A93</f>
        <v>NDDEQ Permitted Sources</v>
      </c>
      <c r="B260" s="230" t="str">
        <f t="shared" si="175"/>
        <v>38</v>
      </c>
      <c r="C260" s="230" t="str">
        <f t="shared" si="131"/>
        <v>3810502</v>
      </c>
      <c r="D260" s="230" t="str">
        <f t="shared" ref="D260:R260" si="176">D93</f>
        <v>Winnipeg Compressor Station</v>
      </c>
      <c r="E260" s="230">
        <f t="shared" si="176"/>
        <v>201</v>
      </c>
      <c r="F260" s="230" t="str">
        <f t="shared" si="176"/>
        <v>1311</v>
      </c>
      <c r="G260" s="230" t="str">
        <f t="shared" si="176"/>
        <v>Compressor Station</v>
      </c>
      <c r="H260" s="230" t="str">
        <f>VLOOKUP(C260,fips_xref!$A$5:$B$262,2,FALSE)</f>
        <v>WILLIAMS, ND_Non-Tribal</v>
      </c>
      <c r="I260" s="230">
        <f t="shared" si="176"/>
        <v>48.272925000000001</v>
      </c>
      <c r="J260" s="230">
        <f t="shared" si="176"/>
        <v>-102.983</v>
      </c>
      <c r="K260" s="230">
        <f t="shared" si="176"/>
        <v>20200202</v>
      </c>
      <c r="L260" s="230" t="str">
        <f t="shared" si="176"/>
        <v>Caterpillar Compressor Engine</v>
      </c>
      <c r="M260" s="230" t="str">
        <f t="shared" si="176"/>
        <v>Compressor Engines</v>
      </c>
      <c r="N260" s="230">
        <f t="shared" si="176"/>
        <v>5.3</v>
      </c>
      <c r="O260" s="230">
        <f t="shared" si="176"/>
        <v>4.7</v>
      </c>
      <c r="P260" s="230">
        <f t="shared" si="176"/>
        <v>11.1</v>
      </c>
      <c r="Q260" s="230">
        <f t="shared" si="176"/>
        <v>0</v>
      </c>
      <c r="R260" s="230">
        <f t="shared" si="176"/>
        <v>0</v>
      </c>
      <c r="S260" s="68"/>
      <c r="T260" s="6"/>
      <c r="U260" s="6"/>
      <c r="V260" s="6"/>
      <c r="W260" s="6"/>
      <c r="X260" s="6"/>
      <c r="Y260" s="6"/>
    </row>
    <row r="261" spans="1:25" s="141" customFormat="1" x14ac:dyDescent="0.2">
      <c r="A261" s="230" t="str">
        <f t="shared" ref="A261:B261" si="177">A94</f>
        <v>NDDEQ Permitted Sources</v>
      </c>
      <c r="B261" s="230" t="str">
        <f t="shared" si="177"/>
        <v>38</v>
      </c>
      <c r="C261" s="230" t="str">
        <f t="shared" si="131"/>
        <v>3801102</v>
      </c>
      <c r="D261" s="230" t="str">
        <f t="shared" ref="D261:R261" si="178">D94</f>
        <v>Badlands Gas Plant</v>
      </c>
      <c r="E261" s="230">
        <f t="shared" si="178"/>
        <v>292</v>
      </c>
      <c r="F261" s="230" t="str">
        <f t="shared" si="178"/>
        <v>4924</v>
      </c>
      <c r="G261" s="230" t="str">
        <f t="shared" si="178"/>
        <v>Natural Gas Processing</v>
      </c>
      <c r="H261" s="230" t="str">
        <f>VLOOKUP(C261,fips_xref!$A$5:$B$262,2,FALSE)</f>
        <v>BOWMAN, ND_Non-Tribal</v>
      </c>
      <c r="I261" s="230">
        <f t="shared" si="178"/>
        <v>46.167850000000001</v>
      </c>
      <c r="J261" s="230">
        <f t="shared" si="178"/>
        <v>-103.66670000000001</v>
      </c>
      <c r="K261" s="230">
        <f t="shared" si="178"/>
        <v>31000404</v>
      </c>
      <c r="L261" s="230" t="str">
        <f t="shared" si="178"/>
        <v>Amine Heater</v>
      </c>
      <c r="M261" s="230" t="str">
        <f t="shared" si="178"/>
        <v>Process Heaters</v>
      </c>
      <c r="N261" s="230">
        <f t="shared" si="178"/>
        <v>0.5</v>
      </c>
      <c r="O261" s="230">
        <f t="shared" si="178"/>
        <v>0</v>
      </c>
      <c r="P261" s="230">
        <f t="shared" si="178"/>
        <v>0.4</v>
      </c>
      <c r="Q261" s="230">
        <f t="shared" si="178"/>
        <v>0</v>
      </c>
      <c r="R261" s="230">
        <f t="shared" si="178"/>
        <v>0</v>
      </c>
      <c r="S261" s="68"/>
      <c r="T261" s="6"/>
      <c r="U261" s="6"/>
      <c r="V261" s="6"/>
      <c r="W261" s="6"/>
      <c r="X261" s="6"/>
      <c r="Y261" s="6"/>
    </row>
    <row r="262" spans="1:25" s="141" customFormat="1" x14ac:dyDescent="0.2">
      <c r="A262" s="230" t="str">
        <f t="shared" ref="A262:B262" si="179">A95</f>
        <v>NDDEQ Permitted Sources</v>
      </c>
      <c r="B262" s="230" t="str">
        <f t="shared" si="179"/>
        <v>38</v>
      </c>
      <c r="C262" s="230" t="str">
        <f t="shared" si="131"/>
        <v>3801102</v>
      </c>
      <c r="D262" s="230" t="str">
        <f t="shared" ref="D262:R262" si="180">D95</f>
        <v>Badlands Gas Plant</v>
      </c>
      <c r="E262" s="230">
        <f t="shared" si="180"/>
        <v>292</v>
      </c>
      <c r="F262" s="230" t="str">
        <f t="shared" si="180"/>
        <v>4924</v>
      </c>
      <c r="G262" s="230" t="str">
        <f t="shared" si="180"/>
        <v>Natural Gas Processing</v>
      </c>
      <c r="H262" s="230" t="str">
        <f>VLOOKUP(C262,fips_xref!$A$5:$B$262,2,FALSE)</f>
        <v>BOWMAN, ND_Non-Tribal</v>
      </c>
      <c r="I262" s="230">
        <f t="shared" si="180"/>
        <v>46.167850000000001</v>
      </c>
      <c r="J262" s="230">
        <f t="shared" si="180"/>
        <v>-103.66670000000001</v>
      </c>
      <c r="K262" s="230">
        <f t="shared" si="180"/>
        <v>40400302</v>
      </c>
      <c r="L262" s="230" t="str">
        <f t="shared" si="180"/>
        <v>Condensate Storage Tank</v>
      </c>
      <c r="M262" s="230" t="str">
        <f t="shared" si="180"/>
        <v>Permitted Tank Losses</v>
      </c>
      <c r="N262" s="230">
        <f t="shared" si="180"/>
        <v>0</v>
      </c>
      <c r="O262" s="230">
        <f t="shared" si="180"/>
        <v>12.3</v>
      </c>
      <c r="P262" s="230">
        <f t="shared" si="180"/>
        <v>0</v>
      </c>
      <c r="Q262" s="230">
        <f t="shared" si="180"/>
        <v>0</v>
      </c>
      <c r="R262" s="230">
        <f t="shared" si="180"/>
        <v>0</v>
      </c>
      <c r="S262" s="68"/>
      <c r="T262" s="6"/>
      <c r="U262" s="6"/>
      <c r="V262" s="6"/>
      <c r="W262" s="6"/>
      <c r="X262" s="6"/>
      <c r="Y262" s="6"/>
    </row>
    <row r="263" spans="1:25" s="141" customFormat="1" x14ac:dyDescent="0.2">
      <c r="A263" s="230" t="str">
        <f t="shared" ref="A263:B263" si="181">A96</f>
        <v>NDDEQ Permitted Sources</v>
      </c>
      <c r="B263" s="230" t="str">
        <f t="shared" si="181"/>
        <v>38</v>
      </c>
      <c r="C263" s="230" t="str">
        <f t="shared" si="131"/>
        <v>3801102</v>
      </c>
      <c r="D263" s="230" t="str">
        <f t="shared" ref="D263:R263" si="182">D96</f>
        <v>Badlands Gas Plant</v>
      </c>
      <c r="E263" s="230">
        <f t="shared" si="182"/>
        <v>292</v>
      </c>
      <c r="F263" s="230" t="str">
        <f t="shared" si="182"/>
        <v>4924</v>
      </c>
      <c r="G263" s="230" t="str">
        <f t="shared" si="182"/>
        <v>Natural Gas Processing</v>
      </c>
      <c r="H263" s="230" t="str">
        <f>VLOOKUP(C263,fips_xref!$A$5:$B$262,2,FALSE)</f>
        <v>BOWMAN, ND_Non-Tribal</v>
      </c>
      <c r="I263" s="230">
        <f t="shared" si="182"/>
        <v>46.167850000000001</v>
      </c>
      <c r="J263" s="230">
        <f t="shared" si="182"/>
        <v>-103.66670000000001</v>
      </c>
      <c r="K263" s="230">
        <f t="shared" si="182"/>
        <v>31000205</v>
      </c>
      <c r="L263" s="230" t="str">
        <f t="shared" si="182"/>
        <v>Emergency Flare</v>
      </c>
      <c r="M263" s="230" t="str">
        <f t="shared" si="182"/>
        <v>Natural Gas Production, Flares</v>
      </c>
      <c r="N263" s="230">
        <f t="shared" si="182"/>
        <v>0.1</v>
      </c>
      <c r="O263" s="230">
        <f t="shared" si="182"/>
        <v>0</v>
      </c>
      <c r="P263" s="230">
        <f t="shared" si="182"/>
        <v>0.1</v>
      </c>
      <c r="Q263" s="230">
        <f t="shared" si="182"/>
        <v>0</v>
      </c>
      <c r="R263" s="230">
        <f t="shared" si="182"/>
        <v>0</v>
      </c>
      <c r="S263" s="68"/>
      <c r="T263" s="6"/>
      <c r="U263" s="6"/>
      <c r="V263" s="6"/>
      <c r="W263" s="6"/>
      <c r="X263" s="6"/>
      <c r="Y263" s="6"/>
    </row>
    <row r="264" spans="1:25" s="141" customFormat="1" x14ac:dyDescent="0.2">
      <c r="A264" s="230" t="str">
        <f t="shared" ref="A264:B264" si="183">A97</f>
        <v>NDDEQ Permitted Sources</v>
      </c>
      <c r="B264" s="230" t="str">
        <f t="shared" si="183"/>
        <v>38</v>
      </c>
      <c r="C264" s="230" t="str">
        <f t="shared" si="131"/>
        <v>3801102</v>
      </c>
      <c r="D264" s="230" t="str">
        <f t="shared" ref="D264:R264" si="184">D97</f>
        <v>Badlands Gas Plant</v>
      </c>
      <c r="E264" s="230">
        <f t="shared" si="184"/>
        <v>292</v>
      </c>
      <c r="F264" s="230" t="str">
        <f t="shared" si="184"/>
        <v>4924</v>
      </c>
      <c r="G264" s="230" t="str">
        <f t="shared" si="184"/>
        <v>Natural Gas Processing</v>
      </c>
      <c r="H264" s="230" t="str">
        <f>VLOOKUP(C264,fips_xref!$A$5:$B$262,2,FALSE)</f>
        <v>BOWMAN, ND_Non-Tribal</v>
      </c>
      <c r="I264" s="230">
        <f t="shared" si="184"/>
        <v>46.167850000000001</v>
      </c>
      <c r="J264" s="230">
        <f t="shared" si="184"/>
        <v>-103.66670000000001</v>
      </c>
      <c r="K264" s="230">
        <f t="shared" si="184"/>
        <v>20200202</v>
      </c>
      <c r="L264" s="230" t="str">
        <f t="shared" si="184"/>
        <v>Inlet Compressor #4</v>
      </c>
      <c r="M264" s="230" t="str">
        <f t="shared" si="184"/>
        <v>Compressor Engines</v>
      </c>
      <c r="N264" s="230">
        <f t="shared" si="184"/>
        <v>0</v>
      </c>
      <c r="O264" s="230">
        <f t="shared" si="184"/>
        <v>0</v>
      </c>
      <c r="P264" s="230">
        <f t="shared" si="184"/>
        <v>0</v>
      </c>
      <c r="Q264" s="230">
        <f t="shared" si="184"/>
        <v>0</v>
      </c>
      <c r="R264" s="230">
        <f t="shared" si="184"/>
        <v>0</v>
      </c>
      <c r="S264" s="68"/>
      <c r="T264" s="6"/>
      <c r="U264" s="6"/>
      <c r="V264" s="6"/>
      <c r="W264" s="6"/>
      <c r="X264" s="6"/>
      <c r="Y264" s="6"/>
    </row>
    <row r="265" spans="1:25" s="141" customFormat="1" x14ac:dyDescent="0.2">
      <c r="A265" s="230" t="str">
        <f t="shared" ref="A265:B265" si="185">A98</f>
        <v>NDDEQ Permitted Sources</v>
      </c>
      <c r="B265" s="230" t="str">
        <f t="shared" si="185"/>
        <v>38</v>
      </c>
      <c r="C265" s="230" t="str">
        <f t="shared" si="131"/>
        <v>3801102</v>
      </c>
      <c r="D265" s="230" t="str">
        <f t="shared" ref="D265:R265" si="186">D98</f>
        <v>Badlands Gas Plant</v>
      </c>
      <c r="E265" s="230">
        <f t="shared" si="186"/>
        <v>292</v>
      </c>
      <c r="F265" s="230" t="str">
        <f t="shared" si="186"/>
        <v>4924</v>
      </c>
      <c r="G265" s="230" t="str">
        <f t="shared" si="186"/>
        <v>Natural Gas Processing</v>
      </c>
      <c r="H265" s="230" t="str">
        <f>VLOOKUP(C265,fips_xref!$A$5:$B$262,2,FALSE)</f>
        <v>BOWMAN, ND_Non-Tribal</v>
      </c>
      <c r="I265" s="230">
        <f t="shared" si="186"/>
        <v>46.167850000000001</v>
      </c>
      <c r="J265" s="230">
        <f t="shared" si="186"/>
        <v>-103.66670000000001</v>
      </c>
      <c r="K265" s="230">
        <f t="shared" si="186"/>
        <v>31000404</v>
      </c>
      <c r="L265" s="230" t="str">
        <f t="shared" si="186"/>
        <v>Miscellaneaous Heaters</v>
      </c>
      <c r="M265" s="230" t="str">
        <f t="shared" si="186"/>
        <v>Process Heaters</v>
      </c>
      <c r="N265" s="230">
        <f t="shared" si="186"/>
        <v>0.3</v>
      </c>
      <c r="O265" s="230">
        <f t="shared" si="186"/>
        <v>0</v>
      </c>
      <c r="P265" s="230">
        <f t="shared" si="186"/>
        <v>0.2</v>
      </c>
      <c r="Q265" s="230">
        <f t="shared" si="186"/>
        <v>0</v>
      </c>
      <c r="R265" s="230">
        <f t="shared" si="186"/>
        <v>0</v>
      </c>
      <c r="S265" s="68"/>
      <c r="T265" s="6"/>
      <c r="U265" s="6"/>
      <c r="V265" s="6"/>
      <c r="W265" s="6"/>
      <c r="X265" s="6"/>
      <c r="Y265" s="6"/>
    </row>
    <row r="266" spans="1:25" s="141" customFormat="1" x14ac:dyDescent="0.2">
      <c r="A266" s="230" t="str">
        <f t="shared" ref="A266:B266" si="187">A99</f>
        <v>NDDEQ Permitted Sources</v>
      </c>
      <c r="B266" s="230" t="str">
        <f t="shared" si="187"/>
        <v>38</v>
      </c>
      <c r="C266" s="230" t="str">
        <f t="shared" si="131"/>
        <v>3801102</v>
      </c>
      <c r="D266" s="230" t="str">
        <f t="shared" ref="D266:R266" si="188">D99</f>
        <v>Badlands Gas Plant</v>
      </c>
      <c r="E266" s="230">
        <f t="shared" si="188"/>
        <v>292</v>
      </c>
      <c r="F266" s="230" t="str">
        <f t="shared" si="188"/>
        <v>4924</v>
      </c>
      <c r="G266" s="230" t="str">
        <f t="shared" si="188"/>
        <v>Natural Gas Processing</v>
      </c>
      <c r="H266" s="230" t="str">
        <f>VLOOKUP(C266,fips_xref!$A$5:$B$262,2,FALSE)</f>
        <v>BOWMAN, ND_Non-Tribal</v>
      </c>
      <c r="I266" s="230">
        <f t="shared" si="188"/>
        <v>46.167850000000001</v>
      </c>
      <c r="J266" s="230">
        <f t="shared" si="188"/>
        <v>-103.66670000000001</v>
      </c>
      <c r="K266" s="230">
        <f t="shared" si="188"/>
        <v>31000404</v>
      </c>
      <c r="L266" s="230" t="str">
        <f t="shared" si="188"/>
        <v>Oxygen Extraction Heater</v>
      </c>
      <c r="M266" s="230" t="str">
        <f t="shared" si="188"/>
        <v>Process Heaters</v>
      </c>
      <c r="N266" s="230">
        <f t="shared" si="188"/>
        <v>1.9</v>
      </c>
      <c r="O266" s="230">
        <f t="shared" si="188"/>
        <v>0.1</v>
      </c>
      <c r="P266" s="230">
        <f t="shared" si="188"/>
        <v>1.6</v>
      </c>
      <c r="Q266" s="230">
        <f t="shared" si="188"/>
        <v>0</v>
      </c>
      <c r="R266" s="230">
        <f t="shared" si="188"/>
        <v>0.1</v>
      </c>
      <c r="S266" s="68"/>
      <c r="T266" s="6"/>
      <c r="U266" s="6"/>
      <c r="V266" s="6"/>
      <c r="W266" s="6"/>
      <c r="X266" s="6"/>
      <c r="Y266" s="6"/>
    </row>
    <row r="267" spans="1:25" s="141" customFormat="1" x14ac:dyDescent="0.2">
      <c r="A267" s="230" t="str">
        <f t="shared" ref="A267:B267" si="189">A100</f>
        <v>NDDEQ Permitted Sources</v>
      </c>
      <c r="B267" s="230" t="str">
        <f t="shared" si="189"/>
        <v>38</v>
      </c>
      <c r="C267" s="230" t="str">
        <f t="shared" si="131"/>
        <v>3801102</v>
      </c>
      <c r="D267" s="230" t="str">
        <f t="shared" ref="D267:R267" si="190">D100</f>
        <v>Badlands Gas Plant</v>
      </c>
      <c r="E267" s="230">
        <f t="shared" si="190"/>
        <v>292</v>
      </c>
      <c r="F267" s="230" t="str">
        <f t="shared" si="190"/>
        <v>4924</v>
      </c>
      <c r="G267" s="230" t="str">
        <f t="shared" si="190"/>
        <v>Natural Gas Processing</v>
      </c>
      <c r="H267" s="230" t="str">
        <f>VLOOKUP(C267,fips_xref!$A$5:$B$262,2,FALSE)</f>
        <v>BOWMAN, ND_Non-Tribal</v>
      </c>
      <c r="I267" s="230">
        <f t="shared" si="190"/>
        <v>46.167850000000001</v>
      </c>
      <c r="J267" s="230">
        <f t="shared" si="190"/>
        <v>-103.66670000000001</v>
      </c>
      <c r="K267" s="230">
        <f t="shared" si="190"/>
        <v>31000404</v>
      </c>
      <c r="L267" s="230" t="str">
        <f t="shared" si="190"/>
        <v>Steam Boiler #1</v>
      </c>
      <c r="M267" s="230" t="str">
        <f t="shared" si="190"/>
        <v>Process Heaters</v>
      </c>
      <c r="N267" s="230">
        <f t="shared" si="190"/>
        <v>10.1</v>
      </c>
      <c r="O267" s="230">
        <f t="shared" si="190"/>
        <v>0.6</v>
      </c>
      <c r="P267" s="230">
        <f t="shared" si="190"/>
        <v>9.8000000000000007</v>
      </c>
      <c r="Q267" s="230">
        <f t="shared" si="190"/>
        <v>0.1</v>
      </c>
      <c r="R267" s="230">
        <f t="shared" si="190"/>
        <v>0.9</v>
      </c>
      <c r="S267" s="68"/>
      <c r="T267" s="6"/>
      <c r="U267" s="6"/>
      <c r="V267" s="6"/>
      <c r="W267" s="6"/>
      <c r="X267" s="6"/>
      <c r="Y267" s="6"/>
    </row>
    <row r="268" spans="1:25" s="141" customFormat="1" x14ac:dyDescent="0.2">
      <c r="A268" s="230" t="str">
        <f t="shared" ref="A268:B268" si="191">A101</f>
        <v>NDDEQ Permitted Sources</v>
      </c>
      <c r="B268" s="230" t="str">
        <f t="shared" si="191"/>
        <v>38</v>
      </c>
      <c r="C268" s="230" t="str">
        <f t="shared" si="131"/>
        <v>3801102</v>
      </c>
      <c r="D268" s="230" t="str">
        <f t="shared" ref="D268:R268" si="192">D101</f>
        <v>Badlands Gas Plant</v>
      </c>
      <c r="E268" s="230">
        <f t="shared" si="192"/>
        <v>292</v>
      </c>
      <c r="F268" s="230" t="str">
        <f t="shared" si="192"/>
        <v>4924</v>
      </c>
      <c r="G268" s="230" t="str">
        <f t="shared" si="192"/>
        <v>Natural Gas Processing</v>
      </c>
      <c r="H268" s="230" t="str">
        <f>VLOOKUP(C268,fips_xref!$A$5:$B$262,2,FALSE)</f>
        <v>BOWMAN, ND_Non-Tribal</v>
      </c>
      <c r="I268" s="230">
        <f t="shared" si="192"/>
        <v>46.167850000000001</v>
      </c>
      <c r="J268" s="230">
        <f t="shared" si="192"/>
        <v>-103.66670000000001</v>
      </c>
      <c r="K268" s="230">
        <f t="shared" si="192"/>
        <v>31000301</v>
      </c>
      <c r="L268" s="230" t="str">
        <f t="shared" si="192"/>
        <v>TEG Dehydrator</v>
      </c>
      <c r="M268" s="230" t="str">
        <f t="shared" si="192"/>
        <v>Dehydrator</v>
      </c>
      <c r="N268" s="230">
        <f t="shared" si="192"/>
        <v>0</v>
      </c>
      <c r="O268" s="230">
        <f t="shared" si="192"/>
        <v>0.5</v>
      </c>
      <c r="P268" s="230">
        <f t="shared" si="192"/>
        <v>0</v>
      </c>
      <c r="Q268" s="230">
        <f t="shared" si="192"/>
        <v>0</v>
      </c>
      <c r="R268" s="230">
        <f t="shared" si="192"/>
        <v>0</v>
      </c>
      <c r="S268" s="68"/>
      <c r="T268" s="6"/>
      <c r="U268" s="6"/>
      <c r="V268" s="6"/>
      <c r="W268" s="6"/>
      <c r="X268" s="6"/>
      <c r="Y268" s="6"/>
    </row>
    <row r="269" spans="1:25" s="141" customFormat="1" x14ac:dyDescent="0.2">
      <c r="A269" s="230" t="str">
        <f t="shared" ref="A269:B269" si="193">A102</f>
        <v>NDDEQ Permitted Sources</v>
      </c>
      <c r="B269" s="230" t="str">
        <f t="shared" si="193"/>
        <v>38</v>
      </c>
      <c r="C269" s="230" t="str">
        <f t="shared" si="131"/>
        <v>3801102</v>
      </c>
      <c r="D269" s="230" t="str">
        <f t="shared" ref="D269:R269" si="194">D102</f>
        <v>Badlands Gas Plant</v>
      </c>
      <c r="E269" s="230">
        <f t="shared" si="194"/>
        <v>292</v>
      </c>
      <c r="F269" s="230" t="str">
        <f t="shared" si="194"/>
        <v>4924</v>
      </c>
      <c r="G269" s="230" t="str">
        <f t="shared" si="194"/>
        <v>Natural Gas Processing</v>
      </c>
      <c r="H269" s="230" t="str">
        <f>VLOOKUP(C269,fips_xref!$A$5:$B$262,2,FALSE)</f>
        <v>BOWMAN, ND_Non-Tribal</v>
      </c>
      <c r="I269" s="230">
        <f t="shared" si="194"/>
        <v>46.167850000000001</v>
      </c>
      <c r="J269" s="230">
        <f t="shared" si="194"/>
        <v>-103.66670000000001</v>
      </c>
      <c r="K269" s="230">
        <f t="shared" si="194"/>
        <v>31000301</v>
      </c>
      <c r="L269" s="230" t="str">
        <f t="shared" si="194"/>
        <v>TEG Reboiler</v>
      </c>
      <c r="M269" s="230" t="str">
        <f t="shared" si="194"/>
        <v>Dehydrator</v>
      </c>
      <c r="N269" s="230">
        <f t="shared" si="194"/>
        <v>0.4</v>
      </c>
      <c r="O269" s="230">
        <f t="shared" si="194"/>
        <v>0</v>
      </c>
      <c r="P269" s="230">
        <f t="shared" si="194"/>
        <v>0.3</v>
      </c>
      <c r="Q269" s="230">
        <f t="shared" si="194"/>
        <v>0</v>
      </c>
      <c r="R269" s="230">
        <f t="shared" si="194"/>
        <v>0</v>
      </c>
      <c r="S269" s="68"/>
      <c r="T269" s="6"/>
      <c r="U269" s="6"/>
      <c r="V269" s="6"/>
      <c r="W269" s="6"/>
      <c r="X269" s="6"/>
      <c r="Y269" s="6"/>
    </row>
    <row r="270" spans="1:25" s="141" customFormat="1" x14ac:dyDescent="0.2">
      <c r="A270" s="230" t="str">
        <f t="shared" ref="A270:B270" si="195">A103</f>
        <v>NDDEQ Permitted Sources</v>
      </c>
      <c r="B270" s="230" t="str">
        <f t="shared" si="195"/>
        <v>38</v>
      </c>
      <c r="C270" s="230" t="str">
        <f t="shared" si="131"/>
        <v>3801102</v>
      </c>
      <c r="D270" s="230" t="str">
        <f t="shared" ref="D270:R270" si="196">D103</f>
        <v>Badlands Gas Plant</v>
      </c>
      <c r="E270" s="230">
        <f t="shared" si="196"/>
        <v>292</v>
      </c>
      <c r="F270" s="230" t="str">
        <f t="shared" si="196"/>
        <v>4924</v>
      </c>
      <c r="G270" s="230" t="str">
        <f t="shared" si="196"/>
        <v>Natural Gas Processing</v>
      </c>
      <c r="H270" s="230" t="str">
        <f>VLOOKUP(C270,fips_xref!$A$5:$B$262,2,FALSE)</f>
        <v>BOWMAN, ND_Non-Tribal</v>
      </c>
      <c r="I270" s="230">
        <f t="shared" si="196"/>
        <v>46.167850000000001</v>
      </c>
      <c r="J270" s="230">
        <f t="shared" si="196"/>
        <v>-103.66670000000001</v>
      </c>
      <c r="K270" s="230">
        <f t="shared" si="196"/>
        <v>20200202</v>
      </c>
      <c r="L270" s="230" t="str">
        <f t="shared" si="196"/>
        <v>Waukesha</v>
      </c>
      <c r="M270" s="230" t="str">
        <f t="shared" si="196"/>
        <v>Compressor Engines</v>
      </c>
      <c r="N270" s="230">
        <f t="shared" si="196"/>
        <v>18.2</v>
      </c>
      <c r="O270" s="230">
        <f t="shared" si="196"/>
        <v>9.1</v>
      </c>
      <c r="P270" s="230">
        <f t="shared" si="196"/>
        <v>18.2</v>
      </c>
      <c r="Q270" s="230">
        <f t="shared" si="196"/>
        <v>0</v>
      </c>
      <c r="R270" s="230">
        <f t="shared" si="196"/>
        <v>0.6</v>
      </c>
      <c r="S270" s="68"/>
      <c r="T270" s="6"/>
      <c r="U270" s="6"/>
      <c r="V270" s="6"/>
      <c r="W270" s="6"/>
      <c r="X270" s="6"/>
      <c r="Y270" s="6"/>
    </row>
    <row r="271" spans="1:25" s="141" customFormat="1" x14ac:dyDescent="0.2">
      <c r="A271" s="230" t="str">
        <f t="shared" ref="A271:B271" si="197">A104</f>
        <v>NDDEQ Permitted Sources</v>
      </c>
      <c r="B271" s="230" t="str">
        <f t="shared" si="197"/>
        <v>38</v>
      </c>
      <c r="C271" s="230" t="str">
        <f t="shared" si="131"/>
        <v>3801102</v>
      </c>
      <c r="D271" s="230" t="str">
        <f t="shared" ref="D271:R271" si="198">D104</f>
        <v>Badlands Gas Plant</v>
      </c>
      <c r="E271" s="230">
        <f t="shared" si="198"/>
        <v>292</v>
      </c>
      <c r="F271" s="230" t="str">
        <f t="shared" si="198"/>
        <v>4924</v>
      </c>
      <c r="G271" s="230" t="str">
        <f t="shared" si="198"/>
        <v>Natural Gas Processing</v>
      </c>
      <c r="H271" s="230" t="str">
        <f>VLOOKUP(C271,fips_xref!$A$5:$B$262,2,FALSE)</f>
        <v>BOWMAN, ND_Non-Tribal</v>
      </c>
      <c r="I271" s="230">
        <f t="shared" si="198"/>
        <v>46.167850000000001</v>
      </c>
      <c r="J271" s="230">
        <f t="shared" si="198"/>
        <v>-103.66670000000001</v>
      </c>
      <c r="K271" s="230">
        <f t="shared" si="198"/>
        <v>20200202</v>
      </c>
      <c r="L271" s="230" t="str">
        <f t="shared" si="198"/>
        <v>White Superior</v>
      </c>
      <c r="M271" s="230" t="str">
        <f t="shared" si="198"/>
        <v>Compressor Engines</v>
      </c>
      <c r="N271" s="230">
        <f t="shared" si="198"/>
        <v>12.6</v>
      </c>
      <c r="O271" s="230">
        <f t="shared" si="198"/>
        <v>6.3</v>
      </c>
      <c r="P271" s="230">
        <f t="shared" si="198"/>
        <v>12.6</v>
      </c>
      <c r="Q271" s="230">
        <f t="shared" si="198"/>
        <v>0</v>
      </c>
      <c r="R271" s="230">
        <f t="shared" si="198"/>
        <v>0.4</v>
      </c>
      <c r="S271" s="68"/>
      <c r="T271" s="6"/>
      <c r="U271" s="6"/>
      <c r="V271" s="6"/>
      <c r="W271" s="6"/>
      <c r="X271" s="6"/>
      <c r="Y271" s="6"/>
    </row>
    <row r="272" spans="1:25" s="141" customFormat="1" x14ac:dyDescent="0.2">
      <c r="A272" s="230" t="str">
        <f t="shared" ref="A272:B272" si="199">A105</f>
        <v>NDDEQ Permitted Sources</v>
      </c>
      <c r="B272" s="230" t="str">
        <f t="shared" si="199"/>
        <v>38</v>
      </c>
      <c r="C272" s="230" t="str">
        <f t="shared" si="131"/>
        <v>3801102</v>
      </c>
      <c r="D272" s="230" t="str">
        <f t="shared" ref="D272:R272" si="200">D105</f>
        <v>Dobbs Compressor Station</v>
      </c>
      <c r="E272" s="230">
        <f t="shared" si="200"/>
        <v>999</v>
      </c>
      <c r="F272" s="230" t="str">
        <f t="shared" si="200"/>
        <v>4922</v>
      </c>
      <c r="G272" s="230" t="str">
        <f t="shared" si="200"/>
        <v>Compressor Station</v>
      </c>
      <c r="H272" s="230" t="str">
        <f>VLOOKUP(C272,fips_xref!$A$5:$B$262,2,FALSE)</f>
        <v>BOWMAN, ND_Non-Tribal</v>
      </c>
      <c r="I272" s="230">
        <f t="shared" si="200"/>
        <v>46.25656</v>
      </c>
      <c r="J272" s="230">
        <f t="shared" si="200"/>
        <v>-104.01237</v>
      </c>
      <c r="K272" s="230">
        <f t="shared" si="200"/>
        <v>20200202</v>
      </c>
      <c r="L272" s="230" t="str">
        <f t="shared" si="200"/>
        <v>Caterpillar Compressor Engine</v>
      </c>
      <c r="M272" s="230" t="str">
        <f t="shared" si="200"/>
        <v>Compressor Engines</v>
      </c>
      <c r="N272" s="230">
        <f t="shared" si="200"/>
        <v>6.2</v>
      </c>
      <c r="O272" s="230">
        <f t="shared" si="200"/>
        <v>3.1</v>
      </c>
      <c r="P272" s="230">
        <f t="shared" si="200"/>
        <v>6.2</v>
      </c>
      <c r="Q272" s="230">
        <f t="shared" si="200"/>
        <v>0</v>
      </c>
      <c r="R272" s="230">
        <f t="shared" si="200"/>
        <v>0.1</v>
      </c>
      <c r="S272" s="68"/>
      <c r="T272" s="6"/>
      <c r="U272" s="6"/>
      <c r="V272" s="6"/>
      <c r="W272" s="6"/>
      <c r="X272" s="6"/>
      <c r="Y272" s="6"/>
    </row>
    <row r="273" spans="1:25" s="141" customFormat="1" x14ac:dyDescent="0.2">
      <c r="A273" s="230" t="str">
        <f t="shared" ref="A273:B273" si="201">A106</f>
        <v>NDDEQ Permitted Sources</v>
      </c>
      <c r="B273" s="230" t="str">
        <f t="shared" si="201"/>
        <v>38</v>
      </c>
      <c r="C273" s="230" t="str">
        <f t="shared" si="131"/>
        <v>3801102</v>
      </c>
      <c r="D273" s="230" t="str">
        <f t="shared" ref="D273:R273" si="202">D106</f>
        <v>Dobbs Compressor Station</v>
      </c>
      <c r="E273" s="230">
        <f t="shared" si="202"/>
        <v>999</v>
      </c>
      <c r="F273" s="230" t="str">
        <f t="shared" si="202"/>
        <v>4922</v>
      </c>
      <c r="G273" s="230" t="str">
        <f t="shared" si="202"/>
        <v>Compressor Station</v>
      </c>
      <c r="H273" s="230" t="str">
        <f>VLOOKUP(C273,fips_xref!$A$5:$B$262,2,FALSE)</f>
        <v>BOWMAN, ND_Non-Tribal</v>
      </c>
      <c r="I273" s="230">
        <f t="shared" si="202"/>
        <v>46.25656</v>
      </c>
      <c r="J273" s="230">
        <f t="shared" si="202"/>
        <v>-104.01237</v>
      </c>
      <c r="K273" s="230">
        <f t="shared" si="202"/>
        <v>20200202</v>
      </c>
      <c r="L273" s="230" t="str">
        <f t="shared" si="202"/>
        <v>Superior Compressor Engine</v>
      </c>
      <c r="M273" s="230" t="str">
        <f t="shared" si="202"/>
        <v>Compressor Engines</v>
      </c>
      <c r="N273" s="230">
        <f t="shared" si="202"/>
        <v>10</v>
      </c>
      <c r="O273" s="230">
        <f t="shared" si="202"/>
        <v>6.2</v>
      </c>
      <c r="P273" s="230">
        <f t="shared" si="202"/>
        <v>10</v>
      </c>
      <c r="Q273" s="230">
        <f t="shared" si="202"/>
        <v>0</v>
      </c>
      <c r="R273" s="230">
        <f t="shared" si="202"/>
        <v>0.2</v>
      </c>
      <c r="S273" s="68"/>
      <c r="T273" s="6"/>
      <c r="U273" s="6"/>
      <c r="V273" s="6"/>
      <c r="W273" s="6"/>
      <c r="X273" s="6"/>
      <c r="Y273" s="6"/>
    </row>
    <row r="274" spans="1:25" s="141" customFormat="1" x14ac:dyDescent="0.2">
      <c r="A274" s="230" t="str">
        <f t="shared" ref="A274:B274" si="203">A107</f>
        <v>NDDEQ Permitted Sources</v>
      </c>
      <c r="B274" s="230" t="str">
        <f t="shared" si="203"/>
        <v>38</v>
      </c>
      <c r="C274" s="230" t="str">
        <f t="shared" si="131"/>
        <v>3801102</v>
      </c>
      <c r="D274" s="230" t="str">
        <f t="shared" ref="D274:R274" si="204">D107</f>
        <v>Miller-Davis Compressor Station</v>
      </c>
      <c r="E274" s="230">
        <f t="shared" si="204"/>
        <v>301</v>
      </c>
      <c r="F274" s="230" t="str">
        <f t="shared" si="204"/>
        <v>4922</v>
      </c>
      <c r="G274" s="230" t="str">
        <f t="shared" si="204"/>
        <v>Compressor Station</v>
      </c>
      <c r="H274" s="230" t="str">
        <f>VLOOKUP(C274,fips_xref!$A$5:$B$262,2,FALSE)</f>
        <v>BOWMAN, ND_Non-Tribal</v>
      </c>
      <c r="I274" s="230">
        <f t="shared" si="204"/>
        <v>46.136510000000001</v>
      </c>
      <c r="J274" s="230">
        <f t="shared" si="204"/>
        <v>-103.94956000000001</v>
      </c>
      <c r="K274" s="230">
        <f t="shared" si="204"/>
        <v>20200202</v>
      </c>
      <c r="L274" s="230" t="str">
        <f t="shared" si="204"/>
        <v>Caterpillar (A)</v>
      </c>
      <c r="M274" s="230" t="str">
        <f t="shared" si="204"/>
        <v>Compressor Engines</v>
      </c>
      <c r="N274" s="230">
        <f t="shared" si="204"/>
        <v>14.4</v>
      </c>
      <c r="O274" s="230">
        <f t="shared" si="204"/>
        <v>9.9</v>
      </c>
      <c r="P274" s="230">
        <f t="shared" si="204"/>
        <v>16.8</v>
      </c>
      <c r="Q274" s="230">
        <f t="shared" si="204"/>
        <v>0</v>
      </c>
      <c r="R274" s="230">
        <f t="shared" si="204"/>
        <v>0.3</v>
      </c>
      <c r="S274" s="68"/>
      <c r="T274" s="6"/>
      <c r="U274" s="6"/>
      <c r="V274" s="6"/>
      <c r="W274" s="6"/>
      <c r="X274" s="6"/>
      <c r="Y274" s="6"/>
    </row>
    <row r="275" spans="1:25" s="68" customFormat="1" x14ac:dyDescent="0.2">
      <c r="A275" s="230" t="str">
        <f t="shared" ref="A275:B275" si="205">A108</f>
        <v>NDDEQ Permitted Sources</v>
      </c>
      <c r="B275" s="230" t="str">
        <f t="shared" si="205"/>
        <v>38</v>
      </c>
      <c r="C275" s="230" t="str">
        <f t="shared" si="131"/>
        <v>3801102</v>
      </c>
      <c r="D275" s="230" t="str">
        <f t="shared" ref="D275:R275" si="206">D108</f>
        <v>Miller-Davis Compressor Station</v>
      </c>
      <c r="E275" s="230">
        <f t="shared" si="206"/>
        <v>301</v>
      </c>
      <c r="F275" s="230" t="str">
        <f t="shared" si="206"/>
        <v>4922</v>
      </c>
      <c r="G275" s="230" t="str">
        <f t="shared" si="206"/>
        <v>Compressor Station</v>
      </c>
      <c r="H275" s="230" t="str">
        <f>VLOOKUP(C275,fips_xref!$A$5:$B$262,2,FALSE)</f>
        <v>BOWMAN, ND_Non-Tribal</v>
      </c>
      <c r="I275" s="230">
        <f t="shared" si="206"/>
        <v>46.136510000000001</v>
      </c>
      <c r="J275" s="230">
        <f t="shared" si="206"/>
        <v>-103.94956000000001</v>
      </c>
      <c r="K275" s="230">
        <f t="shared" si="206"/>
        <v>20200202</v>
      </c>
      <c r="L275" s="230" t="str">
        <f t="shared" si="206"/>
        <v>Caterpillar (B)</v>
      </c>
      <c r="M275" s="230" t="str">
        <f t="shared" si="206"/>
        <v>Compressor Engines</v>
      </c>
      <c r="N275" s="230">
        <f t="shared" si="206"/>
        <v>10.199999999999999</v>
      </c>
      <c r="O275" s="230">
        <f t="shared" si="206"/>
        <v>8.6999999999999993</v>
      </c>
      <c r="P275" s="230">
        <f t="shared" si="206"/>
        <v>13.4</v>
      </c>
      <c r="Q275" s="230">
        <f t="shared" si="206"/>
        <v>0</v>
      </c>
      <c r="R275" s="230">
        <f t="shared" si="206"/>
        <v>0.3</v>
      </c>
      <c r="T275" s="6"/>
      <c r="U275" s="6"/>
      <c r="V275" s="6"/>
      <c r="W275" s="6"/>
      <c r="X275" s="6"/>
      <c r="Y275" s="6"/>
    </row>
    <row r="276" spans="1:25" s="68" customFormat="1" x14ac:dyDescent="0.2">
      <c r="A276" s="230" t="str">
        <f t="shared" ref="A276:B276" si="207">A109</f>
        <v>NDDEQ Permitted Sources</v>
      </c>
      <c r="B276" s="230" t="str">
        <f t="shared" si="207"/>
        <v>38</v>
      </c>
      <c r="C276" s="230" t="str">
        <f t="shared" si="131"/>
        <v>3801102</v>
      </c>
      <c r="D276" s="230" t="str">
        <f t="shared" ref="D276:R276" si="208">D109</f>
        <v>South Medicine Pole Hills Compressor Station</v>
      </c>
      <c r="E276" s="230">
        <f t="shared" si="208"/>
        <v>284</v>
      </c>
      <c r="F276" s="230" t="str">
        <f t="shared" si="208"/>
        <v>1311</v>
      </c>
      <c r="G276" s="230" t="str">
        <f t="shared" si="208"/>
        <v>Compressor Station</v>
      </c>
      <c r="H276" s="230" t="str">
        <f>VLOOKUP(C276,fips_xref!$A$5:$B$262,2,FALSE)</f>
        <v>BOWMAN, ND_Non-Tribal</v>
      </c>
      <c r="I276" s="230">
        <f t="shared" si="208"/>
        <v>45.961663000000001</v>
      </c>
      <c r="J276" s="230">
        <f t="shared" si="208"/>
        <v>-103.73009999999999</v>
      </c>
      <c r="K276" s="230">
        <f t="shared" si="208"/>
        <v>20200202</v>
      </c>
      <c r="L276" s="230" t="str">
        <f t="shared" si="208"/>
        <v>Superior</v>
      </c>
      <c r="M276" s="230" t="str">
        <f t="shared" si="208"/>
        <v>Compressor Engines</v>
      </c>
      <c r="N276" s="230">
        <f t="shared" si="208"/>
        <v>57.2</v>
      </c>
      <c r="O276" s="230">
        <f t="shared" si="208"/>
        <v>16.600000000000001</v>
      </c>
      <c r="P276" s="230">
        <f t="shared" si="208"/>
        <v>60.4</v>
      </c>
      <c r="Q276" s="230">
        <f t="shared" si="208"/>
        <v>0</v>
      </c>
      <c r="R276" s="230">
        <f t="shared" si="208"/>
        <v>1.4</v>
      </c>
      <c r="T276" s="6"/>
      <c r="U276" s="6"/>
      <c r="V276" s="6"/>
      <c r="W276" s="6"/>
      <c r="X276" s="6"/>
      <c r="Y276" s="6"/>
    </row>
    <row r="277" spans="1:25" s="68" customFormat="1" x14ac:dyDescent="0.2">
      <c r="A277" s="230" t="str">
        <f t="shared" ref="A277:B277" si="209">A110</f>
        <v>NDDEQ Permitted Sources</v>
      </c>
      <c r="B277" s="230" t="str">
        <f t="shared" si="209"/>
        <v>38</v>
      </c>
      <c r="C277" s="230" t="str">
        <f t="shared" si="131"/>
        <v>3810502</v>
      </c>
      <c r="D277" s="230" t="str">
        <f t="shared" ref="D277:R277" si="210">D110</f>
        <v>Nesson Gas Plant</v>
      </c>
      <c r="E277" s="230">
        <f t="shared" si="210"/>
        <v>1026</v>
      </c>
      <c r="F277" s="230" t="str">
        <f t="shared" si="210"/>
        <v>1321</v>
      </c>
      <c r="G277" s="230" t="str">
        <f t="shared" si="210"/>
        <v>Natural Gas Processing</v>
      </c>
      <c r="H277" s="230" t="str">
        <f>VLOOKUP(C277,fips_xref!$A$5:$B$262,2,FALSE)</f>
        <v>WILLIAMS, ND_Non-Tribal</v>
      </c>
      <c r="I277" s="230">
        <f t="shared" si="210"/>
        <v>0</v>
      </c>
      <c r="J277" s="230">
        <f t="shared" si="210"/>
        <v>0</v>
      </c>
      <c r="K277" s="230">
        <f t="shared" si="210"/>
        <v>20200202</v>
      </c>
      <c r="L277" s="230" t="str">
        <f t="shared" si="210"/>
        <v>Compression Engine</v>
      </c>
      <c r="M277" s="230" t="str">
        <f t="shared" si="210"/>
        <v>Compressor Engines</v>
      </c>
      <c r="N277" s="230">
        <f t="shared" si="210"/>
        <v>39</v>
      </c>
      <c r="O277" s="230">
        <f t="shared" si="210"/>
        <v>0</v>
      </c>
      <c r="P277" s="230">
        <f t="shared" si="210"/>
        <v>0</v>
      </c>
      <c r="Q277" s="230">
        <f t="shared" si="210"/>
        <v>0</v>
      </c>
      <c r="R277" s="230">
        <f t="shared" si="210"/>
        <v>0</v>
      </c>
      <c r="T277" s="6"/>
      <c r="U277" s="6"/>
      <c r="V277" s="6"/>
      <c r="W277" s="6"/>
      <c r="X277" s="6"/>
      <c r="Y277" s="6"/>
    </row>
    <row r="278" spans="1:25" s="68" customFormat="1" x14ac:dyDescent="0.2">
      <c r="A278" s="230" t="str">
        <f t="shared" ref="A278:B278" si="211">A111</f>
        <v>NDDEQ Permitted Sources</v>
      </c>
      <c r="B278" s="230" t="str">
        <f t="shared" si="211"/>
        <v>38</v>
      </c>
      <c r="C278" s="230" t="str">
        <f t="shared" si="131"/>
        <v>3810502</v>
      </c>
      <c r="D278" s="230" t="str">
        <f t="shared" ref="D278:R278" si="212">D111</f>
        <v>Nesson Gas Plant</v>
      </c>
      <c r="E278" s="230">
        <f t="shared" si="212"/>
        <v>1026</v>
      </c>
      <c r="F278" s="230" t="str">
        <f t="shared" si="212"/>
        <v>1321</v>
      </c>
      <c r="G278" s="230" t="str">
        <f t="shared" si="212"/>
        <v>Natural Gas Processing</v>
      </c>
      <c r="H278" s="230" t="str">
        <f>VLOOKUP(C278,fips_xref!$A$5:$B$262,2,FALSE)</f>
        <v>WILLIAMS, ND_Non-Tribal</v>
      </c>
      <c r="I278" s="230">
        <f t="shared" si="212"/>
        <v>0</v>
      </c>
      <c r="J278" s="230">
        <f t="shared" si="212"/>
        <v>0</v>
      </c>
      <c r="K278" s="230">
        <f t="shared" si="212"/>
        <v>31000404</v>
      </c>
      <c r="L278" s="230" t="str">
        <f t="shared" si="212"/>
        <v>Hot Oil Heater</v>
      </c>
      <c r="M278" s="230" t="str">
        <f t="shared" si="212"/>
        <v>Process Heaters</v>
      </c>
      <c r="N278" s="230">
        <f t="shared" si="212"/>
        <v>1</v>
      </c>
      <c r="O278" s="230">
        <f t="shared" si="212"/>
        <v>0</v>
      </c>
      <c r="P278" s="230">
        <f t="shared" si="212"/>
        <v>0</v>
      </c>
      <c r="Q278" s="230">
        <f t="shared" si="212"/>
        <v>0</v>
      </c>
      <c r="R278" s="230">
        <f t="shared" si="212"/>
        <v>0</v>
      </c>
      <c r="T278" s="6"/>
      <c r="U278" s="6"/>
      <c r="V278" s="6"/>
      <c r="W278" s="6"/>
      <c r="X278" s="6"/>
      <c r="Y278" s="6"/>
    </row>
    <row r="279" spans="1:25" s="68" customFormat="1" x14ac:dyDescent="0.2">
      <c r="A279" s="230" t="str">
        <f t="shared" ref="A279:B279" si="213">A112</f>
        <v>NDDEQ Permitted Sources</v>
      </c>
      <c r="B279" s="230" t="str">
        <f t="shared" si="213"/>
        <v>38</v>
      </c>
      <c r="C279" s="230" t="str">
        <f t="shared" si="131"/>
        <v>3805302</v>
      </c>
      <c r="D279" s="230" t="str">
        <f t="shared" ref="D279:R279" si="214">D112</f>
        <v>Compressor Station #4</v>
      </c>
      <c r="E279" s="230">
        <f t="shared" si="214"/>
        <v>381</v>
      </c>
      <c r="F279" s="230" t="str">
        <f t="shared" si="214"/>
        <v>4922</v>
      </c>
      <c r="G279" s="230" t="str">
        <f t="shared" si="214"/>
        <v>Compressor Station</v>
      </c>
      <c r="H279" s="230" t="str">
        <f>VLOOKUP(C279,fips_xref!$A$5:$B$262,2,FALSE)</f>
        <v>MCKENZIE, ND_Non-Tribal</v>
      </c>
      <c r="I279" s="230">
        <f t="shared" si="214"/>
        <v>47.8048</v>
      </c>
      <c r="J279" s="230">
        <f t="shared" si="214"/>
        <v>-103.4278</v>
      </c>
      <c r="K279" s="230">
        <f t="shared" si="214"/>
        <v>20200201</v>
      </c>
      <c r="L279" s="230" t="str">
        <f t="shared" si="214"/>
        <v>Engines/Turbines - Gas</v>
      </c>
      <c r="M279" s="230" t="str">
        <f t="shared" si="214"/>
        <v>Compressor Engines</v>
      </c>
      <c r="N279" s="230">
        <f t="shared" si="214"/>
        <v>0</v>
      </c>
      <c r="O279" s="230">
        <f t="shared" si="214"/>
        <v>0</v>
      </c>
      <c r="P279" s="230">
        <f t="shared" si="214"/>
        <v>0</v>
      </c>
      <c r="Q279" s="230">
        <f t="shared" si="214"/>
        <v>0</v>
      </c>
      <c r="R279" s="230">
        <f t="shared" si="214"/>
        <v>0</v>
      </c>
      <c r="T279" s="6"/>
      <c r="U279" s="6"/>
      <c r="V279" s="6"/>
      <c r="W279" s="6"/>
      <c r="X279" s="6"/>
      <c r="Y279" s="6"/>
    </row>
    <row r="280" spans="1:25" s="68" customFormat="1" x14ac:dyDescent="0.2">
      <c r="A280" s="230" t="str">
        <f t="shared" ref="A280:B280" si="215">A113</f>
        <v>NDDEQ Permitted Sources</v>
      </c>
      <c r="B280" s="230" t="str">
        <f t="shared" si="215"/>
        <v>38</v>
      </c>
      <c r="C280" s="230" t="str">
        <f t="shared" si="131"/>
        <v>3805302</v>
      </c>
      <c r="D280" s="230" t="str">
        <f t="shared" ref="D280:R280" si="216">D113</f>
        <v>Compressor Station #4</v>
      </c>
      <c r="E280" s="230">
        <f t="shared" si="216"/>
        <v>381</v>
      </c>
      <c r="F280" s="230" t="str">
        <f t="shared" si="216"/>
        <v>4922</v>
      </c>
      <c r="G280" s="230" t="str">
        <f t="shared" si="216"/>
        <v>Compressor Station</v>
      </c>
      <c r="H280" s="230" t="str">
        <f>VLOOKUP(C280,fips_xref!$A$5:$B$262,2,FALSE)</f>
        <v>MCKENZIE, ND_Non-Tribal</v>
      </c>
      <c r="I280" s="230">
        <f t="shared" si="216"/>
        <v>47.8048</v>
      </c>
      <c r="J280" s="230">
        <f t="shared" si="216"/>
        <v>-103.4278</v>
      </c>
      <c r="K280" s="230">
        <f t="shared" si="216"/>
        <v>20200201</v>
      </c>
      <c r="L280" s="230" t="str">
        <f t="shared" si="216"/>
        <v>Stationary Gas Turbine</v>
      </c>
      <c r="M280" s="230" t="str">
        <f t="shared" si="216"/>
        <v>Compressor Engines</v>
      </c>
      <c r="N280" s="230">
        <f t="shared" si="216"/>
        <v>13</v>
      </c>
      <c r="O280" s="230">
        <f t="shared" si="216"/>
        <v>0.1</v>
      </c>
      <c r="P280" s="230">
        <f t="shared" si="216"/>
        <v>4</v>
      </c>
      <c r="Q280" s="230">
        <f t="shared" si="216"/>
        <v>0.2</v>
      </c>
      <c r="R280" s="230">
        <f t="shared" si="216"/>
        <v>0.3</v>
      </c>
      <c r="T280" s="6"/>
      <c r="U280" s="6"/>
      <c r="V280" s="6"/>
      <c r="W280" s="6"/>
      <c r="X280" s="6"/>
      <c r="Y280" s="6"/>
    </row>
    <row r="281" spans="1:25" s="68" customFormat="1" x14ac:dyDescent="0.2">
      <c r="A281" s="230" t="str">
        <f t="shared" ref="A281:B281" si="217">A114</f>
        <v>NDDEQ Permitted Sources</v>
      </c>
      <c r="B281" s="230" t="str">
        <f t="shared" si="217"/>
        <v>38</v>
      </c>
      <c r="C281" s="230" t="str">
        <f t="shared" si="131"/>
        <v>3802502</v>
      </c>
      <c r="D281" s="230" t="str">
        <f t="shared" ref="D281:R281" si="218">D114</f>
        <v>Compressor Station #5</v>
      </c>
      <c r="E281" s="230">
        <f t="shared" si="218"/>
        <v>396</v>
      </c>
      <c r="F281" s="230" t="str">
        <f t="shared" si="218"/>
        <v>4922</v>
      </c>
      <c r="G281" s="230" t="str">
        <f t="shared" si="218"/>
        <v>Compressor Station</v>
      </c>
      <c r="H281" s="230" t="str">
        <f>VLOOKUP(C281,fips_xref!$A$5:$B$262,2,FALSE)</f>
        <v>DUNN, ND_Non-Tribal</v>
      </c>
      <c r="I281" s="230">
        <f t="shared" si="218"/>
        <v>47.251575000000003</v>
      </c>
      <c r="J281" s="230">
        <f t="shared" si="218"/>
        <v>-102.71939999999999</v>
      </c>
      <c r="K281" s="230">
        <f t="shared" si="218"/>
        <v>20200201</v>
      </c>
      <c r="L281" s="230" t="str">
        <f t="shared" si="218"/>
        <v>Engines/Turbines - Gas</v>
      </c>
      <c r="M281" s="230" t="str">
        <f t="shared" si="218"/>
        <v>Compressor Engines</v>
      </c>
      <c r="N281" s="230">
        <f t="shared" si="218"/>
        <v>0</v>
      </c>
      <c r="O281" s="230">
        <f t="shared" si="218"/>
        <v>0</v>
      </c>
      <c r="P281" s="230">
        <f t="shared" si="218"/>
        <v>0</v>
      </c>
      <c r="Q281" s="230">
        <f t="shared" si="218"/>
        <v>0</v>
      </c>
      <c r="R281" s="230">
        <f t="shared" si="218"/>
        <v>0</v>
      </c>
      <c r="T281" s="6"/>
      <c r="U281" s="6"/>
      <c r="V281" s="6"/>
      <c r="W281" s="6"/>
      <c r="X281" s="6"/>
      <c r="Y281" s="6"/>
    </row>
    <row r="282" spans="1:25" s="68" customFormat="1" x14ac:dyDescent="0.2">
      <c r="A282" s="230" t="str">
        <f t="shared" ref="A282:B282" si="219">A115</f>
        <v>NDDEQ Permitted Sources</v>
      </c>
      <c r="B282" s="230" t="str">
        <f t="shared" si="219"/>
        <v>38</v>
      </c>
      <c r="C282" s="230" t="str">
        <f t="shared" si="131"/>
        <v>3802502</v>
      </c>
      <c r="D282" s="230" t="str">
        <f t="shared" ref="D282:R282" si="220">D115</f>
        <v>Compressor Station #5</v>
      </c>
      <c r="E282" s="230">
        <f t="shared" si="220"/>
        <v>396</v>
      </c>
      <c r="F282" s="230" t="str">
        <f t="shared" si="220"/>
        <v>4922</v>
      </c>
      <c r="G282" s="230" t="str">
        <f t="shared" si="220"/>
        <v>Compressor Station</v>
      </c>
      <c r="H282" s="230" t="str">
        <f>VLOOKUP(C282,fips_xref!$A$5:$B$262,2,FALSE)</f>
        <v>DUNN, ND_Non-Tribal</v>
      </c>
      <c r="I282" s="230">
        <f t="shared" si="220"/>
        <v>47.251575000000003</v>
      </c>
      <c r="J282" s="230">
        <f t="shared" si="220"/>
        <v>-102.71939999999999</v>
      </c>
      <c r="K282" s="230">
        <f t="shared" si="220"/>
        <v>20200201</v>
      </c>
      <c r="L282" s="230" t="str">
        <f t="shared" si="220"/>
        <v>Stationary Gas Turbine</v>
      </c>
      <c r="M282" s="230" t="str">
        <f t="shared" si="220"/>
        <v>Compressor Engines</v>
      </c>
      <c r="N282" s="230">
        <f t="shared" si="220"/>
        <v>59</v>
      </c>
      <c r="O282" s="230">
        <f t="shared" si="220"/>
        <v>9</v>
      </c>
      <c r="P282" s="230">
        <f t="shared" si="220"/>
        <v>65</v>
      </c>
      <c r="Q282" s="230">
        <f t="shared" si="220"/>
        <v>3</v>
      </c>
      <c r="R282" s="230">
        <f t="shared" si="220"/>
        <v>4</v>
      </c>
      <c r="T282" s="6"/>
      <c r="U282" s="6"/>
      <c r="V282" s="6"/>
      <c r="W282" s="6"/>
      <c r="X282" s="6"/>
      <c r="Y282" s="6"/>
    </row>
    <row r="283" spans="1:25" s="68" customFormat="1" x14ac:dyDescent="0.2">
      <c r="A283" s="230" t="str">
        <f t="shared" ref="A283:B283" si="221">A116</f>
        <v>NDDEQ Permitted Sources</v>
      </c>
      <c r="B283" s="230" t="str">
        <f t="shared" si="221"/>
        <v>38</v>
      </c>
      <c r="C283" s="230" t="str">
        <f t="shared" si="131"/>
        <v>3805902</v>
      </c>
      <c r="D283" s="230" t="str">
        <f t="shared" ref="D283:R283" si="222">D116</f>
        <v>Compressor Station #6</v>
      </c>
      <c r="E283" s="230">
        <f t="shared" si="222"/>
        <v>388</v>
      </c>
      <c r="F283" s="230" t="str">
        <f t="shared" si="222"/>
        <v>4922</v>
      </c>
      <c r="G283" s="230" t="str">
        <f t="shared" si="222"/>
        <v>Compressor Station</v>
      </c>
      <c r="H283" s="230" t="str">
        <f>VLOOKUP(C283,fips_xref!$A$5:$B$262,2,FALSE)</f>
        <v>MORTON,ND_Non-Tribal</v>
      </c>
      <c r="I283" s="230">
        <f t="shared" si="222"/>
        <v>46.826599999999999</v>
      </c>
      <c r="J283" s="230">
        <f t="shared" si="222"/>
        <v>-101.7483</v>
      </c>
      <c r="K283" s="230">
        <f t="shared" si="222"/>
        <v>20200201</v>
      </c>
      <c r="L283" s="230" t="str">
        <f t="shared" si="222"/>
        <v>Engines/Turbines - Gas</v>
      </c>
      <c r="M283" s="230" t="str">
        <f t="shared" si="222"/>
        <v>Compressor Engines</v>
      </c>
      <c r="N283" s="230">
        <f t="shared" si="222"/>
        <v>0</v>
      </c>
      <c r="O283" s="230">
        <f t="shared" si="222"/>
        <v>0</v>
      </c>
      <c r="P283" s="230">
        <f t="shared" si="222"/>
        <v>0</v>
      </c>
      <c r="Q283" s="230">
        <f t="shared" si="222"/>
        <v>0</v>
      </c>
      <c r="R283" s="230">
        <f t="shared" si="222"/>
        <v>0</v>
      </c>
      <c r="T283" s="6"/>
      <c r="U283" s="6"/>
      <c r="V283" s="6"/>
      <c r="W283" s="6"/>
      <c r="X283" s="6"/>
      <c r="Y283" s="6"/>
    </row>
    <row r="284" spans="1:25" s="68" customFormat="1" x14ac:dyDescent="0.2">
      <c r="A284" s="230" t="str">
        <f t="shared" ref="A284:B284" si="223">A117</f>
        <v>NDDEQ Permitted Sources</v>
      </c>
      <c r="B284" s="230" t="str">
        <f t="shared" si="223"/>
        <v>38</v>
      </c>
      <c r="C284" s="230" t="str">
        <f t="shared" si="131"/>
        <v>3805902</v>
      </c>
      <c r="D284" s="230" t="str">
        <f t="shared" ref="D284:R284" si="224">D117</f>
        <v>Compressor Station #6</v>
      </c>
      <c r="E284" s="230">
        <f t="shared" si="224"/>
        <v>388</v>
      </c>
      <c r="F284" s="230" t="str">
        <f t="shared" si="224"/>
        <v>4922</v>
      </c>
      <c r="G284" s="230" t="str">
        <f t="shared" si="224"/>
        <v>Compressor Station</v>
      </c>
      <c r="H284" s="230" t="str">
        <f>VLOOKUP(C284,fips_xref!$A$5:$B$262,2,FALSE)</f>
        <v>MORTON,ND_Non-Tribal</v>
      </c>
      <c r="I284" s="230">
        <f t="shared" si="224"/>
        <v>46.826599999999999</v>
      </c>
      <c r="J284" s="230">
        <f t="shared" si="224"/>
        <v>-101.7483</v>
      </c>
      <c r="K284" s="230">
        <f t="shared" si="224"/>
        <v>20200201</v>
      </c>
      <c r="L284" s="230" t="str">
        <f t="shared" si="224"/>
        <v>Stationary Gas Turbine</v>
      </c>
      <c r="M284" s="230" t="str">
        <f t="shared" si="224"/>
        <v>Compressor Engines</v>
      </c>
      <c r="N284" s="230">
        <f t="shared" si="224"/>
        <v>47</v>
      </c>
      <c r="O284" s="230">
        <f t="shared" si="224"/>
        <v>7</v>
      </c>
      <c r="P284" s="230">
        <f t="shared" si="224"/>
        <v>52</v>
      </c>
      <c r="Q284" s="230">
        <f t="shared" si="224"/>
        <v>3</v>
      </c>
      <c r="R284" s="230">
        <f t="shared" si="224"/>
        <v>3</v>
      </c>
      <c r="T284" s="6"/>
      <c r="U284" s="6"/>
      <c r="V284" s="6"/>
      <c r="W284" s="6"/>
      <c r="X284" s="6"/>
      <c r="Y284" s="6"/>
    </row>
    <row r="285" spans="1:25" s="68" customFormat="1" x14ac:dyDescent="0.2">
      <c r="A285" s="230" t="str">
        <f t="shared" ref="A285:B285" si="225">A118</f>
        <v>NDDEQ Permitted Sources</v>
      </c>
      <c r="B285" s="230" t="str">
        <f t="shared" si="225"/>
        <v>38</v>
      </c>
      <c r="C285" s="230" t="str">
        <f t="shared" si="131"/>
        <v>3805902</v>
      </c>
      <c r="D285" s="230" t="str">
        <f t="shared" ref="D285:R285" si="226">D118</f>
        <v>Compressor Station #7</v>
      </c>
      <c r="E285" s="230">
        <f t="shared" si="226"/>
        <v>395</v>
      </c>
      <c r="F285" s="230" t="str">
        <f t="shared" si="226"/>
        <v>4922</v>
      </c>
      <c r="G285" s="230" t="str">
        <f t="shared" si="226"/>
        <v>Compressor Station</v>
      </c>
      <c r="H285" s="230" t="str">
        <f>VLOOKUP(C285,fips_xref!$A$5:$B$262,2,FALSE)</f>
        <v>MORTON,ND_Non-Tribal</v>
      </c>
      <c r="I285" s="230">
        <f t="shared" si="226"/>
        <v>46.561300000000003</v>
      </c>
      <c r="J285" s="230">
        <f t="shared" si="226"/>
        <v>-100.819</v>
      </c>
      <c r="K285" s="230">
        <f t="shared" si="226"/>
        <v>20200201</v>
      </c>
      <c r="L285" s="230" t="str">
        <f t="shared" si="226"/>
        <v>Engines/Turbines - Gas</v>
      </c>
      <c r="M285" s="230" t="str">
        <f t="shared" si="226"/>
        <v>Compressor Engines</v>
      </c>
      <c r="N285" s="230">
        <f t="shared" si="226"/>
        <v>0</v>
      </c>
      <c r="O285" s="230">
        <f t="shared" si="226"/>
        <v>0</v>
      </c>
      <c r="P285" s="230">
        <f t="shared" si="226"/>
        <v>0</v>
      </c>
      <c r="Q285" s="230">
        <f t="shared" si="226"/>
        <v>0</v>
      </c>
      <c r="R285" s="230">
        <f t="shared" si="226"/>
        <v>0</v>
      </c>
      <c r="T285" s="6"/>
      <c r="U285" s="6"/>
      <c r="V285" s="6"/>
      <c r="W285" s="6"/>
      <c r="X285" s="6"/>
      <c r="Y285" s="6"/>
    </row>
    <row r="286" spans="1:25" s="68" customFormat="1" x14ac:dyDescent="0.2">
      <c r="A286" s="230" t="str">
        <f t="shared" ref="A286:B286" si="227">A119</f>
        <v>NDDEQ Permitted Sources</v>
      </c>
      <c r="B286" s="230" t="str">
        <f t="shared" si="227"/>
        <v>38</v>
      </c>
      <c r="C286" s="230" t="str">
        <f t="shared" si="131"/>
        <v>3805902</v>
      </c>
      <c r="D286" s="230" t="str">
        <f t="shared" ref="D286:R286" si="228">D119</f>
        <v>Compressor Station #7</v>
      </c>
      <c r="E286" s="230">
        <f t="shared" si="228"/>
        <v>395</v>
      </c>
      <c r="F286" s="230" t="str">
        <f t="shared" si="228"/>
        <v>4922</v>
      </c>
      <c r="G286" s="230" t="str">
        <f t="shared" si="228"/>
        <v>Compressor Station</v>
      </c>
      <c r="H286" s="230" t="str">
        <f>VLOOKUP(C286,fips_xref!$A$5:$B$262,2,FALSE)</f>
        <v>MORTON,ND_Non-Tribal</v>
      </c>
      <c r="I286" s="230">
        <f t="shared" si="228"/>
        <v>46.561300000000003</v>
      </c>
      <c r="J286" s="230">
        <f t="shared" si="228"/>
        <v>-100.819</v>
      </c>
      <c r="K286" s="230">
        <f t="shared" si="228"/>
        <v>20200201</v>
      </c>
      <c r="L286" s="230" t="str">
        <f t="shared" si="228"/>
        <v>Stationary Gas Turbine</v>
      </c>
      <c r="M286" s="230" t="str">
        <f t="shared" si="228"/>
        <v>Compressor Engines</v>
      </c>
      <c r="N286" s="230">
        <f t="shared" si="228"/>
        <v>45</v>
      </c>
      <c r="O286" s="230">
        <f t="shared" si="228"/>
        <v>6</v>
      </c>
      <c r="P286" s="230">
        <f t="shared" si="228"/>
        <v>48</v>
      </c>
      <c r="Q286" s="230">
        <f t="shared" si="228"/>
        <v>3</v>
      </c>
      <c r="R286" s="230">
        <f t="shared" si="228"/>
        <v>3</v>
      </c>
      <c r="T286" s="6"/>
      <c r="U286" s="6"/>
      <c r="V286" s="6"/>
      <c r="W286" s="6"/>
      <c r="X286" s="6"/>
      <c r="Y286" s="6"/>
    </row>
    <row r="287" spans="1:25" s="68" customFormat="1" x14ac:dyDescent="0.2">
      <c r="A287" s="230" t="str">
        <f t="shared" ref="A287:B287" si="229">A120</f>
        <v>NDDEQ Permitted Sources</v>
      </c>
      <c r="B287" s="230" t="str">
        <f t="shared" si="229"/>
        <v>38</v>
      </c>
      <c r="C287" s="230" t="str">
        <f t="shared" si="131"/>
        <v>3805102</v>
      </c>
      <c r="D287" s="230" t="str">
        <f t="shared" ref="D287:R287" si="230">D120</f>
        <v>Compressor Station #8</v>
      </c>
      <c r="E287" s="230">
        <f t="shared" si="230"/>
        <v>382</v>
      </c>
      <c r="F287" s="230" t="str">
        <f t="shared" si="230"/>
        <v>4922</v>
      </c>
      <c r="G287" s="230" t="str">
        <f t="shared" si="230"/>
        <v>Compressor Station</v>
      </c>
      <c r="H287" s="230" t="str">
        <f>VLOOKUP(C287,fips_xref!$A$5:$B$262,2,FALSE)</f>
        <v>MCINTOSH,ND_Non-Tribal</v>
      </c>
      <c r="I287" s="230">
        <f t="shared" si="230"/>
        <v>46.070562000000002</v>
      </c>
      <c r="J287" s="230">
        <f t="shared" si="230"/>
        <v>-99.795496999999997</v>
      </c>
      <c r="K287" s="230">
        <f t="shared" si="230"/>
        <v>20200201</v>
      </c>
      <c r="L287" s="230" t="str">
        <f t="shared" si="230"/>
        <v>Engines/Turbines - Gas</v>
      </c>
      <c r="M287" s="230" t="str">
        <f t="shared" si="230"/>
        <v>Compressor Engines</v>
      </c>
      <c r="N287" s="230">
        <f t="shared" si="230"/>
        <v>1</v>
      </c>
      <c r="O287" s="230">
        <f t="shared" si="230"/>
        <v>0</v>
      </c>
      <c r="P287" s="230">
        <f t="shared" si="230"/>
        <v>1</v>
      </c>
      <c r="Q287" s="230">
        <f t="shared" si="230"/>
        <v>0</v>
      </c>
      <c r="R287" s="230">
        <f t="shared" si="230"/>
        <v>0</v>
      </c>
      <c r="T287" s="6"/>
      <c r="U287" s="6"/>
      <c r="V287" s="6"/>
      <c r="W287" s="6"/>
      <c r="X287" s="6"/>
      <c r="Y287" s="6"/>
    </row>
    <row r="288" spans="1:25" s="68" customFormat="1" x14ac:dyDescent="0.2">
      <c r="A288" s="230" t="str">
        <f t="shared" ref="A288:B288" si="231">A121</f>
        <v>NDDEQ Permitted Sources</v>
      </c>
      <c r="B288" s="230" t="str">
        <f t="shared" si="231"/>
        <v>38</v>
      </c>
      <c r="C288" s="230" t="str">
        <f t="shared" si="131"/>
        <v>3805102</v>
      </c>
      <c r="D288" s="230" t="str">
        <f t="shared" ref="D288:R288" si="232">D121</f>
        <v>Compressor Station #8</v>
      </c>
      <c r="E288" s="230">
        <f t="shared" si="232"/>
        <v>382</v>
      </c>
      <c r="F288" s="230" t="str">
        <f t="shared" si="232"/>
        <v>4922</v>
      </c>
      <c r="G288" s="230" t="str">
        <f t="shared" si="232"/>
        <v>Compressor Station</v>
      </c>
      <c r="H288" s="230" t="str">
        <f>VLOOKUP(C288,fips_xref!$A$5:$B$262,2,FALSE)</f>
        <v>MCINTOSH,ND_Non-Tribal</v>
      </c>
      <c r="I288" s="230">
        <f t="shared" si="232"/>
        <v>46.070562000000002</v>
      </c>
      <c r="J288" s="230">
        <f t="shared" si="232"/>
        <v>-99.795496999999997</v>
      </c>
      <c r="K288" s="230">
        <f t="shared" si="232"/>
        <v>20200201</v>
      </c>
      <c r="L288" s="230" t="str">
        <f t="shared" si="232"/>
        <v>Stationary Gas Turbine</v>
      </c>
      <c r="M288" s="230" t="str">
        <f t="shared" si="232"/>
        <v>Compressor Engines</v>
      </c>
      <c r="N288" s="230">
        <f t="shared" si="232"/>
        <v>38</v>
      </c>
      <c r="O288" s="230">
        <f t="shared" si="232"/>
        <v>5</v>
      </c>
      <c r="P288" s="230">
        <f t="shared" si="232"/>
        <v>38</v>
      </c>
      <c r="Q288" s="230">
        <f t="shared" si="232"/>
        <v>2</v>
      </c>
      <c r="R288" s="230">
        <f t="shared" si="232"/>
        <v>3</v>
      </c>
      <c r="T288" s="6"/>
      <c r="U288" s="6"/>
      <c r="V288" s="6"/>
      <c r="W288" s="6"/>
      <c r="X288" s="6"/>
      <c r="Y288" s="6"/>
    </row>
    <row r="289" spans="1:25" s="68" customFormat="1" x14ac:dyDescent="0.2">
      <c r="A289" s="230" t="str">
        <f t="shared" ref="A289:B289" si="233">A122</f>
        <v>NDDEQ Permitted Sources</v>
      </c>
      <c r="B289" s="230" t="str">
        <f t="shared" si="233"/>
        <v>38</v>
      </c>
      <c r="C289" s="230" t="str">
        <f t="shared" si="131"/>
        <v>3806102</v>
      </c>
      <c r="D289" s="230" t="str">
        <f t="shared" ref="D289:R289" si="234">D122</f>
        <v>Austin Compressor Station</v>
      </c>
      <c r="E289" s="230">
        <f t="shared" si="234"/>
        <v>1162</v>
      </c>
      <c r="F289" s="230" t="str">
        <f t="shared" si="234"/>
        <v>1311</v>
      </c>
      <c r="G289" s="230" t="str">
        <f t="shared" si="234"/>
        <v>Compressor Station</v>
      </c>
      <c r="H289" s="230" t="str">
        <f>VLOOKUP(C289,fips_xref!$A$5:$B$262,2,FALSE)</f>
        <v>MOUNTRAIL, ND_Non-Tribal</v>
      </c>
      <c r="I289" s="230">
        <f t="shared" si="234"/>
        <v>0</v>
      </c>
      <c r="J289" s="230">
        <f t="shared" si="234"/>
        <v>0</v>
      </c>
      <c r="K289" s="230">
        <f t="shared" si="234"/>
        <v>20200202</v>
      </c>
      <c r="L289" s="230" t="str">
        <f t="shared" si="234"/>
        <v>630 BHP Caterpillar Engine</v>
      </c>
      <c r="M289" s="230" t="str">
        <f t="shared" si="234"/>
        <v>Compressor Engines</v>
      </c>
      <c r="N289" s="230">
        <f t="shared" si="234"/>
        <v>11.1</v>
      </c>
      <c r="O289" s="230">
        <f t="shared" si="234"/>
        <v>15.3</v>
      </c>
      <c r="P289" s="230">
        <f t="shared" si="234"/>
        <v>8.8000000000000007</v>
      </c>
      <c r="Q289" s="230">
        <f t="shared" si="234"/>
        <v>0</v>
      </c>
      <c r="R289" s="230">
        <f t="shared" si="234"/>
        <v>0</v>
      </c>
      <c r="T289" s="6"/>
      <c r="U289" s="6"/>
      <c r="V289" s="6"/>
      <c r="W289" s="6"/>
      <c r="X289" s="6"/>
      <c r="Y289" s="6"/>
    </row>
    <row r="290" spans="1:25" s="68" customFormat="1" x14ac:dyDescent="0.2">
      <c r="A290" s="230" t="str">
        <f t="shared" ref="A290:B290" si="235">A123</f>
        <v>NDDEQ Permitted Sources</v>
      </c>
      <c r="B290" s="230" t="str">
        <f t="shared" si="235"/>
        <v>38</v>
      </c>
      <c r="C290" s="230" t="str">
        <f t="shared" si="131"/>
        <v>3806102</v>
      </c>
      <c r="D290" s="230" t="str">
        <f t="shared" ref="D290:R290" si="236">D123</f>
        <v>Bottleson Compressor Station</v>
      </c>
      <c r="E290" s="230">
        <f t="shared" si="236"/>
        <v>1163</v>
      </c>
      <c r="F290" s="230" t="str">
        <f t="shared" si="236"/>
        <v>1311</v>
      </c>
      <c r="G290" s="230" t="str">
        <f t="shared" si="236"/>
        <v>Compressor Station</v>
      </c>
      <c r="H290" s="230" t="str">
        <f>VLOOKUP(C290,fips_xref!$A$5:$B$262,2,FALSE)</f>
        <v>MOUNTRAIL, ND_Non-Tribal</v>
      </c>
      <c r="I290" s="230">
        <f t="shared" si="236"/>
        <v>0</v>
      </c>
      <c r="J290" s="230">
        <f t="shared" si="236"/>
        <v>0</v>
      </c>
      <c r="K290" s="230">
        <f t="shared" si="236"/>
        <v>20200202</v>
      </c>
      <c r="L290" s="230" t="str">
        <f t="shared" si="236"/>
        <v>630 BHP Caterpillar Engine</v>
      </c>
      <c r="M290" s="230" t="str">
        <f t="shared" si="236"/>
        <v>Compressor Engines</v>
      </c>
      <c r="N290" s="230">
        <f t="shared" si="236"/>
        <v>12.1</v>
      </c>
      <c r="O290" s="230">
        <f t="shared" si="236"/>
        <v>16.7</v>
      </c>
      <c r="P290" s="230">
        <f t="shared" si="236"/>
        <v>9.6999999999999993</v>
      </c>
      <c r="Q290" s="230">
        <f t="shared" si="236"/>
        <v>0</v>
      </c>
      <c r="R290" s="230">
        <f t="shared" si="236"/>
        <v>0</v>
      </c>
      <c r="T290" s="6"/>
      <c r="U290" s="6"/>
      <c r="V290" s="6"/>
      <c r="W290" s="6"/>
      <c r="X290" s="6"/>
      <c r="Y290" s="6"/>
    </row>
    <row r="291" spans="1:25" s="68" customFormat="1" x14ac:dyDescent="0.2">
      <c r="A291" s="230" t="str">
        <f t="shared" ref="A291:B291" si="237">A124</f>
        <v>NDDEQ Permitted Sources</v>
      </c>
      <c r="B291" s="230" t="str">
        <f t="shared" si="237"/>
        <v>38</v>
      </c>
      <c r="C291" s="230" t="str">
        <f t="shared" si="131"/>
        <v>3806102</v>
      </c>
      <c r="D291" s="230" t="str">
        <f t="shared" ref="D291:R291" si="238">D124</f>
        <v>Cormylo Compressor Station</v>
      </c>
      <c r="E291" s="230">
        <f t="shared" si="238"/>
        <v>1164</v>
      </c>
      <c r="F291" s="230" t="str">
        <f t="shared" si="238"/>
        <v>1311</v>
      </c>
      <c r="G291" s="230" t="str">
        <f t="shared" si="238"/>
        <v>Compressor Station</v>
      </c>
      <c r="H291" s="230" t="str">
        <f>VLOOKUP(C291,fips_xref!$A$5:$B$262,2,FALSE)</f>
        <v>MOUNTRAIL, ND_Non-Tribal</v>
      </c>
      <c r="I291" s="230">
        <f t="shared" si="238"/>
        <v>0</v>
      </c>
      <c r="J291" s="230">
        <f t="shared" si="238"/>
        <v>0</v>
      </c>
      <c r="K291" s="230">
        <f t="shared" si="238"/>
        <v>20200202</v>
      </c>
      <c r="L291" s="230" t="str">
        <f t="shared" si="238"/>
        <v>630 BHP Caterpillar Engine</v>
      </c>
      <c r="M291" s="230" t="str">
        <f t="shared" si="238"/>
        <v>Compressor Engines</v>
      </c>
      <c r="N291" s="230">
        <f t="shared" si="238"/>
        <v>7.5</v>
      </c>
      <c r="O291" s="230">
        <f t="shared" si="238"/>
        <v>10.4</v>
      </c>
      <c r="P291" s="230">
        <f t="shared" si="238"/>
        <v>6</v>
      </c>
      <c r="Q291" s="230">
        <f t="shared" si="238"/>
        <v>0</v>
      </c>
      <c r="R291" s="230">
        <f t="shared" si="238"/>
        <v>0</v>
      </c>
      <c r="T291" s="6"/>
      <c r="U291" s="6"/>
      <c r="V291" s="6"/>
      <c r="W291" s="6"/>
      <c r="X291" s="6"/>
      <c r="Y291" s="6"/>
    </row>
    <row r="292" spans="1:25" s="68" customFormat="1" x14ac:dyDescent="0.2">
      <c r="A292" s="230" t="str">
        <f t="shared" ref="A292:B292" si="239">A125</f>
        <v>NDDEQ Permitted Sources</v>
      </c>
      <c r="B292" s="230" t="str">
        <f t="shared" si="239"/>
        <v>38</v>
      </c>
      <c r="C292" s="230" t="str">
        <f t="shared" si="131"/>
        <v>3806102</v>
      </c>
      <c r="D292" s="230" t="str">
        <f t="shared" ref="D292:R292" si="240">D125</f>
        <v>Ehlert Compressor Station</v>
      </c>
      <c r="E292" s="230">
        <f t="shared" si="240"/>
        <v>1074</v>
      </c>
      <c r="F292" s="230" t="str">
        <f t="shared" si="240"/>
        <v>1311</v>
      </c>
      <c r="G292" s="230" t="str">
        <f t="shared" si="240"/>
        <v>Compressor Station</v>
      </c>
      <c r="H292" s="230" t="str">
        <f>VLOOKUP(C292,fips_xref!$A$5:$B$262,2,FALSE)</f>
        <v>MOUNTRAIL, ND_Non-Tribal</v>
      </c>
      <c r="I292" s="230">
        <f t="shared" si="240"/>
        <v>0</v>
      </c>
      <c r="J292" s="230">
        <f t="shared" si="240"/>
        <v>0</v>
      </c>
      <c r="K292" s="230">
        <f t="shared" si="240"/>
        <v>20200201</v>
      </c>
      <c r="L292" s="230" t="str">
        <f t="shared" si="240"/>
        <v>Engines/Turbines - Gas</v>
      </c>
      <c r="M292" s="230" t="str">
        <f t="shared" si="240"/>
        <v>Compressor Engines</v>
      </c>
      <c r="N292" s="230">
        <f t="shared" si="240"/>
        <v>19.899999999999999</v>
      </c>
      <c r="O292" s="230">
        <f t="shared" si="240"/>
        <v>24.5</v>
      </c>
      <c r="P292" s="230">
        <f t="shared" si="240"/>
        <v>19.899999999999999</v>
      </c>
      <c r="Q292" s="230">
        <f t="shared" si="240"/>
        <v>0</v>
      </c>
      <c r="R292" s="230">
        <f t="shared" si="240"/>
        <v>0</v>
      </c>
      <c r="T292" s="6"/>
      <c r="U292" s="6"/>
      <c r="V292" s="6"/>
      <c r="W292" s="6"/>
      <c r="X292" s="6"/>
      <c r="Y292" s="6"/>
    </row>
    <row r="293" spans="1:25" s="68" customFormat="1" x14ac:dyDescent="0.2">
      <c r="A293" s="230" t="str">
        <f t="shared" ref="A293:B293" si="241">A126</f>
        <v>NDDEQ Permitted Sources</v>
      </c>
      <c r="B293" s="230" t="str">
        <f t="shared" si="241"/>
        <v>38</v>
      </c>
      <c r="C293" s="230" t="str">
        <f t="shared" si="131"/>
        <v>3800702</v>
      </c>
      <c r="D293" s="230" t="str">
        <f t="shared" ref="D293:R293" si="242">D126</f>
        <v>Little Knife Gas Plant</v>
      </c>
      <c r="E293" s="230">
        <f t="shared" si="242"/>
        <v>376</v>
      </c>
      <c r="F293" s="230" t="str">
        <f t="shared" si="242"/>
        <v>1311</v>
      </c>
      <c r="G293" s="230" t="str">
        <f t="shared" si="242"/>
        <v>Natural Gas Processing</v>
      </c>
      <c r="H293" s="230" t="str">
        <f>VLOOKUP(C293,fips_xref!$A$5:$B$262,2,FALSE)</f>
        <v>BILLINGS, ND_Non-Tribal</v>
      </c>
      <c r="I293" s="230">
        <f t="shared" si="242"/>
        <v>47.297499999999999</v>
      </c>
      <c r="J293" s="230">
        <f t="shared" si="242"/>
        <v>-103.0975</v>
      </c>
      <c r="K293" s="230">
        <f t="shared" si="242"/>
        <v>20200202</v>
      </c>
      <c r="L293" s="230" t="str">
        <f t="shared" si="242"/>
        <v>Emergency Generator #1</v>
      </c>
      <c r="M293" s="230" t="str">
        <f t="shared" si="242"/>
        <v>Compressor Engines</v>
      </c>
      <c r="N293" s="230">
        <f t="shared" si="242"/>
        <v>0.16</v>
      </c>
      <c r="O293" s="230">
        <f t="shared" si="242"/>
        <v>0.01</v>
      </c>
      <c r="P293" s="230">
        <f t="shared" si="242"/>
        <v>0.03</v>
      </c>
      <c r="Q293" s="230">
        <f t="shared" si="242"/>
        <v>0.01</v>
      </c>
      <c r="R293" s="230">
        <f t="shared" si="242"/>
        <v>0.01</v>
      </c>
      <c r="T293" s="6"/>
      <c r="U293" s="6"/>
      <c r="V293" s="6"/>
      <c r="W293" s="6"/>
      <c r="X293" s="6"/>
      <c r="Y293" s="6"/>
    </row>
    <row r="294" spans="1:25" s="68" customFormat="1" x14ac:dyDescent="0.2">
      <c r="A294" s="230" t="str">
        <f t="shared" ref="A294:B294" si="243">A127</f>
        <v>NDDEQ Permitted Sources</v>
      </c>
      <c r="B294" s="230" t="str">
        <f t="shared" si="243"/>
        <v>38</v>
      </c>
      <c r="C294" s="230" t="str">
        <f t="shared" si="131"/>
        <v>3800702</v>
      </c>
      <c r="D294" s="230" t="str">
        <f t="shared" ref="D294:R294" si="244">D127</f>
        <v>Little Knife Gas Plant</v>
      </c>
      <c r="E294" s="230">
        <f t="shared" si="244"/>
        <v>376</v>
      </c>
      <c r="F294" s="230" t="str">
        <f t="shared" si="244"/>
        <v>1311</v>
      </c>
      <c r="G294" s="230" t="str">
        <f t="shared" si="244"/>
        <v>Natural Gas Processing</v>
      </c>
      <c r="H294" s="230" t="str">
        <f>VLOOKUP(C294,fips_xref!$A$5:$B$262,2,FALSE)</f>
        <v>BILLINGS, ND_Non-Tribal</v>
      </c>
      <c r="I294" s="230">
        <f t="shared" si="244"/>
        <v>47.297499999999999</v>
      </c>
      <c r="J294" s="230">
        <f t="shared" si="244"/>
        <v>-103.0975</v>
      </c>
      <c r="K294" s="230">
        <f t="shared" si="244"/>
        <v>20200202</v>
      </c>
      <c r="L294" s="230" t="str">
        <f t="shared" si="244"/>
        <v>Emergency Generator #2</v>
      </c>
      <c r="M294" s="230" t="str">
        <f t="shared" si="244"/>
        <v>Compressor Engines</v>
      </c>
      <c r="N294" s="230">
        <f t="shared" si="244"/>
        <v>7.0000000000000007E-2</v>
      </c>
      <c r="O294" s="230">
        <f t="shared" si="244"/>
        <v>0.01</v>
      </c>
      <c r="P294" s="230">
        <f t="shared" si="244"/>
        <v>0.02</v>
      </c>
      <c r="Q294" s="230">
        <f t="shared" si="244"/>
        <v>0</v>
      </c>
      <c r="R294" s="230">
        <f t="shared" si="244"/>
        <v>0</v>
      </c>
      <c r="T294" s="6"/>
      <c r="U294" s="6"/>
      <c r="V294" s="6"/>
      <c r="W294" s="6"/>
      <c r="X294" s="6"/>
      <c r="Y294" s="6"/>
    </row>
    <row r="295" spans="1:25" s="68" customFormat="1" x14ac:dyDescent="0.2">
      <c r="A295" s="230" t="str">
        <f t="shared" ref="A295:B295" si="245">A128</f>
        <v>NDDEQ Permitted Sources</v>
      </c>
      <c r="B295" s="230" t="str">
        <f t="shared" si="245"/>
        <v>38</v>
      </c>
      <c r="C295" s="230" t="str">
        <f t="shared" si="131"/>
        <v>3800702</v>
      </c>
      <c r="D295" s="230" t="str">
        <f t="shared" ref="D295:R295" si="246">D128</f>
        <v>Little Knife Gas Plant</v>
      </c>
      <c r="E295" s="230">
        <f t="shared" si="246"/>
        <v>376</v>
      </c>
      <c r="F295" s="230" t="str">
        <f t="shared" si="246"/>
        <v>1311</v>
      </c>
      <c r="G295" s="230" t="str">
        <f t="shared" si="246"/>
        <v>Natural Gas Processing</v>
      </c>
      <c r="H295" s="230" t="str">
        <f>VLOOKUP(C295,fips_xref!$A$5:$B$262,2,FALSE)</f>
        <v>BILLINGS, ND_Non-Tribal</v>
      </c>
      <c r="I295" s="230">
        <f t="shared" si="246"/>
        <v>47.297499999999999</v>
      </c>
      <c r="J295" s="230">
        <f t="shared" si="246"/>
        <v>-103.0975</v>
      </c>
      <c r="K295" s="230">
        <f t="shared" si="246"/>
        <v>31000205</v>
      </c>
      <c r="L295" s="230" t="str">
        <f t="shared" si="246"/>
        <v>Flare Stack</v>
      </c>
      <c r="M295" s="230" t="str">
        <f t="shared" si="246"/>
        <v>Natural Gas Production, Flares</v>
      </c>
      <c r="N295" s="230">
        <f t="shared" si="246"/>
        <v>0</v>
      </c>
      <c r="O295" s="230">
        <f t="shared" si="246"/>
        <v>0</v>
      </c>
      <c r="P295" s="230">
        <f t="shared" si="246"/>
        <v>0</v>
      </c>
      <c r="Q295" s="230">
        <f t="shared" si="246"/>
        <v>144.03</v>
      </c>
      <c r="R295" s="230">
        <f t="shared" si="246"/>
        <v>0</v>
      </c>
      <c r="T295" s="6"/>
      <c r="U295" s="6"/>
      <c r="V295" s="6"/>
      <c r="W295" s="6"/>
      <c r="X295" s="6"/>
      <c r="Y295" s="6"/>
    </row>
    <row r="296" spans="1:25" s="68" customFormat="1" x14ac:dyDescent="0.2">
      <c r="A296" s="230" t="str">
        <f t="shared" ref="A296:B296" si="247">A129</f>
        <v>NDDEQ Permitted Sources</v>
      </c>
      <c r="B296" s="230" t="str">
        <f t="shared" si="247"/>
        <v>38</v>
      </c>
      <c r="C296" s="230" t="str">
        <f t="shared" si="131"/>
        <v>3800702</v>
      </c>
      <c r="D296" s="230" t="str">
        <f t="shared" ref="D296:R296" si="248">D129</f>
        <v>Little Knife Gas Plant</v>
      </c>
      <c r="E296" s="230">
        <f t="shared" si="248"/>
        <v>376</v>
      </c>
      <c r="F296" s="230" t="str">
        <f t="shared" si="248"/>
        <v>1311</v>
      </c>
      <c r="G296" s="230" t="str">
        <f t="shared" si="248"/>
        <v>Natural Gas Processing</v>
      </c>
      <c r="H296" s="230" t="str">
        <f>VLOOKUP(C296,fips_xref!$A$5:$B$262,2,FALSE)</f>
        <v>BILLINGS, ND_Non-Tribal</v>
      </c>
      <c r="I296" s="230">
        <f t="shared" si="248"/>
        <v>47.297499999999999</v>
      </c>
      <c r="J296" s="230">
        <f t="shared" si="248"/>
        <v>-103.0975</v>
      </c>
      <c r="K296" s="230">
        <f t="shared" si="248"/>
        <v>31000404</v>
      </c>
      <c r="L296" s="230" t="str">
        <f t="shared" si="248"/>
        <v>John Zink Heater #1</v>
      </c>
      <c r="M296" s="230" t="str">
        <f t="shared" si="248"/>
        <v>Process Heaters</v>
      </c>
      <c r="N296" s="230">
        <f t="shared" si="248"/>
        <v>3.86</v>
      </c>
      <c r="O296" s="230">
        <f t="shared" si="248"/>
        <v>0.34</v>
      </c>
      <c r="P296" s="230">
        <f t="shared" si="248"/>
        <v>3.24</v>
      </c>
      <c r="Q296" s="230">
        <f t="shared" si="248"/>
        <v>0.02</v>
      </c>
      <c r="R296" s="230">
        <f t="shared" si="248"/>
        <v>0.28999999999999998</v>
      </c>
      <c r="T296" s="6"/>
      <c r="U296" s="6"/>
      <c r="V296" s="6"/>
      <c r="W296" s="6"/>
      <c r="X296" s="6"/>
      <c r="Y296" s="6"/>
    </row>
    <row r="297" spans="1:25" s="68" customFormat="1" x14ac:dyDescent="0.2">
      <c r="A297" s="230" t="str">
        <f t="shared" ref="A297:B297" si="249">A130</f>
        <v>NDDEQ Permitted Sources</v>
      </c>
      <c r="B297" s="230" t="str">
        <f t="shared" si="249"/>
        <v>38</v>
      </c>
      <c r="C297" s="230" t="str">
        <f t="shared" si="131"/>
        <v>3800702</v>
      </c>
      <c r="D297" s="230" t="str">
        <f t="shared" ref="D297:R297" si="250">D130</f>
        <v>Little Knife Gas Plant</v>
      </c>
      <c r="E297" s="230">
        <f t="shared" si="250"/>
        <v>376</v>
      </c>
      <c r="F297" s="230" t="str">
        <f t="shared" si="250"/>
        <v>1311</v>
      </c>
      <c r="G297" s="230" t="str">
        <f t="shared" si="250"/>
        <v>Natural Gas Processing</v>
      </c>
      <c r="H297" s="230" t="str">
        <f>VLOOKUP(C297,fips_xref!$A$5:$B$262,2,FALSE)</f>
        <v>BILLINGS, ND_Non-Tribal</v>
      </c>
      <c r="I297" s="230">
        <f t="shared" si="250"/>
        <v>47.297499999999999</v>
      </c>
      <c r="J297" s="230">
        <f t="shared" si="250"/>
        <v>-103.0975</v>
      </c>
      <c r="K297" s="230">
        <f t="shared" si="250"/>
        <v>31000404</v>
      </c>
      <c r="L297" s="230" t="str">
        <f t="shared" si="250"/>
        <v>John Zink Heater #2</v>
      </c>
      <c r="M297" s="230" t="str">
        <f t="shared" si="250"/>
        <v>Process Heaters</v>
      </c>
      <c r="N297" s="230">
        <f t="shared" si="250"/>
        <v>3.86</v>
      </c>
      <c r="O297" s="230">
        <f t="shared" si="250"/>
        <v>0.34</v>
      </c>
      <c r="P297" s="230">
        <f t="shared" si="250"/>
        <v>3.24</v>
      </c>
      <c r="Q297" s="230">
        <f t="shared" si="250"/>
        <v>0.02</v>
      </c>
      <c r="R297" s="230">
        <f t="shared" si="250"/>
        <v>0.28999999999999998</v>
      </c>
      <c r="T297" s="6"/>
      <c r="U297" s="6"/>
      <c r="V297" s="6"/>
      <c r="W297" s="6"/>
      <c r="X297" s="6"/>
      <c r="Y297" s="6"/>
    </row>
    <row r="298" spans="1:25" s="68" customFormat="1" x14ac:dyDescent="0.2">
      <c r="A298" s="230" t="str">
        <f t="shared" ref="A298:B298" si="251">A131</f>
        <v>NDDEQ Permitted Sources</v>
      </c>
      <c r="B298" s="230" t="str">
        <f t="shared" si="251"/>
        <v>38</v>
      </c>
      <c r="C298" s="230" t="str">
        <f t="shared" si="131"/>
        <v>3800702</v>
      </c>
      <c r="D298" s="230" t="str">
        <f t="shared" ref="D298:R298" si="252">D131</f>
        <v>Little Knife Gas Plant</v>
      </c>
      <c r="E298" s="230">
        <f t="shared" si="252"/>
        <v>376</v>
      </c>
      <c r="F298" s="230" t="str">
        <f t="shared" si="252"/>
        <v>1311</v>
      </c>
      <c r="G298" s="230" t="str">
        <f t="shared" si="252"/>
        <v>Natural Gas Processing</v>
      </c>
      <c r="H298" s="230" t="str">
        <f>VLOOKUP(C298,fips_xref!$A$5:$B$262,2,FALSE)</f>
        <v>BILLINGS, ND_Non-Tribal</v>
      </c>
      <c r="I298" s="230">
        <f t="shared" si="252"/>
        <v>47.297499999999999</v>
      </c>
      <c r="J298" s="230">
        <f t="shared" si="252"/>
        <v>-103.0975</v>
      </c>
      <c r="K298" s="230">
        <f t="shared" si="252"/>
        <v>31000299</v>
      </c>
      <c r="L298" s="230" t="str">
        <f t="shared" si="252"/>
        <v>PetroTherm Regeneration</v>
      </c>
      <c r="M298" s="230" t="str">
        <f t="shared" si="252"/>
        <v>Natural Gas Production, Other Not Classified</v>
      </c>
      <c r="N298" s="230">
        <f t="shared" si="252"/>
        <v>1.73</v>
      </c>
      <c r="O298" s="230">
        <f t="shared" si="252"/>
        <v>0.01</v>
      </c>
      <c r="P298" s="230">
        <f t="shared" si="252"/>
        <v>1.45</v>
      </c>
      <c r="Q298" s="230">
        <f t="shared" si="252"/>
        <v>0.01</v>
      </c>
      <c r="R298" s="230">
        <f t="shared" si="252"/>
        <v>0.13</v>
      </c>
      <c r="T298" s="6"/>
      <c r="U298" s="6"/>
      <c r="V298" s="6"/>
      <c r="W298" s="6"/>
      <c r="X298" s="6"/>
      <c r="Y298" s="6"/>
    </row>
    <row r="299" spans="1:25" s="68" customFormat="1" x14ac:dyDescent="0.2">
      <c r="A299" s="230" t="str">
        <f t="shared" ref="A299:B299" si="253">A132</f>
        <v>NDDEQ Permitted Sources</v>
      </c>
      <c r="B299" s="230" t="str">
        <f t="shared" si="253"/>
        <v>38</v>
      </c>
      <c r="C299" s="230" t="str">
        <f t="shared" si="131"/>
        <v>3800702</v>
      </c>
      <c r="D299" s="230" t="str">
        <f t="shared" ref="D299:R299" si="254">D132</f>
        <v>Little Knife Gas Plant</v>
      </c>
      <c r="E299" s="230">
        <f t="shared" si="254"/>
        <v>376</v>
      </c>
      <c r="F299" s="230" t="str">
        <f t="shared" si="254"/>
        <v>1311</v>
      </c>
      <c r="G299" s="230" t="str">
        <f t="shared" si="254"/>
        <v>Natural Gas Processing</v>
      </c>
      <c r="H299" s="230" t="str">
        <f>VLOOKUP(C299,fips_xref!$A$5:$B$262,2,FALSE)</f>
        <v>BILLINGS, ND_Non-Tribal</v>
      </c>
      <c r="I299" s="230">
        <f t="shared" si="254"/>
        <v>47.297499999999999</v>
      </c>
      <c r="J299" s="230">
        <f t="shared" si="254"/>
        <v>-103.0975</v>
      </c>
      <c r="K299" s="230">
        <f t="shared" si="254"/>
        <v>31000404</v>
      </c>
      <c r="L299" s="230" t="str">
        <f t="shared" si="254"/>
        <v>Radco Heater #1</v>
      </c>
      <c r="M299" s="230" t="str">
        <f t="shared" si="254"/>
        <v>Process Heaters</v>
      </c>
      <c r="N299" s="230">
        <f t="shared" si="254"/>
        <v>5.24</v>
      </c>
      <c r="O299" s="230">
        <f t="shared" si="254"/>
        <v>0.46</v>
      </c>
      <c r="P299" s="230">
        <f t="shared" si="254"/>
        <v>4.41</v>
      </c>
      <c r="Q299" s="230">
        <f t="shared" si="254"/>
        <v>0.03</v>
      </c>
      <c r="R299" s="230">
        <f t="shared" si="254"/>
        <v>0.4</v>
      </c>
      <c r="T299" s="6"/>
      <c r="U299" s="6"/>
      <c r="V299" s="6"/>
      <c r="W299" s="6"/>
      <c r="X299" s="6"/>
      <c r="Y299" s="6"/>
    </row>
    <row r="300" spans="1:25" s="68" customFormat="1" x14ac:dyDescent="0.2">
      <c r="A300" s="230" t="str">
        <f t="shared" ref="A300:B300" si="255">A133</f>
        <v>NDDEQ Permitted Sources</v>
      </c>
      <c r="B300" s="230" t="str">
        <f t="shared" si="255"/>
        <v>38</v>
      </c>
      <c r="C300" s="230" t="str">
        <f t="shared" si="131"/>
        <v>3800702</v>
      </c>
      <c r="D300" s="230" t="str">
        <f t="shared" ref="D300:R300" si="256">D133</f>
        <v>Little Knife Gas Plant</v>
      </c>
      <c r="E300" s="230">
        <f t="shared" si="256"/>
        <v>376</v>
      </c>
      <c r="F300" s="230" t="str">
        <f t="shared" si="256"/>
        <v>1311</v>
      </c>
      <c r="G300" s="230" t="str">
        <f t="shared" si="256"/>
        <v>Natural Gas Processing</v>
      </c>
      <c r="H300" s="230" t="str">
        <f>VLOOKUP(C300,fips_xref!$A$5:$B$262,2,FALSE)</f>
        <v>BILLINGS, ND_Non-Tribal</v>
      </c>
      <c r="I300" s="230">
        <f t="shared" si="256"/>
        <v>47.297499999999999</v>
      </c>
      <c r="J300" s="230">
        <f t="shared" si="256"/>
        <v>-103.0975</v>
      </c>
      <c r="K300" s="230">
        <f t="shared" si="256"/>
        <v>31000404</v>
      </c>
      <c r="L300" s="230" t="str">
        <f t="shared" si="256"/>
        <v>Radco Heater #2</v>
      </c>
      <c r="M300" s="230" t="str">
        <f t="shared" si="256"/>
        <v>Process Heaters</v>
      </c>
      <c r="N300" s="230">
        <f t="shared" si="256"/>
        <v>5.24</v>
      </c>
      <c r="O300" s="230">
        <f t="shared" si="256"/>
        <v>0.46</v>
      </c>
      <c r="P300" s="230">
        <f t="shared" si="256"/>
        <v>4.41</v>
      </c>
      <c r="Q300" s="230">
        <f t="shared" si="256"/>
        <v>0.03</v>
      </c>
      <c r="R300" s="230">
        <f t="shared" si="256"/>
        <v>0.4</v>
      </c>
      <c r="T300" s="6"/>
      <c r="U300" s="6"/>
      <c r="V300" s="6"/>
      <c r="W300" s="6"/>
      <c r="X300" s="6"/>
      <c r="Y300" s="6"/>
    </row>
    <row r="301" spans="1:25" s="68" customFormat="1" x14ac:dyDescent="0.2">
      <c r="A301" s="230" t="str">
        <f t="shared" ref="A301:B301" si="257">A134</f>
        <v>NDDEQ Permitted Sources</v>
      </c>
      <c r="B301" s="230" t="str">
        <f t="shared" si="257"/>
        <v>38</v>
      </c>
      <c r="C301" s="230" t="str">
        <f t="shared" si="131"/>
        <v>3800702</v>
      </c>
      <c r="D301" s="230" t="str">
        <f t="shared" ref="D301:R301" si="258">D134</f>
        <v>Little Knife Gas Plant</v>
      </c>
      <c r="E301" s="230">
        <f t="shared" si="258"/>
        <v>376</v>
      </c>
      <c r="F301" s="230" t="str">
        <f t="shared" si="258"/>
        <v>1311</v>
      </c>
      <c r="G301" s="230" t="str">
        <f t="shared" si="258"/>
        <v>Natural Gas Processing</v>
      </c>
      <c r="H301" s="230" t="str">
        <f>VLOOKUP(C301,fips_xref!$A$5:$B$262,2,FALSE)</f>
        <v>BILLINGS, ND_Non-Tribal</v>
      </c>
      <c r="I301" s="230">
        <f t="shared" si="258"/>
        <v>47.297499999999999</v>
      </c>
      <c r="J301" s="230">
        <f t="shared" si="258"/>
        <v>-103.0975</v>
      </c>
      <c r="K301" s="230">
        <f t="shared" si="258"/>
        <v>31000404</v>
      </c>
      <c r="L301" s="230" t="str">
        <f t="shared" si="258"/>
        <v>Saskatoon Gas Boiler</v>
      </c>
      <c r="M301" s="230" t="str">
        <f t="shared" si="258"/>
        <v>Process Heaters</v>
      </c>
      <c r="N301" s="230">
        <f t="shared" si="258"/>
        <v>9.32</v>
      </c>
      <c r="O301" s="230">
        <f t="shared" si="258"/>
        <v>0.81</v>
      </c>
      <c r="P301" s="230">
        <f t="shared" si="258"/>
        <v>7.82</v>
      </c>
      <c r="Q301" s="230">
        <f t="shared" si="258"/>
        <v>0.06</v>
      </c>
      <c r="R301" s="230">
        <f t="shared" si="258"/>
        <v>0.71</v>
      </c>
      <c r="T301" s="6"/>
      <c r="U301" s="6"/>
      <c r="V301" s="6"/>
      <c r="W301" s="6"/>
      <c r="X301" s="6"/>
      <c r="Y301" s="6"/>
    </row>
    <row r="302" spans="1:25" s="68" customFormat="1" x14ac:dyDescent="0.2">
      <c r="A302" s="230" t="str">
        <f t="shared" ref="A302:B302" si="259">A135</f>
        <v>NDDEQ Permitted Sources</v>
      </c>
      <c r="B302" s="230" t="str">
        <f t="shared" si="259"/>
        <v>38</v>
      </c>
      <c r="C302" s="230" t="str">
        <f t="shared" ref="C302:C339" si="260">C135&amp;"02"</f>
        <v>3800702</v>
      </c>
      <c r="D302" s="230" t="str">
        <f t="shared" ref="D302:R302" si="261">D135</f>
        <v>Little Knife Gas Plant</v>
      </c>
      <c r="E302" s="230">
        <f t="shared" si="261"/>
        <v>376</v>
      </c>
      <c r="F302" s="230" t="str">
        <f t="shared" si="261"/>
        <v>1311</v>
      </c>
      <c r="G302" s="230" t="str">
        <f t="shared" si="261"/>
        <v>Natural Gas Processing</v>
      </c>
      <c r="H302" s="230" t="str">
        <f>VLOOKUP(C302,fips_xref!$A$5:$B$262,2,FALSE)</f>
        <v>BILLINGS, ND_Non-Tribal</v>
      </c>
      <c r="I302" s="230">
        <f t="shared" si="261"/>
        <v>47.297499999999999</v>
      </c>
      <c r="J302" s="230">
        <f t="shared" si="261"/>
        <v>-103.0975</v>
      </c>
      <c r="K302" s="230">
        <f t="shared" si="261"/>
        <v>31000404</v>
      </c>
      <c r="L302" s="230" t="str">
        <f t="shared" si="261"/>
        <v>Sellers Gas Boiler</v>
      </c>
      <c r="M302" s="230" t="str">
        <f t="shared" si="261"/>
        <v>Process Heaters</v>
      </c>
      <c r="N302" s="230">
        <f t="shared" si="261"/>
        <v>1.3</v>
      </c>
      <c r="O302" s="230">
        <f t="shared" si="261"/>
        <v>0.11</v>
      </c>
      <c r="P302" s="230">
        <f t="shared" si="261"/>
        <v>1.1000000000000001</v>
      </c>
      <c r="Q302" s="230">
        <f t="shared" si="261"/>
        <v>0.01</v>
      </c>
      <c r="R302" s="230">
        <f t="shared" si="261"/>
        <v>0.1</v>
      </c>
      <c r="T302" s="6"/>
      <c r="U302" s="6"/>
      <c r="V302" s="6"/>
      <c r="W302" s="6"/>
      <c r="X302" s="6"/>
      <c r="Y302" s="6"/>
    </row>
    <row r="303" spans="1:25" s="68" customFormat="1" x14ac:dyDescent="0.2">
      <c r="A303" s="230" t="str">
        <f t="shared" ref="A303:B303" si="262">A136</f>
        <v>NDDEQ Permitted Sources</v>
      </c>
      <c r="B303" s="230" t="str">
        <f t="shared" si="262"/>
        <v>38</v>
      </c>
      <c r="C303" s="230" t="str">
        <f t="shared" si="260"/>
        <v>3800702</v>
      </c>
      <c r="D303" s="230" t="str">
        <f t="shared" ref="D303:R303" si="263">D136</f>
        <v>Little Knife Gas Plant</v>
      </c>
      <c r="E303" s="230">
        <f t="shared" si="263"/>
        <v>376</v>
      </c>
      <c r="F303" s="230" t="str">
        <f t="shared" si="263"/>
        <v>1311</v>
      </c>
      <c r="G303" s="230" t="str">
        <f t="shared" si="263"/>
        <v>Natural Gas Processing</v>
      </c>
      <c r="H303" s="230" t="str">
        <f>VLOOKUP(C303,fips_xref!$A$5:$B$262,2,FALSE)</f>
        <v>BILLINGS, ND_Non-Tribal</v>
      </c>
      <c r="I303" s="230">
        <f t="shared" si="263"/>
        <v>47.297499999999999</v>
      </c>
      <c r="J303" s="230">
        <f t="shared" si="263"/>
        <v>-103.0975</v>
      </c>
      <c r="K303" s="230">
        <f t="shared" si="263"/>
        <v>31000404</v>
      </c>
      <c r="L303" s="230" t="str">
        <f t="shared" si="263"/>
        <v>Superior Gas Boiler</v>
      </c>
      <c r="M303" s="230" t="str">
        <f t="shared" si="263"/>
        <v>Process Heaters</v>
      </c>
      <c r="N303" s="230">
        <f t="shared" si="263"/>
        <v>10.69</v>
      </c>
      <c r="O303" s="230">
        <f t="shared" si="263"/>
        <v>0.93</v>
      </c>
      <c r="P303" s="230">
        <f t="shared" si="263"/>
        <v>8.98</v>
      </c>
      <c r="Q303" s="230">
        <f t="shared" si="263"/>
        <v>0.06</v>
      </c>
      <c r="R303" s="230">
        <f t="shared" si="263"/>
        <v>0.81</v>
      </c>
      <c r="T303" s="6"/>
      <c r="U303" s="6"/>
      <c r="V303" s="6"/>
      <c r="W303" s="6"/>
      <c r="X303" s="6"/>
      <c r="Y303" s="6"/>
    </row>
    <row r="304" spans="1:25" s="68" customFormat="1" x14ac:dyDescent="0.2">
      <c r="A304" s="230" t="str">
        <f t="shared" ref="A304:B304" si="264">A137</f>
        <v>NDDEQ Permitted Sources</v>
      </c>
      <c r="B304" s="230" t="str">
        <f t="shared" si="264"/>
        <v>38</v>
      </c>
      <c r="C304" s="230" t="str">
        <f t="shared" si="260"/>
        <v>3800702</v>
      </c>
      <c r="D304" s="230" t="str">
        <f t="shared" ref="D304:R304" si="265">D137</f>
        <v>Little Knife Gas Plant</v>
      </c>
      <c r="E304" s="230">
        <f t="shared" si="265"/>
        <v>376</v>
      </c>
      <c r="F304" s="230" t="str">
        <f t="shared" si="265"/>
        <v>1311</v>
      </c>
      <c r="G304" s="230" t="str">
        <f t="shared" si="265"/>
        <v>Natural Gas Processing</v>
      </c>
      <c r="H304" s="230" t="str">
        <f>VLOOKUP(C304,fips_xref!$A$5:$B$262,2,FALSE)</f>
        <v>BILLINGS, ND_Non-Tribal</v>
      </c>
      <c r="I304" s="230">
        <f t="shared" si="265"/>
        <v>47.297499999999999</v>
      </c>
      <c r="J304" s="230">
        <f t="shared" si="265"/>
        <v>-103.0975</v>
      </c>
      <c r="K304" s="230">
        <f t="shared" si="265"/>
        <v>31000299</v>
      </c>
      <c r="L304" s="230" t="str">
        <f t="shared" si="265"/>
        <v>Tail Gas Incinerator</v>
      </c>
      <c r="M304" s="230" t="str">
        <f t="shared" si="265"/>
        <v>Natural Gas Production, Other Not Classified</v>
      </c>
      <c r="N304" s="230">
        <f t="shared" si="265"/>
        <v>0</v>
      </c>
      <c r="O304" s="230">
        <f t="shared" si="265"/>
        <v>0</v>
      </c>
      <c r="P304" s="230">
        <f t="shared" si="265"/>
        <v>0</v>
      </c>
      <c r="Q304" s="230">
        <f t="shared" si="265"/>
        <v>210.89</v>
      </c>
      <c r="R304" s="230">
        <f t="shared" si="265"/>
        <v>0</v>
      </c>
      <c r="T304" s="6"/>
      <c r="U304" s="6"/>
      <c r="V304" s="6"/>
      <c r="W304" s="6"/>
      <c r="X304" s="6"/>
      <c r="Y304" s="6"/>
    </row>
    <row r="305" spans="1:25" s="68" customFormat="1" x14ac:dyDescent="0.2">
      <c r="A305" s="230" t="str">
        <f t="shared" ref="A305:B305" si="266">A138</f>
        <v>NDDEQ Permitted Sources</v>
      </c>
      <c r="B305" s="230" t="str">
        <f t="shared" si="266"/>
        <v>38</v>
      </c>
      <c r="C305" s="230" t="str">
        <f t="shared" si="260"/>
        <v>3810502</v>
      </c>
      <c r="D305" s="230" t="str">
        <f t="shared" ref="D305:R305" si="267">D138</f>
        <v>Trenton Station</v>
      </c>
      <c r="E305" s="230">
        <f t="shared" si="267"/>
        <v>1025</v>
      </c>
      <c r="F305" s="230" t="str">
        <f t="shared" si="267"/>
        <v>4612</v>
      </c>
      <c r="G305" s="230" t="str">
        <f t="shared" si="267"/>
        <v>Oil; Crude Oil Storage Tank</v>
      </c>
      <c r="H305" s="230" t="str">
        <f>VLOOKUP(C305,fips_xref!$A$5:$B$262,2,FALSE)</f>
        <v>WILLIAMS, ND_Non-Tribal</v>
      </c>
      <c r="I305" s="230">
        <f t="shared" si="267"/>
        <v>0</v>
      </c>
      <c r="J305" s="230">
        <f t="shared" si="267"/>
        <v>0</v>
      </c>
      <c r="K305" s="230">
        <f t="shared" si="267"/>
        <v>40400302</v>
      </c>
      <c r="L305" s="230" t="str">
        <f t="shared" si="267"/>
        <v>Tanks</v>
      </c>
      <c r="M305" s="230" t="str">
        <f t="shared" si="267"/>
        <v>Permitted Tank Losses</v>
      </c>
      <c r="N305" s="230">
        <f t="shared" si="267"/>
        <v>0</v>
      </c>
      <c r="O305" s="230">
        <f t="shared" si="267"/>
        <v>2</v>
      </c>
      <c r="P305" s="230">
        <f t="shared" si="267"/>
        <v>0</v>
      </c>
      <c r="Q305" s="230">
        <f t="shared" si="267"/>
        <v>0</v>
      </c>
      <c r="R305" s="230">
        <f t="shared" si="267"/>
        <v>0</v>
      </c>
      <c r="T305" s="6"/>
      <c r="U305" s="6"/>
      <c r="V305" s="6"/>
      <c r="W305" s="6"/>
      <c r="X305" s="6"/>
      <c r="Y305" s="6"/>
    </row>
    <row r="306" spans="1:25" s="68" customFormat="1" x14ac:dyDescent="0.2">
      <c r="A306" s="230" t="str">
        <f t="shared" ref="A306:B306" si="268">A139</f>
        <v>NDDEQ Permitted Sources</v>
      </c>
      <c r="B306" s="230" t="str">
        <f t="shared" si="268"/>
        <v>38</v>
      </c>
      <c r="C306" s="230" t="str">
        <f t="shared" si="260"/>
        <v>3801102</v>
      </c>
      <c r="D306" s="230" t="str">
        <f t="shared" ref="D306:R306" si="269">D139</f>
        <v>Little Missouri Compressor Station</v>
      </c>
      <c r="E306" s="230">
        <f t="shared" si="269"/>
        <v>202</v>
      </c>
      <c r="F306" s="230" t="str">
        <f t="shared" si="269"/>
        <v>1311</v>
      </c>
      <c r="G306" s="230" t="str">
        <f t="shared" si="269"/>
        <v>Compressor Station</v>
      </c>
      <c r="H306" s="230" t="str">
        <f>VLOOKUP(C306,fips_xref!$A$5:$B$262,2,FALSE)</f>
        <v>BOWMAN, ND_Non-Tribal</v>
      </c>
      <c r="I306" s="230">
        <f t="shared" si="269"/>
        <v>46.033549999999998</v>
      </c>
      <c r="J306" s="230">
        <f t="shared" si="269"/>
        <v>-103.97839999999999</v>
      </c>
      <c r="K306" s="230">
        <f t="shared" si="269"/>
        <v>20200202</v>
      </c>
      <c r="L306" s="230" t="str">
        <f t="shared" si="269"/>
        <v>Caterpillar Compressor Engine</v>
      </c>
      <c r="M306" s="230" t="str">
        <f t="shared" si="269"/>
        <v>Compressor Engines</v>
      </c>
      <c r="N306" s="230">
        <f t="shared" si="269"/>
        <v>11.6</v>
      </c>
      <c r="O306" s="230">
        <f t="shared" si="269"/>
        <v>2.6</v>
      </c>
      <c r="P306" s="230">
        <f t="shared" si="269"/>
        <v>11</v>
      </c>
      <c r="Q306" s="230">
        <f t="shared" si="269"/>
        <v>0</v>
      </c>
      <c r="R306" s="230">
        <f t="shared" si="269"/>
        <v>0</v>
      </c>
      <c r="T306" s="6"/>
      <c r="U306" s="6"/>
      <c r="V306" s="6"/>
      <c r="W306" s="6"/>
      <c r="X306" s="6"/>
      <c r="Y306" s="6"/>
    </row>
    <row r="307" spans="1:25" s="68" customFormat="1" x14ac:dyDescent="0.2">
      <c r="A307" s="230" t="str">
        <f t="shared" ref="A307:B307" si="270">A140</f>
        <v>NDDEQ Permitted Sources</v>
      </c>
      <c r="B307" s="230" t="str">
        <f t="shared" si="270"/>
        <v>38</v>
      </c>
      <c r="C307" s="230" t="str">
        <f t="shared" si="260"/>
        <v>3801102</v>
      </c>
      <c r="D307" s="230" t="str">
        <f t="shared" ref="D307:R307" si="271">D140</f>
        <v>Little Missouri Compressor Station</v>
      </c>
      <c r="E307" s="230">
        <f t="shared" si="271"/>
        <v>202</v>
      </c>
      <c r="F307" s="230" t="str">
        <f t="shared" si="271"/>
        <v>1311</v>
      </c>
      <c r="G307" s="230" t="str">
        <f t="shared" si="271"/>
        <v>Compressor Station</v>
      </c>
      <c r="H307" s="230" t="str">
        <f>VLOOKUP(C307,fips_xref!$A$5:$B$262,2,FALSE)</f>
        <v>BOWMAN, ND_Non-Tribal</v>
      </c>
      <c r="I307" s="230">
        <f t="shared" si="271"/>
        <v>46.033549999999998</v>
      </c>
      <c r="J307" s="230">
        <f t="shared" si="271"/>
        <v>-103.97839999999999</v>
      </c>
      <c r="K307" s="230">
        <f t="shared" si="271"/>
        <v>20200202</v>
      </c>
      <c r="L307" s="230" t="str">
        <f t="shared" si="271"/>
        <v>Waukesha compressor engine</v>
      </c>
      <c r="M307" s="230" t="str">
        <f t="shared" si="271"/>
        <v>Compressor Engines</v>
      </c>
      <c r="N307" s="230">
        <f t="shared" si="271"/>
        <v>4.0999999999999996</v>
      </c>
      <c r="O307" s="230">
        <f t="shared" si="271"/>
        <v>0.1</v>
      </c>
      <c r="P307" s="230">
        <f t="shared" si="271"/>
        <v>4.5</v>
      </c>
      <c r="Q307" s="230">
        <f t="shared" si="271"/>
        <v>0</v>
      </c>
      <c r="R307" s="230">
        <f t="shared" si="271"/>
        <v>0</v>
      </c>
      <c r="T307" s="6"/>
      <c r="U307" s="6"/>
      <c r="V307" s="6"/>
      <c r="W307" s="6"/>
      <c r="X307" s="6"/>
      <c r="Y307" s="6"/>
    </row>
    <row r="308" spans="1:25" s="68" customFormat="1" x14ac:dyDescent="0.2">
      <c r="A308" s="230" t="str">
        <f t="shared" ref="A308:B308" si="272">A141</f>
        <v>NDDEQ Permitted Sources</v>
      </c>
      <c r="B308" s="230" t="str">
        <f t="shared" si="272"/>
        <v>38</v>
      </c>
      <c r="C308" s="230" t="str">
        <f t="shared" si="260"/>
        <v>3805302</v>
      </c>
      <c r="D308" s="230" t="str">
        <f t="shared" ref="D308:R308" si="273">D141</f>
        <v>Alexander Station</v>
      </c>
      <c r="E308" s="230">
        <f t="shared" si="273"/>
        <v>279</v>
      </c>
      <c r="F308" s="230" t="str">
        <f t="shared" si="273"/>
        <v>1311</v>
      </c>
      <c r="G308" s="230" t="str">
        <f t="shared" si="273"/>
        <v>Oil; Crude Oil Storage Tank</v>
      </c>
      <c r="H308" s="230" t="str">
        <f>VLOOKUP(C308,fips_xref!$A$5:$B$262,2,FALSE)</f>
        <v>MCKENZIE, ND_Non-Tribal</v>
      </c>
      <c r="I308" s="230">
        <f t="shared" si="273"/>
        <v>47.923613000000003</v>
      </c>
      <c r="J308" s="230">
        <f t="shared" si="273"/>
        <v>-103.63460000000001</v>
      </c>
      <c r="K308" s="230">
        <f t="shared" si="273"/>
        <v>40400302</v>
      </c>
      <c r="L308" s="230" t="str">
        <f t="shared" si="273"/>
        <v>Tanks</v>
      </c>
      <c r="M308" s="230" t="str">
        <f t="shared" si="273"/>
        <v>Permitted Tank Losses</v>
      </c>
      <c r="N308" s="230">
        <f t="shared" si="273"/>
        <v>0</v>
      </c>
      <c r="O308" s="230">
        <f t="shared" si="273"/>
        <v>0.4</v>
      </c>
      <c r="P308" s="230">
        <f t="shared" si="273"/>
        <v>0</v>
      </c>
      <c r="Q308" s="230">
        <f t="shared" si="273"/>
        <v>0</v>
      </c>
      <c r="R308" s="230">
        <f t="shared" si="273"/>
        <v>0</v>
      </c>
      <c r="T308" s="6"/>
      <c r="U308" s="6"/>
      <c r="V308" s="6"/>
      <c r="W308" s="6"/>
      <c r="X308" s="6"/>
      <c r="Y308" s="6"/>
    </row>
    <row r="309" spans="1:25" s="68" customFormat="1" x14ac:dyDescent="0.2">
      <c r="A309" s="230" t="str">
        <f t="shared" ref="A309:B309" si="274">A142</f>
        <v>NDDEQ Permitted Sources</v>
      </c>
      <c r="B309" s="230" t="str">
        <f t="shared" si="274"/>
        <v>38</v>
      </c>
      <c r="C309" s="230" t="str">
        <f t="shared" si="260"/>
        <v>3801302</v>
      </c>
      <c r="D309" s="230" t="str">
        <f t="shared" ref="D309:R309" si="275">D142</f>
        <v>Black Slough Station</v>
      </c>
      <c r="E309" s="230">
        <f t="shared" si="275"/>
        <v>244</v>
      </c>
      <c r="F309" s="230" t="str">
        <f t="shared" si="275"/>
        <v>1311</v>
      </c>
      <c r="G309" s="230" t="str">
        <f t="shared" si="275"/>
        <v>Oil; Crude Oil Storage Tank</v>
      </c>
      <c r="H309" s="230" t="str">
        <f>VLOOKUP(C309,fips_xref!$A$5:$B$262,2,FALSE)</f>
        <v>BURKE, ND_Non-Tribal</v>
      </c>
      <c r="I309" s="230">
        <f t="shared" si="275"/>
        <v>48.831588000000004</v>
      </c>
      <c r="J309" s="230">
        <f t="shared" si="275"/>
        <v>-102.5859</v>
      </c>
      <c r="K309" s="230">
        <f t="shared" si="275"/>
        <v>40400302</v>
      </c>
      <c r="L309" s="230" t="str">
        <f t="shared" si="275"/>
        <v>Tanks</v>
      </c>
      <c r="M309" s="230" t="str">
        <f t="shared" si="275"/>
        <v>Permitted Tank Losses</v>
      </c>
      <c r="N309" s="230">
        <f t="shared" si="275"/>
        <v>0</v>
      </c>
      <c r="O309" s="230">
        <f t="shared" si="275"/>
        <v>0.3</v>
      </c>
      <c r="P309" s="230">
        <f t="shared" si="275"/>
        <v>0</v>
      </c>
      <c r="Q309" s="230">
        <f t="shared" si="275"/>
        <v>0</v>
      </c>
      <c r="R309" s="230">
        <f t="shared" si="275"/>
        <v>0</v>
      </c>
      <c r="T309" s="6"/>
      <c r="U309" s="6"/>
      <c r="V309" s="6"/>
      <c r="W309" s="6"/>
      <c r="X309" s="6"/>
      <c r="Y309" s="6"/>
    </row>
    <row r="310" spans="1:25" s="68" customFormat="1" x14ac:dyDescent="0.2">
      <c r="A310" s="230" t="str">
        <f t="shared" ref="A310:B310" si="276">A143</f>
        <v>NDDEQ Permitted Sources</v>
      </c>
      <c r="B310" s="230" t="str">
        <f t="shared" si="276"/>
        <v>38</v>
      </c>
      <c r="C310" s="230" t="str">
        <f t="shared" si="260"/>
        <v>3805302</v>
      </c>
      <c r="D310" s="230" t="str">
        <f t="shared" ref="D310:R310" si="277">D143</f>
        <v>Blue Butte Station</v>
      </c>
      <c r="E310" s="230">
        <f t="shared" si="277"/>
        <v>236</v>
      </c>
      <c r="F310" s="230" t="str">
        <f t="shared" si="277"/>
        <v>1311</v>
      </c>
      <c r="G310" s="230" t="str">
        <f t="shared" si="277"/>
        <v>Oil; Crude Oil Storage Tank</v>
      </c>
      <c r="H310" s="230" t="str">
        <f>VLOOKUP(C310,fips_xref!$A$5:$B$262,2,FALSE)</f>
        <v>MCKENZIE, ND_Non-Tribal</v>
      </c>
      <c r="I310" s="230">
        <f t="shared" si="277"/>
        <v>47.884312999999999</v>
      </c>
      <c r="J310" s="230">
        <f t="shared" si="277"/>
        <v>-102.8823</v>
      </c>
      <c r="K310" s="230">
        <f t="shared" si="277"/>
        <v>40400302</v>
      </c>
      <c r="L310" s="230" t="str">
        <f t="shared" si="277"/>
        <v>Tanks</v>
      </c>
      <c r="M310" s="230" t="str">
        <f t="shared" si="277"/>
        <v>Permitted Tank Losses</v>
      </c>
      <c r="N310" s="230">
        <f t="shared" si="277"/>
        <v>0</v>
      </c>
      <c r="O310" s="230">
        <f t="shared" si="277"/>
        <v>1.1000000000000001</v>
      </c>
      <c r="P310" s="230">
        <f t="shared" si="277"/>
        <v>0</v>
      </c>
      <c r="Q310" s="230">
        <f t="shared" si="277"/>
        <v>0</v>
      </c>
      <c r="R310" s="230">
        <f t="shared" si="277"/>
        <v>0</v>
      </c>
      <c r="T310" s="6"/>
      <c r="U310" s="6"/>
      <c r="V310" s="6"/>
      <c r="W310" s="6"/>
      <c r="X310" s="6"/>
      <c r="Y310" s="6"/>
    </row>
    <row r="311" spans="1:25" s="68" customFormat="1" x14ac:dyDescent="0.2">
      <c r="A311" s="230" t="str">
        <f t="shared" ref="A311:B311" si="278">A144</f>
        <v>NDDEQ Permitted Sources</v>
      </c>
      <c r="B311" s="230" t="str">
        <f t="shared" si="278"/>
        <v>38</v>
      </c>
      <c r="C311" s="230" t="str">
        <f t="shared" si="260"/>
        <v>3805302</v>
      </c>
      <c r="D311" s="230" t="str">
        <f t="shared" ref="D311:R311" si="279">D144</f>
        <v>Cartwright Station</v>
      </c>
      <c r="E311" s="230">
        <f t="shared" si="279"/>
        <v>280</v>
      </c>
      <c r="F311" s="230" t="str">
        <f t="shared" si="279"/>
        <v>1311</v>
      </c>
      <c r="G311" s="230" t="str">
        <f t="shared" si="279"/>
        <v>Oil; Crude Oil Storage Tank</v>
      </c>
      <c r="H311" s="230" t="str">
        <f>VLOOKUP(C311,fips_xref!$A$5:$B$262,2,FALSE)</f>
        <v>MCKENZIE, ND_Non-Tribal</v>
      </c>
      <c r="I311" s="230">
        <f t="shared" si="279"/>
        <v>47.857362999999999</v>
      </c>
      <c r="J311" s="230">
        <f t="shared" si="279"/>
        <v>-103.93470000000001</v>
      </c>
      <c r="K311" s="230">
        <f t="shared" si="279"/>
        <v>40400302</v>
      </c>
      <c r="L311" s="230" t="str">
        <f t="shared" si="279"/>
        <v>Tanks</v>
      </c>
      <c r="M311" s="230" t="str">
        <f t="shared" si="279"/>
        <v>Permitted Tank Losses</v>
      </c>
      <c r="N311" s="230">
        <f t="shared" si="279"/>
        <v>0</v>
      </c>
      <c r="O311" s="230">
        <f t="shared" si="279"/>
        <v>0.2</v>
      </c>
      <c r="P311" s="230">
        <f t="shared" si="279"/>
        <v>0</v>
      </c>
      <c r="Q311" s="230">
        <f t="shared" si="279"/>
        <v>0</v>
      </c>
      <c r="R311" s="230">
        <f t="shared" si="279"/>
        <v>0</v>
      </c>
      <c r="T311" s="6"/>
      <c r="U311" s="6"/>
      <c r="V311" s="6"/>
      <c r="W311" s="6"/>
      <c r="X311" s="6"/>
      <c r="Y311" s="6"/>
    </row>
    <row r="312" spans="1:25" s="68" customFormat="1" x14ac:dyDescent="0.2">
      <c r="A312" s="230" t="str">
        <f t="shared" ref="A312:B312" si="280">A145</f>
        <v>NDDEQ Permitted Sources</v>
      </c>
      <c r="B312" s="230" t="str">
        <f t="shared" si="280"/>
        <v>38</v>
      </c>
      <c r="C312" s="230" t="str">
        <f t="shared" si="260"/>
        <v>3805302</v>
      </c>
      <c r="D312" s="230" t="str">
        <f t="shared" ref="D312:R312" si="281">D145</f>
        <v>Charlson Station</v>
      </c>
      <c r="E312" s="230">
        <f t="shared" si="281"/>
        <v>248</v>
      </c>
      <c r="F312" s="230" t="str">
        <f t="shared" si="281"/>
        <v>1311</v>
      </c>
      <c r="G312" s="230" t="str">
        <f t="shared" si="281"/>
        <v>Oil; Crude Oil Storage Tank</v>
      </c>
      <c r="H312" s="230" t="str">
        <f>VLOOKUP(C312,fips_xref!$A$5:$B$262,2,FALSE)</f>
        <v>MCKENZIE, ND_Non-Tribal</v>
      </c>
      <c r="I312" s="230">
        <f t="shared" si="281"/>
        <v>48.01605</v>
      </c>
      <c r="J312" s="230">
        <f t="shared" si="281"/>
        <v>-102.88330000000001</v>
      </c>
      <c r="K312" s="230">
        <f t="shared" si="281"/>
        <v>40400302</v>
      </c>
      <c r="L312" s="230" t="str">
        <f t="shared" si="281"/>
        <v>Tanks</v>
      </c>
      <c r="M312" s="230" t="str">
        <f t="shared" si="281"/>
        <v>Permitted Tank Losses</v>
      </c>
      <c r="N312" s="230">
        <f t="shared" si="281"/>
        <v>0</v>
      </c>
      <c r="O312" s="230">
        <f t="shared" si="281"/>
        <v>2.5</v>
      </c>
      <c r="P312" s="230">
        <f t="shared" si="281"/>
        <v>0</v>
      </c>
      <c r="Q312" s="230">
        <f t="shared" si="281"/>
        <v>0</v>
      </c>
      <c r="R312" s="230">
        <f t="shared" si="281"/>
        <v>0</v>
      </c>
      <c r="T312" s="6"/>
      <c r="U312" s="6"/>
      <c r="V312" s="6"/>
      <c r="W312" s="6"/>
      <c r="X312" s="6"/>
      <c r="Y312" s="6"/>
    </row>
    <row r="313" spans="1:25" s="68" customFormat="1" x14ac:dyDescent="0.2">
      <c r="A313" s="230" t="str">
        <f t="shared" ref="A313:B313" si="282">A146</f>
        <v>NDDEQ Permitted Sources</v>
      </c>
      <c r="B313" s="230" t="str">
        <f t="shared" si="282"/>
        <v>38</v>
      </c>
      <c r="C313" s="230" t="str">
        <f t="shared" si="260"/>
        <v>3802502</v>
      </c>
      <c r="D313" s="230" t="str">
        <f t="shared" ref="D313:R313" si="283">D146</f>
        <v>Dunn Center Station</v>
      </c>
      <c r="E313" s="230">
        <f t="shared" si="283"/>
        <v>221</v>
      </c>
      <c r="F313" s="230" t="str">
        <f t="shared" si="283"/>
        <v>1311</v>
      </c>
      <c r="G313" s="230" t="str">
        <f t="shared" si="283"/>
        <v>Oil; Crude Oil Storage Tank</v>
      </c>
      <c r="H313" s="230" t="str">
        <f>VLOOKUP(C313,fips_xref!$A$5:$B$262,2,FALSE)</f>
        <v>DUNN, ND_Non-Tribal</v>
      </c>
      <c r="I313" s="230">
        <f t="shared" si="283"/>
        <v>47.461013000000001</v>
      </c>
      <c r="J313" s="230">
        <f t="shared" si="283"/>
        <v>-102.5192</v>
      </c>
      <c r="K313" s="230">
        <f t="shared" si="283"/>
        <v>40400302</v>
      </c>
      <c r="L313" s="230" t="str">
        <f t="shared" si="283"/>
        <v>Tanks</v>
      </c>
      <c r="M313" s="230" t="str">
        <f t="shared" si="283"/>
        <v>Permitted Tank Losses</v>
      </c>
      <c r="N313" s="230">
        <f t="shared" si="283"/>
        <v>0</v>
      </c>
      <c r="O313" s="230">
        <f t="shared" si="283"/>
        <v>4</v>
      </c>
      <c r="P313" s="230">
        <f t="shared" si="283"/>
        <v>0</v>
      </c>
      <c r="Q313" s="230">
        <f t="shared" si="283"/>
        <v>0</v>
      </c>
      <c r="R313" s="230">
        <f t="shared" si="283"/>
        <v>0</v>
      </c>
      <c r="T313" s="6"/>
      <c r="U313" s="6"/>
      <c r="V313" s="6"/>
      <c r="W313" s="6"/>
      <c r="X313" s="6"/>
      <c r="Y313" s="6"/>
    </row>
    <row r="314" spans="1:25" s="68" customFormat="1" x14ac:dyDescent="0.2">
      <c r="A314" s="230" t="str">
        <f t="shared" ref="A314:B314" si="284">A147</f>
        <v>NDDEQ Permitted Sources</v>
      </c>
      <c r="B314" s="230" t="str">
        <f t="shared" si="284"/>
        <v>38</v>
      </c>
      <c r="C314" s="230" t="str">
        <f t="shared" si="260"/>
        <v>3800702</v>
      </c>
      <c r="D314" s="230" t="str">
        <f t="shared" ref="D314:R314" si="285">D147</f>
        <v>Four Eyes Station</v>
      </c>
      <c r="E314" s="230">
        <f t="shared" si="285"/>
        <v>217</v>
      </c>
      <c r="F314" s="230" t="str">
        <f t="shared" si="285"/>
        <v>1311</v>
      </c>
      <c r="G314" s="230" t="str">
        <f t="shared" si="285"/>
        <v>Oil; Crude Oil Storage Tank</v>
      </c>
      <c r="H314" s="230" t="str">
        <f>VLOOKUP(C314,fips_xref!$A$5:$B$262,2,FALSE)</f>
        <v>BILLINGS, ND_Non-Tribal</v>
      </c>
      <c r="I314" s="230">
        <f t="shared" si="285"/>
        <v>47.158213000000003</v>
      </c>
      <c r="J314" s="230">
        <f t="shared" si="285"/>
        <v>-103.3797</v>
      </c>
      <c r="K314" s="230">
        <f t="shared" si="285"/>
        <v>40400302</v>
      </c>
      <c r="L314" s="230" t="str">
        <f t="shared" si="285"/>
        <v>Tanks</v>
      </c>
      <c r="M314" s="230" t="str">
        <f t="shared" si="285"/>
        <v>Permitted Tank Losses</v>
      </c>
      <c r="N314" s="230">
        <f t="shared" si="285"/>
        <v>0</v>
      </c>
      <c r="O314" s="230">
        <f t="shared" si="285"/>
        <v>0.1</v>
      </c>
      <c r="P314" s="230">
        <f t="shared" si="285"/>
        <v>0</v>
      </c>
      <c r="Q314" s="230">
        <f t="shared" si="285"/>
        <v>0</v>
      </c>
      <c r="R314" s="230">
        <f t="shared" si="285"/>
        <v>0</v>
      </c>
      <c r="T314" s="6"/>
      <c r="U314" s="6"/>
      <c r="V314" s="6"/>
      <c r="W314" s="6"/>
      <c r="X314" s="6"/>
      <c r="Y314" s="6"/>
    </row>
    <row r="315" spans="1:25" s="68" customFormat="1" x14ac:dyDescent="0.2">
      <c r="A315" s="230" t="str">
        <f t="shared" ref="A315:B315" si="286">A148</f>
        <v>NDDEQ Permitted Sources</v>
      </c>
      <c r="B315" s="230" t="str">
        <f t="shared" si="286"/>
        <v>38</v>
      </c>
      <c r="C315" s="230" t="str">
        <f t="shared" si="260"/>
        <v>3800702</v>
      </c>
      <c r="D315" s="230" t="str">
        <f t="shared" ref="D315:R315" si="287">D148</f>
        <v>Frank's Creek Station</v>
      </c>
      <c r="E315" s="230">
        <f t="shared" si="287"/>
        <v>282</v>
      </c>
      <c r="F315" s="230" t="str">
        <f t="shared" si="287"/>
        <v>1311</v>
      </c>
      <c r="G315" s="230" t="str">
        <f t="shared" si="287"/>
        <v>Oil; Crude Oil Storage Tank</v>
      </c>
      <c r="H315" s="230" t="str">
        <f>VLOOKUP(C315,fips_xref!$A$5:$B$262,2,FALSE)</f>
        <v>BILLINGS, ND_Non-Tribal</v>
      </c>
      <c r="I315" s="230">
        <f t="shared" si="287"/>
        <v>47.035488000000001</v>
      </c>
      <c r="J315" s="230">
        <f t="shared" si="287"/>
        <v>-103.3314</v>
      </c>
      <c r="K315" s="230">
        <f t="shared" si="287"/>
        <v>40400302</v>
      </c>
      <c r="L315" s="230" t="str">
        <f t="shared" si="287"/>
        <v>Tanks</v>
      </c>
      <c r="M315" s="230" t="str">
        <f t="shared" si="287"/>
        <v>Permitted Tank Losses</v>
      </c>
      <c r="N315" s="230">
        <f t="shared" si="287"/>
        <v>0</v>
      </c>
      <c r="O315" s="230">
        <f t="shared" si="287"/>
        <v>0</v>
      </c>
      <c r="P315" s="230">
        <f t="shared" si="287"/>
        <v>0</v>
      </c>
      <c r="Q315" s="230">
        <f t="shared" si="287"/>
        <v>0</v>
      </c>
      <c r="R315" s="230">
        <f t="shared" si="287"/>
        <v>0</v>
      </c>
      <c r="T315" s="6"/>
      <c r="U315" s="6"/>
      <c r="V315" s="6"/>
      <c r="W315" s="6"/>
      <c r="X315" s="6"/>
      <c r="Y315" s="6"/>
    </row>
    <row r="316" spans="1:25" s="68" customFormat="1" x14ac:dyDescent="0.2">
      <c r="A316" s="230" t="str">
        <f t="shared" ref="A316:B316" si="288">A149</f>
        <v>NDDEQ Permitted Sources</v>
      </c>
      <c r="B316" s="230" t="str">
        <f t="shared" si="288"/>
        <v>38</v>
      </c>
      <c r="C316" s="230" t="str">
        <f t="shared" si="260"/>
        <v>3800702</v>
      </c>
      <c r="D316" s="230" t="str">
        <f t="shared" ref="D316:R316" si="289">D149</f>
        <v>Fryburg Terminal</v>
      </c>
      <c r="E316" s="230">
        <f t="shared" si="289"/>
        <v>278</v>
      </c>
      <c r="F316" s="230" t="str">
        <f t="shared" si="289"/>
        <v>1311</v>
      </c>
      <c r="G316" s="230" t="str">
        <f t="shared" si="289"/>
        <v>Oil; Crude Oil Storage Tank</v>
      </c>
      <c r="H316" s="230" t="str">
        <f>VLOOKUP(C316,fips_xref!$A$5:$B$262,2,FALSE)</f>
        <v>BILLINGS, ND_Non-Tribal</v>
      </c>
      <c r="I316" s="230">
        <f t="shared" si="289"/>
        <v>46.901662999999999</v>
      </c>
      <c r="J316" s="230">
        <f t="shared" si="289"/>
        <v>-103.2963</v>
      </c>
      <c r="K316" s="230">
        <f t="shared" si="289"/>
        <v>40400302</v>
      </c>
      <c r="L316" s="230" t="str">
        <f t="shared" si="289"/>
        <v>Tanks</v>
      </c>
      <c r="M316" s="230" t="str">
        <f t="shared" si="289"/>
        <v>Permitted Tank Losses</v>
      </c>
      <c r="N316" s="230">
        <f t="shared" si="289"/>
        <v>0</v>
      </c>
      <c r="O316" s="230">
        <f t="shared" si="289"/>
        <v>0</v>
      </c>
      <c r="P316" s="230">
        <f t="shared" si="289"/>
        <v>0</v>
      </c>
      <c r="Q316" s="230">
        <f t="shared" si="289"/>
        <v>0</v>
      </c>
      <c r="R316" s="230">
        <f t="shared" si="289"/>
        <v>0</v>
      </c>
      <c r="T316" s="6"/>
      <c r="U316" s="6"/>
      <c r="V316" s="6"/>
      <c r="W316" s="6"/>
      <c r="X316" s="6"/>
      <c r="Y316" s="6"/>
    </row>
    <row r="317" spans="1:25" s="68" customFormat="1" x14ac:dyDescent="0.2">
      <c r="A317" s="230" t="str">
        <f t="shared" ref="A317:B317" si="290">A150</f>
        <v>NDDEQ Permitted Sources</v>
      </c>
      <c r="B317" s="230" t="str">
        <f t="shared" si="290"/>
        <v>38</v>
      </c>
      <c r="C317" s="230" t="str">
        <f t="shared" si="260"/>
        <v>3805302</v>
      </c>
      <c r="D317" s="230" t="str">
        <f t="shared" ref="D317:R317" si="291">D150</f>
        <v>Keene Station</v>
      </c>
      <c r="E317" s="230">
        <f t="shared" si="291"/>
        <v>238</v>
      </c>
      <c r="F317" s="230" t="str">
        <f t="shared" si="291"/>
        <v>1311</v>
      </c>
      <c r="G317" s="230" t="str">
        <f t="shared" si="291"/>
        <v>Oil; Crude Oil Storage Tank</v>
      </c>
      <c r="H317" s="230" t="str">
        <f>VLOOKUP(C317,fips_xref!$A$5:$B$262,2,FALSE)</f>
        <v>MCKENZIE, ND_Non-Tribal</v>
      </c>
      <c r="I317" s="230">
        <f t="shared" si="291"/>
        <v>47.909112999999998</v>
      </c>
      <c r="J317" s="230">
        <f t="shared" si="291"/>
        <v>-102.8843</v>
      </c>
      <c r="K317" s="230">
        <f t="shared" si="291"/>
        <v>40400302</v>
      </c>
      <c r="L317" s="230" t="str">
        <f t="shared" si="291"/>
        <v>Tanks</v>
      </c>
      <c r="M317" s="230" t="str">
        <f t="shared" si="291"/>
        <v>Permitted Tank Losses</v>
      </c>
      <c r="N317" s="230">
        <f t="shared" si="291"/>
        <v>0</v>
      </c>
      <c r="O317" s="230">
        <f t="shared" si="291"/>
        <v>0.6</v>
      </c>
      <c r="P317" s="230">
        <f t="shared" si="291"/>
        <v>0</v>
      </c>
      <c r="Q317" s="230">
        <f t="shared" si="291"/>
        <v>0</v>
      </c>
      <c r="R317" s="230">
        <f t="shared" si="291"/>
        <v>0</v>
      </c>
      <c r="T317" s="6"/>
      <c r="U317" s="6"/>
      <c r="V317" s="6"/>
      <c r="W317" s="6"/>
      <c r="X317" s="6"/>
      <c r="Y317" s="6"/>
    </row>
    <row r="318" spans="1:25" s="68" customFormat="1" x14ac:dyDescent="0.2">
      <c r="A318" s="230" t="str">
        <f t="shared" ref="A318:B318" si="292">A151</f>
        <v>NDDEQ Permitted Sources</v>
      </c>
      <c r="B318" s="230" t="str">
        <f t="shared" si="292"/>
        <v>38</v>
      </c>
      <c r="C318" s="230" t="str">
        <f t="shared" si="260"/>
        <v>3802502</v>
      </c>
      <c r="D318" s="230" t="str">
        <f t="shared" ref="D318:R318" si="293">D151</f>
        <v>Little Knife Station</v>
      </c>
      <c r="E318" s="230">
        <f t="shared" si="293"/>
        <v>212</v>
      </c>
      <c r="F318" s="230" t="str">
        <f t="shared" si="293"/>
        <v>1311</v>
      </c>
      <c r="G318" s="230" t="str">
        <f t="shared" si="293"/>
        <v>Oil; Crude Oil Storage Tank</v>
      </c>
      <c r="H318" s="230" t="str">
        <f>VLOOKUP(C318,fips_xref!$A$5:$B$262,2,FALSE)</f>
        <v>DUNN, ND_Non-Tribal</v>
      </c>
      <c r="I318" s="230">
        <f t="shared" si="293"/>
        <v>47.366588</v>
      </c>
      <c r="J318" s="230">
        <f t="shared" si="293"/>
        <v>-103.0822</v>
      </c>
      <c r="K318" s="230">
        <f t="shared" si="293"/>
        <v>40400302</v>
      </c>
      <c r="L318" s="230" t="str">
        <f t="shared" si="293"/>
        <v>Tanks</v>
      </c>
      <c r="M318" s="230" t="str">
        <f t="shared" si="293"/>
        <v>Permitted Tank Losses</v>
      </c>
      <c r="N318" s="230">
        <f t="shared" si="293"/>
        <v>0</v>
      </c>
      <c r="O318" s="230">
        <f t="shared" si="293"/>
        <v>3</v>
      </c>
      <c r="P318" s="230">
        <f t="shared" si="293"/>
        <v>0</v>
      </c>
      <c r="Q318" s="230">
        <f t="shared" si="293"/>
        <v>0</v>
      </c>
      <c r="R318" s="230">
        <f t="shared" si="293"/>
        <v>0</v>
      </c>
      <c r="T318" s="6"/>
      <c r="U318" s="6"/>
      <c r="V318" s="6"/>
      <c r="W318" s="6"/>
      <c r="X318" s="6"/>
      <c r="Y318" s="6"/>
    </row>
    <row r="319" spans="1:25" s="68" customFormat="1" x14ac:dyDescent="0.2">
      <c r="A319" s="230" t="str">
        <f t="shared" ref="A319:B319" si="294">A152</f>
        <v>NDDEQ Permitted Sources</v>
      </c>
      <c r="B319" s="230" t="str">
        <f t="shared" si="294"/>
        <v>38</v>
      </c>
      <c r="C319" s="230" t="str">
        <f t="shared" si="260"/>
        <v>3805302</v>
      </c>
      <c r="D319" s="230" t="str">
        <f t="shared" ref="D319:R319" si="295">D152</f>
        <v>Poker Jim Station</v>
      </c>
      <c r="E319" s="230">
        <f t="shared" si="295"/>
        <v>281</v>
      </c>
      <c r="F319" s="230" t="str">
        <f t="shared" si="295"/>
        <v>1311</v>
      </c>
      <c r="G319" s="230" t="str">
        <f t="shared" si="295"/>
        <v>Oil; Crude Oil Storage Tank</v>
      </c>
      <c r="H319" s="230" t="str">
        <f>VLOOKUP(C319,fips_xref!$A$5:$B$262,2,FALSE)</f>
        <v>MCKENZIE, ND_Non-Tribal</v>
      </c>
      <c r="I319" s="230">
        <f t="shared" si="295"/>
        <v>47.506663000000003</v>
      </c>
      <c r="J319" s="230">
        <f t="shared" si="295"/>
        <v>-103.8681</v>
      </c>
      <c r="K319" s="230">
        <f t="shared" si="295"/>
        <v>40400302</v>
      </c>
      <c r="L319" s="230" t="str">
        <f t="shared" si="295"/>
        <v>Tanks</v>
      </c>
      <c r="M319" s="230" t="str">
        <f t="shared" si="295"/>
        <v>Permitted Tank Losses</v>
      </c>
      <c r="N319" s="230">
        <f t="shared" si="295"/>
        <v>0</v>
      </c>
      <c r="O319" s="230">
        <f t="shared" si="295"/>
        <v>1</v>
      </c>
      <c r="P319" s="230">
        <f t="shared" si="295"/>
        <v>0</v>
      </c>
      <c r="Q319" s="230">
        <f t="shared" si="295"/>
        <v>0</v>
      </c>
      <c r="R319" s="230">
        <f t="shared" si="295"/>
        <v>0</v>
      </c>
      <c r="T319" s="6"/>
      <c r="U319" s="6"/>
      <c r="V319" s="6"/>
      <c r="W319" s="6"/>
      <c r="X319" s="6"/>
      <c r="Y319" s="6"/>
    </row>
    <row r="320" spans="1:25" s="68" customFormat="1" x14ac:dyDescent="0.2">
      <c r="A320" s="230" t="str">
        <f t="shared" ref="A320:B320" si="296">A153</f>
        <v>NDDEQ Permitted Sources</v>
      </c>
      <c r="B320" s="230" t="str">
        <f t="shared" si="296"/>
        <v>38</v>
      </c>
      <c r="C320" s="230" t="str">
        <f t="shared" si="260"/>
        <v>3810502</v>
      </c>
      <c r="D320" s="230" t="str">
        <f t="shared" ref="D320:R320" si="297">D153</f>
        <v>Ramberg Station</v>
      </c>
      <c r="E320" s="230">
        <f t="shared" si="297"/>
        <v>222</v>
      </c>
      <c r="F320" s="230" t="str">
        <f t="shared" si="297"/>
        <v>1311</v>
      </c>
      <c r="G320" s="230" t="str">
        <f t="shared" si="297"/>
        <v>Oil; Crude Oil Storage Tank</v>
      </c>
      <c r="H320" s="230" t="str">
        <f>VLOOKUP(C320,fips_xref!$A$5:$B$262,2,FALSE)</f>
        <v>WILLIAMS, ND_Non-Tribal</v>
      </c>
      <c r="I320" s="230">
        <f t="shared" si="297"/>
        <v>48.279587999999997</v>
      </c>
      <c r="J320" s="230">
        <f t="shared" si="297"/>
        <v>-102.9252</v>
      </c>
      <c r="K320" s="230">
        <f t="shared" si="297"/>
        <v>40400302</v>
      </c>
      <c r="L320" s="230" t="str">
        <f t="shared" si="297"/>
        <v>Tanks</v>
      </c>
      <c r="M320" s="230" t="str">
        <f t="shared" si="297"/>
        <v>Permitted Tank Losses</v>
      </c>
      <c r="N320" s="230">
        <f t="shared" si="297"/>
        <v>0</v>
      </c>
      <c r="O320" s="230">
        <f t="shared" si="297"/>
        <v>2.1</v>
      </c>
      <c r="P320" s="230">
        <f t="shared" si="297"/>
        <v>0</v>
      </c>
      <c r="Q320" s="230">
        <f t="shared" si="297"/>
        <v>0</v>
      </c>
      <c r="R320" s="230">
        <f t="shared" si="297"/>
        <v>0</v>
      </c>
      <c r="T320" s="6"/>
      <c r="U320" s="6"/>
      <c r="V320" s="6"/>
      <c r="W320" s="6"/>
      <c r="X320" s="6"/>
      <c r="Y320" s="6"/>
    </row>
    <row r="321" spans="1:25" s="68" customFormat="1" x14ac:dyDescent="0.2">
      <c r="A321" s="230" t="str">
        <f t="shared" ref="A321:B321" si="298">A154</f>
        <v>NDDEQ Permitted Sources</v>
      </c>
      <c r="B321" s="230" t="str">
        <f t="shared" si="298"/>
        <v>38</v>
      </c>
      <c r="C321" s="230" t="str">
        <f t="shared" si="260"/>
        <v>3810502</v>
      </c>
      <c r="D321" s="230" t="str">
        <f t="shared" ref="D321:R321" si="299">D154</f>
        <v>Tioga Station</v>
      </c>
      <c r="E321" s="230">
        <f t="shared" si="299"/>
        <v>249</v>
      </c>
      <c r="F321" s="230" t="str">
        <f t="shared" si="299"/>
        <v>1311</v>
      </c>
      <c r="G321" s="230" t="str">
        <f t="shared" si="299"/>
        <v>Oil; Crude Oil Storage Tank</v>
      </c>
      <c r="H321" s="230" t="str">
        <f>VLOOKUP(C321,fips_xref!$A$5:$B$262,2,FALSE)</f>
        <v>WILLIAMS, ND_Non-Tribal</v>
      </c>
      <c r="I321" s="230">
        <f t="shared" si="299"/>
        <v>48.394750000000002</v>
      </c>
      <c r="J321" s="230">
        <f t="shared" si="299"/>
        <v>-102.91379999999999</v>
      </c>
      <c r="K321" s="230">
        <f t="shared" si="299"/>
        <v>40400302</v>
      </c>
      <c r="L321" s="230" t="str">
        <f t="shared" si="299"/>
        <v>Tanks</v>
      </c>
      <c r="M321" s="230" t="str">
        <f t="shared" si="299"/>
        <v>Permitted Tank Losses</v>
      </c>
      <c r="N321" s="230">
        <f t="shared" si="299"/>
        <v>0</v>
      </c>
      <c r="O321" s="230">
        <f t="shared" si="299"/>
        <v>3.3</v>
      </c>
      <c r="P321" s="230">
        <f t="shared" si="299"/>
        <v>0</v>
      </c>
      <c r="Q321" s="230">
        <f t="shared" si="299"/>
        <v>0</v>
      </c>
      <c r="R321" s="230">
        <f t="shared" si="299"/>
        <v>0</v>
      </c>
      <c r="T321" s="6"/>
      <c r="U321" s="6"/>
      <c r="V321" s="6"/>
      <c r="W321" s="6"/>
      <c r="X321" s="6"/>
      <c r="Y321" s="6"/>
    </row>
    <row r="322" spans="1:25" s="68" customFormat="1" x14ac:dyDescent="0.2">
      <c r="A322" s="230" t="str">
        <f t="shared" ref="A322:B322" si="300">A155</f>
        <v>NDDEQ Permitted Sources</v>
      </c>
      <c r="B322" s="230" t="str">
        <f t="shared" si="300"/>
        <v>38</v>
      </c>
      <c r="C322" s="230" t="str">
        <f t="shared" si="260"/>
        <v>3800702</v>
      </c>
      <c r="D322" s="230" t="str">
        <f t="shared" ref="D322:R322" si="301">D155</f>
        <v>Tree Top Station</v>
      </c>
      <c r="E322" s="230">
        <f t="shared" si="301"/>
        <v>220</v>
      </c>
      <c r="F322" s="230" t="str">
        <f t="shared" si="301"/>
        <v>1311</v>
      </c>
      <c r="G322" s="230" t="str">
        <f t="shared" si="301"/>
        <v>Oil; Crude Oil Storage Tank</v>
      </c>
      <c r="H322" s="230" t="str">
        <f>VLOOKUP(C322,fips_xref!$A$5:$B$262,2,FALSE)</f>
        <v>BILLINGS, ND_Non-Tribal</v>
      </c>
      <c r="I322" s="230">
        <f t="shared" si="301"/>
        <v>47.107688000000003</v>
      </c>
      <c r="J322" s="230">
        <f t="shared" si="301"/>
        <v>-103.3314</v>
      </c>
      <c r="K322" s="230">
        <f t="shared" si="301"/>
        <v>40400302</v>
      </c>
      <c r="L322" s="230" t="str">
        <f t="shared" si="301"/>
        <v>Tanks</v>
      </c>
      <c r="M322" s="230" t="str">
        <f t="shared" si="301"/>
        <v>Permitted Tank Losses</v>
      </c>
      <c r="N322" s="230">
        <f t="shared" si="301"/>
        <v>0</v>
      </c>
      <c r="O322" s="230">
        <f t="shared" si="301"/>
        <v>0.9</v>
      </c>
      <c r="P322" s="230">
        <f t="shared" si="301"/>
        <v>0</v>
      </c>
      <c r="Q322" s="230">
        <f t="shared" si="301"/>
        <v>0</v>
      </c>
      <c r="R322" s="230">
        <f t="shared" si="301"/>
        <v>0</v>
      </c>
      <c r="T322" s="6"/>
      <c r="U322" s="6"/>
      <c r="V322" s="6"/>
      <c r="W322" s="6"/>
      <c r="X322" s="6"/>
      <c r="Y322" s="6"/>
    </row>
    <row r="323" spans="1:25" s="68" customFormat="1" x14ac:dyDescent="0.2">
      <c r="A323" s="230" t="str">
        <f t="shared" ref="A323:B323" si="302">A156</f>
        <v>NDDEQ Permitted Sources</v>
      </c>
      <c r="B323" s="230" t="str">
        <f t="shared" si="302"/>
        <v>38</v>
      </c>
      <c r="C323" s="230" t="str">
        <f t="shared" si="260"/>
        <v>3805302</v>
      </c>
      <c r="D323" s="230" t="str">
        <f t="shared" ref="D323:R323" si="303">D156</f>
        <v>Yttredahl Station</v>
      </c>
      <c r="E323" s="230">
        <f t="shared" si="303"/>
        <v>218</v>
      </c>
      <c r="F323" s="230" t="str">
        <f t="shared" si="303"/>
        <v>1311</v>
      </c>
      <c r="G323" s="230" t="str">
        <f t="shared" si="303"/>
        <v>Oil; Crude Oil Storage Tank</v>
      </c>
      <c r="H323" s="230" t="str">
        <f>VLOOKUP(C323,fips_xref!$A$5:$B$262,2,FALSE)</f>
        <v>MCKENZIE, ND_Non-Tribal</v>
      </c>
      <c r="I323" s="230">
        <f t="shared" si="303"/>
        <v>48.114963000000003</v>
      </c>
      <c r="J323" s="230">
        <f t="shared" si="303"/>
        <v>-102.884</v>
      </c>
      <c r="K323" s="230">
        <f t="shared" si="303"/>
        <v>40400302</v>
      </c>
      <c r="L323" s="230" t="str">
        <f t="shared" si="303"/>
        <v>Tanks</v>
      </c>
      <c r="M323" s="230" t="str">
        <f t="shared" si="303"/>
        <v>Permitted Tank Losses</v>
      </c>
      <c r="N323" s="230">
        <f t="shared" si="303"/>
        <v>0</v>
      </c>
      <c r="O323" s="230">
        <f t="shared" si="303"/>
        <v>0.5</v>
      </c>
      <c r="P323" s="230">
        <f t="shared" si="303"/>
        <v>0</v>
      </c>
      <c r="Q323" s="230">
        <f t="shared" si="303"/>
        <v>0</v>
      </c>
      <c r="R323" s="230">
        <f t="shared" si="303"/>
        <v>0</v>
      </c>
      <c r="T323" s="6"/>
      <c r="U323" s="6"/>
      <c r="V323" s="6"/>
      <c r="W323" s="6"/>
      <c r="X323" s="6"/>
      <c r="Y323" s="6"/>
    </row>
    <row r="324" spans="1:25" s="68" customFormat="1" x14ac:dyDescent="0.2">
      <c r="A324" s="230" t="str">
        <f t="shared" ref="A324:B324" si="304">A157</f>
        <v>NDDEQ Permitted Sources</v>
      </c>
      <c r="B324" s="230" t="str">
        <f t="shared" si="304"/>
        <v>38</v>
      </c>
      <c r="C324" s="230" t="str">
        <f t="shared" si="260"/>
        <v>3805302</v>
      </c>
      <c r="D324" s="230" t="str">
        <f t="shared" ref="D324:R324" si="305">D157</f>
        <v>Redwing Gas Plant</v>
      </c>
      <c r="E324" s="230">
        <f t="shared" si="305"/>
        <v>211</v>
      </c>
      <c r="F324" s="230" t="str">
        <f t="shared" si="305"/>
        <v>1311</v>
      </c>
      <c r="G324" s="230" t="str">
        <f t="shared" si="305"/>
        <v>Natural Gas Processing</v>
      </c>
      <c r="H324" s="230" t="str">
        <f>VLOOKUP(C324,fips_xref!$A$5:$B$262,2,FALSE)</f>
        <v>MCKENZIE, ND_Non-Tribal</v>
      </c>
      <c r="I324" s="230">
        <f t="shared" si="305"/>
        <v>47.613388</v>
      </c>
      <c r="J324" s="230">
        <f t="shared" si="305"/>
        <v>-103.5313</v>
      </c>
      <c r="K324" s="230">
        <f t="shared" si="305"/>
        <v>31000299</v>
      </c>
      <c r="L324" s="230" t="str">
        <f t="shared" si="305"/>
        <v>Broach Furnace</v>
      </c>
      <c r="M324" s="230" t="str">
        <f t="shared" si="305"/>
        <v>Natural Gas Production, Other Not Classified</v>
      </c>
      <c r="N324" s="230">
        <f t="shared" si="305"/>
        <v>3.2</v>
      </c>
      <c r="O324" s="230">
        <f t="shared" si="305"/>
        <v>0</v>
      </c>
      <c r="P324" s="230">
        <f t="shared" si="305"/>
        <v>0.8</v>
      </c>
      <c r="Q324" s="230">
        <f t="shared" si="305"/>
        <v>0</v>
      </c>
      <c r="R324" s="230">
        <f t="shared" si="305"/>
        <v>0</v>
      </c>
      <c r="T324" s="6"/>
      <c r="U324" s="6"/>
      <c r="V324" s="6"/>
      <c r="W324" s="6"/>
      <c r="X324" s="6"/>
      <c r="Y324" s="6"/>
    </row>
    <row r="325" spans="1:25" s="68" customFormat="1" x14ac:dyDescent="0.2">
      <c r="A325" s="230" t="str">
        <f t="shared" ref="A325:B325" si="306">A158</f>
        <v>NDDEQ Permitted Sources</v>
      </c>
      <c r="B325" s="230" t="str">
        <f t="shared" si="306"/>
        <v>38</v>
      </c>
      <c r="C325" s="230" t="str">
        <f t="shared" si="260"/>
        <v>3805302</v>
      </c>
      <c r="D325" s="230" t="str">
        <f t="shared" ref="D325:R325" si="307">D158</f>
        <v>Redwing Gas Plant</v>
      </c>
      <c r="E325" s="230">
        <f t="shared" si="307"/>
        <v>211</v>
      </c>
      <c r="F325" s="230" t="str">
        <f t="shared" si="307"/>
        <v>1311</v>
      </c>
      <c r="G325" s="230" t="str">
        <f t="shared" si="307"/>
        <v>Natural Gas Processing</v>
      </c>
      <c r="H325" s="230" t="str">
        <f>VLOOKUP(C325,fips_xref!$A$5:$B$262,2,FALSE)</f>
        <v>MCKENZIE, ND_Non-Tribal</v>
      </c>
      <c r="I325" s="230">
        <f t="shared" si="307"/>
        <v>47.613388</v>
      </c>
      <c r="J325" s="230">
        <f t="shared" si="307"/>
        <v>-103.5313</v>
      </c>
      <c r="K325" s="230">
        <f t="shared" si="307"/>
        <v>20200202</v>
      </c>
      <c r="L325" s="230" t="str">
        <f t="shared" si="307"/>
        <v>Waukesha</v>
      </c>
      <c r="M325" s="230" t="str">
        <f t="shared" si="307"/>
        <v>Compressor Engines</v>
      </c>
      <c r="N325" s="230">
        <f t="shared" si="307"/>
        <v>41.9</v>
      </c>
      <c r="O325" s="230">
        <f t="shared" si="307"/>
        <v>0</v>
      </c>
      <c r="P325" s="230">
        <f t="shared" si="307"/>
        <v>31.3</v>
      </c>
      <c r="Q325" s="230">
        <f t="shared" si="307"/>
        <v>0</v>
      </c>
      <c r="R325" s="230">
        <f t="shared" si="307"/>
        <v>0</v>
      </c>
      <c r="T325" s="6"/>
      <c r="U325" s="6"/>
      <c r="V325" s="6"/>
      <c r="W325" s="6"/>
      <c r="X325" s="6"/>
      <c r="Y325" s="6"/>
    </row>
    <row r="326" spans="1:25" s="68" customFormat="1" x14ac:dyDescent="0.2">
      <c r="A326" s="230" t="str">
        <f t="shared" ref="A326:B326" si="308">A159</f>
        <v>NDDEQ Permitted Sources</v>
      </c>
      <c r="B326" s="230" t="str">
        <f t="shared" si="308"/>
        <v>38</v>
      </c>
      <c r="C326" s="230" t="str">
        <f t="shared" si="260"/>
        <v>3806102</v>
      </c>
      <c r="D326" s="230" t="str">
        <f t="shared" ref="D326:R326" si="309">D159</f>
        <v>Robinson Lake Gas Plant</v>
      </c>
      <c r="E326" s="230">
        <f t="shared" si="309"/>
        <v>1084</v>
      </c>
      <c r="F326" s="230" t="str">
        <f t="shared" si="309"/>
        <v>1321</v>
      </c>
      <c r="G326" s="230" t="str">
        <f t="shared" si="309"/>
        <v>Natural Gas Processing</v>
      </c>
      <c r="H326" s="230" t="str">
        <f>VLOOKUP(C326,fips_xref!$A$5:$B$262,2,FALSE)</f>
        <v>MOUNTRAIL, ND_Non-Tribal</v>
      </c>
      <c r="I326" s="230">
        <f t="shared" si="309"/>
        <v>0</v>
      </c>
      <c r="J326" s="230">
        <f t="shared" si="309"/>
        <v>0</v>
      </c>
      <c r="K326" s="230">
        <f t="shared" si="309"/>
        <v>20200202</v>
      </c>
      <c r="L326" s="230" t="str">
        <f t="shared" si="309"/>
        <v>1340 bhp Caterpillar Engine</v>
      </c>
      <c r="M326" s="230" t="str">
        <f t="shared" si="309"/>
        <v>Compressor Engines</v>
      </c>
      <c r="N326" s="230">
        <f t="shared" si="309"/>
        <v>20</v>
      </c>
      <c r="O326" s="230">
        <f t="shared" si="309"/>
        <v>13</v>
      </c>
      <c r="P326" s="230">
        <f t="shared" si="309"/>
        <v>26</v>
      </c>
      <c r="Q326" s="230">
        <f t="shared" si="309"/>
        <v>0</v>
      </c>
      <c r="R326" s="230">
        <f t="shared" si="309"/>
        <v>0.4</v>
      </c>
      <c r="T326" s="6"/>
      <c r="U326" s="6"/>
      <c r="V326" s="6"/>
      <c r="W326" s="6"/>
      <c r="X326" s="6"/>
      <c r="Y326" s="6"/>
    </row>
    <row r="327" spans="1:25" s="68" customFormat="1" x14ac:dyDescent="0.2">
      <c r="A327" s="230" t="str">
        <f t="shared" ref="A327:B327" si="310">A160</f>
        <v>NDDEQ Permitted Sources</v>
      </c>
      <c r="B327" s="230" t="str">
        <f t="shared" si="310"/>
        <v>38</v>
      </c>
      <c r="C327" s="230" t="str">
        <f t="shared" si="260"/>
        <v>3806102</v>
      </c>
      <c r="D327" s="230" t="str">
        <f t="shared" ref="D327:R327" si="311">D160</f>
        <v>Robinson Lake Gas Plant</v>
      </c>
      <c r="E327" s="230">
        <f t="shared" si="311"/>
        <v>1084</v>
      </c>
      <c r="F327" s="230" t="str">
        <f t="shared" si="311"/>
        <v>1321</v>
      </c>
      <c r="G327" s="230" t="str">
        <f t="shared" si="311"/>
        <v>Natural Gas Processing</v>
      </c>
      <c r="H327" s="230" t="str">
        <f>VLOOKUP(C327,fips_xref!$A$5:$B$262,2,FALSE)</f>
        <v>MOUNTRAIL, ND_Non-Tribal</v>
      </c>
      <c r="I327" s="230">
        <f t="shared" si="311"/>
        <v>0</v>
      </c>
      <c r="J327" s="230">
        <f t="shared" si="311"/>
        <v>0</v>
      </c>
      <c r="K327" s="230">
        <f t="shared" si="311"/>
        <v>20200202</v>
      </c>
      <c r="L327" s="230" t="str">
        <f t="shared" si="311"/>
        <v>587 bhp Ajax Engine</v>
      </c>
      <c r="M327" s="230" t="str">
        <f t="shared" si="311"/>
        <v>Compressor Engines</v>
      </c>
      <c r="N327" s="230">
        <f t="shared" si="311"/>
        <v>26</v>
      </c>
      <c r="O327" s="230">
        <f t="shared" si="311"/>
        <v>12</v>
      </c>
      <c r="P327" s="230">
        <f t="shared" si="311"/>
        <v>23</v>
      </c>
      <c r="Q327" s="230">
        <f t="shared" si="311"/>
        <v>0</v>
      </c>
      <c r="R327" s="230">
        <f t="shared" si="311"/>
        <v>0.1</v>
      </c>
      <c r="T327" s="6"/>
      <c r="U327" s="6"/>
      <c r="V327" s="6"/>
      <c r="W327" s="6"/>
      <c r="X327" s="6"/>
      <c r="Y327" s="6"/>
    </row>
    <row r="328" spans="1:25" s="68" customFormat="1" x14ac:dyDescent="0.2">
      <c r="A328" s="230" t="str">
        <f t="shared" ref="A328:B328" si="312">A161</f>
        <v>NDDEQ Permitted Sources</v>
      </c>
      <c r="B328" s="230" t="str">
        <f t="shared" si="312"/>
        <v>38</v>
      </c>
      <c r="C328" s="230" t="str">
        <f t="shared" si="260"/>
        <v>3806102</v>
      </c>
      <c r="D328" s="230" t="str">
        <f t="shared" ref="D328:R328" si="313">D161</f>
        <v>Robinson Lake Gas Plant</v>
      </c>
      <c r="E328" s="230">
        <f t="shared" si="313"/>
        <v>1084</v>
      </c>
      <c r="F328" s="230" t="str">
        <f t="shared" si="313"/>
        <v>1321</v>
      </c>
      <c r="G328" s="230" t="str">
        <f t="shared" si="313"/>
        <v>Natural Gas Processing</v>
      </c>
      <c r="H328" s="230" t="str">
        <f>VLOOKUP(C328,fips_xref!$A$5:$B$262,2,FALSE)</f>
        <v>MOUNTRAIL, ND_Non-Tribal</v>
      </c>
      <c r="I328" s="230">
        <f t="shared" si="313"/>
        <v>0</v>
      </c>
      <c r="J328" s="230">
        <f t="shared" si="313"/>
        <v>0</v>
      </c>
      <c r="K328" s="230">
        <f t="shared" si="313"/>
        <v>31000404</v>
      </c>
      <c r="L328" s="230" t="str">
        <f t="shared" si="313"/>
        <v>Hot Oil Hater 25 MMBtu/hr</v>
      </c>
      <c r="M328" s="230" t="str">
        <f t="shared" si="313"/>
        <v>Process Heaters</v>
      </c>
      <c r="N328" s="230">
        <f t="shared" si="313"/>
        <v>7</v>
      </c>
      <c r="O328" s="230">
        <f t="shared" si="313"/>
        <v>0</v>
      </c>
      <c r="P328" s="230">
        <f t="shared" si="313"/>
        <v>6</v>
      </c>
      <c r="Q328" s="230">
        <f t="shared" si="313"/>
        <v>0</v>
      </c>
      <c r="R328" s="230">
        <f t="shared" si="313"/>
        <v>1</v>
      </c>
      <c r="T328" s="6"/>
      <c r="U328" s="6"/>
      <c r="V328" s="6"/>
      <c r="W328" s="6"/>
      <c r="X328" s="6"/>
      <c r="Y328" s="6"/>
    </row>
    <row r="329" spans="1:25" s="68" customFormat="1" x14ac:dyDescent="0.2">
      <c r="A329" s="230" t="str">
        <f t="shared" ref="A329:B329" si="314">A162</f>
        <v>NDDEQ Permitted Sources</v>
      </c>
      <c r="B329" s="230" t="str">
        <f t="shared" si="314"/>
        <v>38</v>
      </c>
      <c r="C329" s="230" t="str">
        <f t="shared" si="260"/>
        <v>3806102</v>
      </c>
      <c r="D329" s="230" t="str">
        <f t="shared" ref="D329:R329" si="315">D162</f>
        <v>Robinson Lake Gas Plant</v>
      </c>
      <c r="E329" s="230">
        <f t="shared" si="315"/>
        <v>1084</v>
      </c>
      <c r="F329" s="230" t="str">
        <f t="shared" si="315"/>
        <v>1321</v>
      </c>
      <c r="G329" s="230" t="str">
        <f t="shared" si="315"/>
        <v>Natural Gas Processing</v>
      </c>
      <c r="H329" s="230" t="str">
        <f>VLOOKUP(C329,fips_xref!$A$5:$B$262,2,FALSE)</f>
        <v>MOUNTRAIL, ND_Non-Tribal</v>
      </c>
      <c r="I329" s="230">
        <f t="shared" si="315"/>
        <v>0</v>
      </c>
      <c r="J329" s="230">
        <f t="shared" si="315"/>
        <v>0</v>
      </c>
      <c r="K329" s="230">
        <f t="shared" si="315"/>
        <v>31000205</v>
      </c>
      <c r="L329" s="230" t="str">
        <f t="shared" si="315"/>
        <v>Incinerators/Flares</v>
      </c>
      <c r="M329" s="230" t="str">
        <f t="shared" si="315"/>
        <v>Natural Gas Production, Flares</v>
      </c>
      <c r="N329" s="230">
        <f t="shared" si="315"/>
        <v>3</v>
      </c>
      <c r="O329" s="230">
        <f t="shared" si="315"/>
        <v>27</v>
      </c>
      <c r="P329" s="230">
        <f t="shared" si="315"/>
        <v>18</v>
      </c>
      <c r="Q329" s="230">
        <f t="shared" si="315"/>
        <v>0</v>
      </c>
      <c r="R329" s="230">
        <f t="shared" si="315"/>
        <v>0</v>
      </c>
      <c r="T329" s="6"/>
      <c r="U329" s="6"/>
      <c r="V329" s="6"/>
      <c r="W329" s="6"/>
      <c r="X329" s="6"/>
      <c r="Y329" s="6"/>
    </row>
    <row r="330" spans="1:25" s="68" customFormat="1" x14ac:dyDescent="0.2">
      <c r="A330" s="230" t="str">
        <f t="shared" ref="A330:B330" si="316">A163</f>
        <v>NDDEQ Permitted Sources</v>
      </c>
      <c r="B330" s="230" t="str">
        <f t="shared" si="316"/>
        <v>38</v>
      </c>
      <c r="C330" s="230" t="str">
        <f t="shared" si="260"/>
        <v>3806102</v>
      </c>
      <c r="D330" s="230" t="str">
        <f t="shared" ref="D330:R330" si="317">D163</f>
        <v>Robinson Lake Gas Plant</v>
      </c>
      <c r="E330" s="230">
        <f t="shared" si="317"/>
        <v>1084</v>
      </c>
      <c r="F330" s="230" t="str">
        <f t="shared" si="317"/>
        <v>1321</v>
      </c>
      <c r="G330" s="230" t="str">
        <f t="shared" si="317"/>
        <v>Natural Gas Processing</v>
      </c>
      <c r="H330" s="230" t="str">
        <f>VLOOKUP(C330,fips_xref!$A$5:$B$262,2,FALSE)</f>
        <v>MOUNTRAIL, ND_Non-Tribal</v>
      </c>
      <c r="I330" s="230">
        <f t="shared" si="317"/>
        <v>0</v>
      </c>
      <c r="J330" s="230">
        <f t="shared" si="317"/>
        <v>0</v>
      </c>
      <c r="K330" s="230">
        <f t="shared" si="317"/>
        <v>40400302</v>
      </c>
      <c r="L330" s="230" t="str">
        <f t="shared" si="317"/>
        <v>Tanks</v>
      </c>
      <c r="M330" s="230" t="str">
        <f t="shared" si="317"/>
        <v>Permitted Tank Losses</v>
      </c>
      <c r="N330" s="230">
        <f t="shared" si="317"/>
        <v>0</v>
      </c>
      <c r="O330" s="230">
        <f t="shared" si="317"/>
        <v>1</v>
      </c>
      <c r="P330" s="230">
        <f t="shared" si="317"/>
        <v>0</v>
      </c>
      <c r="Q330" s="230">
        <f t="shared" si="317"/>
        <v>0</v>
      </c>
      <c r="R330" s="230">
        <f t="shared" si="317"/>
        <v>0</v>
      </c>
      <c r="T330" s="6"/>
      <c r="U330" s="6"/>
      <c r="V330" s="6"/>
      <c r="W330" s="6"/>
      <c r="X330" s="6"/>
      <c r="Y330" s="6"/>
    </row>
    <row r="331" spans="1:25" s="68" customFormat="1" x14ac:dyDescent="0.2">
      <c r="A331" s="230" t="str">
        <f t="shared" ref="A331:B331" si="318">A164</f>
        <v>NDDEQ Permitted Sources</v>
      </c>
      <c r="B331" s="230" t="str">
        <f t="shared" si="318"/>
        <v>38</v>
      </c>
      <c r="C331" s="230" t="str">
        <f t="shared" si="260"/>
        <v>3806102</v>
      </c>
      <c r="D331" s="230" t="str">
        <f t="shared" ref="D331:R331" si="319">D164</f>
        <v>Wabek Station</v>
      </c>
      <c r="E331" s="230">
        <f t="shared" si="319"/>
        <v>372</v>
      </c>
      <c r="F331" s="230" t="str">
        <f t="shared" si="319"/>
        <v>1311</v>
      </c>
      <c r="G331" s="230" t="str">
        <f t="shared" si="319"/>
        <v>Oil/Gas Well</v>
      </c>
      <c r="H331" s="230" t="str">
        <f>VLOOKUP(C331,fips_xref!$A$5:$B$262,2,FALSE)</f>
        <v>MOUNTRAIL, ND_Non-Tribal</v>
      </c>
      <c r="I331" s="230">
        <f t="shared" si="319"/>
        <v>47.981924999999997</v>
      </c>
      <c r="J331" s="230">
        <f t="shared" si="319"/>
        <v>-101.9072</v>
      </c>
      <c r="K331" s="230">
        <f t="shared" si="319"/>
        <v>31000404</v>
      </c>
      <c r="L331" s="230" t="str">
        <f t="shared" si="319"/>
        <v>EUI Treater 1 and Treater 2</v>
      </c>
      <c r="M331" s="230" t="str">
        <f t="shared" si="319"/>
        <v>Process Heaters</v>
      </c>
      <c r="N331" s="230">
        <f t="shared" si="319"/>
        <v>0</v>
      </c>
      <c r="O331" s="230">
        <f t="shared" si="319"/>
        <v>1</v>
      </c>
      <c r="P331" s="230">
        <f t="shared" si="319"/>
        <v>0</v>
      </c>
      <c r="Q331" s="230">
        <f t="shared" si="319"/>
        <v>0</v>
      </c>
      <c r="R331" s="230">
        <f t="shared" si="319"/>
        <v>0</v>
      </c>
      <c r="T331" s="6"/>
      <c r="U331" s="6"/>
      <c r="V331" s="6"/>
      <c r="W331" s="6"/>
      <c r="X331" s="6"/>
      <c r="Y331" s="6"/>
    </row>
    <row r="332" spans="1:25" s="68" customFormat="1" x14ac:dyDescent="0.2">
      <c r="A332" s="230" t="str">
        <f t="shared" ref="A332:B332" si="320">A165</f>
        <v>NDDEQ Permitted Sources</v>
      </c>
      <c r="B332" s="230" t="str">
        <f t="shared" si="320"/>
        <v>38</v>
      </c>
      <c r="C332" s="230" t="str">
        <f t="shared" si="260"/>
        <v>3806102</v>
      </c>
      <c r="D332" s="230" t="str">
        <f t="shared" ref="D332:R332" si="321">D165</f>
        <v>Wabek Station</v>
      </c>
      <c r="E332" s="230">
        <f t="shared" si="321"/>
        <v>372</v>
      </c>
      <c r="F332" s="230" t="str">
        <f t="shared" si="321"/>
        <v>1311</v>
      </c>
      <c r="G332" s="230" t="str">
        <f t="shared" si="321"/>
        <v>Oil/Gas Well</v>
      </c>
      <c r="H332" s="230" t="str">
        <f>VLOOKUP(C332,fips_xref!$A$5:$B$262,2,FALSE)</f>
        <v>MOUNTRAIL, ND_Non-Tribal</v>
      </c>
      <c r="I332" s="230">
        <f t="shared" si="321"/>
        <v>47.981924999999997</v>
      </c>
      <c r="J332" s="230">
        <f t="shared" si="321"/>
        <v>-101.9072</v>
      </c>
      <c r="K332" s="230">
        <f t="shared" si="321"/>
        <v>31000205</v>
      </c>
      <c r="L332" s="230" t="str">
        <f t="shared" si="321"/>
        <v>Oil and Gas Well with Flare</v>
      </c>
      <c r="M332" s="230" t="str">
        <f t="shared" si="321"/>
        <v>Natural Gas Production, Flares</v>
      </c>
      <c r="N332" s="230">
        <f t="shared" si="321"/>
        <v>0</v>
      </c>
      <c r="O332" s="230">
        <f t="shared" si="321"/>
        <v>0</v>
      </c>
      <c r="P332" s="230">
        <f t="shared" si="321"/>
        <v>0</v>
      </c>
      <c r="Q332" s="230">
        <f t="shared" si="321"/>
        <v>0</v>
      </c>
      <c r="R332" s="230">
        <f t="shared" si="321"/>
        <v>0</v>
      </c>
      <c r="T332" s="6"/>
      <c r="U332" s="6"/>
      <c r="V332" s="6"/>
      <c r="W332" s="6"/>
      <c r="X332" s="6"/>
      <c r="Y332" s="6"/>
    </row>
    <row r="333" spans="1:25" s="68" customFormat="1" x14ac:dyDescent="0.2">
      <c r="A333" s="230" t="str">
        <f t="shared" ref="A333:B333" si="322">A166</f>
        <v>NDDEQ Permitted Sources</v>
      </c>
      <c r="B333" s="230" t="str">
        <f t="shared" si="322"/>
        <v>38</v>
      </c>
      <c r="C333" s="230" t="str">
        <f t="shared" si="260"/>
        <v>3801502</v>
      </c>
      <c r="D333" s="230" t="str">
        <f t="shared" ref="D333:R333" si="323">D166</f>
        <v>Bismarck Compressor Station</v>
      </c>
      <c r="E333" s="230">
        <f t="shared" si="323"/>
        <v>264</v>
      </c>
      <c r="F333" s="230" t="str">
        <f t="shared" si="323"/>
        <v>4922</v>
      </c>
      <c r="G333" s="230" t="str">
        <f t="shared" si="323"/>
        <v>Compressor Station</v>
      </c>
      <c r="H333" s="230" t="str">
        <f>VLOOKUP(C333,fips_xref!$A$5:$B$262,2,FALSE)</f>
        <v>BURLEIGH,ND_Non-Tribal</v>
      </c>
      <c r="I333" s="230">
        <f t="shared" si="323"/>
        <v>46.866300000000003</v>
      </c>
      <c r="J333" s="230">
        <f t="shared" si="323"/>
        <v>-100.8458</v>
      </c>
      <c r="K333" s="230">
        <f t="shared" si="323"/>
        <v>20200201</v>
      </c>
      <c r="L333" s="230" t="str">
        <f t="shared" si="323"/>
        <v>Engines/Turbines - Gas</v>
      </c>
      <c r="M333" s="230" t="str">
        <f t="shared" si="323"/>
        <v>Compressor Engines</v>
      </c>
      <c r="N333" s="230">
        <f t="shared" si="323"/>
        <v>18.37</v>
      </c>
      <c r="O333" s="230">
        <f t="shared" si="323"/>
        <v>4.93</v>
      </c>
      <c r="P333" s="230">
        <f t="shared" si="323"/>
        <v>17.45</v>
      </c>
      <c r="Q333" s="230">
        <f t="shared" si="323"/>
        <v>0</v>
      </c>
      <c r="R333" s="230">
        <f t="shared" si="323"/>
        <v>0</v>
      </c>
      <c r="T333" s="6"/>
      <c r="U333" s="6"/>
      <c r="V333" s="6"/>
      <c r="W333" s="6"/>
      <c r="X333" s="6"/>
      <c r="Y333" s="6"/>
    </row>
    <row r="334" spans="1:25" s="68" customFormat="1" x14ac:dyDescent="0.2">
      <c r="A334" s="230" t="str">
        <f t="shared" ref="A334:B334" si="324">A167</f>
        <v>NDDEQ Permitted Sources</v>
      </c>
      <c r="B334" s="230" t="str">
        <f t="shared" si="324"/>
        <v>38</v>
      </c>
      <c r="C334" s="230" t="str">
        <f t="shared" si="260"/>
        <v>3809302</v>
      </c>
      <c r="D334" s="230" t="str">
        <f t="shared" ref="D334:R334" si="325">D167</f>
        <v>Cleveland Compressor Station</v>
      </c>
      <c r="E334" s="230">
        <f t="shared" si="325"/>
        <v>259</v>
      </c>
      <c r="F334" s="230" t="str">
        <f t="shared" si="325"/>
        <v>4922</v>
      </c>
      <c r="G334" s="230" t="str">
        <f t="shared" si="325"/>
        <v>Compressor Station</v>
      </c>
      <c r="H334" s="230" t="str">
        <f>VLOOKUP(C334,fips_xref!$A$5:$B$262,2,FALSE)</f>
        <v>STUTSMAN,ND_Non-Tribal</v>
      </c>
      <c r="I334" s="230">
        <f t="shared" si="325"/>
        <v>46.898744999999998</v>
      </c>
      <c r="J334" s="230">
        <f t="shared" si="325"/>
        <v>-99.173901000000001</v>
      </c>
      <c r="K334" s="230">
        <f t="shared" si="325"/>
        <v>20200201</v>
      </c>
      <c r="L334" s="230" t="str">
        <f t="shared" si="325"/>
        <v>Engines/Turbines - Gas</v>
      </c>
      <c r="M334" s="230" t="str">
        <f t="shared" si="325"/>
        <v>Compressor Engines</v>
      </c>
      <c r="N334" s="230">
        <f t="shared" si="325"/>
        <v>8.1199999999999992</v>
      </c>
      <c r="O334" s="230">
        <f t="shared" si="325"/>
        <v>2.99</v>
      </c>
      <c r="P334" s="230">
        <f t="shared" si="325"/>
        <v>12.17</v>
      </c>
      <c r="Q334" s="230">
        <f t="shared" si="325"/>
        <v>0</v>
      </c>
      <c r="R334" s="230">
        <f t="shared" si="325"/>
        <v>0</v>
      </c>
      <c r="T334" s="6"/>
      <c r="U334" s="6"/>
      <c r="V334" s="6"/>
      <c r="W334" s="6"/>
      <c r="X334" s="6"/>
      <c r="Y334" s="6"/>
    </row>
    <row r="335" spans="1:25" s="68" customFormat="1" x14ac:dyDescent="0.2">
      <c r="A335" s="230" t="str">
        <f t="shared" ref="A335:B335" si="326">A168</f>
        <v>NDDEQ Permitted Sources</v>
      </c>
      <c r="B335" s="230" t="str">
        <f t="shared" si="326"/>
        <v>38</v>
      </c>
      <c r="C335" s="230" t="str">
        <f t="shared" si="260"/>
        <v>3808902</v>
      </c>
      <c r="D335" s="230" t="str">
        <f t="shared" ref="D335:R335" si="327">D168</f>
        <v>Dickinson Compressor Station</v>
      </c>
      <c r="E335" s="230">
        <f t="shared" si="327"/>
        <v>389</v>
      </c>
      <c r="F335" s="230" t="str">
        <f t="shared" si="327"/>
        <v>4922</v>
      </c>
      <c r="G335" s="230" t="str">
        <f t="shared" si="327"/>
        <v>Compressor Station</v>
      </c>
      <c r="H335" s="230" t="str">
        <f>VLOOKUP(C335,fips_xref!$A$5:$B$262,2,FALSE)</f>
        <v>STARK, ND_Non-Tribal</v>
      </c>
      <c r="I335" s="230">
        <f t="shared" si="327"/>
        <v>46.850779000000003</v>
      </c>
      <c r="J335" s="230">
        <f t="shared" si="327"/>
        <v>-102.789698</v>
      </c>
      <c r="K335" s="230">
        <f t="shared" si="327"/>
        <v>20200201</v>
      </c>
      <c r="L335" s="230" t="str">
        <f t="shared" si="327"/>
        <v>Engines/Turbines - Gas</v>
      </c>
      <c r="M335" s="230" t="str">
        <f t="shared" si="327"/>
        <v>Compressor Engines</v>
      </c>
      <c r="N335" s="230">
        <f t="shared" si="327"/>
        <v>71.400000000000006</v>
      </c>
      <c r="O335" s="230">
        <f t="shared" si="327"/>
        <v>2.5</v>
      </c>
      <c r="P335" s="230">
        <f t="shared" si="327"/>
        <v>4.96</v>
      </c>
      <c r="Q335" s="230">
        <f t="shared" si="327"/>
        <v>0</v>
      </c>
      <c r="R335" s="230">
        <f t="shared" si="327"/>
        <v>0</v>
      </c>
      <c r="T335" s="6"/>
      <c r="U335" s="6"/>
      <c r="V335" s="6"/>
      <c r="W335" s="6"/>
      <c r="X335" s="6"/>
      <c r="Y335" s="6"/>
    </row>
    <row r="336" spans="1:25" s="68" customFormat="1" x14ac:dyDescent="0.2">
      <c r="A336" s="230" t="str">
        <f t="shared" ref="A336:B336" si="328">A169</f>
        <v>NDDEQ Permitted Sources</v>
      </c>
      <c r="B336" s="230" t="str">
        <f t="shared" si="328"/>
        <v>38</v>
      </c>
      <c r="C336" s="230" t="str">
        <f t="shared" si="260"/>
        <v>3805902</v>
      </c>
      <c r="D336" s="230" t="str">
        <f t="shared" ref="D336:R336" si="329">D169</f>
        <v>Glen Ullin Compressor Station</v>
      </c>
      <c r="E336" s="230">
        <f t="shared" si="329"/>
        <v>257</v>
      </c>
      <c r="F336" s="230" t="str">
        <f t="shared" si="329"/>
        <v>4922</v>
      </c>
      <c r="G336" s="230" t="str">
        <f t="shared" si="329"/>
        <v>Compressor Station</v>
      </c>
      <c r="H336" s="230" t="str">
        <f>VLOOKUP(C336,fips_xref!$A$5:$B$262,2,FALSE)</f>
        <v>MORTON,ND_Non-Tribal</v>
      </c>
      <c r="I336" s="230">
        <f t="shared" si="329"/>
        <v>46.847701000000001</v>
      </c>
      <c r="J336" s="230">
        <f t="shared" si="329"/>
        <v>-101.779832</v>
      </c>
      <c r="K336" s="230">
        <f t="shared" si="329"/>
        <v>20200201</v>
      </c>
      <c r="L336" s="230" t="str">
        <f t="shared" si="329"/>
        <v>Engines/Turbines - Gas</v>
      </c>
      <c r="M336" s="230" t="str">
        <f t="shared" si="329"/>
        <v>Compressor Engines</v>
      </c>
      <c r="N336" s="230">
        <f t="shared" si="329"/>
        <v>20.63</v>
      </c>
      <c r="O336" s="230">
        <f t="shared" si="329"/>
        <v>9.5</v>
      </c>
      <c r="P336" s="230">
        <f t="shared" si="329"/>
        <v>29.58</v>
      </c>
      <c r="Q336" s="230">
        <f t="shared" si="329"/>
        <v>0</v>
      </c>
      <c r="R336" s="230">
        <f t="shared" si="329"/>
        <v>0</v>
      </c>
      <c r="T336" s="6"/>
      <c r="U336" s="6"/>
      <c r="V336" s="6"/>
      <c r="W336" s="6"/>
      <c r="X336" s="6"/>
      <c r="Y336" s="6"/>
    </row>
    <row r="337" spans="1:25" s="68" customFormat="1" x14ac:dyDescent="0.2">
      <c r="A337" s="230" t="str">
        <f t="shared" ref="A337:B337" si="330">A170</f>
        <v>NDDEQ Permitted Sources</v>
      </c>
      <c r="B337" s="230" t="str">
        <f t="shared" si="330"/>
        <v>38</v>
      </c>
      <c r="C337" s="230" t="str">
        <f t="shared" si="260"/>
        <v>3802502</v>
      </c>
      <c r="D337" s="230" t="str">
        <f t="shared" ref="D337:R337" si="331">D170</f>
        <v>Manning Compressor Station</v>
      </c>
      <c r="E337" s="230">
        <f t="shared" si="331"/>
        <v>203</v>
      </c>
      <c r="F337" s="230" t="str">
        <f t="shared" si="331"/>
        <v>4922</v>
      </c>
      <c r="G337" s="230" t="str">
        <f t="shared" si="331"/>
        <v>Compressor Station</v>
      </c>
      <c r="H337" s="230" t="str">
        <f>VLOOKUP(C337,fips_xref!$A$5:$B$262,2,FALSE)</f>
        <v>DUNN, ND_Non-Tribal</v>
      </c>
      <c r="I337" s="230">
        <f t="shared" si="331"/>
        <v>47.252088000000001</v>
      </c>
      <c r="J337" s="230">
        <f t="shared" si="331"/>
        <v>-102.7495</v>
      </c>
      <c r="K337" s="230">
        <f t="shared" si="331"/>
        <v>20200202</v>
      </c>
      <c r="L337" s="230" t="str">
        <f t="shared" si="331"/>
        <v>2090 BHP Waukesha Compressor Engine</v>
      </c>
      <c r="M337" s="230" t="str">
        <f t="shared" si="331"/>
        <v>Compressor Engines</v>
      </c>
      <c r="N337" s="230">
        <f t="shared" si="331"/>
        <v>4.74</v>
      </c>
      <c r="O337" s="230">
        <f t="shared" si="331"/>
        <v>4.58</v>
      </c>
      <c r="P337" s="230">
        <f t="shared" si="331"/>
        <v>2.46</v>
      </c>
      <c r="Q337" s="230">
        <f t="shared" si="331"/>
        <v>0</v>
      </c>
      <c r="R337" s="230">
        <f t="shared" si="331"/>
        <v>0</v>
      </c>
      <c r="T337" s="6"/>
      <c r="U337" s="6"/>
      <c r="V337" s="6"/>
      <c r="W337" s="6"/>
      <c r="X337" s="6"/>
      <c r="Y337" s="6"/>
    </row>
    <row r="338" spans="1:25" s="68" customFormat="1" x14ac:dyDescent="0.2">
      <c r="A338" s="230" t="str">
        <f t="shared" ref="A338:B338" si="332">A171</f>
        <v>NDDEQ Permitted Sources</v>
      </c>
      <c r="B338" s="230" t="str">
        <f t="shared" si="332"/>
        <v>38</v>
      </c>
      <c r="C338" s="230" t="str">
        <f t="shared" si="260"/>
        <v>3802502</v>
      </c>
      <c r="D338" s="230" t="str">
        <f t="shared" ref="D338:R338" si="333">D171</f>
        <v>Manning Compressor Station</v>
      </c>
      <c r="E338" s="230">
        <f t="shared" si="333"/>
        <v>203</v>
      </c>
      <c r="F338" s="230" t="str">
        <f t="shared" si="333"/>
        <v>4922</v>
      </c>
      <c r="G338" s="230" t="str">
        <f t="shared" si="333"/>
        <v>Compressor Station</v>
      </c>
      <c r="H338" s="230" t="str">
        <f>VLOOKUP(C338,fips_xref!$A$5:$B$262,2,FALSE)</f>
        <v>DUNN, ND_Non-Tribal</v>
      </c>
      <c r="I338" s="230">
        <f t="shared" si="333"/>
        <v>47.252088000000001</v>
      </c>
      <c r="J338" s="230">
        <f t="shared" si="333"/>
        <v>-102.7495</v>
      </c>
      <c r="K338" s="230">
        <f t="shared" si="333"/>
        <v>20200201</v>
      </c>
      <c r="L338" s="230" t="str">
        <f t="shared" si="333"/>
        <v>Engines/Turbines - Gas</v>
      </c>
      <c r="M338" s="230" t="str">
        <f t="shared" si="333"/>
        <v>Compressor Engines</v>
      </c>
      <c r="N338" s="230">
        <f t="shared" si="333"/>
        <v>8.75</v>
      </c>
      <c r="O338" s="230">
        <f t="shared" si="333"/>
        <v>5.58</v>
      </c>
      <c r="P338" s="230">
        <f t="shared" si="333"/>
        <v>2.6</v>
      </c>
      <c r="Q338" s="230">
        <f t="shared" si="333"/>
        <v>0</v>
      </c>
      <c r="R338" s="230">
        <f t="shared" si="333"/>
        <v>0</v>
      </c>
      <c r="T338" s="6"/>
      <c r="U338" s="6"/>
      <c r="V338" s="6"/>
      <c r="W338" s="6"/>
      <c r="X338" s="6"/>
      <c r="Y338" s="6"/>
    </row>
    <row r="339" spans="1:25" s="68" customFormat="1" x14ac:dyDescent="0.2">
      <c r="A339" s="230" t="str">
        <f t="shared" ref="A339:B339" si="334">A172</f>
        <v>NDDEQ Permitted Sources</v>
      </c>
      <c r="B339" s="230" t="str">
        <f t="shared" si="334"/>
        <v>38</v>
      </c>
      <c r="C339" s="230" t="str">
        <f t="shared" si="260"/>
        <v>3810502</v>
      </c>
      <c r="D339" s="230" t="str">
        <f t="shared" ref="D339:R339" si="335">D172</f>
        <v>Williston Compressor Station</v>
      </c>
      <c r="E339" s="230">
        <f t="shared" si="335"/>
        <v>225</v>
      </c>
      <c r="F339" s="230" t="str">
        <f t="shared" si="335"/>
        <v>4922</v>
      </c>
      <c r="G339" s="230" t="str">
        <f t="shared" si="335"/>
        <v>Compressor Station</v>
      </c>
      <c r="H339" s="230" t="str">
        <f>VLOOKUP(C339,fips_xref!$A$5:$B$262,2,FALSE)</f>
        <v>WILLIAMS, ND_Non-Tribal</v>
      </c>
      <c r="I339" s="230">
        <f t="shared" si="335"/>
        <v>48.226700000000001</v>
      </c>
      <c r="J339" s="230">
        <f t="shared" si="335"/>
        <v>-103.57210000000001</v>
      </c>
      <c r="K339" s="230">
        <f t="shared" si="335"/>
        <v>20200202</v>
      </c>
      <c r="L339" s="230" t="str">
        <f t="shared" si="335"/>
        <v>Caterpillar Engine</v>
      </c>
      <c r="M339" s="230" t="str">
        <f t="shared" si="335"/>
        <v>Compressor Engines</v>
      </c>
      <c r="N339" s="230">
        <f t="shared" si="335"/>
        <v>7.72</v>
      </c>
      <c r="O339" s="230">
        <f t="shared" si="335"/>
        <v>2</v>
      </c>
      <c r="P339" s="230">
        <f t="shared" si="335"/>
        <v>0.1</v>
      </c>
      <c r="Q339" s="230">
        <f t="shared" si="335"/>
        <v>0</v>
      </c>
      <c r="R339" s="230">
        <f t="shared" si="335"/>
        <v>0</v>
      </c>
      <c r="T339" s="6"/>
      <c r="U339" s="6"/>
      <c r="V339" s="6"/>
      <c r="W339" s="6"/>
      <c r="X339" s="6"/>
      <c r="Y339" s="6"/>
    </row>
    <row r="340" spans="1:25" s="68" customFormat="1" x14ac:dyDescent="0.2">
      <c r="A340" s="230"/>
      <c r="B340" s="230"/>
      <c r="C340" s="230"/>
      <c r="D340" s="230"/>
      <c r="E340" s="230"/>
      <c r="F340" s="230"/>
      <c r="G340" s="230"/>
      <c r="H340" s="230"/>
      <c r="I340" s="230"/>
      <c r="J340" s="230"/>
      <c r="K340" s="230"/>
      <c r="L340" s="230"/>
      <c r="M340" s="230"/>
      <c r="N340" s="230"/>
      <c r="O340" s="230"/>
      <c r="P340" s="230"/>
      <c r="Q340" s="230"/>
      <c r="R340" s="230"/>
      <c r="T340" s="6"/>
      <c r="U340" s="6"/>
      <c r="V340" s="6"/>
      <c r="W340" s="6"/>
      <c r="X340" s="6"/>
      <c r="Y340" s="6"/>
    </row>
    <row r="341" spans="1:25" s="68" customFormat="1" x14ac:dyDescent="0.2">
      <c r="A341" s="230"/>
      <c r="B341" s="230"/>
      <c r="C341" s="230"/>
      <c r="D341" s="230"/>
      <c r="E341" s="230"/>
      <c r="F341" s="230"/>
      <c r="G341" s="230"/>
      <c r="H341" s="230"/>
      <c r="I341" s="230"/>
      <c r="J341" s="230"/>
      <c r="K341" s="230"/>
      <c r="L341" s="230"/>
      <c r="M341" s="230"/>
      <c r="N341" s="230"/>
      <c r="O341" s="230"/>
      <c r="P341" s="230"/>
      <c r="Q341" s="230"/>
      <c r="R341" s="230"/>
      <c r="T341" s="6"/>
      <c r="U341" s="6"/>
      <c r="V341" s="6"/>
      <c r="W341" s="6"/>
      <c r="X341" s="6"/>
      <c r="Y341" s="6"/>
    </row>
    <row r="342" spans="1:25" s="68" customFormat="1" x14ac:dyDescent="0.2">
      <c r="A342" s="230"/>
      <c r="B342" s="230"/>
      <c r="C342" s="230"/>
      <c r="D342" s="230"/>
      <c r="E342" s="230"/>
      <c r="F342" s="230"/>
      <c r="G342" s="230"/>
      <c r="H342" s="230"/>
      <c r="I342" s="230"/>
      <c r="J342" s="230"/>
      <c r="K342" s="230"/>
      <c r="L342" s="230"/>
      <c r="M342" s="230"/>
      <c r="N342" s="230"/>
      <c r="O342" s="230"/>
      <c r="P342" s="230"/>
      <c r="Q342" s="230"/>
      <c r="R342" s="230"/>
      <c r="T342" s="6"/>
      <c r="U342" s="6"/>
      <c r="V342" s="6"/>
      <c r="W342" s="6"/>
      <c r="X342" s="6"/>
      <c r="Y342" s="6"/>
    </row>
    <row r="343" spans="1:25" s="68" customFormat="1" x14ac:dyDescent="0.2">
      <c r="A343" s="230"/>
      <c r="B343" s="230"/>
      <c r="C343" s="230"/>
      <c r="D343" s="230"/>
      <c r="E343" s="230"/>
      <c r="F343" s="230"/>
      <c r="G343" s="230"/>
      <c r="H343" s="230"/>
      <c r="I343" s="230"/>
      <c r="J343" s="230"/>
      <c r="K343" s="230"/>
      <c r="L343" s="230"/>
      <c r="M343" s="230"/>
      <c r="N343" s="230"/>
      <c r="O343" s="230"/>
      <c r="P343" s="230"/>
      <c r="Q343" s="230"/>
      <c r="R343" s="230"/>
      <c r="T343" s="6"/>
      <c r="U343" s="6"/>
      <c r="V343" s="6"/>
      <c r="W343" s="6"/>
      <c r="X343" s="6"/>
      <c r="Y343" s="6"/>
    </row>
    <row r="344" spans="1:25" s="68" customFormat="1" x14ac:dyDescent="0.2">
      <c r="A344" s="230"/>
      <c r="B344" s="230"/>
      <c r="C344" s="230"/>
      <c r="D344" s="230"/>
      <c r="E344" s="230"/>
      <c r="F344" s="230"/>
      <c r="G344" s="230"/>
      <c r="H344" s="230"/>
      <c r="I344" s="230"/>
      <c r="J344" s="230"/>
      <c r="K344" s="230"/>
      <c r="L344" s="230"/>
      <c r="M344" s="230"/>
      <c r="N344" s="230"/>
      <c r="O344" s="230"/>
      <c r="P344" s="230"/>
      <c r="Q344" s="230"/>
      <c r="R344" s="230"/>
      <c r="T344" s="6"/>
      <c r="U344" s="6"/>
      <c r="V344" s="6"/>
      <c r="W344" s="6"/>
      <c r="X344" s="6"/>
      <c r="Y344" s="6"/>
    </row>
    <row r="345" spans="1:25" s="68" customFormat="1" x14ac:dyDescent="0.2">
      <c r="A345" s="230"/>
      <c r="B345" s="230"/>
      <c r="C345" s="230"/>
      <c r="D345" s="230"/>
      <c r="E345" s="230"/>
      <c r="F345" s="230"/>
      <c r="G345" s="230"/>
      <c r="H345" s="230"/>
      <c r="I345" s="230"/>
      <c r="J345" s="230"/>
      <c r="K345" s="230"/>
      <c r="L345" s="230"/>
      <c r="M345" s="230"/>
      <c r="N345" s="230"/>
      <c r="O345" s="230"/>
      <c r="P345" s="230"/>
      <c r="Q345" s="230"/>
      <c r="R345" s="230"/>
      <c r="T345" s="6"/>
      <c r="U345" s="6"/>
      <c r="V345" s="6"/>
      <c r="W345" s="6"/>
      <c r="X345" s="6"/>
      <c r="Y345" s="6"/>
    </row>
    <row r="346" spans="1:25" s="68" customFormat="1" x14ac:dyDescent="0.2">
      <c r="A346" s="230"/>
      <c r="B346" s="230"/>
      <c r="C346" s="230"/>
      <c r="D346" s="230"/>
      <c r="E346" s="230"/>
      <c r="F346" s="230"/>
      <c r="G346" s="230"/>
      <c r="H346" s="230"/>
      <c r="I346" s="230"/>
      <c r="J346" s="230"/>
      <c r="K346" s="230"/>
      <c r="L346" s="230"/>
      <c r="M346" s="230"/>
      <c r="N346" s="230"/>
      <c r="O346" s="230"/>
      <c r="P346" s="230"/>
      <c r="Q346" s="230"/>
      <c r="R346" s="230"/>
      <c r="T346" s="6"/>
      <c r="U346" s="6"/>
      <c r="V346" s="6"/>
      <c r="W346" s="6"/>
      <c r="X346" s="6"/>
      <c r="Y346" s="6"/>
    </row>
    <row r="347" spans="1:25" s="68" customFormat="1" x14ac:dyDescent="0.2">
      <c r="A347" s="230"/>
      <c r="B347" s="230"/>
      <c r="C347" s="230"/>
      <c r="D347" s="230"/>
      <c r="E347" s="230"/>
      <c r="F347" s="230"/>
      <c r="G347" s="230"/>
      <c r="H347" s="230"/>
      <c r="I347" s="230"/>
      <c r="J347" s="230"/>
      <c r="K347" s="230"/>
      <c r="L347" s="230"/>
      <c r="M347" s="230"/>
      <c r="N347" s="230"/>
      <c r="O347" s="230"/>
      <c r="P347" s="230"/>
      <c r="Q347" s="230"/>
      <c r="R347" s="230"/>
      <c r="T347" s="6"/>
      <c r="U347" s="6"/>
      <c r="V347" s="6"/>
      <c r="W347" s="6"/>
      <c r="X347" s="6"/>
      <c r="Y347" s="6"/>
    </row>
    <row r="348" spans="1:25" s="68" customFormat="1" x14ac:dyDescent="0.2">
      <c r="A348" s="230"/>
      <c r="B348" s="230"/>
      <c r="C348" s="230"/>
      <c r="D348" s="230"/>
      <c r="E348" s="230"/>
      <c r="F348" s="230"/>
      <c r="G348" s="230"/>
      <c r="H348" s="230"/>
      <c r="I348" s="230"/>
      <c r="J348" s="230"/>
      <c r="K348" s="230"/>
      <c r="L348" s="230"/>
      <c r="M348" s="230"/>
      <c r="N348" s="230"/>
      <c r="O348" s="230"/>
      <c r="P348" s="230"/>
      <c r="Q348" s="230"/>
      <c r="R348" s="230"/>
      <c r="T348" s="6"/>
      <c r="U348" s="6"/>
      <c r="V348" s="6"/>
      <c r="W348" s="6"/>
      <c r="X348" s="6"/>
      <c r="Y348" s="6"/>
    </row>
    <row r="349" spans="1:25" s="68" customFormat="1" x14ac:dyDescent="0.2">
      <c r="A349" s="230"/>
      <c r="B349" s="230"/>
      <c r="C349" s="230"/>
      <c r="D349" s="230"/>
      <c r="E349" s="230"/>
      <c r="F349" s="230"/>
      <c r="G349" s="230"/>
      <c r="H349" s="230"/>
      <c r="I349" s="230"/>
      <c r="J349" s="230"/>
      <c r="K349" s="230"/>
      <c r="L349" s="230"/>
      <c r="M349" s="230"/>
      <c r="N349" s="230"/>
      <c r="O349" s="230"/>
      <c r="P349" s="230"/>
      <c r="Q349" s="230"/>
      <c r="R349" s="230"/>
      <c r="T349" s="6"/>
      <c r="U349" s="6"/>
      <c r="V349" s="6"/>
      <c r="W349" s="6"/>
      <c r="X349" s="6"/>
      <c r="Y349" s="6"/>
    </row>
    <row r="350" spans="1:25" s="68" customFormat="1" x14ac:dyDescent="0.2">
      <c r="A350" s="230"/>
      <c r="B350" s="230"/>
      <c r="C350" s="230"/>
      <c r="D350" s="230"/>
      <c r="E350" s="230"/>
      <c r="F350" s="230"/>
      <c r="G350" s="230"/>
      <c r="H350" s="230"/>
      <c r="I350" s="230"/>
      <c r="J350" s="230"/>
      <c r="K350" s="230"/>
      <c r="L350" s="230"/>
      <c r="M350" s="230"/>
      <c r="N350" s="230"/>
      <c r="O350" s="230"/>
      <c r="P350" s="230"/>
      <c r="Q350" s="230"/>
      <c r="R350" s="230"/>
      <c r="T350" s="6"/>
      <c r="U350" s="6"/>
      <c r="V350" s="6"/>
      <c r="W350" s="6"/>
      <c r="X350" s="6"/>
      <c r="Y350" s="6"/>
    </row>
    <row r="351" spans="1:25" s="68" customFormat="1" x14ac:dyDescent="0.2">
      <c r="A351" s="230"/>
      <c r="B351" s="230"/>
      <c r="C351" s="230"/>
      <c r="D351" s="230"/>
      <c r="E351" s="230"/>
      <c r="F351" s="230"/>
      <c r="G351" s="230"/>
      <c r="H351" s="230"/>
      <c r="I351" s="230"/>
      <c r="J351" s="230"/>
      <c r="K351" s="230"/>
      <c r="L351" s="230"/>
      <c r="M351" s="230"/>
      <c r="N351" s="230"/>
      <c r="O351" s="230"/>
      <c r="P351" s="230"/>
      <c r="Q351" s="230"/>
      <c r="R351" s="230"/>
      <c r="T351" s="6"/>
      <c r="U351" s="6"/>
      <c r="V351" s="6"/>
      <c r="W351" s="6"/>
      <c r="X351" s="6"/>
      <c r="Y351" s="6"/>
    </row>
    <row r="352" spans="1:25" s="68" customFormat="1" x14ac:dyDescent="0.2">
      <c r="A352" s="230"/>
      <c r="B352" s="230"/>
      <c r="C352" s="230"/>
      <c r="D352" s="230"/>
      <c r="E352" s="230"/>
      <c r="F352" s="230"/>
      <c r="G352" s="230"/>
      <c r="H352" s="230"/>
      <c r="I352" s="230"/>
      <c r="J352" s="230"/>
      <c r="K352" s="230"/>
      <c r="L352" s="230"/>
      <c r="M352" s="230"/>
      <c r="N352" s="230"/>
      <c r="O352" s="230"/>
      <c r="P352" s="230"/>
      <c r="Q352" s="230"/>
      <c r="R352" s="230"/>
      <c r="T352" s="6"/>
      <c r="U352" s="6"/>
      <c r="V352" s="6"/>
      <c r="W352" s="6"/>
      <c r="X352" s="6"/>
      <c r="Y352" s="6"/>
    </row>
    <row r="353" spans="1:25" s="68" customFormat="1" x14ac:dyDescent="0.2">
      <c r="A353" s="230"/>
      <c r="B353" s="230"/>
      <c r="C353" s="230"/>
      <c r="D353" s="230"/>
      <c r="E353" s="230"/>
      <c r="F353" s="230"/>
      <c r="G353" s="230"/>
      <c r="H353" s="230"/>
      <c r="I353" s="230"/>
      <c r="J353" s="230"/>
      <c r="K353" s="230"/>
      <c r="L353" s="230"/>
      <c r="M353" s="230"/>
      <c r="N353" s="230"/>
      <c r="O353" s="230"/>
      <c r="P353" s="230"/>
      <c r="Q353" s="230"/>
      <c r="R353" s="230"/>
      <c r="T353" s="6"/>
      <c r="U353" s="6"/>
      <c r="V353" s="6"/>
      <c r="W353" s="6"/>
      <c r="X353" s="6"/>
      <c r="Y353" s="6"/>
    </row>
    <row r="354" spans="1:25" s="68" customFormat="1" x14ac:dyDescent="0.2">
      <c r="A354" s="230"/>
      <c r="B354" s="230"/>
      <c r="C354" s="230"/>
      <c r="D354" s="230"/>
      <c r="E354" s="230"/>
      <c r="F354" s="230"/>
      <c r="G354" s="230"/>
      <c r="H354" s="230"/>
      <c r="I354" s="230"/>
      <c r="J354" s="230"/>
      <c r="K354" s="230"/>
      <c r="L354" s="230"/>
      <c r="M354" s="230"/>
      <c r="N354" s="230"/>
      <c r="O354" s="230"/>
      <c r="P354" s="230"/>
      <c r="Q354" s="230"/>
      <c r="R354" s="230"/>
      <c r="T354" s="6"/>
      <c r="U354" s="6"/>
      <c r="V354" s="6"/>
      <c r="W354" s="6"/>
      <c r="X354" s="6"/>
      <c r="Y354" s="6"/>
    </row>
    <row r="355" spans="1:25" s="68" customFormat="1" x14ac:dyDescent="0.2">
      <c r="A355" s="230"/>
      <c r="B355" s="230"/>
      <c r="C355" s="230"/>
      <c r="D355" s="230"/>
      <c r="E355" s="230"/>
      <c r="F355" s="230"/>
      <c r="G355" s="230"/>
      <c r="H355" s="230"/>
      <c r="I355" s="230"/>
      <c r="J355" s="230"/>
      <c r="K355" s="230"/>
      <c r="L355" s="230"/>
      <c r="M355" s="230"/>
      <c r="N355" s="230"/>
      <c r="O355" s="230"/>
      <c r="P355" s="230"/>
      <c r="Q355" s="230"/>
      <c r="R355" s="230"/>
      <c r="T355" s="6"/>
      <c r="U355" s="6"/>
      <c r="V355" s="6"/>
      <c r="W355" s="6"/>
      <c r="X355" s="6"/>
      <c r="Y355" s="6"/>
    </row>
    <row r="356" spans="1:25" s="68" customFormat="1" x14ac:dyDescent="0.2">
      <c r="A356" s="230"/>
      <c r="B356" s="230"/>
      <c r="C356" s="230"/>
      <c r="D356" s="230"/>
      <c r="E356" s="230"/>
      <c r="F356" s="230"/>
      <c r="G356" s="230"/>
      <c r="H356" s="230"/>
      <c r="I356" s="230"/>
      <c r="J356" s="230"/>
      <c r="K356" s="230"/>
      <c r="L356" s="230"/>
      <c r="M356" s="230"/>
      <c r="N356" s="230"/>
      <c r="O356" s="230"/>
      <c r="P356" s="230"/>
      <c r="Q356" s="230"/>
      <c r="R356" s="230"/>
      <c r="T356" s="6"/>
      <c r="U356" s="6"/>
      <c r="V356" s="6"/>
      <c r="W356" s="6"/>
      <c r="X356" s="6"/>
      <c r="Y356" s="6"/>
    </row>
    <row r="357" spans="1:25" s="68" customFormat="1" x14ac:dyDescent="0.2">
      <c r="A357" s="230"/>
      <c r="B357" s="230"/>
      <c r="C357" s="230"/>
      <c r="D357" s="230"/>
      <c r="E357" s="230"/>
      <c r="F357" s="230"/>
      <c r="G357" s="230"/>
      <c r="H357" s="230"/>
      <c r="I357" s="230"/>
      <c r="J357" s="230"/>
      <c r="K357" s="230"/>
      <c r="L357" s="230"/>
      <c r="M357" s="230"/>
      <c r="N357" s="230"/>
      <c r="O357" s="230"/>
      <c r="P357" s="230"/>
      <c r="Q357" s="230"/>
      <c r="R357" s="230"/>
      <c r="T357" s="6"/>
      <c r="U357" s="6"/>
      <c r="V357" s="6"/>
      <c r="W357" s="6"/>
      <c r="X357" s="6"/>
      <c r="Y357" s="6"/>
    </row>
    <row r="358" spans="1:25" s="68" customFormat="1" x14ac:dyDescent="0.2">
      <c r="A358" s="230"/>
      <c r="B358" s="230"/>
      <c r="C358" s="230"/>
      <c r="D358" s="230"/>
      <c r="E358" s="230"/>
      <c r="F358" s="230"/>
      <c r="G358" s="230"/>
      <c r="H358" s="230"/>
      <c r="I358" s="230"/>
      <c r="J358" s="230"/>
      <c r="K358" s="230"/>
      <c r="L358" s="230"/>
      <c r="M358" s="230"/>
      <c r="N358" s="230"/>
      <c r="O358" s="230"/>
      <c r="P358" s="230"/>
      <c r="Q358" s="230"/>
      <c r="R358" s="230"/>
      <c r="T358" s="6"/>
      <c r="U358" s="6"/>
      <c r="V358" s="6"/>
      <c r="W358" s="6"/>
      <c r="X358" s="6"/>
      <c r="Y358" s="6"/>
    </row>
    <row r="359" spans="1:25" s="68" customFormat="1" x14ac:dyDescent="0.2">
      <c r="A359" s="230"/>
      <c r="B359" s="230"/>
      <c r="C359" s="230"/>
      <c r="D359" s="230"/>
      <c r="E359" s="230"/>
      <c r="F359" s="230"/>
      <c r="G359" s="230"/>
      <c r="H359" s="230"/>
      <c r="I359" s="230"/>
      <c r="J359" s="230"/>
      <c r="K359" s="230"/>
      <c r="L359" s="230"/>
      <c r="M359" s="230"/>
      <c r="N359" s="230"/>
      <c r="O359" s="230"/>
      <c r="P359" s="230"/>
      <c r="Q359" s="230"/>
      <c r="R359" s="230"/>
      <c r="T359" s="6"/>
      <c r="U359" s="6"/>
      <c r="V359" s="6"/>
      <c r="W359" s="6"/>
      <c r="X359" s="6"/>
      <c r="Y359" s="6"/>
    </row>
    <row r="360" spans="1:25" s="68" customFormat="1" x14ac:dyDescent="0.2">
      <c r="A360" s="230"/>
      <c r="B360" s="230"/>
      <c r="C360" s="230"/>
      <c r="D360" s="230"/>
      <c r="E360" s="230"/>
      <c r="F360" s="230"/>
      <c r="G360" s="230"/>
      <c r="H360" s="230"/>
      <c r="I360" s="230"/>
      <c r="J360" s="230"/>
      <c r="K360" s="230"/>
      <c r="L360" s="230"/>
      <c r="M360" s="230"/>
      <c r="N360" s="230"/>
      <c r="O360" s="230"/>
      <c r="P360" s="230"/>
      <c r="Q360" s="230"/>
      <c r="R360" s="230"/>
      <c r="T360" s="6"/>
      <c r="U360" s="6"/>
      <c r="V360" s="6"/>
      <c r="W360" s="6"/>
      <c r="X360" s="6"/>
      <c r="Y360" s="6"/>
    </row>
    <row r="361" spans="1:25" s="68" customFormat="1" x14ac:dyDescent="0.2">
      <c r="A361" s="230"/>
      <c r="B361" s="230"/>
      <c r="C361" s="230"/>
      <c r="D361" s="230"/>
      <c r="E361" s="230"/>
      <c r="F361" s="230"/>
      <c r="G361" s="230"/>
      <c r="H361" s="230"/>
      <c r="I361" s="230"/>
      <c r="J361" s="230"/>
      <c r="K361" s="230"/>
      <c r="L361" s="230"/>
      <c r="M361" s="230"/>
      <c r="N361" s="230"/>
      <c r="O361" s="230"/>
      <c r="P361" s="230"/>
      <c r="Q361" s="230"/>
      <c r="R361" s="230"/>
      <c r="T361" s="6"/>
      <c r="U361" s="6"/>
      <c r="V361" s="6"/>
      <c r="W361" s="6"/>
      <c r="X361" s="6"/>
      <c r="Y361" s="6"/>
    </row>
    <row r="362" spans="1:25" s="68" customFormat="1" x14ac:dyDescent="0.2">
      <c r="A362" s="230"/>
      <c r="B362" s="230"/>
      <c r="C362" s="230"/>
      <c r="D362" s="230"/>
      <c r="E362" s="230"/>
      <c r="F362" s="230"/>
      <c r="G362" s="230"/>
      <c r="H362" s="230"/>
      <c r="I362" s="230"/>
      <c r="J362" s="230"/>
      <c r="K362" s="230"/>
      <c r="L362" s="230"/>
      <c r="M362" s="230"/>
      <c r="N362" s="230"/>
      <c r="O362" s="230"/>
      <c r="P362" s="230"/>
      <c r="Q362" s="230"/>
      <c r="R362" s="230"/>
      <c r="T362" s="6"/>
      <c r="U362" s="6"/>
      <c r="V362" s="6"/>
      <c r="W362" s="6"/>
      <c r="X362" s="6"/>
      <c r="Y362" s="6"/>
    </row>
    <row r="363" spans="1:25" s="68" customFormat="1" x14ac:dyDescent="0.2">
      <c r="A363" s="230"/>
      <c r="B363" s="230"/>
      <c r="C363" s="230"/>
      <c r="D363" s="230"/>
      <c r="E363" s="230"/>
      <c r="F363" s="230"/>
      <c r="G363" s="230"/>
      <c r="H363" s="230"/>
      <c r="I363" s="230"/>
      <c r="J363" s="230"/>
      <c r="K363" s="230"/>
      <c r="L363" s="230"/>
      <c r="M363" s="230"/>
      <c r="N363" s="230"/>
      <c r="O363" s="230"/>
      <c r="P363" s="230"/>
      <c r="Q363" s="230"/>
      <c r="R363" s="230"/>
      <c r="T363" s="6"/>
      <c r="U363" s="6"/>
      <c r="V363" s="6"/>
      <c r="W363" s="6"/>
      <c r="X363" s="6"/>
      <c r="Y363" s="6"/>
    </row>
    <row r="364" spans="1:25" s="68" customFormat="1" x14ac:dyDescent="0.2">
      <c r="A364" s="230"/>
      <c r="B364" s="230"/>
      <c r="C364" s="230"/>
      <c r="D364" s="230"/>
      <c r="E364" s="230"/>
      <c r="F364" s="230"/>
      <c r="G364" s="230"/>
      <c r="H364" s="230"/>
      <c r="I364" s="230"/>
      <c r="J364" s="230"/>
      <c r="K364" s="230"/>
      <c r="L364" s="230"/>
      <c r="M364" s="230"/>
      <c r="N364" s="230"/>
      <c r="O364" s="230"/>
      <c r="P364" s="230"/>
      <c r="Q364" s="230"/>
      <c r="R364" s="230"/>
      <c r="T364" s="6"/>
      <c r="U364" s="6"/>
      <c r="V364" s="6"/>
      <c r="W364" s="6"/>
      <c r="X364" s="6"/>
      <c r="Y364" s="6"/>
    </row>
    <row r="365" spans="1:25" s="68" customFormat="1" x14ac:dyDescent="0.2">
      <c r="A365" s="230"/>
      <c r="B365" s="230"/>
      <c r="C365" s="230"/>
      <c r="D365" s="230"/>
      <c r="E365" s="230"/>
      <c r="F365" s="230"/>
      <c r="G365" s="230"/>
      <c r="H365" s="230"/>
      <c r="I365" s="230"/>
      <c r="J365" s="230"/>
      <c r="K365" s="230"/>
      <c r="L365" s="230"/>
      <c r="M365" s="230"/>
      <c r="N365" s="230"/>
      <c r="O365" s="230"/>
      <c r="P365" s="230"/>
      <c r="Q365" s="230"/>
      <c r="R365" s="230"/>
      <c r="T365" s="6"/>
      <c r="U365" s="6"/>
      <c r="V365" s="6"/>
      <c r="W365" s="6"/>
      <c r="X365" s="6"/>
      <c r="Y365" s="6"/>
    </row>
    <row r="366" spans="1:25" s="68" customFormat="1" x14ac:dyDescent="0.2">
      <c r="A366" s="230"/>
      <c r="B366" s="230"/>
      <c r="C366" s="230"/>
      <c r="D366" s="230"/>
      <c r="E366" s="230"/>
      <c r="F366" s="230"/>
      <c r="G366" s="230"/>
      <c r="H366" s="230"/>
      <c r="I366" s="230"/>
      <c r="J366" s="230"/>
      <c r="K366" s="230"/>
      <c r="L366" s="230"/>
      <c r="M366" s="230"/>
      <c r="N366" s="230"/>
      <c r="O366" s="230"/>
      <c r="P366" s="230"/>
      <c r="Q366" s="230"/>
      <c r="R366" s="230"/>
      <c r="T366" s="6"/>
      <c r="U366" s="6"/>
      <c r="V366" s="6"/>
      <c r="W366" s="6"/>
      <c r="X366" s="6"/>
      <c r="Y366" s="6"/>
    </row>
    <row r="367" spans="1:25" s="68" customFormat="1" x14ac:dyDescent="0.2">
      <c r="A367" s="230"/>
      <c r="B367" s="230"/>
      <c r="C367" s="230"/>
      <c r="D367" s="230"/>
      <c r="E367" s="230"/>
      <c r="F367" s="230"/>
      <c r="G367" s="230"/>
      <c r="H367" s="230"/>
      <c r="I367" s="230"/>
      <c r="J367" s="230"/>
      <c r="K367" s="230"/>
      <c r="L367" s="230"/>
      <c r="M367" s="230"/>
      <c r="N367" s="230"/>
      <c r="O367" s="230"/>
      <c r="P367" s="230"/>
      <c r="Q367" s="230"/>
      <c r="R367" s="230"/>
      <c r="T367" s="6"/>
      <c r="U367" s="6"/>
      <c r="V367" s="6"/>
      <c r="W367" s="6"/>
      <c r="X367" s="6"/>
      <c r="Y367" s="6"/>
    </row>
    <row r="368" spans="1:25" s="68" customFormat="1" x14ac:dyDescent="0.2">
      <c r="A368" s="230"/>
      <c r="B368" s="230"/>
      <c r="C368" s="230"/>
      <c r="D368" s="230"/>
      <c r="E368" s="230"/>
      <c r="F368" s="230"/>
      <c r="G368" s="230"/>
      <c r="H368" s="230"/>
      <c r="I368" s="230"/>
      <c r="J368" s="230"/>
      <c r="K368" s="230"/>
      <c r="L368" s="230"/>
      <c r="M368" s="230"/>
      <c r="N368" s="230"/>
      <c r="O368" s="230"/>
      <c r="P368" s="230"/>
      <c r="Q368" s="230"/>
      <c r="R368" s="230"/>
      <c r="T368" s="6"/>
      <c r="U368" s="6"/>
      <c r="V368" s="6"/>
      <c r="W368" s="6"/>
      <c r="X368" s="6"/>
      <c r="Y368" s="6"/>
    </row>
    <row r="369" spans="1:25" s="68" customFormat="1" x14ac:dyDescent="0.2">
      <c r="A369" s="230"/>
      <c r="B369" s="230"/>
      <c r="C369" s="230"/>
      <c r="D369" s="230"/>
      <c r="E369" s="230"/>
      <c r="F369" s="230"/>
      <c r="G369" s="230"/>
      <c r="H369" s="230"/>
      <c r="I369" s="230"/>
      <c r="J369" s="230"/>
      <c r="K369" s="230"/>
      <c r="L369" s="230"/>
      <c r="M369" s="230"/>
      <c r="N369" s="230"/>
      <c r="O369" s="230"/>
      <c r="P369" s="230"/>
      <c r="Q369" s="230"/>
      <c r="R369" s="230"/>
      <c r="T369" s="6"/>
      <c r="U369" s="6"/>
      <c r="V369" s="6"/>
      <c r="W369" s="6"/>
      <c r="X369" s="6"/>
      <c r="Y369" s="6"/>
    </row>
    <row r="370" spans="1:25" s="68" customFormat="1" x14ac:dyDescent="0.2">
      <c r="A370" s="230"/>
      <c r="B370" s="230"/>
      <c r="C370" s="230"/>
      <c r="D370" s="230"/>
      <c r="E370" s="230"/>
      <c r="F370" s="230"/>
      <c r="G370" s="230"/>
      <c r="H370" s="230"/>
      <c r="I370" s="230"/>
      <c r="J370" s="230"/>
      <c r="K370" s="230"/>
      <c r="L370" s="230"/>
      <c r="M370" s="230"/>
      <c r="N370" s="230"/>
      <c r="O370" s="230"/>
      <c r="P370" s="230"/>
      <c r="Q370" s="230"/>
      <c r="R370" s="230"/>
      <c r="T370" s="6"/>
      <c r="U370" s="6"/>
      <c r="V370" s="6"/>
      <c r="W370" s="6"/>
      <c r="X370" s="6"/>
      <c r="Y370" s="6"/>
    </row>
    <row r="371" spans="1:25" s="68" customFormat="1" x14ac:dyDescent="0.2">
      <c r="A371" s="230"/>
      <c r="B371" s="230"/>
      <c r="C371" s="230"/>
      <c r="D371" s="230"/>
      <c r="E371" s="230"/>
      <c r="F371" s="230"/>
      <c r="G371" s="230"/>
      <c r="H371" s="230"/>
      <c r="I371" s="230"/>
      <c r="J371" s="230"/>
      <c r="K371" s="230"/>
      <c r="L371" s="230"/>
      <c r="M371" s="230"/>
      <c r="N371" s="230"/>
      <c r="O371" s="230"/>
      <c r="P371" s="230"/>
      <c r="Q371" s="230"/>
      <c r="R371" s="230"/>
      <c r="T371" s="6"/>
      <c r="U371" s="6"/>
      <c r="V371" s="6"/>
      <c r="W371" s="6"/>
      <c r="X371" s="6"/>
      <c r="Y371" s="6"/>
    </row>
    <row r="372" spans="1:25" s="68" customFormat="1" x14ac:dyDescent="0.2">
      <c r="A372" s="230"/>
      <c r="B372" s="230"/>
      <c r="C372" s="230"/>
      <c r="D372" s="230"/>
      <c r="E372" s="230"/>
      <c r="F372" s="230"/>
      <c r="G372" s="230"/>
      <c r="H372" s="230"/>
      <c r="I372" s="230"/>
      <c r="J372" s="230"/>
      <c r="K372" s="230"/>
      <c r="L372" s="230"/>
      <c r="M372" s="230"/>
      <c r="N372" s="230"/>
      <c r="O372" s="230"/>
      <c r="P372" s="230"/>
      <c r="Q372" s="230"/>
      <c r="R372" s="230"/>
      <c r="T372" s="6"/>
      <c r="U372" s="6"/>
      <c r="V372" s="6"/>
      <c r="W372" s="6"/>
      <c r="X372" s="6"/>
      <c r="Y372" s="6"/>
    </row>
    <row r="373" spans="1:25" s="68" customFormat="1" x14ac:dyDescent="0.2">
      <c r="A373" s="230"/>
      <c r="B373" s="230"/>
      <c r="C373" s="230"/>
      <c r="D373" s="230"/>
      <c r="E373" s="230"/>
      <c r="F373" s="230"/>
      <c r="G373" s="230"/>
      <c r="H373" s="230"/>
      <c r="I373" s="230"/>
      <c r="J373" s="230"/>
      <c r="K373" s="230"/>
      <c r="L373" s="230"/>
      <c r="M373" s="230"/>
      <c r="N373" s="230"/>
      <c r="O373" s="230"/>
      <c r="P373" s="230"/>
      <c r="Q373" s="230"/>
      <c r="R373" s="230"/>
      <c r="T373" s="6"/>
      <c r="U373" s="6"/>
      <c r="V373" s="6"/>
      <c r="W373" s="6"/>
      <c r="X373" s="6"/>
      <c r="Y373" s="6"/>
    </row>
    <row r="374" spans="1:25" s="68" customFormat="1" x14ac:dyDescent="0.2">
      <c r="A374" s="230"/>
      <c r="B374" s="230"/>
      <c r="C374" s="230"/>
      <c r="D374" s="230"/>
      <c r="E374" s="230"/>
      <c r="F374" s="230"/>
      <c r="G374" s="230"/>
      <c r="H374" s="230"/>
      <c r="I374" s="230"/>
      <c r="J374" s="230"/>
      <c r="K374" s="230"/>
      <c r="L374" s="230"/>
      <c r="M374" s="230"/>
      <c r="N374" s="230"/>
      <c r="O374" s="230"/>
      <c r="P374" s="230"/>
      <c r="Q374" s="230"/>
      <c r="R374" s="230"/>
      <c r="T374" s="6"/>
      <c r="U374" s="6"/>
      <c r="V374" s="6"/>
      <c r="W374" s="6"/>
      <c r="X374" s="6"/>
      <c r="Y374" s="6"/>
    </row>
    <row r="375" spans="1:25" s="7" customFormat="1" x14ac:dyDescent="0.2">
      <c r="A375" s="230"/>
      <c r="B375" s="230"/>
      <c r="C375" s="230"/>
      <c r="D375" s="230"/>
      <c r="E375" s="230"/>
      <c r="F375" s="230"/>
      <c r="G375" s="230"/>
      <c r="H375" s="230"/>
      <c r="I375" s="230"/>
      <c r="J375" s="230"/>
      <c r="K375" s="230"/>
      <c r="L375" s="230"/>
      <c r="M375" s="230"/>
      <c r="N375" s="230"/>
      <c r="O375" s="230"/>
      <c r="P375" s="230"/>
      <c r="Q375" s="230"/>
      <c r="R375" s="230"/>
    </row>
    <row r="376" spans="1:25" s="7" customFormat="1" x14ac:dyDescent="0.2">
      <c r="A376" s="230"/>
      <c r="B376" s="230"/>
      <c r="C376" s="230"/>
      <c r="D376" s="230"/>
      <c r="E376" s="230"/>
      <c r="F376" s="230"/>
      <c r="G376" s="230"/>
      <c r="H376" s="230"/>
      <c r="I376" s="230"/>
      <c r="J376" s="230"/>
      <c r="K376" s="230"/>
      <c r="L376" s="230"/>
      <c r="M376" s="230"/>
      <c r="N376" s="230"/>
      <c r="O376" s="230"/>
      <c r="P376" s="230"/>
      <c r="Q376" s="230"/>
      <c r="R376" s="230"/>
    </row>
    <row r="377" spans="1:25" s="7" customFormat="1" x14ac:dyDescent="0.2">
      <c r="A377" s="230"/>
      <c r="B377" s="230"/>
      <c r="C377" s="230"/>
      <c r="D377" s="230"/>
      <c r="E377" s="230"/>
      <c r="F377" s="230"/>
      <c r="G377" s="230"/>
      <c r="H377" s="230"/>
      <c r="I377" s="230"/>
      <c r="J377" s="230"/>
      <c r="K377" s="230"/>
      <c r="L377" s="230"/>
      <c r="M377" s="230"/>
      <c r="N377" s="230"/>
      <c r="O377" s="230"/>
      <c r="P377" s="230"/>
      <c r="Q377" s="230"/>
      <c r="R377" s="230"/>
    </row>
    <row r="378" spans="1:25" s="7" customFormat="1" x14ac:dyDescent="0.2">
      <c r="A378" s="230"/>
      <c r="B378" s="230"/>
      <c r="C378" s="230"/>
      <c r="D378" s="230"/>
      <c r="E378" s="230"/>
      <c r="F378" s="230"/>
      <c r="G378" s="230"/>
      <c r="H378" s="230"/>
      <c r="I378" s="230"/>
      <c r="J378" s="230"/>
      <c r="K378" s="230"/>
      <c r="L378" s="230"/>
      <c r="M378" s="230"/>
      <c r="N378" s="230"/>
      <c r="O378" s="230"/>
      <c r="P378" s="230"/>
      <c r="Q378" s="230"/>
      <c r="R378" s="230"/>
    </row>
    <row r="379" spans="1:25" s="7" customFormat="1" x14ac:dyDescent="0.2">
      <c r="A379" s="230"/>
      <c r="B379" s="230"/>
      <c r="C379" s="230"/>
      <c r="D379" s="230"/>
      <c r="E379" s="230"/>
      <c r="F379" s="230"/>
      <c r="G379" s="230"/>
      <c r="H379" s="230"/>
      <c r="I379" s="230"/>
      <c r="J379" s="230"/>
      <c r="K379" s="230"/>
      <c r="L379" s="230"/>
      <c r="M379" s="230"/>
      <c r="N379" s="230"/>
      <c r="O379" s="230"/>
      <c r="P379" s="230"/>
      <c r="Q379" s="230"/>
      <c r="R379" s="230"/>
    </row>
    <row r="380" spans="1:25" s="7" customFormat="1" x14ac:dyDescent="0.2">
      <c r="A380" s="230"/>
      <c r="B380" s="230"/>
      <c r="C380" s="230"/>
      <c r="D380" s="230"/>
      <c r="E380" s="230"/>
      <c r="F380" s="230"/>
      <c r="G380" s="230"/>
      <c r="H380" s="230"/>
      <c r="I380" s="230"/>
      <c r="J380" s="230"/>
      <c r="K380" s="230"/>
      <c r="L380" s="230"/>
      <c r="M380" s="230"/>
      <c r="N380" s="230"/>
      <c r="O380" s="230"/>
      <c r="P380" s="230"/>
      <c r="Q380" s="230"/>
      <c r="R380" s="230"/>
    </row>
    <row r="381" spans="1:25" s="7" customFormat="1" x14ac:dyDescent="0.2">
      <c r="A381" s="230"/>
      <c r="B381" s="230"/>
      <c r="C381" s="230"/>
      <c r="D381" s="230"/>
      <c r="E381" s="230"/>
      <c r="F381" s="230"/>
      <c r="G381" s="230"/>
      <c r="H381" s="230"/>
      <c r="I381" s="230"/>
      <c r="J381" s="230"/>
      <c r="K381" s="230"/>
      <c r="L381" s="230"/>
      <c r="M381" s="230"/>
      <c r="N381" s="230"/>
      <c r="O381" s="230"/>
      <c r="P381" s="230"/>
      <c r="Q381" s="230"/>
      <c r="R381" s="230"/>
    </row>
    <row r="382" spans="1:25" s="7" customFormat="1" x14ac:dyDescent="0.2">
      <c r="A382" s="230"/>
      <c r="B382" s="230"/>
      <c r="C382" s="230"/>
      <c r="D382" s="230"/>
      <c r="E382" s="230"/>
      <c r="F382" s="230"/>
      <c r="G382" s="230"/>
      <c r="H382" s="230"/>
      <c r="I382" s="230"/>
      <c r="J382" s="230"/>
      <c r="K382" s="230"/>
      <c r="L382" s="230"/>
      <c r="M382" s="230"/>
      <c r="N382" s="230"/>
      <c r="O382" s="230"/>
      <c r="P382" s="230"/>
      <c r="Q382" s="230"/>
      <c r="R382" s="230"/>
    </row>
    <row r="383" spans="1:25" s="7" customFormat="1" x14ac:dyDescent="0.2">
      <c r="A383" s="230"/>
      <c r="B383" s="230"/>
      <c r="C383" s="230"/>
      <c r="D383" s="230"/>
      <c r="E383" s="230"/>
      <c r="F383" s="230"/>
      <c r="G383" s="230"/>
      <c r="H383" s="230"/>
      <c r="I383" s="230"/>
      <c r="J383" s="230"/>
      <c r="K383" s="230"/>
      <c r="L383" s="230"/>
      <c r="M383" s="230"/>
      <c r="N383" s="230"/>
      <c r="O383" s="230"/>
      <c r="P383" s="230"/>
      <c r="Q383" s="230"/>
      <c r="R383" s="230"/>
    </row>
    <row r="384" spans="1:25" s="7" customFormat="1" x14ac:dyDescent="0.2">
      <c r="A384" s="230"/>
      <c r="B384" s="230"/>
      <c r="C384" s="230"/>
      <c r="D384" s="230"/>
      <c r="E384" s="230"/>
      <c r="F384" s="230"/>
      <c r="G384" s="230"/>
      <c r="H384" s="230"/>
      <c r="I384" s="230"/>
      <c r="J384" s="230"/>
      <c r="K384" s="230"/>
      <c r="L384" s="230"/>
      <c r="M384" s="230"/>
      <c r="N384" s="230"/>
      <c r="O384" s="230"/>
      <c r="P384" s="230"/>
      <c r="Q384" s="230"/>
      <c r="R384" s="230"/>
    </row>
    <row r="385" spans="1:18" s="7" customFormat="1" x14ac:dyDescent="0.2">
      <c r="A385" s="230"/>
      <c r="B385" s="230"/>
      <c r="C385" s="230"/>
      <c r="D385" s="230"/>
      <c r="E385" s="230"/>
      <c r="F385" s="230"/>
      <c r="G385" s="230"/>
      <c r="H385" s="230"/>
      <c r="I385" s="230"/>
      <c r="J385" s="230"/>
      <c r="K385" s="230"/>
      <c r="L385" s="230"/>
      <c r="M385" s="230"/>
      <c r="N385" s="230"/>
      <c r="O385" s="230"/>
      <c r="P385" s="230"/>
      <c r="Q385" s="230"/>
      <c r="R385" s="230"/>
    </row>
    <row r="386" spans="1:18" s="7" customFormat="1" x14ac:dyDescent="0.2">
      <c r="A386" s="230"/>
      <c r="B386" s="230"/>
      <c r="C386" s="230"/>
      <c r="D386" s="230"/>
      <c r="E386" s="230"/>
      <c r="F386" s="230"/>
      <c r="G386" s="230"/>
      <c r="H386" s="230"/>
      <c r="I386" s="230"/>
      <c r="J386" s="230"/>
      <c r="K386" s="230"/>
      <c r="L386" s="230"/>
      <c r="M386" s="230"/>
      <c r="N386" s="230"/>
      <c r="O386" s="230"/>
      <c r="P386" s="230"/>
      <c r="Q386" s="230"/>
      <c r="R386" s="230"/>
    </row>
    <row r="387" spans="1:18" s="7" customFormat="1" x14ac:dyDescent="0.2">
      <c r="A387" s="230"/>
      <c r="B387" s="230"/>
      <c r="C387" s="230"/>
      <c r="D387" s="230"/>
      <c r="E387" s="230"/>
      <c r="F387" s="230"/>
      <c r="G387" s="230"/>
      <c r="H387" s="230"/>
      <c r="I387" s="230"/>
      <c r="J387" s="230"/>
      <c r="K387" s="230"/>
      <c r="L387" s="230"/>
      <c r="M387" s="230"/>
      <c r="N387" s="230"/>
      <c r="O387" s="230"/>
      <c r="P387" s="230"/>
      <c r="Q387" s="230"/>
      <c r="R387" s="230"/>
    </row>
    <row r="388" spans="1:18" s="7" customFormat="1" x14ac:dyDescent="0.2">
      <c r="A388" s="230"/>
      <c r="B388" s="230"/>
      <c r="C388" s="230"/>
      <c r="D388" s="230"/>
      <c r="E388" s="230"/>
      <c r="F388" s="230"/>
      <c r="G388" s="230"/>
      <c r="H388" s="230"/>
      <c r="I388" s="230"/>
      <c r="J388" s="230"/>
      <c r="K388" s="230"/>
      <c r="L388" s="230"/>
      <c r="M388" s="230"/>
      <c r="N388" s="230"/>
      <c r="O388" s="230"/>
      <c r="P388" s="230"/>
      <c r="Q388" s="230"/>
      <c r="R388" s="230"/>
    </row>
    <row r="389" spans="1:18" s="7" customFormat="1" x14ac:dyDescent="0.2">
      <c r="A389" s="230"/>
      <c r="B389" s="230"/>
      <c r="C389" s="230"/>
      <c r="D389" s="230"/>
      <c r="E389" s="230"/>
      <c r="F389" s="230"/>
      <c r="G389" s="230"/>
      <c r="H389" s="230"/>
      <c r="I389" s="230"/>
      <c r="J389" s="230"/>
      <c r="K389" s="230"/>
      <c r="L389" s="230"/>
      <c r="M389" s="230"/>
      <c r="N389" s="230"/>
      <c r="O389" s="230"/>
      <c r="P389" s="230"/>
      <c r="Q389" s="230"/>
      <c r="R389" s="230"/>
    </row>
    <row r="390" spans="1:18" s="7" customFormat="1" x14ac:dyDescent="0.2">
      <c r="A390" s="230"/>
      <c r="B390" s="230"/>
      <c r="C390" s="230"/>
      <c r="D390" s="230"/>
      <c r="E390" s="230"/>
      <c r="F390" s="230"/>
      <c r="G390" s="230"/>
      <c r="H390" s="230"/>
      <c r="I390" s="230"/>
      <c r="J390" s="230"/>
      <c r="K390" s="230"/>
      <c r="L390" s="230"/>
      <c r="M390" s="230"/>
      <c r="N390" s="230"/>
      <c r="O390" s="230"/>
      <c r="P390" s="230"/>
      <c r="Q390" s="230"/>
      <c r="R390" s="230"/>
    </row>
    <row r="391" spans="1:18" s="7" customFormat="1" x14ac:dyDescent="0.2">
      <c r="A391" s="230"/>
      <c r="B391" s="230"/>
      <c r="C391" s="230"/>
      <c r="D391" s="230"/>
      <c r="E391" s="230"/>
      <c r="F391" s="230"/>
      <c r="G391" s="230"/>
      <c r="H391" s="230"/>
      <c r="I391" s="230"/>
      <c r="J391" s="230"/>
      <c r="K391" s="230"/>
      <c r="L391" s="230"/>
      <c r="M391" s="230"/>
      <c r="N391" s="230"/>
      <c r="O391" s="230"/>
      <c r="P391" s="230"/>
      <c r="Q391" s="230"/>
      <c r="R391" s="230"/>
    </row>
    <row r="392" spans="1:18" s="7" customFormat="1" x14ac:dyDescent="0.2">
      <c r="A392" s="230"/>
      <c r="B392" s="230"/>
      <c r="C392" s="230"/>
      <c r="D392" s="230"/>
      <c r="E392" s="230"/>
      <c r="F392" s="230"/>
      <c r="G392" s="230"/>
      <c r="H392" s="230"/>
      <c r="I392" s="230"/>
      <c r="J392" s="230"/>
      <c r="K392" s="230"/>
      <c r="L392" s="230"/>
      <c r="M392" s="230"/>
      <c r="N392" s="230"/>
      <c r="O392" s="230"/>
      <c r="P392" s="230"/>
      <c r="Q392" s="230"/>
      <c r="R392" s="230"/>
    </row>
    <row r="393" spans="1:18" s="7" customFormat="1" x14ac:dyDescent="0.2">
      <c r="A393" s="230"/>
      <c r="B393" s="230"/>
      <c r="C393" s="230"/>
      <c r="D393" s="230"/>
      <c r="E393" s="230"/>
      <c r="F393" s="230"/>
      <c r="G393" s="230"/>
      <c r="H393" s="230"/>
      <c r="I393" s="230"/>
      <c r="J393" s="230"/>
      <c r="K393" s="230"/>
      <c r="L393" s="230"/>
      <c r="M393" s="230"/>
      <c r="N393" s="230"/>
      <c r="O393" s="230"/>
      <c r="P393" s="230"/>
      <c r="Q393" s="230"/>
      <c r="R393" s="230"/>
    </row>
    <row r="394" spans="1:18" s="7" customFormat="1" x14ac:dyDescent="0.2">
      <c r="A394" s="230"/>
      <c r="B394" s="230"/>
      <c r="C394" s="230"/>
      <c r="D394" s="230"/>
      <c r="E394" s="230"/>
      <c r="F394" s="230"/>
      <c r="G394" s="230"/>
      <c r="H394" s="230"/>
      <c r="I394" s="230"/>
      <c r="J394" s="230"/>
      <c r="K394" s="230"/>
      <c r="L394" s="230"/>
      <c r="M394" s="230"/>
      <c r="N394" s="230"/>
      <c r="O394" s="230"/>
      <c r="P394" s="230"/>
      <c r="Q394" s="230"/>
      <c r="R394" s="230"/>
    </row>
    <row r="395" spans="1:18" s="7" customFormat="1" x14ac:dyDescent="0.2">
      <c r="A395" s="230"/>
      <c r="B395" s="230"/>
      <c r="C395" s="230"/>
      <c r="D395" s="230"/>
      <c r="E395" s="230"/>
      <c r="F395" s="230"/>
      <c r="G395" s="230"/>
      <c r="H395" s="230"/>
      <c r="I395" s="230"/>
      <c r="J395" s="230"/>
      <c r="K395" s="230"/>
      <c r="L395" s="230"/>
      <c r="M395" s="230"/>
      <c r="N395" s="230"/>
      <c r="O395" s="230"/>
      <c r="P395" s="230"/>
      <c r="Q395" s="230"/>
      <c r="R395" s="230"/>
    </row>
    <row r="396" spans="1:18" s="7" customFormat="1" x14ac:dyDescent="0.2">
      <c r="A396" s="230"/>
      <c r="B396" s="230"/>
      <c r="C396" s="230"/>
      <c r="D396" s="230"/>
      <c r="E396" s="230"/>
      <c r="F396" s="230"/>
      <c r="G396" s="230"/>
      <c r="H396" s="230"/>
      <c r="I396" s="230"/>
      <c r="J396" s="230"/>
      <c r="K396" s="230"/>
      <c r="L396" s="230"/>
      <c r="M396" s="230"/>
      <c r="N396" s="230"/>
      <c r="O396" s="230"/>
      <c r="P396" s="230"/>
      <c r="Q396" s="230"/>
      <c r="R396" s="230"/>
    </row>
    <row r="397" spans="1:18" s="7" customFormat="1" x14ac:dyDescent="0.2">
      <c r="A397" s="230"/>
      <c r="B397" s="230"/>
      <c r="C397" s="230"/>
      <c r="D397" s="230"/>
      <c r="E397" s="230"/>
      <c r="F397" s="230"/>
      <c r="G397" s="230"/>
      <c r="H397" s="230"/>
      <c r="I397" s="230"/>
      <c r="J397" s="230"/>
      <c r="K397" s="230"/>
      <c r="L397" s="230"/>
      <c r="M397" s="230"/>
      <c r="N397" s="230"/>
      <c r="O397" s="230"/>
      <c r="P397" s="230"/>
      <c r="Q397" s="230"/>
      <c r="R397" s="230"/>
    </row>
    <row r="398" spans="1:18" s="7" customFormat="1" x14ac:dyDescent="0.2">
      <c r="A398" s="230"/>
      <c r="B398" s="230"/>
      <c r="C398" s="230"/>
      <c r="D398" s="230"/>
      <c r="E398" s="230"/>
      <c r="F398" s="230"/>
      <c r="G398" s="230"/>
      <c r="H398" s="230"/>
      <c r="I398" s="230"/>
      <c r="J398" s="230"/>
      <c r="K398" s="230"/>
      <c r="L398" s="230"/>
      <c r="M398" s="230"/>
      <c r="N398" s="230"/>
      <c r="O398" s="230"/>
      <c r="P398" s="230"/>
      <c r="Q398" s="230"/>
      <c r="R398" s="230"/>
    </row>
    <row r="399" spans="1:18" s="7" customFormat="1" x14ac:dyDescent="0.2">
      <c r="A399" s="230"/>
      <c r="B399" s="230"/>
      <c r="C399" s="230"/>
      <c r="D399" s="230"/>
      <c r="E399" s="230"/>
      <c r="F399" s="230"/>
      <c r="G399" s="230"/>
      <c r="H399" s="230"/>
      <c r="I399" s="230"/>
      <c r="J399" s="230"/>
      <c r="K399" s="230"/>
      <c r="L399" s="230"/>
      <c r="M399" s="230"/>
      <c r="N399" s="230"/>
      <c r="O399" s="230"/>
      <c r="P399" s="230"/>
      <c r="Q399" s="230"/>
      <c r="R399" s="230"/>
    </row>
    <row r="400" spans="1:18" s="7" customFormat="1" x14ac:dyDescent="0.2">
      <c r="A400" s="230"/>
      <c r="B400" s="230"/>
      <c r="C400" s="230"/>
      <c r="D400" s="230"/>
      <c r="E400" s="230"/>
      <c r="F400" s="230"/>
      <c r="G400" s="230"/>
      <c r="H400" s="230"/>
      <c r="I400" s="230"/>
      <c r="J400" s="230"/>
      <c r="K400" s="230"/>
      <c r="L400" s="230"/>
      <c r="M400" s="230"/>
      <c r="N400" s="230"/>
      <c r="O400" s="230"/>
      <c r="P400" s="230"/>
      <c r="Q400" s="230"/>
      <c r="R400" s="230"/>
    </row>
    <row r="401" spans="1:18" s="7" customFormat="1" x14ac:dyDescent="0.2">
      <c r="A401" s="230"/>
      <c r="B401" s="230"/>
      <c r="C401" s="230"/>
      <c r="D401" s="230"/>
      <c r="E401" s="230"/>
      <c r="F401" s="230"/>
      <c r="G401" s="230"/>
      <c r="H401" s="230"/>
      <c r="I401" s="230"/>
      <c r="J401" s="230"/>
      <c r="K401" s="230"/>
      <c r="L401" s="230"/>
      <c r="M401" s="230"/>
      <c r="N401" s="230"/>
      <c r="O401" s="230"/>
      <c r="P401" s="230"/>
      <c r="Q401" s="230"/>
      <c r="R401" s="230"/>
    </row>
    <row r="402" spans="1:18" s="7" customFormat="1" x14ac:dyDescent="0.2">
      <c r="A402" s="230"/>
      <c r="B402" s="230"/>
      <c r="C402" s="230"/>
      <c r="D402" s="230"/>
      <c r="E402" s="230"/>
      <c r="F402" s="230"/>
      <c r="G402" s="230"/>
      <c r="H402" s="230"/>
      <c r="I402" s="230"/>
      <c r="J402" s="230"/>
      <c r="K402" s="230"/>
      <c r="L402" s="230"/>
      <c r="M402" s="230"/>
      <c r="N402" s="230"/>
      <c r="O402" s="230"/>
      <c r="P402" s="230"/>
      <c r="Q402" s="230"/>
      <c r="R402" s="230"/>
    </row>
    <row r="403" spans="1:18" s="7" customFormat="1" x14ac:dyDescent="0.2">
      <c r="A403" s="230"/>
      <c r="B403" s="230"/>
      <c r="C403" s="230"/>
      <c r="D403" s="230"/>
      <c r="E403" s="230"/>
      <c r="F403" s="230"/>
      <c r="G403" s="230"/>
      <c r="H403" s="230"/>
      <c r="I403" s="230"/>
      <c r="J403" s="230"/>
      <c r="K403" s="230"/>
      <c r="L403" s="230"/>
      <c r="M403" s="230"/>
      <c r="N403" s="230"/>
      <c r="O403" s="230"/>
      <c r="P403" s="230"/>
      <c r="Q403" s="230"/>
      <c r="R403" s="230"/>
    </row>
    <row r="404" spans="1:18" s="7" customFormat="1" x14ac:dyDescent="0.2">
      <c r="A404" s="230"/>
      <c r="B404" s="230"/>
      <c r="C404" s="230"/>
      <c r="D404" s="230"/>
      <c r="E404" s="230"/>
      <c r="F404" s="230"/>
      <c r="G404" s="230"/>
      <c r="H404" s="230"/>
      <c r="I404" s="230"/>
      <c r="J404" s="230"/>
      <c r="K404" s="230"/>
      <c r="L404" s="230"/>
      <c r="M404" s="230"/>
      <c r="N404" s="230"/>
      <c r="O404" s="230"/>
      <c r="P404" s="230"/>
      <c r="Q404" s="230"/>
      <c r="R404" s="230"/>
    </row>
    <row r="405" spans="1:18" s="7" customFormat="1" x14ac:dyDescent="0.2">
      <c r="A405" s="230"/>
      <c r="B405" s="230"/>
      <c r="C405" s="230"/>
      <c r="D405" s="230"/>
      <c r="E405" s="230"/>
      <c r="F405" s="230"/>
      <c r="G405" s="230"/>
      <c r="H405" s="230"/>
      <c r="I405" s="230"/>
      <c r="J405" s="230"/>
      <c r="K405" s="230"/>
      <c r="L405" s="230"/>
      <c r="M405" s="230"/>
      <c r="N405" s="230"/>
      <c r="O405" s="230"/>
      <c r="P405" s="230"/>
      <c r="Q405" s="230"/>
      <c r="R405" s="230"/>
    </row>
    <row r="406" spans="1:18" s="7" customFormat="1" x14ac:dyDescent="0.2">
      <c r="A406" s="230"/>
      <c r="B406" s="230"/>
      <c r="C406" s="230"/>
      <c r="D406" s="230"/>
      <c r="E406" s="230"/>
      <c r="F406" s="230"/>
      <c r="G406" s="230"/>
      <c r="H406" s="230"/>
      <c r="I406" s="230"/>
      <c r="J406" s="230"/>
      <c r="K406" s="230"/>
      <c r="L406" s="230"/>
      <c r="M406" s="230"/>
      <c r="N406" s="230"/>
      <c r="O406" s="230"/>
      <c r="P406" s="230"/>
      <c r="Q406" s="230"/>
      <c r="R406" s="230"/>
    </row>
    <row r="407" spans="1:18" s="7" customFormat="1" x14ac:dyDescent="0.2">
      <c r="A407" s="230"/>
      <c r="B407" s="230"/>
      <c r="C407" s="230"/>
      <c r="D407" s="230"/>
      <c r="E407" s="230"/>
      <c r="F407" s="230"/>
      <c r="G407" s="230"/>
      <c r="H407" s="230"/>
      <c r="I407" s="230"/>
      <c r="J407" s="230"/>
      <c r="K407" s="230"/>
      <c r="L407" s="230"/>
      <c r="M407" s="230"/>
      <c r="N407" s="230"/>
      <c r="O407" s="230"/>
      <c r="P407" s="230"/>
      <c r="Q407" s="230"/>
      <c r="R407" s="230"/>
    </row>
    <row r="408" spans="1:18" s="7" customFormat="1" x14ac:dyDescent="0.2">
      <c r="A408" s="230"/>
      <c r="B408" s="230"/>
      <c r="C408" s="230"/>
      <c r="D408" s="230"/>
      <c r="E408" s="230"/>
      <c r="F408" s="230"/>
      <c r="G408" s="230"/>
      <c r="H408" s="230"/>
      <c r="I408" s="230"/>
      <c r="J408" s="230"/>
      <c r="K408" s="230"/>
      <c r="L408" s="230"/>
      <c r="M408" s="230"/>
      <c r="N408" s="230"/>
      <c r="O408" s="230"/>
      <c r="P408" s="230"/>
      <c r="Q408" s="230"/>
      <c r="R408" s="230"/>
    </row>
    <row r="409" spans="1:18" s="7" customFormat="1" x14ac:dyDescent="0.2">
      <c r="A409" s="230"/>
      <c r="B409" s="230"/>
      <c r="C409" s="230"/>
      <c r="D409" s="230"/>
      <c r="E409" s="230"/>
      <c r="F409" s="230"/>
      <c r="G409" s="230"/>
      <c r="H409" s="230"/>
      <c r="I409" s="230"/>
      <c r="J409" s="230"/>
      <c r="K409" s="230"/>
      <c r="L409" s="230"/>
      <c r="M409" s="230"/>
      <c r="N409" s="230"/>
      <c r="O409" s="230"/>
      <c r="P409" s="230"/>
      <c r="Q409" s="230"/>
      <c r="R409" s="230"/>
    </row>
    <row r="410" spans="1:18" s="7" customFormat="1" x14ac:dyDescent="0.2">
      <c r="A410" s="230"/>
      <c r="B410" s="230"/>
      <c r="C410" s="230"/>
      <c r="D410" s="230"/>
      <c r="E410" s="230"/>
      <c r="F410" s="230"/>
      <c r="G410" s="230"/>
      <c r="H410" s="230"/>
      <c r="I410" s="230"/>
      <c r="J410" s="230"/>
      <c r="K410" s="230"/>
      <c r="L410" s="230"/>
      <c r="M410" s="230"/>
      <c r="N410" s="230"/>
      <c r="O410" s="230"/>
      <c r="P410" s="230"/>
      <c r="Q410" s="230"/>
      <c r="R410" s="230"/>
    </row>
    <row r="411" spans="1:18" s="7" customFormat="1" x14ac:dyDescent="0.2">
      <c r="A411" s="230"/>
      <c r="B411" s="230"/>
      <c r="C411" s="230"/>
      <c r="D411" s="230"/>
      <c r="E411" s="230"/>
      <c r="F411" s="230"/>
      <c r="G411" s="230"/>
      <c r="H411" s="230"/>
      <c r="I411" s="230"/>
      <c r="J411" s="230"/>
      <c r="K411" s="230"/>
      <c r="L411" s="230"/>
      <c r="M411" s="230"/>
      <c r="N411" s="230"/>
      <c r="O411" s="230"/>
      <c r="P411" s="230"/>
      <c r="Q411" s="230"/>
      <c r="R411" s="230"/>
    </row>
    <row r="412" spans="1:18" s="7" customFormat="1" x14ac:dyDescent="0.2">
      <c r="A412" s="230"/>
      <c r="B412" s="230"/>
      <c r="C412" s="230"/>
      <c r="D412" s="230"/>
      <c r="E412" s="230"/>
      <c r="F412" s="230"/>
      <c r="G412" s="230"/>
      <c r="H412" s="230"/>
      <c r="I412" s="230"/>
      <c r="J412" s="230"/>
      <c r="K412" s="230"/>
      <c r="L412" s="230"/>
      <c r="M412" s="230"/>
      <c r="N412" s="230"/>
      <c r="O412" s="230"/>
      <c r="P412" s="230"/>
      <c r="Q412" s="230"/>
      <c r="R412" s="230"/>
    </row>
    <row r="413" spans="1:18" s="7" customFormat="1" x14ac:dyDescent="0.2">
      <c r="A413" s="230"/>
      <c r="B413" s="230"/>
      <c r="C413" s="230"/>
      <c r="D413" s="230"/>
      <c r="E413" s="230"/>
      <c r="F413" s="230"/>
      <c r="G413" s="230"/>
      <c r="H413" s="230"/>
      <c r="I413" s="230"/>
      <c r="J413" s="230"/>
      <c r="K413" s="230"/>
      <c r="L413" s="230"/>
      <c r="M413" s="230"/>
      <c r="N413" s="230"/>
      <c r="O413" s="230"/>
      <c r="P413" s="230"/>
      <c r="Q413" s="230"/>
      <c r="R413" s="230"/>
    </row>
    <row r="414" spans="1:18" s="7" customFormat="1" x14ac:dyDescent="0.2">
      <c r="A414" s="230"/>
      <c r="B414" s="230"/>
      <c r="C414" s="230"/>
      <c r="D414" s="230"/>
      <c r="E414" s="230"/>
      <c r="F414" s="230"/>
      <c r="G414" s="230"/>
      <c r="H414" s="230"/>
      <c r="I414" s="230"/>
      <c r="J414" s="230"/>
      <c r="K414" s="230"/>
      <c r="L414" s="230"/>
      <c r="M414" s="230"/>
      <c r="N414" s="230"/>
      <c r="O414" s="230"/>
      <c r="P414" s="230"/>
      <c r="Q414" s="230"/>
      <c r="R414" s="230"/>
    </row>
    <row r="415" spans="1:18" s="7" customFormat="1" x14ac:dyDescent="0.2">
      <c r="A415" s="230"/>
      <c r="B415" s="230"/>
      <c r="C415" s="230"/>
      <c r="D415" s="230"/>
      <c r="E415" s="230"/>
      <c r="F415" s="230"/>
      <c r="G415" s="230"/>
      <c r="H415" s="230"/>
      <c r="I415" s="230"/>
      <c r="J415" s="230"/>
      <c r="K415" s="230"/>
      <c r="L415" s="230"/>
      <c r="M415" s="230"/>
      <c r="N415" s="230"/>
      <c r="O415" s="230"/>
      <c r="P415" s="230"/>
      <c r="Q415" s="230"/>
      <c r="R415" s="230"/>
    </row>
    <row r="416" spans="1:18" s="7" customFormat="1" x14ac:dyDescent="0.2">
      <c r="A416" s="230"/>
      <c r="B416" s="230"/>
      <c r="C416" s="230"/>
      <c r="D416" s="230"/>
      <c r="E416" s="230"/>
      <c r="F416" s="230"/>
      <c r="G416" s="230"/>
      <c r="H416" s="230"/>
      <c r="I416" s="230"/>
      <c r="J416" s="230"/>
      <c r="K416" s="230"/>
      <c r="L416" s="230"/>
      <c r="M416" s="230"/>
      <c r="N416" s="230"/>
      <c r="O416" s="230"/>
      <c r="P416" s="230"/>
      <c r="Q416" s="230"/>
      <c r="R416" s="230"/>
    </row>
    <row r="417" spans="1:18" s="7" customFormat="1" x14ac:dyDescent="0.2">
      <c r="A417" s="230"/>
      <c r="B417" s="230"/>
      <c r="C417" s="230"/>
      <c r="D417" s="230"/>
      <c r="E417" s="230"/>
      <c r="F417" s="230"/>
      <c r="G417" s="230"/>
      <c r="H417" s="230"/>
      <c r="I417" s="230"/>
      <c r="J417" s="230"/>
      <c r="K417" s="230"/>
      <c r="L417" s="230"/>
      <c r="M417" s="230"/>
      <c r="N417" s="230"/>
      <c r="O417" s="230"/>
      <c r="P417" s="230"/>
      <c r="Q417" s="230"/>
      <c r="R417" s="230"/>
    </row>
    <row r="418" spans="1:18" s="7" customFormat="1" x14ac:dyDescent="0.2">
      <c r="A418" s="230"/>
      <c r="B418" s="230"/>
      <c r="C418" s="230"/>
      <c r="D418" s="230"/>
      <c r="E418" s="230"/>
      <c r="F418" s="230"/>
      <c r="G418" s="230"/>
      <c r="H418" s="230"/>
      <c r="I418" s="230"/>
      <c r="J418" s="230"/>
      <c r="K418" s="230"/>
      <c r="L418" s="230"/>
      <c r="M418" s="230"/>
      <c r="N418" s="230"/>
      <c r="O418" s="230"/>
      <c r="P418" s="230"/>
      <c r="Q418" s="230"/>
      <c r="R418" s="230"/>
    </row>
    <row r="419" spans="1:18" s="7" customFormat="1" x14ac:dyDescent="0.2">
      <c r="A419" s="230"/>
      <c r="B419" s="230"/>
      <c r="C419" s="230"/>
      <c r="D419" s="230"/>
      <c r="E419" s="230"/>
      <c r="F419" s="230"/>
      <c r="G419" s="230"/>
      <c r="H419" s="230"/>
      <c r="I419" s="230"/>
      <c r="J419" s="230"/>
      <c r="K419" s="230"/>
      <c r="L419" s="230"/>
      <c r="M419" s="230"/>
      <c r="N419" s="230"/>
      <c r="O419" s="230"/>
      <c r="P419" s="230"/>
      <c r="Q419" s="230"/>
      <c r="R419" s="230"/>
    </row>
    <row r="420" spans="1:18" s="7" customFormat="1" x14ac:dyDescent="0.2">
      <c r="A420" s="230"/>
      <c r="B420" s="230"/>
      <c r="C420" s="230"/>
      <c r="D420" s="230"/>
      <c r="E420" s="230"/>
      <c r="F420" s="230"/>
      <c r="G420" s="230"/>
      <c r="H420" s="230"/>
      <c r="I420" s="230"/>
      <c r="J420" s="230"/>
      <c r="K420" s="230"/>
      <c r="L420" s="230"/>
      <c r="M420" s="230"/>
      <c r="N420" s="230"/>
      <c r="O420" s="230"/>
      <c r="P420" s="230"/>
      <c r="Q420" s="230"/>
      <c r="R420" s="230"/>
    </row>
    <row r="421" spans="1:18" s="7" customFormat="1" x14ac:dyDescent="0.2">
      <c r="A421" s="230"/>
      <c r="B421" s="230"/>
      <c r="C421" s="230"/>
      <c r="D421" s="230"/>
      <c r="E421" s="230"/>
      <c r="F421" s="230"/>
      <c r="G421" s="230"/>
      <c r="H421" s="230"/>
      <c r="I421" s="230"/>
      <c r="J421" s="230"/>
      <c r="K421" s="230"/>
      <c r="L421" s="230"/>
      <c r="M421" s="230"/>
      <c r="N421" s="230"/>
      <c r="O421" s="230"/>
      <c r="P421" s="230"/>
      <c r="Q421" s="230"/>
      <c r="R421" s="230"/>
    </row>
    <row r="422" spans="1:18" s="7" customFormat="1" x14ac:dyDescent="0.2">
      <c r="A422" s="230"/>
      <c r="B422" s="230"/>
      <c r="C422" s="230"/>
      <c r="D422" s="230"/>
      <c r="E422" s="230"/>
      <c r="F422" s="230"/>
      <c r="G422" s="230"/>
      <c r="H422" s="230"/>
      <c r="I422" s="230"/>
      <c r="J422" s="230"/>
      <c r="K422" s="230"/>
      <c r="L422" s="230"/>
      <c r="M422" s="230"/>
      <c r="N422" s="230"/>
      <c r="O422" s="230"/>
      <c r="P422" s="230"/>
      <c r="Q422" s="230"/>
      <c r="R422" s="230"/>
    </row>
    <row r="423" spans="1:18" s="7" customFormat="1" x14ac:dyDescent="0.2">
      <c r="A423" s="230"/>
      <c r="B423" s="230"/>
      <c r="C423" s="230"/>
      <c r="D423" s="230"/>
      <c r="E423" s="230"/>
      <c r="F423" s="230"/>
      <c r="G423" s="230"/>
      <c r="H423" s="230"/>
      <c r="I423" s="230"/>
      <c r="J423" s="230"/>
      <c r="K423" s="230"/>
      <c r="L423" s="230"/>
      <c r="M423" s="230"/>
      <c r="N423" s="230"/>
      <c r="O423" s="230"/>
      <c r="P423" s="230"/>
      <c r="Q423" s="230"/>
      <c r="R423" s="230"/>
    </row>
    <row r="424" spans="1:18" s="7" customFormat="1" x14ac:dyDescent="0.2">
      <c r="A424" s="230"/>
      <c r="B424" s="230"/>
      <c r="C424" s="230"/>
      <c r="D424" s="230"/>
      <c r="E424" s="230"/>
      <c r="F424" s="230"/>
      <c r="G424" s="230"/>
      <c r="H424" s="230"/>
      <c r="I424" s="230"/>
      <c r="J424" s="230"/>
      <c r="K424" s="230"/>
      <c r="L424" s="230"/>
      <c r="M424" s="230"/>
      <c r="N424" s="230"/>
      <c r="O424" s="230"/>
      <c r="P424" s="230"/>
      <c r="Q424" s="230"/>
      <c r="R424" s="230"/>
    </row>
    <row r="425" spans="1:18" s="7" customFormat="1" x14ac:dyDescent="0.2">
      <c r="A425" s="230"/>
      <c r="B425" s="230"/>
      <c r="C425" s="230"/>
      <c r="D425" s="230"/>
      <c r="E425" s="230"/>
      <c r="F425" s="230"/>
      <c r="G425" s="230"/>
      <c r="H425" s="230"/>
      <c r="I425" s="230"/>
      <c r="J425" s="230"/>
      <c r="K425" s="230"/>
      <c r="L425" s="230"/>
      <c r="M425" s="230"/>
      <c r="N425" s="230"/>
      <c r="O425" s="230"/>
      <c r="P425" s="230"/>
      <c r="Q425" s="230"/>
      <c r="R425" s="230"/>
    </row>
    <row r="426" spans="1:18" s="7" customFormat="1" x14ac:dyDescent="0.2">
      <c r="A426" s="230"/>
      <c r="B426" s="230"/>
      <c r="C426" s="230"/>
      <c r="D426" s="230"/>
      <c r="E426" s="230"/>
      <c r="F426" s="230"/>
      <c r="G426" s="230"/>
      <c r="H426" s="230"/>
      <c r="I426" s="230"/>
      <c r="J426" s="230"/>
      <c r="K426" s="230"/>
      <c r="L426" s="230"/>
      <c r="M426" s="230"/>
      <c r="N426" s="230"/>
      <c r="O426" s="230"/>
      <c r="P426" s="230"/>
      <c r="Q426" s="230"/>
      <c r="R426" s="230"/>
    </row>
    <row r="427" spans="1:18" s="7" customFormat="1" x14ac:dyDescent="0.2">
      <c r="A427" s="230"/>
      <c r="B427" s="230"/>
      <c r="C427" s="230"/>
      <c r="D427" s="230"/>
      <c r="E427" s="230"/>
      <c r="F427" s="230"/>
      <c r="G427" s="230"/>
      <c r="H427" s="230"/>
      <c r="I427" s="230"/>
      <c r="J427" s="230"/>
      <c r="K427" s="230"/>
      <c r="L427" s="230"/>
      <c r="M427" s="230"/>
      <c r="N427" s="230"/>
      <c r="O427" s="230"/>
      <c r="P427" s="230"/>
      <c r="Q427" s="230"/>
      <c r="R427" s="230"/>
    </row>
    <row r="428" spans="1:18" s="7" customFormat="1" x14ac:dyDescent="0.2">
      <c r="A428" s="230"/>
      <c r="B428" s="230"/>
      <c r="C428" s="230"/>
      <c r="D428" s="230"/>
      <c r="E428" s="230"/>
      <c r="F428" s="230"/>
      <c r="G428" s="230"/>
      <c r="H428" s="230"/>
      <c r="I428" s="230"/>
      <c r="J428" s="230"/>
      <c r="K428" s="230"/>
      <c r="L428" s="230"/>
      <c r="M428" s="230"/>
      <c r="N428" s="230"/>
      <c r="O428" s="230"/>
      <c r="P428" s="230"/>
      <c r="Q428" s="230"/>
      <c r="R428" s="230"/>
    </row>
    <row r="429" spans="1:18" s="7" customFormat="1" x14ac:dyDescent="0.2">
      <c r="A429" s="230"/>
      <c r="B429" s="230"/>
      <c r="C429" s="230"/>
      <c r="D429" s="230"/>
      <c r="E429" s="230"/>
      <c r="F429" s="230"/>
      <c r="G429" s="230"/>
      <c r="H429" s="230"/>
      <c r="I429" s="230"/>
      <c r="J429" s="230"/>
      <c r="K429" s="230"/>
      <c r="L429" s="230"/>
      <c r="M429" s="230"/>
      <c r="N429" s="230"/>
      <c r="O429" s="230"/>
      <c r="P429" s="230"/>
      <c r="Q429" s="230"/>
      <c r="R429" s="230"/>
    </row>
    <row r="430" spans="1:18" s="7" customFormat="1" x14ac:dyDescent="0.2">
      <c r="A430" s="230"/>
      <c r="B430" s="230"/>
      <c r="C430" s="230"/>
      <c r="D430" s="230"/>
      <c r="E430" s="230"/>
      <c r="F430" s="230"/>
      <c r="G430" s="230"/>
      <c r="H430" s="230"/>
      <c r="I430" s="230"/>
      <c r="J430" s="230"/>
      <c r="K430" s="230"/>
      <c r="L430" s="230"/>
      <c r="M430" s="230"/>
      <c r="N430" s="230"/>
      <c r="O430" s="230"/>
      <c r="P430" s="230"/>
      <c r="Q430" s="230"/>
      <c r="R430" s="230"/>
    </row>
    <row r="431" spans="1:18" s="7" customFormat="1" x14ac:dyDescent="0.2">
      <c r="A431" s="230"/>
      <c r="B431" s="230"/>
      <c r="C431" s="230"/>
      <c r="D431" s="230"/>
      <c r="E431" s="230"/>
      <c r="F431" s="230"/>
      <c r="G431" s="230"/>
      <c r="H431" s="230"/>
      <c r="I431" s="230"/>
      <c r="J431" s="230"/>
      <c r="K431" s="230"/>
      <c r="L431" s="230"/>
      <c r="M431" s="230"/>
      <c r="N431" s="230"/>
      <c r="O431" s="230"/>
      <c r="P431" s="230"/>
      <c r="Q431" s="230"/>
      <c r="R431" s="230"/>
    </row>
    <row r="432" spans="1:18" s="7" customFormat="1" x14ac:dyDescent="0.2">
      <c r="A432" s="230"/>
      <c r="B432" s="230"/>
      <c r="C432" s="230"/>
      <c r="D432" s="230"/>
      <c r="E432" s="230"/>
      <c r="F432" s="230"/>
      <c r="G432" s="230"/>
      <c r="H432" s="230"/>
      <c r="I432" s="230"/>
      <c r="J432" s="230"/>
      <c r="K432" s="230"/>
      <c r="L432" s="230"/>
      <c r="M432" s="230"/>
      <c r="N432" s="230"/>
      <c r="O432" s="230"/>
      <c r="P432" s="230"/>
      <c r="Q432" s="230"/>
      <c r="R432" s="230"/>
    </row>
    <row r="433" spans="1:18" s="7" customFormat="1" x14ac:dyDescent="0.2">
      <c r="A433" s="230"/>
      <c r="B433" s="230"/>
      <c r="C433" s="230"/>
      <c r="D433" s="230"/>
      <c r="E433" s="230"/>
      <c r="F433" s="230"/>
      <c r="G433" s="230"/>
      <c r="H433" s="230"/>
      <c r="I433" s="230"/>
      <c r="J433" s="230"/>
      <c r="K433" s="230"/>
      <c r="L433" s="230"/>
      <c r="M433" s="230"/>
      <c r="N433" s="230"/>
      <c r="O433" s="230"/>
      <c r="P433" s="230"/>
      <c r="Q433" s="230"/>
      <c r="R433" s="230"/>
    </row>
    <row r="434" spans="1:18" s="7" customFormat="1" x14ac:dyDescent="0.2">
      <c r="A434" s="230"/>
      <c r="B434" s="230"/>
      <c r="C434" s="230"/>
      <c r="D434" s="230"/>
      <c r="E434" s="230"/>
      <c r="F434" s="230"/>
      <c r="G434" s="230"/>
      <c r="H434" s="230"/>
      <c r="I434" s="230"/>
      <c r="J434" s="230"/>
      <c r="K434" s="230"/>
      <c r="L434" s="230"/>
      <c r="M434" s="230"/>
      <c r="N434" s="230"/>
      <c r="O434" s="230"/>
      <c r="P434" s="230"/>
      <c r="Q434" s="230"/>
      <c r="R434" s="230"/>
    </row>
    <row r="435" spans="1:18" s="7" customFormat="1" x14ac:dyDescent="0.2">
      <c r="A435" s="230"/>
      <c r="B435" s="230"/>
      <c r="C435" s="230"/>
      <c r="D435" s="230"/>
      <c r="E435" s="230"/>
      <c r="F435" s="230"/>
      <c r="G435" s="230"/>
      <c r="H435" s="230"/>
      <c r="I435" s="230"/>
      <c r="J435" s="230"/>
      <c r="K435" s="230"/>
      <c r="L435" s="230"/>
      <c r="M435" s="230"/>
      <c r="N435" s="230"/>
      <c r="O435" s="230"/>
      <c r="P435" s="230"/>
      <c r="Q435" s="230"/>
      <c r="R435" s="230"/>
    </row>
    <row r="436" spans="1:18" s="7" customFormat="1" x14ac:dyDescent="0.2">
      <c r="A436" s="230"/>
      <c r="B436" s="230"/>
      <c r="C436" s="230"/>
      <c r="D436" s="230"/>
      <c r="E436" s="230"/>
      <c r="F436" s="230"/>
      <c r="G436" s="230"/>
      <c r="H436" s="230"/>
      <c r="I436" s="230"/>
      <c r="J436" s="230"/>
      <c r="K436" s="230"/>
      <c r="L436" s="230"/>
      <c r="M436" s="230"/>
      <c r="N436" s="230"/>
      <c r="O436" s="230"/>
      <c r="P436" s="230"/>
      <c r="Q436" s="230"/>
      <c r="R436" s="230"/>
    </row>
    <row r="437" spans="1:18" s="7" customFormat="1" x14ac:dyDescent="0.2">
      <c r="A437" s="230"/>
      <c r="B437" s="230"/>
      <c r="C437" s="230"/>
      <c r="D437" s="230"/>
      <c r="E437" s="230"/>
      <c r="F437" s="230"/>
      <c r="G437" s="230"/>
      <c r="H437" s="230"/>
      <c r="I437" s="230"/>
      <c r="J437" s="230"/>
      <c r="K437" s="230"/>
      <c r="L437" s="230"/>
      <c r="M437" s="230"/>
      <c r="N437" s="230"/>
      <c r="O437" s="230"/>
      <c r="P437" s="230"/>
      <c r="Q437" s="230"/>
      <c r="R437" s="230"/>
    </row>
    <row r="438" spans="1:18" s="7" customFormat="1" x14ac:dyDescent="0.2">
      <c r="A438" s="230"/>
      <c r="B438" s="230"/>
      <c r="C438" s="230"/>
      <c r="D438" s="230"/>
      <c r="E438" s="230"/>
      <c r="F438" s="230"/>
      <c r="G438" s="230"/>
      <c r="H438" s="230"/>
      <c r="I438" s="230"/>
      <c r="J438" s="230"/>
      <c r="K438" s="230"/>
      <c r="L438" s="230"/>
      <c r="M438" s="230"/>
      <c r="N438" s="230"/>
      <c r="O438" s="230"/>
      <c r="P438" s="230"/>
      <c r="Q438" s="230"/>
      <c r="R438" s="230"/>
    </row>
    <row r="439" spans="1:18" s="7" customFormat="1" x14ac:dyDescent="0.2">
      <c r="A439" s="230"/>
      <c r="B439" s="230"/>
      <c r="C439" s="230"/>
      <c r="D439" s="230"/>
      <c r="E439" s="230"/>
      <c r="F439" s="230"/>
      <c r="G439" s="230"/>
      <c r="H439" s="230"/>
      <c r="I439" s="230"/>
      <c r="J439" s="230"/>
      <c r="K439" s="230"/>
      <c r="L439" s="230"/>
      <c r="M439" s="230"/>
      <c r="N439" s="230"/>
      <c r="O439" s="230"/>
      <c r="P439" s="230"/>
      <c r="Q439" s="230"/>
      <c r="R439" s="230"/>
    </row>
    <row r="440" spans="1:18" s="7" customFormat="1" x14ac:dyDescent="0.2">
      <c r="A440" s="230"/>
      <c r="B440" s="230"/>
      <c r="C440" s="230"/>
      <c r="D440" s="230"/>
      <c r="E440" s="230"/>
      <c r="F440" s="230"/>
      <c r="G440" s="230"/>
      <c r="H440" s="230"/>
      <c r="I440" s="230"/>
      <c r="J440" s="230"/>
      <c r="K440" s="230"/>
      <c r="L440" s="230"/>
      <c r="M440" s="230"/>
      <c r="N440" s="230"/>
      <c r="O440" s="230"/>
      <c r="P440" s="230"/>
      <c r="Q440" s="230"/>
      <c r="R440" s="230"/>
    </row>
    <row r="441" spans="1:18" s="7" customFormat="1" x14ac:dyDescent="0.2">
      <c r="A441" s="230"/>
      <c r="B441" s="230"/>
      <c r="C441" s="230"/>
      <c r="D441" s="230"/>
      <c r="E441" s="230"/>
      <c r="F441" s="230"/>
      <c r="G441" s="230"/>
      <c r="H441" s="230"/>
      <c r="I441" s="230"/>
      <c r="J441" s="230"/>
      <c r="K441" s="230"/>
      <c r="L441" s="230"/>
      <c r="M441" s="230"/>
      <c r="N441" s="230"/>
      <c r="O441" s="230"/>
      <c r="P441" s="230"/>
      <c r="Q441" s="230"/>
      <c r="R441" s="230"/>
    </row>
    <row r="442" spans="1:18" s="7" customFormat="1" x14ac:dyDescent="0.2">
      <c r="A442" s="230"/>
      <c r="B442" s="230"/>
      <c r="C442" s="230"/>
      <c r="D442" s="230"/>
      <c r="E442" s="230"/>
      <c r="F442" s="230"/>
      <c r="G442" s="230"/>
      <c r="H442" s="230"/>
      <c r="I442" s="230"/>
      <c r="J442" s="230"/>
      <c r="K442" s="230"/>
      <c r="L442" s="230"/>
      <c r="M442" s="230"/>
      <c r="N442" s="230"/>
      <c r="O442" s="230"/>
      <c r="P442" s="230"/>
      <c r="Q442" s="230"/>
      <c r="R442" s="230"/>
    </row>
    <row r="443" spans="1:18" s="7" customFormat="1" x14ac:dyDescent="0.2">
      <c r="A443" s="230"/>
      <c r="B443" s="230"/>
      <c r="C443" s="230"/>
      <c r="D443" s="230"/>
      <c r="E443" s="230"/>
      <c r="F443" s="230"/>
      <c r="G443" s="230"/>
      <c r="H443" s="230"/>
      <c r="I443" s="230"/>
      <c r="J443" s="230"/>
      <c r="K443" s="230"/>
      <c r="L443" s="230"/>
      <c r="M443" s="230"/>
      <c r="N443" s="230"/>
      <c r="O443" s="230"/>
      <c r="P443" s="230"/>
      <c r="Q443" s="230"/>
      <c r="R443" s="230"/>
    </row>
    <row r="444" spans="1:18" s="7" customFormat="1" x14ac:dyDescent="0.2">
      <c r="A444" s="230"/>
      <c r="B444" s="230"/>
      <c r="C444" s="230"/>
      <c r="D444" s="230"/>
      <c r="E444" s="230"/>
      <c r="F444" s="230"/>
      <c r="G444" s="230"/>
      <c r="H444" s="230"/>
      <c r="I444" s="230"/>
      <c r="J444" s="230"/>
      <c r="K444" s="230"/>
      <c r="L444" s="230"/>
      <c r="M444" s="230"/>
      <c r="N444" s="230"/>
      <c r="O444" s="230"/>
      <c r="P444" s="230"/>
      <c r="Q444" s="230"/>
      <c r="R444" s="230"/>
    </row>
    <row r="445" spans="1:18" s="7" customFormat="1" x14ac:dyDescent="0.2">
      <c r="A445" s="230"/>
      <c r="B445" s="230"/>
      <c r="C445" s="230"/>
      <c r="D445" s="230"/>
      <c r="E445" s="230"/>
      <c r="F445" s="230"/>
      <c r="G445" s="230"/>
      <c r="H445" s="230"/>
      <c r="I445" s="230"/>
      <c r="J445" s="230"/>
      <c r="K445" s="230"/>
      <c r="L445" s="230"/>
      <c r="M445" s="230"/>
      <c r="N445" s="230"/>
      <c r="O445" s="230"/>
      <c r="P445" s="230"/>
      <c r="Q445" s="230"/>
      <c r="R445" s="230"/>
    </row>
    <row r="446" spans="1:18" s="7" customFormat="1" x14ac:dyDescent="0.2">
      <c r="A446" s="230"/>
      <c r="B446" s="230"/>
      <c r="C446" s="230"/>
      <c r="D446" s="230"/>
      <c r="E446" s="230"/>
      <c r="F446" s="230"/>
      <c r="G446" s="230"/>
      <c r="H446" s="230"/>
      <c r="I446" s="230"/>
      <c r="J446" s="230"/>
      <c r="K446" s="230"/>
      <c r="L446" s="230"/>
      <c r="M446" s="230"/>
      <c r="N446" s="230"/>
      <c r="O446" s="230"/>
      <c r="P446" s="230"/>
      <c r="Q446" s="230"/>
      <c r="R446" s="230"/>
    </row>
    <row r="447" spans="1:18" s="7" customFormat="1" x14ac:dyDescent="0.2">
      <c r="A447" s="230"/>
      <c r="B447" s="230"/>
      <c r="C447" s="230"/>
      <c r="D447" s="230"/>
      <c r="E447" s="230"/>
      <c r="F447" s="230"/>
      <c r="G447" s="230"/>
      <c r="H447" s="230"/>
      <c r="I447" s="230"/>
      <c r="J447" s="230"/>
      <c r="K447" s="230"/>
      <c r="L447" s="230"/>
      <c r="M447" s="230"/>
      <c r="N447" s="230"/>
      <c r="O447" s="230"/>
      <c r="P447" s="230"/>
      <c r="Q447" s="230"/>
      <c r="R447" s="230"/>
    </row>
    <row r="448" spans="1:18" s="7" customFormat="1" x14ac:dyDescent="0.2">
      <c r="A448" s="230"/>
      <c r="B448" s="230"/>
      <c r="C448" s="230"/>
      <c r="D448" s="230"/>
      <c r="E448" s="230"/>
      <c r="F448" s="230"/>
      <c r="G448" s="230"/>
      <c r="H448" s="230"/>
      <c r="I448" s="230"/>
      <c r="J448" s="230"/>
      <c r="K448" s="230"/>
      <c r="L448" s="230"/>
      <c r="M448" s="230"/>
      <c r="N448" s="230"/>
      <c r="O448" s="230"/>
      <c r="P448" s="230"/>
      <c r="Q448" s="230"/>
      <c r="R448" s="230"/>
    </row>
    <row r="449" spans="1:18" s="7" customFormat="1" x14ac:dyDescent="0.2">
      <c r="A449" s="230"/>
      <c r="B449" s="230"/>
      <c r="C449" s="230"/>
      <c r="D449" s="230"/>
      <c r="E449" s="230"/>
      <c r="F449" s="230"/>
      <c r="G449" s="230"/>
      <c r="H449" s="230"/>
      <c r="I449" s="230"/>
      <c r="J449" s="230"/>
      <c r="K449" s="230"/>
      <c r="L449" s="230"/>
      <c r="M449" s="230"/>
      <c r="N449" s="230"/>
      <c r="O449" s="230"/>
      <c r="P449" s="230"/>
      <c r="Q449" s="230"/>
      <c r="R449" s="230"/>
    </row>
    <row r="450" spans="1:18" s="7" customFormat="1" x14ac:dyDescent="0.2">
      <c r="A450" s="230"/>
      <c r="B450" s="230"/>
      <c r="C450" s="230"/>
      <c r="D450" s="230"/>
      <c r="E450" s="230"/>
      <c r="F450" s="230"/>
      <c r="G450" s="230"/>
      <c r="H450" s="230"/>
      <c r="I450" s="230"/>
      <c r="J450" s="230"/>
      <c r="K450" s="230"/>
      <c r="L450" s="230"/>
      <c r="M450" s="230"/>
      <c r="N450" s="230"/>
      <c r="O450" s="230"/>
      <c r="P450" s="230"/>
      <c r="Q450" s="230"/>
      <c r="R450" s="230"/>
    </row>
    <row r="451" spans="1:18" s="7" customFormat="1" x14ac:dyDescent="0.2">
      <c r="A451" s="230"/>
      <c r="B451" s="230"/>
      <c r="C451" s="230"/>
      <c r="D451" s="230"/>
      <c r="E451" s="230"/>
      <c r="F451" s="230"/>
      <c r="G451" s="230"/>
      <c r="H451" s="230"/>
      <c r="I451" s="230"/>
      <c r="J451" s="230"/>
      <c r="K451" s="230"/>
      <c r="L451" s="230"/>
      <c r="M451" s="230"/>
      <c r="N451" s="230"/>
      <c r="O451" s="230"/>
      <c r="P451" s="230"/>
      <c r="Q451" s="230"/>
      <c r="R451" s="230"/>
    </row>
    <row r="452" spans="1:18" s="7" customFormat="1" x14ac:dyDescent="0.2">
      <c r="A452" s="230"/>
      <c r="B452" s="230"/>
      <c r="C452" s="230"/>
      <c r="D452" s="230"/>
      <c r="E452" s="230"/>
      <c r="F452" s="230"/>
      <c r="G452" s="230"/>
      <c r="H452" s="230"/>
      <c r="I452" s="230"/>
      <c r="J452" s="230"/>
      <c r="K452" s="230"/>
      <c r="L452" s="230"/>
      <c r="M452" s="230"/>
      <c r="N452" s="230"/>
      <c r="O452" s="230"/>
      <c r="P452" s="230"/>
      <c r="Q452" s="230"/>
      <c r="R452" s="230"/>
    </row>
    <row r="453" spans="1:18" s="7" customFormat="1" x14ac:dyDescent="0.2">
      <c r="A453" s="230"/>
      <c r="B453" s="230"/>
      <c r="C453" s="230"/>
      <c r="D453" s="230"/>
      <c r="E453" s="230"/>
      <c r="F453" s="230"/>
      <c r="G453" s="230"/>
      <c r="H453" s="230"/>
      <c r="I453" s="230"/>
      <c r="J453" s="230"/>
      <c r="K453" s="230"/>
      <c r="L453" s="230"/>
      <c r="M453" s="230"/>
      <c r="N453" s="230"/>
      <c r="O453" s="230"/>
      <c r="P453" s="230"/>
      <c r="Q453" s="230"/>
      <c r="R453" s="230"/>
    </row>
    <row r="454" spans="1:18" s="7" customFormat="1" x14ac:dyDescent="0.2">
      <c r="A454" s="230"/>
      <c r="B454" s="230"/>
      <c r="C454" s="230"/>
      <c r="D454" s="230"/>
      <c r="E454" s="230"/>
      <c r="F454" s="230"/>
      <c r="G454" s="230"/>
      <c r="H454" s="230"/>
      <c r="I454" s="230"/>
      <c r="J454" s="230"/>
      <c r="K454" s="230"/>
      <c r="L454" s="230"/>
      <c r="M454" s="230"/>
      <c r="N454" s="230"/>
      <c r="O454" s="230"/>
      <c r="P454" s="230"/>
      <c r="Q454" s="230"/>
      <c r="R454" s="230"/>
    </row>
    <row r="455" spans="1:18" s="7" customFormat="1" x14ac:dyDescent="0.2">
      <c r="A455" s="230"/>
      <c r="B455" s="230"/>
      <c r="C455" s="230"/>
      <c r="D455" s="230"/>
      <c r="E455" s="230"/>
      <c r="F455" s="230"/>
      <c r="G455" s="230"/>
      <c r="H455" s="230"/>
      <c r="I455" s="230"/>
      <c r="J455" s="230"/>
      <c r="K455" s="230"/>
      <c r="L455" s="230"/>
      <c r="M455" s="230"/>
      <c r="N455" s="230"/>
      <c r="O455" s="230"/>
      <c r="P455" s="230"/>
      <c r="Q455" s="230"/>
      <c r="R455" s="230"/>
    </row>
    <row r="456" spans="1:18" s="7" customFormat="1" x14ac:dyDescent="0.2">
      <c r="A456" s="230"/>
      <c r="B456" s="230"/>
      <c r="C456" s="230"/>
      <c r="D456" s="230"/>
      <c r="E456" s="230"/>
      <c r="F456" s="230"/>
      <c r="G456" s="230"/>
      <c r="H456" s="230"/>
      <c r="I456" s="230"/>
      <c r="J456" s="230"/>
      <c r="K456" s="230"/>
      <c r="L456" s="230"/>
      <c r="M456" s="230"/>
      <c r="N456" s="230"/>
      <c r="O456" s="230"/>
      <c r="P456" s="230"/>
      <c r="Q456" s="230"/>
      <c r="R456" s="230"/>
    </row>
    <row r="457" spans="1:18" s="7" customFormat="1" x14ac:dyDescent="0.2">
      <c r="A457" s="230"/>
      <c r="B457" s="230"/>
      <c r="C457" s="230"/>
      <c r="D457" s="230"/>
      <c r="E457" s="230"/>
      <c r="F457" s="230"/>
      <c r="G457" s="230"/>
      <c r="H457" s="230"/>
      <c r="I457" s="230"/>
      <c r="J457" s="230"/>
      <c r="K457" s="230"/>
      <c r="L457" s="230"/>
      <c r="M457" s="230"/>
      <c r="N457" s="230"/>
      <c r="O457" s="230"/>
      <c r="P457" s="230"/>
      <c r="Q457" s="230"/>
      <c r="R457" s="230"/>
    </row>
    <row r="458" spans="1:18" s="7" customFormat="1" x14ac:dyDescent="0.2">
      <c r="A458" s="230"/>
      <c r="B458" s="230"/>
      <c r="C458" s="230"/>
      <c r="D458" s="230"/>
      <c r="E458" s="230"/>
      <c r="F458" s="230"/>
      <c r="G458" s="230"/>
      <c r="H458" s="230"/>
      <c r="I458" s="230"/>
      <c r="J458" s="230"/>
      <c r="K458" s="230"/>
      <c r="L458" s="230"/>
      <c r="M458" s="230"/>
      <c r="N458" s="230"/>
      <c r="O458" s="230"/>
      <c r="P458" s="230"/>
      <c r="Q458" s="230"/>
      <c r="R458" s="230"/>
    </row>
    <row r="459" spans="1:18" s="7" customFormat="1" x14ac:dyDescent="0.2">
      <c r="A459" s="230"/>
      <c r="B459" s="230"/>
      <c r="C459" s="230"/>
      <c r="D459" s="230"/>
      <c r="E459" s="230"/>
      <c r="F459" s="230"/>
      <c r="G459" s="230"/>
      <c r="H459" s="230"/>
      <c r="I459" s="230"/>
      <c r="J459" s="230"/>
      <c r="K459" s="230"/>
      <c r="L459" s="230"/>
      <c r="M459" s="230"/>
      <c r="N459" s="230"/>
      <c r="O459" s="230"/>
      <c r="P459" s="230"/>
      <c r="Q459" s="230"/>
      <c r="R459" s="230"/>
    </row>
    <row r="460" spans="1:18" s="7" customFormat="1" x14ac:dyDescent="0.2">
      <c r="A460" s="230"/>
      <c r="B460" s="230"/>
      <c r="C460" s="230"/>
      <c r="D460" s="230"/>
      <c r="E460" s="230"/>
      <c r="F460" s="230"/>
      <c r="G460" s="230"/>
      <c r="H460" s="230"/>
      <c r="I460" s="230"/>
      <c r="J460" s="230"/>
      <c r="K460" s="230"/>
      <c r="L460" s="230"/>
      <c r="M460" s="230"/>
      <c r="N460" s="230"/>
      <c r="O460" s="230"/>
      <c r="P460" s="230"/>
      <c r="Q460" s="230"/>
      <c r="R460" s="230"/>
    </row>
    <row r="461" spans="1:18" s="7" customFormat="1" x14ac:dyDescent="0.2">
      <c r="A461" s="230"/>
      <c r="B461" s="230"/>
      <c r="C461" s="230"/>
      <c r="D461" s="230"/>
      <c r="E461" s="230"/>
      <c r="F461" s="230"/>
      <c r="G461" s="230"/>
      <c r="H461" s="230"/>
      <c r="I461" s="230"/>
      <c r="J461" s="230"/>
      <c r="K461" s="230"/>
      <c r="L461" s="230"/>
      <c r="M461" s="230"/>
      <c r="N461" s="230"/>
      <c r="O461" s="230"/>
      <c r="P461" s="230"/>
      <c r="Q461" s="230"/>
      <c r="R461" s="230"/>
    </row>
    <row r="462" spans="1:18" s="7" customFormat="1" x14ac:dyDescent="0.2">
      <c r="A462" s="230"/>
      <c r="B462" s="230"/>
      <c r="C462" s="230"/>
      <c r="D462" s="230"/>
      <c r="E462" s="230"/>
      <c r="F462" s="230"/>
      <c r="G462" s="230"/>
      <c r="H462" s="230"/>
      <c r="I462" s="230"/>
      <c r="J462" s="230"/>
      <c r="K462" s="230"/>
      <c r="L462" s="230"/>
      <c r="M462" s="230"/>
      <c r="N462" s="230"/>
      <c r="O462" s="230"/>
      <c r="P462" s="230"/>
      <c r="Q462" s="230"/>
      <c r="R462" s="230"/>
    </row>
    <row r="463" spans="1:18" s="7" customFormat="1" x14ac:dyDescent="0.2">
      <c r="A463" s="230"/>
      <c r="B463" s="230"/>
      <c r="C463" s="230"/>
      <c r="D463" s="230"/>
      <c r="E463" s="230"/>
      <c r="F463" s="230"/>
      <c r="G463" s="230"/>
      <c r="H463" s="230"/>
      <c r="I463" s="230"/>
      <c r="J463" s="230"/>
      <c r="K463" s="230"/>
      <c r="L463" s="230"/>
      <c r="M463" s="230"/>
      <c r="N463" s="230"/>
      <c r="O463" s="230"/>
      <c r="P463" s="230"/>
      <c r="Q463" s="230"/>
      <c r="R463" s="230"/>
    </row>
    <row r="464" spans="1:18" s="7" customFormat="1" x14ac:dyDescent="0.2">
      <c r="A464" s="230"/>
      <c r="B464" s="230"/>
      <c r="C464" s="230"/>
      <c r="D464" s="230"/>
      <c r="E464" s="230"/>
      <c r="F464" s="230"/>
      <c r="G464" s="230"/>
      <c r="H464" s="230"/>
      <c r="I464" s="230"/>
      <c r="J464" s="230"/>
      <c r="K464" s="230"/>
      <c r="L464" s="230"/>
      <c r="M464" s="230"/>
      <c r="N464" s="230"/>
      <c r="O464" s="230"/>
      <c r="P464" s="230"/>
      <c r="Q464" s="230"/>
      <c r="R464" s="230"/>
    </row>
    <row r="465" spans="1:18" s="7" customFormat="1" x14ac:dyDescent="0.2">
      <c r="A465" s="230"/>
      <c r="B465" s="230"/>
      <c r="C465" s="230"/>
      <c r="D465" s="230"/>
      <c r="E465" s="230"/>
      <c r="F465" s="230"/>
      <c r="G465" s="230"/>
      <c r="H465" s="230"/>
      <c r="I465" s="230"/>
      <c r="J465" s="230"/>
      <c r="K465" s="230"/>
      <c r="L465" s="230"/>
      <c r="M465" s="230"/>
      <c r="N465" s="230"/>
      <c r="O465" s="230"/>
      <c r="P465" s="230"/>
      <c r="Q465" s="230"/>
      <c r="R465" s="230"/>
    </row>
    <row r="466" spans="1:18" s="7" customFormat="1" x14ac:dyDescent="0.2">
      <c r="A466" s="230"/>
      <c r="B466" s="230"/>
      <c r="C466" s="230"/>
      <c r="D466" s="230"/>
      <c r="E466" s="230"/>
      <c r="F466" s="230"/>
      <c r="G466" s="230"/>
      <c r="H466" s="230"/>
      <c r="I466" s="230"/>
      <c r="J466" s="230"/>
      <c r="K466" s="230"/>
      <c r="L466" s="230"/>
      <c r="M466" s="230"/>
      <c r="N466" s="230"/>
      <c r="O466" s="230"/>
      <c r="P466" s="230"/>
      <c r="Q466" s="230"/>
      <c r="R466" s="230"/>
    </row>
    <row r="467" spans="1:18" s="7" customFormat="1" x14ac:dyDescent="0.2">
      <c r="A467" s="230"/>
      <c r="B467" s="230"/>
      <c r="C467" s="230"/>
      <c r="D467" s="230"/>
      <c r="E467" s="230"/>
      <c r="F467" s="230"/>
      <c r="G467" s="230"/>
      <c r="H467" s="230"/>
      <c r="I467" s="230"/>
      <c r="J467" s="230"/>
      <c r="K467" s="230"/>
      <c r="L467" s="230"/>
      <c r="M467" s="230"/>
      <c r="N467" s="230"/>
      <c r="O467" s="230"/>
      <c r="P467" s="230"/>
      <c r="Q467" s="230"/>
      <c r="R467" s="230"/>
    </row>
    <row r="468" spans="1:18" s="7" customFormat="1" x14ac:dyDescent="0.2">
      <c r="A468" s="230"/>
      <c r="B468" s="230"/>
      <c r="C468" s="230"/>
      <c r="D468" s="230"/>
      <c r="E468" s="230"/>
      <c r="F468" s="230"/>
      <c r="G468" s="230"/>
      <c r="H468" s="230"/>
      <c r="I468" s="230"/>
      <c r="J468" s="230"/>
      <c r="K468" s="230"/>
      <c r="L468" s="230"/>
      <c r="M468" s="230"/>
      <c r="N468" s="230"/>
      <c r="O468" s="230"/>
      <c r="P468" s="230"/>
      <c r="Q468" s="230"/>
      <c r="R468" s="230"/>
    </row>
    <row r="469" spans="1:18" s="7" customFormat="1" x14ac:dyDescent="0.2">
      <c r="A469" s="230"/>
      <c r="B469" s="230"/>
      <c r="C469" s="230"/>
      <c r="D469" s="230"/>
      <c r="E469" s="230"/>
      <c r="F469" s="230"/>
      <c r="G469" s="230"/>
      <c r="H469" s="230"/>
      <c r="I469" s="230"/>
      <c r="J469" s="230"/>
      <c r="K469" s="230"/>
      <c r="L469" s="230"/>
      <c r="M469" s="230"/>
      <c r="N469" s="230"/>
      <c r="O469" s="230"/>
      <c r="P469" s="230"/>
      <c r="Q469" s="230"/>
      <c r="R469" s="230"/>
    </row>
    <row r="470" spans="1:18" s="7" customFormat="1" x14ac:dyDescent="0.2">
      <c r="A470" s="230"/>
      <c r="B470" s="230"/>
      <c r="C470" s="230"/>
      <c r="D470" s="230"/>
      <c r="E470" s="230"/>
      <c r="F470" s="230"/>
      <c r="G470" s="230"/>
      <c r="H470" s="230"/>
      <c r="I470" s="230"/>
      <c r="J470" s="230"/>
      <c r="K470" s="230"/>
      <c r="L470" s="230"/>
      <c r="M470" s="230"/>
      <c r="N470" s="230"/>
      <c r="O470" s="230"/>
      <c r="P470" s="230"/>
      <c r="Q470" s="230"/>
      <c r="R470" s="230"/>
    </row>
    <row r="471" spans="1:18" s="7" customFormat="1" x14ac:dyDescent="0.2">
      <c r="A471" s="230"/>
      <c r="B471" s="230"/>
      <c r="C471" s="230"/>
      <c r="D471" s="230"/>
      <c r="E471" s="230"/>
      <c r="F471" s="230"/>
      <c r="G471" s="230"/>
      <c r="H471" s="230"/>
      <c r="I471" s="230"/>
      <c r="J471" s="230"/>
      <c r="K471" s="230"/>
      <c r="L471" s="230"/>
      <c r="M471" s="230"/>
      <c r="N471" s="230"/>
      <c r="O471" s="230"/>
      <c r="P471" s="230"/>
      <c r="Q471" s="230"/>
      <c r="R471" s="230"/>
    </row>
    <row r="472" spans="1:18" s="7" customFormat="1" x14ac:dyDescent="0.2">
      <c r="A472" s="230"/>
      <c r="B472" s="230"/>
      <c r="C472" s="230"/>
      <c r="D472" s="230"/>
      <c r="E472" s="230"/>
      <c r="F472" s="230"/>
      <c r="G472" s="230"/>
      <c r="H472" s="230"/>
      <c r="I472" s="230"/>
      <c r="J472" s="230"/>
      <c r="K472" s="230"/>
      <c r="L472" s="230"/>
      <c r="M472" s="230"/>
      <c r="N472" s="230"/>
      <c r="O472" s="230"/>
      <c r="P472" s="230"/>
      <c r="Q472" s="230"/>
      <c r="R472" s="230"/>
    </row>
    <row r="473" spans="1:18" s="7" customFormat="1" x14ac:dyDescent="0.2">
      <c r="A473" s="230"/>
      <c r="B473" s="230"/>
      <c r="C473" s="230"/>
      <c r="D473" s="230"/>
      <c r="E473" s="230"/>
      <c r="F473" s="230"/>
      <c r="G473" s="230"/>
      <c r="H473" s="230"/>
      <c r="I473" s="230"/>
      <c r="J473" s="230"/>
      <c r="K473" s="230"/>
      <c r="L473" s="230"/>
      <c r="M473" s="230"/>
      <c r="N473" s="230"/>
      <c r="O473" s="230"/>
      <c r="P473" s="230"/>
      <c r="Q473" s="230"/>
      <c r="R473" s="230"/>
    </row>
    <row r="474" spans="1:18" s="7" customFormat="1" x14ac:dyDescent="0.2">
      <c r="A474" s="230"/>
      <c r="B474" s="230"/>
      <c r="C474" s="230"/>
      <c r="D474" s="230"/>
      <c r="E474" s="230"/>
      <c r="F474" s="230"/>
      <c r="G474" s="230"/>
      <c r="H474" s="230"/>
      <c r="I474" s="230"/>
      <c r="J474" s="230"/>
      <c r="K474" s="230"/>
      <c r="L474" s="230"/>
      <c r="M474" s="230"/>
      <c r="N474" s="230"/>
      <c r="O474" s="230"/>
      <c r="P474" s="230"/>
      <c r="Q474" s="230"/>
      <c r="R474" s="230"/>
    </row>
    <row r="475" spans="1:18" s="7" customFormat="1" x14ac:dyDescent="0.2">
      <c r="A475" s="230"/>
      <c r="B475" s="230"/>
      <c r="C475" s="230"/>
      <c r="D475" s="230"/>
      <c r="E475" s="230"/>
      <c r="F475" s="230"/>
      <c r="G475" s="230"/>
      <c r="H475" s="230"/>
      <c r="I475" s="230"/>
      <c r="J475" s="230"/>
      <c r="K475" s="230"/>
      <c r="L475" s="230"/>
      <c r="M475" s="230"/>
      <c r="N475" s="230"/>
      <c r="O475" s="230"/>
      <c r="P475" s="230"/>
      <c r="Q475" s="230"/>
      <c r="R475" s="230"/>
    </row>
    <row r="476" spans="1:18" s="7" customFormat="1" x14ac:dyDescent="0.2">
      <c r="A476" s="230"/>
      <c r="B476" s="230"/>
      <c r="C476" s="230"/>
      <c r="D476" s="230"/>
      <c r="E476" s="230"/>
      <c r="F476" s="230"/>
      <c r="G476" s="230"/>
      <c r="H476" s="230"/>
      <c r="I476" s="230"/>
      <c r="J476" s="230"/>
      <c r="K476" s="230"/>
      <c r="L476" s="230"/>
      <c r="M476" s="230"/>
      <c r="N476" s="230"/>
      <c r="O476" s="230"/>
      <c r="P476" s="230"/>
      <c r="Q476" s="230"/>
      <c r="R476" s="230"/>
    </row>
    <row r="477" spans="1:18" s="7" customFormat="1" x14ac:dyDescent="0.2">
      <c r="A477" s="230"/>
      <c r="B477" s="230"/>
      <c r="C477" s="230"/>
      <c r="D477" s="230"/>
      <c r="E477" s="230"/>
      <c r="F477" s="230"/>
      <c r="G477" s="230"/>
      <c r="H477" s="230"/>
      <c r="I477" s="230"/>
      <c r="J477" s="230"/>
      <c r="K477" s="230"/>
      <c r="L477" s="230"/>
      <c r="M477" s="230"/>
      <c r="N477" s="230"/>
      <c r="O477" s="230"/>
      <c r="P477" s="230"/>
      <c r="Q477" s="230"/>
      <c r="R477" s="230"/>
    </row>
    <row r="478" spans="1:18" s="7" customFormat="1" x14ac:dyDescent="0.2">
      <c r="A478" s="230"/>
      <c r="B478" s="230"/>
      <c r="C478" s="230"/>
      <c r="D478" s="230"/>
      <c r="E478" s="230"/>
      <c r="F478" s="230"/>
      <c r="G478" s="230"/>
      <c r="H478" s="230"/>
      <c r="I478" s="230"/>
      <c r="J478" s="230"/>
      <c r="K478" s="230"/>
      <c r="L478" s="230"/>
      <c r="M478" s="230"/>
      <c r="N478" s="230"/>
      <c r="O478" s="230"/>
      <c r="P478" s="230"/>
      <c r="Q478" s="230"/>
      <c r="R478" s="230"/>
    </row>
    <row r="479" spans="1:18" s="7" customFormat="1" x14ac:dyDescent="0.2">
      <c r="A479" s="230"/>
      <c r="B479" s="230"/>
      <c r="C479" s="230"/>
      <c r="D479" s="230"/>
      <c r="E479" s="230"/>
      <c r="F479" s="230"/>
      <c r="G479" s="230"/>
      <c r="H479" s="230"/>
      <c r="I479" s="230"/>
      <c r="J479" s="230"/>
      <c r="K479" s="230"/>
      <c r="L479" s="230"/>
      <c r="M479" s="230"/>
      <c r="N479" s="230"/>
      <c r="O479" s="230"/>
      <c r="P479" s="230"/>
      <c r="Q479" s="230"/>
      <c r="R479" s="230"/>
    </row>
    <row r="480" spans="1:18" s="7" customFormat="1" x14ac:dyDescent="0.2">
      <c r="A480" s="230"/>
      <c r="B480" s="230"/>
      <c r="C480" s="230"/>
      <c r="D480" s="230"/>
      <c r="E480" s="230"/>
      <c r="F480" s="230"/>
      <c r="G480" s="230"/>
      <c r="H480" s="230"/>
      <c r="I480" s="230"/>
      <c r="J480" s="230"/>
      <c r="K480" s="230"/>
      <c r="L480" s="230"/>
      <c r="M480" s="230"/>
      <c r="N480" s="230"/>
      <c r="O480" s="230"/>
      <c r="P480" s="230"/>
      <c r="Q480" s="230"/>
      <c r="R480" s="230"/>
    </row>
    <row r="481" spans="1:18" s="7" customFormat="1" x14ac:dyDescent="0.2">
      <c r="A481" s="230"/>
      <c r="B481" s="230"/>
      <c r="C481" s="230"/>
      <c r="D481" s="230"/>
      <c r="E481" s="230"/>
      <c r="F481" s="230"/>
      <c r="G481" s="230"/>
      <c r="H481" s="230"/>
      <c r="I481" s="230"/>
      <c r="J481" s="230"/>
      <c r="K481" s="230"/>
      <c r="L481" s="230"/>
      <c r="M481" s="230"/>
      <c r="N481" s="230"/>
      <c r="O481" s="230"/>
      <c r="P481" s="230"/>
      <c r="Q481" s="230"/>
      <c r="R481" s="230"/>
    </row>
    <row r="482" spans="1:18" s="7" customFormat="1" x14ac:dyDescent="0.2">
      <c r="A482" s="230"/>
      <c r="B482" s="230"/>
      <c r="C482" s="230"/>
      <c r="D482" s="230"/>
      <c r="E482" s="230"/>
      <c r="F482" s="230"/>
      <c r="G482" s="230"/>
      <c r="H482" s="230"/>
      <c r="I482" s="230"/>
      <c r="J482" s="230"/>
      <c r="K482" s="230"/>
      <c r="L482" s="230"/>
      <c r="M482" s="230"/>
      <c r="N482" s="230"/>
      <c r="O482" s="230"/>
      <c r="P482" s="230"/>
      <c r="Q482" s="230"/>
      <c r="R482" s="230"/>
    </row>
    <row r="483" spans="1:18" s="7" customFormat="1" x14ac:dyDescent="0.2">
      <c r="A483" s="230"/>
      <c r="B483" s="230"/>
      <c r="C483" s="230"/>
      <c r="D483" s="230"/>
      <c r="E483" s="230"/>
      <c r="F483" s="230"/>
      <c r="G483" s="230"/>
      <c r="H483" s="230"/>
      <c r="I483" s="230"/>
      <c r="J483" s="230"/>
      <c r="K483" s="230"/>
      <c r="L483" s="230"/>
      <c r="M483" s="230"/>
      <c r="N483" s="230"/>
      <c r="O483" s="230"/>
      <c r="P483" s="230"/>
      <c r="Q483" s="230"/>
      <c r="R483" s="230"/>
    </row>
    <row r="484" spans="1:18" s="7" customFormat="1" x14ac:dyDescent="0.2">
      <c r="A484" s="230"/>
      <c r="B484" s="230"/>
      <c r="C484" s="230"/>
      <c r="D484" s="230"/>
      <c r="E484" s="230"/>
      <c r="F484" s="230"/>
      <c r="G484" s="230"/>
      <c r="H484" s="230"/>
      <c r="I484" s="230"/>
      <c r="J484" s="230"/>
      <c r="K484" s="230"/>
      <c r="L484" s="230"/>
      <c r="M484" s="230"/>
      <c r="N484" s="230"/>
      <c r="O484" s="230"/>
      <c r="P484" s="230"/>
      <c r="Q484" s="230"/>
      <c r="R484" s="230"/>
    </row>
    <row r="485" spans="1:18" s="7" customFormat="1" x14ac:dyDescent="0.2">
      <c r="A485" s="230"/>
      <c r="B485" s="230"/>
      <c r="C485" s="230"/>
      <c r="D485" s="230"/>
      <c r="E485" s="230"/>
      <c r="F485" s="230"/>
      <c r="G485" s="230"/>
      <c r="H485" s="230"/>
      <c r="I485" s="230"/>
      <c r="J485" s="230"/>
      <c r="K485" s="230"/>
      <c r="L485" s="230"/>
      <c r="M485" s="230"/>
      <c r="N485" s="230"/>
      <c r="O485" s="230"/>
      <c r="P485" s="230"/>
      <c r="Q485" s="230"/>
      <c r="R485" s="230"/>
    </row>
    <row r="486" spans="1:18" s="7" customFormat="1" x14ac:dyDescent="0.2">
      <c r="A486" s="230"/>
      <c r="B486" s="230"/>
      <c r="C486" s="230"/>
      <c r="D486" s="230"/>
      <c r="E486" s="230"/>
      <c r="F486" s="230"/>
      <c r="G486" s="230"/>
      <c r="H486" s="230"/>
      <c r="I486" s="230"/>
      <c r="J486" s="230"/>
      <c r="K486" s="230"/>
      <c r="L486" s="230"/>
      <c r="M486" s="230"/>
      <c r="N486" s="230"/>
      <c r="O486" s="230"/>
      <c r="P486" s="230"/>
      <c r="Q486" s="230"/>
      <c r="R486" s="230"/>
    </row>
    <row r="487" spans="1:18" s="7" customFormat="1" x14ac:dyDescent="0.2">
      <c r="A487" s="230"/>
      <c r="B487" s="230"/>
      <c r="C487" s="230"/>
      <c r="D487" s="230"/>
      <c r="E487" s="230"/>
      <c r="F487" s="230"/>
      <c r="G487" s="230"/>
      <c r="H487" s="230"/>
      <c r="I487" s="230"/>
      <c r="J487" s="230"/>
      <c r="K487" s="230"/>
      <c r="L487" s="230"/>
      <c r="M487" s="230"/>
      <c r="N487" s="230"/>
      <c r="O487" s="230"/>
      <c r="P487" s="230"/>
      <c r="Q487" s="230"/>
      <c r="R487" s="230"/>
    </row>
    <row r="488" spans="1:18" s="7" customFormat="1" x14ac:dyDescent="0.2">
      <c r="A488" s="230"/>
      <c r="B488" s="230"/>
      <c r="C488" s="230"/>
      <c r="D488" s="230"/>
      <c r="E488" s="230"/>
      <c r="F488" s="230"/>
      <c r="G488" s="230"/>
      <c r="H488" s="230"/>
      <c r="I488" s="230"/>
      <c r="J488" s="230"/>
      <c r="K488" s="230"/>
      <c r="L488" s="230"/>
      <c r="M488" s="230"/>
      <c r="N488" s="230"/>
      <c r="O488" s="230"/>
      <c r="P488" s="230"/>
      <c r="Q488" s="230"/>
      <c r="R488" s="230"/>
    </row>
    <row r="489" spans="1:18" s="7" customFormat="1" x14ac:dyDescent="0.2">
      <c r="A489" s="230"/>
      <c r="B489" s="230"/>
      <c r="C489" s="230"/>
      <c r="D489" s="230"/>
      <c r="E489" s="230"/>
      <c r="F489" s="230"/>
      <c r="G489" s="230"/>
      <c r="H489" s="230"/>
      <c r="I489" s="230"/>
      <c r="J489" s="230"/>
      <c r="K489" s="230"/>
      <c r="L489" s="230"/>
      <c r="M489" s="230"/>
      <c r="N489" s="230"/>
      <c r="O489" s="230"/>
      <c r="P489" s="230"/>
      <c r="Q489" s="230"/>
      <c r="R489" s="230"/>
    </row>
    <row r="490" spans="1:18" s="7" customFormat="1" x14ac:dyDescent="0.2">
      <c r="A490" s="230"/>
      <c r="B490" s="230"/>
      <c r="C490" s="230"/>
      <c r="D490" s="230"/>
      <c r="E490" s="230"/>
      <c r="F490" s="230"/>
      <c r="G490" s="230"/>
      <c r="H490" s="230"/>
      <c r="I490" s="230"/>
      <c r="J490" s="230"/>
      <c r="K490" s="230"/>
      <c r="L490" s="230"/>
      <c r="M490" s="230"/>
      <c r="N490" s="230"/>
      <c r="O490" s="230"/>
      <c r="P490" s="230"/>
      <c r="Q490" s="230"/>
      <c r="R490" s="230"/>
    </row>
    <row r="491" spans="1:18" s="7" customFormat="1" x14ac:dyDescent="0.2">
      <c r="A491" s="230"/>
      <c r="B491" s="230"/>
      <c r="C491" s="230"/>
      <c r="D491" s="230"/>
      <c r="E491" s="230"/>
      <c r="F491" s="230"/>
      <c r="G491" s="230"/>
      <c r="H491" s="230"/>
      <c r="I491" s="230"/>
      <c r="J491" s="230"/>
      <c r="K491" s="230"/>
      <c r="L491" s="230"/>
      <c r="M491" s="230"/>
      <c r="N491" s="230"/>
      <c r="O491" s="230"/>
      <c r="P491" s="230"/>
      <c r="Q491" s="230"/>
      <c r="R491" s="230"/>
    </row>
    <row r="492" spans="1:18" s="7" customFormat="1" x14ac:dyDescent="0.2">
      <c r="A492" s="230"/>
      <c r="B492" s="230"/>
      <c r="C492" s="230"/>
      <c r="D492" s="230"/>
      <c r="E492" s="230"/>
      <c r="F492" s="230"/>
      <c r="G492" s="230"/>
      <c r="H492" s="230"/>
      <c r="I492" s="230"/>
      <c r="J492" s="230"/>
      <c r="K492" s="230"/>
      <c r="L492" s="230"/>
      <c r="M492" s="230"/>
      <c r="N492" s="230"/>
      <c r="O492" s="230"/>
      <c r="P492" s="230"/>
      <c r="Q492" s="230"/>
      <c r="R492" s="230"/>
    </row>
    <row r="493" spans="1:18" s="7" customFormat="1" x14ac:dyDescent="0.2">
      <c r="A493" s="230"/>
      <c r="B493" s="230"/>
      <c r="C493" s="230"/>
      <c r="D493" s="230"/>
      <c r="E493" s="230"/>
      <c r="F493" s="230"/>
      <c r="G493" s="230"/>
      <c r="H493" s="230"/>
      <c r="I493" s="230"/>
      <c r="J493" s="230"/>
      <c r="K493" s="230"/>
      <c r="L493" s="230"/>
      <c r="M493" s="230"/>
      <c r="N493" s="230"/>
      <c r="O493" s="230"/>
      <c r="P493" s="230"/>
      <c r="Q493" s="230"/>
      <c r="R493" s="230"/>
    </row>
    <row r="494" spans="1:18" s="7" customFormat="1" x14ac:dyDescent="0.2">
      <c r="A494" s="230"/>
      <c r="B494" s="230"/>
      <c r="C494" s="230"/>
      <c r="D494" s="230"/>
      <c r="E494" s="230"/>
      <c r="F494" s="230"/>
      <c r="G494" s="230"/>
      <c r="H494" s="230"/>
      <c r="I494" s="230"/>
      <c r="J494" s="230"/>
      <c r="K494" s="230"/>
      <c r="L494" s="230"/>
      <c r="M494" s="230"/>
      <c r="N494" s="230"/>
      <c r="O494" s="230"/>
      <c r="P494" s="230"/>
      <c r="Q494" s="230"/>
      <c r="R494" s="230"/>
    </row>
    <row r="495" spans="1:18" s="7" customFormat="1" x14ac:dyDescent="0.2">
      <c r="A495" s="230"/>
      <c r="B495" s="230"/>
      <c r="C495" s="230"/>
      <c r="D495" s="230"/>
      <c r="E495" s="230"/>
      <c r="F495" s="230"/>
      <c r="G495" s="230"/>
      <c r="H495" s="230"/>
      <c r="I495" s="230"/>
      <c r="J495" s="230"/>
      <c r="K495" s="230"/>
      <c r="L495" s="230"/>
      <c r="M495" s="230"/>
      <c r="N495" s="230"/>
      <c r="O495" s="230"/>
      <c r="P495" s="230"/>
      <c r="Q495" s="230"/>
      <c r="R495" s="230"/>
    </row>
    <row r="496" spans="1:18" s="7" customFormat="1" x14ac:dyDescent="0.2">
      <c r="A496" s="230"/>
      <c r="B496" s="230"/>
      <c r="C496" s="230"/>
      <c r="D496" s="230"/>
      <c r="E496" s="230"/>
      <c r="F496" s="230"/>
      <c r="G496" s="230"/>
      <c r="H496" s="230"/>
      <c r="I496" s="230"/>
      <c r="J496" s="230"/>
      <c r="K496" s="230"/>
      <c r="L496" s="230"/>
      <c r="M496" s="230"/>
      <c r="N496" s="230"/>
      <c r="O496" s="230"/>
      <c r="P496" s="230"/>
      <c r="Q496" s="230"/>
      <c r="R496" s="230"/>
    </row>
    <row r="497" spans="1:18" s="7" customFormat="1" x14ac:dyDescent="0.2">
      <c r="A497" s="230"/>
      <c r="B497" s="230"/>
      <c r="C497" s="230"/>
      <c r="D497" s="230"/>
      <c r="E497" s="230"/>
      <c r="F497" s="230"/>
      <c r="G497" s="230"/>
      <c r="H497" s="230"/>
      <c r="I497" s="230"/>
      <c r="J497" s="230"/>
      <c r="K497" s="230"/>
      <c r="L497" s="230"/>
      <c r="M497" s="230"/>
      <c r="N497" s="230"/>
      <c r="O497" s="230"/>
      <c r="P497" s="230"/>
      <c r="Q497" s="230"/>
      <c r="R497" s="230"/>
    </row>
    <row r="498" spans="1:18" s="7" customFormat="1" x14ac:dyDescent="0.2">
      <c r="A498" s="230"/>
      <c r="B498" s="230"/>
      <c r="C498" s="230"/>
      <c r="D498" s="230"/>
      <c r="E498" s="230"/>
      <c r="F498" s="230"/>
      <c r="G498" s="230"/>
      <c r="H498" s="230"/>
      <c r="I498" s="230"/>
      <c r="J498" s="230"/>
      <c r="K498" s="230"/>
      <c r="L498" s="230"/>
      <c r="M498" s="230"/>
      <c r="N498" s="230"/>
      <c r="O498" s="230"/>
      <c r="P498" s="230"/>
      <c r="Q498" s="230"/>
      <c r="R498" s="230"/>
    </row>
    <row r="499" spans="1:18" s="7" customFormat="1" x14ac:dyDescent="0.2">
      <c r="A499" s="230"/>
      <c r="B499" s="230"/>
      <c r="C499" s="230"/>
      <c r="D499" s="230"/>
      <c r="E499" s="230"/>
      <c r="F499" s="230"/>
      <c r="G499" s="230"/>
      <c r="H499" s="230"/>
      <c r="I499" s="230"/>
      <c r="J499" s="230"/>
      <c r="K499" s="230"/>
      <c r="L499" s="230"/>
      <c r="M499" s="230"/>
      <c r="N499" s="230"/>
      <c r="O499" s="230"/>
      <c r="P499" s="230"/>
      <c r="Q499" s="230"/>
      <c r="R499" s="230"/>
    </row>
    <row r="500" spans="1:18" s="7" customFormat="1" x14ac:dyDescent="0.2">
      <c r="A500" s="230"/>
      <c r="B500" s="230"/>
      <c r="C500" s="230"/>
      <c r="D500" s="230"/>
      <c r="E500" s="230"/>
      <c r="F500" s="230"/>
      <c r="G500" s="230"/>
      <c r="H500" s="230"/>
      <c r="I500" s="230"/>
      <c r="J500" s="230"/>
      <c r="K500" s="230"/>
      <c r="L500" s="230"/>
      <c r="M500" s="230"/>
      <c r="N500" s="230"/>
      <c r="O500" s="230"/>
      <c r="P500" s="230"/>
      <c r="Q500" s="230"/>
      <c r="R500" s="230"/>
    </row>
    <row r="501" spans="1:18" s="7" customFormat="1" x14ac:dyDescent="0.2">
      <c r="A501" s="230"/>
      <c r="B501" s="230"/>
      <c r="C501" s="230"/>
      <c r="D501" s="230"/>
      <c r="E501" s="230"/>
      <c r="F501" s="230"/>
      <c r="G501" s="230"/>
      <c r="H501" s="230"/>
      <c r="I501" s="230"/>
      <c r="J501" s="230"/>
      <c r="K501" s="230"/>
      <c r="L501" s="230"/>
      <c r="M501" s="230"/>
      <c r="N501" s="230"/>
      <c r="O501" s="230"/>
      <c r="P501" s="230"/>
      <c r="Q501" s="230"/>
      <c r="R501" s="230"/>
    </row>
    <row r="502" spans="1:18" s="7" customFormat="1" x14ac:dyDescent="0.2">
      <c r="A502" s="230"/>
      <c r="B502" s="230"/>
      <c r="C502" s="230"/>
      <c r="D502" s="230"/>
      <c r="E502" s="230"/>
      <c r="F502" s="230"/>
      <c r="G502" s="230"/>
      <c r="H502" s="230"/>
      <c r="I502" s="230"/>
      <c r="J502" s="230"/>
      <c r="K502" s="230"/>
      <c r="L502" s="230"/>
      <c r="M502" s="230"/>
      <c r="N502" s="230"/>
      <c r="O502" s="230"/>
      <c r="P502" s="230"/>
      <c r="Q502" s="230"/>
      <c r="R502" s="230"/>
    </row>
    <row r="503" spans="1:18" s="7" customFormat="1" x14ac:dyDescent="0.2">
      <c r="A503" s="230"/>
      <c r="B503" s="230"/>
      <c r="C503" s="230"/>
      <c r="D503" s="230"/>
      <c r="E503" s="230"/>
      <c r="F503" s="230"/>
      <c r="G503" s="230"/>
      <c r="H503" s="230"/>
      <c r="I503" s="230"/>
      <c r="J503" s="230"/>
      <c r="K503" s="230"/>
      <c r="L503" s="230"/>
      <c r="M503" s="230"/>
      <c r="N503" s="230"/>
      <c r="O503" s="230"/>
      <c r="P503" s="230"/>
      <c r="Q503" s="230"/>
      <c r="R503" s="230"/>
    </row>
    <row r="504" spans="1:18" s="7" customFormat="1" x14ac:dyDescent="0.2">
      <c r="A504" s="230"/>
      <c r="B504" s="230"/>
      <c r="C504" s="230"/>
      <c r="D504" s="230"/>
      <c r="E504" s="230"/>
      <c r="F504" s="230"/>
      <c r="G504" s="230"/>
      <c r="H504" s="230"/>
      <c r="I504" s="230"/>
      <c r="J504" s="230"/>
      <c r="K504" s="230"/>
      <c r="L504" s="230"/>
      <c r="M504" s="230"/>
      <c r="N504" s="230"/>
      <c r="O504" s="230"/>
      <c r="P504" s="230"/>
      <c r="Q504" s="230"/>
      <c r="R504" s="230"/>
    </row>
    <row r="505" spans="1:18" s="7" customFormat="1" x14ac:dyDescent="0.2">
      <c r="A505" s="230"/>
      <c r="B505" s="230"/>
      <c r="C505" s="230"/>
      <c r="D505" s="230"/>
      <c r="E505" s="230"/>
      <c r="F505" s="230"/>
      <c r="G505" s="230"/>
      <c r="H505" s="230"/>
      <c r="I505" s="230"/>
      <c r="J505" s="230"/>
      <c r="K505" s="230"/>
      <c r="L505" s="230"/>
      <c r="M505" s="230"/>
      <c r="N505" s="230"/>
      <c r="O505" s="230"/>
      <c r="P505" s="230"/>
      <c r="Q505" s="230"/>
      <c r="R505" s="230"/>
    </row>
    <row r="506" spans="1:18" s="7" customFormat="1" x14ac:dyDescent="0.2">
      <c r="A506" s="230"/>
      <c r="B506" s="230"/>
      <c r="C506" s="230"/>
      <c r="D506" s="230"/>
      <c r="E506" s="230"/>
      <c r="F506" s="230"/>
      <c r="G506" s="230"/>
      <c r="H506" s="230"/>
      <c r="I506" s="230"/>
      <c r="J506" s="230"/>
      <c r="K506" s="230"/>
      <c r="L506" s="230"/>
      <c r="M506" s="230"/>
      <c r="N506" s="230"/>
      <c r="O506" s="230"/>
      <c r="P506" s="230"/>
      <c r="Q506" s="230"/>
      <c r="R506" s="230"/>
    </row>
    <row r="507" spans="1:18" s="7" customFormat="1" x14ac:dyDescent="0.2">
      <c r="A507" s="230"/>
      <c r="B507" s="230"/>
      <c r="C507" s="230"/>
      <c r="D507" s="230"/>
      <c r="E507" s="230"/>
      <c r="F507" s="230"/>
      <c r="G507" s="230"/>
      <c r="H507" s="230"/>
      <c r="I507" s="230"/>
      <c r="J507" s="230"/>
      <c r="K507" s="230"/>
      <c r="L507" s="230"/>
      <c r="M507" s="230"/>
      <c r="N507" s="230"/>
      <c r="O507" s="230"/>
      <c r="P507" s="230"/>
      <c r="Q507" s="230"/>
      <c r="R507" s="230"/>
    </row>
    <row r="508" spans="1:18" s="7" customFormat="1" x14ac:dyDescent="0.2">
      <c r="A508" s="230"/>
      <c r="B508" s="230"/>
      <c r="C508" s="230"/>
      <c r="D508" s="230"/>
      <c r="E508" s="230"/>
      <c r="F508" s="230"/>
      <c r="G508" s="230"/>
      <c r="H508" s="230"/>
      <c r="I508" s="230"/>
      <c r="J508" s="230"/>
      <c r="K508" s="230"/>
      <c r="L508" s="230"/>
      <c r="M508" s="230"/>
      <c r="N508" s="230"/>
      <c r="O508" s="230"/>
      <c r="P508" s="230"/>
      <c r="Q508" s="230"/>
      <c r="R508" s="230"/>
    </row>
    <row r="509" spans="1:18" s="7" customFormat="1" x14ac:dyDescent="0.2">
      <c r="A509" s="230"/>
      <c r="B509" s="230"/>
      <c r="C509" s="230"/>
      <c r="D509" s="230"/>
      <c r="E509" s="230"/>
      <c r="F509" s="230"/>
      <c r="G509" s="230"/>
      <c r="H509" s="230"/>
      <c r="I509" s="230"/>
      <c r="J509" s="230"/>
      <c r="K509" s="230"/>
      <c r="L509" s="230"/>
      <c r="M509" s="230"/>
      <c r="N509" s="230"/>
      <c r="O509" s="230"/>
      <c r="P509" s="230"/>
      <c r="Q509" s="230"/>
      <c r="R509" s="230"/>
    </row>
    <row r="510" spans="1:18" s="7" customFormat="1" x14ac:dyDescent="0.2">
      <c r="A510" s="230"/>
      <c r="B510" s="230"/>
      <c r="C510" s="230"/>
      <c r="D510" s="230"/>
      <c r="E510" s="230"/>
      <c r="F510" s="230"/>
      <c r="G510" s="230"/>
      <c r="H510" s="230"/>
      <c r="I510" s="230"/>
      <c r="J510" s="230"/>
      <c r="K510" s="230"/>
      <c r="L510" s="230"/>
      <c r="M510" s="230"/>
      <c r="N510" s="230"/>
      <c r="O510" s="230"/>
      <c r="P510" s="230"/>
      <c r="Q510" s="230"/>
      <c r="R510" s="230"/>
    </row>
    <row r="511" spans="1:18" s="7" customFormat="1" x14ac:dyDescent="0.2">
      <c r="A511" s="230"/>
      <c r="B511" s="230"/>
      <c r="C511" s="230"/>
      <c r="D511" s="230"/>
      <c r="E511" s="230"/>
      <c r="F511" s="230"/>
      <c r="G511" s="230"/>
      <c r="H511" s="230"/>
      <c r="I511" s="230"/>
      <c r="J511" s="230"/>
      <c r="K511" s="230"/>
      <c r="L511" s="230"/>
      <c r="M511" s="230"/>
      <c r="N511" s="230"/>
      <c r="O511" s="230"/>
      <c r="P511" s="230"/>
      <c r="Q511" s="230"/>
      <c r="R511" s="230"/>
    </row>
    <row r="512" spans="1:18" s="7" customFormat="1" x14ac:dyDescent="0.2">
      <c r="A512" s="230"/>
      <c r="B512" s="230"/>
      <c r="C512" s="230"/>
      <c r="D512" s="230"/>
      <c r="E512" s="230"/>
      <c r="F512" s="230"/>
      <c r="G512" s="230"/>
      <c r="H512" s="230"/>
      <c r="I512" s="230"/>
      <c r="J512" s="230"/>
      <c r="K512" s="230"/>
      <c r="L512" s="230"/>
      <c r="M512" s="230"/>
      <c r="N512" s="230"/>
      <c r="O512" s="230"/>
      <c r="P512" s="230"/>
      <c r="Q512" s="230"/>
      <c r="R512" s="230"/>
    </row>
    <row r="513" spans="1:18" s="7" customFormat="1" x14ac:dyDescent="0.2">
      <c r="A513" s="230"/>
      <c r="B513" s="230"/>
      <c r="C513" s="230"/>
      <c r="D513" s="230"/>
      <c r="E513" s="230"/>
      <c r="F513" s="230"/>
      <c r="G513" s="230"/>
      <c r="H513" s="230"/>
      <c r="I513" s="230"/>
      <c r="J513" s="230"/>
      <c r="K513" s="230"/>
      <c r="L513" s="230"/>
      <c r="M513" s="230"/>
      <c r="N513" s="230"/>
      <c r="O513" s="230"/>
      <c r="P513" s="230"/>
      <c r="Q513" s="230"/>
      <c r="R513" s="230"/>
    </row>
    <row r="514" spans="1:18" s="7" customFormat="1" x14ac:dyDescent="0.2">
      <c r="A514" s="230"/>
      <c r="B514" s="230"/>
      <c r="C514" s="230"/>
      <c r="D514" s="230"/>
      <c r="E514" s="230"/>
      <c r="F514" s="230"/>
      <c r="G514" s="230"/>
      <c r="H514" s="230"/>
      <c r="I514" s="230"/>
      <c r="J514" s="230"/>
      <c r="K514" s="230"/>
      <c r="L514" s="230"/>
      <c r="M514" s="230"/>
      <c r="N514" s="230"/>
      <c r="O514" s="230"/>
      <c r="P514" s="230"/>
      <c r="Q514" s="230"/>
      <c r="R514" s="230"/>
    </row>
    <row r="515" spans="1:18" s="7" customFormat="1" x14ac:dyDescent="0.2">
      <c r="A515" s="230"/>
      <c r="B515" s="230"/>
      <c r="C515" s="230"/>
      <c r="D515" s="230"/>
      <c r="E515" s="230"/>
      <c r="F515" s="230"/>
      <c r="G515" s="230"/>
      <c r="H515" s="230"/>
      <c r="I515" s="230"/>
      <c r="J515" s="230"/>
      <c r="K515" s="230"/>
      <c r="L515" s="230"/>
      <c r="M515" s="230"/>
      <c r="N515" s="230"/>
      <c r="O515" s="230"/>
      <c r="P515" s="230"/>
      <c r="Q515" s="230"/>
      <c r="R515" s="230"/>
    </row>
    <row r="516" spans="1:18" s="7" customFormat="1" x14ac:dyDescent="0.2">
      <c r="A516" s="230"/>
      <c r="B516" s="230"/>
      <c r="C516" s="230"/>
      <c r="D516" s="230"/>
      <c r="E516" s="230"/>
      <c r="F516" s="230"/>
      <c r="G516" s="230"/>
      <c r="H516" s="230"/>
      <c r="I516" s="230"/>
      <c r="J516" s="230"/>
      <c r="K516" s="230"/>
      <c r="L516" s="230"/>
      <c r="M516" s="230"/>
      <c r="N516" s="230"/>
      <c r="O516" s="230"/>
      <c r="P516" s="230"/>
      <c r="Q516" s="230"/>
      <c r="R516" s="230"/>
    </row>
    <row r="517" spans="1:18" s="7" customFormat="1" x14ac:dyDescent="0.2">
      <c r="A517" s="230"/>
      <c r="B517" s="230"/>
      <c r="C517" s="230"/>
      <c r="D517" s="230"/>
      <c r="E517" s="230"/>
      <c r="F517" s="230"/>
      <c r="G517" s="230"/>
      <c r="H517" s="230"/>
      <c r="I517" s="230"/>
      <c r="J517" s="230"/>
      <c r="K517" s="230"/>
      <c r="L517" s="230"/>
      <c r="M517" s="230"/>
      <c r="N517" s="230"/>
      <c r="O517" s="230"/>
      <c r="P517" s="230"/>
      <c r="Q517" s="230"/>
      <c r="R517" s="230"/>
    </row>
    <row r="518" spans="1:18" s="7" customFormat="1" x14ac:dyDescent="0.2">
      <c r="A518" s="230"/>
      <c r="B518" s="230"/>
      <c r="C518" s="230"/>
      <c r="D518" s="230"/>
      <c r="E518" s="230"/>
      <c r="F518" s="230"/>
      <c r="G518" s="230"/>
      <c r="H518" s="230"/>
      <c r="I518" s="230"/>
      <c r="J518" s="230"/>
      <c r="K518" s="230"/>
      <c r="L518" s="230"/>
      <c r="M518" s="230"/>
      <c r="N518" s="230"/>
      <c r="O518" s="230"/>
      <c r="P518" s="230"/>
      <c r="Q518" s="230"/>
      <c r="R518" s="230"/>
    </row>
    <row r="519" spans="1:18" s="7" customFormat="1" x14ac:dyDescent="0.2">
      <c r="A519" s="230"/>
      <c r="B519" s="230"/>
      <c r="C519" s="230"/>
      <c r="D519" s="230"/>
      <c r="E519" s="230"/>
      <c r="F519" s="230"/>
      <c r="G519" s="230"/>
      <c r="H519" s="230"/>
      <c r="I519" s="230"/>
      <c r="J519" s="230"/>
      <c r="K519" s="230"/>
      <c r="L519" s="230"/>
      <c r="M519" s="230"/>
      <c r="N519" s="230"/>
      <c r="O519" s="230"/>
      <c r="P519" s="230"/>
      <c r="Q519" s="230"/>
      <c r="R519" s="230"/>
    </row>
    <row r="520" spans="1:18" s="7" customFormat="1" x14ac:dyDescent="0.2">
      <c r="A520" s="230"/>
      <c r="B520" s="230"/>
      <c r="C520" s="230"/>
      <c r="D520" s="230"/>
      <c r="E520" s="230"/>
      <c r="F520" s="230"/>
      <c r="G520" s="230"/>
      <c r="H520" s="230"/>
      <c r="I520" s="230"/>
      <c r="J520" s="230"/>
      <c r="K520" s="230"/>
      <c r="L520" s="230"/>
      <c r="M520" s="230"/>
      <c r="N520" s="230"/>
      <c r="O520" s="230"/>
      <c r="P520" s="230"/>
      <c r="Q520" s="230"/>
      <c r="R520" s="230"/>
    </row>
    <row r="521" spans="1:18" s="7" customFormat="1" x14ac:dyDescent="0.2">
      <c r="A521" s="230"/>
      <c r="B521" s="230"/>
      <c r="C521" s="230"/>
      <c r="D521" s="230"/>
      <c r="E521" s="230"/>
      <c r="F521" s="230"/>
      <c r="G521" s="230"/>
      <c r="H521" s="230"/>
      <c r="I521" s="230"/>
      <c r="J521" s="230"/>
      <c r="K521" s="230"/>
      <c r="L521" s="230"/>
      <c r="M521" s="230"/>
      <c r="N521" s="230"/>
      <c r="O521" s="230"/>
      <c r="P521" s="230"/>
      <c r="Q521" s="230"/>
      <c r="R521" s="230"/>
    </row>
    <row r="522" spans="1:18" s="7" customFormat="1" x14ac:dyDescent="0.2">
      <c r="A522" s="230"/>
      <c r="B522" s="230"/>
      <c r="C522" s="230"/>
      <c r="D522" s="230"/>
      <c r="E522" s="230"/>
      <c r="F522" s="230"/>
      <c r="G522" s="230"/>
      <c r="H522" s="230"/>
      <c r="I522" s="230"/>
      <c r="J522" s="230"/>
      <c r="K522" s="230"/>
      <c r="L522" s="230"/>
      <c r="M522" s="230"/>
      <c r="N522" s="230"/>
      <c r="O522" s="230"/>
      <c r="P522" s="230"/>
      <c r="Q522" s="230"/>
      <c r="R522" s="230"/>
    </row>
    <row r="523" spans="1:18" s="7" customFormat="1" x14ac:dyDescent="0.2">
      <c r="A523" s="230"/>
      <c r="B523" s="230"/>
      <c r="C523" s="230"/>
      <c r="D523" s="230"/>
      <c r="E523" s="230"/>
      <c r="F523" s="230"/>
      <c r="G523" s="230"/>
      <c r="H523" s="230"/>
      <c r="I523" s="230"/>
      <c r="J523" s="230"/>
      <c r="K523" s="230"/>
      <c r="L523" s="230"/>
      <c r="M523" s="230"/>
      <c r="N523" s="230"/>
      <c r="O523" s="230"/>
      <c r="P523" s="230"/>
      <c r="Q523" s="230"/>
      <c r="R523" s="230"/>
    </row>
    <row r="524" spans="1:18" s="7" customFormat="1" x14ac:dyDescent="0.2">
      <c r="A524" s="230"/>
      <c r="B524" s="230"/>
      <c r="C524" s="230"/>
      <c r="D524" s="230"/>
      <c r="E524" s="230"/>
      <c r="F524" s="230"/>
      <c r="G524" s="230"/>
      <c r="H524" s="230"/>
      <c r="I524" s="230"/>
      <c r="J524" s="230"/>
      <c r="K524" s="230"/>
      <c r="L524" s="230"/>
      <c r="M524" s="230"/>
      <c r="N524" s="230"/>
      <c r="O524" s="230"/>
      <c r="P524" s="230"/>
      <c r="Q524" s="230"/>
      <c r="R524" s="230"/>
    </row>
    <row r="525" spans="1:18" s="7" customFormat="1" x14ac:dyDescent="0.2">
      <c r="A525" s="230"/>
      <c r="B525" s="230"/>
      <c r="C525" s="230"/>
      <c r="D525" s="230"/>
      <c r="E525" s="230"/>
      <c r="F525" s="230"/>
      <c r="G525" s="230"/>
      <c r="H525" s="230"/>
      <c r="I525" s="230"/>
      <c r="J525" s="230"/>
      <c r="K525" s="230"/>
      <c r="L525" s="230"/>
      <c r="M525" s="230"/>
      <c r="N525" s="230"/>
      <c r="O525" s="230"/>
      <c r="P525" s="230"/>
      <c r="Q525" s="230"/>
      <c r="R525" s="230"/>
    </row>
    <row r="526" spans="1:18" s="7" customFormat="1" x14ac:dyDescent="0.2">
      <c r="A526" s="230"/>
      <c r="B526" s="230"/>
      <c r="C526" s="230"/>
      <c r="D526" s="230"/>
      <c r="E526" s="230"/>
      <c r="F526" s="230"/>
      <c r="G526" s="230"/>
      <c r="H526" s="230"/>
      <c r="I526" s="230"/>
      <c r="J526" s="230"/>
      <c r="K526" s="230"/>
      <c r="L526" s="230"/>
      <c r="M526" s="230"/>
      <c r="N526" s="230"/>
      <c r="O526" s="230"/>
      <c r="P526" s="230"/>
      <c r="Q526" s="230"/>
      <c r="R526" s="230"/>
    </row>
    <row r="527" spans="1:18" s="7" customFormat="1" x14ac:dyDescent="0.2">
      <c r="A527" s="230"/>
      <c r="B527" s="230"/>
      <c r="C527" s="230"/>
      <c r="D527" s="230"/>
      <c r="E527" s="230"/>
      <c r="F527" s="230"/>
      <c r="G527" s="230"/>
      <c r="H527" s="230"/>
      <c r="I527" s="230"/>
      <c r="J527" s="230"/>
      <c r="K527" s="230"/>
      <c r="L527" s="230"/>
      <c r="M527" s="230"/>
      <c r="N527" s="230"/>
      <c r="O527" s="230"/>
      <c r="P527" s="230"/>
      <c r="Q527" s="230"/>
      <c r="R527" s="230"/>
    </row>
    <row r="528" spans="1:18" s="7" customFormat="1" x14ac:dyDescent="0.2">
      <c r="A528" s="230"/>
      <c r="B528" s="230"/>
      <c r="C528" s="230"/>
      <c r="D528" s="230"/>
      <c r="E528" s="230"/>
      <c r="F528" s="230"/>
      <c r="G528" s="230"/>
      <c r="H528" s="230"/>
      <c r="I528" s="230"/>
      <c r="J528" s="230"/>
      <c r="K528" s="230"/>
      <c r="L528" s="230"/>
      <c r="M528" s="230"/>
      <c r="N528" s="230"/>
      <c r="O528" s="230"/>
      <c r="P528" s="230"/>
      <c r="Q528" s="230"/>
      <c r="R528" s="230"/>
    </row>
    <row r="529" spans="1:18" s="7" customFormat="1" x14ac:dyDescent="0.2">
      <c r="A529" s="230"/>
      <c r="B529" s="230"/>
      <c r="C529" s="230"/>
      <c r="D529" s="230"/>
      <c r="E529" s="230"/>
      <c r="F529" s="230"/>
      <c r="G529" s="230"/>
      <c r="H529" s="230"/>
      <c r="I529" s="230"/>
      <c r="J529" s="230"/>
      <c r="K529" s="230"/>
      <c r="L529" s="230"/>
      <c r="M529" s="230"/>
      <c r="N529" s="230"/>
      <c r="O529" s="230"/>
      <c r="P529" s="230"/>
      <c r="Q529" s="230"/>
      <c r="R529" s="230"/>
    </row>
    <row r="530" spans="1:18" s="7" customFormat="1" x14ac:dyDescent="0.2">
      <c r="A530" s="230"/>
      <c r="B530" s="230"/>
      <c r="C530" s="230"/>
      <c r="D530" s="230"/>
      <c r="E530" s="230"/>
      <c r="F530" s="230"/>
      <c r="G530" s="230"/>
      <c r="H530" s="230"/>
      <c r="I530" s="230"/>
      <c r="J530" s="230"/>
      <c r="K530" s="230"/>
      <c r="L530" s="230"/>
      <c r="M530" s="230"/>
      <c r="N530" s="230"/>
      <c r="O530" s="230"/>
      <c r="P530" s="230"/>
      <c r="Q530" s="230"/>
      <c r="R530" s="230"/>
    </row>
    <row r="531" spans="1:18" s="7" customFormat="1" x14ac:dyDescent="0.2">
      <c r="A531" s="230"/>
      <c r="B531" s="230"/>
      <c r="C531" s="230"/>
      <c r="D531" s="230"/>
      <c r="E531" s="230"/>
      <c r="F531" s="230"/>
      <c r="G531" s="230"/>
      <c r="H531" s="230"/>
      <c r="I531" s="230"/>
      <c r="J531" s="230"/>
      <c r="K531" s="230"/>
      <c r="L531" s="230"/>
      <c r="M531" s="230"/>
      <c r="N531" s="230"/>
      <c r="O531" s="230"/>
      <c r="P531" s="230"/>
      <c r="Q531" s="230"/>
      <c r="R531" s="230"/>
    </row>
    <row r="532" spans="1:18" s="7" customFormat="1" x14ac:dyDescent="0.2">
      <c r="A532" s="230"/>
      <c r="B532" s="230"/>
      <c r="C532" s="230"/>
      <c r="D532" s="230"/>
      <c r="E532" s="230"/>
      <c r="F532" s="230"/>
      <c r="G532" s="230"/>
      <c r="H532" s="230"/>
      <c r="I532" s="230"/>
      <c r="J532" s="230"/>
      <c r="K532" s="230"/>
      <c r="L532" s="230"/>
      <c r="M532" s="230"/>
      <c r="N532" s="230"/>
      <c r="O532" s="230"/>
      <c r="P532" s="230"/>
      <c r="Q532" s="230"/>
      <c r="R532" s="230"/>
    </row>
    <row r="533" spans="1:18" s="7" customFormat="1" x14ac:dyDescent="0.2">
      <c r="A533" s="230"/>
      <c r="B533" s="230"/>
      <c r="C533" s="230"/>
      <c r="D533" s="230"/>
      <c r="E533" s="230"/>
      <c r="F533" s="230"/>
      <c r="G533" s="230"/>
      <c r="H533" s="230"/>
      <c r="I533" s="230"/>
      <c r="J533" s="230"/>
      <c r="K533" s="230"/>
      <c r="L533" s="230"/>
      <c r="M533" s="230"/>
      <c r="N533" s="230"/>
      <c r="O533" s="230"/>
      <c r="P533" s="230"/>
      <c r="Q533" s="230"/>
      <c r="R533" s="230"/>
    </row>
    <row r="534" spans="1:18" s="7" customFormat="1" x14ac:dyDescent="0.2">
      <c r="A534" s="230"/>
      <c r="B534" s="230"/>
      <c r="C534" s="230"/>
      <c r="D534" s="230"/>
      <c r="E534" s="230"/>
      <c r="F534" s="230"/>
      <c r="G534" s="230"/>
      <c r="H534" s="230"/>
      <c r="I534" s="230"/>
      <c r="J534" s="230"/>
      <c r="K534" s="230"/>
      <c r="L534" s="230"/>
      <c r="M534" s="230"/>
      <c r="N534" s="230"/>
      <c r="O534" s="230"/>
      <c r="P534" s="230"/>
      <c r="Q534" s="230"/>
      <c r="R534" s="230"/>
    </row>
    <row r="535" spans="1:18" s="7" customFormat="1" x14ac:dyDescent="0.2">
      <c r="A535" s="230"/>
      <c r="B535" s="230"/>
      <c r="C535" s="230"/>
      <c r="D535" s="230"/>
      <c r="E535" s="230"/>
      <c r="F535" s="230"/>
      <c r="G535" s="230"/>
      <c r="H535" s="230"/>
      <c r="I535" s="230"/>
      <c r="J535" s="230"/>
      <c r="K535" s="230"/>
      <c r="L535" s="230"/>
      <c r="M535" s="230"/>
      <c r="N535" s="230"/>
      <c r="O535" s="230"/>
      <c r="P535" s="230"/>
      <c r="Q535" s="230"/>
      <c r="R535" s="230"/>
    </row>
    <row r="536" spans="1:18" s="7" customFormat="1" x14ac:dyDescent="0.2">
      <c r="A536" s="230"/>
      <c r="B536" s="230"/>
      <c r="C536" s="230"/>
      <c r="D536" s="230"/>
      <c r="E536" s="230"/>
      <c r="F536" s="230"/>
      <c r="G536" s="230"/>
      <c r="H536" s="230"/>
      <c r="I536" s="230"/>
      <c r="J536" s="230"/>
      <c r="K536" s="230"/>
      <c r="L536" s="230"/>
      <c r="M536" s="230"/>
      <c r="N536" s="230"/>
      <c r="O536" s="230"/>
      <c r="P536" s="230"/>
      <c r="Q536" s="230"/>
      <c r="R536" s="230"/>
    </row>
    <row r="537" spans="1:18" s="7" customFormat="1" x14ac:dyDescent="0.2">
      <c r="A537" s="230"/>
      <c r="B537" s="230"/>
      <c r="C537" s="230"/>
      <c r="D537" s="230"/>
      <c r="E537" s="230"/>
      <c r="F537" s="230"/>
      <c r="G537" s="230"/>
      <c r="H537" s="230"/>
      <c r="I537" s="230"/>
      <c r="J537" s="230"/>
      <c r="K537" s="230"/>
      <c r="L537" s="230"/>
      <c r="M537" s="230"/>
      <c r="N537" s="230"/>
      <c r="O537" s="230"/>
      <c r="P537" s="230"/>
      <c r="Q537" s="230"/>
      <c r="R537" s="230"/>
    </row>
    <row r="538" spans="1:18" s="7" customFormat="1" x14ac:dyDescent="0.2">
      <c r="A538" s="230"/>
      <c r="B538" s="230"/>
      <c r="C538" s="230"/>
      <c r="D538" s="230"/>
      <c r="E538" s="230"/>
      <c r="F538" s="230"/>
      <c r="G538" s="230"/>
      <c r="H538" s="230"/>
      <c r="I538" s="230"/>
      <c r="J538" s="230"/>
      <c r="K538" s="230"/>
      <c r="L538" s="230"/>
      <c r="M538" s="230"/>
      <c r="N538" s="230"/>
      <c r="O538" s="230"/>
      <c r="P538" s="230"/>
      <c r="Q538" s="230"/>
      <c r="R538" s="230"/>
    </row>
    <row r="539" spans="1:18" s="7" customFormat="1" x14ac:dyDescent="0.2">
      <c r="A539" s="230"/>
      <c r="B539" s="230"/>
      <c r="C539" s="230"/>
      <c r="D539" s="230"/>
      <c r="E539" s="230"/>
      <c r="F539" s="230"/>
      <c r="G539" s="230"/>
      <c r="H539" s="230"/>
      <c r="I539" s="230"/>
      <c r="J539" s="230"/>
      <c r="K539" s="230"/>
      <c r="L539" s="230"/>
      <c r="M539" s="230"/>
      <c r="N539" s="230"/>
      <c r="O539" s="230"/>
      <c r="P539" s="230"/>
      <c r="Q539" s="230"/>
      <c r="R539" s="230"/>
    </row>
    <row r="540" spans="1:18" s="7" customFormat="1" x14ac:dyDescent="0.2">
      <c r="A540" s="230"/>
      <c r="B540" s="230"/>
      <c r="C540" s="230"/>
      <c r="D540" s="230"/>
      <c r="E540" s="230"/>
      <c r="F540" s="230"/>
      <c r="G540" s="230"/>
      <c r="H540" s="230"/>
      <c r="I540" s="230"/>
      <c r="J540" s="230"/>
      <c r="K540" s="230"/>
      <c r="L540" s="230"/>
      <c r="M540" s="230"/>
      <c r="N540" s="230"/>
      <c r="O540" s="230"/>
      <c r="P540" s="230"/>
      <c r="Q540" s="230"/>
      <c r="R540" s="230"/>
    </row>
    <row r="541" spans="1:18" s="7" customFormat="1" x14ac:dyDescent="0.2">
      <c r="A541" s="230"/>
      <c r="B541" s="230"/>
      <c r="C541" s="230"/>
      <c r="D541" s="230"/>
      <c r="E541" s="230"/>
      <c r="F541" s="230"/>
      <c r="G541" s="230"/>
      <c r="H541" s="230"/>
      <c r="I541" s="230"/>
      <c r="J541" s="230"/>
      <c r="K541" s="230"/>
      <c r="L541" s="230"/>
      <c r="M541" s="230"/>
      <c r="N541" s="230"/>
      <c r="O541" s="230"/>
      <c r="P541" s="230"/>
      <c r="Q541" s="230"/>
      <c r="R541" s="230"/>
    </row>
    <row r="542" spans="1:18" s="7" customFormat="1" x14ac:dyDescent="0.2">
      <c r="A542" s="230"/>
      <c r="B542" s="230"/>
      <c r="C542" s="230"/>
      <c r="D542" s="230"/>
      <c r="E542" s="230"/>
      <c r="F542" s="230"/>
      <c r="G542" s="230"/>
      <c r="H542" s="230"/>
      <c r="I542" s="230"/>
      <c r="J542" s="230"/>
      <c r="K542" s="230"/>
      <c r="L542" s="230"/>
      <c r="M542" s="230"/>
      <c r="N542" s="230"/>
      <c r="O542" s="230"/>
      <c r="P542" s="230"/>
      <c r="Q542" s="230"/>
      <c r="R542" s="230"/>
    </row>
    <row r="543" spans="1:18" s="7" customFormat="1" x14ac:dyDescent="0.2">
      <c r="A543" s="230"/>
      <c r="B543" s="230"/>
      <c r="C543" s="230"/>
      <c r="D543" s="230"/>
      <c r="E543" s="230"/>
      <c r="F543" s="230"/>
      <c r="G543" s="230"/>
      <c r="H543" s="230"/>
      <c r="I543" s="230"/>
      <c r="J543" s="230"/>
      <c r="K543" s="230"/>
      <c r="L543" s="230"/>
      <c r="M543" s="230"/>
      <c r="N543" s="230"/>
      <c r="O543" s="230"/>
      <c r="P543" s="230"/>
      <c r="Q543" s="230"/>
      <c r="R543" s="230"/>
    </row>
    <row r="544" spans="1:18" s="7" customFormat="1" x14ac:dyDescent="0.2">
      <c r="A544" s="230"/>
      <c r="B544" s="230"/>
      <c r="C544" s="230"/>
      <c r="D544" s="230"/>
      <c r="E544" s="230"/>
      <c r="F544" s="230"/>
      <c r="G544" s="230"/>
      <c r="H544" s="230"/>
      <c r="I544" s="230"/>
      <c r="J544" s="230"/>
      <c r="K544" s="230"/>
      <c r="L544" s="230"/>
      <c r="M544" s="230"/>
      <c r="N544" s="230"/>
      <c r="O544" s="230"/>
      <c r="P544" s="230"/>
      <c r="Q544" s="230"/>
      <c r="R544" s="230"/>
    </row>
    <row r="545" spans="1:18" s="7" customFormat="1" x14ac:dyDescent="0.2">
      <c r="A545" s="230"/>
      <c r="B545" s="230"/>
      <c r="C545" s="230"/>
      <c r="D545" s="230"/>
      <c r="E545" s="230"/>
      <c r="F545" s="230"/>
      <c r="G545" s="230"/>
      <c r="H545" s="230"/>
      <c r="I545" s="230"/>
      <c r="J545" s="230"/>
      <c r="K545" s="230"/>
      <c r="L545" s="230"/>
      <c r="M545" s="230"/>
      <c r="N545" s="230"/>
      <c r="O545" s="230"/>
      <c r="P545" s="230"/>
      <c r="Q545" s="230"/>
      <c r="R545" s="230"/>
    </row>
    <row r="546" spans="1:18" s="7" customFormat="1" x14ac:dyDescent="0.2">
      <c r="A546" s="230"/>
      <c r="B546" s="230"/>
      <c r="C546" s="230"/>
      <c r="D546" s="230"/>
      <c r="E546" s="230"/>
      <c r="F546" s="230"/>
      <c r="G546" s="230"/>
      <c r="H546" s="230"/>
      <c r="I546" s="230"/>
      <c r="J546" s="230"/>
      <c r="K546" s="230"/>
      <c r="L546" s="230"/>
      <c r="M546" s="230"/>
      <c r="N546" s="230"/>
      <c r="O546" s="230"/>
      <c r="P546" s="230"/>
      <c r="Q546" s="230"/>
      <c r="R546" s="230"/>
    </row>
    <row r="547" spans="1:18" s="7" customFormat="1" x14ac:dyDescent="0.2">
      <c r="A547" s="230"/>
      <c r="B547" s="230"/>
      <c r="C547" s="230"/>
      <c r="D547" s="230"/>
      <c r="E547" s="230"/>
      <c r="F547" s="230"/>
      <c r="G547" s="230"/>
      <c r="H547" s="230"/>
      <c r="I547" s="230"/>
      <c r="J547" s="230"/>
      <c r="K547" s="230"/>
      <c r="L547" s="230"/>
      <c r="M547" s="230"/>
      <c r="N547" s="230"/>
      <c r="O547" s="230"/>
      <c r="P547" s="230"/>
      <c r="Q547" s="230"/>
      <c r="R547" s="230"/>
    </row>
    <row r="548" spans="1:18" s="7" customFormat="1" x14ac:dyDescent="0.2">
      <c r="A548" s="230"/>
      <c r="B548" s="230"/>
      <c r="C548" s="230"/>
      <c r="D548" s="230"/>
      <c r="E548" s="230"/>
      <c r="F548" s="230"/>
      <c r="G548" s="230"/>
      <c r="H548" s="230"/>
      <c r="I548" s="230"/>
      <c r="J548" s="230"/>
      <c r="K548" s="230"/>
      <c r="L548" s="230"/>
      <c r="M548" s="230"/>
      <c r="N548" s="230"/>
      <c r="O548" s="230"/>
      <c r="P548" s="230"/>
      <c r="Q548" s="230"/>
      <c r="R548" s="230"/>
    </row>
    <row r="549" spans="1:18" s="7" customFormat="1" x14ac:dyDescent="0.2">
      <c r="A549" s="230"/>
      <c r="B549" s="230"/>
      <c r="C549" s="230"/>
      <c r="D549" s="230"/>
      <c r="E549" s="230"/>
      <c r="F549" s="230"/>
      <c r="G549" s="230"/>
      <c r="H549" s="230"/>
      <c r="I549" s="230"/>
      <c r="J549" s="230"/>
      <c r="K549" s="230"/>
      <c r="L549" s="230"/>
      <c r="M549" s="230"/>
      <c r="N549" s="230"/>
      <c r="O549" s="230"/>
      <c r="P549" s="230"/>
      <c r="Q549" s="230"/>
      <c r="R549" s="230"/>
    </row>
    <row r="550" spans="1:18" s="7" customFormat="1" x14ac:dyDescent="0.2">
      <c r="A550" s="230"/>
      <c r="B550" s="230"/>
      <c r="C550" s="230"/>
      <c r="D550" s="230"/>
      <c r="E550" s="230"/>
      <c r="F550" s="230"/>
      <c r="G550" s="230"/>
      <c r="H550" s="230"/>
      <c r="I550" s="230"/>
      <c r="J550" s="230"/>
      <c r="K550" s="230"/>
      <c r="L550" s="230"/>
      <c r="M550" s="230"/>
      <c r="N550" s="230"/>
      <c r="O550" s="230"/>
      <c r="P550" s="230"/>
      <c r="Q550" s="230"/>
      <c r="R550" s="230"/>
    </row>
    <row r="551" spans="1:18" s="7" customFormat="1" x14ac:dyDescent="0.2">
      <c r="A551" s="230"/>
      <c r="B551" s="230"/>
      <c r="C551" s="230"/>
      <c r="D551" s="230"/>
      <c r="E551" s="230"/>
      <c r="F551" s="230"/>
      <c r="G551" s="230"/>
      <c r="H551" s="230"/>
      <c r="I551" s="230"/>
      <c r="J551" s="230"/>
      <c r="K551" s="230"/>
      <c r="L551" s="230"/>
      <c r="M551" s="230"/>
      <c r="N551" s="230"/>
      <c r="O551" s="230"/>
      <c r="P551" s="230"/>
      <c r="Q551" s="230"/>
      <c r="R551" s="230"/>
    </row>
    <row r="552" spans="1:18" s="7" customFormat="1" x14ac:dyDescent="0.2">
      <c r="A552" s="230"/>
      <c r="B552" s="230"/>
      <c r="C552" s="230"/>
      <c r="D552" s="230"/>
      <c r="E552" s="230"/>
      <c r="F552" s="230"/>
      <c r="G552" s="230"/>
      <c r="H552" s="230"/>
      <c r="I552" s="230"/>
      <c r="J552" s="230"/>
      <c r="K552" s="230"/>
      <c r="L552" s="230"/>
      <c r="M552" s="230"/>
      <c r="N552" s="230"/>
      <c r="O552" s="230"/>
      <c r="P552" s="230"/>
      <c r="Q552" s="230"/>
      <c r="R552" s="230"/>
    </row>
    <row r="553" spans="1:18" s="7" customFormat="1" x14ac:dyDescent="0.2">
      <c r="A553" s="230"/>
      <c r="B553" s="230"/>
      <c r="C553" s="230"/>
      <c r="D553" s="230"/>
      <c r="E553" s="230"/>
      <c r="F553" s="230"/>
      <c r="G553" s="230"/>
      <c r="H553" s="230"/>
      <c r="I553" s="230"/>
      <c r="J553" s="230"/>
      <c r="K553" s="230"/>
      <c r="L553" s="230"/>
      <c r="M553" s="230"/>
      <c r="N553" s="230"/>
      <c r="O553" s="230"/>
      <c r="P553" s="230"/>
      <c r="Q553" s="230"/>
      <c r="R553" s="230"/>
    </row>
    <row r="554" spans="1:18" s="7" customFormat="1" x14ac:dyDescent="0.2">
      <c r="A554" s="230"/>
      <c r="B554" s="230"/>
      <c r="C554" s="230"/>
      <c r="D554" s="230"/>
      <c r="E554" s="230"/>
      <c r="F554" s="230"/>
      <c r="G554" s="230"/>
      <c r="H554" s="230"/>
      <c r="I554" s="230"/>
      <c r="J554" s="230"/>
      <c r="K554" s="230"/>
      <c r="L554" s="230"/>
      <c r="M554" s="230"/>
      <c r="N554" s="230"/>
      <c r="O554" s="230"/>
      <c r="P554" s="230"/>
      <c r="Q554" s="230"/>
      <c r="R554" s="230"/>
    </row>
    <row r="555" spans="1:18" s="7" customFormat="1" x14ac:dyDescent="0.2">
      <c r="A555" s="230"/>
      <c r="B555" s="230"/>
      <c r="C555" s="230"/>
      <c r="D555" s="230"/>
      <c r="E555" s="230"/>
      <c r="F555" s="230"/>
      <c r="G555" s="230"/>
      <c r="H555" s="230"/>
      <c r="I555" s="230"/>
      <c r="J555" s="230"/>
      <c r="K555" s="230"/>
      <c r="L555" s="230"/>
      <c r="M555" s="230"/>
      <c r="N555" s="230"/>
      <c r="O555" s="230"/>
      <c r="P555" s="230"/>
      <c r="Q555" s="230"/>
      <c r="R555" s="230"/>
    </row>
    <row r="556" spans="1:18" s="7" customFormat="1" x14ac:dyDescent="0.2">
      <c r="A556" s="230"/>
      <c r="B556" s="230"/>
      <c r="C556" s="230"/>
      <c r="D556" s="230"/>
      <c r="E556" s="230"/>
      <c r="F556" s="230"/>
      <c r="G556" s="230"/>
      <c r="H556" s="230"/>
      <c r="I556" s="230"/>
      <c r="J556" s="230"/>
      <c r="K556" s="230"/>
      <c r="L556" s="230"/>
      <c r="M556" s="230"/>
      <c r="N556" s="230"/>
      <c r="O556" s="230"/>
      <c r="P556" s="230"/>
      <c r="Q556" s="230"/>
      <c r="R556" s="230"/>
    </row>
    <row r="557" spans="1:18" s="7" customFormat="1" x14ac:dyDescent="0.2">
      <c r="A557" s="230"/>
      <c r="B557" s="230"/>
      <c r="C557" s="230"/>
      <c r="D557" s="230"/>
      <c r="E557" s="230"/>
      <c r="F557" s="230"/>
      <c r="G557" s="230"/>
      <c r="H557" s="230"/>
      <c r="I557" s="230"/>
      <c r="J557" s="230"/>
      <c r="K557" s="230"/>
      <c r="L557" s="230"/>
      <c r="M557" s="230"/>
      <c r="N557" s="230"/>
      <c r="O557" s="230"/>
      <c r="P557" s="230"/>
      <c r="Q557" s="230"/>
      <c r="R557" s="230"/>
    </row>
    <row r="558" spans="1:18" s="7" customFormat="1" x14ac:dyDescent="0.2">
      <c r="A558" s="230"/>
      <c r="B558" s="230"/>
      <c r="C558" s="230"/>
      <c r="D558" s="230"/>
      <c r="E558" s="230"/>
      <c r="F558" s="230"/>
      <c r="G558" s="230"/>
      <c r="H558" s="230"/>
      <c r="I558" s="230"/>
      <c r="J558" s="230"/>
      <c r="K558" s="230"/>
      <c r="L558" s="230"/>
      <c r="M558" s="230"/>
      <c r="N558" s="230"/>
      <c r="O558" s="230"/>
      <c r="P558" s="230"/>
      <c r="Q558" s="230"/>
      <c r="R558" s="230"/>
    </row>
    <row r="559" spans="1:18" s="7" customFormat="1" x14ac:dyDescent="0.2">
      <c r="A559" s="230"/>
      <c r="B559" s="230"/>
      <c r="C559" s="230"/>
      <c r="D559" s="230"/>
      <c r="E559" s="230"/>
      <c r="F559" s="230"/>
      <c r="G559" s="230"/>
      <c r="H559" s="230"/>
      <c r="I559" s="230"/>
      <c r="J559" s="230"/>
      <c r="K559" s="230"/>
      <c r="L559" s="230"/>
      <c r="M559" s="230"/>
      <c r="N559" s="230"/>
      <c r="O559" s="230"/>
      <c r="P559" s="230"/>
      <c r="Q559" s="230"/>
      <c r="R559" s="230"/>
    </row>
    <row r="560" spans="1:18" s="7" customFormat="1" x14ac:dyDescent="0.2">
      <c r="A560" s="230"/>
      <c r="B560" s="230"/>
      <c r="C560" s="230"/>
      <c r="D560" s="230"/>
      <c r="E560" s="230"/>
      <c r="F560" s="230"/>
      <c r="G560" s="230"/>
      <c r="H560" s="230"/>
      <c r="I560" s="230"/>
      <c r="J560" s="230"/>
      <c r="K560" s="230"/>
      <c r="L560" s="230"/>
      <c r="M560" s="230"/>
      <c r="N560" s="230"/>
      <c r="O560" s="230"/>
      <c r="P560" s="230"/>
      <c r="Q560" s="230"/>
      <c r="R560" s="230"/>
    </row>
    <row r="561" spans="1:18" s="7" customFormat="1" x14ac:dyDescent="0.2">
      <c r="A561" s="230"/>
      <c r="B561" s="230"/>
      <c r="C561" s="230"/>
      <c r="D561" s="230"/>
      <c r="E561" s="230"/>
      <c r="F561" s="230"/>
      <c r="G561" s="230"/>
      <c r="H561" s="230"/>
      <c r="I561" s="230"/>
      <c r="J561" s="230"/>
      <c r="K561" s="230"/>
      <c r="L561" s="230"/>
      <c r="M561" s="230"/>
      <c r="N561" s="230"/>
      <c r="O561" s="230"/>
      <c r="P561" s="230"/>
      <c r="Q561" s="230"/>
      <c r="R561" s="230"/>
    </row>
    <row r="562" spans="1:18" s="7" customFormat="1" x14ac:dyDescent="0.2">
      <c r="A562" s="230"/>
      <c r="B562" s="230"/>
      <c r="C562" s="230"/>
      <c r="D562" s="230"/>
      <c r="E562" s="230"/>
      <c r="F562" s="230"/>
      <c r="G562" s="230"/>
      <c r="H562" s="230"/>
      <c r="I562" s="230"/>
      <c r="J562" s="230"/>
      <c r="K562" s="230"/>
      <c r="L562" s="230"/>
      <c r="M562" s="230"/>
      <c r="N562" s="230"/>
      <c r="O562" s="230"/>
      <c r="P562" s="230"/>
      <c r="Q562" s="230"/>
      <c r="R562" s="230"/>
    </row>
    <row r="563" spans="1:18" s="7" customFormat="1" x14ac:dyDescent="0.2">
      <c r="A563" s="230"/>
      <c r="B563" s="230"/>
      <c r="C563" s="230"/>
      <c r="D563" s="230"/>
      <c r="E563" s="230"/>
      <c r="F563" s="230"/>
      <c r="G563" s="230"/>
      <c r="H563" s="230"/>
      <c r="I563" s="230"/>
      <c r="J563" s="230"/>
      <c r="K563" s="230"/>
      <c r="L563" s="230"/>
      <c r="M563" s="230"/>
      <c r="N563" s="230"/>
      <c r="O563" s="230"/>
      <c r="P563" s="230"/>
      <c r="Q563" s="230"/>
      <c r="R563" s="230"/>
    </row>
    <row r="564" spans="1:18" s="7" customFormat="1" x14ac:dyDescent="0.2">
      <c r="A564" s="230"/>
      <c r="B564" s="230"/>
      <c r="C564" s="230"/>
      <c r="D564" s="230"/>
      <c r="E564" s="230"/>
      <c r="F564" s="230"/>
      <c r="G564" s="230"/>
      <c r="H564" s="230"/>
      <c r="I564" s="230"/>
      <c r="J564" s="230"/>
      <c r="K564" s="230"/>
      <c r="L564" s="230"/>
      <c r="M564" s="230"/>
      <c r="N564" s="230"/>
      <c r="O564" s="230"/>
      <c r="P564" s="230"/>
      <c r="Q564" s="230"/>
      <c r="R564" s="230"/>
    </row>
    <row r="565" spans="1:18" s="7" customFormat="1" x14ac:dyDescent="0.2">
      <c r="A565" s="230"/>
      <c r="B565" s="230"/>
      <c r="C565" s="230"/>
      <c r="D565" s="230"/>
      <c r="E565" s="230"/>
      <c r="F565" s="230"/>
      <c r="G565" s="230"/>
      <c r="H565" s="230"/>
      <c r="I565" s="230"/>
      <c r="J565" s="230"/>
      <c r="K565" s="230"/>
      <c r="L565" s="230"/>
      <c r="M565" s="230"/>
      <c r="N565" s="230"/>
      <c r="O565" s="230"/>
      <c r="P565" s="230"/>
      <c r="Q565" s="230"/>
      <c r="R565" s="230"/>
    </row>
    <row r="566" spans="1:18" s="7" customFormat="1" x14ac:dyDescent="0.2">
      <c r="A566" s="230"/>
      <c r="B566" s="230"/>
      <c r="C566" s="230"/>
      <c r="D566" s="230"/>
      <c r="E566" s="230"/>
      <c r="F566" s="230"/>
      <c r="G566" s="230"/>
      <c r="H566" s="230"/>
      <c r="I566" s="230"/>
      <c r="J566" s="230"/>
      <c r="K566" s="230"/>
      <c r="L566" s="230"/>
      <c r="M566" s="230"/>
      <c r="N566" s="230"/>
      <c r="O566" s="230"/>
      <c r="P566" s="230"/>
      <c r="Q566" s="230"/>
      <c r="R566" s="230"/>
    </row>
    <row r="567" spans="1:18" s="7" customFormat="1" x14ac:dyDescent="0.2">
      <c r="A567" s="230"/>
      <c r="B567" s="230"/>
      <c r="C567" s="230"/>
      <c r="D567" s="230"/>
      <c r="E567" s="230"/>
      <c r="F567" s="230"/>
      <c r="G567" s="230"/>
      <c r="H567" s="230"/>
      <c r="I567" s="230"/>
      <c r="J567" s="230"/>
      <c r="K567" s="230"/>
      <c r="L567" s="230"/>
      <c r="M567" s="230"/>
      <c r="N567" s="230"/>
      <c r="O567" s="230"/>
      <c r="P567" s="230"/>
      <c r="Q567" s="230"/>
      <c r="R567" s="230"/>
    </row>
    <row r="568" spans="1:18" s="7" customFormat="1" x14ac:dyDescent="0.2">
      <c r="A568" s="230"/>
      <c r="B568" s="230"/>
      <c r="C568" s="230"/>
      <c r="D568" s="230"/>
      <c r="E568" s="230"/>
      <c r="F568" s="230"/>
      <c r="G568" s="230"/>
      <c r="H568" s="230"/>
      <c r="I568" s="230"/>
      <c r="J568" s="230"/>
      <c r="K568" s="230"/>
      <c r="L568" s="230"/>
      <c r="M568" s="230"/>
      <c r="N568" s="230"/>
      <c r="O568" s="230"/>
      <c r="P568" s="230"/>
      <c r="Q568" s="230"/>
      <c r="R568" s="230"/>
    </row>
    <row r="569" spans="1:18" s="7" customFormat="1" x14ac:dyDescent="0.2">
      <c r="A569" s="230"/>
      <c r="B569" s="230"/>
      <c r="C569" s="230"/>
      <c r="D569" s="230"/>
      <c r="E569" s="230"/>
      <c r="F569" s="230"/>
      <c r="G569" s="230"/>
      <c r="H569" s="230"/>
      <c r="I569" s="230"/>
      <c r="J569" s="230"/>
      <c r="K569" s="230"/>
      <c r="L569" s="230"/>
      <c r="M569" s="230"/>
      <c r="N569" s="230"/>
      <c r="O569" s="230"/>
      <c r="P569" s="230"/>
      <c r="Q569" s="230"/>
      <c r="R569" s="230"/>
    </row>
    <row r="570" spans="1:18" s="7" customFormat="1" x14ac:dyDescent="0.2">
      <c r="A570" s="230"/>
      <c r="B570" s="230"/>
      <c r="C570" s="230"/>
      <c r="D570" s="230"/>
      <c r="E570" s="230"/>
      <c r="F570" s="230"/>
      <c r="G570" s="230"/>
      <c r="H570" s="230"/>
      <c r="I570" s="230"/>
      <c r="J570" s="230"/>
      <c r="K570" s="230"/>
      <c r="L570" s="230"/>
      <c r="M570" s="230"/>
      <c r="N570" s="230"/>
      <c r="O570" s="230"/>
      <c r="P570" s="230"/>
      <c r="Q570" s="230"/>
      <c r="R570" s="230"/>
    </row>
    <row r="571" spans="1:18" s="7" customFormat="1" x14ac:dyDescent="0.2">
      <c r="A571" s="230"/>
      <c r="B571" s="230"/>
      <c r="C571" s="230"/>
      <c r="D571" s="230"/>
      <c r="E571" s="230"/>
      <c r="F571" s="230"/>
      <c r="G571" s="230"/>
      <c r="H571" s="230"/>
      <c r="I571" s="230"/>
      <c r="J571" s="230"/>
      <c r="K571" s="230"/>
      <c r="L571" s="230"/>
      <c r="M571" s="230"/>
      <c r="N571" s="230"/>
      <c r="O571" s="230"/>
      <c r="P571" s="230"/>
      <c r="Q571" s="230"/>
      <c r="R571" s="230"/>
    </row>
    <row r="572" spans="1:18" s="7" customFormat="1" x14ac:dyDescent="0.2">
      <c r="A572" s="230"/>
      <c r="B572" s="230"/>
      <c r="C572" s="230"/>
      <c r="D572" s="230"/>
      <c r="E572" s="230"/>
      <c r="F572" s="230"/>
      <c r="G572" s="230"/>
      <c r="H572" s="230"/>
      <c r="I572" s="230"/>
      <c r="J572" s="230"/>
      <c r="K572" s="230"/>
      <c r="L572" s="230"/>
      <c r="M572" s="230"/>
      <c r="N572" s="230"/>
      <c r="O572" s="230"/>
      <c r="P572" s="230"/>
      <c r="Q572" s="230"/>
      <c r="R572" s="230"/>
    </row>
    <row r="573" spans="1:18" s="7" customFormat="1" x14ac:dyDescent="0.2">
      <c r="A573" s="230"/>
      <c r="B573" s="230"/>
      <c r="C573" s="230"/>
      <c r="D573" s="230"/>
      <c r="E573" s="230"/>
      <c r="F573" s="230"/>
      <c r="G573" s="230"/>
      <c r="H573" s="230"/>
      <c r="I573" s="230"/>
      <c r="J573" s="230"/>
      <c r="K573" s="230"/>
      <c r="L573" s="230"/>
      <c r="M573" s="230"/>
      <c r="N573" s="230"/>
      <c r="O573" s="230"/>
      <c r="P573" s="230"/>
      <c r="Q573" s="230"/>
      <c r="R573" s="230"/>
    </row>
    <row r="574" spans="1:18" s="7" customFormat="1" x14ac:dyDescent="0.2">
      <c r="A574" s="230"/>
      <c r="B574" s="230"/>
      <c r="C574" s="230"/>
      <c r="D574" s="230"/>
      <c r="E574" s="230"/>
      <c r="F574" s="230"/>
      <c r="G574" s="230"/>
      <c r="H574" s="230"/>
      <c r="I574" s="230"/>
      <c r="J574" s="230"/>
      <c r="K574" s="230"/>
      <c r="L574" s="230"/>
      <c r="M574" s="230"/>
      <c r="N574" s="230"/>
      <c r="O574" s="230"/>
      <c r="P574" s="230"/>
      <c r="Q574" s="230"/>
      <c r="R574" s="230"/>
    </row>
    <row r="575" spans="1:18" s="7" customFormat="1" x14ac:dyDescent="0.2">
      <c r="A575" s="230"/>
      <c r="B575" s="230"/>
      <c r="C575" s="230"/>
      <c r="D575" s="230"/>
      <c r="E575" s="230"/>
      <c r="F575" s="230"/>
      <c r="G575" s="230"/>
      <c r="H575" s="230"/>
      <c r="I575" s="230"/>
      <c r="J575" s="230"/>
      <c r="K575" s="230"/>
      <c r="L575" s="230"/>
      <c r="M575" s="230"/>
      <c r="N575" s="230"/>
      <c r="O575" s="230"/>
      <c r="P575" s="230"/>
      <c r="Q575" s="230"/>
      <c r="R575" s="230"/>
    </row>
    <row r="576" spans="1:18" s="7" customFormat="1" x14ac:dyDescent="0.2">
      <c r="A576" s="230"/>
      <c r="B576" s="230"/>
      <c r="C576" s="230"/>
      <c r="D576" s="230"/>
      <c r="E576" s="230"/>
      <c r="F576" s="230"/>
      <c r="G576" s="230"/>
      <c r="H576" s="230"/>
      <c r="I576" s="230"/>
      <c r="J576" s="230"/>
      <c r="K576" s="230"/>
      <c r="L576" s="230"/>
      <c r="M576" s="230"/>
      <c r="N576" s="230"/>
      <c r="O576" s="230"/>
      <c r="P576" s="230"/>
      <c r="Q576" s="230"/>
      <c r="R576" s="230"/>
    </row>
    <row r="577" spans="1:18" s="7" customFormat="1" x14ac:dyDescent="0.2">
      <c r="A577" s="230"/>
      <c r="B577" s="230"/>
      <c r="C577" s="230"/>
      <c r="D577" s="230"/>
      <c r="E577" s="230"/>
      <c r="F577" s="230"/>
      <c r="G577" s="230"/>
      <c r="H577" s="230"/>
      <c r="I577" s="230"/>
      <c r="J577" s="230"/>
      <c r="K577" s="230"/>
      <c r="L577" s="230"/>
      <c r="M577" s="230"/>
      <c r="N577" s="230"/>
      <c r="O577" s="230"/>
      <c r="P577" s="230"/>
      <c r="Q577" s="230"/>
      <c r="R577" s="230"/>
    </row>
    <row r="578" spans="1:18" s="7" customFormat="1" x14ac:dyDescent="0.2">
      <c r="A578" s="230"/>
      <c r="B578" s="230"/>
      <c r="C578" s="230"/>
      <c r="D578" s="230"/>
      <c r="E578" s="230"/>
      <c r="F578" s="230"/>
      <c r="G578" s="230"/>
      <c r="H578" s="230"/>
      <c r="I578" s="230"/>
      <c r="J578" s="230"/>
      <c r="K578" s="230"/>
      <c r="L578" s="230"/>
      <c r="M578" s="230"/>
      <c r="N578" s="230"/>
      <c r="O578" s="230"/>
      <c r="P578" s="230"/>
      <c r="Q578" s="230"/>
      <c r="R578" s="230"/>
    </row>
    <row r="579" spans="1:18" s="7" customFormat="1" x14ac:dyDescent="0.2">
      <c r="A579" s="230"/>
      <c r="B579" s="230"/>
      <c r="C579" s="230"/>
      <c r="D579" s="230"/>
      <c r="E579" s="230"/>
      <c r="F579" s="230"/>
      <c r="G579" s="230"/>
      <c r="H579" s="230"/>
      <c r="I579" s="230"/>
      <c r="J579" s="230"/>
      <c r="K579" s="230"/>
      <c r="L579" s="230"/>
      <c r="M579" s="230"/>
      <c r="N579" s="230"/>
      <c r="O579" s="230"/>
      <c r="P579" s="230"/>
      <c r="Q579" s="230"/>
      <c r="R579" s="230"/>
    </row>
    <row r="580" spans="1:18" s="7" customFormat="1" x14ac:dyDescent="0.2">
      <c r="A580" s="230"/>
      <c r="B580" s="230"/>
      <c r="C580" s="230"/>
      <c r="D580" s="230"/>
      <c r="E580" s="230"/>
      <c r="F580" s="230"/>
      <c r="G580" s="230"/>
      <c r="H580" s="230"/>
      <c r="I580" s="230"/>
      <c r="J580" s="230"/>
      <c r="K580" s="230"/>
      <c r="L580" s="230"/>
      <c r="M580" s="230"/>
      <c r="N580" s="230"/>
      <c r="O580" s="230"/>
      <c r="P580" s="230"/>
      <c r="Q580" s="230"/>
      <c r="R580" s="230"/>
    </row>
    <row r="581" spans="1:18" s="7" customFormat="1" x14ac:dyDescent="0.2">
      <c r="A581" s="230"/>
      <c r="B581" s="230"/>
      <c r="C581" s="230"/>
      <c r="D581" s="230"/>
      <c r="E581" s="230"/>
      <c r="F581" s="230"/>
      <c r="G581" s="230"/>
      <c r="H581" s="230"/>
      <c r="I581" s="230"/>
      <c r="J581" s="230"/>
      <c r="K581" s="230"/>
      <c r="L581" s="230"/>
      <c r="M581" s="230"/>
      <c r="N581" s="230"/>
      <c r="O581" s="230"/>
      <c r="P581" s="230"/>
      <c r="Q581" s="230"/>
      <c r="R581" s="230"/>
    </row>
    <row r="582" spans="1:18" s="7" customFormat="1" x14ac:dyDescent="0.2">
      <c r="A582" s="230"/>
      <c r="B582" s="230"/>
      <c r="C582" s="230"/>
      <c r="D582" s="230"/>
      <c r="E582" s="230"/>
      <c r="F582" s="230"/>
      <c r="G582" s="230"/>
      <c r="H582" s="230"/>
      <c r="I582" s="230"/>
      <c r="J582" s="230"/>
      <c r="K582" s="230"/>
      <c r="L582" s="230"/>
      <c r="M582" s="230"/>
      <c r="N582" s="230"/>
      <c r="O582" s="230"/>
      <c r="P582" s="230"/>
      <c r="Q582" s="230"/>
      <c r="R582" s="230"/>
    </row>
    <row r="583" spans="1:18" s="7" customFormat="1" x14ac:dyDescent="0.2">
      <c r="A583" s="230"/>
      <c r="B583" s="230"/>
      <c r="C583" s="230"/>
      <c r="D583" s="230"/>
      <c r="E583" s="230"/>
      <c r="F583" s="230"/>
      <c r="G583" s="230"/>
      <c r="H583" s="230"/>
      <c r="I583" s="230"/>
      <c r="J583" s="230"/>
      <c r="K583" s="230"/>
      <c r="L583" s="230"/>
      <c r="M583" s="230"/>
      <c r="N583" s="230"/>
      <c r="O583" s="230"/>
      <c r="P583" s="230"/>
      <c r="Q583" s="230"/>
      <c r="R583" s="230"/>
    </row>
    <row r="584" spans="1:18" s="7" customFormat="1" x14ac:dyDescent="0.2">
      <c r="A584" s="230"/>
      <c r="B584" s="230"/>
      <c r="C584" s="230"/>
      <c r="D584" s="230"/>
      <c r="E584" s="230"/>
      <c r="F584" s="230"/>
      <c r="G584" s="230"/>
      <c r="H584" s="230"/>
      <c r="I584" s="230"/>
      <c r="J584" s="230"/>
      <c r="K584" s="230"/>
      <c r="L584" s="230"/>
      <c r="M584" s="230"/>
      <c r="N584" s="230"/>
      <c r="O584" s="230"/>
      <c r="P584" s="230"/>
      <c r="Q584" s="230"/>
      <c r="R584" s="230"/>
    </row>
    <row r="585" spans="1:18" s="7" customFormat="1" x14ac:dyDescent="0.2">
      <c r="A585" s="230"/>
      <c r="B585" s="230"/>
      <c r="C585" s="230"/>
      <c r="D585" s="230"/>
      <c r="E585" s="230"/>
      <c r="F585" s="230"/>
      <c r="G585" s="230"/>
      <c r="H585" s="230"/>
      <c r="I585" s="230"/>
      <c r="J585" s="230"/>
      <c r="K585" s="230"/>
      <c r="L585" s="230"/>
      <c r="M585" s="230"/>
      <c r="N585" s="230"/>
      <c r="O585" s="230"/>
      <c r="P585" s="230"/>
      <c r="Q585" s="230"/>
      <c r="R585" s="230"/>
    </row>
    <row r="586" spans="1:18" s="7" customFormat="1" x14ac:dyDescent="0.2">
      <c r="A586" s="230"/>
      <c r="B586" s="230"/>
      <c r="C586" s="230"/>
      <c r="D586" s="230"/>
      <c r="E586" s="230"/>
      <c r="F586" s="230"/>
      <c r="G586" s="230"/>
      <c r="H586" s="230"/>
      <c r="I586" s="230"/>
      <c r="J586" s="230"/>
      <c r="K586" s="230"/>
      <c r="L586" s="230"/>
      <c r="M586" s="230"/>
      <c r="N586" s="230"/>
      <c r="O586" s="230"/>
      <c r="P586" s="230"/>
      <c r="Q586" s="230"/>
      <c r="R586" s="230"/>
    </row>
    <row r="587" spans="1:18" s="7" customFormat="1" x14ac:dyDescent="0.2">
      <c r="A587" s="230"/>
      <c r="B587" s="230"/>
      <c r="C587" s="230"/>
      <c r="D587" s="230"/>
      <c r="E587" s="230"/>
      <c r="F587" s="230"/>
      <c r="G587" s="230"/>
      <c r="H587" s="230"/>
      <c r="I587" s="230"/>
      <c r="J587" s="230"/>
      <c r="K587" s="230"/>
      <c r="L587" s="230"/>
      <c r="M587" s="230"/>
      <c r="N587" s="230"/>
      <c r="O587" s="230"/>
      <c r="P587" s="230"/>
      <c r="Q587" s="230"/>
      <c r="R587" s="230"/>
    </row>
    <row r="588" spans="1:18" s="7" customFormat="1" x14ac:dyDescent="0.2">
      <c r="A588" s="230"/>
      <c r="B588" s="230"/>
      <c r="C588" s="230"/>
      <c r="D588" s="230"/>
      <c r="E588" s="230"/>
      <c r="F588" s="230"/>
      <c r="G588" s="230"/>
      <c r="H588" s="230"/>
      <c r="I588" s="230"/>
      <c r="J588" s="230"/>
      <c r="K588" s="230"/>
      <c r="L588" s="230"/>
      <c r="M588" s="230"/>
      <c r="N588" s="230"/>
      <c r="O588" s="230"/>
      <c r="P588" s="230"/>
      <c r="Q588" s="230"/>
      <c r="R588" s="230"/>
    </row>
    <row r="589" spans="1:18" s="7" customFormat="1" x14ac:dyDescent="0.2">
      <c r="A589" s="230"/>
      <c r="B589" s="230"/>
      <c r="C589" s="230"/>
      <c r="D589" s="230"/>
      <c r="E589" s="230"/>
      <c r="F589" s="230"/>
      <c r="G589" s="230"/>
      <c r="H589" s="230"/>
      <c r="I589" s="230"/>
      <c r="J589" s="230"/>
      <c r="K589" s="230"/>
      <c r="L589" s="230"/>
      <c r="M589" s="230"/>
      <c r="N589" s="230"/>
      <c r="O589" s="230"/>
      <c r="P589" s="230"/>
      <c r="Q589" s="230"/>
      <c r="R589" s="230"/>
    </row>
    <row r="590" spans="1:18" s="7" customFormat="1" x14ac:dyDescent="0.2">
      <c r="A590" s="230"/>
      <c r="B590" s="230"/>
      <c r="C590" s="230"/>
      <c r="D590" s="230"/>
      <c r="E590" s="230"/>
      <c r="F590" s="230"/>
      <c r="G590" s="230"/>
      <c r="H590" s="230"/>
      <c r="I590" s="230"/>
      <c r="J590" s="230"/>
      <c r="K590" s="230"/>
      <c r="L590" s="230"/>
      <c r="M590" s="230"/>
      <c r="N590" s="230"/>
      <c r="O590" s="230"/>
      <c r="P590" s="230"/>
      <c r="Q590" s="230"/>
      <c r="R590" s="230"/>
    </row>
    <row r="591" spans="1:18" s="7" customFormat="1" x14ac:dyDescent="0.2">
      <c r="A591" s="230"/>
      <c r="B591" s="230"/>
      <c r="C591" s="230"/>
      <c r="D591" s="230"/>
      <c r="E591" s="230"/>
      <c r="F591" s="230"/>
      <c r="G591" s="230"/>
      <c r="H591" s="230"/>
      <c r="I591" s="230"/>
      <c r="J591" s="230"/>
      <c r="K591" s="230"/>
      <c r="L591" s="230"/>
      <c r="M591" s="230"/>
      <c r="N591" s="230"/>
      <c r="O591" s="230"/>
      <c r="P591" s="230"/>
      <c r="Q591" s="230"/>
      <c r="R591" s="230"/>
    </row>
    <row r="592" spans="1:18" s="7" customFormat="1" x14ac:dyDescent="0.2">
      <c r="A592" s="230"/>
      <c r="B592" s="230"/>
      <c r="C592" s="230"/>
      <c r="D592" s="230"/>
      <c r="E592" s="230"/>
      <c r="F592" s="230"/>
      <c r="G592" s="230"/>
      <c r="H592" s="230"/>
      <c r="I592" s="230"/>
      <c r="J592" s="230"/>
      <c r="K592" s="230"/>
      <c r="L592" s="230"/>
      <c r="M592" s="230"/>
      <c r="N592" s="230"/>
      <c r="O592" s="230"/>
      <c r="P592" s="230"/>
      <c r="Q592" s="230"/>
      <c r="R592" s="230"/>
    </row>
    <row r="593" spans="1:18" s="7" customFormat="1" x14ac:dyDescent="0.2">
      <c r="A593" s="230"/>
      <c r="B593" s="230"/>
      <c r="C593" s="230"/>
      <c r="D593" s="230"/>
      <c r="E593" s="230"/>
      <c r="F593" s="230"/>
      <c r="G593" s="230"/>
      <c r="H593" s="230"/>
      <c r="I593" s="230"/>
      <c r="J593" s="230"/>
      <c r="K593" s="230"/>
      <c r="L593" s="230"/>
      <c r="M593" s="230"/>
      <c r="N593" s="230"/>
      <c r="O593" s="230"/>
      <c r="P593" s="230"/>
      <c r="Q593" s="230"/>
      <c r="R593" s="230"/>
    </row>
    <row r="594" spans="1:18" s="7" customFormat="1" x14ac:dyDescent="0.2">
      <c r="A594" s="230"/>
      <c r="B594" s="230"/>
      <c r="C594" s="230"/>
      <c r="D594" s="230"/>
      <c r="E594" s="230"/>
      <c r="F594" s="230"/>
      <c r="G594" s="230"/>
      <c r="H594" s="230"/>
      <c r="I594" s="230"/>
      <c r="J594" s="230"/>
      <c r="K594" s="230"/>
      <c r="L594" s="230"/>
      <c r="M594" s="230"/>
      <c r="N594" s="230"/>
      <c r="O594" s="230"/>
      <c r="P594" s="230"/>
      <c r="Q594" s="230"/>
      <c r="R594" s="230"/>
    </row>
    <row r="595" spans="1:18" s="7" customFormat="1" x14ac:dyDescent="0.2">
      <c r="A595" s="230"/>
      <c r="B595" s="230"/>
      <c r="C595" s="230"/>
      <c r="D595" s="230"/>
      <c r="E595" s="230"/>
      <c r="F595" s="230"/>
      <c r="G595" s="230"/>
      <c r="H595" s="230"/>
      <c r="I595" s="230"/>
      <c r="J595" s="230"/>
      <c r="K595" s="230"/>
      <c r="L595" s="230"/>
      <c r="M595" s="230"/>
      <c r="N595" s="230"/>
      <c r="O595" s="230"/>
      <c r="P595" s="230"/>
      <c r="Q595" s="230"/>
      <c r="R595" s="230"/>
    </row>
    <row r="596" spans="1:18" s="7" customFormat="1" x14ac:dyDescent="0.2">
      <c r="A596" s="230"/>
      <c r="B596" s="230"/>
      <c r="C596" s="230"/>
      <c r="D596" s="230"/>
      <c r="E596" s="230"/>
      <c r="F596" s="230"/>
      <c r="G596" s="230"/>
      <c r="H596" s="230"/>
      <c r="I596" s="230"/>
      <c r="J596" s="230"/>
      <c r="K596" s="230"/>
      <c r="L596" s="230"/>
      <c r="M596" s="230"/>
      <c r="N596" s="230"/>
      <c r="O596" s="230"/>
      <c r="P596" s="230"/>
      <c r="Q596" s="230"/>
      <c r="R596" s="230"/>
    </row>
    <row r="597" spans="1:18" s="7" customFormat="1" x14ac:dyDescent="0.2">
      <c r="A597" s="230"/>
      <c r="B597" s="230"/>
      <c r="C597" s="230"/>
      <c r="D597" s="230"/>
      <c r="E597" s="230"/>
      <c r="F597" s="230"/>
      <c r="G597" s="230"/>
      <c r="H597" s="230"/>
      <c r="I597" s="230"/>
      <c r="J597" s="230"/>
      <c r="K597" s="230"/>
      <c r="L597" s="230"/>
      <c r="M597" s="230"/>
      <c r="N597" s="230"/>
      <c r="O597" s="230"/>
      <c r="P597" s="230"/>
      <c r="Q597" s="230"/>
      <c r="R597" s="230"/>
    </row>
    <row r="598" spans="1:18" s="7" customFormat="1" x14ac:dyDescent="0.2">
      <c r="A598" s="230"/>
      <c r="B598" s="230"/>
      <c r="C598" s="230"/>
      <c r="D598" s="230"/>
      <c r="E598" s="230"/>
      <c r="F598" s="230"/>
      <c r="G598" s="230"/>
      <c r="H598" s="230"/>
      <c r="I598" s="230"/>
      <c r="J598" s="230"/>
      <c r="K598" s="230"/>
      <c r="L598" s="230"/>
      <c r="M598" s="230"/>
      <c r="N598" s="230"/>
      <c r="O598" s="230"/>
      <c r="P598" s="230"/>
      <c r="Q598" s="230"/>
      <c r="R598" s="230"/>
    </row>
    <row r="599" spans="1:18" s="7" customFormat="1" x14ac:dyDescent="0.2">
      <c r="A599" s="230"/>
      <c r="B599" s="230"/>
      <c r="C599" s="230"/>
      <c r="D599" s="230"/>
      <c r="E599" s="230"/>
      <c r="F599" s="230"/>
      <c r="G599" s="230"/>
      <c r="H599" s="230"/>
      <c r="I599" s="230"/>
      <c r="J599" s="230"/>
      <c r="K599" s="230"/>
      <c r="L599" s="230"/>
      <c r="M599" s="230"/>
      <c r="N599" s="230"/>
      <c r="O599" s="230"/>
      <c r="P599" s="230"/>
      <c r="Q599" s="230"/>
      <c r="R599" s="230"/>
    </row>
    <row r="600" spans="1:18" s="7" customFormat="1" x14ac:dyDescent="0.2">
      <c r="A600" s="230"/>
      <c r="B600" s="230"/>
      <c r="C600" s="230"/>
      <c r="D600" s="230"/>
      <c r="E600" s="230"/>
      <c r="F600" s="230"/>
      <c r="G600" s="230"/>
      <c r="H600" s="230"/>
      <c r="I600" s="230"/>
      <c r="J600" s="230"/>
      <c r="K600" s="230"/>
      <c r="L600" s="230"/>
      <c r="M600" s="230"/>
      <c r="N600" s="230"/>
      <c r="O600" s="230"/>
      <c r="P600" s="230"/>
      <c r="Q600" s="230"/>
      <c r="R600" s="230"/>
    </row>
    <row r="601" spans="1:18" s="7" customFormat="1" x14ac:dyDescent="0.2">
      <c r="A601" s="230"/>
      <c r="B601" s="230"/>
      <c r="C601" s="230"/>
      <c r="D601" s="230"/>
      <c r="E601" s="230"/>
      <c r="F601" s="230"/>
      <c r="G601" s="230"/>
      <c r="H601" s="230"/>
      <c r="I601" s="230"/>
      <c r="J601" s="230"/>
      <c r="K601" s="230"/>
      <c r="L601" s="230"/>
      <c r="M601" s="230"/>
      <c r="N601" s="230"/>
      <c r="O601" s="230"/>
      <c r="P601" s="230"/>
      <c r="Q601" s="230"/>
      <c r="R601" s="230"/>
    </row>
    <row r="602" spans="1:18" s="7" customFormat="1" x14ac:dyDescent="0.2">
      <c r="A602" s="230"/>
      <c r="B602" s="230"/>
      <c r="C602" s="230"/>
      <c r="D602" s="230"/>
      <c r="E602" s="230"/>
      <c r="F602" s="230"/>
      <c r="G602" s="230"/>
      <c r="H602" s="230"/>
      <c r="I602" s="230"/>
      <c r="J602" s="230"/>
      <c r="K602" s="230"/>
      <c r="L602" s="230"/>
      <c r="M602" s="230"/>
      <c r="N602" s="230"/>
      <c r="O602" s="230"/>
      <c r="P602" s="230"/>
      <c r="Q602" s="230"/>
      <c r="R602" s="230"/>
    </row>
    <row r="603" spans="1:18" s="7" customFormat="1" x14ac:dyDescent="0.2">
      <c r="A603" s="230"/>
      <c r="B603" s="230"/>
      <c r="C603" s="230"/>
      <c r="D603" s="230"/>
      <c r="E603" s="230"/>
      <c r="F603" s="230"/>
      <c r="G603" s="230"/>
      <c r="H603" s="230"/>
      <c r="I603" s="230"/>
      <c r="J603" s="230"/>
      <c r="K603" s="230"/>
      <c r="L603" s="230"/>
      <c r="M603" s="230"/>
      <c r="N603" s="230"/>
      <c r="O603" s="230"/>
      <c r="P603" s="230"/>
      <c r="Q603" s="230"/>
      <c r="R603" s="230"/>
    </row>
    <row r="604" spans="1:18" s="7" customFormat="1" x14ac:dyDescent="0.2">
      <c r="A604" s="230"/>
      <c r="B604" s="230"/>
      <c r="C604" s="230"/>
      <c r="D604" s="230"/>
      <c r="E604" s="230"/>
      <c r="F604" s="230"/>
      <c r="G604" s="230"/>
      <c r="H604" s="230"/>
      <c r="I604" s="230"/>
      <c r="J604" s="230"/>
      <c r="K604" s="230"/>
      <c r="L604" s="230"/>
      <c r="M604" s="230"/>
      <c r="N604" s="230"/>
      <c r="O604" s="230"/>
      <c r="P604" s="230"/>
      <c r="Q604" s="230"/>
      <c r="R604" s="230"/>
    </row>
    <row r="605" spans="1:18" s="7" customFormat="1" x14ac:dyDescent="0.2">
      <c r="A605" s="230"/>
      <c r="B605" s="230"/>
      <c r="C605" s="230"/>
      <c r="D605" s="230"/>
      <c r="E605" s="230"/>
      <c r="F605" s="230"/>
      <c r="G605" s="230"/>
      <c r="H605" s="230"/>
      <c r="I605" s="230"/>
      <c r="J605" s="230"/>
      <c r="K605" s="230"/>
      <c r="L605" s="230"/>
      <c r="M605" s="230"/>
      <c r="N605" s="230"/>
      <c r="O605" s="230"/>
      <c r="P605" s="230"/>
      <c r="Q605" s="230"/>
      <c r="R605" s="230"/>
    </row>
    <row r="606" spans="1:18" s="7" customFormat="1" x14ac:dyDescent="0.2">
      <c r="A606" s="230"/>
      <c r="B606" s="230"/>
      <c r="C606" s="230"/>
      <c r="D606" s="230"/>
      <c r="E606" s="230"/>
      <c r="F606" s="230"/>
      <c r="G606" s="230"/>
      <c r="H606" s="230"/>
      <c r="I606" s="230"/>
      <c r="J606" s="230"/>
      <c r="K606" s="230"/>
      <c r="L606" s="230"/>
      <c r="M606" s="230"/>
      <c r="N606" s="230"/>
      <c r="O606" s="230"/>
      <c r="P606" s="230"/>
      <c r="Q606" s="230"/>
      <c r="R606" s="230"/>
    </row>
    <row r="607" spans="1:18" s="7" customFormat="1" x14ac:dyDescent="0.2">
      <c r="A607" s="230"/>
      <c r="B607" s="230"/>
      <c r="C607" s="230"/>
      <c r="D607" s="230"/>
      <c r="E607" s="230"/>
      <c r="F607" s="230"/>
      <c r="G607" s="230"/>
      <c r="H607" s="230"/>
      <c r="I607" s="230"/>
      <c r="J607" s="230"/>
      <c r="K607" s="230"/>
      <c r="L607" s="230"/>
      <c r="M607" s="230"/>
      <c r="N607" s="230"/>
      <c r="O607" s="230"/>
      <c r="P607" s="230"/>
      <c r="Q607" s="230"/>
      <c r="R607" s="230"/>
    </row>
    <row r="608" spans="1:18" s="7" customFormat="1" x14ac:dyDescent="0.2">
      <c r="A608" s="230"/>
      <c r="B608" s="230"/>
      <c r="C608" s="230"/>
      <c r="D608" s="230"/>
      <c r="E608" s="230"/>
      <c r="F608" s="230"/>
      <c r="G608" s="230"/>
      <c r="H608" s="230"/>
      <c r="I608" s="230"/>
      <c r="J608" s="230"/>
      <c r="K608" s="230"/>
      <c r="L608" s="230"/>
      <c r="M608" s="230"/>
      <c r="N608" s="230"/>
      <c r="O608" s="230"/>
      <c r="P608" s="230"/>
      <c r="Q608" s="230"/>
      <c r="R608" s="230"/>
    </row>
    <row r="609" spans="1:18" s="7" customFormat="1" x14ac:dyDescent="0.2">
      <c r="A609" s="230"/>
      <c r="B609" s="230"/>
      <c r="C609" s="230"/>
      <c r="D609" s="230"/>
      <c r="E609" s="230"/>
      <c r="F609" s="230"/>
      <c r="G609" s="230"/>
      <c r="H609" s="230"/>
      <c r="I609" s="230"/>
      <c r="J609" s="230"/>
      <c r="K609" s="230"/>
      <c r="L609" s="230"/>
      <c r="M609" s="230"/>
      <c r="N609" s="230"/>
      <c r="O609" s="230"/>
      <c r="P609" s="230"/>
      <c r="Q609" s="230"/>
      <c r="R609" s="230"/>
    </row>
    <row r="610" spans="1:18" s="7" customFormat="1" x14ac:dyDescent="0.2">
      <c r="A610" s="230"/>
      <c r="B610" s="230"/>
      <c r="C610" s="230"/>
      <c r="D610" s="230"/>
      <c r="E610" s="230"/>
      <c r="F610" s="230"/>
      <c r="G610" s="230"/>
      <c r="H610" s="230"/>
      <c r="I610" s="230"/>
      <c r="J610" s="230"/>
      <c r="K610" s="230"/>
      <c r="L610" s="230"/>
      <c r="M610" s="230"/>
      <c r="N610" s="230"/>
      <c r="O610" s="230"/>
      <c r="P610" s="230"/>
      <c r="Q610" s="230"/>
      <c r="R610" s="230"/>
    </row>
    <row r="611" spans="1:18" s="7" customFormat="1" x14ac:dyDescent="0.2">
      <c r="A611" s="230"/>
      <c r="B611" s="230"/>
      <c r="C611" s="230"/>
      <c r="D611" s="230"/>
      <c r="E611" s="230"/>
      <c r="F611" s="230"/>
      <c r="G611" s="230"/>
      <c r="H611" s="230"/>
      <c r="I611" s="230"/>
      <c r="J611" s="230"/>
      <c r="K611" s="230"/>
      <c r="L611" s="230"/>
      <c r="M611" s="230"/>
      <c r="N611" s="230"/>
      <c r="O611" s="230"/>
      <c r="P611" s="230"/>
      <c r="Q611" s="230"/>
      <c r="R611" s="230"/>
    </row>
    <row r="612" spans="1:18" s="7" customFormat="1" x14ac:dyDescent="0.2">
      <c r="A612" s="230"/>
      <c r="B612" s="230"/>
      <c r="C612" s="230"/>
      <c r="D612" s="230"/>
      <c r="E612" s="230"/>
      <c r="F612" s="230"/>
      <c r="G612" s="230"/>
      <c r="H612" s="230"/>
      <c r="I612" s="230"/>
      <c r="J612" s="230"/>
      <c r="K612" s="230"/>
      <c r="L612" s="230"/>
      <c r="M612" s="230"/>
      <c r="N612" s="230"/>
      <c r="O612" s="230"/>
      <c r="P612" s="230"/>
      <c r="Q612" s="230"/>
      <c r="R612" s="230"/>
    </row>
    <row r="613" spans="1:18" s="7" customFormat="1" x14ac:dyDescent="0.2">
      <c r="A613" s="230"/>
      <c r="B613" s="230"/>
      <c r="C613" s="230"/>
      <c r="D613" s="230"/>
      <c r="E613" s="230"/>
      <c r="F613" s="230"/>
      <c r="G613" s="230"/>
      <c r="H613" s="230"/>
      <c r="I613" s="230"/>
      <c r="J613" s="230"/>
      <c r="K613" s="230"/>
      <c r="L613" s="230"/>
      <c r="M613" s="230"/>
      <c r="N613" s="230"/>
      <c r="O613" s="230"/>
      <c r="P613" s="230"/>
      <c r="Q613" s="230"/>
      <c r="R613" s="230"/>
    </row>
    <row r="614" spans="1:18" s="7" customFormat="1" x14ac:dyDescent="0.2">
      <c r="A614" s="230"/>
      <c r="B614" s="230"/>
      <c r="C614" s="230"/>
      <c r="D614" s="230"/>
      <c r="E614" s="230"/>
      <c r="F614" s="230"/>
      <c r="G614" s="230"/>
      <c r="H614" s="230"/>
      <c r="I614" s="230"/>
      <c r="J614" s="230"/>
      <c r="K614" s="230"/>
      <c r="L614" s="230"/>
      <c r="M614" s="230"/>
      <c r="N614" s="230"/>
      <c r="O614" s="230"/>
      <c r="P614" s="230"/>
      <c r="Q614" s="230"/>
      <c r="R614" s="230"/>
    </row>
    <row r="615" spans="1:18" s="7" customFormat="1" x14ac:dyDescent="0.2">
      <c r="A615" s="230"/>
      <c r="B615" s="230"/>
      <c r="C615" s="230"/>
      <c r="D615" s="230"/>
      <c r="E615" s="230"/>
      <c r="F615" s="230"/>
      <c r="G615" s="230"/>
      <c r="H615" s="230"/>
      <c r="I615" s="230"/>
      <c r="J615" s="230"/>
      <c r="K615" s="230"/>
      <c r="L615" s="230"/>
      <c r="M615" s="230"/>
      <c r="N615" s="230"/>
      <c r="O615" s="230"/>
      <c r="P615" s="230"/>
      <c r="Q615" s="230"/>
      <c r="R615" s="230"/>
    </row>
    <row r="616" spans="1:18" s="7" customFormat="1" x14ac:dyDescent="0.2">
      <c r="A616" s="230"/>
      <c r="B616" s="230"/>
      <c r="C616" s="230"/>
      <c r="D616" s="230"/>
      <c r="E616" s="230"/>
      <c r="F616" s="230"/>
      <c r="G616" s="230"/>
      <c r="H616" s="230"/>
      <c r="I616" s="230"/>
      <c r="J616" s="230"/>
      <c r="K616" s="230"/>
      <c r="L616" s="230"/>
      <c r="M616" s="230"/>
      <c r="N616" s="230"/>
      <c r="O616" s="230"/>
      <c r="P616" s="230"/>
      <c r="Q616" s="230"/>
      <c r="R616" s="230"/>
    </row>
    <row r="617" spans="1:18" s="7" customFormat="1" x14ac:dyDescent="0.2">
      <c r="A617" s="230"/>
      <c r="B617" s="230"/>
      <c r="C617" s="230"/>
      <c r="D617" s="230"/>
      <c r="E617" s="230"/>
      <c r="F617" s="230"/>
      <c r="G617" s="230"/>
      <c r="H617" s="230"/>
      <c r="I617" s="230"/>
      <c r="J617" s="230"/>
      <c r="K617" s="230"/>
      <c r="L617" s="230"/>
      <c r="M617" s="230"/>
      <c r="N617" s="230"/>
      <c r="O617" s="230"/>
      <c r="P617" s="230"/>
      <c r="Q617" s="230"/>
      <c r="R617" s="230"/>
    </row>
    <row r="618" spans="1:18" s="7" customFormat="1" x14ac:dyDescent="0.2">
      <c r="A618" s="230"/>
      <c r="B618" s="230"/>
      <c r="C618" s="230"/>
      <c r="D618" s="230"/>
      <c r="E618" s="230"/>
      <c r="F618" s="230"/>
      <c r="G618" s="230"/>
      <c r="H618" s="230"/>
      <c r="I618" s="230"/>
      <c r="J618" s="230"/>
      <c r="K618" s="230"/>
      <c r="L618" s="230"/>
      <c r="M618" s="230"/>
      <c r="N618" s="230"/>
      <c r="O618" s="230"/>
      <c r="P618" s="230"/>
      <c r="Q618" s="230"/>
      <c r="R618" s="230"/>
    </row>
    <row r="619" spans="1:18" s="7" customFormat="1" x14ac:dyDescent="0.2">
      <c r="A619" s="230"/>
      <c r="B619" s="230"/>
      <c r="C619" s="230"/>
      <c r="D619" s="230"/>
      <c r="E619" s="230"/>
      <c r="F619" s="230"/>
      <c r="G619" s="230"/>
      <c r="H619" s="230"/>
      <c r="I619" s="230"/>
      <c r="J619" s="230"/>
      <c r="K619" s="230"/>
      <c r="L619" s="230"/>
      <c r="M619" s="230"/>
      <c r="N619" s="230"/>
      <c r="O619" s="230"/>
      <c r="P619" s="230"/>
      <c r="Q619" s="230"/>
      <c r="R619" s="230"/>
    </row>
    <row r="620" spans="1:18" s="7" customFormat="1" x14ac:dyDescent="0.2">
      <c r="A620" s="230"/>
      <c r="B620" s="230"/>
      <c r="C620" s="230"/>
      <c r="D620" s="230"/>
      <c r="E620" s="230"/>
      <c r="F620" s="230"/>
      <c r="G620" s="230"/>
      <c r="H620" s="230"/>
      <c r="I620" s="230"/>
      <c r="J620" s="230"/>
      <c r="K620" s="230"/>
      <c r="L620" s="230"/>
      <c r="M620" s="230"/>
      <c r="N620" s="230"/>
      <c r="O620" s="230"/>
      <c r="P620" s="230"/>
      <c r="Q620" s="230"/>
      <c r="R620" s="230"/>
    </row>
    <row r="621" spans="1:18" s="7" customFormat="1" x14ac:dyDescent="0.2">
      <c r="A621" s="230"/>
      <c r="B621" s="230"/>
      <c r="C621" s="230"/>
      <c r="D621" s="230"/>
      <c r="E621" s="230"/>
      <c r="F621" s="230"/>
      <c r="G621" s="230"/>
      <c r="H621" s="230"/>
      <c r="I621" s="230"/>
      <c r="J621" s="230"/>
      <c r="K621" s="230"/>
      <c r="L621" s="230"/>
      <c r="M621" s="230"/>
      <c r="N621" s="230"/>
      <c r="O621" s="230"/>
      <c r="P621" s="230"/>
      <c r="Q621" s="230"/>
      <c r="R621" s="230"/>
    </row>
    <row r="622" spans="1:18" s="7" customFormat="1" x14ac:dyDescent="0.2">
      <c r="A622" s="230"/>
      <c r="B622" s="230"/>
      <c r="C622" s="230"/>
      <c r="D622" s="230"/>
      <c r="E622" s="230"/>
      <c r="F622" s="230"/>
      <c r="G622" s="230"/>
      <c r="H622" s="230"/>
      <c r="I622" s="230"/>
      <c r="J622" s="230"/>
      <c r="K622" s="230"/>
      <c r="L622" s="230"/>
      <c r="M622" s="230"/>
      <c r="N622" s="230"/>
      <c r="O622" s="230"/>
      <c r="P622" s="230"/>
      <c r="Q622" s="230"/>
      <c r="R622" s="230"/>
    </row>
    <row r="623" spans="1:18" s="7" customFormat="1" x14ac:dyDescent="0.2">
      <c r="A623" s="230"/>
      <c r="B623" s="230"/>
      <c r="C623" s="230"/>
      <c r="D623" s="230"/>
      <c r="E623" s="230"/>
      <c r="F623" s="230"/>
      <c r="G623" s="230"/>
      <c r="H623" s="230"/>
      <c r="I623" s="230"/>
      <c r="J623" s="230"/>
      <c r="K623" s="230"/>
      <c r="L623" s="230"/>
      <c r="M623" s="230"/>
      <c r="N623" s="230"/>
      <c r="O623" s="230"/>
      <c r="P623" s="230"/>
      <c r="Q623" s="230"/>
      <c r="R623" s="230"/>
    </row>
    <row r="624" spans="1:18" s="7" customFormat="1" x14ac:dyDescent="0.2">
      <c r="A624" s="230"/>
      <c r="B624" s="230"/>
      <c r="C624" s="230"/>
      <c r="D624" s="230"/>
      <c r="E624" s="230"/>
      <c r="F624" s="230"/>
      <c r="G624" s="230"/>
      <c r="H624" s="230"/>
      <c r="I624" s="230"/>
      <c r="J624" s="230"/>
      <c r="K624" s="230"/>
      <c r="L624" s="230"/>
      <c r="M624" s="230"/>
      <c r="N624" s="230"/>
      <c r="O624" s="230"/>
      <c r="P624" s="230"/>
      <c r="Q624" s="230"/>
      <c r="R624" s="230"/>
    </row>
    <row r="625" spans="1:18" s="7" customFormat="1" x14ac:dyDescent="0.2">
      <c r="A625" s="230"/>
      <c r="B625" s="230"/>
      <c r="C625" s="230"/>
      <c r="D625" s="230"/>
      <c r="E625" s="230"/>
      <c r="F625" s="230"/>
      <c r="G625" s="230"/>
      <c r="H625" s="230"/>
      <c r="I625" s="230"/>
      <c r="J625" s="230"/>
      <c r="K625" s="230"/>
      <c r="L625" s="230"/>
      <c r="M625" s="230"/>
      <c r="N625" s="230"/>
      <c r="O625" s="230"/>
      <c r="P625" s="230"/>
      <c r="Q625" s="230"/>
      <c r="R625" s="230"/>
    </row>
    <row r="626" spans="1:18" s="7" customFormat="1" x14ac:dyDescent="0.2">
      <c r="A626" s="230"/>
      <c r="B626" s="230"/>
      <c r="C626" s="230"/>
      <c r="D626" s="230"/>
      <c r="E626" s="230"/>
      <c r="F626" s="230"/>
      <c r="G626" s="230"/>
      <c r="H626" s="230"/>
      <c r="I626" s="230"/>
      <c r="J626" s="230"/>
      <c r="K626" s="230"/>
      <c r="L626" s="230"/>
      <c r="M626" s="230"/>
      <c r="N626" s="230"/>
      <c r="O626" s="230"/>
      <c r="P626" s="230"/>
      <c r="Q626" s="230"/>
      <c r="R626" s="230"/>
    </row>
    <row r="627" spans="1:18" s="7" customFormat="1" x14ac:dyDescent="0.2">
      <c r="A627" s="230"/>
      <c r="B627" s="230"/>
      <c r="C627" s="230"/>
      <c r="D627" s="230"/>
      <c r="E627" s="230"/>
      <c r="F627" s="230"/>
      <c r="G627" s="230"/>
      <c r="H627" s="230"/>
      <c r="I627" s="230"/>
      <c r="J627" s="230"/>
      <c r="K627" s="230"/>
      <c r="L627" s="230"/>
      <c r="M627" s="230"/>
      <c r="N627" s="230"/>
      <c r="O627" s="230"/>
      <c r="P627" s="230"/>
      <c r="Q627" s="230"/>
      <c r="R627" s="230"/>
    </row>
    <row r="628" spans="1:18" s="7" customFormat="1" x14ac:dyDescent="0.2">
      <c r="A628" s="230"/>
      <c r="B628" s="230"/>
      <c r="C628" s="230"/>
      <c r="D628" s="230"/>
      <c r="E628" s="230"/>
      <c r="F628" s="230"/>
      <c r="G628" s="230"/>
      <c r="H628" s="230"/>
      <c r="I628" s="230"/>
      <c r="J628" s="230"/>
      <c r="K628" s="230"/>
      <c r="L628" s="230"/>
      <c r="M628" s="230"/>
      <c r="N628" s="230"/>
      <c r="O628" s="230"/>
      <c r="P628" s="230"/>
      <c r="Q628" s="230"/>
      <c r="R628" s="230"/>
    </row>
    <row r="629" spans="1:18" s="7" customFormat="1" x14ac:dyDescent="0.2">
      <c r="A629" s="230"/>
      <c r="B629" s="230"/>
      <c r="C629" s="230"/>
      <c r="D629" s="230"/>
      <c r="E629" s="230"/>
      <c r="F629" s="230"/>
      <c r="G629" s="230"/>
      <c r="H629" s="230"/>
      <c r="I629" s="230"/>
      <c r="J629" s="230"/>
      <c r="K629" s="230"/>
      <c r="L629" s="230"/>
      <c r="M629" s="230"/>
      <c r="N629" s="230"/>
      <c r="O629" s="230"/>
      <c r="P629" s="230"/>
      <c r="Q629" s="230"/>
      <c r="R629" s="230"/>
    </row>
    <row r="630" spans="1:18" s="7" customFormat="1" x14ac:dyDescent="0.2">
      <c r="A630" s="230"/>
      <c r="B630" s="230"/>
      <c r="C630" s="230"/>
      <c r="D630" s="230"/>
      <c r="E630" s="230"/>
      <c r="F630" s="230"/>
      <c r="G630" s="230"/>
      <c r="H630" s="230"/>
      <c r="I630" s="230"/>
      <c r="J630" s="230"/>
      <c r="K630" s="230"/>
      <c r="L630" s="230"/>
      <c r="M630" s="230"/>
      <c r="N630" s="230"/>
      <c r="O630" s="230"/>
      <c r="P630" s="230"/>
      <c r="Q630" s="230"/>
      <c r="R630" s="230"/>
    </row>
    <row r="631" spans="1:18" s="7" customFormat="1" x14ac:dyDescent="0.2">
      <c r="A631" s="230"/>
      <c r="B631" s="230"/>
      <c r="C631" s="230"/>
      <c r="D631" s="230"/>
      <c r="E631" s="230"/>
      <c r="F631" s="230"/>
      <c r="G631" s="230"/>
      <c r="H631" s="230"/>
      <c r="I631" s="230"/>
      <c r="J631" s="230"/>
      <c r="K631" s="230"/>
      <c r="L631" s="230"/>
      <c r="M631" s="230"/>
      <c r="N631" s="230"/>
      <c r="O631" s="230"/>
      <c r="P631" s="230"/>
      <c r="Q631" s="230"/>
      <c r="R631" s="230"/>
    </row>
    <row r="632" spans="1:18" s="7" customFormat="1" x14ac:dyDescent="0.2">
      <c r="A632" s="230"/>
      <c r="B632" s="230"/>
      <c r="C632" s="230"/>
      <c r="D632" s="230"/>
      <c r="E632" s="230"/>
      <c r="F632" s="230"/>
      <c r="G632" s="230"/>
      <c r="H632" s="230"/>
      <c r="I632" s="230"/>
      <c r="J632" s="230"/>
      <c r="K632" s="230"/>
      <c r="L632" s="230"/>
      <c r="M632" s="230"/>
      <c r="N632" s="230"/>
      <c r="O632" s="230"/>
      <c r="P632" s="230"/>
      <c r="Q632" s="230"/>
      <c r="R632" s="230"/>
    </row>
    <row r="633" spans="1:18" s="7" customFormat="1" x14ac:dyDescent="0.2">
      <c r="A633" s="230"/>
      <c r="B633" s="230"/>
      <c r="C633" s="230"/>
      <c r="D633" s="230"/>
      <c r="E633" s="230"/>
      <c r="F633" s="230"/>
      <c r="G633" s="230"/>
      <c r="H633" s="230"/>
      <c r="I633" s="230"/>
      <c r="J633" s="230"/>
      <c r="K633" s="230"/>
      <c r="L633" s="230"/>
      <c r="M633" s="230"/>
      <c r="N633" s="230"/>
      <c r="O633" s="230"/>
      <c r="P633" s="230"/>
      <c r="Q633" s="230"/>
      <c r="R633" s="230"/>
    </row>
    <row r="634" spans="1:18" s="7" customFormat="1" x14ac:dyDescent="0.2">
      <c r="A634" s="230"/>
      <c r="B634" s="230"/>
      <c r="C634" s="230"/>
      <c r="D634" s="230"/>
      <c r="E634" s="230"/>
      <c r="F634" s="230"/>
      <c r="G634" s="230"/>
      <c r="H634" s="230"/>
      <c r="I634" s="230"/>
      <c r="J634" s="230"/>
      <c r="K634" s="230"/>
      <c r="L634" s="230"/>
      <c r="M634" s="230"/>
      <c r="N634" s="230"/>
      <c r="O634" s="230"/>
      <c r="P634" s="230"/>
      <c r="Q634" s="230"/>
      <c r="R634" s="230"/>
    </row>
    <row r="635" spans="1:18" s="7" customFormat="1" x14ac:dyDescent="0.2">
      <c r="A635" s="230"/>
      <c r="B635" s="230"/>
      <c r="C635" s="230"/>
      <c r="D635" s="230"/>
      <c r="E635" s="230"/>
      <c r="F635" s="230"/>
      <c r="G635" s="230"/>
      <c r="H635" s="230"/>
      <c r="I635" s="230"/>
      <c r="J635" s="230"/>
      <c r="K635" s="230"/>
      <c r="L635" s="230"/>
      <c r="M635" s="230"/>
      <c r="N635" s="230"/>
      <c r="O635" s="230"/>
      <c r="P635" s="230"/>
      <c r="Q635" s="230"/>
      <c r="R635" s="230"/>
    </row>
    <row r="636" spans="1:18" s="7" customFormat="1" x14ac:dyDescent="0.2">
      <c r="A636" s="230"/>
      <c r="B636" s="230"/>
      <c r="C636" s="230"/>
      <c r="D636" s="230"/>
      <c r="E636" s="230"/>
      <c r="F636" s="230"/>
      <c r="G636" s="230"/>
      <c r="H636" s="230"/>
      <c r="I636" s="230"/>
      <c r="J636" s="230"/>
      <c r="K636" s="230"/>
      <c r="L636" s="230"/>
      <c r="M636" s="230"/>
      <c r="N636" s="230"/>
      <c r="O636" s="230"/>
      <c r="P636" s="230"/>
      <c r="Q636" s="230"/>
      <c r="R636" s="230"/>
    </row>
    <row r="637" spans="1:18" s="7" customFormat="1" x14ac:dyDescent="0.2">
      <c r="A637" s="230"/>
      <c r="B637" s="230"/>
      <c r="C637" s="230"/>
      <c r="D637" s="230"/>
      <c r="E637" s="230"/>
      <c r="F637" s="230"/>
      <c r="G637" s="230"/>
      <c r="H637" s="230"/>
      <c r="I637" s="230"/>
      <c r="J637" s="230"/>
      <c r="K637" s="230"/>
      <c r="L637" s="230"/>
      <c r="M637" s="230"/>
      <c r="N637" s="230"/>
      <c r="O637" s="230"/>
      <c r="P637" s="230"/>
      <c r="Q637" s="230"/>
      <c r="R637" s="230"/>
    </row>
    <row r="638" spans="1:18" s="7" customFormat="1" x14ac:dyDescent="0.2">
      <c r="A638" s="230"/>
      <c r="B638" s="230"/>
      <c r="C638" s="230"/>
      <c r="D638" s="230"/>
      <c r="E638" s="230"/>
      <c r="F638" s="230"/>
      <c r="G638" s="230"/>
      <c r="H638" s="230"/>
      <c r="I638" s="230"/>
      <c r="J638" s="230"/>
      <c r="K638" s="230"/>
      <c r="L638" s="230"/>
      <c r="M638" s="230"/>
      <c r="N638" s="230"/>
      <c r="O638" s="230"/>
      <c r="P638" s="230"/>
      <c r="Q638" s="230"/>
      <c r="R638" s="230"/>
    </row>
    <row r="639" spans="1:18" s="7" customFormat="1" x14ac:dyDescent="0.2">
      <c r="A639" s="230"/>
      <c r="B639" s="230"/>
      <c r="C639" s="230"/>
      <c r="D639" s="230"/>
      <c r="E639" s="230"/>
      <c r="F639" s="230"/>
      <c r="G639" s="230"/>
      <c r="H639" s="230"/>
      <c r="I639" s="230"/>
      <c r="J639" s="230"/>
      <c r="K639" s="230"/>
      <c r="L639" s="230"/>
      <c r="M639" s="230"/>
      <c r="N639" s="230"/>
      <c r="O639" s="230"/>
      <c r="P639" s="230"/>
      <c r="Q639" s="230"/>
      <c r="R639" s="230"/>
    </row>
    <row r="640" spans="1:18" s="7" customFormat="1" x14ac:dyDescent="0.2">
      <c r="A640" s="230"/>
      <c r="B640" s="230"/>
      <c r="C640" s="230"/>
      <c r="D640" s="230"/>
      <c r="E640" s="230"/>
      <c r="F640" s="230"/>
      <c r="G640" s="230"/>
      <c r="H640" s="230"/>
      <c r="I640" s="230"/>
      <c r="J640" s="230"/>
      <c r="K640" s="230"/>
      <c r="L640" s="230"/>
      <c r="M640" s="230"/>
      <c r="N640" s="230"/>
      <c r="O640" s="230"/>
      <c r="P640" s="230"/>
      <c r="Q640" s="230"/>
      <c r="R640" s="230"/>
    </row>
    <row r="641" spans="1:18" s="7" customFormat="1" x14ac:dyDescent="0.2">
      <c r="A641" s="230"/>
      <c r="B641" s="230"/>
      <c r="C641" s="230"/>
      <c r="D641" s="230"/>
      <c r="E641" s="230"/>
      <c r="F641" s="230"/>
      <c r="G641" s="230"/>
      <c r="H641" s="230"/>
      <c r="I641" s="230"/>
      <c r="J641" s="230"/>
      <c r="K641" s="230"/>
      <c r="L641" s="230"/>
      <c r="M641" s="230"/>
      <c r="N641" s="230"/>
      <c r="O641" s="230"/>
      <c r="P641" s="230"/>
      <c r="Q641" s="230"/>
      <c r="R641" s="230"/>
    </row>
    <row r="642" spans="1:18" s="7" customFormat="1" x14ac:dyDescent="0.2">
      <c r="A642" s="230"/>
      <c r="B642" s="230"/>
      <c r="C642" s="230"/>
      <c r="D642" s="230"/>
      <c r="E642" s="230"/>
      <c r="F642" s="230"/>
      <c r="G642" s="230"/>
      <c r="H642" s="230"/>
      <c r="I642" s="230"/>
      <c r="J642" s="230"/>
      <c r="K642" s="230"/>
      <c r="L642" s="230"/>
      <c r="M642" s="230"/>
      <c r="N642" s="230"/>
      <c r="O642" s="230"/>
      <c r="P642" s="230"/>
      <c r="Q642" s="230"/>
      <c r="R642" s="230"/>
    </row>
    <row r="643" spans="1:18" s="7" customFormat="1" x14ac:dyDescent="0.2">
      <c r="A643" s="230"/>
      <c r="B643" s="230"/>
      <c r="C643" s="230"/>
      <c r="D643" s="230"/>
      <c r="E643" s="230"/>
      <c r="F643" s="230"/>
      <c r="G643" s="230"/>
      <c r="H643" s="230"/>
      <c r="I643" s="230"/>
      <c r="J643" s="230"/>
      <c r="K643" s="230"/>
      <c r="L643" s="230"/>
      <c r="M643" s="230"/>
      <c r="N643" s="230"/>
      <c r="O643" s="230"/>
      <c r="P643" s="230"/>
      <c r="Q643" s="230"/>
      <c r="R643" s="230"/>
    </row>
    <row r="644" spans="1:18" s="7" customFormat="1" x14ac:dyDescent="0.2">
      <c r="A644" s="230"/>
      <c r="B644" s="230"/>
      <c r="C644" s="230"/>
      <c r="D644" s="230"/>
      <c r="E644" s="230"/>
      <c r="F644" s="230"/>
      <c r="G644" s="230"/>
      <c r="H644" s="230"/>
      <c r="I644" s="230"/>
      <c r="J644" s="230"/>
      <c r="K644" s="230"/>
      <c r="L644" s="230"/>
      <c r="M644" s="230"/>
      <c r="N644" s="230"/>
      <c r="O644" s="230"/>
      <c r="P644" s="230"/>
      <c r="Q644" s="230"/>
      <c r="R644" s="230"/>
    </row>
    <row r="645" spans="1:18" s="7" customFormat="1" x14ac:dyDescent="0.2">
      <c r="A645" s="230"/>
      <c r="B645" s="230"/>
      <c r="C645" s="230"/>
      <c r="D645" s="230"/>
      <c r="E645" s="230"/>
      <c r="F645" s="230"/>
      <c r="G645" s="230"/>
      <c r="H645" s="230"/>
      <c r="I645" s="230"/>
      <c r="J645" s="230"/>
      <c r="K645" s="230"/>
      <c r="L645" s="230"/>
      <c r="M645" s="230"/>
      <c r="N645" s="230"/>
      <c r="O645" s="230"/>
      <c r="P645" s="230"/>
      <c r="Q645" s="230"/>
      <c r="R645" s="230"/>
    </row>
    <row r="646" spans="1:18" s="7" customFormat="1" x14ac:dyDescent="0.2">
      <c r="A646" s="230"/>
      <c r="B646" s="230"/>
      <c r="C646" s="230"/>
      <c r="D646" s="230"/>
      <c r="E646" s="230"/>
      <c r="F646" s="230"/>
      <c r="G646" s="230"/>
      <c r="H646" s="230"/>
      <c r="I646" s="230"/>
      <c r="J646" s="230"/>
      <c r="K646" s="230"/>
      <c r="L646" s="230"/>
      <c r="M646" s="230"/>
      <c r="N646" s="230"/>
      <c r="O646" s="230"/>
      <c r="P646" s="230"/>
      <c r="Q646" s="230"/>
      <c r="R646" s="230"/>
    </row>
    <row r="647" spans="1:18" s="7" customFormat="1" x14ac:dyDescent="0.2">
      <c r="A647" s="230"/>
      <c r="B647" s="230"/>
      <c r="C647" s="230"/>
      <c r="D647" s="230"/>
      <c r="E647" s="230"/>
      <c r="F647" s="230"/>
      <c r="G647" s="230"/>
      <c r="H647" s="230"/>
      <c r="I647" s="230"/>
      <c r="J647" s="230"/>
      <c r="K647" s="230"/>
      <c r="L647" s="230"/>
      <c r="M647" s="230"/>
      <c r="N647" s="230"/>
      <c r="O647" s="230"/>
      <c r="P647" s="230"/>
      <c r="Q647" s="230"/>
      <c r="R647" s="230"/>
    </row>
    <row r="648" spans="1:18" s="7" customFormat="1" x14ac:dyDescent="0.2">
      <c r="A648" s="230"/>
      <c r="B648" s="230"/>
      <c r="C648" s="230"/>
      <c r="D648" s="230"/>
      <c r="E648" s="230"/>
      <c r="F648" s="230"/>
      <c r="G648" s="230"/>
      <c r="H648" s="230"/>
      <c r="I648" s="230"/>
      <c r="J648" s="230"/>
      <c r="K648" s="230"/>
      <c r="L648" s="230"/>
      <c r="M648" s="230"/>
      <c r="N648" s="230"/>
      <c r="O648" s="230"/>
      <c r="P648" s="230"/>
      <c r="Q648" s="230"/>
      <c r="R648" s="230"/>
    </row>
    <row r="649" spans="1:18" s="7" customFormat="1" x14ac:dyDescent="0.2">
      <c r="A649" s="230"/>
      <c r="B649" s="230"/>
      <c r="C649" s="230"/>
      <c r="D649" s="230"/>
      <c r="E649" s="230"/>
      <c r="F649" s="230"/>
      <c r="G649" s="230"/>
      <c r="H649" s="230"/>
      <c r="I649" s="230"/>
      <c r="J649" s="230"/>
      <c r="K649" s="230"/>
      <c r="L649" s="230"/>
      <c r="M649" s="230"/>
      <c r="N649" s="230"/>
      <c r="O649" s="230"/>
      <c r="P649" s="230"/>
      <c r="Q649" s="230"/>
      <c r="R649" s="230"/>
    </row>
    <row r="650" spans="1:18" s="7" customFormat="1" x14ac:dyDescent="0.2">
      <c r="A650" s="230"/>
      <c r="B650" s="230"/>
      <c r="C650" s="230"/>
      <c r="D650" s="230"/>
      <c r="E650" s="230"/>
      <c r="F650" s="230"/>
      <c r="G650" s="230"/>
      <c r="H650" s="230"/>
      <c r="I650" s="230"/>
      <c r="J650" s="230"/>
      <c r="K650" s="230"/>
      <c r="L650" s="230"/>
      <c r="M650" s="230"/>
      <c r="N650" s="230"/>
      <c r="O650" s="230"/>
      <c r="P650" s="230"/>
      <c r="Q650" s="230"/>
      <c r="R650" s="230"/>
    </row>
    <row r="651" spans="1:18" s="7" customFormat="1" x14ac:dyDescent="0.2">
      <c r="A651" s="230"/>
      <c r="B651" s="230"/>
      <c r="C651" s="230"/>
      <c r="D651" s="230"/>
      <c r="E651" s="230"/>
      <c r="F651" s="230"/>
      <c r="G651" s="230"/>
      <c r="H651" s="230"/>
      <c r="I651" s="230"/>
      <c r="J651" s="230"/>
      <c r="K651" s="230"/>
      <c r="L651" s="230"/>
      <c r="M651" s="230"/>
      <c r="N651" s="230"/>
      <c r="O651" s="230"/>
      <c r="P651" s="230"/>
      <c r="Q651" s="230"/>
      <c r="R651" s="230"/>
    </row>
    <row r="652" spans="1:18" s="7" customFormat="1" x14ac:dyDescent="0.2">
      <c r="A652" s="230"/>
      <c r="B652" s="230"/>
      <c r="C652" s="230"/>
      <c r="D652" s="230"/>
      <c r="E652" s="230"/>
      <c r="F652" s="230"/>
      <c r="G652" s="230"/>
      <c r="H652" s="230"/>
      <c r="I652" s="230"/>
      <c r="J652" s="230"/>
      <c r="K652" s="230"/>
      <c r="L652" s="230"/>
      <c r="M652" s="230"/>
      <c r="N652" s="230"/>
      <c r="O652" s="230"/>
      <c r="P652" s="230"/>
      <c r="Q652" s="230"/>
      <c r="R652" s="230"/>
    </row>
    <row r="653" spans="1:18" s="7" customFormat="1" x14ac:dyDescent="0.2">
      <c r="A653" s="230"/>
      <c r="B653" s="230"/>
      <c r="C653" s="230"/>
      <c r="D653" s="230"/>
      <c r="E653" s="230"/>
      <c r="F653" s="230"/>
      <c r="G653" s="230"/>
      <c r="H653" s="230"/>
      <c r="I653" s="230"/>
      <c r="J653" s="230"/>
      <c r="K653" s="230"/>
      <c r="L653" s="230"/>
      <c r="M653" s="230"/>
      <c r="N653" s="230"/>
      <c r="O653" s="230"/>
      <c r="P653" s="230"/>
      <c r="Q653" s="230"/>
      <c r="R653" s="230"/>
    </row>
    <row r="654" spans="1:18" s="7" customFormat="1" x14ac:dyDescent="0.2">
      <c r="A654" s="230"/>
      <c r="B654" s="230"/>
      <c r="C654" s="230"/>
      <c r="D654" s="230"/>
      <c r="E654" s="230"/>
      <c r="F654" s="230"/>
      <c r="G654" s="230"/>
      <c r="H654" s="230"/>
      <c r="I654" s="230"/>
      <c r="J654" s="230"/>
      <c r="K654" s="230"/>
      <c r="L654" s="230"/>
      <c r="M654" s="230"/>
      <c r="N654" s="230"/>
      <c r="O654" s="230"/>
      <c r="P654" s="230"/>
      <c r="Q654" s="230"/>
      <c r="R654" s="230"/>
    </row>
    <row r="655" spans="1:18" s="7" customFormat="1" x14ac:dyDescent="0.2">
      <c r="A655" s="230"/>
      <c r="B655" s="230"/>
      <c r="C655" s="230"/>
      <c r="D655" s="230"/>
      <c r="E655" s="230"/>
      <c r="F655" s="230"/>
      <c r="G655" s="230"/>
      <c r="H655" s="230"/>
      <c r="I655" s="230"/>
      <c r="J655" s="230"/>
      <c r="K655" s="230"/>
      <c r="L655" s="230"/>
      <c r="M655" s="230"/>
      <c r="N655" s="230"/>
      <c r="O655" s="230"/>
      <c r="P655" s="230"/>
      <c r="Q655" s="230"/>
      <c r="R655" s="230"/>
    </row>
    <row r="656" spans="1:18" s="7" customFormat="1" x14ac:dyDescent="0.2">
      <c r="A656" s="230"/>
      <c r="B656" s="230"/>
      <c r="C656" s="230"/>
      <c r="D656" s="230"/>
      <c r="E656" s="230"/>
      <c r="F656" s="230"/>
      <c r="G656" s="230"/>
      <c r="H656" s="230"/>
      <c r="I656" s="230"/>
      <c r="J656" s="230"/>
      <c r="K656" s="230"/>
      <c r="L656" s="230"/>
      <c r="M656" s="230"/>
      <c r="N656" s="230"/>
      <c r="O656" s="230"/>
      <c r="P656" s="230"/>
      <c r="Q656" s="230"/>
      <c r="R656" s="230"/>
    </row>
    <row r="657" spans="1:18" s="7" customFormat="1" x14ac:dyDescent="0.2">
      <c r="A657" s="230"/>
      <c r="B657" s="230"/>
      <c r="C657" s="230"/>
      <c r="D657" s="230"/>
      <c r="E657" s="230"/>
      <c r="F657" s="230"/>
      <c r="G657" s="230"/>
      <c r="H657" s="230"/>
      <c r="I657" s="230"/>
      <c r="J657" s="230"/>
      <c r="K657" s="230"/>
      <c r="L657" s="230"/>
      <c r="M657" s="230"/>
      <c r="N657" s="230"/>
      <c r="O657" s="230"/>
      <c r="P657" s="230"/>
      <c r="Q657" s="230"/>
      <c r="R657" s="230"/>
    </row>
    <row r="658" spans="1:18" s="7" customFormat="1" x14ac:dyDescent="0.2">
      <c r="A658" s="230"/>
      <c r="B658" s="230"/>
      <c r="C658" s="230"/>
      <c r="D658" s="230"/>
      <c r="E658" s="230"/>
      <c r="F658" s="230"/>
      <c r="G658" s="230"/>
      <c r="H658" s="230"/>
      <c r="I658" s="230"/>
      <c r="J658" s="230"/>
      <c r="K658" s="230"/>
      <c r="L658" s="230"/>
      <c r="M658" s="230"/>
      <c r="N658" s="230"/>
      <c r="O658" s="230"/>
      <c r="P658" s="230"/>
      <c r="Q658" s="230"/>
      <c r="R658" s="230"/>
    </row>
    <row r="659" spans="1:18" s="7" customFormat="1" x14ac:dyDescent="0.2">
      <c r="A659" s="230"/>
      <c r="B659" s="230"/>
      <c r="C659" s="230"/>
      <c r="D659" s="230"/>
      <c r="E659" s="230"/>
      <c r="F659" s="230"/>
      <c r="G659" s="230"/>
      <c r="H659" s="230"/>
      <c r="I659" s="230"/>
      <c r="J659" s="230"/>
      <c r="K659" s="230"/>
      <c r="L659" s="230"/>
      <c r="M659" s="230"/>
      <c r="N659" s="230"/>
      <c r="O659" s="230"/>
      <c r="P659" s="230"/>
      <c r="Q659" s="230"/>
      <c r="R659" s="230"/>
    </row>
    <row r="660" spans="1:18" s="7" customFormat="1" x14ac:dyDescent="0.2">
      <c r="A660" s="230"/>
      <c r="B660" s="230"/>
      <c r="C660" s="230"/>
      <c r="D660" s="230"/>
      <c r="E660" s="230"/>
      <c r="F660" s="230"/>
      <c r="G660" s="230"/>
      <c r="H660" s="230"/>
      <c r="I660" s="230"/>
      <c r="J660" s="230"/>
      <c r="K660" s="230"/>
      <c r="L660" s="230"/>
      <c r="M660" s="230"/>
      <c r="N660" s="230"/>
      <c r="O660" s="230"/>
      <c r="P660" s="230"/>
      <c r="Q660" s="230"/>
      <c r="R660" s="230"/>
    </row>
    <row r="661" spans="1:18" s="7" customFormat="1" x14ac:dyDescent="0.2">
      <c r="A661" s="230"/>
      <c r="B661" s="230"/>
      <c r="C661" s="230"/>
      <c r="D661" s="230"/>
      <c r="E661" s="230"/>
      <c r="F661" s="230"/>
      <c r="G661" s="230"/>
      <c r="H661" s="230"/>
      <c r="I661" s="230"/>
      <c r="J661" s="230"/>
      <c r="K661" s="230"/>
      <c r="L661" s="230"/>
      <c r="M661" s="230"/>
      <c r="N661" s="230"/>
      <c r="O661" s="230"/>
      <c r="P661" s="230"/>
      <c r="Q661" s="230"/>
      <c r="R661" s="230"/>
    </row>
    <row r="662" spans="1:18" s="7" customFormat="1" x14ac:dyDescent="0.2">
      <c r="A662" s="230"/>
      <c r="B662" s="230"/>
      <c r="C662" s="230"/>
      <c r="D662" s="230"/>
      <c r="E662" s="230"/>
      <c r="F662" s="230"/>
      <c r="G662" s="230"/>
      <c r="H662" s="230"/>
      <c r="I662" s="230"/>
      <c r="J662" s="230"/>
      <c r="K662" s="230"/>
      <c r="L662" s="230"/>
      <c r="M662" s="230"/>
      <c r="N662" s="230"/>
      <c r="O662" s="230"/>
      <c r="P662" s="230"/>
      <c r="Q662" s="230"/>
      <c r="R662" s="230"/>
    </row>
    <row r="663" spans="1:18" s="7" customFormat="1" x14ac:dyDescent="0.2">
      <c r="A663" s="230"/>
      <c r="B663" s="230"/>
      <c r="C663" s="230"/>
      <c r="D663" s="230"/>
      <c r="E663" s="230"/>
      <c r="F663" s="230"/>
      <c r="G663" s="230"/>
      <c r="H663" s="230"/>
      <c r="I663" s="230"/>
      <c r="J663" s="230"/>
      <c r="K663" s="230"/>
      <c r="L663" s="230"/>
      <c r="M663" s="230"/>
      <c r="N663" s="230"/>
      <c r="O663" s="230"/>
      <c r="P663" s="230"/>
      <c r="Q663" s="230"/>
      <c r="R663" s="230"/>
    </row>
    <row r="664" spans="1:18" s="7" customFormat="1" x14ac:dyDescent="0.2">
      <c r="A664" s="230"/>
      <c r="B664" s="230"/>
      <c r="C664" s="230"/>
      <c r="D664" s="230"/>
      <c r="E664" s="230"/>
      <c r="F664" s="230"/>
      <c r="G664" s="230"/>
      <c r="H664" s="230"/>
      <c r="I664" s="230"/>
      <c r="J664" s="230"/>
      <c r="K664" s="230"/>
      <c r="L664" s="230"/>
      <c r="M664" s="230"/>
      <c r="N664" s="230"/>
      <c r="O664" s="230"/>
      <c r="P664" s="230"/>
      <c r="Q664" s="230"/>
      <c r="R664" s="230"/>
    </row>
    <row r="665" spans="1:18" s="7" customFormat="1" x14ac:dyDescent="0.2">
      <c r="A665" s="230"/>
      <c r="B665" s="230"/>
      <c r="C665" s="230"/>
      <c r="D665" s="230"/>
      <c r="E665" s="230"/>
      <c r="F665" s="230"/>
      <c r="G665" s="230"/>
      <c r="H665" s="230"/>
      <c r="I665" s="230"/>
      <c r="J665" s="230"/>
      <c r="K665" s="230"/>
      <c r="L665" s="230"/>
      <c r="M665" s="230"/>
      <c r="N665" s="230"/>
      <c r="O665" s="230"/>
      <c r="P665" s="230"/>
      <c r="Q665" s="230"/>
      <c r="R665" s="230"/>
    </row>
    <row r="666" spans="1:18" s="7" customFormat="1" x14ac:dyDescent="0.2">
      <c r="A666" s="230"/>
      <c r="B666" s="230"/>
      <c r="C666" s="230"/>
      <c r="D666" s="230"/>
      <c r="E666" s="230"/>
      <c r="F666" s="230"/>
      <c r="G666" s="230"/>
      <c r="H666" s="230"/>
      <c r="I666" s="230"/>
      <c r="J666" s="230"/>
      <c r="K666" s="230"/>
      <c r="L666" s="230"/>
      <c r="M666" s="230"/>
      <c r="N666" s="230"/>
      <c r="O666" s="230"/>
      <c r="P666" s="230"/>
      <c r="Q666" s="230"/>
      <c r="R666" s="230"/>
    </row>
    <row r="667" spans="1:18" s="7" customFormat="1" x14ac:dyDescent="0.2">
      <c r="A667" s="230"/>
      <c r="B667" s="230"/>
      <c r="C667" s="230"/>
      <c r="D667" s="230"/>
      <c r="E667" s="230"/>
      <c r="F667" s="230"/>
      <c r="G667" s="230"/>
      <c r="H667" s="230"/>
      <c r="I667" s="230"/>
      <c r="J667" s="230"/>
      <c r="K667" s="230"/>
      <c r="L667" s="230"/>
      <c r="M667" s="230"/>
      <c r="N667" s="230"/>
      <c r="O667" s="230"/>
      <c r="P667" s="230"/>
      <c r="Q667" s="230"/>
      <c r="R667" s="230"/>
    </row>
    <row r="668" spans="1:18" s="7" customFormat="1" x14ac:dyDescent="0.2">
      <c r="A668" s="230"/>
      <c r="B668" s="230"/>
      <c r="C668" s="230"/>
      <c r="D668" s="230"/>
      <c r="E668" s="230"/>
      <c r="F668" s="230"/>
      <c r="G668" s="230"/>
      <c r="H668" s="230"/>
      <c r="I668" s="230"/>
      <c r="J668" s="230"/>
      <c r="K668" s="230"/>
      <c r="L668" s="230"/>
      <c r="M668" s="230"/>
      <c r="N668" s="230"/>
      <c r="O668" s="230"/>
      <c r="P668" s="230"/>
      <c r="Q668" s="230"/>
      <c r="R668" s="230"/>
    </row>
    <row r="669" spans="1:18" s="7" customFormat="1" x14ac:dyDescent="0.2">
      <c r="A669" s="230"/>
      <c r="B669" s="230"/>
      <c r="C669" s="230"/>
      <c r="D669" s="230"/>
      <c r="E669" s="230"/>
      <c r="F669" s="230"/>
      <c r="G669" s="230"/>
      <c r="H669" s="230"/>
      <c r="I669" s="230"/>
      <c r="J669" s="230"/>
      <c r="K669" s="230"/>
      <c r="L669" s="230"/>
      <c r="M669" s="230"/>
      <c r="N669" s="230"/>
      <c r="O669" s="230"/>
      <c r="P669" s="230"/>
      <c r="Q669" s="230"/>
      <c r="R669" s="230"/>
    </row>
    <row r="670" spans="1:18" s="7" customFormat="1" x14ac:dyDescent="0.2">
      <c r="A670" s="230"/>
      <c r="B670" s="230"/>
      <c r="C670" s="230"/>
      <c r="D670" s="230"/>
      <c r="E670" s="230"/>
      <c r="F670" s="230"/>
      <c r="G670" s="230"/>
      <c r="H670" s="230"/>
      <c r="I670" s="230"/>
      <c r="J670" s="230"/>
      <c r="K670" s="230"/>
      <c r="L670" s="230"/>
      <c r="M670" s="230"/>
      <c r="N670" s="230"/>
      <c r="O670" s="230"/>
      <c r="P670" s="230"/>
      <c r="Q670" s="230"/>
      <c r="R670" s="230"/>
    </row>
    <row r="671" spans="1:18" s="7" customFormat="1" x14ac:dyDescent="0.2">
      <c r="A671" s="230"/>
      <c r="B671" s="230"/>
      <c r="C671" s="230"/>
      <c r="D671" s="230"/>
      <c r="E671" s="230"/>
      <c r="F671" s="230"/>
      <c r="G671" s="230"/>
      <c r="H671" s="230"/>
      <c r="I671" s="230"/>
      <c r="J671" s="230"/>
      <c r="K671" s="230"/>
      <c r="L671" s="230"/>
      <c r="M671" s="230"/>
      <c r="N671" s="230"/>
      <c r="O671" s="230"/>
      <c r="P671" s="230"/>
      <c r="Q671" s="230"/>
      <c r="R671" s="230"/>
    </row>
    <row r="672" spans="1:18" s="7" customFormat="1" x14ac:dyDescent="0.2">
      <c r="A672" s="230"/>
      <c r="B672" s="230"/>
      <c r="C672" s="230"/>
      <c r="D672" s="230"/>
      <c r="E672" s="230"/>
      <c r="F672" s="230"/>
      <c r="G672" s="230"/>
      <c r="H672" s="230"/>
      <c r="I672" s="230"/>
      <c r="J672" s="230"/>
      <c r="K672" s="230"/>
      <c r="L672" s="230"/>
      <c r="M672" s="230"/>
      <c r="N672" s="230"/>
      <c r="O672" s="230"/>
      <c r="P672" s="230"/>
      <c r="Q672" s="230"/>
      <c r="R672" s="230"/>
    </row>
    <row r="673" spans="1:18" s="7" customFormat="1" x14ac:dyDescent="0.2">
      <c r="A673" s="230"/>
      <c r="B673" s="230"/>
      <c r="C673" s="230"/>
      <c r="D673" s="230"/>
      <c r="E673" s="230"/>
      <c r="F673" s="230"/>
      <c r="G673" s="230"/>
      <c r="H673" s="230"/>
      <c r="I673" s="230"/>
      <c r="J673" s="230"/>
      <c r="K673" s="230"/>
      <c r="L673" s="230"/>
      <c r="M673" s="230"/>
      <c r="N673" s="230"/>
      <c r="O673" s="230"/>
      <c r="P673" s="230"/>
      <c r="Q673" s="230"/>
      <c r="R673" s="230"/>
    </row>
    <row r="674" spans="1:18" s="7" customFormat="1" x14ac:dyDescent="0.2">
      <c r="A674" s="230"/>
      <c r="B674" s="230"/>
      <c r="C674" s="230"/>
      <c r="D674" s="230"/>
      <c r="E674" s="230"/>
      <c r="F674" s="230"/>
      <c r="G674" s="230"/>
      <c r="H674" s="230"/>
      <c r="I674" s="230"/>
      <c r="J674" s="230"/>
      <c r="K674" s="230"/>
      <c r="L674" s="230"/>
      <c r="M674" s="230"/>
      <c r="N674" s="230"/>
      <c r="O674" s="230"/>
      <c r="P674" s="230"/>
      <c r="Q674" s="230"/>
      <c r="R674" s="230"/>
    </row>
    <row r="675" spans="1:18" s="7" customFormat="1" x14ac:dyDescent="0.2">
      <c r="A675" s="230"/>
      <c r="B675" s="230"/>
      <c r="C675" s="230"/>
      <c r="D675" s="230"/>
      <c r="E675" s="230"/>
      <c r="F675" s="230"/>
      <c r="G675" s="230"/>
      <c r="H675" s="230"/>
      <c r="I675" s="230"/>
      <c r="J675" s="230"/>
      <c r="K675" s="230"/>
      <c r="L675" s="230"/>
      <c r="M675" s="230"/>
      <c r="N675" s="230"/>
      <c r="O675" s="230"/>
      <c r="P675" s="230"/>
      <c r="Q675" s="230"/>
      <c r="R675" s="230"/>
    </row>
    <row r="676" spans="1:18" s="7" customFormat="1" x14ac:dyDescent="0.2">
      <c r="A676" s="230"/>
      <c r="B676" s="230"/>
      <c r="C676" s="230"/>
      <c r="D676" s="230"/>
      <c r="E676" s="230"/>
      <c r="F676" s="230"/>
      <c r="G676" s="230"/>
      <c r="H676" s="230"/>
      <c r="I676" s="230"/>
      <c r="J676" s="230"/>
      <c r="K676" s="230"/>
      <c r="L676" s="230"/>
      <c r="M676" s="230"/>
      <c r="N676" s="230"/>
      <c r="O676" s="230"/>
      <c r="P676" s="230"/>
      <c r="Q676" s="230"/>
      <c r="R676" s="230"/>
    </row>
    <row r="677" spans="1:18" s="7" customFormat="1" x14ac:dyDescent="0.2">
      <c r="A677" s="230"/>
      <c r="B677" s="230"/>
      <c r="C677" s="230"/>
      <c r="D677" s="230"/>
      <c r="E677" s="230"/>
      <c r="F677" s="230"/>
      <c r="G677" s="230"/>
      <c r="H677" s="230"/>
      <c r="I677" s="230"/>
      <c r="J677" s="230"/>
      <c r="K677" s="230"/>
      <c r="L677" s="230"/>
      <c r="M677" s="230"/>
      <c r="N677" s="230"/>
      <c r="O677" s="230"/>
      <c r="P677" s="230"/>
      <c r="Q677" s="230"/>
      <c r="R677" s="230"/>
    </row>
    <row r="678" spans="1:18" s="7" customFormat="1" x14ac:dyDescent="0.2">
      <c r="A678" s="230"/>
      <c r="B678" s="230"/>
      <c r="C678" s="230"/>
      <c r="D678" s="230"/>
      <c r="E678" s="230"/>
      <c r="F678" s="230"/>
      <c r="G678" s="230"/>
      <c r="H678" s="230"/>
      <c r="I678" s="230"/>
      <c r="J678" s="230"/>
      <c r="K678" s="230"/>
      <c r="L678" s="230"/>
      <c r="M678" s="230"/>
      <c r="N678" s="230"/>
      <c r="O678" s="230"/>
      <c r="P678" s="230"/>
      <c r="Q678" s="230"/>
      <c r="R678" s="230"/>
    </row>
    <row r="679" spans="1:18" s="7" customFormat="1" x14ac:dyDescent="0.2">
      <c r="A679" s="230"/>
      <c r="B679" s="230"/>
      <c r="C679" s="230"/>
      <c r="D679" s="230"/>
      <c r="E679" s="230"/>
      <c r="F679" s="230"/>
      <c r="G679" s="230"/>
      <c r="H679" s="230"/>
      <c r="I679" s="230"/>
      <c r="J679" s="230"/>
      <c r="K679" s="230"/>
      <c r="L679" s="230"/>
      <c r="M679" s="230"/>
      <c r="N679" s="230"/>
      <c r="O679" s="230"/>
      <c r="P679" s="230"/>
      <c r="Q679" s="230"/>
      <c r="R679" s="230"/>
    </row>
    <row r="680" spans="1:18" s="7" customFormat="1" x14ac:dyDescent="0.2">
      <c r="A680" s="230"/>
      <c r="B680" s="230"/>
      <c r="C680" s="230"/>
      <c r="D680" s="230"/>
      <c r="E680" s="230"/>
      <c r="F680" s="230"/>
      <c r="G680" s="230"/>
      <c r="H680" s="230"/>
      <c r="I680" s="230"/>
      <c r="J680" s="230"/>
      <c r="K680" s="230"/>
      <c r="L680" s="230"/>
      <c r="M680" s="230"/>
      <c r="N680" s="230"/>
      <c r="O680" s="230"/>
      <c r="P680" s="230"/>
      <c r="Q680" s="230"/>
      <c r="R680" s="230"/>
    </row>
    <row r="681" spans="1:18" s="7" customFormat="1" x14ac:dyDescent="0.2">
      <c r="A681" s="230"/>
      <c r="B681" s="230"/>
      <c r="C681" s="230"/>
      <c r="D681" s="230"/>
      <c r="E681" s="230"/>
      <c r="F681" s="230"/>
      <c r="G681" s="230"/>
      <c r="H681" s="230"/>
      <c r="I681" s="230"/>
      <c r="J681" s="230"/>
      <c r="K681" s="230"/>
      <c r="L681" s="230"/>
      <c r="M681" s="230"/>
      <c r="N681" s="230"/>
      <c r="O681" s="230"/>
      <c r="P681" s="230"/>
      <c r="Q681" s="230"/>
      <c r="R681" s="230"/>
    </row>
    <row r="682" spans="1:18" s="7" customFormat="1" x14ac:dyDescent="0.2">
      <c r="A682" s="230"/>
      <c r="B682" s="230"/>
      <c r="C682" s="230"/>
      <c r="D682" s="230"/>
      <c r="E682" s="230"/>
      <c r="F682" s="230"/>
      <c r="G682" s="230"/>
      <c r="H682" s="230"/>
      <c r="I682" s="230"/>
      <c r="J682" s="230"/>
      <c r="K682" s="230"/>
      <c r="L682" s="230"/>
      <c r="M682" s="230"/>
      <c r="N682" s="230"/>
      <c r="O682" s="230"/>
      <c r="P682" s="230"/>
      <c r="Q682" s="230"/>
      <c r="R682" s="230"/>
    </row>
    <row r="683" spans="1:18" s="7" customFormat="1" x14ac:dyDescent="0.2">
      <c r="A683" s="230"/>
      <c r="B683" s="230"/>
      <c r="C683" s="230"/>
      <c r="D683" s="230"/>
      <c r="E683" s="230"/>
      <c r="F683" s="230"/>
      <c r="G683" s="230"/>
      <c r="H683" s="230"/>
      <c r="I683" s="230"/>
      <c r="J683" s="230"/>
      <c r="K683" s="230"/>
      <c r="L683" s="230"/>
      <c r="M683" s="230"/>
      <c r="N683" s="230"/>
      <c r="O683" s="230"/>
      <c r="P683" s="230"/>
      <c r="Q683" s="230"/>
      <c r="R683" s="230"/>
    </row>
    <row r="684" spans="1:18" s="7" customFormat="1" x14ac:dyDescent="0.2">
      <c r="A684" s="230"/>
      <c r="B684" s="230"/>
      <c r="C684" s="230"/>
      <c r="D684" s="230"/>
      <c r="E684" s="230"/>
      <c r="F684" s="230"/>
      <c r="G684" s="230"/>
      <c r="H684" s="230"/>
      <c r="I684" s="230"/>
      <c r="J684" s="230"/>
      <c r="K684" s="230"/>
      <c r="L684" s="230"/>
      <c r="M684" s="230"/>
      <c r="N684" s="230"/>
      <c r="O684" s="230"/>
      <c r="P684" s="230"/>
      <c r="Q684" s="230"/>
      <c r="R684" s="230"/>
    </row>
    <row r="685" spans="1:18" s="7" customFormat="1" x14ac:dyDescent="0.2">
      <c r="A685" s="230"/>
      <c r="B685" s="230"/>
      <c r="C685" s="230"/>
      <c r="D685" s="230"/>
      <c r="E685" s="230"/>
      <c r="F685" s="230"/>
      <c r="G685" s="230"/>
      <c r="H685" s="230"/>
      <c r="I685" s="230"/>
      <c r="J685" s="230"/>
      <c r="K685" s="230"/>
      <c r="L685" s="230"/>
      <c r="M685" s="230"/>
      <c r="N685" s="230"/>
      <c r="O685" s="230"/>
      <c r="P685" s="230"/>
      <c r="Q685" s="230"/>
      <c r="R685" s="230"/>
    </row>
    <row r="686" spans="1:18" s="7" customFormat="1" x14ac:dyDescent="0.2">
      <c r="A686" s="230"/>
      <c r="B686" s="230"/>
      <c r="C686" s="230"/>
      <c r="D686" s="230"/>
      <c r="E686" s="230"/>
      <c r="F686" s="230"/>
      <c r="G686" s="230"/>
      <c r="H686" s="230"/>
      <c r="I686" s="230"/>
      <c r="J686" s="230"/>
      <c r="K686" s="230"/>
      <c r="L686" s="230"/>
      <c r="M686" s="230"/>
      <c r="N686" s="230"/>
      <c r="O686" s="230"/>
      <c r="P686" s="230"/>
      <c r="Q686" s="230"/>
      <c r="R686" s="230"/>
    </row>
    <row r="687" spans="1:18" s="7" customFormat="1" x14ac:dyDescent="0.2">
      <c r="A687" s="230"/>
      <c r="B687" s="230"/>
      <c r="C687" s="230"/>
      <c r="D687" s="230"/>
      <c r="E687" s="230"/>
      <c r="F687" s="230"/>
      <c r="G687" s="230"/>
      <c r="H687" s="230"/>
      <c r="I687" s="230"/>
      <c r="J687" s="230"/>
      <c r="K687" s="230"/>
      <c r="L687" s="230"/>
      <c r="M687" s="230"/>
      <c r="N687" s="230"/>
      <c r="O687" s="230"/>
      <c r="P687" s="230"/>
      <c r="Q687" s="230"/>
      <c r="R687" s="230"/>
    </row>
    <row r="688" spans="1:18" s="7" customFormat="1" x14ac:dyDescent="0.2">
      <c r="A688" s="230"/>
      <c r="B688" s="230"/>
      <c r="C688" s="230"/>
      <c r="D688" s="230"/>
      <c r="E688" s="230"/>
      <c r="F688" s="230"/>
      <c r="G688" s="230"/>
      <c r="H688" s="230"/>
      <c r="I688" s="230"/>
      <c r="J688" s="230"/>
      <c r="K688" s="230"/>
      <c r="L688" s="230"/>
      <c r="M688" s="230"/>
      <c r="N688" s="230"/>
      <c r="O688" s="230"/>
      <c r="P688" s="230"/>
      <c r="Q688" s="230"/>
      <c r="R688" s="230"/>
    </row>
    <row r="689" spans="1:18" s="7" customFormat="1" x14ac:dyDescent="0.2">
      <c r="A689" s="230"/>
      <c r="B689" s="230"/>
      <c r="C689" s="230"/>
      <c r="D689" s="230"/>
      <c r="E689" s="230"/>
      <c r="F689" s="230"/>
      <c r="G689" s="230"/>
      <c r="H689" s="230"/>
      <c r="I689" s="230"/>
      <c r="J689" s="230"/>
      <c r="K689" s="230"/>
      <c r="L689" s="230"/>
      <c r="M689" s="230"/>
      <c r="N689" s="230"/>
      <c r="O689" s="230"/>
      <c r="P689" s="230"/>
      <c r="Q689" s="230"/>
      <c r="R689" s="230"/>
    </row>
    <row r="690" spans="1:18" s="7" customFormat="1" x14ac:dyDescent="0.2">
      <c r="A690" s="230"/>
      <c r="B690" s="230"/>
      <c r="C690" s="230"/>
      <c r="D690" s="230"/>
      <c r="E690" s="230"/>
      <c r="F690" s="230"/>
      <c r="G690" s="230"/>
      <c r="H690" s="230"/>
      <c r="I690" s="230"/>
      <c r="J690" s="230"/>
      <c r="K690" s="230"/>
      <c r="L690" s="230"/>
      <c r="M690" s="230"/>
      <c r="N690" s="230"/>
      <c r="O690" s="230"/>
      <c r="P690" s="230"/>
      <c r="Q690" s="230"/>
      <c r="R690" s="230"/>
    </row>
    <row r="691" spans="1:18" s="7" customFormat="1" x14ac:dyDescent="0.2">
      <c r="A691" s="230"/>
      <c r="B691" s="230"/>
      <c r="C691" s="230"/>
      <c r="D691" s="230"/>
      <c r="E691" s="230"/>
      <c r="F691" s="230"/>
      <c r="G691" s="230"/>
      <c r="H691" s="230"/>
      <c r="I691" s="230"/>
      <c r="J691" s="230"/>
      <c r="K691" s="230"/>
      <c r="L691" s="230"/>
      <c r="M691" s="230"/>
      <c r="N691" s="230"/>
      <c r="O691" s="230"/>
      <c r="P691" s="230"/>
      <c r="Q691" s="230"/>
      <c r="R691" s="230"/>
    </row>
    <row r="692" spans="1:18" s="7" customFormat="1" x14ac:dyDescent="0.2">
      <c r="A692" s="230"/>
      <c r="B692" s="230"/>
      <c r="C692" s="230"/>
      <c r="D692" s="230"/>
      <c r="E692" s="230"/>
      <c r="F692" s="230"/>
      <c r="G692" s="230"/>
      <c r="H692" s="230"/>
      <c r="I692" s="230"/>
      <c r="J692" s="230"/>
      <c r="K692" s="230"/>
      <c r="L692" s="230"/>
      <c r="M692" s="230"/>
      <c r="N692" s="230"/>
      <c r="O692" s="230"/>
      <c r="P692" s="230"/>
      <c r="Q692" s="230"/>
      <c r="R692" s="230"/>
    </row>
    <row r="693" spans="1:18" s="7" customFormat="1" x14ac:dyDescent="0.2">
      <c r="A693" s="230"/>
      <c r="B693" s="230"/>
      <c r="C693" s="230"/>
      <c r="D693" s="230"/>
      <c r="E693" s="230"/>
      <c r="F693" s="230"/>
      <c r="G693" s="230"/>
      <c r="H693" s="230"/>
      <c r="I693" s="230"/>
      <c r="J693" s="230"/>
      <c r="K693" s="230"/>
      <c r="L693" s="230"/>
      <c r="M693" s="230"/>
      <c r="N693" s="230"/>
      <c r="O693" s="230"/>
      <c r="P693" s="230"/>
      <c r="Q693" s="230"/>
      <c r="R693" s="230"/>
    </row>
    <row r="694" spans="1:18" s="7" customFormat="1" x14ac:dyDescent="0.2">
      <c r="A694" s="230"/>
      <c r="B694" s="230"/>
      <c r="C694" s="230"/>
      <c r="D694" s="230"/>
      <c r="E694" s="230"/>
      <c r="F694" s="230"/>
      <c r="G694" s="230"/>
      <c r="H694" s="230"/>
      <c r="I694" s="230"/>
      <c r="J694" s="230"/>
      <c r="K694" s="230"/>
      <c r="L694" s="230"/>
      <c r="M694" s="230"/>
      <c r="N694" s="230"/>
      <c r="O694" s="230"/>
      <c r="P694" s="230"/>
      <c r="Q694" s="230"/>
      <c r="R694" s="230"/>
    </row>
    <row r="695" spans="1:18" s="7" customFormat="1" x14ac:dyDescent="0.2">
      <c r="A695" s="230"/>
      <c r="B695" s="230"/>
      <c r="C695" s="230"/>
      <c r="D695" s="230"/>
      <c r="E695" s="230"/>
      <c r="F695" s="230"/>
      <c r="G695" s="230"/>
      <c r="H695" s="230"/>
      <c r="I695" s="230"/>
      <c r="J695" s="230"/>
      <c r="K695" s="230"/>
      <c r="L695" s="230"/>
      <c r="M695" s="230"/>
      <c r="N695" s="230"/>
      <c r="O695" s="230"/>
      <c r="P695" s="230"/>
      <c r="Q695" s="230"/>
      <c r="R695" s="230"/>
    </row>
    <row r="696" spans="1:18" s="7" customFormat="1" x14ac:dyDescent="0.2">
      <c r="A696" s="230"/>
      <c r="B696" s="230"/>
      <c r="C696" s="230"/>
      <c r="D696" s="230"/>
      <c r="E696" s="230"/>
      <c r="F696" s="230"/>
      <c r="G696" s="230"/>
      <c r="H696" s="230"/>
      <c r="I696" s="230"/>
      <c r="J696" s="230"/>
      <c r="K696" s="230"/>
      <c r="L696" s="230"/>
      <c r="M696" s="230"/>
      <c r="N696" s="230"/>
      <c r="O696" s="230"/>
      <c r="P696" s="230"/>
      <c r="Q696" s="230"/>
      <c r="R696" s="230"/>
    </row>
    <row r="697" spans="1:18" s="7" customFormat="1" x14ac:dyDescent="0.2">
      <c r="A697" s="230"/>
      <c r="B697" s="230"/>
      <c r="C697" s="230"/>
      <c r="D697" s="230"/>
      <c r="E697" s="230"/>
      <c r="F697" s="230"/>
      <c r="G697" s="230"/>
      <c r="H697" s="230"/>
      <c r="I697" s="230"/>
      <c r="J697" s="230"/>
      <c r="K697" s="230"/>
      <c r="L697" s="230"/>
      <c r="M697" s="230"/>
      <c r="N697" s="230"/>
      <c r="O697" s="230"/>
      <c r="P697" s="230"/>
      <c r="Q697" s="230"/>
      <c r="R697" s="230"/>
    </row>
    <row r="698" spans="1:18" s="7" customFormat="1" x14ac:dyDescent="0.2">
      <c r="A698" s="230"/>
      <c r="B698" s="230"/>
      <c r="C698" s="230"/>
      <c r="D698" s="230"/>
      <c r="E698" s="230"/>
      <c r="F698" s="230"/>
      <c r="G698" s="230"/>
      <c r="H698" s="230"/>
      <c r="I698" s="230"/>
      <c r="J698" s="230"/>
      <c r="K698" s="230"/>
      <c r="L698" s="230"/>
      <c r="M698" s="230"/>
      <c r="N698" s="230"/>
      <c r="O698" s="230"/>
      <c r="P698" s="230"/>
      <c r="Q698" s="230"/>
      <c r="R698" s="230"/>
    </row>
    <row r="699" spans="1:18" s="7" customFormat="1" x14ac:dyDescent="0.2">
      <c r="A699" s="230"/>
      <c r="B699" s="230"/>
      <c r="C699" s="230"/>
      <c r="D699" s="230"/>
      <c r="E699" s="230"/>
      <c r="F699" s="230"/>
      <c r="G699" s="230"/>
      <c r="H699" s="230"/>
      <c r="I699" s="230"/>
      <c r="J699" s="230"/>
      <c r="K699" s="230"/>
      <c r="L699" s="230"/>
      <c r="M699" s="230"/>
      <c r="N699" s="230"/>
      <c r="O699" s="230"/>
      <c r="P699" s="230"/>
      <c r="Q699" s="230"/>
      <c r="R699" s="230"/>
    </row>
    <row r="700" spans="1:18" s="7" customFormat="1" x14ac:dyDescent="0.2">
      <c r="A700" s="230"/>
      <c r="B700" s="230"/>
      <c r="C700" s="230"/>
      <c r="D700" s="230"/>
      <c r="E700" s="230"/>
      <c r="F700" s="230"/>
      <c r="G700" s="230"/>
      <c r="H700" s="230"/>
      <c r="I700" s="230"/>
      <c r="J700" s="230"/>
      <c r="K700" s="230"/>
      <c r="L700" s="230"/>
      <c r="M700" s="230"/>
      <c r="N700" s="230"/>
      <c r="O700" s="230"/>
      <c r="P700" s="230"/>
      <c r="Q700" s="230"/>
      <c r="R700" s="230"/>
    </row>
    <row r="701" spans="1:18" s="7" customFormat="1" x14ac:dyDescent="0.2">
      <c r="A701" s="230"/>
      <c r="B701" s="230"/>
      <c r="C701" s="230"/>
      <c r="D701" s="230"/>
      <c r="E701" s="230"/>
      <c r="F701" s="230"/>
      <c r="G701" s="230"/>
      <c r="H701" s="230"/>
      <c r="I701" s="230"/>
      <c r="J701" s="230"/>
      <c r="K701" s="230"/>
      <c r="L701" s="230"/>
      <c r="M701" s="230"/>
      <c r="N701" s="230"/>
      <c r="O701" s="230"/>
      <c r="P701" s="230"/>
      <c r="Q701" s="230"/>
      <c r="R701" s="230"/>
    </row>
    <row r="702" spans="1:18" s="7" customFormat="1" x14ac:dyDescent="0.2">
      <c r="A702" s="230"/>
      <c r="B702" s="230"/>
      <c r="C702" s="230"/>
      <c r="D702" s="230"/>
      <c r="E702" s="230"/>
      <c r="F702" s="230"/>
      <c r="G702" s="230"/>
      <c r="H702" s="230"/>
      <c r="I702" s="230"/>
      <c r="J702" s="230"/>
      <c r="K702" s="230"/>
      <c r="L702" s="230"/>
      <c r="M702" s="230"/>
      <c r="N702" s="230"/>
      <c r="O702" s="230"/>
      <c r="P702" s="230"/>
      <c r="Q702" s="230"/>
      <c r="R702" s="230"/>
    </row>
    <row r="703" spans="1:18" s="7" customFormat="1" x14ac:dyDescent="0.2">
      <c r="A703" s="230"/>
      <c r="B703" s="230"/>
      <c r="C703" s="230"/>
      <c r="D703" s="230"/>
      <c r="E703" s="230"/>
      <c r="F703" s="230"/>
      <c r="G703" s="230"/>
      <c r="H703" s="230"/>
      <c r="I703" s="230"/>
      <c r="J703" s="230"/>
      <c r="K703" s="230"/>
      <c r="L703" s="230"/>
      <c r="M703" s="230"/>
      <c r="N703" s="230"/>
      <c r="O703" s="230"/>
      <c r="P703" s="230"/>
      <c r="Q703" s="230"/>
      <c r="R703" s="230"/>
    </row>
    <row r="704" spans="1:18" s="7" customFormat="1" x14ac:dyDescent="0.2">
      <c r="A704" s="230"/>
      <c r="B704" s="230"/>
      <c r="C704" s="230"/>
      <c r="D704" s="230"/>
      <c r="E704" s="230"/>
      <c r="F704" s="230"/>
      <c r="G704" s="230"/>
      <c r="H704" s="230"/>
      <c r="I704" s="230"/>
      <c r="J704" s="230"/>
      <c r="K704" s="230"/>
      <c r="L704" s="230"/>
      <c r="M704" s="230"/>
      <c r="N704" s="230"/>
      <c r="O704" s="230"/>
      <c r="P704" s="230"/>
      <c r="Q704" s="230"/>
      <c r="R704" s="230"/>
    </row>
    <row r="705" spans="1:18" s="7" customFormat="1" x14ac:dyDescent="0.2">
      <c r="A705" s="230"/>
      <c r="B705" s="230"/>
      <c r="C705" s="230"/>
      <c r="D705" s="230"/>
      <c r="E705" s="230"/>
      <c r="F705" s="230"/>
      <c r="G705" s="230"/>
      <c r="H705" s="230"/>
      <c r="I705" s="230"/>
      <c r="J705" s="230"/>
      <c r="K705" s="230"/>
      <c r="L705" s="230"/>
      <c r="M705" s="230"/>
      <c r="N705" s="230"/>
      <c r="O705" s="230"/>
      <c r="P705" s="230"/>
      <c r="Q705" s="230"/>
      <c r="R705" s="230"/>
    </row>
    <row r="706" spans="1:18" s="7" customFormat="1" x14ac:dyDescent="0.2">
      <c r="A706" s="230"/>
      <c r="B706" s="230"/>
      <c r="C706" s="230"/>
      <c r="D706" s="230"/>
      <c r="E706" s="230"/>
      <c r="F706" s="230"/>
      <c r="G706" s="230"/>
      <c r="H706" s="230"/>
      <c r="I706" s="230"/>
      <c r="J706" s="230"/>
      <c r="K706" s="230"/>
      <c r="L706" s="230"/>
      <c r="M706" s="230"/>
      <c r="N706" s="230"/>
      <c r="O706" s="230"/>
      <c r="P706" s="230"/>
      <c r="Q706" s="230"/>
      <c r="R706" s="230"/>
    </row>
    <row r="707" spans="1:18" s="7" customFormat="1" x14ac:dyDescent="0.2">
      <c r="A707" s="230"/>
      <c r="B707" s="230"/>
      <c r="C707" s="230"/>
      <c r="D707" s="230"/>
      <c r="E707" s="230"/>
      <c r="F707" s="230"/>
      <c r="G707" s="230"/>
      <c r="H707" s="230"/>
      <c r="I707" s="230"/>
      <c r="J707" s="230"/>
      <c r="K707" s="230"/>
      <c r="L707" s="230"/>
      <c r="M707" s="230"/>
      <c r="N707" s="230"/>
      <c r="O707" s="230"/>
      <c r="P707" s="230"/>
      <c r="Q707" s="230"/>
      <c r="R707" s="230"/>
    </row>
    <row r="708" spans="1:18" s="7" customFormat="1" x14ac:dyDescent="0.2">
      <c r="A708" s="230"/>
      <c r="B708" s="230"/>
      <c r="C708" s="230"/>
      <c r="D708" s="230"/>
      <c r="E708" s="230"/>
      <c r="F708" s="230"/>
      <c r="G708" s="230"/>
      <c r="H708" s="230"/>
      <c r="I708" s="230"/>
      <c r="J708" s="230"/>
      <c r="K708" s="230"/>
      <c r="L708" s="230"/>
      <c r="M708" s="230"/>
      <c r="N708" s="230"/>
      <c r="O708" s="230"/>
      <c r="P708" s="230"/>
      <c r="Q708" s="230"/>
      <c r="R708" s="230"/>
    </row>
    <row r="709" spans="1:18" s="7" customFormat="1" x14ac:dyDescent="0.2">
      <c r="A709" s="230"/>
      <c r="B709" s="230"/>
      <c r="C709" s="230"/>
      <c r="D709" s="230"/>
      <c r="E709" s="230"/>
      <c r="F709" s="230"/>
      <c r="G709" s="230"/>
      <c r="H709" s="230"/>
      <c r="I709" s="230"/>
      <c r="J709" s="230"/>
      <c r="K709" s="230"/>
      <c r="L709" s="230"/>
      <c r="M709" s="230"/>
      <c r="N709" s="230"/>
      <c r="O709" s="230"/>
      <c r="P709" s="230"/>
      <c r="Q709" s="230"/>
      <c r="R709" s="230"/>
    </row>
    <row r="710" spans="1:18" s="7" customFormat="1" x14ac:dyDescent="0.2">
      <c r="A710" s="230"/>
      <c r="B710" s="230"/>
      <c r="C710" s="230"/>
      <c r="D710" s="230"/>
      <c r="E710" s="230"/>
      <c r="F710" s="230"/>
      <c r="G710" s="230"/>
      <c r="H710" s="230"/>
      <c r="I710" s="230"/>
      <c r="J710" s="230"/>
      <c r="K710" s="230"/>
      <c r="L710" s="230"/>
      <c r="M710" s="230"/>
      <c r="N710" s="230"/>
      <c r="O710" s="230"/>
      <c r="P710" s="230"/>
      <c r="Q710" s="230"/>
      <c r="R710" s="230"/>
    </row>
    <row r="711" spans="1:18" s="7" customFormat="1" x14ac:dyDescent="0.2">
      <c r="A711" s="230"/>
      <c r="B711" s="230"/>
      <c r="C711" s="230"/>
      <c r="D711" s="230"/>
      <c r="E711" s="230"/>
      <c r="F711" s="230"/>
      <c r="G711" s="230"/>
      <c r="H711" s="230"/>
      <c r="I711" s="230"/>
      <c r="J711" s="230"/>
      <c r="K711" s="230"/>
      <c r="L711" s="230"/>
      <c r="M711" s="230"/>
      <c r="N711" s="230"/>
      <c r="O711" s="230"/>
      <c r="P711" s="230"/>
      <c r="Q711" s="230"/>
      <c r="R711" s="230"/>
    </row>
    <row r="712" spans="1:18" s="7" customFormat="1" x14ac:dyDescent="0.2">
      <c r="A712" s="230"/>
      <c r="B712" s="230"/>
      <c r="C712" s="230"/>
      <c r="D712" s="230"/>
      <c r="E712" s="230"/>
      <c r="F712" s="230"/>
      <c r="G712" s="230"/>
      <c r="H712" s="230"/>
      <c r="I712" s="230"/>
      <c r="J712" s="230"/>
      <c r="K712" s="230"/>
      <c r="L712" s="230"/>
      <c r="M712" s="230"/>
      <c r="N712" s="230"/>
      <c r="O712" s="230"/>
      <c r="P712" s="230"/>
      <c r="Q712" s="230"/>
      <c r="R712" s="230"/>
    </row>
    <row r="713" spans="1:18" s="7" customFormat="1" x14ac:dyDescent="0.2">
      <c r="A713" s="230"/>
      <c r="B713" s="230"/>
      <c r="C713" s="230"/>
      <c r="D713" s="230"/>
      <c r="E713" s="230"/>
      <c r="F713" s="230"/>
      <c r="G713" s="230"/>
      <c r="H713" s="230"/>
      <c r="I713" s="230"/>
      <c r="J713" s="230"/>
      <c r="K713" s="230"/>
      <c r="L713" s="230"/>
      <c r="M713" s="230"/>
      <c r="N713" s="230"/>
      <c r="O713" s="230"/>
      <c r="P713" s="230"/>
      <c r="Q713" s="230"/>
      <c r="R713" s="230"/>
    </row>
    <row r="714" spans="1:18" s="7" customFormat="1" x14ac:dyDescent="0.2">
      <c r="A714" s="230"/>
      <c r="B714" s="230"/>
      <c r="C714" s="230"/>
      <c r="D714" s="230"/>
      <c r="E714" s="230"/>
      <c r="F714" s="230"/>
      <c r="G714" s="230"/>
      <c r="H714" s="230"/>
      <c r="I714" s="230"/>
      <c r="J714" s="230"/>
      <c r="K714" s="230"/>
      <c r="L714" s="230"/>
      <c r="M714" s="230"/>
      <c r="N714" s="230"/>
      <c r="O714" s="230"/>
      <c r="P714" s="230"/>
      <c r="Q714" s="230"/>
      <c r="R714" s="230"/>
    </row>
    <row r="715" spans="1:18" s="7" customFormat="1" x14ac:dyDescent="0.2">
      <c r="A715" s="230"/>
      <c r="B715" s="230"/>
      <c r="C715" s="230"/>
      <c r="D715" s="230"/>
      <c r="E715" s="230"/>
      <c r="F715" s="230"/>
      <c r="G715" s="230"/>
      <c r="H715" s="230"/>
      <c r="I715" s="230"/>
      <c r="J715" s="230"/>
      <c r="K715" s="230"/>
      <c r="L715" s="230"/>
      <c r="M715" s="230"/>
      <c r="N715" s="230"/>
      <c r="O715" s="230"/>
      <c r="P715" s="230"/>
      <c r="Q715" s="230"/>
      <c r="R715" s="230"/>
    </row>
    <row r="716" spans="1:18" s="7" customFormat="1" x14ac:dyDescent="0.2">
      <c r="A716" s="230"/>
      <c r="B716" s="230"/>
      <c r="C716" s="230"/>
      <c r="D716" s="230"/>
      <c r="E716" s="230"/>
      <c r="F716" s="230"/>
      <c r="G716" s="230"/>
      <c r="H716" s="230"/>
      <c r="I716" s="230"/>
      <c r="J716" s="230"/>
      <c r="K716" s="230"/>
      <c r="L716" s="230"/>
      <c r="M716" s="230"/>
      <c r="N716" s="230"/>
      <c r="O716" s="230"/>
      <c r="P716" s="230"/>
      <c r="Q716" s="230"/>
      <c r="R716" s="230"/>
    </row>
    <row r="717" spans="1:18" s="7" customFormat="1" x14ac:dyDescent="0.2">
      <c r="A717" s="230"/>
      <c r="B717" s="230"/>
      <c r="C717" s="230"/>
      <c r="D717" s="230"/>
      <c r="E717" s="230"/>
      <c r="F717" s="230"/>
      <c r="G717" s="230"/>
      <c r="H717" s="230"/>
      <c r="I717" s="230"/>
      <c r="J717" s="230"/>
      <c r="K717" s="230"/>
      <c r="L717" s="230"/>
      <c r="M717" s="230"/>
      <c r="N717" s="230"/>
      <c r="O717" s="230"/>
      <c r="P717" s="230"/>
      <c r="Q717" s="230"/>
      <c r="R717" s="230"/>
    </row>
    <row r="718" spans="1:18" s="7" customFormat="1" x14ac:dyDescent="0.2">
      <c r="A718" s="230"/>
      <c r="B718" s="230"/>
      <c r="C718" s="230"/>
      <c r="D718" s="230"/>
      <c r="E718" s="230"/>
      <c r="F718" s="230"/>
      <c r="G718" s="230"/>
      <c r="H718" s="230"/>
      <c r="I718" s="230"/>
      <c r="J718" s="230"/>
      <c r="K718" s="230"/>
      <c r="L718" s="230"/>
      <c r="M718" s="230"/>
      <c r="N718" s="230"/>
      <c r="O718" s="230"/>
      <c r="P718" s="230"/>
      <c r="Q718" s="230"/>
      <c r="R718" s="230"/>
    </row>
    <row r="719" spans="1:18" s="7" customFormat="1" x14ac:dyDescent="0.2">
      <c r="A719" s="230"/>
      <c r="B719" s="230"/>
      <c r="C719" s="230"/>
      <c r="D719" s="230"/>
      <c r="E719" s="230"/>
      <c r="F719" s="230"/>
      <c r="G719" s="230"/>
      <c r="H719" s="230"/>
      <c r="I719" s="230"/>
      <c r="J719" s="230"/>
      <c r="K719" s="230"/>
      <c r="L719" s="230"/>
      <c r="M719" s="230"/>
      <c r="N719" s="230"/>
      <c r="O719" s="230"/>
      <c r="P719" s="230"/>
      <c r="Q719" s="230"/>
      <c r="R719" s="230"/>
    </row>
    <row r="720" spans="1:18" s="7" customFormat="1" x14ac:dyDescent="0.2">
      <c r="A720" s="230"/>
      <c r="B720" s="230"/>
      <c r="C720" s="230"/>
      <c r="D720" s="230"/>
      <c r="E720" s="230"/>
      <c r="F720" s="230"/>
      <c r="G720" s="230"/>
      <c r="H720" s="230"/>
      <c r="I720" s="230"/>
      <c r="J720" s="230"/>
      <c r="K720" s="230"/>
      <c r="L720" s="230"/>
      <c r="M720" s="230"/>
      <c r="N720" s="230"/>
      <c r="O720" s="230"/>
      <c r="P720" s="230"/>
      <c r="Q720" s="230"/>
      <c r="R720" s="230"/>
    </row>
    <row r="721" spans="1:18" s="7" customFormat="1" x14ac:dyDescent="0.2">
      <c r="A721" s="230"/>
      <c r="B721" s="230"/>
      <c r="C721" s="230"/>
      <c r="D721" s="230"/>
      <c r="E721" s="230"/>
      <c r="F721" s="230"/>
      <c r="G721" s="230"/>
      <c r="H721" s="230"/>
      <c r="I721" s="230"/>
      <c r="J721" s="230"/>
      <c r="K721" s="230"/>
      <c r="L721" s="230"/>
      <c r="M721" s="230"/>
      <c r="N721" s="230"/>
      <c r="O721" s="230"/>
      <c r="P721" s="230"/>
      <c r="Q721" s="230"/>
      <c r="R721" s="230"/>
    </row>
    <row r="722" spans="1:18" s="7" customFormat="1" x14ac:dyDescent="0.2">
      <c r="A722" s="230"/>
      <c r="B722" s="230"/>
      <c r="C722" s="230"/>
      <c r="D722" s="230"/>
      <c r="E722" s="230"/>
      <c r="F722" s="230"/>
      <c r="G722" s="230"/>
      <c r="H722" s="230"/>
      <c r="I722" s="230"/>
      <c r="J722" s="230"/>
      <c r="K722" s="230"/>
      <c r="L722" s="230"/>
      <c r="M722" s="230"/>
      <c r="N722" s="230"/>
      <c r="O722" s="230"/>
      <c r="P722" s="230"/>
      <c r="Q722" s="230"/>
      <c r="R722" s="230"/>
    </row>
    <row r="723" spans="1:18" s="7" customFormat="1" x14ac:dyDescent="0.2">
      <c r="A723" s="230"/>
      <c r="B723" s="230"/>
      <c r="C723" s="230"/>
      <c r="D723" s="230"/>
      <c r="E723" s="230"/>
      <c r="F723" s="230"/>
      <c r="G723" s="230"/>
      <c r="H723" s="230"/>
      <c r="I723" s="230"/>
      <c r="J723" s="230"/>
      <c r="K723" s="230"/>
      <c r="L723" s="230"/>
      <c r="M723" s="230"/>
      <c r="N723" s="230"/>
      <c r="O723" s="230"/>
      <c r="P723" s="230"/>
      <c r="Q723" s="230"/>
      <c r="R723" s="230"/>
    </row>
    <row r="724" spans="1:18" s="7" customFormat="1" x14ac:dyDescent="0.2">
      <c r="A724" s="230"/>
      <c r="B724" s="230"/>
      <c r="C724" s="230"/>
      <c r="D724" s="230"/>
      <c r="E724" s="230"/>
      <c r="F724" s="230"/>
      <c r="G724" s="230"/>
      <c r="H724" s="230"/>
      <c r="I724" s="230"/>
      <c r="J724" s="230"/>
      <c r="K724" s="230"/>
      <c r="L724" s="230"/>
      <c r="M724" s="230"/>
      <c r="N724" s="230"/>
      <c r="O724" s="230"/>
      <c r="P724" s="230"/>
      <c r="Q724" s="230"/>
      <c r="R724" s="230"/>
    </row>
    <row r="725" spans="1:18" s="7" customFormat="1" x14ac:dyDescent="0.2">
      <c r="A725" s="230"/>
      <c r="B725" s="230"/>
      <c r="C725" s="230"/>
      <c r="D725" s="230"/>
      <c r="E725" s="230"/>
      <c r="F725" s="230"/>
      <c r="G725" s="230"/>
      <c r="H725" s="230"/>
      <c r="I725" s="230"/>
      <c r="J725" s="230"/>
      <c r="K725" s="230"/>
      <c r="L725" s="230"/>
      <c r="M725" s="230"/>
      <c r="N725" s="230"/>
      <c r="O725" s="230"/>
      <c r="P725" s="230"/>
      <c r="Q725" s="230"/>
      <c r="R725" s="230"/>
    </row>
    <row r="726" spans="1:18" s="7" customFormat="1" x14ac:dyDescent="0.2">
      <c r="A726" s="230"/>
      <c r="B726" s="230"/>
      <c r="C726" s="230"/>
      <c r="D726" s="230"/>
      <c r="E726" s="230"/>
      <c r="F726" s="230"/>
      <c r="G726" s="230"/>
      <c r="H726" s="230"/>
      <c r="I726" s="230"/>
      <c r="J726" s="230"/>
      <c r="K726" s="230"/>
      <c r="L726" s="230"/>
      <c r="M726" s="230"/>
      <c r="N726" s="230"/>
      <c r="O726" s="230"/>
      <c r="P726" s="230"/>
      <c r="Q726" s="230"/>
      <c r="R726" s="230"/>
    </row>
    <row r="727" spans="1:18" s="7" customFormat="1" x14ac:dyDescent="0.2">
      <c r="A727" s="230"/>
      <c r="B727" s="230"/>
      <c r="C727" s="230"/>
      <c r="D727" s="230"/>
      <c r="E727" s="230"/>
      <c r="F727" s="230"/>
      <c r="G727" s="230"/>
      <c r="H727" s="230"/>
      <c r="I727" s="230"/>
      <c r="J727" s="230"/>
      <c r="K727" s="230"/>
      <c r="L727" s="230"/>
      <c r="M727" s="230"/>
      <c r="N727" s="230"/>
      <c r="O727" s="230"/>
      <c r="P727" s="230"/>
      <c r="Q727" s="230"/>
      <c r="R727" s="230"/>
    </row>
    <row r="728" spans="1:18" s="7" customFormat="1" x14ac:dyDescent="0.2">
      <c r="A728" s="230"/>
      <c r="B728" s="230"/>
      <c r="C728" s="230"/>
      <c r="D728" s="230"/>
      <c r="E728" s="230"/>
      <c r="F728" s="230"/>
      <c r="G728" s="230"/>
      <c r="H728" s="230"/>
      <c r="I728" s="230"/>
      <c r="J728" s="230"/>
      <c r="K728" s="230"/>
      <c r="L728" s="230"/>
      <c r="M728" s="230"/>
      <c r="N728" s="230"/>
      <c r="O728" s="230"/>
      <c r="P728" s="230"/>
      <c r="Q728" s="230"/>
      <c r="R728" s="230"/>
    </row>
    <row r="729" spans="1:18" s="7" customFormat="1" x14ac:dyDescent="0.2">
      <c r="A729" s="230"/>
      <c r="B729" s="230"/>
      <c r="C729" s="230"/>
      <c r="D729" s="230"/>
      <c r="E729" s="230"/>
      <c r="F729" s="230"/>
      <c r="G729" s="230"/>
      <c r="H729" s="230"/>
      <c r="I729" s="230"/>
      <c r="J729" s="230"/>
      <c r="K729" s="230"/>
      <c r="L729" s="230"/>
      <c r="M729" s="230"/>
      <c r="N729" s="230"/>
      <c r="O729" s="230"/>
      <c r="P729" s="230"/>
      <c r="Q729" s="230"/>
      <c r="R729" s="230"/>
    </row>
    <row r="730" spans="1:18" s="7" customFormat="1" x14ac:dyDescent="0.2">
      <c r="A730" s="230"/>
      <c r="B730" s="230"/>
      <c r="C730" s="230"/>
      <c r="D730" s="230"/>
      <c r="E730" s="230"/>
      <c r="F730" s="230"/>
      <c r="G730" s="230"/>
      <c r="H730" s="230"/>
      <c r="I730" s="230"/>
      <c r="J730" s="230"/>
      <c r="K730" s="230"/>
      <c r="L730" s="230"/>
      <c r="M730" s="230"/>
      <c r="N730" s="230"/>
      <c r="O730" s="230"/>
      <c r="P730" s="230"/>
      <c r="Q730" s="230"/>
      <c r="R730" s="230"/>
    </row>
    <row r="731" spans="1:18" s="7" customFormat="1" x14ac:dyDescent="0.2">
      <c r="A731" s="230"/>
      <c r="B731" s="230"/>
      <c r="C731" s="230"/>
      <c r="D731" s="230"/>
      <c r="E731" s="230"/>
      <c r="F731" s="230"/>
      <c r="G731" s="230"/>
      <c r="H731" s="230"/>
      <c r="I731" s="230"/>
      <c r="J731" s="230"/>
      <c r="K731" s="230"/>
      <c r="L731" s="230"/>
      <c r="M731" s="230"/>
      <c r="N731" s="230"/>
      <c r="O731" s="230"/>
      <c r="P731" s="230"/>
      <c r="Q731" s="230"/>
      <c r="R731" s="230"/>
    </row>
    <row r="732" spans="1:18" s="7" customFormat="1" x14ac:dyDescent="0.2">
      <c r="A732" s="230"/>
      <c r="B732" s="230"/>
      <c r="C732" s="230"/>
      <c r="D732" s="230"/>
      <c r="E732" s="230"/>
      <c r="F732" s="230"/>
      <c r="G732" s="230"/>
      <c r="H732" s="230"/>
      <c r="I732" s="230"/>
      <c r="J732" s="230"/>
      <c r="K732" s="230"/>
      <c r="L732" s="230"/>
      <c r="M732" s="230"/>
      <c r="N732" s="230"/>
      <c r="O732" s="230"/>
      <c r="P732" s="230"/>
      <c r="Q732" s="230"/>
      <c r="R732" s="230"/>
    </row>
    <row r="733" spans="1:18" s="7" customFormat="1" x14ac:dyDescent="0.2">
      <c r="A733" s="230"/>
      <c r="B733" s="230"/>
      <c r="C733" s="230"/>
      <c r="D733" s="230"/>
      <c r="E733" s="230"/>
      <c r="F733" s="230"/>
      <c r="G733" s="230"/>
      <c r="H733" s="230"/>
      <c r="I733" s="230"/>
      <c r="J733" s="230"/>
      <c r="K733" s="230"/>
      <c r="L733" s="230"/>
      <c r="M733" s="230"/>
      <c r="N733" s="230"/>
      <c r="O733" s="230"/>
      <c r="P733" s="230"/>
      <c r="Q733" s="230"/>
      <c r="R733" s="230"/>
    </row>
    <row r="734" spans="1:18" s="7" customFormat="1" x14ac:dyDescent="0.2">
      <c r="A734" s="230"/>
      <c r="B734" s="230"/>
      <c r="C734" s="230"/>
      <c r="D734" s="230"/>
      <c r="E734" s="230"/>
      <c r="F734" s="230"/>
      <c r="G734" s="230"/>
      <c r="H734" s="230"/>
      <c r="I734" s="230"/>
      <c r="J734" s="230"/>
      <c r="K734" s="230"/>
      <c r="L734" s="230"/>
      <c r="M734" s="230"/>
      <c r="N734" s="230"/>
      <c r="O734" s="230"/>
      <c r="P734" s="230"/>
      <c r="Q734" s="230"/>
      <c r="R734" s="230"/>
    </row>
    <row r="735" spans="1:18" s="7" customFormat="1" x14ac:dyDescent="0.2">
      <c r="A735" s="230"/>
      <c r="B735" s="230"/>
      <c r="C735" s="230"/>
      <c r="D735" s="230"/>
      <c r="E735" s="230"/>
      <c r="F735" s="230"/>
      <c r="G735" s="230"/>
      <c r="H735" s="230"/>
      <c r="I735" s="230"/>
      <c r="J735" s="230"/>
      <c r="K735" s="230"/>
      <c r="L735" s="230"/>
      <c r="M735" s="230"/>
      <c r="N735" s="230"/>
      <c r="O735" s="230"/>
      <c r="P735" s="230"/>
      <c r="Q735" s="230"/>
      <c r="R735" s="230"/>
    </row>
    <row r="736" spans="1:18" s="7" customFormat="1" x14ac:dyDescent="0.2">
      <c r="A736" s="230"/>
      <c r="B736" s="230"/>
      <c r="C736" s="230"/>
      <c r="D736" s="230"/>
      <c r="E736" s="230"/>
      <c r="F736" s="230"/>
      <c r="G736" s="230"/>
      <c r="H736" s="230"/>
      <c r="I736" s="230"/>
      <c r="J736" s="230"/>
      <c r="K736" s="230"/>
      <c r="L736" s="230"/>
      <c r="M736" s="230"/>
      <c r="N736" s="230"/>
      <c r="O736" s="230"/>
      <c r="P736" s="230"/>
      <c r="Q736" s="230"/>
      <c r="R736" s="230"/>
    </row>
    <row r="737" spans="1:18" s="7" customFormat="1" x14ac:dyDescent="0.2">
      <c r="A737" s="230"/>
      <c r="B737" s="230"/>
      <c r="C737" s="230"/>
      <c r="D737" s="230"/>
      <c r="E737" s="230"/>
      <c r="F737" s="230"/>
      <c r="G737" s="230"/>
      <c r="H737" s="230"/>
      <c r="I737" s="230"/>
      <c r="J737" s="230"/>
      <c r="K737" s="230"/>
      <c r="L737" s="230"/>
      <c r="M737" s="230"/>
      <c r="N737" s="230"/>
      <c r="O737" s="230"/>
      <c r="P737" s="230"/>
      <c r="Q737" s="230"/>
      <c r="R737" s="230"/>
    </row>
    <row r="738" spans="1:18" s="7" customFormat="1" x14ac:dyDescent="0.2">
      <c r="A738" s="230"/>
      <c r="B738" s="230"/>
      <c r="C738" s="230"/>
      <c r="D738" s="230"/>
      <c r="E738" s="230"/>
      <c r="F738" s="230"/>
      <c r="G738" s="230"/>
      <c r="H738" s="230"/>
      <c r="I738" s="230"/>
      <c r="J738" s="230"/>
      <c r="K738" s="230"/>
      <c r="L738" s="230"/>
      <c r="M738" s="230"/>
      <c r="N738" s="230"/>
      <c r="O738" s="230"/>
      <c r="P738" s="230"/>
      <c r="Q738" s="230"/>
      <c r="R738" s="230"/>
    </row>
    <row r="739" spans="1:18" s="7" customFormat="1" x14ac:dyDescent="0.2">
      <c r="A739" s="230"/>
      <c r="B739" s="230"/>
      <c r="C739" s="230"/>
      <c r="D739" s="230"/>
      <c r="E739" s="230"/>
      <c r="F739" s="230"/>
      <c r="G739" s="230"/>
      <c r="H739" s="230"/>
      <c r="I739" s="230"/>
      <c r="J739" s="230"/>
      <c r="K739" s="230"/>
      <c r="L739" s="230"/>
      <c r="M739" s="230"/>
      <c r="N739" s="230"/>
      <c r="O739" s="230"/>
      <c r="P739" s="230"/>
      <c r="Q739" s="230"/>
      <c r="R739" s="230"/>
    </row>
    <row r="740" spans="1:18" s="7" customFormat="1" x14ac:dyDescent="0.2">
      <c r="A740" s="230"/>
      <c r="B740" s="230"/>
      <c r="C740" s="230"/>
      <c r="D740" s="230"/>
      <c r="E740" s="230"/>
      <c r="F740" s="230"/>
      <c r="G740" s="230"/>
      <c r="H740" s="230"/>
      <c r="I740" s="230"/>
      <c r="J740" s="230"/>
      <c r="K740" s="230"/>
      <c r="L740" s="230"/>
      <c r="M740" s="230"/>
      <c r="N740" s="230"/>
      <c r="O740" s="230"/>
      <c r="P740" s="230"/>
      <c r="Q740" s="230"/>
      <c r="R740" s="230"/>
    </row>
    <row r="741" spans="1:18" s="7" customFormat="1" x14ac:dyDescent="0.2">
      <c r="A741" s="230"/>
      <c r="B741" s="230"/>
      <c r="C741" s="230"/>
      <c r="D741" s="230"/>
      <c r="E741" s="230"/>
      <c r="F741" s="230"/>
      <c r="G741" s="230"/>
      <c r="H741" s="230"/>
      <c r="I741" s="230"/>
      <c r="J741" s="230"/>
      <c r="K741" s="230"/>
      <c r="L741" s="230"/>
      <c r="M741" s="230"/>
      <c r="N741" s="230"/>
      <c r="O741" s="230"/>
      <c r="P741" s="230"/>
      <c r="Q741" s="230"/>
      <c r="R741" s="230"/>
    </row>
    <row r="742" spans="1:18" s="7" customFormat="1" x14ac:dyDescent="0.2">
      <c r="A742" s="230"/>
      <c r="B742" s="230"/>
      <c r="C742" s="230"/>
      <c r="D742" s="230"/>
      <c r="E742" s="230"/>
      <c r="F742" s="230"/>
      <c r="G742" s="230"/>
      <c r="H742" s="230"/>
      <c r="I742" s="230"/>
      <c r="J742" s="230"/>
      <c r="K742" s="230"/>
      <c r="L742" s="230"/>
      <c r="M742" s="230"/>
      <c r="N742" s="230"/>
      <c r="O742" s="230"/>
      <c r="P742" s="230"/>
      <c r="Q742" s="230"/>
      <c r="R742" s="230"/>
    </row>
    <row r="743" spans="1:18" s="7" customFormat="1" x14ac:dyDescent="0.2">
      <c r="A743" s="230"/>
      <c r="B743" s="230"/>
      <c r="C743" s="230"/>
      <c r="D743" s="230"/>
      <c r="E743" s="230"/>
      <c r="F743" s="230"/>
      <c r="G743" s="230"/>
      <c r="H743" s="230"/>
      <c r="I743" s="230"/>
      <c r="J743" s="230"/>
      <c r="K743" s="230"/>
      <c r="L743" s="230"/>
      <c r="M743" s="230"/>
      <c r="N743" s="230"/>
      <c r="O743" s="230"/>
      <c r="P743" s="230"/>
      <c r="Q743" s="230"/>
      <c r="R743" s="230"/>
    </row>
    <row r="744" spans="1:18" s="7" customFormat="1" x14ac:dyDescent="0.2">
      <c r="A744" s="230"/>
      <c r="B744" s="230"/>
      <c r="C744" s="230"/>
      <c r="D744" s="230"/>
      <c r="E744" s="230"/>
      <c r="F744" s="230"/>
      <c r="G744" s="230"/>
      <c r="H744" s="230"/>
      <c r="I744" s="230"/>
      <c r="J744" s="230"/>
      <c r="K744" s="230"/>
      <c r="L744" s="230"/>
      <c r="M744" s="230"/>
      <c r="N744" s="230"/>
      <c r="O744" s="230"/>
      <c r="P744" s="230"/>
      <c r="Q744" s="230"/>
      <c r="R744" s="230"/>
    </row>
    <row r="745" spans="1:18" s="7" customFormat="1" x14ac:dyDescent="0.2">
      <c r="A745" s="230"/>
      <c r="B745" s="230"/>
      <c r="C745" s="230"/>
      <c r="D745" s="230"/>
      <c r="E745" s="230"/>
      <c r="F745" s="230"/>
      <c r="G745" s="230"/>
      <c r="H745" s="230"/>
      <c r="I745" s="230"/>
      <c r="J745" s="230"/>
      <c r="K745" s="230"/>
      <c r="L745" s="230"/>
      <c r="M745" s="230"/>
      <c r="N745" s="230"/>
      <c r="O745" s="230"/>
      <c r="P745" s="230"/>
      <c r="Q745" s="230"/>
      <c r="R745" s="230"/>
    </row>
    <row r="746" spans="1:18" s="7" customFormat="1" x14ac:dyDescent="0.2">
      <c r="A746" s="230"/>
      <c r="B746" s="230"/>
      <c r="C746" s="230"/>
      <c r="D746" s="230"/>
      <c r="E746" s="230"/>
      <c r="F746" s="230"/>
      <c r="G746" s="230"/>
      <c r="H746" s="230"/>
      <c r="I746" s="230"/>
      <c r="J746" s="230"/>
      <c r="K746" s="230"/>
      <c r="L746" s="230"/>
      <c r="M746" s="230"/>
      <c r="N746" s="230"/>
      <c r="O746" s="230"/>
      <c r="P746" s="230"/>
      <c r="Q746" s="230"/>
      <c r="R746" s="230"/>
    </row>
    <row r="747" spans="1:18" s="7" customFormat="1" x14ac:dyDescent="0.2">
      <c r="A747" s="230"/>
      <c r="B747" s="230"/>
      <c r="C747" s="230"/>
      <c r="D747" s="230"/>
      <c r="E747" s="230"/>
      <c r="F747" s="230"/>
      <c r="G747" s="230"/>
      <c r="H747" s="230"/>
      <c r="I747" s="230"/>
      <c r="J747" s="230"/>
      <c r="K747" s="230"/>
      <c r="L747" s="230"/>
      <c r="M747" s="230"/>
      <c r="N747" s="230"/>
      <c r="O747" s="230"/>
      <c r="P747" s="230"/>
      <c r="Q747" s="230"/>
      <c r="R747" s="230"/>
    </row>
    <row r="748" spans="1:18" s="7" customFormat="1" x14ac:dyDescent="0.2">
      <c r="A748" s="230"/>
      <c r="B748" s="230"/>
      <c r="C748" s="230"/>
      <c r="D748" s="230"/>
      <c r="E748" s="230"/>
      <c r="F748" s="230"/>
      <c r="G748" s="230"/>
      <c r="H748" s="230"/>
      <c r="I748" s="230"/>
      <c r="J748" s="230"/>
      <c r="K748" s="230"/>
      <c r="L748" s="230"/>
      <c r="M748" s="230"/>
      <c r="N748" s="230"/>
      <c r="O748" s="230"/>
      <c r="P748" s="230"/>
      <c r="Q748" s="230"/>
      <c r="R748" s="230"/>
    </row>
    <row r="749" spans="1:18" s="7" customFormat="1" x14ac:dyDescent="0.2">
      <c r="A749" s="230"/>
      <c r="B749" s="230"/>
      <c r="C749" s="230"/>
      <c r="D749" s="230"/>
      <c r="E749" s="230"/>
      <c r="F749" s="230"/>
      <c r="G749" s="230"/>
      <c r="H749" s="230"/>
      <c r="I749" s="230"/>
      <c r="J749" s="230"/>
      <c r="K749" s="230"/>
      <c r="L749" s="230"/>
      <c r="M749" s="230"/>
      <c r="N749" s="230"/>
      <c r="O749" s="230"/>
      <c r="P749" s="230"/>
      <c r="Q749" s="230"/>
      <c r="R749" s="230"/>
    </row>
    <row r="750" spans="1:18" s="7" customFormat="1" x14ac:dyDescent="0.2">
      <c r="A750" s="230"/>
      <c r="B750" s="230"/>
      <c r="C750" s="230"/>
      <c r="D750" s="230"/>
      <c r="E750" s="230"/>
      <c r="F750" s="230"/>
      <c r="G750" s="230"/>
      <c r="H750" s="230"/>
      <c r="I750" s="230"/>
      <c r="J750" s="230"/>
      <c r="K750" s="230"/>
      <c r="L750" s="230"/>
      <c r="M750" s="230"/>
      <c r="N750" s="230"/>
      <c r="O750" s="230"/>
      <c r="P750" s="230"/>
      <c r="Q750" s="230"/>
      <c r="R750" s="230"/>
    </row>
    <row r="751" spans="1:18" s="7" customFormat="1" x14ac:dyDescent="0.2">
      <c r="A751" s="230"/>
      <c r="B751" s="230"/>
      <c r="C751" s="230"/>
      <c r="D751" s="230"/>
      <c r="E751" s="230"/>
      <c r="F751" s="230"/>
      <c r="G751" s="230"/>
      <c r="H751" s="230"/>
      <c r="I751" s="230"/>
      <c r="J751" s="230"/>
      <c r="K751" s="230"/>
      <c r="L751" s="230"/>
      <c r="M751" s="230"/>
      <c r="N751" s="230"/>
      <c r="O751" s="230"/>
      <c r="P751" s="230"/>
      <c r="Q751" s="230"/>
      <c r="R751" s="230"/>
    </row>
    <row r="752" spans="1:18" s="7" customFormat="1" x14ac:dyDescent="0.2">
      <c r="A752" s="230"/>
      <c r="B752" s="230"/>
      <c r="C752" s="230"/>
      <c r="D752" s="230"/>
      <c r="E752" s="230"/>
      <c r="F752" s="230"/>
      <c r="G752" s="230"/>
      <c r="H752" s="230"/>
      <c r="I752" s="230"/>
      <c r="J752" s="230"/>
      <c r="K752" s="230"/>
      <c r="L752" s="230"/>
      <c r="M752" s="230"/>
      <c r="N752" s="230"/>
      <c r="O752" s="230"/>
      <c r="P752" s="230"/>
      <c r="Q752" s="230"/>
      <c r="R752" s="230"/>
    </row>
    <row r="753" spans="1:18" s="7" customFormat="1" x14ac:dyDescent="0.2">
      <c r="A753" s="230"/>
      <c r="B753" s="230"/>
      <c r="C753" s="230"/>
      <c r="D753" s="230"/>
      <c r="E753" s="230"/>
      <c r="F753" s="230"/>
      <c r="G753" s="230"/>
      <c r="H753" s="230"/>
      <c r="I753" s="230"/>
      <c r="J753" s="230"/>
      <c r="K753" s="230"/>
      <c r="L753" s="230"/>
      <c r="M753" s="230"/>
      <c r="N753" s="230"/>
      <c r="O753" s="230"/>
      <c r="P753" s="230"/>
      <c r="Q753" s="230"/>
      <c r="R753" s="230"/>
    </row>
    <row r="754" spans="1:18" s="7" customFormat="1" x14ac:dyDescent="0.2">
      <c r="A754" s="230"/>
      <c r="B754" s="230"/>
      <c r="C754" s="230"/>
      <c r="D754" s="230"/>
      <c r="E754" s="230"/>
      <c r="F754" s="230"/>
      <c r="G754" s="230"/>
      <c r="H754" s="230"/>
      <c r="I754" s="230"/>
      <c r="J754" s="230"/>
      <c r="K754" s="230"/>
      <c r="L754" s="230"/>
      <c r="M754" s="230"/>
      <c r="N754" s="230"/>
      <c r="O754" s="230"/>
      <c r="P754" s="230"/>
      <c r="Q754" s="230"/>
      <c r="R754" s="230"/>
    </row>
    <row r="755" spans="1:18" s="7" customFormat="1" x14ac:dyDescent="0.2">
      <c r="A755" s="230"/>
      <c r="B755" s="230"/>
      <c r="C755" s="230"/>
      <c r="D755" s="230"/>
      <c r="E755" s="230"/>
      <c r="F755" s="230"/>
      <c r="G755" s="230"/>
      <c r="H755" s="230"/>
      <c r="I755" s="230"/>
      <c r="J755" s="230"/>
      <c r="K755" s="230"/>
      <c r="L755" s="230"/>
      <c r="M755" s="230"/>
      <c r="N755" s="230"/>
      <c r="O755" s="230"/>
      <c r="P755" s="230"/>
      <c r="Q755" s="230"/>
      <c r="R755" s="230"/>
    </row>
    <row r="756" spans="1:18" s="7" customFormat="1" x14ac:dyDescent="0.2">
      <c r="A756" s="230"/>
      <c r="B756" s="230"/>
      <c r="C756" s="230"/>
      <c r="D756" s="230"/>
      <c r="E756" s="230"/>
      <c r="F756" s="230"/>
      <c r="G756" s="230"/>
      <c r="H756" s="230"/>
      <c r="I756" s="230"/>
      <c r="J756" s="230"/>
      <c r="K756" s="230"/>
      <c r="L756" s="230"/>
      <c r="M756" s="230"/>
      <c r="N756" s="230"/>
      <c r="O756" s="230"/>
      <c r="P756" s="230"/>
      <c r="Q756" s="230"/>
      <c r="R756" s="230"/>
    </row>
    <row r="757" spans="1:18" s="7" customFormat="1" x14ac:dyDescent="0.2">
      <c r="A757" s="230"/>
      <c r="B757" s="230"/>
      <c r="C757" s="230"/>
      <c r="D757" s="230"/>
      <c r="E757" s="230"/>
      <c r="F757" s="230"/>
      <c r="G757" s="230"/>
      <c r="H757" s="230"/>
      <c r="I757" s="230"/>
      <c r="J757" s="230"/>
      <c r="K757" s="230"/>
      <c r="L757" s="230"/>
      <c r="M757" s="230"/>
      <c r="N757" s="230"/>
      <c r="O757" s="230"/>
      <c r="P757" s="230"/>
      <c r="Q757" s="230"/>
      <c r="R757" s="230"/>
    </row>
    <row r="758" spans="1:18" s="7" customFormat="1" x14ac:dyDescent="0.2">
      <c r="A758" s="230"/>
      <c r="B758" s="230"/>
      <c r="C758" s="230"/>
      <c r="D758" s="230"/>
      <c r="E758" s="230"/>
      <c r="F758" s="230"/>
      <c r="G758" s="230"/>
      <c r="H758" s="230"/>
      <c r="I758" s="230"/>
      <c r="J758" s="230"/>
      <c r="K758" s="230"/>
      <c r="L758" s="230"/>
      <c r="M758" s="230"/>
      <c r="N758" s="230"/>
      <c r="O758" s="230"/>
      <c r="P758" s="230"/>
      <c r="Q758" s="230"/>
      <c r="R758" s="230"/>
    </row>
    <row r="759" spans="1:18" s="7" customFormat="1" x14ac:dyDescent="0.2">
      <c r="A759" s="230"/>
      <c r="B759" s="230"/>
      <c r="C759" s="230"/>
      <c r="D759" s="230"/>
      <c r="E759" s="230"/>
      <c r="F759" s="230"/>
      <c r="G759" s="230"/>
      <c r="H759" s="230"/>
      <c r="I759" s="230"/>
      <c r="J759" s="230"/>
      <c r="K759" s="230"/>
      <c r="L759" s="230"/>
      <c r="M759" s="230"/>
      <c r="N759" s="230"/>
      <c r="O759" s="230"/>
      <c r="P759" s="230"/>
      <c r="Q759" s="230"/>
      <c r="R759" s="230"/>
    </row>
    <row r="760" spans="1:18" s="7" customFormat="1" x14ac:dyDescent="0.2">
      <c r="A760" s="230"/>
      <c r="B760" s="230"/>
      <c r="C760" s="230"/>
      <c r="D760" s="230"/>
      <c r="E760" s="230"/>
      <c r="F760" s="230"/>
      <c r="G760" s="230"/>
      <c r="H760" s="230"/>
      <c r="I760" s="230"/>
      <c r="J760" s="230"/>
      <c r="K760" s="230"/>
      <c r="L760" s="230"/>
      <c r="M760" s="230"/>
      <c r="N760" s="230"/>
      <c r="O760" s="230"/>
      <c r="P760" s="230"/>
      <c r="Q760" s="230"/>
      <c r="R760" s="230"/>
    </row>
    <row r="761" spans="1:18" s="7" customFormat="1" x14ac:dyDescent="0.2">
      <c r="A761" s="230"/>
      <c r="B761" s="230"/>
      <c r="C761" s="230"/>
      <c r="D761" s="230"/>
      <c r="E761" s="230"/>
      <c r="F761" s="230"/>
      <c r="G761" s="230"/>
      <c r="H761" s="230"/>
      <c r="I761" s="230"/>
      <c r="J761" s="230"/>
      <c r="K761" s="230"/>
      <c r="L761" s="230"/>
      <c r="M761" s="230"/>
      <c r="N761" s="230"/>
      <c r="O761" s="230"/>
      <c r="P761" s="230"/>
      <c r="Q761" s="230"/>
      <c r="R761" s="230"/>
    </row>
    <row r="762" spans="1:18" s="7" customFormat="1" x14ac:dyDescent="0.2">
      <c r="A762" s="230"/>
      <c r="B762" s="230"/>
      <c r="C762" s="230"/>
      <c r="D762" s="230"/>
      <c r="E762" s="230"/>
      <c r="F762" s="230"/>
      <c r="G762" s="230"/>
      <c r="H762" s="230"/>
      <c r="I762" s="230"/>
      <c r="J762" s="230"/>
      <c r="K762" s="230"/>
      <c r="L762" s="230"/>
      <c r="M762" s="230"/>
      <c r="N762" s="230"/>
      <c r="O762" s="230"/>
      <c r="P762" s="230"/>
      <c r="Q762" s="230"/>
      <c r="R762" s="230"/>
    </row>
    <row r="763" spans="1:18" s="7" customFormat="1" x14ac:dyDescent="0.2">
      <c r="A763" s="230"/>
      <c r="B763" s="230"/>
      <c r="C763" s="230"/>
      <c r="D763" s="230"/>
      <c r="E763" s="230"/>
      <c r="F763" s="230"/>
      <c r="G763" s="230"/>
      <c r="H763" s="230"/>
      <c r="I763" s="230"/>
      <c r="J763" s="230"/>
      <c r="K763" s="230"/>
      <c r="L763" s="230"/>
      <c r="M763" s="230"/>
      <c r="N763" s="230"/>
      <c r="O763" s="230"/>
      <c r="P763" s="230"/>
      <c r="Q763" s="230"/>
      <c r="R763" s="230"/>
    </row>
    <row r="764" spans="1:18" s="7" customFormat="1" x14ac:dyDescent="0.2">
      <c r="A764" s="230"/>
      <c r="B764" s="230"/>
      <c r="C764" s="230"/>
      <c r="D764" s="230"/>
      <c r="E764" s="230"/>
      <c r="F764" s="230"/>
      <c r="G764" s="230"/>
      <c r="H764" s="230"/>
      <c r="I764" s="230"/>
      <c r="J764" s="230"/>
      <c r="K764" s="230"/>
      <c r="L764" s="230"/>
      <c r="M764" s="230"/>
      <c r="N764" s="230"/>
      <c r="O764" s="230"/>
      <c r="P764" s="230"/>
      <c r="Q764" s="230"/>
      <c r="R764" s="230"/>
    </row>
    <row r="765" spans="1:18" s="7" customFormat="1" x14ac:dyDescent="0.2">
      <c r="A765" s="230"/>
      <c r="B765" s="230"/>
      <c r="C765" s="230"/>
      <c r="D765" s="230"/>
      <c r="E765" s="230"/>
      <c r="F765" s="230"/>
      <c r="G765" s="230"/>
      <c r="H765" s="230"/>
      <c r="I765" s="230"/>
      <c r="J765" s="230"/>
      <c r="K765" s="230"/>
      <c r="L765" s="230"/>
      <c r="M765" s="230"/>
      <c r="N765" s="230"/>
      <c r="O765" s="230"/>
      <c r="P765" s="230"/>
      <c r="Q765" s="230"/>
      <c r="R765" s="230"/>
    </row>
    <row r="766" spans="1:18" s="7" customFormat="1" x14ac:dyDescent="0.2">
      <c r="A766" s="230"/>
      <c r="B766" s="230"/>
      <c r="C766" s="230"/>
      <c r="D766" s="230"/>
      <c r="E766" s="230"/>
      <c r="F766" s="230"/>
      <c r="G766" s="230"/>
      <c r="H766" s="230"/>
      <c r="I766" s="230"/>
      <c r="J766" s="230"/>
      <c r="K766" s="230"/>
      <c r="L766" s="230"/>
      <c r="M766" s="230"/>
      <c r="N766" s="230"/>
      <c r="O766" s="230"/>
      <c r="P766" s="230"/>
      <c r="Q766" s="230"/>
      <c r="R766" s="230"/>
    </row>
    <row r="767" spans="1:18" s="7" customFormat="1" x14ac:dyDescent="0.2">
      <c r="A767" s="230"/>
      <c r="B767" s="230"/>
      <c r="C767" s="230"/>
      <c r="D767" s="230"/>
      <c r="E767" s="230"/>
      <c r="F767" s="230"/>
      <c r="G767" s="230"/>
      <c r="H767" s="230"/>
      <c r="I767" s="230"/>
      <c r="J767" s="230"/>
      <c r="K767" s="230"/>
      <c r="L767" s="230"/>
      <c r="M767" s="230"/>
      <c r="N767" s="230"/>
      <c r="O767" s="230"/>
      <c r="P767" s="230"/>
      <c r="Q767" s="230"/>
      <c r="R767" s="230"/>
    </row>
    <row r="768" spans="1:18" s="7" customFormat="1" x14ac:dyDescent="0.2">
      <c r="A768" s="230"/>
      <c r="B768" s="230"/>
      <c r="C768" s="230"/>
      <c r="D768" s="230"/>
      <c r="E768" s="230"/>
      <c r="F768" s="230"/>
      <c r="G768" s="230"/>
      <c r="H768" s="230"/>
      <c r="I768" s="230"/>
      <c r="J768" s="230"/>
      <c r="K768" s="230"/>
      <c r="L768" s="230"/>
      <c r="M768" s="230"/>
      <c r="N768" s="230"/>
      <c r="O768" s="230"/>
      <c r="P768" s="230"/>
      <c r="Q768" s="230"/>
      <c r="R768" s="230"/>
    </row>
    <row r="769" spans="1:18" s="7" customFormat="1" x14ac:dyDescent="0.2">
      <c r="A769" s="230"/>
      <c r="B769" s="230"/>
      <c r="C769" s="230"/>
      <c r="D769" s="230"/>
      <c r="E769" s="230"/>
      <c r="F769" s="230"/>
      <c r="G769" s="230"/>
      <c r="H769" s="230"/>
      <c r="I769" s="230"/>
      <c r="J769" s="230"/>
      <c r="K769" s="230"/>
      <c r="L769" s="230"/>
      <c r="M769" s="230"/>
      <c r="N769" s="230"/>
      <c r="O769" s="230"/>
      <c r="P769" s="230"/>
      <c r="Q769" s="230"/>
      <c r="R769" s="230"/>
    </row>
    <row r="770" spans="1:18" s="7" customFormat="1" x14ac:dyDescent="0.2">
      <c r="A770" s="230"/>
      <c r="B770" s="230"/>
      <c r="C770" s="230"/>
      <c r="D770" s="230"/>
      <c r="E770" s="230"/>
      <c r="F770" s="230"/>
      <c r="G770" s="230"/>
      <c r="H770" s="230"/>
      <c r="I770" s="230"/>
      <c r="J770" s="230"/>
      <c r="K770" s="230"/>
      <c r="L770" s="230"/>
      <c r="M770" s="230"/>
      <c r="N770" s="230"/>
      <c r="O770" s="230"/>
      <c r="P770" s="230"/>
      <c r="Q770" s="230"/>
      <c r="R770" s="230"/>
    </row>
    <row r="771" spans="1:18" s="7" customFormat="1" x14ac:dyDescent="0.2">
      <c r="A771" s="230"/>
      <c r="B771" s="230"/>
      <c r="C771" s="230"/>
      <c r="D771" s="230"/>
      <c r="E771" s="230"/>
      <c r="F771" s="230"/>
      <c r="G771" s="230"/>
      <c r="H771" s="230"/>
      <c r="I771" s="230"/>
      <c r="J771" s="230"/>
      <c r="K771" s="230"/>
      <c r="L771" s="230"/>
      <c r="M771" s="230"/>
      <c r="N771" s="230"/>
      <c r="O771" s="230"/>
      <c r="P771" s="230"/>
      <c r="Q771" s="230"/>
      <c r="R771" s="230"/>
    </row>
    <row r="772" spans="1:18" s="7" customFormat="1" x14ac:dyDescent="0.2">
      <c r="A772" s="230"/>
      <c r="B772" s="230"/>
      <c r="C772" s="230"/>
      <c r="D772" s="230"/>
      <c r="E772" s="230"/>
      <c r="F772" s="230"/>
      <c r="G772" s="230"/>
      <c r="H772" s="230"/>
      <c r="I772" s="230"/>
      <c r="J772" s="230"/>
      <c r="K772" s="230"/>
      <c r="L772" s="230"/>
      <c r="M772" s="230"/>
      <c r="N772" s="230"/>
      <c r="O772" s="230"/>
      <c r="P772" s="230"/>
      <c r="Q772" s="230"/>
      <c r="R772" s="230"/>
    </row>
    <row r="773" spans="1:18" s="7" customFormat="1" x14ac:dyDescent="0.2">
      <c r="A773" s="230"/>
      <c r="B773" s="230"/>
      <c r="C773" s="230"/>
      <c r="D773" s="230"/>
      <c r="E773" s="230"/>
      <c r="F773" s="230"/>
      <c r="G773" s="230"/>
      <c r="H773" s="230"/>
      <c r="I773" s="230"/>
      <c r="J773" s="230"/>
      <c r="K773" s="230"/>
      <c r="L773" s="230"/>
      <c r="M773" s="230"/>
      <c r="N773" s="230"/>
      <c r="O773" s="230"/>
      <c r="P773" s="230"/>
      <c r="Q773" s="230"/>
      <c r="R773" s="230"/>
    </row>
    <row r="774" spans="1:18" s="7" customFormat="1" x14ac:dyDescent="0.2">
      <c r="A774" s="230"/>
      <c r="B774" s="230"/>
      <c r="C774" s="230"/>
      <c r="D774" s="230"/>
      <c r="E774" s="230"/>
      <c r="F774" s="230"/>
      <c r="G774" s="230"/>
      <c r="H774" s="230"/>
      <c r="I774" s="230"/>
      <c r="J774" s="230"/>
      <c r="K774" s="230"/>
      <c r="L774" s="230"/>
      <c r="M774" s="230"/>
      <c r="N774" s="230"/>
      <c r="O774" s="230"/>
      <c r="P774" s="230"/>
      <c r="Q774" s="230"/>
      <c r="R774" s="230"/>
    </row>
    <row r="775" spans="1:18" s="7" customFormat="1" x14ac:dyDescent="0.2">
      <c r="A775" s="230"/>
      <c r="B775" s="230"/>
      <c r="C775" s="230"/>
      <c r="D775" s="230"/>
      <c r="E775" s="230"/>
      <c r="F775" s="230"/>
      <c r="G775" s="230"/>
      <c r="H775" s="230"/>
      <c r="I775" s="230"/>
      <c r="J775" s="230"/>
      <c r="K775" s="230"/>
      <c r="L775" s="230"/>
      <c r="M775" s="230"/>
      <c r="N775" s="230"/>
      <c r="O775" s="230"/>
      <c r="P775" s="230"/>
      <c r="Q775" s="230"/>
      <c r="R775" s="230"/>
    </row>
    <row r="776" spans="1:18" s="7" customFormat="1" x14ac:dyDescent="0.2">
      <c r="A776" s="230"/>
      <c r="B776" s="230"/>
      <c r="C776" s="230"/>
      <c r="D776" s="230"/>
      <c r="E776" s="230"/>
      <c r="F776" s="230"/>
      <c r="G776" s="230"/>
      <c r="H776" s="230"/>
      <c r="I776" s="230"/>
      <c r="J776" s="230"/>
      <c r="K776" s="230"/>
      <c r="L776" s="230"/>
      <c r="M776" s="230"/>
      <c r="N776" s="230"/>
      <c r="O776" s="230"/>
      <c r="P776" s="230"/>
      <c r="Q776" s="230"/>
      <c r="R776" s="230"/>
    </row>
    <row r="777" spans="1:18" s="7" customFormat="1" x14ac:dyDescent="0.2">
      <c r="A777" s="230"/>
      <c r="B777" s="230"/>
      <c r="C777" s="230"/>
      <c r="D777" s="230"/>
      <c r="E777" s="230"/>
      <c r="F777" s="230"/>
      <c r="G777" s="230"/>
      <c r="H777" s="230"/>
      <c r="I777" s="230"/>
      <c r="J777" s="230"/>
      <c r="K777" s="230"/>
      <c r="L777" s="230"/>
      <c r="M777" s="230"/>
      <c r="N777" s="230"/>
      <c r="O777" s="230"/>
      <c r="P777" s="230"/>
      <c r="Q777" s="230"/>
      <c r="R777" s="230"/>
    </row>
    <row r="778" spans="1:18" s="7" customFormat="1" x14ac:dyDescent="0.2">
      <c r="A778" s="230"/>
      <c r="B778" s="230"/>
      <c r="C778" s="230"/>
      <c r="D778" s="230"/>
      <c r="E778" s="230"/>
      <c r="F778" s="230"/>
      <c r="G778" s="230"/>
      <c r="H778" s="230"/>
      <c r="I778" s="230"/>
      <c r="J778" s="230"/>
      <c r="K778" s="230"/>
      <c r="L778" s="230"/>
      <c r="M778" s="230"/>
      <c r="N778" s="230"/>
      <c r="O778" s="230"/>
      <c r="P778" s="230"/>
      <c r="Q778" s="230"/>
      <c r="R778" s="230"/>
    </row>
    <row r="779" spans="1:18" s="7" customFormat="1" x14ac:dyDescent="0.2">
      <c r="A779" s="230"/>
      <c r="B779" s="230"/>
      <c r="C779" s="230"/>
      <c r="D779" s="230"/>
      <c r="E779" s="230"/>
      <c r="F779" s="230"/>
      <c r="G779" s="230"/>
      <c r="H779" s="230"/>
      <c r="I779" s="230"/>
      <c r="J779" s="230"/>
      <c r="K779" s="230"/>
      <c r="L779" s="230"/>
      <c r="M779" s="230"/>
      <c r="N779" s="230"/>
      <c r="O779" s="230"/>
      <c r="P779" s="230"/>
      <c r="Q779" s="230"/>
      <c r="R779" s="230"/>
    </row>
    <row r="780" spans="1:18" s="7" customFormat="1" x14ac:dyDescent="0.2">
      <c r="A780" s="230"/>
      <c r="B780" s="230"/>
      <c r="C780" s="230"/>
      <c r="D780" s="230"/>
      <c r="E780" s="230"/>
      <c r="F780" s="230"/>
      <c r="G780" s="230"/>
      <c r="H780" s="230"/>
      <c r="I780" s="230"/>
      <c r="J780" s="230"/>
      <c r="K780" s="230"/>
      <c r="L780" s="230"/>
      <c r="M780" s="230"/>
      <c r="N780" s="230"/>
      <c r="O780" s="230"/>
      <c r="P780" s="230"/>
      <c r="Q780" s="230"/>
      <c r="R780" s="230"/>
    </row>
    <row r="781" spans="1:18" s="7" customFormat="1" x14ac:dyDescent="0.2">
      <c r="A781" s="230"/>
      <c r="B781" s="230"/>
      <c r="C781" s="230"/>
      <c r="D781" s="230"/>
      <c r="E781" s="230"/>
      <c r="F781" s="230"/>
      <c r="G781" s="230"/>
      <c r="H781" s="230"/>
      <c r="I781" s="230"/>
      <c r="J781" s="230"/>
      <c r="K781" s="230"/>
      <c r="L781" s="230"/>
      <c r="M781" s="230"/>
      <c r="N781" s="230"/>
      <c r="O781" s="230"/>
      <c r="P781" s="230"/>
      <c r="Q781" s="230"/>
      <c r="R781" s="230"/>
    </row>
    <row r="782" spans="1:18" s="7" customFormat="1" x14ac:dyDescent="0.2">
      <c r="A782" s="230"/>
      <c r="B782" s="230"/>
      <c r="C782" s="230"/>
      <c r="D782" s="230"/>
      <c r="E782" s="230"/>
      <c r="F782" s="230"/>
      <c r="G782" s="230"/>
      <c r="H782" s="230"/>
      <c r="I782" s="230"/>
      <c r="J782" s="230"/>
      <c r="K782" s="230"/>
      <c r="L782" s="230"/>
      <c r="M782" s="230"/>
      <c r="N782" s="230"/>
      <c r="O782" s="230"/>
      <c r="P782" s="230"/>
      <c r="Q782" s="230"/>
      <c r="R782" s="230"/>
    </row>
    <row r="783" spans="1:18" s="7" customFormat="1" x14ac:dyDescent="0.2">
      <c r="A783" s="230"/>
      <c r="B783" s="230"/>
      <c r="C783" s="230"/>
      <c r="D783" s="230"/>
      <c r="E783" s="230"/>
      <c r="F783" s="230"/>
      <c r="G783" s="230"/>
      <c r="H783" s="230"/>
      <c r="I783" s="230"/>
      <c r="J783" s="230"/>
      <c r="K783" s="230"/>
      <c r="L783" s="230"/>
      <c r="M783" s="230"/>
      <c r="N783" s="230"/>
      <c r="O783" s="230"/>
      <c r="P783" s="230"/>
      <c r="Q783" s="230"/>
      <c r="R783" s="230"/>
    </row>
    <row r="784" spans="1:18" s="7" customFormat="1" x14ac:dyDescent="0.2">
      <c r="A784" s="230"/>
      <c r="B784" s="230"/>
      <c r="C784" s="230"/>
      <c r="D784" s="230"/>
      <c r="E784" s="230"/>
      <c r="F784" s="230"/>
      <c r="G784" s="230"/>
      <c r="H784" s="230"/>
      <c r="I784" s="230"/>
      <c r="J784" s="230"/>
      <c r="K784" s="230"/>
      <c r="L784" s="230"/>
      <c r="M784" s="230"/>
      <c r="N784" s="230"/>
      <c r="O784" s="230"/>
      <c r="P784" s="230"/>
      <c r="Q784" s="230"/>
      <c r="R784" s="230"/>
    </row>
    <row r="785" spans="1:18" s="7" customFormat="1" x14ac:dyDescent="0.2">
      <c r="A785" s="230"/>
      <c r="B785" s="230"/>
      <c r="C785" s="230"/>
      <c r="D785" s="230"/>
      <c r="E785" s="230"/>
      <c r="F785" s="230"/>
      <c r="G785" s="230"/>
      <c r="H785" s="230"/>
      <c r="I785" s="230"/>
      <c r="J785" s="230"/>
      <c r="K785" s="230"/>
      <c r="L785" s="230"/>
      <c r="M785" s="230"/>
      <c r="N785" s="230"/>
      <c r="O785" s="230"/>
      <c r="P785" s="230"/>
      <c r="Q785" s="230"/>
      <c r="R785" s="230"/>
    </row>
    <row r="786" spans="1:18" s="7" customFormat="1" x14ac:dyDescent="0.2">
      <c r="A786" s="230"/>
      <c r="B786" s="230"/>
      <c r="C786" s="230"/>
      <c r="D786" s="230"/>
      <c r="E786" s="230"/>
      <c r="F786" s="230"/>
      <c r="G786" s="230"/>
      <c r="H786" s="230"/>
      <c r="I786" s="230"/>
      <c r="J786" s="230"/>
      <c r="K786" s="230"/>
      <c r="L786" s="230"/>
      <c r="M786" s="230"/>
      <c r="N786" s="230"/>
      <c r="O786" s="230"/>
      <c r="P786" s="230"/>
      <c r="Q786" s="230"/>
      <c r="R786" s="230"/>
    </row>
    <row r="787" spans="1:18" s="7" customFormat="1" x14ac:dyDescent="0.2">
      <c r="A787" s="230"/>
      <c r="B787" s="230"/>
      <c r="C787" s="230"/>
      <c r="D787" s="230"/>
      <c r="E787" s="230"/>
      <c r="F787" s="230"/>
      <c r="G787" s="230"/>
      <c r="H787" s="230"/>
      <c r="I787" s="230"/>
      <c r="J787" s="230"/>
      <c r="K787" s="230"/>
      <c r="L787" s="230"/>
      <c r="M787" s="230"/>
      <c r="N787" s="230"/>
      <c r="O787" s="230"/>
      <c r="P787" s="230"/>
      <c r="Q787" s="230"/>
      <c r="R787" s="230"/>
    </row>
    <row r="788" spans="1:18" s="7" customFormat="1" x14ac:dyDescent="0.2">
      <c r="A788" s="230"/>
      <c r="B788" s="230"/>
      <c r="C788" s="230"/>
      <c r="D788" s="230"/>
      <c r="E788" s="230"/>
      <c r="F788" s="230"/>
      <c r="G788" s="230"/>
      <c r="H788" s="230"/>
      <c r="I788" s="230"/>
      <c r="J788" s="230"/>
      <c r="K788" s="230"/>
      <c r="L788" s="230"/>
      <c r="M788" s="230"/>
      <c r="N788" s="230"/>
      <c r="O788" s="230"/>
      <c r="P788" s="230"/>
      <c r="Q788" s="230"/>
      <c r="R788" s="230"/>
    </row>
    <row r="789" spans="1:18" s="7" customFormat="1" x14ac:dyDescent="0.2">
      <c r="A789" s="230"/>
      <c r="B789" s="230"/>
      <c r="C789" s="230"/>
      <c r="D789" s="230"/>
      <c r="E789" s="230"/>
      <c r="F789" s="230"/>
      <c r="G789" s="230"/>
      <c r="H789" s="230"/>
      <c r="I789" s="230"/>
      <c r="J789" s="230"/>
      <c r="K789" s="230"/>
      <c r="L789" s="230"/>
      <c r="M789" s="230"/>
      <c r="N789" s="230"/>
      <c r="O789" s="230"/>
      <c r="P789" s="230"/>
      <c r="Q789" s="230"/>
      <c r="R789" s="230"/>
    </row>
    <row r="790" spans="1:18" s="7" customFormat="1" x14ac:dyDescent="0.2">
      <c r="A790" s="230"/>
      <c r="B790" s="230"/>
      <c r="C790" s="230"/>
      <c r="D790" s="230"/>
      <c r="E790" s="230"/>
      <c r="F790" s="230"/>
      <c r="G790" s="230"/>
      <c r="H790" s="230"/>
      <c r="I790" s="230"/>
      <c r="J790" s="230"/>
      <c r="K790" s="230"/>
      <c r="L790" s="230"/>
      <c r="M790" s="230"/>
      <c r="N790" s="230"/>
      <c r="O790" s="230"/>
      <c r="P790" s="230"/>
      <c r="Q790" s="230"/>
      <c r="R790" s="230"/>
    </row>
    <row r="791" spans="1:18" s="7" customFormat="1" x14ac:dyDescent="0.2">
      <c r="A791" s="230"/>
      <c r="B791" s="230"/>
      <c r="C791" s="230"/>
      <c r="D791" s="230"/>
      <c r="E791" s="230"/>
      <c r="F791" s="230"/>
      <c r="G791" s="230"/>
      <c r="H791" s="230"/>
      <c r="I791" s="230"/>
      <c r="J791" s="230"/>
      <c r="K791" s="230"/>
      <c r="L791" s="230"/>
      <c r="M791" s="230"/>
      <c r="N791" s="230"/>
      <c r="O791" s="230"/>
      <c r="P791" s="230"/>
      <c r="Q791" s="230"/>
      <c r="R791" s="230"/>
    </row>
    <row r="792" spans="1:18" s="7" customFormat="1" x14ac:dyDescent="0.2">
      <c r="A792" s="230"/>
      <c r="B792" s="230"/>
      <c r="C792" s="230"/>
      <c r="D792" s="230"/>
      <c r="E792" s="230"/>
      <c r="F792" s="230"/>
      <c r="G792" s="230"/>
      <c r="H792" s="230"/>
      <c r="I792" s="230"/>
      <c r="J792" s="230"/>
      <c r="K792" s="230"/>
      <c r="L792" s="230"/>
      <c r="M792" s="230"/>
      <c r="N792" s="230"/>
      <c r="O792" s="230"/>
      <c r="P792" s="230"/>
      <c r="Q792" s="230"/>
      <c r="R792" s="230"/>
    </row>
    <row r="793" spans="1:18" s="7" customFormat="1" x14ac:dyDescent="0.2">
      <c r="A793" s="230"/>
      <c r="B793" s="230"/>
      <c r="C793" s="230"/>
      <c r="D793" s="230"/>
      <c r="E793" s="230"/>
      <c r="F793" s="230"/>
      <c r="G793" s="230"/>
      <c r="H793" s="230"/>
      <c r="I793" s="230"/>
      <c r="J793" s="230"/>
      <c r="K793" s="230"/>
      <c r="L793" s="230"/>
      <c r="M793" s="230"/>
      <c r="N793" s="230"/>
      <c r="O793" s="230"/>
      <c r="P793" s="230"/>
      <c r="Q793" s="230"/>
      <c r="R793" s="230"/>
    </row>
    <row r="794" spans="1:18" s="7" customFormat="1" x14ac:dyDescent="0.2">
      <c r="A794" s="230"/>
      <c r="B794" s="230"/>
      <c r="C794" s="230"/>
      <c r="D794" s="230"/>
      <c r="E794" s="230"/>
      <c r="F794" s="230"/>
      <c r="G794" s="230"/>
      <c r="H794" s="230"/>
      <c r="I794" s="230"/>
      <c r="J794" s="230"/>
      <c r="K794" s="230"/>
      <c r="L794" s="230"/>
      <c r="M794" s="230"/>
      <c r="N794" s="230"/>
      <c r="O794" s="230"/>
      <c r="P794" s="230"/>
      <c r="Q794" s="230"/>
      <c r="R794" s="230"/>
    </row>
    <row r="795" spans="1:18" s="7" customFormat="1" x14ac:dyDescent="0.2">
      <c r="A795" s="230"/>
      <c r="B795" s="230"/>
      <c r="C795" s="230"/>
      <c r="D795" s="230"/>
      <c r="E795" s="230"/>
      <c r="F795" s="230"/>
      <c r="G795" s="230"/>
      <c r="H795" s="230"/>
      <c r="I795" s="230"/>
      <c r="J795" s="230"/>
      <c r="K795" s="230"/>
      <c r="L795" s="230"/>
      <c r="M795" s="230"/>
      <c r="N795" s="230"/>
      <c r="O795" s="230"/>
      <c r="P795" s="230"/>
      <c r="Q795" s="230"/>
      <c r="R795" s="230"/>
    </row>
    <row r="796" spans="1:18" s="7" customFormat="1" x14ac:dyDescent="0.2">
      <c r="A796" s="230"/>
      <c r="B796" s="230"/>
      <c r="C796" s="230"/>
      <c r="D796" s="230"/>
      <c r="E796" s="230"/>
      <c r="F796" s="230"/>
      <c r="G796" s="230"/>
      <c r="H796" s="230"/>
      <c r="I796" s="230"/>
      <c r="J796" s="230"/>
      <c r="K796" s="230"/>
      <c r="L796" s="230"/>
      <c r="M796" s="230"/>
      <c r="N796" s="230"/>
      <c r="O796" s="230"/>
      <c r="P796" s="230"/>
      <c r="Q796" s="230"/>
      <c r="R796" s="230"/>
    </row>
    <row r="797" spans="1:18" s="7" customFormat="1" x14ac:dyDescent="0.2">
      <c r="A797" s="230"/>
      <c r="B797" s="230"/>
      <c r="C797" s="230"/>
      <c r="D797" s="230"/>
      <c r="E797" s="230"/>
      <c r="F797" s="230"/>
      <c r="G797" s="230"/>
      <c r="H797" s="230"/>
      <c r="I797" s="230"/>
      <c r="J797" s="230"/>
      <c r="K797" s="230"/>
      <c r="L797" s="230"/>
      <c r="M797" s="230"/>
      <c r="N797" s="230"/>
      <c r="O797" s="230"/>
      <c r="P797" s="230"/>
      <c r="Q797" s="230"/>
      <c r="R797" s="230"/>
    </row>
    <row r="798" spans="1:18" s="7" customFormat="1" x14ac:dyDescent="0.2">
      <c r="A798" s="230"/>
      <c r="B798" s="230"/>
      <c r="C798" s="230"/>
      <c r="D798" s="230"/>
      <c r="E798" s="230"/>
      <c r="F798" s="230"/>
      <c r="G798" s="230"/>
      <c r="H798" s="230"/>
      <c r="I798" s="230"/>
      <c r="J798" s="230"/>
      <c r="K798" s="230"/>
      <c r="L798" s="230"/>
      <c r="M798" s="230"/>
      <c r="N798" s="230"/>
      <c r="O798" s="230"/>
      <c r="P798" s="230"/>
      <c r="Q798" s="230"/>
      <c r="R798" s="230"/>
    </row>
    <row r="799" spans="1:18" s="7" customFormat="1" x14ac:dyDescent="0.2">
      <c r="A799" s="230"/>
      <c r="B799" s="230"/>
      <c r="C799" s="230"/>
      <c r="D799" s="230"/>
      <c r="E799" s="230"/>
      <c r="F799" s="230"/>
      <c r="G799" s="230"/>
      <c r="H799" s="230"/>
      <c r="I799" s="230"/>
      <c r="J799" s="230"/>
      <c r="K799" s="230"/>
      <c r="L799" s="230"/>
      <c r="M799" s="230"/>
      <c r="N799" s="230"/>
      <c r="O799" s="230"/>
      <c r="P799" s="230"/>
      <c r="Q799" s="230"/>
      <c r="R799" s="230"/>
    </row>
    <row r="800" spans="1:18" s="7" customFormat="1" x14ac:dyDescent="0.2">
      <c r="A800" s="230"/>
      <c r="B800" s="230"/>
      <c r="C800" s="230"/>
      <c r="D800" s="230"/>
      <c r="E800" s="230"/>
      <c r="F800" s="230"/>
      <c r="G800" s="230"/>
      <c r="H800" s="230"/>
      <c r="I800" s="230"/>
      <c r="J800" s="230"/>
      <c r="K800" s="230"/>
      <c r="L800" s="230"/>
      <c r="M800" s="230"/>
      <c r="N800" s="230"/>
      <c r="O800" s="230"/>
      <c r="P800" s="230"/>
      <c r="Q800" s="230"/>
      <c r="R800" s="230"/>
    </row>
    <row r="801" spans="1:18" s="7" customFormat="1" x14ac:dyDescent="0.2">
      <c r="A801" s="230"/>
      <c r="B801" s="230"/>
      <c r="C801" s="230"/>
      <c r="D801" s="230"/>
      <c r="E801" s="230"/>
      <c r="F801" s="230"/>
      <c r="G801" s="230"/>
      <c r="H801" s="230"/>
      <c r="I801" s="230"/>
      <c r="J801" s="230"/>
      <c r="K801" s="230"/>
      <c r="L801" s="230"/>
      <c r="M801" s="230"/>
      <c r="N801" s="230"/>
      <c r="O801" s="230"/>
      <c r="P801" s="230"/>
      <c r="Q801" s="230"/>
      <c r="R801" s="230"/>
    </row>
    <row r="802" spans="1:18" s="7" customFormat="1" x14ac:dyDescent="0.2">
      <c r="A802" s="230"/>
      <c r="B802" s="230"/>
      <c r="C802" s="230"/>
      <c r="D802" s="230"/>
      <c r="E802" s="230"/>
      <c r="F802" s="230"/>
      <c r="G802" s="230"/>
      <c r="H802" s="230"/>
      <c r="I802" s="230"/>
      <c r="J802" s="230"/>
      <c r="K802" s="230"/>
      <c r="L802" s="230"/>
      <c r="M802" s="230"/>
      <c r="N802" s="230"/>
      <c r="O802" s="230"/>
      <c r="P802" s="230"/>
      <c r="Q802" s="230"/>
      <c r="R802" s="230"/>
    </row>
    <row r="803" spans="1:18" s="7" customFormat="1" x14ac:dyDescent="0.2">
      <c r="A803" s="230"/>
      <c r="B803" s="230"/>
      <c r="C803" s="230"/>
      <c r="D803" s="230"/>
      <c r="E803" s="230"/>
      <c r="F803" s="230"/>
      <c r="G803" s="230"/>
      <c r="H803" s="230"/>
      <c r="I803" s="230"/>
      <c r="J803" s="230"/>
      <c r="K803" s="230"/>
      <c r="L803" s="230"/>
      <c r="M803" s="230"/>
      <c r="N803" s="230"/>
      <c r="O803" s="230"/>
      <c r="P803" s="230"/>
      <c r="Q803" s="230"/>
      <c r="R803" s="230"/>
    </row>
    <row r="804" spans="1:18" s="7" customFormat="1" x14ac:dyDescent="0.2">
      <c r="A804" s="230"/>
      <c r="B804" s="230"/>
      <c r="C804" s="230"/>
      <c r="D804" s="230"/>
      <c r="E804" s="230"/>
      <c r="F804" s="230"/>
      <c r="G804" s="230"/>
      <c r="H804" s="230"/>
      <c r="I804" s="230"/>
      <c r="J804" s="230"/>
      <c r="K804" s="230"/>
      <c r="L804" s="230"/>
      <c r="M804" s="230"/>
      <c r="N804" s="230"/>
      <c r="O804" s="230"/>
      <c r="P804" s="230"/>
      <c r="Q804" s="230"/>
      <c r="R804" s="230"/>
    </row>
    <row r="805" spans="1:18" s="7" customFormat="1" x14ac:dyDescent="0.2">
      <c r="A805" s="230"/>
      <c r="B805" s="230"/>
      <c r="C805" s="230"/>
      <c r="D805" s="230"/>
      <c r="E805" s="230"/>
      <c r="F805" s="230"/>
      <c r="G805" s="230"/>
      <c r="H805" s="230"/>
      <c r="I805" s="230"/>
      <c r="J805" s="230"/>
      <c r="K805" s="230"/>
      <c r="L805" s="230"/>
      <c r="M805" s="230"/>
      <c r="N805" s="230"/>
      <c r="O805" s="230"/>
      <c r="P805" s="230"/>
      <c r="Q805" s="230"/>
      <c r="R805" s="230"/>
    </row>
    <row r="806" spans="1:18" s="7" customFormat="1" x14ac:dyDescent="0.2">
      <c r="A806" s="230"/>
      <c r="B806" s="230"/>
      <c r="C806" s="230"/>
      <c r="D806" s="230"/>
      <c r="E806" s="230"/>
      <c r="F806" s="230"/>
      <c r="G806" s="230"/>
      <c r="H806" s="230"/>
      <c r="I806" s="230"/>
      <c r="J806" s="230"/>
      <c r="K806" s="230"/>
      <c r="L806" s="230"/>
      <c r="M806" s="230"/>
      <c r="N806" s="230"/>
      <c r="O806" s="230"/>
      <c r="P806" s="230"/>
      <c r="Q806" s="230"/>
      <c r="R806" s="230"/>
    </row>
    <row r="807" spans="1:18" s="7" customFormat="1" x14ac:dyDescent="0.2">
      <c r="A807" s="230"/>
      <c r="B807" s="230"/>
      <c r="C807" s="230"/>
      <c r="D807" s="230"/>
      <c r="E807" s="230"/>
      <c r="F807" s="230"/>
      <c r="G807" s="230"/>
      <c r="H807" s="230"/>
      <c r="I807" s="230"/>
      <c r="J807" s="230"/>
      <c r="K807" s="230"/>
      <c r="L807" s="230"/>
      <c r="M807" s="230"/>
      <c r="N807" s="230"/>
      <c r="O807" s="230"/>
      <c r="P807" s="230"/>
      <c r="Q807" s="230"/>
      <c r="R807" s="230"/>
    </row>
    <row r="808" spans="1:18" s="7" customFormat="1" x14ac:dyDescent="0.2">
      <c r="A808" s="230"/>
      <c r="B808" s="230"/>
      <c r="C808" s="230"/>
      <c r="D808" s="230"/>
      <c r="E808" s="230"/>
      <c r="F808" s="230"/>
      <c r="G808" s="230"/>
      <c r="H808" s="230"/>
      <c r="I808" s="230"/>
      <c r="J808" s="230"/>
      <c r="K808" s="230"/>
      <c r="L808" s="230"/>
      <c r="M808" s="230"/>
      <c r="N808" s="230"/>
      <c r="O808" s="230"/>
      <c r="P808" s="230"/>
      <c r="Q808" s="230"/>
      <c r="R808" s="230"/>
    </row>
    <row r="809" spans="1:18" s="7" customFormat="1" x14ac:dyDescent="0.2">
      <c r="A809" s="230"/>
      <c r="B809" s="230"/>
      <c r="C809" s="230"/>
      <c r="D809" s="230"/>
      <c r="E809" s="230"/>
      <c r="F809" s="230"/>
      <c r="G809" s="230"/>
      <c r="H809" s="230"/>
      <c r="I809" s="230"/>
      <c r="J809" s="230"/>
      <c r="K809" s="230"/>
      <c r="L809" s="230"/>
      <c r="M809" s="230"/>
      <c r="N809" s="230"/>
      <c r="O809" s="230"/>
      <c r="P809" s="230"/>
      <c r="Q809" s="230"/>
      <c r="R809" s="230"/>
    </row>
    <row r="810" spans="1:18" s="7" customFormat="1" x14ac:dyDescent="0.2">
      <c r="A810" s="230"/>
      <c r="B810" s="230"/>
      <c r="C810" s="230"/>
      <c r="D810" s="230"/>
      <c r="E810" s="230"/>
      <c r="F810" s="230"/>
      <c r="G810" s="230"/>
      <c r="H810" s="230"/>
      <c r="I810" s="230"/>
      <c r="J810" s="230"/>
      <c r="K810" s="230"/>
      <c r="L810" s="230"/>
      <c r="M810" s="230"/>
      <c r="N810" s="230"/>
      <c r="O810" s="230"/>
      <c r="P810" s="230"/>
      <c r="Q810" s="230"/>
      <c r="R810" s="230"/>
    </row>
    <row r="811" spans="1:18" s="7" customFormat="1" x14ac:dyDescent="0.2">
      <c r="A811" s="230"/>
      <c r="B811" s="230"/>
      <c r="C811" s="230"/>
      <c r="D811" s="230"/>
      <c r="E811" s="230"/>
      <c r="F811" s="230"/>
      <c r="G811" s="230"/>
      <c r="H811" s="230"/>
      <c r="I811" s="230"/>
      <c r="J811" s="230"/>
      <c r="K811" s="230"/>
      <c r="L811" s="230"/>
      <c r="M811" s="230"/>
      <c r="N811" s="230"/>
      <c r="O811" s="230"/>
      <c r="P811" s="230"/>
      <c r="Q811" s="230"/>
      <c r="R811" s="230"/>
    </row>
    <row r="812" spans="1:18" s="7" customFormat="1" x14ac:dyDescent="0.2">
      <c r="A812" s="230"/>
      <c r="B812" s="230"/>
      <c r="C812" s="230"/>
      <c r="D812" s="230"/>
      <c r="E812" s="230"/>
      <c r="F812" s="230"/>
      <c r="G812" s="230"/>
      <c r="H812" s="230"/>
      <c r="I812" s="230"/>
      <c r="J812" s="230"/>
      <c r="K812" s="230"/>
      <c r="L812" s="230"/>
      <c r="M812" s="230"/>
      <c r="N812" s="230"/>
      <c r="O812" s="230"/>
      <c r="P812" s="230"/>
      <c r="Q812" s="230"/>
      <c r="R812" s="230"/>
    </row>
    <row r="813" spans="1:18" s="7" customFormat="1" x14ac:dyDescent="0.2">
      <c r="A813" s="230"/>
      <c r="B813" s="230"/>
      <c r="C813" s="230"/>
      <c r="D813" s="230"/>
      <c r="E813" s="230"/>
      <c r="F813" s="230"/>
      <c r="G813" s="230"/>
      <c r="H813" s="230"/>
      <c r="I813" s="230"/>
      <c r="J813" s="230"/>
      <c r="K813" s="230"/>
      <c r="L813" s="230"/>
      <c r="M813" s="230"/>
      <c r="N813" s="230"/>
      <c r="O813" s="230"/>
      <c r="P813" s="230"/>
      <c r="Q813" s="230"/>
      <c r="R813" s="230"/>
    </row>
    <row r="814" spans="1:18" s="7" customFormat="1" x14ac:dyDescent="0.2">
      <c r="A814" s="230"/>
      <c r="B814" s="230"/>
      <c r="C814" s="230"/>
      <c r="D814" s="230"/>
      <c r="E814" s="230"/>
      <c r="F814" s="230"/>
      <c r="G814" s="230"/>
      <c r="H814" s="230"/>
      <c r="I814" s="230"/>
      <c r="J814" s="230"/>
      <c r="K814" s="230"/>
      <c r="L814" s="230"/>
      <c r="M814" s="230"/>
      <c r="N814" s="230"/>
      <c r="O814" s="230"/>
      <c r="P814" s="230"/>
      <c r="Q814" s="230"/>
      <c r="R814" s="230"/>
    </row>
    <row r="815" spans="1:18" s="7" customFormat="1" x14ac:dyDescent="0.2">
      <c r="A815" s="230"/>
      <c r="B815" s="230"/>
      <c r="C815" s="230"/>
      <c r="D815" s="230"/>
      <c r="E815" s="230"/>
      <c r="F815" s="230"/>
      <c r="G815" s="230"/>
      <c r="H815" s="230"/>
      <c r="I815" s="230"/>
      <c r="J815" s="230"/>
      <c r="K815" s="230"/>
      <c r="L815" s="230"/>
      <c r="M815" s="230"/>
      <c r="N815" s="230"/>
      <c r="O815" s="230"/>
      <c r="P815" s="230"/>
      <c r="Q815" s="230"/>
      <c r="R815" s="230"/>
    </row>
    <row r="816" spans="1:18" s="7" customFormat="1" x14ac:dyDescent="0.2">
      <c r="A816" s="230"/>
      <c r="B816" s="230"/>
      <c r="C816" s="230"/>
      <c r="D816" s="230"/>
      <c r="E816" s="230"/>
      <c r="F816" s="230"/>
      <c r="G816" s="230"/>
      <c r="H816" s="230"/>
      <c r="I816" s="230"/>
      <c r="J816" s="230"/>
      <c r="K816" s="230"/>
      <c r="L816" s="230"/>
      <c r="M816" s="230"/>
      <c r="N816" s="230"/>
      <c r="O816" s="230"/>
      <c r="P816" s="230"/>
      <c r="Q816" s="230"/>
      <c r="R816" s="230"/>
    </row>
    <row r="817" spans="1:18" s="7" customFormat="1" x14ac:dyDescent="0.2">
      <c r="A817" s="230"/>
      <c r="B817" s="230"/>
      <c r="C817" s="230"/>
      <c r="D817" s="230"/>
      <c r="E817" s="230"/>
      <c r="F817" s="230"/>
      <c r="G817" s="230"/>
      <c r="H817" s="230"/>
      <c r="I817" s="230"/>
      <c r="J817" s="230"/>
      <c r="K817" s="230"/>
      <c r="L817" s="230"/>
      <c r="M817" s="230"/>
      <c r="N817" s="230"/>
      <c r="O817" s="230"/>
      <c r="P817" s="230"/>
      <c r="Q817" s="230"/>
      <c r="R817" s="230"/>
    </row>
    <row r="818" spans="1:18" s="7" customFormat="1" x14ac:dyDescent="0.2">
      <c r="A818" s="230"/>
      <c r="B818" s="230"/>
      <c r="C818" s="230"/>
      <c r="D818" s="230"/>
      <c r="E818" s="230"/>
      <c r="F818" s="230"/>
      <c r="G818" s="230"/>
      <c r="H818" s="230"/>
      <c r="I818" s="230"/>
      <c r="J818" s="230"/>
      <c r="K818" s="230"/>
      <c r="L818" s="230"/>
      <c r="M818" s="230"/>
      <c r="N818" s="230"/>
      <c r="O818" s="230"/>
      <c r="P818" s="230"/>
      <c r="Q818" s="230"/>
      <c r="R818" s="230"/>
    </row>
    <row r="819" spans="1:18" s="7" customFormat="1" x14ac:dyDescent="0.2">
      <c r="A819" s="230"/>
      <c r="B819" s="230"/>
      <c r="C819" s="230"/>
      <c r="D819" s="230"/>
      <c r="E819" s="230"/>
      <c r="F819" s="230"/>
      <c r="G819" s="230"/>
      <c r="H819" s="230"/>
      <c r="I819" s="230"/>
      <c r="J819" s="230"/>
      <c r="K819" s="230"/>
      <c r="L819" s="230"/>
      <c r="M819" s="230"/>
      <c r="N819" s="230"/>
      <c r="O819" s="230"/>
      <c r="P819" s="230"/>
      <c r="Q819" s="230"/>
      <c r="R819" s="230"/>
    </row>
    <row r="820" spans="1:18" s="7" customFormat="1" x14ac:dyDescent="0.2">
      <c r="A820" s="230"/>
      <c r="B820" s="230"/>
      <c r="C820" s="230"/>
      <c r="D820" s="230"/>
      <c r="E820" s="230"/>
      <c r="F820" s="230"/>
      <c r="G820" s="230"/>
      <c r="H820" s="230"/>
      <c r="I820" s="230"/>
      <c r="J820" s="230"/>
      <c r="K820" s="230"/>
      <c r="L820" s="230"/>
      <c r="M820" s="230"/>
      <c r="N820" s="230"/>
      <c r="O820" s="230"/>
      <c r="P820" s="230"/>
      <c r="Q820" s="230"/>
      <c r="R820" s="230"/>
    </row>
    <row r="821" spans="1:18" s="7" customFormat="1" x14ac:dyDescent="0.2">
      <c r="A821" s="230"/>
      <c r="B821" s="230"/>
      <c r="C821" s="230"/>
      <c r="D821" s="230"/>
      <c r="E821" s="230"/>
      <c r="F821" s="230"/>
      <c r="G821" s="230"/>
      <c r="H821" s="230"/>
      <c r="I821" s="230"/>
      <c r="J821" s="230"/>
      <c r="K821" s="230"/>
      <c r="L821" s="230"/>
      <c r="M821" s="230"/>
      <c r="N821" s="230"/>
      <c r="O821" s="230"/>
      <c r="P821" s="230"/>
      <c r="Q821" s="230"/>
      <c r="R821" s="230"/>
    </row>
    <row r="822" spans="1:18" s="7" customFormat="1" x14ac:dyDescent="0.2">
      <c r="A822" s="230"/>
      <c r="B822" s="230"/>
      <c r="C822" s="230"/>
      <c r="D822" s="230"/>
      <c r="E822" s="230"/>
      <c r="F822" s="230"/>
      <c r="G822" s="230"/>
      <c r="H822" s="230"/>
      <c r="I822" s="230"/>
      <c r="J822" s="230"/>
      <c r="K822" s="230"/>
      <c r="L822" s="230"/>
      <c r="M822" s="230"/>
      <c r="N822" s="230"/>
      <c r="O822" s="230"/>
      <c r="P822" s="230"/>
      <c r="Q822" s="230"/>
      <c r="R822" s="230"/>
    </row>
    <row r="823" spans="1:18" s="7" customFormat="1" x14ac:dyDescent="0.2">
      <c r="A823" s="230"/>
      <c r="B823" s="230"/>
      <c r="C823" s="230"/>
      <c r="D823" s="230"/>
      <c r="E823" s="230"/>
      <c r="F823" s="230"/>
      <c r="G823" s="230"/>
      <c r="H823" s="230"/>
      <c r="I823" s="230"/>
      <c r="J823" s="230"/>
      <c r="K823" s="230"/>
      <c r="L823" s="230"/>
      <c r="M823" s="230"/>
      <c r="N823" s="230"/>
      <c r="O823" s="230"/>
      <c r="P823" s="230"/>
      <c r="Q823" s="230"/>
      <c r="R823" s="230"/>
    </row>
    <row r="824" spans="1:18" s="7" customFormat="1" x14ac:dyDescent="0.2">
      <c r="A824" s="230"/>
      <c r="B824" s="230"/>
      <c r="C824" s="230"/>
      <c r="D824" s="230"/>
      <c r="E824" s="230"/>
      <c r="F824" s="230"/>
      <c r="G824" s="230"/>
      <c r="H824" s="230"/>
      <c r="I824" s="230"/>
      <c r="J824" s="230"/>
      <c r="K824" s="230"/>
      <c r="L824" s="230"/>
      <c r="M824" s="230"/>
      <c r="N824" s="230"/>
      <c r="O824" s="230"/>
      <c r="P824" s="230"/>
      <c r="Q824" s="230"/>
      <c r="R824" s="230"/>
    </row>
    <row r="825" spans="1:18" s="7" customFormat="1" x14ac:dyDescent="0.2">
      <c r="A825" s="230"/>
      <c r="B825" s="230"/>
      <c r="C825" s="230"/>
      <c r="D825" s="230"/>
      <c r="E825" s="230"/>
      <c r="F825" s="230"/>
      <c r="G825" s="230"/>
      <c r="H825" s="230"/>
      <c r="I825" s="230"/>
      <c r="J825" s="230"/>
      <c r="K825" s="230"/>
      <c r="L825" s="230"/>
      <c r="M825" s="230"/>
      <c r="N825" s="230"/>
      <c r="O825" s="230"/>
      <c r="P825" s="230"/>
      <c r="Q825" s="230"/>
      <c r="R825" s="230"/>
    </row>
    <row r="826" spans="1:18" s="7" customFormat="1" x14ac:dyDescent="0.2">
      <c r="A826" s="230"/>
      <c r="B826" s="230"/>
      <c r="C826" s="230"/>
      <c r="D826" s="230"/>
      <c r="E826" s="230"/>
      <c r="F826" s="230"/>
      <c r="G826" s="230"/>
      <c r="H826" s="230"/>
      <c r="I826" s="230"/>
      <c r="J826" s="230"/>
      <c r="K826" s="230"/>
      <c r="L826" s="230"/>
      <c r="M826" s="230"/>
      <c r="N826" s="230"/>
      <c r="O826" s="230"/>
      <c r="P826" s="230"/>
      <c r="Q826" s="230"/>
      <c r="R826" s="230"/>
    </row>
    <row r="827" spans="1:18" s="7" customFormat="1" x14ac:dyDescent="0.2">
      <c r="A827" s="230"/>
      <c r="B827" s="230"/>
      <c r="C827" s="230"/>
      <c r="D827" s="230"/>
      <c r="E827" s="230"/>
      <c r="F827" s="230"/>
      <c r="G827" s="230"/>
      <c r="H827" s="230"/>
      <c r="I827" s="230"/>
      <c r="J827" s="230"/>
      <c r="K827" s="230"/>
      <c r="L827" s="230"/>
      <c r="M827" s="230"/>
      <c r="N827" s="230"/>
      <c r="O827" s="230"/>
      <c r="P827" s="230"/>
      <c r="Q827" s="230"/>
      <c r="R827" s="230"/>
    </row>
    <row r="828" spans="1:18" s="7" customFormat="1" x14ac:dyDescent="0.2">
      <c r="A828" s="230"/>
      <c r="B828" s="230"/>
      <c r="C828" s="230"/>
      <c r="D828" s="230"/>
      <c r="E828" s="230"/>
      <c r="F828" s="230"/>
      <c r="G828" s="230"/>
      <c r="H828" s="230"/>
      <c r="I828" s="230"/>
      <c r="J828" s="230"/>
      <c r="K828" s="230"/>
      <c r="L828" s="230"/>
      <c r="M828" s="230"/>
      <c r="N828" s="230"/>
      <c r="O828" s="230"/>
      <c r="P828" s="230"/>
      <c r="Q828" s="230"/>
      <c r="R828" s="230"/>
    </row>
    <row r="829" spans="1:18" s="7" customFormat="1" x14ac:dyDescent="0.2">
      <c r="A829" s="230"/>
      <c r="B829" s="230"/>
      <c r="C829" s="230"/>
      <c r="D829" s="230"/>
      <c r="E829" s="230"/>
      <c r="F829" s="230"/>
      <c r="G829" s="230"/>
      <c r="H829" s="230"/>
      <c r="I829" s="230"/>
      <c r="J829" s="230"/>
      <c r="K829" s="230"/>
      <c r="L829" s="230"/>
      <c r="M829" s="230"/>
      <c r="N829" s="230"/>
      <c r="O829" s="230"/>
      <c r="P829" s="230"/>
      <c r="Q829" s="230"/>
      <c r="R829" s="230"/>
    </row>
    <row r="830" spans="1:18" s="7" customFormat="1" x14ac:dyDescent="0.2">
      <c r="A830" s="230"/>
      <c r="B830" s="230"/>
      <c r="C830" s="230"/>
      <c r="D830" s="230"/>
      <c r="E830" s="230"/>
      <c r="F830" s="230"/>
      <c r="G830" s="230"/>
      <c r="H830" s="230"/>
      <c r="I830" s="230"/>
      <c r="J830" s="230"/>
      <c r="K830" s="230"/>
      <c r="L830" s="230"/>
      <c r="M830" s="230"/>
      <c r="N830" s="230"/>
      <c r="O830" s="230"/>
      <c r="P830" s="230"/>
      <c r="Q830" s="230"/>
      <c r="R830" s="230"/>
    </row>
    <row r="831" spans="1:18" s="7" customFormat="1" x14ac:dyDescent="0.2">
      <c r="A831" s="230"/>
      <c r="B831" s="230"/>
      <c r="C831" s="230"/>
      <c r="D831" s="230"/>
      <c r="E831" s="230"/>
      <c r="F831" s="230"/>
      <c r="G831" s="230"/>
      <c r="H831" s="230"/>
      <c r="I831" s="230"/>
      <c r="J831" s="230"/>
      <c r="K831" s="230"/>
      <c r="L831" s="230"/>
      <c r="M831" s="230"/>
      <c r="N831" s="230"/>
      <c r="O831" s="230"/>
      <c r="P831" s="230"/>
      <c r="Q831" s="230"/>
      <c r="R831" s="230"/>
    </row>
    <row r="832" spans="1:18" s="7" customFormat="1" x14ac:dyDescent="0.2">
      <c r="A832" s="230"/>
      <c r="B832" s="230"/>
      <c r="C832" s="230"/>
      <c r="D832" s="230"/>
      <c r="E832" s="230"/>
      <c r="F832" s="230"/>
      <c r="G832" s="230"/>
      <c r="H832" s="230"/>
      <c r="I832" s="230"/>
      <c r="J832" s="230"/>
      <c r="K832" s="230"/>
      <c r="L832" s="230"/>
      <c r="M832" s="230"/>
      <c r="N832" s="230"/>
      <c r="O832" s="230"/>
      <c r="P832" s="230"/>
      <c r="Q832" s="230"/>
      <c r="R832" s="230"/>
    </row>
    <row r="833" spans="1:18" s="7" customFormat="1" x14ac:dyDescent="0.2">
      <c r="A833" s="230"/>
      <c r="B833" s="230"/>
      <c r="C833" s="230"/>
      <c r="D833" s="230"/>
      <c r="E833" s="230"/>
      <c r="F833" s="230"/>
      <c r="G833" s="230"/>
      <c r="H833" s="230"/>
      <c r="I833" s="230"/>
      <c r="J833" s="230"/>
      <c r="K833" s="230"/>
      <c r="L833" s="230"/>
      <c r="M833" s="230"/>
      <c r="N833" s="230"/>
      <c r="O833" s="230"/>
      <c r="P833" s="230"/>
      <c r="Q833" s="230"/>
      <c r="R833" s="230"/>
    </row>
    <row r="834" spans="1:18" s="7" customFormat="1" x14ac:dyDescent="0.2">
      <c r="A834" s="230"/>
      <c r="B834" s="230"/>
      <c r="C834" s="230"/>
      <c r="D834" s="230"/>
      <c r="E834" s="230"/>
      <c r="F834" s="230"/>
      <c r="G834" s="230"/>
      <c r="H834" s="230"/>
      <c r="I834" s="230"/>
      <c r="J834" s="230"/>
      <c r="K834" s="230"/>
      <c r="L834" s="230"/>
      <c r="M834" s="230"/>
      <c r="N834" s="230"/>
      <c r="O834" s="230"/>
      <c r="P834" s="230"/>
      <c r="Q834" s="230"/>
      <c r="R834" s="230"/>
    </row>
    <row r="835" spans="1:18" s="7" customFormat="1" x14ac:dyDescent="0.2">
      <c r="A835" s="230"/>
      <c r="B835" s="230"/>
      <c r="C835" s="230"/>
      <c r="D835" s="230"/>
      <c r="E835" s="230"/>
      <c r="F835" s="230"/>
      <c r="G835" s="230"/>
      <c r="H835" s="230"/>
      <c r="I835" s="230"/>
      <c r="J835" s="230"/>
      <c r="K835" s="230"/>
      <c r="L835" s="230"/>
      <c r="M835" s="230"/>
      <c r="N835" s="230"/>
      <c r="O835" s="230"/>
      <c r="P835" s="230"/>
      <c r="Q835" s="230"/>
      <c r="R835" s="230"/>
    </row>
    <row r="836" spans="1:18" s="7" customFormat="1" x14ac:dyDescent="0.2">
      <c r="A836" s="230"/>
      <c r="B836" s="230"/>
      <c r="C836" s="230"/>
      <c r="D836" s="230"/>
      <c r="E836" s="230"/>
      <c r="F836" s="230"/>
      <c r="G836" s="230"/>
      <c r="H836" s="230"/>
      <c r="I836" s="230"/>
      <c r="J836" s="230"/>
      <c r="K836" s="230"/>
      <c r="L836" s="230"/>
      <c r="M836" s="230"/>
      <c r="N836" s="230"/>
      <c r="O836" s="230"/>
      <c r="P836" s="230"/>
      <c r="Q836" s="230"/>
      <c r="R836" s="230"/>
    </row>
    <row r="837" spans="1:18" s="7" customFormat="1" x14ac:dyDescent="0.2">
      <c r="A837" s="230"/>
      <c r="B837" s="230"/>
      <c r="C837" s="230"/>
      <c r="D837" s="230"/>
      <c r="E837" s="230"/>
      <c r="F837" s="230"/>
      <c r="G837" s="230"/>
      <c r="H837" s="230"/>
      <c r="I837" s="230"/>
      <c r="J837" s="230"/>
      <c r="K837" s="230"/>
      <c r="L837" s="230"/>
      <c r="M837" s="230"/>
      <c r="N837" s="230"/>
      <c r="O837" s="230"/>
      <c r="P837" s="230"/>
      <c r="Q837" s="230"/>
      <c r="R837" s="230"/>
    </row>
    <row r="838" spans="1:18" s="7" customFormat="1" x14ac:dyDescent="0.2">
      <c r="A838" s="230"/>
      <c r="B838" s="230"/>
      <c r="C838" s="230"/>
      <c r="D838" s="230"/>
      <c r="E838" s="230"/>
      <c r="F838" s="230"/>
      <c r="G838" s="230"/>
      <c r="H838" s="230"/>
      <c r="I838" s="230"/>
      <c r="J838" s="230"/>
      <c r="K838" s="230"/>
      <c r="L838" s="230"/>
      <c r="M838" s="230"/>
      <c r="N838" s="230"/>
      <c r="O838" s="230"/>
      <c r="P838" s="230"/>
      <c r="Q838" s="230"/>
      <c r="R838" s="230"/>
    </row>
    <row r="839" spans="1:18" s="7" customFormat="1" x14ac:dyDescent="0.2">
      <c r="A839" s="230"/>
      <c r="B839" s="230"/>
      <c r="C839" s="230"/>
      <c r="D839" s="230"/>
      <c r="E839" s="230"/>
      <c r="F839" s="230"/>
      <c r="G839" s="230"/>
      <c r="H839" s="230"/>
      <c r="I839" s="230"/>
      <c r="J839" s="230"/>
      <c r="K839" s="230"/>
      <c r="L839" s="230"/>
      <c r="M839" s="230"/>
      <c r="N839" s="230"/>
      <c r="O839" s="230"/>
      <c r="P839" s="230"/>
      <c r="Q839" s="230"/>
      <c r="R839" s="230"/>
    </row>
    <row r="840" spans="1:18" s="7" customFormat="1" x14ac:dyDescent="0.2">
      <c r="A840" s="230"/>
      <c r="B840" s="230"/>
      <c r="C840" s="230"/>
      <c r="D840" s="230"/>
      <c r="E840" s="230"/>
      <c r="F840" s="230"/>
      <c r="G840" s="230"/>
      <c r="H840" s="230"/>
      <c r="I840" s="230"/>
      <c r="J840" s="230"/>
      <c r="K840" s="230"/>
      <c r="L840" s="230"/>
      <c r="M840" s="230"/>
      <c r="N840" s="230"/>
      <c r="O840" s="230"/>
      <c r="P840" s="230"/>
      <c r="Q840" s="230"/>
      <c r="R840" s="230"/>
    </row>
    <row r="841" spans="1:18" s="7" customFormat="1" x14ac:dyDescent="0.2">
      <c r="A841" s="230"/>
      <c r="B841" s="230"/>
      <c r="C841" s="230"/>
      <c r="D841" s="230"/>
      <c r="E841" s="230"/>
      <c r="F841" s="230"/>
      <c r="G841" s="230"/>
      <c r="H841" s="230"/>
      <c r="I841" s="230"/>
      <c r="J841" s="230"/>
      <c r="K841" s="230"/>
      <c r="L841" s="230"/>
      <c r="M841" s="230"/>
      <c r="N841" s="230"/>
      <c r="O841" s="230"/>
      <c r="P841" s="230"/>
      <c r="Q841" s="230"/>
      <c r="R841" s="230"/>
    </row>
    <row r="842" spans="1:18" s="7" customFormat="1" x14ac:dyDescent="0.2">
      <c r="A842" s="230"/>
      <c r="B842" s="230"/>
      <c r="C842" s="230"/>
      <c r="D842" s="230"/>
      <c r="E842" s="230"/>
      <c r="F842" s="230"/>
      <c r="G842" s="230"/>
      <c r="H842" s="230"/>
      <c r="I842" s="230"/>
      <c r="J842" s="230"/>
      <c r="K842" s="230"/>
      <c r="L842" s="230"/>
      <c r="M842" s="230"/>
      <c r="N842" s="230"/>
      <c r="O842" s="230"/>
      <c r="P842" s="230"/>
      <c r="Q842" s="230"/>
      <c r="R842" s="230"/>
    </row>
    <row r="843" spans="1:18" s="7" customFormat="1" x14ac:dyDescent="0.2">
      <c r="A843" s="230"/>
      <c r="B843" s="230"/>
      <c r="C843" s="230"/>
      <c r="D843" s="230"/>
      <c r="E843" s="230"/>
      <c r="F843" s="230"/>
      <c r="G843" s="230"/>
      <c r="H843" s="230"/>
      <c r="I843" s="230"/>
      <c r="J843" s="230"/>
      <c r="K843" s="230"/>
      <c r="L843" s="230"/>
      <c r="M843" s="230"/>
      <c r="N843" s="230"/>
      <c r="O843" s="230"/>
      <c r="P843" s="230"/>
      <c r="Q843" s="230"/>
      <c r="R843" s="230"/>
    </row>
    <row r="844" spans="1:18" s="7" customFormat="1" x14ac:dyDescent="0.2">
      <c r="A844" s="230"/>
      <c r="B844" s="230"/>
      <c r="C844" s="230"/>
      <c r="D844" s="230"/>
      <c r="E844" s="230"/>
      <c r="F844" s="230"/>
      <c r="G844" s="230"/>
      <c r="H844" s="230"/>
      <c r="I844" s="230"/>
      <c r="J844" s="230"/>
      <c r="K844" s="230"/>
      <c r="L844" s="230"/>
      <c r="M844" s="230"/>
      <c r="N844" s="230"/>
      <c r="O844" s="230"/>
      <c r="P844" s="230"/>
      <c r="Q844" s="230"/>
      <c r="R844" s="230"/>
    </row>
    <row r="845" spans="1:18" s="7" customFormat="1" x14ac:dyDescent="0.2">
      <c r="A845" s="230"/>
      <c r="B845" s="230"/>
      <c r="C845" s="230"/>
      <c r="D845" s="230"/>
      <c r="E845" s="230"/>
      <c r="F845" s="230"/>
      <c r="G845" s="230"/>
      <c r="H845" s="230"/>
      <c r="I845" s="230"/>
      <c r="J845" s="230"/>
      <c r="K845" s="230"/>
      <c r="L845" s="230"/>
      <c r="M845" s="230"/>
      <c r="N845" s="230"/>
      <c r="O845" s="230"/>
      <c r="P845" s="230"/>
      <c r="Q845" s="230"/>
      <c r="R845" s="230"/>
    </row>
    <row r="846" spans="1:18" s="7" customFormat="1" x14ac:dyDescent="0.2">
      <c r="A846" s="230"/>
      <c r="B846" s="230"/>
      <c r="C846" s="230"/>
      <c r="D846" s="230"/>
      <c r="E846" s="230"/>
      <c r="F846" s="230"/>
      <c r="G846" s="230"/>
      <c r="H846" s="230"/>
      <c r="I846" s="230"/>
      <c r="J846" s="230"/>
      <c r="K846" s="230"/>
      <c r="L846" s="230"/>
      <c r="M846" s="230"/>
      <c r="N846" s="230"/>
      <c r="O846" s="230"/>
      <c r="P846" s="230"/>
      <c r="Q846" s="230"/>
      <c r="R846" s="230"/>
    </row>
    <row r="847" spans="1:18" s="7" customFormat="1" x14ac:dyDescent="0.2">
      <c r="A847" s="230"/>
      <c r="B847" s="230"/>
      <c r="C847" s="230"/>
      <c r="D847" s="230"/>
      <c r="E847" s="230"/>
      <c r="F847" s="230"/>
      <c r="G847" s="230"/>
      <c r="H847" s="230"/>
      <c r="I847" s="230"/>
      <c r="J847" s="230"/>
      <c r="K847" s="230"/>
      <c r="L847" s="230"/>
      <c r="M847" s="230"/>
      <c r="N847" s="230"/>
      <c r="O847" s="230"/>
      <c r="P847" s="230"/>
      <c r="Q847" s="230"/>
      <c r="R847" s="230"/>
    </row>
    <row r="848" spans="1:18" s="7" customFormat="1" x14ac:dyDescent="0.2">
      <c r="A848" s="230"/>
      <c r="B848" s="230"/>
      <c r="C848" s="230"/>
      <c r="D848" s="230"/>
      <c r="E848" s="230"/>
      <c r="F848" s="230"/>
      <c r="G848" s="230"/>
      <c r="H848" s="230"/>
      <c r="I848" s="230"/>
      <c r="J848" s="230"/>
      <c r="K848" s="230"/>
      <c r="L848" s="230"/>
      <c r="M848" s="230"/>
      <c r="N848" s="230"/>
      <c r="O848" s="230"/>
      <c r="P848" s="230"/>
      <c r="Q848" s="230"/>
      <c r="R848" s="230"/>
    </row>
    <row r="849" spans="1:18" s="7" customFormat="1" x14ac:dyDescent="0.2">
      <c r="A849" s="230"/>
      <c r="B849" s="230"/>
      <c r="C849" s="230"/>
      <c r="D849" s="230"/>
      <c r="E849" s="230"/>
      <c r="F849" s="230"/>
      <c r="G849" s="230"/>
      <c r="H849" s="230"/>
      <c r="I849" s="230"/>
      <c r="J849" s="230"/>
      <c r="K849" s="230"/>
      <c r="L849" s="230"/>
      <c r="M849" s="230"/>
      <c r="N849" s="230"/>
      <c r="O849" s="230"/>
      <c r="P849" s="230"/>
      <c r="Q849" s="230"/>
      <c r="R849" s="230"/>
    </row>
    <row r="850" spans="1:18" s="7" customFormat="1" x14ac:dyDescent="0.2">
      <c r="A850" s="230"/>
      <c r="B850" s="230"/>
      <c r="C850" s="230"/>
      <c r="D850" s="230"/>
      <c r="E850" s="230"/>
      <c r="F850" s="230"/>
      <c r="G850" s="230"/>
      <c r="H850" s="230"/>
      <c r="I850" s="230"/>
      <c r="J850" s="230"/>
      <c r="K850" s="230"/>
      <c r="L850" s="230"/>
      <c r="M850" s="230"/>
      <c r="N850" s="230"/>
      <c r="O850" s="230"/>
      <c r="P850" s="230"/>
      <c r="Q850" s="230"/>
      <c r="R850" s="230"/>
    </row>
    <row r="851" spans="1:18" s="7" customFormat="1" x14ac:dyDescent="0.2">
      <c r="A851" s="230"/>
      <c r="B851" s="230"/>
      <c r="C851" s="230"/>
      <c r="D851" s="230"/>
      <c r="E851" s="230"/>
      <c r="F851" s="230"/>
      <c r="G851" s="230"/>
      <c r="H851" s="230"/>
      <c r="I851" s="230"/>
      <c r="J851" s="230"/>
      <c r="K851" s="230"/>
      <c r="L851" s="230"/>
      <c r="M851" s="230"/>
      <c r="N851" s="230"/>
      <c r="O851" s="230"/>
      <c r="P851" s="230"/>
      <c r="Q851" s="230"/>
      <c r="R851" s="230"/>
    </row>
    <row r="852" spans="1:18" s="7" customFormat="1" x14ac:dyDescent="0.2">
      <c r="A852" s="230"/>
      <c r="B852" s="230"/>
      <c r="C852" s="230"/>
      <c r="D852" s="230"/>
      <c r="E852" s="230"/>
      <c r="F852" s="230"/>
      <c r="G852" s="230"/>
      <c r="H852" s="230"/>
      <c r="I852" s="230"/>
      <c r="J852" s="230"/>
      <c r="K852" s="230"/>
      <c r="L852" s="230"/>
      <c r="M852" s="230"/>
      <c r="N852" s="230"/>
      <c r="O852" s="230"/>
      <c r="P852" s="230"/>
      <c r="Q852" s="230"/>
      <c r="R852" s="230"/>
    </row>
    <row r="853" spans="1:18" s="7" customFormat="1" x14ac:dyDescent="0.2">
      <c r="A853" s="230"/>
      <c r="B853" s="230"/>
      <c r="C853" s="230"/>
      <c r="D853" s="230"/>
      <c r="E853" s="230"/>
      <c r="F853" s="230"/>
      <c r="G853" s="230"/>
      <c r="H853" s="230"/>
      <c r="I853" s="230"/>
      <c r="J853" s="230"/>
      <c r="K853" s="230"/>
      <c r="L853" s="230"/>
      <c r="M853" s="230"/>
      <c r="N853" s="230"/>
      <c r="O853" s="230"/>
      <c r="P853" s="230"/>
      <c r="Q853" s="230"/>
      <c r="R853" s="230"/>
    </row>
    <row r="854" spans="1:18" s="7" customFormat="1" x14ac:dyDescent="0.2">
      <c r="A854" s="230"/>
      <c r="B854" s="230"/>
      <c r="C854" s="230"/>
      <c r="D854" s="230"/>
      <c r="E854" s="230"/>
      <c r="F854" s="230"/>
      <c r="G854" s="230"/>
      <c r="H854" s="230"/>
      <c r="I854" s="230"/>
      <c r="J854" s="230"/>
      <c r="K854" s="230"/>
      <c r="L854" s="230"/>
      <c r="M854" s="230"/>
      <c r="N854" s="230"/>
      <c r="O854" s="230"/>
      <c r="P854" s="230"/>
      <c r="Q854" s="230"/>
      <c r="R854" s="230"/>
    </row>
    <row r="855" spans="1:18" s="7" customFormat="1" x14ac:dyDescent="0.2">
      <c r="A855" s="230"/>
      <c r="B855" s="230"/>
      <c r="C855" s="230"/>
      <c r="D855" s="230"/>
      <c r="E855" s="230"/>
      <c r="F855" s="230"/>
      <c r="G855" s="230"/>
      <c r="H855" s="230"/>
      <c r="I855" s="230"/>
      <c r="J855" s="230"/>
      <c r="K855" s="230"/>
      <c r="L855" s="230"/>
      <c r="M855" s="230"/>
      <c r="N855" s="230"/>
      <c r="O855" s="230"/>
      <c r="P855" s="230"/>
      <c r="Q855" s="230"/>
      <c r="R855" s="230"/>
    </row>
    <row r="856" spans="1:18" s="7" customFormat="1" x14ac:dyDescent="0.2">
      <c r="A856" s="230"/>
      <c r="B856" s="230"/>
      <c r="C856" s="230"/>
      <c r="D856" s="230"/>
      <c r="E856" s="230"/>
      <c r="F856" s="230"/>
      <c r="G856" s="230"/>
      <c r="H856" s="230"/>
      <c r="I856" s="230"/>
      <c r="J856" s="230"/>
      <c r="K856" s="230"/>
      <c r="L856" s="230"/>
      <c r="M856" s="230"/>
      <c r="N856" s="230"/>
      <c r="O856" s="230"/>
      <c r="P856" s="230"/>
      <c r="Q856" s="230"/>
      <c r="R856" s="230"/>
    </row>
    <row r="857" spans="1:18" s="7" customFormat="1" x14ac:dyDescent="0.2">
      <c r="A857" s="230"/>
      <c r="B857" s="230"/>
      <c r="C857" s="230"/>
      <c r="D857" s="230"/>
      <c r="E857" s="230"/>
      <c r="F857" s="230"/>
      <c r="G857" s="230"/>
      <c r="H857" s="230"/>
      <c r="I857" s="230"/>
      <c r="J857" s="230"/>
      <c r="K857" s="230"/>
      <c r="L857" s="230"/>
      <c r="M857" s="230"/>
      <c r="N857" s="230"/>
      <c r="O857" s="230"/>
      <c r="P857" s="230"/>
      <c r="Q857" s="230"/>
      <c r="R857" s="230"/>
    </row>
    <row r="858" spans="1:18" s="7" customFormat="1" x14ac:dyDescent="0.2">
      <c r="A858" s="230"/>
      <c r="B858" s="230"/>
      <c r="C858" s="230"/>
      <c r="D858" s="230"/>
      <c r="E858" s="230"/>
      <c r="F858" s="230"/>
      <c r="G858" s="230"/>
      <c r="H858" s="230"/>
      <c r="I858" s="230"/>
      <c r="J858" s="230"/>
      <c r="K858" s="230"/>
      <c r="L858" s="230"/>
      <c r="M858" s="230"/>
      <c r="N858" s="230"/>
      <c r="O858" s="230"/>
      <c r="P858" s="230"/>
      <c r="Q858" s="230"/>
      <c r="R858" s="230"/>
    </row>
    <row r="859" spans="1:18" s="7" customFormat="1" x14ac:dyDescent="0.2">
      <c r="A859" s="230"/>
      <c r="B859" s="230"/>
      <c r="C859" s="230"/>
      <c r="D859" s="230"/>
      <c r="E859" s="230"/>
      <c r="F859" s="230"/>
      <c r="G859" s="230"/>
      <c r="H859" s="230"/>
      <c r="I859" s="230"/>
      <c r="J859" s="230"/>
      <c r="K859" s="230"/>
      <c r="L859" s="230"/>
      <c r="M859" s="230"/>
      <c r="N859" s="230"/>
      <c r="O859" s="230"/>
      <c r="P859" s="230"/>
      <c r="Q859" s="230"/>
      <c r="R859" s="230"/>
    </row>
    <row r="860" spans="1:18" s="7" customFormat="1" x14ac:dyDescent="0.2">
      <c r="A860" s="230"/>
      <c r="B860" s="230"/>
      <c r="C860" s="230"/>
      <c r="D860" s="230"/>
      <c r="E860" s="230"/>
      <c r="F860" s="230"/>
      <c r="G860" s="230"/>
      <c r="H860" s="230"/>
      <c r="I860" s="230"/>
      <c r="J860" s="230"/>
      <c r="K860" s="230"/>
      <c r="L860" s="230"/>
      <c r="M860" s="230"/>
      <c r="N860" s="230"/>
      <c r="O860" s="230"/>
      <c r="P860" s="230"/>
      <c r="Q860" s="230"/>
      <c r="R860" s="230"/>
    </row>
    <row r="861" spans="1:18" s="7" customFormat="1" x14ac:dyDescent="0.2">
      <c r="A861" s="230"/>
      <c r="B861" s="230"/>
      <c r="C861" s="230"/>
      <c r="D861" s="230"/>
      <c r="E861" s="230"/>
      <c r="F861" s="230"/>
      <c r="G861" s="230"/>
      <c r="H861" s="230"/>
      <c r="I861" s="230"/>
      <c r="J861" s="230"/>
      <c r="K861" s="230"/>
      <c r="L861" s="230"/>
      <c r="M861" s="230"/>
      <c r="N861" s="230"/>
      <c r="O861" s="230"/>
      <c r="P861" s="230"/>
      <c r="Q861" s="230"/>
      <c r="R861" s="230"/>
    </row>
    <row r="862" spans="1:18" s="7" customFormat="1" x14ac:dyDescent="0.2">
      <c r="A862" s="230"/>
      <c r="B862" s="230"/>
      <c r="C862" s="230"/>
      <c r="D862" s="230"/>
      <c r="E862" s="230"/>
      <c r="F862" s="230"/>
      <c r="G862" s="230"/>
      <c r="H862" s="230"/>
      <c r="I862" s="230"/>
      <c r="J862" s="230"/>
      <c r="K862" s="230"/>
      <c r="L862" s="230"/>
      <c r="M862" s="230"/>
      <c r="N862" s="230"/>
      <c r="O862" s="230"/>
      <c r="P862" s="230"/>
      <c r="Q862" s="230"/>
      <c r="R862" s="230"/>
    </row>
    <row r="863" spans="1:18" s="7" customFormat="1" x14ac:dyDescent="0.2">
      <c r="A863" s="230"/>
      <c r="B863" s="230"/>
      <c r="C863" s="230"/>
      <c r="D863" s="230"/>
      <c r="E863" s="230"/>
      <c r="F863" s="230"/>
      <c r="G863" s="230"/>
      <c r="H863" s="230"/>
      <c r="I863" s="230"/>
      <c r="J863" s="230"/>
      <c r="K863" s="230"/>
      <c r="L863" s="230"/>
      <c r="M863" s="230"/>
      <c r="N863" s="230"/>
      <c r="O863" s="230"/>
      <c r="P863" s="230"/>
      <c r="Q863" s="230"/>
      <c r="R863" s="230"/>
    </row>
    <row r="864" spans="1:18" s="7" customFormat="1" x14ac:dyDescent="0.2">
      <c r="A864" s="230"/>
      <c r="B864" s="230"/>
      <c r="C864" s="230"/>
      <c r="D864" s="230"/>
      <c r="E864" s="230"/>
      <c r="F864" s="230"/>
      <c r="G864" s="230"/>
      <c r="H864" s="230"/>
      <c r="I864" s="230"/>
      <c r="J864" s="230"/>
      <c r="K864" s="230"/>
      <c r="L864" s="230"/>
      <c r="M864" s="230"/>
      <c r="N864" s="230"/>
      <c r="O864" s="230"/>
      <c r="P864" s="230"/>
      <c r="Q864" s="230"/>
      <c r="R864" s="230"/>
    </row>
    <row r="865" spans="1:18" s="7" customFormat="1" x14ac:dyDescent="0.2">
      <c r="A865" s="230"/>
      <c r="B865" s="230"/>
      <c r="C865" s="230"/>
      <c r="D865" s="230"/>
      <c r="E865" s="230"/>
      <c r="F865" s="230"/>
      <c r="G865" s="230"/>
      <c r="H865" s="230"/>
      <c r="I865" s="230"/>
      <c r="J865" s="230"/>
      <c r="K865" s="230"/>
      <c r="L865" s="230"/>
      <c r="M865" s="230"/>
      <c r="N865" s="230"/>
      <c r="O865" s="230"/>
      <c r="P865" s="230"/>
      <c r="Q865" s="230"/>
      <c r="R865" s="230"/>
    </row>
    <row r="866" spans="1:18" s="7" customFormat="1" x14ac:dyDescent="0.2">
      <c r="A866" s="230"/>
      <c r="B866" s="230"/>
      <c r="C866" s="230"/>
      <c r="D866" s="230"/>
      <c r="E866" s="230"/>
      <c r="F866" s="230"/>
      <c r="G866" s="230"/>
      <c r="H866" s="230"/>
      <c r="I866" s="230"/>
      <c r="J866" s="230"/>
      <c r="K866" s="230"/>
      <c r="L866" s="230"/>
      <c r="M866" s="230"/>
      <c r="N866" s="230"/>
      <c r="O866" s="230"/>
      <c r="P866" s="230"/>
      <c r="Q866" s="230"/>
      <c r="R866" s="230"/>
    </row>
    <row r="867" spans="1:18" s="7" customFormat="1" x14ac:dyDescent="0.2">
      <c r="A867" s="230"/>
      <c r="B867" s="230"/>
      <c r="C867" s="230"/>
      <c r="D867" s="230"/>
      <c r="E867" s="230"/>
      <c r="F867" s="230"/>
      <c r="G867" s="230"/>
      <c r="H867" s="230"/>
      <c r="I867" s="230"/>
      <c r="J867" s="230"/>
      <c r="K867" s="230"/>
      <c r="L867" s="230"/>
      <c r="M867" s="230"/>
      <c r="N867" s="230"/>
      <c r="O867" s="230"/>
      <c r="P867" s="230"/>
      <c r="Q867" s="230"/>
      <c r="R867" s="230"/>
    </row>
    <row r="868" spans="1:18" s="7" customFormat="1" x14ac:dyDescent="0.2">
      <c r="A868" s="230"/>
      <c r="B868" s="230"/>
      <c r="C868" s="230"/>
      <c r="D868" s="230"/>
      <c r="E868" s="230"/>
      <c r="F868" s="230"/>
      <c r="G868" s="230"/>
      <c r="H868" s="230"/>
      <c r="I868" s="230"/>
      <c r="J868" s="230"/>
      <c r="K868" s="230"/>
      <c r="L868" s="230"/>
      <c r="M868" s="230"/>
      <c r="N868" s="230"/>
      <c r="O868" s="230"/>
      <c r="P868" s="230"/>
      <c r="Q868" s="230"/>
      <c r="R868" s="230"/>
    </row>
    <row r="869" spans="1:18" s="7" customFormat="1" x14ac:dyDescent="0.2">
      <c r="A869" s="230"/>
      <c r="B869" s="230"/>
      <c r="C869" s="230"/>
      <c r="D869" s="230"/>
      <c r="E869" s="230"/>
      <c r="F869" s="230"/>
      <c r="G869" s="230"/>
      <c r="H869" s="230"/>
      <c r="I869" s="230"/>
      <c r="J869" s="230"/>
      <c r="K869" s="230"/>
      <c r="L869" s="230"/>
      <c r="M869" s="230"/>
      <c r="N869" s="230"/>
      <c r="O869" s="230"/>
      <c r="P869" s="230"/>
      <c r="Q869" s="230"/>
      <c r="R869" s="230"/>
    </row>
    <row r="870" spans="1:18" s="7" customFormat="1" x14ac:dyDescent="0.2">
      <c r="A870" s="230"/>
      <c r="B870" s="230"/>
      <c r="C870" s="230"/>
      <c r="D870" s="230"/>
      <c r="E870" s="230"/>
      <c r="F870" s="230"/>
      <c r="G870" s="230"/>
      <c r="H870" s="230"/>
      <c r="I870" s="230"/>
      <c r="J870" s="230"/>
      <c r="K870" s="230"/>
      <c r="L870" s="230"/>
      <c r="M870" s="230"/>
      <c r="N870" s="230"/>
      <c r="O870" s="230"/>
      <c r="P870" s="230"/>
      <c r="Q870" s="230"/>
      <c r="R870" s="230"/>
    </row>
    <row r="871" spans="1:18" s="7" customFormat="1" x14ac:dyDescent="0.2">
      <c r="A871" s="230"/>
      <c r="B871" s="230"/>
      <c r="C871" s="230"/>
      <c r="D871" s="230"/>
      <c r="E871" s="230"/>
      <c r="F871" s="230"/>
      <c r="G871" s="230"/>
      <c r="H871" s="230"/>
      <c r="I871" s="230"/>
      <c r="J871" s="230"/>
      <c r="K871" s="230"/>
      <c r="L871" s="230"/>
      <c r="M871" s="230"/>
      <c r="N871" s="230"/>
      <c r="O871" s="230"/>
      <c r="P871" s="230"/>
      <c r="Q871" s="230"/>
      <c r="R871" s="230"/>
    </row>
    <row r="872" spans="1:18" s="7" customFormat="1" x14ac:dyDescent="0.2">
      <c r="A872" s="230"/>
      <c r="B872" s="230"/>
      <c r="C872" s="230"/>
      <c r="D872" s="230"/>
      <c r="E872" s="230"/>
      <c r="F872" s="230"/>
      <c r="G872" s="230"/>
      <c r="H872" s="230"/>
      <c r="I872" s="230"/>
      <c r="J872" s="230"/>
      <c r="K872" s="230"/>
      <c r="L872" s="230"/>
      <c r="M872" s="230"/>
      <c r="N872" s="230"/>
      <c r="O872" s="230"/>
      <c r="P872" s="230"/>
      <c r="Q872" s="230"/>
      <c r="R872" s="230"/>
    </row>
    <row r="873" spans="1:18" s="7" customFormat="1" x14ac:dyDescent="0.2">
      <c r="A873" s="230"/>
      <c r="B873" s="230"/>
      <c r="C873" s="230"/>
      <c r="D873" s="230"/>
      <c r="E873" s="230"/>
      <c r="F873" s="230"/>
      <c r="G873" s="230"/>
      <c r="H873" s="230"/>
      <c r="I873" s="230"/>
      <c r="J873" s="230"/>
      <c r="K873" s="230"/>
      <c r="L873" s="230"/>
      <c r="M873" s="230"/>
      <c r="N873" s="230"/>
      <c r="O873" s="230"/>
      <c r="P873" s="230"/>
      <c r="Q873" s="230"/>
      <c r="R873" s="230"/>
    </row>
    <row r="874" spans="1:18" s="7" customFormat="1" x14ac:dyDescent="0.2">
      <c r="A874" s="230"/>
      <c r="B874" s="230"/>
      <c r="C874" s="230"/>
      <c r="D874" s="230"/>
      <c r="E874" s="230"/>
      <c r="F874" s="230"/>
      <c r="G874" s="230"/>
      <c r="H874" s="230"/>
      <c r="I874" s="230"/>
      <c r="J874" s="230"/>
      <c r="K874" s="230"/>
      <c r="L874" s="230"/>
      <c r="M874" s="230"/>
      <c r="N874" s="230"/>
      <c r="O874" s="230"/>
      <c r="P874" s="230"/>
      <c r="Q874" s="230"/>
      <c r="R874" s="230"/>
    </row>
    <row r="875" spans="1:18" s="7" customFormat="1" x14ac:dyDescent="0.2">
      <c r="A875" s="230"/>
      <c r="B875" s="230"/>
      <c r="C875" s="230"/>
      <c r="D875" s="230"/>
      <c r="E875" s="230"/>
      <c r="F875" s="230"/>
      <c r="G875" s="230"/>
      <c r="H875" s="230"/>
      <c r="I875" s="230"/>
      <c r="J875" s="230"/>
      <c r="K875" s="230"/>
      <c r="L875" s="230"/>
      <c r="M875" s="230"/>
      <c r="N875" s="230"/>
      <c r="O875" s="230"/>
      <c r="P875" s="230"/>
      <c r="Q875" s="230"/>
      <c r="R875" s="230"/>
    </row>
    <row r="876" spans="1:18" s="7" customFormat="1" x14ac:dyDescent="0.2">
      <c r="A876" s="230"/>
      <c r="B876" s="230"/>
      <c r="C876" s="230"/>
      <c r="D876" s="230"/>
      <c r="E876" s="230"/>
      <c r="F876" s="230"/>
      <c r="G876" s="230"/>
      <c r="H876" s="230"/>
      <c r="I876" s="230"/>
      <c r="J876" s="230"/>
      <c r="K876" s="230"/>
      <c r="L876" s="230"/>
      <c r="M876" s="230"/>
      <c r="N876" s="230"/>
      <c r="O876" s="230"/>
      <c r="P876" s="230"/>
      <c r="Q876" s="230"/>
      <c r="R876" s="230"/>
    </row>
    <row r="877" spans="1:18" s="7" customFormat="1" x14ac:dyDescent="0.2">
      <c r="A877" s="230"/>
      <c r="B877" s="230"/>
      <c r="C877" s="230"/>
      <c r="D877" s="230"/>
      <c r="E877" s="230"/>
      <c r="F877" s="230"/>
      <c r="G877" s="230"/>
      <c r="H877" s="230"/>
      <c r="I877" s="230"/>
      <c r="J877" s="230"/>
      <c r="K877" s="230"/>
      <c r="L877" s="230"/>
      <c r="M877" s="230"/>
      <c r="N877" s="230"/>
      <c r="O877" s="230"/>
      <c r="P877" s="230"/>
      <c r="Q877" s="230"/>
      <c r="R877" s="230"/>
    </row>
    <row r="878" spans="1:18" s="7" customFormat="1" x14ac:dyDescent="0.2">
      <c r="A878" s="230"/>
      <c r="B878" s="230"/>
      <c r="C878" s="230"/>
      <c r="D878" s="230"/>
      <c r="E878" s="230"/>
      <c r="F878" s="230"/>
      <c r="G878" s="230"/>
      <c r="H878" s="230"/>
      <c r="I878" s="230"/>
      <c r="J878" s="230"/>
      <c r="K878" s="230"/>
      <c r="L878" s="230"/>
      <c r="M878" s="230"/>
      <c r="N878" s="230"/>
      <c r="O878" s="230"/>
      <c r="P878" s="230"/>
      <c r="Q878" s="230"/>
      <c r="R878" s="230"/>
    </row>
    <row r="879" spans="1:18" s="7" customFormat="1" x14ac:dyDescent="0.2">
      <c r="A879" s="230"/>
      <c r="B879" s="230"/>
      <c r="C879" s="230"/>
      <c r="D879" s="230"/>
      <c r="E879" s="230"/>
      <c r="F879" s="230"/>
      <c r="G879" s="230"/>
      <c r="H879" s="230"/>
      <c r="I879" s="230"/>
      <c r="J879" s="230"/>
      <c r="K879" s="230"/>
      <c r="L879" s="230"/>
      <c r="M879" s="230"/>
      <c r="N879" s="230"/>
      <c r="O879" s="230"/>
      <c r="P879" s="230"/>
      <c r="Q879" s="230"/>
      <c r="R879" s="230"/>
    </row>
    <row r="880" spans="1:18" s="7" customFormat="1" x14ac:dyDescent="0.2">
      <c r="A880" s="230"/>
      <c r="B880" s="230"/>
      <c r="C880" s="230"/>
      <c r="D880" s="230"/>
      <c r="E880" s="230"/>
      <c r="F880" s="230"/>
      <c r="G880" s="230"/>
      <c r="H880" s="230"/>
      <c r="I880" s="230"/>
      <c r="J880" s="230"/>
      <c r="K880" s="230"/>
      <c r="L880" s="230"/>
      <c r="M880" s="230"/>
      <c r="N880" s="230"/>
      <c r="O880" s="230"/>
      <c r="P880" s="230"/>
      <c r="Q880" s="230"/>
      <c r="R880" s="230"/>
    </row>
    <row r="881" spans="1:18" s="7" customFormat="1" x14ac:dyDescent="0.2">
      <c r="A881" s="230"/>
      <c r="B881" s="230"/>
      <c r="C881" s="230"/>
      <c r="D881" s="230"/>
      <c r="E881" s="230"/>
      <c r="F881" s="230"/>
      <c r="G881" s="230"/>
      <c r="H881" s="230"/>
      <c r="I881" s="230"/>
      <c r="J881" s="230"/>
      <c r="K881" s="230"/>
      <c r="L881" s="230"/>
      <c r="M881" s="230"/>
      <c r="N881" s="230"/>
      <c r="O881" s="230"/>
      <c r="P881" s="230"/>
      <c r="Q881" s="230"/>
      <c r="R881" s="230"/>
    </row>
    <row r="882" spans="1:18" s="7" customFormat="1" x14ac:dyDescent="0.2">
      <c r="A882" s="230"/>
      <c r="B882" s="230"/>
      <c r="C882" s="230"/>
      <c r="D882" s="230"/>
      <c r="E882" s="230"/>
      <c r="F882" s="230"/>
      <c r="G882" s="230"/>
      <c r="H882" s="230"/>
      <c r="I882" s="230"/>
      <c r="J882" s="230"/>
      <c r="K882" s="230"/>
      <c r="L882" s="230"/>
      <c r="M882" s="230"/>
      <c r="N882" s="230"/>
      <c r="O882" s="230"/>
      <c r="P882" s="230"/>
      <c r="Q882" s="230"/>
      <c r="R882" s="230"/>
    </row>
    <row r="883" spans="1:18" s="7" customFormat="1" x14ac:dyDescent="0.2">
      <c r="A883" s="230"/>
      <c r="B883" s="230"/>
      <c r="C883" s="230"/>
      <c r="D883" s="230"/>
      <c r="E883" s="230"/>
      <c r="F883" s="230"/>
      <c r="G883" s="230"/>
      <c r="H883" s="230"/>
      <c r="I883" s="230"/>
      <c r="J883" s="230"/>
      <c r="K883" s="230"/>
      <c r="L883" s="230"/>
      <c r="M883" s="230"/>
      <c r="N883" s="230"/>
      <c r="O883" s="230"/>
      <c r="P883" s="230"/>
      <c r="Q883" s="230"/>
      <c r="R883" s="230"/>
    </row>
    <row r="884" spans="1:18" s="7" customFormat="1" x14ac:dyDescent="0.2">
      <c r="A884" s="230"/>
      <c r="B884" s="230"/>
      <c r="C884" s="230"/>
      <c r="D884" s="230"/>
      <c r="E884" s="230"/>
      <c r="F884" s="230"/>
      <c r="G884" s="230"/>
      <c r="H884" s="230"/>
      <c r="I884" s="230"/>
      <c r="J884" s="230"/>
      <c r="K884" s="230"/>
      <c r="L884" s="230"/>
      <c r="M884" s="230"/>
      <c r="N884" s="230"/>
      <c r="O884" s="230"/>
      <c r="P884" s="230"/>
      <c r="Q884" s="230"/>
      <c r="R884" s="230"/>
    </row>
    <row r="885" spans="1:18" s="7" customFormat="1" x14ac:dyDescent="0.2">
      <c r="A885" s="230"/>
      <c r="B885" s="230"/>
      <c r="C885" s="230"/>
      <c r="D885" s="230"/>
      <c r="E885" s="230"/>
      <c r="F885" s="230"/>
      <c r="G885" s="230"/>
      <c r="H885" s="230"/>
      <c r="I885" s="230"/>
      <c r="J885" s="230"/>
      <c r="K885" s="230"/>
      <c r="L885" s="230"/>
      <c r="M885" s="230"/>
      <c r="N885" s="230"/>
      <c r="O885" s="230"/>
      <c r="P885" s="230"/>
      <c r="Q885" s="230"/>
      <c r="R885" s="230"/>
    </row>
    <row r="886" spans="1:18" s="7" customFormat="1" x14ac:dyDescent="0.2">
      <c r="A886" s="230"/>
      <c r="B886" s="230"/>
      <c r="C886" s="230"/>
      <c r="D886" s="230"/>
      <c r="E886" s="230"/>
      <c r="F886" s="230"/>
      <c r="G886" s="230"/>
      <c r="H886" s="230"/>
      <c r="I886" s="230"/>
      <c r="J886" s="230"/>
      <c r="K886" s="230"/>
      <c r="L886" s="230"/>
      <c r="M886" s="230"/>
      <c r="N886" s="230"/>
      <c r="O886" s="230"/>
      <c r="P886" s="230"/>
      <c r="Q886" s="230"/>
      <c r="R886" s="230"/>
    </row>
    <row r="887" spans="1:18" s="7" customFormat="1" x14ac:dyDescent="0.2">
      <c r="A887" s="230"/>
      <c r="B887" s="230"/>
      <c r="C887" s="230"/>
      <c r="D887" s="230"/>
      <c r="E887" s="230"/>
      <c r="F887" s="230"/>
      <c r="G887" s="230"/>
      <c r="H887" s="230"/>
      <c r="I887" s="230"/>
      <c r="J887" s="230"/>
      <c r="K887" s="230"/>
      <c r="L887" s="230"/>
      <c r="M887" s="230"/>
      <c r="N887" s="230"/>
      <c r="O887" s="230"/>
      <c r="P887" s="230"/>
      <c r="Q887" s="230"/>
      <c r="R887" s="230"/>
    </row>
    <row r="888" spans="1:18" s="7" customFormat="1" x14ac:dyDescent="0.2">
      <c r="A888" s="230"/>
      <c r="B888" s="230"/>
      <c r="C888" s="230"/>
      <c r="D888" s="230"/>
      <c r="E888" s="230"/>
      <c r="F888" s="230"/>
      <c r="G888" s="230"/>
      <c r="H888" s="230"/>
      <c r="I888" s="230"/>
      <c r="J888" s="230"/>
      <c r="K888" s="230"/>
      <c r="L888" s="230"/>
      <c r="M888" s="230"/>
      <c r="N888" s="230"/>
      <c r="O888" s="230"/>
      <c r="P888" s="230"/>
      <c r="Q888" s="230"/>
      <c r="R888" s="230"/>
    </row>
    <row r="889" spans="1:18" s="7" customFormat="1" x14ac:dyDescent="0.2">
      <c r="A889" s="230"/>
      <c r="B889" s="230"/>
      <c r="C889" s="230"/>
      <c r="D889" s="230"/>
      <c r="E889" s="230"/>
      <c r="F889" s="230"/>
      <c r="G889" s="230"/>
      <c r="H889" s="230"/>
      <c r="I889" s="230"/>
      <c r="J889" s="230"/>
      <c r="K889" s="230"/>
      <c r="L889" s="230"/>
      <c r="M889" s="230"/>
      <c r="N889" s="230"/>
      <c r="O889" s="230"/>
      <c r="P889" s="230"/>
      <c r="Q889" s="230"/>
      <c r="R889" s="230"/>
    </row>
    <row r="890" spans="1:18" s="7" customFormat="1" x14ac:dyDescent="0.2">
      <c r="A890" s="230"/>
      <c r="B890" s="230"/>
      <c r="C890" s="230"/>
      <c r="D890" s="230"/>
      <c r="E890" s="230"/>
      <c r="F890" s="230"/>
      <c r="G890" s="230"/>
      <c r="H890" s="230"/>
      <c r="I890" s="230"/>
      <c r="J890" s="230"/>
      <c r="K890" s="230"/>
      <c r="L890" s="230"/>
      <c r="M890" s="230"/>
      <c r="N890" s="230"/>
      <c r="O890" s="230"/>
      <c r="P890" s="230"/>
      <c r="Q890" s="230"/>
      <c r="R890" s="230"/>
    </row>
    <row r="891" spans="1:18" s="7" customFormat="1" x14ac:dyDescent="0.2">
      <c r="A891" s="230"/>
      <c r="B891" s="230"/>
      <c r="C891" s="230"/>
      <c r="D891" s="230"/>
      <c r="E891" s="230"/>
      <c r="F891" s="230"/>
      <c r="G891" s="230"/>
      <c r="H891" s="230"/>
      <c r="I891" s="230"/>
      <c r="J891" s="230"/>
      <c r="K891" s="230"/>
      <c r="L891" s="230"/>
      <c r="M891" s="230"/>
      <c r="N891" s="230"/>
      <c r="O891" s="230"/>
      <c r="P891" s="230"/>
      <c r="Q891" s="230"/>
      <c r="R891" s="230"/>
    </row>
    <row r="892" spans="1:18" s="7" customFormat="1" x14ac:dyDescent="0.2">
      <c r="A892" s="230"/>
      <c r="B892" s="230"/>
      <c r="C892" s="230"/>
      <c r="D892" s="230"/>
      <c r="E892" s="230"/>
      <c r="F892" s="230"/>
      <c r="G892" s="230"/>
      <c r="H892" s="230"/>
      <c r="I892" s="230"/>
      <c r="J892" s="230"/>
      <c r="K892" s="230"/>
      <c r="L892" s="230"/>
      <c r="M892" s="230"/>
      <c r="N892" s="230"/>
      <c r="O892" s="230"/>
      <c r="P892" s="230"/>
      <c r="Q892" s="230"/>
      <c r="R892" s="230"/>
    </row>
    <row r="893" spans="1:18" s="7" customFormat="1" x14ac:dyDescent="0.2">
      <c r="A893" s="230"/>
      <c r="B893" s="230"/>
      <c r="C893" s="230"/>
      <c r="D893" s="230"/>
      <c r="E893" s="230"/>
      <c r="F893" s="230"/>
      <c r="G893" s="230"/>
      <c r="H893" s="230"/>
      <c r="I893" s="230"/>
      <c r="J893" s="230"/>
      <c r="K893" s="230"/>
      <c r="L893" s="230"/>
      <c r="M893" s="230"/>
      <c r="N893" s="230"/>
      <c r="O893" s="230"/>
      <c r="P893" s="230"/>
      <c r="Q893" s="230"/>
      <c r="R893" s="230"/>
    </row>
    <row r="894" spans="1:18" s="7" customFormat="1" x14ac:dyDescent="0.2">
      <c r="A894" s="230"/>
      <c r="B894" s="230"/>
      <c r="C894" s="230"/>
      <c r="D894" s="230"/>
      <c r="E894" s="230"/>
      <c r="F894" s="230"/>
      <c r="G894" s="230"/>
      <c r="H894" s="230"/>
      <c r="I894" s="230"/>
      <c r="J894" s="230"/>
      <c r="K894" s="230"/>
      <c r="L894" s="230"/>
      <c r="M894" s="230"/>
      <c r="N894" s="230"/>
      <c r="O894" s="230"/>
      <c r="P894" s="230"/>
      <c r="Q894" s="230"/>
      <c r="R894" s="230"/>
    </row>
    <row r="895" spans="1:18" s="7" customFormat="1" x14ac:dyDescent="0.2">
      <c r="A895" s="230"/>
      <c r="B895" s="230"/>
      <c r="C895" s="230"/>
      <c r="D895" s="230"/>
      <c r="E895" s="230"/>
      <c r="F895" s="230"/>
      <c r="G895" s="230"/>
      <c r="H895" s="230"/>
      <c r="I895" s="230"/>
      <c r="J895" s="230"/>
      <c r="K895" s="230"/>
      <c r="L895" s="230"/>
      <c r="M895" s="230"/>
      <c r="N895" s="230"/>
      <c r="O895" s="230"/>
      <c r="P895" s="230"/>
      <c r="Q895" s="230"/>
      <c r="R895" s="230"/>
    </row>
    <row r="896" spans="1:18" s="7" customFormat="1" x14ac:dyDescent="0.2">
      <c r="A896" s="230"/>
      <c r="B896" s="230"/>
      <c r="C896" s="230"/>
      <c r="D896" s="230"/>
      <c r="E896" s="230"/>
      <c r="F896" s="230"/>
      <c r="G896" s="230"/>
      <c r="H896" s="230"/>
      <c r="I896" s="230"/>
      <c r="J896" s="230"/>
      <c r="K896" s="230"/>
      <c r="L896" s="230"/>
      <c r="M896" s="230"/>
      <c r="N896" s="230"/>
      <c r="O896" s="230"/>
      <c r="P896" s="230"/>
      <c r="Q896" s="230"/>
      <c r="R896" s="230"/>
    </row>
    <row r="897" spans="1:18" s="7" customFormat="1" x14ac:dyDescent="0.2">
      <c r="A897" s="230"/>
      <c r="B897" s="230"/>
      <c r="C897" s="230"/>
      <c r="D897" s="230"/>
      <c r="E897" s="230"/>
      <c r="F897" s="230"/>
      <c r="G897" s="230"/>
      <c r="H897" s="230"/>
      <c r="I897" s="230"/>
      <c r="J897" s="230"/>
      <c r="K897" s="230"/>
      <c r="L897" s="230"/>
      <c r="M897" s="230"/>
      <c r="N897" s="230"/>
      <c r="O897" s="230"/>
      <c r="P897" s="230"/>
      <c r="Q897" s="230"/>
      <c r="R897" s="230"/>
    </row>
    <row r="898" spans="1:18" s="7" customFormat="1" x14ac:dyDescent="0.2">
      <c r="A898" s="230"/>
      <c r="B898" s="230"/>
      <c r="C898" s="230"/>
      <c r="D898" s="230"/>
      <c r="E898" s="230"/>
      <c r="F898" s="230"/>
      <c r="G898" s="230"/>
      <c r="H898" s="230"/>
      <c r="I898" s="230"/>
      <c r="J898" s="230"/>
      <c r="K898" s="230"/>
      <c r="L898" s="230"/>
      <c r="M898" s="230"/>
      <c r="N898" s="230"/>
      <c r="O898" s="230"/>
      <c r="P898" s="230"/>
      <c r="Q898" s="230"/>
      <c r="R898" s="230"/>
    </row>
    <row r="899" spans="1:18" s="7" customFormat="1" x14ac:dyDescent="0.2">
      <c r="A899" s="230"/>
      <c r="B899" s="230"/>
      <c r="C899" s="230"/>
      <c r="D899" s="230"/>
      <c r="E899" s="230"/>
      <c r="F899" s="230"/>
      <c r="G899" s="230"/>
      <c r="H899" s="230"/>
      <c r="I899" s="230"/>
      <c r="J899" s="230"/>
      <c r="K899" s="230"/>
      <c r="L899" s="230"/>
      <c r="M899" s="230"/>
      <c r="N899" s="230"/>
      <c r="O899" s="230"/>
      <c r="P899" s="230"/>
      <c r="Q899" s="230"/>
      <c r="R899" s="230"/>
    </row>
    <row r="900" spans="1:18" s="7" customFormat="1" x14ac:dyDescent="0.2">
      <c r="A900" s="230"/>
      <c r="B900" s="230"/>
      <c r="C900" s="230"/>
      <c r="D900" s="230"/>
      <c r="E900" s="230"/>
      <c r="F900" s="230"/>
      <c r="G900" s="230"/>
      <c r="H900" s="230"/>
      <c r="I900" s="230"/>
      <c r="J900" s="230"/>
      <c r="K900" s="230"/>
      <c r="L900" s="230"/>
      <c r="M900" s="230"/>
      <c r="N900" s="230"/>
      <c r="O900" s="230"/>
      <c r="P900" s="230"/>
      <c r="Q900" s="230"/>
      <c r="R900" s="230"/>
    </row>
    <row r="901" spans="1:18" s="7" customFormat="1" x14ac:dyDescent="0.2">
      <c r="A901" s="230"/>
      <c r="B901" s="230"/>
      <c r="C901" s="230"/>
      <c r="D901" s="230"/>
      <c r="E901" s="230"/>
      <c r="F901" s="230"/>
      <c r="G901" s="230"/>
      <c r="H901" s="230"/>
      <c r="I901" s="230"/>
      <c r="J901" s="230"/>
      <c r="K901" s="230"/>
      <c r="L901" s="230"/>
      <c r="M901" s="230"/>
      <c r="N901" s="230"/>
      <c r="O901" s="230"/>
      <c r="P901" s="230"/>
      <c r="Q901" s="230"/>
      <c r="R901" s="230"/>
    </row>
    <row r="902" spans="1:18" s="7" customFormat="1" x14ac:dyDescent="0.2">
      <c r="A902" s="230"/>
      <c r="B902" s="230"/>
      <c r="C902" s="230"/>
      <c r="D902" s="230"/>
      <c r="E902" s="230"/>
      <c r="F902" s="230"/>
      <c r="G902" s="230"/>
      <c r="H902" s="230"/>
      <c r="I902" s="230"/>
      <c r="J902" s="230"/>
      <c r="K902" s="230"/>
      <c r="L902" s="230"/>
      <c r="M902" s="230"/>
      <c r="N902" s="230"/>
      <c r="O902" s="230"/>
      <c r="P902" s="230"/>
      <c r="Q902" s="230"/>
      <c r="R902" s="230"/>
    </row>
    <row r="903" spans="1:18" s="7" customFormat="1" x14ac:dyDescent="0.2">
      <c r="A903" s="230"/>
      <c r="B903" s="230"/>
      <c r="C903" s="230"/>
      <c r="D903" s="230"/>
      <c r="E903" s="230"/>
      <c r="F903" s="230"/>
      <c r="G903" s="230"/>
      <c r="H903" s="230"/>
      <c r="I903" s="230"/>
      <c r="J903" s="230"/>
      <c r="K903" s="230"/>
      <c r="L903" s="230"/>
      <c r="M903" s="230"/>
      <c r="N903" s="230"/>
      <c r="O903" s="230"/>
      <c r="P903" s="230"/>
      <c r="Q903" s="230"/>
      <c r="R903" s="230"/>
    </row>
    <row r="904" spans="1:18" s="7" customFormat="1" x14ac:dyDescent="0.2">
      <c r="A904" s="230"/>
      <c r="B904" s="230"/>
      <c r="C904" s="230"/>
      <c r="D904" s="230"/>
      <c r="E904" s="230"/>
      <c r="F904" s="230"/>
      <c r="G904" s="230"/>
      <c r="H904" s="230"/>
      <c r="I904" s="230"/>
      <c r="J904" s="230"/>
      <c r="K904" s="230"/>
      <c r="L904" s="230"/>
      <c r="M904" s="230"/>
      <c r="N904" s="230"/>
      <c r="O904" s="230"/>
      <c r="P904" s="230"/>
      <c r="Q904" s="230"/>
      <c r="R904" s="230"/>
    </row>
    <row r="905" spans="1:18" s="7" customFormat="1" x14ac:dyDescent="0.2">
      <c r="A905" s="230"/>
      <c r="B905" s="230"/>
      <c r="C905" s="230"/>
      <c r="D905" s="230"/>
      <c r="E905" s="230"/>
      <c r="F905" s="230"/>
      <c r="G905" s="230"/>
      <c r="H905" s="230"/>
      <c r="I905" s="230"/>
      <c r="J905" s="230"/>
      <c r="K905" s="230"/>
      <c r="L905" s="230"/>
      <c r="M905" s="230"/>
      <c r="N905" s="230"/>
      <c r="O905" s="230"/>
      <c r="P905" s="230"/>
      <c r="Q905" s="230"/>
      <c r="R905" s="230"/>
    </row>
    <row r="906" spans="1:18" s="7" customFormat="1" x14ac:dyDescent="0.2">
      <c r="A906" s="230"/>
      <c r="B906" s="230"/>
      <c r="C906" s="230"/>
      <c r="D906" s="230"/>
      <c r="E906" s="230"/>
      <c r="F906" s="230"/>
      <c r="G906" s="230"/>
      <c r="H906" s="230"/>
      <c r="I906" s="230"/>
      <c r="J906" s="230"/>
      <c r="K906" s="230"/>
      <c r="L906" s="230"/>
      <c r="M906" s="230"/>
      <c r="N906" s="230"/>
      <c r="O906" s="230"/>
      <c r="P906" s="230"/>
      <c r="Q906" s="230"/>
      <c r="R906" s="230"/>
    </row>
    <row r="907" spans="1:18" s="7" customFormat="1" x14ac:dyDescent="0.2">
      <c r="A907" s="230"/>
      <c r="B907" s="230"/>
      <c r="C907" s="230"/>
      <c r="D907" s="230"/>
      <c r="E907" s="230"/>
      <c r="F907" s="230"/>
      <c r="G907" s="230"/>
      <c r="H907" s="230"/>
      <c r="I907" s="230"/>
      <c r="J907" s="230"/>
      <c r="K907" s="230"/>
      <c r="L907" s="230"/>
      <c r="M907" s="230"/>
      <c r="N907" s="230"/>
      <c r="O907" s="230"/>
      <c r="P907" s="230"/>
      <c r="Q907" s="230"/>
      <c r="R907" s="230"/>
    </row>
    <row r="908" spans="1:18" s="7" customFormat="1" x14ac:dyDescent="0.2">
      <c r="A908" s="230"/>
      <c r="B908" s="230"/>
      <c r="C908" s="230"/>
      <c r="D908" s="230"/>
      <c r="E908" s="230"/>
      <c r="F908" s="230"/>
      <c r="G908" s="230"/>
      <c r="H908" s="230"/>
      <c r="I908" s="230"/>
      <c r="J908" s="230"/>
      <c r="K908" s="230"/>
      <c r="L908" s="230"/>
      <c r="M908" s="230"/>
      <c r="N908" s="230"/>
      <c r="O908" s="230"/>
      <c r="P908" s="230"/>
      <c r="Q908" s="230"/>
      <c r="R908" s="230"/>
    </row>
    <row r="909" spans="1:18" s="7" customFormat="1" x14ac:dyDescent="0.2">
      <c r="A909" s="230"/>
      <c r="B909" s="230"/>
      <c r="C909" s="230"/>
      <c r="D909" s="230"/>
      <c r="E909" s="230"/>
      <c r="F909" s="230"/>
      <c r="G909" s="230"/>
      <c r="H909" s="230"/>
      <c r="I909" s="230"/>
      <c r="J909" s="230"/>
      <c r="K909" s="230"/>
      <c r="L909" s="230"/>
      <c r="M909" s="230"/>
      <c r="N909" s="230"/>
      <c r="O909" s="230"/>
      <c r="P909" s="230"/>
      <c r="Q909" s="230"/>
      <c r="R909" s="230"/>
    </row>
    <row r="910" spans="1:18" s="7" customFormat="1" x14ac:dyDescent="0.2">
      <c r="A910" s="230"/>
      <c r="B910" s="230"/>
      <c r="C910" s="230"/>
      <c r="D910" s="230"/>
      <c r="E910" s="230"/>
      <c r="F910" s="230"/>
      <c r="G910" s="230"/>
      <c r="H910" s="230"/>
      <c r="I910" s="230"/>
      <c r="J910" s="230"/>
      <c r="K910" s="230"/>
      <c r="L910" s="230"/>
      <c r="M910" s="230"/>
      <c r="N910" s="230"/>
      <c r="O910" s="230"/>
      <c r="P910" s="230"/>
      <c r="Q910" s="230"/>
      <c r="R910" s="230"/>
    </row>
    <row r="911" spans="1:18" s="7" customFormat="1" x14ac:dyDescent="0.2">
      <c r="A911" s="230"/>
      <c r="B911" s="230"/>
      <c r="C911" s="230"/>
      <c r="D911" s="230"/>
      <c r="E911" s="230"/>
      <c r="F911" s="230"/>
      <c r="G911" s="230"/>
      <c r="H911" s="230"/>
      <c r="I911" s="230"/>
      <c r="J911" s="230"/>
      <c r="K911" s="230"/>
      <c r="L911" s="230"/>
      <c r="M911" s="230"/>
      <c r="N911" s="230"/>
      <c r="O911" s="230"/>
      <c r="P911" s="230"/>
      <c r="Q911" s="230"/>
      <c r="R911" s="230"/>
    </row>
    <row r="912" spans="1:18" s="7" customFormat="1" x14ac:dyDescent="0.2">
      <c r="A912" s="230"/>
      <c r="B912" s="230"/>
      <c r="C912" s="230"/>
      <c r="D912" s="230"/>
      <c r="E912" s="230"/>
      <c r="F912" s="230"/>
      <c r="G912" s="230"/>
      <c r="H912" s="230"/>
      <c r="I912" s="230"/>
      <c r="J912" s="230"/>
      <c r="K912" s="230"/>
      <c r="L912" s="230"/>
      <c r="M912" s="230"/>
      <c r="N912" s="230"/>
      <c r="O912" s="230"/>
      <c r="P912" s="230"/>
      <c r="Q912" s="230"/>
      <c r="R912" s="230"/>
    </row>
    <row r="913" spans="1:18" s="7" customFormat="1" x14ac:dyDescent="0.2">
      <c r="A913" s="230"/>
      <c r="B913" s="230"/>
      <c r="C913" s="230"/>
      <c r="D913" s="230"/>
      <c r="E913" s="230"/>
      <c r="F913" s="230"/>
      <c r="G913" s="230"/>
      <c r="H913" s="230"/>
      <c r="I913" s="230"/>
      <c r="J913" s="230"/>
      <c r="K913" s="230"/>
      <c r="L913" s="230"/>
      <c r="M913" s="230"/>
      <c r="N913" s="230"/>
      <c r="O913" s="230"/>
      <c r="P913" s="230"/>
      <c r="Q913" s="230"/>
      <c r="R913" s="230"/>
    </row>
    <row r="914" spans="1:18" s="7" customFormat="1" x14ac:dyDescent="0.2">
      <c r="A914" s="230"/>
      <c r="B914" s="230"/>
      <c r="C914" s="230"/>
      <c r="D914" s="230"/>
      <c r="E914" s="230"/>
      <c r="F914" s="230"/>
      <c r="G914" s="230"/>
      <c r="H914" s="230"/>
      <c r="I914" s="230"/>
      <c r="J914" s="230"/>
      <c r="K914" s="230"/>
      <c r="L914" s="230"/>
      <c r="M914" s="230"/>
      <c r="N914" s="230"/>
      <c r="O914" s="230"/>
      <c r="P914" s="230"/>
      <c r="Q914" s="230"/>
      <c r="R914" s="230"/>
    </row>
    <row r="915" spans="1:18" s="7" customFormat="1" x14ac:dyDescent="0.2">
      <c r="A915" s="230"/>
      <c r="B915" s="230"/>
      <c r="C915" s="230"/>
      <c r="D915" s="230"/>
      <c r="E915" s="230"/>
      <c r="F915" s="230"/>
      <c r="G915" s="230"/>
      <c r="H915" s="230"/>
      <c r="I915" s="230"/>
      <c r="J915" s="230"/>
      <c r="K915" s="230"/>
      <c r="L915" s="230"/>
      <c r="M915" s="230"/>
      <c r="N915" s="230"/>
      <c r="O915" s="230"/>
      <c r="P915" s="230"/>
      <c r="Q915" s="230"/>
      <c r="R915" s="230"/>
    </row>
    <row r="916" spans="1:18" s="7" customFormat="1" x14ac:dyDescent="0.2">
      <c r="A916" s="230"/>
      <c r="B916" s="230"/>
      <c r="C916" s="230"/>
      <c r="D916" s="230"/>
      <c r="E916" s="230"/>
      <c r="F916" s="230"/>
      <c r="G916" s="230"/>
      <c r="H916" s="230"/>
      <c r="I916" s="230"/>
      <c r="J916" s="230"/>
      <c r="K916" s="230"/>
      <c r="L916" s="230"/>
      <c r="M916" s="230"/>
      <c r="N916" s="230"/>
      <c r="O916" s="230"/>
      <c r="P916" s="230"/>
      <c r="Q916" s="230"/>
      <c r="R916" s="230"/>
    </row>
    <row r="917" spans="1:18" s="7" customFormat="1" x14ac:dyDescent="0.2">
      <c r="A917" s="230"/>
      <c r="B917" s="230"/>
      <c r="C917" s="230"/>
      <c r="D917" s="230"/>
      <c r="E917" s="230"/>
      <c r="F917" s="230"/>
      <c r="G917" s="230"/>
      <c r="H917" s="230"/>
      <c r="I917" s="230"/>
      <c r="J917" s="230"/>
      <c r="K917" s="230"/>
      <c r="L917" s="230"/>
      <c r="M917" s="230"/>
      <c r="N917" s="230"/>
      <c r="O917" s="230"/>
      <c r="P917" s="230"/>
      <c r="Q917" s="230"/>
      <c r="R917" s="230"/>
    </row>
    <row r="918" spans="1:18" s="7" customFormat="1" x14ac:dyDescent="0.2">
      <c r="A918" s="230"/>
      <c r="B918" s="230"/>
      <c r="C918" s="230"/>
      <c r="D918" s="230"/>
      <c r="E918" s="230"/>
      <c r="F918" s="230"/>
      <c r="G918" s="230"/>
      <c r="H918" s="230"/>
      <c r="I918" s="230"/>
      <c r="J918" s="230"/>
      <c r="K918" s="230"/>
      <c r="L918" s="230"/>
      <c r="M918" s="230"/>
      <c r="N918" s="230"/>
      <c r="O918" s="230"/>
      <c r="P918" s="230"/>
      <c r="Q918" s="230"/>
      <c r="R918" s="230"/>
    </row>
    <row r="919" spans="1:18" s="7" customFormat="1" x14ac:dyDescent="0.2">
      <c r="A919" s="230"/>
      <c r="B919" s="230"/>
      <c r="C919" s="230"/>
      <c r="D919" s="230"/>
      <c r="E919" s="230"/>
      <c r="F919" s="230"/>
      <c r="G919" s="230"/>
      <c r="H919" s="230"/>
      <c r="I919" s="230"/>
      <c r="J919" s="230"/>
      <c r="K919" s="230"/>
      <c r="L919" s="230"/>
      <c r="M919" s="230"/>
      <c r="N919" s="230"/>
      <c r="O919" s="230"/>
      <c r="P919" s="230"/>
      <c r="Q919" s="230"/>
      <c r="R919" s="230"/>
    </row>
    <row r="920" spans="1:18" s="7" customFormat="1" x14ac:dyDescent="0.2">
      <c r="A920" s="230"/>
      <c r="B920" s="230"/>
      <c r="C920" s="230"/>
      <c r="D920" s="230"/>
      <c r="E920" s="230"/>
      <c r="F920" s="230"/>
      <c r="G920" s="230"/>
      <c r="H920" s="230"/>
      <c r="I920" s="230"/>
      <c r="J920" s="230"/>
      <c r="K920" s="230"/>
      <c r="L920" s="230"/>
      <c r="M920" s="230"/>
      <c r="N920" s="230"/>
      <c r="O920" s="230"/>
      <c r="P920" s="230"/>
      <c r="Q920" s="230"/>
      <c r="R920" s="230"/>
    </row>
    <row r="921" spans="1:18" s="7" customFormat="1" x14ac:dyDescent="0.2">
      <c r="A921" s="230"/>
      <c r="B921" s="230"/>
      <c r="C921" s="230"/>
      <c r="D921" s="230"/>
      <c r="E921" s="230"/>
      <c r="F921" s="230"/>
      <c r="G921" s="230"/>
      <c r="H921" s="230"/>
      <c r="I921" s="230"/>
      <c r="J921" s="230"/>
      <c r="K921" s="230"/>
      <c r="L921" s="230"/>
      <c r="M921" s="230"/>
      <c r="N921" s="230"/>
      <c r="O921" s="230"/>
      <c r="P921" s="230"/>
      <c r="Q921" s="230"/>
      <c r="R921" s="230"/>
    </row>
    <row r="922" spans="1:18" s="7" customFormat="1" x14ac:dyDescent="0.2">
      <c r="A922" s="230"/>
      <c r="B922" s="230"/>
      <c r="C922" s="230"/>
      <c r="D922" s="230"/>
      <c r="E922" s="230"/>
      <c r="F922" s="230"/>
      <c r="G922" s="230"/>
      <c r="H922" s="230"/>
      <c r="I922" s="230"/>
      <c r="J922" s="230"/>
      <c r="K922" s="230"/>
      <c r="L922" s="230"/>
      <c r="M922" s="230"/>
      <c r="N922" s="230"/>
      <c r="O922" s="230"/>
      <c r="P922" s="230"/>
      <c r="Q922" s="230"/>
      <c r="R922" s="230"/>
    </row>
    <row r="923" spans="1:18" s="7" customFormat="1" x14ac:dyDescent="0.2">
      <c r="A923" s="230"/>
      <c r="B923" s="230"/>
      <c r="C923" s="230"/>
      <c r="D923" s="230"/>
      <c r="E923" s="230"/>
      <c r="F923" s="230"/>
      <c r="G923" s="230"/>
      <c r="H923" s="230"/>
      <c r="I923" s="230"/>
      <c r="J923" s="230"/>
      <c r="K923" s="230"/>
      <c r="L923" s="230"/>
      <c r="M923" s="230"/>
      <c r="N923" s="230"/>
      <c r="O923" s="230"/>
      <c r="P923" s="230"/>
      <c r="Q923" s="230"/>
      <c r="R923" s="230"/>
    </row>
    <row r="924" spans="1:18" s="7" customFormat="1" x14ac:dyDescent="0.2">
      <c r="A924" s="230"/>
      <c r="B924" s="230"/>
      <c r="C924" s="230"/>
      <c r="D924" s="230"/>
      <c r="E924" s="230"/>
      <c r="F924" s="230"/>
      <c r="G924" s="230"/>
      <c r="H924" s="230"/>
      <c r="I924" s="230"/>
      <c r="J924" s="230"/>
      <c r="K924" s="230"/>
      <c r="L924" s="230"/>
      <c r="M924" s="230"/>
      <c r="N924" s="230"/>
      <c r="O924" s="230"/>
      <c r="P924" s="230"/>
      <c r="Q924" s="230"/>
      <c r="R924" s="230"/>
    </row>
    <row r="925" spans="1:18" s="7" customFormat="1" x14ac:dyDescent="0.2">
      <c r="A925" s="230"/>
      <c r="B925" s="230"/>
      <c r="C925" s="230"/>
      <c r="D925" s="230"/>
      <c r="E925" s="230"/>
      <c r="F925" s="230"/>
      <c r="G925" s="230"/>
      <c r="H925" s="230"/>
      <c r="I925" s="230"/>
      <c r="J925" s="230"/>
      <c r="K925" s="230"/>
      <c r="L925" s="230"/>
      <c r="M925" s="230"/>
      <c r="N925" s="230"/>
      <c r="O925" s="230"/>
      <c r="P925" s="230"/>
      <c r="Q925" s="230"/>
      <c r="R925" s="230"/>
    </row>
    <row r="926" spans="1:18" s="7" customFormat="1" x14ac:dyDescent="0.2">
      <c r="A926" s="230"/>
      <c r="B926" s="230"/>
      <c r="C926" s="230"/>
      <c r="D926" s="230"/>
      <c r="E926" s="230"/>
      <c r="F926" s="230"/>
      <c r="G926" s="230"/>
      <c r="H926" s="230"/>
      <c r="I926" s="230"/>
      <c r="J926" s="230"/>
      <c r="K926" s="230"/>
      <c r="L926" s="230"/>
      <c r="M926" s="230"/>
      <c r="N926" s="230"/>
      <c r="O926" s="230"/>
      <c r="P926" s="230"/>
      <c r="Q926" s="230"/>
      <c r="R926" s="230"/>
    </row>
    <row r="927" spans="1:18" s="7" customFormat="1" x14ac:dyDescent="0.2">
      <c r="A927" s="230"/>
      <c r="B927" s="230"/>
      <c r="C927" s="230"/>
      <c r="D927" s="230"/>
      <c r="E927" s="230"/>
      <c r="F927" s="230"/>
      <c r="G927" s="230"/>
      <c r="H927" s="230"/>
      <c r="I927" s="230"/>
      <c r="J927" s="230"/>
      <c r="K927" s="230"/>
      <c r="L927" s="230"/>
      <c r="M927" s="230"/>
      <c r="N927" s="230"/>
      <c r="O927" s="230"/>
      <c r="P927" s="230"/>
      <c r="Q927" s="230"/>
      <c r="R927" s="230"/>
    </row>
    <row r="928" spans="1:18" s="7" customFormat="1" x14ac:dyDescent="0.2">
      <c r="A928" s="230"/>
      <c r="B928" s="230"/>
      <c r="C928" s="230"/>
      <c r="D928" s="230"/>
      <c r="E928" s="230"/>
      <c r="F928" s="230"/>
      <c r="G928" s="230"/>
      <c r="H928" s="230"/>
      <c r="I928" s="230"/>
      <c r="J928" s="230"/>
      <c r="K928" s="230"/>
      <c r="L928" s="230"/>
      <c r="M928" s="230"/>
      <c r="N928" s="230"/>
      <c r="O928" s="230"/>
      <c r="P928" s="230"/>
      <c r="Q928" s="230"/>
      <c r="R928" s="230"/>
    </row>
    <row r="929" spans="1:18" s="7" customFormat="1" x14ac:dyDescent="0.2">
      <c r="A929" s="230"/>
      <c r="B929" s="230"/>
      <c r="C929" s="230"/>
      <c r="D929" s="230"/>
      <c r="E929" s="230"/>
      <c r="F929" s="230"/>
      <c r="G929" s="230"/>
      <c r="H929" s="230"/>
      <c r="I929" s="230"/>
      <c r="J929" s="230"/>
      <c r="K929" s="230"/>
      <c r="L929" s="230"/>
      <c r="M929" s="230"/>
      <c r="N929" s="230"/>
      <c r="O929" s="230"/>
      <c r="P929" s="230"/>
      <c r="Q929" s="230"/>
      <c r="R929" s="230"/>
    </row>
    <row r="930" spans="1:18" s="7" customFormat="1" x14ac:dyDescent="0.2">
      <c r="A930" s="230"/>
      <c r="B930" s="230"/>
      <c r="C930" s="230"/>
      <c r="D930" s="230"/>
      <c r="E930" s="230"/>
      <c r="F930" s="230"/>
      <c r="G930" s="230"/>
      <c r="H930" s="230"/>
      <c r="I930" s="230"/>
      <c r="J930" s="230"/>
      <c r="K930" s="230"/>
      <c r="L930" s="230"/>
      <c r="M930" s="230"/>
      <c r="N930" s="230"/>
      <c r="O930" s="230"/>
      <c r="P930" s="230"/>
      <c r="Q930" s="230"/>
      <c r="R930" s="230"/>
    </row>
    <row r="931" spans="1:18" s="7" customFormat="1" x14ac:dyDescent="0.2">
      <c r="A931" s="230"/>
      <c r="B931" s="230"/>
      <c r="C931" s="230"/>
      <c r="D931" s="230"/>
      <c r="E931" s="230"/>
      <c r="F931" s="230"/>
      <c r="G931" s="230"/>
      <c r="H931" s="230"/>
      <c r="I931" s="230"/>
      <c r="J931" s="230"/>
      <c r="K931" s="230"/>
      <c r="L931" s="230"/>
      <c r="M931" s="230"/>
      <c r="N931" s="230"/>
      <c r="O931" s="230"/>
      <c r="P931" s="230"/>
      <c r="Q931" s="230"/>
      <c r="R931" s="230"/>
    </row>
    <row r="932" spans="1:18" s="7" customFormat="1" x14ac:dyDescent="0.2">
      <c r="A932" s="230"/>
      <c r="B932" s="230"/>
      <c r="C932" s="230"/>
      <c r="D932" s="230"/>
      <c r="E932" s="230"/>
      <c r="F932" s="230"/>
      <c r="G932" s="230"/>
      <c r="H932" s="230"/>
      <c r="I932" s="230"/>
      <c r="J932" s="230"/>
      <c r="K932" s="230"/>
      <c r="L932" s="230"/>
      <c r="M932" s="230"/>
      <c r="N932" s="230"/>
      <c r="O932" s="230"/>
      <c r="P932" s="230"/>
      <c r="Q932" s="230"/>
      <c r="R932" s="230"/>
    </row>
    <row r="933" spans="1:18" s="7" customFormat="1" x14ac:dyDescent="0.2">
      <c r="A933" s="230"/>
      <c r="B933" s="230"/>
      <c r="C933" s="230"/>
      <c r="D933" s="230"/>
      <c r="E933" s="230"/>
      <c r="F933" s="230"/>
      <c r="G933" s="230"/>
      <c r="H933" s="230"/>
      <c r="I933" s="230"/>
      <c r="J933" s="230"/>
      <c r="K933" s="230"/>
      <c r="L933" s="230"/>
      <c r="M933" s="230"/>
      <c r="N933" s="230"/>
      <c r="O933" s="230"/>
      <c r="P933" s="230"/>
      <c r="Q933" s="230"/>
      <c r="R933" s="230"/>
    </row>
    <row r="934" spans="1:18" s="7" customFormat="1" x14ac:dyDescent="0.2">
      <c r="A934" s="230"/>
      <c r="B934" s="230"/>
      <c r="C934" s="230"/>
      <c r="D934" s="230"/>
      <c r="E934" s="230"/>
      <c r="F934" s="230"/>
      <c r="G934" s="230"/>
      <c r="H934" s="230"/>
      <c r="I934" s="230"/>
      <c r="J934" s="230"/>
      <c r="K934" s="230"/>
      <c r="L934" s="230"/>
      <c r="M934" s="230"/>
      <c r="N934" s="230"/>
      <c r="O934" s="230"/>
      <c r="P934" s="230"/>
      <c r="Q934" s="230"/>
      <c r="R934" s="230"/>
    </row>
    <row r="935" spans="1:18" s="7" customFormat="1" x14ac:dyDescent="0.2">
      <c r="A935" s="230"/>
      <c r="B935" s="230"/>
      <c r="C935" s="230"/>
      <c r="D935" s="230"/>
      <c r="E935" s="230"/>
      <c r="F935" s="230"/>
      <c r="G935" s="230"/>
      <c r="H935" s="230"/>
      <c r="I935" s="230"/>
      <c r="J935" s="230"/>
      <c r="K935" s="230"/>
      <c r="L935" s="230"/>
      <c r="M935" s="230"/>
      <c r="N935" s="230"/>
      <c r="O935" s="230"/>
      <c r="P935" s="230"/>
      <c r="Q935" s="230"/>
      <c r="R935" s="230"/>
    </row>
    <row r="936" spans="1:18" s="7" customFormat="1" x14ac:dyDescent="0.2">
      <c r="A936" s="230"/>
      <c r="B936" s="230"/>
      <c r="C936" s="230"/>
      <c r="D936" s="230"/>
      <c r="E936" s="230"/>
      <c r="F936" s="230"/>
      <c r="G936" s="230"/>
      <c r="H936" s="230"/>
      <c r="I936" s="230"/>
      <c r="J936" s="230"/>
      <c r="K936" s="230"/>
      <c r="L936" s="230"/>
      <c r="M936" s="230"/>
      <c r="N936" s="230"/>
      <c r="O936" s="230"/>
      <c r="P936" s="230"/>
      <c r="Q936" s="230"/>
      <c r="R936" s="230"/>
    </row>
    <row r="937" spans="1:18" s="7" customFormat="1" x14ac:dyDescent="0.2">
      <c r="A937" s="230"/>
      <c r="B937" s="230"/>
      <c r="C937" s="230"/>
      <c r="D937" s="230"/>
      <c r="E937" s="230"/>
      <c r="F937" s="230"/>
      <c r="G937" s="230"/>
      <c r="H937" s="230"/>
      <c r="I937" s="230"/>
      <c r="J937" s="230"/>
      <c r="K937" s="230"/>
      <c r="L937" s="230"/>
      <c r="M937" s="230"/>
      <c r="N937" s="230"/>
      <c r="O937" s="230"/>
      <c r="P937" s="230"/>
      <c r="Q937" s="230"/>
      <c r="R937" s="230"/>
    </row>
    <row r="938" spans="1:18" s="7" customFormat="1" x14ac:dyDescent="0.2">
      <c r="A938" s="230"/>
      <c r="B938" s="230"/>
      <c r="C938" s="230"/>
      <c r="D938" s="230"/>
      <c r="E938" s="230"/>
      <c r="F938" s="230"/>
      <c r="G938" s="230"/>
      <c r="H938" s="230"/>
      <c r="I938" s="230"/>
      <c r="J938" s="230"/>
      <c r="K938" s="230"/>
      <c r="L938" s="230"/>
      <c r="M938" s="230"/>
      <c r="N938" s="230"/>
      <c r="O938" s="230"/>
      <c r="P938" s="230"/>
      <c r="Q938" s="230"/>
      <c r="R938" s="230"/>
    </row>
    <row r="939" spans="1:18" s="7" customFormat="1" x14ac:dyDescent="0.2">
      <c r="A939" s="230"/>
      <c r="B939" s="230"/>
      <c r="C939" s="230"/>
      <c r="D939" s="230"/>
      <c r="E939" s="230"/>
      <c r="F939" s="230"/>
      <c r="G939" s="230"/>
      <c r="H939" s="230"/>
      <c r="I939" s="230"/>
      <c r="J939" s="230"/>
      <c r="K939" s="230"/>
      <c r="L939" s="230"/>
      <c r="M939" s="230"/>
      <c r="N939" s="230"/>
      <c r="O939" s="230"/>
      <c r="P939" s="230"/>
      <c r="Q939" s="230"/>
      <c r="R939" s="230"/>
    </row>
    <row r="940" spans="1:18" s="7" customFormat="1" x14ac:dyDescent="0.2">
      <c r="A940" s="230"/>
      <c r="B940" s="230"/>
      <c r="C940" s="230"/>
      <c r="D940" s="230"/>
      <c r="E940" s="230"/>
      <c r="F940" s="230"/>
      <c r="G940" s="230"/>
      <c r="H940" s="230"/>
      <c r="I940" s="230"/>
      <c r="J940" s="230"/>
      <c r="K940" s="230"/>
      <c r="L940" s="230"/>
      <c r="M940" s="230"/>
      <c r="N940" s="230"/>
      <c r="O940" s="230"/>
      <c r="P940" s="230"/>
      <c r="Q940" s="230"/>
      <c r="R940" s="230"/>
    </row>
    <row r="941" spans="1:18" s="7" customFormat="1" x14ac:dyDescent="0.2">
      <c r="A941" s="230"/>
      <c r="B941" s="230"/>
      <c r="C941" s="230"/>
      <c r="D941" s="230"/>
      <c r="E941" s="230"/>
      <c r="F941" s="230"/>
      <c r="G941" s="230"/>
      <c r="H941" s="230"/>
      <c r="I941" s="230"/>
      <c r="J941" s="230"/>
      <c r="K941" s="230"/>
      <c r="L941" s="230"/>
      <c r="M941" s="230"/>
      <c r="N941" s="230"/>
      <c r="O941" s="230"/>
      <c r="P941" s="230"/>
      <c r="Q941" s="230"/>
      <c r="R941" s="230"/>
    </row>
    <row r="942" spans="1:18" s="7" customFormat="1" x14ac:dyDescent="0.2">
      <c r="A942" s="230"/>
      <c r="B942" s="230"/>
      <c r="C942" s="230"/>
      <c r="D942" s="230"/>
      <c r="E942" s="230"/>
      <c r="F942" s="230"/>
      <c r="G942" s="230"/>
      <c r="H942" s="230"/>
      <c r="I942" s="230"/>
      <c r="J942" s="230"/>
      <c r="K942" s="230"/>
      <c r="L942" s="230"/>
      <c r="M942" s="230"/>
      <c r="N942" s="230"/>
      <c r="O942" s="230"/>
      <c r="P942" s="230"/>
      <c r="Q942" s="230"/>
      <c r="R942" s="230"/>
    </row>
    <row r="943" spans="1:18" s="7" customFormat="1" x14ac:dyDescent="0.2">
      <c r="A943" s="230"/>
      <c r="B943" s="230"/>
      <c r="C943" s="230"/>
      <c r="D943" s="230"/>
      <c r="E943" s="230"/>
      <c r="F943" s="230"/>
      <c r="G943" s="230"/>
      <c r="H943" s="230"/>
      <c r="I943" s="230"/>
      <c r="J943" s="230"/>
      <c r="K943" s="230"/>
      <c r="L943" s="230"/>
      <c r="M943" s="230"/>
      <c r="N943" s="230"/>
      <c r="O943" s="230"/>
      <c r="P943" s="230"/>
      <c r="Q943" s="230"/>
      <c r="R943" s="230"/>
    </row>
    <row r="944" spans="1:18" s="7" customFormat="1" x14ac:dyDescent="0.2">
      <c r="A944" s="230"/>
      <c r="B944" s="230"/>
      <c r="C944" s="230"/>
      <c r="D944" s="230"/>
      <c r="E944" s="230"/>
      <c r="F944" s="230"/>
      <c r="G944" s="230"/>
      <c r="H944" s="230"/>
      <c r="I944" s="230"/>
      <c r="J944" s="230"/>
      <c r="K944" s="230"/>
      <c r="L944" s="230"/>
      <c r="M944" s="230"/>
      <c r="N944" s="230"/>
      <c r="O944" s="230"/>
      <c r="P944" s="230"/>
      <c r="Q944" s="230"/>
      <c r="R944" s="230"/>
    </row>
    <row r="945" spans="1:18" s="7" customFormat="1" x14ac:dyDescent="0.2">
      <c r="A945" s="230"/>
      <c r="B945" s="230"/>
      <c r="C945" s="230"/>
      <c r="D945" s="230"/>
      <c r="E945" s="230"/>
      <c r="F945" s="230"/>
      <c r="G945" s="230"/>
      <c r="H945" s="230"/>
      <c r="I945" s="230"/>
      <c r="J945" s="230"/>
      <c r="K945" s="230"/>
      <c r="L945" s="230"/>
      <c r="M945" s="230"/>
      <c r="N945" s="230"/>
      <c r="O945" s="230"/>
      <c r="P945" s="230"/>
      <c r="Q945" s="230"/>
      <c r="R945" s="230"/>
    </row>
    <row r="946" spans="1:18" s="7" customFormat="1" x14ac:dyDescent="0.2">
      <c r="A946" s="230"/>
      <c r="B946" s="230"/>
      <c r="C946" s="230"/>
      <c r="D946" s="230"/>
      <c r="E946" s="230"/>
      <c r="F946" s="230"/>
      <c r="G946" s="230"/>
      <c r="H946" s="230"/>
      <c r="I946" s="230"/>
      <c r="J946" s="230"/>
      <c r="K946" s="230"/>
      <c r="L946" s="230"/>
      <c r="M946" s="230"/>
      <c r="N946" s="230"/>
      <c r="O946" s="230"/>
      <c r="P946" s="230"/>
      <c r="Q946" s="230"/>
      <c r="R946" s="230"/>
    </row>
    <row r="947" spans="1:18" s="7" customFormat="1" x14ac:dyDescent="0.2">
      <c r="A947" s="230"/>
      <c r="B947" s="230"/>
      <c r="C947" s="230"/>
      <c r="D947" s="230"/>
      <c r="E947" s="230"/>
      <c r="F947" s="230"/>
      <c r="G947" s="230"/>
      <c r="H947" s="230"/>
      <c r="I947" s="230"/>
      <c r="J947" s="230"/>
      <c r="K947" s="230"/>
      <c r="L947" s="230"/>
      <c r="M947" s="230"/>
      <c r="N947" s="230"/>
      <c r="O947" s="230"/>
      <c r="P947" s="230"/>
      <c r="Q947" s="230"/>
      <c r="R947" s="230"/>
    </row>
    <row r="948" spans="1:18" s="7" customFormat="1" x14ac:dyDescent="0.2">
      <c r="A948" s="230"/>
      <c r="B948" s="230"/>
      <c r="C948" s="230"/>
      <c r="D948" s="230"/>
      <c r="E948" s="230"/>
      <c r="F948" s="230"/>
      <c r="G948" s="230"/>
      <c r="H948" s="230"/>
      <c r="I948" s="230"/>
      <c r="J948" s="230"/>
      <c r="K948" s="230"/>
      <c r="L948" s="230"/>
      <c r="M948" s="230"/>
      <c r="N948" s="230"/>
      <c r="O948" s="230"/>
      <c r="P948" s="230"/>
      <c r="Q948" s="230"/>
      <c r="R948" s="230"/>
    </row>
    <row r="949" spans="1:18" s="7" customFormat="1" x14ac:dyDescent="0.2">
      <c r="A949" s="230"/>
      <c r="B949" s="230"/>
      <c r="C949" s="230"/>
      <c r="D949" s="230"/>
      <c r="E949" s="230"/>
      <c r="F949" s="230"/>
      <c r="G949" s="230"/>
      <c r="H949" s="230"/>
      <c r="I949" s="230"/>
      <c r="J949" s="230"/>
      <c r="K949" s="230"/>
      <c r="L949" s="230"/>
      <c r="M949" s="230"/>
      <c r="N949" s="230"/>
      <c r="O949" s="230"/>
      <c r="P949" s="230"/>
      <c r="Q949" s="230"/>
      <c r="R949" s="230"/>
    </row>
    <row r="950" spans="1:18" s="7" customFormat="1" x14ac:dyDescent="0.2">
      <c r="A950" s="230"/>
      <c r="B950" s="230"/>
      <c r="C950" s="230"/>
      <c r="D950" s="230"/>
      <c r="E950" s="230"/>
      <c r="F950" s="230"/>
      <c r="G950" s="230"/>
      <c r="H950" s="230"/>
      <c r="I950" s="230"/>
      <c r="J950" s="230"/>
      <c r="K950" s="230"/>
      <c r="L950" s="230"/>
      <c r="M950" s="230"/>
      <c r="N950" s="230"/>
      <c r="O950" s="230"/>
      <c r="P950" s="230"/>
      <c r="Q950" s="230"/>
      <c r="R950" s="230"/>
    </row>
    <row r="951" spans="1:18" s="7" customFormat="1" x14ac:dyDescent="0.2">
      <c r="A951" s="230"/>
      <c r="B951" s="230"/>
      <c r="C951" s="230"/>
      <c r="D951" s="230"/>
      <c r="E951" s="230"/>
      <c r="F951" s="230"/>
      <c r="G951" s="230"/>
      <c r="H951" s="230"/>
      <c r="I951" s="230"/>
      <c r="J951" s="230"/>
      <c r="K951" s="230"/>
      <c r="L951" s="230"/>
      <c r="M951" s="230"/>
      <c r="N951" s="230"/>
      <c r="O951" s="230"/>
      <c r="P951" s="230"/>
      <c r="Q951" s="230"/>
      <c r="R951" s="230"/>
    </row>
    <row r="952" spans="1:18" s="7" customFormat="1" x14ac:dyDescent="0.2">
      <c r="A952" s="230"/>
      <c r="B952" s="230"/>
      <c r="C952" s="230"/>
      <c r="D952" s="230"/>
      <c r="E952" s="230"/>
      <c r="F952" s="230"/>
      <c r="G952" s="230"/>
      <c r="H952" s="230"/>
      <c r="I952" s="230"/>
      <c r="J952" s="230"/>
      <c r="K952" s="230"/>
      <c r="L952" s="230"/>
      <c r="M952" s="230"/>
      <c r="N952" s="230"/>
      <c r="O952" s="230"/>
      <c r="P952" s="230"/>
      <c r="Q952" s="230"/>
      <c r="R952" s="230"/>
    </row>
    <row r="953" spans="1:18" s="7" customFormat="1" x14ac:dyDescent="0.2">
      <c r="A953" s="230"/>
      <c r="B953" s="230"/>
      <c r="C953" s="230"/>
      <c r="D953" s="230"/>
      <c r="E953" s="230"/>
      <c r="F953" s="230"/>
      <c r="G953" s="230"/>
      <c r="H953" s="230"/>
      <c r="I953" s="230"/>
      <c r="J953" s="230"/>
      <c r="K953" s="230"/>
      <c r="L953" s="230"/>
      <c r="M953" s="230"/>
      <c r="N953" s="230"/>
      <c r="O953" s="230"/>
      <c r="P953" s="230"/>
      <c r="Q953" s="230"/>
      <c r="R953" s="230"/>
    </row>
    <row r="954" spans="1:18" s="7" customFormat="1" x14ac:dyDescent="0.2">
      <c r="A954" s="230"/>
      <c r="B954" s="230"/>
      <c r="C954" s="230"/>
      <c r="D954" s="230"/>
      <c r="E954" s="230"/>
      <c r="F954" s="230"/>
      <c r="G954" s="230"/>
      <c r="H954" s="230"/>
      <c r="I954" s="230"/>
      <c r="J954" s="230"/>
      <c r="K954" s="230"/>
      <c r="L954" s="230"/>
      <c r="M954" s="230"/>
      <c r="N954" s="230"/>
      <c r="O954" s="230"/>
      <c r="P954" s="230"/>
      <c r="Q954" s="230"/>
      <c r="R954" s="230"/>
    </row>
    <row r="955" spans="1:18" s="7" customFormat="1" x14ac:dyDescent="0.2">
      <c r="A955" s="230"/>
      <c r="B955" s="230"/>
      <c r="C955" s="230"/>
      <c r="D955" s="230"/>
      <c r="E955" s="230"/>
      <c r="F955" s="230"/>
      <c r="G955" s="230"/>
      <c r="H955" s="230"/>
      <c r="I955" s="230"/>
      <c r="J955" s="230"/>
      <c r="K955" s="230"/>
      <c r="L955" s="230"/>
      <c r="M955" s="230"/>
      <c r="N955" s="230"/>
      <c r="O955" s="230"/>
      <c r="P955" s="230"/>
      <c r="Q955" s="230"/>
      <c r="R955" s="230"/>
    </row>
    <row r="956" spans="1:18" s="7" customFormat="1" x14ac:dyDescent="0.2">
      <c r="A956" s="230"/>
      <c r="B956" s="230"/>
      <c r="C956" s="230"/>
      <c r="D956" s="230"/>
      <c r="E956" s="230"/>
      <c r="F956" s="230"/>
      <c r="G956" s="230"/>
      <c r="H956" s="230"/>
      <c r="I956" s="230"/>
      <c r="J956" s="230"/>
      <c r="K956" s="230"/>
      <c r="L956" s="230"/>
      <c r="M956" s="230"/>
      <c r="N956" s="230"/>
      <c r="O956" s="230"/>
      <c r="P956" s="230"/>
      <c r="Q956" s="230"/>
      <c r="R956" s="230"/>
    </row>
    <row r="957" spans="1:18" s="7" customFormat="1" x14ac:dyDescent="0.2">
      <c r="A957" s="230"/>
      <c r="B957" s="230"/>
      <c r="C957" s="230"/>
      <c r="D957" s="230"/>
      <c r="E957" s="230"/>
      <c r="F957" s="230"/>
      <c r="G957" s="230"/>
      <c r="H957" s="230"/>
      <c r="I957" s="230"/>
      <c r="J957" s="230"/>
      <c r="K957" s="230"/>
      <c r="L957" s="230"/>
      <c r="M957" s="230"/>
      <c r="N957" s="230"/>
      <c r="O957" s="230"/>
      <c r="P957" s="230"/>
      <c r="Q957" s="230"/>
      <c r="R957" s="230"/>
    </row>
    <row r="958" spans="1:18" s="7" customFormat="1" x14ac:dyDescent="0.2">
      <c r="A958" s="230"/>
      <c r="B958" s="230"/>
      <c r="C958" s="230"/>
      <c r="D958" s="230"/>
      <c r="E958" s="230"/>
      <c r="F958" s="230"/>
      <c r="G958" s="230"/>
      <c r="H958" s="230"/>
      <c r="I958" s="230"/>
      <c r="J958" s="230"/>
      <c r="K958" s="230"/>
      <c r="L958" s="230"/>
      <c r="M958" s="230"/>
      <c r="N958" s="230"/>
      <c r="O958" s="230"/>
      <c r="P958" s="230"/>
      <c r="Q958" s="230"/>
      <c r="R958" s="230"/>
    </row>
    <row r="959" spans="1:18" s="7" customFormat="1" x14ac:dyDescent="0.2">
      <c r="A959" s="230"/>
      <c r="B959" s="230"/>
      <c r="C959" s="230"/>
      <c r="D959" s="230"/>
      <c r="E959" s="230"/>
      <c r="F959" s="230"/>
      <c r="G959" s="230"/>
      <c r="H959" s="230"/>
      <c r="I959" s="230"/>
      <c r="J959" s="230"/>
      <c r="K959" s="230"/>
      <c r="L959" s="230"/>
      <c r="M959" s="230"/>
      <c r="N959" s="230"/>
      <c r="O959" s="230"/>
      <c r="P959" s="230"/>
      <c r="Q959" s="230"/>
      <c r="R959" s="230"/>
    </row>
    <row r="960" spans="1:18" s="7" customFormat="1" x14ac:dyDescent="0.2">
      <c r="A960" s="230"/>
      <c r="B960" s="230"/>
      <c r="C960" s="230"/>
      <c r="D960" s="230"/>
      <c r="E960" s="230"/>
      <c r="F960" s="230"/>
      <c r="G960" s="230"/>
      <c r="H960" s="230"/>
      <c r="I960" s="230"/>
      <c r="J960" s="230"/>
      <c r="K960" s="230"/>
      <c r="L960" s="230"/>
      <c r="M960" s="230"/>
      <c r="N960" s="230"/>
      <c r="O960" s="230"/>
      <c r="P960" s="230"/>
      <c r="Q960" s="230"/>
      <c r="R960" s="230"/>
    </row>
    <row r="961" spans="1:18" s="7" customFormat="1" x14ac:dyDescent="0.2">
      <c r="A961" s="230"/>
      <c r="B961" s="230"/>
      <c r="C961" s="230"/>
      <c r="D961" s="230"/>
      <c r="E961" s="230"/>
      <c r="F961" s="230"/>
      <c r="G961" s="230"/>
      <c r="H961" s="230"/>
      <c r="I961" s="230"/>
      <c r="J961" s="230"/>
      <c r="K961" s="230"/>
      <c r="L961" s="230"/>
      <c r="M961" s="230"/>
      <c r="N961" s="230"/>
      <c r="O961" s="230"/>
      <c r="P961" s="230"/>
      <c r="Q961" s="230"/>
      <c r="R961" s="230"/>
    </row>
    <row r="962" spans="1:18" s="7" customFormat="1" x14ac:dyDescent="0.2">
      <c r="A962" s="230"/>
      <c r="B962" s="230"/>
      <c r="C962" s="230"/>
      <c r="D962" s="230"/>
      <c r="E962" s="230"/>
      <c r="F962" s="230"/>
      <c r="G962" s="230"/>
      <c r="H962" s="230"/>
      <c r="I962" s="230"/>
      <c r="J962" s="230"/>
      <c r="K962" s="230"/>
      <c r="L962" s="230"/>
      <c r="M962" s="230"/>
      <c r="N962" s="230"/>
      <c r="O962" s="230"/>
      <c r="P962" s="230"/>
      <c r="Q962" s="230"/>
      <c r="R962" s="230"/>
    </row>
    <row r="963" spans="1:18" s="7" customFormat="1" x14ac:dyDescent="0.2">
      <c r="A963" s="230"/>
      <c r="B963" s="230"/>
      <c r="C963" s="230"/>
      <c r="D963" s="230"/>
      <c r="E963" s="230"/>
      <c r="F963" s="230"/>
      <c r="G963" s="230"/>
      <c r="H963" s="230"/>
      <c r="I963" s="230"/>
      <c r="J963" s="230"/>
      <c r="K963" s="230"/>
      <c r="L963" s="230"/>
      <c r="M963" s="230"/>
      <c r="N963" s="230"/>
      <c r="O963" s="230"/>
      <c r="P963" s="230"/>
      <c r="Q963" s="230"/>
      <c r="R963" s="230"/>
    </row>
    <row r="964" spans="1:18" s="7" customFormat="1" x14ac:dyDescent="0.2">
      <c r="A964" s="230"/>
      <c r="B964" s="230"/>
      <c r="C964" s="230"/>
      <c r="D964" s="230"/>
      <c r="E964" s="230"/>
      <c r="F964" s="230"/>
      <c r="G964" s="230"/>
      <c r="H964" s="230"/>
      <c r="I964" s="230"/>
      <c r="J964" s="230"/>
      <c r="K964" s="230"/>
      <c r="L964" s="230"/>
      <c r="M964" s="230"/>
      <c r="N964" s="230"/>
      <c r="O964" s="230"/>
      <c r="P964" s="230"/>
      <c r="Q964" s="230"/>
      <c r="R964" s="230"/>
    </row>
    <row r="965" spans="1:18" s="7" customFormat="1" x14ac:dyDescent="0.2">
      <c r="A965" s="230"/>
      <c r="B965" s="230"/>
      <c r="C965" s="230"/>
      <c r="D965" s="230"/>
      <c r="E965" s="230"/>
      <c r="F965" s="230"/>
      <c r="G965" s="230"/>
      <c r="H965" s="230"/>
      <c r="I965" s="230"/>
      <c r="J965" s="230"/>
      <c r="K965" s="230"/>
      <c r="L965" s="230"/>
      <c r="M965" s="230"/>
      <c r="N965" s="230"/>
      <c r="O965" s="230"/>
      <c r="P965" s="230"/>
      <c r="Q965" s="230"/>
      <c r="R965" s="230"/>
    </row>
    <row r="966" spans="1:18" s="7" customFormat="1" x14ac:dyDescent="0.2">
      <c r="A966" s="230"/>
      <c r="B966" s="230"/>
      <c r="C966" s="230"/>
      <c r="D966" s="230"/>
      <c r="E966" s="230"/>
      <c r="F966" s="230"/>
      <c r="G966" s="230"/>
      <c r="H966" s="230"/>
      <c r="I966" s="230"/>
      <c r="J966" s="230"/>
      <c r="K966" s="230"/>
      <c r="L966" s="230"/>
      <c r="M966" s="230"/>
      <c r="N966" s="230"/>
      <c r="O966" s="230"/>
      <c r="P966" s="230"/>
      <c r="Q966" s="230"/>
      <c r="R966" s="230"/>
    </row>
    <row r="967" spans="1:18" s="7" customFormat="1" x14ac:dyDescent="0.2">
      <c r="A967" s="230"/>
      <c r="B967" s="230"/>
      <c r="C967" s="230"/>
      <c r="D967" s="230"/>
      <c r="E967" s="230"/>
      <c r="F967" s="230"/>
      <c r="G967" s="230"/>
      <c r="H967" s="230"/>
      <c r="I967" s="230"/>
      <c r="J967" s="230"/>
      <c r="K967" s="230"/>
      <c r="L967" s="230"/>
      <c r="M967" s="230"/>
      <c r="N967" s="230"/>
      <c r="O967" s="230"/>
      <c r="P967" s="230"/>
      <c r="Q967" s="230"/>
      <c r="R967" s="230"/>
    </row>
    <row r="968" spans="1:18" s="7" customFormat="1" x14ac:dyDescent="0.2">
      <c r="A968" s="230"/>
      <c r="B968" s="230"/>
      <c r="C968" s="230"/>
      <c r="D968" s="230"/>
      <c r="E968" s="230"/>
      <c r="F968" s="230"/>
      <c r="G968" s="230"/>
      <c r="H968" s="230"/>
      <c r="I968" s="230"/>
      <c r="J968" s="230"/>
      <c r="K968" s="230"/>
      <c r="L968" s="230"/>
      <c r="M968" s="230"/>
      <c r="N968" s="230"/>
      <c r="O968" s="230"/>
      <c r="P968" s="230"/>
      <c r="Q968" s="230"/>
      <c r="R968" s="230"/>
    </row>
    <row r="969" spans="1:18" s="7" customFormat="1" x14ac:dyDescent="0.2">
      <c r="A969" s="230"/>
      <c r="B969" s="230"/>
      <c r="C969" s="230"/>
      <c r="D969" s="230"/>
      <c r="E969" s="230"/>
      <c r="F969" s="230"/>
      <c r="G969" s="230"/>
      <c r="H969" s="230"/>
      <c r="I969" s="230"/>
      <c r="J969" s="230"/>
      <c r="K969" s="230"/>
      <c r="L969" s="230"/>
      <c r="M969" s="230"/>
      <c r="N969" s="230"/>
      <c r="O969" s="230"/>
      <c r="P969" s="230"/>
      <c r="Q969" s="230"/>
      <c r="R969" s="230"/>
    </row>
    <row r="970" spans="1:18" s="7" customFormat="1" x14ac:dyDescent="0.2">
      <c r="A970" s="230"/>
      <c r="B970" s="230"/>
      <c r="C970" s="230"/>
      <c r="D970" s="230"/>
      <c r="E970" s="230"/>
      <c r="F970" s="230"/>
      <c r="G970" s="230"/>
      <c r="H970" s="230"/>
      <c r="I970" s="230"/>
      <c r="J970" s="230"/>
      <c r="K970" s="230"/>
      <c r="L970" s="230"/>
      <c r="M970" s="230"/>
      <c r="N970" s="230"/>
      <c r="O970" s="230"/>
      <c r="P970" s="230"/>
      <c r="Q970" s="230"/>
      <c r="R970" s="230"/>
    </row>
    <row r="971" spans="1:18" s="7" customFormat="1" x14ac:dyDescent="0.2">
      <c r="A971" s="230"/>
      <c r="B971" s="230"/>
      <c r="C971" s="230"/>
      <c r="D971" s="230"/>
      <c r="E971" s="230"/>
      <c r="F971" s="230"/>
      <c r="G971" s="230"/>
      <c r="H971" s="230"/>
      <c r="I971" s="230"/>
      <c r="J971" s="230"/>
      <c r="K971" s="230"/>
      <c r="L971" s="230"/>
      <c r="M971" s="230"/>
      <c r="N971" s="230"/>
      <c r="O971" s="230"/>
      <c r="P971" s="230"/>
      <c r="Q971" s="230"/>
      <c r="R971" s="230"/>
    </row>
    <row r="972" spans="1:18" s="7" customFormat="1" x14ac:dyDescent="0.2">
      <c r="A972" s="230"/>
      <c r="B972" s="230"/>
      <c r="C972" s="230"/>
      <c r="D972" s="230"/>
      <c r="E972" s="230"/>
      <c r="F972" s="230"/>
      <c r="G972" s="230"/>
      <c r="H972" s="230"/>
      <c r="I972" s="230"/>
      <c r="J972" s="230"/>
      <c r="K972" s="230"/>
      <c r="L972" s="230"/>
      <c r="M972" s="230"/>
      <c r="N972" s="230"/>
      <c r="O972" s="230"/>
      <c r="P972" s="230"/>
      <c r="Q972" s="230"/>
      <c r="R972" s="230"/>
    </row>
    <row r="973" spans="1:18" s="7" customFormat="1" x14ac:dyDescent="0.2">
      <c r="A973" s="230"/>
      <c r="B973" s="230"/>
      <c r="C973" s="230"/>
      <c r="D973" s="230"/>
      <c r="E973" s="230"/>
      <c r="F973" s="230"/>
      <c r="G973" s="230"/>
      <c r="H973" s="230"/>
      <c r="I973" s="230"/>
      <c r="J973" s="230"/>
      <c r="K973" s="230"/>
      <c r="L973" s="230"/>
      <c r="M973" s="230"/>
      <c r="N973" s="230"/>
      <c r="O973" s="230"/>
      <c r="P973" s="230"/>
      <c r="Q973" s="230"/>
      <c r="R973" s="230"/>
    </row>
    <row r="974" spans="1:18" s="7" customFormat="1" x14ac:dyDescent="0.2">
      <c r="A974" s="230"/>
      <c r="B974" s="230"/>
      <c r="C974" s="230"/>
      <c r="D974" s="230"/>
      <c r="E974" s="230"/>
      <c r="F974" s="230"/>
      <c r="G974" s="230"/>
      <c r="H974" s="230"/>
      <c r="I974" s="230"/>
      <c r="J974" s="230"/>
      <c r="K974" s="230"/>
      <c r="L974" s="230"/>
      <c r="M974" s="230"/>
      <c r="N974" s="230"/>
      <c r="O974" s="230"/>
      <c r="P974" s="230"/>
      <c r="Q974" s="230"/>
      <c r="R974" s="230"/>
    </row>
    <row r="975" spans="1:18" s="7" customFormat="1" x14ac:dyDescent="0.2">
      <c r="A975" s="230"/>
      <c r="B975" s="230"/>
      <c r="C975" s="230"/>
      <c r="D975" s="230"/>
      <c r="E975" s="230"/>
      <c r="F975" s="230"/>
      <c r="G975" s="230"/>
      <c r="H975" s="230"/>
      <c r="I975" s="230"/>
      <c r="J975" s="230"/>
      <c r="K975" s="230"/>
      <c r="L975" s="230"/>
      <c r="M975" s="230"/>
      <c r="N975" s="230"/>
      <c r="O975" s="230"/>
      <c r="P975" s="230"/>
      <c r="Q975" s="230"/>
      <c r="R975" s="230"/>
    </row>
    <row r="976" spans="1:18" s="7" customFormat="1" x14ac:dyDescent="0.2">
      <c r="A976" s="230"/>
      <c r="B976" s="230"/>
      <c r="C976" s="230"/>
      <c r="D976" s="230"/>
      <c r="E976" s="230"/>
      <c r="F976" s="230"/>
      <c r="G976" s="230"/>
      <c r="H976" s="230"/>
      <c r="I976" s="230"/>
      <c r="J976" s="230"/>
      <c r="K976" s="230"/>
      <c r="L976" s="230"/>
      <c r="M976" s="230"/>
      <c r="N976" s="230"/>
      <c r="O976" s="230"/>
      <c r="P976" s="230"/>
      <c r="Q976" s="230"/>
      <c r="R976" s="230"/>
    </row>
    <row r="977" spans="1:18" s="7" customFormat="1" x14ac:dyDescent="0.2">
      <c r="A977" s="230"/>
      <c r="B977" s="230"/>
      <c r="C977" s="230"/>
      <c r="D977" s="230"/>
      <c r="E977" s="230"/>
      <c r="F977" s="230"/>
      <c r="G977" s="230"/>
      <c r="H977" s="230"/>
      <c r="I977" s="230"/>
      <c r="J977" s="230"/>
      <c r="K977" s="230"/>
      <c r="L977" s="230"/>
      <c r="M977" s="230"/>
      <c r="N977" s="230"/>
      <c r="O977" s="230"/>
      <c r="P977" s="230"/>
      <c r="Q977" s="230"/>
      <c r="R977" s="230"/>
    </row>
    <row r="978" spans="1:18" s="7" customFormat="1" x14ac:dyDescent="0.2">
      <c r="A978" s="230"/>
      <c r="B978" s="230"/>
      <c r="C978" s="230"/>
      <c r="D978" s="230"/>
      <c r="E978" s="230"/>
      <c r="F978" s="230"/>
      <c r="G978" s="230"/>
      <c r="H978" s="230"/>
      <c r="I978" s="230"/>
      <c r="J978" s="230"/>
      <c r="K978" s="230"/>
      <c r="L978" s="230"/>
      <c r="M978" s="230"/>
      <c r="N978" s="230"/>
      <c r="O978" s="230"/>
      <c r="P978" s="230"/>
      <c r="Q978" s="230"/>
      <c r="R978" s="230"/>
    </row>
    <row r="979" spans="1:18" s="7" customFormat="1" x14ac:dyDescent="0.2">
      <c r="A979" s="230"/>
      <c r="B979" s="230"/>
      <c r="C979" s="230"/>
      <c r="D979" s="230"/>
      <c r="E979" s="230"/>
      <c r="F979" s="230"/>
      <c r="G979" s="230"/>
      <c r="H979" s="230"/>
      <c r="I979" s="230"/>
      <c r="J979" s="230"/>
      <c r="K979" s="230"/>
      <c r="L979" s="230"/>
      <c r="M979" s="230"/>
      <c r="N979" s="230"/>
      <c r="O979" s="230"/>
      <c r="P979" s="230"/>
      <c r="Q979" s="230"/>
      <c r="R979" s="230"/>
    </row>
    <row r="980" spans="1:18" s="7" customFormat="1" x14ac:dyDescent="0.2">
      <c r="A980" s="230"/>
      <c r="B980" s="230"/>
      <c r="C980" s="230"/>
      <c r="D980" s="230"/>
      <c r="E980" s="230"/>
      <c r="F980" s="230"/>
      <c r="G980" s="230"/>
      <c r="H980" s="230"/>
      <c r="I980" s="230"/>
      <c r="J980" s="230"/>
      <c r="K980" s="230"/>
      <c r="L980" s="230"/>
      <c r="M980" s="230"/>
      <c r="N980" s="230"/>
      <c r="O980" s="230"/>
      <c r="P980" s="230"/>
      <c r="Q980" s="230"/>
      <c r="R980" s="230"/>
    </row>
    <row r="981" spans="1:18" s="7" customFormat="1" x14ac:dyDescent="0.2">
      <c r="A981" s="230"/>
      <c r="B981" s="230"/>
      <c r="C981" s="230"/>
      <c r="D981" s="230"/>
      <c r="E981" s="230"/>
      <c r="F981" s="230"/>
      <c r="G981" s="230"/>
      <c r="H981" s="230"/>
      <c r="I981" s="230"/>
      <c r="J981" s="230"/>
      <c r="K981" s="230"/>
      <c r="L981" s="230"/>
      <c r="M981" s="230"/>
      <c r="N981" s="230"/>
      <c r="O981" s="230"/>
      <c r="P981" s="230"/>
      <c r="Q981" s="230"/>
      <c r="R981" s="230"/>
    </row>
    <row r="982" spans="1:18" s="7" customFormat="1" x14ac:dyDescent="0.2">
      <c r="A982" s="230"/>
      <c r="B982" s="230"/>
      <c r="C982" s="230"/>
      <c r="D982" s="230"/>
      <c r="E982" s="230"/>
      <c r="F982" s="230"/>
      <c r="G982" s="230"/>
      <c r="H982" s="230"/>
      <c r="I982" s="230"/>
      <c r="J982" s="230"/>
      <c r="K982" s="230"/>
      <c r="L982" s="230"/>
      <c r="M982" s="230"/>
      <c r="N982" s="230"/>
      <c r="O982" s="230"/>
      <c r="P982" s="230"/>
      <c r="Q982" s="230"/>
      <c r="R982" s="230"/>
    </row>
    <row r="983" spans="1:18" s="7" customFormat="1" x14ac:dyDescent="0.2">
      <c r="A983" s="230"/>
      <c r="B983" s="230"/>
      <c r="C983" s="230"/>
      <c r="D983" s="230"/>
      <c r="E983" s="230"/>
      <c r="F983" s="230"/>
      <c r="G983" s="230"/>
      <c r="H983" s="230"/>
      <c r="I983" s="230"/>
      <c r="J983" s="230"/>
      <c r="K983" s="230"/>
      <c r="L983" s="230"/>
      <c r="M983" s="230"/>
      <c r="N983" s="230"/>
      <c r="O983" s="230"/>
      <c r="P983" s="230"/>
      <c r="Q983" s="230"/>
      <c r="R983" s="230"/>
    </row>
    <row r="984" spans="1:18" s="7" customFormat="1" x14ac:dyDescent="0.2">
      <c r="A984" s="230"/>
      <c r="B984" s="230"/>
      <c r="C984" s="230"/>
      <c r="D984" s="230"/>
      <c r="E984" s="230"/>
      <c r="F984" s="230"/>
      <c r="G984" s="230"/>
      <c r="H984" s="230"/>
      <c r="I984" s="230"/>
      <c r="J984" s="230"/>
      <c r="K984" s="230"/>
      <c r="L984" s="230"/>
      <c r="M984" s="230"/>
      <c r="N984" s="230"/>
      <c r="O984" s="230"/>
      <c r="P984" s="230"/>
      <c r="Q984" s="230"/>
      <c r="R984" s="230"/>
    </row>
    <row r="985" spans="1:18" s="7" customFormat="1" x14ac:dyDescent="0.2">
      <c r="A985" s="230"/>
      <c r="B985" s="230"/>
      <c r="C985" s="230"/>
      <c r="D985" s="230"/>
      <c r="E985" s="230"/>
      <c r="F985" s="230"/>
      <c r="G985" s="230"/>
      <c r="H985" s="230"/>
      <c r="I985" s="230"/>
      <c r="J985" s="230"/>
      <c r="K985" s="230"/>
      <c r="L985" s="230"/>
      <c r="M985" s="230"/>
      <c r="N985" s="230"/>
      <c r="O985" s="230"/>
      <c r="P985" s="230"/>
      <c r="Q985" s="230"/>
      <c r="R985" s="230"/>
    </row>
    <row r="986" spans="1:18" s="7" customFormat="1" x14ac:dyDescent="0.2">
      <c r="A986" s="230"/>
      <c r="B986" s="230"/>
      <c r="C986" s="230"/>
      <c r="D986" s="230"/>
      <c r="E986" s="230"/>
      <c r="F986" s="230"/>
      <c r="G986" s="230"/>
      <c r="H986" s="230"/>
      <c r="I986" s="230"/>
      <c r="J986" s="230"/>
      <c r="K986" s="230"/>
      <c r="L986" s="230"/>
      <c r="M986" s="230"/>
      <c r="N986" s="230"/>
      <c r="O986" s="230"/>
      <c r="P986" s="230"/>
      <c r="Q986" s="230"/>
      <c r="R986" s="230"/>
    </row>
    <row r="987" spans="1:18" s="7" customFormat="1" x14ac:dyDescent="0.2">
      <c r="A987" s="230"/>
      <c r="B987" s="230"/>
      <c r="C987" s="230"/>
      <c r="D987" s="230"/>
      <c r="E987" s="230"/>
      <c r="F987" s="230"/>
      <c r="G987" s="230"/>
      <c r="H987" s="230"/>
      <c r="I987" s="230"/>
      <c r="J987" s="230"/>
      <c r="K987" s="230"/>
      <c r="L987" s="230"/>
      <c r="M987" s="230"/>
      <c r="N987" s="230"/>
      <c r="O987" s="230"/>
      <c r="P987" s="230"/>
      <c r="Q987" s="230"/>
      <c r="R987" s="230"/>
    </row>
    <row r="988" spans="1:18" s="7" customFormat="1" x14ac:dyDescent="0.2">
      <c r="A988" s="230"/>
      <c r="B988" s="230"/>
      <c r="C988" s="230"/>
      <c r="D988" s="230"/>
      <c r="E988" s="230"/>
      <c r="F988" s="230"/>
      <c r="G988" s="230"/>
      <c r="H988" s="230"/>
      <c r="I988" s="230"/>
      <c r="J988" s="230"/>
      <c r="K988" s="230"/>
      <c r="L988" s="230"/>
      <c r="M988" s="230"/>
      <c r="N988" s="230"/>
      <c r="O988" s="230"/>
      <c r="P988" s="230"/>
      <c r="Q988" s="230"/>
      <c r="R988" s="230"/>
    </row>
    <row r="989" spans="1:18" s="7" customFormat="1" x14ac:dyDescent="0.2">
      <c r="A989" s="230"/>
      <c r="B989" s="230"/>
      <c r="C989" s="230"/>
      <c r="D989" s="230"/>
      <c r="E989" s="230"/>
      <c r="F989" s="230"/>
      <c r="G989" s="230"/>
      <c r="H989" s="230"/>
      <c r="I989" s="230"/>
      <c r="J989" s="230"/>
      <c r="K989" s="230"/>
      <c r="L989" s="230"/>
      <c r="M989" s="230"/>
      <c r="N989" s="230"/>
      <c r="O989" s="230"/>
      <c r="P989" s="230"/>
      <c r="Q989" s="230"/>
      <c r="R989" s="230"/>
    </row>
    <row r="990" spans="1:18" s="7" customFormat="1" x14ac:dyDescent="0.2">
      <c r="A990" s="230"/>
      <c r="B990" s="230"/>
      <c r="C990" s="230"/>
      <c r="D990" s="230"/>
      <c r="E990" s="230"/>
      <c r="F990" s="230"/>
      <c r="G990" s="230"/>
      <c r="H990" s="230"/>
      <c r="I990" s="230"/>
      <c r="J990" s="230"/>
      <c r="K990" s="230"/>
      <c r="L990" s="230"/>
      <c r="M990" s="230"/>
      <c r="N990" s="230"/>
      <c r="O990" s="230"/>
      <c r="P990" s="230"/>
      <c r="Q990" s="230"/>
      <c r="R990" s="230"/>
    </row>
    <row r="991" spans="1:18" s="7" customFormat="1" x14ac:dyDescent="0.2">
      <c r="A991" s="230"/>
      <c r="B991" s="230"/>
      <c r="C991" s="230"/>
      <c r="D991" s="230"/>
      <c r="E991" s="230"/>
      <c r="F991" s="230"/>
      <c r="G991" s="230"/>
      <c r="H991" s="230"/>
      <c r="I991" s="230"/>
      <c r="J991" s="230"/>
      <c r="K991" s="230"/>
      <c r="L991" s="230"/>
      <c r="M991" s="230"/>
      <c r="N991" s="230"/>
      <c r="O991" s="230"/>
      <c r="P991" s="230"/>
      <c r="Q991" s="230"/>
      <c r="R991" s="230"/>
    </row>
    <row r="992" spans="1:18" s="7" customFormat="1" x14ac:dyDescent="0.2">
      <c r="A992" s="230"/>
      <c r="B992" s="230"/>
      <c r="C992" s="230"/>
      <c r="D992" s="230"/>
      <c r="E992" s="230"/>
      <c r="F992" s="230"/>
      <c r="G992" s="230"/>
      <c r="H992" s="230"/>
      <c r="I992" s="230"/>
      <c r="J992" s="230"/>
      <c r="K992" s="230"/>
      <c r="L992" s="230"/>
      <c r="M992" s="230"/>
      <c r="N992" s="230"/>
      <c r="O992" s="230"/>
      <c r="P992" s="230"/>
      <c r="Q992" s="230"/>
      <c r="R992" s="230"/>
    </row>
    <row r="993" spans="1:18" s="7" customFormat="1" x14ac:dyDescent="0.2">
      <c r="A993" s="230"/>
      <c r="B993" s="230"/>
      <c r="C993" s="230"/>
      <c r="D993" s="230"/>
      <c r="E993" s="230"/>
      <c r="F993" s="230"/>
      <c r="G993" s="230"/>
      <c r="H993" s="230"/>
      <c r="I993" s="230"/>
      <c r="J993" s="230"/>
      <c r="K993" s="230"/>
      <c r="L993" s="230"/>
      <c r="M993" s="230"/>
      <c r="N993" s="230"/>
      <c r="O993" s="230"/>
      <c r="P993" s="230"/>
      <c r="Q993" s="230"/>
      <c r="R993" s="230"/>
    </row>
    <row r="994" spans="1:18" s="7" customFormat="1" x14ac:dyDescent="0.2">
      <c r="A994" s="230"/>
      <c r="B994" s="230"/>
      <c r="C994" s="230"/>
      <c r="D994" s="230"/>
      <c r="E994" s="230"/>
      <c r="F994" s="230"/>
      <c r="G994" s="230"/>
      <c r="H994" s="230"/>
      <c r="I994" s="230"/>
      <c r="J994" s="230"/>
      <c r="K994" s="230"/>
      <c r="L994" s="230"/>
      <c r="M994" s="230"/>
      <c r="N994" s="230"/>
      <c r="O994" s="230"/>
      <c r="P994" s="230"/>
      <c r="Q994" s="230"/>
      <c r="R994" s="230"/>
    </row>
    <row r="995" spans="1:18" s="7" customFormat="1" x14ac:dyDescent="0.2">
      <c r="A995" s="230"/>
      <c r="B995" s="230"/>
      <c r="C995" s="230"/>
      <c r="D995" s="230"/>
      <c r="E995" s="230"/>
      <c r="F995" s="230"/>
      <c r="G995" s="230"/>
      <c r="H995" s="230"/>
      <c r="I995" s="230"/>
      <c r="J995" s="230"/>
      <c r="K995" s="230"/>
      <c r="L995" s="230"/>
      <c r="M995" s="230"/>
      <c r="N995" s="230"/>
      <c r="O995" s="230"/>
      <c r="P995" s="230"/>
      <c r="Q995" s="230"/>
      <c r="R995" s="230"/>
    </row>
    <row r="996" spans="1:18" s="7" customFormat="1" x14ac:dyDescent="0.2">
      <c r="A996" s="230"/>
      <c r="B996" s="230"/>
      <c r="C996" s="230"/>
      <c r="D996" s="230"/>
      <c r="E996" s="230"/>
      <c r="F996" s="230"/>
      <c r="G996" s="230"/>
      <c r="H996" s="230"/>
      <c r="I996" s="230"/>
      <c r="J996" s="230"/>
      <c r="K996" s="230"/>
      <c r="L996" s="230"/>
      <c r="M996" s="230"/>
      <c r="N996" s="230"/>
      <c r="O996" s="230"/>
      <c r="P996" s="230"/>
      <c r="Q996" s="230"/>
      <c r="R996" s="230"/>
    </row>
    <row r="997" spans="1:18" s="7" customFormat="1" x14ac:dyDescent="0.2">
      <c r="A997" s="230"/>
      <c r="B997" s="230"/>
      <c r="C997" s="230"/>
      <c r="D997" s="230"/>
      <c r="E997" s="230"/>
      <c r="F997" s="230"/>
      <c r="G997" s="230"/>
      <c r="H997" s="230"/>
      <c r="I997" s="230"/>
      <c r="J997" s="230"/>
      <c r="K997" s="230"/>
      <c r="L997" s="230"/>
      <c r="M997" s="230"/>
      <c r="N997" s="230"/>
      <c r="O997" s="230"/>
      <c r="P997" s="230"/>
      <c r="Q997" s="230"/>
      <c r="R997" s="230"/>
    </row>
    <row r="998" spans="1:18" s="7" customFormat="1" x14ac:dyDescent="0.2">
      <c r="A998" s="230"/>
      <c r="B998" s="230"/>
      <c r="C998" s="230"/>
      <c r="D998" s="230"/>
      <c r="E998" s="230"/>
      <c r="F998" s="230"/>
      <c r="G998" s="230"/>
      <c r="H998" s="230"/>
      <c r="I998" s="230"/>
      <c r="J998" s="230"/>
      <c r="K998" s="230"/>
      <c r="L998" s="230"/>
      <c r="M998" s="230"/>
      <c r="N998" s="230"/>
      <c r="O998" s="230"/>
      <c r="P998" s="230"/>
      <c r="Q998" s="230"/>
      <c r="R998" s="230"/>
    </row>
    <row r="999" spans="1:18" s="7" customFormat="1" x14ac:dyDescent="0.2">
      <c r="A999" s="230"/>
      <c r="B999" s="230"/>
      <c r="C999" s="230"/>
      <c r="D999" s="230"/>
      <c r="E999" s="230"/>
      <c r="F999" s="230"/>
      <c r="G999" s="230"/>
      <c r="H999" s="230"/>
      <c r="I999" s="230"/>
      <c r="J999" s="230"/>
      <c r="K999" s="230"/>
      <c r="L999" s="230"/>
      <c r="M999" s="230"/>
      <c r="N999" s="230"/>
      <c r="O999" s="230"/>
      <c r="P999" s="230"/>
      <c r="Q999" s="230"/>
      <c r="R999" s="230"/>
    </row>
    <row r="1000" spans="1:18" s="7" customFormat="1" x14ac:dyDescent="0.2">
      <c r="A1000" s="230"/>
      <c r="B1000" s="230"/>
      <c r="C1000" s="230"/>
      <c r="D1000" s="230"/>
      <c r="E1000" s="230"/>
      <c r="F1000" s="230"/>
      <c r="G1000" s="230"/>
      <c r="H1000" s="230"/>
      <c r="I1000" s="230"/>
      <c r="J1000" s="230"/>
      <c r="K1000" s="230"/>
      <c r="L1000" s="230"/>
      <c r="M1000" s="230"/>
      <c r="N1000" s="230"/>
      <c r="O1000" s="230"/>
      <c r="P1000" s="230"/>
      <c r="Q1000" s="230"/>
      <c r="R1000" s="230"/>
    </row>
    <row r="1001" spans="1:18" s="7" customFormat="1" x14ac:dyDescent="0.2">
      <c r="A1001" s="230"/>
      <c r="B1001" s="230"/>
      <c r="C1001" s="230"/>
      <c r="D1001" s="230"/>
      <c r="E1001" s="230"/>
      <c r="F1001" s="230"/>
      <c r="G1001" s="230"/>
      <c r="H1001" s="230"/>
      <c r="I1001" s="230"/>
      <c r="J1001" s="230"/>
      <c r="K1001" s="230"/>
      <c r="L1001" s="230"/>
      <c r="M1001" s="230"/>
      <c r="N1001" s="230"/>
      <c r="O1001" s="230"/>
      <c r="P1001" s="230"/>
      <c r="Q1001" s="230"/>
      <c r="R1001" s="230"/>
    </row>
    <row r="1002" spans="1:18" s="7" customFormat="1" x14ac:dyDescent="0.2">
      <c r="A1002" s="230"/>
      <c r="B1002" s="230"/>
      <c r="C1002" s="230"/>
      <c r="D1002" s="230"/>
      <c r="E1002" s="230"/>
      <c r="F1002" s="230"/>
      <c r="G1002" s="230"/>
      <c r="H1002" s="230"/>
      <c r="I1002" s="230"/>
      <c r="J1002" s="230"/>
      <c r="K1002" s="230"/>
      <c r="L1002" s="230"/>
      <c r="M1002" s="230"/>
      <c r="N1002" s="230"/>
      <c r="O1002" s="230"/>
      <c r="P1002" s="230"/>
      <c r="Q1002" s="230"/>
      <c r="R1002" s="230"/>
    </row>
    <row r="1003" spans="1:18" s="7" customFormat="1" x14ac:dyDescent="0.2">
      <c r="A1003" s="230"/>
      <c r="B1003" s="230"/>
      <c r="C1003" s="230"/>
      <c r="D1003" s="230"/>
      <c r="E1003" s="230"/>
      <c r="F1003" s="230"/>
      <c r="G1003" s="230"/>
      <c r="H1003" s="230"/>
      <c r="I1003" s="230"/>
      <c r="J1003" s="230"/>
      <c r="K1003" s="230"/>
      <c r="L1003" s="230"/>
      <c r="M1003" s="230"/>
      <c r="N1003" s="230"/>
      <c r="O1003" s="230"/>
      <c r="P1003" s="230"/>
      <c r="Q1003" s="230"/>
      <c r="R1003" s="230"/>
    </row>
    <row r="1004" spans="1:18" s="7" customFormat="1" x14ac:dyDescent="0.2">
      <c r="A1004" s="230"/>
      <c r="B1004" s="230"/>
      <c r="C1004" s="230"/>
      <c r="D1004" s="230"/>
      <c r="E1004" s="230"/>
      <c r="F1004" s="230"/>
      <c r="G1004" s="230"/>
      <c r="H1004" s="230"/>
      <c r="I1004" s="230"/>
      <c r="J1004" s="230"/>
      <c r="K1004" s="230"/>
      <c r="L1004" s="230"/>
      <c r="M1004" s="230"/>
      <c r="N1004" s="230"/>
      <c r="O1004" s="230"/>
      <c r="P1004" s="230"/>
      <c r="Q1004" s="230"/>
      <c r="R1004" s="230"/>
    </row>
    <row r="1005" spans="1:18" s="7" customFormat="1" x14ac:dyDescent="0.2">
      <c r="A1005" s="230"/>
      <c r="B1005" s="230"/>
      <c r="C1005" s="230"/>
      <c r="D1005" s="230"/>
      <c r="E1005" s="230"/>
      <c r="F1005" s="230"/>
      <c r="G1005" s="230"/>
      <c r="H1005" s="230"/>
      <c r="I1005" s="230"/>
      <c r="J1005" s="230"/>
      <c r="K1005" s="230"/>
      <c r="L1005" s="230"/>
      <c r="M1005" s="230"/>
      <c r="N1005" s="230"/>
      <c r="O1005" s="230"/>
      <c r="P1005" s="230"/>
      <c r="Q1005" s="230"/>
      <c r="R1005" s="230"/>
    </row>
    <row r="1006" spans="1:18" s="7" customFormat="1" x14ac:dyDescent="0.2">
      <c r="A1006" s="230"/>
      <c r="B1006" s="230"/>
      <c r="C1006" s="230"/>
      <c r="D1006" s="230"/>
      <c r="E1006" s="230"/>
      <c r="F1006" s="230"/>
      <c r="G1006" s="230"/>
      <c r="H1006" s="230"/>
      <c r="I1006" s="230"/>
      <c r="J1006" s="230"/>
      <c r="K1006" s="230"/>
      <c r="L1006" s="230"/>
      <c r="M1006" s="230"/>
      <c r="N1006" s="230"/>
      <c r="O1006" s="230"/>
      <c r="P1006" s="230"/>
      <c r="Q1006" s="230"/>
      <c r="R1006" s="230"/>
    </row>
    <row r="1007" spans="1:18" s="7" customFormat="1" x14ac:dyDescent="0.2">
      <c r="A1007" s="230"/>
      <c r="B1007" s="230"/>
      <c r="C1007" s="230"/>
      <c r="D1007" s="230"/>
      <c r="E1007" s="230"/>
      <c r="F1007" s="230"/>
      <c r="G1007" s="230"/>
      <c r="H1007" s="230"/>
      <c r="I1007" s="230"/>
      <c r="J1007" s="230"/>
      <c r="K1007" s="230"/>
      <c r="L1007" s="230"/>
      <c r="M1007" s="230"/>
      <c r="N1007" s="230"/>
      <c r="O1007" s="230"/>
      <c r="P1007" s="230"/>
      <c r="Q1007" s="230"/>
      <c r="R1007" s="230"/>
    </row>
    <row r="1008" spans="1:18" s="7" customFormat="1" x14ac:dyDescent="0.2">
      <c r="A1008" s="230"/>
      <c r="B1008" s="230"/>
      <c r="C1008" s="230"/>
      <c r="D1008" s="230"/>
      <c r="E1008" s="230"/>
      <c r="F1008" s="230"/>
      <c r="G1008" s="230"/>
      <c r="H1008" s="230"/>
      <c r="I1008" s="230"/>
      <c r="J1008" s="230"/>
      <c r="K1008" s="230"/>
      <c r="L1008" s="230"/>
      <c r="M1008" s="230"/>
      <c r="N1008" s="230"/>
      <c r="O1008" s="230"/>
      <c r="P1008" s="230"/>
      <c r="Q1008" s="230"/>
      <c r="R1008" s="230"/>
    </row>
    <row r="1009" spans="1:18" s="7" customFormat="1" x14ac:dyDescent="0.2">
      <c r="A1009" s="230"/>
      <c r="B1009" s="230"/>
      <c r="C1009" s="230"/>
      <c r="D1009" s="230"/>
      <c r="E1009" s="230"/>
      <c r="F1009" s="230"/>
      <c r="G1009" s="230"/>
      <c r="H1009" s="230"/>
      <c r="I1009" s="230"/>
      <c r="J1009" s="230"/>
      <c r="K1009" s="230"/>
      <c r="L1009" s="230"/>
      <c r="M1009" s="230"/>
      <c r="N1009" s="230"/>
      <c r="O1009" s="230"/>
      <c r="P1009" s="230"/>
      <c r="Q1009" s="230"/>
      <c r="R1009" s="230"/>
    </row>
    <row r="1010" spans="1:18" s="7" customFormat="1" x14ac:dyDescent="0.2">
      <c r="A1010" s="230"/>
      <c r="B1010" s="230"/>
      <c r="C1010" s="230"/>
      <c r="D1010" s="230"/>
      <c r="E1010" s="230"/>
      <c r="F1010" s="230"/>
      <c r="G1010" s="230"/>
      <c r="H1010" s="230"/>
      <c r="I1010" s="230"/>
      <c r="J1010" s="230"/>
      <c r="K1010" s="230"/>
      <c r="L1010" s="230"/>
      <c r="M1010" s="230"/>
      <c r="N1010" s="230"/>
      <c r="O1010" s="230"/>
      <c r="P1010" s="230"/>
      <c r="Q1010" s="230"/>
      <c r="R1010" s="230"/>
    </row>
    <row r="1011" spans="1:18" s="7" customFormat="1" x14ac:dyDescent="0.2">
      <c r="A1011" s="230"/>
      <c r="B1011" s="230"/>
      <c r="C1011" s="230"/>
      <c r="D1011" s="230"/>
      <c r="E1011" s="230"/>
      <c r="F1011" s="230"/>
      <c r="G1011" s="230"/>
      <c r="H1011" s="230"/>
      <c r="I1011" s="230"/>
      <c r="J1011" s="230"/>
      <c r="K1011" s="230"/>
      <c r="L1011" s="230"/>
      <c r="M1011" s="230"/>
      <c r="N1011" s="230"/>
      <c r="O1011" s="230"/>
      <c r="P1011" s="230"/>
      <c r="Q1011" s="230"/>
      <c r="R1011" s="230"/>
    </row>
    <row r="1012" spans="1:18" s="7" customFormat="1" x14ac:dyDescent="0.2">
      <c r="A1012" s="230"/>
      <c r="B1012" s="230"/>
      <c r="C1012" s="230"/>
      <c r="D1012" s="230"/>
      <c r="E1012" s="230"/>
      <c r="F1012" s="230"/>
      <c r="G1012" s="230"/>
      <c r="H1012" s="230"/>
      <c r="I1012" s="230"/>
      <c r="J1012" s="230"/>
      <c r="K1012" s="230"/>
      <c r="L1012" s="230"/>
      <c r="M1012" s="230"/>
      <c r="N1012" s="230"/>
      <c r="O1012" s="230"/>
      <c r="P1012" s="230"/>
      <c r="Q1012" s="230"/>
      <c r="R1012" s="230"/>
    </row>
    <row r="1013" spans="1:18" s="7" customFormat="1" x14ac:dyDescent="0.2">
      <c r="A1013" s="230"/>
      <c r="B1013" s="230"/>
      <c r="C1013" s="230"/>
      <c r="D1013" s="230"/>
      <c r="E1013" s="230"/>
      <c r="F1013" s="230"/>
      <c r="G1013" s="230"/>
      <c r="H1013" s="230"/>
      <c r="I1013" s="230"/>
      <c r="J1013" s="230"/>
      <c r="K1013" s="230"/>
      <c r="L1013" s="230"/>
      <c r="M1013" s="230"/>
      <c r="N1013" s="230"/>
      <c r="O1013" s="230"/>
      <c r="P1013" s="230"/>
      <c r="Q1013" s="230"/>
      <c r="R1013" s="230"/>
    </row>
    <row r="1014" spans="1:18" s="7" customFormat="1" x14ac:dyDescent="0.2">
      <c r="A1014" s="230"/>
      <c r="B1014" s="230"/>
      <c r="C1014" s="230"/>
      <c r="D1014" s="230"/>
      <c r="E1014" s="230"/>
      <c r="F1014" s="230"/>
      <c r="G1014" s="230"/>
      <c r="H1014" s="230"/>
      <c r="I1014" s="230"/>
      <c r="J1014" s="230"/>
      <c r="K1014" s="230"/>
      <c r="L1014" s="230"/>
      <c r="M1014" s="230"/>
      <c r="N1014" s="230"/>
      <c r="O1014" s="230"/>
      <c r="P1014" s="230"/>
      <c r="Q1014" s="230"/>
      <c r="R1014" s="230"/>
    </row>
    <row r="1015" spans="1:18" s="7" customFormat="1" x14ac:dyDescent="0.2">
      <c r="A1015" s="230"/>
      <c r="B1015" s="230"/>
      <c r="C1015" s="230"/>
      <c r="D1015" s="230"/>
      <c r="E1015" s="230"/>
      <c r="F1015" s="230"/>
      <c r="G1015" s="230"/>
      <c r="H1015" s="230"/>
      <c r="I1015" s="230"/>
      <c r="J1015" s="230"/>
      <c r="K1015" s="230"/>
      <c r="L1015" s="230"/>
      <c r="M1015" s="230"/>
      <c r="N1015" s="230"/>
      <c r="O1015" s="230"/>
      <c r="P1015" s="230"/>
      <c r="Q1015" s="230"/>
      <c r="R1015" s="230"/>
    </row>
    <row r="1016" spans="1:18" s="7" customFormat="1" x14ac:dyDescent="0.2">
      <c r="A1016" s="230"/>
      <c r="B1016" s="230"/>
      <c r="C1016" s="230"/>
      <c r="D1016" s="230"/>
      <c r="E1016" s="230"/>
      <c r="F1016" s="230"/>
      <c r="G1016" s="230"/>
      <c r="H1016" s="230"/>
      <c r="I1016" s="230"/>
      <c r="J1016" s="230"/>
      <c r="K1016" s="230"/>
      <c r="L1016" s="230"/>
      <c r="M1016" s="230"/>
      <c r="N1016" s="230"/>
      <c r="O1016" s="230"/>
      <c r="P1016" s="230"/>
      <c r="Q1016" s="230"/>
      <c r="R1016" s="230"/>
    </row>
    <row r="1017" spans="1:18" s="7" customFormat="1" x14ac:dyDescent="0.2">
      <c r="A1017" s="230"/>
      <c r="B1017" s="230"/>
      <c r="C1017" s="230"/>
      <c r="D1017" s="230"/>
      <c r="E1017" s="230"/>
      <c r="F1017" s="230"/>
      <c r="G1017" s="230"/>
      <c r="H1017" s="230"/>
      <c r="I1017" s="230"/>
      <c r="J1017" s="230"/>
      <c r="K1017" s="230"/>
      <c r="L1017" s="230"/>
      <c r="M1017" s="230"/>
      <c r="N1017" s="230"/>
      <c r="O1017" s="230"/>
      <c r="P1017" s="230"/>
      <c r="Q1017" s="230"/>
      <c r="R1017" s="230"/>
    </row>
    <row r="1018" spans="1:18" s="7" customFormat="1" x14ac:dyDescent="0.2">
      <c r="A1018" s="230"/>
      <c r="B1018" s="230"/>
      <c r="C1018" s="230"/>
      <c r="D1018" s="230"/>
      <c r="E1018" s="230"/>
      <c r="F1018" s="230"/>
      <c r="G1018" s="230"/>
      <c r="H1018" s="230"/>
      <c r="I1018" s="230"/>
      <c r="J1018" s="230"/>
      <c r="K1018" s="230"/>
      <c r="L1018" s="230"/>
      <c r="M1018" s="230"/>
      <c r="N1018" s="230"/>
      <c r="O1018" s="230"/>
      <c r="P1018" s="230"/>
      <c r="Q1018" s="230"/>
      <c r="R1018" s="230"/>
    </row>
    <row r="1019" spans="1:18" s="7" customFormat="1" x14ac:dyDescent="0.2">
      <c r="A1019" s="230"/>
      <c r="B1019" s="230"/>
      <c r="C1019" s="230"/>
      <c r="D1019" s="230"/>
      <c r="E1019" s="230"/>
      <c r="F1019" s="230"/>
      <c r="G1019" s="230"/>
      <c r="H1019" s="230"/>
      <c r="I1019" s="230"/>
      <c r="J1019" s="230"/>
      <c r="K1019" s="230"/>
      <c r="L1019" s="230"/>
      <c r="M1019" s="230"/>
      <c r="N1019" s="230"/>
      <c r="O1019" s="230"/>
      <c r="P1019" s="230"/>
      <c r="Q1019" s="230"/>
      <c r="R1019" s="230"/>
    </row>
    <row r="1020" spans="1:18" s="7" customFormat="1" x14ac:dyDescent="0.2">
      <c r="A1020" s="230"/>
      <c r="B1020" s="230"/>
      <c r="C1020" s="230"/>
      <c r="D1020" s="230"/>
      <c r="E1020" s="230"/>
      <c r="F1020" s="230"/>
      <c r="G1020" s="230"/>
      <c r="H1020" s="230"/>
      <c r="I1020" s="230"/>
      <c r="J1020" s="230"/>
      <c r="K1020" s="230"/>
      <c r="L1020" s="230"/>
      <c r="M1020" s="230"/>
      <c r="N1020" s="230"/>
      <c r="O1020" s="230"/>
      <c r="P1020" s="230"/>
      <c r="Q1020" s="230"/>
      <c r="R1020" s="230"/>
    </row>
    <row r="1021" spans="1:18" s="7" customFormat="1" x14ac:dyDescent="0.2">
      <c r="A1021" s="230"/>
      <c r="B1021" s="230"/>
      <c r="C1021" s="230"/>
      <c r="D1021" s="230"/>
      <c r="E1021" s="230"/>
      <c r="F1021" s="230"/>
      <c r="G1021" s="230"/>
      <c r="H1021" s="230"/>
      <c r="I1021" s="230"/>
      <c r="J1021" s="230"/>
      <c r="K1021" s="230"/>
      <c r="L1021" s="230"/>
      <c r="M1021" s="230"/>
      <c r="N1021" s="230"/>
      <c r="O1021" s="230"/>
      <c r="P1021" s="230"/>
      <c r="Q1021" s="230"/>
      <c r="R1021" s="230"/>
    </row>
    <row r="1022" spans="1:18" s="7" customFormat="1" x14ac:dyDescent="0.2">
      <c r="A1022" s="230"/>
      <c r="B1022" s="230"/>
      <c r="C1022" s="230"/>
      <c r="D1022" s="230"/>
      <c r="E1022" s="230"/>
      <c r="F1022" s="230"/>
      <c r="G1022" s="230"/>
      <c r="H1022" s="230"/>
      <c r="I1022" s="230"/>
      <c r="J1022" s="230"/>
      <c r="K1022" s="230"/>
      <c r="L1022" s="230"/>
      <c r="M1022" s="230"/>
      <c r="N1022" s="230"/>
      <c r="O1022" s="230"/>
      <c r="P1022" s="230"/>
      <c r="Q1022" s="230"/>
      <c r="R1022" s="230"/>
    </row>
    <row r="1023" spans="1:18" s="7" customFormat="1" x14ac:dyDescent="0.2">
      <c r="A1023" s="230"/>
      <c r="B1023" s="230"/>
      <c r="C1023" s="230"/>
      <c r="D1023" s="230"/>
      <c r="E1023" s="230"/>
      <c r="F1023" s="230"/>
      <c r="G1023" s="230"/>
      <c r="H1023" s="230"/>
      <c r="I1023" s="230"/>
      <c r="J1023" s="230"/>
      <c r="K1023" s="230"/>
      <c r="L1023" s="230"/>
      <c r="M1023" s="230"/>
      <c r="N1023" s="230"/>
      <c r="O1023" s="230"/>
      <c r="P1023" s="230"/>
      <c r="Q1023" s="230"/>
      <c r="R1023" s="230"/>
    </row>
    <row r="1024" spans="1:18" s="7" customFormat="1" x14ac:dyDescent="0.2">
      <c r="A1024" s="230"/>
      <c r="B1024" s="230"/>
      <c r="C1024" s="230"/>
      <c r="D1024" s="230"/>
      <c r="E1024" s="230"/>
      <c r="F1024" s="230"/>
      <c r="G1024" s="230"/>
      <c r="H1024" s="230"/>
      <c r="I1024" s="230"/>
      <c r="J1024" s="230"/>
      <c r="K1024" s="230"/>
      <c r="L1024" s="230"/>
      <c r="M1024" s="230"/>
      <c r="N1024" s="230"/>
      <c r="O1024" s="230"/>
      <c r="P1024" s="230"/>
      <c r="Q1024" s="230"/>
      <c r="R1024" s="230"/>
    </row>
    <row r="1025" spans="1:18" s="7" customFormat="1" x14ac:dyDescent="0.2">
      <c r="A1025" s="230"/>
      <c r="B1025" s="230"/>
      <c r="C1025" s="230"/>
      <c r="D1025" s="230"/>
      <c r="E1025" s="230"/>
      <c r="F1025" s="230"/>
      <c r="G1025" s="230"/>
      <c r="H1025" s="230"/>
      <c r="I1025" s="230"/>
      <c r="J1025" s="230"/>
      <c r="K1025" s="230"/>
      <c r="L1025" s="230"/>
      <c r="M1025" s="230"/>
      <c r="N1025" s="230"/>
      <c r="O1025" s="230"/>
      <c r="P1025" s="230"/>
      <c r="Q1025" s="230"/>
      <c r="R1025" s="230"/>
    </row>
    <row r="1026" spans="1:18" s="7" customFormat="1" x14ac:dyDescent="0.2">
      <c r="A1026" s="230"/>
      <c r="B1026" s="230"/>
      <c r="C1026" s="230"/>
      <c r="D1026" s="230"/>
      <c r="E1026" s="230"/>
      <c r="F1026" s="230"/>
      <c r="G1026" s="230"/>
      <c r="H1026" s="230"/>
      <c r="I1026" s="230"/>
      <c r="J1026" s="230"/>
      <c r="K1026" s="230"/>
      <c r="L1026" s="230"/>
      <c r="M1026" s="230"/>
      <c r="N1026" s="230"/>
      <c r="O1026" s="230"/>
      <c r="P1026" s="230"/>
      <c r="Q1026" s="230"/>
      <c r="R1026" s="230"/>
    </row>
    <row r="1027" spans="1:18" s="7" customFormat="1" x14ac:dyDescent="0.2">
      <c r="A1027" s="230"/>
      <c r="B1027" s="230"/>
      <c r="C1027" s="230"/>
      <c r="D1027" s="230"/>
      <c r="E1027" s="230"/>
      <c r="F1027" s="230"/>
      <c r="G1027" s="230"/>
      <c r="H1027" s="230"/>
      <c r="I1027" s="230"/>
      <c r="J1027" s="230"/>
      <c r="K1027" s="230"/>
      <c r="L1027" s="230"/>
      <c r="M1027" s="230"/>
      <c r="N1027" s="230"/>
      <c r="O1027" s="230"/>
      <c r="P1027" s="230"/>
      <c r="Q1027" s="230"/>
      <c r="R1027" s="230"/>
    </row>
    <row r="1028" spans="1:18" s="7" customFormat="1" x14ac:dyDescent="0.2">
      <c r="A1028" s="230"/>
      <c r="B1028" s="230"/>
      <c r="C1028" s="230"/>
      <c r="D1028" s="230"/>
      <c r="E1028" s="230"/>
      <c r="F1028" s="230"/>
      <c r="G1028" s="230"/>
      <c r="H1028" s="230"/>
      <c r="I1028" s="230"/>
      <c r="J1028" s="230"/>
      <c r="K1028" s="230"/>
      <c r="L1028" s="230"/>
      <c r="M1028" s="230"/>
      <c r="N1028" s="230"/>
      <c r="O1028" s="230"/>
      <c r="P1028" s="230"/>
      <c r="Q1028" s="230"/>
      <c r="R1028" s="230"/>
    </row>
    <row r="1029" spans="1:18" s="7" customFormat="1" x14ac:dyDescent="0.2">
      <c r="A1029" s="230"/>
      <c r="B1029" s="230"/>
      <c r="C1029" s="230"/>
      <c r="D1029" s="230"/>
      <c r="E1029" s="230"/>
      <c r="F1029" s="230"/>
      <c r="G1029" s="230"/>
      <c r="H1029" s="230"/>
      <c r="I1029" s="230"/>
      <c r="J1029" s="230"/>
      <c r="K1029" s="230"/>
      <c r="L1029" s="230"/>
      <c r="M1029" s="230"/>
      <c r="N1029" s="230"/>
      <c r="O1029" s="230"/>
      <c r="P1029" s="230"/>
      <c r="Q1029" s="230"/>
      <c r="R1029" s="230"/>
    </row>
    <row r="1030" spans="1:18" s="7" customFormat="1" x14ac:dyDescent="0.2">
      <c r="A1030" s="230"/>
      <c r="B1030" s="230"/>
      <c r="C1030" s="230"/>
      <c r="D1030" s="230"/>
      <c r="E1030" s="230"/>
      <c r="F1030" s="230"/>
      <c r="G1030" s="230"/>
      <c r="H1030" s="230"/>
      <c r="I1030" s="230"/>
      <c r="J1030" s="230"/>
      <c r="K1030" s="230"/>
      <c r="L1030" s="230"/>
      <c r="M1030" s="230"/>
      <c r="N1030" s="230"/>
      <c r="O1030" s="230"/>
      <c r="P1030" s="230"/>
      <c r="Q1030" s="230"/>
      <c r="R1030" s="230"/>
    </row>
    <row r="1031" spans="1:18" s="7" customFormat="1" x14ac:dyDescent="0.2">
      <c r="A1031" s="230"/>
      <c r="B1031" s="230"/>
      <c r="C1031" s="230"/>
      <c r="D1031" s="230"/>
      <c r="E1031" s="230"/>
      <c r="F1031" s="230"/>
      <c r="G1031" s="230"/>
      <c r="H1031" s="230"/>
      <c r="I1031" s="230"/>
      <c r="J1031" s="230"/>
      <c r="K1031" s="230"/>
      <c r="L1031" s="230"/>
      <c r="M1031" s="230"/>
      <c r="N1031" s="230"/>
      <c r="O1031" s="230"/>
      <c r="P1031" s="230"/>
      <c r="Q1031" s="230"/>
      <c r="R1031" s="230"/>
    </row>
    <row r="1032" spans="1:18" s="7" customFormat="1" x14ac:dyDescent="0.2">
      <c r="A1032" s="230"/>
      <c r="B1032" s="230"/>
      <c r="C1032" s="230"/>
      <c r="D1032" s="230"/>
      <c r="E1032" s="230"/>
      <c r="F1032" s="230"/>
      <c r="G1032" s="230"/>
      <c r="H1032" s="230"/>
      <c r="I1032" s="230"/>
      <c r="J1032" s="230"/>
      <c r="K1032" s="230"/>
      <c r="L1032" s="230"/>
      <c r="M1032" s="230"/>
      <c r="N1032" s="230"/>
      <c r="O1032" s="230"/>
      <c r="P1032" s="230"/>
      <c r="Q1032" s="230"/>
      <c r="R1032" s="230"/>
    </row>
    <row r="1033" spans="1:18" s="7" customFormat="1" x14ac:dyDescent="0.2">
      <c r="A1033" s="230"/>
      <c r="B1033" s="230"/>
      <c r="C1033" s="230"/>
      <c r="D1033" s="230"/>
      <c r="E1033" s="230"/>
      <c r="F1033" s="230"/>
      <c r="G1033" s="230"/>
      <c r="H1033" s="230"/>
      <c r="I1033" s="230"/>
      <c r="J1033" s="230"/>
      <c r="K1033" s="230"/>
      <c r="L1033" s="230"/>
      <c r="M1033" s="230"/>
      <c r="N1033" s="230"/>
      <c r="O1033" s="230"/>
      <c r="P1033" s="230"/>
      <c r="Q1033" s="230"/>
      <c r="R1033" s="230"/>
    </row>
    <row r="1034" spans="1:18" s="7" customFormat="1" x14ac:dyDescent="0.2">
      <c r="A1034" s="230"/>
      <c r="B1034" s="230"/>
      <c r="C1034" s="230"/>
      <c r="D1034" s="230"/>
      <c r="E1034" s="230"/>
      <c r="F1034" s="230"/>
      <c r="G1034" s="230"/>
      <c r="H1034" s="230"/>
      <c r="I1034" s="230"/>
      <c r="J1034" s="230"/>
      <c r="K1034" s="230"/>
      <c r="L1034" s="230"/>
      <c r="M1034" s="230"/>
      <c r="N1034" s="230"/>
      <c r="O1034" s="230"/>
      <c r="P1034" s="230"/>
      <c r="Q1034" s="230"/>
      <c r="R1034" s="230"/>
    </row>
    <row r="1035" spans="1:18" s="7" customFormat="1" x14ac:dyDescent="0.2">
      <c r="A1035" s="230"/>
      <c r="B1035" s="230"/>
      <c r="C1035" s="230"/>
      <c r="D1035" s="230"/>
      <c r="E1035" s="230"/>
      <c r="F1035" s="230"/>
      <c r="G1035" s="230"/>
      <c r="H1035" s="230"/>
      <c r="I1035" s="230"/>
      <c r="J1035" s="230"/>
      <c r="K1035" s="230"/>
      <c r="L1035" s="230"/>
      <c r="M1035" s="230"/>
      <c r="N1035" s="230"/>
      <c r="O1035" s="230"/>
      <c r="P1035" s="230"/>
      <c r="Q1035" s="230"/>
      <c r="R1035" s="230"/>
    </row>
    <row r="1036" spans="1:18" s="7" customFormat="1" x14ac:dyDescent="0.2">
      <c r="A1036" s="230"/>
      <c r="B1036" s="230"/>
      <c r="C1036" s="230"/>
      <c r="D1036" s="230"/>
      <c r="E1036" s="230"/>
      <c r="F1036" s="230"/>
      <c r="G1036" s="230"/>
      <c r="H1036" s="230"/>
      <c r="I1036" s="230"/>
      <c r="J1036" s="230"/>
      <c r="K1036" s="230"/>
      <c r="L1036" s="230"/>
      <c r="M1036" s="230"/>
      <c r="N1036" s="230"/>
      <c r="O1036" s="230"/>
      <c r="P1036" s="230"/>
      <c r="Q1036" s="230"/>
      <c r="R1036" s="230"/>
    </row>
    <row r="1037" spans="1:18" s="7" customFormat="1" x14ac:dyDescent="0.2">
      <c r="A1037" s="230"/>
      <c r="B1037" s="230"/>
      <c r="C1037" s="230"/>
      <c r="D1037" s="230"/>
      <c r="E1037" s="230"/>
      <c r="F1037" s="230"/>
      <c r="G1037" s="230"/>
      <c r="H1037" s="230"/>
      <c r="I1037" s="230"/>
      <c r="J1037" s="230"/>
      <c r="K1037" s="230"/>
      <c r="L1037" s="230"/>
      <c r="M1037" s="230"/>
      <c r="N1037" s="230"/>
      <c r="O1037" s="230"/>
      <c r="P1037" s="230"/>
      <c r="Q1037" s="230"/>
      <c r="R1037" s="230"/>
    </row>
    <row r="1038" spans="1:18" s="7" customFormat="1" x14ac:dyDescent="0.2">
      <c r="A1038" s="230"/>
      <c r="B1038" s="230"/>
      <c r="C1038" s="230"/>
      <c r="D1038" s="230"/>
      <c r="E1038" s="230"/>
      <c r="F1038" s="230"/>
      <c r="G1038" s="230"/>
      <c r="H1038" s="230"/>
      <c r="I1038" s="230"/>
      <c r="J1038" s="230"/>
      <c r="K1038" s="230"/>
      <c r="L1038" s="230"/>
      <c r="M1038" s="230"/>
      <c r="N1038" s="230"/>
      <c r="O1038" s="230"/>
      <c r="P1038" s="230"/>
      <c r="Q1038" s="230"/>
      <c r="R1038" s="230"/>
    </row>
    <row r="1039" spans="1:18" s="7" customFormat="1" x14ac:dyDescent="0.2">
      <c r="A1039" s="230"/>
      <c r="B1039" s="230"/>
      <c r="C1039" s="230"/>
      <c r="D1039" s="230"/>
      <c r="E1039" s="230"/>
      <c r="F1039" s="230"/>
      <c r="G1039" s="230"/>
      <c r="H1039" s="230"/>
      <c r="I1039" s="230"/>
      <c r="J1039" s="230"/>
      <c r="K1039" s="230"/>
      <c r="L1039" s="230"/>
      <c r="M1039" s="230"/>
      <c r="N1039" s="230"/>
      <c r="O1039" s="230"/>
      <c r="P1039" s="230"/>
      <c r="Q1039" s="230"/>
      <c r="R1039" s="230"/>
    </row>
    <row r="1040" spans="1:18" s="7" customFormat="1" x14ac:dyDescent="0.2">
      <c r="A1040" s="230"/>
      <c r="B1040" s="230"/>
      <c r="C1040" s="230"/>
      <c r="D1040" s="230"/>
      <c r="E1040" s="230"/>
      <c r="F1040" s="230"/>
      <c r="G1040" s="230"/>
      <c r="H1040" s="230"/>
      <c r="I1040" s="230"/>
      <c r="J1040" s="230"/>
      <c r="K1040" s="230"/>
      <c r="L1040" s="230"/>
      <c r="M1040" s="230"/>
      <c r="N1040" s="230"/>
      <c r="O1040" s="230"/>
      <c r="P1040" s="230"/>
      <c r="Q1040" s="230"/>
      <c r="R1040" s="230"/>
    </row>
    <row r="1041" spans="1:18" s="7" customFormat="1" x14ac:dyDescent="0.2">
      <c r="A1041" s="230"/>
      <c r="B1041" s="230"/>
      <c r="C1041" s="230"/>
      <c r="D1041" s="230"/>
      <c r="E1041" s="230"/>
      <c r="F1041" s="230"/>
      <c r="G1041" s="230"/>
      <c r="H1041" s="230"/>
      <c r="I1041" s="230"/>
      <c r="J1041" s="230"/>
      <c r="K1041" s="230"/>
      <c r="L1041" s="230"/>
      <c r="M1041" s="230"/>
      <c r="N1041" s="230"/>
      <c r="O1041" s="230"/>
      <c r="P1041" s="230"/>
      <c r="Q1041" s="230"/>
      <c r="R1041" s="230"/>
    </row>
    <row r="1042" spans="1:18" s="7" customFormat="1" x14ac:dyDescent="0.2">
      <c r="A1042" s="230"/>
      <c r="B1042" s="230"/>
      <c r="C1042" s="230"/>
      <c r="D1042" s="230"/>
      <c r="E1042" s="230"/>
      <c r="F1042" s="230"/>
      <c r="G1042" s="230"/>
      <c r="H1042" s="230"/>
      <c r="I1042" s="230"/>
      <c r="J1042" s="230"/>
      <c r="K1042" s="230"/>
      <c r="L1042" s="230"/>
      <c r="M1042" s="230"/>
      <c r="N1042" s="230"/>
      <c r="O1042" s="230"/>
      <c r="P1042" s="230"/>
      <c r="Q1042" s="230"/>
      <c r="R1042" s="230"/>
    </row>
    <row r="1043" spans="1:18" s="7" customFormat="1" x14ac:dyDescent="0.2">
      <c r="A1043" s="230"/>
      <c r="B1043" s="230"/>
      <c r="C1043" s="230"/>
      <c r="D1043" s="230"/>
      <c r="E1043" s="230"/>
      <c r="F1043" s="230"/>
      <c r="G1043" s="230"/>
      <c r="H1043" s="230"/>
      <c r="I1043" s="230"/>
      <c r="J1043" s="230"/>
      <c r="K1043" s="230"/>
      <c r="L1043" s="230"/>
      <c r="M1043" s="230"/>
      <c r="N1043" s="230"/>
      <c r="O1043" s="230"/>
      <c r="P1043" s="230"/>
      <c r="Q1043" s="230"/>
      <c r="R1043" s="230"/>
    </row>
    <row r="1044" spans="1:18" s="7" customFormat="1" x14ac:dyDescent="0.2">
      <c r="A1044" s="230"/>
      <c r="B1044" s="230"/>
      <c r="C1044" s="230"/>
      <c r="D1044" s="230"/>
      <c r="E1044" s="230"/>
      <c r="F1044" s="230"/>
      <c r="G1044" s="230"/>
      <c r="H1044" s="230"/>
      <c r="I1044" s="230"/>
      <c r="J1044" s="230"/>
      <c r="K1044" s="230"/>
      <c r="L1044" s="230"/>
      <c r="M1044" s="230"/>
      <c r="N1044" s="230"/>
      <c r="O1044" s="230"/>
      <c r="P1044" s="230"/>
      <c r="Q1044" s="230"/>
      <c r="R1044" s="230"/>
    </row>
    <row r="1045" spans="1:18" s="7" customFormat="1" x14ac:dyDescent="0.2">
      <c r="A1045" s="230"/>
      <c r="B1045" s="230"/>
      <c r="C1045" s="230"/>
      <c r="D1045" s="230"/>
      <c r="E1045" s="230"/>
      <c r="F1045" s="230"/>
      <c r="G1045" s="230"/>
      <c r="H1045" s="230"/>
      <c r="I1045" s="230"/>
      <c r="J1045" s="230"/>
      <c r="K1045" s="230"/>
      <c r="L1045" s="230"/>
      <c r="M1045" s="230"/>
      <c r="N1045" s="230"/>
      <c r="O1045" s="230"/>
      <c r="P1045" s="230"/>
      <c r="Q1045" s="230"/>
      <c r="R1045" s="230"/>
    </row>
    <row r="1046" spans="1:18" s="7" customFormat="1" x14ac:dyDescent="0.2">
      <c r="A1046" s="230"/>
      <c r="B1046" s="230"/>
      <c r="C1046" s="230"/>
      <c r="D1046" s="230"/>
      <c r="E1046" s="230"/>
      <c r="F1046" s="230"/>
      <c r="G1046" s="230"/>
      <c r="H1046" s="230"/>
      <c r="I1046" s="230"/>
      <c r="J1046" s="230"/>
      <c r="K1046" s="230"/>
      <c r="L1046" s="230"/>
      <c r="M1046" s="230"/>
      <c r="N1046" s="230"/>
      <c r="O1046" s="230"/>
      <c r="P1046" s="230"/>
      <c r="Q1046" s="230"/>
      <c r="R1046" s="230"/>
    </row>
    <row r="1047" spans="1:18" s="7" customFormat="1" x14ac:dyDescent="0.2">
      <c r="A1047" s="230"/>
      <c r="B1047" s="230"/>
      <c r="C1047" s="230"/>
      <c r="D1047" s="230"/>
      <c r="E1047" s="230"/>
      <c r="F1047" s="230"/>
      <c r="G1047" s="230"/>
      <c r="H1047" s="230"/>
      <c r="I1047" s="230"/>
      <c r="J1047" s="230"/>
      <c r="K1047" s="230"/>
      <c r="L1047" s="230"/>
      <c r="M1047" s="230"/>
      <c r="N1047" s="230"/>
      <c r="O1047" s="230"/>
      <c r="P1047" s="230"/>
      <c r="Q1047" s="230"/>
      <c r="R1047" s="230"/>
    </row>
    <row r="1048" spans="1:18" s="7" customFormat="1" x14ac:dyDescent="0.2">
      <c r="A1048" s="230"/>
      <c r="B1048" s="230"/>
      <c r="C1048" s="230"/>
      <c r="D1048" s="230"/>
      <c r="E1048" s="230"/>
      <c r="F1048" s="230"/>
      <c r="G1048" s="230"/>
      <c r="H1048" s="230"/>
      <c r="I1048" s="230"/>
      <c r="J1048" s="230"/>
      <c r="K1048" s="230"/>
      <c r="L1048" s="230"/>
      <c r="M1048" s="230"/>
      <c r="N1048" s="230"/>
      <c r="O1048" s="230"/>
      <c r="P1048" s="230"/>
      <c r="Q1048" s="230"/>
      <c r="R1048" s="230"/>
    </row>
    <row r="1049" spans="1:18" s="7" customFormat="1" x14ac:dyDescent="0.2">
      <c r="A1049" s="230"/>
      <c r="B1049" s="230"/>
      <c r="C1049" s="230"/>
      <c r="D1049" s="230"/>
      <c r="E1049" s="230"/>
      <c r="F1049" s="230"/>
      <c r="G1049" s="230"/>
      <c r="H1049" s="230"/>
      <c r="I1049" s="230"/>
      <c r="J1049" s="230"/>
      <c r="K1049" s="230"/>
      <c r="L1049" s="230"/>
      <c r="M1049" s="230"/>
      <c r="N1049" s="230"/>
      <c r="O1049" s="230"/>
      <c r="P1049" s="230"/>
      <c r="Q1049" s="230"/>
      <c r="R1049" s="230"/>
    </row>
    <row r="1050" spans="1:18" s="7" customFormat="1" x14ac:dyDescent="0.2">
      <c r="A1050" s="230"/>
      <c r="B1050" s="230"/>
      <c r="C1050" s="230"/>
      <c r="D1050" s="230"/>
      <c r="E1050" s="230"/>
      <c r="F1050" s="230"/>
      <c r="G1050" s="230"/>
      <c r="H1050" s="230"/>
      <c r="I1050" s="230"/>
      <c r="J1050" s="230"/>
      <c r="K1050" s="230"/>
      <c r="L1050" s="230"/>
      <c r="M1050" s="230"/>
      <c r="N1050" s="230"/>
      <c r="O1050" s="230"/>
      <c r="P1050" s="230"/>
      <c r="Q1050" s="230"/>
      <c r="R1050" s="230"/>
    </row>
    <row r="1051" spans="1:18" s="7" customFormat="1" x14ac:dyDescent="0.2">
      <c r="A1051" s="230"/>
      <c r="B1051" s="230"/>
      <c r="C1051" s="230"/>
      <c r="D1051" s="230"/>
      <c r="E1051" s="230"/>
      <c r="F1051" s="230"/>
      <c r="G1051" s="230"/>
      <c r="H1051" s="230"/>
      <c r="I1051" s="230"/>
      <c r="J1051" s="230"/>
      <c r="K1051" s="230"/>
      <c r="L1051" s="230"/>
      <c r="M1051" s="230"/>
      <c r="N1051" s="230"/>
      <c r="O1051" s="230"/>
      <c r="P1051" s="230"/>
      <c r="Q1051" s="230"/>
      <c r="R1051" s="230"/>
    </row>
    <row r="1052" spans="1:18" s="7" customFormat="1" x14ac:dyDescent="0.2">
      <c r="A1052" s="230"/>
      <c r="B1052" s="230"/>
      <c r="C1052" s="230"/>
      <c r="D1052" s="230"/>
      <c r="E1052" s="230"/>
      <c r="F1052" s="230"/>
      <c r="G1052" s="230"/>
      <c r="H1052" s="230"/>
      <c r="I1052" s="230"/>
      <c r="J1052" s="230"/>
      <c r="K1052" s="230"/>
      <c r="L1052" s="230"/>
      <c r="M1052" s="230"/>
      <c r="N1052" s="230"/>
      <c r="O1052" s="230"/>
      <c r="P1052" s="230"/>
      <c r="Q1052" s="230"/>
      <c r="R1052" s="230"/>
    </row>
    <row r="1053" spans="1:18" s="7" customFormat="1" x14ac:dyDescent="0.2">
      <c r="A1053" s="230"/>
      <c r="B1053" s="230"/>
      <c r="C1053" s="230"/>
      <c r="D1053" s="230"/>
      <c r="E1053" s="230"/>
      <c r="F1053" s="230"/>
      <c r="G1053" s="230"/>
      <c r="H1053" s="230"/>
      <c r="I1053" s="230"/>
      <c r="J1053" s="230"/>
      <c r="K1053" s="230"/>
      <c r="L1053" s="230"/>
      <c r="M1053" s="230"/>
      <c r="N1053" s="230"/>
      <c r="O1053" s="230"/>
      <c r="P1053" s="230"/>
      <c r="Q1053" s="230"/>
      <c r="R1053" s="230"/>
    </row>
    <row r="1054" spans="1:18" s="7" customFormat="1" x14ac:dyDescent="0.2">
      <c r="A1054" s="230"/>
      <c r="B1054" s="230"/>
      <c r="C1054" s="230"/>
      <c r="D1054" s="230"/>
      <c r="E1054" s="230"/>
      <c r="F1054" s="230"/>
      <c r="G1054" s="230"/>
      <c r="H1054" s="230"/>
      <c r="I1054" s="230"/>
      <c r="J1054" s="230"/>
      <c r="K1054" s="230"/>
      <c r="L1054" s="230"/>
      <c r="M1054" s="230"/>
      <c r="N1054" s="230"/>
      <c r="O1054" s="230"/>
      <c r="P1054" s="230"/>
      <c r="Q1054" s="230"/>
      <c r="R1054" s="230"/>
    </row>
    <row r="1055" spans="1:18" s="7" customFormat="1" x14ac:dyDescent="0.2">
      <c r="A1055" s="230"/>
      <c r="B1055" s="230"/>
      <c r="C1055" s="230"/>
      <c r="D1055" s="230"/>
      <c r="E1055" s="230"/>
      <c r="F1055" s="230"/>
      <c r="G1055" s="230"/>
      <c r="H1055" s="230"/>
      <c r="I1055" s="230"/>
      <c r="J1055" s="230"/>
      <c r="K1055" s="230"/>
      <c r="L1055" s="230"/>
      <c r="M1055" s="230"/>
      <c r="N1055" s="230"/>
      <c r="O1055" s="230"/>
      <c r="P1055" s="230"/>
      <c r="Q1055" s="230"/>
      <c r="R1055" s="230"/>
    </row>
    <row r="1056" spans="1:18" s="7" customFormat="1" x14ac:dyDescent="0.2">
      <c r="A1056" s="230"/>
      <c r="B1056" s="230"/>
      <c r="C1056" s="230"/>
      <c r="D1056" s="230"/>
      <c r="E1056" s="230"/>
      <c r="F1056" s="230"/>
      <c r="G1056" s="230"/>
      <c r="H1056" s="230"/>
      <c r="I1056" s="230"/>
      <c r="J1056" s="230"/>
      <c r="K1056" s="230"/>
      <c r="L1056" s="230"/>
      <c r="M1056" s="230"/>
      <c r="N1056" s="230"/>
      <c r="O1056" s="230"/>
      <c r="P1056" s="230"/>
      <c r="Q1056" s="230"/>
      <c r="R1056" s="230"/>
    </row>
    <row r="1057" spans="1:18" s="7" customFormat="1" x14ac:dyDescent="0.2">
      <c r="A1057" s="230"/>
      <c r="B1057" s="230"/>
      <c r="C1057" s="230"/>
      <c r="D1057" s="230"/>
      <c r="E1057" s="230"/>
      <c r="F1057" s="230"/>
      <c r="G1057" s="230"/>
      <c r="H1057" s="230"/>
      <c r="I1057" s="230"/>
      <c r="J1057" s="230"/>
      <c r="K1057" s="230"/>
      <c r="L1057" s="230"/>
      <c r="M1057" s="230"/>
      <c r="N1057" s="230"/>
      <c r="O1057" s="230"/>
      <c r="P1057" s="230"/>
      <c r="Q1057" s="230"/>
      <c r="R1057" s="230"/>
    </row>
    <row r="1058" spans="1:18" s="7" customFormat="1" x14ac:dyDescent="0.2">
      <c r="A1058" s="230"/>
      <c r="B1058" s="230"/>
      <c r="C1058" s="230"/>
      <c r="D1058" s="230"/>
      <c r="E1058" s="230"/>
      <c r="F1058" s="230"/>
      <c r="G1058" s="230"/>
      <c r="H1058" s="230"/>
      <c r="I1058" s="230"/>
      <c r="J1058" s="230"/>
      <c r="K1058" s="230"/>
      <c r="L1058" s="230"/>
      <c r="M1058" s="230"/>
      <c r="N1058" s="230"/>
      <c r="O1058" s="230"/>
      <c r="P1058" s="230"/>
      <c r="Q1058" s="230"/>
      <c r="R1058" s="230"/>
    </row>
    <row r="1059" spans="1:18" s="7" customFormat="1" x14ac:dyDescent="0.2">
      <c r="A1059" s="230"/>
      <c r="B1059" s="230"/>
      <c r="C1059" s="230"/>
      <c r="D1059" s="230"/>
      <c r="E1059" s="230"/>
      <c r="F1059" s="230"/>
      <c r="G1059" s="230"/>
      <c r="H1059" s="230"/>
      <c r="I1059" s="230"/>
      <c r="J1059" s="230"/>
      <c r="K1059" s="230"/>
      <c r="L1059" s="230"/>
      <c r="M1059" s="230"/>
      <c r="N1059" s="230"/>
      <c r="O1059" s="230"/>
      <c r="P1059" s="230"/>
      <c r="Q1059" s="230"/>
      <c r="R1059" s="230"/>
    </row>
    <row r="1060" spans="1:18" s="7" customFormat="1" x14ac:dyDescent="0.2">
      <c r="A1060" s="230"/>
      <c r="B1060" s="230"/>
      <c r="C1060" s="230"/>
      <c r="D1060" s="230"/>
      <c r="E1060" s="230"/>
      <c r="F1060" s="230"/>
      <c r="G1060" s="230"/>
      <c r="H1060" s="230"/>
      <c r="I1060" s="230"/>
      <c r="J1060" s="230"/>
      <c r="K1060" s="230"/>
      <c r="L1060" s="230"/>
      <c r="M1060" s="230"/>
      <c r="N1060" s="230"/>
      <c r="O1060" s="230"/>
      <c r="P1060" s="230"/>
      <c r="Q1060" s="230"/>
      <c r="R1060" s="230"/>
    </row>
    <row r="1061" spans="1:18" s="7" customFormat="1" x14ac:dyDescent="0.2">
      <c r="A1061" s="230"/>
      <c r="B1061" s="230"/>
      <c r="C1061" s="230"/>
      <c r="D1061" s="230"/>
      <c r="E1061" s="230"/>
      <c r="F1061" s="230"/>
      <c r="G1061" s="230"/>
      <c r="H1061" s="230"/>
      <c r="I1061" s="230"/>
      <c r="J1061" s="230"/>
      <c r="K1061" s="230"/>
      <c r="L1061" s="230"/>
      <c r="M1061" s="230"/>
      <c r="N1061" s="230"/>
      <c r="O1061" s="230"/>
      <c r="P1061" s="230"/>
      <c r="Q1061" s="230"/>
      <c r="R1061" s="230"/>
    </row>
    <row r="1062" spans="1:18" s="7" customFormat="1" x14ac:dyDescent="0.2">
      <c r="A1062" s="230"/>
      <c r="B1062" s="230"/>
      <c r="C1062" s="230"/>
      <c r="D1062" s="230"/>
      <c r="E1062" s="230"/>
      <c r="F1062" s="230"/>
      <c r="G1062" s="230"/>
      <c r="H1062" s="230"/>
      <c r="I1062" s="230"/>
      <c r="J1062" s="230"/>
      <c r="K1062" s="230"/>
      <c r="L1062" s="230"/>
      <c r="M1062" s="230"/>
      <c r="N1062" s="230"/>
      <c r="O1062" s="230"/>
      <c r="P1062" s="230"/>
      <c r="Q1062" s="230"/>
      <c r="R1062" s="230"/>
    </row>
    <row r="1063" spans="1:18" s="7" customFormat="1" x14ac:dyDescent="0.2">
      <c r="A1063" s="230"/>
      <c r="B1063" s="230"/>
      <c r="C1063" s="230"/>
      <c r="D1063" s="230"/>
      <c r="E1063" s="230"/>
      <c r="F1063" s="230"/>
      <c r="G1063" s="230"/>
      <c r="H1063" s="230"/>
      <c r="I1063" s="230"/>
      <c r="J1063" s="230"/>
      <c r="K1063" s="230"/>
      <c r="L1063" s="230"/>
      <c r="M1063" s="230"/>
      <c r="N1063" s="230"/>
      <c r="O1063" s="230"/>
      <c r="P1063" s="230"/>
      <c r="Q1063" s="230"/>
      <c r="R1063" s="230"/>
    </row>
    <row r="1064" spans="1:18" s="7" customFormat="1" x14ac:dyDescent="0.2">
      <c r="A1064" s="230"/>
      <c r="B1064" s="230"/>
      <c r="C1064" s="230"/>
      <c r="D1064" s="230"/>
      <c r="E1064" s="230"/>
      <c r="F1064" s="230"/>
      <c r="G1064" s="230"/>
      <c r="H1064" s="230"/>
      <c r="I1064" s="230"/>
      <c r="J1064" s="230"/>
      <c r="K1064" s="230"/>
      <c r="L1064" s="230"/>
      <c r="M1064" s="230"/>
      <c r="N1064" s="230"/>
      <c r="O1064" s="230"/>
      <c r="P1064" s="230"/>
      <c r="Q1064" s="230"/>
      <c r="R1064" s="230"/>
    </row>
    <row r="1065" spans="1:18" s="7" customFormat="1" x14ac:dyDescent="0.2">
      <c r="A1065" s="230"/>
      <c r="B1065" s="230"/>
      <c r="C1065" s="230"/>
      <c r="D1065" s="230"/>
      <c r="E1065" s="230"/>
      <c r="F1065" s="230"/>
      <c r="G1065" s="230"/>
      <c r="H1065" s="230"/>
      <c r="I1065" s="230"/>
      <c r="J1065" s="230"/>
      <c r="K1065" s="230"/>
      <c r="L1065" s="230"/>
      <c r="M1065" s="230"/>
      <c r="N1065" s="230"/>
      <c r="O1065" s="230"/>
      <c r="P1065" s="230"/>
      <c r="Q1065" s="230"/>
      <c r="R1065" s="230"/>
    </row>
    <row r="1066" spans="1:18" s="7" customFormat="1" x14ac:dyDescent="0.2">
      <c r="A1066" s="230"/>
      <c r="B1066" s="230"/>
      <c r="C1066" s="230"/>
      <c r="D1066" s="230"/>
      <c r="E1066" s="230"/>
      <c r="F1066" s="230"/>
      <c r="G1066" s="230"/>
      <c r="H1066" s="230"/>
      <c r="I1066" s="230"/>
      <c r="J1066" s="230"/>
      <c r="K1066" s="230"/>
      <c r="L1066" s="230"/>
      <c r="M1066" s="230"/>
      <c r="N1066" s="230"/>
      <c r="O1066" s="230"/>
      <c r="P1066" s="230"/>
      <c r="Q1066" s="230"/>
      <c r="R1066" s="230"/>
    </row>
    <row r="1067" spans="1:18" s="7" customFormat="1" x14ac:dyDescent="0.2">
      <c r="A1067" s="230"/>
      <c r="B1067" s="230"/>
      <c r="C1067" s="230"/>
      <c r="D1067" s="230"/>
      <c r="E1067" s="230"/>
      <c r="F1067" s="230"/>
      <c r="G1067" s="230"/>
      <c r="H1067" s="230"/>
      <c r="I1067" s="230"/>
      <c r="J1067" s="230"/>
      <c r="K1067" s="230"/>
      <c r="L1067" s="230"/>
      <c r="M1067" s="230"/>
      <c r="N1067" s="230"/>
      <c r="O1067" s="230"/>
      <c r="P1067" s="230"/>
      <c r="Q1067" s="230"/>
      <c r="R1067" s="230"/>
    </row>
    <row r="1068" spans="1:18" s="7" customFormat="1" x14ac:dyDescent="0.2">
      <c r="A1068" s="230"/>
      <c r="B1068" s="230"/>
      <c r="C1068" s="230"/>
      <c r="D1068" s="230"/>
      <c r="E1068" s="230"/>
      <c r="F1068" s="230"/>
      <c r="G1068" s="230"/>
      <c r="H1068" s="230"/>
      <c r="I1068" s="230"/>
      <c r="J1068" s="230"/>
      <c r="K1068" s="230"/>
      <c r="L1068" s="230"/>
      <c r="M1068" s="230"/>
      <c r="N1068" s="230"/>
      <c r="O1068" s="230"/>
      <c r="P1068" s="230"/>
      <c r="Q1068" s="230"/>
      <c r="R1068" s="230"/>
    </row>
    <row r="1069" spans="1:18" s="7" customFormat="1" x14ac:dyDescent="0.2">
      <c r="A1069" s="230"/>
      <c r="B1069" s="230"/>
      <c r="C1069" s="230"/>
      <c r="D1069" s="230"/>
      <c r="E1069" s="230"/>
      <c r="F1069" s="230"/>
      <c r="G1069" s="230"/>
      <c r="H1069" s="230"/>
      <c r="I1069" s="230"/>
      <c r="J1069" s="230"/>
      <c r="K1069" s="230"/>
      <c r="L1069" s="230"/>
      <c r="M1069" s="230"/>
      <c r="N1069" s="230"/>
      <c r="O1069" s="230"/>
      <c r="P1069" s="230"/>
      <c r="Q1069" s="230"/>
      <c r="R1069" s="230"/>
    </row>
    <row r="1070" spans="1:18" s="7" customFormat="1" x14ac:dyDescent="0.2">
      <c r="A1070" s="230"/>
      <c r="B1070" s="230"/>
      <c r="C1070" s="230"/>
      <c r="D1070" s="230"/>
      <c r="E1070" s="230"/>
      <c r="F1070" s="230"/>
      <c r="G1070" s="230"/>
      <c r="H1070" s="230"/>
      <c r="I1070" s="230"/>
      <c r="J1070" s="230"/>
      <c r="K1070" s="230"/>
      <c r="L1070" s="230"/>
      <c r="M1070" s="230"/>
      <c r="N1070" s="230"/>
      <c r="O1070" s="230"/>
      <c r="P1070" s="230"/>
      <c r="Q1070" s="230"/>
      <c r="R1070" s="230"/>
    </row>
    <row r="1071" spans="1:18" s="7" customFormat="1" x14ac:dyDescent="0.2">
      <c r="A1071" s="230"/>
      <c r="B1071" s="230"/>
      <c r="C1071" s="230"/>
      <c r="D1071" s="230"/>
      <c r="E1071" s="230"/>
      <c r="F1071" s="230"/>
      <c r="G1071" s="230"/>
      <c r="H1071" s="230"/>
      <c r="I1071" s="230"/>
      <c r="J1071" s="230"/>
      <c r="K1071" s="230"/>
      <c r="L1071" s="230"/>
      <c r="M1071" s="230"/>
      <c r="N1071" s="230"/>
      <c r="O1071" s="230"/>
      <c r="P1071" s="230"/>
      <c r="Q1071" s="230"/>
      <c r="R1071" s="230"/>
    </row>
    <row r="1072" spans="1:18" s="7" customFormat="1" x14ac:dyDescent="0.2">
      <c r="A1072" s="230"/>
      <c r="B1072" s="230"/>
      <c r="C1072" s="230"/>
      <c r="D1072" s="230"/>
      <c r="E1072" s="230"/>
      <c r="F1072" s="230"/>
      <c r="G1072" s="230"/>
      <c r="H1072" s="230"/>
      <c r="I1072" s="230"/>
      <c r="J1072" s="230"/>
      <c r="K1072" s="230"/>
      <c r="L1072" s="230"/>
      <c r="M1072" s="230"/>
      <c r="N1072" s="230"/>
      <c r="O1072" s="230"/>
      <c r="P1072" s="230"/>
      <c r="Q1072" s="230"/>
      <c r="R1072" s="230"/>
    </row>
    <row r="1073" spans="1:18" s="7" customFormat="1" x14ac:dyDescent="0.2">
      <c r="A1073" s="230"/>
      <c r="B1073" s="230"/>
      <c r="C1073" s="230"/>
      <c r="D1073" s="230"/>
      <c r="E1073" s="230"/>
      <c r="F1073" s="230"/>
      <c r="G1073" s="230"/>
      <c r="H1073" s="230"/>
      <c r="I1073" s="230"/>
      <c r="J1073" s="230"/>
      <c r="K1073" s="230"/>
      <c r="L1073" s="230"/>
      <c r="M1073" s="230"/>
      <c r="N1073" s="230"/>
      <c r="O1073" s="230"/>
      <c r="P1073" s="230"/>
      <c r="Q1073" s="230"/>
      <c r="R1073" s="230"/>
    </row>
    <row r="1074" spans="1:18" s="7" customFormat="1" x14ac:dyDescent="0.2">
      <c r="A1074" s="230"/>
      <c r="B1074" s="230"/>
      <c r="C1074" s="230"/>
      <c r="D1074" s="230"/>
      <c r="E1074" s="230"/>
      <c r="F1074" s="230"/>
      <c r="G1074" s="230"/>
      <c r="H1074" s="230"/>
      <c r="I1074" s="230"/>
      <c r="J1074" s="230"/>
      <c r="K1074" s="230"/>
      <c r="L1074" s="230"/>
      <c r="M1074" s="230"/>
      <c r="N1074" s="230"/>
      <c r="O1074" s="230"/>
      <c r="P1074" s="230"/>
      <c r="Q1074" s="230"/>
      <c r="R1074" s="230"/>
    </row>
    <row r="1075" spans="1:18" s="7" customFormat="1" x14ac:dyDescent="0.2">
      <c r="A1075" s="230"/>
      <c r="B1075" s="230"/>
      <c r="C1075" s="230"/>
      <c r="D1075" s="230"/>
      <c r="E1075" s="230"/>
      <c r="F1075" s="230"/>
      <c r="G1075" s="230"/>
      <c r="H1075" s="230"/>
      <c r="I1075" s="230"/>
      <c r="J1075" s="230"/>
      <c r="K1075" s="230"/>
      <c r="L1075" s="230"/>
      <c r="M1075" s="230"/>
      <c r="N1075" s="230"/>
      <c r="O1075" s="230"/>
      <c r="P1075" s="230"/>
      <c r="Q1075" s="230"/>
      <c r="R1075" s="230"/>
    </row>
    <row r="1076" spans="1:18" s="7" customFormat="1" x14ac:dyDescent="0.2">
      <c r="A1076" s="230"/>
      <c r="B1076" s="230"/>
      <c r="C1076" s="230"/>
      <c r="D1076" s="230"/>
      <c r="E1076" s="230"/>
      <c r="F1076" s="230"/>
      <c r="G1076" s="230"/>
      <c r="H1076" s="230"/>
      <c r="I1076" s="230"/>
      <c r="J1076" s="230"/>
      <c r="K1076" s="230"/>
      <c r="L1076" s="230"/>
      <c r="M1076" s="230"/>
      <c r="N1076" s="230"/>
      <c r="O1076" s="230"/>
      <c r="P1076" s="230"/>
      <c r="Q1076" s="230"/>
      <c r="R1076" s="230"/>
    </row>
    <row r="1077" spans="1:18" s="7" customFormat="1" x14ac:dyDescent="0.2">
      <c r="A1077" s="230"/>
      <c r="B1077" s="230"/>
      <c r="C1077" s="230"/>
      <c r="D1077" s="230"/>
      <c r="E1077" s="230"/>
      <c r="F1077" s="230"/>
      <c r="G1077" s="230"/>
      <c r="H1077" s="230"/>
      <c r="I1077" s="230"/>
      <c r="J1077" s="230"/>
      <c r="K1077" s="230"/>
      <c r="L1077" s="230"/>
      <c r="M1077" s="230"/>
      <c r="N1077" s="230"/>
      <c r="O1077" s="230"/>
      <c r="P1077" s="230"/>
      <c r="Q1077" s="230"/>
      <c r="R1077" s="230"/>
    </row>
    <row r="1078" spans="1:18" s="7" customFormat="1" x14ac:dyDescent="0.2">
      <c r="A1078" s="230"/>
      <c r="B1078" s="230"/>
      <c r="C1078" s="230"/>
      <c r="D1078" s="230"/>
      <c r="E1078" s="230"/>
      <c r="F1078" s="230"/>
      <c r="G1078" s="230"/>
      <c r="H1078" s="230"/>
      <c r="I1078" s="230"/>
      <c r="J1078" s="230"/>
      <c r="K1078" s="230"/>
      <c r="L1078" s="230"/>
      <c r="M1078" s="230"/>
      <c r="N1078" s="230"/>
      <c r="O1078" s="230"/>
      <c r="P1078" s="230"/>
      <c r="Q1078" s="230"/>
      <c r="R1078" s="230"/>
    </row>
    <row r="1079" spans="1:18" s="7" customFormat="1" x14ac:dyDescent="0.2">
      <c r="A1079" s="230"/>
      <c r="B1079" s="230"/>
      <c r="C1079" s="230"/>
      <c r="D1079" s="230"/>
      <c r="E1079" s="230"/>
      <c r="F1079" s="230"/>
      <c r="G1079" s="230"/>
      <c r="H1079" s="230"/>
      <c r="I1079" s="230"/>
      <c r="J1079" s="230"/>
      <c r="K1079" s="230"/>
      <c r="L1079" s="230"/>
      <c r="M1079" s="230"/>
      <c r="N1079" s="230"/>
      <c r="O1079" s="230"/>
      <c r="P1079" s="230"/>
      <c r="Q1079" s="230"/>
      <c r="R1079" s="230"/>
    </row>
    <row r="1080" spans="1:18" s="7" customFormat="1" x14ac:dyDescent="0.2">
      <c r="A1080" s="230"/>
      <c r="B1080" s="230"/>
      <c r="C1080" s="230"/>
      <c r="D1080" s="230"/>
      <c r="E1080" s="230"/>
      <c r="F1080" s="230"/>
      <c r="G1080" s="230"/>
      <c r="H1080" s="230"/>
      <c r="I1080" s="230"/>
      <c r="J1080" s="230"/>
      <c r="K1080" s="230"/>
      <c r="L1080" s="230"/>
      <c r="M1080" s="230"/>
      <c r="N1080" s="230"/>
      <c r="O1080" s="230"/>
      <c r="P1080" s="230"/>
      <c r="Q1080" s="230"/>
      <c r="R1080" s="230"/>
    </row>
    <row r="1081" spans="1:18" s="7" customFormat="1" x14ac:dyDescent="0.2">
      <c r="A1081" s="230"/>
      <c r="B1081" s="230"/>
      <c r="C1081" s="230"/>
      <c r="D1081" s="230"/>
      <c r="E1081" s="230"/>
      <c r="F1081" s="230"/>
      <c r="G1081" s="230"/>
      <c r="H1081" s="230"/>
      <c r="I1081" s="230"/>
      <c r="J1081" s="230"/>
      <c r="K1081" s="230"/>
      <c r="L1081" s="230"/>
      <c r="M1081" s="230"/>
      <c r="N1081" s="230"/>
      <c r="O1081" s="230"/>
      <c r="P1081" s="230"/>
      <c r="Q1081" s="230"/>
      <c r="R1081" s="230"/>
    </row>
    <row r="1082" spans="1:18" s="7" customFormat="1" x14ac:dyDescent="0.2">
      <c r="A1082" s="230"/>
      <c r="B1082" s="230"/>
      <c r="C1082" s="230"/>
      <c r="D1082" s="230"/>
      <c r="E1082" s="230"/>
      <c r="F1082" s="230"/>
      <c r="G1082" s="230"/>
      <c r="H1082" s="230"/>
      <c r="I1082" s="230"/>
      <c r="J1082" s="230"/>
      <c r="K1082" s="230"/>
      <c r="L1082" s="230"/>
      <c r="M1082" s="230"/>
      <c r="N1082" s="230"/>
      <c r="O1082" s="230"/>
      <c r="P1082" s="230"/>
      <c r="Q1082" s="230"/>
      <c r="R1082" s="230"/>
    </row>
    <row r="1083" spans="1:18" s="7" customFormat="1" x14ac:dyDescent="0.2">
      <c r="A1083" s="230"/>
      <c r="B1083" s="230"/>
      <c r="C1083" s="230"/>
      <c r="D1083" s="230"/>
      <c r="E1083" s="230"/>
      <c r="F1083" s="230"/>
      <c r="G1083" s="230"/>
      <c r="H1083" s="230"/>
      <c r="I1083" s="230"/>
      <c r="J1083" s="230"/>
      <c r="K1083" s="230"/>
      <c r="L1083" s="230"/>
      <c r="M1083" s="230"/>
      <c r="N1083" s="230"/>
      <c r="O1083" s="230"/>
      <c r="P1083" s="230"/>
      <c r="Q1083" s="230"/>
      <c r="R1083" s="230"/>
    </row>
    <row r="1084" spans="1:18" s="7" customFormat="1" x14ac:dyDescent="0.2">
      <c r="A1084" s="230"/>
      <c r="B1084" s="230"/>
      <c r="C1084" s="230"/>
      <c r="D1084" s="230"/>
      <c r="E1084" s="230"/>
      <c r="F1084" s="230"/>
      <c r="G1084" s="230"/>
      <c r="H1084" s="230"/>
      <c r="I1084" s="230"/>
      <c r="J1084" s="230"/>
      <c r="K1084" s="230"/>
      <c r="L1084" s="230"/>
      <c r="M1084" s="230"/>
      <c r="N1084" s="230"/>
      <c r="O1084" s="230"/>
      <c r="P1084" s="230"/>
      <c r="Q1084" s="230"/>
      <c r="R1084" s="230"/>
    </row>
    <row r="1085" spans="1:18" s="7" customFormat="1" x14ac:dyDescent="0.2">
      <c r="A1085" s="230"/>
      <c r="B1085" s="230"/>
      <c r="C1085" s="230"/>
      <c r="D1085" s="230"/>
      <c r="E1085" s="230"/>
      <c r="F1085" s="230"/>
      <c r="G1085" s="230"/>
      <c r="H1085" s="230"/>
      <c r="I1085" s="230"/>
      <c r="J1085" s="230"/>
      <c r="K1085" s="230"/>
      <c r="L1085" s="230"/>
      <c r="M1085" s="230"/>
      <c r="N1085" s="230"/>
      <c r="O1085" s="230"/>
      <c r="P1085" s="230"/>
      <c r="Q1085" s="230"/>
      <c r="R1085" s="230"/>
    </row>
    <row r="1086" spans="1:18" s="7" customFormat="1" x14ac:dyDescent="0.2">
      <c r="A1086" s="230"/>
      <c r="B1086" s="230"/>
      <c r="C1086" s="230"/>
      <c r="D1086" s="230"/>
      <c r="E1086" s="230"/>
      <c r="F1086" s="230"/>
      <c r="G1086" s="230"/>
      <c r="H1086" s="230"/>
      <c r="I1086" s="230"/>
      <c r="J1086" s="230"/>
      <c r="K1086" s="230"/>
      <c r="L1086" s="230"/>
      <c r="M1086" s="230"/>
      <c r="N1086" s="230"/>
      <c r="O1086" s="230"/>
      <c r="P1086" s="230"/>
      <c r="Q1086" s="230"/>
      <c r="R1086" s="230"/>
    </row>
    <row r="1087" spans="1:18" s="7" customFormat="1" x14ac:dyDescent="0.2">
      <c r="A1087" s="230"/>
      <c r="B1087" s="230"/>
      <c r="C1087" s="230"/>
      <c r="D1087" s="230"/>
      <c r="E1087" s="230"/>
      <c r="F1087" s="230"/>
      <c r="G1087" s="230"/>
      <c r="H1087" s="230"/>
      <c r="I1087" s="230"/>
      <c r="J1087" s="230"/>
      <c r="K1087" s="230"/>
      <c r="L1087" s="230"/>
      <c r="M1087" s="230"/>
      <c r="N1087" s="230"/>
      <c r="O1087" s="230"/>
      <c r="P1087" s="230"/>
      <c r="Q1087" s="230"/>
      <c r="R1087" s="230"/>
    </row>
    <row r="1088" spans="1:18" s="7" customFormat="1" x14ac:dyDescent="0.2">
      <c r="A1088" s="230"/>
      <c r="B1088" s="230"/>
      <c r="C1088" s="230"/>
      <c r="D1088" s="230"/>
      <c r="E1088" s="230"/>
      <c r="F1088" s="230"/>
      <c r="G1088" s="230"/>
      <c r="H1088" s="230"/>
      <c r="I1088" s="230"/>
      <c r="J1088" s="230"/>
      <c r="K1088" s="230"/>
      <c r="L1088" s="230"/>
      <c r="M1088" s="230"/>
      <c r="N1088" s="230"/>
      <c r="O1088" s="230"/>
      <c r="P1088" s="230"/>
      <c r="Q1088" s="230"/>
      <c r="R1088" s="230"/>
    </row>
    <row r="1089" spans="1:18" s="7" customFormat="1" x14ac:dyDescent="0.2">
      <c r="A1089" s="230"/>
      <c r="B1089" s="230"/>
      <c r="C1089" s="230"/>
      <c r="D1089" s="230"/>
      <c r="E1089" s="230"/>
      <c r="F1089" s="230"/>
      <c r="G1089" s="230"/>
      <c r="H1089" s="230"/>
      <c r="I1089" s="230"/>
      <c r="J1089" s="230"/>
      <c r="K1089" s="230"/>
      <c r="L1089" s="230"/>
      <c r="M1089" s="230"/>
      <c r="N1089" s="230"/>
      <c r="O1089" s="230"/>
      <c r="P1089" s="230"/>
      <c r="Q1089" s="230"/>
      <c r="R1089" s="230"/>
    </row>
    <row r="1090" spans="1:18" s="7" customFormat="1" x14ac:dyDescent="0.2">
      <c r="A1090" s="230"/>
      <c r="B1090" s="230"/>
      <c r="C1090" s="230"/>
      <c r="D1090" s="230"/>
      <c r="E1090" s="230"/>
      <c r="F1090" s="230"/>
      <c r="G1090" s="230"/>
      <c r="H1090" s="230"/>
      <c r="I1090" s="230"/>
      <c r="J1090" s="230"/>
      <c r="K1090" s="230"/>
      <c r="L1090" s="230"/>
      <c r="M1090" s="230"/>
      <c r="N1090" s="230"/>
      <c r="O1090" s="230"/>
      <c r="P1090" s="230"/>
      <c r="Q1090" s="230"/>
      <c r="R1090" s="230"/>
    </row>
    <row r="1091" spans="1:18" s="7" customFormat="1" x14ac:dyDescent="0.2">
      <c r="A1091" s="230"/>
      <c r="B1091" s="230"/>
      <c r="C1091" s="230"/>
      <c r="D1091" s="230"/>
      <c r="E1091" s="230"/>
      <c r="F1091" s="230"/>
      <c r="G1091" s="230"/>
      <c r="H1091" s="230"/>
      <c r="I1091" s="230"/>
      <c r="J1091" s="230"/>
      <c r="K1091" s="230"/>
      <c r="L1091" s="230"/>
      <c r="M1091" s="230"/>
      <c r="N1091" s="230"/>
      <c r="O1091" s="230"/>
      <c r="P1091" s="230"/>
      <c r="Q1091" s="230"/>
      <c r="R1091" s="230"/>
    </row>
    <row r="1092" spans="1:18" s="7" customFormat="1" x14ac:dyDescent="0.2">
      <c r="A1092" s="230"/>
      <c r="B1092" s="230"/>
      <c r="C1092" s="230"/>
      <c r="D1092" s="230"/>
      <c r="E1092" s="230"/>
      <c r="F1092" s="230"/>
      <c r="G1092" s="230"/>
      <c r="H1092" s="230"/>
      <c r="I1092" s="230"/>
      <c r="J1092" s="230"/>
      <c r="K1092" s="230"/>
      <c r="L1092" s="230"/>
      <c r="M1092" s="230"/>
      <c r="N1092" s="230"/>
      <c r="O1092" s="230"/>
      <c r="P1092" s="230"/>
      <c r="Q1092" s="230"/>
      <c r="R1092" s="230"/>
    </row>
    <row r="1093" spans="1:18" s="7" customFormat="1" x14ac:dyDescent="0.2">
      <c r="A1093" s="230"/>
      <c r="B1093" s="230"/>
      <c r="C1093" s="230"/>
      <c r="D1093" s="230"/>
      <c r="E1093" s="230"/>
      <c r="F1093" s="230"/>
      <c r="G1093" s="230"/>
      <c r="H1093" s="230"/>
      <c r="I1093" s="230"/>
      <c r="J1093" s="230"/>
      <c r="K1093" s="230"/>
      <c r="L1093" s="230"/>
      <c r="M1093" s="230"/>
      <c r="N1093" s="230"/>
      <c r="O1093" s="230"/>
      <c r="P1093" s="230"/>
      <c r="Q1093" s="230"/>
      <c r="R1093" s="230"/>
    </row>
    <row r="1094" spans="1:18" s="7" customFormat="1" x14ac:dyDescent="0.2">
      <c r="A1094" s="230"/>
      <c r="B1094" s="230"/>
      <c r="C1094" s="230"/>
      <c r="D1094" s="230"/>
      <c r="E1094" s="230"/>
      <c r="F1094" s="230"/>
      <c r="G1094" s="230"/>
      <c r="H1094" s="230"/>
      <c r="I1094" s="230"/>
      <c r="J1094" s="230"/>
      <c r="K1094" s="230"/>
      <c r="L1094" s="230"/>
      <c r="M1094" s="230"/>
      <c r="N1094" s="230"/>
      <c r="O1094" s="230"/>
      <c r="P1094" s="230"/>
      <c r="Q1094" s="230"/>
      <c r="R1094" s="230"/>
    </row>
    <row r="1095" spans="1:18" s="7" customFormat="1" x14ac:dyDescent="0.2">
      <c r="A1095" s="230"/>
      <c r="B1095" s="230"/>
      <c r="C1095" s="230"/>
      <c r="D1095" s="230"/>
      <c r="E1095" s="230"/>
      <c r="F1095" s="230"/>
      <c r="G1095" s="230"/>
      <c r="H1095" s="230"/>
      <c r="I1095" s="230"/>
      <c r="J1095" s="230"/>
      <c r="K1095" s="230"/>
      <c r="L1095" s="230"/>
      <c r="M1095" s="230"/>
      <c r="N1095" s="230"/>
      <c r="O1095" s="230"/>
      <c r="P1095" s="230"/>
      <c r="Q1095" s="230"/>
      <c r="R1095" s="230"/>
    </row>
    <row r="1096" spans="1:18" s="7" customFormat="1" x14ac:dyDescent="0.2">
      <c r="A1096" s="230"/>
      <c r="B1096" s="230"/>
      <c r="C1096" s="230"/>
      <c r="D1096" s="230"/>
      <c r="E1096" s="230"/>
      <c r="F1096" s="230"/>
      <c r="G1096" s="230"/>
      <c r="H1096" s="230"/>
      <c r="I1096" s="230"/>
      <c r="J1096" s="230"/>
      <c r="K1096" s="230"/>
      <c r="L1096" s="230"/>
      <c r="M1096" s="230"/>
      <c r="N1096" s="230"/>
      <c r="O1096" s="230"/>
      <c r="P1096" s="230"/>
      <c r="Q1096" s="230"/>
      <c r="R1096" s="230"/>
    </row>
    <row r="1097" spans="1:18" s="7" customFormat="1" x14ac:dyDescent="0.2">
      <c r="A1097" s="230"/>
      <c r="B1097" s="230"/>
      <c r="C1097" s="230"/>
      <c r="D1097" s="230"/>
      <c r="E1097" s="230"/>
      <c r="F1097" s="230"/>
      <c r="G1097" s="230"/>
      <c r="H1097" s="230"/>
      <c r="I1097" s="230"/>
      <c r="J1097" s="230"/>
      <c r="K1097" s="230"/>
      <c r="L1097" s="230"/>
      <c r="M1097" s="230"/>
      <c r="N1097" s="230"/>
      <c r="O1097" s="230"/>
      <c r="P1097" s="230"/>
      <c r="Q1097" s="230"/>
      <c r="R1097" s="230"/>
    </row>
    <row r="1098" spans="1:18" s="7" customFormat="1" x14ac:dyDescent="0.2">
      <c r="A1098" s="230"/>
      <c r="B1098" s="230"/>
      <c r="C1098" s="230"/>
      <c r="D1098" s="230"/>
      <c r="E1098" s="230"/>
      <c r="F1098" s="230"/>
      <c r="G1098" s="230"/>
      <c r="H1098" s="230"/>
      <c r="I1098" s="230"/>
      <c r="J1098" s="230"/>
      <c r="K1098" s="230"/>
      <c r="L1098" s="230"/>
      <c r="M1098" s="230"/>
      <c r="N1098" s="230"/>
      <c r="O1098" s="230"/>
      <c r="P1098" s="230"/>
      <c r="Q1098" s="230"/>
      <c r="R1098" s="230"/>
    </row>
    <row r="1099" spans="1:18" s="7" customFormat="1" x14ac:dyDescent="0.2">
      <c r="A1099" s="230"/>
      <c r="B1099" s="230"/>
      <c r="C1099" s="230"/>
      <c r="D1099" s="230"/>
      <c r="E1099" s="230"/>
      <c r="F1099" s="230"/>
      <c r="G1099" s="230"/>
      <c r="H1099" s="230"/>
      <c r="I1099" s="230"/>
      <c r="J1099" s="230"/>
      <c r="K1099" s="230"/>
      <c r="L1099" s="230"/>
      <c r="M1099" s="230"/>
      <c r="N1099" s="230"/>
      <c r="O1099" s="230"/>
      <c r="P1099" s="230"/>
      <c r="Q1099" s="230"/>
      <c r="R1099" s="230"/>
    </row>
    <row r="1100" spans="1:18" s="7" customFormat="1" x14ac:dyDescent="0.2">
      <c r="A1100" s="230"/>
      <c r="B1100" s="230"/>
      <c r="C1100" s="230"/>
      <c r="D1100" s="230"/>
      <c r="E1100" s="230"/>
      <c r="F1100" s="230"/>
      <c r="G1100" s="230"/>
      <c r="H1100" s="230"/>
      <c r="I1100" s="230"/>
      <c r="J1100" s="230"/>
      <c r="K1100" s="230"/>
      <c r="L1100" s="230"/>
      <c r="M1100" s="230"/>
      <c r="N1100" s="230"/>
      <c r="O1100" s="230"/>
      <c r="P1100" s="230"/>
      <c r="Q1100" s="230"/>
      <c r="R1100" s="230"/>
    </row>
    <row r="1101" spans="1:18" s="7" customFormat="1" x14ac:dyDescent="0.2">
      <c r="A1101" s="230"/>
      <c r="B1101" s="230"/>
      <c r="C1101" s="230"/>
      <c r="D1101" s="230"/>
      <c r="E1101" s="230"/>
      <c r="F1101" s="230"/>
      <c r="G1101" s="230"/>
      <c r="H1101" s="230"/>
      <c r="I1101" s="230"/>
      <c r="J1101" s="230"/>
      <c r="K1101" s="230"/>
      <c r="L1101" s="230"/>
      <c r="M1101" s="230"/>
      <c r="N1101" s="230"/>
      <c r="O1101" s="230"/>
      <c r="P1101" s="230"/>
      <c r="Q1101" s="230"/>
      <c r="R1101" s="230"/>
    </row>
    <row r="1102" spans="1:18" s="7" customFormat="1" x14ac:dyDescent="0.2">
      <c r="A1102" s="230"/>
      <c r="B1102" s="230"/>
      <c r="C1102" s="230"/>
      <c r="D1102" s="230"/>
      <c r="E1102" s="230"/>
      <c r="F1102" s="230"/>
      <c r="G1102" s="230"/>
      <c r="H1102" s="230"/>
      <c r="I1102" s="230"/>
      <c r="J1102" s="230"/>
      <c r="K1102" s="230"/>
      <c r="L1102" s="230"/>
      <c r="M1102" s="230"/>
      <c r="N1102" s="230"/>
      <c r="O1102" s="230"/>
      <c r="P1102" s="230"/>
      <c r="Q1102" s="230"/>
      <c r="R1102" s="230"/>
    </row>
    <row r="1103" spans="1:18" s="7" customFormat="1" x14ac:dyDescent="0.2">
      <c r="A1103" s="230"/>
      <c r="B1103" s="230"/>
      <c r="C1103" s="230"/>
      <c r="D1103" s="230"/>
      <c r="E1103" s="230"/>
      <c r="F1103" s="230"/>
      <c r="G1103" s="230"/>
      <c r="H1103" s="230"/>
      <c r="I1103" s="230"/>
      <c r="J1103" s="230"/>
      <c r="K1103" s="230"/>
      <c r="L1103" s="230"/>
      <c r="M1103" s="230"/>
      <c r="N1103" s="230"/>
      <c r="O1103" s="230"/>
      <c r="P1103" s="230"/>
      <c r="Q1103" s="230"/>
      <c r="R1103" s="230"/>
    </row>
    <row r="1104" spans="1:18" s="7" customFormat="1" x14ac:dyDescent="0.2">
      <c r="A1104" s="230"/>
      <c r="B1104" s="230"/>
      <c r="C1104" s="230"/>
      <c r="D1104" s="230"/>
      <c r="E1104" s="230"/>
      <c r="F1104" s="230"/>
      <c r="G1104" s="230"/>
      <c r="H1104" s="230"/>
      <c r="I1104" s="230"/>
      <c r="J1104" s="230"/>
      <c r="K1104" s="230"/>
      <c r="L1104" s="230"/>
      <c r="M1104" s="230"/>
      <c r="N1104" s="230"/>
      <c r="O1104" s="230"/>
      <c r="P1104" s="230"/>
      <c r="Q1104" s="230"/>
      <c r="R1104" s="230"/>
    </row>
    <row r="1105" spans="1:18" s="7" customFormat="1" x14ac:dyDescent="0.2">
      <c r="A1105" s="230"/>
      <c r="B1105" s="230"/>
      <c r="C1105" s="230"/>
      <c r="D1105" s="230"/>
      <c r="E1105" s="230"/>
      <c r="F1105" s="230"/>
      <c r="G1105" s="230"/>
      <c r="H1105" s="230"/>
      <c r="I1105" s="230"/>
      <c r="J1105" s="230"/>
      <c r="K1105" s="230"/>
      <c r="L1105" s="230"/>
      <c r="M1105" s="230"/>
      <c r="N1105" s="230"/>
      <c r="O1105" s="230"/>
      <c r="P1105" s="230"/>
      <c r="Q1105" s="230"/>
      <c r="R1105" s="230"/>
    </row>
    <row r="1106" spans="1:18" s="7" customFormat="1" x14ac:dyDescent="0.2">
      <c r="A1106" s="230"/>
      <c r="B1106" s="230"/>
      <c r="C1106" s="230"/>
      <c r="D1106" s="230"/>
      <c r="E1106" s="230"/>
      <c r="F1106" s="230"/>
      <c r="G1106" s="230"/>
      <c r="H1106" s="230"/>
      <c r="I1106" s="230"/>
      <c r="J1106" s="230"/>
      <c r="K1106" s="230"/>
      <c r="L1106" s="230"/>
      <c r="M1106" s="230"/>
      <c r="N1106" s="230"/>
      <c r="O1106" s="230"/>
      <c r="P1106" s="230"/>
      <c r="Q1106" s="230"/>
      <c r="R1106" s="230"/>
    </row>
    <row r="1107" spans="1:18" s="7" customFormat="1" x14ac:dyDescent="0.2">
      <c r="A1107" s="230"/>
      <c r="B1107" s="230"/>
      <c r="C1107" s="230"/>
      <c r="D1107" s="230"/>
      <c r="E1107" s="230"/>
      <c r="F1107" s="230"/>
      <c r="G1107" s="230"/>
      <c r="H1107" s="230"/>
      <c r="I1107" s="230"/>
      <c r="J1107" s="230"/>
      <c r="K1107" s="230"/>
      <c r="L1107" s="230"/>
      <c r="M1107" s="230"/>
      <c r="N1107" s="230"/>
      <c r="O1107" s="230"/>
      <c r="P1107" s="230"/>
      <c r="Q1107" s="230"/>
      <c r="R1107" s="230"/>
    </row>
    <row r="1108" spans="1:18" s="7" customFormat="1" x14ac:dyDescent="0.2">
      <c r="A1108" s="230"/>
      <c r="B1108" s="230"/>
      <c r="C1108" s="230"/>
      <c r="D1108" s="230"/>
      <c r="E1108" s="230"/>
      <c r="F1108" s="230"/>
      <c r="G1108" s="230"/>
      <c r="H1108" s="230"/>
      <c r="I1108" s="230"/>
      <c r="J1108" s="230"/>
      <c r="K1108" s="230"/>
      <c r="L1108" s="230"/>
      <c r="M1108" s="230"/>
      <c r="N1108" s="230"/>
      <c r="O1108" s="230"/>
      <c r="P1108" s="230"/>
      <c r="Q1108" s="230"/>
      <c r="R1108" s="230"/>
    </row>
    <row r="1109" spans="1:18" s="7" customFormat="1" x14ac:dyDescent="0.2">
      <c r="A1109" s="230"/>
      <c r="B1109" s="230"/>
      <c r="C1109" s="230"/>
      <c r="D1109" s="230"/>
      <c r="E1109" s="230"/>
      <c r="F1109" s="230"/>
      <c r="G1109" s="230"/>
      <c r="H1109" s="230"/>
      <c r="I1109" s="230"/>
      <c r="J1109" s="230"/>
      <c r="K1109" s="230"/>
      <c r="L1109" s="230"/>
      <c r="M1109" s="230"/>
      <c r="N1109" s="230"/>
      <c r="O1109" s="230"/>
      <c r="P1109" s="230"/>
      <c r="Q1109" s="230"/>
      <c r="R1109" s="230"/>
    </row>
    <row r="1110" spans="1:18" s="7" customFormat="1" x14ac:dyDescent="0.2">
      <c r="A1110" s="230"/>
      <c r="B1110" s="230"/>
      <c r="C1110" s="230"/>
      <c r="D1110" s="230"/>
      <c r="E1110" s="230"/>
      <c r="F1110" s="230"/>
      <c r="G1110" s="230"/>
      <c r="H1110" s="230"/>
      <c r="I1110" s="230"/>
      <c r="J1110" s="230"/>
      <c r="K1110" s="230"/>
      <c r="L1110" s="230"/>
      <c r="M1110" s="230"/>
      <c r="N1110" s="230"/>
      <c r="O1110" s="230"/>
      <c r="P1110" s="230"/>
      <c r="Q1110" s="230"/>
      <c r="R1110" s="230"/>
    </row>
    <row r="1111" spans="1:18" s="7" customFormat="1" x14ac:dyDescent="0.2">
      <c r="A1111" s="230"/>
      <c r="B1111" s="230"/>
      <c r="C1111" s="230"/>
      <c r="D1111" s="230"/>
      <c r="E1111" s="230"/>
      <c r="F1111" s="230"/>
      <c r="G1111" s="230"/>
      <c r="H1111" s="230"/>
      <c r="I1111" s="230"/>
      <c r="J1111" s="230"/>
      <c r="K1111" s="230"/>
      <c r="L1111" s="230"/>
      <c r="M1111" s="230"/>
      <c r="N1111" s="230"/>
      <c r="O1111" s="230"/>
      <c r="P1111" s="230"/>
      <c r="Q1111" s="230"/>
      <c r="R1111" s="230"/>
    </row>
    <row r="1112" spans="1:18" s="7" customFormat="1" x14ac:dyDescent="0.2">
      <c r="A1112" s="230"/>
      <c r="B1112" s="230"/>
      <c r="C1112" s="230"/>
      <c r="D1112" s="230"/>
      <c r="E1112" s="230"/>
      <c r="F1112" s="230"/>
      <c r="G1112" s="230"/>
      <c r="H1112" s="230"/>
      <c r="I1112" s="230"/>
      <c r="J1112" s="230"/>
      <c r="K1112" s="230"/>
      <c r="L1112" s="230"/>
      <c r="M1112" s="230"/>
      <c r="N1112" s="230"/>
      <c r="O1112" s="230"/>
      <c r="P1112" s="230"/>
      <c r="Q1112" s="230"/>
      <c r="R1112" s="230"/>
    </row>
    <row r="1113" spans="1:18" s="7" customFormat="1" x14ac:dyDescent="0.2">
      <c r="A1113" s="230"/>
      <c r="B1113" s="230"/>
      <c r="C1113" s="230"/>
      <c r="D1113" s="230"/>
      <c r="E1113" s="230"/>
      <c r="F1113" s="230"/>
      <c r="G1113" s="230"/>
      <c r="H1113" s="230"/>
      <c r="I1113" s="230"/>
      <c r="J1113" s="230"/>
      <c r="K1113" s="230"/>
      <c r="L1113" s="230"/>
      <c r="M1113" s="230"/>
      <c r="N1113" s="230"/>
      <c r="O1113" s="230"/>
      <c r="P1113" s="230"/>
      <c r="Q1113" s="230"/>
      <c r="R1113" s="230"/>
    </row>
    <row r="1114" spans="1:18" s="7" customFormat="1" x14ac:dyDescent="0.2">
      <c r="A1114" s="230"/>
      <c r="B1114" s="230"/>
      <c r="C1114" s="230"/>
      <c r="D1114" s="230"/>
      <c r="E1114" s="230"/>
      <c r="F1114" s="230"/>
      <c r="G1114" s="230"/>
      <c r="H1114" s="230"/>
      <c r="I1114" s="230"/>
      <c r="J1114" s="230"/>
      <c r="K1114" s="230"/>
      <c r="L1114" s="230"/>
      <c r="M1114" s="230"/>
      <c r="N1114" s="230"/>
      <c r="O1114" s="230"/>
      <c r="P1114" s="230"/>
      <c r="Q1114" s="230"/>
      <c r="R1114" s="230"/>
    </row>
    <row r="1115" spans="1:18" s="7" customFormat="1" x14ac:dyDescent="0.2">
      <c r="A1115" s="230"/>
      <c r="B1115" s="230"/>
      <c r="C1115" s="230"/>
      <c r="D1115" s="230"/>
      <c r="E1115" s="230"/>
      <c r="F1115" s="230"/>
      <c r="G1115" s="230"/>
      <c r="H1115" s="230"/>
      <c r="I1115" s="230"/>
      <c r="J1115" s="230"/>
      <c r="K1115" s="230"/>
      <c r="L1115" s="230"/>
      <c r="M1115" s="230"/>
      <c r="N1115" s="230"/>
      <c r="O1115" s="230"/>
      <c r="P1115" s="230"/>
      <c r="Q1115" s="230"/>
      <c r="R1115" s="230"/>
    </row>
    <row r="1116" spans="1:18" s="7" customFormat="1" x14ac:dyDescent="0.2">
      <c r="A1116" s="230"/>
      <c r="B1116" s="230"/>
      <c r="C1116" s="230"/>
      <c r="D1116" s="230"/>
      <c r="E1116" s="230"/>
      <c r="F1116" s="230"/>
      <c r="G1116" s="230"/>
      <c r="H1116" s="230"/>
      <c r="I1116" s="230"/>
      <c r="J1116" s="230"/>
      <c r="K1116" s="230"/>
      <c r="L1116" s="230"/>
      <c r="M1116" s="230"/>
      <c r="N1116" s="230"/>
      <c r="O1116" s="230"/>
      <c r="P1116" s="230"/>
      <c r="Q1116" s="230"/>
      <c r="R1116" s="230"/>
    </row>
    <row r="1117" spans="1:18" s="7" customFormat="1" x14ac:dyDescent="0.2">
      <c r="A1117" s="230"/>
      <c r="B1117" s="230"/>
      <c r="C1117" s="230"/>
      <c r="D1117" s="230"/>
      <c r="E1117" s="230"/>
      <c r="F1117" s="230"/>
      <c r="G1117" s="230"/>
      <c r="H1117" s="230"/>
      <c r="I1117" s="230"/>
      <c r="J1117" s="230"/>
      <c r="K1117" s="230"/>
      <c r="L1117" s="230"/>
      <c r="M1117" s="230"/>
      <c r="N1117" s="230"/>
      <c r="O1117" s="230"/>
      <c r="P1117" s="230"/>
      <c r="Q1117" s="230"/>
      <c r="R1117" s="230"/>
    </row>
    <row r="1118" spans="1:18" s="7" customFormat="1" x14ac:dyDescent="0.2">
      <c r="A1118" s="230"/>
      <c r="B1118" s="230"/>
      <c r="C1118" s="230"/>
      <c r="D1118" s="230"/>
      <c r="E1118" s="230"/>
      <c r="F1118" s="230"/>
      <c r="G1118" s="230"/>
      <c r="H1118" s="230"/>
      <c r="I1118" s="230"/>
      <c r="J1118" s="230"/>
      <c r="K1118" s="230"/>
      <c r="L1118" s="230"/>
      <c r="M1118" s="230"/>
      <c r="N1118" s="230"/>
      <c r="O1118" s="230"/>
      <c r="P1118" s="230"/>
      <c r="Q1118" s="230"/>
      <c r="R1118" s="230"/>
    </row>
    <row r="1119" spans="1:18" s="7" customFormat="1" x14ac:dyDescent="0.2">
      <c r="A1119" s="230"/>
      <c r="B1119" s="230"/>
      <c r="C1119" s="230"/>
      <c r="D1119" s="230"/>
      <c r="E1119" s="230"/>
      <c r="F1119" s="230"/>
      <c r="G1119" s="230"/>
      <c r="H1119" s="230"/>
      <c r="I1119" s="230"/>
      <c r="J1119" s="230"/>
      <c r="K1119" s="230"/>
      <c r="L1119" s="230"/>
      <c r="M1119" s="230"/>
      <c r="N1119" s="230"/>
      <c r="O1119" s="230"/>
      <c r="P1119" s="230"/>
      <c r="Q1119" s="230"/>
      <c r="R1119" s="230"/>
    </row>
    <row r="1120" spans="1:18" s="7" customFormat="1" x14ac:dyDescent="0.2">
      <c r="A1120" s="230"/>
      <c r="B1120" s="230"/>
      <c r="C1120" s="230"/>
      <c r="D1120" s="230"/>
      <c r="E1120" s="230"/>
      <c r="F1120" s="230"/>
      <c r="G1120" s="230"/>
      <c r="H1120" s="230"/>
      <c r="I1120" s="230"/>
      <c r="J1120" s="230"/>
      <c r="K1120" s="230"/>
      <c r="L1120" s="230"/>
      <c r="M1120" s="230"/>
      <c r="N1120" s="230"/>
      <c r="O1120" s="230"/>
      <c r="P1120" s="230"/>
      <c r="Q1120" s="230"/>
      <c r="R1120" s="230"/>
    </row>
    <row r="1121" spans="1:18" s="7" customFormat="1" x14ac:dyDescent="0.2">
      <c r="A1121" s="230"/>
      <c r="B1121" s="230"/>
      <c r="C1121" s="230"/>
      <c r="D1121" s="230"/>
      <c r="E1121" s="230"/>
      <c r="F1121" s="230"/>
      <c r="G1121" s="230"/>
      <c r="H1121" s="230"/>
      <c r="I1121" s="230"/>
      <c r="J1121" s="230"/>
      <c r="K1121" s="230"/>
      <c r="L1121" s="230"/>
      <c r="M1121" s="230"/>
      <c r="N1121" s="230"/>
      <c r="O1121" s="230"/>
      <c r="P1121" s="230"/>
      <c r="Q1121" s="230"/>
      <c r="R1121" s="230"/>
    </row>
    <row r="1122" spans="1:18" s="7" customFormat="1" x14ac:dyDescent="0.2">
      <c r="A1122" s="230"/>
      <c r="B1122" s="230"/>
      <c r="C1122" s="230"/>
      <c r="D1122" s="230"/>
      <c r="E1122" s="230"/>
      <c r="F1122" s="230"/>
      <c r="G1122" s="230"/>
      <c r="H1122" s="230"/>
      <c r="I1122" s="230"/>
      <c r="J1122" s="230"/>
      <c r="K1122" s="230"/>
      <c r="L1122" s="230"/>
      <c r="M1122" s="230"/>
      <c r="N1122" s="230"/>
      <c r="O1122" s="230"/>
      <c r="P1122" s="230"/>
      <c r="Q1122" s="230"/>
      <c r="R1122" s="230"/>
    </row>
    <row r="1123" spans="1:18" s="7" customFormat="1" x14ac:dyDescent="0.2">
      <c r="A1123" s="230"/>
      <c r="B1123" s="230"/>
      <c r="C1123" s="230"/>
      <c r="D1123" s="230"/>
      <c r="E1123" s="230"/>
      <c r="F1123" s="230"/>
      <c r="G1123" s="230"/>
      <c r="H1123" s="230"/>
      <c r="I1123" s="230"/>
      <c r="J1123" s="230"/>
      <c r="K1123" s="230"/>
      <c r="L1123" s="230"/>
      <c r="M1123" s="230"/>
      <c r="N1123" s="230"/>
      <c r="O1123" s="230"/>
      <c r="P1123" s="230"/>
      <c r="Q1123" s="230"/>
      <c r="R1123" s="230"/>
    </row>
    <row r="1124" spans="1:18" s="7" customFormat="1" x14ac:dyDescent="0.2">
      <c r="A1124" s="230"/>
      <c r="B1124" s="230"/>
      <c r="C1124" s="230"/>
      <c r="D1124" s="230"/>
      <c r="E1124" s="230"/>
      <c r="F1124" s="230"/>
      <c r="G1124" s="230"/>
      <c r="H1124" s="230"/>
      <c r="I1124" s="230"/>
      <c r="J1124" s="230"/>
      <c r="K1124" s="230"/>
      <c r="L1124" s="230"/>
      <c r="M1124" s="230"/>
      <c r="N1124" s="230"/>
      <c r="O1124" s="230"/>
      <c r="P1124" s="230"/>
      <c r="Q1124" s="230"/>
      <c r="R1124" s="230"/>
    </row>
    <row r="1125" spans="1:18" s="7" customFormat="1" x14ac:dyDescent="0.2">
      <c r="A1125" s="230"/>
      <c r="B1125" s="230"/>
      <c r="C1125" s="230"/>
      <c r="D1125" s="230"/>
      <c r="E1125" s="230"/>
      <c r="F1125" s="230"/>
      <c r="G1125" s="230"/>
      <c r="H1125" s="230"/>
      <c r="I1125" s="230"/>
      <c r="J1125" s="230"/>
      <c r="K1125" s="230"/>
      <c r="L1125" s="230"/>
      <c r="M1125" s="230"/>
      <c r="N1125" s="230"/>
      <c r="O1125" s="230"/>
      <c r="P1125" s="230"/>
      <c r="Q1125" s="230"/>
      <c r="R1125" s="230"/>
    </row>
    <row r="1126" spans="1:18" s="7" customFormat="1" x14ac:dyDescent="0.2">
      <c r="A1126" s="230"/>
      <c r="B1126" s="230"/>
      <c r="C1126" s="230"/>
      <c r="D1126" s="230"/>
      <c r="E1126" s="230"/>
      <c r="F1126" s="230"/>
      <c r="G1126" s="230"/>
      <c r="H1126" s="230"/>
      <c r="I1126" s="230"/>
      <c r="J1126" s="230"/>
      <c r="K1126" s="230"/>
      <c r="L1126" s="230"/>
      <c r="M1126" s="230"/>
      <c r="N1126" s="230"/>
      <c r="O1126" s="230"/>
      <c r="P1126" s="230"/>
      <c r="Q1126" s="230"/>
      <c r="R1126" s="230"/>
    </row>
    <row r="1127" spans="1:18" s="7" customFormat="1" x14ac:dyDescent="0.2">
      <c r="A1127" s="230"/>
      <c r="B1127" s="230"/>
      <c r="C1127" s="230"/>
      <c r="D1127" s="230"/>
      <c r="E1127" s="230"/>
      <c r="F1127" s="230"/>
      <c r="G1127" s="230"/>
      <c r="H1127" s="230"/>
      <c r="I1127" s="230"/>
      <c r="J1127" s="230"/>
      <c r="K1127" s="230"/>
      <c r="L1127" s="230"/>
      <c r="M1127" s="230"/>
      <c r="N1127" s="230"/>
      <c r="O1127" s="230"/>
      <c r="P1127" s="230"/>
      <c r="Q1127" s="230"/>
      <c r="R1127" s="230"/>
    </row>
    <row r="1128" spans="1:18" s="7" customFormat="1" x14ac:dyDescent="0.2">
      <c r="A1128" s="230"/>
      <c r="B1128" s="230"/>
      <c r="C1128" s="230"/>
      <c r="D1128" s="230"/>
      <c r="E1128" s="230"/>
      <c r="F1128" s="230"/>
      <c r="G1128" s="230"/>
      <c r="H1128" s="230"/>
      <c r="I1128" s="230"/>
      <c r="J1128" s="230"/>
      <c r="K1128" s="230"/>
      <c r="L1128" s="230"/>
      <c r="M1128" s="230"/>
      <c r="N1128" s="230"/>
      <c r="O1128" s="230"/>
      <c r="P1128" s="230"/>
      <c r="Q1128" s="230"/>
      <c r="R1128" s="230"/>
    </row>
    <row r="1129" spans="1:18" s="7" customFormat="1" x14ac:dyDescent="0.2">
      <c r="A1129" s="230"/>
      <c r="B1129" s="230"/>
      <c r="C1129" s="230"/>
      <c r="D1129" s="230"/>
      <c r="E1129" s="230"/>
      <c r="F1129" s="230"/>
      <c r="G1129" s="230"/>
      <c r="H1129" s="230"/>
      <c r="I1129" s="230"/>
      <c r="J1129" s="230"/>
      <c r="K1129" s="230"/>
      <c r="L1129" s="230"/>
      <c r="M1129" s="230"/>
      <c r="N1129" s="230"/>
      <c r="O1129" s="230"/>
      <c r="P1129" s="230"/>
      <c r="Q1129" s="230"/>
      <c r="R1129" s="230"/>
    </row>
    <row r="1130" spans="1:18" s="7" customFormat="1" x14ac:dyDescent="0.2">
      <c r="A1130" s="230"/>
      <c r="B1130" s="230"/>
      <c r="C1130" s="230"/>
      <c r="D1130" s="230"/>
      <c r="E1130" s="230"/>
      <c r="F1130" s="230"/>
      <c r="G1130" s="230"/>
      <c r="H1130" s="230"/>
      <c r="I1130" s="230"/>
      <c r="J1130" s="230"/>
      <c r="K1130" s="230"/>
      <c r="L1130" s="230"/>
      <c r="M1130" s="230"/>
      <c r="N1130" s="230"/>
      <c r="O1130" s="230"/>
      <c r="P1130" s="230"/>
      <c r="Q1130" s="230"/>
      <c r="R1130" s="230"/>
    </row>
    <row r="1131" spans="1:18" s="7" customFormat="1" x14ac:dyDescent="0.2">
      <c r="A1131" s="230"/>
      <c r="B1131" s="230"/>
      <c r="C1131" s="230"/>
      <c r="D1131" s="230"/>
      <c r="E1131" s="230"/>
      <c r="F1131" s="230"/>
      <c r="G1131" s="230"/>
      <c r="H1131" s="230"/>
      <c r="I1131" s="230"/>
      <c r="J1131" s="230"/>
      <c r="K1131" s="230"/>
      <c r="L1131" s="230"/>
      <c r="M1131" s="230"/>
      <c r="N1131" s="230"/>
      <c r="O1131" s="230"/>
      <c r="P1131" s="230"/>
      <c r="Q1131" s="230"/>
      <c r="R1131" s="230"/>
    </row>
    <row r="1132" spans="1:18" s="7" customFormat="1" x14ac:dyDescent="0.2">
      <c r="A1132" s="230"/>
      <c r="B1132" s="230"/>
      <c r="C1132" s="230"/>
      <c r="D1132" s="230"/>
      <c r="E1132" s="230"/>
      <c r="F1132" s="230"/>
      <c r="G1132" s="230"/>
      <c r="H1132" s="230"/>
      <c r="I1132" s="230"/>
      <c r="J1132" s="230"/>
      <c r="K1132" s="230"/>
      <c r="L1132" s="230"/>
      <c r="M1132" s="230"/>
      <c r="N1132" s="230"/>
      <c r="O1132" s="230"/>
      <c r="P1132" s="230"/>
      <c r="Q1132" s="230"/>
      <c r="R1132" s="230"/>
    </row>
    <row r="1133" spans="1:18" s="7" customFormat="1" x14ac:dyDescent="0.2">
      <c r="A1133" s="230"/>
      <c r="B1133" s="230"/>
      <c r="C1133" s="230"/>
      <c r="D1133" s="230"/>
      <c r="E1133" s="230"/>
      <c r="F1133" s="230"/>
      <c r="G1133" s="230"/>
      <c r="H1133" s="230"/>
      <c r="I1133" s="230"/>
      <c r="J1133" s="230"/>
      <c r="K1133" s="230"/>
      <c r="L1133" s="230"/>
      <c r="M1133" s="230"/>
      <c r="N1133" s="230"/>
      <c r="O1133" s="230"/>
      <c r="P1133" s="230"/>
      <c r="Q1133" s="230"/>
      <c r="R1133" s="230"/>
    </row>
    <row r="1134" spans="1:18" s="7" customFormat="1" x14ac:dyDescent="0.2">
      <c r="A1134" s="230"/>
      <c r="B1134" s="230"/>
      <c r="C1134" s="230"/>
      <c r="D1134" s="230"/>
      <c r="E1134" s="230"/>
      <c r="F1134" s="230"/>
      <c r="G1134" s="230"/>
      <c r="H1134" s="230"/>
      <c r="I1134" s="230"/>
      <c r="J1134" s="230"/>
      <c r="K1134" s="230"/>
      <c r="L1134" s="230"/>
      <c r="M1134" s="230"/>
      <c r="N1134" s="230"/>
      <c r="O1134" s="230"/>
      <c r="P1134" s="230"/>
      <c r="Q1134" s="230"/>
      <c r="R1134" s="230"/>
    </row>
    <row r="1135" spans="1:18" s="7" customFormat="1" x14ac:dyDescent="0.2">
      <c r="A1135" s="230"/>
      <c r="B1135" s="230"/>
      <c r="C1135" s="230"/>
      <c r="D1135" s="230"/>
      <c r="E1135" s="230"/>
      <c r="F1135" s="230"/>
      <c r="G1135" s="230"/>
      <c r="H1135" s="230"/>
      <c r="I1135" s="230"/>
      <c r="J1135" s="230"/>
      <c r="K1135" s="230"/>
      <c r="L1135" s="230"/>
      <c r="M1135" s="230"/>
      <c r="N1135" s="230"/>
      <c r="O1135" s="230"/>
      <c r="P1135" s="230"/>
      <c r="Q1135" s="230"/>
      <c r="R1135" s="230"/>
    </row>
    <row r="1136" spans="1:18" s="7" customFormat="1" x14ac:dyDescent="0.2">
      <c r="A1136" s="230"/>
      <c r="B1136" s="230"/>
      <c r="C1136" s="230"/>
      <c r="D1136" s="230"/>
      <c r="E1136" s="230"/>
      <c r="F1136" s="230"/>
      <c r="G1136" s="230"/>
      <c r="H1136" s="230"/>
      <c r="I1136" s="230"/>
      <c r="J1136" s="230"/>
      <c r="K1136" s="230"/>
      <c r="L1136" s="230"/>
      <c r="M1136" s="230"/>
      <c r="N1136" s="230"/>
      <c r="O1136" s="230"/>
      <c r="P1136" s="230"/>
      <c r="Q1136" s="230"/>
      <c r="R1136" s="230"/>
    </row>
    <row r="1137" spans="1:18" s="7" customFormat="1" x14ac:dyDescent="0.2">
      <c r="A1137" s="230"/>
      <c r="B1137" s="230"/>
      <c r="C1137" s="230"/>
      <c r="D1137" s="230"/>
      <c r="E1137" s="230"/>
      <c r="F1137" s="230"/>
      <c r="G1137" s="230"/>
      <c r="H1137" s="230"/>
      <c r="I1137" s="230"/>
      <c r="J1137" s="230"/>
      <c r="K1137" s="230"/>
      <c r="L1137" s="230"/>
      <c r="M1137" s="230"/>
      <c r="N1137" s="230"/>
      <c r="O1137" s="230"/>
      <c r="P1137" s="230"/>
      <c r="Q1137" s="230"/>
      <c r="R1137" s="230"/>
    </row>
    <row r="1138" spans="1:18" s="7" customFormat="1" x14ac:dyDescent="0.2">
      <c r="A1138" s="230"/>
      <c r="B1138" s="230"/>
      <c r="C1138" s="230"/>
      <c r="D1138" s="230"/>
      <c r="E1138" s="230"/>
      <c r="F1138" s="230"/>
      <c r="G1138" s="230"/>
      <c r="H1138" s="230"/>
      <c r="I1138" s="230"/>
      <c r="J1138" s="230"/>
      <c r="K1138" s="230"/>
      <c r="L1138" s="230"/>
      <c r="M1138" s="230"/>
      <c r="N1138" s="230"/>
      <c r="O1138" s="230"/>
      <c r="P1138" s="230"/>
      <c r="Q1138" s="230"/>
      <c r="R1138" s="230"/>
    </row>
    <row r="1139" spans="1:18" s="7" customFormat="1" x14ac:dyDescent="0.2">
      <c r="A1139" s="230"/>
      <c r="B1139" s="230"/>
      <c r="C1139" s="230"/>
      <c r="D1139" s="230"/>
      <c r="E1139" s="230"/>
      <c r="F1139" s="230"/>
      <c r="G1139" s="230"/>
      <c r="H1139" s="230"/>
      <c r="I1139" s="230"/>
      <c r="J1139" s="230"/>
      <c r="K1139" s="230"/>
      <c r="L1139" s="230"/>
      <c r="M1139" s="230"/>
      <c r="N1139" s="230"/>
      <c r="O1139" s="230"/>
      <c r="P1139" s="230"/>
      <c r="Q1139" s="230"/>
      <c r="R1139" s="230"/>
    </row>
    <row r="1140" spans="1:18" s="7" customFormat="1" x14ac:dyDescent="0.2">
      <c r="A1140" s="230"/>
      <c r="B1140" s="230"/>
      <c r="C1140" s="230"/>
      <c r="D1140" s="230"/>
      <c r="E1140" s="230"/>
      <c r="F1140" s="230"/>
      <c r="G1140" s="230"/>
      <c r="H1140" s="230"/>
      <c r="I1140" s="230"/>
      <c r="J1140" s="230"/>
      <c r="K1140" s="230"/>
      <c r="L1140" s="230"/>
      <c r="M1140" s="230"/>
      <c r="N1140" s="230"/>
      <c r="O1140" s="230"/>
      <c r="P1140" s="230"/>
      <c r="Q1140" s="230"/>
      <c r="R1140" s="230"/>
    </row>
    <row r="1141" spans="1:18" s="7" customFormat="1" x14ac:dyDescent="0.2">
      <c r="A1141" s="230"/>
      <c r="B1141" s="230"/>
      <c r="C1141" s="230"/>
      <c r="D1141" s="230"/>
      <c r="E1141" s="230"/>
      <c r="F1141" s="230"/>
      <c r="G1141" s="230"/>
      <c r="H1141" s="230"/>
      <c r="I1141" s="230"/>
      <c r="J1141" s="230"/>
      <c r="K1141" s="230"/>
      <c r="L1141" s="230"/>
      <c r="M1141" s="230"/>
      <c r="N1141" s="230"/>
      <c r="O1141" s="230"/>
      <c r="P1141" s="230"/>
      <c r="Q1141" s="230"/>
      <c r="R1141" s="230"/>
    </row>
    <row r="1142" spans="1:18" s="7" customFormat="1" x14ac:dyDescent="0.2">
      <c r="A1142" s="230"/>
      <c r="B1142" s="230"/>
      <c r="C1142" s="230"/>
      <c r="D1142" s="230"/>
      <c r="E1142" s="230"/>
      <c r="F1142" s="230"/>
      <c r="G1142" s="230"/>
      <c r="H1142" s="230"/>
      <c r="I1142" s="230"/>
      <c r="J1142" s="230"/>
      <c r="K1142" s="230"/>
      <c r="L1142" s="230"/>
      <c r="M1142" s="230"/>
      <c r="N1142" s="230"/>
      <c r="O1142" s="230"/>
      <c r="P1142" s="230"/>
      <c r="Q1142" s="230"/>
      <c r="R1142" s="230"/>
    </row>
    <row r="1143" spans="1:18" s="7" customFormat="1" x14ac:dyDescent="0.2">
      <c r="A1143" s="230"/>
      <c r="B1143" s="230"/>
      <c r="C1143" s="230"/>
      <c r="D1143" s="230"/>
      <c r="E1143" s="230"/>
      <c r="F1143" s="230"/>
      <c r="G1143" s="230"/>
      <c r="H1143" s="230"/>
      <c r="I1143" s="230"/>
      <c r="J1143" s="230"/>
      <c r="K1143" s="230"/>
      <c r="L1143" s="230"/>
      <c r="M1143" s="230"/>
      <c r="N1143" s="230"/>
      <c r="O1143" s="230"/>
      <c r="P1143" s="230"/>
      <c r="Q1143" s="230"/>
      <c r="R1143" s="230"/>
    </row>
    <row r="1144" spans="1:18" s="7" customFormat="1" x14ac:dyDescent="0.2"/>
    <row r="1145" spans="1:18" s="7" customFormat="1" x14ac:dyDescent="0.2"/>
    <row r="1146" spans="1:18" s="7" customFormat="1" x14ac:dyDescent="0.2"/>
    <row r="1147" spans="1:18" s="7" customFormat="1" x14ac:dyDescent="0.2"/>
    <row r="1148" spans="1:18" s="7" customFormat="1" x14ac:dyDescent="0.2"/>
    <row r="1149" spans="1:18" s="7" customFormat="1" x14ac:dyDescent="0.2"/>
    <row r="1150" spans="1:18" s="7" customFormat="1" x14ac:dyDescent="0.2"/>
    <row r="1151" spans="1:18" s="7" customFormat="1" x14ac:dyDescent="0.2"/>
    <row r="1152" spans="1:18" s="7" customFormat="1" x14ac:dyDescent="0.2"/>
    <row r="1153" s="7" customFormat="1" x14ac:dyDescent="0.2"/>
    <row r="1154" s="7" customFormat="1" x14ac:dyDescent="0.2"/>
    <row r="1155" s="7" customFormat="1" x14ac:dyDescent="0.2"/>
    <row r="1156" s="7" customFormat="1" x14ac:dyDescent="0.2"/>
    <row r="1157" s="7" customFormat="1" x14ac:dyDescent="0.2"/>
    <row r="1158" s="7" customFormat="1" x14ac:dyDescent="0.2"/>
    <row r="1159" s="7" customFormat="1" x14ac:dyDescent="0.2"/>
    <row r="1160" s="7" customFormat="1" x14ac:dyDescent="0.2"/>
    <row r="1161" s="7" customFormat="1" x14ac:dyDescent="0.2"/>
    <row r="1162" s="7" customFormat="1" x14ac:dyDescent="0.2"/>
    <row r="1163" s="7" customFormat="1" x14ac:dyDescent="0.2"/>
    <row r="1164" s="7" customFormat="1" x14ac:dyDescent="0.2"/>
    <row r="1165" s="7" customFormat="1" x14ac:dyDescent="0.2"/>
    <row r="1166" s="7" customFormat="1" x14ac:dyDescent="0.2"/>
    <row r="1167" s="7" customFormat="1" x14ac:dyDescent="0.2"/>
    <row r="1168" s="7" customFormat="1" x14ac:dyDescent="0.2"/>
    <row r="1169" s="7" customFormat="1" x14ac:dyDescent="0.2"/>
    <row r="1170" s="7" customFormat="1" x14ac:dyDescent="0.2"/>
    <row r="1171" s="7" customFormat="1" x14ac:dyDescent="0.2"/>
    <row r="1172" s="7" customFormat="1" x14ac:dyDescent="0.2"/>
    <row r="1173" s="7" customFormat="1" x14ac:dyDescent="0.2"/>
    <row r="1174" s="7" customFormat="1" x14ac:dyDescent="0.2"/>
    <row r="1175" s="7" customFormat="1" x14ac:dyDescent="0.2"/>
    <row r="1176" s="7" customFormat="1" x14ac:dyDescent="0.2"/>
    <row r="1177" s="7" customFormat="1" x14ac:dyDescent="0.2"/>
    <row r="1178" s="7" customFormat="1" x14ac:dyDescent="0.2"/>
    <row r="1179" s="7" customFormat="1" x14ac:dyDescent="0.2"/>
    <row r="1180" s="7" customFormat="1" x14ac:dyDescent="0.2"/>
    <row r="1181" s="7" customFormat="1" x14ac:dyDescent="0.2"/>
    <row r="1182" s="7" customFormat="1" x14ac:dyDescent="0.2"/>
    <row r="1183" s="7" customFormat="1" x14ac:dyDescent="0.2"/>
    <row r="1184" s="7" customFormat="1" x14ac:dyDescent="0.2"/>
    <row r="1185" s="7" customFormat="1" x14ac:dyDescent="0.2"/>
    <row r="1186" s="7" customFormat="1" x14ac:dyDescent="0.2"/>
    <row r="1187" s="7" customFormat="1" x14ac:dyDescent="0.2"/>
    <row r="1188" s="7" customFormat="1" x14ac:dyDescent="0.2"/>
    <row r="1189" s="7" customFormat="1" x14ac:dyDescent="0.2"/>
    <row r="1190" s="7" customFormat="1" x14ac:dyDescent="0.2"/>
    <row r="1191" s="7" customFormat="1" x14ac:dyDescent="0.2"/>
    <row r="1192" s="7" customFormat="1" x14ac:dyDescent="0.2"/>
    <row r="1193" s="7" customFormat="1" x14ac:dyDescent="0.2"/>
    <row r="1194" s="7" customFormat="1" x14ac:dyDescent="0.2"/>
    <row r="1195" s="7" customFormat="1" x14ac:dyDescent="0.2"/>
    <row r="1196" s="7" customFormat="1" x14ac:dyDescent="0.2"/>
    <row r="1197" s="7" customFormat="1" x14ac:dyDescent="0.2"/>
    <row r="1198" s="7" customFormat="1" x14ac:dyDescent="0.2"/>
    <row r="1199" s="7" customFormat="1" x14ac:dyDescent="0.2"/>
    <row r="1200" s="7" customFormat="1" x14ac:dyDescent="0.2"/>
    <row r="1201" s="7" customFormat="1" x14ac:dyDescent="0.2"/>
    <row r="1202" s="7" customFormat="1" x14ac:dyDescent="0.2"/>
    <row r="1203" s="7" customFormat="1" x14ac:dyDescent="0.2"/>
    <row r="1204" s="7" customFormat="1" x14ac:dyDescent="0.2"/>
    <row r="1205" s="7" customFormat="1" x14ac:dyDescent="0.2"/>
    <row r="1206" s="7" customFormat="1" x14ac:dyDescent="0.2"/>
    <row r="1207" s="7" customFormat="1" x14ac:dyDescent="0.2"/>
    <row r="1208" s="7" customFormat="1" x14ac:dyDescent="0.2"/>
    <row r="1209" s="7" customFormat="1" x14ac:dyDescent="0.2"/>
    <row r="1210" s="7" customFormat="1" x14ac:dyDescent="0.2"/>
    <row r="1211" s="7" customFormat="1" x14ac:dyDescent="0.2"/>
    <row r="1212" s="7" customFormat="1" x14ac:dyDescent="0.2"/>
    <row r="1213" s="7" customFormat="1" x14ac:dyDescent="0.2"/>
    <row r="1214" s="7" customFormat="1" x14ac:dyDescent="0.2"/>
    <row r="1215" s="7" customFormat="1" x14ac:dyDescent="0.2"/>
    <row r="1216" s="7" customFormat="1" x14ac:dyDescent="0.2"/>
    <row r="1217" s="7" customFormat="1" x14ac:dyDescent="0.2"/>
    <row r="1218" s="7" customFormat="1" x14ac:dyDescent="0.2"/>
    <row r="1219" s="7" customFormat="1" x14ac:dyDescent="0.2"/>
    <row r="1220" s="7" customFormat="1" x14ac:dyDescent="0.2"/>
    <row r="1221" s="7" customFormat="1" x14ac:dyDescent="0.2"/>
    <row r="1222" s="7" customFormat="1" x14ac:dyDescent="0.2"/>
    <row r="1223" s="7" customFormat="1" x14ac:dyDescent="0.2"/>
    <row r="1224" s="7" customFormat="1" x14ac:dyDescent="0.2"/>
    <row r="1225" s="7" customFormat="1" x14ac:dyDescent="0.2"/>
    <row r="1226" s="7" customFormat="1" x14ac:dyDescent="0.2"/>
    <row r="1227" s="7" customFormat="1" x14ac:dyDescent="0.2"/>
    <row r="1228" s="7" customFormat="1" x14ac:dyDescent="0.2"/>
    <row r="1229" s="7" customFormat="1" x14ac:dyDescent="0.2"/>
    <row r="1230" s="7" customFormat="1" x14ac:dyDescent="0.2"/>
    <row r="1231" s="7" customFormat="1" x14ac:dyDescent="0.2"/>
    <row r="1232" s="7" customFormat="1" x14ac:dyDescent="0.2"/>
    <row r="1233" s="7" customFormat="1" x14ac:dyDescent="0.2"/>
    <row r="1234" s="7" customFormat="1" x14ac:dyDescent="0.2"/>
    <row r="1235" s="7" customFormat="1" x14ac:dyDescent="0.2"/>
    <row r="1236" s="7" customFormat="1" x14ac:dyDescent="0.2"/>
    <row r="1237" s="7" customFormat="1" x14ac:dyDescent="0.2"/>
    <row r="1238" s="7" customFormat="1" x14ac:dyDescent="0.2"/>
    <row r="1239" s="7" customFormat="1" x14ac:dyDescent="0.2"/>
    <row r="1240" s="7" customFormat="1" x14ac:dyDescent="0.2"/>
    <row r="1241" s="7" customFormat="1" x14ac:dyDescent="0.2"/>
    <row r="1242" s="7" customFormat="1" x14ac:dyDescent="0.2"/>
    <row r="1243" s="7" customFormat="1" x14ac:dyDescent="0.2"/>
    <row r="1244" s="7" customFormat="1" x14ac:dyDescent="0.2"/>
    <row r="1245" s="7" customFormat="1" x14ac:dyDescent="0.2"/>
    <row r="1246" s="7" customFormat="1" x14ac:dyDescent="0.2"/>
    <row r="1247" s="7" customFormat="1" x14ac:dyDescent="0.2"/>
    <row r="1248" s="7" customFormat="1" x14ac:dyDescent="0.2"/>
    <row r="1249" s="7" customFormat="1" x14ac:dyDescent="0.2"/>
    <row r="1250" s="7" customFormat="1" x14ac:dyDescent="0.2"/>
    <row r="1251" s="7" customFormat="1" x14ac:dyDescent="0.2"/>
    <row r="1252" s="7" customFormat="1" x14ac:dyDescent="0.2"/>
    <row r="1253" s="7" customFormat="1" x14ac:dyDescent="0.2"/>
    <row r="1254" s="7" customFormat="1" x14ac:dyDescent="0.2"/>
    <row r="1255" s="7" customFormat="1" x14ac:dyDescent="0.2"/>
    <row r="1256" s="7" customFormat="1" x14ac:dyDescent="0.2"/>
    <row r="1257" s="7" customFormat="1" x14ac:dyDescent="0.2"/>
    <row r="1258" s="7" customFormat="1" x14ac:dyDescent="0.2"/>
    <row r="1259" s="7" customFormat="1" x14ac:dyDescent="0.2"/>
    <row r="1260" s="7" customFormat="1" x14ac:dyDescent="0.2"/>
    <row r="1261" s="7" customFormat="1" x14ac:dyDescent="0.2"/>
    <row r="1262" s="7" customFormat="1" x14ac:dyDescent="0.2"/>
    <row r="1263" s="7" customFormat="1" x14ac:dyDescent="0.2"/>
    <row r="1264" s="7" customFormat="1" x14ac:dyDescent="0.2"/>
    <row r="1265" s="7" customFormat="1" x14ac:dyDescent="0.2"/>
    <row r="1266" s="7" customFormat="1" x14ac:dyDescent="0.2"/>
    <row r="1267" s="7" customFormat="1" x14ac:dyDescent="0.2"/>
    <row r="1268" s="7" customFormat="1" x14ac:dyDescent="0.2"/>
    <row r="1269" s="7" customFormat="1" x14ac:dyDescent="0.2"/>
    <row r="1270" s="7" customFormat="1" x14ac:dyDescent="0.2"/>
    <row r="1271" s="7" customFormat="1" x14ac:dyDescent="0.2"/>
    <row r="1272" s="7" customFormat="1" x14ac:dyDescent="0.2"/>
    <row r="1273" s="7" customFormat="1" x14ac:dyDescent="0.2"/>
    <row r="1274" s="7" customFormat="1" x14ac:dyDescent="0.2"/>
    <row r="1275" s="7" customFormat="1" x14ac:dyDescent="0.2"/>
    <row r="1276" s="7" customFormat="1" x14ac:dyDescent="0.2"/>
    <row r="1277" s="7" customFormat="1" x14ac:dyDescent="0.2"/>
    <row r="1278" s="7" customFormat="1" x14ac:dyDescent="0.2"/>
    <row r="1279" s="7" customFormat="1" x14ac:dyDescent="0.2"/>
    <row r="1280" s="7" customFormat="1" x14ac:dyDescent="0.2"/>
    <row r="1281" s="7" customFormat="1" x14ac:dyDescent="0.2"/>
    <row r="1282" s="7" customFormat="1" x14ac:dyDescent="0.2"/>
    <row r="1283" s="7" customFormat="1" x14ac:dyDescent="0.2"/>
    <row r="1284" s="7" customFormat="1" x14ac:dyDescent="0.2"/>
    <row r="1285" s="7" customFormat="1" x14ac:dyDescent="0.2"/>
    <row r="1286" s="7" customFormat="1" x14ac:dyDescent="0.2"/>
    <row r="1287" s="7" customFormat="1" x14ac:dyDescent="0.2"/>
    <row r="1288" s="7" customFormat="1" x14ac:dyDescent="0.2"/>
    <row r="1289" s="7" customFormat="1" x14ac:dyDescent="0.2"/>
    <row r="1290" s="7" customFormat="1" x14ac:dyDescent="0.2"/>
    <row r="1291" s="7" customFormat="1" x14ac:dyDescent="0.2"/>
    <row r="1292" s="7" customFormat="1" x14ac:dyDescent="0.2"/>
    <row r="1293" s="7" customFormat="1" x14ac:dyDescent="0.2"/>
    <row r="1294" s="7" customFormat="1" x14ac:dyDescent="0.2"/>
    <row r="1295" s="7" customFormat="1" x14ac:dyDescent="0.2"/>
    <row r="1296" s="7" customFormat="1" x14ac:dyDescent="0.2"/>
    <row r="1297" s="7" customFormat="1" x14ac:dyDescent="0.2"/>
    <row r="1298" s="7" customFormat="1" x14ac:dyDescent="0.2"/>
    <row r="1299" s="7" customFormat="1" x14ac:dyDescent="0.2"/>
    <row r="1300" s="7" customFormat="1" x14ac:dyDescent="0.2"/>
    <row r="1301" s="7" customFormat="1" x14ac:dyDescent="0.2"/>
    <row r="1302" s="7" customFormat="1" x14ac:dyDescent="0.2"/>
    <row r="1303" s="7" customFormat="1" x14ac:dyDescent="0.2"/>
    <row r="1304" s="7" customFormat="1" x14ac:dyDescent="0.2"/>
    <row r="1305" s="7" customFormat="1" x14ac:dyDescent="0.2"/>
    <row r="1306" s="7" customFormat="1" x14ac:dyDescent="0.2"/>
    <row r="1307" s="7" customFormat="1" x14ac:dyDescent="0.2"/>
    <row r="1308" s="7" customFormat="1" x14ac:dyDescent="0.2"/>
    <row r="1309" s="7" customFormat="1" x14ac:dyDescent="0.2"/>
    <row r="1310" s="7" customFormat="1" x14ac:dyDescent="0.2"/>
    <row r="1311" s="7" customFormat="1" x14ac:dyDescent="0.2"/>
    <row r="1312" s="7" customFormat="1" x14ac:dyDescent="0.2"/>
    <row r="1313" s="7" customFormat="1" x14ac:dyDescent="0.2"/>
    <row r="1314" s="7" customFormat="1" x14ac:dyDescent="0.2"/>
    <row r="1315" s="7" customFormat="1" x14ac:dyDescent="0.2"/>
    <row r="1316" s="7" customFormat="1" x14ac:dyDescent="0.2"/>
    <row r="1317" s="7" customFormat="1" x14ac:dyDescent="0.2"/>
    <row r="1318" s="7" customFormat="1" x14ac:dyDescent="0.2"/>
    <row r="1319" s="7" customFormat="1" x14ac:dyDescent="0.2"/>
    <row r="1320" s="7" customFormat="1" x14ac:dyDescent="0.2"/>
    <row r="1321" s="7" customFormat="1" x14ac:dyDescent="0.2"/>
    <row r="1322" s="7" customFormat="1" x14ac:dyDescent="0.2"/>
    <row r="1323" s="7" customFormat="1" x14ac:dyDescent="0.2"/>
    <row r="1324" s="7" customFormat="1" x14ac:dyDescent="0.2"/>
    <row r="1325" s="7" customFormat="1" x14ac:dyDescent="0.2"/>
    <row r="1326" s="7" customFormat="1" x14ac:dyDescent="0.2"/>
    <row r="1327" s="7" customFormat="1" x14ac:dyDescent="0.2"/>
    <row r="1328" s="7" customFormat="1" x14ac:dyDescent="0.2"/>
    <row r="1329" s="7" customFormat="1" x14ac:dyDescent="0.2"/>
    <row r="1330" s="7" customFormat="1" x14ac:dyDescent="0.2"/>
    <row r="1331" s="7" customFormat="1" x14ac:dyDescent="0.2"/>
    <row r="1332" s="7" customFormat="1" x14ac:dyDescent="0.2"/>
    <row r="1333" s="7" customFormat="1" x14ac:dyDescent="0.2"/>
    <row r="1334" s="7" customFormat="1" x14ac:dyDescent="0.2"/>
    <row r="1335" s="7" customFormat="1" x14ac:dyDescent="0.2"/>
    <row r="1336" s="7" customFormat="1" x14ac:dyDescent="0.2"/>
    <row r="1337" s="7" customFormat="1" x14ac:dyDescent="0.2"/>
    <row r="1338" s="7" customFormat="1" x14ac:dyDescent="0.2"/>
    <row r="1339" s="7" customFormat="1" x14ac:dyDescent="0.2"/>
    <row r="1340" s="7" customFormat="1" x14ac:dyDescent="0.2"/>
    <row r="1341" s="7" customFormat="1" x14ac:dyDescent="0.2"/>
    <row r="1342" s="7" customFormat="1" x14ac:dyDescent="0.2"/>
    <row r="1343" s="7" customFormat="1" x14ac:dyDescent="0.2"/>
    <row r="1344" s="7" customFormat="1" x14ac:dyDescent="0.2"/>
    <row r="1345" s="7" customFormat="1" x14ac:dyDescent="0.2"/>
    <row r="1346" s="7" customFormat="1" x14ac:dyDescent="0.2"/>
    <row r="1347" s="7" customFormat="1" x14ac:dyDescent="0.2"/>
    <row r="1348" s="7" customFormat="1" x14ac:dyDescent="0.2"/>
    <row r="1349" s="7" customFormat="1" x14ac:dyDescent="0.2"/>
    <row r="1350" s="7" customFormat="1" x14ac:dyDescent="0.2"/>
    <row r="1351" s="7" customFormat="1" x14ac:dyDescent="0.2"/>
    <row r="1352" s="7" customFormat="1" x14ac:dyDescent="0.2"/>
    <row r="1353" s="7" customFormat="1" x14ac:dyDescent="0.2"/>
    <row r="1354" s="7" customFormat="1" x14ac:dyDescent="0.2"/>
    <row r="1355" s="7" customFormat="1" x14ac:dyDescent="0.2"/>
    <row r="1356" s="7" customFormat="1" x14ac:dyDescent="0.2"/>
    <row r="1357" s="7" customFormat="1" x14ac:dyDescent="0.2"/>
    <row r="1358" s="7" customFormat="1" x14ac:dyDescent="0.2"/>
    <row r="1359" s="7" customFormat="1" x14ac:dyDescent="0.2"/>
    <row r="1360" s="7" customFormat="1" x14ac:dyDescent="0.2"/>
    <row r="1361" s="7" customFormat="1" x14ac:dyDescent="0.2"/>
    <row r="1362" s="7" customFormat="1" x14ac:dyDescent="0.2"/>
    <row r="1363" s="7" customFormat="1" x14ac:dyDescent="0.2"/>
    <row r="1364" s="7" customFormat="1" x14ac:dyDescent="0.2"/>
    <row r="1365" s="7" customFormat="1" x14ac:dyDescent="0.2"/>
    <row r="1366" s="7" customFormat="1" x14ac:dyDescent="0.2"/>
    <row r="1367" s="7" customFormat="1" x14ac:dyDescent="0.2"/>
    <row r="1368" s="7" customFormat="1" x14ac:dyDescent="0.2"/>
    <row r="1369" s="7" customFormat="1" x14ac:dyDescent="0.2"/>
    <row r="1370" s="7" customFormat="1" x14ac:dyDescent="0.2"/>
    <row r="1371" s="7" customFormat="1" x14ac:dyDescent="0.2"/>
    <row r="1372" s="7" customFormat="1" x14ac:dyDescent="0.2"/>
    <row r="1373" s="7" customFormat="1" x14ac:dyDescent="0.2"/>
    <row r="1374" s="7" customFormat="1" x14ac:dyDescent="0.2"/>
    <row r="1375" s="7" customFormat="1" x14ac:dyDescent="0.2"/>
    <row r="1376" s="7" customFormat="1" x14ac:dyDescent="0.2"/>
    <row r="1377" s="7" customFormat="1" x14ac:dyDescent="0.2"/>
    <row r="1378" s="7" customFormat="1" x14ac:dyDescent="0.2"/>
    <row r="1379" s="7" customFormat="1" x14ac:dyDescent="0.2"/>
    <row r="1380" s="7" customFormat="1" x14ac:dyDescent="0.2"/>
    <row r="1381" s="7" customFormat="1" x14ac:dyDescent="0.2"/>
    <row r="1382" s="7" customFormat="1" x14ac:dyDescent="0.2"/>
    <row r="1383" s="7" customFormat="1" x14ac:dyDescent="0.2"/>
    <row r="1384" s="7" customFormat="1" x14ac:dyDescent="0.2"/>
    <row r="1385" s="7" customFormat="1" x14ac:dyDescent="0.2"/>
    <row r="1386" s="7" customFormat="1" x14ac:dyDescent="0.2"/>
    <row r="1387" s="7" customFormat="1" x14ac:dyDescent="0.2"/>
    <row r="1388" s="7" customFormat="1" x14ac:dyDescent="0.2"/>
    <row r="1389" s="7" customFormat="1" x14ac:dyDescent="0.2"/>
    <row r="1390" s="7" customFormat="1" x14ac:dyDescent="0.2"/>
    <row r="1391" s="7" customFormat="1" x14ac:dyDescent="0.2"/>
    <row r="1392" s="7" customFormat="1" x14ac:dyDescent="0.2"/>
    <row r="1393" s="7" customFormat="1" x14ac:dyDescent="0.2"/>
    <row r="1394" s="7" customFormat="1" x14ac:dyDescent="0.2"/>
    <row r="1395" s="7" customFormat="1" x14ac:dyDescent="0.2"/>
    <row r="1396" s="7" customFormat="1" x14ac:dyDescent="0.2"/>
    <row r="1397" s="7" customFormat="1" x14ac:dyDescent="0.2"/>
    <row r="1398" s="7" customFormat="1" x14ac:dyDescent="0.2"/>
    <row r="1399" s="7" customFormat="1" x14ac:dyDescent="0.2"/>
    <row r="1400" s="7" customFormat="1" x14ac:dyDescent="0.2"/>
    <row r="1401" s="7" customFormat="1" x14ac:dyDescent="0.2"/>
    <row r="1402" s="7" customFormat="1" x14ac:dyDescent="0.2"/>
    <row r="1403" s="7" customFormat="1" x14ac:dyDescent="0.2"/>
    <row r="1404" s="7" customFormat="1" x14ac:dyDescent="0.2"/>
    <row r="1405" s="7" customFormat="1" x14ac:dyDescent="0.2"/>
    <row r="1406" s="7" customFormat="1" x14ac:dyDescent="0.2"/>
    <row r="1407" s="7" customFormat="1" x14ac:dyDescent="0.2"/>
    <row r="1408" s="7" customFormat="1" x14ac:dyDescent="0.2"/>
    <row r="1409" s="7" customFormat="1" x14ac:dyDescent="0.2"/>
    <row r="1410" s="7" customFormat="1" x14ac:dyDescent="0.2"/>
    <row r="1411" s="7" customFormat="1" x14ac:dyDescent="0.2"/>
    <row r="1412" s="7" customFormat="1" x14ac:dyDescent="0.2"/>
    <row r="1413" s="7" customFormat="1" x14ac:dyDescent="0.2"/>
    <row r="1414" s="7" customFormat="1" x14ac:dyDescent="0.2"/>
    <row r="1415" s="7" customFormat="1" x14ac:dyDescent="0.2"/>
    <row r="1416" s="7" customFormat="1" x14ac:dyDescent="0.2"/>
    <row r="1417" s="7" customFormat="1" x14ac:dyDescent="0.2"/>
    <row r="1418" s="7" customFormat="1" x14ac:dyDescent="0.2"/>
    <row r="1419" s="7" customFormat="1" x14ac:dyDescent="0.2"/>
    <row r="1420" s="7" customFormat="1" x14ac:dyDescent="0.2"/>
    <row r="1421" s="7" customFormat="1" x14ac:dyDescent="0.2"/>
    <row r="1422" s="7" customFormat="1" x14ac:dyDescent="0.2"/>
    <row r="1423" s="7" customFormat="1" x14ac:dyDescent="0.2"/>
    <row r="1424" s="7" customFormat="1" x14ac:dyDescent="0.2"/>
    <row r="1425" s="7" customFormat="1" x14ac:dyDescent="0.2"/>
    <row r="1426" s="7" customFormat="1" x14ac:dyDescent="0.2"/>
    <row r="1427" s="7" customFormat="1" x14ac:dyDescent="0.2"/>
    <row r="1428" s="7" customFormat="1" x14ac:dyDescent="0.2"/>
    <row r="1429" s="7" customFormat="1" x14ac:dyDescent="0.2"/>
    <row r="1430" s="7" customFormat="1" x14ac:dyDescent="0.2"/>
    <row r="1431" s="7" customFormat="1" x14ac:dyDescent="0.2"/>
    <row r="1432" s="7" customFormat="1" x14ac:dyDescent="0.2"/>
    <row r="1433" s="7" customFormat="1" x14ac:dyDescent="0.2"/>
    <row r="1434" s="7" customFormat="1" x14ac:dyDescent="0.2"/>
    <row r="1435" s="7" customFormat="1" x14ac:dyDescent="0.2"/>
    <row r="1436" s="7" customFormat="1" x14ac:dyDescent="0.2"/>
    <row r="1437" s="7" customFormat="1" x14ac:dyDescent="0.2"/>
    <row r="1438" s="7" customFormat="1" x14ac:dyDescent="0.2"/>
    <row r="1439" s="7" customFormat="1" x14ac:dyDescent="0.2"/>
    <row r="1440" s="7" customFormat="1" x14ac:dyDescent="0.2"/>
    <row r="1441" s="7" customFormat="1" x14ac:dyDescent="0.2"/>
    <row r="1442" s="7" customFormat="1" x14ac:dyDescent="0.2"/>
    <row r="1443" s="7" customFormat="1" x14ac:dyDescent="0.2"/>
    <row r="1444" s="7" customFormat="1" x14ac:dyDescent="0.2"/>
    <row r="1445" s="7" customFormat="1" x14ac:dyDescent="0.2"/>
    <row r="1446" s="7" customFormat="1" x14ac:dyDescent="0.2"/>
    <row r="1447" s="7" customFormat="1" x14ac:dyDescent="0.2"/>
    <row r="1448" s="7" customFormat="1" x14ac:dyDescent="0.2"/>
    <row r="1449" s="7" customFormat="1" x14ac:dyDescent="0.2"/>
    <row r="1450" s="7" customFormat="1" x14ac:dyDescent="0.2"/>
    <row r="1451" s="7" customFormat="1" x14ac:dyDescent="0.2"/>
    <row r="1452" s="7" customFormat="1" x14ac:dyDescent="0.2"/>
    <row r="1453" s="7" customFormat="1" x14ac:dyDescent="0.2"/>
    <row r="1454" s="7" customFormat="1" x14ac:dyDescent="0.2"/>
    <row r="1455" s="7" customFormat="1" x14ac:dyDescent="0.2"/>
    <row r="1456" s="7" customFormat="1" x14ac:dyDescent="0.2"/>
    <row r="1457" s="7" customFormat="1" x14ac:dyDescent="0.2"/>
    <row r="1458" s="7" customFormat="1" x14ac:dyDescent="0.2"/>
    <row r="1459" s="7" customFormat="1" x14ac:dyDescent="0.2"/>
    <row r="1460" s="7" customFormat="1" x14ac:dyDescent="0.2"/>
    <row r="1461" s="7" customFormat="1" x14ac:dyDescent="0.2"/>
    <row r="1462" s="7" customFormat="1" x14ac:dyDescent="0.2"/>
    <row r="1463" s="7" customFormat="1" x14ac:dyDescent="0.2"/>
    <row r="1464" s="7" customFormat="1" x14ac:dyDescent="0.2"/>
    <row r="1465" s="7" customFormat="1" x14ac:dyDescent="0.2"/>
    <row r="1466" s="7" customFormat="1" x14ac:dyDescent="0.2"/>
    <row r="1467" s="7" customFormat="1" x14ac:dyDescent="0.2"/>
    <row r="1468" s="7" customFormat="1" x14ac:dyDescent="0.2"/>
    <row r="1469" s="7" customFormat="1" x14ac:dyDescent="0.2"/>
    <row r="1470" s="7" customFormat="1" x14ac:dyDescent="0.2"/>
    <row r="1471" s="7" customFormat="1" x14ac:dyDescent="0.2"/>
    <row r="1472" s="7" customFormat="1" x14ac:dyDescent="0.2"/>
    <row r="1473" s="7" customFormat="1" x14ac:dyDescent="0.2"/>
    <row r="1474" s="7" customFormat="1" x14ac:dyDescent="0.2"/>
    <row r="1475" s="7" customFormat="1" x14ac:dyDescent="0.2"/>
    <row r="1476" s="7" customFormat="1" x14ac:dyDescent="0.2"/>
    <row r="1477" s="7" customFormat="1" x14ac:dyDescent="0.2"/>
    <row r="1478" s="7" customFormat="1" x14ac:dyDescent="0.2"/>
    <row r="1479" s="7" customFormat="1" x14ac:dyDescent="0.2"/>
    <row r="1480" s="7" customFormat="1" x14ac:dyDescent="0.2"/>
    <row r="1481" s="7" customFormat="1" x14ac:dyDescent="0.2"/>
    <row r="1482" s="7" customFormat="1" x14ac:dyDescent="0.2"/>
    <row r="1483" s="7" customFormat="1" x14ac:dyDescent="0.2"/>
    <row r="1484" s="7" customFormat="1" x14ac:dyDescent="0.2"/>
    <row r="1485" s="7" customFormat="1" x14ac:dyDescent="0.2"/>
    <row r="1486" s="7" customFormat="1" x14ac:dyDescent="0.2"/>
    <row r="1487" s="7" customFormat="1" x14ac:dyDescent="0.2"/>
    <row r="1488" s="7" customFormat="1" x14ac:dyDescent="0.2"/>
    <row r="1489" s="7" customFormat="1" x14ac:dyDescent="0.2"/>
    <row r="1490" s="7" customFormat="1" x14ac:dyDescent="0.2"/>
    <row r="1491" s="7" customFormat="1" x14ac:dyDescent="0.2"/>
    <row r="1492" s="7" customFormat="1" x14ac:dyDescent="0.2"/>
    <row r="1493" s="7" customFormat="1" x14ac:dyDescent="0.2"/>
    <row r="1494" s="7" customFormat="1" x14ac:dyDescent="0.2"/>
    <row r="1495" s="7" customFormat="1" x14ac:dyDescent="0.2"/>
    <row r="1496" s="7" customFormat="1" x14ac:dyDescent="0.2"/>
    <row r="1497" s="7" customFormat="1" x14ac:dyDescent="0.2"/>
    <row r="1498" s="7" customFormat="1" x14ac:dyDescent="0.2"/>
    <row r="1499" s="7" customFormat="1" x14ac:dyDescent="0.2"/>
    <row r="1500" s="7" customFormat="1" x14ac:dyDescent="0.2"/>
    <row r="1501" s="7" customFormat="1" x14ac:dyDescent="0.2"/>
    <row r="1502" s="7" customFormat="1" x14ac:dyDescent="0.2"/>
    <row r="1503" s="7" customFormat="1" x14ac:dyDescent="0.2"/>
    <row r="1504" s="7" customFormat="1" x14ac:dyDescent="0.2"/>
    <row r="1505" s="7" customFormat="1" x14ac:dyDescent="0.2"/>
    <row r="1506" s="7" customFormat="1" x14ac:dyDescent="0.2"/>
    <row r="1507" s="7" customFormat="1" x14ac:dyDescent="0.2"/>
    <row r="1508" s="7" customFormat="1" x14ac:dyDescent="0.2"/>
    <row r="1509" s="7" customFormat="1" x14ac:dyDescent="0.2"/>
    <row r="1510" s="7" customFormat="1" x14ac:dyDescent="0.2"/>
    <row r="1511" s="7" customFormat="1" x14ac:dyDescent="0.2"/>
    <row r="1512" s="7" customFormat="1" x14ac:dyDescent="0.2"/>
    <row r="1513" s="7" customFormat="1" x14ac:dyDescent="0.2"/>
    <row r="1514" s="7" customFormat="1" x14ac:dyDescent="0.2"/>
    <row r="1515" s="7" customFormat="1" x14ac:dyDescent="0.2"/>
    <row r="1516" s="7" customFormat="1" x14ac:dyDescent="0.2"/>
    <row r="1517" s="7" customFormat="1" x14ac:dyDescent="0.2"/>
    <row r="1518" s="7" customFormat="1" x14ac:dyDescent="0.2"/>
    <row r="1519" s="7" customFormat="1" x14ac:dyDescent="0.2"/>
    <row r="1520" s="7" customFormat="1" x14ac:dyDescent="0.2"/>
    <row r="1521" s="7" customFormat="1" x14ac:dyDescent="0.2"/>
    <row r="1522" s="7" customFormat="1" x14ac:dyDescent="0.2"/>
    <row r="1523" s="7" customFormat="1" x14ac:dyDescent="0.2"/>
    <row r="1524" s="7" customFormat="1" x14ac:dyDescent="0.2"/>
    <row r="1525" s="7" customFormat="1" x14ac:dyDescent="0.2"/>
    <row r="1526" s="7" customFormat="1" x14ac:dyDescent="0.2"/>
    <row r="1527" s="7" customFormat="1" x14ac:dyDescent="0.2"/>
    <row r="1528" s="7" customFormat="1" x14ac:dyDescent="0.2"/>
    <row r="1529" s="7" customFormat="1" x14ac:dyDescent="0.2"/>
    <row r="1530" s="7" customFormat="1" x14ac:dyDescent="0.2"/>
    <row r="1531" s="7" customFormat="1" x14ac:dyDescent="0.2"/>
    <row r="1532" s="7" customFormat="1" x14ac:dyDescent="0.2"/>
    <row r="1533" s="7" customFormat="1" x14ac:dyDescent="0.2"/>
    <row r="1534" s="7" customFormat="1" x14ac:dyDescent="0.2"/>
    <row r="1535" s="7" customFormat="1" x14ac:dyDescent="0.2"/>
    <row r="1536" s="7" customFormat="1" x14ac:dyDescent="0.2"/>
    <row r="1537" s="7" customFormat="1" x14ac:dyDescent="0.2"/>
    <row r="1538" s="7" customFormat="1" x14ac:dyDescent="0.2"/>
    <row r="1539" s="7" customFormat="1" x14ac:dyDescent="0.2"/>
    <row r="1540" s="7" customFormat="1" x14ac:dyDescent="0.2"/>
    <row r="1541" s="7" customFormat="1" x14ac:dyDescent="0.2"/>
    <row r="1542" s="7" customFormat="1" x14ac:dyDescent="0.2"/>
    <row r="1543" s="7" customFormat="1" x14ac:dyDescent="0.2"/>
    <row r="1544" s="7" customFormat="1" x14ac:dyDescent="0.2"/>
    <row r="1545" s="7" customFormat="1" x14ac:dyDescent="0.2"/>
    <row r="1546" s="7" customFormat="1" x14ac:dyDescent="0.2"/>
    <row r="1547" s="7" customFormat="1" x14ac:dyDescent="0.2"/>
    <row r="1548" s="7" customFormat="1" x14ac:dyDescent="0.2"/>
    <row r="1549" s="7" customFormat="1" x14ac:dyDescent="0.2"/>
    <row r="1550" s="7" customFormat="1" x14ac:dyDescent="0.2"/>
    <row r="1551" s="7" customFormat="1" x14ac:dyDescent="0.2"/>
    <row r="1552" s="7" customFormat="1" x14ac:dyDescent="0.2"/>
    <row r="1553" s="7" customFormat="1" x14ac:dyDescent="0.2"/>
    <row r="1554" s="7" customFormat="1" x14ac:dyDescent="0.2"/>
    <row r="1555" s="7" customFormat="1" x14ac:dyDescent="0.2"/>
    <row r="1556" s="7" customFormat="1" x14ac:dyDescent="0.2"/>
    <row r="1557" s="7" customFormat="1" x14ac:dyDescent="0.2"/>
    <row r="1558" s="7" customFormat="1" x14ac:dyDescent="0.2"/>
    <row r="1559" s="7" customFormat="1" x14ac:dyDescent="0.2"/>
    <row r="1560" s="7" customFormat="1" x14ac:dyDescent="0.2"/>
    <row r="1561" s="7" customFormat="1" x14ac:dyDescent="0.2"/>
    <row r="1562" s="7" customFormat="1" x14ac:dyDescent="0.2"/>
    <row r="1563" s="7" customFormat="1" x14ac:dyDescent="0.2"/>
    <row r="1564" s="7" customFormat="1" x14ac:dyDescent="0.2"/>
    <row r="1565" s="7" customFormat="1" x14ac:dyDescent="0.2"/>
    <row r="1566" s="7" customFormat="1" x14ac:dyDescent="0.2"/>
    <row r="1567" s="7" customFormat="1" x14ac:dyDescent="0.2"/>
    <row r="1568" s="7" customFormat="1" x14ac:dyDescent="0.2"/>
    <row r="1569" s="7" customFormat="1" x14ac:dyDescent="0.2"/>
    <row r="1570" s="7" customFormat="1" x14ac:dyDescent="0.2"/>
    <row r="1571" s="7" customFormat="1" x14ac:dyDescent="0.2"/>
    <row r="1572" s="7" customFormat="1" x14ac:dyDescent="0.2"/>
    <row r="1573" s="7" customFormat="1" x14ac:dyDescent="0.2"/>
    <row r="1574" s="7" customFormat="1" x14ac:dyDescent="0.2"/>
    <row r="1575" s="7" customFormat="1" x14ac:dyDescent="0.2"/>
    <row r="1576" s="7" customFormat="1" x14ac:dyDescent="0.2"/>
    <row r="1577" s="7" customFormat="1" x14ac:dyDescent="0.2"/>
    <row r="1578" s="7" customFormat="1" x14ac:dyDescent="0.2"/>
    <row r="1579" s="7" customFormat="1" x14ac:dyDescent="0.2"/>
    <row r="1580" s="7" customFormat="1" x14ac:dyDescent="0.2"/>
    <row r="1581" s="7" customFormat="1" x14ac:dyDescent="0.2"/>
    <row r="1582" s="7" customFormat="1" x14ac:dyDescent="0.2"/>
    <row r="1583" s="7" customFormat="1" x14ac:dyDescent="0.2"/>
    <row r="1584" s="7" customFormat="1" x14ac:dyDescent="0.2"/>
    <row r="1585" s="7" customFormat="1" x14ac:dyDescent="0.2"/>
    <row r="1586" s="7" customFormat="1" x14ac:dyDescent="0.2"/>
    <row r="1587" s="7" customFormat="1" x14ac:dyDescent="0.2"/>
    <row r="1588" s="7" customFormat="1" x14ac:dyDescent="0.2"/>
    <row r="1589" s="7" customFormat="1" x14ac:dyDescent="0.2"/>
    <row r="1590" s="7" customFormat="1" x14ac:dyDescent="0.2"/>
    <row r="1591" s="7" customFormat="1" x14ac:dyDescent="0.2"/>
    <row r="1592" s="7" customFormat="1" x14ac:dyDescent="0.2"/>
    <row r="1593" s="7" customFormat="1" x14ac:dyDescent="0.2"/>
    <row r="1594" s="7" customFormat="1" x14ac:dyDescent="0.2"/>
    <row r="1595" s="7" customFormat="1" x14ac:dyDescent="0.2"/>
    <row r="1596" s="7" customFormat="1" x14ac:dyDescent="0.2"/>
    <row r="1597" s="7" customFormat="1" x14ac:dyDescent="0.2"/>
    <row r="1598" s="7" customFormat="1" x14ac:dyDescent="0.2"/>
    <row r="1599" s="7" customFormat="1" x14ac:dyDescent="0.2"/>
    <row r="1600" s="7" customFormat="1" x14ac:dyDescent="0.2"/>
    <row r="1601" s="7" customFormat="1" x14ac:dyDescent="0.2"/>
    <row r="1602" s="7" customFormat="1" x14ac:dyDescent="0.2"/>
    <row r="1603" s="7" customFormat="1" x14ac:dyDescent="0.2"/>
    <row r="1604" s="7" customFormat="1" x14ac:dyDescent="0.2"/>
    <row r="1605" s="7" customFormat="1" x14ac:dyDescent="0.2"/>
    <row r="1606" s="7" customFormat="1" x14ac:dyDescent="0.2"/>
    <row r="1607" s="7" customFormat="1" x14ac:dyDescent="0.2"/>
    <row r="1608" s="7" customFormat="1" x14ac:dyDescent="0.2"/>
    <row r="1609" s="7" customFormat="1" x14ac:dyDescent="0.2"/>
    <row r="1610" s="7" customFormat="1" x14ac:dyDescent="0.2"/>
    <row r="1611" s="7" customFormat="1" x14ac:dyDescent="0.2"/>
    <row r="1612" s="7" customFormat="1" x14ac:dyDescent="0.2"/>
    <row r="1613" s="7" customFormat="1" x14ac:dyDescent="0.2"/>
    <row r="1614" s="7" customFormat="1" x14ac:dyDescent="0.2"/>
    <row r="1615" s="7" customFormat="1" x14ac:dyDescent="0.2"/>
    <row r="1616" s="7" customFormat="1" x14ac:dyDescent="0.2"/>
    <row r="1617" s="7" customFormat="1" x14ac:dyDescent="0.2"/>
    <row r="1618" s="7" customFormat="1" x14ac:dyDescent="0.2"/>
    <row r="1619" s="7" customFormat="1" x14ac:dyDescent="0.2"/>
    <row r="1620" s="7" customFormat="1" x14ac:dyDescent="0.2"/>
    <row r="1621" s="7" customFormat="1" x14ac:dyDescent="0.2"/>
    <row r="1622" s="7" customFormat="1" x14ac:dyDescent="0.2"/>
    <row r="1623" s="7" customFormat="1" x14ac:dyDescent="0.2"/>
    <row r="1624" s="7" customFormat="1" x14ac:dyDescent="0.2"/>
    <row r="1625" s="7" customFormat="1" x14ac:dyDescent="0.2"/>
    <row r="1626" s="7" customFormat="1" x14ac:dyDescent="0.2"/>
    <row r="1627" s="7" customFormat="1" x14ac:dyDescent="0.2"/>
    <row r="1628" s="7" customFormat="1" x14ac:dyDescent="0.2"/>
    <row r="1629" s="7" customFormat="1" x14ac:dyDescent="0.2"/>
    <row r="1630" s="7" customFormat="1" x14ac:dyDescent="0.2"/>
    <row r="1631" s="7" customFormat="1" x14ac:dyDescent="0.2"/>
    <row r="1632" s="7" customFormat="1" x14ac:dyDescent="0.2"/>
    <row r="1633" s="7" customFormat="1" x14ac:dyDescent="0.2"/>
    <row r="1634" s="7" customFormat="1" x14ac:dyDescent="0.2"/>
    <row r="1635" s="7" customFormat="1" x14ac:dyDescent="0.2"/>
    <row r="1636" s="7" customFormat="1" x14ac:dyDescent="0.2"/>
    <row r="1637" s="7" customFormat="1" x14ac:dyDescent="0.2"/>
    <row r="1638" s="7" customFormat="1" x14ac:dyDescent="0.2"/>
    <row r="1639" s="7" customFormat="1" x14ac:dyDescent="0.2"/>
    <row r="1640" s="7" customFormat="1" x14ac:dyDescent="0.2"/>
    <row r="1641" s="7" customFormat="1" x14ac:dyDescent="0.2"/>
    <row r="1642" s="7" customFormat="1" x14ac:dyDescent="0.2"/>
    <row r="1643" s="7" customFormat="1" x14ac:dyDescent="0.2"/>
    <row r="1644" s="7" customFormat="1" x14ac:dyDescent="0.2"/>
    <row r="1645" s="7" customFormat="1" x14ac:dyDescent="0.2"/>
    <row r="1646" s="7" customFormat="1" x14ac:dyDescent="0.2"/>
    <row r="1647" s="7" customFormat="1" x14ac:dyDescent="0.2"/>
    <row r="1648" s="7" customFormat="1" x14ac:dyDescent="0.2"/>
    <row r="1649" s="7" customFormat="1" x14ac:dyDescent="0.2"/>
    <row r="1650" s="7" customFormat="1" x14ac:dyDescent="0.2"/>
    <row r="1651" s="7" customFormat="1" x14ac:dyDescent="0.2"/>
    <row r="1652" s="7" customFormat="1" x14ac:dyDescent="0.2"/>
    <row r="1653" s="7" customFormat="1" x14ac:dyDescent="0.2"/>
    <row r="1654" s="7" customFormat="1" x14ac:dyDescent="0.2"/>
    <row r="1655" s="7" customFormat="1" x14ac:dyDescent="0.2"/>
    <row r="1656" s="7" customFormat="1" x14ac:dyDescent="0.2"/>
    <row r="1657" s="7" customFormat="1" x14ac:dyDescent="0.2"/>
    <row r="1658" s="7" customFormat="1" x14ac:dyDescent="0.2"/>
    <row r="1659" s="7" customFormat="1" x14ac:dyDescent="0.2"/>
    <row r="1660" s="7" customFormat="1" x14ac:dyDescent="0.2"/>
    <row r="1661" s="7" customFormat="1" x14ac:dyDescent="0.2"/>
    <row r="1662" s="7" customFormat="1" x14ac:dyDescent="0.2"/>
    <row r="1663" s="7" customFormat="1" x14ac:dyDescent="0.2"/>
    <row r="1664" s="7" customFormat="1" x14ac:dyDescent="0.2"/>
    <row r="1665" s="7" customFormat="1" x14ac:dyDescent="0.2"/>
    <row r="1666" s="7" customFormat="1" x14ac:dyDescent="0.2"/>
    <row r="1667" s="7" customFormat="1" x14ac:dyDescent="0.2"/>
    <row r="1668" s="7" customFormat="1" x14ac:dyDescent="0.2"/>
    <row r="1669" s="7" customFormat="1" x14ac:dyDescent="0.2"/>
    <row r="1670" s="7" customFormat="1" x14ac:dyDescent="0.2"/>
    <row r="1671" s="7" customFormat="1" x14ac:dyDescent="0.2"/>
    <row r="1672" s="7" customFormat="1" x14ac:dyDescent="0.2"/>
    <row r="1673" s="7" customFormat="1" x14ac:dyDescent="0.2"/>
    <row r="1674" s="7" customFormat="1" x14ac:dyDescent="0.2"/>
    <row r="1675" s="7" customFormat="1" x14ac:dyDescent="0.2"/>
    <row r="1676" s="7" customFormat="1" x14ac:dyDescent="0.2"/>
    <row r="1677" s="7" customFormat="1" x14ac:dyDescent="0.2"/>
    <row r="1678" s="7" customFormat="1" x14ac:dyDescent="0.2"/>
    <row r="1679" s="7" customFormat="1" x14ac:dyDescent="0.2"/>
    <row r="1680" s="7" customFormat="1" x14ac:dyDescent="0.2"/>
    <row r="1681" s="7" customFormat="1" x14ac:dyDescent="0.2"/>
    <row r="1682" s="7" customFormat="1" x14ac:dyDescent="0.2"/>
    <row r="1683" s="7" customFormat="1" x14ac:dyDescent="0.2"/>
    <row r="1684" s="7" customFormat="1" x14ac:dyDescent="0.2"/>
    <row r="1685" s="7" customFormat="1" x14ac:dyDescent="0.2"/>
    <row r="1686" s="7" customFormat="1" x14ac:dyDescent="0.2"/>
    <row r="1687" s="7" customFormat="1" x14ac:dyDescent="0.2"/>
    <row r="1688" s="7" customFormat="1" x14ac:dyDescent="0.2"/>
    <row r="1689" s="7" customFormat="1" x14ac:dyDescent="0.2"/>
    <row r="1690" s="7" customFormat="1" x14ac:dyDescent="0.2"/>
    <row r="1691" s="7" customFormat="1" x14ac:dyDescent="0.2"/>
    <row r="1692" s="7" customFormat="1" x14ac:dyDescent="0.2"/>
    <row r="1693" s="7" customFormat="1" x14ac:dyDescent="0.2"/>
    <row r="1694" s="7" customFormat="1" x14ac:dyDescent="0.2"/>
    <row r="1695" s="7" customFormat="1" x14ac:dyDescent="0.2"/>
    <row r="1696" s="7" customFormat="1" x14ac:dyDescent="0.2"/>
    <row r="1697" s="7" customFormat="1" x14ac:dyDescent="0.2"/>
    <row r="1698" s="7" customFormat="1" x14ac:dyDescent="0.2"/>
    <row r="1699" s="7" customFormat="1" x14ac:dyDescent="0.2"/>
    <row r="1700" s="7" customFormat="1" x14ac:dyDescent="0.2"/>
    <row r="1701" s="7" customFormat="1" x14ac:dyDescent="0.2"/>
    <row r="1702" s="7" customFormat="1" x14ac:dyDescent="0.2"/>
    <row r="1703" s="7" customFormat="1" x14ac:dyDescent="0.2"/>
    <row r="1704" s="7" customFormat="1" x14ac:dyDescent="0.2"/>
    <row r="1705" s="7" customFormat="1" x14ac:dyDescent="0.2"/>
    <row r="1706" s="7" customFormat="1" x14ac:dyDescent="0.2"/>
    <row r="1707" s="7" customFormat="1" x14ac:dyDescent="0.2"/>
    <row r="1708" s="7" customFormat="1" x14ac:dyDescent="0.2"/>
    <row r="1709" s="7" customFormat="1" x14ac:dyDescent="0.2"/>
    <row r="1710" s="7" customFormat="1" x14ac:dyDescent="0.2"/>
    <row r="1711" s="7" customFormat="1" x14ac:dyDescent="0.2"/>
    <row r="1712" s="7" customFormat="1" x14ac:dyDescent="0.2"/>
    <row r="1713" s="7" customFormat="1" x14ac:dyDescent="0.2"/>
    <row r="1714" s="7" customFormat="1" x14ac:dyDescent="0.2"/>
    <row r="1715" s="7" customFormat="1" x14ac:dyDescent="0.2"/>
    <row r="1716" s="7" customFormat="1" x14ac:dyDescent="0.2"/>
    <row r="1717" s="7" customFormat="1" x14ac:dyDescent="0.2"/>
    <row r="1718" s="7" customFormat="1" x14ac:dyDescent="0.2"/>
    <row r="1719" s="7" customFormat="1" x14ac:dyDescent="0.2"/>
    <row r="1720" s="7" customFormat="1" x14ac:dyDescent="0.2"/>
    <row r="1721" s="7" customFormat="1" x14ac:dyDescent="0.2"/>
    <row r="1722" s="7" customFormat="1" x14ac:dyDescent="0.2"/>
    <row r="1723" s="7" customFormat="1" x14ac:dyDescent="0.2"/>
    <row r="1724" s="7" customFormat="1" x14ac:dyDescent="0.2"/>
    <row r="1725" s="7" customFormat="1" x14ac:dyDescent="0.2"/>
    <row r="1726" s="7" customFormat="1" x14ac:dyDescent="0.2"/>
    <row r="1727" s="7" customFormat="1" x14ac:dyDescent="0.2"/>
    <row r="1728" s="7" customFormat="1" x14ac:dyDescent="0.2"/>
    <row r="1729" s="7" customFormat="1" x14ac:dyDescent="0.2"/>
    <row r="1730" s="7" customFormat="1" x14ac:dyDescent="0.2"/>
    <row r="1731" s="7" customFormat="1" x14ac:dyDescent="0.2"/>
    <row r="1732" s="7" customFormat="1" x14ac:dyDescent="0.2"/>
    <row r="1733" s="7" customFormat="1" x14ac:dyDescent="0.2"/>
    <row r="1734" s="7" customFormat="1" x14ac:dyDescent="0.2"/>
    <row r="1735" s="7" customFormat="1" x14ac:dyDescent="0.2"/>
    <row r="1736" s="7" customFormat="1" x14ac:dyDescent="0.2"/>
    <row r="1737" s="7" customFormat="1" x14ac:dyDescent="0.2"/>
    <row r="1738" s="7" customFormat="1" x14ac:dyDescent="0.2"/>
    <row r="1739" s="7" customFormat="1" x14ac:dyDescent="0.2"/>
    <row r="1740" s="7" customFormat="1" x14ac:dyDescent="0.2"/>
    <row r="1741" s="7" customFormat="1" x14ac:dyDescent="0.2"/>
    <row r="1742" s="7" customFormat="1" x14ac:dyDescent="0.2"/>
    <row r="1743" s="7" customFormat="1" x14ac:dyDescent="0.2"/>
    <row r="1744" s="7" customFormat="1" x14ac:dyDescent="0.2"/>
    <row r="1745" s="7" customFormat="1" x14ac:dyDescent="0.2"/>
    <row r="1746" s="7" customFormat="1" x14ac:dyDescent="0.2"/>
    <row r="1747" s="7" customFormat="1" x14ac:dyDescent="0.2"/>
    <row r="1748" s="7" customFormat="1" x14ac:dyDescent="0.2"/>
    <row r="1749" s="7" customFormat="1" x14ac:dyDescent="0.2"/>
    <row r="1750" s="7" customFormat="1" x14ac:dyDescent="0.2"/>
    <row r="1751" s="7" customFormat="1" x14ac:dyDescent="0.2"/>
    <row r="1752" s="7" customFormat="1" x14ac:dyDescent="0.2"/>
    <row r="1753" s="7" customFormat="1" x14ac:dyDescent="0.2"/>
    <row r="1754" s="7" customFormat="1" x14ac:dyDescent="0.2"/>
    <row r="1755" s="7" customFormat="1" x14ac:dyDescent="0.2"/>
    <row r="1756" s="7" customFormat="1" x14ac:dyDescent="0.2"/>
    <row r="1757" s="7" customFormat="1" x14ac:dyDescent="0.2"/>
    <row r="1758" s="7" customFormat="1" x14ac:dyDescent="0.2"/>
    <row r="1759" s="7" customFormat="1" x14ac:dyDescent="0.2"/>
    <row r="1760" s="7" customFormat="1" x14ac:dyDescent="0.2"/>
    <row r="1761" s="7" customFormat="1" x14ac:dyDescent="0.2"/>
    <row r="1762" s="7" customFormat="1" x14ac:dyDescent="0.2"/>
    <row r="1763" s="7" customFormat="1" x14ac:dyDescent="0.2"/>
    <row r="1764" s="7" customFormat="1" x14ac:dyDescent="0.2"/>
    <row r="1765" s="7" customFormat="1" x14ac:dyDescent="0.2"/>
    <row r="1766" s="7" customFormat="1" x14ac:dyDescent="0.2"/>
    <row r="1767" s="7" customFormat="1" x14ac:dyDescent="0.2"/>
    <row r="1768" s="7" customFormat="1" x14ac:dyDescent="0.2"/>
    <row r="1769" s="7" customFormat="1" x14ac:dyDescent="0.2"/>
    <row r="1770" s="7" customFormat="1" x14ac:dyDescent="0.2"/>
    <row r="1771" s="7" customFormat="1" x14ac:dyDescent="0.2"/>
    <row r="1772" s="7" customFormat="1" x14ac:dyDescent="0.2"/>
    <row r="1773" s="7" customFormat="1" x14ac:dyDescent="0.2"/>
    <row r="1774" s="7" customFormat="1" x14ac:dyDescent="0.2"/>
    <row r="1775" s="7" customFormat="1" x14ac:dyDescent="0.2"/>
    <row r="1776" s="7" customFormat="1" x14ac:dyDescent="0.2"/>
    <row r="1777" s="7" customFormat="1" x14ac:dyDescent="0.2"/>
    <row r="1778" s="7" customFormat="1" x14ac:dyDescent="0.2"/>
    <row r="1779" s="7" customFormat="1" x14ac:dyDescent="0.2"/>
    <row r="1780" s="7" customFormat="1" x14ac:dyDescent="0.2"/>
    <row r="1781" s="7" customFormat="1" x14ac:dyDescent="0.2"/>
    <row r="1782" s="7" customFormat="1" x14ac:dyDescent="0.2"/>
    <row r="1783" s="7" customFormat="1" x14ac:dyDescent="0.2"/>
    <row r="1784" s="7" customFormat="1" x14ac:dyDescent="0.2"/>
    <row r="1785" s="7" customFormat="1" x14ac:dyDescent="0.2"/>
    <row r="1786" s="7" customFormat="1" x14ac:dyDescent="0.2"/>
    <row r="1787" s="7" customFormat="1" x14ac:dyDescent="0.2"/>
    <row r="1788" s="7" customFormat="1" x14ac:dyDescent="0.2"/>
    <row r="1789" s="7" customFormat="1" x14ac:dyDescent="0.2"/>
    <row r="1790" s="7" customFormat="1" x14ac:dyDescent="0.2"/>
    <row r="1791" s="7" customFormat="1" x14ac:dyDescent="0.2"/>
    <row r="1792" s="7" customFormat="1" x14ac:dyDescent="0.2"/>
    <row r="1793" s="7" customFormat="1" x14ac:dyDescent="0.2"/>
    <row r="1794" s="7" customFormat="1" x14ac:dyDescent="0.2"/>
    <row r="1795" s="7" customFormat="1" x14ac:dyDescent="0.2"/>
    <row r="1796" s="7" customFormat="1" x14ac:dyDescent="0.2"/>
    <row r="1797" s="7" customFormat="1" x14ac:dyDescent="0.2"/>
    <row r="1798" s="7" customFormat="1" x14ac:dyDescent="0.2"/>
    <row r="1799" s="7" customFormat="1" x14ac:dyDescent="0.2"/>
    <row r="1800" s="7" customFormat="1" x14ac:dyDescent="0.2"/>
    <row r="1801" s="7" customFormat="1" x14ac:dyDescent="0.2"/>
    <row r="1802" s="7" customFormat="1" x14ac:dyDescent="0.2"/>
    <row r="1803" s="7" customFormat="1" x14ac:dyDescent="0.2"/>
    <row r="1804" s="7" customFormat="1" x14ac:dyDescent="0.2"/>
    <row r="1805" s="7" customFormat="1" x14ac:dyDescent="0.2"/>
    <row r="1806" s="7" customFormat="1" x14ac:dyDescent="0.2"/>
    <row r="1807" s="7" customFormat="1" x14ac:dyDescent="0.2"/>
    <row r="1808" s="7" customFormat="1" x14ac:dyDescent="0.2"/>
    <row r="1809" s="7" customFormat="1" x14ac:dyDescent="0.2"/>
    <row r="1810" s="7" customFormat="1" x14ac:dyDescent="0.2"/>
    <row r="1811" s="7" customFormat="1" x14ac:dyDescent="0.2"/>
    <row r="1812" s="7" customFormat="1" x14ac:dyDescent="0.2"/>
    <row r="1813" s="7" customFormat="1" x14ac:dyDescent="0.2"/>
    <row r="1814" s="7" customFormat="1" x14ac:dyDescent="0.2"/>
    <row r="1815" s="7" customFormat="1" x14ac:dyDescent="0.2"/>
    <row r="1816" s="7" customFormat="1" x14ac:dyDescent="0.2"/>
    <row r="1817" s="7" customFormat="1" x14ac:dyDescent="0.2"/>
    <row r="1818" s="7" customFormat="1" x14ac:dyDescent="0.2"/>
    <row r="1819" s="7" customFormat="1" x14ac:dyDescent="0.2"/>
    <row r="1820" s="7" customFormat="1" x14ac:dyDescent="0.2"/>
    <row r="1821" s="7" customFormat="1" x14ac:dyDescent="0.2"/>
    <row r="1822" s="7" customFormat="1" x14ac:dyDescent="0.2"/>
    <row r="1823" s="7" customFormat="1" x14ac:dyDescent="0.2"/>
    <row r="1824" s="7" customFormat="1" x14ac:dyDescent="0.2"/>
    <row r="1825" s="7" customFormat="1" x14ac:dyDescent="0.2"/>
    <row r="1826" s="7" customFormat="1" x14ac:dyDescent="0.2"/>
    <row r="1827" s="7" customFormat="1" x14ac:dyDescent="0.2"/>
    <row r="1828" s="7" customFormat="1" x14ac:dyDescent="0.2"/>
    <row r="1829" s="7" customFormat="1" x14ac:dyDescent="0.2"/>
    <row r="1830" s="7" customFormat="1" x14ac:dyDescent="0.2"/>
    <row r="1831" s="7" customFormat="1" x14ac:dyDescent="0.2"/>
    <row r="1832" s="7" customFormat="1" x14ac:dyDescent="0.2"/>
    <row r="1833" s="7" customFormat="1" x14ac:dyDescent="0.2"/>
    <row r="1834" s="7" customFormat="1" x14ac:dyDescent="0.2"/>
    <row r="1835" s="7" customFormat="1" x14ac:dyDescent="0.2"/>
    <row r="1836" s="7" customFormat="1" x14ac:dyDescent="0.2"/>
    <row r="1837" s="7" customFormat="1" x14ac:dyDescent="0.2"/>
    <row r="1838" s="7" customFormat="1" x14ac:dyDescent="0.2"/>
    <row r="1839" s="7" customFormat="1" x14ac:dyDescent="0.2"/>
    <row r="1840" s="7" customFormat="1" x14ac:dyDescent="0.2"/>
    <row r="1841" s="7" customFormat="1" x14ac:dyDescent="0.2"/>
    <row r="1842" s="7" customFormat="1" x14ac:dyDescent="0.2"/>
    <row r="1843" s="7" customFormat="1" x14ac:dyDescent="0.2"/>
    <row r="1844" s="7" customFormat="1" x14ac:dyDescent="0.2"/>
    <row r="1845" s="7" customFormat="1" x14ac:dyDescent="0.2"/>
    <row r="1846" s="7" customFormat="1" x14ac:dyDescent="0.2"/>
    <row r="1847" s="7" customFormat="1" x14ac:dyDescent="0.2"/>
    <row r="1848" s="7" customFormat="1" x14ac:dyDescent="0.2"/>
    <row r="1849" s="7" customFormat="1" x14ac:dyDescent="0.2"/>
    <row r="1850" s="7" customFormat="1" x14ac:dyDescent="0.2"/>
    <row r="1851" s="7" customFormat="1" x14ac:dyDescent="0.2"/>
    <row r="1852" s="7" customFormat="1" x14ac:dyDescent="0.2"/>
    <row r="1853" s="7" customFormat="1" x14ac:dyDescent="0.2"/>
    <row r="1854" s="7" customFormat="1" x14ac:dyDescent="0.2"/>
    <row r="1855" s="7" customFormat="1" x14ac:dyDescent="0.2"/>
    <row r="1856" s="7" customFormat="1" x14ac:dyDescent="0.2"/>
    <row r="1857" s="7" customFormat="1" x14ac:dyDescent="0.2"/>
    <row r="1858" s="7" customFormat="1" x14ac:dyDescent="0.2"/>
    <row r="1859" s="7" customFormat="1" x14ac:dyDescent="0.2"/>
    <row r="1860" s="7" customFormat="1" x14ac:dyDescent="0.2"/>
    <row r="1861" s="7" customFormat="1" x14ac:dyDescent="0.2"/>
    <row r="1862" s="7" customFormat="1" x14ac:dyDescent="0.2"/>
    <row r="1863" s="7" customFormat="1" x14ac:dyDescent="0.2"/>
    <row r="1864" s="7" customFormat="1" x14ac:dyDescent="0.2"/>
    <row r="1865" s="7" customFormat="1" x14ac:dyDescent="0.2"/>
    <row r="1866" s="7" customFormat="1" x14ac:dyDescent="0.2"/>
    <row r="1867" s="7" customFormat="1" x14ac:dyDescent="0.2"/>
    <row r="1868" s="7" customFormat="1" x14ac:dyDescent="0.2"/>
    <row r="1869" s="7" customFormat="1" x14ac:dyDescent="0.2"/>
    <row r="1870" s="7" customFormat="1" x14ac:dyDescent="0.2"/>
    <row r="1871" s="7" customFormat="1" x14ac:dyDescent="0.2"/>
    <row r="1872" s="7" customFormat="1" x14ac:dyDescent="0.2"/>
    <row r="1873" s="7" customFormat="1" x14ac:dyDescent="0.2"/>
    <row r="1874" s="7" customFormat="1" x14ac:dyDescent="0.2"/>
    <row r="1875" s="7" customFormat="1" x14ac:dyDescent="0.2"/>
    <row r="1876" s="7" customFormat="1" x14ac:dyDescent="0.2"/>
    <row r="1877" s="7" customFormat="1" x14ac:dyDescent="0.2"/>
    <row r="1878" s="7" customFormat="1" x14ac:dyDescent="0.2"/>
    <row r="1879" s="7" customFormat="1" x14ac:dyDescent="0.2"/>
    <row r="1880" s="7" customFormat="1" x14ac:dyDescent="0.2"/>
    <row r="1881" s="7" customFormat="1" x14ac:dyDescent="0.2"/>
    <row r="1882" s="7" customFormat="1" x14ac:dyDescent="0.2"/>
    <row r="1883" s="7" customFormat="1" x14ac:dyDescent="0.2"/>
    <row r="1884" s="7" customFormat="1" x14ac:dyDescent="0.2"/>
    <row r="1885" s="7" customFormat="1" x14ac:dyDescent="0.2"/>
    <row r="1886" s="7" customFormat="1" x14ac:dyDescent="0.2"/>
    <row r="1887" s="7" customFormat="1" x14ac:dyDescent="0.2"/>
    <row r="1888" s="7" customFormat="1" x14ac:dyDescent="0.2"/>
    <row r="1889" s="7" customFormat="1" x14ac:dyDescent="0.2"/>
    <row r="1890" s="7" customFormat="1" x14ac:dyDescent="0.2"/>
    <row r="1891" s="7" customFormat="1" x14ac:dyDescent="0.2"/>
    <row r="1892" s="7" customFormat="1" x14ac:dyDescent="0.2"/>
    <row r="1893" s="7" customFormat="1" x14ac:dyDescent="0.2"/>
    <row r="1894" s="7" customFormat="1" x14ac:dyDescent="0.2"/>
    <row r="1895" s="7" customFormat="1" x14ac:dyDescent="0.2"/>
    <row r="1896" s="7" customFormat="1" x14ac:dyDescent="0.2"/>
    <row r="1897" s="7" customFormat="1" x14ac:dyDescent="0.2"/>
    <row r="1898" s="7" customFormat="1" x14ac:dyDescent="0.2"/>
    <row r="1899" s="7" customFormat="1" x14ac:dyDescent="0.2"/>
    <row r="1900" s="7" customFormat="1" x14ac:dyDescent="0.2"/>
    <row r="1901" s="7" customFormat="1" x14ac:dyDescent="0.2"/>
    <row r="1902" s="7" customFormat="1" x14ac:dyDescent="0.2"/>
    <row r="1903" s="7" customFormat="1" x14ac:dyDescent="0.2"/>
    <row r="1904" s="7" customFormat="1" x14ac:dyDescent="0.2"/>
    <row r="1905" s="7" customFormat="1" x14ac:dyDescent="0.2"/>
    <row r="1906" s="7" customFormat="1" x14ac:dyDescent="0.2"/>
    <row r="1907" s="7" customFormat="1" x14ac:dyDescent="0.2"/>
    <row r="1908" s="7" customFormat="1" x14ac:dyDescent="0.2"/>
    <row r="1909" s="7" customFormat="1" x14ac:dyDescent="0.2"/>
    <row r="1910" s="7" customFormat="1" x14ac:dyDescent="0.2"/>
    <row r="1911" s="7" customFormat="1" x14ac:dyDescent="0.2"/>
    <row r="1912" s="7" customFormat="1" x14ac:dyDescent="0.2"/>
    <row r="1913" s="7" customFormat="1" x14ac:dyDescent="0.2"/>
    <row r="1914" s="7" customFormat="1" x14ac:dyDescent="0.2"/>
    <row r="1915" s="7" customFormat="1" x14ac:dyDescent="0.2"/>
    <row r="1916" s="7" customFormat="1" x14ac:dyDescent="0.2"/>
    <row r="1917" s="7" customFormat="1" x14ac:dyDescent="0.2"/>
    <row r="1918" s="7" customFormat="1" x14ac:dyDescent="0.2"/>
    <row r="1919" s="7" customFormat="1" x14ac:dyDescent="0.2"/>
    <row r="1920" s="7" customFormat="1" x14ac:dyDescent="0.2"/>
    <row r="1921" s="7" customFormat="1" x14ac:dyDescent="0.2"/>
    <row r="1922" s="7" customFormat="1" x14ac:dyDescent="0.2"/>
    <row r="1923" s="7" customFormat="1" x14ac:dyDescent="0.2"/>
    <row r="1924" s="7" customFormat="1" x14ac:dyDescent="0.2"/>
    <row r="1925" s="7" customFormat="1" x14ac:dyDescent="0.2"/>
    <row r="1926" s="7" customFormat="1" x14ac:dyDescent="0.2"/>
    <row r="1927" s="7" customFormat="1" x14ac:dyDescent="0.2"/>
    <row r="1928" s="7" customFormat="1" x14ac:dyDescent="0.2"/>
    <row r="1929" s="7" customFormat="1" x14ac:dyDescent="0.2"/>
    <row r="1930" s="7" customFormat="1" x14ac:dyDescent="0.2"/>
    <row r="1931" s="7" customFormat="1" x14ac:dyDescent="0.2"/>
    <row r="1932" s="7" customFormat="1" x14ac:dyDescent="0.2"/>
    <row r="1933" s="7" customFormat="1" x14ac:dyDescent="0.2"/>
    <row r="1934" s="7" customFormat="1" x14ac:dyDescent="0.2"/>
    <row r="1935" s="7" customFormat="1" x14ac:dyDescent="0.2"/>
    <row r="1936" s="7" customFormat="1" x14ac:dyDescent="0.2"/>
    <row r="1937" s="7" customFormat="1" x14ac:dyDescent="0.2"/>
    <row r="1938" s="7" customFormat="1" x14ac:dyDescent="0.2"/>
    <row r="1939" s="7" customFormat="1" x14ac:dyDescent="0.2"/>
    <row r="1940" s="7" customFormat="1" x14ac:dyDescent="0.2"/>
    <row r="1941" s="7" customFormat="1" x14ac:dyDescent="0.2"/>
    <row r="1942" s="7" customFormat="1" x14ac:dyDescent="0.2"/>
    <row r="1943" s="7" customFormat="1" x14ac:dyDescent="0.2"/>
    <row r="1944" s="7" customFormat="1" x14ac:dyDescent="0.2"/>
    <row r="1945" s="7" customFormat="1" x14ac:dyDescent="0.2"/>
    <row r="1946" s="7" customFormat="1" x14ac:dyDescent="0.2"/>
    <row r="1947" s="7" customFormat="1" x14ac:dyDescent="0.2"/>
    <row r="1948" s="7" customFormat="1" x14ac:dyDescent="0.2"/>
    <row r="1949" s="7" customFormat="1" x14ac:dyDescent="0.2"/>
    <row r="1950" s="7" customFormat="1" x14ac:dyDescent="0.2"/>
    <row r="1951" s="7" customFormat="1" x14ac:dyDescent="0.2"/>
    <row r="1952" s="7" customFormat="1" x14ac:dyDescent="0.2"/>
    <row r="1953" s="7" customFormat="1" x14ac:dyDescent="0.2"/>
    <row r="1954" s="7" customFormat="1" x14ac:dyDescent="0.2"/>
    <row r="1955" s="7" customFormat="1" x14ac:dyDescent="0.2"/>
    <row r="1956" s="7" customFormat="1" x14ac:dyDescent="0.2"/>
    <row r="1957" s="7" customFormat="1" x14ac:dyDescent="0.2"/>
    <row r="1958" s="7" customFormat="1" x14ac:dyDescent="0.2"/>
    <row r="1959" s="7" customFormat="1" x14ac:dyDescent="0.2"/>
    <row r="1960" s="7" customFormat="1" x14ac:dyDescent="0.2"/>
    <row r="1961" s="7" customFormat="1" x14ac:dyDescent="0.2"/>
    <row r="1962" s="7" customFormat="1" x14ac:dyDescent="0.2"/>
    <row r="1963" s="7" customFormat="1" x14ac:dyDescent="0.2"/>
    <row r="1964" s="7" customFormat="1" x14ac:dyDescent="0.2"/>
    <row r="1965" s="7" customFormat="1" x14ac:dyDescent="0.2"/>
    <row r="1966" s="7" customFormat="1" x14ac:dyDescent="0.2"/>
    <row r="1967" s="7" customFormat="1" x14ac:dyDescent="0.2"/>
    <row r="1968" s="7" customFormat="1" x14ac:dyDescent="0.2"/>
    <row r="1969" s="7" customFormat="1" x14ac:dyDescent="0.2"/>
    <row r="1970" s="7" customFormat="1" x14ac:dyDescent="0.2"/>
    <row r="1971" s="7" customFormat="1" x14ac:dyDescent="0.2"/>
    <row r="1972" s="7" customFormat="1" x14ac:dyDescent="0.2"/>
    <row r="1973" s="7" customFormat="1" x14ac:dyDescent="0.2"/>
    <row r="1974" s="7" customFormat="1" x14ac:dyDescent="0.2"/>
    <row r="1975" s="7" customFormat="1" x14ac:dyDescent="0.2"/>
    <row r="1976" s="7" customFormat="1" x14ac:dyDescent="0.2"/>
    <row r="1977" s="7" customFormat="1" x14ac:dyDescent="0.2"/>
    <row r="1978" s="7" customFormat="1" x14ac:dyDescent="0.2"/>
    <row r="1979" s="7" customFormat="1" x14ac:dyDescent="0.2"/>
    <row r="1980" s="7" customFormat="1" x14ac:dyDescent="0.2"/>
    <row r="1981" s="7" customFormat="1" x14ac:dyDescent="0.2"/>
    <row r="1982" s="7" customFormat="1" x14ac:dyDescent="0.2"/>
    <row r="1983" s="7" customFormat="1" x14ac:dyDescent="0.2"/>
    <row r="1984" s="7" customFormat="1" x14ac:dyDescent="0.2"/>
    <row r="1985" s="7" customFormat="1" x14ac:dyDescent="0.2"/>
    <row r="1986" s="7" customFormat="1" x14ac:dyDescent="0.2"/>
    <row r="1987" s="7" customFormat="1" x14ac:dyDescent="0.2"/>
    <row r="1988" s="7" customFormat="1" x14ac:dyDescent="0.2"/>
    <row r="1989" s="7" customFormat="1" x14ac:dyDescent="0.2"/>
    <row r="1990" s="7" customFormat="1" x14ac:dyDescent="0.2"/>
    <row r="1991" s="7" customFormat="1" x14ac:dyDescent="0.2"/>
    <row r="1992" s="7" customFormat="1" x14ac:dyDescent="0.2"/>
    <row r="1993" s="7" customFormat="1" x14ac:dyDescent="0.2"/>
    <row r="1994" s="7" customFormat="1" x14ac:dyDescent="0.2"/>
    <row r="1995" s="7" customFormat="1" x14ac:dyDescent="0.2"/>
    <row r="1996" s="7" customFormat="1" x14ac:dyDescent="0.2"/>
    <row r="1997" s="7" customFormat="1" x14ac:dyDescent="0.2"/>
    <row r="1998" s="7" customFormat="1" x14ac:dyDescent="0.2"/>
    <row r="1999" s="7" customFormat="1" x14ac:dyDescent="0.2"/>
    <row r="2000" s="7" customFormat="1" x14ac:dyDescent="0.2"/>
    <row r="2001" s="7" customFormat="1" x14ac:dyDescent="0.2"/>
    <row r="2002" s="7" customFormat="1" x14ac:dyDescent="0.2"/>
    <row r="2003" s="7" customFormat="1" x14ac:dyDescent="0.2"/>
    <row r="2004" s="7" customFormat="1" x14ac:dyDescent="0.2"/>
    <row r="2005" s="7" customFormat="1" x14ac:dyDescent="0.2"/>
    <row r="2006" s="7" customFormat="1" x14ac:dyDescent="0.2"/>
    <row r="2007" s="7" customFormat="1" x14ac:dyDescent="0.2"/>
    <row r="2008" s="7" customFormat="1" x14ac:dyDescent="0.2"/>
    <row r="2009" s="7" customFormat="1" x14ac:dyDescent="0.2"/>
    <row r="2010" s="7" customFormat="1" x14ac:dyDescent="0.2"/>
    <row r="2011" s="7" customFormat="1" x14ac:dyDescent="0.2"/>
    <row r="2012" s="7" customFormat="1" x14ac:dyDescent="0.2"/>
    <row r="2013" s="7" customFormat="1" x14ac:dyDescent="0.2"/>
    <row r="2014" s="7" customFormat="1" x14ac:dyDescent="0.2"/>
    <row r="2015" s="7" customFormat="1" x14ac:dyDescent="0.2"/>
    <row r="2016" s="7" customFormat="1" x14ac:dyDescent="0.2"/>
    <row r="2017" s="7" customFormat="1" x14ac:dyDescent="0.2"/>
    <row r="2018" s="7" customFormat="1" x14ac:dyDescent="0.2"/>
    <row r="2019" s="7" customFormat="1" x14ac:dyDescent="0.2"/>
    <row r="2020" s="7" customFormat="1" x14ac:dyDescent="0.2"/>
    <row r="2021" s="7" customFormat="1" x14ac:dyDescent="0.2"/>
    <row r="2022" s="7" customFormat="1" x14ac:dyDescent="0.2"/>
    <row r="2023" s="7" customFormat="1" x14ac:dyDescent="0.2"/>
    <row r="2024" s="7" customFormat="1" x14ac:dyDescent="0.2"/>
    <row r="2025" s="7" customFormat="1" x14ac:dyDescent="0.2"/>
    <row r="2026" s="7" customFormat="1" x14ac:dyDescent="0.2"/>
    <row r="2027" s="7" customFormat="1" x14ac:dyDescent="0.2"/>
    <row r="2028" s="7" customFormat="1" x14ac:dyDescent="0.2"/>
    <row r="2029" s="7" customFormat="1" x14ac:dyDescent="0.2"/>
    <row r="2030" s="7" customFormat="1" x14ac:dyDescent="0.2"/>
    <row r="2031" s="7" customFormat="1" x14ac:dyDescent="0.2"/>
    <row r="2032" s="7" customFormat="1" x14ac:dyDescent="0.2"/>
    <row r="2033" s="7" customFormat="1" x14ac:dyDescent="0.2"/>
    <row r="2034" s="7" customFormat="1" x14ac:dyDescent="0.2"/>
    <row r="2035" s="7" customFormat="1" x14ac:dyDescent="0.2"/>
    <row r="2036" s="7" customFormat="1" x14ac:dyDescent="0.2"/>
    <row r="2037" s="7" customFormat="1" x14ac:dyDescent="0.2"/>
    <row r="2038" s="7" customFormat="1" x14ac:dyDescent="0.2"/>
    <row r="2039" s="7" customFormat="1" x14ac:dyDescent="0.2"/>
    <row r="2040" s="7" customFormat="1" x14ac:dyDescent="0.2"/>
    <row r="2041" s="7" customFormat="1" x14ac:dyDescent="0.2"/>
    <row r="2042" s="7" customFormat="1" x14ac:dyDescent="0.2"/>
    <row r="2043" s="7" customFormat="1" x14ac:dyDescent="0.2"/>
    <row r="2044" s="7" customFormat="1" x14ac:dyDescent="0.2"/>
    <row r="2045" s="7" customFormat="1" x14ac:dyDescent="0.2"/>
    <row r="2046" s="7" customFormat="1" x14ac:dyDescent="0.2"/>
    <row r="2047" s="7" customFormat="1" x14ac:dyDescent="0.2"/>
    <row r="2048" s="7" customFormat="1" x14ac:dyDescent="0.2"/>
    <row r="2049" s="7" customFormat="1" x14ac:dyDescent="0.2"/>
    <row r="2050" s="7" customFormat="1" x14ac:dyDescent="0.2"/>
    <row r="2051" s="7" customFormat="1" x14ac:dyDescent="0.2"/>
    <row r="2052" s="7" customFormat="1" x14ac:dyDescent="0.2"/>
    <row r="2053" s="7" customFormat="1" x14ac:dyDescent="0.2"/>
    <row r="2054" s="7" customFormat="1" x14ac:dyDescent="0.2"/>
    <row r="2055" s="7" customFormat="1" x14ac:dyDescent="0.2"/>
    <row r="2056" s="7" customFormat="1" x14ac:dyDescent="0.2"/>
    <row r="2057" s="7" customFormat="1" x14ac:dyDescent="0.2"/>
    <row r="2058" s="7" customFormat="1" x14ac:dyDescent="0.2"/>
    <row r="2059" s="7" customFormat="1" x14ac:dyDescent="0.2"/>
    <row r="2060" s="7" customFormat="1" x14ac:dyDescent="0.2"/>
    <row r="2061" s="7" customFormat="1" x14ac:dyDescent="0.2"/>
    <row r="2062" s="7" customFormat="1" x14ac:dyDescent="0.2"/>
    <row r="2063" s="7" customFormat="1" x14ac:dyDescent="0.2"/>
    <row r="2064" s="7" customFormat="1" x14ac:dyDescent="0.2"/>
    <row r="2065" s="7" customFormat="1" x14ac:dyDescent="0.2"/>
    <row r="2066" s="7" customFormat="1" x14ac:dyDescent="0.2"/>
    <row r="2067" s="7" customFormat="1" x14ac:dyDescent="0.2"/>
    <row r="2068" s="7" customFormat="1" x14ac:dyDescent="0.2"/>
    <row r="2069" s="7" customFormat="1" x14ac:dyDescent="0.2"/>
    <row r="2070" s="7" customFormat="1" x14ac:dyDescent="0.2"/>
    <row r="2071" s="7" customFormat="1" x14ac:dyDescent="0.2"/>
    <row r="2072" s="7" customFormat="1" x14ac:dyDescent="0.2"/>
    <row r="2073" s="7" customFormat="1" x14ac:dyDescent="0.2"/>
    <row r="2074" s="7" customFormat="1" x14ac:dyDescent="0.2"/>
    <row r="2075" s="7" customFormat="1" x14ac:dyDescent="0.2"/>
    <row r="2076" s="7" customFormat="1" x14ac:dyDescent="0.2"/>
    <row r="2077" s="7" customFormat="1" x14ac:dyDescent="0.2"/>
    <row r="2078" s="7" customFormat="1" x14ac:dyDescent="0.2"/>
    <row r="2079" s="7" customFormat="1" x14ac:dyDescent="0.2"/>
    <row r="2080" s="7" customFormat="1" x14ac:dyDescent="0.2"/>
    <row r="2081" s="7" customFormat="1" x14ac:dyDescent="0.2"/>
    <row r="2082" s="7" customFormat="1" x14ac:dyDescent="0.2"/>
    <row r="2083" s="7" customFormat="1" x14ac:dyDescent="0.2"/>
    <row r="2084" s="7" customFormat="1" x14ac:dyDescent="0.2"/>
    <row r="2085" s="7" customFormat="1" x14ac:dyDescent="0.2"/>
    <row r="2086" s="7" customFormat="1" x14ac:dyDescent="0.2"/>
    <row r="2087" s="7" customFormat="1" x14ac:dyDescent="0.2"/>
    <row r="2088" s="7" customFormat="1" x14ac:dyDescent="0.2"/>
    <row r="2089" s="7" customFormat="1" x14ac:dyDescent="0.2"/>
    <row r="2090" s="7" customFormat="1" x14ac:dyDescent="0.2"/>
    <row r="2091" s="7" customFormat="1" x14ac:dyDescent="0.2"/>
    <row r="2092" s="7" customFormat="1" x14ac:dyDescent="0.2"/>
    <row r="2093" s="7" customFormat="1" x14ac:dyDescent="0.2"/>
    <row r="2094" s="7" customFormat="1" x14ac:dyDescent="0.2"/>
    <row r="2095" s="7" customFormat="1" x14ac:dyDescent="0.2"/>
    <row r="2096" s="7" customFormat="1" x14ac:dyDescent="0.2"/>
    <row r="2097" s="7" customFormat="1" x14ac:dyDescent="0.2"/>
    <row r="2098" s="7" customFormat="1" x14ac:dyDescent="0.2"/>
    <row r="2099" s="7" customFormat="1" x14ac:dyDescent="0.2"/>
    <row r="2100" s="7" customFormat="1" x14ac:dyDescent="0.2"/>
    <row r="2101" s="7" customFormat="1" x14ac:dyDescent="0.2"/>
    <row r="2102" s="7" customFormat="1" x14ac:dyDescent="0.2"/>
    <row r="2103" s="7" customFormat="1" x14ac:dyDescent="0.2"/>
    <row r="2104" s="7" customFormat="1" x14ac:dyDescent="0.2"/>
    <row r="2105" s="7" customFormat="1" x14ac:dyDescent="0.2"/>
    <row r="2106" s="7" customFormat="1" x14ac:dyDescent="0.2"/>
    <row r="2107" s="7" customFormat="1" x14ac:dyDescent="0.2"/>
    <row r="2108" s="7" customFormat="1" x14ac:dyDescent="0.2"/>
    <row r="2109" s="7" customFormat="1" x14ac:dyDescent="0.2"/>
    <row r="2110" s="7" customFormat="1" x14ac:dyDescent="0.2"/>
    <row r="2111" s="7" customFormat="1" x14ac:dyDescent="0.2"/>
    <row r="2112" s="7" customFormat="1" x14ac:dyDescent="0.2"/>
    <row r="2113" s="7" customFormat="1" x14ac:dyDescent="0.2"/>
    <row r="2114" s="7" customFormat="1" x14ac:dyDescent="0.2"/>
    <row r="2115" s="7" customFormat="1" x14ac:dyDescent="0.2"/>
    <row r="2116" s="7" customFormat="1" x14ac:dyDescent="0.2"/>
    <row r="2117" s="7" customFormat="1" x14ac:dyDescent="0.2"/>
    <row r="2118" s="7" customFormat="1" x14ac:dyDescent="0.2"/>
    <row r="2119" s="7" customFormat="1" x14ac:dyDescent="0.2"/>
    <row r="2120" s="7" customFormat="1" x14ac:dyDescent="0.2"/>
    <row r="2121" s="7" customFormat="1" x14ac:dyDescent="0.2"/>
    <row r="2122" s="7" customFormat="1" x14ac:dyDescent="0.2"/>
    <row r="2123" s="7" customFormat="1" x14ac:dyDescent="0.2"/>
    <row r="2124" s="7" customFormat="1" x14ac:dyDescent="0.2"/>
    <row r="2125" s="7" customFormat="1" x14ac:dyDescent="0.2"/>
    <row r="2126" s="7" customFormat="1" x14ac:dyDescent="0.2"/>
    <row r="2127" s="7" customFormat="1" x14ac:dyDescent="0.2"/>
    <row r="2128" s="7" customFormat="1" x14ac:dyDescent="0.2"/>
    <row r="2129" s="7" customFormat="1" x14ac:dyDescent="0.2"/>
    <row r="2130" s="7" customFormat="1" x14ac:dyDescent="0.2"/>
    <row r="2131" s="7" customFormat="1" x14ac:dyDescent="0.2"/>
    <row r="2132" s="7" customFormat="1" x14ac:dyDescent="0.2"/>
    <row r="2133" s="7" customFormat="1" x14ac:dyDescent="0.2"/>
    <row r="2134" s="7" customFormat="1" x14ac:dyDescent="0.2"/>
    <row r="2135" s="7" customFormat="1" x14ac:dyDescent="0.2"/>
    <row r="2136" s="7" customFormat="1" x14ac:dyDescent="0.2"/>
    <row r="2137" s="7" customFormat="1" x14ac:dyDescent="0.2"/>
    <row r="2138" s="7" customFormat="1" x14ac:dyDescent="0.2"/>
    <row r="2139" s="7" customFormat="1" x14ac:dyDescent="0.2"/>
    <row r="2140" s="7" customFormat="1" x14ac:dyDescent="0.2"/>
    <row r="2141" s="7" customFormat="1" x14ac:dyDescent="0.2"/>
    <row r="2142" s="7" customFormat="1" x14ac:dyDescent="0.2"/>
    <row r="2143" s="7" customFormat="1" x14ac:dyDescent="0.2"/>
    <row r="2144" s="7" customFormat="1" x14ac:dyDescent="0.2"/>
    <row r="2145" s="7" customFormat="1" x14ac:dyDescent="0.2"/>
    <row r="2146" s="7" customFormat="1" x14ac:dyDescent="0.2"/>
    <row r="2147" s="7" customFormat="1" x14ac:dyDescent="0.2"/>
    <row r="2148" s="7" customFormat="1" x14ac:dyDescent="0.2"/>
    <row r="2149" s="7" customFormat="1" x14ac:dyDescent="0.2"/>
    <row r="2150" s="7" customFormat="1" x14ac:dyDescent="0.2"/>
    <row r="2151" s="7" customFormat="1" x14ac:dyDescent="0.2"/>
    <row r="2152" s="7" customFormat="1" x14ac:dyDescent="0.2"/>
    <row r="2153" s="7" customFormat="1" x14ac:dyDescent="0.2"/>
    <row r="2154" s="7" customFormat="1" x14ac:dyDescent="0.2"/>
    <row r="2155" s="7" customFormat="1" x14ac:dyDescent="0.2"/>
    <row r="2156" s="7" customFormat="1" x14ac:dyDescent="0.2"/>
    <row r="2157" s="7" customFormat="1" x14ac:dyDescent="0.2"/>
    <row r="2158" s="7" customFormat="1" x14ac:dyDescent="0.2"/>
    <row r="2159" s="7" customFormat="1" x14ac:dyDescent="0.2"/>
    <row r="2160" s="7" customFormat="1" x14ac:dyDescent="0.2"/>
    <row r="2161" s="7" customFormat="1" x14ac:dyDescent="0.2"/>
    <row r="2162" s="7" customFormat="1" x14ac:dyDescent="0.2"/>
    <row r="2163" s="7" customFormat="1" x14ac:dyDescent="0.2"/>
    <row r="2164" s="7" customFormat="1" x14ac:dyDescent="0.2"/>
    <row r="2165" s="7" customFormat="1" x14ac:dyDescent="0.2"/>
    <row r="2166" s="7" customFormat="1" x14ac:dyDescent="0.2"/>
    <row r="2167" s="7" customFormat="1" x14ac:dyDescent="0.2"/>
    <row r="2168" s="7" customFormat="1" x14ac:dyDescent="0.2"/>
    <row r="2169" s="7" customFormat="1" x14ac:dyDescent="0.2"/>
    <row r="2170" s="7" customFormat="1" x14ac:dyDescent="0.2"/>
    <row r="2171" s="7" customFormat="1" x14ac:dyDescent="0.2"/>
    <row r="2172" s="7" customFormat="1" x14ac:dyDescent="0.2"/>
    <row r="2173" s="7" customFormat="1" x14ac:dyDescent="0.2"/>
    <row r="2174" s="7" customFormat="1" x14ac:dyDescent="0.2"/>
    <row r="2175" s="7" customFormat="1" x14ac:dyDescent="0.2"/>
    <row r="2176" s="7" customFormat="1" x14ac:dyDescent="0.2"/>
    <row r="2177" s="7" customFormat="1" x14ac:dyDescent="0.2"/>
    <row r="2178" s="7" customFormat="1" x14ac:dyDescent="0.2"/>
    <row r="2179" s="7" customFormat="1" x14ac:dyDescent="0.2"/>
    <row r="2180" s="7" customFormat="1" x14ac:dyDescent="0.2"/>
    <row r="2181" s="7" customFormat="1" x14ac:dyDescent="0.2"/>
    <row r="2182" s="7" customFormat="1" x14ac:dyDescent="0.2"/>
    <row r="2183" s="7" customFormat="1" x14ac:dyDescent="0.2"/>
    <row r="2184" s="7" customFormat="1" x14ac:dyDescent="0.2"/>
    <row r="2185" s="7" customFormat="1" x14ac:dyDescent="0.2"/>
    <row r="2186" s="7" customFormat="1" x14ac:dyDescent="0.2"/>
    <row r="2187" s="7" customFormat="1" x14ac:dyDescent="0.2"/>
    <row r="2188" s="7" customFormat="1" x14ac:dyDescent="0.2"/>
    <row r="2189" s="7" customFormat="1" x14ac:dyDescent="0.2"/>
    <row r="2190" s="7" customFormat="1" x14ac:dyDescent="0.2"/>
    <row r="2191" s="7" customFormat="1" x14ac:dyDescent="0.2"/>
    <row r="2192" s="7" customFormat="1" x14ac:dyDescent="0.2"/>
    <row r="2193" s="7" customFormat="1" x14ac:dyDescent="0.2"/>
    <row r="2194" s="7" customFormat="1" x14ac:dyDescent="0.2"/>
    <row r="2195" s="7" customFormat="1" x14ac:dyDescent="0.2"/>
    <row r="2196" s="7" customFormat="1" x14ac:dyDescent="0.2"/>
    <row r="2197" s="7" customFormat="1" x14ac:dyDescent="0.2"/>
    <row r="2198" s="7" customFormat="1" x14ac:dyDescent="0.2"/>
    <row r="2199" s="7" customFormat="1" x14ac:dyDescent="0.2"/>
    <row r="2200" s="7" customFormat="1" x14ac:dyDescent="0.2"/>
    <row r="2201" s="7" customFormat="1" x14ac:dyDescent="0.2"/>
    <row r="2202" s="7" customFormat="1" x14ac:dyDescent="0.2"/>
    <row r="2203" s="7" customFormat="1" x14ac:dyDescent="0.2"/>
    <row r="2204" s="7" customFormat="1" x14ac:dyDescent="0.2"/>
    <row r="2205" s="7" customFormat="1" x14ac:dyDescent="0.2"/>
    <row r="2206" s="7" customFormat="1" x14ac:dyDescent="0.2"/>
    <row r="2207" s="7" customFormat="1" x14ac:dyDescent="0.2"/>
    <row r="2208" s="7" customFormat="1" x14ac:dyDescent="0.2"/>
    <row r="2209" s="7" customFormat="1" x14ac:dyDescent="0.2"/>
    <row r="2210" s="7" customFormat="1" x14ac:dyDescent="0.2"/>
    <row r="2211" s="7" customFormat="1" x14ac:dyDescent="0.2"/>
    <row r="2212" s="7" customFormat="1" x14ac:dyDescent="0.2"/>
    <row r="2213" s="7" customFormat="1" x14ac:dyDescent="0.2"/>
    <row r="2214" s="7" customFormat="1" x14ac:dyDescent="0.2"/>
    <row r="2215" s="7" customFormat="1" x14ac:dyDescent="0.2"/>
    <row r="2216" s="7" customFormat="1" x14ac:dyDescent="0.2"/>
    <row r="2217" s="7" customFormat="1" x14ac:dyDescent="0.2"/>
    <row r="2218" s="7" customFormat="1" x14ac:dyDescent="0.2"/>
    <row r="2219" s="7" customFormat="1" x14ac:dyDescent="0.2"/>
    <row r="2220" s="7" customFormat="1" x14ac:dyDescent="0.2"/>
    <row r="2221" s="7" customFormat="1" x14ac:dyDescent="0.2"/>
    <row r="2222" s="7" customFormat="1" x14ac:dyDescent="0.2"/>
    <row r="2223" s="7" customFormat="1" x14ac:dyDescent="0.2"/>
    <row r="2224" s="7" customFormat="1" x14ac:dyDescent="0.2"/>
    <row r="2225" s="7" customFormat="1" x14ac:dyDescent="0.2"/>
    <row r="2226" s="7" customFormat="1" x14ac:dyDescent="0.2"/>
    <row r="2227" s="7" customFormat="1" x14ac:dyDescent="0.2"/>
    <row r="2228" s="7" customFormat="1" x14ac:dyDescent="0.2"/>
    <row r="2229" s="7" customFormat="1" x14ac:dyDescent="0.2"/>
    <row r="2230" s="7" customFormat="1" x14ac:dyDescent="0.2"/>
    <row r="2231" s="7" customFormat="1" x14ac:dyDescent="0.2"/>
    <row r="2232" s="7" customFormat="1" x14ac:dyDescent="0.2"/>
    <row r="2233" s="7" customFormat="1" x14ac:dyDescent="0.2"/>
    <row r="2234" s="7" customFormat="1" x14ac:dyDescent="0.2"/>
    <row r="2235" s="7" customFormat="1" x14ac:dyDescent="0.2"/>
    <row r="2236" s="7" customFormat="1" x14ac:dyDescent="0.2"/>
    <row r="2237" s="7" customFormat="1" x14ac:dyDescent="0.2"/>
    <row r="2238" s="7" customFormat="1" x14ac:dyDescent="0.2"/>
    <row r="2239" s="7" customFormat="1" x14ac:dyDescent="0.2"/>
    <row r="2240" s="7" customFormat="1" x14ac:dyDescent="0.2"/>
    <row r="2241" s="7" customFormat="1" x14ac:dyDescent="0.2"/>
    <row r="2242" s="7" customFormat="1" x14ac:dyDescent="0.2"/>
    <row r="2243" s="7" customFormat="1" x14ac:dyDescent="0.2"/>
    <row r="2244" s="7" customFormat="1" x14ac:dyDescent="0.2"/>
    <row r="2245" s="7" customFormat="1" x14ac:dyDescent="0.2"/>
    <row r="2246" s="7" customFormat="1" x14ac:dyDescent="0.2"/>
    <row r="2247" s="7" customFormat="1" x14ac:dyDescent="0.2"/>
    <row r="2248" s="7" customFormat="1" x14ac:dyDescent="0.2"/>
    <row r="2249" s="7" customFormat="1" x14ac:dyDescent="0.2"/>
    <row r="2250" s="7" customFormat="1" x14ac:dyDescent="0.2"/>
    <row r="2251" s="7" customFormat="1" x14ac:dyDescent="0.2"/>
    <row r="2252" s="7" customFormat="1" x14ac:dyDescent="0.2"/>
    <row r="2253" s="7" customFormat="1" x14ac:dyDescent="0.2"/>
    <row r="2254" s="7" customFormat="1" x14ac:dyDescent="0.2"/>
    <row r="2255" s="7" customFormat="1" x14ac:dyDescent="0.2"/>
    <row r="2256" s="7" customFormat="1" x14ac:dyDescent="0.2"/>
    <row r="2257" s="7" customFormat="1" x14ac:dyDescent="0.2"/>
    <row r="2258" s="7" customFormat="1" x14ac:dyDescent="0.2"/>
    <row r="2259" s="7" customFormat="1" x14ac:dyDescent="0.2"/>
    <row r="2260" s="7" customFormat="1" x14ac:dyDescent="0.2"/>
    <row r="2261" s="7" customFormat="1" x14ac:dyDescent="0.2"/>
    <row r="2262" s="7" customFormat="1" x14ac:dyDescent="0.2"/>
    <row r="2263" s="7" customFormat="1" x14ac:dyDescent="0.2"/>
    <row r="2264" s="7" customFormat="1" x14ac:dyDescent="0.2"/>
    <row r="2265" s="7" customFormat="1" x14ac:dyDescent="0.2"/>
    <row r="2266" s="7" customFormat="1" x14ac:dyDescent="0.2"/>
    <row r="2267" s="7" customFormat="1" x14ac:dyDescent="0.2"/>
    <row r="2268" s="7" customFormat="1" x14ac:dyDescent="0.2"/>
    <row r="2269" s="7" customFormat="1" x14ac:dyDescent="0.2"/>
    <row r="2270" s="7" customFormat="1" x14ac:dyDescent="0.2"/>
    <row r="2271" s="7" customFormat="1" x14ac:dyDescent="0.2"/>
    <row r="2272" s="7" customFormat="1" x14ac:dyDescent="0.2"/>
    <row r="2273" s="7" customFormat="1" x14ac:dyDescent="0.2"/>
    <row r="2274" s="7" customFormat="1" x14ac:dyDescent="0.2"/>
    <row r="2275" s="7" customFormat="1" x14ac:dyDescent="0.2"/>
    <row r="2276" s="7" customFormat="1" x14ac:dyDescent="0.2"/>
    <row r="2277" s="7" customFormat="1" x14ac:dyDescent="0.2"/>
    <row r="2278" s="7" customFormat="1" x14ac:dyDescent="0.2"/>
    <row r="2279" s="7" customFormat="1" x14ac:dyDescent="0.2"/>
    <row r="2280" s="7" customFormat="1" x14ac:dyDescent="0.2"/>
    <row r="2281" s="7" customFormat="1" x14ac:dyDescent="0.2"/>
    <row r="2282" s="7" customFormat="1" x14ac:dyDescent="0.2"/>
    <row r="2283" s="7" customFormat="1" x14ac:dyDescent="0.2"/>
    <row r="2284" s="7" customFormat="1" x14ac:dyDescent="0.2"/>
    <row r="2285" s="7" customFormat="1" x14ac:dyDescent="0.2"/>
    <row r="2286" s="7" customFormat="1" x14ac:dyDescent="0.2"/>
    <row r="2287" s="7" customFormat="1" x14ac:dyDescent="0.2"/>
    <row r="2288" s="7" customFormat="1" x14ac:dyDescent="0.2"/>
    <row r="2289" s="7" customFormat="1" x14ac:dyDescent="0.2"/>
    <row r="2290" s="7" customFormat="1" x14ac:dyDescent="0.2"/>
    <row r="2291" s="7" customFormat="1" x14ac:dyDescent="0.2"/>
    <row r="2292" s="7" customFormat="1" x14ac:dyDescent="0.2"/>
    <row r="2293" s="7" customFormat="1" x14ac:dyDescent="0.2"/>
    <row r="2294" s="7" customFormat="1" x14ac:dyDescent="0.2"/>
    <row r="2295" s="7" customFormat="1" x14ac:dyDescent="0.2"/>
    <row r="2296" s="7" customFormat="1" x14ac:dyDescent="0.2"/>
    <row r="2297" s="7" customFormat="1" x14ac:dyDescent="0.2"/>
    <row r="2298" s="7" customFormat="1" x14ac:dyDescent="0.2"/>
    <row r="2299" s="7" customFormat="1" x14ac:dyDescent="0.2"/>
    <row r="2300" s="7" customFormat="1" x14ac:dyDescent="0.2"/>
    <row r="2301" s="7" customFormat="1" x14ac:dyDescent="0.2"/>
    <row r="2302" s="7" customFormat="1" x14ac:dyDescent="0.2"/>
    <row r="2303" s="7" customFormat="1" x14ac:dyDescent="0.2"/>
    <row r="2304" s="7" customFormat="1" x14ac:dyDescent="0.2"/>
    <row r="2305" s="7" customFormat="1" x14ac:dyDescent="0.2"/>
    <row r="2306" s="7" customFormat="1" x14ac:dyDescent="0.2"/>
    <row r="2307" s="7" customFormat="1" x14ac:dyDescent="0.2"/>
    <row r="2308" s="7" customFormat="1" x14ac:dyDescent="0.2"/>
    <row r="2309" s="7" customFormat="1" x14ac:dyDescent="0.2"/>
    <row r="2310" s="7" customFormat="1" x14ac:dyDescent="0.2"/>
    <row r="2311" s="7" customFormat="1" x14ac:dyDescent="0.2"/>
    <row r="2312" s="7" customFormat="1" x14ac:dyDescent="0.2"/>
    <row r="2313" s="7" customFormat="1" x14ac:dyDescent="0.2"/>
    <row r="2314" s="7" customFormat="1" x14ac:dyDescent="0.2"/>
    <row r="2315" s="7" customFormat="1" x14ac:dyDescent="0.2"/>
    <row r="2316" s="7" customFormat="1" x14ac:dyDescent="0.2"/>
    <row r="2317" s="7" customFormat="1" x14ac:dyDescent="0.2"/>
    <row r="2318" s="7" customFormat="1" x14ac:dyDescent="0.2"/>
    <row r="2319" s="7" customFormat="1" x14ac:dyDescent="0.2"/>
    <row r="2320" s="7" customFormat="1" x14ac:dyDescent="0.2"/>
    <row r="2321" s="7" customFormat="1" x14ac:dyDescent="0.2"/>
    <row r="2322" s="7" customFormat="1" x14ac:dyDescent="0.2"/>
    <row r="2323" s="7" customFormat="1" x14ac:dyDescent="0.2"/>
    <row r="2324" s="7" customFormat="1" x14ac:dyDescent="0.2"/>
    <row r="2325" s="7" customFormat="1" x14ac:dyDescent="0.2"/>
    <row r="2326" s="7" customFormat="1" x14ac:dyDescent="0.2"/>
    <row r="2327" s="7" customFormat="1" x14ac:dyDescent="0.2"/>
    <row r="2328" s="7" customFormat="1" x14ac:dyDescent="0.2"/>
    <row r="2329" s="7" customFormat="1" x14ac:dyDescent="0.2"/>
    <row r="2330" s="7" customFormat="1" x14ac:dyDescent="0.2"/>
    <row r="2331" s="7" customFormat="1" x14ac:dyDescent="0.2"/>
    <row r="2332" s="7" customFormat="1" x14ac:dyDescent="0.2"/>
    <row r="2333" s="7" customFormat="1" x14ac:dyDescent="0.2"/>
    <row r="2334" s="7" customFormat="1" x14ac:dyDescent="0.2"/>
    <row r="2335" s="7" customFormat="1" x14ac:dyDescent="0.2"/>
    <row r="2336" s="7" customFormat="1" x14ac:dyDescent="0.2"/>
    <row r="2337" s="7" customFormat="1" x14ac:dyDescent="0.2"/>
    <row r="2338" s="7" customFormat="1" x14ac:dyDescent="0.2"/>
    <row r="2339" s="7" customFormat="1" x14ac:dyDescent="0.2"/>
    <row r="2340" s="7" customFormat="1" x14ac:dyDescent="0.2"/>
    <row r="2341" s="7" customFormat="1" x14ac:dyDescent="0.2"/>
    <row r="2342" s="7" customFormat="1" x14ac:dyDescent="0.2"/>
    <row r="2343" s="7" customFormat="1" x14ac:dyDescent="0.2"/>
    <row r="2344" s="7" customFormat="1" x14ac:dyDescent="0.2"/>
    <row r="2345" s="7" customFormat="1" x14ac:dyDescent="0.2"/>
    <row r="2346" s="7" customFormat="1" x14ac:dyDescent="0.2"/>
    <row r="2347" s="7" customFormat="1" x14ac:dyDescent="0.2"/>
    <row r="2348" s="7" customFormat="1" x14ac:dyDescent="0.2"/>
    <row r="2349" s="7" customFormat="1" x14ac:dyDescent="0.2"/>
    <row r="2350" s="7" customFormat="1" x14ac:dyDescent="0.2"/>
    <row r="2351" s="7" customFormat="1" x14ac:dyDescent="0.2"/>
    <row r="2352" s="7" customFormat="1" x14ac:dyDescent="0.2"/>
    <row r="2353" s="7" customFormat="1" x14ac:dyDescent="0.2"/>
    <row r="2354" s="7" customFormat="1" x14ac:dyDescent="0.2"/>
    <row r="2355" s="7" customFormat="1" x14ac:dyDescent="0.2"/>
    <row r="2356" s="7" customFormat="1" x14ac:dyDescent="0.2"/>
    <row r="2357" s="7" customFormat="1" x14ac:dyDescent="0.2"/>
    <row r="2358" s="7" customFormat="1" x14ac:dyDescent="0.2"/>
    <row r="2359" s="7" customFormat="1" x14ac:dyDescent="0.2"/>
    <row r="2360" s="7" customFormat="1" x14ac:dyDescent="0.2"/>
    <row r="2361" s="7" customFormat="1" x14ac:dyDescent="0.2"/>
    <row r="2362" s="7" customFormat="1" x14ac:dyDescent="0.2"/>
    <row r="2363" s="7" customFormat="1" x14ac:dyDescent="0.2"/>
    <row r="2364" s="7" customFormat="1" x14ac:dyDescent="0.2"/>
    <row r="2365" s="7" customFormat="1" x14ac:dyDescent="0.2"/>
    <row r="2366" s="7" customFormat="1" x14ac:dyDescent="0.2"/>
    <row r="2367" s="7" customFormat="1" x14ac:dyDescent="0.2"/>
    <row r="2368" s="7" customFormat="1" x14ac:dyDescent="0.2"/>
    <row r="2369" s="7" customFormat="1" x14ac:dyDescent="0.2"/>
    <row r="2370" s="7" customFormat="1" x14ac:dyDescent="0.2"/>
    <row r="2371" s="7" customFormat="1" x14ac:dyDescent="0.2"/>
    <row r="2372" s="7" customFormat="1" x14ac:dyDescent="0.2"/>
    <row r="2373" s="7" customFormat="1" x14ac:dyDescent="0.2"/>
    <row r="2374" s="7" customFormat="1" x14ac:dyDescent="0.2"/>
    <row r="2375" s="7" customFormat="1" x14ac:dyDescent="0.2"/>
    <row r="2376" s="7" customFormat="1" x14ac:dyDescent="0.2"/>
    <row r="2377" s="7" customFormat="1" x14ac:dyDescent="0.2"/>
    <row r="2378" s="7" customFormat="1" x14ac:dyDescent="0.2"/>
    <row r="2379" s="7" customFormat="1" x14ac:dyDescent="0.2"/>
    <row r="2380" s="7" customFormat="1" x14ac:dyDescent="0.2"/>
    <row r="2381" s="7" customFormat="1" x14ac:dyDescent="0.2"/>
    <row r="2382" s="7" customFormat="1" x14ac:dyDescent="0.2"/>
    <row r="2383" s="7" customFormat="1" x14ac:dyDescent="0.2"/>
    <row r="2384" s="7" customFormat="1" x14ac:dyDescent="0.2"/>
    <row r="2385" s="7" customFormat="1" x14ac:dyDescent="0.2"/>
    <row r="2386" s="7" customFormat="1" x14ac:dyDescent="0.2"/>
    <row r="2387" s="7" customFormat="1" x14ac:dyDescent="0.2"/>
    <row r="2388" s="7" customFormat="1" x14ac:dyDescent="0.2"/>
    <row r="2389" s="7" customFormat="1" x14ac:dyDescent="0.2"/>
    <row r="2390" s="7" customFormat="1" x14ac:dyDescent="0.2"/>
    <row r="2391" s="7" customFormat="1" x14ac:dyDescent="0.2"/>
    <row r="2392" s="7" customFormat="1" x14ac:dyDescent="0.2"/>
    <row r="2393" s="7" customFormat="1" x14ac:dyDescent="0.2"/>
    <row r="2394" s="7" customFormat="1" x14ac:dyDescent="0.2"/>
    <row r="2395" s="7" customFormat="1" x14ac:dyDescent="0.2"/>
    <row r="2396" s="7" customFormat="1" x14ac:dyDescent="0.2"/>
    <row r="2397" s="7" customFormat="1" x14ac:dyDescent="0.2"/>
    <row r="2398" s="7" customFormat="1" x14ac:dyDescent="0.2"/>
    <row r="2399" s="7" customFormat="1" x14ac:dyDescent="0.2"/>
    <row r="2400" s="7" customFormat="1" x14ac:dyDescent="0.2"/>
    <row r="2401" s="7" customFormat="1" x14ac:dyDescent="0.2"/>
    <row r="2402" s="7" customFormat="1" x14ac:dyDescent="0.2"/>
    <row r="2403" s="7" customFormat="1" x14ac:dyDescent="0.2"/>
    <row r="2404" s="7" customFormat="1" x14ac:dyDescent="0.2"/>
    <row r="2405" s="7" customFormat="1" x14ac:dyDescent="0.2"/>
    <row r="2406" s="7" customFormat="1" x14ac:dyDescent="0.2"/>
    <row r="2407" s="7" customFormat="1" x14ac:dyDescent="0.2"/>
    <row r="2408" s="7" customFormat="1" x14ac:dyDescent="0.2"/>
    <row r="2409" s="7" customFormat="1" x14ac:dyDescent="0.2"/>
    <row r="2410" s="7" customFormat="1" x14ac:dyDescent="0.2"/>
    <row r="2411" s="7" customFormat="1" x14ac:dyDescent="0.2"/>
    <row r="2412" s="7" customFormat="1" x14ac:dyDescent="0.2"/>
    <row r="2413" s="7" customFormat="1" x14ac:dyDescent="0.2"/>
    <row r="2414" s="7" customFormat="1" x14ac:dyDescent="0.2"/>
    <row r="2415" s="7" customFormat="1" x14ac:dyDescent="0.2"/>
    <row r="2416" s="7" customFormat="1" x14ac:dyDescent="0.2"/>
    <row r="2417" s="7" customFormat="1" x14ac:dyDescent="0.2"/>
    <row r="2418" s="7" customFormat="1" x14ac:dyDescent="0.2"/>
    <row r="2419" s="7" customFormat="1" x14ac:dyDescent="0.2"/>
    <row r="2420" s="7" customFormat="1" x14ac:dyDescent="0.2"/>
    <row r="2421" s="7" customFormat="1" x14ac:dyDescent="0.2"/>
    <row r="2422" s="7" customFormat="1" x14ac:dyDescent="0.2"/>
    <row r="2423" s="7" customFormat="1" x14ac:dyDescent="0.2"/>
    <row r="2424" s="7" customFormat="1" x14ac:dyDescent="0.2"/>
    <row r="2425" s="7" customFormat="1" x14ac:dyDescent="0.2"/>
    <row r="2426" s="7" customFormat="1" x14ac:dyDescent="0.2"/>
    <row r="2427" s="7" customFormat="1" x14ac:dyDescent="0.2"/>
    <row r="2428" s="7" customFormat="1" x14ac:dyDescent="0.2"/>
    <row r="2429" s="7" customFormat="1" x14ac:dyDescent="0.2"/>
    <row r="2430" s="7" customFormat="1" x14ac:dyDescent="0.2"/>
    <row r="2431" s="7" customFormat="1" x14ac:dyDescent="0.2"/>
    <row r="2432" s="7" customFormat="1" x14ac:dyDescent="0.2"/>
    <row r="2433" s="7" customFormat="1" x14ac:dyDescent="0.2"/>
    <row r="2434" s="7" customFormat="1" x14ac:dyDescent="0.2"/>
    <row r="2435" s="7" customFormat="1" x14ac:dyDescent="0.2"/>
    <row r="2436" s="7" customFormat="1" x14ac:dyDescent="0.2"/>
    <row r="2437" s="7" customFormat="1" x14ac:dyDescent="0.2"/>
    <row r="2438" s="7" customFormat="1" x14ac:dyDescent="0.2"/>
    <row r="2439" s="7" customFormat="1" x14ac:dyDescent="0.2"/>
    <row r="2440" s="7" customFormat="1" x14ac:dyDescent="0.2"/>
    <row r="2441" s="7" customFormat="1" x14ac:dyDescent="0.2"/>
    <row r="2442" s="7" customFormat="1" x14ac:dyDescent="0.2"/>
    <row r="2443" s="7" customFormat="1" x14ac:dyDescent="0.2"/>
    <row r="2444" s="7" customFormat="1" x14ac:dyDescent="0.2"/>
    <row r="2445" s="7" customFormat="1" x14ac:dyDescent="0.2"/>
    <row r="2446" s="7" customFormat="1" x14ac:dyDescent="0.2"/>
    <row r="2447" s="7" customFormat="1" x14ac:dyDescent="0.2"/>
    <row r="2448" s="7" customFormat="1" x14ac:dyDescent="0.2"/>
    <row r="2449" s="7" customFormat="1" x14ac:dyDescent="0.2"/>
    <row r="2450" s="7" customFormat="1" x14ac:dyDescent="0.2"/>
    <row r="2451" s="7" customFormat="1" x14ac:dyDescent="0.2"/>
    <row r="2452" s="7" customFormat="1" x14ac:dyDescent="0.2"/>
    <row r="2453" s="7" customFormat="1" x14ac:dyDescent="0.2"/>
    <row r="2454" s="7" customFormat="1" x14ac:dyDescent="0.2"/>
    <row r="2455" s="7" customFormat="1" x14ac:dyDescent="0.2"/>
    <row r="2456" s="7" customFormat="1" x14ac:dyDescent="0.2"/>
    <row r="2457" s="7" customFormat="1" x14ac:dyDescent="0.2"/>
    <row r="2458" s="7" customFormat="1" x14ac:dyDescent="0.2"/>
    <row r="2459" s="7" customFormat="1" x14ac:dyDescent="0.2"/>
    <row r="2460" s="7" customFormat="1" x14ac:dyDescent="0.2"/>
    <row r="2461" s="7" customFormat="1" x14ac:dyDescent="0.2"/>
    <row r="2462" s="7" customFormat="1" x14ac:dyDescent="0.2"/>
    <row r="2463" s="7" customFormat="1" x14ac:dyDescent="0.2"/>
    <row r="2464" s="7" customFormat="1" x14ac:dyDescent="0.2"/>
    <row r="2465" s="7" customFormat="1" x14ac:dyDescent="0.2"/>
    <row r="2466" s="7" customFormat="1" x14ac:dyDescent="0.2"/>
    <row r="2467" s="7" customFormat="1" x14ac:dyDescent="0.2"/>
    <row r="2468" s="7" customFormat="1" x14ac:dyDescent="0.2"/>
    <row r="2469" s="7" customFormat="1" x14ac:dyDescent="0.2"/>
    <row r="2470" s="7" customFormat="1" x14ac:dyDescent="0.2"/>
    <row r="2471" s="7" customFormat="1" x14ac:dyDescent="0.2"/>
    <row r="2472" s="7" customFormat="1" x14ac:dyDescent="0.2"/>
    <row r="2473" s="7" customFormat="1" x14ac:dyDescent="0.2"/>
    <row r="2474" s="7" customFormat="1" x14ac:dyDescent="0.2"/>
    <row r="2475" s="7" customFormat="1" x14ac:dyDescent="0.2"/>
    <row r="2476" s="7" customFormat="1" x14ac:dyDescent="0.2"/>
    <row r="2477" s="7" customFormat="1" x14ac:dyDescent="0.2"/>
    <row r="2478" s="7" customFormat="1" x14ac:dyDescent="0.2"/>
    <row r="2479" s="7" customFormat="1" x14ac:dyDescent="0.2"/>
    <row r="2480" s="7" customFormat="1" x14ac:dyDescent="0.2"/>
    <row r="2481" s="7" customFormat="1" x14ac:dyDescent="0.2"/>
    <row r="2482" s="7" customFormat="1" x14ac:dyDescent="0.2"/>
    <row r="2483" s="7" customFormat="1" x14ac:dyDescent="0.2"/>
    <row r="2484" s="7" customFormat="1" x14ac:dyDescent="0.2"/>
    <row r="2485" s="7" customFormat="1" x14ac:dyDescent="0.2"/>
    <row r="2486" s="7" customFormat="1" x14ac:dyDescent="0.2"/>
    <row r="2487" s="7" customFormat="1" x14ac:dyDescent="0.2"/>
    <row r="2488" s="7" customFormat="1" x14ac:dyDescent="0.2"/>
    <row r="2489" s="7" customFormat="1" x14ac:dyDescent="0.2"/>
    <row r="2490" s="7" customFormat="1" x14ac:dyDescent="0.2"/>
    <row r="2491" s="7" customFormat="1" x14ac:dyDescent="0.2"/>
    <row r="2492" s="7" customFormat="1" x14ac:dyDescent="0.2"/>
    <row r="2493" s="7" customFormat="1" x14ac:dyDescent="0.2"/>
    <row r="2494" s="7" customFormat="1" x14ac:dyDescent="0.2"/>
    <row r="2495" s="7" customFormat="1" x14ac:dyDescent="0.2"/>
    <row r="2496" s="7" customFormat="1" x14ac:dyDescent="0.2"/>
    <row r="2497" s="7" customFormat="1" x14ac:dyDescent="0.2"/>
    <row r="2498" s="7" customFormat="1" x14ac:dyDescent="0.2"/>
    <row r="2499" s="7" customFormat="1" x14ac:dyDescent="0.2"/>
    <row r="2500" s="7" customFormat="1" x14ac:dyDescent="0.2"/>
    <row r="2501" s="7" customFormat="1" x14ac:dyDescent="0.2"/>
    <row r="2502" s="7" customFormat="1" x14ac:dyDescent="0.2"/>
    <row r="2503" s="7" customFormat="1" x14ac:dyDescent="0.2"/>
    <row r="2504" s="7" customFormat="1" x14ac:dyDescent="0.2"/>
    <row r="2505" s="7" customFormat="1" x14ac:dyDescent="0.2"/>
    <row r="2506" s="7" customFormat="1" x14ac:dyDescent="0.2"/>
    <row r="2507" s="7" customFormat="1" x14ac:dyDescent="0.2"/>
    <row r="2508" s="7" customFormat="1" x14ac:dyDescent="0.2"/>
    <row r="2509" s="7" customFormat="1" x14ac:dyDescent="0.2"/>
    <row r="2510" s="7" customFormat="1" x14ac:dyDescent="0.2"/>
    <row r="2511" s="7" customFormat="1" x14ac:dyDescent="0.2"/>
    <row r="2512" s="7" customFormat="1" x14ac:dyDescent="0.2"/>
    <row r="2513" s="7" customFormat="1" x14ac:dyDescent="0.2"/>
    <row r="2514" s="7" customFormat="1" x14ac:dyDescent="0.2"/>
    <row r="2515" s="7" customFormat="1" x14ac:dyDescent="0.2"/>
    <row r="2516" s="7" customFormat="1" x14ac:dyDescent="0.2"/>
    <row r="2517" s="7" customFormat="1" x14ac:dyDescent="0.2"/>
    <row r="2518" s="7" customFormat="1" x14ac:dyDescent="0.2"/>
    <row r="2519" s="7" customFormat="1" x14ac:dyDescent="0.2"/>
    <row r="2520" s="7" customFormat="1" x14ac:dyDescent="0.2"/>
    <row r="2521" s="7" customFormat="1" x14ac:dyDescent="0.2"/>
    <row r="2522" s="7" customFormat="1" x14ac:dyDescent="0.2"/>
    <row r="2523" s="7" customFormat="1" x14ac:dyDescent="0.2"/>
    <row r="2524" s="7" customFormat="1" x14ac:dyDescent="0.2"/>
    <row r="2525" s="7" customFormat="1" x14ac:dyDescent="0.2"/>
    <row r="2526" s="7" customFormat="1" x14ac:dyDescent="0.2"/>
    <row r="2527" s="7" customFormat="1" x14ac:dyDescent="0.2"/>
    <row r="2528" s="7" customFormat="1" x14ac:dyDescent="0.2"/>
    <row r="2529" s="7" customFormat="1" x14ac:dyDescent="0.2"/>
    <row r="2530" s="7" customFormat="1" x14ac:dyDescent="0.2"/>
    <row r="2531" s="7" customFormat="1" x14ac:dyDescent="0.2"/>
    <row r="2532" s="7" customFormat="1" x14ac:dyDescent="0.2"/>
    <row r="2533" s="7" customFormat="1" x14ac:dyDescent="0.2"/>
    <row r="2534" s="7" customFormat="1" x14ac:dyDescent="0.2"/>
    <row r="2535" s="7" customFormat="1" x14ac:dyDescent="0.2"/>
    <row r="2536" s="7" customFormat="1" x14ac:dyDescent="0.2"/>
    <row r="2537" s="7" customFormat="1" x14ac:dyDescent="0.2"/>
    <row r="2538" s="7" customFormat="1" x14ac:dyDescent="0.2"/>
    <row r="2539" s="7" customFormat="1" x14ac:dyDescent="0.2"/>
    <row r="2540" s="7" customFormat="1" x14ac:dyDescent="0.2"/>
    <row r="2541" s="7" customFormat="1" x14ac:dyDescent="0.2"/>
    <row r="2542" s="7" customFormat="1" x14ac:dyDescent="0.2"/>
    <row r="2543" s="7" customFormat="1" x14ac:dyDescent="0.2"/>
    <row r="2544" s="7" customFormat="1" x14ac:dyDescent="0.2"/>
    <row r="2545" s="7" customFormat="1" x14ac:dyDescent="0.2"/>
    <row r="2546" s="7" customFormat="1" x14ac:dyDescent="0.2"/>
    <row r="2547" s="7" customFormat="1" x14ac:dyDescent="0.2"/>
    <row r="2548" s="7" customFormat="1" x14ac:dyDescent="0.2"/>
    <row r="2549" s="7" customFormat="1" x14ac:dyDescent="0.2"/>
    <row r="2550" s="7" customFormat="1" x14ac:dyDescent="0.2"/>
    <row r="2551" s="7" customFormat="1" x14ac:dyDescent="0.2"/>
    <row r="2552" s="7" customFormat="1" x14ac:dyDescent="0.2"/>
    <row r="2553" s="7" customFormat="1" x14ac:dyDescent="0.2"/>
    <row r="2554" s="7" customFormat="1" x14ac:dyDescent="0.2"/>
    <row r="2555" s="7" customFormat="1" x14ac:dyDescent="0.2"/>
    <row r="2556" s="7" customFormat="1" x14ac:dyDescent="0.2"/>
    <row r="2557" s="7" customFormat="1" x14ac:dyDescent="0.2"/>
    <row r="2558" s="7" customFormat="1" x14ac:dyDescent="0.2"/>
    <row r="2559" s="7" customFormat="1" x14ac:dyDescent="0.2"/>
    <row r="2560" s="7" customFormat="1" x14ac:dyDescent="0.2"/>
    <row r="2561" s="7" customFormat="1" x14ac:dyDescent="0.2"/>
    <row r="2562" s="7" customFormat="1" x14ac:dyDescent="0.2"/>
    <row r="2563" s="7" customFormat="1" x14ac:dyDescent="0.2"/>
    <row r="2564" s="7" customFormat="1" x14ac:dyDescent="0.2"/>
    <row r="2565" s="7" customFormat="1" x14ac:dyDescent="0.2"/>
    <row r="2566" s="7" customFormat="1" x14ac:dyDescent="0.2"/>
    <row r="2567" s="7" customFormat="1" x14ac:dyDescent="0.2"/>
    <row r="2568" s="7" customFormat="1" x14ac:dyDescent="0.2"/>
    <row r="2569" s="7" customFormat="1" x14ac:dyDescent="0.2"/>
    <row r="2570" s="7" customFormat="1" x14ac:dyDescent="0.2"/>
    <row r="2571" s="7" customFormat="1" x14ac:dyDescent="0.2"/>
    <row r="2572" s="7" customFormat="1" x14ac:dyDescent="0.2"/>
    <row r="2573" s="7" customFormat="1" x14ac:dyDescent="0.2"/>
    <row r="2574" s="7" customFormat="1" x14ac:dyDescent="0.2"/>
    <row r="2575" s="7" customFormat="1" x14ac:dyDescent="0.2"/>
    <row r="2576" s="7" customFormat="1" x14ac:dyDescent="0.2"/>
    <row r="2577" s="7" customFormat="1" x14ac:dyDescent="0.2"/>
    <row r="2578" s="7" customFormat="1" x14ac:dyDescent="0.2"/>
    <row r="2579" s="7" customFormat="1" x14ac:dyDescent="0.2"/>
    <row r="2580" s="7" customFormat="1" x14ac:dyDescent="0.2"/>
    <row r="2581" s="7" customFormat="1" x14ac:dyDescent="0.2"/>
    <row r="2582" s="7" customFormat="1" x14ac:dyDescent="0.2"/>
    <row r="2583" s="7" customFormat="1" x14ac:dyDescent="0.2"/>
    <row r="2584" s="7" customFormat="1" x14ac:dyDescent="0.2"/>
    <row r="2585" s="7" customFormat="1" x14ac:dyDescent="0.2"/>
    <row r="2586" s="7" customFormat="1" x14ac:dyDescent="0.2"/>
    <row r="2587" s="7" customFormat="1" x14ac:dyDescent="0.2"/>
    <row r="2588" s="7" customFormat="1" x14ac:dyDescent="0.2"/>
    <row r="2589" s="7" customFormat="1" x14ac:dyDescent="0.2"/>
    <row r="2590" s="7" customFormat="1" x14ac:dyDescent="0.2"/>
    <row r="2591" s="7" customFormat="1" x14ac:dyDescent="0.2"/>
    <row r="2592" s="7" customFormat="1" x14ac:dyDescent="0.2"/>
    <row r="2593" s="7" customFormat="1" x14ac:dyDescent="0.2"/>
    <row r="2594" s="7" customFormat="1" x14ac:dyDescent="0.2"/>
    <row r="2595" s="7" customFormat="1" x14ac:dyDescent="0.2"/>
    <row r="2596" s="7" customFormat="1" x14ac:dyDescent="0.2"/>
    <row r="2597" s="7" customFormat="1" x14ac:dyDescent="0.2"/>
    <row r="2598" s="7" customFormat="1" x14ac:dyDescent="0.2"/>
    <row r="2599" s="7" customFormat="1" x14ac:dyDescent="0.2"/>
    <row r="2600" s="7" customFormat="1" x14ac:dyDescent="0.2"/>
    <row r="2601" s="7" customFormat="1" x14ac:dyDescent="0.2"/>
    <row r="2602" s="7" customFormat="1" x14ac:dyDescent="0.2"/>
    <row r="2603" s="7" customFormat="1" x14ac:dyDescent="0.2"/>
    <row r="2604" s="7" customFormat="1" x14ac:dyDescent="0.2"/>
    <row r="2605" s="7" customFormat="1" x14ac:dyDescent="0.2"/>
    <row r="2606" s="7" customFormat="1" x14ac:dyDescent="0.2"/>
    <row r="2607" s="7" customFormat="1" x14ac:dyDescent="0.2"/>
    <row r="2608" s="7" customFormat="1" x14ac:dyDescent="0.2"/>
    <row r="2609" s="7" customFormat="1" x14ac:dyDescent="0.2"/>
    <row r="2610" s="7" customFormat="1" x14ac:dyDescent="0.2"/>
    <row r="2611" s="7" customFormat="1" x14ac:dyDescent="0.2"/>
    <row r="2612" s="7" customFormat="1" x14ac:dyDescent="0.2"/>
    <row r="2613" s="7" customFormat="1" x14ac:dyDescent="0.2"/>
    <row r="2614" s="7" customFormat="1" x14ac:dyDescent="0.2"/>
    <row r="2615" s="7" customFormat="1" x14ac:dyDescent="0.2"/>
    <row r="2616" s="7" customFormat="1" x14ac:dyDescent="0.2"/>
    <row r="2617" s="7" customFormat="1" x14ac:dyDescent="0.2"/>
    <row r="2618" s="7" customFormat="1" x14ac:dyDescent="0.2"/>
    <row r="2619" s="7" customFormat="1" x14ac:dyDescent="0.2"/>
    <row r="2620" s="7" customFormat="1" x14ac:dyDescent="0.2"/>
    <row r="2621" s="7" customFormat="1" x14ac:dyDescent="0.2"/>
    <row r="2622" s="7" customFormat="1" x14ac:dyDescent="0.2"/>
    <row r="2623" s="7" customFormat="1" x14ac:dyDescent="0.2"/>
    <row r="2624" s="7" customFormat="1" x14ac:dyDescent="0.2"/>
    <row r="2625" s="7" customFormat="1" x14ac:dyDescent="0.2"/>
    <row r="2626" s="7" customFormat="1" x14ac:dyDescent="0.2"/>
    <row r="2627" s="7" customFormat="1" x14ac:dyDescent="0.2"/>
    <row r="2628" s="7" customFormat="1" x14ac:dyDescent="0.2"/>
    <row r="2629" s="7" customFormat="1" x14ac:dyDescent="0.2"/>
    <row r="2630" s="7" customFormat="1" x14ac:dyDescent="0.2"/>
    <row r="2631" s="7" customFormat="1" x14ac:dyDescent="0.2"/>
    <row r="2632" s="7" customFormat="1" x14ac:dyDescent="0.2"/>
    <row r="2633" s="7" customFormat="1" x14ac:dyDescent="0.2"/>
    <row r="2634" s="7" customFormat="1" x14ac:dyDescent="0.2"/>
    <row r="2635" s="7" customFormat="1" x14ac:dyDescent="0.2"/>
    <row r="2636" s="7" customFormat="1" x14ac:dyDescent="0.2"/>
    <row r="2637" s="7" customFormat="1" x14ac:dyDescent="0.2"/>
    <row r="2638" s="7" customFormat="1" x14ac:dyDescent="0.2"/>
    <row r="2639" s="7" customFormat="1" x14ac:dyDescent="0.2"/>
    <row r="2640" s="7" customFormat="1" x14ac:dyDescent="0.2"/>
    <row r="2641" s="7" customFormat="1" x14ac:dyDescent="0.2"/>
    <row r="2642" s="7" customFormat="1" x14ac:dyDescent="0.2"/>
    <row r="2643" s="7" customFormat="1" x14ac:dyDescent="0.2"/>
    <row r="2644" s="7" customFormat="1" x14ac:dyDescent="0.2"/>
    <row r="2645" s="7" customFormat="1" x14ac:dyDescent="0.2"/>
    <row r="2646" s="7" customFormat="1" x14ac:dyDescent="0.2"/>
    <row r="2647" s="7" customFormat="1" x14ac:dyDescent="0.2"/>
    <row r="2648" s="7" customFormat="1" x14ac:dyDescent="0.2"/>
    <row r="2649" s="7" customFormat="1" x14ac:dyDescent="0.2"/>
    <row r="2650" s="7" customFormat="1" x14ac:dyDescent="0.2"/>
    <row r="2651" s="7" customFormat="1" x14ac:dyDescent="0.2"/>
    <row r="2652" s="7" customFormat="1" x14ac:dyDescent="0.2"/>
    <row r="2653" s="7" customFormat="1" x14ac:dyDescent="0.2"/>
    <row r="2654" s="7" customFormat="1" x14ac:dyDescent="0.2"/>
    <row r="2655" s="7" customFormat="1" x14ac:dyDescent="0.2"/>
    <row r="2656" s="7" customFormat="1" x14ac:dyDescent="0.2"/>
    <row r="2657" s="7" customFormat="1" x14ac:dyDescent="0.2"/>
    <row r="2658" s="7" customFormat="1" x14ac:dyDescent="0.2"/>
    <row r="2659" s="7" customFormat="1" x14ac:dyDescent="0.2"/>
    <row r="2660" s="7" customFormat="1" x14ac:dyDescent="0.2"/>
    <row r="2661" s="7" customFormat="1" x14ac:dyDescent="0.2"/>
    <row r="2662" s="7" customFormat="1" x14ac:dyDescent="0.2"/>
    <row r="2663" s="7" customFormat="1" x14ac:dyDescent="0.2"/>
    <row r="2664" s="7" customFormat="1" x14ac:dyDescent="0.2"/>
    <row r="2665" s="7" customFormat="1" x14ac:dyDescent="0.2"/>
    <row r="2666" s="7" customFormat="1" x14ac:dyDescent="0.2"/>
    <row r="2667" s="7" customFormat="1" x14ac:dyDescent="0.2"/>
    <row r="2668" s="7" customFormat="1" x14ac:dyDescent="0.2"/>
    <row r="2669" s="7" customFormat="1" x14ac:dyDescent="0.2"/>
    <row r="2670" s="7" customFormat="1" x14ac:dyDescent="0.2"/>
    <row r="2671" s="7" customFormat="1" x14ac:dyDescent="0.2"/>
    <row r="2672" s="7" customFormat="1" x14ac:dyDescent="0.2"/>
    <row r="2673" s="7" customFormat="1" x14ac:dyDescent="0.2"/>
    <row r="2674" s="7" customFormat="1" x14ac:dyDescent="0.2"/>
    <row r="2675" s="7" customFormat="1" x14ac:dyDescent="0.2"/>
    <row r="2676" s="7" customFormat="1" x14ac:dyDescent="0.2"/>
    <row r="2677" s="7" customFormat="1" x14ac:dyDescent="0.2"/>
    <row r="2678" s="7" customFormat="1" x14ac:dyDescent="0.2"/>
    <row r="2679" s="7" customFormat="1" x14ac:dyDescent="0.2"/>
    <row r="2680" s="7" customFormat="1" x14ac:dyDescent="0.2"/>
    <row r="2681" s="7" customFormat="1" x14ac:dyDescent="0.2"/>
    <row r="2682" s="7" customFormat="1" x14ac:dyDescent="0.2"/>
    <row r="2683" s="7" customFormat="1" x14ac:dyDescent="0.2"/>
    <row r="2684" s="7" customFormat="1" x14ac:dyDescent="0.2"/>
    <row r="2685" s="7" customFormat="1" x14ac:dyDescent="0.2"/>
    <row r="2686" s="7" customFormat="1" x14ac:dyDescent="0.2"/>
    <row r="2687" s="7" customFormat="1" x14ac:dyDescent="0.2"/>
    <row r="2688" s="7" customFormat="1" x14ac:dyDescent="0.2"/>
    <row r="2689" s="7" customFormat="1" x14ac:dyDescent="0.2"/>
    <row r="2690" s="7" customFormat="1" x14ac:dyDescent="0.2"/>
    <row r="2691" s="7" customFormat="1" x14ac:dyDescent="0.2"/>
    <row r="2692" s="7" customFormat="1" x14ac:dyDescent="0.2"/>
    <row r="2693" s="7" customFormat="1" x14ac:dyDescent="0.2"/>
    <row r="2694" s="7" customFormat="1" x14ac:dyDescent="0.2"/>
    <row r="2695" s="7" customFormat="1" x14ac:dyDescent="0.2"/>
    <row r="2696" s="7" customFormat="1" x14ac:dyDescent="0.2"/>
    <row r="2697" s="7" customFormat="1" x14ac:dyDescent="0.2"/>
    <row r="2698" s="7" customFormat="1" x14ac:dyDescent="0.2"/>
    <row r="2699" s="7" customFormat="1" x14ac:dyDescent="0.2"/>
    <row r="2700" s="7" customFormat="1" x14ac:dyDescent="0.2"/>
    <row r="2701" s="7" customFormat="1" x14ac:dyDescent="0.2"/>
    <row r="2702" s="7" customFormat="1" x14ac:dyDescent="0.2"/>
    <row r="2703" s="7" customFormat="1" x14ac:dyDescent="0.2"/>
    <row r="2704" s="7" customFormat="1" x14ac:dyDescent="0.2"/>
    <row r="2705" s="7" customFormat="1" x14ac:dyDescent="0.2"/>
    <row r="2706" s="7" customFormat="1" x14ac:dyDescent="0.2"/>
    <row r="2707" s="7" customFormat="1" x14ac:dyDescent="0.2"/>
    <row r="2708" s="7" customFormat="1" x14ac:dyDescent="0.2"/>
    <row r="2709" s="7" customFormat="1" x14ac:dyDescent="0.2"/>
    <row r="2710" s="7" customFormat="1" x14ac:dyDescent="0.2"/>
    <row r="2711" s="7" customFormat="1" x14ac:dyDescent="0.2"/>
    <row r="2712" s="7" customFormat="1" x14ac:dyDescent="0.2"/>
    <row r="2713" s="7" customFormat="1" x14ac:dyDescent="0.2"/>
    <row r="2714" s="7" customFormat="1" x14ac:dyDescent="0.2"/>
    <row r="2715" s="7" customFormat="1" x14ac:dyDescent="0.2"/>
    <row r="2716" s="7" customFormat="1" x14ac:dyDescent="0.2"/>
    <row r="2717" s="7" customFormat="1" x14ac:dyDescent="0.2"/>
    <row r="2718" s="7" customFormat="1" x14ac:dyDescent="0.2"/>
    <row r="2719" s="7" customFormat="1" x14ac:dyDescent="0.2"/>
    <row r="2720" s="7" customFormat="1" x14ac:dyDescent="0.2"/>
    <row r="2721" s="7" customFormat="1" x14ac:dyDescent="0.2"/>
    <row r="2722" s="7" customFormat="1" x14ac:dyDescent="0.2"/>
    <row r="2723" s="7" customFormat="1" x14ac:dyDescent="0.2"/>
    <row r="2724" s="7" customFormat="1" x14ac:dyDescent="0.2"/>
    <row r="2725" s="7" customFormat="1" x14ac:dyDescent="0.2"/>
    <row r="2726" s="7" customFormat="1" x14ac:dyDescent="0.2"/>
    <row r="2727" s="7" customFormat="1" x14ac:dyDescent="0.2"/>
    <row r="2728" s="7" customFormat="1" x14ac:dyDescent="0.2"/>
    <row r="2729" s="7" customFormat="1" x14ac:dyDescent="0.2"/>
    <row r="2730" s="7" customFormat="1" x14ac:dyDescent="0.2"/>
    <row r="2731" s="7" customFormat="1" x14ac:dyDescent="0.2"/>
    <row r="2732" s="7" customFormat="1" x14ac:dyDescent="0.2"/>
    <row r="2733" s="7" customFormat="1" x14ac:dyDescent="0.2"/>
    <row r="2734" s="7" customFormat="1" x14ac:dyDescent="0.2"/>
    <row r="2735" s="7" customFormat="1" x14ac:dyDescent="0.2"/>
    <row r="2736" s="7" customFormat="1" x14ac:dyDescent="0.2"/>
    <row r="2737" s="7" customFormat="1" x14ac:dyDescent="0.2"/>
    <row r="2738" s="7" customFormat="1" x14ac:dyDescent="0.2"/>
    <row r="2739" s="7" customFormat="1" x14ac:dyDescent="0.2"/>
    <row r="2740" s="7" customFormat="1" x14ac:dyDescent="0.2"/>
    <row r="2741" s="7" customFormat="1" x14ac:dyDescent="0.2"/>
    <row r="2742" s="7" customFormat="1" x14ac:dyDescent="0.2"/>
    <row r="2743" s="7" customFormat="1" x14ac:dyDescent="0.2"/>
    <row r="2744" s="7" customFormat="1" x14ac:dyDescent="0.2"/>
    <row r="2745" s="7" customFormat="1" x14ac:dyDescent="0.2"/>
    <row r="2746" s="7" customFormat="1" x14ac:dyDescent="0.2"/>
    <row r="2747" s="7" customFormat="1" x14ac:dyDescent="0.2"/>
    <row r="2748" s="7" customFormat="1" x14ac:dyDescent="0.2"/>
    <row r="2749" s="7" customFormat="1" x14ac:dyDescent="0.2"/>
    <row r="2750" s="7" customFormat="1" x14ac:dyDescent="0.2"/>
    <row r="2751" s="7" customFormat="1" x14ac:dyDescent="0.2"/>
    <row r="2752" s="7" customFormat="1" x14ac:dyDescent="0.2"/>
    <row r="2753" s="7" customFormat="1" x14ac:dyDescent="0.2"/>
    <row r="2754" s="7" customFormat="1" x14ac:dyDescent="0.2"/>
    <row r="2755" s="7" customFormat="1" x14ac:dyDescent="0.2"/>
    <row r="2756" s="7" customFormat="1" x14ac:dyDescent="0.2"/>
    <row r="2757" s="7" customFormat="1" x14ac:dyDescent="0.2"/>
    <row r="2758" s="7" customFormat="1" x14ac:dyDescent="0.2"/>
    <row r="2759" s="7" customFormat="1" x14ac:dyDescent="0.2"/>
    <row r="2760" s="7" customFormat="1" x14ac:dyDescent="0.2"/>
    <row r="2761" s="7" customFormat="1" x14ac:dyDescent="0.2"/>
    <row r="2762" s="7" customFormat="1" x14ac:dyDescent="0.2"/>
    <row r="2763" s="7" customFormat="1" x14ac:dyDescent="0.2"/>
    <row r="2764" s="7" customFormat="1" x14ac:dyDescent="0.2"/>
    <row r="2765" s="7" customFormat="1" x14ac:dyDescent="0.2"/>
    <row r="2766" s="7" customFormat="1" x14ac:dyDescent="0.2"/>
    <row r="2767" s="7" customFormat="1" x14ac:dyDescent="0.2"/>
    <row r="2768" s="7" customFormat="1" x14ac:dyDescent="0.2"/>
    <row r="2769" s="7" customFormat="1" x14ac:dyDescent="0.2"/>
    <row r="2770" s="7" customFormat="1" x14ac:dyDescent="0.2"/>
    <row r="2771" s="7" customFormat="1" x14ac:dyDescent="0.2"/>
    <row r="2772" s="7" customFormat="1" x14ac:dyDescent="0.2"/>
    <row r="2773" s="7" customFormat="1" x14ac:dyDescent="0.2"/>
    <row r="2774" s="7" customFormat="1" x14ac:dyDescent="0.2"/>
    <row r="2775" s="7" customFormat="1" x14ac:dyDescent="0.2"/>
    <row r="2776" s="7" customFormat="1" x14ac:dyDescent="0.2"/>
    <row r="2777" s="7" customFormat="1" x14ac:dyDescent="0.2"/>
    <row r="2778" s="7" customFormat="1" x14ac:dyDescent="0.2"/>
    <row r="2779" s="7" customFormat="1" x14ac:dyDescent="0.2"/>
    <row r="2780" s="7" customFormat="1" x14ac:dyDescent="0.2"/>
    <row r="2781" s="7" customFormat="1" x14ac:dyDescent="0.2"/>
    <row r="2782" s="7" customFormat="1" x14ac:dyDescent="0.2"/>
    <row r="2783" s="7" customFormat="1" x14ac:dyDescent="0.2"/>
    <row r="2784" s="7" customFormat="1" x14ac:dyDescent="0.2"/>
    <row r="2785" s="7" customFormat="1" x14ac:dyDescent="0.2"/>
    <row r="2786" s="7" customFormat="1" x14ac:dyDescent="0.2"/>
    <row r="2787" s="7" customFormat="1" x14ac:dyDescent="0.2"/>
    <row r="2788" s="7" customFormat="1" x14ac:dyDescent="0.2"/>
    <row r="2789" s="7" customFormat="1" x14ac:dyDescent="0.2"/>
    <row r="2790" s="7" customFormat="1" x14ac:dyDescent="0.2"/>
    <row r="2791" s="7" customFormat="1" x14ac:dyDescent="0.2"/>
    <row r="2792" s="7" customFormat="1" x14ac:dyDescent="0.2"/>
    <row r="2793" s="7" customFormat="1" x14ac:dyDescent="0.2"/>
    <row r="2794" s="7" customFormat="1" x14ac:dyDescent="0.2"/>
    <row r="2795" s="7" customFormat="1" x14ac:dyDescent="0.2"/>
    <row r="2796" s="7" customFormat="1" x14ac:dyDescent="0.2"/>
    <row r="2797" s="7" customFormat="1" x14ac:dyDescent="0.2"/>
    <row r="2798" s="7" customFormat="1" x14ac:dyDescent="0.2"/>
    <row r="2799" s="7" customFormat="1" x14ac:dyDescent="0.2"/>
    <row r="2800" s="7" customFormat="1" x14ac:dyDescent="0.2"/>
    <row r="2801" s="7" customFormat="1" x14ac:dyDescent="0.2"/>
    <row r="2802" s="7" customFormat="1" x14ac:dyDescent="0.2"/>
    <row r="2803" s="7" customFormat="1" x14ac:dyDescent="0.2"/>
    <row r="2804" s="7" customFormat="1" x14ac:dyDescent="0.2"/>
    <row r="2805" s="7" customFormat="1" x14ac:dyDescent="0.2"/>
    <row r="2806" s="7" customFormat="1" x14ac:dyDescent="0.2"/>
    <row r="2807" s="7" customFormat="1" x14ac:dyDescent="0.2"/>
    <row r="2808" s="7" customFormat="1" x14ac:dyDescent="0.2"/>
    <row r="2809" s="7" customFormat="1" x14ac:dyDescent="0.2"/>
    <row r="2810" s="7" customFormat="1" x14ac:dyDescent="0.2"/>
    <row r="2811" s="7" customFormat="1" x14ac:dyDescent="0.2"/>
    <row r="2812" s="7" customFormat="1" x14ac:dyDescent="0.2"/>
    <row r="2813" s="7" customFormat="1" x14ac:dyDescent="0.2"/>
    <row r="2814" s="7" customFormat="1" x14ac:dyDescent="0.2"/>
    <row r="2815" s="7" customFormat="1" x14ac:dyDescent="0.2"/>
    <row r="2816" s="7" customFormat="1" x14ac:dyDescent="0.2"/>
    <row r="2817" s="7" customFormat="1" x14ac:dyDescent="0.2"/>
    <row r="2818" s="7" customFormat="1" x14ac:dyDescent="0.2"/>
    <row r="2819" s="7" customFormat="1" x14ac:dyDescent="0.2"/>
    <row r="2820" s="7" customFormat="1" x14ac:dyDescent="0.2"/>
    <row r="2821" s="7" customFormat="1" x14ac:dyDescent="0.2"/>
    <row r="2822" s="7" customFormat="1" x14ac:dyDescent="0.2"/>
    <row r="2823" s="7" customFormat="1" x14ac:dyDescent="0.2"/>
    <row r="2824" s="7" customFormat="1" x14ac:dyDescent="0.2"/>
    <row r="2825" s="7" customFormat="1" x14ac:dyDescent="0.2"/>
    <row r="2826" s="7" customFormat="1" x14ac:dyDescent="0.2"/>
    <row r="2827" s="7" customFormat="1" x14ac:dyDescent="0.2"/>
    <row r="2828" s="7" customFormat="1" x14ac:dyDescent="0.2"/>
    <row r="2829" s="7" customFormat="1" x14ac:dyDescent="0.2"/>
    <row r="2830" s="7" customFormat="1" x14ac:dyDescent="0.2"/>
    <row r="2831" s="7" customFormat="1" x14ac:dyDescent="0.2"/>
    <row r="2832" s="7" customFormat="1" x14ac:dyDescent="0.2"/>
    <row r="2833" s="7" customFormat="1" x14ac:dyDescent="0.2"/>
    <row r="2834" s="7" customFormat="1" x14ac:dyDescent="0.2"/>
    <row r="2835" s="7" customFormat="1" x14ac:dyDescent="0.2"/>
    <row r="2836" s="7" customFormat="1" x14ac:dyDescent="0.2"/>
    <row r="2837" s="7" customFormat="1" x14ac:dyDescent="0.2"/>
    <row r="2838" s="7" customFormat="1" x14ac:dyDescent="0.2"/>
    <row r="2839" s="7" customFormat="1" x14ac:dyDescent="0.2"/>
    <row r="2840" s="7" customFormat="1" x14ac:dyDescent="0.2"/>
    <row r="2841" s="7" customFormat="1" x14ac:dyDescent="0.2"/>
    <row r="2842" s="7" customFormat="1" x14ac:dyDescent="0.2"/>
    <row r="2843" s="7" customFormat="1" x14ac:dyDescent="0.2"/>
    <row r="2844" s="7" customFormat="1" x14ac:dyDescent="0.2"/>
    <row r="2845" s="7" customFormat="1" x14ac:dyDescent="0.2"/>
    <row r="2846" s="7" customFormat="1" x14ac:dyDescent="0.2"/>
    <row r="2847" s="7" customFormat="1" x14ac:dyDescent="0.2"/>
    <row r="2848" s="7" customFormat="1" x14ac:dyDescent="0.2"/>
    <row r="2849" s="7" customFormat="1" x14ac:dyDescent="0.2"/>
    <row r="2850" s="7" customFormat="1" x14ac:dyDescent="0.2"/>
    <row r="2851" s="7" customFormat="1" x14ac:dyDescent="0.2"/>
    <row r="2852" s="7" customFormat="1" x14ac:dyDescent="0.2"/>
    <row r="2853" s="7" customFormat="1" x14ac:dyDescent="0.2"/>
    <row r="2854" s="7" customFormat="1" x14ac:dyDescent="0.2"/>
    <row r="2855" s="7" customFormat="1" x14ac:dyDescent="0.2"/>
    <row r="2856" s="7" customFormat="1" x14ac:dyDescent="0.2"/>
    <row r="2857" s="7" customFormat="1" x14ac:dyDescent="0.2"/>
    <row r="2858" s="7" customFormat="1" x14ac:dyDescent="0.2"/>
    <row r="2859" s="7" customFormat="1" x14ac:dyDescent="0.2"/>
    <row r="2860" s="7" customFormat="1" x14ac:dyDescent="0.2"/>
    <row r="2861" s="7" customFormat="1" x14ac:dyDescent="0.2"/>
    <row r="2862" s="7" customFormat="1" x14ac:dyDescent="0.2"/>
    <row r="2863" s="7" customFormat="1" x14ac:dyDescent="0.2"/>
    <row r="2864" s="7" customFormat="1" x14ac:dyDescent="0.2"/>
    <row r="2865" s="7" customFormat="1" x14ac:dyDescent="0.2"/>
    <row r="2866" s="7" customFormat="1" x14ac:dyDescent="0.2"/>
    <row r="2867" s="7" customFormat="1" x14ac:dyDescent="0.2"/>
    <row r="2868" s="7" customFormat="1" x14ac:dyDescent="0.2"/>
    <row r="2869" s="7" customFormat="1" x14ac:dyDescent="0.2"/>
    <row r="2870" s="7" customFormat="1" x14ac:dyDescent="0.2"/>
    <row r="2871" s="7" customFormat="1" x14ac:dyDescent="0.2"/>
    <row r="2872" s="7" customFormat="1" x14ac:dyDescent="0.2"/>
    <row r="2873" s="7" customFormat="1" x14ac:dyDescent="0.2"/>
    <row r="2874" s="7" customFormat="1" x14ac:dyDescent="0.2"/>
    <row r="2875" s="7" customFormat="1" x14ac:dyDescent="0.2"/>
    <row r="2876" s="7" customFormat="1" x14ac:dyDescent="0.2"/>
    <row r="2877" s="7" customFormat="1" x14ac:dyDescent="0.2"/>
    <row r="2878" s="7" customFormat="1" x14ac:dyDescent="0.2"/>
    <row r="2879" s="7" customFormat="1" x14ac:dyDescent="0.2"/>
    <row r="2880" s="7" customFormat="1" x14ac:dyDescent="0.2"/>
    <row r="2881" s="7" customFormat="1" x14ac:dyDescent="0.2"/>
    <row r="2882" s="7" customFormat="1" x14ac:dyDescent="0.2"/>
    <row r="2883" s="7" customFormat="1" x14ac:dyDescent="0.2"/>
    <row r="2884" s="7" customFormat="1" x14ac:dyDescent="0.2"/>
    <row r="2885" s="7" customFormat="1" x14ac:dyDescent="0.2"/>
    <row r="2886" s="7" customFormat="1" x14ac:dyDescent="0.2"/>
    <row r="2887" s="7" customFormat="1" x14ac:dyDescent="0.2"/>
    <row r="2888" s="7" customFormat="1" x14ac:dyDescent="0.2"/>
    <row r="2889" s="7" customFormat="1" x14ac:dyDescent="0.2"/>
    <row r="2890" s="7" customFormat="1" x14ac:dyDescent="0.2"/>
    <row r="2891" s="7" customFormat="1" x14ac:dyDescent="0.2"/>
    <row r="2892" s="7" customFormat="1" x14ac:dyDescent="0.2"/>
    <row r="2893" s="7" customFormat="1" x14ac:dyDescent="0.2"/>
    <row r="2894" s="7" customFormat="1" x14ac:dyDescent="0.2"/>
    <row r="2895" s="7" customFormat="1" x14ac:dyDescent="0.2"/>
    <row r="2896" s="7" customFormat="1" x14ac:dyDescent="0.2"/>
    <row r="2897" s="7" customFormat="1" x14ac:dyDescent="0.2"/>
    <row r="2898" s="7" customFormat="1" x14ac:dyDescent="0.2"/>
    <row r="2899" s="7" customFormat="1" x14ac:dyDescent="0.2"/>
    <row r="2900" s="7" customFormat="1" x14ac:dyDescent="0.2"/>
    <row r="2901" s="7" customFormat="1" x14ac:dyDescent="0.2"/>
    <row r="2902" s="7" customFormat="1" x14ac:dyDescent="0.2"/>
    <row r="2903" s="7" customFormat="1" x14ac:dyDescent="0.2"/>
    <row r="2904" s="7" customFormat="1" x14ac:dyDescent="0.2"/>
    <row r="2905" s="7" customFormat="1" x14ac:dyDescent="0.2"/>
    <row r="2906" s="7" customFormat="1" x14ac:dyDescent="0.2"/>
    <row r="2907" s="7" customFormat="1" x14ac:dyDescent="0.2"/>
    <row r="2908" s="7" customFormat="1" x14ac:dyDescent="0.2"/>
    <row r="2909" s="7" customFormat="1" x14ac:dyDescent="0.2"/>
    <row r="2910" s="7" customFormat="1" x14ac:dyDescent="0.2"/>
    <row r="2911" s="7" customFormat="1" x14ac:dyDescent="0.2"/>
    <row r="2912" s="7" customFormat="1" x14ac:dyDescent="0.2"/>
    <row r="2913" s="7" customFormat="1" x14ac:dyDescent="0.2"/>
    <row r="2914" s="7" customFormat="1" x14ac:dyDescent="0.2"/>
    <row r="2915" s="7" customFormat="1" x14ac:dyDescent="0.2"/>
    <row r="2916" s="7" customFormat="1" x14ac:dyDescent="0.2"/>
    <row r="2917" s="7" customFormat="1" x14ac:dyDescent="0.2"/>
    <row r="2918" s="7" customFormat="1" x14ac:dyDescent="0.2"/>
    <row r="2919" s="7" customFormat="1" x14ac:dyDescent="0.2"/>
    <row r="2920" s="7" customFormat="1" x14ac:dyDescent="0.2"/>
    <row r="2921" s="7" customFormat="1" x14ac:dyDescent="0.2"/>
    <row r="2922" s="7" customFormat="1" x14ac:dyDescent="0.2"/>
    <row r="2923" s="7" customFormat="1" x14ac:dyDescent="0.2"/>
    <row r="2924" s="7" customFormat="1" x14ac:dyDescent="0.2"/>
    <row r="2925" s="7" customFormat="1" x14ac:dyDescent="0.2"/>
    <row r="2926" s="7" customFormat="1" x14ac:dyDescent="0.2"/>
    <row r="2927" s="7" customFormat="1" x14ac:dyDescent="0.2"/>
    <row r="2928" s="7" customFormat="1" x14ac:dyDescent="0.2"/>
    <row r="2929" s="7" customFormat="1" x14ac:dyDescent="0.2"/>
    <row r="2930" s="7" customFormat="1" x14ac:dyDescent="0.2"/>
    <row r="2931" s="7" customFormat="1" x14ac:dyDescent="0.2"/>
    <row r="2932" s="7" customFormat="1" x14ac:dyDescent="0.2"/>
    <row r="2933" s="7" customFormat="1" x14ac:dyDescent="0.2"/>
    <row r="2934" s="7" customFormat="1" x14ac:dyDescent="0.2"/>
    <row r="2935" s="7" customFormat="1" x14ac:dyDescent="0.2"/>
    <row r="2936" s="7" customFormat="1" x14ac:dyDescent="0.2"/>
    <row r="2937" s="7" customFormat="1" x14ac:dyDescent="0.2"/>
    <row r="2938" s="7" customFormat="1" x14ac:dyDescent="0.2"/>
    <row r="2939" s="7" customFormat="1" x14ac:dyDescent="0.2"/>
    <row r="2940" s="7" customFormat="1" x14ac:dyDescent="0.2"/>
    <row r="2941" s="7" customFormat="1" x14ac:dyDescent="0.2"/>
    <row r="2942" s="7" customFormat="1" x14ac:dyDescent="0.2"/>
    <row r="2943" s="7" customFormat="1" x14ac:dyDescent="0.2"/>
    <row r="2944" s="7" customFormat="1" x14ac:dyDescent="0.2"/>
    <row r="2945" s="7" customFormat="1" x14ac:dyDescent="0.2"/>
    <row r="2946" s="7" customFormat="1" x14ac:dyDescent="0.2"/>
    <row r="2947" s="7" customFormat="1" x14ac:dyDescent="0.2"/>
    <row r="2948" s="7" customFormat="1" x14ac:dyDescent="0.2"/>
    <row r="2949" s="7" customFormat="1" x14ac:dyDescent="0.2"/>
    <row r="2950" s="7" customFormat="1" x14ac:dyDescent="0.2"/>
    <row r="2951" s="7" customFormat="1" x14ac:dyDescent="0.2"/>
    <row r="2952" s="7" customFormat="1" x14ac:dyDescent="0.2"/>
    <row r="2953" s="7" customFormat="1" x14ac:dyDescent="0.2"/>
    <row r="2954" s="7" customFormat="1" x14ac:dyDescent="0.2"/>
    <row r="2955" s="7" customFormat="1" x14ac:dyDescent="0.2"/>
    <row r="2956" s="7" customFormat="1" x14ac:dyDescent="0.2"/>
    <row r="2957" s="7" customFormat="1" x14ac:dyDescent="0.2"/>
    <row r="2958" s="7" customFormat="1" x14ac:dyDescent="0.2"/>
    <row r="2959" s="7" customFormat="1" x14ac:dyDescent="0.2"/>
    <row r="2960" s="7" customFormat="1" x14ac:dyDescent="0.2"/>
    <row r="2961" s="7" customFormat="1" x14ac:dyDescent="0.2"/>
    <row r="2962" s="7" customFormat="1" x14ac:dyDescent="0.2"/>
    <row r="2963" s="7" customFormat="1" x14ac:dyDescent="0.2"/>
    <row r="2964" s="7" customFormat="1" x14ac:dyDescent="0.2"/>
    <row r="2965" s="7" customFormat="1" x14ac:dyDescent="0.2"/>
    <row r="2966" s="7" customFormat="1" x14ac:dyDescent="0.2"/>
    <row r="2967" s="7" customFormat="1" x14ac:dyDescent="0.2"/>
    <row r="2968" s="7" customFormat="1" x14ac:dyDescent="0.2"/>
    <row r="2969" s="7" customFormat="1" x14ac:dyDescent="0.2"/>
    <row r="2970" s="7" customFormat="1" x14ac:dyDescent="0.2"/>
    <row r="2971" s="7" customFormat="1" x14ac:dyDescent="0.2"/>
    <row r="2972" s="7" customFormat="1" x14ac:dyDescent="0.2"/>
    <row r="2973" s="7" customFormat="1" x14ac:dyDescent="0.2"/>
    <row r="2974" s="7" customFormat="1" x14ac:dyDescent="0.2"/>
    <row r="2975" s="7" customFormat="1" x14ac:dyDescent="0.2"/>
    <row r="2976" s="7" customFormat="1" x14ac:dyDescent="0.2"/>
    <row r="2977" s="7" customFormat="1" x14ac:dyDescent="0.2"/>
    <row r="2978" s="7" customFormat="1" x14ac:dyDescent="0.2"/>
    <row r="2979" s="7" customFormat="1" x14ac:dyDescent="0.2"/>
    <row r="2980" s="7" customFormat="1" x14ac:dyDescent="0.2"/>
    <row r="2981" s="7" customFormat="1" x14ac:dyDescent="0.2"/>
    <row r="2982" s="7" customFormat="1" x14ac:dyDescent="0.2"/>
    <row r="2983" s="7" customFormat="1" x14ac:dyDescent="0.2"/>
    <row r="2984" s="7" customFormat="1" x14ac:dyDescent="0.2"/>
    <row r="2985" s="7" customFormat="1" x14ac:dyDescent="0.2"/>
    <row r="2986" s="7" customFormat="1" x14ac:dyDescent="0.2"/>
    <row r="2987" s="7" customFormat="1" x14ac:dyDescent="0.2"/>
    <row r="2988" s="7" customFormat="1" x14ac:dyDescent="0.2"/>
    <row r="2989" s="7" customFormat="1" x14ac:dyDescent="0.2"/>
    <row r="2990" s="7" customFormat="1" x14ac:dyDescent="0.2"/>
    <row r="2991" s="7" customFormat="1" x14ac:dyDescent="0.2"/>
    <row r="2992" s="7" customFormat="1" x14ac:dyDescent="0.2"/>
    <row r="2993" s="7" customFormat="1" x14ac:dyDescent="0.2"/>
    <row r="2994" s="7" customFormat="1" x14ac:dyDescent="0.2"/>
    <row r="2995" s="7" customFormat="1" x14ac:dyDescent="0.2"/>
    <row r="2996" s="7" customFormat="1" x14ac:dyDescent="0.2"/>
    <row r="2997" s="7" customFormat="1" x14ac:dyDescent="0.2"/>
    <row r="2998" s="7" customFormat="1" x14ac:dyDescent="0.2"/>
    <row r="2999" s="7" customFormat="1" x14ac:dyDescent="0.2"/>
    <row r="3000" s="7" customFormat="1" x14ac:dyDescent="0.2"/>
    <row r="3001" s="7" customFormat="1" x14ac:dyDescent="0.2"/>
    <row r="3002" s="7" customFormat="1" x14ac:dyDescent="0.2"/>
    <row r="3003" s="7" customFormat="1" x14ac:dyDescent="0.2"/>
    <row r="3004" s="7" customFormat="1" x14ac:dyDescent="0.2"/>
    <row r="3005" s="7" customFormat="1" x14ac:dyDescent="0.2"/>
    <row r="3006" s="7" customFormat="1" x14ac:dyDescent="0.2"/>
    <row r="3007" s="7" customFormat="1" x14ac:dyDescent="0.2"/>
    <row r="3008" s="7" customFormat="1" x14ac:dyDescent="0.2"/>
    <row r="3009" s="7" customFormat="1" x14ac:dyDescent="0.2"/>
    <row r="3010" s="7" customFormat="1" x14ac:dyDescent="0.2"/>
    <row r="3011" s="7" customFormat="1" x14ac:dyDescent="0.2"/>
    <row r="3012" s="7" customFormat="1" x14ac:dyDescent="0.2"/>
    <row r="3013" s="7" customFormat="1" x14ac:dyDescent="0.2"/>
    <row r="3014" s="7" customFormat="1" x14ac:dyDescent="0.2"/>
    <row r="3015" s="7" customFormat="1" x14ac:dyDescent="0.2"/>
    <row r="3016" s="7" customFormat="1" x14ac:dyDescent="0.2"/>
    <row r="3017" s="7" customFormat="1" x14ac:dyDescent="0.2"/>
    <row r="3018" s="7" customFormat="1" x14ac:dyDescent="0.2"/>
    <row r="3019" s="7" customFormat="1" x14ac:dyDescent="0.2"/>
    <row r="3020" s="7" customFormat="1" x14ac:dyDescent="0.2"/>
    <row r="3021" s="7" customFormat="1" x14ac:dyDescent="0.2"/>
    <row r="3022" s="7" customFormat="1" x14ac:dyDescent="0.2"/>
    <row r="3023" s="7" customFormat="1" x14ac:dyDescent="0.2"/>
    <row r="3024" s="7" customFormat="1" x14ac:dyDescent="0.2"/>
    <row r="3025" s="7" customFormat="1" x14ac:dyDescent="0.2"/>
    <row r="3026" s="7" customFormat="1" x14ac:dyDescent="0.2"/>
    <row r="3027" s="7" customFormat="1" x14ac:dyDescent="0.2"/>
    <row r="3028" s="7" customFormat="1" x14ac:dyDescent="0.2"/>
    <row r="3029" s="7" customFormat="1" x14ac:dyDescent="0.2"/>
    <row r="3030" s="7" customFormat="1" x14ac:dyDescent="0.2"/>
    <row r="3031" s="7" customFormat="1" x14ac:dyDescent="0.2"/>
    <row r="3032" s="7" customFormat="1" x14ac:dyDescent="0.2"/>
    <row r="3033" s="7" customFormat="1" x14ac:dyDescent="0.2"/>
    <row r="3034" s="7" customFormat="1" x14ac:dyDescent="0.2"/>
    <row r="3035" s="7" customFormat="1" x14ac:dyDescent="0.2"/>
    <row r="3036" s="7" customFormat="1" x14ac:dyDescent="0.2"/>
    <row r="3037" s="7" customFormat="1" x14ac:dyDescent="0.2"/>
    <row r="3038" s="7" customFormat="1" x14ac:dyDescent="0.2"/>
    <row r="3039" s="7" customFormat="1" x14ac:dyDescent="0.2"/>
    <row r="3040" s="7" customFormat="1" x14ac:dyDescent="0.2"/>
    <row r="3041" s="7" customFormat="1" x14ac:dyDescent="0.2"/>
    <row r="3042" s="7" customFormat="1" x14ac:dyDescent="0.2"/>
    <row r="3043" s="7" customFormat="1" x14ac:dyDescent="0.2"/>
    <row r="3044" s="7" customFormat="1" x14ac:dyDescent="0.2"/>
    <row r="3045" s="7" customFormat="1" x14ac:dyDescent="0.2"/>
    <row r="3046" s="7" customFormat="1" x14ac:dyDescent="0.2"/>
    <row r="3047" s="7" customFormat="1" x14ac:dyDescent="0.2"/>
    <row r="3048" s="7" customFormat="1" x14ac:dyDescent="0.2"/>
    <row r="3049" s="7" customFormat="1" x14ac:dyDescent="0.2"/>
    <row r="3050" s="7" customFormat="1" x14ac:dyDescent="0.2"/>
    <row r="3051" s="7" customFormat="1" x14ac:dyDescent="0.2"/>
    <row r="3052" s="7" customFormat="1" x14ac:dyDescent="0.2"/>
    <row r="3053" s="7" customFormat="1" x14ac:dyDescent="0.2"/>
    <row r="3054" s="7" customFormat="1" x14ac:dyDescent="0.2"/>
    <row r="3055" s="7" customFormat="1" x14ac:dyDescent="0.2"/>
    <row r="3056" s="7" customFormat="1" x14ac:dyDescent="0.2"/>
    <row r="3057" s="7" customFormat="1" x14ac:dyDescent="0.2"/>
    <row r="3058" s="7" customFormat="1" x14ac:dyDescent="0.2"/>
    <row r="3059" s="7" customFormat="1" x14ac:dyDescent="0.2"/>
    <row r="3060" s="7" customFormat="1" x14ac:dyDescent="0.2"/>
    <row r="3061" s="7" customFormat="1" x14ac:dyDescent="0.2"/>
    <row r="3062" s="7" customFormat="1" x14ac:dyDescent="0.2"/>
    <row r="3063" s="7" customFormat="1" x14ac:dyDescent="0.2"/>
    <row r="3064" s="7" customFormat="1" x14ac:dyDescent="0.2"/>
    <row r="3065" s="7" customFormat="1" x14ac:dyDescent="0.2"/>
    <row r="3066" s="7" customFormat="1" x14ac:dyDescent="0.2"/>
    <row r="3067" s="7" customFormat="1" x14ac:dyDescent="0.2"/>
    <row r="3068" s="7" customFormat="1" x14ac:dyDescent="0.2"/>
    <row r="3069" s="7" customFormat="1" x14ac:dyDescent="0.2"/>
    <row r="3070" s="7" customFormat="1" x14ac:dyDescent="0.2"/>
    <row r="3071" s="7" customFormat="1" x14ac:dyDescent="0.2"/>
    <row r="3072" s="7" customFormat="1" x14ac:dyDescent="0.2"/>
    <row r="3073" s="7" customFormat="1" x14ac:dyDescent="0.2"/>
    <row r="3074" s="7" customFormat="1" x14ac:dyDescent="0.2"/>
    <row r="3075" s="7" customFormat="1" x14ac:dyDescent="0.2"/>
    <row r="3076" s="7" customFormat="1" x14ac:dyDescent="0.2"/>
    <row r="3077" s="7" customFormat="1" x14ac:dyDescent="0.2"/>
    <row r="3078" s="7" customFormat="1" x14ac:dyDescent="0.2"/>
    <row r="3079" s="7" customFormat="1" x14ac:dyDescent="0.2"/>
    <row r="3080" s="7" customFormat="1" x14ac:dyDescent="0.2"/>
    <row r="3081" s="7" customFormat="1" x14ac:dyDescent="0.2"/>
    <row r="3082" s="7" customFormat="1" x14ac:dyDescent="0.2"/>
    <row r="3083" s="7" customFormat="1" x14ac:dyDescent="0.2"/>
    <row r="3084" s="7" customFormat="1" x14ac:dyDescent="0.2"/>
    <row r="3085" s="7" customFormat="1" x14ac:dyDescent="0.2"/>
    <row r="3086" s="7" customFormat="1" x14ac:dyDescent="0.2"/>
    <row r="3087" s="7" customFormat="1" x14ac:dyDescent="0.2"/>
    <row r="3088" s="7" customFormat="1" x14ac:dyDescent="0.2"/>
    <row r="3089" s="7" customFormat="1" x14ac:dyDescent="0.2"/>
    <row r="3090" s="7" customFormat="1" x14ac:dyDescent="0.2"/>
    <row r="3091" s="7" customFormat="1" x14ac:dyDescent="0.2"/>
    <row r="3092" s="7" customFormat="1" x14ac:dyDescent="0.2"/>
    <row r="3093" s="7" customFormat="1" x14ac:dyDescent="0.2"/>
    <row r="3094" s="7" customFormat="1" x14ac:dyDescent="0.2"/>
    <row r="3095" s="7" customFormat="1" x14ac:dyDescent="0.2"/>
    <row r="3096" s="7" customFormat="1" x14ac:dyDescent="0.2"/>
    <row r="3097" s="7" customFormat="1" x14ac:dyDescent="0.2"/>
    <row r="3098" s="7" customFormat="1" x14ac:dyDescent="0.2"/>
    <row r="3099" s="7" customFormat="1" x14ac:dyDescent="0.2"/>
    <row r="3100" s="7" customFormat="1" x14ac:dyDescent="0.2"/>
    <row r="3101" s="7" customFormat="1" x14ac:dyDescent="0.2"/>
    <row r="3102" s="7" customFormat="1" x14ac:dyDescent="0.2"/>
    <row r="3103" s="7" customFormat="1" x14ac:dyDescent="0.2"/>
    <row r="3104" s="7" customFormat="1" x14ac:dyDescent="0.2"/>
    <row r="3105" s="7" customFormat="1" x14ac:dyDescent="0.2"/>
    <row r="3106" s="7" customFormat="1" x14ac:dyDescent="0.2"/>
    <row r="3107" s="7" customFormat="1" x14ac:dyDescent="0.2"/>
    <row r="3108" s="7" customFormat="1" x14ac:dyDescent="0.2"/>
    <row r="3109" s="7" customFormat="1" x14ac:dyDescent="0.2"/>
    <row r="3110" s="7" customFormat="1" x14ac:dyDescent="0.2"/>
    <row r="3111" s="7" customFormat="1" x14ac:dyDescent="0.2"/>
    <row r="3112" s="7" customFormat="1" x14ac:dyDescent="0.2"/>
    <row r="3113" s="7" customFormat="1" x14ac:dyDescent="0.2"/>
    <row r="3114" s="7" customFormat="1" x14ac:dyDescent="0.2"/>
    <row r="3115" s="7" customFormat="1" x14ac:dyDescent="0.2"/>
    <row r="3116" s="7" customFormat="1" x14ac:dyDescent="0.2"/>
    <row r="3117" s="7" customFormat="1" x14ac:dyDescent="0.2"/>
    <row r="3118" s="7" customFormat="1" x14ac:dyDescent="0.2"/>
    <row r="3119" s="7" customFormat="1" x14ac:dyDescent="0.2"/>
    <row r="3120" s="7" customFormat="1" x14ac:dyDescent="0.2"/>
    <row r="3121" s="7" customFormat="1" x14ac:dyDescent="0.2"/>
    <row r="3122" s="7" customFormat="1" x14ac:dyDescent="0.2"/>
    <row r="3123" s="7" customFormat="1" x14ac:dyDescent="0.2"/>
    <row r="3124" s="7" customFormat="1" x14ac:dyDescent="0.2"/>
    <row r="3125" s="7" customFormat="1" x14ac:dyDescent="0.2"/>
    <row r="3126" s="7" customFormat="1" x14ac:dyDescent="0.2"/>
    <row r="3127" s="7" customFormat="1" x14ac:dyDescent="0.2"/>
    <row r="3128" s="7" customFormat="1" x14ac:dyDescent="0.2"/>
    <row r="3129" s="7" customFormat="1" x14ac:dyDescent="0.2"/>
    <row r="3130" s="7" customFormat="1" x14ac:dyDescent="0.2"/>
    <row r="3131" s="7" customFormat="1" x14ac:dyDescent="0.2"/>
    <row r="3132" s="7" customFormat="1" x14ac:dyDescent="0.2"/>
    <row r="3133" s="7" customFormat="1" x14ac:dyDescent="0.2"/>
    <row r="3134" s="7" customFormat="1" x14ac:dyDescent="0.2"/>
    <row r="3135" s="7" customFormat="1" x14ac:dyDescent="0.2"/>
    <row r="3136" s="7" customFormat="1" x14ac:dyDescent="0.2"/>
    <row r="3137" s="7" customFormat="1" x14ac:dyDescent="0.2"/>
    <row r="3138" s="7" customFormat="1" x14ac:dyDescent="0.2"/>
    <row r="3139" s="7" customFormat="1" x14ac:dyDescent="0.2"/>
    <row r="3140" s="7" customFormat="1" x14ac:dyDescent="0.2"/>
    <row r="3141" s="7" customFormat="1" x14ac:dyDescent="0.2"/>
    <row r="3142" s="7" customFormat="1" x14ac:dyDescent="0.2"/>
    <row r="3143" s="7" customFormat="1" x14ac:dyDescent="0.2"/>
    <row r="3144" s="7" customFormat="1" x14ac:dyDescent="0.2"/>
    <row r="3145" s="7" customFormat="1" x14ac:dyDescent="0.2"/>
    <row r="3146" s="7" customFormat="1" x14ac:dyDescent="0.2"/>
    <row r="3147" s="7" customFormat="1" x14ac:dyDescent="0.2"/>
    <row r="3148" s="7" customFormat="1" x14ac:dyDescent="0.2"/>
    <row r="3149" s="7" customFormat="1" x14ac:dyDescent="0.2"/>
    <row r="3150" s="7" customFormat="1" x14ac:dyDescent="0.2"/>
    <row r="3151" s="7" customFormat="1" x14ac:dyDescent="0.2"/>
    <row r="3152" s="7" customFormat="1" x14ac:dyDescent="0.2"/>
    <row r="3153" s="7" customFormat="1" x14ac:dyDescent="0.2"/>
    <row r="3154" s="7" customFormat="1" x14ac:dyDescent="0.2"/>
    <row r="3155" s="7" customFormat="1" x14ac:dyDescent="0.2"/>
    <row r="3156" s="7" customFormat="1" x14ac:dyDescent="0.2"/>
    <row r="3157" s="7" customFormat="1" x14ac:dyDescent="0.2"/>
    <row r="3158" s="7" customFormat="1" x14ac:dyDescent="0.2"/>
    <row r="3159" s="7" customFormat="1" x14ac:dyDescent="0.2"/>
    <row r="3160" s="7" customFormat="1" x14ac:dyDescent="0.2"/>
    <row r="3161" s="7" customFormat="1" x14ac:dyDescent="0.2"/>
    <row r="3162" s="7" customFormat="1" x14ac:dyDescent="0.2"/>
    <row r="3163" s="7" customFormat="1" x14ac:dyDescent="0.2"/>
    <row r="3164" s="7" customFormat="1" x14ac:dyDescent="0.2"/>
    <row r="3165" s="7" customFormat="1" x14ac:dyDescent="0.2"/>
    <row r="3166" s="7" customFormat="1" x14ac:dyDescent="0.2"/>
    <row r="3167" s="7" customFormat="1" x14ac:dyDescent="0.2"/>
    <row r="3168" s="7" customFormat="1" x14ac:dyDescent="0.2"/>
    <row r="3169" s="7" customFormat="1" x14ac:dyDescent="0.2"/>
    <row r="3170" s="7" customFormat="1" x14ac:dyDescent="0.2"/>
    <row r="3171" s="7" customFormat="1" x14ac:dyDescent="0.2"/>
    <row r="3172" s="7" customFormat="1" x14ac:dyDescent="0.2"/>
    <row r="3173" s="7" customFormat="1" x14ac:dyDescent="0.2"/>
    <row r="3174" s="7" customFormat="1" x14ac:dyDescent="0.2"/>
    <row r="3175" s="7" customFormat="1" x14ac:dyDescent="0.2"/>
    <row r="3176" s="7" customFormat="1" x14ac:dyDescent="0.2"/>
    <row r="3177" s="7" customFormat="1" x14ac:dyDescent="0.2"/>
    <row r="3178" s="7" customFormat="1" x14ac:dyDescent="0.2"/>
    <row r="3179" s="7" customFormat="1" x14ac:dyDescent="0.2"/>
    <row r="3180" s="7" customFormat="1" x14ac:dyDescent="0.2"/>
    <row r="3181" s="7" customFormat="1" x14ac:dyDescent="0.2"/>
    <row r="3182" s="7" customFormat="1" x14ac:dyDescent="0.2"/>
    <row r="3183" s="7" customFormat="1" x14ac:dyDescent="0.2"/>
    <row r="3184" s="7" customFormat="1" x14ac:dyDescent="0.2"/>
    <row r="3185" s="7" customFormat="1" x14ac:dyDescent="0.2"/>
    <row r="3186" s="7" customFormat="1" x14ac:dyDescent="0.2"/>
    <row r="3187" s="7" customFormat="1" x14ac:dyDescent="0.2"/>
    <row r="3188" s="7" customFormat="1" x14ac:dyDescent="0.2"/>
    <row r="3189" s="7" customFormat="1" x14ac:dyDescent="0.2"/>
    <row r="3190" s="7" customFormat="1" x14ac:dyDescent="0.2"/>
    <row r="3191" s="7" customFormat="1" x14ac:dyDescent="0.2"/>
    <row r="3192" s="7" customFormat="1" x14ac:dyDescent="0.2"/>
    <row r="3193" s="7" customFormat="1" x14ac:dyDescent="0.2"/>
    <row r="3194" s="7" customFormat="1" x14ac:dyDescent="0.2"/>
    <row r="3195" s="7" customFormat="1" x14ac:dyDescent="0.2"/>
    <row r="3196" s="7" customFormat="1" x14ac:dyDescent="0.2"/>
    <row r="3197" s="7" customFormat="1" x14ac:dyDescent="0.2"/>
    <row r="3198" s="7" customFormat="1" x14ac:dyDescent="0.2"/>
    <row r="3199" s="7" customFormat="1" x14ac:dyDescent="0.2"/>
    <row r="3200" s="7" customFormat="1" x14ac:dyDescent="0.2"/>
    <row r="3201" s="7" customFormat="1" x14ac:dyDescent="0.2"/>
    <row r="3202" s="7" customFormat="1" x14ac:dyDescent="0.2"/>
    <row r="3203" s="7" customFormat="1" x14ac:dyDescent="0.2"/>
    <row r="3204" s="7" customFormat="1" x14ac:dyDescent="0.2"/>
    <row r="3205" s="7" customFormat="1" x14ac:dyDescent="0.2"/>
    <row r="3206" s="7" customFormat="1" x14ac:dyDescent="0.2"/>
    <row r="3207" s="7" customFormat="1" x14ac:dyDescent="0.2"/>
    <row r="3208" s="7" customFormat="1" x14ac:dyDescent="0.2"/>
    <row r="3209" s="7" customFormat="1" x14ac:dyDescent="0.2"/>
    <row r="3210" s="7" customFormat="1" x14ac:dyDescent="0.2"/>
    <row r="3211" s="7" customFormat="1" x14ac:dyDescent="0.2"/>
    <row r="3212" s="7" customFormat="1" x14ac:dyDescent="0.2"/>
    <row r="3213" s="7" customFormat="1" x14ac:dyDescent="0.2"/>
    <row r="3214" s="7" customFormat="1" x14ac:dyDescent="0.2"/>
    <row r="3215" s="7" customFormat="1" x14ac:dyDescent="0.2"/>
    <row r="3216" s="7" customFormat="1" x14ac:dyDescent="0.2"/>
    <row r="3217" s="7" customFormat="1" x14ac:dyDescent="0.2"/>
    <row r="3218" s="7" customFormat="1" x14ac:dyDescent="0.2"/>
    <row r="3219" s="7" customFormat="1" x14ac:dyDescent="0.2"/>
    <row r="3220" s="7" customFormat="1" x14ac:dyDescent="0.2"/>
    <row r="3221" s="7" customFormat="1" x14ac:dyDescent="0.2"/>
    <row r="3222" s="7" customFormat="1" x14ac:dyDescent="0.2"/>
    <row r="3223" s="7" customFormat="1" x14ac:dyDescent="0.2"/>
    <row r="3224" s="7" customFormat="1" x14ac:dyDescent="0.2"/>
    <row r="3225" s="7" customFormat="1" x14ac:dyDescent="0.2"/>
    <row r="3226" s="7" customFormat="1" x14ac:dyDescent="0.2"/>
    <row r="3227" s="7" customFormat="1" x14ac:dyDescent="0.2"/>
    <row r="3228" s="7" customFormat="1" x14ac:dyDescent="0.2"/>
    <row r="3229" s="7" customFormat="1" x14ac:dyDescent="0.2"/>
    <row r="3230" s="7" customFormat="1" x14ac:dyDescent="0.2"/>
    <row r="3231" s="7" customFormat="1" x14ac:dyDescent="0.2"/>
    <row r="3232" s="7" customFormat="1" x14ac:dyDescent="0.2"/>
    <row r="3233" s="7" customFormat="1" x14ac:dyDescent="0.2"/>
    <row r="3234" s="7" customFormat="1" x14ac:dyDescent="0.2"/>
    <row r="3235" s="7" customFormat="1" x14ac:dyDescent="0.2"/>
    <row r="3236" s="7" customFormat="1" x14ac:dyDescent="0.2"/>
    <row r="3237" s="7" customFormat="1" x14ac:dyDescent="0.2"/>
    <row r="3238" s="7" customFormat="1" x14ac:dyDescent="0.2"/>
    <row r="3239" s="7" customFormat="1" x14ac:dyDescent="0.2"/>
    <row r="3240" s="7" customFormat="1" x14ac:dyDescent="0.2"/>
    <row r="3241" s="7" customFormat="1" x14ac:dyDescent="0.2"/>
    <row r="3242" s="7" customFormat="1" x14ac:dyDescent="0.2"/>
    <row r="3243" s="7" customFormat="1" x14ac:dyDescent="0.2"/>
    <row r="3244" s="7" customFormat="1" x14ac:dyDescent="0.2"/>
    <row r="3245" s="7" customFormat="1" x14ac:dyDescent="0.2"/>
    <row r="3246" s="7" customFormat="1" x14ac:dyDescent="0.2"/>
    <row r="3247" s="7" customFormat="1" x14ac:dyDescent="0.2"/>
    <row r="3248" s="7" customFormat="1" x14ac:dyDescent="0.2"/>
    <row r="3249" s="7" customFormat="1" x14ac:dyDescent="0.2"/>
    <row r="3250" s="7" customFormat="1" x14ac:dyDescent="0.2"/>
    <row r="3251" s="7" customFormat="1" x14ac:dyDescent="0.2"/>
    <row r="3252" s="7" customFormat="1" x14ac:dyDescent="0.2"/>
    <row r="3253" s="7" customFormat="1" x14ac:dyDescent="0.2"/>
    <row r="3254" s="7" customFormat="1" x14ac:dyDescent="0.2"/>
    <row r="3255" s="7" customFormat="1" x14ac:dyDescent="0.2"/>
    <row r="3256" s="7" customFormat="1" x14ac:dyDescent="0.2"/>
    <row r="3257" s="7" customFormat="1" x14ac:dyDescent="0.2"/>
    <row r="3258" s="7" customFormat="1" x14ac:dyDescent="0.2"/>
    <row r="3259" s="7" customFormat="1" x14ac:dyDescent="0.2"/>
    <row r="3260" s="7" customFormat="1" x14ac:dyDescent="0.2"/>
    <row r="3261" s="7" customFormat="1" x14ac:dyDescent="0.2"/>
    <row r="3262" s="7" customFormat="1" x14ac:dyDescent="0.2"/>
    <row r="3263" s="7" customFormat="1" x14ac:dyDescent="0.2"/>
    <row r="3264" s="7" customFormat="1" x14ac:dyDescent="0.2"/>
    <row r="3265" s="7" customFormat="1" x14ac:dyDescent="0.2"/>
    <row r="3266" s="7" customFormat="1" x14ac:dyDescent="0.2"/>
    <row r="3267" s="7" customFormat="1" x14ac:dyDescent="0.2"/>
    <row r="3268" s="7" customFormat="1" x14ac:dyDescent="0.2"/>
    <row r="3269" s="7" customFormat="1" x14ac:dyDescent="0.2"/>
    <row r="3270" s="7" customFormat="1" x14ac:dyDescent="0.2"/>
    <row r="3271" s="7" customFormat="1" x14ac:dyDescent="0.2"/>
    <row r="3272" s="7" customFormat="1" x14ac:dyDescent="0.2"/>
    <row r="3273" s="7" customFormat="1" x14ac:dyDescent="0.2"/>
    <row r="3274" s="7" customFormat="1" x14ac:dyDescent="0.2"/>
    <row r="3275" s="7" customFormat="1" x14ac:dyDescent="0.2"/>
    <row r="3276" s="7" customFormat="1" x14ac:dyDescent="0.2"/>
    <row r="3277" s="7" customFormat="1" x14ac:dyDescent="0.2"/>
    <row r="3278" s="7" customFormat="1" x14ac:dyDescent="0.2"/>
    <row r="3279" s="7" customFormat="1" x14ac:dyDescent="0.2"/>
    <row r="3280" s="7" customFormat="1" x14ac:dyDescent="0.2"/>
    <row r="3281" s="7" customFormat="1" x14ac:dyDescent="0.2"/>
    <row r="3282" s="7" customFormat="1" x14ac:dyDescent="0.2"/>
    <row r="3283" s="7" customFormat="1" x14ac:dyDescent="0.2"/>
    <row r="3284" s="7" customFormat="1" x14ac:dyDescent="0.2"/>
    <row r="3285" s="7" customFormat="1" x14ac:dyDescent="0.2"/>
    <row r="3286" s="7" customFormat="1" x14ac:dyDescent="0.2"/>
    <row r="3287" s="7" customFormat="1" x14ac:dyDescent="0.2"/>
    <row r="3288" s="7" customFormat="1" x14ac:dyDescent="0.2"/>
    <row r="3289" s="7" customFormat="1" x14ac:dyDescent="0.2"/>
    <row r="3290" s="7" customFormat="1" x14ac:dyDescent="0.2"/>
    <row r="3291" s="7" customFormat="1" x14ac:dyDescent="0.2"/>
    <row r="3292" s="7" customFormat="1" x14ac:dyDescent="0.2"/>
    <row r="3293" s="7" customFormat="1" x14ac:dyDescent="0.2"/>
    <row r="3294" s="7" customFormat="1" x14ac:dyDescent="0.2"/>
    <row r="3295" s="7" customFormat="1" x14ac:dyDescent="0.2"/>
    <row r="3296" s="7" customFormat="1" x14ac:dyDescent="0.2"/>
    <row r="3297" s="7" customFormat="1" x14ac:dyDescent="0.2"/>
    <row r="3298" s="7" customFormat="1" x14ac:dyDescent="0.2"/>
    <row r="3299" s="7" customFormat="1" x14ac:dyDescent="0.2"/>
    <row r="3300" s="7" customFormat="1" x14ac:dyDescent="0.2"/>
    <row r="3301" s="7" customFormat="1" x14ac:dyDescent="0.2"/>
    <row r="3302" s="7" customFormat="1" x14ac:dyDescent="0.2"/>
    <row r="3303" s="7" customFormat="1" x14ac:dyDescent="0.2"/>
    <row r="3304" s="7" customFormat="1" x14ac:dyDescent="0.2"/>
    <row r="3305" s="7" customFormat="1" x14ac:dyDescent="0.2"/>
    <row r="3306" s="7" customFormat="1" x14ac:dyDescent="0.2"/>
    <row r="3307" s="7" customFormat="1" x14ac:dyDescent="0.2"/>
    <row r="3308" s="7" customFormat="1" x14ac:dyDescent="0.2"/>
    <row r="3309" s="7" customFormat="1" x14ac:dyDescent="0.2"/>
    <row r="3310" s="7" customFormat="1" x14ac:dyDescent="0.2"/>
    <row r="3311" s="7" customFormat="1" x14ac:dyDescent="0.2"/>
    <row r="3312" s="7" customFormat="1" x14ac:dyDescent="0.2"/>
    <row r="3313" s="7" customFormat="1" x14ac:dyDescent="0.2"/>
    <row r="3314" s="7" customFormat="1" x14ac:dyDescent="0.2"/>
    <row r="3315" s="7" customFormat="1" x14ac:dyDescent="0.2"/>
    <row r="3316" s="7" customFormat="1" x14ac:dyDescent="0.2"/>
    <row r="3317" s="7" customFormat="1" x14ac:dyDescent="0.2"/>
    <row r="3318" s="7" customFormat="1" x14ac:dyDescent="0.2"/>
    <row r="3319" s="7" customFormat="1" x14ac:dyDescent="0.2"/>
    <row r="3320" s="7" customFormat="1" x14ac:dyDescent="0.2"/>
    <row r="3321" s="7" customFormat="1" x14ac:dyDescent="0.2"/>
    <row r="3322" s="7" customFormat="1" x14ac:dyDescent="0.2"/>
    <row r="3323" s="7" customFormat="1" x14ac:dyDescent="0.2"/>
    <row r="3324" s="7" customFormat="1" x14ac:dyDescent="0.2"/>
    <row r="3325" s="7" customFormat="1" x14ac:dyDescent="0.2"/>
    <row r="3326" s="7" customFormat="1" x14ac:dyDescent="0.2"/>
    <row r="3327" s="7" customFormat="1" x14ac:dyDescent="0.2"/>
    <row r="3328" s="7" customFormat="1" x14ac:dyDescent="0.2"/>
    <row r="3329" s="7" customFormat="1" x14ac:dyDescent="0.2"/>
    <row r="3330" s="7" customFormat="1" x14ac:dyDescent="0.2"/>
    <row r="3331" s="7" customFormat="1" x14ac:dyDescent="0.2"/>
    <row r="3332" s="7" customFormat="1" x14ac:dyDescent="0.2"/>
    <row r="3333" s="7" customFormat="1" x14ac:dyDescent="0.2"/>
    <row r="3334" s="7" customFormat="1" x14ac:dyDescent="0.2"/>
    <row r="3335" s="7" customFormat="1" x14ac:dyDescent="0.2"/>
    <row r="3336" s="7" customFormat="1" x14ac:dyDescent="0.2"/>
    <row r="3337" s="7" customFormat="1" x14ac:dyDescent="0.2"/>
    <row r="3338" s="7" customFormat="1" x14ac:dyDescent="0.2"/>
    <row r="3339" s="7" customFormat="1" x14ac:dyDescent="0.2"/>
    <row r="3340" s="7" customFormat="1" x14ac:dyDescent="0.2"/>
    <row r="3341" s="7" customFormat="1" x14ac:dyDescent="0.2"/>
    <row r="3342" s="7" customFormat="1" x14ac:dyDescent="0.2"/>
    <row r="3343" s="7" customFormat="1" x14ac:dyDescent="0.2"/>
    <row r="3344" s="7" customFormat="1" x14ac:dyDescent="0.2"/>
    <row r="3345" s="7" customFormat="1" x14ac:dyDescent="0.2"/>
    <row r="3346" s="7" customFormat="1" x14ac:dyDescent="0.2"/>
    <row r="3347" s="7" customFormat="1" x14ac:dyDescent="0.2"/>
    <row r="3348" s="7" customFormat="1" x14ac:dyDescent="0.2"/>
    <row r="3349" s="7" customFormat="1" x14ac:dyDescent="0.2"/>
    <row r="3350" s="7" customFormat="1" x14ac:dyDescent="0.2"/>
    <row r="3351" s="7" customFormat="1" x14ac:dyDescent="0.2"/>
    <row r="3352" s="7" customFormat="1" x14ac:dyDescent="0.2"/>
    <row r="3353" s="7" customFormat="1" x14ac:dyDescent="0.2"/>
    <row r="3354" s="7" customFormat="1" x14ac:dyDescent="0.2"/>
    <row r="3355" s="7" customFormat="1" x14ac:dyDescent="0.2"/>
    <row r="3356" s="7" customFormat="1" x14ac:dyDescent="0.2"/>
    <row r="3357" s="7" customFormat="1" x14ac:dyDescent="0.2"/>
    <row r="3358" s="7" customFormat="1" x14ac:dyDescent="0.2"/>
    <row r="3359" s="7" customFormat="1" x14ac:dyDescent="0.2"/>
    <row r="3360" s="7" customFormat="1" x14ac:dyDescent="0.2"/>
    <row r="3361" s="7" customFormat="1" x14ac:dyDescent="0.2"/>
    <row r="3362" s="7" customFormat="1" x14ac:dyDescent="0.2"/>
    <row r="3363" s="7" customFormat="1" x14ac:dyDescent="0.2"/>
    <row r="3364" s="7" customFormat="1" x14ac:dyDescent="0.2"/>
    <row r="3365" s="7" customFormat="1" x14ac:dyDescent="0.2"/>
    <row r="3366" s="7" customFormat="1" x14ac:dyDescent="0.2"/>
    <row r="3367" s="7" customFormat="1" x14ac:dyDescent="0.2"/>
    <row r="3368" s="7" customFormat="1" x14ac:dyDescent="0.2"/>
    <row r="3369" s="7" customFormat="1" x14ac:dyDescent="0.2"/>
    <row r="3370" s="7" customFormat="1" x14ac:dyDescent="0.2"/>
    <row r="3371" s="7" customFormat="1" x14ac:dyDescent="0.2"/>
    <row r="3372" s="7" customFormat="1" x14ac:dyDescent="0.2"/>
    <row r="3373" s="7" customFormat="1" x14ac:dyDescent="0.2"/>
    <row r="3374" s="7" customFormat="1" x14ac:dyDescent="0.2"/>
    <row r="3375" s="7" customFormat="1" x14ac:dyDescent="0.2"/>
    <row r="3376" s="7" customFormat="1" x14ac:dyDescent="0.2"/>
    <row r="3377" s="7" customFormat="1" x14ac:dyDescent="0.2"/>
    <row r="3378" s="7" customFormat="1" x14ac:dyDescent="0.2"/>
    <row r="3379" s="7" customFormat="1" x14ac:dyDescent="0.2"/>
    <row r="3380" s="7" customFormat="1" x14ac:dyDescent="0.2"/>
    <row r="3381" s="7" customFormat="1" x14ac:dyDescent="0.2"/>
    <row r="3382" s="7" customFormat="1" x14ac:dyDescent="0.2"/>
    <row r="3383" s="7" customFormat="1" x14ac:dyDescent="0.2"/>
    <row r="3384" s="7" customFormat="1" x14ac:dyDescent="0.2"/>
    <row r="3385" s="7" customFormat="1" x14ac:dyDescent="0.2"/>
    <row r="3386" s="7" customFormat="1" x14ac:dyDescent="0.2"/>
    <row r="3387" s="7" customFormat="1" x14ac:dyDescent="0.2"/>
    <row r="3388" s="7" customFormat="1" x14ac:dyDescent="0.2"/>
    <row r="3389" s="7" customFormat="1" x14ac:dyDescent="0.2"/>
    <row r="3390" s="7" customFormat="1" x14ac:dyDescent="0.2"/>
    <row r="3391" s="7" customFormat="1" x14ac:dyDescent="0.2"/>
    <row r="3392" s="7" customFormat="1" x14ac:dyDescent="0.2"/>
    <row r="3393" s="7" customFormat="1" x14ac:dyDescent="0.2"/>
    <row r="3394" s="7" customFormat="1" x14ac:dyDescent="0.2"/>
    <row r="3395" s="7" customFormat="1" x14ac:dyDescent="0.2"/>
    <row r="3396" s="7" customFormat="1" x14ac:dyDescent="0.2"/>
    <row r="3397" s="7" customFormat="1" x14ac:dyDescent="0.2"/>
    <row r="3398" s="7" customFormat="1" x14ac:dyDescent="0.2"/>
    <row r="3399" s="7" customFormat="1" x14ac:dyDescent="0.2"/>
    <row r="3400" s="7" customFormat="1" x14ac:dyDescent="0.2"/>
    <row r="3401" s="7" customFormat="1" x14ac:dyDescent="0.2"/>
    <row r="3402" s="7" customFormat="1" x14ac:dyDescent="0.2"/>
    <row r="3403" s="7" customFormat="1" x14ac:dyDescent="0.2"/>
    <row r="3404" s="7" customFormat="1" x14ac:dyDescent="0.2"/>
    <row r="3405" s="7" customFormat="1" x14ac:dyDescent="0.2"/>
    <row r="3406" s="7" customFormat="1" x14ac:dyDescent="0.2"/>
    <row r="3407" s="7" customFormat="1" x14ac:dyDescent="0.2"/>
    <row r="3408" s="7" customFormat="1" x14ac:dyDescent="0.2"/>
    <row r="3409" s="7" customFormat="1" x14ac:dyDescent="0.2"/>
    <row r="3410" s="7" customFormat="1" x14ac:dyDescent="0.2"/>
    <row r="3411" s="7" customFormat="1" x14ac:dyDescent="0.2"/>
    <row r="3412" s="7" customFormat="1" x14ac:dyDescent="0.2"/>
    <row r="3413" s="7" customFormat="1" x14ac:dyDescent="0.2"/>
    <row r="3414" s="7" customFormat="1" x14ac:dyDescent="0.2"/>
    <row r="3415" s="7" customFormat="1" x14ac:dyDescent="0.2"/>
    <row r="3416" s="7" customFormat="1" x14ac:dyDescent="0.2"/>
    <row r="3417" s="7" customFormat="1" x14ac:dyDescent="0.2"/>
    <row r="3418" s="7" customFormat="1" x14ac:dyDescent="0.2"/>
    <row r="3419" s="7" customFormat="1" x14ac:dyDescent="0.2"/>
    <row r="3420" s="7" customFormat="1" x14ac:dyDescent="0.2"/>
    <row r="3421" s="7" customFormat="1" x14ac:dyDescent="0.2"/>
    <row r="3422" s="7" customFormat="1" x14ac:dyDescent="0.2"/>
    <row r="3423" s="7" customFormat="1" x14ac:dyDescent="0.2"/>
    <row r="3424" s="7" customFormat="1" x14ac:dyDescent="0.2"/>
    <row r="3425" s="7" customFormat="1" x14ac:dyDescent="0.2"/>
    <row r="3426" s="7" customFormat="1" x14ac:dyDescent="0.2"/>
    <row r="3427" s="7" customFormat="1" x14ac:dyDescent="0.2"/>
    <row r="3428" s="7" customFormat="1" x14ac:dyDescent="0.2"/>
    <row r="3429" s="7" customFormat="1" x14ac:dyDescent="0.2"/>
    <row r="3430" s="7" customFormat="1" x14ac:dyDescent="0.2"/>
    <row r="3431" s="7" customFormat="1" x14ac:dyDescent="0.2"/>
    <row r="3432" s="7" customFormat="1" x14ac:dyDescent="0.2"/>
    <row r="3433" s="7" customFormat="1" x14ac:dyDescent="0.2"/>
    <row r="3434" s="7" customFormat="1" x14ac:dyDescent="0.2"/>
    <row r="3435" s="7" customFormat="1" x14ac:dyDescent="0.2"/>
    <row r="3436" s="7" customFormat="1" x14ac:dyDescent="0.2"/>
    <row r="3437" s="7" customFormat="1" x14ac:dyDescent="0.2"/>
    <row r="3438" s="7" customFormat="1" x14ac:dyDescent="0.2"/>
    <row r="3439" s="7" customFormat="1" x14ac:dyDescent="0.2"/>
    <row r="3440" s="7" customFormat="1" x14ac:dyDescent="0.2"/>
    <row r="3441" s="7" customFormat="1" x14ac:dyDescent="0.2"/>
    <row r="3442" s="7" customFormat="1" x14ac:dyDescent="0.2"/>
    <row r="3443" s="7" customFormat="1" x14ac:dyDescent="0.2"/>
    <row r="3444" s="7" customFormat="1" x14ac:dyDescent="0.2"/>
    <row r="3445" s="7" customFormat="1" x14ac:dyDescent="0.2"/>
    <row r="3446" s="7" customFormat="1" x14ac:dyDescent="0.2"/>
    <row r="3447" s="7" customFormat="1" x14ac:dyDescent="0.2"/>
    <row r="3448" s="7" customFormat="1" x14ac:dyDescent="0.2"/>
    <row r="3449" s="7" customFormat="1" x14ac:dyDescent="0.2"/>
    <row r="3450" s="7" customFormat="1" x14ac:dyDescent="0.2"/>
    <row r="3451" s="7" customFormat="1" x14ac:dyDescent="0.2"/>
    <row r="3452" s="7" customFormat="1" x14ac:dyDescent="0.2"/>
    <row r="3453" s="7" customFormat="1" x14ac:dyDescent="0.2"/>
    <row r="3454" s="7" customFormat="1" x14ac:dyDescent="0.2"/>
    <row r="3455" s="7" customFormat="1" x14ac:dyDescent="0.2"/>
    <row r="3456" s="7" customFormat="1" x14ac:dyDescent="0.2"/>
    <row r="3457" s="7" customFormat="1" x14ac:dyDescent="0.2"/>
    <row r="3458" s="7" customFormat="1" x14ac:dyDescent="0.2"/>
    <row r="3459" s="7" customFormat="1" x14ac:dyDescent="0.2"/>
    <row r="3460" s="7" customFormat="1" x14ac:dyDescent="0.2"/>
    <row r="3461" s="7" customFormat="1" x14ac:dyDescent="0.2"/>
    <row r="3462" s="7" customFormat="1" x14ac:dyDescent="0.2"/>
    <row r="3463" s="7" customFormat="1" x14ac:dyDescent="0.2"/>
    <row r="3464" s="7" customFormat="1" x14ac:dyDescent="0.2"/>
    <row r="3465" s="7" customFormat="1" x14ac:dyDescent="0.2"/>
    <row r="3466" s="7" customFormat="1" x14ac:dyDescent="0.2"/>
    <row r="3467" s="7" customFormat="1" x14ac:dyDescent="0.2"/>
    <row r="3468" s="7" customFormat="1" x14ac:dyDescent="0.2"/>
    <row r="3469" s="7" customFormat="1" x14ac:dyDescent="0.2"/>
    <row r="3470" s="7" customFormat="1" x14ac:dyDescent="0.2"/>
    <row r="3471" s="7" customFormat="1" x14ac:dyDescent="0.2"/>
    <row r="3472" s="7" customFormat="1" x14ac:dyDescent="0.2"/>
    <row r="3473" s="7" customFormat="1" x14ac:dyDescent="0.2"/>
    <row r="3474" s="7" customFormat="1" x14ac:dyDescent="0.2"/>
    <row r="3475" s="7" customFormat="1" x14ac:dyDescent="0.2"/>
    <row r="3476" s="7" customFormat="1" x14ac:dyDescent="0.2"/>
    <row r="3477" s="7" customFormat="1" x14ac:dyDescent="0.2"/>
    <row r="3478" s="7" customFormat="1" x14ac:dyDescent="0.2"/>
    <row r="3479" s="7" customFormat="1" x14ac:dyDescent="0.2"/>
    <row r="3480" s="7" customFormat="1" x14ac:dyDescent="0.2"/>
    <row r="3481" s="7" customFormat="1" x14ac:dyDescent="0.2"/>
    <row r="3482" s="7" customFormat="1" x14ac:dyDescent="0.2"/>
    <row r="3483" s="7" customFormat="1" x14ac:dyDescent="0.2"/>
    <row r="3484" s="7" customFormat="1" x14ac:dyDescent="0.2"/>
    <row r="3485" s="7" customFormat="1" x14ac:dyDescent="0.2"/>
    <row r="3486" s="7" customFormat="1" x14ac:dyDescent="0.2"/>
    <row r="3487" s="7" customFormat="1" x14ac:dyDescent="0.2"/>
    <row r="3488" s="7" customFormat="1" x14ac:dyDescent="0.2"/>
    <row r="3489" s="7" customFormat="1" x14ac:dyDescent="0.2"/>
    <row r="3490" s="7" customFormat="1" x14ac:dyDescent="0.2"/>
    <row r="3491" s="7" customFormat="1" x14ac:dyDescent="0.2"/>
    <row r="3492" s="7" customFormat="1" x14ac:dyDescent="0.2"/>
    <row r="3493" s="7" customFormat="1" x14ac:dyDescent="0.2"/>
    <row r="3494" s="7" customFormat="1" x14ac:dyDescent="0.2"/>
    <row r="3495" s="7" customFormat="1" x14ac:dyDescent="0.2"/>
    <row r="3496" s="7" customFormat="1" x14ac:dyDescent="0.2"/>
    <row r="3497" s="7" customFormat="1" x14ac:dyDescent="0.2"/>
    <row r="3498" s="7" customFormat="1" x14ac:dyDescent="0.2"/>
    <row r="3499" s="7" customFormat="1" x14ac:dyDescent="0.2"/>
    <row r="3500" s="7" customFormat="1" x14ac:dyDescent="0.2"/>
    <row r="3501" s="7" customFormat="1" x14ac:dyDescent="0.2"/>
    <row r="3502" s="7" customFormat="1" x14ac:dyDescent="0.2"/>
    <row r="3503" s="7" customFormat="1" x14ac:dyDescent="0.2"/>
    <row r="3504" s="7" customFormat="1" x14ac:dyDescent="0.2"/>
    <row r="3505" s="7" customFormat="1" x14ac:dyDescent="0.2"/>
    <row r="3506" s="7" customFormat="1" x14ac:dyDescent="0.2"/>
    <row r="3507" s="7" customFormat="1" x14ac:dyDescent="0.2"/>
    <row r="3508" s="7" customFormat="1" x14ac:dyDescent="0.2"/>
    <row r="3509" s="7" customFormat="1" x14ac:dyDescent="0.2"/>
    <row r="3510" s="7" customFormat="1" x14ac:dyDescent="0.2"/>
    <row r="3511" s="7" customFormat="1" x14ac:dyDescent="0.2"/>
    <row r="3512" s="7" customFormat="1" x14ac:dyDescent="0.2"/>
    <row r="3513" s="7" customFormat="1" x14ac:dyDescent="0.2"/>
    <row r="3514" s="7" customFormat="1" x14ac:dyDescent="0.2"/>
    <row r="3515" s="7" customFormat="1" x14ac:dyDescent="0.2"/>
    <row r="3516" s="7" customFormat="1" x14ac:dyDescent="0.2"/>
    <row r="3517" s="7" customFormat="1" x14ac:dyDescent="0.2"/>
    <row r="3518" s="7" customFormat="1" x14ac:dyDescent="0.2"/>
    <row r="3519" s="7" customFormat="1" x14ac:dyDescent="0.2"/>
    <row r="3520" s="7" customFormat="1" x14ac:dyDescent="0.2"/>
    <row r="3521" s="7" customFormat="1" x14ac:dyDescent="0.2"/>
    <row r="3522" s="7" customFormat="1" x14ac:dyDescent="0.2"/>
    <row r="3523" s="7" customFormat="1" x14ac:dyDescent="0.2"/>
    <row r="3524" s="7" customFormat="1" x14ac:dyDescent="0.2"/>
    <row r="3525" s="7" customFormat="1" x14ac:dyDescent="0.2"/>
    <row r="3526" s="7" customFormat="1" x14ac:dyDescent="0.2"/>
    <row r="3527" s="7" customFormat="1" x14ac:dyDescent="0.2"/>
    <row r="3528" s="7" customFormat="1" x14ac:dyDescent="0.2"/>
    <row r="3529" s="7" customFormat="1" x14ac:dyDescent="0.2"/>
    <row r="3530" s="7" customFormat="1" x14ac:dyDescent="0.2"/>
    <row r="3531" s="7" customFormat="1" x14ac:dyDescent="0.2"/>
    <row r="3532" s="7" customFormat="1" x14ac:dyDescent="0.2"/>
    <row r="3533" s="7" customFormat="1" x14ac:dyDescent="0.2"/>
    <row r="3534" s="7" customFormat="1" x14ac:dyDescent="0.2"/>
    <row r="3535" s="7" customFormat="1" x14ac:dyDescent="0.2"/>
    <row r="3536" s="7" customFormat="1" x14ac:dyDescent="0.2"/>
    <row r="3537" s="7" customFormat="1" x14ac:dyDescent="0.2"/>
    <row r="3538" s="7" customFormat="1" x14ac:dyDescent="0.2"/>
    <row r="3539" s="7" customFormat="1" x14ac:dyDescent="0.2"/>
    <row r="3540" s="7" customFormat="1" x14ac:dyDescent="0.2"/>
    <row r="3541" s="7" customFormat="1" x14ac:dyDescent="0.2"/>
    <row r="3542" s="7" customFormat="1" x14ac:dyDescent="0.2"/>
    <row r="3543" s="7" customFormat="1" x14ac:dyDescent="0.2"/>
    <row r="3544" s="7" customFormat="1" x14ac:dyDescent="0.2"/>
    <row r="3545" s="7" customFormat="1" x14ac:dyDescent="0.2"/>
    <row r="3546" s="7" customFormat="1" x14ac:dyDescent="0.2"/>
    <row r="3547" s="7" customFormat="1" x14ac:dyDescent="0.2"/>
    <row r="3548" s="7" customFormat="1" x14ac:dyDescent="0.2"/>
    <row r="3549" s="7" customFormat="1" x14ac:dyDescent="0.2"/>
    <row r="3550" s="7" customFormat="1" x14ac:dyDescent="0.2"/>
    <row r="3551" s="7" customFormat="1" x14ac:dyDescent="0.2"/>
    <row r="3552" s="7" customFormat="1" x14ac:dyDescent="0.2"/>
    <row r="3553" s="7" customFormat="1" x14ac:dyDescent="0.2"/>
    <row r="3554" s="7" customFormat="1" x14ac:dyDescent="0.2"/>
    <row r="3555" s="7" customFormat="1" x14ac:dyDescent="0.2"/>
    <row r="3556" s="7" customFormat="1" x14ac:dyDescent="0.2"/>
    <row r="3557" s="7" customFormat="1" x14ac:dyDescent="0.2"/>
    <row r="3558" s="7" customFormat="1" x14ac:dyDescent="0.2"/>
    <row r="3559" s="7" customFormat="1" x14ac:dyDescent="0.2"/>
    <row r="3560" s="7" customFormat="1" x14ac:dyDescent="0.2"/>
    <row r="3561" s="7" customFormat="1" x14ac:dyDescent="0.2"/>
    <row r="3562" s="7" customFormat="1" x14ac:dyDescent="0.2"/>
    <row r="3563" s="7" customFormat="1" x14ac:dyDescent="0.2"/>
    <row r="3564" s="7" customFormat="1" x14ac:dyDescent="0.2"/>
    <row r="3565" s="7" customFormat="1" x14ac:dyDescent="0.2"/>
    <row r="3566" s="7" customFormat="1" x14ac:dyDescent="0.2"/>
    <row r="3567" s="7" customFormat="1" x14ac:dyDescent="0.2"/>
    <row r="3568" s="7" customFormat="1" x14ac:dyDescent="0.2"/>
    <row r="3569" s="7" customFormat="1" x14ac:dyDescent="0.2"/>
    <row r="3570" s="7" customFormat="1" x14ac:dyDescent="0.2"/>
    <row r="3571" s="7" customFormat="1" x14ac:dyDescent="0.2"/>
    <row r="3572" s="7" customFormat="1" x14ac:dyDescent="0.2"/>
    <row r="3573" s="7" customFormat="1" x14ac:dyDescent="0.2"/>
    <row r="3574" s="7" customFormat="1" x14ac:dyDescent="0.2"/>
    <row r="3575" s="7" customFormat="1" x14ac:dyDescent="0.2"/>
    <row r="3576" s="7" customFormat="1" x14ac:dyDescent="0.2"/>
    <row r="3577" s="7" customFormat="1" x14ac:dyDescent="0.2"/>
    <row r="3578" s="7" customFormat="1" x14ac:dyDescent="0.2"/>
    <row r="3579" s="7" customFormat="1" x14ac:dyDescent="0.2"/>
    <row r="3580" s="7" customFormat="1" x14ac:dyDescent="0.2"/>
    <row r="3581" s="7" customFormat="1" x14ac:dyDescent="0.2"/>
    <row r="3582" s="7" customFormat="1" x14ac:dyDescent="0.2"/>
    <row r="3583" s="7" customFormat="1" x14ac:dyDescent="0.2"/>
    <row r="3584" s="7" customFormat="1" x14ac:dyDescent="0.2"/>
    <row r="3585" s="7" customFormat="1" x14ac:dyDescent="0.2"/>
    <row r="3586" s="7" customFormat="1" x14ac:dyDescent="0.2"/>
    <row r="3587" s="7" customFormat="1" x14ac:dyDescent="0.2"/>
    <row r="3588" s="7" customFormat="1" x14ac:dyDescent="0.2"/>
    <row r="3589" s="7" customFormat="1" x14ac:dyDescent="0.2"/>
    <row r="3590" s="7" customFormat="1" x14ac:dyDescent="0.2"/>
    <row r="3591" s="7" customFormat="1" x14ac:dyDescent="0.2"/>
    <row r="3592" s="7" customFormat="1" x14ac:dyDescent="0.2"/>
    <row r="3593" s="7" customFormat="1" x14ac:dyDescent="0.2"/>
    <row r="3594" s="7" customFormat="1" x14ac:dyDescent="0.2"/>
    <row r="3595" s="7" customFormat="1" x14ac:dyDescent="0.2"/>
    <row r="3596" s="7" customFormat="1" x14ac:dyDescent="0.2"/>
    <row r="3597" s="7" customFormat="1" x14ac:dyDescent="0.2"/>
    <row r="3598" s="7" customFormat="1" x14ac:dyDescent="0.2"/>
    <row r="3599" s="7" customFormat="1" x14ac:dyDescent="0.2"/>
    <row r="3600" s="7" customFormat="1" x14ac:dyDescent="0.2"/>
    <row r="3601" s="7" customFormat="1" x14ac:dyDescent="0.2"/>
    <row r="3602" s="7" customFormat="1" x14ac:dyDescent="0.2"/>
    <row r="3603" s="7" customFormat="1" x14ac:dyDescent="0.2"/>
    <row r="3604" s="7" customFormat="1" x14ac:dyDescent="0.2"/>
    <row r="3605" s="7" customFormat="1" x14ac:dyDescent="0.2"/>
    <row r="3606" s="7" customFormat="1" x14ac:dyDescent="0.2"/>
    <row r="3607" s="7" customFormat="1" x14ac:dyDescent="0.2"/>
    <row r="3608" s="7" customFormat="1" x14ac:dyDescent="0.2"/>
    <row r="3609" s="7" customFormat="1" x14ac:dyDescent="0.2"/>
    <row r="3610" s="7" customFormat="1" x14ac:dyDescent="0.2"/>
    <row r="3611" s="7" customFormat="1" x14ac:dyDescent="0.2"/>
    <row r="3612" s="7" customFormat="1" x14ac:dyDescent="0.2"/>
    <row r="3613" s="7" customFormat="1" x14ac:dyDescent="0.2"/>
    <row r="3614" s="7" customFormat="1" x14ac:dyDescent="0.2"/>
    <row r="3615" s="7" customFormat="1" x14ac:dyDescent="0.2"/>
    <row r="3616" s="7" customFormat="1" x14ac:dyDescent="0.2"/>
    <row r="3617" s="7" customFormat="1" x14ac:dyDescent="0.2"/>
    <row r="3618" s="7" customFormat="1" x14ac:dyDescent="0.2"/>
    <row r="3619" s="7" customFormat="1" x14ac:dyDescent="0.2"/>
    <row r="3620" s="7" customFormat="1" x14ac:dyDescent="0.2"/>
    <row r="3621" s="7" customFormat="1" x14ac:dyDescent="0.2"/>
    <row r="3622" s="7" customFormat="1" x14ac:dyDescent="0.2"/>
    <row r="3623" s="7" customFormat="1" x14ac:dyDescent="0.2"/>
    <row r="3624" s="7" customFormat="1" x14ac:dyDescent="0.2"/>
    <row r="3625" s="7" customFormat="1" x14ac:dyDescent="0.2"/>
    <row r="3626" s="7" customFormat="1" x14ac:dyDescent="0.2"/>
    <row r="3627" s="7" customFormat="1" x14ac:dyDescent="0.2"/>
    <row r="3628" s="7" customFormat="1" x14ac:dyDescent="0.2"/>
    <row r="3629" s="7" customFormat="1" x14ac:dyDescent="0.2"/>
    <row r="3630" s="7" customFormat="1" x14ac:dyDescent="0.2"/>
    <row r="3631" s="7" customFormat="1" x14ac:dyDescent="0.2"/>
    <row r="3632" s="7" customFormat="1" x14ac:dyDescent="0.2"/>
    <row r="3633" s="7" customFormat="1" x14ac:dyDescent="0.2"/>
    <row r="3634" s="7" customFormat="1" x14ac:dyDescent="0.2"/>
    <row r="3635" s="7" customFormat="1" x14ac:dyDescent="0.2"/>
    <row r="3636" s="7" customFormat="1" x14ac:dyDescent="0.2"/>
    <row r="3637" s="7" customFormat="1" x14ac:dyDescent="0.2"/>
    <row r="3638" s="7" customFormat="1" x14ac:dyDescent="0.2"/>
    <row r="3639" s="7" customFormat="1" x14ac:dyDescent="0.2"/>
    <row r="3640" s="7" customFormat="1" x14ac:dyDescent="0.2"/>
    <row r="3641" s="7" customFormat="1" x14ac:dyDescent="0.2"/>
    <row r="3642" s="7" customFormat="1" x14ac:dyDescent="0.2"/>
    <row r="3643" s="7" customFormat="1" x14ac:dyDescent="0.2"/>
    <row r="3644" s="7" customFormat="1" x14ac:dyDescent="0.2"/>
    <row r="3645" s="7" customFormat="1" x14ac:dyDescent="0.2"/>
    <row r="3646" s="7" customFormat="1" x14ac:dyDescent="0.2"/>
    <row r="3647" s="7" customFormat="1" x14ac:dyDescent="0.2"/>
    <row r="3648" s="7" customFormat="1" x14ac:dyDescent="0.2"/>
    <row r="3649" s="7" customFormat="1" x14ac:dyDescent="0.2"/>
    <row r="3650" s="7" customFormat="1" x14ac:dyDescent="0.2"/>
    <row r="3651" s="7" customFormat="1" x14ac:dyDescent="0.2"/>
    <row r="3652" s="7" customFormat="1" x14ac:dyDescent="0.2"/>
    <row r="3653" s="7" customFormat="1" x14ac:dyDescent="0.2"/>
    <row r="3654" s="7" customFormat="1" x14ac:dyDescent="0.2"/>
    <row r="3655" s="7" customFormat="1" x14ac:dyDescent="0.2"/>
    <row r="3656" s="7" customFormat="1" x14ac:dyDescent="0.2"/>
    <row r="3657" s="7" customFormat="1" x14ac:dyDescent="0.2"/>
    <row r="3658" s="7" customFormat="1" x14ac:dyDescent="0.2"/>
    <row r="3659" s="7" customFormat="1" x14ac:dyDescent="0.2"/>
    <row r="3660" s="7" customFormat="1" x14ac:dyDescent="0.2"/>
    <row r="3661" s="7" customFormat="1" x14ac:dyDescent="0.2"/>
    <row r="3662" s="7" customFormat="1" x14ac:dyDescent="0.2"/>
    <row r="3663" s="7" customFormat="1" x14ac:dyDescent="0.2"/>
    <row r="3664" s="7" customFormat="1" x14ac:dyDescent="0.2"/>
    <row r="3665" s="7" customFormat="1" x14ac:dyDescent="0.2"/>
    <row r="3666" s="7" customFormat="1" x14ac:dyDescent="0.2"/>
    <row r="3667" s="7" customFormat="1" x14ac:dyDescent="0.2"/>
    <row r="3668" s="7" customFormat="1" x14ac:dyDescent="0.2"/>
    <row r="3669" s="7" customFormat="1" x14ac:dyDescent="0.2"/>
    <row r="3670" s="7" customFormat="1" x14ac:dyDescent="0.2"/>
    <row r="3671" s="7" customFormat="1" x14ac:dyDescent="0.2"/>
    <row r="3672" s="7" customFormat="1" x14ac:dyDescent="0.2"/>
    <row r="3673" s="7" customFormat="1" x14ac:dyDescent="0.2"/>
    <row r="3674" s="7" customFormat="1" x14ac:dyDescent="0.2"/>
    <row r="3675" s="7" customFormat="1" x14ac:dyDescent="0.2"/>
    <row r="3676" s="7" customFormat="1" x14ac:dyDescent="0.2"/>
    <row r="3677" s="7" customFormat="1" x14ac:dyDescent="0.2"/>
    <row r="3678" s="7" customFormat="1" x14ac:dyDescent="0.2"/>
    <row r="3679" s="7" customFormat="1" x14ac:dyDescent="0.2"/>
    <row r="3680" s="7" customFormat="1" x14ac:dyDescent="0.2"/>
    <row r="3681" s="7" customFormat="1" x14ac:dyDescent="0.2"/>
    <row r="3682" s="7" customFormat="1" x14ac:dyDescent="0.2"/>
    <row r="3683" s="7" customFormat="1" x14ac:dyDescent="0.2"/>
    <row r="3684" s="7" customFormat="1" x14ac:dyDescent="0.2"/>
    <row r="3685" s="7" customFormat="1" x14ac:dyDescent="0.2"/>
    <row r="3686" s="7" customFormat="1" x14ac:dyDescent="0.2"/>
    <row r="3687" s="7" customFormat="1" x14ac:dyDescent="0.2"/>
    <row r="3688" s="7" customFormat="1" x14ac:dyDescent="0.2"/>
    <row r="3689" s="7" customFormat="1" x14ac:dyDescent="0.2"/>
    <row r="3690" s="7" customFormat="1" x14ac:dyDescent="0.2"/>
    <row r="3691" s="7" customFormat="1" x14ac:dyDescent="0.2"/>
    <row r="3692" s="7" customFormat="1" x14ac:dyDescent="0.2"/>
    <row r="3693" s="7" customFormat="1" x14ac:dyDescent="0.2"/>
    <row r="3694" s="7" customFormat="1" x14ac:dyDescent="0.2"/>
    <row r="3695" s="7" customFormat="1" x14ac:dyDescent="0.2"/>
    <row r="3696" s="7" customFormat="1" x14ac:dyDescent="0.2"/>
    <row r="3697" s="7" customFormat="1" x14ac:dyDescent="0.2"/>
    <row r="3698" s="7" customFormat="1" x14ac:dyDescent="0.2"/>
    <row r="3699" s="7" customFormat="1" x14ac:dyDescent="0.2"/>
    <row r="3700" s="7" customFormat="1" x14ac:dyDescent="0.2"/>
    <row r="3701" s="7" customFormat="1" x14ac:dyDescent="0.2"/>
    <row r="3702" s="7" customFormat="1" x14ac:dyDescent="0.2"/>
    <row r="3703" s="7" customFormat="1" x14ac:dyDescent="0.2"/>
    <row r="3704" s="7" customFormat="1" x14ac:dyDescent="0.2"/>
    <row r="3705" s="7" customFormat="1" x14ac:dyDescent="0.2"/>
    <row r="3706" s="7" customFormat="1" x14ac:dyDescent="0.2"/>
    <row r="3707" s="7" customFormat="1" x14ac:dyDescent="0.2"/>
    <row r="3708" s="7" customFormat="1" x14ac:dyDescent="0.2"/>
    <row r="3709" s="7" customFormat="1" x14ac:dyDescent="0.2"/>
    <row r="3710" s="7" customFormat="1" x14ac:dyDescent="0.2"/>
    <row r="3711" s="7" customFormat="1" x14ac:dyDescent="0.2"/>
    <row r="3712" s="7" customFormat="1" x14ac:dyDescent="0.2"/>
    <row r="3713" s="7" customFormat="1" x14ac:dyDescent="0.2"/>
    <row r="3714" s="7" customFormat="1" x14ac:dyDescent="0.2"/>
    <row r="3715" s="7" customFormat="1" x14ac:dyDescent="0.2"/>
    <row r="3716" s="7" customFormat="1" x14ac:dyDescent="0.2"/>
    <row r="3717" s="7" customFormat="1" x14ac:dyDescent="0.2"/>
    <row r="3718" s="7" customFormat="1" x14ac:dyDescent="0.2"/>
    <row r="3719" s="7" customFormat="1" x14ac:dyDescent="0.2"/>
    <row r="3720" s="7" customFormat="1" x14ac:dyDescent="0.2"/>
    <row r="3721" s="7" customFormat="1" x14ac:dyDescent="0.2"/>
    <row r="3722" s="7" customFormat="1" x14ac:dyDescent="0.2"/>
    <row r="3723" s="7" customFormat="1" x14ac:dyDescent="0.2"/>
    <row r="3724" s="7" customFormat="1" x14ac:dyDescent="0.2"/>
    <row r="3725" s="7" customFormat="1" x14ac:dyDescent="0.2"/>
    <row r="3726" s="7" customFormat="1" x14ac:dyDescent="0.2"/>
    <row r="3727" s="7" customFormat="1" x14ac:dyDescent="0.2"/>
    <row r="3728" s="7" customFormat="1" x14ac:dyDescent="0.2"/>
    <row r="3729" s="7" customFormat="1" x14ac:dyDescent="0.2"/>
    <row r="3730" s="7" customFormat="1" x14ac:dyDescent="0.2"/>
    <row r="3731" s="7" customFormat="1" x14ac:dyDescent="0.2"/>
    <row r="3732" s="7" customFormat="1" x14ac:dyDescent="0.2"/>
    <row r="3733" s="7" customFormat="1" x14ac:dyDescent="0.2"/>
    <row r="3734" s="7" customFormat="1" x14ac:dyDescent="0.2"/>
    <row r="3735" s="7" customFormat="1" x14ac:dyDescent="0.2"/>
    <row r="3736" s="7" customFormat="1" x14ac:dyDescent="0.2"/>
    <row r="3737" s="7" customFormat="1" x14ac:dyDescent="0.2"/>
    <row r="3738" s="7" customFormat="1" x14ac:dyDescent="0.2"/>
    <row r="3739" s="7" customFormat="1" x14ac:dyDescent="0.2"/>
    <row r="3740" s="7" customFormat="1" x14ac:dyDescent="0.2"/>
    <row r="3741" s="7" customFormat="1" x14ac:dyDescent="0.2"/>
    <row r="3742" s="7" customFormat="1" x14ac:dyDescent="0.2"/>
    <row r="3743" s="7" customFormat="1" x14ac:dyDescent="0.2"/>
    <row r="3744" s="7" customFormat="1" x14ac:dyDescent="0.2"/>
    <row r="3745" s="7" customFormat="1" x14ac:dyDescent="0.2"/>
    <row r="3746" s="7" customFormat="1" x14ac:dyDescent="0.2"/>
    <row r="3747" s="7" customFormat="1" x14ac:dyDescent="0.2"/>
    <row r="3748" s="7" customFormat="1" x14ac:dyDescent="0.2"/>
    <row r="3749" s="7" customFormat="1" x14ac:dyDescent="0.2"/>
    <row r="3750" s="7" customFormat="1" x14ac:dyDescent="0.2"/>
    <row r="3751" s="7" customFormat="1" x14ac:dyDescent="0.2"/>
    <row r="3752" s="7" customFormat="1" x14ac:dyDescent="0.2"/>
    <row r="3753" s="7" customFormat="1" x14ac:dyDescent="0.2"/>
    <row r="3754" s="7" customFormat="1" x14ac:dyDescent="0.2"/>
    <row r="3755" s="7" customFormat="1" x14ac:dyDescent="0.2"/>
    <row r="3756" s="7" customFormat="1" x14ac:dyDescent="0.2"/>
    <row r="3757" s="7" customFormat="1" x14ac:dyDescent="0.2"/>
    <row r="3758" s="7" customFormat="1" x14ac:dyDescent="0.2"/>
    <row r="3759" s="7" customFormat="1" x14ac:dyDescent="0.2"/>
    <row r="3760" s="7" customFormat="1" x14ac:dyDescent="0.2"/>
    <row r="3761" s="7" customFormat="1" x14ac:dyDescent="0.2"/>
    <row r="3762" s="7" customFormat="1" x14ac:dyDescent="0.2"/>
    <row r="3763" s="7" customFormat="1" x14ac:dyDescent="0.2"/>
    <row r="3764" s="7" customFormat="1" x14ac:dyDescent="0.2"/>
    <row r="3765" s="7" customFormat="1" x14ac:dyDescent="0.2"/>
    <row r="3766" s="7" customFormat="1" x14ac:dyDescent="0.2"/>
    <row r="3767" s="7" customFormat="1" x14ac:dyDescent="0.2"/>
    <row r="3768" s="7" customFormat="1" x14ac:dyDescent="0.2"/>
    <row r="3769" s="7" customFormat="1" x14ac:dyDescent="0.2"/>
    <row r="3770" s="7" customFormat="1" x14ac:dyDescent="0.2"/>
    <row r="3771" s="7" customFormat="1" x14ac:dyDescent="0.2"/>
    <row r="3772" s="7" customFormat="1" x14ac:dyDescent="0.2"/>
    <row r="3773" s="7" customFormat="1" x14ac:dyDescent="0.2"/>
    <row r="3774" s="7" customFormat="1" x14ac:dyDescent="0.2"/>
    <row r="3775" s="7" customFormat="1" x14ac:dyDescent="0.2"/>
    <row r="3776" s="7" customFormat="1" x14ac:dyDescent="0.2"/>
    <row r="3777" s="7" customFormat="1" x14ac:dyDescent="0.2"/>
    <row r="3778" s="7" customFormat="1" x14ac:dyDescent="0.2"/>
    <row r="3779" s="7" customFormat="1" x14ac:dyDescent="0.2"/>
    <row r="3780" s="7" customFormat="1" x14ac:dyDescent="0.2"/>
    <row r="3781" s="7" customFormat="1" x14ac:dyDescent="0.2"/>
    <row r="3782" s="7" customFormat="1" x14ac:dyDescent="0.2"/>
    <row r="3783" s="7" customFormat="1" x14ac:dyDescent="0.2"/>
    <row r="3784" s="7" customFormat="1" x14ac:dyDescent="0.2"/>
    <row r="3785" s="7" customFormat="1" x14ac:dyDescent="0.2"/>
    <row r="3786" s="7" customFormat="1" x14ac:dyDescent="0.2"/>
    <row r="3787" s="7" customFormat="1" x14ac:dyDescent="0.2"/>
    <row r="3788" s="7" customFormat="1" x14ac:dyDescent="0.2"/>
    <row r="3789" s="7" customFormat="1" x14ac:dyDescent="0.2"/>
    <row r="3790" s="7" customFormat="1" x14ac:dyDescent="0.2"/>
    <row r="3791" s="7" customFormat="1" x14ac:dyDescent="0.2"/>
    <row r="3792" s="7" customFormat="1" x14ac:dyDescent="0.2"/>
    <row r="3793" s="7" customFormat="1" x14ac:dyDescent="0.2"/>
    <row r="3794" s="7" customFormat="1" x14ac:dyDescent="0.2"/>
    <row r="3795" s="7" customFormat="1" x14ac:dyDescent="0.2"/>
    <row r="3796" s="7" customFormat="1" x14ac:dyDescent="0.2"/>
    <row r="3797" s="7" customFormat="1" x14ac:dyDescent="0.2"/>
    <row r="3798" s="7" customFormat="1" x14ac:dyDescent="0.2"/>
    <row r="3799" s="7" customFormat="1" x14ac:dyDescent="0.2"/>
    <row r="3800" s="7" customFormat="1" x14ac:dyDescent="0.2"/>
    <row r="3801" s="7" customFormat="1" x14ac:dyDescent="0.2"/>
    <row r="3802" s="7" customFormat="1" x14ac:dyDescent="0.2"/>
    <row r="3803" s="7" customFormat="1" x14ac:dyDescent="0.2"/>
    <row r="3804" s="7" customFormat="1" x14ac:dyDescent="0.2"/>
    <row r="3805" s="7" customFormat="1" x14ac:dyDescent="0.2"/>
    <row r="3806" s="7" customFormat="1" x14ac:dyDescent="0.2"/>
    <row r="3807" s="7" customFormat="1" x14ac:dyDescent="0.2"/>
    <row r="3808" s="7" customFormat="1" x14ac:dyDescent="0.2"/>
    <row r="3809" s="7" customFormat="1" x14ac:dyDescent="0.2"/>
    <row r="3810" s="7" customFormat="1" x14ac:dyDescent="0.2"/>
    <row r="3811" s="7" customFormat="1" x14ac:dyDescent="0.2"/>
    <row r="3812" s="7" customFormat="1" x14ac:dyDescent="0.2"/>
    <row r="3813" s="7" customFormat="1" x14ac:dyDescent="0.2"/>
    <row r="3814" s="7" customFormat="1" x14ac:dyDescent="0.2"/>
    <row r="3815" s="7" customFormat="1" x14ac:dyDescent="0.2"/>
    <row r="3816" s="7" customFormat="1" x14ac:dyDescent="0.2"/>
    <row r="3817" s="7" customFormat="1" x14ac:dyDescent="0.2"/>
    <row r="3818" s="7" customFormat="1" x14ac:dyDescent="0.2"/>
    <row r="3819" s="7" customFormat="1" x14ac:dyDescent="0.2"/>
    <row r="3820" s="7" customFormat="1" x14ac:dyDescent="0.2"/>
    <row r="3821" s="7" customFormat="1" x14ac:dyDescent="0.2"/>
    <row r="3822" s="7" customFormat="1" x14ac:dyDescent="0.2"/>
    <row r="3823" s="7" customFormat="1" x14ac:dyDescent="0.2"/>
    <row r="3824" s="7" customFormat="1" x14ac:dyDescent="0.2"/>
    <row r="3825" s="7" customFormat="1" x14ac:dyDescent="0.2"/>
    <row r="3826" s="7" customFormat="1" x14ac:dyDescent="0.2"/>
    <row r="3827" s="7" customFormat="1" x14ac:dyDescent="0.2"/>
    <row r="3828" s="7" customFormat="1" x14ac:dyDescent="0.2"/>
    <row r="3829" s="7" customFormat="1" x14ac:dyDescent="0.2"/>
    <row r="3830" s="7" customFormat="1" x14ac:dyDescent="0.2"/>
    <row r="3831" s="7" customFormat="1" x14ac:dyDescent="0.2"/>
    <row r="3832" s="7" customFormat="1" x14ac:dyDescent="0.2"/>
    <row r="3833" s="7" customFormat="1" x14ac:dyDescent="0.2"/>
    <row r="3834" s="7" customFormat="1" x14ac:dyDescent="0.2"/>
    <row r="3835" s="7" customFormat="1" x14ac:dyDescent="0.2"/>
    <row r="3836" s="7" customFormat="1" x14ac:dyDescent="0.2"/>
    <row r="3837" s="7" customFormat="1" x14ac:dyDescent="0.2"/>
    <row r="3838" s="7" customFormat="1" x14ac:dyDescent="0.2"/>
    <row r="3839" s="7" customFormat="1" x14ac:dyDescent="0.2"/>
    <row r="3840" s="7" customFormat="1" x14ac:dyDescent="0.2"/>
    <row r="3841" s="7" customFormat="1" x14ac:dyDescent="0.2"/>
    <row r="3842" s="7" customFormat="1" x14ac:dyDescent="0.2"/>
    <row r="3843" s="7" customFormat="1" x14ac:dyDescent="0.2"/>
    <row r="3844" s="7" customFormat="1" x14ac:dyDescent="0.2"/>
    <row r="3845" s="7" customFormat="1" x14ac:dyDescent="0.2"/>
    <row r="3846" s="7" customFormat="1" x14ac:dyDescent="0.2"/>
    <row r="3847" s="7" customFormat="1" x14ac:dyDescent="0.2"/>
    <row r="3848" s="7" customFormat="1" x14ac:dyDescent="0.2"/>
    <row r="3849" s="7" customFormat="1" x14ac:dyDescent="0.2"/>
    <row r="3850" s="7" customFormat="1" x14ac:dyDescent="0.2"/>
    <row r="3851" s="7" customFormat="1" x14ac:dyDescent="0.2"/>
    <row r="3852" s="7" customFormat="1" x14ac:dyDescent="0.2"/>
    <row r="3853" s="7" customFormat="1" x14ac:dyDescent="0.2"/>
    <row r="3854" s="7" customFormat="1" x14ac:dyDescent="0.2"/>
    <row r="3855" s="7" customFormat="1" x14ac:dyDescent="0.2"/>
    <row r="3856" s="7" customFormat="1" x14ac:dyDescent="0.2"/>
    <row r="3857" s="7" customFormat="1" x14ac:dyDescent="0.2"/>
    <row r="3858" s="7" customFormat="1" x14ac:dyDescent="0.2"/>
    <row r="3859" s="7" customFormat="1" x14ac:dyDescent="0.2"/>
    <row r="3860" s="7" customFormat="1" x14ac:dyDescent="0.2"/>
    <row r="3861" s="7" customFormat="1" x14ac:dyDescent="0.2"/>
    <row r="3862" s="7" customFormat="1" x14ac:dyDescent="0.2"/>
    <row r="3863" s="7" customFormat="1" x14ac:dyDescent="0.2"/>
    <row r="3864" s="7" customFormat="1" x14ac:dyDescent="0.2"/>
    <row r="3865" s="7" customFormat="1" x14ac:dyDescent="0.2"/>
    <row r="3866" s="7" customFormat="1" x14ac:dyDescent="0.2"/>
    <row r="3867" s="7" customFormat="1" x14ac:dyDescent="0.2"/>
    <row r="3868" s="7" customFormat="1" x14ac:dyDescent="0.2"/>
    <row r="3869" s="7" customFormat="1" x14ac:dyDescent="0.2"/>
    <row r="3870" s="7" customFormat="1" x14ac:dyDescent="0.2"/>
    <row r="3871" s="7" customFormat="1" x14ac:dyDescent="0.2"/>
    <row r="3872" s="7" customFormat="1" x14ac:dyDescent="0.2"/>
    <row r="3873" s="7" customFormat="1" x14ac:dyDescent="0.2"/>
    <row r="3874" s="7" customFormat="1" x14ac:dyDescent="0.2"/>
    <row r="3875" s="7" customFormat="1" x14ac:dyDescent="0.2"/>
    <row r="3876" s="7" customFormat="1" x14ac:dyDescent="0.2"/>
    <row r="3877" s="7" customFormat="1" x14ac:dyDescent="0.2"/>
    <row r="3878" s="7" customFormat="1" x14ac:dyDescent="0.2"/>
    <row r="3879" s="7" customFormat="1" x14ac:dyDescent="0.2"/>
    <row r="3880" s="7" customFormat="1" x14ac:dyDescent="0.2"/>
    <row r="3881" s="7" customFormat="1" x14ac:dyDescent="0.2"/>
    <row r="3882" s="7" customFormat="1" x14ac:dyDescent="0.2"/>
    <row r="3883" s="7" customFormat="1" x14ac:dyDescent="0.2"/>
    <row r="3884" s="7" customFormat="1" x14ac:dyDescent="0.2"/>
    <row r="3885" s="7" customFormat="1" x14ac:dyDescent="0.2"/>
    <row r="3886" s="7" customFormat="1" x14ac:dyDescent="0.2"/>
    <row r="3887" s="7" customFormat="1" x14ac:dyDescent="0.2"/>
    <row r="3888" s="7" customFormat="1" x14ac:dyDescent="0.2"/>
    <row r="3889" s="7" customFormat="1" x14ac:dyDescent="0.2"/>
    <row r="3890" s="7" customFormat="1" x14ac:dyDescent="0.2"/>
    <row r="3891" s="7" customFormat="1" x14ac:dyDescent="0.2"/>
    <row r="3892" s="7" customFormat="1" x14ac:dyDescent="0.2"/>
    <row r="3893" s="7" customFormat="1" x14ac:dyDescent="0.2"/>
    <row r="3894" s="7" customFormat="1" x14ac:dyDescent="0.2"/>
    <row r="3895" s="7" customFormat="1" x14ac:dyDescent="0.2"/>
    <row r="3896" s="7" customFormat="1" x14ac:dyDescent="0.2"/>
    <row r="3897" s="7" customFormat="1" x14ac:dyDescent="0.2"/>
    <row r="3898" s="7" customFormat="1" x14ac:dyDescent="0.2"/>
    <row r="3899" s="7" customFormat="1" x14ac:dyDescent="0.2"/>
    <row r="3900" s="7" customFormat="1" x14ac:dyDescent="0.2"/>
    <row r="3901" s="7" customFormat="1" x14ac:dyDescent="0.2"/>
    <row r="3902" s="7" customFormat="1" x14ac:dyDescent="0.2"/>
    <row r="3903" s="7" customFormat="1" x14ac:dyDescent="0.2"/>
    <row r="3904" s="7" customFormat="1" x14ac:dyDescent="0.2"/>
    <row r="3905" s="7" customFormat="1" x14ac:dyDescent="0.2"/>
    <row r="3906" s="7" customFormat="1" x14ac:dyDescent="0.2"/>
    <row r="3907" s="7" customFormat="1" x14ac:dyDescent="0.2"/>
    <row r="3908" s="7" customFormat="1" x14ac:dyDescent="0.2"/>
    <row r="3909" s="7" customFormat="1" x14ac:dyDescent="0.2"/>
    <row r="3910" s="7" customFormat="1" x14ac:dyDescent="0.2"/>
    <row r="3911" s="7" customFormat="1" x14ac:dyDescent="0.2"/>
    <row r="3912" s="7" customFormat="1" x14ac:dyDescent="0.2"/>
    <row r="3913" s="7" customFormat="1" x14ac:dyDescent="0.2"/>
    <row r="3914" s="7" customFormat="1" x14ac:dyDescent="0.2"/>
    <row r="3915" s="7" customFormat="1" x14ac:dyDescent="0.2"/>
    <row r="3916" s="7" customFormat="1" x14ac:dyDescent="0.2"/>
    <row r="3917" s="7" customFormat="1" x14ac:dyDescent="0.2"/>
    <row r="3918" s="7" customFormat="1" x14ac:dyDescent="0.2"/>
    <row r="3919" s="7" customFormat="1" x14ac:dyDescent="0.2"/>
    <row r="3920" s="7" customFormat="1" x14ac:dyDescent="0.2"/>
    <row r="3921" s="7" customFormat="1" x14ac:dyDescent="0.2"/>
    <row r="3922" s="7" customFormat="1" x14ac:dyDescent="0.2"/>
    <row r="3923" s="7" customFormat="1" x14ac:dyDescent="0.2"/>
    <row r="3924" s="7" customFormat="1" x14ac:dyDescent="0.2"/>
    <row r="3925" s="7" customFormat="1" x14ac:dyDescent="0.2"/>
    <row r="3926" s="7" customFormat="1" x14ac:dyDescent="0.2"/>
    <row r="3927" s="7" customFormat="1" x14ac:dyDescent="0.2"/>
    <row r="3928" s="7" customFormat="1" x14ac:dyDescent="0.2"/>
    <row r="3929" s="7" customFormat="1" x14ac:dyDescent="0.2"/>
    <row r="3930" s="7" customFormat="1" x14ac:dyDescent="0.2"/>
    <row r="3931" s="7" customFormat="1" x14ac:dyDescent="0.2"/>
    <row r="3932" s="7" customFormat="1" x14ac:dyDescent="0.2"/>
    <row r="3933" s="7" customFormat="1" x14ac:dyDescent="0.2"/>
    <row r="3934" s="7" customFormat="1" x14ac:dyDescent="0.2"/>
    <row r="3935" s="7" customFormat="1" x14ac:dyDescent="0.2"/>
    <row r="3936" s="7" customFormat="1" x14ac:dyDescent="0.2"/>
    <row r="3937" s="7" customFormat="1" x14ac:dyDescent="0.2"/>
    <row r="3938" s="7" customFormat="1" x14ac:dyDescent="0.2"/>
    <row r="3939" s="7" customFormat="1" x14ac:dyDescent="0.2"/>
    <row r="3940" s="7" customFormat="1" x14ac:dyDescent="0.2"/>
    <row r="3941" s="7" customFormat="1" x14ac:dyDescent="0.2"/>
    <row r="3942" s="7" customFormat="1" x14ac:dyDescent="0.2"/>
    <row r="3943" s="7" customFormat="1" x14ac:dyDescent="0.2"/>
    <row r="3944" s="7" customFormat="1" x14ac:dyDescent="0.2"/>
    <row r="3945" s="7" customFormat="1" x14ac:dyDescent="0.2"/>
    <row r="3946" s="7" customFormat="1" x14ac:dyDescent="0.2"/>
    <row r="3947" s="7" customFormat="1" x14ac:dyDescent="0.2"/>
    <row r="3948" s="7" customFormat="1" x14ac:dyDescent="0.2"/>
    <row r="3949" s="7" customFormat="1" x14ac:dyDescent="0.2"/>
    <row r="3950" s="7" customFormat="1" x14ac:dyDescent="0.2"/>
    <row r="3951" s="7" customFormat="1" x14ac:dyDescent="0.2"/>
    <row r="3952" s="7" customFormat="1" x14ac:dyDescent="0.2"/>
    <row r="3953" s="7" customFormat="1" x14ac:dyDescent="0.2"/>
    <row r="3954" s="7" customFormat="1" x14ac:dyDescent="0.2"/>
    <row r="3955" s="7" customFormat="1" x14ac:dyDescent="0.2"/>
    <row r="3956" s="7" customFormat="1" x14ac:dyDescent="0.2"/>
    <row r="3957" s="7" customFormat="1" x14ac:dyDescent="0.2"/>
    <row r="3958" s="7" customFormat="1" x14ac:dyDescent="0.2"/>
    <row r="3959" s="7" customFormat="1" x14ac:dyDescent="0.2"/>
    <row r="3960" s="7" customFormat="1" x14ac:dyDescent="0.2"/>
    <row r="3961" s="7" customFormat="1" x14ac:dyDescent="0.2"/>
    <row r="3962" s="7" customFormat="1" x14ac:dyDescent="0.2"/>
    <row r="3963" s="7" customFormat="1" x14ac:dyDescent="0.2"/>
    <row r="3964" s="7" customFormat="1" x14ac:dyDescent="0.2"/>
    <row r="3965" s="7" customFormat="1" x14ac:dyDescent="0.2"/>
    <row r="3966" s="7" customFormat="1" x14ac:dyDescent="0.2"/>
    <row r="3967" s="7" customFormat="1" x14ac:dyDescent="0.2"/>
    <row r="3968" s="7" customFormat="1" x14ac:dyDescent="0.2"/>
    <row r="3969" s="7" customFormat="1" x14ac:dyDescent="0.2"/>
    <row r="3970" s="7" customFormat="1" x14ac:dyDescent="0.2"/>
    <row r="3971" s="7" customFormat="1" x14ac:dyDescent="0.2"/>
    <row r="3972" s="7" customFormat="1" x14ac:dyDescent="0.2"/>
    <row r="3973" s="7" customFormat="1" x14ac:dyDescent="0.2"/>
    <row r="3974" s="7" customFormat="1" x14ac:dyDescent="0.2"/>
    <row r="3975" s="7" customFormat="1" x14ac:dyDescent="0.2"/>
    <row r="3976" s="7" customFormat="1" x14ac:dyDescent="0.2"/>
    <row r="3977" s="7" customFormat="1" x14ac:dyDescent="0.2"/>
    <row r="3978" s="7" customFormat="1" x14ac:dyDescent="0.2"/>
    <row r="3979" s="7" customFormat="1" x14ac:dyDescent="0.2"/>
    <row r="3980" s="7" customFormat="1" x14ac:dyDescent="0.2"/>
    <row r="3981" s="7" customFormat="1" x14ac:dyDescent="0.2"/>
    <row r="3982" s="7" customFormat="1" x14ac:dyDescent="0.2"/>
    <row r="3983" s="7" customFormat="1" x14ac:dyDescent="0.2"/>
    <row r="3984" s="7" customFormat="1" x14ac:dyDescent="0.2"/>
    <row r="3985" s="7" customFormat="1" x14ac:dyDescent="0.2"/>
    <row r="3986" s="7" customFormat="1" x14ac:dyDescent="0.2"/>
    <row r="3987" s="7" customFormat="1" x14ac:dyDescent="0.2"/>
    <row r="3988" s="7" customFormat="1" x14ac:dyDescent="0.2"/>
    <row r="3989" s="7" customFormat="1" x14ac:dyDescent="0.2"/>
    <row r="3990" s="7" customFormat="1" x14ac:dyDescent="0.2"/>
    <row r="3991" s="7" customFormat="1" x14ac:dyDescent="0.2"/>
    <row r="3992" s="7" customFormat="1" x14ac:dyDescent="0.2"/>
    <row r="3993" s="7" customFormat="1" x14ac:dyDescent="0.2"/>
    <row r="3994" s="7" customFormat="1" x14ac:dyDescent="0.2"/>
    <row r="3995" s="7" customFormat="1" x14ac:dyDescent="0.2"/>
    <row r="3996" s="7" customFormat="1" x14ac:dyDescent="0.2"/>
    <row r="3997" s="7" customFormat="1" x14ac:dyDescent="0.2"/>
    <row r="3998" s="7" customFormat="1" x14ac:dyDescent="0.2"/>
    <row r="3999" s="7" customFormat="1" x14ac:dyDescent="0.2"/>
    <row r="4000" s="7" customFormat="1" x14ac:dyDescent="0.2"/>
    <row r="4001" s="7" customFormat="1" x14ac:dyDescent="0.2"/>
    <row r="4002" s="7" customFormat="1" x14ac:dyDescent="0.2"/>
    <row r="4003" s="7" customFormat="1" x14ac:dyDescent="0.2"/>
    <row r="4004" s="7" customFormat="1" x14ac:dyDescent="0.2"/>
    <row r="4005" s="7" customFormat="1" x14ac:dyDescent="0.2"/>
    <row r="4006" s="7" customFormat="1" x14ac:dyDescent="0.2"/>
    <row r="4007" s="7" customFormat="1" x14ac:dyDescent="0.2"/>
    <row r="4008" s="7" customFormat="1" x14ac:dyDescent="0.2"/>
    <row r="4009" s="7" customFormat="1" x14ac:dyDescent="0.2"/>
    <row r="4010" s="7" customFormat="1" x14ac:dyDescent="0.2"/>
    <row r="4011" s="7" customFormat="1" x14ac:dyDescent="0.2"/>
    <row r="4012" s="7" customFormat="1" x14ac:dyDescent="0.2"/>
    <row r="4013" s="7" customFormat="1" x14ac:dyDescent="0.2"/>
    <row r="4014" s="7" customFormat="1" x14ac:dyDescent="0.2"/>
    <row r="4015" s="7" customFormat="1" x14ac:dyDescent="0.2"/>
    <row r="4016" s="7" customFormat="1" x14ac:dyDescent="0.2"/>
    <row r="4017" s="7" customFormat="1" x14ac:dyDescent="0.2"/>
    <row r="4018" s="7" customFormat="1" x14ac:dyDescent="0.2"/>
    <row r="4019" s="7" customFormat="1" x14ac:dyDescent="0.2"/>
    <row r="4020" s="7" customFormat="1" x14ac:dyDescent="0.2"/>
    <row r="4021" s="7" customFormat="1" x14ac:dyDescent="0.2"/>
    <row r="4022" s="7" customFormat="1" x14ac:dyDescent="0.2"/>
    <row r="4023" s="7" customFormat="1" x14ac:dyDescent="0.2"/>
    <row r="4024" s="7" customFormat="1" x14ac:dyDescent="0.2"/>
    <row r="4025" s="7" customFormat="1" x14ac:dyDescent="0.2"/>
    <row r="4026" s="7" customFormat="1" x14ac:dyDescent="0.2"/>
    <row r="4027" s="7" customFormat="1" x14ac:dyDescent="0.2"/>
    <row r="4028" s="7" customFormat="1" x14ac:dyDescent="0.2"/>
    <row r="4029" s="7" customFormat="1" x14ac:dyDescent="0.2"/>
    <row r="4030" s="7" customFormat="1" x14ac:dyDescent="0.2"/>
    <row r="4031" s="7" customFormat="1" x14ac:dyDescent="0.2"/>
    <row r="4032" s="7" customFormat="1" x14ac:dyDescent="0.2"/>
    <row r="4033" s="7" customFormat="1" x14ac:dyDescent="0.2"/>
    <row r="4034" s="7" customFormat="1" x14ac:dyDescent="0.2"/>
    <row r="4035" s="7" customFormat="1" x14ac:dyDescent="0.2"/>
    <row r="4036" s="7" customFormat="1" x14ac:dyDescent="0.2"/>
    <row r="4037" s="7" customFormat="1" x14ac:dyDescent="0.2"/>
    <row r="4038" s="7" customFormat="1" x14ac:dyDescent="0.2"/>
    <row r="4039" s="7" customFormat="1" x14ac:dyDescent="0.2"/>
    <row r="4040" s="7" customFormat="1" x14ac:dyDescent="0.2"/>
    <row r="4041" s="7" customFormat="1" x14ac:dyDescent="0.2"/>
    <row r="4042" s="7" customFormat="1" x14ac:dyDescent="0.2"/>
    <row r="4043" s="7" customFormat="1" x14ac:dyDescent="0.2"/>
    <row r="4044" s="7" customFormat="1" x14ac:dyDescent="0.2"/>
    <row r="4045" s="7" customFormat="1" x14ac:dyDescent="0.2"/>
    <row r="4046" s="7" customFormat="1" x14ac:dyDescent="0.2"/>
    <row r="4047" s="7" customFormat="1" x14ac:dyDescent="0.2"/>
    <row r="4048" s="7" customFormat="1" x14ac:dyDescent="0.2"/>
    <row r="4049" s="7" customFormat="1" x14ac:dyDescent="0.2"/>
    <row r="4050" s="7" customFormat="1" x14ac:dyDescent="0.2"/>
    <row r="4051" s="7" customFormat="1" x14ac:dyDescent="0.2"/>
    <row r="4052" s="7" customFormat="1" x14ac:dyDescent="0.2"/>
    <row r="4053" s="7" customFormat="1" x14ac:dyDescent="0.2"/>
    <row r="4054" s="7" customFormat="1" x14ac:dyDescent="0.2"/>
    <row r="4055" s="7" customFormat="1" x14ac:dyDescent="0.2"/>
    <row r="4056" s="7" customFormat="1" x14ac:dyDescent="0.2"/>
    <row r="4057" s="7" customFormat="1" x14ac:dyDescent="0.2"/>
    <row r="4058" s="7" customFormat="1" x14ac:dyDescent="0.2"/>
    <row r="4059" s="7" customFormat="1" x14ac:dyDescent="0.2"/>
    <row r="4060" s="7" customFormat="1" x14ac:dyDescent="0.2"/>
    <row r="4061" s="7" customFormat="1" x14ac:dyDescent="0.2"/>
    <row r="4062" s="7" customFormat="1" x14ac:dyDescent="0.2"/>
    <row r="4063" s="7" customFormat="1" x14ac:dyDescent="0.2"/>
    <row r="4064" s="7" customFormat="1" x14ac:dyDescent="0.2"/>
    <row r="4065" s="7" customFormat="1" x14ac:dyDescent="0.2"/>
    <row r="4066" s="7" customFormat="1" x14ac:dyDescent="0.2"/>
    <row r="4067" s="7" customFormat="1" x14ac:dyDescent="0.2"/>
    <row r="4068" s="7" customFormat="1" x14ac:dyDescent="0.2"/>
    <row r="4069" s="7" customFormat="1" x14ac:dyDescent="0.2"/>
    <row r="4070" s="7" customFormat="1" x14ac:dyDescent="0.2"/>
    <row r="4071" s="7" customFormat="1" x14ac:dyDescent="0.2"/>
    <row r="4072" s="7" customFormat="1" x14ac:dyDescent="0.2"/>
    <row r="4073" s="7" customFormat="1" x14ac:dyDescent="0.2"/>
    <row r="4074" s="7" customFormat="1" x14ac:dyDescent="0.2"/>
    <row r="4075" s="7" customFormat="1" x14ac:dyDescent="0.2"/>
    <row r="4076" s="7" customFormat="1" x14ac:dyDescent="0.2"/>
    <row r="4077" s="7" customFormat="1" x14ac:dyDescent="0.2"/>
    <row r="4078" s="7" customFormat="1" x14ac:dyDescent="0.2"/>
    <row r="4079" s="7" customFormat="1" x14ac:dyDescent="0.2"/>
    <row r="4080" s="7" customFormat="1" x14ac:dyDescent="0.2"/>
    <row r="4081" s="7" customFormat="1" x14ac:dyDescent="0.2"/>
    <row r="4082" s="7" customFormat="1" x14ac:dyDescent="0.2"/>
    <row r="4083" s="7" customFormat="1" x14ac:dyDescent="0.2"/>
    <row r="4084" s="7" customFormat="1" x14ac:dyDescent="0.2"/>
    <row r="4085" s="7" customFormat="1" x14ac:dyDescent="0.2"/>
    <row r="4086" s="7" customFormat="1" x14ac:dyDescent="0.2"/>
    <row r="4087" s="7" customFormat="1" x14ac:dyDescent="0.2"/>
    <row r="4088" s="7" customFormat="1" x14ac:dyDescent="0.2"/>
    <row r="4089" s="7" customFormat="1" x14ac:dyDescent="0.2"/>
    <row r="4090" s="7" customFormat="1" x14ac:dyDescent="0.2"/>
    <row r="4091" s="7" customFormat="1" x14ac:dyDescent="0.2"/>
    <row r="4092" s="7" customFormat="1" x14ac:dyDescent="0.2"/>
    <row r="4093" s="7" customFormat="1" x14ac:dyDescent="0.2"/>
    <row r="4094" s="7" customFormat="1" x14ac:dyDescent="0.2"/>
    <row r="4095" s="7" customFormat="1" x14ac:dyDescent="0.2"/>
    <row r="4096" s="7" customFormat="1" x14ac:dyDescent="0.2"/>
    <row r="4097" s="7" customFormat="1" x14ac:dyDescent="0.2"/>
    <row r="4098" s="7" customFormat="1" x14ac:dyDescent="0.2"/>
    <row r="4099" s="7" customFormat="1" x14ac:dyDescent="0.2"/>
    <row r="4100" s="7" customFormat="1" x14ac:dyDescent="0.2"/>
    <row r="4101" s="7" customFormat="1" x14ac:dyDescent="0.2"/>
    <row r="4102" s="7" customFormat="1" x14ac:dyDescent="0.2"/>
    <row r="4103" s="7" customFormat="1" x14ac:dyDescent="0.2"/>
    <row r="4104" s="7" customFormat="1" x14ac:dyDescent="0.2"/>
    <row r="4105" s="7" customFormat="1" x14ac:dyDescent="0.2"/>
    <row r="4106" s="7" customFormat="1" x14ac:dyDescent="0.2"/>
    <row r="4107" s="7" customFormat="1" x14ac:dyDescent="0.2"/>
    <row r="4108" s="7" customFormat="1" x14ac:dyDescent="0.2"/>
    <row r="4109" s="7" customFormat="1" x14ac:dyDescent="0.2"/>
    <row r="4110" s="7" customFormat="1" x14ac:dyDescent="0.2"/>
    <row r="4111" s="7" customFormat="1" x14ac:dyDescent="0.2"/>
    <row r="4112" s="7" customFormat="1" x14ac:dyDescent="0.2"/>
    <row r="4113" s="7" customFormat="1" x14ac:dyDescent="0.2"/>
    <row r="4114" s="7" customFormat="1" x14ac:dyDescent="0.2"/>
    <row r="4115" s="7" customFormat="1" x14ac:dyDescent="0.2"/>
    <row r="4116" s="7" customFormat="1" x14ac:dyDescent="0.2"/>
    <row r="4117" s="7" customFormat="1" x14ac:dyDescent="0.2"/>
    <row r="4118" s="7" customFormat="1" x14ac:dyDescent="0.2"/>
    <row r="4119" s="7" customFormat="1" x14ac:dyDescent="0.2"/>
    <row r="4120" s="7" customFormat="1" x14ac:dyDescent="0.2"/>
    <row r="4121" s="7" customFormat="1" x14ac:dyDescent="0.2"/>
    <row r="4122" s="7" customFormat="1" x14ac:dyDescent="0.2"/>
    <row r="4123" s="7" customFormat="1" x14ac:dyDescent="0.2"/>
    <row r="4124" s="7" customFormat="1" x14ac:dyDescent="0.2"/>
    <row r="4125" s="7" customFormat="1" x14ac:dyDescent="0.2"/>
    <row r="4126" s="7" customFormat="1" x14ac:dyDescent="0.2"/>
    <row r="4127" s="7" customFormat="1" x14ac:dyDescent="0.2"/>
    <row r="4128" s="7" customFormat="1" x14ac:dyDescent="0.2"/>
    <row r="4129" s="7" customFormat="1" x14ac:dyDescent="0.2"/>
    <row r="4130" s="7" customFormat="1" x14ac:dyDescent="0.2"/>
    <row r="4131" s="7" customFormat="1" x14ac:dyDescent="0.2"/>
    <row r="4132" s="7" customFormat="1" x14ac:dyDescent="0.2"/>
    <row r="4133" s="7" customFormat="1" x14ac:dyDescent="0.2"/>
    <row r="4134" s="7" customFormat="1" x14ac:dyDescent="0.2"/>
    <row r="4135" s="7" customFormat="1" x14ac:dyDescent="0.2"/>
    <row r="4136" s="7" customFormat="1" x14ac:dyDescent="0.2"/>
    <row r="4137" s="7" customFormat="1" x14ac:dyDescent="0.2"/>
    <row r="4138" s="7" customFormat="1" x14ac:dyDescent="0.2"/>
    <row r="4139" s="7" customFormat="1" x14ac:dyDescent="0.2"/>
    <row r="4140" s="7" customFormat="1" x14ac:dyDescent="0.2"/>
    <row r="4141" s="7" customFormat="1" x14ac:dyDescent="0.2"/>
    <row r="4142" s="7" customFormat="1" x14ac:dyDescent="0.2"/>
    <row r="4143" s="7" customFormat="1" x14ac:dyDescent="0.2"/>
    <row r="4144" s="7" customFormat="1" x14ac:dyDescent="0.2"/>
    <row r="4145" s="7" customFormat="1" x14ac:dyDescent="0.2"/>
    <row r="4146" s="7" customFormat="1" x14ac:dyDescent="0.2"/>
    <row r="4147" s="7" customFormat="1" x14ac:dyDescent="0.2"/>
    <row r="4148" s="7" customFormat="1" x14ac:dyDescent="0.2"/>
    <row r="4149" s="7" customFormat="1" x14ac:dyDescent="0.2"/>
    <row r="4150" s="7" customFormat="1" x14ac:dyDescent="0.2"/>
    <row r="4151" s="7" customFormat="1" x14ac:dyDescent="0.2"/>
    <row r="4152" s="7" customFormat="1" x14ac:dyDescent="0.2"/>
    <row r="4153" s="7" customFormat="1" x14ac:dyDescent="0.2"/>
    <row r="4154" s="7" customFormat="1" x14ac:dyDescent="0.2"/>
    <row r="4155" s="7" customFormat="1" x14ac:dyDescent="0.2"/>
    <row r="4156" s="7" customFormat="1" x14ac:dyDescent="0.2"/>
    <row r="4157" s="7" customFormat="1" x14ac:dyDescent="0.2"/>
    <row r="4158" s="7" customFormat="1" x14ac:dyDescent="0.2"/>
    <row r="4159" s="7" customFormat="1" x14ac:dyDescent="0.2"/>
    <row r="4160" s="7" customFormat="1" x14ac:dyDescent="0.2"/>
    <row r="4161" s="7" customFormat="1" x14ac:dyDescent="0.2"/>
    <row r="4162" s="7" customFormat="1" x14ac:dyDescent="0.2"/>
    <row r="4163" s="7" customFormat="1" x14ac:dyDescent="0.2"/>
    <row r="4164" s="7" customFormat="1" x14ac:dyDescent="0.2"/>
    <row r="4165" s="7" customFormat="1" x14ac:dyDescent="0.2"/>
    <row r="4166" s="7" customFormat="1" x14ac:dyDescent="0.2"/>
    <row r="4167" s="7" customFormat="1" x14ac:dyDescent="0.2"/>
    <row r="4168" s="7" customFormat="1" x14ac:dyDescent="0.2"/>
    <row r="4169" s="7" customFormat="1" x14ac:dyDescent="0.2"/>
    <row r="4170" s="7" customFormat="1" x14ac:dyDescent="0.2"/>
    <row r="4171" s="7" customFormat="1" x14ac:dyDescent="0.2"/>
    <row r="4172" s="7" customFormat="1" x14ac:dyDescent="0.2"/>
    <row r="4173" s="7" customFormat="1" x14ac:dyDescent="0.2"/>
    <row r="4174" s="7" customFormat="1" x14ac:dyDescent="0.2"/>
    <row r="4175" s="7" customFormat="1" x14ac:dyDescent="0.2"/>
    <row r="4176" s="7" customFormat="1" x14ac:dyDescent="0.2"/>
    <row r="4177" s="7" customFormat="1" x14ac:dyDescent="0.2"/>
    <row r="4178" s="7" customFormat="1" x14ac:dyDescent="0.2"/>
    <row r="4179" s="7" customFormat="1" x14ac:dyDescent="0.2"/>
    <row r="4180" s="7" customFormat="1" x14ac:dyDescent="0.2"/>
    <row r="4181" s="7" customFormat="1" x14ac:dyDescent="0.2"/>
    <row r="4182" s="7" customFormat="1" x14ac:dyDescent="0.2"/>
    <row r="4183" s="7" customFormat="1" x14ac:dyDescent="0.2"/>
    <row r="4184" s="7" customFormat="1" x14ac:dyDescent="0.2"/>
    <row r="4185" s="7" customFormat="1" x14ac:dyDescent="0.2"/>
    <row r="4186" s="7" customFormat="1" x14ac:dyDescent="0.2"/>
    <row r="4187" s="7" customFormat="1" x14ac:dyDescent="0.2"/>
    <row r="4188" s="7" customFormat="1" x14ac:dyDescent="0.2"/>
    <row r="4189" s="7" customFormat="1" x14ac:dyDescent="0.2"/>
    <row r="4190" s="7" customFormat="1" x14ac:dyDescent="0.2"/>
    <row r="4191" s="7" customFormat="1" x14ac:dyDescent="0.2"/>
    <row r="4192" s="7" customFormat="1" x14ac:dyDescent="0.2"/>
    <row r="4193" s="7" customFormat="1" x14ac:dyDescent="0.2"/>
    <row r="4194" s="7" customFormat="1" x14ac:dyDescent="0.2"/>
    <row r="4195" s="7" customFormat="1" x14ac:dyDescent="0.2"/>
    <row r="4196" s="7" customFormat="1" x14ac:dyDescent="0.2"/>
    <row r="4197" s="7" customFormat="1" x14ac:dyDescent="0.2"/>
    <row r="4198" s="7" customFormat="1" x14ac:dyDescent="0.2"/>
    <row r="4199" s="7" customFormat="1" x14ac:dyDescent="0.2"/>
    <row r="4200" s="7" customFormat="1" x14ac:dyDescent="0.2"/>
    <row r="4201" s="7" customFormat="1" x14ac:dyDescent="0.2"/>
    <row r="4202" s="7" customFormat="1" x14ac:dyDescent="0.2"/>
    <row r="4203" s="7" customFormat="1" x14ac:dyDescent="0.2"/>
    <row r="4204" s="7" customFormat="1" x14ac:dyDescent="0.2"/>
    <row r="4205" s="7" customFormat="1" x14ac:dyDescent="0.2"/>
    <row r="4206" s="7" customFormat="1" x14ac:dyDescent="0.2"/>
    <row r="4207" s="7" customFormat="1" x14ac:dyDescent="0.2"/>
    <row r="4208" s="7" customFormat="1" x14ac:dyDescent="0.2"/>
    <row r="4209" s="7" customFormat="1" x14ac:dyDescent="0.2"/>
    <row r="4210" s="7" customFormat="1" x14ac:dyDescent="0.2"/>
    <row r="4211" s="7" customFormat="1" x14ac:dyDescent="0.2"/>
    <row r="4212" s="7" customFormat="1" x14ac:dyDescent="0.2"/>
    <row r="4213" s="7" customFormat="1" x14ac:dyDescent="0.2"/>
    <row r="4214" s="7" customFormat="1" x14ac:dyDescent="0.2"/>
    <row r="4215" s="7" customFormat="1" x14ac:dyDescent="0.2"/>
    <row r="4216" s="7" customFormat="1" x14ac:dyDescent="0.2"/>
    <row r="4217" s="7" customFormat="1" x14ac:dyDescent="0.2"/>
    <row r="4218" s="7" customFormat="1" x14ac:dyDescent="0.2"/>
    <row r="4219" s="7" customFormat="1" x14ac:dyDescent="0.2"/>
    <row r="4220" s="7" customFormat="1" x14ac:dyDescent="0.2"/>
    <row r="4221" s="7" customFormat="1" x14ac:dyDescent="0.2"/>
    <row r="4222" s="7" customFormat="1" x14ac:dyDescent="0.2"/>
    <row r="4223" s="7" customFormat="1" x14ac:dyDescent="0.2"/>
    <row r="4224" s="7" customFormat="1" x14ac:dyDescent="0.2"/>
    <row r="4225" s="7" customFormat="1" x14ac:dyDescent="0.2"/>
    <row r="4226" s="7" customFormat="1" x14ac:dyDescent="0.2"/>
    <row r="4227" s="7" customFormat="1" x14ac:dyDescent="0.2"/>
    <row r="4228" s="7" customFormat="1" x14ac:dyDescent="0.2"/>
    <row r="4229" s="7" customFormat="1" x14ac:dyDescent="0.2"/>
    <row r="4230" s="7" customFormat="1" x14ac:dyDescent="0.2"/>
    <row r="4231" s="7" customFormat="1" x14ac:dyDescent="0.2"/>
    <row r="4232" s="7" customFormat="1" x14ac:dyDescent="0.2"/>
    <row r="4233" s="7" customFormat="1" x14ac:dyDescent="0.2"/>
    <row r="4234" s="7" customFormat="1" x14ac:dyDescent="0.2"/>
    <row r="4235" s="7" customFormat="1" x14ac:dyDescent="0.2"/>
    <row r="4236" s="7" customFormat="1" x14ac:dyDescent="0.2"/>
    <row r="4237" s="7" customFormat="1" x14ac:dyDescent="0.2"/>
    <row r="4238" s="7" customFormat="1" x14ac:dyDescent="0.2"/>
    <row r="4239" s="7" customFormat="1" x14ac:dyDescent="0.2"/>
    <row r="4240" s="7" customFormat="1" x14ac:dyDescent="0.2"/>
    <row r="4241" s="7" customFormat="1" x14ac:dyDescent="0.2"/>
    <row r="4242" s="7" customFormat="1" x14ac:dyDescent="0.2"/>
    <row r="4243" s="7" customFormat="1" x14ac:dyDescent="0.2"/>
    <row r="4244" s="7" customFormat="1" x14ac:dyDescent="0.2"/>
    <row r="4245" s="7" customFormat="1" x14ac:dyDescent="0.2"/>
    <row r="4246" s="7" customFormat="1" x14ac:dyDescent="0.2"/>
    <row r="4247" s="7" customFormat="1" x14ac:dyDescent="0.2"/>
    <row r="4248" s="7" customFormat="1" x14ac:dyDescent="0.2"/>
    <row r="4249" s="7" customFormat="1" x14ac:dyDescent="0.2"/>
    <row r="4250" s="7" customFormat="1" x14ac:dyDescent="0.2"/>
    <row r="4251" s="7" customFormat="1" x14ac:dyDescent="0.2"/>
    <row r="4252" s="7" customFormat="1" x14ac:dyDescent="0.2"/>
    <row r="4253" s="7" customFormat="1" x14ac:dyDescent="0.2"/>
    <row r="4254" s="7" customFormat="1" x14ac:dyDescent="0.2"/>
    <row r="4255" s="7" customFormat="1" x14ac:dyDescent="0.2"/>
    <row r="4256" s="7" customFormat="1" x14ac:dyDescent="0.2"/>
    <row r="4257" s="7" customFormat="1" x14ac:dyDescent="0.2"/>
    <row r="4258" s="7" customFormat="1" x14ac:dyDescent="0.2"/>
    <row r="4259" s="7" customFormat="1" x14ac:dyDescent="0.2"/>
    <row r="4260" s="7" customFormat="1" x14ac:dyDescent="0.2"/>
    <row r="4261" s="7" customFormat="1" x14ac:dyDescent="0.2"/>
    <row r="4262" s="7" customFormat="1" x14ac:dyDescent="0.2"/>
    <row r="4263" s="7" customFormat="1" x14ac:dyDescent="0.2"/>
    <row r="4264" s="7" customFormat="1" x14ac:dyDescent="0.2"/>
    <row r="4265" s="7" customFormat="1" x14ac:dyDescent="0.2"/>
    <row r="4266" s="7" customFormat="1" x14ac:dyDescent="0.2"/>
    <row r="4267" s="7" customFormat="1" x14ac:dyDescent="0.2"/>
    <row r="4268" s="7" customFormat="1" x14ac:dyDescent="0.2"/>
    <row r="4269" s="7" customFormat="1" x14ac:dyDescent="0.2"/>
    <row r="4270" s="7" customFormat="1" x14ac:dyDescent="0.2"/>
    <row r="4271" s="7" customFormat="1" x14ac:dyDescent="0.2"/>
    <row r="4272" s="7" customFormat="1" x14ac:dyDescent="0.2"/>
    <row r="4273" s="7" customFormat="1" x14ac:dyDescent="0.2"/>
    <row r="4274" s="7" customFormat="1" x14ac:dyDescent="0.2"/>
    <row r="4275" s="7" customFormat="1" x14ac:dyDescent="0.2"/>
    <row r="4276" s="7" customFormat="1" x14ac:dyDescent="0.2"/>
    <row r="4277" s="7" customFormat="1" x14ac:dyDescent="0.2"/>
    <row r="4278" s="7" customFormat="1" x14ac:dyDescent="0.2"/>
    <row r="4279" s="7" customFormat="1" x14ac:dyDescent="0.2"/>
    <row r="4280" s="7" customFormat="1" x14ac:dyDescent="0.2"/>
    <row r="4281" s="7" customFormat="1" x14ac:dyDescent="0.2"/>
    <row r="4282" s="7" customFormat="1" x14ac:dyDescent="0.2"/>
    <row r="4283" s="7" customFormat="1" x14ac:dyDescent="0.2"/>
    <row r="4284" s="7" customFormat="1" x14ac:dyDescent="0.2"/>
    <row r="4285" s="7" customFormat="1" x14ac:dyDescent="0.2"/>
    <row r="4286" s="7" customFormat="1" x14ac:dyDescent="0.2"/>
    <row r="4287" s="7" customFormat="1" x14ac:dyDescent="0.2"/>
    <row r="4288" s="7" customFormat="1" x14ac:dyDescent="0.2"/>
    <row r="4289" s="7" customFormat="1" x14ac:dyDescent="0.2"/>
    <row r="4290" s="7" customFormat="1" x14ac:dyDescent="0.2"/>
    <row r="4291" s="7" customFormat="1" x14ac:dyDescent="0.2"/>
    <row r="4292" s="7" customFormat="1" x14ac:dyDescent="0.2"/>
    <row r="4293" s="7" customFormat="1" x14ac:dyDescent="0.2"/>
    <row r="4294" s="7" customFormat="1" x14ac:dyDescent="0.2"/>
    <row r="4295" s="7" customFormat="1" x14ac:dyDescent="0.2"/>
    <row r="4296" s="7" customFormat="1" x14ac:dyDescent="0.2"/>
    <row r="4297" s="7" customFormat="1" x14ac:dyDescent="0.2"/>
    <row r="4298" s="7" customFormat="1" x14ac:dyDescent="0.2"/>
    <row r="4299" s="7" customFormat="1" x14ac:dyDescent="0.2"/>
    <row r="4300" s="7" customFormat="1" x14ac:dyDescent="0.2"/>
    <row r="4301" s="7" customFormat="1" x14ac:dyDescent="0.2"/>
    <row r="4302" s="7" customFormat="1" x14ac:dyDescent="0.2"/>
    <row r="4303" s="7" customFormat="1" x14ac:dyDescent="0.2"/>
    <row r="4304" s="7" customFormat="1" x14ac:dyDescent="0.2"/>
    <row r="4305" s="7" customFormat="1" x14ac:dyDescent="0.2"/>
    <row r="4306" s="7" customFormat="1" x14ac:dyDescent="0.2"/>
    <row r="4307" s="7" customFormat="1" x14ac:dyDescent="0.2"/>
    <row r="4308" s="7" customFormat="1" x14ac:dyDescent="0.2"/>
    <row r="4309" s="7" customFormat="1" x14ac:dyDescent="0.2"/>
    <row r="4310" s="7" customFormat="1" x14ac:dyDescent="0.2"/>
    <row r="4311" s="7" customFormat="1" x14ac:dyDescent="0.2"/>
    <row r="4312" s="7" customFormat="1" x14ac:dyDescent="0.2"/>
    <row r="4313" s="7" customFormat="1" x14ac:dyDescent="0.2"/>
    <row r="4314" s="7" customFormat="1" x14ac:dyDescent="0.2"/>
    <row r="4315" s="7" customFormat="1" x14ac:dyDescent="0.2"/>
    <row r="4316" s="7" customFormat="1" x14ac:dyDescent="0.2"/>
    <row r="4317" s="7" customFormat="1" x14ac:dyDescent="0.2"/>
    <row r="4318" s="7" customFormat="1" x14ac:dyDescent="0.2"/>
    <row r="4319" s="7" customFormat="1" x14ac:dyDescent="0.2"/>
    <row r="4320" s="7" customFormat="1" x14ac:dyDescent="0.2"/>
    <row r="4321" s="7" customFormat="1" x14ac:dyDescent="0.2"/>
    <row r="4322" s="7" customFormat="1" x14ac:dyDescent="0.2"/>
    <row r="4323" s="7" customFormat="1" x14ac:dyDescent="0.2"/>
    <row r="4324" s="7" customFormat="1" x14ac:dyDescent="0.2"/>
    <row r="4325" s="7" customFormat="1" x14ac:dyDescent="0.2"/>
    <row r="4326" s="7" customFormat="1" x14ac:dyDescent="0.2"/>
    <row r="4327" s="7" customFormat="1" x14ac:dyDescent="0.2"/>
    <row r="4328" s="7" customFormat="1" x14ac:dyDescent="0.2"/>
    <row r="4329" s="7" customFormat="1" x14ac:dyDescent="0.2"/>
    <row r="4330" s="7" customFormat="1" x14ac:dyDescent="0.2"/>
    <row r="4331" s="7" customFormat="1" x14ac:dyDescent="0.2"/>
    <row r="4332" s="7" customFormat="1" x14ac:dyDescent="0.2"/>
    <row r="4333" s="7" customFormat="1" x14ac:dyDescent="0.2"/>
    <row r="4334" s="7" customFormat="1" x14ac:dyDescent="0.2"/>
    <row r="4335" s="7" customFormat="1" x14ac:dyDescent="0.2"/>
    <row r="4336" s="7" customFormat="1" x14ac:dyDescent="0.2"/>
    <row r="4337" s="7" customFormat="1" x14ac:dyDescent="0.2"/>
    <row r="4338" s="7" customFormat="1" x14ac:dyDescent="0.2"/>
    <row r="4339" s="7" customFormat="1" x14ac:dyDescent="0.2"/>
    <row r="4340" s="7" customFormat="1" x14ac:dyDescent="0.2"/>
    <row r="4341" s="7" customFormat="1" x14ac:dyDescent="0.2"/>
    <row r="4342" s="7" customFormat="1" x14ac:dyDescent="0.2"/>
    <row r="4343" s="7" customFormat="1" x14ac:dyDescent="0.2"/>
    <row r="4344" s="7" customFormat="1" x14ac:dyDescent="0.2"/>
    <row r="4345" s="7" customFormat="1" x14ac:dyDescent="0.2"/>
    <row r="4346" s="7" customFormat="1" x14ac:dyDescent="0.2"/>
    <row r="4347" s="7" customFormat="1" x14ac:dyDescent="0.2"/>
    <row r="4348" s="7" customFormat="1" x14ac:dyDescent="0.2"/>
    <row r="4349" s="7" customFormat="1" x14ac:dyDescent="0.2"/>
    <row r="4350" s="7" customFormat="1" x14ac:dyDescent="0.2"/>
    <row r="4351" s="7" customFormat="1" x14ac:dyDescent="0.2"/>
    <row r="4352" s="7" customFormat="1" x14ac:dyDescent="0.2"/>
    <row r="4353" s="7" customFormat="1" x14ac:dyDescent="0.2"/>
    <row r="4354" s="7" customFormat="1" x14ac:dyDescent="0.2"/>
    <row r="4355" s="7" customFormat="1" x14ac:dyDescent="0.2"/>
    <row r="4356" s="7" customFormat="1" x14ac:dyDescent="0.2"/>
    <row r="4357" s="7" customFormat="1" x14ac:dyDescent="0.2"/>
    <row r="4358" s="7" customFormat="1" x14ac:dyDescent="0.2"/>
    <row r="4359" s="7" customFormat="1" x14ac:dyDescent="0.2"/>
    <row r="4360" s="7" customFormat="1" x14ac:dyDescent="0.2"/>
    <row r="4361" s="7" customFormat="1" x14ac:dyDescent="0.2"/>
    <row r="4362" s="7" customFormat="1" x14ac:dyDescent="0.2"/>
    <row r="4363" s="7" customFormat="1" x14ac:dyDescent="0.2"/>
    <row r="4364" s="7" customFormat="1" x14ac:dyDescent="0.2"/>
    <row r="4365" s="7" customFormat="1" x14ac:dyDescent="0.2"/>
    <row r="4366" s="7" customFormat="1" x14ac:dyDescent="0.2"/>
    <row r="4367" s="7" customFormat="1" x14ac:dyDescent="0.2"/>
    <row r="4368" s="7" customFormat="1" x14ac:dyDescent="0.2"/>
    <row r="4369" s="7" customFormat="1" x14ac:dyDescent="0.2"/>
    <row r="4370" s="7" customFormat="1" x14ac:dyDescent="0.2"/>
    <row r="4371" s="7" customFormat="1" x14ac:dyDescent="0.2"/>
    <row r="4372" s="7" customFormat="1" x14ac:dyDescent="0.2"/>
    <row r="4373" s="7" customFormat="1" x14ac:dyDescent="0.2"/>
    <row r="4374" s="7" customFormat="1" x14ac:dyDescent="0.2"/>
    <row r="4375" s="7" customFormat="1" x14ac:dyDescent="0.2"/>
    <row r="4376" s="7" customFormat="1" x14ac:dyDescent="0.2"/>
    <row r="4377" s="7" customFormat="1" x14ac:dyDescent="0.2"/>
    <row r="4378" s="7" customFormat="1" x14ac:dyDescent="0.2"/>
    <row r="4379" s="7" customFormat="1" x14ac:dyDescent="0.2"/>
    <row r="4380" s="7" customFormat="1" x14ac:dyDescent="0.2"/>
    <row r="4381" s="7" customFormat="1" x14ac:dyDescent="0.2"/>
    <row r="4382" s="7" customFormat="1" x14ac:dyDescent="0.2"/>
    <row r="4383" s="7" customFormat="1" x14ac:dyDescent="0.2"/>
    <row r="4384" s="7" customFormat="1" x14ac:dyDescent="0.2"/>
    <row r="4385" s="7" customFormat="1" x14ac:dyDescent="0.2"/>
    <row r="4386" s="7" customFormat="1" x14ac:dyDescent="0.2"/>
    <row r="4387" s="7" customFormat="1" x14ac:dyDescent="0.2"/>
    <row r="4388" s="7" customFormat="1" x14ac:dyDescent="0.2"/>
    <row r="4389" s="7" customFormat="1" x14ac:dyDescent="0.2"/>
    <row r="4390" s="7" customFormat="1" x14ac:dyDescent="0.2"/>
    <row r="4391" s="7" customFormat="1" x14ac:dyDescent="0.2"/>
    <row r="4392" s="7" customFormat="1" x14ac:dyDescent="0.2"/>
    <row r="4393" s="7" customFormat="1" x14ac:dyDescent="0.2"/>
    <row r="4394" s="7" customFormat="1" x14ac:dyDescent="0.2"/>
    <row r="4395" s="7" customFormat="1" x14ac:dyDescent="0.2"/>
    <row r="4396" s="7" customFormat="1" x14ac:dyDescent="0.2"/>
    <row r="4397" s="7" customFormat="1" x14ac:dyDescent="0.2"/>
    <row r="4398" s="7" customFormat="1" x14ac:dyDescent="0.2"/>
    <row r="4399" s="7" customFormat="1" x14ac:dyDescent="0.2"/>
    <row r="4400" s="7" customFormat="1" x14ac:dyDescent="0.2"/>
    <row r="4401" s="7" customFormat="1" x14ac:dyDescent="0.2"/>
    <row r="4402" s="7" customFormat="1" x14ac:dyDescent="0.2"/>
    <row r="4403" s="7" customFormat="1" x14ac:dyDescent="0.2"/>
    <row r="4404" s="7" customFormat="1" x14ac:dyDescent="0.2"/>
    <row r="4405" s="7" customFormat="1" x14ac:dyDescent="0.2"/>
    <row r="4406" s="7" customFormat="1" x14ac:dyDescent="0.2"/>
    <row r="4407" s="7" customFormat="1" x14ac:dyDescent="0.2"/>
    <row r="4408" s="7" customFormat="1" x14ac:dyDescent="0.2"/>
    <row r="4409" s="7" customFormat="1" x14ac:dyDescent="0.2"/>
    <row r="4410" s="7" customFormat="1" x14ac:dyDescent="0.2"/>
    <row r="4411" s="7" customFormat="1" x14ac:dyDescent="0.2"/>
    <row r="4412" s="7" customFormat="1" x14ac:dyDescent="0.2"/>
    <row r="4413" s="7" customFormat="1" x14ac:dyDescent="0.2"/>
    <row r="4414" s="7" customFormat="1" x14ac:dyDescent="0.2"/>
    <row r="4415" s="7" customFormat="1" x14ac:dyDescent="0.2"/>
    <row r="4416" s="7" customFormat="1" x14ac:dyDescent="0.2"/>
    <row r="4417" s="7" customFormat="1" x14ac:dyDescent="0.2"/>
    <row r="4418" s="7" customFormat="1" x14ac:dyDescent="0.2"/>
    <row r="4419" s="7" customFormat="1" x14ac:dyDescent="0.2"/>
    <row r="4420" s="7" customFormat="1" x14ac:dyDescent="0.2"/>
    <row r="4421" s="7" customFormat="1" x14ac:dyDescent="0.2"/>
    <row r="4422" s="7" customFormat="1" x14ac:dyDescent="0.2"/>
    <row r="4423" s="7" customFormat="1" x14ac:dyDescent="0.2"/>
    <row r="4424" s="7" customFormat="1" x14ac:dyDescent="0.2"/>
    <row r="4425" s="7" customFormat="1" x14ac:dyDescent="0.2"/>
    <row r="4426" s="7" customFormat="1" x14ac:dyDescent="0.2"/>
    <row r="4427" s="7" customFormat="1" x14ac:dyDescent="0.2"/>
    <row r="4428" s="7" customFormat="1" x14ac:dyDescent="0.2"/>
    <row r="4429" s="7" customFormat="1" x14ac:dyDescent="0.2"/>
    <row r="4430" s="7" customFormat="1" x14ac:dyDescent="0.2"/>
    <row r="4431" s="7" customFormat="1" x14ac:dyDescent="0.2"/>
    <row r="4432" s="7" customFormat="1" x14ac:dyDescent="0.2"/>
    <row r="4433" s="7" customFormat="1" x14ac:dyDescent="0.2"/>
    <row r="4434" s="7" customFormat="1" x14ac:dyDescent="0.2"/>
    <row r="4435" s="7" customFormat="1" x14ac:dyDescent="0.2"/>
    <row r="4436" s="7" customFormat="1" x14ac:dyDescent="0.2"/>
    <row r="4437" s="7" customFormat="1" x14ac:dyDescent="0.2"/>
    <row r="4438" s="7" customFormat="1" x14ac:dyDescent="0.2"/>
    <row r="4439" s="7" customFormat="1" x14ac:dyDescent="0.2"/>
    <row r="4440" s="7" customFormat="1" x14ac:dyDescent="0.2"/>
    <row r="4441" s="7" customFormat="1" x14ac:dyDescent="0.2"/>
    <row r="4442" s="7" customFormat="1" x14ac:dyDescent="0.2"/>
    <row r="4443" s="7" customFormat="1" x14ac:dyDescent="0.2"/>
    <row r="4444" s="7" customFormat="1" x14ac:dyDescent="0.2"/>
    <row r="4445" s="7" customFormat="1" x14ac:dyDescent="0.2"/>
    <row r="4446" s="7" customFormat="1" x14ac:dyDescent="0.2"/>
    <row r="4447" s="7" customFormat="1" x14ac:dyDescent="0.2"/>
    <row r="4448" s="7" customFormat="1" x14ac:dyDescent="0.2"/>
    <row r="4449" s="7" customFormat="1" x14ac:dyDescent="0.2"/>
    <row r="4450" s="7" customFormat="1" x14ac:dyDescent="0.2"/>
    <row r="4451" s="7" customFormat="1" x14ac:dyDescent="0.2"/>
    <row r="4452" s="7" customFormat="1" x14ac:dyDescent="0.2"/>
    <row r="4453" s="7" customFormat="1" x14ac:dyDescent="0.2"/>
    <row r="4454" s="7" customFormat="1" x14ac:dyDescent="0.2"/>
    <row r="4455" s="7" customFormat="1" x14ac:dyDescent="0.2"/>
    <row r="4456" s="7" customFormat="1" x14ac:dyDescent="0.2"/>
    <row r="4457" s="7" customFormat="1" x14ac:dyDescent="0.2"/>
    <row r="4458" s="7" customFormat="1" x14ac:dyDescent="0.2"/>
    <row r="4459" s="7" customFormat="1" x14ac:dyDescent="0.2"/>
    <row r="4460" s="7" customFormat="1" x14ac:dyDescent="0.2"/>
    <row r="4461" s="7" customFormat="1" x14ac:dyDescent="0.2"/>
    <row r="4462" s="7" customFormat="1" x14ac:dyDescent="0.2"/>
    <row r="4463" s="7" customFormat="1" x14ac:dyDescent="0.2"/>
    <row r="4464" s="7" customFormat="1" x14ac:dyDescent="0.2"/>
    <row r="4465" s="7" customFormat="1" x14ac:dyDescent="0.2"/>
    <row r="4466" s="7" customFormat="1" x14ac:dyDescent="0.2"/>
    <row r="4467" s="7" customFormat="1" x14ac:dyDescent="0.2"/>
    <row r="4468" s="7" customFormat="1" x14ac:dyDescent="0.2"/>
    <row r="4469" s="7" customFormat="1" x14ac:dyDescent="0.2"/>
    <row r="4470" s="7" customFormat="1" x14ac:dyDescent="0.2"/>
    <row r="4471" s="7" customFormat="1" x14ac:dyDescent="0.2"/>
    <row r="4472" s="7" customFormat="1" x14ac:dyDescent="0.2"/>
    <row r="4473" s="7" customFormat="1" x14ac:dyDescent="0.2"/>
    <row r="4474" s="7" customFormat="1" x14ac:dyDescent="0.2"/>
    <row r="4475" s="7" customFormat="1" x14ac:dyDescent="0.2"/>
    <row r="4476" s="7" customFormat="1" x14ac:dyDescent="0.2"/>
    <row r="4477" s="7" customFormat="1" x14ac:dyDescent="0.2"/>
    <row r="4478" s="7" customFormat="1" x14ac:dyDescent="0.2"/>
    <row r="4479" s="7" customFormat="1" x14ac:dyDescent="0.2"/>
    <row r="4480" s="7" customFormat="1" x14ac:dyDescent="0.2"/>
    <row r="4481" s="7" customFormat="1" x14ac:dyDescent="0.2"/>
    <row r="4482" s="7" customFormat="1" x14ac:dyDescent="0.2"/>
    <row r="4483" s="7" customFormat="1" x14ac:dyDescent="0.2"/>
    <row r="4484" s="7" customFormat="1" x14ac:dyDescent="0.2"/>
    <row r="4485" s="7" customFormat="1" x14ac:dyDescent="0.2"/>
    <row r="4486" s="7" customFormat="1" x14ac:dyDescent="0.2"/>
    <row r="4487" s="7" customFormat="1" x14ac:dyDescent="0.2"/>
    <row r="4488" s="7" customFormat="1" x14ac:dyDescent="0.2"/>
    <row r="4489" s="7" customFormat="1" x14ac:dyDescent="0.2"/>
    <row r="4490" s="7" customFormat="1" x14ac:dyDescent="0.2"/>
    <row r="4491" s="7" customFormat="1" x14ac:dyDescent="0.2"/>
    <row r="4492" s="7" customFormat="1" x14ac:dyDescent="0.2"/>
    <row r="4493" s="7" customFormat="1" x14ac:dyDescent="0.2"/>
    <row r="4494" s="7" customFormat="1" x14ac:dyDescent="0.2"/>
    <row r="4495" s="7" customFormat="1" x14ac:dyDescent="0.2"/>
    <row r="4496" s="7" customFormat="1" x14ac:dyDescent="0.2"/>
    <row r="4497" s="7" customFormat="1" x14ac:dyDescent="0.2"/>
    <row r="4498" s="7" customFormat="1" x14ac:dyDescent="0.2"/>
    <row r="4499" s="7" customFormat="1" x14ac:dyDescent="0.2"/>
    <row r="4500" s="7" customFormat="1" x14ac:dyDescent="0.2"/>
    <row r="4501" s="7" customFormat="1" x14ac:dyDescent="0.2"/>
    <row r="4502" s="7" customFormat="1" x14ac:dyDescent="0.2"/>
    <row r="4503" s="7" customFormat="1" x14ac:dyDescent="0.2"/>
    <row r="4504" s="7" customFormat="1" x14ac:dyDescent="0.2"/>
    <row r="4505" s="7" customFormat="1" x14ac:dyDescent="0.2"/>
    <row r="4506" s="7" customFormat="1" x14ac:dyDescent="0.2"/>
    <row r="4507" s="7" customFormat="1" x14ac:dyDescent="0.2"/>
    <row r="4508" s="7" customFormat="1" x14ac:dyDescent="0.2"/>
    <row r="4509" s="7" customFormat="1" x14ac:dyDescent="0.2"/>
    <row r="4510" s="7" customFormat="1" x14ac:dyDescent="0.2"/>
    <row r="4511" s="7" customFormat="1" x14ac:dyDescent="0.2"/>
    <row r="4512" s="7" customFormat="1" x14ac:dyDescent="0.2"/>
    <row r="4513" s="7" customFormat="1" x14ac:dyDescent="0.2"/>
    <row r="4514" s="7" customFormat="1" x14ac:dyDescent="0.2"/>
    <row r="4515" s="7" customFormat="1" x14ac:dyDescent="0.2"/>
    <row r="4516" s="7" customFormat="1" x14ac:dyDescent="0.2"/>
    <row r="4517" s="7" customFormat="1" x14ac:dyDescent="0.2"/>
    <row r="4518" s="7" customFormat="1" x14ac:dyDescent="0.2"/>
    <row r="4519" s="7" customFormat="1" x14ac:dyDescent="0.2"/>
    <row r="4520" s="7" customFormat="1" x14ac:dyDescent="0.2"/>
    <row r="4521" s="7" customFormat="1" x14ac:dyDescent="0.2"/>
    <row r="4522" s="7" customFormat="1" x14ac:dyDescent="0.2"/>
    <row r="4523" s="7" customFormat="1" x14ac:dyDescent="0.2"/>
    <row r="4524" s="7" customFormat="1" x14ac:dyDescent="0.2"/>
    <row r="4525" s="7" customFormat="1" x14ac:dyDescent="0.2"/>
    <row r="4526" s="7" customFormat="1" x14ac:dyDescent="0.2"/>
    <row r="4527" s="7" customFormat="1" x14ac:dyDescent="0.2"/>
    <row r="4528" s="7" customFormat="1" x14ac:dyDescent="0.2"/>
    <row r="4529" s="7" customFormat="1" x14ac:dyDescent="0.2"/>
    <row r="4530" s="7" customFormat="1" x14ac:dyDescent="0.2"/>
    <row r="4531" s="7" customFormat="1" x14ac:dyDescent="0.2"/>
    <row r="4532" s="7" customFormat="1" x14ac:dyDescent="0.2"/>
    <row r="4533" s="7" customFormat="1" x14ac:dyDescent="0.2"/>
    <row r="4534" s="7" customFormat="1" x14ac:dyDescent="0.2"/>
    <row r="4535" s="7" customFormat="1" x14ac:dyDescent="0.2"/>
    <row r="4536" s="7" customFormat="1" x14ac:dyDescent="0.2"/>
    <row r="4537" s="7" customFormat="1" x14ac:dyDescent="0.2"/>
    <row r="4538" s="7" customFormat="1" x14ac:dyDescent="0.2"/>
    <row r="4539" s="7" customFormat="1" x14ac:dyDescent="0.2"/>
    <row r="4540" s="7" customFormat="1" x14ac:dyDescent="0.2"/>
    <row r="4541" s="7" customFormat="1" x14ac:dyDescent="0.2"/>
    <row r="4542" s="7" customFormat="1" x14ac:dyDescent="0.2"/>
    <row r="4543" s="7" customFormat="1" x14ac:dyDescent="0.2"/>
    <row r="4544" s="7" customFormat="1" x14ac:dyDescent="0.2"/>
    <row r="4545" s="7" customFormat="1" x14ac:dyDescent="0.2"/>
    <row r="4546" s="7" customFormat="1" x14ac:dyDescent="0.2"/>
    <row r="4547" s="7" customFormat="1" x14ac:dyDescent="0.2"/>
    <row r="4548" s="7" customFormat="1" x14ac:dyDescent="0.2"/>
    <row r="4549" s="7" customFormat="1" x14ac:dyDescent="0.2"/>
    <row r="4550" s="7" customFormat="1" x14ac:dyDescent="0.2"/>
    <row r="4551" s="7" customFormat="1" x14ac:dyDescent="0.2"/>
    <row r="4552" s="7" customFormat="1" x14ac:dyDescent="0.2"/>
    <row r="4553" s="7" customFormat="1" x14ac:dyDescent="0.2"/>
    <row r="4554" s="7" customFormat="1" x14ac:dyDescent="0.2"/>
    <row r="4555" s="7" customFormat="1" x14ac:dyDescent="0.2"/>
    <row r="4556" s="7" customFormat="1" x14ac:dyDescent="0.2"/>
    <row r="4557" s="7" customFormat="1" x14ac:dyDescent="0.2"/>
    <row r="4558" s="7" customFormat="1" x14ac:dyDescent="0.2"/>
    <row r="4559" s="7" customFormat="1" x14ac:dyDescent="0.2"/>
    <row r="4560" s="7" customFormat="1" x14ac:dyDescent="0.2"/>
    <row r="4561" s="7" customFormat="1" x14ac:dyDescent="0.2"/>
    <row r="4562" s="7" customFormat="1" x14ac:dyDescent="0.2"/>
    <row r="4563" s="7" customFormat="1" x14ac:dyDescent="0.2"/>
    <row r="4564" s="7" customFormat="1" x14ac:dyDescent="0.2"/>
    <row r="4565" s="7" customFormat="1" x14ac:dyDescent="0.2"/>
    <row r="4566" s="7" customFormat="1" x14ac:dyDescent="0.2"/>
    <row r="4567" s="7" customFormat="1" x14ac:dyDescent="0.2"/>
    <row r="4568" s="7" customFormat="1" x14ac:dyDescent="0.2"/>
    <row r="4569" s="7" customFormat="1" x14ac:dyDescent="0.2"/>
    <row r="4570" s="7" customFormat="1" x14ac:dyDescent="0.2"/>
    <row r="4571" s="7" customFormat="1" x14ac:dyDescent="0.2"/>
    <row r="4572" s="7" customFormat="1" x14ac:dyDescent="0.2"/>
    <row r="4573" s="7" customFormat="1" x14ac:dyDescent="0.2"/>
    <row r="4574" s="7" customFormat="1" x14ac:dyDescent="0.2"/>
    <row r="4575" s="7" customFormat="1" x14ac:dyDescent="0.2"/>
    <row r="4576" s="7" customFormat="1" x14ac:dyDescent="0.2"/>
    <row r="4577" s="7" customFormat="1" x14ac:dyDescent="0.2"/>
    <row r="4578" s="7" customFormat="1" x14ac:dyDescent="0.2"/>
    <row r="4579" s="7" customFormat="1" x14ac:dyDescent="0.2"/>
    <row r="4580" s="7" customFormat="1" x14ac:dyDescent="0.2"/>
    <row r="4581" s="7" customFormat="1" x14ac:dyDescent="0.2"/>
    <row r="4582" s="7" customFormat="1" x14ac:dyDescent="0.2"/>
    <row r="4583" s="7" customFormat="1" x14ac:dyDescent="0.2"/>
    <row r="4584" s="7" customFormat="1" x14ac:dyDescent="0.2"/>
    <row r="4585" s="7" customFormat="1" x14ac:dyDescent="0.2"/>
    <row r="4586" s="7" customFormat="1" x14ac:dyDescent="0.2"/>
    <row r="4587" s="7" customFormat="1" x14ac:dyDescent="0.2"/>
    <row r="4588" s="7" customFormat="1" x14ac:dyDescent="0.2"/>
    <row r="4589" s="7" customFormat="1" x14ac:dyDescent="0.2"/>
    <row r="4590" s="7" customFormat="1" x14ac:dyDescent="0.2"/>
    <row r="4591" s="7" customFormat="1" x14ac:dyDescent="0.2"/>
    <row r="4592" s="7" customFormat="1" x14ac:dyDescent="0.2"/>
    <row r="4593" s="7" customFormat="1" x14ac:dyDescent="0.2"/>
    <row r="4594" s="7" customFormat="1" x14ac:dyDescent="0.2"/>
    <row r="4595" s="7" customFormat="1" x14ac:dyDescent="0.2"/>
    <row r="4596" s="7" customFormat="1" x14ac:dyDescent="0.2"/>
    <row r="4597" s="7" customFormat="1" x14ac:dyDescent="0.2"/>
    <row r="4598" s="7" customFormat="1" x14ac:dyDescent="0.2"/>
    <row r="4599" s="7" customFormat="1" x14ac:dyDescent="0.2"/>
    <row r="4600" s="7" customFormat="1" x14ac:dyDescent="0.2"/>
    <row r="4601" s="7" customFormat="1" x14ac:dyDescent="0.2"/>
    <row r="4602" s="7" customFormat="1" x14ac:dyDescent="0.2"/>
    <row r="4603" s="7" customFormat="1" x14ac:dyDescent="0.2"/>
    <row r="4604" s="7" customFormat="1" x14ac:dyDescent="0.2"/>
    <row r="4605" s="7" customFormat="1" x14ac:dyDescent="0.2"/>
    <row r="4606" s="7" customFormat="1" x14ac:dyDescent="0.2"/>
    <row r="4607" s="7" customFormat="1" x14ac:dyDescent="0.2"/>
    <row r="4608" s="7" customFormat="1" x14ac:dyDescent="0.2"/>
    <row r="4609" s="7" customFormat="1" x14ac:dyDescent="0.2"/>
    <row r="4610" s="7" customFormat="1" x14ac:dyDescent="0.2"/>
    <row r="4611" s="7" customFormat="1" x14ac:dyDescent="0.2"/>
    <row r="4612" s="7" customFormat="1" x14ac:dyDescent="0.2"/>
    <row r="4613" s="7" customFormat="1" x14ac:dyDescent="0.2"/>
    <row r="4614" s="7" customFormat="1" x14ac:dyDescent="0.2"/>
    <row r="4615" s="7" customFormat="1" x14ac:dyDescent="0.2"/>
    <row r="4616" s="7" customFormat="1" x14ac:dyDescent="0.2"/>
    <row r="4617" s="7" customFormat="1" x14ac:dyDescent="0.2"/>
    <row r="4618" s="7" customFormat="1" x14ac:dyDescent="0.2"/>
    <row r="4619" s="7" customFormat="1" x14ac:dyDescent="0.2"/>
    <row r="4620" s="7" customFormat="1" x14ac:dyDescent="0.2"/>
    <row r="4621" s="7" customFormat="1" x14ac:dyDescent="0.2"/>
    <row r="4622" s="7" customFormat="1" x14ac:dyDescent="0.2"/>
    <row r="4623" s="7" customFormat="1" x14ac:dyDescent="0.2"/>
    <row r="4624" s="7" customFormat="1" x14ac:dyDescent="0.2"/>
    <row r="4625" s="7" customFormat="1" x14ac:dyDescent="0.2"/>
    <row r="4626" s="7" customFormat="1" x14ac:dyDescent="0.2"/>
    <row r="4627" s="7" customFormat="1" x14ac:dyDescent="0.2"/>
    <row r="4628" s="7" customFormat="1" x14ac:dyDescent="0.2"/>
    <row r="4629" s="7" customFormat="1" x14ac:dyDescent="0.2"/>
    <row r="4630" s="7" customFormat="1" x14ac:dyDescent="0.2"/>
    <row r="4631" s="7" customFormat="1" x14ac:dyDescent="0.2"/>
    <row r="4632" s="7" customFormat="1" x14ac:dyDescent="0.2"/>
    <row r="4633" s="7" customFormat="1" x14ac:dyDescent="0.2"/>
    <row r="4634" s="7" customFormat="1" x14ac:dyDescent="0.2"/>
    <row r="4635" s="7" customFormat="1" x14ac:dyDescent="0.2"/>
    <row r="4636" s="7" customFormat="1" x14ac:dyDescent="0.2"/>
    <row r="4637" s="7" customFormat="1" x14ac:dyDescent="0.2"/>
    <row r="4638" s="7" customFormat="1" x14ac:dyDescent="0.2"/>
    <row r="4639" s="7" customFormat="1" x14ac:dyDescent="0.2"/>
    <row r="4640" s="7" customFormat="1" x14ac:dyDescent="0.2"/>
    <row r="4641" s="7" customFormat="1" x14ac:dyDescent="0.2"/>
    <row r="4642" s="7" customFormat="1" x14ac:dyDescent="0.2"/>
    <row r="4643" s="7" customFormat="1" x14ac:dyDescent="0.2"/>
    <row r="4644" s="7" customFormat="1" x14ac:dyDescent="0.2"/>
    <row r="4645" s="7" customFormat="1" x14ac:dyDescent="0.2"/>
    <row r="4646" s="7" customFormat="1" x14ac:dyDescent="0.2"/>
    <row r="4647" s="7" customFormat="1" x14ac:dyDescent="0.2"/>
    <row r="4648" s="7" customFormat="1" x14ac:dyDescent="0.2"/>
    <row r="4649" s="7" customFormat="1" x14ac:dyDescent="0.2"/>
    <row r="4650" s="7" customFormat="1" x14ac:dyDescent="0.2"/>
    <row r="4651" s="7" customFormat="1" x14ac:dyDescent="0.2"/>
    <row r="4652" s="7" customFormat="1" x14ac:dyDescent="0.2"/>
    <row r="4653" s="7" customFormat="1" x14ac:dyDescent="0.2"/>
    <row r="4654" s="7" customFormat="1" x14ac:dyDescent="0.2"/>
    <row r="4655" s="7" customFormat="1" x14ac:dyDescent="0.2"/>
    <row r="4656" s="7" customFormat="1" x14ac:dyDescent="0.2"/>
    <row r="4657" s="7" customFormat="1" x14ac:dyDescent="0.2"/>
    <row r="4658" s="7" customFormat="1" x14ac:dyDescent="0.2"/>
    <row r="4659" s="7" customFormat="1" x14ac:dyDescent="0.2"/>
    <row r="4660" s="7" customFormat="1" x14ac:dyDescent="0.2"/>
    <row r="4661" s="7" customFormat="1" x14ac:dyDescent="0.2"/>
    <row r="4662" s="7" customFormat="1" x14ac:dyDescent="0.2"/>
    <row r="4663" s="7" customFormat="1" x14ac:dyDescent="0.2"/>
    <row r="4664" s="7" customFormat="1" x14ac:dyDescent="0.2"/>
    <row r="4665" s="7" customFormat="1" x14ac:dyDescent="0.2"/>
    <row r="4666" s="7" customFormat="1" x14ac:dyDescent="0.2"/>
    <row r="4667" s="7" customFormat="1" x14ac:dyDescent="0.2"/>
    <row r="4668" s="7" customFormat="1" x14ac:dyDescent="0.2"/>
    <row r="4669" s="7" customFormat="1" x14ac:dyDescent="0.2"/>
    <row r="4670" s="7" customFormat="1" x14ac:dyDescent="0.2"/>
    <row r="4671" s="7" customFormat="1" x14ac:dyDescent="0.2"/>
    <row r="4672" s="7" customFormat="1" x14ac:dyDescent="0.2"/>
    <row r="4673" s="7" customFormat="1" x14ac:dyDescent="0.2"/>
    <row r="4674" s="7" customFormat="1" x14ac:dyDescent="0.2"/>
    <row r="4675" s="7" customFormat="1" x14ac:dyDescent="0.2"/>
    <row r="4676" s="7" customFormat="1" x14ac:dyDescent="0.2"/>
    <row r="4677" s="7" customFormat="1" x14ac:dyDescent="0.2"/>
    <row r="4678" s="7" customFormat="1" x14ac:dyDescent="0.2"/>
    <row r="4679" s="7" customFormat="1" x14ac:dyDescent="0.2"/>
    <row r="4680" s="7" customFormat="1" x14ac:dyDescent="0.2"/>
    <row r="4681" s="7" customFormat="1" x14ac:dyDescent="0.2"/>
    <row r="4682" s="7" customFormat="1" x14ac:dyDescent="0.2"/>
    <row r="4683" s="7" customFormat="1" x14ac:dyDescent="0.2"/>
    <row r="4684" s="7" customFormat="1" x14ac:dyDescent="0.2"/>
    <row r="4685" s="7" customFormat="1" x14ac:dyDescent="0.2"/>
    <row r="4686" s="7" customFormat="1" x14ac:dyDescent="0.2"/>
    <row r="4687" s="7" customFormat="1" x14ac:dyDescent="0.2"/>
    <row r="4688" s="7" customFormat="1" x14ac:dyDescent="0.2"/>
    <row r="4689" s="7" customFormat="1" x14ac:dyDescent="0.2"/>
    <row r="4690" s="7" customFormat="1" x14ac:dyDescent="0.2"/>
    <row r="4691" s="7" customFormat="1" x14ac:dyDescent="0.2"/>
    <row r="4692" s="7" customFormat="1" x14ac:dyDescent="0.2"/>
    <row r="4693" s="7" customFormat="1" x14ac:dyDescent="0.2"/>
    <row r="4694" s="7" customFormat="1" x14ac:dyDescent="0.2"/>
    <row r="4695" s="7" customFormat="1" x14ac:dyDescent="0.2"/>
    <row r="4696" s="7" customFormat="1" x14ac:dyDescent="0.2"/>
    <row r="4697" s="7" customFormat="1" x14ac:dyDescent="0.2"/>
    <row r="4698" s="7" customFormat="1" x14ac:dyDescent="0.2"/>
    <row r="4699" s="7" customFormat="1" x14ac:dyDescent="0.2"/>
    <row r="4700" s="7" customFormat="1" x14ac:dyDescent="0.2"/>
    <row r="4701" s="7" customFormat="1" x14ac:dyDescent="0.2"/>
    <row r="4702" s="7" customFormat="1" x14ac:dyDescent="0.2"/>
    <row r="4703" s="7" customFormat="1" x14ac:dyDescent="0.2"/>
    <row r="4704" s="7" customFormat="1" x14ac:dyDescent="0.2"/>
    <row r="4705" s="7" customFormat="1" x14ac:dyDescent="0.2"/>
    <row r="4706" s="7" customFormat="1" x14ac:dyDescent="0.2"/>
    <row r="4707" s="7" customFormat="1" x14ac:dyDescent="0.2"/>
    <row r="4708" s="7" customFormat="1" x14ac:dyDescent="0.2"/>
    <row r="4709" s="7" customFormat="1" x14ac:dyDescent="0.2"/>
    <row r="4710" s="7" customFormat="1" x14ac:dyDescent="0.2"/>
    <row r="4711" s="7" customFormat="1" x14ac:dyDescent="0.2"/>
    <row r="4712" s="7" customFormat="1" x14ac:dyDescent="0.2"/>
    <row r="4713" s="7" customFormat="1" x14ac:dyDescent="0.2"/>
    <row r="4714" s="7" customFormat="1" x14ac:dyDescent="0.2"/>
    <row r="4715" s="7" customFormat="1" x14ac:dyDescent="0.2"/>
    <row r="4716" s="7" customFormat="1" x14ac:dyDescent="0.2"/>
    <row r="4717" s="7" customFormat="1" x14ac:dyDescent="0.2"/>
    <row r="4718" s="7" customFormat="1" x14ac:dyDescent="0.2"/>
    <row r="4719" s="7" customFormat="1" x14ac:dyDescent="0.2"/>
    <row r="4720" s="7" customFormat="1" x14ac:dyDescent="0.2"/>
    <row r="4721" s="7" customFormat="1" x14ac:dyDescent="0.2"/>
    <row r="4722" s="7" customFormat="1" x14ac:dyDescent="0.2"/>
    <row r="4723" s="7" customFormat="1" x14ac:dyDescent="0.2"/>
    <row r="4724" s="7" customFormat="1" x14ac:dyDescent="0.2"/>
    <row r="4725" s="7" customFormat="1" x14ac:dyDescent="0.2"/>
    <row r="4726" s="7" customFormat="1" x14ac:dyDescent="0.2"/>
    <row r="4727" s="7" customFormat="1" x14ac:dyDescent="0.2"/>
    <row r="4728" s="7" customFormat="1" x14ac:dyDescent="0.2"/>
    <row r="4729" s="7" customFormat="1" x14ac:dyDescent="0.2"/>
    <row r="4730" s="7" customFormat="1" x14ac:dyDescent="0.2"/>
    <row r="4731" s="7" customFormat="1" x14ac:dyDescent="0.2"/>
    <row r="4732" s="7" customFormat="1" x14ac:dyDescent="0.2"/>
    <row r="4733" s="7" customFormat="1" x14ac:dyDescent="0.2"/>
    <row r="4734" s="7" customFormat="1" x14ac:dyDescent="0.2"/>
    <row r="4735" s="7" customFormat="1" x14ac:dyDescent="0.2"/>
    <row r="4736" s="7" customFormat="1" x14ac:dyDescent="0.2"/>
    <row r="4737" s="7" customFormat="1" x14ac:dyDescent="0.2"/>
    <row r="4738" s="7" customFormat="1" x14ac:dyDescent="0.2"/>
    <row r="4739" s="7" customFormat="1" x14ac:dyDescent="0.2"/>
    <row r="4740" s="7" customFormat="1" x14ac:dyDescent="0.2"/>
    <row r="4741" s="7" customFormat="1" x14ac:dyDescent="0.2"/>
    <row r="4742" s="7" customFormat="1" x14ac:dyDescent="0.2"/>
    <row r="4743" s="7" customFormat="1" x14ac:dyDescent="0.2"/>
    <row r="4744" s="7" customFormat="1" x14ac:dyDescent="0.2"/>
    <row r="4745" s="7" customFormat="1" x14ac:dyDescent="0.2"/>
    <row r="4746" s="7" customFormat="1" x14ac:dyDescent="0.2"/>
    <row r="4747" s="7" customFormat="1" x14ac:dyDescent="0.2"/>
    <row r="4748" s="7" customFormat="1" x14ac:dyDescent="0.2"/>
    <row r="4749" s="7" customFormat="1" x14ac:dyDescent="0.2"/>
    <row r="4750" s="7" customFormat="1" x14ac:dyDescent="0.2"/>
    <row r="4751" s="7" customFormat="1" x14ac:dyDescent="0.2"/>
    <row r="4752" s="7" customFormat="1" x14ac:dyDescent="0.2"/>
    <row r="4753" s="7" customFormat="1" x14ac:dyDescent="0.2"/>
    <row r="4754" s="7" customFormat="1" x14ac:dyDescent="0.2"/>
    <row r="4755" s="7" customFormat="1" x14ac:dyDescent="0.2"/>
    <row r="4756" s="7" customFormat="1" x14ac:dyDescent="0.2"/>
    <row r="4757" s="7" customFormat="1" x14ac:dyDescent="0.2"/>
    <row r="4758" s="7" customFormat="1" x14ac:dyDescent="0.2"/>
    <row r="4759" s="7" customFormat="1" x14ac:dyDescent="0.2"/>
    <row r="4760" s="7" customFormat="1" x14ac:dyDescent="0.2"/>
    <row r="4761" s="7" customFormat="1" x14ac:dyDescent="0.2"/>
    <row r="4762" s="7" customFormat="1" x14ac:dyDescent="0.2"/>
    <row r="4763" s="7" customFormat="1" x14ac:dyDescent="0.2"/>
    <row r="4764" s="7" customFormat="1" x14ac:dyDescent="0.2"/>
    <row r="4765" s="7" customFormat="1" x14ac:dyDescent="0.2"/>
    <row r="4766" s="7" customFormat="1" x14ac:dyDescent="0.2"/>
    <row r="4767" s="7" customFormat="1" x14ac:dyDescent="0.2"/>
    <row r="4768" s="7" customFormat="1" x14ac:dyDescent="0.2"/>
    <row r="4769" s="7" customFormat="1" x14ac:dyDescent="0.2"/>
    <row r="4770" s="7" customFormat="1" x14ac:dyDescent="0.2"/>
    <row r="4771" s="7" customFormat="1" x14ac:dyDescent="0.2"/>
    <row r="4772" s="7" customFormat="1" x14ac:dyDescent="0.2"/>
    <row r="4773" s="7" customFormat="1" x14ac:dyDescent="0.2"/>
    <row r="4774" s="7" customFormat="1" x14ac:dyDescent="0.2"/>
    <row r="4775" s="7" customFormat="1" x14ac:dyDescent="0.2"/>
    <row r="4776" s="7" customFormat="1" x14ac:dyDescent="0.2"/>
    <row r="4777" s="7" customFormat="1" x14ac:dyDescent="0.2"/>
    <row r="4778" s="7" customFormat="1" x14ac:dyDescent="0.2"/>
    <row r="4779" s="7" customFormat="1" x14ac:dyDescent="0.2"/>
    <row r="4780" s="7" customFormat="1" x14ac:dyDescent="0.2"/>
    <row r="4781" s="7" customFormat="1" x14ac:dyDescent="0.2"/>
    <row r="4782" s="7" customFormat="1" x14ac:dyDescent="0.2"/>
    <row r="4783" s="7" customFormat="1" x14ac:dyDescent="0.2"/>
    <row r="4784" s="7" customFormat="1" x14ac:dyDescent="0.2"/>
    <row r="4785" s="7" customFormat="1" x14ac:dyDescent="0.2"/>
    <row r="4786" s="7" customFormat="1" x14ac:dyDescent="0.2"/>
    <row r="4787" s="7" customFormat="1" x14ac:dyDescent="0.2"/>
    <row r="4788" s="7" customFormat="1" x14ac:dyDescent="0.2"/>
    <row r="4789" s="7" customFormat="1" x14ac:dyDescent="0.2"/>
    <row r="4790" s="7" customFormat="1" x14ac:dyDescent="0.2"/>
    <row r="4791" s="7" customFormat="1" x14ac:dyDescent="0.2"/>
    <row r="4792" s="7" customFormat="1" x14ac:dyDescent="0.2"/>
    <row r="4793" s="7" customFormat="1" x14ac:dyDescent="0.2"/>
    <row r="4794" s="7" customFormat="1" x14ac:dyDescent="0.2"/>
    <row r="4795" s="7" customFormat="1" x14ac:dyDescent="0.2"/>
    <row r="4796" s="7" customFormat="1" x14ac:dyDescent="0.2"/>
    <row r="4797" s="7" customFormat="1" x14ac:dyDescent="0.2"/>
    <row r="4798" s="7" customFormat="1" x14ac:dyDescent="0.2"/>
    <row r="4799" s="7" customFormat="1" x14ac:dyDescent="0.2"/>
    <row r="4800" s="7" customFormat="1" x14ac:dyDescent="0.2"/>
    <row r="4801" s="7" customFormat="1" x14ac:dyDescent="0.2"/>
    <row r="4802" s="7" customFormat="1" x14ac:dyDescent="0.2"/>
    <row r="4803" s="7" customFormat="1" x14ac:dyDescent="0.2"/>
    <row r="4804" s="7" customFormat="1" x14ac:dyDescent="0.2"/>
    <row r="4805" s="7" customFormat="1" x14ac:dyDescent="0.2"/>
    <row r="4806" s="7" customFormat="1" x14ac:dyDescent="0.2"/>
    <row r="4807" s="7" customFormat="1" x14ac:dyDescent="0.2"/>
    <row r="4808" s="7" customFormat="1" x14ac:dyDescent="0.2"/>
    <row r="4809" s="7" customFormat="1" x14ac:dyDescent="0.2"/>
    <row r="4810" s="7" customFormat="1" x14ac:dyDescent="0.2"/>
    <row r="4811" s="7" customFormat="1" x14ac:dyDescent="0.2"/>
    <row r="4812" s="7" customFormat="1" x14ac:dyDescent="0.2"/>
    <row r="4813" s="7" customFormat="1" x14ac:dyDescent="0.2"/>
    <row r="4814" s="7" customFormat="1" x14ac:dyDescent="0.2"/>
    <row r="4815" s="7" customFormat="1" x14ac:dyDescent="0.2"/>
    <row r="4816" s="7" customFormat="1" x14ac:dyDescent="0.2"/>
    <row r="4817" s="7" customFormat="1" x14ac:dyDescent="0.2"/>
    <row r="4818" s="7" customFormat="1" x14ac:dyDescent="0.2"/>
    <row r="4819" s="7" customFormat="1" x14ac:dyDescent="0.2"/>
    <row r="4820" s="7" customFormat="1" x14ac:dyDescent="0.2"/>
    <row r="4821" s="7" customFormat="1" x14ac:dyDescent="0.2"/>
    <row r="4822" s="7" customFormat="1" x14ac:dyDescent="0.2"/>
    <row r="4823" s="7" customFormat="1" x14ac:dyDescent="0.2"/>
    <row r="4824" s="7" customFormat="1" x14ac:dyDescent="0.2"/>
    <row r="4825" s="7" customFormat="1" x14ac:dyDescent="0.2"/>
    <row r="4826" s="7" customFormat="1" x14ac:dyDescent="0.2"/>
    <row r="4827" s="7" customFormat="1" x14ac:dyDescent="0.2"/>
    <row r="4828" s="7" customFormat="1" x14ac:dyDescent="0.2"/>
    <row r="4829" s="7" customFormat="1" x14ac:dyDescent="0.2"/>
    <row r="4830" s="7" customFormat="1" x14ac:dyDescent="0.2"/>
    <row r="4831" s="7" customFormat="1" x14ac:dyDescent="0.2"/>
    <row r="4832" s="7" customFormat="1" x14ac:dyDescent="0.2"/>
    <row r="4833" s="7" customFormat="1" x14ac:dyDescent="0.2"/>
    <row r="4834" s="7" customFormat="1" x14ac:dyDescent="0.2"/>
    <row r="4835" s="7" customFormat="1" x14ac:dyDescent="0.2"/>
    <row r="4836" s="7" customFormat="1" x14ac:dyDescent="0.2"/>
    <row r="4837" s="7" customFormat="1" x14ac:dyDescent="0.2"/>
    <row r="4838" s="7" customFormat="1" x14ac:dyDescent="0.2"/>
    <row r="4839" s="7" customFormat="1" x14ac:dyDescent="0.2"/>
    <row r="4840" s="7" customFormat="1" x14ac:dyDescent="0.2"/>
    <row r="4841" s="7" customFormat="1" x14ac:dyDescent="0.2"/>
    <row r="4842" s="7" customFormat="1" x14ac:dyDescent="0.2"/>
    <row r="4843" s="7" customFormat="1" x14ac:dyDescent="0.2"/>
    <row r="4844" s="7" customFormat="1" x14ac:dyDescent="0.2"/>
    <row r="4845" s="7" customFormat="1" x14ac:dyDescent="0.2"/>
    <row r="4846" s="7" customFormat="1" x14ac:dyDescent="0.2"/>
    <row r="4847" s="7" customFormat="1" x14ac:dyDescent="0.2"/>
    <row r="4848" s="7" customFormat="1" x14ac:dyDescent="0.2"/>
    <row r="4849" s="7" customFormat="1" x14ac:dyDescent="0.2"/>
    <row r="4850" s="7" customFormat="1" x14ac:dyDescent="0.2"/>
    <row r="4851" s="7" customFormat="1" x14ac:dyDescent="0.2"/>
    <row r="4852" s="7" customFormat="1" x14ac:dyDescent="0.2"/>
    <row r="4853" s="7" customFormat="1" x14ac:dyDescent="0.2"/>
    <row r="4854" s="7" customFormat="1" x14ac:dyDescent="0.2"/>
    <row r="4855" s="7" customFormat="1" x14ac:dyDescent="0.2"/>
    <row r="4856" s="7" customFormat="1" x14ac:dyDescent="0.2"/>
    <row r="4857" s="7" customFormat="1" x14ac:dyDescent="0.2"/>
    <row r="4858" s="7" customFormat="1" x14ac:dyDescent="0.2"/>
    <row r="4859" s="7" customFormat="1" x14ac:dyDescent="0.2"/>
    <row r="4860" s="7" customFormat="1" x14ac:dyDescent="0.2"/>
    <row r="4861" s="7" customFormat="1" x14ac:dyDescent="0.2"/>
    <row r="4862" s="7" customFormat="1" x14ac:dyDescent="0.2"/>
    <row r="4863" s="7" customFormat="1" x14ac:dyDescent="0.2"/>
    <row r="4864" s="7" customFormat="1" x14ac:dyDescent="0.2"/>
    <row r="4865" s="7" customFormat="1" x14ac:dyDescent="0.2"/>
    <row r="4866" s="7" customFormat="1" x14ac:dyDescent="0.2"/>
    <row r="4867" s="7" customFormat="1" x14ac:dyDescent="0.2"/>
    <row r="4868" s="7" customFormat="1" x14ac:dyDescent="0.2"/>
    <row r="4869" s="7" customFormat="1" x14ac:dyDescent="0.2"/>
    <row r="4870" s="7" customFormat="1" x14ac:dyDescent="0.2"/>
    <row r="4871" s="7" customFormat="1" x14ac:dyDescent="0.2"/>
    <row r="4872" s="7" customFormat="1" x14ac:dyDescent="0.2"/>
    <row r="4873" s="7" customFormat="1" x14ac:dyDescent="0.2"/>
    <row r="4874" s="7" customFormat="1" x14ac:dyDescent="0.2"/>
    <row r="4875" s="7" customFormat="1" x14ac:dyDescent="0.2"/>
    <row r="4876" s="7" customFormat="1" x14ac:dyDescent="0.2"/>
    <row r="4877" s="7" customFormat="1" x14ac:dyDescent="0.2"/>
    <row r="4878" s="7" customFormat="1" x14ac:dyDescent="0.2"/>
    <row r="4879" s="7" customFormat="1" x14ac:dyDescent="0.2"/>
    <row r="4880" s="7" customFormat="1" x14ac:dyDescent="0.2"/>
    <row r="4881" s="7" customFormat="1" x14ac:dyDescent="0.2"/>
    <row r="4882" s="7" customFormat="1" x14ac:dyDescent="0.2"/>
    <row r="4883" s="7" customFormat="1" x14ac:dyDescent="0.2"/>
    <row r="4884" s="7" customFormat="1" x14ac:dyDescent="0.2"/>
    <row r="4885" s="7" customFormat="1" x14ac:dyDescent="0.2"/>
    <row r="4886" s="7" customFormat="1" x14ac:dyDescent="0.2"/>
    <row r="4887" s="7" customFormat="1" x14ac:dyDescent="0.2"/>
    <row r="4888" s="7" customFormat="1" x14ac:dyDescent="0.2"/>
    <row r="4889" s="7" customFormat="1" x14ac:dyDescent="0.2"/>
    <row r="4890" s="7" customFormat="1" x14ac:dyDescent="0.2"/>
    <row r="4891" s="7" customFormat="1" x14ac:dyDescent="0.2"/>
    <row r="4892" s="7" customFormat="1" x14ac:dyDescent="0.2"/>
    <row r="4893" s="7" customFormat="1" x14ac:dyDescent="0.2"/>
    <row r="4894" s="7" customFormat="1" x14ac:dyDescent="0.2"/>
    <row r="4895" s="7" customFormat="1" x14ac:dyDescent="0.2"/>
    <row r="4896" s="7" customFormat="1" x14ac:dyDescent="0.2"/>
    <row r="4897" s="7" customFormat="1" x14ac:dyDescent="0.2"/>
    <row r="4898" s="7" customFormat="1" x14ac:dyDescent="0.2"/>
    <row r="4899" s="7" customFormat="1" x14ac:dyDescent="0.2"/>
    <row r="4900" s="7" customFormat="1" x14ac:dyDescent="0.2"/>
    <row r="4901" s="7" customFormat="1" x14ac:dyDescent="0.2"/>
    <row r="4902" s="7" customFormat="1" x14ac:dyDescent="0.2"/>
    <row r="4903" s="7" customFormat="1" x14ac:dyDescent="0.2"/>
    <row r="4904" s="7" customFormat="1" x14ac:dyDescent="0.2"/>
    <row r="4905" s="7" customFormat="1" x14ac:dyDescent="0.2"/>
    <row r="4906" s="7" customFormat="1" x14ac:dyDescent="0.2"/>
    <row r="4907" s="7" customFormat="1" x14ac:dyDescent="0.2"/>
    <row r="4908" s="7" customFormat="1" x14ac:dyDescent="0.2"/>
    <row r="4909" s="7" customFormat="1" x14ac:dyDescent="0.2"/>
    <row r="4910" s="7" customFormat="1" x14ac:dyDescent="0.2"/>
    <row r="4911" s="7" customFormat="1" x14ac:dyDescent="0.2"/>
    <row r="4912" s="7" customFormat="1" x14ac:dyDescent="0.2"/>
    <row r="4913" s="7" customFormat="1" x14ac:dyDescent="0.2"/>
    <row r="4914" s="7" customFormat="1" x14ac:dyDescent="0.2"/>
    <row r="4915" s="7" customFormat="1" x14ac:dyDescent="0.2"/>
    <row r="4916" s="7" customFormat="1" x14ac:dyDescent="0.2"/>
    <row r="4917" s="7" customFormat="1" x14ac:dyDescent="0.2"/>
    <row r="4918" s="7" customFormat="1" x14ac:dyDescent="0.2"/>
    <row r="4919" s="7" customFormat="1" x14ac:dyDescent="0.2"/>
    <row r="4920" s="7" customFormat="1" x14ac:dyDescent="0.2"/>
    <row r="4921" s="7" customFormat="1" x14ac:dyDescent="0.2"/>
    <row r="4922" s="7" customFormat="1" x14ac:dyDescent="0.2"/>
    <row r="4923" s="7" customFormat="1" x14ac:dyDescent="0.2"/>
    <row r="4924" s="7" customFormat="1" x14ac:dyDescent="0.2"/>
    <row r="4925" s="7" customFormat="1" x14ac:dyDescent="0.2"/>
    <row r="4926" s="7" customFormat="1" x14ac:dyDescent="0.2"/>
    <row r="4927" s="7" customFormat="1" x14ac:dyDescent="0.2"/>
    <row r="4928" s="7" customFormat="1" x14ac:dyDescent="0.2"/>
    <row r="4929" s="7" customFormat="1" x14ac:dyDescent="0.2"/>
    <row r="4930" s="7" customFormat="1" x14ac:dyDescent="0.2"/>
    <row r="4931" s="7" customFormat="1" x14ac:dyDescent="0.2"/>
    <row r="4932" s="7" customFormat="1" x14ac:dyDescent="0.2"/>
    <row r="4933" s="7" customFormat="1" x14ac:dyDescent="0.2"/>
    <row r="4934" s="7" customFormat="1" x14ac:dyDescent="0.2"/>
    <row r="4935" s="7" customFormat="1" x14ac:dyDescent="0.2"/>
    <row r="4936" s="7" customFormat="1" x14ac:dyDescent="0.2"/>
    <row r="4937" s="7" customFormat="1" x14ac:dyDescent="0.2"/>
    <row r="4938" s="7" customFormat="1" x14ac:dyDescent="0.2"/>
    <row r="4939" s="7" customFormat="1" x14ac:dyDescent="0.2"/>
    <row r="4940" s="7" customFormat="1" x14ac:dyDescent="0.2"/>
    <row r="4941" s="7" customFormat="1" x14ac:dyDescent="0.2"/>
    <row r="4942" s="7" customFormat="1" x14ac:dyDescent="0.2"/>
    <row r="4943" s="7" customFormat="1" x14ac:dyDescent="0.2"/>
    <row r="4944" s="7" customFormat="1" x14ac:dyDescent="0.2"/>
    <row r="4945" s="7" customFormat="1" x14ac:dyDescent="0.2"/>
    <row r="4946" s="7" customFormat="1" x14ac:dyDescent="0.2"/>
    <row r="4947" s="7" customFormat="1" x14ac:dyDescent="0.2"/>
    <row r="4948" s="7" customFormat="1" x14ac:dyDescent="0.2"/>
    <row r="4949" s="7" customFormat="1" x14ac:dyDescent="0.2"/>
    <row r="4950" s="7" customFormat="1" x14ac:dyDescent="0.2"/>
    <row r="4951" s="7" customFormat="1" x14ac:dyDescent="0.2"/>
    <row r="4952" s="7" customFormat="1" x14ac:dyDescent="0.2"/>
    <row r="4953" s="7" customFormat="1" x14ac:dyDescent="0.2"/>
    <row r="4954" s="7" customFormat="1" x14ac:dyDescent="0.2"/>
    <row r="4955" s="7" customFormat="1" x14ac:dyDescent="0.2"/>
    <row r="4956" s="7" customFormat="1" x14ac:dyDescent="0.2"/>
    <row r="4957" s="7" customFormat="1" x14ac:dyDescent="0.2"/>
    <row r="4958" s="7" customFormat="1" x14ac:dyDescent="0.2"/>
    <row r="4959" s="7" customFormat="1" x14ac:dyDescent="0.2"/>
    <row r="4960" s="7" customFormat="1" x14ac:dyDescent="0.2"/>
    <row r="4961" s="7" customFormat="1" x14ac:dyDescent="0.2"/>
    <row r="4962" s="7" customFormat="1" x14ac:dyDescent="0.2"/>
    <row r="4963" s="7" customFormat="1" x14ac:dyDescent="0.2"/>
    <row r="4964" s="7" customFormat="1" x14ac:dyDescent="0.2"/>
    <row r="4965" s="7" customFormat="1" x14ac:dyDescent="0.2"/>
    <row r="4966" s="7" customFormat="1" x14ac:dyDescent="0.2"/>
    <row r="4967" s="7" customFormat="1" x14ac:dyDescent="0.2"/>
    <row r="4968" s="7" customFormat="1" x14ac:dyDescent="0.2"/>
    <row r="4969" s="7" customFormat="1" x14ac:dyDescent="0.2"/>
    <row r="4970" s="7" customFormat="1" x14ac:dyDescent="0.2"/>
    <row r="4971" s="7" customFormat="1" x14ac:dyDescent="0.2"/>
    <row r="4972" s="7" customFormat="1" x14ac:dyDescent="0.2"/>
    <row r="4973" s="7" customFormat="1" x14ac:dyDescent="0.2"/>
    <row r="4974" s="7" customFormat="1" x14ac:dyDescent="0.2"/>
    <row r="4975" s="7" customFormat="1" x14ac:dyDescent="0.2"/>
    <row r="4976" s="7" customFormat="1" x14ac:dyDescent="0.2"/>
    <row r="4977" s="7" customFormat="1" x14ac:dyDescent="0.2"/>
    <row r="4978" s="7" customFormat="1" x14ac:dyDescent="0.2"/>
    <row r="4979" s="7" customFormat="1" x14ac:dyDescent="0.2"/>
    <row r="4980" s="7" customFormat="1" x14ac:dyDescent="0.2"/>
    <row r="4981" s="7" customFormat="1" x14ac:dyDescent="0.2"/>
    <row r="4982" s="7" customFormat="1" x14ac:dyDescent="0.2"/>
    <row r="4983" s="7" customFormat="1" x14ac:dyDescent="0.2"/>
    <row r="4984" s="7" customFormat="1" x14ac:dyDescent="0.2"/>
    <row r="4985" s="7" customFormat="1" x14ac:dyDescent="0.2"/>
    <row r="4986" s="7" customFormat="1" x14ac:dyDescent="0.2"/>
    <row r="4987" s="7" customFormat="1" x14ac:dyDescent="0.2"/>
    <row r="4988" s="7" customFormat="1" x14ac:dyDescent="0.2"/>
    <row r="4989" s="7" customFormat="1" x14ac:dyDescent="0.2"/>
    <row r="4990" s="7" customFormat="1" x14ac:dyDescent="0.2"/>
    <row r="4991" s="7" customFormat="1" x14ac:dyDescent="0.2"/>
    <row r="4992" s="7" customFormat="1" x14ac:dyDescent="0.2"/>
    <row r="4993" s="7" customFormat="1" x14ac:dyDescent="0.2"/>
    <row r="4994" s="7" customFormat="1" x14ac:dyDescent="0.2"/>
    <row r="4995" s="7" customFormat="1" x14ac:dyDescent="0.2"/>
    <row r="4996" s="7" customFormat="1" x14ac:dyDescent="0.2"/>
    <row r="4997" s="7" customFormat="1" x14ac:dyDescent="0.2"/>
    <row r="4998" s="7" customFormat="1" x14ac:dyDescent="0.2"/>
    <row r="4999" s="7" customFormat="1" x14ac:dyDescent="0.2"/>
    <row r="5000" s="7" customFormat="1" x14ac:dyDescent="0.2"/>
    <row r="5001" s="7" customFormat="1" x14ac:dyDescent="0.2"/>
    <row r="5002" s="7" customFormat="1" x14ac:dyDescent="0.2"/>
    <row r="5003" s="7" customFormat="1" x14ac:dyDescent="0.2"/>
    <row r="5004" s="7" customFormat="1" x14ac:dyDescent="0.2"/>
    <row r="5005" s="7" customFormat="1" x14ac:dyDescent="0.2"/>
    <row r="5006" s="7" customFormat="1" x14ac:dyDescent="0.2"/>
    <row r="5007" s="7" customFormat="1" x14ac:dyDescent="0.2"/>
    <row r="5008" s="7" customFormat="1" x14ac:dyDescent="0.2"/>
    <row r="5009" s="7" customFormat="1" x14ac:dyDescent="0.2"/>
    <row r="5010" s="7" customFormat="1" x14ac:dyDescent="0.2"/>
    <row r="5011" s="7" customFormat="1" x14ac:dyDescent="0.2"/>
    <row r="5012" s="7" customFormat="1" x14ac:dyDescent="0.2"/>
    <row r="5013" s="7" customFormat="1" x14ac:dyDescent="0.2"/>
    <row r="5014" s="7" customFormat="1" x14ac:dyDescent="0.2"/>
    <row r="5015" s="7" customFormat="1" x14ac:dyDescent="0.2"/>
    <row r="5016" s="7" customFormat="1" x14ac:dyDescent="0.2"/>
    <row r="5017" s="7" customFormat="1" x14ac:dyDescent="0.2"/>
    <row r="5018" s="7" customFormat="1" x14ac:dyDescent="0.2"/>
    <row r="5019" s="7" customFormat="1" x14ac:dyDescent="0.2"/>
    <row r="5020" s="7" customFormat="1" x14ac:dyDescent="0.2"/>
    <row r="5021" s="7" customFormat="1" x14ac:dyDescent="0.2"/>
    <row r="5022" s="7" customFormat="1" x14ac:dyDescent="0.2"/>
    <row r="5023" s="7" customFormat="1" x14ac:dyDescent="0.2"/>
    <row r="5024" s="7" customFormat="1" x14ac:dyDescent="0.2"/>
    <row r="5025" s="7" customFormat="1" x14ac:dyDescent="0.2"/>
    <row r="5026" s="7" customFormat="1" x14ac:dyDescent="0.2"/>
    <row r="5027" s="7" customFormat="1" x14ac:dyDescent="0.2"/>
    <row r="5028" s="7" customFormat="1" x14ac:dyDescent="0.2"/>
    <row r="5029" s="7" customFormat="1" x14ac:dyDescent="0.2"/>
    <row r="5030" s="7" customFormat="1" x14ac:dyDescent="0.2"/>
    <row r="5031" s="7" customFormat="1" x14ac:dyDescent="0.2"/>
    <row r="5032" s="7" customFormat="1" x14ac:dyDescent="0.2"/>
    <row r="5033" s="7" customFormat="1" x14ac:dyDescent="0.2"/>
    <row r="5034" s="7" customFormat="1" x14ac:dyDescent="0.2"/>
    <row r="5035" s="7" customFormat="1" x14ac:dyDescent="0.2"/>
    <row r="5036" s="7" customFormat="1" x14ac:dyDescent="0.2"/>
    <row r="5037" s="7" customFormat="1" x14ac:dyDescent="0.2"/>
    <row r="5038" s="7" customFormat="1" x14ac:dyDescent="0.2"/>
    <row r="5039" s="7" customFormat="1" x14ac:dyDescent="0.2"/>
    <row r="5040" s="7" customFormat="1" x14ac:dyDescent="0.2"/>
    <row r="5041" s="7" customFormat="1" x14ac:dyDescent="0.2"/>
    <row r="5042" s="7" customFormat="1" x14ac:dyDescent="0.2"/>
    <row r="5043" s="7" customFormat="1" x14ac:dyDescent="0.2"/>
    <row r="5044" s="7" customFormat="1" x14ac:dyDescent="0.2"/>
    <row r="5045" s="7" customFormat="1" x14ac:dyDescent="0.2"/>
    <row r="5046" s="7" customFormat="1" x14ac:dyDescent="0.2"/>
    <row r="5047" s="7" customFormat="1" x14ac:dyDescent="0.2"/>
    <row r="5048" s="7" customFormat="1" x14ac:dyDescent="0.2"/>
    <row r="5049" s="7" customFormat="1" x14ac:dyDescent="0.2"/>
    <row r="5050" s="7" customFormat="1" x14ac:dyDescent="0.2"/>
    <row r="5051" s="7" customFormat="1" x14ac:dyDescent="0.2"/>
    <row r="5052" s="7" customFormat="1" x14ac:dyDescent="0.2"/>
    <row r="5053" s="7" customFormat="1" x14ac:dyDescent="0.2"/>
    <row r="5054" s="7" customFormat="1" x14ac:dyDescent="0.2"/>
    <row r="5055" s="7" customFormat="1" x14ac:dyDescent="0.2"/>
    <row r="5056" s="7" customFormat="1" x14ac:dyDescent="0.2"/>
    <row r="5057" s="7" customFormat="1" x14ac:dyDescent="0.2"/>
    <row r="5058" s="7" customFormat="1" x14ac:dyDescent="0.2"/>
    <row r="5059" s="7" customFormat="1" x14ac:dyDescent="0.2"/>
    <row r="5060" s="7" customFormat="1" x14ac:dyDescent="0.2"/>
    <row r="5061" s="7" customFormat="1" x14ac:dyDescent="0.2"/>
    <row r="5062" s="7" customFormat="1" x14ac:dyDescent="0.2"/>
    <row r="5063" s="7" customFormat="1" x14ac:dyDescent="0.2"/>
    <row r="5064" s="7" customFormat="1" x14ac:dyDescent="0.2"/>
    <row r="5065" s="7" customFormat="1" x14ac:dyDescent="0.2"/>
    <row r="5066" s="7" customFormat="1" x14ac:dyDescent="0.2"/>
    <row r="5067" s="7" customFormat="1" x14ac:dyDescent="0.2"/>
    <row r="5068" s="7" customFormat="1" x14ac:dyDescent="0.2"/>
    <row r="5069" s="7" customFormat="1" x14ac:dyDescent="0.2"/>
    <row r="5070" s="7" customFormat="1" x14ac:dyDescent="0.2"/>
    <row r="5071" s="7" customFormat="1" x14ac:dyDescent="0.2"/>
    <row r="5072" s="7" customFormat="1" x14ac:dyDescent="0.2"/>
    <row r="5073" s="7" customFormat="1" x14ac:dyDescent="0.2"/>
    <row r="5074" s="7" customFormat="1" x14ac:dyDescent="0.2"/>
    <row r="5075" s="7" customFormat="1" x14ac:dyDescent="0.2"/>
    <row r="5076" s="7" customFormat="1" x14ac:dyDescent="0.2"/>
    <row r="5077" s="7" customFormat="1" x14ac:dyDescent="0.2"/>
    <row r="5078" s="7" customFormat="1" x14ac:dyDescent="0.2"/>
    <row r="5079" s="7" customFormat="1" x14ac:dyDescent="0.2"/>
    <row r="5080" s="7" customFormat="1" x14ac:dyDescent="0.2"/>
    <row r="5081" s="7" customFormat="1" x14ac:dyDescent="0.2"/>
    <row r="5082" s="7" customFormat="1" x14ac:dyDescent="0.2"/>
    <row r="5083" s="7" customFormat="1" x14ac:dyDescent="0.2"/>
    <row r="5084" s="7" customFormat="1" x14ac:dyDescent="0.2"/>
    <row r="5085" s="7" customFormat="1" x14ac:dyDescent="0.2"/>
    <row r="5086" s="7" customFormat="1" x14ac:dyDescent="0.2"/>
    <row r="5087" s="7" customFormat="1" x14ac:dyDescent="0.2"/>
    <row r="5088" s="7" customFormat="1" x14ac:dyDescent="0.2"/>
    <row r="5089" s="7" customFormat="1" x14ac:dyDescent="0.2"/>
    <row r="5090" s="7" customFormat="1" x14ac:dyDescent="0.2"/>
    <row r="5091" s="7" customFormat="1" x14ac:dyDescent="0.2"/>
    <row r="5092" s="7" customFormat="1" x14ac:dyDescent="0.2"/>
    <row r="5093" s="7" customFormat="1" x14ac:dyDescent="0.2"/>
    <row r="5094" s="7" customFormat="1" x14ac:dyDescent="0.2"/>
    <row r="5095" s="7" customFormat="1" x14ac:dyDescent="0.2"/>
    <row r="5096" s="7" customFormat="1" x14ac:dyDescent="0.2"/>
    <row r="5097" s="7" customFormat="1" x14ac:dyDescent="0.2"/>
    <row r="5098" s="7" customFormat="1" x14ac:dyDescent="0.2"/>
    <row r="5099" s="7" customFormat="1" x14ac:dyDescent="0.2"/>
    <row r="5100" s="7" customFormat="1" x14ac:dyDescent="0.2"/>
    <row r="5101" s="7" customFormat="1" x14ac:dyDescent="0.2"/>
    <row r="5102" s="7" customFormat="1" x14ac:dyDescent="0.2"/>
    <row r="5103" s="7" customFormat="1" x14ac:dyDescent="0.2"/>
    <row r="5104" s="7" customFormat="1" x14ac:dyDescent="0.2"/>
    <row r="5105" s="7" customFormat="1" x14ac:dyDescent="0.2"/>
    <row r="5106" s="7" customFormat="1" x14ac:dyDescent="0.2"/>
    <row r="5107" s="7" customFormat="1" x14ac:dyDescent="0.2"/>
    <row r="5108" s="7" customFormat="1" x14ac:dyDescent="0.2"/>
    <row r="5109" s="7" customFormat="1" x14ac:dyDescent="0.2"/>
    <row r="5110" s="7" customFormat="1" x14ac:dyDescent="0.2"/>
    <row r="5111" s="7" customFormat="1" x14ac:dyDescent="0.2"/>
    <row r="5112" s="7" customFormat="1" x14ac:dyDescent="0.2"/>
    <row r="5113" s="7" customFormat="1" x14ac:dyDescent="0.2"/>
    <row r="5114" s="7" customFormat="1" x14ac:dyDescent="0.2"/>
    <row r="5115" s="7" customFormat="1" x14ac:dyDescent="0.2"/>
    <row r="5116" s="7" customFormat="1" x14ac:dyDescent="0.2"/>
    <row r="5117" s="7" customFormat="1" x14ac:dyDescent="0.2"/>
    <row r="5118" s="7" customFormat="1" x14ac:dyDescent="0.2"/>
    <row r="5119" s="7" customFormat="1" x14ac:dyDescent="0.2"/>
    <row r="5120" s="7" customFormat="1" x14ac:dyDescent="0.2"/>
    <row r="5121" s="7" customFormat="1" x14ac:dyDescent="0.2"/>
    <row r="5122" s="7" customFormat="1" x14ac:dyDescent="0.2"/>
    <row r="5123" s="7" customFormat="1" x14ac:dyDescent="0.2"/>
    <row r="5124" s="7" customFormat="1" x14ac:dyDescent="0.2"/>
    <row r="5125" s="7" customFormat="1" x14ac:dyDescent="0.2"/>
    <row r="5126" s="7" customFormat="1" x14ac:dyDescent="0.2"/>
    <row r="5127" s="7" customFormat="1" x14ac:dyDescent="0.2"/>
    <row r="5128" s="7" customFormat="1" x14ac:dyDescent="0.2"/>
    <row r="5129" s="7" customFormat="1" x14ac:dyDescent="0.2"/>
    <row r="5130" s="7" customFormat="1" x14ac:dyDescent="0.2"/>
    <row r="5131" s="7" customFormat="1" x14ac:dyDescent="0.2"/>
    <row r="5132" s="7" customFormat="1" x14ac:dyDescent="0.2"/>
    <row r="5133" s="7" customFormat="1" x14ac:dyDescent="0.2"/>
    <row r="5134" s="7" customFormat="1" x14ac:dyDescent="0.2"/>
    <row r="5135" s="7" customFormat="1" x14ac:dyDescent="0.2"/>
    <row r="5136" s="7" customFormat="1" x14ac:dyDescent="0.2"/>
    <row r="5137" s="7" customFormat="1" x14ac:dyDescent="0.2"/>
    <row r="5138" s="7" customFormat="1" x14ac:dyDescent="0.2"/>
    <row r="5139" s="7" customFormat="1" x14ac:dyDescent="0.2"/>
    <row r="5140" s="7" customFormat="1" x14ac:dyDescent="0.2"/>
    <row r="5141" s="7" customFormat="1" x14ac:dyDescent="0.2"/>
    <row r="5142" s="7" customFormat="1" x14ac:dyDescent="0.2"/>
    <row r="5143" s="7" customFormat="1" x14ac:dyDescent="0.2"/>
    <row r="5144" s="7" customFormat="1" x14ac:dyDescent="0.2"/>
    <row r="5145" s="7" customFormat="1" x14ac:dyDescent="0.2"/>
    <row r="5146" s="7" customFormat="1" x14ac:dyDescent="0.2"/>
    <row r="5147" s="7" customFormat="1" x14ac:dyDescent="0.2"/>
    <row r="5148" s="7" customFormat="1" x14ac:dyDescent="0.2"/>
    <row r="5149" s="7" customFormat="1" x14ac:dyDescent="0.2"/>
    <row r="5150" s="7" customFormat="1" x14ac:dyDescent="0.2"/>
    <row r="5151" s="7" customFormat="1" x14ac:dyDescent="0.2"/>
    <row r="5152" s="7" customFormat="1" x14ac:dyDescent="0.2"/>
    <row r="5153" s="7" customFormat="1" x14ac:dyDescent="0.2"/>
    <row r="5154" s="7" customFormat="1" x14ac:dyDescent="0.2"/>
    <row r="5155" s="7" customFormat="1" x14ac:dyDescent="0.2"/>
    <row r="5156" s="7" customFormat="1" x14ac:dyDescent="0.2"/>
    <row r="5157" s="7" customFormat="1" x14ac:dyDescent="0.2"/>
    <row r="5158" s="7" customFormat="1" x14ac:dyDescent="0.2"/>
    <row r="5159" s="7" customFormat="1" x14ac:dyDescent="0.2"/>
    <row r="5160" s="7" customFormat="1" x14ac:dyDescent="0.2"/>
    <row r="5161" s="7" customFormat="1" x14ac:dyDescent="0.2"/>
    <row r="5162" s="7" customFormat="1" x14ac:dyDescent="0.2"/>
    <row r="5163" s="7" customFormat="1" x14ac:dyDescent="0.2"/>
    <row r="5164" s="7" customFormat="1" x14ac:dyDescent="0.2"/>
    <row r="5165" s="7" customFormat="1" x14ac:dyDescent="0.2"/>
    <row r="5166" s="7" customFormat="1" x14ac:dyDescent="0.2"/>
    <row r="5167" s="7" customFormat="1" x14ac:dyDescent="0.2"/>
    <row r="5168" s="7" customFormat="1" x14ac:dyDescent="0.2"/>
    <row r="5169" s="7" customFormat="1" x14ac:dyDescent="0.2"/>
    <row r="5170" s="7" customFormat="1" x14ac:dyDescent="0.2"/>
    <row r="5171" s="7" customFormat="1" x14ac:dyDescent="0.2"/>
    <row r="5172" s="7" customFormat="1" x14ac:dyDescent="0.2"/>
    <row r="5173" s="7" customFormat="1" x14ac:dyDescent="0.2"/>
    <row r="5174" s="7" customFormat="1" x14ac:dyDescent="0.2"/>
    <row r="5175" s="7" customFormat="1" x14ac:dyDescent="0.2"/>
    <row r="5176" s="7" customFormat="1" x14ac:dyDescent="0.2"/>
    <row r="5177" s="7" customFormat="1" x14ac:dyDescent="0.2"/>
    <row r="5178" s="7" customFormat="1" x14ac:dyDescent="0.2"/>
    <row r="5179" s="7" customFormat="1" x14ac:dyDescent="0.2"/>
    <row r="5180" s="7" customFormat="1" x14ac:dyDescent="0.2"/>
    <row r="5181" s="7" customFormat="1" x14ac:dyDescent="0.2"/>
    <row r="5182" s="7" customFormat="1" x14ac:dyDescent="0.2"/>
    <row r="5183" s="7" customFormat="1" x14ac:dyDescent="0.2"/>
    <row r="5184" s="7" customFormat="1" x14ac:dyDescent="0.2"/>
    <row r="5185" s="7" customFormat="1" x14ac:dyDescent="0.2"/>
    <row r="5186" s="7" customFormat="1" x14ac:dyDescent="0.2"/>
    <row r="5187" s="7" customFormat="1" x14ac:dyDescent="0.2"/>
    <row r="5188" s="7" customFormat="1" x14ac:dyDescent="0.2"/>
    <row r="5189" s="7" customFormat="1" x14ac:dyDescent="0.2"/>
    <row r="5190" s="7" customFormat="1" x14ac:dyDescent="0.2"/>
    <row r="5191" s="7" customFormat="1" x14ac:dyDescent="0.2"/>
    <row r="5192" s="7" customFormat="1" x14ac:dyDescent="0.2"/>
    <row r="5193" s="7" customFormat="1" x14ac:dyDescent="0.2"/>
    <row r="5194" s="7" customFormat="1" x14ac:dyDescent="0.2"/>
    <row r="5195" s="7" customFormat="1" x14ac:dyDescent="0.2"/>
    <row r="5196" s="7" customFormat="1" x14ac:dyDescent="0.2"/>
    <row r="5197" s="7" customFormat="1" x14ac:dyDescent="0.2"/>
    <row r="5198" s="7" customFormat="1" x14ac:dyDescent="0.2"/>
    <row r="5199" s="7" customFormat="1" x14ac:dyDescent="0.2"/>
    <row r="5200" s="7" customFormat="1" x14ac:dyDescent="0.2"/>
    <row r="5201" s="7" customFormat="1" x14ac:dyDescent="0.2"/>
    <row r="5202" s="7" customFormat="1" x14ac:dyDescent="0.2"/>
    <row r="5203" s="7" customFormat="1" x14ac:dyDescent="0.2"/>
    <row r="5204" s="7" customFormat="1" x14ac:dyDescent="0.2"/>
    <row r="5205" s="7" customFormat="1" x14ac:dyDescent="0.2"/>
    <row r="5206" s="7" customFormat="1" x14ac:dyDescent="0.2"/>
    <row r="5207" s="7" customFormat="1" x14ac:dyDescent="0.2"/>
    <row r="5208" s="7" customFormat="1" x14ac:dyDescent="0.2"/>
    <row r="5209" s="7" customFormat="1" x14ac:dyDescent="0.2"/>
    <row r="5210" s="7" customFormat="1" x14ac:dyDescent="0.2"/>
    <row r="5211" s="7" customFormat="1" x14ac:dyDescent="0.2"/>
    <row r="5212" s="7" customFormat="1" x14ac:dyDescent="0.2"/>
    <row r="5213" s="7" customFormat="1" x14ac:dyDescent="0.2"/>
    <row r="5214" s="7" customFormat="1" x14ac:dyDescent="0.2"/>
    <row r="5215" s="7" customFormat="1" x14ac:dyDescent="0.2"/>
    <row r="5216" s="7" customFormat="1" x14ac:dyDescent="0.2"/>
    <row r="5217" s="7" customFormat="1" x14ac:dyDescent="0.2"/>
    <row r="5218" s="7" customFormat="1" x14ac:dyDescent="0.2"/>
    <row r="5219" s="7" customFormat="1" x14ac:dyDescent="0.2"/>
    <row r="5220" s="7" customFormat="1" x14ac:dyDescent="0.2"/>
    <row r="5221" s="7" customFormat="1" x14ac:dyDescent="0.2"/>
    <row r="5222" s="7" customFormat="1" x14ac:dyDescent="0.2"/>
    <row r="5223" s="7" customFormat="1" x14ac:dyDescent="0.2"/>
    <row r="5224" s="7" customFormat="1" x14ac:dyDescent="0.2"/>
    <row r="5225" s="7" customFormat="1" x14ac:dyDescent="0.2"/>
    <row r="5226" s="7" customFormat="1" x14ac:dyDescent="0.2"/>
    <row r="5227" s="7" customFormat="1" x14ac:dyDescent="0.2"/>
    <row r="5228" s="7" customFormat="1" x14ac:dyDescent="0.2"/>
    <row r="5229" s="7" customFormat="1" x14ac:dyDescent="0.2"/>
    <row r="5230" s="7" customFormat="1" x14ac:dyDescent="0.2"/>
    <row r="5231" s="7" customFormat="1" x14ac:dyDescent="0.2"/>
    <row r="5232" s="7" customFormat="1" x14ac:dyDescent="0.2"/>
    <row r="5233" s="7" customFormat="1" x14ac:dyDescent="0.2"/>
    <row r="5234" s="7" customFormat="1" x14ac:dyDescent="0.2"/>
    <row r="5235" s="7" customFormat="1" x14ac:dyDescent="0.2"/>
    <row r="5236" s="7" customFormat="1" x14ac:dyDescent="0.2"/>
    <row r="5237" s="7" customFormat="1" x14ac:dyDescent="0.2"/>
    <row r="5238" s="7" customFormat="1" x14ac:dyDescent="0.2"/>
    <row r="5239" s="7" customFormat="1" x14ac:dyDescent="0.2"/>
    <row r="5240" s="7" customFormat="1" x14ac:dyDescent="0.2"/>
    <row r="5241" s="7" customFormat="1" x14ac:dyDescent="0.2"/>
    <row r="5242" s="7" customFormat="1" x14ac:dyDescent="0.2"/>
    <row r="5243" s="7" customFormat="1" x14ac:dyDescent="0.2"/>
    <row r="5244" s="7" customFormat="1" x14ac:dyDescent="0.2"/>
    <row r="5245" s="7" customFormat="1" x14ac:dyDescent="0.2"/>
    <row r="5246" s="7" customFormat="1" x14ac:dyDescent="0.2"/>
    <row r="5247" s="7" customFormat="1" x14ac:dyDescent="0.2"/>
    <row r="5248" s="7" customFormat="1" x14ac:dyDescent="0.2"/>
    <row r="5249" s="7" customFormat="1" x14ac:dyDescent="0.2"/>
    <row r="5250" s="7" customFormat="1" x14ac:dyDescent="0.2"/>
    <row r="5251" s="7" customFormat="1" x14ac:dyDescent="0.2"/>
    <row r="5252" s="7" customFormat="1" x14ac:dyDescent="0.2"/>
    <row r="5253" s="7" customFormat="1" x14ac:dyDescent="0.2"/>
    <row r="5254" s="7" customFormat="1" x14ac:dyDescent="0.2"/>
    <row r="5255" s="7" customFormat="1" x14ac:dyDescent="0.2"/>
    <row r="5256" s="7" customFormat="1" x14ac:dyDescent="0.2"/>
    <row r="5257" s="7" customFormat="1" x14ac:dyDescent="0.2"/>
    <row r="5258" s="7" customFormat="1" x14ac:dyDescent="0.2"/>
    <row r="5259" s="7" customFormat="1" x14ac:dyDescent="0.2"/>
    <row r="5260" s="7" customFormat="1" x14ac:dyDescent="0.2"/>
    <row r="5261" s="7" customFormat="1" x14ac:dyDescent="0.2"/>
    <row r="5262" s="7" customFormat="1" x14ac:dyDescent="0.2"/>
    <row r="5263" s="7" customFormat="1" x14ac:dyDescent="0.2"/>
    <row r="5264" s="7" customFormat="1" x14ac:dyDescent="0.2"/>
    <row r="5265" s="7" customFormat="1" x14ac:dyDescent="0.2"/>
    <row r="5266" s="7" customFormat="1" x14ac:dyDescent="0.2"/>
    <row r="5267" s="7" customFormat="1" x14ac:dyDescent="0.2"/>
    <row r="5268" s="7" customFormat="1" x14ac:dyDescent="0.2"/>
    <row r="5269" s="7" customFormat="1" x14ac:dyDescent="0.2"/>
    <row r="5270" s="7" customFormat="1" x14ac:dyDescent="0.2"/>
    <row r="5271" s="7" customFormat="1" x14ac:dyDescent="0.2"/>
    <row r="5272" s="7" customFormat="1" x14ac:dyDescent="0.2"/>
    <row r="5273" s="7" customFormat="1" x14ac:dyDescent="0.2"/>
    <row r="5274" s="7" customFormat="1" x14ac:dyDescent="0.2"/>
    <row r="5275" s="7" customFormat="1" x14ac:dyDescent="0.2"/>
    <row r="5276" s="7" customFormat="1" x14ac:dyDescent="0.2"/>
    <row r="5277" s="7" customFormat="1" x14ac:dyDescent="0.2"/>
    <row r="5278" s="7" customFormat="1" x14ac:dyDescent="0.2"/>
    <row r="5279" s="7" customFormat="1" x14ac:dyDescent="0.2"/>
    <row r="5280" s="7" customFormat="1" x14ac:dyDescent="0.2"/>
    <row r="5281" s="7" customFormat="1" x14ac:dyDescent="0.2"/>
    <row r="5282" s="7" customFormat="1" x14ac:dyDescent="0.2"/>
    <row r="5283" s="7" customFormat="1" x14ac:dyDescent="0.2"/>
    <row r="5284" s="7" customFormat="1" x14ac:dyDescent="0.2"/>
    <row r="5285" s="7" customFormat="1" x14ac:dyDescent="0.2"/>
    <row r="5286" s="7" customFormat="1" x14ac:dyDescent="0.2"/>
    <row r="5287" s="7" customFormat="1" x14ac:dyDescent="0.2"/>
    <row r="5288" s="7" customFormat="1" x14ac:dyDescent="0.2"/>
    <row r="5289" s="7" customFormat="1" x14ac:dyDescent="0.2"/>
    <row r="5290" s="7" customFormat="1" x14ac:dyDescent="0.2"/>
    <row r="5291" s="7" customFormat="1" x14ac:dyDescent="0.2"/>
    <row r="5292" s="7" customFormat="1" x14ac:dyDescent="0.2"/>
    <row r="5293" s="7" customFormat="1" x14ac:dyDescent="0.2"/>
    <row r="5294" s="7" customFormat="1" x14ac:dyDescent="0.2"/>
    <row r="5295" s="7" customFormat="1" x14ac:dyDescent="0.2"/>
    <row r="5296" s="7" customFormat="1" x14ac:dyDescent="0.2"/>
    <row r="5297" s="7" customFormat="1" x14ac:dyDescent="0.2"/>
    <row r="5298" s="7" customFormat="1" x14ac:dyDescent="0.2"/>
    <row r="5299" s="7" customFormat="1" x14ac:dyDescent="0.2"/>
    <row r="5300" s="7" customFormat="1" x14ac:dyDescent="0.2"/>
    <row r="5301" s="7" customFormat="1" x14ac:dyDescent="0.2"/>
    <row r="5302" s="7" customFormat="1" x14ac:dyDescent="0.2"/>
    <row r="5303" s="7" customFormat="1" x14ac:dyDescent="0.2"/>
    <row r="5304" s="7" customFormat="1" x14ac:dyDescent="0.2"/>
    <row r="5305" s="7" customFormat="1" x14ac:dyDescent="0.2"/>
    <row r="5306" s="7" customFormat="1" x14ac:dyDescent="0.2"/>
    <row r="5307" s="7" customFormat="1" x14ac:dyDescent="0.2"/>
    <row r="5308" s="7" customFormat="1" x14ac:dyDescent="0.2"/>
    <row r="5309" s="7" customFormat="1" x14ac:dyDescent="0.2"/>
    <row r="5310" s="7" customFormat="1" x14ac:dyDescent="0.2"/>
    <row r="5311" s="7" customFormat="1" x14ac:dyDescent="0.2"/>
    <row r="5312" s="7" customFormat="1" x14ac:dyDescent="0.2"/>
    <row r="5313" s="7" customFormat="1" x14ac:dyDescent="0.2"/>
    <row r="5314" s="7" customFormat="1" x14ac:dyDescent="0.2"/>
    <row r="5315" s="7" customFormat="1" x14ac:dyDescent="0.2"/>
    <row r="5316" s="7" customFormat="1" x14ac:dyDescent="0.2"/>
    <row r="5317" s="7" customFormat="1" x14ac:dyDescent="0.2"/>
    <row r="5318" s="7" customFormat="1" x14ac:dyDescent="0.2"/>
    <row r="5319" s="7" customFormat="1" x14ac:dyDescent="0.2"/>
    <row r="5320" s="7" customFormat="1" x14ac:dyDescent="0.2"/>
    <row r="5321" s="7" customFormat="1" x14ac:dyDescent="0.2"/>
    <row r="5322" s="7" customFormat="1" x14ac:dyDescent="0.2"/>
    <row r="5323" s="7" customFormat="1" x14ac:dyDescent="0.2"/>
    <row r="5324" s="7" customFormat="1" x14ac:dyDescent="0.2"/>
    <row r="5325" s="7" customFormat="1" x14ac:dyDescent="0.2"/>
    <row r="5326" s="7" customFormat="1" x14ac:dyDescent="0.2"/>
    <row r="5327" s="7" customFormat="1" x14ac:dyDescent="0.2"/>
    <row r="5328" s="7" customFormat="1" x14ac:dyDescent="0.2"/>
    <row r="5329" s="7" customFormat="1" x14ac:dyDescent="0.2"/>
    <row r="5330" s="7" customFormat="1" x14ac:dyDescent="0.2"/>
    <row r="5331" s="7" customFormat="1" x14ac:dyDescent="0.2"/>
    <row r="5332" s="7" customFormat="1" x14ac:dyDescent="0.2"/>
    <row r="5333" s="7" customFormat="1" x14ac:dyDescent="0.2"/>
    <row r="5334" s="7" customFormat="1" x14ac:dyDescent="0.2"/>
    <row r="5335" s="7" customFormat="1" x14ac:dyDescent="0.2"/>
    <row r="5336" s="7" customFormat="1" x14ac:dyDescent="0.2"/>
    <row r="5337" s="7" customFormat="1" x14ac:dyDescent="0.2"/>
    <row r="5338" s="7" customFormat="1" x14ac:dyDescent="0.2"/>
    <row r="5339" s="7" customFormat="1" x14ac:dyDescent="0.2"/>
    <row r="5340" s="7" customFormat="1" x14ac:dyDescent="0.2"/>
    <row r="5341" s="7" customFormat="1" x14ac:dyDescent="0.2"/>
    <row r="5342" s="7" customFormat="1" x14ac:dyDescent="0.2"/>
    <row r="5343" s="7" customFormat="1" x14ac:dyDescent="0.2"/>
    <row r="5344" s="7" customFormat="1" x14ac:dyDescent="0.2"/>
    <row r="5345" s="7" customFormat="1" x14ac:dyDescent="0.2"/>
    <row r="5346" s="7" customFormat="1" x14ac:dyDescent="0.2"/>
    <row r="5347" s="7" customFormat="1" x14ac:dyDescent="0.2"/>
    <row r="5348" s="7" customFormat="1" x14ac:dyDescent="0.2"/>
    <row r="5349" s="7" customFormat="1" x14ac:dyDescent="0.2"/>
    <row r="5350" s="7" customFormat="1" x14ac:dyDescent="0.2"/>
    <row r="5351" s="7" customFormat="1" x14ac:dyDescent="0.2"/>
    <row r="5352" s="7" customFormat="1" x14ac:dyDescent="0.2"/>
    <row r="5353" s="7" customFormat="1" x14ac:dyDescent="0.2"/>
    <row r="5354" s="7" customFormat="1" x14ac:dyDescent="0.2"/>
    <row r="5355" s="7" customFormat="1" x14ac:dyDescent="0.2"/>
    <row r="5356" s="7" customFormat="1" x14ac:dyDescent="0.2"/>
    <row r="5357" s="7" customFormat="1" x14ac:dyDescent="0.2"/>
    <row r="5358" s="7" customFormat="1" x14ac:dyDescent="0.2"/>
    <row r="5359" s="7" customFormat="1" x14ac:dyDescent="0.2"/>
    <row r="5360" s="7" customFormat="1" x14ac:dyDescent="0.2"/>
    <row r="5361" s="7" customFormat="1" x14ac:dyDescent="0.2"/>
    <row r="5362" s="7" customFormat="1" x14ac:dyDescent="0.2"/>
    <row r="5363" s="7" customFormat="1" x14ac:dyDescent="0.2"/>
    <row r="5364" s="7" customFormat="1" x14ac:dyDescent="0.2"/>
    <row r="5365" s="7" customFormat="1" x14ac:dyDescent="0.2"/>
    <row r="5366" s="7" customFormat="1" x14ac:dyDescent="0.2"/>
    <row r="5367" s="7" customFormat="1" x14ac:dyDescent="0.2"/>
    <row r="5368" s="7" customFormat="1" x14ac:dyDescent="0.2"/>
    <row r="5369" s="7" customFormat="1" x14ac:dyDescent="0.2"/>
    <row r="5370" s="7" customFormat="1" x14ac:dyDescent="0.2"/>
    <row r="5371" s="7" customFormat="1" x14ac:dyDescent="0.2"/>
    <row r="5372" s="7" customFormat="1" x14ac:dyDescent="0.2"/>
    <row r="5373" s="7" customFormat="1" x14ac:dyDescent="0.2"/>
    <row r="5374" s="7" customFormat="1" x14ac:dyDescent="0.2"/>
    <row r="5375" s="7" customFormat="1" x14ac:dyDescent="0.2"/>
    <row r="5376" s="7" customFormat="1" x14ac:dyDescent="0.2"/>
    <row r="5377" s="7" customFormat="1" x14ac:dyDescent="0.2"/>
    <row r="5378" s="7" customFormat="1" x14ac:dyDescent="0.2"/>
    <row r="5379" s="7" customFormat="1" x14ac:dyDescent="0.2"/>
    <row r="5380" s="7" customFormat="1" x14ac:dyDescent="0.2"/>
    <row r="5381" s="7" customFormat="1" x14ac:dyDescent="0.2"/>
    <row r="5382" s="7" customFormat="1" x14ac:dyDescent="0.2"/>
    <row r="5383" s="7" customFormat="1" x14ac:dyDescent="0.2"/>
    <row r="5384" s="7" customFormat="1" x14ac:dyDescent="0.2"/>
    <row r="5385" s="7" customFormat="1" x14ac:dyDescent="0.2"/>
    <row r="5386" s="7" customFormat="1" x14ac:dyDescent="0.2"/>
    <row r="5387" s="7" customFormat="1" x14ac:dyDescent="0.2"/>
    <row r="5388" s="7" customFormat="1" x14ac:dyDescent="0.2"/>
    <row r="5389" s="7" customFormat="1" x14ac:dyDescent="0.2"/>
    <row r="5390" s="7" customFormat="1" x14ac:dyDescent="0.2"/>
    <row r="5391" s="7" customFormat="1" x14ac:dyDescent="0.2"/>
    <row r="5392" s="7" customFormat="1" x14ac:dyDescent="0.2"/>
    <row r="5393" s="7" customFormat="1" x14ac:dyDescent="0.2"/>
    <row r="5394" s="7" customFormat="1" x14ac:dyDescent="0.2"/>
    <row r="5395" s="7" customFormat="1" x14ac:dyDescent="0.2"/>
    <row r="5396" s="7" customFormat="1" x14ac:dyDescent="0.2"/>
    <row r="5397" s="7" customFormat="1" x14ac:dyDescent="0.2"/>
    <row r="5398" s="7" customFormat="1" x14ac:dyDescent="0.2"/>
    <row r="5399" s="7" customFormat="1" x14ac:dyDescent="0.2"/>
    <row r="5400" s="7" customFormat="1" x14ac:dyDescent="0.2"/>
    <row r="5401" s="7" customFormat="1" x14ac:dyDescent="0.2"/>
    <row r="5402" s="7" customFormat="1" x14ac:dyDescent="0.2"/>
    <row r="5403" s="7" customFormat="1" x14ac:dyDescent="0.2"/>
    <row r="5404" s="7" customFormat="1" x14ac:dyDescent="0.2"/>
    <row r="5405" s="7" customFormat="1" x14ac:dyDescent="0.2"/>
    <row r="5406" s="7" customFormat="1" x14ac:dyDescent="0.2"/>
    <row r="5407" s="7" customFormat="1" x14ac:dyDescent="0.2"/>
    <row r="5408" s="7" customFormat="1" x14ac:dyDescent="0.2"/>
    <row r="5409" s="7" customFormat="1" x14ac:dyDescent="0.2"/>
    <row r="5410" s="7" customFormat="1" x14ac:dyDescent="0.2"/>
    <row r="5411" s="7" customFormat="1" x14ac:dyDescent="0.2"/>
    <row r="5412" s="7" customFormat="1" x14ac:dyDescent="0.2"/>
    <row r="5413" s="7" customFormat="1" x14ac:dyDescent="0.2"/>
    <row r="5414" s="7" customFormat="1" x14ac:dyDescent="0.2"/>
    <row r="5415" s="7" customFormat="1" x14ac:dyDescent="0.2"/>
    <row r="5416" s="7" customFormat="1" x14ac:dyDescent="0.2"/>
    <row r="5417" s="7" customFormat="1" x14ac:dyDescent="0.2"/>
    <row r="5418" s="7" customFormat="1" x14ac:dyDescent="0.2"/>
    <row r="5419" s="7" customFormat="1" x14ac:dyDescent="0.2"/>
    <row r="5420" s="7" customFormat="1" x14ac:dyDescent="0.2"/>
    <row r="5421" s="7" customFormat="1" x14ac:dyDescent="0.2"/>
    <row r="5422" s="7" customFormat="1" x14ac:dyDescent="0.2"/>
    <row r="5423" s="7" customFormat="1" x14ac:dyDescent="0.2"/>
    <row r="5424" s="7" customFormat="1" x14ac:dyDescent="0.2"/>
    <row r="5425" s="7" customFormat="1" x14ac:dyDescent="0.2"/>
    <row r="5426" s="7" customFormat="1" x14ac:dyDescent="0.2"/>
    <row r="5427" s="7" customFormat="1" x14ac:dyDescent="0.2"/>
    <row r="5428" s="7" customFormat="1" x14ac:dyDescent="0.2"/>
    <row r="5429" s="7" customFormat="1" x14ac:dyDescent="0.2"/>
    <row r="5430" s="7" customFormat="1" x14ac:dyDescent="0.2"/>
    <row r="5431" s="7" customFormat="1" x14ac:dyDescent="0.2"/>
    <row r="5432" s="7" customFormat="1" x14ac:dyDescent="0.2"/>
    <row r="5433" s="7" customFormat="1" x14ac:dyDescent="0.2"/>
    <row r="5434" s="7" customFormat="1" x14ac:dyDescent="0.2"/>
    <row r="5435" s="7" customFormat="1" x14ac:dyDescent="0.2"/>
    <row r="5436" s="7" customFormat="1" x14ac:dyDescent="0.2"/>
    <row r="5437" s="7" customFormat="1" x14ac:dyDescent="0.2"/>
    <row r="5438" s="7" customFormat="1" x14ac:dyDescent="0.2"/>
    <row r="5439" s="7" customFormat="1" x14ac:dyDescent="0.2"/>
    <row r="5440" s="7" customFormat="1" x14ac:dyDescent="0.2"/>
    <row r="5441" s="7" customFormat="1" x14ac:dyDescent="0.2"/>
    <row r="5442" s="7" customFormat="1" x14ac:dyDescent="0.2"/>
    <row r="5443" s="7" customFormat="1" x14ac:dyDescent="0.2"/>
    <row r="5444" s="7" customFormat="1" x14ac:dyDescent="0.2"/>
    <row r="5445" s="7" customFormat="1" x14ac:dyDescent="0.2"/>
    <row r="5446" s="7" customFormat="1" x14ac:dyDescent="0.2"/>
    <row r="5447" s="7" customFormat="1" x14ac:dyDescent="0.2"/>
    <row r="5448" s="7" customFormat="1" x14ac:dyDescent="0.2"/>
    <row r="5449" s="7" customFormat="1" x14ac:dyDescent="0.2"/>
    <row r="5450" s="7" customFormat="1" x14ac:dyDescent="0.2"/>
    <row r="5451" s="7" customFormat="1" x14ac:dyDescent="0.2"/>
    <row r="5452" s="7" customFormat="1" x14ac:dyDescent="0.2"/>
    <row r="5453" s="7" customFormat="1" x14ac:dyDescent="0.2"/>
    <row r="5454" s="7" customFormat="1" x14ac:dyDescent="0.2"/>
    <row r="5455" s="7" customFormat="1" x14ac:dyDescent="0.2"/>
    <row r="5456" s="7" customFormat="1" x14ac:dyDescent="0.2"/>
    <row r="5457" s="7" customFormat="1" x14ac:dyDescent="0.2"/>
    <row r="5458" s="7" customFormat="1" x14ac:dyDescent="0.2"/>
    <row r="5459" s="7" customFormat="1" x14ac:dyDescent="0.2"/>
    <row r="5460" s="7" customFormat="1" x14ac:dyDescent="0.2"/>
    <row r="5461" s="7" customFormat="1" x14ac:dyDescent="0.2"/>
    <row r="5462" s="7" customFormat="1" x14ac:dyDescent="0.2"/>
    <row r="5463" s="7" customFormat="1" x14ac:dyDescent="0.2"/>
    <row r="5464" s="7" customFormat="1" x14ac:dyDescent="0.2"/>
    <row r="5465" s="7" customFormat="1" x14ac:dyDescent="0.2"/>
    <row r="5466" s="7" customFormat="1" x14ac:dyDescent="0.2"/>
    <row r="5467" s="7" customFormat="1" x14ac:dyDescent="0.2"/>
    <row r="5468" s="7" customFormat="1" x14ac:dyDescent="0.2"/>
    <row r="5469" s="7" customFormat="1" x14ac:dyDescent="0.2"/>
    <row r="5470" s="7" customFormat="1" x14ac:dyDescent="0.2"/>
    <row r="5471" s="7" customFormat="1" x14ac:dyDescent="0.2"/>
    <row r="5472" s="7" customFormat="1" x14ac:dyDescent="0.2"/>
    <row r="5473" s="7" customFormat="1" x14ac:dyDescent="0.2"/>
    <row r="5474" s="7" customFormat="1" x14ac:dyDescent="0.2"/>
    <row r="5475" s="7" customFormat="1" x14ac:dyDescent="0.2"/>
    <row r="5476" s="7" customFormat="1" x14ac:dyDescent="0.2"/>
    <row r="5477" s="7" customFormat="1" x14ac:dyDescent="0.2"/>
    <row r="5478" s="7" customFormat="1" x14ac:dyDescent="0.2"/>
    <row r="5479" s="7" customFormat="1" x14ac:dyDescent="0.2"/>
    <row r="5480" s="7" customFormat="1" x14ac:dyDescent="0.2"/>
    <row r="5481" s="7" customFormat="1" x14ac:dyDescent="0.2"/>
    <row r="5482" s="7" customFormat="1" x14ac:dyDescent="0.2"/>
    <row r="5483" s="7" customFormat="1" x14ac:dyDescent="0.2"/>
    <row r="5484" s="7" customFormat="1" x14ac:dyDescent="0.2"/>
    <row r="5485" s="7" customFormat="1" x14ac:dyDescent="0.2"/>
    <row r="5486" s="7" customFormat="1" x14ac:dyDescent="0.2"/>
    <row r="5487" s="7" customFormat="1" x14ac:dyDescent="0.2"/>
    <row r="5488" s="7" customFormat="1" x14ac:dyDescent="0.2"/>
    <row r="5489" s="7" customFormat="1" x14ac:dyDescent="0.2"/>
    <row r="5490" s="7" customFormat="1" x14ac:dyDescent="0.2"/>
    <row r="5491" s="7" customFormat="1" x14ac:dyDescent="0.2"/>
    <row r="5492" s="7" customFormat="1" x14ac:dyDescent="0.2"/>
    <row r="5493" s="7" customFormat="1" x14ac:dyDescent="0.2"/>
    <row r="5494" s="7" customFormat="1" x14ac:dyDescent="0.2"/>
    <row r="5495" s="7" customFormat="1" x14ac:dyDescent="0.2"/>
    <row r="5496" s="7" customFormat="1" x14ac:dyDescent="0.2"/>
    <row r="5497" s="7" customFormat="1" x14ac:dyDescent="0.2"/>
    <row r="5498" s="7" customFormat="1" x14ac:dyDescent="0.2"/>
    <row r="5499" s="7" customFormat="1" x14ac:dyDescent="0.2"/>
    <row r="5500" s="7" customFormat="1" x14ac:dyDescent="0.2"/>
    <row r="5501" s="7" customFormat="1" x14ac:dyDescent="0.2"/>
    <row r="5502" s="7" customFormat="1" x14ac:dyDescent="0.2"/>
    <row r="5503" s="7" customFormat="1" x14ac:dyDescent="0.2"/>
    <row r="5504" s="7" customFormat="1" x14ac:dyDescent="0.2"/>
    <row r="5505" s="7" customFormat="1" x14ac:dyDescent="0.2"/>
    <row r="5506" s="7" customFormat="1" x14ac:dyDescent="0.2"/>
    <row r="5507" s="7" customFormat="1" x14ac:dyDescent="0.2"/>
    <row r="5508" s="7" customFormat="1" x14ac:dyDescent="0.2"/>
    <row r="5509" s="7" customFormat="1" x14ac:dyDescent="0.2"/>
    <row r="5510" s="7" customFormat="1" x14ac:dyDescent="0.2"/>
    <row r="5511" s="7" customFormat="1" x14ac:dyDescent="0.2"/>
    <row r="5512" s="7" customFormat="1" x14ac:dyDescent="0.2"/>
    <row r="5513" s="7" customFormat="1" x14ac:dyDescent="0.2"/>
    <row r="5514" s="7" customFormat="1" x14ac:dyDescent="0.2"/>
    <row r="5515" s="7" customFormat="1" x14ac:dyDescent="0.2"/>
    <row r="5516" s="7" customFormat="1" x14ac:dyDescent="0.2"/>
    <row r="5517" s="7" customFormat="1" x14ac:dyDescent="0.2"/>
    <row r="5518" s="7" customFormat="1" x14ac:dyDescent="0.2"/>
    <row r="5519" s="7" customFormat="1" x14ac:dyDescent="0.2"/>
    <row r="5520" s="7" customFormat="1" x14ac:dyDescent="0.2"/>
    <row r="5521" s="7" customFormat="1" x14ac:dyDescent="0.2"/>
    <row r="5522" s="7" customFormat="1" x14ac:dyDescent="0.2"/>
    <row r="5523" s="7" customFormat="1" x14ac:dyDescent="0.2"/>
    <row r="5524" s="7" customFormat="1" x14ac:dyDescent="0.2"/>
    <row r="5525" s="7" customFormat="1" x14ac:dyDescent="0.2"/>
    <row r="5526" s="7" customFormat="1" x14ac:dyDescent="0.2"/>
    <row r="5527" s="7" customFormat="1" x14ac:dyDescent="0.2"/>
    <row r="5528" s="7" customFormat="1" x14ac:dyDescent="0.2"/>
    <row r="5529" s="7" customFormat="1" x14ac:dyDescent="0.2"/>
    <row r="5530" s="7" customFormat="1" x14ac:dyDescent="0.2"/>
    <row r="5531" s="7" customFormat="1" x14ac:dyDescent="0.2"/>
    <row r="5532" s="7" customFormat="1" x14ac:dyDescent="0.2"/>
    <row r="5533" s="7" customFormat="1" x14ac:dyDescent="0.2"/>
    <row r="5534" s="7" customFormat="1" x14ac:dyDescent="0.2"/>
    <row r="5535" s="7" customFormat="1" x14ac:dyDescent="0.2"/>
    <row r="5536" s="7" customFormat="1" x14ac:dyDescent="0.2"/>
    <row r="5537" s="7" customFormat="1" x14ac:dyDescent="0.2"/>
    <row r="5538" s="7" customFormat="1" x14ac:dyDescent="0.2"/>
    <row r="5539" s="7" customFormat="1" x14ac:dyDescent="0.2"/>
    <row r="5540" s="7" customFormat="1" x14ac:dyDescent="0.2"/>
    <row r="5541" s="7" customFormat="1" x14ac:dyDescent="0.2"/>
    <row r="5542" s="7" customFormat="1" x14ac:dyDescent="0.2"/>
    <row r="5543" s="7" customFormat="1" x14ac:dyDescent="0.2"/>
    <row r="5544" s="7" customFormat="1" x14ac:dyDescent="0.2"/>
    <row r="5545" s="7" customFormat="1" x14ac:dyDescent="0.2"/>
    <row r="5546" s="7" customFormat="1" x14ac:dyDescent="0.2"/>
    <row r="5547" s="7" customFormat="1" x14ac:dyDescent="0.2"/>
    <row r="5548" s="7" customFormat="1" x14ac:dyDescent="0.2"/>
    <row r="5549" s="7" customFormat="1" x14ac:dyDescent="0.2"/>
    <row r="5550" s="7" customFormat="1" x14ac:dyDescent="0.2"/>
    <row r="5551" s="7" customFormat="1" x14ac:dyDescent="0.2"/>
    <row r="5552" s="7" customFormat="1" x14ac:dyDescent="0.2"/>
    <row r="5553" s="7" customFormat="1" x14ac:dyDescent="0.2"/>
    <row r="5554" s="7" customFormat="1" x14ac:dyDescent="0.2"/>
    <row r="5555" s="7" customFormat="1" x14ac:dyDescent="0.2"/>
    <row r="5556" s="7" customFormat="1" x14ac:dyDescent="0.2"/>
    <row r="5557" s="7" customFormat="1" x14ac:dyDescent="0.2"/>
    <row r="5558" s="7" customFormat="1" x14ac:dyDescent="0.2"/>
    <row r="5559" s="7" customFormat="1" x14ac:dyDescent="0.2"/>
    <row r="5560" s="7" customFormat="1" x14ac:dyDescent="0.2"/>
    <row r="5561" s="7" customFormat="1" x14ac:dyDescent="0.2"/>
    <row r="5562" s="7" customFormat="1" x14ac:dyDescent="0.2"/>
    <row r="5563" s="7" customFormat="1" x14ac:dyDescent="0.2"/>
    <row r="5564" s="7" customFormat="1" x14ac:dyDescent="0.2"/>
    <row r="5565" s="7" customFormat="1" x14ac:dyDescent="0.2"/>
    <row r="5566" s="7" customFormat="1" x14ac:dyDescent="0.2"/>
    <row r="5567" s="7" customFormat="1" x14ac:dyDescent="0.2"/>
    <row r="5568" s="7" customFormat="1" x14ac:dyDescent="0.2"/>
    <row r="5569" s="7" customFormat="1" x14ac:dyDescent="0.2"/>
    <row r="5570" s="7" customFormat="1" x14ac:dyDescent="0.2"/>
    <row r="5571" s="7" customFormat="1" x14ac:dyDescent="0.2"/>
    <row r="5572" s="7" customFormat="1" x14ac:dyDescent="0.2"/>
    <row r="5573" s="7" customFormat="1" x14ac:dyDescent="0.2"/>
    <row r="5574" s="7" customFormat="1" x14ac:dyDescent="0.2"/>
    <row r="5575" s="7" customFormat="1" x14ac:dyDescent="0.2"/>
    <row r="5576" s="7" customFormat="1" x14ac:dyDescent="0.2"/>
    <row r="5577" s="7" customFormat="1" x14ac:dyDescent="0.2"/>
    <row r="5578" s="7" customFormat="1" x14ac:dyDescent="0.2"/>
    <row r="5579" s="7" customFormat="1" x14ac:dyDescent="0.2"/>
    <row r="5580" s="7" customFormat="1" x14ac:dyDescent="0.2"/>
    <row r="5581" s="7" customFormat="1" x14ac:dyDescent="0.2"/>
    <row r="5582" s="7" customFormat="1" x14ac:dyDescent="0.2"/>
    <row r="5583" s="7" customFormat="1" x14ac:dyDescent="0.2"/>
    <row r="5584" s="7" customFormat="1" x14ac:dyDescent="0.2"/>
    <row r="5585" s="7" customFormat="1" x14ac:dyDescent="0.2"/>
    <row r="5586" s="7" customFormat="1" x14ac:dyDescent="0.2"/>
    <row r="5587" s="7" customFormat="1" x14ac:dyDescent="0.2"/>
    <row r="5588" s="7" customFormat="1" x14ac:dyDescent="0.2"/>
    <row r="5589" s="7" customFormat="1" x14ac:dyDescent="0.2"/>
    <row r="5590" s="7" customFormat="1" x14ac:dyDescent="0.2"/>
    <row r="5591" s="7" customFormat="1" x14ac:dyDescent="0.2"/>
    <row r="5592" s="7" customFormat="1" x14ac:dyDescent="0.2"/>
    <row r="5593" s="7" customFormat="1" x14ac:dyDescent="0.2"/>
    <row r="5594" s="7" customFormat="1" x14ac:dyDescent="0.2"/>
    <row r="5595" s="7" customFormat="1" x14ac:dyDescent="0.2"/>
    <row r="5596" s="7" customFormat="1" x14ac:dyDescent="0.2"/>
    <row r="5597" s="7" customFormat="1" x14ac:dyDescent="0.2"/>
    <row r="5598" s="7" customFormat="1" x14ac:dyDescent="0.2"/>
    <row r="5599" s="7" customFormat="1" x14ac:dyDescent="0.2"/>
    <row r="5600" s="7" customFormat="1" x14ac:dyDescent="0.2"/>
    <row r="5601" s="7" customFormat="1" x14ac:dyDescent="0.2"/>
    <row r="5602" s="7" customFormat="1" x14ac:dyDescent="0.2"/>
    <row r="5603" s="7" customFormat="1" x14ac:dyDescent="0.2"/>
    <row r="5604" s="7" customFormat="1" x14ac:dyDescent="0.2"/>
    <row r="5605" s="7" customFormat="1" x14ac:dyDescent="0.2"/>
    <row r="5606" s="7" customFormat="1" x14ac:dyDescent="0.2"/>
    <row r="5607" s="7" customFormat="1" x14ac:dyDescent="0.2"/>
    <row r="5608" s="7" customFormat="1" x14ac:dyDescent="0.2"/>
    <row r="5609" s="7" customFormat="1" x14ac:dyDescent="0.2"/>
    <row r="5610" s="7" customFormat="1" x14ac:dyDescent="0.2"/>
    <row r="5611" s="7" customFormat="1" x14ac:dyDescent="0.2"/>
    <row r="5612" s="7" customFormat="1" x14ac:dyDescent="0.2"/>
    <row r="5613" s="7" customFormat="1" x14ac:dyDescent="0.2"/>
    <row r="5614" s="7" customFormat="1" x14ac:dyDescent="0.2"/>
    <row r="5615" s="7" customFormat="1" x14ac:dyDescent="0.2"/>
    <row r="5616" s="7" customFormat="1" x14ac:dyDescent="0.2"/>
    <row r="5617" s="7" customFormat="1" x14ac:dyDescent="0.2"/>
    <row r="5618" s="7" customFormat="1" x14ac:dyDescent="0.2"/>
    <row r="5619" s="7" customFormat="1" x14ac:dyDescent="0.2"/>
    <row r="5620" s="7" customFormat="1" x14ac:dyDescent="0.2"/>
    <row r="5621" s="7" customFormat="1" x14ac:dyDescent="0.2"/>
    <row r="5622" s="7" customFormat="1" x14ac:dyDescent="0.2"/>
    <row r="5623" s="7" customFormat="1" x14ac:dyDescent="0.2"/>
    <row r="5624" s="7" customFormat="1" x14ac:dyDescent="0.2"/>
    <row r="5625" s="7" customFormat="1" x14ac:dyDescent="0.2"/>
    <row r="5626" s="7" customFormat="1" x14ac:dyDescent="0.2"/>
    <row r="5627" s="7" customFormat="1" x14ac:dyDescent="0.2"/>
    <row r="5628" s="7" customFormat="1" x14ac:dyDescent="0.2"/>
    <row r="5629" s="7" customFormat="1" x14ac:dyDescent="0.2"/>
    <row r="5630" s="7" customFormat="1" x14ac:dyDescent="0.2"/>
    <row r="5631" s="7" customFormat="1" x14ac:dyDescent="0.2"/>
    <row r="5632" s="7" customFormat="1" x14ac:dyDescent="0.2"/>
    <row r="5633" s="7" customFormat="1" x14ac:dyDescent="0.2"/>
    <row r="5634" s="7" customFormat="1" x14ac:dyDescent="0.2"/>
    <row r="5635" s="7" customFormat="1" x14ac:dyDescent="0.2"/>
    <row r="5636" s="7" customFormat="1" x14ac:dyDescent="0.2"/>
    <row r="5637" s="7" customFormat="1" x14ac:dyDescent="0.2"/>
    <row r="5638" s="7" customFormat="1" x14ac:dyDescent="0.2"/>
    <row r="5639" s="7" customFormat="1" x14ac:dyDescent="0.2"/>
    <row r="5640" s="7" customFormat="1" x14ac:dyDescent="0.2"/>
    <row r="5641" s="7" customFormat="1" x14ac:dyDescent="0.2"/>
    <row r="5642" s="7" customFormat="1" x14ac:dyDescent="0.2"/>
    <row r="5643" s="7" customFormat="1" x14ac:dyDescent="0.2"/>
    <row r="5644" s="7" customFormat="1" x14ac:dyDescent="0.2"/>
    <row r="5645" s="7" customFormat="1" x14ac:dyDescent="0.2"/>
    <row r="5646" s="7" customFormat="1" x14ac:dyDescent="0.2"/>
    <row r="5647" s="7" customFormat="1" x14ac:dyDescent="0.2"/>
    <row r="5648" s="7" customFormat="1" x14ac:dyDescent="0.2"/>
    <row r="5649" s="7" customFormat="1" x14ac:dyDescent="0.2"/>
    <row r="5650" s="7" customFormat="1" x14ac:dyDescent="0.2"/>
    <row r="5651" s="7" customFormat="1" x14ac:dyDescent="0.2"/>
    <row r="5652" s="7" customFormat="1" x14ac:dyDescent="0.2"/>
    <row r="5653" s="7" customFormat="1" x14ac:dyDescent="0.2"/>
    <row r="5654" s="7" customFormat="1" x14ac:dyDescent="0.2"/>
    <row r="5655" s="7" customFormat="1" x14ac:dyDescent="0.2"/>
    <row r="5656" s="7" customFormat="1" x14ac:dyDescent="0.2"/>
    <row r="5657" s="7" customFormat="1" x14ac:dyDescent="0.2"/>
    <row r="5658" s="7" customFormat="1" x14ac:dyDescent="0.2"/>
    <row r="5659" s="7" customFormat="1" x14ac:dyDescent="0.2"/>
    <row r="5660" s="7" customFormat="1" x14ac:dyDescent="0.2"/>
    <row r="5661" s="7" customFormat="1" x14ac:dyDescent="0.2"/>
    <row r="5662" s="7" customFormat="1" x14ac:dyDescent="0.2"/>
    <row r="5663" s="7" customFormat="1" x14ac:dyDescent="0.2"/>
    <row r="5664" s="7" customFormat="1" x14ac:dyDescent="0.2"/>
    <row r="5665" s="7" customFormat="1" x14ac:dyDescent="0.2"/>
    <row r="5666" s="7" customFormat="1" x14ac:dyDescent="0.2"/>
    <row r="5667" s="7" customFormat="1" x14ac:dyDescent="0.2"/>
    <row r="5668" s="7" customFormat="1" x14ac:dyDescent="0.2"/>
    <row r="5669" s="7" customFormat="1" x14ac:dyDescent="0.2"/>
    <row r="5670" s="7" customFormat="1" x14ac:dyDescent="0.2"/>
    <row r="5671" s="7" customFormat="1" x14ac:dyDescent="0.2"/>
    <row r="5672" s="7" customFormat="1" x14ac:dyDescent="0.2"/>
    <row r="5673" s="7" customFormat="1" x14ac:dyDescent="0.2"/>
    <row r="5674" s="7" customFormat="1" x14ac:dyDescent="0.2"/>
    <row r="5675" s="7" customFormat="1" x14ac:dyDescent="0.2"/>
    <row r="5676" s="7" customFormat="1" x14ac:dyDescent="0.2"/>
    <row r="5677" s="7" customFormat="1" x14ac:dyDescent="0.2"/>
    <row r="5678" s="7" customFormat="1" x14ac:dyDescent="0.2"/>
    <row r="5679" s="7" customFormat="1" x14ac:dyDescent="0.2"/>
    <row r="5680" s="7" customFormat="1" x14ac:dyDescent="0.2"/>
    <row r="5681" s="7" customFormat="1" x14ac:dyDescent="0.2"/>
    <row r="5682" s="7" customFormat="1" x14ac:dyDescent="0.2"/>
    <row r="5683" s="7" customFormat="1" x14ac:dyDescent="0.2"/>
    <row r="5684" s="7" customFormat="1" x14ac:dyDescent="0.2"/>
    <row r="5685" s="7" customFormat="1" x14ac:dyDescent="0.2"/>
    <row r="5686" s="7" customFormat="1" x14ac:dyDescent="0.2"/>
    <row r="5687" s="7" customFormat="1" x14ac:dyDescent="0.2"/>
    <row r="5688" s="7" customFormat="1" x14ac:dyDescent="0.2"/>
    <row r="5689" s="7" customFormat="1" x14ac:dyDescent="0.2"/>
    <row r="5690" s="7" customFormat="1" x14ac:dyDescent="0.2"/>
    <row r="5691" s="7" customFormat="1" x14ac:dyDescent="0.2"/>
    <row r="5692" s="7" customFormat="1" x14ac:dyDescent="0.2"/>
    <row r="5693" s="7" customFormat="1" x14ac:dyDescent="0.2"/>
    <row r="5694" s="7" customFormat="1" x14ac:dyDescent="0.2"/>
    <row r="5695" s="7" customFormat="1" x14ac:dyDescent="0.2"/>
    <row r="5696" s="7" customFormat="1" x14ac:dyDescent="0.2"/>
    <row r="5697" s="7" customFormat="1" x14ac:dyDescent="0.2"/>
    <row r="5698" s="7" customFormat="1" x14ac:dyDescent="0.2"/>
    <row r="5699" s="7" customFormat="1" x14ac:dyDescent="0.2"/>
    <row r="5700" s="7" customFormat="1" x14ac:dyDescent="0.2"/>
    <row r="5701" s="7" customFormat="1" x14ac:dyDescent="0.2"/>
    <row r="5702" s="7" customFormat="1" x14ac:dyDescent="0.2"/>
    <row r="5703" s="7" customFormat="1" x14ac:dyDescent="0.2"/>
    <row r="5704" s="7" customFormat="1" x14ac:dyDescent="0.2"/>
    <row r="5705" s="7" customFormat="1" x14ac:dyDescent="0.2"/>
    <row r="5706" s="7" customFormat="1" x14ac:dyDescent="0.2"/>
    <row r="5707" s="7" customFormat="1" x14ac:dyDescent="0.2"/>
    <row r="5708" s="7" customFormat="1" x14ac:dyDescent="0.2"/>
    <row r="5709" s="7" customFormat="1" x14ac:dyDescent="0.2"/>
    <row r="5710" s="7" customFormat="1" x14ac:dyDescent="0.2"/>
    <row r="5711" s="7" customFormat="1" x14ac:dyDescent="0.2"/>
    <row r="5712" s="7" customFormat="1" x14ac:dyDescent="0.2"/>
    <row r="5713" s="7" customFormat="1" x14ac:dyDescent="0.2"/>
    <row r="5714" s="7" customFormat="1" x14ac:dyDescent="0.2"/>
    <row r="5715" s="7" customFormat="1" x14ac:dyDescent="0.2"/>
    <row r="5716" s="7" customFormat="1" x14ac:dyDescent="0.2"/>
    <row r="5717" s="7" customFormat="1" x14ac:dyDescent="0.2"/>
    <row r="5718" s="7" customFormat="1" x14ac:dyDescent="0.2"/>
    <row r="5719" s="7" customFormat="1" x14ac:dyDescent="0.2"/>
    <row r="5720" s="7" customFormat="1" x14ac:dyDescent="0.2"/>
    <row r="5721" s="7" customFormat="1" x14ac:dyDescent="0.2"/>
    <row r="5722" s="7" customFormat="1" x14ac:dyDescent="0.2"/>
    <row r="5723" s="7" customFormat="1" x14ac:dyDescent="0.2"/>
    <row r="5724" s="7" customFormat="1" x14ac:dyDescent="0.2"/>
    <row r="5725" s="7" customFormat="1" x14ac:dyDescent="0.2"/>
    <row r="5726" s="7" customFormat="1" x14ac:dyDescent="0.2"/>
    <row r="5727" s="7" customFormat="1" x14ac:dyDescent="0.2"/>
    <row r="5728" s="7" customFormat="1" x14ac:dyDescent="0.2"/>
    <row r="5729" s="7" customFormat="1" x14ac:dyDescent="0.2"/>
    <row r="5730" s="7" customFormat="1" x14ac:dyDescent="0.2"/>
    <row r="5731" s="7" customFormat="1" x14ac:dyDescent="0.2"/>
    <row r="5732" s="7" customFormat="1" x14ac:dyDescent="0.2"/>
    <row r="5733" s="7" customFormat="1" x14ac:dyDescent="0.2"/>
    <row r="5734" s="7" customFormat="1" x14ac:dyDescent="0.2"/>
    <row r="5735" s="7" customFormat="1" x14ac:dyDescent="0.2"/>
    <row r="5736" s="7" customFormat="1" x14ac:dyDescent="0.2"/>
    <row r="5737" s="7" customFormat="1" x14ac:dyDescent="0.2"/>
    <row r="5738" s="7" customFormat="1" x14ac:dyDescent="0.2"/>
    <row r="5739" s="7" customFormat="1" x14ac:dyDescent="0.2"/>
    <row r="5740" s="7" customFormat="1" x14ac:dyDescent="0.2"/>
    <row r="5741" s="7" customFormat="1" x14ac:dyDescent="0.2"/>
    <row r="5742" s="7" customFormat="1" x14ac:dyDescent="0.2"/>
    <row r="5743" s="7" customFormat="1" x14ac:dyDescent="0.2"/>
    <row r="5744" s="7" customFormat="1" x14ac:dyDescent="0.2"/>
    <row r="5745" s="7" customFormat="1" x14ac:dyDescent="0.2"/>
    <row r="5746" s="7" customFormat="1" x14ac:dyDescent="0.2"/>
    <row r="5747" s="7" customFormat="1" x14ac:dyDescent="0.2"/>
    <row r="5748" s="7" customFormat="1" x14ac:dyDescent="0.2"/>
    <row r="5749" s="7" customFormat="1" x14ac:dyDescent="0.2"/>
    <row r="5750" s="7" customFormat="1" x14ac:dyDescent="0.2"/>
    <row r="5751" s="7" customFormat="1" x14ac:dyDescent="0.2"/>
    <row r="5752" s="7" customFormat="1" x14ac:dyDescent="0.2"/>
    <row r="5753" s="7" customFormat="1" x14ac:dyDescent="0.2"/>
    <row r="5754" s="7" customFormat="1" x14ac:dyDescent="0.2"/>
    <row r="5755" s="7" customFormat="1" x14ac:dyDescent="0.2"/>
    <row r="5756" s="7" customFormat="1" x14ac:dyDescent="0.2"/>
    <row r="5757" s="7" customFormat="1" x14ac:dyDescent="0.2"/>
    <row r="5758" s="7" customFormat="1" x14ac:dyDescent="0.2"/>
    <row r="5759" s="7" customFormat="1" x14ac:dyDescent="0.2"/>
    <row r="5760" s="7" customFormat="1" x14ac:dyDescent="0.2"/>
    <row r="5761" s="7" customFormat="1" x14ac:dyDescent="0.2"/>
    <row r="5762" s="7" customFormat="1" x14ac:dyDescent="0.2"/>
    <row r="5763" s="7" customFormat="1" x14ac:dyDescent="0.2"/>
    <row r="5764" s="7" customFormat="1" x14ac:dyDescent="0.2"/>
    <row r="5765" s="7" customFormat="1" x14ac:dyDescent="0.2"/>
    <row r="5766" s="7" customFormat="1" x14ac:dyDescent="0.2"/>
    <row r="5767" s="7" customFormat="1" x14ac:dyDescent="0.2"/>
    <row r="5768" s="7" customFormat="1" x14ac:dyDescent="0.2"/>
    <row r="5769" s="7" customFormat="1" x14ac:dyDescent="0.2"/>
    <row r="5770" s="7" customFormat="1" x14ac:dyDescent="0.2"/>
    <row r="5771" s="7" customFormat="1" x14ac:dyDescent="0.2"/>
    <row r="5772" s="7" customFormat="1" x14ac:dyDescent="0.2"/>
    <row r="5773" s="7" customFormat="1" x14ac:dyDescent="0.2"/>
    <row r="5774" s="7" customFormat="1" x14ac:dyDescent="0.2"/>
    <row r="5775" s="7" customFormat="1" x14ac:dyDescent="0.2"/>
    <row r="5776" s="7" customFormat="1" x14ac:dyDescent="0.2"/>
    <row r="5777" s="7" customFormat="1" x14ac:dyDescent="0.2"/>
    <row r="5778" s="7" customFormat="1" x14ac:dyDescent="0.2"/>
    <row r="5779" s="7" customFormat="1" x14ac:dyDescent="0.2"/>
    <row r="5780" s="7" customFormat="1" x14ac:dyDescent="0.2"/>
    <row r="5781" s="7" customFormat="1" x14ac:dyDescent="0.2"/>
    <row r="5782" s="7" customFormat="1" x14ac:dyDescent="0.2"/>
    <row r="5783" s="7" customFormat="1" x14ac:dyDescent="0.2"/>
    <row r="5784" s="7" customFormat="1" x14ac:dyDescent="0.2"/>
    <row r="5785" s="7" customFormat="1" x14ac:dyDescent="0.2"/>
    <row r="5786" s="7" customFormat="1" x14ac:dyDescent="0.2"/>
    <row r="5787" s="7" customFormat="1" x14ac:dyDescent="0.2"/>
    <row r="5788" s="7" customFormat="1" x14ac:dyDescent="0.2"/>
    <row r="5789" s="7" customFormat="1" x14ac:dyDescent="0.2"/>
    <row r="5790" s="7" customFormat="1" x14ac:dyDescent="0.2"/>
    <row r="5791" s="7" customFormat="1" x14ac:dyDescent="0.2"/>
    <row r="5792" s="7" customFormat="1" x14ac:dyDescent="0.2"/>
    <row r="5793" s="7" customFormat="1" x14ac:dyDescent="0.2"/>
    <row r="5794" s="7" customFormat="1" x14ac:dyDescent="0.2"/>
    <row r="5795" s="7" customFormat="1" x14ac:dyDescent="0.2"/>
    <row r="5796" s="7" customFormat="1" x14ac:dyDescent="0.2"/>
    <row r="5797" s="7" customFormat="1" x14ac:dyDescent="0.2"/>
    <row r="5798" s="7" customFormat="1" x14ac:dyDescent="0.2"/>
    <row r="5799" s="7" customFormat="1" x14ac:dyDescent="0.2"/>
    <row r="5800" s="7" customFormat="1" x14ac:dyDescent="0.2"/>
    <row r="5801" s="7" customFormat="1" x14ac:dyDescent="0.2"/>
    <row r="5802" s="7" customFormat="1" x14ac:dyDescent="0.2"/>
    <row r="5803" s="7" customFormat="1" x14ac:dyDescent="0.2"/>
    <row r="5804" s="7" customFormat="1" x14ac:dyDescent="0.2"/>
    <row r="5805" s="7" customFormat="1" x14ac:dyDescent="0.2"/>
    <row r="5806" s="7" customFormat="1" x14ac:dyDescent="0.2"/>
    <row r="5807" s="7" customFormat="1" x14ac:dyDescent="0.2"/>
    <row r="5808" s="7" customFormat="1" x14ac:dyDescent="0.2"/>
    <row r="5809" s="7" customFormat="1" x14ac:dyDescent="0.2"/>
    <row r="5810" s="7" customFormat="1" x14ac:dyDescent="0.2"/>
    <row r="5811" s="7" customFormat="1" x14ac:dyDescent="0.2"/>
    <row r="5812" s="7" customFormat="1" x14ac:dyDescent="0.2"/>
    <row r="5813" s="7" customFormat="1" x14ac:dyDescent="0.2"/>
    <row r="5814" s="7" customFormat="1" x14ac:dyDescent="0.2"/>
    <row r="5815" s="7" customFormat="1" x14ac:dyDescent="0.2"/>
    <row r="5816" s="7" customFormat="1" x14ac:dyDescent="0.2"/>
    <row r="5817" s="7" customFormat="1" x14ac:dyDescent="0.2"/>
    <row r="5818" s="7" customFormat="1" x14ac:dyDescent="0.2"/>
    <row r="5819" s="7" customFormat="1" x14ac:dyDescent="0.2"/>
    <row r="5820" s="7" customFormat="1" x14ac:dyDescent="0.2"/>
    <row r="5821" s="7" customFormat="1" x14ac:dyDescent="0.2"/>
    <row r="5822" s="7" customFormat="1" x14ac:dyDescent="0.2"/>
    <row r="5823" s="7" customFormat="1" x14ac:dyDescent="0.2"/>
    <row r="5824" s="7" customFormat="1" x14ac:dyDescent="0.2"/>
    <row r="5825" s="7" customFormat="1" x14ac:dyDescent="0.2"/>
    <row r="5826" s="7" customFormat="1" x14ac:dyDescent="0.2"/>
    <row r="5827" s="7" customFormat="1" x14ac:dyDescent="0.2"/>
    <row r="5828" s="7" customFormat="1" x14ac:dyDescent="0.2"/>
    <row r="5829" s="7" customFormat="1" x14ac:dyDescent="0.2"/>
    <row r="5830" s="7" customFormat="1" x14ac:dyDescent="0.2"/>
    <row r="5831" s="7" customFormat="1" x14ac:dyDescent="0.2"/>
    <row r="5832" s="7" customFormat="1" x14ac:dyDescent="0.2"/>
    <row r="5833" s="7" customFormat="1" x14ac:dyDescent="0.2"/>
    <row r="5834" s="7" customFormat="1" x14ac:dyDescent="0.2"/>
    <row r="5835" s="7" customFormat="1" x14ac:dyDescent="0.2"/>
    <row r="5836" s="7" customFormat="1" x14ac:dyDescent="0.2"/>
    <row r="5837" s="7" customFormat="1" x14ac:dyDescent="0.2"/>
    <row r="5838" s="7" customFormat="1" x14ac:dyDescent="0.2"/>
    <row r="5839" s="7" customFormat="1" x14ac:dyDescent="0.2"/>
    <row r="5840" s="7" customFormat="1" x14ac:dyDescent="0.2"/>
    <row r="5841" s="7" customFormat="1" x14ac:dyDescent="0.2"/>
    <row r="5842" s="7" customFormat="1" x14ac:dyDescent="0.2"/>
    <row r="5843" s="7" customFormat="1" x14ac:dyDescent="0.2"/>
    <row r="5844" s="7" customFormat="1" x14ac:dyDescent="0.2"/>
    <row r="5845" s="7" customFormat="1" x14ac:dyDescent="0.2"/>
    <row r="5846" s="7" customFormat="1" x14ac:dyDescent="0.2"/>
    <row r="5847" s="7" customFormat="1" x14ac:dyDescent="0.2"/>
    <row r="5848" s="7" customFormat="1" x14ac:dyDescent="0.2"/>
    <row r="5849" s="7" customFormat="1" x14ac:dyDescent="0.2"/>
    <row r="5850" s="7" customFormat="1" x14ac:dyDescent="0.2"/>
    <row r="5851" s="7" customFormat="1" x14ac:dyDescent="0.2"/>
    <row r="5852" s="7" customFormat="1" x14ac:dyDescent="0.2"/>
    <row r="5853" s="7" customFormat="1" x14ac:dyDescent="0.2"/>
    <row r="5854" s="7" customFormat="1" x14ac:dyDescent="0.2"/>
    <row r="5855" s="7" customFormat="1" x14ac:dyDescent="0.2"/>
    <row r="5856" s="7" customFormat="1" x14ac:dyDescent="0.2"/>
    <row r="5857" s="7" customFormat="1" x14ac:dyDescent="0.2"/>
    <row r="5858" s="7" customFormat="1" x14ac:dyDescent="0.2"/>
    <row r="5859" s="7" customFormat="1" x14ac:dyDescent="0.2"/>
    <row r="5860" s="7" customFormat="1" x14ac:dyDescent="0.2"/>
    <row r="5861" s="7" customFormat="1" x14ac:dyDescent="0.2"/>
    <row r="5862" s="7" customFormat="1" x14ac:dyDescent="0.2"/>
    <row r="5863" s="7" customFormat="1" x14ac:dyDescent="0.2"/>
    <row r="5864" s="7" customFormat="1" x14ac:dyDescent="0.2"/>
    <row r="5865" s="7" customFormat="1" x14ac:dyDescent="0.2"/>
    <row r="5866" s="7" customFormat="1" x14ac:dyDescent="0.2"/>
    <row r="5867" s="7" customFormat="1" x14ac:dyDescent="0.2"/>
    <row r="5868" s="7" customFormat="1" x14ac:dyDescent="0.2"/>
    <row r="5869" s="7" customFormat="1" x14ac:dyDescent="0.2"/>
    <row r="5870" s="7" customFormat="1" x14ac:dyDescent="0.2"/>
    <row r="5871" s="7" customFormat="1" x14ac:dyDescent="0.2"/>
    <row r="5872" s="7" customFormat="1" x14ac:dyDescent="0.2"/>
    <row r="5873" s="7" customFormat="1" x14ac:dyDescent="0.2"/>
    <row r="5874" s="7" customFormat="1" x14ac:dyDescent="0.2"/>
    <row r="5875" s="7" customFormat="1" x14ac:dyDescent="0.2"/>
    <row r="5876" s="7" customFormat="1" x14ac:dyDescent="0.2"/>
    <row r="5877" s="7" customFormat="1" x14ac:dyDescent="0.2"/>
    <row r="5878" s="7" customFormat="1" x14ac:dyDescent="0.2"/>
    <row r="5879" s="7" customFormat="1" x14ac:dyDescent="0.2"/>
    <row r="5880" s="7" customFormat="1" x14ac:dyDescent="0.2"/>
    <row r="5881" s="7" customFormat="1" x14ac:dyDescent="0.2"/>
    <row r="5882" s="7" customFormat="1" x14ac:dyDescent="0.2"/>
    <row r="5883" s="7" customFormat="1" x14ac:dyDescent="0.2"/>
    <row r="5884" s="7" customFormat="1" x14ac:dyDescent="0.2"/>
    <row r="5885" s="7" customFormat="1" x14ac:dyDescent="0.2"/>
    <row r="5886" s="7" customFormat="1" x14ac:dyDescent="0.2"/>
    <row r="5887" s="7" customFormat="1" x14ac:dyDescent="0.2"/>
    <row r="5888" s="7" customFormat="1" x14ac:dyDescent="0.2"/>
    <row r="5889" s="7" customFormat="1" x14ac:dyDescent="0.2"/>
    <row r="5890" s="7" customFormat="1" x14ac:dyDescent="0.2"/>
    <row r="5891" s="7" customFormat="1" x14ac:dyDescent="0.2"/>
    <row r="5892" s="7" customFormat="1" x14ac:dyDescent="0.2"/>
    <row r="5893" s="7" customFormat="1" x14ac:dyDescent="0.2"/>
    <row r="5894" s="7" customFormat="1" x14ac:dyDescent="0.2"/>
    <row r="5895" s="7" customFormat="1" x14ac:dyDescent="0.2"/>
    <row r="5896" s="7" customFormat="1" x14ac:dyDescent="0.2"/>
    <row r="5897" s="7" customFormat="1" x14ac:dyDescent="0.2"/>
    <row r="5898" s="7" customFormat="1" x14ac:dyDescent="0.2"/>
    <row r="5899" s="7" customFormat="1" x14ac:dyDescent="0.2"/>
    <row r="5900" s="7" customFormat="1" x14ac:dyDescent="0.2"/>
    <row r="5901" s="7" customFormat="1" x14ac:dyDescent="0.2"/>
    <row r="5902" s="7" customFormat="1" x14ac:dyDescent="0.2"/>
    <row r="5903" s="7" customFormat="1" x14ac:dyDescent="0.2"/>
    <row r="5904" s="7" customFormat="1" x14ac:dyDescent="0.2"/>
    <row r="5905" s="7" customFormat="1" x14ac:dyDescent="0.2"/>
    <row r="5906" s="7" customFormat="1" x14ac:dyDescent="0.2"/>
    <row r="5907" s="7" customFormat="1" x14ac:dyDescent="0.2"/>
    <row r="5908" s="7" customFormat="1" x14ac:dyDescent="0.2"/>
    <row r="5909" s="7" customFormat="1" x14ac:dyDescent="0.2"/>
    <row r="5910" s="7" customFormat="1" x14ac:dyDescent="0.2"/>
    <row r="5911" s="7" customFormat="1" x14ac:dyDescent="0.2"/>
    <row r="5912" s="7" customFormat="1" x14ac:dyDescent="0.2"/>
    <row r="5913" s="7" customFormat="1" x14ac:dyDescent="0.2"/>
    <row r="5914" s="7" customFormat="1" x14ac:dyDescent="0.2"/>
    <row r="5915" s="7" customFormat="1" x14ac:dyDescent="0.2"/>
    <row r="5916" s="7" customFormat="1" x14ac:dyDescent="0.2"/>
    <row r="5917" s="7" customFormat="1" x14ac:dyDescent="0.2"/>
    <row r="5918" s="7" customFormat="1" x14ac:dyDescent="0.2"/>
    <row r="5919" s="7" customFormat="1" x14ac:dyDescent="0.2"/>
    <row r="5920" s="7" customFormat="1" x14ac:dyDescent="0.2"/>
    <row r="5921" s="7" customFormat="1" x14ac:dyDescent="0.2"/>
    <row r="5922" s="7" customFormat="1" x14ac:dyDescent="0.2"/>
    <row r="5923" s="7" customFormat="1" x14ac:dyDescent="0.2"/>
    <row r="5924" s="7" customFormat="1" x14ac:dyDescent="0.2"/>
    <row r="5925" s="7" customFormat="1" x14ac:dyDescent="0.2"/>
    <row r="5926" s="7" customFormat="1" x14ac:dyDescent="0.2"/>
    <row r="5927" s="7" customFormat="1" x14ac:dyDescent="0.2"/>
    <row r="5928" s="7" customFormat="1" x14ac:dyDescent="0.2"/>
    <row r="5929" s="7" customFormat="1" x14ac:dyDescent="0.2"/>
    <row r="5930" s="7" customFormat="1" x14ac:dyDescent="0.2"/>
    <row r="5931" s="7" customFormat="1" x14ac:dyDescent="0.2"/>
    <row r="5932" s="7" customFormat="1" x14ac:dyDescent="0.2"/>
    <row r="5933" s="7" customFormat="1" x14ac:dyDescent="0.2"/>
    <row r="5934" s="7" customFormat="1" x14ac:dyDescent="0.2"/>
    <row r="5935" s="7" customFormat="1" x14ac:dyDescent="0.2"/>
    <row r="5936" s="7" customFormat="1" x14ac:dyDescent="0.2"/>
    <row r="5937" s="7" customFormat="1" x14ac:dyDescent="0.2"/>
    <row r="5938" s="7" customFormat="1" x14ac:dyDescent="0.2"/>
    <row r="5939" s="7" customFormat="1" x14ac:dyDescent="0.2"/>
    <row r="5940" s="7" customFormat="1" x14ac:dyDescent="0.2"/>
    <row r="5941" s="7" customFormat="1" x14ac:dyDescent="0.2"/>
    <row r="5942" s="7" customFormat="1" x14ac:dyDescent="0.2"/>
    <row r="5943" s="7" customFormat="1" x14ac:dyDescent="0.2"/>
    <row r="5944" s="7" customFormat="1" x14ac:dyDescent="0.2"/>
    <row r="5945" s="7" customFormat="1" x14ac:dyDescent="0.2"/>
    <row r="5946" s="7" customFormat="1" x14ac:dyDescent="0.2"/>
    <row r="5947" s="7" customFormat="1" x14ac:dyDescent="0.2"/>
    <row r="5948" s="7" customFormat="1" x14ac:dyDescent="0.2"/>
    <row r="5949" s="7" customFormat="1" x14ac:dyDescent="0.2"/>
    <row r="5950" s="7" customFormat="1" x14ac:dyDescent="0.2"/>
    <row r="5951" s="7" customFormat="1" x14ac:dyDescent="0.2"/>
    <row r="5952" s="7" customFormat="1" x14ac:dyDescent="0.2"/>
    <row r="5953" s="7" customFormat="1" x14ac:dyDescent="0.2"/>
    <row r="5954" s="7" customFormat="1" x14ac:dyDescent="0.2"/>
    <row r="5955" s="7" customFormat="1" x14ac:dyDescent="0.2"/>
    <row r="5956" s="7" customFormat="1" x14ac:dyDescent="0.2"/>
    <row r="5957" s="7" customFormat="1" x14ac:dyDescent="0.2"/>
    <row r="5958" s="7" customFormat="1" x14ac:dyDescent="0.2"/>
    <row r="5959" s="7" customFormat="1" x14ac:dyDescent="0.2"/>
    <row r="5960" s="7" customFormat="1" x14ac:dyDescent="0.2"/>
    <row r="5961" s="7" customFormat="1" x14ac:dyDescent="0.2"/>
    <row r="5962" s="7" customFormat="1" x14ac:dyDescent="0.2"/>
    <row r="5963" s="7" customFormat="1" x14ac:dyDescent="0.2"/>
    <row r="5964" s="7" customFormat="1" x14ac:dyDescent="0.2"/>
    <row r="5965" s="7" customFormat="1" x14ac:dyDescent="0.2"/>
    <row r="5966" s="7" customFormat="1" x14ac:dyDescent="0.2"/>
    <row r="5967" s="7" customFormat="1" x14ac:dyDescent="0.2"/>
    <row r="5968" s="7" customFormat="1" x14ac:dyDescent="0.2"/>
    <row r="5969" s="7" customFormat="1" x14ac:dyDescent="0.2"/>
    <row r="5970" s="7" customFormat="1" x14ac:dyDescent="0.2"/>
    <row r="5971" s="7" customFormat="1" x14ac:dyDescent="0.2"/>
    <row r="5972" s="7" customFormat="1" x14ac:dyDescent="0.2"/>
    <row r="5973" s="7" customFormat="1" x14ac:dyDescent="0.2"/>
    <row r="5974" s="7" customFormat="1" x14ac:dyDescent="0.2"/>
    <row r="5975" s="7" customFormat="1" x14ac:dyDescent="0.2"/>
    <row r="5976" s="7" customFormat="1" x14ac:dyDescent="0.2"/>
    <row r="5977" s="7" customFormat="1" x14ac:dyDescent="0.2"/>
    <row r="5978" s="7" customFormat="1" x14ac:dyDescent="0.2"/>
    <row r="5979" s="7" customFormat="1" x14ac:dyDescent="0.2"/>
    <row r="5980" s="7" customFormat="1" x14ac:dyDescent="0.2"/>
    <row r="5981" s="7" customFormat="1" x14ac:dyDescent="0.2"/>
    <row r="5982" s="7" customFormat="1" x14ac:dyDescent="0.2"/>
    <row r="5983" s="7" customFormat="1" x14ac:dyDescent="0.2"/>
    <row r="5984" s="7" customFormat="1" x14ac:dyDescent="0.2"/>
    <row r="5985" s="7" customFormat="1" x14ac:dyDescent="0.2"/>
    <row r="5986" s="7" customFormat="1" x14ac:dyDescent="0.2"/>
    <row r="5987" s="7" customFormat="1" x14ac:dyDescent="0.2"/>
    <row r="5988" s="7" customFormat="1" x14ac:dyDescent="0.2"/>
    <row r="5989" s="7" customFormat="1" x14ac:dyDescent="0.2"/>
    <row r="5990" s="7" customFormat="1" x14ac:dyDescent="0.2"/>
    <row r="5991" s="7" customFormat="1" x14ac:dyDescent="0.2"/>
    <row r="5992" s="7" customFormat="1" x14ac:dyDescent="0.2"/>
    <row r="5993" s="7" customFormat="1" x14ac:dyDescent="0.2"/>
    <row r="5994" s="7" customFormat="1" x14ac:dyDescent="0.2"/>
    <row r="5995" s="7" customFormat="1" x14ac:dyDescent="0.2"/>
    <row r="5996" s="7" customFormat="1" x14ac:dyDescent="0.2"/>
    <row r="5997" s="7" customFormat="1" x14ac:dyDescent="0.2"/>
    <row r="5998" s="7" customFormat="1" x14ac:dyDescent="0.2"/>
    <row r="5999" s="7" customFormat="1" x14ac:dyDescent="0.2"/>
    <row r="6000" s="7" customFormat="1" x14ac:dyDescent="0.2"/>
    <row r="6001" s="7" customFormat="1" x14ac:dyDescent="0.2"/>
    <row r="6002" s="7" customFormat="1" x14ac:dyDescent="0.2"/>
    <row r="6003" s="7" customFormat="1" x14ac:dyDescent="0.2"/>
    <row r="6004" s="7" customFormat="1" x14ac:dyDescent="0.2"/>
    <row r="6005" s="7" customFormat="1" x14ac:dyDescent="0.2"/>
    <row r="6006" s="7" customFormat="1" x14ac:dyDescent="0.2"/>
    <row r="6007" s="7" customFormat="1" x14ac:dyDescent="0.2"/>
    <row r="6008" s="7" customFormat="1" x14ac:dyDescent="0.2"/>
    <row r="6009" s="7" customFormat="1" x14ac:dyDescent="0.2"/>
    <row r="6010" s="7" customFormat="1" x14ac:dyDescent="0.2"/>
    <row r="6011" s="7" customFormat="1" x14ac:dyDescent="0.2"/>
    <row r="6012" s="7" customFormat="1" x14ac:dyDescent="0.2"/>
    <row r="6013" s="7" customFormat="1" x14ac:dyDescent="0.2"/>
    <row r="6014" s="7" customFormat="1" x14ac:dyDescent="0.2"/>
    <row r="6015" s="7" customFormat="1" x14ac:dyDescent="0.2"/>
    <row r="6016" s="7" customFormat="1" x14ac:dyDescent="0.2"/>
    <row r="6017" s="7" customFormat="1" x14ac:dyDescent="0.2"/>
    <row r="6018" s="7" customFormat="1" x14ac:dyDescent="0.2"/>
    <row r="6019" s="7" customFormat="1" x14ac:dyDescent="0.2"/>
    <row r="6020" s="7" customFormat="1" x14ac:dyDescent="0.2"/>
    <row r="6021" s="7" customFormat="1" x14ac:dyDescent="0.2"/>
    <row r="6022" s="7" customFormat="1" x14ac:dyDescent="0.2"/>
    <row r="6023" s="7" customFormat="1" x14ac:dyDescent="0.2"/>
    <row r="6024" s="7" customFormat="1" x14ac:dyDescent="0.2"/>
    <row r="6025" s="7" customFormat="1" x14ac:dyDescent="0.2"/>
    <row r="6026" s="7" customFormat="1" x14ac:dyDescent="0.2"/>
    <row r="6027" s="7" customFormat="1" x14ac:dyDescent="0.2"/>
    <row r="6028" s="7" customFormat="1" x14ac:dyDescent="0.2"/>
    <row r="6029" s="7" customFormat="1" x14ac:dyDescent="0.2"/>
    <row r="6030" s="7" customFormat="1" x14ac:dyDescent="0.2"/>
    <row r="6031" s="7" customFormat="1" x14ac:dyDescent="0.2"/>
    <row r="6032" s="7" customFormat="1" x14ac:dyDescent="0.2"/>
    <row r="6033" s="7" customFormat="1" x14ac:dyDescent="0.2"/>
    <row r="6034" s="7" customFormat="1" x14ac:dyDescent="0.2"/>
    <row r="6035" s="7" customFormat="1" x14ac:dyDescent="0.2"/>
    <row r="6036" s="7" customFormat="1" x14ac:dyDescent="0.2"/>
    <row r="6037" s="7" customFormat="1" x14ac:dyDescent="0.2"/>
    <row r="6038" s="7" customFormat="1" x14ac:dyDescent="0.2"/>
    <row r="6039" s="7" customFormat="1" x14ac:dyDescent="0.2"/>
    <row r="6040" s="7" customFormat="1" x14ac:dyDescent="0.2"/>
    <row r="6041" s="7" customFormat="1" x14ac:dyDescent="0.2"/>
    <row r="6042" s="7" customFormat="1" x14ac:dyDescent="0.2"/>
    <row r="6043" s="7" customFormat="1" x14ac:dyDescent="0.2"/>
    <row r="6044" s="7" customFormat="1" x14ac:dyDescent="0.2"/>
    <row r="6045" s="7" customFormat="1" x14ac:dyDescent="0.2"/>
    <row r="6046" s="7" customFormat="1" x14ac:dyDescent="0.2"/>
    <row r="6047" s="7" customFormat="1" x14ac:dyDescent="0.2"/>
    <row r="6048" s="7" customFormat="1" x14ac:dyDescent="0.2"/>
    <row r="6049" s="7" customFormat="1" x14ac:dyDescent="0.2"/>
    <row r="6050" s="7" customFormat="1" x14ac:dyDescent="0.2"/>
    <row r="6051" s="7" customFormat="1" x14ac:dyDescent="0.2"/>
    <row r="6052" s="7" customFormat="1" x14ac:dyDescent="0.2"/>
    <row r="6053" s="7" customFormat="1" x14ac:dyDescent="0.2"/>
    <row r="6054" s="7" customFormat="1" x14ac:dyDescent="0.2"/>
    <row r="6055" s="7" customFormat="1" x14ac:dyDescent="0.2"/>
    <row r="6056" s="7" customFormat="1" x14ac:dyDescent="0.2"/>
    <row r="6057" s="7" customFormat="1" x14ac:dyDescent="0.2"/>
    <row r="6058" s="7" customFormat="1" x14ac:dyDescent="0.2"/>
    <row r="6059" s="7" customFormat="1" x14ac:dyDescent="0.2"/>
    <row r="6060" s="7" customFormat="1" x14ac:dyDescent="0.2"/>
    <row r="6061" s="7" customFormat="1" x14ac:dyDescent="0.2"/>
    <row r="6062" s="7" customFormat="1" x14ac:dyDescent="0.2"/>
    <row r="6063" s="7" customFormat="1" x14ac:dyDescent="0.2"/>
    <row r="6064" s="7" customFormat="1" x14ac:dyDescent="0.2"/>
    <row r="6065" s="7" customFormat="1" x14ac:dyDescent="0.2"/>
    <row r="6066" s="7" customFormat="1" x14ac:dyDescent="0.2"/>
    <row r="6067" s="7" customFormat="1" x14ac:dyDescent="0.2"/>
    <row r="6068" s="7" customFormat="1" x14ac:dyDescent="0.2"/>
    <row r="6069" s="7" customFormat="1" x14ac:dyDescent="0.2"/>
    <row r="6070" s="7" customFormat="1" x14ac:dyDescent="0.2"/>
    <row r="6071" s="7" customFormat="1" x14ac:dyDescent="0.2"/>
    <row r="6072" s="7" customFormat="1" x14ac:dyDescent="0.2"/>
    <row r="6073" s="7" customFormat="1" x14ac:dyDescent="0.2"/>
    <row r="6074" s="7" customFormat="1" x14ac:dyDescent="0.2"/>
    <row r="6075" s="7" customFormat="1" x14ac:dyDescent="0.2"/>
    <row r="6076" s="7" customFormat="1" x14ac:dyDescent="0.2"/>
    <row r="6077" s="7" customFormat="1" x14ac:dyDescent="0.2"/>
    <row r="6078" s="7" customFormat="1" x14ac:dyDescent="0.2"/>
    <row r="6079" s="7" customFormat="1" x14ac:dyDescent="0.2"/>
    <row r="6080" s="7" customFormat="1" x14ac:dyDescent="0.2"/>
    <row r="6081" s="7" customFormat="1" x14ac:dyDescent="0.2"/>
    <row r="6082" s="7" customFormat="1" x14ac:dyDescent="0.2"/>
    <row r="6083" s="7" customFormat="1" x14ac:dyDescent="0.2"/>
    <row r="6084" s="7" customFormat="1" x14ac:dyDescent="0.2"/>
    <row r="6085" s="7" customFormat="1" x14ac:dyDescent="0.2"/>
    <row r="6086" s="7" customFormat="1" x14ac:dyDescent="0.2"/>
    <row r="6087" s="7" customFormat="1" x14ac:dyDescent="0.2"/>
    <row r="6088" s="7" customFormat="1" x14ac:dyDescent="0.2"/>
    <row r="6089" s="7" customFormat="1" x14ac:dyDescent="0.2"/>
    <row r="6090" s="7" customFormat="1" x14ac:dyDescent="0.2"/>
    <row r="6091" s="7" customFormat="1" x14ac:dyDescent="0.2"/>
    <row r="6092" s="7" customFormat="1" x14ac:dyDescent="0.2"/>
    <row r="6093" s="7" customFormat="1" x14ac:dyDescent="0.2"/>
    <row r="6094" s="7" customFormat="1" x14ac:dyDescent="0.2"/>
    <row r="6095" s="7" customFormat="1" x14ac:dyDescent="0.2"/>
    <row r="6096" s="7" customFormat="1" x14ac:dyDescent="0.2"/>
    <row r="6097" s="7" customFormat="1" x14ac:dyDescent="0.2"/>
    <row r="6098" s="7" customFormat="1" x14ac:dyDescent="0.2"/>
    <row r="6099" s="7" customFormat="1" x14ac:dyDescent="0.2"/>
    <row r="6100" s="7" customFormat="1" x14ac:dyDescent="0.2"/>
    <row r="6101" s="7" customFormat="1" x14ac:dyDescent="0.2"/>
    <row r="6102" s="7" customFormat="1" x14ac:dyDescent="0.2"/>
    <row r="6103" s="7" customFormat="1" x14ac:dyDescent="0.2"/>
    <row r="6104" s="7" customFormat="1" x14ac:dyDescent="0.2"/>
    <row r="6105" s="7" customFormat="1" x14ac:dyDescent="0.2"/>
    <row r="6106" s="7" customFormat="1" x14ac:dyDescent="0.2"/>
    <row r="6107" s="7" customFormat="1" x14ac:dyDescent="0.2"/>
    <row r="6108" s="7" customFormat="1" x14ac:dyDescent="0.2"/>
    <row r="6109" s="7" customFormat="1" x14ac:dyDescent="0.2"/>
    <row r="6110" s="7" customFormat="1" x14ac:dyDescent="0.2"/>
    <row r="6111" s="7" customFormat="1" x14ac:dyDescent="0.2"/>
    <row r="6112" s="7" customFormat="1" x14ac:dyDescent="0.2"/>
    <row r="6113" s="7" customFormat="1" x14ac:dyDescent="0.2"/>
    <row r="6114" s="7" customFormat="1" x14ac:dyDescent="0.2"/>
    <row r="6115" s="7" customFormat="1" x14ac:dyDescent="0.2"/>
    <row r="6116" s="7" customFormat="1" x14ac:dyDescent="0.2"/>
    <row r="6117" s="7" customFormat="1" x14ac:dyDescent="0.2"/>
    <row r="6118" s="7" customFormat="1" x14ac:dyDescent="0.2"/>
    <row r="6119" s="7" customFormat="1" x14ac:dyDescent="0.2"/>
    <row r="6120" s="7" customFormat="1" x14ac:dyDescent="0.2"/>
    <row r="6121" s="7" customFormat="1" x14ac:dyDescent="0.2"/>
    <row r="6122" s="7" customFormat="1" x14ac:dyDescent="0.2"/>
    <row r="6123" s="7" customFormat="1" x14ac:dyDescent="0.2"/>
    <row r="6124" s="7" customFormat="1" x14ac:dyDescent="0.2"/>
    <row r="6125" s="7" customFormat="1" x14ac:dyDescent="0.2"/>
    <row r="6126" s="7" customFormat="1" x14ac:dyDescent="0.2"/>
    <row r="6127" s="7" customFormat="1" x14ac:dyDescent="0.2"/>
    <row r="6128" s="7" customFormat="1" x14ac:dyDescent="0.2"/>
    <row r="6129" s="7" customFormat="1" x14ac:dyDescent="0.2"/>
    <row r="6130" s="7" customFormat="1" x14ac:dyDescent="0.2"/>
    <row r="6131" s="7" customFormat="1" x14ac:dyDescent="0.2"/>
    <row r="6132" s="7" customFormat="1" x14ac:dyDescent="0.2"/>
    <row r="6133" s="7" customFormat="1" x14ac:dyDescent="0.2"/>
    <row r="6134" s="7" customFormat="1" x14ac:dyDescent="0.2"/>
    <row r="6135" s="7" customFormat="1" x14ac:dyDescent="0.2"/>
    <row r="6136" s="7" customFormat="1" x14ac:dyDescent="0.2"/>
    <row r="6137" s="7" customFormat="1" x14ac:dyDescent="0.2"/>
    <row r="6138" s="7" customFormat="1" x14ac:dyDescent="0.2"/>
    <row r="6139" s="7" customFormat="1" x14ac:dyDescent="0.2"/>
    <row r="6140" s="7" customFormat="1" x14ac:dyDescent="0.2"/>
    <row r="6141" s="7" customFormat="1" x14ac:dyDescent="0.2"/>
    <row r="6142" s="7" customFormat="1" x14ac:dyDescent="0.2"/>
    <row r="6143" s="7" customFormat="1" x14ac:dyDescent="0.2"/>
    <row r="6144" s="7" customFormat="1" x14ac:dyDescent="0.2"/>
    <row r="6145" s="7" customFormat="1" x14ac:dyDescent="0.2"/>
    <row r="6146" s="7" customFormat="1" x14ac:dyDescent="0.2"/>
    <row r="6147" s="7" customFormat="1" x14ac:dyDescent="0.2"/>
    <row r="6148" s="7" customFormat="1" x14ac:dyDescent="0.2"/>
    <row r="6149" s="7" customFormat="1" x14ac:dyDescent="0.2"/>
    <row r="6150" s="7" customFormat="1" x14ac:dyDescent="0.2"/>
    <row r="6151" s="7" customFormat="1" x14ac:dyDescent="0.2"/>
    <row r="6152" s="7" customFormat="1" x14ac:dyDescent="0.2"/>
    <row r="6153" s="7" customFormat="1" x14ac:dyDescent="0.2"/>
    <row r="6154" s="7" customFormat="1" x14ac:dyDescent="0.2"/>
    <row r="6155" s="7" customFormat="1" x14ac:dyDescent="0.2"/>
    <row r="6156" s="7" customFormat="1" x14ac:dyDescent="0.2"/>
    <row r="6157" s="7" customFormat="1" x14ac:dyDescent="0.2"/>
    <row r="6158" s="7" customFormat="1" x14ac:dyDescent="0.2"/>
    <row r="6159" s="7" customFormat="1" x14ac:dyDescent="0.2"/>
    <row r="6160" s="7" customFormat="1" x14ac:dyDescent="0.2"/>
    <row r="6161" s="7" customFormat="1" x14ac:dyDescent="0.2"/>
    <row r="6162" s="7" customFormat="1" x14ac:dyDescent="0.2"/>
    <row r="6163" s="7" customFormat="1" x14ac:dyDescent="0.2"/>
    <row r="6164" s="7" customFormat="1" x14ac:dyDescent="0.2"/>
    <row r="6165" s="7" customFormat="1" x14ac:dyDescent="0.2"/>
    <row r="6166" s="7" customFormat="1" x14ac:dyDescent="0.2"/>
    <row r="6167" s="7" customFormat="1" x14ac:dyDescent="0.2"/>
    <row r="6168" s="7" customFormat="1" x14ac:dyDescent="0.2"/>
    <row r="6169" s="7" customFormat="1" x14ac:dyDescent="0.2"/>
    <row r="6170" s="7" customFormat="1" x14ac:dyDescent="0.2"/>
    <row r="6171" s="7" customFormat="1" x14ac:dyDescent="0.2"/>
    <row r="6172" s="7" customFormat="1" x14ac:dyDescent="0.2"/>
    <row r="6173" s="7" customFormat="1" x14ac:dyDescent="0.2"/>
    <row r="6174" s="7" customFormat="1" x14ac:dyDescent="0.2"/>
    <row r="6175" s="7" customFormat="1" x14ac:dyDescent="0.2"/>
    <row r="6176" s="7" customFormat="1" x14ac:dyDescent="0.2"/>
    <row r="6177" s="7" customFormat="1" x14ac:dyDescent="0.2"/>
    <row r="6178" s="7" customFormat="1" x14ac:dyDescent="0.2"/>
    <row r="6179" s="7" customFormat="1" x14ac:dyDescent="0.2"/>
    <row r="6180" s="7" customFormat="1" x14ac:dyDescent="0.2"/>
    <row r="6181" s="7" customFormat="1" x14ac:dyDescent="0.2"/>
    <row r="6182" s="7" customFormat="1" x14ac:dyDescent="0.2"/>
    <row r="6183" s="7" customFormat="1" x14ac:dyDescent="0.2"/>
    <row r="6184" s="7" customFormat="1" x14ac:dyDescent="0.2"/>
    <row r="6185" s="7" customFormat="1" x14ac:dyDescent="0.2"/>
    <row r="6186" s="7" customFormat="1" x14ac:dyDescent="0.2"/>
    <row r="6187" s="7" customFormat="1" x14ac:dyDescent="0.2"/>
    <row r="6188" s="7" customFormat="1" x14ac:dyDescent="0.2"/>
    <row r="6189" s="7" customFormat="1" x14ac:dyDescent="0.2"/>
    <row r="6190" s="7" customFormat="1" x14ac:dyDescent="0.2"/>
    <row r="6191" s="7" customFormat="1" x14ac:dyDescent="0.2"/>
    <row r="6192" s="7" customFormat="1" x14ac:dyDescent="0.2"/>
    <row r="6193" s="7" customFormat="1" x14ac:dyDescent="0.2"/>
    <row r="6194" s="7" customFormat="1" x14ac:dyDescent="0.2"/>
    <row r="6195" s="7" customFormat="1" x14ac:dyDescent="0.2"/>
    <row r="6196" s="7" customFormat="1" x14ac:dyDescent="0.2"/>
    <row r="6197" s="7" customFormat="1" x14ac:dyDescent="0.2"/>
    <row r="6198" s="7" customFormat="1" x14ac:dyDescent="0.2"/>
    <row r="6199" s="7" customFormat="1" x14ac:dyDescent="0.2"/>
    <row r="6200" s="7" customFormat="1" x14ac:dyDescent="0.2"/>
    <row r="6201" s="7" customFormat="1" x14ac:dyDescent="0.2"/>
    <row r="6202" s="7" customFormat="1" x14ac:dyDescent="0.2"/>
    <row r="6203" s="7" customFormat="1" x14ac:dyDescent="0.2"/>
    <row r="6204" s="7" customFormat="1" x14ac:dyDescent="0.2"/>
    <row r="6205" s="7" customFormat="1" x14ac:dyDescent="0.2"/>
    <row r="6206" s="7" customFormat="1" x14ac:dyDescent="0.2"/>
    <row r="6207" s="7" customFormat="1" x14ac:dyDescent="0.2"/>
    <row r="6208" s="7" customFormat="1" x14ac:dyDescent="0.2"/>
  </sheetData>
  <autoFilter ref="A5:AF374"/>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I6379"/>
  <sheetViews>
    <sheetView zoomScale="70" zoomScaleNormal="70" workbookViewId="0"/>
  </sheetViews>
  <sheetFormatPr defaultRowHeight="12.75" x14ac:dyDescent="0.2"/>
  <cols>
    <col min="1" max="2" width="10.42578125" customWidth="1"/>
    <col min="3" max="3" width="15.7109375" bestFit="1" customWidth="1"/>
    <col min="4" max="4" width="11.5703125" customWidth="1"/>
    <col min="5" max="5" width="21.85546875" style="155" bestFit="1" customWidth="1"/>
    <col min="6" max="6" width="60.28515625" bestFit="1" customWidth="1"/>
    <col min="7" max="9" width="12.140625" customWidth="1"/>
    <col min="10" max="10" width="73.7109375" bestFit="1" customWidth="1"/>
    <col min="11" max="11" width="26.85546875" customWidth="1"/>
    <col min="12" max="12" width="9" bestFit="1" customWidth="1"/>
    <col min="13" max="15" width="12.140625" customWidth="1"/>
    <col min="16" max="16" width="46.5703125" bestFit="1" customWidth="1"/>
    <col min="24" max="24" width="18.7109375" customWidth="1"/>
  </cols>
  <sheetData>
    <row r="1" spans="1:35" s="7" customFormat="1" x14ac:dyDescent="0.2">
      <c r="A1" s="74" t="s">
        <v>17083</v>
      </c>
      <c r="B1" s="74"/>
      <c r="C1" s="74"/>
      <c r="G1" s="46"/>
      <c r="H1" s="8"/>
    </row>
    <row r="2" spans="1:35" x14ac:dyDescent="0.2">
      <c r="A2" s="170"/>
      <c r="B2" s="170"/>
      <c r="C2" s="170"/>
      <c r="D2" s="170"/>
      <c r="E2" s="170"/>
      <c r="F2" s="7"/>
      <c r="G2" s="7"/>
      <c r="H2" s="7"/>
      <c r="I2" s="7"/>
      <c r="J2" s="7"/>
      <c r="K2" s="7"/>
      <c r="L2" s="7"/>
      <c r="M2" s="7"/>
      <c r="N2" s="7"/>
      <c r="O2" s="7"/>
    </row>
    <row r="3" spans="1:35" ht="15.75" x14ac:dyDescent="0.25">
      <c r="A3" s="209"/>
      <c r="B3" s="33"/>
      <c r="E3" s="170"/>
      <c r="F3" s="194"/>
      <c r="G3" s="194"/>
      <c r="H3" s="194"/>
      <c r="I3" s="194"/>
      <c r="J3" s="194"/>
      <c r="K3" s="194"/>
      <c r="L3" s="194"/>
      <c r="M3" s="194"/>
      <c r="N3" s="194"/>
      <c r="O3" s="194"/>
      <c r="P3" s="156"/>
      <c r="Q3" s="156"/>
      <c r="R3" s="156"/>
      <c r="S3" s="7"/>
      <c r="T3" s="7"/>
    </row>
    <row r="4" spans="1:35" x14ac:dyDescent="0.2">
      <c r="D4" s="30"/>
      <c r="E4" s="195"/>
      <c r="F4" s="7"/>
      <c r="G4" s="7"/>
      <c r="H4" s="7"/>
      <c r="I4" s="7"/>
      <c r="J4" s="7"/>
      <c r="K4" s="7"/>
      <c r="L4" s="7"/>
      <c r="M4" s="7"/>
      <c r="N4" s="7"/>
      <c r="O4" s="7"/>
      <c r="P4" s="32"/>
      <c r="Q4" s="255"/>
      <c r="R4" s="255"/>
      <c r="S4" s="255"/>
      <c r="T4" s="255"/>
      <c r="U4" s="255"/>
    </row>
    <row r="5" spans="1:35" s="46" customFormat="1" ht="51.75" customHeight="1" x14ac:dyDescent="0.2">
      <c r="A5" s="70" t="s">
        <v>15901</v>
      </c>
      <c r="B5" s="70" t="s">
        <v>17266</v>
      </c>
      <c r="C5" s="70" t="s">
        <v>17435</v>
      </c>
      <c r="D5" s="70" t="s">
        <v>16668</v>
      </c>
      <c r="E5" s="70" t="s">
        <v>17436</v>
      </c>
      <c r="F5" s="70" t="s">
        <v>17437</v>
      </c>
      <c r="G5" s="70" t="s">
        <v>17438</v>
      </c>
      <c r="H5" s="70" t="s">
        <v>17439</v>
      </c>
      <c r="I5" s="70" t="s">
        <v>17440</v>
      </c>
      <c r="J5" s="70" t="s">
        <v>17441</v>
      </c>
      <c r="K5" s="70" t="s">
        <v>17442</v>
      </c>
      <c r="L5" s="70" t="s">
        <v>16666</v>
      </c>
      <c r="M5" s="70" t="s">
        <v>17443</v>
      </c>
      <c r="N5" s="70" t="s">
        <v>17444</v>
      </c>
      <c r="O5" s="70" t="s">
        <v>17445</v>
      </c>
      <c r="P5" s="70" t="s">
        <v>15902</v>
      </c>
      <c r="Q5" s="70" t="s">
        <v>16656</v>
      </c>
      <c r="R5" s="70" t="s">
        <v>16374</v>
      </c>
      <c r="S5" s="70" t="s">
        <v>16375</v>
      </c>
      <c r="T5" s="70" t="s">
        <v>16657</v>
      </c>
      <c r="U5" s="70" t="s">
        <v>16658</v>
      </c>
      <c r="V5" s="70"/>
      <c r="W5" s="70"/>
      <c r="X5" s="70"/>
      <c r="Y5" s="70"/>
      <c r="Z5" s="70"/>
      <c r="AA5" s="70"/>
      <c r="AB5" s="70"/>
      <c r="AC5" s="70"/>
      <c r="AD5" s="70"/>
      <c r="AE5" s="70"/>
      <c r="AF5" s="70"/>
      <c r="AG5" s="70"/>
      <c r="AH5" s="70"/>
      <c r="AI5" s="70"/>
    </row>
    <row r="6" spans="1:35" s="69" customFormat="1" x14ac:dyDescent="0.2">
      <c r="A6" s="142" t="s">
        <v>17015</v>
      </c>
      <c r="B6" s="217" t="s">
        <v>17276</v>
      </c>
      <c r="C6" s="217" t="s">
        <v>17021</v>
      </c>
      <c r="D6" s="217">
        <v>30017</v>
      </c>
      <c r="E6" s="217" t="s">
        <v>17446</v>
      </c>
      <c r="F6" s="217" t="s">
        <v>17447</v>
      </c>
      <c r="G6" s="217" t="s">
        <v>17055</v>
      </c>
      <c r="H6" s="217">
        <v>-106.07472</v>
      </c>
      <c r="I6" s="217">
        <v>46.316740000000003</v>
      </c>
      <c r="J6" s="217" t="s">
        <v>17144</v>
      </c>
      <c r="K6" s="217" t="s">
        <v>17448</v>
      </c>
      <c r="L6" s="217">
        <v>31000228</v>
      </c>
      <c r="M6" s="217">
        <v>1</v>
      </c>
      <c r="N6" s="217" t="s">
        <v>17144</v>
      </c>
      <c r="O6" s="217" t="s">
        <v>17144</v>
      </c>
      <c r="P6" s="107" t="str">
        <f>VLOOKUP(L6,SCC_xref!$D$6:$G$192,2,FALSE)</f>
        <v>Dehydrator</v>
      </c>
      <c r="Q6" s="189">
        <v>6.407150326510215E-2</v>
      </c>
      <c r="R6" s="189">
        <v>3.2035751632551075E-3</v>
      </c>
      <c r="S6" s="189">
        <v>1.281430065302043E-2</v>
      </c>
      <c r="T6" s="189">
        <v>3.8442901959061287E-4</v>
      </c>
      <c r="U6" s="189">
        <v>3.2035751632551075E-3</v>
      </c>
      <c r="V6" s="68"/>
      <c r="W6" s="6"/>
      <c r="X6" s="142"/>
      <c r="Y6" s="142"/>
      <c r="Z6" s="6"/>
      <c r="AA6" s="6"/>
      <c r="AB6" s="6"/>
    </row>
    <row r="7" spans="1:35" s="141" customFormat="1" x14ac:dyDescent="0.2">
      <c r="A7" s="142" t="s">
        <v>17015</v>
      </c>
      <c r="B7" s="217" t="s">
        <v>17276</v>
      </c>
      <c r="C7" s="217" t="s">
        <v>17021</v>
      </c>
      <c r="D7" s="217">
        <v>30017</v>
      </c>
      <c r="E7" s="217" t="s">
        <v>17446</v>
      </c>
      <c r="F7" s="217" t="s">
        <v>17447</v>
      </c>
      <c r="G7" s="217" t="s">
        <v>17055</v>
      </c>
      <c r="H7" s="217">
        <v>-106.07472</v>
      </c>
      <c r="I7" s="217">
        <v>46.316740000000003</v>
      </c>
      <c r="J7" s="217" t="s">
        <v>17144</v>
      </c>
      <c r="K7" s="217" t="s">
        <v>17449</v>
      </c>
      <c r="L7" s="217">
        <v>20200201</v>
      </c>
      <c r="M7" s="217">
        <v>37</v>
      </c>
      <c r="N7" s="217" t="s">
        <v>17144</v>
      </c>
      <c r="O7" s="217" t="s">
        <v>17144</v>
      </c>
      <c r="P7" s="107" t="str">
        <f>VLOOKUP(L7,SCC_xref!$D$6:$G$192,2,FALSE)</f>
        <v>Compressor Engines</v>
      </c>
      <c r="Q7" s="189">
        <v>0</v>
      </c>
      <c r="R7" s="189">
        <v>0</v>
      </c>
      <c r="S7" s="189">
        <v>0</v>
      </c>
      <c r="T7" s="189">
        <v>1.4223873724852678E-2</v>
      </c>
      <c r="U7" s="189">
        <v>0.33189038691322914</v>
      </c>
      <c r="V7" s="68"/>
      <c r="W7" s="6"/>
      <c r="X7" s="142"/>
      <c r="Y7" s="142"/>
      <c r="Z7" s="6"/>
      <c r="AA7" s="6"/>
      <c r="AB7" s="6"/>
    </row>
    <row r="8" spans="1:35" s="141" customFormat="1" x14ac:dyDescent="0.2">
      <c r="A8" s="142" t="s">
        <v>17015</v>
      </c>
      <c r="B8" s="217" t="s">
        <v>17276</v>
      </c>
      <c r="C8" s="217" t="s">
        <v>17021</v>
      </c>
      <c r="D8" s="217">
        <v>30017</v>
      </c>
      <c r="E8" s="217" t="s">
        <v>17446</v>
      </c>
      <c r="F8" s="217" t="s">
        <v>17447</v>
      </c>
      <c r="G8" s="217" t="s">
        <v>17055</v>
      </c>
      <c r="H8" s="217">
        <v>-106.07472</v>
      </c>
      <c r="I8" s="217">
        <v>46.316740000000003</v>
      </c>
      <c r="J8" s="217" t="s">
        <v>17144</v>
      </c>
      <c r="K8" s="217" t="s">
        <v>17449</v>
      </c>
      <c r="L8" s="217">
        <v>20200201</v>
      </c>
      <c r="M8" s="217">
        <v>1441</v>
      </c>
      <c r="N8" s="217" t="s">
        <v>17144</v>
      </c>
      <c r="O8" s="217" t="s">
        <v>17144</v>
      </c>
      <c r="P8" s="107" t="str">
        <f>VLOOKUP(L8,SCC_xref!$D$6:$G$192,2,FALSE)</f>
        <v>Compressor Engines</v>
      </c>
      <c r="Q8" s="189">
        <v>10.020783110661977</v>
      </c>
      <c r="R8" s="189">
        <v>0</v>
      </c>
      <c r="S8" s="189">
        <v>1.3198729672611043</v>
      </c>
      <c r="T8" s="189">
        <v>0</v>
      </c>
      <c r="U8" s="189">
        <v>0</v>
      </c>
      <c r="V8" s="68"/>
      <c r="W8" s="6"/>
      <c r="X8" s="142"/>
      <c r="Y8" s="142"/>
      <c r="Z8" s="6"/>
      <c r="AA8" s="6"/>
      <c r="AB8" s="6"/>
    </row>
    <row r="9" spans="1:35" s="141" customFormat="1" x14ac:dyDescent="0.2">
      <c r="A9" s="142" t="s">
        <v>17015</v>
      </c>
      <c r="B9" s="217" t="s">
        <v>17276</v>
      </c>
      <c r="C9" s="217" t="s">
        <v>17021</v>
      </c>
      <c r="D9" s="217">
        <v>30017</v>
      </c>
      <c r="E9" s="217" t="s">
        <v>17446</v>
      </c>
      <c r="F9" s="217" t="s">
        <v>17447</v>
      </c>
      <c r="G9" s="217" t="s">
        <v>17055</v>
      </c>
      <c r="H9" s="217">
        <v>-106.07472</v>
      </c>
      <c r="I9" s="217">
        <v>46.316740000000003</v>
      </c>
      <c r="J9" s="217" t="s">
        <v>17144</v>
      </c>
      <c r="K9" s="217" t="s">
        <v>17450</v>
      </c>
      <c r="L9" s="217">
        <v>20200201</v>
      </c>
      <c r="M9" s="217">
        <v>39</v>
      </c>
      <c r="N9" s="217" t="s">
        <v>17144</v>
      </c>
      <c r="O9" s="217" t="s">
        <v>17144</v>
      </c>
      <c r="P9" s="107" t="str">
        <f>VLOOKUP(L9,SCC_xref!$D$6:$G$192,2,FALSE)</f>
        <v>Compressor Engines</v>
      </c>
      <c r="Q9" s="189">
        <v>0</v>
      </c>
      <c r="R9" s="189">
        <v>0</v>
      </c>
      <c r="S9" s="189">
        <v>0</v>
      </c>
      <c r="T9" s="189">
        <v>1.4992731764033903E-2</v>
      </c>
      <c r="U9" s="189">
        <v>0.34983040782745778</v>
      </c>
      <c r="V9" s="68"/>
      <c r="W9" s="6"/>
      <c r="X9" s="6"/>
      <c r="Y9" s="6"/>
      <c r="Z9" s="6"/>
      <c r="AA9" s="6"/>
      <c r="AB9" s="6"/>
    </row>
    <row r="10" spans="1:35" s="141" customFormat="1" x14ac:dyDescent="0.2">
      <c r="A10" s="142" t="s">
        <v>17015</v>
      </c>
      <c r="B10" s="217" t="s">
        <v>17276</v>
      </c>
      <c r="C10" s="217" t="s">
        <v>17021</v>
      </c>
      <c r="D10" s="217">
        <v>30017</v>
      </c>
      <c r="E10" s="217" t="s">
        <v>17446</v>
      </c>
      <c r="F10" s="217" t="s">
        <v>17447</v>
      </c>
      <c r="G10" s="217" t="s">
        <v>17055</v>
      </c>
      <c r="H10" s="217">
        <v>-106.07472</v>
      </c>
      <c r="I10" s="217">
        <v>46.316740000000003</v>
      </c>
      <c r="J10" s="217" t="s">
        <v>17144</v>
      </c>
      <c r="K10" s="217" t="s">
        <v>17450</v>
      </c>
      <c r="L10" s="217">
        <v>20200201</v>
      </c>
      <c r="M10" s="217">
        <v>1480</v>
      </c>
      <c r="N10" s="217" t="s">
        <v>17144</v>
      </c>
      <c r="O10" s="217" t="s">
        <v>17144</v>
      </c>
      <c r="P10" s="107" t="str">
        <f>VLOOKUP(L10,SCC_xref!$D$6:$G$192,2,FALSE)</f>
        <v>Compressor Engines</v>
      </c>
      <c r="Q10" s="189">
        <v>8.2908525225042169</v>
      </c>
      <c r="R10" s="189">
        <v>0</v>
      </c>
      <c r="S10" s="189">
        <v>1.2891186456938553</v>
      </c>
      <c r="T10" s="189">
        <v>0</v>
      </c>
      <c r="U10" s="189">
        <v>0</v>
      </c>
      <c r="V10" s="68"/>
      <c r="W10" s="6"/>
      <c r="X10" s="6"/>
      <c r="Y10" s="6"/>
      <c r="Z10" s="6"/>
      <c r="AA10" s="6"/>
      <c r="AB10" s="6"/>
    </row>
    <row r="11" spans="1:35" s="141" customFormat="1" x14ac:dyDescent="0.2">
      <c r="A11" s="142" t="s">
        <v>17015</v>
      </c>
      <c r="B11" s="217" t="s">
        <v>17276</v>
      </c>
      <c r="C11" s="217" t="s">
        <v>17023</v>
      </c>
      <c r="D11" s="217">
        <v>30021</v>
      </c>
      <c r="E11" s="217" t="s">
        <v>17451</v>
      </c>
      <c r="F11" s="217" t="s">
        <v>17452</v>
      </c>
      <c r="G11" s="217" t="s">
        <v>17057</v>
      </c>
      <c r="H11" s="217">
        <v>-104.75903</v>
      </c>
      <c r="I11" s="217">
        <v>47.099730000000001</v>
      </c>
      <c r="J11" s="217" t="s">
        <v>17453</v>
      </c>
      <c r="K11" s="217" t="s">
        <v>17454</v>
      </c>
      <c r="L11" s="217">
        <v>40700809</v>
      </c>
      <c r="M11" s="217">
        <v>0</v>
      </c>
      <c r="N11" s="217" t="s">
        <v>17144</v>
      </c>
      <c r="O11" s="217" t="s">
        <v>17144</v>
      </c>
      <c r="P11" s="107" t="str">
        <f>VLOOKUP(L11,SCC_xref!$D$6:$G$192,2,FALSE)</f>
        <v>Permitted Tank Losses</v>
      </c>
      <c r="Q11" s="189">
        <v>0</v>
      </c>
      <c r="R11" s="189">
        <v>0</v>
      </c>
      <c r="S11" s="189">
        <v>0</v>
      </c>
      <c r="T11" s="189">
        <v>0</v>
      </c>
      <c r="U11" s="189">
        <v>0</v>
      </c>
      <c r="V11" s="68"/>
      <c r="W11" s="6"/>
      <c r="X11" s="6"/>
      <c r="Y11" s="6"/>
      <c r="Z11" s="6"/>
      <c r="AA11" s="6"/>
      <c r="AB11" s="6"/>
    </row>
    <row r="12" spans="1:35" s="141" customFormat="1" x14ac:dyDescent="0.2">
      <c r="A12" s="142" t="s">
        <v>17015</v>
      </c>
      <c r="B12" s="217" t="s">
        <v>17276</v>
      </c>
      <c r="C12" s="217" t="s">
        <v>17023</v>
      </c>
      <c r="D12" s="217">
        <v>30021</v>
      </c>
      <c r="E12" s="217" t="s">
        <v>17451</v>
      </c>
      <c r="F12" s="217" t="s">
        <v>17452</v>
      </c>
      <c r="G12" s="217" t="s">
        <v>17057</v>
      </c>
      <c r="H12" s="217">
        <v>-104.75903</v>
      </c>
      <c r="I12" s="217">
        <v>47.099730000000001</v>
      </c>
      <c r="J12" s="217" t="s">
        <v>17453</v>
      </c>
      <c r="K12" s="217" t="s">
        <v>17455</v>
      </c>
      <c r="L12" s="217">
        <v>40400140</v>
      </c>
      <c r="M12" s="217">
        <v>506</v>
      </c>
      <c r="N12" s="217" t="s">
        <v>17144</v>
      </c>
      <c r="O12" s="217" t="s">
        <v>17144</v>
      </c>
      <c r="P12" s="107" t="str">
        <f>VLOOKUP(L12,SCC_xref!$D$6:$G$192,2,FALSE)</f>
        <v>Permitted Tank Losses</v>
      </c>
      <c r="Q12" s="189">
        <v>0</v>
      </c>
      <c r="R12" s="189">
        <v>10.046411711968016</v>
      </c>
      <c r="S12" s="189">
        <v>0</v>
      </c>
      <c r="T12" s="189">
        <v>0</v>
      </c>
      <c r="U12" s="189">
        <v>0</v>
      </c>
      <c r="V12" s="68"/>
      <c r="W12" s="6"/>
      <c r="X12" s="6"/>
      <c r="Y12" s="6"/>
      <c r="Z12" s="6"/>
      <c r="AA12" s="6"/>
      <c r="AB12" s="6"/>
    </row>
    <row r="13" spans="1:35" s="141" customFormat="1" x14ac:dyDescent="0.2">
      <c r="A13" s="142" t="s">
        <v>17015</v>
      </c>
      <c r="B13" s="217" t="s">
        <v>17276</v>
      </c>
      <c r="C13" s="217" t="s">
        <v>17023</v>
      </c>
      <c r="D13" s="217">
        <v>30021</v>
      </c>
      <c r="E13" s="217" t="s">
        <v>17451</v>
      </c>
      <c r="F13" s="217" t="s">
        <v>17452</v>
      </c>
      <c r="G13" s="217" t="s">
        <v>17057</v>
      </c>
      <c r="H13" s="217">
        <v>-104.75903</v>
      </c>
      <c r="I13" s="217">
        <v>47.099730000000001</v>
      </c>
      <c r="J13" s="217" t="s">
        <v>17453</v>
      </c>
      <c r="K13" s="217" t="s">
        <v>17456</v>
      </c>
      <c r="L13" s="217">
        <v>40301021</v>
      </c>
      <c r="M13" s="217">
        <v>0</v>
      </c>
      <c r="N13" s="217" t="s">
        <v>17144</v>
      </c>
      <c r="O13" s="217" t="s">
        <v>17144</v>
      </c>
      <c r="P13" s="107" t="str">
        <f>VLOOKUP(L13,SCC_xref!$D$6:$G$192,2,FALSE)</f>
        <v>Permitted Tank Losses</v>
      </c>
      <c r="Q13" s="189">
        <v>0</v>
      </c>
      <c r="R13" s="189">
        <v>0</v>
      </c>
      <c r="S13" s="189">
        <v>0</v>
      </c>
      <c r="T13" s="189">
        <v>0</v>
      </c>
      <c r="U13" s="189">
        <v>0</v>
      </c>
      <c r="V13" s="68"/>
      <c r="W13" s="6"/>
      <c r="X13" s="6"/>
      <c r="Y13" s="6"/>
      <c r="Z13" s="6"/>
      <c r="AA13" s="6"/>
      <c r="AB13" s="6"/>
    </row>
    <row r="14" spans="1:35" s="141" customFormat="1" x14ac:dyDescent="0.2">
      <c r="A14" s="142" t="s">
        <v>17015</v>
      </c>
      <c r="B14" s="217" t="s">
        <v>17276</v>
      </c>
      <c r="C14" s="217" t="s">
        <v>17023</v>
      </c>
      <c r="D14" s="217">
        <v>30021</v>
      </c>
      <c r="E14" s="217" t="s">
        <v>17451</v>
      </c>
      <c r="F14" s="217" t="s">
        <v>17452</v>
      </c>
      <c r="G14" s="217" t="s">
        <v>17057</v>
      </c>
      <c r="H14" s="217">
        <v>-104.75903</v>
      </c>
      <c r="I14" s="217">
        <v>47.099730000000001</v>
      </c>
      <c r="J14" s="217" t="s">
        <v>17453</v>
      </c>
      <c r="K14" s="217" t="s">
        <v>17457</v>
      </c>
      <c r="L14" s="217">
        <v>40301021</v>
      </c>
      <c r="M14" s="217">
        <v>4593</v>
      </c>
      <c r="N14" s="217" t="s">
        <v>17144</v>
      </c>
      <c r="O14" s="217" t="s">
        <v>17144</v>
      </c>
      <c r="P14" s="107" t="str">
        <f>VLOOKUP(L14,SCC_xref!$D$6:$G$192,2,FALSE)</f>
        <v>Permitted Tank Losses</v>
      </c>
      <c r="Q14" s="189">
        <v>0</v>
      </c>
      <c r="R14" s="189">
        <v>0.16658590848926558</v>
      </c>
      <c r="S14" s="189">
        <v>0</v>
      </c>
      <c r="T14" s="189">
        <v>0</v>
      </c>
      <c r="U14" s="189">
        <v>0</v>
      </c>
      <c r="V14" s="68"/>
      <c r="W14" s="6"/>
      <c r="X14" s="6"/>
      <c r="Y14" s="6"/>
      <c r="Z14" s="6"/>
      <c r="AA14" s="6"/>
      <c r="AB14" s="6"/>
    </row>
    <row r="15" spans="1:35" s="141" customFormat="1" x14ac:dyDescent="0.2">
      <c r="A15" s="142" t="s">
        <v>17015</v>
      </c>
      <c r="B15" s="217" t="s">
        <v>17276</v>
      </c>
      <c r="C15" s="217" t="s">
        <v>17023</v>
      </c>
      <c r="D15" s="217">
        <v>30021</v>
      </c>
      <c r="E15" s="217" t="s">
        <v>17451</v>
      </c>
      <c r="F15" s="217" t="s">
        <v>17452</v>
      </c>
      <c r="G15" s="217" t="s">
        <v>17057</v>
      </c>
      <c r="H15" s="217">
        <v>-104.75903</v>
      </c>
      <c r="I15" s="217">
        <v>47.099730000000001</v>
      </c>
      <c r="J15" s="217" t="s">
        <v>17453</v>
      </c>
      <c r="K15" s="217" t="s">
        <v>17458</v>
      </c>
      <c r="L15" s="217">
        <v>40301021</v>
      </c>
      <c r="M15" s="217">
        <v>28741</v>
      </c>
      <c r="N15" s="217" t="s">
        <v>17144</v>
      </c>
      <c r="O15" s="217" t="s">
        <v>17144</v>
      </c>
      <c r="P15" s="107" t="str">
        <f>VLOOKUP(L15,SCC_xref!$D$6:$G$192,2,FALSE)</f>
        <v>Permitted Tank Losses</v>
      </c>
      <c r="Q15" s="189">
        <v>0</v>
      </c>
      <c r="R15" s="189">
        <v>0.32035751632551074</v>
      </c>
      <c r="S15" s="189">
        <v>0</v>
      </c>
      <c r="T15" s="189">
        <v>0</v>
      </c>
      <c r="U15" s="189">
        <v>0</v>
      </c>
      <c r="V15" s="68"/>
      <c r="W15" s="6"/>
      <c r="X15" s="6"/>
      <c r="Y15" s="6"/>
      <c r="Z15" s="6"/>
      <c r="AA15" s="6"/>
      <c r="AB15" s="6"/>
    </row>
    <row r="16" spans="1:35" s="141" customFormat="1" x14ac:dyDescent="0.2">
      <c r="A16" s="142" t="s">
        <v>17015</v>
      </c>
      <c r="B16" s="217" t="s">
        <v>17276</v>
      </c>
      <c r="C16" s="217" t="s">
        <v>17023</v>
      </c>
      <c r="D16" s="217">
        <v>30021</v>
      </c>
      <c r="E16" s="217" t="s">
        <v>17451</v>
      </c>
      <c r="F16" s="217" t="s">
        <v>17452</v>
      </c>
      <c r="G16" s="217" t="s">
        <v>17057</v>
      </c>
      <c r="H16" s="217">
        <v>-104.75903</v>
      </c>
      <c r="I16" s="217">
        <v>47.099730000000001</v>
      </c>
      <c r="J16" s="217" t="s">
        <v>17453</v>
      </c>
      <c r="K16" s="217" t="s">
        <v>17459</v>
      </c>
      <c r="L16" s="217">
        <v>40301021</v>
      </c>
      <c r="M16" s="217">
        <v>32259</v>
      </c>
      <c r="N16" s="217" t="s">
        <v>17144</v>
      </c>
      <c r="O16" s="217" t="s">
        <v>17144</v>
      </c>
      <c r="P16" s="107" t="str">
        <f>VLOOKUP(L16,SCC_xref!$D$6:$G$192,2,FALSE)</f>
        <v>Permitted Tank Losses</v>
      </c>
      <c r="Q16" s="189">
        <v>0</v>
      </c>
      <c r="R16" s="189">
        <v>0.33317181697853115</v>
      </c>
      <c r="S16" s="189">
        <v>0</v>
      </c>
      <c r="T16" s="189">
        <v>0</v>
      </c>
      <c r="U16" s="189">
        <v>0</v>
      </c>
      <c r="V16" s="68"/>
      <c r="W16" s="6"/>
      <c r="X16" s="6"/>
      <c r="Y16" s="6"/>
      <c r="Z16" s="6"/>
      <c r="AA16" s="6"/>
      <c r="AB16" s="6"/>
    </row>
    <row r="17" spans="1:28" s="141" customFormat="1" x14ac:dyDescent="0.2">
      <c r="A17" s="142" t="s">
        <v>17015</v>
      </c>
      <c r="B17" s="217" t="s">
        <v>17276</v>
      </c>
      <c r="C17" s="217" t="s">
        <v>17023</v>
      </c>
      <c r="D17" s="217">
        <v>30021</v>
      </c>
      <c r="E17" s="217" t="s">
        <v>17451</v>
      </c>
      <c r="F17" s="217" t="s">
        <v>17452</v>
      </c>
      <c r="G17" s="217" t="s">
        <v>17057</v>
      </c>
      <c r="H17" s="217">
        <v>-104.75903</v>
      </c>
      <c r="I17" s="217">
        <v>47.099730000000001</v>
      </c>
      <c r="J17" s="217" t="s">
        <v>17453</v>
      </c>
      <c r="K17" s="217" t="s">
        <v>17460</v>
      </c>
      <c r="L17" s="217">
        <v>40400116</v>
      </c>
      <c r="M17" s="217">
        <v>2797</v>
      </c>
      <c r="N17" s="217" t="s">
        <v>17144</v>
      </c>
      <c r="O17" s="217" t="s">
        <v>17144</v>
      </c>
      <c r="P17" s="107" t="str">
        <f>VLOOKUP(L17,SCC_xref!$D$6:$G$192,2,FALSE)</f>
        <v>Permitted Tank Losses</v>
      </c>
      <c r="Q17" s="189">
        <v>0</v>
      </c>
      <c r="R17" s="189">
        <v>1.281430065302043</v>
      </c>
      <c r="S17" s="189">
        <v>0</v>
      </c>
      <c r="T17" s="189">
        <v>0</v>
      </c>
      <c r="U17" s="189">
        <v>0</v>
      </c>
      <c r="V17" s="68"/>
      <c r="W17" s="6"/>
      <c r="X17" s="6"/>
      <c r="Y17" s="6"/>
      <c r="Z17" s="6"/>
      <c r="AA17" s="6"/>
      <c r="AB17" s="6"/>
    </row>
    <row r="18" spans="1:28" s="141" customFormat="1" x14ac:dyDescent="0.2">
      <c r="A18" s="142" t="s">
        <v>17015</v>
      </c>
      <c r="B18" s="217" t="s">
        <v>17276</v>
      </c>
      <c r="C18" s="217" t="s">
        <v>17023</v>
      </c>
      <c r="D18" s="217">
        <v>30021</v>
      </c>
      <c r="E18" s="217" t="s">
        <v>17451</v>
      </c>
      <c r="F18" s="217" t="s">
        <v>17452</v>
      </c>
      <c r="G18" s="217" t="s">
        <v>17057</v>
      </c>
      <c r="H18" s="217">
        <v>-104.75903</v>
      </c>
      <c r="I18" s="217">
        <v>47.099730000000001</v>
      </c>
      <c r="J18" s="217" t="s">
        <v>17453</v>
      </c>
      <c r="K18" s="217" t="s">
        <v>17461</v>
      </c>
      <c r="L18" s="217">
        <v>40400116</v>
      </c>
      <c r="M18" s="217">
        <v>43213</v>
      </c>
      <c r="N18" s="217" t="s">
        <v>17144</v>
      </c>
      <c r="O18" s="217" t="s">
        <v>17144</v>
      </c>
      <c r="P18" s="107" t="str">
        <f>VLOOKUP(L18,SCC_xref!$D$6:$G$192,2,FALSE)</f>
        <v>Permitted Tank Losses</v>
      </c>
      <c r="Q18" s="189">
        <v>0</v>
      </c>
      <c r="R18" s="189">
        <v>10.981855659638509</v>
      </c>
      <c r="S18" s="189">
        <v>0</v>
      </c>
      <c r="T18" s="189">
        <v>0</v>
      </c>
      <c r="U18" s="189">
        <v>0</v>
      </c>
      <c r="V18" s="68"/>
      <c r="W18" s="6"/>
      <c r="X18" s="6"/>
      <c r="Y18" s="6"/>
      <c r="Z18" s="6"/>
      <c r="AA18" s="6"/>
      <c r="AB18" s="6"/>
    </row>
    <row r="19" spans="1:28" s="141" customFormat="1" ht="25.5" x14ac:dyDescent="0.2">
      <c r="A19" s="142" t="s">
        <v>17015</v>
      </c>
      <c r="B19" s="217" t="s">
        <v>17276</v>
      </c>
      <c r="C19" s="217" t="s">
        <v>17023</v>
      </c>
      <c r="D19" s="217">
        <v>30021</v>
      </c>
      <c r="E19" s="217" t="s">
        <v>17451</v>
      </c>
      <c r="F19" s="217" t="s">
        <v>17452</v>
      </c>
      <c r="G19" s="217" t="s">
        <v>17057</v>
      </c>
      <c r="H19" s="217">
        <v>-104.75903</v>
      </c>
      <c r="I19" s="217">
        <v>47.099730000000001</v>
      </c>
      <c r="J19" s="217" t="s">
        <v>17453</v>
      </c>
      <c r="K19" s="217" t="s">
        <v>17462</v>
      </c>
      <c r="L19" s="217">
        <v>40700810</v>
      </c>
      <c r="M19" s="217">
        <v>967</v>
      </c>
      <c r="N19" s="217" t="s">
        <v>17144</v>
      </c>
      <c r="O19" s="217" t="s">
        <v>17144</v>
      </c>
      <c r="P19" s="107" t="str">
        <f>VLOOKUP(L19,SCC_xref!$D$6:$G$192,2,FALSE)</f>
        <v>Permitted Tank Losses</v>
      </c>
      <c r="Q19" s="189">
        <v>0</v>
      </c>
      <c r="R19" s="189">
        <v>0.4741291241617559</v>
      </c>
      <c r="S19" s="189">
        <v>0</v>
      </c>
      <c r="T19" s="189">
        <v>0</v>
      </c>
      <c r="U19" s="189">
        <v>0</v>
      </c>
      <c r="V19" s="68"/>
      <c r="W19" s="6"/>
      <c r="X19" s="6"/>
      <c r="Y19" s="6"/>
      <c r="Z19" s="6"/>
      <c r="AA19" s="6"/>
      <c r="AB19" s="6"/>
    </row>
    <row r="20" spans="1:28" s="141" customFormat="1" ht="25.5" x14ac:dyDescent="0.2">
      <c r="A20" s="142" t="s">
        <v>17015</v>
      </c>
      <c r="B20" s="217" t="s">
        <v>17276</v>
      </c>
      <c r="C20" s="217" t="s">
        <v>17023</v>
      </c>
      <c r="D20" s="217">
        <v>30021</v>
      </c>
      <c r="E20" s="217" t="s">
        <v>17451</v>
      </c>
      <c r="F20" s="217" t="s">
        <v>17452</v>
      </c>
      <c r="G20" s="217" t="s">
        <v>17057</v>
      </c>
      <c r="H20" s="217">
        <v>-104.75903</v>
      </c>
      <c r="I20" s="217">
        <v>47.099730000000001</v>
      </c>
      <c r="J20" s="217" t="s">
        <v>17453</v>
      </c>
      <c r="K20" s="217" t="s">
        <v>17463</v>
      </c>
      <c r="L20" s="217">
        <v>40400151</v>
      </c>
      <c r="M20" s="217">
        <v>136068</v>
      </c>
      <c r="N20" s="217" t="s">
        <v>17144</v>
      </c>
      <c r="O20" s="217" t="s">
        <v>17144</v>
      </c>
      <c r="P20" s="107" t="str">
        <f>VLOOKUP(L20,SCC_xref!$D$6:$G$192,2,FALSE)</f>
        <v>Permitted Fugitives</v>
      </c>
      <c r="Q20" s="189">
        <v>0</v>
      </c>
      <c r="R20" s="189">
        <v>0.24411242744003919</v>
      </c>
      <c r="S20" s="189">
        <v>0</v>
      </c>
      <c r="T20" s="189">
        <v>0</v>
      </c>
      <c r="U20" s="189">
        <v>0</v>
      </c>
      <c r="V20" s="68"/>
      <c r="W20" s="6"/>
      <c r="X20" s="6"/>
      <c r="Y20" s="6"/>
      <c r="Z20" s="6"/>
      <c r="AA20" s="6"/>
      <c r="AB20" s="6"/>
    </row>
    <row r="21" spans="1:28" s="141" customFormat="1" ht="25.5" x14ac:dyDescent="0.2">
      <c r="A21" s="142" t="s">
        <v>17015</v>
      </c>
      <c r="B21" s="217" t="s">
        <v>17276</v>
      </c>
      <c r="C21" s="217" t="s">
        <v>17023</v>
      </c>
      <c r="D21" s="217">
        <v>30021</v>
      </c>
      <c r="E21" s="217" t="s">
        <v>17451</v>
      </c>
      <c r="F21" s="217" t="s">
        <v>17452</v>
      </c>
      <c r="G21" s="217" t="s">
        <v>17057</v>
      </c>
      <c r="H21" s="217">
        <v>-104.75903</v>
      </c>
      <c r="I21" s="217">
        <v>47.099730000000001</v>
      </c>
      <c r="J21" s="217" t="s">
        <v>17464</v>
      </c>
      <c r="K21" s="217" t="s">
        <v>17465</v>
      </c>
      <c r="L21" s="217">
        <v>40600135</v>
      </c>
      <c r="M21" s="217">
        <v>75028</v>
      </c>
      <c r="N21" s="217" t="s">
        <v>17466</v>
      </c>
      <c r="O21" s="217" t="s">
        <v>17467</v>
      </c>
      <c r="P21" s="107" t="str">
        <f>VLOOKUP(L21,SCC_xref!$D$6:$G$192,2,FALSE)</f>
        <v>Permitted Tank Losses</v>
      </c>
      <c r="Q21" s="189">
        <v>0</v>
      </c>
      <c r="R21" s="189">
        <v>0.37981587135552553</v>
      </c>
      <c r="S21" s="189">
        <v>0</v>
      </c>
      <c r="T21" s="189">
        <v>0</v>
      </c>
      <c r="U21" s="189">
        <v>0</v>
      </c>
      <c r="V21" s="68"/>
      <c r="W21" s="6"/>
      <c r="X21" s="6"/>
      <c r="Y21" s="6"/>
      <c r="Z21" s="6"/>
      <c r="AA21" s="6"/>
      <c r="AB21" s="6"/>
    </row>
    <row r="22" spans="1:28" s="141" customFormat="1" x14ac:dyDescent="0.2">
      <c r="A22" s="142" t="s">
        <v>17015</v>
      </c>
      <c r="B22" s="217" t="s">
        <v>17276</v>
      </c>
      <c r="C22" s="217" t="s">
        <v>17023</v>
      </c>
      <c r="D22" s="217">
        <v>30021</v>
      </c>
      <c r="E22" s="217" t="s">
        <v>17451</v>
      </c>
      <c r="F22" s="217" t="s">
        <v>17452</v>
      </c>
      <c r="G22" s="217" t="s">
        <v>17057</v>
      </c>
      <c r="H22" s="217">
        <v>-104.75903</v>
      </c>
      <c r="I22" s="217">
        <v>47.099730000000001</v>
      </c>
      <c r="J22" s="217" t="s">
        <v>17464</v>
      </c>
      <c r="K22" s="217" t="s">
        <v>17468</v>
      </c>
      <c r="L22" s="217">
        <v>40600131</v>
      </c>
      <c r="M22" s="217">
        <v>61040</v>
      </c>
      <c r="N22" s="217" t="s">
        <v>17469</v>
      </c>
      <c r="O22" s="217" t="s">
        <v>17144</v>
      </c>
      <c r="P22" s="107" t="str">
        <f>VLOOKUP(L22,SCC_xref!$D$6:$G$192,2,FALSE)</f>
        <v>Permitted Tank Losses</v>
      </c>
      <c r="Q22" s="189">
        <v>1.3023173753664663</v>
      </c>
      <c r="R22" s="189">
        <v>0</v>
      </c>
      <c r="S22" s="189">
        <v>3.2577796550173836</v>
      </c>
      <c r="T22" s="189">
        <v>0</v>
      </c>
      <c r="U22" s="189">
        <v>0</v>
      </c>
      <c r="V22" s="68"/>
      <c r="W22" s="6"/>
      <c r="X22" s="6"/>
      <c r="Y22" s="6"/>
      <c r="Z22" s="6"/>
      <c r="AA22" s="6"/>
      <c r="AB22" s="6"/>
    </row>
    <row r="23" spans="1:28" s="141" customFormat="1" x14ac:dyDescent="0.2">
      <c r="A23" s="142" t="s">
        <v>17015</v>
      </c>
      <c r="B23" s="217" t="s">
        <v>17276</v>
      </c>
      <c r="C23" s="217" t="s">
        <v>17023</v>
      </c>
      <c r="D23" s="217">
        <v>30021</v>
      </c>
      <c r="E23" s="217" t="s">
        <v>17451</v>
      </c>
      <c r="F23" s="217" t="s">
        <v>17452</v>
      </c>
      <c r="G23" s="217" t="s">
        <v>17057</v>
      </c>
      <c r="H23" s="217">
        <v>-104.75903</v>
      </c>
      <c r="I23" s="217">
        <v>47.099730000000001</v>
      </c>
      <c r="J23" s="217" t="s">
        <v>17464</v>
      </c>
      <c r="K23" s="217" t="s">
        <v>17468</v>
      </c>
      <c r="L23" s="217">
        <v>40600131</v>
      </c>
      <c r="M23" s="217">
        <v>0</v>
      </c>
      <c r="N23" s="217" t="s">
        <v>17466</v>
      </c>
      <c r="O23" s="217" t="s">
        <v>17467</v>
      </c>
      <c r="P23" s="107" t="str">
        <f>VLOOKUP(L23,SCC_xref!$D$6:$G$192,2,FALSE)</f>
        <v>Permitted Tank Losses</v>
      </c>
      <c r="Q23" s="189">
        <v>0</v>
      </c>
      <c r="R23" s="189">
        <v>6.101016683909557</v>
      </c>
      <c r="S23" s="189">
        <v>0</v>
      </c>
      <c r="T23" s="189">
        <v>0</v>
      </c>
      <c r="U23" s="189">
        <v>0</v>
      </c>
      <c r="V23" s="68"/>
      <c r="W23" s="6"/>
      <c r="X23" s="6"/>
      <c r="Y23" s="6"/>
      <c r="Z23" s="6"/>
      <c r="AA23" s="6"/>
      <c r="AB23" s="6"/>
    </row>
    <row r="24" spans="1:28" s="141" customFormat="1" x14ac:dyDescent="0.2">
      <c r="A24" s="142" t="s">
        <v>17015</v>
      </c>
      <c r="B24" s="217" t="s">
        <v>17276</v>
      </c>
      <c r="C24" s="217" t="s">
        <v>17023</v>
      </c>
      <c r="D24" s="217">
        <v>30021</v>
      </c>
      <c r="E24" s="217" t="s">
        <v>17470</v>
      </c>
      <c r="F24" s="217" t="s">
        <v>17471</v>
      </c>
      <c r="G24" s="217" t="s">
        <v>17057</v>
      </c>
      <c r="H24" s="217">
        <v>-104.61</v>
      </c>
      <c r="I24" s="217">
        <v>47.270800000000001</v>
      </c>
      <c r="J24" s="217" t="s">
        <v>17472</v>
      </c>
      <c r="K24" s="217" t="s">
        <v>17473</v>
      </c>
      <c r="L24" s="217">
        <v>20100202</v>
      </c>
      <c r="M24" s="217">
        <v>40</v>
      </c>
      <c r="N24" s="217" t="s">
        <v>17144</v>
      </c>
      <c r="O24" s="217" t="s">
        <v>17144</v>
      </c>
      <c r="P24" s="107" t="str">
        <f>VLOOKUP(L24,SCC_xref!$D$6:$G$192,2,FALSE)</f>
        <v>Compressor Engines</v>
      </c>
      <c r="Q24" s="189">
        <v>2.1656168103604524E-2</v>
      </c>
      <c r="R24" s="189">
        <v>2.4347171240738817E-3</v>
      </c>
      <c r="S24" s="189">
        <v>5.279491869044417E-2</v>
      </c>
      <c r="T24" s="189">
        <v>0</v>
      </c>
      <c r="U24" s="189">
        <v>1.281430065302043E-2</v>
      </c>
      <c r="V24" s="68"/>
      <c r="W24" s="6"/>
      <c r="X24" s="6"/>
      <c r="Y24" s="6"/>
      <c r="Z24" s="6"/>
      <c r="AA24" s="6"/>
      <c r="AB24" s="6"/>
    </row>
    <row r="25" spans="1:28" s="141" customFormat="1" x14ac:dyDescent="0.2">
      <c r="A25" s="142" t="s">
        <v>17015</v>
      </c>
      <c r="B25" s="217" t="s">
        <v>17276</v>
      </c>
      <c r="C25" s="217" t="s">
        <v>17023</v>
      </c>
      <c r="D25" s="217">
        <v>30021</v>
      </c>
      <c r="E25" s="217" t="s">
        <v>17470</v>
      </c>
      <c r="F25" s="217" t="s">
        <v>17471</v>
      </c>
      <c r="G25" s="217" t="s">
        <v>17057</v>
      </c>
      <c r="H25" s="217">
        <v>-104.61</v>
      </c>
      <c r="I25" s="217">
        <v>47.270800000000001</v>
      </c>
      <c r="J25" s="217" t="s">
        <v>17474</v>
      </c>
      <c r="K25" s="217" t="s">
        <v>17474</v>
      </c>
      <c r="L25" s="217">
        <v>10200603</v>
      </c>
      <c r="M25" s="217">
        <v>2</v>
      </c>
      <c r="N25" s="217" t="s">
        <v>17144</v>
      </c>
      <c r="O25" s="217" t="s">
        <v>17144</v>
      </c>
      <c r="P25" s="107" t="str">
        <f>VLOOKUP(L25,SCC_xref!$D$6:$G$192,2,FALSE)</f>
        <v>Process Heaters</v>
      </c>
      <c r="Q25" s="189">
        <v>0.1281430065302043</v>
      </c>
      <c r="R25" s="189">
        <v>1.4095730718322472E-2</v>
      </c>
      <c r="S25" s="189">
        <v>2.562860130604086E-2</v>
      </c>
      <c r="T25" s="189">
        <v>7.6885803918122573E-4</v>
      </c>
      <c r="U25" s="189">
        <v>6.407150326510215E-3</v>
      </c>
      <c r="V25" s="68"/>
      <c r="W25" s="6"/>
      <c r="X25" s="6"/>
      <c r="Y25" s="6"/>
      <c r="Z25" s="6"/>
      <c r="AA25" s="6"/>
      <c r="AB25" s="6"/>
    </row>
    <row r="26" spans="1:28" s="141" customFormat="1" x14ac:dyDescent="0.2">
      <c r="A26" s="142" t="s">
        <v>17015</v>
      </c>
      <c r="B26" s="217" t="s">
        <v>17276</v>
      </c>
      <c r="C26" s="217" t="s">
        <v>17023</v>
      </c>
      <c r="D26" s="217">
        <v>30021</v>
      </c>
      <c r="E26" s="217" t="s">
        <v>17470</v>
      </c>
      <c r="F26" s="217" t="s">
        <v>17471</v>
      </c>
      <c r="G26" s="217" t="s">
        <v>17057</v>
      </c>
      <c r="H26" s="217">
        <v>-104.61</v>
      </c>
      <c r="I26" s="217">
        <v>47.270800000000001</v>
      </c>
      <c r="J26" s="217" t="s">
        <v>17475</v>
      </c>
      <c r="K26" s="217" t="s">
        <v>17475</v>
      </c>
      <c r="L26" s="217">
        <v>20200202</v>
      </c>
      <c r="M26" s="217">
        <v>30</v>
      </c>
      <c r="N26" s="217" t="s">
        <v>17144</v>
      </c>
      <c r="O26" s="217" t="s">
        <v>17144</v>
      </c>
      <c r="P26" s="107" t="str">
        <f>VLOOKUP(L26,SCC_xref!$D$6:$G$192,2,FALSE)</f>
        <v>Compressor Engines</v>
      </c>
      <c r="Q26" s="189">
        <v>0.67851721957743172</v>
      </c>
      <c r="R26" s="189">
        <v>3.5232919645479668</v>
      </c>
      <c r="S26" s="189">
        <v>6.4833954153956865</v>
      </c>
      <c r="T26" s="189">
        <v>1.1532870587718385E-2</v>
      </c>
      <c r="U26" s="189">
        <v>0.19221450979530644</v>
      </c>
      <c r="V26" s="68"/>
      <c r="W26" s="6"/>
      <c r="X26" s="6"/>
      <c r="Y26" s="6"/>
      <c r="Z26" s="6"/>
      <c r="AA26" s="6"/>
      <c r="AB26" s="6"/>
    </row>
    <row r="27" spans="1:28" s="141" customFormat="1" x14ac:dyDescent="0.2">
      <c r="A27" s="142" t="s">
        <v>17015</v>
      </c>
      <c r="B27" s="217" t="s">
        <v>17276</v>
      </c>
      <c r="C27" s="217" t="s">
        <v>17023</v>
      </c>
      <c r="D27" s="217">
        <v>30021</v>
      </c>
      <c r="E27" s="217" t="s">
        <v>17470</v>
      </c>
      <c r="F27" s="217" t="s">
        <v>17471</v>
      </c>
      <c r="G27" s="217" t="s">
        <v>17057</v>
      </c>
      <c r="H27" s="217">
        <v>-104.61</v>
      </c>
      <c r="I27" s="217">
        <v>47.270800000000001</v>
      </c>
      <c r="J27" s="217" t="s">
        <v>17476</v>
      </c>
      <c r="K27" s="217" t="s">
        <v>17476</v>
      </c>
      <c r="L27" s="217">
        <v>20200202</v>
      </c>
      <c r="M27" s="217">
        <v>16</v>
      </c>
      <c r="N27" s="217" t="s">
        <v>17144</v>
      </c>
      <c r="O27" s="217" t="s">
        <v>17144</v>
      </c>
      <c r="P27" s="107" t="str">
        <f>VLOOKUP(L27,SCC_xref!$D$6:$G$192,2,FALSE)</f>
        <v>Compressor Engines</v>
      </c>
      <c r="Q27" s="189">
        <v>5.9202069016954386</v>
      </c>
      <c r="R27" s="189">
        <v>1.819630692728901</v>
      </c>
      <c r="S27" s="189">
        <v>6.4968504310813584</v>
      </c>
      <c r="T27" s="189">
        <v>6.1508643134498059E-3</v>
      </c>
      <c r="U27" s="189">
        <v>0.10251440522416344</v>
      </c>
      <c r="V27" s="68"/>
      <c r="W27" s="6"/>
      <c r="X27" s="6"/>
      <c r="Y27" s="6"/>
      <c r="Z27" s="6"/>
      <c r="AA27" s="6"/>
      <c r="AB27" s="6"/>
    </row>
    <row r="28" spans="1:28" s="141" customFormat="1" x14ac:dyDescent="0.2">
      <c r="A28" s="142" t="s">
        <v>17015</v>
      </c>
      <c r="B28" s="217" t="s">
        <v>17276</v>
      </c>
      <c r="C28" s="217" t="s">
        <v>17023</v>
      </c>
      <c r="D28" s="217">
        <v>30021</v>
      </c>
      <c r="E28" s="217" t="s">
        <v>17470</v>
      </c>
      <c r="F28" s="217" t="s">
        <v>17471</v>
      </c>
      <c r="G28" s="217" t="s">
        <v>17057</v>
      </c>
      <c r="H28" s="217">
        <v>-104.61</v>
      </c>
      <c r="I28" s="217">
        <v>47.270800000000001</v>
      </c>
      <c r="J28" s="217" t="s">
        <v>17477</v>
      </c>
      <c r="K28" s="217" t="s">
        <v>17477</v>
      </c>
      <c r="L28" s="217">
        <v>20200202</v>
      </c>
      <c r="M28" s="217">
        <v>8</v>
      </c>
      <c r="N28" s="217" t="s">
        <v>17144</v>
      </c>
      <c r="O28" s="217" t="s">
        <v>17144</v>
      </c>
      <c r="P28" s="107" t="str">
        <f>VLOOKUP(L28,SCC_xref!$D$6:$G$192,2,FALSE)</f>
        <v>Compressor Engines</v>
      </c>
      <c r="Q28" s="189">
        <v>3.1651322612960464</v>
      </c>
      <c r="R28" s="189">
        <v>0.9482582483235118</v>
      </c>
      <c r="S28" s="189">
        <v>3.4726754769685364</v>
      </c>
      <c r="T28" s="189">
        <v>3.0754321567249029E-3</v>
      </c>
      <c r="U28" s="189">
        <v>5.125720261208172E-2</v>
      </c>
      <c r="V28" s="68"/>
      <c r="W28" s="6"/>
      <c r="X28" s="6"/>
      <c r="Y28" s="6"/>
      <c r="Z28" s="6"/>
      <c r="AA28" s="6"/>
      <c r="AB28" s="6"/>
    </row>
    <row r="29" spans="1:28" s="141" customFormat="1" x14ac:dyDescent="0.2">
      <c r="A29" s="142" t="s">
        <v>17015</v>
      </c>
      <c r="B29" s="217" t="s">
        <v>17276</v>
      </c>
      <c r="C29" s="217" t="s">
        <v>17026</v>
      </c>
      <c r="D29" s="217">
        <v>30025</v>
      </c>
      <c r="E29" s="217" t="s">
        <v>17478</v>
      </c>
      <c r="F29" s="217" t="s">
        <v>17479</v>
      </c>
      <c r="G29" s="217" t="s">
        <v>17060</v>
      </c>
      <c r="H29" s="217">
        <v>-104.2564</v>
      </c>
      <c r="I29" s="217">
        <v>46.383949999999999</v>
      </c>
      <c r="J29" s="217" t="s">
        <v>17480</v>
      </c>
      <c r="K29" s="217" t="s">
        <v>17481</v>
      </c>
      <c r="L29" s="217">
        <v>31000205</v>
      </c>
      <c r="M29" s="217">
        <v>375</v>
      </c>
      <c r="N29" s="217" t="s">
        <v>17144</v>
      </c>
      <c r="O29" s="217" t="s">
        <v>17144</v>
      </c>
      <c r="P29" s="107" t="str">
        <f>VLOOKUP(L29,SCC_xref!$D$6:$G$192,2,FALSE)</f>
        <v>Natural Gas Production, Flares</v>
      </c>
      <c r="Q29" s="189">
        <v>16.338233332601046</v>
      </c>
      <c r="R29" s="189">
        <v>33.637539214178631</v>
      </c>
      <c r="S29" s="189">
        <v>88.899210780329227</v>
      </c>
      <c r="T29" s="189">
        <v>2.4347171240738815E-2</v>
      </c>
      <c r="U29" s="189">
        <v>1.7940020914228602E-3</v>
      </c>
      <c r="V29" s="68"/>
      <c r="W29" s="6"/>
      <c r="X29" s="6"/>
      <c r="Y29" s="6"/>
      <c r="Z29" s="6"/>
      <c r="AA29" s="6"/>
      <c r="AB29" s="6"/>
    </row>
    <row r="30" spans="1:28" s="141" customFormat="1" x14ac:dyDescent="0.2">
      <c r="A30" s="142" t="s">
        <v>17015</v>
      </c>
      <c r="B30" s="217" t="s">
        <v>17276</v>
      </c>
      <c r="C30" s="217" t="s">
        <v>17026</v>
      </c>
      <c r="D30" s="217">
        <v>30025</v>
      </c>
      <c r="E30" s="217" t="s">
        <v>17478</v>
      </c>
      <c r="F30" s="217" t="s">
        <v>17479</v>
      </c>
      <c r="G30" s="217" t="s">
        <v>17060</v>
      </c>
      <c r="H30" s="217">
        <v>-104.2564</v>
      </c>
      <c r="I30" s="217">
        <v>46.383949999999999</v>
      </c>
      <c r="J30" s="217" t="s">
        <v>17482</v>
      </c>
      <c r="K30" s="217" t="s">
        <v>17483</v>
      </c>
      <c r="L30" s="217">
        <v>31000404</v>
      </c>
      <c r="M30" s="217">
        <v>11</v>
      </c>
      <c r="N30" s="217" t="s">
        <v>17144</v>
      </c>
      <c r="O30" s="217" t="s">
        <v>17144</v>
      </c>
      <c r="P30" s="107" t="str">
        <f>VLOOKUP(L30,SCC_xref!$D$6:$G$192,2,FALSE)</f>
        <v>Process Heaters</v>
      </c>
      <c r="Q30" s="189">
        <v>0.9867011502825731</v>
      </c>
      <c r="R30" s="189">
        <v>3.8827330978651903E-2</v>
      </c>
      <c r="S30" s="189">
        <v>0.59202069016954384</v>
      </c>
      <c r="T30" s="189">
        <v>1.0642276692333468</v>
      </c>
      <c r="U30" s="189">
        <v>5.3563776729625388E-2</v>
      </c>
      <c r="V30" s="68"/>
      <c r="W30" s="6"/>
      <c r="X30" s="6"/>
      <c r="Y30" s="6"/>
      <c r="Z30" s="6"/>
      <c r="AA30" s="6"/>
      <c r="AB30" s="6"/>
    </row>
    <row r="31" spans="1:28" s="141" customFormat="1" ht="25.5" x14ac:dyDescent="0.2">
      <c r="A31" s="142" t="s">
        <v>17015</v>
      </c>
      <c r="B31" s="217" t="s">
        <v>17276</v>
      </c>
      <c r="C31" s="217" t="s">
        <v>17026</v>
      </c>
      <c r="D31" s="217">
        <v>30025</v>
      </c>
      <c r="E31" s="217" t="s">
        <v>17478</v>
      </c>
      <c r="F31" s="217" t="s">
        <v>17479</v>
      </c>
      <c r="G31" s="217" t="s">
        <v>17060</v>
      </c>
      <c r="H31" s="217">
        <v>-104.2564</v>
      </c>
      <c r="I31" s="217">
        <v>46.383949999999999</v>
      </c>
      <c r="J31" s="217" t="s">
        <v>17484</v>
      </c>
      <c r="K31" s="217" t="s">
        <v>17484</v>
      </c>
      <c r="L31" s="217">
        <v>31000404</v>
      </c>
      <c r="M31" s="217">
        <v>91</v>
      </c>
      <c r="N31" s="217" t="s">
        <v>17144</v>
      </c>
      <c r="O31" s="217" t="s">
        <v>17144</v>
      </c>
      <c r="P31" s="107" t="str">
        <f>VLOOKUP(L31,SCC_xref!$D$6:$G$192,2,FALSE)</f>
        <v>Process Heaters</v>
      </c>
      <c r="Q31" s="189">
        <v>5.8305067971242952</v>
      </c>
      <c r="R31" s="189">
        <v>0.32074194534510136</v>
      </c>
      <c r="S31" s="189">
        <v>4.8976257095844087</v>
      </c>
      <c r="T31" s="189">
        <v>3.4983040782745771E-2</v>
      </c>
      <c r="U31" s="189">
        <v>0.44311851658144646</v>
      </c>
      <c r="V31" s="68"/>
      <c r="W31" s="6"/>
      <c r="X31" s="6"/>
      <c r="Y31" s="6"/>
      <c r="Z31" s="6"/>
      <c r="AA31" s="6"/>
      <c r="AB31" s="6"/>
    </row>
    <row r="32" spans="1:28" s="141" customFormat="1" ht="25.5" x14ac:dyDescent="0.2">
      <c r="A32" s="142" t="s">
        <v>17015</v>
      </c>
      <c r="B32" s="217" t="s">
        <v>17276</v>
      </c>
      <c r="C32" s="217" t="s">
        <v>17026</v>
      </c>
      <c r="D32" s="217">
        <v>30025</v>
      </c>
      <c r="E32" s="217" t="s">
        <v>17478</v>
      </c>
      <c r="F32" s="217" t="s">
        <v>17479</v>
      </c>
      <c r="G32" s="217" t="s">
        <v>17060</v>
      </c>
      <c r="H32" s="217">
        <v>-104.2564</v>
      </c>
      <c r="I32" s="217">
        <v>46.383949999999999</v>
      </c>
      <c r="J32" s="217" t="s">
        <v>17484</v>
      </c>
      <c r="K32" s="217" t="s">
        <v>17485</v>
      </c>
      <c r="L32" s="217">
        <v>31000227</v>
      </c>
      <c r="M32" s="217">
        <v>1816</v>
      </c>
      <c r="N32" s="217" t="s">
        <v>17144</v>
      </c>
      <c r="O32" s="217" t="s">
        <v>17144</v>
      </c>
      <c r="P32" s="107" t="str">
        <f>VLOOKUP(L32,SCC_xref!$D$6:$G$192,2,FALSE)</f>
        <v>Dehydrator</v>
      </c>
      <c r="Q32" s="189">
        <v>0</v>
      </c>
      <c r="R32" s="189">
        <v>4.6515911370464159E-2</v>
      </c>
      <c r="S32" s="189">
        <v>0</v>
      </c>
      <c r="T32" s="189">
        <v>0</v>
      </c>
      <c r="U32" s="189">
        <v>0</v>
      </c>
      <c r="V32" s="68"/>
      <c r="W32" s="6"/>
      <c r="X32" s="6"/>
      <c r="Y32" s="6"/>
      <c r="Z32" s="6"/>
      <c r="AA32" s="6"/>
      <c r="AB32" s="6"/>
    </row>
    <row r="33" spans="1:28" s="141" customFormat="1" x14ac:dyDescent="0.2">
      <c r="A33" s="142" t="s">
        <v>17015</v>
      </c>
      <c r="B33" s="217" t="s">
        <v>17276</v>
      </c>
      <c r="C33" s="217" t="s">
        <v>17026</v>
      </c>
      <c r="D33" s="217">
        <v>30025</v>
      </c>
      <c r="E33" s="217" t="s">
        <v>17478</v>
      </c>
      <c r="F33" s="217" t="s">
        <v>17479</v>
      </c>
      <c r="G33" s="217" t="s">
        <v>17060</v>
      </c>
      <c r="H33" s="217">
        <v>-104.2564</v>
      </c>
      <c r="I33" s="217">
        <v>46.383949999999999</v>
      </c>
      <c r="J33" s="217" t="s">
        <v>17486</v>
      </c>
      <c r="K33" s="217" t="s">
        <v>17487</v>
      </c>
      <c r="L33" s="217">
        <v>31000205</v>
      </c>
      <c r="M33" s="217">
        <v>25</v>
      </c>
      <c r="N33" s="217" t="s">
        <v>17144</v>
      </c>
      <c r="O33" s="217" t="s">
        <v>17144</v>
      </c>
      <c r="P33" s="107" t="str">
        <f>VLOOKUP(L33,SCC_xref!$D$6:$G$192,2,FALSE)</f>
        <v>Natural Gas Production, Flares</v>
      </c>
      <c r="Q33" s="189">
        <v>1.0892155555067364</v>
      </c>
      <c r="R33" s="189">
        <v>2.2425026142785751</v>
      </c>
      <c r="S33" s="189">
        <v>5.9266140520219484</v>
      </c>
      <c r="T33" s="189">
        <v>1.625878466855232</v>
      </c>
      <c r="U33" s="189">
        <v>0.12173585620369408</v>
      </c>
      <c r="V33" s="68"/>
      <c r="W33" s="6"/>
      <c r="X33" s="6"/>
      <c r="Y33" s="6"/>
      <c r="Z33" s="6"/>
      <c r="AA33" s="6"/>
      <c r="AB33" s="6"/>
    </row>
    <row r="34" spans="1:28" s="141" customFormat="1" x14ac:dyDescent="0.2">
      <c r="A34" s="142" t="s">
        <v>17015</v>
      </c>
      <c r="B34" s="217" t="s">
        <v>17276</v>
      </c>
      <c r="C34" s="217" t="s">
        <v>17026</v>
      </c>
      <c r="D34" s="217">
        <v>30025</v>
      </c>
      <c r="E34" s="217" t="s">
        <v>17478</v>
      </c>
      <c r="F34" s="217" t="s">
        <v>17479</v>
      </c>
      <c r="G34" s="217" t="s">
        <v>17060</v>
      </c>
      <c r="H34" s="217">
        <v>-104.2564</v>
      </c>
      <c r="I34" s="217">
        <v>46.383949999999999</v>
      </c>
      <c r="J34" s="217" t="s">
        <v>17488</v>
      </c>
      <c r="K34" s="217" t="s">
        <v>17489</v>
      </c>
      <c r="L34" s="217">
        <v>31000205</v>
      </c>
      <c r="M34" s="217">
        <v>30</v>
      </c>
      <c r="N34" s="217" t="s">
        <v>17144</v>
      </c>
      <c r="O34" s="217" t="s">
        <v>17144</v>
      </c>
      <c r="P34" s="107" t="str">
        <f>VLOOKUP(L34,SCC_xref!$D$6:$G$192,2,FALSE)</f>
        <v>Natural Gas Production, Flares</v>
      </c>
      <c r="Q34" s="189">
        <v>1.3070586666080839</v>
      </c>
      <c r="R34" s="189">
        <v>2.6910031371342904</v>
      </c>
      <c r="S34" s="189">
        <v>7.1119368624263384</v>
      </c>
      <c r="T34" s="189">
        <v>4.2921500037291924</v>
      </c>
      <c r="U34" s="189">
        <v>0.14608302744443291</v>
      </c>
      <c r="V34" s="68"/>
      <c r="W34" s="6"/>
      <c r="X34" s="6"/>
      <c r="Y34" s="6"/>
      <c r="Z34" s="6"/>
      <c r="AA34" s="6"/>
      <c r="AB34" s="6"/>
    </row>
    <row r="35" spans="1:28" s="141" customFormat="1" x14ac:dyDescent="0.2">
      <c r="A35" s="142" t="s">
        <v>17015</v>
      </c>
      <c r="B35" s="217" t="s">
        <v>17276</v>
      </c>
      <c r="C35" s="217" t="s">
        <v>17026</v>
      </c>
      <c r="D35" s="217">
        <v>30025</v>
      </c>
      <c r="E35" s="217" t="s">
        <v>17478</v>
      </c>
      <c r="F35" s="217" t="s">
        <v>17479</v>
      </c>
      <c r="G35" s="217" t="s">
        <v>17060</v>
      </c>
      <c r="H35" s="217">
        <v>-104.2564</v>
      </c>
      <c r="I35" s="217">
        <v>46.383949999999999</v>
      </c>
      <c r="J35" s="217" t="s">
        <v>17490</v>
      </c>
      <c r="K35" s="217" t="s">
        <v>17491</v>
      </c>
      <c r="L35" s="217">
        <v>31000205</v>
      </c>
      <c r="M35" s="217">
        <v>375</v>
      </c>
      <c r="N35" s="217" t="s">
        <v>17144</v>
      </c>
      <c r="O35" s="217" t="s">
        <v>17144</v>
      </c>
      <c r="P35" s="107" t="str">
        <f>VLOOKUP(L35,SCC_xref!$D$6:$G$192,2,FALSE)</f>
        <v>Natural Gas Production, Flares</v>
      </c>
      <c r="Q35" s="189">
        <v>16.338233332601046</v>
      </c>
      <c r="R35" s="189">
        <v>33.637539214178631</v>
      </c>
      <c r="S35" s="189">
        <v>88.899210780329227</v>
      </c>
      <c r="T35" s="189">
        <v>2.4347171240738815E-2</v>
      </c>
      <c r="U35" s="189">
        <v>1.7940020914228602E-3</v>
      </c>
      <c r="V35" s="68"/>
      <c r="W35" s="6"/>
      <c r="X35" s="6"/>
      <c r="Y35" s="6"/>
      <c r="Z35" s="6"/>
      <c r="AA35" s="6"/>
      <c r="AB35" s="6"/>
    </row>
    <row r="36" spans="1:28" s="141" customFormat="1" x14ac:dyDescent="0.2">
      <c r="A36" s="142" t="s">
        <v>17015</v>
      </c>
      <c r="B36" s="217" t="s">
        <v>17276</v>
      </c>
      <c r="C36" s="217" t="s">
        <v>17026</v>
      </c>
      <c r="D36" s="217">
        <v>30025</v>
      </c>
      <c r="E36" s="217" t="s">
        <v>17478</v>
      </c>
      <c r="F36" s="217" t="s">
        <v>17479</v>
      </c>
      <c r="G36" s="217" t="s">
        <v>17060</v>
      </c>
      <c r="H36" s="217">
        <v>-104.2564</v>
      </c>
      <c r="I36" s="217">
        <v>46.383949999999999</v>
      </c>
      <c r="J36" s="217" t="s">
        <v>17492</v>
      </c>
      <c r="K36" s="217" t="s">
        <v>17493</v>
      </c>
      <c r="L36" s="217">
        <v>40781602</v>
      </c>
      <c r="M36" s="217">
        <v>6850</v>
      </c>
      <c r="N36" s="217" t="s">
        <v>17466</v>
      </c>
      <c r="O36" s="217" t="s">
        <v>17467</v>
      </c>
      <c r="P36" s="107" t="str">
        <f>VLOOKUP(L36,SCC_xref!$D$6:$G$192,2,FALSE)</f>
        <v>Permitted Tank Losses</v>
      </c>
      <c r="Q36" s="189">
        <v>0</v>
      </c>
      <c r="R36" s="189">
        <v>1.4364831032035901</v>
      </c>
      <c r="S36" s="189">
        <v>0</v>
      </c>
      <c r="T36" s="189">
        <v>0</v>
      </c>
      <c r="U36" s="189">
        <v>0</v>
      </c>
      <c r="V36" s="68"/>
      <c r="W36" s="6"/>
      <c r="X36" s="6"/>
      <c r="Y36" s="6"/>
      <c r="Z36" s="6"/>
      <c r="AA36" s="6"/>
      <c r="AB36" s="6"/>
    </row>
    <row r="37" spans="1:28" s="141" customFormat="1" ht="25.5" x14ac:dyDescent="0.2">
      <c r="A37" s="142" t="s">
        <v>17015</v>
      </c>
      <c r="B37" s="217" t="s">
        <v>17276</v>
      </c>
      <c r="C37" s="217" t="s">
        <v>17026</v>
      </c>
      <c r="D37" s="217">
        <v>30025</v>
      </c>
      <c r="E37" s="217" t="s">
        <v>17478</v>
      </c>
      <c r="F37" s="217" t="s">
        <v>17479</v>
      </c>
      <c r="G37" s="217" t="s">
        <v>17060</v>
      </c>
      <c r="H37" s="217">
        <v>-104.2564</v>
      </c>
      <c r="I37" s="217">
        <v>46.383949999999999</v>
      </c>
      <c r="J37" s="217" t="s">
        <v>17492</v>
      </c>
      <c r="K37" s="217" t="s">
        <v>17494</v>
      </c>
      <c r="L37" s="217">
        <v>40301008</v>
      </c>
      <c r="M37" s="217">
        <v>4674</v>
      </c>
      <c r="N37" s="217" t="s">
        <v>17466</v>
      </c>
      <c r="O37" s="217" t="s">
        <v>17467</v>
      </c>
      <c r="P37" s="107" t="str">
        <f>VLOOKUP(L37,SCC_xref!$D$6:$G$192,2,FALSE)</f>
        <v>Permitted Tank Losses</v>
      </c>
      <c r="Q37" s="189">
        <v>0</v>
      </c>
      <c r="R37" s="189">
        <v>0.25154472181879106</v>
      </c>
      <c r="S37" s="189">
        <v>0</v>
      </c>
      <c r="T37" s="189">
        <v>0</v>
      </c>
      <c r="U37" s="189">
        <v>0</v>
      </c>
      <c r="V37" s="68"/>
      <c r="W37" s="6"/>
      <c r="X37" s="6"/>
      <c r="Y37" s="6"/>
      <c r="Z37" s="6"/>
      <c r="AA37" s="6"/>
      <c r="AB37" s="6"/>
    </row>
    <row r="38" spans="1:28" s="141" customFormat="1" x14ac:dyDescent="0.2">
      <c r="A38" s="142" t="s">
        <v>17015</v>
      </c>
      <c r="B38" s="217" t="s">
        <v>17276</v>
      </c>
      <c r="C38" s="217" t="s">
        <v>17026</v>
      </c>
      <c r="D38" s="217">
        <v>30025</v>
      </c>
      <c r="E38" s="217" t="s">
        <v>17478</v>
      </c>
      <c r="F38" s="217" t="s">
        <v>17479</v>
      </c>
      <c r="G38" s="217" t="s">
        <v>17060</v>
      </c>
      <c r="H38" s="217">
        <v>-104.2564</v>
      </c>
      <c r="I38" s="217">
        <v>46.383949999999999</v>
      </c>
      <c r="J38" s="217" t="s">
        <v>17492</v>
      </c>
      <c r="K38" s="217" t="s">
        <v>17495</v>
      </c>
      <c r="L38" s="217">
        <v>40781605</v>
      </c>
      <c r="M38" s="217">
        <v>10837</v>
      </c>
      <c r="N38" s="217" t="s">
        <v>17466</v>
      </c>
      <c r="O38" s="217" t="s">
        <v>17467</v>
      </c>
      <c r="P38" s="107" t="str">
        <f>VLOOKUP(L38,SCC_xref!$D$6:$G$192,2,FALSE)</f>
        <v>Permitted Tank Losses</v>
      </c>
      <c r="Q38" s="189">
        <v>0</v>
      </c>
      <c r="R38" s="189">
        <v>6.7476262948609671</v>
      </c>
      <c r="S38" s="189">
        <v>0</v>
      </c>
      <c r="T38" s="189">
        <v>0</v>
      </c>
      <c r="U38" s="189">
        <v>0</v>
      </c>
      <c r="V38" s="68"/>
      <c r="W38" s="6"/>
      <c r="X38" s="6"/>
      <c r="Y38" s="6"/>
      <c r="Z38" s="6"/>
      <c r="AA38" s="6"/>
      <c r="AB38" s="6"/>
    </row>
    <row r="39" spans="1:28" s="141" customFormat="1" x14ac:dyDescent="0.2">
      <c r="A39" s="142" t="s">
        <v>17015</v>
      </c>
      <c r="B39" s="217" t="s">
        <v>17276</v>
      </c>
      <c r="C39" s="217" t="s">
        <v>17026</v>
      </c>
      <c r="D39" s="217">
        <v>30025</v>
      </c>
      <c r="E39" s="217" t="s">
        <v>17478</v>
      </c>
      <c r="F39" s="217" t="s">
        <v>17479</v>
      </c>
      <c r="G39" s="217" t="s">
        <v>17060</v>
      </c>
      <c r="H39" s="217">
        <v>-104.2564</v>
      </c>
      <c r="I39" s="217">
        <v>46.383949999999999</v>
      </c>
      <c r="J39" s="217" t="s">
        <v>17492</v>
      </c>
      <c r="K39" s="217" t="s">
        <v>17496</v>
      </c>
      <c r="L39" s="217">
        <v>40781604</v>
      </c>
      <c r="M39" s="217">
        <v>13078</v>
      </c>
      <c r="N39" s="217" t="s">
        <v>17466</v>
      </c>
      <c r="O39" s="217" t="s">
        <v>17467</v>
      </c>
      <c r="P39" s="107" t="str">
        <f>VLOOKUP(L39,SCC_xref!$D$6:$G$192,2,FALSE)</f>
        <v>Permitted Tank Losses</v>
      </c>
      <c r="Q39" s="189">
        <v>0</v>
      </c>
      <c r="R39" s="189">
        <v>21.220481881401831</v>
      </c>
      <c r="S39" s="189">
        <v>0</v>
      </c>
      <c r="T39" s="189">
        <v>0</v>
      </c>
      <c r="U39" s="189">
        <v>0</v>
      </c>
      <c r="V39" s="68"/>
      <c r="W39" s="6"/>
      <c r="X39" s="6"/>
      <c r="Y39" s="6"/>
      <c r="Z39" s="6"/>
      <c r="AA39" s="6"/>
      <c r="AB39" s="6"/>
    </row>
    <row r="40" spans="1:28" s="141" customFormat="1" ht="25.5" x14ac:dyDescent="0.2">
      <c r="A40" s="142" t="s">
        <v>17015</v>
      </c>
      <c r="B40" s="217" t="s">
        <v>17276</v>
      </c>
      <c r="C40" s="217" t="s">
        <v>17026</v>
      </c>
      <c r="D40" s="217">
        <v>30025</v>
      </c>
      <c r="E40" s="217" t="s">
        <v>17478</v>
      </c>
      <c r="F40" s="217" t="s">
        <v>17479</v>
      </c>
      <c r="G40" s="217" t="s">
        <v>17060</v>
      </c>
      <c r="H40" s="217">
        <v>-104.2564</v>
      </c>
      <c r="I40" s="217">
        <v>46.383949999999999</v>
      </c>
      <c r="J40" s="217" t="s">
        <v>17497</v>
      </c>
      <c r="K40" s="217" t="s">
        <v>17498</v>
      </c>
      <c r="L40" s="217">
        <v>40400302</v>
      </c>
      <c r="M40" s="217">
        <v>28</v>
      </c>
      <c r="N40" s="217" t="s">
        <v>17144</v>
      </c>
      <c r="O40" s="217" t="s">
        <v>17144</v>
      </c>
      <c r="P40" s="107" t="str">
        <f>VLOOKUP(L40,SCC_xref!$D$6:$G$192,2,FALSE)</f>
        <v>Permitted Tank Losses</v>
      </c>
      <c r="Q40" s="189">
        <v>0</v>
      </c>
      <c r="R40" s="189">
        <v>1.2942443659550633E-2</v>
      </c>
      <c r="S40" s="189">
        <v>0</v>
      </c>
      <c r="T40" s="189">
        <v>0</v>
      </c>
      <c r="U40" s="189">
        <v>0</v>
      </c>
      <c r="V40" s="68"/>
      <c r="W40" s="6"/>
      <c r="X40" s="6"/>
      <c r="Y40" s="6"/>
      <c r="Z40" s="6"/>
      <c r="AA40" s="6"/>
      <c r="AB40" s="6"/>
    </row>
    <row r="41" spans="1:28" s="141" customFormat="1" ht="25.5" x14ac:dyDescent="0.2">
      <c r="A41" s="142" t="s">
        <v>17015</v>
      </c>
      <c r="B41" s="217" t="s">
        <v>17276</v>
      </c>
      <c r="C41" s="217" t="s">
        <v>17026</v>
      </c>
      <c r="D41" s="217">
        <v>30025</v>
      </c>
      <c r="E41" s="217" t="s">
        <v>17478</v>
      </c>
      <c r="F41" s="217" t="s">
        <v>17479</v>
      </c>
      <c r="G41" s="217" t="s">
        <v>17060</v>
      </c>
      <c r="H41" s="217">
        <v>-104.2564</v>
      </c>
      <c r="I41" s="217">
        <v>46.383949999999999</v>
      </c>
      <c r="J41" s="217" t="s">
        <v>17499</v>
      </c>
      <c r="K41" s="217" t="s">
        <v>17499</v>
      </c>
      <c r="L41" s="217">
        <v>31000207</v>
      </c>
      <c r="M41" s="217">
        <v>8760</v>
      </c>
      <c r="N41" s="217" t="s">
        <v>17144</v>
      </c>
      <c r="O41" s="217" t="s">
        <v>17144</v>
      </c>
      <c r="P41" s="107" t="str">
        <f>VLOOKUP(L41,SCC_xref!$D$6:$G$192,2,FALSE)</f>
        <v>Permitted Fugitives</v>
      </c>
      <c r="Q41" s="189">
        <v>0</v>
      </c>
      <c r="R41" s="189">
        <v>13.902619207481454</v>
      </c>
      <c r="S41" s="189">
        <v>0</v>
      </c>
      <c r="T41" s="189">
        <v>0</v>
      </c>
      <c r="U41" s="189">
        <v>0</v>
      </c>
      <c r="V41" s="68"/>
      <c r="W41" s="6"/>
      <c r="X41" s="6"/>
      <c r="Y41" s="6"/>
      <c r="Z41" s="6"/>
      <c r="AA41" s="6"/>
      <c r="AB41" s="6"/>
    </row>
    <row r="42" spans="1:28" s="141" customFormat="1" ht="25.5" x14ac:dyDescent="0.2">
      <c r="A42" s="142" t="s">
        <v>17015</v>
      </c>
      <c r="B42" s="217" t="s">
        <v>17276</v>
      </c>
      <c r="C42" s="217" t="s">
        <v>17026</v>
      </c>
      <c r="D42" s="217">
        <v>30025</v>
      </c>
      <c r="E42" s="217" t="s">
        <v>17478</v>
      </c>
      <c r="F42" s="217" t="s">
        <v>17479</v>
      </c>
      <c r="G42" s="217" t="s">
        <v>17060</v>
      </c>
      <c r="H42" s="217">
        <v>-104.2564</v>
      </c>
      <c r="I42" s="217">
        <v>46.383949999999999</v>
      </c>
      <c r="J42" s="217" t="s">
        <v>17500</v>
      </c>
      <c r="K42" s="217" t="s">
        <v>17500</v>
      </c>
      <c r="L42" s="217">
        <v>20200253</v>
      </c>
      <c r="M42" s="217">
        <v>24</v>
      </c>
      <c r="N42" s="217" t="s">
        <v>17144</v>
      </c>
      <c r="O42" s="217" t="s">
        <v>17144</v>
      </c>
      <c r="P42" s="107" t="str">
        <f>VLOOKUP(L42,SCC_xref!$D$6:$G$192,2,FALSE)</f>
        <v>Compressor Engines</v>
      </c>
      <c r="Q42" s="189">
        <v>0</v>
      </c>
      <c r="R42" s="189">
        <v>0</v>
      </c>
      <c r="S42" s="189">
        <v>0</v>
      </c>
      <c r="T42" s="189">
        <v>9.4825824832351184E-3</v>
      </c>
      <c r="U42" s="189">
        <v>0.15377160783624516</v>
      </c>
      <c r="V42" s="68"/>
      <c r="W42" s="6"/>
      <c r="X42" s="6"/>
      <c r="Y42" s="6"/>
      <c r="Z42" s="6"/>
      <c r="AA42" s="6"/>
      <c r="AB42" s="6"/>
    </row>
    <row r="43" spans="1:28" s="141" customFormat="1" ht="25.5" x14ac:dyDescent="0.2">
      <c r="A43" s="142" t="s">
        <v>17015</v>
      </c>
      <c r="B43" s="217" t="s">
        <v>17276</v>
      </c>
      <c r="C43" s="217" t="s">
        <v>17026</v>
      </c>
      <c r="D43" s="217">
        <v>30025</v>
      </c>
      <c r="E43" s="217" t="s">
        <v>17478</v>
      </c>
      <c r="F43" s="217" t="s">
        <v>17479</v>
      </c>
      <c r="G43" s="217" t="s">
        <v>17060</v>
      </c>
      <c r="H43" s="217">
        <v>-104.2564</v>
      </c>
      <c r="I43" s="217">
        <v>46.383949999999999</v>
      </c>
      <c r="J43" s="217" t="s">
        <v>17500</v>
      </c>
      <c r="K43" s="217" t="s">
        <v>17500</v>
      </c>
      <c r="L43" s="217">
        <v>20200253</v>
      </c>
      <c r="M43" s="217">
        <v>7703</v>
      </c>
      <c r="N43" s="217" t="s">
        <v>17144</v>
      </c>
      <c r="O43" s="217" t="s">
        <v>17144</v>
      </c>
      <c r="P43" s="107" t="str">
        <f>VLOOKUP(L43,SCC_xref!$D$6:$G$192,2,FALSE)</f>
        <v>Compressor Engines</v>
      </c>
      <c r="Q43" s="189">
        <v>1.7773435005739335</v>
      </c>
      <c r="R43" s="189">
        <v>4.8745599684089713</v>
      </c>
      <c r="S43" s="189">
        <v>3.2548323658671889</v>
      </c>
      <c r="T43" s="189">
        <v>0</v>
      </c>
      <c r="U43" s="189">
        <v>0</v>
      </c>
      <c r="V43" s="68"/>
      <c r="W43" s="6"/>
      <c r="X43" s="6"/>
      <c r="Y43" s="6"/>
      <c r="Z43" s="6"/>
      <c r="AA43" s="6"/>
      <c r="AB43" s="6"/>
    </row>
    <row r="44" spans="1:28" s="141" customFormat="1" x14ac:dyDescent="0.2">
      <c r="A44" s="142" t="s">
        <v>17015</v>
      </c>
      <c r="B44" s="217" t="s">
        <v>17276</v>
      </c>
      <c r="C44" s="217" t="s">
        <v>17026</v>
      </c>
      <c r="D44" s="217">
        <v>30025</v>
      </c>
      <c r="E44" s="217" t="s">
        <v>17478</v>
      </c>
      <c r="F44" s="217" t="s">
        <v>17479</v>
      </c>
      <c r="G44" s="217" t="s">
        <v>17060</v>
      </c>
      <c r="H44" s="217">
        <v>-104.2564</v>
      </c>
      <c r="I44" s="217">
        <v>46.383949999999999</v>
      </c>
      <c r="J44" s="217" t="s">
        <v>17501</v>
      </c>
      <c r="K44" s="217" t="s">
        <v>17501</v>
      </c>
      <c r="L44" s="217">
        <v>20200253</v>
      </c>
      <c r="M44" s="217">
        <v>74</v>
      </c>
      <c r="N44" s="217" t="s">
        <v>17144</v>
      </c>
      <c r="O44" s="217" t="s">
        <v>17144</v>
      </c>
      <c r="P44" s="107" t="str">
        <f>VLOOKUP(L44,SCC_xref!$D$6:$G$192,2,FALSE)</f>
        <v>Compressor Engines</v>
      </c>
      <c r="Q44" s="189">
        <v>0</v>
      </c>
      <c r="R44" s="189">
        <v>0</v>
      </c>
      <c r="S44" s="189">
        <v>0</v>
      </c>
      <c r="T44" s="189">
        <v>2.921660548888658E-2</v>
      </c>
      <c r="U44" s="189">
        <v>0.4741291241617559</v>
      </c>
      <c r="V44" s="68"/>
      <c r="W44" s="6"/>
      <c r="X44" s="6"/>
      <c r="Y44" s="6"/>
      <c r="Z44" s="6"/>
      <c r="AA44" s="6"/>
      <c r="AB44" s="6"/>
    </row>
    <row r="45" spans="1:28" s="141" customFormat="1" x14ac:dyDescent="0.2">
      <c r="A45" s="142" t="s">
        <v>17015</v>
      </c>
      <c r="B45" s="217" t="s">
        <v>17276</v>
      </c>
      <c r="C45" s="217" t="s">
        <v>17026</v>
      </c>
      <c r="D45" s="217">
        <v>30025</v>
      </c>
      <c r="E45" s="217" t="s">
        <v>17478</v>
      </c>
      <c r="F45" s="217" t="s">
        <v>17479</v>
      </c>
      <c r="G45" s="217" t="s">
        <v>17060</v>
      </c>
      <c r="H45" s="217">
        <v>-104.2564</v>
      </c>
      <c r="I45" s="217">
        <v>46.383949999999999</v>
      </c>
      <c r="J45" s="217" t="s">
        <v>17501</v>
      </c>
      <c r="K45" s="217" t="s">
        <v>17501</v>
      </c>
      <c r="L45" s="217">
        <v>20200253</v>
      </c>
      <c r="M45" s="217">
        <v>8283</v>
      </c>
      <c r="N45" s="217" t="s">
        <v>17144</v>
      </c>
      <c r="O45" s="217" t="s">
        <v>17144</v>
      </c>
      <c r="P45" s="107" t="str">
        <f>VLOOKUP(L45,SCC_xref!$D$6:$G$192,2,FALSE)</f>
        <v>Compressor Engines</v>
      </c>
      <c r="Q45" s="189">
        <v>14.967103162727861</v>
      </c>
      <c r="R45" s="189">
        <v>14.624833192285687</v>
      </c>
      <c r="S45" s="189">
        <v>17.030205567864151</v>
      </c>
      <c r="T45" s="189">
        <v>0</v>
      </c>
      <c r="U45" s="189">
        <v>0</v>
      </c>
      <c r="V45" s="68"/>
      <c r="W45" s="6"/>
      <c r="X45" s="6"/>
      <c r="Y45" s="6"/>
      <c r="Z45" s="6"/>
      <c r="AA45" s="6"/>
      <c r="AB45" s="6"/>
    </row>
    <row r="46" spans="1:28" s="141" customFormat="1" ht="25.5" x14ac:dyDescent="0.2">
      <c r="A46" s="142" t="s">
        <v>17015</v>
      </c>
      <c r="B46" s="217" t="s">
        <v>17276</v>
      </c>
      <c r="C46" s="217" t="s">
        <v>17026</v>
      </c>
      <c r="D46" s="217">
        <v>30025</v>
      </c>
      <c r="E46" s="217" t="s">
        <v>17478</v>
      </c>
      <c r="F46" s="217" t="s">
        <v>17479</v>
      </c>
      <c r="G46" s="217" t="s">
        <v>17060</v>
      </c>
      <c r="H46" s="217">
        <v>-104.2564</v>
      </c>
      <c r="I46" s="217">
        <v>46.383949999999999</v>
      </c>
      <c r="J46" s="217" t="s">
        <v>17502</v>
      </c>
      <c r="K46" s="217" t="s">
        <v>17502</v>
      </c>
      <c r="L46" s="217">
        <v>20200253</v>
      </c>
      <c r="M46" s="217">
        <v>8</v>
      </c>
      <c r="N46" s="217" t="s">
        <v>17144</v>
      </c>
      <c r="O46" s="217" t="s">
        <v>17144</v>
      </c>
      <c r="P46" s="107" t="str">
        <f>VLOOKUP(L46,SCC_xref!$D$6:$G$192,2,FALSE)</f>
        <v>Compressor Engines</v>
      </c>
      <c r="Q46" s="189">
        <v>0</v>
      </c>
      <c r="R46" s="189">
        <v>0</v>
      </c>
      <c r="S46" s="189">
        <v>0</v>
      </c>
      <c r="T46" s="189">
        <v>3.2035751632551075E-3</v>
      </c>
      <c r="U46" s="189">
        <v>5.125720261208172E-2</v>
      </c>
      <c r="V46" s="68"/>
      <c r="W46" s="6"/>
      <c r="X46" s="6"/>
      <c r="Y46" s="6"/>
      <c r="Z46" s="6"/>
      <c r="AA46" s="6"/>
      <c r="AB46" s="6"/>
    </row>
    <row r="47" spans="1:28" s="141" customFormat="1" ht="25.5" x14ac:dyDescent="0.2">
      <c r="A47" s="142" t="s">
        <v>17015</v>
      </c>
      <c r="B47" s="217" t="s">
        <v>17276</v>
      </c>
      <c r="C47" s="217" t="s">
        <v>17026</v>
      </c>
      <c r="D47" s="217">
        <v>30025</v>
      </c>
      <c r="E47" s="217" t="s">
        <v>17478</v>
      </c>
      <c r="F47" s="217" t="s">
        <v>17479</v>
      </c>
      <c r="G47" s="217" t="s">
        <v>17060</v>
      </c>
      <c r="H47" s="217">
        <v>-104.2564</v>
      </c>
      <c r="I47" s="217">
        <v>46.383949999999999</v>
      </c>
      <c r="J47" s="217" t="s">
        <v>17502</v>
      </c>
      <c r="K47" s="217" t="s">
        <v>17502</v>
      </c>
      <c r="L47" s="217">
        <v>20200253</v>
      </c>
      <c r="M47" s="217">
        <v>1427</v>
      </c>
      <c r="N47" s="217" t="s">
        <v>17144</v>
      </c>
      <c r="O47" s="217" t="s">
        <v>17144</v>
      </c>
      <c r="P47" s="107" t="str">
        <f>VLOOKUP(L47,SCC_xref!$D$6:$G$192,2,FALSE)</f>
        <v>Compressor Engines</v>
      </c>
      <c r="Q47" s="189">
        <v>2.4987886273389837</v>
      </c>
      <c r="R47" s="189">
        <v>1.6125515941760908</v>
      </c>
      <c r="S47" s="189">
        <v>1.9605879999121258</v>
      </c>
      <c r="T47" s="189">
        <v>0</v>
      </c>
      <c r="U47" s="189">
        <v>0</v>
      </c>
      <c r="V47" s="68"/>
      <c r="W47" s="6"/>
      <c r="X47" s="6"/>
      <c r="Y47" s="6"/>
      <c r="Z47" s="6"/>
      <c r="AA47" s="6"/>
      <c r="AB47" s="6"/>
    </row>
    <row r="48" spans="1:28" s="141" customFormat="1" ht="25.5" x14ac:dyDescent="0.2">
      <c r="A48" s="142" t="s">
        <v>17015</v>
      </c>
      <c r="B48" s="217" t="s">
        <v>17276</v>
      </c>
      <c r="C48" s="217" t="s">
        <v>17026</v>
      </c>
      <c r="D48" s="217">
        <v>30025</v>
      </c>
      <c r="E48" s="217" t="s">
        <v>17503</v>
      </c>
      <c r="F48" s="217" t="s">
        <v>17504</v>
      </c>
      <c r="G48" s="217" t="s">
        <v>17060</v>
      </c>
      <c r="H48" s="217">
        <v>-104.06314999999999</v>
      </c>
      <c r="I48" s="217">
        <v>46.098010000000002</v>
      </c>
      <c r="J48" s="217" t="s">
        <v>17505</v>
      </c>
      <c r="K48" s="217" t="s">
        <v>17506</v>
      </c>
      <c r="L48" s="217">
        <v>20100202</v>
      </c>
      <c r="M48" s="217">
        <v>0</v>
      </c>
      <c r="N48" s="217" t="s">
        <v>17144</v>
      </c>
      <c r="O48" s="217" t="s">
        <v>17144</v>
      </c>
      <c r="P48" s="107" t="str">
        <f>VLOOKUP(L48,SCC_xref!$D$6:$G$192,2,FALSE)</f>
        <v>Compressor Engines</v>
      </c>
      <c r="Q48" s="189">
        <v>0</v>
      </c>
      <c r="R48" s="189">
        <v>0</v>
      </c>
      <c r="S48" s="189">
        <v>0</v>
      </c>
      <c r="T48" s="189">
        <v>0</v>
      </c>
      <c r="U48" s="189">
        <v>0</v>
      </c>
      <c r="V48" s="68"/>
      <c r="W48" s="6"/>
      <c r="X48" s="6"/>
      <c r="Y48" s="6"/>
      <c r="Z48" s="6"/>
      <c r="AA48" s="6"/>
      <c r="AB48" s="6"/>
    </row>
    <row r="49" spans="1:28" s="141" customFormat="1" x14ac:dyDescent="0.2">
      <c r="A49" s="142" t="s">
        <v>17015</v>
      </c>
      <c r="B49" s="217" t="s">
        <v>17276</v>
      </c>
      <c r="C49" s="217" t="s">
        <v>17026</v>
      </c>
      <c r="D49" s="217">
        <v>30025</v>
      </c>
      <c r="E49" s="217" t="s">
        <v>17503</v>
      </c>
      <c r="F49" s="217" t="s">
        <v>17504</v>
      </c>
      <c r="G49" s="217" t="s">
        <v>17060</v>
      </c>
      <c r="H49" s="217">
        <v>-104.06314999999999</v>
      </c>
      <c r="I49" s="217">
        <v>46.098010000000002</v>
      </c>
      <c r="J49" s="217" t="s">
        <v>17507</v>
      </c>
      <c r="K49" s="217" t="s">
        <v>17508</v>
      </c>
      <c r="L49" s="217">
        <v>31000228</v>
      </c>
      <c r="M49" s="217">
        <v>4</v>
      </c>
      <c r="N49" s="217" t="s">
        <v>17144</v>
      </c>
      <c r="O49" s="217" t="s">
        <v>17144</v>
      </c>
      <c r="P49" s="107" t="str">
        <f>VLOOKUP(L49,SCC_xref!$D$6:$G$192,2,FALSE)</f>
        <v>Dehydrator</v>
      </c>
      <c r="Q49" s="189">
        <v>0.2562860130604086</v>
      </c>
      <c r="R49" s="189">
        <v>1.3583158692201655E-2</v>
      </c>
      <c r="S49" s="189">
        <v>8.9700104571143011E-2</v>
      </c>
      <c r="T49" s="189">
        <v>1.5377160783624515E-3</v>
      </c>
      <c r="U49" s="189">
        <v>7.6885803918122575E-3</v>
      </c>
      <c r="V49" s="68"/>
      <c r="W49" s="6"/>
      <c r="X49" s="6"/>
      <c r="Y49" s="6"/>
      <c r="Z49" s="6"/>
      <c r="AA49" s="6"/>
      <c r="AB49" s="6"/>
    </row>
    <row r="50" spans="1:28" s="141" customFormat="1" x14ac:dyDescent="0.2">
      <c r="A50" s="142" t="s">
        <v>17015</v>
      </c>
      <c r="B50" s="217" t="s">
        <v>17276</v>
      </c>
      <c r="C50" s="217" t="s">
        <v>17026</v>
      </c>
      <c r="D50" s="217">
        <v>30025</v>
      </c>
      <c r="E50" s="217" t="s">
        <v>17503</v>
      </c>
      <c r="F50" s="217" t="s">
        <v>17504</v>
      </c>
      <c r="G50" s="217" t="s">
        <v>17060</v>
      </c>
      <c r="H50" s="217">
        <v>-104.06314999999999</v>
      </c>
      <c r="I50" s="217">
        <v>46.098010000000002</v>
      </c>
      <c r="J50" s="217" t="s">
        <v>17509</v>
      </c>
      <c r="K50" s="217" t="s">
        <v>17510</v>
      </c>
      <c r="L50" s="217">
        <v>31000202</v>
      </c>
      <c r="M50" s="217">
        <v>8760</v>
      </c>
      <c r="N50" s="217" t="s">
        <v>17144</v>
      </c>
      <c r="O50" s="217" t="s">
        <v>17144</v>
      </c>
      <c r="P50" s="107" t="str">
        <f>VLOOKUP(L50,SCC_xref!$D$6:$G$192,2,FALSE)</f>
        <v>Natural Gas Production, Gas Stripping Operations</v>
      </c>
      <c r="Q50" s="189">
        <v>0</v>
      </c>
      <c r="R50" s="189">
        <v>1.8578173086749019</v>
      </c>
      <c r="S50" s="189">
        <v>0</v>
      </c>
      <c r="T50" s="189">
        <v>0</v>
      </c>
      <c r="U50" s="189">
        <v>0</v>
      </c>
      <c r="V50" s="68"/>
      <c r="W50" s="6"/>
      <c r="X50" s="6"/>
      <c r="Y50" s="6"/>
      <c r="Z50" s="6"/>
      <c r="AA50" s="6"/>
      <c r="AB50" s="6"/>
    </row>
    <row r="51" spans="1:28" s="141" customFormat="1" x14ac:dyDescent="0.2">
      <c r="A51" s="142" t="s">
        <v>17015</v>
      </c>
      <c r="B51" s="217" t="s">
        <v>17276</v>
      </c>
      <c r="C51" s="217" t="s">
        <v>17026</v>
      </c>
      <c r="D51" s="217">
        <v>30025</v>
      </c>
      <c r="E51" s="217" t="s">
        <v>17503</v>
      </c>
      <c r="F51" s="217" t="s">
        <v>17504</v>
      </c>
      <c r="G51" s="217" t="s">
        <v>17060</v>
      </c>
      <c r="H51" s="217">
        <v>-104.06314999999999</v>
      </c>
      <c r="I51" s="217">
        <v>46.098010000000002</v>
      </c>
      <c r="J51" s="217" t="s">
        <v>17511</v>
      </c>
      <c r="K51" s="217" t="s">
        <v>17511</v>
      </c>
      <c r="L51" s="217">
        <v>20200202</v>
      </c>
      <c r="M51" s="217">
        <v>3</v>
      </c>
      <c r="N51" s="217" t="s">
        <v>17469</v>
      </c>
      <c r="O51" s="217" t="s">
        <v>17144</v>
      </c>
      <c r="P51" s="107" t="str">
        <f>VLOOKUP(L51,SCC_xref!$D$6:$G$192,2,FALSE)</f>
        <v>Compressor Engines</v>
      </c>
      <c r="Q51" s="189">
        <v>2.562860130604086E-2</v>
      </c>
      <c r="R51" s="189">
        <v>0.2532105809036837</v>
      </c>
      <c r="S51" s="189">
        <v>0.30754321567249032</v>
      </c>
      <c r="T51" s="189">
        <v>0</v>
      </c>
      <c r="U51" s="189">
        <v>0</v>
      </c>
      <c r="V51" s="68"/>
      <c r="W51" s="6"/>
      <c r="X51" s="6"/>
      <c r="Y51" s="6"/>
      <c r="Z51" s="6"/>
      <c r="AA51" s="6"/>
      <c r="AB51" s="6"/>
    </row>
    <row r="52" spans="1:28" s="141" customFormat="1" x14ac:dyDescent="0.2">
      <c r="A52" s="142" t="s">
        <v>17015</v>
      </c>
      <c r="B52" s="217" t="s">
        <v>17276</v>
      </c>
      <c r="C52" s="217" t="s">
        <v>17026</v>
      </c>
      <c r="D52" s="217">
        <v>30025</v>
      </c>
      <c r="E52" s="217" t="s">
        <v>17503</v>
      </c>
      <c r="F52" s="217" t="s">
        <v>17504</v>
      </c>
      <c r="G52" s="217" t="s">
        <v>17060</v>
      </c>
      <c r="H52" s="217">
        <v>-104.06314999999999</v>
      </c>
      <c r="I52" s="217">
        <v>46.098010000000002</v>
      </c>
      <c r="J52" s="217" t="s">
        <v>17511</v>
      </c>
      <c r="K52" s="217" t="s">
        <v>17511</v>
      </c>
      <c r="L52" s="217">
        <v>20200202</v>
      </c>
      <c r="M52" s="217">
        <v>0</v>
      </c>
      <c r="N52" s="217" t="s">
        <v>17144</v>
      </c>
      <c r="O52" s="217" t="s">
        <v>17144</v>
      </c>
      <c r="P52" s="107" t="str">
        <f>VLOOKUP(L52,SCC_xref!$D$6:$G$192,2,FALSE)</f>
        <v>Compressor Engines</v>
      </c>
      <c r="Q52" s="189">
        <v>0</v>
      </c>
      <c r="R52" s="189">
        <v>0</v>
      </c>
      <c r="S52" s="189">
        <v>0</v>
      </c>
      <c r="T52" s="189">
        <v>1.1532870587718385E-3</v>
      </c>
      <c r="U52" s="189">
        <v>1.9221450979530645E-2</v>
      </c>
      <c r="V52" s="68"/>
      <c r="W52" s="6"/>
      <c r="X52" s="6"/>
      <c r="Y52" s="6"/>
      <c r="Z52" s="6"/>
      <c r="AA52" s="6"/>
      <c r="AB52" s="6"/>
    </row>
    <row r="53" spans="1:28" s="141" customFormat="1" x14ac:dyDescent="0.2">
      <c r="A53" s="142" t="s">
        <v>17015</v>
      </c>
      <c r="B53" s="217" t="s">
        <v>17276</v>
      </c>
      <c r="C53" s="217" t="s">
        <v>17026</v>
      </c>
      <c r="D53" s="217">
        <v>30025</v>
      </c>
      <c r="E53" s="217" t="s">
        <v>17503</v>
      </c>
      <c r="F53" s="217" t="s">
        <v>17504</v>
      </c>
      <c r="G53" s="217" t="s">
        <v>17060</v>
      </c>
      <c r="H53" s="217">
        <v>-104.06314999999999</v>
      </c>
      <c r="I53" s="217">
        <v>46.098010000000002</v>
      </c>
      <c r="J53" s="217" t="s">
        <v>17512</v>
      </c>
      <c r="K53" s="217" t="s">
        <v>17513</v>
      </c>
      <c r="L53" s="217">
        <v>20200202</v>
      </c>
      <c r="M53" s="217">
        <v>8612</v>
      </c>
      <c r="N53" s="217" t="s">
        <v>17469</v>
      </c>
      <c r="O53" s="217" t="s">
        <v>17144</v>
      </c>
      <c r="P53" s="107" t="str">
        <f>VLOOKUP(L53,SCC_xref!$D$6:$G$192,2,FALSE)</f>
        <v>Compressor Engines</v>
      </c>
      <c r="Q53" s="189">
        <v>12.691027080738374</v>
      </c>
      <c r="R53" s="189">
        <v>10.208000043202604</v>
      </c>
      <c r="S53" s="189">
        <v>12.856587845175396</v>
      </c>
      <c r="T53" s="189">
        <v>0</v>
      </c>
      <c r="U53" s="189">
        <v>0</v>
      </c>
      <c r="V53" s="68"/>
      <c r="W53" s="6"/>
      <c r="X53" s="6"/>
      <c r="Y53" s="6"/>
      <c r="Z53" s="6"/>
      <c r="AA53" s="6"/>
      <c r="AB53" s="6"/>
    </row>
    <row r="54" spans="1:28" s="141" customFormat="1" x14ac:dyDescent="0.2">
      <c r="A54" s="142" t="s">
        <v>17015</v>
      </c>
      <c r="B54" s="217" t="s">
        <v>17276</v>
      </c>
      <c r="C54" s="217" t="s">
        <v>17026</v>
      </c>
      <c r="D54" s="217">
        <v>30025</v>
      </c>
      <c r="E54" s="217" t="s">
        <v>17503</v>
      </c>
      <c r="F54" s="217" t="s">
        <v>17504</v>
      </c>
      <c r="G54" s="217" t="s">
        <v>17060</v>
      </c>
      <c r="H54" s="217">
        <v>-104.06314999999999</v>
      </c>
      <c r="I54" s="217">
        <v>46.098010000000002</v>
      </c>
      <c r="J54" s="217" t="s">
        <v>17512</v>
      </c>
      <c r="K54" s="217" t="s">
        <v>17513</v>
      </c>
      <c r="L54" s="217">
        <v>20200202</v>
      </c>
      <c r="M54" s="217">
        <v>0</v>
      </c>
      <c r="N54" s="217" t="s">
        <v>17144</v>
      </c>
      <c r="O54" s="217" t="s">
        <v>17144</v>
      </c>
      <c r="P54" s="107" t="str">
        <f>VLOOKUP(L54,SCC_xref!$D$6:$G$192,2,FALSE)</f>
        <v>Compressor Engines</v>
      </c>
      <c r="Q54" s="189">
        <v>0</v>
      </c>
      <c r="R54" s="189">
        <v>0</v>
      </c>
      <c r="S54" s="189">
        <v>0</v>
      </c>
      <c r="T54" s="189">
        <v>5.5229635814518049E-2</v>
      </c>
      <c r="U54" s="189">
        <v>0.77244604336407152</v>
      </c>
      <c r="V54" s="68"/>
      <c r="W54" s="6"/>
      <c r="X54" s="6"/>
      <c r="Y54" s="6"/>
      <c r="Z54" s="6"/>
      <c r="AA54" s="6"/>
      <c r="AB54" s="6"/>
    </row>
    <row r="55" spans="1:28" s="141" customFormat="1" ht="25.5" x14ac:dyDescent="0.2">
      <c r="A55" s="142" t="s">
        <v>17015</v>
      </c>
      <c r="B55" s="217" t="s">
        <v>17276</v>
      </c>
      <c r="C55" s="217" t="s">
        <v>17026</v>
      </c>
      <c r="D55" s="217">
        <v>30025</v>
      </c>
      <c r="E55" s="217" t="s">
        <v>17503</v>
      </c>
      <c r="F55" s="217" t="s">
        <v>17504</v>
      </c>
      <c r="G55" s="217" t="s">
        <v>17060</v>
      </c>
      <c r="H55" s="217">
        <v>-104.06314999999999</v>
      </c>
      <c r="I55" s="217">
        <v>46.098010000000002</v>
      </c>
      <c r="J55" s="217" t="s">
        <v>17514</v>
      </c>
      <c r="K55" s="217" t="s">
        <v>17515</v>
      </c>
      <c r="L55" s="217">
        <v>20200202</v>
      </c>
      <c r="M55" s="217">
        <v>224</v>
      </c>
      <c r="N55" s="217" t="s">
        <v>17144</v>
      </c>
      <c r="O55" s="217" t="s">
        <v>17144</v>
      </c>
      <c r="P55" s="107" t="str">
        <f>VLOOKUP(L55,SCC_xref!$D$6:$G$192,2,FALSE)</f>
        <v>Compressor Engines</v>
      </c>
      <c r="Q55" s="189">
        <v>0.96158512100265292</v>
      </c>
      <c r="R55" s="189">
        <v>5.38200627426858E-3</v>
      </c>
      <c r="S55" s="189">
        <v>0.6157271463776316</v>
      </c>
      <c r="T55" s="189">
        <v>1.281430065302043E-4</v>
      </c>
      <c r="U55" s="189">
        <v>1.4095730718322473E-3</v>
      </c>
      <c r="V55" s="68"/>
      <c r="W55" s="6"/>
      <c r="X55" s="6"/>
      <c r="Y55" s="6"/>
      <c r="Z55" s="6"/>
      <c r="AA55" s="6"/>
      <c r="AB55" s="6"/>
    </row>
    <row r="56" spans="1:28" s="141" customFormat="1" x14ac:dyDescent="0.2">
      <c r="A56" s="142" t="s">
        <v>17015</v>
      </c>
      <c r="B56" s="217" t="s">
        <v>17276</v>
      </c>
      <c r="C56" s="217" t="s">
        <v>17026</v>
      </c>
      <c r="D56" s="217">
        <v>30025</v>
      </c>
      <c r="E56" s="217" t="s">
        <v>17503</v>
      </c>
      <c r="F56" s="217" t="s">
        <v>17504</v>
      </c>
      <c r="G56" s="217" t="s">
        <v>17060</v>
      </c>
      <c r="H56" s="217">
        <v>-104.06314999999999</v>
      </c>
      <c r="I56" s="217">
        <v>46.098010000000002</v>
      </c>
      <c r="J56" s="217" t="s">
        <v>17516</v>
      </c>
      <c r="K56" s="217" t="s">
        <v>17517</v>
      </c>
      <c r="L56" s="217">
        <v>20200202</v>
      </c>
      <c r="M56" s="217">
        <v>6</v>
      </c>
      <c r="N56" s="217" t="s">
        <v>17469</v>
      </c>
      <c r="O56" s="217" t="s">
        <v>17144</v>
      </c>
      <c r="P56" s="107" t="str">
        <f>VLOOKUP(L56,SCC_xref!$D$6:$G$192,2,FALSE)</f>
        <v>Compressor Engines</v>
      </c>
      <c r="Q56" s="189">
        <v>0.93531580466396114</v>
      </c>
      <c r="R56" s="189">
        <v>1.1148441568127774</v>
      </c>
      <c r="S56" s="189">
        <v>3.3572186280848224</v>
      </c>
      <c r="T56" s="189">
        <v>0</v>
      </c>
      <c r="U56" s="189">
        <v>0</v>
      </c>
      <c r="V56" s="68"/>
      <c r="W56" s="6"/>
      <c r="X56" s="6"/>
      <c r="Y56" s="6"/>
      <c r="Z56" s="6"/>
      <c r="AA56" s="6"/>
      <c r="AB56" s="6"/>
    </row>
    <row r="57" spans="1:28" s="141" customFormat="1" x14ac:dyDescent="0.2">
      <c r="A57" s="142" t="s">
        <v>17015</v>
      </c>
      <c r="B57" s="217" t="s">
        <v>17276</v>
      </c>
      <c r="C57" s="217" t="s">
        <v>17026</v>
      </c>
      <c r="D57" s="217">
        <v>30025</v>
      </c>
      <c r="E57" s="217" t="s">
        <v>17503</v>
      </c>
      <c r="F57" s="217" t="s">
        <v>17504</v>
      </c>
      <c r="G57" s="217" t="s">
        <v>17060</v>
      </c>
      <c r="H57" s="217">
        <v>-104.06314999999999</v>
      </c>
      <c r="I57" s="217">
        <v>46.098010000000002</v>
      </c>
      <c r="J57" s="217" t="s">
        <v>17516</v>
      </c>
      <c r="K57" s="217" t="s">
        <v>17517</v>
      </c>
      <c r="L57" s="217">
        <v>20200202</v>
      </c>
      <c r="M57" s="217">
        <v>0</v>
      </c>
      <c r="N57" s="217" t="s">
        <v>17144</v>
      </c>
      <c r="O57" s="217" t="s">
        <v>17144</v>
      </c>
      <c r="P57" s="107" t="str">
        <f>VLOOKUP(L57,SCC_xref!$D$6:$G$192,2,FALSE)</f>
        <v>Compressor Engines</v>
      </c>
      <c r="Q57" s="189">
        <v>0</v>
      </c>
      <c r="R57" s="189">
        <v>0</v>
      </c>
      <c r="S57" s="189">
        <v>0</v>
      </c>
      <c r="T57" s="189">
        <v>2.3065741175436771E-3</v>
      </c>
      <c r="U57" s="189">
        <v>3.844290195906129E-2</v>
      </c>
      <c r="V57" s="68"/>
      <c r="W57" s="6"/>
      <c r="X57" s="6"/>
      <c r="Y57" s="6"/>
      <c r="Z57" s="6"/>
      <c r="AA57" s="6"/>
      <c r="AB57" s="6"/>
    </row>
    <row r="58" spans="1:28" s="141" customFormat="1" ht="25.5" x14ac:dyDescent="0.2">
      <c r="A58" s="142" t="s">
        <v>17015</v>
      </c>
      <c r="B58" s="217" t="s">
        <v>17276</v>
      </c>
      <c r="C58" s="217" t="s">
        <v>17026</v>
      </c>
      <c r="D58" s="217">
        <v>30025</v>
      </c>
      <c r="E58" s="217" t="s">
        <v>17518</v>
      </c>
      <c r="F58" s="217" t="s">
        <v>17519</v>
      </c>
      <c r="G58" s="217" t="s">
        <v>17060</v>
      </c>
      <c r="H58" s="217">
        <v>-104.41889999999999</v>
      </c>
      <c r="I58" s="217">
        <v>46.613599999999998</v>
      </c>
      <c r="J58" s="217" t="s">
        <v>17520</v>
      </c>
      <c r="K58" s="217" t="s">
        <v>17521</v>
      </c>
      <c r="L58" s="217">
        <v>20100202</v>
      </c>
      <c r="M58" s="217">
        <v>7</v>
      </c>
      <c r="N58" s="217" t="s">
        <v>17144</v>
      </c>
      <c r="O58" s="217" t="s">
        <v>17144</v>
      </c>
      <c r="P58" s="107" t="str">
        <f>VLOOKUP(L58,SCC_xref!$D$6:$G$192,2,FALSE)</f>
        <v>Compressor Engines</v>
      </c>
      <c r="Q58" s="189">
        <v>5.1257202612081718</v>
      </c>
      <c r="R58" s="189">
        <v>3.1779465619490663</v>
      </c>
      <c r="S58" s="189">
        <v>4.5362624311692317</v>
      </c>
      <c r="T58" s="189">
        <v>2.69100313713429E-3</v>
      </c>
      <c r="U58" s="189">
        <v>4.4850052285571505E-2</v>
      </c>
      <c r="V58" s="68"/>
      <c r="W58" s="6"/>
      <c r="X58" s="6"/>
      <c r="Y58" s="6"/>
      <c r="Z58" s="6"/>
      <c r="AA58" s="6"/>
      <c r="AB58" s="6"/>
    </row>
    <row r="59" spans="1:28" s="141" customFormat="1" x14ac:dyDescent="0.2">
      <c r="A59" s="142" t="s">
        <v>17015</v>
      </c>
      <c r="B59" s="217" t="s">
        <v>17276</v>
      </c>
      <c r="C59" s="217" t="s">
        <v>17026</v>
      </c>
      <c r="D59" s="217">
        <v>30025</v>
      </c>
      <c r="E59" s="217" t="s">
        <v>17518</v>
      </c>
      <c r="F59" s="217" t="s">
        <v>17519</v>
      </c>
      <c r="G59" s="217" t="s">
        <v>17060</v>
      </c>
      <c r="H59" s="217">
        <v>-104.41889999999999</v>
      </c>
      <c r="I59" s="217">
        <v>46.613599999999998</v>
      </c>
      <c r="J59" s="217" t="s">
        <v>17522</v>
      </c>
      <c r="K59" s="217" t="s">
        <v>17523</v>
      </c>
      <c r="L59" s="217">
        <v>10500106</v>
      </c>
      <c r="M59" s="217">
        <v>7</v>
      </c>
      <c r="N59" s="217" t="s">
        <v>17144</v>
      </c>
      <c r="O59" s="217" t="s">
        <v>17144</v>
      </c>
      <c r="P59" s="107" t="str">
        <f>VLOOKUP(L59,SCC_xref!$D$6:$G$192,2,FALSE)</f>
        <v>Process Heaters</v>
      </c>
      <c r="Q59" s="189">
        <v>0.58932968703240951</v>
      </c>
      <c r="R59" s="189">
        <v>2.6013030325631469E-2</v>
      </c>
      <c r="S59" s="189">
        <v>1.1406009011253484</v>
      </c>
      <c r="T59" s="189">
        <v>2.69100313713429E-3</v>
      </c>
      <c r="U59" s="189">
        <v>6.150864313449806E-2</v>
      </c>
      <c r="V59" s="68"/>
      <c r="W59" s="6"/>
      <c r="X59" s="6"/>
      <c r="Y59" s="6"/>
      <c r="Z59" s="6"/>
      <c r="AA59" s="6"/>
      <c r="AB59" s="6"/>
    </row>
    <row r="60" spans="1:28" s="141" customFormat="1" ht="25.5" x14ac:dyDescent="0.2">
      <c r="A60" s="142" t="s">
        <v>17015</v>
      </c>
      <c r="B60" s="217" t="s">
        <v>17276</v>
      </c>
      <c r="C60" s="217" t="s">
        <v>17026</v>
      </c>
      <c r="D60" s="217">
        <v>30025</v>
      </c>
      <c r="E60" s="217" t="s">
        <v>17518</v>
      </c>
      <c r="F60" s="217" t="s">
        <v>17519</v>
      </c>
      <c r="G60" s="217" t="s">
        <v>17060</v>
      </c>
      <c r="H60" s="217">
        <v>-104.41889999999999</v>
      </c>
      <c r="I60" s="217">
        <v>46.613599999999998</v>
      </c>
      <c r="J60" s="217" t="s">
        <v>17524</v>
      </c>
      <c r="K60" s="217" t="s">
        <v>17525</v>
      </c>
      <c r="L60" s="217">
        <v>20200202</v>
      </c>
      <c r="M60" s="217">
        <v>19</v>
      </c>
      <c r="N60" s="217" t="s">
        <v>17144</v>
      </c>
      <c r="O60" s="217" t="s">
        <v>17144</v>
      </c>
      <c r="P60" s="107" t="str">
        <f>VLOOKUP(L60,SCC_xref!$D$6:$G$192,2,FALSE)</f>
        <v>Compressor Engines</v>
      </c>
      <c r="Q60" s="189">
        <v>3.0369892547658419</v>
      </c>
      <c r="R60" s="189">
        <v>0.27230388887668411</v>
      </c>
      <c r="S60" s="189">
        <v>6.5496453497718026</v>
      </c>
      <c r="T60" s="189">
        <v>7.304151372221645E-3</v>
      </c>
      <c r="U60" s="189">
        <v>0.12173585620369408</v>
      </c>
      <c r="V60" s="68"/>
      <c r="W60" s="6"/>
      <c r="X60" s="6"/>
      <c r="Y60" s="6"/>
      <c r="Z60" s="6"/>
      <c r="AA60" s="6"/>
      <c r="AB60" s="6"/>
    </row>
    <row r="61" spans="1:28" s="141" customFormat="1" x14ac:dyDescent="0.2">
      <c r="A61" s="142" t="s">
        <v>17015</v>
      </c>
      <c r="B61" s="217" t="s">
        <v>17276</v>
      </c>
      <c r="C61" s="217" t="s">
        <v>17026</v>
      </c>
      <c r="D61" s="217">
        <v>30025</v>
      </c>
      <c r="E61" s="217" t="s">
        <v>17518</v>
      </c>
      <c r="F61" s="217" t="s">
        <v>17519</v>
      </c>
      <c r="G61" s="217" t="s">
        <v>17060</v>
      </c>
      <c r="H61" s="217">
        <v>-104.41889999999999</v>
      </c>
      <c r="I61" s="217">
        <v>46.613599999999998</v>
      </c>
      <c r="J61" s="217" t="s">
        <v>17526</v>
      </c>
      <c r="K61" s="217" t="s">
        <v>17527</v>
      </c>
      <c r="L61" s="217">
        <v>20200202</v>
      </c>
      <c r="M61" s="217">
        <v>9</v>
      </c>
      <c r="N61" s="217" t="s">
        <v>17144</v>
      </c>
      <c r="O61" s="217" t="s">
        <v>17144</v>
      </c>
      <c r="P61" s="107" t="str">
        <f>VLOOKUP(L61,SCC_xref!$D$6:$G$192,2,FALSE)</f>
        <v>Compressor Engines</v>
      </c>
      <c r="Q61" s="189">
        <v>8.9829529007738511</v>
      </c>
      <c r="R61" s="189">
        <v>0.12212028522328469</v>
      </c>
      <c r="S61" s="189">
        <v>26.051601370597066</v>
      </c>
      <c r="T61" s="189">
        <v>3.4598611763155163E-3</v>
      </c>
      <c r="U61" s="189">
        <v>5.7664352938591928E-2</v>
      </c>
      <c r="V61" s="68"/>
      <c r="W61" s="6"/>
      <c r="X61" s="6"/>
      <c r="Y61" s="6"/>
      <c r="Z61" s="6"/>
      <c r="AA61" s="6"/>
      <c r="AB61" s="6"/>
    </row>
    <row r="62" spans="1:28" s="141" customFormat="1" x14ac:dyDescent="0.2">
      <c r="A62" s="142" t="s">
        <v>17015</v>
      </c>
      <c r="B62" s="217" t="s">
        <v>17276</v>
      </c>
      <c r="C62" s="217" t="s">
        <v>17026</v>
      </c>
      <c r="D62" s="217">
        <v>30025</v>
      </c>
      <c r="E62" s="217" t="s">
        <v>17518</v>
      </c>
      <c r="F62" s="217" t="s">
        <v>17519</v>
      </c>
      <c r="G62" s="217" t="s">
        <v>17060</v>
      </c>
      <c r="H62" s="217">
        <v>-104.41889999999999</v>
      </c>
      <c r="I62" s="217">
        <v>46.613599999999998</v>
      </c>
      <c r="J62" s="217" t="s">
        <v>17528</v>
      </c>
      <c r="K62" s="217" t="s">
        <v>17529</v>
      </c>
      <c r="L62" s="217">
        <v>20200201</v>
      </c>
      <c r="M62" s="217">
        <v>2367</v>
      </c>
      <c r="N62" s="217" t="s">
        <v>17144</v>
      </c>
      <c r="O62" s="217" t="s">
        <v>17144</v>
      </c>
      <c r="P62" s="107" t="str">
        <f>VLOOKUP(L62,SCC_xref!$D$6:$G$192,2,FALSE)</f>
        <v>Compressor Engines</v>
      </c>
      <c r="Q62" s="189">
        <v>4.1008324949795982</v>
      </c>
      <c r="R62" s="189">
        <v>3.8369860445339072</v>
      </c>
      <c r="S62" s="189">
        <v>1.935087541612615</v>
      </c>
      <c r="T62" s="189">
        <v>1.2686157646490226E-2</v>
      </c>
      <c r="U62" s="189">
        <v>0.2123329618205485</v>
      </c>
      <c r="V62" s="68"/>
      <c r="W62" s="6"/>
      <c r="X62" s="6"/>
      <c r="Y62" s="6"/>
      <c r="Z62" s="6"/>
      <c r="AA62" s="6"/>
      <c r="AB62" s="6"/>
    </row>
    <row r="63" spans="1:28" s="141" customFormat="1" x14ac:dyDescent="0.2">
      <c r="A63" s="142" t="s">
        <v>17015</v>
      </c>
      <c r="B63" s="217" t="s">
        <v>17276</v>
      </c>
      <c r="C63" s="217" t="s">
        <v>17026</v>
      </c>
      <c r="D63" s="217">
        <v>30025</v>
      </c>
      <c r="E63" s="217" t="s">
        <v>17518</v>
      </c>
      <c r="F63" s="217" t="s">
        <v>17519</v>
      </c>
      <c r="G63" s="217" t="s">
        <v>17060</v>
      </c>
      <c r="H63" s="217">
        <v>-104.41889999999999</v>
      </c>
      <c r="I63" s="217">
        <v>46.613599999999998</v>
      </c>
      <c r="J63" s="217" t="s">
        <v>17530</v>
      </c>
      <c r="K63" s="217" t="s">
        <v>17531</v>
      </c>
      <c r="L63" s="217">
        <v>20200201</v>
      </c>
      <c r="M63" s="217">
        <v>168</v>
      </c>
      <c r="N63" s="217" t="s">
        <v>17144</v>
      </c>
      <c r="O63" s="217" t="s">
        <v>17144</v>
      </c>
      <c r="P63" s="107" t="str">
        <f>VLOOKUP(L63,SCC_xref!$D$6:$G$192,2,FALSE)</f>
        <v>Compressor Engines</v>
      </c>
      <c r="Q63" s="189">
        <v>4.5747053331282928</v>
      </c>
      <c r="R63" s="189">
        <v>0.20195337829160195</v>
      </c>
      <c r="S63" s="189">
        <v>35.829040911858179</v>
      </c>
      <c r="T63" s="189">
        <v>6.4584075291222967E-2</v>
      </c>
      <c r="U63" s="189">
        <v>1.0764012548537161</v>
      </c>
      <c r="V63" s="68"/>
      <c r="W63" s="6"/>
      <c r="X63" s="6"/>
      <c r="Y63" s="6"/>
      <c r="Z63" s="6"/>
      <c r="AA63" s="6"/>
      <c r="AB63" s="6"/>
    </row>
    <row r="64" spans="1:28" s="141" customFormat="1" ht="25.5" x14ac:dyDescent="0.2">
      <c r="A64" s="142" t="s">
        <v>17015</v>
      </c>
      <c r="B64" s="217" t="s">
        <v>17276</v>
      </c>
      <c r="C64" s="217" t="s">
        <v>17026</v>
      </c>
      <c r="D64" s="217">
        <v>30025</v>
      </c>
      <c r="E64" s="217" t="s">
        <v>17518</v>
      </c>
      <c r="F64" s="217" t="s">
        <v>17519</v>
      </c>
      <c r="G64" s="217" t="s">
        <v>17060</v>
      </c>
      <c r="H64" s="217">
        <v>-104.41889999999999</v>
      </c>
      <c r="I64" s="217">
        <v>46.613599999999998</v>
      </c>
      <c r="J64" s="217" t="s">
        <v>17532</v>
      </c>
      <c r="K64" s="217" t="s">
        <v>17533</v>
      </c>
      <c r="L64" s="217">
        <v>20200202</v>
      </c>
      <c r="M64" s="217">
        <v>0</v>
      </c>
      <c r="N64" s="217" t="s">
        <v>17144</v>
      </c>
      <c r="O64" s="217" t="s">
        <v>17144</v>
      </c>
      <c r="P64" s="107" t="str">
        <f>VLOOKUP(L64,SCC_xref!$D$6:$G$192,2,FALSE)</f>
        <v>Compressor Engines</v>
      </c>
      <c r="Q64" s="189">
        <v>0</v>
      </c>
      <c r="R64" s="189">
        <v>0</v>
      </c>
      <c r="S64" s="189">
        <v>0</v>
      </c>
      <c r="T64" s="189">
        <v>0</v>
      </c>
      <c r="U64" s="189">
        <v>0</v>
      </c>
      <c r="V64" s="68"/>
      <c r="W64" s="6"/>
      <c r="X64" s="6"/>
      <c r="Y64" s="6"/>
      <c r="Z64" s="6"/>
      <c r="AA64" s="6"/>
      <c r="AB64" s="6"/>
    </row>
    <row r="65" spans="1:28" s="141" customFormat="1" x14ac:dyDescent="0.2">
      <c r="A65" s="142" t="s">
        <v>17015</v>
      </c>
      <c r="B65" s="217" t="s">
        <v>17276</v>
      </c>
      <c r="C65" s="217" t="s">
        <v>17026</v>
      </c>
      <c r="D65" s="217">
        <v>30025</v>
      </c>
      <c r="E65" s="217" t="s">
        <v>17518</v>
      </c>
      <c r="F65" s="217" t="s">
        <v>17519</v>
      </c>
      <c r="G65" s="217" t="s">
        <v>17060</v>
      </c>
      <c r="H65" s="217">
        <v>-104.41889999999999</v>
      </c>
      <c r="I65" s="217">
        <v>46.613599999999998</v>
      </c>
      <c r="J65" s="217" t="s">
        <v>17534</v>
      </c>
      <c r="K65" s="217" t="s">
        <v>17535</v>
      </c>
      <c r="L65" s="217">
        <v>20200202</v>
      </c>
      <c r="M65" s="217">
        <v>0</v>
      </c>
      <c r="N65" s="217" t="s">
        <v>17144</v>
      </c>
      <c r="O65" s="217" t="s">
        <v>17144</v>
      </c>
      <c r="P65" s="107" t="str">
        <f>VLOOKUP(L65,SCC_xref!$D$6:$G$192,2,FALSE)</f>
        <v>Compressor Engines</v>
      </c>
      <c r="Q65" s="189">
        <v>0</v>
      </c>
      <c r="R65" s="189">
        <v>0</v>
      </c>
      <c r="S65" s="189">
        <v>0</v>
      </c>
      <c r="T65" s="189">
        <v>0</v>
      </c>
      <c r="U65" s="189">
        <v>0</v>
      </c>
      <c r="V65" s="68"/>
      <c r="W65" s="6"/>
      <c r="X65" s="6"/>
      <c r="Y65" s="6"/>
      <c r="Z65" s="6"/>
      <c r="AA65" s="6"/>
      <c r="AB65" s="6"/>
    </row>
    <row r="66" spans="1:28" s="141" customFormat="1" x14ac:dyDescent="0.2">
      <c r="A66" s="142" t="s">
        <v>17015</v>
      </c>
      <c r="B66" s="217" t="s">
        <v>17276</v>
      </c>
      <c r="C66" s="217" t="s">
        <v>17026</v>
      </c>
      <c r="D66" s="217">
        <v>30025</v>
      </c>
      <c r="E66" s="217" t="s">
        <v>17518</v>
      </c>
      <c r="F66" s="217" t="s">
        <v>17519</v>
      </c>
      <c r="G66" s="217" t="s">
        <v>17060</v>
      </c>
      <c r="H66" s="217">
        <v>-104.41889999999999</v>
      </c>
      <c r="I66" s="217">
        <v>46.613599999999998</v>
      </c>
      <c r="J66" s="217" t="s">
        <v>17536</v>
      </c>
      <c r="K66" s="217" t="s">
        <v>17537</v>
      </c>
      <c r="L66" s="217">
        <v>20200202</v>
      </c>
      <c r="M66" s="217">
        <v>0</v>
      </c>
      <c r="N66" s="217" t="s">
        <v>17144</v>
      </c>
      <c r="O66" s="217" t="s">
        <v>17144</v>
      </c>
      <c r="P66" s="107" t="str">
        <f>VLOOKUP(L66,SCC_xref!$D$6:$G$192,2,FALSE)</f>
        <v>Compressor Engines</v>
      </c>
      <c r="Q66" s="189">
        <v>0</v>
      </c>
      <c r="R66" s="189">
        <v>0</v>
      </c>
      <c r="S66" s="189">
        <v>0</v>
      </c>
      <c r="T66" s="189">
        <v>0</v>
      </c>
      <c r="U66" s="189">
        <v>0</v>
      </c>
      <c r="V66" s="68"/>
      <c r="W66" s="6"/>
      <c r="X66" s="6"/>
      <c r="Y66" s="6"/>
      <c r="Z66" s="6"/>
      <c r="AA66" s="6"/>
      <c r="AB66" s="6"/>
    </row>
    <row r="67" spans="1:28" s="141" customFormat="1" x14ac:dyDescent="0.2">
      <c r="A67" s="142" t="s">
        <v>17015</v>
      </c>
      <c r="B67" s="217" t="s">
        <v>17276</v>
      </c>
      <c r="C67" s="217" t="s">
        <v>17026</v>
      </c>
      <c r="D67" s="217">
        <v>30025</v>
      </c>
      <c r="E67" s="217" t="s">
        <v>17518</v>
      </c>
      <c r="F67" s="217" t="s">
        <v>17519</v>
      </c>
      <c r="G67" s="217" t="s">
        <v>17060</v>
      </c>
      <c r="H67" s="217">
        <v>-104.41889999999999</v>
      </c>
      <c r="I67" s="217">
        <v>46.613599999999998</v>
      </c>
      <c r="J67" s="217" t="s">
        <v>17538</v>
      </c>
      <c r="K67" s="217" t="s">
        <v>17539</v>
      </c>
      <c r="L67" s="217">
        <v>20200202</v>
      </c>
      <c r="M67" s="217">
        <v>0</v>
      </c>
      <c r="N67" s="217" t="s">
        <v>17144</v>
      </c>
      <c r="O67" s="217" t="s">
        <v>17144</v>
      </c>
      <c r="P67" s="107" t="str">
        <f>VLOOKUP(L67,SCC_xref!$D$6:$G$192,2,FALSE)</f>
        <v>Compressor Engines</v>
      </c>
      <c r="Q67" s="189">
        <v>0</v>
      </c>
      <c r="R67" s="189">
        <v>0</v>
      </c>
      <c r="S67" s="189">
        <v>0</v>
      </c>
      <c r="T67" s="189">
        <v>0</v>
      </c>
      <c r="U67" s="189">
        <v>0</v>
      </c>
      <c r="V67" s="68"/>
      <c r="W67" s="6"/>
      <c r="X67" s="6"/>
      <c r="Y67" s="6"/>
      <c r="Z67" s="6"/>
      <c r="AA67" s="6"/>
      <c r="AB67" s="6"/>
    </row>
    <row r="68" spans="1:28" s="141" customFormat="1" x14ac:dyDescent="0.2">
      <c r="A68" s="142" t="s">
        <v>17015</v>
      </c>
      <c r="B68" s="217" t="s">
        <v>17276</v>
      </c>
      <c r="C68" s="217" t="s">
        <v>17026</v>
      </c>
      <c r="D68" s="217">
        <v>30025</v>
      </c>
      <c r="E68" s="217" t="s">
        <v>17518</v>
      </c>
      <c r="F68" s="217" t="s">
        <v>17519</v>
      </c>
      <c r="G68" s="217" t="s">
        <v>17060</v>
      </c>
      <c r="H68" s="217">
        <v>-104.41889999999999</v>
      </c>
      <c r="I68" s="217">
        <v>46.613599999999998</v>
      </c>
      <c r="J68" s="217" t="s">
        <v>17540</v>
      </c>
      <c r="K68" s="217" t="s">
        <v>17541</v>
      </c>
      <c r="L68" s="217">
        <v>20200202</v>
      </c>
      <c r="M68" s="217">
        <v>4</v>
      </c>
      <c r="N68" s="217" t="s">
        <v>17144</v>
      </c>
      <c r="O68" s="217" t="s">
        <v>17144</v>
      </c>
      <c r="P68" s="107" t="str">
        <f>VLOOKUP(L68,SCC_xref!$D$6:$G$192,2,FALSE)</f>
        <v>Compressor Engines</v>
      </c>
      <c r="Q68" s="189">
        <v>3.6264470848047816</v>
      </c>
      <c r="R68" s="189">
        <v>5.4845206794927437E-2</v>
      </c>
      <c r="S68" s="189">
        <v>11.712270796860674</v>
      </c>
      <c r="T68" s="189">
        <v>1.5377160783624515E-3</v>
      </c>
      <c r="U68" s="189">
        <v>2.562860130604086E-2</v>
      </c>
      <c r="V68" s="68"/>
      <c r="W68" s="6"/>
      <c r="X68" s="6"/>
      <c r="Y68" s="6"/>
      <c r="Z68" s="6"/>
      <c r="AA68" s="6"/>
      <c r="AB68" s="6"/>
    </row>
    <row r="69" spans="1:28" s="141" customFormat="1" x14ac:dyDescent="0.2">
      <c r="A69" s="142" t="s">
        <v>17015</v>
      </c>
      <c r="B69" s="217" t="s">
        <v>17276</v>
      </c>
      <c r="C69" s="217" t="s">
        <v>17026</v>
      </c>
      <c r="D69" s="217">
        <v>30025</v>
      </c>
      <c r="E69" s="217" t="s">
        <v>17518</v>
      </c>
      <c r="F69" s="217" t="s">
        <v>17519</v>
      </c>
      <c r="G69" s="217" t="s">
        <v>17060</v>
      </c>
      <c r="H69" s="217">
        <v>-104.41889999999999</v>
      </c>
      <c r="I69" s="217">
        <v>46.613599999999998</v>
      </c>
      <c r="J69" s="217" t="s">
        <v>17542</v>
      </c>
      <c r="K69" s="217" t="s">
        <v>17543</v>
      </c>
      <c r="L69" s="217">
        <v>20200202</v>
      </c>
      <c r="M69" s="217">
        <v>7</v>
      </c>
      <c r="N69" s="217" t="s">
        <v>17144</v>
      </c>
      <c r="O69" s="217" t="s">
        <v>17144</v>
      </c>
      <c r="P69" s="107" t="str">
        <f>VLOOKUP(L69,SCC_xref!$D$6:$G$192,2,FALSE)</f>
        <v>Compressor Engines</v>
      </c>
      <c r="Q69" s="189">
        <v>3.1395036599900052</v>
      </c>
      <c r="R69" s="189">
        <v>9.3416251760518945E-2</v>
      </c>
      <c r="S69" s="189">
        <v>19.925981229433706</v>
      </c>
      <c r="T69" s="189">
        <v>2.69100313713429E-3</v>
      </c>
      <c r="U69" s="189">
        <v>4.4850052285571505E-2</v>
      </c>
      <c r="V69" s="68"/>
      <c r="W69" s="6"/>
      <c r="X69" s="6"/>
      <c r="Y69" s="6"/>
      <c r="Z69" s="6"/>
      <c r="AA69" s="6"/>
      <c r="AB69" s="6"/>
    </row>
    <row r="70" spans="1:28" s="141" customFormat="1" ht="25.5" x14ac:dyDescent="0.2">
      <c r="A70" s="142" t="s">
        <v>17015</v>
      </c>
      <c r="B70" s="217" t="s">
        <v>17276</v>
      </c>
      <c r="C70" s="217" t="s">
        <v>17026</v>
      </c>
      <c r="D70" s="217">
        <v>30025</v>
      </c>
      <c r="E70" s="217" t="s">
        <v>17518</v>
      </c>
      <c r="F70" s="217" t="s">
        <v>17519</v>
      </c>
      <c r="G70" s="217" t="s">
        <v>17060</v>
      </c>
      <c r="H70" s="217">
        <v>-104.41889999999999</v>
      </c>
      <c r="I70" s="217">
        <v>46.613599999999998</v>
      </c>
      <c r="J70" s="217" t="s">
        <v>17544</v>
      </c>
      <c r="K70" s="217" t="s">
        <v>17545</v>
      </c>
      <c r="L70" s="217">
        <v>20200201</v>
      </c>
      <c r="M70" s="217">
        <v>44</v>
      </c>
      <c r="N70" s="217" t="s">
        <v>17144</v>
      </c>
      <c r="O70" s="217" t="s">
        <v>17144</v>
      </c>
      <c r="P70" s="107" t="str">
        <f>VLOOKUP(L70,SCC_xref!$D$6:$G$192,2,FALSE)</f>
        <v>Compressor Engines</v>
      </c>
      <c r="Q70" s="189">
        <v>8.6237680534696892</v>
      </c>
      <c r="R70" s="189">
        <v>0.34957412181439729</v>
      </c>
      <c r="S70" s="189">
        <v>10.853712653108305</v>
      </c>
      <c r="T70" s="189">
        <v>1.6914876861986967E-2</v>
      </c>
      <c r="U70" s="189">
        <v>0.28191461436644943</v>
      </c>
      <c r="V70" s="68"/>
      <c r="W70" s="6"/>
      <c r="X70" s="6"/>
      <c r="Y70" s="6"/>
      <c r="Z70" s="6"/>
      <c r="AA70" s="6"/>
      <c r="AB70" s="6"/>
    </row>
    <row r="71" spans="1:28" s="141" customFormat="1" ht="25.5" x14ac:dyDescent="0.2">
      <c r="A71" s="142" t="s">
        <v>17015</v>
      </c>
      <c r="B71" s="217" t="s">
        <v>17276</v>
      </c>
      <c r="C71" s="217" t="s">
        <v>17026</v>
      </c>
      <c r="D71" s="217">
        <v>30025</v>
      </c>
      <c r="E71" s="217" t="s">
        <v>17518</v>
      </c>
      <c r="F71" s="217" t="s">
        <v>17519</v>
      </c>
      <c r="G71" s="217" t="s">
        <v>17060</v>
      </c>
      <c r="H71" s="217">
        <v>-104.41889999999999</v>
      </c>
      <c r="I71" s="217">
        <v>46.613599999999998</v>
      </c>
      <c r="J71" s="217" t="s">
        <v>17546</v>
      </c>
      <c r="K71" s="217" t="s">
        <v>17547</v>
      </c>
      <c r="L71" s="217">
        <v>20200201</v>
      </c>
      <c r="M71" s="217">
        <v>40</v>
      </c>
      <c r="N71" s="217" t="s">
        <v>17144</v>
      </c>
      <c r="O71" s="217" t="s">
        <v>17144</v>
      </c>
      <c r="P71" s="107" t="str">
        <f>VLOOKUP(L71,SCC_xref!$D$6:$G$192,2,FALSE)</f>
        <v>Compressor Engines</v>
      </c>
      <c r="Q71" s="189">
        <v>3.9468046011302924</v>
      </c>
      <c r="R71" s="189">
        <v>0.33060895684792707</v>
      </c>
      <c r="S71" s="189">
        <v>12.071071215145244</v>
      </c>
      <c r="T71" s="189">
        <v>1.5377160783624515E-2</v>
      </c>
      <c r="U71" s="189">
        <v>0.2562860130604086</v>
      </c>
      <c r="V71" s="68"/>
      <c r="W71" s="6"/>
      <c r="X71" s="6"/>
      <c r="Y71" s="6"/>
      <c r="Z71" s="6"/>
      <c r="AA71" s="6"/>
      <c r="AB71" s="6"/>
    </row>
    <row r="72" spans="1:28" s="141" customFormat="1" ht="25.5" x14ac:dyDescent="0.2">
      <c r="A72" s="142" t="s">
        <v>17015</v>
      </c>
      <c r="B72" s="217" t="s">
        <v>17276</v>
      </c>
      <c r="C72" s="217" t="s">
        <v>17026</v>
      </c>
      <c r="D72" s="217">
        <v>30025</v>
      </c>
      <c r="E72" s="217" t="s">
        <v>17518</v>
      </c>
      <c r="F72" s="217" t="s">
        <v>17519</v>
      </c>
      <c r="G72" s="217" t="s">
        <v>17060</v>
      </c>
      <c r="H72" s="217">
        <v>-104.41889999999999</v>
      </c>
      <c r="I72" s="217">
        <v>46.613599999999998</v>
      </c>
      <c r="J72" s="217" t="s">
        <v>17548</v>
      </c>
      <c r="K72" s="217" t="s">
        <v>17549</v>
      </c>
      <c r="L72" s="217">
        <v>20200201</v>
      </c>
      <c r="M72" s="217">
        <v>27</v>
      </c>
      <c r="N72" s="217" t="s">
        <v>17144</v>
      </c>
      <c r="O72" s="217" t="s">
        <v>17144</v>
      </c>
      <c r="P72" s="107" t="str">
        <f>VLOOKUP(L72,SCC_xref!$D$6:$G$192,2,FALSE)</f>
        <v>Compressor Engines</v>
      </c>
      <c r="Q72" s="189">
        <v>5.8178206394778051</v>
      </c>
      <c r="R72" s="189">
        <v>0.23437355894374368</v>
      </c>
      <c r="S72" s="189">
        <v>7.2657084702625836</v>
      </c>
      <c r="T72" s="189">
        <v>1.0379583528946548E-2</v>
      </c>
      <c r="U72" s="189">
        <v>0.17299305881577581</v>
      </c>
      <c r="V72" s="68"/>
      <c r="W72" s="6"/>
      <c r="X72" s="6"/>
      <c r="Y72" s="6"/>
      <c r="Z72" s="6"/>
      <c r="AA72" s="6"/>
      <c r="AB72" s="6"/>
    </row>
    <row r="73" spans="1:28" s="141" customFormat="1" x14ac:dyDescent="0.2">
      <c r="A73" s="142" t="s">
        <v>17015</v>
      </c>
      <c r="B73" s="217" t="s">
        <v>17276</v>
      </c>
      <c r="C73" s="217" t="s">
        <v>17026</v>
      </c>
      <c r="D73" s="217">
        <v>30025</v>
      </c>
      <c r="E73" s="217" t="s">
        <v>17518</v>
      </c>
      <c r="F73" s="217" t="s">
        <v>17519</v>
      </c>
      <c r="G73" s="217" t="s">
        <v>17060</v>
      </c>
      <c r="H73" s="217">
        <v>-104.41889999999999</v>
      </c>
      <c r="I73" s="217">
        <v>46.613599999999998</v>
      </c>
      <c r="J73" s="217" t="s">
        <v>17550</v>
      </c>
      <c r="K73" s="217" t="s">
        <v>17551</v>
      </c>
      <c r="L73" s="217">
        <v>20200201</v>
      </c>
      <c r="M73" s="217">
        <v>33</v>
      </c>
      <c r="N73" s="217" t="s">
        <v>17144</v>
      </c>
      <c r="O73" s="217" t="s">
        <v>17144</v>
      </c>
      <c r="P73" s="107" t="str">
        <f>VLOOKUP(L73,SCC_xref!$D$6:$G$192,2,FALSE)</f>
        <v>Compressor Engines</v>
      </c>
      <c r="Q73" s="189">
        <v>8.0345665094438079</v>
      </c>
      <c r="R73" s="189">
        <v>6.7915793461008275E-2</v>
      </c>
      <c r="S73" s="189">
        <v>8.5843000074583848</v>
      </c>
      <c r="T73" s="189">
        <v>1.2686157646490226E-2</v>
      </c>
      <c r="U73" s="189">
        <v>0.21143596077483709</v>
      </c>
      <c r="V73" s="68"/>
      <c r="W73" s="6"/>
      <c r="X73" s="6"/>
      <c r="Y73" s="6"/>
      <c r="Z73" s="6"/>
      <c r="AA73" s="6"/>
      <c r="AB73" s="6"/>
    </row>
    <row r="74" spans="1:28" s="141" customFormat="1" x14ac:dyDescent="0.2">
      <c r="A74" s="142" t="s">
        <v>17015</v>
      </c>
      <c r="B74" s="217" t="s">
        <v>17276</v>
      </c>
      <c r="C74" s="217" t="s">
        <v>17026</v>
      </c>
      <c r="D74" s="217">
        <v>30025</v>
      </c>
      <c r="E74" s="217" t="s">
        <v>17552</v>
      </c>
      <c r="F74" s="217" t="s">
        <v>17553</v>
      </c>
      <c r="G74" s="217" t="s">
        <v>17060</v>
      </c>
      <c r="H74" s="217">
        <v>-104.4485</v>
      </c>
      <c r="I74" s="217">
        <v>46.389200000000002</v>
      </c>
      <c r="J74" s="217" t="s">
        <v>17554</v>
      </c>
      <c r="K74" s="217" t="s">
        <v>17555</v>
      </c>
      <c r="L74" s="217">
        <v>40301117</v>
      </c>
      <c r="M74" s="217">
        <v>569358</v>
      </c>
      <c r="N74" s="217" t="s">
        <v>17144</v>
      </c>
      <c r="O74" s="217" t="s">
        <v>17144</v>
      </c>
      <c r="P74" s="107" t="str">
        <f>VLOOKUP(L74,SCC_xref!$D$6:$G$192,2,FALSE)</f>
        <v>Permitted Tank Losses</v>
      </c>
      <c r="Q74" s="189">
        <v>0</v>
      </c>
      <c r="R74" s="189">
        <v>5.7637442907220588</v>
      </c>
      <c r="S74" s="189">
        <v>0</v>
      </c>
      <c r="T74" s="189">
        <v>0</v>
      </c>
      <c r="U74" s="189">
        <v>0</v>
      </c>
      <c r="V74" s="68"/>
      <c r="W74" s="6"/>
      <c r="X74" s="6"/>
      <c r="Y74" s="6"/>
      <c r="Z74" s="6"/>
      <c r="AA74" s="6"/>
      <c r="AB74" s="6"/>
    </row>
    <row r="75" spans="1:28" s="141" customFormat="1" x14ac:dyDescent="0.2">
      <c r="A75" s="142" t="s">
        <v>17015</v>
      </c>
      <c r="B75" s="217" t="s">
        <v>17276</v>
      </c>
      <c r="C75" s="217" t="s">
        <v>17026</v>
      </c>
      <c r="D75" s="217">
        <v>30025</v>
      </c>
      <c r="E75" s="217" t="s">
        <v>17552</v>
      </c>
      <c r="F75" s="217" t="s">
        <v>17553</v>
      </c>
      <c r="G75" s="217" t="s">
        <v>17060</v>
      </c>
      <c r="H75" s="217">
        <v>-104.4485</v>
      </c>
      <c r="I75" s="217">
        <v>46.389200000000002</v>
      </c>
      <c r="J75" s="217" t="s">
        <v>17556</v>
      </c>
      <c r="K75" s="217" t="s">
        <v>17557</v>
      </c>
      <c r="L75" s="217">
        <v>40301117</v>
      </c>
      <c r="M75" s="217">
        <v>226947</v>
      </c>
      <c r="N75" s="217" t="s">
        <v>17144</v>
      </c>
      <c r="O75" s="217" t="s">
        <v>17144</v>
      </c>
      <c r="P75" s="107" t="str">
        <f>VLOOKUP(L75,SCC_xref!$D$6:$G$192,2,FALSE)</f>
        <v>Permitted Tank Losses</v>
      </c>
      <c r="Q75" s="189">
        <v>0</v>
      </c>
      <c r="R75" s="189">
        <v>7.2413612990218441</v>
      </c>
      <c r="S75" s="189">
        <v>0</v>
      </c>
      <c r="T75" s="189">
        <v>0</v>
      </c>
      <c r="U75" s="189">
        <v>0</v>
      </c>
      <c r="V75" s="68"/>
      <c r="W75" s="6"/>
      <c r="X75" s="6"/>
      <c r="Y75" s="6"/>
      <c r="Z75" s="6"/>
      <c r="AA75" s="6"/>
      <c r="AB75" s="6"/>
    </row>
    <row r="76" spans="1:28" s="141" customFormat="1" x14ac:dyDescent="0.2">
      <c r="A76" s="142" t="s">
        <v>17015</v>
      </c>
      <c r="B76" s="217" t="s">
        <v>17276</v>
      </c>
      <c r="C76" s="217" t="s">
        <v>17026</v>
      </c>
      <c r="D76" s="217">
        <v>30025</v>
      </c>
      <c r="E76" s="217" t="s">
        <v>17552</v>
      </c>
      <c r="F76" s="217" t="s">
        <v>17553</v>
      </c>
      <c r="G76" s="217" t="s">
        <v>17060</v>
      </c>
      <c r="H76" s="217">
        <v>-104.4485</v>
      </c>
      <c r="I76" s="217">
        <v>46.389200000000002</v>
      </c>
      <c r="J76" s="217" t="s">
        <v>17558</v>
      </c>
      <c r="K76" s="217" t="s">
        <v>17559</v>
      </c>
      <c r="L76" s="217">
        <v>40400151</v>
      </c>
      <c r="M76" s="217">
        <v>796305</v>
      </c>
      <c r="N76" s="217" t="s">
        <v>17144</v>
      </c>
      <c r="O76" s="217" t="s">
        <v>17144</v>
      </c>
      <c r="P76" s="107" t="str">
        <f>VLOOKUP(L76,SCC_xref!$D$6:$G$192,2,FALSE)</f>
        <v>Permitted Fugitives</v>
      </c>
      <c r="Q76" s="189">
        <v>0</v>
      </c>
      <c r="R76" s="189">
        <v>13.928632237807086</v>
      </c>
      <c r="S76" s="189">
        <v>0</v>
      </c>
      <c r="T76" s="189">
        <v>0</v>
      </c>
      <c r="U76" s="189">
        <v>0</v>
      </c>
      <c r="V76" s="68"/>
      <c r="W76" s="6"/>
      <c r="X76" s="6"/>
      <c r="Y76" s="6"/>
      <c r="Z76" s="6"/>
      <c r="AA76" s="6"/>
      <c r="AB76" s="6"/>
    </row>
    <row r="77" spans="1:28" s="141" customFormat="1" x14ac:dyDescent="0.2">
      <c r="A77" s="142" t="s">
        <v>17015</v>
      </c>
      <c r="B77" s="217" t="s">
        <v>17276</v>
      </c>
      <c r="C77" s="217" t="s">
        <v>17026</v>
      </c>
      <c r="D77" s="217">
        <v>30025</v>
      </c>
      <c r="E77" s="217" t="s">
        <v>17552</v>
      </c>
      <c r="F77" s="217" t="s">
        <v>17553</v>
      </c>
      <c r="G77" s="217" t="s">
        <v>17060</v>
      </c>
      <c r="H77" s="217">
        <v>-104.4485</v>
      </c>
      <c r="I77" s="217">
        <v>46.389200000000002</v>
      </c>
      <c r="J77" s="217" t="s">
        <v>17558</v>
      </c>
      <c r="K77" s="217" t="s">
        <v>17560</v>
      </c>
      <c r="L77" s="217">
        <v>30501050</v>
      </c>
      <c r="M77" s="217">
        <v>183</v>
      </c>
      <c r="N77" s="217" t="s">
        <v>17144</v>
      </c>
      <c r="O77" s="217" t="s">
        <v>17144</v>
      </c>
      <c r="P77" s="107" t="str">
        <f>VLOOKUP(L77,SCC_xref!$D$6:$G$192,2,FALSE)</f>
        <v>Natural Gas Production, Other Not Classified</v>
      </c>
      <c r="Q77" s="189">
        <v>0</v>
      </c>
      <c r="R77" s="189">
        <v>0</v>
      </c>
      <c r="S77" s="189">
        <v>0</v>
      </c>
      <c r="T77" s="189">
        <v>0</v>
      </c>
      <c r="U77" s="189">
        <v>0.12429871633429818</v>
      </c>
      <c r="V77" s="68"/>
      <c r="W77" s="6"/>
      <c r="X77" s="6"/>
      <c r="Y77" s="6"/>
      <c r="Z77" s="6"/>
      <c r="AA77" s="6"/>
      <c r="AB77" s="6"/>
    </row>
    <row r="78" spans="1:28" s="141" customFormat="1" x14ac:dyDescent="0.2">
      <c r="A78" s="142" t="s">
        <v>17015</v>
      </c>
      <c r="B78" s="217" t="s">
        <v>17276</v>
      </c>
      <c r="C78" s="217" t="s">
        <v>17026</v>
      </c>
      <c r="D78" s="217">
        <v>30025</v>
      </c>
      <c r="E78" s="217" t="s">
        <v>17552</v>
      </c>
      <c r="F78" s="217" t="s">
        <v>17553</v>
      </c>
      <c r="G78" s="217" t="s">
        <v>17060</v>
      </c>
      <c r="H78" s="217">
        <v>-104.4485</v>
      </c>
      <c r="I78" s="217">
        <v>46.389200000000002</v>
      </c>
      <c r="J78" s="217" t="s">
        <v>17558</v>
      </c>
      <c r="K78" s="217" t="s">
        <v>17561</v>
      </c>
      <c r="L78" s="217">
        <v>30501050</v>
      </c>
      <c r="M78" s="217">
        <v>94</v>
      </c>
      <c r="N78" s="217" t="s">
        <v>17144</v>
      </c>
      <c r="O78" s="217" t="s">
        <v>17144</v>
      </c>
      <c r="P78" s="107" t="str">
        <f>VLOOKUP(L78,SCC_xref!$D$6:$G$192,2,FALSE)</f>
        <v>Natural Gas Production, Other Not Classified</v>
      </c>
      <c r="Q78" s="189">
        <v>0</v>
      </c>
      <c r="R78" s="189">
        <v>0</v>
      </c>
      <c r="S78" s="189">
        <v>0</v>
      </c>
      <c r="T78" s="189">
        <v>0</v>
      </c>
      <c r="U78" s="189">
        <v>0.23911485018536119</v>
      </c>
      <c r="V78" s="68"/>
      <c r="W78" s="6"/>
      <c r="X78" s="6"/>
      <c r="Y78" s="6"/>
      <c r="Z78" s="6"/>
      <c r="AA78" s="6"/>
      <c r="AB78" s="6"/>
    </row>
    <row r="79" spans="1:28" s="141" customFormat="1" x14ac:dyDescent="0.2">
      <c r="A79" s="142" t="s">
        <v>17015</v>
      </c>
      <c r="B79" s="217" t="s">
        <v>17276</v>
      </c>
      <c r="C79" s="217" t="s">
        <v>17026</v>
      </c>
      <c r="D79" s="217">
        <v>30025</v>
      </c>
      <c r="E79" s="217" t="s">
        <v>17562</v>
      </c>
      <c r="F79" s="217" t="s">
        <v>17563</v>
      </c>
      <c r="G79" s="217" t="s">
        <v>17060</v>
      </c>
      <c r="H79" s="217">
        <v>-104.35742</v>
      </c>
      <c r="I79" s="217">
        <v>46.492280000000001</v>
      </c>
      <c r="J79" s="217" t="s">
        <v>17564</v>
      </c>
      <c r="K79" s="217" t="s">
        <v>17564</v>
      </c>
      <c r="L79" s="217">
        <v>10500106</v>
      </c>
      <c r="M79" s="217">
        <v>0</v>
      </c>
      <c r="N79" s="217" t="s">
        <v>17144</v>
      </c>
      <c r="O79" s="217" t="s">
        <v>17144</v>
      </c>
      <c r="P79" s="107" t="str">
        <f>VLOOKUP(L79,SCC_xref!$D$6:$G$192,2,FALSE)</f>
        <v>Process Heaters</v>
      </c>
      <c r="Q79" s="189">
        <v>0</v>
      </c>
      <c r="R79" s="189">
        <v>0</v>
      </c>
      <c r="S79" s="189">
        <v>0</v>
      </c>
      <c r="T79" s="189">
        <v>0</v>
      </c>
      <c r="U79" s="189">
        <v>0</v>
      </c>
      <c r="V79" s="68"/>
      <c r="W79" s="6"/>
      <c r="X79" s="6"/>
      <c r="Y79" s="6"/>
      <c r="Z79" s="6"/>
      <c r="AA79" s="6"/>
      <c r="AB79" s="6"/>
    </row>
    <row r="80" spans="1:28" s="141" customFormat="1" x14ac:dyDescent="0.2">
      <c r="A80" s="142" t="s">
        <v>17015</v>
      </c>
      <c r="B80" s="217" t="s">
        <v>17276</v>
      </c>
      <c r="C80" s="217" t="s">
        <v>17026</v>
      </c>
      <c r="D80" s="217">
        <v>30025</v>
      </c>
      <c r="E80" s="217" t="s">
        <v>17562</v>
      </c>
      <c r="F80" s="217" t="s">
        <v>17563</v>
      </c>
      <c r="G80" s="217" t="s">
        <v>17060</v>
      </c>
      <c r="H80" s="217">
        <v>-104.35742</v>
      </c>
      <c r="I80" s="217">
        <v>46.492280000000001</v>
      </c>
      <c r="J80" s="217" t="s">
        <v>17565</v>
      </c>
      <c r="K80" s="217" t="s">
        <v>17566</v>
      </c>
      <c r="L80" s="217">
        <v>31000228</v>
      </c>
      <c r="M80" s="217">
        <v>3</v>
      </c>
      <c r="N80" s="217" t="s">
        <v>17144</v>
      </c>
      <c r="O80" s="217" t="s">
        <v>17144</v>
      </c>
      <c r="P80" s="107" t="str">
        <f>VLOOKUP(L80,SCC_xref!$D$6:$G$192,2,FALSE)</f>
        <v>Dehydrator</v>
      </c>
      <c r="Q80" s="189">
        <v>0.19221450979530644</v>
      </c>
      <c r="R80" s="189">
        <v>1.0251440522416343E-2</v>
      </c>
      <c r="S80" s="189">
        <v>6.7275078428357254E-2</v>
      </c>
      <c r="T80" s="189">
        <v>1.1532870587718385E-3</v>
      </c>
      <c r="U80" s="189">
        <v>5.7664352938591925E-3</v>
      </c>
      <c r="V80" s="68"/>
      <c r="W80" s="6"/>
      <c r="X80" s="6"/>
      <c r="Y80" s="6"/>
      <c r="Z80" s="6"/>
      <c r="AA80" s="6"/>
      <c r="AB80" s="6"/>
    </row>
    <row r="81" spans="1:28" s="141" customFormat="1" x14ac:dyDescent="0.2">
      <c r="A81" s="142" t="s">
        <v>17015</v>
      </c>
      <c r="B81" s="217" t="s">
        <v>17276</v>
      </c>
      <c r="C81" s="217" t="s">
        <v>17026</v>
      </c>
      <c r="D81" s="217">
        <v>30025</v>
      </c>
      <c r="E81" s="217" t="s">
        <v>17562</v>
      </c>
      <c r="F81" s="217" t="s">
        <v>17563</v>
      </c>
      <c r="G81" s="217" t="s">
        <v>17060</v>
      </c>
      <c r="H81" s="217">
        <v>-104.35742</v>
      </c>
      <c r="I81" s="217">
        <v>46.492280000000001</v>
      </c>
      <c r="J81" s="217" t="s">
        <v>17567</v>
      </c>
      <c r="K81" s="217" t="s">
        <v>17510</v>
      </c>
      <c r="L81" s="217">
        <v>31000202</v>
      </c>
      <c r="M81" s="217">
        <v>8760</v>
      </c>
      <c r="N81" s="217" t="s">
        <v>17144</v>
      </c>
      <c r="O81" s="217" t="s">
        <v>17144</v>
      </c>
      <c r="P81" s="107" t="str">
        <f>VLOOKUP(L81,SCC_xref!$D$6:$G$192,2,FALSE)</f>
        <v>Natural Gas Production, Gas Stripping Operations</v>
      </c>
      <c r="Q81" s="189">
        <v>0</v>
      </c>
      <c r="R81" s="189">
        <v>0.20490066744179666</v>
      </c>
      <c r="S81" s="189">
        <v>0</v>
      </c>
      <c r="T81" s="189">
        <v>0</v>
      </c>
      <c r="U81" s="189">
        <v>0</v>
      </c>
      <c r="V81" s="68"/>
      <c r="W81" s="6"/>
      <c r="X81" s="6"/>
      <c r="Y81" s="6"/>
      <c r="Z81" s="6"/>
      <c r="AA81" s="6"/>
      <c r="AB81" s="6"/>
    </row>
    <row r="82" spans="1:28" s="141" customFormat="1" ht="25.5" x14ac:dyDescent="0.2">
      <c r="A82" s="142" t="s">
        <v>17015</v>
      </c>
      <c r="B82" s="217" t="s">
        <v>17276</v>
      </c>
      <c r="C82" s="217" t="s">
        <v>17026</v>
      </c>
      <c r="D82" s="217">
        <v>30025</v>
      </c>
      <c r="E82" s="217" t="s">
        <v>17562</v>
      </c>
      <c r="F82" s="217" t="s">
        <v>17563</v>
      </c>
      <c r="G82" s="217" t="s">
        <v>17060</v>
      </c>
      <c r="H82" s="217">
        <v>-104.35742</v>
      </c>
      <c r="I82" s="217">
        <v>46.492280000000001</v>
      </c>
      <c r="J82" s="217" t="s">
        <v>17568</v>
      </c>
      <c r="K82" s="217" t="s">
        <v>17569</v>
      </c>
      <c r="L82" s="217">
        <v>20200202</v>
      </c>
      <c r="M82" s="217">
        <v>56</v>
      </c>
      <c r="N82" s="217" t="s">
        <v>17144</v>
      </c>
      <c r="O82" s="217" t="s">
        <v>17144</v>
      </c>
      <c r="P82" s="107" t="str">
        <f>VLOOKUP(L82,SCC_xref!$D$6:$G$192,2,FALSE)</f>
        <v>Compressor Engines</v>
      </c>
      <c r="Q82" s="189">
        <v>13.826758547615574</v>
      </c>
      <c r="R82" s="189">
        <v>5.6511065879820093</v>
      </c>
      <c r="S82" s="189">
        <v>13.852259005915085</v>
      </c>
      <c r="T82" s="189">
        <v>2.152802509707432E-2</v>
      </c>
      <c r="U82" s="189">
        <v>0.35880041828457204</v>
      </c>
      <c r="V82" s="68"/>
      <c r="W82" s="6"/>
      <c r="X82" s="6"/>
      <c r="Y82" s="6"/>
      <c r="Z82" s="6"/>
      <c r="AA82" s="6"/>
      <c r="AB82" s="6"/>
    </row>
    <row r="83" spans="1:28" s="141" customFormat="1" ht="25.5" x14ac:dyDescent="0.2">
      <c r="A83" s="142" t="s">
        <v>17015</v>
      </c>
      <c r="B83" s="217" t="s">
        <v>17276</v>
      </c>
      <c r="C83" s="217" t="s">
        <v>17026</v>
      </c>
      <c r="D83" s="217">
        <v>30025</v>
      </c>
      <c r="E83" s="217" t="s">
        <v>17562</v>
      </c>
      <c r="F83" s="217" t="s">
        <v>17563</v>
      </c>
      <c r="G83" s="217" t="s">
        <v>17060</v>
      </c>
      <c r="H83" s="217">
        <v>-104.35742</v>
      </c>
      <c r="I83" s="217">
        <v>46.492280000000001</v>
      </c>
      <c r="J83" s="217" t="s">
        <v>17570</v>
      </c>
      <c r="K83" s="217" t="s">
        <v>17571</v>
      </c>
      <c r="L83" s="217">
        <v>20200202</v>
      </c>
      <c r="M83" s="217">
        <v>46</v>
      </c>
      <c r="N83" s="217" t="s">
        <v>17144</v>
      </c>
      <c r="O83" s="217" t="s">
        <v>17144</v>
      </c>
      <c r="P83" s="107" t="str">
        <f>VLOOKUP(L83,SCC_xref!$D$6:$G$192,2,FALSE)</f>
        <v>Compressor Engines</v>
      </c>
      <c r="Q83" s="189">
        <v>6.0741066525382141</v>
      </c>
      <c r="R83" s="189">
        <v>5.1162376787249366</v>
      </c>
      <c r="S83" s="189">
        <v>16.107575920846681</v>
      </c>
      <c r="T83" s="189">
        <v>1.7683734901168192E-2</v>
      </c>
      <c r="U83" s="189">
        <v>0.29472891501946991</v>
      </c>
      <c r="V83" s="68"/>
      <c r="W83" s="6"/>
      <c r="X83" s="6"/>
      <c r="Y83" s="6"/>
      <c r="Z83" s="6"/>
      <c r="AA83" s="6"/>
      <c r="AB83" s="6"/>
    </row>
    <row r="84" spans="1:28" s="141" customFormat="1" x14ac:dyDescent="0.2">
      <c r="A84" s="142" t="s">
        <v>17015</v>
      </c>
      <c r="B84" s="217" t="s">
        <v>17276</v>
      </c>
      <c r="C84" s="217" t="s">
        <v>17026</v>
      </c>
      <c r="D84" s="217">
        <v>30025</v>
      </c>
      <c r="E84" s="217" t="s">
        <v>17562</v>
      </c>
      <c r="F84" s="217" t="s">
        <v>17563</v>
      </c>
      <c r="G84" s="217" t="s">
        <v>17060</v>
      </c>
      <c r="H84" s="217">
        <v>-104.35742</v>
      </c>
      <c r="I84" s="217">
        <v>46.492280000000001</v>
      </c>
      <c r="J84" s="217" t="s">
        <v>17572</v>
      </c>
      <c r="K84" s="217" t="s">
        <v>17573</v>
      </c>
      <c r="L84" s="217">
        <v>20100202</v>
      </c>
      <c r="M84" s="217">
        <v>0</v>
      </c>
      <c r="N84" s="217" t="s">
        <v>17144</v>
      </c>
      <c r="O84" s="217" t="s">
        <v>17144</v>
      </c>
      <c r="P84" s="107" t="str">
        <f>VLOOKUP(L84,SCC_xref!$D$6:$G$192,2,FALSE)</f>
        <v>Compressor Engines</v>
      </c>
      <c r="Q84" s="189">
        <v>0</v>
      </c>
      <c r="R84" s="189">
        <v>0</v>
      </c>
      <c r="S84" s="189">
        <v>0</v>
      </c>
      <c r="T84" s="189">
        <v>0</v>
      </c>
      <c r="U84" s="189">
        <v>0</v>
      </c>
      <c r="V84" s="68"/>
      <c r="W84" s="6"/>
      <c r="X84" s="6"/>
      <c r="Y84" s="6"/>
      <c r="Z84" s="6"/>
      <c r="AA84" s="6"/>
      <c r="AB84" s="6"/>
    </row>
    <row r="85" spans="1:28" s="141" customFormat="1" x14ac:dyDescent="0.2">
      <c r="A85" s="142" t="s">
        <v>17015</v>
      </c>
      <c r="B85" s="217" t="s">
        <v>17276</v>
      </c>
      <c r="C85" s="217" t="s">
        <v>17026</v>
      </c>
      <c r="D85" s="217">
        <v>30025</v>
      </c>
      <c r="E85" s="217" t="s">
        <v>17562</v>
      </c>
      <c r="F85" s="217" t="s">
        <v>17563</v>
      </c>
      <c r="G85" s="217" t="s">
        <v>17060</v>
      </c>
      <c r="H85" s="217">
        <v>-104.35742</v>
      </c>
      <c r="I85" s="217">
        <v>46.492280000000001</v>
      </c>
      <c r="J85" s="217" t="s">
        <v>17574</v>
      </c>
      <c r="K85" s="217" t="s">
        <v>17575</v>
      </c>
      <c r="L85" s="217">
        <v>10500106</v>
      </c>
      <c r="M85" s="217">
        <v>2</v>
      </c>
      <c r="N85" s="217" t="s">
        <v>17144</v>
      </c>
      <c r="O85" s="217" t="s">
        <v>17144</v>
      </c>
      <c r="P85" s="107" t="str">
        <f>VLOOKUP(L85,SCC_xref!$D$6:$G$192,2,FALSE)</f>
        <v>Process Heaters</v>
      </c>
      <c r="Q85" s="189">
        <v>0.1281430065302043</v>
      </c>
      <c r="R85" s="189">
        <v>6.7915793461008275E-3</v>
      </c>
      <c r="S85" s="189">
        <v>2.562860130604086E-2</v>
      </c>
      <c r="T85" s="189">
        <v>7.6885803918122573E-4</v>
      </c>
      <c r="U85" s="189">
        <v>3.8442901959061288E-3</v>
      </c>
      <c r="V85" s="68"/>
      <c r="W85" s="6"/>
      <c r="X85" s="6"/>
      <c r="Y85" s="6"/>
      <c r="Z85" s="6"/>
      <c r="AA85" s="6"/>
      <c r="AB85" s="6"/>
    </row>
    <row r="86" spans="1:28" s="141" customFormat="1" x14ac:dyDescent="0.2">
      <c r="A86" s="142" t="s">
        <v>17015</v>
      </c>
      <c r="B86" s="217" t="s">
        <v>17276</v>
      </c>
      <c r="C86" s="217" t="s">
        <v>17026</v>
      </c>
      <c r="D86" s="217">
        <v>30025</v>
      </c>
      <c r="E86" s="217" t="s">
        <v>17576</v>
      </c>
      <c r="F86" s="217" t="s">
        <v>17577</v>
      </c>
      <c r="G86" s="217" t="s">
        <v>17060</v>
      </c>
      <c r="H86" s="217">
        <v>-104.26116</v>
      </c>
      <c r="I86" s="217">
        <v>46.369030000000002</v>
      </c>
      <c r="J86" s="217" t="s">
        <v>17578</v>
      </c>
      <c r="K86" s="217" t="s">
        <v>17579</v>
      </c>
      <c r="L86" s="217">
        <v>20100202</v>
      </c>
      <c r="M86" s="217">
        <v>8624</v>
      </c>
      <c r="N86" s="217" t="s">
        <v>17469</v>
      </c>
      <c r="O86" s="217" t="s">
        <v>17144</v>
      </c>
      <c r="P86" s="107" t="str">
        <f>VLOOKUP(L86,SCC_xref!$D$6:$G$192,2,FALSE)</f>
        <v>Compressor Engines</v>
      </c>
      <c r="Q86" s="189">
        <v>6.879229162567488</v>
      </c>
      <c r="R86" s="189">
        <v>10.222223916927456</v>
      </c>
      <c r="S86" s="189">
        <v>24.588592665041723</v>
      </c>
      <c r="T86" s="189">
        <v>0</v>
      </c>
      <c r="U86" s="189">
        <v>0</v>
      </c>
      <c r="V86" s="68"/>
      <c r="W86" s="6"/>
      <c r="X86" s="6"/>
      <c r="Y86" s="6"/>
      <c r="Z86" s="6"/>
      <c r="AA86" s="6"/>
      <c r="AB86" s="6"/>
    </row>
    <row r="87" spans="1:28" s="141" customFormat="1" x14ac:dyDescent="0.2">
      <c r="A87" s="142" t="s">
        <v>17015</v>
      </c>
      <c r="B87" s="217" t="s">
        <v>17276</v>
      </c>
      <c r="C87" s="217" t="s">
        <v>17026</v>
      </c>
      <c r="D87" s="217">
        <v>30025</v>
      </c>
      <c r="E87" s="217" t="s">
        <v>17576</v>
      </c>
      <c r="F87" s="217" t="s">
        <v>17577</v>
      </c>
      <c r="G87" s="217" t="s">
        <v>17060</v>
      </c>
      <c r="H87" s="217">
        <v>-104.26116</v>
      </c>
      <c r="I87" s="217">
        <v>46.369030000000002</v>
      </c>
      <c r="J87" s="217" t="s">
        <v>17578</v>
      </c>
      <c r="K87" s="217" t="s">
        <v>17579</v>
      </c>
      <c r="L87" s="217">
        <v>20100202</v>
      </c>
      <c r="M87" s="217">
        <v>0</v>
      </c>
      <c r="N87" s="217" t="s">
        <v>17144</v>
      </c>
      <c r="O87" s="217" t="s">
        <v>17144</v>
      </c>
      <c r="P87" s="107" t="str">
        <f>VLOOKUP(L87,SCC_xref!$D$6:$G$192,2,FALSE)</f>
        <v>Compressor Engines</v>
      </c>
      <c r="Q87" s="189">
        <v>0</v>
      </c>
      <c r="R87" s="189">
        <v>0</v>
      </c>
      <c r="S87" s="189">
        <v>0</v>
      </c>
      <c r="T87" s="189">
        <v>5.5229635814518049E-2</v>
      </c>
      <c r="U87" s="189">
        <v>0.77359933042284335</v>
      </c>
      <c r="V87" s="68"/>
      <c r="W87" s="6"/>
      <c r="X87" s="6"/>
      <c r="Y87" s="6"/>
      <c r="Z87" s="6"/>
      <c r="AA87" s="6"/>
      <c r="AB87" s="6"/>
    </row>
    <row r="88" spans="1:28" s="141" customFormat="1" x14ac:dyDescent="0.2">
      <c r="A88" s="142" t="s">
        <v>17015</v>
      </c>
      <c r="B88" s="217" t="s">
        <v>17276</v>
      </c>
      <c r="C88" s="217" t="s">
        <v>17026</v>
      </c>
      <c r="D88" s="217">
        <v>30025</v>
      </c>
      <c r="E88" s="217" t="s">
        <v>17576</v>
      </c>
      <c r="F88" s="217" t="s">
        <v>17577</v>
      </c>
      <c r="G88" s="217" t="s">
        <v>17060</v>
      </c>
      <c r="H88" s="217">
        <v>-104.26116</v>
      </c>
      <c r="I88" s="217">
        <v>46.369030000000002</v>
      </c>
      <c r="J88" s="217" t="s">
        <v>17580</v>
      </c>
      <c r="K88" s="217" t="s">
        <v>17581</v>
      </c>
      <c r="L88" s="217">
        <v>31000228</v>
      </c>
      <c r="M88" s="217">
        <v>1</v>
      </c>
      <c r="N88" s="217" t="s">
        <v>17144</v>
      </c>
      <c r="O88" s="217" t="s">
        <v>17144</v>
      </c>
      <c r="P88" s="107" t="str">
        <f>VLOOKUP(L88,SCC_xref!$D$6:$G$192,2,FALSE)</f>
        <v>Dehydrator</v>
      </c>
      <c r="Q88" s="189">
        <v>6.407150326510215E-2</v>
      </c>
      <c r="R88" s="189">
        <v>3.5880041828457204E-3</v>
      </c>
      <c r="S88" s="189">
        <v>5.3820062742685811E-2</v>
      </c>
      <c r="T88" s="189">
        <v>3.8442901959061287E-4</v>
      </c>
      <c r="U88" s="189">
        <v>4.8694342481477634E-3</v>
      </c>
      <c r="V88" s="68"/>
      <c r="W88" s="6"/>
      <c r="X88" s="6"/>
      <c r="Y88" s="6"/>
      <c r="Z88" s="6"/>
      <c r="AA88" s="6"/>
      <c r="AB88" s="6"/>
    </row>
    <row r="89" spans="1:28" s="141" customFormat="1" ht="25.5" x14ac:dyDescent="0.2">
      <c r="A89" s="142" t="s">
        <v>17015</v>
      </c>
      <c r="B89" s="217" t="s">
        <v>17276</v>
      </c>
      <c r="C89" s="217" t="s">
        <v>17026</v>
      </c>
      <c r="D89" s="217">
        <v>30025</v>
      </c>
      <c r="E89" s="217" t="s">
        <v>17576</v>
      </c>
      <c r="F89" s="217" t="s">
        <v>17577</v>
      </c>
      <c r="G89" s="217" t="s">
        <v>17060</v>
      </c>
      <c r="H89" s="217">
        <v>-104.26116</v>
      </c>
      <c r="I89" s="217">
        <v>46.369030000000002</v>
      </c>
      <c r="J89" s="217" t="s">
        <v>17582</v>
      </c>
      <c r="K89" s="217" t="s">
        <v>17583</v>
      </c>
      <c r="L89" s="217">
        <v>20200202</v>
      </c>
      <c r="M89" s="217">
        <v>217</v>
      </c>
      <c r="N89" s="217" t="s">
        <v>17144</v>
      </c>
      <c r="O89" s="217" t="s">
        <v>17144</v>
      </c>
      <c r="P89" s="107" t="str">
        <f>VLOOKUP(L89,SCC_xref!$D$6:$G$192,2,FALSE)</f>
        <v>Compressor Engines</v>
      </c>
      <c r="Q89" s="189">
        <v>0.9867011502825731</v>
      </c>
      <c r="R89" s="189">
        <v>4.1005762089665375E-3</v>
      </c>
      <c r="S89" s="189">
        <v>0.64071503265102148</v>
      </c>
      <c r="T89" s="189">
        <v>1.281430065302043E-4</v>
      </c>
      <c r="U89" s="189">
        <v>1.4095730718322473E-3</v>
      </c>
      <c r="V89" s="68"/>
      <c r="W89" s="6"/>
      <c r="X89" s="6"/>
      <c r="Y89" s="6"/>
      <c r="Z89" s="6"/>
      <c r="AA89" s="6"/>
      <c r="AB89" s="6"/>
    </row>
    <row r="90" spans="1:28" s="141" customFormat="1" x14ac:dyDescent="0.2">
      <c r="A90" s="142" t="s">
        <v>17015</v>
      </c>
      <c r="B90" s="217" t="s">
        <v>17276</v>
      </c>
      <c r="C90" s="217" t="s">
        <v>17026</v>
      </c>
      <c r="D90" s="217">
        <v>30025</v>
      </c>
      <c r="E90" s="217" t="s">
        <v>17576</v>
      </c>
      <c r="F90" s="217" t="s">
        <v>17577</v>
      </c>
      <c r="G90" s="217" t="s">
        <v>17060</v>
      </c>
      <c r="H90" s="217">
        <v>-104.26116</v>
      </c>
      <c r="I90" s="217">
        <v>46.369030000000002</v>
      </c>
      <c r="J90" s="217" t="s">
        <v>17584</v>
      </c>
      <c r="K90" s="217" t="s">
        <v>17585</v>
      </c>
      <c r="L90" s="217">
        <v>20200202</v>
      </c>
      <c r="M90" s="217">
        <v>28</v>
      </c>
      <c r="N90" s="217" t="s">
        <v>17144</v>
      </c>
      <c r="O90" s="217" t="s">
        <v>17144</v>
      </c>
      <c r="P90" s="107" t="str">
        <f>VLOOKUP(L90,SCC_xref!$D$6:$G$192,2,FALSE)</f>
        <v>Compressor Engines</v>
      </c>
      <c r="Q90" s="189">
        <v>27.448231998769764</v>
      </c>
      <c r="R90" s="189">
        <v>0.5310246190611666</v>
      </c>
      <c r="S90" s="189">
        <v>65.071018716037742</v>
      </c>
      <c r="T90" s="189">
        <v>1.076401254853716E-2</v>
      </c>
      <c r="U90" s="189">
        <v>0.17940020914228602</v>
      </c>
      <c r="V90" s="68"/>
      <c r="W90" s="6"/>
      <c r="X90" s="6"/>
      <c r="Y90" s="6"/>
      <c r="Z90" s="6"/>
      <c r="AA90" s="6"/>
      <c r="AB90" s="6"/>
    </row>
    <row r="91" spans="1:28" s="141" customFormat="1" ht="25.5" x14ac:dyDescent="0.2">
      <c r="A91" s="142" t="s">
        <v>17015</v>
      </c>
      <c r="B91" s="217" t="s">
        <v>17276</v>
      </c>
      <c r="C91" s="217" t="s">
        <v>17026</v>
      </c>
      <c r="D91" s="217">
        <v>30025</v>
      </c>
      <c r="E91" s="217" t="s">
        <v>17576</v>
      </c>
      <c r="F91" s="217" t="s">
        <v>17577</v>
      </c>
      <c r="G91" s="217" t="s">
        <v>17060</v>
      </c>
      <c r="H91" s="217">
        <v>-104.26116</v>
      </c>
      <c r="I91" s="217">
        <v>46.369030000000002</v>
      </c>
      <c r="J91" s="217" t="s">
        <v>17586</v>
      </c>
      <c r="K91" s="217" t="s">
        <v>17587</v>
      </c>
      <c r="L91" s="217">
        <v>20200202</v>
      </c>
      <c r="M91" s="217">
        <v>25</v>
      </c>
      <c r="N91" s="217" t="s">
        <v>17144</v>
      </c>
      <c r="O91" s="217" t="s">
        <v>17144</v>
      </c>
      <c r="P91" s="107" t="str">
        <f>VLOOKUP(L91,SCC_xref!$D$6:$G$192,2,FALSE)</f>
        <v>Compressor Engines</v>
      </c>
      <c r="Q91" s="189">
        <v>41.954020337988887</v>
      </c>
      <c r="R91" s="189">
        <v>0.4741291241617559</v>
      </c>
      <c r="S91" s="189">
        <v>65.21197602322097</v>
      </c>
      <c r="T91" s="189">
        <v>9.6107254897653226E-3</v>
      </c>
      <c r="U91" s="189">
        <v>0.16017875816275537</v>
      </c>
      <c r="V91" s="68"/>
      <c r="W91" s="6"/>
      <c r="X91" s="6"/>
      <c r="Y91" s="6"/>
      <c r="Z91" s="6"/>
      <c r="AA91" s="6"/>
      <c r="AB91" s="6"/>
    </row>
    <row r="92" spans="1:28" s="141" customFormat="1" x14ac:dyDescent="0.2">
      <c r="A92" s="142" t="s">
        <v>17015</v>
      </c>
      <c r="B92" s="217" t="s">
        <v>17276</v>
      </c>
      <c r="C92" s="217" t="s">
        <v>17026</v>
      </c>
      <c r="D92" s="217">
        <v>30025</v>
      </c>
      <c r="E92" s="217" t="s">
        <v>17576</v>
      </c>
      <c r="F92" s="217" t="s">
        <v>17577</v>
      </c>
      <c r="G92" s="217" t="s">
        <v>17060</v>
      </c>
      <c r="H92" s="217">
        <v>-104.26116</v>
      </c>
      <c r="I92" s="217">
        <v>46.369030000000002</v>
      </c>
      <c r="J92" s="217" t="s">
        <v>17588</v>
      </c>
      <c r="K92" s="217" t="s">
        <v>17589</v>
      </c>
      <c r="L92" s="217">
        <v>20200202</v>
      </c>
      <c r="M92" s="217">
        <v>370</v>
      </c>
      <c r="N92" s="217" t="s">
        <v>17144</v>
      </c>
      <c r="O92" s="217" t="s">
        <v>17144</v>
      </c>
      <c r="P92" s="107" t="str">
        <f>VLOOKUP(L92,SCC_xref!$D$6:$G$192,2,FALSE)</f>
        <v>Compressor Engines</v>
      </c>
      <c r="Q92" s="189">
        <v>1.5172131973176188</v>
      </c>
      <c r="R92" s="189">
        <v>7.0478653591612359E-3</v>
      </c>
      <c r="S92" s="189">
        <v>0.96017554793082072</v>
      </c>
      <c r="T92" s="189">
        <v>1.281430065302043E-4</v>
      </c>
      <c r="U92" s="189">
        <v>2.4347171240738817E-3</v>
      </c>
      <c r="V92" s="68"/>
      <c r="W92" s="6"/>
      <c r="X92" s="6"/>
      <c r="Y92" s="6"/>
      <c r="Z92" s="6"/>
      <c r="AA92" s="6"/>
      <c r="AB92" s="6"/>
    </row>
    <row r="93" spans="1:28" s="141" customFormat="1" ht="25.5" x14ac:dyDescent="0.2">
      <c r="A93" s="142" t="s">
        <v>17015</v>
      </c>
      <c r="B93" s="217" t="s">
        <v>17276</v>
      </c>
      <c r="C93" s="217" t="s">
        <v>17026</v>
      </c>
      <c r="D93" s="217">
        <v>30025</v>
      </c>
      <c r="E93" s="217" t="s">
        <v>17576</v>
      </c>
      <c r="F93" s="217" t="s">
        <v>17577</v>
      </c>
      <c r="G93" s="217" t="s">
        <v>17060</v>
      </c>
      <c r="H93" s="217">
        <v>-104.26116</v>
      </c>
      <c r="I93" s="217">
        <v>46.369030000000002</v>
      </c>
      <c r="J93" s="217" t="s">
        <v>17590</v>
      </c>
      <c r="K93" s="217" t="s">
        <v>17591</v>
      </c>
      <c r="L93" s="217">
        <v>20200202</v>
      </c>
      <c r="M93" s="217">
        <v>4</v>
      </c>
      <c r="N93" s="217" t="s">
        <v>17144</v>
      </c>
      <c r="O93" s="217" t="s">
        <v>17144</v>
      </c>
      <c r="P93" s="107" t="str">
        <f>VLOOKUP(L93,SCC_xref!$D$6:$G$192,2,FALSE)</f>
        <v>Compressor Engines</v>
      </c>
      <c r="Q93" s="189">
        <v>19.388036888019911</v>
      </c>
      <c r="R93" s="189">
        <v>7.5860659865880947E-2</v>
      </c>
      <c r="S93" s="189">
        <v>12.417057332776796</v>
      </c>
      <c r="T93" s="189">
        <v>1.5377160783624515E-3</v>
      </c>
      <c r="U93" s="189">
        <v>2.562860130604086E-2</v>
      </c>
      <c r="V93" s="68"/>
      <c r="W93" s="6"/>
      <c r="X93" s="6"/>
      <c r="Y93" s="6"/>
      <c r="Z93" s="6"/>
      <c r="AA93" s="6"/>
      <c r="AB93" s="6"/>
    </row>
    <row r="94" spans="1:28" s="141" customFormat="1" x14ac:dyDescent="0.2">
      <c r="A94" s="142" t="s">
        <v>17015</v>
      </c>
      <c r="B94" s="217" t="s">
        <v>17276</v>
      </c>
      <c r="C94" s="217" t="s">
        <v>17026</v>
      </c>
      <c r="D94" s="217">
        <v>30025</v>
      </c>
      <c r="E94" s="217" t="s">
        <v>17592</v>
      </c>
      <c r="F94" s="217" t="s">
        <v>17593</v>
      </c>
      <c r="G94" s="217" t="s">
        <v>17060</v>
      </c>
      <c r="H94" s="217">
        <v>-104.4207</v>
      </c>
      <c r="I94" s="217">
        <v>46.564250000000001</v>
      </c>
      <c r="J94" s="217" t="s">
        <v>17594</v>
      </c>
      <c r="K94" s="217" t="s">
        <v>17595</v>
      </c>
      <c r="L94" s="217">
        <v>20200253</v>
      </c>
      <c r="M94" s="217">
        <v>38</v>
      </c>
      <c r="N94" s="217" t="s">
        <v>17144</v>
      </c>
      <c r="O94" s="217" t="s">
        <v>17144</v>
      </c>
      <c r="P94" s="107" t="str">
        <f>VLOOKUP(L94,SCC_xref!$D$6:$G$192,2,FALSE)</f>
        <v>Compressor Engines</v>
      </c>
      <c r="Q94" s="189">
        <v>0</v>
      </c>
      <c r="R94" s="189">
        <v>0</v>
      </c>
      <c r="S94" s="189">
        <v>0</v>
      </c>
      <c r="T94" s="189">
        <v>1.460830274444329E-2</v>
      </c>
      <c r="U94" s="189">
        <v>0.24347171240738816</v>
      </c>
      <c r="V94" s="68"/>
      <c r="W94" s="6"/>
      <c r="X94" s="6"/>
      <c r="Y94" s="6"/>
      <c r="Z94" s="6"/>
      <c r="AA94" s="6"/>
      <c r="AB94" s="6"/>
    </row>
    <row r="95" spans="1:28" s="141" customFormat="1" x14ac:dyDescent="0.2">
      <c r="A95" s="142" t="s">
        <v>17015</v>
      </c>
      <c r="B95" s="217" t="s">
        <v>17276</v>
      </c>
      <c r="C95" s="217" t="s">
        <v>17026</v>
      </c>
      <c r="D95" s="217">
        <v>30025</v>
      </c>
      <c r="E95" s="217" t="s">
        <v>17592</v>
      </c>
      <c r="F95" s="217" t="s">
        <v>17593</v>
      </c>
      <c r="G95" s="217" t="s">
        <v>17060</v>
      </c>
      <c r="H95" s="217">
        <v>-104.4207</v>
      </c>
      <c r="I95" s="217">
        <v>46.564250000000001</v>
      </c>
      <c r="J95" s="217" t="s">
        <v>17594</v>
      </c>
      <c r="K95" s="217" t="s">
        <v>17595</v>
      </c>
      <c r="L95" s="217">
        <v>20200253</v>
      </c>
      <c r="M95" s="217">
        <v>8313</v>
      </c>
      <c r="N95" s="217" t="s">
        <v>17596</v>
      </c>
      <c r="O95" s="217" t="s">
        <v>17597</v>
      </c>
      <c r="P95" s="107" t="str">
        <f>VLOOKUP(L95,SCC_xref!$D$6:$G$192,2,FALSE)</f>
        <v>Compressor Engines</v>
      </c>
      <c r="Q95" s="189">
        <v>7.989716457158238</v>
      </c>
      <c r="R95" s="189">
        <v>0</v>
      </c>
      <c r="S95" s="189">
        <v>6.3943360258571946</v>
      </c>
      <c r="T95" s="189">
        <v>0</v>
      </c>
      <c r="U95" s="189">
        <v>0</v>
      </c>
      <c r="V95" s="68"/>
      <c r="W95" s="6"/>
      <c r="X95" s="6"/>
      <c r="Y95" s="6"/>
      <c r="Z95" s="6"/>
      <c r="AA95" s="6"/>
      <c r="AB95" s="6"/>
    </row>
    <row r="96" spans="1:28" s="141" customFormat="1" x14ac:dyDescent="0.2">
      <c r="A96" s="142" t="s">
        <v>17015</v>
      </c>
      <c r="B96" s="217" t="s">
        <v>17276</v>
      </c>
      <c r="C96" s="217" t="s">
        <v>17026</v>
      </c>
      <c r="D96" s="217">
        <v>30025</v>
      </c>
      <c r="E96" s="217" t="s">
        <v>17592</v>
      </c>
      <c r="F96" s="217" t="s">
        <v>17593</v>
      </c>
      <c r="G96" s="217" t="s">
        <v>17060</v>
      </c>
      <c r="H96" s="217">
        <v>-104.4207</v>
      </c>
      <c r="I96" s="217">
        <v>46.564250000000001</v>
      </c>
      <c r="J96" s="217" t="s">
        <v>17594</v>
      </c>
      <c r="K96" s="217" t="s">
        <v>17595</v>
      </c>
      <c r="L96" s="217">
        <v>20200253</v>
      </c>
      <c r="M96" s="217">
        <v>0</v>
      </c>
      <c r="N96" s="217" t="s">
        <v>17144</v>
      </c>
      <c r="O96" s="217" t="s">
        <v>17144</v>
      </c>
      <c r="P96" s="107" t="str">
        <f>VLOOKUP(L96,SCC_xref!$D$6:$G$192,2,FALSE)</f>
        <v>Compressor Engines</v>
      </c>
      <c r="Q96" s="189">
        <v>0</v>
      </c>
      <c r="R96" s="189">
        <v>7.0306941962861886</v>
      </c>
      <c r="S96" s="189">
        <v>0</v>
      </c>
      <c r="T96" s="189">
        <v>0</v>
      </c>
      <c r="U96" s="189">
        <v>0</v>
      </c>
      <c r="V96" s="68"/>
      <c r="W96" s="6"/>
      <c r="X96" s="6"/>
      <c r="Y96" s="6"/>
      <c r="Z96" s="6"/>
      <c r="AA96" s="6"/>
      <c r="AB96" s="6"/>
    </row>
    <row r="97" spans="1:28" s="141" customFormat="1" ht="25.5" x14ac:dyDescent="0.2">
      <c r="A97" s="142" t="s">
        <v>17015</v>
      </c>
      <c r="B97" s="217" t="s">
        <v>17276</v>
      </c>
      <c r="C97" s="217" t="s">
        <v>17026</v>
      </c>
      <c r="D97" s="217">
        <v>30025</v>
      </c>
      <c r="E97" s="217" t="s">
        <v>17592</v>
      </c>
      <c r="F97" s="217" t="s">
        <v>17593</v>
      </c>
      <c r="G97" s="217" t="s">
        <v>17060</v>
      </c>
      <c r="H97" s="217">
        <v>-104.4207</v>
      </c>
      <c r="I97" s="217">
        <v>46.564250000000001</v>
      </c>
      <c r="J97" s="217" t="s">
        <v>17486</v>
      </c>
      <c r="K97" s="217" t="s">
        <v>17598</v>
      </c>
      <c r="L97" s="217">
        <v>31000205</v>
      </c>
      <c r="M97" s="217">
        <v>24</v>
      </c>
      <c r="N97" s="217" t="s">
        <v>17144</v>
      </c>
      <c r="O97" s="217" t="s">
        <v>17144</v>
      </c>
      <c r="P97" s="107" t="str">
        <f>VLOOKUP(L97,SCC_xref!$D$6:$G$192,2,FALSE)</f>
        <v>Natural Gas Production, Flares</v>
      </c>
      <c r="Q97" s="189">
        <v>1.0377020668815944</v>
      </c>
      <c r="R97" s="189">
        <v>2.0870651473574373</v>
      </c>
      <c r="S97" s="189">
        <v>5.5329587359611612</v>
      </c>
      <c r="T97" s="189">
        <v>4.9775869456592554</v>
      </c>
      <c r="U97" s="189">
        <v>0.11686642195554632</v>
      </c>
      <c r="V97" s="68"/>
      <c r="W97" s="6"/>
      <c r="X97" s="6"/>
      <c r="Y97" s="6"/>
      <c r="Z97" s="6"/>
      <c r="AA97" s="6"/>
      <c r="AB97" s="6"/>
    </row>
    <row r="98" spans="1:28" s="141" customFormat="1" x14ac:dyDescent="0.2">
      <c r="A98" s="142" t="s">
        <v>17015</v>
      </c>
      <c r="B98" s="217" t="s">
        <v>17276</v>
      </c>
      <c r="C98" s="217" t="s">
        <v>17026</v>
      </c>
      <c r="D98" s="217">
        <v>30025</v>
      </c>
      <c r="E98" s="217" t="s">
        <v>17592</v>
      </c>
      <c r="F98" s="217" t="s">
        <v>17593</v>
      </c>
      <c r="G98" s="217" t="s">
        <v>17060</v>
      </c>
      <c r="H98" s="217">
        <v>-104.4207</v>
      </c>
      <c r="I98" s="217">
        <v>46.564250000000001</v>
      </c>
      <c r="J98" s="217" t="s">
        <v>17599</v>
      </c>
      <c r="K98" s="217" t="s">
        <v>17600</v>
      </c>
      <c r="L98" s="217">
        <v>31000207</v>
      </c>
      <c r="M98" s="217">
        <v>8760</v>
      </c>
      <c r="N98" s="217" t="s">
        <v>17144</v>
      </c>
      <c r="O98" s="217" t="s">
        <v>17144</v>
      </c>
      <c r="P98" s="107" t="str">
        <f>VLOOKUP(L98,SCC_xref!$D$6:$G$192,2,FALSE)</f>
        <v>Permitted Fugitives</v>
      </c>
      <c r="Q98" s="189">
        <v>0</v>
      </c>
      <c r="R98" s="189">
        <v>0.96542941119855907</v>
      </c>
      <c r="S98" s="189">
        <v>0</v>
      </c>
      <c r="T98" s="189">
        <v>0</v>
      </c>
      <c r="U98" s="189">
        <v>0</v>
      </c>
      <c r="V98" s="68"/>
      <c r="W98" s="6"/>
      <c r="X98" s="6"/>
      <c r="Y98" s="6"/>
      <c r="Z98" s="6"/>
      <c r="AA98" s="6"/>
      <c r="AB98" s="6"/>
    </row>
    <row r="99" spans="1:28" s="141" customFormat="1" x14ac:dyDescent="0.2">
      <c r="A99" s="142" t="s">
        <v>17015</v>
      </c>
      <c r="B99" s="217" t="s">
        <v>17276</v>
      </c>
      <c r="C99" s="217" t="s">
        <v>17026</v>
      </c>
      <c r="D99" s="217">
        <v>30025</v>
      </c>
      <c r="E99" s="217" t="s">
        <v>17592</v>
      </c>
      <c r="F99" s="217" t="s">
        <v>17593</v>
      </c>
      <c r="G99" s="217" t="s">
        <v>17060</v>
      </c>
      <c r="H99" s="217">
        <v>-104.4207</v>
      </c>
      <c r="I99" s="217">
        <v>46.564250000000001</v>
      </c>
      <c r="J99" s="217" t="s">
        <v>17601</v>
      </c>
      <c r="K99" s="217" t="s">
        <v>17602</v>
      </c>
      <c r="L99" s="217">
        <v>31000228</v>
      </c>
      <c r="M99" s="217">
        <v>2</v>
      </c>
      <c r="N99" s="217" t="s">
        <v>17144</v>
      </c>
      <c r="O99" s="217" t="s">
        <v>17144</v>
      </c>
      <c r="P99" s="107" t="str">
        <f>VLOOKUP(L99,SCC_xref!$D$6:$G$192,2,FALSE)</f>
        <v>Dehydrator</v>
      </c>
      <c r="Q99" s="189">
        <v>0.1281430065302043</v>
      </c>
      <c r="R99" s="189">
        <v>7.0478653591612359E-3</v>
      </c>
      <c r="S99" s="189">
        <v>0.10764012548537162</v>
      </c>
      <c r="T99" s="189">
        <v>7.6885803918122573E-4</v>
      </c>
      <c r="U99" s="189">
        <v>9.7388684962955267E-3</v>
      </c>
      <c r="V99" s="68"/>
      <c r="W99" s="6"/>
      <c r="X99" s="6"/>
      <c r="Y99" s="6"/>
      <c r="Z99" s="6"/>
      <c r="AA99" s="6"/>
      <c r="AB99" s="6"/>
    </row>
    <row r="100" spans="1:28" s="141" customFormat="1" x14ac:dyDescent="0.2">
      <c r="A100" s="142" t="s">
        <v>17015</v>
      </c>
      <c r="B100" s="217" t="s">
        <v>17276</v>
      </c>
      <c r="C100" s="217" t="s">
        <v>17026</v>
      </c>
      <c r="D100" s="217">
        <v>30025</v>
      </c>
      <c r="E100" s="217" t="s">
        <v>17592</v>
      </c>
      <c r="F100" s="217" t="s">
        <v>17593</v>
      </c>
      <c r="G100" s="217" t="s">
        <v>17060</v>
      </c>
      <c r="H100" s="217">
        <v>-104.4207</v>
      </c>
      <c r="I100" s="217">
        <v>46.564250000000001</v>
      </c>
      <c r="J100" s="217" t="s">
        <v>17601</v>
      </c>
      <c r="K100" s="217" t="s">
        <v>17603</v>
      </c>
      <c r="L100" s="217">
        <v>31000301</v>
      </c>
      <c r="M100" s="217">
        <v>7833</v>
      </c>
      <c r="N100" s="217" t="s">
        <v>17466</v>
      </c>
      <c r="O100" s="217" t="s">
        <v>17144</v>
      </c>
      <c r="P100" s="107" t="str">
        <f>VLOOKUP(L100,SCC_xref!$D$6:$G$192,2,FALSE)</f>
        <v>Dehydrator</v>
      </c>
      <c r="Q100" s="189">
        <v>0</v>
      </c>
      <c r="R100" s="189">
        <v>23.703380775931066</v>
      </c>
      <c r="S100" s="189">
        <v>0</v>
      </c>
      <c r="T100" s="189">
        <v>0</v>
      </c>
      <c r="U100" s="189">
        <v>0</v>
      </c>
      <c r="V100" s="68"/>
      <c r="W100" s="6"/>
      <c r="X100" s="6"/>
      <c r="Y100" s="6"/>
      <c r="Z100" s="6"/>
      <c r="AA100" s="6"/>
      <c r="AB100" s="6"/>
    </row>
    <row r="101" spans="1:28" s="141" customFormat="1" x14ac:dyDescent="0.2">
      <c r="A101" s="142" t="s">
        <v>17015</v>
      </c>
      <c r="B101" s="217" t="s">
        <v>17276</v>
      </c>
      <c r="C101" s="217" t="s">
        <v>17026</v>
      </c>
      <c r="D101" s="217">
        <v>30025</v>
      </c>
      <c r="E101" s="217" t="s">
        <v>17592</v>
      </c>
      <c r="F101" s="217" t="s">
        <v>17593</v>
      </c>
      <c r="G101" s="217" t="s">
        <v>17060</v>
      </c>
      <c r="H101" s="217">
        <v>-104.4207</v>
      </c>
      <c r="I101" s="217">
        <v>46.564250000000001</v>
      </c>
      <c r="J101" s="217" t="s">
        <v>17604</v>
      </c>
      <c r="K101" s="217" t="s">
        <v>17605</v>
      </c>
      <c r="L101" s="217">
        <v>40400250</v>
      </c>
      <c r="M101" s="217">
        <v>862</v>
      </c>
      <c r="N101" s="217" t="s">
        <v>17466</v>
      </c>
      <c r="O101" s="217" t="s">
        <v>17144</v>
      </c>
      <c r="P101" s="107" t="str">
        <f>VLOOKUP(L101,SCC_xref!$D$6:$G$192,2,FALSE)</f>
        <v>Permitted Tank Losses</v>
      </c>
      <c r="Q101" s="189">
        <v>0</v>
      </c>
      <c r="R101" s="189">
        <v>2.1528025097074321</v>
      </c>
      <c r="S101" s="189">
        <v>0</v>
      </c>
      <c r="T101" s="189">
        <v>0</v>
      </c>
      <c r="U101" s="189">
        <v>0</v>
      </c>
      <c r="V101" s="68"/>
      <c r="W101" s="6"/>
      <c r="X101" s="6"/>
      <c r="Y101" s="6"/>
      <c r="Z101" s="6"/>
      <c r="AA101" s="6"/>
      <c r="AB101" s="6"/>
    </row>
    <row r="102" spans="1:28" s="141" customFormat="1" x14ac:dyDescent="0.2">
      <c r="A102" s="142" t="s">
        <v>17015</v>
      </c>
      <c r="B102" s="217" t="s">
        <v>17276</v>
      </c>
      <c r="C102" s="217" t="s">
        <v>17026</v>
      </c>
      <c r="D102" s="217">
        <v>30025</v>
      </c>
      <c r="E102" s="217" t="s">
        <v>17606</v>
      </c>
      <c r="F102" s="217" t="s">
        <v>17607</v>
      </c>
      <c r="G102" s="217" t="s">
        <v>17060</v>
      </c>
      <c r="H102" s="217">
        <v>-104.10115</v>
      </c>
      <c r="I102" s="217">
        <v>46.169350000000001</v>
      </c>
      <c r="J102" s="217" t="s">
        <v>17608</v>
      </c>
      <c r="K102" s="217" t="s">
        <v>17609</v>
      </c>
      <c r="L102" s="217">
        <v>31000228</v>
      </c>
      <c r="M102" s="217">
        <v>8760</v>
      </c>
      <c r="N102" s="217" t="s">
        <v>17144</v>
      </c>
      <c r="O102" s="217" t="s">
        <v>17144</v>
      </c>
      <c r="P102" s="107" t="str">
        <f>VLOOKUP(L102,SCC_xref!$D$6:$G$192,2,FALSE)</f>
        <v>Dehydrator</v>
      </c>
      <c r="Q102" s="189">
        <v>0</v>
      </c>
      <c r="R102" s="189">
        <v>0.32279223344958463</v>
      </c>
      <c r="S102" s="189">
        <v>0</v>
      </c>
      <c r="T102" s="189">
        <v>0</v>
      </c>
      <c r="U102" s="189">
        <v>0</v>
      </c>
      <c r="V102" s="68"/>
      <c r="W102" s="6"/>
      <c r="X102" s="6"/>
      <c r="Y102" s="6"/>
      <c r="Z102" s="6"/>
      <c r="AA102" s="6"/>
      <c r="AB102" s="6"/>
    </row>
    <row r="103" spans="1:28" s="141" customFormat="1" x14ac:dyDescent="0.2">
      <c r="A103" s="142" t="s">
        <v>17015</v>
      </c>
      <c r="B103" s="217" t="s">
        <v>17276</v>
      </c>
      <c r="C103" s="217" t="s">
        <v>17026</v>
      </c>
      <c r="D103" s="217">
        <v>30025</v>
      </c>
      <c r="E103" s="217" t="s">
        <v>17606</v>
      </c>
      <c r="F103" s="217" t="s">
        <v>17607</v>
      </c>
      <c r="G103" s="217" t="s">
        <v>17060</v>
      </c>
      <c r="H103" s="217">
        <v>-104.10115</v>
      </c>
      <c r="I103" s="217">
        <v>46.169350000000001</v>
      </c>
      <c r="J103" s="217" t="s">
        <v>17610</v>
      </c>
      <c r="K103" s="217" t="s">
        <v>17611</v>
      </c>
      <c r="L103" s="217">
        <v>31000228</v>
      </c>
      <c r="M103" s="217">
        <v>74</v>
      </c>
      <c r="N103" s="217" t="s">
        <v>17144</v>
      </c>
      <c r="O103" s="217" t="s">
        <v>17144</v>
      </c>
      <c r="P103" s="107" t="str">
        <f>VLOOKUP(L103,SCC_xref!$D$6:$G$192,2,FALSE)</f>
        <v>Dehydrator</v>
      </c>
      <c r="Q103" s="189">
        <v>4.7412912416175592</v>
      </c>
      <c r="R103" s="189">
        <v>0.26077101828896571</v>
      </c>
      <c r="S103" s="189">
        <v>3.9826846429587497</v>
      </c>
      <c r="T103" s="189">
        <v>2.8447747449705355E-2</v>
      </c>
      <c r="U103" s="189">
        <v>0.31151564887492667</v>
      </c>
      <c r="V103" s="68"/>
      <c r="W103" s="6"/>
      <c r="X103" s="6"/>
      <c r="Y103" s="6"/>
      <c r="Z103" s="6"/>
      <c r="AA103" s="6"/>
      <c r="AB103" s="6"/>
    </row>
    <row r="104" spans="1:28" s="141" customFormat="1" x14ac:dyDescent="0.2">
      <c r="A104" s="142" t="s">
        <v>17015</v>
      </c>
      <c r="B104" s="217" t="s">
        <v>17276</v>
      </c>
      <c r="C104" s="217" t="s">
        <v>17026</v>
      </c>
      <c r="D104" s="217">
        <v>30025</v>
      </c>
      <c r="E104" s="217" t="s">
        <v>17606</v>
      </c>
      <c r="F104" s="217" t="s">
        <v>17607</v>
      </c>
      <c r="G104" s="217" t="s">
        <v>17060</v>
      </c>
      <c r="H104" s="217">
        <v>-104.10115</v>
      </c>
      <c r="I104" s="217">
        <v>46.169350000000001</v>
      </c>
      <c r="J104" s="217" t="s">
        <v>17612</v>
      </c>
      <c r="K104" s="217" t="s">
        <v>17613</v>
      </c>
      <c r="L104" s="217">
        <v>20200202</v>
      </c>
      <c r="M104" s="217">
        <v>8405</v>
      </c>
      <c r="N104" s="217" t="s">
        <v>17469</v>
      </c>
      <c r="O104" s="217" t="s">
        <v>17144</v>
      </c>
      <c r="P104" s="107" t="str">
        <f>VLOOKUP(L104,SCC_xref!$D$6:$G$192,2,FALSE)</f>
        <v>Compressor Engines</v>
      </c>
      <c r="Q104" s="189">
        <v>13.7861372145455</v>
      </c>
      <c r="R104" s="189">
        <v>9.962606185697263</v>
      </c>
      <c r="S104" s="189">
        <v>1.8310354203100891</v>
      </c>
      <c r="T104" s="189">
        <v>0</v>
      </c>
      <c r="U104" s="189">
        <v>0</v>
      </c>
      <c r="V104" s="68"/>
      <c r="W104" s="6"/>
      <c r="X104" s="6"/>
      <c r="Y104" s="6"/>
      <c r="Z104" s="6"/>
      <c r="AA104" s="6"/>
      <c r="AB104" s="6"/>
    </row>
    <row r="105" spans="1:28" s="141" customFormat="1" x14ac:dyDescent="0.2">
      <c r="A105" s="142" t="s">
        <v>17015</v>
      </c>
      <c r="B105" s="217" t="s">
        <v>17276</v>
      </c>
      <c r="C105" s="217" t="s">
        <v>17026</v>
      </c>
      <c r="D105" s="217">
        <v>30025</v>
      </c>
      <c r="E105" s="217" t="s">
        <v>17606</v>
      </c>
      <c r="F105" s="217" t="s">
        <v>17607</v>
      </c>
      <c r="G105" s="217" t="s">
        <v>17060</v>
      </c>
      <c r="H105" s="217">
        <v>-104.10115</v>
      </c>
      <c r="I105" s="217">
        <v>46.169350000000001</v>
      </c>
      <c r="J105" s="217" t="s">
        <v>17612</v>
      </c>
      <c r="K105" s="217" t="s">
        <v>17613</v>
      </c>
      <c r="L105" s="217">
        <v>20200202</v>
      </c>
      <c r="M105" s="217">
        <v>0</v>
      </c>
      <c r="N105" s="217" t="s">
        <v>17144</v>
      </c>
      <c r="O105" s="217" t="s">
        <v>17144</v>
      </c>
      <c r="P105" s="107" t="str">
        <f>VLOOKUP(L105,SCC_xref!$D$6:$G$192,2,FALSE)</f>
        <v>Compressor Engines</v>
      </c>
      <c r="Q105" s="189">
        <v>0</v>
      </c>
      <c r="R105" s="189">
        <v>0</v>
      </c>
      <c r="S105" s="189">
        <v>0</v>
      </c>
      <c r="T105" s="189">
        <v>5.3820062742685811E-2</v>
      </c>
      <c r="U105" s="189">
        <v>0.75399345042372212</v>
      </c>
      <c r="V105" s="68"/>
      <c r="W105" s="6"/>
      <c r="X105" s="6"/>
      <c r="Y105" s="6"/>
      <c r="Z105" s="6"/>
      <c r="AA105" s="6"/>
      <c r="AB105" s="6"/>
    </row>
    <row r="106" spans="1:28" s="141" customFormat="1" x14ac:dyDescent="0.2">
      <c r="A106" s="142" t="s">
        <v>17015</v>
      </c>
      <c r="B106" s="217" t="s">
        <v>17276</v>
      </c>
      <c r="C106" s="217" t="s">
        <v>17026</v>
      </c>
      <c r="D106" s="217">
        <v>30025</v>
      </c>
      <c r="E106" s="217" t="s">
        <v>17606</v>
      </c>
      <c r="F106" s="217" t="s">
        <v>17607</v>
      </c>
      <c r="G106" s="217" t="s">
        <v>17060</v>
      </c>
      <c r="H106" s="217">
        <v>-104.10115</v>
      </c>
      <c r="I106" s="217">
        <v>46.169350000000001</v>
      </c>
      <c r="J106" s="217" t="s">
        <v>17614</v>
      </c>
      <c r="K106" s="217" t="s">
        <v>17615</v>
      </c>
      <c r="L106" s="217">
        <v>20200202</v>
      </c>
      <c r="M106" s="217">
        <v>0</v>
      </c>
      <c r="N106" s="217" t="s">
        <v>17469</v>
      </c>
      <c r="O106" s="217" t="s">
        <v>17144</v>
      </c>
      <c r="P106" s="107" t="str">
        <f>VLOOKUP(L106,SCC_xref!$D$6:$G$192,2,FALSE)</f>
        <v>Compressor Engines</v>
      </c>
      <c r="Q106" s="189">
        <v>0</v>
      </c>
      <c r="R106" s="189">
        <v>0</v>
      </c>
      <c r="S106" s="189">
        <v>0</v>
      </c>
      <c r="T106" s="189">
        <v>0</v>
      </c>
      <c r="U106" s="189">
        <v>0</v>
      </c>
      <c r="V106" s="68"/>
      <c r="W106" s="6"/>
      <c r="X106" s="6"/>
      <c r="Y106" s="6"/>
      <c r="Z106" s="6"/>
      <c r="AA106" s="6"/>
      <c r="AB106" s="6"/>
    </row>
    <row r="107" spans="1:28" s="141" customFormat="1" x14ac:dyDescent="0.2">
      <c r="A107" s="142" t="s">
        <v>17015</v>
      </c>
      <c r="B107" s="217" t="s">
        <v>17276</v>
      </c>
      <c r="C107" s="217" t="s">
        <v>17026</v>
      </c>
      <c r="D107" s="217">
        <v>30025</v>
      </c>
      <c r="E107" s="217" t="s">
        <v>17606</v>
      </c>
      <c r="F107" s="217" t="s">
        <v>17607</v>
      </c>
      <c r="G107" s="217" t="s">
        <v>17060</v>
      </c>
      <c r="H107" s="217">
        <v>-104.10115</v>
      </c>
      <c r="I107" s="217">
        <v>46.169350000000001</v>
      </c>
      <c r="J107" s="217" t="s">
        <v>17614</v>
      </c>
      <c r="K107" s="217" t="s">
        <v>17615</v>
      </c>
      <c r="L107" s="217">
        <v>20200202</v>
      </c>
      <c r="M107" s="217">
        <v>0</v>
      </c>
      <c r="N107" s="217" t="s">
        <v>17144</v>
      </c>
      <c r="O107" s="217" t="s">
        <v>17144</v>
      </c>
      <c r="P107" s="107" t="str">
        <f>VLOOKUP(L107,SCC_xref!$D$6:$G$192,2,FALSE)</f>
        <v>Compressor Engines</v>
      </c>
      <c r="Q107" s="189">
        <v>0</v>
      </c>
      <c r="R107" s="189">
        <v>0</v>
      </c>
      <c r="S107" s="189">
        <v>0</v>
      </c>
      <c r="T107" s="189">
        <v>0</v>
      </c>
      <c r="U107" s="189">
        <v>0</v>
      </c>
      <c r="V107" s="68"/>
      <c r="W107" s="6"/>
      <c r="X107" s="6"/>
      <c r="Y107" s="6"/>
      <c r="Z107" s="6"/>
      <c r="AA107" s="6"/>
      <c r="AB107" s="6"/>
    </row>
    <row r="108" spans="1:28" s="141" customFormat="1" x14ac:dyDescent="0.2">
      <c r="A108" s="142" t="s">
        <v>17015</v>
      </c>
      <c r="B108" s="217" t="s">
        <v>17276</v>
      </c>
      <c r="C108" s="217" t="s">
        <v>17026</v>
      </c>
      <c r="D108" s="217">
        <v>30025</v>
      </c>
      <c r="E108" s="217" t="s">
        <v>17606</v>
      </c>
      <c r="F108" s="217" t="s">
        <v>17607</v>
      </c>
      <c r="G108" s="217" t="s">
        <v>17060</v>
      </c>
      <c r="H108" s="217">
        <v>-104.10115</v>
      </c>
      <c r="I108" s="217">
        <v>46.169350000000001</v>
      </c>
      <c r="J108" s="217" t="s">
        <v>17616</v>
      </c>
      <c r="K108" s="217" t="s">
        <v>17617</v>
      </c>
      <c r="L108" s="217">
        <v>20200202</v>
      </c>
      <c r="M108" s="217">
        <v>8563</v>
      </c>
      <c r="N108" s="217" t="s">
        <v>17469</v>
      </c>
      <c r="O108" s="217" t="s">
        <v>17144</v>
      </c>
      <c r="P108" s="107" t="str">
        <f>VLOOKUP(L108,SCC_xref!$D$6:$G$192,2,FALSE)</f>
        <v>Compressor Engines</v>
      </c>
      <c r="Q108" s="189">
        <v>1.3167975351043795</v>
      </c>
      <c r="R108" s="189">
        <v>10.149951261244421</v>
      </c>
      <c r="S108" s="189">
        <v>7.6261747476320476</v>
      </c>
      <c r="T108" s="189">
        <v>0</v>
      </c>
      <c r="U108" s="189">
        <v>0</v>
      </c>
      <c r="V108" s="68"/>
      <c r="W108" s="6"/>
      <c r="X108" s="6"/>
      <c r="Y108" s="6"/>
      <c r="Z108" s="6"/>
      <c r="AA108" s="6"/>
      <c r="AB108" s="6"/>
    </row>
    <row r="109" spans="1:28" s="141" customFormat="1" x14ac:dyDescent="0.2">
      <c r="A109" s="142" t="s">
        <v>17015</v>
      </c>
      <c r="B109" s="217" t="s">
        <v>17276</v>
      </c>
      <c r="C109" s="217" t="s">
        <v>17026</v>
      </c>
      <c r="D109" s="217">
        <v>30025</v>
      </c>
      <c r="E109" s="217" t="s">
        <v>17606</v>
      </c>
      <c r="F109" s="217" t="s">
        <v>17607</v>
      </c>
      <c r="G109" s="217" t="s">
        <v>17060</v>
      </c>
      <c r="H109" s="217">
        <v>-104.10115</v>
      </c>
      <c r="I109" s="217">
        <v>46.169350000000001</v>
      </c>
      <c r="J109" s="217" t="s">
        <v>17616</v>
      </c>
      <c r="K109" s="217" t="s">
        <v>17617</v>
      </c>
      <c r="L109" s="217">
        <v>20200202</v>
      </c>
      <c r="M109" s="217">
        <v>0</v>
      </c>
      <c r="N109" s="217" t="s">
        <v>17144</v>
      </c>
      <c r="O109" s="217" t="s">
        <v>17144</v>
      </c>
      <c r="P109" s="107" t="str">
        <f>VLOOKUP(L109,SCC_xref!$D$6:$G$192,2,FALSE)</f>
        <v>Compressor Engines</v>
      </c>
      <c r="Q109" s="189">
        <v>0</v>
      </c>
      <c r="R109" s="189">
        <v>0</v>
      </c>
      <c r="S109" s="189">
        <v>0</v>
      </c>
      <c r="T109" s="189">
        <v>5.4845206794927437E-2</v>
      </c>
      <c r="U109" s="189">
        <v>0.76808918114204461</v>
      </c>
      <c r="V109" s="68"/>
      <c r="W109" s="6"/>
      <c r="X109" s="6"/>
      <c r="Y109" s="6"/>
      <c r="Z109" s="6"/>
      <c r="AA109" s="6"/>
      <c r="AB109" s="6"/>
    </row>
    <row r="110" spans="1:28" s="141" customFormat="1" ht="25.5" x14ac:dyDescent="0.2">
      <c r="A110" s="142" t="s">
        <v>17015</v>
      </c>
      <c r="B110" s="217" t="s">
        <v>17276</v>
      </c>
      <c r="C110" s="217" t="s">
        <v>17026</v>
      </c>
      <c r="D110" s="217">
        <v>30025</v>
      </c>
      <c r="E110" s="217" t="s">
        <v>17618</v>
      </c>
      <c r="F110" s="217" t="s">
        <v>17619</v>
      </c>
      <c r="G110" s="217" t="s">
        <v>17060</v>
      </c>
      <c r="H110" s="217">
        <v>-104.28496</v>
      </c>
      <c r="I110" s="217">
        <v>46.394359999999999</v>
      </c>
      <c r="J110" s="217" t="s">
        <v>17620</v>
      </c>
      <c r="K110" s="217" t="s">
        <v>17621</v>
      </c>
      <c r="L110" s="217">
        <v>20200202</v>
      </c>
      <c r="M110" s="217">
        <v>8606</v>
      </c>
      <c r="N110" s="217" t="s">
        <v>17469</v>
      </c>
      <c r="O110" s="217" t="s">
        <v>17144</v>
      </c>
      <c r="P110" s="107" t="str">
        <f>VLOOKUP(L110,SCC_xref!$D$6:$G$192,2,FALSE)</f>
        <v>Compressor Engines</v>
      </c>
      <c r="Q110" s="189">
        <v>10.862554520558888</v>
      </c>
      <c r="R110" s="189">
        <v>10.200952177843444</v>
      </c>
      <c r="S110" s="189">
        <v>13.674652798864221</v>
      </c>
      <c r="T110" s="189">
        <v>0</v>
      </c>
      <c r="U110" s="189">
        <v>0</v>
      </c>
      <c r="V110" s="68"/>
      <c r="W110" s="6"/>
      <c r="X110" s="6"/>
      <c r="Y110" s="6"/>
      <c r="Z110" s="6"/>
      <c r="AA110" s="6"/>
      <c r="AB110" s="6"/>
    </row>
    <row r="111" spans="1:28" s="141" customFormat="1" ht="25.5" x14ac:dyDescent="0.2">
      <c r="A111" s="142" t="s">
        <v>17015</v>
      </c>
      <c r="B111" s="217" t="s">
        <v>17276</v>
      </c>
      <c r="C111" s="217" t="s">
        <v>17026</v>
      </c>
      <c r="D111" s="217">
        <v>30025</v>
      </c>
      <c r="E111" s="217" t="s">
        <v>17618</v>
      </c>
      <c r="F111" s="217" t="s">
        <v>17619</v>
      </c>
      <c r="G111" s="217" t="s">
        <v>17060</v>
      </c>
      <c r="H111" s="217">
        <v>-104.28496</v>
      </c>
      <c r="I111" s="217">
        <v>46.394359999999999</v>
      </c>
      <c r="J111" s="217" t="s">
        <v>17620</v>
      </c>
      <c r="K111" s="217" t="s">
        <v>17621</v>
      </c>
      <c r="L111" s="217">
        <v>20200202</v>
      </c>
      <c r="M111" s="217">
        <v>0</v>
      </c>
      <c r="N111" s="217" t="s">
        <v>17144</v>
      </c>
      <c r="O111" s="217" t="s">
        <v>17144</v>
      </c>
      <c r="P111" s="107" t="str">
        <f>VLOOKUP(L111,SCC_xref!$D$6:$G$192,2,FALSE)</f>
        <v>Compressor Engines</v>
      </c>
      <c r="Q111" s="189">
        <v>0</v>
      </c>
      <c r="R111" s="189">
        <v>0</v>
      </c>
      <c r="S111" s="189">
        <v>0</v>
      </c>
      <c r="T111" s="189">
        <v>5.5101492807987845E-2</v>
      </c>
      <c r="U111" s="189">
        <v>0.77193347133795076</v>
      </c>
      <c r="V111" s="68"/>
      <c r="W111" s="6"/>
      <c r="X111" s="6"/>
      <c r="Y111" s="6"/>
      <c r="Z111" s="6"/>
      <c r="AA111" s="6"/>
      <c r="AB111" s="6"/>
    </row>
    <row r="112" spans="1:28" s="141" customFormat="1" ht="25.5" x14ac:dyDescent="0.2">
      <c r="A112" s="142" t="s">
        <v>17015</v>
      </c>
      <c r="B112" s="217" t="s">
        <v>17276</v>
      </c>
      <c r="C112" s="217" t="s">
        <v>17026</v>
      </c>
      <c r="D112" s="217">
        <v>30025</v>
      </c>
      <c r="E112" s="217" t="s">
        <v>17618</v>
      </c>
      <c r="F112" s="217" t="s">
        <v>17619</v>
      </c>
      <c r="G112" s="217" t="s">
        <v>17060</v>
      </c>
      <c r="H112" s="217">
        <v>-104.28496</v>
      </c>
      <c r="I112" s="217">
        <v>46.394359999999999</v>
      </c>
      <c r="J112" s="217" t="s">
        <v>17622</v>
      </c>
      <c r="K112" s="217" t="s">
        <v>17622</v>
      </c>
      <c r="L112" s="217">
        <v>31000202</v>
      </c>
      <c r="M112" s="217">
        <v>8760</v>
      </c>
      <c r="N112" s="217" t="s">
        <v>17144</v>
      </c>
      <c r="O112" s="217" t="s">
        <v>17144</v>
      </c>
      <c r="P112" s="107" t="str">
        <f>VLOOKUP(L112,SCC_xref!$D$6:$G$192,2,FALSE)</f>
        <v>Natural Gas Production, Gas Stripping Operations</v>
      </c>
      <c r="Q112" s="189">
        <v>0</v>
      </c>
      <c r="R112" s="189">
        <v>3.2800765381536392</v>
      </c>
      <c r="S112" s="189">
        <v>0</v>
      </c>
      <c r="T112" s="189">
        <v>0</v>
      </c>
      <c r="U112" s="189">
        <v>0</v>
      </c>
      <c r="V112" s="68"/>
      <c r="W112" s="6"/>
      <c r="X112" s="6"/>
      <c r="Y112" s="6"/>
      <c r="Z112" s="6"/>
      <c r="AA112" s="6"/>
      <c r="AB112" s="6"/>
    </row>
    <row r="113" spans="1:28" s="141" customFormat="1" ht="25.5" x14ac:dyDescent="0.2">
      <c r="A113" s="142" t="s">
        <v>17015</v>
      </c>
      <c r="B113" s="217" t="s">
        <v>17276</v>
      </c>
      <c r="C113" s="217" t="s">
        <v>17026</v>
      </c>
      <c r="D113" s="217">
        <v>30025</v>
      </c>
      <c r="E113" s="217" t="s">
        <v>17618</v>
      </c>
      <c r="F113" s="217" t="s">
        <v>17619</v>
      </c>
      <c r="G113" s="217" t="s">
        <v>17060</v>
      </c>
      <c r="H113" s="217">
        <v>-104.28496</v>
      </c>
      <c r="I113" s="217">
        <v>46.394359999999999</v>
      </c>
      <c r="J113" s="217" t="s">
        <v>17623</v>
      </c>
      <c r="K113" s="217" t="s">
        <v>17624</v>
      </c>
      <c r="L113" s="217">
        <v>31000202</v>
      </c>
      <c r="M113" s="217">
        <v>12</v>
      </c>
      <c r="N113" s="217" t="s">
        <v>17144</v>
      </c>
      <c r="O113" s="217" t="s">
        <v>17144</v>
      </c>
      <c r="P113" s="107" t="str">
        <f>VLOOKUP(L113,SCC_xref!$D$6:$G$192,2,FALSE)</f>
        <v>Natural Gas Production, Gas Stripping Operations</v>
      </c>
      <c r="Q113" s="189">
        <v>0</v>
      </c>
      <c r="R113" s="189">
        <v>4.2287192154967422E-2</v>
      </c>
      <c r="S113" s="189">
        <v>0</v>
      </c>
      <c r="T113" s="189">
        <v>0</v>
      </c>
      <c r="U113" s="189">
        <v>0</v>
      </c>
      <c r="V113" s="68"/>
      <c r="W113" s="6"/>
      <c r="X113" s="6"/>
      <c r="Y113" s="6"/>
      <c r="Z113" s="6"/>
      <c r="AA113" s="6"/>
      <c r="AB113" s="6"/>
    </row>
    <row r="114" spans="1:28" s="141" customFormat="1" ht="25.5" x14ac:dyDescent="0.2">
      <c r="A114" s="142" t="s">
        <v>17015</v>
      </c>
      <c r="B114" s="217" t="s">
        <v>17276</v>
      </c>
      <c r="C114" s="217" t="s">
        <v>17026</v>
      </c>
      <c r="D114" s="217">
        <v>30025</v>
      </c>
      <c r="E114" s="217" t="s">
        <v>17618</v>
      </c>
      <c r="F114" s="217" t="s">
        <v>17619</v>
      </c>
      <c r="G114" s="217" t="s">
        <v>17060</v>
      </c>
      <c r="H114" s="217">
        <v>-104.28496</v>
      </c>
      <c r="I114" s="217">
        <v>46.394359999999999</v>
      </c>
      <c r="J114" s="217" t="s">
        <v>17625</v>
      </c>
      <c r="K114" s="217" t="s">
        <v>17626</v>
      </c>
      <c r="L114" s="217">
        <v>31000228</v>
      </c>
      <c r="M114" s="217">
        <v>7</v>
      </c>
      <c r="N114" s="217" t="s">
        <v>17144</v>
      </c>
      <c r="O114" s="217" t="s">
        <v>17144</v>
      </c>
      <c r="P114" s="107" t="str">
        <f>VLOOKUP(L114,SCC_xref!$D$6:$G$192,2,FALSE)</f>
        <v>Dehydrator</v>
      </c>
      <c r="Q114" s="189">
        <v>0.44850052285571501</v>
      </c>
      <c r="R114" s="189">
        <v>2.4731600260329431E-2</v>
      </c>
      <c r="S114" s="189">
        <v>0.37674043919880063</v>
      </c>
      <c r="T114" s="189">
        <v>2.69100313713429E-3</v>
      </c>
      <c r="U114" s="189">
        <v>3.4086039737034342E-2</v>
      </c>
      <c r="V114" s="68"/>
      <c r="W114" s="6"/>
      <c r="X114" s="6"/>
      <c r="Y114" s="6"/>
      <c r="Z114" s="6"/>
      <c r="AA114" s="6"/>
      <c r="AB114" s="6"/>
    </row>
    <row r="115" spans="1:28" s="141" customFormat="1" ht="25.5" x14ac:dyDescent="0.2">
      <c r="A115" s="142" t="s">
        <v>17015</v>
      </c>
      <c r="B115" s="217" t="s">
        <v>17276</v>
      </c>
      <c r="C115" s="217" t="s">
        <v>17026</v>
      </c>
      <c r="D115" s="217">
        <v>30025</v>
      </c>
      <c r="E115" s="217" t="s">
        <v>17618</v>
      </c>
      <c r="F115" s="217" t="s">
        <v>17619</v>
      </c>
      <c r="G115" s="217" t="s">
        <v>17060</v>
      </c>
      <c r="H115" s="217">
        <v>-104.28496</v>
      </c>
      <c r="I115" s="217">
        <v>46.394359999999999</v>
      </c>
      <c r="J115" s="217" t="s">
        <v>17602</v>
      </c>
      <c r="K115" s="217" t="s">
        <v>17602</v>
      </c>
      <c r="L115" s="217">
        <v>10500106</v>
      </c>
      <c r="M115" s="217">
        <v>10</v>
      </c>
      <c r="N115" s="217" t="s">
        <v>17144</v>
      </c>
      <c r="O115" s="217" t="s">
        <v>17144</v>
      </c>
      <c r="P115" s="107" t="str">
        <f>VLOOKUP(L115,SCC_xref!$D$6:$G$192,2,FALSE)</f>
        <v>Process Heaters</v>
      </c>
      <c r="Q115" s="189">
        <v>0.64071503265102148</v>
      </c>
      <c r="R115" s="189">
        <v>3.5239326795806179E-2</v>
      </c>
      <c r="S115" s="189">
        <v>0.53820062742685804</v>
      </c>
      <c r="T115" s="189">
        <v>3.8442901959061287E-4</v>
      </c>
      <c r="U115" s="189">
        <v>4.869434248147763E-2</v>
      </c>
      <c r="V115" s="68"/>
      <c r="W115" s="6"/>
      <c r="X115" s="6"/>
      <c r="Y115" s="6"/>
      <c r="Z115" s="6"/>
      <c r="AA115" s="6"/>
      <c r="AB115" s="6"/>
    </row>
    <row r="116" spans="1:28" s="141" customFormat="1" ht="25.5" x14ac:dyDescent="0.2">
      <c r="A116" s="142" t="s">
        <v>17015</v>
      </c>
      <c r="B116" s="217" t="s">
        <v>17276</v>
      </c>
      <c r="C116" s="217" t="s">
        <v>17026</v>
      </c>
      <c r="D116" s="217">
        <v>30025</v>
      </c>
      <c r="E116" s="217" t="s">
        <v>17618</v>
      </c>
      <c r="F116" s="217" t="s">
        <v>17619</v>
      </c>
      <c r="G116" s="217" t="s">
        <v>17060</v>
      </c>
      <c r="H116" s="217">
        <v>-104.28496</v>
      </c>
      <c r="I116" s="217">
        <v>46.394359999999999</v>
      </c>
      <c r="J116" s="217" t="s">
        <v>17627</v>
      </c>
      <c r="K116" s="217" t="s">
        <v>17620</v>
      </c>
      <c r="L116" s="217">
        <v>20200202</v>
      </c>
      <c r="M116" s="217">
        <v>0</v>
      </c>
      <c r="N116" s="217" t="s">
        <v>17144</v>
      </c>
      <c r="O116" s="217" t="s">
        <v>17144</v>
      </c>
      <c r="P116" s="107" t="str">
        <f>VLOOKUP(L116,SCC_xref!$D$6:$G$192,2,FALSE)</f>
        <v>Compressor Engines</v>
      </c>
      <c r="Q116" s="189">
        <v>0</v>
      </c>
      <c r="R116" s="189">
        <v>0</v>
      </c>
      <c r="S116" s="189">
        <v>0</v>
      </c>
      <c r="T116" s="189">
        <v>0</v>
      </c>
      <c r="U116" s="189">
        <v>0</v>
      </c>
      <c r="V116" s="68"/>
      <c r="W116" s="6"/>
      <c r="X116" s="6"/>
      <c r="Y116" s="6"/>
      <c r="Z116" s="6"/>
      <c r="AA116" s="6"/>
      <c r="AB116" s="6"/>
    </row>
    <row r="117" spans="1:28" s="141" customFormat="1" ht="25.5" x14ac:dyDescent="0.2">
      <c r="A117" s="142" t="s">
        <v>17015</v>
      </c>
      <c r="B117" s="217" t="s">
        <v>17276</v>
      </c>
      <c r="C117" s="217" t="s">
        <v>17026</v>
      </c>
      <c r="D117" s="217">
        <v>30025</v>
      </c>
      <c r="E117" s="217" t="s">
        <v>17618</v>
      </c>
      <c r="F117" s="217" t="s">
        <v>17619</v>
      </c>
      <c r="G117" s="217" t="s">
        <v>17060</v>
      </c>
      <c r="H117" s="217">
        <v>-104.28496</v>
      </c>
      <c r="I117" s="217">
        <v>46.394359999999999</v>
      </c>
      <c r="J117" s="217" t="s">
        <v>17628</v>
      </c>
      <c r="K117" s="217" t="s">
        <v>17620</v>
      </c>
      <c r="L117" s="217">
        <v>20200202</v>
      </c>
      <c r="M117" s="217">
        <v>8073</v>
      </c>
      <c r="N117" s="217" t="s">
        <v>17469</v>
      </c>
      <c r="O117" s="217" t="s">
        <v>17144</v>
      </c>
      <c r="P117" s="107" t="str">
        <f>VLOOKUP(L117,SCC_xref!$D$6:$G$192,2,FALSE)</f>
        <v>Compressor Engines</v>
      </c>
      <c r="Q117" s="189">
        <v>11.482894815171607</v>
      </c>
      <c r="R117" s="189">
        <v>9.5690790126430052</v>
      </c>
      <c r="S117" s="189">
        <v>17.948606495666127</v>
      </c>
      <c r="T117" s="189">
        <v>0</v>
      </c>
      <c r="U117" s="189">
        <v>0</v>
      </c>
      <c r="V117" s="68"/>
      <c r="W117" s="6"/>
      <c r="X117" s="6"/>
      <c r="Y117" s="6"/>
      <c r="Z117" s="6"/>
      <c r="AA117" s="6"/>
      <c r="AB117" s="6"/>
    </row>
    <row r="118" spans="1:28" s="141" customFormat="1" ht="25.5" x14ac:dyDescent="0.2">
      <c r="A118" s="142" t="s">
        <v>17015</v>
      </c>
      <c r="B118" s="217" t="s">
        <v>17276</v>
      </c>
      <c r="C118" s="217" t="s">
        <v>17026</v>
      </c>
      <c r="D118" s="217">
        <v>30025</v>
      </c>
      <c r="E118" s="217" t="s">
        <v>17618</v>
      </c>
      <c r="F118" s="217" t="s">
        <v>17619</v>
      </c>
      <c r="G118" s="217" t="s">
        <v>17060</v>
      </c>
      <c r="H118" s="217">
        <v>-104.28496</v>
      </c>
      <c r="I118" s="217">
        <v>46.394359999999999</v>
      </c>
      <c r="J118" s="217" t="s">
        <v>17628</v>
      </c>
      <c r="K118" s="217" t="s">
        <v>17620</v>
      </c>
      <c r="L118" s="217">
        <v>20200202</v>
      </c>
      <c r="M118" s="217">
        <v>0</v>
      </c>
      <c r="N118" s="217" t="s">
        <v>17144</v>
      </c>
      <c r="O118" s="217" t="s">
        <v>17144</v>
      </c>
      <c r="P118" s="107" t="str">
        <f>VLOOKUP(L118,SCC_xref!$D$6:$G$192,2,FALSE)</f>
        <v>Compressor Engines</v>
      </c>
      <c r="Q118" s="189">
        <v>0</v>
      </c>
      <c r="R118" s="189">
        <v>0</v>
      </c>
      <c r="S118" s="189">
        <v>0</v>
      </c>
      <c r="T118" s="189">
        <v>5.176977463820253E-2</v>
      </c>
      <c r="U118" s="189">
        <v>0.72413612990218457</v>
      </c>
      <c r="V118" s="68"/>
      <c r="W118" s="6"/>
      <c r="X118" s="6"/>
      <c r="Y118" s="6"/>
      <c r="Z118" s="6"/>
      <c r="AA118" s="6"/>
      <c r="AB118" s="6"/>
    </row>
    <row r="119" spans="1:28" s="141" customFormat="1" ht="25.5" x14ac:dyDescent="0.2">
      <c r="A119" s="142" t="s">
        <v>17015</v>
      </c>
      <c r="B119" s="217" t="s">
        <v>17276</v>
      </c>
      <c r="C119" s="217" t="s">
        <v>17026</v>
      </c>
      <c r="D119" s="217">
        <v>30025</v>
      </c>
      <c r="E119" s="217" t="s">
        <v>17618</v>
      </c>
      <c r="F119" s="217" t="s">
        <v>17619</v>
      </c>
      <c r="G119" s="217" t="s">
        <v>17060</v>
      </c>
      <c r="H119" s="217">
        <v>-104.28496</v>
      </c>
      <c r="I119" s="217">
        <v>46.394359999999999</v>
      </c>
      <c r="J119" s="217" t="s">
        <v>17629</v>
      </c>
      <c r="K119" s="217" t="s">
        <v>17620</v>
      </c>
      <c r="L119" s="217">
        <v>20200202</v>
      </c>
      <c r="M119" s="217">
        <v>8123</v>
      </c>
      <c r="N119" s="217" t="s">
        <v>17469</v>
      </c>
      <c r="O119" s="217" t="s">
        <v>17144</v>
      </c>
      <c r="P119" s="107" t="str">
        <f>VLOOKUP(L119,SCC_xref!$D$6:$G$192,2,FALSE)</f>
        <v>Compressor Engines</v>
      </c>
      <c r="Q119" s="189">
        <v>8.7435817645754295</v>
      </c>
      <c r="R119" s="189">
        <v>9.6284092246664894</v>
      </c>
      <c r="S119" s="189">
        <v>11.449962062493345</v>
      </c>
      <c r="T119" s="189">
        <v>0</v>
      </c>
      <c r="U119" s="189">
        <v>0</v>
      </c>
      <c r="V119" s="68"/>
      <c r="W119" s="6"/>
      <c r="X119" s="6"/>
      <c r="Y119" s="6"/>
      <c r="Z119" s="6"/>
      <c r="AA119" s="6"/>
      <c r="AB119" s="6"/>
    </row>
    <row r="120" spans="1:28" s="141" customFormat="1" ht="25.5" x14ac:dyDescent="0.2">
      <c r="A120" s="142" t="s">
        <v>17015</v>
      </c>
      <c r="B120" s="217" t="s">
        <v>17276</v>
      </c>
      <c r="C120" s="217" t="s">
        <v>17026</v>
      </c>
      <c r="D120" s="217">
        <v>30025</v>
      </c>
      <c r="E120" s="217" t="s">
        <v>17618</v>
      </c>
      <c r="F120" s="217" t="s">
        <v>17619</v>
      </c>
      <c r="G120" s="217" t="s">
        <v>17060</v>
      </c>
      <c r="H120" s="217">
        <v>-104.28496</v>
      </c>
      <c r="I120" s="217">
        <v>46.394359999999999</v>
      </c>
      <c r="J120" s="217" t="s">
        <v>17629</v>
      </c>
      <c r="K120" s="217" t="s">
        <v>17620</v>
      </c>
      <c r="L120" s="217">
        <v>20200202</v>
      </c>
      <c r="M120" s="217">
        <v>0</v>
      </c>
      <c r="N120" s="217" t="s">
        <v>17144</v>
      </c>
      <c r="O120" s="217" t="s">
        <v>17144</v>
      </c>
      <c r="P120" s="107" t="str">
        <f>VLOOKUP(L120,SCC_xref!$D$6:$G$192,2,FALSE)</f>
        <v>Compressor Engines</v>
      </c>
      <c r="Q120" s="189">
        <v>0</v>
      </c>
      <c r="R120" s="189">
        <v>0</v>
      </c>
      <c r="S120" s="189">
        <v>0</v>
      </c>
      <c r="T120" s="189">
        <v>5.2026060651262938E-2</v>
      </c>
      <c r="U120" s="189">
        <v>0.72862113513074167</v>
      </c>
      <c r="V120" s="68"/>
      <c r="W120" s="6"/>
      <c r="X120" s="6"/>
      <c r="Y120" s="6"/>
      <c r="Z120" s="6"/>
      <c r="AA120" s="6"/>
      <c r="AB120" s="6"/>
    </row>
    <row r="121" spans="1:28" s="141" customFormat="1" ht="25.5" x14ac:dyDescent="0.2">
      <c r="A121" s="142" t="s">
        <v>17015</v>
      </c>
      <c r="B121" s="217" t="s">
        <v>17276</v>
      </c>
      <c r="C121" s="217" t="s">
        <v>17026</v>
      </c>
      <c r="D121" s="217">
        <v>30025</v>
      </c>
      <c r="E121" s="217" t="s">
        <v>17618</v>
      </c>
      <c r="F121" s="217" t="s">
        <v>17619</v>
      </c>
      <c r="G121" s="217" t="s">
        <v>17060</v>
      </c>
      <c r="H121" s="217">
        <v>-104.28496</v>
      </c>
      <c r="I121" s="217">
        <v>46.394359999999999</v>
      </c>
      <c r="J121" s="217" t="s">
        <v>17630</v>
      </c>
      <c r="K121" s="217" t="s">
        <v>17620</v>
      </c>
      <c r="L121" s="217">
        <v>20200202</v>
      </c>
      <c r="M121" s="217">
        <v>8313</v>
      </c>
      <c r="N121" s="217" t="s">
        <v>17469</v>
      </c>
      <c r="O121" s="217" t="s">
        <v>17144</v>
      </c>
      <c r="P121" s="107" t="str">
        <f>VLOOKUP(L121,SCC_xref!$D$6:$G$192,2,FALSE)</f>
        <v>Compressor Engines</v>
      </c>
      <c r="Q121" s="189">
        <v>5.912133892284035</v>
      </c>
      <c r="R121" s="189">
        <v>0</v>
      </c>
      <c r="S121" s="189">
        <v>7.1371810347127891</v>
      </c>
      <c r="T121" s="189">
        <v>0</v>
      </c>
      <c r="U121" s="189">
        <v>0</v>
      </c>
      <c r="V121" s="68"/>
      <c r="W121" s="6"/>
      <c r="X121" s="6"/>
      <c r="Y121" s="6"/>
      <c r="Z121" s="6"/>
      <c r="AA121" s="6"/>
      <c r="AB121" s="6"/>
    </row>
    <row r="122" spans="1:28" s="141" customFormat="1" ht="25.5" x14ac:dyDescent="0.2">
      <c r="A122" s="142" t="s">
        <v>17015</v>
      </c>
      <c r="B122" s="217" t="s">
        <v>17276</v>
      </c>
      <c r="C122" s="217" t="s">
        <v>17026</v>
      </c>
      <c r="D122" s="217">
        <v>30025</v>
      </c>
      <c r="E122" s="217" t="s">
        <v>17618</v>
      </c>
      <c r="F122" s="217" t="s">
        <v>17619</v>
      </c>
      <c r="G122" s="217" t="s">
        <v>17060</v>
      </c>
      <c r="H122" s="217">
        <v>-104.28496</v>
      </c>
      <c r="I122" s="217">
        <v>46.394359999999999</v>
      </c>
      <c r="J122" s="217" t="s">
        <v>17630</v>
      </c>
      <c r="K122" s="217" t="s">
        <v>17620</v>
      </c>
      <c r="L122" s="217">
        <v>20200202</v>
      </c>
      <c r="M122" s="217">
        <v>0</v>
      </c>
      <c r="N122" s="217" t="s">
        <v>17144</v>
      </c>
      <c r="O122" s="217" t="s">
        <v>17144</v>
      </c>
      <c r="P122" s="107" t="str">
        <f>VLOOKUP(L122,SCC_xref!$D$6:$G$192,2,FALSE)</f>
        <v>Compressor Engines</v>
      </c>
      <c r="Q122" s="189">
        <v>0</v>
      </c>
      <c r="R122" s="189">
        <v>9.8535564871400592</v>
      </c>
      <c r="S122" s="189">
        <v>0</v>
      </c>
      <c r="T122" s="189">
        <v>5.3307490716564987E-2</v>
      </c>
      <c r="U122" s="189">
        <v>0.74566415499925875</v>
      </c>
      <c r="V122" s="68"/>
      <c r="W122" s="6"/>
      <c r="X122" s="6"/>
      <c r="Y122" s="6"/>
      <c r="Z122" s="6"/>
      <c r="AA122" s="6"/>
      <c r="AB122" s="6"/>
    </row>
    <row r="123" spans="1:28" s="141" customFormat="1" x14ac:dyDescent="0.2">
      <c r="A123" s="142" t="s">
        <v>17015</v>
      </c>
      <c r="B123" s="217" t="s">
        <v>17276</v>
      </c>
      <c r="C123" s="217" t="s">
        <v>17023</v>
      </c>
      <c r="D123" s="217">
        <v>30021</v>
      </c>
      <c r="E123" s="217" t="s">
        <v>17631</v>
      </c>
      <c r="F123" s="217" t="s">
        <v>17632</v>
      </c>
      <c r="G123" s="217" t="s">
        <v>17057</v>
      </c>
      <c r="H123" s="217">
        <v>-104.17003</v>
      </c>
      <c r="I123" s="217">
        <v>46.268819999999998</v>
      </c>
      <c r="J123" s="217" t="s">
        <v>17628</v>
      </c>
      <c r="K123" s="217" t="s">
        <v>17633</v>
      </c>
      <c r="L123" s="217">
        <v>20200202</v>
      </c>
      <c r="M123" s="217">
        <v>8673</v>
      </c>
      <c r="N123" s="217" t="s">
        <v>17469</v>
      </c>
      <c r="O123" s="217" t="s">
        <v>17144</v>
      </c>
      <c r="P123" s="107" t="str">
        <f>VLOOKUP(L123,SCC_xref!$D$6:$G$192,2,FALSE)</f>
        <v>Compressor Engines</v>
      </c>
      <c r="Q123" s="189">
        <v>6.1681636193313842</v>
      </c>
      <c r="R123" s="189">
        <v>10.280272698885641</v>
      </c>
      <c r="S123" s="189">
        <v>0.55575621932149599</v>
      </c>
      <c r="T123" s="189">
        <v>0</v>
      </c>
      <c r="U123" s="189">
        <v>0</v>
      </c>
      <c r="V123" s="68"/>
      <c r="W123" s="6"/>
      <c r="X123" s="6"/>
      <c r="Y123" s="6"/>
      <c r="Z123" s="6"/>
      <c r="AA123" s="6"/>
      <c r="AB123" s="6"/>
    </row>
    <row r="124" spans="1:28" s="141" customFormat="1" x14ac:dyDescent="0.2">
      <c r="A124" s="142" t="s">
        <v>17015</v>
      </c>
      <c r="B124" s="217" t="s">
        <v>17276</v>
      </c>
      <c r="C124" s="217" t="s">
        <v>17023</v>
      </c>
      <c r="D124" s="217">
        <v>30021</v>
      </c>
      <c r="E124" s="217" t="s">
        <v>17631</v>
      </c>
      <c r="F124" s="217" t="s">
        <v>17632</v>
      </c>
      <c r="G124" s="217" t="s">
        <v>17057</v>
      </c>
      <c r="H124" s="217">
        <v>-104.17003</v>
      </c>
      <c r="I124" s="217">
        <v>46.268819999999998</v>
      </c>
      <c r="J124" s="217" t="s">
        <v>17628</v>
      </c>
      <c r="K124" s="217" t="s">
        <v>17633</v>
      </c>
      <c r="L124" s="217">
        <v>20200202</v>
      </c>
      <c r="M124" s="217">
        <v>0</v>
      </c>
      <c r="N124" s="217" t="s">
        <v>17144</v>
      </c>
      <c r="O124" s="217" t="s">
        <v>17144</v>
      </c>
      <c r="P124" s="107" t="str">
        <f>VLOOKUP(L124,SCC_xref!$D$6:$G$192,2,FALSE)</f>
        <v>Compressor Engines</v>
      </c>
      <c r="Q124" s="189">
        <v>0</v>
      </c>
      <c r="R124" s="189">
        <v>0</v>
      </c>
      <c r="S124" s="189">
        <v>0</v>
      </c>
      <c r="T124" s="189">
        <v>5.5614064834108669E-2</v>
      </c>
      <c r="U124" s="189">
        <v>0.77795619264487026</v>
      </c>
      <c r="V124" s="68"/>
      <c r="W124" s="6"/>
      <c r="X124" s="6"/>
      <c r="Y124" s="6"/>
      <c r="Z124" s="6"/>
      <c r="AA124" s="6"/>
      <c r="AB124" s="6"/>
    </row>
    <row r="125" spans="1:28" s="141" customFormat="1" x14ac:dyDescent="0.2">
      <c r="A125" s="142" t="s">
        <v>17015</v>
      </c>
      <c r="B125" s="217" t="s">
        <v>17276</v>
      </c>
      <c r="C125" s="217" t="s">
        <v>17023</v>
      </c>
      <c r="D125" s="217">
        <v>30021</v>
      </c>
      <c r="E125" s="217" t="s">
        <v>17631</v>
      </c>
      <c r="F125" s="217" t="s">
        <v>17632</v>
      </c>
      <c r="G125" s="217" t="s">
        <v>17057</v>
      </c>
      <c r="H125" s="217">
        <v>-104.17003</v>
      </c>
      <c r="I125" s="217">
        <v>46.268819999999998</v>
      </c>
      <c r="J125" s="217" t="s">
        <v>17629</v>
      </c>
      <c r="K125" s="217" t="s">
        <v>17633</v>
      </c>
      <c r="L125" s="217">
        <v>20200202</v>
      </c>
      <c r="M125" s="217">
        <v>0</v>
      </c>
      <c r="N125" s="217" t="s">
        <v>17469</v>
      </c>
      <c r="O125" s="217" t="s">
        <v>17144</v>
      </c>
      <c r="P125" s="107" t="str">
        <f>VLOOKUP(L125,SCC_xref!$D$6:$G$192,2,FALSE)</f>
        <v>Compressor Engines</v>
      </c>
      <c r="Q125" s="189">
        <v>0</v>
      </c>
      <c r="R125" s="189">
        <v>0</v>
      </c>
      <c r="S125" s="189">
        <v>0</v>
      </c>
      <c r="T125" s="189">
        <v>0</v>
      </c>
      <c r="U125" s="189">
        <v>0</v>
      </c>
      <c r="V125" s="68"/>
      <c r="W125" s="6"/>
      <c r="X125" s="6"/>
      <c r="Y125" s="6"/>
      <c r="Z125" s="6"/>
      <c r="AA125" s="6"/>
      <c r="AB125" s="6"/>
    </row>
    <row r="126" spans="1:28" s="141" customFormat="1" x14ac:dyDescent="0.2">
      <c r="A126" s="142" t="s">
        <v>17015</v>
      </c>
      <c r="B126" s="217" t="s">
        <v>17276</v>
      </c>
      <c r="C126" s="217" t="s">
        <v>17023</v>
      </c>
      <c r="D126" s="217">
        <v>30021</v>
      </c>
      <c r="E126" s="217" t="s">
        <v>17631</v>
      </c>
      <c r="F126" s="217" t="s">
        <v>17632</v>
      </c>
      <c r="G126" s="217" t="s">
        <v>17057</v>
      </c>
      <c r="H126" s="217">
        <v>-104.17003</v>
      </c>
      <c r="I126" s="217">
        <v>46.268819999999998</v>
      </c>
      <c r="J126" s="217" t="s">
        <v>17629</v>
      </c>
      <c r="K126" s="217" t="s">
        <v>17633</v>
      </c>
      <c r="L126" s="217">
        <v>20200202</v>
      </c>
      <c r="M126" s="217">
        <v>0</v>
      </c>
      <c r="N126" s="217" t="s">
        <v>17144</v>
      </c>
      <c r="O126" s="217" t="s">
        <v>17144</v>
      </c>
      <c r="P126" s="107" t="str">
        <f>VLOOKUP(L126,SCC_xref!$D$6:$G$192,2,FALSE)</f>
        <v>Compressor Engines</v>
      </c>
      <c r="Q126" s="189">
        <v>0</v>
      </c>
      <c r="R126" s="189">
        <v>0</v>
      </c>
      <c r="S126" s="189">
        <v>0</v>
      </c>
      <c r="T126" s="189">
        <v>0</v>
      </c>
      <c r="U126" s="189">
        <v>0</v>
      </c>
      <c r="V126" s="68"/>
      <c r="W126" s="6"/>
      <c r="X126" s="6"/>
      <c r="Y126" s="6"/>
      <c r="Z126" s="6"/>
      <c r="AA126" s="6"/>
      <c r="AB126" s="6"/>
    </row>
    <row r="127" spans="1:28" s="141" customFormat="1" x14ac:dyDescent="0.2">
      <c r="A127" s="142" t="s">
        <v>17015</v>
      </c>
      <c r="B127" s="217" t="s">
        <v>17276</v>
      </c>
      <c r="C127" s="217" t="s">
        <v>17023</v>
      </c>
      <c r="D127" s="217">
        <v>30021</v>
      </c>
      <c r="E127" s="217" t="s">
        <v>17631</v>
      </c>
      <c r="F127" s="217" t="s">
        <v>17632</v>
      </c>
      <c r="G127" s="217" t="s">
        <v>17057</v>
      </c>
      <c r="H127" s="217">
        <v>-104.17003</v>
      </c>
      <c r="I127" s="217">
        <v>46.268819999999998</v>
      </c>
      <c r="J127" s="217" t="s">
        <v>17630</v>
      </c>
      <c r="K127" s="217" t="s">
        <v>17633</v>
      </c>
      <c r="L127" s="217">
        <v>20200202</v>
      </c>
      <c r="M127" s="217">
        <v>0</v>
      </c>
      <c r="N127" s="217" t="s">
        <v>17469</v>
      </c>
      <c r="O127" s="217" t="s">
        <v>17144</v>
      </c>
      <c r="P127" s="107" t="str">
        <f>VLOOKUP(L127,SCC_xref!$D$6:$G$192,2,FALSE)</f>
        <v>Compressor Engines</v>
      </c>
      <c r="Q127" s="189">
        <v>0</v>
      </c>
      <c r="R127" s="189">
        <v>0</v>
      </c>
      <c r="S127" s="189">
        <v>0</v>
      </c>
      <c r="T127" s="189">
        <v>0</v>
      </c>
      <c r="U127" s="189">
        <v>0</v>
      </c>
      <c r="V127" s="68"/>
      <c r="W127" s="6"/>
      <c r="X127" s="6"/>
      <c r="Y127" s="6"/>
      <c r="Z127" s="6"/>
      <c r="AA127" s="6"/>
      <c r="AB127" s="6"/>
    </row>
    <row r="128" spans="1:28" s="141" customFormat="1" x14ac:dyDescent="0.2">
      <c r="A128" s="142" t="s">
        <v>17015</v>
      </c>
      <c r="B128" s="217" t="s">
        <v>17276</v>
      </c>
      <c r="C128" s="217" t="s">
        <v>17023</v>
      </c>
      <c r="D128" s="217">
        <v>30021</v>
      </c>
      <c r="E128" s="217" t="s">
        <v>17631</v>
      </c>
      <c r="F128" s="217" t="s">
        <v>17632</v>
      </c>
      <c r="G128" s="217" t="s">
        <v>17057</v>
      </c>
      <c r="H128" s="217">
        <v>-104.17003</v>
      </c>
      <c r="I128" s="217">
        <v>46.268819999999998</v>
      </c>
      <c r="J128" s="217" t="s">
        <v>17630</v>
      </c>
      <c r="K128" s="217" t="s">
        <v>17633</v>
      </c>
      <c r="L128" s="217">
        <v>20200202</v>
      </c>
      <c r="M128" s="217">
        <v>0</v>
      </c>
      <c r="N128" s="217" t="s">
        <v>17144</v>
      </c>
      <c r="O128" s="217" t="s">
        <v>17144</v>
      </c>
      <c r="P128" s="107" t="str">
        <f>VLOOKUP(L128,SCC_xref!$D$6:$G$192,2,FALSE)</f>
        <v>Compressor Engines</v>
      </c>
      <c r="Q128" s="189">
        <v>0</v>
      </c>
      <c r="R128" s="189">
        <v>0</v>
      </c>
      <c r="S128" s="189">
        <v>0</v>
      </c>
      <c r="T128" s="189">
        <v>0</v>
      </c>
      <c r="U128" s="189">
        <v>0</v>
      </c>
      <c r="V128" s="68"/>
      <c r="W128" s="6"/>
      <c r="X128" s="6"/>
      <c r="Y128" s="6"/>
      <c r="Z128" s="6"/>
      <c r="AA128" s="6"/>
      <c r="AB128" s="6"/>
    </row>
    <row r="129" spans="1:28" s="141" customFormat="1" x14ac:dyDescent="0.2">
      <c r="A129" s="142" t="s">
        <v>17015</v>
      </c>
      <c r="B129" s="217" t="s">
        <v>17276</v>
      </c>
      <c r="C129" s="217" t="s">
        <v>17026</v>
      </c>
      <c r="D129" s="217">
        <v>30025</v>
      </c>
      <c r="E129" s="217" t="s">
        <v>17634</v>
      </c>
      <c r="F129" s="217" t="s">
        <v>17635</v>
      </c>
      <c r="G129" s="217" t="s">
        <v>17060</v>
      </c>
      <c r="H129" s="217">
        <v>-104.45309</v>
      </c>
      <c r="I129" s="217">
        <v>46.389899999999997</v>
      </c>
      <c r="J129" s="217" t="s">
        <v>17599</v>
      </c>
      <c r="K129" s="217" t="s">
        <v>17636</v>
      </c>
      <c r="L129" s="217">
        <v>30501050</v>
      </c>
      <c r="M129" s="217">
        <v>816</v>
      </c>
      <c r="N129" s="217" t="s">
        <v>17144</v>
      </c>
      <c r="O129" s="217" t="s">
        <v>17144</v>
      </c>
      <c r="P129" s="107" t="str">
        <f>VLOOKUP(L129,SCC_xref!$D$6:$G$192,2,FALSE)</f>
        <v>Natural Gas Production, Other Not Classified</v>
      </c>
      <c r="Q129" s="189">
        <v>0</v>
      </c>
      <c r="R129" s="189">
        <v>0</v>
      </c>
      <c r="S129" s="189">
        <v>0</v>
      </c>
      <c r="T129" s="189">
        <v>0</v>
      </c>
      <c r="U129" s="189">
        <v>0.76860175316816537</v>
      </c>
      <c r="V129" s="68"/>
      <c r="W129" s="6"/>
      <c r="X129" s="6"/>
      <c r="Y129" s="6"/>
      <c r="Z129" s="6"/>
      <c r="AA129" s="6"/>
      <c r="AB129" s="6"/>
    </row>
    <row r="130" spans="1:28" s="141" customFormat="1" x14ac:dyDescent="0.2">
      <c r="A130" s="142" t="s">
        <v>17015</v>
      </c>
      <c r="B130" s="217" t="s">
        <v>17276</v>
      </c>
      <c r="C130" s="217" t="s">
        <v>17026</v>
      </c>
      <c r="D130" s="217">
        <v>30025</v>
      </c>
      <c r="E130" s="217" t="s">
        <v>17634</v>
      </c>
      <c r="F130" s="217" t="s">
        <v>17635</v>
      </c>
      <c r="G130" s="217" t="s">
        <v>17060</v>
      </c>
      <c r="H130" s="217">
        <v>-104.45309</v>
      </c>
      <c r="I130" s="217">
        <v>46.389899999999997</v>
      </c>
      <c r="J130" s="217" t="s">
        <v>17599</v>
      </c>
      <c r="K130" s="217" t="s">
        <v>17637</v>
      </c>
      <c r="L130" s="217">
        <v>30501050</v>
      </c>
      <c r="M130" s="217">
        <v>9</v>
      </c>
      <c r="N130" s="217" t="s">
        <v>17144</v>
      </c>
      <c r="O130" s="217" t="s">
        <v>17144</v>
      </c>
      <c r="P130" s="107" t="str">
        <f>VLOOKUP(L130,SCC_xref!$D$6:$G$192,2,FALSE)</f>
        <v>Natural Gas Production, Other Not Classified</v>
      </c>
      <c r="Q130" s="189">
        <v>0</v>
      </c>
      <c r="R130" s="189">
        <v>0</v>
      </c>
      <c r="S130" s="189">
        <v>0</v>
      </c>
      <c r="T130" s="189">
        <v>0</v>
      </c>
      <c r="U130" s="189">
        <v>1.5633446796684925E-2</v>
      </c>
      <c r="V130" s="68"/>
      <c r="W130" s="6"/>
      <c r="X130" s="6"/>
      <c r="Y130" s="6"/>
      <c r="Z130" s="6"/>
      <c r="AA130" s="6"/>
      <c r="AB130" s="6"/>
    </row>
    <row r="131" spans="1:28" s="141" customFormat="1" x14ac:dyDescent="0.2">
      <c r="A131" s="142" t="s">
        <v>17015</v>
      </c>
      <c r="B131" s="217" t="s">
        <v>17276</v>
      </c>
      <c r="C131" s="217" t="s">
        <v>17026</v>
      </c>
      <c r="D131" s="217">
        <v>30025</v>
      </c>
      <c r="E131" s="217" t="s">
        <v>17634</v>
      </c>
      <c r="F131" s="217" t="s">
        <v>17635</v>
      </c>
      <c r="G131" s="217" t="s">
        <v>17060</v>
      </c>
      <c r="H131" s="217">
        <v>-104.45309</v>
      </c>
      <c r="I131" s="217">
        <v>46.389899999999997</v>
      </c>
      <c r="J131" s="217" t="s">
        <v>17638</v>
      </c>
      <c r="K131" s="217" t="s">
        <v>17639</v>
      </c>
      <c r="L131" s="217">
        <v>40400151</v>
      </c>
      <c r="M131" s="217">
        <v>1255834</v>
      </c>
      <c r="N131" s="217" t="s">
        <v>17144</v>
      </c>
      <c r="O131" s="217" t="s">
        <v>17144</v>
      </c>
      <c r="P131" s="107" t="str">
        <f>VLOOKUP(L131,SCC_xref!$D$6:$G$192,2,FALSE)</f>
        <v>Permitted Fugitives</v>
      </c>
      <c r="Q131" s="189">
        <v>0</v>
      </c>
      <c r="R131" s="189">
        <v>2.574777430211395</v>
      </c>
      <c r="S131" s="189">
        <v>0</v>
      </c>
      <c r="T131" s="189">
        <v>0</v>
      </c>
      <c r="U131" s="189">
        <v>0</v>
      </c>
      <c r="V131" s="68"/>
      <c r="W131" s="6"/>
      <c r="X131" s="6"/>
      <c r="Y131" s="6"/>
      <c r="Z131" s="6"/>
      <c r="AA131" s="6"/>
      <c r="AB131" s="6"/>
    </row>
    <row r="132" spans="1:28" s="141" customFormat="1" x14ac:dyDescent="0.2">
      <c r="A132" s="142" t="s">
        <v>17015</v>
      </c>
      <c r="B132" s="217" t="s">
        <v>17276</v>
      </c>
      <c r="C132" s="217" t="s">
        <v>17026</v>
      </c>
      <c r="D132" s="217">
        <v>30025</v>
      </c>
      <c r="E132" s="217" t="s">
        <v>17634</v>
      </c>
      <c r="F132" s="217" t="s">
        <v>17635</v>
      </c>
      <c r="G132" s="217" t="s">
        <v>17060</v>
      </c>
      <c r="H132" s="217">
        <v>-104.45309</v>
      </c>
      <c r="I132" s="217">
        <v>46.389899999999997</v>
      </c>
      <c r="J132" s="217" t="s">
        <v>17640</v>
      </c>
      <c r="K132" s="217" t="s">
        <v>17641</v>
      </c>
      <c r="L132" s="217">
        <v>40301010</v>
      </c>
      <c r="M132" s="217">
        <v>40674</v>
      </c>
      <c r="N132" s="217" t="s">
        <v>17144</v>
      </c>
      <c r="O132" s="217" t="s">
        <v>17144</v>
      </c>
      <c r="P132" s="107" t="str">
        <f>VLOOKUP(L132,SCC_xref!$D$6:$G$192,2,FALSE)</f>
        <v>Permitted Tank Losses</v>
      </c>
      <c r="Q132" s="189">
        <v>0</v>
      </c>
      <c r="R132" s="189">
        <v>0.83395468649856963</v>
      </c>
      <c r="S132" s="189">
        <v>0</v>
      </c>
      <c r="T132" s="189">
        <v>0</v>
      </c>
      <c r="U132" s="189">
        <v>0</v>
      </c>
      <c r="V132" s="68"/>
      <c r="W132" s="6"/>
      <c r="X132" s="6"/>
      <c r="Y132" s="6"/>
      <c r="Z132" s="6"/>
      <c r="AA132" s="6"/>
      <c r="AB132" s="6"/>
    </row>
    <row r="133" spans="1:28" s="141" customFormat="1" x14ac:dyDescent="0.2">
      <c r="A133" s="142" t="s">
        <v>17015</v>
      </c>
      <c r="B133" s="217" t="s">
        <v>17276</v>
      </c>
      <c r="C133" s="217" t="s">
        <v>17026</v>
      </c>
      <c r="D133" s="217">
        <v>30025</v>
      </c>
      <c r="E133" s="217" t="s">
        <v>17634</v>
      </c>
      <c r="F133" s="217" t="s">
        <v>17635</v>
      </c>
      <c r="G133" s="217" t="s">
        <v>17060</v>
      </c>
      <c r="H133" s="217">
        <v>-104.45309</v>
      </c>
      <c r="I133" s="217">
        <v>46.389899999999997</v>
      </c>
      <c r="J133" s="217" t="s">
        <v>17640</v>
      </c>
      <c r="K133" s="217" t="s">
        <v>17642</v>
      </c>
      <c r="L133" s="217">
        <v>40301010</v>
      </c>
      <c r="M133" s="217">
        <v>205500</v>
      </c>
      <c r="N133" s="217" t="s">
        <v>17144</v>
      </c>
      <c r="O133" s="217" t="s">
        <v>17144</v>
      </c>
      <c r="P133" s="107" t="str">
        <f>VLOOKUP(L133,SCC_xref!$D$6:$G$192,2,FALSE)</f>
        <v>Permitted Tank Losses</v>
      </c>
      <c r="Q133" s="189">
        <v>0</v>
      </c>
      <c r="R133" s="189">
        <v>2.4885371868165675</v>
      </c>
      <c r="S133" s="189">
        <v>0</v>
      </c>
      <c r="T133" s="189">
        <v>0</v>
      </c>
      <c r="U133" s="189">
        <v>0</v>
      </c>
      <c r="V133" s="68"/>
      <c r="W133" s="6"/>
      <c r="X133" s="6"/>
      <c r="Y133" s="6"/>
      <c r="Z133" s="6"/>
      <c r="AA133" s="6"/>
      <c r="AB133" s="6"/>
    </row>
    <row r="134" spans="1:28" s="141" customFormat="1" x14ac:dyDescent="0.2">
      <c r="A134" s="142" t="s">
        <v>17015</v>
      </c>
      <c r="B134" s="217" t="s">
        <v>17276</v>
      </c>
      <c r="C134" s="217" t="s">
        <v>17026</v>
      </c>
      <c r="D134" s="217">
        <v>30025</v>
      </c>
      <c r="E134" s="217" t="s">
        <v>17634</v>
      </c>
      <c r="F134" s="217" t="s">
        <v>17635</v>
      </c>
      <c r="G134" s="217" t="s">
        <v>17060</v>
      </c>
      <c r="H134" s="217">
        <v>-104.45309</v>
      </c>
      <c r="I134" s="217">
        <v>46.389899999999997</v>
      </c>
      <c r="J134" s="217" t="s">
        <v>17640</v>
      </c>
      <c r="K134" s="217" t="s">
        <v>17643</v>
      </c>
      <c r="L134" s="217">
        <v>40301010</v>
      </c>
      <c r="M134" s="217">
        <v>33483</v>
      </c>
      <c r="N134" s="217" t="s">
        <v>17144</v>
      </c>
      <c r="O134" s="217" t="s">
        <v>17144</v>
      </c>
      <c r="P134" s="107" t="str">
        <f>VLOOKUP(L134,SCC_xref!$D$6:$G$192,2,FALSE)</f>
        <v>Permitted Tank Losses</v>
      </c>
      <c r="Q134" s="189">
        <v>0</v>
      </c>
      <c r="R134" s="189">
        <v>0.62854144703065207</v>
      </c>
      <c r="S134" s="189">
        <v>0</v>
      </c>
      <c r="T134" s="189">
        <v>0</v>
      </c>
      <c r="U134" s="189">
        <v>0</v>
      </c>
      <c r="V134" s="68"/>
      <c r="W134" s="6"/>
      <c r="X134" s="6"/>
      <c r="Y134" s="6"/>
      <c r="Z134" s="6"/>
      <c r="AA134" s="6"/>
      <c r="AB134" s="6"/>
    </row>
    <row r="135" spans="1:28" s="141" customFormat="1" x14ac:dyDescent="0.2">
      <c r="A135" s="142" t="s">
        <v>17015</v>
      </c>
      <c r="B135" s="217" t="s">
        <v>17276</v>
      </c>
      <c r="C135" s="217" t="s">
        <v>17026</v>
      </c>
      <c r="D135" s="217">
        <v>30025</v>
      </c>
      <c r="E135" s="217" t="s">
        <v>17634</v>
      </c>
      <c r="F135" s="217" t="s">
        <v>17635</v>
      </c>
      <c r="G135" s="217" t="s">
        <v>17060</v>
      </c>
      <c r="H135" s="217">
        <v>-104.45309</v>
      </c>
      <c r="I135" s="217">
        <v>46.389899999999997</v>
      </c>
      <c r="J135" s="217" t="s">
        <v>17640</v>
      </c>
      <c r="K135" s="217" t="s">
        <v>17644</v>
      </c>
      <c r="L135" s="217">
        <v>40301010</v>
      </c>
      <c r="M135" s="217">
        <v>20337</v>
      </c>
      <c r="N135" s="217" t="s">
        <v>17144</v>
      </c>
      <c r="O135" s="217" t="s">
        <v>17144</v>
      </c>
      <c r="P135" s="107" t="str">
        <f>VLOOKUP(L135,SCC_xref!$D$6:$G$192,2,FALSE)</f>
        <v>Permitted Tank Losses</v>
      </c>
      <c r="Q135" s="189">
        <v>0</v>
      </c>
      <c r="R135" s="189">
        <v>0.6280288750045312</v>
      </c>
      <c r="S135" s="189">
        <v>0</v>
      </c>
      <c r="T135" s="189">
        <v>0</v>
      </c>
      <c r="U135" s="189">
        <v>0</v>
      </c>
      <c r="V135" s="68"/>
      <c r="W135" s="6"/>
      <c r="X135" s="6"/>
      <c r="Y135" s="6"/>
      <c r="Z135" s="6"/>
      <c r="AA135" s="6"/>
      <c r="AB135" s="6"/>
    </row>
    <row r="136" spans="1:28" s="141" customFormat="1" x14ac:dyDescent="0.2">
      <c r="A136" s="142" t="s">
        <v>17015</v>
      </c>
      <c r="B136" s="217" t="s">
        <v>17276</v>
      </c>
      <c r="C136" s="217" t="s">
        <v>17026</v>
      </c>
      <c r="D136" s="217">
        <v>30025</v>
      </c>
      <c r="E136" s="217" t="s">
        <v>17634</v>
      </c>
      <c r="F136" s="217" t="s">
        <v>17635</v>
      </c>
      <c r="G136" s="217" t="s">
        <v>17060</v>
      </c>
      <c r="H136" s="217">
        <v>-104.45309</v>
      </c>
      <c r="I136" s="217">
        <v>46.389899999999997</v>
      </c>
      <c r="J136" s="217" t="s">
        <v>17640</v>
      </c>
      <c r="K136" s="217" t="s">
        <v>17645</v>
      </c>
      <c r="L136" s="217">
        <v>40301010</v>
      </c>
      <c r="M136" s="217">
        <v>40674</v>
      </c>
      <c r="N136" s="217" t="s">
        <v>17144</v>
      </c>
      <c r="O136" s="217" t="s">
        <v>17144</v>
      </c>
      <c r="P136" s="107" t="str">
        <f>VLOOKUP(L136,SCC_xref!$D$6:$G$192,2,FALSE)</f>
        <v>Permitted Tank Losses</v>
      </c>
      <c r="Q136" s="189">
        <v>0</v>
      </c>
      <c r="R136" s="189">
        <v>0.87047544335967775</v>
      </c>
      <c r="S136" s="189">
        <v>0</v>
      </c>
      <c r="T136" s="189">
        <v>0</v>
      </c>
      <c r="U136" s="189">
        <v>0</v>
      </c>
      <c r="V136" s="68"/>
      <c r="W136" s="6"/>
      <c r="X136" s="6"/>
      <c r="Y136" s="6"/>
      <c r="Z136" s="6"/>
      <c r="AA136" s="6"/>
      <c r="AB136" s="6"/>
    </row>
    <row r="137" spans="1:28" s="141" customFormat="1" x14ac:dyDescent="0.2">
      <c r="A137" s="142" t="s">
        <v>17015</v>
      </c>
      <c r="B137" s="217" t="s">
        <v>17276</v>
      </c>
      <c r="C137" s="217" t="s">
        <v>17026</v>
      </c>
      <c r="D137" s="217">
        <v>30025</v>
      </c>
      <c r="E137" s="217" t="s">
        <v>17634</v>
      </c>
      <c r="F137" s="217" t="s">
        <v>17635</v>
      </c>
      <c r="G137" s="217" t="s">
        <v>17060</v>
      </c>
      <c r="H137" s="217">
        <v>-104.45309</v>
      </c>
      <c r="I137" s="217">
        <v>46.389899999999997</v>
      </c>
      <c r="J137" s="217" t="s">
        <v>17640</v>
      </c>
      <c r="K137" s="217" t="s">
        <v>17646</v>
      </c>
      <c r="L137" s="217">
        <v>40301010</v>
      </c>
      <c r="M137" s="217">
        <v>915166</v>
      </c>
      <c r="N137" s="217" t="s">
        <v>17144</v>
      </c>
      <c r="O137" s="217" t="s">
        <v>17144</v>
      </c>
      <c r="P137" s="107" t="str">
        <f>VLOOKUP(L137,SCC_xref!$D$6:$G$192,2,FALSE)</f>
        <v>Permitted Tank Losses</v>
      </c>
      <c r="Q137" s="189">
        <v>0</v>
      </c>
      <c r="R137" s="189">
        <v>5.9808185437842249</v>
      </c>
      <c r="S137" s="189">
        <v>0</v>
      </c>
      <c r="T137" s="189">
        <v>0</v>
      </c>
      <c r="U137" s="189">
        <v>0</v>
      </c>
      <c r="V137" s="68"/>
      <c r="W137" s="6"/>
      <c r="X137" s="6"/>
      <c r="Y137" s="6"/>
      <c r="Z137" s="6"/>
      <c r="AA137" s="6"/>
      <c r="AB137" s="6"/>
    </row>
    <row r="138" spans="1:28" s="141" customFormat="1" x14ac:dyDescent="0.2">
      <c r="A138" s="142" t="s">
        <v>17015</v>
      </c>
      <c r="B138" s="217" t="s">
        <v>17276</v>
      </c>
      <c r="C138" s="217" t="s">
        <v>17026</v>
      </c>
      <c r="D138" s="217">
        <v>30025</v>
      </c>
      <c r="E138" s="217" t="s">
        <v>17634</v>
      </c>
      <c r="F138" s="217" t="s">
        <v>17635</v>
      </c>
      <c r="G138" s="217" t="s">
        <v>17060</v>
      </c>
      <c r="H138" s="217">
        <v>-104.45309</v>
      </c>
      <c r="I138" s="217">
        <v>46.389899999999997</v>
      </c>
      <c r="J138" s="217" t="s">
        <v>17640</v>
      </c>
      <c r="K138" s="217" t="s">
        <v>17647</v>
      </c>
      <c r="L138" s="217">
        <v>40301010</v>
      </c>
      <c r="M138" s="217">
        <v>0</v>
      </c>
      <c r="N138" s="217" t="s">
        <v>17144</v>
      </c>
      <c r="O138" s="217" t="s">
        <v>17144</v>
      </c>
      <c r="P138" s="107" t="str">
        <f>VLOOKUP(L138,SCC_xref!$D$6:$G$192,2,FALSE)</f>
        <v>Permitted Tank Losses</v>
      </c>
      <c r="Q138" s="189">
        <v>0</v>
      </c>
      <c r="R138" s="189">
        <v>0</v>
      </c>
      <c r="S138" s="189">
        <v>0</v>
      </c>
      <c r="T138" s="189">
        <v>0</v>
      </c>
      <c r="U138" s="189">
        <v>0</v>
      </c>
      <c r="V138" s="68"/>
      <c r="W138" s="6"/>
      <c r="X138" s="6"/>
      <c r="Y138" s="6"/>
      <c r="Z138" s="6"/>
      <c r="AA138" s="6"/>
      <c r="AB138" s="6"/>
    </row>
    <row r="139" spans="1:28" s="141" customFormat="1" x14ac:dyDescent="0.2">
      <c r="A139" s="142" t="s">
        <v>17015</v>
      </c>
      <c r="B139" s="217" t="s">
        <v>17276</v>
      </c>
      <c r="C139" s="217" t="s">
        <v>17026</v>
      </c>
      <c r="D139" s="217">
        <v>30025</v>
      </c>
      <c r="E139" s="217" t="s">
        <v>17648</v>
      </c>
      <c r="F139" s="217" t="s">
        <v>17649</v>
      </c>
      <c r="G139" s="217" t="s">
        <v>17060</v>
      </c>
      <c r="H139" s="217">
        <v>-104.292047</v>
      </c>
      <c r="I139" s="217">
        <v>46.360877000000002</v>
      </c>
      <c r="J139" s="217" t="s">
        <v>17650</v>
      </c>
      <c r="K139" s="217" t="s">
        <v>17560</v>
      </c>
      <c r="L139" s="217">
        <v>30501050</v>
      </c>
      <c r="M139" s="217">
        <v>183</v>
      </c>
      <c r="N139" s="217" t="s">
        <v>17144</v>
      </c>
      <c r="O139" s="217" t="s">
        <v>17144</v>
      </c>
      <c r="P139" s="107" t="str">
        <f>VLOOKUP(L139,SCC_xref!$D$6:$G$192,2,FALSE)</f>
        <v>Natural Gas Production, Other Not Classified</v>
      </c>
      <c r="Q139" s="189">
        <v>0</v>
      </c>
      <c r="R139" s="189">
        <v>0</v>
      </c>
      <c r="S139" s="189">
        <v>0</v>
      </c>
      <c r="T139" s="189">
        <v>0</v>
      </c>
      <c r="U139" s="189">
        <v>0.12429871633429818</v>
      </c>
      <c r="V139" s="68"/>
      <c r="W139" s="6"/>
      <c r="X139" s="6"/>
      <c r="Y139" s="6"/>
      <c r="Z139" s="6"/>
      <c r="AA139" s="6"/>
      <c r="AB139" s="6"/>
    </row>
    <row r="140" spans="1:28" s="141" customFormat="1" ht="25.5" x14ac:dyDescent="0.2">
      <c r="A140" s="142" t="s">
        <v>17015</v>
      </c>
      <c r="B140" s="217" t="s">
        <v>17276</v>
      </c>
      <c r="C140" s="217" t="s">
        <v>17026</v>
      </c>
      <c r="D140" s="217">
        <v>30025</v>
      </c>
      <c r="E140" s="217" t="s">
        <v>17648</v>
      </c>
      <c r="F140" s="217" t="s">
        <v>17649</v>
      </c>
      <c r="G140" s="217" t="s">
        <v>17060</v>
      </c>
      <c r="H140" s="217">
        <v>-104.292047</v>
      </c>
      <c r="I140" s="217">
        <v>46.360877000000002</v>
      </c>
      <c r="J140" s="217" t="s">
        <v>17650</v>
      </c>
      <c r="K140" s="217" t="s">
        <v>17651</v>
      </c>
      <c r="L140" s="217">
        <v>40400151</v>
      </c>
      <c r="M140" s="217">
        <v>4887</v>
      </c>
      <c r="N140" s="217" t="s">
        <v>17144</v>
      </c>
      <c r="O140" s="217" t="s">
        <v>17144</v>
      </c>
      <c r="P140" s="107" t="str">
        <f>VLOOKUP(L140,SCC_xref!$D$6:$G$192,2,FALSE)</f>
        <v>Permitted Fugitives</v>
      </c>
      <c r="Q140" s="189">
        <v>0</v>
      </c>
      <c r="R140" s="189">
        <v>7.6757660911592378</v>
      </c>
      <c r="S140" s="189">
        <v>0</v>
      </c>
      <c r="T140" s="189">
        <v>0</v>
      </c>
      <c r="U140" s="189">
        <v>0</v>
      </c>
      <c r="V140" s="68"/>
      <c r="W140" s="6"/>
      <c r="X140" s="6"/>
      <c r="Y140" s="6"/>
      <c r="Z140" s="6"/>
      <c r="AA140" s="6"/>
      <c r="AB140" s="6"/>
    </row>
    <row r="141" spans="1:28" s="141" customFormat="1" x14ac:dyDescent="0.2">
      <c r="A141" s="142" t="s">
        <v>17015</v>
      </c>
      <c r="B141" s="217" t="s">
        <v>17276</v>
      </c>
      <c r="C141" s="217" t="s">
        <v>17026</v>
      </c>
      <c r="D141" s="217">
        <v>30025</v>
      </c>
      <c r="E141" s="217" t="s">
        <v>17648</v>
      </c>
      <c r="F141" s="217" t="s">
        <v>17649</v>
      </c>
      <c r="G141" s="217" t="s">
        <v>17060</v>
      </c>
      <c r="H141" s="217">
        <v>-104.292047</v>
      </c>
      <c r="I141" s="217">
        <v>46.360877000000002</v>
      </c>
      <c r="J141" s="217" t="s">
        <v>17650</v>
      </c>
      <c r="K141" s="217" t="s">
        <v>17561</v>
      </c>
      <c r="L141" s="217">
        <v>30501050</v>
      </c>
      <c r="M141" s="217">
        <v>132</v>
      </c>
      <c r="N141" s="217" t="s">
        <v>17144</v>
      </c>
      <c r="O141" s="217" t="s">
        <v>17144</v>
      </c>
      <c r="P141" s="107" t="str">
        <f>VLOOKUP(L141,SCC_xref!$D$6:$G$192,2,FALSE)</f>
        <v>Natural Gas Production, Other Not Classified</v>
      </c>
      <c r="Q141" s="189">
        <v>0</v>
      </c>
      <c r="R141" s="189">
        <v>0</v>
      </c>
      <c r="S141" s="189">
        <v>0</v>
      </c>
      <c r="T141" s="189">
        <v>0</v>
      </c>
      <c r="U141" s="189">
        <v>0.33573467710913529</v>
      </c>
      <c r="V141" s="68"/>
      <c r="W141" s="6"/>
      <c r="X141" s="6"/>
      <c r="Y141" s="6"/>
      <c r="Z141" s="6"/>
      <c r="AA141" s="6"/>
      <c r="AB141" s="6"/>
    </row>
    <row r="142" spans="1:28" s="141" customFormat="1" x14ac:dyDescent="0.2">
      <c r="A142" s="142" t="s">
        <v>17015</v>
      </c>
      <c r="B142" s="217" t="s">
        <v>17276</v>
      </c>
      <c r="C142" s="217" t="s">
        <v>17026</v>
      </c>
      <c r="D142" s="217">
        <v>30025</v>
      </c>
      <c r="E142" s="217" t="s">
        <v>17648</v>
      </c>
      <c r="F142" s="217" t="s">
        <v>17649</v>
      </c>
      <c r="G142" s="217" t="s">
        <v>17060</v>
      </c>
      <c r="H142" s="217">
        <v>-104.292047</v>
      </c>
      <c r="I142" s="217">
        <v>46.360877000000002</v>
      </c>
      <c r="J142" s="217" t="s">
        <v>17652</v>
      </c>
      <c r="K142" s="217" t="s">
        <v>17653</v>
      </c>
      <c r="L142" s="217">
        <v>40301010</v>
      </c>
      <c r="M142" s="217">
        <v>2440</v>
      </c>
      <c r="N142" s="217" t="s">
        <v>17144</v>
      </c>
      <c r="O142" s="217" t="s">
        <v>17144</v>
      </c>
      <c r="P142" s="107" t="str">
        <f>VLOOKUP(L142,SCC_xref!$D$6:$G$192,2,FALSE)</f>
        <v>Permitted Tank Losses</v>
      </c>
      <c r="Q142" s="189">
        <v>0</v>
      </c>
      <c r="R142" s="189">
        <v>3.5944113331722307</v>
      </c>
      <c r="S142" s="189">
        <v>0</v>
      </c>
      <c r="T142" s="189">
        <v>0</v>
      </c>
      <c r="U142" s="189">
        <v>0</v>
      </c>
      <c r="V142" s="68"/>
      <c r="W142" s="6"/>
      <c r="X142" s="6"/>
      <c r="Y142" s="6"/>
      <c r="Z142" s="6"/>
      <c r="AA142" s="6"/>
      <c r="AB142" s="6"/>
    </row>
    <row r="143" spans="1:28" s="141" customFormat="1" x14ac:dyDescent="0.2">
      <c r="A143" s="142" t="s">
        <v>17015</v>
      </c>
      <c r="B143" s="217" t="s">
        <v>17276</v>
      </c>
      <c r="C143" s="217" t="s">
        <v>17026</v>
      </c>
      <c r="D143" s="217">
        <v>30025</v>
      </c>
      <c r="E143" s="217" t="s">
        <v>17648</v>
      </c>
      <c r="F143" s="217" t="s">
        <v>17649</v>
      </c>
      <c r="G143" s="217" t="s">
        <v>17060</v>
      </c>
      <c r="H143" s="217">
        <v>-104.292047</v>
      </c>
      <c r="I143" s="217">
        <v>46.360877000000002</v>
      </c>
      <c r="J143" s="217" t="s">
        <v>17654</v>
      </c>
      <c r="K143" s="217" t="s">
        <v>17653</v>
      </c>
      <c r="L143" s="217">
        <v>40301010</v>
      </c>
      <c r="M143" s="217">
        <v>2440</v>
      </c>
      <c r="N143" s="217" t="s">
        <v>17144</v>
      </c>
      <c r="O143" s="217" t="s">
        <v>17144</v>
      </c>
      <c r="P143" s="107" t="str">
        <f>VLOOKUP(L143,SCC_xref!$D$6:$G$192,2,FALSE)</f>
        <v>Permitted Tank Losses</v>
      </c>
      <c r="Q143" s="189">
        <v>0</v>
      </c>
      <c r="R143" s="189">
        <v>3.5944113331722307</v>
      </c>
      <c r="S143" s="189">
        <v>0</v>
      </c>
      <c r="T143" s="189">
        <v>0</v>
      </c>
      <c r="U143" s="189">
        <v>0</v>
      </c>
      <c r="V143" s="68"/>
      <c r="W143" s="6"/>
      <c r="X143" s="6"/>
      <c r="Y143" s="6"/>
      <c r="Z143" s="6"/>
      <c r="AA143" s="6"/>
      <c r="AB143" s="6"/>
    </row>
    <row r="144" spans="1:28" s="141" customFormat="1" ht="25.5" x14ac:dyDescent="0.2">
      <c r="A144" s="142" t="s">
        <v>17015</v>
      </c>
      <c r="B144" s="217" t="s">
        <v>17276</v>
      </c>
      <c r="C144" s="217" t="s">
        <v>17026</v>
      </c>
      <c r="D144" s="217">
        <v>30025</v>
      </c>
      <c r="E144" s="217" t="s">
        <v>17655</v>
      </c>
      <c r="F144" s="217" t="s">
        <v>17656</v>
      </c>
      <c r="G144" s="217" t="s">
        <v>17060</v>
      </c>
      <c r="H144" s="217">
        <v>-104.095105</v>
      </c>
      <c r="I144" s="217">
        <v>46.237513999999997</v>
      </c>
      <c r="J144" s="217" t="s">
        <v>17657</v>
      </c>
      <c r="K144" s="217" t="s">
        <v>17658</v>
      </c>
      <c r="L144" s="217">
        <v>31000101</v>
      </c>
      <c r="M144" s="217">
        <v>0</v>
      </c>
      <c r="N144" s="217" t="s">
        <v>17144</v>
      </c>
      <c r="O144" s="217" t="s">
        <v>17144</v>
      </c>
      <c r="P144" s="107" t="str">
        <f>VLOOKUP(L144,SCC_xref!$D$6:$G$192,2,FALSE)</f>
        <v>Permitted Fugitives</v>
      </c>
      <c r="Q144" s="189">
        <v>0</v>
      </c>
      <c r="R144" s="189">
        <v>0</v>
      </c>
      <c r="S144" s="189">
        <v>0</v>
      </c>
      <c r="T144" s="189">
        <v>0</v>
      </c>
      <c r="U144" s="189">
        <v>0</v>
      </c>
      <c r="V144" s="68"/>
      <c r="W144" s="6"/>
      <c r="X144" s="6"/>
      <c r="Y144" s="6"/>
      <c r="Z144" s="6"/>
      <c r="AA144" s="6"/>
      <c r="AB144" s="6"/>
    </row>
    <row r="145" spans="1:28" s="141" customFormat="1" x14ac:dyDescent="0.2">
      <c r="A145" s="142" t="s">
        <v>17015</v>
      </c>
      <c r="B145" s="217" t="s">
        <v>17276</v>
      </c>
      <c r="C145" s="217" t="s">
        <v>17026</v>
      </c>
      <c r="D145" s="217">
        <v>30025</v>
      </c>
      <c r="E145" s="217" t="s">
        <v>17655</v>
      </c>
      <c r="F145" s="217" t="s">
        <v>17656</v>
      </c>
      <c r="G145" s="217" t="s">
        <v>17060</v>
      </c>
      <c r="H145" s="217">
        <v>-104.095105</v>
      </c>
      <c r="I145" s="217">
        <v>46.237513999999997</v>
      </c>
      <c r="J145" s="217" t="s">
        <v>17659</v>
      </c>
      <c r="K145" s="217" t="s">
        <v>17660</v>
      </c>
      <c r="L145" s="217">
        <v>31000205</v>
      </c>
      <c r="M145" s="217">
        <v>0</v>
      </c>
      <c r="N145" s="217" t="s">
        <v>17144</v>
      </c>
      <c r="O145" s="217" t="s">
        <v>17144</v>
      </c>
      <c r="P145" s="107" t="str">
        <f>VLOOKUP(L145,SCC_xref!$D$6:$G$192,2,FALSE)</f>
        <v>Natural Gas Production, Flares</v>
      </c>
      <c r="Q145" s="189">
        <v>0</v>
      </c>
      <c r="R145" s="189">
        <v>0</v>
      </c>
      <c r="S145" s="189">
        <v>0</v>
      </c>
      <c r="T145" s="189">
        <v>0</v>
      </c>
      <c r="U145" s="189">
        <v>0</v>
      </c>
      <c r="V145" s="68"/>
      <c r="W145" s="6"/>
      <c r="X145" s="6"/>
      <c r="Y145" s="6"/>
      <c r="Z145" s="6"/>
      <c r="AA145" s="6"/>
      <c r="AB145" s="6"/>
    </row>
    <row r="146" spans="1:28" s="141" customFormat="1" x14ac:dyDescent="0.2">
      <c r="A146" s="142" t="s">
        <v>17015</v>
      </c>
      <c r="B146" s="217" t="s">
        <v>17276</v>
      </c>
      <c r="C146" s="217" t="s">
        <v>17026</v>
      </c>
      <c r="D146" s="217">
        <v>30025</v>
      </c>
      <c r="E146" s="217" t="s">
        <v>17655</v>
      </c>
      <c r="F146" s="217" t="s">
        <v>17656</v>
      </c>
      <c r="G146" s="217" t="s">
        <v>17060</v>
      </c>
      <c r="H146" s="217">
        <v>-104.095105</v>
      </c>
      <c r="I146" s="217">
        <v>46.237513999999997</v>
      </c>
      <c r="J146" s="217" t="s">
        <v>17661</v>
      </c>
      <c r="K146" s="217" t="s">
        <v>17662</v>
      </c>
      <c r="L146" s="217">
        <v>31000405</v>
      </c>
      <c r="M146" s="217">
        <v>0</v>
      </c>
      <c r="N146" s="217" t="s">
        <v>17144</v>
      </c>
      <c r="O146" s="217" t="s">
        <v>17144</v>
      </c>
      <c r="P146" s="107" t="str">
        <f>VLOOKUP(L146,SCC_xref!$D$6:$G$192,2,FALSE)</f>
        <v>Process Heaters</v>
      </c>
      <c r="Q146" s="189">
        <v>0</v>
      </c>
      <c r="R146" s="189">
        <v>0</v>
      </c>
      <c r="S146" s="189">
        <v>0</v>
      </c>
      <c r="T146" s="189">
        <v>0</v>
      </c>
      <c r="U146" s="189">
        <v>0</v>
      </c>
      <c r="V146" s="68"/>
      <c r="W146" s="6"/>
      <c r="X146" s="6"/>
      <c r="Y146" s="6"/>
      <c r="Z146" s="6"/>
      <c r="AA146" s="6"/>
      <c r="AB146" s="6"/>
    </row>
    <row r="147" spans="1:28" s="141" customFormat="1" x14ac:dyDescent="0.2">
      <c r="A147" s="142" t="s">
        <v>17015</v>
      </c>
      <c r="B147" s="217" t="s">
        <v>17276</v>
      </c>
      <c r="C147" s="217" t="s">
        <v>17026</v>
      </c>
      <c r="D147" s="217">
        <v>30025</v>
      </c>
      <c r="E147" s="217" t="s">
        <v>17655</v>
      </c>
      <c r="F147" s="217" t="s">
        <v>17656</v>
      </c>
      <c r="G147" s="217" t="s">
        <v>17060</v>
      </c>
      <c r="H147" s="217">
        <v>-104.095105</v>
      </c>
      <c r="I147" s="217">
        <v>46.237513999999997</v>
      </c>
      <c r="J147" s="217" t="s">
        <v>17661</v>
      </c>
      <c r="K147" s="217" t="s">
        <v>17663</v>
      </c>
      <c r="L147" s="217">
        <v>31000107</v>
      </c>
      <c r="M147" s="217">
        <v>0</v>
      </c>
      <c r="N147" s="217" t="s">
        <v>17144</v>
      </c>
      <c r="O147" s="217" t="s">
        <v>17144</v>
      </c>
      <c r="P147" s="107" t="str">
        <f>VLOOKUP(L147,SCC_xref!$D$6:$G$192,2,FALSE)</f>
        <v>Natural Gas Production, Other Not Classified</v>
      </c>
      <c r="Q147" s="189">
        <v>0</v>
      </c>
      <c r="R147" s="189">
        <v>0</v>
      </c>
      <c r="S147" s="189">
        <v>0</v>
      </c>
      <c r="T147" s="189">
        <v>0</v>
      </c>
      <c r="U147" s="189">
        <v>0</v>
      </c>
      <c r="V147" s="68"/>
      <c r="W147" s="6"/>
      <c r="X147" s="6"/>
      <c r="Y147" s="6"/>
      <c r="Z147" s="6"/>
      <c r="AA147" s="6"/>
      <c r="AB147" s="6"/>
    </row>
    <row r="148" spans="1:28" s="141" customFormat="1" ht="25.5" x14ac:dyDescent="0.2">
      <c r="A148" s="142" t="s">
        <v>17015</v>
      </c>
      <c r="B148" s="217" t="s">
        <v>17276</v>
      </c>
      <c r="C148" s="217" t="s">
        <v>17026</v>
      </c>
      <c r="D148" s="217">
        <v>30025</v>
      </c>
      <c r="E148" s="217" t="s">
        <v>17655</v>
      </c>
      <c r="F148" s="217" t="s">
        <v>17656</v>
      </c>
      <c r="G148" s="217" t="s">
        <v>17060</v>
      </c>
      <c r="H148" s="217">
        <v>-104.095105</v>
      </c>
      <c r="I148" s="217">
        <v>46.237513999999997</v>
      </c>
      <c r="J148" s="217" t="s">
        <v>17664</v>
      </c>
      <c r="K148" s="217" t="s">
        <v>17665</v>
      </c>
      <c r="L148" s="217">
        <v>40400312</v>
      </c>
      <c r="M148" s="217">
        <v>0</v>
      </c>
      <c r="N148" s="217" t="s">
        <v>17144</v>
      </c>
      <c r="O148" s="217" t="s">
        <v>17144</v>
      </c>
      <c r="P148" s="107" t="str">
        <f>VLOOKUP(L148,SCC_xref!$D$6:$G$192,2,FALSE)</f>
        <v>Permitted Tank Losses</v>
      </c>
      <c r="Q148" s="189">
        <v>0</v>
      </c>
      <c r="R148" s="189">
        <v>0</v>
      </c>
      <c r="S148" s="189">
        <v>0</v>
      </c>
      <c r="T148" s="189">
        <v>0</v>
      </c>
      <c r="U148" s="189">
        <v>0</v>
      </c>
      <c r="V148" s="68"/>
      <c r="W148" s="6"/>
      <c r="X148" s="6"/>
      <c r="Y148" s="6"/>
      <c r="Z148" s="6"/>
      <c r="AA148" s="6"/>
      <c r="AB148" s="6"/>
    </row>
    <row r="149" spans="1:28" s="141" customFormat="1" x14ac:dyDescent="0.2">
      <c r="A149" s="142" t="s">
        <v>17015</v>
      </c>
      <c r="B149" s="217" t="s">
        <v>17276</v>
      </c>
      <c r="C149" s="217" t="s">
        <v>17026</v>
      </c>
      <c r="D149" s="217">
        <v>30025</v>
      </c>
      <c r="E149" s="217" t="s">
        <v>17655</v>
      </c>
      <c r="F149" s="217" t="s">
        <v>17656</v>
      </c>
      <c r="G149" s="217" t="s">
        <v>17060</v>
      </c>
      <c r="H149" s="217">
        <v>-104.095105</v>
      </c>
      <c r="I149" s="217">
        <v>46.237513999999997</v>
      </c>
      <c r="J149" s="217" t="s">
        <v>17666</v>
      </c>
      <c r="K149" s="217" t="s">
        <v>17667</v>
      </c>
      <c r="L149" s="217">
        <v>20200253</v>
      </c>
      <c r="M149" s="217">
        <v>0</v>
      </c>
      <c r="N149" s="217" t="s">
        <v>17144</v>
      </c>
      <c r="O149" s="217" t="s">
        <v>17144</v>
      </c>
      <c r="P149" s="107" t="str">
        <f>VLOOKUP(L149,SCC_xref!$D$6:$G$192,2,FALSE)</f>
        <v>Compressor Engines</v>
      </c>
      <c r="Q149" s="189">
        <v>0</v>
      </c>
      <c r="R149" s="189">
        <v>0</v>
      </c>
      <c r="S149" s="189">
        <v>0</v>
      </c>
      <c r="T149" s="189">
        <v>0</v>
      </c>
      <c r="U149" s="189">
        <v>0</v>
      </c>
      <c r="V149" s="68"/>
      <c r="W149" s="6"/>
      <c r="X149" s="6"/>
      <c r="Y149" s="6"/>
      <c r="Z149" s="6"/>
      <c r="AA149" s="6"/>
      <c r="AB149" s="6"/>
    </row>
    <row r="150" spans="1:28" s="141" customFormat="1" ht="25.5" x14ac:dyDescent="0.2">
      <c r="A150" s="142" t="s">
        <v>17015</v>
      </c>
      <c r="B150" s="217" t="s">
        <v>17276</v>
      </c>
      <c r="C150" s="217" t="s">
        <v>17026</v>
      </c>
      <c r="D150" s="217">
        <v>30025</v>
      </c>
      <c r="E150" s="217" t="s">
        <v>17655</v>
      </c>
      <c r="F150" s="217" t="s">
        <v>17656</v>
      </c>
      <c r="G150" s="217" t="s">
        <v>17060</v>
      </c>
      <c r="H150" s="217">
        <v>-104.095105</v>
      </c>
      <c r="I150" s="217">
        <v>46.237513999999997</v>
      </c>
      <c r="J150" s="217" t="s">
        <v>17668</v>
      </c>
      <c r="K150" s="217" t="s">
        <v>17669</v>
      </c>
      <c r="L150" s="217">
        <v>40600132</v>
      </c>
      <c r="M150" s="217">
        <v>0</v>
      </c>
      <c r="N150" s="217" t="s">
        <v>17144</v>
      </c>
      <c r="O150" s="217" t="s">
        <v>17144</v>
      </c>
      <c r="P150" s="107" t="str">
        <f>VLOOKUP(L150,SCC_xref!$D$6:$G$192,2,FALSE)</f>
        <v>Permitted Tank Losses</v>
      </c>
      <c r="Q150" s="189">
        <v>0</v>
      </c>
      <c r="R150" s="189">
        <v>0</v>
      </c>
      <c r="S150" s="189">
        <v>0</v>
      </c>
      <c r="T150" s="189">
        <v>0</v>
      </c>
      <c r="U150" s="189">
        <v>0</v>
      </c>
      <c r="V150" s="68"/>
      <c r="W150" s="6"/>
      <c r="X150" s="6"/>
      <c r="Y150" s="6"/>
      <c r="Z150" s="6"/>
      <c r="AA150" s="6"/>
      <c r="AB150" s="6"/>
    </row>
    <row r="151" spans="1:28" s="141" customFormat="1" x14ac:dyDescent="0.2">
      <c r="A151" s="142" t="s">
        <v>17015</v>
      </c>
      <c r="B151" s="217" t="s">
        <v>17276</v>
      </c>
      <c r="C151" s="217" t="s">
        <v>17031</v>
      </c>
      <c r="D151" s="217">
        <v>30055</v>
      </c>
      <c r="E151" s="217" t="s">
        <v>17670</v>
      </c>
      <c r="F151" s="217" t="s">
        <v>17671</v>
      </c>
      <c r="G151" s="217" t="s">
        <v>17066</v>
      </c>
      <c r="H151" s="217">
        <v>-105.37271</v>
      </c>
      <c r="I151" s="217">
        <v>47.89658</v>
      </c>
      <c r="J151" s="217" t="s">
        <v>17672</v>
      </c>
      <c r="K151" s="217" t="s">
        <v>17673</v>
      </c>
      <c r="L151" s="217">
        <v>10500106</v>
      </c>
      <c r="M151" s="217">
        <v>1</v>
      </c>
      <c r="N151" s="217" t="s">
        <v>17144</v>
      </c>
      <c r="O151" s="217" t="s">
        <v>17144</v>
      </c>
      <c r="P151" s="107" t="str">
        <f>VLOOKUP(L151,SCC_xref!$D$6:$G$192,2,FALSE)</f>
        <v>Process Heaters</v>
      </c>
      <c r="Q151" s="189">
        <v>6.407150326510215E-2</v>
      </c>
      <c r="R151" s="189">
        <v>3.4598611763155163E-3</v>
      </c>
      <c r="S151" s="189">
        <v>1.281430065302043E-2</v>
      </c>
      <c r="T151" s="189">
        <v>3.8442901959061287E-4</v>
      </c>
      <c r="U151" s="189">
        <v>1.9221450979530644E-3</v>
      </c>
      <c r="V151" s="68"/>
      <c r="W151" s="6"/>
      <c r="X151" s="6"/>
      <c r="Y151" s="6"/>
      <c r="Z151" s="6"/>
      <c r="AA151" s="6"/>
      <c r="AB151" s="6"/>
    </row>
    <row r="152" spans="1:28" s="141" customFormat="1" ht="25.5" x14ac:dyDescent="0.2">
      <c r="A152" s="142" t="s">
        <v>17015</v>
      </c>
      <c r="B152" s="217" t="s">
        <v>17276</v>
      </c>
      <c r="C152" s="217" t="s">
        <v>17031</v>
      </c>
      <c r="D152" s="217">
        <v>30055</v>
      </c>
      <c r="E152" s="217" t="s">
        <v>17670</v>
      </c>
      <c r="F152" s="217" t="s">
        <v>17671</v>
      </c>
      <c r="G152" s="217" t="s">
        <v>17066</v>
      </c>
      <c r="H152" s="217">
        <v>-105.37271</v>
      </c>
      <c r="I152" s="217">
        <v>47.89658</v>
      </c>
      <c r="J152" s="217" t="s">
        <v>17674</v>
      </c>
      <c r="K152" s="217" t="s">
        <v>17675</v>
      </c>
      <c r="L152" s="217">
        <v>20200202</v>
      </c>
      <c r="M152" s="217">
        <v>21</v>
      </c>
      <c r="N152" s="217" t="s">
        <v>17144</v>
      </c>
      <c r="O152" s="217" t="s">
        <v>17144</v>
      </c>
      <c r="P152" s="107" t="str">
        <f>VLOOKUP(L152,SCC_xref!$D$6:$G$192,2,FALSE)</f>
        <v>Compressor Engines</v>
      </c>
      <c r="Q152" s="189">
        <v>11.558499189024428</v>
      </c>
      <c r="R152" s="189">
        <v>4.7284769409645389</v>
      </c>
      <c r="S152" s="189">
        <v>3.2676466665202093</v>
      </c>
      <c r="T152" s="189">
        <v>8.0730094114028709E-3</v>
      </c>
      <c r="U152" s="189">
        <v>0.13455015685671451</v>
      </c>
      <c r="V152" s="68"/>
      <c r="W152" s="6"/>
      <c r="X152" s="6"/>
      <c r="Y152" s="6"/>
      <c r="Z152" s="6"/>
      <c r="AA152" s="6"/>
      <c r="AB152" s="6"/>
    </row>
    <row r="153" spans="1:28" s="141" customFormat="1" ht="25.5" x14ac:dyDescent="0.2">
      <c r="A153" s="142" t="s">
        <v>17015</v>
      </c>
      <c r="B153" s="217" t="s">
        <v>17276</v>
      </c>
      <c r="C153" s="217" t="s">
        <v>17031</v>
      </c>
      <c r="D153" s="217">
        <v>30055</v>
      </c>
      <c r="E153" s="217" t="s">
        <v>17670</v>
      </c>
      <c r="F153" s="217" t="s">
        <v>17671</v>
      </c>
      <c r="G153" s="217" t="s">
        <v>17066</v>
      </c>
      <c r="H153" s="217">
        <v>-105.37271</v>
      </c>
      <c r="I153" s="217">
        <v>47.89658</v>
      </c>
      <c r="J153" s="217" t="s">
        <v>17676</v>
      </c>
      <c r="K153" s="217" t="s">
        <v>17675</v>
      </c>
      <c r="L153" s="217">
        <v>20200202</v>
      </c>
      <c r="M153" s="217">
        <v>26</v>
      </c>
      <c r="N153" s="217" t="s">
        <v>17144</v>
      </c>
      <c r="O153" s="217" t="s">
        <v>17144</v>
      </c>
      <c r="P153" s="107" t="str">
        <f>VLOOKUP(L153,SCC_xref!$D$6:$G$192,2,FALSE)</f>
        <v>Compressor Engines</v>
      </c>
      <c r="Q153" s="189">
        <v>9.1494106662565855</v>
      </c>
      <c r="R153" s="189">
        <v>6.4968504310813584</v>
      </c>
      <c r="S153" s="189">
        <v>5.67673518928805</v>
      </c>
      <c r="T153" s="189">
        <v>9.9951545093559351E-3</v>
      </c>
      <c r="U153" s="189">
        <v>0.16658590848926558</v>
      </c>
      <c r="V153" s="68"/>
      <c r="W153" s="6"/>
      <c r="X153" s="6"/>
      <c r="Y153" s="6"/>
      <c r="Z153" s="6"/>
      <c r="AA153" s="6"/>
      <c r="AB153" s="6"/>
    </row>
    <row r="154" spans="1:28" s="141" customFormat="1" ht="25.5" x14ac:dyDescent="0.2">
      <c r="A154" s="142" t="s">
        <v>17015</v>
      </c>
      <c r="B154" s="217" t="s">
        <v>17276</v>
      </c>
      <c r="C154" s="217" t="s">
        <v>17031</v>
      </c>
      <c r="D154" s="217">
        <v>30055</v>
      </c>
      <c r="E154" s="217" t="s">
        <v>17670</v>
      </c>
      <c r="F154" s="217" t="s">
        <v>17671</v>
      </c>
      <c r="G154" s="217" t="s">
        <v>17066</v>
      </c>
      <c r="H154" s="217">
        <v>-105.37271</v>
      </c>
      <c r="I154" s="217">
        <v>47.89658</v>
      </c>
      <c r="J154" s="217" t="s">
        <v>17677</v>
      </c>
      <c r="K154" s="217" t="s">
        <v>17678</v>
      </c>
      <c r="L154" s="217">
        <v>20200202</v>
      </c>
      <c r="M154" s="217">
        <v>24</v>
      </c>
      <c r="N154" s="217" t="s">
        <v>17144</v>
      </c>
      <c r="O154" s="217" t="s">
        <v>17144</v>
      </c>
      <c r="P154" s="107" t="str">
        <f>VLOOKUP(L154,SCC_xref!$D$6:$G$192,2,FALSE)</f>
        <v>Compressor Engines</v>
      </c>
      <c r="Q154" s="189">
        <v>7.1758802226849099</v>
      </c>
      <c r="R154" s="189">
        <v>5.253735124731846</v>
      </c>
      <c r="S154" s="189">
        <v>3.1138750586839645</v>
      </c>
      <c r="T154" s="189">
        <v>9.2262964701747083E-3</v>
      </c>
      <c r="U154" s="189">
        <v>0.15377160783624516</v>
      </c>
      <c r="V154" s="68"/>
      <c r="W154" s="6"/>
      <c r="X154" s="6"/>
      <c r="Y154" s="6"/>
      <c r="Z154" s="6"/>
      <c r="AA154" s="6"/>
      <c r="AB154" s="6"/>
    </row>
    <row r="155" spans="1:28" s="141" customFormat="1" ht="25.5" x14ac:dyDescent="0.2">
      <c r="A155" s="142" t="s">
        <v>17015</v>
      </c>
      <c r="B155" s="217" t="s">
        <v>17276</v>
      </c>
      <c r="C155" s="217" t="s">
        <v>17031</v>
      </c>
      <c r="D155" s="217">
        <v>30055</v>
      </c>
      <c r="E155" s="217" t="s">
        <v>17670</v>
      </c>
      <c r="F155" s="217" t="s">
        <v>17671</v>
      </c>
      <c r="G155" s="217" t="s">
        <v>17066</v>
      </c>
      <c r="H155" s="217">
        <v>-105.37271</v>
      </c>
      <c r="I155" s="217">
        <v>47.89658</v>
      </c>
      <c r="J155" s="217" t="s">
        <v>17679</v>
      </c>
      <c r="K155" s="217" t="s">
        <v>17680</v>
      </c>
      <c r="L155" s="217">
        <v>20200202</v>
      </c>
      <c r="M155" s="217">
        <v>29</v>
      </c>
      <c r="N155" s="217" t="s">
        <v>17144</v>
      </c>
      <c r="O155" s="217" t="s">
        <v>17144</v>
      </c>
      <c r="P155" s="107" t="str">
        <f>VLOOKUP(L155,SCC_xref!$D$6:$G$192,2,FALSE)</f>
        <v>Compressor Engines</v>
      </c>
      <c r="Q155" s="189">
        <v>6.4199646271632353</v>
      </c>
      <c r="R155" s="189">
        <v>6.817079804400338</v>
      </c>
      <c r="S155" s="189">
        <v>5.535777882104826</v>
      </c>
      <c r="T155" s="189">
        <v>1.1148441568127773E-2</v>
      </c>
      <c r="U155" s="189">
        <v>0.1858073594687962</v>
      </c>
      <c r="V155" s="68"/>
      <c r="W155" s="6"/>
      <c r="X155" s="6"/>
      <c r="Y155" s="6"/>
      <c r="Z155" s="6"/>
      <c r="AA155" s="6"/>
      <c r="AB155" s="6"/>
    </row>
    <row r="156" spans="1:28" s="141" customFormat="1" ht="25.5" x14ac:dyDescent="0.2">
      <c r="A156" s="142" t="s">
        <v>17015</v>
      </c>
      <c r="B156" s="217" t="s">
        <v>17276</v>
      </c>
      <c r="C156" s="217" t="s">
        <v>17038</v>
      </c>
      <c r="D156" s="217">
        <v>30083</v>
      </c>
      <c r="E156" s="217" t="s">
        <v>17681</v>
      </c>
      <c r="F156" s="217" t="s">
        <v>17682</v>
      </c>
      <c r="G156" s="217" t="s">
        <v>17073</v>
      </c>
      <c r="H156" s="217">
        <v>-104.25279999999999</v>
      </c>
      <c r="I156" s="217">
        <v>47.762799999999999</v>
      </c>
      <c r="J156" s="217" t="s">
        <v>17683</v>
      </c>
      <c r="K156" s="217" t="s">
        <v>17683</v>
      </c>
      <c r="L156" s="217">
        <v>20200253</v>
      </c>
      <c r="M156" s="217">
        <v>33</v>
      </c>
      <c r="N156" s="217" t="s">
        <v>17144</v>
      </c>
      <c r="O156" s="217" t="s">
        <v>17144</v>
      </c>
      <c r="P156" s="107" t="str">
        <f>VLOOKUP(L156,SCC_xref!$D$6:$G$192,2,FALSE)</f>
        <v>Compressor Engines</v>
      </c>
      <c r="Q156" s="189">
        <v>0</v>
      </c>
      <c r="R156" s="189">
        <v>0</v>
      </c>
      <c r="S156" s="189">
        <v>0</v>
      </c>
      <c r="T156" s="189">
        <v>1.2686157646490226E-2</v>
      </c>
      <c r="U156" s="189">
        <v>0.21143596077483709</v>
      </c>
      <c r="V156" s="68"/>
      <c r="W156" s="6"/>
      <c r="X156" s="6"/>
      <c r="Y156" s="6"/>
      <c r="Z156" s="6"/>
      <c r="AA156" s="6"/>
      <c r="AB156" s="6"/>
    </row>
    <row r="157" spans="1:28" s="141" customFormat="1" ht="25.5" x14ac:dyDescent="0.2">
      <c r="A157" s="142" t="s">
        <v>17015</v>
      </c>
      <c r="B157" s="217" t="s">
        <v>17276</v>
      </c>
      <c r="C157" s="217" t="s">
        <v>17038</v>
      </c>
      <c r="D157" s="217">
        <v>30083</v>
      </c>
      <c r="E157" s="217" t="s">
        <v>17681</v>
      </c>
      <c r="F157" s="217" t="s">
        <v>17682</v>
      </c>
      <c r="G157" s="217" t="s">
        <v>17073</v>
      </c>
      <c r="H157" s="217">
        <v>-104.25279999999999</v>
      </c>
      <c r="I157" s="217">
        <v>47.762799999999999</v>
      </c>
      <c r="J157" s="217" t="s">
        <v>17683</v>
      </c>
      <c r="K157" s="217" t="s">
        <v>17683</v>
      </c>
      <c r="L157" s="217">
        <v>20200253</v>
      </c>
      <c r="M157" s="217">
        <v>5993</v>
      </c>
      <c r="N157" s="217" t="s">
        <v>17596</v>
      </c>
      <c r="O157" s="217" t="s">
        <v>17597</v>
      </c>
      <c r="P157" s="107" t="str">
        <f>VLOOKUP(L157,SCC_xref!$D$6:$G$192,2,FALSE)</f>
        <v>Compressor Engines</v>
      </c>
      <c r="Q157" s="189">
        <v>9.1387747967145803</v>
      </c>
      <c r="R157" s="189">
        <v>0</v>
      </c>
      <c r="S157" s="189">
        <v>4.914925015465986</v>
      </c>
      <c r="T157" s="189">
        <v>0</v>
      </c>
      <c r="U157" s="189">
        <v>0</v>
      </c>
      <c r="V157" s="68"/>
      <c r="W157" s="6"/>
      <c r="X157" s="6"/>
      <c r="Y157" s="6"/>
      <c r="Z157" s="6"/>
      <c r="AA157" s="6"/>
      <c r="AB157" s="6"/>
    </row>
    <row r="158" spans="1:28" s="141" customFormat="1" ht="25.5" x14ac:dyDescent="0.2">
      <c r="A158" s="142" t="s">
        <v>17015</v>
      </c>
      <c r="B158" s="217" t="s">
        <v>17276</v>
      </c>
      <c r="C158" s="217" t="s">
        <v>17038</v>
      </c>
      <c r="D158" s="217">
        <v>30083</v>
      </c>
      <c r="E158" s="217" t="s">
        <v>17681</v>
      </c>
      <c r="F158" s="217" t="s">
        <v>17682</v>
      </c>
      <c r="G158" s="217" t="s">
        <v>17073</v>
      </c>
      <c r="H158" s="217">
        <v>-104.25279999999999</v>
      </c>
      <c r="I158" s="217">
        <v>47.762799999999999</v>
      </c>
      <c r="J158" s="217" t="s">
        <v>17683</v>
      </c>
      <c r="K158" s="217" t="s">
        <v>17683</v>
      </c>
      <c r="L158" s="217">
        <v>20200253</v>
      </c>
      <c r="M158" s="217">
        <v>0</v>
      </c>
      <c r="N158" s="217" t="s">
        <v>17144</v>
      </c>
      <c r="O158" s="217" t="s">
        <v>17144</v>
      </c>
      <c r="P158" s="107" t="str">
        <f>VLOOKUP(L158,SCC_xref!$D$6:$G$192,2,FALSE)</f>
        <v>Compressor Engines</v>
      </c>
      <c r="Q158" s="189">
        <v>0</v>
      </c>
      <c r="R158" s="189">
        <v>5.8155140653602606</v>
      </c>
      <c r="S158" s="189">
        <v>0</v>
      </c>
      <c r="T158" s="189">
        <v>0</v>
      </c>
      <c r="U158" s="189">
        <v>0</v>
      </c>
      <c r="V158" s="68"/>
      <c r="W158" s="6"/>
      <c r="X158" s="6"/>
      <c r="Y158" s="6"/>
      <c r="Z158" s="6"/>
      <c r="AA158" s="6"/>
      <c r="AB158" s="6"/>
    </row>
    <row r="159" spans="1:28" s="141" customFormat="1" ht="25.5" x14ac:dyDescent="0.2">
      <c r="A159" s="142" t="s">
        <v>17015</v>
      </c>
      <c r="B159" s="217" t="s">
        <v>17276</v>
      </c>
      <c r="C159" s="217" t="s">
        <v>17038</v>
      </c>
      <c r="D159" s="217">
        <v>30083</v>
      </c>
      <c r="E159" s="217" t="s">
        <v>17681</v>
      </c>
      <c r="F159" s="217" t="s">
        <v>17682</v>
      </c>
      <c r="G159" s="217" t="s">
        <v>17073</v>
      </c>
      <c r="H159" s="217">
        <v>-104.25279999999999</v>
      </c>
      <c r="I159" s="217">
        <v>47.762799999999999</v>
      </c>
      <c r="J159" s="217" t="s">
        <v>17684</v>
      </c>
      <c r="K159" s="217" t="s">
        <v>17684</v>
      </c>
      <c r="L159" s="217">
        <v>40400311</v>
      </c>
      <c r="M159" s="217">
        <v>15</v>
      </c>
      <c r="N159" s="217" t="s">
        <v>17144</v>
      </c>
      <c r="O159" s="217" t="s">
        <v>17144</v>
      </c>
      <c r="P159" s="107" t="str">
        <f>VLOOKUP(L159,SCC_xref!$D$6:$G$192,2,FALSE)</f>
        <v>Permitted Tank Losses</v>
      </c>
      <c r="Q159" s="189">
        <v>0</v>
      </c>
      <c r="R159" s="189">
        <v>2.3706456208087796</v>
      </c>
      <c r="S159" s="189">
        <v>0</v>
      </c>
      <c r="T159" s="189">
        <v>0</v>
      </c>
      <c r="U159" s="189">
        <v>0</v>
      </c>
      <c r="V159" s="68"/>
      <c r="W159" s="6"/>
      <c r="X159" s="6"/>
      <c r="Y159" s="6"/>
      <c r="Z159" s="6"/>
      <c r="AA159" s="6"/>
      <c r="AB159" s="6"/>
    </row>
    <row r="160" spans="1:28" s="141" customFormat="1" ht="25.5" x14ac:dyDescent="0.2">
      <c r="A160" s="142" t="s">
        <v>17015</v>
      </c>
      <c r="B160" s="217" t="s">
        <v>17276</v>
      </c>
      <c r="C160" s="217" t="s">
        <v>17038</v>
      </c>
      <c r="D160" s="217">
        <v>30083</v>
      </c>
      <c r="E160" s="217" t="s">
        <v>17681</v>
      </c>
      <c r="F160" s="217" t="s">
        <v>17682</v>
      </c>
      <c r="G160" s="217" t="s">
        <v>17073</v>
      </c>
      <c r="H160" s="217">
        <v>-104.25279999999999</v>
      </c>
      <c r="I160" s="217">
        <v>47.762799999999999</v>
      </c>
      <c r="J160" s="217" t="s">
        <v>17685</v>
      </c>
      <c r="K160" s="217" t="s">
        <v>17685</v>
      </c>
      <c r="L160" s="217">
        <v>40400250</v>
      </c>
      <c r="M160" s="217">
        <v>30</v>
      </c>
      <c r="N160" s="217" t="s">
        <v>17144</v>
      </c>
      <c r="O160" s="217" t="s">
        <v>17144</v>
      </c>
      <c r="P160" s="107" t="str">
        <f>VLOOKUP(L160,SCC_xref!$D$6:$G$192,2,FALSE)</f>
        <v>Permitted Tank Losses</v>
      </c>
      <c r="Q160" s="189">
        <v>0</v>
      </c>
      <c r="R160" s="189">
        <v>0.12442685934082838</v>
      </c>
      <c r="S160" s="189">
        <v>0</v>
      </c>
      <c r="T160" s="189">
        <v>0</v>
      </c>
      <c r="U160" s="189">
        <v>0</v>
      </c>
      <c r="V160" s="68"/>
      <c r="W160" s="6"/>
      <c r="X160" s="6"/>
      <c r="Y160" s="6"/>
      <c r="Z160" s="6"/>
      <c r="AA160" s="6"/>
      <c r="AB160" s="6"/>
    </row>
    <row r="161" spans="1:28" s="141" customFormat="1" x14ac:dyDescent="0.2">
      <c r="A161" s="142" t="s">
        <v>17015</v>
      </c>
      <c r="B161" s="217" t="s">
        <v>17276</v>
      </c>
      <c r="C161" s="217" t="s">
        <v>17038</v>
      </c>
      <c r="D161" s="217">
        <v>30083</v>
      </c>
      <c r="E161" s="217" t="s">
        <v>17681</v>
      </c>
      <c r="F161" s="217" t="s">
        <v>17682</v>
      </c>
      <c r="G161" s="217" t="s">
        <v>17073</v>
      </c>
      <c r="H161" s="217">
        <v>-104.25279999999999</v>
      </c>
      <c r="I161" s="217">
        <v>47.762799999999999</v>
      </c>
      <c r="J161" s="217" t="s">
        <v>17686</v>
      </c>
      <c r="K161" s="217" t="s">
        <v>17687</v>
      </c>
      <c r="L161" s="217">
        <v>31000205</v>
      </c>
      <c r="M161" s="217">
        <v>0</v>
      </c>
      <c r="N161" s="217" t="s">
        <v>17144</v>
      </c>
      <c r="O161" s="217" t="s">
        <v>17144</v>
      </c>
      <c r="P161" s="107" t="str">
        <f>VLOOKUP(L161,SCC_xref!$D$6:$G$192,2,FALSE)</f>
        <v>Natural Gas Production, Flares</v>
      </c>
      <c r="Q161" s="189">
        <v>0</v>
      </c>
      <c r="R161" s="189">
        <v>0</v>
      </c>
      <c r="S161" s="189">
        <v>0</v>
      </c>
      <c r="T161" s="189">
        <v>0</v>
      </c>
      <c r="U161" s="189">
        <v>0</v>
      </c>
      <c r="V161" s="68"/>
      <c r="W161" s="6"/>
      <c r="X161" s="6"/>
      <c r="Y161" s="6"/>
      <c r="Z161" s="6"/>
      <c r="AA161" s="6"/>
      <c r="AB161" s="6"/>
    </row>
    <row r="162" spans="1:28" s="141" customFormat="1" x14ac:dyDescent="0.2">
      <c r="A162" s="142" t="s">
        <v>17015</v>
      </c>
      <c r="B162" s="217" t="s">
        <v>17276</v>
      </c>
      <c r="C162" s="217" t="s">
        <v>17038</v>
      </c>
      <c r="D162" s="217">
        <v>30083</v>
      </c>
      <c r="E162" s="217" t="s">
        <v>17681</v>
      </c>
      <c r="F162" s="217" t="s">
        <v>17682</v>
      </c>
      <c r="G162" s="217" t="s">
        <v>17073</v>
      </c>
      <c r="H162" s="217">
        <v>-104.25279999999999</v>
      </c>
      <c r="I162" s="217">
        <v>47.762799999999999</v>
      </c>
      <c r="J162" s="217" t="s">
        <v>17650</v>
      </c>
      <c r="K162" s="217" t="s">
        <v>17650</v>
      </c>
      <c r="L162" s="217">
        <v>31000220</v>
      </c>
      <c r="M162" s="217">
        <v>8760</v>
      </c>
      <c r="N162" s="217" t="s">
        <v>17144</v>
      </c>
      <c r="O162" s="217" t="s">
        <v>17144</v>
      </c>
      <c r="P162" s="107" t="str">
        <f>VLOOKUP(L162,SCC_xref!$D$6:$G$192,2,FALSE)</f>
        <v>Permitted Fugitives</v>
      </c>
      <c r="Q162" s="189">
        <v>0</v>
      </c>
      <c r="R162" s="189">
        <v>2.939344283789826</v>
      </c>
      <c r="S162" s="189">
        <v>0</v>
      </c>
      <c r="T162" s="189">
        <v>0</v>
      </c>
      <c r="U162" s="189">
        <v>0</v>
      </c>
      <c r="V162" s="68"/>
      <c r="W162" s="6"/>
      <c r="X162" s="6"/>
      <c r="Y162" s="6"/>
      <c r="Z162" s="6"/>
      <c r="AA162" s="6"/>
      <c r="AB162" s="6"/>
    </row>
    <row r="163" spans="1:28" s="141" customFormat="1" x14ac:dyDescent="0.2">
      <c r="A163" s="142" t="s">
        <v>17015</v>
      </c>
      <c r="B163" s="217" t="s">
        <v>17276</v>
      </c>
      <c r="C163" s="217" t="s">
        <v>17038</v>
      </c>
      <c r="D163" s="217">
        <v>30083</v>
      </c>
      <c r="E163" s="217" t="s">
        <v>17681</v>
      </c>
      <c r="F163" s="217" t="s">
        <v>17682</v>
      </c>
      <c r="G163" s="217" t="s">
        <v>17073</v>
      </c>
      <c r="H163" s="217">
        <v>-104.25279999999999</v>
      </c>
      <c r="I163" s="217">
        <v>47.762799999999999</v>
      </c>
      <c r="J163" s="217" t="s">
        <v>17688</v>
      </c>
      <c r="K163" s="217" t="s">
        <v>17688</v>
      </c>
      <c r="L163" s="217">
        <v>31000228</v>
      </c>
      <c r="M163" s="217">
        <v>5</v>
      </c>
      <c r="N163" s="217" t="s">
        <v>17144</v>
      </c>
      <c r="O163" s="217" t="s">
        <v>17144</v>
      </c>
      <c r="P163" s="107" t="str">
        <f>VLOOKUP(L163,SCC_xref!$D$6:$G$192,2,FALSE)</f>
        <v>Dehydrator</v>
      </c>
      <c r="Q163" s="189">
        <v>0.32035751632551074</v>
      </c>
      <c r="R163" s="189">
        <v>1.7683734901168192E-2</v>
      </c>
      <c r="S163" s="189">
        <v>0.26910031371342902</v>
      </c>
      <c r="T163" s="189">
        <v>1.9221450979530644E-3</v>
      </c>
      <c r="U163" s="189">
        <v>2.4347171240738815E-2</v>
      </c>
      <c r="V163" s="68"/>
      <c r="W163" s="6"/>
      <c r="X163" s="6"/>
      <c r="Y163" s="6"/>
      <c r="Z163" s="6"/>
      <c r="AA163" s="6"/>
      <c r="AB163" s="6"/>
    </row>
    <row r="164" spans="1:28" s="141" customFormat="1" ht="25.5" x14ac:dyDescent="0.2">
      <c r="A164" s="142" t="s">
        <v>17015</v>
      </c>
      <c r="B164" s="217" t="s">
        <v>17276</v>
      </c>
      <c r="C164" s="217" t="s">
        <v>17038</v>
      </c>
      <c r="D164" s="217">
        <v>30083</v>
      </c>
      <c r="E164" s="217" t="s">
        <v>17681</v>
      </c>
      <c r="F164" s="217" t="s">
        <v>17682</v>
      </c>
      <c r="G164" s="217" t="s">
        <v>17073</v>
      </c>
      <c r="H164" s="217">
        <v>556</v>
      </c>
      <c r="I164" s="217">
        <v>5290</v>
      </c>
      <c r="J164" s="217" t="s">
        <v>17683</v>
      </c>
      <c r="K164" s="217" t="s">
        <v>17683</v>
      </c>
      <c r="L164" s="217">
        <v>20200253</v>
      </c>
      <c r="M164" s="217">
        <v>33</v>
      </c>
      <c r="N164" s="217" t="s">
        <v>17144</v>
      </c>
      <c r="O164" s="217" t="s">
        <v>17144</v>
      </c>
      <c r="P164" s="107" t="str">
        <f>VLOOKUP(L164,SCC_xref!$D$6:$G$192,2,FALSE)</f>
        <v>Compressor Engines</v>
      </c>
      <c r="Q164" s="189">
        <v>0</v>
      </c>
      <c r="R164" s="189">
        <v>0</v>
      </c>
      <c r="S164" s="189">
        <v>0</v>
      </c>
      <c r="T164" s="189">
        <v>1.2686157646490226E-2</v>
      </c>
      <c r="U164" s="189">
        <v>0.21143596077483709</v>
      </c>
      <c r="V164" s="68"/>
      <c r="W164" s="6"/>
      <c r="X164" s="6"/>
      <c r="Y164" s="6"/>
      <c r="Z164" s="6"/>
      <c r="AA164" s="6"/>
      <c r="AB164" s="6"/>
    </row>
    <row r="165" spans="1:28" s="141" customFormat="1" ht="25.5" x14ac:dyDescent="0.2">
      <c r="A165" s="142" t="s">
        <v>17015</v>
      </c>
      <c r="B165" s="217" t="s">
        <v>17276</v>
      </c>
      <c r="C165" s="217" t="s">
        <v>17038</v>
      </c>
      <c r="D165" s="217">
        <v>30083</v>
      </c>
      <c r="E165" s="217" t="s">
        <v>17681</v>
      </c>
      <c r="F165" s="217" t="s">
        <v>17682</v>
      </c>
      <c r="G165" s="217" t="s">
        <v>17073</v>
      </c>
      <c r="H165" s="217">
        <v>556</v>
      </c>
      <c r="I165" s="217">
        <v>5290</v>
      </c>
      <c r="J165" s="217" t="s">
        <v>17683</v>
      </c>
      <c r="K165" s="217" t="s">
        <v>17683</v>
      </c>
      <c r="L165" s="217">
        <v>20200253</v>
      </c>
      <c r="M165" s="217">
        <v>5993</v>
      </c>
      <c r="N165" s="217" t="s">
        <v>17596</v>
      </c>
      <c r="O165" s="217" t="s">
        <v>17597</v>
      </c>
      <c r="P165" s="107" t="str">
        <f>VLOOKUP(L165,SCC_xref!$D$6:$G$192,2,FALSE)</f>
        <v>Compressor Engines</v>
      </c>
      <c r="Q165" s="189">
        <v>9.1387747967145803</v>
      </c>
      <c r="R165" s="189">
        <v>0</v>
      </c>
      <c r="S165" s="189">
        <v>4.914925015465986</v>
      </c>
      <c r="T165" s="189">
        <v>0</v>
      </c>
      <c r="U165" s="189">
        <v>0</v>
      </c>
      <c r="V165" s="68"/>
      <c r="W165" s="6"/>
      <c r="X165" s="6"/>
      <c r="Y165" s="6"/>
      <c r="Z165" s="6"/>
      <c r="AA165" s="6"/>
      <c r="AB165" s="6"/>
    </row>
    <row r="166" spans="1:28" s="141" customFormat="1" ht="25.5" x14ac:dyDescent="0.2">
      <c r="A166" s="142" t="s">
        <v>17015</v>
      </c>
      <c r="B166" s="217" t="s">
        <v>17276</v>
      </c>
      <c r="C166" s="217" t="s">
        <v>17038</v>
      </c>
      <c r="D166" s="217">
        <v>30083</v>
      </c>
      <c r="E166" s="217" t="s">
        <v>17681</v>
      </c>
      <c r="F166" s="217" t="s">
        <v>17682</v>
      </c>
      <c r="G166" s="217" t="s">
        <v>17073</v>
      </c>
      <c r="H166" s="217">
        <v>556</v>
      </c>
      <c r="I166" s="217">
        <v>5290</v>
      </c>
      <c r="J166" s="217" t="s">
        <v>17683</v>
      </c>
      <c r="K166" s="217" t="s">
        <v>17683</v>
      </c>
      <c r="L166" s="217">
        <v>20200253</v>
      </c>
      <c r="M166" s="217">
        <v>0</v>
      </c>
      <c r="N166" s="217" t="s">
        <v>17144</v>
      </c>
      <c r="O166" s="217" t="s">
        <v>17144</v>
      </c>
      <c r="P166" s="107" t="str">
        <f>VLOOKUP(L166,SCC_xref!$D$6:$G$192,2,FALSE)</f>
        <v>Compressor Engines</v>
      </c>
      <c r="Q166" s="189">
        <v>0</v>
      </c>
      <c r="R166" s="189">
        <v>5.8155140653602606</v>
      </c>
      <c r="S166" s="189">
        <v>0</v>
      </c>
      <c r="T166" s="189">
        <v>0</v>
      </c>
      <c r="U166" s="189">
        <v>0</v>
      </c>
      <c r="V166" s="68"/>
      <c r="W166" s="6"/>
      <c r="X166" s="6"/>
      <c r="Y166" s="6"/>
      <c r="Z166" s="6"/>
      <c r="AA166" s="6"/>
      <c r="AB166" s="6"/>
    </row>
    <row r="167" spans="1:28" s="141" customFormat="1" ht="25.5" x14ac:dyDescent="0.2">
      <c r="A167" s="142" t="s">
        <v>17015</v>
      </c>
      <c r="B167" s="217" t="s">
        <v>17276</v>
      </c>
      <c r="C167" s="217" t="s">
        <v>17038</v>
      </c>
      <c r="D167" s="217">
        <v>30083</v>
      </c>
      <c r="E167" s="217" t="s">
        <v>17681</v>
      </c>
      <c r="F167" s="217" t="s">
        <v>17682</v>
      </c>
      <c r="G167" s="217" t="s">
        <v>17073</v>
      </c>
      <c r="H167" s="217">
        <v>556</v>
      </c>
      <c r="I167" s="217">
        <v>5290</v>
      </c>
      <c r="J167" s="217" t="s">
        <v>17684</v>
      </c>
      <c r="K167" s="217" t="s">
        <v>17684</v>
      </c>
      <c r="L167" s="217">
        <v>40400311</v>
      </c>
      <c r="M167" s="217">
        <v>15</v>
      </c>
      <c r="N167" s="217" t="s">
        <v>17144</v>
      </c>
      <c r="O167" s="217" t="s">
        <v>17144</v>
      </c>
      <c r="P167" s="107" t="str">
        <f>VLOOKUP(L167,SCC_xref!$D$6:$G$192,2,FALSE)</f>
        <v>Permitted Tank Losses</v>
      </c>
      <c r="Q167" s="189">
        <v>0</v>
      </c>
      <c r="R167" s="189">
        <v>2.3706456208087796</v>
      </c>
      <c r="S167" s="189">
        <v>0</v>
      </c>
      <c r="T167" s="189">
        <v>0</v>
      </c>
      <c r="U167" s="189">
        <v>0</v>
      </c>
      <c r="V167" s="68"/>
      <c r="W167" s="6"/>
      <c r="X167" s="6"/>
      <c r="Y167" s="6"/>
      <c r="Z167" s="6"/>
      <c r="AA167" s="6"/>
      <c r="AB167" s="6"/>
    </row>
    <row r="168" spans="1:28" s="141" customFormat="1" ht="25.5" x14ac:dyDescent="0.2">
      <c r="A168" s="142" t="s">
        <v>17015</v>
      </c>
      <c r="B168" s="217" t="s">
        <v>17276</v>
      </c>
      <c r="C168" s="217" t="s">
        <v>17038</v>
      </c>
      <c r="D168" s="217">
        <v>30083</v>
      </c>
      <c r="E168" s="217" t="s">
        <v>17681</v>
      </c>
      <c r="F168" s="217" t="s">
        <v>17682</v>
      </c>
      <c r="G168" s="217" t="s">
        <v>17073</v>
      </c>
      <c r="H168" s="217">
        <v>556</v>
      </c>
      <c r="I168" s="217">
        <v>5290</v>
      </c>
      <c r="J168" s="217" t="s">
        <v>17685</v>
      </c>
      <c r="K168" s="217" t="s">
        <v>17685</v>
      </c>
      <c r="L168" s="217">
        <v>40400250</v>
      </c>
      <c r="M168" s="217">
        <v>30</v>
      </c>
      <c r="N168" s="217" t="s">
        <v>17144</v>
      </c>
      <c r="O168" s="217" t="s">
        <v>17144</v>
      </c>
      <c r="P168" s="107" t="str">
        <f>VLOOKUP(L168,SCC_xref!$D$6:$G$192,2,FALSE)</f>
        <v>Permitted Tank Losses</v>
      </c>
      <c r="Q168" s="189">
        <v>0</v>
      </c>
      <c r="R168" s="189">
        <v>0.12442685934082838</v>
      </c>
      <c r="S168" s="189">
        <v>0</v>
      </c>
      <c r="T168" s="189">
        <v>0</v>
      </c>
      <c r="U168" s="189">
        <v>0</v>
      </c>
      <c r="V168" s="68"/>
      <c r="W168" s="6"/>
      <c r="X168" s="6"/>
      <c r="Y168" s="6"/>
      <c r="Z168" s="6"/>
      <c r="AA168" s="6"/>
      <c r="AB168" s="6"/>
    </row>
    <row r="169" spans="1:28" s="141" customFormat="1" x14ac:dyDescent="0.2">
      <c r="A169" s="142" t="s">
        <v>17015</v>
      </c>
      <c r="B169" s="217" t="s">
        <v>17276</v>
      </c>
      <c r="C169" s="217" t="s">
        <v>17038</v>
      </c>
      <c r="D169" s="217">
        <v>30083</v>
      </c>
      <c r="E169" s="217" t="s">
        <v>17681</v>
      </c>
      <c r="F169" s="217" t="s">
        <v>17682</v>
      </c>
      <c r="G169" s="217" t="s">
        <v>17073</v>
      </c>
      <c r="H169" s="217">
        <v>556</v>
      </c>
      <c r="I169" s="217">
        <v>5290</v>
      </c>
      <c r="J169" s="217" t="s">
        <v>17686</v>
      </c>
      <c r="K169" s="217" t="s">
        <v>17687</v>
      </c>
      <c r="L169" s="217">
        <v>31000205</v>
      </c>
      <c r="M169" s="217">
        <v>0</v>
      </c>
      <c r="N169" s="217" t="s">
        <v>17144</v>
      </c>
      <c r="O169" s="217" t="s">
        <v>17144</v>
      </c>
      <c r="P169" s="107" t="str">
        <f>VLOOKUP(L169,SCC_xref!$D$6:$G$192,2,FALSE)</f>
        <v>Natural Gas Production, Flares</v>
      </c>
      <c r="Q169" s="189">
        <v>0</v>
      </c>
      <c r="R169" s="189">
        <v>0</v>
      </c>
      <c r="S169" s="189">
        <v>0</v>
      </c>
      <c r="T169" s="189">
        <v>0</v>
      </c>
      <c r="U169" s="189">
        <v>0</v>
      </c>
      <c r="V169" s="68"/>
      <c r="W169" s="6"/>
      <c r="X169" s="6"/>
      <c r="Y169" s="6"/>
      <c r="Z169" s="6"/>
      <c r="AA169" s="6"/>
      <c r="AB169" s="6"/>
    </row>
    <row r="170" spans="1:28" s="141" customFormat="1" x14ac:dyDescent="0.2">
      <c r="A170" s="142" t="s">
        <v>17015</v>
      </c>
      <c r="B170" s="217" t="s">
        <v>17276</v>
      </c>
      <c r="C170" s="217" t="s">
        <v>17038</v>
      </c>
      <c r="D170" s="217">
        <v>30083</v>
      </c>
      <c r="E170" s="217" t="s">
        <v>17681</v>
      </c>
      <c r="F170" s="217" t="s">
        <v>17682</v>
      </c>
      <c r="G170" s="217" t="s">
        <v>17073</v>
      </c>
      <c r="H170" s="217">
        <v>556</v>
      </c>
      <c r="I170" s="217">
        <v>5290</v>
      </c>
      <c r="J170" s="217" t="s">
        <v>17650</v>
      </c>
      <c r="K170" s="217" t="s">
        <v>17650</v>
      </c>
      <c r="L170" s="217">
        <v>31000220</v>
      </c>
      <c r="M170" s="217">
        <v>8760</v>
      </c>
      <c r="N170" s="217" t="s">
        <v>17144</v>
      </c>
      <c r="O170" s="217" t="s">
        <v>17144</v>
      </c>
      <c r="P170" s="107" t="str">
        <f>VLOOKUP(L170,SCC_xref!$D$6:$G$192,2,FALSE)</f>
        <v>Permitted Fugitives</v>
      </c>
      <c r="Q170" s="189">
        <v>0</v>
      </c>
      <c r="R170" s="189">
        <v>2.939344283789826</v>
      </c>
      <c r="S170" s="189">
        <v>0</v>
      </c>
      <c r="T170" s="189">
        <v>0</v>
      </c>
      <c r="U170" s="189">
        <v>0</v>
      </c>
      <c r="V170" s="68"/>
      <c r="W170" s="6"/>
      <c r="X170" s="6"/>
      <c r="Y170" s="6"/>
      <c r="Z170" s="6"/>
      <c r="AA170" s="6"/>
      <c r="AB170" s="6"/>
    </row>
    <row r="171" spans="1:28" s="141" customFormat="1" x14ac:dyDescent="0.2">
      <c r="A171" s="142" t="s">
        <v>17015</v>
      </c>
      <c r="B171" s="217" t="s">
        <v>17276</v>
      </c>
      <c r="C171" s="217" t="s">
        <v>17038</v>
      </c>
      <c r="D171" s="217">
        <v>30083</v>
      </c>
      <c r="E171" s="217" t="s">
        <v>17681</v>
      </c>
      <c r="F171" s="217" t="s">
        <v>17682</v>
      </c>
      <c r="G171" s="217" t="s">
        <v>17073</v>
      </c>
      <c r="H171" s="217">
        <v>556</v>
      </c>
      <c r="I171" s="217">
        <v>5290</v>
      </c>
      <c r="J171" s="217" t="s">
        <v>17688</v>
      </c>
      <c r="K171" s="217" t="s">
        <v>17688</v>
      </c>
      <c r="L171" s="217">
        <v>31000228</v>
      </c>
      <c r="M171" s="217">
        <v>5</v>
      </c>
      <c r="N171" s="217" t="s">
        <v>17144</v>
      </c>
      <c r="O171" s="217" t="s">
        <v>17144</v>
      </c>
      <c r="P171" s="107" t="str">
        <f>VLOOKUP(L171,SCC_xref!$D$6:$G$192,2,FALSE)</f>
        <v>Dehydrator</v>
      </c>
      <c r="Q171" s="189">
        <v>0.32035751632551074</v>
      </c>
      <c r="R171" s="189">
        <v>1.7683734901168192E-2</v>
      </c>
      <c r="S171" s="189">
        <v>0.26910031371342902</v>
      </c>
      <c r="T171" s="189">
        <v>1.9221450979530644E-3</v>
      </c>
      <c r="U171" s="189">
        <v>2.4347171240738815E-2</v>
      </c>
      <c r="V171" s="68"/>
      <c r="W171" s="6"/>
      <c r="X171" s="6"/>
      <c r="Y171" s="6"/>
      <c r="Z171" s="6"/>
      <c r="AA171" s="6"/>
      <c r="AB171" s="6"/>
    </row>
    <row r="172" spans="1:28" s="141" customFormat="1" ht="25.5" x14ac:dyDescent="0.2">
      <c r="A172" s="142" t="s">
        <v>17015</v>
      </c>
      <c r="B172" s="217" t="s">
        <v>17276</v>
      </c>
      <c r="C172" s="217" t="s">
        <v>17038</v>
      </c>
      <c r="D172" s="217">
        <v>30083</v>
      </c>
      <c r="E172" s="217" t="s">
        <v>17689</v>
      </c>
      <c r="F172" s="217" t="s">
        <v>17690</v>
      </c>
      <c r="G172" s="217" t="s">
        <v>17073</v>
      </c>
      <c r="H172" s="217">
        <v>-104.31</v>
      </c>
      <c r="I172" s="217">
        <v>47.7761</v>
      </c>
      <c r="J172" s="217" t="s">
        <v>17684</v>
      </c>
      <c r="K172" s="217" t="s">
        <v>17684</v>
      </c>
      <c r="L172" s="217">
        <v>40400311</v>
      </c>
      <c r="M172" s="217">
        <v>123</v>
      </c>
      <c r="N172" s="217" t="s">
        <v>17144</v>
      </c>
      <c r="O172" s="217" t="s">
        <v>17144</v>
      </c>
      <c r="P172" s="107" t="str">
        <f>VLOOKUP(L172,SCC_xref!$D$6:$G$192,2,FALSE)</f>
        <v>Permitted Tank Losses</v>
      </c>
      <c r="Q172" s="189">
        <v>0</v>
      </c>
      <c r="R172" s="189">
        <v>1.8911344903727549</v>
      </c>
      <c r="S172" s="189">
        <v>0</v>
      </c>
      <c r="T172" s="189">
        <v>0</v>
      </c>
      <c r="U172" s="189">
        <v>0</v>
      </c>
      <c r="V172" s="68"/>
      <c r="W172" s="6"/>
      <c r="X172" s="6"/>
      <c r="Y172" s="6"/>
      <c r="Z172" s="6"/>
      <c r="AA172" s="6"/>
      <c r="AB172" s="6"/>
    </row>
    <row r="173" spans="1:28" s="141" customFormat="1" ht="25.5" x14ac:dyDescent="0.2">
      <c r="A173" s="142" t="s">
        <v>17015</v>
      </c>
      <c r="B173" s="217" t="s">
        <v>17276</v>
      </c>
      <c r="C173" s="217" t="s">
        <v>17038</v>
      </c>
      <c r="D173" s="217">
        <v>30083</v>
      </c>
      <c r="E173" s="217" t="s">
        <v>17689</v>
      </c>
      <c r="F173" s="217" t="s">
        <v>17690</v>
      </c>
      <c r="G173" s="217" t="s">
        <v>17073</v>
      </c>
      <c r="H173" s="217">
        <v>-104.31</v>
      </c>
      <c r="I173" s="217">
        <v>47.7761</v>
      </c>
      <c r="J173" s="217" t="s">
        <v>17691</v>
      </c>
      <c r="K173" s="217" t="s">
        <v>17691</v>
      </c>
      <c r="L173" s="217">
        <v>20200253</v>
      </c>
      <c r="M173" s="217">
        <v>16</v>
      </c>
      <c r="N173" s="217" t="s">
        <v>17144</v>
      </c>
      <c r="O173" s="217" t="s">
        <v>17144</v>
      </c>
      <c r="P173" s="107" t="str">
        <f>VLOOKUP(L173,SCC_xref!$D$6:$G$192,2,FALSE)</f>
        <v>Compressor Engines</v>
      </c>
      <c r="Q173" s="189">
        <v>0</v>
      </c>
      <c r="R173" s="189">
        <v>0</v>
      </c>
      <c r="S173" s="189">
        <v>0</v>
      </c>
      <c r="T173" s="189">
        <v>6.1508643134498059E-3</v>
      </c>
      <c r="U173" s="189">
        <v>0.10251440522416344</v>
      </c>
      <c r="V173" s="68"/>
      <c r="W173" s="6"/>
      <c r="X173" s="6"/>
      <c r="Y173" s="6"/>
      <c r="Z173" s="6"/>
      <c r="AA173" s="6"/>
      <c r="AB173" s="6"/>
    </row>
    <row r="174" spans="1:28" s="141" customFormat="1" ht="25.5" x14ac:dyDescent="0.2">
      <c r="A174" s="142" t="s">
        <v>17015</v>
      </c>
      <c r="B174" s="217" t="s">
        <v>17276</v>
      </c>
      <c r="C174" s="217" t="s">
        <v>17038</v>
      </c>
      <c r="D174" s="217">
        <v>30083</v>
      </c>
      <c r="E174" s="217" t="s">
        <v>17689</v>
      </c>
      <c r="F174" s="217" t="s">
        <v>17690</v>
      </c>
      <c r="G174" s="217" t="s">
        <v>17073</v>
      </c>
      <c r="H174" s="217">
        <v>-104.31</v>
      </c>
      <c r="I174" s="217">
        <v>47.7761</v>
      </c>
      <c r="J174" s="217" t="s">
        <v>17691</v>
      </c>
      <c r="K174" s="217" t="s">
        <v>17691</v>
      </c>
      <c r="L174" s="217">
        <v>20200253</v>
      </c>
      <c r="M174" s="217">
        <v>8457</v>
      </c>
      <c r="N174" s="217" t="s">
        <v>17596</v>
      </c>
      <c r="O174" s="217" t="s">
        <v>17144</v>
      </c>
      <c r="P174" s="107" t="str">
        <f>VLOOKUP(L174,SCC_xref!$D$6:$G$192,2,FALSE)</f>
        <v>Compressor Engines</v>
      </c>
      <c r="Q174" s="189">
        <v>10.004380805826109</v>
      </c>
      <c r="R174" s="189">
        <v>0</v>
      </c>
      <c r="S174" s="189">
        <v>0.68389922585170027</v>
      </c>
      <c r="T174" s="189">
        <v>0</v>
      </c>
      <c r="U174" s="189">
        <v>0</v>
      </c>
      <c r="V174" s="68"/>
      <c r="W174" s="6"/>
      <c r="X174" s="6"/>
      <c r="Y174" s="6"/>
      <c r="Z174" s="6"/>
      <c r="AA174" s="6"/>
      <c r="AB174" s="6"/>
    </row>
    <row r="175" spans="1:28" s="141" customFormat="1" ht="25.5" x14ac:dyDescent="0.2">
      <c r="A175" s="142" t="s">
        <v>17015</v>
      </c>
      <c r="B175" s="217" t="s">
        <v>17276</v>
      </c>
      <c r="C175" s="217" t="s">
        <v>17038</v>
      </c>
      <c r="D175" s="217">
        <v>30083</v>
      </c>
      <c r="E175" s="217" t="s">
        <v>17689</v>
      </c>
      <c r="F175" s="217" t="s">
        <v>17690</v>
      </c>
      <c r="G175" s="217" t="s">
        <v>17073</v>
      </c>
      <c r="H175" s="217">
        <v>-104.31</v>
      </c>
      <c r="I175" s="217">
        <v>47.7761</v>
      </c>
      <c r="J175" s="217" t="s">
        <v>17691</v>
      </c>
      <c r="K175" s="217" t="s">
        <v>17691</v>
      </c>
      <c r="L175" s="217">
        <v>20200253</v>
      </c>
      <c r="M175" s="217">
        <v>0</v>
      </c>
      <c r="N175" s="217" t="s">
        <v>17144</v>
      </c>
      <c r="O175" s="217" t="s">
        <v>17144</v>
      </c>
      <c r="P175" s="107" t="str">
        <f>VLOOKUP(L175,SCC_xref!$D$6:$G$192,2,FALSE)</f>
        <v>Compressor Engines</v>
      </c>
      <c r="Q175" s="189">
        <v>0</v>
      </c>
      <c r="R175" s="189">
        <v>2.3413008723133628</v>
      </c>
      <c r="S175" s="189">
        <v>0</v>
      </c>
      <c r="T175" s="189">
        <v>0</v>
      </c>
      <c r="U175" s="189">
        <v>0</v>
      </c>
      <c r="V175" s="68"/>
      <c r="W175" s="6"/>
      <c r="X175" s="6"/>
      <c r="Y175" s="6"/>
      <c r="Z175" s="6"/>
      <c r="AA175" s="6"/>
      <c r="AB175" s="6"/>
    </row>
    <row r="176" spans="1:28" s="141" customFormat="1" ht="25.5" x14ac:dyDescent="0.2">
      <c r="A176" s="142" t="s">
        <v>17015</v>
      </c>
      <c r="B176" s="217" t="s">
        <v>17276</v>
      </c>
      <c r="C176" s="217" t="s">
        <v>17038</v>
      </c>
      <c r="D176" s="217">
        <v>30083</v>
      </c>
      <c r="E176" s="217" t="s">
        <v>17689</v>
      </c>
      <c r="F176" s="217" t="s">
        <v>17690</v>
      </c>
      <c r="G176" s="217" t="s">
        <v>17073</v>
      </c>
      <c r="H176" s="217">
        <v>-104.31</v>
      </c>
      <c r="I176" s="217">
        <v>47.7761</v>
      </c>
      <c r="J176" s="217" t="s">
        <v>17685</v>
      </c>
      <c r="K176" s="217" t="s">
        <v>17685</v>
      </c>
      <c r="L176" s="217">
        <v>40400250</v>
      </c>
      <c r="M176" s="217">
        <v>123</v>
      </c>
      <c r="N176" s="217" t="s">
        <v>17144</v>
      </c>
      <c r="O176" s="217" t="s">
        <v>17144</v>
      </c>
      <c r="P176" s="107" t="str">
        <f>VLOOKUP(L176,SCC_xref!$D$6:$G$192,2,FALSE)</f>
        <v>Permitted Tank Losses</v>
      </c>
      <c r="Q176" s="189">
        <v>0</v>
      </c>
      <c r="R176" s="189">
        <v>0.50411458768982376</v>
      </c>
      <c r="S176" s="189">
        <v>0</v>
      </c>
      <c r="T176" s="189">
        <v>0</v>
      </c>
      <c r="U176" s="189">
        <v>0</v>
      </c>
      <c r="V176" s="68"/>
      <c r="W176" s="6"/>
      <c r="X176" s="6"/>
      <c r="Y176" s="6"/>
      <c r="Z176" s="6"/>
      <c r="AA176" s="6"/>
      <c r="AB176" s="6"/>
    </row>
    <row r="177" spans="1:28" s="141" customFormat="1" x14ac:dyDescent="0.2">
      <c r="A177" s="142" t="s">
        <v>17015</v>
      </c>
      <c r="B177" s="217" t="s">
        <v>17276</v>
      </c>
      <c r="C177" s="217" t="s">
        <v>17038</v>
      </c>
      <c r="D177" s="217">
        <v>30083</v>
      </c>
      <c r="E177" s="217" t="s">
        <v>17689</v>
      </c>
      <c r="F177" s="217" t="s">
        <v>17690</v>
      </c>
      <c r="G177" s="217" t="s">
        <v>17073</v>
      </c>
      <c r="H177" s="217">
        <v>-104.31</v>
      </c>
      <c r="I177" s="217">
        <v>47.7761</v>
      </c>
      <c r="J177" s="217" t="s">
        <v>17686</v>
      </c>
      <c r="K177" s="217" t="s">
        <v>17687</v>
      </c>
      <c r="L177" s="217">
        <v>31000205</v>
      </c>
      <c r="M177" s="217">
        <v>0</v>
      </c>
      <c r="N177" s="217" t="s">
        <v>17144</v>
      </c>
      <c r="O177" s="217" t="s">
        <v>17144</v>
      </c>
      <c r="P177" s="107" t="str">
        <f>VLOOKUP(L177,SCC_xref!$D$6:$G$192,2,FALSE)</f>
        <v>Natural Gas Production, Flares</v>
      </c>
      <c r="Q177" s="189">
        <v>0</v>
      </c>
      <c r="R177" s="189">
        <v>0</v>
      </c>
      <c r="S177" s="189">
        <v>0</v>
      </c>
      <c r="T177" s="189">
        <v>0</v>
      </c>
      <c r="U177" s="189">
        <v>0</v>
      </c>
      <c r="V177" s="68"/>
      <c r="W177" s="6"/>
      <c r="X177" s="6"/>
      <c r="Y177" s="6"/>
      <c r="Z177" s="6"/>
      <c r="AA177" s="6"/>
      <c r="AB177" s="6"/>
    </row>
    <row r="178" spans="1:28" s="141" customFormat="1" x14ac:dyDescent="0.2">
      <c r="A178" s="142" t="s">
        <v>17015</v>
      </c>
      <c r="B178" s="217" t="s">
        <v>17276</v>
      </c>
      <c r="C178" s="217" t="s">
        <v>17038</v>
      </c>
      <c r="D178" s="217">
        <v>30083</v>
      </c>
      <c r="E178" s="217" t="s">
        <v>17689</v>
      </c>
      <c r="F178" s="217" t="s">
        <v>17690</v>
      </c>
      <c r="G178" s="217" t="s">
        <v>17073</v>
      </c>
      <c r="H178" s="217">
        <v>-104.31</v>
      </c>
      <c r="I178" s="217">
        <v>47.7761</v>
      </c>
      <c r="J178" s="217" t="s">
        <v>17650</v>
      </c>
      <c r="K178" s="217" t="s">
        <v>17650</v>
      </c>
      <c r="L178" s="217">
        <v>31000220</v>
      </c>
      <c r="M178" s="217">
        <v>8760</v>
      </c>
      <c r="N178" s="217" t="s">
        <v>17144</v>
      </c>
      <c r="O178" s="217" t="s">
        <v>17144</v>
      </c>
      <c r="P178" s="107" t="str">
        <f>VLOOKUP(L178,SCC_xref!$D$6:$G$192,2,FALSE)</f>
        <v>Permitted Fugitives</v>
      </c>
      <c r="Q178" s="189">
        <v>0</v>
      </c>
      <c r="R178" s="189">
        <v>2.939344283789826</v>
      </c>
      <c r="S178" s="189">
        <v>0</v>
      </c>
      <c r="T178" s="189">
        <v>0</v>
      </c>
      <c r="U178" s="189">
        <v>0</v>
      </c>
      <c r="V178" s="68"/>
      <c r="W178" s="6"/>
      <c r="X178" s="6"/>
      <c r="Y178" s="6"/>
      <c r="Z178" s="6"/>
      <c r="AA178" s="6"/>
      <c r="AB178" s="6"/>
    </row>
    <row r="179" spans="1:28" s="141" customFormat="1" ht="25.5" x14ac:dyDescent="0.2">
      <c r="A179" s="142" t="s">
        <v>17015</v>
      </c>
      <c r="B179" s="217" t="s">
        <v>17276</v>
      </c>
      <c r="C179" s="217" t="s">
        <v>17038</v>
      </c>
      <c r="D179" s="217">
        <v>30083</v>
      </c>
      <c r="E179" s="217" t="s">
        <v>17689</v>
      </c>
      <c r="F179" s="217" t="s">
        <v>17690</v>
      </c>
      <c r="G179" s="217" t="s">
        <v>17073</v>
      </c>
      <c r="H179" s="217">
        <v>551.70000000000005</v>
      </c>
      <c r="I179" s="217">
        <v>5291.4</v>
      </c>
      <c r="J179" s="217" t="s">
        <v>17684</v>
      </c>
      <c r="K179" s="217" t="s">
        <v>17684</v>
      </c>
      <c r="L179" s="217">
        <v>40400311</v>
      </c>
      <c r="M179" s="217">
        <v>123</v>
      </c>
      <c r="N179" s="217" t="s">
        <v>17144</v>
      </c>
      <c r="O179" s="217" t="s">
        <v>17144</v>
      </c>
      <c r="P179" s="107" t="str">
        <f>VLOOKUP(L179,SCC_xref!$D$6:$G$192,2,FALSE)</f>
        <v>Permitted Tank Losses</v>
      </c>
      <c r="Q179" s="189">
        <v>0</v>
      </c>
      <c r="R179" s="189">
        <v>1.8911344903727549</v>
      </c>
      <c r="S179" s="189">
        <v>0</v>
      </c>
      <c r="T179" s="189">
        <v>0</v>
      </c>
      <c r="U179" s="189">
        <v>0</v>
      </c>
      <c r="V179" s="68"/>
      <c r="W179" s="6"/>
      <c r="X179" s="6"/>
      <c r="Y179" s="6"/>
      <c r="Z179" s="6"/>
      <c r="AA179" s="6"/>
      <c r="AB179" s="6"/>
    </row>
    <row r="180" spans="1:28" s="141" customFormat="1" ht="25.5" x14ac:dyDescent="0.2">
      <c r="A180" s="142" t="s">
        <v>17015</v>
      </c>
      <c r="B180" s="217" t="s">
        <v>17276</v>
      </c>
      <c r="C180" s="217" t="s">
        <v>17038</v>
      </c>
      <c r="D180" s="217">
        <v>30083</v>
      </c>
      <c r="E180" s="217" t="s">
        <v>17689</v>
      </c>
      <c r="F180" s="217" t="s">
        <v>17690</v>
      </c>
      <c r="G180" s="217" t="s">
        <v>17073</v>
      </c>
      <c r="H180" s="217">
        <v>551.70000000000005</v>
      </c>
      <c r="I180" s="217">
        <v>5291.4</v>
      </c>
      <c r="J180" s="217" t="s">
        <v>17691</v>
      </c>
      <c r="K180" s="217" t="s">
        <v>17691</v>
      </c>
      <c r="L180" s="217">
        <v>20200253</v>
      </c>
      <c r="M180" s="217">
        <v>16</v>
      </c>
      <c r="N180" s="217" t="s">
        <v>17144</v>
      </c>
      <c r="O180" s="217" t="s">
        <v>17144</v>
      </c>
      <c r="P180" s="107" t="str">
        <f>VLOOKUP(L180,SCC_xref!$D$6:$G$192,2,FALSE)</f>
        <v>Compressor Engines</v>
      </c>
      <c r="Q180" s="189">
        <v>0</v>
      </c>
      <c r="R180" s="189">
        <v>0</v>
      </c>
      <c r="S180" s="189">
        <v>0</v>
      </c>
      <c r="T180" s="189">
        <v>6.1508643134498059E-3</v>
      </c>
      <c r="U180" s="189">
        <v>0.10251440522416344</v>
      </c>
      <c r="V180" s="68"/>
      <c r="W180" s="6"/>
      <c r="X180" s="6"/>
      <c r="Y180" s="6"/>
      <c r="Z180" s="6"/>
      <c r="AA180" s="6"/>
      <c r="AB180" s="6"/>
    </row>
    <row r="181" spans="1:28" s="141" customFormat="1" ht="25.5" x14ac:dyDescent="0.2">
      <c r="A181" s="142" t="s">
        <v>17015</v>
      </c>
      <c r="B181" s="217" t="s">
        <v>17276</v>
      </c>
      <c r="C181" s="217" t="s">
        <v>17038</v>
      </c>
      <c r="D181" s="217">
        <v>30083</v>
      </c>
      <c r="E181" s="217" t="s">
        <v>17689</v>
      </c>
      <c r="F181" s="217" t="s">
        <v>17690</v>
      </c>
      <c r="G181" s="217" t="s">
        <v>17073</v>
      </c>
      <c r="H181" s="217">
        <v>551.70000000000005</v>
      </c>
      <c r="I181" s="217">
        <v>5291.4</v>
      </c>
      <c r="J181" s="217" t="s">
        <v>17691</v>
      </c>
      <c r="K181" s="217" t="s">
        <v>17691</v>
      </c>
      <c r="L181" s="217">
        <v>20200253</v>
      </c>
      <c r="M181" s="217">
        <v>8457</v>
      </c>
      <c r="N181" s="217" t="s">
        <v>17596</v>
      </c>
      <c r="O181" s="217" t="s">
        <v>17144</v>
      </c>
      <c r="P181" s="107" t="str">
        <f>VLOOKUP(L181,SCC_xref!$D$6:$G$192,2,FALSE)</f>
        <v>Compressor Engines</v>
      </c>
      <c r="Q181" s="189">
        <v>10.004380805826109</v>
      </c>
      <c r="R181" s="189">
        <v>0</v>
      </c>
      <c r="S181" s="189">
        <v>0.68389922585170027</v>
      </c>
      <c r="T181" s="189">
        <v>0</v>
      </c>
      <c r="U181" s="189">
        <v>0</v>
      </c>
      <c r="V181" s="68"/>
      <c r="W181" s="6"/>
      <c r="X181" s="6"/>
      <c r="Y181" s="6"/>
      <c r="Z181" s="6"/>
      <c r="AA181" s="6"/>
      <c r="AB181" s="6"/>
    </row>
    <row r="182" spans="1:28" s="141" customFormat="1" ht="25.5" x14ac:dyDescent="0.2">
      <c r="A182" s="142" t="s">
        <v>17015</v>
      </c>
      <c r="B182" s="217" t="s">
        <v>17276</v>
      </c>
      <c r="C182" s="217" t="s">
        <v>17038</v>
      </c>
      <c r="D182" s="217">
        <v>30083</v>
      </c>
      <c r="E182" s="217" t="s">
        <v>17689</v>
      </c>
      <c r="F182" s="217" t="s">
        <v>17690</v>
      </c>
      <c r="G182" s="217" t="s">
        <v>17073</v>
      </c>
      <c r="H182" s="217">
        <v>551.70000000000005</v>
      </c>
      <c r="I182" s="217">
        <v>5291.4</v>
      </c>
      <c r="J182" s="217" t="s">
        <v>17691</v>
      </c>
      <c r="K182" s="217" t="s">
        <v>17691</v>
      </c>
      <c r="L182" s="217">
        <v>20200253</v>
      </c>
      <c r="M182" s="217">
        <v>0</v>
      </c>
      <c r="N182" s="217" t="s">
        <v>17144</v>
      </c>
      <c r="O182" s="217" t="s">
        <v>17144</v>
      </c>
      <c r="P182" s="107" t="str">
        <f>VLOOKUP(L182,SCC_xref!$D$6:$G$192,2,FALSE)</f>
        <v>Compressor Engines</v>
      </c>
      <c r="Q182" s="189">
        <v>0</v>
      </c>
      <c r="R182" s="189">
        <v>2.3413008723133628</v>
      </c>
      <c r="S182" s="189">
        <v>0</v>
      </c>
      <c r="T182" s="189">
        <v>0</v>
      </c>
      <c r="U182" s="189">
        <v>0</v>
      </c>
      <c r="V182" s="68"/>
      <c r="W182" s="6"/>
      <c r="X182" s="6"/>
      <c r="Y182" s="6"/>
      <c r="Z182" s="6"/>
      <c r="AA182" s="6"/>
      <c r="AB182" s="6"/>
    </row>
    <row r="183" spans="1:28" s="141" customFormat="1" ht="25.5" x14ac:dyDescent="0.2">
      <c r="A183" s="142" t="s">
        <v>17015</v>
      </c>
      <c r="B183" s="217" t="s">
        <v>17276</v>
      </c>
      <c r="C183" s="217" t="s">
        <v>17038</v>
      </c>
      <c r="D183" s="217">
        <v>30083</v>
      </c>
      <c r="E183" s="217" t="s">
        <v>17689</v>
      </c>
      <c r="F183" s="217" t="s">
        <v>17690</v>
      </c>
      <c r="G183" s="217" t="s">
        <v>17073</v>
      </c>
      <c r="H183" s="217">
        <v>551.70000000000005</v>
      </c>
      <c r="I183" s="217">
        <v>5291.4</v>
      </c>
      <c r="J183" s="217" t="s">
        <v>17685</v>
      </c>
      <c r="K183" s="217" t="s">
        <v>17685</v>
      </c>
      <c r="L183" s="217">
        <v>40400250</v>
      </c>
      <c r="M183" s="217">
        <v>123</v>
      </c>
      <c r="N183" s="217" t="s">
        <v>17144</v>
      </c>
      <c r="O183" s="217" t="s">
        <v>17144</v>
      </c>
      <c r="P183" s="107" t="str">
        <f>VLOOKUP(L183,SCC_xref!$D$6:$G$192,2,FALSE)</f>
        <v>Permitted Tank Losses</v>
      </c>
      <c r="Q183" s="189">
        <v>0</v>
      </c>
      <c r="R183" s="189">
        <v>0.50411458768982376</v>
      </c>
      <c r="S183" s="189">
        <v>0</v>
      </c>
      <c r="T183" s="189">
        <v>0</v>
      </c>
      <c r="U183" s="189">
        <v>0</v>
      </c>
      <c r="V183" s="68"/>
      <c r="W183" s="6"/>
      <c r="X183" s="6"/>
      <c r="Y183" s="6"/>
      <c r="Z183" s="6"/>
      <c r="AA183" s="6"/>
      <c r="AB183" s="6"/>
    </row>
    <row r="184" spans="1:28" s="141" customFormat="1" x14ac:dyDescent="0.2">
      <c r="A184" s="142" t="s">
        <v>17015</v>
      </c>
      <c r="B184" s="217" t="s">
        <v>17276</v>
      </c>
      <c r="C184" s="217" t="s">
        <v>17038</v>
      </c>
      <c r="D184" s="217">
        <v>30083</v>
      </c>
      <c r="E184" s="217" t="s">
        <v>17689</v>
      </c>
      <c r="F184" s="217" t="s">
        <v>17690</v>
      </c>
      <c r="G184" s="217" t="s">
        <v>17073</v>
      </c>
      <c r="H184" s="217">
        <v>551.70000000000005</v>
      </c>
      <c r="I184" s="217">
        <v>5291.4</v>
      </c>
      <c r="J184" s="217" t="s">
        <v>17686</v>
      </c>
      <c r="K184" s="217" t="s">
        <v>17687</v>
      </c>
      <c r="L184" s="217">
        <v>31000205</v>
      </c>
      <c r="M184" s="217">
        <v>0</v>
      </c>
      <c r="N184" s="217" t="s">
        <v>17144</v>
      </c>
      <c r="O184" s="217" t="s">
        <v>17144</v>
      </c>
      <c r="P184" s="107" t="str">
        <f>VLOOKUP(L184,SCC_xref!$D$6:$G$192,2,FALSE)</f>
        <v>Natural Gas Production, Flares</v>
      </c>
      <c r="Q184" s="189">
        <v>0</v>
      </c>
      <c r="R184" s="189">
        <v>0</v>
      </c>
      <c r="S184" s="189">
        <v>0</v>
      </c>
      <c r="T184" s="189">
        <v>0</v>
      </c>
      <c r="U184" s="189">
        <v>0</v>
      </c>
      <c r="V184" s="68"/>
      <c r="W184" s="6"/>
      <c r="X184" s="6"/>
      <c r="Y184" s="6"/>
      <c r="Z184" s="6"/>
      <c r="AA184" s="6"/>
      <c r="AB184" s="6"/>
    </row>
    <row r="185" spans="1:28" s="141" customFormat="1" x14ac:dyDescent="0.2">
      <c r="A185" s="142" t="s">
        <v>17015</v>
      </c>
      <c r="B185" s="217" t="s">
        <v>17276</v>
      </c>
      <c r="C185" s="217" t="s">
        <v>17038</v>
      </c>
      <c r="D185" s="217">
        <v>30083</v>
      </c>
      <c r="E185" s="217" t="s">
        <v>17689</v>
      </c>
      <c r="F185" s="217" t="s">
        <v>17690</v>
      </c>
      <c r="G185" s="217" t="s">
        <v>17073</v>
      </c>
      <c r="H185" s="217">
        <v>551.70000000000005</v>
      </c>
      <c r="I185" s="217">
        <v>5291.4</v>
      </c>
      <c r="J185" s="217" t="s">
        <v>17650</v>
      </c>
      <c r="K185" s="217" t="s">
        <v>17650</v>
      </c>
      <c r="L185" s="217">
        <v>31000220</v>
      </c>
      <c r="M185" s="217">
        <v>8760</v>
      </c>
      <c r="N185" s="217" t="s">
        <v>17144</v>
      </c>
      <c r="O185" s="217" t="s">
        <v>17144</v>
      </c>
      <c r="P185" s="107" t="str">
        <f>VLOOKUP(L185,SCC_xref!$D$6:$G$192,2,FALSE)</f>
        <v>Permitted Fugitives</v>
      </c>
      <c r="Q185" s="189">
        <v>0</v>
      </c>
      <c r="R185" s="189">
        <v>2.939344283789826</v>
      </c>
      <c r="S185" s="189">
        <v>0</v>
      </c>
      <c r="T185" s="189">
        <v>0</v>
      </c>
      <c r="U185" s="189">
        <v>0</v>
      </c>
      <c r="V185" s="68"/>
      <c r="W185" s="6"/>
      <c r="X185" s="6"/>
      <c r="Y185" s="6"/>
      <c r="Z185" s="6"/>
      <c r="AA185" s="6"/>
      <c r="AB185" s="6"/>
    </row>
    <row r="186" spans="1:28" s="141" customFormat="1" x14ac:dyDescent="0.2">
      <c r="A186" s="142" t="s">
        <v>17015</v>
      </c>
      <c r="B186" s="217" t="s">
        <v>17276</v>
      </c>
      <c r="C186" s="217" t="s">
        <v>17038</v>
      </c>
      <c r="D186" s="217">
        <v>30083</v>
      </c>
      <c r="E186" s="217" t="s">
        <v>17692</v>
      </c>
      <c r="F186" s="217" t="s">
        <v>17693</v>
      </c>
      <c r="G186" s="217" t="s">
        <v>17073</v>
      </c>
      <c r="H186" s="217">
        <v>-104.23239</v>
      </c>
      <c r="I186" s="217">
        <v>47.867400000000004</v>
      </c>
      <c r="J186" s="217" t="s">
        <v>17694</v>
      </c>
      <c r="K186" s="217" t="s">
        <v>17695</v>
      </c>
      <c r="L186" s="217">
        <v>30501050</v>
      </c>
      <c r="M186" s="217">
        <v>730</v>
      </c>
      <c r="N186" s="217" t="s">
        <v>17144</v>
      </c>
      <c r="O186" s="217" t="s">
        <v>17144</v>
      </c>
      <c r="P186" s="107" t="str">
        <f>VLOOKUP(L186,SCC_xref!$D$6:$G$192,2,FALSE)</f>
        <v>Natural Gas Production, Other Not Classified</v>
      </c>
      <c r="Q186" s="189">
        <v>0</v>
      </c>
      <c r="R186" s="189">
        <v>0</v>
      </c>
      <c r="S186" s="189">
        <v>0</v>
      </c>
      <c r="T186" s="189">
        <v>0</v>
      </c>
      <c r="U186" s="189">
        <v>0.49578529226536044</v>
      </c>
      <c r="V186" s="68"/>
      <c r="W186" s="6"/>
      <c r="X186" s="6"/>
      <c r="Y186" s="6"/>
      <c r="Z186" s="6"/>
      <c r="AA186" s="6"/>
      <c r="AB186" s="6"/>
    </row>
    <row r="187" spans="1:28" s="141" customFormat="1" x14ac:dyDescent="0.2">
      <c r="A187" s="142" t="s">
        <v>17015</v>
      </c>
      <c r="B187" s="217" t="s">
        <v>17276</v>
      </c>
      <c r="C187" s="217" t="s">
        <v>17038</v>
      </c>
      <c r="D187" s="217">
        <v>30083</v>
      </c>
      <c r="E187" s="217" t="s">
        <v>17692</v>
      </c>
      <c r="F187" s="217" t="s">
        <v>17693</v>
      </c>
      <c r="G187" s="217" t="s">
        <v>17073</v>
      </c>
      <c r="H187" s="217">
        <v>-104.23239</v>
      </c>
      <c r="I187" s="217">
        <v>47.867400000000004</v>
      </c>
      <c r="J187" s="217" t="s">
        <v>17694</v>
      </c>
      <c r="K187" s="217" t="s">
        <v>17696</v>
      </c>
      <c r="L187" s="217">
        <v>30501050</v>
      </c>
      <c r="M187" s="217">
        <v>1263</v>
      </c>
      <c r="N187" s="217" t="s">
        <v>17144</v>
      </c>
      <c r="O187" s="217" t="s">
        <v>17144</v>
      </c>
      <c r="P187" s="107" t="str">
        <f>VLOOKUP(L187,SCC_xref!$D$6:$G$192,2,FALSE)</f>
        <v>Natural Gas Production, Other Not Classified</v>
      </c>
      <c r="Q187" s="189">
        <v>0</v>
      </c>
      <c r="R187" s="189">
        <v>0</v>
      </c>
      <c r="S187" s="189">
        <v>0</v>
      </c>
      <c r="T187" s="189">
        <v>0</v>
      </c>
      <c r="U187" s="189">
        <v>3.2126733167187518</v>
      </c>
      <c r="V187" s="68"/>
      <c r="W187" s="6"/>
      <c r="X187" s="6"/>
      <c r="Y187" s="6"/>
      <c r="Z187" s="6"/>
      <c r="AA187" s="6"/>
      <c r="AB187" s="6"/>
    </row>
    <row r="188" spans="1:28" s="141" customFormat="1" x14ac:dyDescent="0.2">
      <c r="A188" s="142" t="s">
        <v>17015</v>
      </c>
      <c r="B188" s="217" t="s">
        <v>17276</v>
      </c>
      <c r="C188" s="217" t="s">
        <v>17038</v>
      </c>
      <c r="D188" s="217">
        <v>30083</v>
      </c>
      <c r="E188" s="217" t="s">
        <v>17692</v>
      </c>
      <c r="F188" s="217" t="s">
        <v>17693</v>
      </c>
      <c r="G188" s="217" t="s">
        <v>17073</v>
      </c>
      <c r="H188" s="217">
        <v>-104.23239</v>
      </c>
      <c r="I188" s="217">
        <v>47.867400000000004</v>
      </c>
      <c r="J188" s="217" t="s">
        <v>17697</v>
      </c>
      <c r="K188" s="217" t="s">
        <v>17559</v>
      </c>
      <c r="L188" s="217">
        <v>40400151</v>
      </c>
      <c r="M188" s="217">
        <v>23336</v>
      </c>
      <c r="N188" s="217" t="s">
        <v>17144</v>
      </c>
      <c r="O188" s="217" t="s">
        <v>17144</v>
      </c>
      <c r="P188" s="107" t="str">
        <f>VLOOKUP(L188,SCC_xref!$D$6:$G$192,2,FALSE)</f>
        <v>Permitted Fugitives</v>
      </c>
      <c r="Q188" s="189">
        <v>0</v>
      </c>
      <c r="R188" s="189">
        <v>5.497719409165355</v>
      </c>
      <c r="S188" s="189">
        <v>0</v>
      </c>
      <c r="T188" s="189">
        <v>0</v>
      </c>
      <c r="U188" s="189">
        <v>0</v>
      </c>
      <c r="V188" s="68"/>
      <c r="W188" s="6"/>
      <c r="X188" s="6"/>
      <c r="Y188" s="6"/>
      <c r="Z188" s="6"/>
      <c r="AA188" s="6"/>
      <c r="AB188" s="6"/>
    </row>
    <row r="189" spans="1:28" s="141" customFormat="1" x14ac:dyDescent="0.2">
      <c r="A189" s="142" t="s">
        <v>17015</v>
      </c>
      <c r="B189" s="217" t="s">
        <v>17276</v>
      </c>
      <c r="C189" s="217" t="s">
        <v>17038</v>
      </c>
      <c r="D189" s="217">
        <v>30083</v>
      </c>
      <c r="E189" s="217" t="s">
        <v>17692</v>
      </c>
      <c r="F189" s="217" t="s">
        <v>17693</v>
      </c>
      <c r="G189" s="217" t="s">
        <v>17073</v>
      </c>
      <c r="H189" s="217">
        <v>-104.23239</v>
      </c>
      <c r="I189" s="217">
        <v>47.867400000000004</v>
      </c>
      <c r="J189" s="217" t="s">
        <v>17698</v>
      </c>
      <c r="K189" s="217" t="s">
        <v>17698</v>
      </c>
      <c r="L189" s="217">
        <v>40301010</v>
      </c>
      <c r="M189" s="217">
        <v>5834</v>
      </c>
      <c r="N189" s="217" t="s">
        <v>17144</v>
      </c>
      <c r="O189" s="217" t="s">
        <v>17144</v>
      </c>
      <c r="P189" s="107" t="str">
        <f>VLOOKUP(L189,SCC_xref!$D$6:$G$192,2,FALSE)</f>
        <v>Permitted Tank Losses</v>
      </c>
      <c r="Q189" s="189">
        <v>0</v>
      </c>
      <c r="R189" s="189">
        <v>9.2711465224602811</v>
      </c>
      <c r="S189" s="189">
        <v>0</v>
      </c>
      <c r="T189" s="189">
        <v>0</v>
      </c>
      <c r="U189" s="189">
        <v>0</v>
      </c>
      <c r="V189" s="68"/>
      <c r="W189" s="6"/>
      <c r="X189" s="6"/>
      <c r="Y189" s="6"/>
      <c r="Z189" s="6"/>
      <c r="AA189" s="6"/>
      <c r="AB189" s="6"/>
    </row>
    <row r="190" spans="1:28" s="141" customFormat="1" x14ac:dyDescent="0.2">
      <c r="A190" s="142" t="s">
        <v>17015</v>
      </c>
      <c r="B190" s="217" t="s">
        <v>17276</v>
      </c>
      <c r="C190" s="217" t="s">
        <v>17038</v>
      </c>
      <c r="D190" s="217">
        <v>30083</v>
      </c>
      <c r="E190" s="217" t="s">
        <v>17692</v>
      </c>
      <c r="F190" s="217" t="s">
        <v>17693</v>
      </c>
      <c r="G190" s="217" t="s">
        <v>17073</v>
      </c>
      <c r="H190" s="217">
        <v>-104.23239</v>
      </c>
      <c r="I190" s="217">
        <v>47.867400000000004</v>
      </c>
      <c r="J190" s="217" t="s">
        <v>17699</v>
      </c>
      <c r="K190" s="217" t="s">
        <v>17699</v>
      </c>
      <c r="L190" s="217">
        <v>40301010</v>
      </c>
      <c r="M190" s="217">
        <v>5834</v>
      </c>
      <c r="N190" s="217" t="s">
        <v>17144</v>
      </c>
      <c r="O190" s="217" t="s">
        <v>17144</v>
      </c>
      <c r="P190" s="107" t="str">
        <f>VLOOKUP(L190,SCC_xref!$D$6:$G$192,2,FALSE)</f>
        <v>Permitted Tank Losses</v>
      </c>
      <c r="Q190" s="189">
        <v>0</v>
      </c>
      <c r="R190" s="189">
        <v>9.2711465224602811</v>
      </c>
      <c r="S190" s="189">
        <v>0</v>
      </c>
      <c r="T190" s="189">
        <v>0</v>
      </c>
      <c r="U190" s="189">
        <v>0</v>
      </c>
      <c r="V190" s="68"/>
      <c r="W190" s="6"/>
      <c r="X190" s="6"/>
      <c r="Y190" s="6"/>
      <c r="Z190" s="6"/>
      <c r="AA190" s="6"/>
      <c r="AB190" s="6"/>
    </row>
    <row r="191" spans="1:28" s="141" customFormat="1" x14ac:dyDescent="0.2">
      <c r="A191" s="142" t="s">
        <v>17015</v>
      </c>
      <c r="B191" s="217" t="s">
        <v>17276</v>
      </c>
      <c r="C191" s="217" t="s">
        <v>17038</v>
      </c>
      <c r="D191" s="217">
        <v>30083</v>
      </c>
      <c r="E191" s="217" t="s">
        <v>17692</v>
      </c>
      <c r="F191" s="217" t="s">
        <v>17693</v>
      </c>
      <c r="G191" s="217" t="s">
        <v>17073</v>
      </c>
      <c r="H191" s="217">
        <v>-104.23239</v>
      </c>
      <c r="I191" s="217">
        <v>47.867400000000004</v>
      </c>
      <c r="J191" s="217" t="s">
        <v>17700</v>
      </c>
      <c r="K191" s="217" t="s">
        <v>17700</v>
      </c>
      <c r="L191" s="217">
        <v>40301010</v>
      </c>
      <c r="M191" s="217">
        <v>5834</v>
      </c>
      <c r="N191" s="217" t="s">
        <v>17144</v>
      </c>
      <c r="O191" s="217" t="s">
        <v>17144</v>
      </c>
      <c r="P191" s="107" t="str">
        <f>VLOOKUP(L191,SCC_xref!$D$6:$G$192,2,FALSE)</f>
        <v>Permitted Tank Losses</v>
      </c>
      <c r="Q191" s="189">
        <v>0</v>
      </c>
      <c r="R191" s="189">
        <v>9.2711465224602811</v>
      </c>
      <c r="S191" s="189">
        <v>0</v>
      </c>
      <c r="T191" s="189">
        <v>0</v>
      </c>
      <c r="U191" s="189">
        <v>0</v>
      </c>
      <c r="V191" s="68"/>
      <c r="W191" s="6"/>
      <c r="X191" s="6"/>
      <c r="Y191" s="6"/>
      <c r="Z191" s="6"/>
      <c r="AA191" s="6"/>
      <c r="AB191" s="6"/>
    </row>
    <row r="192" spans="1:28" s="141" customFormat="1" x14ac:dyDescent="0.2">
      <c r="A192" s="142" t="s">
        <v>17015</v>
      </c>
      <c r="B192" s="217" t="s">
        <v>17276</v>
      </c>
      <c r="C192" s="217" t="s">
        <v>17038</v>
      </c>
      <c r="D192" s="217">
        <v>30083</v>
      </c>
      <c r="E192" s="217" t="s">
        <v>17692</v>
      </c>
      <c r="F192" s="217" t="s">
        <v>17693</v>
      </c>
      <c r="G192" s="217" t="s">
        <v>17073</v>
      </c>
      <c r="H192" s="217">
        <v>-104.23239</v>
      </c>
      <c r="I192" s="217">
        <v>47.867400000000004</v>
      </c>
      <c r="J192" s="217" t="s">
        <v>17701</v>
      </c>
      <c r="K192" s="217" t="s">
        <v>17701</v>
      </c>
      <c r="L192" s="217">
        <v>40301010</v>
      </c>
      <c r="M192" s="217">
        <v>5834</v>
      </c>
      <c r="N192" s="217" t="s">
        <v>17144</v>
      </c>
      <c r="O192" s="217" t="s">
        <v>17144</v>
      </c>
      <c r="P192" s="107" t="str">
        <f>VLOOKUP(L192,SCC_xref!$D$6:$G$192,2,FALSE)</f>
        <v>Permitted Tank Losses</v>
      </c>
      <c r="Q192" s="189">
        <v>0</v>
      </c>
      <c r="R192" s="189">
        <v>9.2711465224602811</v>
      </c>
      <c r="S192" s="189">
        <v>0</v>
      </c>
      <c r="T192" s="189">
        <v>0</v>
      </c>
      <c r="U192" s="189">
        <v>0</v>
      </c>
      <c r="V192" s="68"/>
      <c r="W192" s="6"/>
      <c r="X192" s="6"/>
      <c r="Y192" s="6"/>
      <c r="Z192" s="6"/>
      <c r="AA192" s="6"/>
      <c r="AB192" s="6"/>
    </row>
    <row r="193" spans="1:28" s="141" customFormat="1" ht="25.5" x14ac:dyDescent="0.2">
      <c r="A193" s="142" t="s">
        <v>17015</v>
      </c>
      <c r="B193" s="217" t="s">
        <v>17276</v>
      </c>
      <c r="C193" s="217" t="s">
        <v>17038</v>
      </c>
      <c r="D193" s="217">
        <v>30083</v>
      </c>
      <c r="E193" s="217" t="s">
        <v>17702</v>
      </c>
      <c r="F193" s="217" t="s">
        <v>17703</v>
      </c>
      <c r="G193" s="217" t="s">
        <v>17073</v>
      </c>
      <c r="H193" s="217">
        <v>-104.42</v>
      </c>
      <c r="I193" s="217">
        <v>47.912599999999998</v>
      </c>
      <c r="J193" s="217" t="s">
        <v>17704</v>
      </c>
      <c r="K193" s="217" t="s">
        <v>17704</v>
      </c>
      <c r="L193" s="217">
        <v>40400311</v>
      </c>
      <c r="M193" s="217">
        <v>5</v>
      </c>
      <c r="N193" s="217" t="s">
        <v>17144</v>
      </c>
      <c r="O193" s="217" t="s">
        <v>17144</v>
      </c>
      <c r="P193" s="107" t="str">
        <f>VLOOKUP(L193,SCC_xref!$D$6:$G$192,2,FALSE)</f>
        <v>Permitted Tank Losses</v>
      </c>
      <c r="Q193" s="189">
        <v>0</v>
      </c>
      <c r="R193" s="189">
        <v>1.0528229416521584</v>
      </c>
      <c r="S193" s="189">
        <v>0</v>
      </c>
      <c r="T193" s="189">
        <v>0</v>
      </c>
      <c r="U193" s="189">
        <v>0</v>
      </c>
      <c r="V193" s="68"/>
      <c r="W193" s="6"/>
      <c r="X193" s="6"/>
      <c r="Y193" s="6"/>
      <c r="Z193" s="6"/>
      <c r="AA193" s="6"/>
      <c r="AB193" s="6"/>
    </row>
    <row r="194" spans="1:28" s="141" customFormat="1" ht="25.5" x14ac:dyDescent="0.2">
      <c r="A194" s="142" t="s">
        <v>17015</v>
      </c>
      <c r="B194" s="217" t="s">
        <v>17276</v>
      </c>
      <c r="C194" s="217" t="s">
        <v>17038</v>
      </c>
      <c r="D194" s="217">
        <v>30083</v>
      </c>
      <c r="E194" s="217" t="s">
        <v>17702</v>
      </c>
      <c r="F194" s="217" t="s">
        <v>17703</v>
      </c>
      <c r="G194" s="217" t="s">
        <v>17073</v>
      </c>
      <c r="H194" s="217">
        <v>-104.42</v>
      </c>
      <c r="I194" s="217">
        <v>47.912599999999998</v>
      </c>
      <c r="J194" s="217" t="s">
        <v>17685</v>
      </c>
      <c r="K194" s="217" t="s">
        <v>17685</v>
      </c>
      <c r="L194" s="217">
        <v>40400250</v>
      </c>
      <c r="M194" s="217">
        <v>9</v>
      </c>
      <c r="N194" s="217" t="s">
        <v>17144</v>
      </c>
      <c r="O194" s="217" t="s">
        <v>17144</v>
      </c>
      <c r="P194" s="107" t="str">
        <f>VLOOKUP(L194,SCC_xref!$D$6:$G$192,2,FALSE)</f>
        <v>Permitted Tank Losses</v>
      </c>
      <c r="Q194" s="189">
        <v>0</v>
      </c>
      <c r="R194" s="189">
        <v>3.7545900913349861E-2</v>
      </c>
      <c r="S194" s="189">
        <v>0</v>
      </c>
      <c r="T194" s="189">
        <v>0</v>
      </c>
      <c r="U194" s="189">
        <v>0</v>
      </c>
      <c r="V194" s="68"/>
      <c r="W194" s="6"/>
      <c r="X194" s="6"/>
      <c r="Y194" s="6"/>
      <c r="Z194" s="6"/>
      <c r="AA194" s="6"/>
      <c r="AB194" s="6"/>
    </row>
    <row r="195" spans="1:28" s="141" customFormat="1" x14ac:dyDescent="0.2">
      <c r="A195" s="142" t="s">
        <v>17015</v>
      </c>
      <c r="B195" s="217" t="s">
        <v>17276</v>
      </c>
      <c r="C195" s="217" t="s">
        <v>17038</v>
      </c>
      <c r="D195" s="217">
        <v>30083</v>
      </c>
      <c r="E195" s="217" t="s">
        <v>17702</v>
      </c>
      <c r="F195" s="217" t="s">
        <v>17703</v>
      </c>
      <c r="G195" s="217" t="s">
        <v>17073</v>
      </c>
      <c r="H195" s="217">
        <v>-104.42</v>
      </c>
      <c r="I195" s="217">
        <v>47.912599999999998</v>
      </c>
      <c r="J195" s="217" t="s">
        <v>17686</v>
      </c>
      <c r="K195" s="217" t="s">
        <v>17686</v>
      </c>
      <c r="L195" s="217">
        <v>31000205</v>
      </c>
      <c r="M195" s="217">
        <v>0</v>
      </c>
      <c r="N195" s="217" t="s">
        <v>17469</v>
      </c>
      <c r="O195" s="217" t="s">
        <v>17144</v>
      </c>
      <c r="P195" s="107" t="str">
        <f>VLOOKUP(L195,SCC_xref!$D$6:$G$192,2,FALSE)</f>
        <v>Natural Gas Production, Flares</v>
      </c>
      <c r="Q195" s="189">
        <v>0</v>
      </c>
      <c r="R195" s="189">
        <v>0</v>
      </c>
      <c r="S195" s="189">
        <v>0</v>
      </c>
      <c r="T195" s="189">
        <v>0</v>
      </c>
      <c r="U195" s="189">
        <v>0</v>
      </c>
      <c r="V195" s="68"/>
      <c r="W195" s="6"/>
      <c r="X195" s="6"/>
      <c r="Y195" s="6"/>
      <c r="Z195" s="6"/>
      <c r="AA195" s="6"/>
      <c r="AB195" s="6"/>
    </row>
    <row r="196" spans="1:28" s="141" customFormat="1" x14ac:dyDescent="0.2">
      <c r="A196" s="142" t="s">
        <v>17015</v>
      </c>
      <c r="B196" s="217" t="s">
        <v>17276</v>
      </c>
      <c r="C196" s="217" t="s">
        <v>17038</v>
      </c>
      <c r="D196" s="217">
        <v>30083</v>
      </c>
      <c r="E196" s="217" t="s">
        <v>17702</v>
      </c>
      <c r="F196" s="217" t="s">
        <v>17703</v>
      </c>
      <c r="G196" s="217" t="s">
        <v>17073</v>
      </c>
      <c r="H196" s="217">
        <v>-104.42</v>
      </c>
      <c r="I196" s="217">
        <v>47.912599999999998</v>
      </c>
      <c r="J196" s="217" t="s">
        <v>17558</v>
      </c>
      <c r="K196" s="217" t="s">
        <v>17558</v>
      </c>
      <c r="L196" s="217">
        <v>31000220</v>
      </c>
      <c r="M196" s="217">
        <v>8760</v>
      </c>
      <c r="N196" s="217" t="s">
        <v>17144</v>
      </c>
      <c r="O196" s="217" t="s">
        <v>17144</v>
      </c>
      <c r="P196" s="107" t="str">
        <f>VLOOKUP(L196,SCC_xref!$D$6:$G$192,2,FALSE)</f>
        <v>Permitted Fugitives</v>
      </c>
      <c r="Q196" s="189">
        <v>0</v>
      </c>
      <c r="R196" s="189">
        <v>2.2512163387226289</v>
      </c>
      <c r="S196" s="189">
        <v>0</v>
      </c>
      <c r="T196" s="189">
        <v>0</v>
      </c>
      <c r="U196" s="189">
        <v>0</v>
      </c>
      <c r="V196" s="68"/>
      <c r="W196" s="6"/>
      <c r="X196" s="6"/>
      <c r="Y196" s="6"/>
      <c r="Z196" s="6"/>
      <c r="AA196" s="6"/>
      <c r="AB196" s="6"/>
    </row>
    <row r="197" spans="1:28" s="141" customFormat="1" ht="25.5" x14ac:dyDescent="0.2">
      <c r="A197" s="142" t="s">
        <v>17015</v>
      </c>
      <c r="B197" s="217" t="s">
        <v>17276</v>
      </c>
      <c r="C197" s="217" t="s">
        <v>17038</v>
      </c>
      <c r="D197" s="217">
        <v>30083</v>
      </c>
      <c r="E197" s="217" t="s">
        <v>17705</v>
      </c>
      <c r="F197" s="217" t="s">
        <v>17706</v>
      </c>
      <c r="G197" s="217" t="s">
        <v>17073</v>
      </c>
      <c r="H197" s="217">
        <v>-104.90024</v>
      </c>
      <c r="I197" s="217">
        <v>47.911969999999997</v>
      </c>
      <c r="J197" s="217" t="s">
        <v>17707</v>
      </c>
      <c r="K197" s="217" t="s">
        <v>17708</v>
      </c>
      <c r="L197" s="217">
        <v>31000207</v>
      </c>
      <c r="M197" s="217">
        <v>29695</v>
      </c>
      <c r="N197" s="217" t="s">
        <v>17469</v>
      </c>
      <c r="O197" s="217" t="s">
        <v>17144</v>
      </c>
      <c r="P197" s="107" t="str">
        <f>VLOOKUP(L197,SCC_xref!$D$6:$G$192,2,FALSE)</f>
        <v>Permitted Fugitives</v>
      </c>
      <c r="Q197" s="189">
        <v>0</v>
      </c>
      <c r="R197" s="189">
        <v>0.26525602351752287</v>
      </c>
      <c r="S197" s="189">
        <v>0</v>
      </c>
      <c r="T197" s="189">
        <v>0</v>
      </c>
      <c r="U197" s="189">
        <v>0</v>
      </c>
      <c r="V197" s="68"/>
      <c r="W197" s="6"/>
      <c r="X197" s="6"/>
      <c r="Y197" s="6"/>
      <c r="Z197" s="6"/>
      <c r="AA197" s="6"/>
      <c r="AB197" s="6"/>
    </row>
    <row r="198" spans="1:28" s="141" customFormat="1" x14ac:dyDescent="0.2">
      <c r="A198" s="142" t="s">
        <v>17015</v>
      </c>
      <c r="B198" s="217" t="s">
        <v>17276</v>
      </c>
      <c r="C198" s="217" t="s">
        <v>17038</v>
      </c>
      <c r="D198" s="217">
        <v>30083</v>
      </c>
      <c r="E198" s="217" t="s">
        <v>17705</v>
      </c>
      <c r="F198" s="217" t="s">
        <v>17706</v>
      </c>
      <c r="G198" s="217" t="s">
        <v>17073</v>
      </c>
      <c r="H198" s="217">
        <v>-104.90024</v>
      </c>
      <c r="I198" s="217">
        <v>47.911969999999997</v>
      </c>
      <c r="J198" s="217" t="s">
        <v>17709</v>
      </c>
      <c r="K198" s="217" t="s">
        <v>17710</v>
      </c>
      <c r="L198" s="217">
        <v>31000205</v>
      </c>
      <c r="M198" s="217">
        <v>8760</v>
      </c>
      <c r="N198" s="217" t="s">
        <v>17469</v>
      </c>
      <c r="O198" s="217" t="s">
        <v>17144</v>
      </c>
      <c r="P198" s="107" t="str">
        <f>VLOOKUP(L198,SCC_xref!$D$6:$G$192,2,FALSE)</f>
        <v>Natural Gas Production, Flares</v>
      </c>
      <c r="Q198" s="189">
        <v>0.16837991058068844</v>
      </c>
      <c r="R198" s="189">
        <v>5.6382922873289892E-3</v>
      </c>
      <c r="S198" s="189">
        <v>0.16837991058068844</v>
      </c>
      <c r="T198" s="189">
        <v>1.1532870587718385E-3</v>
      </c>
      <c r="U198" s="189">
        <v>1.2942443659550633E-2</v>
      </c>
      <c r="V198" s="68"/>
      <c r="W198" s="6"/>
      <c r="X198" s="6"/>
      <c r="Y198" s="6"/>
      <c r="Z198" s="6"/>
      <c r="AA198" s="6"/>
      <c r="AB198" s="6"/>
    </row>
    <row r="199" spans="1:28" s="141" customFormat="1" ht="25.5" x14ac:dyDescent="0.2">
      <c r="A199" s="142" t="s">
        <v>17015</v>
      </c>
      <c r="B199" s="217" t="s">
        <v>17276</v>
      </c>
      <c r="C199" s="217" t="s">
        <v>17038</v>
      </c>
      <c r="D199" s="217">
        <v>30083</v>
      </c>
      <c r="E199" s="217" t="s">
        <v>17705</v>
      </c>
      <c r="F199" s="217" t="s">
        <v>17706</v>
      </c>
      <c r="G199" s="217" t="s">
        <v>17073</v>
      </c>
      <c r="H199" s="217">
        <v>-104.90024</v>
      </c>
      <c r="I199" s="217">
        <v>47.911969999999997</v>
      </c>
      <c r="J199" s="217" t="s">
        <v>17664</v>
      </c>
      <c r="K199" s="217" t="s">
        <v>17665</v>
      </c>
      <c r="L199" s="217">
        <v>40301012</v>
      </c>
      <c r="M199" s="217">
        <v>29695</v>
      </c>
      <c r="N199" s="217" t="s">
        <v>17469</v>
      </c>
      <c r="O199" s="217" t="s">
        <v>17144</v>
      </c>
      <c r="P199" s="107" t="str">
        <f>VLOOKUP(L199,SCC_xref!$D$6:$G$192,2,FALSE)</f>
        <v>Permitted Tank Losses</v>
      </c>
      <c r="Q199" s="189">
        <v>0</v>
      </c>
      <c r="R199" s="189">
        <v>0.21117967476177668</v>
      </c>
      <c r="S199" s="189">
        <v>0</v>
      </c>
      <c r="T199" s="189">
        <v>0</v>
      </c>
      <c r="U199" s="189">
        <v>0</v>
      </c>
      <c r="V199" s="68"/>
      <c r="W199" s="6"/>
      <c r="X199" s="6"/>
      <c r="Y199" s="6"/>
      <c r="Z199" s="6"/>
      <c r="AA199" s="6"/>
      <c r="AB199" s="6"/>
    </row>
    <row r="200" spans="1:28" s="141" customFormat="1" ht="25.5" x14ac:dyDescent="0.2">
      <c r="A200" s="142" t="s">
        <v>17015</v>
      </c>
      <c r="B200" s="217" t="s">
        <v>17276</v>
      </c>
      <c r="C200" s="217" t="s">
        <v>17038</v>
      </c>
      <c r="D200" s="217">
        <v>30083</v>
      </c>
      <c r="E200" s="217" t="s">
        <v>17705</v>
      </c>
      <c r="F200" s="217" t="s">
        <v>17706</v>
      </c>
      <c r="G200" s="217" t="s">
        <v>17073</v>
      </c>
      <c r="H200" s="217">
        <v>-104.90024</v>
      </c>
      <c r="I200" s="217">
        <v>47.911969999999997</v>
      </c>
      <c r="J200" s="217" t="s">
        <v>17711</v>
      </c>
      <c r="K200" s="217" t="s">
        <v>17712</v>
      </c>
      <c r="L200" s="217">
        <v>20200253</v>
      </c>
      <c r="M200" s="217">
        <v>8760</v>
      </c>
      <c r="N200" s="217" t="s">
        <v>17469</v>
      </c>
      <c r="O200" s="217" t="s">
        <v>17144</v>
      </c>
      <c r="P200" s="107" t="str">
        <f>VLOOKUP(L200,SCC_xref!$D$6:$G$192,2,FALSE)</f>
        <v>Compressor Engines</v>
      </c>
      <c r="Q200" s="189">
        <v>1.2909126477852781</v>
      </c>
      <c r="R200" s="189">
        <v>1.7960523795273433</v>
      </c>
      <c r="S200" s="189">
        <v>2.0766855638284909</v>
      </c>
      <c r="T200" s="189">
        <v>2.8191461436644946E-3</v>
      </c>
      <c r="U200" s="189">
        <v>5.6126636860229479E-2</v>
      </c>
      <c r="V200" s="68"/>
      <c r="W200" s="6"/>
      <c r="X200" s="6"/>
      <c r="Y200" s="6"/>
      <c r="Z200" s="6"/>
      <c r="AA200" s="6"/>
      <c r="AB200" s="6"/>
    </row>
    <row r="201" spans="1:28" s="141" customFormat="1" x14ac:dyDescent="0.2">
      <c r="A201" s="142" t="s">
        <v>17015</v>
      </c>
      <c r="B201" s="217" t="s">
        <v>17276</v>
      </c>
      <c r="C201" s="217" t="s">
        <v>17038</v>
      </c>
      <c r="D201" s="217">
        <v>30083</v>
      </c>
      <c r="E201" s="217" t="s">
        <v>17705</v>
      </c>
      <c r="F201" s="217" t="s">
        <v>17706</v>
      </c>
      <c r="G201" s="217" t="s">
        <v>17073</v>
      </c>
      <c r="H201" s="217">
        <v>-104.90024</v>
      </c>
      <c r="I201" s="217">
        <v>47.911969999999997</v>
      </c>
      <c r="J201" s="217" t="s">
        <v>17713</v>
      </c>
      <c r="K201" s="217" t="s">
        <v>17714</v>
      </c>
      <c r="L201" s="217">
        <v>31000205</v>
      </c>
      <c r="M201" s="217">
        <v>8760</v>
      </c>
      <c r="N201" s="217" t="s">
        <v>17469</v>
      </c>
      <c r="O201" s="217" t="s">
        <v>17144</v>
      </c>
      <c r="P201" s="107" t="str">
        <f>VLOOKUP(L201,SCC_xref!$D$6:$G$192,2,FALSE)</f>
        <v>Natural Gas Production, Flares</v>
      </c>
      <c r="Q201" s="189">
        <v>0.3940397450803782</v>
      </c>
      <c r="R201" s="189">
        <v>2.0246595031772282E-2</v>
      </c>
      <c r="S201" s="189">
        <v>0.78859206218687716</v>
      </c>
      <c r="T201" s="189">
        <v>1.1532870587718385E-3</v>
      </c>
      <c r="U201" s="189">
        <v>1.0635869542006956E-2</v>
      </c>
      <c r="V201" s="68"/>
      <c r="W201" s="6"/>
      <c r="X201" s="6"/>
      <c r="Y201" s="6"/>
      <c r="Z201" s="6"/>
      <c r="AA201" s="6"/>
      <c r="AB201" s="6"/>
    </row>
    <row r="202" spans="1:28" s="141" customFormat="1" x14ac:dyDescent="0.2">
      <c r="A202" s="142" t="s">
        <v>17015</v>
      </c>
      <c r="B202" s="217" t="s">
        <v>17276</v>
      </c>
      <c r="C202" s="217" t="s">
        <v>17038</v>
      </c>
      <c r="D202" s="217">
        <v>30083</v>
      </c>
      <c r="E202" s="217" t="s">
        <v>17705</v>
      </c>
      <c r="F202" s="217" t="s">
        <v>17706</v>
      </c>
      <c r="G202" s="217" t="s">
        <v>17073</v>
      </c>
      <c r="H202" s="217">
        <v>-104.90024</v>
      </c>
      <c r="I202" s="217">
        <v>47.911969999999997</v>
      </c>
      <c r="J202" s="217" t="s">
        <v>17715</v>
      </c>
      <c r="K202" s="217" t="s">
        <v>17714</v>
      </c>
      <c r="L202" s="217">
        <v>31000205</v>
      </c>
      <c r="M202" s="217">
        <v>48</v>
      </c>
      <c r="N202" s="217" t="s">
        <v>17469</v>
      </c>
      <c r="O202" s="217" t="s">
        <v>17144</v>
      </c>
      <c r="P202" s="107" t="str">
        <f>VLOOKUP(L202,SCC_xref!$D$6:$G$192,2,FALSE)</f>
        <v>Natural Gas Production, Flares</v>
      </c>
      <c r="Q202" s="189">
        <v>0.18452592940349416</v>
      </c>
      <c r="R202" s="189">
        <v>0.58715125592139605</v>
      </c>
      <c r="S202" s="189">
        <v>0.36879557279392794</v>
      </c>
      <c r="T202" s="189">
        <v>0</v>
      </c>
      <c r="U202" s="189">
        <v>0</v>
      </c>
      <c r="V202" s="68"/>
      <c r="W202" s="6"/>
      <c r="X202" s="6"/>
      <c r="Y202" s="6"/>
      <c r="Z202" s="6"/>
      <c r="AA202" s="6"/>
      <c r="AB202" s="6"/>
    </row>
    <row r="203" spans="1:28" s="141" customFormat="1" ht="25.5" x14ac:dyDescent="0.2">
      <c r="A203" s="142" t="s">
        <v>17015</v>
      </c>
      <c r="B203" s="217" t="s">
        <v>17276</v>
      </c>
      <c r="C203" s="217" t="s">
        <v>17038</v>
      </c>
      <c r="D203" s="217">
        <v>30083</v>
      </c>
      <c r="E203" s="217" t="s">
        <v>17705</v>
      </c>
      <c r="F203" s="217" t="s">
        <v>17706</v>
      </c>
      <c r="G203" s="217" t="s">
        <v>17073</v>
      </c>
      <c r="H203" s="217">
        <v>-104.90024</v>
      </c>
      <c r="I203" s="217">
        <v>47.911969999999997</v>
      </c>
      <c r="J203" s="217" t="s">
        <v>17668</v>
      </c>
      <c r="K203" s="217" t="s">
        <v>17716</v>
      </c>
      <c r="L203" s="217">
        <v>31000207</v>
      </c>
      <c r="M203" s="217">
        <v>29756</v>
      </c>
      <c r="N203" s="217" t="s">
        <v>17469</v>
      </c>
      <c r="O203" s="217" t="s">
        <v>17144</v>
      </c>
      <c r="P203" s="107" t="str">
        <f>VLOOKUP(L203,SCC_xref!$D$6:$G$192,2,FALSE)</f>
        <v>Permitted Fugitives</v>
      </c>
      <c r="Q203" s="189">
        <v>0</v>
      </c>
      <c r="R203" s="189">
        <v>1.1362440389033215</v>
      </c>
      <c r="S203" s="189">
        <v>0</v>
      </c>
      <c r="T203" s="189">
        <v>0</v>
      </c>
      <c r="U203" s="189">
        <v>0</v>
      </c>
      <c r="V203" s="68"/>
      <c r="W203" s="6"/>
      <c r="X203" s="6"/>
      <c r="Y203" s="6"/>
      <c r="Z203" s="6"/>
      <c r="AA203" s="6"/>
      <c r="AB203" s="6"/>
    </row>
    <row r="204" spans="1:28" s="141" customFormat="1" ht="25.5" x14ac:dyDescent="0.2">
      <c r="A204" s="142" t="s">
        <v>17015</v>
      </c>
      <c r="B204" s="217" t="s">
        <v>17276</v>
      </c>
      <c r="C204" s="217" t="s">
        <v>17038</v>
      </c>
      <c r="D204" s="217">
        <v>30083</v>
      </c>
      <c r="E204" s="217" t="s">
        <v>17717</v>
      </c>
      <c r="F204" s="217" t="s">
        <v>17718</v>
      </c>
      <c r="G204" s="217" t="s">
        <v>17073</v>
      </c>
      <c r="H204" s="217">
        <v>-104.92140999999999</v>
      </c>
      <c r="I204" s="217">
        <v>47.96857</v>
      </c>
      <c r="J204" s="217" t="s">
        <v>17707</v>
      </c>
      <c r="K204" s="217" t="s">
        <v>17708</v>
      </c>
      <c r="L204" s="217">
        <v>31000207</v>
      </c>
      <c r="M204" s="217">
        <v>13148</v>
      </c>
      <c r="N204" s="217" t="s">
        <v>17469</v>
      </c>
      <c r="O204" s="217" t="s">
        <v>17144</v>
      </c>
      <c r="P204" s="107" t="str">
        <f>VLOOKUP(L204,SCC_xref!$D$6:$G$192,2,FALSE)</f>
        <v>Permitted Fugitives</v>
      </c>
      <c r="Q204" s="189">
        <v>0</v>
      </c>
      <c r="R204" s="189">
        <v>0.11737899398166714</v>
      </c>
      <c r="S204" s="189">
        <v>0</v>
      </c>
      <c r="T204" s="189">
        <v>0</v>
      </c>
      <c r="U204" s="189">
        <v>0</v>
      </c>
      <c r="V204" s="68"/>
      <c r="W204" s="6"/>
      <c r="X204" s="6"/>
      <c r="Y204" s="6"/>
      <c r="Z204" s="6"/>
      <c r="AA204" s="6"/>
      <c r="AB204" s="6"/>
    </row>
    <row r="205" spans="1:28" s="141" customFormat="1" x14ac:dyDescent="0.2">
      <c r="A205" s="142" t="s">
        <v>17015</v>
      </c>
      <c r="B205" s="217" t="s">
        <v>17276</v>
      </c>
      <c r="C205" s="217" t="s">
        <v>17038</v>
      </c>
      <c r="D205" s="217">
        <v>30083</v>
      </c>
      <c r="E205" s="217" t="s">
        <v>17717</v>
      </c>
      <c r="F205" s="217" t="s">
        <v>17718</v>
      </c>
      <c r="G205" s="217" t="s">
        <v>17073</v>
      </c>
      <c r="H205" s="217">
        <v>-104.92140999999999</v>
      </c>
      <c r="I205" s="217">
        <v>47.96857</v>
      </c>
      <c r="J205" s="217" t="s">
        <v>17709</v>
      </c>
      <c r="K205" s="217" t="s">
        <v>17710</v>
      </c>
      <c r="L205" s="217">
        <v>31000205</v>
      </c>
      <c r="M205" s="217">
        <v>8760</v>
      </c>
      <c r="N205" s="217" t="s">
        <v>17469</v>
      </c>
      <c r="O205" s="217" t="s">
        <v>17144</v>
      </c>
      <c r="P205" s="107" t="str">
        <f>VLOOKUP(L205,SCC_xref!$D$6:$G$192,2,FALSE)</f>
        <v>Natural Gas Production, Flares</v>
      </c>
      <c r="Q205" s="189">
        <v>0.16837991058068844</v>
      </c>
      <c r="R205" s="189">
        <v>5.6382922873289892E-3</v>
      </c>
      <c r="S205" s="189">
        <v>0.16837991058068844</v>
      </c>
      <c r="T205" s="189">
        <v>1.1532870587718385E-3</v>
      </c>
      <c r="U205" s="189">
        <v>1.2942443659550633E-2</v>
      </c>
      <c r="V205" s="68"/>
      <c r="W205" s="6"/>
      <c r="X205" s="6"/>
      <c r="Y205" s="6"/>
      <c r="Z205" s="6"/>
      <c r="AA205" s="6"/>
      <c r="AB205" s="6"/>
    </row>
    <row r="206" spans="1:28" s="141" customFormat="1" ht="25.5" x14ac:dyDescent="0.2">
      <c r="A206" s="142" t="s">
        <v>17015</v>
      </c>
      <c r="B206" s="217" t="s">
        <v>17276</v>
      </c>
      <c r="C206" s="217" t="s">
        <v>17038</v>
      </c>
      <c r="D206" s="217">
        <v>30083</v>
      </c>
      <c r="E206" s="217" t="s">
        <v>17717</v>
      </c>
      <c r="F206" s="217" t="s">
        <v>17718</v>
      </c>
      <c r="G206" s="217" t="s">
        <v>17073</v>
      </c>
      <c r="H206" s="217">
        <v>-104.92140999999999</v>
      </c>
      <c r="I206" s="217">
        <v>47.96857</v>
      </c>
      <c r="J206" s="217" t="s">
        <v>17664</v>
      </c>
      <c r="K206" s="217" t="s">
        <v>17665</v>
      </c>
      <c r="L206" s="217">
        <v>40301012</v>
      </c>
      <c r="M206" s="217">
        <v>13148</v>
      </c>
      <c r="N206" s="217" t="s">
        <v>17469</v>
      </c>
      <c r="O206" s="217" t="s">
        <v>17144</v>
      </c>
      <c r="P206" s="107" t="str">
        <f>VLOOKUP(L206,SCC_xref!$D$6:$G$192,2,FALSE)</f>
        <v>Permitted Tank Losses</v>
      </c>
      <c r="Q206" s="189">
        <v>0</v>
      </c>
      <c r="R206" s="189">
        <v>9.3544394767049135E-2</v>
      </c>
      <c r="S206" s="189">
        <v>0</v>
      </c>
      <c r="T206" s="189">
        <v>0</v>
      </c>
      <c r="U206" s="189">
        <v>0</v>
      </c>
      <c r="V206" s="68"/>
      <c r="W206" s="6"/>
      <c r="X206" s="6"/>
      <c r="Y206" s="6"/>
      <c r="Z206" s="6"/>
      <c r="AA206" s="6"/>
      <c r="AB206" s="6"/>
    </row>
    <row r="207" spans="1:28" s="141" customFormat="1" x14ac:dyDescent="0.2">
      <c r="A207" s="142" t="s">
        <v>17015</v>
      </c>
      <c r="B207" s="217" t="s">
        <v>17276</v>
      </c>
      <c r="C207" s="217" t="s">
        <v>17038</v>
      </c>
      <c r="D207" s="217">
        <v>30083</v>
      </c>
      <c r="E207" s="217" t="s">
        <v>17717</v>
      </c>
      <c r="F207" s="217" t="s">
        <v>17718</v>
      </c>
      <c r="G207" s="217" t="s">
        <v>17073</v>
      </c>
      <c r="H207" s="217">
        <v>-104.92140999999999</v>
      </c>
      <c r="I207" s="217">
        <v>47.96857</v>
      </c>
      <c r="J207" s="217" t="s">
        <v>17713</v>
      </c>
      <c r="K207" s="217" t="s">
        <v>17714</v>
      </c>
      <c r="L207" s="217">
        <v>31000205</v>
      </c>
      <c r="M207" s="217">
        <v>8760</v>
      </c>
      <c r="N207" s="217" t="s">
        <v>17469</v>
      </c>
      <c r="O207" s="217" t="s">
        <v>17144</v>
      </c>
      <c r="P207" s="107" t="str">
        <f>VLOOKUP(L207,SCC_xref!$D$6:$G$192,2,FALSE)</f>
        <v>Natural Gas Production, Flares</v>
      </c>
      <c r="Q207" s="189">
        <v>0.3940397450803782</v>
      </c>
      <c r="R207" s="189">
        <v>1.0180961868824732</v>
      </c>
      <c r="S207" s="189">
        <v>0.78859206218687716</v>
      </c>
      <c r="T207" s="189">
        <v>1.1532870587718385E-3</v>
      </c>
      <c r="U207" s="189">
        <v>1.0635869542006956E-2</v>
      </c>
      <c r="V207" s="68"/>
      <c r="W207" s="6"/>
      <c r="X207" s="6"/>
      <c r="Y207" s="6"/>
      <c r="Z207" s="6"/>
      <c r="AA207" s="6"/>
      <c r="AB207" s="6"/>
    </row>
    <row r="208" spans="1:28" s="141" customFormat="1" x14ac:dyDescent="0.2">
      <c r="A208" s="142" t="s">
        <v>17015</v>
      </c>
      <c r="B208" s="217" t="s">
        <v>17276</v>
      </c>
      <c r="C208" s="217" t="s">
        <v>17038</v>
      </c>
      <c r="D208" s="217">
        <v>30083</v>
      </c>
      <c r="E208" s="217" t="s">
        <v>17717</v>
      </c>
      <c r="F208" s="217" t="s">
        <v>17718</v>
      </c>
      <c r="G208" s="217" t="s">
        <v>17073</v>
      </c>
      <c r="H208" s="217">
        <v>-104.92140999999999</v>
      </c>
      <c r="I208" s="217">
        <v>47.96857</v>
      </c>
      <c r="J208" s="217" t="s">
        <v>17715</v>
      </c>
      <c r="K208" s="217" t="s">
        <v>17714</v>
      </c>
      <c r="L208" s="217">
        <v>31000205</v>
      </c>
      <c r="M208" s="217">
        <v>48</v>
      </c>
      <c r="N208" s="217" t="s">
        <v>17469</v>
      </c>
      <c r="O208" s="217" t="s">
        <v>17144</v>
      </c>
      <c r="P208" s="107" t="str">
        <f>VLOOKUP(L208,SCC_xref!$D$6:$G$192,2,FALSE)</f>
        <v>Natural Gas Production, Flares</v>
      </c>
      <c r="Q208" s="189">
        <v>0.18452592940349416</v>
      </c>
      <c r="R208" s="189">
        <v>0.58715125592139605</v>
      </c>
      <c r="S208" s="189">
        <v>0.36879557279392794</v>
      </c>
      <c r="T208" s="189">
        <v>0</v>
      </c>
      <c r="U208" s="189">
        <v>0</v>
      </c>
      <c r="V208" s="68"/>
      <c r="W208" s="6"/>
      <c r="X208" s="6"/>
      <c r="Y208" s="6"/>
      <c r="Z208" s="6"/>
      <c r="AA208" s="6"/>
      <c r="AB208" s="6"/>
    </row>
    <row r="209" spans="1:28" s="141" customFormat="1" ht="25.5" x14ac:dyDescent="0.2">
      <c r="A209" s="142" t="s">
        <v>17015</v>
      </c>
      <c r="B209" s="217" t="s">
        <v>17276</v>
      </c>
      <c r="C209" s="217" t="s">
        <v>17038</v>
      </c>
      <c r="D209" s="217">
        <v>30083</v>
      </c>
      <c r="E209" s="217" t="s">
        <v>17717</v>
      </c>
      <c r="F209" s="217" t="s">
        <v>17718</v>
      </c>
      <c r="G209" s="217" t="s">
        <v>17073</v>
      </c>
      <c r="H209" s="217">
        <v>-104.92140999999999</v>
      </c>
      <c r="I209" s="217">
        <v>47.96857</v>
      </c>
      <c r="J209" s="217" t="s">
        <v>17668</v>
      </c>
      <c r="K209" s="217" t="s">
        <v>17669</v>
      </c>
      <c r="L209" s="217">
        <v>31000207</v>
      </c>
      <c r="M209" s="217">
        <v>13276</v>
      </c>
      <c r="N209" s="217" t="s">
        <v>17469</v>
      </c>
      <c r="O209" s="217" t="s">
        <v>17144</v>
      </c>
      <c r="P209" s="107" t="str">
        <f>VLOOKUP(L209,SCC_xref!$D$6:$G$192,2,FALSE)</f>
        <v>Permitted Fugitives</v>
      </c>
      <c r="Q209" s="189">
        <v>0</v>
      </c>
      <c r="R209" s="189">
        <v>0.50693373383348816</v>
      </c>
      <c r="S209" s="189">
        <v>0</v>
      </c>
      <c r="T209" s="189">
        <v>0</v>
      </c>
      <c r="U209" s="189">
        <v>0</v>
      </c>
      <c r="V209" s="68"/>
      <c r="W209" s="6"/>
      <c r="X209" s="6"/>
      <c r="Y209" s="6"/>
      <c r="Z209" s="6"/>
      <c r="AA209" s="6"/>
      <c r="AB209" s="6"/>
    </row>
    <row r="210" spans="1:28" s="141" customFormat="1" ht="25.5" x14ac:dyDescent="0.2">
      <c r="A210" s="142" t="s">
        <v>17015</v>
      </c>
      <c r="B210" s="217" t="s">
        <v>17276</v>
      </c>
      <c r="C210" s="217" t="s">
        <v>17038</v>
      </c>
      <c r="D210" s="217">
        <v>30083</v>
      </c>
      <c r="E210" s="217" t="s">
        <v>17719</v>
      </c>
      <c r="F210" s="217" t="s">
        <v>17720</v>
      </c>
      <c r="G210" s="217" t="s">
        <v>17073</v>
      </c>
      <c r="H210" s="217">
        <v>-104.78524</v>
      </c>
      <c r="I210" s="217">
        <v>47.866979999999998</v>
      </c>
      <c r="J210" s="217" t="s">
        <v>17707</v>
      </c>
      <c r="K210" s="217" t="s">
        <v>17708</v>
      </c>
      <c r="L210" s="217">
        <v>31000207</v>
      </c>
      <c r="M210" s="217">
        <v>62431</v>
      </c>
      <c r="N210" s="217" t="s">
        <v>17469</v>
      </c>
      <c r="O210" s="217" t="s">
        <v>17144</v>
      </c>
      <c r="P210" s="107" t="str">
        <f>VLOOKUP(L210,SCC_xref!$D$6:$G$192,2,FALSE)</f>
        <v>Permitted Fugitives</v>
      </c>
      <c r="Q210" s="189">
        <v>0</v>
      </c>
      <c r="R210" s="189">
        <v>0.55755022141291888</v>
      </c>
      <c r="S210" s="189">
        <v>0</v>
      </c>
      <c r="T210" s="189">
        <v>0</v>
      </c>
      <c r="U210" s="189">
        <v>0</v>
      </c>
      <c r="V210" s="68"/>
      <c r="W210" s="6"/>
      <c r="X210" s="6"/>
      <c r="Y210" s="6"/>
      <c r="Z210" s="6"/>
      <c r="AA210" s="6"/>
      <c r="AB210" s="6"/>
    </row>
    <row r="211" spans="1:28" s="141" customFormat="1" x14ac:dyDescent="0.2">
      <c r="A211" s="142" t="s">
        <v>17015</v>
      </c>
      <c r="B211" s="217" t="s">
        <v>17276</v>
      </c>
      <c r="C211" s="217" t="s">
        <v>17038</v>
      </c>
      <c r="D211" s="217">
        <v>30083</v>
      </c>
      <c r="E211" s="217" t="s">
        <v>17719</v>
      </c>
      <c r="F211" s="217" t="s">
        <v>17720</v>
      </c>
      <c r="G211" s="217" t="s">
        <v>17073</v>
      </c>
      <c r="H211" s="217">
        <v>-104.78524</v>
      </c>
      <c r="I211" s="217">
        <v>47.866979999999998</v>
      </c>
      <c r="J211" s="217" t="s">
        <v>17709</v>
      </c>
      <c r="K211" s="217" t="s">
        <v>17710</v>
      </c>
      <c r="L211" s="217">
        <v>31000205</v>
      </c>
      <c r="M211" s="217">
        <v>8424</v>
      </c>
      <c r="N211" s="217" t="s">
        <v>17469</v>
      </c>
      <c r="O211" s="217" t="s">
        <v>17144</v>
      </c>
      <c r="P211" s="107" t="str">
        <f>VLOOKUP(L211,SCC_xref!$D$6:$G$192,2,FALSE)</f>
        <v>Natural Gas Production, Flares</v>
      </c>
      <c r="Q211" s="189">
        <v>0.16197276025417826</v>
      </c>
      <c r="R211" s="189">
        <v>5.38200627426858E-3</v>
      </c>
      <c r="S211" s="189">
        <v>0.16197276025417826</v>
      </c>
      <c r="T211" s="189">
        <v>1.0251440522416344E-3</v>
      </c>
      <c r="U211" s="189">
        <v>1.2429871633429818E-2</v>
      </c>
      <c r="V211" s="68"/>
      <c r="W211" s="6"/>
      <c r="X211" s="6"/>
      <c r="Y211" s="6"/>
      <c r="Z211" s="6"/>
      <c r="AA211" s="6"/>
      <c r="AB211" s="6"/>
    </row>
    <row r="212" spans="1:28" s="141" customFormat="1" ht="25.5" x14ac:dyDescent="0.2">
      <c r="A212" s="142" t="s">
        <v>17015</v>
      </c>
      <c r="B212" s="217" t="s">
        <v>17276</v>
      </c>
      <c r="C212" s="217" t="s">
        <v>17038</v>
      </c>
      <c r="D212" s="217">
        <v>30083</v>
      </c>
      <c r="E212" s="217" t="s">
        <v>17719</v>
      </c>
      <c r="F212" s="217" t="s">
        <v>17720</v>
      </c>
      <c r="G212" s="217" t="s">
        <v>17073</v>
      </c>
      <c r="H212" s="217">
        <v>-104.78524</v>
      </c>
      <c r="I212" s="217">
        <v>47.866979999999998</v>
      </c>
      <c r="J212" s="217" t="s">
        <v>17721</v>
      </c>
      <c r="K212" s="217" t="s">
        <v>17665</v>
      </c>
      <c r="L212" s="217">
        <v>30301012</v>
      </c>
      <c r="M212" s="217">
        <v>62851</v>
      </c>
      <c r="N212" s="217" t="s">
        <v>17469</v>
      </c>
      <c r="O212" s="217" t="s">
        <v>17144</v>
      </c>
      <c r="P212" s="107" t="str">
        <f>VLOOKUP(L212,SCC_xref!$D$6:$G$192,2,FALSE)</f>
        <v>Permitted Tank Losses</v>
      </c>
      <c r="Q212" s="189">
        <v>0</v>
      </c>
      <c r="R212" s="189">
        <v>0.44696280677735256</v>
      </c>
      <c r="S212" s="189">
        <v>0</v>
      </c>
      <c r="T212" s="189">
        <v>0</v>
      </c>
      <c r="U212" s="189">
        <v>0</v>
      </c>
      <c r="V212" s="68"/>
      <c r="W212" s="6"/>
      <c r="X212" s="6"/>
      <c r="Y212" s="6"/>
      <c r="Z212" s="6"/>
      <c r="AA212" s="6"/>
      <c r="AB212" s="6"/>
    </row>
    <row r="213" spans="1:28" s="141" customFormat="1" x14ac:dyDescent="0.2">
      <c r="A213" s="142" t="s">
        <v>17015</v>
      </c>
      <c r="B213" s="217" t="s">
        <v>17276</v>
      </c>
      <c r="C213" s="217" t="s">
        <v>17038</v>
      </c>
      <c r="D213" s="217">
        <v>30083</v>
      </c>
      <c r="E213" s="217" t="s">
        <v>17719</v>
      </c>
      <c r="F213" s="217" t="s">
        <v>17720</v>
      </c>
      <c r="G213" s="217" t="s">
        <v>17073</v>
      </c>
      <c r="H213" s="217">
        <v>-104.78524</v>
      </c>
      <c r="I213" s="217">
        <v>47.866979999999998</v>
      </c>
      <c r="J213" s="217" t="s">
        <v>17722</v>
      </c>
      <c r="K213" s="217" t="s">
        <v>17723</v>
      </c>
      <c r="L213" s="217">
        <v>20200253</v>
      </c>
      <c r="M213" s="217">
        <v>8424</v>
      </c>
      <c r="N213" s="217" t="s">
        <v>17469</v>
      </c>
      <c r="O213" s="217" t="s">
        <v>17144</v>
      </c>
      <c r="P213" s="107" t="str">
        <f>VLOOKUP(L213,SCC_xref!$D$6:$G$192,2,FALSE)</f>
        <v>Compressor Engines</v>
      </c>
      <c r="Q213" s="189">
        <v>1.2414494472646191</v>
      </c>
      <c r="R213" s="189">
        <v>1.5113186190172294</v>
      </c>
      <c r="S213" s="189">
        <v>1.7271114420140936</v>
      </c>
      <c r="T213" s="189">
        <v>2.69100313713429E-3</v>
      </c>
      <c r="U213" s="189">
        <v>5.3948205749216008E-2</v>
      </c>
      <c r="V213" s="68"/>
      <c r="W213" s="6"/>
      <c r="X213" s="6"/>
      <c r="Y213" s="6"/>
      <c r="Z213" s="6"/>
      <c r="AA213" s="6"/>
      <c r="AB213" s="6"/>
    </row>
    <row r="214" spans="1:28" s="141" customFormat="1" x14ac:dyDescent="0.2">
      <c r="A214" s="142" t="s">
        <v>17015</v>
      </c>
      <c r="B214" s="217" t="s">
        <v>17276</v>
      </c>
      <c r="C214" s="217" t="s">
        <v>17038</v>
      </c>
      <c r="D214" s="217">
        <v>30083</v>
      </c>
      <c r="E214" s="217" t="s">
        <v>17719</v>
      </c>
      <c r="F214" s="217" t="s">
        <v>17720</v>
      </c>
      <c r="G214" s="217" t="s">
        <v>17073</v>
      </c>
      <c r="H214" s="217">
        <v>-104.78524</v>
      </c>
      <c r="I214" s="217">
        <v>47.866979999999998</v>
      </c>
      <c r="J214" s="217" t="s">
        <v>17724</v>
      </c>
      <c r="K214" s="217" t="s">
        <v>17723</v>
      </c>
      <c r="L214" s="217">
        <v>20200253</v>
      </c>
      <c r="M214" s="217">
        <v>3312</v>
      </c>
      <c r="N214" s="217" t="s">
        <v>17469</v>
      </c>
      <c r="O214" s="217" t="s">
        <v>17144</v>
      </c>
      <c r="P214" s="107" t="str">
        <f>VLOOKUP(L214,SCC_xref!$D$6:$G$192,2,FALSE)</f>
        <v>Compressor Engines</v>
      </c>
      <c r="Q214" s="189">
        <v>0.48809671187354819</v>
      </c>
      <c r="R214" s="189">
        <v>0.5941991212805573</v>
      </c>
      <c r="S214" s="189">
        <v>0.67902979160355259</v>
      </c>
      <c r="T214" s="189">
        <v>1.0251440522416344E-3</v>
      </c>
      <c r="U214" s="189">
        <v>2.1271739084013912E-2</v>
      </c>
      <c r="V214" s="68"/>
      <c r="W214" s="6"/>
      <c r="X214" s="6"/>
      <c r="Y214" s="6"/>
      <c r="Z214" s="6"/>
      <c r="AA214" s="6"/>
      <c r="AB214" s="6"/>
    </row>
    <row r="215" spans="1:28" s="141" customFormat="1" x14ac:dyDescent="0.2">
      <c r="A215" s="142" t="s">
        <v>17015</v>
      </c>
      <c r="B215" s="217" t="s">
        <v>17276</v>
      </c>
      <c r="C215" s="217" t="s">
        <v>17038</v>
      </c>
      <c r="D215" s="217">
        <v>30083</v>
      </c>
      <c r="E215" s="217" t="s">
        <v>17719</v>
      </c>
      <c r="F215" s="217" t="s">
        <v>17720</v>
      </c>
      <c r="G215" s="217" t="s">
        <v>17073</v>
      </c>
      <c r="H215" s="217">
        <v>-104.78524</v>
      </c>
      <c r="I215" s="217">
        <v>47.866979999999998</v>
      </c>
      <c r="J215" s="217" t="s">
        <v>17713</v>
      </c>
      <c r="K215" s="217" t="s">
        <v>17714</v>
      </c>
      <c r="L215" s="217">
        <v>31000205</v>
      </c>
      <c r="M215" s="217">
        <v>8424</v>
      </c>
      <c r="N215" s="217" t="s">
        <v>17469</v>
      </c>
      <c r="O215" s="217" t="s">
        <v>17144</v>
      </c>
      <c r="P215" s="107" t="str">
        <f>VLOOKUP(L215,SCC_xref!$D$6:$G$192,2,FALSE)</f>
        <v>Natural Gas Production, Flares</v>
      </c>
      <c r="Q215" s="189">
        <v>0.37891887030981414</v>
      </c>
      <c r="R215" s="189">
        <v>0.97914071289729099</v>
      </c>
      <c r="S215" s="189">
        <v>0.75835031264574904</v>
      </c>
      <c r="T215" s="189">
        <v>1.0251440522416344E-3</v>
      </c>
      <c r="U215" s="189">
        <v>1.0251440522416343E-2</v>
      </c>
      <c r="V215" s="68"/>
      <c r="W215" s="6"/>
      <c r="X215" s="6"/>
      <c r="Y215" s="6"/>
      <c r="Z215" s="6"/>
      <c r="AA215" s="6"/>
      <c r="AB215" s="6"/>
    </row>
    <row r="216" spans="1:28" s="141" customFormat="1" x14ac:dyDescent="0.2">
      <c r="A216" s="142" t="s">
        <v>17015</v>
      </c>
      <c r="B216" s="217" t="s">
        <v>17276</v>
      </c>
      <c r="C216" s="217" t="s">
        <v>17038</v>
      </c>
      <c r="D216" s="217">
        <v>30083</v>
      </c>
      <c r="E216" s="217" t="s">
        <v>17719</v>
      </c>
      <c r="F216" s="217" t="s">
        <v>17720</v>
      </c>
      <c r="G216" s="217" t="s">
        <v>17073</v>
      </c>
      <c r="H216" s="217">
        <v>-104.78524</v>
      </c>
      <c r="I216" s="217">
        <v>47.866979999999998</v>
      </c>
      <c r="J216" s="217" t="s">
        <v>17715</v>
      </c>
      <c r="K216" s="217" t="s">
        <v>17714</v>
      </c>
      <c r="L216" s="217">
        <v>31000205</v>
      </c>
      <c r="M216" s="217">
        <v>48</v>
      </c>
      <c r="N216" s="217" t="s">
        <v>17469</v>
      </c>
      <c r="O216" s="217" t="s">
        <v>17144</v>
      </c>
      <c r="P216" s="107" t="str">
        <f>VLOOKUP(L216,SCC_xref!$D$6:$G$192,2,FALSE)</f>
        <v>Natural Gas Production, Flares</v>
      </c>
      <c r="Q216" s="189">
        <v>0.18452592940349416</v>
      </c>
      <c r="R216" s="189">
        <v>0.58715125592139605</v>
      </c>
      <c r="S216" s="189">
        <v>0.36879557279392794</v>
      </c>
      <c r="T216" s="189">
        <v>0</v>
      </c>
      <c r="U216" s="189">
        <v>0</v>
      </c>
      <c r="V216" s="68"/>
      <c r="W216" s="6"/>
      <c r="X216" s="6"/>
      <c r="Y216" s="6"/>
      <c r="Z216" s="6"/>
      <c r="AA216" s="6"/>
      <c r="AB216" s="6"/>
    </row>
    <row r="217" spans="1:28" s="141" customFormat="1" ht="25.5" x14ac:dyDescent="0.2">
      <c r="A217" s="142" t="s">
        <v>17015</v>
      </c>
      <c r="B217" s="217" t="s">
        <v>17276</v>
      </c>
      <c r="C217" s="217" t="s">
        <v>17038</v>
      </c>
      <c r="D217" s="217">
        <v>30083</v>
      </c>
      <c r="E217" s="217" t="s">
        <v>17719</v>
      </c>
      <c r="F217" s="217" t="s">
        <v>17720</v>
      </c>
      <c r="G217" s="217" t="s">
        <v>17073</v>
      </c>
      <c r="H217" s="217">
        <v>-104.78524</v>
      </c>
      <c r="I217" s="217">
        <v>47.866979999999998</v>
      </c>
      <c r="J217" s="217" t="s">
        <v>17668</v>
      </c>
      <c r="K217" s="217" t="s">
        <v>17669</v>
      </c>
      <c r="L217" s="217">
        <v>31000207</v>
      </c>
      <c r="M217" s="217">
        <v>0</v>
      </c>
      <c r="N217" s="217" t="s">
        <v>17469</v>
      </c>
      <c r="O217" s="217" t="s">
        <v>17144</v>
      </c>
      <c r="P217" s="107" t="str">
        <f>VLOOKUP(L217,SCC_xref!$D$6:$G$192,2,FALSE)</f>
        <v>Permitted Fugitives</v>
      </c>
      <c r="Q217" s="189">
        <v>0</v>
      </c>
      <c r="R217" s="189">
        <v>0</v>
      </c>
      <c r="S217" s="189">
        <v>0</v>
      </c>
      <c r="T217" s="189">
        <v>0</v>
      </c>
      <c r="U217" s="189">
        <v>0</v>
      </c>
      <c r="V217" s="68"/>
      <c r="W217" s="6"/>
      <c r="X217" s="6"/>
      <c r="Y217" s="6"/>
      <c r="Z217" s="6"/>
      <c r="AA217" s="6"/>
      <c r="AB217" s="6"/>
    </row>
    <row r="218" spans="1:28" s="141" customFormat="1" ht="25.5" x14ac:dyDescent="0.2">
      <c r="A218" s="142" t="s">
        <v>17015</v>
      </c>
      <c r="B218" s="217" t="s">
        <v>17276</v>
      </c>
      <c r="C218" s="217" t="s">
        <v>17038</v>
      </c>
      <c r="D218" s="217">
        <v>30083</v>
      </c>
      <c r="E218" s="217" t="s">
        <v>17725</v>
      </c>
      <c r="F218" s="217" t="s">
        <v>17726</v>
      </c>
      <c r="G218" s="217" t="s">
        <v>17073</v>
      </c>
      <c r="H218" s="217">
        <v>-104.92118000000001</v>
      </c>
      <c r="I218" s="217">
        <v>47.94115</v>
      </c>
      <c r="J218" s="217" t="s">
        <v>17727</v>
      </c>
      <c r="K218" s="217" t="s">
        <v>17708</v>
      </c>
      <c r="L218" s="217">
        <v>31000207</v>
      </c>
      <c r="M218" s="217">
        <v>34296</v>
      </c>
      <c r="N218" s="217" t="s">
        <v>17469</v>
      </c>
      <c r="O218" s="217" t="s">
        <v>17144</v>
      </c>
      <c r="P218" s="107" t="str">
        <f>VLOOKUP(L218,SCC_xref!$D$6:$G$192,2,FALSE)</f>
        <v>Permitted Fugitives</v>
      </c>
      <c r="Q218" s="189">
        <v>0</v>
      </c>
      <c r="R218" s="189">
        <v>0.30626178560718825</v>
      </c>
      <c r="S218" s="189">
        <v>0</v>
      </c>
      <c r="T218" s="189">
        <v>0</v>
      </c>
      <c r="U218" s="189">
        <v>0</v>
      </c>
      <c r="V218" s="68"/>
      <c r="W218" s="6"/>
      <c r="X218" s="6"/>
      <c r="Y218" s="6"/>
      <c r="Z218" s="6"/>
      <c r="AA218" s="6"/>
      <c r="AB218" s="6"/>
    </row>
    <row r="219" spans="1:28" s="141" customFormat="1" x14ac:dyDescent="0.2">
      <c r="A219" s="142" t="s">
        <v>17015</v>
      </c>
      <c r="B219" s="217" t="s">
        <v>17276</v>
      </c>
      <c r="C219" s="217" t="s">
        <v>17038</v>
      </c>
      <c r="D219" s="217">
        <v>30083</v>
      </c>
      <c r="E219" s="217" t="s">
        <v>17725</v>
      </c>
      <c r="F219" s="217" t="s">
        <v>17726</v>
      </c>
      <c r="G219" s="217" t="s">
        <v>17073</v>
      </c>
      <c r="H219" s="217">
        <v>-104.92118000000001</v>
      </c>
      <c r="I219" s="217">
        <v>47.94115</v>
      </c>
      <c r="J219" s="217" t="s">
        <v>17709</v>
      </c>
      <c r="K219" s="217" t="s">
        <v>17710</v>
      </c>
      <c r="L219" s="217">
        <v>31000205</v>
      </c>
      <c r="M219" s="217">
        <v>8760</v>
      </c>
      <c r="N219" s="217" t="s">
        <v>17469</v>
      </c>
      <c r="O219" s="217" t="s">
        <v>17144</v>
      </c>
      <c r="P219" s="107" t="str">
        <f>VLOOKUP(L219,SCC_xref!$D$6:$G$192,2,FALSE)</f>
        <v>Natural Gas Production, Flares</v>
      </c>
      <c r="Q219" s="189">
        <v>0.16837991058068844</v>
      </c>
      <c r="R219" s="189">
        <v>5.6382922873289892E-3</v>
      </c>
      <c r="S219" s="189">
        <v>0.16837991058068844</v>
      </c>
      <c r="T219" s="189">
        <v>1.1532870587718385E-3</v>
      </c>
      <c r="U219" s="189">
        <v>1.2942443659550633E-2</v>
      </c>
      <c r="V219" s="68"/>
      <c r="W219" s="6"/>
      <c r="X219" s="6"/>
      <c r="Y219" s="6"/>
      <c r="Z219" s="6"/>
      <c r="AA219" s="6"/>
      <c r="AB219" s="6"/>
    </row>
    <row r="220" spans="1:28" s="141" customFormat="1" ht="25.5" x14ac:dyDescent="0.2">
      <c r="A220" s="142" t="s">
        <v>17015</v>
      </c>
      <c r="B220" s="217" t="s">
        <v>17276</v>
      </c>
      <c r="C220" s="217" t="s">
        <v>17038</v>
      </c>
      <c r="D220" s="217">
        <v>30083</v>
      </c>
      <c r="E220" s="217" t="s">
        <v>17725</v>
      </c>
      <c r="F220" s="217" t="s">
        <v>17726</v>
      </c>
      <c r="G220" s="217" t="s">
        <v>17073</v>
      </c>
      <c r="H220" s="217">
        <v>-104.92118000000001</v>
      </c>
      <c r="I220" s="217">
        <v>47.94115</v>
      </c>
      <c r="J220" s="217" t="s">
        <v>17721</v>
      </c>
      <c r="K220" s="217" t="s">
        <v>17665</v>
      </c>
      <c r="L220" s="217">
        <v>40301012</v>
      </c>
      <c r="M220" s="217">
        <v>34296</v>
      </c>
      <c r="N220" s="217" t="s">
        <v>17469</v>
      </c>
      <c r="O220" s="217" t="s">
        <v>17144</v>
      </c>
      <c r="P220" s="107" t="str">
        <f>VLOOKUP(L220,SCC_xref!$D$6:$G$192,2,FALSE)</f>
        <v>Permitted Tank Losses</v>
      </c>
      <c r="Q220" s="189">
        <v>0</v>
      </c>
      <c r="R220" s="189">
        <v>0.24385614142697876</v>
      </c>
      <c r="S220" s="189">
        <v>0</v>
      </c>
      <c r="T220" s="189">
        <v>0</v>
      </c>
      <c r="U220" s="189">
        <v>0</v>
      </c>
      <c r="V220" s="68"/>
      <c r="W220" s="6"/>
      <c r="X220" s="6"/>
      <c r="Y220" s="6"/>
      <c r="Z220" s="6"/>
      <c r="AA220" s="6"/>
      <c r="AB220" s="6"/>
    </row>
    <row r="221" spans="1:28" s="141" customFormat="1" x14ac:dyDescent="0.2">
      <c r="A221" s="142" t="s">
        <v>17015</v>
      </c>
      <c r="B221" s="217" t="s">
        <v>17276</v>
      </c>
      <c r="C221" s="217" t="s">
        <v>17038</v>
      </c>
      <c r="D221" s="217">
        <v>30083</v>
      </c>
      <c r="E221" s="217" t="s">
        <v>17725</v>
      </c>
      <c r="F221" s="217" t="s">
        <v>17726</v>
      </c>
      <c r="G221" s="217" t="s">
        <v>17073</v>
      </c>
      <c r="H221" s="217">
        <v>-104.92118000000001</v>
      </c>
      <c r="I221" s="217">
        <v>47.94115</v>
      </c>
      <c r="J221" s="217" t="s">
        <v>17728</v>
      </c>
      <c r="K221" s="217" t="s">
        <v>17723</v>
      </c>
      <c r="L221" s="217">
        <v>20200253</v>
      </c>
      <c r="M221" s="217">
        <v>8760</v>
      </c>
      <c r="N221" s="217" t="s">
        <v>17469</v>
      </c>
      <c r="O221" s="217" t="s">
        <v>17144</v>
      </c>
      <c r="P221" s="107" t="str">
        <f>VLOOKUP(L221,SCC_xref!$D$6:$G$192,2,FALSE)</f>
        <v>Compressor Engines</v>
      </c>
      <c r="Q221" s="189">
        <v>1.2909126477852781</v>
      </c>
      <c r="R221" s="189">
        <v>1.7960523795273433</v>
      </c>
      <c r="S221" s="189">
        <v>2.0766855638284909</v>
      </c>
      <c r="T221" s="189">
        <v>2.8191461436644946E-3</v>
      </c>
      <c r="U221" s="189">
        <v>5.6126636860229479E-2</v>
      </c>
      <c r="V221" s="68"/>
      <c r="W221" s="6"/>
      <c r="X221" s="6"/>
      <c r="Y221" s="6"/>
      <c r="Z221" s="6"/>
      <c r="AA221" s="6"/>
      <c r="AB221" s="6"/>
    </row>
    <row r="222" spans="1:28" s="141" customFormat="1" ht="25.5" x14ac:dyDescent="0.2">
      <c r="A222" s="142" t="s">
        <v>17015</v>
      </c>
      <c r="B222" s="217" t="s">
        <v>17276</v>
      </c>
      <c r="C222" s="217" t="s">
        <v>17038</v>
      </c>
      <c r="D222" s="217">
        <v>30083</v>
      </c>
      <c r="E222" s="217" t="s">
        <v>17725</v>
      </c>
      <c r="F222" s="217" t="s">
        <v>17726</v>
      </c>
      <c r="G222" s="217" t="s">
        <v>17073</v>
      </c>
      <c r="H222" s="217">
        <v>-104.92118000000001</v>
      </c>
      <c r="I222" s="217">
        <v>47.94115</v>
      </c>
      <c r="J222" s="217" t="s">
        <v>17729</v>
      </c>
      <c r="K222" s="217" t="s">
        <v>17712</v>
      </c>
      <c r="L222" s="217">
        <v>20200253</v>
      </c>
      <c r="M222" s="217">
        <v>8760</v>
      </c>
      <c r="N222" s="217" t="s">
        <v>17469</v>
      </c>
      <c r="O222" s="217" t="s">
        <v>17144</v>
      </c>
      <c r="P222" s="107" t="str">
        <f>VLOOKUP(L222,SCC_xref!$D$6:$G$192,2,FALSE)</f>
        <v>Compressor Engines</v>
      </c>
      <c r="Q222" s="189">
        <v>1.2909126477852781</v>
      </c>
      <c r="R222" s="189">
        <v>1.7960523795273433</v>
      </c>
      <c r="S222" s="189">
        <v>2.0766855638284909</v>
      </c>
      <c r="T222" s="189">
        <v>2.8191461436644946E-3</v>
      </c>
      <c r="U222" s="189">
        <v>5.6126636860229479E-2</v>
      </c>
      <c r="V222" s="68"/>
      <c r="W222" s="6"/>
      <c r="X222" s="6"/>
      <c r="Y222" s="6"/>
      <c r="Z222" s="6"/>
      <c r="AA222" s="6"/>
      <c r="AB222" s="6"/>
    </row>
    <row r="223" spans="1:28" s="141" customFormat="1" x14ac:dyDescent="0.2">
      <c r="A223" s="142" t="s">
        <v>17015</v>
      </c>
      <c r="B223" s="217" t="s">
        <v>17276</v>
      </c>
      <c r="C223" s="217" t="s">
        <v>17038</v>
      </c>
      <c r="D223" s="217">
        <v>30083</v>
      </c>
      <c r="E223" s="217" t="s">
        <v>17725</v>
      </c>
      <c r="F223" s="217" t="s">
        <v>17726</v>
      </c>
      <c r="G223" s="217" t="s">
        <v>17073</v>
      </c>
      <c r="H223" s="217">
        <v>-104.92118000000001</v>
      </c>
      <c r="I223" s="217">
        <v>47.94115</v>
      </c>
      <c r="J223" s="217" t="s">
        <v>17713</v>
      </c>
      <c r="K223" s="217" t="s">
        <v>17714</v>
      </c>
      <c r="L223" s="217">
        <v>31000205</v>
      </c>
      <c r="M223" s="217">
        <v>8760</v>
      </c>
      <c r="N223" s="217" t="s">
        <v>17469</v>
      </c>
      <c r="O223" s="217" t="s">
        <v>17144</v>
      </c>
      <c r="P223" s="107" t="str">
        <f>VLOOKUP(L223,SCC_xref!$D$6:$G$192,2,FALSE)</f>
        <v>Natural Gas Production, Flares</v>
      </c>
      <c r="Q223" s="189">
        <v>3.4237248484739986</v>
      </c>
      <c r="R223" s="189">
        <v>1.0180961868824732</v>
      </c>
      <c r="S223" s="189">
        <v>0.78859206218687716</v>
      </c>
      <c r="T223" s="189">
        <v>1.1532870587718385E-3</v>
      </c>
      <c r="U223" s="189">
        <v>5.6382922873289892E-3</v>
      </c>
      <c r="V223" s="68"/>
      <c r="W223" s="6"/>
      <c r="X223" s="6"/>
      <c r="Y223" s="6"/>
      <c r="Z223" s="6"/>
      <c r="AA223" s="6"/>
      <c r="AB223" s="6"/>
    </row>
    <row r="224" spans="1:28" s="141" customFormat="1" x14ac:dyDescent="0.2">
      <c r="A224" s="142" t="s">
        <v>17015</v>
      </c>
      <c r="B224" s="217" t="s">
        <v>17276</v>
      </c>
      <c r="C224" s="217" t="s">
        <v>17038</v>
      </c>
      <c r="D224" s="217">
        <v>30083</v>
      </c>
      <c r="E224" s="217" t="s">
        <v>17725</v>
      </c>
      <c r="F224" s="217" t="s">
        <v>17726</v>
      </c>
      <c r="G224" s="217" t="s">
        <v>17073</v>
      </c>
      <c r="H224" s="217">
        <v>-104.92118000000001</v>
      </c>
      <c r="I224" s="217">
        <v>47.94115</v>
      </c>
      <c r="J224" s="217" t="s">
        <v>17715</v>
      </c>
      <c r="K224" s="217" t="s">
        <v>17714</v>
      </c>
      <c r="L224" s="217">
        <v>31000205</v>
      </c>
      <c r="M224" s="217">
        <v>48</v>
      </c>
      <c r="N224" s="217" t="s">
        <v>17469</v>
      </c>
      <c r="O224" s="217" t="s">
        <v>17144</v>
      </c>
      <c r="P224" s="107" t="str">
        <f>VLOOKUP(L224,SCC_xref!$D$6:$G$192,2,FALSE)</f>
        <v>Natural Gas Production, Flares</v>
      </c>
      <c r="Q224" s="189">
        <v>0.18452592940349416</v>
      </c>
      <c r="R224" s="189">
        <v>0.58715125592139605</v>
      </c>
      <c r="S224" s="189">
        <v>0.70709311003366726</v>
      </c>
      <c r="T224" s="189">
        <v>0</v>
      </c>
      <c r="U224" s="189">
        <v>1.281430065302043E-4</v>
      </c>
      <c r="V224" s="68"/>
      <c r="W224" s="6"/>
      <c r="X224" s="6"/>
      <c r="Y224" s="6"/>
      <c r="Z224" s="6"/>
      <c r="AA224" s="6"/>
      <c r="AB224" s="6"/>
    </row>
    <row r="225" spans="1:28" s="141" customFormat="1" ht="25.5" x14ac:dyDescent="0.2">
      <c r="A225" s="142" t="s">
        <v>17015</v>
      </c>
      <c r="B225" s="217" t="s">
        <v>17276</v>
      </c>
      <c r="C225" s="217" t="s">
        <v>17038</v>
      </c>
      <c r="D225" s="217">
        <v>30083</v>
      </c>
      <c r="E225" s="217" t="s">
        <v>17725</v>
      </c>
      <c r="F225" s="217" t="s">
        <v>17726</v>
      </c>
      <c r="G225" s="217" t="s">
        <v>17073</v>
      </c>
      <c r="H225" s="217">
        <v>-104.92118000000001</v>
      </c>
      <c r="I225" s="217">
        <v>47.94115</v>
      </c>
      <c r="J225" s="217" t="s">
        <v>17668</v>
      </c>
      <c r="K225" s="217" t="s">
        <v>17730</v>
      </c>
      <c r="L225" s="217">
        <v>31000207</v>
      </c>
      <c r="M225" s="217">
        <v>34162</v>
      </c>
      <c r="N225" s="217" t="s">
        <v>17469</v>
      </c>
      <c r="O225" s="217" t="s">
        <v>17144</v>
      </c>
      <c r="P225" s="107" t="str">
        <f>VLOOKUP(L225,SCC_xref!$D$6:$G$192,2,FALSE)</f>
        <v>Permitted Fugitives</v>
      </c>
      <c r="Q225" s="189">
        <v>0</v>
      </c>
      <c r="R225" s="189">
        <v>0.91711949773667212</v>
      </c>
      <c r="S225" s="189">
        <v>0</v>
      </c>
      <c r="T225" s="189">
        <v>0</v>
      </c>
      <c r="U225" s="189">
        <v>0</v>
      </c>
      <c r="V225" s="68"/>
      <c r="W225" s="6"/>
      <c r="X225" s="6"/>
      <c r="Y225" s="6"/>
      <c r="Z225" s="6"/>
      <c r="AA225" s="6"/>
      <c r="AB225" s="6"/>
    </row>
    <row r="226" spans="1:28" s="141" customFormat="1" ht="25.5" x14ac:dyDescent="0.2">
      <c r="A226" s="142" t="s">
        <v>17015</v>
      </c>
      <c r="B226" s="217" t="s">
        <v>17276</v>
      </c>
      <c r="C226" s="217" t="s">
        <v>17038</v>
      </c>
      <c r="D226" s="217">
        <v>30083</v>
      </c>
      <c r="E226" s="217" t="s">
        <v>17731</v>
      </c>
      <c r="F226" s="217" t="s">
        <v>17732</v>
      </c>
      <c r="G226" s="217" t="s">
        <v>17073</v>
      </c>
      <c r="H226" s="217">
        <v>-104.90152</v>
      </c>
      <c r="I226" s="217">
        <v>47.941409999999998</v>
      </c>
      <c r="J226" s="217" t="s">
        <v>17733</v>
      </c>
      <c r="K226" s="217" t="s">
        <v>17708</v>
      </c>
      <c r="L226" s="217">
        <v>31000207</v>
      </c>
      <c r="M226" s="217">
        <v>21445</v>
      </c>
      <c r="N226" s="217" t="s">
        <v>17469</v>
      </c>
      <c r="O226" s="217" t="s">
        <v>17144</v>
      </c>
      <c r="P226" s="107" t="str">
        <f>VLOOKUP(L226,SCC_xref!$D$6:$G$192,2,FALSE)</f>
        <v>Permitted Fugitives</v>
      </c>
      <c r="Q226" s="189">
        <v>0</v>
      </c>
      <c r="R226" s="189">
        <v>0.1915737947626554</v>
      </c>
      <c r="S226" s="189">
        <v>0</v>
      </c>
      <c r="T226" s="189">
        <v>0</v>
      </c>
      <c r="U226" s="189">
        <v>0</v>
      </c>
      <c r="V226" s="68"/>
      <c r="W226" s="6"/>
      <c r="X226" s="6"/>
      <c r="Y226" s="6"/>
      <c r="Z226" s="6"/>
      <c r="AA226" s="6"/>
      <c r="AB226" s="6"/>
    </row>
    <row r="227" spans="1:28" s="141" customFormat="1" x14ac:dyDescent="0.2">
      <c r="A227" s="142" t="s">
        <v>17015</v>
      </c>
      <c r="B227" s="217" t="s">
        <v>17276</v>
      </c>
      <c r="C227" s="217" t="s">
        <v>17038</v>
      </c>
      <c r="D227" s="217">
        <v>30083</v>
      </c>
      <c r="E227" s="217" t="s">
        <v>17731</v>
      </c>
      <c r="F227" s="217" t="s">
        <v>17732</v>
      </c>
      <c r="G227" s="217" t="s">
        <v>17073</v>
      </c>
      <c r="H227" s="217">
        <v>-104.90152</v>
      </c>
      <c r="I227" s="217">
        <v>47.941409999999998</v>
      </c>
      <c r="J227" s="217" t="s">
        <v>17709</v>
      </c>
      <c r="K227" s="217" t="s">
        <v>17710</v>
      </c>
      <c r="L227" s="217">
        <v>31000205</v>
      </c>
      <c r="M227" s="217">
        <v>8712</v>
      </c>
      <c r="N227" s="217" t="s">
        <v>17469</v>
      </c>
      <c r="O227" s="217" t="s">
        <v>17144</v>
      </c>
      <c r="P227" s="107" t="str">
        <f>VLOOKUP(L227,SCC_xref!$D$6:$G$192,2,FALSE)</f>
        <v>Natural Gas Production, Flares</v>
      </c>
      <c r="Q227" s="189">
        <v>0.16748290953497702</v>
      </c>
      <c r="R227" s="189">
        <v>5.6382922873289892E-3</v>
      </c>
      <c r="S227" s="189">
        <v>0.16748290953497702</v>
      </c>
      <c r="T227" s="189">
        <v>1.1532870587718385E-3</v>
      </c>
      <c r="U227" s="189">
        <v>1.281430065302043E-2</v>
      </c>
      <c r="V227" s="68"/>
      <c r="W227" s="6"/>
      <c r="X227" s="6"/>
      <c r="Y227" s="6"/>
      <c r="Z227" s="6"/>
      <c r="AA227" s="6"/>
      <c r="AB227" s="6"/>
    </row>
    <row r="228" spans="1:28" s="141" customFormat="1" ht="25.5" x14ac:dyDescent="0.2">
      <c r="A228" s="142" t="s">
        <v>17015</v>
      </c>
      <c r="B228" s="217" t="s">
        <v>17276</v>
      </c>
      <c r="C228" s="217" t="s">
        <v>17038</v>
      </c>
      <c r="D228" s="217">
        <v>30083</v>
      </c>
      <c r="E228" s="217" t="s">
        <v>17731</v>
      </c>
      <c r="F228" s="217" t="s">
        <v>17732</v>
      </c>
      <c r="G228" s="217" t="s">
        <v>17073</v>
      </c>
      <c r="H228" s="217">
        <v>-104.90152</v>
      </c>
      <c r="I228" s="217">
        <v>47.941409999999998</v>
      </c>
      <c r="J228" s="217" t="s">
        <v>17721</v>
      </c>
      <c r="K228" s="217" t="s">
        <v>17665</v>
      </c>
      <c r="L228" s="217">
        <v>40301012</v>
      </c>
      <c r="M228" s="217">
        <v>21445</v>
      </c>
      <c r="N228" s="217" t="s">
        <v>17469</v>
      </c>
      <c r="O228" s="217" t="s">
        <v>17144</v>
      </c>
      <c r="P228" s="107" t="str">
        <f>VLOOKUP(L228,SCC_xref!$D$6:$G$192,2,FALSE)</f>
        <v>Permitted Tank Losses</v>
      </c>
      <c r="Q228" s="189">
        <v>0</v>
      </c>
      <c r="R228" s="189">
        <v>0.15249017777094309</v>
      </c>
      <c r="S228" s="189">
        <v>0</v>
      </c>
      <c r="T228" s="189">
        <v>0</v>
      </c>
      <c r="U228" s="189">
        <v>0</v>
      </c>
      <c r="V228" s="68"/>
      <c r="W228" s="6"/>
      <c r="X228" s="6"/>
      <c r="Y228" s="6"/>
      <c r="Z228" s="6"/>
      <c r="AA228" s="6"/>
      <c r="AB228" s="6"/>
    </row>
    <row r="229" spans="1:28" s="141" customFormat="1" ht="25.5" x14ac:dyDescent="0.2">
      <c r="A229" s="142" t="s">
        <v>17015</v>
      </c>
      <c r="B229" s="217" t="s">
        <v>17276</v>
      </c>
      <c r="C229" s="217" t="s">
        <v>17038</v>
      </c>
      <c r="D229" s="217">
        <v>30083</v>
      </c>
      <c r="E229" s="217" t="s">
        <v>17731</v>
      </c>
      <c r="F229" s="217" t="s">
        <v>17732</v>
      </c>
      <c r="G229" s="217" t="s">
        <v>17073</v>
      </c>
      <c r="H229" s="217">
        <v>-104.90152</v>
      </c>
      <c r="I229" s="217">
        <v>47.941409999999998</v>
      </c>
      <c r="J229" s="217" t="s">
        <v>17711</v>
      </c>
      <c r="K229" s="217" t="s">
        <v>17712</v>
      </c>
      <c r="L229" s="217">
        <v>20200253</v>
      </c>
      <c r="M229" s="217">
        <v>8712</v>
      </c>
      <c r="N229" s="217" t="s">
        <v>17469</v>
      </c>
      <c r="O229" s="217" t="s">
        <v>17144</v>
      </c>
      <c r="P229" s="107" t="str">
        <f>VLOOKUP(L229,SCC_xref!$D$6:$G$192,2,FALSE)</f>
        <v>Compressor Engines</v>
      </c>
      <c r="Q229" s="189">
        <v>1.2838647824261169</v>
      </c>
      <c r="R229" s="189">
        <v>1.7861853680245177</v>
      </c>
      <c r="S229" s="189">
        <v>2.0652808362473025</v>
      </c>
      <c r="T229" s="189">
        <v>2.8191461436644946E-3</v>
      </c>
      <c r="U229" s="189">
        <v>5.587035084716907E-2</v>
      </c>
      <c r="V229" s="68"/>
      <c r="W229" s="6"/>
      <c r="X229" s="6"/>
      <c r="Y229" s="6"/>
      <c r="Z229" s="6"/>
      <c r="AA229" s="6"/>
      <c r="AB229" s="6"/>
    </row>
    <row r="230" spans="1:28" s="141" customFormat="1" x14ac:dyDescent="0.2">
      <c r="A230" s="142" t="s">
        <v>17015</v>
      </c>
      <c r="B230" s="217" t="s">
        <v>17276</v>
      </c>
      <c r="C230" s="217" t="s">
        <v>17038</v>
      </c>
      <c r="D230" s="217">
        <v>30083</v>
      </c>
      <c r="E230" s="217" t="s">
        <v>17731</v>
      </c>
      <c r="F230" s="217" t="s">
        <v>17732</v>
      </c>
      <c r="G230" s="217" t="s">
        <v>17073</v>
      </c>
      <c r="H230" s="217">
        <v>-104.90152</v>
      </c>
      <c r="I230" s="217">
        <v>47.941409999999998</v>
      </c>
      <c r="J230" s="217" t="s">
        <v>17713</v>
      </c>
      <c r="K230" s="217" t="s">
        <v>17714</v>
      </c>
      <c r="L230" s="217">
        <v>31000205</v>
      </c>
      <c r="M230" s="217">
        <v>8712</v>
      </c>
      <c r="N230" s="217" t="s">
        <v>17469</v>
      </c>
      <c r="O230" s="217" t="s">
        <v>17144</v>
      </c>
      <c r="P230" s="107" t="str">
        <f>VLOOKUP(L230,SCC_xref!$D$6:$G$192,2,FALSE)</f>
        <v>Natural Gas Production, Flares</v>
      </c>
      <c r="Q230" s="189">
        <v>0.39186131396936474</v>
      </c>
      <c r="R230" s="189">
        <v>2.0118452025242074E-2</v>
      </c>
      <c r="S230" s="189">
        <v>0.78423519996485025</v>
      </c>
      <c r="T230" s="189">
        <v>1.1532870587718385E-3</v>
      </c>
      <c r="U230" s="189">
        <v>1.0635869542006956E-2</v>
      </c>
      <c r="V230" s="68"/>
      <c r="W230" s="6"/>
      <c r="X230" s="6"/>
      <c r="Y230" s="6"/>
      <c r="Z230" s="6"/>
      <c r="AA230" s="6"/>
      <c r="AB230" s="6"/>
    </row>
    <row r="231" spans="1:28" s="141" customFormat="1" x14ac:dyDescent="0.2">
      <c r="A231" s="142" t="s">
        <v>17015</v>
      </c>
      <c r="B231" s="217" t="s">
        <v>17276</v>
      </c>
      <c r="C231" s="217" t="s">
        <v>17038</v>
      </c>
      <c r="D231" s="217">
        <v>30083</v>
      </c>
      <c r="E231" s="217" t="s">
        <v>17731</v>
      </c>
      <c r="F231" s="217" t="s">
        <v>17732</v>
      </c>
      <c r="G231" s="217" t="s">
        <v>17073</v>
      </c>
      <c r="H231" s="217">
        <v>-104.90152</v>
      </c>
      <c r="I231" s="217">
        <v>47.941409999999998</v>
      </c>
      <c r="J231" s="217" t="s">
        <v>17715</v>
      </c>
      <c r="K231" s="217" t="s">
        <v>17714</v>
      </c>
      <c r="L231" s="217">
        <v>31000205</v>
      </c>
      <c r="M231" s="217">
        <v>48</v>
      </c>
      <c r="N231" s="217" t="s">
        <v>17469</v>
      </c>
      <c r="O231" s="217" t="s">
        <v>17144</v>
      </c>
      <c r="P231" s="107" t="str">
        <f>VLOOKUP(L231,SCC_xref!$D$6:$G$192,2,FALSE)</f>
        <v>Natural Gas Production, Flares</v>
      </c>
      <c r="Q231" s="189">
        <v>0.18452592940349416</v>
      </c>
      <c r="R231" s="189">
        <v>0.58715125592139605</v>
      </c>
      <c r="S231" s="189">
        <v>0.36879557279392794</v>
      </c>
      <c r="T231" s="189">
        <v>0</v>
      </c>
      <c r="U231" s="189">
        <v>0</v>
      </c>
      <c r="V231" s="68"/>
      <c r="W231" s="6"/>
      <c r="X231" s="6"/>
      <c r="Y231" s="6"/>
      <c r="Z231" s="6"/>
      <c r="AA231" s="6"/>
      <c r="AB231" s="6"/>
    </row>
    <row r="232" spans="1:28" s="141" customFormat="1" ht="25.5" x14ac:dyDescent="0.2">
      <c r="A232" s="142" t="s">
        <v>17015</v>
      </c>
      <c r="B232" s="217" t="s">
        <v>17276</v>
      </c>
      <c r="C232" s="217" t="s">
        <v>17038</v>
      </c>
      <c r="D232" s="217">
        <v>30083</v>
      </c>
      <c r="E232" s="217" t="s">
        <v>17731</v>
      </c>
      <c r="F232" s="217" t="s">
        <v>17732</v>
      </c>
      <c r="G232" s="217" t="s">
        <v>17073</v>
      </c>
      <c r="H232" s="217">
        <v>-104.90152</v>
      </c>
      <c r="I232" s="217">
        <v>47.941409999999998</v>
      </c>
      <c r="J232" s="217" t="s">
        <v>17668</v>
      </c>
      <c r="K232" s="217" t="s">
        <v>17734</v>
      </c>
      <c r="L232" s="217">
        <v>31000207</v>
      </c>
      <c r="M232" s="217">
        <v>21483</v>
      </c>
      <c r="N232" s="217" t="s">
        <v>17469</v>
      </c>
      <c r="O232" s="217" t="s">
        <v>17144</v>
      </c>
      <c r="P232" s="107" t="str">
        <f>VLOOKUP(L232,SCC_xref!$D$6:$G$192,2,FALSE)</f>
        <v>Permitted Fugitives</v>
      </c>
      <c r="Q232" s="189">
        <v>0</v>
      </c>
      <c r="R232" s="189">
        <v>0.82037152780636791</v>
      </c>
      <c r="S232" s="189">
        <v>0</v>
      </c>
      <c r="T232" s="189">
        <v>0</v>
      </c>
      <c r="U232" s="189">
        <v>0</v>
      </c>
      <c r="V232" s="68"/>
      <c r="W232" s="6"/>
      <c r="X232" s="6"/>
      <c r="Y232" s="6"/>
      <c r="Z232" s="6"/>
      <c r="AA232" s="6"/>
      <c r="AB232" s="6"/>
    </row>
    <row r="233" spans="1:28" s="141" customFormat="1" ht="25.5" x14ac:dyDescent="0.2">
      <c r="A233" s="142" t="s">
        <v>17015</v>
      </c>
      <c r="B233" s="217" t="s">
        <v>17276</v>
      </c>
      <c r="C233" s="217" t="s">
        <v>17038</v>
      </c>
      <c r="D233" s="217">
        <v>30083</v>
      </c>
      <c r="E233" s="217" t="s">
        <v>17735</v>
      </c>
      <c r="F233" s="217" t="s">
        <v>17736</v>
      </c>
      <c r="G233" s="217" t="s">
        <v>17073</v>
      </c>
      <c r="H233" s="217">
        <v>-104.86870999999999</v>
      </c>
      <c r="I233" s="217">
        <v>47.91086</v>
      </c>
      <c r="J233" s="217" t="s">
        <v>17707</v>
      </c>
      <c r="K233" s="217" t="s">
        <v>17708</v>
      </c>
      <c r="L233" s="217">
        <v>31000207</v>
      </c>
      <c r="M233" s="217">
        <v>36980</v>
      </c>
      <c r="N233" s="217" t="s">
        <v>17469</v>
      </c>
      <c r="O233" s="217" t="s">
        <v>17144</v>
      </c>
      <c r="P233" s="107" t="str">
        <f>VLOOKUP(L233,SCC_xref!$D$6:$G$192,2,FALSE)</f>
        <v>Permitted Fugitives</v>
      </c>
      <c r="Q233" s="189">
        <v>0</v>
      </c>
      <c r="R233" s="189">
        <v>0.33035267083486664</v>
      </c>
      <c r="S233" s="189">
        <v>0</v>
      </c>
      <c r="T233" s="189">
        <v>0</v>
      </c>
      <c r="U233" s="189">
        <v>0</v>
      </c>
      <c r="V233" s="68"/>
      <c r="W233" s="6"/>
      <c r="X233" s="6"/>
      <c r="Y233" s="6"/>
      <c r="Z233" s="6"/>
      <c r="AA233" s="6"/>
      <c r="AB233" s="6"/>
    </row>
    <row r="234" spans="1:28" s="141" customFormat="1" x14ac:dyDescent="0.2">
      <c r="A234" s="142" t="s">
        <v>17015</v>
      </c>
      <c r="B234" s="217" t="s">
        <v>17276</v>
      </c>
      <c r="C234" s="217" t="s">
        <v>17038</v>
      </c>
      <c r="D234" s="217">
        <v>30083</v>
      </c>
      <c r="E234" s="217" t="s">
        <v>17735</v>
      </c>
      <c r="F234" s="217" t="s">
        <v>17736</v>
      </c>
      <c r="G234" s="217" t="s">
        <v>17073</v>
      </c>
      <c r="H234" s="217">
        <v>-104.86870999999999</v>
      </c>
      <c r="I234" s="217">
        <v>47.91086</v>
      </c>
      <c r="J234" s="217" t="s">
        <v>17709</v>
      </c>
      <c r="K234" s="217" t="s">
        <v>17710</v>
      </c>
      <c r="L234" s="217">
        <v>31000205</v>
      </c>
      <c r="M234" s="217">
        <v>8760</v>
      </c>
      <c r="N234" s="217" t="s">
        <v>17469</v>
      </c>
      <c r="O234" s="217" t="s">
        <v>17144</v>
      </c>
      <c r="P234" s="107" t="str">
        <f>VLOOKUP(L234,SCC_xref!$D$6:$G$192,2,FALSE)</f>
        <v>Natural Gas Production, Flares</v>
      </c>
      <c r="Q234" s="189">
        <v>0.16837991058068844</v>
      </c>
      <c r="R234" s="189">
        <v>5.6382922873289892E-3</v>
      </c>
      <c r="S234" s="189">
        <v>0.16837991058068844</v>
      </c>
      <c r="T234" s="189">
        <v>1.1532870587718385E-3</v>
      </c>
      <c r="U234" s="189">
        <v>1.2942443659550633E-2</v>
      </c>
      <c r="V234" s="68"/>
      <c r="W234" s="6"/>
      <c r="X234" s="6"/>
      <c r="Y234" s="6"/>
      <c r="Z234" s="6"/>
      <c r="AA234" s="6"/>
      <c r="AB234" s="6"/>
    </row>
    <row r="235" spans="1:28" s="141" customFormat="1" ht="25.5" x14ac:dyDescent="0.2">
      <c r="A235" s="142" t="s">
        <v>17015</v>
      </c>
      <c r="B235" s="217" t="s">
        <v>17276</v>
      </c>
      <c r="C235" s="217" t="s">
        <v>17038</v>
      </c>
      <c r="D235" s="217">
        <v>30083</v>
      </c>
      <c r="E235" s="217" t="s">
        <v>17735</v>
      </c>
      <c r="F235" s="217" t="s">
        <v>17736</v>
      </c>
      <c r="G235" s="217" t="s">
        <v>17073</v>
      </c>
      <c r="H235" s="217">
        <v>-104.86870999999999</v>
      </c>
      <c r="I235" s="217">
        <v>47.91086</v>
      </c>
      <c r="J235" s="217" t="s">
        <v>17737</v>
      </c>
      <c r="K235" s="217" t="s">
        <v>17665</v>
      </c>
      <c r="L235" s="217">
        <v>40301012</v>
      </c>
      <c r="M235" s="217">
        <v>36980</v>
      </c>
      <c r="N235" s="217" t="s">
        <v>17469</v>
      </c>
      <c r="O235" s="217" t="s">
        <v>17144</v>
      </c>
      <c r="P235" s="107" t="str">
        <f>VLOOKUP(L235,SCC_xref!$D$6:$G$192,2,FALSE)</f>
        <v>Permitted Tank Losses</v>
      </c>
      <c r="Q235" s="189">
        <v>0</v>
      </c>
      <c r="R235" s="189">
        <v>0.26294944939997922</v>
      </c>
      <c r="S235" s="189">
        <v>0</v>
      </c>
      <c r="T235" s="189">
        <v>0</v>
      </c>
      <c r="U235" s="189">
        <v>0</v>
      </c>
      <c r="V235" s="68"/>
      <c r="W235" s="6"/>
      <c r="X235" s="6"/>
      <c r="Y235" s="6"/>
      <c r="Z235" s="6"/>
      <c r="AA235" s="6"/>
      <c r="AB235" s="6"/>
    </row>
    <row r="236" spans="1:28" s="141" customFormat="1" ht="25.5" x14ac:dyDescent="0.2">
      <c r="A236" s="142" t="s">
        <v>17015</v>
      </c>
      <c r="B236" s="217" t="s">
        <v>17276</v>
      </c>
      <c r="C236" s="217" t="s">
        <v>17038</v>
      </c>
      <c r="D236" s="217">
        <v>30083</v>
      </c>
      <c r="E236" s="217" t="s">
        <v>17735</v>
      </c>
      <c r="F236" s="217" t="s">
        <v>17736</v>
      </c>
      <c r="G236" s="217" t="s">
        <v>17073</v>
      </c>
      <c r="H236" s="217">
        <v>-104.86870999999999</v>
      </c>
      <c r="I236" s="217">
        <v>47.91086</v>
      </c>
      <c r="J236" s="217" t="s">
        <v>17722</v>
      </c>
      <c r="K236" s="217" t="s">
        <v>17712</v>
      </c>
      <c r="L236" s="217">
        <v>20200253</v>
      </c>
      <c r="M236" s="217">
        <v>8760</v>
      </c>
      <c r="N236" s="217" t="s">
        <v>17469</v>
      </c>
      <c r="O236" s="217" t="s">
        <v>17144</v>
      </c>
      <c r="P236" s="107" t="str">
        <f>VLOOKUP(L236,SCC_xref!$D$6:$G$192,2,FALSE)</f>
        <v>Compressor Engines</v>
      </c>
      <c r="Q236" s="189">
        <v>1.2909126477852781</v>
      </c>
      <c r="R236" s="189">
        <v>1.7960523795273433</v>
      </c>
      <c r="S236" s="189">
        <v>2.0766855638284909</v>
      </c>
      <c r="T236" s="189">
        <v>2.8191461436644946E-3</v>
      </c>
      <c r="U236" s="189">
        <v>5.6126636860229479E-2</v>
      </c>
      <c r="V236" s="68"/>
      <c r="W236" s="6"/>
      <c r="X236" s="6"/>
      <c r="Y236" s="6"/>
      <c r="Z236" s="6"/>
      <c r="AA236" s="6"/>
      <c r="AB236" s="6"/>
    </row>
    <row r="237" spans="1:28" s="141" customFormat="1" x14ac:dyDescent="0.2">
      <c r="A237" s="142" t="s">
        <v>17015</v>
      </c>
      <c r="B237" s="217" t="s">
        <v>17276</v>
      </c>
      <c r="C237" s="217" t="s">
        <v>17038</v>
      </c>
      <c r="D237" s="217">
        <v>30083</v>
      </c>
      <c r="E237" s="217" t="s">
        <v>17735</v>
      </c>
      <c r="F237" s="217" t="s">
        <v>17736</v>
      </c>
      <c r="G237" s="217" t="s">
        <v>17073</v>
      </c>
      <c r="H237" s="217">
        <v>-104.86870999999999</v>
      </c>
      <c r="I237" s="217">
        <v>47.91086</v>
      </c>
      <c r="J237" s="217" t="s">
        <v>17713</v>
      </c>
      <c r="K237" s="217" t="s">
        <v>17714</v>
      </c>
      <c r="L237" s="217">
        <v>31000205</v>
      </c>
      <c r="M237" s="217">
        <v>8760</v>
      </c>
      <c r="N237" s="217" t="s">
        <v>17469</v>
      </c>
      <c r="O237" s="217" t="s">
        <v>17144</v>
      </c>
      <c r="P237" s="107" t="str">
        <f>VLOOKUP(L237,SCC_xref!$D$6:$G$192,2,FALSE)</f>
        <v>Natural Gas Production, Flares</v>
      </c>
      <c r="Q237" s="189">
        <v>0.3940397450803782</v>
      </c>
      <c r="R237" s="189">
        <v>1.0180961868824732</v>
      </c>
      <c r="S237" s="189">
        <v>0.78859206218687716</v>
      </c>
      <c r="T237" s="189">
        <v>1.1532870587718385E-3</v>
      </c>
      <c r="U237" s="189">
        <v>1.0635869542006956E-2</v>
      </c>
      <c r="V237" s="68"/>
      <c r="W237" s="6"/>
      <c r="X237" s="6"/>
      <c r="Y237" s="6"/>
      <c r="Z237" s="6"/>
      <c r="AA237" s="6"/>
      <c r="AB237" s="6"/>
    </row>
    <row r="238" spans="1:28" s="141" customFormat="1" x14ac:dyDescent="0.2">
      <c r="A238" s="142" t="s">
        <v>17015</v>
      </c>
      <c r="B238" s="217" t="s">
        <v>17276</v>
      </c>
      <c r="C238" s="217" t="s">
        <v>17038</v>
      </c>
      <c r="D238" s="217">
        <v>30083</v>
      </c>
      <c r="E238" s="217" t="s">
        <v>17735</v>
      </c>
      <c r="F238" s="217" t="s">
        <v>17736</v>
      </c>
      <c r="G238" s="217" t="s">
        <v>17073</v>
      </c>
      <c r="H238" s="217">
        <v>-104.86870999999999</v>
      </c>
      <c r="I238" s="217">
        <v>47.91086</v>
      </c>
      <c r="J238" s="217" t="s">
        <v>17715</v>
      </c>
      <c r="K238" s="217" t="s">
        <v>17714</v>
      </c>
      <c r="L238" s="217">
        <v>31000205</v>
      </c>
      <c r="M238" s="217">
        <v>48</v>
      </c>
      <c r="N238" s="217" t="s">
        <v>17469</v>
      </c>
      <c r="O238" s="217" t="s">
        <v>17144</v>
      </c>
      <c r="P238" s="107" t="str">
        <f>VLOOKUP(L238,SCC_xref!$D$6:$G$192,2,FALSE)</f>
        <v>Natural Gas Production, Flares</v>
      </c>
      <c r="Q238" s="189">
        <v>0.18452592940349416</v>
      </c>
      <c r="R238" s="189">
        <v>0.58715125592139605</v>
      </c>
      <c r="S238" s="189">
        <v>0.36879557279392794</v>
      </c>
      <c r="T238" s="189">
        <v>0</v>
      </c>
      <c r="U238" s="189">
        <v>0</v>
      </c>
      <c r="V238" s="68"/>
      <c r="W238" s="6"/>
      <c r="X238" s="6"/>
      <c r="Y238" s="6"/>
      <c r="Z238" s="6"/>
      <c r="AA238" s="6"/>
      <c r="AB238" s="6"/>
    </row>
    <row r="239" spans="1:28" s="141" customFormat="1" ht="25.5" x14ac:dyDescent="0.2">
      <c r="A239" s="142" t="s">
        <v>17015</v>
      </c>
      <c r="B239" s="217" t="s">
        <v>17276</v>
      </c>
      <c r="C239" s="217" t="s">
        <v>17038</v>
      </c>
      <c r="D239" s="217">
        <v>30083</v>
      </c>
      <c r="E239" s="217" t="s">
        <v>17735</v>
      </c>
      <c r="F239" s="217" t="s">
        <v>17736</v>
      </c>
      <c r="G239" s="217" t="s">
        <v>17073</v>
      </c>
      <c r="H239" s="217">
        <v>-104.86870999999999</v>
      </c>
      <c r="I239" s="217">
        <v>47.91086</v>
      </c>
      <c r="J239" s="217" t="s">
        <v>17668</v>
      </c>
      <c r="K239" s="217" t="s">
        <v>17738</v>
      </c>
      <c r="L239" s="217">
        <v>31000207</v>
      </c>
      <c r="M239" s="217">
        <v>0</v>
      </c>
      <c r="N239" s="217" t="s">
        <v>17469</v>
      </c>
      <c r="O239" s="217" t="s">
        <v>17144</v>
      </c>
      <c r="P239" s="107" t="str">
        <f>VLOOKUP(L239,SCC_xref!$D$6:$G$192,2,FALSE)</f>
        <v>Permitted Fugitives</v>
      </c>
      <c r="Q239" s="189">
        <v>0</v>
      </c>
      <c r="R239" s="189">
        <v>0</v>
      </c>
      <c r="S239" s="189">
        <v>0</v>
      </c>
      <c r="T239" s="189">
        <v>0</v>
      </c>
      <c r="U239" s="189">
        <v>0</v>
      </c>
      <c r="V239" s="68"/>
      <c r="W239" s="6"/>
      <c r="X239" s="6"/>
      <c r="Y239" s="6"/>
      <c r="Z239" s="6"/>
      <c r="AA239" s="6"/>
      <c r="AB239" s="6"/>
    </row>
    <row r="240" spans="1:28" s="141" customFormat="1" ht="25.5" x14ac:dyDescent="0.2">
      <c r="A240" s="142" t="s">
        <v>17015</v>
      </c>
      <c r="B240" s="217" t="s">
        <v>17276</v>
      </c>
      <c r="C240" s="217" t="s">
        <v>17038</v>
      </c>
      <c r="D240" s="217">
        <v>30083</v>
      </c>
      <c r="E240" s="217" t="s">
        <v>17739</v>
      </c>
      <c r="F240" s="217" t="s">
        <v>17740</v>
      </c>
      <c r="G240" s="217" t="s">
        <v>17073</v>
      </c>
      <c r="H240" s="217">
        <v>-104.83799999999999</v>
      </c>
      <c r="I240" s="217">
        <v>47.897590000000001</v>
      </c>
      <c r="J240" s="217" t="s">
        <v>17707</v>
      </c>
      <c r="K240" s="217" t="s">
        <v>17708</v>
      </c>
      <c r="L240" s="217">
        <v>31000207</v>
      </c>
      <c r="M240" s="217">
        <v>94617</v>
      </c>
      <c r="N240" s="217" t="s">
        <v>17469</v>
      </c>
      <c r="O240" s="217" t="s">
        <v>17144</v>
      </c>
      <c r="P240" s="107" t="str">
        <f>VLOOKUP(L240,SCC_xref!$D$6:$G$192,2,FALSE)</f>
        <v>Permitted Fugitives</v>
      </c>
      <c r="Q240" s="189">
        <v>0</v>
      </c>
      <c r="R240" s="189">
        <v>0.8451031280666973</v>
      </c>
      <c r="S240" s="189">
        <v>0</v>
      </c>
      <c r="T240" s="189">
        <v>0</v>
      </c>
      <c r="U240" s="189">
        <v>0</v>
      </c>
      <c r="V240" s="68"/>
      <c r="W240" s="6"/>
      <c r="X240" s="6"/>
      <c r="Y240" s="6"/>
      <c r="Z240" s="6"/>
      <c r="AA240" s="6"/>
      <c r="AB240" s="6"/>
    </row>
    <row r="241" spans="1:28" s="141" customFormat="1" x14ac:dyDescent="0.2">
      <c r="A241" s="142" t="s">
        <v>17015</v>
      </c>
      <c r="B241" s="217" t="s">
        <v>17276</v>
      </c>
      <c r="C241" s="217" t="s">
        <v>17038</v>
      </c>
      <c r="D241" s="217">
        <v>30083</v>
      </c>
      <c r="E241" s="217" t="s">
        <v>17739</v>
      </c>
      <c r="F241" s="217" t="s">
        <v>17740</v>
      </c>
      <c r="G241" s="217" t="s">
        <v>17073</v>
      </c>
      <c r="H241" s="217">
        <v>-104.83799999999999</v>
      </c>
      <c r="I241" s="217">
        <v>47.897590000000001</v>
      </c>
      <c r="J241" s="217" t="s">
        <v>17709</v>
      </c>
      <c r="K241" s="217" t="s">
        <v>17710</v>
      </c>
      <c r="L241" s="217">
        <v>31000205</v>
      </c>
      <c r="M241" s="217">
        <v>8736</v>
      </c>
      <c r="N241" s="217" t="s">
        <v>17469</v>
      </c>
      <c r="O241" s="217" t="s">
        <v>17144</v>
      </c>
      <c r="P241" s="107" t="str">
        <f>VLOOKUP(L241,SCC_xref!$D$6:$G$192,2,FALSE)</f>
        <v>Natural Gas Production, Flares</v>
      </c>
      <c r="Q241" s="189">
        <v>0.16786733855456765</v>
      </c>
      <c r="R241" s="189">
        <v>5.6382922873289892E-3</v>
      </c>
      <c r="S241" s="189">
        <v>0.16786733855456765</v>
      </c>
      <c r="T241" s="189">
        <v>1.1532870587718385E-3</v>
      </c>
      <c r="U241" s="189">
        <v>1.281430065302043E-2</v>
      </c>
      <c r="V241" s="68"/>
      <c r="W241" s="6"/>
      <c r="X241" s="6"/>
      <c r="Y241" s="6"/>
      <c r="Z241" s="6"/>
      <c r="AA241" s="6"/>
      <c r="AB241" s="6"/>
    </row>
    <row r="242" spans="1:28" s="141" customFormat="1" ht="25.5" x14ac:dyDescent="0.2">
      <c r="A242" s="142" t="s">
        <v>17015</v>
      </c>
      <c r="B242" s="217" t="s">
        <v>17276</v>
      </c>
      <c r="C242" s="217" t="s">
        <v>17038</v>
      </c>
      <c r="D242" s="217">
        <v>30083</v>
      </c>
      <c r="E242" s="217" t="s">
        <v>17739</v>
      </c>
      <c r="F242" s="217" t="s">
        <v>17740</v>
      </c>
      <c r="G242" s="217" t="s">
        <v>17073</v>
      </c>
      <c r="H242" s="217">
        <v>-104.83799999999999</v>
      </c>
      <c r="I242" s="217">
        <v>47.897590000000001</v>
      </c>
      <c r="J242" s="217" t="s">
        <v>17721</v>
      </c>
      <c r="K242" s="217" t="s">
        <v>17665</v>
      </c>
      <c r="L242" s="217">
        <v>40301012</v>
      </c>
      <c r="M242" s="217">
        <v>94617</v>
      </c>
      <c r="N242" s="217" t="s">
        <v>17469</v>
      </c>
      <c r="O242" s="217" t="s">
        <v>17144</v>
      </c>
      <c r="P242" s="107" t="str">
        <f>VLOOKUP(L242,SCC_xref!$D$6:$G$192,2,FALSE)</f>
        <v>Permitted Tank Losses</v>
      </c>
      <c r="Q242" s="189">
        <v>0</v>
      </c>
      <c r="R242" s="189">
        <v>0.67287892729010279</v>
      </c>
      <c r="S242" s="189">
        <v>0</v>
      </c>
      <c r="T242" s="189">
        <v>0</v>
      </c>
      <c r="U242" s="189">
        <v>0</v>
      </c>
      <c r="V242" s="68"/>
      <c r="W242" s="6"/>
      <c r="X242" s="6"/>
      <c r="Y242" s="6"/>
      <c r="Z242" s="6"/>
      <c r="AA242" s="6"/>
      <c r="AB242" s="6"/>
    </row>
    <row r="243" spans="1:28" s="141" customFormat="1" ht="25.5" x14ac:dyDescent="0.2">
      <c r="A243" s="142" t="s">
        <v>17015</v>
      </c>
      <c r="B243" s="217" t="s">
        <v>17276</v>
      </c>
      <c r="C243" s="217" t="s">
        <v>17038</v>
      </c>
      <c r="D243" s="217">
        <v>30083</v>
      </c>
      <c r="E243" s="217" t="s">
        <v>17739</v>
      </c>
      <c r="F243" s="217" t="s">
        <v>17740</v>
      </c>
      <c r="G243" s="217" t="s">
        <v>17073</v>
      </c>
      <c r="H243" s="217">
        <v>-104.83799999999999</v>
      </c>
      <c r="I243" s="217">
        <v>47.897590000000001</v>
      </c>
      <c r="J243" s="217" t="s">
        <v>17722</v>
      </c>
      <c r="K243" s="217" t="s">
        <v>17712</v>
      </c>
      <c r="L243" s="217">
        <v>20200253</v>
      </c>
      <c r="M243" s="217">
        <v>8736</v>
      </c>
      <c r="N243" s="217" t="s">
        <v>17469</v>
      </c>
      <c r="O243" s="217" t="s">
        <v>17144</v>
      </c>
      <c r="P243" s="107" t="str">
        <f>VLOOKUP(L243,SCC_xref!$D$6:$G$192,2,FALSE)</f>
        <v>Compressor Engines</v>
      </c>
      <c r="Q243" s="189">
        <v>1.2873246436024324</v>
      </c>
      <c r="R243" s="189">
        <v>1.7911829452791956</v>
      </c>
      <c r="S243" s="189">
        <v>2.0710472715411621</v>
      </c>
      <c r="T243" s="189">
        <v>2.8191461436644946E-3</v>
      </c>
      <c r="U243" s="189">
        <v>5.5998493853699281E-2</v>
      </c>
      <c r="V243" s="68"/>
      <c r="W243" s="6"/>
      <c r="X243" s="6"/>
      <c r="Y243" s="6"/>
      <c r="Z243" s="6"/>
      <c r="AA243" s="6"/>
      <c r="AB243" s="6"/>
    </row>
    <row r="244" spans="1:28" s="141" customFormat="1" ht="25.5" x14ac:dyDescent="0.2">
      <c r="A244" s="142" t="s">
        <v>17015</v>
      </c>
      <c r="B244" s="217" t="s">
        <v>17276</v>
      </c>
      <c r="C244" s="217" t="s">
        <v>17038</v>
      </c>
      <c r="D244" s="217">
        <v>30083</v>
      </c>
      <c r="E244" s="217" t="s">
        <v>17739</v>
      </c>
      <c r="F244" s="217" t="s">
        <v>17740</v>
      </c>
      <c r="G244" s="217" t="s">
        <v>17073</v>
      </c>
      <c r="H244" s="217">
        <v>-104.83799999999999</v>
      </c>
      <c r="I244" s="217">
        <v>47.897590000000001</v>
      </c>
      <c r="J244" s="217" t="s">
        <v>17724</v>
      </c>
      <c r="K244" s="217" t="s">
        <v>17712</v>
      </c>
      <c r="L244" s="217">
        <v>20200253</v>
      </c>
      <c r="M244" s="217">
        <v>8664</v>
      </c>
      <c r="N244" s="217" t="s">
        <v>17469</v>
      </c>
      <c r="O244" s="217" t="s">
        <v>17144</v>
      </c>
      <c r="P244" s="107" t="str">
        <f>VLOOKUP(L244,SCC_xref!$D$6:$G$192,2,FALSE)</f>
        <v>Compressor Engines</v>
      </c>
      <c r="Q244" s="189">
        <v>1.2768169170669554</v>
      </c>
      <c r="R244" s="189">
        <v>1.776318356521692</v>
      </c>
      <c r="S244" s="189">
        <v>2.0538761086661146</v>
      </c>
      <c r="T244" s="189">
        <v>2.8191461436644946E-3</v>
      </c>
      <c r="U244" s="189">
        <v>5.5485921827578458E-2</v>
      </c>
      <c r="V244" s="68"/>
      <c r="W244" s="6"/>
      <c r="X244" s="6"/>
      <c r="Y244" s="6"/>
      <c r="Z244" s="6"/>
      <c r="AA244" s="6"/>
      <c r="AB244" s="6"/>
    </row>
    <row r="245" spans="1:28" s="141" customFormat="1" x14ac:dyDescent="0.2">
      <c r="A245" s="142" t="s">
        <v>17015</v>
      </c>
      <c r="B245" s="217" t="s">
        <v>17276</v>
      </c>
      <c r="C245" s="217" t="s">
        <v>17038</v>
      </c>
      <c r="D245" s="217">
        <v>30083</v>
      </c>
      <c r="E245" s="217" t="s">
        <v>17739</v>
      </c>
      <c r="F245" s="217" t="s">
        <v>17740</v>
      </c>
      <c r="G245" s="217" t="s">
        <v>17073</v>
      </c>
      <c r="H245" s="217">
        <v>-104.83799999999999</v>
      </c>
      <c r="I245" s="217">
        <v>47.897590000000001</v>
      </c>
      <c r="J245" s="217" t="s">
        <v>17713</v>
      </c>
      <c r="K245" s="217" t="s">
        <v>17714</v>
      </c>
      <c r="L245" s="217">
        <v>31000205</v>
      </c>
      <c r="M245" s="217">
        <v>8736</v>
      </c>
      <c r="N245" s="217" t="s">
        <v>17469</v>
      </c>
      <c r="O245" s="217" t="s">
        <v>17144</v>
      </c>
      <c r="P245" s="107" t="str">
        <f>VLOOKUP(L245,SCC_xref!$D$6:$G$192,2,FALSE)</f>
        <v>Natural Gas Production, Flares</v>
      </c>
      <c r="Q245" s="189">
        <v>0.39288645802160632</v>
      </c>
      <c r="R245" s="189">
        <v>0.78474777199097112</v>
      </c>
      <c r="S245" s="189">
        <v>0.78474777199097112</v>
      </c>
      <c r="T245" s="189">
        <v>1.1532870587718385E-3</v>
      </c>
      <c r="U245" s="189">
        <v>1.0635869542006956E-2</v>
      </c>
      <c r="V245" s="68"/>
      <c r="W245" s="6"/>
      <c r="X245" s="6"/>
      <c r="Y245" s="6"/>
      <c r="Z245" s="6"/>
      <c r="AA245" s="6"/>
      <c r="AB245" s="6"/>
    </row>
    <row r="246" spans="1:28" s="141" customFormat="1" x14ac:dyDescent="0.2">
      <c r="A246" s="142" t="s">
        <v>17015</v>
      </c>
      <c r="B246" s="217" t="s">
        <v>17276</v>
      </c>
      <c r="C246" s="217" t="s">
        <v>17038</v>
      </c>
      <c r="D246" s="217">
        <v>30083</v>
      </c>
      <c r="E246" s="217" t="s">
        <v>17739</v>
      </c>
      <c r="F246" s="217" t="s">
        <v>17740</v>
      </c>
      <c r="G246" s="217" t="s">
        <v>17073</v>
      </c>
      <c r="H246" s="217">
        <v>-104.83799999999999</v>
      </c>
      <c r="I246" s="217">
        <v>47.897590000000001</v>
      </c>
      <c r="J246" s="217" t="s">
        <v>17715</v>
      </c>
      <c r="K246" s="217" t="s">
        <v>17714</v>
      </c>
      <c r="L246" s="217">
        <v>31000205</v>
      </c>
      <c r="M246" s="217">
        <v>48</v>
      </c>
      <c r="N246" s="217" t="s">
        <v>17469</v>
      </c>
      <c r="O246" s="217" t="s">
        <v>17144</v>
      </c>
      <c r="P246" s="107" t="str">
        <f>VLOOKUP(L246,SCC_xref!$D$6:$G$192,2,FALSE)</f>
        <v>Natural Gas Production, Flares</v>
      </c>
      <c r="Q246" s="189">
        <v>0.18452592940349416</v>
      </c>
      <c r="R246" s="189">
        <v>0.64648146794488059</v>
      </c>
      <c r="S246" s="189">
        <v>0.36879557279392794</v>
      </c>
      <c r="T246" s="189">
        <v>0</v>
      </c>
      <c r="U246" s="189">
        <v>0</v>
      </c>
      <c r="V246" s="68"/>
      <c r="W246" s="6"/>
      <c r="X246" s="6"/>
      <c r="Y246" s="6"/>
      <c r="Z246" s="6"/>
      <c r="AA246" s="6"/>
      <c r="AB246" s="6"/>
    </row>
    <row r="247" spans="1:28" s="141" customFormat="1" ht="25.5" x14ac:dyDescent="0.2">
      <c r="A247" s="142" t="s">
        <v>17015</v>
      </c>
      <c r="B247" s="217" t="s">
        <v>17276</v>
      </c>
      <c r="C247" s="217" t="s">
        <v>17038</v>
      </c>
      <c r="D247" s="217">
        <v>30083</v>
      </c>
      <c r="E247" s="217" t="s">
        <v>17739</v>
      </c>
      <c r="F247" s="217" t="s">
        <v>17740</v>
      </c>
      <c r="G247" s="217" t="s">
        <v>17073</v>
      </c>
      <c r="H247" s="217">
        <v>-104.83799999999999</v>
      </c>
      <c r="I247" s="217">
        <v>47.897590000000001</v>
      </c>
      <c r="J247" s="217" t="s">
        <v>17668</v>
      </c>
      <c r="K247" s="217" t="s">
        <v>17738</v>
      </c>
      <c r="L247" s="217">
        <v>31000207</v>
      </c>
      <c r="M247" s="217">
        <v>0</v>
      </c>
      <c r="N247" s="217" t="s">
        <v>17469</v>
      </c>
      <c r="O247" s="217" t="s">
        <v>17144</v>
      </c>
      <c r="P247" s="107" t="str">
        <f>VLOOKUP(L247,SCC_xref!$D$6:$G$192,2,FALSE)</f>
        <v>Permitted Fugitives</v>
      </c>
      <c r="Q247" s="189">
        <v>0</v>
      </c>
      <c r="R247" s="189">
        <v>0</v>
      </c>
      <c r="S247" s="189">
        <v>0</v>
      </c>
      <c r="T247" s="189">
        <v>0</v>
      </c>
      <c r="U247" s="189">
        <v>0</v>
      </c>
      <c r="V247" s="68"/>
      <c r="W247" s="6"/>
      <c r="X247" s="6"/>
      <c r="Y247" s="6"/>
      <c r="Z247" s="6"/>
      <c r="AA247" s="6"/>
      <c r="AB247" s="6"/>
    </row>
    <row r="248" spans="1:28" s="141" customFormat="1" ht="25.5" x14ac:dyDescent="0.2">
      <c r="A248" s="142" t="s">
        <v>17015</v>
      </c>
      <c r="B248" s="217" t="s">
        <v>17276</v>
      </c>
      <c r="C248" s="217" t="s">
        <v>17038</v>
      </c>
      <c r="D248" s="217">
        <v>30083</v>
      </c>
      <c r="E248" s="217" t="s">
        <v>17741</v>
      </c>
      <c r="F248" s="217" t="s">
        <v>17742</v>
      </c>
      <c r="G248" s="217" t="s">
        <v>17073</v>
      </c>
      <c r="H248" s="217">
        <v>-104.13599000000001</v>
      </c>
      <c r="I248" s="217">
        <v>47.92624</v>
      </c>
      <c r="J248" s="217" t="s">
        <v>17743</v>
      </c>
      <c r="K248" s="217" t="s">
        <v>17744</v>
      </c>
      <c r="L248" s="217">
        <v>40301012</v>
      </c>
      <c r="M248" s="217">
        <v>335507</v>
      </c>
      <c r="N248" s="217" t="s">
        <v>17469</v>
      </c>
      <c r="O248" s="217" t="s">
        <v>17144</v>
      </c>
      <c r="P248" s="107" t="str">
        <f>VLOOKUP(L248,SCC_xref!$D$6:$G$192,2,FALSE)</f>
        <v>Permitted Tank Losses</v>
      </c>
      <c r="Q248" s="189">
        <v>0</v>
      </c>
      <c r="R248" s="189">
        <v>6.0405331848273001</v>
      </c>
      <c r="S248" s="189">
        <v>0</v>
      </c>
      <c r="T248" s="189">
        <v>0</v>
      </c>
      <c r="U248" s="189">
        <v>0</v>
      </c>
      <c r="V248" s="68"/>
      <c r="W248" s="6"/>
      <c r="X248" s="6"/>
      <c r="Y248" s="6"/>
      <c r="Z248" s="6"/>
      <c r="AA248" s="6"/>
      <c r="AB248" s="6"/>
    </row>
    <row r="249" spans="1:28" s="141" customFormat="1" ht="25.5" x14ac:dyDescent="0.2">
      <c r="A249" s="142" t="s">
        <v>17015</v>
      </c>
      <c r="B249" s="217" t="s">
        <v>17276</v>
      </c>
      <c r="C249" s="217" t="s">
        <v>17038</v>
      </c>
      <c r="D249" s="217">
        <v>30083</v>
      </c>
      <c r="E249" s="217" t="s">
        <v>17741</v>
      </c>
      <c r="F249" s="217" t="s">
        <v>17742</v>
      </c>
      <c r="G249" s="217" t="s">
        <v>17073</v>
      </c>
      <c r="H249" s="217">
        <v>-104.13599000000001</v>
      </c>
      <c r="I249" s="217">
        <v>47.92624</v>
      </c>
      <c r="J249" s="217" t="s">
        <v>17599</v>
      </c>
      <c r="K249" s="217" t="s">
        <v>17708</v>
      </c>
      <c r="L249" s="217">
        <v>31000207</v>
      </c>
      <c r="M249" s="217">
        <v>8760</v>
      </c>
      <c r="N249" s="217" t="s">
        <v>17469</v>
      </c>
      <c r="O249" s="217" t="s">
        <v>17144</v>
      </c>
      <c r="P249" s="107" t="str">
        <f>VLOOKUP(L249,SCC_xref!$D$6:$G$192,2,FALSE)</f>
        <v>Permitted Fugitives</v>
      </c>
      <c r="Q249" s="189">
        <v>0</v>
      </c>
      <c r="R249" s="189">
        <v>10.110098786213529</v>
      </c>
      <c r="S249" s="189">
        <v>0</v>
      </c>
      <c r="T249" s="189">
        <v>0</v>
      </c>
      <c r="U249" s="189">
        <v>0</v>
      </c>
      <c r="V249" s="68"/>
      <c r="W249" s="6"/>
      <c r="X249" s="6"/>
      <c r="Y249" s="6"/>
      <c r="Z249" s="6"/>
      <c r="AA249" s="6"/>
      <c r="AB249" s="6"/>
    </row>
    <row r="250" spans="1:28" s="141" customFormat="1" x14ac:dyDescent="0.2">
      <c r="A250" s="142" t="s">
        <v>17015</v>
      </c>
      <c r="B250" s="217" t="s">
        <v>17276</v>
      </c>
      <c r="C250" s="217" t="s">
        <v>17038</v>
      </c>
      <c r="D250" s="217">
        <v>30083</v>
      </c>
      <c r="E250" s="217" t="s">
        <v>17741</v>
      </c>
      <c r="F250" s="217" t="s">
        <v>17742</v>
      </c>
      <c r="G250" s="217" t="s">
        <v>17073</v>
      </c>
      <c r="H250" s="217">
        <v>-104.13599000000001</v>
      </c>
      <c r="I250" s="217">
        <v>47.92624</v>
      </c>
      <c r="J250" s="217" t="s">
        <v>17745</v>
      </c>
      <c r="K250" s="217" t="s">
        <v>17745</v>
      </c>
      <c r="L250" s="217">
        <v>30502504</v>
      </c>
      <c r="M250" s="217">
        <v>777</v>
      </c>
      <c r="N250" s="217" t="s">
        <v>17469</v>
      </c>
      <c r="O250" s="217" t="s">
        <v>17144</v>
      </c>
      <c r="P250" s="107" t="str">
        <f>VLOOKUP(L250,SCC_xref!$D$6:$G$192,2,FALSE)</f>
        <v>Natural Gas Production, Other Not Classified</v>
      </c>
      <c r="Q250" s="189">
        <v>0</v>
      </c>
      <c r="R250" s="189">
        <v>0</v>
      </c>
      <c r="S250" s="189">
        <v>0</v>
      </c>
      <c r="T250" s="189">
        <v>0</v>
      </c>
      <c r="U250" s="189">
        <v>0.61559900337110141</v>
      </c>
      <c r="V250" s="68"/>
      <c r="W250" s="6"/>
      <c r="X250" s="6"/>
      <c r="Y250" s="6"/>
      <c r="Z250" s="6"/>
      <c r="AA250" s="6"/>
      <c r="AB250" s="6"/>
    </row>
    <row r="251" spans="1:28" s="141" customFormat="1" ht="25.5" x14ac:dyDescent="0.2">
      <c r="A251" s="142" t="s">
        <v>17015</v>
      </c>
      <c r="B251" s="217" t="s">
        <v>17276</v>
      </c>
      <c r="C251" s="217" t="s">
        <v>17038</v>
      </c>
      <c r="D251" s="217">
        <v>30083</v>
      </c>
      <c r="E251" s="217" t="s">
        <v>17741</v>
      </c>
      <c r="F251" s="217" t="s">
        <v>17742</v>
      </c>
      <c r="G251" s="217" t="s">
        <v>17073</v>
      </c>
      <c r="H251" s="217">
        <v>-104.13599000000001</v>
      </c>
      <c r="I251" s="217">
        <v>47.92624</v>
      </c>
      <c r="J251" s="217" t="s">
        <v>17746</v>
      </c>
      <c r="K251" s="217" t="s">
        <v>17665</v>
      </c>
      <c r="L251" s="217">
        <v>40301012</v>
      </c>
      <c r="M251" s="217">
        <v>869</v>
      </c>
      <c r="N251" s="217" t="s">
        <v>17469</v>
      </c>
      <c r="O251" s="217" t="s">
        <v>17144</v>
      </c>
      <c r="P251" s="107" t="str">
        <f>VLOOKUP(L251,SCC_xref!$D$6:$G$192,2,FALSE)</f>
        <v>Permitted Tank Losses</v>
      </c>
      <c r="Q251" s="189">
        <v>0</v>
      </c>
      <c r="R251" s="189">
        <v>7.2657084702625836</v>
      </c>
      <c r="S251" s="189">
        <v>0</v>
      </c>
      <c r="T251" s="189">
        <v>0</v>
      </c>
      <c r="U251" s="189">
        <v>0</v>
      </c>
      <c r="V251" s="68"/>
      <c r="W251" s="6"/>
      <c r="X251" s="6"/>
      <c r="Y251" s="6"/>
      <c r="Z251" s="6"/>
      <c r="AA251" s="6"/>
      <c r="AB251" s="6"/>
    </row>
    <row r="252" spans="1:28" s="141" customFormat="1" ht="25.5" x14ac:dyDescent="0.2">
      <c r="A252" s="142" t="s">
        <v>17015</v>
      </c>
      <c r="B252" s="217" t="s">
        <v>17276</v>
      </c>
      <c r="C252" s="217" t="s">
        <v>17038</v>
      </c>
      <c r="D252" s="217">
        <v>30083</v>
      </c>
      <c r="E252" s="217" t="s">
        <v>17747</v>
      </c>
      <c r="F252" s="217" t="s">
        <v>17748</v>
      </c>
      <c r="G252" s="217" t="s">
        <v>17073</v>
      </c>
      <c r="H252" s="217">
        <v>-104.87903</v>
      </c>
      <c r="I252" s="217">
        <v>47.940689999999996</v>
      </c>
      <c r="J252" s="217" t="s">
        <v>17707</v>
      </c>
      <c r="K252" s="217" t="s">
        <v>17708</v>
      </c>
      <c r="L252" s="217">
        <v>31000207</v>
      </c>
      <c r="M252" s="217">
        <v>23545</v>
      </c>
      <c r="N252" s="217" t="s">
        <v>17469</v>
      </c>
      <c r="O252" s="217" t="s">
        <v>17144</v>
      </c>
      <c r="P252" s="107" t="str">
        <f>VLOOKUP(L252,SCC_xref!$D$6:$G$192,2,FALSE)</f>
        <v>Permitted Fugitives</v>
      </c>
      <c r="Q252" s="189">
        <v>0</v>
      </c>
      <c r="R252" s="189">
        <v>0.21028267371606524</v>
      </c>
      <c r="S252" s="189">
        <v>0</v>
      </c>
      <c r="T252" s="189">
        <v>0</v>
      </c>
      <c r="U252" s="189">
        <v>0</v>
      </c>
      <c r="V252" s="68"/>
      <c r="W252" s="6"/>
      <c r="X252" s="6"/>
      <c r="Y252" s="6"/>
      <c r="Z252" s="6"/>
      <c r="AA252" s="6"/>
      <c r="AB252" s="6"/>
    </row>
    <row r="253" spans="1:28" s="141" customFormat="1" x14ac:dyDescent="0.2">
      <c r="A253" s="142" t="s">
        <v>17015</v>
      </c>
      <c r="B253" s="217" t="s">
        <v>17276</v>
      </c>
      <c r="C253" s="217" t="s">
        <v>17038</v>
      </c>
      <c r="D253" s="217">
        <v>30083</v>
      </c>
      <c r="E253" s="217" t="s">
        <v>17747</v>
      </c>
      <c r="F253" s="217" t="s">
        <v>17748</v>
      </c>
      <c r="G253" s="217" t="s">
        <v>17073</v>
      </c>
      <c r="H253" s="217">
        <v>-104.87903</v>
      </c>
      <c r="I253" s="217">
        <v>47.940689999999996</v>
      </c>
      <c r="J253" s="217" t="s">
        <v>17709</v>
      </c>
      <c r="K253" s="217" t="s">
        <v>17710</v>
      </c>
      <c r="L253" s="217">
        <v>31000205</v>
      </c>
      <c r="M253" s="217">
        <v>8472</v>
      </c>
      <c r="N253" s="217" t="s">
        <v>17469</v>
      </c>
      <c r="O253" s="217" t="s">
        <v>17144</v>
      </c>
      <c r="P253" s="107" t="str">
        <f>VLOOKUP(L253,SCC_xref!$D$6:$G$192,2,FALSE)</f>
        <v>Natural Gas Production, Flares</v>
      </c>
      <c r="Q253" s="189">
        <v>0.16286976129988964</v>
      </c>
      <c r="R253" s="189">
        <v>5.38200627426858E-3</v>
      </c>
      <c r="S253" s="189">
        <v>0.16286976129988964</v>
      </c>
      <c r="T253" s="189">
        <v>1.0251440522416344E-3</v>
      </c>
      <c r="U253" s="189">
        <v>1.2429871633429818E-2</v>
      </c>
      <c r="V253" s="68"/>
      <c r="W253" s="6"/>
      <c r="X253" s="6"/>
      <c r="Y253" s="6"/>
      <c r="Z253" s="6"/>
      <c r="AA253" s="6"/>
      <c r="AB253" s="6"/>
    </row>
    <row r="254" spans="1:28" s="141" customFormat="1" ht="25.5" x14ac:dyDescent="0.2">
      <c r="A254" s="142" t="s">
        <v>17015</v>
      </c>
      <c r="B254" s="217" t="s">
        <v>17276</v>
      </c>
      <c r="C254" s="217" t="s">
        <v>17038</v>
      </c>
      <c r="D254" s="217">
        <v>30083</v>
      </c>
      <c r="E254" s="217" t="s">
        <v>17747</v>
      </c>
      <c r="F254" s="217" t="s">
        <v>17748</v>
      </c>
      <c r="G254" s="217" t="s">
        <v>17073</v>
      </c>
      <c r="H254" s="217">
        <v>-104.87903</v>
      </c>
      <c r="I254" s="217">
        <v>47.940689999999996</v>
      </c>
      <c r="J254" s="217" t="s">
        <v>17721</v>
      </c>
      <c r="K254" s="217" t="s">
        <v>17665</v>
      </c>
      <c r="L254" s="217">
        <v>40301012</v>
      </c>
      <c r="M254" s="217">
        <v>23545</v>
      </c>
      <c r="N254" s="217" t="s">
        <v>17469</v>
      </c>
      <c r="O254" s="217" t="s">
        <v>17144</v>
      </c>
      <c r="P254" s="107" t="str">
        <f>VLOOKUP(L254,SCC_xref!$D$6:$G$192,2,FALSE)</f>
        <v>Permitted Tank Losses</v>
      </c>
      <c r="Q254" s="189">
        <v>0</v>
      </c>
      <c r="R254" s="189">
        <v>0.16748290953497702</v>
      </c>
      <c r="S254" s="189">
        <v>0</v>
      </c>
      <c r="T254" s="189">
        <v>0</v>
      </c>
      <c r="U254" s="189">
        <v>0</v>
      </c>
      <c r="V254" s="68"/>
      <c r="W254" s="6"/>
      <c r="X254" s="6"/>
      <c r="Y254" s="6"/>
      <c r="Z254" s="6"/>
      <c r="AA254" s="6"/>
      <c r="AB254" s="6"/>
    </row>
    <row r="255" spans="1:28" s="141" customFormat="1" ht="25.5" x14ac:dyDescent="0.2">
      <c r="A255" s="142" t="s">
        <v>17015</v>
      </c>
      <c r="B255" s="217" t="s">
        <v>17276</v>
      </c>
      <c r="C255" s="217" t="s">
        <v>17038</v>
      </c>
      <c r="D255" s="217">
        <v>30083</v>
      </c>
      <c r="E255" s="217" t="s">
        <v>17747</v>
      </c>
      <c r="F255" s="217" t="s">
        <v>17748</v>
      </c>
      <c r="G255" s="217" t="s">
        <v>17073</v>
      </c>
      <c r="H255" s="217">
        <v>-104.87903</v>
      </c>
      <c r="I255" s="217">
        <v>47.940689999999996</v>
      </c>
      <c r="J255" s="217" t="s">
        <v>17711</v>
      </c>
      <c r="K255" s="217" t="s">
        <v>17712</v>
      </c>
      <c r="L255" s="217">
        <v>20200253</v>
      </c>
      <c r="M255" s="217">
        <v>8472</v>
      </c>
      <c r="N255" s="217" t="s">
        <v>17469</v>
      </c>
      <c r="O255" s="217" t="s">
        <v>17144</v>
      </c>
      <c r="P255" s="107" t="str">
        <f>VLOOKUP(L255,SCC_xref!$D$6:$G$192,2,FALSE)</f>
        <v>Compressor Engines</v>
      </c>
      <c r="Q255" s="189">
        <v>1.2484973126237806</v>
      </c>
      <c r="R255" s="189">
        <v>1.736978453516919</v>
      </c>
      <c r="S255" s="189">
        <v>2.0083853413478918</v>
      </c>
      <c r="T255" s="189">
        <v>2.69100313713429E-3</v>
      </c>
      <c r="U255" s="189">
        <v>5.433263476880662E-2</v>
      </c>
      <c r="V255" s="68"/>
      <c r="W255" s="6"/>
      <c r="X255" s="6"/>
      <c r="Y255" s="6"/>
      <c r="Z255" s="6"/>
      <c r="AA255" s="6"/>
      <c r="AB255" s="6"/>
    </row>
    <row r="256" spans="1:28" s="141" customFormat="1" x14ac:dyDescent="0.2">
      <c r="A256" s="142" t="s">
        <v>17015</v>
      </c>
      <c r="B256" s="217" t="s">
        <v>17276</v>
      </c>
      <c r="C256" s="217" t="s">
        <v>17038</v>
      </c>
      <c r="D256" s="217">
        <v>30083</v>
      </c>
      <c r="E256" s="217" t="s">
        <v>17747</v>
      </c>
      <c r="F256" s="217" t="s">
        <v>17748</v>
      </c>
      <c r="G256" s="217" t="s">
        <v>17073</v>
      </c>
      <c r="H256" s="217">
        <v>-104.87903</v>
      </c>
      <c r="I256" s="217">
        <v>47.940689999999996</v>
      </c>
      <c r="J256" s="217" t="s">
        <v>17713</v>
      </c>
      <c r="K256" s="217" t="s">
        <v>17714</v>
      </c>
      <c r="L256" s="217">
        <v>31000205</v>
      </c>
      <c r="M256" s="217">
        <v>8472</v>
      </c>
      <c r="N256" s="217" t="s">
        <v>17469</v>
      </c>
      <c r="O256" s="217" t="s">
        <v>17144</v>
      </c>
      <c r="P256" s="107" t="str">
        <f>VLOOKUP(L256,SCC_xref!$D$6:$G$192,2,FALSE)</f>
        <v>Natural Gas Production, Flares</v>
      </c>
      <c r="Q256" s="189">
        <v>0.38109730142082759</v>
      </c>
      <c r="R256" s="189">
        <v>1.9477736992591053E-2</v>
      </c>
      <c r="S256" s="189">
        <v>0.76270717486777595</v>
      </c>
      <c r="T256" s="189">
        <v>1.0251440522416344E-3</v>
      </c>
      <c r="U256" s="189">
        <v>1.0251440522416343E-2</v>
      </c>
      <c r="V256" s="68"/>
      <c r="W256" s="6"/>
      <c r="X256" s="6"/>
      <c r="Y256" s="6"/>
      <c r="Z256" s="6"/>
      <c r="AA256" s="6"/>
      <c r="AB256" s="6"/>
    </row>
    <row r="257" spans="1:28" s="141" customFormat="1" x14ac:dyDescent="0.2">
      <c r="A257" s="142" t="s">
        <v>17015</v>
      </c>
      <c r="B257" s="217" t="s">
        <v>17276</v>
      </c>
      <c r="C257" s="217" t="s">
        <v>17038</v>
      </c>
      <c r="D257" s="217">
        <v>30083</v>
      </c>
      <c r="E257" s="217" t="s">
        <v>17747</v>
      </c>
      <c r="F257" s="217" t="s">
        <v>17748</v>
      </c>
      <c r="G257" s="217" t="s">
        <v>17073</v>
      </c>
      <c r="H257" s="217">
        <v>-104.87903</v>
      </c>
      <c r="I257" s="217">
        <v>47.940689999999996</v>
      </c>
      <c r="J257" s="217" t="s">
        <v>17715</v>
      </c>
      <c r="K257" s="217" t="s">
        <v>17714</v>
      </c>
      <c r="L257" s="217">
        <v>31000205</v>
      </c>
      <c r="M257" s="217">
        <v>48</v>
      </c>
      <c r="N257" s="217" t="s">
        <v>17469</v>
      </c>
      <c r="O257" s="217" t="s">
        <v>17144</v>
      </c>
      <c r="P257" s="107" t="str">
        <f>VLOOKUP(L257,SCC_xref!$D$6:$G$192,2,FALSE)</f>
        <v>Natural Gas Production, Flares</v>
      </c>
      <c r="Q257" s="189">
        <v>0.18452592940349416</v>
      </c>
      <c r="R257" s="189">
        <v>0.58715125592139605</v>
      </c>
      <c r="S257" s="189">
        <v>0.36879557279392794</v>
      </c>
      <c r="T257" s="189">
        <v>0</v>
      </c>
      <c r="U257" s="189">
        <v>0</v>
      </c>
      <c r="V257" s="68"/>
      <c r="W257" s="6"/>
      <c r="X257" s="6"/>
      <c r="Y257" s="6"/>
      <c r="Z257" s="6"/>
      <c r="AA257" s="6"/>
      <c r="AB257" s="6"/>
    </row>
    <row r="258" spans="1:28" s="141" customFormat="1" ht="25.5" x14ac:dyDescent="0.2">
      <c r="A258" s="142" t="s">
        <v>17015</v>
      </c>
      <c r="B258" s="217" t="s">
        <v>17276</v>
      </c>
      <c r="C258" s="217" t="s">
        <v>17038</v>
      </c>
      <c r="D258" s="217">
        <v>30083</v>
      </c>
      <c r="E258" s="217" t="s">
        <v>17747</v>
      </c>
      <c r="F258" s="217" t="s">
        <v>17748</v>
      </c>
      <c r="G258" s="217" t="s">
        <v>17073</v>
      </c>
      <c r="H258" s="217">
        <v>-104.87903</v>
      </c>
      <c r="I258" s="217">
        <v>47.940689999999996</v>
      </c>
      <c r="J258" s="217" t="s">
        <v>17668</v>
      </c>
      <c r="K258" s="217" t="s">
        <v>17738</v>
      </c>
      <c r="L258" s="217">
        <v>31000207</v>
      </c>
      <c r="M258" s="217">
        <v>23448</v>
      </c>
      <c r="N258" s="217" t="s">
        <v>17469</v>
      </c>
      <c r="O258" s="217" t="s">
        <v>17144</v>
      </c>
      <c r="P258" s="107" t="str">
        <f>VLOOKUP(L258,SCC_xref!$D$6:$G$192,2,FALSE)</f>
        <v>Permitted Fugitives</v>
      </c>
      <c r="Q258" s="189">
        <v>0</v>
      </c>
      <c r="R258" s="189">
        <v>0.89546332963306763</v>
      </c>
      <c r="S258" s="189">
        <v>0</v>
      </c>
      <c r="T258" s="189">
        <v>0</v>
      </c>
      <c r="U258" s="189">
        <v>0</v>
      </c>
      <c r="V258" s="68"/>
      <c r="W258" s="6"/>
      <c r="X258" s="6"/>
      <c r="Y258" s="6"/>
      <c r="Z258" s="6"/>
      <c r="AA258" s="6"/>
      <c r="AB258" s="6"/>
    </row>
    <row r="259" spans="1:28" s="141" customFormat="1" ht="25.5" x14ac:dyDescent="0.2">
      <c r="A259" s="142" t="s">
        <v>17015</v>
      </c>
      <c r="B259" s="217" t="s">
        <v>17276</v>
      </c>
      <c r="C259" s="217" t="s">
        <v>17038</v>
      </c>
      <c r="D259" s="217">
        <v>30083</v>
      </c>
      <c r="E259" s="217" t="s">
        <v>17749</v>
      </c>
      <c r="F259" s="217" t="s">
        <v>17750</v>
      </c>
      <c r="G259" s="217" t="s">
        <v>17073</v>
      </c>
      <c r="H259" s="217">
        <v>-104.85699</v>
      </c>
      <c r="I259" s="217">
        <v>47.940719999999999</v>
      </c>
      <c r="J259" s="217" t="s">
        <v>17707</v>
      </c>
      <c r="K259" s="217" t="s">
        <v>17708</v>
      </c>
      <c r="L259" s="217">
        <v>31000207</v>
      </c>
      <c r="M259" s="217">
        <v>23101</v>
      </c>
      <c r="N259" s="217" t="s">
        <v>17469</v>
      </c>
      <c r="O259" s="217" t="s">
        <v>17144</v>
      </c>
      <c r="P259" s="107" t="str">
        <f>VLOOKUP(L259,SCC_xref!$D$6:$G$192,2,FALSE)</f>
        <v>Permitted Fugitives</v>
      </c>
      <c r="Q259" s="189">
        <v>0</v>
      </c>
      <c r="R259" s="189">
        <v>0.20631024051362892</v>
      </c>
      <c r="S259" s="189">
        <v>0</v>
      </c>
      <c r="T259" s="189">
        <v>0</v>
      </c>
      <c r="U259" s="189">
        <v>0</v>
      </c>
      <c r="V259" s="68"/>
      <c r="W259" s="6"/>
      <c r="X259" s="6"/>
      <c r="Y259" s="6"/>
      <c r="Z259" s="6"/>
      <c r="AA259" s="6"/>
      <c r="AB259" s="6"/>
    </row>
    <row r="260" spans="1:28" s="141" customFormat="1" x14ac:dyDescent="0.2">
      <c r="A260" s="142" t="s">
        <v>17015</v>
      </c>
      <c r="B260" s="217" t="s">
        <v>17276</v>
      </c>
      <c r="C260" s="217" t="s">
        <v>17038</v>
      </c>
      <c r="D260" s="217">
        <v>30083</v>
      </c>
      <c r="E260" s="217" t="s">
        <v>17749</v>
      </c>
      <c r="F260" s="217" t="s">
        <v>17750</v>
      </c>
      <c r="G260" s="217" t="s">
        <v>17073</v>
      </c>
      <c r="H260" s="217">
        <v>-104.85699</v>
      </c>
      <c r="I260" s="217">
        <v>47.940719999999999</v>
      </c>
      <c r="J260" s="217" t="s">
        <v>17709</v>
      </c>
      <c r="K260" s="217" t="s">
        <v>17710</v>
      </c>
      <c r="L260" s="217">
        <v>31000205</v>
      </c>
      <c r="M260" s="217">
        <v>8760</v>
      </c>
      <c r="N260" s="217" t="s">
        <v>17469</v>
      </c>
      <c r="O260" s="217" t="s">
        <v>17144</v>
      </c>
      <c r="P260" s="107" t="str">
        <f>VLOOKUP(L260,SCC_xref!$D$6:$G$192,2,FALSE)</f>
        <v>Natural Gas Production, Flares</v>
      </c>
      <c r="Q260" s="189">
        <v>0.16837991058068844</v>
      </c>
      <c r="R260" s="189">
        <v>5.6382922873289892E-3</v>
      </c>
      <c r="S260" s="189">
        <v>0.16837991058068844</v>
      </c>
      <c r="T260" s="189">
        <v>1.1532870587718385E-3</v>
      </c>
      <c r="U260" s="189">
        <v>1.2942443659550633E-2</v>
      </c>
      <c r="V260" s="68"/>
      <c r="W260" s="6"/>
      <c r="X260" s="6"/>
      <c r="Y260" s="6"/>
      <c r="Z260" s="6"/>
      <c r="AA260" s="6"/>
      <c r="AB260" s="6"/>
    </row>
    <row r="261" spans="1:28" s="141" customFormat="1" ht="25.5" x14ac:dyDescent="0.2">
      <c r="A261" s="142" t="s">
        <v>17015</v>
      </c>
      <c r="B261" s="217" t="s">
        <v>17276</v>
      </c>
      <c r="C261" s="217" t="s">
        <v>17038</v>
      </c>
      <c r="D261" s="217">
        <v>30083</v>
      </c>
      <c r="E261" s="217" t="s">
        <v>17749</v>
      </c>
      <c r="F261" s="217" t="s">
        <v>17750</v>
      </c>
      <c r="G261" s="217" t="s">
        <v>17073</v>
      </c>
      <c r="H261" s="217">
        <v>-104.85699</v>
      </c>
      <c r="I261" s="217">
        <v>47.940719999999999</v>
      </c>
      <c r="J261" s="217" t="s">
        <v>17721</v>
      </c>
      <c r="K261" s="217" t="s">
        <v>17665</v>
      </c>
      <c r="L261" s="217">
        <v>40301012</v>
      </c>
      <c r="M261" s="217">
        <v>23101</v>
      </c>
      <c r="N261" s="217" t="s">
        <v>17469</v>
      </c>
      <c r="O261" s="217" t="s">
        <v>17144</v>
      </c>
      <c r="P261" s="107" t="str">
        <f>VLOOKUP(L261,SCC_xref!$D$6:$G$192,2,FALSE)</f>
        <v>Permitted Tank Losses</v>
      </c>
      <c r="Q261" s="189">
        <v>0</v>
      </c>
      <c r="R261" s="189">
        <v>0.16427933437172193</v>
      </c>
      <c r="S261" s="189">
        <v>0</v>
      </c>
      <c r="T261" s="189">
        <v>0</v>
      </c>
      <c r="U261" s="189">
        <v>0</v>
      </c>
      <c r="V261" s="68"/>
      <c r="W261" s="6"/>
      <c r="X261" s="6"/>
      <c r="Y261" s="6"/>
      <c r="Z261" s="6"/>
      <c r="AA261" s="6"/>
      <c r="AB261" s="6"/>
    </row>
    <row r="262" spans="1:28" s="141" customFormat="1" ht="25.5" x14ac:dyDescent="0.2">
      <c r="A262" s="142" t="s">
        <v>17015</v>
      </c>
      <c r="B262" s="217" t="s">
        <v>17276</v>
      </c>
      <c r="C262" s="217" t="s">
        <v>17038</v>
      </c>
      <c r="D262" s="217">
        <v>30083</v>
      </c>
      <c r="E262" s="217" t="s">
        <v>17749</v>
      </c>
      <c r="F262" s="217" t="s">
        <v>17750</v>
      </c>
      <c r="G262" s="217" t="s">
        <v>17073</v>
      </c>
      <c r="H262" s="217">
        <v>-104.85699</v>
      </c>
      <c r="I262" s="217">
        <v>47.940719999999999</v>
      </c>
      <c r="J262" s="217" t="s">
        <v>17711</v>
      </c>
      <c r="K262" s="217" t="s">
        <v>17712</v>
      </c>
      <c r="L262" s="217">
        <v>20200253</v>
      </c>
      <c r="M262" s="217">
        <v>8760</v>
      </c>
      <c r="N262" s="217" t="s">
        <v>17469</v>
      </c>
      <c r="O262" s="217" t="s">
        <v>17144</v>
      </c>
      <c r="P262" s="107" t="str">
        <f>VLOOKUP(L262,SCC_xref!$D$6:$G$192,2,FALSE)</f>
        <v>Compressor Engines</v>
      </c>
      <c r="Q262" s="189">
        <v>1.2909126477852781</v>
      </c>
      <c r="R262" s="189">
        <v>1.7960523795273433</v>
      </c>
      <c r="S262" s="189">
        <v>2.0766855638284909</v>
      </c>
      <c r="T262" s="189">
        <v>2.8191461436644946E-3</v>
      </c>
      <c r="U262" s="189">
        <v>5.6126636860229479E-2</v>
      </c>
      <c r="V262" s="68"/>
      <c r="W262" s="6"/>
      <c r="X262" s="6"/>
      <c r="Y262" s="6"/>
      <c r="Z262" s="6"/>
      <c r="AA262" s="6"/>
      <c r="AB262" s="6"/>
    </row>
    <row r="263" spans="1:28" s="141" customFormat="1" x14ac:dyDescent="0.2">
      <c r="A263" s="142" t="s">
        <v>17015</v>
      </c>
      <c r="B263" s="217" t="s">
        <v>17276</v>
      </c>
      <c r="C263" s="217" t="s">
        <v>17038</v>
      </c>
      <c r="D263" s="217">
        <v>30083</v>
      </c>
      <c r="E263" s="217" t="s">
        <v>17749</v>
      </c>
      <c r="F263" s="217" t="s">
        <v>17750</v>
      </c>
      <c r="G263" s="217" t="s">
        <v>17073</v>
      </c>
      <c r="H263" s="217">
        <v>-104.85699</v>
      </c>
      <c r="I263" s="217">
        <v>47.940719999999999</v>
      </c>
      <c r="J263" s="217" t="s">
        <v>17713</v>
      </c>
      <c r="K263" s="217" t="s">
        <v>17714</v>
      </c>
      <c r="L263" s="217">
        <v>31000205</v>
      </c>
      <c r="M263" s="217">
        <v>8760</v>
      </c>
      <c r="N263" s="217" t="s">
        <v>17469</v>
      </c>
      <c r="O263" s="217" t="s">
        <v>17144</v>
      </c>
      <c r="P263" s="107" t="str">
        <f>VLOOKUP(L263,SCC_xref!$D$6:$G$192,2,FALSE)</f>
        <v>Natural Gas Production, Flares</v>
      </c>
      <c r="Q263" s="189">
        <v>0.39737146325016348</v>
      </c>
      <c r="R263" s="189">
        <v>2.0246595031772282E-2</v>
      </c>
      <c r="S263" s="189">
        <v>0.78577291604321264</v>
      </c>
      <c r="T263" s="189">
        <v>1.1532870587718385E-3</v>
      </c>
      <c r="U263" s="189">
        <v>1.0635869542006956E-2</v>
      </c>
      <c r="V263" s="68"/>
      <c r="W263" s="6"/>
      <c r="X263" s="6"/>
      <c r="Y263" s="6"/>
      <c r="Z263" s="6"/>
      <c r="AA263" s="6"/>
      <c r="AB263" s="6"/>
    </row>
    <row r="264" spans="1:28" s="141" customFormat="1" x14ac:dyDescent="0.2">
      <c r="A264" s="142" t="s">
        <v>17015</v>
      </c>
      <c r="B264" s="217" t="s">
        <v>17276</v>
      </c>
      <c r="C264" s="217" t="s">
        <v>17038</v>
      </c>
      <c r="D264" s="217">
        <v>30083</v>
      </c>
      <c r="E264" s="217" t="s">
        <v>17749</v>
      </c>
      <c r="F264" s="217" t="s">
        <v>17750</v>
      </c>
      <c r="G264" s="217" t="s">
        <v>17073</v>
      </c>
      <c r="H264" s="217">
        <v>-104.85699</v>
      </c>
      <c r="I264" s="217">
        <v>47.940719999999999</v>
      </c>
      <c r="J264" s="217" t="s">
        <v>17715</v>
      </c>
      <c r="K264" s="217" t="s">
        <v>17714</v>
      </c>
      <c r="L264" s="217">
        <v>31000205</v>
      </c>
      <c r="M264" s="217">
        <v>48</v>
      </c>
      <c r="N264" s="217" t="s">
        <v>17469</v>
      </c>
      <c r="O264" s="217" t="s">
        <v>17144</v>
      </c>
      <c r="P264" s="107" t="str">
        <f>VLOOKUP(L264,SCC_xref!$D$6:$G$192,2,FALSE)</f>
        <v>Natural Gas Production, Flares</v>
      </c>
      <c r="Q264" s="189">
        <v>0.18452592940349416</v>
      </c>
      <c r="R264" s="189">
        <v>0.58715125592139605</v>
      </c>
      <c r="S264" s="189">
        <v>0.36879557279392794</v>
      </c>
      <c r="T264" s="189">
        <v>0</v>
      </c>
      <c r="U264" s="189">
        <v>0</v>
      </c>
      <c r="V264" s="68"/>
      <c r="W264" s="6"/>
      <c r="X264" s="6"/>
      <c r="Y264" s="6"/>
      <c r="Z264" s="6"/>
      <c r="AA264" s="6"/>
      <c r="AB264" s="6"/>
    </row>
    <row r="265" spans="1:28" s="141" customFormat="1" ht="25.5" x14ac:dyDescent="0.2">
      <c r="A265" s="142" t="s">
        <v>17015</v>
      </c>
      <c r="B265" s="217" t="s">
        <v>17276</v>
      </c>
      <c r="C265" s="217" t="s">
        <v>17038</v>
      </c>
      <c r="D265" s="217">
        <v>30083</v>
      </c>
      <c r="E265" s="217" t="s">
        <v>17749</v>
      </c>
      <c r="F265" s="217" t="s">
        <v>17750</v>
      </c>
      <c r="G265" s="217" t="s">
        <v>17073</v>
      </c>
      <c r="H265" s="217">
        <v>-104.85699</v>
      </c>
      <c r="I265" s="217">
        <v>47.940719999999999</v>
      </c>
      <c r="J265" s="217" t="s">
        <v>17668</v>
      </c>
      <c r="K265" s="217" t="s">
        <v>17738</v>
      </c>
      <c r="L265" s="217">
        <v>31000207</v>
      </c>
      <c r="M265" s="217">
        <v>22946</v>
      </c>
      <c r="N265" s="217" t="s">
        <v>17469</v>
      </c>
      <c r="O265" s="217" t="s">
        <v>17144</v>
      </c>
      <c r="P265" s="107" t="str">
        <f>VLOOKUP(L265,SCC_xref!$D$6:$G$192,2,FALSE)</f>
        <v>Permitted Fugitives</v>
      </c>
      <c r="Q265" s="189">
        <v>0</v>
      </c>
      <c r="R265" s="189">
        <v>0.87624187865353698</v>
      </c>
      <c r="S265" s="189">
        <v>0</v>
      </c>
      <c r="T265" s="189">
        <v>0</v>
      </c>
      <c r="U265" s="189">
        <v>0</v>
      </c>
      <c r="V265" s="68"/>
      <c r="W265" s="6"/>
      <c r="X265" s="6"/>
      <c r="Y265" s="6"/>
      <c r="Z265" s="6"/>
      <c r="AA265" s="6"/>
      <c r="AB265" s="6"/>
    </row>
    <row r="266" spans="1:28" s="141" customFormat="1" ht="25.5" x14ac:dyDescent="0.2">
      <c r="A266" s="142" t="s">
        <v>17015</v>
      </c>
      <c r="B266" s="217" t="s">
        <v>17276</v>
      </c>
      <c r="C266" s="217" t="s">
        <v>17038</v>
      </c>
      <c r="D266" s="217">
        <v>30083</v>
      </c>
      <c r="E266" s="217" t="s">
        <v>17751</v>
      </c>
      <c r="F266" s="217" t="s">
        <v>17752</v>
      </c>
      <c r="G266" s="217" t="s">
        <v>17073</v>
      </c>
      <c r="H266" s="217">
        <v>-104.76183</v>
      </c>
      <c r="I266" s="217">
        <v>47.910580000000003</v>
      </c>
      <c r="J266" s="217" t="s">
        <v>17753</v>
      </c>
      <c r="K266" s="217" t="s">
        <v>17708</v>
      </c>
      <c r="L266" s="217">
        <v>31000207</v>
      </c>
      <c r="M266" s="217">
        <v>45082</v>
      </c>
      <c r="N266" s="217" t="s">
        <v>17469</v>
      </c>
      <c r="O266" s="217" t="s">
        <v>17144</v>
      </c>
      <c r="P266" s="107" t="str">
        <f>VLOOKUP(L266,SCC_xref!$D$6:$G$192,2,FALSE)</f>
        <v>Permitted Fugitives</v>
      </c>
      <c r="Q266" s="189">
        <v>0</v>
      </c>
      <c r="R266" s="189">
        <v>0.40262532651790189</v>
      </c>
      <c r="S266" s="189">
        <v>0</v>
      </c>
      <c r="T266" s="189">
        <v>0</v>
      </c>
      <c r="U266" s="189">
        <v>0</v>
      </c>
      <c r="V266" s="68"/>
      <c r="W266" s="6"/>
      <c r="X266" s="6"/>
      <c r="Y266" s="6"/>
      <c r="Z266" s="6"/>
      <c r="AA266" s="6"/>
      <c r="AB266" s="6"/>
    </row>
    <row r="267" spans="1:28" s="141" customFormat="1" x14ac:dyDescent="0.2">
      <c r="A267" s="142" t="s">
        <v>17015</v>
      </c>
      <c r="B267" s="217" t="s">
        <v>17276</v>
      </c>
      <c r="C267" s="217" t="s">
        <v>17038</v>
      </c>
      <c r="D267" s="217">
        <v>30083</v>
      </c>
      <c r="E267" s="217" t="s">
        <v>17751</v>
      </c>
      <c r="F267" s="217" t="s">
        <v>17752</v>
      </c>
      <c r="G267" s="217" t="s">
        <v>17073</v>
      </c>
      <c r="H267" s="217">
        <v>-104.76183</v>
      </c>
      <c r="I267" s="217">
        <v>47.910580000000003</v>
      </c>
      <c r="J267" s="217" t="s">
        <v>17709</v>
      </c>
      <c r="K267" s="217" t="s">
        <v>17710</v>
      </c>
      <c r="L267" s="217">
        <v>31000205</v>
      </c>
      <c r="M267" s="217">
        <v>8760</v>
      </c>
      <c r="N267" s="217" t="s">
        <v>17469</v>
      </c>
      <c r="O267" s="217" t="s">
        <v>17144</v>
      </c>
      <c r="P267" s="107" t="str">
        <f>VLOOKUP(L267,SCC_xref!$D$6:$G$192,2,FALSE)</f>
        <v>Natural Gas Production, Flares</v>
      </c>
      <c r="Q267" s="189">
        <v>0.16837991058068844</v>
      </c>
      <c r="R267" s="189">
        <v>5.6382922873289892E-3</v>
      </c>
      <c r="S267" s="189">
        <v>0.16837991058068844</v>
      </c>
      <c r="T267" s="189">
        <v>1.1532870587718385E-3</v>
      </c>
      <c r="U267" s="189">
        <v>1.2942443659550633E-2</v>
      </c>
      <c r="V267" s="68"/>
      <c r="W267" s="6"/>
      <c r="X267" s="6"/>
      <c r="Y267" s="6"/>
      <c r="Z267" s="6"/>
      <c r="AA267" s="6"/>
      <c r="AB267" s="6"/>
    </row>
    <row r="268" spans="1:28" s="141" customFormat="1" ht="25.5" x14ac:dyDescent="0.2">
      <c r="A268" s="142" t="s">
        <v>17015</v>
      </c>
      <c r="B268" s="217" t="s">
        <v>17276</v>
      </c>
      <c r="C268" s="217" t="s">
        <v>17038</v>
      </c>
      <c r="D268" s="217">
        <v>30083</v>
      </c>
      <c r="E268" s="217" t="s">
        <v>17751</v>
      </c>
      <c r="F268" s="217" t="s">
        <v>17752</v>
      </c>
      <c r="G268" s="217" t="s">
        <v>17073</v>
      </c>
      <c r="H268" s="217">
        <v>-104.76183</v>
      </c>
      <c r="I268" s="217">
        <v>47.910580000000003</v>
      </c>
      <c r="J268" s="217" t="s">
        <v>17721</v>
      </c>
      <c r="K268" s="217" t="s">
        <v>17665</v>
      </c>
      <c r="L268" s="217">
        <v>40301012</v>
      </c>
      <c r="M268" s="217">
        <v>45082</v>
      </c>
      <c r="N268" s="217" t="s">
        <v>17469</v>
      </c>
      <c r="O268" s="217" t="s">
        <v>17144</v>
      </c>
      <c r="P268" s="107" t="str">
        <f>VLOOKUP(L268,SCC_xref!$D$6:$G$192,2,FALSE)</f>
        <v>Permitted Tank Losses</v>
      </c>
      <c r="Q268" s="189">
        <v>0</v>
      </c>
      <c r="R268" s="189">
        <v>0.32061380233857112</v>
      </c>
      <c r="S268" s="189">
        <v>0</v>
      </c>
      <c r="T268" s="189">
        <v>0</v>
      </c>
      <c r="U268" s="189">
        <v>0</v>
      </c>
      <c r="V268" s="68"/>
      <c r="W268" s="6"/>
      <c r="X268" s="6"/>
      <c r="Y268" s="6"/>
      <c r="Z268" s="6"/>
      <c r="AA268" s="6"/>
      <c r="AB268" s="6"/>
    </row>
    <row r="269" spans="1:28" s="141" customFormat="1" ht="25.5" x14ac:dyDescent="0.2">
      <c r="A269" s="142" t="s">
        <v>17015</v>
      </c>
      <c r="B269" s="217" t="s">
        <v>17276</v>
      </c>
      <c r="C269" s="217" t="s">
        <v>17038</v>
      </c>
      <c r="D269" s="217">
        <v>30083</v>
      </c>
      <c r="E269" s="217" t="s">
        <v>17751</v>
      </c>
      <c r="F269" s="217" t="s">
        <v>17752</v>
      </c>
      <c r="G269" s="217" t="s">
        <v>17073</v>
      </c>
      <c r="H269" s="217">
        <v>-104.76183</v>
      </c>
      <c r="I269" s="217">
        <v>47.910580000000003</v>
      </c>
      <c r="J269" s="217" t="s">
        <v>17711</v>
      </c>
      <c r="K269" s="217" t="s">
        <v>17712</v>
      </c>
      <c r="L269" s="217">
        <v>20200253</v>
      </c>
      <c r="M269" s="217">
        <v>8760</v>
      </c>
      <c r="N269" s="217" t="s">
        <v>17469</v>
      </c>
      <c r="O269" s="217" t="s">
        <v>17144</v>
      </c>
      <c r="P269" s="107" t="str">
        <f>VLOOKUP(L269,SCC_xref!$D$6:$G$192,2,FALSE)</f>
        <v>Compressor Engines</v>
      </c>
      <c r="Q269" s="189">
        <v>1.2909126477852781</v>
      </c>
      <c r="R269" s="189">
        <v>1.7960523795273433</v>
      </c>
      <c r="S269" s="189">
        <v>2.0766855638284909</v>
      </c>
      <c r="T269" s="189">
        <v>2.8191461436644946E-3</v>
      </c>
      <c r="U269" s="189">
        <v>5.6126636860229479E-2</v>
      </c>
      <c r="V269" s="68"/>
      <c r="W269" s="6"/>
      <c r="X269" s="6"/>
      <c r="Y269" s="6"/>
      <c r="Z269" s="6"/>
      <c r="AA269" s="6"/>
      <c r="AB269" s="6"/>
    </row>
    <row r="270" spans="1:28" s="141" customFormat="1" x14ac:dyDescent="0.2">
      <c r="A270" s="142" t="s">
        <v>17015</v>
      </c>
      <c r="B270" s="217" t="s">
        <v>17276</v>
      </c>
      <c r="C270" s="217" t="s">
        <v>17038</v>
      </c>
      <c r="D270" s="217">
        <v>30083</v>
      </c>
      <c r="E270" s="217" t="s">
        <v>17751</v>
      </c>
      <c r="F270" s="217" t="s">
        <v>17752</v>
      </c>
      <c r="G270" s="217" t="s">
        <v>17073</v>
      </c>
      <c r="H270" s="217">
        <v>-104.76183</v>
      </c>
      <c r="I270" s="217">
        <v>47.910580000000003</v>
      </c>
      <c r="J270" s="217" t="s">
        <v>17713</v>
      </c>
      <c r="K270" s="217" t="s">
        <v>17714</v>
      </c>
      <c r="L270" s="217">
        <v>31000205</v>
      </c>
      <c r="M270" s="217">
        <v>8760</v>
      </c>
      <c r="N270" s="217" t="s">
        <v>17469</v>
      </c>
      <c r="O270" s="217" t="s">
        <v>17144</v>
      </c>
      <c r="P270" s="107" t="str">
        <f>VLOOKUP(L270,SCC_xref!$D$6:$G$192,2,FALSE)</f>
        <v>Natural Gas Production, Flares</v>
      </c>
      <c r="Q270" s="189">
        <v>0.3940397450803782</v>
      </c>
      <c r="R270" s="189">
        <v>1.0180961868824732</v>
      </c>
      <c r="S270" s="189">
        <v>0.78859206218687716</v>
      </c>
      <c r="T270" s="189">
        <v>1.1532870587718385E-3</v>
      </c>
      <c r="U270" s="189">
        <v>1.0635869542006956E-2</v>
      </c>
      <c r="V270" s="68"/>
      <c r="W270" s="6"/>
      <c r="X270" s="6"/>
      <c r="Y270" s="6"/>
      <c r="Z270" s="6"/>
      <c r="AA270" s="6"/>
      <c r="AB270" s="6"/>
    </row>
    <row r="271" spans="1:28" s="141" customFormat="1" x14ac:dyDescent="0.2">
      <c r="A271" s="142" t="s">
        <v>17015</v>
      </c>
      <c r="B271" s="217" t="s">
        <v>17276</v>
      </c>
      <c r="C271" s="217" t="s">
        <v>17038</v>
      </c>
      <c r="D271" s="217">
        <v>30083</v>
      </c>
      <c r="E271" s="217" t="s">
        <v>17751</v>
      </c>
      <c r="F271" s="217" t="s">
        <v>17752</v>
      </c>
      <c r="G271" s="217" t="s">
        <v>17073</v>
      </c>
      <c r="H271" s="217">
        <v>-104.76183</v>
      </c>
      <c r="I271" s="217">
        <v>47.910580000000003</v>
      </c>
      <c r="J271" s="217" t="s">
        <v>17754</v>
      </c>
      <c r="K271" s="217" t="s">
        <v>17714</v>
      </c>
      <c r="L271" s="217">
        <v>31000205</v>
      </c>
      <c r="M271" s="217">
        <v>48</v>
      </c>
      <c r="N271" s="217" t="s">
        <v>17469</v>
      </c>
      <c r="O271" s="217" t="s">
        <v>17144</v>
      </c>
      <c r="P271" s="107" t="str">
        <f>VLOOKUP(L271,SCC_xref!$D$6:$G$192,2,FALSE)</f>
        <v>Natural Gas Production, Flares</v>
      </c>
      <c r="Q271" s="189">
        <v>0.18452592940349416</v>
      </c>
      <c r="R271" s="189">
        <v>0.58715125592139605</v>
      </c>
      <c r="S271" s="189">
        <v>0.36879557279392794</v>
      </c>
      <c r="T271" s="189">
        <v>0</v>
      </c>
      <c r="U271" s="189">
        <v>0</v>
      </c>
      <c r="V271" s="68"/>
      <c r="W271" s="6"/>
      <c r="X271" s="6"/>
      <c r="Y271" s="6"/>
      <c r="Z271" s="6"/>
      <c r="AA271" s="6"/>
      <c r="AB271" s="6"/>
    </row>
    <row r="272" spans="1:28" s="141" customFormat="1" x14ac:dyDescent="0.2">
      <c r="A272" s="142" t="s">
        <v>17015</v>
      </c>
      <c r="B272" s="217" t="s">
        <v>17276</v>
      </c>
      <c r="C272" s="217" t="s">
        <v>17038</v>
      </c>
      <c r="D272" s="217">
        <v>30083</v>
      </c>
      <c r="E272" s="217" t="s">
        <v>17751</v>
      </c>
      <c r="F272" s="217" t="s">
        <v>17752</v>
      </c>
      <c r="G272" s="217" t="s">
        <v>17073</v>
      </c>
      <c r="H272" s="217">
        <v>-104.76183</v>
      </c>
      <c r="I272" s="217">
        <v>47.910580000000003</v>
      </c>
      <c r="J272" s="217" t="s">
        <v>17668</v>
      </c>
      <c r="K272" s="217" t="s">
        <v>17755</v>
      </c>
      <c r="L272" s="217">
        <v>31000207</v>
      </c>
      <c r="M272" s="217">
        <v>45123</v>
      </c>
      <c r="N272" s="217" t="s">
        <v>17469</v>
      </c>
      <c r="O272" s="217" t="s">
        <v>17144</v>
      </c>
      <c r="P272" s="107" t="str">
        <f>VLOOKUP(L272,SCC_xref!$D$6:$G$192,2,FALSE)</f>
        <v>Permitted Fugitives</v>
      </c>
      <c r="Q272" s="189">
        <v>0</v>
      </c>
      <c r="R272" s="189">
        <v>1.7231390088116572</v>
      </c>
      <c r="S272" s="189">
        <v>0</v>
      </c>
      <c r="T272" s="189">
        <v>0</v>
      </c>
      <c r="U272" s="189">
        <v>0</v>
      </c>
      <c r="V272" s="68"/>
      <c r="W272" s="6"/>
      <c r="X272" s="6"/>
      <c r="Y272" s="6"/>
      <c r="Z272" s="6"/>
      <c r="AA272" s="6"/>
      <c r="AB272" s="6"/>
    </row>
    <row r="273" spans="1:28" s="141" customFormat="1" ht="25.5" x14ac:dyDescent="0.2">
      <c r="A273" s="142" t="s">
        <v>17015</v>
      </c>
      <c r="B273" s="217" t="s">
        <v>17276</v>
      </c>
      <c r="C273" s="217" t="s">
        <v>17038</v>
      </c>
      <c r="D273" s="217">
        <v>30083</v>
      </c>
      <c r="E273" s="217" t="s">
        <v>17756</v>
      </c>
      <c r="F273" s="217" t="s">
        <v>17757</v>
      </c>
      <c r="G273" s="217" t="s">
        <v>17073</v>
      </c>
      <c r="H273" s="217">
        <v>-104.9153</v>
      </c>
      <c r="I273" s="217">
        <v>47.912109999999998</v>
      </c>
      <c r="J273" s="217" t="s">
        <v>17758</v>
      </c>
      <c r="K273" s="217" t="s">
        <v>17759</v>
      </c>
      <c r="L273" s="217">
        <v>31000207</v>
      </c>
      <c r="M273" s="217">
        <v>8702</v>
      </c>
      <c r="N273" s="217" t="s">
        <v>17469</v>
      </c>
      <c r="O273" s="217" t="s">
        <v>17144</v>
      </c>
      <c r="P273" s="107" t="str">
        <f>VLOOKUP(L273,SCC_xref!$D$6:$G$192,2,FALSE)</f>
        <v>Permitted Fugitives</v>
      </c>
      <c r="Q273" s="189">
        <v>0</v>
      </c>
      <c r="R273" s="189">
        <v>7.778280496383401E-2</v>
      </c>
      <c r="S273" s="189">
        <v>0</v>
      </c>
      <c r="T273" s="189">
        <v>0</v>
      </c>
      <c r="U273" s="189">
        <v>0</v>
      </c>
      <c r="V273" s="68"/>
      <c r="W273" s="6"/>
      <c r="X273" s="6"/>
      <c r="Y273" s="6"/>
      <c r="Z273" s="6"/>
      <c r="AA273" s="6"/>
      <c r="AB273" s="6"/>
    </row>
    <row r="274" spans="1:28" s="141" customFormat="1" x14ac:dyDescent="0.2">
      <c r="A274" s="142" t="s">
        <v>17015</v>
      </c>
      <c r="B274" s="217" t="s">
        <v>17276</v>
      </c>
      <c r="C274" s="217" t="s">
        <v>17038</v>
      </c>
      <c r="D274" s="217">
        <v>30083</v>
      </c>
      <c r="E274" s="217" t="s">
        <v>17756</v>
      </c>
      <c r="F274" s="217" t="s">
        <v>17757</v>
      </c>
      <c r="G274" s="217" t="s">
        <v>17073</v>
      </c>
      <c r="H274" s="217">
        <v>-104.9153</v>
      </c>
      <c r="I274" s="217">
        <v>47.912109999999998</v>
      </c>
      <c r="J274" s="217" t="s">
        <v>17709</v>
      </c>
      <c r="K274" s="217" t="s">
        <v>17710</v>
      </c>
      <c r="L274" s="217">
        <v>31000205</v>
      </c>
      <c r="M274" s="217">
        <v>8760</v>
      </c>
      <c r="N274" s="217" t="s">
        <v>17469</v>
      </c>
      <c r="O274" s="217" t="s">
        <v>17144</v>
      </c>
      <c r="P274" s="107" t="str">
        <f>VLOOKUP(L274,SCC_xref!$D$6:$G$192,2,FALSE)</f>
        <v>Natural Gas Production, Flares</v>
      </c>
      <c r="Q274" s="189">
        <v>0.16837991058068844</v>
      </c>
      <c r="R274" s="189">
        <v>5.6382922873289892E-3</v>
      </c>
      <c r="S274" s="189">
        <v>0.16837991058068844</v>
      </c>
      <c r="T274" s="189">
        <v>1.1532870587718385E-3</v>
      </c>
      <c r="U274" s="189">
        <v>1.2942443659550633E-2</v>
      </c>
      <c r="V274" s="68"/>
      <c r="W274" s="6"/>
      <c r="X274" s="6"/>
      <c r="Y274" s="6"/>
      <c r="Z274" s="6"/>
      <c r="AA274" s="6"/>
      <c r="AB274" s="6"/>
    </row>
    <row r="275" spans="1:28" s="68" customFormat="1" ht="25.5" x14ac:dyDescent="0.2">
      <c r="A275" s="142" t="s">
        <v>17015</v>
      </c>
      <c r="B275" s="217" t="s">
        <v>17276</v>
      </c>
      <c r="C275" s="217" t="s">
        <v>17038</v>
      </c>
      <c r="D275" s="217">
        <v>30083</v>
      </c>
      <c r="E275" s="217" t="s">
        <v>17756</v>
      </c>
      <c r="F275" s="217" t="s">
        <v>17757</v>
      </c>
      <c r="G275" s="217" t="s">
        <v>17073</v>
      </c>
      <c r="H275" s="217">
        <v>-104.9153</v>
      </c>
      <c r="I275" s="217">
        <v>47.912109999999998</v>
      </c>
      <c r="J275" s="217" t="s">
        <v>17721</v>
      </c>
      <c r="K275" s="217" t="s">
        <v>17665</v>
      </c>
      <c r="L275" s="217">
        <v>40301012</v>
      </c>
      <c r="M275" s="217">
        <v>8702</v>
      </c>
      <c r="N275" s="217" t="s">
        <v>17469</v>
      </c>
      <c r="O275" s="217" t="s">
        <v>17144</v>
      </c>
      <c r="P275" s="107" t="str">
        <f>VLOOKUP(L275,SCC_xref!$D$6:$G$192,2,FALSE)</f>
        <v>Permitted Tank Losses</v>
      </c>
      <c r="Q275" s="189">
        <v>0</v>
      </c>
      <c r="R275" s="189">
        <v>6.189307215408868E-2</v>
      </c>
      <c r="S275" s="189">
        <v>0</v>
      </c>
      <c r="T275" s="189">
        <v>0</v>
      </c>
      <c r="U275" s="189">
        <v>0</v>
      </c>
      <c r="W275" s="6"/>
      <c r="X275" s="6"/>
      <c r="Y275" s="6"/>
      <c r="Z275" s="6"/>
      <c r="AA275" s="6"/>
      <c r="AB275" s="6"/>
    </row>
    <row r="276" spans="1:28" s="68" customFormat="1" ht="25.5" x14ac:dyDescent="0.2">
      <c r="A276" s="142" t="s">
        <v>17015</v>
      </c>
      <c r="B276" s="217" t="s">
        <v>17276</v>
      </c>
      <c r="C276" s="217" t="s">
        <v>17038</v>
      </c>
      <c r="D276" s="217">
        <v>30083</v>
      </c>
      <c r="E276" s="217" t="s">
        <v>17756</v>
      </c>
      <c r="F276" s="217" t="s">
        <v>17757</v>
      </c>
      <c r="G276" s="217" t="s">
        <v>17073</v>
      </c>
      <c r="H276" s="217">
        <v>-104.9153</v>
      </c>
      <c r="I276" s="217">
        <v>47.912109999999998</v>
      </c>
      <c r="J276" s="217" t="s">
        <v>17711</v>
      </c>
      <c r="K276" s="217" t="s">
        <v>17712</v>
      </c>
      <c r="L276" s="217">
        <v>20200253</v>
      </c>
      <c r="M276" s="217">
        <v>8760</v>
      </c>
      <c r="N276" s="217" t="s">
        <v>17144</v>
      </c>
      <c r="O276" s="217" t="s">
        <v>17144</v>
      </c>
      <c r="P276" s="107" t="str">
        <f>VLOOKUP(L276,SCC_xref!$D$6:$G$192,2,FALSE)</f>
        <v>Compressor Engines</v>
      </c>
      <c r="Q276" s="189">
        <v>1.2909126477852781</v>
      </c>
      <c r="R276" s="189">
        <v>1.7960523795273433</v>
      </c>
      <c r="S276" s="189">
        <v>2.0766855638284909</v>
      </c>
      <c r="T276" s="189">
        <v>2.8191461436644946E-3</v>
      </c>
      <c r="U276" s="189">
        <v>5.6126636860229479E-2</v>
      </c>
      <c r="W276" s="6"/>
      <c r="X276" s="6"/>
      <c r="Y276" s="6"/>
      <c r="Z276" s="6"/>
      <c r="AA276" s="6"/>
      <c r="AB276" s="6"/>
    </row>
    <row r="277" spans="1:28" s="68" customFormat="1" x14ac:dyDescent="0.2">
      <c r="A277" s="142" t="s">
        <v>17015</v>
      </c>
      <c r="B277" s="217" t="s">
        <v>17276</v>
      </c>
      <c r="C277" s="217" t="s">
        <v>17038</v>
      </c>
      <c r="D277" s="217">
        <v>30083</v>
      </c>
      <c r="E277" s="217" t="s">
        <v>17756</v>
      </c>
      <c r="F277" s="217" t="s">
        <v>17757</v>
      </c>
      <c r="G277" s="217" t="s">
        <v>17073</v>
      </c>
      <c r="H277" s="217">
        <v>-104.9153</v>
      </c>
      <c r="I277" s="217">
        <v>47.912109999999998</v>
      </c>
      <c r="J277" s="217" t="s">
        <v>17713</v>
      </c>
      <c r="K277" s="217" t="s">
        <v>17714</v>
      </c>
      <c r="L277" s="217">
        <v>31000205</v>
      </c>
      <c r="M277" s="217">
        <v>8760</v>
      </c>
      <c r="N277" s="217" t="s">
        <v>17469</v>
      </c>
      <c r="O277" s="217" t="s">
        <v>17144</v>
      </c>
      <c r="P277" s="107" t="str">
        <f>VLOOKUP(L277,SCC_xref!$D$6:$G$192,2,FALSE)</f>
        <v>Natural Gas Production, Flares</v>
      </c>
      <c r="Q277" s="189">
        <v>0.3940397450803782</v>
      </c>
      <c r="R277" s="189">
        <v>1.0180961868824732</v>
      </c>
      <c r="S277" s="189">
        <v>0.78859206218687716</v>
      </c>
      <c r="T277" s="189">
        <v>1.1532870587718385E-3</v>
      </c>
      <c r="U277" s="189">
        <v>1.0635869542006956E-2</v>
      </c>
      <c r="W277" s="6"/>
      <c r="X277" s="6"/>
      <c r="Y277" s="6"/>
      <c r="Z277" s="6"/>
      <c r="AA277" s="6"/>
      <c r="AB277" s="6"/>
    </row>
    <row r="278" spans="1:28" s="68" customFormat="1" x14ac:dyDescent="0.2">
      <c r="A278" s="142" t="s">
        <v>17015</v>
      </c>
      <c r="B278" s="217" t="s">
        <v>17276</v>
      </c>
      <c r="C278" s="217" t="s">
        <v>17038</v>
      </c>
      <c r="D278" s="217">
        <v>30083</v>
      </c>
      <c r="E278" s="217" t="s">
        <v>17756</v>
      </c>
      <c r="F278" s="217" t="s">
        <v>17757</v>
      </c>
      <c r="G278" s="217" t="s">
        <v>17073</v>
      </c>
      <c r="H278" s="217">
        <v>-104.9153</v>
      </c>
      <c r="I278" s="217">
        <v>47.912109999999998</v>
      </c>
      <c r="J278" s="217" t="s">
        <v>17715</v>
      </c>
      <c r="K278" s="217" t="s">
        <v>17714</v>
      </c>
      <c r="L278" s="217">
        <v>31000205</v>
      </c>
      <c r="M278" s="217">
        <v>48</v>
      </c>
      <c r="N278" s="217" t="s">
        <v>17469</v>
      </c>
      <c r="O278" s="217" t="s">
        <v>17144</v>
      </c>
      <c r="P278" s="107" t="str">
        <f>VLOOKUP(L278,SCC_xref!$D$6:$G$192,2,FALSE)</f>
        <v>Natural Gas Production, Flares</v>
      </c>
      <c r="Q278" s="189">
        <v>0.18452592940349416</v>
      </c>
      <c r="R278" s="189">
        <v>0.58715125592139605</v>
      </c>
      <c r="S278" s="189">
        <v>0.36879557279392794</v>
      </c>
      <c r="T278" s="189">
        <v>0</v>
      </c>
      <c r="U278" s="189">
        <v>0</v>
      </c>
      <c r="W278" s="6"/>
      <c r="X278" s="6"/>
      <c r="Y278" s="6"/>
      <c r="Z278" s="6"/>
      <c r="AA278" s="6"/>
      <c r="AB278" s="6"/>
    </row>
    <row r="279" spans="1:28" s="68" customFormat="1" ht="25.5" x14ac:dyDescent="0.2">
      <c r="A279" s="142" t="s">
        <v>17015</v>
      </c>
      <c r="B279" s="217" t="s">
        <v>17276</v>
      </c>
      <c r="C279" s="217" t="s">
        <v>17038</v>
      </c>
      <c r="D279" s="217">
        <v>30083</v>
      </c>
      <c r="E279" s="217" t="s">
        <v>17756</v>
      </c>
      <c r="F279" s="217" t="s">
        <v>17757</v>
      </c>
      <c r="G279" s="217" t="s">
        <v>17073</v>
      </c>
      <c r="H279" s="217">
        <v>-104.9153</v>
      </c>
      <c r="I279" s="217">
        <v>47.912109999999998</v>
      </c>
      <c r="J279" s="217" t="s">
        <v>17668</v>
      </c>
      <c r="K279" s="217" t="s">
        <v>17738</v>
      </c>
      <c r="L279" s="217">
        <v>31000207</v>
      </c>
      <c r="M279" s="217">
        <v>8521</v>
      </c>
      <c r="N279" s="217" t="s">
        <v>17469</v>
      </c>
      <c r="O279" s="217" t="s">
        <v>17144</v>
      </c>
      <c r="P279" s="107" t="str">
        <f>VLOOKUP(L279,SCC_xref!$D$6:$G$192,2,FALSE)</f>
        <v>Permitted Fugitives</v>
      </c>
      <c r="Q279" s="189">
        <v>0</v>
      </c>
      <c r="R279" s="189">
        <v>0.32535509358018871</v>
      </c>
      <c r="S279" s="189">
        <v>0</v>
      </c>
      <c r="T279" s="189">
        <v>0</v>
      </c>
      <c r="U279" s="189">
        <v>0</v>
      </c>
      <c r="W279" s="6"/>
      <c r="X279" s="6"/>
      <c r="Y279" s="6"/>
      <c r="Z279" s="6"/>
      <c r="AA279" s="6"/>
      <c r="AB279" s="6"/>
    </row>
    <row r="280" spans="1:28" s="68" customFormat="1" ht="25.5" x14ac:dyDescent="0.2">
      <c r="A280" s="142" t="s">
        <v>17015</v>
      </c>
      <c r="B280" s="217" t="s">
        <v>17276</v>
      </c>
      <c r="C280" s="217" t="s">
        <v>17038</v>
      </c>
      <c r="D280" s="217">
        <v>30083</v>
      </c>
      <c r="E280" s="217" t="s">
        <v>17760</v>
      </c>
      <c r="F280" s="217" t="s">
        <v>17761</v>
      </c>
      <c r="G280" s="217" t="s">
        <v>17073</v>
      </c>
      <c r="H280" s="217">
        <v>-104.8505</v>
      </c>
      <c r="I280" s="217">
        <v>47.883519999999997</v>
      </c>
      <c r="J280" s="217" t="s">
        <v>17762</v>
      </c>
      <c r="K280" s="217" t="s">
        <v>17763</v>
      </c>
      <c r="L280" s="217">
        <v>31000207</v>
      </c>
      <c r="M280" s="217">
        <v>134421</v>
      </c>
      <c r="N280" s="217" t="s">
        <v>17469</v>
      </c>
      <c r="O280" s="217" t="s">
        <v>17144</v>
      </c>
      <c r="P280" s="107" t="str">
        <f>VLOOKUP(L280,SCC_xref!$D$6:$G$192,2,FALSE)</f>
        <v>Permitted Fugitives</v>
      </c>
      <c r="Q280" s="189">
        <v>0</v>
      </c>
      <c r="R280" s="189">
        <v>1.2005718281814839</v>
      </c>
      <c r="S280" s="189">
        <v>0</v>
      </c>
      <c r="T280" s="189">
        <v>0</v>
      </c>
      <c r="U280" s="189">
        <v>0</v>
      </c>
      <c r="W280" s="6"/>
      <c r="X280" s="6"/>
      <c r="Y280" s="6"/>
      <c r="Z280" s="6"/>
      <c r="AA280" s="6"/>
      <c r="AB280" s="6"/>
    </row>
    <row r="281" spans="1:28" s="68" customFormat="1" x14ac:dyDescent="0.2">
      <c r="A281" s="142" t="s">
        <v>17015</v>
      </c>
      <c r="B281" s="217" t="s">
        <v>17276</v>
      </c>
      <c r="C281" s="217" t="s">
        <v>17038</v>
      </c>
      <c r="D281" s="217">
        <v>30083</v>
      </c>
      <c r="E281" s="217" t="s">
        <v>17760</v>
      </c>
      <c r="F281" s="217" t="s">
        <v>17761</v>
      </c>
      <c r="G281" s="217" t="s">
        <v>17073</v>
      </c>
      <c r="H281" s="217">
        <v>-104.8505</v>
      </c>
      <c r="I281" s="217">
        <v>47.883519999999997</v>
      </c>
      <c r="J281" s="217" t="s">
        <v>17709</v>
      </c>
      <c r="K281" s="217" t="s">
        <v>17710</v>
      </c>
      <c r="L281" s="217">
        <v>31000205</v>
      </c>
      <c r="M281" s="217">
        <v>8712</v>
      </c>
      <c r="N281" s="217" t="s">
        <v>17469</v>
      </c>
      <c r="O281" s="217" t="s">
        <v>17144</v>
      </c>
      <c r="P281" s="107" t="str">
        <f>VLOOKUP(L281,SCC_xref!$D$6:$G$192,2,FALSE)</f>
        <v>Natural Gas Production, Flares</v>
      </c>
      <c r="Q281" s="189">
        <v>0.16748290953497702</v>
      </c>
      <c r="R281" s="189">
        <v>5.6382922873289892E-3</v>
      </c>
      <c r="S281" s="189">
        <v>0.16748290953497702</v>
      </c>
      <c r="T281" s="189">
        <v>1.1532870587718385E-3</v>
      </c>
      <c r="U281" s="189">
        <v>1.281430065302043E-2</v>
      </c>
      <c r="W281" s="6"/>
      <c r="X281" s="6"/>
      <c r="Y281" s="6"/>
      <c r="Z281" s="6"/>
      <c r="AA281" s="6"/>
      <c r="AB281" s="6"/>
    </row>
    <row r="282" spans="1:28" s="68" customFormat="1" ht="25.5" x14ac:dyDescent="0.2">
      <c r="A282" s="142" t="s">
        <v>17015</v>
      </c>
      <c r="B282" s="217" t="s">
        <v>17276</v>
      </c>
      <c r="C282" s="217" t="s">
        <v>17038</v>
      </c>
      <c r="D282" s="217">
        <v>30083</v>
      </c>
      <c r="E282" s="217" t="s">
        <v>17760</v>
      </c>
      <c r="F282" s="217" t="s">
        <v>17761</v>
      </c>
      <c r="G282" s="217" t="s">
        <v>17073</v>
      </c>
      <c r="H282" s="217">
        <v>-104.8505</v>
      </c>
      <c r="I282" s="217">
        <v>47.883519999999997</v>
      </c>
      <c r="J282" s="217" t="s">
        <v>17721</v>
      </c>
      <c r="K282" s="217" t="s">
        <v>17665</v>
      </c>
      <c r="L282" s="217">
        <v>40301012</v>
      </c>
      <c r="M282" s="217">
        <v>134421</v>
      </c>
      <c r="N282" s="217" t="s">
        <v>17469</v>
      </c>
      <c r="O282" s="217" t="s">
        <v>17144</v>
      </c>
      <c r="P282" s="107" t="str">
        <f>VLOOKUP(L282,SCC_xref!$D$6:$G$192,2,FALSE)</f>
        <v>Permitted Tank Losses</v>
      </c>
      <c r="Q282" s="189">
        <v>0</v>
      </c>
      <c r="R282" s="189">
        <v>0.95594682871532399</v>
      </c>
      <c r="S282" s="189">
        <v>0</v>
      </c>
      <c r="T282" s="189">
        <v>0</v>
      </c>
      <c r="U282" s="189">
        <v>0</v>
      </c>
      <c r="W282" s="6"/>
      <c r="X282" s="6"/>
      <c r="Y282" s="6"/>
      <c r="Z282" s="6"/>
      <c r="AA282" s="6"/>
      <c r="AB282" s="6"/>
    </row>
    <row r="283" spans="1:28" s="68" customFormat="1" ht="25.5" x14ac:dyDescent="0.2">
      <c r="A283" s="142" t="s">
        <v>17015</v>
      </c>
      <c r="B283" s="217" t="s">
        <v>17276</v>
      </c>
      <c r="C283" s="217" t="s">
        <v>17038</v>
      </c>
      <c r="D283" s="217">
        <v>30083</v>
      </c>
      <c r="E283" s="217" t="s">
        <v>17760</v>
      </c>
      <c r="F283" s="217" t="s">
        <v>17761</v>
      </c>
      <c r="G283" s="217" t="s">
        <v>17073</v>
      </c>
      <c r="H283" s="217">
        <v>-104.8505</v>
      </c>
      <c r="I283" s="217">
        <v>47.883519999999997</v>
      </c>
      <c r="J283" s="217" t="s">
        <v>17711</v>
      </c>
      <c r="K283" s="217" t="s">
        <v>17712</v>
      </c>
      <c r="L283" s="217">
        <v>20200253</v>
      </c>
      <c r="M283" s="217">
        <v>8712</v>
      </c>
      <c r="N283" s="217" t="s">
        <v>17469</v>
      </c>
      <c r="O283" s="217" t="s">
        <v>17144</v>
      </c>
      <c r="P283" s="107" t="str">
        <f>VLOOKUP(L283,SCC_xref!$D$6:$G$192,2,FALSE)</f>
        <v>Compressor Engines</v>
      </c>
      <c r="Q283" s="189">
        <v>1.2838647824261169</v>
      </c>
      <c r="R283" s="189">
        <v>1.7861853680245177</v>
      </c>
      <c r="S283" s="189">
        <v>2.0652808362473025</v>
      </c>
      <c r="T283" s="189">
        <v>2.8191461436644946E-3</v>
      </c>
      <c r="U283" s="189">
        <v>5.587035084716907E-2</v>
      </c>
      <c r="W283" s="6"/>
      <c r="X283" s="6"/>
      <c r="Y283" s="6"/>
      <c r="Z283" s="6"/>
      <c r="AA283" s="6"/>
      <c r="AB283" s="6"/>
    </row>
    <row r="284" spans="1:28" s="68" customFormat="1" x14ac:dyDescent="0.2">
      <c r="A284" s="142" t="s">
        <v>17015</v>
      </c>
      <c r="B284" s="217" t="s">
        <v>17276</v>
      </c>
      <c r="C284" s="217" t="s">
        <v>17038</v>
      </c>
      <c r="D284" s="217">
        <v>30083</v>
      </c>
      <c r="E284" s="217" t="s">
        <v>17760</v>
      </c>
      <c r="F284" s="217" t="s">
        <v>17761</v>
      </c>
      <c r="G284" s="217" t="s">
        <v>17073</v>
      </c>
      <c r="H284" s="217">
        <v>-104.8505</v>
      </c>
      <c r="I284" s="217">
        <v>47.883519999999997</v>
      </c>
      <c r="J284" s="217" t="s">
        <v>17713</v>
      </c>
      <c r="K284" s="217" t="s">
        <v>17714</v>
      </c>
      <c r="L284" s="217">
        <v>31000205</v>
      </c>
      <c r="M284" s="217">
        <v>8712</v>
      </c>
      <c r="N284" s="217" t="s">
        <v>17469</v>
      </c>
      <c r="O284" s="217" t="s">
        <v>17144</v>
      </c>
      <c r="P284" s="107" t="str">
        <f>VLOOKUP(L284,SCC_xref!$D$6:$G$192,2,FALSE)</f>
        <v>Natural Gas Production, Flares</v>
      </c>
      <c r="Q284" s="189">
        <v>0.39186131396936474</v>
      </c>
      <c r="R284" s="189">
        <v>1.0125860376016744</v>
      </c>
      <c r="S284" s="189">
        <v>0.78423519996485025</v>
      </c>
      <c r="T284" s="189">
        <v>1.1532870587718385E-3</v>
      </c>
      <c r="U284" s="189">
        <v>1.0635869542006956E-2</v>
      </c>
      <c r="W284" s="6"/>
      <c r="X284" s="6"/>
      <c r="Y284" s="6"/>
      <c r="Z284" s="6"/>
      <c r="AA284" s="6"/>
      <c r="AB284" s="6"/>
    </row>
    <row r="285" spans="1:28" s="68" customFormat="1" x14ac:dyDescent="0.2">
      <c r="A285" s="142" t="s">
        <v>17015</v>
      </c>
      <c r="B285" s="217" t="s">
        <v>17276</v>
      </c>
      <c r="C285" s="217" t="s">
        <v>17038</v>
      </c>
      <c r="D285" s="217">
        <v>30083</v>
      </c>
      <c r="E285" s="217" t="s">
        <v>17760</v>
      </c>
      <c r="F285" s="217" t="s">
        <v>17761</v>
      </c>
      <c r="G285" s="217" t="s">
        <v>17073</v>
      </c>
      <c r="H285" s="217">
        <v>-104.8505</v>
      </c>
      <c r="I285" s="217">
        <v>47.883519999999997</v>
      </c>
      <c r="J285" s="217" t="s">
        <v>17715</v>
      </c>
      <c r="K285" s="217" t="s">
        <v>17714</v>
      </c>
      <c r="L285" s="217">
        <v>31000205</v>
      </c>
      <c r="M285" s="217">
        <v>48</v>
      </c>
      <c r="N285" s="217" t="s">
        <v>17469</v>
      </c>
      <c r="O285" s="217" t="s">
        <v>17144</v>
      </c>
      <c r="P285" s="107" t="str">
        <f>VLOOKUP(L285,SCC_xref!$D$6:$G$192,2,FALSE)</f>
        <v>Natural Gas Production, Flares</v>
      </c>
      <c r="Q285" s="189">
        <v>0.18452592940349416</v>
      </c>
      <c r="R285" s="189">
        <v>0.58715125592139605</v>
      </c>
      <c r="S285" s="189">
        <v>0.36879557279392794</v>
      </c>
      <c r="T285" s="189">
        <v>0</v>
      </c>
      <c r="U285" s="189">
        <v>0</v>
      </c>
      <c r="W285" s="6"/>
      <c r="X285" s="6"/>
      <c r="Y285" s="6"/>
      <c r="Z285" s="6"/>
      <c r="AA285" s="6"/>
      <c r="AB285" s="6"/>
    </row>
    <row r="286" spans="1:28" s="68" customFormat="1" ht="25.5" x14ac:dyDescent="0.2">
      <c r="A286" s="142" t="s">
        <v>17015</v>
      </c>
      <c r="B286" s="217" t="s">
        <v>17276</v>
      </c>
      <c r="C286" s="217" t="s">
        <v>17038</v>
      </c>
      <c r="D286" s="217">
        <v>30083</v>
      </c>
      <c r="E286" s="217" t="s">
        <v>17760</v>
      </c>
      <c r="F286" s="217" t="s">
        <v>17761</v>
      </c>
      <c r="G286" s="217" t="s">
        <v>17073</v>
      </c>
      <c r="H286" s="217">
        <v>-104.8505</v>
      </c>
      <c r="I286" s="217">
        <v>47.883519999999997</v>
      </c>
      <c r="J286" s="217" t="s">
        <v>17668</v>
      </c>
      <c r="K286" s="217" t="s">
        <v>17738</v>
      </c>
      <c r="L286" s="217">
        <v>31000207</v>
      </c>
      <c r="M286" s="217">
        <v>0</v>
      </c>
      <c r="N286" s="217" t="s">
        <v>17469</v>
      </c>
      <c r="O286" s="217" t="s">
        <v>17144</v>
      </c>
      <c r="P286" s="107" t="str">
        <f>VLOOKUP(L286,SCC_xref!$D$6:$G$192,2,FALSE)</f>
        <v>Permitted Fugitives</v>
      </c>
      <c r="Q286" s="189">
        <v>0</v>
      </c>
      <c r="R286" s="189">
        <v>0</v>
      </c>
      <c r="S286" s="189">
        <v>0</v>
      </c>
      <c r="T286" s="189">
        <v>0</v>
      </c>
      <c r="U286" s="189">
        <v>0</v>
      </c>
      <c r="W286" s="6"/>
      <c r="X286" s="6"/>
      <c r="Y286" s="6"/>
      <c r="Z286" s="6"/>
      <c r="AA286" s="6"/>
      <c r="AB286" s="6"/>
    </row>
    <row r="287" spans="1:28" s="68" customFormat="1" ht="25.5" x14ac:dyDescent="0.2">
      <c r="A287" s="142" t="s">
        <v>17015</v>
      </c>
      <c r="B287" s="217" t="s">
        <v>17276</v>
      </c>
      <c r="C287" s="217" t="s">
        <v>17038</v>
      </c>
      <c r="D287" s="217">
        <v>30083</v>
      </c>
      <c r="E287" s="217" t="s">
        <v>17764</v>
      </c>
      <c r="F287" s="217" t="s">
        <v>17765</v>
      </c>
      <c r="G287" s="217" t="s">
        <v>17073</v>
      </c>
      <c r="H287" s="217">
        <v>-104.80812</v>
      </c>
      <c r="I287" s="217">
        <v>47.882820000000002</v>
      </c>
      <c r="J287" s="217" t="s">
        <v>17599</v>
      </c>
      <c r="K287" s="217" t="s">
        <v>17708</v>
      </c>
      <c r="L287" s="217">
        <v>31000207</v>
      </c>
      <c r="M287" s="217">
        <v>67974</v>
      </c>
      <c r="N287" s="217" t="s">
        <v>17469</v>
      </c>
      <c r="O287" s="217" t="s">
        <v>17144</v>
      </c>
      <c r="P287" s="107" t="str">
        <f>VLOOKUP(L287,SCC_xref!$D$6:$G$192,2,FALSE)</f>
        <v>Permitted Fugitives</v>
      </c>
      <c r="Q287" s="189">
        <v>0</v>
      </c>
      <c r="R287" s="189">
        <v>0.60714156494010796</v>
      </c>
      <c r="S287" s="189">
        <v>0</v>
      </c>
      <c r="T287" s="189">
        <v>0</v>
      </c>
      <c r="U287" s="189">
        <v>0</v>
      </c>
      <c r="W287" s="6"/>
      <c r="X287" s="6"/>
      <c r="Y287" s="6"/>
      <c r="Z287" s="6"/>
      <c r="AA287" s="6"/>
      <c r="AB287" s="6"/>
    </row>
    <row r="288" spans="1:28" s="68" customFormat="1" x14ac:dyDescent="0.2">
      <c r="A288" s="142" t="s">
        <v>17015</v>
      </c>
      <c r="B288" s="217" t="s">
        <v>17276</v>
      </c>
      <c r="C288" s="217" t="s">
        <v>17038</v>
      </c>
      <c r="D288" s="217">
        <v>30083</v>
      </c>
      <c r="E288" s="217" t="s">
        <v>17764</v>
      </c>
      <c r="F288" s="217" t="s">
        <v>17765</v>
      </c>
      <c r="G288" s="217" t="s">
        <v>17073</v>
      </c>
      <c r="H288" s="217">
        <v>-104.80812</v>
      </c>
      <c r="I288" s="217">
        <v>47.882820000000002</v>
      </c>
      <c r="J288" s="217" t="s">
        <v>17709</v>
      </c>
      <c r="K288" s="217" t="s">
        <v>17710</v>
      </c>
      <c r="L288" s="217">
        <v>31000205</v>
      </c>
      <c r="M288" s="217">
        <v>7872</v>
      </c>
      <c r="N288" s="217" t="s">
        <v>17469</v>
      </c>
      <c r="O288" s="217" t="s">
        <v>17144</v>
      </c>
      <c r="P288" s="107" t="str">
        <f>VLOOKUP(L288,SCC_xref!$D$6:$G$192,2,FALSE)</f>
        <v>Natural Gas Production, Flares</v>
      </c>
      <c r="Q288" s="189">
        <v>0.15133689071217127</v>
      </c>
      <c r="R288" s="189">
        <v>4.9975772546779675E-3</v>
      </c>
      <c r="S288" s="189">
        <v>0.15133689071217127</v>
      </c>
      <c r="T288" s="189">
        <v>1.0251440522416344E-3</v>
      </c>
      <c r="U288" s="189">
        <v>1.1661013594248591E-2</v>
      </c>
      <c r="W288" s="6"/>
      <c r="X288" s="6"/>
      <c r="Y288" s="6"/>
      <c r="Z288" s="6"/>
      <c r="AA288" s="6"/>
      <c r="AB288" s="6"/>
    </row>
    <row r="289" spans="1:28" s="68" customFormat="1" ht="25.5" x14ac:dyDescent="0.2">
      <c r="A289" s="142" t="s">
        <v>17015</v>
      </c>
      <c r="B289" s="217" t="s">
        <v>17276</v>
      </c>
      <c r="C289" s="217" t="s">
        <v>17038</v>
      </c>
      <c r="D289" s="217">
        <v>30083</v>
      </c>
      <c r="E289" s="217" t="s">
        <v>17764</v>
      </c>
      <c r="F289" s="217" t="s">
        <v>17765</v>
      </c>
      <c r="G289" s="217" t="s">
        <v>17073</v>
      </c>
      <c r="H289" s="217">
        <v>-104.80812</v>
      </c>
      <c r="I289" s="217">
        <v>47.882820000000002</v>
      </c>
      <c r="J289" s="217" t="s">
        <v>17721</v>
      </c>
      <c r="K289" s="217" t="s">
        <v>17665</v>
      </c>
      <c r="L289" s="217">
        <v>40301012</v>
      </c>
      <c r="M289" s="217">
        <v>67974</v>
      </c>
      <c r="N289" s="217" t="s">
        <v>17469</v>
      </c>
      <c r="O289" s="217" t="s">
        <v>17144</v>
      </c>
      <c r="P289" s="107" t="str">
        <f>VLOOKUP(L289,SCC_xref!$D$6:$G$192,2,FALSE)</f>
        <v>Permitted Tank Losses</v>
      </c>
      <c r="Q289" s="189">
        <v>0</v>
      </c>
      <c r="R289" s="189">
        <v>0.48348356363846084</v>
      </c>
      <c r="S289" s="189">
        <v>0</v>
      </c>
      <c r="T289" s="189">
        <v>0</v>
      </c>
      <c r="U289" s="189">
        <v>0</v>
      </c>
      <c r="W289" s="6"/>
      <c r="X289" s="6"/>
      <c r="Y289" s="6"/>
      <c r="Z289" s="6"/>
      <c r="AA289" s="6"/>
      <c r="AB289" s="6"/>
    </row>
    <row r="290" spans="1:28" s="68" customFormat="1" ht="25.5" x14ac:dyDescent="0.2">
      <c r="A290" s="142" t="s">
        <v>17015</v>
      </c>
      <c r="B290" s="217" t="s">
        <v>17276</v>
      </c>
      <c r="C290" s="217" t="s">
        <v>17038</v>
      </c>
      <c r="D290" s="217">
        <v>30083</v>
      </c>
      <c r="E290" s="217" t="s">
        <v>17764</v>
      </c>
      <c r="F290" s="217" t="s">
        <v>17765</v>
      </c>
      <c r="G290" s="217" t="s">
        <v>17073</v>
      </c>
      <c r="H290" s="217">
        <v>-104.80812</v>
      </c>
      <c r="I290" s="217">
        <v>47.882820000000002</v>
      </c>
      <c r="J290" s="217" t="s">
        <v>17722</v>
      </c>
      <c r="K290" s="217" t="s">
        <v>17712</v>
      </c>
      <c r="L290" s="217">
        <v>20200253</v>
      </c>
      <c r="M290" s="217">
        <v>7872</v>
      </c>
      <c r="N290" s="217" t="s">
        <v>17469</v>
      </c>
      <c r="O290" s="217" t="s">
        <v>17144</v>
      </c>
      <c r="P290" s="107" t="str">
        <f>VLOOKUP(L290,SCC_xref!$D$6:$G$192,2,FALSE)</f>
        <v>Compressor Engines</v>
      </c>
      <c r="Q290" s="189">
        <v>1.1600786381179395</v>
      </c>
      <c r="R290" s="189">
        <v>1.4122640749693816</v>
      </c>
      <c r="S290" s="189">
        <v>1.6139611672479233</v>
      </c>
      <c r="T290" s="189">
        <v>2.5628601306040858E-3</v>
      </c>
      <c r="U290" s="189">
        <v>5.0488344572900488E-2</v>
      </c>
      <c r="W290" s="6"/>
      <c r="X290" s="6"/>
      <c r="Y290" s="6"/>
      <c r="Z290" s="6"/>
      <c r="AA290" s="6"/>
      <c r="AB290" s="6"/>
    </row>
    <row r="291" spans="1:28" s="68" customFormat="1" ht="25.5" x14ac:dyDescent="0.2">
      <c r="A291" s="142" t="s">
        <v>17015</v>
      </c>
      <c r="B291" s="217" t="s">
        <v>17276</v>
      </c>
      <c r="C291" s="217" t="s">
        <v>17038</v>
      </c>
      <c r="D291" s="217">
        <v>30083</v>
      </c>
      <c r="E291" s="217" t="s">
        <v>17764</v>
      </c>
      <c r="F291" s="217" t="s">
        <v>17765</v>
      </c>
      <c r="G291" s="217" t="s">
        <v>17073</v>
      </c>
      <c r="H291" s="217">
        <v>-104.80812</v>
      </c>
      <c r="I291" s="217">
        <v>47.882820000000002</v>
      </c>
      <c r="J291" s="217" t="s">
        <v>17724</v>
      </c>
      <c r="K291" s="217" t="s">
        <v>17712</v>
      </c>
      <c r="L291" s="217">
        <v>20200253</v>
      </c>
      <c r="M291" s="217">
        <v>3936</v>
      </c>
      <c r="N291" s="217" t="s">
        <v>17469</v>
      </c>
      <c r="O291" s="217" t="s">
        <v>17144</v>
      </c>
      <c r="P291" s="107" t="str">
        <f>VLOOKUP(L291,SCC_xref!$D$6:$G$192,2,FALSE)</f>
        <v>Compressor Engines</v>
      </c>
      <c r="Q291" s="189">
        <v>0.57997524755570462</v>
      </c>
      <c r="R291" s="189">
        <v>0.70606796598142574</v>
      </c>
      <c r="S291" s="189">
        <v>0.80704465512722667</v>
      </c>
      <c r="T291" s="189">
        <v>1.2814300653020429E-3</v>
      </c>
      <c r="U291" s="189">
        <v>2.5244172286450244E-2</v>
      </c>
      <c r="W291" s="6"/>
      <c r="X291" s="6"/>
      <c r="Y291" s="6"/>
      <c r="Z291" s="6"/>
      <c r="AA291" s="6"/>
      <c r="AB291" s="6"/>
    </row>
    <row r="292" spans="1:28" s="68" customFormat="1" x14ac:dyDescent="0.2">
      <c r="A292" s="142" t="s">
        <v>17015</v>
      </c>
      <c r="B292" s="217" t="s">
        <v>17276</v>
      </c>
      <c r="C292" s="217" t="s">
        <v>17038</v>
      </c>
      <c r="D292" s="217">
        <v>30083</v>
      </c>
      <c r="E292" s="217" t="s">
        <v>17764</v>
      </c>
      <c r="F292" s="217" t="s">
        <v>17765</v>
      </c>
      <c r="G292" s="217" t="s">
        <v>17073</v>
      </c>
      <c r="H292" s="217">
        <v>-104.80812</v>
      </c>
      <c r="I292" s="217">
        <v>47.882820000000002</v>
      </c>
      <c r="J292" s="217" t="s">
        <v>17713</v>
      </c>
      <c r="K292" s="217" t="s">
        <v>17713</v>
      </c>
      <c r="L292" s="217">
        <v>31000205</v>
      </c>
      <c r="M292" s="217">
        <v>7872</v>
      </c>
      <c r="N292" s="217" t="s">
        <v>17469</v>
      </c>
      <c r="O292" s="217" t="s">
        <v>17144</v>
      </c>
      <c r="P292" s="107" t="str">
        <f>VLOOKUP(L292,SCC_xref!$D$6:$G$192,2,FALSE)</f>
        <v>Natural Gas Production, Flares</v>
      </c>
      <c r="Q292" s="189">
        <v>0.36161956442823651</v>
      </c>
      <c r="R292" s="189">
        <v>1.8196306927289012E-2</v>
      </c>
      <c r="S292" s="189">
        <v>0.70260810480511016</v>
      </c>
      <c r="T292" s="189">
        <v>1.0251440522416344E-3</v>
      </c>
      <c r="U292" s="189">
        <v>9.6107254897653226E-3</v>
      </c>
      <c r="W292" s="6"/>
      <c r="X292" s="6"/>
      <c r="Y292" s="6"/>
      <c r="Z292" s="6"/>
      <c r="AA292" s="6"/>
      <c r="AB292" s="6"/>
    </row>
    <row r="293" spans="1:28" s="68" customFormat="1" x14ac:dyDescent="0.2">
      <c r="A293" s="142" t="s">
        <v>17015</v>
      </c>
      <c r="B293" s="217" t="s">
        <v>17276</v>
      </c>
      <c r="C293" s="217" t="s">
        <v>17038</v>
      </c>
      <c r="D293" s="217">
        <v>30083</v>
      </c>
      <c r="E293" s="217" t="s">
        <v>17764</v>
      </c>
      <c r="F293" s="217" t="s">
        <v>17765</v>
      </c>
      <c r="G293" s="217" t="s">
        <v>17073</v>
      </c>
      <c r="H293" s="217">
        <v>-104.80812</v>
      </c>
      <c r="I293" s="217">
        <v>47.882820000000002</v>
      </c>
      <c r="J293" s="217" t="s">
        <v>17715</v>
      </c>
      <c r="K293" s="217" t="s">
        <v>17714</v>
      </c>
      <c r="L293" s="217">
        <v>31000205</v>
      </c>
      <c r="M293" s="217">
        <v>48</v>
      </c>
      <c r="N293" s="217" t="s">
        <v>17469</v>
      </c>
      <c r="O293" s="217" t="s">
        <v>17144</v>
      </c>
      <c r="P293" s="107" t="str">
        <f>VLOOKUP(L293,SCC_xref!$D$6:$G$192,2,FALSE)</f>
        <v>Natural Gas Production, Flares</v>
      </c>
      <c r="Q293" s="189">
        <v>0.18452592940349416</v>
      </c>
      <c r="R293" s="189">
        <v>0.58715125592139605</v>
      </c>
      <c r="S293" s="189">
        <v>0.36879557279392794</v>
      </c>
      <c r="T293" s="189">
        <v>0</v>
      </c>
      <c r="U293" s="189">
        <v>0</v>
      </c>
      <c r="W293" s="6"/>
      <c r="X293" s="6"/>
      <c r="Y293" s="6"/>
      <c r="Z293" s="6"/>
      <c r="AA293" s="6"/>
      <c r="AB293" s="6"/>
    </row>
    <row r="294" spans="1:28" s="68" customFormat="1" x14ac:dyDescent="0.2">
      <c r="A294" s="142" t="s">
        <v>17015</v>
      </c>
      <c r="B294" s="217" t="s">
        <v>17276</v>
      </c>
      <c r="C294" s="217" t="s">
        <v>17038</v>
      </c>
      <c r="D294" s="217">
        <v>30083</v>
      </c>
      <c r="E294" s="217" t="s">
        <v>17764</v>
      </c>
      <c r="F294" s="217" t="s">
        <v>17765</v>
      </c>
      <c r="G294" s="217" t="s">
        <v>17073</v>
      </c>
      <c r="H294" s="217">
        <v>-104.80812</v>
      </c>
      <c r="I294" s="217">
        <v>47.882820000000002</v>
      </c>
      <c r="J294" s="217" t="s">
        <v>17668</v>
      </c>
      <c r="K294" s="217" t="s">
        <v>17599</v>
      </c>
      <c r="L294" s="217">
        <v>31000207</v>
      </c>
      <c r="M294" s="217">
        <v>0</v>
      </c>
      <c r="N294" s="217" t="s">
        <v>17469</v>
      </c>
      <c r="O294" s="217" t="s">
        <v>17144</v>
      </c>
      <c r="P294" s="107" t="str">
        <f>VLOOKUP(L294,SCC_xref!$D$6:$G$192,2,FALSE)</f>
        <v>Permitted Fugitives</v>
      </c>
      <c r="Q294" s="189">
        <v>0</v>
      </c>
      <c r="R294" s="189">
        <v>0</v>
      </c>
      <c r="S294" s="189">
        <v>0</v>
      </c>
      <c r="T294" s="189">
        <v>0</v>
      </c>
      <c r="U294" s="189">
        <v>0</v>
      </c>
      <c r="W294" s="6"/>
      <c r="X294" s="6"/>
      <c r="Y294" s="6"/>
      <c r="Z294" s="6"/>
      <c r="AA294" s="6"/>
      <c r="AB294" s="6"/>
    </row>
    <row r="295" spans="1:28" s="68" customFormat="1" ht="25.5" x14ac:dyDescent="0.2">
      <c r="A295" s="142" t="s">
        <v>17015</v>
      </c>
      <c r="B295" s="217" t="s">
        <v>17276</v>
      </c>
      <c r="C295" s="217" t="s">
        <v>17038</v>
      </c>
      <c r="D295" s="217">
        <v>30083</v>
      </c>
      <c r="E295" s="217" t="s">
        <v>17766</v>
      </c>
      <c r="F295" s="217" t="s">
        <v>17767</v>
      </c>
      <c r="G295" s="217" t="s">
        <v>17073</v>
      </c>
      <c r="H295" s="217">
        <v>-104.87705</v>
      </c>
      <c r="I295" s="217">
        <v>47.89743</v>
      </c>
      <c r="J295" s="217" t="s">
        <v>17599</v>
      </c>
      <c r="K295" s="217" t="s">
        <v>17708</v>
      </c>
      <c r="L295" s="217">
        <v>31000207</v>
      </c>
      <c r="M295" s="217">
        <v>41000</v>
      </c>
      <c r="N295" s="217" t="s">
        <v>17469</v>
      </c>
      <c r="O295" s="217" t="s">
        <v>17144</v>
      </c>
      <c r="P295" s="107" t="str">
        <f>VLOOKUP(L295,SCC_xref!$D$6:$G$192,2,FALSE)</f>
        <v>Permitted Fugitives</v>
      </c>
      <c r="Q295" s="189">
        <v>0</v>
      </c>
      <c r="R295" s="189">
        <v>0.36623271266332386</v>
      </c>
      <c r="S295" s="189">
        <v>0</v>
      </c>
      <c r="T295" s="189">
        <v>0</v>
      </c>
      <c r="U295" s="189">
        <v>0</v>
      </c>
      <c r="W295" s="6"/>
      <c r="X295" s="6"/>
      <c r="Y295" s="6"/>
      <c r="Z295" s="6"/>
      <c r="AA295" s="6"/>
      <c r="AB295" s="6"/>
    </row>
    <row r="296" spans="1:28" s="68" customFormat="1" x14ac:dyDescent="0.2">
      <c r="A296" s="142" t="s">
        <v>17015</v>
      </c>
      <c r="B296" s="217" t="s">
        <v>17276</v>
      </c>
      <c r="C296" s="217" t="s">
        <v>17038</v>
      </c>
      <c r="D296" s="217">
        <v>30083</v>
      </c>
      <c r="E296" s="217" t="s">
        <v>17766</v>
      </c>
      <c r="F296" s="217" t="s">
        <v>17767</v>
      </c>
      <c r="G296" s="217" t="s">
        <v>17073</v>
      </c>
      <c r="H296" s="217">
        <v>-104.87705</v>
      </c>
      <c r="I296" s="217">
        <v>47.89743</v>
      </c>
      <c r="J296" s="217" t="s">
        <v>17709</v>
      </c>
      <c r="K296" s="217" t="s">
        <v>17710</v>
      </c>
      <c r="L296" s="217">
        <v>31000205</v>
      </c>
      <c r="M296" s="217">
        <v>8736</v>
      </c>
      <c r="N296" s="217" t="s">
        <v>17469</v>
      </c>
      <c r="O296" s="217" t="s">
        <v>17144</v>
      </c>
      <c r="P296" s="107" t="str">
        <f>VLOOKUP(L296,SCC_xref!$D$6:$G$192,2,FALSE)</f>
        <v>Natural Gas Production, Flares</v>
      </c>
      <c r="Q296" s="189">
        <v>0.16786733855456765</v>
      </c>
      <c r="R296" s="189">
        <v>5.6382922873289892E-3</v>
      </c>
      <c r="S296" s="189">
        <v>0.16786733855456765</v>
      </c>
      <c r="T296" s="189">
        <v>1.1532870587718385E-3</v>
      </c>
      <c r="U296" s="189">
        <v>1.281430065302043E-2</v>
      </c>
      <c r="W296" s="6"/>
      <c r="X296" s="6"/>
      <c r="Y296" s="6"/>
      <c r="Z296" s="6"/>
      <c r="AA296" s="6"/>
      <c r="AB296" s="6"/>
    </row>
    <row r="297" spans="1:28" s="68" customFormat="1" ht="25.5" x14ac:dyDescent="0.2">
      <c r="A297" s="142" t="s">
        <v>17015</v>
      </c>
      <c r="B297" s="217" t="s">
        <v>17276</v>
      </c>
      <c r="C297" s="217" t="s">
        <v>17038</v>
      </c>
      <c r="D297" s="217">
        <v>30083</v>
      </c>
      <c r="E297" s="217" t="s">
        <v>17766</v>
      </c>
      <c r="F297" s="217" t="s">
        <v>17767</v>
      </c>
      <c r="G297" s="217" t="s">
        <v>17073</v>
      </c>
      <c r="H297" s="217">
        <v>-104.87705</v>
      </c>
      <c r="I297" s="217">
        <v>47.89743</v>
      </c>
      <c r="J297" s="217" t="s">
        <v>17664</v>
      </c>
      <c r="K297" s="217" t="s">
        <v>17665</v>
      </c>
      <c r="L297" s="217">
        <v>40301012</v>
      </c>
      <c r="M297" s="217">
        <v>41000</v>
      </c>
      <c r="N297" s="217" t="s">
        <v>17469</v>
      </c>
      <c r="O297" s="217" t="s">
        <v>17144</v>
      </c>
      <c r="P297" s="107" t="str">
        <f>VLOOKUP(L297,SCC_xref!$D$6:$G$192,2,FALSE)</f>
        <v>Permitted Tank Losses</v>
      </c>
      <c r="Q297" s="189">
        <v>0</v>
      </c>
      <c r="R297" s="189">
        <v>0.29165348286274495</v>
      </c>
      <c r="S297" s="189">
        <v>0</v>
      </c>
      <c r="T297" s="189">
        <v>0</v>
      </c>
      <c r="U297" s="189">
        <v>0</v>
      </c>
      <c r="W297" s="6"/>
      <c r="X297" s="6"/>
      <c r="Y297" s="6"/>
      <c r="Z297" s="6"/>
      <c r="AA297" s="6"/>
      <c r="AB297" s="6"/>
    </row>
    <row r="298" spans="1:28" s="68" customFormat="1" ht="25.5" x14ac:dyDescent="0.2">
      <c r="A298" s="142" t="s">
        <v>17015</v>
      </c>
      <c r="B298" s="217" t="s">
        <v>17276</v>
      </c>
      <c r="C298" s="217" t="s">
        <v>17038</v>
      </c>
      <c r="D298" s="217">
        <v>30083</v>
      </c>
      <c r="E298" s="217" t="s">
        <v>17766</v>
      </c>
      <c r="F298" s="217" t="s">
        <v>17767</v>
      </c>
      <c r="G298" s="217" t="s">
        <v>17073</v>
      </c>
      <c r="H298" s="217">
        <v>-104.87705</v>
      </c>
      <c r="I298" s="217">
        <v>47.89743</v>
      </c>
      <c r="J298" s="217" t="s">
        <v>17711</v>
      </c>
      <c r="K298" s="217" t="s">
        <v>17712</v>
      </c>
      <c r="L298" s="217">
        <v>20200253</v>
      </c>
      <c r="M298" s="217">
        <v>8736</v>
      </c>
      <c r="N298" s="217" t="s">
        <v>17469</v>
      </c>
      <c r="O298" s="217" t="s">
        <v>17144</v>
      </c>
      <c r="P298" s="107" t="str">
        <f>VLOOKUP(L298,SCC_xref!$D$6:$G$192,2,FALSE)</f>
        <v>Compressor Engines</v>
      </c>
      <c r="Q298" s="189">
        <v>1.2873246436024324</v>
      </c>
      <c r="R298" s="189">
        <v>1.7911829452791956</v>
      </c>
      <c r="S298" s="189">
        <v>2.0710472715411621</v>
      </c>
      <c r="T298" s="189">
        <v>2.8191461436644946E-3</v>
      </c>
      <c r="U298" s="189">
        <v>5.5998493853699281E-2</v>
      </c>
      <c r="W298" s="6"/>
      <c r="X298" s="6"/>
      <c r="Y298" s="6"/>
      <c r="Z298" s="6"/>
      <c r="AA298" s="6"/>
      <c r="AB298" s="6"/>
    </row>
    <row r="299" spans="1:28" s="68" customFormat="1" x14ac:dyDescent="0.2">
      <c r="A299" s="142" t="s">
        <v>17015</v>
      </c>
      <c r="B299" s="217" t="s">
        <v>17276</v>
      </c>
      <c r="C299" s="217" t="s">
        <v>17038</v>
      </c>
      <c r="D299" s="217">
        <v>30083</v>
      </c>
      <c r="E299" s="217" t="s">
        <v>17766</v>
      </c>
      <c r="F299" s="217" t="s">
        <v>17767</v>
      </c>
      <c r="G299" s="217" t="s">
        <v>17073</v>
      </c>
      <c r="H299" s="217">
        <v>-104.87705</v>
      </c>
      <c r="I299" s="217">
        <v>47.89743</v>
      </c>
      <c r="J299" s="217" t="s">
        <v>17713</v>
      </c>
      <c r="K299" s="217" t="s">
        <v>17714</v>
      </c>
      <c r="L299" s="217">
        <v>31000205</v>
      </c>
      <c r="M299" s="217">
        <v>8736</v>
      </c>
      <c r="N299" s="217" t="s">
        <v>17469</v>
      </c>
      <c r="O299" s="217" t="s">
        <v>17144</v>
      </c>
      <c r="P299" s="107" t="str">
        <f>VLOOKUP(L299,SCC_xref!$D$6:$G$192,2,FALSE)</f>
        <v>Natural Gas Production, Flares</v>
      </c>
      <c r="Q299" s="189">
        <v>0.39288645802160632</v>
      </c>
      <c r="R299" s="189">
        <v>2.0118452025242074E-2</v>
      </c>
      <c r="S299" s="189">
        <v>0.78474777199097112</v>
      </c>
      <c r="T299" s="189">
        <v>1.1532870587718385E-3</v>
      </c>
      <c r="U299" s="189">
        <v>1.0635869542006956E-2</v>
      </c>
      <c r="W299" s="6"/>
      <c r="X299" s="6"/>
      <c r="Y299" s="6"/>
      <c r="Z299" s="6"/>
      <c r="AA299" s="6"/>
      <c r="AB299" s="6"/>
    </row>
    <row r="300" spans="1:28" s="68" customFormat="1" x14ac:dyDescent="0.2">
      <c r="A300" s="142" t="s">
        <v>17015</v>
      </c>
      <c r="B300" s="217" t="s">
        <v>17276</v>
      </c>
      <c r="C300" s="217" t="s">
        <v>17038</v>
      </c>
      <c r="D300" s="217">
        <v>30083</v>
      </c>
      <c r="E300" s="217" t="s">
        <v>17766</v>
      </c>
      <c r="F300" s="217" t="s">
        <v>17767</v>
      </c>
      <c r="G300" s="217" t="s">
        <v>17073</v>
      </c>
      <c r="H300" s="217">
        <v>-104.87705</v>
      </c>
      <c r="I300" s="217">
        <v>47.89743</v>
      </c>
      <c r="J300" s="217" t="s">
        <v>17715</v>
      </c>
      <c r="K300" s="217" t="s">
        <v>17714</v>
      </c>
      <c r="L300" s="217">
        <v>31000205</v>
      </c>
      <c r="M300" s="217">
        <v>48</v>
      </c>
      <c r="N300" s="217" t="s">
        <v>17469</v>
      </c>
      <c r="O300" s="217" t="s">
        <v>17144</v>
      </c>
      <c r="P300" s="107" t="str">
        <f>VLOOKUP(L300,SCC_xref!$D$6:$G$192,2,FALSE)</f>
        <v>Natural Gas Production, Flares</v>
      </c>
      <c r="Q300" s="189">
        <v>0.18452592940349416</v>
      </c>
      <c r="R300" s="189">
        <v>0.58715125592139605</v>
      </c>
      <c r="S300" s="189">
        <v>0.36879557279392794</v>
      </c>
      <c r="T300" s="189">
        <v>0</v>
      </c>
      <c r="U300" s="189">
        <v>0</v>
      </c>
      <c r="W300" s="6"/>
      <c r="X300" s="6"/>
      <c r="Y300" s="6"/>
      <c r="Z300" s="6"/>
      <c r="AA300" s="6"/>
      <c r="AB300" s="6"/>
    </row>
    <row r="301" spans="1:28" s="68" customFormat="1" ht="25.5" x14ac:dyDescent="0.2">
      <c r="A301" s="142" t="s">
        <v>17015</v>
      </c>
      <c r="B301" s="217" t="s">
        <v>17276</v>
      </c>
      <c r="C301" s="217" t="s">
        <v>17038</v>
      </c>
      <c r="D301" s="217">
        <v>30083</v>
      </c>
      <c r="E301" s="217" t="s">
        <v>17766</v>
      </c>
      <c r="F301" s="217" t="s">
        <v>17767</v>
      </c>
      <c r="G301" s="217" t="s">
        <v>17073</v>
      </c>
      <c r="H301" s="217">
        <v>-104.87705</v>
      </c>
      <c r="I301" s="217">
        <v>47.89743</v>
      </c>
      <c r="J301" s="217" t="s">
        <v>17668</v>
      </c>
      <c r="K301" s="217" t="s">
        <v>17738</v>
      </c>
      <c r="L301" s="217">
        <v>31000207</v>
      </c>
      <c r="M301" s="217">
        <v>0</v>
      </c>
      <c r="N301" s="217" t="s">
        <v>17469</v>
      </c>
      <c r="O301" s="217" t="s">
        <v>17144</v>
      </c>
      <c r="P301" s="107" t="str">
        <f>VLOOKUP(L301,SCC_xref!$D$6:$G$192,2,FALSE)</f>
        <v>Permitted Fugitives</v>
      </c>
      <c r="Q301" s="189">
        <v>0</v>
      </c>
      <c r="R301" s="189">
        <v>0</v>
      </c>
      <c r="S301" s="189">
        <v>0</v>
      </c>
      <c r="T301" s="189">
        <v>0</v>
      </c>
      <c r="U301" s="189">
        <v>0</v>
      </c>
      <c r="W301" s="6"/>
      <c r="X301" s="6"/>
      <c r="Y301" s="6"/>
      <c r="Z301" s="6"/>
      <c r="AA301" s="6"/>
      <c r="AB301" s="6"/>
    </row>
    <row r="302" spans="1:28" s="68" customFormat="1" ht="25.5" x14ac:dyDescent="0.2">
      <c r="A302" s="142" t="s">
        <v>17015</v>
      </c>
      <c r="B302" s="217" t="s">
        <v>17276</v>
      </c>
      <c r="C302" s="217" t="s">
        <v>17038</v>
      </c>
      <c r="D302" s="217">
        <v>30083</v>
      </c>
      <c r="E302" s="217" t="s">
        <v>17768</v>
      </c>
      <c r="F302" s="217" t="s">
        <v>17769</v>
      </c>
      <c r="G302" s="217" t="s">
        <v>17073</v>
      </c>
      <c r="H302" s="217">
        <v>-104.550386</v>
      </c>
      <c r="I302" s="217">
        <v>47.790370000000003</v>
      </c>
      <c r="J302" s="217" t="s">
        <v>17770</v>
      </c>
      <c r="K302" s="217" t="s">
        <v>17771</v>
      </c>
      <c r="L302" s="217">
        <v>20200253</v>
      </c>
      <c r="M302" s="217">
        <v>8497</v>
      </c>
      <c r="N302" s="217" t="s">
        <v>17596</v>
      </c>
      <c r="O302" s="217" t="s">
        <v>17144</v>
      </c>
      <c r="P302" s="107" t="str">
        <f>VLOOKUP(L302,SCC_xref!$D$6:$G$192,2,FALSE)</f>
        <v>Compressor Engines</v>
      </c>
      <c r="Q302" s="189">
        <v>0.54447963474683803</v>
      </c>
      <c r="R302" s="189">
        <v>16.876946532054028</v>
      </c>
      <c r="S302" s="189">
        <v>2.1776622529742919</v>
      </c>
      <c r="T302" s="189">
        <v>5.4460777775336831E-2</v>
      </c>
      <c r="U302" s="189">
        <v>0.5988122695156447</v>
      </c>
      <c r="W302" s="6"/>
      <c r="X302" s="6"/>
      <c r="Y302" s="6"/>
      <c r="Z302" s="6"/>
      <c r="AA302" s="6"/>
      <c r="AB302" s="6"/>
    </row>
    <row r="303" spans="1:28" s="68" customFormat="1" ht="25.5" x14ac:dyDescent="0.2">
      <c r="A303" s="142" t="s">
        <v>17015</v>
      </c>
      <c r="B303" s="217" t="s">
        <v>17276</v>
      </c>
      <c r="C303" s="217" t="s">
        <v>17038</v>
      </c>
      <c r="D303" s="217">
        <v>30083</v>
      </c>
      <c r="E303" s="217" t="s">
        <v>17768</v>
      </c>
      <c r="F303" s="217" t="s">
        <v>17769</v>
      </c>
      <c r="G303" s="217" t="s">
        <v>17073</v>
      </c>
      <c r="H303" s="217">
        <v>-104.550386</v>
      </c>
      <c r="I303" s="217">
        <v>47.790370000000003</v>
      </c>
      <c r="J303" s="217" t="s">
        <v>17772</v>
      </c>
      <c r="K303" s="217" t="s">
        <v>17771</v>
      </c>
      <c r="L303" s="217">
        <v>20200253</v>
      </c>
      <c r="M303" s="217">
        <v>8629</v>
      </c>
      <c r="N303" s="217" t="s">
        <v>17596</v>
      </c>
      <c r="O303" s="217" t="s">
        <v>17144</v>
      </c>
      <c r="P303" s="107" t="str">
        <f>VLOOKUP(L303,SCC_xref!$D$6:$G$192,2,FALSE)</f>
        <v>Compressor Engines</v>
      </c>
      <c r="Q303" s="189">
        <v>4.4229840133965315</v>
      </c>
      <c r="R303" s="189">
        <v>17.139127123414823</v>
      </c>
      <c r="S303" s="189">
        <v>5.5287300167456639</v>
      </c>
      <c r="T303" s="189">
        <v>5.5229635814518049E-2</v>
      </c>
      <c r="U303" s="189">
        <v>0.60816670899234959</v>
      </c>
      <c r="W303" s="6"/>
      <c r="X303" s="6"/>
      <c r="Y303" s="6"/>
      <c r="Z303" s="6"/>
      <c r="AA303" s="6"/>
      <c r="AB303" s="6"/>
    </row>
    <row r="304" spans="1:28" s="68" customFormat="1" ht="25.5" x14ac:dyDescent="0.2">
      <c r="A304" s="142" t="s">
        <v>17015</v>
      </c>
      <c r="B304" s="217" t="s">
        <v>17276</v>
      </c>
      <c r="C304" s="217" t="s">
        <v>17038</v>
      </c>
      <c r="D304" s="217">
        <v>30083</v>
      </c>
      <c r="E304" s="217" t="s">
        <v>17768</v>
      </c>
      <c r="F304" s="217" t="s">
        <v>17769</v>
      </c>
      <c r="G304" s="217" t="s">
        <v>17073</v>
      </c>
      <c r="H304" s="217">
        <v>-104.550386</v>
      </c>
      <c r="I304" s="217">
        <v>47.790370000000003</v>
      </c>
      <c r="J304" s="217" t="s">
        <v>17773</v>
      </c>
      <c r="K304" s="217" t="s">
        <v>17771</v>
      </c>
      <c r="L304" s="217">
        <v>20200253</v>
      </c>
      <c r="M304" s="217">
        <v>0</v>
      </c>
      <c r="N304" s="217" t="s">
        <v>17596</v>
      </c>
      <c r="O304" s="217" t="s">
        <v>17144</v>
      </c>
      <c r="P304" s="107" t="str">
        <f>VLOOKUP(L304,SCC_xref!$D$6:$G$192,2,FALSE)</f>
        <v>Compressor Engines</v>
      </c>
      <c r="Q304" s="189">
        <v>0</v>
      </c>
      <c r="R304" s="189">
        <v>0</v>
      </c>
      <c r="S304" s="189">
        <v>0</v>
      </c>
      <c r="T304" s="189">
        <v>0</v>
      </c>
      <c r="U304" s="189">
        <v>0</v>
      </c>
      <c r="W304" s="6"/>
      <c r="X304" s="6"/>
      <c r="Y304" s="6"/>
      <c r="Z304" s="6"/>
      <c r="AA304" s="6"/>
      <c r="AB304" s="6"/>
    </row>
    <row r="305" spans="1:28" s="68" customFormat="1" ht="25.5" x14ac:dyDescent="0.2">
      <c r="A305" s="142" t="s">
        <v>17015</v>
      </c>
      <c r="B305" s="217" t="s">
        <v>17276</v>
      </c>
      <c r="C305" s="217" t="s">
        <v>17038</v>
      </c>
      <c r="D305" s="217">
        <v>30083</v>
      </c>
      <c r="E305" s="217" t="s">
        <v>17768</v>
      </c>
      <c r="F305" s="217" t="s">
        <v>17769</v>
      </c>
      <c r="G305" s="217" t="s">
        <v>17073</v>
      </c>
      <c r="H305" s="217">
        <v>-104.550386</v>
      </c>
      <c r="I305" s="217">
        <v>47.790370000000003</v>
      </c>
      <c r="J305" s="217" t="s">
        <v>17774</v>
      </c>
      <c r="K305" s="217" t="s">
        <v>17775</v>
      </c>
      <c r="L305" s="217">
        <v>40301012</v>
      </c>
      <c r="M305" s="217">
        <v>8760</v>
      </c>
      <c r="N305" s="217" t="s">
        <v>17469</v>
      </c>
      <c r="O305" s="217" t="s">
        <v>17144</v>
      </c>
      <c r="P305" s="107" t="str">
        <f>VLOOKUP(L305,SCC_xref!$D$6:$G$192,2,FALSE)</f>
        <v>Permitted Tank Losses</v>
      </c>
      <c r="Q305" s="189">
        <v>0</v>
      </c>
      <c r="R305" s="189">
        <v>3.0869650273126212</v>
      </c>
      <c r="S305" s="189">
        <v>0</v>
      </c>
      <c r="T305" s="189">
        <v>0</v>
      </c>
      <c r="U305" s="189">
        <v>0</v>
      </c>
      <c r="W305" s="6"/>
      <c r="X305" s="6"/>
      <c r="Y305" s="6"/>
      <c r="Z305" s="6"/>
      <c r="AA305" s="6"/>
      <c r="AB305" s="6"/>
    </row>
    <row r="306" spans="1:28" s="68" customFormat="1" ht="25.5" x14ac:dyDescent="0.2">
      <c r="A306" s="142" t="s">
        <v>17015</v>
      </c>
      <c r="B306" s="217" t="s">
        <v>17276</v>
      </c>
      <c r="C306" s="217" t="s">
        <v>17038</v>
      </c>
      <c r="D306" s="217">
        <v>30083</v>
      </c>
      <c r="E306" s="217" t="s">
        <v>17768</v>
      </c>
      <c r="F306" s="217" t="s">
        <v>17769</v>
      </c>
      <c r="G306" s="217" t="s">
        <v>17073</v>
      </c>
      <c r="H306" s="217">
        <v>-104.550386</v>
      </c>
      <c r="I306" s="217">
        <v>47.790370000000003</v>
      </c>
      <c r="J306" s="217" t="s">
        <v>17776</v>
      </c>
      <c r="K306" s="217" t="s">
        <v>17774</v>
      </c>
      <c r="L306" s="217">
        <v>40301012</v>
      </c>
      <c r="M306" s="217">
        <v>8760</v>
      </c>
      <c r="N306" s="217" t="s">
        <v>17469</v>
      </c>
      <c r="O306" s="217" t="s">
        <v>17144</v>
      </c>
      <c r="P306" s="107" t="str">
        <f>VLOOKUP(L306,SCC_xref!$D$6:$G$192,2,FALSE)</f>
        <v>Permitted Tank Losses</v>
      </c>
      <c r="Q306" s="189">
        <v>0</v>
      </c>
      <c r="R306" s="189">
        <v>3.0869650273126212</v>
      </c>
      <c r="S306" s="189">
        <v>0</v>
      </c>
      <c r="T306" s="189">
        <v>0</v>
      </c>
      <c r="U306" s="189">
        <v>0</v>
      </c>
      <c r="W306" s="6"/>
      <c r="X306" s="6"/>
      <c r="Y306" s="6"/>
      <c r="Z306" s="6"/>
      <c r="AA306" s="6"/>
      <c r="AB306" s="6"/>
    </row>
    <row r="307" spans="1:28" s="68" customFormat="1" x14ac:dyDescent="0.2">
      <c r="A307" s="142" t="s">
        <v>17015</v>
      </c>
      <c r="B307" s="217" t="s">
        <v>17276</v>
      </c>
      <c r="C307" s="217" t="s">
        <v>17038</v>
      </c>
      <c r="D307" s="217">
        <v>30083</v>
      </c>
      <c r="E307" s="217" t="s">
        <v>17768</v>
      </c>
      <c r="F307" s="217" t="s">
        <v>17769</v>
      </c>
      <c r="G307" s="217" t="s">
        <v>17073</v>
      </c>
      <c r="H307" s="217">
        <v>-104.550386</v>
      </c>
      <c r="I307" s="217">
        <v>47.790370000000003</v>
      </c>
      <c r="J307" s="217" t="s">
        <v>17777</v>
      </c>
      <c r="K307" s="217" t="s">
        <v>17778</v>
      </c>
      <c r="L307" s="217">
        <v>10200603</v>
      </c>
      <c r="M307" s="217">
        <v>8760</v>
      </c>
      <c r="N307" s="217" t="s">
        <v>17469</v>
      </c>
      <c r="O307" s="217" t="s">
        <v>17144</v>
      </c>
      <c r="P307" s="107" t="str">
        <f>VLOOKUP(L307,SCC_xref!$D$6:$G$192,2,FALSE)</f>
        <v>Process Heaters</v>
      </c>
      <c r="Q307" s="189">
        <v>0.11225327372045896</v>
      </c>
      <c r="R307" s="189">
        <v>0</v>
      </c>
      <c r="S307" s="189">
        <v>5.6126636860229479E-2</v>
      </c>
      <c r="T307" s="189">
        <v>0</v>
      </c>
      <c r="U307" s="189">
        <v>0</v>
      </c>
      <c r="W307" s="6"/>
      <c r="X307" s="6"/>
      <c r="Y307" s="6"/>
      <c r="Z307" s="6"/>
      <c r="AA307" s="6"/>
      <c r="AB307" s="6"/>
    </row>
    <row r="308" spans="1:28" s="68" customFormat="1" ht="25.5" x14ac:dyDescent="0.2">
      <c r="A308" s="142" t="s">
        <v>17015</v>
      </c>
      <c r="B308" s="217" t="s">
        <v>17276</v>
      </c>
      <c r="C308" s="217" t="s">
        <v>17038</v>
      </c>
      <c r="D308" s="217">
        <v>30083</v>
      </c>
      <c r="E308" s="217" t="s">
        <v>17768</v>
      </c>
      <c r="F308" s="217" t="s">
        <v>17769</v>
      </c>
      <c r="G308" s="217" t="s">
        <v>17073</v>
      </c>
      <c r="H308" s="217">
        <v>-104.550386</v>
      </c>
      <c r="I308" s="217">
        <v>47.790370000000003</v>
      </c>
      <c r="J308" s="217" t="s">
        <v>17599</v>
      </c>
      <c r="K308" s="217" t="s">
        <v>17708</v>
      </c>
      <c r="L308" s="217">
        <v>31000207</v>
      </c>
      <c r="M308" s="217">
        <v>8760</v>
      </c>
      <c r="N308" s="217" t="s">
        <v>17469</v>
      </c>
      <c r="O308" s="217" t="s">
        <v>17144</v>
      </c>
      <c r="P308" s="107" t="str">
        <f>VLOOKUP(L308,SCC_xref!$D$6:$G$192,2,FALSE)</f>
        <v>Permitted Fugitives</v>
      </c>
      <c r="Q308" s="189">
        <v>0</v>
      </c>
      <c r="R308" s="189">
        <v>1.3076993816407347</v>
      </c>
      <c r="S308" s="189">
        <v>0</v>
      </c>
      <c r="T308" s="189">
        <v>0</v>
      </c>
      <c r="U308" s="189">
        <v>0</v>
      </c>
      <c r="W308" s="6"/>
      <c r="X308" s="6"/>
      <c r="Y308" s="6"/>
      <c r="Z308" s="6"/>
      <c r="AA308" s="6"/>
      <c r="AB308" s="6"/>
    </row>
    <row r="309" spans="1:28" s="68" customFormat="1" ht="25.5" x14ac:dyDescent="0.2">
      <c r="A309" s="142" t="s">
        <v>17015</v>
      </c>
      <c r="B309" s="217" t="s">
        <v>17276</v>
      </c>
      <c r="C309" s="217" t="s">
        <v>17038</v>
      </c>
      <c r="D309" s="217">
        <v>30083</v>
      </c>
      <c r="E309" s="217" t="s">
        <v>17768</v>
      </c>
      <c r="F309" s="217" t="s">
        <v>17769</v>
      </c>
      <c r="G309" s="217" t="s">
        <v>17073</v>
      </c>
      <c r="H309" s="217">
        <v>-104.550386</v>
      </c>
      <c r="I309" s="217">
        <v>47.790370000000003</v>
      </c>
      <c r="J309" s="217" t="s">
        <v>17779</v>
      </c>
      <c r="K309" s="217" t="s">
        <v>17780</v>
      </c>
      <c r="L309" s="217">
        <v>10200603</v>
      </c>
      <c r="M309" s="217">
        <v>8760</v>
      </c>
      <c r="N309" s="217" t="s">
        <v>17469</v>
      </c>
      <c r="O309" s="217" t="s">
        <v>17144</v>
      </c>
      <c r="P309" s="107" t="str">
        <f>VLOOKUP(L309,SCC_xref!$D$6:$G$192,2,FALSE)</f>
        <v>Process Heaters</v>
      </c>
      <c r="Q309" s="189">
        <v>0</v>
      </c>
      <c r="R309" s="189">
        <v>12.235606835530028</v>
      </c>
      <c r="S309" s="189">
        <v>0</v>
      </c>
      <c r="T309" s="189">
        <v>0</v>
      </c>
      <c r="U309" s="189">
        <v>0</v>
      </c>
      <c r="W309" s="6"/>
      <c r="X309" s="6"/>
      <c r="Y309" s="6"/>
      <c r="Z309" s="6"/>
      <c r="AA309" s="6"/>
      <c r="AB309" s="6"/>
    </row>
    <row r="310" spans="1:28" s="68" customFormat="1" x14ac:dyDescent="0.2">
      <c r="A310" s="142" t="s">
        <v>17015</v>
      </c>
      <c r="B310" s="217" t="s">
        <v>17276</v>
      </c>
      <c r="C310" s="217" t="s">
        <v>17038</v>
      </c>
      <c r="D310" s="217">
        <v>30083</v>
      </c>
      <c r="E310" s="217" t="s">
        <v>17781</v>
      </c>
      <c r="F310" s="217" t="s">
        <v>17782</v>
      </c>
      <c r="G310" s="217" t="s">
        <v>17073</v>
      </c>
      <c r="H310" s="217">
        <v>-104.62508</v>
      </c>
      <c r="I310" s="217">
        <v>47.833930000000002</v>
      </c>
      <c r="J310" s="217" t="s">
        <v>17783</v>
      </c>
      <c r="K310" s="217" t="s">
        <v>17784</v>
      </c>
      <c r="L310" s="217">
        <v>20200253</v>
      </c>
      <c r="M310" s="217">
        <v>8528</v>
      </c>
      <c r="N310" s="217" t="s">
        <v>17144</v>
      </c>
      <c r="O310" s="217" t="s">
        <v>17144</v>
      </c>
      <c r="P310" s="107" t="str">
        <f>VLOOKUP(L310,SCC_xref!$D$6:$G$192,2,FALSE)</f>
        <v>Compressor Engines</v>
      </c>
      <c r="Q310" s="189">
        <v>8.1414377768899993</v>
      </c>
      <c r="R310" s="189">
        <v>10.109586214187408</v>
      </c>
      <c r="S310" s="189">
        <v>15.736345630928678</v>
      </c>
      <c r="T310" s="189">
        <v>4.3696765226799661E-2</v>
      </c>
      <c r="U310" s="189">
        <v>0.71029668519692246</v>
      </c>
      <c r="W310" s="6"/>
      <c r="X310" s="6"/>
      <c r="Y310" s="6"/>
      <c r="Z310" s="6"/>
      <c r="AA310" s="6"/>
      <c r="AB310" s="6"/>
    </row>
    <row r="311" spans="1:28" s="68" customFormat="1" x14ac:dyDescent="0.2">
      <c r="A311" s="142" t="s">
        <v>17015</v>
      </c>
      <c r="B311" s="217" t="s">
        <v>17276</v>
      </c>
      <c r="C311" s="217" t="s">
        <v>17038</v>
      </c>
      <c r="D311" s="217">
        <v>30083</v>
      </c>
      <c r="E311" s="217" t="s">
        <v>17781</v>
      </c>
      <c r="F311" s="217" t="s">
        <v>17782</v>
      </c>
      <c r="G311" s="217" t="s">
        <v>17073</v>
      </c>
      <c r="H311" s="217">
        <v>-104.62508</v>
      </c>
      <c r="I311" s="217">
        <v>47.833930000000002</v>
      </c>
      <c r="J311" s="217" t="s">
        <v>17783</v>
      </c>
      <c r="K311" s="217" t="s">
        <v>17785</v>
      </c>
      <c r="L311" s="217">
        <v>20200253</v>
      </c>
      <c r="M311" s="217">
        <v>8545</v>
      </c>
      <c r="N311" s="217" t="s">
        <v>17144</v>
      </c>
      <c r="O311" s="217" t="s">
        <v>17144</v>
      </c>
      <c r="P311" s="107" t="str">
        <f>VLOOKUP(L311,SCC_xref!$D$6:$G$192,2,FALSE)</f>
        <v>Compressor Engines</v>
      </c>
      <c r="Q311" s="189">
        <v>10.457110047897322</v>
      </c>
      <c r="R311" s="189">
        <v>10.12970466621265</v>
      </c>
      <c r="S311" s="189">
        <v>9.7454037896285666</v>
      </c>
      <c r="T311" s="189">
        <v>4.3824908233329872E-2</v>
      </c>
      <c r="U311" s="189">
        <v>0.71170625826875467</v>
      </c>
      <c r="W311" s="6"/>
      <c r="X311" s="6"/>
      <c r="Y311" s="6"/>
      <c r="Z311" s="6"/>
      <c r="AA311" s="6"/>
      <c r="AB311" s="6"/>
    </row>
    <row r="312" spans="1:28" s="68" customFormat="1" ht="25.5" x14ac:dyDescent="0.2">
      <c r="A312" s="142" t="s">
        <v>17015</v>
      </c>
      <c r="B312" s="217" t="s">
        <v>17276</v>
      </c>
      <c r="C312" s="217" t="s">
        <v>17038</v>
      </c>
      <c r="D312" s="217">
        <v>30083</v>
      </c>
      <c r="E312" s="217" t="s">
        <v>17781</v>
      </c>
      <c r="F312" s="217" t="s">
        <v>17782</v>
      </c>
      <c r="G312" s="217" t="s">
        <v>17073</v>
      </c>
      <c r="H312" s="217">
        <v>-104.62508</v>
      </c>
      <c r="I312" s="217">
        <v>47.833930000000002</v>
      </c>
      <c r="J312" s="217" t="s">
        <v>17594</v>
      </c>
      <c r="K312" s="217" t="s">
        <v>17786</v>
      </c>
      <c r="L312" s="217">
        <v>20200202</v>
      </c>
      <c r="M312" s="217">
        <v>0</v>
      </c>
      <c r="N312" s="217" t="s">
        <v>17144</v>
      </c>
      <c r="O312" s="217" t="s">
        <v>17144</v>
      </c>
      <c r="P312" s="107" t="str">
        <f>VLOOKUP(L312,SCC_xref!$D$6:$G$192,2,FALSE)</f>
        <v>Compressor Engines</v>
      </c>
      <c r="Q312" s="189">
        <v>0</v>
      </c>
      <c r="R312" s="189">
        <v>0</v>
      </c>
      <c r="S312" s="189">
        <v>0</v>
      </c>
      <c r="T312" s="189">
        <v>0</v>
      </c>
      <c r="U312" s="189">
        <v>0</v>
      </c>
      <c r="W312" s="6"/>
      <c r="X312" s="6"/>
      <c r="Y312" s="6"/>
      <c r="Z312" s="6"/>
      <c r="AA312" s="6"/>
      <c r="AB312" s="6"/>
    </row>
    <row r="313" spans="1:28" s="68" customFormat="1" ht="25.5" x14ac:dyDescent="0.2">
      <c r="A313" s="142" t="s">
        <v>17015</v>
      </c>
      <c r="B313" s="217" t="s">
        <v>17276</v>
      </c>
      <c r="C313" s="217" t="s">
        <v>17038</v>
      </c>
      <c r="D313" s="217">
        <v>30083</v>
      </c>
      <c r="E313" s="217" t="s">
        <v>17781</v>
      </c>
      <c r="F313" s="217" t="s">
        <v>17782</v>
      </c>
      <c r="G313" s="217" t="s">
        <v>17073</v>
      </c>
      <c r="H313" s="217">
        <v>-104.62508</v>
      </c>
      <c r="I313" s="217">
        <v>47.833930000000002</v>
      </c>
      <c r="J313" s="217" t="s">
        <v>17787</v>
      </c>
      <c r="K313" s="217" t="s">
        <v>17786</v>
      </c>
      <c r="L313" s="217">
        <v>20200202</v>
      </c>
      <c r="M313" s="217">
        <v>0</v>
      </c>
      <c r="N313" s="217" t="s">
        <v>17144</v>
      </c>
      <c r="O313" s="217" t="s">
        <v>17144</v>
      </c>
      <c r="P313" s="107" t="str">
        <f>VLOOKUP(L313,SCC_xref!$D$6:$G$192,2,FALSE)</f>
        <v>Compressor Engines</v>
      </c>
      <c r="Q313" s="189">
        <v>0</v>
      </c>
      <c r="R313" s="189">
        <v>0</v>
      </c>
      <c r="S313" s="189">
        <v>0</v>
      </c>
      <c r="T313" s="189">
        <v>0</v>
      </c>
      <c r="U313" s="189">
        <v>0</v>
      </c>
      <c r="W313" s="6"/>
      <c r="X313" s="6"/>
      <c r="Y313" s="6"/>
      <c r="Z313" s="6"/>
      <c r="AA313" s="6"/>
      <c r="AB313" s="6"/>
    </row>
    <row r="314" spans="1:28" s="68" customFormat="1" ht="25.5" x14ac:dyDescent="0.2">
      <c r="A314" s="142" t="s">
        <v>17015</v>
      </c>
      <c r="B314" s="217" t="s">
        <v>17276</v>
      </c>
      <c r="C314" s="217" t="s">
        <v>17038</v>
      </c>
      <c r="D314" s="217">
        <v>30083</v>
      </c>
      <c r="E314" s="217" t="s">
        <v>17781</v>
      </c>
      <c r="F314" s="217" t="s">
        <v>17782</v>
      </c>
      <c r="G314" s="217" t="s">
        <v>17073</v>
      </c>
      <c r="H314" s="217">
        <v>-104.62508</v>
      </c>
      <c r="I314" s="217">
        <v>47.833930000000002</v>
      </c>
      <c r="J314" s="217" t="s">
        <v>17788</v>
      </c>
      <c r="K314" s="217" t="s">
        <v>17786</v>
      </c>
      <c r="L314" s="217">
        <v>20200202</v>
      </c>
      <c r="M314" s="217">
        <v>0</v>
      </c>
      <c r="N314" s="217" t="s">
        <v>17144</v>
      </c>
      <c r="O314" s="217" t="s">
        <v>17144</v>
      </c>
      <c r="P314" s="107" t="str">
        <f>VLOOKUP(L314,SCC_xref!$D$6:$G$192,2,FALSE)</f>
        <v>Compressor Engines</v>
      </c>
      <c r="Q314" s="189">
        <v>0</v>
      </c>
      <c r="R314" s="189">
        <v>0</v>
      </c>
      <c r="S314" s="189">
        <v>0</v>
      </c>
      <c r="T314" s="189">
        <v>0</v>
      </c>
      <c r="U314" s="189">
        <v>0</v>
      </c>
      <c r="W314" s="6"/>
      <c r="X314" s="6"/>
      <c r="Y314" s="6"/>
      <c r="Z314" s="6"/>
      <c r="AA314" s="6"/>
      <c r="AB314" s="6"/>
    </row>
    <row r="315" spans="1:28" s="68" customFormat="1" ht="25.5" x14ac:dyDescent="0.2">
      <c r="A315" s="142" t="s">
        <v>17015</v>
      </c>
      <c r="B315" s="217" t="s">
        <v>17276</v>
      </c>
      <c r="C315" s="217" t="s">
        <v>17038</v>
      </c>
      <c r="D315" s="217">
        <v>30083</v>
      </c>
      <c r="E315" s="217" t="s">
        <v>17781</v>
      </c>
      <c r="F315" s="217" t="s">
        <v>17782</v>
      </c>
      <c r="G315" s="217" t="s">
        <v>17073</v>
      </c>
      <c r="H315" s="217">
        <v>-104.62508</v>
      </c>
      <c r="I315" s="217">
        <v>47.833930000000002</v>
      </c>
      <c r="J315" s="217" t="s">
        <v>17789</v>
      </c>
      <c r="K315" s="217" t="s">
        <v>17786</v>
      </c>
      <c r="L315" s="217">
        <v>20200202</v>
      </c>
      <c r="M315" s="217">
        <v>0</v>
      </c>
      <c r="N315" s="217" t="s">
        <v>17144</v>
      </c>
      <c r="O315" s="217" t="s">
        <v>17144</v>
      </c>
      <c r="P315" s="107" t="str">
        <f>VLOOKUP(L315,SCC_xref!$D$6:$G$192,2,FALSE)</f>
        <v>Compressor Engines</v>
      </c>
      <c r="Q315" s="189">
        <v>0</v>
      </c>
      <c r="R315" s="189">
        <v>0</v>
      </c>
      <c r="S315" s="189">
        <v>0</v>
      </c>
      <c r="T315" s="189">
        <v>0</v>
      </c>
      <c r="U315" s="189">
        <v>0</v>
      </c>
      <c r="W315" s="6"/>
      <c r="X315" s="6"/>
      <c r="Y315" s="6"/>
      <c r="Z315" s="6"/>
      <c r="AA315" s="6"/>
      <c r="AB315" s="6"/>
    </row>
    <row r="316" spans="1:28" s="68" customFormat="1" ht="25.5" x14ac:dyDescent="0.2">
      <c r="A316" s="142" t="s">
        <v>17015</v>
      </c>
      <c r="B316" s="217" t="s">
        <v>17276</v>
      </c>
      <c r="C316" s="217" t="s">
        <v>17038</v>
      </c>
      <c r="D316" s="217">
        <v>30083</v>
      </c>
      <c r="E316" s="217" t="s">
        <v>17781</v>
      </c>
      <c r="F316" s="217" t="s">
        <v>17782</v>
      </c>
      <c r="G316" s="217" t="s">
        <v>17073</v>
      </c>
      <c r="H316" s="217">
        <v>-104.62508</v>
      </c>
      <c r="I316" s="217">
        <v>47.833930000000002</v>
      </c>
      <c r="J316" s="217" t="s">
        <v>17790</v>
      </c>
      <c r="K316" s="217" t="s">
        <v>17786</v>
      </c>
      <c r="L316" s="217">
        <v>20200202</v>
      </c>
      <c r="M316" s="217">
        <v>0</v>
      </c>
      <c r="N316" s="217" t="s">
        <v>17144</v>
      </c>
      <c r="O316" s="217" t="s">
        <v>17144</v>
      </c>
      <c r="P316" s="107" t="str">
        <f>VLOOKUP(L316,SCC_xref!$D$6:$G$192,2,FALSE)</f>
        <v>Compressor Engines</v>
      </c>
      <c r="Q316" s="189">
        <v>0</v>
      </c>
      <c r="R316" s="189">
        <v>0</v>
      </c>
      <c r="S316" s="189">
        <v>0</v>
      </c>
      <c r="T316" s="189">
        <v>0</v>
      </c>
      <c r="U316" s="189">
        <v>0</v>
      </c>
      <c r="W316" s="6"/>
      <c r="X316" s="6"/>
      <c r="Y316" s="6"/>
      <c r="Z316" s="6"/>
      <c r="AA316" s="6"/>
      <c r="AB316" s="6"/>
    </row>
    <row r="317" spans="1:28" s="68" customFormat="1" ht="25.5" x14ac:dyDescent="0.2">
      <c r="A317" s="142" t="s">
        <v>17015</v>
      </c>
      <c r="B317" s="217" t="s">
        <v>17276</v>
      </c>
      <c r="C317" s="217" t="s">
        <v>17038</v>
      </c>
      <c r="D317" s="217">
        <v>30083</v>
      </c>
      <c r="E317" s="217" t="s">
        <v>17781</v>
      </c>
      <c r="F317" s="217" t="s">
        <v>17782</v>
      </c>
      <c r="G317" s="217" t="s">
        <v>17073</v>
      </c>
      <c r="H317" s="217">
        <v>-104.62508</v>
      </c>
      <c r="I317" s="217">
        <v>47.833930000000002</v>
      </c>
      <c r="J317" s="217" t="s">
        <v>17685</v>
      </c>
      <c r="K317" s="217" t="s">
        <v>17685</v>
      </c>
      <c r="L317" s="217">
        <v>40400250</v>
      </c>
      <c r="M317" s="217">
        <v>122</v>
      </c>
      <c r="N317" s="217" t="s">
        <v>17144</v>
      </c>
      <c r="O317" s="217" t="s">
        <v>17144</v>
      </c>
      <c r="P317" s="107" t="str">
        <f>VLOOKUP(L317,SCC_xref!$D$6:$G$192,2,FALSE)</f>
        <v>Permitted Tank Losses</v>
      </c>
      <c r="Q317" s="189">
        <v>0</v>
      </c>
      <c r="R317" s="189">
        <v>0.49898886742861553</v>
      </c>
      <c r="S317" s="189">
        <v>0</v>
      </c>
      <c r="T317" s="189">
        <v>0</v>
      </c>
      <c r="U317" s="189">
        <v>0</v>
      </c>
      <c r="W317" s="6"/>
      <c r="X317" s="6"/>
      <c r="Y317" s="6"/>
      <c r="Z317" s="6"/>
      <c r="AA317" s="6"/>
      <c r="AB317" s="6"/>
    </row>
    <row r="318" spans="1:28" s="68" customFormat="1" x14ac:dyDescent="0.2">
      <c r="A318" s="142" t="s">
        <v>17015</v>
      </c>
      <c r="B318" s="217" t="s">
        <v>17276</v>
      </c>
      <c r="C318" s="217" t="s">
        <v>17038</v>
      </c>
      <c r="D318" s="217">
        <v>30083</v>
      </c>
      <c r="E318" s="217" t="s">
        <v>17781</v>
      </c>
      <c r="F318" s="217" t="s">
        <v>17782</v>
      </c>
      <c r="G318" s="217" t="s">
        <v>17073</v>
      </c>
      <c r="H318" s="217">
        <v>-104.62508</v>
      </c>
      <c r="I318" s="217">
        <v>47.833930000000002</v>
      </c>
      <c r="J318" s="217" t="s">
        <v>17686</v>
      </c>
      <c r="K318" s="217" t="s">
        <v>17686</v>
      </c>
      <c r="L318" s="217">
        <v>31000205</v>
      </c>
      <c r="M318" s="217">
        <v>0</v>
      </c>
      <c r="N318" s="217" t="s">
        <v>17144</v>
      </c>
      <c r="O318" s="217" t="s">
        <v>17144</v>
      </c>
      <c r="P318" s="107" t="str">
        <f>VLOOKUP(L318,SCC_xref!$D$6:$G$192,2,FALSE)</f>
        <v>Natural Gas Production, Flares</v>
      </c>
      <c r="Q318" s="189">
        <v>0</v>
      </c>
      <c r="R318" s="189">
        <v>0</v>
      </c>
      <c r="S318" s="189">
        <v>0</v>
      </c>
      <c r="T318" s="189">
        <v>0</v>
      </c>
      <c r="U318" s="189">
        <v>0</v>
      </c>
      <c r="W318" s="6"/>
      <c r="X318" s="6"/>
      <c r="Y318" s="6"/>
      <c r="Z318" s="6"/>
      <c r="AA318" s="6"/>
      <c r="AB318" s="6"/>
    </row>
    <row r="319" spans="1:28" s="68" customFormat="1" x14ac:dyDescent="0.2">
      <c r="A319" s="142" t="s">
        <v>17015</v>
      </c>
      <c r="B319" s="217" t="s">
        <v>17276</v>
      </c>
      <c r="C319" s="217" t="s">
        <v>17038</v>
      </c>
      <c r="D319" s="217">
        <v>30083</v>
      </c>
      <c r="E319" s="217" t="s">
        <v>17781</v>
      </c>
      <c r="F319" s="217" t="s">
        <v>17782</v>
      </c>
      <c r="G319" s="217" t="s">
        <v>17073</v>
      </c>
      <c r="H319" s="217">
        <v>-104.62508</v>
      </c>
      <c r="I319" s="217">
        <v>47.833930000000002</v>
      </c>
      <c r="J319" s="217" t="s">
        <v>17650</v>
      </c>
      <c r="K319" s="217" t="s">
        <v>17650</v>
      </c>
      <c r="L319" s="217">
        <v>31000220</v>
      </c>
      <c r="M319" s="217">
        <v>8760</v>
      </c>
      <c r="N319" s="217" t="s">
        <v>17144</v>
      </c>
      <c r="O319" s="217" t="s">
        <v>17144</v>
      </c>
      <c r="P319" s="107" t="str">
        <f>VLOOKUP(L319,SCC_xref!$D$6:$G$192,2,FALSE)</f>
        <v>Permitted Fugitives</v>
      </c>
      <c r="Q319" s="189">
        <v>0</v>
      </c>
      <c r="R319" s="189">
        <v>5.9163626114995322</v>
      </c>
      <c r="S319" s="189">
        <v>0</v>
      </c>
      <c r="T319" s="189">
        <v>0</v>
      </c>
      <c r="U319" s="189">
        <v>0</v>
      </c>
      <c r="W319" s="6"/>
      <c r="X319" s="6"/>
      <c r="Y319" s="6"/>
      <c r="Z319" s="6"/>
      <c r="AA319" s="6"/>
      <c r="AB319" s="6"/>
    </row>
    <row r="320" spans="1:28" s="68" customFormat="1" ht="25.5" x14ac:dyDescent="0.2">
      <c r="A320" s="142" t="s">
        <v>17015</v>
      </c>
      <c r="B320" s="217" t="s">
        <v>17276</v>
      </c>
      <c r="C320" s="217" t="s">
        <v>17038</v>
      </c>
      <c r="D320" s="217">
        <v>30083</v>
      </c>
      <c r="E320" s="217" t="s">
        <v>17781</v>
      </c>
      <c r="F320" s="217" t="s">
        <v>17782</v>
      </c>
      <c r="G320" s="217" t="s">
        <v>17073</v>
      </c>
      <c r="H320" s="217">
        <v>-104.62508</v>
      </c>
      <c r="I320" s="217">
        <v>47.833930000000002</v>
      </c>
      <c r="J320" s="217" t="s">
        <v>17497</v>
      </c>
      <c r="K320" s="217" t="s">
        <v>17791</v>
      </c>
      <c r="L320" s="217">
        <v>31000129</v>
      </c>
      <c r="M320" s="217">
        <v>122</v>
      </c>
      <c r="N320" s="217" t="s">
        <v>17144</v>
      </c>
      <c r="O320" s="217" t="s">
        <v>17144</v>
      </c>
      <c r="P320" s="107" t="str">
        <f>VLOOKUP(L320,SCC_xref!$D$6:$G$192,2,FALSE)</f>
        <v>Oil Production, Gas/Liquid Separation</v>
      </c>
      <c r="Q320" s="189">
        <v>0</v>
      </c>
      <c r="R320" s="189">
        <v>1.8829333379548219</v>
      </c>
      <c r="S320" s="189">
        <v>0</v>
      </c>
      <c r="T320" s="189">
        <v>0</v>
      </c>
      <c r="U320" s="189">
        <v>0</v>
      </c>
      <c r="W320" s="6"/>
      <c r="X320" s="6"/>
      <c r="Y320" s="6"/>
      <c r="Z320" s="6"/>
      <c r="AA320" s="6"/>
      <c r="AB320" s="6"/>
    </row>
    <row r="321" spans="1:28" s="68" customFormat="1" ht="25.5" x14ac:dyDescent="0.2">
      <c r="A321" s="142" t="s">
        <v>17015</v>
      </c>
      <c r="B321" s="217" t="s">
        <v>17276</v>
      </c>
      <c r="C321" s="217" t="s">
        <v>17038</v>
      </c>
      <c r="D321" s="217">
        <v>30083</v>
      </c>
      <c r="E321" s="217" t="s">
        <v>17781</v>
      </c>
      <c r="F321" s="217" t="s">
        <v>17782</v>
      </c>
      <c r="G321" s="217" t="s">
        <v>17073</v>
      </c>
      <c r="H321" s="217">
        <v>-104.62508</v>
      </c>
      <c r="I321" s="217">
        <v>47.833930000000002</v>
      </c>
      <c r="J321" s="217" t="s">
        <v>17497</v>
      </c>
      <c r="K321" s="217" t="s">
        <v>17792</v>
      </c>
      <c r="L321" s="217">
        <v>31000129</v>
      </c>
      <c r="M321" s="217">
        <v>122</v>
      </c>
      <c r="N321" s="217" t="s">
        <v>17144</v>
      </c>
      <c r="O321" s="217" t="s">
        <v>17144</v>
      </c>
      <c r="P321" s="107" t="str">
        <f>VLOOKUP(L321,SCC_xref!$D$6:$G$192,2,FALSE)</f>
        <v>Oil Production, Gas/Liquid Separation</v>
      </c>
      <c r="Q321" s="189">
        <v>0</v>
      </c>
      <c r="R321" s="189">
        <v>1.8829333379548219</v>
      </c>
      <c r="S321" s="189">
        <v>0</v>
      </c>
      <c r="T321" s="189">
        <v>0</v>
      </c>
      <c r="U321" s="189">
        <v>0</v>
      </c>
      <c r="W321" s="6"/>
      <c r="X321" s="6"/>
      <c r="Y321" s="6"/>
      <c r="Z321" s="6"/>
      <c r="AA321" s="6"/>
      <c r="AB321" s="6"/>
    </row>
    <row r="322" spans="1:28" s="68" customFormat="1" ht="25.5" x14ac:dyDescent="0.2">
      <c r="A322" s="142" t="s">
        <v>17015</v>
      </c>
      <c r="B322" s="217" t="s">
        <v>17276</v>
      </c>
      <c r="C322" s="217" t="s">
        <v>17038</v>
      </c>
      <c r="D322" s="217">
        <v>30083</v>
      </c>
      <c r="E322" s="217" t="s">
        <v>17781</v>
      </c>
      <c r="F322" s="217" t="s">
        <v>17782</v>
      </c>
      <c r="G322" s="217" t="s">
        <v>17073</v>
      </c>
      <c r="H322" s="217">
        <v>-104.62508</v>
      </c>
      <c r="I322" s="217">
        <v>47.833930000000002</v>
      </c>
      <c r="J322" s="217" t="s">
        <v>17497</v>
      </c>
      <c r="K322" s="217" t="s">
        <v>17793</v>
      </c>
      <c r="L322" s="217">
        <v>31000129</v>
      </c>
      <c r="M322" s="217">
        <v>122</v>
      </c>
      <c r="N322" s="217" t="s">
        <v>17144</v>
      </c>
      <c r="O322" s="217" t="s">
        <v>17144</v>
      </c>
      <c r="P322" s="107" t="str">
        <f>VLOOKUP(L322,SCC_xref!$D$6:$G$192,2,FALSE)</f>
        <v>Oil Production, Gas/Liquid Separation</v>
      </c>
      <c r="Q322" s="189">
        <v>0</v>
      </c>
      <c r="R322" s="189">
        <v>1.8829333379548219</v>
      </c>
      <c r="S322" s="189">
        <v>0</v>
      </c>
      <c r="T322" s="189">
        <v>0</v>
      </c>
      <c r="U322" s="189">
        <v>0</v>
      </c>
      <c r="W322" s="6"/>
      <c r="X322" s="6"/>
      <c r="Y322" s="6"/>
      <c r="Z322" s="6"/>
      <c r="AA322" s="6"/>
      <c r="AB322" s="6"/>
    </row>
    <row r="323" spans="1:28" s="68" customFormat="1" ht="25.5" x14ac:dyDescent="0.2">
      <c r="A323" s="142" t="s">
        <v>17015</v>
      </c>
      <c r="B323" s="217" t="s">
        <v>17276</v>
      </c>
      <c r="C323" s="217" t="s">
        <v>17038</v>
      </c>
      <c r="D323" s="217">
        <v>30083</v>
      </c>
      <c r="E323" s="217" t="s">
        <v>17794</v>
      </c>
      <c r="F323" s="217" t="s">
        <v>17795</v>
      </c>
      <c r="G323" s="217" t="s">
        <v>17073</v>
      </c>
      <c r="H323" s="217">
        <v>-104.26187</v>
      </c>
      <c r="I323" s="217">
        <v>47.789529999999999</v>
      </c>
      <c r="J323" s="217" t="s">
        <v>17796</v>
      </c>
      <c r="K323" s="217" t="s">
        <v>17797</v>
      </c>
      <c r="L323" s="217">
        <v>20200253</v>
      </c>
      <c r="M323" s="217">
        <v>8656</v>
      </c>
      <c r="N323" s="217" t="s">
        <v>17469</v>
      </c>
      <c r="O323" s="217" t="s">
        <v>17144</v>
      </c>
      <c r="P323" s="107" t="str">
        <f>VLOOKUP(L323,SCC_xref!$D$6:$G$192,2,FALSE)</f>
        <v>Compressor Engines</v>
      </c>
      <c r="Q323" s="189">
        <v>1.1092058645254483</v>
      </c>
      <c r="R323" s="189">
        <v>11.147544567082061</v>
      </c>
      <c r="S323" s="189">
        <v>3.882220525839069</v>
      </c>
      <c r="T323" s="189">
        <v>2.2168740129725341E-2</v>
      </c>
      <c r="U323" s="189">
        <v>0.38827330978651903</v>
      </c>
      <c r="W323" s="6"/>
      <c r="X323" s="6"/>
      <c r="Y323" s="6"/>
      <c r="Z323" s="6"/>
      <c r="AA323" s="6"/>
      <c r="AB323" s="6"/>
    </row>
    <row r="324" spans="1:28" s="68" customFormat="1" ht="25.5" x14ac:dyDescent="0.2">
      <c r="A324" s="142" t="s">
        <v>17015</v>
      </c>
      <c r="B324" s="217" t="s">
        <v>17276</v>
      </c>
      <c r="C324" s="217" t="s">
        <v>17038</v>
      </c>
      <c r="D324" s="217">
        <v>30083</v>
      </c>
      <c r="E324" s="217" t="s">
        <v>17794</v>
      </c>
      <c r="F324" s="217" t="s">
        <v>17795</v>
      </c>
      <c r="G324" s="217" t="s">
        <v>17073</v>
      </c>
      <c r="H324" s="217">
        <v>-104.26187</v>
      </c>
      <c r="I324" s="217">
        <v>47.789529999999999</v>
      </c>
      <c r="J324" s="217" t="s">
        <v>17798</v>
      </c>
      <c r="K324" s="217" t="s">
        <v>17797</v>
      </c>
      <c r="L324" s="217">
        <v>20200253</v>
      </c>
      <c r="M324" s="217">
        <v>2902</v>
      </c>
      <c r="N324" s="217" t="s">
        <v>17469</v>
      </c>
      <c r="O324" s="217" t="s">
        <v>17144</v>
      </c>
      <c r="P324" s="107" t="str">
        <f>VLOOKUP(L324,SCC_xref!$D$6:$G$192,2,FALSE)</f>
        <v>Compressor Engines</v>
      </c>
      <c r="Q324" s="189">
        <v>0.52064503553222008</v>
      </c>
      <c r="R324" s="189">
        <v>3.7372907854534083</v>
      </c>
      <c r="S324" s="189">
        <v>0.50206429958534038</v>
      </c>
      <c r="T324" s="189">
        <v>7.4322943787518483E-3</v>
      </c>
      <c r="U324" s="189">
        <v>0.13019329463468757</v>
      </c>
      <c r="W324" s="6"/>
      <c r="X324" s="6"/>
      <c r="Y324" s="6"/>
      <c r="Z324" s="6"/>
      <c r="AA324" s="6"/>
      <c r="AB324" s="6"/>
    </row>
    <row r="325" spans="1:28" s="68" customFormat="1" ht="25.5" x14ac:dyDescent="0.2">
      <c r="A325" s="142" t="s">
        <v>17015</v>
      </c>
      <c r="B325" s="217" t="s">
        <v>17276</v>
      </c>
      <c r="C325" s="217" t="s">
        <v>17038</v>
      </c>
      <c r="D325" s="217">
        <v>30083</v>
      </c>
      <c r="E325" s="217" t="s">
        <v>17794</v>
      </c>
      <c r="F325" s="217" t="s">
        <v>17795</v>
      </c>
      <c r="G325" s="217" t="s">
        <v>17073</v>
      </c>
      <c r="H325" s="217">
        <v>-104.26187</v>
      </c>
      <c r="I325" s="217">
        <v>47.789529999999999</v>
      </c>
      <c r="J325" s="217" t="s">
        <v>17799</v>
      </c>
      <c r="K325" s="217" t="s">
        <v>17797</v>
      </c>
      <c r="L325" s="217">
        <v>20200253</v>
      </c>
      <c r="M325" s="217">
        <v>8723</v>
      </c>
      <c r="N325" s="217" t="s">
        <v>17469</v>
      </c>
      <c r="O325" s="217" t="s">
        <v>17144</v>
      </c>
      <c r="P325" s="107" t="str">
        <f>VLOOKUP(L325,SCC_xref!$D$6:$G$192,2,FALSE)</f>
        <v>Compressor Engines</v>
      </c>
      <c r="Q325" s="189">
        <v>0.55895979448475108</v>
      </c>
      <c r="R325" s="189">
        <v>11.233784810476891</v>
      </c>
      <c r="S325" s="189">
        <v>0.55895979448475108</v>
      </c>
      <c r="T325" s="189">
        <v>2.2296883136255545E-2</v>
      </c>
      <c r="U325" s="189">
        <v>0.39122059893671374</v>
      </c>
      <c r="W325" s="6"/>
      <c r="X325" s="6"/>
      <c r="Y325" s="6"/>
      <c r="Z325" s="6"/>
      <c r="AA325" s="6"/>
      <c r="AB325" s="6"/>
    </row>
    <row r="326" spans="1:28" s="68" customFormat="1" ht="25.5" x14ac:dyDescent="0.2">
      <c r="A326" s="142" t="s">
        <v>17015</v>
      </c>
      <c r="B326" s="217" t="s">
        <v>17276</v>
      </c>
      <c r="C326" s="217" t="s">
        <v>17038</v>
      </c>
      <c r="D326" s="217">
        <v>30083</v>
      </c>
      <c r="E326" s="217" t="s">
        <v>17794</v>
      </c>
      <c r="F326" s="217" t="s">
        <v>17795</v>
      </c>
      <c r="G326" s="217" t="s">
        <v>17073</v>
      </c>
      <c r="H326" s="217">
        <v>-104.26187</v>
      </c>
      <c r="I326" s="217">
        <v>47.789529999999999</v>
      </c>
      <c r="J326" s="217" t="s">
        <v>17800</v>
      </c>
      <c r="K326" s="217" t="s">
        <v>17797</v>
      </c>
      <c r="L326" s="217">
        <v>20200253</v>
      </c>
      <c r="M326" s="217">
        <v>8710</v>
      </c>
      <c r="N326" s="217" t="s">
        <v>17469</v>
      </c>
      <c r="O326" s="217" t="s">
        <v>17144</v>
      </c>
      <c r="P326" s="107" t="str">
        <f>VLOOKUP(L326,SCC_xref!$D$6:$G$192,2,FALSE)</f>
        <v>Compressor Engines</v>
      </c>
      <c r="Q326" s="189">
        <v>0.55806279343903975</v>
      </c>
      <c r="R326" s="189">
        <v>1.6741883803171191</v>
      </c>
      <c r="S326" s="189">
        <v>1.1161255868780795</v>
      </c>
      <c r="T326" s="189">
        <v>3.3317181697853117E-3</v>
      </c>
      <c r="U326" s="189">
        <v>5.587035084716907E-2</v>
      </c>
      <c r="W326" s="6"/>
      <c r="X326" s="6"/>
      <c r="Y326" s="6"/>
      <c r="Z326" s="6"/>
      <c r="AA326" s="6"/>
      <c r="AB326" s="6"/>
    </row>
    <row r="327" spans="1:28" s="68" customFormat="1" ht="25.5" x14ac:dyDescent="0.2">
      <c r="A327" s="142" t="s">
        <v>17015</v>
      </c>
      <c r="B327" s="217" t="s">
        <v>17276</v>
      </c>
      <c r="C327" s="217" t="s">
        <v>17038</v>
      </c>
      <c r="D327" s="217">
        <v>30083</v>
      </c>
      <c r="E327" s="217" t="s">
        <v>17794</v>
      </c>
      <c r="F327" s="217" t="s">
        <v>17795</v>
      </c>
      <c r="G327" s="217" t="s">
        <v>17073</v>
      </c>
      <c r="H327" s="217">
        <v>-104.26187</v>
      </c>
      <c r="I327" s="217">
        <v>47.789529999999999</v>
      </c>
      <c r="J327" s="217" t="s">
        <v>17801</v>
      </c>
      <c r="K327" s="217" t="s">
        <v>17797</v>
      </c>
      <c r="L327" s="217">
        <v>20200253</v>
      </c>
      <c r="M327" s="217">
        <v>2604</v>
      </c>
      <c r="N327" s="217" t="s">
        <v>17469</v>
      </c>
      <c r="O327" s="217" t="s">
        <v>17144</v>
      </c>
      <c r="P327" s="107" t="str">
        <f>VLOOKUP(L327,SCC_xref!$D$6:$G$192,2,FALSE)</f>
        <v>Compressor Engines</v>
      </c>
      <c r="Q327" s="189">
        <v>0.16684219450232601</v>
      </c>
      <c r="R327" s="189">
        <v>1.701739126721113</v>
      </c>
      <c r="S327" s="189">
        <v>0.66736877800930405</v>
      </c>
      <c r="T327" s="189">
        <v>3.3317181697853117E-3</v>
      </c>
      <c r="U327" s="189">
        <v>0.11673827894901612</v>
      </c>
      <c r="W327" s="6"/>
      <c r="X327" s="6"/>
      <c r="Y327" s="6"/>
      <c r="Z327" s="6"/>
      <c r="AA327" s="6"/>
      <c r="AB327" s="6"/>
    </row>
    <row r="328" spans="1:28" s="68" customFormat="1" ht="25.5" x14ac:dyDescent="0.2">
      <c r="A328" s="142" t="s">
        <v>17015</v>
      </c>
      <c r="B328" s="217" t="s">
        <v>17276</v>
      </c>
      <c r="C328" s="217" t="s">
        <v>17038</v>
      </c>
      <c r="D328" s="217">
        <v>30083</v>
      </c>
      <c r="E328" s="217" t="s">
        <v>17794</v>
      </c>
      <c r="F328" s="217" t="s">
        <v>17795</v>
      </c>
      <c r="G328" s="217" t="s">
        <v>17073</v>
      </c>
      <c r="H328" s="217">
        <v>-104.26187</v>
      </c>
      <c r="I328" s="217">
        <v>47.789529999999999</v>
      </c>
      <c r="J328" s="217" t="s">
        <v>17802</v>
      </c>
      <c r="K328" s="217" t="s">
        <v>17797</v>
      </c>
      <c r="L328" s="217">
        <v>20200253</v>
      </c>
      <c r="M328" s="217">
        <v>1842</v>
      </c>
      <c r="N328" s="217" t="s">
        <v>17469</v>
      </c>
      <c r="O328" s="217" t="s">
        <v>17144</v>
      </c>
      <c r="P328" s="107" t="str">
        <f>VLOOKUP(L328,SCC_xref!$D$6:$G$192,2,FALSE)</f>
        <v>Compressor Engines</v>
      </c>
      <c r="Q328" s="189">
        <v>0.48386799265805142</v>
      </c>
      <c r="R328" s="189">
        <v>2.3721833368871419</v>
      </c>
      <c r="S328" s="189">
        <v>0.48386799265805142</v>
      </c>
      <c r="T328" s="189">
        <v>2.3065741175436771E-3</v>
      </c>
      <c r="U328" s="189">
        <v>8.2652239211981768E-2</v>
      </c>
      <c r="W328" s="6"/>
      <c r="X328" s="6"/>
      <c r="Y328" s="6"/>
      <c r="Z328" s="6"/>
      <c r="AA328" s="6"/>
      <c r="AB328" s="6"/>
    </row>
    <row r="329" spans="1:28" s="68" customFormat="1" ht="25.5" x14ac:dyDescent="0.2">
      <c r="A329" s="142" t="s">
        <v>17015</v>
      </c>
      <c r="B329" s="217" t="s">
        <v>17276</v>
      </c>
      <c r="C329" s="217" t="s">
        <v>17038</v>
      </c>
      <c r="D329" s="217">
        <v>30083</v>
      </c>
      <c r="E329" s="217" t="s">
        <v>17794</v>
      </c>
      <c r="F329" s="217" t="s">
        <v>17795</v>
      </c>
      <c r="G329" s="217" t="s">
        <v>17073</v>
      </c>
      <c r="H329" s="217">
        <v>-104.26187</v>
      </c>
      <c r="I329" s="217">
        <v>47.789529999999999</v>
      </c>
      <c r="J329" s="217" t="s">
        <v>17803</v>
      </c>
      <c r="K329" s="217" t="s">
        <v>17797</v>
      </c>
      <c r="L329" s="217">
        <v>20200253</v>
      </c>
      <c r="M329" s="217">
        <v>1628</v>
      </c>
      <c r="N329" s="217" t="s">
        <v>17469</v>
      </c>
      <c r="O329" s="217" t="s">
        <v>17144</v>
      </c>
      <c r="P329" s="107" t="str">
        <f>VLOOKUP(L329,SCC_xref!$D$6:$G$192,2,FALSE)</f>
        <v>Compressor Engines</v>
      </c>
      <c r="Q329" s="189">
        <v>0.16684219450232601</v>
      </c>
      <c r="R329" s="189">
        <v>2.0965477298406725</v>
      </c>
      <c r="S329" s="189">
        <v>0.26077101828896571</v>
      </c>
      <c r="T329" s="189">
        <v>4.2287192154967417E-3</v>
      </c>
      <c r="U329" s="189">
        <v>1.0379583528946548E-2</v>
      </c>
      <c r="W329" s="6"/>
      <c r="X329" s="6"/>
      <c r="Y329" s="6"/>
      <c r="Z329" s="6"/>
      <c r="AA329" s="6"/>
      <c r="AB329" s="6"/>
    </row>
    <row r="330" spans="1:28" s="68" customFormat="1" ht="25.5" x14ac:dyDescent="0.2">
      <c r="A330" s="142" t="s">
        <v>17015</v>
      </c>
      <c r="B330" s="217" t="s">
        <v>17276</v>
      </c>
      <c r="C330" s="217" t="s">
        <v>17038</v>
      </c>
      <c r="D330" s="217">
        <v>30083</v>
      </c>
      <c r="E330" s="217" t="s">
        <v>17794</v>
      </c>
      <c r="F330" s="217" t="s">
        <v>17795</v>
      </c>
      <c r="G330" s="217" t="s">
        <v>17073</v>
      </c>
      <c r="H330" s="217">
        <v>-104.26187</v>
      </c>
      <c r="I330" s="217">
        <v>47.789529999999999</v>
      </c>
      <c r="J330" s="217" t="s">
        <v>17804</v>
      </c>
      <c r="K330" s="217" t="s">
        <v>17805</v>
      </c>
      <c r="L330" s="217">
        <v>20200102</v>
      </c>
      <c r="M330" s="217">
        <v>13</v>
      </c>
      <c r="N330" s="217" t="s">
        <v>17469</v>
      </c>
      <c r="O330" s="217" t="s">
        <v>17144</v>
      </c>
      <c r="P330" s="107" t="str">
        <f>VLOOKUP(L330,SCC_xref!$D$6:$G$192,2,FALSE)</f>
        <v>Compressor Engines</v>
      </c>
      <c r="Q330" s="189">
        <v>0.2647434514914021</v>
      </c>
      <c r="R330" s="189">
        <v>1.0379583528946548E-2</v>
      </c>
      <c r="S330" s="189">
        <v>0.10212997620457281</v>
      </c>
      <c r="T330" s="189">
        <v>2.69100313713429E-3</v>
      </c>
      <c r="U330" s="189">
        <v>6.27900731998001E-3</v>
      </c>
      <c r="W330" s="6"/>
      <c r="X330" s="6"/>
      <c r="Y330" s="6"/>
      <c r="Z330" s="6"/>
      <c r="AA330" s="6"/>
      <c r="AB330" s="6"/>
    </row>
    <row r="331" spans="1:28" s="68" customFormat="1" x14ac:dyDescent="0.2">
      <c r="A331" s="142" t="s">
        <v>17015</v>
      </c>
      <c r="B331" s="217" t="s">
        <v>17276</v>
      </c>
      <c r="C331" s="217" t="s">
        <v>17038</v>
      </c>
      <c r="D331" s="217">
        <v>30083</v>
      </c>
      <c r="E331" s="217" t="s">
        <v>17794</v>
      </c>
      <c r="F331" s="217" t="s">
        <v>17795</v>
      </c>
      <c r="G331" s="217" t="s">
        <v>17073</v>
      </c>
      <c r="H331" s="217">
        <v>-104.26187</v>
      </c>
      <c r="I331" s="217">
        <v>47.789529999999999</v>
      </c>
      <c r="J331" s="217" t="s">
        <v>17806</v>
      </c>
      <c r="K331" s="217" t="s">
        <v>17807</v>
      </c>
      <c r="L331" s="217">
        <v>10200603</v>
      </c>
      <c r="M331" s="217">
        <v>8760</v>
      </c>
      <c r="N331" s="217" t="s">
        <v>17469</v>
      </c>
      <c r="O331" s="217" t="s">
        <v>17144</v>
      </c>
      <c r="P331" s="107" t="str">
        <f>VLOOKUP(L331,SCC_xref!$D$6:$G$192,2,FALSE)</f>
        <v>Process Heaters</v>
      </c>
      <c r="Q331" s="189">
        <v>11.674340466927733</v>
      </c>
      <c r="R331" s="189">
        <v>0.61739300546252429</v>
      </c>
      <c r="S331" s="189">
        <v>9.8221614505401593</v>
      </c>
      <c r="T331" s="189">
        <v>0.89802618976367166</v>
      </c>
      <c r="U331" s="189">
        <v>5.6126636860229479E-2</v>
      </c>
      <c r="W331" s="6"/>
      <c r="X331" s="6"/>
      <c r="Y331" s="6"/>
      <c r="Z331" s="6"/>
      <c r="AA331" s="6"/>
      <c r="AB331" s="6"/>
    </row>
    <row r="332" spans="1:28" s="68" customFormat="1" ht="25.5" x14ac:dyDescent="0.2">
      <c r="A332" s="142" t="s">
        <v>17015</v>
      </c>
      <c r="B332" s="217" t="s">
        <v>17276</v>
      </c>
      <c r="C332" s="217" t="s">
        <v>17038</v>
      </c>
      <c r="D332" s="217">
        <v>30083</v>
      </c>
      <c r="E332" s="217" t="s">
        <v>17794</v>
      </c>
      <c r="F332" s="217" t="s">
        <v>17795</v>
      </c>
      <c r="G332" s="217" t="s">
        <v>17073</v>
      </c>
      <c r="H332" s="217">
        <v>-104.26187</v>
      </c>
      <c r="I332" s="217">
        <v>47.789529999999999</v>
      </c>
      <c r="J332" s="217" t="s">
        <v>17808</v>
      </c>
      <c r="K332" s="217" t="s">
        <v>17774</v>
      </c>
      <c r="L332" s="217">
        <v>40301012</v>
      </c>
      <c r="M332" s="217">
        <v>8760</v>
      </c>
      <c r="N332" s="217" t="s">
        <v>17469</v>
      </c>
      <c r="O332" s="217" t="s">
        <v>17144</v>
      </c>
      <c r="P332" s="107" t="str">
        <f>VLOOKUP(L332,SCC_xref!$D$6:$G$192,2,FALSE)</f>
        <v>Permitted Tank Losses</v>
      </c>
      <c r="Q332" s="189">
        <v>0</v>
      </c>
      <c r="R332" s="189">
        <v>9.7099081768197006</v>
      </c>
      <c r="S332" s="189">
        <v>0</v>
      </c>
      <c r="T332" s="189">
        <v>0</v>
      </c>
      <c r="U332" s="189">
        <v>0</v>
      </c>
      <c r="W332" s="6"/>
      <c r="X332" s="6"/>
      <c r="Y332" s="6"/>
      <c r="Z332" s="6"/>
      <c r="AA332" s="6"/>
      <c r="AB332" s="6"/>
    </row>
    <row r="333" spans="1:28" s="68" customFormat="1" ht="25.5" x14ac:dyDescent="0.2">
      <c r="A333" s="142" t="s">
        <v>17015</v>
      </c>
      <c r="B333" s="217" t="s">
        <v>17276</v>
      </c>
      <c r="C333" s="217" t="s">
        <v>17038</v>
      </c>
      <c r="D333" s="217">
        <v>30083</v>
      </c>
      <c r="E333" s="217" t="s">
        <v>17794</v>
      </c>
      <c r="F333" s="217" t="s">
        <v>17795</v>
      </c>
      <c r="G333" s="217" t="s">
        <v>17073</v>
      </c>
      <c r="H333" s="217">
        <v>-104.26187</v>
      </c>
      <c r="I333" s="217">
        <v>47.789529999999999</v>
      </c>
      <c r="J333" s="217" t="s">
        <v>17809</v>
      </c>
      <c r="K333" s="217" t="s">
        <v>17810</v>
      </c>
      <c r="L333" s="217">
        <v>40301012</v>
      </c>
      <c r="M333" s="217">
        <v>8760</v>
      </c>
      <c r="N333" s="217" t="s">
        <v>17469</v>
      </c>
      <c r="O333" s="217" t="s">
        <v>17144</v>
      </c>
      <c r="P333" s="107" t="str">
        <f>VLOOKUP(L333,SCC_xref!$D$6:$G$192,2,FALSE)</f>
        <v>Permitted Tank Losses</v>
      </c>
      <c r="Q333" s="189">
        <v>0</v>
      </c>
      <c r="R333" s="189">
        <v>9.7099081768197006</v>
      </c>
      <c r="S333" s="189">
        <v>0</v>
      </c>
      <c r="T333" s="189">
        <v>0</v>
      </c>
      <c r="U333" s="189">
        <v>0</v>
      </c>
      <c r="W333" s="6"/>
      <c r="X333" s="6"/>
      <c r="Y333" s="6"/>
      <c r="Z333" s="6"/>
      <c r="AA333" s="6"/>
      <c r="AB333" s="6"/>
    </row>
    <row r="334" spans="1:28" s="68" customFormat="1" x14ac:dyDescent="0.2">
      <c r="A334" s="142" t="s">
        <v>17015</v>
      </c>
      <c r="B334" s="217" t="s">
        <v>17276</v>
      </c>
      <c r="C334" s="217" t="s">
        <v>17038</v>
      </c>
      <c r="D334" s="217">
        <v>30083</v>
      </c>
      <c r="E334" s="217" t="s">
        <v>17794</v>
      </c>
      <c r="F334" s="217" t="s">
        <v>17795</v>
      </c>
      <c r="G334" s="217" t="s">
        <v>17073</v>
      </c>
      <c r="H334" s="217">
        <v>-104.26187</v>
      </c>
      <c r="I334" s="217">
        <v>47.789529999999999</v>
      </c>
      <c r="J334" s="217" t="s">
        <v>17811</v>
      </c>
      <c r="K334" s="217" t="s">
        <v>17812</v>
      </c>
      <c r="L334" s="217">
        <v>31000301</v>
      </c>
      <c r="M334" s="217">
        <v>8760</v>
      </c>
      <c r="N334" s="217" t="s">
        <v>17469</v>
      </c>
      <c r="O334" s="217" t="s">
        <v>17144</v>
      </c>
      <c r="P334" s="107" t="str">
        <f>VLOOKUP(L334,SCC_xref!$D$6:$G$192,2,FALSE)</f>
        <v>Dehydrator</v>
      </c>
      <c r="Q334" s="189">
        <v>0</v>
      </c>
      <c r="R334" s="189">
        <v>16.837991058068845</v>
      </c>
      <c r="S334" s="189">
        <v>0</v>
      </c>
      <c r="T334" s="189">
        <v>0</v>
      </c>
      <c r="U334" s="189">
        <v>0</v>
      </c>
      <c r="W334" s="6"/>
      <c r="X334" s="6"/>
      <c r="Y334" s="6"/>
      <c r="Z334" s="6"/>
      <c r="AA334" s="6"/>
      <c r="AB334" s="6"/>
    </row>
    <row r="335" spans="1:28" s="68" customFormat="1" ht="25.5" x14ac:dyDescent="0.2">
      <c r="A335" s="142" t="s">
        <v>17015</v>
      </c>
      <c r="B335" s="217" t="s">
        <v>17276</v>
      </c>
      <c r="C335" s="217" t="s">
        <v>17038</v>
      </c>
      <c r="D335" s="217">
        <v>30083</v>
      </c>
      <c r="E335" s="217" t="s">
        <v>17794</v>
      </c>
      <c r="F335" s="217" t="s">
        <v>17795</v>
      </c>
      <c r="G335" s="217" t="s">
        <v>17073</v>
      </c>
      <c r="H335" s="217">
        <v>-104.26187</v>
      </c>
      <c r="I335" s="217">
        <v>47.789529999999999</v>
      </c>
      <c r="J335" s="217" t="s">
        <v>17811</v>
      </c>
      <c r="K335" s="217" t="s">
        <v>17813</v>
      </c>
      <c r="L335" s="217">
        <v>31000228</v>
      </c>
      <c r="M335" s="217">
        <v>8760</v>
      </c>
      <c r="N335" s="217" t="s">
        <v>17469</v>
      </c>
      <c r="O335" s="217" t="s">
        <v>17144</v>
      </c>
      <c r="P335" s="107" t="str">
        <f>VLOOKUP(L335,SCC_xref!$D$6:$G$192,2,FALSE)</f>
        <v>Dehydrator</v>
      </c>
      <c r="Q335" s="189">
        <v>0</v>
      </c>
      <c r="R335" s="189">
        <v>9.3170217187980953</v>
      </c>
      <c r="S335" s="189">
        <v>0</v>
      </c>
      <c r="T335" s="189">
        <v>0</v>
      </c>
      <c r="U335" s="189">
        <v>0</v>
      </c>
      <c r="W335" s="6"/>
      <c r="X335" s="6"/>
      <c r="Y335" s="6"/>
      <c r="Z335" s="6"/>
      <c r="AA335" s="6"/>
      <c r="AB335" s="6"/>
    </row>
    <row r="336" spans="1:28" s="68" customFormat="1" x14ac:dyDescent="0.2">
      <c r="A336" s="142" t="s">
        <v>17015</v>
      </c>
      <c r="B336" s="217" t="s">
        <v>17276</v>
      </c>
      <c r="C336" s="217" t="s">
        <v>17038</v>
      </c>
      <c r="D336" s="217">
        <v>30083</v>
      </c>
      <c r="E336" s="217" t="s">
        <v>17794</v>
      </c>
      <c r="F336" s="217" t="s">
        <v>17795</v>
      </c>
      <c r="G336" s="217" t="s">
        <v>17073</v>
      </c>
      <c r="H336" s="217">
        <v>-104.26187</v>
      </c>
      <c r="I336" s="217">
        <v>47.789529999999999</v>
      </c>
      <c r="J336" s="217" t="s">
        <v>17686</v>
      </c>
      <c r="K336" s="217" t="s">
        <v>17686</v>
      </c>
      <c r="L336" s="217">
        <v>31000205</v>
      </c>
      <c r="M336" s="217">
        <v>35</v>
      </c>
      <c r="N336" s="217" t="s">
        <v>17469</v>
      </c>
      <c r="O336" s="217" t="s">
        <v>17144</v>
      </c>
      <c r="P336" s="107" t="str">
        <f>VLOOKUP(L336,SCC_xref!$D$6:$G$192,2,FALSE)</f>
        <v>Natural Gas Production, Flares</v>
      </c>
      <c r="Q336" s="189">
        <v>2.2425026142785751</v>
      </c>
      <c r="R336" s="189">
        <v>0.12340171528858673</v>
      </c>
      <c r="S336" s="189">
        <v>1.883702195994003</v>
      </c>
      <c r="T336" s="189">
        <v>1.3455015685671453E-2</v>
      </c>
      <c r="U336" s="189">
        <v>0.17043019868517173</v>
      </c>
      <c r="W336" s="6"/>
      <c r="X336" s="6"/>
      <c r="Y336" s="6"/>
      <c r="Z336" s="6"/>
      <c r="AA336" s="6"/>
      <c r="AB336" s="6"/>
    </row>
    <row r="337" spans="1:28" s="68" customFormat="1" x14ac:dyDescent="0.2">
      <c r="A337" s="142" t="s">
        <v>17015</v>
      </c>
      <c r="B337" s="217" t="s">
        <v>17276</v>
      </c>
      <c r="C337" s="217" t="s">
        <v>17038</v>
      </c>
      <c r="D337" s="217">
        <v>30083</v>
      </c>
      <c r="E337" s="217" t="s">
        <v>17794</v>
      </c>
      <c r="F337" s="217" t="s">
        <v>17795</v>
      </c>
      <c r="G337" s="217" t="s">
        <v>17073</v>
      </c>
      <c r="H337" s="217">
        <v>-104.26187</v>
      </c>
      <c r="I337" s="217">
        <v>47.789529999999999</v>
      </c>
      <c r="J337" s="217" t="s">
        <v>17814</v>
      </c>
      <c r="K337" s="217" t="s">
        <v>17599</v>
      </c>
      <c r="L337" s="217">
        <v>31000207</v>
      </c>
      <c r="M337" s="217">
        <v>8760</v>
      </c>
      <c r="N337" s="217" t="s">
        <v>17469</v>
      </c>
      <c r="O337" s="217" t="s">
        <v>17144</v>
      </c>
      <c r="P337" s="107" t="str">
        <f>VLOOKUP(L337,SCC_xref!$D$6:$G$192,2,FALSE)</f>
        <v>Permitted Fugitives</v>
      </c>
      <c r="Q337" s="189">
        <v>0</v>
      </c>
      <c r="R337" s="189">
        <v>2.0766855638284909</v>
      </c>
      <c r="S337" s="189">
        <v>0</v>
      </c>
      <c r="T337" s="189">
        <v>0</v>
      </c>
      <c r="U337" s="189">
        <v>0</v>
      </c>
      <c r="W337" s="6"/>
      <c r="X337" s="6"/>
      <c r="Y337" s="6"/>
      <c r="Z337" s="6"/>
      <c r="AA337" s="6"/>
      <c r="AB337" s="6"/>
    </row>
    <row r="338" spans="1:28" s="68" customFormat="1" x14ac:dyDescent="0.2">
      <c r="A338" s="142" t="s">
        <v>17015</v>
      </c>
      <c r="B338" s="217" t="s">
        <v>17276</v>
      </c>
      <c r="C338" s="217" t="s">
        <v>17038</v>
      </c>
      <c r="D338" s="217">
        <v>30083</v>
      </c>
      <c r="E338" s="217" t="s">
        <v>17794</v>
      </c>
      <c r="F338" s="217" t="s">
        <v>17795</v>
      </c>
      <c r="G338" s="217" t="s">
        <v>17073</v>
      </c>
      <c r="H338" s="217">
        <v>-104.26187</v>
      </c>
      <c r="I338" s="217">
        <v>47.789529999999999</v>
      </c>
      <c r="J338" s="217" t="s">
        <v>17815</v>
      </c>
      <c r="K338" s="217" t="s">
        <v>17816</v>
      </c>
      <c r="L338" s="217">
        <v>31000207</v>
      </c>
      <c r="M338" s="217">
        <v>8760</v>
      </c>
      <c r="N338" s="217" t="s">
        <v>17469</v>
      </c>
      <c r="O338" s="217" t="s">
        <v>17144</v>
      </c>
      <c r="P338" s="107" t="str">
        <f>VLOOKUP(L338,SCC_xref!$D$6:$G$192,2,FALSE)</f>
        <v>Permitted Fugitives</v>
      </c>
      <c r="Q338" s="189">
        <v>0</v>
      </c>
      <c r="R338" s="189">
        <v>26.912722374480033</v>
      </c>
      <c r="S338" s="189">
        <v>0</v>
      </c>
      <c r="T338" s="189">
        <v>0</v>
      </c>
      <c r="U338" s="189">
        <v>0</v>
      </c>
      <c r="W338" s="6"/>
      <c r="X338" s="6"/>
      <c r="Y338" s="6"/>
      <c r="Z338" s="6"/>
      <c r="AA338" s="6"/>
      <c r="AB338" s="6"/>
    </row>
    <row r="339" spans="1:28" s="68" customFormat="1" x14ac:dyDescent="0.2">
      <c r="A339" s="142" t="s">
        <v>17015</v>
      </c>
      <c r="B339" s="217" t="s">
        <v>17276</v>
      </c>
      <c r="C339" s="217" t="s">
        <v>17038</v>
      </c>
      <c r="D339" s="217">
        <v>30083</v>
      </c>
      <c r="E339" s="217" t="s">
        <v>17794</v>
      </c>
      <c r="F339" s="217" t="s">
        <v>17795</v>
      </c>
      <c r="G339" s="217" t="s">
        <v>17073</v>
      </c>
      <c r="H339" s="217">
        <v>-104.26187</v>
      </c>
      <c r="I339" s="217">
        <v>47.789529999999999</v>
      </c>
      <c r="J339" s="217" t="s">
        <v>17817</v>
      </c>
      <c r="K339" s="217" t="s">
        <v>17812</v>
      </c>
      <c r="L339" s="217">
        <v>31000301</v>
      </c>
      <c r="M339" s="217">
        <v>8760</v>
      </c>
      <c r="N339" s="217" t="s">
        <v>17469</v>
      </c>
      <c r="O339" s="217" t="s">
        <v>17144</v>
      </c>
      <c r="P339" s="107" t="str">
        <f>VLOOKUP(L339,SCC_xref!$D$6:$G$192,2,FALSE)</f>
        <v>Dehydrator</v>
      </c>
      <c r="Q339" s="189">
        <v>0</v>
      </c>
      <c r="R339" s="189">
        <v>16.837991058068845</v>
      </c>
      <c r="S339" s="189">
        <v>0</v>
      </c>
      <c r="T339" s="189">
        <v>0</v>
      </c>
      <c r="U339" s="189">
        <v>0</v>
      </c>
      <c r="W339" s="6"/>
      <c r="X339" s="6"/>
      <c r="Y339" s="6"/>
      <c r="Z339" s="6"/>
      <c r="AA339" s="6"/>
      <c r="AB339" s="6"/>
    </row>
    <row r="340" spans="1:28" s="68" customFormat="1" x14ac:dyDescent="0.2">
      <c r="A340" s="142" t="s">
        <v>17015</v>
      </c>
      <c r="B340" s="217" t="s">
        <v>17276</v>
      </c>
      <c r="C340" s="217" t="s">
        <v>17038</v>
      </c>
      <c r="D340" s="217">
        <v>30083</v>
      </c>
      <c r="E340" s="217" t="s">
        <v>17794</v>
      </c>
      <c r="F340" s="217" t="s">
        <v>17795</v>
      </c>
      <c r="G340" s="217" t="s">
        <v>17073</v>
      </c>
      <c r="H340" s="217">
        <v>-104.26187</v>
      </c>
      <c r="I340" s="217">
        <v>47.789529999999999</v>
      </c>
      <c r="J340" s="217" t="s">
        <v>17817</v>
      </c>
      <c r="K340" s="217" t="s">
        <v>17818</v>
      </c>
      <c r="L340" s="217">
        <v>31000228</v>
      </c>
      <c r="M340" s="217">
        <v>8760</v>
      </c>
      <c r="N340" s="217" t="s">
        <v>17469</v>
      </c>
      <c r="O340" s="217" t="s">
        <v>17144</v>
      </c>
      <c r="P340" s="107" t="str">
        <f>VLOOKUP(L340,SCC_xref!$D$6:$G$192,2,FALSE)</f>
        <v>Dehydrator</v>
      </c>
      <c r="Q340" s="189">
        <v>0</v>
      </c>
      <c r="R340" s="189">
        <v>9.3170217187980953</v>
      </c>
      <c r="S340" s="189">
        <v>0</v>
      </c>
      <c r="T340" s="189">
        <v>0</v>
      </c>
      <c r="U340" s="189">
        <v>0</v>
      </c>
      <c r="W340" s="6"/>
      <c r="X340" s="6"/>
      <c r="Y340" s="6"/>
      <c r="Z340" s="6"/>
      <c r="AA340" s="6"/>
      <c r="AB340" s="6"/>
    </row>
    <row r="341" spans="1:28" s="68" customFormat="1" ht="25.5" x14ac:dyDescent="0.2">
      <c r="A341" s="142" t="s">
        <v>17015</v>
      </c>
      <c r="B341" s="217" t="s">
        <v>17276</v>
      </c>
      <c r="C341" s="217" t="s">
        <v>17038</v>
      </c>
      <c r="D341" s="217">
        <v>30083</v>
      </c>
      <c r="E341" s="217" t="s">
        <v>17819</v>
      </c>
      <c r="F341" s="217" t="s">
        <v>17820</v>
      </c>
      <c r="G341" s="217" t="s">
        <v>17073</v>
      </c>
      <c r="H341" s="217">
        <v>-105.0141</v>
      </c>
      <c r="I341" s="217">
        <v>47.998939999999997</v>
      </c>
      <c r="J341" s="217" t="s">
        <v>17599</v>
      </c>
      <c r="K341" s="217" t="s">
        <v>17708</v>
      </c>
      <c r="L341" s="217">
        <v>31000207</v>
      </c>
      <c r="M341" s="217">
        <v>0</v>
      </c>
      <c r="N341" s="217" t="s">
        <v>17469</v>
      </c>
      <c r="O341" s="217" t="s">
        <v>17144</v>
      </c>
      <c r="P341" s="107" t="str">
        <f>VLOOKUP(L341,SCC_xref!$D$6:$G$192,2,FALSE)</f>
        <v>Permitted Fugitives</v>
      </c>
      <c r="Q341" s="189">
        <v>0</v>
      </c>
      <c r="R341" s="189">
        <v>0</v>
      </c>
      <c r="S341" s="189">
        <v>0</v>
      </c>
      <c r="T341" s="189">
        <v>0</v>
      </c>
      <c r="U341" s="189">
        <v>0</v>
      </c>
      <c r="W341" s="6"/>
      <c r="X341" s="6"/>
      <c r="Y341" s="6"/>
      <c r="Z341" s="6"/>
      <c r="AA341" s="6"/>
      <c r="AB341" s="6"/>
    </row>
    <row r="342" spans="1:28" s="68" customFormat="1" x14ac:dyDescent="0.2">
      <c r="A342" s="142" t="s">
        <v>17015</v>
      </c>
      <c r="B342" s="217" t="s">
        <v>17276</v>
      </c>
      <c r="C342" s="217" t="s">
        <v>17038</v>
      </c>
      <c r="D342" s="217">
        <v>30083</v>
      </c>
      <c r="E342" s="217" t="s">
        <v>17819</v>
      </c>
      <c r="F342" s="217" t="s">
        <v>17820</v>
      </c>
      <c r="G342" s="217" t="s">
        <v>17073</v>
      </c>
      <c r="H342" s="217">
        <v>-105.0141</v>
      </c>
      <c r="I342" s="217">
        <v>47.998939999999997</v>
      </c>
      <c r="J342" s="217" t="s">
        <v>17709</v>
      </c>
      <c r="K342" s="217" t="s">
        <v>17710</v>
      </c>
      <c r="L342" s="217">
        <v>31000205</v>
      </c>
      <c r="M342" s="217">
        <v>0</v>
      </c>
      <c r="N342" s="217" t="s">
        <v>17469</v>
      </c>
      <c r="O342" s="217" t="s">
        <v>17144</v>
      </c>
      <c r="P342" s="107" t="str">
        <f>VLOOKUP(L342,SCC_xref!$D$6:$G$192,2,FALSE)</f>
        <v>Natural Gas Production, Flares</v>
      </c>
      <c r="Q342" s="189">
        <v>0</v>
      </c>
      <c r="R342" s="189">
        <v>0</v>
      </c>
      <c r="S342" s="189">
        <v>0</v>
      </c>
      <c r="T342" s="189">
        <v>0</v>
      </c>
      <c r="U342" s="189">
        <v>0</v>
      </c>
      <c r="W342" s="6"/>
      <c r="X342" s="6"/>
      <c r="Y342" s="6"/>
      <c r="Z342" s="6"/>
      <c r="AA342" s="6"/>
      <c r="AB342" s="6"/>
    </row>
    <row r="343" spans="1:28" s="68" customFormat="1" ht="25.5" x14ac:dyDescent="0.2">
      <c r="A343" s="142" t="s">
        <v>17015</v>
      </c>
      <c r="B343" s="217" t="s">
        <v>17276</v>
      </c>
      <c r="C343" s="217" t="s">
        <v>17038</v>
      </c>
      <c r="D343" s="217">
        <v>30083</v>
      </c>
      <c r="E343" s="217" t="s">
        <v>17819</v>
      </c>
      <c r="F343" s="217" t="s">
        <v>17820</v>
      </c>
      <c r="G343" s="217" t="s">
        <v>17073</v>
      </c>
      <c r="H343" s="217">
        <v>-105.0141</v>
      </c>
      <c r="I343" s="217">
        <v>47.998939999999997</v>
      </c>
      <c r="J343" s="217" t="s">
        <v>17721</v>
      </c>
      <c r="K343" s="217" t="s">
        <v>17665</v>
      </c>
      <c r="L343" s="217">
        <v>40301012</v>
      </c>
      <c r="M343" s="217">
        <v>0</v>
      </c>
      <c r="N343" s="217" t="s">
        <v>17469</v>
      </c>
      <c r="O343" s="217" t="s">
        <v>17144</v>
      </c>
      <c r="P343" s="107" t="str">
        <f>VLOOKUP(L343,SCC_xref!$D$6:$G$192,2,FALSE)</f>
        <v>Permitted Tank Losses</v>
      </c>
      <c r="Q343" s="189">
        <v>0</v>
      </c>
      <c r="R343" s="189">
        <v>0</v>
      </c>
      <c r="S343" s="189">
        <v>0</v>
      </c>
      <c r="T343" s="189">
        <v>0</v>
      </c>
      <c r="U343" s="189">
        <v>0</v>
      </c>
      <c r="W343" s="6"/>
      <c r="X343" s="6"/>
      <c r="Y343" s="6"/>
      <c r="Z343" s="6"/>
      <c r="AA343" s="6"/>
      <c r="AB343" s="6"/>
    </row>
    <row r="344" spans="1:28" s="68" customFormat="1" ht="25.5" x14ac:dyDescent="0.2">
      <c r="A344" s="142" t="s">
        <v>17015</v>
      </c>
      <c r="B344" s="217" t="s">
        <v>17276</v>
      </c>
      <c r="C344" s="217" t="s">
        <v>17038</v>
      </c>
      <c r="D344" s="217">
        <v>30083</v>
      </c>
      <c r="E344" s="217" t="s">
        <v>17819</v>
      </c>
      <c r="F344" s="217" t="s">
        <v>17820</v>
      </c>
      <c r="G344" s="217" t="s">
        <v>17073</v>
      </c>
      <c r="H344" s="217">
        <v>-105.0141</v>
      </c>
      <c r="I344" s="217">
        <v>47.998939999999997</v>
      </c>
      <c r="J344" s="217" t="s">
        <v>17711</v>
      </c>
      <c r="K344" s="217" t="s">
        <v>17712</v>
      </c>
      <c r="L344" s="217">
        <v>20200253</v>
      </c>
      <c r="M344" s="217">
        <v>0</v>
      </c>
      <c r="N344" s="217" t="s">
        <v>17469</v>
      </c>
      <c r="O344" s="217" t="s">
        <v>17144</v>
      </c>
      <c r="P344" s="107" t="str">
        <f>VLOOKUP(L344,SCC_xref!$D$6:$G$192,2,FALSE)</f>
        <v>Compressor Engines</v>
      </c>
      <c r="Q344" s="189">
        <v>0</v>
      </c>
      <c r="R344" s="189">
        <v>0</v>
      </c>
      <c r="S344" s="189">
        <v>0</v>
      </c>
      <c r="T344" s="189">
        <v>0</v>
      </c>
      <c r="U344" s="189">
        <v>0</v>
      </c>
      <c r="W344" s="6"/>
      <c r="X344" s="6"/>
      <c r="Y344" s="6"/>
      <c r="Z344" s="6"/>
      <c r="AA344" s="6"/>
      <c r="AB344" s="6"/>
    </row>
    <row r="345" spans="1:28" s="68" customFormat="1" x14ac:dyDescent="0.2">
      <c r="A345" s="142" t="s">
        <v>17015</v>
      </c>
      <c r="B345" s="217" t="s">
        <v>17276</v>
      </c>
      <c r="C345" s="217" t="s">
        <v>17038</v>
      </c>
      <c r="D345" s="217">
        <v>30083</v>
      </c>
      <c r="E345" s="217" t="s">
        <v>17819</v>
      </c>
      <c r="F345" s="217" t="s">
        <v>17820</v>
      </c>
      <c r="G345" s="217" t="s">
        <v>17073</v>
      </c>
      <c r="H345" s="217">
        <v>-105.0141</v>
      </c>
      <c r="I345" s="217">
        <v>47.998939999999997</v>
      </c>
      <c r="J345" s="217" t="s">
        <v>17713</v>
      </c>
      <c r="K345" s="217" t="s">
        <v>17714</v>
      </c>
      <c r="L345" s="217">
        <v>31000205</v>
      </c>
      <c r="M345" s="217">
        <v>0</v>
      </c>
      <c r="N345" s="217" t="s">
        <v>17469</v>
      </c>
      <c r="O345" s="217" t="s">
        <v>17144</v>
      </c>
      <c r="P345" s="107" t="str">
        <f>VLOOKUP(L345,SCC_xref!$D$6:$G$192,2,FALSE)</f>
        <v>Natural Gas Production, Flares</v>
      </c>
      <c r="Q345" s="189">
        <v>0</v>
      </c>
      <c r="R345" s="189">
        <v>0</v>
      </c>
      <c r="S345" s="189">
        <v>0</v>
      </c>
      <c r="T345" s="189">
        <v>0</v>
      </c>
      <c r="U345" s="189">
        <v>0</v>
      </c>
      <c r="W345" s="6"/>
      <c r="X345" s="6"/>
      <c r="Y345" s="6"/>
      <c r="Z345" s="6"/>
      <c r="AA345" s="6"/>
      <c r="AB345" s="6"/>
    </row>
    <row r="346" spans="1:28" s="68" customFormat="1" x14ac:dyDescent="0.2">
      <c r="A346" s="142" t="s">
        <v>17015</v>
      </c>
      <c r="B346" s="217" t="s">
        <v>17276</v>
      </c>
      <c r="C346" s="217" t="s">
        <v>17038</v>
      </c>
      <c r="D346" s="217">
        <v>30083</v>
      </c>
      <c r="E346" s="217" t="s">
        <v>17819</v>
      </c>
      <c r="F346" s="217" t="s">
        <v>17820</v>
      </c>
      <c r="G346" s="217" t="s">
        <v>17073</v>
      </c>
      <c r="H346" s="217">
        <v>-105.0141</v>
      </c>
      <c r="I346" s="217">
        <v>47.998939999999997</v>
      </c>
      <c r="J346" s="217" t="s">
        <v>17715</v>
      </c>
      <c r="K346" s="217" t="s">
        <v>17714</v>
      </c>
      <c r="L346" s="217">
        <v>31000205</v>
      </c>
      <c r="M346" s="217">
        <v>0</v>
      </c>
      <c r="N346" s="217" t="s">
        <v>17469</v>
      </c>
      <c r="O346" s="217" t="s">
        <v>17144</v>
      </c>
      <c r="P346" s="107" t="str">
        <f>VLOOKUP(L346,SCC_xref!$D$6:$G$192,2,FALSE)</f>
        <v>Natural Gas Production, Flares</v>
      </c>
      <c r="Q346" s="189">
        <v>0</v>
      </c>
      <c r="R346" s="189">
        <v>0</v>
      </c>
      <c r="S346" s="189">
        <v>0</v>
      </c>
      <c r="T346" s="189">
        <v>0</v>
      </c>
      <c r="U346" s="189">
        <v>0</v>
      </c>
      <c r="W346" s="6"/>
      <c r="X346" s="6"/>
      <c r="Y346" s="6"/>
      <c r="Z346" s="6"/>
      <c r="AA346" s="6"/>
      <c r="AB346" s="6"/>
    </row>
    <row r="347" spans="1:28" s="68" customFormat="1" ht="25.5" x14ac:dyDescent="0.2">
      <c r="A347" s="142" t="s">
        <v>17015</v>
      </c>
      <c r="B347" s="217" t="s">
        <v>17276</v>
      </c>
      <c r="C347" s="217" t="s">
        <v>17038</v>
      </c>
      <c r="D347" s="217">
        <v>30083</v>
      </c>
      <c r="E347" s="217" t="s">
        <v>17819</v>
      </c>
      <c r="F347" s="217" t="s">
        <v>17820</v>
      </c>
      <c r="G347" s="217" t="s">
        <v>17073</v>
      </c>
      <c r="H347" s="217">
        <v>-105.0141</v>
      </c>
      <c r="I347" s="217">
        <v>47.998939999999997</v>
      </c>
      <c r="J347" s="217" t="s">
        <v>17668</v>
      </c>
      <c r="K347" s="217" t="s">
        <v>17738</v>
      </c>
      <c r="L347" s="217">
        <v>31000207</v>
      </c>
      <c r="M347" s="217">
        <v>0</v>
      </c>
      <c r="N347" s="217" t="s">
        <v>17469</v>
      </c>
      <c r="O347" s="217" t="s">
        <v>17144</v>
      </c>
      <c r="P347" s="107" t="str">
        <f>VLOOKUP(L347,SCC_xref!$D$6:$G$192,2,FALSE)</f>
        <v>Permitted Fugitives</v>
      </c>
      <c r="Q347" s="189">
        <v>0</v>
      </c>
      <c r="R347" s="189">
        <v>0</v>
      </c>
      <c r="S347" s="189">
        <v>0</v>
      </c>
      <c r="T347" s="189">
        <v>0</v>
      </c>
      <c r="U347" s="189">
        <v>0</v>
      </c>
      <c r="W347" s="6"/>
      <c r="X347" s="6"/>
      <c r="Y347" s="6"/>
      <c r="Z347" s="6"/>
      <c r="AA347" s="6"/>
      <c r="AB347" s="6"/>
    </row>
    <row r="348" spans="1:28" s="68" customFormat="1" ht="25.5" x14ac:dyDescent="0.2">
      <c r="A348" s="142" t="s">
        <v>17015</v>
      </c>
      <c r="B348" s="217" t="s">
        <v>17276</v>
      </c>
      <c r="C348" s="217" t="s">
        <v>17038</v>
      </c>
      <c r="D348" s="217">
        <v>30083</v>
      </c>
      <c r="E348" s="217" t="s">
        <v>17821</v>
      </c>
      <c r="F348" s="217" t="s">
        <v>17822</v>
      </c>
      <c r="G348" s="217" t="s">
        <v>17073</v>
      </c>
      <c r="H348" s="217">
        <v>-104.4845</v>
      </c>
      <c r="I348" s="217">
        <v>47.802399999999999</v>
      </c>
      <c r="J348" s="217" t="s">
        <v>17743</v>
      </c>
      <c r="K348" s="217" t="s">
        <v>17744</v>
      </c>
      <c r="L348" s="217">
        <v>40301012</v>
      </c>
      <c r="M348" s="217">
        <v>6375614</v>
      </c>
      <c r="N348" s="217" t="s">
        <v>17469</v>
      </c>
      <c r="O348" s="217" t="s">
        <v>17144</v>
      </c>
      <c r="P348" s="107" t="str">
        <f>VLOOKUP(L348,SCC_xref!$D$6:$G$192,2,FALSE)</f>
        <v>Permitted Tank Losses</v>
      </c>
      <c r="Q348" s="189">
        <v>0</v>
      </c>
      <c r="R348" s="189">
        <v>5.5963895241936124</v>
      </c>
      <c r="S348" s="189">
        <v>0</v>
      </c>
      <c r="T348" s="189">
        <v>0</v>
      </c>
      <c r="U348" s="189">
        <v>0</v>
      </c>
      <c r="W348" s="6"/>
      <c r="X348" s="6"/>
      <c r="Y348" s="6"/>
      <c r="Z348" s="6"/>
      <c r="AA348" s="6"/>
      <c r="AB348" s="6"/>
    </row>
    <row r="349" spans="1:28" s="68" customFormat="1" ht="25.5" x14ac:dyDescent="0.2">
      <c r="A349" s="142" t="s">
        <v>17015</v>
      </c>
      <c r="B349" s="217" t="s">
        <v>17276</v>
      </c>
      <c r="C349" s="217" t="s">
        <v>17038</v>
      </c>
      <c r="D349" s="217">
        <v>30083</v>
      </c>
      <c r="E349" s="217" t="s">
        <v>17821</v>
      </c>
      <c r="F349" s="217" t="s">
        <v>17822</v>
      </c>
      <c r="G349" s="217" t="s">
        <v>17073</v>
      </c>
      <c r="H349" s="217">
        <v>-104.4845</v>
      </c>
      <c r="I349" s="217">
        <v>47.802399999999999</v>
      </c>
      <c r="J349" s="217" t="s">
        <v>17599</v>
      </c>
      <c r="K349" s="217" t="s">
        <v>17708</v>
      </c>
      <c r="L349" s="217">
        <v>31000207</v>
      </c>
      <c r="M349" s="217">
        <v>8760</v>
      </c>
      <c r="N349" s="217" t="s">
        <v>17469</v>
      </c>
      <c r="O349" s="217" t="s">
        <v>17144</v>
      </c>
      <c r="P349" s="107" t="str">
        <f>VLOOKUP(L349,SCC_xref!$D$6:$G$192,2,FALSE)</f>
        <v>Permitted Fugitives</v>
      </c>
      <c r="Q349" s="189">
        <v>0</v>
      </c>
      <c r="R349" s="189">
        <v>0.88405860205187936</v>
      </c>
      <c r="S349" s="189">
        <v>0</v>
      </c>
      <c r="T349" s="189">
        <v>0</v>
      </c>
      <c r="U349" s="189">
        <v>0</v>
      </c>
      <c r="W349" s="6"/>
      <c r="X349" s="6"/>
      <c r="Y349" s="6"/>
      <c r="Z349" s="6"/>
      <c r="AA349" s="6"/>
      <c r="AB349" s="6"/>
    </row>
    <row r="350" spans="1:28" s="68" customFormat="1" x14ac:dyDescent="0.2">
      <c r="A350" s="142" t="s">
        <v>17015</v>
      </c>
      <c r="B350" s="217" t="s">
        <v>17276</v>
      </c>
      <c r="C350" s="217" t="s">
        <v>17038</v>
      </c>
      <c r="D350" s="217">
        <v>30083</v>
      </c>
      <c r="E350" s="217" t="s">
        <v>17821</v>
      </c>
      <c r="F350" s="217" t="s">
        <v>17822</v>
      </c>
      <c r="G350" s="217" t="s">
        <v>17073</v>
      </c>
      <c r="H350" s="217">
        <v>-104.4845</v>
      </c>
      <c r="I350" s="217">
        <v>47.802399999999999</v>
      </c>
      <c r="J350" s="217" t="s">
        <v>17745</v>
      </c>
      <c r="K350" s="217" t="s">
        <v>17745</v>
      </c>
      <c r="L350" s="217">
        <v>30502504</v>
      </c>
      <c r="M350" s="217">
        <v>730</v>
      </c>
      <c r="N350" s="217" t="s">
        <v>17469</v>
      </c>
      <c r="O350" s="217" t="s">
        <v>17144</v>
      </c>
      <c r="P350" s="107" t="str">
        <f>VLOOKUP(L350,SCC_xref!$D$6:$G$192,2,FALSE)</f>
        <v>Natural Gas Production, Other Not Classified</v>
      </c>
      <c r="Q350" s="189">
        <v>0</v>
      </c>
      <c r="R350" s="189">
        <v>0</v>
      </c>
      <c r="S350" s="189">
        <v>0</v>
      </c>
      <c r="T350" s="189">
        <v>0</v>
      </c>
      <c r="U350" s="189">
        <v>0.49616972128495102</v>
      </c>
      <c r="W350" s="6"/>
      <c r="X350" s="6"/>
      <c r="Y350" s="6"/>
      <c r="Z350" s="6"/>
      <c r="AA350" s="6"/>
      <c r="AB350" s="6"/>
    </row>
    <row r="351" spans="1:28" s="68" customFormat="1" ht="25.5" x14ac:dyDescent="0.2">
      <c r="A351" s="142" t="s">
        <v>17015</v>
      </c>
      <c r="B351" s="217" t="s">
        <v>17276</v>
      </c>
      <c r="C351" s="217" t="s">
        <v>17038</v>
      </c>
      <c r="D351" s="217">
        <v>30083</v>
      </c>
      <c r="E351" s="217" t="s">
        <v>17821</v>
      </c>
      <c r="F351" s="217" t="s">
        <v>17822</v>
      </c>
      <c r="G351" s="217" t="s">
        <v>17073</v>
      </c>
      <c r="H351" s="217">
        <v>-104.4845</v>
      </c>
      <c r="I351" s="217">
        <v>47.802399999999999</v>
      </c>
      <c r="J351" s="217" t="s">
        <v>17746</v>
      </c>
      <c r="K351" s="217" t="s">
        <v>17665</v>
      </c>
      <c r="L351" s="217">
        <v>40301012</v>
      </c>
      <c r="M351" s="217">
        <v>0</v>
      </c>
      <c r="N351" s="217" t="s">
        <v>17469</v>
      </c>
      <c r="O351" s="217" t="s">
        <v>17144</v>
      </c>
      <c r="P351" s="107" t="str">
        <f>VLOOKUP(L351,SCC_xref!$D$6:$G$192,2,FALSE)</f>
        <v>Permitted Tank Losses</v>
      </c>
      <c r="Q351" s="189">
        <v>0</v>
      </c>
      <c r="R351" s="189">
        <v>0</v>
      </c>
      <c r="S351" s="189">
        <v>0</v>
      </c>
      <c r="T351" s="189">
        <v>0</v>
      </c>
      <c r="U351" s="189">
        <v>0</v>
      </c>
      <c r="W351" s="6"/>
      <c r="X351" s="6"/>
      <c r="Y351" s="6"/>
      <c r="Z351" s="6"/>
      <c r="AA351" s="6"/>
      <c r="AB351" s="6"/>
    </row>
    <row r="352" spans="1:28" s="68" customFormat="1" ht="25.5" x14ac:dyDescent="0.2">
      <c r="A352" s="142" t="s">
        <v>17015</v>
      </c>
      <c r="B352" s="217" t="s">
        <v>17276</v>
      </c>
      <c r="C352" s="217" t="s">
        <v>17038</v>
      </c>
      <c r="D352" s="217">
        <v>30083</v>
      </c>
      <c r="E352" s="217" t="s">
        <v>17823</v>
      </c>
      <c r="F352" s="217" t="s">
        <v>17824</v>
      </c>
      <c r="G352" s="217" t="s">
        <v>17073</v>
      </c>
      <c r="H352" s="217">
        <v>-104.48533</v>
      </c>
      <c r="I352" s="217">
        <v>47.804729999999999</v>
      </c>
      <c r="J352" s="217" t="s">
        <v>17743</v>
      </c>
      <c r="K352" s="217" t="s">
        <v>17744</v>
      </c>
      <c r="L352" s="217">
        <v>40301012</v>
      </c>
      <c r="M352" s="217">
        <v>3210432</v>
      </c>
      <c r="N352" s="217" t="s">
        <v>17469</v>
      </c>
      <c r="O352" s="217" t="s">
        <v>17144</v>
      </c>
      <c r="P352" s="107" t="str">
        <f>VLOOKUP(L352,SCC_xref!$D$6:$G$192,2,FALSE)</f>
        <v>Permitted Tank Losses</v>
      </c>
      <c r="Q352" s="189">
        <v>0</v>
      </c>
      <c r="R352" s="189">
        <v>3.6614301255875272</v>
      </c>
      <c r="S352" s="189">
        <v>0</v>
      </c>
      <c r="T352" s="189">
        <v>0</v>
      </c>
      <c r="U352" s="189">
        <v>0</v>
      </c>
      <c r="W352" s="6"/>
      <c r="X352" s="6"/>
      <c r="Y352" s="6"/>
      <c r="Z352" s="6"/>
      <c r="AA352" s="6"/>
      <c r="AB352" s="6"/>
    </row>
    <row r="353" spans="1:28" s="68" customFormat="1" x14ac:dyDescent="0.2">
      <c r="A353" s="142" t="s">
        <v>17015</v>
      </c>
      <c r="B353" s="217" t="s">
        <v>17276</v>
      </c>
      <c r="C353" s="217" t="s">
        <v>17038</v>
      </c>
      <c r="D353" s="217">
        <v>30083</v>
      </c>
      <c r="E353" s="217" t="s">
        <v>17823</v>
      </c>
      <c r="F353" s="217" t="s">
        <v>17824</v>
      </c>
      <c r="G353" s="217" t="s">
        <v>17073</v>
      </c>
      <c r="H353" s="217">
        <v>-104.48533</v>
      </c>
      <c r="I353" s="217">
        <v>47.804729999999999</v>
      </c>
      <c r="J353" s="217" t="s">
        <v>17825</v>
      </c>
      <c r="K353" s="217" t="s">
        <v>17826</v>
      </c>
      <c r="L353" s="217">
        <v>31000207</v>
      </c>
      <c r="M353" s="217">
        <v>8760</v>
      </c>
      <c r="N353" s="217" t="s">
        <v>17469</v>
      </c>
      <c r="O353" s="217" t="s">
        <v>17144</v>
      </c>
      <c r="P353" s="107" t="str">
        <f>VLOOKUP(L353,SCC_xref!$D$6:$G$192,2,FALSE)</f>
        <v>Permitted Fugitives</v>
      </c>
      <c r="Q353" s="189">
        <v>0</v>
      </c>
      <c r="R353" s="189">
        <v>8.8416111645710362</v>
      </c>
      <c r="S353" s="189">
        <v>0</v>
      </c>
      <c r="T353" s="189">
        <v>0</v>
      </c>
      <c r="U353" s="189">
        <v>0</v>
      </c>
      <c r="W353" s="6"/>
      <c r="X353" s="6"/>
      <c r="Y353" s="6"/>
      <c r="Z353" s="6"/>
      <c r="AA353" s="6"/>
      <c r="AB353" s="6"/>
    </row>
    <row r="354" spans="1:28" s="68" customFormat="1" x14ac:dyDescent="0.2">
      <c r="A354" s="142" t="s">
        <v>17015</v>
      </c>
      <c r="B354" s="217" t="s">
        <v>17276</v>
      </c>
      <c r="C354" s="217" t="s">
        <v>17038</v>
      </c>
      <c r="D354" s="217">
        <v>30083</v>
      </c>
      <c r="E354" s="217" t="s">
        <v>17823</v>
      </c>
      <c r="F354" s="217" t="s">
        <v>17824</v>
      </c>
      <c r="G354" s="217" t="s">
        <v>17073</v>
      </c>
      <c r="H354" s="217">
        <v>-104.48533</v>
      </c>
      <c r="I354" s="217">
        <v>47.804729999999999</v>
      </c>
      <c r="J354" s="217" t="s">
        <v>17745</v>
      </c>
      <c r="K354" s="217" t="s">
        <v>17745</v>
      </c>
      <c r="L354" s="217">
        <v>30502504</v>
      </c>
      <c r="M354" s="217">
        <v>730</v>
      </c>
      <c r="N354" s="217" t="s">
        <v>17469</v>
      </c>
      <c r="O354" s="217" t="s">
        <v>17144</v>
      </c>
      <c r="P354" s="107" t="str">
        <f>VLOOKUP(L354,SCC_xref!$D$6:$G$192,2,FALSE)</f>
        <v>Natural Gas Production, Other Not Classified</v>
      </c>
      <c r="Q354" s="189">
        <v>0</v>
      </c>
      <c r="R354" s="189">
        <v>0</v>
      </c>
      <c r="S354" s="189">
        <v>0</v>
      </c>
      <c r="T354" s="189">
        <v>0</v>
      </c>
      <c r="U354" s="189">
        <v>0.49616972128495102</v>
      </c>
      <c r="W354" s="6"/>
      <c r="X354" s="6"/>
      <c r="Y354" s="6"/>
      <c r="Z354" s="6"/>
      <c r="AA354" s="6"/>
      <c r="AB354" s="6"/>
    </row>
    <row r="355" spans="1:28" s="68" customFormat="1" ht="25.5" x14ac:dyDescent="0.2">
      <c r="A355" s="142" t="s">
        <v>17015</v>
      </c>
      <c r="B355" s="217" t="s">
        <v>17276</v>
      </c>
      <c r="C355" s="217" t="s">
        <v>17038</v>
      </c>
      <c r="D355" s="217">
        <v>30083</v>
      </c>
      <c r="E355" s="217" t="s">
        <v>17823</v>
      </c>
      <c r="F355" s="217" t="s">
        <v>17824</v>
      </c>
      <c r="G355" s="217" t="s">
        <v>17073</v>
      </c>
      <c r="H355" s="217">
        <v>-104.48533</v>
      </c>
      <c r="I355" s="217">
        <v>47.804729999999999</v>
      </c>
      <c r="J355" s="217" t="s">
        <v>17746</v>
      </c>
      <c r="K355" s="217" t="s">
        <v>17665</v>
      </c>
      <c r="L355" s="217">
        <v>40301012</v>
      </c>
      <c r="M355" s="217">
        <v>0</v>
      </c>
      <c r="N355" s="217" t="s">
        <v>17469</v>
      </c>
      <c r="O355" s="217" t="s">
        <v>17144</v>
      </c>
      <c r="P355" s="107" t="str">
        <f>VLOOKUP(L355,SCC_xref!$D$6:$G$192,2,FALSE)</f>
        <v>Permitted Tank Losses</v>
      </c>
      <c r="Q355" s="189">
        <v>0</v>
      </c>
      <c r="R355" s="189">
        <v>0</v>
      </c>
      <c r="S355" s="189">
        <v>0</v>
      </c>
      <c r="T355" s="189">
        <v>0</v>
      </c>
      <c r="U355" s="189">
        <v>0</v>
      </c>
      <c r="W355" s="6"/>
      <c r="X355" s="6"/>
      <c r="Y355" s="6"/>
      <c r="Z355" s="6"/>
      <c r="AA355" s="6"/>
      <c r="AB355" s="6"/>
    </row>
    <row r="356" spans="1:28" s="68" customFormat="1" ht="25.5" x14ac:dyDescent="0.2">
      <c r="A356" s="142" t="s">
        <v>17015</v>
      </c>
      <c r="B356" s="217" t="s">
        <v>17276</v>
      </c>
      <c r="C356" s="217" t="s">
        <v>17038</v>
      </c>
      <c r="D356" s="217">
        <v>30083</v>
      </c>
      <c r="E356" s="217" t="s">
        <v>17827</v>
      </c>
      <c r="F356" s="217" t="s">
        <v>17828</v>
      </c>
      <c r="G356" s="217" t="s">
        <v>17073</v>
      </c>
      <c r="H356" s="217">
        <v>-104.84979</v>
      </c>
      <c r="I356" s="217">
        <v>48.057090000000002</v>
      </c>
      <c r="J356" s="217" t="s">
        <v>17599</v>
      </c>
      <c r="K356" s="217" t="s">
        <v>17708</v>
      </c>
      <c r="L356" s="217">
        <v>31000207</v>
      </c>
      <c r="M356" s="217">
        <v>16261</v>
      </c>
      <c r="N356" s="217" t="s">
        <v>17469</v>
      </c>
      <c r="O356" s="217" t="s">
        <v>17144</v>
      </c>
      <c r="P356" s="107" t="str">
        <f>VLOOKUP(L356,SCC_xref!$D$6:$G$192,2,FALSE)</f>
        <v>Permitted Fugitives</v>
      </c>
      <c r="Q356" s="189">
        <v>0</v>
      </c>
      <c r="R356" s="189">
        <v>0.48348356363846084</v>
      </c>
      <c r="S356" s="189">
        <v>0</v>
      </c>
      <c r="T356" s="189">
        <v>0</v>
      </c>
      <c r="U356" s="189">
        <v>0</v>
      </c>
      <c r="W356" s="6"/>
      <c r="X356" s="6"/>
      <c r="Y356" s="6"/>
      <c r="Z356" s="6"/>
      <c r="AA356" s="6"/>
      <c r="AB356" s="6"/>
    </row>
    <row r="357" spans="1:28" s="68" customFormat="1" x14ac:dyDescent="0.2">
      <c r="A357" s="142" t="s">
        <v>17015</v>
      </c>
      <c r="B357" s="217" t="s">
        <v>17276</v>
      </c>
      <c r="C357" s="217" t="s">
        <v>17038</v>
      </c>
      <c r="D357" s="217">
        <v>30083</v>
      </c>
      <c r="E357" s="217" t="s">
        <v>17827</v>
      </c>
      <c r="F357" s="217" t="s">
        <v>17828</v>
      </c>
      <c r="G357" s="217" t="s">
        <v>17073</v>
      </c>
      <c r="H357" s="217">
        <v>-104.84979</v>
      </c>
      <c r="I357" s="217">
        <v>48.057090000000002</v>
      </c>
      <c r="J357" s="217" t="s">
        <v>17709</v>
      </c>
      <c r="K357" s="217" t="s">
        <v>17710</v>
      </c>
      <c r="L357" s="217">
        <v>31000205</v>
      </c>
      <c r="M357" s="217">
        <v>7680</v>
      </c>
      <c r="N357" s="217" t="s">
        <v>17469</v>
      </c>
      <c r="O357" s="217" t="s">
        <v>17144</v>
      </c>
      <c r="P357" s="107" t="str">
        <f>VLOOKUP(L357,SCC_xref!$D$6:$G$192,2,FALSE)</f>
        <v>Natural Gas Production, Flares</v>
      </c>
      <c r="Q357" s="189">
        <v>3.3957896730504138E-2</v>
      </c>
      <c r="R357" s="189">
        <v>1.0251440522416344E-3</v>
      </c>
      <c r="S357" s="189">
        <v>2.2681312155846161E-2</v>
      </c>
      <c r="T357" s="189">
        <v>5.1257202612081719E-4</v>
      </c>
      <c r="U357" s="189">
        <v>2.4347171240738817E-3</v>
      </c>
      <c r="W357" s="6"/>
      <c r="X357" s="6"/>
      <c r="Y357" s="6"/>
      <c r="Z357" s="6"/>
      <c r="AA357" s="6"/>
      <c r="AB357" s="6"/>
    </row>
    <row r="358" spans="1:28" s="68" customFormat="1" ht="25.5" x14ac:dyDescent="0.2">
      <c r="A358" s="142" t="s">
        <v>17015</v>
      </c>
      <c r="B358" s="217" t="s">
        <v>17276</v>
      </c>
      <c r="C358" s="217" t="s">
        <v>17038</v>
      </c>
      <c r="D358" s="217">
        <v>30083</v>
      </c>
      <c r="E358" s="217" t="s">
        <v>17827</v>
      </c>
      <c r="F358" s="217" t="s">
        <v>17828</v>
      </c>
      <c r="G358" s="217" t="s">
        <v>17073</v>
      </c>
      <c r="H358" s="217">
        <v>-104.84979</v>
      </c>
      <c r="I358" s="217">
        <v>48.057090000000002</v>
      </c>
      <c r="J358" s="217" t="s">
        <v>17664</v>
      </c>
      <c r="K358" s="217" t="s">
        <v>17665</v>
      </c>
      <c r="L358" s="217">
        <v>40301012</v>
      </c>
      <c r="M358" s="217">
        <v>16261</v>
      </c>
      <c r="N358" s="217" t="s">
        <v>17469</v>
      </c>
      <c r="O358" s="217" t="s">
        <v>17144</v>
      </c>
      <c r="P358" s="107" t="str">
        <f>VLOOKUP(L358,SCC_xref!$D$6:$G$192,2,FALSE)</f>
        <v>Permitted Tank Losses</v>
      </c>
      <c r="Q358" s="189">
        <v>0</v>
      </c>
      <c r="R358" s="189">
        <v>0.3834038755383713</v>
      </c>
      <c r="S358" s="189">
        <v>0</v>
      </c>
      <c r="T358" s="189">
        <v>0</v>
      </c>
      <c r="U358" s="189">
        <v>0</v>
      </c>
      <c r="W358" s="6"/>
      <c r="X358" s="6"/>
      <c r="Y358" s="6"/>
      <c r="Z358" s="6"/>
      <c r="AA358" s="6"/>
      <c r="AB358" s="6"/>
    </row>
    <row r="359" spans="1:28" s="68" customFormat="1" ht="25.5" x14ac:dyDescent="0.2">
      <c r="A359" s="142" t="s">
        <v>17015</v>
      </c>
      <c r="B359" s="217" t="s">
        <v>17276</v>
      </c>
      <c r="C359" s="217" t="s">
        <v>17038</v>
      </c>
      <c r="D359" s="217">
        <v>30083</v>
      </c>
      <c r="E359" s="217" t="s">
        <v>17827</v>
      </c>
      <c r="F359" s="217" t="s">
        <v>17828</v>
      </c>
      <c r="G359" s="217" t="s">
        <v>17073</v>
      </c>
      <c r="H359" s="217">
        <v>-104.84979</v>
      </c>
      <c r="I359" s="217">
        <v>48.057090000000002</v>
      </c>
      <c r="J359" s="217" t="s">
        <v>17711</v>
      </c>
      <c r="K359" s="217" t="s">
        <v>17712</v>
      </c>
      <c r="L359" s="217">
        <v>20200253</v>
      </c>
      <c r="M359" s="217">
        <v>7680</v>
      </c>
      <c r="N359" s="217" t="s">
        <v>17469</v>
      </c>
      <c r="O359" s="217" t="s">
        <v>17144</v>
      </c>
      <c r="P359" s="107" t="str">
        <f>VLOOKUP(L359,SCC_xref!$D$6:$G$192,2,FALSE)</f>
        <v>Compressor Engines</v>
      </c>
      <c r="Q359" s="189">
        <v>1.1317590336747643</v>
      </c>
      <c r="R359" s="189">
        <v>1.5746212642431503</v>
      </c>
      <c r="S359" s="189">
        <v>1.8206558367811427</v>
      </c>
      <c r="T359" s="189">
        <v>0</v>
      </c>
      <c r="U359" s="189">
        <v>0</v>
      </c>
      <c r="W359" s="6"/>
      <c r="X359" s="6"/>
      <c r="Y359" s="6"/>
      <c r="Z359" s="6"/>
      <c r="AA359" s="6"/>
      <c r="AB359" s="6"/>
    </row>
    <row r="360" spans="1:28" s="68" customFormat="1" ht="25.5" x14ac:dyDescent="0.2">
      <c r="A360" s="142" t="s">
        <v>17015</v>
      </c>
      <c r="B360" s="217" t="s">
        <v>17276</v>
      </c>
      <c r="C360" s="217" t="s">
        <v>17038</v>
      </c>
      <c r="D360" s="217">
        <v>30083</v>
      </c>
      <c r="E360" s="217" t="s">
        <v>17827</v>
      </c>
      <c r="F360" s="217" t="s">
        <v>17828</v>
      </c>
      <c r="G360" s="217" t="s">
        <v>17073</v>
      </c>
      <c r="H360" s="217">
        <v>-104.84979</v>
      </c>
      <c r="I360" s="217">
        <v>48.057090000000002</v>
      </c>
      <c r="J360" s="217" t="s">
        <v>17711</v>
      </c>
      <c r="K360" s="217" t="s">
        <v>17712</v>
      </c>
      <c r="L360" s="217">
        <v>20200253</v>
      </c>
      <c r="M360" s="217">
        <v>0</v>
      </c>
      <c r="N360" s="217" t="s">
        <v>17144</v>
      </c>
      <c r="O360" s="217" t="s">
        <v>17144</v>
      </c>
      <c r="P360" s="107" t="str">
        <f>VLOOKUP(L360,SCC_xref!$D$6:$G$192,2,FALSE)</f>
        <v>Compressor Engines</v>
      </c>
      <c r="Q360" s="189">
        <v>0</v>
      </c>
      <c r="R360" s="189">
        <v>0</v>
      </c>
      <c r="S360" s="189">
        <v>0</v>
      </c>
      <c r="T360" s="189">
        <v>2.4347171240738817E-3</v>
      </c>
      <c r="U360" s="189">
        <v>4.9206914507598447E-2</v>
      </c>
      <c r="W360" s="6"/>
      <c r="X360" s="6"/>
      <c r="Y360" s="6"/>
      <c r="Z360" s="6"/>
      <c r="AA360" s="6"/>
      <c r="AB360" s="6"/>
    </row>
    <row r="361" spans="1:28" s="68" customFormat="1" x14ac:dyDescent="0.2">
      <c r="A361" s="142" t="s">
        <v>17015</v>
      </c>
      <c r="B361" s="217" t="s">
        <v>17276</v>
      </c>
      <c r="C361" s="217" t="s">
        <v>17038</v>
      </c>
      <c r="D361" s="217">
        <v>30083</v>
      </c>
      <c r="E361" s="217" t="s">
        <v>17827</v>
      </c>
      <c r="F361" s="217" t="s">
        <v>17828</v>
      </c>
      <c r="G361" s="217" t="s">
        <v>17073</v>
      </c>
      <c r="H361" s="217">
        <v>-104.84979</v>
      </c>
      <c r="I361" s="217">
        <v>48.057090000000002</v>
      </c>
      <c r="J361" s="217" t="s">
        <v>17713</v>
      </c>
      <c r="K361" s="217" t="s">
        <v>17714</v>
      </c>
      <c r="L361" s="217">
        <v>31000205</v>
      </c>
      <c r="M361" s="217">
        <v>7680</v>
      </c>
      <c r="N361" s="217" t="s">
        <v>17469</v>
      </c>
      <c r="O361" s="217" t="s">
        <v>17144</v>
      </c>
      <c r="P361" s="107" t="str">
        <f>VLOOKUP(L361,SCC_xref!$D$6:$G$192,2,FALSE)</f>
        <v>Natural Gas Production, Flares</v>
      </c>
      <c r="Q361" s="189">
        <v>0.2962666310978323</v>
      </c>
      <c r="R361" s="189">
        <v>3.9779433517171316</v>
      </c>
      <c r="S361" s="189">
        <v>0.64212460572285368</v>
      </c>
      <c r="T361" s="189">
        <v>1.0251440522416344E-3</v>
      </c>
      <c r="U361" s="189">
        <v>9.3544394767049142E-3</v>
      </c>
      <c r="W361" s="6"/>
      <c r="X361" s="6"/>
      <c r="Y361" s="6"/>
      <c r="Z361" s="6"/>
      <c r="AA361" s="6"/>
      <c r="AB361" s="6"/>
    </row>
    <row r="362" spans="1:28" s="68" customFormat="1" x14ac:dyDescent="0.2">
      <c r="A362" s="142" t="s">
        <v>17015</v>
      </c>
      <c r="B362" s="217" t="s">
        <v>17276</v>
      </c>
      <c r="C362" s="217" t="s">
        <v>17038</v>
      </c>
      <c r="D362" s="217">
        <v>30083</v>
      </c>
      <c r="E362" s="217" t="s">
        <v>17827</v>
      </c>
      <c r="F362" s="217" t="s">
        <v>17828</v>
      </c>
      <c r="G362" s="217" t="s">
        <v>17073</v>
      </c>
      <c r="H362" s="217">
        <v>-104.84979</v>
      </c>
      <c r="I362" s="217">
        <v>48.057090000000002</v>
      </c>
      <c r="J362" s="217" t="s">
        <v>17715</v>
      </c>
      <c r="K362" s="217" t="s">
        <v>17714</v>
      </c>
      <c r="L362" s="217">
        <v>31000205</v>
      </c>
      <c r="M362" s="217">
        <v>7680</v>
      </c>
      <c r="N362" s="217" t="s">
        <v>17469</v>
      </c>
      <c r="O362" s="217" t="s">
        <v>17144</v>
      </c>
      <c r="P362" s="107" t="str">
        <f>VLOOKUP(L362,SCC_xref!$D$6:$G$192,2,FALSE)</f>
        <v>Natural Gas Production, Flares</v>
      </c>
      <c r="Q362" s="189">
        <v>5.8556228264042156</v>
      </c>
      <c r="R362" s="189">
        <v>20.278118211378708</v>
      </c>
      <c r="S362" s="189">
        <v>11.662038738300833</v>
      </c>
      <c r="T362" s="189">
        <v>1.0251440522416344E-3</v>
      </c>
      <c r="U362" s="189">
        <v>9.3544394767049142E-3</v>
      </c>
      <c r="W362" s="6"/>
      <c r="X362" s="6"/>
      <c r="Y362" s="6"/>
      <c r="Z362" s="6"/>
      <c r="AA362" s="6"/>
      <c r="AB362" s="6"/>
    </row>
    <row r="363" spans="1:28" s="68" customFormat="1" ht="25.5" x14ac:dyDescent="0.2">
      <c r="A363" s="142" t="s">
        <v>17015</v>
      </c>
      <c r="B363" s="217" t="s">
        <v>17276</v>
      </c>
      <c r="C363" s="217" t="s">
        <v>17038</v>
      </c>
      <c r="D363" s="217">
        <v>30083</v>
      </c>
      <c r="E363" s="217" t="s">
        <v>17827</v>
      </c>
      <c r="F363" s="217" t="s">
        <v>17828</v>
      </c>
      <c r="G363" s="217" t="s">
        <v>17073</v>
      </c>
      <c r="H363" s="217">
        <v>-104.84979</v>
      </c>
      <c r="I363" s="217">
        <v>48.057090000000002</v>
      </c>
      <c r="J363" s="217" t="s">
        <v>17668</v>
      </c>
      <c r="K363" s="217" t="s">
        <v>17738</v>
      </c>
      <c r="L363" s="217">
        <v>31000207</v>
      </c>
      <c r="M363" s="217">
        <v>15864</v>
      </c>
      <c r="N363" s="217" t="s">
        <v>17469</v>
      </c>
      <c r="O363" s="217" t="s">
        <v>17144</v>
      </c>
      <c r="P363" s="107" t="str">
        <f>VLOOKUP(L363,SCC_xref!$D$6:$G$192,2,FALSE)</f>
        <v>Permitted Fugitives</v>
      </c>
      <c r="Q363" s="189">
        <v>0</v>
      </c>
      <c r="R363" s="189">
        <v>0.42684435475211052</v>
      </c>
      <c r="S363" s="189">
        <v>0</v>
      </c>
      <c r="T363" s="189">
        <v>0</v>
      </c>
      <c r="U363" s="189">
        <v>0</v>
      </c>
      <c r="W363" s="6"/>
      <c r="X363" s="6"/>
      <c r="Y363" s="6"/>
      <c r="Z363" s="6"/>
      <c r="AA363" s="6"/>
      <c r="AB363" s="6"/>
    </row>
    <row r="364" spans="1:28" s="68" customFormat="1" ht="25.5" x14ac:dyDescent="0.2">
      <c r="A364" s="142" t="s">
        <v>17015</v>
      </c>
      <c r="B364" s="217" t="s">
        <v>17276</v>
      </c>
      <c r="C364" s="217" t="s">
        <v>17038</v>
      </c>
      <c r="D364" s="217">
        <v>30083</v>
      </c>
      <c r="E364" s="217" t="s">
        <v>17829</v>
      </c>
      <c r="F364" s="217" t="s">
        <v>17830</v>
      </c>
      <c r="G364" s="217" t="s">
        <v>17073</v>
      </c>
      <c r="H364" s="217">
        <v>-104.85552300000001</v>
      </c>
      <c r="I364" s="217">
        <v>47.910699999999999</v>
      </c>
      <c r="J364" s="217" t="s">
        <v>17831</v>
      </c>
      <c r="K364" s="217" t="s">
        <v>17797</v>
      </c>
      <c r="L364" s="217">
        <v>20200253</v>
      </c>
      <c r="M364" s="217">
        <v>8760</v>
      </c>
      <c r="N364" s="217" t="s">
        <v>17469</v>
      </c>
      <c r="O364" s="217" t="s">
        <v>17144</v>
      </c>
      <c r="P364" s="107" t="str">
        <f>VLOOKUP(L364,SCC_xref!$D$6:$G$192,2,FALSE)</f>
        <v>Compressor Engines</v>
      </c>
      <c r="Q364" s="189">
        <v>0.7296462791829833</v>
      </c>
      <c r="R364" s="189">
        <v>9.1486418082174055</v>
      </c>
      <c r="S364" s="189">
        <v>2.1328122006887202</v>
      </c>
      <c r="T364" s="189">
        <v>5.6126636860229479E-2</v>
      </c>
      <c r="U364" s="189">
        <v>0.61739300546252429</v>
      </c>
      <c r="W364" s="6"/>
      <c r="X364" s="6"/>
      <c r="Y364" s="6"/>
      <c r="Z364" s="6"/>
      <c r="AA364" s="6"/>
      <c r="AB364" s="6"/>
    </row>
    <row r="365" spans="1:28" s="68" customFormat="1" ht="25.5" x14ac:dyDescent="0.2">
      <c r="A365" s="142" t="s">
        <v>17015</v>
      </c>
      <c r="B365" s="217" t="s">
        <v>17276</v>
      </c>
      <c r="C365" s="217" t="s">
        <v>17038</v>
      </c>
      <c r="D365" s="217">
        <v>30083</v>
      </c>
      <c r="E365" s="217" t="s">
        <v>17829</v>
      </c>
      <c r="F365" s="217" t="s">
        <v>17830</v>
      </c>
      <c r="G365" s="217" t="s">
        <v>17073</v>
      </c>
      <c r="H365" s="217">
        <v>-104.85552300000001</v>
      </c>
      <c r="I365" s="217">
        <v>47.910699999999999</v>
      </c>
      <c r="J365" s="217" t="s">
        <v>17832</v>
      </c>
      <c r="K365" s="217" t="s">
        <v>17774</v>
      </c>
      <c r="L365" s="217">
        <v>40301012</v>
      </c>
      <c r="M365" s="217">
        <v>8760</v>
      </c>
      <c r="N365" s="217" t="s">
        <v>17469</v>
      </c>
      <c r="O365" s="217" t="s">
        <v>17144</v>
      </c>
      <c r="P365" s="107" t="str">
        <f>VLOOKUP(L365,SCC_xref!$D$6:$G$192,2,FALSE)</f>
        <v>Permitted Tank Losses</v>
      </c>
      <c r="Q365" s="189">
        <v>0</v>
      </c>
      <c r="R365" s="189">
        <v>1.5154191952261962</v>
      </c>
      <c r="S365" s="189">
        <v>0</v>
      </c>
      <c r="T365" s="189">
        <v>0</v>
      </c>
      <c r="U365" s="189">
        <v>0</v>
      </c>
      <c r="W365" s="6"/>
      <c r="X365" s="6"/>
      <c r="Y365" s="6"/>
      <c r="Z365" s="6"/>
      <c r="AA365" s="6"/>
      <c r="AB365" s="6"/>
    </row>
    <row r="366" spans="1:28" s="68" customFormat="1" ht="25.5" x14ac:dyDescent="0.2">
      <c r="A366" s="142" t="s">
        <v>17015</v>
      </c>
      <c r="B366" s="217" t="s">
        <v>17276</v>
      </c>
      <c r="C366" s="217" t="s">
        <v>17038</v>
      </c>
      <c r="D366" s="217">
        <v>30083</v>
      </c>
      <c r="E366" s="217" t="s">
        <v>17829</v>
      </c>
      <c r="F366" s="217" t="s">
        <v>17830</v>
      </c>
      <c r="G366" s="217" t="s">
        <v>17073</v>
      </c>
      <c r="H366" s="217">
        <v>-104.85552300000001</v>
      </c>
      <c r="I366" s="217">
        <v>47.910699999999999</v>
      </c>
      <c r="J366" s="217" t="s">
        <v>17833</v>
      </c>
      <c r="K366" s="217" t="s">
        <v>17797</v>
      </c>
      <c r="L366" s="217">
        <v>20200253</v>
      </c>
      <c r="M366" s="217">
        <v>8644</v>
      </c>
      <c r="N366" s="217" t="s">
        <v>17469</v>
      </c>
      <c r="O366" s="217" t="s">
        <v>17144</v>
      </c>
      <c r="P366" s="107" t="str">
        <f>VLOOKUP(L366,SCC_xref!$D$6:$G$192,2,FALSE)</f>
        <v>Compressor Engines</v>
      </c>
      <c r="Q366" s="189">
        <v>1.8055349620105785</v>
      </c>
      <c r="R366" s="189">
        <v>9.0275466670463622</v>
      </c>
      <c r="S366" s="189">
        <v>7.2220117050357846</v>
      </c>
      <c r="T366" s="189">
        <v>5.535777882104826E-2</v>
      </c>
      <c r="U366" s="189">
        <v>0.60919185304459122</v>
      </c>
      <c r="W366" s="6"/>
      <c r="X366" s="6"/>
      <c r="Y366" s="6"/>
      <c r="Z366" s="6"/>
      <c r="AA366" s="6"/>
      <c r="AB366" s="6"/>
    </row>
    <row r="367" spans="1:28" s="68" customFormat="1" ht="25.5" x14ac:dyDescent="0.2">
      <c r="A367" s="142" t="s">
        <v>17015</v>
      </c>
      <c r="B367" s="217" t="s">
        <v>17276</v>
      </c>
      <c r="C367" s="217" t="s">
        <v>17038</v>
      </c>
      <c r="D367" s="217">
        <v>30083</v>
      </c>
      <c r="E367" s="217" t="s">
        <v>17829</v>
      </c>
      <c r="F367" s="217" t="s">
        <v>17830</v>
      </c>
      <c r="G367" s="217" t="s">
        <v>17073</v>
      </c>
      <c r="H367" s="217">
        <v>-104.85552300000001</v>
      </c>
      <c r="I367" s="217">
        <v>47.910699999999999</v>
      </c>
      <c r="J367" s="217" t="s">
        <v>17834</v>
      </c>
      <c r="K367" s="217" t="s">
        <v>17774</v>
      </c>
      <c r="L367" s="217">
        <v>40301012</v>
      </c>
      <c r="M367" s="217">
        <v>8760</v>
      </c>
      <c r="N367" s="217" t="s">
        <v>17469</v>
      </c>
      <c r="O367" s="217" t="s">
        <v>17144</v>
      </c>
      <c r="P367" s="107" t="str">
        <f>VLOOKUP(L367,SCC_xref!$D$6:$G$192,2,FALSE)</f>
        <v>Permitted Tank Losses</v>
      </c>
      <c r="Q367" s="189">
        <v>0</v>
      </c>
      <c r="R367" s="189">
        <v>1.5154191952261962</v>
      </c>
      <c r="S367" s="189">
        <v>0</v>
      </c>
      <c r="T367" s="189">
        <v>0</v>
      </c>
      <c r="U367" s="189">
        <v>0</v>
      </c>
      <c r="W367" s="6"/>
      <c r="X367" s="6"/>
      <c r="Y367" s="6"/>
      <c r="Z367" s="6"/>
      <c r="AA367" s="6"/>
      <c r="AB367" s="6"/>
    </row>
    <row r="368" spans="1:28" s="68" customFormat="1" ht="25.5" x14ac:dyDescent="0.2">
      <c r="A368" s="142" t="s">
        <v>17015</v>
      </c>
      <c r="B368" s="217" t="s">
        <v>17276</v>
      </c>
      <c r="C368" s="217" t="s">
        <v>17038</v>
      </c>
      <c r="D368" s="217">
        <v>30083</v>
      </c>
      <c r="E368" s="217" t="s">
        <v>17829</v>
      </c>
      <c r="F368" s="217" t="s">
        <v>17830</v>
      </c>
      <c r="G368" s="217" t="s">
        <v>17073</v>
      </c>
      <c r="H368" s="217">
        <v>-104.85552300000001</v>
      </c>
      <c r="I368" s="217">
        <v>47.910699999999999</v>
      </c>
      <c r="J368" s="217" t="s">
        <v>17835</v>
      </c>
      <c r="K368" s="217" t="s">
        <v>17797</v>
      </c>
      <c r="L368" s="217">
        <v>20200253</v>
      </c>
      <c r="M368" s="217">
        <v>0</v>
      </c>
      <c r="N368" s="217" t="s">
        <v>17469</v>
      </c>
      <c r="O368" s="217" t="s">
        <v>17144</v>
      </c>
      <c r="P368" s="107" t="str">
        <f>VLOOKUP(L368,SCC_xref!$D$6:$G$192,2,FALSE)</f>
        <v>Compressor Engines</v>
      </c>
      <c r="Q368" s="189">
        <v>0</v>
      </c>
      <c r="R368" s="189">
        <v>0</v>
      </c>
      <c r="S368" s="189">
        <v>0</v>
      </c>
      <c r="T368" s="189">
        <v>0</v>
      </c>
      <c r="U368" s="189">
        <v>0</v>
      </c>
      <c r="W368" s="6"/>
      <c r="X368" s="6"/>
      <c r="Y368" s="6"/>
      <c r="Z368" s="6"/>
      <c r="AA368" s="6"/>
      <c r="AB368" s="6"/>
    </row>
    <row r="369" spans="1:28" s="68" customFormat="1" x14ac:dyDescent="0.2">
      <c r="A369" s="142" t="s">
        <v>17015</v>
      </c>
      <c r="B369" s="217" t="s">
        <v>17276</v>
      </c>
      <c r="C369" s="217" t="s">
        <v>17038</v>
      </c>
      <c r="D369" s="217">
        <v>30083</v>
      </c>
      <c r="E369" s="217" t="s">
        <v>17829</v>
      </c>
      <c r="F369" s="217" t="s">
        <v>17830</v>
      </c>
      <c r="G369" s="217" t="s">
        <v>17073</v>
      </c>
      <c r="H369" s="217">
        <v>-104.85552300000001</v>
      </c>
      <c r="I369" s="217">
        <v>47.910699999999999</v>
      </c>
      <c r="J369" s="217" t="s">
        <v>17825</v>
      </c>
      <c r="K369" s="217" t="s">
        <v>17826</v>
      </c>
      <c r="L369" s="217">
        <v>31000207</v>
      </c>
      <c r="M369" s="217">
        <v>8760</v>
      </c>
      <c r="N369" s="217" t="s">
        <v>17469</v>
      </c>
      <c r="O369" s="217" t="s">
        <v>17144</v>
      </c>
      <c r="P369" s="107" t="str">
        <f>VLOOKUP(L369,SCC_xref!$D$6:$G$192,2,FALSE)</f>
        <v>Permitted Fugitives</v>
      </c>
      <c r="Q369" s="189">
        <v>0</v>
      </c>
      <c r="R369" s="189">
        <v>1.4312292399358517</v>
      </c>
      <c r="S369" s="189">
        <v>0</v>
      </c>
      <c r="T369" s="189">
        <v>0</v>
      </c>
      <c r="U369" s="189">
        <v>0</v>
      </c>
      <c r="W369" s="6"/>
      <c r="X369" s="6"/>
      <c r="Y369" s="6"/>
      <c r="Z369" s="6"/>
      <c r="AA369" s="6"/>
      <c r="AB369" s="6"/>
    </row>
    <row r="370" spans="1:28" s="68" customFormat="1" x14ac:dyDescent="0.2">
      <c r="A370" s="142" t="s">
        <v>17015</v>
      </c>
      <c r="B370" s="217" t="s">
        <v>17276</v>
      </c>
      <c r="C370" s="217" t="s">
        <v>17038</v>
      </c>
      <c r="D370" s="217">
        <v>30083</v>
      </c>
      <c r="E370" s="217" t="s">
        <v>17829</v>
      </c>
      <c r="F370" s="217" t="s">
        <v>17830</v>
      </c>
      <c r="G370" s="217" t="s">
        <v>17073</v>
      </c>
      <c r="H370" s="217">
        <v>-104.85552300000001</v>
      </c>
      <c r="I370" s="217">
        <v>47.910699999999999</v>
      </c>
      <c r="J370" s="217" t="s">
        <v>17836</v>
      </c>
      <c r="K370" s="217" t="s">
        <v>17837</v>
      </c>
      <c r="L370" s="217">
        <v>10200603</v>
      </c>
      <c r="M370" s="217">
        <v>8760</v>
      </c>
      <c r="N370" s="217" t="s">
        <v>17469</v>
      </c>
      <c r="O370" s="217" t="s">
        <v>17144</v>
      </c>
      <c r="P370" s="107" t="str">
        <f>VLOOKUP(L370,SCC_xref!$D$6:$G$192,2,FALSE)</f>
        <v>Process Heaters</v>
      </c>
      <c r="Q370" s="189">
        <v>0.11225327372045896</v>
      </c>
      <c r="R370" s="189">
        <v>5.1257202612081719E-4</v>
      </c>
      <c r="S370" s="189">
        <v>5.6126636860229479E-2</v>
      </c>
      <c r="T370" s="189">
        <v>5.1257202612081719E-4</v>
      </c>
      <c r="U370" s="189">
        <v>5.6382922873289892E-3</v>
      </c>
      <c r="W370" s="6"/>
      <c r="X370" s="6"/>
      <c r="Y370" s="6"/>
      <c r="Z370" s="6"/>
      <c r="AA370" s="6"/>
      <c r="AB370" s="6"/>
    </row>
    <row r="371" spans="1:28" s="68" customFormat="1" x14ac:dyDescent="0.2">
      <c r="A371" s="142" t="s">
        <v>17015</v>
      </c>
      <c r="B371" s="217" t="s">
        <v>17276</v>
      </c>
      <c r="C371" s="217" t="s">
        <v>17038</v>
      </c>
      <c r="D371" s="217">
        <v>30083</v>
      </c>
      <c r="E371" s="217" t="s">
        <v>17829</v>
      </c>
      <c r="F371" s="217" t="s">
        <v>17830</v>
      </c>
      <c r="G371" s="217" t="s">
        <v>17073</v>
      </c>
      <c r="H371" s="217">
        <v>-104.85552300000001</v>
      </c>
      <c r="I371" s="217">
        <v>47.910699999999999</v>
      </c>
      <c r="J371" s="217" t="s">
        <v>17779</v>
      </c>
      <c r="K371" s="217" t="s">
        <v>17838</v>
      </c>
      <c r="L371" s="217">
        <v>10200603</v>
      </c>
      <c r="M371" s="217">
        <v>8760</v>
      </c>
      <c r="N371" s="217" t="s">
        <v>17469</v>
      </c>
      <c r="O371" s="217" t="s">
        <v>17144</v>
      </c>
      <c r="P371" s="107" t="str">
        <f>VLOOKUP(L371,SCC_xref!$D$6:$G$192,2,FALSE)</f>
        <v>Process Heaters</v>
      </c>
      <c r="Q371" s="189">
        <v>0</v>
      </c>
      <c r="R371" s="189">
        <v>12.235606835530028</v>
      </c>
      <c r="S371" s="189">
        <v>0</v>
      </c>
      <c r="T371" s="189">
        <v>0</v>
      </c>
      <c r="U371" s="189">
        <v>0</v>
      </c>
      <c r="W371" s="6"/>
      <c r="X371" s="6"/>
      <c r="Y371" s="6"/>
      <c r="Z371" s="6"/>
      <c r="AA371" s="6"/>
      <c r="AB371" s="6"/>
    </row>
    <row r="372" spans="1:28" s="68" customFormat="1" x14ac:dyDescent="0.2">
      <c r="A372" s="142" t="s">
        <v>17015</v>
      </c>
      <c r="B372" s="217" t="s">
        <v>17276</v>
      </c>
      <c r="C372" s="217" t="s">
        <v>17038</v>
      </c>
      <c r="D372" s="217">
        <v>30083</v>
      </c>
      <c r="E372" s="217" t="s">
        <v>17839</v>
      </c>
      <c r="F372" s="217" t="s">
        <v>17840</v>
      </c>
      <c r="G372" s="217" t="s">
        <v>17073</v>
      </c>
      <c r="H372" s="217">
        <v>-104.91234</v>
      </c>
      <c r="I372" s="217">
        <v>47.968310000000002</v>
      </c>
      <c r="J372" s="217" t="s">
        <v>17599</v>
      </c>
      <c r="K372" s="217" t="s">
        <v>17841</v>
      </c>
      <c r="L372" s="217">
        <v>31000207</v>
      </c>
      <c r="M372" s="217">
        <v>10913</v>
      </c>
      <c r="N372" s="217" t="s">
        <v>17469</v>
      </c>
      <c r="O372" s="217" t="s">
        <v>17144</v>
      </c>
      <c r="P372" s="107" t="str">
        <f>VLOOKUP(L372,SCC_xref!$D$6:$G$192,2,FALSE)</f>
        <v>Permitted Fugitives</v>
      </c>
      <c r="Q372" s="189">
        <v>0</v>
      </c>
      <c r="R372" s="189">
        <v>0.32445809253447727</v>
      </c>
      <c r="S372" s="189">
        <v>0</v>
      </c>
      <c r="T372" s="189">
        <v>0</v>
      </c>
      <c r="U372" s="189">
        <v>0</v>
      </c>
      <c r="W372" s="6"/>
      <c r="X372" s="6"/>
      <c r="Y372" s="6"/>
      <c r="Z372" s="6"/>
      <c r="AA372" s="6"/>
      <c r="AB372" s="6"/>
    </row>
    <row r="373" spans="1:28" s="68" customFormat="1" x14ac:dyDescent="0.2">
      <c r="A373" s="142" t="s">
        <v>17015</v>
      </c>
      <c r="B373" s="217" t="s">
        <v>17276</v>
      </c>
      <c r="C373" s="217" t="s">
        <v>17038</v>
      </c>
      <c r="D373" s="217">
        <v>30083</v>
      </c>
      <c r="E373" s="217" t="s">
        <v>17839</v>
      </c>
      <c r="F373" s="217" t="s">
        <v>17840</v>
      </c>
      <c r="G373" s="217" t="s">
        <v>17073</v>
      </c>
      <c r="H373" s="217">
        <v>-104.91234</v>
      </c>
      <c r="I373" s="217">
        <v>47.968310000000002</v>
      </c>
      <c r="J373" s="217" t="s">
        <v>17709</v>
      </c>
      <c r="K373" s="217" t="s">
        <v>17710</v>
      </c>
      <c r="L373" s="217">
        <v>31000205</v>
      </c>
      <c r="M373" s="217">
        <v>7944</v>
      </c>
      <c r="N373" s="217" t="s">
        <v>17469</v>
      </c>
      <c r="O373" s="217" t="s">
        <v>17144</v>
      </c>
      <c r="P373" s="107" t="str">
        <f>VLOOKUP(L373,SCC_xref!$D$6:$G$192,2,FALSE)</f>
        <v>Natural Gas Production, Flares</v>
      </c>
      <c r="Q373" s="189">
        <v>3.5111183789275975E-2</v>
      </c>
      <c r="R373" s="189">
        <v>1.0251440522416344E-3</v>
      </c>
      <c r="S373" s="189">
        <v>2.3450170195027386E-2</v>
      </c>
      <c r="T373" s="189">
        <v>5.1257202612081719E-4</v>
      </c>
      <c r="U373" s="189">
        <v>2.5628601306040858E-3</v>
      </c>
      <c r="W373" s="6"/>
      <c r="X373" s="6"/>
      <c r="Y373" s="6"/>
      <c r="Z373" s="6"/>
      <c r="AA373" s="6"/>
      <c r="AB373" s="6"/>
    </row>
    <row r="374" spans="1:28" s="68" customFormat="1" ht="25.5" x14ac:dyDescent="0.2">
      <c r="A374" s="142" t="s">
        <v>17015</v>
      </c>
      <c r="B374" s="217" t="s">
        <v>17276</v>
      </c>
      <c r="C374" s="217" t="s">
        <v>17038</v>
      </c>
      <c r="D374" s="217">
        <v>30083</v>
      </c>
      <c r="E374" s="217" t="s">
        <v>17839</v>
      </c>
      <c r="F374" s="217" t="s">
        <v>17840</v>
      </c>
      <c r="G374" s="217" t="s">
        <v>17073</v>
      </c>
      <c r="H374" s="217">
        <v>-104.91234</v>
      </c>
      <c r="I374" s="217">
        <v>47.968310000000002</v>
      </c>
      <c r="J374" s="217" t="s">
        <v>17721</v>
      </c>
      <c r="K374" s="217" t="s">
        <v>17665</v>
      </c>
      <c r="L374" s="217">
        <v>40301012</v>
      </c>
      <c r="M374" s="217">
        <v>10913</v>
      </c>
      <c r="N374" s="217" t="s">
        <v>17469</v>
      </c>
      <c r="O374" s="217" t="s">
        <v>17144</v>
      </c>
      <c r="P374" s="107" t="str">
        <f>VLOOKUP(L374,SCC_xref!$D$6:$G$192,2,FALSE)</f>
        <v>Permitted Tank Losses</v>
      </c>
      <c r="Q374" s="189">
        <v>0</v>
      </c>
      <c r="R374" s="189">
        <v>2.2571109170230184</v>
      </c>
      <c r="S374" s="189">
        <v>0</v>
      </c>
      <c r="T374" s="189">
        <v>0</v>
      </c>
      <c r="U374" s="189">
        <v>0</v>
      </c>
      <c r="W374" s="6"/>
      <c r="X374" s="6"/>
      <c r="Y374" s="6"/>
      <c r="Z374" s="6"/>
      <c r="AA374" s="6"/>
      <c r="AB374" s="6"/>
    </row>
    <row r="375" spans="1:28" s="68" customFormat="1" ht="25.5" x14ac:dyDescent="0.2">
      <c r="A375" s="142" t="s">
        <v>17015</v>
      </c>
      <c r="B375" s="217" t="s">
        <v>17276</v>
      </c>
      <c r="C375" s="217" t="s">
        <v>17038</v>
      </c>
      <c r="D375" s="217">
        <v>30083</v>
      </c>
      <c r="E375" s="217" t="s">
        <v>17839</v>
      </c>
      <c r="F375" s="217" t="s">
        <v>17840</v>
      </c>
      <c r="G375" s="217" t="s">
        <v>17073</v>
      </c>
      <c r="H375" s="217">
        <v>-104.91234</v>
      </c>
      <c r="I375" s="217">
        <v>47.968310000000002</v>
      </c>
      <c r="J375" s="217" t="s">
        <v>17711</v>
      </c>
      <c r="K375" s="217" t="s">
        <v>17712</v>
      </c>
      <c r="L375" s="217">
        <v>20200253</v>
      </c>
      <c r="M375" s="217">
        <v>7944</v>
      </c>
      <c r="N375" s="217" t="s">
        <v>17469</v>
      </c>
      <c r="O375" s="217" t="s">
        <v>17144</v>
      </c>
      <c r="P375" s="107" t="str">
        <f>VLOOKUP(L375,SCC_xref!$D$6:$G$192,2,FALSE)</f>
        <v>Compressor Engines</v>
      </c>
      <c r="Q375" s="189">
        <v>1.1707145076599463</v>
      </c>
      <c r="R375" s="189">
        <v>1.6286976129988964</v>
      </c>
      <c r="S375" s="189">
        <v>1.6286976129988964</v>
      </c>
      <c r="T375" s="189">
        <v>2.5628601306040858E-3</v>
      </c>
      <c r="U375" s="189">
        <v>5.0872773592491101E-2</v>
      </c>
      <c r="W375" s="6"/>
      <c r="X375" s="6"/>
      <c r="Y375" s="6"/>
      <c r="Z375" s="6"/>
      <c r="AA375" s="6"/>
      <c r="AB375" s="6"/>
    </row>
    <row r="376" spans="1:28" s="68" customFormat="1" x14ac:dyDescent="0.2">
      <c r="A376" s="142" t="s">
        <v>17015</v>
      </c>
      <c r="B376" s="217" t="s">
        <v>17276</v>
      </c>
      <c r="C376" s="217" t="s">
        <v>17038</v>
      </c>
      <c r="D376" s="217">
        <v>30083</v>
      </c>
      <c r="E376" s="217" t="s">
        <v>17839</v>
      </c>
      <c r="F376" s="217" t="s">
        <v>17840</v>
      </c>
      <c r="G376" s="217" t="s">
        <v>17073</v>
      </c>
      <c r="H376" s="217">
        <v>-104.91234</v>
      </c>
      <c r="I376" s="217">
        <v>47.968310000000002</v>
      </c>
      <c r="J376" s="217" t="s">
        <v>17842</v>
      </c>
      <c r="K376" s="217" t="s">
        <v>17714</v>
      </c>
      <c r="L376" s="217">
        <v>31000205</v>
      </c>
      <c r="M376" s="217">
        <v>7944</v>
      </c>
      <c r="N376" s="217" t="s">
        <v>17469</v>
      </c>
      <c r="O376" s="217" t="s">
        <v>17144</v>
      </c>
      <c r="P376" s="107" t="str">
        <f>VLOOKUP(L376,SCC_xref!$D$6:$G$192,2,FALSE)</f>
        <v>Natural Gas Production, Flares</v>
      </c>
      <c r="Q376" s="189">
        <v>0.3063899286137185</v>
      </c>
      <c r="R376" s="189">
        <v>4.1151845117109804</v>
      </c>
      <c r="S376" s="189">
        <v>0.66416520284604885</v>
      </c>
      <c r="T376" s="189">
        <v>1.0251440522416344E-3</v>
      </c>
      <c r="U376" s="189">
        <v>9.6107254897653226E-3</v>
      </c>
      <c r="W376" s="6"/>
      <c r="X376" s="6"/>
      <c r="Y376" s="6"/>
      <c r="Z376" s="6"/>
      <c r="AA376" s="6"/>
      <c r="AB376" s="6"/>
    </row>
    <row r="377" spans="1:28" s="68" customFormat="1" x14ac:dyDescent="0.2">
      <c r="A377" s="142" t="s">
        <v>17015</v>
      </c>
      <c r="B377" s="217" t="s">
        <v>17276</v>
      </c>
      <c r="C377" s="217" t="s">
        <v>17038</v>
      </c>
      <c r="D377" s="217">
        <v>30083</v>
      </c>
      <c r="E377" s="217" t="s">
        <v>17839</v>
      </c>
      <c r="F377" s="217" t="s">
        <v>17840</v>
      </c>
      <c r="G377" s="217" t="s">
        <v>17073</v>
      </c>
      <c r="H377" s="217">
        <v>-104.91234</v>
      </c>
      <c r="I377" s="217">
        <v>47.968310000000002</v>
      </c>
      <c r="J377" s="217" t="s">
        <v>17715</v>
      </c>
      <c r="K377" s="217" t="s">
        <v>17714</v>
      </c>
      <c r="L377" s="217">
        <v>31000205</v>
      </c>
      <c r="M377" s="217">
        <v>48</v>
      </c>
      <c r="N377" s="217" t="s">
        <v>17469</v>
      </c>
      <c r="O377" s="217" t="s">
        <v>17144</v>
      </c>
      <c r="P377" s="107" t="str">
        <f>VLOOKUP(L377,SCC_xref!$D$6:$G$192,2,FALSE)</f>
        <v>Natural Gas Production, Flares</v>
      </c>
      <c r="Q377" s="189">
        <v>3.6648899867638432E-2</v>
      </c>
      <c r="R377" s="189">
        <v>0.12673343345837204</v>
      </c>
      <c r="S377" s="189">
        <v>7.2913370715686238E-2</v>
      </c>
      <c r="T377" s="189">
        <v>0</v>
      </c>
      <c r="U377" s="189">
        <v>0</v>
      </c>
      <c r="W377" s="6"/>
      <c r="X377" s="6"/>
      <c r="Y377" s="6"/>
      <c r="Z377" s="6"/>
      <c r="AA377" s="6"/>
      <c r="AB377" s="6"/>
    </row>
    <row r="378" spans="1:28" s="68" customFormat="1" ht="25.5" x14ac:dyDescent="0.2">
      <c r="A378" s="142" t="s">
        <v>17015</v>
      </c>
      <c r="B378" s="217" t="s">
        <v>17276</v>
      </c>
      <c r="C378" s="217" t="s">
        <v>17038</v>
      </c>
      <c r="D378" s="217">
        <v>30083</v>
      </c>
      <c r="E378" s="217" t="s">
        <v>17839</v>
      </c>
      <c r="F378" s="217" t="s">
        <v>17840</v>
      </c>
      <c r="G378" s="217" t="s">
        <v>17073</v>
      </c>
      <c r="H378" s="217">
        <v>-104.91234</v>
      </c>
      <c r="I378" s="217">
        <v>47.968310000000002</v>
      </c>
      <c r="J378" s="217" t="s">
        <v>17668</v>
      </c>
      <c r="K378" s="217" t="s">
        <v>17738</v>
      </c>
      <c r="L378" s="217">
        <v>31000207</v>
      </c>
      <c r="M378" s="217">
        <v>10988</v>
      </c>
      <c r="N378" s="217" t="s">
        <v>17469</v>
      </c>
      <c r="O378" s="217" t="s">
        <v>17144</v>
      </c>
      <c r="P378" s="107" t="str">
        <f>VLOOKUP(L378,SCC_xref!$D$6:$G$192,2,FALSE)</f>
        <v>Permitted Fugitives</v>
      </c>
      <c r="Q378" s="189">
        <v>0</v>
      </c>
      <c r="R378" s="189">
        <v>0.29498520103253029</v>
      </c>
      <c r="S378" s="189">
        <v>0</v>
      </c>
      <c r="T378" s="189">
        <v>0</v>
      </c>
      <c r="U378" s="189">
        <v>0</v>
      </c>
      <c r="W378" s="6"/>
      <c r="X378" s="6"/>
      <c r="Y378" s="6"/>
      <c r="Z378" s="6"/>
      <c r="AA378" s="6"/>
      <c r="AB378" s="6"/>
    </row>
    <row r="379" spans="1:28" s="68" customFormat="1" ht="25.5" x14ac:dyDescent="0.2">
      <c r="A379" s="142" t="s">
        <v>17015</v>
      </c>
      <c r="B379" s="217" t="s">
        <v>17276</v>
      </c>
      <c r="C379" s="217" t="s">
        <v>17038</v>
      </c>
      <c r="D379" s="217">
        <v>30083</v>
      </c>
      <c r="E379" s="217" t="s">
        <v>17843</v>
      </c>
      <c r="F379" s="217" t="s">
        <v>17844</v>
      </c>
      <c r="G379" s="217" t="s">
        <v>17073</v>
      </c>
      <c r="H379" s="217">
        <v>-104.67375</v>
      </c>
      <c r="I379" s="217">
        <v>47.953600000000002</v>
      </c>
      <c r="J379" s="217" t="s">
        <v>17599</v>
      </c>
      <c r="K379" s="217" t="s">
        <v>17708</v>
      </c>
      <c r="L379" s="217">
        <v>31000207</v>
      </c>
      <c r="M379" s="217">
        <v>21065</v>
      </c>
      <c r="N379" s="217" t="s">
        <v>17469</v>
      </c>
      <c r="O379" s="217" t="s">
        <v>17144</v>
      </c>
      <c r="P379" s="107" t="str">
        <f>VLOOKUP(L379,SCC_xref!$D$6:$G$192,2,FALSE)</f>
        <v>Permitted Fugitives</v>
      </c>
      <c r="Q379" s="189">
        <v>0</v>
      </c>
      <c r="R379" s="189">
        <v>0.62623487291310842</v>
      </c>
      <c r="S379" s="189">
        <v>0</v>
      </c>
      <c r="T379" s="189">
        <v>0</v>
      </c>
      <c r="U379" s="189">
        <v>0</v>
      </c>
      <c r="W379" s="6"/>
      <c r="X379" s="6"/>
      <c r="Y379" s="6"/>
      <c r="Z379" s="6"/>
      <c r="AA379" s="6"/>
      <c r="AB379" s="6"/>
    </row>
    <row r="380" spans="1:28" s="68" customFormat="1" x14ac:dyDescent="0.2">
      <c r="A380" s="142" t="s">
        <v>17015</v>
      </c>
      <c r="B380" s="217" t="s">
        <v>17276</v>
      </c>
      <c r="C380" s="217" t="s">
        <v>17038</v>
      </c>
      <c r="D380" s="217">
        <v>30083</v>
      </c>
      <c r="E380" s="217" t="s">
        <v>17843</v>
      </c>
      <c r="F380" s="217" t="s">
        <v>17844</v>
      </c>
      <c r="G380" s="217" t="s">
        <v>17073</v>
      </c>
      <c r="H380" s="217">
        <v>-104.67375</v>
      </c>
      <c r="I380" s="217">
        <v>47.953600000000002</v>
      </c>
      <c r="J380" s="217" t="s">
        <v>17709</v>
      </c>
      <c r="K380" s="217" t="s">
        <v>17710</v>
      </c>
      <c r="L380" s="217">
        <v>31000205</v>
      </c>
      <c r="M380" s="217">
        <v>7704</v>
      </c>
      <c r="N380" s="217" t="s">
        <v>17469</v>
      </c>
      <c r="O380" s="217" t="s">
        <v>17144</v>
      </c>
      <c r="P380" s="107" t="str">
        <f>VLOOKUP(L380,SCC_xref!$D$6:$G$192,2,FALSE)</f>
        <v>Natural Gas Production, Flares</v>
      </c>
      <c r="Q380" s="189">
        <v>0.14813331554891615</v>
      </c>
      <c r="R380" s="189">
        <v>4.9975772546779675E-3</v>
      </c>
      <c r="S380" s="189">
        <v>0.14813331554891615</v>
      </c>
      <c r="T380" s="189">
        <v>1.0251440522416344E-3</v>
      </c>
      <c r="U380" s="189">
        <v>1.1404727581188183E-2</v>
      </c>
      <c r="W380" s="6"/>
      <c r="X380" s="6"/>
      <c r="Y380" s="6"/>
      <c r="Z380" s="6"/>
      <c r="AA380" s="6"/>
      <c r="AB380" s="6"/>
    </row>
    <row r="381" spans="1:28" s="68" customFormat="1" ht="25.5" x14ac:dyDescent="0.2">
      <c r="A381" s="142" t="s">
        <v>17015</v>
      </c>
      <c r="B381" s="217" t="s">
        <v>17276</v>
      </c>
      <c r="C381" s="217" t="s">
        <v>17038</v>
      </c>
      <c r="D381" s="217">
        <v>30083</v>
      </c>
      <c r="E381" s="217" t="s">
        <v>17843</v>
      </c>
      <c r="F381" s="217" t="s">
        <v>17844</v>
      </c>
      <c r="G381" s="217" t="s">
        <v>17073</v>
      </c>
      <c r="H381" s="217">
        <v>-104.67375</v>
      </c>
      <c r="I381" s="217">
        <v>47.953600000000002</v>
      </c>
      <c r="J381" s="217" t="s">
        <v>17721</v>
      </c>
      <c r="K381" s="217" t="s">
        <v>17665</v>
      </c>
      <c r="L381" s="217">
        <v>40301012</v>
      </c>
      <c r="M381" s="217">
        <v>21065</v>
      </c>
      <c r="N381" s="217" t="s">
        <v>17469</v>
      </c>
      <c r="O381" s="217" t="s">
        <v>17144</v>
      </c>
      <c r="P381" s="107" t="str">
        <f>VLOOKUP(L381,SCC_xref!$D$6:$G$192,2,FALSE)</f>
        <v>Permitted Tank Losses</v>
      </c>
      <c r="Q381" s="189">
        <v>0</v>
      </c>
      <c r="R381" s="189">
        <v>0.49668229331107183</v>
      </c>
      <c r="S381" s="189">
        <v>0</v>
      </c>
      <c r="T381" s="189">
        <v>0</v>
      </c>
      <c r="U381" s="189">
        <v>0</v>
      </c>
      <c r="W381" s="6"/>
      <c r="X381" s="6"/>
      <c r="Y381" s="6"/>
      <c r="Z381" s="6"/>
      <c r="AA381" s="6"/>
      <c r="AB381" s="6"/>
    </row>
    <row r="382" spans="1:28" s="68" customFormat="1" ht="25.5" x14ac:dyDescent="0.2">
      <c r="A382" s="142" t="s">
        <v>17015</v>
      </c>
      <c r="B382" s="217" t="s">
        <v>17276</v>
      </c>
      <c r="C382" s="217" t="s">
        <v>17038</v>
      </c>
      <c r="D382" s="217">
        <v>30083</v>
      </c>
      <c r="E382" s="217" t="s">
        <v>17843</v>
      </c>
      <c r="F382" s="217" t="s">
        <v>17844</v>
      </c>
      <c r="G382" s="217" t="s">
        <v>17073</v>
      </c>
      <c r="H382" s="217">
        <v>-104.67375</v>
      </c>
      <c r="I382" s="217">
        <v>47.953600000000002</v>
      </c>
      <c r="J382" s="217" t="s">
        <v>17711</v>
      </c>
      <c r="K382" s="217" t="s">
        <v>17712</v>
      </c>
      <c r="L382" s="217">
        <v>20200253</v>
      </c>
      <c r="M382" s="217">
        <v>7704</v>
      </c>
      <c r="N382" s="217" t="s">
        <v>17469</v>
      </c>
      <c r="O382" s="217" t="s">
        <v>17144</v>
      </c>
      <c r="P382" s="107" t="str">
        <f>VLOOKUP(L382,SCC_xref!$D$6:$G$192,2,FALSE)</f>
        <v>Compressor Engines</v>
      </c>
      <c r="Q382" s="189">
        <v>1.13534703785761</v>
      </c>
      <c r="R382" s="189">
        <v>1.579490698491298</v>
      </c>
      <c r="S382" s="189">
        <v>1.579490698491298</v>
      </c>
      <c r="T382" s="189">
        <v>2.4347171240738817E-3</v>
      </c>
      <c r="U382" s="189">
        <v>4.9335057514128651E-2</v>
      </c>
      <c r="W382" s="6"/>
      <c r="X382" s="6"/>
      <c r="Y382" s="6"/>
      <c r="Z382" s="6"/>
      <c r="AA382" s="6"/>
      <c r="AB382" s="6"/>
    </row>
    <row r="383" spans="1:28" s="68" customFormat="1" x14ac:dyDescent="0.2">
      <c r="A383" s="142" t="s">
        <v>17015</v>
      </c>
      <c r="B383" s="217" t="s">
        <v>17276</v>
      </c>
      <c r="C383" s="217" t="s">
        <v>17038</v>
      </c>
      <c r="D383" s="217">
        <v>30083</v>
      </c>
      <c r="E383" s="217" t="s">
        <v>17843</v>
      </c>
      <c r="F383" s="217" t="s">
        <v>17844</v>
      </c>
      <c r="G383" s="217" t="s">
        <v>17073</v>
      </c>
      <c r="H383" s="217">
        <v>-104.67375</v>
      </c>
      <c r="I383" s="217">
        <v>47.953600000000002</v>
      </c>
      <c r="J383" s="217" t="s">
        <v>17713</v>
      </c>
      <c r="K383" s="217" t="s">
        <v>17714</v>
      </c>
      <c r="L383" s="217">
        <v>31000205</v>
      </c>
      <c r="M383" s="217">
        <v>7704</v>
      </c>
      <c r="N383" s="217" t="s">
        <v>17469</v>
      </c>
      <c r="O383" s="217" t="s">
        <v>17144</v>
      </c>
      <c r="P383" s="107" t="str">
        <f>VLOOKUP(L383,SCC_xref!$D$6:$G$192,2,FALSE)</f>
        <v>Natural Gas Production, Flares</v>
      </c>
      <c r="Q383" s="189">
        <v>0.29716363214354374</v>
      </c>
      <c r="R383" s="189">
        <v>3.9907576523701525</v>
      </c>
      <c r="S383" s="189">
        <v>1.2857869275240701</v>
      </c>
      <c r="T383" s="189">
        <v>1.0251440522416344E-3</v>
      </c>
      <c r="U383" s="189">
        <v>9.3544394767049142E-3</v>
      </c>
      <c r="W383" s="6"/>
      <c r="X383" s="6"/>
      <c r="Y383" s="6"/>
      <c r="Z383" s="6"/>
      <c r="AA383" s="6"/>
      <c r="AB383" s="6"/>
    </row>
    <row r="384" spans="1:28" s="68" customFormat="1" x14ac:dyDescent="0.2">
      <c r="A384" s="142" t="s">
        <v>17015</v>
      </c>
      <c r="B384" s="217" t="s">
        <v>17276</v>
      </c>
      <c r="C384" s="217" t="s">
        <v>17038</v>
      </c>
      <c r="D384" s="217">
        <v>30083</v>
      </c>
      <c r="E384" s="217" t="s">
        <v>17843</v>
      </c>
      <c r="F384" s="217" t="s">
        <v>17844</v>
      </c>
      <c r="G384" s="217" t="s">
        <v>17073</v>
      </c>
      <c r="H384" s="217">
        <v>-104.67375</v>
      </c>
      <c r="I384" s="217">
        <v>47.953600000000002</v>
      </c>
      <c r="J384" s="217" t="s">
        <v>17845</v>
      </c>
      <c r="K384" s="217" t="s">
        <v>17714</v>
      </c>
      <c r="L384" s="217">
        <v>31000205</v>
      </c>
      <c r="M384" s="217">
        <v>48</v>
      </c>
      <c r="N384" s="217" t="s">
        <v>17469</v>
      </c>
      <c r="O384" s="217" t="s">
        <v>17144</v>
      </c>
      <c r="P384" s="107" t="str">
        <f>VLOOKUP(L384,SCC_xref!$D$6:$G$192,2,FALSE)</f>
        <v>Natural Gas Production, Flares</v>
      </c>
      <c r="Q384" s="189">
        <v>3.6648899867638432E-2</v>
      </c>
      <c r="R384" s="189">
        <v>0.12673343345837204</v>
      </c>
      <c r="S384" s="189">
        <v>7.2913370715686238E-2</v>
      </c>
      <c r="T384" s="189">
        <v>0</v>
      </c>
      <c r="U384" s="189">
        <v>0</v>
      </c>
      <c r="W384" s="6"/>
      <c r="X384" s="6"/>
      <c r="Y384" s="6"/>
      <c r="Z384" s="6"/>
      <c r="AA384" s="6"/>
      <c r="AB384" s="6"/>
    </row>
    <row r="385" spans="1:28" s="68" customFormat="1" ht="25.5" x14ac:dyDescent="0.2">
      <c r="A385" s="142" t="s">
        <v>17015</v>
      </c>
      <c r="B385" s="217" t="s">
        <v>17276</v>
      </c>
      <c r="C385" s="217" t="s">
        <v>17038</v>
      </c>
      <c r="D385" s="217">
        <v>30083</v>
      </c>
      <c r="E385" s="217" t="s">
        <v>17843</v>
      </c>
      <c r="F385" s="217" t="s">
        <v>17844</v>
      </c>
      <c r="G385" s="217" t="s">
        <v>17073</v>
      </c>
      <c r="H385" s="217">
        <v>-104.67375</v>
      </c>
      <c r="I385" s="217">
        <v>47.953600000000002</v>
      </c>
      <c r="J385" s="217" t="s">
        <v>17668</v>
      </c>
      <c r="K385" s="217" t="s">
        <v>17738</v>
      </c>
      <c r="L385" s="217">
        <v>31000207</v>
      </c>
      <c r="M385" s="217">
        <v>21027</v>
      </c>
      <c r="N385" s="217" t="s">
        <v>17469</v>
      </c>
      <c r="O385" s="217" t="s">
        <v>17144</v>
      </c>
      <c r="P385" s="107" t="str">
        <f>VLOOKUP(L385,SCC_xref!$D$6:$G$192,2,FALSE)</f>
        <v>Permitted Fugitives</v>
      </c>
      <c r="Q385" s="189">
        <v>0</v>
      </c>
      <c r="R385" s="189">
        <v>0.56587951683738213</v>
      </c>
      <c r="S385" s="189">
        <v>0</v>
      </c>
      <c r="T385" s="189">
        <v>0</v>
      </c>
      <c r="U385" s="189">
        <v>0</v>
      </c>
      <c r="W385" s="6"/>
      <c r="X385" s="6"/>
      <c r="Y385" s="6"/>
      <c r="Z385" s="6"/>
      <c r="AA385" s="6"/>
      <c r="AB385" s="6"/>
    </row>
    <row r="386" spans="1:28" s="68" customFormat="1" ht="25.5" x14ac:dyDescent="0.2">
      <c r="A386" s="142" t="s">
        <v>17015</v>
      </c>
      <c r="B386" s="217" t="s">
        <v>17276</v>
      </c>
      <c r="C386" s="217" t="s">
        <v>17038</v>
      </c>
      <c r="D386" s="217">
        <v>30083</v>
      </c>
      <c r="E386" s="217" t="s">
        <v>17846</v>
      </c>
      <c r="F386" s="217" t="s">
        <v>17847</v>
      </c>
      <c r="G386" s="217" t="s">
        <v>17073</v>
      </c>
      <c r="H386" s="217">
        <v>-104.72141999999999</v>
      </c>
      <c r="I386" s="217">
        <v>47.898020000000002</v>
      </c>
      <c r="J386" s="217" t="s">
        <v>17707</v>
      </c>
      <c r="K386" s="217" t="s">
        <v>17848</v>
      </c>
      <c r="L386" s="217">
        <v>31000207</v>
      </c>
      <c r="M386" s="217">
        <v>72734</v>
      </c>
      <c r="N386" s="217" t="s">
        <v>17469</v>
      </c>
      <c r="O386" s="217" t="s">
        <v>17144</v>
      </c>
      <c r="P386" s="107" t="str">
        <f>VLOOKUP(L386,SCC_xref!$D$6:$G$192,2,FALSE)</f>
        <v>Permitted Fugitives</v>
      </c>
      <c r="Q386" s="189">
        <v>0</v>
      </c>
      <c r="R386" s="189">
        <v>2.1622850921906673</v>
      </c>
      <c r="S386" s="189">
        <v>0</v>
      </c>
      <c r="T386" s="189">
        <v>0</v>
      </c>
      <c r="U386" s="189">
        <v>0</v>
      </c>
      <c r="W386" s="6"/>
      <c r="X386" s="6"/>
      <c r="Y386" s="6"/>
      <c r="Z386" s="6"/>
      <c r="AA386" s="6"/>
      <c r="AB386" s="6"/>
    </row>
    <row r="387" spans="1:28" s="68" customFormat="1" x14ac:dyDescent="0.2">
      <c r="A387" s="142" t="s">
        <v>17015</v>
      </c>
      <c r="B387" s="217" t="s">
        <v>17276</v>
      </c>
      <c r="C387" s="217" t="s">
        <v>17038</v>
      </c>
      <c r="D387" s="217">
        <v>30083</v>
      </c>
      <c r="E387" s="217" t="s">
        <v>17846</v>
      </c>
      <c r="F387" s="217" t="s">
        <v>17847</v>
      </c>
      <c r="G387" s="217" t="s">
        <v>17073</v>
      </c>
      <c r="H387" s="217">
        <v>-104.72141999999999</v>
      </c>
      <c r="I387" s="217">
        <v>47.898020000000002</v>
      </c>
      <c r="J387" s="217" t="s">
        <v>17709</v>
      </c>
      <c r="K387" s="217" t="s">
        <v>17710</v>
      </c>
      <c r="L387" s="217">
        <v>31000205</v>
      </c>
      <c r="M387" s="217">
        <v>8760</v>
      </c>
      <c r="N387" s="217" t="s">
        <v>17469</v>
      </c>
      <c r="O387" s="217" t="s">
        <v>17144</v>
      </c>
      <c r="P387" s="107" t="str">
        <f>VLOOKUP(L387,SCC_xref!$D$6:$G$192,2,FALSE)</f>
        <v>Natural Gas Production, Flares</v>
      </c>
      <c r="Q387" s="189">
        <v>3.8699187972121699E-2</v>
      </c>
      <c r="R387" s="189">
        <v>1.1532870587718385E-3</v>
      </c>
      <c r="S387" s="189">
        <v>2.5756744312571064E-2</v>
      </c>
      <c r="T387" s="189">
        <v>5.1257202612081719E-4</v>
      </c>
      <c r="U387" s="189">
        <v>2.8191461436644946E-3</v>
      </c>
      <c r="W387" s="6"/>
      <c r="X387" s="6"/>
      <c r="Y387" s="6"/>
      <c r="Z387" s="6"/>
      <c r="AA387" s="6"/>
      <c r="AB387" s="6"/>
    </row>
    <row r="388" spans="1:28" s="68" customFormat="1" ht="25.5" x14ac:dyDescent="0.2">
      <c r="A388" s="142" t="s">
        <v>17015</v>
      </c>
      <c r="B388" s="217" t="s">
        <v>17276</v>
      </c>
      <c r="C388" s="217" t="s">
        <v>17038</v>
      </c>
      <c r="D388" s="217">
        <v>30083</v>
      </c>
      <c r="E388" s="217" t="s">
        <v>17846</v>
      </c>
      <c r="F388" s="217" t="s">
        <v>17847</v>
      </c>
      <c r="G388" s="217" t="s">
        <v>17073</v>
      </c>
      <c r="H388" s="217">
        <v>-104.72141999999999</v>
      </c>
      <c r="I388" s="217">
        <v>47.898020000000002</v>
      </c>
      <c r="J388" s="217" t="s">
        <v>17849</v>
      </c>
      <c r="K388" s="217" t="s">
        <v>17665</v>
      </c>
      <c r="L388" s="217">
        <v>40301012</v>
      </c>
      <c r="M388" s="217">
        <v>72734</v>
      </c>
      <c r="N388" s="217" t="s">
        <v>17469</v>
      </c>
      <c r="O388" s="217" t="s">
        <v>17144</v>
      </c>
      <c r="P388" s="107" t="str">
        <f>VLOOKUP(L388,SCC_xref!$D$6:$G$192,2,FALSE)</f>
        <v>Permitted Tank Losses</v>
      </c>
      <c r="Q388" s="189">
        <v>0</v>
      </c>
      <c r="R388" s="189">
        <v>1.7149378563937241</v>
      </c>
      <c r="S388" s="189">
        <v>0</v>
      </c>
      <c r="T388" s="189">
        <v>0</v>
      </c>
      <c r="U388" s="189">
        <v>0</v>
      </c>
      <c r="W388" s="6"/>
      <c r="X388" s="6"/>
      <c r="Y388" s="6"/>
      <c r="Z388" s="6"/>
      <c r="AA388" s="6"/>
      <c r="AB388" s="6"/>
    </row>
    <row r="389" spans="1:28" s="68" customFormat="1" x14ac:dyDescent="0.2">
      <c r="A389" s="142" t="s">
        <v>17015</v>
      </c>
      <c r="B389" s="217" t="s">
        <v>17276</v>
      </c>
      <c r="C389" s="217" t="s">
        <v>17038</v>
      </c>
      <c r="D389" s="217">
        <v>30083</v>
      </c>
      <c r="E389" s="217" t="s">
        <v>17846</v>
      </c>
      <c r="F389" s="217" t="s">
        <v>17847</v>
      </c>
      <c r="G389" s="217" t="s">
        <v>17073</v>
      </c>
      <c r="H389" s="217">
        <v>-104.72141999999999</v>
      </c>
      <c r="I389" s="217">
        <v>47.898020000000002</v>
      </c>
      <c r="J389" s="217" t="s">
        <v>17711</v>
      </c>
      <c r="K389" s="217" t="s">
        <v>17850</v>
      </c>
      <c r="L389" s="217">
        <v>20200253</v>
      </c>
      <c r="M389" s="217">
        <v>8760</v>
      </c>
      <c r="N389" s="217" t="s">
        <v>17469</v>
      </c>
      <c r="O389" s="217" t="s">
        <v>17144</v>
      </c>
      <c r="P389" s="107" t="str">
        <f>VLOOKUP(L389,SCC_xref!$D$6:$G$192,2,FALSE)</f>
        <v>Compressor Engines</v>
      </c>
      <c r="Q389" s="189">
        <v>1.2909126477852781</v>
      </c>
      <c r="R389" s="189">
        <v>1.7960523795273433</v>
      </c>
      <c r="S389" s="189">
        <v>1.7960523795273433</v>
      </c>
      <c r="T389" s="189">
        <v>0</v>
      </c>
      <c r="U389" s="189">
        <v>0</v>
      </c>
      <c r="W389" s="6"/>
      <c r="X389" s="6"/>
      <c r="Y389" s="6"/>
      <c r="Z389" s="6"/>
      <c r="AA389" s="6"/>
      <c r="AB389" s="6"/>
    </row>
    <row r="390" spans="1:28" s="68" customFormat="1" x14ac:dyDescent="0.2">
      <c r="A390" s="142" t="s">
        <v>17015</v>
      </c>
      <c r="B390" s="217" t="s">
        <v>17276</v>
      </c>
      <c r="C390" s="217" t="s">
        <v>17038</v>
      </c>
      <c r="D390" s="217">
        <v>30083</v>
      </c>
      <c r="E390" s="217" t="s">
        <v>17846</v>
      </c>
      <c r="F390" s="217" t="s">
        <v>17847</v>
      </c>
      <c r="G390" s="217" t="s">
        <v>17073</v>
      </c>
      <c r="H390" s="217">
        <v>-104.72141999999999</v>
      </c>
      <c r="I390" s="217">
        <v>47.898020000000002</v>
      </c>
      <c r="J390" s="217" t="s">
        <v>17711</v>
      </c>
      <c r="K390" s="217" t="s">
        <v>17850</v>
      </c>
      <c r="L390" s="217">
        <v>20200253</v>
      </c>
      <c r="M390" s="217">
        <v>0</v>
      </c>
      <c r="N390" s="217" t="s">
        <v>17144</v>
      </c>
      <c r="O390" s="217" t="s">
        <v>17144</v>
      </c>
      <c r="P390" s="107" t="str">
        <f>VLOOKUP(L390,SCC_xref!$D$6:$G$192,2,FALSE)</f>
        <v>Compressor Engines</v>
      </c>
      <c r="Q390" s="189">
        <v>0</v>
      </c>
      <c r="R390" s="189">
        <v>0</v>
      </c>
      <c r="S390" s="189">
        <v>0</v>
      </c>
      <c r="T390" s="189">
        <v>2.8191461436644946E-3</v>
      </c>
      <c r="U390" s="189">
        <v>5.6126636860229479E-2</v>
      </c>
      <c r="W390" s="6"/>
      <c r="X390" s="6"/>
      <c r="Y390" s="6"/>
      <c r="Z390" s="6"/>
      <c r="AA390" s="6"/>
      <c r="AB390" s="6"/>
    </row>
    <row r="391" spans="1:28" s="68" customFormat="1" x14ac:dyDescent="0.2">
      <c r="A391" s="142" t="s">
        <v>17015</v>
      </c>
      <c r="B391" s="217" t="s">
        <v>17276</v>
      </c>
      <c r="C391" s="217" t="s">
        <v>17038</v>
      </c>
      <c r="D391" s="217">
        <v>30083</v>
      </c>
      <c r="E391" s="217" t="s">
        <v>17846</v>
      </c>
      <c r="F391" s="217" t="s">
        <v>17847</v>
      </c>
      <c r="G391" s="217" t="s">
        <v>17073</v>
      </c>
      <c r="H391" s="217">
        <v>-104.72141999999999</v>
      </c>
      <c r="I391" s="217">
        <v>47.898020000000002</v>
      </c>
      <c r="J391" s="217" t="s">
        <v>17713</v>
      </c>
      <c r="K391" s="217" t="s">
        <v>17714</v>
      </c>
      <c r="L391" s="217">
        <v>31000205</v>
      </c>
      <c r="M391" s="217">
        <v>8760</v>
      </c>
      <c r="N391" s="217" t="s">
        <v>17469</v>
      </c>
      <c r="O391" s="217" t="s">
        <v>17144</v>
      </c>
      <c r="P391" s="107" t="str">
        <f>VLOOKUP(L391,SCC_xref!$D$6:$G$192,2,FALSE)</f>
        <v>Natural Gas Production, Flares</v>
      </c>
      <c r="Q391" s="189">
        <v>0.33791310822014869</v>
      </c>
      <c r="R391" s="189">
        <v>0.33791310822014869</v>
      </c>
      <c r="S391" s="189">
        <v>0.73246542532664771</v>
      </c>
      <c r="T391" s="189">
        <v>1.1532870587718385E-3</v>
      </c>
      <c r="U391" s="189">
        <v>1.0635869542006956E-2</v>
      </c>
      <c r="W391" s="6"/>
      <c r="X391" s="6"/>
      <c r="Y391" s="6"/>
      <c r="Z391" s="6"/>
      <c r="AA391" s="6"/>
      <c r="AB391" s="6"/>
    </row>
    <row r="392" spans="1:28" s="68" customFormat="1" x14ac:dyDescent="0.2">
      <c r="A392" s="142" t="s">
        <v>17015</v>
      </c>
      <c r="B392" s="217" t="s">
        <v>17276</v>
      </c>
      <c r="C392" s="217" t="s">
        <v>17038</v>
      </c>
      <c r="D392" s="217">
        <v>30083</v>
      </c>
      <c r="E392" s="217" t="s">
        <v>17846</v>
      </c>
      <c r="F392" s="217" t="s">
        <v>17847</v>
      </c>
      <c r="G392" s="217" t="s">
        <v>17073</v>
      </c>
      <c r="H392" s="217">
        <v>-104.72141999999999</v>
      </c>
      <c r="I392" s="217">
        <v>47.898020000000002</v>
      </c>
      <c r="J392" s="217" t="s">
        <v>17715</v>
      </c>
      <c r="K392" s="217" t="s">
        <v>17714</v>
      </c>
      <c r="L392" s="217">
        <v>31000205</v>
      </c>
      <c r="M392" s="217">
        <v>48</v>
      </c>
      <c r="N392" s="217" t="s">
        <v>17469</v>
      </c>
      <c r="O392" s="217" t="s">
        <v>17144</v>
      </c>
      <c r="P392" s="107" t="str">
        <f>VLOOKUP(L392,SCC_xref!$D$6:$G$192,2,FALSE)</f>
        <v>Natural Gas Production, Flares</v>
      </c>
      <c r="Q392" s="189">
        <v>7.0478653591612359E-2</v>
      </c>
      <c r="R392" s="189">
        <v>0.12673343345837204</v>
      </c>
      <c r="S392" s="189">
        <v>7.2913370715686238E-2</v>
      </c>
      <c r="T392" s="189">
        <v>0</v>
      </c>
      <c r="U392" s="189">
        <v>1.281430065302043E-4</v>
      </c>
      <c r="W392" s="6"/>
      <c r="X392" s="6"/>
      <c r="Y392" s="6"/>
      <c r="Z392" s="6"/>
      <c r="AA392" s="6"/>
      <c r="AB392" s="6"/>
    </row>
    <row r="393" spans="1:28" s="68" customFormat="1" x14ac:dyDescent="0.2">
      <c r="A393" s="142" t="s">
        <v>17015</v>
      </c>
      <c r="B393" s="217" t="s">
        <v>17276</v>
      </c>
      <c r="C393" s="217" t="s">
        <v>17038</v>
      </c>
      <c r="D393" s="217">
        <v>30083</v>
      </c>
      <c r="E393" s="217" t="s">
        <v>17846</v>
      </c>
      <c r="F393" s="217" t="s">
        <v>17847</v>
      </c>
      <c r="G393" s="217" t="s">
        <v>17073</v>
      </c>
      <c r="H393" s="217">
        <v>-104.72141999999999</v>
      </c>
      <c r="I393" s="217">
        <v>47.898020000000002</v>
      </c>
      <c r="J393" s="217" t="s">
        <v>17668</v>
      </c>
      <c r="K393" s="217" t="s">
        <v>17851</v>
      </c>
      <c r="L393" s="217">
        <v>31000207</v>
      </c>
      <c r="M393" s="217">
        <v>72624</v>
      </c>
      <c r="N393" s="217" t="s">
        <v>17469</v>
      </c>
      <c r="O393" s="217" t="s">
        <v>17144</v>
      </c>
      <c r="P393" s="107" t="str">
        <f>VLOOKUP(L393,SCC_xref!$D$6:$G$192,2,FALSE)</f>
        <v>Permitted Fugitives</v>
      </c>
      <c r="Q393" s="189">
        <v>0</v>
      </c>
      <c r="R393" s="189">
        <v>1.9543089925921455</v>
      </c>
      <c r="S393" s="189">
        <v>0</v>
      </c>
      <c r="T393" s="189">
        <v>0</v>
      </c>
      <c r="U393" s="189">
        <v>0</v>
      </c>
      <c r="W393" s="6"/>
      <c r="X393" s="6"/>
      <c r="Y393" s="6"/>
      <c r="Z393" s="6"/>
      <c r="AA393" s="6"/>
      <c r="AB393" s="6"/>
    </row>
    <row r="394" spans="1:28" s="68" customFormat="1" ht="25.5" x14ac:dyDescent="0.2">
      <c r="A394" s="142" t="s">
        <v>17015</v>
      </c>
      <c r="B394" s="217" t="s">
        <v>17276</v>
      </c>
      <c r="C394" s="217" t="s">
        <v>17038</v>
      </c>
      <c r="D394" s="217">
        <v>30083</v>
      </c>
      <c r="E394" s="217" t="s">
        <v>17852</v>
      </c>
      <c r="F394" s="217" t="s">
        <v>17853</v>
      </c>
      <c r="G394" s="217" t="s">
        <v>17073</v>
      </c>
      <c r="H394" s="217">
        <v>-104.8694</v>
      </c>
      <c r="I394" s="217">
        <v>47.968440000000001</v>
      </c>
      <c r="J394" s="217" t="s">
        <v>17758</v>
      </c>
      <c r="K394" s="217" t="s">
        <v>17708</v>
      </c>
      <c r="L394" s="217">
        <v>31000207</v>
      </c>
      <c r="M394" s="217">
        <v>12899</v>
      </c>
      <c r="N394" s="217" t="s">
        <v>17469</v>
      </c>
      <c r="O394" s="217" t="s">
        <v>17144</v>
      </c>
      <c r="P394" s="107" t="str">
        <f>VLOOKUP(L394,SCC_xref!$D$6:$G$192,2,FALSE)</f>
        <v>Permitted Fugitives</v>
      </c>
      <c r="Q394" s="189">
        <v>0</v>
      </c>
      <c r="R394" s="189">
        <v>0.38353201854490149</v>
      </c>
      <c r="S394" s="189">
        <v>0</v>
      </c>
      <c r="T394" s="189">
        <v>0</v>
      </c>
      <c r="U394" s="189">
        <v>0</v>
      </c>
      <c r="W394" s="6"/>
      <c r="X394" s="6"/>
      <c r="Y394" s="6"/>
      <c r="Z394" s="6"/>
      <c r="AA394" s="6"/>
      <c r="AB394" s="6"/>
    </row>
    <row r="395" spans="1:28" s="68" customFormat="1" x14ac:dyDescent="0.2">
      <c r="A395" s="142" t="s">
        <v>17015</v>
      </c>
      <c r="B395" s="217" t="s">
        <v>17276</v>
      </c>
      <c r="C395" s="217" t="s">
        <v>17038</v>
      </c>
      <c r="D395" s="217">
        <v>30083</v>
      </c>
      <c r="E395" s="217" t="s">
        <v>17852</v>
      </c>
      <c r="F395" s="217" t="s">
        <v>17853</v>
      </c>
      <c r="G395" s="217" t="s">
        <v>17073</v>
      </c>
      <c r="H395" s="217">
        <v>-104.8694</v>
      </c>
      <c r="I395" s="217">
        <v>47.968440000000001</v>
      </c>
      <c r="J395" s="217" t="s">
        <v>17709</v>
      </c>
      <c r="K395" s="217" t="s">
        <v>17710</v>
      </c>
      <c r="L395" s="217">
        <v>31000205</v>
      </c>
      <c r="M395" s="217">
        <v>8760</v>
      </c>
      <c r="N395" s="217" t="s">
        <v>17469</v>
      </c>
      <c r="O395" s="217" t="s">
        <v>17144</v>
      </c>
      <c r="P395" s="107" t="str">
        <f>VLOOKUP(L395,SCC_xref!$D$6:$G$192,2,FALSE)</f>
        <v>Natural Gas Production, Flares</v>
      </c>
      <c r="Q395" s="189">
        <v>0.38442901959061287</v>
      </c>
      <c r="R395" s="189">
        <v>0</v>
      </c>
      <c r="S395" s="189">
        <v>2.562860130604086E-2</v>
      </c>
      <c r="T395" s="189">
        <v>0</v>
      </c>
      <c r="U395" s="189">
        <v>0</v>
      </c>
      <c r="W395" s="6"/>
      <c r="X395" s="6"/>
      <c r="Y395" s="6"/>
      <c r="Z395" s="6"/>
      <c r="AA395" s="6"/>
      <c r="AB395" s="6"/>
    </row>
    <row r="396" spans="1:28" s="68" customFormat="1" x14ac:dyDescent="0.2">
      <c r="A396" s="142" t="s">
        <v>17015</v>
      </c>
      <c r="B396" s="217" t="s">
        <v>17276</v>
      </c>
      <c r="C396" s="217" t="s">
        <v>17038</v>
      </c>
      <c r="D396" s="217">
        <v>30083</v>
      </c>
      <c r="E396" s="217" t="s">
        <v>17852</v>
      </c>
      <c r="F396" s="217" t="s">
        <v>17853</v>
      </c>
      <c r="G396" s="217" t="s">
        <v>17073</v>
      </c>
      <c r="H396" s="217">
        <v>-104.8694</v>
      </c>
      <c r="I396" s="217">
        <v>47.968440000000001</v>
      </c>
      <c r="J396" s="217" t="s">
        <v>17709</v>
      </c>
      <c r="K396" s="217" t="s">
        <v>17710</v>
      </c>
      <c r="L396" s="217">
        <v>31000205</v>
      </c>
      <c r="M396" s="217">
        <v>0</v>
      </c>
      <c r="N396" s="217" t="s">
        <v>17144</v>
      </c>
      <c r="O396" s="217" t="s">
        <v>17144</v>
      </c>
      <c r="P396" s="107" t="str">
        <f>VLOOKUP(L396,SCC_xref!$D$6:$G$192,2,FALSE)</f>
        <v>Natural Gas Production, Flares</v>
      </c>
      <c r="Q396" s="189">
        <v>0</v>
      </c>
      <c r="R396" s="189">
        <v>1.1532870587718385E-3</v>
      </c>
      <c r="S396" s="189">
        <v>0</v>
      </c>
      <c r="T396" s="189">
        <v>5.1257202612081719E-4</v>
      </c>
      <c r="U396" s="189">
        <v>2.8191461436644946E-3</v>
      </c>
      <c r="W396" s="6"/>
      <c r="X396" s="6"/>
      <c r="Y396" s="6"/>
      <c r="Z396" s="6"/>
      <c r="AA396" s="6"/>
      <c r="AB396" s="6"/>
    </row>
    <row r="397" spans="1:28" s="68" customFormat="1" ht="25.5" x14ac:dyDescent="0.2">
      <c r="A397" s="142" t="s">
        <v>17015</v>
      </c>
      <c r="B397" s="217" t="s">
        <v>17276</v>
      </c>
      <c r="C397" s="217" t="s">
        <v>17038</v>
      </c>
      <c r="D397" s="217">
        <v>30083</v>
      </c>
      <c r="E397" s="217" t="s">
        <v>17852</v>
      </c>
      <c r="F397" s="217" t="s">
        <v>17853</v>
      </c>
      <c r="G397" s="217" t="s">
        <v>17073</v>
      </c>
      <c r="H397" s="217">
        <v>-104.8694</v>
      </c>
      <c r="I397" s="217">
        <v>47.968440000000001</v>
      </c>
      <c r="J397" s="217" t="s">
        <v>17721</v>
      </c>
      <c r="K397" s="217" t="s">
        <v>17665</v>
      </c>
      <c r="L397" s="217">
        <v>40301012</v>
      </c>
      <c r="M397" s="217">
        <v>12899</v>
      </c>
      <c r="N397" s="217" t="s">
        <v>17469</v>
      </c>
      <c r="O397" s="217" t="s">
        <v>17144</v>
      </c>
      <c r="P397" s="107" t="str">
        <f>VLOOKUP(L397,SCC_xref!$D$6:$G$192,2,FALSE)</f>
        <v>Permitted Tank Losses</v>
      </c>
      <c r="Q397" s="189">
        <v>0</v>
      </c>
      <c r="R397" s="189">
        <v>0.3040833544961748</v>
      </c>
      <c r="S397" s="189">
        <v>0</v>
      </c>
      <c r="T397" s="189">
        <v>0</v>
      </c>
      <c r="U397" s="189">
        <v>0</v>
      </c>
      <c r="W397" s="6"/>
      <c r="X397" s="6"/>
      <c r="Y397" s="6"/>
      <c r="Z397" s="6"/>
      <c r="AA397" s="6"/>
      <c r="AB397" s="6"/>
    </row>
    <row r="398" spans="1:28" s="68" customFormat="1" ht="25.5" x14ac:dyDescent="0.2">
      <c r="A398" s="142" t="s">
        <v>17015</v>
      </c>
      <c r="B398" s="217" t="s">
        <v>17276</v>
      </c>
      <c r="C398" s="217" t="s">
        <v>17038</v>
      </c>
      <c r="D398" s="217">
        <v>30083</v>
      </c>
      <c r="E398" s="217" t="s">
        <v>17852</v>
      </c>
      <c r="F398" s="217" t="s">
        <v>17853</v>
      </c>
      <c r="G398" s="217" t="s">
        <v>17073</v>
      </c>
      <c r="H398" s="217">
        <v>-104.8694</v>
      </c>
      <c r="I398" s="217">
        <v>47.968440000000001</v>
      </c>
      <c r="J398" s="217" t="s">
        <v>17711</v>
      </c>
      <c r="K398" s="217" t="s">
        <v>17712</v>
      </c>
      <c r="L398" s="217">
        <v>20200253</v>
      </c>
      <c r="M398" s="217">
        <v>8760</v>
      </c>
      <c r="N398" s="217" t="s">
        <v>17469</v>
      </c>
      <c r="O398" s="217" t="s">
        <v>17144</v>
      </c>
      <c r="P398" s="107" t="str">
        <f>VLOOKUP(L398,SCC_xref!$D$6:$G$192,2,FALSE)</f>
        <v>Compressor Engines</v>
      </c>
      <c r="Q398" s="189">
        <v>1.2909126477852781</v>
      </c>
      <c r="R398" s="189">
        <v>1.7960523795273433</v>
      </c>
      <c r="S398" s="189">
        <v>1.7960523795273433</v>
      </c>
      <c r="T398" s="189">
        <v>2.8191461436644946E-3</v>
      </c>
      <c r="U398" s="189">
        <v>5.6126636860229479E-2</v>
      </c>
      <c r="W398" s="6"/>
      <c r="X398" s="6"/>
      <c r="Y398" s="6"/>
      <c r="Z398" s="6"/>
      <c r="AA398" s="6"/>
      <c r="AB398" s="6"/>
    </row>
    <row r="399" spans="1:28" s="68" customFormat="1" x14ac:dyDescent="0.2">
      <c r="A399" s="142" t="s">
        <v>17015</v>
      </c>
      <c r="B399" s="217" t="s">
        <v>17276</v>
      </c>
      <c r="C399" s="217" t="s">
        <v>17038</v>
      </c>
      <c r="D399" s="217">
        <v>30083</v>
      </c>
      <c r="E399" s="217" t="s">
        <v>17852</v>
      </c>
      <c r="F399" s="217" t="s">
        <v>17853</v>
      </c>
      <c r="G399" s="217" t="s">
        <v>17073</v>
      </c>
      <c r="H399" s="217">
        <v>-104.8694</v>
      </c>
      <c r="I399" s="217">
        <v>47.968440000000001</v>
      </c>
      <c r="J399" s="217" t="s">
        <v>17713</v>
      </c>
      <c r="K399" s="217" t="s">
        <v>17714</v>
      </c>
      <c r="L399" s="217">
        <v>31000205</v>
      </c>
      <c r="M399" s="217">
        <v>8760</v>
      </c>
      <c r="N399" s="217" t="s">
        <v>17469</v>
      </c>
      <c r="O399" s="217" t="s">
        <v>17144</v>
      </c>
      <c r="P399" s="107" t="str">
        <f>VLOOKUP(L399,SCC_xref!$D$6:$G$192,2,FALSE)</f>
        <v>Natural Gas Production, Flares</v>
      </c>
      <c r="Q399" s="189">
        <v>0.33791310822014869</v>
      </c>
      <c r="R399" s="189">
        <v>2.0246595031772282E-2</v>
      </c>
      <c r="S399" s="189">
        <v>0.73246542532664771</v>
      </c>
      <c r="T399" s="189">
        <v>1.1532870587718385E-3</v>
      </c>
      <c r="U399" s="189">
        <v>1.0635869542006956E-2</v>
      </c>
      <c r="W399" s="6"/>
      <c r="X399" s="6"/>
      <c r="Y399" s="6"/>
      <c r="Z399" s="6"/>
      <c r="AA399" s="6"/>
      <c r="AB399" s="6"/>
    </row>
    <row r="400" spans="1:28" s="68" customFormat="1" x14ac:dyDescent="0.2">
      <c r="A400" s="142" t="s">
        <v>17015</v>
      </c>
      <c r="B400" s="217" t="s">
        <v>17276</v>
      </c>
      <c r="C400" s="217" t="s">
        <v>17038</v>
      </c>
      <c r="D400" s="217">
        <v>30083</v>
      </c>
      <c r="E400" s="217" t="s">
        <v>17852</v>
      </c>
      <c r="F400" s="217" t="s">
        <v>17853</v>
      </c>
      <c r="G400" s="217" t="s">
        <v>17073</v>
      </c>
      <c r="H400" s="217">
        <v>-104.8694</v>
      </c>
      <c r="I400" s="217">
        <v>47.968440000000001</v>
      </c>
      <c r="J400" s="217" t="s">
        <v>17715</v>
      </c>
      <c r="K400" s="217" t="s">
        <v>17714</v>
      </c>
      <c r="L400" s="217">
        <v>31000205</v>
      </c>
      <c r="M400" s="217">
        <v>48</v>
      </c>
      <c r="N400" s="217" t="s">
        <v>17469</v>
      </c>
      <c r="O400" s="217" t="s">
        <v>17144</v>
      </c>
      <c r="P400" s="107" t="str">
        <f>VLOOKUP(L400,SCC_xref!$D$6:$G$192,2,FALSE)</f>
        <v>Natural Gas Production, Flares</v>
      </c>
      <c r="Q400" s="189">
        <v>3.6648899867638432E-2</v>
      </c>
      <c r="R400" s="189">
        <v>0.12673343345837204</v>
      </c>
      <c r="S400" s="189">
        <v>7.2913370715686238E-2</v>
      </c>
      <c r="T400" s="189">
        <v>0</v>
      </c>
      <c r="U400" s="189">
        <v>0</v>
      </c>
      <c r="W400" s="6"/>
      <c r="X400" s="6"/>
      <c r="Y400" s="6"/>
      <c r="Z400" s="6"/>
      <c r="AA400" s="6"/>
      <c r="AB400" s="6"/>
    </row>
    <row r="401" spans="1:28" s="68" customFormat="1" ht="25.5" x14ac:dyDescent="0.2">
      <c r="A401" s="142" t="s">
        <v>17015</v>
      </c>
      <c r="B401" s="217" t="s">
        <v>17276</v>
      </c>
      <c r="C401" s="217" t="s">
        <v>17038</v>
      </c>
      <c r="D401" s="217">
        <v>30083</v>
      </c>
      <c r="E401" s="217" t="s">
        <v>17852</v>
      </c>
      <c r="F401" s="217" t="s">
        <v>17853</v>
      </c>
      <c r="G401" s="217" t="s">
        <v>17073</v>
      </c>
      <c r="H401" s="217">
        <v>-104.8694</v>
      </c>
      <c r="I401" s="217">
        <v>47.968440000000001</v>
      </c>
      <c r="J401" s="217" t="s">
        <v>17668</v>
      </c>
      <c r="K401" s="217" t="s">
        <v>17854</v>
      </c>
      <c r="L401" s="217">
        <v>31000207</v>
      </c>
      <c r="M401" s="217">
        <v>12774</v>
      </c>
      <c r="N401" s="217" t="s">
        <v>17469</v>
      </c>
      <c r="O401" s="217" t="s">
        <v>17144</v>
      </c>
      <c r="P401" s="107" t="str">
        <f>VLOOKUP(L401,SCC_xref!$D$6:$G$192,2,FALSE)</f>
        <v>Permitted Fugitives</v>
      </c>
      <c r="Q401" s="189">
        <v>0</v>
      </c>
      <c r="R401" s="189">
        <v>0.34380768652053811</v>
      </c>
      <c r="S401" s="189">
        <v>0</v>
      </c>
      <c r="T401" s="189">
        <v>0</v>
      </c>
      <c r="U401" s="189">
        <v>0</v>
      </c>
      <c r="W401" s="6"/>
      <c r="X401" s="6"/>
      <c r="Y401" s="6"/>
      <c r="Z401" s="6"/>
      <c r="AA401" s="6"/>
      <c r="AB401" s="6"/>
    </row>
    <row r="402" spans="1:28" s="68" customFormat="1" ht="25.5" x14ac:dyDescent="0.2">
      <c r="A402" s="142" t="s">
        <v>17015</v>
      </c>
      <c r="B402" s="217" t="s">
        <v>17276</v>
      </c>
      <c r="C402" s="217" t="s">
        <v>17038</v>
      </c>
      <c r="D402" s="217">
        <v>30083</v>
      </c>
      <c r="E402" s="217" t="s">
        <v>17855</v>
      </c>
      <c r="F402" s="217" t="s">
        <v>17856</v>
      </c>
      <c r="G402" s="217" t="s">
        <v>17073</v>
      </c>
      <c r="H402" s="217">
        <v>-104.69607000000001</v>
      </c>
      <c r="I402" s="217">
        <v>47.954090000000001</v>
      </c>
      <c r="J402" s="217" t="s">
        <v>17814</v>
      </c>
      <c r="K402" s="217" t="s">
        <v>17857</v>
      </c>
      <c r="L402" s="217">
        <v>31000207</v>
      </c>
      <c r="M402" s="217">
        <v>16935</v>
      </c>
      <c r="N402" s="217" t="s">
        <v>17469</v>
      </c>
      <c r="O402" s="217" t="s">
        <v>17144</v>
      </c>
      <c r="P402" s="107" t="str">
        <f>VLOOKUP(L402,SCC_xref!$D$6:$G$192,2,FALSE)</f>
        <v>Permitted Fugitives</v>
      </c>
      <c r="Q402" s="189">
        <v>0</v>
      </c>
      <c r="R402" s="189">
        <v>0.50347387265717269</v>
      </c>
      <c r="S402" s="189">
        <v>0</v>
      </c>
      <c r="T402" s="189">
        <v>0</v>
      </c>
      <c r="U402" s="189">
        <v>0</v>
      </c>
      <c r="W402" s="6"/>
      <c r="X402" s="6"/>
      <c r="Y402" s="6"/>
      <c r="Z402" s="6"/>
      <c r="AA402" s="6"/>
      <c r="AB402" s="6"/>
    </row>
    <row r="403" spans="1:28" s="68" customFormat="1" x14ac:dyDescent="0.2">
      <c r="A403" s="142" t="s">
        <v>17015</v>
      </c>
      <c r="B403" s="217" t="s">
        <v>17276</v>
      </c>
      <c r="C403" s="217" t="s">
        <v>17038</v>
      </c>
      <c r="D403" s="217">
        <v>30083</v>
      </c>
      <c r="E403" s="217" t="s">
        <v>17855</v>
      </c>
      <c r="F403" s="217" t="s">
        <v>17856</v>
      </c>
      <c r="G403" s="217" t="s">
        <v>17073</v>
      </c>
      <c r="H403" s="217">
        <v>-104.69607000000001</v>
      </c>
      <c r="I403" s="217">
        <v>47.954090000000001</v>
      </c>
      <c r="J403" s="217" t="s">
        <v>17709</v>
      </c>
      <c r="K403" s="217" t="s">
        <v>17709</v>
      </c>
      <c r="L403" s="217">
        <v>31000205</v>
      </c>
      <c r="M403" s="217">
        <v>8520</v>
      </c>
      <c r="N403" s="217" t="s">
        <v>17469</v>
      </c>
      <c r="O403" s="217" t="s">
        <v>17144</v>
      </c>
      <c r="P403" s="107" t="str">
        <f>VLOOKUP(L403,SCC_xref!$D$6:$G$192,2,FALSE)</f>
        <v>Natural Gas Production, Flares</v>
      </c>
      <c r="Q403" s="189">
        <v>3.7674043919880058E-2</v>
      </c>
      <c r="R403" s="189">
        <v>1.6658590848926558E-3</v>
      </c>
      <c r="S403" s="189">
        <v>2.511602927992004E-2</v>
      </c>
      <c r="T403" s="189">
        <v>1.1532870587718385E-3</v>
      </c>
      <c r="U403" s="189">
        <v>2.69100313713429E-3</v>
      </c>
      <c r="W403" s="6"/>
      <c r="X403" s="6"/>
      <c r="Y403" s="6"/>
      <c r="Z403" s="6"/>
      <c r="AA403" s="6"/>
      <c r="AB403" s="6"/>
    </row>
    <row r="404" spans="1:28" s="68" customFormat="1" ht="25.5" x14ac:dyDescent="0.2">
      <c r="A404" s="142" t="s">
        <v>17015</v>
      </c>
      <c r="B404" s="217" t="s">
        <v>17276</v>
      </c>
      <c r="C404" s="217" t="s">
        <v>17038</v>
      </c>
      <c r="D404" s="217">
        <v>30083</v>
      </c>
      <c r="E404" s="217" t="s">
        <v>17855</v>
      </c>
      <c r="F404" s="217" t="s">
        <v>17856</v>
      </c>
      <c r="G404" s="217" t="s">
        <v>17073</v>
      </c>
      <c r="H404" s="217">
        <v>-104.69607000000001</v>
      </c>
      <c r="I404" s="217">
        <v>47.954090000000001</v>
      </c>
      <c r="J404" s="217" t="s">
        <v>17721</v>
      </c>
      <c r="K404" s="217" t="s">
        <v>17665</v>
      </c>
      <c r="L404" s="217">
        <v>40301012</v>
      </c>
      <c r="M404" s="217">
        <v>16935</v>
      </c>
      <c r="N404" s="217" t="s">
        <v>17469</v>
      </c>
      <c r="O404" s="217" t="s">
        <v>17144</v>
      </c>
      <c r="P404" s="107" t="str">
        <f>VLOOKUP(L404,SCC_xref!$D$6:$G$192,2,FALSE)</f>
        <v>Permitted Tank Losses</v>
      </c>
      <c r="Q404" s="189">
        <v>0</v>
      </c>
      <c r="R404" s="189">
        <v>0.40044689540688844</v>
      </c>
      <c r="S404" s="189">
        <v>0</v>
      </c>
      <c r="T404" s="189">
        <v>0</v>
      </c>
      <c r="U404" s="189">
        <v>0</v>
      </c>
      <c r="W404" s="6"/>
      <c r="X404" s="6"/>
      <c r="Y404" s="6"/>
      <c r="Z404" s="6"/>
      <c r="AA404" s="6"/>
      <c r="AB404" s="6"/>
    </row>
    <row r="405" spans="1:28" s="68" customFormat="1" ht="25.5" x14ac:dyDescent="0.2">
      <c r="A405" s="142" t="s">
        <v>17015</v>
      </c>
      <c r="B405" s="217" t="s">
        <v>17276</v>
      </c>
      <c r="C405" s="217" t="s">
        <v>17038</v>
      </c>
      <c r="D405" s="217">
        <v>30083</v>
      </c>
      <c r="E405" s="217" t="s">
        <v>17855</v>
      </c>
      <c r="F405" s="217" t="s">
        <v>17856</v>
      </c>
      <c r="G405" s="217" t="s">
        <v>17073</v>
      </c>
      <c r="H405" s="217">
        <v>-104.69607000000001</v>
      </c>
      <c r="I405" s="217">
        <v>47.954090000000001</v>
      </c>
      <c r="J405" s="217" t="s">
        <v>17711</v>
      </c>
      <c r="K405" s="217" t="s">
        <v>17712</v>
      </c>
      <c r="L405" s="217">
        <v>20200253</v>
      </c>
      <c r="M405" s="217">
        <v>8520</v>
      </c>
      <c r="N405" s="217" t="s">
        <v>17469</v>
      </c>
      <c r="O405" s="217" t="s">
        <v>17144</v>
      </c>
      <c r="P405" s="107" t="str">
        <f>VLOOKUP(L405,SCC_xref!$D$6:$G$192,2,FALSE)</f>
        <v>Compressor Engines</v>
      </c>
      <c r="Q405" s="189">
        <v>1.2555451779829416</v>
      </c>
      <c r="R405" s="189">
        <v>1.7468454650197449</v>
      </c>
      <c r="S405" s="189">
        <v>1.7468454650197449</v>
      </c>
      <c r="T405" s="189">
        <v>0</v>
      </c>
      <c r="U405" s="189">
        <v>0</v>
      </c>
      <c r="W405" s="6"/>
      <c r="X405" s="6"/>
      <c r="Y405" s="6"/>
      <c r="Z405" s="6"/>
      <c r="AA405" s="6"/>
      <c r="AB405" s="6"/>
    </row>
    <row r="406" spans="1:28" s="68" customFormat="1" ht="25.5" x14ac:dyDescent="0.2">
      <c r="A406" s="142" t="s">
        <v>17015</v>
      </c>
      <c r="B406" s="217" t="s">
        <v>17276</v>
      </c>
      <c r="C406" s="217" t="s">
        <v>17038</v>
      </c>
      <c r="D406" s="217">
        <v>30083</v>
      </c>
      <c r="E406" s="217" t="s">
        <v>17855</v>
      </c>
      <c r="F406" s="217" t="s">
        <v>17856</v>
      </c>
      <c r="G406" s="217" t="s">
        <v>17073</v>
      </c>
      <c r="H406" s="217">
        <v>-104.69607000000001</v>
      </c>
      <c r="I406" s="217">
        <v>47.954090000000001</v>
      </c>
      <c r="J406" s="217" t="s">
        <v>17711</v>
      </c>
      <c r="K406" s="217" t="s">
        <v>17712</v>
      </c>
      <c r="L406" s="217">
        <v>20200253</v>
      </c>
      <c r="M406" s="217">
        <v>0</v>
      </c>
      <c r="N406" s="217" t="s">
        <v>17144</v>
      </c>
      <c r="O406" s="217" t="s">
        <v>17144</v>
      </c>
      <c r="P406" s="107" t="str">
        <f>VLOOKUP(L406,SCC_xref!$D$6:$G$192,2,FALSE)</f>
        <v>Compressor Engines</v>
      </c>
      <c r="Q406" s="189">
        <v>0</v>
      </c>
      <c r="R406" s="189">
        <v>0</v>
      </c>
      <c r="S406" s="189">
        <v>0</v>
      </c>
      <c r="T406" s="189">
        <v>2.69100313713429E-3</v>
      </c>
      <c r="U406" s="189">
        <v>5.4588920781867029E-2</v>
      </c>
      <c r="W406" s="6"/>
      <c r="X406" s="6"/>
      <c r="Y406" s="6"/>
      <c r="Z406" s="6"/>
      <c r="AA406" s="6"/>
      <c r="AB406" s="6"/>
    </row>
    <row r="407" spans="1:28" s="68" customFormat="1" x14ac:dyDescent="0.2">
      <c r="A407" s="142" t="s">
        <v>17015</v>
      </c>
      <c r="B407" s="217" t="s">
        <v>17276</v>
      </c>
      <c r="C407" s="217" t="s">
        <v>17038</v>
      </c>
      <c r="D407" s="217">
        <v>30083</v>
      </c>
      <c r="E407" s="217" t="s">
        <v>17855</v>
      </c>
      <c r="F407" s="217" t="s">
        <v>17856</v>
      </c>
      <c r="G407" s="217" t="s">
        <v>17073</v>
      </c>
      <c r="H407" s="217">
        <v>-104.69607000000001</v>
      </c>
      <c r="I407" s="217">
        <v>47.954090000000001</v>
      </c>
      <c r="J407" s="217" t="s">
        <v>17713</v>
      </c>
      <c r="K407" s="217" t="s">
        <v>17714</v>
      </c>
      <c r="L407" s="217">
        <v>31000205</v>
      </c>
      <c r="M407" s="217">
        <v>8520</v>
      </c>
      <c r="N407" s="217" t="s">
        <v>17469</v>
      </c>
      <c r="O407" s="217" t="s">
        <v>17144</v>
      </c>
      <c r="P407" s="107" t="str">
        <f>VLOOKUP(L407,SCC_xref!$D$6:$G$192,2,FALSE)</f>
        <v>Natural Gas Production, Flares</v>
      </c>
      <c r="Q407" s="189">
        <v>0.32868681174997405</v>
      </c>
      <c r="R407" s="189">
        <v>4.4129888588871751</v>
      </c>
      <c r="S407" s="189">
        <v>0.71234697330140562</v>
      </c>
      <c r="T407" s="189">
        <v>0</v>
      </c>
      <c r="U407" s="189">
        <v>0</v>
      </c>
      <c r="W407" s="6"/>
      <c r="X407" s="6"/>
      <c r="Y407" s="6"/>
      <c r="Z407" s="6"/>
      <c r="AA407" s="6"/>
      <c r="AB407" s="6"/>
    </row>
    <row r="408" spans="1:28" s="68" customFormat="1" x14ac:dyDescent="0.2">
      <c r="A408" s="142" t="s">
        <v>17015</v>
      </c>
      <c r="B408" s="217" t="s">
        <v>17276</v>
      </c>
      <c r="C408" s="217" t="s">
        <v>17038</v>
      </c>
      <c r="D408" s="217">
        <v>30083</v>
      </c>
      <c r="E408" s="217" t="s">
        <v>17855</v>
      </c>
      <c r="F408" s="217" t="s">
        <v>17856</v>
      </c>
      <c r="G408" s="217" t="s">
        <v>17073</v>
      </c>
      <c r="H408" s="217">
        <v>-104.69607000000001</v>
      </c>
      <c r="I408" s="217">
        <v>47.954090000000001</v>
      </c>
      <c r="J408" s="217" t="s">
        <v>17713</v>
      </c>
      <c r="K408" s="217" t="s">
        <v>17714</v>
      </c>
      <c r="L408" s="217">
        <v>31000205</v>
      </c>
      <c r="M408" s="217">
        <v>0</v>
      </c>
      <c r="N408" s="217" t="s">
        <v>17144</v>
      </c>
      <c r="O408" s="217" t="s">
        <v>17144</v>
      </c>
      <c r="P408" s="107" t="str">
        <f>VLOOKUP(L408,SCC_xref!$D$6:$G$192,2,FALSE)</f>
        <v>Natural Gas Production, Flares</v>
      </c>
      <c r="Q408" s="189">
        <v>0</v>
      </c>
      <c r="R408" s="189">
        <v>0</v>
      </c>
      <c r="S408" s="189">
        <v>0</v>
      </c>
      <c r="T408" s="189">
        <v>1.1532870587718385E-3</v>
      </c>
      <c r="U408" s="189">
        <v>1.0379583528946548E-2</v>
      </c>
      <c r="W408" s="6"/>
      <c r="X408" s="6"/>
      <c r="Y408" s="6"/>
      <c r="Z408" s="6"/>
      <c r="AA408" s="6"/>
      <c r="AB408" s="6"/>
    </row>
    <row r="409" spans="1:28" s="68" customFormat="1" x14ac:dyDescent="0.2">
      <c r="A409" s="142" t="s">
        <v>17015</v>
      </c>
      <c r="B409" s="217" t="s">
        <v>17276</v>
      </c>
      <c r="C409" s="217" t="s">
        <v>17038</v>
      </c>
      <c r="D409" s="217">
        <v>30083</v>
      </c>
      <c r="E409" s="217" t="s">
        <v>17855</v>
      </c>
      <c r="F409" s="217" t="s">
        <v>17856</v>
      </c>
      <c r="G409" s="217" t="s">
        <v>17073</v>
      </c>
      <c r="H409" s="217">
        <v>-104.69607000000001</v>
      </c>
      <c r="I409" s="217">
        <v>47.954090000000001</v>
      </c>
      <c r="J409" s="217" t="s">
        <v>17715</v>
      </c>
      <c r="K409" s="217" t="s">
        <v>17714</v>
      </c>
      <c r="L409" s="217">
        <v>31000205</v>
      </c>
      <c r="M409" s="217">
        <v>48</v>
      </c>
      <c r="N409" s="217" t="s">
        <v>17469</v>
      </c>
      <c r="O409" s="217" t="s">
        <v>17144</v>
      </c>
      <c r="P409" s="107" t="str">
        <f>VLOOKUP(L409,SCC_xref!$D$6:$G$192,2,FALSE)</f>
        <v>Natural Gas Production, Flares</v>
      </c>
      <c r="Q409" s="189">
        <v>3.6648899867638432E-2</v>
      </c>
      <c r="R409" s="189">
        <v>0.12673343345837204</v>
      </c>
      <c r="S409" s="189">
        <v>7.2913370715686238E-2</v>
      </c>
      <c r="T409" s="189">
        <v>0</v>
      </c>
      <c r="U409" s="189">
        <v>0</v>
      </c>
      <c r="W409" s="6"/>
      <c r="X409" s="6"/>
      <c r="Y409" s="6"/>
      <c r="Z409" s="6"/>
      <c r="AA409" s="6"/>
      <c r="AB409" s="6"/>
    </row>
    <row r="410" spans="1:28" s="68" customFormat="1" ht="25.5" x14ac:dyDescent="0.2">
      <c r="A410" s="142" t="s">
        <v>17015</v>
      </c>
      <c r="B410" s="217" t="s">
        <v>17276</v>
      </c>
      <c r="C410" s="217" t="s">
        <v>17038</v>
      </c>
      <c r="D410" s="217">
        <v>30083</v>
      </c>
      <c r="E410" s="217" t="s">
        <v>17855</v>
      </c>
      <c r="F410" s="217" t="s">
        <v>17856</v>
      </c>
      <c r="G410" s="217" t="s">
        <v>17073</v>
      </c>
      <c r="H410" s="217">
        <v>-104.69607000000001</v>
      </c>
      <c r="I410" s="217">
        <v>47.954090000000001</v>
      </c>
      <c r="J410" s="217" t="s">
        <v>17668</v>
      </c>
      <c r="K410" s="217" t="s">
        <v>17858</v>
      </c>
      <c r="L410" s="217">
        <v>31000207</v>
      </c>
      <c r="M410" s="217">
        <v>16906</v>
      </c>
      <c r="N410" s="217" t="s">
        <v>17469</v>
      </c>
      <c r="O410" s="217" t="s">
        <v>17144</v>
      </c>
      <c r="P410" s="107" t="str">
        <f>VLOOKUP(L410,SCC_xref!$D$6:$G$192,2,FALSE)</f>
        <v>Permitted Fugitives</v>
      </c>
      <c r="Q410" s="189">
        <v>0</v>
      </c>
      <c r="R410" s="189">
        <v>0.45490767318222525</v>
      </c>
      <c r="S410" s="189">
        <v>0</v>
      </c>
      <c r="T410" s="189">
        <v>0</v>
      </c>
      <c r="U410" s="189">
        <v>0</v>
      </c>
      <c r="W410" s="6"/>
      <c r="X410" s="6"/>
      <c r="Y410" s="6"/>
      <c r="Z410" s="6"/>
      <c r="AA410" s="6"/>
      <c r="AB410" s="6"/>
    </row>
    <row r="411" spans="1:28" s="68" customFormat="1" ht="25.5" x14ac:dyDescent="0.2">
      <c r="A411" s="142" t="s">
        <v>17015</v>
      </c>
      <c r="B411" s="217" t="s">
        <v>17276</v>
      </c>
      <c r="C411" s="217" t="s">
        <v>17038</v>
      </c>
      <c r="D411" s="217">
        <v>30083</v>
      </c>
      <c r="E411" s="217" t="s">
        <v>17859</v>
      </c>
      <c r="F411" s="217" t="s">
        <v>17860</v>
      </c>
      <c r="G411" s="217" t="s">
        <v>17073</v>
      </c>
      <c r="H411" s="217">
        <v>-104.76106</v>
      </c>
      <c r="I411" s="217">
        <v>47.968400000000003</v>
      </c>
      <c r="J411" s="217" t="s">
        <v>17599</v>
      </c>
      <c r="K411" s="217" t="s">
        <v>17658</v>
      </c>
      <c r="L411" s="217">
        <v>31000207</v>
      </c>
      <c r="M411" s="217">
        <v>14459</v>
      </c>
      <c r="N411" s="217" t="s">
        <v>17469</v>
      </c>
      <c r="O411" s="217" t="s">
        <v>17144</v>
      </c>
      <c r="P411" s="107" t="str">
        <f>VLOOKUP(L411,SCC_xref!$D$6:$G$192,2,FALSE)</f>
        <v>Permitted Fugitives</v>
      </c>
      <c r="Q411" s="189">
        <v>0</v>
      </c>
      <c r="R411" s="189">
        <v>0.42979164390230518</v>
      </c>
      <c r="S411" s="189">
        <v>0</v>
      </c>
      <c r="T411" s="189">
        <v>0</v>
      </c>
      <c r="U411" s="189">
        <v>0</v>
      </c>
      <c r="W411" s="6"/>
      <c r="X411" s="6"/>
      <c r="Y411" s="6"/>
      <c r="Z411" s="6"/>
      <c r="AA411" s="6"/>
      <c r="AB411" s="6"/>
    </row>
    <row r="412" spans="1:28" s="68" customFormat="1" x14ac:dyDescent="0.2">
      <c r="A412" s="142" t="s">
        <v>17015</v>
      </c>
      <c r="B412" s="217" t="s">
        <v>17276</v>
      </c>
      <c r="C412" s="217" t="s">
        <v>17038</v>
      </c>
      <c r="D412" s="217">
        <v>30083</v>
      </c>
      <c r="E412" s="217" t="s">
        <v>17859</v>
      </c>
      <c r="F412" s="217" t="s">
        <v>17860</v>
      </c>
      <c r="G412" s="217" t="s">
        <v>17073</v>
      </c>
      <c r="H412" s="217">
        <v>-104.76106</v>
      </c>
      <c r="I412" s="217">
        <v>47.968400000000003</v>
      </c>
      <c r="J412" s="217" t="s">
        <v>17709</v>
      </c>
      <c r="K412" s="217" t="s">
        <v>17710</v>
      </c>
      <c r="L412" s="217">
        <v>31000205</v>
      </c>
      <c r="M412" s="217">
        <v>8760</v>
      </c>
      <c r="N412" s="217" t="s">
        <v>17469</v>
      </c>
      <c r="O412" s="217" t="s">
        <v>17144</v>
      </c>
      <c r="P412" s="107" t="str">
        <f>VLOOKUP(L412,SCC_xref!$D$6:$G$192,2,FALSE)</f>
        <v>Natural Gas Production, Flares</v>
      </c>
      <c r="Q412" s="189">
        <v>3.8699187972121699E-2</v>
      </c>
      <c r="R412" s="189">
        <v>1.1532870587718385E-3</v>
      </c>
      <c r="S412" s="189">
        <v>2.5756744312571064E-2</v>
      </c>
      <c r="T412" s="189">
        <v>5.1257202612081719E-4</v>
      </c>
      <c r="U412" s="189">
        <v>2.8191461436644946E-3</v>
      </c>
      <c r="W412" s="6"/>
      <c r="X412" s="6"/>
      <c r="Y412" s="6"/>
      <c r="Z412" s="6"/>
      <c r="AA412" s="6"/>
      <c r="AB412" s="6"/>
    </row>
    <row r="413" spans="1:28" s="68" customFormat="1" ht="25.5" x14ac:dyDescent="0.2">
      <c r="A413" s="142" t="s">
        <v>17015</v>
      </c>
      <c r="B413" s="217" t="s">
        <v>17276</v>
      </c>
      <c r="C413" s="217" t="s">
        <v>17038</v>
      </c>
      <c r="D413" s="217">
        <v>30083</v>
      </c>
      <c r="E413" s="217" t="s">
        <v>17859</v>
      </c>
      <c r="F413" s="217" t="s">
        <v>17860</v>
      </c>
      <c r="G413" s="217" t="s">
        <v>17073</v>
      </c>
      <c r="H413" s="217">
        <v>-104.76106</v>
      </c>
      <c r="I413" s="217">
        <v>47.968400000000003</v>
      </c>
      <c r="J413" s="217" t="s">
        <v>17640</v>
      </c>
      <c r="K413" s="217" t="s">
        <v>17665</v>
      </c>
      <c r="L413" s="217">
        <v>40301012</v>
      </c>
      <c r="M413" s="217">
        <v>14459</v>
      </c>
      <c r="N413" s="217" t="s">
        <v>17469</v>
      </c>
      <c r="O413" s="217" t="s">
        <v>17144</v>
      </c>
      <c r="P413" s="107" t="str">
        <f>VLOOKUP(L413,SCC_xref!$D$6:$G$192,2,FALSE)</f>
        <v>Permitted Tank Losses</v>
      </c>
      <c r="Q413" s="189">
        <v>0</v>
      </c>
      <c r="R413" s="189">
        <v>0.34086039737034346</v>
      </c>
      <c r="S413" s="189">
        <v>0</v>
      </c>
      <c r="T413" s="189">
        <v>0</v>
      </c>
      <c r="U413" s="189">
        <v>0</v>
      </c>
      <c r="W413" s="6"/>
      <c r="X413" s="6"/>
      <c r="Y413" s="6"/>
      <c r="Z413" s="6"/>
      <c r="AA413" s="6"/>
      <c r="AB413" s="6"/>
    </row>
    <row r="414" spans="1:28" s="68" customFormat="1" ht="25.5" x14ac:dyDescent="0.2">
      <c r="A414" s="142" t="s">
        <v>17015</v>
      </c>
      <c r="B414" s="217" t="s">
        <v>17276</v>
      </c>
      <c r="C414" s="217" t="s">
        <v>17038</v>
      </c>
      <c r="D414" s="217">
        <v>30083</v>
      </c>
      <c r="E414" s="217" t="s">
        <v>17859</v>
      </c>
      <c r="F414" s="217" t="s">
        <v>17860</v>
      </c>
      <c r="G414" s="217" t="s">
        <v>17073</v>
      </c>
      <c r="H414" s="217">
        <v>-104.76106</v>
      </c>
      <c r="I414" s="217">
        <v>47.968400000000003</v>
      </c>
      <c r="J414" s="217" t="s">
        <v>17711</v>
      </c>
      <c r="K414" s="217" t="s">
        <v>17712</v>
      </c>
      <c r="L414" s="217">
        <v>20200253</v>
      </c>
      <c r="M414" s="217">
        <v>8760</v>
      </c>
      <c r="N414" s="217" t="s">
        <v>17469</v>
      </c>
      <c r="O414" s="217" t="s">
        <v>17144</v>
      </c>
      <c r="P414" s="107" t="str">
        <f>VLOOKUP(L414,SCC_xref!$D$6:$G$192,2,FALSE)</f>
        <v>Compressor Engines</v>
      </c>
      <c r="Q414" s="189">
        <v>1.2909126477852781</v>
      </c>
      <c r="R414" s="189">
        <v>1.7960523795273433</v>
      </c>
      <c r="S414" s="189">
        <v>1.7960523795273433</v>
      </c>
      <c r="T414" s="189">
        <v>2.8191461436644946E-3</v>
      </c>
      <c r="U414" s="189">
        <v>5.6126636860229479E-2</v>
      </c>
      <c r="W414" s="6"/>
      <c r="X414" s="6"/>
      <c r="Y414" s="6"/>
      <c r="Z414" s="6"/>
      <c r="AA414" s="6"/>
      <c r="AB414" s="6"/>
    </row>
    <row r="415" spans="1:28" s="68" customFormat="1" x14ac:dyDescent="0.2">
      <c r="A415" s="142" t="s">
        <v>17015</v>
      </c>
      <c r="B415" s="217" t="s">
        <v>17276</v>
      </c>
      <c r="C415" s="217" t="s">
        <v>17038</v>
      </c>
      <c r="D415" s="217">
        <v>30083</v>
      </c>
      <c r="E415" s="217" t="s">
        <v>17859</v>
      </c>
      <c r="F415" s="217" t="s">
        <v>17860</v>
      </c>
      <c r="G415" s="217" t="s">
        <v>17073</v>
      </c>
      <c r="H415" s="217">
        <v>-104.76106</v>
      </c>
      <c r="I415" s="217">
        <v>47.968400000000003</v>
      </c>
      <c r="J415" s="217" t="s">
        <v>17713</v>
      </c>
      <c r="K415" s="217" t="s">
        <v>17714</v>
      </c>
      <c r="L415" s="217">
        <v>31000205</v>
      </c>
      <c r="M415" s="217">
        <v>8760</v>
      </c>
      <c r="N415" s="217" t="s">
        <v>17469</v>
      </c>
      <c r="O415" s="217" t="s">
        <v>17144</v>
      </c>
      <c r="P415" s="107" t="str">
        <f>VLOOKUP(L415,SCC_xref!$D$6:$G$192,2,FALSE)</f>
        <v>Natural Gas Production, Flares</v>
      </c>
      <c r="Q415" s="189">
        <v>0.33791310822014869</v>
      </c>
      <c r="R415" s="189">
        <v>4.5378001472475944</v>
      </c>
      <c r="S415" s="189">
        <v>0.73246542532664771</v>
      </c>
      <c r="T415" s="189">
        <v>1.1532870587718385E-3</v>
      </c>
      <c r="U415" s="189">
        <v>1.0635869542006956E-2</v>
      </c>
      <c r="W415" s="6"/>
      <c r="X415" s="6"/>
      <c r="Y415" s="6"/>
      <c r="Z415" s="6"/>
      <c r="AA415" s="6"/>
      <c r="AB415" s="6"/>
    </row>
    <row r="416" spans="1:28" s="68" customFormat="1" x14ac:dyDescent="0.2">
      <c r="A416" s="142" t="s">
        <v>17015</v>
      </c>
      <c r="B416" s="217" t="s">
        <v>17276</v>
      </c>
      <c r="C416" s="217" t="s">
        <v>17038</v>
      </c>
      <c r="D416" s="217">
        <v>30083</v>
      </c>
      <c r="E416" s="217" t="s">
        <v>17859</v>
      </c>
      <c r="F416" s="217" t="s">
        <v>17860</v>
      </c>
      <c r="G416" s="217" t="s">
        <v>17073</v>
      </c>
      <c r="H416" s="217">
        <v>-104.76106</v>
      </c>
      <c r="I416" s="217">
        <v>47.968400000000003</v>
      </c>
      <c r="J416" s="217" t="s">
        <v>17715</v>
      </c>
      <c r="K416" s="217" t="s">
        <v>17714</v>
      </c>
      <c r="L416" s="217">
        <v>31000205</v>
      </c>
      <c r="M416" s="217">
        <v>48</v>
      </c>
      <c r="N416" s="217" t="s">
        <v>17469</v>
      </c>
      <c r="O416" s="217" t="s">
        <v>17144</v>
      </c>
      <c r="P416" s="107" t="str">
        <f>VLOOKUP(L416,SCC_xref!$D$6:$G$192,2,FALSE)</f>
        <v>Natural Gas Production, Flares</v>
      </c>
      <c r="Q416" s="189">
        <v>3.6648899867638432E-2</v>
      </c>
      <c r="R416" s="189">
        <v>0.12673343345837204</v>
      </c>
      <c r="S416" s="189">
        <v>7.2913370715686238E-2</v>
      </c>
      <c r="T416" s="189">
        <v>0</v>
      </c>
      <c r="U416" s="189">
        <v>0</v>
      </c>
      <c r="W416" s="6"/>
      <c r="X416" s="6"/>
      <c r="Y416" s="6"/>
      <c r="Z416" s="6"/>
      <c r="AA416" s="6"/>
      <c r="AB416" s="6"/>
    </row>
    <row r="417" spans="1:28" s="68" customFormat="1" x14ac:dyDescent="0.2">
      <c r="A417" s="142" t="s">
        <v>17015</v>
      </c>
      <c r="B417" s="217" t="s">
        <v>17276</v>
      </c>
      <c r="C417" s="217" t="s">
        <v>17038</v>
      </c>
      <c r="D417" s="217">
        <v>30083</v>
      </c>
      <c r="E417" s="217" t="s">
        <v>17859</v>
      </c>
      <c r="F417" s="217" t="s">
        <v>17860</v>
      </c>
      <c r="G417" s="217" t="s">
        <v>17073</v>
      </c>
      <c r="H417" s="217">
        <v>-104.76106</v>
      </c>
      <c r="I417" s="217">
        <v>47.968400000000003</v>
      </c>
      <c r="J417" s="217" t="s">
        <v>17715</v>
      </c>
      <c r="K417" s="217" t="s">
        <v>17714</v>
      </c>
      <c r="L417" s="217">
        <v>31000205</v>
      </c>
      <c r="M417" s="217">
        <v>0</v>
      </c>
      <c r="N417" s="217" t="s">
        <v>17144</v>
      </c>
      <c r="O417" s="217" t="s">
        <v>17144</v>
      </c>
      <c r="P417" s="107" t="str">
        <f>VLOOKUP(L417,SCC_xref!$D$6:$G$192,2,FALSE)</f>
        <v>Natural Gas Production, Flares</v>
      </c>
      <c r="Q417" s="189">
        <v>0</v>
      </c>
      <c r="R417" s="189">
        <v>0</v>
      </c>
      <c r="S417" s="189">
        <v>0</v>
      </c>
      <c r="T417" s="189">
        <v>0</v>
      </c>
      <c r="U417" s="189">
        <v>0</v>
      </c>
      <c r="W417" s="6"/>
      <c r="X417" s="6"/>
      <c r="Y417" s="6"/>
      <c r="Z417" s="6"/>
      <c r="AA417" s="6"/>
      <c r="AB417" s="6"/>
    </row>
    <row r="418" spans="1:28" s="68" customFormat="1" ht="25.5" x14ac:dyDescent="0.2">
      <c r="A418" s="142" t="s">
        <v>17015</v>
      </c>
      <c r="B418" s="217" t="s">
        <v>17276</v>
      </c>
      <c r="C418" s="217" t="s">
        <v>17038</v>
      </c>
      <c r="D418" s="217">
        <v>30083</v>
      </c>
      <c r="E418" s="217" t="s">
        <v>17859</v>
      </c>
      <c r="F418" s="217" t="s">
        <v>17860</v>
      </c>
      <c r="G418" s="217" t="s">
        <v>17073</v>
      </c>
      <c r="H418" s="217">
        <v>-104.76106</v>
      </c>
      <c r="I418" s="217">
        <v>47.968400000000003</v>
      </c>
      <c r="J418" s="217" t="s">
        <v>17668</v>
      </c>
      <c r="K418" s="217" t="s">
        <v>17738</v>
      </c>
      <c r="L418" s="217">
        <v>31000207</v>
      </c>
      <c r="M418" s="217">
        <v>14344</v>
      </c>
      <c r="N418" s="217" t="s">
        <v>17469</v>
      </c>
      <c r="O418" s="217" t="s">
        <v>17144</v>
      </c>
      <c r="P418" s="107" t="str">
        <f>VLOOKUP(L418,SCC_xref!$D$6:$G$192,2,FALSE)</f>
        <v>Permitted Fugitives</v>
      </c>
      <c r="Q418" s="189">
        <v>0</v>
      </c>
      <c r="R418" s="189">
        <v>0.38596673566897538</v>
      </c>
      <c r="S418" s="189">
        <v>0</v>
      </c>
      <c r="T418" s="189">
        <v>0</v>
      </c>
      <c r="U418" s="189">
        <v>0</v>
      </c>
      <c r="W418" s="6"/>
      <c r="X418" s="6"/>
      <c r="Y418" s="6"/>
      <c r="Z418" s="6"/>
      <c r="AA418" s="6"/>
      <c r="AB418" s="6"/>
    </row>
    <row r="419" spans="1:28" s="68" customFormat="1" ht="25.5" x14ac:dyDescent="0.2">
      <c r="A419" s="142" t="s">
        <v>17015</v>
      </c>
      <c r="B419" s="217" t="s">
        <v>17276</v>
      </c>
      <c r="C419" s="217" t="s">
        <v>17038</v>
      </c>
      <c r="D419" s="217">
        <v>30083</v>
      </c>
      <c r="E419" s="217" t="s">
        <v>17861</v>
      </c>
      <c r="F419" s="217" t="s">
        <v>17862</v>
      </c>
      <c r="G419" s="217" t="s">
        <v>17073</v>
      </c>
      <c r="H419" s="217">
        <v>-104.85727</v>
      </c>
      <c r="I419" s="217">
        <v>47.910550000000001</v>
      </c>
      <c r="J419" s="217" t="s">
        <v>17599</v>
      </c>
      <c r="K419" s="217" t="s">
        <v>17658</v>
      </c>
      <c r="L419" s="217">
        <v>31000207</v>
      </c>
      <c r="M419" s="217">
        <v>96038</v>
      </c>
      <c r="N419" s="217" t="s">
        <v>17469</v>
      </c>
      <c r="O419" s="217" t="s">
        <v>17144</v>
      </c>
      <c r="P419" s="107" t="str">
        <f>VLOOKUP(L419,SCC_xref!$D$6:$G$192,2,FALSE)</f>
        <v>Permitted Fugitives</v>
      </c>
      <c r="Q419" s="189">
        <v>0</v>
      </c>
      <c r="R419" s="189">
        <v>1.7567124765225708</v>
      </c>
      <c r="S419" s="189">
        <v>0</v>
      </c>
      <c r="T419" s="189">
        <v>0</v>
      </c>
      <c r="U419" s="189">
        <v>0</v>
      </c>
      <c r="W419" s="6"/>
      <c r="X419" s="6"/>
      <c r="Y419" s="6"/>
      <c r="Z419" s="6"/>
      <c r="AA419" s="6"/>
      <c r="AB419" s="6"/>
    </row>
    <row r="420" spans="1:28" s="68" customFormat="1" x14ac:dyDescent="0.2">
      <c r="A420" s="142" t="s">
        <v>17015</v>
      </c>
      <c r="B420" s="217" t="s">
        <v>17276</v>
      </c>
      <c r="C420" s="217" t="s">
        <v>17038</v>
      </c>
      <c r="D420" s="217">
        <v>30083</v>
      </c>
      <c r="E420" s="217" t="s">
        <v>17861</v>
      </c>
      <c r="F420" s="217" t="s">
        <v>17862</v>
      </c>
      <c r="G420" s="217" t="s">
        <v>17073</v>
      </c>
      <c r="H420" s="217">
        <v>-104.85727</v>
      </c>
      <c r="I420" s="217">
        <v>47.910550000000001</v>
      </c>
      <c r="J420" s="217" t="s">
        <v>17709</v>
      </c>
      <c r="K420" s="217" t="s">
        <v>17710</v>
      </c>
      <c r="L420" s="217">
        <v>31000205</v>
      </c>
      <c r="M420" s="217">
        <v>8496</v>
      </c>
      <c r="N420" s="217" t="s">
        <v>17469</v>
      </c>
      <c r="O420" s="217" t="s">
        <v>17144</v>
      </c>
      <c r="P420" s="107" t="str">
        <f>VLOOKUP(L420,SCC_xref!$D$6:$G$192,2,FALSE)</f>
        <v>Natural Gas Production, Flares</v>
      </c>
      <c r="Q420" s="189">
        <v>4.9591343527189059E-2</v>
      </c>
      <c r="R420" s="189">
        <v>2.69100313713429E-3</v>
      </c>
      <c r="S420" s="189">
        <v>4.9591343527189059E-2</v>
      </c>
      <c r="T420" s="189">
        <v>1.0251440522416344E-3</v>
      </c>
      <c r="U420" s="189">
        <v>3.7033328887229038E-2</v>
      </c>
      <c r="W420" s="6"/>
      <c r="X420" s="6"/>
      <c r="Y420" s="6"/>
      <c r="Z420" s="6"/>
      <c r="AA420" s="6"/>
      <c r="AB420" s="6"/>
    </row>
    <row r="421" spans="1:28" s="68" customFormat="1" ht="25.5" x14ac:dyDescent="0.2">
      <c r="A421" s="142" t="s">
        <v>17015</v>
      </c>
      <c r="B421" s="217" t="s">
        <v>17276</v>
      </c>
      <c r="C421" s="217" t="s">
        <v>17038</v>
      </c>
      <c r="D421" s="217">
        <v>30083</v>
      </c>
      <c r="E421" s="217" t="s">
        <v>17861</v>
      </c>
      <c r="F421" s="217" t="s">
        <v>17862</v>
      </c>
      <c r="G421" s="217" t="s">
        <v>17073</v>
      </c>
      <c r="H421" s="217">
        <v>-104.85727</v>
      </c>
      <c r="I421" s="217">
        <v>47.910550000000001</v>
      </c>
      <c r="J421" s="217" t="s">
        <v>17640</v>
      </c>
      <c r="K421" s="217" t="s">
        <v>17665</v>
      </c>
      <c r="L421" s="217">
        <v>40301012</v>
      </c>
      <c r="M421" s="217">
        <v>96038</v>
      </c>
      <c r="N421" s="217" t="s">
        <v>17469</v>
      </c>
      <c r="O421" s="217" t="s">
        <v>17144</v>
      </c>
      <c r="P421" s="107" t="str">
        <f>VLOOKUP(L421,SCC_xref!$D$6:$G$192,2,FALSE)</f>
        <v>Permitted Tank Losses</v>
      </c>
      <c r="Q421" s="189">
        <v>0</v>
      </c>
      <c r="R421" s="189">
        <v>1.4336639570599257</v>
      </c>
      <c r="S421" s="189">
        <v>0</v>
      </c>
      <c r="T421" s="189">
        <v>0</v>
      </c>
      <c r="U421" s="189">
        <v>0</v>
      </c>
      <c r="W421" s="6"/>
      <c r="X421" s="6"/>
      <c r="Y421" s="6"/>
      <c r="Z421" s="6"/>
      <c r="AA421" s="6"/>
      <c r="AB421" s="6"/>
    </row>
    <row r="422" spans="1:28" s="68" customFormat="1" ht="25.5" x14ac:dyDescent="0.2">
      <c r="A422" s="142" t="s">
        <v>17015</v>
      </c>
      <c r="B422" s="217" t="s">
        <v>17276</v>
      </c>
      <c r="C422" s="217" t="s">
        <v>17038</v>
      </c>
      <c r="D422" s="217">
        <v>30083</v>
      </c>
      <c r="E422" s="217" t="s">
        <v>17861</v>
      </c>
      <c r="F422" s="217" t="s">
        <v>17862</v>
      </c>
      <c r="G422" s="217" t="s">
        <v>17073</v>
      </c>
      <c r="H422" s="217">
        <v>-104.85727</v>
      </c>
      <c r="I422" s="217">
        <v>47.910550000000001</v>
      </c>
      <c r="J422" s="217" t="s">
        <v>17711</v>
      </c>
      <c r="K422" s="217" t="s">
        <v>17712</v>
      </c>
      <c r="L422" s="217">
        <v>20200253</v>
      </c>
      <c r="M422" s="217">
        <v>8496</v>
      </c>
      <c r="N422" s="217" t="s">
        <v>17469</v>
      </c>
      <c r="O422" s="217" t="s">
        <v>17144</v>
      </c>
      <c r="P422" s="107" t="str">
        <f>VLOOKUP(L422,SCC_xref!$D$6:$G$192,2,FALSE)</f>
        <v>Compressor Engines</v>
      </c>
      <c r="Q422" s="189">
        <v>1.2519571738000959</v>
      </c>
      <c r="R422" s="189">
        <v>1.741976030771597</v>
      </c>
      <c r="S422" s="189">
        <v>1.741976030771597</v>
      </c>
      <c r="T422" s="189">
        <v>0</v>
      </c>
      <c r="U422" s="189">
        <v>0</v>
      </c>
      <c r="W422" s="6"/>
      <c r="X422" s="6"/>
      <c r="Y422" s="6"/>
      <c r="Z422" s="6"/>
      <c r="AA422" s="6"/>
      <c r="AB422" s="6"/>
    </row>
    <row r="423" spans="1:28" s="68" customFormat="1" ht="25.5" x14ac:dyDescent="0.2">
      <c r="A423" s="142" t="s">
        <v>17015</v>
      </c>
      <c r="B423" s="217" t="s">
        <v>17276</v>
      </c>
      <c r="C423" s="217" t="s">
        <v>17038</v>
      </c>
      <c r="D423" s="217">
        <v>30083</v>
      </c>
      <c r="E423" s="217" t="s">
        <v>17861</v>
      </c>
      <c r="F423" s="217" t="s">
        <v>17862</v>
      </c>
      <c r="G423" s="217" t="s">
        <v>17073</v>
      </c>
      <c r="H423" s="217">
        <v>-104.85727</v>
      </c>
      <c r="I423" s="217">
        <v>47.910550000000001</v>
      </c>
      <c r="J423" s="217" t="s">
        <v>17711</v>
      </c>
      <c r="K423" s="217" t="s">
        <v>17712</v>
      </c>
      <c r="L423" s="217">
        <v>20200253</v>
      </c>
      <c r="M423" s="217">
        <v>0</v>
      </c>
      <c r="N423" s="217" t="s">
        <v>17144</v>
      </c>
      <c r="O423" s="217" t="s">
        <v>17144</v>
      </c>
      <c r="P423" s="107" t="str">
        <f>VLOOKUP(L423,SCC_xref!$D$6:$G$192,2,FALSE)</f>
        <v>Compressor Engines</v>
      </c>
      <c r="Q423" s="189">
        <v>0</v>
      </c>
      <c r="R423" s="189">
        <v>0</v>
      </c>
      <c r="S423" s="189">
        <v>0</v>
      </c>
      <c r="T423" s="189">
        <v>2.69100313713429E-3</v>
      </c>
      <c r="U423" s="189">
        <v>5.4460777775336831E-2</v>
      </c>
      <c r="W423" s="6"/>
      <c r="X423" s="6"/>
      <c r="Y423" s="6"/>
      <c r="Z423" s="6"/>
      <c r="AA423" s="6"/>
      <c r="AB423" s="6"/>
    </row>
    <row r="424" spans="1:28" s="68" customFormat="1" x14ac:dyDescent="0.2">
      <c r="A424" s="142" t="s">
        <v>17015</v>
      </c>
      <c r="B424" s="217" t="s">
        <v>17276</v>
      </c>
      <c r="C424" s="217" t="s">
        <v>17038</v>
      </c>
      <c r="D424" s="217">
        <v>30083</v>
      </c>
      <c r="E424" s="217" t="s">
        <v>17861</v>
      </c>
      <c r="F424" s="217" t="s">
        <v>17862</v>
      </c>
      <c r="G424" s="217" t="s">
        <v>17073</v>
      </c>
      <c r="H424" s="217">
        <v>-104.85727</v>
      </c>
      <c r="I424" s="217">
        <v>47.910550000000001</v>
      </c>
      <c r="J424" s="217" t="s">
        <v>17713</v>
      </c>
      <c r="K424" s="217" t="s">
        <v>17714</v>
      </c>
      <c r="L424" s="217">
        <v>31000205</v>
      </c>
      <c r="M424" s="217">
        <v>8496</v>
      </c>
      <c r="N424" s="217" t="s">
        <v>17469</v>
      </c>
      <c r="O424" s="217" t="s">
        <v>17144</v>
      </c>
      <c r="P424" s="107" t="str">
        <f>VLOOKUP(L424,SCC_xref!$D$6:$G$192,2,FALSE)</f>
        <v>Natural Gas Production, Flares</v>
      </c>
      <c r="Q424" s="189">
        <v>0.32766166769773236</v>
      </c>
      <c r="R424" s="189">
        <v>4.4010715592798668</v>
      </c>
      <c r="S424" s="189">
        <v>0.71042482820345265</v>
      </c>
      <c r="T424" s="189">
        <v>1.0251440522416344E-3</v>
      </c>
      <c r="U424" s="189">
        <v>1.0379583528946548E-2</v>
      </c>
      <c r="W424" s="6"/>
      <c r="X424" s="6"/>
      <c r="Y424" s="6"/>
      <c r="Z424" s="6"/>
      <c r="AA424" s="6"/>
      <c r="AB424" s="6"/>
    </row>
    <row r="425" spans="1:28" s="68" customFormat="1" x14ac:dyDescent="0.2">
      <c r="A425" s="142" t="s">
        <v>17015</v>
      </c>
      <c r="B425" s="217" t="s">
        <v>17276</v>
      </c>
      <c r="C425" s="217" t="s">
        <v>17038</v>
      </c>
      <c r="D425" s="217">
        <v>30083</v>
      </c>
      <c r="E425" s="217" t="s">
        <v>17861</v>
      </c>
      <c r="F425" s="217" t="s">
        <v>17862</v>
      </c>
      <c r="G425" s="217" t="s">
        <v>17073</v>
      </c>
      <c r="H425" s="217">
        <v>-104.85727</v>
      </c>
      <c r="I425" s="217">
        <v>47.910550000000001</v>
      </c>
      <c r="J425" s="217" t="s">
        <v>17715</v>
      </c>
      <c r="K425" s="217" t="s">
        <v>17714</v>
      </c>
      <c r="L425" s="217">
        <v>31000205</v>
      </c>
      <c r="M425" s="217">
        <v>48</v>
      </c>
      <c r="N425" s="217" t="s">
        <v>17469</v>
      </c>
      <c r="O425" s="217" t="s">
        <v>17144</v>
      </c>
      <c r="P425" s="107" t="str">
        <f>VLOOKUP(L425,SCC_xref!$D$6:$G$192,2,FALSE)</f>
        <v>Natural Gas Production, Flares</v>
      </c>
      <c r="Q425" s="189">
        <v>5.7536209932061731E-2</v>
      </c>
      <c r="R425" s="189">
        <v>0.19964680417405828</v>
      </c>
      <c r="S425" s="189">
        <v>0.11507241986412346</v>
      </c>
      <c r="T425" s="189">
        <v>0</v>
      </c>
      <c r="U425" s="189">
        <v>0</v>
      </c>
      <c r="W425" s="6"/>
      <c r="X425" s="6"/>
      <c r="Y425" s="6"/>
      <c r="Z425" s="6"/>
      <c r="AA425" s="6"/>
      <c r="AB425" s="6"/>
    </row>
    <row r="426" spans="1:28" s="68" customFormat="1" ht="25.5" x14ac:dyDescent="0.2">
      <c r="A426" s="142" t="s">
        <v>17015</v>
      </c>
      <c r="B426" s="217" t="s">
        <v>17276</v>
      </c>
      <c r="C426" s="217" t="s">
        <v>17038</v>
      </c>
      <c r="D426" s="217">
        <v>30083</v>
      </c>
      <c r="E426" s="217" t="s">
        <v>17861</v>
      </c>
      <c r="F426" s="217" t="s">
        <v>17862</v>
      </c>
      <c r="G426" s="217" t="s">
        <v>17073</v>
      </c>
      <c r="H426" s="217">
        <v>-104.85727</v>
      </c>
      <c r="I426" s="217">
        <v>47.910550000000001</v>
      </c>
      <c r="J426" s="217" t="s">
        <v>17668</v>
      </c>
      <c r="K426" s="217" t="s">
        <v>17738</v>
      </c>
      <c r="L426" s="217">
        <v>31000207</v>
      </c>
      <c r="M426" s="217">
        <v>0</v>
      </c>
      <c r="N426" s="217" t="s">
        <v>17469</v>
      </c>
      <c r="O426" s="217" t="s">
        <v>17144</v>
      </c>
      <c r="P426" s="107" t="str">
        <f>VLOOKUP(L426,SCC_xref!$D$6:$G$192,2,FALSE)</f>
        <v>Permitted Fugitives</v>
      </c>
      <c r="Q426" s="189">
        <v>0</v>
      </c>
      <c r="R426" s="189">
        <v>0</v>
      </c>
      <c r="S426" s="189">
        <v>0</v>
      </c>
      <c r="T426" s="189">
        <v>0</v>
      </c>
      <c r="U426" s="189">
        <v>0</v>
      </c>
      <c r="W426" s="6"/>
      <c r="X426" s="6"/>
      <c r="Y426" s="6"/>
      <c r="Z426" s="6"/>
      <c r="AA426" s="6"/>
      <c r="AB426" s="6"/>
    </row>
    <row r="427" spans="1:28" s="68" customFormat="1" ht="25.5" x14ac:dyDescent="0.2">
      <c r="A427" s="142" t="s">
        <v>17015</v>
      </c>
      <c r="B427" s="217" t="s">
        <v>17276</v>
      </c>
      <c r="C427" s="217" t="s">
        <v>17038</v>
      </c>
      <c r="D427" s="217">
        <v>30083</v>
      </c>
      <c r="E427" s="217" t="s">
        <v>17863</v>
      </c>
      <c r="F427" s="217" t="s">
        <v>17864</v>
      </c>
      <c r="G427" s="217" t="s">
        <v>17073</v>
      </c>
      <c r="H427" s="217">
        <v>-104.78191</v>
      </c>
      <c r="I427" s="217">
        <v>47.9681</v>
      </c>
      <c r="J427" s="217" t="s">
        <v>17599</v>
      </c>
      <c r="K427" s="217" t="s">
        <v>17658</v>
      </c>
      <c r="L427" s="217">
        <v>31000207</v>
      </c>
      <c r="M427" s="217">
        <v>7748</v>
      </c>
      <c r="N427" s="217" t="s">
        <v>17144</v>
      </c>
      <c r="O427" s="217" t="s">
        <v>17144</v>
      </c>
      <c r="P427" s="107" t="str">
        <f>VLOOKUP(L427,SCC_xref!$D$6:$G$192,2,FALSE)</f>
        <v>Permitted Fugitives</v>
      </c>
      <c r="Q427" s="189">
        <v>0</v>
      </c>
      <c r="R427" s="189">
        <v>0.14198245123546635</v>
      </c>
      <c r="S427" s="189">
        <v>0</v>
      </c>
      <c r="T427" s="189">
        <v>0</v>
      </c>
      <c r="U427" s="189">
        <v>0</v>
      </c>
      <c r="W427" s="6"/>
      <c r="X427" s="6"/>
      <c r="Y427" s="6"/>
      <c r="Z427" s="6"/>
      <c r="AA427" s="6"/>
      <c r="AB427" s="6"/>
    </row>
    <row r="428" spans="1:28" s="68" customFormat="1" x14ac:dyDescent="0.2">
      <c r="A428" s="142" t="s">
        <v>17015</v>
      </c>
      <c r="B428" s="217" t="s">
        <v>17276</v>
      </c>
      <c r="C428" s="217" t="s">
        <v>17038</v>
      </c>
      <c r="D428" s="217">
        <v>30083</v>
      </c>
      <c r="E428" s="217" t="s">
        <v>17863</v>
      </c>
      <c r="F428" s="217" t="s">
        <v>17864</v>
      </c>
      <c r="G428" s="217" t="s">
        <v>17073</v>
      </c>
      <c r="H428" s="217">
        <v>-104.78191</v>
      </c>
      <c r="I428" s="217">
        <v>47.9681</v>
      </c>
      <c r="J428" s="217" t="s">
        <v>17709</v>
      </c>
      <c r="K428" s="217" t="s">
        <v>17710</v>
      </c>
      <c r="L428" s="217">
        <v>31000205</v>
      </c>
      <c r="M428" s="217">
        <v>8760</v>
      </c>
      <c r="N428" s="217" t="s">
        <v>17144</v>
      </c>
      <c r="O428" s="217" t="s">
        <v>17144</v>
      </c>
      <c r="P428" s="107" t="str">
        <f>VLOOKUP(L428,SCC_xref!$D$6:$G$192,2,FALSE)</f>
        <v>Natural Gas Production, Flares</v>
      </c>
      <c r="Q428" s="189">
        <v>5.1129059605551509E-2</v>
      </c>
      <c r="R428" s="189">
        <v>2.8191461436644946E-3</v>
      </c>
      <c r="S428" s="189">
        <v>5.1129059605551509E-2</v>
      </c>
      <c r="T428" s="189">
        <v>5.1257202612081719E-4</v>
      </c>
      <c r="U428" s="189">
        <v>3.9724332024363334E-3</v>
      </c>
      <c r="W428" s="6"/>
      <c r="X428" s="6"/>
      <c r="Y428" s="6"/>
      <c r="Z428" s="6"/>
      <c r="AA428" s="6"/>
      <c r="AB428" s="6"/>
    </row>
    <row r="429" spans="1:28" s="68" customFormat="1" ht="25.5" x14ac:dyDescent="0.2">
      <c r="A429" s="142" t="s">
        <v>17015</v>
      </c>
      <c r="B429" s="217" t="s">
        <v>17276</v>
      </c>
      <c r="C429" s="217" t="s">
        <v>17038</v>
      </c>
      <c r="D429" s="217">
        <v>30083</v>
      </c>
      <c r="E429" s="217" t="s">
        <v>17863</v>
      </c>
      <c r="F429" s="217" t="s">
        <v>17864</v>
      </c>
      <c r="G429" s="217" t="s">
        <v>17073</v>
      </c>
      <c r="H429" s="217">
        <v>-104.78191</v>
      </c>
      <c r="I429" s="217">
        <v>47.9681</v>
      </c>
      <c r="J429" s="217" t="s">
        <v>17640</v>
      </c>
      <c r="K429" s="217" t="s">
        <v>17665</v>
      </c>
      <c r="L429" s="217">
        <v>40301012</v>
      </c>
      <c r="M429" s="217">
        <v>7748</v>
      </c>
      <c r="N429" s="217" t="s">
        <v>17144</v>
      </c>
      <c r="O429" s="217" t="s">
        <v>17144</v>
      </c>
      <c r="P429" s="107" t="str">
        <f>VLOOKUP(L429,SCC_xref!$D$6:$G$192,2,FALSE)</f>
        <v>Permitted Tank Losses</v>
      </c>
      <c r="Q429" s="189">
        <v>0</v>
      </c>
      <c r="R429" s="189">
        <v>1.5377160783624515E-2</v>
      </c>
      <c r="S429" s="189">
        <v>0</v>
      </c>
      <c r="T429" s="189">
        <v>0</v>
      </c>
      <c r="U429" s="189">
        <v>0</v>
      </c>
      <c r="W429" s="6"/>
      <c r="X429" s="6"/>
      <c r="Y429" s="6"/>
      <c r="Z429" s="6"/>
      <c r="AA429" s="6"/>
      <c r="AB429" s="6"/>
    </row>
    <row r="430" spans="1:28" s="68" customFormat="1" ht="25.5" x14ac:dyDescent="0.2">
      <c r="A430" s="142" t="s">
        <v>17015</v>
      </c>
      <c r="B430" s="217" t="s">
        <v>17276</v>
      </c>
      <c r="C430" s="217" t="s">
        <v>17038</v>
      </c>
      <c r="D430" s="217">
        <v>30083</v>
      </c>
      <c r="E430" s="217" t="s">
        <v>17863</v>
      </c>
      <c r="F430" s="217" t="s">
        <v>17864</v>
      </c>
      <c r="G430" s="217" t="s">
        <v>17073</v>
      </c>
      <c r="H430" s="217">
        <v>-104.78191</v>
      </c>
      <c r="I430" s="217">
        <v>47.9681</v>
      </c>
      <c r="J430" s="217" t="s">
        <v>17711</v>
      </c>
      <c r="K430" s="217" t="s">
        <v>17712</v>
      </c>
      <c r="L430" s="217">
        <v>20200253</v>
      </c>
      <c r="M430" s="217">
        <v>8760</v>
      </c>
      <c r="N430" s="217" t="s">
        <v>17144</v>
      </c>
      <c r="O430" s="217" t="s">
        <v>17144</v>
      </c>
      <c r="P430" s="107" t="str">
        <f>VLOOKUP(L430,SCC_xref!$D$6:$G$192,2,FALSE)</f>
        <v>Compressor Engines</v>
      </c>
      <c r="Q430" s="189">
        <v>1.2909126477852781</v>
      </c>
      <c r="R430" s="189">
        <v>1.5715458320864253</v>
      </c>
      <c r="S430" s="189">
        <v>1.7960523795273433</v>
      </c>
      <c r="T430" s="189">
        <v>2.8191461436644946E-3</v>
      </c>
      <c r="U430" s="189">
        <v>5.6126636860229479E-2</v>
      </c>
      <c r="W430" s="6"/>
      <c r="X430" s="6"/>
      <c r="Y430" s="6"/>
      <c r="Z430" s="6"/>
      <c r="AA430" s="6"/>
      <c r="AB430" s="6"/>
    </row>
    <row r="431" spans="1:28" s="68" customFormat="1" x14ac:dyDescent="0.2">
      <c r="A431" s="142" t="s">
        <v>17015</v>
      </c>
      <c r="B431" s="217" t="s">
        <v>17276</v>
      </c>
      <c r="C431" s="217" t="s">
        <v>17038</v>
      </c>
      <c r="D431" s="217">
        <v>30083</v>
      </c>
      <c r="E431" s="217" t="s">
        <v>17863</v>
      </c>
      <c r="F431" s="217" t="s">
        <v>17864</v>
      </c>
      <c r="G431" s="217" t="s">
        <v>17073</v>
      </c>
      <c r="H431" s="217">
        <v>-104.78191</v>
      </c>
      <c r="I431" s="217">
        <v>47.9681</v>
      </c>
      <c r="J431" s="217" t="s">
        <v>17713</v>
      </c>
      <c r="K431" s="217" t="s">
        <v>17714</v>
      </c>
      <c r="L431" s="217">
        <v>31000205</v>
      </c>
      <c r="M431" s="217">
        <v>8760</v>
      </c>
      <c r="N431" s="217" t="s">
        <v>17144</v>
      </c>
      <c r="O431" s="217" t="s">
        <v>17144</v>
      </c>
      <c r="P431" s="107" t="str">
        <f>VLOOKUP(L431,SCC_xref!$D$6:$G$192,2,FALSE)</f>
        <v>Natural Gas Production, Flares</v>
      </c>
      <c r="Q431" s="189">
        <v>0.33675982116137687</v>
      </c>
      <c r="R431" s="189">
        <v>4.5378001472475944</v>
      </c>
      <c r="S431" s="189">
        <v>0.7296462791829833</v>
      </c>
      <c r="T431" s="189">
        <v>1.1532870587718385E-3</v>
      </c>
      <c r="U431" s="189">
        <v>1.0635869542006956E-2</v>
      </c>
      <c r="W431" s="6"/>
      <c r="X431" s="6"/>
      <c r="Y431" s="6"/>
      <c r="Z431" s="6"/>
      <c r="AA431" s="6"/>
      <c r="AB431" s="6"/>
    </row>
    <row r="432" spans="1:28" s="68" customFormat="1" x14ac:dyDescent="0.2">
      <c r="A432" s="142" t="s">
        <v>17015</v>
      </c>
      <c r="B432" s="217" t="s">
        <v>17276</v>
      </c>
      <c r="C432" s="217" t="s">
        <v>17038</v>
      </c>
      <c r="D432" s="217">
        <v>30083</v>
      </c>
      <c r="E432" s="217" t="s">
        <v>17863</v>
      </c>
      <c r="F432" s="217" t="s">
        <v>17864</v>
      </c>
      <c r="G432" s="217" t="s">
        <v>17073</v>
      </c>
      <c r="H432" s="217">
        <v>-104.78191</v>
      </c>
      <c r="I432" s="217">
        <v>47.9681</v>
      </c>
      <c r="J432" s="217" t="s">
        <v>17715</v>
      </c>
      <c r="K432" s="217" t="s">
        <v>17714</v>
      </c>
      <c r="L432" s="217">
        <v>31000205</v>
      </c>
      <c r="M432" s="217">
        <v>8760</v>
      </c>
      <c r="N432" s="217" t="s">
        <v>17144</v>
      </c>
      <c r="O432" s="217" t="s">
        <v>17144</v>
      </c>
      <c r="P432" s="107" t="str">
        <f>VLOOKUP(L432,SCC_xref!$D$6:$G$192,2,FALSE)</f>
        <v>Natural Gas Production, Flares</v>
      </c>
      <c r="Q432" s="189">
        <v>10.495681092862913</v>
      </c>
      <c r="R432" s="189">
        <v>36.48231395914916</v>
      </c>
      <c r="S432" s="189">
        <v>19.475942990499632</v>
      </c>
      <c r="T432" s="189">
        <v>1.1532870587718385E-3</v>
      </c>
      <c r="U432" s="189">
        <v>1.0635869542006956E-2</v>
      </c>
      <c r="W432" s="6"/>
      <c r="X432" s="6"/>
      <c r="Y432" s="6"/>
      <c r="Z432" s="6"/>
      <c r="AA432" s="6"/>
      <c r="AB432" s="6"/>
    </row>
    <row r="433" spans="1:28" s="68" customFormat="1" x14ac:dyDescent="0.2">
      <c r="A433" s="142" t="s">
        <v>17015</v>
      </c>
      <c r="B433" s="217" t="s">
        <v>17276</v>
      </c>
      <c r="C433" s="217" t="s">
        <v>17038</v>
      </c>
      <c r="D433" s="217">
        <v>30083</v>
      </c>
      <c r="E433" s="217" t="s">
        <v>17863</v>
      </c>
      <c r="F433" s="217" t="s">
        <v>17864</v>
      </c>
      <c r="G433" s="217" t="s">
        <v>17073</v>
      </c>
      <c r="H433" s="217">
        <v>-104.78191</v>
      </c>
      <c r="I433" s="217">
        <v>47.9681</v>
      </c>
      <c r="J433" s="217" t="s">
        <v>17668</v>
      </c>
      <c r="K433" s="217" t="s">
        <v>17599</v>
      </c>
      <c r="L433" s="217">
        <v>31000207</v>
      </c>
      <c r="M433" s="217">
        <v>7393</v>
      </c>
      <c r="N433" s="217" t="s">
        <v>17144</v>
      </c>
      <c r="O433" s="217" t="s">
        <v>17144</v>
      </c>
      <c r="P433" s="107" t="str">
        <f>VLOOKUP(L433,SCC_xref!$D$6:$G$192,2,FALSE)</f>
        <v>Permitted Fugitives</v>
      </c>
      <c r="Q433" s="189">
        <v>0</v>
      </c>
      <c r="R433" s="189">
        <v>0.19849351711528646</v>
      </c>
      <c r="S433" s="189">
        <v>0</v>
      </c>
      <c r="T433" s="189">
        <v>0</v>
      </c>
      <c r="U433" s="189">
        <v>0</v>
      </c>
      <c r="W433" s="6"/>
      <c r="X433" s="6"/>
      <c r="Y433" s="6"/>
      <c r="Z433" s="6"/>
      <c r="AA433" s="6"/>
      <c r="AB433" s="6"/>
    </row>
    <row r="434" spans="1:28" s="68" customFormat="1" ht="25.5" x14ac:dyDescent="0.2">
      <c r="A434" s="142" t="s">
        <v>17015</v>
      </c>
      <c r="B434" s="217" t="s">
        <v>17276</v>
      </c>
      <c r="C434" s="217" t="s">
        <v>17038</v>
      </c>
      <c r="D434" s="217">
        <v>30083</v>
      </c>
      <c r="E434" s="217" t="s">
        <v>17865</v>
      </c>
      <c r="F434" s="217" t="s">
        <v>17866</v>
      </c>
      <c r="G434" s="217" t="s">
        <v>17073</v>
      </c>
      <c r="H434" s="217">
        <v>-104.93425000000001</v>
      </c>
      <c r="I434" s="217">
        <v>48.011989999999997</v>
      </c>
      <c r="J434" s="217" t="s">
        <v>17599</v>
      </c>
      <c r="K434" s="217" t="s">
        <v>17658</v>
      </c>
      <c r="L434" s="217">
        <v>31000207</v>
      </c>
      <c r="M434" s="217">
        <v>13347</v>
      </c>
      <c r="N434" s="217" t="s">
        <v>17144</v>
      </c>
      <c r="O434" s="217" t="s">
        <v>17144</v>
      </c>
      <c r="P434" s="107" t="str">
        <f>VLOOKUP(L434,SCC_xref!$D$6:$G$192,2,FALSE)</f>
        <v>Permitted Fugitives</v>
      </c>
      <c r="Q434" s="189">
        <v>0</v>
      </c>
      <c r="R434" s="189">
        <v>0.24462499946615998</v>
      </c>
      <c r="S434" s="189">
        <v>0</v>
      </c>
      <c r="T434" s="189">
        <v>0</v>
      </c>
      <c r="U434" s="189">
        <v>0</v>
      </c>
      <c r="W434" s="6"/>
      <c r="X434" s="6"/>
      <c r="Y434" s="6"/>
      <c r="Z434" s="6"/>
      <c r="AA434" s="6"/>
      <c r="AB434" s="6"/>
    </row>
    <row r="435" spans="1:28" s="68" customFormat="1" x14ac:dyDescent="0.2">
      <c r="A435" s="142" t="s">
        <v>17015</v>
      </c>
      <c r="B435" s="217" t="s">
        <v>17276</v>
      </c>
      <c r="C435" s="217" t="s">
        <v>17038</v>
      </c>
      <c r="D435" s="217">
        <v>30083</v>
      </c>
      <c r="E435" s="217" t="s">
        <v>17865</v>
      </c>
      <c r="F435" s="217" t="s">
        <v>17866</v>
      </c>
      <c r="G435" s="217" t="s">
        <v>17073</v>
      </c>
      <c r="H435" s="217">
        <v>-104.93425000000001</v>
      </c>
      <c r="I435" s="217">
        <v>48.011989999999997</v>
      </c>
      <c r="J435" s="217" t="s">
        <v>17709</v>
      </c>
      <c r="K435" s="217" t="s">
        <v>17710</v>
      </c>
      <c r="L435" s="217">
        <v>31000205</v>
      </c>
      <c r="M435" s="217">
        <v>5640</v>
      </c>
      <c r="N435" s="217" t="s">
        <v>17144</v>
      </c>
      <c r="O435" s="217" t="s">
        <v>17144</v>
      </c>
      <c r="P435" s="107" t="str">
        <f>VLOOKUP(L435,SCC_xref!$D$6:$G$192,2,FALSE)</f>
        <v>Natural Gas Production, Flares</v>
      </c>
      <c r="Q435" s="189">
        <v>3.2932752678262504E-2</v>
      </c>
      <c r="R435" s="189">
        <v>1.7940020914228602E-3</v>
      </c>
      <c r="S435" s="189">
        <v>3.2932752678262504E-2</v>
      </c>
      <c r="T435" s="189">
        <v>3.8442901959061287E-4</v>
      </c>
      <c r="U435" s="189">
        <v>2.5628601306040858E-3</v>
      </c>
      <c r="W435" s="6"/>
      <c r="X435" s="6"/>
      <c r="Y435" s="6"/>
      <c r="Z435" s="6"/>
      <c r="AA435" s="6"/>
      <c r="AB435" s="6"/>
    </row>
    <row r="436" spans="1:28" s="68" customFormat="1" ht="25.5" x14ac:dyDescent="0.2">
      <c r="A436" s="142" t="s">
        <v>17015</v>
      </c>
      <c r="B436" s="217" t="s">
        <v>17276</v>
      </c>
      <c r="C436" s="217" t="s">
        <v>17038</v>
      </c>
      <c r="D436" s="217">
        <v>30083</v>
      </c>
      <c r="E436" s="217" t="s">
        <v>17865</v>
      </c>
      <c r="F436" s="217" t="s">
        <v>17866</v>
      </c>
      <c r="G436" s="217" t="s">
        <v>17073</v>
      </c>
      <c r="H436" s="217">
        <v>-104.93425000000001</v>
      </c>
      <c r="I436" s="217">
        <v>48.011989999999997</v>
      </c>
      <c r="J436" s="217" t="s">
        <v>17640</v>
      </c>
      <c r="K436" s="217" t="s">
        <v>17665</v>
      </c>
      <c r="L436" s="217">
        <v>40301012</v>
      </c>
      <c r="M436" s="217">
        <v>13347</v>
      </c>
      <c r="N436" s="217" t="s">
        <v>17144</v>
      </c>
      <c r="O436" s="217" t="s">
        <v>17144</v>
      </c>
      <c r="P436" s="107" t="str">
        <f>VLOOKUP(L436,SCC_xref!$D$6:$G$192,2,FALSE)</f>
        <v>Permitted Tank Losses</v>
      </c>
      <c r="Q436" s="189">
        <v>0</v>
      </c>
      <c r="R436" s="189">
        <v>2.7604566466736609</v>
      </c>
      <c r="S436" s="189">
        <v>0</v>
      </c>
      <c r="T436" s="189">
        <v>0</v>
      </c>
      <c r="U436" s="189">
        <v>0</v>
      </c>
      <c r="W436" s="6"/>
      <c r="X436" s="6"/>
      <c r="Y436" s="6"/>
      <c r="Z436" s="6"/>
      <c r="AA436" s="6"/>
      <c r="AB436" s="6"/>
    </row>
    <row r="437" spans="1:28" s="68" customFormat="1" ht="25.5" x14ac:dyDescent="0.2">
      <c r="A437" s="142" t="s">
        <v>17015</v>
      </c>
      <c r="B437" s="217" t="s">
        <v>17276</v>
      </c>
      <c r="C437" s="217" t="s">
        <v>17038</v>
      </c>
      <c r="D437" s="217">
        <v>30083</v>
      </c>
      <c r="E437" s="217" t="s">
        <v>17865</v>
      </c>
      <c r="F437" s="217" t="s">
        <v>17866</v>
      </c>
      <c r="G437" s="217" t="s">
        <v>17073</v>
      </c>
      <c r="H437" s="217">
        <v>-104.93425000000001</v>
      </c>
      <c r="I437" s="217">
        <v>48.011989999999997</v>
      </c>
      <c r="J437" s="217" t="s">
        <v>17711</v>
      </c>
      <c r="K437" s="217" t="s">
        <v>17712</v>
      </c>
      <c r="L437" s="217">
        <v>20200253</v>
      </c>
      <c r="M437" s="217">
        <v>5640</v>
      </c>
      <c r="N437" s="217" t="s">
        <v>17144</v>
      </c>
      <c r="O437" s="217" t="s">
        <v>17144</v>
      </c>
      <c r="P437" s="107" t="str">
        <f>VLOOKUP(L437,SCC_xref!$D$6:$G$192,2,FALSE)</f>
        <v>Compressor Engines</v>
      </c>
      <c r="Q437" s="189">
        <v>0.831135540354905</v>
      </c>
      <c r="R437" s="189">
        <v>1.1563624909285635</v>
      </c>
      <c r="S437" s="189">
        <v>1.1563624909285635</v>
      </c>
      <c r="T437" s="189">
        <v>1.7940020914228602E-3</v>
      </c>
      <c r="U437" s="189">
        <v>3.6136327841517608E-2</v>
      </c>
      <c r="W437" s="6"/>
      <c r="X437" s="6"/>
      <c r="Y437" s="6"/>
      <c r="Z437" s="6"/>
      <c r="AA437" s="6"/>
      <c r="AB437" s="6"/>
    </row>
    <row r="438" spans="1:28" s="68" customFormat="1" x14ac:dyDescent="0.2">
      <c r="A438" s="142" t="s">
        <v>17015</v>
      </c>
      <c r="B438" s="217" t="s">
        <v>17276</v>
      </c>
      <c r="C438" s="217" t="s">
        <v>17038</v>
      </c>
      <c r="D438" s="217">
        <v>30083</v>
      </c>
      <c r="E438" s="217" t="s">
        <v>17865</v>
      </c>
      <c r="F438" s="217" t="s">
        <v>17866</v>
      </c>
      <c r="G438" s="217" t="s">
        <v>17073</v>
      </c>
      <c r="H438" s="217">
        <v>-104.93425000000001</v>
      </c>
      <c r="I438" s="217">
        <v>48.011989999999997</v>
      </c>
      <c r="J438" s="217" t="s">
        <v>17713</v>
      </c>
      <c r="K438" s="217" t="s">
        <v>17714</v>
      </c>
      <c r="L438" s="217">
        <v>31000205</v>
      </c>
      <c r="M438" s="217">
        <v>5640</v>
      </c>
      <c r="N438" s="217" t="s">
        <v>17144</v>
      </c>
      <c r="O438" s="217" t="s">
        <v>17144</v>
      </c>
      <c r="P438" s="107" t="str">
        <f>VLOOKUP(L438,SCC_xref!$D$6:$G$192,2,FALSE)</f>
        <v>Natural Gas Production, Flares</v>
      </c>
      <c r="Q438" s="189">
        <v>0.21758682508828689</v>
      </c>
      <c r="R438" s="189">
        <v>2.9216605488886578</v>
      </c>
      <c r="S438" s="189">
        <v>0.47156626403115182</v>
      </c>
      <c r="T438" s="189">
        <v>7.6885803918122573E-4</v>
      </c>
      <c r="U438" s="189">
        <v>6.9197223526310326E-3</v>
      </c>
      <c r="W438" s="6"/>
      <c r="X438" s="6"/>
      <c r="Y438" s="6"/>
      <c r="Z438" s="6"/>
      <c r="AA438" s="6"/>
      <c r="AB438" s="6"/>
    </row>
    <row r="439" spans="1:28" s="68" customFormat="1" x14ac:dyDescent="0.2">
      <c r="A439" s="142" t="s">
        <v>17015</v>
      </c>
      <c r="B439" s="217" t="s">
        <v>17276</v>
      </c>
      <c r="C439" s="217" t="s">
        <v>17038</v>
      </c>
      <c r="D439" s="217">
        <v>30083</v>
      </c>
      <c r="E439" s="217" t="s">
        <v>17865</v>
      </c>
      <c r="F439" s="217" t="s">
        <v>17866</v>
      </c>
      <c r="G439" s="217" t="s">
        <v>17073</v>
      </c>
      <c r="H439" s="217">
        <v>-104.93425000000001</v>
      </c>
      <c r="I439" s="217">
        <v>48.011989999999997</v>
      </c>
      <c r="J439" s="217" t="s">
        <v>17715</v>
      </c>
      <c r="K439" s="217" t="s">
        <v>17714</v>
      </c>
      <c r="L439" s="217">
        <v>31000205</v>
      </c>
      <c r="M439" s="217">
        <v>5640</v>
      </c>
      <c r="N439" s="217" t="s">
        <v>17144</v>
      </c>
      <c r="O439" s="217" t="s">
        <v>17144</v>
      </c>
      <c r="P439" s="107" t="str">
        <f>VLOOKUP(L439,SCC_xref!$D$6:$G$192,2,FALSE)</f>
        <v>Natural Gas Production, Flares</v>
      </c>
      <c r="Q439" s="189">
        <v>6.7936296342053106</v>
      </c>
      <c r="R439" s="189">
        <v>23.477720941431379</v>
      </c>
      <c r="S439" s="189">
        <v>13.659531924093656</v>
      </c>
      <c r="T439" s="189">
        <v>7.6885803918122573E-4</v>
      </c>
      <c r="U439" s="189">
        <v>6.9197223526310326E-3</v>
      </c>
      <c r="W439" s="6"/>
      <c r="X439" s="6"/>
      <c r="Y439" s="6"/>
      <c r="Z439" s="6"/>
      <c r="AA439" s="6"/>
      <c r="AB439" s="6"/>
    </row>
    <row r="440" spans="1:28" s="68" customFormat="1" x14ac:dyDescent="0.2">
      <c r="A440" s="142" t="s">
        <v>17015</v>
      </c>
      <c r="B440" s="217" t="s">
        <v>17276</v>
      </c>
      <c r="C440" s="217" t="s">
        <v>17038</v>
      </c>
      <c r="D440" s="217">
        <v>30083</v>
      </c>
      <c r="E440" s="217" t="s">
        <v>17865</v>
      </c>
      <c r="F440" s="217" t="s">
        <v>17866</v>
      </c>
      <c r="G440" s="217" t="s">
        <v>17073</v>
      </c>
      <c r="H440" s="217">
        <v>-104.93425000000001</v>
      </c>
      <c r="I440" s="217">
        <v>48.011989999999997</v>
      </c>
      <c r="J440" s="217" t="s">
        <v>17668</v>
      </c>
      <c r="K440" s="217" t="s">
        <v>17599</v>
      </c>
      <c r="L440" s="217">
        <v>31000207</v>
      </c>
      <c r="M440" s="217">
        <v>13152</v>
      </c>
      <c r="N440" s="217" t="s">
        <v>17144</v>
      </c>
      <c r="O440" s="217" t="s">
        <v>17144</v>
      </c>
      <c r="P440" s="107" t="str">
        <f>VLOOKUP(L440,SCC_xref!$D$6:$G$192,2,FALSE)</f>
        <v>Permitted Fugitives</v>
      </c>
      <c r="Q440" s="189">
        <v>0</v>
      </c>
      <c r="R440" s="189">
        <v>0.35393098403642426</v>
      </c>
      <c r="S440" s="189">
        <v>0</v>
      </c>
      <c r="T440" s="189">
        <v>0</v>
      </c>
      <c r="U440" s="189">
        <v>0</v>
      </c>
      <c r="W440" s="6"/>
      <c r="X440" s="6"/>
      <c r="Y440" s="6"/>
      <c r="Z440" s="6"/>
      <c r="AA440" s="6"/>
      <c r="AB440" s="6"/>
    </row>
    <row r="441" spans="1:28" s="68" customFormat="1" x14ac:dyDescent="0.2">
      <c r="A441" s="142" t="s">
        <v>17015</v>
      </c>
      <c r="B441" s="217" t="s">
        <v>17276</v>
      </c>
      <c r="C441" s="217" t="s">
        <v>17038</v>
      </c>
      <c r="D441" s="217">
        <v>30083</v>
      </c>
      <c r="E441" s="217" t="s">
        <v>17867</v>
      </c>
      <c r="F441" s="217" t="s">
        <v>17868</v>
      </c>
      <c r="G441" s="217" t="s">
        <v>17073</v>
      </c>
      <c r="H441" s="217">
        <v>-104.78391000000001</v>
      </c>
      <c r="I441" s="217">
        <v>47.86842</v>
      </c>
      <c r="J441" s="217" t="s">
        <v>17869</v>
      </c>
      <c r="K441" s="217" t="s">
        <v>17870</v>
      </c>
      <c r="L441" s="217">
        <v>40301012</v>
      </c>
      <c r="M441" s="217">
        <v>305643</v>
      </c>
      <c r="N441" s="217" t="s">
        <v>17144</v>
      </c>
      <c r="O441" s="217" t="s">
        <v>17144</v>
      </c>
      <c r="P441" s="107" t="str">
        <f>VLOOKUP(L441,SCC_xref!$D$6:$G$192,2,FALSE)</f>
        <v>Permitted Tank Losses</v>
      </c>
      <c r="Q441" s="189">
        <v>0</v>
      </c>
      <c r="R441" s="189">
        <v>21.521746089754345</v>
      </c>
      <c r="S441" s="189">
        <v>0</v>
      </c>
      <c r="T441" s="189">
        <v>0</v>
      </c>
      <c r="U441" s="189">
        <v>0</v>
      </c>
      <c r="W441" s="6"/>
      <c r="X441" s="6"/>
      <c r="Y441" s="6"/>
      <c r="Z441" s="6"/>
      <c r="AA441" s="6"/>
      <c r="AB441" s="6"/>
    </row>
    <row r="442" spans="1:28" s="68" customFormat="1" x14ac:dyDescent="0.2">
      <c r="A442" s="142" t="s">
        <v>17015</v>
      </c>
      <c r="B442" s="217" t="s">
        <v>17276</v>
      </c>
      <c r="C442" s="217" t="s">
        <v>17038</v>
      </c>
      <c r="D442" s="217">
        <v>30083</v>
      </c>
      <c r="E442" s="217" t="s">
        <v>17867</v>
      </c>
      <c r="F442" s="217" t="s">
        <v>17868</v>
      </c>
      <c r="G442" s="217" t="s">
        <v>17073</v>
      </c>
      <c r="H442" s="217">
        <v>-104.78391000000001</v>
      </c>
      <c r="I442" s="217">
        <v>47.86842</v>
      </c>
      <c r="J442" s="217" t="s">
        <v>17650</v>
      </c>
      <c r="K442" s="217" t="s">
        <v>17871</v>
      </c>
      <c r="L442" s="217">
        <v>30200699</v>
      </c>
      <c r="M442" s="217">
        <v>912</v>
      </c>
      <c r="N442" s="217" t="s">
        <v>17144</v>
      </c>
      <c r="O442" s="217" t="s">
        <v>17144</v>
      </c>
      <c r="P442" s="107" t="str">
        <f>VLOOKUP(L442,SCC_xref!$D$6:$G$192,2,FALSE)</f>
        <v>Permitted Tank Losses</v>
      </c>
      <c r="Q442" s="189">
        <v>0</v>
      </c>
      <c r="R442" s="189">
        <v>0</v>
      </c>
      <c r="S442" s="189">
        <v>0</v>
      </c>
      <c r="T442" s="189">
        <v>0</v>
      </c>
      <c r="U442" s="189">
        <v>3.2955818419437941</v>
      </c>
      <c r="W442" s="6"/>
      <c r="X442" s="6"/>
      <c r="Y442" s="6"/>
      <c r="Z442" s="6"/>
      <c r="AA442" s="6"/>
      <c r="AB442" s="6"/>
    </row>
    <row r="443" spans="1:28" s="68" customFormat="1" x14ac:dyDescent="0.2">
      <c r="A443" s="142" t="s">
        <v>17015</v>
      </c>
      <c r="B443" s="217" t="s">
        <v>17276</v>
      </c>
      <c r="C443" s="217" t="s">
        <v>17038</v>
      </c>
      <c r="D443" s="217">
        <v>30083</v>
      </c>
      <c r="E443" s="217" t="s">
        <v>17867</v>
      </c>
      <c r="F443" s="217" t="s">
        <v>17868</v>
      </c>
      <c r="G443" s="217" t="s">
        <v>17073</v>
      </c>
      <c r="H443" s="217">
        <v>-104.78391000000001</v>
      </c>
      <c r="I443" s="217">
        <v>47.86842</v>
      </c>
      <c r="J443" s="217" t="s">
        <v>17650</v>
      </c>
      <c r="K443" s="217" t="s">
        <v>17872</v>
      </c>
      <c r="L443" s="217">
        <v>30200699</v>
      </c>
      <c r="M443" s="217">
        <v>912</v>
      </c>
      <c r="N443" s="217" t="s">
        <v>17144</v>
      </c>
      <c r="O443" s="217" t="s">
        <v>17144</v>
      </c>
      <c r="P443" s="107" t="str">
        <f>VLOOKUP(L443,SCC_xref!$D$6:$G$192,2,FALSE)</f>
        <v>Permitted Tank Losses</v>
      </c>
      <c r="Q443" s="189">
        <v>0</v>
      </c>
      <c r="R443" s="189">
        <v>0</v>
      </c>
      <c r="S443" s="189">
        <v>0</v>
      </c>
      <c r="T443" s="189">
        <v>0</v>
      </c>
      <c r="U443" s="189">
        <v>2.2204620171553797</v>
      </c>
      <c r="W443" s="6"/>
      <c r="X443" s="6"/>
      <c r="Y443" s="6"/>
      <c r="Z443" s="6"/>
      <c r="AA443" s="6"/>
      <c r="AB443" s="6"/>
    </row>
    <row r="444" spans="1:28" s="68" customFormat="1" x14ac:dyDescent="0.2">
      <c r="A444" s="142" t="s">
        <v>17015</v>
      </c>
      <c r="B444" s="217" t="s">
        <v>17276</v>
      </c>
      <c r="C444" s="217" t="s">
        <v>17038</v>
      </c>
      <c r="D444" s="217">
        <v>30083</v>
      </c>
      <c r="E444" s="217" t="s">
        <v>17867</v>
      </c>
      <c r="F444" s="217" t="s">
        <v>17868</v>
      </c>
      <c r="G444" s="217" t="s">
        <v>17073</v>
      </c>
      <c r="H444" s="217">
        <v>-104.78391000000001</v>
      </c>
      <c r="I444" s="217">
        <v>47.86842</v>
      </c>
      <c r="J444" s="217" t="s">
        <v>17650</v>
      </c>
      <c r="K444" s="217" t="s">
        <v>17600</v>
      </c>
      <c r="L444" s="217">
        <v>40400151</v>
      </c>
      <c r="M444" s="217">
        <v>8760</v>
      </c>
      <c r="N444" s="217" t="s">
        <v>17144</v>
      </c>
      <c r="O444" s="217" t="s">
        <v>17144</v>
      </c>
      <c r="P444" s="107" t="str">
        <f>VLOOKUP(L444,SCC_xref!$D$6:$G$192,2,FALSE)</f>
        <v>Permitted Fugitives</v>
      </c>
      <c r="Q444" s="189">
        <v>0</v>
      </c>
      <c r="R444" s="189">
        <v>2.8192742866710248</v>
      </c>
      <c r="S444" s="189">
        <v>0</v>
      </c>
      <c r="T444" s="189">
        <v>0</v>
      </c>
      <c r="U444" s="189">
        <v>0</v>
      </c>
      <c r="W444" s="6"/>
      <c r="X444" s="6"/>
      <c r="Y444" s="6"/>
      <c r="Z444" s="6"/>
      <c r="AA444" s="6"/>
      <c r="AB444" s="6"/>
    </row>
    <row r="445" spans="1:28" s="68" customFormat="1" x14ac:dyDescent="0.2">
      <c r="A445" s="142" t="s">
        <v>17015</v>
      </c>
      <c r="B445" s="217" t="s">
        <v>17276</v>
      </c>
      <c r="C445" s="217" t="s">
        <v>17038</v>
      </c>
      <c r="D445" s="217">
        <v>30083</v>
      </c>
      <c r="E445" s="217" t="s">
        <v>17867</v>
      </c>
      <c r="F445" s="217" t="s">
        <v>17868</v>
      </c>
      <c r="G445" s="217" t="s">
        <v>17073</v>
      </c>
      <c r="H445" s="217">
        <v>-104.78391000000001</v>
      </c>
      <c r="I445" s="217">
        <v>47.86842</v>
      </c>
      <c r="J445" s="217" t="s">
        <v>17873</v>
      </c>
      <c r="K445" s="217" t="s">
        <v>17874</v>
      </c>
      <c r="L445" s="217">
        <v>20200253</v>
      </c>
      <c r="M445" s="217">
        <v>5104</v>
      </c>
      <c r="N445" s="217" t="s">
        <v>17144</v>
      </c>
      <c r="O445" s="217" t="s">
        <v>17144</v>
      </c>
      <c r="P445" s="107" t="str">
        <f>VLOOKUP(L445,SCC_xref!$D$6:$G$192,2,FALSE)</f>
        <v>Compressor Engines</v>
      </c>
      <c r="Q445" s="189">
        <v>8.5025447692921166</v>
      </c>
      <c r="R445" s="189">
        <v>2.9431885739857324</v>
      </c>
      <c r="S445" s="189">
        <v>1.3080838106603254</v>
      </c>
      <c r="T445" s="189">
        <v>0</v>
      </c>
      <c r="U445" s="189">
        <v>1.2814300653020429E-3</v>
      </c>
      <c r="W445" s="6"/>
      <c r="X445" s="6"/>
      <c r="Y445" s="6"/>
      <c r="Z445" s="6"/>
      <c r="AA445" s="6"/>
      <c r="AB445" s="6"/>
    </row>
    <row r="446" spans="1:28" s="68" customFormat="1" ht="25.5" x14ac:dyDescent="0.2">
      <c r="A446" s="142" t="s">
        <v>17015</v>
      </c>
      <c r="B446" s="217" t="s">
        <v>17276</v>
      </c>
      <c r="C446" s="217" t="s">
        <v>17038</v>
      </c>
      <c r="D446" s="217">
        <v>30083</v>
      </c>
      <c r="E446" s="217" t="s">
        <v>17875</v>
      </c>
      <c r="F446" s="217" t="s">
        <v>17876</v>
      </c>
      <c r="G446" s="217" t="s">
        <v>17073</v>
      </c>
      <c r="H446" s="217">
        <v>-104.430638</v>
      </c>
      <c r="I446" s="217">
        <v>47.792636000000002</v>
      </c>
      <c r="J446" s="217" t="s">
        <v>17594</v>
      </c>
      <c r="K446" s="217" t="s">
        <v>17877</v>
      </c>
      <c r="L446" s="217">
        <v>20200253</v>
      </c>
      <c r="M446" s="217">
        <v>0</v>
      </c>
      <c r="N446" s="217" t="s">
        <v>17144</v>
      </c>
      <c r="O446" s="217" t="s">
        <v>17144</v>
      </c>
      <c r="P446" s="107" t="str">
        <f>VLOOKUP(L446,SCC_xref!$D$6:$G$192,2,FALSE)</f>
        <v>Compressor Engines</v>
      </c>
      <c r="Q446" s="189">
        <v>0</v>
      </c>
      <c r="R446" s="189">
        <v>0</v>
      </c>
      <c r="S446" s="189">
        <v>0</v>
      </c>
      <c r="T446" s="189">
        <v>0</v>
      </c>
      <c r="U446" s="189">
        <v>0</v>
      </c>
      <c r="W446" s="6"/>
      <c r="X446" s="6"/>
      <c r="Y446" s="6"/>
      <c r="Z446" s="6"/>
      <c r="AA446" s="6"/>
      <c r="AB446" s="6"/>
    </row>
    <row r="447" spans="1:28" s="68" customFormat="1" ht="25.5" x14ac:dyDescent="0.2">
      <c r="A447" s="142" t="s">
        <v>17015</v>
      </c>
      <c r="B447" s="217" t="s">
        <v>17276</v>
      </c>
      <c r="C447" s="217" t="s">
        <v>17038</v>
      </c>
      <c r="D447" s="217">
        <v>30083</v>
      </c>
      <c r="E447" s="217" t="s">
        <v>17875</v>
      </c>
      <c r="F447" s="217" t="s">
        <v>17876</v>
      </c>
      <c r="G447" s="217" t="s">
        <v>17073</v>
      </c>
      <c r="H447" s="217">
        <v>-104.430638</v>
      </c>
      <c r="I447" s="217">
        <v>47.792636000000002</v>
      </c>
      <c r="J447" s="217" t="s">
        <v>17787</v>
      </c>
      <c r="K447" s="217" t="s">
        <v>17878</v>
      </c>
      <c r="L447" s="217">
        <v>20200253</v>
      </c>
      <c r="M447" s="217">
        <v>0</v>
      </c>
      <c r="N447" s="217" t="s">
        <v>17144</v>
      </c>
      <c r="O447" s="217" t="s">
        <v>17144</v>
      </c>
      <c r="P447" s="107" t="str">
        <f>VLOOKUP(L447,SCC_xref!$D$6:$G$192,2,FALSE)</f>
        <v>Compressor Engines</v>
      </c>
      <c r="Q447" s="189">
        <v>0</v>
      </c>
      <c r="R447" s="189">
        <v>0</v>
      </c>
      <c r="S447" s="189">
        <v>0</v>
      </c>
      <c r="T447" s="189">
        <v>0</v>
      </c>
      <c r="U447" s="189">
        <v>0</v>
      </c>
      <c r="W447" s="6"/>
      <c r="X447" s="6"/>
      <c r="Y447" s="6"/>
      <c r="Z447" s="6"/>
      <c r="AA447" s="6"/>
      <c r="AB447" s="6"/>
    </row>
    <row r="448" spans="1:28" s="68" customFormat="1" ht="25.5" x14ac:dyDescent="0.2">
      <c r="A448" s="142" t="s">
        <v>17015</v>
      </c>
      <c r="B448" s="217" t="s">
        <v>17276</v>
      </c>
      <c r="C448" s="217" t="s">
        <v>17038</v>
      </c>
      <c r="D448" s="217">
        <v>30083</v>
      </c>
      <c r="E448" s="217" t="s">
        <v>17875</v>
      </c>
      <c r="F448" s="217" t="s">
        <v>17876</v>
      </c>
      <c r="G448" s="217" t="s">
        <v>17073</v>
      </c>
      <c r="H448" s="217">
        <v>-104.430638</v>
      </c>
      <c r="I448" s="217">
        <v>47.792636000000002</v>
      </c>
      <c r="J448" s="217" t="s">
        <v>17788</v>
      </c>
      <c r="K448" s="217" t="s">
        <v>17877</v>
      </c>
      <c r="L448" s="217">
        <v>20200253</v>
      </c>
      <c r="M448" s="217">
        <v>0</v>
      </c>
      <c r="N448" s="217" t="s">
        <v>17144</v>
      </c>
      <c r="O448" s="217" t="s">
        <v>17144</v>
      </c>
      <c r="P448" s="107" t="str">
        <f>VLOOKUP(L448,SCC_xref!$D$6:$G$192,2,FALSE)</f>
        <v>Compressor Engines</v>
      </c>
      <c r="Q448" s="189">
        <v>0</v>
      </c>
      <c r="R448" s="189">
        <v>0</v>
      </c>
      <c r="S448" s="189">
        <v>0</v>
      </c>
      <c r="T448" s="189">
        <v>0</v>
      </c>
      <c r="U448" s="189">
        <v>0</v>
      </c>
      <c r="W448" s="6"/>
      <c r="X448" s="6"/>
      <c r="Y448" s="6"/>
      <c r="Z448" s="6"/>
      <c r="AA448" s="6"/>
      <c r="AB448" s="6"/>
    </row>
    <row r="449" spans="1:28" s="68" customFormat="1" ht="25.5" x14ac:dyDescent="0.2">
      <c r="A449" s="142" t="s">
        <v>17015</v>
      </c>
      <c r="B449" s="217" t="s">
        <v>17276</v>
      </c>
      <c r="C449" s="217" t="s">
        <v>17038</v>
      </c>
      <c r="D449" s="217">
        <v>30083</v>
      </c>
      <c r="E449" s="217" t="s">
        <v>17875</v>
      </c>
      <c r="F449" s="217" t="s">
        <v>17876</v>
      </c>
      <c r="G449" s="217" t="s">
        <v>17073</v>
      </c>
      <c r="H449" s="217">
        <v>-104.430638</v>
      </c>
      <c r="I449" s="217">
        <v>47.792636000000002</v>
      </c>
      <c r="J449" s="217" t="s">
        <v>17879</v>
      </c>
      <c r="K449" s="217" t="s">
        <v>17880</v>
      </c>
      <c r="L449" s="217">
        <v>10200603</v>
      </c>
      <c r="M449" s="217">
        <v>0</v>
      </c>
      <c r="N449" s="217" t="s">
        <v>17144</v>
      </c>
      <c r="O449" s="217" t="s">
        <v>17144</v>
      </c>
      <c r="P449" s="107" t="str">
        <f>VLOOKUP(L449,SCC_xref!$D$6:$G$192,2,FALSE)</f>
        <v>Process Heaters</v>
      </c>
      <c r="Q449" s="189">
        <v>0</v>
      </c>
      <c r="R449" s="189">
        <v>0</v>
      </c>
      <c r="S449" s="189">
        <v>0</v>
      </c>
      <c r="T449" s="189">
        <v>0</v>
      </c>
      <c r="U449" s="189">
        <v>0</v>
      </c>
      <c r="W449" s="6"/>
      <c r="X449" s="6"/>
      <c r="Y449" s="6"/>
      <c r="Z449" s="6"/>
      <c r="AA449" s="6"/>
      <c r="AB449" s="6"/>
    </row>
    <row r="450" spans="1:28" s="68" customFormat="1" x14ac:dyDescent="0.2">
      <c r="A450" s="142" t="s">
        <v>17015</v>
      </c>
      <c r="B450" s="217" t="s">
        <v>17276</v>
      </c>
      <c r="C450" s="217" t="s">
        <v>17038</v>
      </c>
      <c r="D450" s="217">
        <v>30083</v>
      </c>
      <c r="E450" s="217" t="s">
        <v>17875</v>
      </c>
      <c r="F450" s="217" t="s">
        <v>17876</v>
      </c>
      <c r="G450" s="217" t="s">
        <v>17073</v>
      </c>
      <c r="H450" s="217">
        <v>-104.430638</v>
      </c>
      <c r="I450" s="217">
        <v>47.792636000000002</v>
      </c>
      <c r="J450" s="217" t="s">
        <v>17879</v>
      </c>
      <c r="K450" s="217" t="s">
        <v>17881</v>
      </c>
      <c r="L450" s="217">
        <v>10200603</v>
      </c>
      <c r="M450" s="217">
        <v>0</v>
      </c>
      <c r="N450" s="217" t="s">
        <v>17144</v>
      </c>
      <c r="O450" s="217" t="s">
        <v>17144</v>
      </c>
      <c r="P450" s="107" t="str">
        <f>VLOOKUP(L450,SCC_xref!$D$6:$G$192,2,FALSE)</f>
        <v>Process Heaters</v>
      </c>
      <c r="Q450" s="189">
        <v>0</v>
      </c>
      <c r="R450" s="189">
        <v>0</v>
      </c>
      <c r="S450" s="189">
        <v>0</v>
      </c>
      <c r="T450" s="189">
        <v>0</v>
      </c>
      <c r="U450" s="189">
        <v>0</v>
      </c>
      <c r="W450" s="6"/>
      <c r="X450" s="6"/>
      <c r="Y450" s="6"/>
      <c r="Z450" s="6"/>
      <c r="AA450" s="6"/>
      <c r="AB450" s="6"/>
    </row>
    <row r="451" spans="1:28" s="68" customFormat="1" ht="25.5" x14ac:dyDescent="0.2">
      <c r="A451" s="142" t="s">
        <v>17015</v>
      </c>
      <c r="B451" s="217" t="s">
        <v>17276</v>
      </c>
      <c r="C451" s="217" t="s">
        <v>17038</v>
      </c>
      <c r="D451" s="217">
        <v>30083</v>
      </c>
      <c r="E451" s="217" t="s">
        <v>17875</v>
      </c>
      <c r="F451" s="217" t="s">
        <v>17876</v>
      </c>
      <c r="G451" s="217" t="s">
        <v>17073</v>
      </c>
      <c r="H451" s="217">
        <v>-104.430638</v>
      </c>
      <c r="I451" s="217">
        <v>47.792636000000002</v>
      </c>
      <c r="J451" s="217" t="s">
        <v>17599</v>
      </c>
      <c r="K451" s="217" t="s">
        <v>17882</v>
      </c>
      <c r="L451" s="217">
        <v>31000207</v>
      </c>
      <c r="M451" s="217">
        <v>0</v>
      </c>
      <c r="N451" s="217" t="s">
        <v>17469</v>
      </c>
      <c r="O451" s="217" t="s">
        <v>17144</v>
      </c>
      <c r="P451" s="107" t="str">
        <f>VLOOKUP(L451,SCC_xref!$D$6:$G$192,2,FALSE)</f>
        <v>Permitted Fugitives</v>
      </c>
      <c r="Q451" s="189">
        <v>0</v>
      </c>
      <c r="R451" s="189">
        <v>0</v>
      </c>
      <c r="S451" s="189">
        <v>0</v>
      </c>
      <c r="T451" s="189">
        <v>0</v>
      </c>
      <c r="U451" s="189">
        <v>0</v>
      </c>
      <c r="W451" s="6"/>
      <c r="X451" s="6"/>
      <c r="Y451" s="6"/>
      <c r="Z451" s="6"/>
      <c r="AA451" s="6"/>
      <c r="AB451" s="6"/>
    </row>
    <row r="452" spans="1:28" s="68" customFormat="1" x14ac:dyDescent="0.2">
      <c r="A452" s="142" t="s">
        <v>17015</v>
      </c>
      <c r="B452" s="217" t="s">
        <v>17276</v>
      </c>
      <c r="C452" s="217" t="s">
        <v>17038</v>
      </c>
      <c r="D452" s="217">
        <v>30083</v>
      </c>
      <c r="E452" s="217" t="s">
        <v>17875</v>
      </c>
      <c r="F452" s="217" t="s">
        <v>17876</v>
      </c>
      <c r="G452" s="217" t="s">
        <v>17073</v>
      </c>
      <c r="H452" s="217">
        <v>-104.430638</v>
      </c>
      <c r="I452" s="217">
        <v>47.792636000000002</v>
      </c>
      <c r="J452" s="217" t="s">
        <v>17883</v>
      </c>
      <c r="K452" s="217" t="s">
        <v>17497</v>
      </c>
      <c r="L452" s="217">
        <v>40301012</v>
      </c>
      <c r="M452" s="217">
        <v>0</v>
      </c>
      <c r="N452" s="217" t="s">
        <v>17469</v>
      </c>
      <c r="O452" s="217" t="s">
        <v>17144</v>
      </c>
      <c r="P452" s="107" t="str">
        <f>VLOOKUP(L452,SCC_xref!$D$6:$G$192,2,FALSE)</f>
        <v>Permitted Tank Losses</v>
      </c>
      <c r="Q452" s="189">
        <v>0</v>
      </c>
      <c r="R452" s="189">
        <v>0</v>
      </c>
      <c r="S452" s="189">
        <v>0</v>
      </c>
      <c r="T452" s="189">
        <v>0</v>
      </c>
      <c r="U452" s="189">
        <v>0</v>
      </c>
      <c r="W452" s="6"/>
      <c r="X452" s="6"/>
      <c r="Y452" s="6"/>
      <c r="Z452" s="6"/>
      <c r="AA452" s="6"/>
      <c r="AB452" s="6"/>
    </row>
    <row r="453" spans="1:28" s="68" customFormat="1" x14ac:dyDescent="0.2">
      <c r="A453" s="142" t="s">
        <v>17015</v>
      </c>
      <c r="B453" s="217" t="s">
        <v>17276</v>
      </c>
      <c r="C453" s="217" t="s">
        <v>17038</v>
      </c>
      <c r="D453" s="217">
        <v>30083</v>
      </c>
      <c r="E453" s="217" t="s">
        <v>17875</v>
      </c>
      <c r="F453" s="217" t="s">
        <v>17876</v>
      </c>
      <c r="G453" s="217" t="s">
        <v>17073</v>
      </c>
      <c r="H453" s="217">
        <v>-104.430638</v>
      </c>
      <c r="I453" s="217">
        <v>47.792636000000002</v>
      </c>
      <c r="J453" s="217" t="s">
        <v>17884</v>
      </c>
      <c r="K453" s="217" t="s">
        <v>17497</v>
      </c>
      <c r="L453" s="217">
        <v>40301012</v>
      </c>
      <c r="M453" s="217">
        <v>0</v>
      </c>
      <c r="N453" s="217" t="s">
        <v>17469</v>
      </c>
      <c r="O453" s="217" t="s">
        <v>17144</v>
      </c>
      <c r="P453" s="107" t="str">
        <f>VLOOKUP(L453,SCC_xref!$D$6:$G$192,2,FALSE)</f>
        <v>Permitted Tank Losses</v>
      </c>
      <c r="Q453" s="189">
        <v>0</v>
      </c>
      <c r="R453" s="189">
        <v>0</v>
      </c>
      <c r="S453" s="189">
        <v>0</v>
      </c>
      <c r="T453" s="189">
        <v>0</v>
      </c>
      <c r="U453" s="189">
        <v>0</v>
      </c>
      <c r="W453" s="6"/>
      <c r="X453" s="6"/>
      <c r="Y453" s="6"/>
      <c r="Z453" s="6"/>
      <c r="AA453" s="6"/>
      <c r="AB453" s="6"/>
    </row>
    <row r="454" spans="1:28" s="68" customFormat="1" ht="25.5" x14ac:dyDescent="0.2">
      <c r="A454" s="142" t="s">
        <v>17015</v>
      </c>
      <c r="B454" s="217" t="s">
        <v>17276</v>
      </c>
      <c r="C454" s="217" t="s">
        <v>17039</v>
      </c>
      <c r="D454" s="217">
        <v>30085</v>
      </c>
      <c r="E454" s="217" t="s">
        <v>17885</v>
      </c>
      <c r="F454" s="217" t="s">
        <v>17886</v>
      </c>
      <c r="G454" s="217" t="s">
        <v>17074</v>
      </c>
      <c r="H454" s="217">
        <v>-104.24769000000001</v>
      </c>
      <c r="I454" s="217">
        <v>48.168950000000002</v>
      </c>
      <c r="J454" s="217" t="s">
        <v>17887</v>
      </c>
      <c r="K454" s="217" t="s">
        <v>17887</v>
      </c>
      <c r="L454" s="217">
        <v>40400311</v>
      </c>
      <c r="M454" s="217">
        <v>28</v>
      </c>
      <c r="N454" s="217" t="s">
        <v>17144</v>
      </c>
      <c r="O454" s="217" t="s">
        <v>17144</v>
      </c>
      <c r="P454" s="107" t="str">
        <f>VLOOKUP(L454,SCC_xref!$D$6:$G$192,2,FALSE)</f>
        <v>Permitted Tank Losses</v>
      </c>
      <c r="Q454" s="189">
        <v>0</v>
      </c>
      <c r="R454" s="189">
        <v>0.89546332963306763</v>
      </c>
      <c r="S454" s="189">
        <v>0</v>
      </c>
      <c r="T454" s="189">
        <v>0</v>
      </c>
      <c r="U454" s="189">
        <v>0</v>
      </c>
      <c r="W454" s="6"/>
      <c r="X454" s="6"/>
      <c r="Y454" s="6"/>
      <c r="Z454" s="6"/>
      <c r="AA454" s="6"/>
      <c r="AB454" s="6"/>
    </row>
    <row r="455" spans="1:28" s="68" customFormat="1" ht="25.5" x14ac:dyDescent="0.2">
      <c r="A455" s="142" t="s">
        <v>17015</v>
      </c>
      <c r="B455" s="217" t="s">
        <v>17276</v>
      </c>
      <c r="C455" s="217" t="s">
        <v>17039</v>
      </c>
      <c r="D455" s="217">
        <v>30085</v>
      </c>
      <c r="E455" s="217" t="s">
        <v>17885</v>
      </c>
      <c r="F455" s="217" t="s">
        <v>17886</v>
      </c>
      <c r="G455" s="217" t="s">
        <v>17074</v>
      </c>
      <c r="H455" s="217">
        <v>-104.24769000000001</v>
      </c>
      <c r="I455" s="217">
        <v>48.168950000000002</v>
      </c>
      <c r="J455" s="217" t="s">
        <v>17704</v>
      </c>
      <c r="K455" s="217" t="s">
        <v>17704</v>
      </c>
      <c r="L455" s="217">
        <v>40400311</v>
      </c>
      <c r="M455" s="217">
        <v>28</v>
      </c>
      <c r="N455" s="217" t="s">
        <v>17144</v>
      </c>
      <c r="O455" s="217" t="s">
        <v>17144</v>
      </c>
      <c r="P455" s="107" t="str">
        <f>VLOOKUP(L455,SCC_xref!$D$6:$G$192,2,FALSE)</f>
        <v>Permitted Tank Losses</v>
      </c>
      <c r="Q455" s="189">
        <v>0</v>
      </c>
      <c r="R455" s="189">
        <v>1.2085166945863568</v>
      </c>
      <c r="S455" s="189">
        <v>0</v>
      </c>
      <c r="T455" s="189">
        <v>0</v>
      </c>
      <c r="U455" s="189">
        <v>0</v>
      </c>
      <c r="W455" s="6"/>
      <c r="X455" s="6"/>
      <c r="Y455" s="6"/>
      <c r="Z455" s="6"/>
      <c r="AA455" s="6"/>
      <c r="AB455" s="6"/>
    </row>
    <row r="456" spans="1:28" s="68" customFormat="1" ht="25.5" x14ac:dyDescent="0.2">
      <c r="A456" s="142" t="s">
        <v>17015</v>
      </c>
      <c r="B456" s="217" t="s">
        <v>17276</v>
      </c>
      <c r="C456" s="217" t="s">
        <v>17039</v>
      </c>
      <c r="D456" s="217">
        <v>30085</v>
      </c>
      <c r="E456" s="217" t="s">
        <v>17885</v>
      </c>
      <c r="F456" s="217" t="s">
        <v>17886</v>
      </c>
      <c r="G456" s="217" t="s">
        <v>17074</v>
      </c>
      <c r="H456" s="217">
        <v>-104.24769000000001</v>
      </c>
      <c r="I456" s="217">
        <v>48.168950000000002</v>
      </c>
      <c r="J456" s="217" t="s">
        <v>17594</v>
      </c>
      <c r="K456" s="217" t="s">
        <v>17888</v>
      </c>
      <c r="L456" s="217">
        <v>20200253</v>
      </c>
      <c r="M456" s="217">
        <v>38</v>
      </c>
      <c r="N456" s="217" t="s">
        <v>17144</v>
      </c>
      <c r="O456" s="217" t="s">
        <v>17144</v>
      </c>
      <c r="P456" s="107" t="str">
        <f>VLOOKUP(L456,SCC_xref!$D$6:$G$192,2,FALSE)</f>
        <v>Compressor Engines</v>
      </c>
      <c r="Q456" s="189">
        <v>0</v>
      </c>
      <c r="R456" s="189">
        <v>0</v>
      </c>
      <c r="S456" s="189">
        <v>0</v>
      </c>
      <c r="T456" s="189">
        <v>1.460830274444329E-2</v>
      </c>
      <c r="U456" s="189">
        <v>0.24347171240738816</v>
      </c>
      <c r="W456" s="6"/>
      <c r="X456" s="6"/>
      <c r="Y456" s="6"/>
      <c r="Z456" s="6"/>
      <c r="AA456" s="6"/>
      <c r="AB456" s="6"/>
    </row>
    <row r="457" spans="1:28" s="68" customFormat="1" ht="25.5" x14ac:dyDescent="0.2">
      <c r="A457" s="142" t="s">
        <v>17015</v>
      </c>
      <c r="B457" s="217" t="s">
        <v>17276</v>
      </c>
      <c r="C457" s="217" t="s">
        <v>17039</v>
      </c>
      <c r="D457" s="217">
        <v>30085</v>
      </c>
      <c r="E457" s="217" t="s">
        <v>17885</v>
      </c>
      <c r="F457" s="217" t="s">
        <v>17886</v>
      </c>
      <c r="G457" s="217" t="s">
        <v>17074</v>
      </c>
      <c r="H457" s="217">
        <v>-104.24769000000001</v>
      </c>
      <c r="I457" s="217">
        <v>48.168950000000002</v>
      </c>
      <c r="J457" s="217" t="s">
        <v>17594</v>
      </c>
      <c r="K457" s="217" t="s">
        <v>17888</v>
      </c>
      <c r="L457" s="217">
        <v>20200253</v>
      </c>
      <c r="M457" s="217">
        <v>8612</v>
      </c>
      <c r="N457" s="217" t="s">
        <v>17144</v>
      </c>
      <c r="O457" s="217" t="s">
        <v>17144</v>
      </c>
      <c r="P457" s="107" t="str">
        <f>VLOOKUP(L457,SCC_xref!$D$6:$G$192,2,FALSE)</f>
        <v>Compressor Engines</v>
      </c>
      <c r="Q457" s="189">
        <v>13.960155417413516</v>
      </c>
      <c r="R457" s="189">
        <v>7.1870286642530381</v>
      </c>
      <c r="S457" s="189">
        <v>7.8353041342893412</v>
      </c>
      <c r="T457" s="189">
        <v>0</v>
      </c>
      <c r="U457" s="189">
        <v>0</v>
      </c>
      <c r="W457" s="6"/>
      <c r="X457" s="6"/>
      <c r="Y457" s="6"/>
      <c r="Z457" s="6"/>
      <c r="AA457" s="6"/>
      <c r="AB457" s="6"/>
    </row>
    <row r="458" spans="1:28" s="68" customFormat="1" ht="25.5" x14ac:dyDescent="0.2">
      <c r="A458" s="142" t="s">
        <v>17015</v>
      </c>
      <c r="B458" s="217" t="s">
        <v>17276</v>
      </c>
      <c r="C458" s="217" t="s">
        <v>17039</v>
      </c>
      <c r="D458" s="217">
        <v>30085</v>
      </c>
      <c r="E458" s="217" t="s">
        <v>17885</v>
      </c>
      <c r="F458" s="217" t="s">
        <v>17886</v>
      </c>
      <c r="G458" s="217" t="s">
        <v>17074</v>
      </c>
      <c r="H458" s="217">
        <v>-104.24769000000001</v>
      </c>
      <c r="I458" s="217">
        <v>48.168950000000002</v>
      </c>
      <c r="J458" s="217" t="s">
        <v>17787</v>
      </c>
      <c r="K458" s="217" t="s">
        <v>17889</v>
      </c>
      <c r="L458" s="217">
        <v>20200253</v>
      </c>
      <c r="M458" s="217">
        <v>44</v>
      </c>
      <c r="N458" s="217" t="s">
        <v>17144</v>
      </c>
      <c r="O458" s="217" t="s">
        <v>17144</v>
      </c>
      <c r="P458" s="107" t="str">
        <f>VLOOKUP(L458,SCC_xref!$D$6:$G$192,2,FALSE)</f>
        <v>Compressor Engines</v>
      </c>
      <c r="Q458" s="189">
        <v>0</v>
      </c>
      <c r="R458" s="189">
        <v>0</v>
      </c>
      <c r="S458" s="189">
        <v>0</v>
      </c>
      <c r="T458" s="189">
        <v>1.6914876861986967E-2</v>
      </c>
      <c r="U458" s="189">
        <v>0.28191461436644943</v>
      </c>
      <c r="W458" s="6"/>
      <c r="X458" s="6"/>
      <c r="Y458" s="6"/>
      <c r="Z458" s="6"/>
      <c r="AA458" s="6"/>
      <c r="AB458" s="6"/>
    </row>
    <row r="459" spans="1:28" s="68" customFormat="1" ht="25.5" x14ac:dyDescent="0.2">
      <c r="A459" s="142" t="s">
        <v>17015</v>
      </c>
      <c r="B459" s="217" t="s">
        <v>17276</v>
      </c>
      <c r="C459" s="217" t="s">
        <v>17039</v>
      </c>
      <c r="D459" s="217">
        <v>30085</v>
      </c>
      <c r="E459" s="217" t="s">
        <v>17885</v>
      </c>
      <c r="F459" s="217" t="s">
        <v>17886</v>
      </c>
      <c r="G459" s="217" t="s">
        <v>17074</v>
      </c>
      <c r="H459" s="217">
        <v>-104.24769000000001</v>
      </c>
      <c r="I459" s="217">
        <v>48.168950000000002</v>
      </c>
      <c r="J459" s="217" t="s">
        <v>17787</v>
      </c>
      <c r="K459" s="217" t="s">
        <v>17889</v>
      </c>
      <c r="L459" s="217">
        <v>20200253</v>
      </c>
      <c r="M459" s="217">
        <v>8008</v>
      </c>
      <c r="N459" s="217" t="s">
        <v>17144</v>
      </c>
      <c r="O459" s="217" t="s">
        <v>17144</v>
      </c>
      <c r="P459" s="107" t="str">
        <f>VLOOKUP(L459,SCC_xref!$D$6:$G$192,2,FALSE)</f>
        <v>Compressor Engines</v>
      </c>
      <c r="Q459" s="189">
        <v>1.433920243072986</v>
      </c>
      <c r="R459" s="189">
        <v>8.3531300236778971</v>
      </c>
      <c r="S459" s="189">
        <v>1.0479535074040107</v>
      </c>
      <c r="T459" s="189">
        <v>0</v>
      </c>
      <c r="U459" s="189">
        <v>0</v>
      </c>
      <c r="W459" s="6"/>
      <c r="X459" s="6"/>
      <c r="Y459" s="6"/>
      <c r="Z459" s="6"/>
      <c r="AA459" s="6"/>
      <c r="AB459" s="6"/>
    </row>
    <row r="460" spans="1:28" s="68" customFormat="1" ht="25.5" x14ac:dyDescent="0.2">
      <c r="A460" s="142" t="s">
        <v>17015</v>
      </c>
      <c r="B460" s="217" t="s">
        <v>17276</v>
      </c>
      <c r="C460" s="217" t="s">
        <v>17039</v>
      </c>
      <c r="D460" s="217">
        <v>30085</v>
      </c>
      <c r="E460" s="217" t="s">
        <v>17885</v>
      </c>
      <c r="F460" s="217" t="s">
        <v>17886</v>
      </c>
      <c r="G460" s="217" t="s">
        <v>17074</v>
      </c>
      <c r="H460" s="217">
        <v>-104.24769000000001</v>
      </c>
      <c r="I460" s="217">
        <v>48.168950000000002</v>
      </c>
      <c r="J460" s="217" t="s">
        <v>17685</v>
      </c>
      <c r="K460" s="217" t="s">
        <v>17685</v>
      </c>
      <c r="L460" s="217">
        <v>40400250</v>
      </c>
      <c r="M460" s="217">
        <v>57</v>
      </c>
      <c r="N460" s="217" t="s">
        <v>17144</v>
      </c>
      <c r="O460" s="217" t="s">
        <v>17144</v>
      </c>
      <c r="P460" s="107" t="str">
        <f>VLOOKUP(L460,SCC_xref!$D$6:$G$192,2,FALSE)</f>
        <v>Permitted Tank Losses</v>
      </c>
      <c r="Q460" s="189">
        <v>0</v>
      </c>
      <c r="R460" s="189">
        <v>0.23219512783273019</v>
      </c>
      <c r="S460" s="189">
        <v>0</v>
      </c>
      <c r="T460" s="189">
        <v>0</v>
      </c>
      <c r="U460" s="189">
        <v>0</v>
      </c>
      <c r="W460" s="6"/>
      <c r="X460" s="6"/>
      <c r="Y460" s="6"/>
      <c r="Z460" s="6"/>
      <c r="AA460" s="6"/>
      <c r="AB460" s="6"/>
    </row>
    <row r="461" spans="1:28" s="68" customFormat="1" ht="25.5" x14ac:dyDescent="0.2">
      <c r="A461" s="142" t="s">
        <v>17015</v>
      </c>
      <c r="B461" s="217" t="s">
        <v>17276</v>
      </c>
      <c r="C461" s="217" t="s">
        <v>17039</v>
      </c>
      <c r="D461" s="217">
        <v>30085</v>
      </c>
      <c r="E461" s="217" t="s">
        <v>17885</v>
      </c>
      <c r="F461" s="217" t="s">
        <v>17886</v>
      </c>
      <c r="G461" s="217" t="s">
        <v>17074</v>
      </c>
      <c r="H461" s="217">
        <v>-104.24769000000001</v>
      </c>
      <c r="I461" s="217">
        <v>48.168950000000002</v>
      </c>
      <c r="J461" s="217" t="s">
        <v>17486</v>
      </c>
      <c r="K461" s="217" t="s">
        <v>17486</v>
      </c>
      <c r="L461" s="217">
        <v>31000205</v>
      </c>
      <c r="M461" s="217">
        <v>0</v>
      </c>
      <c r="N461" s="217" t="s">
        <v>17144</v>
      </c>
      <c r="O461" s="217" t="s">
        <v>17144</v>
      </c>
      <c r="P461" s="107" t="str">
        <f>VLOOKUP(L461,SCC_xref!$D$6:$G$192,2,FALSE)</f>
        <v>Natural Gas Production, Flares</v>
      </c>
      <c r="Q461" s="189">
        <v>0</v>
      </c>
      <c r="R461" s="189">
        <v>0</v>
      </c>
      <c r="S461" s="189">
        <v>0</v>
      </c>
      <c r="T461" s="189">
        <v>0</v>
      </c>
      <c r="U461" s="189">
        <v>0</v>
      </c>
      <c r="W461" s="6"/>
      <c r="X461" s="6"/>
      <c r="Y461" s="6"/>
      <c r="Z461" s="6"/>
      <c r="AA461" s="6"/>
      <c r="AB461" s="6"/>
    </row>
    <row r="462" spans="1:28" s="68" customFormat="1" ht="25.5" x14ac:dyDescent="0.2">
      <c r="A462" s="142" t="s">
        <v>17015</v>
      </c>
      <c r="B462" s="217" t="s">
        <v>17276</v>
      </c>
      <c r="C462" s="217" t="s">
        <v>17039</v>
      </c>
      <c r="D462" s="217">
        <v>30085</v>
      </c>
      <c r="E462" s="217" t="s">
        <v>17885</v>
      </c>
      <c r="F462" s="217" t="s">
        <v>17886</v>
      </c>
      <c r="G462" s="217" t="s">
        <v>17074</v>
      </c>
      <c r="H462" s="217">
        <v>-104.24769000000001</v>
      </c>
      <c r="I462" s="217">
        <v>48.168950000000002</v>
      </c>
      <c r="J462" s="217" t="s">
        <v>17559</v>
      </c>
      <c r="K462" s="217" t="s">
        <v>17559</v>
      </c>
      <c r="L462" s="217">
        <v>31000220</v>
      </c>
      <c r="M462" s="217">
        <v>8760</v>
      </c>
      <c r="N462" s="217" t="s">
        <v>17144</v>
      </c>
      <c r="O462" s="217" t="s">
        <v>17144</v>
      </c>
      <c r="P462" s="107" t="str">
        <f>VLOOKUP(L462,SCC_xref!$D$6:$G$192,2,FALSE)</f>
        <v>Permitted Fugitives</v>
      </c>
      <c r="Q462" s="189">
        <v>0</v>
      </c>
      <c r="R462" s="189">
        <v>3.6279848008831439</v>
      </c>
      <c r="S462" s="189">
        <v>0</v>
      </c>
      <c r="T462" s="189">
        <v>0</v>
      </c>
      <c r="U462" s="189">
        <v>0</v>
      </c>
      <c r="W462" s="6"/>
      <c r="X462" s="6"/>
      <c r="Y462" s="6"/>
      <c r="Z462" s="6"/>
      <c r="AA462" s="6"/>
      <c r="AB462" s="6"/>
    </row>
    <row r="463" spans="1:28" s="68" customFormat="1" ht="25.5" x14ac:dyDescent="0.2">
      <c r="A463" s="142" t="s">
        <v>17015</v>
      </c>
      <c r="B463" s="217" t="s">
        <v>17276</v>
      </c>
      <c r="C463" s="217" t="s">
        <v>17039</v>
      </c>
      <c r="D463" s="217">
        <v>30085</v>
      </c>
      <c r="E463" s="217" t="s">
        <v>17885</v>
      </c>
      <c r="F463" s="217" t="s">
        <v>17886</v>
      </c>
      <c r="G463" s="217" t="s">
        <v>17074</v>
      </c>
      <c r="H463" s="217">
        <v>-104.24769000000001</v>
      </c>
      <c r="I463" s="217">
        <v>48.168950000000002</v>
      </c>
      <c r="J463" s="217" t="s">
        <v>17688</v>
      </c>
      <c r="K463" s="217" t="s">
        <v>17688</v>
      </c>
      <c r="L463" s="217">
        <v>31000228</v>
      </c>
      <c r="M463" s="217">
        <v>5</v>
      </c>
      <c r="N463" s="217" t="s">
        <v>17144</v>
      </c>
      <c r="O463" s="217" t="s">
        <v>17144</v>
      </c>
      <c r="P463" s="107" t="str">
        <f>VLOOKUP(L463,SCC_xref!$D$6:$G$192,2,FALSE)</f>
        <v>Dehydrator</v>
      </c>
      <c r="Q463" s="189">
        <v>0.32035751632551074</v>
      </c>
      <c r="R463" s="189">
        <v>1.7683734901168192E-2</v>
      </c>
      <c r="S463" s="189">
        <v>0.26910031371342902</v>
      </c>
      <c r="T463" s="189">
        <v>1.9221450979530644E-3</v>
      </c>
      <c r="U463" s="189">
        <v>2.4347171240738815E-2</v>
      </c>
      <c r="W463" s="6"/>
      <c r="X463" s="6"/>
      <c r="Y463" s="6"/>
      <c r="Z463" s="6"/>
      <c r="AA463" s="6"/>
      <c r="AB463" s="6"/>
    </row>
    <row r="464" spans="1:28" s="68" customFormat="1" ht="25.5" x14ac:dyDescent="0.2">
      <c r="A464" s="142" t="s">
        <v>17015</v>
      </c>
      <c r="B464" s="217" t="s">
        <v>17276</v>
      </c>
      <c r="C464" s="217" t="s">
        <v>17039</v>
      </c>
      <c r="D464" s="217">
        <v>30085</v>
      </c>
      <c r="E464" s="217" t="s">
        <v>17890</v>
      </c>
      <c r="F464" s="217" t="s">
        <v>17891</v>
      </c>
      <c r="G464" s="217" t="s">
        <v>17074</v>
      </c>
      <c r="H464" s="217">
        <v>-104.394862</v>
      </c>
      <c r="I464" s="217">
        <v>48.214474000000003</v>
      </c>
      <c r="J464" s="217" t="s">
        <v>17472</v>
      </c>
      <c r="K464" s="217" t="s">
        <v>17892</v>
      </c>
      <c r="L464" s="217">
        <v>20200254</v>
      </c>
      <c r="M464" s="217">
        <v>113</v>
      </c>
      <c r="N464" s="217" t="s">
        <v>17469</v>
      </c>
      <c r="O464" s="217" t="s">
        <v>17144</v>
      </c>
      <c r="P464" s="107" t="str">
        <f>VLOOKUP(L464,SCC_xref!$D$6:$G$192,2,FALSE)</f>
        <v>Compressor Engines</v>
      </c>
      <c r="Q464" s="189">
        <v>0.29536963005212091</v>
      </c>
      <c r="R464" s="189">
        <v>0</v>
      </c>
      <c r="S464" s="189">
        <v>2.2937598168906569E-2</v>
      </c>
      <c r="T464" s="189">
        <v>0</v>
      </c>
      <c r="U464" s="189">
        <v>0</v>
      </c>
      <c r="W464" s="6"/>
      <c r="X464" s="6"/>
      <c r="Y464" s="6"/>
      <c r="Z464" s="6"/>
      <c r="AA464" s="6"/>
      <c r="AB464" s="6"/>
    </row>
    <row r="465" spans="1:28" s="68" customFormat="1" ht="25.5" x14ac:dyDescent="0.2">
      <c r="A465" s="142" t="s">
        <v>17015</v>
      </c>
      <c r="B465" s="217" t="s">
        <v>17276</v>
      </c>
      <c r="C465" s="217" t="s">
        <v>17039</v>
      </c>
      <c r="D465" s="217">
        <v>30085</v>
      </c>
      <c r="E465" s="217" t="s">
        <v>17890</v>
      </c>
      <c r="F465" s="217" t="s">
        <v>17891</v>
      </c>
      <c r="G465" s="217" t="s">
        <v>17074</v>
      </c>
      <c r="H465" s="217">
        <v>-104.394862</v>
      </c>
      <c r="I465" s="217">
        <v>48.214474000000003</v>
      </c>
      <c r="J465" s="217" t="s">
        <v>17472</v>
      </c>
      <c r="K465" s="217" t="s">
        <v>17892</v>
      </c>
      <c r="L465" s="217">
        <v>20200254</v>
      </c>
      <c r="M465" s="217">
        <v>0</v>
      </c>
      <c r="N465" s="217" t="s">
        <v>17144</v>
      </c>
      <c r="O465" s="217" t="s">
        <v>17144</v>
      </c>
      <c r="P465" s="107" t="str">
        <f>VLOOKUP(L465,SCC_xref!$D$6:$G$192,2,FALSE)</f>
        <v>Compressor Engines</v>
      </c>
      <c r="Q465" s="189">
        <v>0</v>
      </c>
      <c r="R465" s="189">
        <v>8.5855814375236875E-3</v>
      </c>
      <c r="S465" s="189">
        <v>0</v>
      </c>
      <c r="T465" s="189">
        <v>0</v>
      </c>
      <c r="U465" s="189">
        <v>7.6885803918122573E-4</v>
      </c>
      <c r="W465" s="6"/>
      <c r="X465" s="6"/>
      <c r="Y465" s="6"/>
      <c r="Z465" s="6"/>
      <c r="AA465" s="6"/>
      <c r="AB465" s="6"/>
    </row>
    <row r="466" spans="1:28" s="68" customFormat="1" ht="25.5" x14ac:dyDescent="0.2">
      <c r="A466" s="142" t="s">
        <v>17015</v>
      </c>
      <c r="B466" s="217" t="s">
        <v>17276</v>
      </c>
      <c r="C466" s="217" t="s">
        <v>17039</v>
      </c>
      <c r="D466" s="217">
        <v>30085</v>
      </c>
      <c r="E466" s="217" t="s">
        <v>17890</v>
      </c>
      <c r="F466" s="217" t="s">
        <v>17891</v>
      </c>
      <c r="G466" s="217" t="s">
        <v>17074</v>
      </c>
      <c r="H466" s="217">
        <v>-104.394862</v>
      </c>
      <c r="I466" s="217">
        <v>48.214474000000003</v>
      </c>
      <c r="J466" s="217" t="s">
        <v>17893</v>
      </c>
      <c r="K466" s="217" t="s">
        <v>17894</v>
      </c>
      <c r="L466" s="217">
        <v>10200603</v>
      </c>
      <c r="M466" s="217">
        <v>3</v>
      </c>
      <c r="N466" s="217" t="s">
        <v>17469</v>
      </c>
      <c r="O466" s="217" t="s">
        <v>17144</v>
      </c>
      <c r="P466" s="107" t="str">
        <f>VLOOKUP(L466,SCC_xref!$D$6:$G$192,2,FALSE)</f>
        <v>Process Heaters</v>
      </c>
      <c r="Q466" s="189">
        <v>0.19221450979530644</v>
      </c>
      <c r="R466" s="189">
        <v>1.0635869542006956E-2</v>
      </c>
      <c r="S466" s="189">
        <v>0.16146018822805741</v>
      </c>
      <c r="T466" s="189">
        <v>1.1532870587718385E-3</v>
      </c>
      <c r="U466" s="189">
        <v>1.460830274444329E-2</v>
      </c>
      <c r="W466" s="6"/>
      <c r="X466" s="6"/>
      <c r="Y466" s="6"/>
      <c r="Z466" s="6"/>
      <c r="AA466" s="6"/>
      <c r="AB466" s="6"/>
    </row>
    <row r="467" spans="1:28" s="68" customFormat="1" ht="25.5" x14ac:dyDescent="0.2">
      <c r="A467" s="142" t="s">
        <v>17015</v>
      </c>
      <c r="B467" s="217" t="s">
        <v>17276</v>
      </c>
      <c r="C467" s="217" t="s">
        <v>17039</v>
      </c>
      <c r="D467" s="217">
        <v>30085</v>
      </c>
      <c r="E467" s="217" t="s">
        <v>17890</v>
      </c>
      <c r="F467" s="217" t="s">
        <v>17891</v>
      </c>
      <c r="G467" s="217" t="s">
        <v>17074</v>
      </c>
      <c r="H467" s="217">
        <v>-104.394862</v>
      </c>
      <c r="I467" s="217">
        <v>48.214474000000003</v>
      </c>
      <c r="J467" s="217" t="s">
        <v>17895</v>
      </c>
      <c r="K467" s="217" t="s">
        <v>17894</v>
      </c>
      <c r="L467" s="217">
        <v>20200201</v>
      </c>
      <c r="M467" s="217">
        <v>1784</v>
      </c>
      <c r="N467" s="217" t="s">
        <v>17896</v>
      </c>
      <c r="O467" s="217" t="s">
        <v>17144</v>
      </c>
      <c r="P467" s="107" t="str">
        <f>VLOOKUP(L467,SCC_xref!$D$6:$G$192,2,FALSE)</f>
        <v>Compressor Engines</v>
      </c>
      <c r="Q467" s="189">
        <v>136.24984569533115</v>
      </c>
      <c r="R467" s="189">
        <v>0</v>
      </c>
      <c r="S467" s="189">
        <v>0</v>
      </c>
      <c r="T467" s="189">
        <v>6.5267077516028955</v>
      </c>
      <c r="U467" s="189">
        <v>7.6011868613586584</v>
      </c>
      <c r="W467" s="6"/>
      <c r="X467" s="6"/>
      <c r="Y467" s="6"/>
      <c r="Z467" s="6"/>
      <c r="AA467" s="6"/>
      <c r="AB467" s="6"/>
    </row>
    <row r="468" spans="1:28" s="68" customFormat="1" ht="25.5" x14ac:dyDescent="0.2">
      <c r="A468" s="142" t="s">
        <v>17015</v>
      </c>
      <c r="B468" s="217" t="s">
        <v>17276</v>
      </c>
      <c r="C468" s="217" t="s">
        <v>17039</v>
      </c>
      <c r="D468" s="217">
        <v>30085</v>
      </c>
      <c r="E468" s="217" t="s">
        <v>17890</v>
      </c>
      <c r="F468" s="217" t="s">
        <v>17891</v>
      </c>
      <c r="G468" s="217" t="s">
        <v>17074</v>
      </c>
      <c r="H468" s="217">
        <v>-104.394862</v>
      </c>
      <c r="I468" s="217">
        <v>48.214474000000003</v>
      </c>
      <c r="J468" s="217" t="s">
        <v>17895</v>
      </c>
      <c r="K468" s="217" t="s">
        <v>17894</v>
      </c>
      <c r="L468" s="217">
        <v>20200201</v>
      </c>
      <c r="M468" s="217">
        <v>8648</v>
      </c>
      <c r="N468" s="217" t="s">
        <v>17896</v>
      </c>
      <c r="O468" s="217" t="s">
        <v>17144</v>
      </c>
      <c r="P468" s="107" t="str">
        <f>VLOOKUP(L468,SCC_xref!$D$6:$G$192,2,FALSE)</f>
        <v>Compressor Engines</v>
      </c>
      <c r="Q468" s="189">
        <v>0</v>
      </c>
      <c r="R468" s="189">
        <v>16.658590848926558</v>
      </c>
      <c r="S468" s="189">
        <v>60.355356075726228</v>
      </c>
      <c r="T468" s="189">
        <v>0</v>
      </c>
      <c r="U468" s="189">
        <v>0</v>
      </c>
      <c r="W468" s="6"/>
      <c r="X468" s="6"/>
      <c r="Y468" s="6"/>
      <c r="Z468" s="6"/>
      <c r="AA468" s="6"/>
      <c r="AB468" s="6"/>
    </row>
    <row r="469" spans="1:28" s="68" customFormat="1" ht="25.5" x14ac:dyDescent="0.2">
      <c r="A469" s="142" t="s">
        <v>17015</v>
      </c>
      <c r="B469" s="217" t="s">
        <v>17276</v>
      </c>
      <c r="C469" s="217" t="s">
        <v>17040</v>
      </c>
      <c r="D469" s="217">
        <v>30091</v>
      </c>
      <c r="E469" s="217" t="s">
        <v>17897</v>
      </c>
      <c r="F469" s="217" t="s">
        <v>17898</v>
      </c>
      <c r="G469" s="217" t="s">
        <v>17075</v>
      </c>
      <c r="H469" s="217">
        <v>-104.14677</v>
      </c>
      <c r="I469" s="217">
        <v>48.61251</v>
      </c>
      <c r="J469" s="217" t="s">
        <v>17684</v>
      </c>
      <c r="K469" s="217" t="s">
        <v>17684</v>
      </c>
      <c r="L469" s="217">
        <v>40400311</v>
      </c>
      <c r="M469" s="217">
        <v>68</v>
      </c>
      <c r="N469" s="217" t="s">
        <v>17144</v>
      </c>
      <c r="O469" s="217" t="s">
        <v>17144</v>
      </c>
      <c r="P469" s="107" t="str">
        <f>VLOOKUP(L469,SCC_xref!$D$6:$G$192,2,FALSE)</f>
        <v>Permitted Tank Losses</v>
      </c>
      <c r="Q469" s="189">
        <v>0</v>
      </c>
      <c r="R469" s="189">
        <v>1.5347687892122568</v>
      </c>
      <c r="S469" s="189">
        <v>0</v>
      </c>
      <c r="T469" s="189">
        <v>0</v>
      </c>
      <c r="U469" s="189">
        <v>0</v>
      </c>
      <c r="W469" s="6"/>
      <c r="X469" s="6"/>
      <c r="Y469" s="6"/>
      <c r="Z469" s="6"/>
      <c r="AA469" s="6"/>
      <c r="AB469" s="6"/>
    </row>
    <row r="470" spans="1:28" s="68" customFormat="1" x14ac:dyDescent="0.2">
      <c r="A470" s="142" t="s">
        <v>17015</v>
      </c>
      <c r="B470" s="217" t="s">
        <v>17276</v>
      </c>
      <c r="C470" s="217" t="s">
        <v>17040</v>
      </c>
      <c r="D470" s="217">
        <v>30091</v>
      </c>
      <c r="E470" s="217" t="s">
        <v>17897</v>
      </c>
      <c r="F470" s="217" t="s">
        <v>17898</v>
      </c>
      <c r="G470" s="217" t="s">
        <v>17075</v>
      </c>
      <c r="H470" s="217">
        <v>-104.14677</v>
      </c>
      <c r="I470" s="217">
        <v>48.61251</v>
      </c>
      <c r="J470" s="217" t="s">
        <v>17899</v>
      </c>
      <c r="K470" s="217" t="s">
        <v>17888</v>
      </c>
      <c r="L470" s="217">
        <v>20200253</v>
      </c>
      <c r="M470" s="217">
        <v>36</v>
      </c>
      <c r="N470" s="217" t="s">
        <v>17144</v>
      </c>
      <c r="O470" s="217" t="s">
        <v>17144</v>
      </c>
      <c r="P470" s="107" t="str">
        <f>VLOOKUP(L470,SCC_xref!$D$6:$G$192,2,FALSE)</f>
        <v>Compressor Engines</v>
      </c>
      <c r="Q470" s="189">
        <v>0</v>
      </c>
      <c r="R470" s="189">
        <v>0</v>
      </c>
      <c r="S470" s="189">
        <v>0</v>
      </c>
      <c r="T470" s="189">
        <v>1.4223873724852678E-2</v>
      </c>
      <c r="U470" s="189">
        <v>0.23065741175436771</v>
      </c>
      <c r="W470" s="6"/>
      <c r="X470" s="6"/>
      <c r="Y470" s="6"/>
      <c r="Z470" s="6"/>
      <c r="AA470" s="6"/>
      <c r="AB470" s="6"/>
    </row>
    <row r="471" spans="1:28" s="68" customFormat="1" x14ac:dyDescent="0.2">
      <c r="A471" s="142" t="s">
        <v>17015</v>
      </c>
      <c r="B471" s="217" t="s">
        <v>17276</v>
      </c>
      <c r="C471" s="217" t="s">
        <v>17040</v>
      </c>
      <c r="D471" s="217">
        <v>30091</v>
      </c>
      <c r="E471" s="217" t="s">
        <v>17897</v>
      </c>
      <c r="F471" s="217" t="s">
        <v>17898</v>
      </c>
      <c r="G471" s="217" t="s">
        <v>17075</v>
      </c>
      <c r="H471" s="217">
        <v>-104.14677</v>
      </c>
      <c r="I471" s="217">
        <v>48.61251</v>
      </c>
      <c r="J471" s="217" t="s">
        <v>17899</v>
      </c>
      <c r="K471" s="217" t="s">
        <v>17888</v>
      </c>
      <c r="L471" s="217">
        <v>20200253</v>
      </c>
      <c r="M471" s="217">
        <v>8604</v>
      </c>
      <c r="N471" s="217" t="s">
        <v>17596</v>
      </c>
      <c r="O471" s="217" t="s">
        <v>17597</v>
      </c>
      <c r="P471" s="107" t="str">
        <f>VLOOKUP(L471,SCC_xref!$D$6:$G$192,2,FALSE)</f>
        <v>Compressor Engines</v>
      </c>
      <c r="Q471" s="189">
        <v>0.58433210977773165</v>
      </c>
      <c r="R471" s="189">
        <v>0</v>
      </c>
      <c r="S471" s="189">
        <v>1.2292758616442498</v>
      </c>
      <c r="T471" s="189">
        <v>0</v>
      </c>
      <c r="U471" s="189">
        <v>0</v>
      </c>
      <c r="W471" s="6"/>
      <c r="X471" s="6"/>
      <c r="Y471" s="6"/>
      <c r="Z471" s="6"/>
      <c r="AA471" s="6"/>
      <c r="AB471" s="6"/>
    </row>
    <row r="472" spans="1:28" s="68" customFormat="1" x14ac:dyDescent="0.2">
      <c r="A472" s="142" t="s">
        <v>17015</v>
      </c>
      <c r="B472" s="217" t="s">
        <v>17276</v>
      </c>
      <c r="C472" s="217" t="s">
        <v>17040</v>
      </c>
      <c r="D472" s="217">
        <v>30091</v>
      </c>
      <c r="E472" s="217" t="s">
        <v>17897</v>
      </c>
      <c r="F472" s="217" t="s">
        <v>17898</v>
      </c>
      <c r="G472" s="217" t="s">
        <v>17075</v>
      </c>
      <c r="H472" s="217">
        <v>-104.14677</v>
      </c>
      <c r="I472" s="217">
        <v>48.61251</v>
      </c>
      <c r="J472" s="217" t="s">
        <v>17899</v>
      </c>
      <c r="K472" s="217" t="s">
        <v>17888</v>
      </c>
      <c r="L472" s="217">
        <v>20200253</v>
      </c>
      <c r="M472" s="217">
        <v>0</v>
      </c>
      <c r="N472" s="217" t="s">
        <v>17144</v>
      </c>
      <c r="O472" s="217" t="s">
        <v>17597</v>
      </c>
      <c r="P472" s="107" t="str">
        <f>VLOOKUP(L472,SCC_xref!$D$6:$G$192,2,FALSE)</f>
        <v>Compressor Engines</v>
      </c>
      <c r="Q472" s="189">
        <v>0</v>
      </c>
      <c r="R472" s="189">
        <v>1.0025908830923185</v>
      </c>
      <c r="S472" s="189">
        <v>0</v>
      </c>
      <c r="T472" s="189">
        <v>0</v>
      </c>
      <c r="U472" s="189">
        <v>0</v>
      </c>
      <c r="W472" s="6"/>
      <c r="X472" s="6"/>
      <c r="Y472" s="6"/>
      <c r="Z472" s="6"/>
      <c r="AA472" s="6"/>
      <c r="AB472" s="6"/>
    </row>
    <row r="473" spans="1:28" s="68" customFormat="1" ht="25.5" x14ac:dyDescent="0.2">
      <c r="A473" s="142" t="s">
        <v>17015</v>
      </c>
      <c r="B473" s="217" t="s">
        <v>17276</v>
      </c>
      <c r="C473" s="217" t="s">
        <v>17040</v>
      </c>
      <c r="D473" s="217">
        <v>30091</v>
      </c>
      <c r="E473" s="217" t="s">
        <v>17897</v>
      </c>
      <c r="F473" s="217" t="s">
        <v>17898</v>
      </c>
      <c r="G473" s="217" t="s">
        <v>17075</v>
      </c>
      <c r="H473" s="217">
        <v>-104.14677</v>
      </c>
      <c r="I473" s="217">
        <v>48.61251</v>
      </c>
      <c r="J473" s="217" t="s">
        <v>17685</v>
      </c>
      <c r="K473" s="217" t="s">
        <v>17685</v>
      </c>
      <c r="L473" s="217">
        <v>40400250</v>
      </c>
      <c r="M473" s="217">
        <v>68</v>
      </c>
      <c r="N473" s="217" t="s">
        <v>17144</v>
      </c>
      <c r="O473" s="217" t="s">
        <v>17144</v>
      </c>
      <c r="P473" s="107" t="str">
        <f>VLOOKUP(L473,SCC_xref!$D$6:$G$192,2,FALSE)</f>
        <v>Permitted Tank Losses</v>
      </c>
      <c r="Q473" s="189">
        <v>0</v>
      </c>
      <c r="R473" s="189">
        <v>0.28101761332073799</v>
      </c>
      <c r="S473" s="189">
        <v>0</v>
      </c>
      <c r="T473" s="189">
        <v>0</v>
      </c>
      <c r="U473" s="189">
        <v>0</v>
      </c>
      <c r="W473" s="6"/>
      <c r="X473" s="6"/>
      <c r="Y473" s="6"/>
      <c r="Z473" s="6"/>
      <c r="AA473" s="6"/>
      <c r="AB473" s="6"/>
    </row>
    <row r="474" spans="1:28" s="68" customFormat="1" x14ac:dyDescent="0.2">
      <c r="A474" s="142" t="s">
        <v>17015</v>
      </c>
      <c r="B474" s="217" t="s">
        <v>17276</v>
      </c>
      <c r="C474" s="217" t="s">
        <v>17040</v>
      </c>
      <c r="D474" s="217">
        <v>30091</v>
      </c>
      <c r="E474" s="217" t="s">
        <v>17897</v>
      </c>
      <c r="F474" s="217" t="s">
        <v>17898</v>
      </c>
      <c r="G474" s="217" t="s">
        <v>17075</v>
      </c>
      <c r="H474" s="217">
        <v>-104.14677</v>
      </c>
      <c r="I474" s="217">
        <v>48.61251</v>
      </c>
      <c r="J474" s="217" t="s">
        <v>17486</v>
      </c>
      <c r="K474" s="217" t="s">
        <v>17486</v>
      </c>
      <c r="L474" s="217">
        <v>31000205</v>
      </c>
      <c r="M474" s="217">
        <v>0</v>
      </c>
      <c r="N474" s="217" t="s">
        <v>17144</v>
      </c>
      <c r="O474" s="217" t="s">
        <v>17144</v>
      </c>
      <c r="P474" s="107" t="str">
        <f>VLOOKUP(L474,SCC_xref!$D$6:$G$192,2,FALSE)</f>
        <v>Natural Gas Production, Flares</v>
      </c>
      <c r="Q474" s="189">
        <v>0</v>
      </c>
      <c r="R474" s="189">
        <v>0</v>
      </c>
      <c r="S474" s="189">
        <v>0</v>
      </c>
      <c r="T474" s="189">
        <v>0</v>
      </c>
      <c r="U474" s="189">
        <v>0</v>
      </c>
      <c r="W474" s="6"/>
      <c r="X474" s="6"/>
      <c r="Y474" s="6"/>
      <c r="Z474" s="6"/>
      <c r="AA474" s="6"/>
      <c r="AB474" s="6"/>
    </row>
    <row r="475" spans="1:28" s="68" customFormat="1" x14ac:dyDescent="0.2">
      <c r="A475" s="142" t="s">
        <v>17015</v>
      </c>
      <c r="B475" s="217" t="s">
        <v>17276</v>
      </c>
      <c r="C475" s="217" t="s">
        <v>17040</v>
      </c>
      <c r="D475" s="217">
        <v>30091</v>
      </c>
      <c r="E475" s="217" t="s">
        <v>17897</v>
      </c>
      <c r="F475" s="217" t="s">
        <v>17898</v>
      </c>
      <c r="G475" s="217" t="s">
        <v>17075</v>
      </c>
      <c r="H475" s="217">
        <v>-104.14677</v>
      </c>
      <c r="I475" s="217">
        <v>48.61251</v>
      </c>
      <c r="J475" s="217" t="s">
        <v>17650</v>
      </c>
      <c r="K475" s="217" t="s">
        <v>17650</v>
      </c>
      <c r="L475" s="217">
        <v>31000220</v>
      </c>
      <c r="M475" s="217">
        <v>8760</v>
      </c>
      <c r="N475" s="217" t="s">
        <v>17144</v>
      </c>
      <c r="O475" s="217" t="s">
        <v>17144</v>
      </c>
      <c r="P475" s="107" t="str">
        <f>VLOOKUP(L475,SCC_xref!$D$6:$G$192,2,FALSE)</f>
        <v>Permitted Fugitives</v>
      </c>
      <c r="Q475" s="189">
        <v>0</v>
      </c>
      <c r="R475" s="189">
        <v>2.939344283789826</v>
      </c>
      <c r="S475" s="189">
        <v>0</v>
      </c>
      <c r="T475" s="189">
        <v>0</v>
      </c>
      <c r="U475" s="189">
        <v>0</v>
      </c>
      <c r="W475" s="6"/>
      <c r="X475" s="6"/>
      <c r="Y475" s="6"/>
      <c r="Z475" s="6"/>
      <c r="AA475" s="6"/>
      <c r="AB475" s="6"/>
    </row>
    <row r="476" spans="1:28" s="68" customFormat="1" x14ac:dyDescent="0.2">
      <c r="A476" s="142" t="s">
        <v>17015</v>
      </c>
      <c r="B476" s="217" t="s">
        <v>17276</v>
      </c>
      <c r="C476" s="217" t="s">
        <v>17040</v>
      </c>
      <c r="D476" s="217">
        <v>30091</v>
      </c>
      <c r="E476" s="217" t="s">
        <v>17897</v>
      </c>
      <c r="F476" s="217" t="s">
        <v>17898</v>
      </c>
      <c r="G476" s="217" t="s">
        <v>17075</v>
      </c>
      <c r="H476" s="217">
        <v>-104.14677</v>
      </c>
      <c r="I476" s="217">
        <v>48.61251</v>
      </c>
      <c r="J476" s="217" t="s">
        <v>17688</v>
      </c>
      <c r="K476" s="217" t="s">
        <v>17688</v>
      </c>
      <c r="L476" s="217">
        <v>31000228</v>
      </c>
      <c r="M476" s="217">
        <v>5</v>
      </c>
      <c r="N476" s="217" t="s">
        <v>17144</v>
      </c>
      <c r="O476" s="217" t="s">
        <v>17144</v>
      </c>
      <c r="P476" s="107" t="str">
        <f>VLOOKUP(L476,SCC_xref!$D$6:$G$192,2,FALSE)</f>
        <v>Dehydrator</v>
      </c>
      <c r="Q476" s="189">
        <v>0.32035751632551074</v>
      </c>
      <c r="R476" s="189">
        <v>1.7683734901168192E-2</v>
      </c>
      <c r="S476" s="189">
        <v>0.26910031371342902</v>
      </c>
      <c r="T476" s="189">
        <v>1.9221450979530644E-3</v>
      </c>
      <c r="U476" s="189">
        <v>2.4347171240738815E-2</v>
      </c>
      <c r="W476" s="6"/>
      <c r="X476" s="6"/>
      <c r="Y476" s="6"/>
      <c r="Z476" s="6"/>
      <c r="AA476" s="6"/>
      <c r="AB476" s="6"/>
    </row>
    <row r="477" spans="1:28" s="68" customFormat="1" x14ac:dyDescent="0.2">
      <c r="A477" s="142" t="s">
        <v>17015</v>
      </c>
      <c r="B477" s="217" t="s">
        <v>17276</v>
      </c>
      <c r="C477" s="217" t="s">
        <v>17040</v>
      </c>
      <c r="D477" s="217">
        <v>30091</v>
      </c>
      <c r="E477" s="217" t="s">
        <v>17900</v>
      </c>
      <c r="F477" s="217" t="s">
        <v>17901</v>
      </c>
      <c r="G477" s="217" t="s">
        <v>17075</v>
      </c>
      <c r="H477" s="217">
        <v>-104.44705999999999</v>
      </c>
      <c r="I477" s="217">
        <v>48.591639999999998</v>
      </c>
      <c r="J477" s="217" t="s">
        <v>17902</v>
      </c>
      <c r="K477" s="217" t="s">
        <v>17903</v>
      </c>
      <c r="L477" s="217">
        <v>40301009</v>
      </c>
      <c r="M477" s="217">
        <v>2054</v>
      </c>
      <c r="N477" s="217" t="s">
        <v>17144</v>
      </c>
      <c r="O477" s="217" t="s">
        <v>17144</v>
      </c>
      <c r="P477" s="107" t="str">
        <f>VLOOKUP(L477,SCC_xref!$D$6:$G$192,2,FALSE)</f>
        <v>Permitted Tank Losses</v>
      </c>
      <c r="Q477" s="189">
        <v>0</v>
      </c>
      <c r="R477" s="189">
        <v>2.0053099091911668</v>
      </c>
      <c r="S477" s="189">
        <v>0</v>
      </c>
      <c r="T477" s="189">
        <v>0</v>
      </c>
      <c r="U477" s="189">
        <v>0</v>
      </c>
      <c r="W477" s="6"/>
      <c r="X477" s="6"/>
      <c r="Y477" s="6"/>
      <c r="Z477" s="6"/>
      <c r="AA477" s="6"/>
      <c r="AB477" s="6"/>
    </row>
    <row r="478" spans="1:28" s="68" customFormat="1" x14ac:dyDescent="0.2">
      <c r="A478" s="142" t="s">
        <v>17015</v>
      </c>
      <c r="B478" s="217" t="s">
        <v>17276</v>
      </c>
      <c r="C478" s="217" t="s">
        <v>17040</v>
      </c>
      <c r="D478" s="217">
        <v>30091</v>
      </c>
      <c r="E478" s="217" t="s">
        <v>17900</v>
      </c>
      <c r="F478" s="217" t="s">
        <v>17901</v>
      </c>
      <c r="G478" s="217" t="s">
        <v>17075</v>
      </c>
      <c r="H478" s="217">
        <v>-104.44705999999999</v>
      </c>
      <c r="I478" s="217">
        <v>48.591639999999998</v>
      </c>
      <c r="J478" s="217" t="s">
        <v>17902</v>
      </c>
      <c r="K478" s="217" t="s">
        <v>17904</v>
      </c>
      <c r="L478" s="217">
        <v>40301009</v>
      </c>
      <c r="M478" s="217">
        <v>2054</v>
      </c>
      <c r="N478" s="217" t="s">
        <v>17144</v>
      </c>
      <c r="O478" s="217" t="s">
        <v>17144</v>
      </c>
      <c r="P478" s="107" t="str">
        <f>VLOOKUP(L478,SCC_xref!$D$6:$G$192,2,FALSE)</f>
        <v>Permitted Tank Losses</v>
      </c>
      <c r="Q478" s="189">
        <v>0</v>
      </c>
      <c r="R478" s="189">
        <v>2.0053099091911668</v>
      </c>
      <c r="S478" s="189">
        <v>0</v>
      </c>
      <c r="T478" s="189">
        <v>0</v>
      </c>
      <c r="U478" s="189">
        <v>0</v>
      </c>
      <c r="W478" s="6"/>
      <c r="X478" s="6"/>
      <c r="Y478" s="6"/>
      <c r="Z478" s="6"/>
      <c r="AA478" s="6"/>
      <c r="AB478" s="6"/>
    </row>
    <row r="479" spans="1:28" s="68" customFormat="1" ht="25.5" x14ac:dyDescent="0.2">
      <c r="A479" s="142" t="s">
        <v>17015</v>
      </c>
      <c r="B479" s="217" t="s">
        <v>17276</v>
      </c>
      <c r="C479" s="217" t="s">
        <v>17040</v>
      </c>
      <c r="D479" s="217">
        <v>30091</v>
      </c>
      <c r="E479" s="217" t="s">
        <v>17900</v>
      </c>
      <c r="F479" s="217" t="s">
        <v>17901</v>
      </c>
      <c r="G479" s="217" t="s">
        <v>17075</v>
      </c>
      <c r="H479" s="217">
        <v>-104.44705999999999</v>
      </c>
      <c r="I479" s="217">
        <v>48.591639999999998</v>
      </c>
      <c r="J479" s="217" t="s">
        <v>17902</v>
      </c>
      <c r="K479" s="217" t="s">
        <v>17905</v>
      </c>
      <c r="L479" s="217">
        <v>40400151</v>
      </c>
      <c r="M479" s="217">
        <v>4107</v>
      </c>
      <c r="N479" s="217" t="s">
        <v>17144</v>
      </c>
      <c r="O479" s="217" t="s">
        <v>17144</v>
      </c>
      <c r="P479" s="107" t="str">
        <f>VLOOKUP(L479,SCC_xref!$D$6:$G$192,2,FALSE)</f>
        <v>Permitted Fugitives</v>
      </c>
      <c r="Q479" s="189">
        <v>0</v>
      </c>
      <c r="R479" s="189">
        <v>4.2415335161497625</v>
      </c>
      <c r="S479" s="189">
        <v>0</v>
      </c>
      <c r="T479" s="189">
        <v>0</v>
      </c>
      <c r="U479" s="189">
        <v>0</v>
      </c>
      <c r="W479" s="6"/>
      <c r="X479" s="6"/>
      <c r="Y479" s="6"/>
      <c r="Z479" s="6"/>
      <c r="AA479" s="6"/>
      <c r="AB479" s="6"/>
    </row>
    <row r="480" spans="1:28" s="68" customFormat="1" x14ac:dyDescent="0.2">
      <c r="A480" s="142" t="s">
        <v>17015</v>
      </c>
      <c r="B480" s="217" t="s">
        <v>17276</v>
      </c>
      <c r="C480" s="217" t="s">
        <v>17040</v>
      </c>
      <c r="D480" s="217">
        <v>30091</v>
      </c>
      <c r="E480" s="217" t="s">
        <v>17900</v>
      </c>
      <c r="F480" s="217" t="s">
        <v>17901</v>
      </c>
      <c r="G480" s="217" t="s">
        <v>17075</v>
      </c>
      <c r="H480" s="217">
        <v>-104.44705999999999</v>
      </c>
      <c r="I480" s="217">
        <v>48.591639999999998</v>
      </c>
      <c r="J480" s="217" t="s">
        <v>17906</v>
      </c>
      <c r="K480" s="217" t="s">
        <v>17560</v>
      </c>
      <c r="L480" s="217">
        <v>30501050</v>
      </c>
      <c r="M480" s="217">
        <v>730</v>
      </c>
      <c r="N480" s="217" t="s">
        <v>17144</v>
      </c>
      <c r="O480" s="217" t="s">
        <v>17144</v>
      </c>
      <c r="P480" s="107" t="str">
        <f>VLOOKUP(L480,SCC_xref!$D$6:$G$192,2,FALSE)</f>
        <v>Natural Gas Production, Other Not Classified</v>
      </c>
      <c r="Q480" s="189">
        <v>0</v>
      </c>
      <c r="R480" s="189">
        <v>0</v>
      </c>
      <c r="S480" s="189">
        <v>0</v>
      </c>
      <c r="T480" s="189">
        <v>0</v>
      </c>
      <c r="U480" s="189">
        <v>0.49578529226536044</v>
      </c>
      <c r="W480" s="6"/>
      <c r="X480" s="6"/>
      <c r="Y480" s="6"/>
      <c r="Z480" s="6"/>
      <c r="AA480" s="6"/>
      <c r="AB480" s="6"/>
    </row>
    <row r="481" spans="1:28" s="68" customFormat="1" x14ac:dyDescent="0.2">
      <c r="A481" s="142" t="s">
        <v>17015</v>
      </c>
      <c r="B481" s="217" t="s">
        <v>17276</v>
      </c>
      <c r="C481" s="217" t="s">
        <v>17040</v>
      </c>
      <c r="D481" s="217">
        <v>30091</v>
      </c>
      <c r="E481" s="217" t="s">
        <v>17900</v>
      </c>
      <c r="F481" s="217" t="s">
        <v>17901</v>
      </c>
      <c r="G481" s="217" t="s">
        <v>17075</v>
      </c>
      <c r="H481" s="217">
        <v>-104.44705999999999</v>
      </c>
      <c r="I481" s="217">
        <v>48.591639999999998</v>
      </c>
      <c r="J481" s="217" t="s">
        <v>17906</v>
      </c>
      <c r="K481" s="217" t="s">
        <v>17907</v>
      </c>
      <c r="L481" s="217">
        <v>30501050</v>
      </c>
      <c r="M481" s="217">
        <v>223</v>
      </c>
      <c r="N481" s="217" t="s">
        <v>17144</v>
      </c>
      <c r="O481" s="217" t="s">
        <v>17144</v>
      </c>
      <c r="P481" s="107" t="str">
        <f>VLOOKUP(L481,SCC_xref!$D$6:$G$192,2,FALSE)</f>
        <v>Natural Gas Production, Other Not Classified</v>
      </c>
      <c r="Q481" s="189">
        <v>0</v>
      </c>
      <c r="R481" s="189">
        <v>0</v>
      </c>
      <c r="S481" s="189">
        <v>0</v>
      </c>
      <c r="T481" s="189">
        <v>0</v>
      </c>
      <c r="U481" s="189">
        <v>0.56728908990921434</v>
      </c>
      <c r="W481" s="6"/>
      <c r="X481" s="6"/>
      <c r="Y481" s="6"/>
      <c r="Z481" s="6"/>
      <c r="AA481" s="6"/>
      <c r="AB481" s="6"/>
    </row>
    <row r="482" spans="1:28" s="68" customFormat="1" ht="25.5" x14ac:dyDescent="0.2">
      <c r="A482" s="142" t="s">
        <v>17015</v>
      </c>
      <c r="B482" s="217" t="s">
        <v>17276</v>
      </c>
      <c r="C482" s="217" t="s">
        <v>17043</v>
      </c>
      <c r="D482" s="217">
        <v>30105</v>
      </c>
      <c r="E482" s="217" t="s">
        <v>17908</v>
      </c>
      <c r="F482" s="217" t="s">
        <v>17909</v>
      </c>
      <c r="G482" s="217" t="s">
        <v>17078</v>
      </c>
      <c r="H482" s="217">
        <v>-106.43169</v>
      </c>
      <c r="I482" s="217">
        <v>48.061520000000002</v>
      </c>
      <c r="J482" s="217" t="s">
        <v>17910</v>
      </c>
      <c r="K482" s="217" t="s">
        <v>17910</v>
      </c>
      <c r="L482" s="217">
        <v>31000228</v>
      </c>
      <c r="M482" s="217">
        <v>2</v>
      </c>
      <c r="N482" s="217" t="s">
        <v>17144</v>
      </c>
      <c r="O482" s="217" t="s">
        <v>17144</v>
      </c>
      <c r="P482" s="107" t="str">
        <f>VLOOKUP(L482,SCC_xref!$D$6:$G$192,2,FALSE)</f>
        <v>Dehydrator</v>
      </c>
      <c r="Q482" s="189">
        <v>0.17940020914228602</v>
      </c>
      <c r="R482" s="189">
        <v>1.4095730718322472E-2</v>
      </c>
      <c r="S482" s="189">
        <v>2.6910031371342905E-2</v>
      </c>
      <c r="T482" s="189">
        <v>7.6885803918122573E-4</v>
      </c>
      <c r="U482" s="189">
        <v>3.8442901959061288E-3</v>
      </c>
      <c r="W482" s="6"/>
      <c r="X482" s="6"/>
      <c r="Y482" s="6"/>
      <c r="Z482" s="6"/>
      <c r="AA482" s="6"/>
      <c r="AB482" s="6"/>
    </row>
    <row r="483" spans="1:28" s="68" customFormat="1" x14ac:dyDescent="0.2">
      <c r="A483" s="142" t="s">
        <v>17015</v>
      </c>
      <c r="B483" s="217" t="s">
        <v>17276</v>
      </c>
      <c r="C483" s="217" t="s">
        <v>17043</v>
      </c>
      <c r="D483" s="217">
        <v>30105</v>
      </c>
      <c r="E483" s="217" t="s">
        <v>17908</v>
      </c>
      <c r="F483" s="217" t="s">
        <v>17909</v>
      </c>
      <c r="G483" s="217" t="s">
        <v>17078</v>
      </c>
      <c r="H483" s="217">
        <v>-106.43169</v>
      </c>
      <c r="I483" s="217">
        <v>48.061520000000002</v>
      </c>
      <c r="J483" s="217" t="s">
        <v>17911</v>
      </c>
      <c r="K483" s="217" t="s">
        <v>17912</v>
      </c>
      <c r="L483" s="217">
        <v>10200603</v>
      </c>
      <c r="M483" s="217">
        <v>0</v>
      </c>
      <c r="N483" s="217" t="s">
        <v>17144</v>
      </c>
      <c r="O483" s="217" t="s">
        <v>17144</v>
      </c>
      <c r="P483" s="107" t="str">
        <f>VLOOKUP(L483,SCC_xref!$D$6:$G$192,2,FALSE)</f>
        <v>Process Heaters</v>
      </c>
      <c r="Q483" s="189">
        <v>0</v>
      </c>
      <c r="R483" s="189">
        <v>0</v>
      </c>
      <c r="S483" s="189">
        <v>0</v>
      </c>
      <c r="T483" s="189">
        <v>0</v>
      </c>
      <c r="U483" s="189">
        <v>0</v>
      </c>
      <c r="W483" s="6"/>
      <c r="X483" s="6"/>
      <c r="Y483" s="6"/>
      <c r="Z483" s="6"/>
      <c r="AA483" s="6"/>
      <c r="AB483" s="6"/>
    </row>
    <row r="484" spans="1:28" s="68" customFormat="1" x14ac:dyDescent="0.2">
      <c r="A484" s="142" t="s">
        <v>17015</v>
      </c>
      <c r="B484" s="217" t="s">
        <v>17276</v>
      </c>
      <c r="C484" s="217" t="s">
        <v>17043</v>
      </c>
      <c r="D484" s="217">
        <v>30105</v>
      </c>
      <c r="E484" s="217" t="s">
        <v>17908</v>
      </c>
      <c r="F484" s="217" t="s">
        <v>17909</v>
      </c>
      <c r="G484" s="217" t="s">
        <v>17078</v>
      </c>
      <c r="H484" s="217">
        <v>-106.43169</v>
      </c>
      <c r="I484" s="217">
        <v>48.061520000000002</v>
      </c>
      <c r="J484" s="217" t="s">
        <v>17913</v>
      </c>
      <c r="K484" s="217" t="s">
        <v>17914</v>
      </c>
      <c r="L484" s="217">
        <v>20200202</v>
      </c>
      <c r="M484" s="217">
        <v>55</v>
      </c>
      <c r="N484" s="217" t="s">
        <v>17469</v>
      </c>
      <c r="O484" s="217" t="s">
        <v>17144</v>
      </c>
      <c r="P484" s="107" t="str">
        <f>VLOOKUP(L484,SCC_xref!$D$6:$G$192,2,FALSE)</f>
        <v>Compressor Engines</v>
      </c>
      <c r="Q484" s="189">
        <v>17.00470510956464</v>
      </c>
      <c r="R484" s="189">
        <v>4.8567480905012728</v>
      </c>
      <c r="S484" s="189">
        <v>19.977238432045791</v>
      </c>
      <c r="T484" s="189">
        <v>0</v>
      </c>
      <c r="U484" s="189">
        <v>0</v>
      </c>
      <c r="W484" s="6"/>
      <c r="X484" s="6"/>
      <c r="Y484" s="6"/>
      <c r="Z484" s="6"/>
      <c r="AA484" s="6"/>
      <c r="AB484" s="6"/>
    </row>
    <row r="485" spans="1:28" s="68" customFormat="1" x14ac:dyDescent="0.2">
      <c r="A485" s="142" t="s">
        <v>17015</v>
      </c>
      <c r="B485" s="217" t="s">
        <v>17276</v>
      </c>
      <c r="C485" s="217" t="s">
        <v>17043</v>
      </c>
      <c r="D485" s="217">
        <v>30105</v>
      </c>
      <c r="E485" s="217" t="s">
        <v>17908</v>
      </c>
      <c r="F485" s="217" t="s">
        <v>17909</v>
      </c>
      <c r="G485" s="217" t="s">
        <v>17078</v>
      </c>
      <c r="H485" s="217">
        <v>-106.43169</v>
      </c>
      <c r="I485" s="217">
        <v>48.061520000000002</v>
      </c>
      <c r="J485" s="217" t="s">
        <v>17913</v>
      </c>
      <c r="K485" s="217" t="s">
        <v>17914</v>
      </c>
      <c r="L485" s="217">
        <v>20200202</v>
      </c>
      <c r="M485" s="217">
        <v>0</v>
      </c>
      <c r="N485" s="217" t="s">
        <v>17144</v>
      </c>
      <c r="O485" s="217" t="s">
        <v>17144</v>
      </c>
      <c r="P485" s="107" t="str">
        <f>VLOOKUP(L485,SCC_xref!$D$6:$G$192,2,FALSE)</f>
        <v>Compressor Engines</v>
      </c>
      <c r="Q485" s="189">
        <v>0</v>
      </c>
      <c r="R485" s="189">
        <v>0</v>
      </c>
      <c r="S485" s="189">
        <v>0</v>
      </c>
      <c r="T485" s="189">
        <v>2.1143596077483711E-2</v>
      </c>
      <c r="U485" s="189">
        <v>0.35239326795806186</v>
      </c>
      <c r="W485" s="6"/>
      <c r="X485" s="6"/>
      <c r="Y485" s="6"/>
      <c r="Z485" s="6"/>
      <c r="AA485" s="6"/>
      <c r="AB485" s="6"/>
    </row>
    <row r="486" spans="1:28" s="68" customFormat="1" ht="25.5" x14ac:dyDescent="0.2">
      <c r="A486" s="142" t="s">
        <v>17015</v>
      </c>
      <c r="B486" s="217" t="s">
        <v>17276</v>
      </c>
      <c r="C486" s="217" t="s">
        <v>17043</v>
      </c>
      <c r="D486" s="217">
        <v>30105</v>
      </c>
      <c r="E486" s="217" t="s">
        <v>17908</v>
      </c>
      <c r="F486" s="217" t="s">
        <v>17909</v>
      </c>
      <c r="G486" s="217" t="s">
        <v>17078</v>
      </c>
      <c r="H486" s="217">
        <v>-106.43169</v>
      </c>
      <c r="I486" s="217">
        <v>48.061520000000002</v>
      </c>
      <c r="J486" s="217" t="s">
        <v>17915</v>
      </c>
      <c r="K486" s="217" t="s">
        <v>17915</v>
      </c>
      <c r="L486" s="217">
        <v>20200202</v>
      </c>
      <c r="M486" s="217">
        <v>54</v>
      </c>
      <c r="N486" s="217" t="s">
        <v>17469</v>
      </c>
      <c r="O486" s="217" t="s">
        <v>17144</v>
      </c>
      <c r="P486" s="107" t="str">
        <f>VLOOKUP(L486,SCC_xref!$D$6:$G$192,2,FALSE)</f>
        <v>Compressor Engines</v>
      </c>
      <c r="Q486" s="189">
        <v>29.703548913701354</v>
      </c>
      <c r="R486" s="189">
        <v>4.8022873127259356</v>
      </c>
      <c r="S486" s="189">
        <v>18.516536300607989</v>
      </c>
      <c r="T486" s="189">
        <v>0</v>
      </c>
      <c r="U486" s="189">
        <v>0</v>
      </c>
      <c r="W486" s="6"/>
      <c r="X486" s="6"/>
      <c r="Y486" s="6"/>
      <c r="Z486" s="6"/>
      <c r="AA486" s="6"/>
      <c r="AB486" s="6"/>
    </row>
    <row r="487" spans="1:28" s="68" customFormat="1" ht="25.5" x14ac:dyDescent="0.2">
      <c r="A487" s="142" t="s">
        <v>17015</v>
      </c>
      <c r="B487" s="217" t="s">
        <v>17276</v>
      </c>
      <c r="C487" s="217" t="s">
        <v>17043</v>
      </c>
      <c r="D487" s="217">
        <v>30105</v>
      </c>
      <c r="E487" s="217" t="s">
        <v>17908</v>
      </c>
      <c r="F487" s="217" t="s">
        <v>17909</v>
      </c>
      <c r="G487" s="217" t="s">
        <v>17078</v>
      </c>
      <c r="H487" s="217">
        <v>-106.43169</v>
      </c>
      <c r="I487" s="217">
        <v>48.061520000000002</v>
      </c>
      <c r="J487" s="217" t="s">
        <v>17915</v>
      </c>
      <c r="K487" s="217" t="s">
        <v>17915</v>
      </c>
      <c r="L487" s="217">
        <v>20200202</v>
      </c>
      <c r="M487" s="217">
        <v>0</v>
      </c>
      <c r="N487" s="217" t="s">
        <v>17144</v>
      </c>
      <c r="O487" s="217" t="s">
        <v>17144</v>
      </c>
      <c r="P487" s="107" t="str">
        <f>VLOOKUP(L487,SCC_xref!$D$6:$G$192,2,FALSE)</f>
        <v>Compressor Engines</v>
      </c>
      <c r="Q487" s="189">
        <v>0</v>
      </c>
      <c r="R487" s="189">
        <v>0</v>
      </c>
      <c r="S487" s="189">
        <v>0</v>
      </c>
      <c r="T487" s="189">
        <v>2.0759167057893095E-2</v>
      </c>
      <c r="U487" s="189">
        <v>0.34598611763155163</v>
      </c>
      <c r="W487" s="6"/>
      <c r="X487" s="6"/>
      <c r="Y487" s="6"/>
      <c r="Z487" s="6"/>
      <c r="AA487" s="6"/>
      <c r="AB487" s="6"/>
    </row>
    <row r="488" spans="1:28" s="68" customFormat="1" ht="25.5" x14ac:dyDescent="0.2">
      <c r="A488" s="142" t="s">
        <v>17015</v>
      </c>
      <c r="B488" s="217" t="s">
        <v>17276</v>
      </c>
      <c r="C488" s="217" t="s">
        <v>17043</v>
      </c>
      <c r="D488" s="217">
        <v>30105</v>
      </c>
      <c r="E488" s="217" t="s">
        <v>17908</v>
      </c>
      <c r="F488" s="217" t="s">
        <v>17909</v>
      </c>
      <c r="G488" s="217" t="s">
        <v>17078</v>
      </c>
      <c r="H488" s="217">
        <v>-106.43169</v>
      </c>
      <c r="I488" s="217">
        <v>48.061520000000002</v>
      </c>
      <c r="J488" s="217" t="s">
        <v>17916</v>
      </c>
      <c r="K488" s="217" t="s">
        <v>17916</v>
      </c>
      <c r="L488" s="217">
        <v>20200202</v>
      </c>
      <c r="M488" s="217">
        <v>56</v>
      </c>
      <c r="N488" s="217" t="s">
        <v>17469</v>
      </c>
      <c r="O488" s="217" t="s">
        <v>17144</v>
      </c>
      <c r="P488" s="107" t="str">
        <f>VLOOKUP(L488,SCC_xref!$D$6:$G$192,2,FALSE)</f>
        <v>Compressor Engines</v>
      </c>
      <c r="Q488" s="189">
        <v>17.65797815685562</v>
      </c>
      <c r="R488" s="189">
        <v>4.8308632031821714</v>
      </c>
      <c r="S488" s="189">
        <v>18.15786402532995</v>
      </c>
      <c r="T488" s="189">
        <v>0</v>
      </c>
      <c r="U488" s="189">
        <v>0</v>
      </c>
      <c r="W488" s="6"/>
      <c r="X488" s="6"/>
      <c r="Y488" s="6"/>
      <c r="Z488" s="6"/>
      <c r="AA488" s="6"/>
      <c r="AB488" s="6"/>
    </row>
    <row r="489" spans="1:28" s="68" customFormat="1" ht="25.5" x14ac:dyDescent="0.2">
      <c r="A489" s="142" t="s">
        <v>17015</v>
      </c>
      <c r="B489" s="217" t="s">
        <v>17276</v>
      </c>
      <c r="C489" s="217" t="s">
        <v>17043</v>
      </c>
      <c r="D489" s="217">
        <v>30105</v>
      </c>
      <c r="E489" s="217" t="s">
        <v>17908</v>
      </c>
      <c r="F489" s="217" t="s">
        <v>17909</v>
      </c>
      <c r="G489" s="217" t="s">
        <v>17078</v>
      </c>
      <c r="H489" s="217">
        <v>-106.43169</v>
      </c>
      <c r="I489" s="217">
        <v>48.061520000000002</v>
      </c>
      <c r="J489" s="217" t="s">
        <v>17916</v>
      </c>
      <c r="K489" s="217" t="s">
        <v>17916</v>
      </c>
      <c r="L489" s="217">
        <v>20200202</v>
      </c>
      <c r="M489" s="217">
        <v>0</v>
      </c>
      <c r="N489" s="217" t="s">
        <v>17144</v>
      </c>
      <c r="O489" s="217" t="s">
        <v>17144</v>
      </c>
      <c r="P489" s="107" t="str">
        <f>VLOOKUP(L489,SCC_xref!$D$6:$G$192,2,FALSE)</f>
        <v>Compressor Engines</v>
      </c>
      <c r="Q489" s="189">
        <v>0</v>
      </c>
      <c r="R489" s="189">
        <v>0</v>
      </c>
      <c r="S489" s="189">
        <v>0</v>
      </c>
      <c r="T489" s="189">
        <v>2.152802509707432E-2</v>
      </c>
      <c r="U489" s="189">
        <v>0.35880041828457204</v>
      </c>
      <c r="W489" s="6"/>
      <c r="X489" s="6"/>
      <c r="Y489" s="6"/>
      <c r="Z489" s="6"/>
      <c r="AA489" s="6"/>
      <c r="AB489" s="6"/>
    </row>
    <row r="490" spans="1:28" s="68" customFormat="1" x14ac:dyDescent="0.2">
      <c r="A490" s="142" t="s">
        <v>17015</v>
      </c>
      <c r="B490" s="217" t="s">
        <v>17276</v>
      </c>
      <c r="C490" s="217" t="s">
        <v>17043</v>
      </c>
      <c r="D490" s="217">
        <v>30105</v>
      </c>
      <c r="E490" s="217" t="s">
        <v>17908</v>
      </c>
      <c r="F490" s="217" t="s">
        <v>17909</v>
      </c>
      <c r="G490" s="217" t="s">
        <v>17078</v>
      </c>
      <c r="H490" s="217">
        <v>-106.43169</v>
      </c>
      <c r="I490" s="217">
        <v>48.061520000000002</v>
      </c>
      <c r="J490" s="217" t="s">
        <v>17917</v>
      </c>
      <c r="K490" s="217" t="s">
        <v>17917</v>
      </c>
      <c r="L490" s="217">
        <v>20100202</v>
      </c>
      <c r="M490" s="217">
        <v>305</v>
      </c>
      <c r="N490" s="217" t="s">
        <v>17144</v>
      </c>
      <c r="O490" s="217" t="s">
        <v>17144</v>
      </c>
      <c r="P490" s="107" t="str">
        <f>VLOOKUP(L490,SCC_xref!$D$6:$G$192,2,FALSE)</f>
        <v>Compressor Engines</v>
      </c>
      <c r="Q490" s="189">
        <v>0.5511430710864087</v>
      </c>
      <c r="R490" s="189">
        <v>5.1385345618611918E-2</v>
      </c>
      <c r="S490" s="189">
        <v>0.5511430710864087</v>
      </c>
      <c r="T490" s="189">
        <v>1.281430065302043E-4</v>
      </c>
      <c r="U490" s="189">
        <v>1.9221450979530644E-3</v>
      </c>
      <c r="W490" s="6"/>
      <c r="X490" s="6"/>
      <c r="Y490" s="6"/>
      <c r="Z490" s="6"/>
      <c r="AA490" s="6"/>
      <c r="AB490" s="6"/>
    </row>
    <row r="491" spans="1:28" s="68" customFormat="1" ht="25.5" x14ac:dyDescent="0.2">
      <c r="A491" s="142" t="s">
        <v>17015</v>
      </c>
      <c r="B491" s="217" t="s">
        <v>17276</v>
      </c>
      <c r="C491" s="217" t="s">
        <v>17043</v>
      </c>
      <c r="D491" s="217">
        <v>30105</v>
      </c>
      <c r="E491" s="217" t="s">
        <v>17918</v>
      </c>
      <c r="F491" s="217" t="s">
        <v>17919</v>
      </c>
      <c r="G491" s="217" t="s">
        <v>17078</v>
      </c>
      <c r="H491" s="217">
        <v>-107.24791</v>
      </c>
      <c r="I491" s="217">
        <v>48.443399999999997</v>
      </c>
      <c r="J491" s="217" t="s">
        <v>17144</v>
      </c>
      <c r="K491" s="217" t="s">
        <v>17920</v>
      </c>
      <c r="L491" s="217">
        <v>20100202</v>
      </c>
      <c r="M491" s="217">
        <v>233</v>
      </c>
      <c r="N491" s="217" t="s">
        <v>17144</v>
      </c>
      <c r="O491" s="217" t="s">
        <v>17144</v>
      </c>
      <c r="P491" s="107" t="str">
        <f>VLOOKUP(L491,SCC_xref!$D$6:$G$192,2,FALSE)</f>
        <v>Compressor Engines</v>
      </c>
      <c r="Q491" s="189">
        <v>0.26871588469383839</v>
      </c>
      <c r="R491" s="189">
        <v>3.1395036599900054E-2</v>
      </c>
      <c r="S491" s="189">
        <v>0.56280408468065724</v>
      </c>
      <c r="T491" s="189">
        <v>1.281430065302043E-4</v>
      </c>
      <c r="U491" s="189">
        <v>1.5377160783624515E-3</v>
      </c>
      <c r="W491" s="6"/>
      <c r="X491" s="6"/>
      <c r="Y491" s="6"/>
      <c r="Z491" s="6"/>
      <c r="AA491" s="6"/>
      <c r="AB491" s="6"/>
    </row>
    <row r="492" spans="1:28" s="68" customFormat="1" x14ac:dyDescent="0.2">
      <c r="A492" s="142" t="s">
        <v>17015</v>
      </c>
      <c r="B492" s="217" t="s">
        <v>17276</v>
      </c>
      <c r="C492" s="217" t="s">
        <v>17043</v>
      </c>
      <c r="D492" s="217">
        <v>30105</v>
      </c>
      <c r="E492" s="217" t="s">
        <v>17918</v>
      </c>
      <c r="F492" s="217" t="s">
        <v>17919</v>
      </c>
      <c r="G492" s="217" t="s">
        <v>17078</v>
      </c>
      <c r="H492" s="217">
        <v>-107.24791</v>
      </c>
      <c r="I492" s="217">
        <v>48.443399999999997</v>
      </c>
      <c r="J492" s="217" t="s">
        <v>17144</v>
      </c>
      <c r="K492" s="217" t="s">
        <v>17523</v>
      </c>
      <c r="L492" s="217">
        <v>10200603</v>
      </c>
      <c r="M492" s="217">
        <v>5</v>
      </c>
      <c r="N492" s="217" t="s">
        <v>17144</v>
      </c>
      <c r="O492" s="217" t="s">
        <v>17144</v>
      </c>
      <c r="P492" s="107" t="str">
        <f>VLOOKUP(L492,SCC_xref!$D$6:$G$192,2,FALSE)</f>
        <v>Process Heaters</v>
      </c>
      <c r="Q492" s="189">
        <v>0.32035751632551074</v>
      </c>
      <c r="R492" s="189">
        <v>1.7683734901168192E-2</v>
      </c>
      <c r="S492" s="189">
        <v>6.7275078428357254E-2</v>
      </c>
      <c r="T492" s="189">
        <v>1.9221450979530644E-3</v>
      </c>
      <c r="U492" s="189">
        <v>3.844290195906129E-2</v>
      </c>
      <c r="W492" s="6"/>
      <c r="X492" s="6"/>
      <c r="Y492" s="6"/>
      <c r="Z492" s="6"/>
      <c r="AA492" s="6"/>
      <c r="AB492" s="6"/>
    </row>
    <row r="493" spans="1:28" s="68" customFormat="1" x14ac:dyDescent="0.2">
      <c r="A493" s="142" t="s">
        <v>17015</v>
      </c>
      <c r="B493" s="217" t="s">
        <v>17276</v>
      </c>
      <c r="C493" s="217" t="s">
        <v>17043</v>
      </c>
      <c r="D493" s="217">
        <v>30105</v>
      </c>
      <c r="E493" s="217" t="s">
        <v>17918</v>
      </c>
      <c r="F493" s="217" t="s">
        <v>17919</v>
      </c>
      <c r="G493" s="217" t="s">
        <v>17078</v>
      </c>
      <c r="H493" s="217">
        <v>-107.24791</v>
      </c>
      <c r="I493" s="217">
        <v>48.443399999999997</v>
      </c>
      <c r="J493" s="217" t="s">
        <v>17144</v>
      </c>
      <c r="K493" s="217" t="s">
        <v>17921</v>
      </c>
      <c r="L493" s="217">
        <v>20200202</v>
      </c>
      <c r="M493" s="217">
        <v>35</v>
      </c>
      <c r="N493" s="217" t="s">
        <v>17144</v>
      </c>
      <c r="O493" s="217" t="s">
        <v>17144</v>
      </c>
      <c r="P493" s="107" t="str">
        <f>VLOOKUP(L493,SCC_xref!$D$6:$G$192,2,FALSE)</f>
        <v>Compressor Engines</v>
      </c>
      <c r="Q493" s="189">
        <v>25.551074787090084</v>
      </c>
      <c r="R493" s="189">
        <v>8.0475089531033603</v>
      </c>
      <c r="S493" s="189">
        <v>5.67673518928805</v>
      </c>
      <c r="T493" s="189">
        <v>1.3455015685671453E-2</v>
      </c>
      <c r="U493" s="189">
        <v>0.22425026142785751</v>
      </c>
      <c r="W493" s="6"/>
      <c r="X493" s="6"/>
      <c r="Y493" s="6"/>
      <c r="Z493" s="6"/>
      <c r="AA493" s="6"/>
      <c r="AB493" s="6"/>
    </row>
    <row r="494" spans="1:28" s="68" customFormat="1" x14ac:dyDescent="0.2">
      <c r="A494" s="142" t="s">
        <v>17015</v>
      </c>
      <c r="B494" s="217" t="s">
        <v>17276</v>
      </c>
      <c r="C494" s="217" t="s">
        <v>17043</v>
      </c>
      <c r="D494" s="217">
        <v>30105</v>
      </c>
      <c r="E494" s="217" t="s">
        <v>17918</v>
      </c>
      <c r="F494" s="217" t="s">
        <v>17919</v>
      </c>
      <c r="G494" s="217" t="s">
        <v>17078</v>
      </c>
      <c r="H494" s="217">
        <v>-107.24791</v>
      </c>
      <c r="I494" s="217">
        <v>48.443399999999997</v>
      </c>
      <c r="J494" s="217" t="s">
        <v>17144</v>
      </c>
      <c r="K494" s="217" t="s">
        <v>17922</v>
      </c>
      <c r="L494" s="217">
        <v>20200202</v>
      </c>
      <c r="M494" s="217">
        <v>29</v>
      </c>
      <c r="N494" s="217" t="s">
        <v>17144</v>
      </c>
      <c r="O494" s="217" t="s">
        <v>17144</v>
      </c>
      <c r="P494" s="107" t="str">
        <f>VLOOKUP(L494,SCC_xref!$D$6:$G$192,2,FALSE)</f>
        <v>Compressor Engines</v>
      </c>
      <c r="Q494" s="189">
        <v>45.734239030629908</v>
      </c>
      <c r="R494" s="189">
        <v>5.458892078186703</v>
      </c>
      <c r="S494" s="189">
        <v>27.179131685056333</v>
      </c>
      <c r="T494" s="189">
        <v>1.1148441568127773E-2</v>
      </c>
      <c r="U494" s="189">
        <v>0.1858073594687962</v>
      </c>
      <c r="W494" s="6"/>
      <c r="X494" s="6"/>
      <c r="Y494" s="6"/>
      <c r="Z494" s="6"/>
      <c r="AA494" s="6"/>
      <c r="AB494" s="6"/>
    </row>
    <row r="495" spans="1:28" s="68" customFormat="1" ht="25.5" x14ac:dyDescent="0.2">
      <c r="A495" s="142" t="s">
        <v>17015</v>
      </c>
      <c r="B495" s="217" t="s">
        <v>17276</v>
      </c>
      <c r="C495" s="217" t="s">
        <v>17043</v>
      </c>
      <c r="D495" s="217">
        <v>30105</v>
      </c>
      <c r="E495" s="217" t="s">
        <v>17918</v>
      </c>
      <c r="F495" s="217" t="s">
        <v>17919</v>
      </c>
      <c r="G495" s="217" t="s">
        <v>17078</v>
      </c>
      <c r="H495" s="217">
        <v>-107.24791</v>
      </c>
      <c r="I495" s="217">
        <v>48.443399999999997</v>
      </c>
      <c r="J495" s="217" t="s">
        <v>17144</v>
      </c>
      <c r="K495" s="217" t="s">
        <v>17923</v>
      </c>
      <c r="L495" s="217">
        <v>20200202</v>
      </c>
      <c r="M495" s="217">
        <v>29</v>
      </c>
      <c r="N495" s="217" t="s">
        <v>17144</v>
      </c>
      <c r="O495" s="217" t="s">
        <v>17144</v>
      </c>
      <c r="P495" s="107" t="str">
        <f>VLOOKUP(L495,SCC_xref!$D$6:$G$192,2,FALSE)</f>
        <v>Compressor Engines</v>
      </c>
      <c r="Q495" s="189">
        <v>6.676122497217114</v>
      </c>
      <c r="R495" s="189">
        <v>2.7552027834059225</v>
      </c>
      <c r="S495" s="189">
        <v>9.3926260926509144</v>
      </c>
      <c r="T495" s="189">
        <v>1.1148441568127773E-2</v>
      </c>
      <c r="U495" s="189">
        <v>0.1858073594687962</v>
      </c>
      <c r="W495" s="6"/>
      <c r="X495" s="6"/>
      <c r="Y495" s="6"/>
      <c r="Z495" s="6"/>
      <c r="AA495" s="6"/>
      <c r="AB495" s="6"/>
    </row>
    <row r="496" spans="1:28" s="68" customFormat="1" x14ac:dyDescent="0.2">
      <c r="A496" s="142" t="s">
        <v>17015</v>
      </c>
      <c r="B496" s="217" t="s">
        <v>17276</v>
      </c>
      <c r="C496" s="217" t="s">
        <v>17043</v>
      </c>
      <c r="D496" s="217">
        <v>30105</v>
      </c>
      <c r="E496" s="217" t="s">
        <v>17918</v>
      </c>
      <c r="F496" s="217" t="s">
        <v>17919</v>
      </c>
      <c r="G496" s="217" t="s">
        <v>17078</v>
      </c>
      <c r="H496" s="217">
        <v>-107.24791</v>
      </c>
      <c r="I496" s="217">
        <v>48.443399999999997</v>
      </c>
      <c r="J496" s="217" t="s">
        <v>17144</v>
      </c>
      <c r="K496" s="217" t="s">
        <v>17924</v>
      </c>
      <c r="L496" s="217">
        <v>20200202</v>
      </c>
      <c r="M496" s="217">
        <v>29</v>
      </c>
      <c r="N496" s="217" t="s">
        <v>17144</v>
      </c>
      <c r="O496" s="217" t="s">
        <v>17144</v>
      </c>
      <c r="P496" s="107" t="str">
        <f>VLOOKUP(L496,SCC_xref!$D$6:$G$192,2,FALSE)</f>
        <v>Compressor Engines</v>
      </c>
      <c r="Q496" s="189">
        <v>8.880310352543157</v>
      </c>
      <c r="R496" s="189">
        <v>2.7680170840589429</v>
      </c>
      <c r="S496" s="189">
        <v>7.9061672169005455</v>
      </c>
      <c r="T496" s="189">
        <v>1.1148441568127773E-2</v>
      </c>
      <c r="U496" s="189">
        <v>0.1858073594687962</v>
      </c>
      <c r="W496" s="6"/>
      <c r="X496" s="6"/>
      <c r="Y496" s="6"/>
      <c r="Z496" s="6"/>
      <c r="AA496" s="6"/>
      <c r="AB496" s="6"/>
    </row>
    <row r="497" spans="1:28" s="68" customFormat="1" x14ac:dyDescent="0.2">
      <c r="A497" s="142" t="s">
        <v>17015</v>
      </c>
      <c r="B497" s="217" t="s">
        <v>17276</v>
      </c>
      <c r="C497" s="217" t="s">
        <v>17043</v>
      </c>
      <c r="D497" s="217">
        <v>30105</v>
      </c>
      <c r="E497" s="217" t="s">
        <v>17918</v>
      </c>
      <c r="F497" s="217" t="s">
        <v>17919</v>
      </c>
      <c r="G497" s="217" t="s">
        <v>17078</v>
      </c>
      <c r="H497" s="217">
        <v>-107.24791</v>
      </c>
      <c r="I497" s="217">
        <v>48.443399999999997</v>
      </c>
      <c r="J497" s="217" t="s">
        <v>17144</v>
      </c>
      <c r="K497" s="217" t="s">
        <v>17925</v>
      </c>
      <c r="L497" s="217">
        <v>20200202</v>
      </c>
      <c r="M497" s="217">
        <v>57</v>
      </c>
      <c r="N497" s="217" t="s">
        <v>17144</v>
      </c>
      <c r="O497" s="217" t="s">
        <v>17144</v>
      </c>
      <c r="P497" s="107" t="str">
        <f>VLOOKUP(L497,SCC_xref!$D$6:$G$192,2,FALSE)</f>
        <v>Compressor Engines</v>
      </c>
      <c r="Q497" s="189">
        <v>9.995795224388587</v>
      </c>
      <c r="R497" s="189">
        <v>6.0734659375055635</v>
      </c>
      <c r="S497" s="189">
        <v>27.511150214976091</v>
      </c>
      <c r="T497" s="189">
        <v>2.1912454116664936E-2</v>
      </c>
      <c r="U497" s="189">
        <v>0.36520756861108222</v>
      </c>
      <c r="W497" s="6"/>
      <c r="X497" s="6"/>
      <c r="Y497" s="6"/>
      <c r="Z497" s="6"/>
      <c r="AA497" s="6"/>
      <c r="AB497" s="6"/>
    </row>
    <row r="498" spans="1:28" s="68" customFormat="1" x14ac:dyDescent="0.2">
      <c r="A498" s="142" t="s">
        <v>17015</v>
      </c>
      <c r="B498" s="217" t="s">
        <v>17276</v>
      </c>
      <c r="C498" s="217" t="s">
        <v>17043</v>
      </c>
      <c r="D498" s="217">
        <v>30105</v>
      </c>
      <c r="E498" s="217" t="s">
        <v>17918</v>
      </c>
      <c r="F498" s="217" t="s">
        <v>17919</v>
      </c>
      <c r="G498" s="217" t="s">
        <v>17078</v>
      </c>
      <c r="H498" s="217">
        <v>-107.24791</v>
      </c>
      <c r="I498" s="217">
        <v>48.443399999999997</v>
      </c>
      <c r="J498" s="217" t="s">
        <v>17144</v>
      </c>
      <c r="K498" s="217" t="s">
        <v>17926</v>
      </c>
      <c r="L498" s="217">
        <v>20200202</v>
      </c>
      <c r="M498" s="217">
        <v>32</v>
      </c>
      <c r="N498" s="217" t="s">
        <v>17144</v>
      </c>
      <c r="O498" s="217" t="s">
        <v>17144</v>
      </c>
      <c r="P498" s="107" t="str">
        <f>VLOOKUP(L498,SCC_xref!$D$6:$G$192,2,FALSE)</f>
        <v>Compressor Engines</v>
      </c>
      <c r="Q498" s="189">
        <v>30.305308472367194</v>
      </c>
      <c r="R498" s="189">
        <v>8.0473808100968309</v>
      </c>
      <c r="S498" s="189">
        <v>5.3949487179281306</v>
      </c>
      <c r="T498" s="189">
        <v>1.2301728626899612E-2</v>
      </c>
      <c r="U498" s="189">
        <v>0.20502881044832688</v>
      </c>
      <c r="W498" s="6"/>
      <c r="X498" s="6"/>
      <c r="Y498" s="6"/>
      <c r="Z498" s="6"/>
      <c r="AA498" s="6"/>
      <c r="AB498" s="6"/>
    </row>
    <row r="499" spans="1:28" s="68" customFormat="1" x14ac:dyDescent="0.2">
      <c r="A499" s="142" t="s">
        <v>17015</v>
      </c>
      <c r="B499" s="217" t="s">
        <v>17276</v>
      </c>
      <c r="C499" s="217" t="s">
        <v>17043</v>
      </c>
      <c r="D499" s="217">
        <v>30105</v>
      </c>
      <c r="E499" s="217" t="s">
        <v>17918</v>
      </c>
      <c r="F499" s="217" t="s">
        <v>17919</v>
      </c>
      <c r="G499" s="217" t="s">
        <v>17078</v>
      </c>
      <c r="H499" s="217">
        <v>-107.24791</v>
      </c>
      <c r="I499" s="217">
        <v>48.443399999999997</v>
      </c>
      <c r="J499" s="217" t="s">
        <v>17144</v>
      </c>
      <c r="K499" s="217" t="s">
        <v>17927</v>
      </c>
      <c r="L499" s="217">
        <v>20200202</v>
      </c>
      <c r="M499" s="217">
        <v>33</v>
      </c>
      <c r="N499" s="217" t="s">
        <v>17144</v>
      </c>
      <c r="O499" s="217" t="s">
        <v>17144</v>
      </c>
      <c r="P499" s="107" t="str">
        <f>VLOOKUP(L499,SCC_xref!$D$6:$G$192,2,FALSE)</f>
        <v>Compressor Engines</v>
      </c>
      <c r="Q499" s="189">
        <v>1.2172304190304106</v>
      </c>
      <c r="R499" s="189">
        <v>8.0218803517973196</v>
      </c>
      <c r="S499" s="189">
        <v>6.2268531163222178</v>
      </c>
      <c r="T499" s="189">
        <v>1.2686157646490226E-2</v>
      </c>
      <c r="U499" s="189">
        <v>0.21143596077483709</v>
      </c>
      <c r="W499" s="6"/>
      <c r="X499" s="6"/>
      <c r="Y499" s="6"/>
      <c r="Z499" s="6"/>
      <c r="AA499" s="6"/>
      <c r="AB499" s="6"/>
    </row>
    <row r="500" spans="1:28" s="68" customFormat="1" x14ac:dyDescent="0.2">
      <c r="A500" s="142" t="s">
        <v>17015</v>
      </c>
      <c r="B500" s="217" t="s">
        <v>17276</v>
      </c>
      <c r="C500" s="217" t="s">
        <v>17043</v>
      </c>
      <c r="D500" s="217">
        <v>30105</v>
      </c>
      <c r="E500" s="217" t="s">
        <v>17928</v>
      </c>
      <c r="F500" s="217" t="s">
        <v>17929</v>
      </c>
      <c r="G500" s="217" t="s">
        <v>17078</v>
      </c>
      <c r="H500" s="217">
        <v>-106.68344999999999</v>
      </c>
      <c r="I500" s="217">
        <v>48.632159999999999</v>
      </c>
      <c r="J500" s="217" t="s">
        <v>17472</v>
      </c>
      <c r="K500" s="217" t="s">
        <v>17930</v>
      </c>
      <c r="L500" s="217">
        <v>20200254</v>
      </c>
      <c r="M500" s="217">
        <v>36</v>
      </c>
      <c r="N500" s="217" t="s">
        <v>17469</v>
      </c>
      <c r="O500" s="217" t="s">
        <v>17144</v>
      </c>
      <c r="P500" s="107" t="str">
        <f>VLOOKUP(L500,SCC_xref!$D$6:$G$192,2,FALSE)</f>
        <v>Compressor Engines</v>
      </c>
      <c r="Q500" s="189">
        <v>9.4056966793169966E-2</v>
      </c>
      <c r="R500" s="189">
        <v>2.69100313713429E-3</v>
      </c>
      <c r="S500" s="189">
        <v>7.304151372221645E-3</v>
      </c>
      <c r="T500" s="189">
        <v>0</v>
      </c>
      <c r="U500" s="189">
        <v>2.562860130604086E-4</v>
      </c>
      <c r="W500" s="6"/>
      <c r="X500" s="6"/>
      <c r="Y500" s="6"/>
      <c r="Z500" s="6"/>
      <c r="AA500" s="6"/>
      <c r="AB500" s="6"/>
    </row>
    <row r="501" spans="1:28" s="68" customFormat="1" ht="25.5" x14ac:dyDescent="0.2">
      <c r="A501" s="142" t="s">
        <v>17015</v>
      </c>
      <c r="B501" s="217" t="s">
        <v>17276</v>
      </c>
      <c r="C501" s="217" t="s">
        <v>17043</v>
      </c>
      <c r="D501" s="217">
        <v>30105</v>
      </c>
      <c r="E501" s="217" t="s">
        <v>17928</v>
      </c>
      <c r="F501" s="217" t="s">
        <v>17929</v>
      </c>
      <c r="G501" s="217" t="s">
        <v>17078</v>
      </c>
      <c r="H501" s="217">
        <v>-106.68344999999999</v>
      </c>
      <c r="I501" s="217">
        <v>48.632159999999999</v>
      </c>
      <c r="J501" s="217" t="s">
        <v>17893</v>
      </c>
      <c r="K501" s="217" t="s">
        <v>17931</v>
      </c>
      <c r="L501" s="217">
        <v>10200603</v>
      </c>
      <c r="M501" s="217">
        <v>5</v>
      </c>
      <c r="N501" s="217" t="s">
        <v>17469</v>
      </c>
      <c r="O501" s="217" t="s">
        <v>17144</v>
      </c>
      <c r="P501" s="107" t="str">
        <f>VLOOKUP(L501,SCC_xref!$D$6:$G$192,2,FALSE)</f>
        <v>Process Heaters</v>
      </c>
      <c r="Q501" s="189">
        <v>0.32035751632551074</v>
      </c>
      <c r="R501" s="189">
        <v>1.7683734901168192E-2</v>
      </c>
      <c r="S501" s="189">
        <v>0.26910031371342902</v>
      </c>
      <c r="T501" s="189">
        <v>1.9221450979530644E-3</v>
      </c>
      <c r="U501" s="189">
        <v>2.4347171240738815E-2</v>
      </c>
      <c r="W501" s="6"/>
      <c r="X501" s="6"/>
      <c r="Y501" s="6"/>
      <c r="Z501" s="6"/>
      <c r="AA501" s="6"/>
      <c r="AB501" s="6"/>
    </row>
    <row r="502" spans="1:28" s="68" customFormat="1" ht="25.5" x14ac:dyDescent="0.2">
      <c r="A502" s="142" t="s">
        <v>17015</v>
      </c>
      <c r="B502" s="217" t="s">
        <v>17276</v>
      </c>
      <c r="C502" s="217" t="s">
        <v>17043</v>
      </c>
      <c r="D502" s="217">
        <v>30105</v>
      </c>
      <c r="E502" s="217" t="s">
        <v>17928</v>
      </c>
      <c r="F502" s="217" t="s">
        <v>17929</v>
      </c>
      <c r="G502" s="217" t="s">
        <v>17078</v>
      </c>
      <c r="H502" s="217">
        <v>-106.68344999999999</v>
      </c>
      <c r="I502" s="217">
        <v>48.632159999999999</v>
      </c>
      <c r="J502" s="217" t="s">
        <v>17932</v>
      </c>
      <c r="K502" s="217" t="s">
        <v>17894</v>
      </c>
      <c r="L502" s="217">
        <v>20200201</v>
      </c>
      <c r="M502" s="217">
        <v>1169</v>
      </c>
      <c r="N502" s="217" t="s">
        <v>17896</v>
      </c>
      <c r="O502" s="217" t="s">
        <v>17144</v>
      </c>
      <c r="P502" s="107" t="str">
        <f>VLOOKUP(L502,SCC_xref!$D$6:$G$192,2,FALSE)</f>
        <v>Compressor Engines</v>
      </c>
      <c r="Q502" s="189">
        <v>89.430107256383863</v>
      </c>
      <c r="R502" s="189">
        <v>0</v>
      </c>
      <c r="S502" s="189">
        <v>0</v>
      </c>
      <c r="T502" s="189">
        <v>4.2767728429455678</v>
      </c>
      <c r="U502" s="189">
        <v>0</v>
      </c>
      <c r="W502" s="6"/>
      <c r="X502" s="6"/>
      <c r="Y502" s="6"/>
      <c r="Z502" s="6"/>
      <c r="AA502" s="6"/>
      <c r="AB502" s="6"/>
    </row>
    <row r="503" spans="1:28" s="68" customFormat="1" ht="25.5" x14ac:dyDescent="0.2">
      <c r="A503" s="142" t="s">
        <v>17015</v>
      </c>
      <c r="B503" s="217" t="s">
        <v>17276</v>
      </c>
      <c r="C503" s="217" t="s">
        <v>17043</v>
      </c>
      <c r="D503" s="217">
        <v>30105</v>
      </c>
      <c r="E503" s="217" t="s">
        <v>17928</v>
      </c>
      <c r="F503" s="217" t="s">
        <v>17929</v>
      </c>
      <c r="G503" s="217" t="s">
        <v>17078</v>
      </c>
      <c r="H503" s="217">
        <v>-106.68344999999999</v>
      </c>
      <c r="I503" s="217">
        <v>48.632159999999999</v>
      </c>
      <c r="J503" s="217" t="s">
        <v>17932</v>
      </c>
      <c r="K503" s="217" t="s">
        <v>17894</v>
      </c>
      <c r="L503" s="217">
        <v>20200201</v>
      </c>
      <c r="M503" s="217">
        <v>0</v>
      </c>
      <c r="N503" s="217" t="s">
        <v>17144</v>
      </c>
      <c r="O503" s="217" t="s">
        <v>17144</v>
      </c>
      <c r="P503" s="107" t="str">
        <f>VLOOKUP(L503,SCC_xref!$D$6:$G$192,2,FALSE)</f>
        <v>Compressor Engines</v>
      </c>
      <c r="Q503" s="189">
        <v>0</v>
      </c>
      <c r="R503" s="189">
        <v>0</v>
      </c>
      <c r="S503" s="189">
        <v>0</v>
      </c>
      <c r="T503" s="189">
        <v>0</v>
      </c>
      <c r="U503" s="189">
        <v>4.973358226443759</v>
      </c>
      <c r="W503" s="6"/>
      <c r="X503" s="6"/>
      <c r="Y503" s="6"/>
      <c r="Z503" s="6"/>
      <c r="AA503" s="6"/>
      <c r="AB503" s="6"/>
    </row>
    <row r="504" spans="1:28" s="68" customFormat="1" ht="25.5" x14ac:dyDescent="0.2">
      <c r="A504" s="142" t="s">
        <v>17015</v>
      </c>
      <c r="B504" s="217" t="s">
        <v>17276</v>
      </c>
      <c r="C504" s="217" t="s">
        <v>17043</v>
      </c>
      <c r="D504" s="217">
        <v>30105</v>
      </c>
      <c r="E504" s="217" t="s">
        <v>17928</v>
      </c>
      <c r="F504" s="217" t="s">
        <v>17929</v>
      </c>
      <c r="G504" s="217" t="s">
        <v>17078</v>
      </c>
      <c r="H504" s="217">
        <v>-106.68344999999999</v>
      </c>
      <c r="I504" s="217">
        <v>48.632159999999999</v>
      </c>
      <c r="J504" s="217" t="s">
        <v>17932</v>
      </c>
      <c r="K504" s="217" t="s">
        <v>17894</v>
      </c>
      <c r="L504" s="217">
        <v>20200201</v>
      </c>
      <c r="M504" s="217">
        <v>6311</v>
      </c>
      <c r="N504" s="217" t="s">
        <v>17896</v>
      </c>
      <c r="O504" s="217" t="s">
        <v>17144</v>
      </c>
      <c r="P504" s="107" t="str">
        <f>VLOOKUP(L504,SCC_xref!$D$6:$G$192,2,FALSE)</f>
        <v>Compressor Engines</v>
      </c>
      <c r="Q504" s="189">
        <v>0</v>
      </c>
      <c r="R504" s="189">
        <v>12.135142718410348</v>
      </c>
      <c r="S504" s="189">
        <v>95.210253851941786</v>
      </c>
      <c r="T504" s="189">
        <v>0</v>
      </c>
      <c r="U504" s="189">
        <v>0</v>
      </c>
      <c r="W504" s="6"/>
      <c r="X504" s="6"/>
      <c r="Y504" s="6"/>
      <c r="Z504" s="6"/>
      <c r="AA504" s="6"/>
      <c r="AB504" s="6"/>
    </row>
    <row r="505" spans="1:28" s="68" customFormat="1" x14ac:dyDescent="0.2">
      <c r="A505" s="142" t="s">
        <v>17015</v>
      </c>
      <c r="B505" s="217" t="s">
        <v>17276</v>
      </c>
      <c r="C505" s="217" t="s">
        <v>17043</v>
      </c>
      <c r="D505" s="217">
        <v>30105</v>
      </c>
      <c r="E505" s="217" t="s">
        <v>17928</v>
      </c>
      <c r="F505" s="217" t="s">
        <v>17929</v>
      </c>
      <c r="G505" s="217" t="s">
        <v>17078</v>
      </c>
      <c r="H505" s="217" t="s">
        <v>17933</v>
      </c>
      <c r="I505" s="217" t="s">
        <v>17933</v>
      </c>
      <c r="J505" s="217" t="s">
        <v>17472</v>
      </c>
      <c r="K505" s="217" t="s">
        <v>17930</v>
      </c>
      <c r="L505" s="217">
        <v>20200254</v>
      </c>
      <c r="M505" s="217">
        <v>36</v>
      </c>
      <c r="N505" s="217" t="s">
        <v>17469</v>
      </c>
      <c r="O505" s="217" t="s">
        <v>17144</v>
      </c>
      <c r="P505" s="107" t="str">
        <f>VLOOKUP(L505,SCC_xref!$D$6:$G$192,2,FALSE)</f>
        <v>Compressor Engines</v>
      </c>
      <c r="Q505" s="189">
        <v>9.4056966793169966E-2</v>
      </c>
      <c r="R505" s="189">
        <v>2.69100313713429E-3</v>
      </c>
      <c r="S505" s="189">
        <v>7.304151372221645E-3</v>
      </c>
      <c r="T505" s="189">
        <v>0</v>
      </c>
      <c r="U505" s="189">
        <v>2.562860130604086E-4</v>
      </c>
      <c r="W505" s="6"/>
      <c r="X505" s="6"/>
      <c r="Y505" s="6"/>
      <c r="Z505" s="6"/>
      <c r="AA505" s="6"/>
      <c r="AB505" s="6"/>
    </row>
    <row r="506" spans="1:28" s="68" customFormat="1" ht="25.5" x14ac:dyDescent="0.2">
      <c r="A506" s="142" t="s">
        <v>17015</v>
      </c>
      <c r="B506" s="217" t="s">
        <v>17276</v>
      </c>
      <c r="C506" s="217" t="s">
        <v>17043</v>
      </c>
      <c r="D506" s="217">
        <v>30105</v>
      </c>
      <c r="E506" s="217" t="s">
        <v>17928</v>
      </c>
      <c r="F506" s="217" t="s">
        <v>17929</v>
      </c>
      <c r="G506" s="217" t="s">
        <v>17078</v>
      </c>
      <c r="H506" s="217" t="s">
        <v>17933</v>
      </c>
      <c r="I506" s="217" t="s">
        <v>17933</v>
      </c>
      <c r="J506" s="217" t="s">
        <v>17893</v>
      </c>
      <c r="K506" s="217" t="s">
        <v>17931</v>
      </c>
      <c r="L506" s="217">
        <v>10200603</v>
      </c>
      <c r="M506" s="217">
        <v>5</v>
      </c>
      <c r="N506" s="217" t="s">
        <v>17469</v>
      </c>
      <c r="O506" s="217" t="s">
        <v>17144</v>
      </c>
      <c r="P506" s="107" t="str">
        <f>VLOOKUP(L506,SCC_xref!$D$6:$G$192,2,FALSE)</f>
        <v>Process Heaters</v>
      </c>
      <c r="Q506" s="189">
        <v>0.32035751632551074</v>
      </c>
      <c r="R506" s="189">
        <v>1.7683734901168192E-2</v>
      </c>
      <c r="S506" s="189">
        <v>0.26910031371342902</v>
      </c>
      <c r="T506" s="189">
        <v>1.9221450979530644E-3</v>
      </c>
      <c r="U506" s="189">
        <v>2.4347171240738815E-2</v>
      </c>
      <c r="W506" s="6"/>
      <c r="X506" s="6"/>
      <c r="Y506" s="6"/>
      <c r="Z506" s="6"/>
      <c r="AA506" s="6"/>
      <c r="AB506" s="6"/>
    </row>
    <row r="507" spans="1:28" s="68" customFormat="1" ht="25.5" x14ac:dyDescent="0.2">
      <c r="A507" s="142" t="s">
        <v>17015</v>
      </c>
      <c r="B507" s="217" t="s">
        <v>17276</v>
      </c>
      <c r="C507" s="217" t="s">
        <v>17043</v>
      </c>
      <c r="D507" s="217">
        <v>30105</v>
      </c>
      <c r="E507" s="217" t="s">
        <v>17928</v>
      </c>
      <c r="F507" s="217" t="s">
        <v>17929</v>
      </c>
      <c r="G507" s="217" t="s">
        <v>17078</v>
      </c>
      <c r="H507" s="217" t="s">
        <v>17933</v>
      </c>
      <c r="I507" s="217" t="s">
        <v>17933</v>
      </c>
      <c r="J507" s="217" t="s">
        <v>17932</v>
      </c>
      <c r="K507" s="217" t="s">
        <v>17894</v>
      </c>
      <c r="L507" s="217">
        <v>20200201</v>
      </c>
      <c r="M507" s="217">
        <v>1169</v>
      </c>
      <c r="N507" s="217" t="s">
        <v>17896</v>
      </c>
      <c r="O507" s="217" t="s">
        <v>17144</v>
      </c>
      <c r="P507" s="107" t="str">
        <f>VLOOKUP(L507,SCC_xref!$D$6:$G$192,2,FALSE)</f>
        <v>Compressor Engines</v>
      </c>
      <c r="Q507" s="189">
        <v>89.430107256383863</v>
      </c>
      <c r="R507" s="189">
        <v>0</v>
      </c>
      <c r="S507" s="189">
        <v>0</v>
      </c>
      <c r="T507" s="189">
        <v>4.2767728429455678</v>
      </c>
      <c r="U507" s="189">
        <v>0</v>
      </c>
      <c r="W507" s="6"/>
      <c r="X507" s="6"/>
      <c r="Y507" s="6"/>
      <c r="Z507" s="6"/>
      <c r="AA507" s="6"/>
      <c r="AB507" s="6"/>
    </row>
    <row r="508" spans="1:28" s="68" customFormat="1" ht="25.5" x14ac:dyDescent="0.2">
      <c r="A508" s="142" t="s">
        <v>17015</v>
      </c>
      <c r="B508" s="217" t="s">
        <v>17276</v>
      </c>
      <c r="C508" s="217" t="s">
        <v>17043</v>
      </c>
      <c r="D508" s="217">
        <v>30105</v>
      </c>
      <c r="E508" s="217" t="s">
        <v>17928</v>
      </c>
      <c r="F508" s="217" t="s">
        <v>17929</v>
      </c>
      <c r="G508" s="217" t="s">
        <v>17078</v>
      </c>
      <c r="H508" s="217" t="s">
        <v>17933</v>
      </c>
      <c r="I508" s="217" t="s">
        <v>17933</v>
      </c>
      <c r="J508" s="217" t="s">
        <v>17932</v>
      </c>
      <c r="K508" s="217" t="s">
        <v>17894</v>
      </c>
      <c r="L508" s="217">
        <v>20200201</v>
      </c>
      <c r="M508" s="217">
        <v>0</v>
      </c>
      <c r="N508" s="217" t="s">
        <v>17144</v>
      </c>
      <c r="O508" s="217" t="s">
        <v>17144</v>
      </c>
      <c r="P508" s="107" t="str">
        <f>VLOOKUP(L508,SCC_xref!$D$6:$G$192,2,FALSE)</f>
        <v>Compressor Engines</v>
      </c>
      <c r="Q508" s="189">
        <v>0</v>
      </c>
      <c r="R508" s="189">
        <v>0</v>
      </c>
      <c r="S508" s="189">
        <v>0</v>
      </c>
      <c r="T508" s="189">
        <v>0</v>
      </c>
      <c r="U508" s="189">
        <v>4.973358226443759</v>
      </c>
      <c r="W508" s="6"/>
      <c r="X508" s="6"/>
      <c r="Y508" s="6"/>
      <c r="Z508" s="6"/>
      <c r="AA508" s="6"/>
      <c r="AB508" s="6"/>
    </row>
    <row r="509" spans="1:28" s="68" customFormat="1" ht="25.5" x14ac:dyDescent="0.2">
      <c r="A509" s="142" t="s">
        <v>17015</v>
      </c>
      <c r="B509" s="217" t="s">
        <v>17276</v>
      </c>
      <c r="C509" s="217" t="s">
        <v>17043</v>
      </c>
      <c r="D509" s="217">
        <v>30105</v>
      </c>
      <c r="E509" s="217" t="s">
        <v>17928</v>
      </c>
      <c r="F509" s="217" t="s">
        <v>17929</v>
      </c>
      <c r="G509" s="217" t="s">
        <v>17078</v>
      </c>
      <c r="H509" s="217" t="s">
        <v>17933</v>
      </c>
      <c r="I509" s="217" t="s">
        <v>17933</v>
      </c>
      <c r="J509" s="217" t="s">
        <v>17932</v>
      </c>
      <c r="K509" s="217" t="s">
        <v>17894</v>
      </c>
      <c r="L509" s="217">
        <v>20200201</v>
      </c>
      <c r="M509" s="217">
        <v>6311</v>
      </c>
      <c r="N509" s="217" t="s">
        <v>17896</v>
      </c>
      <c r="O509" s="217" t="s">
        <v>17144</v>
      </c>
      <c r="P509" s="107" t="str">
        <f>VLOOKUP(L509,SCC_xref!$D$6:$G$192,2,FALSE)</f>
        <v>Compressor Engines</v>
      </c>
      <c r="Q509" s="189">
        <v>0</v>
      </c>
      <c r="R509" s="189">
        <v>12.135142718410348</v>
      </c>
      <c r="S509" s="189">
        <v>95.210253851941786</v>
      </c>
      <c r="T509" s="189">
        <v>0</v>
      </c>
      <c r="U509" s="189">
        <v>0</v>
      </c>
      <c r="W509" s="6"/>
      <c r="X509" s="6"/>
      <c r="Y509" s="6"/>
      <c r="Z509" s="6"/>
      <c r="AA509" s="6"/>
      <c r="AB509" s="6"/>
    </row>
    <row r="510" spans="1:28" s="68" customFormat="1" ht="25.5" x14ac:dyDescent="0.2">
      <c r="A510" s="142" t="s">
        <v>17015</v>
      </c>
      <c r="B510" s="217" t="s">
        <v>17276</v>
      </c>
      <c r="C510" s="217" t="s">
        <v>17026</v>
      </c>
      <c r="D510" s="217">
        <v>30025</v>
      </c>
      <c r="E510" s="217" t="s">
        <v>17934</v>
      </c>
      <c r="F510" s="217" t="s">
        <v>17935</v>
      </c>
      <c r="G510" s="217" t="s">
        <v>17060</v>
      </c>
      <c r="H510" s="217">
        <v>-104.52198</v>
      </c>
      <c r="I510" s="217">
        <v>46.69267</v>
      </c>
      <c r="J510" s="217" t="s">
        <v>17936</v>
      </c>
      <c r="K510" s="217" t="s">
        <v>17937</v>
      </c>
      <c r="L510" s="217">
        <v>10500106</v>
      </c>
      <c r="M510" s="217">
        <v>71</v>
      </c>
      <c r="N510" s="217" t="s">
        <v>17144</v>
      </c>
      <c r="O510" s="217" t="s">
        <v>17144</v>
      </c>
      <c r="P510" s="107" t="str">
        <f>VLOOKUP(L510,SCC_xref!$D$6:$G$192,2,FALSE)</f>
        <v>Process Heaters</v>
      </c>
      <c r="Q510" s="189">
        <v>4.6131482350873542E-3</v>
      </c>
      <c r="R510" s="189">
        <v>2.562860130604086E-4</v>
      </c>
      <c r="S510" s="189">
        <v>8.9700104571143011E-4</v>
      </c>
      <c r="T510" s="189">
        <v>0</v>
      </c>
      <c r="U510" s="189">
        <v>1.281430065302043E-4</v>
      </c>
      <c r="W510" s="6"/>
      <c r="X510" s="6"/>
      <c r="Y510" s="6"/>
      <c r="Z510" s="6"/>
      <c r="AA510" s="6"/>
      <c r="AB510" s="6"/>
    </row>
    <row r="511" spans="1:28" s="68" customFormat="1" x14ac:dyDescent="0.2">
      <c r="A511" s="142" t="s">
        <v>17015</v>
      </c>
      <c r="B511" s="217" t="s">
        <v>17276</v>
      </c>
      <c r="C511" s="217" t="s">
        <v>17026</v>
      </c>
      <c r="D511" s="217">
        <v>30025</v>
      </c>
      <c r="E511" s="217" t="s">
        <v>17934</v>
      </c>
      <c r="F511" s="217" t="s">
        <v>17935</v>
      </c>
      <c r="G511" s="217" t="s">
        <v>17060</v>
      </c>
      <c r="H511" s="217">
        <v>-104.52198</v>
      </c>
      <c r="I511" s="217">
        <v>46.69267</v>
      </c>
      <c r="J511" s="217" t="s">
        <v>17938</v>
      </c>
      <c r="K511" s="217" t="s">
        <v>17939</v>
      </c>
      <c r="L511" s="217">
        <v>20200202</v>
      </c>
      <c r="M511" s="217">
        <v>768</v>
      </c>
      <c r="N511" s="217" t="s">
        <v>17144</v>
      </c>
      <c r="O511" s="217" t="s">
        <v>17144</v>
      </c>
      <c r="P511" s="107" t="str">
        <f>VLOOKUP(L511,SCC_xref!$D$6:$G$192,2,FALSE)</f>
        <v>Compressor Engines</v>
      </c>
      <c r="Q511" s="189">
        <v>3.0705627224767551</v>
      </c>
      <c r="R511" s="189">
        <v>0</v>
      </c>
      <c r="S511" s="189">
        <v>3.4297475697809179</v>
      </c>
      <c r="T511" s="189">
        <v>0</v>
      </c>
      <c r="U511" s="189">
        <v>0</v>
      </c>
      <c r="W511" s="6"/>
      <c r="X511" s="6"/>
      <c r="Y511" s="6"/>
      <c r="Z511" s="6"/>
      <c r="AA511" s="6"/>
      <c r="AB511" s="6"/>
    </row>
    <row r="512" spans="1:28" s="68" customFormat="1" x14ac:dyDescent="0.2">
      <c r="A512" s="142" t="s">
        <v>17015</v>
      </c>
      <c r="B512" s="217" t="s">
        <v>17276</v>
      </c>
      <c r="C512" s="217" t="s">
        <v>17026</v>
      </c>
      <c r="D512" s="217">
        <v>30025</v>
      </c>
      <c r="E512" s="217" t="s">
        <v>17934</v>
      </c>
      <c r="F512" s="217" t="s">
        <v>17935</v>
      </c>
      <c r="G512" s="217" t="s">
        <v>17060</v>
      </c>
      <c r="H512" s="217">
        <v>-104.52198</v>
      </c>
      <c r="I512" s="217">
        <v>46.69267</v>
      </c>
      <c r="J512" s="217" t="s">
        <v>17938</v>
      </c>
      <c r="K512" s="217" t="s">
        <v>17938</v>
      </c>
      <c r="L512" s="217">
        <v>20200202</v>
      </c>
      <c r="M512" s="217">
        <v>1</v>
      </c>
      <c r="N512" s="217" t="s">
        <v>17144</v>
      </c>
      <c r="O512" s="217" t="s">
        <v>17144</v>
      </c>
      <c r="P512" s="107" t="str">
        <f>VLOOKUP(L512,SCC_xref!$D$6:$G$192,2,FALSE)</f>
        <v>Compressor Engines</v>
      </c>
      <c r="Q512" s="189">
        <v>0</v>
      </c>
      <c r="R512" s="189">
        <v>7.4322943787518497E-2</v>
      </c>
      <c r="S512" s="189">
        <v>0</v>
      </c>
      <c r="T512" s="189">
        <v>3.8442901959061287E-4</v>
      </c>
      <c r="U512" s="189">
        <v>6.407150326510215E-3</v>
      </c>
      <c r="W512" s="6"/>
      <c r="X512" s="6"/>
      <c r="Y512" s="6"/>
      <c r="Z512" s="6"/>
      <c r="AA512" s="6"/>
      <c r="AB512" s="6"/>
    </row>
    <row r="513" spans="1:28" s="68" customFormat="1" x14ac:dyDescent="0.2">
      <c r="A513" s="142" t="s">
        <v>17015</v>
      </c>
      <c r="B513" s="217" t="s">
        <v>17276</v>
      </c>
      <c r="C513" s="217" t="s">
        <v>17026</v>
      </c>
      <c r="D513" s="217">
        <v>30025</v>
      </c>
      <c r="E513" s="217" t="s">
        <v>17940</v>
      </c>
      <c r="F513" s="217" t="s">
        <v>17941</v>
      </c>
      <c r="G513" s="217" t="s">
        <v>17060</v>
      </c>
      <c r="H513" s="217">
        <v>-104.54559999999999</v>
      </c>
      <c r="I513" s="217">
        <v>46.72336</v>
      </c>
      <c r="J513" s="217" t="s">
        <v>17942</v>
      </c>
      <c r="K513" s="217" t="s">
        <v>17943</v>
      </c>
      <c r="L513" s="217">
        <v>20200202</v>
      </c>
      <c r="M513" s="217">
        <v>30</v>
      </c>
      <c r="N513" s="217" t="s">
        <v>17469</v>
      </c>
      <c r="O513" s="217" t="s">
        <v>17144</v>
      </c>
      <c r="P513" s="107" t="str">
        <f>VLOOKUP(L513,SCC_xref!$D$6:$G$192,2,FALSE)</f>
        <v>Compressor Engines</v>
      </c>
      <c r="Q513" s="189">
        <v>0</v>
      </c>
      <c r="R513" s="189">
        <v>1.5934582862030904</v>
      </c>
      <c r="S513" s="189">
        <v>0</v>
      </c>
      <c r="T513" s="189">
        <v>1.1532870587718385E-2</v>
      </c>
      <c r="U513" s="189">
        <v>0.19221450979530644</v>
      </c>
      <c r="W513" s="6"/>
      <c r="X513" s="6"/>
      <c r="Y513" s="6"/>
      <c r="Z513" s="6"/>
      <c r="AA513" s="6"/>
      <c r="AB513" s="6"/>
    </row>
    <row r="514" spans="1:28" s="68" customFormat="1" x14ac:dyDescent="0.2">
      <c r="A514" s="142" t="s">
        <v>17015</v>
      </c>
      <c r="B514" s="217" t="s">
        <v>17276</v>
      </c>
      <c r="C514" s="217" t="s">
        <v>17026</v>
      </c>
      <c r="D514" s="217">
        <v>30025</v>
      </c>
      <c r="E514" s="217" t="s">
        <v>17940</v>
      </c>
      <c r="F514" s="217" t="s">
        <v>17941</v>
      </c>
      <c r="G514" s="217" t="s">
        <v>17060</v>
      </c>
      <c r="H514" s="217">
        <v>-104.54559999999999</v>
      </c>
      <c r="I514" s="217">
        <v>46.72336</v>
      </c>
      <c r="J514" s="217" t="s">
        <v>17942</v>
      </c>
      <c r="K514" s="217" t="s">
        <v>17943</v>
      </c>
      <c r="L514" s="217">
        <v>20200202</v>
      </c>
      <c r="M514" s="217">
        <v>0</v>
      </c>
      <c r="N514" s="217" t="s">
        <v>17596</v>
      </c>
      <c r="O514" s="217" t="s">
        <v>17144</v>
      </c>
      <c r="P514" s="107" t="str">
        <f>VLOOKUP(L514,SCC_xref!$D$6:$G$192,2,FALSE)</f>
        <v>Compressor Engines</v>
      </c>
      <c r="Q514" s="189">
        <v>14.113030024204051</v>
      </c>
      <c r="R514" s="189">
        <v>0</v>
      </c>
      <c r="S514" s="189">
        <v>14.555635968759375</v>
      </c>
      <c r="T514" s="189">
        <v>0</v>
      </c>
      <c r="U514" s="189">
        <v>0</v>
      </c>
      <c r="W514" s="6"/>
      <c r="X514" s="6"/>
      <c r="Y514" s="6"/>
      <c r="Z514" s="6"/>
      <c r="AA514" s="6"/>
      <c r="AB514" s="6"/>
    </row>
    <row r="515" spans="1:28" s="68" customFormat="1" x14ac:dyDescent="0.2">
      <c r="A515" s="142" t="s">
        <v>17015</v>
      </c>
      <c r="B515" s="217" t="s">
        <v>17276</v>
      </c>
      <c r="C515" s="217" t="s">
        <v>17026</v>
      </c>
      <c r="D515" s="217">
        <v>30025</v>
      </c>
      <c r="E515" s="217" t="s">
        <v>17940</v>
      </c>
      <c r="F515" s="217" t="s">
        <v>17941</v>
      </c>
      <c r="G515" s="217" t="s">
        <v>17060</v>
      </c>
      <c r="H515" s="217">
        <v>-104.54559999999999</v>
      </c>
      <c r="I515" s="217">
        <v>46.72336</v>
      </c>
      <c r="J515" s="217" t="s">
        <v>17944</v>
      </c>
      <c r="K515" s="217" t="s">
        <v>17943</v>
      </c>
      <c r="L515" s="217">
        <v>20200202</v>
      </c>
      <c r="M515" s="217">
        <v>0</v>
      </c>
      <c r="N515" s="217" t="s">
        <v>17469</v>
      </c>
      <c r="O515" s="217" t="s">
        <v>17144</v>
      </c>
      <c r="P515" s="107" t="str">
        <f>VLOOKUP(L515,SCC_xref!$D$6:$G$192,2,FALSE)</f>
        <v>Compressor Engines</v>
      </c>
      <c r="Q515" s="189">
        <v>0</v>
      </c>
      <c r="R515" s="189">
        <v>0</v>
      </c>
      <c r="S515" s="189">
        <v>0</v>
      </c>
      <c r="T515" s="189">
        <v>0</v>
      </c>
      <c r="U515" s="189">
        <v>0</v>
      </c>
      <c r="W515" s="6"/>
      <c r="X515" s="6"/>
      <c r="Y515" s="6"/>
      <c r="Z515" s="6"/>
      <c r="AA515" s="6"/>
      <c r="AB515" s="6"/>
    </row>
    <row r="516" spans="1:28" s="68" customFormat="1" x14ac:dyDescent="0.2">
      <c r="A516" s="142" t="s">
        <v>17015</v>
      </c>
      <c r="B516" s="217" t="s">
        <v>17276</v>
      </c>
      <c r="C516" s="217" t="s">
        <v>17026</v>
      </c>
      <c r="D516" s="217">
        <v>30025</v>
      </c>
      <c r="E516" s="217" t="s">
        <v>17940</v>
      </c>
      <c r="F516" s="217" t="s">
        <v>17941</v>
      </c>
      <c r="G516" s="217" t="s">
        <v>17060</v>
      </c>
      <c r="H516" s="217">
        <v>-104.54559999999999</v>
      </c>
      <c r="I516" s="217">
        <v>46.72336</v>
      </c>
      <c r="J516" s="217" t="s">
        <v>17944</v>
      </c>
      <c r="K516" s="217" t="s">
        <v>17943</v>
      </c>
      <c r="L516" s="217">
        <v>20200202</v>
      </c>
      <c r="M516" s="217">
        <v>0</v>
      </c>
      <c r="N516" s="217" t="s">
        <v>17596</v>
      </c>
      <c r="O516" s="217" t="s">
        <v>17144</v>
      </c>
      <c r="P516" s="107" t="str">
        <f>VLOOKUP(L516,SCC_xref!$D$6:$G$192,2,FALSE)</f>
        <v>Compressor Engines</v>
      </c>
      <c r="Q516" s="189">
        <v>0</v>
      </c>
      <c r="R516" s="189">
        <v>0</v>
      </c>
      <c r="S516" s="189">
        <v>0</v>
      </c>
      <c r="T516" s="189">
        <v>0</v>
      </c>
      <c r="U516" s="189">
        <v>0</v>
      </c>
      <c r="W516" s="6"/>
      <c r="X516" s="6"/>
      <c r="Y516" s="6"/>
      <c r="Z516" s="6"/>
      <c r="AA516" s="6"/>
      <c r="AB516" s="6"/>
    </row>
    <row r="517" spans="1:28" s="68" customFormat="1" x14ac:dyDescent="0.2">
      <c r="A517" s="142" t="s">
        <v>17015</v>
      </c>
      <c r="B517" s="217" t="s">
        <v>17276</v>
      </c>
      <c r="C517" s="217" t="s">
        <v>17026</v>
      </c>
      <c r="D517" s="217">
        <v>30025</v>
      </c>
      <c r="E517" s="217" t="s">
        <v>17940</v>
      </c>
      <c r="F517" s="217" t="s">
        <v>17941</v>
      </c>
      <c r="G517" s="217" t="s">
        <v>17060</v>
      </c>
      <c r="H517" s="217">
        <v>-104.54559999999999</v>
      </c>
      <c r="I517" s="217">
        <v>46.72336</v>
      </c>
      <c r="J517" s="217" t="s">
        <v>17945</v>
      </c>
      <c r="K517" s="217" t="s">
        <v>17943</v>
      </c>
      <c r="L517" s="217">
        <v>31000228</v>
      </c>
      <c r="M517" s="217">
        <v>2</v>
      </c>
      <c r="N517" s="217" t="s">
        <v>17469</v>
      </c>
      <c r="O517" s="217" t="s">
        <v>17144</v>
      </c>
      <c r="P517" s="107" t="str">
        <f>VLOOKUP(L517,SCC_xref!$D$6:$G$192,2,FALSE)</f>
        <v>Dehydrator</v>
      </c>
      <c r="Q517" s="189">
        <v>0.1281430065302043</v>
      </c>
      <c r="R517" s="189">
        <v>6.7915793461008275E-3</v>
      </c>
      <c r="S517" s="189">
        <v>2.562860130604086E-2</v>
      </c>
      <c r="T517" s="189">
        <v>7.6885803918122573E-4</v>
      </c>
      <c r="U517" s="189">
        <v>3.8442901959061288E-3</v>
      </c>
      <c r="W517" s="6"/>
      <c r="X517" s="6"/>
      <c r="Y517" s="6"/>
      <c r="Z517" s="6"/>
      <c r="AA517" s="6"/>
      <c r="AB517" s="6"/>
    </row>
    <row r="518" spans="1:28" s="68" customFormat="1" x14ac:dyDescent="0.2">
      <c r="A518" s="230" t="str">
        <f>A6</f>
        <v>MTDEQ Permitted Sources</v>
      </c>
      <c r="B518" s="230" t="str">
        <f t="shared" ref="B518:U518" si="0">B6</f>
        <v>30</v>
      </c>
      <c r="C518" s="226" t="str">
        <f>VLOOKUP(D518,fips_xref!$A$5:$C$286,2,FALSE)</f>
        <v>CUSTER, MT_Non-Tribal</v>
      </c>
      <c r="D518" s="230" t="str">
        <f t="shared" ref="D518:D581" si="1">D6&amp;"02"</f>
        <v>3001702</v>
      </c>
      <c r="E518" s="230" t="str">
        <f t="shared" si="0"/>
        <v>017-0001</v>
      </c>
      <c r="F518" s="230" t="str">
        <f t="shared" si="0"/>
        <v>WILLISTON BASIN - HATHAWAY STATION</v>
      </c>
      <c r="G518" s="230" t="str">
        <f t="shared" si="0"/>
        <v>CUSTER</v>
      </c>
      <c r="H518" s="230">
        <f t="shared" si="0"/>
        <v>-106.07472</v>
      </c>
      <c r="I518" s="230">
        <f t="shared" si="0"/>
        <v>46.316740000000003</v>
      </c>
      <c r="J518" s="230" t="str">
        <f t="shared" si="0"/>
        <v/>
      </c>
      <c r="K518" s="230" t="str">
        <f t="shared" si="0"/>
        <v>1.35 MMBTU BOILER</v>
      </c>
      <c r="L518" s="230">
        <f t="shared" si="0"/>
        <v>31000228</v>
      </c>
      <c r="M518" s="230">
        <f t="shared" si="0"/>
        <v>1</v>
      </c>
      <c r="N518" s="230" t="str">
        <f t="shared" si="0"/>
        <v/>
      </c>
      <c r="O518" s="230" t="str">
        <f t="shared" si="0"/>
        <v/>
      </c>
      <c r="P518" s="230" t="str">
        <f t="shared" si="0"/>
        <v>Dehydrator</v>
      </c>
      <c r="Q518" s="231">
        <f t="shared" si="0"/>
        <v>6.407150326510215E-2</v>
      </c>
      <c r="R518" s="231">
        <f t="shared" si="0"/>
        <v>3.2035751632551075E-3</v>
      </c>
      <c r="S518" s="231">
        <f t="shared" si="0"/>
        <v>1.281430065302043E-2</v>
      </c>
      <c r="T518" s="231">
        <f t="shared" si="0"/>
        <v>3.8442901959061287E-4</v>
      </c>
      <c r="U518" s="231">
        <f t="shared" si="0"/>
        <v>3.2035751632551075E-3</v>
      </c>
      <c r="W518" s="6"/>
      <c r="X518" s="6"/>
      <c r="Y518" s="6"/>
      <c r="Z518" s="6"/>
      <c r="AA518" s="6"/>
      <c r="AB518" s="6"/>
    </row>
    <row r="519" spans="1:28" s="68" customFormat="1" x14ac:dyDescent="0.2">
      <c r="A519" s="230" t="str">
        <f t="shared" ref="A519:B519" si="2">A7</f>
        <v>MTDEQ Permitted Sources</v>
      </c>
      <c r="B519" s="230" t="str">
        <f t="shared" si="2"/>
        <v>30</v>
      </c>
      <c r="C519" s="226" t="str">
        <f>VLOOKUP(D519,fips_xref!$A$5:$C$286,2,FALSE)</f>
        <v>CUSTER, MT_Non-Tribal</v>
      </c>
      <c r="D519" s="230" t="str">
        <f t="shared" si="1"/>
        <v>3001702</v>
      </c>
      <c r="E519" s="230" t="str">
        <f t="shared" ref="E519:U519" si="3">E7</f>
        <v>017-0001</v>
      </c>
      <c r="F519" s="230" t="str">
        <f t="shared" si="3"/>
        <v>WILLISTON BASIN - HATHAWAY STATION</v>
      </c>
      <c r="G519" s="230" t="str">
        <f t="shared" si="3"/>
        <v>CUSTER</v>
      </c>
      <c r="H519" s="230">
        <f t="shared" si="3"/>
        <v>-106.07472</v>
      </c>
      <c r="I519" s="230">
        <f t="shared" si="3"/>
        <v>46.316740000000003</v>
      </c>
      <c r="J519" s="230" t="str">
        <f t="shared" si="3"/>
        <v/>
      </c>
      <c r="K519" s="230" t="str">
        <f t="shared" si="3"/>
        <v>SOLAR CENTAUR UNIT #1</v>
      </c>
      <c r="L519" s="230">
        <f t="shared" si="3"/>
        <v>20200201</v>
      </c>
      <c r="M519" s="230">
        <f t="shared" si="3"/>
        <v>37</v>
      </c>
      <c r="N519" s="230" t="str">
        <f t="shared" si="3"/>
        <v/>
      </c>
      <c r="O519" s="230" t="str">
        <f t="shared" si="3"/>
        <v/>
      </c>
      <c r="P519" s="230" t="str">
        <f t="shared" si="3"/>
        <v>Compressor Engines</v>
      </c>
      <c r="Q519" s="231">
        <f t="shared" si="3"/>
        <v>0</v>
      </c>
      <c r="R519" s="231">
        <f t="shared" si="3"/>
        <v>0</v>
      </c>
      <c r="S519" s="231">
        <f t="shared" si="3"/>
        <v>0</v>
      </c>
      <c r="T519" s="231">
        <f t="shared" si="3"/>
        <v>1.4223873724852678E-2</v>
      </c>
      <c r="U519" s="231">
        <f t="shared" si="3"/>
        <v>0.33189038691322914</v>
      </c>
      <c r="W519" s="6"/>
      <c r="X519" s="6"/>
      <c r="Y519" s="6"/>
      <c r="Z519" s="6"/>
      <c r="AA519" s="6"/>
      <c r="AB519" s="6"/>
    </row>
    <row r="520" spans="1:28" s="68" customFormat="1" x14ac:dyDescent="0.2">
      <c r="A520" s="230" t="str">
        <f t="shared" ref="A520:B520" si="4">A8</f>
        <v>MTDEQ Permitted Sources</v>
      </c>
      <c r="B520" s="230" t="str">
        <f t="shared" si="4"/>
        <v>30</v>
      </c>
      <c r="C520" s="226" t="str">
        <f>VLOOKUP(D520,fips_xref!$A$5:$C$286,2,FALSE)</f>
        <v>CUSTER, MT_Non-Tribal</v>
      </c>
      <c r="D520" s="230" t="str">
        <f t="shared" si="1"/>
        <v>3001702</v>
      </c>
      <c r="E520" s="230" t="str">
        <f t="shared" ref="E520:U520" si="5">E8</f>
        <v>017-0001</v>
      </c>
      <c r="F520" s="230" t="str">
        <f t="shared" si="5"/>
        <v>WILLISTON BASIN - HATHAWAY STATION</v>
      </c>
      <c r="G520" s="230" t="str">
        <f t="shared" si="5"/>
        <v>CUSTER</v>
      </c>
      <c r="H520" s="230">
        <f t="shared" si="5"/>
        <v>-106.07472</v>
      </c>
      <c r="I520" s="230">
        <f t="shared" si="5"/>
        <v>46.316740000000003</v>
      </c>
      <c r="J520" s="230" t="str">
        <f t="shared" si="5"/>
        <v/>
      </c>
      <c r="K520" s="230" t="str">
        <f t="shared" si="5"/>
        <v>SOLAR CENTAUR UNIT #1</v>
      </c>
      <c r="L520" s="230">
        <f t="shared" si="5"/>
        <v>20200201</v>
      </c>
      <c r="M520" s="230">
        <f t="shared" si="5"/>
        <v>1441</v>
      </c>
      <c r="N520" s="230" t="str">
        <f t="shared" si="5"/>
        <v/>
      </c>
      <c r="O520" s="230" t="str">
        <f t="shared" si="5"/>
        <v/>
      </c>
      <c r="P520" s="230" t="str">
        <f t="shared" si="5"/>
        <v>Compressor Engines</v>
      </c>
      <c r="Q520" s="231">
        <f t="shared" si="5"/>
        <v>10.020783110661977</v>
      </c>
      <c r="R520" s="231">
        <f t="shared" si="5"/>
        <v>0</v>
      </c>
      <c r="S520" s="231">
        <f t="shared" si="5"/>
        <v>1.3198729672611043</v>
      </c>
      <c r="T520" s="231">
        <f t="shared" si="5"/>
        <v>0</v>
      </c>
      <c r="U520" s="231">
        <f t="shared" si="5"/>
        <v>0</v>
      </c>
      <c r="W520" s="6"/>
      <c r="X520" s="6"/>
      <c r="Y520" s="6"/>
      <c r="Z520" s="6"/>
      <c r="AA520" s="6"/>
      <c r="AB520" s="6"/>
    </row>
    <row r="521" spans="1:28" s="68" customFormat="1" x14ac:dyDescent="0.2">
      <c r="A521" s="230" t="str">
        <f t="shared" ref="A521:B521" si="6">A9</f>
        <v>MTDEQ Permitted Sources</v>
      </c>
      <c r="B521" s="230" t="str">
        <f t="shared" si="6"/>
        <v>30</v>
      </c>
      <c r="C521" s="226" t="str">
        <f>VLOOKUP(D521,fips_xref!$A$5:$C$286,2,FALSE)</f>
        <v>CUSTER, MT_Non-Tribal</v>
      </c>
      <c r="D521" s="230" t="str">
        <f t="shared" si="1"/>
        <v>3001702</v>
      </c>
      <c r="E521" s="230" t="str">
        <f t="shared" ref="E521:U521" si="7">E9</f>
        <v>017-0001</v>
      </c>
      <c r="F521" s="230" t="str">
        <f t="shared" si="7"/>
        <v>WILLISTON BASIN - HATHAWAY STATION</v>
      </c>
      <c r="G521" s="230" t="str">
        <f t="shared" si="7"/>
        <v>CUSTER</v>
      </c>
      <c r="H521" s="230">
        <f t="shared" si="7"/>
        <v>-106.07472</v>
      </c>
      <c r="I521" s="230">
        <f t="shared" si="7"/>
        <v>46.316740000000003</v>
      </c>
      <c r="J521" s="230" t="str">
        <f t="shared" si="7"/>
        <v/>
      </c>
      <c r="K521" s="230" t="str">
        <f t="shared" si="7"/>
        <v>SOLAR CENTAUR UNIT #2</v>
      </c>
      <c r="L521" s="230">
        <f t="shared" si="7"/>
        <v>20200201</v>
      </c>
      <c r="M521" s="230">
        <f t="shared" si="7"/>
        <v>39</v>
      </c>
      <c r="N521" s="230" t="str">
        <f t="shared" si="7"/>
        <v/>
      </c>
      <c r="O521" s="230" t="str">
        <f t="shared" si="7"/>
        <v/>
      </c>
      <c r="P521" s="230" t="str">
        <f t="shared" si="7"/>
        <v>Compressor Engines</v>
      </c>
      <c r="Q521" s="231">
        <f t="shared" si="7"/>
        <v>0</v>
      </c>
      <c r="R521" s="231">
        <f t="shared" si="7"/>
        <v>0</v>
      </c>
      <c r="S521" s="231">
        <f t="shared" si="7"/>
        <v>0</v>
      </c>
      <c r="T521" s="231">
        <f t="shared" si="7"/>
        <v>1.4992731764033903E-2</v>
      </c>
      <c r="U521" s="231">
        <f t="shared" si="7"/>
        <v>0.34983040782745778</v>
      </c>
      <c r="W521" s="6"/>
      <c r="X521" s="6"/>
      <c r="Y521" s="6"/>
      <c r="Z521" s="6"/>
      <c r="AA521" s="6"/>
      <c r="AB521" s="6"/>
    </row>
    <row r="522" spans="1:28" s="68" customFormat="1" x14ac:dyDescent="0.2">
      <c r="A522" s="230" t="str">
        <f t="shared" ref="A522:B522" si="8">A10</f>
        <v>MTDEQ Permitted Sources</v>
      </c>
      <c r="B522" s="230" t="str">
        <f t="shared" si="8"/>
        <v>30</v>
      </c>
      <c r="C522" s="226" t="str">
        <f>VLOOKUP(D522,fips_xref!$A$5:$C$286,2,FALSE)</f>
        <v>CUSTER, MT_Non-Tribal</v>
      </c>
      <c r="D522" s="230" t="str">
        <f t="shared" si="1"/>
        <v>3001702</v>
      </c>
      <c r="E522" s="230" t="str">
        <f t="shared" ref="E522:U522" si="9">E10</f>
        <v>017-0001</v>
      </c>
      <c r="F522" s="230" t="str">
        <f t="shared" si="9"/>
        <v>WILLISTON BASIN - HATHAWAY STATION</v>
      </c>
      <c r="G522" s="230" t="str">
        <f t="shared" si="9"/>
        <v>CUSTER</v>
      </c>
      <c r="H522" s="230">
        <f t="shared" si="9"/>
        <v>-106.07472</v>
      </c>
      <c r="I522" s="230">
        <f t="shared" si="9"/>
        <v>46.316740000000003</v>
      </c>
      <c r="J522" s="230" t="str">
        <f t="shared" si="9"/>
        <v/>
      </c>
      <c r="K522" s="230" t="str">
        <f t="shared" si="9"/>
        <v>SOLAR CENTAUR UNIT #2</v>
      </c>
      <c r="L522" s="230">
        <f t="shared" si="9"/>
        <v>20200201</v>
      </c>
      <c r="M522" s="230">
        <f t="shared" si="9"/>
        <v>1480</v>
      </c>
      <c r="N522" s="230" t="str">
        <f t="shared" si="9"/>
        <v/>
      </c>
      <c r="O522" s="230" t="str">
        <f t="shared" si="9"/>
        <v/>
      </c>
      <c r="P522" s="230" t="str">
        <f t="shared" si="9"/>
        <v>Compressor Engines</v>
      </c>
      <c r="Q522" s="231">
        <f t="shared" si="9"/>
        <v>8.2908525225042169</v>
      </c>
      <c r="R522" s="231">
        <f t="shared" si="9"/>
        <v>0</v>
      </c>
      <c r="S522" s="231">
        <f t="shared" si="9"/>
        <v>1.2891186456938553</v>
      </c>
      <c r="T522" s="231">
        <f t="shared" si="9"/>
        <v>0</v>
      </c>
      <c r="U522" s="231">
        <f t="shared" si="9"/>
        <v>0</v>
      </c>
      <c r="W522" s="6"/>
      <c r="X522" s="6"/>
      <c r="Y522" s="6"/>
      <c r="Z522" s="6"/>
      <c r="AA522" s="6"/>
      <c r="AB522" s="6"/>
    </row>
    <row r="523" spans="1:28" s="68" customFormat="1" x14ac:dyDescent="0.2">
      <c r="A523" s="230" t="str">
        <f t="shared" ref="A523:B523" si="10">A11</f>
        <v>MTDEQ Permitted Sources</v>
      </c>
      <c r="B523" s="230" t="str">
        <f t="shared" si="10"/>
        <v>30</v>
      </c>
      <c r="C523" s="226" t="str">
        <f>VLOOKUP(D523,fips_xref!$A$5:$C$286,2,FALSE)</f>
        <v>DAWSON, MT_Non-Tribal</v>
      </c>
      <c r="D523" s="230" t="str">
        <f t="shared" si="1"/>
        <v>3002102</v>
      </c>
      <c r="E523" s="230" t="str">
        <f t="shared" ref="E523:U523" si="11">E11</f>
        <v>021-0003</v>
      </c>
      <c r="F523" s="230" t="str">
        <f t="shared" si="11"/>
        <v>GLENDIVE</v>
      </c>
      <c r="G523" s="230" t="str">
        <f t="shared" si="11"/>
        <v>DAWSON</v>
      </c>
      <c r="H523" s="230">
        <f t="shared" si="11"/>
        <v>-104.75903</v>
      </c>
      <c r="I523" s="230">
        <f t="shared" si="11"/>
        <v>47.099730000000001</v>
      </c>
      <c r="J523" s="230" t="str">
        <f t="shared" si="11"/>
        <v>PETROLEUM STORAGE TANKS</v>
      </c>
      <c r="K523" s="230" t="str">
        <f t="shared" si="11"/>
        <v>1,000 BBL SLOP TANK #7</v>
      </c>
      <c r="L523" s="230">
        <f t="shared" si="11"/>
        <v>40700809</v>
      </c>
      <c r="M523" s="230">
        <f t="shared" si="11"/>
        <v>0</v>
      </c>
      <c r="N523" s="230" t="str">
        <f t="shared" si="11"/>
        <v/>
      </c>
      <c r="O523" s="230" t="str">
        <f t="shared" si="11"/>
        <v/>
      </c>
      <c r="P523" s="230" t="str">
        <f t="shared" si="11"/>
        <v>Permitted Tank Losses</v>
      </c>
      <c r="Q523" s="231">
        <f t="shared" si="11"/>
        <v>0</v>
      </c>
      <c r="R523" s="231">
        <f t="shared" si="11"/>
        <v>0</v>
      </c>
      <c r="S523" s="231">
        <f t="shared" si="11"/>
        <v>0</v>
      </c>
      <c r="T523" s="231">
        <f t="shared" si="11"/>
        <v>0</v>
      </c>
      <c r="U523" s="231">
        <f t="shared" si="11"/>
        <v>0</v>
      </c>
      <c r="W523" s="6"/>
      <c r="X523" s="6"/>
      <c r="Y523" s="6"/>
      <c r="Z523" s="6"/>
      <c r="AA523" s="6"/>
      <c r="AB523" s="6"/>
    </row>
    <row r="524" spans="1:28" s="68" customFormat="1" x14ac:dyDescent="0.2">
      <c r="A524" s="230" t="str">
        <f t="shared" ref="A524:B524" si="12">A12</f>
        <v>MTDEQ Permitted Sources</v>
      </c>
      <c r="B524" s="230" t="str">
        <f t="shared" si="12"/>
        <v>30</v>
      </c>
      <c r="C524" s="226" t="str">
        <f>VLOOKUP(D524,fips_xref!$A$5:$C$286,2,FALSE)</f>
        <v>DAWSON, MT_Non-Tribal</v>
      </c>
      <c r="D524" s="230" t="str">
        <f t="shared" si="1"/>
        <v>3002102</v>
      </c>
      <c r="E524" s="230" t="str">
        <f t="shared" ref="E524:U524" si="13">E12</f>
        <v>021-0003</v>
      </c>
      <c r="F524" s="230" t="str">
        <f t="shared" si="13"/>
        <v>GLENDIVE</v>
      </c>
      <c r="G524" s="230" t="str">
        <f t="shared" si="13"/>
        <v>DAWSON</v>
      </c>
      <c r="H524" s="230">
        <f t="shared" si="13"/>
        <v>-104.75903</v>
      </c>
      <c r="I524" s="230">
        <f t="shared" si="13"/>
        <v>47.099730000000001</v>
      </c>
      <c r="J524" s="230" t="str">
        <f t="shared" si="13"/>
        <v>PETROLEUM STORAGE TANKS</v>
      </c>
      <c r="K524" s="230" t="str">
        <f t="shared" si="13"/>
        <v>10,000 BBL TANK #5</v>
      </c>
      <c r="L524" s="230">
        <f t="shared" si="13"/>
        <v>40400140</v>
      </c>
      <c r="M524" s="230">
        <f t="shared" si="13"/>
        <v>506</v>
      </c>
      <c r="N524" s="230" t="str">
        <f t="shared" si="13"/>
        <v/>
      </c>
      <c r="O524" s="230" t="str">
        <f t="shared" si="13"/>
        <v/>
      </c>
      <c r="P524" s="230" t="str">
        <f t="shared" si="13"/>
        <v>Permitted Tank Losses</v>
      </c>
      <c r="Q524" s="231">
        <f t="shared" si="13"/>
        <v>0</v>
      </c>
      <c r="R524" s="231">
        <f t="shared" si="13"/>
        <v>10.046411711968016</v>
      </c>
      <c r="S524" s="231">
        <f t="shared" si="13"/>
        <v>0</v>
      </c>
      <c r="T524" s="231">
        <f t="shared" si="13"/>
        <v>0</v>
      </c>
      <c r="U524" s="231">
        <f t="shared" si="13"/>
        <v>0</v>
      </c>
      <c r="W524" s="6"/>
      <c r="X524" s="6"/>
      <c r="Y524" s="6"/>
      <c r="Z524" s="6"/>
      <c r="AA524" s="6"/>
      <c r="AB524" s="6"/>
    </row>
    <row r="525" spans="1:28" s="68" customFormat="1" x14ac:dyDescent="0.2">
      <c r="A525" s="230" t="str">
        <f t="shared" ref="A525:B525" si="14">A13</f>
        <v>MTDEQ Permitted Sources</v>
      </c>
      <c r="B525" s="230" t="str">
        <f t="shared" si="14"/>
        <v>30</v>
      </c>
      <c r="C525" s="226" t="str">
        <f>VLOOKUP(D525,fips_xref!$A$5:$C$286,2,FALSE)</f>
        <v>DAWSON, MT_Non-Tribal</v>
      </c>
      <c r="D525" s="230" t="str">
        <f t="shared" si="1"/>
        <v>3002102</v>
      </c>
      <c r="E525" s="230" t="str">
        <f t="shared" ref="E525:U525" si="15">E13</f>
        <v>021-0003</v>
      </c>
      <c r="F525" s="230" t="str">
        <f t="shared" si="15"/>
        <v>GLENDIVE</v>
      </c>
      <c r="G525" s="230" t="str">
        <f t="shared" si="15"/>
        <v>DAWSON</v>
      </c>
      <c r="H525" s="230">
        <f t="shared" si="15"/>
        <v>-104.75903</v>
      </c>
      <c r="I525" s="230">
        <f t="shared" si="15"/>
        <v>47.099730000000001</v>
      </c>
      <c r="J525" s="230" t="str">
        <f t="shared" si="15"/>
        <v>PETROLEUM STORAGE TANKS</v>
      </c>
      <c r="K525" s="230" t="str">
        <f t="shared" si="15"/>
        <v>10,000 BBL TANK #6</v>
      </c>
      <c r="L525" s="230">
        <f t="shared" si="15"/>
        <v>40301021</v>
      </c>
      <c r="M525" s="230">
        <f t="shared" si="15"/>
        <v>0</v>
      </c>
      <c r="N525" s="230" t="str">
        <f t="shared" si="15"/>
        <v/>
      </c>
      <c r="O525" s="230" t="str">
        <f t="shared" si="15"/>
        <v/>
      </c>
      <c r="P525" s="230" t="str">
        <f t="shared" si="15"/>
        <v>Permitted Tank Losses</v>
      </c>
      <c r="Q525" s="231">
        <f t="shared" si="15"/>
        <v>0</v>
      </c>
      <c r="R525" s="231">
        <f t="shared" si="15"/>
        <v>0</v>
      </c>
      <c r="S525" s="231">
        <f t="shared" si="15"/>
        <v>0</v>
      </c>
      <c r="T525" s="231">
        <f t="shared" si="15"/>
        <v>0</v>
      </c>
      <c r="U525" s="231">
        <f t="shared" si="15"/>
        <v>0</v>
      </c>
      <c r="W525" s="6"/>
      <c r="X525" s="6"/>
      <c r="Y525" s="6"/>
      <c r="Z525" s="6"/>
      <c r="AA525" s="6"/>
      <c r="AB525" s="6"/>
    </row>
    <row r="526" spans="1:28" s="68" customFormat="1" x14ac:dyDescent="0.2">
      <c r="A526" s="230" t="str">
        <f t="shared" ref="A526:B526" si="16">A14</f>
        <v>MTDEQ Permitted Sources</v>
      </c>
      <c r="B526" s="230" t="str">
        <f t="shared" si="16"/>
        <v>30</v>
      </c>
      <c r="C526" s="226" t="str">
        <f>VLOOKUP(D526,fips_xref!$A$5:$C$286,2,FALSE)</f>
        <v>DAWSON, MT_Non-Tribal</v>
      </c>
      <c r="D526" s="230" t="str">
        <f t="shared" si="1"/>
        <v>3002102</v>
      </c>
      <c r="E526" s="230" t="str">
        <f t="shared" ref="E526:U526" si="17">E14</f>
        <v>021-0003</v>
      </c>
      <c r="F526" s="230" t="str">
        <f t="shared" si="17"/>
        <v>GLENDIVE</v>
      </c>
      <c r="G526" s="230" t="str">
        <f t="shared" si="17"/>
        <v>DAWSON</v>
      </c>
      <c r="H526" s="230">
        <f t="shared" si="17"/>
        <v>-104.75903</v>
      </c>
      <c r="I526" s="230">
        <f t="shared" si="17"/>
        <v>47.099730000000001</v>
      </c>
      <c r="J526" s="230" t="str">
        <f t="shared" si="17"/>
        <v>PETROLEUM STORAGE TANKS</v>
      </c>
      <c r="K526" s="230" t="str">
        <f t="shared" si="17"/>
        <v>25,000 BBL TANK #2</v>
      </c>
      <c r="L526" s="230">
        <f t="shared" si="17"/>
        <v>40301021</v>
      </c>
      <c r="M526" s="230">
        <f t="shared" si="17"/>
        <v>4593</v>
      </c>
      <c r="N526" s="230" t="str">
        <f t="shared" si="17"/>
        <v/>
      </c>
      <c r="O526" s="230" t="str">
        <f t="shared" si="17"/>
        <v/>
      </c>
      <c r="P526" s="230" t="str">
        <f t="shared" si="17"/>
        <v>Permitted Tank Losses</v>
      </c>
      <c r="Q526" s="231">
        <f t="shared" si="17"/>
        <v>0</v>
      </c>
      <c r="R526" s="231">
        <f t="shared" si="17"/>
        <v>0.16658590848926558</v>
      </c>
      <c r="S526" s="231">
        <f t="shared" si="17"/>
        <v>0</v>
      </c>
      <c r="T526" s="231">
        <f t="shared" si="17"/>
        <v>0</v>
      </c>
      <c r="U526" s="231">
        <f t="shared" si="17"/>
        <v>0</v>
      </c>
      <c r="W526" s="6"/>
      <c r="X526" s="6"/>
      <c r="Y526" s="6"/>
      <c r="Z526" s="6"/>
      <c r="AA526" s="6"/>
      <c r="AB526" s="6"/>
    </row>
    <row r="527" spans="1:28" s="68" customFormat="1" x14ac:dyDescent="0.2">
      <c r="A527" s="230" t="str">
        <f t="shared" ref="A527:B527" si="18">A15</f>
        <v>MTDEQ Permitted Sources</v>
      </c>
      <c r="B527" s="230" t="str">
        <f t="shared" si="18"/>
        <v>30</v>
      </c>
      <c r="C527" s="226" t="str">
        <f>VLOOKUP(D527,fips_xref!$A$5:$C$286,2,FALSE)</f>
        <v>DAWSON, MT_Non-Tribal</v>
      </c>
      <c r="D527" s="230" t="str">
        <f t="shared" si="1"/>
        <v>3002102</v>
      </c>
      <c r="E527" s="230" t="str">
        <f t="shared" ref="E527:U527" si="19">E15</f>
        <v>021-0003</v>
      </c>
      <c r="F527" s="230" t="str">
        <f t="shared" si="19"/>
        <v>GLENDIVE</v>
      </c>
      <c r="G527" s="230" t="str">
        <f t="shared" si="19"/>
        <v>DAWSON</v>
      </c>
      <c r="H527" s="230">
        <f t="shared" si="19"/>
        <v>-104.75903</v>
      </c>
      <c r="I527" s="230">
        <f t="shared" si="19"/>
        <v>47.099730000000001</v>
      </c>
      <c r="J527" s="230" t="str">
        <f t="shared" si="19"/>
        <v>PETROLEUM STORAGE TANKS</v>
      </c>
      <c r="K527" s="230" t="str">
        <f t="shared" si="19"/>
        <v>25,000 BBL TANK #3</v>
      </c>
      <c r="L527" s="230">
        <f t="shared" si="19"/>
        <v>40301021</v>
      </c>
      <c r="M527" s="230">
        <f t="shared" si="19"/>
        <v>28741</v>
      </c>
      <c r="N527" s="230" t="str">
        <f t="shared" si="19"/>
        <v/>
      </c>
      <c r="O527" s="230" t="str">
        <f t="shared" si="19"/>
        <v/>
      </c>
      <c r="P527" s="230" t="str">
        <f t="shared" si="19"/>
        <v>Permitted Tank Losses</v>
      </c>
      <c r="Q527" s="231">
        <f t="shared" si="19"/>
        <v>0</v>
      </c>
      <c r="R527" s="231">
        <f t="shared" si="19"/>
        <v>0.32035751632551074</v>
      </c>
      <c r="S527" s="231">
        <f t="shared" si="19"/>
        <v>0</v>
      </c>
      <c r="T527" s="231">
        <f t="shared" si="19"/>
        <v>0</v>
      </c>
      <c r="U527" s="231">
        <f t="shared" si="19"/>
        <v>0</v>
      </c>
      <c r="W527" s="6"/>
      <c r="X527" s="6"/>
      <c r="Y527" s="6"/>
      <c r="Z527" s="6"/>
      <c r="AA527" s="6"/>
      <c r="AB527" s="6"/>
    </row>
    <row r="528" spans="1:28" s="68" customFormat="1" x14ac:dyDescent="0.2">
      <c r="A528" s="230" t="str">
        <f t="shared" ref="A528:B528" si="20">A16</f>
        <v>MTDEQ Permitted Sources</v>
      </c>
      <c r="B528" s="230" t="str">
        <f t="shared" si="20"/>
        <v>30</v>
      </c>
      <c r="C528" s="226" t="str">
        <f>VLOOKUP(D528,fips_xref!$A$5:$C$286,2,FALSE)</f>
        <v>DAWSON, MT_Non-Tribal</v>
      </c>
      <c r="D528" s="230" t="str">
        <f t="shared" si="1"/>
        <v>3002102</v>
      </c>
      <c r="E528" s="230" t="str">
        <f t="shared" ref="E528:U528" si="21">E16</f>
        <v>021-0003</v>
      </c>
      <c r="F528" s="230" t="str">
        <f t="shared" si="21"/>
        <v>GLENDIVE</v>
      </c>
      <c r="G528" s="230" t="str">
        <f t="shared" si="21"/>
        <v>DAWSON</v>
      </c>
      <c r="H528" s="230">
        <f t="shared" si="21"/>
        <v>-104.75903</v>
      </c>
      <c r="I528" s="230">
        <f t="shared" si="21"/>
        <v>47.099730000000001</v>
      </c>
      <c r="J528" s="230" t="str">
        <f t="shared" si="21"/>
        <v>PETROLEUM STORAGE TANKS</v>
      </c>
      <c r="K528" s="230" t="str">
        <f t="shared" si="21"/>
        <v>25,000 BBL TANK #4</v>
      </c>
      <c r="L528" s="230">
        <f t="shared" si="21"/>
        <v>40301021</v>
      </c>
      <c r="M528" s="230">
        <f t="shared" si="21"/>
        <v>32259</v>
      </c>
      <c r="N528" s="230" t="str">
        <f t="shared" si="21"/>
        <v/>
      </c>
      <c r="O528" s="230" t="str">
        <f t="shared" si="21"/>
        <v/>
      </c>
      <c r="P528" s="230" t="str">
        <f t="shared" si="21"/>
        <v>Permitted Tank Losses</v>
      </c>
      <c r="Q528" s="231">
        <f t="shared" si="21"/>
        <v>0</v>
      </c>
      <c r="R528" s="231">
        <f t="shared" si="21"/>
        <v>0.33317181697853115</v>
      </c>
      <c r="S528" s="231">
        <f t="shared" si="21"/>
        <v>0</v>
      </c>
      <c r="T528" s="231">
        <f t="shared" si="21"/>
        <v>0</v>
      </c>
      <c r="U528" s="231">
        <f t="shared" si="21"/>
        <v>0</v>
      </c>
      <c r="W528" s="6"/>
      <c r="X528" s="6"/>
      <c r="Y528" s="6"/>
      <c r="Z528" s="6"/>
      <c r="AA528" s="6"/>
      <c r="AB528" s="6"/>
    </row>
    <row r="529" spans="1:28" s="68" customFormat="1" x14ac:dyDescent="0.2">
      <c r="A529" s="230" t="str">
        <f t="shared" ref="A529:B529" si="22">A17</f>
        <v>MTDEQ Permitted Sources</v>
      </c>
      <c r="B529" s="230" t="str">
        <f t="shared" si="22"/>
        <v>30</v>
      </c>
      <c r="C529" s="226" t="str">
        <f>VLOOKUP(D529,fips_xref!$A$5:$C$286,2,FALSE)</f>
        <v>DAWSON, MT_Non-Tribal</v>
      </c>
      <c r="D529" s="230" t="str">
        <f t="shared" si="1"/>
        <v>3002102</v>
      </c>
      <c r="E529" s="230" t="str">
        <f t="shared" ref="E529:U529" si="23">E17</f>
        <v>021-0003</v>
      </c>
      <c r="F529" s="230" t="str">
        <f t="shared" si="23"/>
        <v>GLENDIVE</v>
      </c>
      <c r="G529" s="230" t="str">
        <f t="shared" si="23"/>
        <v>DAWSON</v>
      </c>
      <c r="H529" s="230">
        <f t="shared" si="23"/>
        <v>-104.75903</v>
      </c>
      <c r="I529" s="230">
        <f t="shared" si="23"/>
        <v>47.099730000000001</v>
      </c>
      <c r="J529" s="230" t="str">
        <f t="shared" si="23"/>
        <v>PETROLEUM STORAGE TANKS</v>
      </c>
      <c r="K529" s="230" t="str">
        <f t="shared" si="23"/>
        <v>30,000 BBL TANK #9</v>
      </c>
      <c r="L529" s="230">
        <f t="shared" si="23"/>
        <v>40400116</v>
      </c>
      <c r="M529" s="230">
        <f t="shared" si="23"/>
        <v>2797</v>
      </c>
      <c r="N529" s="230" t="str">
        <f t="shared" si="23"/>
        <v/>
      </c>
      <c r="O529" s="230" t="str">
        <f t="shared" si="23"/>
        <v/>
      </c>
      <c r="P529" s="230" t="str">
        <f t="shared" si="23"/>
        <v>Permitted Tank Losses</v>
      </c>
      <c r="Q529" s="231">
        <f t="shared" si="23"/>
        <v>0</v>
      </c>
      <c r="R529" s="231">
        <f t="shared" si="23"/>
        <v>1.281430065302043</v>
      </c>
      <c r="S529" s="231">
        <f t="shared" si="23"/>
        <v>0</v>
      </c>
      <c r="T529" s="231">
        <f t="shared" si="23"/>
        <v>0</v>
      </c>
      <c r="U529" s="231">
        <f t="shared" si="23"/>
        <v>0</v>
      </c>
      <c r="W529" s="6"/>
      <c r="X529" s="6"/>
      <c r="Y529" s="6"/>
      <c r="Z529" s="6"/>
      <c r="AA529" s="6"/>
      <c r="AB529" s="6"/>
    </row>
    <row r="530" spans="1:28" s="68" customFormat="1" x14ac:dyDescent="0.2">
      <c r="A530" s="230" t="str">
        <f t="shared" ref="A530:B530" si="24">A18</f>
        <v>MTDEQ Permitted Sources</v>
      </c>
      <c r="B530" s="230" t="str">
        <f t="shared" si="24"/>
        <v>30</v>
      </c>
      <c r="C530" s="226" t="str">
        <f>VLOOKUP(D530,fips_xref!$A$5:$C$286,2,FALSE)</f>
        <v>DAWSON, MT_Non-Tribal</v>
      </c>
      <c r="D530" s="230" t="str">
        <f t="shared" si="1"/>
        <v>3002102</v>
      </c>
      <c r="E530" s="230" t="str">
        <f t="shared" ref="E530:U530" si="25">E18</f>
        <v>021-0003</v>
      </c>
      <c r="F530" s="230" t="str">
        <f t="shared" si="25"/>
        <v>GLENDIVE</v>
      </c>
      <c r="G530" s="230" t="str">
        <f t="shared" si="25"/>
        <v>DAWSON</v>
      </c>
      <c r="H530" s="230">
        <f t="shared" si="25"/>
        <v>-104.75903</v>
      </c>
      <c r="I530" s="230">
        <f t="shared" si="25"/>
        <v>47.099730000000001</v>
      </c>
      <c r="J530" s="230" t="str">
        <f t="shared" si="25"/>
        <v>PETROLEUM STORAGE TANKS</v>
      </c>
      <c r="K530" s="230" t="str">
        <f t="shared" si="25"/>
        <v>55,000 BBL TANK #1</v>
      </c>
      <c r="L530" s="230">
        <f t="shared" si="25"/>
        <v>40400116</v>
      </c>
      <c r="M530" s="230">
        <f t="shared" si="25"/>
        <v>43213</v>
      </c>
      <c r="N530" s="230" t="str">
        <f t="shared" si="25"/>
        <v/>
      </c>
      <c r="O530" s="230" t="str">
        <f t="shared" si="25"/>
        <v/>
      </c>
      <c r="P530" s="230" t="str">
        <f t="shared" si="25"/>
        <v>Permitted Tank Losses</v>
      </c>
      <c r="Q530" s="231">
        <f t="shared" si="25"/>
        <v>0</v>
      </c>
      <c r="R530" s="231">
        <f t="shared" si="25"/>
        <v>10.981855659638509</v>
      </c>
      <c r="S530" s="231">
        <f t="shared" si="25"/>
        <v>0</v>
      </c>
      <c r="T530" s="231">
        <f t="shared" si="25"/>
        <v>0</v>
      </c>
      <c r="U530" s="231">
        <f t="shared" si="25"/>
        <v>0</v>
      </c>
      <c r="W530" s="6"/>
      <c r="X530" s="6"/>
      <c r="Y530" s="6"/>
      <c r="Z530" s="6"/>
      <c r="AA530" s="6"/>
      <c r="AB530" s="6"/>
    </row>
    <row r="531" spans="1:28" s="68" customFormat="1" x14ac:dyDescent="0.2">
      <c r="A531" s="230" t="str">
        <f t="shared" ref="A531:B531" si="26">A19</f>
        <v>MTDEQ Permitted Sources</v>
      </c>
      <c r="B531" s="230" t="str">
        <f t="shared" si="26"/>
        <v>30</v>
      </c>
      <c r="C531" s="226" t="str">
        <f>VLOOKUP(D531,fips_xref!$A$5:$C$286,2,FALSE)</f>
        <v>DAWSON, MT_Non-Tribal</v>
      </c>
      <c r="D531" s="230" t="str">
        <f t="shared" si="1"/>
        <v>3002102</v>
      </c>
      <c r="E531" s="230" t="str">
        <f t="shared" ref="E531:U531" si="27">E19</f>
        <v>021-0003</v>
      </c>
      <c r="F531" s="230" t="str">
        <f t="shared" si="27"/>
        <v>GLENDIVE</v>
      </c>
      <c r="G531" s="230" t="str">
        <f t="shared" si="27"/>
        <v>DAWSON</v>
      </c>
      <c r="H531" s="230">
        <f t="shared" si="27"/>
        <v>-104.75903</v>
      </c>
      <c r="I531" s="230">
        <f t="shared" si="27"/>
        <v>47.099730000000001</v>
      </c>
      <c r="J531" s="230" t="str">
        <f t="shared" si="27"/>
        <v>PETROLEUM STORAGE TANKS</v>
      </c>
      <c r="K531" s="230" t="str">
        <f t="shared" si="27"/>
        <v>ETHANOL STORAGE (TANK #8)</v>
      </c>
      <c r="L531" s="230">
        <f t="shared" si="27"/>
        <v>40700810</v>
      </c>
      <c r="M531" s="230">
        <f t="shared" si="27"/>
        <v>967</v>
      </c>
      <c r="N531" s="230" t="str">
        <f t="shared" si="27"/>
        <v/>
      </c>
      <c r="O531" s="230" t="str">
        <f t="shared" si="27"/>
        <v/>
      </c>
      <c r="P531" s="230" t="str">
        <f t="shared" si="27"/>
        <v>Permitted Tank Losses</v>
      </c>
      <c r="Q531" s="231">
        <f t="shared" si="27"/>
        <v>0</v>
      </c>
      <c r="R531" s="231">
        <f t="shared" si="27"/>
        <v>0.4741291241617559</v>
      </c>
      <c r="S531" s="231">
        <f t="shared" si="27"/>
        <v>0</v>
      </c>
      <c r="T531" s="231">
        <f t="shared" si="27"/>
        <v>0</v>
      </c>
      <c r="U531" s="231">
        <f t="shared" si="27"/>
        <v>0</v>
      </c>
      <c r="W531" s="6"/>
      <c r="X531" s="6"/>
      <c r="Y531" s="6"/>
      <c r="Z531" s="6"/>
      <c r="AA531" s="6"/>
      <c r="AB531" s="6"/>
    </row>
    <row r="532" spans="1:28" s="68" customFormat="1" x14ac:dyDescent="0.2">
      <c r="A532" s="230" t="str">
        <f t="shared" ref="A532:B532" si="28">A20</f>
        <v>MTDEQ Permitted Sources</v>
      </c>
      <c r="B532" s="230" t="str">
        <f t="shared" si="28"/>
        <v>30</v>
      </c>
      <c r="C532" s="226" t="str">
        <f>VLOOKUP(D532,fips_xref!$A$5:$C$286,2,FALSE)</f>
        <v>DAWSON, MT_Non-Tribal</v>
      </c>
      <c r="D532" s="230" t="str">
        <f t="shared" si="1"/>
        <v>3002102</v>
      </c>
      <c r="E532" s="230" t="str">
        <f t="shared" ref="E532:U532" si="29">E20</f>
        <v>021-0003</v>
      </c>
      <c r="F532" s="230" t="str">
        <f t="shared" si="29"/>
        <v>GLENDIVE</v>
      </c>
      <c r="G532" s="230" t="str">
        <f t="shared" si="29"/>
        <v>DAWSON</v>
      </c>
      <c r="H532" s="230">
        <f t="shared" si="29"/>
        <v>-104.75903</v>
      </c>
      <c r="I532" s="230">
        <f t="shared" si="29"/>
        <v>47.099730000000001</v>
      </c>
      <c r="J532" s="230" t="str">
        <f t="shared" si="29"/>
        <v>PETROLEUM STORAGE TANKS</v>
      </c>
      <c r="K532" s="230" t="str">
        <f t="shared" si="29"/>
        <v>FUG'S - GAS RVP1 &amp; DIESEL</v>
      </c>
      <c r="L532" s="230">
        <f t="shared" si="29"/>
        <v>40400151</v>
      </c>
      <c r="M532" s="230">
        <f t="shared" si="29"/>
        <v>136068</v>
      </c>
      <c r="N532" s="230" t="str">
        <f t="shared" si="29"/>
        <v/>
      </c>
      <c r="O532" s="230" t="str">
        <f t="shared" si="29"/>
        <v/>
      </c>
      <c r="P532" s="230" t="str">
        <f t="shared" si="29"/>
        <v>Permitted Fugitives</v>
      </c>
      <c r="Q532" s="231">
        <f t="shared" si="29"/>
        <v>0</v>
      </c>
      <c r="R532" s="231">
        <f t="shared" si="29"/>
        <v>0.24411242744003919</v>
      </c>
      <c r="S532" s="231">
        <f t="shared" si="29"/>
        <v>0</v>
      </c>
      <c r="T532" s="231">
        <f t="shared" si="29"/>
        <v>0</v>
      </c>
      <c r="U532" s="231">
        <f t="shared" si="29"/>
        <v>0</v>
      </c>
      <c r="W532" s="6"/>
      <c r="X532" s="6"/>
      <c r="Y532" s="6"/>
      <c r="Z532" s="6"/>
      <c r="AA532" s="6"/>
      <c r="AB532" s="6"/>
    </row>
    <row r="533" spans="1:28" s="68" customFormat="1" x14ac:dyDescent="0.2">
      <c r="A533" s="230" t="str">
        <f t="shared" ref="A533:B533" si="30">A21</f>
        <v>MTDEQ Permitted Sources</v>
      </c>
      <c r="B533" s="230" t="str">
        <f t="shared" si="30"/>
        <v>30</v>
      </c>
      <c r="C533" s="226" t="str">
        <f>VLOOKUP(D533,fips_xref!$A$5:$C$286,2,FALSE)</f>
        <v>DAWSON, MT_Non-Tribal</v>
      </c>
      <c r="D533" s="230" t="str">
        <f t="shared" si="1"/>
        <v>3002102</v>
      </c>
      <c r="E533" s="230" t="str">
        <f t="shared" ref="E533:U533" si="31">E21</f>
        <v>021-0003</v>
      </c>
      <c r="F533" s="230" t="str">
        <f t="shared" si="31"/>
        <v>GLENDIVE</v>
      </c>
      <c r="G533" s="230" t="str">
        <f t="shared" si="31"/>
        <v>DAWSON</v>
      </c>
      <c r="H533" s="230">
        <f t="shared" si="31"/>
        <v>-104.75903</v>
      </c>
      <c r="I533" s="230">
        <f t="shared" si="31"/>
        <v>47.099730000000001</v>
      </c>
      <c r="J533" s="230" t="str">
        <f t="shared" si="31"/>
        <v>SUBMERGED LOADING RACK</v>
      </c>
      <c r="K533" s="230" t="str">
        <f t="shared" si="31"/>
        <v>TRUCK LOAD - DIESEL (VCU)</v>
      </c>
      <c r="L533" s="230">
        <f t="shared" si="31"/>
        <v>40600135</v>
      </c>
      <c r="M533" s="230">
        <f t="shared" si="31"/>
        <v>75028</v>
      </c>
      <c r="N533" s="230" t="str">
        <f t="shared" si="31"/>
        <v>047</v>
      </c>
      <c r="O533" s="230" t="str">
        <f t="shared" si="31"/>
        <v>023</v>
      </c>
      <c r="P533" s="230" t="str">
        <f t="shared" si="31"/>
        <v>Permitted Tank Losses</v>
      </c>
      <c r="Q533" s="231">
        <f t="shared" si="31"/>
        <v>0</v>
      </c>
      <c r="R533" s="231">
        <f t="shared" si="31"/>
        <v>0.37981587135552553</v>
      </c>
      <c r="S533" s="231">
        <f t="shared" si="31"/>
        <v>0</v>
      </c>
      <c r="T533" s="231">
        <f t="shared" si="31"/>
        <v>0</v>
      </c>
      <c r="U533" s="231">
        <f t="shared" si="31"/>
        <v>0</v>
      </c>
      <c r="W533" s="6"/>
      <c r="X533" s="6"/>
      <c r="Y533" s="6"/>
      <c r="Z533" s="6"/>
      <c r="AA533" s="6"/>
      <c r="AB533" s="6"/>
    </row>
    <row r="534" spans="1:28" s="68" customFormat="1" x14ac:dyDescent="0.2">
      <c r="A534" s="230" t="str">
        <f t="shared" ref="A534:B534" si="32">A22</f>
        <v>MTDEQ Permitted Sources</v>
      </c>
      <c r="B534" s="230" t="str">
        <f t="shared" si="32"/>
        <v>30</v>
      </c>
      <c r="C534" s="226" t="str">
        <f>VLOOKUP(D534,fips_xref!$A$5:$C$286,2,FALSE)</f>
        <v>DAWSON, MT_Non-Tribal</v>
      </c>
      <c r="D534" s="230" t="str">
        <f t="shared" si="1"/>
        <v>3002102</v>
      </c>
      <c r="E534" s="230" t="str">
        <f t="shared" ref="E534:U534" si="33">E22</f>
        <v>021-0003</v>
      </c>
      <c r="F534" s="230" t="str">
        <f t="shared" si="33"/>
        <v>GLENDIVE</v>
      </c>
      <c r="G534" s="230" t="str">
        <f t="shared" si="33"/>
        <v>DAWSON</v>
      </c>
      <c r="H534" s="230">
        <f t="shared" si="33"/>
        <v>-104.75903</v>
      </c>
      <c r="I534" s="230">
        <f t="shared" si="33"/>
        <v>47.099730000000001</v>
      </c>
      <c r="J534" s="230" t="str">
        <f t="shared" si="33"/>
        <v>SUBMERGED LOADING RACK</v>
      </c>
      <c r="K534" s="230" t="str">
        <f t="shared" si="33"/>
        <v>TRUCK LOAD - GAS (VCU)</v>
      </c>
      <c r="L534" s="230">
        <f t="shared" si="33"/>
        <v>40600131</v>
      </c>
      <c r="M534" s="230">
        <f t="shared" si="33"/>
        <v>61040</v>
      </c>
      <c r="N534" s="230" t="str">
        <f t="shared" si="33"/>
        <v>000</v>
      </c>
      <c r="O534" s="230" t="str">
        <f t="shared" si="33"/>
        <v/>
      </c>
      <c r="P534" s="230" t="str">
        <f t="shared" si="33"/>
        <v>Permitted Tank Losses</v>
      </c>
      <c r="Q534" s="231">
        <f t="shared" si="33"/>
        <v>1.3023173753664663</v>
      </c>
      <c r="R534" s="231">
        <f t="shared" si="33"/>
        <v>0</v>
      </c>
      <c r="S534" s="231">
        <f t="shared" si="33"/>
        <v>3.2577796550173836</v>
      </c>
      <c r="T534" s="231">
        <f t="shared" si="33"/>
        <v>0</v>
      </c>
      <c r="U534" s="231">
        <f t="shared" si="33"/>
        <v>0</v>
      </c>
      <c r="W534" s="6"/>
      <c r="X534" s="6"/>
      <c r="Y534" s="6"/>
      <c r="Z534" s="6"/>
      <c r="AA534" s="6"/>
      <c r="AB534" s="6"/>
    </row>
    <row r="535" spans="1:28" s="68" customFormat="1" x14ac:dyDescent="0.2">
      <c r="A535" s="230" t="str">
        <f t="shared" ref="A535:B535" si="34">A23</f>
        <v>MTDEQ Permitted Sources</v>
      </c>
      <c r="B535" s="230" t="str">
        <f t="shared" si="34"/>
        <v>30</v>
      </c>
      <c r="C535" s="226" t="str">
        <f>VLOOKUP(D535,fips_xref!$A$5:$C$286,2,FALSE)</f>
        <v>DAWSON, MT_Non-Tribal</v>
      </c>
      <c r="D535" s="230" t="str">
        <f t="shared" si="1"/>
        <v>3002102</v>
      </c>
      <c r="E535" s="230" t="str">
        <f t="shared" ref="E535:U535" si="35">E23</f>
        <v>021-0003</v>
      </c>
      <c r="F535" s="230" t="str">
        <f t="shared" si="35"/>
        <v>GLENDIVE</v>
      </c>
      <c r="G535" s="230" t="str">
        <f t="shared" si="35"/>
        <v>DAWSON</v>
      </c>
      <c r="H535" s="230">
        <f t="shared" si="35"/>
        <v>-104.75903</v>
      </c>
      <c r="I535" s="230">
        <f t="shared" si="35"/>
        <v>47.099730000000001</v>
      </c>
      <c r="J535" s="230" t="str">
        <f t="shared" si="35"/>
        <v>SUBMERGED LOADING RACK</v>
      </c>
      <c r="K535" s="230" t="str">
        <f t="shared" si="35"/>
        <v>TRUCK LOAD - GAS (VCU)</v>
      </c>
      <c r="L535" s="230">
        <f t="shared" si="35"/>
        <v>40600131</v>
      </c>
      <c r="M535" s="230">
        <f t="shared" si="35"/>
        <v>0</v>
      </c>
      <c r="N535" s="230" t="str">
        <f t="shared" si="35"/>
        <v>047</v>
      </c>
      <c r="O535" s="230" t="str">
        <f t="shared" si="35"/>
        <v>023</v>
      </c>
      <c r="P535" s="230" t="str">
        <f t="shared" si="35"/>
        <v>Permitted Tank Losses</v>
      </c>
      <c r="Q535" s="231">
        <f t="shared" si="35"/>
        <v>0</v>
      </c>
      <c r="R535" s="231">
        <f t="shared" si="35"/>
        <v>6.101016683909557</v>
      </c>
      <c r="S535" s="231">
        <f t="shared" si="35"/>
        <v>0</v>
      </c>
      <c r="T535" s="231">
        <f t="shared" si="35"/>
        <v>0</v>
      </c>
      <c r="U535" s="231">
        <f t="shared" si="35"/>
        <v>0</v>
      </c>
      <c r="W535" s="6"/>
      <c r="X535" s="6"/>
      <c r="Y535" s="6"/>
      <c r="Z535" s="6"/>
      <c r="AA535" s="6"/>
      <c r="AB535" s="6"/>
    </row>
    <row r="536" spans="1:28" s="68" customFormat="1" x14ac:dyDescent="0.2">
      <c r="A536" s="230" t="str">
        <f t="shared" ref="A536:B536" si="36">A24</f>
        <v>MTDEQ Permitted Sources</v>
      </c>
      <c r="B536" s="230" t="str">
        <f t="shared" si="36"/>
        <v>30</v>
      </c>
      <c r="C536" s="226" t="str">
        <f>VLOOKUP(D536,fips_xref!$A$5:$C$286,2,FALSE)</f>
        <v>DAWSON, MT_Non-Tribal</v>
      </c>
      <c r="D536" s="230" t="str">
        <f t="shared" si="1"/>
        <v>3002102</v>
      </c>
      <c r="E536" s="230" t="str">
        <f t="shared" ref="E536:U536" si="37">E24</f>
        <v>021-0004</v>
      </c>
      <c r="F536" s="230" t="str">
        <f t="shared" si="37"/>
        <v>WILLISTON BASIN - MORGAN CREEK</v>
      </c>
      <c r="G536" s="230" t="str">
        <f t="shared" si="37"/>
        <v>DAWSON</v>
      </c>
      <c r="H536" s="230">
        <f t="shared" si="37"/>
        <v>-104.61</v>
      </c>
      <c r="I536" s="230">
        <f t="shared" si="37"/>
        <v>47.270800000000001</v>
      </c>
      <c r="J536" s="230" t="str">
        <f t="shared" si="37"/>
        <v>GENERATOR</v>
      </c>
      <c r="K536" s="230" t="str">
        <f t="shared" si="37"/>
        <v>42.5 HP ONAN</v>
      </c>
      <c r="L536" s="230">
        <f t="shared" si="37"/>
        <v>20100202</v>
      </c>
      <c r="M536" s="230">
        <f t="shared" si="37"/>
        <v>40</v>
      </c>
      <c r="N536" s="230" t="str">
        <f t="shared" si="37"/>
        <v/>
      </c>
      <c r="O536" s="230" t="str">
        <f t="shared" si="37"/>
        <v/>
      </c>
      <c r="P536" s="230" t="str">
        <f t="shared" si="37"/>
        <v>Compressor Engines</v>
      </c>
      <c r="Q536" s="231">
        <f t="shared" si="37"/>
        <v>2.1656168103604524E-2</v>
      </c>
      <c r="R536" s="231">
        <f t="shared" si="37"/>
        <v>2.4347171240738817E-3</v>
      </c>
      <c r="S536" s="231">
        <f t="shared" si="37"/>
        <v>5.279491869044417E-2</v>
      </c>
      <c r="T536" s="231">
        <f t="shared" si="37"/>
        <v>0</v>
      </c>
      <c r="U536" s="231">
        <f t="shared" si="37"/>
        <v>1.281430065302043E-2</v>
      </c>
      <c r="W536" s="6"/>
      <c r="X536" s="6"/>
      <c r="Y536" s="6"/>
      <c r="Z536" s="6"/>
      <c r="AA536" s="6"/>
      <c r="AB536" s="6"/>
    </row>
    <row r="537" spans="1:28" s="68" customFormat="1" x14ac:dyDescent="0.2">
      <c r="A537" s="230" t="str">
        <f t="shared" ref="A537:B537" si="38">A25</f>
        <v>MTDEQ Permitted Sources</v>
      </c>
      <c r="B537" s="230" t="str">
        <f t="shared" si="38"/>
        <v>30</v>
      </c>
      <c r="C537" s="226" t="str">
        <f>VLOOKUP(D537,fips_xref!$A$5:$C$286,2,FALSE)</f>
        <v>DAWSON, MT_Non-Tribal</v>
      </c>
      <c r="D537" s="230" t="str">
        <f t="shared" si="1"/>
        <v>3002102</v>
      </c>
      <c r="E537" s="230" t="str">
        <f t="shared" ref="E537:U537" si="39">E25</f>
        <v>021-0004</v>
      </c>
      <c r="F537" s="230" t="str">
        <f t="shared" si="39"/>
        <v>WILLISTON BASIN - MORGAN CREEK</v>
      </c>
      <c r="G537" s="230" t="str">
        <f t="shared" si="39"/>
        <v>DAWSON</v>
      </c>
      <c r="H537" s="230">
        <f t="shared" si="39"/>
        <v>-104.61</v>
      </c>
      <c r="I537" s="230">
        <f t="shared" si="39"/>
        <v>47.270800000000001</v>
      </c>
      <c r="J537" s="230" t="str">
        <f t="shared" si="39"/>
        <v>PLANT BOILER</v>
      </c>
      <c r="K537" s="230" t="str">
        <f t="shared" si="39"/>
        <v>PLANT BOILER</v>
      </c>
      <c r="L537" s="230">
        <f t="shared" si="39"/>
        <v>10200603</v>
      </c>
      <c r="M537" s="230">
        <f t="shared" si="39"/>
        <v>2</v>
      </c>
      <c r="N537" s="230" t="str">
        <f t="shared" si="39"/>
        <v/>
      </c>
      <c r="O537" s="230" t="str">
        <f t="shared" si="39"/>
        <v/>
      </c>
      <c r="P537" s="230" t="str">
        <f t="shared" si="39"/>
        <v>Process Heaters</v>
      </c>
      <c r="Q537" s="231">
        <f t="shared" si="39"/>
        <v>0.1281430065302043</v>
      </c>
      <c r="R537" s="231">
        <f t="shared" si="39"/>
        <v>1.4095730718322472E-2</v>
      </c>
      <c r="S537" s="231">
        <f t="shared" si="39"/>
        <v>2.562860130604086E-2</v>
      </c>
      <c r="T537" s="231">
        <f t="shared" si="39"/>
        <v>7.6885803918122573E-4</v>
      </c>
      <c r="U537" s="231">
        <f t="shared" si="39"/>
        <v>6.407150326510215E-3</v>
      </c>
      <c r="W537" s="6"/>
      <c r="X537" s="6"/>
      <c r="Y537" s="6"/>
      <c r="Z537" s="6"/>
      <c r="AA537" s="6"/>
      <c r="AB537" s="6"/>
    </row>
    <row r="538" spans="1:28" s="68" customFormat="1" x14ac:dyDescent="0.2">
      <c r="A538" s="230" t="str">
        <f t="shared" ref="A538:B538" si="40">A26</f>
        <v>MTDEQ Permitted Sources</v>
      </c>
      <c r="B538" s="230" t="str">
        <f t="shared" si="40"/>
        <v>30</v>
      </c>
      <c r="C538" s="226" t="str">
        <f>VLOOKUP(D538,fips_xref!$A$5:$C$286,2,FALSE)</f>
        <v>DAWSON, MT_Non-Tribal</v>
      </c>
      <c r="D538" s="230" t="str">
        <f t="shared" si="1"/>
        <v>3002102</v>
      </c>
      <c r="E538" s="230" t="str">
        <f t="shared" ref="E538:U538" si="41">E26</f>
        <v>021-0004</v>
      </c>
      <c r="F538" s="230" t="str">
        <f t="shared" si="41"/>
        <v>WILLISTON BASIN - MORGAN CREEK</v>
      </c>
      <c r="G538" s="230" t="str">
        <f t="shared" si="41"/>
        <v>DAWSON</v>
      </c>
      <c r="H538" s="230">
        <f t="shared" si="41"/>
        <v>-104.61</v>
      </c>
      <c r="I538" s="230">
        <f t="shared" si="41"/>
        <v>47.270800000000001</v>
      </c>
      <c r="J538" s="230" t="str">
        <f t="shared" si="41"/>
        <v>SUPERIOR 8G-825 UNIT #1</v>
      </c>
      <c r="K538" s="230" t="str">
        <f t="shared" si="41"/>
        <v>SUPERIOR 8G-825 UNIT #1</v>
      </c>
      <c r="L538" s="230">
        <f t="shared" si="41"/>
        <v>20200202</v>
      </c>
      <c r="M538" s="230">
        <f t="shared" si="41"/>
        <v>30</v>
      </c>
      <c r="N538" s="230" t="str">
        <f t="shared" si="41"/>
        <v/>
      </c>
      <c r="O538" s="230" t="str">
        <f t="shared" si="41"/>
        <v/>
      </c>
      <c r="P538" s="230" t="str">
        <f t="shared" si="41"/>
        <v>Compressor Engines</v>
      </c>
      <c r="Q538" s="231">
        <f t="shared" si="41"/>
        <v>0.67851721957743172</v>
      </c>
      <c r="R538" s="231">
        <f t="shared" si="41"/>
        <v>3.5232919645479668</v>
      </c>
      <c r="S538" s="231">
        <f t="shared" si="41"/>
        <v>6.4833954153956865</v>
      </c>
      <c r="T538" s="231">
        <f t="shared" si="41"/>
        <v>1.1532870587718385E-2</v>
      </c>
      <c r="U538" s="231">
        <f t="shared" si="41"/>
        <v>0.19221450979530644</v>
      </c>
      <c r="W538" s="6"/>
      <c r="X538" s="6"/>
      <c r="Y538" s="6"/>
      <c r="Z538" s="6"/>
      <c r="AA538" s="6"/>
      <c r="AB538" s="6"/>
    </row>
    <row r="539" spans="1:28" s="68" customFormat="1" x14ac:dyDescent="0.2">
      <c r="A539" s="230" t="str">
        <f t="shared" ref="A539:B539" si="42">A27</f>
        <v>MTDEQ Permitted Sources</v>
      </c>
      <c r="B539" s="230" t="str">
        <f t="shared" si="42"/>
        <v>30</v>
      </c>
      <c r="C539" s="226" t="str">
        <f>VLOOKUP(D539,fips_xref!$A$5:$C$286,2,FALSE)</f>
        <v>DAWSON, MT_Non-Tribal</v>
      </c>
      <c r="D539" s="230" t="str">
        <f t="shared" si="1"/>
        <v>3002102</v>
      </c>
      <c r="E539" s="230" t="str">
        <f t="shared" ref="E539:U539" si="43">E27</f>
        <v>021-0004</v>
      </c>
      <c r="F539" s="230" t="str">
        <f t="shared" si="43"/>
        <v>WILLISTON BASIN - MORGAN CREEK</v>
      </c>
      <c r="G539" s="230" t="str">
        <f t="shared" si="43"/>
        <v>DAWSON</v>
      </c>
      <c r="H539" s="230">
        <f t="shared" si="43"/>
        <v>-104.61</v>
      </c>
      <c r="I539" s="230">
        <f t="shared" si="43"/>
        <v>47.270800000000001</v>
      </c>
      <c r="J539" s="230" t="str">
        <f t="shared" si="43"/>
        <v>SUPERIOR 8G-825 UNIT #2</v>
      </c>
      <c r="K539" s="230" t="str">
        <f t="shared" si="43"/>
        <v>SUPERIOR 8G-825 UNIT #2</v>
      </c>
      <c r="L539" s="230">
        <f t="shared" si="43"/>
        <v>20200202</v>
      </c>
      <c r="M539" s="230">
        <f t="shared" si="43"/>
        <v>16</v>
      </c>
      <c r="N539" s="230" t="str">
        <f t="shared" si="43"/>
        <v/>
      </c>
      <c r="O539" s="230" t="str">
        <f t="shared" si="43"/>
        <v/>
      </c>
      <c r="P539" s="230" t="str">
        <f t="shared" si="43"/>
        <v>Compressor Engines</v>
      </c>
      <c r="Q539" s="231">
        <f t="shared" si="43"/>
        <v>5.9202069016954386</v>
      </c>
      <c r="R539" s="231">
        <f t="shared" si="43"/>
        <v>1.819630692728901</v>
      </c>
      <c r="S539" s="231">
        <f t="shared" si="43"/>
        <v>6.4968504310813584</v>
      </c>
      <c r="T539" s="231">
        <f t="shared" si="43"/>
        <v>6.1508643134498059E-3</v>
      </c>
      <c r="U539" s="231">
        <f t="shared" si="43"/>
        <v>0.10251440522416344</v>
      </c>
      <c r="W539" s="6"/>
      <c r="X539" s="6"/>
      <c r="Y539" s="6"/>
      <c r="Z539" s="6"/>
      <c r="AA539" s="6"/>
      <c r="AB539" s="6"/>
    </row>
    <row r="540" spans="1:28" s="68" customFormat="1" x14ac:dyDescent="0.2">
      <c r="A540" s="230" t="str">
        <f t="shared" ref="A540:B540" si="44">A28</f>
        <v>MTDEQ Permitted Sources</v>
      </c>
      <c r="B540" s="230" t="str">
        <f t="shared" si="44"/>
        <v>30</v>
      </c>
      <c r="C540" s="226" t="str">
        <f>VLOOKUP(D540,fips_xref!$A$5:$C$286,2,FALSE)</f>
        <v>DAWSON, MT_Non-Tribal</v>
      </c>
      <c r="D540" s="230" t="str">
        <f t="shared" si="1"/>
        <v>3002102</v>
      </c>
      <c r="E540" s="230" t="str">
        <f t="shared" ref="E540:U540" si="45">E28</f>
        <v>021-0004</v>
      </c>
      <c r="F540" s="230" t="str">
        <f t="shared" si="45"/>
        <v>WILLISTON BASIN - MORGAN CREEK</v>
      </c>
      <c r="G540" s="230" t="str">
        <f t="shared" si="45"/>
        <v>DAWSON</v>
      </c>
      <c r="H540" s="230">
        <f t="shared" si="45"/>
        <v>-104.61</v>
      </c>
      <c r="I540" s="230">
        <f t="shared" si="45"/>
        <v>47.270800000000001</v>
      </c>
      <c r="J540" s="230" t="str">
        <f t="shared" si="45"/>
        <v>SUPERIOR 8G-825 UNIT #3</v>
      </c>
      <c r="K540" s="230" t="str">
        <f t="shared" si="45"/>
        <v>SUPERIOR 8G-825 UNIT #3</v>
      </c>
      <c r="L540" s="230">
        <f t="shared" si="45"/>
        <v>20200202</v>
      </c>
      <c r="M540" s="230">
        <f t="shared" si="45"/>
        <v>8</v>
      </c>
      <c r="N540" s="230" t="str">
        <f t="shared" si="45"/>
        <v/>
      </c>
      <c r="O540" s="230" t="str">
        <f t="shared" si="45"/>
        <v/>
      </c>
      <c r="P540" s="230" t="str">
        <f t="shared" si="45"/>
        <v>Compressor Engines</v>
      </c>
      <c r="Q540" s="231">
        <f t="shared" si="45"/>
        <v>3.1651322612960464</v>
      </c>
      <c r="R540" s="231">
        <f t="shared" si="45"/>
        <v>0.9482582483235118</v>
      </c>
      <c r="S540" s="231">
        <f t="shared" si="45"/>
        <v>3.4726754769685364</v>
      </c>
      <c r="T540" s="231">
        <f t="shared" si="45"/>
        <v>3.0754321567249029E-3</v>
      </c>
      <c r="U540" s="231">
        <f t="shared" si="45"/>
        <v>5.125720261208172E-2</v>
      </c>
      <c r="W540" s="6"/>
      <c r="X540" s="6"/>
      <c r="Y540" s="6"/>
      <c r="Z540" s="6"/>
      <c r="AA540" s="6"/>
      <c r="AB540" s="6"/>
    </row>
    <row r="541" spans="1:28" s="68" customFormat="1" x14ac:dyDescent="0.2">
      <c r="A541" s="230" t="str">
        <f t="shared" ref="A541:B541" si="46">A29</f>
        <v>MTDEQ Permitted Sources</v>
      </c>
      <c r="B541" s="230" t="str">
        <f t="shared" si="46"/>
        <v>30</v>
      </c>
      <c r="C541" s="226" t="str">
        <f>VLOOKUP(D541,fips_xref!$A$5:$C$286,2,FALSE)</f>
        <v>FALLON, MT_Non-Tribal</v>
      </c>
      <c r="D541" s="230" t="str">
        <f t="shared" si="1"/>
        <v>3002502</v>
      </c>
      <c r="E541" s="230" t="str">
        <f t="shared" ref="E541:U541" si="47">E29</f>
        <v>025-0001</v>
      </c>
      <c r="F541" s="230" t="str">
        <f t="shared" si="47"/>
        <v>BAKER PLANT</v>
      </c>
      <c r="G541" s="230" t="str">
        <f t="shared" si="47"/>
        <v>FALLON</v>
      </c>
      <c r="H541" s="230">
        <f t="shared" si="47"/>
        <v>-104.2564</v>
      </c>
      <c r="I541" s="230">
        <f t="shared" si="47"/>
        <v>46.383949999999999</v>
      </c>
      <c r="J541" s="230" t="str">
        <f t="shared" si="47"/>
        <v>ACID GAS PILOT</v>
      </c>
      <c r="K541" s="230" t="str">
        <f t="shared" si="47"/>
        <v>GUYED UTILITY PILOT</v>
      </c>
      <c r="L541" s="230">
        <f t="shared" si="47"/>
        <v>31000205</v>
      </c>
      <c r="M541" s="230">
        <f t="shared" si="47"/>
        <v>375</v>
      </c>
      <c r="N541" s="230" t="str">
        <f t="shared" si="47"/>
        <v/>
      </c>
      <c r="O541" s="230" t="str">
        <f t="shared" si="47"/>
        <v/>
      </c>
      <c r="P541" s="230" t="str">
        <f t="shared" si="47"/>
        <v>Natural Gas Production, Flares</v>
      </c>
      <c r="Q541" s="231">
        <f t="shared" si="47"/>
        <v>16.338233332601046</v>
      </c>
      <c r="R541" s="231">
        <f t="shared" si="47"/>
        <v>33.637539214178631</v>
      </c>
      <c r="S541" s="231">
        <f t="shared" si="47"/>
        <v>88.899210780329227</v>
      </c>
      <c r="T541" s="231">
        <f t="shared" si="47"/>
        <v>2.4347171240738815E-2</v>
      </c>
      <c r="U541" s="231">
        <f t="shared" si="47"/>
        <v>1.7940020914228602E-3</v>
      </c>
      <c r="W541" s="6"/>
      <c r="X541" s="6"/>
      <c r="Y541" s="6"/>
      <c r="Z541" s="6"/>
      <c r="AA541" s="6"/>
      <c r="AB541" s="6"/>
    </row>
    <row r="542" spans="1:28" s="68" customFormat="1" x14ac:dyDescent="0.2">
      <c r="A542" s="230" t="str">
        <f t="shared" ref="A542:B542" si="48">A30</f>
        <v>MTDEQ Permitted Sources</v>
      </c>
      <c r="B542" s="230" t="str">
        <f t="shared" si="48"/>
        <v>30</v>
      </c>
      <c r="C542" s="226" t="str">
        <f>VLOOKUP(D542,fips_xref!$A$5:$C$286,2,FALSE)</f>
        <v>FALLON, MT_Non-Tribal</v>
      </c>
      <c r="D542" s="230" t="str">
        <f t="shared" si="1"/>
        <v>3002502</v>
      </c>
      <c r="E542" s="230" t="str">
        <f t="shared" ref="E542:U542" si="49">E30</f>
        <v>025-0001</v>
      </c>
      <c r="F542" s="230" t="str">
        <f t="shared" si="49"/>
        <v>BAKER PLANT</v>
      </c>
      <c r="G542" s="230" t="str">
        <f t="shared" si="49"/>
        <v>FALLON</v>
      </c>
      <c r="H542" s="230">
        <f t="shared" si="49"/>
        <v>-104.2564</v>
      </c>
      <c r="I542" s="230">
        <f t="shared" si="49"/>
        <v>46.383949999999999</v>
      </c>
      <c r="J542" s="230" t="str">
        <f t="shared" si="49"/>
        <v>AMINE SKID UNIT</v>
      </c>
      <c r="K542" s="230" t="str">
        <f t="shared" si="49"/>
        <v>REGENERATION HEATER</v>
      </c>
      <c r="L542" s="230">
        <f t="shared" si="49"/>
        <v>31000404</v>
      </c>
      <c r="M542" s="230">
        <f t="shared" si="49"/>
        <v>11</v>
      </c>
      <c r="N542" s="230" t="str">
        <f t="shared" si="49"/>
        <v/>
      </c>
      <c r="O542" s="230" t="str">
        <f t="shared" si="49"/>
        <v/>
      </c>
      <c r="P542" s="230" t="str">
        <f t="shared" si="49"/>
        <v>Process Heaters</v>
      </c>
      <c r="Q542" s="231">
        <f t="shared" si="49"/>
        <v>0.9867011502825731</v>
      </c>
      <c r="R542" s="231">
        <f t="shared" si="49"/>
        <v>3.8827330978651903E-2</v>
      </c>
      <c r="S542" s="231">
        <f t="shared" si="49"/>
        <v>0.59202069016954384</v>
      </c>
      <c r="T542" s="231">
        <f t="shared" si="49"/>
        <v>1.0642276692333468</v>
      </c>
      <c r="U542" s="231">
        <f t="shared" si="49"/>
        <v>5.3563776729625388E-2</v>
      </c>
      <c r="W542" s="6"/>
      <c r="X542" s="6"/>
      <c r="Y542" s="6"/>
      <c r="Z542" s="6"/>
      <c r="AA542" s="6"/>
      <c r="AB542" s="6"/>
    </row>
    <row r="543" spans="1:28" s="68" customFormat="1" x14ac:dyDescent="0.2">
      <c r="A543" s="230" t="str">
        <f t="shared" ref="A543:B543" si="50">A31</f>
        <v>MTDEQ Permitted Sources</v>
      </c>
      <c r="B543" s="230" t="str">
        <f t="shared" si="50"/>
        <v>30</v>
      </c>
      <c r="C543" s="226" t="str">
        <f>VLOOKUP(D543,fips_xref!$A$5:$C$286,2,FALSE)</f>
        <v>FALLON, MT_Non-Tribal</v>
      </c>
      <c r="D543" s="230" t="str">
        <f t="shared" si="1"/>
        <v>3002502</v>
      </c>
      <c r="E543" s="230" t="str">
        <f t="shared" ref="E543:U543" si="51">E31</f>
        <v>025-0001</v>
      </c>
      <c r="F543" s="230" t="str">
        <f t="shared" si="51"/>
        <v>BAKER PLANT</v>
      </c>
      <c r="G543" s="230" t="str">
        <f t="shared" si="51"/>
        <v>FALLON</v>
      </c>
      <c r="H543" s="230">
        <f t="shared" si="51"/>
        <v>-104.2564</v>
      </c>
      <c r="I543" s="230">
        <f t="shared" si="51"/>
        <v>46.383949999999999</v>
      </c>
      <c r="J543" s="230" t="str">
        <f t="shared" si="51"/>
        <v>ANDERSON HOT OIL HEATER</v>
      </c>
      <c r="K543" s="230" t="str">
        <f t="shared" si="51"/>
        <v>ANDERSON HOT OIL HEATER</v>
      </c>
      <c r="L543" s="230">
        <f t="shared" si="51"/>
        <v>31000404</v>
      </c>
      <c r="M543" s="230">
        <f t="shared" si="51"/>
        <v>91</v>
      </c>
      <c r="N543" s="230" t="str">
        <f t="shared" si="51"/>
        <v/>
      </c>
      <c r="O543" s="230" t="str">
        <f t="shared" si="51"/>
        <v/>
      </c>
      <c r="P543" s="230" t="str">
        <f t="shared" si="51"/>
        <v>Process Heaters</v>
      </c>
      <c r="Q543" s="231">
        <f t="shared" si="51"/>
        <v>5.8305067971242952</v>
      </c>
      <c r="R543" s="231">
        <f t="shared" si="51"/>
        <v>0.32074194534510136</v>
      </c>
      <c r="S543" s="231">
        <f t="shared" si="51"/>
        <v>4.8976257095844087</v>
      </c>
      <c r="T543" s="231">
        <f t="shared" si="51"/>
        <v>3.4983040782745771E-2</v>
      </c>
      <c r="U543" s="231">
        <f t="shared" si="51"/>
        <v>0.44311851658144646</v>
      </c>
      <c r="W543" s="6"/>
      <c r="X543" s="6"/>
      <c r="Y543" s="6"/>
      <c r="Z543" s="6"/>
      <c r="AA543" s="6"/>
      <c r="AB543" s="6"/>
    </row>
    <row r="544" spans="1:28" s="68" customFormat="1" x14ac:dyDescent="0.2">
      <c r="A544" s="230" t="str">
        <f t="shared" ref="A544:B544" si="52">A32</f>
        <v>MTDEQ Permitted Sources</v>
      </c>
      <c r="B544" s="230" t="str">
        <f t="shared" si="52"/>
        <v>30</v>
      </c>
      <c r="C544" s="226" t="str">
        <f>VLOOKUP(D544,fips_xref!$A$5:$C$286,2,FALSE)</f>
        <v>FALLON, MT_Non-Tribal</v>
      </c>
      <c r="D544" s="230" t="str">
        <f t="shared" si="1"/>
        <v>3002502</v>
      </c>
      <c r="E544" s="230" t="str">
        <f t="shared" ref="E544:U544" si="53">E32</f>
        <v>025-0001</v>
      </c>
      <c r="F544" s="230" t="str">
        <f t="shared" si="53"/>
        <v>BAKER PLANT</v>
      </c>
      <c r="G544" s="230" t="str">
        <f t="shared" si="53"/>
        <v>FALLON</v>
      </c>
      <c r="H544" s="230">
        <f t="shared" si="53"/>
        <v>-104.2564</v>
      </c>
      <c r="I544" s="230">
        <f t="shared" si="53"/>
        <v>46.383949999999999</v>
      </c>
      <c r="J544" s="230" t="str">
        <f t="shared" si="53"/>
        <v>ANDERSON HOT OIL HEATER</v>
      </c>
      <c r="K544" s="230" t="str">
        <f t="shared" si="53"/>
        <v>GLYCOL DHYDRT RBL STL VNT</v>
      </c>
      <c r="L544" s="230">
        <f t="shared" si="53"/>
        <v>31000227</v>
      </c>
      <c r="M544" s="230">
        <f t="shared" si="53"/>
        <v>1816</v>
      </c>
      <c r="N544" s="230" t="str">
        <f t="shared" si="53"/>
        <v/>
      </c>
      <c r="O544" s="230" t="str">
        <f t="shared" si="53"/>
        <v/>
      </c>
      <c r="P544" s="230" t="str">
        <f t="shared" si="53"/>
        <v>Dehydrator</v>
      </c>
      <c r="Q544" s="231">
        <f t="shared" si="53"/>
        <v>0</v>
      </c>
      <c r="R544" s="231">
        <f t="shared" si="53"/>
        <v>4.6515911370464159E-2</v>
      </c>
      <c r="S544" s="231">
        <f t="shared" si="53"/>
        <v>0</v>
      </c>
      <c r="T544" s="231">
        <f t="shared" si="53"/>
        <v>0</v>
      </c>
      <c r="U544" s="231">
        <f t="shared" si="53"/>
        <v>0</v>
      </c>
      <c r="W544" s="6"/>
      <c r="X544" s="6"/>
      <c r="Y544" s="6"/>
      <c r="Z544" s="6"/>
      <c r="AA544" s="6"/>
      <c r="AB544" s="6"/>
    </row>
    <row r="545" spans="1:28" s="68" customFormat="1" x14ac:dyDescent="0.2">
      <c r="A545" s="230" t="str">
        <f t="shared" ref="A545:B545" si="54">A33</f>
        <v>MTDEQ Permitted Sources</v>
      </c>
      <c r="B545" s="230" t="str">
        <f t="shared" si="54"/>
        <v>30</v>
      </c>
      <c r="C545" s="226" t="str">
        <f>VLOOKUP(D545,fips_xref!$A$5:$C$286,2,FALSE)</f>
        <v>FALLON, MT_Non-Tribal</v>
      </c>
      <c r="D545" s="230" t="str">
        <f t="shared" si="1"/>
        <v>3002502</v>
      </c>
      <c r="E545" s="230" t="str">
        <f t="shared" ref="E545:U545" si="55">E33</f>
        <v>025-0001</v>
      </c>
      <c r="F545" s="230" t="str">
        <f t="shared" si="55"/>
        <v>BAKER PLANT</v>
      </c>
      <c r="G545" s="230" t="str">
        <f t="shared" si="55"/>
        <v>FALLON</v>
      </c>
      <c r="H545" s="230">
        <f t="shared" si="55"/>
        <v>-104.2564</v>
      </c>
      <c r="I545" s="230">
        <f t="shared" si="55"/>
        <v>46.383949999999999</v>
      </c>
      <c r="J545" s="230" t="str">
        <f t="shared" si="55"/>
        <v>FLARE</v>
      </c>
      <c r="K545" s="230" t="str">
        <f t="shared" si="55"/>
        <v>ACID GAS FLARE</v>
      </c>
      <c r="L545" s="230">
        <f t="shared" si="55"/>
        <v>31000205</v>
      </c>
      <c r="M545" s="230">
        <f t="shared" si="55"/>
        <v>25</v>
      </c>
      <c r="N545" s="230" t="str">
        <f t="shared" si="55"/>
        <v/>
      </c>
      <c r="O545" s="230" t="str">
        <f t="shared" si="55"/>
        <v/>
      </c>
      <c r="P545" s="230" t="str">
        <f t="shared" si="55"/>
        <v>Natural Gas Production, Flares</v>
      </c>
      <c r="Q545" s="231">
        <f t="shared" si="55"/>
        <v>1.0892155555067364</v>
      </c>
      <c r="R545" s="231">
        <f t="shared" si="55"/>
        <v>2.2425026142785751</v>
      </c>
      <c r="S545" s="231">
        <f t="shared" si="55"/>
        <v>5.9266140520219484</v>
      </c>
      <c r="T545" s="231">
        <f t="shared" si="55"/>
        <v>1.625878466855232</v>
      </c>
      <c r="U545" s="231">
        <f t="shared" si="55"/>
        <v>0.12173585620369408</v>
      </c>
      <c r="W545" s="6"/>
      <c r="X545" s="6"/>
      <c r="Y545" s="6"/>
      <c r="Z545" s="6"/>
      <c r="AA545" s="6"/>
      <c r="AB545" s="6"/>
    </row>
    <row r="546" spans="1:28" s="7" customFormat="1" x14ac:dyDescent="0.2">
      <c r="A546" s="230" t="str">
        <f t="shared" ref="A546:B546" si="56">A34</f>
        <v>MTDEQ Permitted Sources</v>
      </c>
      <c r="B546" s="230" t="str">
        <f t="shared" si="56"/>
        <v>30</v>
      </c>
      <c r="C546" s="226" t="str">
        <f>VLOOKUP(D546,fips_xref!$A$5:$C$286,2,FALSE)</f>
        <v>FALLON, MT_Non-Tribal</v>
      </c>
      <c r="D546" s="230" t="str">
        <f t="shared" si="1"/>
        <v>3002502</v>
      </c>
      <c r="E546" s="230" t="str">
        <f t="shared" ref="E546:U546" si="57">E34</f>
        <v>025-0001</v>
      </c>
      <c r="F546" s="230" t="str">
        <f t="shared" si="57"/>
        <v>BAKER PLANT</v>
      </c>
      <c r="G546" s="230" t="str">
        <f t="shared" si="57"/>
        <v>FALLON</v>
      </c>
      <c r="H546" s="230">
        <f t="shared" si="57"/>
        <v>-104.2564</v>
      </c>
      <c r="I546" s="230">
        <f t="shared" si="57"/>
        <v>46.383949999999999</v>
      </c>
      <c r="J546" s="230" t="str">
        <f t="shared" si="57"/>
        <v>GUYED FLARE</v>
      </c>
      <c r="K546" s="230" t="str">
        <f t="shared" si="57"/>
        <v>PROCESS FLARE</v>
      </c>
      <c r="L546" s="230">
        <f t="shared" si="57"/>
        <v>31000205</v>
      </c>
      <c r="M546" s="230">
        <f t="shared" si="57"/>
        <v>30</v>
      </c>
      <c r="N546" s="230" t="str">
        <f t="shared" si="57"/>
        <v/>
      </c>
      <c r="O546" s="230" t="str">
        <f t="shared" si="57"/>
        <v/>
      </c>
      <c r="P546" s="230" t="str">
        <f t="shared" si="57"/>
        <v>Natural Gas Production, Flares</v>
      </c>
      <c r="Q546" s="231">
        <f t="shared" si="57"/>
        <v>1.3070586666080839</v>
      </c>
      <c r="R546" s="231">
        <f t="shared" si="57"/>
        <v>2.6910031371342904</v>
      </c>
      <c r="S546" s="231">
        <f t="shared" si="57"/>
        <v>7.1119368624263384</v>
      </c>
      <c r="T546" s="231">
        <f t="shared" si="57"/>
        <v>4.2921500037291924</v>
      </c>
      <c r="U546" s="231">
        <f t="shared" si="57"/>
        <v>0.14608302744443291</v>
      </c>
    </row>
    <row r="547" spans="1:28" s="7" customFormat="1" x14ac:dyDescent="0.2">
      <c r="A547" s="230" t="str">
        <f t="shared" ref="A547:B547" si="58">A35</f>
        <v>MTDEQ Permitted Sources</v>
      </c>
      <c r="B547" s="230" t="str">
        <f t="shared" si="58"/>
        <v>30</v>
      </c>
      <c r="C547" s="226" t="str">
        <f>VLOOKUP(D547,fips_xref!$A$5:$C$286,2,FALSE)</f>
        <v>FALLON, MT_Non-Tribal</v>
      </c>
      <c r="D547" s="230" t="str">
        <f t="shared" si="1"/>
        <v>3002502</v>
      </c>
      <c r="E547" s="230" t="str">
        <f t="shared" ref="E547:U547" si="59">E35</f>
        <v>025-0001</v>
      </c>
      <c r="F547" s="230" t="str">
        <f t="shared" si="59"/>
        <v>BAKER PLANT</v>
      </c>
      <c r="G547" s="230" t="str">
        <f t="shared" si="59"/>
        <v>FALLON</v>
      </c>
      <c r="H547" s="230">
        <f t="shared" si="59"/>
        <v>-104.2564</v>
      </c>
      <c r="I547" s="230">
        <f t="shared" si="59"/>
        <v>46.383949999999999</v>
      </c>
      <c r="J547" s="230" t="str">
        <f t="shared" si="59"/>
        <v>GUYED FLARE PILOT</v>
      </c>
      <c r="K547" s="230" t="str">
        <f t="shared" si="59"/>
        <v>CHALLENGER FLARE PILOT</v>
      </c>
      <c r="L547" s="230">
        <f t="shared" si="59"/>
        <v>31000205</v>
      </c>
      <c r="M547" s="230">
        <f t="shared" si="59"/>
        <v>375</v>
      </c>
      <c r="N547" s="230" t="str">
        <f t="shared" si="59"/>
        <v/>
      </c>
      <c r="O547" s="230" t="str">
        <f t="shared" si="59"/>
        <v/>
      </c>
      <c r="P547" s="230" t="str">
        <f t="shared" si="59"/>
        <v>Natural Gas Production, Flares</v>
      </c>
      <c r="Q547" s="231">
        <f t="shared" si="59"/>
        <v>16.338233332601046</v>
      </c>
      <c r="R547" s="231">
        <f t="shared" si="59"/>
        <v>33.637539214178631</v>
      </c>
      <c r="S547" s="231">
        <f t="shared" si="59"/>
        <v>88.899210780329227</v>
      </c>
      <c r="T547" s="231">
        <f t="shared" si="59"/>
        <v>2.4347171240738815E-2</v>
      </c>
      <c r="U547" s="231">
        <f t="shared" si="59"/>
        <v>1.7940020914228602E-3</v>
      </c>
    </row>
    <row r="548" spans="1:28" s="7" customFormat="1" x14ac:dyDescent="0.2">
      <c r="A548" s="230" t="str">
        <f t="shared" ref="A548:B548" si="60">A36</f>
        <v>MTDEQ Permitted Sources</v>
      </c>
      <c r="B548" s="230" t="str">
        <f t="shared" si="60"/>
        <v>30</v>
      </c>
      <c r="C548" s="226" t="str">
        <f>VLOOKUP(D548,fips_xref!$A$5:$C$286,2,FALSE)</f>
        <v>FALLON, MT_Non-Tribal</v>
      </c>
      <c r="D548" s="230" t="str">
        <f t="shared" si="1"/>
        <v>3002502</v>
      </c>
      <c r="E548" s="230" t="str">
        <f t="shared" ref="E548:U548" si="61">E36</f>
        <v>025-0001</v>
      </c>
      <c r="F548" s="230" t="str">
        <f t="shared" si="61"/>
        <v>BAKER PLANT</v>
      </c>
      <c r="G548" s="230" t="str">
        <f t="shared" si="61"/>
        <v>FALLON</v>
      </c>
      <c r="H548" s="230">
        <f t="shared" si="61"/>
        <v>-104.2564</v>
      </c>
      <c r="I548" s="230">
        <f t="shared" si="61"/>
        <v>46.383949999999999</v>
      </c>
      <c r="J548" s="230" t="str">
        <f t="shared" si="61"/>
        <v>PRODUCT LOAD/VOC FUGITIVE</v>
      </c>
      <c r="K548" s="230" t="str">
        <f t="shared" si="61"/>
        <v>BUTANE TANKS #1 &amp; #2</v>
      </c>
      <c r="L548" s="230">
        <f t="shared" si="61"/>
        <v>40781602</v>
      </c>
      <c r="M548" s="230">
        <f t="shared" si="61"/>
        <v>6850</v>
      </c>
      <c r="N548" s="230" t="str">
        <f t="shared" si="61"/>
        <v>047</v>
      </c>
      <c r="O548" s="230" t="str">
        <f t="shared" si="61"/>
        <v>023</v>
      </c>
      <c r="P548" s="230" t="str">
        <f t="shared" si="61"/>
        <v>Permitted Tank Losses</v>
      </c>
      <c r="Q548" s="231">
        <f t="shared" si="61"/>
        <v>0</v>
      </c>
      <c r="R548" s="231">
        <f t="shared" si="61"/>
        <v>1.4364831032035901</v>
      </c>
      <c r="S548" s="231">
        <f t="shared" si="61"/>
        <v>0</v>
      </c>
      <c r="T548" s="231">
        <f t="shared" si="61"/>
        <v>0</v>
      </c>
      <c r="U548" s="231">
        <f t="shared" si="61"/>
        <v>0</v>
      </c>
    </row>
    <row r="549" spans="1:28" s="7" customFormat="1" x14ac:dyDescent="0.2">
      <c r="A549" s="230" t="str">
        <f t="shared" ref="A549:B549" si="62">A37</f>
        <v>MTDEQ Permitted Sources</v>
      </c>
      <c r="B549" s="230" t="str">
        <f t="shared" si="62"/>
        <v>30</v>
      </c>
      <c r="C549" s="226" t="str">
        <f>VLOOKUP(D549,fips_xref!$A$5:$C$286,2,FALSE)</f>
        <v>FALLON, MT_Non-Tribal</v>
      </c>
      <c r="D549" s="230" t="str">
        <f t="shared" si="1"/>
        <v>3002502</v>
      </c>
      <c r="E549" s="230" t="str">
        <f t="shared" ref="E549:U549" si="63">E37</f>
        <v>025-0001</v>
      </c>
      <c r="F549" s="230" t="str">
        <f t="shared" si="63"/>
        <v>BAKER PLANT</v>
      </c>
      <c r="G549" s="230" t="str">
        <f t="shared" si="63"/>
        <v>FALLON</v>
      </c>
      <c r="H549" s="230">
        <f t="shared" si="63"/>
        <v>-104.2564</v>
      </c>
      <c r="I549" s="230">
        <f t="shared" si="63"/>
        <v>46.383949999999999</v>
      </c>
      <c r="J549" s="230" t="str">
        <f t="shared" si="63"/>
        <v>PRODUCT LOAD/VOC FUGITIVE</v>
      </c>
      <c r="K549" s="230" t="str">
        <f t="shared" si="63"/>
        <v>GASOLINE (NATURAL) TANK 1</v>
      </c>
      <c r="L549" s="230">
        <f t="shared" si="63"/>
        <v>40301008</v>
      </c>
      <c r="M549" s="230">
        <f t="shared" si="63"/>
        <v>4674</v>
      </c>
      <c r="N549" s="230" t="str">
        <f t="shared" si="63"/>
        <v>047</v>
      </c>
      <c r="O549" s="230" t="str">
        <f t="shared" si="63"/>
        <v>023</v>
      </c>
      <c r="P549" s="230" t="str">
        <f t="shared" si="63"/>
        <v>Permitted Tank Losses</v>
      </c>
      <c r="Q549" s="231">
        <f t="shared" si="63"/>
        <v>0</v>
      </c>
      <c r="R549" s="231">
        <f t="shared" si="63"/>
        <v>0.25154472181879106</v>
      </c>
      <c r="S549" s="231">
        <f t="shared" si="63"/>
        <v>0</v>
      </c>
      <c r="T549" s="231">
        <f t="shared" si="63"/>
        <v>0</v>
      </c>
      <c r="U549" s="231">
        <f t="shared" si="63"/>
        <v>0</v>
      </c>
    </row>
    <row r="550" spans="1:28" s="7" customFormat="1" x14ac:dyDescent="0.2">
      <c r="A550" s="230" t="str">
        <f t="shared" ref="A550:B550" si="64">A38</f>
        <v>MTDEQ Permitted Sources</v>
      </c>
      <c r="B550" s="230" t="str">
        <f t="shared" si="64"/>
        <v>30</v>
      </c>
      <c r="C550" s="226" t="str">
        <f>VLOOKUP(D550,fips_xref!$A$5:$C$286,2,FALSE)</f>
        <v>FALLON, MT_Non-Tribal</v>
      </c>
      <c r="D550" s="230" t="str">
        <f t="shared" si="1"/>
        <v>3002502</v>
      </c>
      <c r="E550" s="230" t="str">
        <f t="shared" ref="E550:U550" si="65">E38</f>
        <v>025-0001</v>
      </c>
      <c r="F550" s="230" t="str">
        <f t="shared" si="65"/>
        <v>BAKER PLANT</v>
      </c>
      <c r="G550" s="230" t="str">
        <f t="shared" si="65"/>
        <v>FALLON</v>
      </c>
      <c r="H550" s="230">
        <f t="shared" si="65"/>
        <v>-104.2564</v>
      </c>
      <c r="I550" s="230">
        <f t="shared" si="65"/>
        <v>46.383949999999999</v>
      </c>
      <c r="J550" s="230" t="str">
        <f t="shared" si="65"/>
        <v>PRODUCT LOAD/VOC FUGITIVE</v>
      </c>
      <c r="K550" s="230" t="str">
        <f t="shared" si="65"/>
        <v>PROPANE TANKS #1 &amp; #2</v>
      </c>
      <c r="L550" s="230">
        <f t="shared" si="65"/>
        <v>40781605</v>
      </c>
      <c r="M550" s="230">
        <f t="shared" si="65"/>
        <v>10837</v>
      </c>
      <c r="N550" s="230" t="str">
        <f t="shared" si="65"/>
        <v>047</v>
      </c>
      <c r="O550" s="230" t="str">
        <f t="shared" si="65"/>
        <v>023</v>
      </c>
      <c r="P550" s="230" t="str">
        <f t="shared" si="65"/>
        <v>Permitted Tank Losses</v>
      </c>
      <c r="Q550" s="231">
        <f t="shared" si="65"/>
        <v>0</v>
      </c>
      <c r="R550" s="231">
        <f t="shared" si="65"/>
        <v>6.7476262948609671</v>
      </c>
      <c r="S550" s="231">
        <f t="shared" si="65"/>
        <v>0</v>
      </c>
      <c r="T550" s="231">
        <f t="shared" si="65"/>
        <v>0</v>
      </c>
      <c r="U550" s="231">
        <f t="shared" si="65"/>
        <v>0</v>
      </c>
    </row>
    <row r="551" spans="1:28" s="7" customFormat="1" x14ac:dyDescent="0.2">
      <c r="A551" s="230" t="str">
        <f t="shared" ref="A551:B551" si="66">A39</f>
        <v>MTDEQ Permitted Sources</v>
      </c>
      <c r="B551" s="230" t="str">
        <f t="shared" si="66"/>
        <v>30</v>
      </c>
      <c r="C551" s="226" t="str">
        <f>VLOOKUP(D551,fips_xref!$A$5:$C$286,2,FALSE)</f>
        <v>FALLON, MT_Non-Tribal</v>
      </c>
      <c r="D551" s="230" t="str">
        <f t="shared" si="1"/>
        <v>3002502</v>
      </c>
      <c r="E551" s="230" t="str">
        <f t="shared" ref="E551:U551" si="67">E39</f>
        <v>025-0001</v>
      </c>
      <c r="F551" s="230" t="str">
        <f t="shared" si="67"/>
        <v>BAKER PLANT</v>
      </c>
      <c r="G551" s="230" t="str">
        <f t="shared" si="67"/>
        <v>FALLON</v>
      </c>
      <c r="H551" s="230">
        <f t="shared" si="67"/>
        <v>-104.2564</v>
      </c>
      <c r="I551" s="230">
        <f t="shared" si="67"/>
        <v>46.383949999999999</v>
      </c>
      <c r="J551" s="230" t="str">
        <f t="shared" si="67"/>
        <v>PRODUCT LOAD/VOC FUGITIVE</v>
      </c>
      <c r="K551" s="230" t="str">
        <f t="shared" si="67"/>
        <v>RE-RUN TANKS #1 &amp; #2</v>
      </c>
      <c r="L551" s="230">
        <f t="shared" si="67"/>
        <v>40781604</v>
      </c>
      <c r="M551" s="230">
        <f t="shared" si="67"/>
        <v>13078</v>
      </c>
      <c r="N551" s="230" t="str">
        <f t="shared" si="67"/>
        <v>047</v>
      </c>
      <c r="O551" s="230" t="str">
        <f t="shared" si="67"/>
        <v>023</v>
      </c>
      <c r="P551" s="230" t="str">
        <f t="shared" si="67"/>
        <v>Permitted Tank Losses</v>
      </c>
      <c r="Q551" s="231">
        <f t="shared" si="67"/>
        <v>0</v>
      </c>
      <c r="R551" s="231">
        <f t="shared" si="67"/>
        <v>21.220481881401831</v>
      </c>
      <c r="S551" s="231">
        <f t="shared" si="67"/>
        <v>0</v>
      </c>
      <c r="T551" s="231">
        <f t="shared" si="67"/>
        <v>0</v>
      </c>
      <c r="U551" s="231">
        <f t="shared" si="67"/>
        <v>0</v>
      </c>
    </row>
    <row r="552" spans="1:28" s="7" customFormat="1" x14ac:dyDescent="0.2">
      <c r="A552" s="230" t="str">
        <f t="shared" ref="A552:B552" si="68">A40</f>
        <v>MTDEQ Permitted Sources</v>
      </c>
      <c r="B552" s="230" t="str">
        <f t="shared" si="68"/>
        <v>30</v>
      </c>
      <c r="C552" s="226" t="str">
        <f>VLOOKUP(D552,fips_xref!$A$5:$C$286,2,FALSE)</f>
        <v>FALLON, MT_Non-Tribal</v>
      </c>
      <c r="D552" s="230" t="str">
        <f t="shared" si="1"/>
        <v>3002502</v>
      </c>
      <c r="E552" s="230" t="str">
        <f t="shared" ref="E552:U552" si="69">E40</f>
        <v>025-0001</v>
      </c>
      <c r="F552" s="230" t="str">
        <f t="shared" si="69"/>
        <v>BAKER PLANT</v>
      </c>
      <c r="G552" s="230" t="str">
        <f t="shared" si="69"/>
        <v>FALLON</v>
      </c>
      <c r="H552" s="230">
        <f t="shared" si="69"/>
        <v>-104.2564</v>
      </c>
      <c r="I552" s="230">
        <f t="shared" si="69"/>
        <v>46.383949999999999</v>
      </c>
      <c r="J552" s="230" t="str">
        <f t="shared" si="69"/>
        <v>STORAGE TANKS</v>
      </c>
      <c r="K552" s="230" t="str">
        <f t="shared" si="69"/>
        <v>STORAGE TANK - FIXED ROOF</v>
      </c>
      <c r="L552" s="230">
        <f t="shared" si="69"/>
        <v>40400302</v>
      </c>
      <c r="M552" s="230">
        <f t="shared" si="69"/>
        <v>28</v>
      </c>
      <c r="N552" s="230" t="str">
        <f t="shared" si="69"/>
        <v/>
      </c>
      <c r="O552" s="230" t="str">
        <f t="shared" si="69"/>
        <v/>
      </c>
      <c r="P552" s="230" t="str">
        <f t="shared" si="69"/>
        <v>Permitted Tank Losses</v>
      </c>
      <c r="Q552" s="231">
        <f t="shared" si="69"/>
        <v>0</v>
      </c>
      <c r="R552" s="231">
        <f t="shared" si="69"/>
        <v>1.2942443659550633E-2</v>
      </c>
      <c r="S552" s="231">
        <f t="shared" si="69"/>
        <v>0</v>
      </c>
      <c r="T552" s="231">
        <f t="shared" si="69"/>
        <v>0</v>
      </c>
      <c r="U552" s="231">
        <f t="shared" si="69"/>
        <v>0</v>
      </c>
    </row>
    <row r="553" spans="1:28" s="7" customFormat="1" x14ac:dyDescent="0.2">
      <c r="A553" s="230" t="str">
        <f t="shared" ref="A553:B553" si="70">A41</f>
        <v>MTDEQ Permitted Sources</v>
      </c>
      <c r="B553" s="230" t="str">
        <f t="shared" si="70"/>
        <v>30</v>
      </c>
      <c r="C553" s="226" t="str">
        <f>VLOOKUP(D553,fips_xref!$A$5:$C$286,2,FALSE)</f>
        <v>FALLON, MT_Non-Tribal</v>
      </c>
      <c r="D553" s="230" t="str">
        <f t="shared" si="1"/>
        <v>3002502</v>
      </c>
      <c r="E553" s="230" t="str">
        <f t="shared" ref="E553:U553" si="71">E41</f>
        <v>025-0001</v>
      </c>
      <c r="F553" s="230" t="str">
        <f t="shared" si="71"/>
        <v>BAKER PLANT</v>
      </c>
      <c r="G553" s="230" t="str">
        <f t="shared" si="71"/>
        <v>FALLON</v>
      </c>
      <c r="H553" s="230">
        <f t="shared" si="71"/>
        <v>-104.2564</v>
      </c>
      <c r="I553" s="230">
        <f t="shared" si="71"/>
        <v>46.383949999999999</v>
      </c>
      <c r="J553" s="230" t="str">
        <f t="shared" si="71"/>
        <v>VALVES - FUG EMISSION VOC</v>
      </c>
      <c r="K553" s="230" t="str">
        <f t="shared" si="71"/>
        <v>VALVES - FUG EMISSION VOC</v>
      </c>
      <c r="L553" s="230">
        <f t="shared" si="71"/>
        <v>31000207</v>
      </c>
      <c r="M553" s="230">
        <f t="shared" si="71"/>
        <v>8760</v>
      </c>
      <c r="N553" s="230" t="str">
        <f t="shared" si="71"/>
        <v/>
      </c>
      <c r="O553" s="230" t="str">
        <f t="shared" si="71"/>
        <v/>
      </c>
      <c r="P553" s="230" t="str">
        <f t="shared" si="71"/>
        <v>Permitted Fugitives</v>
      </c>
      <c r="Q553" s="231">
        <f t="shared" si="71"/>
        <v>0</v>
      </c>
      <c r="R553" s="231">
        <f t="shared" si="71"/>
        <v>13.902619207481454</v>
      </c>
      <c r="S553" s="231">
        <f t="shared" si="71"/>
        <v>0</v>
      </c>
      <c r="T553" s="231">
        <f t="shared" si="71"/>
        <v>0</v>
      </c>
      <c r="U553" s="231">
        <f t="shared" si="71"/>
        <v>0</v>
      </c>
    </row>
    <row r="554" spans="1:28" s="7" customFormat="1" x14ac:dyDescent="0.2">
      <c r="A554" s="230" t="str">
        <f t="shared" ref="A554:B554" si="72">A42</f>
        <v>MTDEQ Permitted Sources</v>
      </c>
      <c r="B554" s="230" t="str">
        <f t="shared" si="72"/>
        <v>30</v>
      </c>
      <c r="C554" s="226" t="str">
        <f>VLOOKUP(D554,fips_xref!$A$5:$C$286,2,FALSE)</f>
        <v>FALLON, MT_Non-Tribal</v>
      </c>
      <c r="D554" s="230" t="str">
        <f t="shared" si="1"/>
        <v>3002502</v>
      </c>
      <c r="E554" s="230" t="str">
        <f t="shared" ref="E554:U554" si="73">E42</f>
        <v>025-0001</v>
      </c>
      <c r="F554" s="230" t="str">
        <f t="shared" si="73"/>
        <v>BAKER PLANT</v>
      </c>
      <c r="G554" s="230" t="str">
        <f t="shared" si="73"/>
        <v>FALLON</v>
      </c>
      <c r="H554" s="230">
        <f t="shared" si="73"/>
        <v>-104.2564</v>
      </c>
      <c r="I554" s="230">
        <f t="shared" si="73"/>
        <v>46.383949999999999</v>
      </c>
      <c r="J554" s="230" t="str">
        <f t="shared" si="73"/>
        <v>WAUKESHA 3521 COMPRESSOR</v>
      </c>
      <c r="K554" s="230" t="str">
        <f t="shared" si="73"/>
        <v>WAUKESHA 3521 COMPRESSOR</v>
      </c>
      <c r="L554" s="230">
        <f t="shared" si="73"/>
        <v>20200253</v>
      </c>
      <c r="M554" s="230">
        <f t="shared" si="73"/>
        <v>24</v>
      </c>
      <c r="N554" s="230" t="str">
        <f t="shared" si="73"/>
        <v/>
      </c>
      <c r="O554" s="230" t="str">
        <f t="shared" si="73"/>
        <v/>
      </c>
      <c r="P554" s="230" t="str">
        <f t="shared" si="73"/>
        <v>Compressor Engines</v>
      </c>
      <c r="Q554" s="231">
        <f t="shared" si="73"/>
        <v>0</v>
      </c>
      <c r="R554" s="231">
        <f t="shared" si="73"/>
        <v>0</v>
      </c>
      <c r="S554" s="231">
        <f t="shared" si="73"/>
        <v>0</v>
      </c>
      <c r="T554" s="231">
        <f t="shared" si="73"/>
        <v>9.4825824832351184E-3</v>
      </c>
      <c r="U554" s="231">
        <f t="shared" si="73"/>
        <v>0.15377160783624516</v>
      </c>
    </row>
    <row r="555" spans="1:28" s="7" customFormat="1" x14ac:dyDescent="0.2">
      <c r="A555" s="230" t="str">
        <f t="shared" ref="A555:B555" si="74">A43</f>
        <v>MTDEQ Permitted Sources</v>
      </c>
      <c r="B555" s="230" t="str">
        <f t="shared" si="74"/>
        <v>30</v>
      </c>
      <c r="C555" s="226" t="str">
        <f>VLOOKUP(D555,fips_xref!$A$5:$C$286,2,FALSE)</f>
        <v>FALLON, MT_Non-Tribal</v>
      </c>
      <c r="D555" s="230" t="str">
        <f t="shared" si="1"/>
        <v>3002502</v>
      </c>
      <c r="E555" s="230" t="str">
        <f t="shared" ref="E555:U555" si="75">E43</f>
        <v>025-0001</v>
      </c>
      <c r="F555" s="230" t="str">
        <f t="shared" si="75"/>
        <v>BAKER PLANT</v>
      </c>
      <c r="G555" s="230" t="str">
        <f t="shared" si="75"/>
        <v>FALLON</v>
      </c>
      <c r="H555" s="230">
        <f t="shared" si="75"/>
        <v>-104.2564</v>
      </c>
      <c r="I555" s="230">
        <f t="shared" si="75"/>
        <v>46.383949999999999</v>
      </c>
      <c r="J555" s="230" t="str">
        <f t="shared" si="75"/>
        <v>WAUKESHA 3521 COMPRESSOR</v>
      </c>
      <c r="K555" s="230" t="str">
        <f t="shared" si="75"/>
        <v>WAUKESHA 3521 COMPRESSOR</v>
      </c>
      <c r="L555" s="230">
        <f t="shared" si="75"/>
        <v>20200253</v>
      </c>
      <c r="M555" s="230">
        <f t="shared" si="75"/>
        <v>7703</v>
      </c>
      <c r="N555" s="230" t="str">
        <f t="shared" si="75"/>
        <v/>
      </c>
      <c r="O555" s="230" t="str">
        <f t="shared" si="75"/>
        <v/>
      </c>
      <c r="P555" s="230" t="str">
        <f t="shared" si="75"/>
        <v>Compressor Engines</v>
      </c>
      <c r="Q555" s="231">
        <f t="shared" si="75"/>
        <v>1.7773435005739335</v>
      </c>
      <c r="R555" s="231">
        <f t="shared" si="75"/>
        <v>4.8745599684089713</v>
      </c>
      <c r="S555" s="231">
        <f t="shared" si="75"/>
        <v>3.2548323658671889</v>
      </c>
      <c r="T555" s="231">
        <f t="shared" si="75"/>
        <v>0</v>
      </c>
      <c r="U555" s="231">
        <f t="shared" si="75"/>
        <v>0</v>
      </c>
    </row>
    <row r="556" spans="1:28" s="7" customFormat="1" x14ac:dyDescent="0.2">
      <c r="A556" s="230" t="str">
        <f t="shared" ref="A556:B556" si="76">A44</f>
        <v>MTDEQ Permitted Sources</v>
      </c>
      <c r="B556" s="230" t="str">
        <f t="shared" si="76"/>
        <v>30</v>
      </c>
      <c r="C556" s="226" t="str">
        <f>VLOOKUP(D556,fips_xref!$A$5:$C$286,2,FALSE)</f>
        <v>FALLON, MT_Non-Tribal</v>
      </c>
      <c r="D556" s="230" t="str">
        <f t="shared" si="1"/>
        <v>3002502</v>
      </c>
      <c r="E556" s="230" t="str">
        <f t="shared" ref="E556:U556" si="77">E44</f>
        <v>025-0001</v>
      </c>
      <c r="F556" s="230" t="str">
        <f t="shared" si="77"/>
        <v>BAKER PLANT</v>
      </c>
      <c r="G556" s="230" t="str">
        <f t="shared" si="77"/>
        <v>FALLON</v>
      </c>
      <c r="H556" s="230">
        <f t="shared" si="77"/>
        <v>-104.2564</v>
      </c>
      <c r="I556" s="230">
        <f t="shared" si="77"/>
        <v>46.383949999999999</v>
      </c>
      <c r="J556" s="230" t="str">
        <f t="shared" si="77"/>
        <v>WAUKESHA 7042 ENGINE</v>
      </c>
      <c r="K556" s="230" t="str">
        <f t="shared" si="77"/>
        <v>WAUKESHA 7042 ENGINE</v>
      </c>
      <c r="L556" s="230">
        <f t="shared" si="77"/>
        <v>20200253</v>
      </c>
      <c r="M556" s="230">
        <f t="shared" si="77"/>
        <v>74</v>
      </c>
      <c r="N556" s="230" t="str">
        <f t="shared" si="77"/>
        <v/>
      </c>
      <c r="O556" s="230" t="str">
        <f t="shared" si="77"/>
        <v/>
      </c>
      <c r="P556" s="230" t="str">
        <f t="shared" si="77"/>
        <v>Compressor Engines</v>
      </c>
      <c r="Q556" s="231">
        <f t="shared" si="77"/>
        <v>0</v>
      </c>
      <c r="R556" s="231">
        <f t="shared" si="77"/>
        <v>0</v>
      </c>
      <c r="S556" s="231">
        <f t="shared" si="77"/>
        <v>0</v>
      </c>
      <c r="T556" s="231">
        <f t="shared" si="77"/>
        <v>2.921660548888658E-2</v>
      </c>
      <c r="U556" s="231">
        <f t="shared" si="77"/>
        <v>0.4741291241617559</v>
      </c>
    </row>
    <row r="557" spans="1:28" s="7" customFormat="1" x14ac:dyDescent="0.2">
      <c r="A557" s="230" t="str">
        <f t="shared" ref="A557:B557" si="78">A45</f>
        <v>MTDEQ Permitted Sources</v>
      </c>
      <c r="B557" s="230" t="str">
        <f t="shared" si="78"/>
        <v>30</v>
      </c>
      <c r="C557" s="226" t="str">
        <f>VLOOKUP(D557,fips_xref!$A$5:$C$286,2,FALSE)</f>
        <v>FALLON, MT_Non-Tribal</v>
      </c>
      <c r="D557" s="230" t="str">
        <f t="shared" si="1"/>
        <v>3002502</v>
      </c>
      <c r="E557" s="230" t="str">
        <f t="shared" ref="E557:U557" si="79">E45</f>
        <v>025-0001</v>
      </c>
      <c r="F557" s="230" t="str">
        <f t="shared" si="79"/>
        <v>BAKER PLANT</v>
      </c>
      <c r="G557" s="230" t="str">
        <f t="shared" si="79"/>
        <v>FALLON</v>
      </c>
      <c r="H557" s="230">
        <f t="shared" si="79"/>
        <v>-104.2564</v>
      </c>
      <c r="I557" s="230">
        <f t="shared" si="79"/>
        <v>46.383949999999999</v>
      </c>
      <c r="J557" s="230" t="str">
        <f t="shared" si="79"/>
        <v>WAUKESHA 7042 ENGINE</v>
      </c>
      <c r="K557" s="230" t="str">
        <f t="shared" si="79"/>
        <v>WAUKESHA 7042 ENGINE</v>
      </c>
      <c r="L557" s="230">
        <f t="shared" si="79"/>
        <v>20200253</v>
      </c>
      <c r="M557" s="230">
        <f t="shared" si="79"/>
        <v>8283</v>
      </c>
      <c r="N557" s="230" t="str">
        <f t="shared" si="79"/>
        <v/>
      </c>
      <c r="O557" s="230" t="str">
        <f t="shared" si="79"/>
        <v/>
      </c>
      <c r="P557" s="230" t="str">
        <f t="shared" si="79"/>
        <v>Compressor Engines</v>
      </c>
      <c r="Q557" s="231">
        <f t="shared" si="79"/>
        <v>14.967103162727861</v>
      </c>
      <c r="R557" s="231">
        <f t="shared" si="79"/>
        <v>14.624833192285687</v>
      </c>
      <c r="S557" s="231">
        <f t="shared" si="79"/>
        <v>17.030205567864151</v>
      </c>
      <c r="T557" s="231">
        <f t="shared" si="79"/>
        <v>0</v>
      </c>
      <c r="U557" s="231">
        <f t="shared" si="79"/>
        <v>0</v>
      </c>
    </row>
    <row r="558" spans="1:28" s="7" customFormat="1" x14ac:dyDescent="0.2">
      <c r="A558" s="230" t="str">
        <f t="shared" ref="A558:B558" si="80">A46</f>
        <v>MTDEQ Permitted Sources</v>
      </c>
      <c r="B558" s="230" t="str">
        <f t="shared" si="80"/>
        <v>30</v>
      </c>
      <c r="C558" s="226" t="str">
        <f>VLOOKUP(D558,fips_xref!$A$5:$C$286,2,FALSE)</f>
        <v>FALLON, MT_Non-Tribal</v>
      </c>
      <c r="D558" s="230" t="str">
        <f t="shared" si="1"/>
        <v>3002502</v>
      </c>
      <c r="E558" s="230" t="str">
        <f t="shared" ref="E558:U558" si="81">E46</f>
        <v>025-0001</v>
      </c>
      <c r="F558" s="230" t="str">
        <f t="shared" si="81"/>
        <v>BAKER PLANT</v>
      </c>
      <c r="G558" s="230" t="str">
        <f t="shared" si="81"/>
        <v>FALLON</v>
      </c>
      <c r="H558" s="230">
        <f t="shared" si="81"/>
        <v>-104.2564</v>
      </c>
      <c r="I558" s="230">
        <f t="shared" si="81"/>
        <v>46.383949999999999</v>
      </c>
      <c r="J558" s="230" t="str">
        <f t="shared" si="81"/>
        <v>WHITE SUPERIOR COMPRESSOR</v>
      </c>
      <c r="K558" s="230" t="str">
        <f t="shared" si="81"/>
        <v>WHITE SUPERIOR COMPRESSOR</v>
      </c>
      <c r="L558" s="230">
        <f t="shared" si="81"/>
        <v>20200253</v>
      </c>
      <c r="M558" s="230">
        <f t="shared" si="81"/>
        <v>8</v>
      </c>
      <c r="N558" s="230" t="str">
        <f t="shared" si="81"/>
        <v/>
      </c>
      <c r="O558" s="230" t="str">
        <f t="shared" si="81"/>
        <v/>
      </c>
      <c r="P558" s="230" t="str">
        <f t="shared" si="81"/>
        <v>Compressor Engines</v>
      </c>
      <c r="Q558" s="231">
        <f t="shared" si="81"/>
        <v>0</v>
      </c>
      <c r="R558" s="231">
        <f t="shared" si="81"/>
        <v>0</v>
      </c>
      <c r="S558" s="231">
        <f t="shared" si="81"/>
        <v>0</v>
      </c>
      <c r="T558" s="231">
        <f t="shared" si="81"/>
        <v>3.2035751632551075E-3</v>
      </c>
      <c r="U558" s="231">
        <f t="shared" si="81"/>
        <v>5.125720261208172E-2</v>
      </c>
    </row>
    <row r="559" spans="1:28" s="7" customFormat="1" x14ac:dyDescent="0.2">
      <c r="A559" s="230" t="str">
        <f t="shared" ref="A559:B559" si="82">A47</f>
        <v>MTDEQ Permitted Sources</v>
      </c>
      <c r="B559" s="230" t="str">
        <f t="shared" si="82"/>
        <v>30</v>
      </c>
      <c r="C559" s="226" t="str">
        <f>VLOOKUP(D559,fips_xref!$A$5:$C$286,2,FALSE)</f>
        <v>FALLON, MT_Non-Tribal</v>
      </c>
      <c r="D559" s="230" t="str">
        <f t="shared" si="1"/>
        <v>3002502</v>
      </c>
      <c r="E559" s="230" t="str">
        <f t="shared" ref="E559:U559" si="83">E47</f>
        <v>025-0001</v>
      </c>
      <c r="F559" s="230" t="str">
        <f t="shared" si="83"/>
        <v>BAKER PLANT</v>
      </c>
      <c r="G559" s="230" t="str">
        <f t="shared" si="83"/>
        <v>FALLON</v>
      </c>
      <c r="H559" s="230">
        <f t="shared" si="83"/>
        <v>-104.2564</v>
      </c>
      <c r="I559" s="230">
        <f t="shared" si="83"/>
        <v>46.383949999999999</v>
      </c>
      <c r="J559" s="230" t="str">
        <f t="shared" si="83"/>
        <v>WHITE SUPERIOR COMPRESSOR</v>
      </c>
      <c r="K559" s="230" t="str">
        <f t="shared" si="83"/>
        <v>WHITE SUPERIOR COMPRESSOR</v>
      </c>
      <c r="L559" s="230">
        <f t="shared" si="83"/>
        <v>20200253</v>
      </c>
      <c r="M559" s="230">
        <f t="shared" si="83"/>
        <v>1427</v>
      </c>
      <c r="N559" s="230" t="str">
        <f t="shared" si="83"/>
        <v/>
      </c>
      <c r="O559" s="230" t="str">
        <f t="shared" si="83"/>
        <v/>
      </c>
      <c r="P559" s="230" t="str">
        <f t="shared" si="83"/>
        <v>Compressor Engines</v>
      </c>
      <c r="Q559" s="231">
        <f t="shared" si="83"/>
        <v>2.4987886273389837</v>
      </c>
      <c r="R559" s="231">
        <f t="shared" si="83"/>
        <v>1.6125515941760908</v>
      </c>
      <c r="S559" s="231">
        <f t="shared" si="83"/>
        <v>1.9605879999121258</v>
      </c>
      <c r="T559" s="231">
        <f t="shared" si="83"/>
        <v>0</v>
      </c>
      <c r="U559" s="231">
        <f t="shared" si="83"/>
        <v>0</v>
      </c>
    </row>
    <row r="560" spans="1:28" s="7" customFormat="1" x14ac:dyDescent="0.2">
      <c r="A560" s="230" t="str">
        <f t="shared" ref="A560:B560" si="84">A48</f>
        <v>MTDEQ Permitted Sources</v>
      </c>
      <c r="B560" s="230" t="str">
        <f t="shared" si="84"/>
        <v>30</v>
      </c>
      <c r="C560" s="226" t="str">
        <f>VLOOKUP(D560,fips_xref!$A$5:$C$286,2,FALSE)</f>
        <v>FALLON, MT_Non-Tribal</v>
      </c>
      <c r="D560" s="230" t="str">
        <f t="shared" si="1"/>
        <v>3002502</v>
      </c>
      <c r="E560" s="230" t="str">
        <f t="shared" ref="E560:U560" si="85">E48</f>
        <v>025-0002</v>
      </c>
      <c r="F560" s="230" t="str">
        <f t="shared" si="85"/>
        <v>WILLISTON BASIN - LITTLE BEAVER</v>
      </c>
      <c r="G560" s="230" t="str">
        <f t="shared" si="85"/>
        <v>FALLON</v>
      </c>
      <c r="H560" s="230">
        <f t="shared" si="85"/>
        <v>-104.06314999999999</v>
      </c>
      <c r="I560" s="230">
        <f t="shared" si="85"/>
        <v>46.098010000000002</v>
      </c>
      <c r="J560" s="230" t="str">
        <f t="shared" si="85"/>
        <v>GENERATOR #1 - WAUKESHA</v>
      </c>
      <c r="K560" s="230" t="str">
        <f t="shared" si="85"/>
        <v>GENERATOR #1 - WAUK WAK-6</v>
      </c>
      <c r="L560" s="230">
        <f t="shared" si="85"/>
        <v>20100202</v>
      </c>
      <c r="M560" s="230">
        <f t="shared" si="85"/>
        <v>0</v>
      </c>
      <c r="N560" s="230" t="str">
        <f t="shared" si="85"/>
        <v/>
      </c>
      <c r="O560" s="230" t="str">
        <f t="shared" si="85"/>
        <v/>
      </c>
      <c r="P560" s="230" t="str">
        <f t="shared" si="85"/>
        <v>Compressor Engines</v>
      </c>
      <c r="Q560" s="231">
        <f t="shared" si="85"/>
        <v>0</v>
      </c>
      <c r="R560" s="231">
        <f t="shared" si="85"/>
        <v>0</v>
      </c>
      <c r="S560" s="231">
        <f t="shared" si="85"/>
        <v>0</v>
      </c>
      <c r="T560" s="231">
        <f t="shared" si="85"/>
        <v>0</v>
      </c>
      <c r="U560" s="231">
        <f t="shared" si="85"/>
        <v>0</v>
      </c>
    </row>
    <row r="561" spans="1:21" s="7" customFormat="1" x14ac:dyDescent="0.2">
      <c r="A561" s="230" t="str">
        <f t="shared" ref="A561:B561" si="86">A49</f>
        <v>MTDEQ Permitted Sources</v>
      </c>
      <c r="B561" s="230" t="str">
        <f t="shared" si="86"/>
        <v>30</v>
      </c>
      <c r="C561" s="226" t="str">
        <f>VLOOKUP(D561,fips_xref!$A$5:$C$286,2,FALSE)</f>
        <v>FALLON, MT_Non-Tribal</v>
      </c>
      <c r="D561" s="230" t="str">
        <f t="shared" si="1"/>
        <v>3002502</v>
      </c>
      <c r="E561" s="230" t="str">
        <f t="shared" ref="E561:U561" si="87">E49</f>
        <v>025-0002</v>
      </c>
      <c r="F561" s="230" t="str">
        <f t="shared" si="87"/>
        <v>WILLISTON BASIN - LITTLE BEAVER</v>
      </c>
      <c r="G561" s="230" t="str">
        <f t="shared" si="87"/>
        <v>FALLON</v>
      </c>
      <c r="H561" s="230">
        <f t="shared" si="87"/>
        <v>-104.06314999999999</v>
      </c>
      <c r="I561" s="230">
        <f t="shared" si="87"/>
        <v>46.098010000000002</v>
      </c>
      <c r="J561" s="230" t="str">
        <f t="shared" si="87"/>
        <v>SIVALLS DEHYDRATOR</v>
      </c>
      <c r="K561" s="230" t="str">
        <f t="shared" si="87"/>
        <v>SIVALLS DEHYDRATOR #1A</v>
      </c>
      <c r="L561" s="230">
        <f t="shared" si="87"/>
        <v>31000228</v>
      </c>
      <c r="M561" s="230">
        <f t="shared" si="87"/>
        <v>4</v>
      </c>
      <c r="N561" s="230" t="str">
        <f t="shared" si="87"/>
        <v/>
      </c>
      <c r="O561" s="230" t="str">
        <f t="shared" si="87"/>
        <v/>
      </c>
      <c r="P561" s="230" t="str">
        <f t="shared" si="87"/>
        <v>Dehydrator</v>
      </c>
      <c r="Q561" s="231">
        <f t="shared" si="87"/>
        <v>0.2562860130604086</v>
      </c>
      <c r="R561" s="231">
        <f t="shared" si="87"/>
        <v>1.3583158692201655E-2</v>
      </c>
      <c r="S561" s="231">
        <f t="shared" si="87"/>
        <v>8.9700104571143011E-2</v>
      </c>
      <c r="T561" s="231">
        <f t="shared" si="87"/>
        <v>1.5377160783624515E-3</v>
      </c>
      <c r="U561" s="231">
        <f t="shared" si="87"/>
        <v>7.6885803918122575E-3</v>
      </c>
    </row>
    <row r="562" spans="1:21" s="7" customFormat="1" x14ac:dyDescent="0.2">
      <c r="A562" s="230" t="str">
        <f t="shared" ref="A562:B562" si="88">A50</f>
        <v>MTDEQ Permitted Sources</v>
      </c>
      <c r="B562" s="230" t="str">
        <f t="shared" si="88"/>
        <v>30</v>
      </c>
      <c r="C562" s="226" t="str">
        <f>VLOOKUP(D562,fips_xref!$A$5:$C$286,2,FALSE)</f>
        <v>FALLON, MT_Non-Tribal</v>
      </c>
      <c r="D562" s="230" t="str">
        <f t="shared" si="1"/>
        <v>3002502</v>
      </c>
      <c r="E562" s="230" t="str">
        <f t="shared" ref="E562:U562" si="89">E50</f>
        <v>025-0002</v>
      </c>
      <c r="F562" s="230" t="str">
        <f t="shared" si="89"/>
        <v>WILLISTON BASIN - LITTLE BEAVER</v>
      </c>
      <c r="G562" s="230" t="str">
        <f t="shared" si="89"/>
        <v>FALLON</v>
      </c>
      <c r="H562" s="230">
        <f t="shared" si="89"/>
        <v>-104.06314999999999</v>
      </c>
      <c r="I562" s="230">
        <f t="shared" si="89"/>
        <v>46.098010000000002</v>
      </c>
      <c r="J562" s="230" t="str">
        <f t="shared" si="89"/>
        <v>TEG UNIT STILL VENT</v>
      </c>
      <c r="K562" s="230" t="str">
        <f t="shared" si="89"/>
        <v>DEHY #1B</v>
      </c>
      <c r="L562" s="230">
        <f t="shared" si="89"/>
        <v>31000202</v>
      </c>
      <c r="M562" s="230">
        <f t="shared" si="89"/>
        <v>8760</v>
      </c>
      <c r="N562" s="230" t="str">
        <f t="shared" si="89"/>
        <v/>
      </c>
      <c r="O562" s="230" t="str">
        <f t="shared" si="89"/>
        <v/>
      </c>
      <c r="P562" s="230" t="str">
        <f t="shared" si="89"/>
        <v>Natural Gas Production, Gas Stripping Operations</v>
      </c>
      <c r="Q562" s="231">
        <f t="shared" si="89"/>
        <v>0</v>
      </c>
      <c r="R562" s="231">
        <f t="shared" si="89"/>
        <v>1.8578173086749019</v>
      </c>
      <c r="S562" s="231">
        <f t="shared" si="89"/>
        <v>0</v>
      </c>
      <c r="T562" s="231">
        <f t="shared" si="89"/>
        <v>0</v>
      </c>
      <c r="U562" s="231">
        <f t="shared" si="89"/>
        <v>0</v>
      </c>
    </row>
    <row r="563" spans="1:21" s="7" customFormat="1" x14ac:dyDescent="0.2">
      <c r="A563" s="230" t="str">
        <f t="shared" ref="A563:B563" si="90">A51</f>
        <v>MTDEQ Permitted Sources</v>
      </c>
      <c r="B563" s="230" t="str">
        <f t="shared" si="90"/>
        <v>30</v>
      </c>
      <c r="C563" s="226" t="str">
        <f>VLOOKUP(D563,fips_xref!$A$5:$C$286,2,FALSE)</f>
        <v>FALLON, MT_Non-Tribal</v>
      </c>
      <c r="D563" s="230" t="str">
        <f t="shared" si="1"/>
        <v>3002502</v>
      </c>
      <c r="E563" s="230" t="str">
        <f t="shared" ref="E563:U563" si="91">E51</f>
        <v>025-0002</v>
      </c>
      <c r="F563" s="230" t="str">
        <f t="shared" si="91"/>
        <v>WILLISTON BASIN - LITTLE BEAVER</v>
      </c>
      <c r="G563" s="230" t="str">
        <f t="shared" si="91"/>
        <v>FALLON</v>
      </c>
      <c r="H563" s="230">
        <f t="shared" si="91"/>
        <v>-104.06314999999999</v>
      </c>
      <c r="I563" s="230">
        <f t="shared" si="91"/>
        <v>46.098010000000002</v>
      </c>
      <c r="J563" s="230" t="str">
        <f t="shared" si="91"/>
        <v>UNIT #10 - SUPERIOR 8GTLE</v>
      </c>
      <c r="K563" s="230" t="str">
        <f t="shared" si="91"/>
        <v>UNIT #10 - SUPERIOR 8GTLE</v>
      </c>
      <c r="L563" s="230">
        <f t="shared" si="91"/>
        <v>20200202</v>
      </c>
      <c r="M563" s="230">
        <f t="shared" si="91"/>
        <v>3</v>
      </c>
      <c r="N563" s="230" t="str">
        <f t="shared" si="91"/>
        <v>000</v>
      </c>
      <c r="O563" s="230" t="str">
        <f t="shared" si="91"/>
        <v/>
      </c>
      <c r="P563" s="230" t="str">
        <f t="shared" si="91"/>
        <v>Compressor Engines</v>
      </c>
      <c r="Q563" s="231">
        <f t="shared" si="91"/>
        <v>2.562860130604086E-2</v>
      </c>
      <c r="R563" s="231">
        <f t="shared" si="91"/>
        <v>0.2532105809036837</v>
      </c>
      <c r="S563" s="231">
        <f t="shared" si="91"/>
        <v>0.30754321567249032</v>
      </c>
      <c r="T563" s="231">
        <f t="shared" si="91"/>
        <v>0</v>
      </c>
      <c r="U563" s="231">
        <f t="shared" si="91"/>
        <v>0</v>
      </c>
    </row>
    <row r="564" spans="1:21" s="7" customFormat="1" x14ac:dyDescent="0.2">
      <c r="A564" s="230" t="str">
        <f t="shared" ref="A564:B564" si="92">A52</f>
        <v>MTDEQ Permitted Sources</v>
      </c>
      <c r="B564" s="230" t="str">
        <f t="shared" si="92"/>
        <v>30</v>
      </c>
      <c r="C564" s="226" t="str">
        <f>VLOOKUP(D564,fips_xref!$A$5:$C$286,2,FALSE)</f>
        <v>FALLON, MT_Non-Tribal</v>
      </c>
      <c r="D564" s="230" t="str">
        <f t="shared" si="1"/>
        <v>3002502</v>
      </c>
      <c r="E564" s="230" t="str">
        <f t="shared" ref="E564:U564" si="93">E52</f>
        <v>025-0002</v>
      </c>
      <c r="F564" s="230" t="str">
        <f t="shared" si="93"/>
        <v>WILLISTON BASIN - LITTLE BEAVER</v>
      </c>
      <c r="G564" s="230" t="str">
        <f t="shared" si="93"/>
        <v>FALLON</v>
      </c>
      <c r="H564" s="230">
        <f t="shared" si="93"/>
        <v>-104.06314999999999</v>
      </c>
      <c r="I564" s="230">
        <f t="shared" si="93"/>
        <v>46.098010000000002</v>
      </c>
      <c r="J564" s="230" t="str">
        <f t="shared" si="93"/>
        <v>UNIT #10 - SUPERIOR 8GTLE</v>
      </c>
      <c r="K564" s="230" t="str">
        <f t="shared" si="93"/>
        <v>UNIT #10 - SUPERIOR 8GTLE</v>
      </c>
      <c r="L564" s="230">
        <f t="shared" si="93"/>
        <v>20200202</v>
      </c>
      <c r="M564" s="230">
        <f t="shared" si="93"/>
        <v>0</v>
      </c>
      <c r="N564" s="230" t="str">
        <f t="shared" si="93"/>
        <v/>
      </c>
      <c r="O564" s="230" t="str">
        <f t="shared" si="93"/>
        <v/>
      </c>
      <c r="P564" s="230" t="str">
        <f t="shared" si="93"/>
        <v>Compressor Engines</v>
      </c>
      <c r="Q564" s="231">
        <f t="shared" si="93"/>
        <v>0</v>
      </c>
      <c r="R564" s="231">
        <f t="shared" si="93"/>
        <v>0</v>
      </c>
      <c r="S564" s="231">
        <f t="shared" si="93"/>
        <v>0</v>
      </c>
      <c r="T564" s="231">
        <f t="shared" si="93"/>
        <v>1.1532870587718385E-3</v>
      </c>
      <c r="U564" s="231">
        <f t="shared" si="93"/>
        <v>1.9221450979530645E-2</v>
      </c>
    </row>
    <row r="565" spans="1:21" s="7" customFormat="1" x14ac:dyDescent="0.2">
      <c r="A565" s="230" t="str">
        <f t="shared" ref="A565:B565" si="94">A53</f>
        <v>MTDEQ Permitted Sources</v>
      </c>
      <c r="B565" s="230" t="str">
        <f t="shared" si="94"/>
        <v>30</v>
      </c>
      <c r="C565" s="226" t="str">
        <f>VLOOKUP(D565,fips_xref!$A$5:$C$286,2,FALSE)</f>
        <v>FALLON, MT_Non-Tribal</v>
      </c>
      <c r="D565" s="230" t="str">
        <f t="shared" si="1"/>
        <v>3002502</v>
      </c>
      <c r="E565" s="230" t="str">
        <f t="shared" ref="E565:U565" si="95">E53</f>
        <v>025-0002</v>
      </c>
      <c r="F565" s="230" t="str">
        <f t="shared" si="95"/>
        <v>WILLISTON BASIN - LITTLE BEAVER</v>
      </c>
      <c r="G565" s="230" t="str">
        <f t="shared" si="95"/>
        <v>FALLON</v>
      </c>
      <c r="H565" s="230">
        <f t="shared" si="95"/>
        <v>-104.06314999999999</v>
      </c>
      <c r="I565" s="230">
        <f t="shared" si="95"/>
        <v>46.098010000000002</v>
      </c>
      <c r="J565" s="230" t="str">
        <f t="shared" si="95"/>
        <v>UNIT #11 - WAUKESHA 7044 GSI</v>
      </c>
      <c r="K565" s="230" t="str">
        <f t="shared" si="95"/>
        <v>1680 HP</v>
      </c>
      <c r="L565" s="230">
        <f t="shared" si="95"/>
        <v>20200202</v>
      </c>
      <c r="M565" s="230">
        <f t="shared" si="95"/>
        <v>8612</v>
      </c>
      <c r="N565" s="230" t="str">
        <f t="shared" si="95"/>
        <v>000</v>
      </c>
      <c r="O565" s="230" t="str">
        <f t="shared" si="95"/>
        <v/>
      </c>
      <c r="P565" s="230" t="str">
        <f t="shared" si="95"/>
        <v>Compressor Engines</v>
      </c>
      <c r="Q565" s="231">
        <f t="shared" si="95"/>
        <v>12.691027080738374</v>
      </c>
      <c r="R565" s="231">
        <f t="shared" si="95"/>
        <v>10.208000043202604</v>
      </c>
      <c r="S565" s="231">
        <f t="shared" si="95"/>
        <v>12.856587845175396</v>
      </c>
      <c r="T565" s="231">
        <f t="shared" si="95"/>
        <v>0</v>
      </c>
      <c r="U565" s="231">
        <f t="shared" si="95"/>
        <v>0</v>
      </c>
    </row>
    <row r="566" spans="1:21" s="7" customFormat="1" x14ac:dyDescent="0.2">
      <c r="A566" s="230" t="str">
        <f t="shared" ref="A566:B566" si="96">A54</f>
        <v>MTDEQ Permitted Sources</v>
      </c>
      <c r="B566" s="230" t="str">
        <f t="shared" si="96"/>
        <v>30</v>
      </c>
      <c r="C566" s="226" t="str">
        <f>VLOOKUP(D566,fips_xref!$A$5:$C$286,2,FALSE)</f>
        <v>FALLON, MT_Non-Tribal</v>
      </c>
      <c r="D566" s="230" t="str">
        <f t="shared" si="1"/>
        <v>3002502</v>
      </c>
      <c r="E566" s="230" t="str">
        <f t="shared" ref="E566:U566" si="97">E54</f>
        <v>025-0002</v>
      </c>
      <c r="F566" s="230" t="str">
        <f t="shared" si="97"/>
        <v>WILLISTON BASIN - LITTLE BEAVER</v>
      </c>
      <c r="G566" s="230" t="str">
        <f t="shared" si="97"/>
        <v>FALLON</v>
      </c>
      <c r="H566" s="230">
        <f t="shared" si="97"/>
        <v>-104.06314999999999</v>
      </c>
      <c r="I566" s="230">
        <f t="shared" si="97"/>
        <v>46.098010000000002</v>
      </c>
      <c r="J566" s="230" t="str">
        <f t="shared" si="97"/>
        <v>UNIT #11 - WAUKESHA 7044 GSI</v>
      </c>
      <c r="K566" s="230" t="str">
        <f t="shared" si="97"/>
        <v>1680 HP</v>
      </c>
      <c r="L566" s="230">
        <f t="shared" si="97"/>
        <v>20200202</v>
      </c>
      <c r="M566" s="230">
        <f t="shared" si="97"/>
        <v>0</v>
      </c>
      <c r="N566" s="230" t="str">
        <f t="shared" si="97"/>
        <v/>
      </c>
      <c r="O566" s="230" t="str">
        <f t="shared" si="97"/>
        <v/>
      </c>
      <c r="P566" s="230" t="str">
        <f t="shared" si="97"/>
        <v>Compressor Engines</v>
      </c>
      <c r="Q566" s="231">
        <f t="shared" si="97"/>
        <v>0</v>
      </c>
      <c r="R566" s="231">
        <f t="shared" si="97"/>
        <v>0</v>
      </c>
      <c r="S566" s="231">
        <f t="shared" si="97"/>
        <v>0</v>
      </c>
      <c r="T566" s="231">
        <f t="shared" si="97"/>
        <v>5.5229635814518049E-2</v>
      </c>
      <c r="U566" s="231">
        <f t="shared" si="97"/>
        <v>0.77244604336407152</v>
      </c>
    </row>
    <row r="567" spans="1:21" s="7" customFormat="1" x14ac:dyDescent="0.2">
      <c r="A567" s="230" t="str">
        <f t="shared" ref="A567:B567" si="98">A55</f>
        <v>MTDEQ Permitted Sources</v>
      </c>
      <c r="B567" s="230" t="str">
        <f t="shared" si="98"/>
        <v>30</v>
      </c>
      <c r="C567" s="226" t="str">
        <f>VLOOKUP(D567,fips_xref!$A$5:$C$286,2,FALSE)</f>
        <v>FALLON, MT_Non-Tribal</v>
      </c>
      <c r="D567" s="230" t="str">
        <f t="shared" si="1"/>
        <v>3002502</v>
      </c>
      <c r="E567" s="230" t="str">
        <f t="shared" ref="E567:U567" si="99">E55</f>
        <v>025-0002</v>
      </c>
      <c r="F567" s="230" t="str">
        <f t="shared" si="99"/>
        <v>WILLISTON BASIN - LITTLE BEAVER</v>
      </c>
      <c r="G567" s="230" t="str">
        <f t="shared" si="99"/>
        <v>FALLON</v>
      </c>
      <c r="H567" s="230">
        <f t="shared" si="99"/>
        <v>-104.06314999999999</v>
      </c>
      <c r="I567" s="230">
        <f t="shared" si="99"/>
        <v>46.098010000000002</v>
      </c>
      <c r="J567" s="230" t="str">
        <f t="shared" si="99"/>
        <v>UNIT #8 - INGERSOLL RAND 8SVG</v>
      </c>
      <c r="K567" s="230" t="str">
        <f t="shared" si="99"/>
        <v>UNIT #8 - INGER RAND 8SVG</v>
      </c>
      <c r="L567" s="230">
        <f t="shared" si="99"/>
        <v>20200202</v>
      </c>
      <c r="M567" s="230">
        <f t="shared" si="99"/>
        <v>224</v>
      </c>
      <c r="N567" s="230" t="str">
        <f t="shared" si="99"/>
        <v/>
      </c>
      <c r="O567" s="230" t="str">
        <f t="shared" si="99"/>
        <v/>
      </c>
      <c r="P567" s="230" t="str">
        <f t="shared" si="99"/>
        <v>Compressor Engines</v>
      </c>
      <c r="Q567" s="231">
        <f t="shared" si="99"/>
        <v>0.96158512100265292</v>
      </c>
      <c r="R567" s="231">
        <f t="shared" si="99"/>
        <v>5.38200627426858E-3</v>
      </c>
      <c r="S567" s="231">
        <f t="shared" si="99"/>
        <v>0.6157271463776316</v>
      </c>
      <c r="T567" s="231">
        <f t="shared" si="99"/>
        <v>1.281430065302043E-4</v>
      </c>
      <c r="U567" s="231">
        <f t="shared" si="99"/>
        <v>1.4095730718322473E-3</v>
      </c>
    </row>
    <row r="568" spans="1:21" s="7" customFormat="1" x14ac:dyDescent="0.2">
      <c r="A568" s="230" t="str">
        <f t="shared" ref="A568:B568" si="100">A56</f>
        <v>MTDEQ Permitted Sources</v>
      </c>
      <c r="B568" s="230" t="str">
        <f t="shared" si="100"/>
        <v>30</v>
      </c>
      <c r="C568" s="226" t="str">
        <f>VLOOKUP(D568,fips_xref!$A$5:$C$286,2,FALSE)</f>
        <v>FALLON, MT_Non-Tribal</v>
      </c>
      <c r="D568" s="230" t="str">
        <f t="shared" si="1"/>
        <v>3002502</v>
      </c>
      <c r="E568" s="230" t="str">
        <f t="shared" ref="E568:U568" si="101">E56</f>
        <v>025-0002</v>
      </c>
      <c r="F568" s="230" t="str">
        <f t="shared" si="101"/>
        <v>WILLISTON BASIN - LITTLE BEAVER</v>
      </c>
      <c r="G568" s="230" t="str">
        <f t="shared" si="101"/>
        <v>FALLON</v>
      </c>
      <c r="H568" s="230">
        <f t="shared" si="101"/>
        <v>-104.06314999999999</v>
      </c>
      <c r="I568" s="230">
        <f t="shared" si="101"/>
        <v>46.098010000000002</v>
      </c>
      <c r="J568" s="230" t="str">
        <f t="shared" si="101"/>
        <v>UNIT #9 - INGERSOLL RAND 48KVG - NSCR CONTROL</v>
      </c>
      <c r="K568" s="230" t="str">
        <f t="shared" si="101"/>
        <v>UNIT #9 - INGER RAND 48KV</v>
      </c>
      <c r="L568" s="230">
        <f t="shared" si="101"/>
        <v>20200202</v>
      </c>
      <c r="M568" s="230">
        <f t="shared" si="101"/>
        <v>6</v>
      </c>
      <c r="N568" s="230" t="str">
        <f t="shared" si="101"/>
        <v>000</v>
      </c>
      <c r="O568" s="230" t="str">
        <f t="shared" si="101"/>
        <v/>
      </c>
      <c r="P568" s="230" t="str">
        <f t="shared" si="101"/>
        <v>Compressor Engines</v>
      </c>
      <c r="Q568" s="231">
        <f t="shared" si="101"/>
        <v>0.93531580466396114</v>
      </c>
      <c r="R568" s="231">
        <f t="shared" si="101"/>
        <v>1.1148441568127774</v>
      </c>
      <c r="S568" s="231">
        <f t="shared" si="101"/>
        <v>3.3572186280848224</v>
      </c>
      <c r="T568" s="231">
        <f t="shared" si="101"/>
        <v>0</v>
      </c>
      <c r="U568" s="231">
        <f t="shared" si="101"/>
        <v>0</v>
      </c>
    </row>
    <row r="569" spans="1:21" s="7" customFormat="1" x14ac:dyDescent="0.2">
      <c r="A569" s="230" t="str">
        <f t="shared" ref="A569:B569" si="102">A57</f>
        <v>MTDEQ Permitted Sources</v>
      </c>
      <c r="B569" s="230" t="str">
        <f t="shared" si="102"/>
        <v>30</v>
      </c>
      <c r="C569" s="226" t="str">
        <f>VLOOKUP(D569,fips_xref!$A$5:$C$286,2,FALSE)</f>
        <v>FALLON, MT_Non-Tribal</v>
      </c>
      <c r="D569" s="230" t="str">
        <f t="shared" si="1"/>
        <v>3002502</v>
      </c>
      <c r="E569" s="230" t="str">
        <f t="shared" ref="E569:U569" si="103">E57</f>
        <v>025-0002</v>
      </c>
      <c r="F569" s="230" t="str">
        <f t="shared" si="103"/>
        <v>WILLISTON BASIN - LITTLE BEAVER</v>
      </c>
      <c r="G569" s="230" t="str">
        <f t="shared" si="103"/>
        <v>FALLON</v>
      </c>
      <c r="H569" s="230">
        <f t="shared" si="103"/>
        <v>-104.06314999999999</v>
      </c>
      <c r="I569" s="230">
        <f t="shared" si="103"/>
        <v>46.098010000000002</v>
      </c>
      <c r="J569" s="230" t="str">
        <f t="shared" si="103"/>
        <v>UNIT #9 - INGERSOLL RAND 48KVG - NSCR CONTROL</v>
      </c>
      <c r="K569" s="230" t="str">
        <f t="shared" si="103"/>
        <v>UNIT #9 - INGER RAND 48KV</v>
      </c>
      <c r="L569" s="230">
        <f t="shared" si="103"/>
        <v>20200202</v>
      </c>
      <c r="M569" s="230">
        <f t="shared" si="103"/>
        <v>0</v>
      </c>
      <c r="N569" s="230" t="str">
        <f t="shared" si="103"/>
        <v/>
      </c>
      <c r="O569" s="230" t="str">
        <f t="shared" si="103"/>
        <v/>
      </c>
      <c r="P569" s="230" t="str">
        <f t="shared" si="103"/>
        <v>Compressor Engines</v>
      </c>
      <c r="Q569" s="231">
        <f t="shared" si="103"/>
        <v>0</v>
      </c>
      <c r="R569" s="231">
        <f t="shared" si="103"/>
        <v>0</v>
      </c>
      <c r="S569" s="231">
        <f t="shared" si="103"/>
        <v>0</v>
      </c>
      <c r="T569" s="231">
        <f t="shared" si="103"/>
        <v>2.3065741175436771E-3</v>
      </c>
      <c r="U569" s="231">
        <f t="shared" si="103"/>
        <v>3.844290195906129E-2</v>
      </c>
    </row>
    <row r="570" spans="1:21" s="7" customFormat="1" x14ac:dyDescent="0.2">
      <c r="A570" s="230" t="str">
        <f t="shared" ref="A570:B570" si="104">A58</f>
        <v>MTDEQ Permitted Sources</v>
      </c>
      <c r="B570" s="230" t="str">
        <f t="shared" si="104"/>
        <v>30</v>
      </c>
      <c r="C570" s="226" t="str">
        <f>VLOOKUP(D570,fips_xref!$A$5:$C$286,2,FALSE)</f>
        <v>FALLON, MT_Non-Tribal</v>
      </c>
      <c r="D570" s="230" t="str">
        <f t="shared" si="1"/>
        <v>3002502</v>
      </c>
      <c r="E570" s="230" t="str">
        <f t="shared" ref="E570:U570" si="105">E58</f>
        <v>025-0003</v>
      </c>
      <c r="F570" s="230" t="str">
        <f t="shared" si="105"/>
        <v>WILLISTON BASIN - CABIN CREEK</v>
      </c>
      <c r="G570" s="230" t="str">
        <f t="shared" si="105"/>
        <v>FALLON</v>
      </c>
      <c r="H570" s="230">
        <f t="shared" si="105"/>
        <v>-104.41889999999999</v>
      </c>
      <c r="I570" s="230">
        <f t="shared" si="105"/>
        <v>46.613599999999998</v>
      </c>
      <c r="J570" s="230" t="str">
        <f t="shared" si="105"/>
        <v>GENERATOR #1 - WAUKESHA 3521GL</v>
      </c>
      <c r="K570" s="230" t="str">
        <f t="shared" si="105"/>
        <v>WAUKESHA 3521GL GENERATOR</v>
      </c>
      <c r="L570" s="230">
        <f t="shared" si="105"/>
        <v>20100202</v>
      </c>
      <c r="M570" s="230">
        <f t="shared" si="105"/>
        <v>7</v>
      </c>
      <c r="N570" s="230" t="str">
        <f t="shared" si="105"/>
        <v/>
      </c>
      <c r="O570" s="230" t="str">
        <f t="shared" si="105"/>
        <v/>
      </c>
      <c r="P570" s="230" t="str">
        <f t="shared" si="105"/>
        <v>Compressor Engines</v>
      </c>
      <c r="Q570" s="231">
        <f t="shared" si="105"/>
        <v>5.1257202612081718</v>
      </c>
      <c r="R570" s="231">
        <f t="shared" si="105"/>
        <v>3.1779465619490663</v>
      </c>
      <c r="S570" s="231">
        <f t="shared" si="105"/>
        <v>4.5362624311692317</v>
      </c>
      <c r="T570" s="231">
        <f t="shared" si="105"/>
        <v>2.69100313713429E-3</v>
      </c>
      <c r="U570" s="231">
        <f t="shared" si="105"/>
        <v>4.4850052285571505E-2</v>
      </c>
    </row>
    <row r="571" spans="1:21" s="7" customFormat="1" x14ac:dyDescent="0.2">
      <c r="A571" s="230" t="str">
        <f t="shared" ref="A571:B571" si="106">A59</f>
        <v>MTDEQ Permitted Sources</v>
      </c>
      <c r="B571" s="230" t="str">
        <f t="shared" si="106"/>
        <v>30</v>
      </c>
      <c r="C571" s="226" t="str">
        <f>VLOOKUP(D571,fips_xref!$A$5:$C$286,2,FALSE)</f>
        <v>FALLON, MT_Non-Tribal</v>
      </c>
      <c r="D571" s="230" t="str">
        <f t="shared" si="1"/>
        <v>3002502</v>
      </c>
      <c r="E571" s="230" t="str">
        <f t="shared" ref="E571:U571" si="107">E59</f>
        <v>025-0003</v>
      </c>
      <c r="F571" s="230" t="str">
        <f t="shared" si="107"/>
        <v>WILLISTON BASIN - CABIN CREEK</v>
      </c>
      <c r="G571" s="230" t="str">
        <f t="shared" si="107"/>
        <v>FALLON</v>
      </c>
      <c r="H571" s="230">
        <f t="shared" si="107"/>
        <v>-104.41889999999999</v>
      </c>
      <c r="I571" s="230">
        <f t="shared" si="107"/>
        <v>46.613599999999998</v>
      </c>
      <c r="J571" s="230" t="str">
        <f t="shared" si="107"/>
        <v>MISC. HEATERS</v>
      </c>
      <c r="K571" s="230" t="str">
        <f t="shared" si="107"/>
        <v>MISC HEATERS</v>
      </c>
      <c r="L571" s="230">
        <f t="shared" si="107"/>
        <v>10500106</v>
      </c>
      <c r="M571" s="230">
        <f t="shared" si="107"/>
        <v>7</v>
      </c>
      <c r="N571" s="230" t="str">
        <f t="shared" si="107"/>
        <v/>
      </c>
      <c r="O571" s="230" t="str">
        <f t="shared" si="107"/>
        <v/>
      </c>
      <c r="P571" s="230" t="str">
        <f t="shared" si="107"/>
        <v>Process Heaters</v>
      </c>
      <c r="Q571" s="231">
        <f t="shared" si="107"/>
        <v>0.58932968703240951</v>
      </c>
      <c r="R571" s="231">
        <f t="shared" si="107"/>
        <v>2.6013030325631469E-2</v>
      </c>
      <c r="S571" s="231">
        <f t="shared" si="107"/>
        <v>1.1406009011253484</v>
      </c>
      <c r="T571" s="231">
        <f t="shared" si="107"/>
        <v>2.69100313713429E-3</v>
      </c>
      <c r="U571" s="231">
        <f t="shared" si="107"/>
        <v>6.150864313449806E-2</v>
      </c>
    </row>
    <row r="572" spans="1:21" s="7" customFormat="1" x14ac:dyDescent="0.2">
      <c r="A572" s="230" t="str">
        <f t="shared" ref="A572:B572" si="108">A60</f>
        <v>MTDEQ Permitted Sources</v>
      </c>
      <c r="B572" s="230" t="str">
        <f t="shared" si="108"/>
        <v>30</v>
      </c>
      <c r="C572" s="226" t="str">
        <f>VLOOKUP(D572,fips_xref!$A$5:$C$286,2,FALSE)</f>
        <v>FALLON, MT_Non-Tribal</v>
      </c>
      <c r="D572" s="230" t="str">
        <f t="shared" si="1"/>
        <v>3002502</v>
      </c>
      <c r="E572" s="230" t="str">
        <f t="shared" ref="E572:U572" si="109">E60</f>
        <v>025-0003</v>
      </c>
      <c r="F572" s="230" t="str">
        <f t="shared" si="109"/>
        <v>WILLISTON BASIN - CABIN CREEK</v>
      </c>
      <c r="G572" s="230" t="str">
        <f t="shared" si="109"/>
        <v>FALLON</v>
      </c>
      <c r="H572" s="230">
        <f t="shared" si="109"/>
        <v>-104.41889999999999</v>
      </c>
      <c r="I572" s="230">
        <f t="shared" si="109"/>
        <v>46.613599999999998</v>
      </c>
      <c r="J572" s="230" t="str">
        <f t="shared" si="109"/>
        <v>UNIT #1 WAUKESHA L7042 GSIU</v>
      </c>
      <c r="K572" s="230" t="str">
        <f t="shared" si="109"/>
        <v>UNIT # 1 - WAUKESHA COMP.</v>
      </c>
      <c r="L572" s="230">
        <f t="shared" si="109"/>
        <v>20200202</v>
      </c>
      <c r="M572" s="230">
        <f t="shared" si="109"/>
        <v>19</v>
      </c>
      <c r="N572" s="230" t="str">
        <f t="shared" si="109"/>
        <v/>
      </c>
      <c r="O572" s="230" t="str">
        <f t="shared" si="109"/>
        <v/>
      </c>
      <c r="P572" s="230" t="str">
        <f t="shared" si="109"/>
        <v>Compressor Engines</v>
      </c>
      <c r="Q572" s="231">
        <f t="shared" si="109"/>
        <v>3.0369892547658419</v>
      </c>
      <c r="R572" s="231">
        <f t="shared" si="109"/>
        <v>0.27230388887668411</v>
      </c>
      <c r="S572" s="231">
        <f t="shared" si="109"/>
        <v>6.5496453497718026</v>
      </c>
      <c r="T572" s="231">
        <f t="shared" si="109"/>
        <v>7.304151372221645E-3</v>
      </c>
      <c r="U572" s="231">
        <f t="shared" si="109"/>
        <v>0.12173585620369408</v>
      </c>
    </row>
    <row r="573" spans="1:21" s="7" customFormat="1" x14ac:dyDescent="0.2">
      <c r="A573" s="230" t="str">
        <f t="shared" ref="A573:B573" si="110">A61</f>
        <v>MTDEQ Permitted Sources</v>
      </c>
      <c r="B573" s="230" t="str">
        <f t="shared" si="110"/>
        <v>30</v>
      </c>
      <c r="C573" s="226" t="str">
        <f>VLOOKUP(D573,fips_xref!$A$5:$C$286,2,FALSE)</f>
        <v>FALLON, MT_Non-Tribal</v>
      </c>
      <c r="D573" s="230" t="str">
        <f t="shared" si="1"/>
        <v>3002502</v>
      </c>
      <c r="E573" s="230" t="str">
        <f t="shared" ref="E573:U573" si="111">E61</f>
        <v>025-0003</v>
      </c>
      <c r="F573" s="230" t="str">
        <f t="shared" si="111"/>
        <v>WILLISTON BASIN - CABIN CREEK</v>
      </c>
      <c r="G573" s="230" t="str">
        <f t="shared" si="111"/>
        <v>FALLON</v>
      </c>
      <c r="H573" s="230">
        <f t="shared" si="111"/>
        <v>-104.41889999999999</v>
      </c>
      <c r="I573" s="230">
        <f t="shared" si="111"/>
        <v>46.613599999999998</v>
      </c>
      <c r="J573" s="230" t="str">
        <f t="shared" si="111"/>
        <v>UNIT #10 INGERSOLL-RAND 48KVG</v>
      </c>
      <c r="K573" s="230" t="str">
        <f t="shared" si="111"/>
        <v>UNIT #10 - ING-RAND 48KVG</v>
      </c>
      <c r="L573" s="230">
        <f t="shared" si="111"/>
        <v>20200202</v>
      </c>
      <c r="M573" s="230">
        <f t="shared" si="111"/>
        <v>9</v>
      </c>
      <c r="N573" s="230" t="str">
        <f t="shared" si="111"/>
        <v/>
      </c>
      <c r="O573" s="230" t="str">
        <f t="shared" si="111"/>
        <v/>
      </c>
      <c r="P573" s="230" t="str">
        <f t="shared" si="111"/>
        <v>Compressor Engines</v>
      </c>
      <c r="Q573" s="231">
        <f t="shared" si="111"/>
        <v>8.9829529007738511</v>
      </c>
      <c r="R573" s="231">
        <f t="shared" si="111"/>
        <v>0.12212028522328469</v>
      </c>
      <c r="S573" s="231">
        <f t="shared" si="111"/>
        <v>26.051601370597066</v>
      </c>
      <c r="T573" s="231">
        <f t="shared" si="111"/>
        <v>3.4598611763155163E-3</v>
      </c>
      <c r="U573" s="231">
        <f t="shared" si="111"/>
        <v>5.7664352938591928E-2</v>
      </c>
    </row>
    <row r="574" spans="1:21" s="7" customFormat="1" x14ac:dyDescent="0.2">
      <c r="A574" s="230" t="str">
        <f t="shared" ref="A574:B574" si="112">A62</f>
        <v>MTDEQ Permitted Sources</v>
      </c>
      <c r="B574" s="230" t="str">
        <f t="shared" si="112"/>
        <v>30</v>
      </c>
      <c r="C574" s="226" t="str">
        <f>VLOOKUP(D574,fips_xref!$A$5:$C$286,2,FALSE)</f>
        <v>FALLON, MT_Non-Tribal</v>
      </c>
      <c r="D574" s="230" t="str">
        <f t="shared" si="1"/>
        <v>3002502</v>
      </c>
      <c r="E574" s="230" t="str">
        <f t="shared" ref="E574:U574" si="113">E62</f>
        <v>025-0003</v>
      </c>
      <c r="F574" s="230" t="str">
        <f t="shared" si="113"/>
        <v>WILLISTON BASIN - CABIN CREEK</v>
      </c>
      <c r="G574" s="230" t="str">
        <f t="shared" si="113"/>
        <v>FALLON</v>
      </c>
      <c r="H574" s="230">
        <f t="shared" si="113"/>
        <v>-104.41889999999999</v>
      </c>
      <c r="I574" s="230">
        <f t="shared" si="113"/>
        <v>46.613599999999998</v>
      </c>
      <c r="J574" s="230" t="str">
        <f t="shared" si="113"/>
        <v>UNIT #15 SOLAR SATURN MARK II</v>
      </c>
      <c r="K574" s="230" t="str">
        <f t="shared" si="113"/>
        <v>UNIT #15 1200 HP TURBINE</v>
      </c>
      <c r="L574" s="230">
        <f t="shared" si="113"/>
        <v>20200201</v>
      </c>
      <c r="M574" s="230">
        <f t="shared" si="113"/>
        <v>2367</v>
      </c>
      <c r="N574" s="230" t="str">
        <f t="shared" si="113"/>
        <v/>
      </c>
      <c r="O574" s="230" t="str">
        <f t="shared" si="113"/>
        <v/>
      </c>
      <c r="P574" s="230" t="str">
        <f t="shared" si="113"/>
        <v>Compressor Engines</v>
      </c>
      <c r="Q574" s="231">
        <f t="shared" si="113"/>
        <v>4.1008324949795982</v>
      </c>
      <c r="R574" s="231">
        <f t="shared" si="113"/>
        <v>3.8369860445339072</v>
      </c>
      <c r="S574" s="231">
        <f t="shared" si="113"/>
        <v>1.935087541612615</v>
      </c>
      <c r="T574" s="231">
        <f t="shared" si="113"/>
        <v>1.2686157646490226E-2</v>
      </c>
      <c r="U574" s="231">
        <f t="shared" si="113"/>
        <v>0.2123329618205485</v>
      </c>
    </row>
    <row r="575" spans="1:21" s="7" customFormat="1" x14ac:dyDescent="0.2">
      <c r="A575" s="230" t="str">
        <f t="shared" ref="A575:B575" si="114">A63</f>
        <v>MTDEQ Permitted Sources</v>
      </c>
      <c r="B575" s="230" t="str">
        <f t="shared" si="114"/>
        <v>30</v>
      </c>
      <c r="C575" s="226" t="str">
        <f>VLOOKUP(D575,fips_xref!$A$5:$C$286,2,FALSE)</f>
        <v>FALLON, MT_Non-Tribal</v>
      </c>
      <c r="D575" s="230" t="str">
        <f t="shared" si="1"/>
        <v>3002502</v>
      </c>
      <c r="E575" s="230" t="str">
        <f t="shared" ref="E575:U575" si="115">E63</f>
        <v>025-0003</v>
      </c>
      <c r="F575" s="230" t="str">
        <f t="shared" si="115"/>
        <v>WILLISTON BASIN - CABIN CREEK</v>
      </c>
      <c r="G575" s="230" t="str">
        <f t="shared" si="115"/>
        <v>FALLON</v>
      </c>
      <c r="H575" s="230">
        <f t="shared" si="115"/>
        <v>-104.41889999999999</v>
      </c>
      <c r="I575" s="230">
        <f t="shared" si="115"/>
        <v>46.613599999999998</v>
      </c>
      <c r="J575" s="230" t="str">
        <f t="shared" si="115"/>
        <v>UNIT #16 SOLAR CENTAUR TURBINE COMPRESSOR</v>
      </c>
      <c r="K575" s="230" t="str">
        <f t="shared" si="115"/>
        <v>UNIT #16 - SOL CENT COMP</v>
      </c>
      <c r="L575" s="230">
        <f t="shared" si="115"/>
        <v>20200201</v>
      </c>
      <c r="M575" s="230">
        <f t="shared" si="115"/>
        <v>168</v>
      </c>
      <c r="N575" s="230" t="str">
        <f t="shared" si="115"/>
        <v/>
      </c>
      <c r="O575" s="230" t="str">
        <f t="shared" si="115"/>
        <v/>
      </c>
      <c r="P575" s="230" t="str">
        <f t="shared" si="115"/>
        <v>Compressor Engines</v>
      </c>
      <c r="Q575" s="231">
        <f t="shared" si="115"/>
        <v>4.5747053331282928</v>
      </c>
      <c r="R575" s="231">
        <f t="shared" si="115"/>
        <v>0.20195337829160195</v>
      </c>
      <c r="S575" s="231">
        <f t="shared" si="115"/>
        <v>35.829040911858179</v>
      </c>
      <c r="T575" s="231">
        <f t="shared" si="115"/>
        <v>6.4584075291222967E-2</v>
      </c>
      <c r="U575" s="231">
        <f t="shared" si="115"/>
        <v>1.0764012548537161</v>
      </c>
    </row>
    <row r="576" spans="1:21" s="7" customFormat="1" x14ac:dyDescent="0.2">
      <c r="A576" s="230" t="str">
        <f t="shared" ref="A576:B576" si="116">A64</f>
        <v>MTDEQ Permitted Sources</v>
      </c>
      <c r="B576" s="230" t="str">
        <f t="shared" si="116"/>
        <v>30</v>
      </c>
      <c r="C576" s="226" t="str">
        <f>VLOOKUP(D576,fips_xref!$A$5:$C$286,2,FALSE)</f>
        <v>FALLON, MT_Non-Tribal</v>
      </c>
      <c r="D576" s="230" t="str">
        <f t="shared" si="1"/>
        <v>3002502</v>
      </c>
      <c r="E576" s="230" t="str">
        <f t="shared" ref="E576:U576" si="117">E64</f>
        <v>025-0003</v>
      </c>
      <c r="F576" s="230" t="str">
        <f t="shared" si="117"/>
        <v>WILLISTON BASIN - CABIN CREEK</v>
      </c>
      <c r="G576" s="230" t="str">
        <f t="shared" si="117"/>
        <v>FALLON</v>
      </c>
      <c r="H576" s="230">
        <f t="shared" si="117"/>
        <v>-104.41889999999999</v>
      </c>
      <c r="I576" s="230">
        <f t="shared" si="117"/>
        <v>46.613599999999998</v>
      </c>
      <c r="J576" s="230" t="str">
        <f t="shared" si="117"/>
        <v>UNIT #4 INGERSOLL-RAND 6XVG</v>
      </c>
      <c r="K576" s="230" t="str">
        <f t="shared" si="117"/>
        <v>UNIT #4 INGERSL-RAND 6XVG</v>
      </c>
      <c r="L576" s="230">
        <f t="shared" si="117"/>
        <v>20200202</v>
      </c>
      <c r="M576" s="230">
        <f t="shared" si="117"/>
        <v>0</v>
      </c>
      <c r="N576" s="230" t="str">
        <f t="shared" si="117"/>
        <v/>
      </c>
      <c r="O576" s="230" t="str">
        <f t="shared" si="117"/>
        <v/>
      </c>
      <c r="P576" s="230" t="str">
        <f t="shared" si="117"/>
        <v>Compressor Engines</v>
      </c>
      <c r="Q576" s="231">
        <f t="shared" si="117"/>
        <v>0</v>
      </c>
      <c r="R576" s="231">
        <f t="shared" si="117"/>
        <v>0</v>
      </c>
      <c r="S576" s="231">
        <f t="shared" si="117"/>
        <v>0</v>
      </c>
      <c r="T576" s="231">
        <f t="shared" si="117"/>
        <v>0</v>
      </c>
      <c r="U576" s="231">
        <f t="shared" si="117"/>
        <v>0</v>
      </c>
    </row>
    <row r="577" spans="1:21" s="7" customFormat="1" x14ac:dyDescent="0.2">
      <c r="A577" s="230" t="str">
        <f t="shared" ref="A577:B577" si="118">A65</f>
        <v>MTDEQ Permitted Sources</v>
      </c>
      <c r="B577" s="230" t="str">
        <f t="shared" si="118"/>
        <v>30</v>
      </c>
      <c r="C577" s="226" t="str">
        <f>VLOOKUP(D577,fips_xref!$A$5:$C$286,2,FALSE)</f>
        <v>FALLON, MT_Non-Tribal</v>
      </c>
      <c r="D577" s="230" t="str">
        <f t="shared" si="1"/>
        <v>3002502</v>
      </c>
      <c r="E577" s="230" t="str">
        <f t="shared" ref="E577:U577" si="119">E65</f>
        <v>025-0003</v>
      </c>
      <c r="F577" s="230" t="str">
        <f t="shared" si="119"/>
        <v>WILLISTON BASIN - CABIN CREEK</v>
      </c>
      <c r="G577" s="230" t="str">
        <f t="shared" si="119"/>
        <v>FALLON</v>
      </c>
      <c r="H577" s="230">
        <f t="shared" si="119"/>
        <v>-104.41889999999999</v>
      </c>
      <c r="I577" s="230">
        <f t="shared" si="119"/>
        <v>46.613599999999998</v>
      </c>
      <c r="J577" s="230" t="str">
        <f t="shared" si="119"/>
        <v>UNIT #5 INGERSOLL-RAND 8XVG</v>
      </c>
      <c r="K577" s="230" t="str">
        <f t="shared" si="119"/>
        <v>UNIT #5 - INGER-RAND 8XVG</v>
      </c>
      <c r="L577" s="230">
        <f t="shared" si="119"/>
        <v>20200202</v>
      </c>
      <c r="M577" s="230">
        <f t="shared" si="119"/>
        <v>0</v>
      </c>
      <c r="N577" s="230" t="str">
        <f t="shared" si="119"/>
        <v/>
      </c>
      <c r="O577" s="230" t="str">
        <f t="shared" si="119"/>
        <v/>
      </c>
      <c r="P577" s="230" t="str">
        <f t="shared" si="119"/>
        <v>Compressor Engines</v>
      </c>
      <c r="Q577" s="231">
        <f t="shared" si="119"/>
        <v>0</v>
      </c>
      <c r="R577" s="231">
        <f t="shared" si="119"/>
        <v>0</v>
      </c>
      <c r="S577" s="231">
        <f t="shared" si="119"/>
        <v>0</v>
      </c>
      <c r="T577" s="231">
        <f t="shared" si="119"/>
        <v>0</v>
      </c>
      <c r="U577" s="231">
        <f t="shared" si="119"/>
        <v>0</v>
      </c>
    </row>
    <row r="578" spans="1:21" s="7" customFormat="1" x14ac:dyDescent="0.2">
      <c r="A578" s="230" t="str">
        <f t="shared" ref="A578:B578" si="120">A66</f>
        <v>MTDEQ Permitted Sources</v>
      </c>
      <c r="B578" s="230" t="str">
        <f t="shared" si="120"/>
        <v>30</v>
      </c>
      <c r="C578" s="226" t="str">
        <f>VLOOKUP(D578,fips_xref!$A$5:$C$286,2,FALSE)</f>
        <v>FALLON, MT_Non-Tribal</v>
      </c>
      <c r="D578" s="230" t="str">
        <f t="shared" si="1"/>
        <v>3002502</v>
      </c>
      <c r="E578" s="230" t="str">
        <f t="shared" ref="E578:U578" si="121">E66</f>
        <v>025-0003</v>
      </c>
      <c r="F578" s="230" t="str">
        <f t="shared" si="121"/>
        <v>WILLISTON BASIN - CABIN CREEK</v>
      </c>
      <c r="G578" s="230" t="str">
        <f t="shared" si="121"/>
        <v>FALLON</v>
      </c>
      <c r="H578" s="230">
        <f t="shared" si="121"/>
        <v>-104.41889999999999</v>
      </c>
      <c r="I578" s="230">
        <f t="shared" si="121"/>
        <v>46.613599999999998</v>
      </c>
      <c r="J578" s="230" t="str">
        <f t="shared" si="121"/>
        <v>UNIT #6 INGERSOLL-RAND 8XVG</v>
      </c>
      <c r="K578" s="230" t="str">
        <f t="shared" si="121"/>
        <v>UNIT #6 - INGER-RAND 8XVG</v>
      </c>
      <c r="L578" s="230">
        <f t="shared" si="121"/>
        <v>20200202</v>
      </c>
      <c r="M578" s="230">
        <f t="shared" si="121"/>
        <v>0</v>
      </c>
      <c r="N578" s="230" t="str">
        <f t="shared" si="121"/>
        <v/>
      </c>
      <c r="O578" s="230" t="str">
        <f t="shared" si="121"/>
        <v/>
      </c>
      <c r="P578" s="230" t="str">
        <f t="shared" si="121"/>
        <v>Compressor Engines</v>
      </c>
      <c r="Q578" s="231">
        <f t="shared" si="121"/>
        <v>0</v>
      </c>
      <c r="R578" s="231">
        <f t="shared" si="121"/>
        <v>0</v>
      </c>
      <c r="S578" s="231">
        <f t="shared" si="121"/>
        <v>0</v>
      </c>
      <c r="T578" s="231">
        <f t="shared" si="121"/>
        <v>0</v>
      </c>
      <c r="U578" s="231">
        <f t="shared" si="121"/>
        <v>0</v>
      </c>
    </row>
    <row r="579" spans="1:21" s="7" customFormat="1" x14ac:dyDescent="0.2">
      <c r="A579" s="230" t="str">
        <f t="shared" ref="A579:B579" si="122">A67</f>
        <v>MTDEQ Permitted Sources</v>
      </c>
      <c r="B579" s="230" t="str">
        <f t="shared" si="122"/>
        <v>30</v>
      </c>
      <c r="C579" s="226" t="str">
        <f>VLOOKUP(D579,fips_xref!$A$5:$C$286,2,FALSE)</f>
        <v>FALLON, MT_Non-Tribal</v>
      </c>
      <c r="D579" s="230" t="str">
        <f t="shared" si="1"/>
        <v>3002502</v>
      </c>
      <c r="E579" s="230" t="str">
        <f t="shared" ref="E579:U579" si="123">E67</f>
        <v>025-0003</v>
      </c>
      <c r="F579" s="230" t="str">
        <f t="shared" si="123"/>
        <v>WILLISTON BASIN - CABIN CREEK</v>
      </c>
      <c r="G579" s="230" t="str">
        <f t="shared" si="123"/>
        <v>FALLON</v>
      </c>
      <c r="H579" s="230">
        <f t="shared" si="123"/>
        <v>-104.41889999999999</v>
      </c>
      <c r="I579" s="230">
        <f t="shared" si="123"/>
        <v>46.613599999999998</v>
      </c>
      <c r="J579" s="230" t="str">
        <f t="shared" si="123"/>
        <v>UNIT #7 INGERSOLL-RAND 8XVG</v>
      </c>
      <c r="K579" s="230" t="str">
        <f t="shared" si="123"/>
        <v>UNIT #7 - INGER-RAND 8XVG</v>
      </c>
      <c r="L579" s="230">
        <f t="shared" si="123"/>
        <v>20200202</v>
      </c>
      <c r="M579" s="230">
        <f t="shared" si="123"/>
        <v>0</v>
      </c>
      <c r="N579" s="230" t="str">
        <f t="shared" si="123"/>
        <v/>
      </c>
      <c r="O579" s="230" t="str">
        <f t="shared" si="123"/>
        <v/>
      </c>
      <c r="P579" s="230" t="str">
        <f t="shared" si="123"/>
        <v>Compressor Engines</v>
      </c>
      <c r="Q579" s="231">
        <f t="shared" si="123"/>
        <v>0</v>
      </c>
      <c r="R579" s="231">
        <f t="shared" si="123"/>
        <v>0</v>
      </c>
      <c r="S579" s="231">
        <f t="shared" si="123"/>
        <v>0</v>
      </c>
      <c r="T579" s="231">
        <f t="shared" si="123"/>
        <v>0</v>
      </c>
      <c r="U579" s="231">
        <f t="shared" si="123"/>
        <v>0</v>
      </c>
    </row>
    <row r="580" spans="1:21" s="7" customFormat="1" x14ac:dyDescent="0.2">
      <c r="A580" s="230" t="str">
        <f t="shared" ref="A580:B580" si="124">A68</f>
        <v>MTDEQ Permitted Sources</v>
      </c>
      <c r="B580" s="230" t="str">
        <f t="shared" si="124"/>
        <v>30</v>
      </c>
      <c r="C580" s="226" t="str">
        <f>VLOOKUP(D580,fips_xref!$A$5:$C$286,2,FALSE)</f>
        <v>FALLON, MT_Non-Tribal</v>
      </c>
      <c r="D580" s="230" t="str">
        <f t="shared" si="1"/>
        <v>3002502</v>
      </c>
      <c r="E580" s="230" t="str">
        <f t="shared" ref="E580:U580" si="125">E68</f>
        <v>025-0003</v>
      </c>
      <c r="F580" s="230" t="str">
        <f t="shared" si="125"/>
        <v>WILLISTON BASIN - CABIN CREEK</v>
      </c>
      <c r="G580" s="230" t="str">
        <f t="shared" si="125"/>
        <v>FALLON</v>
      </c>
      <c r="H580" s="230">
        <f t="shared" si="125"/>
        <v>-104.41889999999999</v>
      </c>
      <c r="I580" s="230">
        <f t="shared" si="125"/>
        <v>46.613599999999998</v>
      </c>
      <c r="J580" s="230" t="str">
        <f t="shared" si="125"/>
        <v>UNIT #8 INGERSOLL-RAND 12SVG</v>
      </c>
      <c r="K580" s="230" t="str">
        <f t="shared" si="125"/>
        <v>UNIT #8 COMPRESSOR</v>
      </c>
      <c r="L580" s="230">
        <f t="shared" si="125"/>
        <v>20200202</v>
      </c>
      <c r="M580" s="230">
        <f t="shared" si="125"/>
        <v>4</v>
      </c>
      <c r="N580" s="230" t="str">
        <f t="shared" si="125"/>
        <v/>
      </c>
      <c r="O580" s="230" t="str">
        <f t="shared" si="125"/>
        <v/>
      </c>
      <c r="P580" s="230" t="str">
        <f t="shared" si="125"/>
        <v>Compressor Engines</v>
      </c>
      <c r="Q580" s="231">
        <f t="shared" si="125"/>
        <v>3.6264470848047816</v>
      </c>
      <c r="R580" s="231">
        <f t="shared" si="125"/>
        <v>5.4845206794927437E-2</v>
      </c>
      <c r="S580" s="231">
        <f t="shared" si="125"/>
        <v>11.712270796860674</v>
      </c>
      <c r="T580" s="231">
        <f t="shared" si="125"/>
        <v>1.5377160783624515E-3</v>
      </c>
      <c r="U580" s="231">
        <f t="shared" si="125"/>
        <v>2.562860130604086E-2</v>
      </c>
    </row>
    <row r="581" spans="1:21" s="7" customFormat="1" x14ac:dyDescent="0.2">
      <c r="A581" s="230" t="str">
        <f t="shared" ref="A581:B581" si="126">A69</f>
        <v>MTDEQ Permitted Sources</v>
      </c>
      <c r="B581" s="230" t="str">
        <f t="shared" si="126"/>
        <v>30</v>
      </c>
      <c r="C581" s="226" t="str">
        <f>VLOOKUP(D581,fips_xref!$A$5:$C$286,2,FALSE)</f>
        <v>FALLON, MT_Non-Tribal</v>
      </c>
      <c r="D581" s="230" t="str">
        <f t="shared" si="1"/>
        <v>3002502</v>
      </c>
      <c r="E581" s="230" t="str">
        <f t="shared" ref="E581:U581" si="127">E69</f>
        <v>025-0003</v>
      </c>
      <c r="F581" s="230" t="str">
        <f t="shared" si="127"/>
        <v>WILLISTON BASIN - CABIN CREEK</v>
      </c>
      <c r="G581" s="230" t="str">
        <f t="shared" si="127"/>
        <v>FALLON</v>
      </c>
      <c r="H581" s="230">
        <f t="shared" si="127"/>
        <v>-104.41889999999999</v>
      </c>
      <c r="I581" s="230">
        <f t="shared" si="127"/>
        <v>46.613599999999998</v>
      </c>
      <c r="J581" s="230" t="str">
        <f t="shared" si="127"/>
        <v>UNIT #9 INGERSOLL-RAND 48KVG</v>
      </c>
      <c r="K581" s="230" t="str">
        <f t="shared" si="127"/>
        <v>UNIT #9 - INGR-RAND 48KVG</v>
      </c>
      <c r="L581" s="230">
        <f t="shared" si="127"/>
        <v>20200202</v>
      </c>
      <c r="M581" s="230">
        <f t="shared" si="127"/>
        <v>7</v>
      </c>
      <c r="N581" s="230" t="str">
        <f t="shared" si="127"/>
        <v/>
      </c>
      <c r="O581" s="230" t="str">
        <f t="shared" si="127"/>
        <v/>
      </c>
      <c r="P581" s="230" t="str">
        <f t="shared" si="127"/>
        <v>Compressor Engines</v>
      </c>
      <c r="Q581" s="231">
        <f t="shared" si="127"/>
        <v>3.1395036599900052</v>
      </c>
      <c r="R581" s="231">
        <f t="shared" si="127"/>
        <v>9.3416251760518945E-2</v>
      </c>
      <c r="S581" s="231">
        <f t="shared" si="127"/>
        <v>19.925981229433706</v>
      </c>
      <c r="T581" s="231">
        <f t="shared" si="127"/>
        <v>2.69100313713429E-3</v>
      </c>
      <c r="U581" s="231">
        <f t="shared" si="127"/>
        <v>4.4850052285571505E-2</v>
      </c>
    </row>
    <row r="582" spans="1:21" s="7" customFormat="1" x14ac:dyDescent="0.2">
      <c r="A582" s="230" t="str">
        <f t="shared" ref="A582:B582" si="128">A70</f>
        <v>MTDEQ Permitted Sources</v>
      </c>
      <c r="B582" s="230" t="str">
        <f t="shared" si="128"/>
        <v>30</v>
      </c>
      <c r="C582" s="226" t="str">
        <f>VLOOKUP(D582,fips_xref!$A$5:$C$286,2,FALSE)</f>
        <v>FALLON, MT_Non-Tribal</v>
      </c>
      <c r="D582" s="230" t="str">
        <f t="shared" ref="D582:D645" si="129">D70&amp;"02"</f>
        <v>3002502</v>
      </c>
      <c r="E582" s="230" t="str">
        <f t="shared" ref="E582:U582" si="130">E70</f>
        <v>025-0003</v>
      </c>
      <c r="F582" s="230" t="str">
        <f t="shared" si="130"/>
        <v>WILLISTON BASIN - CABIN CREEK</v>
      </c>
      <c r="G582" s="230" t="str">
        <f t="shared" si="130"/>
        <v>FALLON</v>
      </c>
      <c r="H582" s="230">
        <f t="shared" si="130"/>
        <v>-104.41889999999999</v>
      </c>
      <c r="I582" s="230">
        <f t="shared" si="130"/>
        <v>46.613599999999998</v>
      </c>
      <c r="J582" s="230" t="str">
        <f t="shared" si="130"/>
        <v>UNIT#11 SOLAR SATURN PHASE IV TURBINE COMPRESSOR</v>
      </c>
      <c r="K582" s="230" t="str">
        <f t="shared" si="130"/>
        <v>UNIT #11 - SOLAR SAT COMP</v>
      </c>
      <c r="L582" s="230">
        <f t="shared" si="130"/>
        <v>20200201</v>
      </c>
      <c r="M582" s="230">
        <f t="shared" si="130"/>
        <v>44</v>
      </c>
      <c r="N582" s="230" t="str">
        <f t="shared" si="130"/>
        <v/>
      </c>
      <c r="O582" s="230" t="str">
        <f t="shared" si="130"/>
        <v/>
      </c>
      <c r="P582" s="230" t="str">
        <f t="shared" si="130"/>
        <v>Compressor Engines</v>
      </c>
      <c r="Q582" s="231">
        <f t="shared" si="130"/>
        <v>8.6237680534696892</v>
      </c>
      <c r="R582" s="231">
        <f t="shared" si="130"/>
        <v>0.34957412181439729</v>
      </c>
      <c r="S582" s="231">
        <f t="shared" si="130"/>
        <v>10.853712653108305</v>
      </c>
      <c r="T582" s="231">
        <f t="shared" si="130"/>
        <v>1.6914876861986967E-2</v>
      </c>
      <c r="U582" s="231">
        <f t="shared" si="130"/>
        <v>0.28191461436644943</v>
      </c>
    </row>
    <row r="583" spans="1:21" s="7" customFormat="1" x14ac:dyDescent="0.2">
      <c r="A583" s="230" t="str">
        <f t="shared" ref="A583:B583" si="131">A71</f>
        <v>MTDEQ Permitted Sources</v>
      </c>
      <c r="B583" s="230" t="str">
        <f t="shared" si="131"/>
        <v>30</v>
      </c>
      <c r="C583" s="226" t="str">
        <f>VLOOKUP(D583,fips_xref!$A$5:$C$286,2,FALSE)</f>
        <v>FALLON, MT_Non-Tribal</v>
      </c>
      <c r="D583" s="230" t="str">
        <f t="shared" si="129"/>
        <v>3002502</v>
      </c>
      <c r="E583" s="230" t="str">
        <f t="shared" ref="E583:U583" si="132">E71</f>
        <v>025-0003</v>
      </c>
      <c r="F583" s="230" t="str">
        <f t="shared" si="132"/>
        <v>WILLISTON BASIN - CABIN CREEK</v>
      </c>
      <c r="G583" s="230" t="str">
        <f t="shared" si="132"/>
        <v>FALLON</v>
      </c>
      <c r="H583" s="230">
        <f t="shared" si="132"/>
        <v>-104.41889999999999</v>
      </c>
      <c r="I583" s="230">
        <f t="shared" si="132"/>
        <v>46.613599999999998</v>
      </c>
      <c r="J583" s="230" t="str">
        <f t="shared" si="132"/>
        <v>UNIT#12 SOLAR SATURN PHASE IV TURBINE COMPRESSOR</v>
      </c>
      <c r="K583" s="230" t="str">
        <f t="shared" si="132"/>
        <v>UNIT #12 - SOLAR SAT COMP</v>
      </c>
      <c r="L583" s="230">
        <f t="shared" si="132"/>
        <v>20200201</v>
      </c>
      <c r="M583" s="230">
        <f t="shared" si="132"/>
        <v>40</v>
      </c>
      <c r="N583" s="230" t="str">
        <f t="shared" si="132"/>
        <v/>
      </c>
      <c r="O583" s="230" t="str">
        <f t="shared" si="132"/>
        <v/>
      </c>
      <c r="P583" s="230" t="str">
        <f t="shared" si="132"/>
        <v>Compressor Engines</v>
      </c>
      <c r="Q583" s="231">
        <f t="shared" si="132"/>
        <v>3.9468046011302924</v>
      </c>
      <c r="R583" s="231">
        <f t="shared" si="132"/>
        <v>0.33060895684792707</v>
      </c>
      <c r="S583" s="231">
        <f t="shared" si="132"/>
        <v>12.071071215145244</v>
      </c>
      <c r="T583" s="231">
        <f t="shared" si="132"/>
        <v>1.5377160783624515E-2</v>
      </c>
      <c r="U583" s="231">
        <f t="shared" si="132"/>
        <v>0.2562860130604086</v>
      </c>
    </row>
    <row r="584" spans="1:21" s="7" customFormat="1" x14ac:dyDescent="0.2">
      <c r="A584" s="230" t="str">
        <f t="shared" ref="A584:B584" si="133">A72</f>
        <v>MTDEQ Permitted Sources</v>
      </c>
      <c r="B584" s="230" t="str">
        <f t="shared" si="133"/>
        <v>30</v>
      </c>
      <c r="C584" s="226" t="str">
        <f>VLOOKUP(D584,fips_xref!$A$5:$C$286,2,FALSE)</f>
        <v>FALLON, MT_Non-Tribal</v>
      </c>
      <c r="D584" s="230" t="str">
        <f t="shared" si="129"/>
        <v>3002502</v>
      </c>
      <c r="E584" s="230" t="str">
        <f t="shared" ref="E584:U584" si="134">E72</f>
        <v>025-0003</v>
      </c>
      <c r="F584" s="230" t="str">
        <f t="shared" si="134"/>
        <v>WILLISTON BASIN - CABIN CREEK</v>
      </c>
      <c r="G584" s="230" t="str">
        <f t="shared" si="134"/>
        <v>FALLON</v>
      </c>
      <c r="H584" s="230">
        <f t="shared" si="134"/>
        <v>-104.41889999999999</v>
      </c>
      <c r="I584" s="230">
        <f t="shared" si="134"/>
        <v>46.613599999999998</v>
      </c>
      <c r="J584" s="230" t="str">
        <f t="shared" si="134"/>
        <v>UNT#13 SOLAR SATURN PHASE IV TURBINE COMPRESSOR</v>
      </c>
      <c r="K584" s="230" t="str">
        <f t="shared" si="134"/>
        <v>UNIT #13 SOLAR COMPRESSOR</v>
      </c>
      <c r="L584" s="230">
        <f t="shared" si="134"/>
        <v>20200201</v>
      </c>
      <c r="M584" s="230">
        <f t="shared" si="134"/>
        <v>27</v>
      </c>
      <c r="N584" s="230" t="str">
        <f t="shared" si="134"/>
        <v/>
      </c>
      <c r="O584" s="230" t="str">
        <f t="shared" si="134"/>
        <v/>
      </c>
      <c r="P584" s="230" t="str">
        <f t="shared" si="134"/>
        <v>Compressor Engines</v>
      </c>
      <c r="Q584" s="231">
        <f t="shared" si="134"/>
        <v>5.8178206394778051</v>
      </c>
      <c r="R584" s="231">
        <f t="shared" si="134"/>
        <v>0.23437355894374368</v>
      </c>
      <c r="S584" s="231">
        <f t="shared" si="134"/>
        <v>7.2657084702625836</v>
      </c>
      <c r="T584" s="231">
        <f t="shared" si="134"/>
        <v>1.0379583528946548E-2</v>
      </c>
      <c r="U584" s="231">
        <f t="shared" si="134"/>
        <v>0.17299305881577581</v>
      </c>
    </row>
    <row r="585" spans="1:21" s="7" customFormat="1" x14ac:dyDescent="0.2">
      <c r="A585" s="230" t="str">
        <f t="shared" ref="A585:B585" si="135">A73</f>
        <v>MTDEQ Permitted Sources</v>
      </c>
      <c r="B585" s="230" t="str">
        <f t="shared" si="135"/>
        <v>30</v>
      </c>
      <c r="C585" s="226" t="str">
        <f>VLOOKUP(D585,fips_xref!$A$5:$C$286,2,FALSE)</f>
        <v>FALLON, MT_Non-Tribal</v>
      </c>
      <c r="D585" s="230" t="str">
        <f t="shared" si="129"/>
        <v>3002502</v>
      </c>
      <c r="E585" s="230" t="str">
        <f t="shared" ref="E585:U585" si="136">E73</f>
        <v>025-0003</v>
      </c>
      <c r="F585" s="230" t="str">
        <f t="shared" si="136"/>
        <v>WILLISTON BASIN - CABIN CREEK</v>
      </c>
      <c r="G585" s="230" t="str">
        <f t="shared" si="136"/>
        <v>FALLON</v>
      </c>
      <c r="H585" s="230">
        <f t="shared" si="136"/>
        <v>-104.41889999999999</v>
      </c>
      <c r="I585" s="230">
        <f t="shared" si="136"/>
        <v>46.613599999999998</v>
      </c>
      <c r="J585" s="230" t="str">
        <f t="shared" si="136"/>
        <v>UNT#14 SOLAR SATURN MARK II TURBINE COMPRESSOR</v>
      </c>
      <c r="K585" s="230" t="str">
        <f t="shared" si="136"/>
        <v>UNIT #14  SOL SAT MARK II</v>
      </c>
      <c r="L585" s="230">
        <f t="shared" si="136"/>
        <v>20200201</v>
      </c>
      <c r="M585" s="230">
        <f t="shared" si="136"/>
        <v>33</v>
      </c>
      <c r="N585" s="230" t="str">
        <f t="shared" si="136"/>
        <v/>
      </c>
      <c r="O585" s="230" t="str">
        <f t="shared" si="136"/>
        <v/>
      </c>
      <c r="P585" s="230" t="str">
        <f t="shared" si="136"/>
        <v>Compressor Engines</v>
      </c>
      <c r="Q585" s="231">
        <f t="shared" si="136"/>
        <v>8.0345665094438079</v>
      </c>
      <c r="R585" s="231">
        <f t="shared" si="136"/>
        <v>6.7915793461008275E-2</v>
      </c>
      <c r="S585" s="231">
        <f t="shared" si="136"/>
        <v>8.5843000074583848</v>
      </c>
      <c r="T585" s="231">
        <f t="shared" si="136"/>
        <v>1.2686157646490226E-2</v>
      </c>
      <c r="U585" s="231">
        <f t="shared" si="136"/>
        <v>0.21143596077483709</v>
      </c>
    </row>
    <row r="586" spans="1:21" s="7" customFormat="1" x14ac:dyDescent="0.2">
      <c r="A586" s="230" t="str">
        <f t="shared" ref="A586:B586" si="137">A74</f>
        <v>MTDEQ Permitted Sources</v>
      </c>
      <c r="B586" s="230" t="str">
        <f t="shared" si="137"/>
        <v>30</v>
      </c>
      <c r="C586" s="226" t="str">
        <f>VLOOKUP(D586,fips_xref!$A$5:$C$286,2,FALSE)</f>
        <v>FALLON, MT_Non-Tribal</v>
      </c>
      <c r="D586" s="230" t="str">
        <f t="shared" si="129"/>
        <v>3002502</v>
      </c>
      <c r="E586" s="230" t="str">
        <f t="shared" ref="E586:U586" si="138">E74</f>
        <v>025-0006</v>
      </c>
      <c r="F586" s="230" t="str">
        <f t="shared" si="138"/>
        <v>BAKER CRUDE OIL STATION - 025-0006</v>
      </c>
      <c r="G586" s="230" t="str">
        <f t="shared" si="138"/>
        <v>FALLON</v>
      </c>
      <c r="H586" s="230">
        <f t="shared" si="138"/>
        <v>-104.4485</v>
      </c>
      <c r="I586" s="230">
        <f t="shared" si="138"/>
        <v>46.389200000000002</v>
      </c>
      <c r="J586" s="230" t="str">
        <f t="shared" si="138"/>
        <v>10,000 CRUDE OIL TANK</v>
      </c>
      <c r="K586" s="230" t="str">
        <f t="shared" si="138"/>
        <v>10,000 BBL STORAGE TANK</v>
      </c>
      <c r="L586" s="230">
        <f t="shared" si="138"/>
        <v>40301117</v>
      </c>
      <c r="M586" s="230">
        <f t="shared" si="138"/>
        <v>569358</v>
      </c>
      <c r="N586" s="230" t="str">
        <f t="shared" si="138"/>
        <v/>
      </c>
      <c r="O586" s="230" t="str">
        <f t="shared" si="138"/>
        <v/>
      </c>
      <c r="P586" s="230" t="str">
        <f t="shared" si="138"/>
        <v>Permitted Tank Losses</v>
      </c>
      <c r="Q586" s="231">
        <f t="shared" si="138"/>
        <v>0</v>
      </c>
      <c r="R586" s="231">
        <f t="shared" si="138"/>
        <v>5.7637442907220588</v>
      </c>
      <c r="S586" s="231">
        <f t="shared" si="138"/>
        <v>0</v>
      </c>
      <c r="T586" s="231">
        <f t="shared" si="138"/>
        <v>0</v>
      </c>
      <c r="U586" s="231">
        <f t="shared" si="138"/>
        <v>0</v>
      </c>
    </row>
    <row r="587" spans="1:21" s="7" customFormat="1" x14ac:dyDescent="0.2">
      <c r="A587" s="230" t="str">
        <f t="shared" ref="A587:B587" si="139">A75</f>
        <v>MTDEQ Permitted Sources</v>
      </c>
      <c r="B587" s="230" t="str">
        <f t="shared" si="139"/>
        <v>30</v>
      </c>
      <c r="C587" s="226" t="str">
        <f>VLOOKUP(D587,fips_xref!$A$5:$C$286,2,FALSE)</f>
        <v>FALLON, MT_Non-Tribal</v>
      </c>
      <c r="D587" s="230" t="str">
        <f t="shared" si="129"/>
        <v>3002502</v>
      </c>
      <c r="E587" s="230" t="str">
        <f t="shared" ref="E587:U587" si="140">E75</f>
        <v>025-0006</v>
      </c>
      <c r="F587" s="230" t="str">
        <f t="shared" si="140"/>
        <v>BAKER CRUDE OIL STATION - 025-0006</v>
      </c>
      <c r="G587" s="230" t="str">
        <f t="shared" si="140"/>
        <v>FALLON</v>
      </c>
      <c r="H587" s="230">
        <f t="shared" si="140"/>
        <v>-104.4485</v>
      </c>
      <c r="I587" s="230">
        <f t="shared" si="140"/>
        <v>46.389200000000002</v>
      </c>
      <c r="J587" s="230" t="str">
        <f t="shared" si="140"/>
        <v>5,000 CRUDE OIL TANK</v>
      </c>
      <c r="K587" s="230" t="str">
        <f t="shared" si="140"/>
        <v>5,000 BBL STORAGE TANK</v>
      </c>
      <c r="L587" s="230">
        <f t="shared" si="140"/>
        <v>40301117</v>
      </c>
      <c r="M587" s="230">
        <f t="shared" si="140"/>
        <v>226947</v>
      </c>
      <c r="N587" s="230" t="str">
        <f t="shared" si="140"/>
        <v/>
      </c>
      <c r="O587" s="230" t="str">
        <f t="shared" si="140"/>
        <v/>
      </c>
      <c r="P587" s="230" t="str">
        <f t="shared" si="140"/>
        <v>Permitted Tank Losses</v>
      </c>
      <c r="Q587" s="231">
        <f t="shared" si="140"/>
        <v>0</v>
      </c>
      <c r="R587" s="231">
        <f t="shared" si="140"/>
        <v>7.2413612990218441</v>
      </c>
      <c r="S587" s="231">
        <f t="shared" si="140"/>
        <v>0</v>
      </c>
      <c r="T587" s="231">
        <f t="shared" si="140"/>
        <v>0</v>
      </c>
      <c r="U587" s="231">
        <f t="shared" si="140"/>
        <v>0</v>
      </c>
    </row>
    <row r="588" spans="1:21" s="7" customFormat="1" x14ac:dyDescent="0.2">
      <c r="A588" s="230" t="str">
        <f t="shared" ref="A588:B588" si="141">A76</f>
        <v>MTDEQ Permitted Sources</v>
      </c>
      <c r="B588" s="230" t="str">
        <f t="shared" si="141"/>
        <v>30</v>
      </c>
      <c r="C588" s="226" t="str">
        <f>VLOOKUP(D588,fips_xref!$A$5:$C$286,2,FALSE)</f>
        <v>FALLON, MT_Non-Tribal</v>
      </c>
      <c r="D588" s="230" t="str">
        <f t="shared" si="129"/>
        <v>3002502</v>
      </c>
      <c r="E588" s="230" t="str">
        <f t="shared" ref="E588:U588" si="142">E76</f>
        <v>025-0006</v>
      </c>
      <c r="F588" s="230" t="str">
        <f t="shared" si="142"/>
        <v>BAKER CRUDE OIL STATION - 025-0006</v>
      </c>
      <c r="G588" s="230" t="str">
        <f t="shared" si="142"/>
        <v>FALLON</v>
      </c>
      <c r="H588" s="230">
        <f t="shared" si="142"/>
        <v>-104.4485</v>
      </c>
      <c r="I588" s="230">
        <f t="shared" si="142"/>
        <v>46.389200000000002</v>
      </c>
      <c r="J588" s="230" t="str">
        <f t="shared" si="142"/>
        <v>FUGITIVE</v>
      </c>
      <c r="K588" s="230" t="str">
        <f t="shared" si="142"/>
        <v>FUGITIVE VOC'S</v>
      </c>
      <c r="L588" s="230">
        <f t="shared" si="142"/>
        <v>40400151</v>
      </c>
      <c r="M588" s="230">
        <f t="shared" si="142"/>
        <v>796305</v>
      </c>
      <c r="N588" s="230" t="str">
        <f t="shared" si="142"/>
        <v/>
      </c>
      <c r="O588" s="230" t="str">
        <f t="shared" si="142"/>
        <v/>
      </c>
      <c r="P588" s="230" t="str">
        <f t="shared" si="142"/>
        <v>Permitted Fugitives</v>
      </c>
      <c r="Q588" s="231">
        <f t="shared" si="142"/>
        <v>0</v>
      </c>
      <c r="R588" s="231">
        <f t="shared" si="142"/>
        <v>13.928632237807086</v>
      </c>
      <c r="S588" s="231">
        <f t="shared" si="142"/>
        <v>0</v>
      </c>
      <c r="T588" s="231">
        <f t="shared" si="142"/>
        <v>0</v>
      </c>
      <c r="U588" s="231">
        <f t="shared" si="142"/>
        <v>0</v>
      </c>
    </row>
    <row r="589" spans="1:21" s="7" customFormat="1" x14ac:dyDescent="0.2">
      <c r="A589" s="230" t="str">
        <f t="shared" ref="A589:B589" si="143">A77</f>
        <v>MTDEQ Permitted Sources</v>
      </c>
      <c r="B589" s="230" t="str">
        <f t="shared" si="143"/>
        <v>30</v>
      </c>
      <c r="C589" s="226" t="str">
        <f>VLOOKUP(D589,fips_xref!$A$5:$C$286,2,FALSE)</f>
        <v>FALLON, MT_Non-Tribal</v>
      </c>
      <c r="D589" s="230" t="str">
        <f t="shared" si="129"/>
        <v>3002502</v>
      </c>
      <c r="E589" s="230" t="str">
        <f t="shared" ref="E589:U589" si="144">E77</f>
        <v>025-0006</v>
      </c>
      <c r="F589" s="230" t="str">
        <f t="shared" si="144"/>
        <v>BAKER CRUDE OIL STATION - 025-0006</v>
      </c>
      <c r="G589" s="230" t="str">
        <f t="shared" si="144"/>
        <v>FALLON</v>
      </c>
      <c r="H589" s="230">
        <f t="shared" si="144"/>
        <v>-104.4485</v>
      </c>
      <c r="I589" s="230">
        <f t="shared" si="144"/>
        <v>46.389200000000002</v>
      </c>
      <c r="J589" s="230" t="str">
        <f t="shared" si="144"/>
        <v>FUGITIVE</v>
      </c>
      <c r="K589" s="230" t="str">
        <f t="shared" si="144"/>
        <v>PICKUPS</v>
      </c>
      <c r="L589" s="230">
        <f t="shared" si="144"/>
        <v>30501050</v>
      </c>
      <c r="M589" s="230">
        <f t="shared" si="144"/>
        <v>183</v>
      </c>
      <c r="N589" s="230" t="str">
        <f t="shared" si="144"/>
        <v/>
      </c>
      <c r="O589" s="230" t="str">
        <f t="shared" si="144"/>
        <v/>
      </c>
      <c r="P589" s="230" t="str">
        <f t="shared" si="144"/>
        <v>Natural Gas Production, Other Not Classified</v>
      </c>
      <c r="Q589" s="231">
        <f t="shared" si="144"/>
        <v>0</v>
      </c>
      <c r="R589" s="231">
        <f t="shared" si="144"/>
        <v>0</v>
      </c>
      <c r="S589" s="231">
        <f t="shared" si="144"/>
        <v>0</v>
      </c>
      <c r="T589" s="231">
        <f t="shared" si="144"/>
        <v>0</v>
      </c>
      <c r="U589" s="231">
        <f t="shared" si="144"/>
        <v>0.12429871633429818</v>
      </c>
    </row>
    <row r="590" spans="1:21" s="7" customFormat="1" x14ac:dyDescent="0.2">
      <c r="A590" s="230" t="str">
        <f t="shared" ref="A590:B590" si="145">A78</f>
        <v>MTDEQ Permitted Sources</v>
      </c>
      <c r="B590" s="230" t="str">
        <f t="shared" si="145"/>
        <v>30</v>
      </c>
      <c r="C590" s="226" t="str">
        <f>VLOOKUP(D590,fips_xref!$A$5:$C$286,2,FALSE)</f>
        <v>FALLON, MT_Non-Tribal</v>
      </c>
      <c r="D590" s="230" t="str">
        <f t="shared" si="129"/>
        <v>3002502</v>
      </c>
      <c r="E590" s="230" t="str">
        <f t="shared" ref="E590:U590" si="146">E78</f>
        <v>025-0006</v>
      </c>
      <c r="F590" s="230" t="str">
        <f t="shared" si="146"/>
        <v>BAKER CRUDE OIL STATION - 025-0006</v>
      </c>
      <c r="G590" s="230" t="str">
        <f t="shared" si="146"/>
        <v>FALLON</v>
      </c>
      <c r="H590" s="230">
        <f t="shared" si="146"/>
        <v>-104.4485</v>
      </c>
      <c r="I590" s="230">
        <f t="shared" si="146"/>
        <v>46.389200000000002</v>
      </c>
      <c r="J590" s="230" t="str">
        <f t="shared" si="146"/>
        <v>FUGITIVE</v>
      </c>
      <c r="K590" s="230" t="str">
        <f t="shared" si="146"/>
        <v>TRUCKS</v>
      </c>
      <c r="L590" s="230">
        <f t="shared" si="146"/>
        <v>30501050</v>
      </c>
      <c r="M590" s="230">
        <f t="shared" si="146"/>
        <v>94</v>
      </c>
      <c r="N590" s="230" t="str">
        <f t="shared" si="146"/>
        <v/>
      </c>
      <c r="O590" s="230" t="str">
        <f t="shared" si="146"/>
        <v/>
      </c>
      <c r="P590" s="230" t="str">
        <f t="shared" si="146"/>
        <v>Natural Gas Production, Other Not Classified</v>
      </c>
      <c r="Q590" s="231">
        <f t="shared" si="146"/>
        <v>0</v>
      </c>
      <c r="R590" s="231">
        <f t="shared" si="146"/>
        <v>0</v>
      </c>
      <c r="S590" s="231">
        <f t="shared" si="146"/>
        <v>0</v>
      </c>
      <c r="T590" s="231">
        <f t="shared" si="146"/>
        <v>0</v>
      </c>
      <c r="U590" s="231">
        <f t="shared" si="146"/>
        <v>0.23911485018536119</v>
      </c>
    </row>
    <row r="591" spans="1:21" s="7" customFormat="1" x14ac:dyDescent="0.2">
      <c r="A591" s="230" t="str">
        <f t="shared" ref="A591:B591" si="147">A79</f>
        <v>MTDEQ Permitted Sources</v>
      </c>
      <c r="B591" s="230" t="str">
        <f t="shared" si="147"/>
        <v>30</v>
      </c>
      <c r="C591" s="226" t="str">
        <f>VLOOKUP(D591,fips_xref!$A$5:$C$286,2,FALSE)</f>
        <v>FALLON, MT_Non-Tribal</v>
      </c>
      <c r="D591" s="230" t="str">
        <f t="shared" si="129"/>
        <v>3002502</v>
      </c>
      <c r="E591" s="230" t="str">
        <f t="shared" ref="E591:U591" si="148">E79</f>
        <v>025-0008</v>
      </c>
      <c r="F591" s="230" t="str">
        <f t="shared" si="148"/>
        <v>WILLISTON BASIN - MONARCH STATION</v>
      </c>
      <c r="G591" s="230" t="str">
        <f t="shared" si="148"/>
        <v>FALLON</v>
      </c>
      <c r="H591" s="230">
        <f t="shared" si="148"/>
        <v>-104.35742</v>
      </c>
      <c r="I591" s="230">
        <f t="shared" si="148"/>
        <v>46.492280000000001</v>
      </c>
      <c r="J591" s="230" t="str">
        <f t="shared" si="148"/>
        <v>MISCELLANEOUS HEATERS</v>
      </c>
      <c r="K591" s="230" t="str">
        <f t="shared" si="148"/>
        <v>MISCELLANEOUS HEATERS</v>
      </c>
      <c r="L591" s="230">
        <f t="shared" si="148"/>
        <v>10500106</v>
      </c>
      <c r="M591" s="230">
        <f t="shared" si="148"/>
        <v>0</v>
      </c>
      <c r="N591" s="230" t="str">
        <f t="shared" si="148"/>
        <v/>
      </c>
      <c r="O591" s="230" t="str">
        <f t="shared" si="148"/>
        <v/>
      </c>
      <c r="P591" s="230" t="str">
        <f t="shared" si="148"/>
        <v>Process Heaters</v>
      </c>
      <c r="Q591" s="231">
        <f t="shared" si="148"/>
        <v>0</v>
      </c>
      <c r="R591" s="231">
        <f t="shared" si="148"/>
        <v>0</v>
      </c>
      <c r="S591" s="231">
        <f t="shared" si="148"/>
        <v>0</v>
      </c>
      <c r="T591" s="231">
        <f t="shared" si="148"/>
        <v>0</v>
      </c>
      <c r="U591" s="231">
        <f t="shared" si="148"/>
        <v>0</v>
      </c>
    </row>
    <row r="592" spans="1:21" s="7" customFormat="1" x14ac:dyDescent="0.2">
      <c r="A592" s="230" t="str">
        <f t="shared" ref="A592:B592" si="149">A80</f>
        <v>MTDEQ Permitted Sources</v>
      </c>
      <c r="B592" s="230" t="str">
        <f t="shared" si="149"/>
        <v>30</v>
      </c>
      <c r="C592" s="226" t="str">
        <f>VLOOKUP(D592,fips_xref!$A$5:$C$286,2,FALSE)</f>
        <v>FALLON, MT_Non-Tribal</v>
      </c>
      <c r="D592" s="230" t="str">
        <f t="shared" si="129"/>
        <v>3002502</v>
      </c>
      <c r="E592" s="230" t="str">
        <f t="shared" ref="E592:U592" si="150">E80</f>
        <v>025-0008</v>
      </c>
      <c r="F592" s="230" t="str">
        <f t="shared" si="150"/>
        <v>WILLISTON BASIN - MONARCH STATION</v>
      </c>
      <c r="G592" s="230" t="str">
        <f t="shared" si="150"/>
        <v>FALLON</v>
      </c>
      <c r="H592" s="230">
        <f t="shared" si="150"/>
        <v>-104.35742</v>
      </c>
      <c r="I592" s="230">
        <f t="shared" si="150"/>
        <v>46.492280000000001</v>
      </c>
      <c r="J592" s="230" t="str">
        <f t="shared" si="150"/>
        <v>SIVALLS REBOILER</v>
      </c>
      <c r="K592" s="230" t="str">
        <f t="shared" si="150"/>
        <v>DEHYDRATION UNIT #1A</v>
      </c>
      <c r="L592" s="230">
        <f t="shared" si="150"/>
        <v>31000228</v>
      </c>
      <c r="M592" s="230">
        <f t="shared" si="150"/>
        <v>3</v>
      </c>
      <c r="N592" s="230" t="str">
        <f t="shared" si="150"/>
        <v/>
      </c>
      <c r="O592" s="230" t="str">
        <f t="shared" si="150"/>
        <v/>
      </c>
      <c r="P592" s="230" t="str">
        <f t="shared" si="150"/>
        <v>Dehydrator</v>
      </c>
      <c r="Q592" s="231">
        <f t="shared" si="150"/>
        <v>0.19221450979530644</v>
      </c>
      <c r="R592" s="231">
        <f t="shared" si="150"/>
        <v>1.0251440522416343E-2</v>
      </c>
      <c r="S592" s="231">
        <f t="shared" si="150"/>
        <v>6.7275078428357254E-2</v>
      </c>
      <c r="T592" s="231">
        <f t="shared" si="150"/>
        <v>1.1532870587718385E-3</v>
      </c>
      <c r="U592" s="231">
        <f t="shared" si="150"/>
        <v>5.7664352938591925E-3</v>
      </c>
    </row>
    <row r="593" spans="1:21" s="7" customFormat="1" x14ac:dyDescent="0.2">
      <c r="A593" s="230" t="str">
        <f t="shared" ref="A593:B593" si="151">A81</f>
        <v>MTDEQ Permitted Sources</v>
      </c>
      <c r="B593" s="230" t="str">
        <f t="shared" si="151"/>
        <v>30</v>
      </c>
      <c r="C593" s="226" t="str">
        <f>VLOOKUP(D593,fips_xref!$A$5:$C$286,2,FALSE)</f>
        <v>FALLON, MT_Non-Tribal</v>
      </c>
      <c r="D593" s="230" t="str">
        <f t="shared" si="129"/>
        <v>3002502</v>
      </c>
      <c r="E593" s="230" t="str">
        <f t="shared" ref="E593:U593" si="152">E81</f>
        <v>025-0008</v>
      </c>
      <c r="F593" s="230" t="str">
        <f t="shared" si="152"/>
        <v>WILLISTON BASIN - MONARCH STATION</v>
      </c>
      <c r="G593" s="230" t="str">
        <f t="shared" si="152"/>
        <v>FALLON</v>
      </c>
      <c r="H593" s="230">
        <f t="shared" si="152"/>
        <v>-104.35742</v>
      </c>
      <c r="I593" s="230">
        <f t="shared" si="152"/>
        <v>46.492280000000001</v>
      </c>
      <c r="J593" s="230" t="str">
        <f t="shared" si="152"/>
        <v>TEG UNIT VOC'S</v>
      </c>
      <c r="K593" s="230" t="str">
        <f t="shared" si="152"/>
        <v>DEHY #1B</v>
      </c>
      <c r="L593" s="230">
        <f t="shared" si="152"/>
        <v>31000202</v>
      </c>
      <c r="M593" s="230">
        <f t="shared" si="152"/>
        <v>8760</v>
      </c>
      <c r="N593" s="230" t="str">
        <f t="shared" si="152"/>
        <v/>
      </c>
      <c r="O593" s="230" t="str">
        <f t="shared" si="152"/>
        <v/>
      </c>
      <c r="P593" s="230" t="str">
        <f t="shared" si="152"/>
        <v>Natural Gas Production, Gas Stripping Operations</v>
      </c>
      <c r="Q593" s="231">
        <f t="shared" si="152"/>
        <v>0</v>
      </c>
      <c r="R593" s="231">
        <f t="shared" si="152"/>
        <v>0.20490066744179666</v>
      </c>
      <c r="S593" s="231">
        <f t="shared" si="152"/>
        <v>0</v>
      </c>
      <c r="T593" s="231">
        <f t="shared" si="152"/>
        <v>0</v>
      </c>
      <c r="U593" s="231">
        <f t="shared" si="152"/>
        <v>0</v>
      </c>
    </row>
    <row r="594" spans="1:21" s="7" customFormat="1" x14ac:dyDescent="0.2">
      <c r="A594" s="230" t="str">
        <f t="shared" ref="A594:B594" si="153">A82</f>
        <v>MTDEQ Permitted Sources</v>
      </c>
      <c r="B594" s="230" t="str">
        <f t="shared" si="153"/>
        <v>30</v>
      </c>
      <c r="C594" s="226" t="str">
        <f>VLOOKUP(D594,fips_xref!$A$5:$C$286,2,FALSE)</f>
        <v>FALLON, MT_Non-Tribal</v>
      </c>
      <c r="D594" s="230" t="str">
        <f t="shared" si="129"/>
        <v>3002502</v>
      </c>
      <c r="E594" s="230" t="str">
        <f t="shared" ref="E594:U594" si="154">E82</f>
        <v>025-0008</v>
      </c>
      <c r="F594" s="230" t="str">
        <f t="shared" si="154"/>
        <v>WILLISTON BASIN - MONARCH STATION</v>
      </c>
      <c r="G594" s="230" t="str">
        <f t="shared" si="154"/>
        <v>FALLON</v>
      </c>
      <c r="H594" s="230">
        <f t="shared" si="154"/>
        <v>-104.35742</v>
      </c>
      <c r="I594" s="230">
        <f t="shared" si="154"/>
        <v>46.492280000000001</v>
      </c>
      <c r="J594" s="230" t="str">
        <f t="shared" si="154"/>
        <v>UNIT #1 SUPERIOR 12SGTB</v>
      </c>
      <c r="K594" s="230" t="str">
        <f t="shared" si="154"/>
        <v>UNIT #1 COMPRESS STATION</v>
      </c>
      <c r="L594" s="230">
        <f t="shared" si="154"/>
        <v>20200202</v>
      </c>
      <c r="M594" s="230">
        <f t="shared" si="154"/>
        <v>56</v>
      </c>
      <c r="N594" s="230" t="str">
        <f t="shared" si="154"/>
        <v/>
      </c>
      <c r="O594" s="230" t="str">
        <f t="shared" si="154"/>
        <v/>
      </c>
      <c r="P594" s="230" t="str">
        <f t="shared" si="154"/>
        <v>Compressor Engines</v>
      </c>
      <c r="Q594" s="231">
        <f t="shared" si="154"/>
        <v>13.826758547615574</v>
      </c>
      <c r="R594" s="231">
        <f t="shared" si="154"/>
        <v>5.6511065879820093</v>
      </c>
      <c r="S594" s="231">
        <f t="shared" si="154"/>
        <v>13.852259005915085</v>
      </c>
      <c r="T594" s="231">
        <f t="shared" si="154"/>
        <v>2.152802509707432E-2</v>
      </c>
      <c r="U594" s="231">
        <f t="shared" si="154"/>
        <v>0.35880041828457204</v>
      </c>
    </row>
    <row r="595" spans="1:21" s="7" customFormat="1" x14ac:dyDescent="0.2">
      <c r="A595" s="230" t="str">
        <f t="shared" ref="A595:B595" si="155">A83</f>
        <v>MTDEQ Permitted Sources</v>
      </c>
      <c r="B595" s="230" t="str">
        <f t="shared" si="155"/>
        <v>30</v>
      </c>
      <c r="C595" s="226" t="str">
        <f>VLOOKUP(D595,fips_xref!$A$5:$C$286,2,FALSE)</f>
        <v>FALLON, MT_Non-Tribal</v>
      </c>
      <c r="D595" s="230" t="str">
        <f t="shared" si="129"/>
        <v>3002502</v>
      </c>
      <c r="E595" s="230" t="str">
        <f t="shared" ref="E595:U595" si="156">E83</f>
        <v>025-0008</v>
      </c>
      <c r="F595" s="230" t="str">
        <f t="shared" si="156"/>
        <v>WILLISTON BASIN - MONARCH STATION</v>
      </c>
      <c r="G595" s="230" t="str">
        <f t="shared" si="156"/>
        <v>FALLON</v>
      </c>
      <c r="H595" s="230">
        <f t="shared" si="156"/>
        <v>-104.35742</v>
      </c>
      <c r="I595" s="230">
        <f t="shared" si="156"/>
        <v>46.492280000000001</v>
      </c>
      <c r="J595" s="230" t="str">
        <f t="shared" si="156"/>
        <v>UNIT #2 SUPERIOR 12SGTB</v>
      </c>
      <c r="K595" s="230" t="str">
        <f t="shared" si="156"/>
        <v>UNIT #2 COMPRESSOR ENGINE</v>
      </c>
      <c r="L595" s="230">
        <f t="shared" si="156"/>
        <v>20200202</v>
      </c>
      <c r="M595" s="230">
        <f t="shared" si="156"/>
        <v>46</v>
      </c>
      <c r="N595" s="230" t="str">
        <f t="shared" si="156"/>
        <v/>
      </c>
      <c r="O595" s="230" t="str">
        <f t="shared" si="156"/>
        <v/>
      </c>
      <c r="P595" s="230" t="str">
        <f t="shared" si="156"/>
        <v>Compressor Engines</v>
      </c>
      <c r="Q595" s="231">
        <f t="shared" si="156"/>
        <v>6.0741066525382141</v>
      </c>
      <c r="R595" s="231">
        <f t="shared" si="156"/>
        <v>5.1162376787249366</v>
      </c>
      <c r="S595" s="231">
        <f t="shared" si="156"/>
        <v>16.107575920846681</v>
      </c>
      <c r="T595" s="231">
        <f t="shared" si="156"/>
        <v>1.7683734901168192E-2</v>
      </c>
      <c r="U595" s="231">
        <f t="shared" si="156"/>
        <v>0.29472891501946991</v>
      </c>
    </row>
    <row r="596" spans="1:21" s="7" customFormat="1" x14ac:dyDescent="0.2">
      <c r="A596" s="230" t="str">
        <f t="shared" ref="A596:B596" si="157">A84</f>
        <v>MTDEQ Permitted Sources</v>
      </c>
      <c r="B596" s="230" t="str">
        <f t="shared" si="157"/>
        <v>30</v>
      </c>
      <c r="C596" s="226" t="str">
        <f>VLOOKUP(D596,fips_xref!$A$5:$C$286,2,FALSE)</f>
        <v>FALLON, MT_Non-Tribal</v>
      </c>
      <c r="D596" s="230" t="str">
        <f t="shared" si="129"/>
        <v>3002502</v>
      </c>
      <c r="E596" s="230" t="str">
        <f t="shared" ref="E596:U596" si="158">E84</f>
        <v>025-0008</v>
      </c>
      <c r="F596" s="230" t="str">
        <f t="shared" si="158"/>
        <v>WILLISTON BASIN - MONARCH STATION</v>
      </c>
      <c r="G596" s="230" t="str">
        <f t="shared" si="158"/>
        <v>FALLON</v>
      </c>
      <c r="H596" s="230">
        <f t="shared" si="158"/>
        <v>-104.35742</v>
      </c>
      <c r="I596" s="230">
        <f t="shared" si="158"/>
        <v>46.492280000000001</v>
      </c>
      <c r="J596" s="230" t="str">
        <f t="shared" si="158"/>
        <v>WAUKESHA GEN1 F1197G</v>
      </c>
      <c r="K596" s="230" t="str">
        <f t="shared" si="158"/>
        <v>GENERATOR #1</v>
      </c>
      <c r="L596" s="230">
        <f t="shared" si="158"/>
        <v>20100202</v>
      </c>
      <c r="M596" s="230">
        <f t="shared" si="158"/>
        <v>0</v>
      </c>
      <c r="N596" s="230" t="str">
        <f t="shared" si="158"/>
        <v/>
      </c>
      <c r="O596" s="230" t="str">
        <f t="shared" si="158"/>
        <v/>
      </c>
      <c r="P596" s="230" t="str">
        <f t="shared" si="158"/>
        <v>Compressor Engines</v>
      </c>
      <c r="Q596" s="231">
        <f t="shared" si="158"/>
        <v>0</v>
      </c>
      <c r="R596" s="231">
        <f t="shared" si="158"/>
        <v>0</v>
      </c>
      <c r="S596" s="231">
        <f t="shared" si="158"/>
        <v>0</v>
      </c>
      <c r="T596" s="231">
        <f t="shared" si="158"/>
        <v>0</v>
      </c>
      <c r="U596" s="231">
        <f t="shared" si="158"/>
        <v>0</v>
      </c>
    </row>
    <row r="597" spans="1:21" s="7" customFormat="1" x14ac:dyDescent="0.2">
      <c r="A597" s="230" t="str">
        <f t="shared" ref="A597:B597" si="159">A85</f>
        <v>MTDEQ Permitted Sources</v>
      </c>
      <c r="B597" s="230" t="str">
        <f t="shared" si="159"/>
        <v>30</v>
      </c>
      <c r="C597" s="226" t="str">
        <f>VLOOKUP(D597,fips_xref!$A$5:$C$286,2,FALSE)</f>
        <v>FALLON, MT_Non-Tribal</v>
      </c>
      <c r="D597" s="230" t="str">
        <f t="shared" si="129"/>
        <v>3002502</v>
      </c>
      <c r="E597" s="230" t="str">
        <f t="shared" ref="E597:U597" si="160">E85</f>
        <v>025-0008</v>
      </c>
      <c r="F597" s="230" t="str">
        <f t="shared" si="160"/>
        <v>WILLISTON BASIN - MONARCH STATION</v>
      </c>
      <c r="G597" s="230" t="str">
        <f t="shared" si="160"/>
        <v>FALLON</v>
      </c>
      <c r="H597" s="230">
        <f t="shared" si="160"/>
        <v>-104.35742</v>
      </c>
      <c r="I597" s="230">
        <f t="shared" si="160"/>
        <v>46.492280000000001</v>
      </c>
      <c r="J597" s="230" t="str">
        <f t="shared" si="160"/>
        <v>WEIL MCLEAN BOILER LGB-20</v>
      </c>
      <c r="K597" s="230" t="str">
        <f t="shared" si="160"/>
        <v>SPACE HEATER BOILER</v>
      </c>
      <c r="L597" s="230">
        <f t="shared" si="160"/>
        <v>10500106</v>
      </c>
      <c r="M597" s="230">
        <f t="shared" si="160"/>
        <v>2</v>
      </c>
      <c r="N597" s="230" t="str">
        <f t="shared" si="160"/>
        <v/>
      </c>
      <c r="O597" s="230" t="str">
        <f t="shared" si="160"/>
        <v/>
      </c>
      <c r="P597" s="230" t="str">
        <f t="shared" si="160"/>
        <v>Process Heaters</v>
      </c>
      <c r="Q597" s="231">
        <f t="shared" si="160"/>
        <v>0.1281430065302043</v>
      </c>
      <c r="R597" s="231">
        <f t="shared" si="160"/>
        <v>6.7915793461008275E-3</v>
      </c>
      <c r="S597" s="231">
        <f t="shared" si="160"/>
        <v>2.562860130604086E-2</v>
      </c>
      <c r="T597" s="231">
        <f t="shared" si="160"/>
        <v>7.6885803918122573E-4</v>
      </c>
      <c r="U597" s="231">
        <f t="shared" si="160"/>
        <v>3.8442901959061288E-3</v>
      </c>
    </row>
    <row r="598" spans="1:21" s="7" customFormat="1" x14ac:dyDescent="0.2">
      <c r="A598" s="230" t="str">
        <f t="shared" ref="A598:B598" si="161">A86</f>
        <v>MTDEQ Permitted Sources</v>
      </c>
      <c r="B598" s="230" t="str">
        <f t="shared" si="161"/>
        <v>30</v>
      </c>
      <c r="C598" s="226" t="str">
        <f>VLOOKUP(D598,fips_xref!$A$5:$C$286,2,FALSE)</f>
        <v>FALLON, MT_Non-Tribal</v>
      </c>
      <c r="D598" s="230" t="str">
        <f t="shared" si="129"/>
        <v>3002502</v>
      </c>
      <c r="E598" s="230" t="str">
        <f t="shared" ref="E598:U598" si="162">E86</f>
        <v>025-0010</v>
      </c>
      <c r="F598" s="230" t="str">
        <f t="shared" si="162"/>
        <v>WILLISTON BASIN - BAKER COMPRESSOR STA</v>
      </c>
      <c r="G598" s="230" t="str">
        <f t="shared" si="162"/>
        <v>FALLON</v>
      </c>
      <c r="H598" s="230">
        <f t="shared" si="162"/>
        <v>-104.26116</v>
      </c>
      <c r="I598" s="230">
        <f t="shared" si="162"/>
        <v>46.369030000000002</v>
      </c>
      <c r="J598" s="230" t="str">
        <f t="shared" si="162"/>
        <v>1680-HP WAUKESHA COMPRESSOR ENGINE</v>
      </c>
      <c r="K598" s="230" t="str">
        <f t="shared" si="162"/>
        <v>EAST BAKER UNIT #1</v>
      </c>
      <c r="L598" s="230">
        <f t="shared" si="162"/>
        <v>20100202</v>
      </c>
      <c r="M598" s="230">
        <f t="shared" si="162"/>
        <v>8624</v>
      </c>
      <c r="N598" s="230" t="str">
        <f t="shared" si="162"/>
        <v>000</v>
      </c>
      <c r="O598" s="230" t="str">
        <f t="shared" si="162"/>
        <v/>
      </c>
      <c r="P598" s="230" t="str">
        <f t="shared" si="162"/>
        <v>Compressor Engines</v>
      </c>
      <c r="Q598" s="231">
        <f t="shared" si="162"/>
        <v>6.879229162567488</v>
      </c>
      <c r="R598" s="231">
        <f t="shared" si="162"/>
        <v>10.222223916927456</v>
      </c>
      <c r="S598" s="231">
        <f t="shared" si="162"/>
        <v>24.588592665041723</v>
      </c>
      <c r="T598" s="231">
        <f t="shared" si="162"/>
        <v>0</v>
      </c>
      <c r="U598" s="231">
        <f t="shared" si="162"/>
        <v>0</v>
      </c>
    </row>
    <row r="599" spans="1:21" s="7" customFormat="1" x14ac:dyDescent="0.2">
      <c r="A599" s="230" t="str">
        <f t="shared" ref="A599:B599" si="163">A87</f>
        <v>MTDEQ Permitted Sources</v>
      </c>
      <c r="B599" s="230" t="str">
        <f t="shared" si="163"/>
        <v>30</v>
      </c>
      <c r="C599" s="226" t="str">
        <f>VLOOKUP(D599,fips_xref!$A$5:$C$286,2,FALSE)</f>
        <v>FALLON, MT_Non-Tribal</v>
      </c>
      <c r="D599" s="230" t="str">
        <f t="shared" si="129"/>
        <v>3002502</v>
      </c>
      <c r="E599" s="230" t="str">
        <f t="shared" ref="E599:U599" si="164">E87</f>
        <v>025-0010</v>
      </c>
      <c r="F599" s="230" t="str">
        <f t="shared" si="164"/>
        <v>WILLISTON BASIN - BAKER COMPRESSOR STA</v>
      </c>
      <c r="G599" s="230" t="str">
        <f t="shared" si="164"/>
        <v>FALLON</v>
      </c>
      <c r="H599" s="230">
        <f t="shared" si="164"/>
        <v>-104.26116</v>
      </c>
      <c r="I599" s="230">
        <f t="shared" si="164"/>
        <v>46.369030000000002</v>
      </c>
      <c r="J599" s="230" t="str">
        <f t="shared" si="164"/>
        <v>1680-HP WAUKESHA COMPRESSOR ENGINE</v>
      </c>
      <c r="K599" s="230" t="str">
        <f t="shared" si="164"/>
        <v>EAST BAKER UNIT #1</v>
      </c>
      <c r="L599" s="230">
        <f t="shared" si="164"/>
        <v>20100202</v>
      </c>
      <c r="M599" s="230">
        <f t="shared" si="164"/>
        <v>0</v>
      </c>
      <c r="N599" s="230" t="str">
        <f t="shared" si="164"/>
        <v/>
      </c>
      <c r="O599" s="230" t="str">
        <f t="shared" si="164"/>
        <v/>
      </c>
      <c r="P599" s="230" t="str">
        <f t="shared" si="164"/>
        <v>Compressor Engines</v>
      </c>
      <c r="Q599" s="231">
        <f t="shared" si="164"/>
        <v>0</v>
      </c>
      <c r="R599" s="231">
        <f t="shared" si="164"/>
        <v>0</v>
      </c>
      <c r="S599" s="231">
        <f t="shared" si="164"/>
        <v>0</v>
      </c>
      <c r="T599" s="231">
        <f t="shared" si="164"/>
        <v>5.5229635814518049E-2</v>
      </c>
      <c r="U599" s="231">
        <f t="shared" si="164"/>
        <v>0.77359933042284335</v>
      </c>
    </row>
    <row r="600" spans="1:21" s="7" customFormat="1" x14ac:dyDescent="0.2">
      <c r="A600" s="230" t="str">
        <f t="shared" ref="A600:B600" si="165">A88</f>
        <v>MTDEQ Permitted Sources</v>
      </c>
      <c r="B600" s="230" t="str">
        <f t="shared" si="165"/>
        <v>30</v>
      </c>
      <c r="C600" s="226" t="str">
        <f>VLOOKUP(D600,fips_xref!$A$5:$C$286,2,FALSE)</f>
        <v>FALLON, MT_Non-Tribal</v>
      </c>
      <c r="D600" s="230" t="str">
        <f t="shared" si="129"/>
        <v>3002502</v>
      </c>
      <c r="E600" s="230" t="str">
        <f t="shared" ref="E600:U600" si="166">E88</f>
        <v>025-0010</v>
      </c>
      <c r="F600" s="230" t="str">
        <f t="shared" si="166"/>
        <v>WILLISTON BASIN - BAKER COMPRESSOR STA</v>
      </c>
      <c r="G600" s="230" t="str">
        <f t="shared" si="166"/>
        <v>FALLON</v>
      </c>
      <c r="H600" s="230">
        <f t="shared" si="166"/>
        <v>-104.26116</v>
      </c>
      <c r="I600" s="230">
        <f t="shared" si="166"/>
        <v>46.369030000000002</v>
      </c>
      <c r="J600" s="230" t="str">
        <f t="shared" si="166"/>
        <v>REGENERATOR (DEHY) HEATER</v>
      </c>
      <c r="K600" s="230" t="str">
        <f t="shared" si="166"/>
        <v>DEHYD - HEATER</v>
      </c>
      <c r="L600" s="230">
        <f t="shared" si="166"/>
        <v>31000228</v>
      </c>
      <c r="M600" s="230">
        <f t="shared" si="166"/>
        <v>1</v>
      </c>
      <c r="N600" s="230" t="str">
        <f t="shared" si="166"/>
        <v/>
      </c>
      <c r="O600" s="230" t="str">
        <f t="shared" si="166"/>
        <v/>
      </c>
      <c r="P600" s="230" t="str">
        <f t="shared" si="166"/>
        <v>Dehydrator</v>
      </c>
      <c r="Q600" s="231">
        <f t="shared" si="166"/>
        <v>6.407150326510215E-2</v>
      </c>
      <c r="R600" s="231">
        <f t="shared" si="166"/>
        <v>3.5880041828457204E-3</v>
      </c>
      <c r="S600" s="231">
        <f t="shared" si="166"/>
        <v>5.3820062742685811E-2</v>
      </c>
      <c r="T600" s="231">
        <f t="shared" si="166"/>
        <v>3.8442901959061287E-4</v>
      </c>
      <c r="U600" s="231">
        <f t="shared" si="166"/>
        <v>4.8694342481477634E-3</v>
      </c>
    </row>
    <row r="601" spans="1:21" s="7" customFormat="1" x14ac:dyDescent="0.2">
      <c r="A601" s="230" t="str">
        <f t="shared" ref="A601:B601" si="167">A89</f>
        <v>MTDEQ Permitted Sources</v>
      </c>
      <c r="B601" s="230" t="str">
        <f t="shared" si="167"/>
        <v>30</v>
      </c>
      <c r="C601" s="226" t="str">
        <f>VLOOKUP(D601,fips_xref!$A$5:$C$286,2,FALSE)</f>
        <v>FALLON, MT_Non-Tribal</v>
      </c>
      <c r="D601" s="230" t="str">
        <f t="shared" si="129"/>
        <v>3002502</v>
      </c>
      <c r="E601" s="230" t="str">
        <f t="shared" ref="E601:U601" si="168">E89</f>
        <v>025-0010</v>
      </c>
      <c r="F601" s="230" t="str">
        <f t="shared" si="168"/>
        <v>WILLISTON BASIN - BAKER COMPRESSOR STA</v>
      </c>
      <c r="G601" s="230" t="str">
        <f t="shared" si="168"/>
        <v>FALLON</v>
      </c>
      <c r="H601" s="230">
        <f t="shared" si="168"/>
        <v>-104.26116</v>
      </c>
      <c r="I601" s="230">
        <f t="shared" si="168"/>
        <v>46.369030000000002</v>
      </c>
      <c r="J601" s="230" t="str">
        <f t="shared" si="168"/>
        <v>UNIT #1 COMPRESSOR ENG</v>
      </c>
      <c r="K601" s="230" t="str">
        <f t="shared" si="168"/>
        <v>COOPER-BESSEMER GMVA-4</v>
      </c>
      <c r="L601" s="230">
        <f t="shared" si="168"/>
        <v>20200202</v>
      </c>
      <c r="M601" s="230">
        <f t="shared" si="168"/>
        <v>217</v>
      </c>
      <c r="N601" s="230" t="str">
        <f t="shared" si="168"/>
        <v/>
      </c>
      <c r="O601" s="230" t="str">
        <f t="shared" si="168"/>
        <v/>
      </c>
      <c r="P601" s="230" t="str">
        <f t="shared" si="168"/>
        <v>Compressor Engines</v>
      </c>
      <c r="Q601" s="231">
        <f t="shared" si="168"/>
        <v>0.9867011502825731</v>
      </c>
      <c r="R601" s="231">
        <f t="shared" si="168"/>
        <v>4.1005762089665375E-3</v>
      </c>
      <c r="S601" s="231">
        <f t="shared" si="168"/>
        <v>0.64071503265102148</v>
      </c>
      <c r="T601" s="231">
        <f t="shared" si="168"/>
        <v>1.281430065302043E-4</v>
      </c>
      <c r="U601" s="231">
        <f t="shared" si="168"/>
        <v>1.4095730718322473E-3</v>
      </c>
    </row>
    <row r="602" spans="1:21" s="7" customFormat="1" x14ac:dyDescent="0.2">
      <c r="A602" s="230" t="str">
        <f t="shared" ref="A602:B602" si="169">A90</f>
        <v>MTDEQ Permitted Sources</v>
      </c>
      <c r="B602" s="230" t="str">
        <f t="shared" si="169"/>
        <v>30</v>
      </c>
      <c r="C602" s="226" t="str">
        <f>VLOOKUP(D602,fips_xref!$A$5:$C$286,2,FALSE)</f>
        <v>FALLON, MT_Non-Tribal</v>
      </c>
      <c r="D602" s="230" t="str">
        <f t="shared" si="129"/>
        <v>3002502</v>
      </c>
      <c r="E602" s="230" t="str">
        <f t="shared" ref="E602:U602" si="170">E90</f>
        <v>025-0010</v>
      </c>
      <c r="F602" s="230" t="str">
        <f t="shared" si="170"/>
        <v>WILLISTON BASIN - BAKER COMPRESSOR STA</v>
      </c>
      <c r="G602" s="230" t="str">
        <f t="shared" si="170"/>
        <v>FALLON</v>
      </c>
      <c r="H602" s="230">
        <f t="shared" si="170"/>
        <v>-104.26116</v>
      </c>
      <c r="I602" s="230">
        <f t="shared" si="170"/>
        <v>46.369030000000002</v>
      </c>
      <c r="J602" s="230" t="str">
        <f t="shared" si="170"/>
        <v>UNIT #6 - INGERSOLL-RAND 6SVG</v>
      </c>
      <c r="K602" s="230" t="str">
        <f t="shared" si="170"/>
        <v>UNIT 6 - INGERSOLL-RAND 6</v>
      </c>
      <c r="L602" s="230">
        <f t="shared" si="170"/>
        <v>20200202</v>
      </c>
      <c r="M602" s="230">
        <f t="shared" si="170"/>
        <v>28</v>
      </c>
      <c r="N602" s="230" t="str">
        <f t="shared" si="170"/>
        <v/>
      </c>
      <c r="O602" s="230" t="str">
        <f t="shared" si="170"/>
        <v/>
      </c>
      <c r="P602" s="230" t="str">
        <f t="shared" si="170"/>
        <v>Compressor Engines</v>
      </c>
      <c r="Q602" s="231">
        <f t="shared" si="170"/>
        <v>27.448231998769764</v>
      </c>
      <c r="R602" s="231">
        <f t="shared" si="170"/>
        <v>0.5310246190611666</v>
      </c>
      <c r="S602" s="231">
        <f t="shared" si="170"/>
        <v>65.071018716037742</v>
      </c>
      <c r="T602" s="231">
        <f t="shared" si="170"/>
        <v>1.076401254853716E-2</v>
      </c>
      <c r="U602" s="231">
        <f t="shared" si="170"/>
        <v>0.17940020914228602</v>
      </c>
    </row>
    <row r="603" spans="1:21" s="7" customFormat="1" x14ac:dyDescent="0.2">
      <c r="A603" s="230" t="str">
        <f t="shared" ref="A603:B603" si="171">A91</f>
        <v>MTDEQ Permitted Sources</v>
      </c>
      <c r="B603" s="230" t="str">
        <f t="shared" si="171"/>
        <v>30</v>
      </c>
      <c r="C603" s="226" t="str">
        <f>VLOOKUP(D603,fips_xref!$A$5:$C$286,2,FALSE)</f>
        <v>FALLON, MT_Non-Tribal</v>
      </c>
      <c r="D603" s="230" t="str">
        <f t="shared" si="129"/>
        <v>3002502</v>
      </c>
      <c r="E603" s="230" t="str">
        <f t="shared" ref="E603:U603" si="172">E91</f>
        <v>025-0010</v>
      </c>
      <c r="F603" s="230" t="str">
        <f t="shared" si="172"/>
        <v>WILLISTON BASIN - BAKER COMPRESSOR STA</v>
      </c>
      <c r="G603" s="230" t="str">
        <f t="shared" si="172"/>
        <v>FALLON</v>
      </c>
      <c r="H603" s="230">
        <f t="shared" si="172"/>
        <v>-104.26116</v>
      </c>
      <c r="I603" s="230">
        <f t="shared" si="172"/>
        <v>46.369030000000002</v>
      </c>
      <c r="J603" s="230" t="str">
        <f t="shared" si="172"/>
        <v>UNIT #7 - INGERSOLL-RAND 6SVG</v>
      </c>
      <c r="K603" s="230" t="str">
        <f t="shared" si="172"/>
        <v>UNIT 7  INGERSOL-RAND6SVG</v>
      </c>
      <c r="L603" s="230">
        <f t="shared" si="172"/>
        <v>20200202</v>
      </c>
      <c r="M603" s="230">
        <f t="shared" si="172"/>
        <v>25</v>
      </c>
      <c r="N603" s="230" t="str">
        <f t="shared" si="172"/>
        <v/>
      </c>
      <c r="O603" s="230" t="str">
        <f t="shared" si="172"/>
        <v/>
      </c>
      <c r="P603" s="230" t="str">
        <f t="shared" si="172"/>
        <v>Compressor Engines</v>
      </c>
      <c r="Q603" s="231">
        <f t="shared" si="172"/>
        <v>41.954020337988887</v>
      </c>
      <c r="R603" s="231">
        <f t="shared" si="172"/>
        <v>0.4741291241617559</v>
      </c>
      <c r="S603" s="231">
        <f t="shared" si="172"/>
        <v>65.21197602322097</v>
      </c>
      <c r="T603" s="231">
        <f t="shared" si="172"/>
        <v>9.6107254897653226E-3</v>
      </c>
      <c r="U603" s="231">
        <f t="shared" si="172"/>
        <v>0.16017875816275537</v>
      </c>
    </row>
    <row r="604" spans="1:21" s="7" customFormat="1" x14ac:dyDescent="0.2">
      <c r="A604" s="230" t="str">
        <f t="shared" ref="A604:B604" si="173">A92</f>
        <v>MTDEQ Permitted Sources</v>
      </c>
      <c r="B604" s="230" t="str">
        <f t="shared" si="173"/>
        <v>30</v>
      </c>
      <c r="C604" s="226" t="str">
        <f>VLOOKUP(D604,fips_xref!$A$5:$C$286,2,FALSE)</f>
        <v>FALLON, MT_Non-Tribal</v>
      </c>
      <c r="D604" s="230" t="str">
        <f t="shared" si="129"/>
        <v>3002502</v>
      </c>
      <c r="E604" s="230" t="str">
        <f t="shared" ref="E604:U604" si="174">E92</f>
        <v>025-0010</v>
      </c>
      <c r="F604" s="230" t="str">
        <f t="shared" si="174"/>
        <v>WILLISTON BASIN - BAKER COMPRESSOR STA</v>
      </c>
      <c r="G604" s="230" t="str">
        <f t="shared" si="174"/>
        <v>FALLON</v>
      </c>
      <c r="H604" s="230">
        <f t="shared" si="174"/>
        <v>-104.26116</v>
      </c>
      <c r="I604" s="230">
        <f t="shared" si="174"/>
        <v>46.369030000000002</v>
      </c>
      <c r="J604" s="230" t="str">
        <f t="shared" si="174"/>
        <v>UNIT #8 - COOPER-BESSEMER GMVA-4</v>
      </c>
      <c r="K604" s="230" t="str">
        <f t="shared" si="174"/>
        <v>UNIT 8 - COP-BES GMVA-4</v>
      </c>
      <c r="L604" s="230">
        <f t="shared" si="174"/>
        <v>20200202</v>
      </c>
      <c r="M604" s="230">
        <f t="shared" si="174"/>
        <v>370</v>
      </c>
      <c r="N604" s="230" t="str">
        <f t="shared" si="174"/>
        <v/>
      </c>
      <c r="O604" s="230" t="str">
        <f t="shared" si="174"/>
        <v/>
      </c>
      <c r="P604" s="230" t="str">
        <f t="shared" si="174"/>
        <v>Compressor Engines</v>
      </c>
      <c r="Q604" s="231">
        <f t="shared" si="174"/>
        <v>1.5172131973176188</v>
      </c>
      <c r="R604" s="231">
        <f t="shared" si="174"/>
        <v>7.0478653591612359E-3</v>
      </c>
      <c r="S604" s="231">
        <f t="shared" si="174"/>
        <v>0.96017554793082072</v>
      </c>
      <c r="T604" s="231">
        <f t="shared" si="174"/>
        <v>1.281430065302043E-4</v>
      </c>
      <c r="U604" s="231">
        <f t="shared" si="174"/>
        <v>2.4347171240738817E-3</v>
      </c>
    </row>
    <row r="605" spans="1:21" s="7" customFormat="1" x14ac:dyDescent="0.2">
      <c r="A605" s="230" t="str">
        <f t="shared" ref="A605:B605" si="175">A93</f>
        <v>MTDEQ Permitted Sources</v>
      </c>
      <c r="B605" s="230" t="str">
        <f t="shared" si="175"/>
        <v>30</v>
      </c>
      <c r="C605" s="226" t="str">
        <f>VLOOKUP(D605,fips_xref!$A$5:$C$286,2,FALSE)</f>
        <v>FALLON, MT_Non-Tribal</v>
      </c>
      <c r="D605" s="230" t="str">
        <f t="shared" si="129"/>
        <v>3002502</v>
      </c>
      <c r="E605" s="230" t="str">
        <f t="shared" ref="E605:U605" si="176">E93</f>
        <v>025-0010</v>
      </c>
      <c r="F605" s="230" t="str">
        <f t="shared" si="176"/>
        <v>WILLISTON BASIN - BAKER COMPRESSOR STA</v>
      </c>
      <c r="G605" s="230" t="str">
        <f t="shared" si="176"/>
        <v>FALLON</v>
      </c>
      <c r="H605" s="230">
        <f t="shared" si="176"/>
        <v>-104.26116</v>
      </c>
      <c r="I605" s="230">
        <f t="shared" si="176"/>
        <v>46.369030000000002</v>
      </c>
      <c r="J605" s="230" t="str">
        <f t="shared" si="176"/>
        <v>UNIT #9 COOPER-BESSEMER GMVA-4</v>
      </c>
      <c r="K605" s="230" t="str">
        <f t="shared" si="176"/>
        <v>UNIT #9 COOPER BESS GMVA4</v>
      </c>
      <c r="L605" s="230">
        <f t="shared" si="176"/>
        <v>20200202</v>
      </c>
      <c r="M605" s="230">
        <f t="shared" si="176"/>
        <v>4</v>
      </c>
      <c r="N605" s="230" t="str">
        <f t="shared" si="176"/>
        <v/>
      </c>
      <c r="O605" s="230" t="str">
        <f t="shared" si="176"/>
        <v/>
      </c>
      <c r="P605" s="230" t="str">
        <f t="shared" si="176"/>
        <v>Compressor Engines</v>
      </c>
      <c r="Q605" s="231">
        <f t="shared" si="176"/>
        <v>19.388036888019911</v>
      </c>
      <c r="R605" s="231">
        <f t="shared" si="176"/>
        <v>7.5860659865880947E-2</v>
      </c>
      <c r="S605" s="231">
        <f t="shared" si="176"/>
        <v>12.417057332776796</v>
      </c>
      <c r="T605" s="231">
        <f t="shared" si="176"/>
        <v>1.5377160783624515E-3</v>
      </c>
      <c r="U605" s="231">
        <f t="shared" si="176"/>
        <v>2.562860130604086E-2</v>
      </c>
    </row>
    <row r="606" spans="1:21" s="7" customFormat="1" x14ac:dyDescent="0.2">
      <c r="A606" s="230" t="str">
        <f t="shared" ref="A606:B606" si="177">A94</f>
        <v>MTDEQ Permitted Sources</v>
      </c>
      <c r="B606" s="230" t="str">
        <f t="shared" si="177"/>
        <v>30</v>
      </c>
      <c r="C606" s="226" t="str">
        <f>VLOOKUP(D606,fips_xref!$A$5:$C$286,2,FALSE)</f>
        <v>FALLON, MT_Non-Tribal</v>
      </c>
      <c r="D606" s="230" t="str">
        <f t="shared" si="129"/>
        <v>3002502</v>
      </c>
      <c r="E606" s="230" t="str">
        <f t="shared" ref="E606:U606" si="178">E94</f>
        <v>025-0011</v>
      </c>
      <c r="F606" s="230" t="str">
        <f t="shared" si="178"/>
        <v>N COMPRESSOR STATION</v>
      </c>
      <c r="G606" s="230" t="str">
        <f t="shared" si="178"/>
        <v>FALLON</v>
      </c>
      <c r="H606" s="230">
        <f t="shared" si="178"/>
        <v>-104.4207</v>
      </c>
      <c r="I606" s="230">
        <f t="shared" si="178"/>
        <v>46.564250000000001</v>
      </c>
      <c r="J606" s="230" t="str">
        <f t="shared" si="178"/>
        <v>COMPRESSOR ENGINE #1</v>
      </c>
      <c r="K606" s="230" t="str">
        <f t="shared" si="178"/>
        <v>CAT-G398TA ENGINE</v>
      </c>
      <c r="L606" s="230">
        <f t="shared" si="178"/>
        <v>20200253</v>
      </c>
      <c r="M606" s="230">
        <f t="shared" si="178"/>
        <v>38</v>
      </c>
      <c r="N606" s="230" t="str">
        <f t="shared" si="178"/>
        <v/>
      </c>
      <c r="O606" s="230" t="str">
        <f t="shared" si="178"/>
        <v/>
      </c>
      <c r="P606" s="230" t="str">
        <f t="shared" si="178"/>
        <v>Compressor Engines</v>
      </c>
      <c r="Q606" s="231">
        <f t="shared" si="178"/>
        <v>0</v>
      </c>
      <c r="R606" s="231">
        <f t="shared" si="178"/>
        <v>0</v>
      </c>
      <c r="S606" s="231">
        <f t="shared" si="178"/>
        <v>0</v>
      </c>
      <c r="T606" s="231">
        <f t="shared" si="178"/>
        <v>1.460830274444329E-2</v>
      </c>
      <c r="U606" s="231">
        <f t="shared" si="178"/>
        <v>0.24347171240738816</v>
      </c>
    </row>
    <row r="607" spans="1:21" s="7" customFormat="1" x14ac:dyDescent="0.2">
      <c r="A607" s="230" t="str">
        <f t="shared" ref="A607:B607" si="179">A95</f>
        <v>MTDEQ Permitted Sources</v>
      </c>
      <c r="B607" s="230" t="str">
        <f t="shared" si="179"/>
        <v>30</v>
      </c>
      <c r="C607" s="226" t="str">
        <f>VLOOKUP(D607,fips_xref!$A$5:$C$286,2,FALSE)</f>
        <v>FALLON, MT_Non-Tribal</v>
      </c>
      <c r="D607" s="230" t="str">
        <f t="shared" si="129"/>
        <v>3002502</v>
      </c>
      <c r="E607" s="230" t="str">
        <f t="shared" ref="E607:U607" si="180">E95</f>
        <v>025-0011</v>
      </c>
      <c r="F607" s="230" t="str">
        <f t="shared" si="180"/>
        <v>N COMPRESSOR STATION</v>
      </c>
      <c r="G607" s="230" t="str">
        <f t="shared" si="180"/>
        <v>FALLON</v>
      </c>
      <c r="H607" s="230">
        <f t="shared" si="180"/>
        <v>-104.4207</v>
      </c>
      <c r="I607" s="230">
        <f t="shared" si="180"/>
        <v>46.564250000000001</v>
      </c>
      <c r="J607" s="230" t="str">
        <f t="shared" si="180"/>
        <v>COMPRESSOR ENGINE #1</v>
      </c>
      <c r="K607" s="230" t="str">
        <f t="shared" si="180"/>
        <v>CAT-G398TA ENGINE</v>
      </c>
      <c r="L607" s="230">
        <f t="shared" si="180"/>
        <v>20200253</v>
      </c>
      <c r="M607" s="230">
        <f t="shared" si="180"/>
        <v>8313</v>
      </c>
      <c r="N607" s="230" t="str">
        <f t="shared" si="180"/>
        <v>065</v>
      </c>
      <c r="O607" s="230" t="str">
        <f t="shared" si="180"/>
        <v>033</v>
      </c>
      <c r="P607" s="230" t="str">
        <f t="shared" si="180"/>
        <v>Compressor Engines</v>
      </c>
      <c r="Q607" s="231">
        <f t="shared" si="180"/>
        <v>7.989716457158238</v>
      </c>
      <c r="R607" s="231">
        <f t="shared" si="180"/>
        <v>0</v>
      </c>
      <c r="S607" s="231">
        <f t="shared" si="180"/>
        <v>6.3943360258571946</v>
      </c>
      <c r="T607" s="231">
        <f t="shared" si="180"/>
        <v>0</v>
      </c>
      <c r="U607" s="231">
        <f t="shared" si="180"/>
        <v>0</v>
      </c>
    </row>
    <row r="608" spans="1:21" s="7" customFormat="1" x14ac:dyDescent="0.2">
      <c r="A608" s="230" t="str">
        <f t="shared" ref="A608:B608" si="181">A96</f>
        <v>MTDEQ Permitted Sources</v>
      </c>
      <c r="B608" s="230" t="str">
        <f t="shared" si="181"/>
        <v>30</v>
      </c>
      <c r="C608" s="226" t="str">
        <f>VLOOKUP(D608,fips_xref!$A$5:$C$286,2,FALSE)</f>
        <v>FALLON, MT_Non-Tribal</v>
      </c>
      <c r="D608" s="230" t="str">
        <f t="shared" si="129"/>
        <v>3002502</v>
      </c>
      <c r="E608" s="230" t="str">
        <f t="shared" ref="E608:U608" si="182">E96</f>
        <v>025-0011</v>
      </c>
      <c r="F608" s="230" t="str">
        <f t="shared" si="182"/>
        <v>N COMPRESSOR STATION</v>
      </c>
      <c r="G608" s="230" t="str">
        <f t="shared" si="182"/>
        <v>FALLON</v>
      </c>
      <c r="H608" s="230">
        <f t="shared" si="182"/>
        <v>-104.4207</v>
      </c>
      <c r="I608" s="230">
        <f t="shared" si="182"/>
        <v>46.564250000000001</v>
      </c>
      <c r="J608" s="230" t="str">
        <f t="shared" si="182"/>
        <v>COMPRESSOR ENGINE #1</v>
      </c>
      <c r="K608" s="230" t="str">
        <f t="shared" si="182"/>
        <v>CAT-G398TA ENGINE</v>
      </c>
      <c r="L608" s="230">
        <f t="shared" si="182"/>
        <v>20200253</v>
      </c>
      <c r="M608" s="230">
        <f t="shared" si="182"/>
        <v>0</v>
      </c>
      <c r="N608" s="230" t="str">
        <f t="shared" si="182"/>
        <v/>
      </c>
      <c r="O608" s="230" t="str">
        <f t="shared" si="182"/>
        <v/>
      </c>
      <c r="P608" s="230" t="str">
        <f t="shared" si="182"/>
        <v>Compressor Engines</v>
      </c>
      <c r="Q608" s="231">
        <f t="shared" si="182"/>
        <v>0</v>
      </c>
      <c r="R608" s="231">
        <f t="shared" si="182"/>
        <v>7.0306941962861886</v>
      </c>
      <c r="S608" s="231">
        <f t="shared" si="182"/>
        <v>0</v>
      </c>
      <c r="T608" s="231">
        <f t="shared" si="182"/>
        <v>0</v>
      </c>
      <c r="U608" s="231">
        <f t="shared" si="182"/>
        <v>0</v>
      </c>
    </row>
    <row r="609" spans="1:21" s="7" customFormat="1" x14ac:dyDescent="0.2">
      <c r="A609" s="230" t="str">
        <f t="shared" ref="A609:B609" si="183">A97</f>
        <v>MTDEQ Permitted Sources</v>
      </c>
      <c r="B609" s="230" t="str">
        <f t="shared" si="183"/>
        <v>30</v>
      </c>
      <c r="C609" s="226" t="str">
        <f>VLOOKUP(D609,fips_xref!$A$5:$C$286,2,FALSE)</f>
        <v>FALLON, MT_Non-Tribal</v>
      </c>
      <c r="D609" s="230" t="str">
        <f t="shared" si="129"/>
        <v>3002502</v>
      </c>
      <c r="E609" s="230" t="str">
        <f t="shared" ref="E609:U609" si="184">E97</f>
        <v>025-0011</v>
      </c>
      <c r="F609" s="230" t="str">
        <f t="shared" si="184"/>
        <v>N COMPRESSOR STATION</v>
      </c>
      <c r="G609" s="230" t="str">
        <f t="shared" si="184"/>
        <v>FALLON</v>
      </c>
      <c r="H609" s="230">
        <f t="shared" si="184"/>
        <v>-104.4207</v>
      </c>
      <c r="I609" s="230">
        <f t="shared" si="184"/>
        <v>46.564250000000001</v>
      </c>
      <c r="J609" s="230" t="str">
        <f t="shared" si="184"/>
        <v>FLARE</v>
      </c>
      <c r="K609" s="230" t="str">
        <f t="shared" si="184"/>
        <v>GUYED UTLTY FLARE &amp; PILOT</v>
      </c>
      <c r="L609" s="230">
        <f t="shared" si="184"/>
        <v>31000205</v>
      </c>
      <c r="M609" s="230">
        <f t="shared" si="184"/>
        <v>24</v>
      </c>
      <c r="N609" s="230" t="str">
        <f t="shared" si="184"/>
        <v/>
      </c>
      <c r="O609" s="230" t="str">
        <f t="shared" si="184"/>
        <v/>
      </c>
      <c r="P609" s="230" t="str">
        <f t="shared" si="184"/>
        <v>Natural Gas Production, Flares</v>
      </c>
      <c r="Q609" s="231">
        <f t="shared" si="184"/>
        <v>1.0377020668815944</v>
      </c>
      <c r="R609" s="231">
        <f t="shared" si="184"/>
        <v>2.0870651473574373</v>
      </c>
      <c r="S609" s="231">
        <f t="shared" si="184"/>
        <v>5.5329587359611612</v>
      </c>
      <c r="T609" s="231">
        <f t="shared" si="184"/>
        <v>4.9775869456592554</v>
      </c>
      <c r="U609" s="231">
        <f t="shared" si="184"/>
        <v>0.11686642195554632</v>
      </c>
    </row>
    <row r="610" spans="1:21" s="7" customFormat="1" x14ac:dyDescent="0.2">
      <c r="A610" s="230" t="str">
        <f t="shared" ref="A610:B610" si="185">A98</f>
        <v>MTDEQ Permitted Sources</v>
      </c>
      <c r="B610" s="230" t="str">
        <f t="shared" si="185"/>
        <v>30</v>
      </c>
      <c r="C610" s="226" t="str">
        <f>VLOOKUP(D610,fips_xref!$A$5:$C$286,2,FALSE)</f>
        <v>FALLON, MT_Non-Tribal</v>
      </c>
      <c r="D610" s="230" t="str">
        <f t="shared" si="129"/>
        <v>3002502</v>
      </c>
      <c r="E610" s="230" t="str">
        <f t="shared" ref="E610:U610" si="186">E98</f>
        <v>025-0011</v>
      </c>
      <c r="F610" s="230" t="str">
        <f t="shared" si="186"/>
        <v>N COMPRESSOR STATION</v>
      </c>
      <c r="G610" s="230" t="str">
        <f t="shared" si="186"/>
        <v>FALLON</v>
      </c>
      <c r="H610" s="230">
        <f t="shared" si="186"/>
        <v>-104.4207</v>
      </c>
      <c r="I610" s="230">
        <f t="shared" si="186"/>
        <v>46.564250000000001</v>
      </c>
      <c r="J610" s="230" t="str">
        <f t="shared" si="186"/>
        <v>FUGITIVE EMISSIONS</v>
      </c>
      <c r="K610" s="230" t="str">
        <f t="shared" si="186"/>
        <v>VOC FUGITIVES</v>
      </c>
      <c r="L610" s="230">
        <f t="shared" si="186"/>
        <v>31000207</v>
      </c>
      <c r="M610" s="230">
        <f t="shared" si="186"/>
        <v>8760</v>
      </c>
      <c r="N610" s="230" t="str">
        <f t="shared" si="186"/>
        <v/>
      </c>
      <c r="O610" s="230" t="str">
        <f t="shared" si="186"/>
        <v/>
      </c>
      <c r="P610" s="230" t="str">
        <f t="shared" si="186"/>
        <v>Permitted Fugitives</v>
      </c>
      <c r="Q610" s="231">
        <f t="shared" si="186"/>
        <v>0</v>
      </c>
      <c r="R610" s="231">
        <f t="shared" si="186"/>
        <v>0.96542941119855907</v>
      </c>
      <c r="S610" s="231">
        <f t="shared" si="186"/>
        <v>0</v>
      </c>
      <c r="T610" s="231">
        <f t="shared" si="186"/>
        <v>0</v>
      </c>
      <c r="U610" s="231">
        <f t="shared" si="186"/>
        <v>0</v>
      </c>
    </row>
    <row r="611" spans="1:21" s="7" customFormat="1" x14ac:dyDescent="0.2">
      <c r="A611" s="230" t="str">
        <f t="shared" ref="A611:B611" si="187">A99</f>
        <v>MTDEQ Permitted Sources</v>
      </c>
      <c r="B611" s="230" t="str">
        <f t="shared" si="187"/>
        <v>30</v>
      </c>
      <c r="C611" s="226" t="str">
        <f>VLOOKUP(D611,fips_xref!$A$5:$C$286,2,FALSE)</f>
        <v>FALLON, MT_Non-Tribal</v>
      </c>
      <c r="D611" s="230" t="str">
        <f t="shared" si="129"/>
        <v>3002502</v>
      </c>
      <c r="E611" s="230" t="str">
        <f t="shared" ref="E611:U611" si="188">E99</f>
        <v>025-0011</v>
      </c>
      <c r="F611" s="230" t="str">
        <f t="shared" si="188"/>
        <v>N COMPRESSOR STATION</v>
      </c>
      <c r="G611" s="230" t="str">
        <f t="shared" si="188"/>
        <v>FALLON</v>
      </c>
      <c r="H611" s="230">
        <f t="shared" si="188"/>
        <v>-104.4207</v>
      </c>
      <c r="I611" s="230">
        <f t="shared" si="188"/>
        <v>46.564250000000001</v>
      </c>
      <c r="J611" s="230" t="str">
        <f t="shared" si="188"/>
        <v>GLYCOL DEHYDRATOR</v>
      </c>
      <c r="K611" s="230" t="str">
        <f t="shared" si="188"/>
        <v>HEATER</v>
      </c>
      <c r="L611" s="230">
        <f t="shared" si="188"/>
        <v>31000228</v>
      </c>
      <c r="M611" s="230">
        <f t="shared" si="188"/>
        <v>2</v>
      </c>
      <c r="N611" s="230" t="str">
        <f t="shared" si="188"/>
        <v/>
      </c>
      <c r="O611" s="230" t="str">
        <f t="shared" si="188"/>
        <v/>
      </c>
      <c r="P611" s="230" t="str">
        <f t="shared" si="188"/>
        <v>Dehydrator</v>
      </c>
      <c r="Q611" s="231">
        <f t="shared" si="188"/>
        <v>0.1281430065302043</v>
      </c>
      <c r="R611" s="231">
        <f t="shared" si="188"/>
        <v>7.0478653591612359E-3</v>
      </c>
      <c r="S611" s="231">
        <f t="shared" si="188"/>
        <v>0.10764012548537162</v>
      </c>
      <c r="T611" s="231">
        <f t="shared" si="188"/>
        <v>7.6885803918122573E-4</v>
      </c>
      <c r="U611" s="231">
        <f t="shared" si="188"/>
        <v>9.7388684962955267E-3</v>
      </c>
    </row>
    <row r="612" spans="1:21" s="7" customFormat="1" x14ac:dyDescent="0.2">
      <c r="A612" s="230" t="str">
        <f t="shared" ref="A612:B612" si="189">A100</f>
        <v>MTDEQ Permitted Sources</v>
      </c>
      <c r="B612" s="230" t="str">
        <f t="shared" si="189"/>
        <v>30</v>
      </c>
      <c r="C612" s="226" t="str">
        <f>VLOOKUP(D612,fips_xref!$A$5:$C$286,2,FALSE)</f>
        <v>FALLON, MT_Non-Tribal</v>
      </c>
      <c r="D612" s="230" t="str">
        <f t="shared" si="129"/>
        <v>3002502</v>
      </c>
      <c r="E612" s="230" t="str">
        <f t="shared" ref="E612:U612" si="190">E100</f>
        <v>025-0011</v>
      </c>
      <c r="F612" s="230" t="str">
        <f t="shared" si="190"/>
        <v>N COMPRESSOR STATION</v>
      </c>
      <c r="G612" s="230" t="str">
        <f t="shared" si="190"/>
        <v>FALLON</v>
      </c>
      <c r="H612" s="230">
        <f t="shared" si="190"/>
        <v>-104.4207</v>
      </c>
      <c r="I612" s="230">
        <f t="shared" si="190"/>
        <v>46.564250000000001</v>
      </c>
      <c r="J612" s="230" t="str">
        <f t="shared" si="190"/>
        <v>GLYCOL DEHYDRATOR</v>
      </c>
      <c r="K612" s="230" t="str">
        <f t="shared" si="190"/>
        <v>REGENERATOR VENT</v>
      </c>
      <c r="L612" s="230">
        <f t="shared" si="190"/>
        <v>31000301</v>
      </c>
      <c r="M612" s="230">
        <f t="shared" si="190"/>
        <v>7833</v>
      </c>
      <c r="N612" s="230" t="str">
        <f t="shared" si="190"/>
        <v>047</v>
      </c>
      <c r="O612" s="230" t="str">
        <f t="shared" si="190"/>
        <v/>
      </c>
      <c r="P612" s="230" t="str">
        <f t="shared" si="190"/>
        <v>Dehydrator</v>
      </c>
      <c r="Q612" s="231">
        <f t="shared" si="190"/>
        <v>0</v>
      </c>
      <c r="R612" s="231">
        <f t="shared" si="190"/>
        <v>23.703380775931066</v>
      </c>
      <c r="S612" s="231">
        <f t="shared" si="190"/>
        <v>0</v>
      </c>
      <c r="T612" s="231">
        <f t="shared" si="190"/>
        <v>0</v>
      </c>
      <c r="U612" s="231">
        <f t="shared" si="190"/>
        <v>0</v>
      </c>
    </row>
    <row r="613" spans="1:21" s="7" customFormat="1" x14ac:dyDescent="0.2">
      <c r="A613" s="230" t="str">
        <f t="shared" ref="A613:B613" si="191">A101</f>
        <v>MTDEQ Permitted Sources</v>
      </c>
      <c r="B613" s="230" t="str">
        <f t="shared" si="191"/>
        <v>30</v>
      </c>
      <c r="C613" s="226" t="str">
        <f>VLOOKUP(D613,fips_xref!$A$5:$C$286,2,FALSE)</f>
        <v>FALLON, MT_Non-Tribal</v>
      </c>
      <c r="D613" s="230" t="str">
        <f t="shared" si="129"/>
        <v>3002502</v>
      </c>
      <c r="E613" s="230" t="str">
        <f t="shared" ref="E613:U613" si="192">E101</f>
        <v>025-0011</v>
      </c>
      <c r="F613" s="230" t="str">
        <f t="shared" si="192"/>
        <v>N COMPRESSOR STATION</v>
      </c>
      <c r="G613" s="230" t="str">
        <f t="shared" si="192"/>
        <v>FALLON</v>
      </c>
      <c r="H613" s="230">
        <f t="shared" si="192"/>
        <v>-104.4207</v>
      </c>
      <c r="I613" s="230">
        <f t="shared" si="192"/>
        <v>46.564250000000001</v>
      </c>
      <c r="J613" s="230" t="str">
        <f t="shared" si="192"/>
        <v>LIQUID CONDENSATE LOADOUT</v>
      </c>
      <c r="K613" s="230" t="str">
        <f t="shared" si="192"/>
        <v>CONDENSATE LOADING</v>
      </c>
      <c r="L613" s="230">
        <f t="shared" si="192"/>
        <v>40400250</v>
      </c>
      <c r="M613" s="230">
        <f t="shared" si="192"/>
        <v>862</v>
      </c>
      <c r="N613" s="230" t="str">
        <f t="shared" si="192"/>
        <v>047</v>
      </c>
      <c r="O613" s="230" t="str">
        <f t="shared" si="192"/>
        <v/>
      </c>
      <c r="P613" s="230" t="str">
        <f t="shared" si="192"/>
        <v>Permitted Tank Losses</v>
      </c>
      <c r="Q613" s="231">
        <f t="shared" si="192"/>
        <v>0</v>
      </c>
      <c r="R613" s="231">
        <f t="shared" si="192"/>
        <v>2.1528025097074321</v>
      </c>
      <c r="S613" s="231">
        <f t="shared" si="192"/>
        <v>0</v>
      </c>
      <c r="T613" s="231">
        <f t="shared" si="192"/>
        <v>0</v>
      </c>
      <c r="U613" s="231">
        <f t="shared" si="192"/>
        <v>0</v>
      </c>
    </row>
    <row r="614" spans="1:21" s="7" customFormat="1" x14ac:dyDescent="0.2">
      <c r="A614" s="230" t="str">
        <f t="shared" ref="A614:B614" si="193">A102</f>
        <v>MTDEQ Permitted Sources</v>
      </c>
      <c r="B614" s="230" t="str">
        <f t="shared" si="193"/>
        <v>30</v>
      </c>
      <c r="C614" s="226" t="str">
        <f>VLOOKUP(D614,fips_xref!$A$5:$C$286,2,FALSE)</f>
        <v>FALLON, MT_Non-Tribal</v>
      </c>
      <c r="D614" s="230" t="str">
        <f t="shared" si="129"/>
        <v>3002502</v>
      </c>
      <c r="E614" s="230" t="str">
        <f t="shared" ref="E614:U614" si="194">E102</f>
        <v>025-0012</v>
      </c>
      <c r="F614" s="230" t="str">
        <f t="shared" si="194"/>
        <v>WBI - SOUTH BAKER COMPRESSOR STATION</v>
      </c>
      <c r="G614" s="230" t="str">
        <f t="shared" si="194"/>
        <v>FALLON</v>
      </c>
      <c r="H614" s="230">
        <f t="shared" si="194"/>
        <v>-104.10115</v>
      </c>
      <c r="I614" s="230">
        <f t="shared" si="194"/>
        <v>46.169350000000001</v>
      </c>
      <c r="J614" s="230" t="str">
        <f t="shared" si="194"/>
        <v>DEHYDRATION UNIT #16</v>
      </c>
      <c r="K614" s="230" t="str">
        <f t="shared" si="194"/>
        <v>DRHY #1B</v>
      </c>
      <c r="L614" s="230">
        <f t="shared" si="194"/>
        <v>31000228</v>
      </c>
      <c r="M614" s="230">
        <f t="shared" si="194"/>
        <v>8760</v>
      </c>
      <c r="N614" s="230" t="str">
        <f t="shared" si="194"/>
        <v/>
      </c>
      <c r="O614" s="230" t="str">
        <f t="shared" si="194"/>
        <v/>
      </c>
      <c r="P614" s="230" t="str">
        <f t="shared" si="194"/>
        <v>Dehydrator</v>
      </c>
      <c r="Q614" s="231">
        <f t="shared" si="194"/>
        <v>0</v>
      </c>
      <c r="R614" s="231">
        <f t="shared" si="194"/>
        <v>0.32279223344958463</v>
      </c>
      <c r="S614" s="231">
        <f t="shared" si="194"/>
        <v>0</v>
      </c>
      <c r="T614" s="231">
        <f t="shared" si="194"/>
        <v>0</v>
      </c>
      <c r="U614" s="231">
        <f t="shared" si="194"/>
        <v>0</v>
      </c>
    </row>
    <row r="615" spans="1:21" s="7" customFormat="1" x14ac:dyDescent="0.2">
      <c r="A615" s="230" t="str">
        <f t="shared" ref="A615:B615" si="195">A103</f>
        <v>MTDEQ Permitted Sources</v>
      </c>
      <c r="B615" s="230" t="str">
        <f t="shared" si="195"/>
        <v>30</v>
      </c>
      <c r="C615" s="226" t="str">
        <f>VLOOKUP(D615,fips_xref!$A$5:$C$286,2,FALSE)</f>
        <v>FALLON, MT_Non-Tribal</v>
      </c>
      <c r="D615" s="230" t="str">
        <f t="shared" si="129"/>
        <v>3002502</v>
      </c>
      <c r="E615" s="230" t="str">
        <f t="shared" ref="E615:U615" si="196">E103</f>
        <v>025-0012</v>
      </c>
      <c r="F615" s="230" t="str">
        <f t="shared" si="196"/>
        <v>WBI - SOUTH BAKER COMPRESSOR STATION</v>
      </c>
      <c r="G615" s="230" t="str">
        <f t="shared" si="196"/>
        <v>FALLON</v>
      </c>
      <c r="H615" s="230">
        <f t="shared" si="196"/>
        <v>-104.10115</v>
      </c>
      <c r="I615" s="230">
        <f t="shared" si="196"/>
        <v>46.169350000000001</v>
      </c>
      <c r="J615" s="230" t="str">
        <f t="shared" si="196"/>
        <v>DEHYDRATION UNIT #19</v>
      </c>
      <c r="K615" s="230" t="str">
        <f t="shared" si="196"/>
        <v>DEHY #1A</v>
      </c>
      <c r="L615" s="230">
        <f t="shared" si="196"/>
        <v>31000228</v>
      </c>
      <c r="M615" s="230">
        <f t="shared" si="196"/>
        <v>74</v>
      </c>
      <c r="N615" s="230" t="str">
        <f t="shared" si="196"/>
        <v/>
      </c>
      <c r="O615" s="230" t="str">
        <f t="shared" si="196"/>
        <v/>
      </c>
      <c r="P615" s="230" t="str">
        <f t="shared" si="196"/>
        <v>Dehydrator</v>
      </c>
      <c r="Q615" s="231">
        <f t="shared" si="196"/>
        <v>4.7412912416175592</v>
      </c>
      <c r="R615" s="231">
        <f t="shared" si="196"/>
        <v>0.26077101828896571</v>
      </c>
      <c r="S615" s="231">
        <f t="shared" si="196"/>
        <v>3.9826846429587497</v>
      </c>
      <c r="T615" s="231">
        <f t="shared" si="196"/>
        <v>2.8447747449705355E-2</v>
      </c>
      <c r="U615" s="231">
        <f t="shared" si="196"/>
        <v>0.31151564887492667</v>
      </c>
    </row>
    <row r="616" spans="1:21" s="7" customFormat="1" x14ac:dyDescent="0.2">
      <c r="A616" s="230" t="str">
        <f t="shared" ref="A616:B616" si="197">A104</f>
        <v>MTDEQ Permitted Sources</v>
      </c>
      <c r="B616" s="230" t="str">
        <f t="shared" si="197"/>
        <v>30</v>
      </c>
      <c r="C616" s="226" t="str">
        <f>VLOOKUP(D616,fips_xref!$A$5:$C$286,2,FALSE)</f>
        <v>FALLON, MT_Non-Tribal</v>
      </c>
      <c r="D616" s="230" t="str">
        <f t="shared" si="129"/>
        <v>3002502</v>
      </c>
      <c r="E616" s="230" t="str">
        <f t="shared" ref="E616:U616" si="198">E104</f>
        <v>025-0012</v>
      </c>
      <c r="F616" s="230" t="str">
        <f t="shared" si="198"/>
        <v>WBI - SOUTH BAKER COMPRESSOR STATION</v>
      </c>
      <c r="G616" s="230" t="str">
        <f t="shared" si="198"/>
        <v>FALLON</v>
      </c>
      <c r="H616" s="230">
        <f t="shared" si="198"/>
        <v>-104.10115</v>
      </c>
      <c r="I616" s="230">
        <f t="shared" si="198"/>
        <v>46.169350000000001</v>
      </c>
      <c r="J616" s="230" t="str">
        <f t="shared" si="198"/>
        <v>EU2 - 1680HP WAUKESHA COMPRESSOR ENGINE</v>
      </c>
      <c r="K616" s="230" t="str">
        <f t="shared" si="198"/>
        <v>EU2</v>
      </c>
      <c r="L616" s="230">
        <f t="shared" si="198"/>
        <v>20200202</v>
      </c>
      <c r="M616" s="230">
        <f t="shared" si="198"/>
        <v>8405</v>
      </c>
      <c r="N616" s="230" t="str">
        <f t="shared" si="198"/>
        <v>000</v>
      </c>
      <c r="O616" s="230" t="str">
        <f t="shared" si="198"/>
        <v/>
      </c>
      <c r="P616" s="230" t="str">
        <f t="shared" si="198"/>
        <v>Compressor Engines</v>
      </c>
      <c r="Q616" s="231">
        <f t="shared" si="198"/>
        <v>13.7861372145455</v>
      </c>
      <c r="R616" s="231">
        <f t="shared" si="198"/>
        <v>9.962606185697263</v>
      </c>
      <c r="S616" s="231">
        <f t="shared" si="198"/>
        <v>1.8310354203100891</v>
      </c>
      <c r="T616" s="231">
        <f t="shared" si="198"/>
        <v>0</v>
      </c>
      <c r="U616" s="231">
        <f t="shared" si="198"/>
        <v>0</v>
      </c>
    </row>
    <row r="617" spans="1:21" s="7" customFormat="1" x14ac:dyDescent="0.2">
      <c r="A617" s="230" t="str">
        <f t="shared" ref="A617:B617" si="199">A105</f>
        <v>MTDEQ Permitted Sources</v>
      </c>
      <c r="B617" s="230" t="str">
        <f t="shared" si="199"/>
        <v>30</v>
      </c>
      <c r="C617" s="226" t="str">
        <f>VLOOKUP(D617,fips_xref!$A$5:$C$286,2,FALSE)</f>
        <v>FALLON, MT_Non-Tribal</v>
      </c>
      <c r="D617" s="230" t="str">
        <f t="shared" si="129"/>
        <v>3002502</v>
      </c>
      <c r="E617" s="230" t="str">
        <f t="shared" ref="E617:U617" si="200">E105</f>
        <v>025-0012</v>
      </c>
      <c r="F617" s="230" t="str">
        <f t="shared" si="200"/>
        <v>WBI - SOUTH BAKER COMPRESSOR STATION</v>
      </c>
      <c r="G617" s="230" t="str">
        <f t="shared" si="200"/>
        <v>FALLON</v>
      </c>
      <c r="H617" s="230">
        <f t="shared" si="200"/>
        <v>-104.10115</v>
      </c>
      <c r="I617" s="230">
        <f t="shared" si="200"/>
        <v>46.169350000000001</v>
      </c>
      <c r="J617" s="230" t="str">
        <f t="shared" si="200"/>
        <v>EU2 - 1680HP WAUKESHA COMPRESSOR ENGINE</v>
      </c>
      <c r="K617" s="230" t="str">
        <f t="shared" si="200"/>
        <v>EU2</v>
      </c>
      <c r="L617" s="230">
        <f t="shared" si="200"/>
        <v>20200202</v>
      </c>
      <c r="M617" s="230">
        <f t="shared" si="200"/>
        <v>0</v>
      </c>
      <c r="N617" s="230" t="str">
        <f t="shared" si="200"/>
        <v/>
      </c>
      <c r="O617" s="230" t="str">
        <f t="shared" si="200"/>
        <v/>
      </c>
      <c r="P617" s="230" t="str">
        <f t="shared" si="200"/>
        <v>Compressor Engines</v>
      </c>
      <c r="Q617" s="231">
        <f t="shared" si="200"/>
        <v>0</v>
      </c>
      <c r="R617" s="231">
        <f t="shared" si="200"/>
        <v>0</v>
      </c>
      <c r="S617" s="231">
        <f t="shared" si="200"/>
        <v>0</v>
      </c>
      <c r="T617" s="231">
        <f t="shared" si="200"/>
        <v>5.3820062742685811E-2</v>
      </c>
      <c r="U617" s="231">
        <f t="shared" si="200"/>
        <v>0.75399345042372212</v>
      </c>
    </row>
    <row r="618" spans="1:21" s="7" customFormat="1" x14ac:dyDescent="0.2">
      <c r="A618" s="230" t="str">
        <f t="shared" ref="A618:B618" si="201">A106</f>
        <v>MTDEQ Permitted Sources</v>
      </c>
      <c r="B618" s="230" t="str">
        <f t="shared" si="201"/>
        <v>30</v>
      </c>
      <c r="C618" s="226" t="str">
        <f>VLOOKUP(D618,fips_xref!$A$5:$C$286,2,FALSE)</f>
        <v>FALLON, MT_Non-Tribal</v>
      </c>
      <c r="D618" s="230" t="str">
        <f t="shared" si="129"/>
        <v>3002502</v>
      </c>
      <c r="E618" s="230" t="str">
        <f t="shared" ref="E618:U618" si="202">E106</f>
        <v>025-0012</v>
      </c>
      <c r="F618" s="230" t="str">
        <f t="shared" si="202"/>
        <v>WBI - SOUTH BAKER COMPRESSOR STATION</v>
      </c>
      <c r="G618" s="230" t="str">
        <f t="shared" si="202"/>
        <v>FALLON</v>
      </c>
      <c r="H618" s="230">
        <f t="shared" si="202"/>
        <v>-104.10115</v>
      </c>
      <c r="I618" s="230">
        <f t="shared" si="202"/>
        <v>46.169350000000001</v>
      </c>
      <c r="J618" s="230" t="str">
        <f t="shared" si="202"/>
        <v>EU3 - 1680HP WAUKESHA COMPRESSOR ENGINE</v>
      </c>
      <c r="K618" s="230" t="str">
        <f t="shared" si="202"/>
        <v>EU3</v>
      </c>
      <c r="L618" s="230">
        <f t="shared" si="202"/>
        <v>20200202</v>
      </c>
      <c r="M618" s="230">
        <f t="shared" si="202"/>
        <v>0</v>
      </c>
      <c r="N618" s="230" t="str">
        <f t="shared" si="202"/>
        <v>000</v>
      </c>
      <c r="O618" s="230" t="str">
        <f t="shared" si="202"/>
        <v/>
      </c>
      <c r="P618" s="230" t="str">
        <f t="shared" si="202"/>
        <v>Compressor Engines</v>
      </c>
      <c r="Q618" s="231">
        <f t="shared" si="202"/>
        <v>0</v>
      </c>
      <c r="R618" s="231">
        <f t="shared" si="202"/>
        <v>0</v>
      </c>
      <c r="S618" s="231">
        <f t="shared" si="202"/>
        <v>0</v>
      </c>
      <c r="T618" s="231">
        <f t="shared" si="202"/>
        <v>0</v>
      </c>
      <c r="U618" s="231">
        <f t="shared" si="202"/>
        <v>0</v>
      </c>
    </row>
    <row r="619" spans="1:21" s="7" customFormat="1" x14ac:dyDescent="0.2">
      <c r="A619" s="230" t="str">
        <f t="shared" ref="A619:B619" si="203">A107</f>
        <v>MTDEQ Permitted Sources</v>
      </c>
      <c r="B619" s="230" t="str">
        <f t="shared" si="203"/>
        <v>30</v>
      </c>
      <c r="C619" s="226" t="str">
        <f>VLOOKUP(D619,fips_xref!$A$5:$C$286,2,FALSE)</f>
        <v>FALLON, MT_Non-Tribal</v>
      </c>
      <c r="D619" s="230" t="str">
        <f t="shared" si="129"/>
        <v>3002502</v>
      </c>
      <c r="E619" s="230" t="str">
        <f t="shared" ref="E619:U619" si="204">E107</f>
        <v>025-0012</v>
      </c>
      <c r="F619" s="230" t="str">
        <f t="shared" si="204"/>
        <v>WBI - SOUTH BAKER COMPRESSOR STATION</v>
      </c>
      <c r="G619" s="230" t="str">
        <f t="shared" si="204"/>
        <v>FALLON</v>
      </c>
      <c r="H619" s="230">
        <f t="shared" si="204"/>
        <v>-104.10115</v>
      </c>
      <c r="I619" s="230">
        <f t="shared" si="204"/>
        <v>46.169350000000001</v>
      </c>
      <c r="J619" s="230" t="str">
        <f t="shared" si="204"/>
        <v>EU3 - 1680HP WAUKESHA COMPRESSOR ENGINE</v>
      </c>
      <c r="K619" s="230" t="str">
        <f t="shared" si="204"/>
        <v>EU3</v>
      </c>
      <c r="L619" s="230">
        <f t="shared" si="204"/>
        <v>20200202</v>
      </c>
      <c r="M619" s="230">
        <f t="shared" si="204"/>
        <v>0</v>
      </c>
      <c r="N619" s="230" t="str">
        <f t="shared" si="204"/>
        <v/>
      </c>
      <c r="O619" s="230" t="str">
        <f t="shared" si="204"/>
        <v/>
      </c>
      <c r="P619" s="230" t="str">
        <f t="shared" si="204"/>
        <v>Compressor Engines</v>
      </c>
      <c r="Q619" s="231">
        <f t="shared" si="204"/>
        <v>0</v>
      </c>
      <c r="R619" s="231">
        <f t="shared" si="204"/>
        <v>0</v>
      </c>
      <c r="S619" s="231">
        <f t="shared" si="204"/>
        <v>0</v>
      </c>
      <c r="T619" s="231">
        <f t="shared" si="204"/>
        <v>0</v>
      </c>
      <c r="U619" s="231">
        <f t="shared" si="204"/>
        <v>0</v>
      </c>
    </row>
    <row r="620" spans="1:21" s="7" customFormat="1" x14ac:dyDescent="0.2">
      <c r="A620" s="230" t="str">
        <f t="shared" ref="A620:B620" si="205">A108</f>
        <v>MTDEQ Permitted Sources</v>
      </c>
      <c r="B620" s="230" t="str">
        <f t="shared" si="205"/>
        <v>30</v>
      </c>
      <c r="C620" s="226" t="str">
        <f>VLOOKUP(D620,fips_xref!$A$5:$C$286,2,FALSE)</f>
        <v>FALLON, MT_Non-Tribal</v>
      </c>
      <c r="D620" s="230" t="str">
        <f t="shared" si="129"/>
        <v>3002502</v>
      </c>
      <c r="E620" s="230" t="str">
        <f t="shared" ref="E620:U620" si="206">E108</f>
        <v>025-0012</v>
      </c>
      <c r="F620" s="230" t="str">
        <f t="shared" si="206"/>
        <v>WBI - SOUTH BAKER COMPRESSOR STATION</v>
      </c>
      <c r="G620" s="230" t="str">
        <f t="shared" si="206"/>
        <v>FALLON</v>
      </c>
      <c r="H620" s="230">
        <f t="shared" si="206"/>
        <v>-104.10115</v>
      </c>
      <c r="I620" s="230">
        <f t="shared" si="206"/>
        <v>46.169350000000001</v>
      </c>
      <c r="J620" s="230" t="str">
        <f t="shared" si="206"/>
        <v>EUI - 1680HP WAUKESHA COMPRESSOR ENGINE</v>
      </c>
      <c r="K620" s="230" t="str">
        <f t="shared" si="206"/>
        <v>EU1</v>
      </c>
      <c r="L620" s="230">
        <f t="shared" si="206"/>
        <v>20200202</v>
      </c>
      <c r="M620" s="230">
        <f t="shared" si="206"/>
        <v>8563</v>
      </c>
      <c r="N620" s="230" t="str">
        <f t="shared" si="206"/>
        <v>000</v>
      </c>
      <c r="O620" s="230" t="str">
        <f t="shared" si="206"/>
        <v/>
      </c>
      <c r="P620" s="230" t="str">
        <f t="shared" si="206"/>
        <v>Compressor Engines</v>
      </c>
      <c r="Q620" s="231">
        <f t="shared" si="206"/>
        <v>1.3167975351043795</v>
      </c>
      <c r="R620" s="231">
        <f t="shared" si="206"/>
        <v>10.149951261244421</v>
      </c>
      <c r="S620" s="231">
        <f t="shared" si="206"/>
        <v>7.6261747476320476</v>
      </c>
      <c r="T620" s="231">
        <f t="shared" si="206"/>
        <v>0</v>
      </c>
      <c r="U620" s="231">
        <f t="shared" si="206"/>
        <v>0</v>
      </c>
    </row>
    <row r="621" spans="1:21" s="7" customFormat="1" x14ac:dyDescent="0.2">
      <c r="A621" s="230" t="str">
        <f t="shared" ref="A621:B621" si="207">A109</f>
        <v>MTDEQ Permitted Sources</v>
      </c>
      <c r="B621" s="230" t="str">
        <f t="shared" si="207"/>
        <v>30</v>
      </c>
      <c r="C621" s="226" t="str">
        <f>VLOOKUP(D621,fips_xref!$A$5:$C$286,2,FALSE)</f>
        <v>FALLON, MT_Non-Tribal</v>
      </c>
      <c r="D621" s="230" t="str">
        <f t="shared" si="129"/>
        <v>3002502</v>
      </c>
      <c r="E621" s="230" t="str">
        <f t="shared" ref="E621:U621" si="208">E109</f>
        <v>025-0012</v>
      </c>
      <c r="F621" s="230" t="str">
        <f t="shared" si="208"/>
        <v>WBI - SOUTH BAKER COMPRESSOR STATION</v>
      </c>
      <c r="G621" s="230" t="str">
        <f t="shared" si="208"/>
        <v>FALLON</v>
      </c>
      <c r="H621" s="230">
        <f t="shared" si="208"/>
        <v>-104.10115</v>
      </c>
      <c r="I621" s="230">
        <f t="shared" si="208"/>
        <v>46.169350000000001</v>
      </c>
      <c r="J621" s="230" t="str">
        <f t="shared" si="208"/>
        <v>EUI - 1680HP WAUKESHA COMPRESSOR ENGINE</v>
      </c>
      <c r="K621" s="230" t="str">
        <f t="shared" si="208"/>
        <v>EU1</v>
      </c>
      <c r="L621" s="230">
        <f t="shared" si="208"/>
        <v>20200202</v>
      </c>
      <c r="M621" s="230">
        <f t="shared" si="208"/>
        <v>0</v>
      </c>
      <c r="N621" s="230" t="str">
        <f t="shared" si="208"/>
        <v/>
      </c>
      <c r="O621" s="230" t="str">
        <f t="shared" si="208"/>
        <v/>
      </c>
      <c r="P621" s="230" t="str">
        <f t="shared" si="208"/>
        <v>Compressor Engines</v>
      </c>
      <c r="Q621" s="231">
        <f t="shared" si="208"/>
        <v>0</v>
      </c>
      <c r="R621" s="231">
        <f t="shared" si="208"/>
        <v>0</v>
      </c>
      <c r="S621" s="231">
        <f t="shared" si="208"/>
        <v>0</v>
      </c>
      <c r="T621" s="231">
        <f t="shared" si="208"/>
        <v>5.4845206794927437E-2</v>
      </c>
      <c r="U621" s="231">
        <f t="shared" si="208"/>
        <v>0.76808918114204461</v>
      </c>
    </row>
    <row r="622" spans="1:21" s="7" customFormat="1" x14ac:dyDescent="0.2">
      <c r="A622" s="230" t="str">
        <f t="shared" ref="A622:B622" si="209">A110</f>
        <v>MTDEQ Permitted Sources</v>
      </c>
      <c r="B622" s="230" t="str">
        <f t="shared" si="209"/>
        <v>30</v>
      </c>
      <c r="C622" s="226" t="str">
        <f>VLOOKUP(D622,fips_xref!$A$5:$C$286,2,FALSE)</f>
        <v>FALLON, MT_Non-Tribal</v>
      </c>
      <c r="D622" s="230" t="str">
        <f t="shared" si="129"/>
        <v>3002502</v>
      </c>
      <c r="E622" s="230" t="str">
        <f t="shared" ref="E622:U622" si="210">E110</f>
        <v>025-0013</v>
      </c>
      <c r="F622" s="230" t="str">
        <f t="shared" si="210"/>
        <v>WBI BAKER AND SANDSTONE CREEK COMPRESSOR STATIONS</v>
      </c>
      <c r="G622" s="230" t="str">
        <f t="shared" si="210"/>
        <v>FALLON</v>
      </c>
      <c r="H622" s="230">
        <f t="shared" si="210"/>
        <v>-104.28496</v>
      </c>
      <c r="I622" s="230">
        <f t="shared" si="210"/>
        <v>46.394359999999999</v>
      </c>
      <c r="J622" s="230" t="str">
        <f t="shared" si="210"/>
        <v>1680HP WAUKESHA COMP ENG</v>
      </c>
      <c r="K622" s="230" t="str">
        <f t="shared" si="210"/>
        <v>LOW PRESSURE UNIT</v>
      </c>
      <c r="L622" s="230">
        <f t="shared" si="210"/>
        <v>20200202</v>
      </c>
      <c r="M622" s="230">
        <f t="shared" si="210"/>
        <v>8606</v>
      </c>
      <c r="N622" s="230" t="str">
        <f t="shared" si="210"/>
        <v>000</v>
      </c>
      <c r="O622" s="230" t="str">
        <f t="shared" si="210"/>
        <v/>
      </c>
      <c r="P622" s="230" t="str">
        <f t="shared" si="210"/>
        <v>Compressor Engines</v>
      </c>
      <c r="Q622" s="231">
        <f t="shared" si="210"/>
        <v>10.862554520558888</v>
      </c>
      <c r="R622" s="231">
        <f t="shared" si="210"/>
        <v>10.200952177843444</v>
      </c>
      <c r="S622" s="231">
        <f t="shared" si="210"/>
        <v>13.674652798864221</v>
      </c>
      <c r="T622" s="231">
        <f t="shared" si="210"/>
        <v>0</v>
      </c>
      <c r="U622" s="231">
        <f t="shared" si="210"/>
        <v>0</v>
      </c>
    </row>
    <row r="623" spans="1:21" s="7" customFormat="1" x14ac:dyDescent="0.2">
      <c r="A623" s="230" t="str">
        <f t="shared" ref="A623:B623" si="211">A111</f>
        <v>MTDEQ Permitted Sources</v>
      </c>
      <c r="B623" s="230" t="str">
        <f t="shared" si="211"/>
        <v>30</v>
      </c>
      <c r="C623" s="226" t="str">
        <f>VLOOKUP(D623,fips_xref!$A$5:$C$286,2,FALSE)</f>
        <v>FALLON, MT_Non-Tribal</v>
      </c>
      <c r="D623" s="230" t="str">
        <f t="shared" si="129"/>
        <v>3002502</v>
      </c>
      <c r="E623" s="230" t="str">
        <f t="shared" ref="E623:U623" si="212">E111</f>
        <v>025-0013</v>
      </c>
      <c r="F623" s="230" t="str">
        <f t="shared" si="212"/>
        <v>WBI BAKER AND SANDSTONE CREEK COMPRESSOR STATIONS</v>
      </c>
      <c r="G623" s="230" t="str">
        <f t="shared" si="212"/>
        <v>FALLON</v>
      </c>
      <c r="H623" s="230">
        <f t="shared" si="212"/>
        <v>-104.28496</v>
      </c>
      <c r="I623" s="230">
        <f t="shared" si="212"/>
        <v>46.394359999999999</v>
      </c>
      <c r="J623" s="230" t="str">
        <f t="shared" si="212"/>
        <v>1680HP WAUKESHA COMP ENG</v>
      </c>
      <c r="K623" s="230" t="str">
        <f t="shared" si="212"/>
        <v>LOW PRESSURE UNIT</v>
      </c>
      <c r="L623" s="230">
        <f t="shared" si="212"/>
        <v>20200202</v>
      </c>
      <c r="M623" s="230">
        <f t="shared" si="212"/>
        <v>0</v>
      </c>
      <c r="N623" s="230" t="str">
        <f t="shared" si="212"/>
        <v/>
      </c>
      <c r="O623" s="230" t="str">
        <f t="shared" si="212"/>
        <v/>
      </c>
      <c r="P623" s="230" t="str">
        <f t="shared" si="212"/>
        <v>Compressor Engines</v>
      </c>
      <c r="Q623" s="231">
        <f t="shared" si="212"/>
        <v>0</v>
      </c>
      <c r="R623" s="231">
        <f t="shared" si="212"/>
        <v>0</v>
      </c>
      <c r="S623" s="231">
        <f t="shared" si="212"/>
        <v>0</v>
      </c>
      <c r="T623" s="231">
        <f t="shared" si="212"/>
        <v>5.5101492807987845E-2</v>
      </c>
      <c r="U623" s="231">
        <f t="shared" si="212"/>
        <v>0.77193347133795076</v>
      </c>
    </row>
    <row r="624" spans="1:21" s="7" customFormat="1" x14ac:dyDescent="0.2">
      <c r="A624" s="230" t="str">
        <f t="shared" ref="A624:B624" si="213">A112</f>
        <v>MTDEQ Permitted Sources</v>
      </c>
      <c r="B624" s="230" t="str">
        <f t="shared" si="213"/>
        <v>30</v>
      </c>
      <c r="C624" s="226" t="str">
        <f>VLOOKUP(D624,fips_xref!$A$5:$C$286,2,FALSE)</f>
        <v>FALLON, MT_Non-Tribal</v>
      </c>
      <c r="D624" s="230" t="str">
        <f t="shared" si="129"/>
        <v>3002502</v>
      </c>
      <c r="E624" s="230" t="str">
        <f t="shared" ref="E624:U624" si="214">E112</f>
        <v>025-0013</v>
      </c>
      <c r="F624" s="230" t="str">
        <f t="shared" si="214"/>
        <v>WBI BAKER AND SANDSTONE CREEK COMPRESSOR STATIONS</v>
      </c>
      <c r="G624" s="230" t="str">
        <f t="shared" si="214"/>
        <v>FALLON</v>
      </c>
      <c r="H624" s="230">
        <f t="shared" si="214"/>
        <v>-104.28496</v>
      </c>
      <c r="I624" s="230">
        <f t="shared" si="214"/>
        <v>46.394359999999999</v>
      </c>
      <c r="J624" s="230" t="str">
        <f t="shared" si="214"/>
        <v>DEHYDRATOR #16</v>
      </c>
      <c r="K624" s="230" t="str">
        <f t="shared" si="214"/>
        <v>DEHYDRATOR #16</v>
      </c>
      <c r="L624" s="230">
        <f t="shared" si="214"/>
        <v>31000202</v>
      </c>
      <c r="M624" s="230">
        <f t="shared" si="214"/>
        <v>8760</v>
      </c>
      <c r="N624" s="230" t="str">
        <f t="shared" si="214"/>
        <v/>
      </c>
      <c r="O624" s="230" t="str">
        <f t="shared" si="214"/>
        <v/>
      </c>
      <c r="P624" s="230" t="str">
        <f t="shared" si="214"/>
        <v>Natural Gas Production, Gas Stripping Operations</v>
      </c>
      <c r="Q624" s="231">
        <f t="shared" si="214"/>
        <v>0</v>
      </c>
      <c r="R624" s="231">
        <f t="shared" si="214"/>
        <v>3.2800765381536392</v>
      </c>
      <c r="S624" s="231">
        <f t="shared" si="214"/>
        <v>0</v>
      </c>
      <c r="T624" s="231">
        <f t="shared" si="214"/>
        <v>0</v>
      </c>
      <c r="U624" s="231">
        <f t="shared" si="214"/>
        <v>0</v>
      </c>
    </row>
    <row r="625" spans="1:21" s="7" customFormat="1" x14ac:dyDescent="0.2">
      <c r="A625" s="230" t="str">
        <f t="shared" ref="A625:B625" si="215">A113</f>
        <v>MTDEQ Permitted Sources</v>
      </c>
      <c r="B625" s="230" t="str">
        <f t="shared" si="215"/>
        <v>30</v>
      </c>
      <c r="C625" s="226" t="str">
        <f>VLOOKUP(D625,fips_xref!$A$5:$C$286,2,FALSE)</f>
        <v>FALLON, MT_Non-Tribal</v>
      </c>
      <c r="D625" s="230" t="str">
        <f t="shared" si="129"/>
        <v>3002502</v>
      </c>
      <c r="E625" s="230" t="str">
        <f t="shared" ref="E625:U625" si="216">E113</f>
        <v>025-0013</v>
      </c>
      <c r="F625" s="230" t="str">
        <f t="shared" si="216"/>
        <v>WBI BAKER AND SANDSTONE CREEK COMPRESSOR STATIONS</v>
      </c>
      <c r="G625" s="230" t="str">
        <f t="shared" si="216"/>
        <v>FALLON</v>
      </c>
      <c r="H625" s="230">
        <f t="shared" si="216"/>
        <v>-104.28496</v>
      </c>
      <c r="I625" s="230">
        <f t="shared" si="216"/>
        <v>46.394359999999999</v>
      </c>
      <c r="J625" s="230" t="str">
        <f t="shared" si="216"/>
        <v>DEHYDRATOR STILL VENT</v>
      </c>
      <c r="K625" s="230" t="str">
        <f t="shared" si="216"/>
        <v>DEHYDRATOR #19</v>
      </c>
      <c r="L625" s="230">
        <f t="shared" si="216"/>
        <v>31000202</v>
      </c>
      <c r="M625" s="230">
        <f t="shared" si="216"/>
        <v>12</v>
      </c>
      <c r="N625" s="230" t="str">
        <f t="shared" si="216"/>
        <v/>
      </c>
      <c r="O625" s="230" t="str">
        <f t="shared" si="216"/>
        <v/>
      </c>
      <c r="P625" s="230" t="str">
        <f t="shared" si="216"/>
        <v>Natural Gas Production, Gas Stripping Operations</v>
      </c>
      <c r="Q625" s="231">
        <f t="shared" si="216"/>
        <v>0</v>
      </c>
      <c r="R625" s="231">
        <f t="shared" si="216"/>
        <v>4.2287192154967422E-2</v>
      </c>
      <c r="S625" s="231">
        <f t="shared" si="216"/>
        <v>0</v>
      </c>
      <c r="T625" s="231">
        <f t="shared" si="216"/>
        <v>0</v>
      </c>
      <c r="U625" s="231">
        <f t="shared" si="216"/>
        <v>0</v>
      </c>
    </row>
    <row r="626" spans="1:21" s="7" customFormat="1" x14ac:dyDescent="0.2">
      <c r="A626" s="230" t="str">
        <f t="shared" ref="A626:B626" si="217">A114</f>
        <v>MTDEQ Permitted Sources</v>
      </c>
      <c r="B626" s="230" t="str">
        <f t="shared" si="217"/>
        <v>30</v>
      </c>
      <c r="C626" s="226" t="str">
        <f>VLOOKUP(D626,fips_xref!$A$5:$C$286,2,FALSE)</f>
        <v>FALLON, MT_Non-Tribal</v>
      </c>
      <c r="D626" s="230" t="str">
        <f t="shared" si="129"/>
        <v>3002502</v>
      </c>
      <c r="E626" s="230" t="str">
        <f t="shared" ref="E626:U626" si="218">E114</f>
        <v>025-0013</v>
      </c>
      <c r="F626" s="230" t="str">
        <f t="shared" si="218"/>
        <v>WBI BAKER AND SANDSTONE CREEK COMPRESSOR STATIONS</v>
      </c>
      <c r="G626" s="230" t="str">
        <f t="shared" si="218"/>
        <v>FALLON</v>
      </c>
      <c r="H626" s="230">
        <f t="shared" si="218"/>
        <v>-104.28496</v>
      </c>
      <c r="I626" s="230">
        <f t="shared" si="218"/>
        <v>46.394359999999999</v>
      </c>
      <c r="J626" s="230" t="str">
        <f t="shared" si="218"/>
        <v>GLYCOL DEHY REBOILER</v>
      </c>
      <c r="K626" s="230" t="str">
        <f t="shared" si="218"/>
        <v>GLYCOL DEHYDRAT REBOILER</v>
      </c>
      <c r="L626" s="230">
        <f t="shared" si="218"/>
        <v>31000228</v>
      </c>
      <c r="M626" s="230">
        <f t="shared" si="218"/>
        <v>7</v>
      </c>
      <c r="N626" s="230" t="str">
        <f t="shared" si="218"/>
        <v/>
      </c>
      <c r="O626" s="230" t="str">
        <f t="shared" si="218"/>
        <v/>
      </c>
      <c r="P626" s="230" t="str">
        <f t="shared" si="218"/>
        <v>Dehydrator</v>
      </c>
      <c r="Q626" s="231">
        <f t="shared" si="218"/>
        <v>0.44850052285571501</v>
      </c>
      <c r="R626" s="231">
        <f t="shared" si="218"/>
        <v>2.4731600260329431E-2</v>
      </c>
      <c r="S626" s="231">
        <f t="shared" si="218"/>
        <v>0.37674043919880063</v>
      </c>
      <c r="T626" s="231">
        <f t="shared" si="218"/>
        <v>2.69100313713429E-3</v>
      </c>
      <c r="U626" s="231">
        <f t="shared" si="218"/>
        <v>3.4086039737034342E-2</v>
      </c>
    </row>
    <row r="627" spans="1:21" s="7" customFormat="1" x14ac:dyDescent="0.2">
      <c r="A627" s="230" t="str">
        <f t="shared" ref="A627:B627" si="219">A115</f>
        <v>MTDEQ Permitted Sources</v>
      </c>
      <c r="B627" s="230" t="str">
        <f t="shared" si="219"/>
        <v>30</v>
      </c>
      <c r="C627" s="226" t="str">
        <f>VLOOKUP(D627,fips_xref!$A$5:$C$286,2,FALSE)</f>
        <v>FALLON, MT_Non-Tribal</v>
      </c>
      <c r="D627" s="230" t="str">
        <f t="shared" si="129"/>
        <v>3002502</v>
      </c>
      <c r="E627" s="230" t="str">
        <f t="shared" ref="E627:U627" si="220">E115</f>
        <v>025-0013</v>
      </c>
      <c r="F627" s="230" t="str">
        <f t="shared" si="220"/>
        <v>WBI BAKER AND SANDSTONE CREEK COMPRESSOR STATIONS</v>
      </c>
      <c r="G627" s="230" t="str">
        <f t="shared" si="220"/>
        <v>FALLON</v>
      </c>
      <c r="H627" s="230">
        <f t="shared" si="220"/>
        <v>-104.28496</v>
      </c>
      <c r="I627" s="230">
        <f t="shared" si="220"/>
        <v>46.394359999999999</v>
      </c>
      <c r="J627" s="230" t="str">
        <f t="shared" si="220"/>
        <v>HEATER</v>
      </c>
      <c r="K627" s="230" t="str">
        <f t="shared" si="220"/>
        <v>HEATER</v>
      </c>
      <c r="L627" s="230">
        <f t="shared" si="220"/>
        <v>10500106</v>
      </c>
      <c r="M627" s="230">
        <f t="shared" si="220"/>
        <v>10</v>
      </c>
      <c r="N627" s="230" t="str">
        <f t="shared" si="220"/>
        <v/>
      </c>
      <c r="O627" s="230" t="str">
        <f t="shared" si="220"/>
        <v/>
      </c>
      <c r="P627" s="230" t="str">
        <f t="shared" si="220"/>
        <v>Process Heaters</v>
      </c>
      <c r="Q627" s="231">
        <f t="shared" si="220"/>
        <v>0.64071503265102148</v>
      </c>
      <c r="R627" s="231">
        <f t="shared" si="220"/>
        <v>3.5239326795806179E-2</v>
      </c>
      <c r="S627" s="231">
        <f t="shared" si="220"/>
        <v>0.53820062742685804</v>
      </c>
      <c r="T627" s="231">
        <f t="shared" si="220"/>
        <v>3.8442901959061287E-4</v>
      </c>
      <c r="U627" s="231">
        <f t="shared" si="220"/>
        <v>4.869434248147763E-2</v>
      </c>
    </row>
    <row r="628" spans="1:21" s="7" customFormat="1" x14ac:dyDescent="0.2">
      <c r="A628" s="230" t="str">
        <f t="shared" ref="A628:B628" si="221">A116</f>
        <v>MTDEQ Permitted Sources</v>
      </c>
      <c r="B628" s="230" t="str">
        <f t="shared" si="221"/>
        <v>30</v>
      </c>
      <c r="C628" s="226" t="str">
        <f>VLOOKUP(D628,fips_xref!$A$5:$C$286,2,FALSE)</f>
        <v>FALLON, MT_Non-Tribal</v>
      </c>
      <c r="D628" s="230" t="str">
        <f t="shared" si="129"/>
        <v>3002502</v>
      </c>
      <c r="E628" s="230" t="str">
        <f t="shared" ref="E628:U628" si="222">E116</f>
        <v>025-0013</v>
      </c>
      <c r="F628" s="230" t="str">
        <f t="shared" si="222"/>
        <v>WBI BAKER AND SANDSTONE CREEK COMPRESSOR STATIONS</v>
      </c>
      <c r="G628" s="230" t="str">
        <f t="shared" si="222"/>
        <v>FALLON</v>
      </c>
      <c r="H628" s="230">
        <f t="shared" si="222"/>
        <v>-104.28496</v>
      </c>
      <c r="I628" s="230">
        <f t="shared" si="222"/>
        <v>46.394359999999999</v>
      </c>
      <c r="J628" s="230" t="str">
        <f t="shared" si="222"/>
        <v>SANDSTONE ENGINES</v>
      </c>
      <c r="K628" s="230" t="str">
        <f t="shared" si="222"/>
        <v>1680HP WAUKESHA COMP ENG</v>
      </c>
      <c r="L628" s="230">
        <f t="shared" si="222"/>
        <v>20200202</v>
      </c>
      <c r="M628" s="230">
        <f t="shared" si="222"/>
        <v>0</v>
      </c>
      <c r="N628" s="230" t="str">
        <f t="shared" si="222"/>
        <v/>
      </c>
      <c r="O628" s="230" t="str">
        <f t="shared" si="222"/>
        <v/>
      </c>
      <c r="P628" s="230" t="str">
        <f t="shared" si="222"/>
        <v>Compressor Engines</v>
      </c>
      <c r="Q628" s="231">
        <f t="shared" si="222"/>
        <v>0</v>
      </c>
      <c r="R628" s="231">
        <f t="shared" si="222"/>
        <v>0</v>
      </c>
      <c r="S628" s="231">
        <f t="shared" si="222"/>
        <v>0</v>
      </c>
      <c r="T628" s="231">
        <f t="shared" si="222"/>
        <v>0</v>
      </c>
      <c r="U628" s="231">
        <f t="shared" si="222"/>
        <v>0</v>
      </c>
    </row>
    <row r="629" spans="1:21" s="7" customFormat="1" x14ac:dyDescent="0.2">
      <c r="A629" s="230" t="str">
        <f t="shared" ref="A629:B629" si="223">A117</f>
        <v>MTDEQ Permitted Sources</v>
      </c>
      <c r="B629" s="230" t="str">
        <f t="shared" si="223"/>
        <v>30</v>
      </c>
      <c r="C629" s="226" t="str">
        <f>VLOOKUP(D629,fips_xref!$A$5:$C$286,2,FALSE)</f>
        <v>FALLON, MT_Non-Tribal</v>
      </c>
      <c r="D629" s="230" t="str">
        <f t="shared" si="129"/>
        <v>3002502</v>
      </c>
      <c r="E629" s="230" t="str">
        <f t="shared" ref="E629:U629" si="224">E117</f>
        <v>025-0013</v>
      </c>
      <c r="F629" s="230" t="str">
        <f t="shared" si="224"/>
        <v>WBI BAKER AND SANDSTONE CREEK COMPRESSOR STATIONS</v>
      </c>
      <c r="G629" s="230" t="str">
        <f t="shared" si="224"/>
        <v>FALLON</v>
      </c>
      <c r="H629" s="230">
        <f t="shared" si="224"/>
        <v>-104.28496</v>
      </c>
      <c r="I629" s="230">
        <f t="shared" si="224"/>
        <v>46.394359999999999</v>
      </c>
      <c r="J629" s="230" t="str">
        <f t="shared" si="224"/>
        <v>UNIT 1</v>
      </c>
      <c r="K629" s="230" t="str">
        <f t="shared" si="224"/>
        <v>1680HP WAUKESHA COMP ENG</v>
      </c>
      <c r="L629" s="230">
        <f t="shared" si="224"/>
        <v>20200202</v>
      </c>
      <c r="M629" s="230">
        <f t="shared" si="224"/>
        <v>8073</v>
      </c>
      <c r="N629" s="230" t="str">
        <f t="shared" si="224"/>
        <v>000</v>
      </c>
      <c r="O629" s="230" t="str">
        <f t="shared" si="224"/>
        <v/>
      </c>
      <c r="P629" s="230" t="str">
        <f t="shared" si="224"/>
        <v>Compressor Engines</v>
      </c>
      <c r="Q629" s="231">
        <f t="shared" si="224"/>
        <v>11.482894815171607</v>
      </c>
      <c r="R629" s="231">
        <f t="shared" si="224"/>
        <v>9.5690790126430052</v>
      </c>
      <c r="S629" s="231">
        <f t="shared" si="224"/>
        <v>17.948606495666127</v>
      </c>
      <c r="T629" s="231">
        <f t="shared" si="224"/>
        <v>0</v>
      </c>
      <c r="U629" s="231">
        <f t="shared" si="224"/>
        <v>0</v>
      </c>
    </row>
    <row r="630" spans="1:21" s="7" customFormat="1" x14ac:dyDescent="0.2">
      <c r="A630" s="230" t="str">
        <f t="shared" ref="A630:B630" si="225">A118</f>
        <v>MTDEQ Permitted Sources</v>
      </c>
      <c r="B630" s="230" t="str">
        <f t="shared" si="225"/>
        <v>30</v>
      </c>
      <c r="C630" s="226" t="str">
        <f>VLOOKUP(D630,fips_xref!$A$5:$C$286,2,FALSE)</f>
        <v>FALLON, MT_Non-Tribal</v>
      </c>
      <c r="D630" s="230" t="str">
        <f t="shared" si="129"/>
        <v>3002502</v>
      </c>
      <c r="E630" s="230" t="str">
        <f t="shared" ref="E630:U630" si="226">E118</f>
        <v>025-0013</v>
      </c>
      <c r="F630" s="230" t="str">
        <f t="shared" si="226"/>
        <v>WBI BAKER AND SANDSTONE CREEK COMPRESSOR STATIONS</v>
      </c>
      <c r="G630" s="230" t="str">
        <f t="shared" si="226"/>
        <v>FALLON</v>
      </c>
      <c r="H630" s="230">
        <f t="shared" si="226"/>
        <v>-104.28496</v>
      </c>
      <c r="I630" s="230">
        <f t="shared" si="226"/>
        <v>46.394359999999999</v>
      </c>
      <c r="J630" s="230" t="str">
        <f t="shared" si="226"/>
        <v>UNIT 1</v>
      </c>
      <c r="K630" s="230" t="str">
        <f t="shared" si="226"/>
        <v>1680HP WAUKESHA COMP ENG</v>
      </c>
      <c r="L630" s="230">
        <f t="shared" si="226"/>
        <v>20200202</v>
      </c>
      <c r="M630" s="230">
        <f t="shared" si="226"/>
        <v>0</v>
      </c>
      <c r="N630" s="230" t="str">
        <f t="shared" si="226"/>
        <v/>
      </c>
      <c r="O630" s="230" t="str">
        <f t="shared" si="226"/>
        <v/>
      </c>
      <c r="P630" s="230" t="str">
        <f t="shared" si="226"/>
        <v>Compressor Engines</v>
      </c>
      <c r="Q630" s="231">
        <f t="shared" si="226"/>
        <v>0</v>
      </c>
      <c r="R630" s="231">
        <f t="shared" si="226"/>
        <v>0</v>
      </c>
      <c r="S630" s="231">
        <f t="shared" si="226"/>
        <v>0</v>
      </c>
      <c r="T630" s="231">
        <f t="shared" si="226"/>
        <v>5.176977463820253E-2</v>
      </c>
      <c r="U630" s="231">
        <f t="shared" si="226"/>
        <v>0.72413612990218457</v>
      </c>
    </row>
    <row r="631" spans="1:21" s="7" customFormat="1" x14ac:dyDescent="0.2">
      <c r="A631" s="230" t="str">
        <f t="shared" ref="A631:B631" si="227">A119</f>
        <v>MTDEQ Permitted Sources</v>
      </c>
      <c r="B631" s="230" t="str">
        <f t="shared" si="227"/>
        <v>30</v>
      </c>
      <c r="C631" s="226" t="str">
        <f>VLOOKUP(D631,fips_xref!$A$5:$C$286,2,FALSE)</f>
        <v>FALLON, MT_Non-Tribal</v>
      </c>
      <c r="D631" s="230" t="str">
        <f t="shared" si="129"/>
        <v>3002502</v>
      </c>
      <c r="E631" s="230" t="str">
        <f t="shared" ref="E631:U631" si="228">E119</f>
        <v>025-0013</v>
      </c>
      <c r="F631" s="230" t="str">
        <f t="shared" si="228"/>
        <v>WBI BAKER AND SANDSTONE CREEK COMPRESSOR STATIONS</v>
      </c>
      <c r="G631" s="230" t="str">
        <f t="shared" si="228"/>
        <v>FALLON</v>
      </c>
      <c r="H631" s="230">
        <f t="shared" si="228"/>
        <v>-104.28496</v>
      </c>
      <c r="I631" s="230">
        <f t="shared" si="228"/>
        <v>46.394359999999999</v>
      </c>
      <c r="J631" s="230" t="str">
        <f t="shared" si="228"/>
        <v>UNIT 2</v>
      </c>
      <c r="K631" s="230" t="str">
        <f t="shared" si="228"/>
        <v>1680HP WAUKESHA COMP ENG</v>
      </c>
      <c r="L631" s="230">
        <f t="shared" si="228"/>
        <v>20200202</v>
      </c>
      <c r="M631" s="230">
        <f t="shared" si="228"/>
        <v>8123</v>
      </c>
      <c r="N631" s="230" t="str">
        <f t="shared" si="228"/>
        <v>000</v>
      </c>
      <c r="O631" s="230" t="str">
        <f t="shared" si="228"/>
        <v/>
      </c>
      <c r="P631" s="230" t="str">
        <f t="shared" si="228"/>
        <v>Compressor Engines</v>
      </c>
      <c r="Q631" s="231">
        <f t="shared" si="228"/>
        <v>8.7435817645754295</v>
      </c>
      <c r="R631" s="231">
        <f t="shared" si="228"/>
        <v>9.6284092246664894</v>
      </c>
      <c r="S631" s="231">
        <f t="shared" si="228"/>
        <v>11.449962062493345</v>
      </c>
      <c r="T631" s="231">
        <f t="shared" si="228"/>
        <v>0</v>
      </c>
      <c r="U631" s="231">
        <f t="shared" si="228"/>
        <v>0</v>
      </c>
    </row>
    <row r="632" spans="1:21" s="7" customFormat="1" x14ac:dyDescent="0.2">
      <c r="A632" s="230" t="str">
        <f t="shared" ref="A632:B632" si="229">A120</f>
        <v>MTDEQ Permitted Sources</v>
      </c>
      <c r="B632" s="230" t="str">
        <f t="shared" si="229"/>
        <v>30</v>
      </c>
      <c r="C632" s="226" t="str">
        <f>VLOOKUP(D632,fips_xref!$A$5:$C$286,2,FALSE)</f>
        <v>FALLON, MT_Non-Tribal</v>
      </c>
      <c r="D632" s="230" t="str">
        <f t="shared" si="129"/>
        <v>3002502</v>
      </c>
      <c r="E632" s="230" t="str">
        <f t="shared" ref="E632:U632" si="230">E120</f>
        <v>025-0013</v>
      </c>
      <c r="F632" s="230" t="str">
        <f t="shared" si="230"/>
        <v>WBI BAKER AND SANDSTONE CREEK COMPRESSOR STATIONS</v>
      </c>
      <c r="G632" s="230" t="str">
        <f t="shared" si="230"/>
        <v>FALLON</v>
      </c>
      <c r="H632" s="230">
        <f t="shared" si="230"/>
        <v>-104.28496</v>
      </c>
      <c r="I632" s="230">
        <f t="shared" si="230"/>
        <v>46.394359999999999</v>
      </c>
      <c r="J632" s="230" t="str">
        <f t="shared" si="230"/>
        <v>UNIT 2</v>
      </c>
      <c r="K632" s="230" t="str">
        <f t="shared" si="230"/>
        <v>1680HP WAUKESHA COMP ENG</v>
      </c>
      <c r="L632" s="230">
        <f t="shared" si="230"/>
        <v>20200202</v>
      </c>
      <c r="M632" s="230">
        <f t="shared" si="230"/>
        <v>0</v>
      </c>
      <c r="N632" s="230" t="str">
        <f t="shared" si="230"/>
        <v/>
      </c>
      <c r="O632" s="230" t="str">
        <f t="shared" si="230"/>
        <v/>
      </c>
      <c r="P632" s="230" t="str">
        <f t="shared" si="230"/>
        <v>Compressor Engines</v>
      </c>
      <c r="Q632" s="231">
        <f t="shared" si="230"/>
        <v>0</v>
      </c>
      <c r="R632" s="231">
        <f t="shared" si="230"/>
        <v>0</v>
      </c>
      <c r="S632" s="231">
        <f t="shared" si="230"/>
        <v>0</v>
      </c>
      <c r="T632" s="231">
        <f t="shared" si="230"/>
        <v>5.2026060651262938E-2</v>
      </c>
      <c r="U632" s="231">
        <f t="shared" si="230"/>
        <v>0.72862113513074167</v>
      </c>
    </row>
    <row r="633" spans="1:21" s="7" customFormat="1" x14ac:dyDescent="0.2">
      <c r="A633" s="230" t="str">
        <f t="shared" ref="A633:B633" si="231">A121</f>
        <v>MTDEQ Permitted Sources</v>
      </c>
      <c r="B633" s="230" t="str">
        <f t="shared" si="231"/>
        <v>30</v>
      </c>
      <c r="C633" s="226" t="str">
        <f>VLOOKUP(D633,fips_xref!$A$5:$C$286,2,FALSE)</f>
        <v>FALLON, MT_Non-Tribal</v>
      </c>
      <c r="D633" s="230" t="str">
        <f t="shared" si="129"/>
        <v>3002502</v>
      </c>
      <c r="E633" s="230" t="str">
        <f t="shared" ref="E633:U633" si="232">E121</f>
        <v>025-0013</v>
      </c>
      <c r="F633" s="230" t="str">
        <f t="shared" si="232"/>
        <v>WBI BAKER AND SANDSTONE CREEK COMPRESSOR STATIONS</v>
      </c>
      <c r="G633" s="230" t="str">
        <f t="shared" si="232"/>
        <v>FALLON</v>
      </c>
      <c r="H633" s="230">
        <f t="shared" si="232"/>
        <v>-104.28496</v>
      </c>
      <c r="I633" s="230">
        <f t="shared" si="232"/>
        <v>46.394359999999999</v>
      </c>
      <c r="J633" s="230" t="str">
        <f t="shared" si="232"/>
        <v>UNIT 3</v>
      </c>
      <c r="K633" s="230" t="str">
        <f t="shared" si="232"/>
        <v>1680HP WAUKESHA COMP ENG</v>
      </c>
      <c r="L633" s="230">
        <f t="shared" si="232"/>
        <v>20200202</v>
      </c>
      <c r="M633" s="230">
        <f t="shared" si="232"/>
        <v>8313</v>
      </c>
      <c r="N633" s="230" t="str">
        <f t="shared" si="232"/>
        <v>000</v>
      </c>
      <c r="O633" s="230" t="str">
        <f t="shared" si="232"/>
        <v/>
      </c>
      <c r="P633" s="230" t="str">
        <f t="shared" si="232"/>
        <v>Compressor Engines</v>
      </c>
      <c r="Q633" s="231">
        <f t="shared" si="232"/>
        <v>5.912133892284035</v>
      </c>
      <c r="R633" s="231">
        <f t="shared" si="232"/>
        <v>0</v>
      </c>
      <c r="S633" s="231">
        <f t="shared" si="232"/>
        <v>7.1371810347127891</v>
      </c>
      <c r="T633" s="231">
        <f t="shared" si="232"/>
        <v>0</v>
      </c>
      <c r="U633" s="231">
        <f t="shared" si="232"/>
        <v>0</v>
      </c>
    </row>
    <row r="634" spans="1:21" s="7" customFormat="1" x14ac:dyDescent="0.2">
      <c r="A634" s="230" t="str">
        <f t="shared" ref="A634:B634" si="233">A122</f>
        <v>MTDEQ Permitted Sources</v>
      </c>
      <c r="B634" s="230" t="str">
        <f t="shared" si="233"/>
        <v>30</v>
      </c>
      <c r="C634" s="226" t="str">
        <f>VLOOKUP(D634,fips_xref!$A$5:$C$286,2,FALSE)</f>
        <v>FALLON, MT_Non-Tribal</v>
      </c>
      <c r="D634" s="230" t="str">
        <f t="shared" si="129"/>
        <v>3002502</v>
      </c>
      <c r="E634" s="230" t="str">
        <f t="shared" ref="E634:U634" si="234">E122</f>
        <v>025-0013</v>
      </c>
      <c r="F634" s="230" t="str">
        <f t="shared" si="234"/>
        <v>WBI BAKER AND SANDSTONE CREEK COMPRESSOR STATIONS</v>
      </c>
      <c r="G634" s="230" t="str">
        <f t="shared" si="234"/>
        <v>FALLON</v>
      </c>
      <c r="H634" s="230">
        <f t="shared" si="234"/>
        <v>-104.28496</v>
      </c>
      <c r="I634" s="230">
        <f t="shared" si="234"/>
        <v>46.394359999999999</v>
      </c>
      <c r="J634" s="230" t="str">
        <f t="shared" si="234"/>
        <v>UNIT 3</v>
      </c>
      <c r="K634" s="230" t="str">
        <f t="shared" si="234"/>
        <v>1680HP WAUKESHA COMP ENG</v>
      </c>
      <c r="L634" s="230">
        <f t="shared" si="234"/>
        <v>20200202</v>
      </c>
      <c r="M634" s="230">
        <f t="shared" si="234"/>
        <v>0</v>
      </c>
      <c r="N634" s="230" t="str">
        <f t="shared" si="234"/>
        <v/>
      </c>
      <c r="O634" s="230" t="str">
        <f t="shared" si="234"/>
        <v/>
      </c>
      <c r="P634" s="230" t="str">
        <f t="shared" si="234"/>
        <v>Compressor Engines</v>
      </c>
      <c r="Q634" s="231">
        <f t="shared" si="234"/>
        <v>0</v>
      </c>
      <c r="R634" s="231">
        <f t="shared" si="234"/>
        <v>9.8535564871400592</v>
      </c>
      <c r="S634" s="231">
        <f t="shared" si="234"/>
        <v>0</v>
      </c>
      <c r="T634" s="231">
        <f t="shared" si="234"/>
        <v>5.3307490716564987E-2</v>
      </c>
      <c r="U634" s="231">
        <f t="shared" si="234"/>
        <v>0.74566415499925875</v>
      </c>
    </row>
    <row r="635" spans="1:21" s="7" customFormat="1" x14ac:dyDescent="0.2">
      <c r="A635" s="230" t="str">
        <f t="shared" ref="A635:B635" si="235">A123</f>
        <v>MTDEQ Permitted Sources</v>
      </c>
      <c r="B635" s="230" t="str">
        <f t="shared" si="235"/>
        <v>30</v>
      </c>
      <c r="C635" s="226" t="str">
        <f>VLOOKUP(D635,fips_xref!$A$5:$C$286,2,FALSE)</f>
        <v>DAWSON, MT_Non-Tribal</v>
      </c>
      <c r="D635" s="230" t="str">
        <f t="shared" si="129"/>
        <v>3002102</v>
      </c>
      <c r="E635" s="230" t="str">
        <f t="shared" ref="E635:U635" si="236">E123</f>
        <v>025-0014</v>
      </c>
      <c r="F635" s="230" t="str">
        <f t="shared" si="236"/>
        <v>SOUTH MIDPOINT COMPRESSOR STATION</v>
      </c>
      <c r="G635" s="230" t="str">
        <f t="shared" si="236"/>
        <v>DAWSON</v>
      </c>
      <c r="H635" s="230">
        <f t="shared" si="236"/>
        <v>-104.17003</v>
      </c>
      <c r="I635" s="230">
        <f t="shared" si="236"/>
        <v>46.268819999999998</v>
      </c>
      <c r="J635" s="230" t="str">
        <f t="shared" si="236"/>
        <v>UNIT 1</v>
      </c>
      <c r="K635" s="230" t="str">
        <f t="shared" si="236"/>
        <v>1680HP COMP ENG</v>
      </c>
      <c r="L635" s="230">
        <f t="shared" si="236"/>
        <v>20200202</v>
      </c>
      <c r="M635" s="230">
        <f t="shared" si="236"/>
        <v>8673</v>
      </c>
      <c r="N635" s="230" t="str">
        <f t="shared" si="236"/>
        <v>000</v>
      </c>
      <c r="O635" s="230" t="str">
        <f t="shared" si="236"/>
        <v/>
      </c>
      <c r="P635" s="230" t="str">
        <f t="shared" si="236"/>
        <v>Compressor Engines</v>
      </c>
      <c r="Q635" s="231">
        <f t="shared" si="236"/>
        <v>6.1681636193313842</v>
      </c>
      <c r="R635" s="231">
        <f t="shared" si="236"/>
        <v>10.280272698885641</v>
      </c>
      <c r="S635" s="231">
        <f t="shared" si="236"/>
        <v>0.55575621932149599</v>
      </c>
      <c r="T635" s="231">
        <f t="shared" si="236"/>
        <v>0</v>
      </c>
      <c r="U635" s="231">
        <f t="shared" si="236"/>
        <v>0</v>
      </c>
    </row>
    <row r="636" spans="1:21" s="7" customFormat="1" x14ac:dyDescent="0.2">
      <c r="A636" s="230" t="str">
        <f t="shared" ref="A636:B636" si="237">A124</f>
        <v>MTDEQ Permitted Sources</v>
      </c>
      <c r="B636" s="230" t="str">
        <f t="shared" si="237"/>
        <v>30</v>
      </c>
      <c r="C636" s="226" t="str">
        <f>VLOOKUP(D636,fips_xref!$A$5:$C$286,2,FALSE)</f>
        <v>DAWSON, MT_Non-Tribal</v>
      </c>
      <c r="D636" s="230" t="str">
        <f t="shared" si="129"/>
        <v>3002102</v>
      </c>
      <c r="E636" s="230" t="str">
        <f t="shared" ref="E636:U636" si="238">E124</f>
        <v>025-0014</v>
      </c>
      <c r="F636" s="230" t="str">
        <f t="shared" si="238"/>
        <v>SOUTH MIDPOINT COMPRESSOR STATION</v>
      </c>
      <c r="G636" s="230" t="str">
        <f t="shared" si="238"/>
        <v>DAWSON</v>
      </c>
      <c r="H636" s="230">
        <f t="shared" si="238"/>
        <v>-104.17003</v>
      </c>
      <c r="I636" s="230">
        <f t="shared" si="238"/>
        <v>46.268819999999998</v>
      </c>
      <c r="J636" s="230" t="str">
        <f t="shared" si="238"/>
        <v>UNIT 1</v>
      </c>
      <c r="K636" s="230" t="str">
        <f t="shared" si="238"/>
        <v>1680HP COMP ENG</v>
      </c>
      <c r="L636" s="230">
        <f t="shared" si="238"/>
        <v>20200202</v>
      </c>
      <c r="M636" s="230">
        <f t="shared" si="238"/>
        <v>0</v>
      </c>
      <c r="N636" s="230" t="str">
        <f t="shared" si="238"/>
        <v/>
      </c>
      <c r="O636" s="230" t="str">
        <f t="shared" si="238"/>
        <v/>
      </c>
      <c r="P636" s="230" t="str">
        <f t="shared" si="238"/>
        <v>Compressor Engines</v>
      </c>
      <c r="Q636" s="231">
        <f t="shared" si="238"/>
        <v>0</v>
      </c>
      <c r="R636" s="231">
        <f t="shared" si="238"/>
        <v>0</v>
      </c>
      <c r="S636" s="231">
        <f t="shared" si="238"/>
        <v>0</v>
      </c>
      <c r="T636" s="231">
        <f t="shared" si="238"/>
        <v>5.5614064834108669E-2</v>
      </c>
      <c r="U636" s="231">
        <f t="shared" si="238"/>
        <v>0.77795619264487026</v>
      </c>
    </row>
    <row r="637" spans="1:21" s="7" customFormat="1" x14ac:dyDescent="0.2">
      <c r="A637" s="230" t="str">
        <f t="shared" ref="A637:B637" si="239">A125</f>
        <v>MTDEQ Permitted Sources</v>
      </c>
      <c r="B637" s="230" t="str">
        <f t="shared" si="239"/>
        <v>30</v>
      </c>
      <c r="C637" s="226" t="str">
        <f>VLOOKUP(D637,fips_xref!$A$5:$C$286,2,FALSE)</f>
        <v>DAWSON, MT_Non-Tribal</v>
      </c>
      <c r="D637" s="230" t="str">
        <f t="shared" si="129"/>
        <v>3002102</v>
      </c>
      <c r="E637" s="230" t="str">
        <f t="shared" ref="E637:U637" si="240">E125</f>
        <v>025-0014</v>
      </c>
      <c r="F637" s="230" t="str">
        <f t="shared" si="240"/>
        <v>SOUTH MIDPOINT COMPRESSOR STATION</v>
      </c>
      <c r="G637" s="230" t="str">
        <f t="shared" si="240"/>
        <v>DAWSON</v>
      </c>
      <c r="H637" s="230">
        <f t="shared" si="240"/>
        <v>-104.17003</v>
      </c>
      <c r="I637" s="230">
        <f t="shared" si="240"/>
        <v>46.268819999999998</v>
      </c>
      <c r="J637" s="230" t="str">
        <f t="shared" si="240"/>
        <v>UNIT 2</v>
      </c>
      <c r="K637" s="230" t="str">
        <f t="shared" si="240"/>
        <v>1680HP COMP ENG</v>
      </c>
      <c r="L637" s="230">
        <f t="shared" si="240"/>
        <v>20200202</v>
      </c>
      <c r="M637" s="230">
        <f t="shared" si="240"/>
        <v>0</v>
      </c>
      <c r="N637" s="230" t="str">
        <f t="shared" si="240"/>
        <v>000</v>
      </c>
      <c r="O637" s="230" t="str">
        <f t="shared" si="240"/>
        <v/>
      </c>
      <c r="P637" s="230" t="str">
        <f t="shared" si="240"/>
        <v>Compressor Engines</v>
      </c>
      <c r="Q637" s="231">
        <f t="shared" si="240"/>
        <v>0</v>
      </c>
      <c r="R637" s="231">
        <f t="shared" si="240"/>
        <v>0</v>
      </c>
      <c r="S637" s="231">
        <f t="shared" si="240"/>
        <v>0</v>
      </c>
      <c r="T637" s="231">
        <f t="shared" si="240"/>
        <v>0</v>
      </c>
      <c r="U637" s="231">
        <f t="shared" si="240"/>
        <v>0</v>
      </c>
    </row>
    <row r="638" spans="1:21" s="7" customFormat="1" x14ac:dyDescent="0.2">
      <c r="A638" s="230" t="str">
        <f t="shared" ref="A638:B638" si="241">A126</f>
        <v>MTDEQ Permitted Sources</v>
      </c>
      <c r="B638" s="230" t="str">
        <f t="shared" si="241"/>
        <v>30</v>
      </c>
      <c r="C638" s="226" t="str">
        <f>VLOOKUP(D638,fips_xref!$A$5:$C$286,2,FALSE)</f>
        <v>DAWSON, MT_Non-Tribal</v>
      </c>
      <c r="D638" s="230" t="str">
        <f t="shared" si="129"/>
        <v>3002102</v>
      </c>
      <c r="E638" s="230" t="str">
        <f t="shared" ref="E638:U638" si="242">E126</f>
        <v>025-0014</v>
      </c>
      <c r="F638" s="230" t="str">
        <f t="shared" si="242"/>
        <v>SOUTH MIDPOINT COMPRESSOR STATION</v>
      </c>
      <c r="G638" s="230" t="str">
        <f t="shared" si="242"/>
        <v>DAWSON</v>
      </c>
      <c r="H638" s="230">
        <f t="shared" si="242"/>
        <v>-104.17003</v>
      </c>
      <c r="I638" s="230">
        <f t="shared" si="242"/>
        <v>46.268819999999998</v>
      </c>
      <c r="J638" s="230" t="str">
        <f t="shared" si="242"/>
        <v>UNIT 2</v>
      </c>
      <c r="K638" s="230" t="str">
        <f t="shared" si="242"/>
        <v>1680HP COMP ENG</v>
      </c>
      <c r="L638" s="230">
        <f t="shared" si="242"/>
        <v>20200202</v>
      </c>
      <c r="M638" s="230">
        <f t="shared" si="242"/>
        <v>0</v>
      </c>
      <c r="N638" s="230" t="str">
        <f t="shared" si="242"/>
        <v/>
      </c>
      <c r="O638" s="230" t="str">
        <f t="shared" si="242"/>
        <v/>
      </c>
      <c r="P638" s="230" t="str">
        <f t="shared" si="242"/>
        <v>Compressor Engines</v>
      </c>
      <c r="Q638" s="231">
        <f t="shared" si="242"/>
        <v>0</v>
      </c>
      <c r="R638" s="231">
        <f t="shared" si="242"/>
        <v>0</v>
      </c>
      <c r="S638" s="231">
        <f t="shared" si="242"/>
        <v>0</v>
      </c>
      <c r="T638" s="231">
        <f t="shared" si="242"/>
        <v>0</v>
      </c>
      <c r="U638" s="231">
        <f t="shared" si="242"/>
        <v>0</v>
      </c>
    </row>
    <row r="639" spans="1:21" s="7" customFormat="1" x14ac:dyDescent="0.2">
      <c r="A639" s="230" t="str">
        <f t="shared" ref="A639:B639" si="243">A127</f>
        <v>MTDEQ Permitted Sources</v>
      </c>
      <c r="B639" s="230" t="str">
        <f t="shared" si="243"/>
        <v>30</v>
      </c>
      <c r="C639" s="226" t="str">
        <f>VLOOKUP(D639,fips_xref!$A$5:$C$286,2,FALSE)</f>
        <v>DAWSON, MT_Non-Tribal</v>
      </c>
      <c r="D639" s="230" t="str">
        <f t="shared" si="129"/>
        <v>3002102</v>
      </c>
      <c r="E639" s="230" t="str">
        <f t="shared" ref="E639:U639" si="244">E127</f>
        <v>025-0014</v>
      </c>
      <c r="F639" s="230" t="str">
        <f t="shared" si="244"/>
        <v>SOUTH MIDPOINT COMPRESSOR STATION</v>
      </c>
      <c r="G639" s="230" t="str">
        <f t="shared" si="244"/>
        <v>DAWSON</v>
      </c>
      <c r="H639" s="230">
        <f t="shared" si="244"/>
        <v>-104.17003</v>
      </c>
      <c r="I639" s="230">
        <f t="shared" si="244"/>
        <v>46.268819999999998</v>
      </c>
      <c r="J639" s="230" t="str">
        <f t="shared" si="244"/>
        <v>UNIT 3</v>
      </c>
      <c r="K639" s="230" t="str">
        <f t="shared" si="244"/>
        <v>1680HP COMP ENG</v>
      </c>
      <c r="L639" s="230">
        <f t="shared" si="244"/>
        <v>20200202</v>
      </c>
      <c r="M639" s="230">
        <f t="shared" si="244"/>
        <v>0</v>
      </c>
      <c r="N639" s="230" t="str">
        <f t="shared" si="244"/>
        <v>000</v>
      </c>
      <c r="O639" s="230" t="str">
        <f t="shared" si="244"/>
        <v/>
      </c>
      <c r="P639" s="230" t="str">
        <f t="shared" si="244"/>
        <v>Compressor Engines</v>
      </c>
      <c r="Q639" s="231">
        <f t="shared" si="244"/>
        <v>0</v>
      </c>
      <c r="R639" s="231">
        <f t="shared" si="244"/>
        <v>0</v>
      </c>
      <c r="S639" s="231">
        <f t="shared" si="244"/>
        <v>0</v>
      </c>
      <c r="T639" s="231">
        <f t="shared" si="244"/>
        <v>0</v>
      </c>
      <c r="U639" s="231">
        <f t="shared" si="244"/>
        <v>0</v>
      </c>
    </row>
    <row r="640" spans="1:21" s="7" customFormat="1" x14ac:dyDescent="0.2">
      <c r="A640" s="230" t="str">
        <f t="shared" ref="A640:B640" si="245">A128</f>
        <v>MTDEQ Permitted Sources</v>
      </c>
      <c r="B640" s="230" t="str">
        <f t="shared" si="245"/>
        <v>30</v>
      </c>
      <c r="C640" s="226" t="str">
        <f>VLOOKUP(D640,fips_xref!$A$5:$C$286,2,FALSE)</f>
        <v>DAWSON, MT_Non-Tribal</v>
      </c>
      <c r="D640" s="230" t="str">
        <f t="shared" si="129"/>
        <v>3002102</v>
      </c>
      <c r="E640" s="230" t="str">
        <f t="shared" ref="E640:U640" si="246">E128</f>
        <v>025-0014</v>
      </c>
      <c r="F640" s="230" t="str">
        <f t="shared" si="246"/>
        <v>SOUTH MIDPOINT COMPRESSOR STATION</v>
      </c>
      <c r="G640" s="230" t="str">
        <f t="shared" si="246"/>
        <v>DAWSON</v>
      </c>
      <c r="H640" s="230">
        <f t="shared" si="246"/>
        <v>-104.17003</v>
      </c>
      <c r="I640" s="230">
        <f t="shared" si="246"/>
        <v>46.268819999999998</v>
      </c>
      <c r="J640" s="230" t="str">
        <f t="shared" si="246"/>
        <v>UNIT 3</v>
      </c>
      <c r="K640" s="230" t="str">
        <f t="shared" si="246"/>
        <v>1680HP COMP ENG</v>
      </c>
      <c r="L640" s="230">
        <f t="shared" si="246"/>
        <v>20200202</v>
      </c>
      <c r="M640" s="230">
        <f t="shared" si="246"/>
        <v>0</v>
      </c>
      <c r="N640" s="230" t="str">
        <f t="shared" si="246"/>
        <v/>
      </c>
      <c r="O640" s="230" t="str">
        <f t="shared" si="246"/>
        <v/>
      </c>
      <c r="P640" s="230" t="str">
        <f t="shared" si="246"/>
        <v>Compressor Engines</v>
      </c>
      <c r="Q640" s="231">
        <f t="shared" si="246"/>
        <v>0</v>
      </c>
      <c r="R640" s="231">
        <f t="shared" si="246"/>
        <v>0</v>
      </c>
      <c r="S640" s="231">
        <f t="shared" si="246"/>
        <v>0</v>
      </c>
      <c r="T640" s="231">
        <f t="shared" si="246"/>
        <v>0</v>
      </c>
      <c r="U640" s="231">
        <f t="shared" si="246"/>
        <v>0</v>
      </c>
    </row>
    <row r="641" spans="1:21" s="7" customFormat="1" x14ac:dyDescent="0.2">
      <c r="A641" s="230" t="str">
        <f t="shared" ref="A641:B641" si="247">A129</f>
        <v>MTDEQ Permitted Sources</v>
      </c>
      <c r="B641" s="230" t="str">
        <f t="shared" si="247"/>
        <v>30</v>
      </c>
      <c r="C641" s="226" t="str">
        <f>VLOOKUP(D641,fips_xref!$A$5:$C$286,2,FALSE)</f>
        <v>FALLON, MT_Non-Tribal</v>
      </c>
      <c r="D641" s="230" t="str">
        <f t="shared" si="129"/>
        <v>3002502</v>
      </c>
      <c r="E641" s="230" t="str">
        <f t="shared" ref="E641:U641" si="248">E129</f>
        <v>025-0015</v>
      </c>
      <c r="F641" s="230" t="str">
        <f t="shared" si="248"/>
        <v>BAKER STATION - 025-0015</v>
      </c>
      <c r="G641" s="230" t="str">
        <f t="shared" si="248"/>
        <v>FALLON</v>
      </c>
      <c r="H641" s="230">
        <f t="shared" si="248"/>
        <v>-104.45309</v>
      </c>
      <c r="I641" s="230">
        <f t="shared" si="248"/>
        <v>46.389899999999997</v>
      </c>
      <c r="J641" s="230" t="str">
        <f t="shared" si="248"/>
        <v>FUGITIVE EMISSIONS</v>
      </c>
      <c r="K641" s="230" t="str">
        <f t="shared" si="248"/>
        <v>COMPANY VEHICLES</v>
      </c>
      <c r="L641" s="230">
        <f t="shared" si="248"/>
        <v>30501050</v>
      </c>
      <c r="M641" s="230">
        <f t="shared" si="248"/>
        <v>816</v>
      </c>
      <c r="N641" s="230" t="str">
        <f t="shared" si="248"/>
        <v/>
      </c>
      <c r="O641" s="230" t="str">
        <f t="shared" si="248"/>
        <v/>
      </c>
      <c r="P641" s="230" t="str">
        <f t="shared" si="248"/>
        <v>Natural Gas Production, Other Not Classified</v>
      </c>
      <c r="Q641" s="231">
        <f t="shared" si="248"/>
        <v>0</v>
      </c>
      <c r="R641" s="231">
        <f t="shared" si="248"/>
        <v>0</v>
      </c>
      <c r="S641" s="231">
        <f t="shared" si="248"/>
        <v>0</v>
      </c>
      <c r="T641" s="231">
        <f t="shared" si="248"/>
        <v>0</v>
      </c>
      <c r="U641" s="231">
        <f t="shared" si="248"/>
        <v>0.76860175316816537</v>
      </c>
    </row>
    <row r="642" spans="1:21" s="7" customFormat="1" x14ac:dyDescent="0.2">
      <c r="A642" s="230" t="str">
        <f t="shared" ref="A642:B642" si="249">A130</f>
        <v>MTDEQ Permitted Sources</v>
      </c>
      <c r="B642" s="230" t="str">
        <f t="shared" si="249"/>
        <v>30</v>
      </c>
      <c r="C642" s="226" t="str">
        <f>VLOOKUP(D642,fips_xref!$A$5:$C$286,2,FALSE)</f>
        <v>FALLON, MT_Non-Tribal</v>
      </c>
      <c r="D642" s="230" t="str">
        <f t="shared" si="129"/>
        <v>3002502</v>
      </c>
      <c r="E642" s="230" t="str">
        <f t="shared" ref="E642:U642" si="250">E130</f>
        <v>025-0015</v>
      </c>
      <c r="F642" s="230" t="str">
        <f t="shared" si="250"/>
        <v>BAKER STATION - 025-0015</v>
      </c>
      <c r="G642" s="230" t="str">
        <f t="shared" si="250"/>
        <v>FALLON</v>
      </c>
      <c r="H642" s="230">
        <f t="shared" si="250"/>
        <v>-104.45309</v>
      </c>
      <c r="I642" s="230">
        <f t="shared" si="250"/>
        <v>46.389899999999997</v>
      </c>
      <c r="J642" s="230" t="str">
        <f t="shared" si="250"/>
        <v>FUGITIVE EMISSIONS</v>
      </c>
      <c r="K642" s="230" t="str">
        <f t="shared" si="250"/>
        <v>GARBAGE TRUCKS</v>
      </c>
      <c r="L642" s="230">
        <f t="shared" si="250"/>
        <v>30501050</v>
      </c>
      <c r="M642" s="230">
        <f t="shared" si="250"/>
        <v>9</v>
      </c>
      <c r="N642" s="230" t="str">
        <f t="shared" si="250"/>
        <v/>
      </c>
      <c r="O642" s="230" t="str">
        <f t="shared" si="250"/>
        <v/>
      </c>
      <c r="P642" s="230" t="str">
        <f t="shared" si="250"/>
        <v>Natural Gas Production, Other Not Classified</v>
      </c>
      <c r="Q642" s="231">
        <f t="shared" si="250"/>
        <v>0</v>
      </c>
      <c r="R642" s="231">
        <f t="shared" si="250"/>
        <v>0</v>
      </c>
      <c r="S642" s="231">
        <f t="shared" si="250"/>
        <v>0</v>
      </c>
      <c r="T642" s="231">
        <f t="shared" si="250"/>
        <v>0</v>
      </c>
      <c r="U642" s="231">
        <f t="shared" si="250"/>
        <v>1.5633446796684925E-2</v>
      </c>
    </row>
    <row r="643" spans="1:21" s="7" customFormat="1" x14ac:dyDescent="0.2">
      <c r="A643" s="230" t="str">
        <f t="shared" ref="A643:B643" si="251">A131</f>
        <v>MTDEQ Permitted Sources</v>
      </c>
      <c r="B643" s="230" t="str">
        <f t="shared" si="251"/>
        <v>30</v>
      </c>
      <c r="C643" s="226" t="str">
        <f>VLOOKUP(D643,fips_xref!$A$5:$C$286,2,FALSE)</f>
        <v>FALLON, MT_Non-Tribal</v>
      </c>
      <c r="D643" s="230" t="str">
        <f t="shared" si="129"/>
        <v>3002502</v>
      </c>
      <c r="E643" s="230" t="str">
        <f t="shared" ref="E643:U643" si="252">E131</f>
        <v>025-0015</v>
      </c>
      <c r="F643" s="230" t="str">
        <f t="shared" si="252"/>
        <v>BAKER STATION - 025-0015</v>
      </c>
      <c r="G643" s="230" t="str">
        <f t="shared" si="252"/>
        <v>FALLON</v>
      </c>
      <c r="H643" s="230">
        <f t="shared" si="252"/>
        <v>-104.45309</v>
      </c>
      <c r="I643" s="230">
        <f t="shared" si="252"/>
        <v>46.389899999999997</v>
      </c>
      <c r="J643" s="230" t="str">
        <f t="shared" si="252"/>
        <v>PIPING</v>
      </c>
      <c r="K643" s="230" t="str">
        <f t="shared" si="252"/>
        <v>COMPONENT FUGITIVES</v>
      </c>
      <c r="L643" s="230">
        <f t="shared" si="252"/>
        <v>40400151</v>
      </c>
      <c r="M643" s="230">
        <f t="shared" si="252"/>
        <v>1255834</v>
      </c>
      <c r="N643" s="230" t="str">
        <f t="shared" si="252"/>
        <v/>
      </c>
      <c r="O643" s="230" t="str">
        <f t="shared" si="252"/>
        <v/>
      </c>
      <c r="P643" s="230" t="str">
        <f t="shared" si="252"/>
        <v>Permitted Fugitives</v>
      </c>
      <c r="Q643" s="231">
        <f t="shared" si="252"/>
        <v>0</v>
      </c>
      <c r="R643" s="231">
        <f t="shared" si="252"/>
        <v>2.574777430211395</v>
      </c>
      <c r="S643" s="231">
        <f t="shared" si="252"/>
        <v>0</v>
      </c>
      <c r="T643" s="231">
        <f t="shared" si="252"/>
        <v>0</v>
      </c>
      <c r="U643" s="231">
        <f t="shared" si="252"/>
        <v>0</v>
      </c>
    </row>
    <row r="644" spans="1:21" s="7" customFormat="1" x14ac:dyDescent="0.2">
      <c r="A644" s="230" t="str">
        <f t="shared" ref="A644:B644" si="253">A132</f>
        <v>MTDEQ Permitted Sources</v>
      </c>
      <c r="B644" s="230" t="str">
        <f t="shared" si="253"/>
        <v>30</v>
      </c>
      <c r="C644" s="226" t="str">
        <f>VLOOKUP(D644,fips_xref!$A$5:$C$286,2,FALSE)</f>
        <v>FALLON, MT_Non-Tribal</v>
      </c>
      <c r="D644" s="230" t="str">
        <f t="shared" si="129"/>
        <v>3002502</v>
      </c>
      <c r="E644" s="230" t="str">
        <f t="shared" ref="E644:U644" si="254">E132</f>
        <v>025-0015</v>
      </c>
      <c r="F644" s="230" t="str">
        <f t="shared" si="254"/>
        <v>BAKER STATION - 025-0015</v>
      </c>
      <c r="G644" s="230" t="str">
        <f t="shared" si="254"/>
        <v>FALLON</v>
      </c>
      <c r="H644" s="230">
        <f t="shared" si="254"/>
        <v>-104.45309</v>
      </c>
      <c r="I644" s="230">
        <f t="shared" si="254"/>
        <v>46.389899999999997</v>
      </c>
      <c r="J644" s="230" t="str">
        <f t="shared" si="254"/>
        <v>PRODUCTION TANKS</v>
      </c>
      <c r="K644" s="230" t="str">
        <f t="shared" si="254"/>
        <v>TANK #21 - 40,000 BBL</v>
      </c>
      <c r="L644" s="230">
        <f t="shared" si="254"/>
        <v>40301010</v>
      </c>
      <c r="M644" s="230">
        <f t="shared" si="254"/>
        <v>40674</v>
      </c>
      <c r="N644" s="230" t="str">
        <f t="shared" si="254"/>
        <v/>
      </c>
      <c r="O644" s="230" t="str">
        <f t="shared" si="254"/>
        <v/>
      </c>
      <c r="P644" s="230" t="str">
        <f t="shared" si="254"/>
        <v>Permitted Tank Losses</v>
      </c>
      <c r="Q644" s="231">
        <f t="shared" si="254"/>
        <v>0</v>
      </c>
      <c r="R644" s="231">
        <f t="shared" si="254"/>
        <v>0.83395468649856963</v>
      </c>
      <c r="S644" s="231">
        <f t="shared" si="254"/>
        <v>0</v>
      </c>
      <c r="T644" s="231">
        <f t="shared" si="254"/>
        <v>0</v>
      </c>
      <c r="U644" s="231">
        <f t="shared" si="254"/>
        <v>0</v>
      </c>
    </row>
    <row r="645" spans="1:21" s="7" customFormat="1" x14ac:dyDescent="0.2">
      <c r="A645" s="230" t="str">
        <f t="shared" ref="A645:B645" si="255">A133</f>
        <v>MTDEQ Permitted Sources</v>
      </c>
      <c r="B645" s="230" t="str">
        <f t="shared" si="255"/>
        <v>30</v>
      </c>
      <c r="C645" s="226" t="str">
        <f>VLOOKUP(D645,fips_xref!$A$5:$C$286,2,FALSE)</f>
        <v>FALLON, MT_Non-Tribal</v>
      </c>
      <c r="D645" s="230" t="str">
        <f t="shared" si="129"/>
        <v>3002502</v>
      </c>
      <c r="E645" s="230" t="str">
        <f t="shared" ref="E645:U645" si="256">E133</f>
        <v>025-0015</v>
      </c>
      <c r="F645" s="230" t="str">
        <f t="shared" si="256"/>
        <v>BAKER STATION - 025-0015</v>
      </c>
      <c r="G645" s="230" t="str">
        <f t="shared" si="256"/>
        <v>FALLON</v>
      </c>
      <c r="H645" s="230">
        <f t="shared" si="256"/>
        <v>-104.45309</v>
      </c>
      <c r="I645" s="230">
        <f t="shared" si="256"/>
        <v>46.389899999999997</v>
      </c>
      <c r="J645" s="230" t="str">
        <f t="shared" si="256"/>
        <v>PRODUCTION TANKS</v>
      </c>
      <c r="K645" s="230" t="str">
        <f t="shared" si="256"/>
        <v>TANK #22 - 40,000 BBL</v>
      </c>
      <c r="L645" s="230">
        <f t="shared" si="256"/>
        <v>40301010</v>
      </c>
      <c r="M645" s="230">
        <f t="shared" si="256"/>
        <v>205500</v>
      </c>
      <c r="N645" s="230" t="str">
        <f t="shared" si="256"/>
        <v/>
      </c>
      <c r="O645" s="230" t="str">
        <f t="shared" si="256"/>
        <v/>
      </c>
      <c r="P645" s="230" t="str">
        <f t="shared" si="256"/>
        <v>Permitted Tank Losses</v>
      </c>
      <c r="Q645" s="231">
        <f t="shared" si="256"/>
        <v>0</v>
      </c>
      <c r="R645" s="231">
        <f t="shared" si="256"/>
        <v>2.4885371868165675</v>
      </c>
      <c r="S645" s="231">
        <f t="shared" si="256"/>
        <v>0</v>
      </c>
      <c r="T645" s="231">
        <f t="shared" si="256"/>
        <v>0</v>
      </c>
      <c r="U645" s="231">
        <f t="shared" si="256"/>
        <v>0</v>
      </c>
    </row>
    <row r="646" spans="1:21" s="7" customFormat="1" x14ac:dyDescent="0.2">
      <c r="A646" s="230" t="str">
        <f t="shared" ref="A646:B646" si="257">A134</f>
        <v>MTDEQ Permitted Sources</v>
      </c>
      <c r="B646" s="230" t="str">
        <f t="shared" si="257"/>
        <v>30</v>
      </c>
      <c r="C646" s="226" t="str">
        <f>VLOOKUP(D646,fips_xref!$A$5:$C$286,2,FALSE)</f>
        <v>FALLON, MT_Non-Tribal</v>
      </c>
      <c r="D646" s="230" t="str">
        <f t="shared" ref="D646:D709" si="258">D134&amp;"02"</f>
        <v>3002502</v>
      </c>
      <c r="E646" s="230" t="str">
        <f t="shared" ref="E646:U646" si="259">E134</f>
        <v>025-0015</v>
      </c>
      <c r="F646" s="230" t="str">
        <f t="shared" si="259"/>
        <v>BAKER STATION - 025-0015</v>
      </c>
      <c r="G646" s="230" t="str">
        <f t="shared" si="259"/>
        <v>FALLON</v>
      </c>
      <c r="H646" s="230">
        <f t="shared" si="259"/>
        <v>-104.45309</v>
      </c>
      <c r="I646" s="230">
        <f t="shared" si="259"/>
        <v>46.389899999999997</v>
      </c>
      <c r="J646" s="230" t="str">
        <f t="shared" si="259"/>
        <v>PRODUCTION TANKS</v>
      </c>
      <c r="K646" s="230" t="str">
        <f t="shared" si="259"/>
        <v>TANK #23 - 30,000 BBL</v>
      </c>
      <c r="L646" s="230">
        <f t="shared" si="259"/>
        <v>40301010</v>
      </c>
      <c r="M646" s="230">
        <f t="shared" si="259"/>
        <v>33483</v>
      </c>
      <c r="N646" s="230" t="str">
        <f t="shared" si="259"/>
        <v/>
      </c>
      <c r="O646" s="230" t="str">
        <f t="shared" si="259"/>
        <v/>
      </c>
      <c r="P646" s="230" t="str">
        <f t="shared" si="259"/>
        <v>Permitted Tank Losses</v>
      </c>
      <c r="Q646" s="231">
        <f t="shared" si="259"/>
        <v>0</v>
      </c>
      <c r="R646" s="231">
        <f t="shared" si="259"/>
        <v>0.62854144703065207</v>
      </c>
      <c r="S646" s="231">
        <f t="shared" si="259"/>
        <v>0</v>
      </c>
      <c r="T646" s="231">
        <f t="shared" si="259"/>
        <v>0</v>
      </c>
      <c r="U646" s="231">
        <f t="shared" si="259"/>
        <v>0</v>
      </c>
    </row>
    <row r="647" spans="1:21" s="7" customFormat="1" x14ac:dyDescent="0.2">
      <c r="A647" s="230" t="str">
        <f t="shared" ref="A647:B647" si="260">A135</f>
        <v>MTDEQ Permitted Sources</v>
      </c>
      <c r="B647" s="230" t="str">
        <f t="shared" si="260"/>
        <v>30</v>
      </c>
      <c r="C647" s="226" t="str">
        <f>VLOOKUP(D647,fips_xref!$A$5:$C$286,2,FALSE)</f>
        <v>FALLON, MT_Non-Tribal</v>
      </c>
      <c r="D647" s="230" t="str">
        <f t="shared" si="258"/>
        <v>3002502</v>
      </c>
      <c r="E647" s="230" t="str">
        <f t="shared" ref="E647:U647" si="261">E135</f>
        <v>025-0015</v>
      </c>
      <c r="F647" s="230" t="str">
        <f t="shared" si="261"/>
        <v>BAKER STATION - 025-0015</v>
      </c>
      <c r="G647" s="230" t="str">
        <f t="shared" si="261"/>
        <v>FALLON</v>
      </c>
      <c r="H647" s="230">
        <f t="shared" si="261"/>
        <v>-104.45309</v>
      </c>
      <c r="I647" s="230">
        <f t="shared" si="261"/>
        <v>46.389899999999997</v>
      </c>
      <c r="J647" s="230" t="str">
        <f t="shared" si="261"/>
        <v>PRODUCTION TANKS</v>
      </c>
      <c r="K647" s="230" t="str">
        <f t="shared" si="261"/>
        <v>TANK #24 - 30,000 BBL</v>
      </c>
      <c r="L647" s="230">
        <f t="shared" si="261"/>
        <v>40301010</v>
      </c>
      <c r="M647" s="230">
        <f t="shared" si="261"/>
        <v>20337</v>
      </c>
      <c r="N647" s="230" t="str">
        <f t="shared" si="261"/>
        <v/>
      </c>
      <c r="O647" s="230" t="str">
        <f t="shared" si="261"/>
        <v/>
      </c>
      <c r="P647" s="230" t="str">
        <f t="shared" si="261"/>
        <v>Permitted Tank Losses</v>
      </c>
      <c r="Q647" s="231">
        <f t="shared" si="261"/>
        <v>0</v>
      </c>
      <c r="R647" s="231">
        <f t="shared" si="261"/>
        <v>0.6280288750045312</v>
      </c>
      <c r="S647" s="231">
        <f t="shared" si="261"/>
        <v>0</v>
      </c>
      <c r="T647" s="231">
        <f t="shared" si="261"/>
        <v>0</v>
      </c>
      <c r="U647" s="231">
        <f t="shared" si="261"/>
        <v>0</v>
      </c>
    </row>
    <row r="648" spans="1:21" s="7" customFormat="1" x14ac:dyDescent="0.2">
      <c r="A648" s="230" t="str">
        <f t="shared" ref="A648:B648" si="262">A136</f>
        <v>MTDEQ Permitted Sources</v>
      </c>
      <c r="B648" s="230" t="str">
        <f t="shared" si="262"/>
        <v>30</v>
      </c>
      <c r="C648" s="226" t="str">
        <f>VLOOKUP(D648,fips_xref!$A$5:$C$286,2,FALSE)</f>
        <v>FALLON, MT_Non-Tribal</v>
      </c>
      <c r="D648" s="230" t="str">
        <f t="shared" si="258"/>
        <v>3002502</v>
      </c>
      <c r="E648" s="230" t="str">
        <f t="shared" ref="E648:U648" si="263">E136</f>
        <v>025-0015</v>
      </c>
      <c r="F648" s="230" t="str">
        <f t="shared" si="263"/>
        <v>BAKER STATION - 025-0015</v>
      </c>
      <c r="G648" s="230" t="str">
        <f t="shared" si="263"/>
        <v>FALLON</v>
      </c>
      <c r="H648" s="230">
        <f t="shared" si="263"/>
        <v>-104.45309</v>
      </c>
      <c r="I648" s="230">
        <f t="shared" si="263"/>
        <v>46.389899999999997</v>
      </c>
      <c r="J648" s="230" t="str">
        <f t="shared" si="263"/>
        <v>PRODUCTION TANKS</v>
      </c>
      <c r="K648" s="230" t="str">
        <f t="shared" si="263"/>
        <v>TANK #25 - 40,000 BBL</v>
      </c>
      <c r="L648" s="230">
        <f t="shared" si="263"/>
        <v>40301010</v>
      </c>
      <c r="M648" s="230">
        <f t="shared" si="263"/>
        <v>40674</v>
      </c>
      <c r="N648" s="230" t="str">
        <f t="shared" si="263"/>
        <v/>
      </c>
      <c r="O648" s="230" t="str">
        <f t="shared" si="263"/>
        <v/>
      </c>
      <c r="P648" s="230" t="str">
        <f t="shared" si="263"/>
        <v>Permitted Tank Losses</v>
      </c>
      <c r="Q648" s="231">
        <f t="shared" si="263"/>
        <v>0</v>
      </c>
      <c r="R648" s="231">
        <f t="shared" si="263"/>
        <v>0.87047544335967775</v>
      </c>
      <c r="S648" s="231">
        <f t="shared" si="263"/>
        <v>0</v>
      </c>
      <c r="T648" s="231">
        <f t="shared" si="263"/>
        <v>0</v>
      </c>
      <c r="U648" s="231">
        <f t="shared" si="263"/>
        <v>0</v>
      </c>
    </row>
    <row r="649" spans="1:21" s="7" customFormat="1" x14ac:dyDescent="0.2">
      <c r="A649" s="230" t="str">
        <f t="shared" ref="A649:B649" si="264">A137</f>
        <v>MTDEQ Permitted Sources</v>
      </c>
      <c r="B649" s="230" t="str">
        <f t="shared" si="264"/>
        <v>30</v>
      </c>
      <c r="C649" s="226" t="str">
        <f>VLOOKUP(D649,fips_xref!$A$5:$C$286,2,FALSE)</f>
        <v>FALLON, MT_Non-Tribal</v>
      </c>
      <c r="D649" s="230" t="str">
        <f t="shared" si="258"/>
        <v>3002502</v>
      </c>
      <c r="E649" s="230" t="str">
        <f t="shared" ref="E649:U649" si="265">E137</f>
        <v>025-0015</v>
      </c>
      <c r="F649" s="230" t="str">
        <f t="shared" si="265"/>
        <v>BAKER STATION - 025-0015</v>
      </c>
      <c r="G649" s="230" t="str">
        <f t="shared" si="265"/>
        <v>FALLON</v>
      </c>
      <c r="H649" s="230">
        <f t="shared" si="265"/>
        <v>-104.45309</v>
      </c>
      <c r="I649" s="230">
        <f t="shared" si="265"/>
        <v>46.389899999999997</v>
      </c>
      <c r="J649" s="230" t="str">
        <f t="shared" si="265"/>
        <v>PRODUCTION TANKS</v>
      </c>
      <c r="K649" s="230" t="str">
        <f t="shared" si="265"/>
        <v>TANK #26 - 80,000 BBL</v>
      </c>
      <c r="L649" s="230">
        <f t="shared" si="265"/>
        <v>40301010</v>
      </c>
      <c r="M649" s="230">
        <f t="shared" si="265"/>
        <v>915166</v>
      </c>
      <c r="N649" s="230" t="str">
        <f t="shared" si="265"/>
        <v/>
      </c>
      <c r="O649" s="230" t="str">
        <f t="shared" si="265"/>
        <v/>
      </c>
      <c r="P649" s="230" t="str">
        <f t="shared" si="265"/>
        <v>Permitted Tank Losses</v>
      </c>
      <c r="Q649" s="231">
        <f t="shared" si="265"/>
        <v>0</v>
      </c>
      <c r="R649" s="231">
        <f t="shared" si="265"/>
        <v>5.9808185437842249</v>
      </c>
      <c r="S649" s="231">
        <f t="shared" si="265"/>
        <v>0</v>
      </c>
      <c r="T649" s="231">
        <f t="shared" si="265"/>
        <v>0</v>
      </c>
      <c r="U649" s="231">
        <f t="shared" si="265"/>
        <v>0</v>
      </c>
    </row>
    <row r="650" spans="1:21" s="7" customFormat="1" x14ac:dyDescent="0.2">
      <c r="A650" s="230" t="str">
        <f t="shared" ref="A650:B650" si="266">A138</f>
        <v>MTDEQ Permitted Sources</v>
      </c>
      <c r="B650" s="230" t="str">
        <f t="shared" si="266"/>
        <v>30</v>
      </c>
      <c r="C650" s="226" t="str">
        <f>VLOOKUP(D650,fips_xref!$A$5:$C$286,2,FALSE)</f>
        <v>FALLON, MT_Non-Tribal</v>
      </c>
      <c r="D650" s="230" t="str">
        <f t="shared" si="258"/>
        <v>3002502</v>
      </c>
      <c r="E650" s="230" t="str">
        <f t="shared" ref="E650:U650" si="267">E138</f>
        <v>025-0015</v>
      </c>
      <c r="F650" s="230" t="str">
        <f t="shared" si="267"/>
        <v>BAKER STATION - 025-0015</v>
      </c>
      <c r="G650" s="230" t="str">
        <f t="shared" si="267"/>
        <v>FALLON</v>
      </c>
      <c r="H650" s="230">
        <f t="shared" si="267"/>
        <v>-104.45309</v>
      </c>
      <c r="I650" s="230">
        <f t="shared" si="267"/>
        <v>46.389899999999997</v>
      </c>
      <c r="J650" s="230" t="str">
        <f t="shared" si="267"/>
        <v>PRODUCTION TANKS</v>
      </c>
      <c r="K650" s="230" t="str">
        <f t="shared" si="267"/>
        <v>TANK #27 - 100,000 BBL</v>
      </c>
      <c r="L650" s="230">
        <f t="shared" si="267"/>
        <v>40301010</v>
      </c>
      <c r="M650" s="230">
        <f t="shared" si="267"/>
        <v>0</v>
      </c>
      <c r="N650" s="230" t="str">
        <f t="shared" si="267"/>
        <v/>
      </c>
      <c r="O650" s="230" t="str">
        <f t="shared" si="267"/>
        <v/>
      </c>
      <c r="P650" s="230" t="str">
        <f t="shared" si="267"/>
        <v>Permitted Tank Losses</v>
      </c>
      <c r="Q650" s="231">
        <f t="shared" si="267"/>
        <v>0</v>
      </c>
      <c r="R650" s="231">
        <f t="shared" si="267"/>
        <v>0</v>
      </c>
      <c r="S650" s="231">
        <f t="shared" si="267"/>
        <v>0</v>
      </c>
      <c r="T650" s="231">
        <f t="shared" si="267"/>
        <v>0</v>
      </c>
      <c r="U650" s="231">
        <f t="shared" si="267"/>
        <v>0</v>
      </c>
    </row>
    <row r="651" spans="1:21" s="7" customFormat="1" x14ac:dyDescent="0.2">
      <c r="A651" s="230" t="str">
        <f t="shared" ref="A651:B651" si="268">A139</f>
        <v>MTDEQ Permitted Sources</v>
      </c>
      <c r="B651" s="230" t="str">
        <f t="shared" si="268"/>
        <v>30</v>
      </c>
      <c r="C651" s="226" t="str">
        <f>VLOOKUP(D651,fips_xref!$A$5:$C$286,2,FALSE)</f>
        <v>FALLON, MT_Non-Tribal</v>
      </c>
      <c r="D651" s="230" t="str">
        <f t="shared" si="258"/>
        <v>3002502</v>
      </c>
      <c r="E651" s="230" t="str">
        <f t="shared" ref="E651:U651" si="269">E139</f>
        <v>025-0016</v>
      </c>
      <c r="F651" s="230" t="str">
        <f t="shared" si="269"/>
        <v>BAKER TRUCK CRUDE OIL STATION</v>
      </c>
      <c r="G651" s="230" t="str">
        <f t="shared" si="269"/>
        <v>FALLON</v>
      </c>
      <c r="H651" s="230">
        <f t="shared" si="269"/>
        <v>-104.292047</v>
      </c>
      <c r="I651" s="230">
        <f t="shared" si="269"/>
        <v>46.360877000000002</v>
      </c>
      <c r="J651" s="230" t="str">
        <f t="shared" si="269"/>
        <v>FUGITIVES</v>
      </c>
      <c r="K651" s="230" t="str">
        <f t="shared" si="269"/>
        <v>PICKUPS</v>
      </c>
      <c r="L651" s="230">
        <f t="shared" si="269"/>
        <v>30501050</v>
      </c>
      <c r="M651" s="230">
        <f t="shared" si="269"/>
        <v>183</v>
      </c>
      <c r="N651" s="230" t="str">
        <f t="shared" si="269"/>
        <v/>
      </c>
      <c r="O651" s="230" t="str">
        <f t="shared" si="269"/>
        <v/>
      </c>
      <c r="P651" s="230" t="str">
        <f t="shared" si="269"/>
        <v>Natural Gas Production, Other Not Classified</v>
      </c>
      <c r="Q651" s="231">
        <f t="shared" si="269"/>
        <v>0</v>
      </c>
      <c r="R651" s="231">
        <f t="shared" si="269"/>
        <v>0</v>
      </c>
      <c r="S651" s="231">
        <f t="shared" si="269"/>
        <v>0</v>
      </c>
      <c r="T651" s="231">
        <f t="shared" si="269"/>
        <v>0</v>
      </c>
      <c r="U651" s="231">
        <f t="shared" si="269"/>
        <v>0.12429871633429818</v>
      </c>
    </row>
    <row r="652" spans="1:21" s="7" customFormat="1" x14ac:dyDescent="0.2">
      <c r="A652" s="230" t="str">
        <f t="shared" ref="A652:B652" si="270">A140</f>
        <v>MTDEQ Permitted Sources</v>
      </c>
      <c r="B652" s="230" t="str">
        <f t="shared" si="270"/>
        <v>30</v>
      </c>
      <c r="C652" s="226" t="str">
        <f>VLOOKUP(D652,fips_xref!$A$5:$C$286,2,FALSE)</f>
        <v>FALLON, MT_Non-Tribal</v>
      </c>
      <c r="D652" s="230" t="str">
        <f t="shared" si="258"/>
        <v>3002502</v>
      </c>
      <c r="E652" s="230" t="str">
        <f t="shared" ref="E652:U652" si="271">E140</f>
        <v>025-0016</v>
      </c>
      <c r="F652" s="230" t="str">
        <f t="shared" si="271"/>
        <v>BAKER TRUCK CRUDE OIL STATION</v>
      </c>
      <c r="G652" s="230" t="str">
        <f t="shared" si="271"/>
        <v>FALLON</v>
      </c>
      <c r="H652" s="230">
        <f t="shared" si="271"/>
        <v>-104.292047</v>
      </c>
      <c r="I652" s="230">
        <f t="shared" si="271"/>
        <v>46.360877000000002</v>
      </c>
      <c r="J652" s="230" t="str">
        <f t="shared" si="271"/>
        <v>FUGITIVES</v>
      </c>
      <c r="K652" s="230" t="str">
        <f t="shared" si="271"/>
        <v>PUMPS,VALVE,CONN,FLANGES</v>
      </c>
      <c r="L652" s="230">
        <f t="shared" si="271"/>
        <v>40400151</v>
      </c>
      <c r="M652" s="230">
        <f t="shared" si="271"/>
        <v>4887</v>
      </c>
      <c r="N652" s="230" t="str">
        <f t="shared" si="271"/>
        <v/>
      </c>
      <c r="O652" s="230" t="str">
        <f t="shared" si="271"/>
        <v/>
      </c>
      <c r="P652" s="230" t="str">
        <f t="shared" si="271"/>
        <v>Permitted Fugitives</v>
      </c>
      <c r="Q652" s="231">
        <f t="shared" si="271"/>
        <v>0</v>
      </c>
      <c r="R652" s="231">
        <f t="shared" si="271"/>
        <v>7.6757660911592378</v>
      </c>
      <c r="S652" s="231">
        <f t="shared" si="271"/>
        <v>0</v>
      </c>
      <c r="T652" s="231">
        <f t="shared" si="271"/>
        <v>0</v>
      </c>
      <c r="U652" s="231">
        <f t="shared" si="271"/>
        <v>0</v>
      </c>
    </row>
    <row r="653" spans="1:21" s="7" customFormat="1" x14ac:dyDescent="0.2">
      <c r="A653" s="230" t="str">
        <f t="shared" ref="A653:B653" si="272">A141</f>
        <v>MTDEQ Permitted Sources</v>
      </c>
      <c r="B653" s="230" t="str">
        <f t="shared" si="272"/>
        <v>30</v>
      </c>
      <c r="C653" s="226" t="str">
        <f>VLOOKUP(D653,fips_xref!$A$5:$C$286,2,FALSE)</f>
        <v>FALLON, MT_Non-Tribal</v>
      </c>
      <c r="D653" s="230" t="str">
        <f t="shared" si="258"/>
        <v>3002502</v>
      </c>
      <c r="E653" s="230" t="str">
        <f t="shared" ref="E653:U653" si="273">E141</f>
        <v>025-0016</v>
      </c>
      <c r="F653" s="230" t="str">
        <f t="shared" si="273"/>
        <v>BAKER TRUCK CRUDE OIL STATION</v>
      </c>
      <c r="G653" s="230" t="str">
        <f t="shared" si="273"/>
        <v>FALLON</v>
      </c>
      <c r="H653" s="230">
        <f t="shared" si="273"/>
        <v>-104.292047</v>
      </c>
      <c r="I653" s="230">
        <f t="shared" si="273"/>
        <v>46.360877000000002</v>
      </c>
      <c r="J653" s="230" t="str">
        <f t="shared" si="273"/>
        <v>FUGITIVES</v>
      </c>
      <c r="K653" s="230" t="str">
        <f t="shared" si="273"/>
        <v>TRUCKS</v>
      </c>
      <c r="L653" s="230">
        <f t="shared" si="273"/>
        <v>30501050</v>
      </c>
      <c r="M653" s="230">
        <f t="shared" si="273"/>
        <v>132</v>
      </c>
      <c r="N653" s="230" t="str">
        <f t="shared" si="273"/>
        <v/>
      </c>
      <c r="O653" s="230" t="str">
        <f t="shared" si="273"/>
        <v/>
      </c>
      <c r="P653" s="230" t="str">
        <f t="shared" si="273"/>
        <v>Natural Gas Production, Other Not Classified</v>
      </c>
      <c r="Q653" s="231">
        <f t="shared" si="273"/>
        <v>0</v>
      </c>
      <c r="R653" s="231">
        <f t="shared" si="273"/>
        <v>0</v>
      </c>
      <c r="S653" s="231">
        <f t="shared" si="273"/>
        <v>0</v>
      </c>
      <c r="T653" s="231">
        <f t="shared" si="273"/>
        <v>0</v>
      </c>
      <c r="U653" s="231">
        <f t="shared" si="273"/>
        <v>0.33573467710913529</v>
      </c>
    </row>
    <row r="654" spans="1:21" s="7" customFormat="1" x14ac:dyDescent="0.2">
      <c r="A654" s="230" t="str">
        <f t="shared" ref="A654:B654" si="274">A142</f>
        <v>MTDEQ Permitted Sources</v>
      </c>
      <c r="B654" s="230" t="str">
        <f t="shared" si="274"/>
        <v>30</v>
      </c>
      <c r="C654" s="226" t="str">
        <f>VLOOKUP(D654,fips_xref!$A$5:$C$286,2,FALSE)</f>
        <v>FALLON, MT_Non-Tribal</v>
      </c>
      <c r="D654" s="230" t="str">
        <f t="shared" si="258"/>
        <v>3002502</v>
      </c>
      <c r="E654" s="230" t="str">
        <f t="shared" ref="E654:U654" si="275">E142</f>
        <v>025-0016</v>
      </c>
      <c r="F654" s="230" t="str">
        <f t="shared" si="275"/>
        <v>BAKER TRUCK CRUDE OIL STATION</v>
      </c>
      <c r="G654" s="230" t="str">
        <f t="shared" si="275"/>
        <v>FALLON</v>
      </c>
      <c r="H654" s="230">
        <f t="shared" si="275"/>
        <v>-104.292047</v>
      </c>
      <c r="I654" s="230">
        <f t="shared" si="275"/>
        <v>46.360877000000002</v>
      </c>
      <c r="J654" s="230" t="str">
        <f t="shared" si="275"/>
        <v>TANK 50200</v>
      </c>
      <c r="K654" s="230" t="str">
        <f t="shared" si="275"/>
        <v>400 BBL TANK</v>
      </c>
      <c r="L654" s="230">
        <f t="shared" si="275"/>
        <v>40301010</v>
      </c>
      <c r="M654" s="230">
        <f t="shared" si="275"/>
        <v>2440</v>
      </c>
      <c r="N654" s="230" t="str">
        <f t="shared" si="275"/>
        <v/>
      </c>
      <c r="O654" s="230" t="str">
        <f t="shared" si="275"/>
        <v/>
      </c>
      <c r="P654" s="230" t="str">
        <f t="shared" si="275"/>
        <v>Permitted Tank Losses</v>
      </c>
      <c r="Q654" s="231">
        <f t="shared" si="275"/>
        <v>0</v>
      </c>
      <c r="R654" s="231">
        <f t="shared" si="275"/>
        <v>3.5944113331722307</v>
      </c>
      <c r="S654" s="231">
        <f t="shared" si="275"/>
        <v>0</v>
      </c>
      <c r="T654" s="231">
        <f t="shared" si="275"/>
        <v>0</v>
      </c>
      <c r="U654" s="231">
        <f t="shared" si="275"/>
        <v>0</v>
      </c>
    </row>
    <row r="655" spans="1:21" s="7" customFormat="1" x14ac:dyDescent="0.2">
      <c r="A655" s="230" t="str">
        <f t="shared" ref="A655:B655" si="276">A143</f>
        <v>MTDEQ Permitted Sources</v>
      </c>
      <c r="B655" s="230" t="str">
        <f t="shared" si="276"/>
        <v>30</v>
      </c>
      <c r="C655" s="226" t="str">
        <f>VLOOKUP(D655,fips_xref!$A$5:$C$286,2,FALSE)</f>
        <v>FALLON, MT_Non-Tribal</v>
      </c>
      <c r="D655" s="230" t="str">
        <f t="shared" si="258"/>
        <v>3002502</v>
      </c>
      <c r="E655" s="230" t="str">
        <f t="shared" ref="E655:U655" si="277">E143</f>
        <v>025-0016</v>
      </c>
      <c r="F655" s="230" t="str">
        <f t="shared" si="277"/>
        <v>BAKER TRUCK CRUDE OIL STATION</v>
      </c>
      <c r="G655" s="230" t="str">
        <f t="shared" si="277"/>
        <v>FALLON</v>
      </c>
      <c r="H655" s="230">
        <f t="shared" si="277"/>
        <v>-104.292047</v>
      </c>
      <c r="I655" s="230">
        <f t="shared" si="277"/>
        <v>46.360877000000002</v>
      </c>
      <c r="J655" s="230" t="str">
        <f t="shared" si="277"/>
        <v>TANK 6671</v>
      </c>
      <c r="K655" s="230" t="str">
        <f t="shared" si="277"/>
        <v>400 BBL TANK</v>
      </c>
      <c r="L655" s="230">
        <f t="shared" si="277"/>
        <v>40301010</v>
      </c>
      <c r="M655" s="230">
        <f t="shared" si="277"/>
        <v>2440</v>
      </c>
      <c r="N655" s="230" t="str">
        <f t="shared" si="277"/>
        <v/>
      </c>
      <c r="O655" s="230" t="str">
        <f t="shared" si="277"/>
        <v/>
      </c>
      <c r="P655" s="230" t="str">
        <f t="shared" si="277"/>
        <v>Permitted Tank Losses</v>
      </c>
      <c r="Q655" s="231">
        <f t="shared" si="277"/>
        <v>0</v>
      </c>
      <c r="R655" s="231">
        <f t="shared" si="277"/>
        <v>3.5944113331722307</v>
      </c>
      <c r="S655" s="231">
        <f t="shared" si="277"/>
        <v>0</v>
      </c>
      <c r="T655" s="231">
        <f t="shared" si="277"/>
        <v>0</v>
      </c>
      <c r="U655" s="231">
        <f t="shared" si="277"/>
        <v>0</v>
      </c>
    </row>
    <row r="656" spans="1:21" s="7" customFormat="1" x14ac:dyDescent="0.2">
      <c r="A656" s="230" t="str">
        <f t="shared" ref="A656:B656" si="278">A144</f>
        <v>MTDEQ Permitted Sources</v>
      </c>
      <c r="B656" s="230" t="str">
        <f t="shared" si="278"/>
        <v>30</v>
      </c>
      <c r="C656" s="226" t="str">
        <f>VLOOKUP(D656,fips_xref!$A$5:$C$286,2,FALSE)</f>
        <v>FALLON, MT_Non-Tribal</v>
      </c>
      <c r="D656" s="230" t="str">
        <f t="shared" si="258"/>
        <v>3002502</v>
      </c>
      <c r="E656" s="230" t="str">
        <f t="shared" ref="E656:U656" si="279">E144</f>
        <v>025-0020</v>
      </c>
      <c r="F656" s="230" t="str">
        <f t="shared" si="279"/>
        <v>LITTLE BEAVER EAST 41-32H TANK BATTERY</v>
      </c>
      <c r="G656" s="230" t="str">
        <f t="shared" si="279"/>
        <v>FALLON</v>
      </c>
      <c r="H656" s="230">
        <f t="shared" si="279"/>
        <v>-104.095105</v>
      </c>
      <c r="I656" s="230">
        <f t="shared" si="279"/>
        <v>46.237513999999997</v>
      </c>
      <c r="J656" s="230" t="str">
        <f t="shared" si="279"/>
        <v>FUGITIVE EMISSIONS - VALVES, PIPING, PUMPS</v>
      </c>
      <c r="K656" s="230" t="str">
        <f t="shared" si="279"/>
        <v>VALVES, PIPING, EQUIPMENT</v>
      </c>
      <c r="L656" s="230">
        <f t="shared" si="279"/>
        <v>31000101</v>
      </c>
      <c r="M656" s="230">
        <f t="shared" si="279"/>
        <v>0</v>
      </c>
      <c r="N656" s="230" t="str">
        <f t="shared" si="279"/>
        <v/>
      </c>
      <c r="O656" s="230" t="str">
        <f t="shared" si="279"/>
        <v/>
      </c>
      <c r="P656" s="230" t="str">
        <f t="shared" si="279"/>
        <v>Permitted Fugitives</v>
      </c>
      <c r="Q656" s="231">
        <f t="shared" si="279"/>
        <v>0</v>
      </c>
      <c r="R656" s="231">
        <f t="shared" si="279"/>
        <v>0</v>
      </c>
      <c r="S656" s="231">
        <f t="shared" si="279"/>
        <v>0</v>
      </c>
      <c r="T656" s="231">
        <f t="shared" si="279"/>
        <v>0</v>
      </c>
      <c r="U656" s="231">
        <f t="shared" si="279"/>
        <v>0</v>
      </c>
    </row>
    <row r="657" spans="1:21" s="7" customFormat="1" x14ac:dyDescent="0.2">
      <c r="A657" s="230" t="str">
        <f t="shared" ref="A657:B657" si="280">A145</f>
        <v>MTDEQ Permitted Sources</v>
      </c>
      <c r="B657" s="230" t="str">
        <f t="shared" si="280"/>
        <v>30</v>
      </c>
      <c r="C657" s="226" t="str">
        <f>VLOOKUP(D657,fips_xref!$A$5:$C$286,2,FALSE)</f>
        <v>FALLON, MT_Non-Tribal</v>
      </c>
      <c r="D657" s="230" t="str">
        <f t="shared" si="258"/>
        <v>3002502</v>
      </c>
      <c r="E657" s="230" t="str">
        <f t="shared" ref="E657:U657" si="281">E145</f>
        <v>025-0020</v>
      </c>
      <c r="F657" s="230" t="str">
        <f t="shared" si="281"/>
        <v>LITTLE BEAVER EAST 41-32H TANK BATTERY</v>
      </c>
      <c r="G657" s="230" t="str">
        <f t="shared" si="281"/>
        <v>FALLON</v>
      </c>
      <c r="H657" s="230">
        <f t="shared" si="281"/>
        <v>-104.095105</v>
      </c>
      <c r="I657" s="230">
        <f t="shared" si="281"/>
        <v>46.237513999999997</v>
      </c>
      <c r="J657" s="230" t="str">
        <f t="shared" si="281"/>
        <v>GAS FLARE (1 TOTAL)</v>
      </c>
      <c r="K657" s="230" t="str">
        <f t="shared" si="281"/>
        <v>GAS FLARES</v>
      </c>
      <c r="L657" s="230">
        <f t="shared" si="281"/>
        <v>31000205</v>
      </c>
      <c r="M657" s="230">
        <f t="shared" si="281"/>
        <v>0</v>
      </c>
      <c r="N657" s="230" t="str">
        <f t="shared" si="281"/>
        <v/>
      </c>
      <c r="O657" s="230" t="str">
        <f t="shared" si="281"/>
        <v/>
      </c>
      <c r="P657" s="230" t="str">
        <f t="shared" si="281"/>
        <v>Natural Gas Production, Flares</v>
      </c>
      <c r="Q657" s="231">
        <f t="shared" si="281"/>
        <v>0</v>
      </c>
      <c r="R657" s="231">
        <f t="shared" si="281"/>
        <v>0</v>
      </c>
      <c r="S657" s="231">
        <f t="shared" si="281"/>
        <v>0</v>
      </c>
      <c r="T657" s="231">
        <f t="shared" si="281"/>
        <v>0</v>
      </c>
      <c r="U657" s="231">
        <f t="shared" si="281"/>
        <v>0</v>
      </c>
    </row>
    <row r="658" spans="1:21" s="7" customFormat="1" x14ac:dyDescent="0.2">
      <c r="A658" s="230" t="str">
        <f t="shared" ref="A658:B658" si="282">A146</f>
        <v>MTDEQ Permitted Sources</v>
      </c>
      <c r="B658" s="230" t="str">
        <f t="shared" si="282"/>
        <v>30</v>
      </c>
      <c r="C658" s="226" t="str">
        <f>VLOOKUP(D658,fips_xref!$A$5:$C$286,2,FALSE)</f>
        <v>FALLON, MT_Non-Tribal</v>
      </c>
      <c r="D658" s="230" t="str">
        <f t="shared" si="258"/>
        <v>3002502</v>
      </c>
      <c r="E658" s="230" t="str">
        <f t="shared" ref="E658:U658" si="283">E146</f>
        <v>025-0020</v>
      </c>
      <c r="F658" s="230" t="str">
        <f t="shared" si="283"/>
        <v>LITTLE BEAVER EAST 41-32H TANK BATTERY</v>
      </c>
      <c r="G658" s="230" t="str">
        <f t="shared" si="283"/>
        <v>FALLON</v>
      </c>
      <c r="H658" s="230">
        <f t="shared" si="283"/>
        <v>-104.095105</v>
      </c>
      <c r="I658" s="230">
        <f t="shared" si="283"/>
        <v>46.237513999999997</v>
      </c>
      <c r="J658" s="230" t="str">
        <f t="shared" si="283"/>
        <v>HEATER TREATER</v>
      </c>
      <c r="K658" s="230" t="str">
        <f t="shared" si="283"/>
        <v>HEATING UNIT BURNER</v>
      </c>
      <c r="L658" s="230">
        <f t="shared" si="283"/>
        <v>31000405</v>
      </c>
      <c r="M658" s="230">
        <f t="shared" si="283"/>
        <v>0</v>
      </c>
      <c r="N658" s="230" t="str">
        <f t="shared" si="283"/>
        <v/>
      </c>
      <c r="O658" s="230" t="str">
        <f t="shared" si="283"/>
        <v/>
      </c>
      <c r="P658" s="230" t="str">
        <f t="shared" si="283"/>
        <v>Process Heaters</v>
      </c>
      <c r="Q658" s="231">
        <f t="shared" si="283"/>
        <v>0</v>
      </c>
      <c r="R658" s="231">
        <f t="shared" si="283"/>
        <v>0</v>
      </c>
      <c r="S658" s="231">
        <f t="shared" si="283"/>
        <v>0</v>
      </c>
      <c r="T658" s="231">
        <f t="shared" si="283"/>
        <v>0</v>
      </c>
      <c r="U658" s="231">
        <f t="shared" si="283"/>
        <v>0</v>
      </c>
    </row>
    <row r="659" spans="1:21" s="7" customFormat="1" x14ac:dyDescent="0.2">
      <c r="A659" s="230" t="str">
        <f t="shared" ref="A659:B659" si="284">A147</f>
        <v>MTDEQ Permitted Sources</v>
      </c>
      <c r="B659" s="230" t="str">
        <f t="shared" si="284"/>
        <v>30</v>
      </c>
      <c r="C659" s="226" t="str">
        <f>VLOOKUP(D659,fips_xref!$A$5:$C$286,2,FALSE)</f>
        <v>FALLON, MT_Non-Tribal</v>
      </c>
      <c r="D659" s="230" t="str">
        <f t="shared" si="258"/>
        <v>3002502</v>
      </c>
      <c r="E659" s="230" t="str">
        <f t="shared" ref="E659:U659" si="285">E147</f>
        <v>025-0020</v>
      </c>
      <c r="F659" s="230" t="str">
        <f t="shared" si="285"/>
        <v>LITTLE BEAVER EAST 41-32H TANK BATTERY</v>
      </c>
      <c r="G659" s="230" t="str">
        <f t="shared" si="285"/>
        <v>FALLON</v>
      </c>
      <c r="H659" s="230">
        <f t="shared" si="285"/>
        <v>-104.095105</v>
      </c>
      <c r="I659" s="230">
        <f t="shared" si="285"/>
        <v>46.237513999999997</v>
      </c>
      <c r="J659" s="230" t="str">
        <f t="shared" si="285"/>
        <v>HEATER TREATER</v>
      </c>
      <c r="K659" s="230" t="str">
        <f t="shared" si="285"/>
        <v>PRODUCTION GAS VENTED</v>
      </c>
      <c r="L659" s="230">
        <f t="shared" si="285"/>
        <v>31000107</v>
      </c>
      <c r="M659" s="230">
        <f t="shared" si="285"/>
        <v>0</v>
      </c>
      <c r="N659" s="230" t="str">
        <f t="shared" si="285"/>
        <v/>
      </c>
      <c r="O659" s="230" t="str">
        <f t="shared" si="285"/>
        <v/>
      </c>
      <c r="P659" s="230" t="str">
        <f t="shared" si="285"/>
        <v>Natural Gas Production, Other Not Classified</v>
      </c>
      <c r="Q659" s="231">
        <f t="shared" si="285"/>
        <v>0</v>
      </c>
      <c r="R659" s="231">
        <f t="shared" si="285"/>
        <v>0</v>
      </c>
      <c r="S659" s="231">
        <f t="shared" si="285"/>
        <v>0</v>
      </c>
      <c r="T659" s="231">
        <f t="shared" si="285"/>
        <v>0</v>
      </c>
      <c r="U659" s="231">
        <f t="shared" si="285"/>
        <v>0</v>
      </c>
    </row>
    <row r="660" spans="1:21" s="7" customFormat="1" x14ac:dyDescent="0.2">
      <c r="A660" s="230" t="str">
        <f t="shared" ref="A660:B660" si="286">A148</f>
        <v>MTDEQ Permitted Sources</v>
      </c>
      <c r="B660" s="230" t="str">
        <f t="shared" si="286"/>
        <v>30</v>
      </c>
      <c r="C660" s="226" t="str">
        <f>VLOOKUP(D660,fips_xref!$A$5:$C$286,2,FALSE)</f>
        <v>FALLON, MT_Non-Tribal</v>
      </c>
      <c r="D660" s="230" t="str">
        <f t="shared" si="258"/>
        <v>3002502</v>
      </c>
      <c r="E660" s="230" t="str">
        <f t="shared" ref="E660:U660" si="287">E148</f>
        <v>025-0020</v>
      </c>
      <c r="F660" s="230" t="str">
        <f t="shared" si="287"/>
        <v>LITTLE BEAVER EAST 41-32H TANK BATTERY</v>
      </c>
      <c r="G660" s="230" t="str">
        <f t="shared" si="287"/>
        <v>FALLON</v>
      </c>
      <c r="H660" s="230">
        <f t="shared" si="287"/>
        <v>-104.095105</v>
      </c>
      <c r="I660" s="230">
        <f t="shared" si="287"/>
        <v>46.237513999999997</v>
      </c>
      <c r="J660" s="230" t="str">
        <f t="shared" si="287"/>
        <v>PRODUCTION TANKS (4 TOTAL)</v>
      </c>
      <c r="K660" s="230" t="str">
        <f t="shared" si="287"/>
        <v>CRUDE OIL STORAGE TANKS</v>
      </c>
      <c r="L660" s="230">
        <f t="shared" si="287"/>
        <v>40400312</v>
      </c>
      <c r="M660" s="230">
        <f t="shared" si="287"/>
        <v>0</v>
      </c>
      <c r="N660" s="230" t="str">
        <f t="shared" si="287"/>
        <v/>
      </c>
      <c r="O660" s="230" t="str">
        <f t="shared" si="287"/>
        <v/>
      </c>
      <c r="P660" s="230" t="str">
        <f t="shared" si="287"/>
        <v>Permitted Tank Losses</v>
      </c>
      <c r="Q660" s="231">
        <f t="shared" si="287"/>
        <v>0</v>
      </c>
      <c r="R660" s="231">
        <f t="shared" si="287"/>
        <v>0</v>
      </c>
      <c r="S660" s="231">
        <f t="shared" si="287"/>
        <v>0</v>
      </c>
      <c r="T660" s="231">
        <f t="shared" si="287"/>
        <v>0</v>
      </c>
      <c r="U660" s="231">
        <f t="shared" si="287"/>
        <v>0</v>
      </c>
    </row>
    <row r="661" spans="1:21" s="7" customFormat="1" x14ac:dyDescent="0.2">
      <c r="A661" s="230" t="str">
        <f t="shared" ref="A661:B661" si="288">A149</f>
        <v>MTDEQ Permitted Sources</v>
      </c>
      <c r="B661" s="230" t="str">
        <f t="shared" si="288"/>
        <v>30</v>
      </c>
      <c r="C661" s="226" t="str">
        <f>VLOOKUP(D661,fips_xref!$A$5:$C$286,2,FALSE)</f>
        <v>FALLON, MT_Non-Tribal</v>
      </c>
      <c r="D661" s="230" t="str">
        <f t="shared" si="258"/>
        <v>3002502</v>
      </c>
      <c r="E661" s="230" t="str">
        <f t="shared" ref="E661:U661" si="289">E149</f>
        <v>025-0020</v>
      </c>
      <c r="F661" s="230" t="str">
        <f t="shared" si="289"/>
        <v>LITTLE BEAVER EAST 41-32H TANK BATTERY</v>
      </c>
      <c r="G661" s="230" t="str">
        <f t="shared" si="289"/>
        <v>FALLON</v>
      </c>
      <c r="H661" s="230">
        <f t="shared" si="289"/>
        <v>-104.095105</v>
      </c>
      <c r="I661" s="230">
        <f t="shared" si="289"/>
        <v>46.237513999999997</v>
      </c>
      <c r="J661" s="230" t="str">
        <f t="shared" si="289"/>
        <v>PUMPING GAS (NAT GAS)</v>
      </c>
      <c r="K661" s="230" t="str">
        <f t="shared" si="289"/>
        <v>&lt;85 HP PUMPING ENGINE</v>
      </c>
      <c r="L661" s="230">
        <f t="shared" si="289"/>
        <v>20200253</v>
      </c>
      <c r="M661" s="230">
        <f t="shared" si="289"/>
        <v>0</v>
      </c>
      <c r="N661" s="230" t="str">
        <f t="shared" si="289"/>
        <v/>
      </c>
      <c r="O661" s="230" t="str">
        <f t="shared" si="289"/>
        <v/>
      </c>
      <c r="P661" s="230" t="str">
        <f t="shared" si="289"/>
        <v>Compressor Engines</v>
      </c>
      <c r="Q661" s="231">
        <f t="shared" si="289"/>
        <v>0</v>
      </c>
      <c r="R661" s="231">
        <f t="shared" si="289"/>
        <v>0</v>
      </c>
      <c r="S661" s="231">
        <f t="shared" si="289"/>
        <v>0</v>
      </c>
      <c r="T661" s="231">
        <f t="shared" si="289"/>
        <v>0</v>
      </c>
      <c r="U661" s="231">
        <f t="shared" si="289"/>
        <v>0</v>
      </c>
    </row>
    <row r="662" spans="1:21" s="7" customFormat="1" x14ac:dyDescent="0.2">
      <c r="A662" s="230" t="str">
        <f t="shared" ref="A662:B662" si="290">A150</f>
        <v>MTDEQ Permitted Sources</v>
      </c>
      <c r="B662" s="230" t="str">
        <f t="shared" si="290"/>
        <v>30</v>
      </c>
      <c r="C662" s="226" t="str">
        <f>VLOOKUP(D662,fips_xref!$A$5:$C$286,2,FALSE)</f>
        <v>FALLON, MT_Non-Tribal</v>
      </c>
      <c r="D662" s="230" t="str">
        <f t="shared" si="258"/>
        <v>3002502</v>
      </c>
      <c r="E662" s="230" t="str">
        <f t="shared" ref="E662:U662" si="291">E150</f>
        <v>025-0020</v>
      </c>
      <c r="F662" s="230" t="str">
        <f t="shared" si="291"/>
        <v>LITTLE BEAVER EAST 41-32H TANK BATTERY</v>
      </c>
      <c r="G662" s="230" t="str">
        <f t="shared" si="291"/>
        <v>FALLON</v>
      </c>
      <c r="H662" s="230">
        <f t="shared" si="291"/>
        <v>-104.095105</v>
      </c>
      <c r="I662" s="230">
        <f t="shared" si="291"/>
        <v>46.237513999999997</v>
      </c>
      <c r="J662" s="230" t="str">
        <f t="shared" si="291"/>
        <v>TRUCK LOADING/UNLOADING OPERATIONS</v>
      </c>
      <c r="K662" s="230" t="str">
        <f t="shared" si="291"/>
        <v>FUG EMS TRK LOAD/UNLOAD</v>
      </c>
      <c r="L662" s="230">
        <f t="shared" si="291"/>
        <v>40600132</v>
      </c>
      <c r="M662" s="230">
        <f t="shared" si="291"/>
        <v>0</v>
      </c>
      <c r="N662" s="230" t="str">
        <f t="shared" si="291"/>
        <v/>
      </c>
      <c r="O662" s="230" t="str">
        <f t="shared" si="291"/>
        <v/>
      </c>
      <c r="P662" s="230" t="str">
        <f t="shared" si="291"/>
        <v>Permitted Tank Losses</v>
      </c>
      <c r="Q662" s="231">
        <f t="shared" si="291"/>
        <v>0</v>
      </c>
      <c r="R662" s="231">
        <f t="shared" si="291"/>
        <v>0</v>
      </c>
      <c r="S662" s="231">
        <f t="shared" si="291"/>
        <v>0</v>
      </c>
      <c r="T662" s="231">
        <f t="shared" si="291"/>
        <v>0</v>
      </c>
      <c r="U662" s="231">
        <f t="shared" si="291"/>
        <v>0</v>
      </c>
    </row>
    <row r="663" spans="1:21" s="7" customFormat="1" x14ac:dyDescent="0.2">
      <c r="A663" s="230" t="str">
        <f t="shared" ref="A663:B663" si="292">A151</f>
        <v>MTDEQ Permitted Sources</v>
      </c>
      <c r="B663" s="230" t="str">
        <f t="shared" si="292"/>
        <v>30</v>
      </c>
      <c r="C663" s="226" t="str">
        <f>VLOOKUP(D663,fips_xref!$A$5:$C$286,2,FALSE)</f>
        <v>MCCONE, MT_Non-Tribal</v>
      </c>
      <c r="D663" s="230" t="str">
        <f t="shared" si="258"/>
        <v>3005502</v>
      </c>
      <c r="E663" s="230" t="str">
        <f t="shared" ref="E663:U663" si="293">E151</f>
        <v>055-0001</v>
      </c>
      <c r="F663" s="230" t="str">
        <f t="shared" si="293"/>
        <v>WILLISTON BASIN - VIDA STATION</v>
      </c>
      <c r="G663" s="230" t="str">
        <f t="shared" si="293"/>
        <v>MCCONE</v>
      </c>
      <c r="H663" s="230">
        <f t="shared" si="293"/>
        <v>-105.37271</v>
      </c>
      <c r="I663" s="230">
        <f t="shared" si="293"/>
        <v>47.89658</v>
      </c>
      <c r="J663" s="230" t="str">
        <f t="shared" si="293"/>
        <v>MISC. SPACE HEATERS</v>
      </c>
      <c r="K663" s="230" t="str">
        <f t="shared" si="293"/>
        <v>MISC SPACE HEATERS</v>
      </c>
      <c r="L663" s="230">
        <f t="shared" si="293"/>
        <v>10500106</v>
      </c>
      <c r="M663" s="230">
        <f t="shared" si="293"/>
        <v>1</v>
      </c>
      <c r="N663" s="230" t="str">
        <f t="shared" si="293"/>
        <v/>
      </c>
      <c r="O663" s="230" t="str">
        <f t="shared" si="293"/>
        <v/>
      </c>
      <c r="P663" s="230" t="str">
        <f t="shared" si="293"/>
        <v>Process Heaters</v>
      </c>
      <c r="Q663" s="231">
        <f t="shared" si="293"/>
        <v>6.407150326510215E-2</v>
      </c>
      <c r="R663" s="231">
        <f t="shared" si="293"/>
        <v>3.4598611763155163E-3</v>
      </c>
      <c r="S663" s="231">
        <f t="shared" si="293"/>
        <v>1.281430065302043E-2</v>
      </c>
      <c r="T663" s="231">
        <f t="shared" si="293"/>
        <v>3.8442901959061287E-4</v>
      </c>
      <c r="U663" s="231">
        <f t="shared" si="293"/>
        <v>1.9221450979530644E-3</v>
      </c>
    </row>
    <row r="664" spans="1:21" s="7" customFormat="1" x14ac:dyDescent="0.2">
      <c r="A664" s="230" t="str">
        <f t="shared" ref="A664:B664" si="294">A152</f>
        <v>MTDEQ Permitted Sources</v>
      </c>
      <c r="B664" s="230" t="str">
        <f t="shared" si="294"/>
        <v>30</v>
      </c>
      <c r="C664" s="226" t="str">
        <f>VLOOKUP(D664,fips_xref!$A$5:$C$286,2,FALSE)</f>
        <v>MCCONE, MT_Non-Tribal</v>
      </c>
      <c r="D664" s="230" t="str">
        <f t="shared" si="258"/>
        <v>3005502</v>
      </c>
      <c r="E664" s="230" t="str">
        <f t="shared" ref="E664:U664" si="295">E152</f>
        <v>055-0001</v>
      </c>
      <c r="F664" s="230" t="str">
        <f t="shared" si="295"/>
        <v>WILLISTON BASIN - VIDA STATION</v>
      </c>
      <c r="G664" s="230" t="str">
        <f t="shared" si="295"/>
        <v>MCCONE</v>
      </c>
      <c r="H664" s="230">
        <f t="shared" si="295"/>
        <v>-105.37271</v>
      </c>
      <c r="I664" s="230">
        <f t="shared" si="295"/>
        <v>47.89658</v>
      </c>
      <c r="J664" s="230" t="str">
        <f t="shared" si="295"/>
        <v>UNIT #1 - AJAX DPC-600</v>
      </c>
      <c r="K664" s="230" t="str">
        <f t="shared" si="295"/>
        <v>600HP COMPRESSOR ENGINE</v>
      </c>
      <c r="L664" s="230">
        <f t="shared" si="295"/>
        <v>20200202</v>
      </c>
      <c r="M664" s="230">
        <f t="shared" si="295"/>
        <v>21</v>
      </c>
      <c r="N664" s="230" t="str">
        <f t="shared" si="295"/>
        <v/>
      </c>
      <c r="O664" s="230" t="str">
        <f t="shared" si="295"/>
        <v/>
      </c>
      <c r="P664" s="230" t="str">
        <f t="shared" si="295"/>
        <v>Compressor Engines</v>
      </c>
      <c r="Q664" s="231">
        <f t="shared" si="295"/>
        <v>11.558499189024428</v>
      </c>
      <c r="R664" s="231">
        <f t="shared" si="295"/>
        <v>4.7284769409645389</v>
      </c>
      <c r="S664" s="231">
        <f t="shared" si="295"/>
        <v>3.2676466665202093</v>
      </c>
      <c r="T664" s="231">
        <f t="shared" si="295"/>
        <v>8.0730094114028709E-3</v>
      </c>
      <c r="U664" s="231">
        <f t="shared" si="295"/>
        <v>0.13455015685671451</v>
      </c>
    </row>
    <row r="665" spans="1:21" s="7" customFormat="1" x14ac:dyDescent="0.2">
      <c r="A665" s="230" t="str">
        <f t="shared" ref="A665:B665" si="296">A153</f>
        <v>MTDEQ Permitted Sources</v>
      </c>
      <c r="B665" s="230" t="str">
        <f t="shared" si="296"/>
        <v>30</v>
      </c>
      <c r="C665" s="226" t="str">
        <f>VLOOKUP(D665,fips_xref!$A$5:$C$286,2,FALSE)</f>
        <v>MCCONE, MT_Non-Tribal</v>
      </c>
      <c r="D665" s="230" t="str">
        <f t="shared" si="258"/>
        <v>3005502</v>
      </c>
      <c r="E665" s="230" t="str">
        <f t="shared" ref="E665:U665" si="297">E153</f>
        <v>055-0001</v>
      </c>
      <c r="F665" s="230" t="str">
        <f t="shared" si="297"/>
        <v>WILLISTON BASIN - VIDA STATION</v>
      </c>
      <c r="G665" s="230" t="str">
        <f t="shared" si="297"/>
        <v>MCCONE</v>
      </c>
      <c r="H665" s="230">
        <f t="shared" si="297"/>
        <v>-105.37271</v>
      </c>
      <c r="I665" s="230">
        <f t="shared" si="297"/>
        <v>47.89658</v>
      </c>
      <c r="J665" s="230" t="str">
        <f t="shared" si="297"/>
        <v>UNIT #2 - AJAX DPC-600</v>
      </c>
      <c r="K665" s="230" t="str">
        <f t="shared" si="297"/>
        <v>600HP COMPRESSOR ENGINE</v>
      </c>
      <c r="L665" s="230">
        <f t="shared" si="297"/>
        <v>20200202</v>
      </c>
      <c r="M665" s="230">
        <f t="shared" si="297"/>
        <v>26</v>
      </c>
      <c r="N665" s="230" t="str">
        <f t="shared" si="297"/>
        <v/>
      </c>
      <c r="O665" s="230" t="str">
        <f t="shared" si="297"/>
        <v/>
      </c>
      <c r="P665" s="230" t="str">
        <f t="shared" si="297"/>
        <v>Compressor Engines</v>
      </c>
      <c r="Q665" s="231">
        <f t="shared" si="297"/>
        <v>9.1494106662565855</v>
      </c>
      <c r="R665" s="231">
        <f t="shared" si="297"/>
        <v>6.4968504310813584</v>
      </c>
      <c r="S665" s="231">
        <f t="shared" si="297"/>
        <v>5.67673518928805</v>
      </c>
      <c r="T665" s="231">
        <f t="shared" si="297"/>
        <v>9.9951545093559351E-3</v>
      </c>
      <c r="U665" s="231">
        <f t="shared" si="297"/>
        <v>0.16658590848926558</v>
      </c>
    </row>
    <row r="666" spans="1:21" s="7" customFormat="1" x14ac:dyDescent="0.2">
      <c r="A666" s="230" t="str">
        <f t="shared" ref="A666:B666" si="298">A154</f>
        <v>MTDEQ Permitted Sources</v>
      </c>
      <c r="B666" s="230" t="str">
        <f t="shared" si="298"/>
        <v>30</v>
      </c>
      <c r="C666" s="226" t="str">
        <f>VLOOKUP(D666,fips_xref!$A$5:$C$286,2,FALSE)</f>
        <v>MCCONE, MT_Non-Tribal</v>
      </c>
      <c r="D666" s="230" t="str">
        <f t="shared" si="258"/>
        <v>3005502</v>
      </c>
      <c r="E666" s="230" t="str">
        <f t="shared" ref="E666:U666" si="299">E154</f>
        <v>055-0001</v>
      </c>
      <c r="F666" s="230" t="str">
        <f t="shared" si="299"/>
        <v>WILLISTON BASIN - VIDA STATION</v>
      </c>
      <c r="G666" s="230" t="str">
        <f t="shared" si="299"/>
        <v>MCCONE</v>
      </c>
      <c r="H666" s="230">
        <f t="shared" si="299"/>
        <v>-105.37271</v>
      </c>
      <c r="I666" s="230">
        <f t="shared" si="299"/>
        <v>47.89658</v>
      </c>
      <c r="J666" s="230" t="str">
        <f t="shared" si="299"/>
        <v>UNIT #3 - AJAX DPC-600</v>
      </c>
      <c r="K666" s="230" t="str">
        <f t="shared" si="299"/>
        <v>UNIT #3 600HP COMP ENGINE</v>
      </c>
      <c r="L666" s="230">
        <f t="shared" si="299"/>
        <v>20200202</v>
      </c>
      <c r="M666" s="230">
        <f t="shared" si="299"/>
        <v>24</v>
      </c>
      <c r="N666" s="230" t="str">
        <f t="shared" si="299"/>
        <v/>
      </c>
      <c r="O666" s="230" t="str">
        <f t="shared" si="299"/>
        <v/>
      </c>
      <c r="P666" s="230" t="str">
        <f t="shared" si="299"/>
        <v>Compressor Engines</v>
      </c>
      <c r="Q666" s="231">
        <f t="shared" si="299"/>
        <v>7.1758802226849099</v>
      </c>
      <c r="R666" s="231">
        <f t="shared" si="299"/>
        <v>5.253735124731846</v>
      </c>
      <c r="S666" s="231">
        <f t="shared" si="299"/>
        <v>3.1138750586839645</v>
      </c>
      <c r="T666" s="231">
        <f t="shared" si="299"/>
        <v>9.2262964701747083E-3</v>
      </c>
      <c r="U666" s="231">
        <f t="shared" si="299"/>
        <v>0.15377160783624516</v>
      </c>
    </row>
    <row r="667" spans="1:21" s="7" customFormat="1" x14ac:dyDescent="0.2">
      <c r="A667" s="230" t="str">
        <f t="shared" ref="A667:B667" si="300">A155</f>
        <v>MTDEQ Permitted Sources</v>
      </c>
      <c r="B667" s="230" t="str">
        <f t="shared" si="300"/>
        <v>30</v>
      </c>
      <c r="C667" s="226" t="str">
        <f>VLOOKUP(D667,fips_xref!$A$5:$C$286,2,FALSE)</f>
        <v>MCCONE, MT_Non-Tribal</v>
      </c>
      <c r="D667" s="230" t="str">
        <f t="shared" si="258"/>
        <v>3005502</v>
      </c>
      <c r="E667" s="230" t="str">
        <f t="shared" ref="E667:U667" si="301">E155</f>
        <v>055-0001</v>
      </c>
      <c r="F667" s="230" t="str">
        <f t="shared" si="301"/>
        <v>WILLISTON BASIN - VIDA STATION</v>
      </c>
      <c r="G667" s="230" t="str">
        <f t="shared" si="301"/>
        <v>MCCONE</v>
      </c>
      <c r="H667" s="230">
        <f t="shared" si="301"/>
        <v>-105.37271</v>
      </c>
      <c r="I667" s="230">
        <f t="shared" si="301"/>
        <v>47.89658</v>
      </c>
      <c r="J667" s="230" t="str">
        <f t="shared" si="301"/>
        <v>UNIT #4 - AJAX DPC-600</v>
      </c>
      <c r="K667" s="230" t="str">
        <f t="shared" si="301"/>
        <v>UNIT #4 600HP COMP ENGINE</v>
      </c>
      <c r="L667" s="230">
        <f t="shared" si="301"/>
        <v>20200202</v>
      </c>
      <c r="M667" s="230">
        <f t="shared" si="301"/>
        <v>29</v>
      </c>
      <c r="N667" s="230" t="str">
        <f t="shared" si="301"/>
        <v/>
      </c>
      <c r="O667" s="230" t="str">
        <f t="shared" si="301"/>
        <v/>
      </c>
      <c r="P667" s="230" t="str">
        <f t="shared" si="301"/>
        <v>Compressor Engines</v>
      </c>
      <c r="Q667" s="231">
        <f t="shared" si="301"/>
        <v>6.4199646271632353</v>
      </c>
      <c r="R667" s="231">
        <f t="shared" si="301"/>
        <v>6.817079804400338</v>
      </c>
      <c r="S667" s="231">
        <f t="shared" si="301"/>
        <v>5.535777882104826</v>
      </c>
      <c r="T667" s="231">
        <f t="shared" si="301"/>
        <v>1.1148441568127773E-2</v>
      </c>
      <c r="U667" s="231">
        <f t="shared" si="301"/>
        <v>0.1858073594687962</v>
      </c>
    </row>
    <row r="668" spans="1:21" s="7" customFormat="1" x14ac:dyDescent="0.2">
      <c r="A668" s="230" t="str">
        <f t="shared" ref="A668:B668" si="302">A156</f>
        <v>MTDEQ Permitted Sources</v>
      </c>
      <c r="B668" s="230" t="str">
        <f t="shared" si="302"/>
        <v>30</v>
      </c>
      <c r="C668" s="226" t="str">
        <f>VLOOKUP(D668,fips_xref!$A$5:$C$286,2,FALSE)</f>
        <v>RICHLAND, MT_Non-Tribal</v>
      </c>
      <c r="D668" s="230" t="str">
        <f t="shared" si="258"/>
        <v>3008302</v>
      </c>
      <c r="E668" s="230" t="str">
        <f t="shared" ref="E668:U668" si="303">E156</f>
        <v>083-0008</v>
      </c>
      <c r="F668" s="230" t="str">
        <f t="shared" si="303"/>
        <v>N YELLOWSTONE</v>
      </c>
      <c r="G668" s="230" t="str">
        <f t="shared" si="303"/>
        <v>RICHLAND</v>
      </c>
      <c r="H668" s="230">
        <f t="shared" si="303"/>
        <v>-104.25279999999999</v>
      </c>
      <c r="I668" s="230">
        <f t="shared" si="303"/>
        <v>47.762799999999999</v>
      </c>
      <c r="J668" s="230" t="str">
        <f t="shared" si="303"/>
        <v>#3 WAUKESHA COMPRESSOR</v>
      </c>
      <c r="K668" s="230" t="str">
        <f t="shared" si="303"/>
        <v>#3 WAUKESHA COMPRESSOR</v>
      </c>
      <c r="L668" s="230">
        <f t="shared" si="303"/>
        <v>20200253</v>
      </c>
      <c r="M668" s="230">
        <f t="shared" si="303"/>
        <v>33</v>
      </c>
      <c r="N668" s="230" t="str">
        <f t="shared" si="303"/>
        <v/>
      </c>
      <c r="O668" s="230" t="str">
        <f t="shared" si="303"/>
        <v/>
      </c>
      <c r="P668" s="230" t="str">
        <f t="shared" si="303"/>
        <v>Compressor Engines</v>
      </c>
      <c r="Q668" s="231">
        <f t="shared" si="303"/>
        <v>0</v>
      </c>
      <c r="R668" s="231">
        <f t="shared" si="303"/>
        <v>0</v>
      </c>
      <c r="S668" s="231">
        <f t="shared" si="303"/>
        <v>0</v>
      </c>
      <c r="T668" s="231">
        <f t="shared" si="303"/>
        <v>1.2686157646490226E-2</v>
      </c>
      <c r="U668" s="231">
        <f t="shared" si="303"/>
        <v>0.21143596077483709</v>
      </c>
    </row>
    <row r="669" spans="1:21" s="7" customFormat="1" x14ac:dyDescent="0.2">
      <c r="A669" s="230" t="str">
        <f t="shared" ref="A669:B669" si="304">A157</f>
        <v>MTDEQ Permitted Sources</v>
      </c>
      <c r="B669" s="230" t="str">
        <f t="shared" si="304"/>
        <v>30</v>
      </c>
      <c r="C669" s="226" t="str">
        <f>VLOOKUP(D669,fips_xref!$A$5:$C$286,2,FALSE)</f>
        <v>RICHLAND, MT_Non-Tribal</v>
      </c>
      <c r="D669" s="230" t="str">
        <f t="shared" si="258"/>
        <v>3008302</v>
      </c>
      <c r="E669" s="230" t="str">
        <f t="shared" ref="E669:U669" si="305">E157</f>
        <v>083-0008</v>
      </c>
      <c r="F669" s="230" t="str">
        <f t="shared" si="305"/>
        <v>N YELLOWSTONE</v>
      </c>
      <c r="G669" s="230" t="str">
        <f t="shared" si="305"/>
        <v>RICHLAND</v>
      </c>
      <c r="H669" s="230">
        <f t="shared" si="305"/>
        <v>-104.25279999999999</v>
      </c>
      <c r="I669" s="230">
        <f t="shared" si="305"/>
        <v>47.762799999999999</v>
      </c>
      <c r="J669" s="230" t="str">
        <f t="shared" si="305"/>
        <v>#3 WAUKESHA COMPRESSOR</v>
      </c>
      <c r="K669" s="230" t="str">
        <f t="shared" si="305"/>
        <v>#3 WAUKESHA COMPRESSOR</v>
      </c>
      <c r="L669" s="230">
        <f t="shared" si="305"/>
        <v>20200253</v>
      </c>
      <c r="M669" s="230">
        <f t="shared" si="305"/>
        <v>5993</v>
      </c>
      <c r="N669" s="230" t="str">
        <f t="shared" si="305"/>
        <v>065</v>
      </c>
      <c r="O669" s="230" t="str">
        <f t="shared" si="305"/>
        <v>033</v>
      </c>
      <c r="P669" s="230" t="str">
        <f t="shared" si="305"/>
        <v>Compressor Engines</v>
      </c>
      <c r="Q669" s="231">
        <f t="shared" si="305"/>
        <v>9.1387747967145803</v>
      </c>
      <c r="R669" s="231">
        <f t="shared" si="305"/>
        <v>0</v>
      </c>
      <c r="S669" s="231">
        <f t="shared" si="305"/>
        <v>4.914925015465986</v>
      </c>
      <c r="T669" s="231">
        <f t="shared" si="305"/>
        <v>0</v>
      </c>
      <c r="U669" s="231">
        <f t="shared" si="305"/>
        <v>0</v>
      </c>
    </row>
    <row r="670" spans="1:21" s="7" customFormat="1" x14ac:dyDescent="0.2">
      <c r="A670" s="230" t="str">
        <f t="shared" ref="A670:B670" si="306">A158</f>
        <v>MTDEQ Permitted Sources</v>
      </c>
      <c r="B670" s="230" t="str">
        <f t="shared" si="306"/>
        <v>30</v>
      </c>
      <c r="C670" s="226" t="str">
        <f>VLOOKUP(D670,fips_xref!$A$5:$C$286,2,FALSE)</f>
        <v>RICHLAND, MT_Non-Tribal</v>
      </c>
      <c r="D670" s="230" t="str">
        <f t="shared" si="258"/>
        <v>3008302</v>
      </c>
      <c r="E670" s="230" t="str">
        <f t="shared" ref="E670:U670" si="307">E158</f>
        <v>083-0008</v>
      </c>
      <c r="F670" s="230" t="str">
        <f t="shared" si="307"/>
        <v>N YELLOWSTONE</v>
      </c>
      <c r="G670" s="230" t="str">
        <f t="shared" si="307"/>
        <v>RICHLAND</v>
      </c>
      <c r="H670" s="230">
        <f t="shared" si="307"/>
        <v>-104.25279999999999</v>
      </c>
      <c r="I670" s="230">
        <f t="shared" si="307"/>
        <v>47.762799999999999</v>
      </c>
      <c r="J670" s="230" t="str">
        <f t="shared" si="307"/>
        <v>#3 WAUKESHA COMPRESSOR</v>
      </c>
      <c r="K670" s="230" t="str">
        <f t="shared" si="307"/>
        <v>#3 WAUKESHA COMPRESSOR</v>
      </c>
      <c r="L670" s="230">
        <f t="shared" si="307"/>
        <v>20200253</v>
      </c>
      <c r="M670" s="230">
        <f t="shared" si="307"/>
        <v>0</v>
      </c>
      <c r="N670" s="230" t="str">
        <f t="shared" si="307"/>
        <v/>
      </c>
      <c r="O670" s="230" t="str">
        <f t="shared" si="307"/>
        <v/>
      </c>
      <c r="P670" s="230" t="str">
        <f t="shared" si="307"/>
        <v>Compressor Engines</v>
      </c>
      <c r="Q670" s="231">
        <f t="shared" si="307"/>
        <v>0</v>
      </c>
      <c r="R670" s="231">
        <f t="shared" si="307"/>
        <v>5.8155140653602606</v>
      </c>
      <c r="S670" s="231">
        <f t="shared" si="307"/>
        <v>0</v>
      </c>
      <c r="T670" s="231">
        <f t="shared" si="307"/>
        <v>0</v>
      </c>
      <c r="U670" s="231">
        <f t="shared" si="307"/>
        <v>0</v>
      </c>
    </row>
    <row r="671" spans="1:21" s="7" customFormat="1" x14ac:dyDescent="0.2">
      <c r="A671" s="230" t="str">
        <f t="shared" ref="A671:B671" si="308">A159</f>
        <v>MTDEQ Permitted Sources</v>
      </c>
      <c r="B671" s="230" t="str">
        <f t="shared" si="308"/>
        <v>30</v>
      </c>
      <c r="C671" s="226" t="str">
        <f>VLOOKUP(D671,fips_xref!$A$5:$C$286,2,FALSE)</f>
        <v>RICHLAND, MT_Non-Tribal</v>
      </c>
      <c r="D671" s="230" t="str">
        <f t="shared" si="258"/>
        <v>3008302</v>
      </c>
      <c r="E671" s="230" t="str">
        <f t="shared" ref="E671:U671" si="309">E159</f>
        <v>083-0008</v>
      </c>
      <c r="F671" s="230" t="str">
        <f t="shared" si="309"/>
        <v>N YELLOWSTONE</v>
      </c>
      <c r="G671" s="230" t="str">
        <f t="shared" si="309"/>
        <v>RICHLAND</v>
      </c>
      <c r="H671" s="230">
        <f t="shared" si="309"/>
        <v>-104.25279999999999</v>
      </c>
      <c r="I671" s="230">
        <f t="shared" si="309"/>
        <v>47.762799999999999</v>
      </c>
      <c r="J671" s="230" t="str">
        <f t="shared" si="309"/>
        <v>400-BBL CONDENSATE TANK</v>
      </c>
      <c r="K671" s="230" t="str">
        <f t="shared" si="309"/>
        <v>400-BBL CONDENSATE TANK</v>
      </c>
      <c r="L671" s="230">
        <f t="shared" si="309"/>
        <v>40400311</v>
      </c>
      <c r="M671" s="230">
        <f t="shared" si="309"/>
        <v>15</v>
      </c>
      <c r="N671" s="230" t="str">
        <f t="shared" si="309"/>
        <v/>
      </c>
      <c r="O671" s="230" t="str">
        <f t="shared" si="309"/>
        <v/>
      </c>
      <c r="P671" s="230" t="str">
        <f t="shared" si="309"/>
        <v>Permitted Tank Losses</v>
      </c>
      <c r="Q671" s="231">
        <f t="shared" si="309"/>
        <v>0</v>
      </c>
      <c r="R671" s="231">
        <f t="shared" si="309"/>
        <v>2.3706456208087796</v>
      </c>
      <c r="S671" s="231">
        <f t="shared" si="309"/>
        <v>0</v>
      </c>
      <c r="T671" s="231">
        <f t="shared" si="309"/>
        <v>0</v>
      </c>
      <c r="U671" s="231">
        <f t="shared" si="309"/>
        <v>0</v>
      </c>
    </row>
    <row r="672" spans="1:21" s="7" customFormat="1" x14ac:dyDescent="0.2">
      <c r="A672" s="230" t="str">
        <f t="shared" ref="A672:B672" si="310">A160</f>
        <v>MTDEQ Permitted Sources</v>
      </c>
      <c r="B672" s="230" t="str">
        <f t="shared" si="310"/>
        <v>30</v>
      </c>
      <c r="C672" s="226" t="str">
        <f>VLOOKUP(D672,fips_xref!$A$5:$C$286,2,FALSE)</f>
        <v>RICHLAND, MT_Non-Tribal</v>
      </c>
      <c r="D672" s="230" t="str">
        <f t="shared" si="258"/>
        <v>3008302</v>
      </c>
      <c r="E672" s="230" t="str">
        <f t="shared" ref="E672:U672" si="311">E160</f>
        <v>083-0008</v>
      </c>
      <c r="F672" s="230" t="str">
        <f t="shared" si="311"/>
        <v>N YELLOWSTONE</v>
      </c>
      <c r="G672" s="230" t="str">
        <f t="shared" si="311"/>
        <v>RICHLAND</v>
      </c>
      <c r="H672" s="230">
        <f t="shared" si="311"/>
        <v>-104.25279999999999</v>
      </c>
      <c r="I672" s="230">
        <f t="shared" si="311"/>
        <v>47.762799999999999</v>
      </c>
      <c r="J672" s="230" t="str">
        <f t="shared" si="311"/>
        <v>CONDENSATE TRUCK LOADING</v>
      </c>
      <c r="K672" s="230" t="str">
        <f t="shared" si="311"/>
        <v>CONDENSATE TRUCK LOADING</v>
      </c>
      <c r="L672" s="230">
        <f t="shared" si="311"/>
        <v>40400250</v>
      </c>
      <c r="M672" s="230">
        <f t="shared" si="311"/>
        <v>30</v>
      </c>
      <c r="N672" s="230" t="str">
        <f t="shared" si="311"/>
        <v/>
      </c>
      <c r="O672" s="230" t="str">
        <f t="shared" si="311"/>
        <v/>
      </c>
      <c r="P672" s="230" t="str">
        <f t="shared" si="311"/>
        <v>Permitted Tank Losses</v>
      </c>
      <c r="Q672" s="231">
        <f t="shared" si="311"/>
        <v>0</v>
      </c>
      <c r="R672" s="231">
        <f t="shared" si="311"/>
        <v>0.12442685934082838</v>
      </c>
      <c r="S672" s="231">
        <f t="shared" si="311"/>
        <v>0</v>
      </c>
      <c r="T672" s="231">
        <f t="shared" si="311"/>
        <v>0</v>
      </c>
      <c r="U672" s="231">
        <f t="shared" si="311"/>
        <v>0</v>
      </c>
    </row>
    <row r="673" spans="1:21" s="7" customFormat="1" x14ac:dyDescent="0.2">
      <c r="A673" s="230" t="str">
        <f t="shared" ref="A673:B673" si="312">A161</f>
        <v>MTDEQ Permitted Sources</v>
      </c>
      <c r="B673" s="230" t="str">
        <f t="shared" si="312"/>
        <v>30</v>
      </c>
      <c r="C673" s="226" t="str">
        <f>VLOOKUP(D673,fips_xref!$A$5:$C$286,2,FALSE)</f>
        <v>RICHLAND, MT_Non-Tribal</v>
      </c>
      <c r="D673" s="230" t="str">
        <f t="shared" si="258"/>
        <v>3008302</v>
      </c>
      <c r="E673" s="230" t="str">
        <f t="shared" ref="E673:U673" si="313">E161</f>
        <v>083-0008</v>
      </c>
      <c r="F673" s="230" t="str">
        <f t="shared" si="313"/>
        <v>N YELLOWSTONE</v>
      </c>
      <c r="G673" s="230" t="str">
        <f t="shared" si="313"/>
        <v>RICHLAND</v>
      </c>
      <c r="H673" s="230">
        <f t="shared" si="313"/>
        <v>-104.25279999999999</v>
      </c>
      <c r="I673" s="230">
        <f t="shared" si="313"/>
        <v>47.762799999999999</v>
      </c>
      <c r="J673" s="230" t="str">
        <f t="shared" si="313"/>
        <v>EMERGENCY FLARE</v>
      </c>
      <c r="K673" s="230" t="str">
        <f t="shared" si="313"/>
        <v>FLARE (SOUR GAS)</v>
      </c>
      <c r="L673" s="230">
        <f t="shared" si="313"/>
        <v>31000205</v>
      </c>
      <c r="M673" s="230">
        <f t="shared" si="313"/>
        <v>0</v>
      </c>
      <c r="N673" s="230" t="str">
        <f t="shared" si="313"/>
        <v/>
      </c>
      <c r="O673" s="230" t="str">
        <f t="shared" si="313"/>
        <v/>
      </c>
      <c r="P673" s="230" t="str">
        <f t="shared" si="313"/>
        <v>Natural Gas Production, Flares</v>
      </c>
      <c r="Q673" s="231">
        <f t="shared" si="313"/>
        <v>0</v>
      </c>
      <c r="R673" s="231">
        <f t="shared" si="313"/>
        <v>0</v>
      </c>
      <c r="S673" s="231">
        <f t="shared" si="313"/>
        <v>0</v>
      </c>
      <c r="T673" s="231">
        <f t="shared" si="313"/>
        <v>0</v>
      </c>
      <c r="U673" s="231">
        <f t="shared" si="313"/>
        <v>0</v>
      </c>
    </row>
    <row r="674" spans="1:21" s="7" customFormat="1" x14ac:dyDescent="0.2">
      <c r="A674" s="230" t="str">
        <f t="shared" ref="A674:B674" si="314">A162</f>
        <v>MTDEQ Permitted Sources</v>
      </c>
      <c r="B674" s="230" t="str">
        <f t="shared" si="314"/>
        <v>30</v>
      </c>
      <c r="C674" s="226" t="str">
        <f>VLOOKUP(D674,fips_xref!$A$5:$C$286,2,FALSE)</f>
        <v>RICHLAND, MT_Non-Tribal</v>
      </c>
      <c r="D674" s="230" t="str">
        <f t="shared" si="258"/>
        <v>3008302</v>
      </c>
      <c r="E674" s="230" t="str">
        <f t="shared" ref="E674:U674" si="315">E162</f>
        <v>083-0008</v>
      </c>
      <c r="F674" s="230" t="str">
        <f t="shared" si="315"/>
        <v>N YELLOWSTONE</v>
      </c>
      <c r="G674" s="230" t="str">
        <f t="shared" si="315"/>
        <v>RICHLAND</v>
      </c>
      <c r="H674" s="230">
        <f t="shared" si="315"/>
        <v>-104.25279999999999</v>
      </c>
      <c r="I674" s="230">
        <f t="shared" si="315"/>
        <v>47.762799999999999</v>
      </c>
      <c r="J674" s="230" t="str">
        <f t="shared" si="315"/>
        <v>FUGITIVES</v>
      </c>
      <c r="K674" s="230" t="str">
        <f t="shared" si="315"/>
        <v>FUGITIVES</v>
      </c>
      <c r="L674" s="230">
        <f t="shared" si="315"/>
        <v>31000220</v>
      </c>
      <c r="M674" s="230">
        <f t="shared" si="315"/>
        <v>8760</v>
      </c>
      <c r="N674" s="230" t="str">
        <f t="shared" si="315"/>
        <v/>
      </c>
      <c r="O674" s="230" t="str">
        <f t="shared" si="315"/>
        <v/>
      </c>
      <c r="P674" s="230" t="str">
        <f t="shared" si="315"/>
        <v>Permitted Fugitives</v>
      </c>
      <c r="Q674" s="231">
        <f t="shared" si="315"/>
        <v>0</v>
      </c>
      <c r="R674" s="231">
        <f t="shared" si="315"/>
        <v>2.939344283789826</v>
      </c>
      <c r="S674" s="231">
        <f t="shared" si="315"/>
        <v>0</v>
      </c>
      <c r="T674" s="231">
        <f t="shared" si="315"/>
        <v>0</v>
      </c>
      <c r="U674" s="231">
        <f t="shared" si="315"/>
        <v>0</v>
      </c>
    </row>
    <row r="675" spans="1:21" s="7" customFormat="1" x14ac:dyDescent="0.2">
      <c r="A675" s="230" t="str">
        <f t="shared" ref="A675:B675" si="316">A163</f>
        <v>MTDEQ Permitted Sources</v>
      </c>
      <c r="B675" s="230" t="str">
        <f t="shared" si="316"/>
        <v>30</v>
      </c>
      <c r="C675" s="226" t="str">
        <f>VLOOKUP(D675,fips_xref!$A$5:$C$286,2,FALSE)</f>
        <v>RICHLAND, MT_Non-Tribal</v>
      </c>
      <c r="D675" s="230" t="str">
        <f t="shared" si="258"/>
        <v>3008302</v>
      </c>
      <c r="E675" s="230" t="str">
        <f t="shared" ref="E675:U675" si="317">E163</f>
        <v>083-0008</v>
      </c>
      <c r="F675" s="230" t="str">
        <f t="shared" si="317"/>
        <v>N YELLOWSTONE</v>
      </c>
      <c r="G675" s="230" t="str">
        <f t="shared" si="317"/>
        <v>RICHLAND</v>
      </c>
      <c r="H675" s="230">
        <f t="shared" si="317"/>
        <v>-104.25279999999999</v>
      </c>
      <c r="I675" s="230">
        <f t="shared" si="317"/>
        <v>47.762799999999999</v>
      </c>
      <c r="J675" s="230" t="str">
        <f t="shared" si="317"/>
        <v>GLYCOL HEATER</v>
      </c>
      <c r="K675" s="230" t="str">
        <f t="shared" si="317"/>
        <v>GLYCOL HEATER</v>
      </c>
      <c r="L675" s="230">
        <f t="shared" si="317"/>
        <v>31000228</v>
      </c>
      <c r="M675" s="230">
        <f t="shared" si="317"/>
        <v>5</v>
      </c>
      <c r="N675" s="230" t="str">
        <f t="shared" si="317"/>
        <v/>
      </c>
      <c r="O675" s="230" t="str">
        <f t="shared" si="317"/>
        <v/>
      </c>
      <c r="P675" s="230" t="str">
        <f t="shared" si="317"/>
        <v>Dehydrator</v>
      </c>
      <c r="Q675" s="231">
        <f t="shared" si="317"/>
        <v>0.32035751632551074</v>
      </c>
      <c r="R675" s="231">
        <f t="shared" si="317"/>
        <v>1.7683734901168192E-2</v>
      </c>
      <c r="S675" s="231">
        <f t="shared" si="317"/>
        <v>0.26910031371342902</v>
      </c>
      <c r="T675" s="231">
        <f t="shared" si="317"/>
        <v>1.9221450979530644E-3</v>
      </c>
      <c r="U675" s="231">
        <f t="shared" si="317"/>
        <v>2.4347171240738815E-2</v>
      </c>
    </row>
    <row r="676" spans="1:21" s="7" customFormat="1" x14ac:dyDescent="0.2">
      <c r="A676" s="230" t="str">
        <f t="shared" ref="A676:B676" si="318">A164</f>
        <v>MTDEQ Permitted Sources</v>
      </c>
      <c r="B676" s="230" t="str">
        <f t="shared" si="318"/>
        <v>30</v>
      </c>
      <c r="C676" s="226" t="str">
        <f>VLOOKUP(D676,fips_xref!$A$5:$C$286,2,FALSE)</f>
        <v>RICHLAND, MT_Non-Tribal</v>
      </c>
      <c r="D676" s="230" t="str">
        <f t="shared" si="258"/>
        <v>3008302</v>
      </c>
      <c r="E676" s="230" t="str">
        <f t="shared" ref="E676:U676" si="319">E164</f>
        <v>083-0008</v>
      </c>
      <c r="F676" s="230" t="str">
        <f t="shared" si="319"/>
        <v>N YELLOWSTONE</v>
      </c>
      <c r="G676" s="230" t="str">
        <f t="shared" si="319"/>
        <v>RICHLAND</v>
      </c>
      <c r="H676" s="230">
        <f t="shared" si="319"/>
        <v>556</v>
      </c>
      <c r="I676" s="230">
        <f t="shared" si="319"/>
        <v>5290</v>
      </c>
      <c r="J676" s="230" t="str">
        <f t="shared" si="319"/>
        <v>#3 WAUKESHA COMPRESSOR</v>
      </c>
      <c r="K676" s="230" t="str">
        <f t="shared" si="319"/>
        <v>#3 WAUKESHA COMPRESSOR</v>
      </c>
      <c r="L676" s="230">
        <f t="shared" si="319"/>
        <v>20200253</v>
      </c>
      <c r="M676" s="230">
        <f t="shared" si="319"/>
        <v>33</v>
      </c>
      <c r="N676" s="230" t="str">
        <f t="shared" si="319"/>
        <v/>
      </c>
      <c r="O676" s="230" t="str">
        <f t="shared" si="319"/>
        <v/>
      </c>
      <c r="P676" s="230" t="str">
        <f t="shared" si="319"/>
        <v>Compressor Engines</v>
      </c>
      <c r="Q676" s="231">
        <f t="shared" si="319"/>
        <v>0</v>
      </c>
      <c r="R676" s="231">
        <f t="shared" si="319"/>
        <v>0</v>
      </c>
      <c r="S676" s="231">
        <f t="shared" si="319"/>
        <v>0</v>
      </c>
      <c r="T676" s="231">
        <f t="shared" si="319"/>
        <v>1.2686157646490226E-2</v>
      </c>
      <c r="U676" s="231">
        <f t="shared" si="319"/>
        <v>0.21143596077483709</v>
      </c>
    </row>
    <row r="677" spans="1:21" s="7" customFormat="1" x14ac:dyDescent="0.2">
      <c r="A677" s="230" t="str">
        <f t="shared" ref="A677:B677" si="320">A165</f>
        <v>MTDEQ Permitted Sources</v>
      </c>
      <c r="B677" s="230" t="str">
        <f t="shared" si="320"/>
        <v>30</v>
      </c>
      <c r="C677" s="226" t="str">
        <f>VLOOKUP(D677,fips_xref!$A$5:$C$286,2,FALSE)</f>
        <v>RICHLAND, MT_Non-Tribal</v>
      </c>
      <c r="D677" s="230" t="str">
        <f t="shared" si="258"/>
        <v>3008302</v>
      </c>
      <c r="E677" s="230" t="str">
        <f t="shared" ref="E677:U677" si="321">E165</f>
        <v>083-0008</v>
      </c>
      <c r="F677" s="230" t="str">
        <f t="shared" si="321"/>
        <v>N YELLOWSTONE</v>
      </c>
      <c r="G677" s="230" t="str">
        <f t="shared" si="321"/>
        <v>RICHLAND</v>
      </c>
      <c r="H677" s="230">
        <f t="shared" si="321"/>
        <v>556</v>
      </c>
      <c r="I677" s="230">
        <f t="shared" si="321"/>
        <v>5290</v>
      </c>
      <c r="J677" s="230" t="str">
        <f t="shared" si="321"/>
        <v>#3 WAUKESHA COMPRESSOR</v>
      </c>
      <c r="K677" s="230" t="str">
        <f t="shared" si="321"/>
        <v>#3 WAUKESHA COMPRESSOR</v>
      </c>
      <c r="L677" s="230">
        <f t="shared" si="321"/>
        <v>20200253</v>
      </c>
      <c r="M677" s="230">
        <f t="shared" si="321"/>
        <v>5993</v>
      </c>
      <c r="N677" s="230" t="str">
        <f t="shared" si="321"/>
        <v>065</v>
      </c>
      <c r="O677" s="230" t="str">
        <f t="shared" si="321"/>
        <v>033</v>
      </c>
      <c r="P677" s="230" t="str">
        <f t="shared" si="321"/>
        <v>Compressor Engines</v>
      </c>
      <c r="Q677" s="231">
        <f t="shared" si="321"/>
        <v>9.1387747967145803</v>
      </c>
      <c r="R677" s="231">
        <f t="shared" si="321"/>
        <v>0</v>
      </c>
      <c r="S677" s="231">
        <f t="shared" si="321"/>
        <v>4.914925015465986</v>
      </c>
      <c r="T677" s="231">
        <f t="shared" si="321"/>
        <v>0</v>
      </c>
      <c r="U677" s="231">
        <f t="shared" si="321"/>
        <v>0</v>
      </c>
    </row>
    <row r="678" spans="1:21" s="7" customFormat="1" x14ac:dyDescent="0.2">
      <c r="A678" s="230" t="str">
        <f t="shared" ref="A678:B678" si="322">A166</f>
        <v>MTDEQ Permitted Sources</v>
      </c>
      <c r="B678" s="230" t="str">
        <f t="shared" si="322"/>
        <v>30</v>
      </c>
      <c r="C678" s="226" t="str">
        <f>VLOOKUP(D678,fips_xref!$A$5:$C$286,2,FALSE)</f>
        <v>RICHLAND, MT_Non-Tribal</v>
      </c>
      <c r="D678" s="230" t="str">
        <f t="shared" si="258"/>
        <v>3008302</v>
      </c>
      <c r="E678" s="230" t="str">
        <f t="shared" ref="E678:U678" si="323">E166</f>
        <v>083-0008</v>
      </c>
      <c r="F678" s="230" t="str">
        <f t="shared" si="323"/>
        <v>N YELLOWSTONE</v>
      </c>
      <c r="G678" s="230" t="str">
        <f t="shared" si="323"/>
        <v>RICHLAND</v>
      </c>
      <c r="H678" s="230">
        <f t="shared" si="323"/>
        <v>556</v>
      </c>
      <c r="I678" s="230">
        <f t="shared" si="323"/>
        <v>5290</v>
      </c>
      <c r="J678" s="230" t="str">
        <f t="shared" si="323"/>
        <v>#3 WAUKESHA COMPRESSOR</v>
      </c>
      <c r="K678" s="230" t="str">
        <f t="shared" si="323"/>
        <v>#3 WAUKESHA COMPRESSOR</v>
      </c>
      <c r="L678" s="230">
        <f t="shared" si="323"/>
        <v>20200253</v>
      </c>
      <c r="M678" s="230">
        <f t="shared" si="323"/>
        <v>0</v>
      </c>
      <c r="N678" s="230" t="str">
        <f t="shared" si="323"/>
        <v/>
      </c>
      <c r="O678" s="230" t="str">
        <f t="shared" si="323"/>
        <v/>
      </c>
      <c r="P678" s="230" t="str">
        <f t="shared" si="323"/>
        <v>Compressor Engines</v>
      </c>
      <c r="Q678" s="231">
        <f t="shared" si="323"/>
        <v>0</v>
      </c>
      <c r="R678" s="231">
        <f t="shared" si="323"/>
        <v>5.8155140653602606</v>
      </c>
      <c r="S678" s="231">
        <f t="shared" si="323"/>
        <v>0</v>
      </c>
      <c r="T678" s="231">
        <f t="shared" si="323"/>
        <v>0</v>
      </c>
      <c r="U678" s="231">
        <f t="shared" si="323"/>
        <v>0</v>
      </c>
    </row>
    <row r="679" spans="1:21" s="7" customFormat="1" x14ac:dyDescent="0.2">
      <c r="A679" s="230" t="str">
        <f t="shared" ref="A679:B679" si="324">A167</f>
        <v>MTDEQ Permitted Sources</v>
      </c>
      <c r="B679" s="230" t="str">
        <f t="shared" si="324"/>
        <v>30</v>
      </c>
      <c r="C679" s="226" t="str">
        <f>VLOOKUP(D679,fips_xref!$A$5:$C$286,2,FALSE)</f>
        <v>RICHLAND, MT_Non-Tribal</v>
      </c>
      <c r="D679" s="230" t="str">
        <f t="shared" si="258"/>
        <v>3008302</v>
      </c>
      <c r="E679" s="230" t="str">
        <f t="shared" ref="E679:U679" si="325">E167</f>
        <v>083-0008</v>
      </c>
      <c r="F679" s="230" t="str">
        <f t="shared" si="325"/>
        <v>N YELLOWSTONE</v>
      </c>
      <c r="G679" s="230" t="str">
        <f t="shared" si="325"/>
        <v>RICHLAND</v>
      </c>
      <c r="H679" s="230">
        <f t="shared" si="325"/>
        <v>556</v>
      </c>
      <c r="I679" s="230">
        <f t="shared" si="325"/>
        <v>5290</v>
      </c>
      <c r="J679" s="230" t="str">
        <f t="shared" si="325"/>
        <v>400-BBL CONDENSATE TANK</v>
      </c>
      <c r="K679" s="230" t="str">
        <f t="shared" si="325"/>
        <v>400-BBL CONDENSATE TANK</v>
      </c>
      <c r="L679" s="230">
        <f t="shared" si="325"/>
        <v>40400311</v>
      </c>
      <c r="M679" s="230">
        <f t="shared" si="325"/>
        <v>15</v>
      </c>
      <c r="N679" s="230" t="str">
        <f t="shared" si="325"/>
        <v/>
      </c>
      <c r="O679" s="230" t="str">
        <f t="shared" si="325"/>
        <v/>
      </c>
      <c r="P679" s="230" t="str">
        <f t="shared" si="325"/>
        <v>Permitted Tank Losses</v>
      </c>
      <c r="Q679" s="231">
        <f t="shared" si="325"/>
        <v>0</v>
      </c>
      <c r="R679" s="231">
        <f t="shared" si="325"/>
        <v>2.3706456208087796</v>
      </c>
      <c r="S679" s="231">
        <f t="shared" si="325"/>
        <v>0</v>
      </c>
      <c r="T679" s="231">
        <f t="shared" si="325"/>
        <v>0</v>
      </c>
      <c r="U679" s="231">
        <f t="shared" si="325"/>
        <v>0</v>
      </c>
    </row>
    <row r="680" spans="1:21" s="7" customFormat="1" x14ac:dyDescent="0.2">
      <c r="A680" s="230" t="str">
        <f t="shared" ref="A680:B680" si="326">A168</f>
        <v>MTDEQ Permitted Sources</v>
      </c>
      <c r="B680" s="230" t="str">
        <f t="shared" si="326"/>
        <v>30</v>
      </c>
      <c r="C680" s="226" t="str">
        <f>VLOOKUP(D680,fips_xref!$A$5:$C$286,2,FALSE)</f>
        <v>RICHLAND, MT_Non-Tribal</v>
      </c>
      <c r="D680" s="230" t="str">
        <f t="shared" si="258"/>
        <v>3008302</v>
      </c>
      <c r="E680" s="230" t="str">
        <f t="shared" ref="E680:U680" si="327">E168</f>
        <v>083-0008</v>
      </c>
      <c r="F680" s="230" t="str">
        <f t="shared" si="327"/>
        <v>N YELLOWSTONE</v>
      </c>
      <c r="G680" s="230" t="str">
        <f t="shared" si="327"/>
        <v>RICHLAND</v>
      </c>
      <c r="H680" s="230">
        <f t="shared" si="327"/>
        <v>556</v>
      </c>
      <c r="I680" s="230">
        <f t="shared" si="327"/>
        <v>5290</v>
      </c>
      <c r="J680" s="230" t="str">
        <f t="shared" si="327"/>
        <v>CONDENSATE TRUCK LOADING</v>
      </c>
      <c r="K680" s="230" t="str">
        <f t="shared" si="327"/>
        <v>CONDENSATE TRUCK LOADING</v>
      </c>
      <c r="L680" s="230">
        <f t="shared" si="327"/>
        <v>40400250</v>
      </c>
      <c r="M680" s="230">
        <f t="shared" si="327"/>
        <v>30</v>
      </c>
      <c r="N680" s="230" t="str">
        <f t="shared" si="327"/>
        <v/>
      </c>
      <c r="O680" s="230" t="str">
        <f t="shared" si="327"/>
        <v/>
      </c>
      <c r="P680" s="230" t="str">
        <f t="shared" si="327"/>
        <v>Permitted Tank Losses</v>
      </c>
      <c r="Q680" s="231">
        <f t="shared" si="327"/>
        <v>0</v>
      </c>
      <c r="R680" s="231">
        <f t="shared" si="327"/>
        <v>0.12442685934082838</v>
      </c>
      <c r="S680" s="231">
        <f t="shared" si="327"/>
        <v>0</v>
      </c>
      <c r="T680" s="231">
        <f t="shared" si="327"/>
        <v>0</v>
      </c>
      <c r="U680" s="231">
        <f t="shared" si="327"/>
        <v>0</v>
      </c>
    </row>
    <row r="681" spans="1:21" s="7" customFormat="1" x14ac:dyDescent="0.2">
      <c r="A681" s="230" t="str">
        <f t="shared" ref="A681:B681" si="328">A169</f>
        <v>MTDEQ Permitted Sources</v>
      </c>
      <c r="B681" s="230" t="str">
        <f t="shared" si="328"/>
        <v>30</v>
      </c>
      <c r="C681" s="226" t="str">
        <f>VLOOKUP(D681,fips_xref!$A$5:$C$286,2,FALSE)</f>
        <v>RICHLAND, MT_Non-Tribal</v>
      </c>
      <c r="D681" s="230" t="str">
        <f t="shared" si="258"/>
        <v>3008302</v>
      </c>
      <c r="E681" s="230" t="str">
        <f t="shared" ref="E681:U681" si="329">E169</f>
        <v>083-0008</v>
      </c>
      <c r="F681" s="230" t="str">
        <f t="shared" si="329"/>
        <v>N YELLOWSTONE</v>
      </c>
      <c r="G681" s="230" t="str">
        <f t="shared" si="329"/>
        <v>RICHLAND</v>
      </c>
      <c r="H681" s="230">
        <f t="shared" si="329"/>
        <v>556</v>
      </c>
      <c r="I681" s="230">
        <f t="shared" si="329"/>
        <v>5290</v>
      </c>
      <c r="J681" s="230" t="str">
        <f t="shared" si="329"/>
        <v>EMERGENCY FLARE</v>
      </c>
      <c r="K681" s="230" t="str">
        <f t="shared" si="329"/>
        <v>FLARE (SOUR GAS)</v>
      </c>
      <c r="L681" s="230">
        <f t="shared" si="329"/>
        <v>31000205</v>
      </c>
      <c r="M681" s="230">
        <f t="shared" si="329"/>
        <v>0</v>
      </c>
      <c r="N681" s="230" t="str">
        <f t="shared" si="329"/>
        <v/>
      </c>
      <c r="O681" s="230" t="str">
        <f t="shared" si="329"/>
        <v/>
      </c>
      <c r="P681" s="230" t="str">
        <f t="shared" si="329"/>
        <v>Natural Gas Production, Flares</v>
      </c>
      <c r="Q681" s="231">
        <f t="shared" si="329"/>
        <v>0</v>
      </c>
      <c r="R681" s="231">
        <f t="shared" si="329"/>
        <v>0</v>
      </c>
      <c r="S681" s="231">
        <f t="shared" si="329"/>
        <v>0</v>
      </c>
      <c r="T681" s="231">
        <f t="shared" si="329"/>
        <v>0</v>
      </c>
      <c r="U681" s="231">
        <f t="shared" si="329"/>
        <v>0</v>
      </c>
    </row>
    <row r="682" spans="1:21" s="7" customFormat="1" x14ac:dyDescent="0.2">
      <c r="A682" s="230" t="str">
        <f t="shared" ref="A682:B682" si="330">A170</f>
        <v>MTDEQ Permitted Sources</v>
      </c>
      <c r="B682" s="230" t="str">
        <f t="shared" si="330"/>
        <v>30</v>
      </c>
      <c r="C682" s="226" t="str">
        <f>VLOOKUP(D682,fips_xref!$A$5:$C$286,2,FALSE)</f>
        <v>RICHLAND, MT_Non-Tribal</v>
      </c>
      <c r="D682" s="230" t="str">
        <f t="shared" si="258"/>
        <v>3008302</v>
      </c>
      <c r="E682" s="230" t="str">
        <f t="shared" ref="E682:U682" si="331">E170</f>
        <v>083-0008</v>
      </c>
      <c r="F682" s="230" t="str">
        <f t="shared" si="331"/>
        <v>N YELLOWSTONE</v>
      </c>
      <c r="G682" s="230" t="str">
        <f t="shared" si="331"/>
        <v>RICHLAND</v>
      </c>
      <c r="H682" s="230">
        <f t="shared" si="331"/>
        <v>556</v>
      </c>
      <c r="I682" s="230">
        <f t="shared" si="331"/>
        <v>5290</v>
      </c>
      <c r="J682" s="230" t="str">
        <f t="shared" si="331"/>
        <v>FUGITIVES</v>
      </c>
      <c r="K682" s="230" t="str">
        <f t="shared" si="331"/>
        <v>FUGITIVES</v>
      </c>
      <c r="L682" s="230">
        <f t="shared" si="331"/>
        <v>31000220</v>
      </c>
      <c r="M682" s="230">
        <f t="shared" si="331"/>
        <v>8760</v>
      </c>
      <c r="N682" s="230" t="str">
        <f t="shared" si="331"/>
        <v/>
      </c>
      <c r="O682" s="230" t="str">
        <f t="shared" si="331"/>
        <v/>
      </c>
      <c r="P682" s="230" t="str">
        <f t="shared" si="331"/>
        <v>Permitted Fugitives</v>
      </c>
      <c r="Q682" s="231">
        <f t="shared" si="331"/>
        <v>0</v>
      </c>
      <c r="R682" s="231">
        <f t="shared" si="331"/>
        <v>2.939344283789826</v>
      </c>
      <c r="S682" s="231">
        <f t="shared" si="331"/>
        <v>0</v>
      </c>
      <c r="T682" s="231">
        <f t="shared" si="331"/>
        <v>0</v>
      </c>
      <c r="U682" s="231">
        <f t="shared" si="331"/>
        <v>0</v>
      </c>
    </row>
    <row r="683" spans="1:21" s="7" customFormat="1" x14ac:dyDescent="0.2">
      <c r="A683" s="230" t="str">
        <f t="shared" ref="A683:B683" si="332">A171</f>
        <v>MTDEQ Permitted Sources</v>
      </c>
      <c r="B683" s="230" t="str">
        <f t="shared" si="332"/>
        <v>30</v>
      </c>
      <c r="C683" s="226" t="str">
        <f>VLOOKUP(D683,fips_xref!$A$5:$C$286,2,FALSE)</f>
        <v>RICHLAND, MT_Non-Tribal</v>
      </c>
      <c r="D683" s="230" t="str">
        <f t="shared" si="258"/>
        <v>3008302</v>
      </c>
      <c r="E683" s="230" t="str">
        <f t="shared" ref="E683:U683" si="333">E171</f>
        <v>083-0008</v>
      </c>
      <c r="F683" s="230" t="str">
        <f t="shared" si="333"/>
        <v>N YELLOWSTONE</v>
      </c>
      <c r="G683" s="230" t="str">
        <f t="shared" si="333"/>
        <v>RICHLAND</v>
      </c>
      <c r="H683" s="230">
        <f t="shared" si="333"/>
        <v>556</v>
      </c>
      <c r="I683" s="230">
        <f t="shared" si="333"/>
        <v>5290</v>
      </c>
      <c r="J683" s="230" t="str">
        <f t="shared" si="333"/>
        <v>GLYCOL HEATER</v>
      </c>
      <c r="K683" s="230" t="str">
        <f t="shared" si="333"/>
        <v>GLYCOL HEATER</v>
      </c>
      <c r="L683" s="230">
        <f t="shared" si="333"/>
        <v>31000228</v>
      </c>
      <c r="M683" s="230">
        <f t="shared" si="333"/>
        <v>5</v>
      </c>
      <c r="N683" s="230" t="str">
        <f t="shared" si="333"/>
        <v/>
      </c>
      <c r="O683" s="230" t="str">
        <f t="shared" si="333"/>
        <v/>
      </c>
      <c r="P683" s="230" t="str">
        <f t="shared" si="333"/>
        <v>Dehydrator</v>
      </c>
      <c r="Q683" s="231">
        <f t="shared" si="333"/>
        <v>0.32035751632551074</v>
      </c>
      <c r="R683" s="231">
        <f t="shared" si="333"/>
        <v>1.7683734901168192E-2</v>
      </c>
      <c r="S683" s="231">
        <f t="shared" si="333"/>
        <v>0.26910031371342902</v>
      </c>
      <c r="T683" s="231">
        <f t="shared" si="333"/>
        <v>1.9221450979530644E-3</v>
      </c>
      <c r="U683" s="231">
        <f t="shared" si="333"/>
        <v>2.4347171240738815E-2</v>
      </c>
    </row>
    <row r="684" spans="1:21" s="7" customFormat="1" x14ac:dyDescent="0.2">
      <c r="A684" s="230" t="str">
        <f t="shared" ref="A684:B684" si="334">A172</f>
        <v>MTDEQ Permitted Sources</v>
      </c>
      <c r="B684" s="230" t="str">
        <f t="shared" si="334"/>
        <v>30</v>
      </c>
      <c r="C684" s="226" t="str">
        <f>VLOOKUP(D684,fips_xref!$A$5:$C$286,2,FALSE)</f>
        <v>RICHLAND, MT_Non-Tribal</v>
      </c>
      <c r="D684" s="230" t="str">
        <f t="shared" si="258"/>
        <v>3008302</v>
      </c>
      <c r="E684" s="230" t="str">
        <f t="shared" ref="E684:U684" si="335">E172</f>
        <v>083-0014</v>
      </c>
      <c r="F684" s="230" t="str">
        <f t="shared" si="335"/>
        <v>RICHLAND STATION</v>
      </c>
      <c r="G684" s="230" t="str">
        <f t="shared" si="335"/>
        <v>RICHLAND</v>
      </c>
      <c r="H684" s="230">
        <f t="shared" si="335"/>
        <v>-104.31</v>
      </c>
      <c r="I684" s="230">
        <f t="shared" si="335"/>
        <v>47.7761</v>
      </c>
      <c r="J684" s="230" t="str">
        <f t="shared" si="335"/>
        <v>400-BBL CONDENSATE TANK</v>
      </c>
      <c r="K684" s="230" t="str">
        <f t="shared" si="335"/>
        <v>400-BBL CONDENSATE TANK</v>
      </c>
      <c r="L684" s="230">
        <f t="shared" si="335"/>
        <v>40400311</v>
      </c>
      <c r="M684" s="230">
        <f t="shared" si="335"/>
        <v>123</v>
      </c>
      <c r="N684" s="230" t="str">
        <f t="shared" si="335"/>
        <v/>
      </c>
      <c r="O684" s="230" t="str">
        <f t="shared" si="335"/>
        <v/>
      </c>
      <c r="P684" s="230" t="str">
        <f t="shared" si="335"/>
        <v>Permitted Tank Losses</v>
      </c>
      <c r="Q684" s="231">
        <f t="shared" si="335"/>
        <v>0</v>
      </c>
      <c r="R684" s="231">
        <f t="shared" si="335"/>
        <v>1.8911344903727549</v>
      </c>
      <c r="S684" s="231">
        <f t="shared" si="335"/>
        <v>0</v>
      </c>
      <c r="T684" s="231">
        <f t="shared" si="335"/>
        <v>0</v>
      </c>
      <c r="U684" s="231">
        <f t="shared" si="335"/>
        <v>0</v>
      </c>
    </row>
    <row r="685" spans="1:21" s="7" customFormat="1" x14ac:dyDescent="0.2">
      <c r="A685" s="230" t="str">
        <f t="shared" ref="A685:B685" si="336">A173</f>
        <v>MTDEQ Permitted Sources</v>
      </c>
      <c r="B685" s="230" t="str">
        <f t="shared" si="336"/>
        <v>30</v>
      </c>
      <c r="C685" s="226" t="str">
        <f>VLOOKUP(D685,fips_xref!$A$5:$C$286,2,FALSE)</f>
        <v>RICHLAND, MT_Non-Tribal</v>
      </c>
      <c r="D685" s="230" t="str">
        <f t="shared" si="258"/>
        <v>3008302</v>
      </c>
      <c r="E685" s="230" t="str">
        <f t="shared" ref="E685:U685" si="337">E173</f>
        <v>083-0014</v>
      </c>
      <c r="F685" s="230" t="str">
        <f t="shared" si="337"/>
        <v>RICHLAND STATION</v>
      </c>
      <c r="G685" s="230" t="str">
        <f t="shared" si="337"/>
        <v>RICHLAND</v>
      </c>
      <c r="H685" s="230">
        <f t="shared" si="337"/>
        <v>-104.31</v>
      </c>
      <c r="I685" s="230">
        <f t="shared" si="337"/>
        <v>47.7761</v>
      </c>
      <c r="J685" s="230" t="str">
        <f t="shared" si="337"/>
        <v>CATERPILLAR COMP ENGINE</v>
      </c>
      <c r="K685" s="230" t="str">
        <f t="shared" si="337"/>
        <v>CATERPILLAR COMP ENGINE</v>
      </c>
      <c r="L685" s="230">
        <f t="shared" si="337"/>
        <v>20200253</v>
      </c>
      <c r="M685" s="230">
        <f t="shared" si="337"/>
        <v>16</v>
      </c>
      <c r="N685" s="230" t="str">
        <f t="shared" si="337"/>
        <v/>
      </c>
      <c r="O685" s="230" t="str">
        <f t="shared" si="337"/>
        <v/>
      </c>
      <c r="P685" s="230" t="str">
        <f t="shared" si="337"/>
        <v>Compressor Engines</v>
      </c>
      <c r="Q685" s="231">
        <f t="shared" si="337"/>
        <v>0</v>
      </c>
      <c r="R685" s="231">
        <f t="shared" si="337"/>
        <v>0</v>
      </c>
      <c r="S685" s="231">
        <f t="shared" si="337"/>
        <v>0</v>
      </c>
      <c r="T685" s="231">
        <f t="shared" si="337"/>
        <v>6.1508643134498059E-3</v>
      </c>
      <c r="U685" s="231">
        <f t="shared" si="337"/>
        <v>0.10251440522416344</v>
      </c>
    </row>
    <row r="686" spans="1:21" s="7" customFormat="1" x14ac:dyDescent="0.2">
      <c r="A686" s="230" t="str">
        <f t="shared" ref="A686:B686" si="338">A174</f>
        <v>MTDEQ Permitted Sources</v>
      </c>
      <c r="B686" s="230" t="str">
        <f t="shared" si="338"/>
        <v>30</v>
      </c>
      <c r="C686" s="226" t="str">
        <f>VLOOKUP(D686,fips_xref!$A$5:$C$286,2,FALSE)</f>
        <v>RICHLAND, MT_Non-Tribal</v>
      </c>
      <c r="D686" s="230" t="str">
        <f t="shared" si="258"/>
        <v>3008302</v>
      </c>
      <c r="E686" s="230" t="str">
        <f t="shared" ref="E686:U686" si="339">E174</f>
        <v>083-0014</v>
      </c>
      <c r="F686" s="230" t="str">
        <f t="shared" si="339"/>
        <v>RICHLAND STATION</v>
      </c>
      <c r="G686" s="230" t="str">
        <f t="shared" si="339"/>
        <v>RICHLAND</v>
      </c>
      <c r="H686" s="230">
        <f t="shared" si="339"/>
        <v>-104.31</v>
      </c>
      <c r="I686" s="230">
        <f t="shared" si="339"/>
        <v>47.7761</v>
      </c>
      <c r="J686" s="230" t="str">
        <f t="shared" si="339"/>
        <v>CATERPILLAR COMP ENGINE</v>
      </c>
      <c r="K686" s="230" t="str">
        <f t="shared" si="339"/>
        <v>CATERPILLAR COMP ENGINE</v>
      </c>
      <c r="L686" s="230">
        <f t="shared" si="339"/>
        <v>20200253</v>
      </c>
      <c r="M686" s="230">
        <f t="shared" si="339"/>
        <v>8457</v>
      </c>
      <c r="N686" s="230" t="str">
        <f t="shared" si="339"/>
        <v>065</v>
      </c>
      <c r="O686" s="230" t="str">
        <f t="shared" si="339"/>
        <v/>
      </c>
      <c r="P686" s="230" t="str">
        <f t="shared" si="339"/>
        <v>Compressor Engines</v>
      </c>
      <c r="Q686" s="231">
        <f t="shared" si="339"/>
        <v>10.004380805826109</v>
      </c>
      <c r="R686" s="231">
        <f t="shared" si="339"/>
        <v>0</v>
      </c>
      <c r="S686" s="231">
        <f t="shared" si="339"/>
        <v>0.68389922585170027</v>
      </c>
      <c r="T686" s="231">
        <f t="shared" si="339"/>
        <v>0</v>
      </c>
      <c r="U686" s="231">
        <f t="shared" si="339"/>
        <v>0</v>
      </c>
    </row>
    <row r="687" spans="1:21" s="7" customFormat="1" x14ac:dyDescent="0.2">
      <c r="A687" s="230" t="str">
        <f t="shared" ref="A687:B687" si="340">A175</f>
        <v>MTDEQ Permitted Sources</v>
      </c>
      <c r="B687" s="230" t="str">
        <f t="shared" si="340"/>
        <v>30</v>
      </c>
      <c r="C687" s="226" t="str">
        <f>VLOOKUP(D687,fips_xref!$A$5:$C$286,2,FALSE)</f>
        <v>RICHLAND, MT_Non-Tribal</v>
      </c>
      <c r="D687" s="230" t="str">
        <f t="shared" si="258"/>
        <v>3008302</v>
      </c>
      <c r="E687" s="230" t="str">
        <f t="shared" ref="E687:U687" si="341">E175</f>
        <v>083-0014</v>
      </c>
      <c r="F687" s="230" t="str">
        <f t="shared" si="341"/>
        <v>RICHLAND STATION</v>
      </c>
      <c r="G687" s="230" t="str">
        <f t="shared" si="341"/>
        <v>RICHLAND</v>
      </c>
      <c r="H687" s="230">
        <f t="shared" si="341"/>
        <v>-104.31</v>
      </c>
      <c r="I687" s="230">
        <f t="shared" si="341"/>
        <v>47.7761</v>
      </c>
      <c r="J687" s="230" t="str">
        <f t="shared" si="341"/>
        <v>CATERPILLAR COMP ENGINE</v>
      </c>
      <c r="K687" s="230" t="str">
        <f t="shared" si="341"/>
        <v>CATERPILLAR COMP ENGINE</v>
      </c>
      <c r="L687" s="230">
        <f t="shared" si="341"/>
        <v>20200253</v>
      </c>
      <c r="M687" s="230">
        <f t="shared" si="341"/>
        <v>0</v>
      </c>
      <c r="N687" s="230" t="str">
        <f t="shared" si="341"/>
        <v/>
      </c>
      <c r="O687" s="230" t="str">
        <f t="shared" si="341"/>
        <v/>
      </c>
      <c r="P687" s="230" t="str">
        <f t="shared" si="341"/>
        <v>Compressor Engines</v>
      </c>
      <c r="Q687" s="231">
        <f t="shared" si="341"/>
        <v>0</v>
      </c>
      <c r="R687" s="231">
        <f t="shared" si="341"/>
        <v>2.3413008723133628</v>
      </c>
      <c r="S687" s="231">
        <f t="shared" si="341"/>
        <v>0</v>
      </c>
      <c r="T687" s="231">
        <f t="shared" si="341"/>
        <v>0</v>
      </c>
      <c r="U687" s="231">
        <f t="shared" si="341"/>
        <v>0</v>
      </c>
    </row>
    <row r="688" spans="1:21" s="7" customFormat="1" x14ac:dyDescent="0.2">
      <c r="A688" s="230" t="str">
        <f t="shared" ref="A688:B688" si="342">A176</f>
        <v>MTDEQ Permitted Sources</v>
      </c>
      <c r="B688" s="230" t="str">
        <f t="shared" si="342"/>
        <v>30</v>
      </c>
      <c r="C688" s="226" t="str">
        <f>VLOOKUP(D688,fips_xref!$A$5:$C$286,2,FALSE)</f>
        <v>RICHLAND, MT_Non-Tribal</v>
      </c>
      <c r="D688" s="230" t="str">
        <f t="shared" si="258"/>
        <v>3008302</v>
      </c>
      <c r="E688" s="230" t="str">
        <f t="shared" ref="E688:U688" si="343">E176</f>
        <v>083-0014</v>
      </c>
      <c r="F688" s="230" t="str">
        <f t="shared" si="343"/>
        <v>RICHLAND STATION</v>
      </c>
      <c r="G688" s="230" t="str">
        <f t="shared" si="343"/>
        <v>RICHLAND</v>
      </c>
      <c r="H688" s="230">
        <f t="shared" si="343"/>
        <v>-104.31</v>
      </c>
      <c r="I688" s="230">
        <f t="shared" si="343"/>
        <v>47.7761</v>
      </c>
      <c r="J688" s="230" t="str">
        <f t="shared" si="343"/>
        <v>CONDENSATE TRUCK LOADING</v>
      </c>
      <c r="K688" s="230" t="str">
        <f t="shared" si="343"/>
        <v>CONDENSATE TRUCK LOADING</v>
      </c>
      <c r="L688" s="230">
        <f t="shared" si="343"/>
        <v>40400250</v>
      </c>
      <c r="M688" s="230">
        <f t="shared" si="343"/>
        <v>123</v>
      </c>
      <c r="N688" s="230" t="str">
        <f t="shared" si="343"/>
        <v/>
      </c>
      <c r="O688" s="230" t="str">
        <f t="shared" si="343"/>
        <v/>
      </c>
      <c r="P688" s="230" t="str">
        <f t="shared" si="343"/>
        <v>Permitted Tank Losses</v>
      </c>
      <c r="Q688" s="231">
        <f t="shared" si="343"/>
        <v>0</v>
      </c>
      <c r="R688" s="231">
        <f t="shared" si="343"/>
        <v>0.50411458768982376</v>
      </c>
      <c r="S688" s="231">
        <f t="shared" si="343"/>
        <v>0</v>
      </c>
      <c r="T688" s="231">
        <f t="shared" si="343"/>
        <v>0</v>
      </c>
      <c r="U688" s="231">
        <f t="shared" si="343"/>
        <v>0</v>
      </c>
    </row>
    <row r="689" spans="1:21" s="7" customFormat="1" x14ac:dyDescent="0.2">
      <c r="A689" s="230" t="str">
        <f t="shared" ref="A689:B689" si="344">A177</f>
        <v>MTDEQ Permitted Sources</v>
      </c>
      <c r="B689" s="230" t="str">
        <f t="shared" si="344"/>
        <v>30</v>
      </c>
      <c r="C689" s="226" t="str">
        <f>VLOOKUP(D689,fips_xref!$A$5:$C$286,2,FALSE)</f>
        <v>RICHLAND, MT_Non-Tribal</v>
      </c>
      <c r="D689" s="230" t="str">
        <f t="shared" si="258"/>
        <v>3008302</v>
      </c>
      <c r="E689" s="230" t="str">
        <f t="shared" ref="E689:U689" si="345">E177</f>
        <v>083-0014</v>
      </c>
      <c r="F689" s="230" t="str">
        <f t="shared" si="345"/>
        <v>RICHLAND STATION</v>
      </c>
      <c r="G689" s="230" t="str">
        <f t="shared" si="345"/>
        <v>RICHLAND</v>
      </c>
      <c r="H689" s="230">
        <f t="shared" si="345"/>
        <v>-104.31</v>
      </c>
      <c r="I689" s="230">
        <f t="shared" si="345"/>
        <v>47.7761</v>
      </c>
      <c r="J689" s="230" t="str">
        <f t="shared" si="345"/>
        <v>EMERGENCY FLARE</v>
      </c>
      <c r="K689" s="230" t="str">
        <f t="shared" si="345"/>
        <v>FLARE (SOUR GAS)</v>
      </c>
      <c r="L689" s="230">
        <f t="shared" si="345"/>
        <v>31000205</v>
      </c>
      <c r="M689" s="230">
        <f t="shared" si="345"/>
        <v>0</v>
      </c>
      <c r="N689" s="230" t="str">
        <f t="shared" si="345"/>
        <v/>
      </c>
      <c r="O689" s="230" t="str">
        <f t="shared" si="345"/>
        <v/>
      </c>
      <c r="P689" s="230" t="str">
        <f t="shared" si="345"/>
        <v>Natural Gas Production, Flares</v>
      </c>
      <c r="Q689" s="231">
        <f t="shared" si="345"/>
        <v>0</v>
      </c>
      <c r="R689" s="231">
        <f t="shared" si="345"/>
        <v>0</v>
      </c>
      <c r="S689" s="231">
        <f t="shared" si="345"/>
        <v>0</v>
      </c>
      <c r="T689" s="231">
        <f t="shared" si="345"/>
        <v>0</v>
      </c>
      <c r="U689" s="231">
        <f t="shared" si="345"/>
        <v>0</v>
      </c>
    </row>
    <row r="690" spans="1:21" s="7" customFormat="1" x14ac:dyDescent="0.2">
      <c r="A690" s="230" t="str">
        <f t="shared" ref="A690:B690" si="346">A178</f>
        <v>MTDEQ Permitted Sources</v>
      </c>
      <c r="B690" s="230" t="str">
        <f t="shared" si="346"/>
        <v>30</v>
      </c>
      <c r="C690" s="226" t="str">
        <f>VLOOKUP(D690,fips_xref!$A$5:$C$286,2,FALSE)</f>
        <v>RICHLAND, MT_Non-Tribal</v>
      </c>
      <c r="D690" s="230" t="str">
        <f t="shared" si="258"/>
        <v>3008302</v>
      </c>
      <c r="E690" s="230" t="str">
        <f t="shared" ref="E690:U690" si="347">E178</f>
        <v>083-0014</v>
      </c>
      <c r="F690" s="230" t="str">
        <f t="shared" si="347"/>
        <v>RICHLAND STATION</v>
      </c>
      <c r="G690" s="230" t="str">
        <f t="shared" si="347"/>
        <v>RICHLAND</v>
      </c>
      <c r="H690" s="230">
        <f t="shared" si="347"/>
        <v>-104.31</v>
      </c>
      <c r="I690" s="230">
        <f t="shared" si="347"/>
        <v>47.7761</v>
      </c>
      <c r="J690" s="230" t="str">
        <f t="shared" si="347"/>
        <v>FUGITIVES</v>
      </c>
      <c r="K690" s="230" t="str">
        <f t="shared" si="347"/>
        <v>FUGITIVES</v>
      </c>
      <c r="L690" s="230">
        <f t="shared" si="347"/>
        <v>31000220</v>
      </c>
      <c r="M690" s="230">
        <f t="shared" si="347"/>
        <v>8760</v>
      </c>
      <c r="N690" s="230" t="str">
        <f t="shared" si="347"/>
        <v/>
      </c>
      <c r="O690" s="230" t="str">
        <f t="shared" si="347"/>
        <v/>
      </c>
      <c r="P690" s="230" t="str">
        <f t="shared" si="347"/>
        <v>Permitted Fugitives</v>
      </c>
      <c r="Q690" s="231">
        <f t="shared" si="347"/>
        <v>0</v>
      </c>
      <c r="R690" s="231">
        <f t="shared" si="347"/>
        <v>2.939344283789826</v>
      </c>
      <c r="S690" s="231">
        <f t="shared" si="347"/>
        <v>0</v>
      </c>
      <c r="T690" s="231">
        <f t="shared" si="347"/>
        <v>0</v>
      </c>
      <c r="U690" s="231">
        <f t="shared" si="347"/>
        <v>0</v>
      </c>
    </row>
    <row r="691" spans="1:21" s="7" customFormat="1" x14ac:dyDescent="0.2">
      <c r="A691" s="230" t="str">
        <f t="shared" ref="A691:B691" si="348">A179</f>
        <v>MTDEQ Permitted Sources</v>
      </c>
      <c r="B691" s="230" t="str">
        <f t="shared" si="348"/>
        <v>30</v>
      </c>
      <c r="C691" s="226" t="str">
        <f>VLOOKUP(D691,fips_xref!$A$5:$C$286,2,FALSE)</f>
        <v>RICHLAND, MT_Non-Tribal</v>
      </c>
      <c r="D691" s="230" t="str">
        <f t="shared" si="258"/>
        <v>3008302</v>
      </c>
      <c r="E691" s="230" t="str">
        <f t="shared" ref="E691:U691" si="349">E179</f>
        <v>083-0014</v>
      </c>
      <c r="F691" s="230" t="str">
        <f t="shared" si="349"/>
        <v>RICHLAND STATION</v>
      </c>
      <c r="G691" s="230" t="str">
        <f t="shared" si="349"/>
        <v>RICHLAND</v>
      </c>
      <c r="H691" s="230">
        <f t="shared" si="349"/>
        <v>551.70000000000005</v>
      </c>
      <c r="I691" s="230">
        <f t="shared" si="349"/>
        <v>5291.4</v>
      </c>
      <c r="J691" s="230" t="str">
        <f t="shared" si="349"/>
        <v>400-BBL CONDENSATE TANK</v>
      </c>
      <c r="K691" s="230" t="str">
        <f t="shared" si="349"/>
        <v>400-BBL CONDENSATE TANK</v>
      </c>
      <c r="L691" s="230">
        <f t="shared" si="349"/>
        <v>40400311</v>
      </c>
      <c r="M691" s="230">
        <f t="shared" si="349"/>
        <v>123</v>
      </c>
      <c r="N691" s="230" t="str">
        <f t="shared" si="349"/>
        <v/>
      </c>
      <c r="O691" s="230" t="str">
        <f t="shared" si="349"/>
        <v/>
      </c>
      <c r="P691" s="230" t="str">
        <f t="shared" si="349"/>
        <v>Permitted Tank Losses</v>
      </c>
      <c r="Q691" s="231">
        <f t="shared" si="349"/>
        <v>0</v>
      </c>
      <c r="R691" s="231">
        <f t="shared" si="349"/>
        <v>1.8911344903727549</v>
      </c>
      <c r="S691" s="231">
        <f t="shared" si="349"/>
        <v>0</v>
      </c>
      <c r="T691" s="231">
        <f t="shared" si="349"/>
        <v>0</v>
      </c>
      <c r="U691" s="231">
        <f t="shared" si="349"/>
        <v>0</v>
      </c>
    </row>
    <row r="692" spans="1:21" s="7" customFormat="1" x14ac:dyDescent="0.2">
      <c r="A692" s="230" t="str">
        <f t="shared" ref="A692:B692" si="350">A180</f>
        <v>MTDEQ Permitted Sources</v>
      </c>
      <c r="B692" s="230" t="str">
        <f t="shared" si="350"/>
        <v>30</v>
      </c>
      <c r="C692" s="226" t="str">
        <f>VLOOKUP(D692,fips_xref!$A$5:$C$286,2,FALSE)</f>
        <v>RICHLAND, MT_Non-Tribal</v>
      </c>
      <c r="D692" s="230" t="str">
        <f t="shared" si="258"/>
        <v>3008302</v>
      </c>
      <c r="E692" s="230" t="str">
        <f t="shared" ref="E692:U692" si="351">E180</f>
        <v>083-0014</v>
      </c>
      <c r="F692" s="230" t="str">
        <f t="shared" si="351"/>
        <v>RICHLAND STATION</v>
      </c>
      <c r="G692" s="230" t="str">
        <f t="shared" si="351"/>
        <v>RICHLAND</v>
      </c>
      <c r="H692" s="230">
        <f t="shared" si="351"/>
        <v>551.70000000000005</v>
      </c>
      <c r="I692" s="230">
        <f t="shared" si="351"/>
        <v>5291.4</v>
      </c>
      <c r="J692" s="230" t="str">
        <f t="shared" si="351"/>
        <v>CATERPILLAR COMP ENGINE</v>
      </c>
      <c r="K692" s="230" t="str">
        <f t="shared" si="351"/>
        <v>CATERPILLAR COMP ENGINE</v>
      </c>
      <c r="L692" s="230">
        <f t="shared" si="351"/>
        <v>20200253</v>
      </c>
      <c r="M692" s="230">
        <f t="shared" si="351"/>
        <v>16</v>
      </c>
      <c r="N692" s="230" t="str">
        <f t="shared" si="351"/>
        <v/>
      </c>
      <c r="O692" s="230" t="str">
        <f t="shared" si="351"/>
        <v/>
      </c>
      <c r="P692" s="230" t="str">
        <f t="shared" si="351"/>
        <v>Compressor Engines</v>
      </c>
      <c r="Q692" s="231">
        <f t="shared" si="351"/>
        <v>0</v>
      </c>
      <c r="R692" s="231">
        <f t="shared" si="351"/>
        <v>0</v>
      </c>
      <c r="S692" s="231">
        <f t="shared" si="351"/>
        <v>0</v>
      </c>
      <c r="T692" s="231">
        <f t="shared" si="351"/>
        <v>6.1508643134498059E-3</v>
      </c>
      <c r="U692" s="231">
        <f t="shared" si="351"/>
        <v>0.10251440522416344</v>
      </c>
    </row>
    <row r="693" spans="1:21" s="7" customFormat="1" x14ac:dyDescent="0.2">
      <c r="A693" s="230" t="str">
        <f t="shared" ref="A693:B693" si="352">A181</f>
        <v>MTDEQ Permitted Sources</v>
      </c>
      <c r="B693" s="230" t="str">
        <f t="shared" si="352"/>
        <v>30</v>
      </c>
      <c r="C693" s="226" t="str">
        <f>VLOOKUP(D693,fips_xref!$A$5:$C$286,2,FALSE)</f>
        <v>RICHLAND, MT_Non-Tribal</v>
      </c>
      <c r="D693" s="230" t="str">
        <f t="shared" si="258"/>
        <v>3008302</v>
      </c>
      <c r="E693" s="230" t="str">
        <f t="shared" ref="E693:U693" si="353">E181</f>
        <v>083-0014</v>
      </c>
      <c r="F693" s="230" t="str">
        <f t="shared" si="353"/>
        <v>RICHLAND STATION</v>
      </c>
      <c r="G693" s="230" t="str">
        <f t="shared" si="353"/>
        <v>RICHLAND</v>
      </c>
      <c r="H693" s="230">
        <f t="shared" si="353"/>
        <v>551.70000000000005</v>
      </c>
      <c r="I693" s="230">
        <f t="shared" si="353"/>
        <v>5291.4</v>
      </c>
      <c r="J693" s="230" t="str">
        <f t="shared" si="353"/>
        <v>CATERPILLAR COMP ENGINE</v>
      </c>
      <c r="K693" s="230" t="str">
        <f t="shared" si="353"/>
        <v>CATERPILLAR COMP ENGINE</v>
      </c>
      <c r="L693" s="230">
        <f t="shared" si="353"/>
        <v>20200253</v>
      </c>
      <c r="M693" s="230">
        <f t="shared" si="353"/>
        <v>8457</v>
      </c>
      <c r="N693" s="230" t="str">
        <f t="shared" si="353"/>
        <v>065</v>
      </c>
      <c r="O693" s="230" t="str">
        <f t="shared" si="353"/>
        <v/>
      </c>
      <c r="P693" s="230" t="str">
        <f t="shared" si="353"/>
        <v>Compressor Engines</v>
      </c>
      <c r="Q693" s="231">
        <f t="shared" si="353"/>
        <v>10.004380805826109</v>
      </c>
      <c r="R693" s="231">
        <f t="shared" si="353"/>
        <v>0</v>
      </c>
      <c r="S693" s="231">
        <f t="shared" si="353"/>
        <v>0.68389922585170027</v>
      </c>
      <c r="T693" s="231">
        <f t="shared" si="353"/>
        <v>0</v>
      </c>
      <c r="U693" s="231">
        <f t="shared" si="353"/>
        <v>0</v>
      </c>
    </row>
    <row r="694" spans="1:21" s="7" customFormat="1" x14ac:dyDescent="0.2">
      <c r="A694" s="230" t="str">
        <f t="shared" ref="A694:B694" si="354">A182</f>
        <v>MTDEQ Permitted Sources</v>
      </c>
      <c r="B694" s="230" t="str">
        <f t="shared" si="354"/>
        <v>30</v>
      </c>
      <c r="C694" s="226" t="str">
        <f>VLOOKUP(D694,fips_xref!$A$5:$C$286,2,FALSE)</f>
        <v>RICHLAND, MT_Non-Tribal</v>
      </c>
      <c r="D694" s="230" t="str">
        <f t="shared" si="258"/>
        <v>3008302</v>
      </c>
      <c r="E694" s="230" t="str">
        <f t="shared" ref="E694:U694" si="355">E182</f>
        <v>083-0014</v>
      </c>
      <c r="F694" s="230" t="str">
        <f t="shared" si="355"/>
        <v>RICHLAND STATION</v>
      </c>
      <c r="G694" s="230" t="str">
        <f t="shared" si="355"/>
        <v>RICHLAND</v>
      </c>
      <c r="H694" s="230">
        <f t="shared" si="355"/>
        <v>551.70000000000005</v>
      </c>
      <c r="I694" s="230">
        <f t="shared" si="355"/>
        <v>5291.4</v>
      </c>
      <c r="J694" s="230" t="str">
        <f t="shared" si="355"/>
        <v>CATERPILLAR COMP ENGINE</v>
      </c>
      <c r="K694" s="230" t="str">
        <f t="shared" si="355"/>
        <v>CATERPILLAR COMP ENGINE</v>
      </c>
      <c r="L694" s="230">
        <f t="shared" si="355"/>
        <v>20200253</v>
      </c>
      <c r="M694" s="230">
        <f t="shared" si="355"/>
        <v>0</v>
      </c>
      <c r="N694" s="230" t="str">
        <f t="shared" si="355"/>
        <v/>
      </c>
      <c r="O694" s="230" t="str">
        <f t="shared" si="355"/>
        <v/>
      </c>
      <c r="P694" s="230" t="str">
        <f t="shared" si="355"/>
        <v>Compressor Engines</v>
      </c>
      <c r="Q694" s="231">
        <f t="shared" si="355"/>
        <v>0</v>
      </c>
      <c r="R694" s="231">
        <f t="shared" si="355"/>
        <v>2.3413008723133628</v>
      </c>
      <c r="S694" s="231">
        <f t="shared" si="355"/>
        <v>0</v>
      </c>
      <c r="T694" s="231">
        <f t="shared" si="355"/>
        <v>0</v>
      </c>
      <c r="U694" s="231">
        <f t="shared" si="355"/>
        <v>0</v>
      </c>
    </row>
    <row r="695" spans="1:21" s="7" customFormat="1" x14ac:dyDescent="0.2">
      <c r="A695" s="230" t="str">
        <f t="shared" ref="A695:B695" si="356">A183</f>
        <v>MTDEQ Permitted Sources</v>
      </c>
      <c r="B695" s="230" t="str">
        <f t="shared" si="356"/>
        <v>30</v>
      </c>
      <c r="C695" s="226" t="str">
        <f>VLOOKUP(D695,fips_xref!$A$5:$C$286,2,FALSE)</f>
        <v>RICHLAND, MT_Non-Tribal</v>
      </c>
      <c r="D695" s="230" t="str">
        <f t="shared" si="258"/>
        <v>3008302</v>
      </c>
      <c r="E695" s="230" t="str">
        <f t="shared" ref="E695:U695" si="357">E183</f>
        <v>083-0014</v>
      </c>
      <c r="F695" s="230" t="str">
        <f t="shared" si="357"/>
        <v>RICHLAND STATION</v>
      </c>
      <c r="G695" s="230" t="str">
        <f t="shared" si="357"/>
        <v>RICHLAND</v>
      </c>
      <c r="H695" s="230">
        <f t="shared" si="357"/>
        <v>551.70000000000005</v>
      </c>
      <c r="I695" s="230">
        <f t="shared" si="357"/>
        <v>5291.4</v>
      </c>
      <c r="J695" s="230" t="str">
        <f t="shared" si="357"/>
        <v>CONDENSATE TRUCK LOADING</v>
      </c>
      <c r="K695" s="230" t="str">
        <f t="shared" si="357"/>
        <v>CONDENSATE TRUCK LOADING</v>
      </c>
      <c r="L695" s="230">
        <f t="shared" si="357"/>
        <v>40400250</v>
      </c>
      <c r="M695" s="230">
        <f t="shared" si="357"/>
        <v>123</v>
      </c>
      <c r="N695" s="230" t="str">
        <f t="shared" si="357"/>
        <v/>
      </c>
      <c r="O695" s="230" t="str">
        <f t="shared" si="357"/>
        <v/>
      </c>
      <c r="P695" s="230" t="str">
        <f t="shared" si="357"/>
        <v>Permitted Tank Losses</v>
      </c>
      <c r="Q695" s="231">
        <f t="shared" si="357"/>
        <v>0</v>
      </c>
      <c r="R695" s="231">
        <f t="shared" si="357"/>
        <v>0.50411458768982376</v>
      </c>
      <c r="S695" s="231">
        <f t="shared" si="357"/>
        <v>0</v>
      </c>
      <c r="T695" s="231">
        <f t="shared" si="357"/>
        <v>0</v>
      </c>
      <c r="U695" s="231">
        <f t="shared" si="357"/>
        <v>0</v>
      </c>
    </row>
    <row r="696" spans="1:21" s="7" customFormat="1" x14ac:dyDescent="0.2">
      <c r="A696" s="230" t="str">
        <f t="shared" ref="A696:B696" si="358">A184</f>
        <v>MTDEQ Permitted Sources</v>
      </c>
      <c r="B696" s="230" t="str">
        <f t="shared" si="358"/>
        <v>30</v>
      </c>
      <c r="C696" s="226" t="str">
        <f>VLOOKUP(D696,fips_xref!$A$5:$C$286,2,FALSE)</f>
        <v>RICHLAND, MT_Non-Tribal</v>
      </c>
      <c r="D696" s="230" t="str">
        <f t="shared" si="258"/>
        <v>3008302</v>
      </c>
      <c r="E696" s="230" t="str">
        <f t="shared" ref="E696:U696" si="359">E184</f>
        <v>083-0014</v>
      </c>
      <c r="F696" s="230" t="str">
        <f t="shared" si="359"/>
        <v>RICHLAND STATION</v>
      </c>
      <c r="G696" s="230" t="str">
        <f t="shared" si="359"/>
        <v>RICHLAND</v>
      </c>
      <c r="H696" s="230">
        <f t="shared" si="359"/>
        <v>551.70000000000005</v>
      </c>
      <c r="I696" s="230">
        <f t="shared" si="359"/>
        <v>5291.4</v>
      </c>
      <c r="J696" s="230" t="str">
        <f t="shared" si="359"/>
        <v>EMERGENCY FLARE</v>
      </c>
      <c r="K696" s="230" t="str">
        <f t="shared" si="359"/>
        <v>FLARE (SOUR GAS)</v>
      </c>
      <c r="L696" s="230">
        <f t="shared" si="359"/>
        <v>31000205</v>
      </c>
      <c r="M696" s="230">
        <f t="shared" si="359"/>
        <v>0</v>
      </c>
      <c r="N696" s="230" t="str">
        <f t="shared" si="359"/>
        <v/>
      </c>
      <c r="O696" s="230" t="str">
        <f t="shared" si="359"/>
        <v/>
      </c>
      <c r="P696" s="230" t="str">
        <f t="shared" si="359"/>
        <v>Natural Gas Production, Flares</v>
      </c>
      <c r="Q696" s="231">
        <f t="shared" si="359"/>
        <v>0</v>
      </c>
      <c r="R696" s="231">
        <f t="shared" si="359"/>
        <v>0</v>
      </c>
      <c r="S696" s="231">
        <f t="shared" si="359"/>
        <v>0</v>
      </c>
      <c r="T696" s="231">
        <f t="shared" si="359"/>
        <v>0</v>
      </c>
      <c r="U696" s="231">
        <f t="shared" si="359"/>
        <v>0</v>
      </c>
    </row>
    <row r="697" spans="1:21" s="7" customFormat="1" x14ac:dyDescent="0.2">
      <c r="A697" s="230" t="str">
        <f t="shared" ref="A697:B697" si="360">A185</f>
        <v>MTDEQ Permitted Sources</v>
      </c>
      <c r="B697" s="230" t="str">
        <f t="shared" si="360"/>
        <v>30</v>
      </c>
      <c r="C697" s="226" t="str">
        <f>VLOOKUP(D697,fips_xref!$A$5:$C$286,2,FALSE)</f>
        <v>RICHLAND, MT_Non-Tribal</v>
      </c>
      <c r="D697" s="230" t="str">
        <f t="shared" si="258"/>
        <v>3008302</v>
      </c>
      <c r="E697" s="230" t="str">
        <f t="shared" ref="E697:U697" si="361">E185</f>
        <v>083-0014</v>
      </c>
      <c r="F697" s="230" t="str">
        <f t="shared" si="361"/>
        <v>RICHLAND STATION</v>
      </c>
      <c r="G697" s="230" t="str">
        <f t="shared" si="361"/>
        <v>RICHLAND</v>
      </c>
      <c r="H697" s="230">
        <f t="shared" si="361"/>
        <v>551.70000000000005</v>
      </c>
      <c r="I697" s="230">
        <f t="shared" si="361"/>
        <v>5291.4</v>
      </c>
      <c r="J697" s="230" t="str">
        <f t="shared" si="361"/>
        <v>FUGITIVES</v>
      </c>
      <c r="K697" s="230" t="str">
        <f t="shared" si="361"/>
        <v>FUGITIVES</v>
      </c>
      <c r="L697" s="230">
        <f t="shared" si="361"/>
        <v>31000220</v>
      </c>
      <c r="M697" s="230">
        <f t="shared" si="361"/>
        <v>8760</v>
      </c>
      <c r="N697" s="230" t="str">
        <f t="shared" si="361"/>
        <v/>
      </c>
      <c r="O697" s="230" t="str">
        <f t="shared" si="361"/>
        <v/>
      </c>
      <c r="P697" s="230" t="str">
        <f t="shared" si="361"/>
        <v>Permitted Fugitives</v>
      </c>
      <c r="Q697" s="231">
        <f t="shared" si="361"/>
        <v>0</v>
      </c>
      <c r="R697" s="231">
        <f t="shared" si="361"/>
        <v>2.939344283789826</v>
      </c>
      <c r="S697" s="231">
        <f t="shared" si="361"/>
        <v>0</v>
      </c>
      <c r="T697" s="231">
        <f t="shared" si="361"/>
        <v>0</v>
      </c>
      <c r="U697" s="231">
        <f t="shared" si="361"/>
        <v>0</v>
      </c>
    </row>
    <row r="698" spans="1:21" s="7" customFormat="1" x14ac:dyDescent="0.2">
      <c r="A698" s="230" t="str">
        <f t="shared" ref="A698:B698" si="362">A186</f>
        <v>MTDEQ Permitted Sources</v>
      </c>
      <c r="B698" s="230" t="str">
        <f t="shared" si="362"/>
        <v>30</v>
      </c>
      <c r="C698" s="226" t="str">
        <f>VLOOKUP(D698,fips_xref!$A$5:$C$286,2,FALSE)</f>
        <v>RICHLAND, MT_Non-Tribal</v>
      </c>
      <c r="D698" s="230" t="str">
        <f t="shared" si="258"/>
        <v>3008302</v>
      </c>
      <c r="E698" s="230" t="str">
        <f t="shared" ref="E698:U698" si="363">E186</f>
        <v>083-0015</v>
      </c>
      <c r="F698" s="230" t="str">
        <f t="shared" si="363"/>
        <v>RICHLAND STATION - 083-0015</v>
      </c>
      <c r="G698" s="230" t="str">
        <f t="shared" si="363"/>
        <v>RICHLAND</v>
      </c>
      <c r="H698" s="230">
        <f t="shared" si="363"/>
        <v>-104.23239</v>
      </c>
      <c r="I698" s="230">
        <f t="shared" si="363"/>
        <v>47.867400000000004</v>
      </c>
      <c r="J698" s="230" t="str">
        <f t="shared" si="363"/>
        <v>FUGITIVE EMISSIONS VMT</v>
      </c>
      <c r="K698" s="230" t="str">
        <f t="shared" si="363"/>
        <v>PICKUPS VMT</v>
      </c>
      <c r="L698" s="230">
        <f t="shared" si="363"/>
        <v>30501050</v>
      </c>
      <c r="M698" s="230">
        <f t="shared" si="363"/>
        <v>730</v>
      </c>
      <c r="N698" s="230" t="str">
        <f t="shared" si="363"/>
        <v/>
      </c>
      <c r="O698" s="230" t="str">
        <f t="shared" si="363"/>
        <v/>
      </c>
      <c r="P698" s="230" t="str">
        <f t="shared" si="363"/>
        <v>Natural Gas Production, Other Not Classified</v>
      </c>
      <c r="Q698" s="231">
        <f t="shared" si="363"/>
        <v>0</v>
      </c>
      <c r="R698" s="231">
        <f t="shared" si="363"/>
        <v>0</v>
      </c>
      <c r="S698" s="231">
        <f t="shared" si="363"/>
        <v>0</v>
      </c>
      <c r="T698" s="231">
        <f t="shared" si="363"/>
        <v>0</v>
      </c>
      <c r="U698" s="231">
        <f t="shared" si="363"/>
        <v>0.49578529226536044</v>
      </c>
    </row>
    <row r="699" spans="1:21" s="7" customFormat="1" x14ac:dyDescent="0.2">
      <c r="A699" s="230" t="str">
        <f t="shared" ref="A699:B699" si="364">A187</f>
        <v>MTDEQ Permitted Sources</v>
      </c>
      <c r="B699" s="230" t="str">
        <f t="shared" si="364"/>
        <v>30</v>
      </c>
      <c r="C699" s="226" t="str">
        <f>VLOOKUP(D699,fips_xref!$A$5:$C$286,2,FALSE)</f>
        <v>RICHLAND, MT_Non-Tribal</v>
      </c>
      <c r="D699" s="230" t="str">
        <f t="shared" si="258"/>
        <v>3008302</v>
      </c>
      <c r="E699" s="230" t="str">
        <f t="shared" ref="E699:U699" si="365">E187</f>
        <v>083-0015</v>
      </c>
      <c r="F699" s="230" t="str">
        <f t="shared" si="365"/>
        <v>RICHLAND STATION - 083-0015</v>
      </c>
      <c r="G699" s="230" t="str">
        <f t="shared" si="365"/>
        <v>RICHLAND</v>
      </c>
      <c r="H699" s="230">
        <f t="shared" si="365"/>
        <v>-104.23239</v>
      </c>
      <c r="I699" s="230">
        <f t="shared" si="365"/>
        <v>47.867400000000004</v>
      </c>
      <c r="J699" s="230" t="str">
        <f t="shared" si="365"/>
        <v>FUGITIVE EMISSIONS VMT</v>
      </c>
      <c r="K699" s="230" t="str">
        <f t="shared" si="365"/>
        <v>TRUCKS VMT</v>
      </c>
      <c r="L699" s="230">
        <f t="shared" si="365"/>
        <v>30501050</v>
      </c>
      <c r="M699" s="230">
        <f t="shared" si="365"/>
        <v>1263</v>
      </c>
      <c r="N699" s="230" t="str">
        <f t="shared" si="365"/>
        <v/>
      </c>
      <c r="O699" s="230" t="str">
        <f t="shared" si="365"/>
        <v/>
      </c>
      <c r="P699" s="230" t="str">
        <f t="shared" si="365"/>
        <v>Natural Gas Production, Other Not Classified</v>
      </c>
      <c r="Q699" s="231">
        <f t="shared" si="365"/>
        <v>0</v>
      </c>
      <c r="R699" s="231">
        <f t="shared" si="365"/>
        <v>0</v>
      </c>
      <c r="S699" s="231">
        <f t="shared" si="365"/>
        <v>0</v>
      </c>
      <c r="T699" s="231">
        <f t="shared" si="365"/>
        <v>0</v>
      </c>
      <c r="U699" s="231">
        <f t="shared" si="365"/>
        <v>3.2126733167187518</v>
      </c>
    </row>
    <row r="700" spans="1:21" s="7" customFormat="1" x14ac:dyDescent="0.2">
      <c r="A700" s="230" t="str">
        <f t="shared" ref="A700:B700" si="366">A188</f>
        <v>MTDEQ Permitted Sources</v>
      </c>
      <c r="B700" s="230" t="str">
        <f t="shared" si="366"/>
        <v>30</v>
      </c>
      <c r="C700" s="226" t="str">
        <f>VLOOKUP(D700,fips_xref!$A$5:$C$286,2,FALSE)</f>
        <v>RICHLAND, MT_Non-Tribal</v>
      </c>
      <c r="D700" s="230" t="str">
        <f t="shared" si="258"/>
        <v>3008302</v>
      </c>
      <c r="E700" s="230" t="str">
        <f t="shared" ref="E700:U700" si="367">E188</f>
        <v>083-0015</v>
      </c>
      <c r="F700" s="230" t="str">
        <f t="shared" si="367"/>
        <v>RICHLAND STATION - 083-0015</v>
      </c>
      <c r="G700" s="230" t="str">
        <f t="shared" si="367"/>
        <v>RICHLAND</v>
      </c>
      <c r="H700" s="230">
        <f t="shared" si="367"/>
        <v>-104.23239</v>
      </c>
      <c r="I700" s="230">
        <f t="shared" si="367"/>
        <v>47.867400000000004</v>
      </c>
      <c r="J700" s="230" t="str">
        <f t="shared" si="367"/>
        <v>FUGITIVE EMISSIONS VOC'S</v>
      </c>
      <c r="K700" s="230" t="str">
        <f t="shared" si="367"/>
        <v>FUGITIVE VOC'S</v>
      </c>
      <c r="L700" s="230">
        <f t="shared" si="367"/>
        <v>40400151</v>
      </c>
      <c r="M700" s="230">
        <f t="shared" si="367"/>
        <v>23336</v>
      </c>
      <c r="N700" s="230" t="str">
        <f t="shared" si="367"/>
        <v/>
      </c>
      <c r="O700" s="230" t="str">
        <f t="shared" si="367"/>
        <v/>
      </c>
      <c r="P700" s="230" t="str">
        <f t="shared" si="367"/>
        <v>Permitted Fugitives</v>
      </c>
      <c r="Q700" s="231">
        <f t="shared" si="367"/>
        <v>0</v>
      </c>
      <c r="R700" s="231">
        <f t="shared" si="367"/>
        <v>5.497719409165355</v>
      </c>
      <c r="S700" s="231">
        <f t="shared" si="367"/>
        <v>0</v>
      </c>
      <c r="T700" s="231">
        <f t="shared" si="367"/>
        <v>0</v>
      </c>
      <c r="U700" s="231">
        <f t="shared" si="367"/>
        <v>0</v>
      </c>
    </row>
    <row r="701" spans="1:21" s="7" customFormat="1" x14ac:dyDescent="0.2">
      <c r="A701" s="230" t="str">
        <f t="shared" ref="A701:B701" si="368">A189</f>
        <v>MTDEQ Permitted Sources</v>
      </c>
      <c r="B701" s="230" t="str">
        <f t="shared" si="368"/>
        <v>30</v>
      </c>
      <c r="C701" s="226" t="str">
        <f>VLOOKUP(D701,fips_xref!$A$5:$C$286,2,FALSE)</f>
        <v>RICHLAND, MT_Non-Tribal</v>
      </c>
      <c r="D701" s="230" t="str">
        <f t="shared" si="258"/>
        <v>3008302</v>
      </c>
      <c r="E701" s="230" t="str">
        <f t="shared" ref="E701:U701" si="369">E189</f>
        <v>083-0015</v>
      </c>
      <c r="F701" s="230" t="str">
        <f t="shared" si="369"/>
        <v>RICHLAND STATION - 083-0015</v>
      </c>
      <c r="G701" s="230" t="str">
        <f t="shared" si="369"/>
        <v>RICHLAND</v>
      </c>
      <c r="H701" s="230">
        <f t="shared" si="369"/>
        <v>-104.23239</v>
      </c>
      <c r="I701" s="230">
        <f t="shared" si="369"/>
        <v>47.867400000000004</v>
      </c>
      <c r="J701" s="230" t="str">
        <f t="shared" si="369"/>
        <v>STORAGE TANK #1</v>
      </c>
      <c r="K701" s="230" t="str">
        <f t="shared" si="369"/>
        <v>STORAGE TANK #1</v>
      </c>
      <c r="L701" s="230">
        <f t="shared" si="369"/>
        <v>40301010</v>
      </c>
      <c r="M701" s="230">
        <f t="shared" si="369"/>
        <v>5834</v>
      </c>
      <c r="N701" s="230" t="str">
        <f t="shared" si="369"/>
        <v/>
      </c>
      <c r="O701" s="230" t="str">
        <f t="shared" si="369"/>
        <v/>
      </c>
      <c r="P701" s="230" t="str">
        <f t="shared" si="369"/>
        <v>Permitted Tank Losses</v>
      </c>
      <c r="Q701" s="231">
        <f t="shared" si="369"/>
        <v>0</v>
      </c>
      <c r="R701" s="231">
        <f t="shared" si="369"/>
        <v>9.2711465224602811</v>
      </c>
      <c r="S701" s="231">
        <f t="shared" si="369"/>
        <v>0</v>
      </c>
      <c r="T701" s="231">
        <f t="shared" si="369"/>
        <v>0</v>
      </c>
      <c r="U701" s="231">
        <f t="shared" si="369"/>
        <v>0</v>
      </c>
    </row>
    <row r="702" spans="1:21" s="7" customFormat="1" x14ac:dyDescent="0.2">
      <c r="A702" s="230" t="str">
        <f t="shared" ref="A702:B702" si="370">A190</f>
        <v>MTDEQ Permitted Sources</v>
      </c>
      <c r="B702" s="230" t="str">
        <f t="shared" si="370"/>
        <v>30</v>
      </c>
      <c r="C702" s="226" t="str">
        <f>VLOOKUP(D702,fips_xref!$A$5:$C$286,2,FALSE)</f>
        <v>RICHLAND, MT_Non-Tribal</v>
      </c>
      <c r="D702" s="230" t="str">
        <f t="shared" si="258"/>
        <v>3008302</v>
      </c>
      <c r="E702" s="230" t="str">
        <f t="shared" ref="E702:U702" si="371">E190</f>
        <v>083-0015</v>
      </c>
      <c r="F702" s="230" t="str">
        <f t="shared" si="371"/>
        <v>RICHLAND STATION - 083-0015</v>
      </c>
      <c r="G702" s="230" t="str">
        <f t="shared" si="371"/>
        <v>RICHLAND</v>
      </c>
      <c r="H702" s="230">
        <f t="shared" si="371"/>
        <v>-104.23239</v>
      </c>
      <c r="I702" s="230">
        <f t="shared" si="371"/>
        <v>47.867400000000004</v>
      </c>
      <c r="J702" s="230" t="str">
        <f t="shared" si="371"/>
        <v>STORAGE TANK #2</v>
      </c>
      <c r="K702" s="230" t="str">
        <f t="shared" si="371"/>
        <v>STORAGE TANK #2</v>
      </c>
      <c r="L702" s="230">
        <f t="shared" si="371"/>
        <v>40301010</v>
      </c>
      <c r="M702" s="230">
        <f t="shared" si="371"/>
        <v>5834</v>
      </c>
      <c r="N702" s="230" t="str">
        <f t="shared" si="371"/>
        <v/>
      </c>
      <c r="O702" s="230" t="str">
        <f t="shared" si="371"/>
        <v/>
      </c>
      <c r="P702" s="230" t="str">
        <f t="shared" si="371"/>
        <v>Permitted Tank Losses</v>
      </c>
      <c r="Q702" s="231">
        <f t="shared" si="371"/>
        <v>0</v>
      </c>
      <c r="R702" s="231">
        <f t="shared" si="371"/>
        <v>9.2711465224602811</v>
      </c>
      <c r="S702" s="231">
        <f t="shared" si="371"/>
        <v>0</v>
      </c>
      <c r="T702" s="231">
        <f t="shared" si="371"/>
        <v>0</v>
      </c>
      <c r="U702" s="231">
        <f t="shared" si="371"/>
        <v>0</v>
      </c>
    </row>
    <row r="703" spans="1:21" s="7" customFormat="1" x14ac:dyDescent="0.2">
      <c r="A703" s="230" t="str">
        <f t="shared" ref="A703:B703" si="372">A191</f>
        <v>MTDEQ Permitted Sources</v>
      </c>
      <c r="B703" s="230" t="str">
        <f t="shared" si="372"/>
        <v>30</v>
      </c>
      <c r="C703" s="226" t="str">
        <f>VLOOKUP(D703,fips_xref!$A$5:$C$286,2,FALSE)</f>
        <v>RICHLAND, MT_Non-Tribal</v>
      </c>
      <c r="D703" s="230" t="str">
        <f t="shared" si="258"/>
        <v>3008302</v>
      </c>
      <c r="E703" s="230" t="str">
        <f t="shared" ref="E703:U703" si="373">E191</f>
        <v>083-0015</v>
      </c>
      <c r="F703" s="230" t="str">
        <f t="shared" si="373"/>
        <v>RICHLAND STATION - 083-0015</v>
      </c>
      <c r="G703" s="230" t="str">
        <f t="shared" si="373"/>
        <v>RICHLAND</v>
      </c>
      <c r="H703" s="230">
        <f t="shared" si="373"/>
        <v>-104.23239</v>
      </c>
      <c r="I703" s="230">
        <f t="shared" si="373"/>
        <v>47.867400000000004</v>
      </c>
      <c r="J703" s="230" t="str">
        <f t="shared" si="373"/>
        <v>STORAGE TANK #3</v>
      </c>
      <c r="K703" s="230" t="str">
        <f t="shared" si="373"/>
        <v>STORAGE TANK #3</v>
      </c>
      <c r="L703" s="230">
        <f t="shared" si="373"/>
        <v>40301010</v>
      </c>
      <c r="M703" s="230">
        <f t="shared" si="373"/>
        <v>5834</v>
      </c>
      <c r="N703" s="230" t="str">
        <f t="shared" si="373"/>
        <v/>
      </c>
      <c r="O703" s="230" t="str">
        <f t="shared" si="373"/>
        <v/>
      </c>
      <c r="P703" s="230" t="str">
        <f t="shared" si="373"/>
        <v>Permitted Tank Losses</v>
      </c>
      <c r="Q703" s="231">
        <f t="shared" si="373"/>
        <v>0</v>
      </c>
      <c r="R703" s="231">
        <f t="shared" si="373"/>
        <v>9.2711465224602811</v>
      </c>
      <c r="S703" s="231">
        <f t="shared" si="373"/>
        <v>0</v>
      </c>
      <c r="T703" s="231">
        <f t="shared" si="373"/>
        <v>0</v>
      </c>
      <c r="U703" s="231">
        <f t="shared" si="373"/>
        <v>0</v>
      </c>
    </row>
    <row r="704" spans="1:21" s="7" customFormat="1" x14ac:dyDescent="0.2">
      <c r="A704" s="230" t="str">
        <f t="shared" ref="A704:B704" si="374">A192</f>
        <v>MTDEQ Permitted Sources</v>
      </c>
      <c r="B704" s="230" t="str">
        <f t="shared" si="374"/>
        <v>30</v>
      </c>
      <c r="C704" s="226" t="str">
        <f>VLOOKUP(D704,fips_xref!$A$5:$C$286,2,FALSE)</f>
        <v>RICHLAND, MT_Non-Tribal</v>
      </c>
      <c r="D704" s="230" t="str">
        <f t="shared" si="258"/>
        <v>3008302</v>
      </c>
      <c r="E704" s="230" t="str">
        <f t="shared" ref="E704:U704" si="375">E192</f>
        <v>083-0015</v>
      </c>
      <c r="F704" s="230" t="str">
        <f t="shared" si="375"/>
        <v>RICHLAND STATION - 083-0015</v>
      </c>
      <c r="G704" s="230" t="str">
        <f t="shared" si="375"/>
        <v>RICHLAND</v>
      </c>
      <c r="H704" s="230">
        <f t="shared" si="375"/>
        <v>-104.23239</v>
      </c>
      <c r="I704" s="230">
        <f t="shared" si="375"/>
        <v>47.867400000000004</v>
      </c>
      <c r="J704" s="230" t="str">
        <f t="shared" si="375"/>
        <v>STORAGE TANK #4</v>
      </c>
      <c r="K704" s="230" t="str">
        <f t="shared" si="375"/>
        <v>STORAGE TANK #4</v>
      </c>
      <c r="L704" s="230">
        <f t="shared" si="375"/>
        <v>40301010</v>
      </c>
      <c r="M704" s="230">
        <f t="shared" si="375"/>
        <v>5834</v>
      </c>
      <c r="N704" s="230" t="str">
        <f t="shared" si="375"/>
        <v/>
      </c>
      <c r="O704" s="230" t="str">
        <f t="shared" si="375"/>
        <v/>
      </c>
      <c r="P704" s="230" t="str">
        <f t="shared" si="375"/>
        <v>Permitted Tank Losses</v>
      </c>
      <c r="Q704" s="231">
        <f t="shared" si="375"/>
        <v>0</v>
      </c>
      <c r="R704" s="231">
        <f t="shared" si="375"/>
        <v>9.2711465224602811</v>
      </c>
      <c r="S704" s="231">
        <f t="shared" si="375"/>
        <v>0</v>
      </c>
      <c r="T704" s="231">
        <f t="shared" si="375"/>
        <v>0</v>
      </c>
      <c r="U704" s="231">
        <f t="shared" si="375"/>
        <v>0</v>
      </c>
    </row>
    <row r="705" spans="1:21" s="7" customFormat="1" x14ac:dyDescent="0.2">
      <c r="A705" s="230" t="str">
        <f t="shared" ref="A705:B705" si="376">A193</f>
        <v>MTDEQ Permitted Sources</v>
      </c>
      <c r="B705" s="230" t="str">
        <f t="shared" si="376"/>
        <v>30</v>
      </c>
      <c r="C705" s="226" t="str">
        <f>VLOOKUP(D705,fips_xref!$A$5:$C$286,2,FALSE)</f>
        <v>RICHLAND, MT_Non-Tribal</v>
      </c>
      <c r="D705" s="230" t="str">
        <f t="shared" si="258"/>
        <v>3008302</v>
      </c>
      <c r="E705" s="230" t="str">
        <f t="shared" ref="E705:U705" si="377">E193</f>
        <v>083-0017</v>
      </c>
      <c r="F705" s="230" t="str">
        <f t="shared" si="377"/>
        <v>CATTANEO COMPRESSOR STATION</v>
      </c>
      <c r="G705" s="230" t="str">
        <f t="shared" si="377"/>
        <v>RICHLAND</v>
      </c>
      <c r="H705" s="230">
        <f t="shared" si="377"/>
        <v>-104.42</v>
      </c>
      <c r="I705" s="230">
        <f t="shared" si="377"/>
        <v>47.912599999999998</v>
      </c>
      <c r="J705" s="230" t="str">
        <f t="shared" si="377"/>
        <v>300-BBL CONDENSATE TANK</v>
      </c>
      <c r="K705" s="230" t="str">
        <f t="shared" si="377"/>
        <v>300-BBL CONDENSATE TANK</v>
      </c>
      <c r="L705" s="230">
        <f t="shared" si="377"/>
        <v>40400311</v>
      </c>
      <c r="M705" s="230">
        <f t="shared" si="377"/>
        <v>5</v>
      </c>
      <c r="N705" s="230" t="str">
        <f t="shared" si="377"/>
        <v/>
      </c>
      <c r="O705" s="230" t="str">
        <f t="shared" si="377"/>
        <v/>
      </c>
      <c r="P705" s="230" t="str">
        <f t="shared" si="377"/>
        <v>Permitted Tank Losses</v>
      </c>
      <c r="Q705" s="231">
        <f t="shared" si="377"/>
        <v>0</v>
      </c>
      <c r="R705" s="231">
        <f t="shared" si="377"/>
        <v>1.0528229416521584</v>
      </c>
      <c r="S705" s="231">
        <f t="shared" si="377"/>
        <v>0</v>
      </c>
      <c r="T705" s="231">
        <f t="shared" si="377"/>
        <v>0</v>
      </c>
      <c r="U705" s="231">
        <f t="shared" si="377"/>
        <v>0</v>
      </c>
    </row>
    <row r="706" spans="1:21" s="7" customFormat="1" x14ac:dyDescent="0.2">
      <c r="A706" s="230" t="str">
        <f t="shared" ref="A706:B706" si="378">A194</f>
        <v>MTDEQ Permitted Sources</v>
      </c>
      <c r="B706" s="230" t="str">
        <f t="shared" si="378"/>
        <v>30</v>
      </c>
      <c r="C706" s="226" t="str">
        <f>VLOOKUP(D706,fips_xref!$A$5:$C$286,2,FALSE)</f>
        <v>RICHLAND, MT_Non-Tribal</v>
      </c>
      <c r="D706" s="230" t="str">
        <f t="shared" si="258"/>
        <v>3008302</v>
      </c>
      <c r="E706" s="230" t="str">
        <f t="shared" ref="E706:U706" si="379">E194</f>
        <v>083-0017</v>
      </c>
      <c r="F706" s="230" t="str">
        <f t="shared" si="379"/>
        <v>CATTANEO COMPRESSOR STATION</v>
      </c>
      <c r="G706" s="230" t="str">
        <f t="shared" si="379"/>
        <v>RICHLAND</v>
      </c>
      <c r="H706" s="230">
        <f t="shared" si="379"/>
        <v>-104.42</v>
      </c>
      <c r="I706" s="230">
        <f t="shared" si="379"/>
        <v>47.912599999999998</v>
      </c>
      <c r="J706" s="230" t="str">
        <f t="shared" si="379"/>
        <v>CONDENSATE TRUCK LOADING</v>
      </c>
      <c r="K706" s="230" t="str">
        <f t="shared" si="379"/>
        <v>CONDENSATE TRUCK LOADING</v>
      </c>
      <c r="L706" s="230">
        <f t="shared" si="379"/>
        <v>40400250</v>
      </c>
      <c r="M706" s="230">
        <f t="shared" si="379"/>
        <v>9</v>
      </c>
      <c r="N706" s="230" t="str">
        <f t="shared" si="379"/>
        <v/>
      </c>
      <c r="O706" s="230" t="str">
        <f t="shared" si="379"/>
        <v/>
      </c>
      <c r="P706" s="230" t="str">
        <f t="shared" si="379"/>
        <v>Permitted Tank Losses</v>
      </c>
      <c r="Q706" s="231">
        <f t="shared" si="379"/>
        <v>0</v>
      </c>
      <c r="R706" s="231">
        <f t="shared" si="379"/>
        <v>3.7545900913349861E-2</v>
      </c>
      <c r="S706" s="231">
        <f t="shared" si="379"/>
        <v>0</v>
      </c>
      <c r="T706" s="231">
        <f t="shared" si="379"/>
        <v>0</v>
      </c>
      <c r="U706" s="231">
        <f t="shared" si="379"/>
        <v>0</v>
      </c>
    </row>
    <row r="707" spans="1:21" s="7" customFormat="1" x14ac:dyDescent="0.2">
      <c r="A707" s="230" t="str">
        <f t="shared" ref="A707:B707" si="380">A195</f>
        <v>MTDEQ Permitted Sources</v>
      </c>
      <c r="B707" s="230" t="str">
        <f t="shared" si="380"/>
        <v>30</v>
      </c>
      <c r="C707" s="226" t="str">
        <f>VLOOKUP(D707,fips_xref!$A$5:$C$286,2,FALSE)</f>
        <v>RICHLAND, MT_Non-Tribal</v>
      </c>
      <c r="D707" s="230" t="str">
        <f t="shared" si="258"/>
        <v>3008302</v>
      </c>
      <c r="E707" s="230" t="str">
        <f t="shared" ref="E707:U707" si="381">E195</f>
        <v>083-0017</v>
      </c>
      <c r="F707" s="230" t="str">
        <f t="shared" si="381"/>
        <v>CATTANEO COMPRESSOR STATION</v>
      </c>
      <c r="G707" s="230" t="str">
        <f t="shared" si="381"/>
        <v>RICHLAND</v>
      </c>
      <c r="H707" s="230">
        <f t="shared" si="381"/>
        <v>-104.42</v>
      </c>
      <c r="I707" s="230">
        <f t="shared" si="381"/>
        <v>47.912599999999998</v>
      </c>
      <c r="J707" s="230" t="str">
        <f t="shared" si="381"/>
        <v>EMERGENCY FLARE</v>
      </c>
      <c r="K707" s="230" t="str">
        <f t="shared" si="381"/>
        <v>EMERGENCY FLARE</v>
      </c>
      <c r="L707" s="230">
        <f t="shared" si="381"/>
        <v>31000205</v>
      </c>
      <c r="M707" s="230">
        <f t="shared" si="381"/>
        <v>0</v>
      </c>
      <c r="N707" s="230" t="str">
        <f t="shared" si="381"/>
        <v>000</v>
      </c>
      <c r="O707" s="230" t="str">
        <f t="shared" si="381"/>
        <v/>
      </c>
      <c r="P707" s="230" t="str">
        <f t="shared" si="381"/>
        <v>Natural Gas Production, Flares</v>
      </c>
      <c r="Q707" s="231">
        <f t="shared" si="381"/>
        <v>0</v>
      </c>
      <c r="R707" s="231">
        <f t="shared" si="381"/>
        <v>0</v>
      </c>
      <c r="S707" s="231">
        <f t="shared" si="381"/>
        <v>0</v>
      </c>
      <c r="T707" s="231">
        <f t="shared" si="381"/>
        <v>0</v>
      </c>
      <c r="U707" s="231">
        <f t="shared" si="381"/>
        <v>0</v>
      </c>
    </row>
    <row r="708" spans="1:21" s="7" customFormat="1" x14ac:dyDescent="0.2">
      <c r="A708" s="230" t="str">
        <f t="shared" ref="A708:B708" si="382">A196</f>
        <v>MTDEQ Permitted Sources</v>
      </c>
      <c r="B708" s="230" t="str">
        <f t="shared" si="382"/>
        <v>30</v>
      </c>
      <c r="C708" s="226" t="str">
        <f>VLOOKUP(D708,fips_xref!$A$5:$C$286,2,FALSE)</f>
        <v>RICHLAND, MT_Non-Tribal</v>
      </c>
      <c r="D708" s="230" t="str">
        <f t="shared" si="258"/>
        <v>3008302</v>
      </c>
      <c r="E708" s="230" t="str">
        <f t="shared" ref="E708:U708" si="383">E196</f>
        <v>083-0017</v>
      </c>
      <c r="F708" s="230" t="str">
        <f t="shared" si="383"/>
        <v>CATTANEO COMPRESSOR STATION</v>
      </c>
      <c r="G708" s="230" t="str">
        <f t="shared" si="383"/>
        <v>RICHLAND</v>
      </c>
      <c r="H708" s="230">
        <f t="shared" si="383"/>
        <v>-104.42</v>
      </c>
      <c r="I708" s="230">
        <f t="shared" si="383"/>
        <v>47.912599999999998</v>
      </c>
      <c r="J708" s="230" t="str">
        <f t="shared" si="383"/>
        <v>FUGITIVE</v>
      </c>
      <c r="K708" s="230" t="str">
        <f t="shared" si="383"/>
        <v>FUGITIVE</v>
      </c>
      <c r="L708" s="230">
        <f t="shared" si="383"/>
        <v>31000220</v>
      </c>
      <c r="M708" s="230">
        <f t="shared" si="383"/>
        <v>8760</v>
      </c>
      <c r="N708" s="230" t="str">
        <f t="shared" si="383"/>
        <v/>
      </c>
      <c r="O708" s="230" t="str">
        <f t="shared" si="383"/>
        <v/>
      </c>
      <c r="P708" s="230" t="str">
        <f t="shared" si="383"/>
        <v>Permitted Fugitives</v>
      </c>
      <c r="Q708" s="231">
        <f t="shared" si="383"/>
        <v>0</v>
      </c>
      <c r="R708" s="231">
        <f t="shared" si="383"/>
        <v>2.2512163387226289</v>
      </c>
      <c r="S708" s="231">
        <f t="shared" si="383"/>
        <v>0</v>
      </c>
      <c r="T708" s="231">
        <f t="shared" si="383"/>
        <v>0</v>
      </c>
      <c r="U708" s="231">
        <f t="shared" si="383"/>
        <v>0</v>
      </c>
    </row>
    <row r="709" spans="1:21" s="7" customFormat="1" x14ac:dyDescent="0.2">
      <c r="A709" s="230" t="str">
        <f t="shared" ref="A709:B709" si="384">A197</f>
        <v>MTDEQ Permitted Sources</v>
      </c>
      <c r="B709" s="230" t="str">
        <f t="shared" si="384"/>
        <v>30</v>
      </c>
      <c r="C709" s="226" t="str">
        <f>VLOOKUP(D709,fips_xref!$A$5:$C$286,2,FALSE)</f>
        <v>RICHLAND, MT_Non-Tribal</v>
      </c>
      <c r="D709" s="230" t="str">
        <f t="shared" si="258"/>
        <v>3008302</v>
      </c>
      <c r="E709" s="230" t="str">
        <f t="shared" ref="E709:U709" si="385">E197</f>
        <v>083-0018</v>
      </c>
      <c r="F709" s="230" t="str">
        <f t="shared" si="385"/>
        <v>ED &amp; PAUL 2-17H STATION</v>
      </c>
      <c r="G709" s="230" t="str">
        <f t="shared" si="385"/>
        <v>RICHLAND</v>
      </c>
      <c r="H709" s="230">
        <f t="shared" si="385"/>
        <v>-104.90024</v>
      </c>
      <c r="I709" s="230">
        <f t="shared" si="385"/>
        <v>47.911969999999997</v>
      </c>
      <c r="J709" s="230" t="str">
        <f t="shared" si="385"/>
        <v>FUGITIVE EMISSIONS-VALVES,PIPING,PUMPS</v>
      </c>
      <c r="K709" s="230" t="str">
        <f t="shared" si="385"/>
        <v>VALVES,PIPING,EQUIPMENT</v>
      </c>
      <c r="L709" s="230">
        <f t="shared" si="385"/>
        <v>31000207</v>
      </c>
      <c r="M709" s="230">
        <f t="shared" si="385"/>
        <v>29695</v>
      </c>
      <c r="N709" s="230" t="str">
        <f t="shared" si="385"/>
        <v>000</v>
      </c>
      <c r="O709" s="230" t="str">
        <f t="shared" si="385"/>
        <v/>
      </c>
      <c r="P709" s="230" t="str">
        <f t="shared" si="385"/>
        <v>Permitted Fugitives</v>
      </c>
      <c r="Q709" s="231">
        <f t="shared" si="385"/>
        <v>0</v>
      </c>
      <c r="R709" s="231">
        <f t="shared" si="385"/>
        <v>0.26525602351752287</v>
      </c>
      <c r="S709" s="231">
        <f t="shared" si="385"/>
        <v>0</v>
      </c>
      <c r="T709" s="231">
        <f t="shared" si="385"/>
        <v>0</v>
      </c>
      <c r="U709" s="231">
        <f t="shared" si="385"/>
        <v>0</v>
      </c>
    </row>
    <row r="710" spans="1:21" s="7" customFormat="1" x14ac:dyDescent="0.2">
      <c r="A710" s="230" t="str">
        <f t="shared" ref="A710:B710" si="386">A198</f>
        <v>MTDEQ Permitted Sources</v>
      </c>
      <c r="B710" s="230" t="str">
        <f t="shared" si="386"/>
        <v>30</v>
      </c>
      <c r="C710" s="226" t="str">
        <f>VLOOKUP(D710,fips_xref!$A$5:$C$286,2,FALSE)</f>
        <v>RICHLAND, MT_Non-Tribal</v>
      </c>
      <c r="D710" s="230" t="str">
        <f t="shared" ref="D710:D773" si="387">D198&amp;"02"</f>
        <v>3008302</v>
      </c>
      <c r="E710" s="230" t="str">
        <f t="shared" ref="E710:U710" si="388">E198</f>
        <v>083-0018</v>
      </c>
      <c r="F710" s="230" t="str">
        <f t="shared" si="388"/>
        <v>ED &amp; PAUL 2-17H STATION</v>
      </c>
      <c r="G710" s="230" t="str">
        <f t="shared" si="388"/>
        <v>RICHLAND</v>
      </c>
      <c r="H710" s="230">
        <f t="shared" si="388"/>
        <v>-104.90024</v>
      </c>
      <c r="I710" s="230">
        <f t="shared" si="388"/>
        <v>47.911969999999997</v>
      </c>
      <c r="J710" s="230" t="str">
        <f t="shared" si="388"/>
        <v>HEAT TREATER BURNER</v>
      </c>
      <c r="K710" s="230" t="str">
        <f t="shared" si="388"/>
        <v>HEATING UNIT</v>
      </c>
      <c r="L710" s="230">
        <f t="shared" si="388"/>
        <v>31000205</v>
      </c>
      <c r="M710" s="230">
        <f t="shared" si="388"/>
        <v>8760</v>
      </c>
      <c r="N710" s="230" t="str">
        <f t="shared" si="388"/>
        <v>000</v>
      </c>
      <c r="O710" s="230" t="str">
        <f t="shared" si="388"/>
        <v/>
      </c>
      <c r="P710" s="230" t="str">
        <f t="shared" si="388"/>
        <v>Natural Gas Production, Flares</v>
      </c>
      <c r="Q710" s="231">
        <f t="shared" si="388"/>
        <v>0.16837991058068844</v>
      </c>
      <c r="R710" s="231">
        <f t="shared" si="388"/>
        <v>5.6382922873289892E-3</v>
      </c>
      <c r="S710" s="231">
        <f t="shared" si="388"/>
        <v>0.16837991058068844</v>
      </c>
      <c r="T710" s="231">
        <f t="shared" si="388"/>
        <v>1.1532870587718385E-3</v>
      </c>
      <c r="U710" s="231">
        <f t="shared" si="388"/>
        <v>1.2942443659550633E-2</v>
      </c>
    </row>
    <row r="711" spans="1:21" s="7" customFormat="1" x14ac:dyDescent="0.2">
      <c r="A711" s="230" t="str">
        <f t="shared" ref="A711:B711" si="389">A199</f>
        <v>MTDEQ Permitted Sources</v>
      </c>
      <c r="B711" s="230" t="str">
        <f t="shared" si="389"/>
        <v>30</v>
      </c>
      <c r="C711" s="226" t="str">
        <f>VLOOKUP(D711,fips_xref!$A$5:$C$286,2,FALSE)</f>
        <v>RICHLAND, MT_Non-Tribal</v>
      </c>
      <c r="D711" s="230" t="str">
        <f t="shared" si="387"/>
        <v>3008302</v>
      </c>
      <c r="E711" s="230" t="str">
        <f t="shared" ref="E711:U711" si="390">E199</f>
        <v>083-0018</v>
      </c>
      <c r="F711" s="230" t="str">
        <f t="shared" si="390"/>
        <v>ED &amp; PAUL 2-17H STATION</v>
      </c>
      <c r="G711" s="230" t="str">
        <f t="shared" si="390"/>
        <v>RICHLAND</v>
      </c>
      <c r="H711" s="230">
        <f t="shared" si="390"/>
        <v>-104.90024</v>
      </c>
      <c r="I711" s="230">
        <f t="shared" si="390"/>
        <v>47.911969999999997</v>
      </c>
      <c r="J711" s="230" t="str">
        <f t="shared" si="390"/>
        <v>PRODUCTION TANKS (4 TOTAL)</v>
      </c>
      <c r="K711" s="230" t="str">
        <f t="shared" si="390"/>
        <v>CRUDE OIL STORAGE TANKS</v>
      </c>
      <c r="L711" s="230">
        <f t="shared" si="390"/>
        <v>40301012</v>
      </c>
      <c r="M711" s="230">
        <f t="shared" si="390"/>
        <v>29695</v>
      </c>
      <c r="N711" s="230" t="str">
        <f t="shared" si="390"/>
        <v>000</v>
      </c>
      <c r="O711" s="230" t="str">
        <f t="shared" si="390"/>
        <v/>
      </c>
      <c r="P711" s="230" t="str">
        <f t="shared" si="390"/>
        <v>Permitted Tank Losses</v>
      </c>
      <c r="Q711" s="231">
        <f t="shared" si="390"/>
        <v>0</v>
      </c>
      <c r="R711" s="231">
        <f t="shared" si="390"/>
        <v>0.21117967476177668</v>
      </c>
      <c r="S711" s="231">
        <f t="shared" si="390"/>
        <v>0</v>
      </c>
      <c r="T711" s="231">
        <f t="shared" si="390"/>
        <v>0</v>
      </c>
      <c r="U711" s="231">
        <f t="shared" si="390"/>
        <v>0</v>
      </c>
    </row>
    <row r="712" spans="1:21" s="7" customFormat="1" x14ac:dyDescent="0.2">
      <c r="A712" s="230" t="str">
        <f t="shared" ref="A712:B712" si="391">A200</f>
        <v>MTDEQ Permitted Sources</v>
      </c>
      <c r="B712" s="230" t="str">
        <f t="shared" si="391"/>
        <v>30</v>
      </c>
      <c r="C712" s="226" t="str">
        <f>VLOOKUP(D712,fips_xref!$A$5:$C$286,2,FALSE)</f>
        <v>RICHLAND, MT_Non-Tribal</v>
      </c>
      <c r="D712" s="230" t="str">
        <f t="shared" si="387"/>
        <v>3008302</v>
      </c>
      <c r="E712" s="230" t="str">
        <f t="shared" ref="E712:U712" si="392">E200</f>
        <v>083-0018</v>
      </c>
      <c r="F712" s="230" t="str">
        <f t="shared" si="392"/>
        <v>ED &amp; PAUL 2-17H STATION</v>
      </c>
      <c r="G712" s="230" t="str">
        <f t="shared" si="392"/>
        <v>RICHLAND</v>
      </c>
      <c r="H712" s="230">
        <f t="shared" si="392"/>
        <v>-104.90024</v>
      </c>
      <c r="I712" s="230">
        <f t="shared" si="392"/>
        <v>47.911969999999997</v>
      </c>
      <c r="J712" s="230" t="str">
        <f t="shared" si="392"/>
        <v>PUMPING UNIT</v>
      </c>
      <c r="K712" s="230" t="str">
        <f t="shared" si="392"/>
        <v>85-HP PUMPING UNIT ENGINE</v>
      </c>
      <c r="L712" s="230">
        <f t="shared" si="392"/>
        <v>20200253</v>
      </c>
      <c r="M712" s="230">
        <f t="shared" si="392"/>
        <v>8760</v>
      </c>
      <c r="N712" s="230" t="str">
        <f t="shared" si="392"/>
        <v>000</v>
      </c>
      <c r="O712" s="230" t="str">
        <f t="shared" si="392"/>
        <v/>
      </c>
      <c r="P712" s="230" t="str">
        <f t="shared" si="392"/>
        <v>Compressor Engines</v>
      </c>
      <c r="Q712" s="231">
        <f t="shared" si="392"/>
        <v>1.2909126477852781</v>
      </c>
      <c r="R712" s="231">
        <f t="shared" si="392"/>
        <v>1.7960523795273433</v>
      </c>
      <c r="S712" s="231">
        <f t="shared" si="392"/>
        <v>2.0766855638284909</v>
      </c>
      <c r="T712" s="231">
        <f t="shared" si="392"/>
        <v>2.8191461436644946E-3</v>
      </c>
      <c r="U712" s="231">
        <f t="shared" si="392"/>
        <v>5.6126636860229479E-2</v>
      </c>
    </row>
    <row r="713" spans="1:21" s="7" customFormat="1" x14ac:dyDescent="0.2">
      <c r="A713" s="230" t="str">
        <f t="shared" ref="A713:B713" si="393">A201</f>
        <v>MTDEQ Permitted Sources</v>
      </c>
      <c r="B713" s="230" t="str">
        <f t="shared" si="393"/>
        <v>30</v>
      </c>
      <c r="C713" s="226" t="str">
        <f>VLOOKUP(D713,fips_xref!$A$5:$C$286,2,FALSE)</f>
        <v>RICHLAND, MT_Non-Tribal</v>
      </c>
      <c r="D713" s="230" t="str">
        <f t="shared" si="387"/>
        <v>3008302</v>
      </c>
      <c r="E713" s="230" t="str">
        <f t="shared" ref="E713:U713" si="394">E201</f>
        <v>083-0018</v>
      </c>
      <c r="F713" s="230" t="str">
        <f t="shared" si="394"/>
        <v>ED &amp; PAUL 2-17H STATION</v>
      </c>
      <c r="G713" s="230" t="str">
        <f t="shared" si="394"/>
        <v>RICHLAND</v>
      </c>
      <c r="H713" s="230">
        <f t="shared" si="394"/>
        <v>-104.90024</v>
      </c>
      <c r="I713" s="230">
        <f t="shared" si="394"/>
        <v>47.911969999999997</v>
      </c>
      <c r="J713" s="230" t="str">
        <f t="shared" si="394"/>
        <v>TANK VAPOR GAS FLARE</v>
      </c>
      <c r="K713" s="230" t="str">
        <f t="shared" si="394"/>
        <v>GAS FLARE</v>
      </c>
      <c r="L713" s="230">
        <f t="shared" si="394"/>
        <v>31000205</v>
      </c>
      <c r="M713" s="230">
        <f t="shared" si="394"/>
        <v>8760</v>
      </c>
      <c r="N713" s="230" t="str">
        <f t="shared" si="394"/>
        <v>000</v>
      </c>
      <c r="O713" s="230" t="str">
        <f t="shared" si="394"/>
        <v/>
      </c>
      <c r="P713" s="230" t="str">
        <f t="shared" si="394"/>
        <v>Natural Gas Production, Flares</v>
      </c>
      <c r="Q713" s="231">
        <f t="shared" si="394"/>
        <v>0.3940397450803782</v>
      </c>
      <c r="R713" s="231">
        <f t="shared" si="394"/>
        <v>2.0246595031772282E-2</v>
      </c>
      <c r="S713" s="231">
        <f t="shared" si="394"/>
        <v>0.78859206218687716</v>
      </c>
      <c r="T713" s="231">
        <f t="shared" si="394"/>
        <v>1.1532870587718385E-3</v>
      </c>
      <c r="U713" s="231">
        <f t="shared" si="394"/>
        <v>1.0635869542006956E-2</v>
      </c>
    </row>
    <row r="714" spans="1:21" s="7" customFormat="1" x14ac:dyDescent="0.2">
      <c r="A714" s="230" t="str">
        <f t="shared" ref="A714:B714" si="395">A202</f>
        <v>MTDEQ Permitted Sources</v>
      </c>
      <c r="B714" s="230" t="str">
        <f t="shared" si="395"/>
        <v>30</v>
      </c>
      <c r="C714" s="226" t="str">
        <f>VLOOKUP(D714,fips_xref!$A$5:$C$286,2,FALSE)</f>
        <v>RICHLAND, MT_Non-Tribal</v>
      </c>
      <c r="D714" s="230" t="str">
        <f t="shared" si="387"/>
        <v>3008302</v>
      </c>
      <c r="E714" s="230" t="str">
        <f t="shared" ref="E714:U714" si="396">E202</f>
        <v>083-0018</v>
      </c>
      <c r="F714" s="230" t="str">
        <f t="shared" si="396"/>
        <v>ED &amp; PAUL 2-17H STATION</v>
      </c>
      <c r="G714" s="230" t="str">
        <f t="shared" si="396"/>
        <v>RICHLAND</v>
      </c>
      <c r="H714" s="230">
        <f t="shared" si="396"/>
        <v>-104.90024</v>
      </c>
      <c r="I714" s="230">
        <f t="shared" si="396"/>
        <v>47.911969999999997</v>
      </c>
      <c r="J714" s="230" t="str">
        <f t="shared" si="396"/>
        <v>TREATER GAS FLARE</v>
      </c>
      <c r="K714" s="230" t="str">
        <f t="shared" si="396"/>
        <v>GAS FLARE</v>
      </c>
      <c r="L714" s="230">
        <f t="shared" si="396"/>
        <v>31000205</v>
      </c>
      <c r="M714" s="230">
        <f t="shared" si="396"/>
        <v>48</v>
      </c>
      <c r="N714" s="230" t="str">
        <f t="shared" si="396"/>
        <v>000</v>
      </c>
      <c r="O714" s="230" t="str">
        <f t="shared" si="396"/>
        <v/>
      </c>
      <c r="P714" s="230" t="str">
        <f t="shared" si="396"/>
        <v>Natural Gas Production, Flares</v>
      </c>
      <c r="Q714" s="231">
        <f t="shared" si="396"/>
        <v>0.18452592940349416</v>
      </c>
      <c r="R714" s="231">
        <f t="shared" si="396"/>
        <v>0.58715125592139605</v>
      </c>
      <c r="S714" s="231">
        <f t="shared" si="396"/>
        <v>0.36879557279392794</v>
      </c>
      <c r="T714" s="231">
        <f t="shared" si="396"/>
        <v>0</v>
      </c>
      <c r="U714" s="231">
        <f t="shared" si="396"/>
        <v>0</v>
      </c>
    </row>
    <row r="715" spans="1:21" s="7" customFormat="1" x14ac:dyDescent="0.2">
      <c r="A715" s="230" t="str">
        <f t="shared" ref="A715:B715" si="397">A203</f>
        <v>MTDEQ Permitted Sources</v>
      </c>
      <c r="B715" s="230" t="str">
        <f t="shared" si="397"/>
        <v>30</v>
      </c>
      <c r="C715" s="226" t="str">
        <f>VLOOKUP(D715,fips_xref!$A$5:$C$286,2,FALSE)</f>
        <v>RICHLAND, MT_Non-Tribal</v>
      </c>
      <c r="D715" s="230" t="str">
        <f t="shared" si="387"/>
        <v>3008302</v>
      </c>
      <c r="E715" s="230" t="str">
        <f t="shared" ref="E715:U715" si="398">E203</f>
        <v>083-0018</v>
      </c>
      <c r="F715" s="230" t="str">
        <f t="shared" si="398"/>
        <v>ED &amp; PAUL 2-17H STATION</v>
      </c>
      <c r="G715" s="230" t="str">
        <f t="shared" si="398"/>
        <v>RICHLAND</v>
      </c>
      <c r="H715" s="230">
        <f t="shared" si="398"/>
        <v>-104.90024</v>
      </c>
      <c r="I715" s="230">
        <f t="shared" si="398"/>
        <v>47.911969999999997</v>
      </c>
      <c r="J715" s="230" t="str">
        <f t="shared" si="398"/>
        <v>TRUCK LOADING/UNLOADING OPERATIONS</v>
      </c>
      <c r="K715" s="230" t="str">
        <f t="shared" si="398"/>
        <v>FUG EMS-TRUCK LOAD/UNLOAD</v>
      </c>
      <c r="L715" s="230">
        <f t="shared" si="398"/>
        <v>31000207</v>
      </c>
      <c r="M715" s="230">
        <f t="shared" si="398"/>
        <v>29756</v>
      </c>
      <c r="N715" s="230" t="str">
        <f t="shared" si="398"/>
        <v>000</v>
      </c>
      <c r="O715" s="230" t="str">
        <f t="shared" si="398"/>
        <v/>
      </c>
      <c r="P715" s="230" t="str">
        <f t="shared" si="398"/>
        <v>Permitted Fugitives</v>
      </c>
      <c r="Q715" s="231">
        <f t="shared" si="398"/>
        <v>0</v>
      </c>
      <c r="R715" s="231">
        <f t="shared" si="398"/>
        <v>1.1362440389033215</v>
      </c>
      <c r="S715" s="231">
        <f t="shared" si="398"/>
        <v>0</v>
      </c>
      <c r="T715" s="231">
        <f t="shared" si="398"/>
        <v>0</v>
      </c>
      <c r="U715" s="231">
        <f t="shared" si="398"/>
        <v>0</v>
      </c>
    </row>
    <row r="716" spans="1:21" s="7" customFormat="1" x14ac:dyDescent="0.2">
      <c r="A716" s="230" t="str">
        <f t="shared" ref="A716:B716" si="399">A204</f>
        <v>MTDEQ Permitted Sources</v>
      </c>
      <c r="B716" s="230" t="str">
        <f t="shared" si="399"/>
        <v>30</v>
      </c>
      <c r="C716" s="226" t="str">
        <f>VLOOKUP(D716,fips_xref!$A$5:$C$286,2,FALSE)</f>
        <v>RICHLAND, MT_Non-Tribal</v>
      </c>
      <c r="D716" s="230" t="str">
        <f t="shared" si="387"/>
        <v>3008302</v>
      </c>
      <c r="E716" s="230" t="str">
        <f t="shared" ref="E716:U716" si="400">E204</f>
        <v>083-0019</v>
      </c>
      <c r="F716" s="230" t="str">
        <f t="shared" si="400"/>
        <v>RUFFATTO 2-31H BATTERY</v>
      </c>
      <c r="G716" s="230" t="str">
        <f t="shared" si="400"/>
        <v>RICHLAND</v>
      </c>
      <c r="H716" s="230">
        <f t="shared" si="400"/>
        <v>-104.92140999999999</v>
      </c>
      <c r="I716" s="230">
        <f t="shared" si="400"/>
        <v>47.96857</v>
      </c>
      <c r="J716" s="230" t="str">
        <f t="shared" si="400"/>
        <v>FUGITIVE EMISSIONS-VALVES,PIPING,PUMPS</v>
      </c>
      <c r="K716" s="230" t="str">
        <f t="shared" si="400"/>
        <v>VALVES,PIPING,EQUIPMENT</v>
      </c>
      <c r="L716" s="230">
        <f t="shared" si="400"/>
        <v>31000207</v>
      </c>
      <c r="M716" s="230">
        <f t="shared" si="400"/>
        <v>13148</v>
      </c>
      <c r="N716" s="230" t="str">
        <f t="shared" si="400"/>
        <v>000</v>
      </c>
      <c r="O716" s="230" t="str">
        <f t="shared" si="400"/>
        <v/>
      </c>
      <c r="P716" s="230" t="str">
        <f t="shared" si="400"/>
        <v>Permitted Fugitives</v>
      </c>
      <c r="Q716" s="231">
        <f t="shared" si="400"/>
        <v>0</v>
      </c>
      <c r="R716" s="231">
        <f t="shared" si="400"/>
        <v>0.11737899398166714</v>
      </c>
      <c r="S716" s="231">
        <f t="shared" si="400"/>
        <v>0</v>
      </c>
      <c r="T716" s="231">
        <f t="shared" si="400"/>
        <v>0</v>
      </c>
      <c r="U716" s="231">
        <f t="shared" si="400"/>
        <v>0</v>
      </c>
    </row>
    <row r="717" spans="1:21" s="7" customFormat="1" x14ac:dyDescent="0.2">
      <c r="A717" s="230" t="str">
        <f t="shared" ref="A717:B717" si="401">A205</f>
        <v>MTDEQ Permitted Sources</v>
      </c>
      <c r="B717" s="230" t="str">
        <f t="shared" si="401"/>
        <v>30</v>
      </c>
      <c r="C717" s="226" t="str">
        <f>VLOOKUP(D717,fips_xref!$A$5:$C$286,2,FALSE)</f>
        <v>RICHLAND, MT_Non-Tribal</v>
      </c>
      <c r="D717" s="230" t="str">
        <f t="shared" si="387"/>
        <v>3008302</v>
      </c>
      <c r="E717" s="230" t="str">
        <f t="shared" ref="E717:U717" si="402">E205</f>
        <v>083-0019</v>
      </c>
      <c r="F717" s="230" t="str">
        <f t="shared" si="402"/>
        <v>RUFFATTO 2-31H BATTERY</v>
      </c>
      <c r="G717" s="230" t="str">
        <f t="shared" si="402"/>
        <v>RICHLAND</v>
      </c>
      <c r="H717" s="230">
        <f t="shared" si="402"/>
        <v>-104.92140999999999</v>
      </c>
      <c r="I717" s="230">
        <f t="shared" si="402"/>
        <v>47.96857</v>
      </c>
      <c r="J717" s="230" t="str">
        <f t="shared" si="402"/>
        <v>HEAT TREATER BURNER</v>
      </c>
      <c r="K717" s="230" t="str">
        <f t="shared" si="402"/>
        <v>HEATING UNIT</v>
      </c>
      <c r="L717" s="230">
        <f t="shared" si="402"/>
        <v>31000205</v>
      </c>
      <c r="M717" s="230">
        <f t="shared" si="402"/>
        <v>8760</v>
      </c>
      <c r="N717" s="230" t="str">
        <f t="shared" si="402"/>
        <v>000</v>
      </c>
      <c r="O717" s="230" t="str">
        <f t="shared" si="402"/>
        <v/>
      </c>
      <c r="P717" s="230" t="str">
        <f t="shared" si="402"/>
        <v>Natural Gas Production, Flares</v>
      </c>
      <c r="Q717" s="231">
        <f t="shared" si="402"/>
        <v>0.16837991058068844</v>
      </c>
      <c r="R717" s="231">
        <f t="shared" si="402"/>
        <v>5.6382922873289892E-3</v>
      </c>
      <c r="S717" s="231">
        <f t="shared" si="402"/>
        <v>0.16837991058068844</v>
      </c>
      <c r="T717" s="231">
        <f t="shared" si="402"/>
        <v>1.1532870587718385E-3</v>
      </c>
      <c r="U717" s="231">
        <f t="shared" si="402"/>
        <v>1.2942443659550633E-2</v>
      </c>
    </row>
    <row r="718" spans="1:21" s="7" customFormat="1" x14ac:dyDescent="0.2">
      <c r="A718" s="230" t="str">
        <f t="shared" ref="A718:B718" si="403">A206</f>
        <v>MTDEQ Permitted Sources</v>
      </c>
      <c r="B718" s="230" t="str">
        <f t="shared" si="403"/>
        <v>30</v>
      </c>
      <c r="C718" s="226" t="str">
        <f>VLOOKUP(D718,fips_xref!$A$5:$C$286,2,FALSE)</f>
        <v>RICHLAND, MT_Non-Tribal</v>
      </c>
      <c r="D718" s="230" t="str">
        <f t="shared" si="387"/>
        <v>3008302</v>
      </c>
      <c r="E718" s="230" t="str">
        <f t="shared" ref="E718:U718" si="404">E206</f>
        <v>083-0019</v>
      </c>
      <c r="F718" s="230" t="str">
        <f t="shared" si="404"/>
        <v>RUFFATTO 2-31H BATTERY</v>
      </c>
      <c r="G718" s="230" t="str">
        <f t="shared" si="404"/>
        <v>RICHLAND</v>
      </c>
      <c r="H718" s="230">
        <f t="shared" si="404"/>
        <v>-104.92140999999999</v>
      </c>
      <c r="I718" s="230">
        <f t="shared" si="404"/>
        <v>47.96857</v>
      </c>
      <c r="J718" s="230" t="str">
        <f t="shared" si="404"/>
        <v>PRODUCTION TANKS (4 TOTAL)</v>
      </c>
      <c r="K718" s="230" t="str">
        <f t="shared" si="404"/>
        <v>CRUDE OIL STORAGE TANKS</v>
      </c>
      <c r="L718" s="230">
        <f t="shared" si="404"/>
        <v>40301012</v>
      </c>
      <c r="M718" s="230">
        <f t="shared" si="404"/>
        <v>13148</v>
      </c>
      <c r="N718" s="230" t="str">
        <f t="shared" si="404"/>
        <v>000</v>
      </c>
      <c r="O718" s="230" t="str">
        <f t="shared" si="404"/>
        <v/>
      </c>
      <c r="P718" s="230" t="str">
        <f t="shared" si="404"/>
        <v>Permitted Tank Losses</v>
      </c>
      <c r="Q718" s="231">
        <f t="shared" si="404"/>
        <v>0</v>
      </c>
      <c r="R718" s="231">
        <f t="shared" si="404"/>
        <v>9.3544394767049135E-2</v>
      </c>
      <c r="S718" s="231">
        <f t="shared" si="404"/>
        <v>0</v>
      </c>
      <c r="T718" s="231">
        <f t="shared" si="404"/>
        <v>0</v>
      </c>
      <c r="U718" s="231">
        <f t="shared" si="404"/>
        <v>0</v>
      </c>
    </row>
    <row r="719" spans="1:21" s="7" customFormat="1" x14ac:dyDescent="0.2">
      <c r="A719" s="230" t="str">
        <f t="shared" ref="A719:B719" si="405">A207</f>
        <v>MTDEQ Permitted Sources</v>
      </c>
      <c r="B719" s="230" t="str">
        <f t="shared" si="405"/>
        <v>30</v>
      </c>
      <c r="C719" s="226" t="str">
        <f>VLOOKUP(D719,fips_xref!$A$5:$C$286,2,FALSE)</f>
        <v>RICHLAND, MT_Non-Tribal</v>
      </c>
      <c r="D719" s="230" t="str">
        <f t="shared" si="387"/>
        <v>3008302</v>
      </c>
      <c r="E719" s="230" t="str">
        <f t="shared" ref="E719:U719" si="406">E207</f>
        <v>083-0019</v>
      </c>
      <c r="F719" s="230" t="str">
        <f t="shared" si="406"/>
        <v>RUFFATTO 2-31H BATTERY</v>
      </c>
      <c r="G719" s="230" t="str">
        <f t="shared" si="406"/>
        <v>RICHLAND</v>
      </c>
      <c r="H719" s="230">
        <f t="shared" si="406"/>
        <v>-104.92140999999999</v>
      </c>
      <c r="I719" s="230">
        <f t="shared" si="406"/>
        <v>47.96857</v>
      </c>
      <c r="J719" s="230" t="str">
        <f t="shared" si="406"/>
        <v>TANK VAPOR GAS FLARE</v>
      </c>
      <c r="K719" s="230" t="str">
        <f t="shared" si="406"/>
        <v>GAS FLARE</v>
      </c>
      <c r="L719" s="230">
        <f t="shared" si="406"/>
        <v>31000205</v>
      </c>
      <c r="M719" s="230">
        <f t="shared" si="406"/>
        <v>8760</v>
      </c>
      <c r="N719" s="230" t="str">
        <f t="shared" si="406"/>
        <v>000</v>
      </c>
      <c r="O719" s="230" t="str">
        <f t="shared" si="406"/>
        <v/>
      </c>
      <c r="P719" s="230" t="str">
        <f t="shared" si="406"/>
        <v>Natural Gas Production, Flares</v>
      </c>
      <c r="Q719" s="231">
        <f t="shared" si="406"/>
        <v>0.3940397450803782</v>
      </c>
      <c r="R719" s="231">
        <f t="shared" si="406"/>
        <v>1.0180961868824732</v>
      </c>
      <c r="S719" s="231">
        <f t="shared" si="406"/>
        <v>0.78859206218687716</v>
      </c>
      <c r="T719" s="231">
        <f t="shared" si="406"/>
        <v>1.1532870587718385E-3</v>
      </c>
      <c r="U719" s="231">
        <f t="shared" si="406"/>
        <v>1.0635869542006956E-2</v>
      </c>
    </row>
    <row r="720" spans="1:21" s="7" customFormat="1" x14ac:dyDescent="0.2">
      <c r="A720" s="230" t="str">
        <f t="shared" ref="A720:B720" si="407">A208</f>
        <v>MTDEQ Permitted Sources</v>
      </c>
      <c r="B720" s="230" t="str">
        <f t="shared" si="407"/>
        <v>30</v>
      </c>
      <c r="C720" s="226" t="str">
        <f>VLOOKUP(D720,fips_xref!$A$5:$C$286,2,FALSE)</f>
        <v>RICHLAND, MT_Non-Tribal</v>
      </c>
      <c r="D720" s="230" t="str">
        <f t="shared" si="387"/>
        <v>3008302</v>
      </c>
      <c r="E720" s="230" t="str">
        <f t="shared" ref="E720:U720" si="408">E208</f>
        <v>083-0019</v>
      </c>
      <c r="F720" s="230" t="str">
        <f t="shared" si="408"/>
        <v>RUFFATTO 2-31H BATTERY</v>
      </c>
      <c r="G720" s="230" t="str">
        <f t="shared" si="408"/>
        <v>RICHLAND</v>
      </c>
      <c r="H720" s="230">
        <f t="shared" si="408"/>
        <v>-104.92140999999999</v>
      </c>
      <c r="I720" s="230">
        <f t="shared" si="408"/>
        <v>47.96857</v>
      </c>
      <c r="J720" s="230" t="str">
        <f t="shared" si="408"/>
        <v>TREATER GAS FLARE</v>
      </c>
      <c r="K720" s="230" t="str">
        <f t="shared" si="408"/>
        <v>GAS FLARE</v>
      </c>
      <c r="L720" s="230">
        <f t="shared" si="408"/>
        <v>31000205</v>
      </c>
      <c r="M720" s="230">
        <f t="shared" si="408"/>
        <v>48</v>
      </c>
      <c r="N720" s="230" t="str">
        <f t="shared" si="408"/>
        <v>000</v>
      </c>
      <c r="O720" s="230" t="str">
        <f t="shared" si="408"/>
        <v/>
      </c>
      <c r="P720" s="230" t="str">
        <f t="shared" si="408"/>
        <v>Natural Gas Production, Flares</v>
      </c>
      <c r="Q720" s="231">
        <f t="shared" si="408"/>
        <v>0.18452592940349416</v>
      </c>
      <c r="R720" s="231">
        <f t="shared" si="408"/>
        <v>0.58715125592139605</v>
      </c>
      <c r="S720" s="231">
        <f t="shared" si="408"/>
        <v>0.36879557279392794</v>
      </c>
      <c r="T720" s="231">
        <f t="shared" si="408"/>
        <v>0</v>
      </c>
      <c r="U720" s="231">
        <f t="shared" si="408"/>
        <v>0</v>
      </c>
    </row>
    <row r="721" spans="1:21" s="7" customFormat="1" x14ac:dyDescent="0.2">
      <c r="A721" s="230" t="str">
        <f t="shared" ref="A721:B721" si="409">A209</f>
        <v>MTDEQ Permitted Sources</v>
      </c>
      <c r="B721" s="230" t="str">
        <f t="shared" si="409"/>
        <v>30</v>
      </c>
      <c r="C721" s="226" t="str">
        <f>VLOOKUP(D721,fips_xref!$A$5:$C$286,2,FALSE)</f>
        <v>RICHLAND, MT_Non-Tribal</v>
      </c>
      <c r="D721" s="230" t="str">
        <f t="shared" si="387"/>
        <v>3008302</v>
      </c>
      <c r="E721" s="230" t="str">
        <f t="shared" ref="E721:U721" si="410">E209</f>
        <v>083-0019</v>
      </c>
      <c r="F721" s="230" t="str">
        <f t="shared" si="410"/>
        <v>RUFFATTO 2-31H BATTERY</v>
      </c>
      <c r="G721" s="230" t="str">
        <f t="shared" si="410"/>
        <v>RICHLAND</v>
      </c>
      <c r="H721" s="230">
        <f t="shared" si="410"/>
        <v>-104.92140999999999</v>
      </c>
      <c r="I721" s="230">
        <f t="shared" si="410"/>
        <v>47.96857</v>
      </c>
      <c r="J721" s="230" t="str">
        <f t="shared" si="410"/>
        <v>TRUCK LOADING/UNLOADING OPERATIONS</v>
      </c>
      <c r="K721" s="230" t="str">
        <f t="shared" si="410"/>
        <v>FUG EMS TRK LOAD/UNLOAD</v>
      </c>
      <c r="L721" s="230">
        <f t="shared" si="410"/>
        <v>31000207</v>
      </c>
      <c r="M721" s="230">
        <f t="shared" si="410"/>
        <v>13276</v>
      </c>
      <c r="N721" s="230" t="str">
        <f t="shared" si="410"/>
        <v>000</v>
      </c>
      <c r="O721" s="230" t="str">
        <f t="shared" si="410"/>
        <v/>
      </c>
      <c r="P721" s="230" t="str">
        <f t="shared" si="410"/>
        <v>Permitted Fugitives</v>
      </c>
      <c r="Q721" s="231">
        <f t="shared" si="410"/>
        <v>0</v>
      </c>
      <c r="R721" s="231">
        <f t="shared" si="410"/>
        <v>0.50693373383348816</v>
      </c>
      <c r="S721" s="231">
        <f t="shared" si="410"/>
        <v>0</v>
      </c>
      <c r="T721" s="231">
        <f t="shared" si="410"/>
        <v>0</v>
      </c>
      <c r="U721" s="231">
        <f t="shared" si="410"/>
        <v>0</v>
      </c>
    </row>
    <row r="722" spans="1:21" s="7" customFormat="1" x14ac:dyDescent="0.2">
      <c r="A722" s="230" t="str">
        <f t="shared" ref="A722:B722" si="411">A210</f>
        <v>MTDEQ Permitted Sources</v>
      </c>
      <c r="B722" s="230" t="str">
        <f t="shared" si="411"/>
        <v>30</v>
      </c>
      <c r="C722" s="226" t="str">
        <f>VLOOKUP(D722,fips_xref!$A$5:$C$286,2,FALSE)</f>
        <v>RICHLAND, MT_Non-Tribal</v>
      </c>
      <c r="D722" s="230" t="str">
        <f t="shared" si="387"/>
        <v>3008302</v>
      </c>
      <c r="E722" s="230" t="str">
        <f t="shared" ref="E722:U722" si="412">E210</f>
        <v>083-0020</v>
      </c>
      <c r="F722" s="230" t="str">
        <f t="shared" si="412"/>
        <v>VAIRA 2-3 &amp; VAIRA 3-3H BATTERY</v>
      </c>
      <c r="G722" s="230" t="str">
        <f t="shared" si="412"/>
        <v>RICHLAND</v>
      </c>
      <c r="H722" s="230">
        <f t="shared" si="412"/>
        <v>-104.78524</v>
      </c>
      <c r="I722" s="230">
        <f t="shared" si="412"/>
        <v>47.866979999999998</v>
      </c>
      <c r="J722" s="230" t="str">
        <f t="shared" si="412"/>
        <v>FUGITIVE EMISSIONS-VALVES,PIPING,PUMPS</v>
      </c>
      <c r="K722" s="230" t="str">
        <f t="shared" si="412"/>
        <v>VALVES,PIPING,EQUIPMENT</v>
      </c>
      <c r="L722" s="230">
        <f t="shared" si="412"/>
        <v>31000207</v>
      </c>
      <c r="M722" s="230">
        <f t="shared" si="412"/>
        <v>62431</v>
      </c>
      <c r="N722" s="230" t="str">
        <f t="shared" si="412"/>
        <v>000</v>
      </c>
      <c r="O722" s="230" t="str">
        <f t="shared" si="412"/>
        <v/>
      </c>
      <c r="P722" s="230" t="str">
        <f t="shared" si="412"/>
        <v>Permitted Fugitives</v>
      </c>
      <c r="Q722" s="231">
        <f t="shared" si="412"/>
        <v>0</v>
      </c>
      <c r="R722" s="231">
        <f t="shared" si="412"/>
        <v>0.55755022141291888</v>
      </c>
      <c r="S722" s="231">
        <f t="shared" si="412"/>
        <v>0</v>
      </c>
      <c r="T722" s="231">
        <f t="shared" si="412"/>
        <v>0</v>
      </c>
      <c r="U722" s="231">
        <f t="shared" si="412"/>
        <v>0</v>
      </c>
    </row>
    <row r="723" spans="1:21" s="7" customFormat="1" x14ac:dyDescent="0.2">
      <c r="A723" s="230" t="str">
        <f t="shared" ref="A723:B723" si="413">A211</f>
        <v>MTDEQ Permitted Sources</v>
      </c>
      <c r="B723" s="230" t="str">
        <f t="shared" si="413"/>
        <v>30</v>
      </c>
      <c r="C723" s="226" t="str">
        <f>VLOOKUP(D723,fips_xref!$A$5:$C$286,2,FALSE)</f>
        <v>RICHLAND, MT_Non-Tribal</v>
      </c>
      <c r="D723" s="230" t="str">
        <f t="shared" si="387"/>
        <v>3008302</v>
      </c>
      <c r="E723" s="230" t="str">
        <f t="shared" ref="E723:U723" si="414">E211</f>
        <v>083-0020</v>
      </c>
      <c r="F723" s="230" t="str">
        <f t="shared" si="414"/>
        <v>VAIRA 2-3 &amp; VAIRA 3-3H BATTERY</v>
      </c>
      <c r="G723" s="230" t="str">
        <f t="shared" si="414"/>
        <v>RICHLAND</v>
      </c>
      <c r="H723" s="230">
        <f t="shared" si="414"/>
        <v>-104.78524</v>
      </c>
      <c r="I723" s="230">
        <f t="shared" si="414"/>
        <v>47.866979999999998</v>
      </c>
      <c r="J723" s="230" t="str">
        <f t="shared" si="414"/>
        <v>HEAT TREATER BURNER</v>
      </c>
      <c r="K723" s="230" t="str">
        <f t="shared" si="414"/>
        <v>HEATING UNIT</v>
      </c>
      <c r="L723" s="230">
        <f t="shared" si="414"/>
        <v>31000205</v>
      </c>
      <c r="M723" s="230">
        <f t="shared" si="414"/>
        <v>8424</v>
      </c>
      <c r="N723" s="230" t="str">
        <f t="shared" si="414"/>
        <v>000</v>
      </c>
      <c r="O723" s="230" t="str">
        <f t="shared" si="414"/>
        <v/>
      </c>
      <c r="P723" s="230" t="str">
        <f t="shared" si="414"/>
        <v>Natural Gas Production, Flares</v>
      </c>
      <c r="Q723" s="231">
        <f t="shared" si="414"/>
        <v>0.16197276025417826</v>
      </c>
      <c r="R723" s="231">
        <f t="shared" si="414"/>
        <v>5.38200627426858E-3</v>
      </c>
      <c r="S723" s="231">
        <f t="shared" si="414"/>
        <v>0.16197276025417826</v>
      </c>
      <c r="T723" s="231">
        <f t="shared" si="414"/>
        <v>1.0251440522416344E-3</v>
      </c>
      <c r="U723" s="231">
        <f t="shared" si="414"/>
        <v>1.2429871633429818E-2</v>
      </c>
    </row>
    <row r="724" spans="1:21" s="7" customFormat="1" x14ac:dyDescent="0.2">
      <c r="A724" s="230" t="str">
        <f t="shared" ref="A724:B724" si="415">A212</f>
        <v>MTDEQ Permitted Sources</v>
      </c>
      <c r="B724" s="230" t="str">
        <f t="shared" si="415"/>
        <v>30</v>
      </c>
      <c r="C724" s="226" t="str">
        <f>VLOOKUP(D724,fips_xref!$A$5:$C$286,2,FALSE)</f>
        <v>RICHLAND, MT_Non-Tribal</v>
      </c>
      <c r="D724" s="230" t="str">
        <f t="shared" si="387"/>
        <v>3008302</v>
      </c>
      <c r="E724" s="230" t="str">
        <f t="shared" ref="E724:U724" si="416">E212</f>
        <v>083-0020</v>
      </c>
      <c r="F724" s="230" t="str">
        <f t="shared" si="416"/>
        <v>VAIRA 2-3 &amp; VAIRA 3-3H BATTERY</v>
      </c>
      <c r="G724" s="230" t="str">
        <f t="shared" si="416"/>
        <v>RICHLAND</v>
      </c>
      <c r="H724" s="230">
        <f t="shared" si="416"/>
        <v>-104.78524</v>
      </c>
      <c r="I724" s="230">
        <f t="shared" si="416"/>
        <v>47.866979999999998</v>
      </c>
      <c r="J724" s="230" t="str">
        <f t="shared" si="416"/>
        <v>PRODUCTION TANKS (3 TOTAL)</v>
      </c>
      <c r="K724" s="230" t="str">
        <f t="shared" si="416"/>
        <v>CRUDE OIL STORAGE TANKS</v>
      </c>
      <c r="L724" s="230">
        <f t="shared" si="416"/>
        <v>30301012</v>
      </c>
      <c r="M724" s="230">
        <f t="shared" si="416"/>
        <v>62851</v>
      </c>
      <c r="N724" s="230" t="str">
        <f t="shared" si="416"/>
        <v>000</v>
      </c>
      <c r="O724" s="230" t="str">
        <f t="shared" si="416"/>
        <v/>
      </c>
      <c r="P724" s="230" t="str">
        <f t="shared" si="416"/>
        <v>Permitted Tank Losses</v>
      </c>
      <c r="Q724" s="231">
        <f t="shared" si="416"/>
        <v>0</v>
      </c>
      <c r="R724" s="231">
        <f t="shared" si="416"/>
        <v>0.44696280677735256</v>
      </c>
      <c r="S724" s="231">
        <f t="shared" si="416"/>
        <v>0</v>
      </c>
      <c r="T724" s="231">
        <f t="shared" si="416"/>
        <v>0</v>
      </c>
      <c r="U724" s="231">
        <f t="shared" si="416"/>
        <v>0</v>
      </c>
    </row>
    <row r="725" spans="1:21" s="7" customFormat="1" x14ac:dyDescent="0.2">
      <c r="A725" s="230" t="str">
        <f t="shared" ref="A725:B725" si="417">A213</f>
        <v>MTDEQ Permitted Sources</v>
      </c>
      <c r="B725" s="230" t="str">
        <f t="shared" si="417"/>
        <v>30</v>
      </c>
      <c r="C725" s="226" t="str">
        <f>VLOOKUP(D725,fips_xref!$A$5:$C$286,2,FALSE)</f>
        <v>RICHLAND, MT_Non-Tribal</v>
      </c>
      <c r="D725" s="230" t="str">
        <f t="shared" si="387"/>
        <v>3008302</v>
      </c>
      <c r="E725" s="230" t="str">
        <f t="shared" ref="E725:U725" si="418">E213</f>
        <v>083-0020</v>
      </c>
      <c r="F725" s="230" t="str">
        <f t="shared" si="418"/>
        <v>VAIRA 2-3 &amp; VAIRA 3-3H BATTERY</v>
      </c>
      <c r="G725" s="230" t="str">
        <f t="shared" si="418"/>
        <v>RICHLAND</v>
      </c>
      <c r="H725" s="230">
        <f t="shared" si="418"/>
        <v>-104.78524</v>
      </c>
      <c r="I725" s="230">
        <f t="shared" si="418"/>
        <v>47.866979999999998</v>
      </c>
      <c r="J725" s="230" t="str">
        <f t="shared" si="418"/>
        <v>PUMPING UNIT #1</v>
      </c>
      <c r="K725" s="230" t="str">
        <f t="shared" si="418"/>
        <v>85-HP PUMPING ENGINE</v>
      </c>
      <c r="L725" s="230">
        <f t="shared" si="418"/>
        <v>20200253</v>
      </c>
      <c r="M725" s="230">
        <f t="shared" si="418"/>
        <v>8424</v>
      </c>
      <c r="N725" s="230" t="str">
        <f t="shared" si="418"/>
        <v>000</v>
      </c>
      <c r="O725" s="230" t="str">
        <f t="shared" si="418"/>
        <v/>
      </c>
      <c r="P725" s="230" t="str">
        <f t="shared" si="418"/>
        <v>Compressor Engines</v>
      </c>
      <c r="Q725" s="231">
        <f t="shared" si="418"/>
        <v>1.2414494472646191</v>
      </c>
      <c r="R725" s="231">
        <f t="shared" si="418"/>
        <v>1.5113186190172294</v>
      </c>
      <c r="S725" s="231">
        <f t="shared" si="418"/>
        <v>1.7271114420140936</v>
      </c>
      <c r="T725" s="231">
        <f t="shared" si="418"/>
        <v>2.69100313713429E-3</v>
      </c>
      <c r="U725" s="231">
        <f t="shared" si="418"/>
        <v>5.3948205749216008E-2</v>
      </c>
    </row>
    <row r="726" spans="1:21" s="7" customFormat="1" x14ac:dyDescent="0.2">
      <c r="A726" s="230" t="str">
        <f t="shared" ref="A726:B726" si="419">A214</f>
        <v>MTDEQ Permitted Sources</v>
      </c>
      <c r="B726" s="230" t="str">
        <f t="shared" si="419"/>
        <v>30</v>
      </c>
      <c r="C726" s="226" t="str">
        <f>VLOOKUP(D726,fips_xref!$A$5:$C$286,2,FALSE)</f>
        <v>RICHLAND, MT_Non-Tribal</v>
      </c>
      <c r="D726" s="230" t="str">
        <f t="shared" si="387"/>
        <v>3008302</v>
      </c>
      <c r="E726" s="230" t="str">
        <f t="shared" ref="E726:U726" si="420">E214</f>
        <v>083-0020</v>
      </c>
      <c r="F726" s="230" t="str">
        <f t="shared" si="420"/>
        <v>VAIRA 2-3 &amp; VAIRA 3-3H BATTERY</v>
      </c>
      <c r="G726" s="230" t="str">
        <f t="shared" si="420"/>
        <v>RICHLAND</v>
      </c>
      <c r="H726" s="230">
        <f t="shared" si="420"/>
        <v>-104.78524</v>
      </c>
      <c r="I726" s="230">
        <f t="shared" si="420"/>
        <v>47.866979999999998</v>
      </c>
      <c r="J726" s="230" t="str">
        <f t="shared" si="420"/>
        <v>PUMPING UNIT #2</v>
      </c>
      <c r="K726" s="230" t="str">
        <f t="shared" si="420"/>
        <v>85-HP PUMPING ENGINE</v>
      </c>
      <c r="L726" s="230">
        <f t="shared" si="420"/>
        <v>20200253</v>
      </c>
      <c r="M726" s="230">
        <f t="shared" si="420"/>
        <v>3312</v>
      </c>
      <c r="N726" s="230" t="str">
        <f t="shared" si="420"/>
        <v>000</v>
      </c>
      <c r="O726" s="230" t="str">
        <f t="shared" si="420"/>
        <v/>
      </c>
      <c r="P726" s="230" t="str">
        <f t="shared" si="420"/>
        <v>Compressor Engines</v>
      </c>
      <c r="Q726" s="231">
        <f t="shared" si="420"/>
        <v>0.48809671187354819</v>
      </c>
      <c r="R726" s="231">
        <f t="shared" si="420"/>
        <v>0.5941991212805573</v>
      </c>
      <c r="S726" s="231">
        <f t="shared" si="420"/>
        <v>0.67902979160355259</v>
      </c>
      <c r="T726" s="231">
        <f t="shared" si="420"/>
        <v>1.0251440522416344E-3</v>
      </c>
      <c r="U726" s="231">
        <f t="shared" si="420"/>
        <v>2.1271739084013912E-2</v>
      </c>
    </row>
    <row r="727" spans="1:21" s="7" customFormat="1" x14ac:dyDescent="0.2">
      <c r="A727" s="230" t="str">
        <f t="shared" ref="A727:B727" si="421">A215</f>
        <v>MTDEQ Permitted Sources</v>
      </c>
      <c r="B727" s="230" t="str">
        <f t="shared" si="421"/>
        <v>30</v>
      </c>
      <c r="C727" s="226" t="str">
        <f>VLOOKUP(D727,fips_xref!$A$5:$C$286,2,FALSE)</f>
        <v>RICHLAND, MT_Non-Tribal</v>
      </c>
      <c r="D727" s="230" t="str">
        <f t="shared" si="387"/>
        <v>3008302</v>
      </c>
      <c r="E727" s="230" t="str">
        <f t="shared" ref="E727:U727" si="422">E215</f>
        <v>083-0020</v>
      </c>
      <c r="F727" s="230" t="str">
        <f t="shared" si="422"/>
        <v>VAIRA 2-3 &amp; VAIRA 3-3H BATTERY</v>
      </c>
      <c r="G727" s="230" t="str">
        <f t="shared" si="422"/>
        <v>RICHLAND</v>
      </c>
      <c r="H727" s="230">
        <f t="shared" si="422"/>
        <v>-104.78524</v>
      </c>
      <c r="I727" s="230">
        <f t="shared" si="422"/>
        <v>47.866979999999998</v>
      </c>
      <c r="J727" s="230" t="str">
        <f t="shared" si="422"/>
        <v>TANK VAPOR GAS FLARE</v>
      </c>
      <c r="K727" s="230" t="str">
        <f t="shared" si="422"/>
        <v>GAS FLARE</v>
      </c>
      <c r="L727" s="230">
        <f t="shared" si="422"/>
        <v>31000205</v>
      </c>
      <c r="M727" s="230">
        <f t="shared" si="422"/>
        <v>8424</v>
      </c>
      <c r="N727" s="230" t="str">
        <f t="shared" si="422"/>
        <v>000</v>
      </c>
      <c r="O727" s="230" t="str">
        <f t="shared" si="422"/>
        <v/>
      </c>
      <c r="P727" s="230" t="str">
        <f t="shared" si="422"/>
        <v>Natural Gas Production, Flares</v>
      </c>
      <c r="Q727" s="231">
        <f t="shared" si="422"/>
        <v>0.37891887030981414</v>
      </c>
      <c r="R727" s="231">
        <f t="shared" si="422"/>
        <v>0.97914071289729099</v>
      </c>
      <c r="S727" s="231">
        <f t="shared" si="422"/>
        <v>0.75835031264574904</v>
      </c>
      <c r="T727" s="231">
        <f t="shared" si="422"/>
        <v>1.0251440522416344E-3</v>
      </c>
      <c r="U727" s="231">
        <f t="shared" si="422"/>
        <v>1.0251440522416343E-2</v>
      </c>
    </row>
    <row r="728" spans="1:21" s="7" customFormat="1" x14ac:dyDescent="0.2">
      <c r="A728" s="230" t="str">
        <f t="shared" ref="A728:B728" si="423">A216</f>
        <v>MTDEQ Permitted Sources</v>
      </c>
      <c r="B728" s="230" t="str">
        <f t="shared" si="423"/>
        <v>30</v>
      </c>
      <c r="C728" s="226" t="str">
        <f>VLOOKUP(D728,fips_xref!$A$5:$C$286,2,FALSE)</f>
        <v>RICHLAND, MT_Non-Tribal</v>
      </c>
      <c r="D728" s="230" t="str">
        <f t="shared" si="387"/>
        <v>3008302</v>
      </c>
      <c r="E728" s="230" t="str">
        <f t="shared" ref="E728:U728" si="424">E216</f>
        <v>083-0020</v>
      </c>
      <c r="F728" s="230" t="str">
        <f t="shared" si="424"/>
        <v>VAIRA 2-3 &amp; VAIRA 3-3H BATTERY</v>
      </c>
      <c r="G728" s="230" t="str">
        <f t="shared" si="424"/>
        <v>RICHLAND</v>
      </c>
      <c r="H728" s="230">
        <f t="shared" si="424"/>
        <v>-104.78524</v>
      </c>
      <c r="I728" s="230">
        <f t="shared" si="424"/>
        <v>47.866979999999998</v>
      </c>
      <c r="J728" s="230" t="str">
        <f t="shared" si="424"/>
        <v>TREATER GAS FLARE</v>
      </c>
      <c r="K728" s="230" t="str">
        <f t="shared" si="424"/>
        <v>GAS FLARE</v>
      </c>
      <c r="L728" s="230">
        <f t="shared" si="424"/>
        <v>31000205</v>
      </c>
      <c r="M728" s="230">
        <f t="shared" si="424"/>
        <v>48</v>
      </c>
      <c r="N728" s="230" t="str">
        <f t="shared" si="424"/>
        <v>000</v>
      </c>
      <c r="O728" s="230" t="str">
        <f t="shared" si="424"/>
        <v/>
      </c>
      <c r="P728" s="230" t="str">
        <f t="shared" si="424"/>
        <v>Natural Gas Production, Flares</v>
      </c>
      <c r="Q728" s="231">
        <f t="shared" si="424"/>
        <v>0.18452592940349416</v>
      </c>
      <c r="R728" s="231">
        <f t="shared" si="424"/>
        <v>0.58715125592139605</v>
      </c>
      <c r="S728" s="231">
        <f t="shared" si="424"/>
        <v>0.36879557279392794</v>
      </c>
      <c r="T728" s="231">
        <f t="shared" si="424"/>
        <v>0</v>
      </c>
      <c r="U728" s="231">
        <f t="shared" si="424"/>
        <v>0</v>
      </c>
    </row>
    <row r="729" spans="1:21" s="7" customFormat="1" x14ac:dyDescent="0.2">
      <c r="A729" s="230" t="str">
        <f t="shared" ref="A729:B729" si="425">A217</f>
        <v>MTDEQ Permitted Sources</v>
      </c>
      <c r="B729" s="230" t="str">
        <f t="shared" si="425"/>
        <v>30</v>
      </c>
      <c r="C729" s="226" t="str">
        <f>VLOOKUP(D729,fips_xref!$A$5:$C$286,2,FALSE)</f>
        <v>RICHLAND, MT_Non-Tribal</v>
      </c>
      <c r="D729" s="230" t="str">
        <f t="shared" si="387"/>
        <v>3008302</v>
      </c>
      <c r="E729" s="230" t="str">
        <f t="shared" ref="E729:U729" si="426">E217</f>
        <v>083-0020</v>
      </c>
      <c r="F729" s="230" t="str">
        <f t="shared" si="426"/>
        <v>VAIRA 2-3 &amp; VAIRA 3-3H BATTERY</v>
      </c>
      <c r="G729" s="230" t="str">
        <f t="shared" si="426"/>
        <v>RICHLAND</v>
      </c>
      <c r="H729" s="230">
        <f t="shared" si="426"/>
        <v>-104.78524</v>
      </c>
      <c r="I729" s="230">
        <f t="shared" si="426"/>
        <v>47.866979999999998</v>
      </c>
      <c r="J729" s="230" t="str">
        <f t="shared" si="426"/>
        <v>TRUCK LOADING/UNLOADING OPERATIONS</v>
      </c>
      <c r="K729" s="230" t="str">
        <f t="shared" si="426"/>
        <v>FUG EMS TRK LOAD/UNLOAD</v>
      </c>
      <c r="L729" s="230">
        <f t="shared" si="426"/>
        <v>31000207</v>
      </c>
      <c r="M729" s="230">
        <f t="shared" si="426"/>
        <v>0</v>
      </c>
      <c r="N729" s="230" t="str">
        <f t="shared" si="426"/>
        <v>000</v>
      </c>
      <c r="O729" s="230" t="str">
        <f t="shared" si="426"/>
        <v/>
      </c>
      <c r="P729" s="230" t="str">
        <f t="shared" si="426"/>
        <v>Permitted Fugitives</v>
      </c>
      <c r="Q729" s="231">
        <f t="shared" si="426"/>
        <v>0</v>
      </c>
      <c r="R729" s="231">
        <f t="shared" si="426"/>
        <v>0</v>
      </c>
      <c r="S729" s="231">
        <f t="shared" si="426"/>
        <v>0</v>
      </c>
      <c r="T729" s="231">
        <f t="shared" si="426"/>
        <v>0</v>
      </c>
      <c r="U729" s="231">
        <f t="shared" si="426"/>
        <v>0</v>
      </c>
    </row>
    <row r="730" spans="1:21" s="7" customFormat="1" x14ac:dyDescent="0.2">
      <c r="A730" s="230" t="str">
        <f t="shared" ref="A730:B730" si="427">A218</f>
        <v>MTDEQ Permitted Sources</v>
      </c>
      <c r="B730" s="230" t="str">
        <f t="shared" si="427"/>
        <v>30</v>
      </c>
      <c r="C730" s="226" t="str">
        <f>VLOOKUP(D730,fips_xref!$A$5:$C$286,2,FALSE)</f>
        <v>RICHLAND, MT_Non-Tribal</v>
      </c>
      <c r="D730" s="230" t="str">
        <f t="shared" si="387"/>
        <v>3008302</v>
      </c>
      <c r="E730" s="230" t="str">
        <f t="shared" ref="E730:U730" si="428">E218</f>
        <v>083-0021</v>
      </c>
      <c r="F730" s="230" t="str">
        <f t="shared" si="428"/>
        <v>BROWN 1-6H STATION &amp; BROWN 1A-6H STATION</v>
      </c>
      <c r="G730" s="230" t="str">
        <f t="shared" si="428"/>
        <v>RICHLAND</v>
      </c>
      <c r="H730" s="230">
        <f t="shared" si="428"/>
        <v>-104.92118000000001</v>
      </c>
      <c r="I730" s="230">
        <f t="shared" si="428"/>
        <v>47.94115</v>
      </c>
      <c r="J730" s="230" t="str">
        <f t="shared" si="428"/>
        <v>FUGITIVE EMISSIONS-VLVES,PIPING,PUMPS</v>
      </c>
      <c r="K730" s="230" t="str">
        <f t="shared" si="428"/>
        <v>VALVES,PIPING,EQUIPMENT</v>
      </c>
      <c r="L730" s="230">
        <f t="shared" si="428"/>
        <v>31000207</v>
      </c>
      <c r="M730" s="230">
        <f t="shared" si="428"/>
        <v>34296</v>
      </c>
      <c r="N730" s="230" t="str">
        <f t="shared" si="428"/>
        <v>000</v>
      </c>
      <c r="O730" s="230" t="str">
        <f t="shared" si="428"/>
        <v/>
      </c>
      <c r="P730" s="230" t="str">
        <f t="shared" si="428"/>
        <v>Permitted Fugitives</v>
      </c>
      <c r="Q730" s="231">
        <f t="shared" si="428"/>
        <v>0</v>
      </c>
      <c r="R730" s="231">
        <f t="shared" si="428"/>
        <v>0.30626178560718825</v>
      </c>
      <c r="S730" s="231">
        <f t="shared" si="428"/>
        <v>0</v>
      </c>
      <c r="T730" s="231">
        <f t="shared" si="428"/>
        <v>0</v>
      </c>
      <c r="U730" s="231">
        <f t="shared" si="428"/>
        <v>0</v>
      </c>
    </row>
    <row r="731" spans="1:21" s="7" customFormat="1" x14ac:dyDescent="0.2">
      <c r="A731" s="230" t="str">
        <f t="shared" ref="A731:B731" si="429">A219</f>
        <v>MTDEQ Permitted Sources</v>
      </c>
      <c r="B731" s="230" t="str">
        <f t="shared" si="429"/>
        <v>30</v>
      </c>
      <c r="C731" s="226" t="str">
        <f>VLOOKUP(D731,fips_xref!$A$5:$C$286,2,FALSE)</f>
        <v>RICHLAND, MT_Non-Tribal</v>
      </c>
      <c r="D731" s="230" t="str">
        <f t="shared" si="387"/>
        <v>3008302</v>
      </c>
      <c r="E731" s="230" t="str">
        <f t="shared" ref="E731:U731" si="430">E219</f>
        <v>083-0021</v>
      </c>
      <c r="F731" s="230" t="str">
        <f t="shared" si="430"/>
        <v>BROWN 1-6H STATION &amp; BROWN 1A-6H STATION</v>
      </c>
      <c r="G731" s="230" t="str">
        <f t="shared" si="430"/>
        <v>RICHLAND</v>
      </c>
      <c r="H731" s="230">
        <f t="shared" si="430"/>
        <v>-104.92118000000001</v>
      </c>
      <c r="I731" s="230">
        <f t="shared" si="430"/>
        <v>47.94115</v>
      </c>
      <c r="J731" s="230" t="str">
        <f t="shared" si="430"/>
        <v>HEAT TREATER BURNER</v>
      </c>
      <c r="K731" s="230" t="str">
        <f t="shared" si="430"/>
        <v>HEATING UNIT</v>
      </c>
      <c r="L731" s="230">
        <f t="shared" si="430"/>
        <v>31000205</v>
      </c>
      <c r="M731" s="230">
        <f t="shared" si="430"/>
        <v>8760</v>
      </c>
      <c r="N731" s="230" t="str">
        <f t="shared" si="430"/>
        <v>000</v>
      </c>
      <c r="O731" s="230" t="str">
        <f t="shared" si="430"/>
        <v/>
      </c>
      <c r="P731" s="230" t="str">
        <f t="shared" si="430"/>
        <v>Natural Gas Production, Flares</v>
      </c>
      <c r="Q731" s="231">
        <f t="shared" si="430"/>
        <v>0.16837991058068844</v>
      </c>
      <c r="R731" s="231">
        <f t="shared" si="430"/>
        <v>5.6382922873289892E-3</v>
      </c>
      <c r="S731" s="231">
        <f t="shared" si="430"/>
        <v>0.16837991058068844</v>
      </c>
      <c r="T731" s="231">
        <f t="shared" si="430"/>
        <v>1.1532870587718385E-3</v>
      </c>
      <c r="U731" s="231">
        <f t="shared" si="430"/>
        <v>1.2942443659550633E-2</v>
      </c>
    </row>
    <row r="732" spans="1:21" s="7" customFormat="1" x14ac:dyDescent="0.2">
      <c r="A732" s="230" t="str">
        <f t="shared" ref="A732:B732" si="431">A220</f>
        <v>MTDEQ Permitted Sources</v>
      </c>
      <c r="B732" s="230" t="str">
        <f t="shared" si="431"/>
        <v>30</v>
      </c>
      <c r="C732" s="226" t="str">
        <f>VLOOKUP(D732,fips_xref!$A$5:$C$286,2,FALSE)</f>
        <v>RICHLAND, MT_Non-Tribal</v>
      </c>
      <c r="D732" s="230" t="str">
        <f t="shared" si="387"/>
        <v>3008302</v>
      </c>
      <c r="E732" s="230" t="str">
        <f t="shared" ref="E732:U732" si="432">E220</f>
        <v>083-0021</v>
      </c>
      <c r="F732" s="230" t="str">
        <f t="shared" si="432"/>
        <v>BROWN 1-6H STATION &amp; BROWN 1A-6H STATION</v>
      </c>
      <c r="G732" s="230" t="str">
        <f t="shared" si="432"/>
        <v>RICHLAND</v>
      </c>
      <c r="H732" s="230">
        <f t="shared" si="432"/>
        <v>-104.92118000000001</v>
      </c>
      <c r="I732" s="230">
        <f t="shared" si="432"/>
        <v>47.94115</v>
      </c>
      <c r="J732" s="230" t="str">
        <f t="shared" si="432"/>
        <v>PRODUCTION TANKS (3 TOTAL)</v>
      </c>
      <c r="K732" s="230" t="str">
        <f t="shared" si="432"/>
        <v>CRUDE OIL STORAGE TANKS</v>
      </c>
      <c r="L732" s="230">
        <f t="shared" si="432"/>
        <v>40301012</v>
      </c>
      <c r="M732" s="230">
        <f t="shared" si="432"/>
        <v>34296</v>
      </c>
      <c r="N732" s="230" t="str">
        <f t="shared" si="432"/>
        <v>000</v>
      </c>
      <c r="O732" s="230" t="str">
        <f t="shared" si="432"/>
        <v/>
      </c>
      <c r="P732" s="230" t="str">
        <f t="shared" si="432"/>
        <v>Permitted Tank Losses</v>
      </c>
      <c r="Q732" s="231">
        <f t="shared" si="432"/>
        <v>0</v>
      </c>
      <c r="R732" s="231">
        <f t="shared" si="432"/>
        <v>0.24385614142697876</v>
      </c>
      <c r="S732" s="231">
        <f t="shared" si="432"/>
        <v>0</v>
      </c>
      <c r="T732" s="231">
        <f t="shared" si="432"/>
        <v>0</v>
      </c>
      <c r="U732" s="231">
        <f t="shared" si="432"/>
        <v>0</v>
      </c>
    </row>
    <row r="733" spans="1:21" s="7" customFormat="1" x14ac:dyDescent="0.2">
      <c r="A733" s="230" t="str">
        <f t="shared" ref="A733:B733" si="433">A221</f>
        <v>MTDEQ Permitted Sources</v>
      </c>
      <c r="B733" s="230" t="str">
        <f t="shared" si="433"/>
        <v>30</v>
      </c>
      <c r="C733" s="226" t="str">
        <f>VLOOKUP(D733,fips_xref!$A$5:$C$286,2,FALSE)</f>
        <v>RICHLAND, MT_Non-Tribal</v>
      </c>
      <c r="D733" s="230" t="str">
        <f t="shared" si="387"/>
        <v>3008302</v>
      </c>
      <c r="E733" s="230" t="str">
        <f t="shared" ref="E733:U733" si="434">E221</f>
        <v>083-0021</v>
      </c>
      <c r="F733" s="230" t="str">
        <f t="shared" si="434"/>
        <v>BROWN 1-6H STATION &amp; BROWN 1A-6H STATION</v>
      </c>
      <c r="G733" s="230" t="str">
        <f t="shared" si="434"/>
        <v>RICHLAND</v>
      </c>
      <c r="H733" s="230">
        <f t="shared" si="434"/>
        <v>-104.92118000000001</v>
      </c>
      <c r="I733" s="230">
        <f t="shared" si="434"/>
        <v>47.94115</v>
      </c>
      <c r="J733" s="230" t="str">
        <f t="shared" si="434"/>
        <v>PUMPING UNIT 1</v>
      </c>
      <c r="K733" s="230" t="str">
        <f t="shared" si="434"/>
        <v>85-HP PUMPING ENGINE</v>
      </c>
      <c r="L733" s="230">
        <f t="shared" si="434"/>
        <v>20200253</v>
      </c>
      <c r="M733" s="230">
        <f t="shared" si="434"/>
        <v>8760</v>
      </c>
      <c r="N733" s="230" t="str">
        <f t="shared" si="434"/>
        <v>000</v>
      </c>
      <c r="O733" s="230" t="str">
        <f t="shared" si="434"/>
        <v/>
      </c>
      <c r="P733" s="230" t="str">
        <f t="shared" si="434"/>
        <v>Compressor Engines</v>
      </c>
      <c r="Q733" s="231">
        <f t="shared" si="434"/>
        <v>1.2909126477852781</v>
      </c>
      <c r="R733" s="231">
        <f t="shared" si="434"/>
        <v>1.7960523795273433</v>
      </c>
      <c r="S733" s="231">
        <f t="shared" si="434"/>
        <v>2.0766855638284909</v>
      </c>
      <c r="T733" s="231">
        <f t="shared" si="434"/>
        <v>2.8191461436644946E-3</v>
      </c>
      <c r="U733" s="231">
        <f t="shared" si="434"/>
        <v>5.6126636860229479E-2</v>
      </c>
    </row>
    <row r="734" spans="1:21" s="7" customFormat="1" x14ac:dyDescent="0.2">
      <c r="A734" s="230" t="str">
        <f t="shared" ref="A734:B734" si="435">A222</f>
        <v>MTDEQ Permitted Sources</v>
      </c>
      <c r="B734" s="230" t="str">
        <f t="shared" si="435"/>
        <v>30</v>
      </c>
      <c r="C734" s="226" t="str">
        <f>VLOOKUP(D734,fips_xref!$A$5:$C$286,2,FALSE)</f>
        <v>RICHLAND, MT_Non-Tribal</v>
      </c>
      <c r="D734" s="230" t="str">
        <f t="shared" si="387"/>
        <v>3008302</v>
      </c>
      <c r="E734" s="230" t="str">
        <f t="shared" ref="E734:U734" si="436">E222</f>
        <v>083-0021</v>
      </c>
      <c r="F734" s="230" t="str">
        <f t="shared" si="436"/>
        <v>BROWN 1-6H STATION &amp; BROWN 1A-6H STATION</v>
      </c>
      <c r="G734" s="230" t="str">
        <f t="shared" si="436"/>
        <v>RICHLAND</v>
      </c>
      <c r="H734" s="230">
        <f t="shared" si="436"/>
        <v>-104.92118000000001</v>
      </c>
      <c r="I734" s="230">
        <f t="shared" si="436"/>
        <v>47.94115</v>
      </c>
      <c r="J734" s="230" t="str">
        <f t="shared" si="436"/>
        <v>PUMPING UNIT 2</v>
      </c>
      <c r="K734" s="230" t="str">
        <f t="shared" si="436"/>
        <v>85-HP PUMPING UNIT ENGINE</v>
      </c>
      <c r="L734" s="230">
        <f t="shared" si="436"/>
        <v>20200253</v>
      </c>
      <c r="M734" s="230">
        <f t="shared" si="436"/>
        <v>8760</v>
      </c>
      <c r="N734" s="230" t="str">
        <f t="shared" si="436"/>
        <v>000</v>
      </c>
      <c r="O734" s="230" t="str">
        <f t="shared" si="436"/>
        <v/>
      </c>
      <c r="P734" s="230" t="str">
        <f t="shared" si="436"/>
        <v>Compressor Engines</v>
      </c>
      <c r="Q734" s="231">
        <f t="shared" si="436"/>
        <v>1.2909126477852781</v>
      </c>
      <c r="R734" s="231">
        <f t="shared" si="436"/>
        <v>1.7960523795273433</v>
      </c>
      <c r="S734" s="231">
        <f t="shared" si="436"/>
        <v>2.0766855638284909</v>
      </c>
      <c r="T734" s="231">
        <f t="shared" si="436"/>
        <v>2.8191461436644946E-3</v>
      </c>
      <c r="U734" s="231">
        <f t="shared" si="436"/>
        <v>5.6126636860229479E-2</v>
      </c>
    </row>
    <row r="735" spans="1:21" s="7" customFormat="1" x14ac:dyDescent="0.2">
      <c r="A735" s="230" t="str">
        <f t="shared" ref="A735:B735" si="437">A223</f>
        <v>MTDEQ Permitted Sources</v>
      </c>
      <c r="B735" s="230" t="str">
        <f t="shared" si="437"/>
        <v>30</v>
      </c>
      <c r="C735" s="226" t="str">
        <f>VLOOKUP(D735,fips_xref!$A$5:$C$286,2,FALSE)</f>
        <v>RICHLAND, MT_Non-Tribal</v>
      </c>
      <c r="D735" s="230" t="str">
        <f t="shared" si="387"/>
        <v>3008302</v>
      </c>
      <c r="E735" s="230" t="str">
        <f t="shared" ref="E735:U735" si="438">E223</f>
        <v>083-0021</v>
      </c>
      <c r="F735" s="230" t="str">
        <f t="shared" si="438"/>
        <v>BROWN 1-6H STATION &amp; BROWN 1A-6H STATION</v>
      </c>
      <c r="G735" s="230" t="str">
        <f t="shared" si="438"/>
        <v>RICHLAND</v>
      </c>
      <c r="H735" s="230">
        <f t="shared" si="438"/>
        <v>-104.92118000000001</v>
      </c>
      <c r="I735" s="230">
        <f t="shared" si="438"/>
        <v>47.94115</v>
      </c>
      <c r="J735" s="230" t="str">
        <f t="shared" si="438"/>
        <v>TANK VAPOR GAS FLARE</v>
      </c>
      <c r="K735" s="230" t="str">
        <f t="shared" si="438"/>
        <v>GAS FLARE</v>
      </c>
      <c r="L735" s="230">
        <f t="shared" si="438"/>
        <v>31000205</v>
      </c>
      <c r="M735" s="230">
        <f t="shared" si="438"/>
        <v>8760</v>
      </c>
      <c r="N735" s="230" t="str">
        <f t="shared" si="438"/>
        <v>000</v>
      </c>
      <c r="O735" s="230" t="str">
        <f t="shared" si="438"/>
        <v/>
      </c>
      <c r="P735" s="230" t="str">
        <f t="shared" si="438"/>
        <v>Natural Gas Production, Flares</v>
      </c>
      <c r="Q735" s="231">
        <f t="shared" si="438"/>
        <v>3.4237248484739986</v>
      </c>
      <c r="R735" s="231">
        <f t="shared" si="438"/>
        <v>1.0180961868824732</v>
      </c>
      <c r="S735" s="231">
        <f t="shared" si="438"/>
        <v>0.78859206218687716</v>
      </c>
      <c r="T735" s="231">
        <f t="shared" si="438"/>
        <v>1.1532870587718385E-3</v>
      </c>
      <c r="U735" s="231">
        <f t="shared" si="438"/>
        <v>5.6382922873289892E-3</v>
      </c>
    </row>
    <row r="736" spans="1:21" s="7" customFormat="1" x14ac:dyDescent="0.2">
      <c r="A736" s="230" t="str">
        <f t="shared" ref="A736:B736" si="439">A224</f>
        <v>MTDEQ Permitted Sources</v>
      </c>
      <c r="B736" s="230" t="str">
        <f t="shared" si="439"/>
        <v>30</v>
      </c>
      <c r="C736" s="226" t="str">
        <f>VLOOKUP(D736,fips_xref!$A$5:$C$286,2,FALSE)</f>
        <v>RICHLAND, MT_Non-Tribal</v>
      </c>
      <c r="D736" s="230" t="str">
        <f t="shared" si="387"/>
        <v>3008302</v>
      </c>
      <c r="E736" s="230" t="str">
        <f t="shared" ref="E736:U736" si="440">E224</f>
        <v>083-0021</v>
      </c>
      <c r="F736" s="230" t="str">
        <f t="shared" si="440"/>
        <v>BROWN 1-6H STATION &amp; BROWN 1A-6H STATION</v>
      </c>
      <c r="G736" s="230" t="str">
        <f t="shared" si="440"/>
        <v>RICHLAND</v>
      </c>
      <c r="H736" s="230">
        <f t="shared" si="440"/>
        <v>-104.92118000000001</v>
      </c>
      <c r="I736" s="230">
        <f t="shared" si="440"/>
        <v>47.94115</v>
      </c>
      <c r="J736" s="230" t="str">
        <f t="shared" si="440"/>
        <v>TREATER GAS FLARE</v>
      </c>
      <c r="K736" s="230" t="str">
        <f t="shared" si="440"/>
        <v>GAS FLARE</v>
      </c>
      <c r="L736" s="230">
        <f t="shared" si="440"/>
        <v>31000205</v>
      </c>
      <c r="M736" s="230">
        <f t="shared" si="440"/>
        <v>48</v>
      </c>
      <c r="N736" s="230" t="str">
        <f t="shared" si="440"/>
        <v>000</v>
      </c>
      <c r="O736" s="230" t="str">
        <f t="shared" si="440"/>
        <v/>
      </c>
      <c r="P736" s="230" t="str">
        <f t="shared" si="440"/>
        <v>Natural Gas Production, Flares</v>
      </c>
      <c r="Q736" s="231">
        <f t="shared" si="440"/>
        <v>0.18452592940349416</v>
      </c>
      <c r="R736" s="231">
        <f t="shared" si="440"/>
        <v>0.58715125592139605</v>
      </c>
      <c r="S736" s="231">
        <f t="shared" si="440"/>
        <v>0.70709311003366726</v>
      </c>
      <c r="T736" s="231">
        <f t="shared" si="440"/>
        <v>0</v>
      </c>
      <c r="U736" s="231">
        <f t="shared" si="440"/>
        <v>1.281430065302043E-4</v>
      </c>
    </row>
    <row r="737" spans="1:21" s="7" customFormat="1" x14ac:dyDescent="0.2">
      <c r="A737" s="230" t="str">
        <f t="shared" ref="A737:B737" si="441">A225</f>
        <v>MTDEQ Permitted Sources</v>
      </c>
      <c r="B737" s="230" t="str">
        <f t="shared" si="441"/>
        <v>30</v>
      </c>
      <c r="C737" s="226" t="str">
        <f>VLOOKUP(D737,fips_xref!$A$5:$C$286,2,FALSE)</f>
        <v>RICHLAND, MT_Non-Tribal</v>
      </c>
      <c r="D737" s="230" t="str">
        <f t="shared" si="387"/>
        <v>3008302</v>
      </c>
      <c r="E737" s="230" t="str">
        <f t="shared" ref="E737:U737" si="442">E225</f>
        <v>083-0021</v>
      </c>
      <c r="F737" s="230" t="str">
        <f t="shared" si="442"/>
        <v>BROWN 1-6H STATION &amp; BROWN 1A-6H STATION</v>
      </c>
      <c r="G737" s="230" t="str">
        <f t="shared" si="442"/>
        <v>RICHLAND</v>
      </c>
      <c r="H737" s="230">
        <f t="shared" si="442"/>
        <v>-104.92118000000001</v>
      </c>
      <c r="I737" s="230">
        <f t="shared" si="442"/>
        <v>47.94115</v>
      </c>
      <c r="J737" s="230" t="str">
        <f t="shared" si="442"/>
        <v>TRUCK LOADING/UNLOADING OPERATIONS</v>
      </c>
      <c r="K737" s="230" t="str">
        <f t="shared" si="442"/>
        <v>FUG EMS - TRK LOAD/UNLOAD</v>
      </c>
      <c r="L737" s="230">
        <f t="shared" si="442"/>
        <v>31000207</v>
      </c>
      <c r="M737" s="230">
        <f t="shared" si="442"/>
        <v>34162</v>
      </c>
      <c r="N737" s="230" t="str">
        <f t="shared" si="442"/>
        <v>000</v>
      </c>
      <c r="O737" s="230" t="str">
        <f t="shared" si="442"/>
        <v/>
      </c>
      <c r="P737" s="230" t="str">
        <f t="shared" si="442"/>
        <v>Permitted Fugitives</v>
      </c>
      <c r="Q737" s="231">
        <f t="shared" si="442"/>
        <v>0</v>
      </c>
      <c r="R737" s="231">
        <f t="shared" si="442"/>
        <v>0.91711949773667212</v>
      </c>
      <c r="S737" s="231">
        <f t="shared" si="442"/>
        <v>0</v>
      </c>
      <c r="T737" s="231">
        <f t="shared" si="442"/>
        <v>0</v>
      </c>
      <c r="U737" s="231">
        <f t="shared" si="442"/>
        <v>0</v>
      </c>
    </row>
    <row r="738" spans="1:21" s="7" customFormat="1" x14ac:dyDescent="0.2">
      <c r="A738" s="230" t="str">
        <f t="shared" ref="A738:B738" si="443">A226</f>
        <v>MTDEQ Permitted Sources</v>
      </c>
      <c r="B738" s="230" t="str">
        <f t="shared" si="443"/>
        <v>30</v>
      </c>
      <c r="C738" s="226" t="str">
        <f>VLOOKUP(D738,fips_xref!$A$5:$C$286,2,FALSE)</f>
        <v>RICHLAND, MT_Non-Tribal</v>
      </c>
      <c r="D738" s="230" t="str">
        <f t="shared" si="387"/>
        <v>3008302</v>
      </c>
      <c r="E738" s="230" t="str">
        <f t="shared" ref="E738:U738" si="444">E226</f>
        <v>083-0022</v>
      </c>
      <c r="F738" s="230" t="str">
        <f t="shared" si="444"/>
        <v>CANDEE 1-5H BATTERY</v>
      </c>
      <c r="G738" s="230" t="str">
        <f t="shared" si="444"/>
        <v>RICHLAND</v>
      </c>
      <c r="H738" s="230">
        <f t="shared" si="444"/>
        <v>-104.90152</v>
      </c>
      <c r="I738" s="230">
        <f t="shared" si="444"/>
        <v>47.941409999999998</v>
      </c>
      <c r="J738" s="230" t="str">
        <f t="shared" si="444"/>
        <v>FUGITIVE EMISSIONS-VALVES,PIPING,EQUIPMENT</v>
      </c>
      <c r="K738" s="230" t="str">
        <f t="shared" si="444"/>
        <v>VALVES,PIPING,EQUIPMENT</v>
      </c>
      <c r="L738" s="230">
        <f t="shared" si="444"/>
        <v>31000207</v>
      </c>
      <c r="M738" s="230">
        <f t="shared" si="444"/>
        <v>21445</v>
      </c>
      <c r="N738" s="230" t="str">
        <f t="shared" si="444"/>
        <v>000</v>
      </c>
      <c r="O738" s="230" t="str">
        <f t="shared" si="444"/>
        <v/>
      </c>
      <c r="P738" s="230" t="str">
        <f t="shared" si="444"/>
        <v>Permitted Fugitives</v>
      </c>
      <c r="Q738" s="231">
        <f t="shared" si="444"/>
        <v>0</v>
      </c>
      <c r="R738" s="231">
        <f t="shared" si="444"/>
        <v>0.1915737947626554</v>
      </c>
      <c r="S738" s="231">
        <f t="shared" si="444"/>
        <v>0</v>
      </c>
      <c r="T738" s="231">
        <f t="shared" si="444"/>
        <v>0</v>
      </c>
      <c r="U738" s="231">
        <f t="shared" si="444"/>
        <v>0</v>
      </c>
    </row>
    <row r="739" spans="1:21" s="7" customFormat="1" x14ac:dyDescent="0.2">
      <c r="A739" s="230" t="str">
        <f t="shared" ref="A739:B739" si="445">A227</f>
        <v>MTDEQ Permitted Sources</v>
      </c>
      <c r="B739" s="230" t="str">
        <f t="shared" si="445"/>
        <v>30</v>
      </c>
      <c r="C739" s="226" t="str">
        <f>VLOOKUP(D739,fips_xref!$A$5:$C$286,2,FALSE)</f>
        <v>RICHLAND, MT_Non-Tribal</v>
      </c>
      <c r="D739" s="230" t="str">
        <f t="shared" si="387"/>
        <v>3008302</v>
      </c>
      <c r="E739" s="230" t="str">
        <f t="shared" ref="E739:U739" si="446">E227</f>
        <v>083-0022</v>
      </c>
      <c r="F739" s="230" t="str">
        <f t="shared" si="446"/>
        <v>CANDEE 1-5H BATTERY</v>
      </c>
      <c r="G739" s="230" t="str">
        <f t="shared" si="446"/>
        <v>RICHLAND</v>
      </c>
      <c r="H739" s="230">
        <f t="shared" si="446"/>
        <v>-104.90152</v>
      </c>
      <c r="I739" s="230">
        <f t="shared" si="446"/>
        <v>47.941409999999998</v>
      </c>
      <c r="J739" s="230" t="str">
        <f t="shared" si="446"/>
        <v>HEAT TREATER BURNER</v>
      </c>
      <c r="K739" s="230" t="str">
        <f t="shared" si="446"/>
        <v>HEATING UNIT</v>
      </c>
      <c r="L739" s="230">
        <f t="shared" si="446"/>
        <v>31000205</v>
      </c>
      <c r="M739" s="230">
        <f t="shared" si="446"/>
        <v>8712</v>
      </c>
      <c r="N739" s="230" t="str">
        <f t="shared" si="446"/>
        <v>000</v>
      </c>
      <c r="O739" s="230" t="str">
        <f t="shared" si="446"/>
        <v/>
      </c>
      <c r="P739" s="230" t="str">
        <f t="shared" si="446"/>
        <v>Natural Gas Production, Flares</v>
      </c>
      <c r="Q739" s="231">
        <f t="shared" si="446"/>
        <v>0.16748290953497702</v>
      </c>
      <c r="R739" s="231">
        <f t="shared" si="446"/>
        <v>5.6382922873289892E-3</v>
      </c>
      <c r="S739" s="231">
        <f t="shared" si="446"/>
        <v>0.16748290953497702</v>
      </c>
      <c r="T739" s="231">
        <f t="shared" si="446"/>
        <v>1.1532870587718385E-3</v>
      </c>
      <c r="U739" s="231">
        <f t="shared" si="446"/>
        <v>1.281430065302043E-2</v>
      </c>
    </row>
    <row r="740" spans="1:21" s="7" customFormat="1" x14ac:dyDescent="0.2">
      <c r="A740" s="230" t="str">
        <f t="shared" ref="A740:B740" si="447">A228</f>
        <v>MTDEQ Permitted Sources</v>
      </c>
      <c r="B740" s="230" t="str">
        <f t="shared" si="447"/>
        <v>30</v>
      </c>
      <c r="C740" s="226" t="str">
        <f>VLOOKUP(D740,fips_xref!$A$5:$C$286,2,FALSE)</f>
        <v>RICHLAND, MT_Non-Tribal</v>
      </c>
      <c r="D740" s="230" t="str">
        <f t="shared" si="387"/>
        <v>3008302</v>
      </c>
      <c r="E740" s="230" t="str">
        <f t="shared" ref="E740:U740" si="448">E228</f>
        <v>083-0022</v>
      </c>
      <c r="F740" s="230" t="str">
        <f t="shared" si="448"/>
        <v>CANDEE 1-5H BATTERY</v>
      </c>
      <c r="G740" s="230" t="str">
        <f t="shared" si="448"/>
        <v>RICHLAND</v>
      </c>
      <c r="H740" s="230">
        <f t="shared" si="448"/>
        <v>-104.90152</v>
      </c>
      <c r="I740" s="230">
        <f t="shared" si="448"/>
        <v>47.941409999999998</v>
      </c>
      <c r="J740" s="230" t="str">
        <f t="shared" si="448"/>
        <v>PRODUCTION TANKS (3 TOTAL)</v>
      </c>
      <c r="K740" s="230" t="str">
        <f t="shared" si="448"/>
        <v>CRUDE OIL STORAGE TANKS</v>
      </c>
      <c r="L740" s="230">
        <f t="shared" si="448"/>
        <v>40301012</v>
      </c>
      <c r="M740" s="230">
        <f t="shared" si="448"/>
        <v>21445</v>
      </c>
      <c r="N740" s="230" t="str">
        <f t="shared" si="448"/>
        <v>000</v>
      </c>
      <c r="O740" s="230" t="str">
        <f t="shared" si="448"/>
        <v/>
      </c>
      <c r="P740" s="230" t="str">
        <f t="shared" si="448"/>
        <v>Permitted Tank Losses</v>
      </c>
      <c r="Q740" s="231">
        <f t="shared" si="448"/>
        <v>0</v>
      </c>
      <c r="R740" s="231">
        <f t="shared" si="448"/>
        <v>0.15249017777094309</v>
      </c>
      <c r="S740" s="231">
        <f t="shared" si="448"/>
        <v>0</v>
      </c>
      <c r="T740" s="231">
        <f t="shared" si="448"/>
        <v>0</v>
      </c>
      <c r="U740" s="231">
        <f t="shared" si="448"/>
        <v>0</v>
      </c>
    </row>
    <row r="741" spans="1:21" s="7" customFormat="1" x14ac:dyDescent="0.2">
      <c r="A741" s="230" t="str">
        <f t="shared" ref="A741:B741" si="449">A229</f>
        <v>MTDEQ Permitted Sources</v>
      </c>
      <c r="B741" s="230" t="str">
        <f t="shared" si="449"/>
        <v>30</v>
      </c>
      <c r="C741" s="226" t="str">
        <f>VLOOKUP(D741,fips_xref!$A$5:$C$286,2,FALSE)</f>
        <v>RICHLAND, MT_Non-Tribal</v>
      </c>
      <c r="D741" s="230" t="str">
        <f t="shared" si="387"/>
        <v>3008302</v>
      </c>
      <c r="E741" s="230" t="str">
        <f t="shared" ref="E741:U741" si="450">E229</f>
        <v>083-0022</v>
      </c>
      <c r="F741" s="230" t="str">
        <f t="shared" si="450"/>
        <v>CANDEE 1-5H BATTERY</v>
      </c>
      <c r="G741" s="230" t="str">
        <f t="shared" si="450"/>
        <v>RICHLAND</v>
      </c>
      <c r="H741" s="230">
        <f t="shared" si="450"/>
        <v>-104.90152</v>
      </c>
      <c r="I741" s="230">
        <f t="shared" si="450"/>
        <v>47.941409999999998</v>
      </c>
      <c r="J741" s="230" t="str">
        <f t="shared" si="450"/>
        <v>PUMPING UNIT</v>
      </c>
      <c r="K741" s="230" t="str">
        <f t="shared" si="450"/>
        <v>85-HP PUMPING UNIT ENGINE</v>
      </c>
      <c r="L741" s="230">
        <f t="shared" si="450"/>
        <v>20200253</v>
      </c>
      <c r="M741" s="230">
        <f t="shared" si="450"/>
        <v>8712</v>
      </c>
      <c r="N741" s="230" t="str">
        <f t="shared" si="450"/>
        <v>000</v>
      </c>
      <c r="O741" s="230" t="str">
        <f t="shared" si="450"/>
        <v/>
      </c>
      <c r="P741" s="230" t="str">
        <f t="shared" si="450"/>
        <v>Compressor Engines</v>
      </c>
      <c r="Q741" s="231">
        <f t="shared" si="450"/>
        <v>1.2838647824261169</v>
      </c>
      <c r="R741" s="231">
        <f t="shared" si="450"/>
        <v>1.7861853680245177</v>
      </c>
      <c r="S741" s="231">
        <f t="shared" si="450"/>
        <v>2.0652808362473025</v>
      </c>
      <c r="T741" s="231">
        <f t="shared" si="450"/>
        <v>2.8191461436644946E-3</v>
      </c>
      <c r="U741" s="231">
        <f t="shared" si="450"/>
        <v>5.587035084716907E-2</v>
      </c>
    </row>
    <row r="742" spans="1:21" s="7" customFormat="1" x14ac:dyDescent="0.2">
      <c r="A742" s="230" t="str">
        <f t="shared" ref="A742:B742" si="451">A230</f>
        <v>MTDEQ Permitted Sources</v>
      </c>
      <c r="B742" s="230" t="str">
        <f t="shared" si="451"/>
        <v>30</v>
      </c>
      <c r="C742" s="226" t="str">
        <f>VLOOKUP(D742,fips_xref!$A$5:$C$286,2,FALSE)</f>
        <v>RICHLAND, MT_Non-Tribal</v>
      </c>
      <c r="D742" s="230" t="str">
        <f t="shared" si="387"/>
        <v>3008302</v>
      </c>
      <c r="E742" s="230" t="str">
        <f t="shared" ref="E742:U742" si="452">E230</f>
        <v>083-0022</v>
      </c>
      <c r="F742" s="230" t="str">
        <f t="shared" si="452"/>
        <v>CANDEE 1-5H BATTERY</v>
      </c>
      <c r="G742" s="230" t="str">
        <f t="shared" si="452"/>
        <v>RICHLAND</v>
      </c>
      <c r="H742" s="230">
        <f t="shared" si="452"/>
        <v>-104.90152</v>
      </c>
      <c r="I742" s="230">
        <f t="shared" si="452"/>
        <v>47.941409999999998</v>
      </c>
      <c r="J742" s="230" t="str">
        <f t="shared" si="452"/>
        <v>TANK VAPOR GAS FLARE</v>
      </c>
      <c r="K742" s="230" t="str">
        <f t="shared" si="452"/>
        <v>GAS FLARE</v>
      </c>
      <c r="L742" s="230">
        <f t="shared" si="452"/>
        <v>31000205</v>
      </c>
      <c r="M742" s="230">
        <f t="shared" si="452"/>
        <v>8712</v>
      </c>
      <c r="N742" s="230" t="str">
        <f t="shared" si="452"/>
        <v>000</v>
      </c>
      <c r="O742" s="230" t="str">
        <f t="shared" si="452"/>
        <v/>
      </c>
      <c r="P742" s="230" t="str">
        <f t="shared" si="452"/>
        <v>Natural Gas Production, Flares</v>
      </c>
      <c r="Q742" s="231">
        <f t="shared" si="452"/>
        <v>0.39186131396936474</v>
      </c>
      <c r="R742" s="231">
        <f t="shared" si="452"/>
        <v>2.0118452025242074E-2</v>
      </c>
      <c r="S742" s="231">
        <f t="shared" si="452"/>
        <v>0.78423519996485025</v>
      </c>
      <c r="T742" s="231">
        <f t="shared" si="452"/>
        <v>1.1532870587718385E-3</v>
      </c>
      <c r="U742" s="231">
        <f t="shared" si="452"/>
        <v>1.0635869542006956E-2</v>
      </c>
    </row>
    <row r="743" spans="1:21" s="7" customFormat="1" x14ac:dyDescent="0.2">
      <c r="A743" s="230" t="str">
        <f t="shared" ref="A743:B743" si="453">A231</f>
        <v>MTDEQ Permitted Sources</v>
      </c>
      <c r="B743" s="230" t="str">
        <f t="shared" si="453"/>
        <v>30</v>
      </c>
      <c r="C743" s="226" t="str">
        <f>VLOOKUP(D743,fips_xref!$A$5:$C$286,2,FALSE)</f>
        <v>RICHLAND, MT_Non-Tribal</v>
      </c>
      <c r="D743" s="230" t="str">
        <f t="shared" si="387"/>
        <v>3008302</v>
      </c>
      <c r="E743" s="230" t="str">
        <f t="shared" ref="E743:U743" si="454">E231</f>
        <v>083-0022</v>
      </c>
      <c r="F743" s="230" t="str">
        <f t="shared" si="454"/>
        <v>CANDEE 1-5H BATTERY</v>
      </c>
      <c r="G743" s="230" t="str">
        <f t="shared" si="454"/>
        <v>RICHLAND</v>
      </c>
      <c r="H743" s="230">
        <f t="shared" si="454"/>
        <v>-104.90152</v>
      </c>
      <c r="I743" s="230">
        <f t="shared" si="454"/>
        <v>47.941409999999998</v>
      </c>
      <c r="J743" s="230" t="str">
        <f t="shared" si="454"/>
        <v>TREATER GAS FLARE</v>
      </c>
      <c r="K743" s="230" t="str">
        <f t="shared" si="454"/>
        <v>GAS FLARE</v>
      </c>
      <c r="L743" s="230">
        <f t="shared" si="454"/>
        <v>31000205</v>
      </c>
      <c r="M743" s="230">
        <f t="shared" si="454"/>
        <v>48</v>
      </c>
      <c r="N743" s="230" t="str">
        <f t="shared" si="454"/>
        <v>000</v>
      </c>
      <c r="O743" s="230" t="str">
        <f t="shared" si="454"/>
        <v/>
      </c>
      <c r="P743" s="230" t="str">
        <f t="shared" si="454"/>
        <v>Natural Gas Production, Flares</v>
      </c>
      <c r="Q743" s="231">
        <f t="shared" si="454"/>
        <v>0.18452592940349416</v>
      </c>
      <c r="R743" s="231">
        <f t="shared" si="454"/>
        <v>0.58715125592139605</v>
      </c>
      <c r="S743" s="231">
        <f t="shared" si="454"/>
        <v>0.36879557279392794</v>
      </c>
      <c r="T743" s="231">
        <f t="shared" si="454"/>
        <v>0</v>
      </c>
      <c r="U743" s="231">
        <f t="shared" si="454"/>
        <v>0</v>
      </c>
    </row>
    <row r="744" spans="1:21" s="7" customFormat="1" x14ac:dyDescent="0.2">
      <c r="A744" s="230" t="str">
        <f t="shared" ref="A744:B744" si="455">A232</f>
        <v>MTDEQ Permitted Sources</v>
      </c>
      <c r="B744" s="230" t="str">
        <f t="shared" si="455"/>
        <v>30</v>
      </c>
      <c r="C744" s="226" t="str">
        <f>VLOOKUP(D744,fips_xref!$A$5:$C$286,2,FALSE)</f>
        <v>RICHLAND, MT_Non-Tribal</v>
      </c>
      <c r="D744" s="230" t="str">
        <f t="shared" si="387"/>
        <v>3008302</v>
      </c>
      <c r="E744" s="230" t="str">
        <f t="shared" ref="E744:U744" si="456">E232</f>
        <v>083-0022</v>
      </c>
      <c r="F744" s="230" t="str">
        <f t="shared" si="456"/>
        <v>CANDEE 1-5H BATTERY</v>
      </c>
      <c r="G744" s="230" t="str">
        <f t="shared" si="456"/>
        <v>RICHLAND</v>
      </c>
      <c r="H744" s="230">
        <f t="shared" si="456"/>
        <v>-104.90152</v>
      </c>
      <c r="I744" s="230">
        <f t="shared" si="456"/>
        <v>47.941409999999998</v>
      </c>
      <c r="J744" s="230" t="str">
        <f t="shared" si="456"/>
        <v>TRUCK LOADING/UNLOADING OPERATIONS</v>
      </c>
      <c r="K744" s="230" t="str">
        <f t="shared" si="456"/>
        <v>FUG EMIS-TRK LOAD/UNLOAD</v>
      </c>
      <c r="L744" s="230">
        <f t="shared" si="456"/>
        <v>31000207</v>
      </c>
      <c r="M744" s="230">
        <f t="shared" si="456"/>
        <v>21483</v>
      </c>
      <c r="N744" s="230" t="str">
        <f t="shared" si="456"/>
        <v>000</v>
      </c>
      <c r="O744" s="230" t="str">
        <f t="shared" si="456"/>
        <v/>
      </c>
      <c r="P744" s="230" t="str">
        <f t="shared" si="456"/>
        <v>Permitted Fugitives</v>
      </c>
      <c r="Q744" s="231">
        <f t="shared" si="456"/>
        <v>0</v>
      </c>
      <c r="R744" s="231">
        <f t="shared" si="456"/>
        <v>0.82037152780636791</v>
      </c>
      <c r="S744" s="231">
        <f t="shared" si="456"/>
        <v>0</v>
      </c>
      <c r="T744" s="231">
        <f t="shared" si="456"/>
        <v>0</v>
      </c>
      <c r="U744" s="231">
        <f t="shared" si="456"/>
        <v>0</v>
      </c>
    </row>
    <row r="745" spans="1:21" s="7" customFormat="1" x14ac:dyDescent="0.2">
      <c r="A745" s="230" t="str">
        <f t="shared" ref="A745:B745" si="457">A233</f>
        <v>MTDEQ Permitted Sources</v>
      </c>
      <c r="B745" s="230" t="str">
        <f t="shared" si="457"/>
        <v>30</v>
      </c>
      <c r="C745" s="226" t="str">
        <f>VLOOKUP(D745,fips_xref!$A$5:$C$286,2,FALSE)</f>
        <v>RICHLAND, MT_Non-Tribal</v>
      </c>
      <c r="D745" s="230" t="str">
        <f t="shared" si="387"/>
        <v>3008302</v>
      </c>
      <c r="E745" s="230" t="str">
        <f t="shared" ref="E745:U745" si="458">E233</f>
        <v>083-0023</v>
      </c>
      <c r="F745" s="230" t="str">
        <f t="shared" si="458"/>
        <v>VAIRSTEP 1-22H BATTERY</v>
      </c>
      <c r="G745" s="230" t="str">
        <f t="shared" si="458"/>
        <v>RICHLAND</v>
      </c>
      <c r="H745" s="230">
        <f t="shared" si="458"/>
        <v>-104.86870999999999</v>
      </c>
      <c r="I745" s="230">
        <f t="shared" si="458"/>
        <v>47.91086</v>
      </c>
      <c r="J745" s="230" t="str">
        <f t="shared" si="458"/>
        <v>FUGITIVE EMISSIONS-VALVES,PIPING,PUMPS</v>
      </c>
      <c r="K745" s="230" t="str">
        <f t="shared" si="458"/>
        <v>VALVES,PIPING,EQUIPMENT</v>
      </c>
      <c r="L745" s="230">
        <f t="shared" si="458"/>
        <v>31000207</v>
      </c>
      <c r="M745" s="230">
        <f t="shared" si="458"/>
        <v>36980</v>
      </c>
      <c r="N745" s="230" t="str">
        <f t="shared" si="458"/>
        <v>000</v>
      </c>
      <c r="O745" s="230" t="str">
        <f t="shared" si="458"/>
        <v/>
      </c>
      <c r="P745" s="230" t="str">
        <f t="shared" si="458"/>
        <v>Permitted Fugitives</v>
      </c>
      <c r="Q745" s="231">
        <f t="shared" si="458"/>
        <v>0</v>
      </c>
      <c r="R745" s="231">
        <f t="shared" si="458"/>
        <v>0.33035267083486664</v>
      </c>
      <c r="S745" s="231">
        <f t="shared" si="458"/>
        <v>0</v>
      </c>
      <c r="T745" s="231">
        <f t="shared" si="458"/>
        <v>0</v>
      </c>
      <c r="U745" s="231">
        <f t="shared" si="458"/>
        <v>0</v>
      </c>
    </row>
    <row r="746" spans="1:21" s="7" customFormat="1" x14ac:dyDescent="0.2">
      <c r="A746" s="230" t="str">
        <f t="shared" ref="A746:B746" si="459">A234</f>
        <v>MTDEQ Permitted Sources</v>
      </c>
      <c r="B746" s="230" t="str">
        <f t="shared" si="459"/>
        <v>30</v>
      </c>
      <c r="C746" s="226" t="str">
        <f>VLOOKUP(D746,fips_xref!$A$5:$C$286,2,FALSE)</f>
        <v>RICHLAND, MT_Non-Tribal</v>
      </c>
      <c r="D746" s="230" t="str">
        <f t="shared" si="387"/>
        <v>3008302</v>
      </c>
      <c r="E746" s="230" t="str">
        <f t="shared" ref="E746:U746" si="460">E234</f>
        <v>083-0023</v>
      </c>
      <c r="F746" s="230" t="str">
        <f t="shared" si="460"/>
        <v>VAIRSTEP 1-22H BATTERY</v>
      </c>
      <c r="G746" s="230" t="str">
        <f t="shared" si="460"/>
        <v>RICHLAND</v>
      </c>
      <c r="H746" s="230">
        <f t="shared" si="460"/>
        <v>-104.86870999999999</v>
      </c>
      <c r="I746" s="230">
        <f t="shared" si="460"/>
        <v>47.91086</v>
      </c>
      <c r="J746" s="230" t="str">
        <f t="shared" si="460"/>
        <v>HEAT TREATER BURNER</v>
      </c>
      <c r="K746" s="230" t="str">
        <f t="shared" si="460"/>
        <v>HEATING UNIT</v>
      </c>
      <c r="L746" s="230">
        <f t="shared" si="460"/>
        <v>31000205</v>
      </c>
      <c r="M746" s="230">
        <f t="shared" si="460"/>
        <v>8760</v>
      </c>
      <c r="N746" s="230" t="str">
        <f t="shared" si="460"/>
        <v>000</v>
      </c>
      <c r="O746" s="230" t="str">
        <f t="shared" si="460"/>
        <v/>
      </c>
      <c r="P746" s="230" t="str">
        <f t="shared" si="460"/>
        <v>Natural Gas Production, Flares</v>
      </c>
      <c r="Q746" s="231">
        <f t="shared" si="460"/>
        <v>0.16837991058068844</v>
      </c>
      <c r="R746" s="231">
        <f t="shared" si="460"/>
        <v>5.6382922873289892E-3</v>
      </c>
      <c r="S746" s="231">
        <f t="shared" si="460"/>
        <v>0.16837991058068844</v>
      </c>
      <c r="T746" s="231">
        <f t="shared" si="460"/>
        <v>1.1532870587718385E-3</v>
      </c>
      <c r="U746" s="231">
        <f t="shared" si="460"/>
        <v>1.2942443659550633E-2</v>
      </c>
    </row>
    <row r="747" spans="1:21" s="7" customFormat="1" x14ac:dyDescent="0.2">
      <c r="A747" s="230" t="str">
        <f t="shared" ref="A747:B747" si="461">A235</f>
        <v>MTDEQ Permitted Sources</v>
      </c>
      <c r="B747" s="230" t="str">
        <f t="shared" si="461"/>
        <v>30</v>
      </c>
      <c r="C747" s="226" t="str">
        <f>VLOOKUP(D747,fips_xref!$A$5:$C$286,2,FALSE)</f>
        <v>RICHLAND, MT_Non-Tribal</v>
      </c>
      <c r="D747" s="230" t="str">
        <f t="shared" si="387"/>
        <v>3008302</v>
      </c>
      <c r="E747" s="230" t="str">
        <f t="shared" ref="E747:U747" si="462">E235</f>
        <v>083-0023</v>
      </c>
      <c r="F747" s="230" t="str">
        <f t="shared" si="462"/>
        <v>VAIRSTEP 1-22H BATTERY</v>
      </c>
      <c r="G747" s="230" t="str">
        <f t="shared" si="462"/>
        <v>RICHLAND</v>
      </c>
      <c r="H747" s="230">
        <f t="shared" si="462"/>
        <v>-104.86870999999999</v>
      </c>
      <c r="I747" s="230">
        <f t="shared" si="462"/>
        <v>47.91086</v>
      </c>
      <c r="J747" s="230" t="str">
        <f t="shared" si="462"/>
        <v>PRODUCTION TANKS (6 TOTAL)</v>
      </c>
      <c r="K747" s="230" t="str">
        <f t="shared" si="462"/>
        <v>CRUDE OIL STORAGE TANKS</v>
      </c>
      <c r="L747" s="230">
        <f t="shared" si="462"/>
        <v>40301012</v>
      </c>
      <c r="M747" s="230">
        <f t="shared" si="462"/>
        <v>36980</v>
      </c>
      <c r="N747" s="230" t="str">
        <f t="shared" si="462"/>
        <v>000</v>
      </c>
      <c r="O747" s="230" t="str">
        <f t="shared" si="462"/>
        <v/>
      </c>
      <c r="P747" s="230" t="str">
        <f t="shared" si="462"/>
        <v>Permitted Tank Losses</v>
      </c>
      <c r="Q747" s="231">
        <f t="shared" si="462"/>
        <v>0</v>
      </c>
      <c r="R747" s="231">
        <f t="shared" si="462"/>
        <v>0.26294944939997922</v>
      </c>
      <c r="S747" s="231">
        <f t="shared" si="462"/>
        <v>0</v>
      </c>
      <c r="T747" s="231">
        <f t="shared" si="462"/>
        <v>0</v>
      </c>
      <c r="U747" s="231">
        <f t="shared" si="462"/>
        <v>0</v>
      </c>
    </row>
    <row r="748" spans="1:21" s="7" customFormat="1" x14ac:dyDescent="0.2">
      <c r="A748" s="230" t="str">
        <f t="shared" ref="A748:B748" si="463">A236</f>
        <v>MTDEQ Permitted Sources</v>
      </c>
      <c r="B748" s="230" t="str">
        <f t="shared" si="463"/>
        <v>30</v>
      </c>
      <c r="C748" s="226" t="str">
        <f>VLOOKUP(D748,fips_xref!$A$5:$C$286,2,FALSE)</f>
        <v>RICHLAND, MT_Non-Tribal</v>
      </c>
      <c r="D748" s="230" t="str">
        <f t="shared" si="387"/>
        <v>3008302</v>
      </c>
      <c r="E748" s="230" t="str">
        <f t="shared" ref="E748:U748" si="464">E236</f>
        <v>083-0023</v>
      </c>
      <c r="F748" s="230" t="str">
        <f t="shared" si="464"/>
        <v>VAIRSTEP 1-22H BATTERY</v>
      </c>
      <c r="G748" s="230" t="str">
        <f t="shared" si="464"/>
        <v>RICHLAND</v>
      </c>
      <c r="H748" s="230">
        <f t="shared" si="464"/>
        <v>-104.86870999999999</v>
      </c>
      <c r="I748" s="230">
        <f t="shared" si="464"/>
        <v>47.91086</v>
      </c>
      <c r="J748" s="230" t="str">
        <f t="shared" si="464"/>
        <v>PUMPING UNIT #1</v>
      </c>
      <c r="K748" s="230" t="str">
        <f t="shared" si="464"/>
        <v>85-HP PUMPING UNIT ENGINE</v>
      </c>
      <c r="L748" s="230">
        <f t="shared" si="464"/>
        <v>20200253</v>
      </c>
      <c r="M748" s="230">
        <f t="shared" si="464"/>
        <v>8760</v>
      </c>
      <c r="N748" s="230" t="str">
        <f t="shared" si="464"/>
        <v>000</v>
      </c>
      <c r="O748" s="230" t="str">
        <f t="shared" si="464"/>
        <v/>
      </c>
      <c r="P748" s="230" t="str">
        <f t="shared" si="464"/>
        <v>Compressor Engines</v>
      </c>
      <c r="Q748" s="231">
        <f t="shared" si="464"/>
        <v>1.2909126477852781</v>
      </c>
      <c r="R748" s="231">
        <f t="shared" si="464"/>
        <v>1.7960523795273433</v>
      </c>
      <c r="S748" s="231">
        <f t="shared" si="464"/>
        <v>2.0766855638284909</v>
      </c>
      <c r="T748" s="231">
        <f t="shared" si="464"/>
        <v>2.8191461436644946E-3</v>
      </c>
      <c r="U748" s="231">
        <f t="shared" si="464"/>
        <v>5.6126636860229479E-2</v>
      </c>
    </row>
    <row r="749" spans="1:21" s="7" customFormat="1" x14ac:dyDescent="0.2">
      <c r="A749" s="230" t="str">
        <f t="shared" ref="A749:B749" si="465">A237</f>
        <v>MTDEQ Permitted Sources</v>
      </c>
      <c r="B749" s="230" t="str">
        <f t="shared" si="465"/>
        <v>30</v>
      </c>
      <c r="C749" s="226" t="str">
        <f>VLOOKUP(D749,fips_xref!$A$5:$C$286,2,FALSE)</f>
        <v>RICHLAND, MT_Non-Tribal</v>
      </c>
      <c r="D749" s="230" t="str">
        <f t="shared" si="387"/>
        <v>3008302</v>
      </c>
      <c r="E749" s="230" t="str">
        <f t="shared" ref="E749:U749" si="466">E237</f>
        <v>083-0023</v>
      </c>
      <c r="F749" s="230" t="str">
        <f t="shared" si="466"/>
        <v>VAIRSTEP 1-22H BATTERY</v>
      </c>
      <c r="G749" s="230" t="str">
        <f t="shared" si="466"/>
        <v>RICHLAND</v>
      </c>
      <c r="H749" s="230">
        <f t="shared" si="466"/>
        <v>-104.86870999999999</v>
      </c>
      <c r="I749" s="230">
        <f t="shared" si="466"/>
        <v>47.91086</v>
      </c>
      <c r="J749" s="230" t="str">
        <f t="shared" si="466"/>
        <v>TANK VAPOR GAS FLARE</v>
      </c>
      <c r="K749" s="230" t="str">
        <f t="shared" si="466"/>
        <v>GAS FLARE</v>
      </c>
      <c r="L749" s="230">
        <f t="shared" si="466"/>
        <v>31000205</v>
      </c>
      <c r="M749" s="230">
        <f t="shared" si="466"/>
        <v>8760</v>
      </c>
      <c r="N749" s="230" t="str">
        <f t="shared" si="466"/>
        <v>000</v>
      </c>
      <c r="O749" s="230" t="str">
        <f t="shared" si="466"/>
        <v/>
      </c>
      <c r="P749" s="230" t="str">
        <f t="shared" si="466"/>
        <v>Natural Gas Production, Flares</v>
      </c>
      <c r="Q749" s="231">
        <f t="shared" si="466"/>
        <v>0.3940397450803782</v>
      </c>
      <c r="R749" s="231">
        <f t="shared" si="466"/>
        <v>1.0180961868824732</v>
      </c>
      <c r="S749" s="231">
        <f t="shared" si="466"/>
        <v>0.78859206218687716</v>
      </c>
      <c r="T749" s="231">
        <f t="shared" si="466"/>
        <v>1.1532870587718385E-3</v>
      </c>
      <c r="U749" s="231">
        <f t="shared" si="466"/>
        <v>1.0635869542006956E-2</v>
      </c>
    </row>
    <row r="750" spans="1:21" s="7" customFormat="1" x14ac:dyDescent="0.2">
      <c r="A750" s="230" t="str">
        <f t="shared" ref="A750:B750" si="467">A238</f>
        <v>MTDEQ Permitted Sources</v>
      </c>
      <c r="B750" s="230" t="str">
        <f t="shared" si="467"/>
        <v>30</v>
      </c>
      <c r="C750" s="226" t="str">
        <f>VLOOKUP(D750,fips_xref!$A$5:$C$286,2,FALSE)</f>
        <v>RICHLAND, MT_Non-Tribal</v>
      </c>
      <c r="D750" s="230" t="str">
        <f t="shared" si="387"/>
        <v>3008302</v>
      </c>
      <c r="E750" s="230" t="str">
        <f t="shared" ref="E750:U750" si="468">E238</f>
        <v>083-0023</v>
      </c>
      <c r="F750" s="230" t="str">
        <f t="shared" si="468"/>
        <v>VAIRSTEP 1-22H BATTERY</v>
      </c>
      <c r="G750" s="230" t="str">
        <f t="shared" si="468"/>
        <v>RICHLAND</v>
      </c>
      <c r="H750" s="230">
        <f t="shared" si="468"/>
        <v>-104.86870999999999</v>
      </c>
      <c r="I750" s="230">
        <f t="shared" si="468"/>
        <v>47.91086</v>
      </c>
      <c r="J750" s="230" t="str">
        <f t="shared" si="468"/>
        <v>TREATER GAS FLARE</v>
      </c>
      <c r="K750" s="230" t="str">
        <f t="shared" si="468"/>
        <v>GAS FLARE</v>
      </c>
      <c r="L750" s="230">
        <f t="shared" si="468"/>
        <v>31000205</v>
      </c>
      <c r="M750" s="230">
        <f t="shared" si="468"/>
        <v>48</v>
      </c>
      <c r="N750" s="230" t="str">
        <f t="shared" si="468"/>
        <v>000</v>
      </c>
      <c r="O750" s="230" t="str">
        <f t="shared" si="468"/>
        <v/>
      </c>
      <c r="P750" s="230" t="str">
        <f t="shared" si="468"/>
        <v>Natural Gas Production, Flares</v>
      </c>
      <c r="Q750" s="231">
        <f t="shared" si="468"/>
        <v>0.18452592940349416</v>
      </c>
      <c r="R750" s="231">
        <f t="shared" si="468"/>
        <v>0.58715125592139605</v>
      </c>
      <c r="S750" s="231">
        <f t="shared" si="468"/>
        <v>0.36879557279392794</v>
      </c>
      <c r="T750" s="231">
        <f t="shared" si="468"/>
        <v>0</v>
      </c>
      <c r="U750" s="231">
        <f t="shared" si="468"/>
        <v>0</v>
      </c>
    </row>
    <row r="751" spans="1:21" s="7" customFormat="1" x14ac:dyDescent="0.2">
      <c r="A751" s="230" t="str">
        <f t="shared" ref="A751:B751" si="469">A239</f>
        <v>MTDEQ Permitted Sources</v>
      </c>
      <c r="B751" s="230" t="str">
        <f t="shared" si="469"/>
        <v>30</v>
      </c>
      <c r="C751" s="226" t="str">
        <f>VLOOKUP(D751,fips_xref!$A$5:$C$286,2,FALSE)</f>
        <v>RICHLAND, MT_Non-Tribal</v>
      </c>
      <c r="D751" s="230" t="str">
        <f t="shared" si="387"/>
        <v>3008302</v>
      </c>
      <c r="E751" s="230" t="str">
        <f t="shared" ref="E751:U751" si="470">E239</f>
        <v>083-0023</v>
      </c>
      <c r="F751" s="230" t="str">
        <f t="shared" si="470"/>
        <v>VAIRSTEP 1-22H BATTERY</v>
      </c>
      <c r="G751" s="230" t="str">
        <f t="shared" si="470"/>
        <v>RICHLAND</v>
      </c>
      <c r="H751" s="230">
        <f t="shared" si="470"/>
        <v>-104.86870999999999</v>
      </c>
      <c r="I751" s="230">
        <f t="shared" si="470"/>
        <v>47.91086</v>
      </c>
      <c r="J751" s="230" t="str">
        <f t="shared" si="470"/>
        <v>TRUCK LOADING/UNLOADING OPERATIONS</v>
      </c>
      <c r="K751" s="230" t="str">
        <f t="shared" si="470"/>
        <v>TRUCK LOADING/UNLOADING</v>
      </c>
      <c r="L751" s="230">
        <f t="shared" si="470"/>
        <v>31000207</v>
      </c>
      <c r="M751" s="230">
        <f t="shared" si="470"/>
        <v>0</v>
      </c>
      <c r="N751" s="230" t="str">
        <f t="shared" si="470"/>
        <v>000</v>
      </c>
      <c r="O751" s="230" t="str">
        <f t="shared" si="470"/>
        <v/>
      </c>
      <c r="P751" s="230" t="str">
        <f t="shared" si="470"/>
        <v>Permitted Fugitives</v>
      </c>
      <c r="Q751" s="231">
        <f t="shared" si="470"/>
        <v>0</v>
      </c>
      <c r="R751" s="231">
        <f t="shared" si="470"/>
        <v>0</v>
      </c>
      <c r="S751" s="231">
        <f t="shared" si="470"/>
        <v>0</v>
      </c>
      <c r="T751" s="231">
        <f t="shared" si="470"/>
        <v>0</v>
      </c>
      <c r="U751" s="231">
        <f t="shared" si="470"/>
        <v>0</v>
      </c>
    </row>
    <row r="752" spans="1:21" s="7" customFormat="1" x14ac:dyDescent="0.2">
      <c r="A752" s="230" t="str">
        <f t="shared" ref="A752:B752" si="471">A240</f>
        <v>MTDEQ Permitted Sources</v>
      </c>
      <c r="B752" s="230" t="str">
        <f t="shared" si="471"/>
        <v>30</v>
      </c>
      <c r="C752" s="226" t="str">
        <f>VLOOKUP(D752,fips_xref!$A$5:$C$286,2,FALSE)</f>
        <v>RICHLAND, MT_Non-Tribal</v>
      </c>
      <c r="D752" s="230" t="str">
        <f t="shared" si="387"/>
        <v>3008302</v>
      </c>
      <c r="E752" s="230" t="str">
        <f t="shared" ref="E752:U752" si="472">E240</f>
        <v>083-0024</v>
      </c>
      <c r="F752" s="230" t="str">
        <f t="shared" si="472"/>
        <v>IRIGOIN 2-23 &amp; IRIGOIN 15-23 BATTERY</v>
      </c>
      <c r="G752" s="230" t="str">
        <f t="shared" si="472"/>
        <v>RICHLAND</v>
      </c>
      <c r="H752" s="230">
        <f t="shared" si="472"/>
        <v>-104.83799999999999</v>
      </c>
      <c r="I752" s="230">
        <f t="shared" si="472"/>
        <v>47.897590000000001</v>
      </c>
      <c r="J752" s="230" t="str">
        <f t="shared" si="472"/>
        <v>FUGITIVE EMISSIONS-VALVES,PIPING,PUMPS</v>
      </c>
      <c r="K752" s="230" t="str">
        <f t="shared" si="472"/>
        <v>VALVES,PIPING,EQUIPMENT</v>
      </c>
      <c r="L752" s="230">
        <f t="shared" si="472"/>
        <v>31000207</v>
      </c>
      <c r="M752" s="230">
        <f t="shared" si="472"/>
        <v>94617</v>
      </c>
      <c r="N752" s="230" t="str">
        <f t="shared" si="472"/>
        <v>000</v>
      </c>
      <c r="O752" s="230" t="str">
        <f t="shared" si="472"/>
        <v/>
      </c>
      <c r="P752" s="230" t="str">
        <f t="shared" si="472"/>
        <v>Permitted Fugitives</v>
      </c>
      <c r="Q752" s="231">
        <f t="shared" si="472"/>
        <v>0</v>
      </c>
      <c r="R752" s="231">
        <f t="shared" si="472"/>
        <v>0.8451031280666973</v>
      </c>
      <c r="S752" s="231">
        <f t="shared" si="472"/>
        <v>0</v>
      </c>
      <c r="T752" s="231">
        <f t="shared" si="472"/>
        <v>0</v>
      </c>
      <c r="U752" s="231">
        <f t="shared" si="472"/>
        <v>0</v>
      </c>
    </row>
    <row r="753" spans="1:21" s="7" customFormat="1" x14ac:dyDescent="0.2">
      <c r="A753" s="230" t="str">
        <f t="shared" ref="A753:B753" si="473">A241</f>
        <v>MTDEQ Permitted Sources</v>
      </c>
      <c r="B753" s="230" t="str">
        <f t="shared" si="473"/>
        <v>30</v>
      </c>
      <c r="C753" s="226" t="str">
        <f>VLOOKUP(D753,fips_xref!$A$5:$C$286,2,FALSE)</f>
        <v>RICHLAND, MT_Non-Tribal</v>
      </c>
      <c r="D753" s="230" t="str">
        <f t="shared" si="387"/>
        <v>3008302</v>
      </c>
      <c r="E753" s="230" t="str">
        <f t="shared" ref="E753:U753" si="474">E241</f>
        <v>083-0024</v>
      </c>
      <c r="F753" s="230" t="str">
        <f t="shared" si="474"/>
        <v>IRIGOIN 2-23 &amp; IRIGOIN 15-23 BATTERY</v>
      </c>
      <c r="G753" s="230" t="str">
        <f t="shared" si="474"/>
        <v>RICHLAND</v>
      </c>
      <c r="H753" s="230">
        <f t="shared" si="474"/>
        <v>-104.83799999999999</v>
      </c>
      <c r="I753" s="230">
        <f t="shared" si="474"/>
        <v>47.897590000000001</v>
      </c>
      <c r="J753" s="230" t="str">
        <f t="shared" si="474"/>
        <v>HEAT TREATER BURNER</v>
      </c>
      <c r="K753" s="230" t="str">
        <f t="shared" si="474"/>
        <v>HEATING UNIT</v>
      </c>
      <c r="L753" s="230">
        <f t="shared" si="474"/>
        <v>31000205</v>
      </c>
      <c r="M753" s="230">
        <f t="shared" si="474"/>
        <v>8736</v>
      </c>
      <c r="N753" s="230" t="str">
        <f t="shared" si="474"/>
        <v>000</v>
      </c>
      <c r="O753" s="230" t="str">
        <f t="shared" si="474"/>
        <v/>
      </c>
      <c r="P753" s="230" t="str">
        <f t="shared" si="474"/>
        <v>Natural Gas Production, Flares</v>
      </c>
      <c r="Q753" s="231">
        <f t="shared" si="474"/>
        <v>0.16786733855456765</v>
      </c>
      <c r="R753" s="231">
        <f t="shared" si="474"/>
        <v>5.6382922873289892E-3</v>
      </c>
      <c r="S753" s="231">
        <f t="shared" si="474"/>
        <v>0.16786733855456765</v>
      </c>
      <c r="T753" s="231">
        <f t="shared" si="474"/>
        <v>1.1532870587718385E-3</v>
      </c>
      <c r="U753" s="231">
        <f t="shared" si="474"/>
        <v>1.281430065302043E-2</v>
      </c>
    </row>
    <row r="754" spans="1:21" s="7" customFormat="1" x14ac:dyDescent="0.2">
      <c r="A754" s="230" t="str">
        <f t="shared" ref="A754:B754" si="475">A242</f>
        <v>MTDEQ Permitted Sources</v>
      </c>
      <c r="B754" s="230" t="str">
        <f t="shared" si="475"/>
        <v>30</v>
      </c>
      <c r="C754" s="226" t="str">
        <f>VLOOKUP(D754,fips_xref!$A$5:$C$286,2,FALSE)</f>
        <v>RICHLAND, MT_Non-Tribal</v>
      </c>
      <c r="D754" s="230" t="str">
        <f t="shared" si="387"/>
        <v>3008302</v>
      </c>
      <c r="E754" s="230" t="str">
        <f t="shared" ref="E754:U754" si="476">E242</f>
        <v>083-0024</v>
      </c>
      <c r="F754" s="230" t="str">
        <f t="shared" si="476"/>
        <v>IRIGOIN 2-23 &amp; IRIGOIN 15-23 BATTERY</v>
      </c>
      <c r="G754" s="230" t="str">
        <f t="shared" si="476"/>
        <v>RICHLAND</v>
      </c>
      <c r="H754" s="230">
        <f t="shared" si="476"/>
        <v>-104.83799999999999</v>
      </c>
      <c r="I754" s="230">
        <f t="shared" si="476"/>
        <v>47.897590000000001</v>
      </c>
      <c r="J754" s="230" t="str">
        <f t="shared" si="476"/>
        <v>PRODUCTION TANKS (3 TOTAL)</v>
      </c>
      <c r="K754" s="230" t="str">
        <f t="shared" si="476"/>
        <v>CRUDE OIL STORAGE TANKS</v>
      </c>
      <c r="L754" s="230">
        <f t="shared" si="476"/>
        <v>40301012</v>
      </c>
      <c r="M754" s="230">
        <f t="shared" si="476"/>
        <v>94617</v>
      </c>
      <c r="N754" s="230" t="str">
        <f t="shared" si="476"/>
        <v>000</v>
      </c>
      <c r="O754" s="230" t="str">
        <f t="shared" si="476"/>
        <v/>
      </c>
      <c r="P754" s="230" t="str">
        <f t="shared" si="476"/>
        <v>Permitted Tank Losses</v>
      </c>
      <c r="Q754" s="231">
        <f t="shared" si="476"/>
        <v>0</v>
      </c>
      <c r="R754" s="231">
        <f t="shared" si="476"/>
        <v>0.67287892729010279</v>
      </c>
      <c r="S754" s="231">
        <f t="shared" si="476"/>
        <v>0</v>
      </c>
      <c r="T754" s="231">
        <f t="shared" si="476"/>
        <v>0</v>
      </c>
      <c r="U754" s="231">
        <f t="shared" si="476"/>
        <v>0</v>
      </c>
    </row>
    <row r="755" spans="1:21" s="7" customFormat="1" x14ac:dyDescent="0.2">
      <c r="A755" s="230" t="str">
        <f t="shared" ref="A755:B755" si="477">A243</f>
        <v>MTDEQ Permitted Sources</v>
      </c>
      <c r="B755" s="230" t="str">
        <f t="shared" si="477"/>
        <v>30</v>
      </c>
      <c r="C755" s="226" t="str">
        <f>VLOOKUP(D755,fips_xref!$A$5:$C$286,2,FALSE)</f>
        <v>RICHLAND, MT_Non-Tribal</v>
      </c>
      <c r="D755" s="230" t="str">
        <f t="shared" si="387"/>
        <v>3008302</v>
      </c>
      <c r="E755" s="230" t="str">
        <f t="shared" ref="E755:U755" si="478">E243</f>
        <v>083-0024</v>
      </c>
      <c r="F755" s="230" t="str">
        <f t="shared" si="478"/>
        <v>IRIGOIN 2-23 &amp; IRIGOIN 15-23 BATTERY</v>
      </c>
      <c r="G755" s="230" t="str">
        <f t="shared" si="478"/>
        <v>RICHLAND</v>
      </c>
      <c r="H755" s="230">
        <f t="shared" si="478"/>
        <v>-104.83799999999999</v>
      </c>
      <c r="I755" s="230">
        <f t="shared" si="478"/>
        <v>47.897590000000001</v>
      </c>
      <c r="J755" s="230" t="str">
        <f t="shared" si="478"/>
        <v>PUMPING UNIT #1</v>
      </c>
      <c r="K755" s="230" t="str">
        <f t="shared" si="478"/>
        <v>85-HP PUMPING UNIT ENGINE</v>
      </c>
      <c r="L755" s="230">
        <f t="shared" si="478"/>
        <v>20200253</v>
      </c>
      <c r="M755" s="230">
        <f t="shared" si="478"/>
        <v>8736</v>
      </c>
      <c r="N755" s="230" t="str">
        <f t="shared" si="478"/>
        <v>000</v>
      </c>
      <c r="O755" s="230" t="str">
        <f t="shared" si="478"/>
        <v/>
      </c>
      <c r="P755" s="230" t="str">
        <f t="shared" si="478"/>
        <v>Compressor Engines</v>
      </c>
      <c r="Q755" s="231">
        <f t="shared" si="478"/>
        <v>1.2873246436024324</v>
      </c>
      <c r="R755" s="231">
        <f t="shared" si="478"/>
        <v>1.7911829452791956</v>
      </c>
      <c r="S755" s="231">
        <f t="shared" si="478"/>
        <v>2.0710472715411621</v>
      </c>
      <c r="T755" s="231">
        <f t="shared" si="478"/>
        <v>2.8191461436644946E-3</v>
      </c>
      <c r="U755" s="231">
        <f t="shared" si="478"/>
        <v>5.5998493853699281E-2</v>
      </c>
    </row>
    <row r="756" spans="1:21" s="7" customFormat="1" x14ac:dyDescent="0.2">
      <c r="A756" s="230" t="str">
        <f t="shared" ref="A756:B756" si="479">A244</f>
        <v>MTDEQ Permitted Sources</v>
      </c>
      <c r="B756" s="230" t="str">
        <f t="shared" si="479"/>
        <v>30</v>
      </c>
      <c r="C756" s="226" t="str">
        <f>VLOOKUP(D756,fips_xref!$A$5:$C$286,2,FALSE)</f>
        <v>RICHLAND, MT_Non-Tribal</v>
      </c>
      <c r="D756" s="230" t="str">
        <f t="shared" si="387"/>
        <v>3008302</v>
      </c>
      <c r="E756" s="230" t="str">
        <f t="shared" ref="E756:U756" si="480">E244</f>
        <v>083-0024</v>
      </c>
      <c r="F756" s="230" t="str">
        <f t="shared" si="480"/>
        <v>IRIGOIN 2-23 &amp; IRIGOIN 15-23 BATTERY</v>
      </c>
      <c r="G756" s="230" t="str">
        <f t="shared" si="480"/>
        <v>RICHLAND</v>
      </c>
      <c r="H756" s="230">
        <f t="shared" si="480"/>
        <v>-104.83799999999999</v>
      </c>
      <c r="I756" s="230">
        <f t="shared" si="480"/>
        <v>47.897590000000001</v>
      </c>
      <c r="J756" s="230" t="str">
        <f t="shared" si="480"/>
        <v>PUMPING UNIT #2</v>
      </c>
      <c r="K756" s="230" t="str">
        <f t="shared" si="480"/>
        <v>85-HP PUMPING UNIT ENGINE</v>
      </c>
      <c r="L756" s="230">
        <f t="shared" si="480"/>
        <v>20200253</v>
      </c>
      <c r="M756" s="230">
        <f t="shared" si="480"/>
        <v>8664</v>
      </c>
      <c r="N756" s="230" t="str">
        <f t="shared" si="480"/>
        <v>000</v>
      </c>
      <c r="O756" s="230" t="str">
        <f t="shared" si="480"/>
        <v/>
      </c>
      <c r="P756" s="230" t="str">
        <f t="shared" si="480"/>
        <v>Compressor Engines</v>
      </c>
      <c r="Q756" s="231">
        <f t="shared" si="480"/>
        <v>1.2768169170669554</v>
      </c>
      <c r="R756" s="231">
        <f t="shared" si="480"/>
        <v>1.776318356521692</v>
      </c>
      <c r="S756" s="231">
        <f t="shared" si="480"/>
        <v>2.0538761086661146</v>
      </c>
      <c r="T756" s="231">
        <f t="shared" si="480"/>
        <v>2.8191461436644946E-3</v>
      </c>
      <c r="U756" s="231">
        <f t="shared" si="480"/>
        <v>5.5485921827578458E-2</v>
      </c>
    </row>
    <row r="757" spans="1:21" s="7" customFormat="1" x14ac:dyDescent="0.2">
      <c r="A757" s="230" t="str">
        <f t="shared" ref="A757:B757" si="481">A245</f>
        <v>MTDEQ Permitted Sources</v>
      </c>
      <c r="B757" s="230" t="str">
        <f t="shared" si="481"/>
        <v>30</v>
      </c>
      <c r="C757" s="226" t="str">
        <f>VLOOKUP(D757,fips_xref!$A$5:$C$286,2,FALSE)</f>
        <v>RICHLAND, MT_Non-Tribal</v>
      </c>
      <c r="D757" s="230" t="str">
        <f t="shared" si="387"/>
        <v>3008302</v>
      </c>
      <c r="E757" s="230" t="str">
        <f t="shared" ref="E757:U757" si="482">E245</f>
        <v>083-0024</v>
      </c>
      <c r="F757" s="230" t="str">
        <f t="shared" si="482"/>
        <v>IRIGOIN 2-23 &amp; IRIGOIN 15-23 BATTERY</v>
      </c>
      <c r="G757" s="230" t="str">
        <f t="shared" si="482"/>
        <v>RICHLAND</v>
      </c>
      <c r="H757" s="230">
        <f t="shared" si="482"/>
        <v>-104.83799999999999</v>
      </c>
      <c r="I757" s="230">
        <f t="shared" si="482"/>
        <v>47.897590000000001</v>
      </c>
      <c r="J757" s="230" t="str">
        <f t="shared" si="482"/>
        <v>TANK VAPOR GAS FLARE</v>
      </c>
      <c r="K757" s="230" t="str">
        <f t="shared" si="482"/>
        <v>GAS FLARE</v>
      </c>
      <c r="L757" s="230">
        <f t="shared" si="482"/>
        <v>31000205</v>
      </c>
      <c r="M757" s="230">
        <f t="shared" si="482"/>
        <v>8736</v>
      </c>
      <c r="N757" s="230" t="str">
        <f t="shared" si="482"/>
        <v>000</v>
      </c>
      <c r="O757" s="230" t="str">
        <f t="shared" si="482"/>
        <v/>
      </c>
      <c r="P757" s="230" t="str">
        <f t="shared" si="482"/>
        <v>Natural Gas Production, Flares</v>
      </c>
      <c r="Q757" s="231">
        <f t="shared" si="482"/>
        <v>0.39288645802160632</v>
      </c>
      <c r="R757" s="231">
        <f t="shared" si="482"/>
        <v>0.78474777199097112</v>
      </c>
      <c r="S757" s="231">
        <f t="shared" si="482"/>
        <v>0.78474777199097112</v>
      </c>
      <c r="T757" s="231">
        <f t="shared" si="482"/>
        <v>1.1532870587718385E-3</v>
      </c>
      <c r="U757" s="231">
        <f t="shared" si="482"/>
        <v>1.0635869542006956E-2</v>
      </c>
    </row>
    <row r="758" spans="1:21" s="7" customFormat="1" x14ac:dyDescent="0.2">
      <c r="A758" s="230" t="str">
        <f t="shared" ref="A758:B758" si="483">A246</f>
        <v>MTDEQ Permitted Sources</v>
      </c>
      <c r="B758" s="230" t="str">
        <f t="shared" si="483"/>
        <v>30</v>
      </c>
      <c r="C758" s="226" t="str">
        <f>VLOOKUP(D758,fips_xref!$A$5:$C$286,2,FALSE)</f>
        <v>RICHLAND, MT_Non-Tribal</v>
      </c>
      <c r="D758" s="230" t="str">
        <f t="shared" si="387"/>
        <v>3008302</v>
      </c>
      <c r="E758" s="230" t="str">
        <f t="shared" ref="E758:U758" si="484">E246</f>
        <v>083-0024</v>
      </c>
      <c r="F758" s="230" t="str">
        <f t="shared" si="484"/>
        <v>IRIGOIN 2-23 &amp; IRIGOIN 15-23 BATTERY</v>
      </c>
      <c r="G758" s="230" t="str">
        <f t="shared" si="484"/>
        <v>RICHLAND</v>
      </c>
      <c r="H758" s="230">
        <f t="shared" si="484"/>
        <v>-104.83799999999999</v>
      </c>
      <c r="I758" s="230">
        <f t="shared" si="484"/>
        <v>47.897590000000001</v>
      </c>
      <c r="J758" s="230" t="str">
        <f t="shared" si="484"/>
        <v>TREATER GAS FLARE</v>
      </c>
      <c r="K758" s="230" t="str">
        <f t="shared" si="484"/>
        <v>GAS FLARE</v>
      </c>
      <c r="L758" s="230">
        <f t="shared" si="484"/>
        <v>31000205</v>
      </c>
      <c r="M758" s="230">
        <f t="shared" si="484"/>
        <v>48</v>
      </c>
      <c r="N758" s="230" t="str">
        <f t="shared" si="484"/>
        <v>000</v>
      </c>
      <c r="O758" s="230" t="str">
        <f t="shared" si="484"/>
        <v/>
      </c>
      <c r="P758" s="230" t="str">
        <f t="shared" si="484"/>
        <v>Natural Gas Production, Flares</v>
      </c>
      <c r="Q758" s="231">
        <f t="shared" si="484"/>
        <v>0.18452592940349416</v>
      </c>
      <c r="R758" s="231">
        <f t="shared" si="484"/>
        <v>0.64648146794488059</v>
      </c>
      <c r="S758" s="231">
        <f t="shared" si="484"/>
        <v>0.36879557279392794</v>
      </c>
      <c r="T758" s="231">
        <f t="shared" si="484"/>
        <v>0</v>
      </c>
      <c r="U758" s="231">
        <f t="shared" si="484"/>
        <v>0</v>
      </c>
    </row>
    <row r="759" spans="1:21" s="7" customFormat="1" x14ac:dyDescent="0.2">
      <c r="A759" s="230" t="str">
        <f t="shared" ref="A759:B759" si="485">A247</f>
        <v>MTDEQ Permitted Sources</v>
      </c>
      <c r="B759" s="230" t="str">
        <f t="shared" si="485"/>
        <v>30</v>
      </c>
      <c r="C759" s="226" t="str">
        <f>VLOOKUP(D759,fips_xref!$A$5:$C$286,2,FALSE)</f>
        <v>RICHLAND, MT_Non-Tribal</v>
      </c>
      <c r="D759" s="230" t="str">
        <f t="shared" si="387"/>
        <v>3008302</v>
      </c>
      <c r="E759" s="230" t="str">
        <f t="shared" ref="E759:U759" si="486">E247</f>
        <v>083-0024</v>
      </c>
      <c r="F759" s="230" t="str">
        <f t="shared" si="486"/>
        <v>IRIGOIN 2-23 &amp; IRIGOIN 15-23 BATTERY</v>
      </c>
      <c r="G759" s="230" t="str">
        <f t="shared" si="486"/>
        <v>RICHLAND</v>
      </c>
      <c r="H759" s="230">
        <f t="shared" si="486"/>
        <v>-104.83799999999999</v>
      </c>
      <c r="I759" s="230">
        <f t="shared" si="486"/>
        <v>47.897590000000001</v>
      </c>
      <c r="J759" s="230" t="str">
        <f t="shared" si="486"/>
        <v>TRUCK LOADING/UNLOADING OPERATIONS</v>
      </c>
      <c r="K759" s="230" t="str">
        <f t="shared" si="486"/>
        <v>TRUCK LOADING/UNLOADING</v>
      </c>
      <c r="L759" s="230">
        <f t="shared" si="486"/>
        <v>31000207</v>
      </c>
      <c r="M759" s="230">
        <f t="shared" si="486"/>
        <v>0</v>
      </c>
      <c r="N759" s="230" t="str">
        <f t="shared" si="486"/>
        <v>000</v>
      </c>
      <c r="O759" s="230" t="str">
        <f t="shared" si="486"/>
        <v/>
      </c>
      <c r="P759" s="230" t="str">
        <f t="shared" si="486"/>
        <v>Permitted Fugitives</v>
      </c>
      <c r="Q759" s="231">
        <f t="shared" si="486"/>
        <v>0</v>
      </c>
      <c r="R759" s="231">
        <f t="shared" si="486"/>
        <v>0</v>
      </c>
      <c r="S759" s="231">
        <f t="shared" si="486"/>
        <v>0</v>
      </c>
      <c r="T759" s="231">
        <f t="shared" si="486"/>
        <v>0</v>
      </c>
      <c r="U759" s="231">
        <f t="shared" si="486"/>
        <v>0</v>
      </c>
    </row>
    <row r="760" spans="1:21" s="7" customFormat="1" x14ac:dyDescent="0.2">
      <c r="A760" s="230" t="str">
        <f t="shared" ref="A760:B760" si="487">A248</f>
        <v>MTDEQ Permitted Sources</v>
      </c>
      <c r="B760" s="230" t="str">
        <f t="shared" si="487"/>
        <v>30</v>
      </c>
      <c r="C760" s="226" t="str">
        <f>VLOOKUP(D760,fips_xref!$A$5:$C$286,2,FALSE)</f>
        <v>RICHLAND, MT_Non-Tribal</v>
      </c>
      <c r="D760" s="230" t="str">
        <f t="shared" si="387"/>
        <v>3008302</v>
      </c>
      <c r="E760" s="230" t="str">
        <f t="shared" ref="E760:U760" si="488">E248</f>
        <v>083-0025</v>
      </c>
      <c r="F760" s="230" t="str">
        <f t="shared" si="488"/>
        <v>4 MILE CRUDE OIL STATION</v>
      </c>
      <c r="G760" s="230" t="str">
        <f t="shared" si="488"/>
        <v>RICHLAND</v>
      </c>
      <c r="H760" s="230">
        <f t="shared" si="488"/>
        <v>-104.13599000000001</v>
      </c>
      <c r="I760" s="230">
        <f t="shared" si="488"/>
        <v>47.92624</v>
      </c>
      <c r="J760" s="230" t="str">
        <f t="shared" si="488"/>
        <v>11,268-BBL INTERNAL FLOATING ROOF TANK</v>
      </c>
      <c r="K760" s="230" t="str">
        <f t="shared" si="488"/>
        <v>INTERNAL FLOAT ROOF TANK</v>
      </c>
      <c r="L760" s="230">
        <f t="shared" si="488"/>
        <v>40301012</v>
      </c>
      <c r="M760" s="230">
        <f t="shared" si="488"/>
        <v>335507</v>
      </c>
      <c r="N760" s="230" t="str">
        <f t="shared" si="488"/>
        <v>000</v>
      </c>
      <c r="O760" s="230" t="str">
        <f t="shared" si="488"/>
        <v/>
      </c>
      <c r="P760" s="230" t="str">
        <f t="shared" si="488"/>
        <v>Permitted Tank Losses</v>
      </c>
      <c r="Q760" s="231">
        <f t="shared" si="488"/>
        <v>0</v>
      </c>
      <c r="R760" s="231">
        <f t="shared" si="488"/>
        <v>6.0405331848273001</v>
      </c>
      <c r="S760" s="231">
        <f t="shared" si="488"/>
        <v>0</v>
      </c>
      <c r="T760" s="231">
        <f t="shared" si="488"/>
        <v>0</v>
      </c>
      <c r="U760" s="231">
        <f t="shared" si="488"/>
        <v>0</v>
      </c>
    </row>
    <row r="761" spans="1:21" s="7" customFormat="1" x14ac:dyDescent="0.2">
      <c r="A761" s="230" t="str">
        <f t="shared" ref="A761:B761" si="489">A249</f>
        <v>MTDEQ Permitted Sources</v>
      </c>
      <c r="B761" s="230" t="str">
        <f t="shared" si="489"/>
        <v>30</v>
      </c>
      <c r="C761" s="226" t="str">
        <f>VLOOKUP(D761,fips_xref!$A$5:$C$286,2,FALSE)</f>
        <v>RICHLAND, MT_Non-Tribal</v>
      </c>
      <c r="D761" s="230" t="str">
        <f t="shared" si="387"/>
        <v>3008302</v>
      </c>
      <c r="E761" s="230" t="str">
        <f t="shared" ref="E761:U761" si="490">E249</f>
        <v>083-0025</v>
      </c>
      <c r="F761" s="230" t="str">
        <f t="shared" si="490"/>
        <v>4 MILE CRUDE OIL STATION</v>
      </c>
      <c r="G761" s="230" t="str">
        <f t="shared" si="490"/>
        <v>RICHLAND</v>
      </c>
      <c r="H761" s="230">
        <f t="shared" si="490"/>
        <v>-104.13599000000001</v>
      </c>
      <c r="I761" s="230">
        <f t="shared" si="490"/>
        <v>47.92624</v>
      </c>
      <c r="J761" s="230" t="str">
        <f t="shared" si="490"/>
        <v>FUGITIVE EMISSIONS</v>
      </c>
      <c r="K761" s="230" t="str">
        <f t="shared" si="490"/>
        <v>VALVES,PIPING,EQUIPMENT</v>
      </c>
      <c r="L761" s="230">
        <f t="shared" si="490"/>
        <v>31000207</v>
      </c>
      <c r="M761" s="230">
        <f t="shared" si="490"/>
        <v>8760</v>
      </c>
      <c r="N761" s="230" t="str">
        <f t="shared" si="490"/>
        <v>000</v>
      </c>
      <c r="O761" s="230" t="str">
        <f t="shared" si="490"/>
        <v/>
      </c>
      <c r="P761" s="230" t="str">
        <f t="shared" si="490"/>
        <v>Permitted Fugitives</v>
      </c>
      <c r="Q761" s="231">
        <f t="shared" si="490"/>
        <v>0</v>
      </c>
      <c r="R761" s="231">
        <f t="shared" si="490"/>
        <v>10.110098786213529</v>
      </c>
      <c r="S761" s="231">
        <f t="shared" si="490"/>
        <v>0</v>
      </c>
      <c r="T761" s="231">
        <f t="shared" si="490"/>
        <v>0</v>
      </c>
      <c r="U761" s="231">
        <f t="shared" si="490"/>
        <v>0</v>
      </c>
    </row>
    <row r="762" spans="1:21" s="7" customFormat="1" x14ac:dyDescent="0.2">
      <c r="A762" s="230" t="str">
        <f t="shared" ref="A762:B762" si="491">A250</f>
        <v>MTDEQ Permitted Sources</v>
      </c>
      <c r="B762" s="230" t="str">
        <f t="shared" si="491"/>
        <v>30</v>
      </c>
      <c r="C762" s="226" t="str">
        <f>VLOOKUP(D762,fips_xref!$A$5:$C$286,2,FALSE)</f>
        <v>RICHLAND, MT_Non-Tribal</v>
      </c>
      <c r="D762" s="230" t="str">
        <f t="shared" si="387"/>
        <v>3008302</v>
      </c>
      <c r="E762" s="230" t="str">
        <f t="shared" ref="E762:U762" si="492">E250</f>
        <v>083-0025</v>
      </c>
      <c r="F762" s="230" t="str">
        <f t="shared" si="492"/>
        <v>4 MILE CRUDE OIL STATION</v>
      </c>
      <c r="G762" s="230" t="str">
        <f t="shared" si="492"/>
        <v>RICHLAND</v>
      </c>
      <c r="H762" s="230">
        <f t="shared" si="492"/>
        <v>-104.13599000000001</v>
      </c>
      <c r="I762" s="230">
        <f t="shared" si="492"/>
        <v>47.92624</v>
      </c>
      <c r="J762" s="230" t="str">
        <f t="shared" si="492"/>
        <v>HAUL ROADS</v>
      </c>
      <c r="K762" s="230" t="str">
        <f t="shared" si="492"/>
        <v>HAUL ROADS</v>
      </c>
      <c r="L762" s="230">
        <f t="shared" si="492"/>
        <v>30502504</v>
      </c>
      <c r="M762" s="230">
        <f t="shared" si="492"/>
        <v>777</v>
      </c>
      <c r="N762" s="230" t="str">
        <f t="shared" si="492"/>
        <v>000</v>
      </c>
      <c r="O762" s="230" t="str">
        <f t="shared" si="492"/>
        <v/>
      </c>
      <c r="P762" s="230" t="str">
        <f t="shared" si="492"/>
        <v>Natural Gas Production, Other Not Classified</v>
      </c>
      <c r="Q762" s="231">
        <f t="shared" si="492"/>
        <v>0</v>
      </c>
      <c r="R762" s="231">
        <f t="shared" si="492"/>
        <v>0</v>
      </c>
      <c r="S762" s="231">
        <f t="shared" si="492"/>
        <v>0</v>
      </c>
      <c r="T762" s="231">
        <f t="shared" si="492"/>
        <v>0</v>
      </c>
      <c r="U762" s="231">
        <f t="shared" si="492"/>
        <v>0.61559900337110141</v>
      </c>
    </row>
    <row r="763" spans="1:21" s="7" customFormat="1" x14ac:dyDescent="0.2">
      <c r="A763" s="230" t="str">
        <f t="shared" ref="A763:B763" si="493">A251</f>
        <v>MTDEQ Permitted Sources</v>
      </c>
      <c r="B763" s="230" t="str">
        <f t="shared" si="493"/>
        <v>30</v>
      </c>
      <c r="C763" s="226" t="str">
        <f>VLOOKUP(D763,fips_xref!$A$5:$C$286,2,FALSE)</f>
        <v>RICHLAND, MT_Non-Tribal</v>
      </c>
      <c r="D763" s="230" t="str">
        <f t="shared" si="387"/>
        <v>3008302</v>
      </c>
      <c r="E763" s="230" t="str">
        <f t="shared" ref="E763:U763" si="494">E251</f>
        <v>083-0025</v>
      </c>
      <c r="F763" s="230" t="str">
        <f t="shared" si="494"/>
        <v>4 MILE CRUDE OIL STATION</v>
      </c>
      <c r="G763" s="230" t="str">
        <f t="shared" si="494"/>
        <v>RICHLAND</v>
      </c>
      <c r="H763" s="230">
        <f t="shared" si="494"/>
        <v>-104.13599000000001</v>
      </c>
      <c r="I763" s="230">
        <f t="shared" si="494"/>
        <v>47.92624</v>
      </c>
      <c r="J763" s="230" t="str">
        <f t="shared" si="494"/>
        <v>PRODUCTION TANKS (2 TOTAL)</v>
      </c>
      <c r="K763" s="230" t="str">
        <f t="shared" si="494"/>
        <v>CRUDE OIL STORAGE TANKS</v>
      </c>
      <c r="L763" s="230">
        <f t="shared" si="494"/>
        <v>40301012</v>
      </c>
      <c r="M763" s="230">
        <f t="shared" si="494"/>
        <v>869</v>
      </c>
      <c r="N763" s="230" t="str">
        <f t="shared" si="494"/>
        <v>000</v>
      </c>
      <c r="O763" s="230" t="str">
        <f t="shared" si="494"/>
        <v/>
      </c>
      <c r="P763" s="230" t="str">
        <f t="shared" si="494"/>
        <v>Permitted Tank Losses</v>
      </c>
      <c r="Q763" s="231">
        <f t="shared" si="494"/>
        <v>0</v>
      </c>
      <c r="R763" s="231">
        <f t="shared" si="494"/>
        <v>7.2657084702625836</v>
      </c>
      <c r="S763" s="231">
        <f t="shared" si="494"/>
        <v>0</v>
      </c>
      <c r="T763" s="231">
        <f t="shared" si="494"/>
        <v>0</v>
      </c>
      <c r="U763" s="231">
        <f t="shared" si="494"/>
        <v>0</v>
      </c>
    </row>
    <row r="764" spans="1:21" s="7" customFormat="1" x14ac:dyDescent="0.2">
      <c r="A764" s="230" t="str">
        <f t="shared" ref="A764:B764" si="495">A252</f>
        <v>MTDEQ Permitted Sources</v>
      </c>
      <c r="B764" s="230" t="str">
        <f t="shared" si="495"/>
        <v>30</v>
      </c>
      <c r="C764" s="226" t="str">
        <f>VLOOKUP(D764,fips_xref!$A$5:$C$286,2,FALSE)</f>
        <v>RICHLAND, MT_Non-Tribal</v>
      </c>
      <c r="D764" s="230" t="str">
        <f t="shared" si="387"/>
        <v>3008302</v>
      </c>
      <c r="E764" s="230" t="str">
        <f t="shared" ref="E764:U764" si="496">E252</f>
        <v>083-0027</v>
      </c>
      <c r="F764" s="230" t="str">
        <f t="shared" si="496"/>
        <v>JOE 1-4H BATTERY</v>
      </c>
      <c r="G764" s="230" t="str">
        <f t="shared" si="496"/>
        <v>RICHLAND</v>
      </c>
      <c r="H764" s="230">
        <f t="shared" si="496"/>
        <v>-104.87903</v>
      </c>
      <c r="I764" s="230">
        <f t="shared" si="496"/>
        <v>47.940689999999996</v>
      </c>
      <c r="J764" s="230" t="str">
        <f t="shared" si="496"/>
        <v>FUGITIVE EMISSIONS-VALVES,PIPING,PUMPS</v>
      </c>
      <c r="K764" s="230" t="str">
        <f t="shared" si="496"/>
        <v>VALVES,PIPING,EQUIPMENT</v>
      </c>
      <c r="L764" s="230">
        <f t="shared" si="496"/>
        <v>31000207</v>
      </c>
      <c r="M764" s="230">
        <f t="shared" si="496"/>
        <v>23545</v>
      </c>
      <c r="N764" s="230" t="str">
        <f t="shared" si="496"/>
        <v>000</v>
      </c>
      <c r="O764" s="230" t="str">
        <f t="shared" si="496"/>
        <v/>
      </c>
      <c r="P764" s="230" t="str">
        <f t="shared" si="496"/>
        <v>Permitted Fugitives</v>
      </c>
      <c r="Q764" s="231">
        <f t="shared" si="496"/>
        <v>0</v>
      </c>
      <c r="R764" s="231">
        <f t="shared" si="496"/>
        <v>0.21028267371606524</v>
      </c>
      <c r="S764" s="231">
        <f t="shared" si="496"/>
        <v>0</v>
      </c>
      <c r="T764" s="231">
        <f t="shared" si="496"/>
        <v>0</v>
      </c>
      <c r="U764" s="231">
        <f t="shared" si="496"/>
        <v>0</v>
      </c>
    </row>
    <row r="765" spans="1:21" s="7" customFormat="1" x14ac:dyDescent="0.2">
      <c r="A765" s="230" t="str">
        <f t="shared" ref="A765:B765" si="497">A253</f>
        <v>MTDEQ Permitted Sources</v>
      </c>
      <c r="B765" s="230" t="str">
        <f t="shared" si="497"/>
        <v>30</v>
      </c>
      <c r="C765" s="226" t="str">
        <f>VLOOKUP(D765,fips_xref!$A$5:$C$286,2,FALSE)</f>
        <v>RICHLAND, MT_Non-Tribal</v>
      </c>
      <c r="D765" s="230" t="str">
        <f t="shared" si="387"/>
        <v>3008302</v>
      </c>
      <c r="E765" s="230" t="str">
        <f t="shared" ref="E765:U765" si="498">E253</f>
        <v>083-0027</v>
      </c>
      <c r="F765" s="230" t="str">
        <f t="shared" si="498"/>
        <v>JOE 1-4H BATTERY</v>
      </c>
      <c r="G765" s="230" t="str">
        <f t="shared" si="498"/>
        <v>RICHLAND</v>
      </c>
      <c r="H765" s="230">
        <f t="shared" si="498"/>
        <v>-104.87903</v>
      </c>
      <c r="I765" s="230">
        <f t="shared" si="498"/>
        <v>47.940689999999996</v>
      </c>
      <c r="J765" s="230" t="str">
        <f t="shared" si="498"/>
        <v>HEAT TREATER BURNER</v>
      </c>
      <c r="K765" s="230" t="str">
        <f t="shared" si="498"/>
        <v>HEATING UNIT</v>
      </c>
      <c r="L765" s="230">
        <f t="shared" si="498"/>
        <v>31000205</v>
      </c>
      <c r="M765" s="230">
        <f t="shared" si="498"/>
        <v>8472</v>
      </c>
      <c r="N765" s="230" t="str">
        <f t="shared" si="498"/>
        <v>000</v>
      </c>
      <c r="O765" s="230" t="str">
        <f t="shared" si="498"/>
        <v/>
      </c>
      <c r="P765" s="230" t="str">
        <f t="shared" si="498"/>
        <v>Natural Gas Production, Flares</v>
      </c>
      <c r="Q765" s="231">
        <f t="shared" si="498"/>
        <v>0.16286976129988964</v>
      </c>
      <c r="R765" s="231">
        <f t="shared" si="498"/>
        <v>5.38200627426858E-3</v>
      </c>
      <c r="S765" s="231">
        <f t="shared" si="498"/>
        <v>0.16286976129988964</v>
      </c>
      <c r="T765" s="231">
        <f t="shared" si="498"/>
        <v>1.0251440522416344E-3</v>
      </c>
      <c r="U765" s="231">
        <f t="shared" si="498"/>
        <v>1.2429871633429818E-2</v>
      </c>
    </row>
    <row r="766" spans="1:21" s="7" customFormat="1" x14ac:dyDescent="0.2">
      <c r="A766" s="230" t="str">
        <f t="shared" ref="A766:B766" si="499">A254</f>
        <v>MTDEQ Permitted Sources</v>
      </c>
      <c r="B766" s="230" t="str">
        <f t="shared" si="499"/>
        <v>30</v>
      </c>
      <c r="C766" s="226" t="str">
        <f>VLOOKUP(D766,fips_xref!$A$5:$C$286,2,FALSE)</f>
        <v>RICHLAND, MT_Non-Tribal</v>
      </c>
      <c r="D766" s="230" t="str">
        <f t="shared" si="387"/>
        <v>3008302</v>
      </c>
      <c r="E766" s="230" t="str">
        <f t="shared" ref="E766:U766" si="500">E254</f>
        <v>083-0027</v>
      </c>
      <c r="F766" s="230" t="str">
        <f t="shared" si="500"/>
        <v>JOE 1-4H BATTERY</v>
      </c>
      <c r="G766" s="230" t="str">
        <f t="shared" si="500"/>
        <v>RICHLAND</v>
      </c>
      <c r="H766" s="230">
        <f t="shared" si="500"/>
        <v>-104.87903</v>
      </c>
      <c r="I766" s="230">
        <f t="shared" si="500"/>
        <v>47.940689999999996</v>
      </c>
      <c r="J766" s="230" t="str">
        <f t="shared" si="500"/>
        <v>PRODUCTION TANKS (3 TOTAL)</v>
      </c>
      <c r="K766" s="230" t="str">
        <f t="shared" si="500"/>
        <v>CRUDE OIL STORAGE TANKS</v>
      </c>
      <c r="L766" s="230">
        <f t="shared" si="500"/>
        <v>40301012</v>
      </c>
      <c r="M766" s="230">
        <f t="shared" si="500"/>
        <v>23545</v>
      </c>
      <c r="N766" s="230" t="str">
        <f t="shared" si="500"/>
        <v>000</v>
      </c>
      <c r="O766" s="230" t="str">
        <f t="shared" si="500"/>
        <v/>
      </c>
      <c r="P766" s="230" t="str">
        <f t="shared" si="500"/>
        <v>Permitted Tank Losses</v>
      </c>
      <c r="Q766" s="231">
        <f t="shared" si="500"/>
        <v>0</v>
      </c>
      <c r="R766" s="231">
        <f t="shared" si="500"/>
        <v>0.16748290953497702</v>
      </c>
      <c r="S766" s="231">
        <f t="shared" si="500"/>
        <v>0</v>
      </c>
      <c r="T766" s="231">
        <f t="shared" si="500"/>
        <v>0</v>
      </c>
      <c r="U766" s="231">
        <f t="shared" si="500"/>
        <v>0</v>
      </c>
    </row>
    <row r="767" spans="1:21" s="7" customFormat="1" x14ac:dyDescent="0.2">
      <c r="A767" s="230" t="str">
        <f t="shared" ref="A767:B767" si="501">A255</f>
        <v>MTDEQ Permitted Sources</v>
      </c>
      <c r="B767" s="230" t="str">
        <f t="shared" si="501"/>
        <v>30</v>
      </c>
      <c r="C767" s="226" t="str">
        <f>VLOOKUP(D767,fips_xref!$A$5:$C$286,2,FALSE)</f>
        <v>RICHLAND, MT_Non-Tribal</v>
      </c>
      <c r="D767" s="230" t="str">
        <f t="shared" si="387"/>
        <v>3008302</v>
      </c>
      <c r="E767" s="230" t="str">
        <f t="shared" ref="E767:U767" si="502">E255</f>
        <v>083-0027</v>
      </c>
      <c r="F767" s="230" t="str">
        <f t="shared" si="502"/>
        <v>JOE 1-4H BATTERY</v>
      </c>
      <c r="G767" s="230" t="str">
        <f t="shared" si="502"/>
        <v>RICHLAND</v>
      </c>
      <c r="H767" s="230">
        <f t="shared" si="502"/>
        <v>-104.87903</v>
      </c>
      <c r="I767" s="230">
        <f t="shared" si="502"/>
        <v>47.940689999999996</v>
      </c>
      <c r="J767" s="230" t="str">
        <f t="shared" si="502"/>
        <v>PUMPING UNIT</v>
      </c>
      <c r="K767" s="230" t="str">
        <f t="shared" si="502"/>
        <v>85-HP PUMPING UNIT ENGINE</v>
      </c>
      <c r="L767" s="230">
        <f t="shared" si="502"/>
        <v>20200253</v>
      </c>
      <c r="M767" s="230">
        <f t="shared" si="502"/>
        <v>8472</v>
      </c>
      <c r="N767" s="230" t="str">
        <f t="shared" si="502"/>
        <v>000</v>
      </c>
      <c r="O767" s="230" t="str">
        <f t="shared" si="502"/>
        <v/>
      </c>
      <c r="P767" s="230" t="str">
        <f t="shared" si="502"/>
        <v>Compressor Engines</v>
      </c>
      <c r="Q767" s="231">
        <f t="shared" si="502"/>
        <v>1.2484973126237806</v>
      </c>
      <c r="R767" s="231">
        <f t="shared" si="502"/>
        <v>1.736978453516919</v>
      </c>
      <c r="S767" s="231">
        <f t="shared" si="502"/>
        <v>2.0083853413478918</v>
      </c>
      <c r="T767" s="231">
        <f t="shared" si="502"/>
        <v>2.69100313713429E-3</v>
      </c>
      <c r="U767" s="231">
        <f t="shared" si="502"/>
        <v>5.433263476880662E-2</v>
      </c>
    </row>
    <row r="768" spans="1:21" s="7" customFormat="1" x14ac:dyDescent="0.2">
      <c r="A768" s="230" t="str">
        <f t="shared" ref="A768:B768" si="503">A256</f>
        <v>MTDEQ Permitted Sources</v>
      </c>
      <c r="B768" s="230" t="str">
        <f t="shared" si="503"/>
        <v>30</v>
      </c>
      <c r="C768" s="226" t="str">
        <f>VLOOKUP(D768,fips_xref!$A$5:$C$286,2,FALSE)</f>
        <v>RICHLAND, MT_Non-Tribal</v>
      </c>
      <c r="D768" s="230" t="str">
        <f t="shared" si="387"/>
        <v>3008302</v>
      </c>
      <c r="E768" s="230" t="str">
        <f t="shared" ref="E768:U768" si="504">E256</f>
        <v>083-0027</v>
      </c>
      <c r="F768" s="230" t="str">
        <f t="shared" si="504"/>
        <v>JOE 1-4H BATTERY</v>
      </c>
      <c r="G768" s="230" t="str">
        <f t="shared" si="504"/>
        <v>RICHLAND</v>
      </c>
      <c r="H768" s="230">
        <f t="shared" si="504"/>
        <v>-104.87903</v>
      </c>
      <c r="I768" s="230">
        <f t="shared" si="504"/>
        <v>47.940689999999996</v>
      </c>
      <c r="J768" s="230" t="str">
        <f t="shared" si="504"/>
        <v>TANK VAPOR GAS FLARE</v>
      </c>
      <c r="K768" s="230" t="str">
        <f t="shared" si="504"/>
        <v>GAS FLARE</v>
      </c>
      <c r="L768" s="230">
        <f t="shared" si="504"/>
        <v>31000205</v>
      </c>
      <c r="M768" s="230">
        <f t="shared" si="504"/>
        <v>8472</v>
      </c>
      <c r="N768" s="230" t="str">
        <f t="shared" si="504"/>
        <v>000</v>
      </c>
      <c r="O768" s="230" t="str">
        <f t="shared" si="504"/>
        <v/>
      </c>
      <c r="P768" s="230" t="str">
        <f t="shared" si="504"/>
        <v>Natural Gas Production, Flares</v>
      </c>
      <c r="Q768" s="231">
        <f t="shared" si="504"/>
        <v>0.38109730142082759</v>
      </c>
      <c r="R768" s="231">
        <f t="shared" si="504"/>
        <v>1.9477736992591053E-2</v>
      </c>
      <c r="S768" s="231">
        <f t="shared" si="504"/>
        <v>0.76270717486777595</v>
      </c>
      <c r="T768" s="231">
        <f t="shared" si="504"/>
        <v>1.0251440522416344E-3</v>
      </c>
      <c r="U768" s="231">
        <f t="shared" si="504"/>
        <v>1.0251440522416343E-2</v>
      </c>
    </row>
    <row r="769" spans="1:21" s="7" customFormat="1" x14ac:dyDescent="0.2">
      <c r="A769" s="230" t="str">
        <f t="shared" ref="A769:B769" si="505">A257</f>
        <v>MTDEQ Permitted Sources</v>
      </c>
      <c r="B769" s="230" t="str">
        <f t="shared" si="505"/>
        <v>30</v>
      </c>
      <c r="C769" s="226" t="str">
        <f>VLOOKUP(D769,fips_xref!$A$5:$C$286,2,FALSE)</f>
        <v>RICHLAND, MT_Non-Tribal</v>
      </c>
      <c r="D769" s="230" t="str">
        <f t="shared" si="387"/>
        <v>3008302</v>
      </c>
      <c r="E769" s="230" t="str">
        <f t="shared" ref="E769:U769" si="506">E257</f>
        <v>083-0027</v>
      </c>
      <c r="F769" s="230" t="str">
        <f t="shared" si="506"/>
        <v>JOE 1-4H BATTERY</v>
      </c>
      <c r="G769" s="230" t="str">
        <f t="shared" si="506"/>
        <v>RICHLAND</v>
      </c>
      <c r="H769" s="230">
        <f t="shared" si="506"/>
        <v>-104.87903</v>
      </c>
      <c r="I769" s="230">
        <f t="shared" si="506"/>
        <v>47.940689999999996</v>
      </c>
      <c r="J769" s="230" t="str">
        <f t="shared" si="506"/>
        <v>TREATER GAS FLARE</v>
      </c>
      <c r="K769" s="230" t="str">
        <f t="shared" si="506"/>
        <v>GAS FLARE</v>
      </c>
      <c r="L769" s="230">
        <f t="shared" si="506"/>
        <v>31000205</v>
      </c>
      <c r="M769" s="230">
        <f t="shared" si="506"/>
        <v>48</v>
      </c>
      <c r="N769" s="230" t="str">
        <f t="shared" si="506"/>
        <v>000</v>
      </c>
      <c r="O769" s="230" t="str">
        <f t="shared" si="506"/>
        <v/>
      </c>
      <c r="P769" s="230" t="str">
        <f t="shared" si="506"/>
        <v>Natural Gas Production, Flares</v>
      </c>
      <c r="Q769" s="231">
        <f t="shared" si="506"/>
        <v>0.18452592940349416</v>
      </c>
      <c r="R769" s="231">
        <f t="shared" si="506"/>
        <v>0.58715125592139605</v>
      </c>
      <c r="S769" s="231">
        <f t="shared" si="506"/>
        <v>0.36879557279392794</v>
      </c>
      <c r="T769" s="231">
        <f t="shared" si="506"/>
        <v>0</v>
      </c>
      <c r="U769" s="231">
        <f t="shared" si="506"/>
        <v>0</v>
      </c>
    </row>
    <row r="770" spans="1:21" s="7" customFormat="1" x14ac:dyDescent="0.2">
      <c r="A770" s="230" t="str">
        <f t="shared" ref="A770:B770" si="507">A258</f>
        <v>MTDEQ Permitted Sources</v>
      </c>
      <c r="B770" s="230" t="str">
        <f t="shared" si="507"/>
        <v>30</v>
      </c>
      <c r="C770" s="226" t="str">
        <f>VLOOKUP(D770,fips_xref!$A$5:$C$286,2,FALSE)</f>
        <v>RICHLAND, MT_Non-Tribal</v>
      </c>
      <c r="D770" s="230" t="str">
        <f t="shared" si="387"/>
        <v>3008302</v>
      </c>
      <c r="E770" s="230" t="str">
        <f t="shared" ref="E770:U770" si="508">E258</f>
        <v>083-0027</v>
      </c>
      <c r="F770" s="230" t="str">
        <f t="shared" si="508"/>
        <v>JOE 1-4H BATTERY</v>
      </c>
      <c r="G770" s="230" t="str">
        <f t="shared" si="508"/>
        <v>RICHLAND</v>
      </c>
      <c r="H770" s="230">
        <f t="shared" si="508"/>
        <v>-104.87903</v>
      </c>
      <c r="I770" s="230">
        <f t="shared" si="508"/>
        <v>47.940689999999996</v>
      </c>
      <c r="J770" s="230" t="str">
        <f t="shared" si="508"/>
        <v>TRUCK LOADING/UNLOADING OPERATIONS</v>
      </c>
      <c r="K770" s="230" t="str">
        <f t="shared" si="508"/>
        <v>TRUCK LOADING/UNLOADING</v>
      </c>
      <c r="L770" s="230">
        <f t="shared" si="508"/>
        <v>31000207</v>
      </c>
      <c r="M770" s="230">
        <f t="shared" si="508"/>
        <v>23448</v>
      </c>
      <c r="N770" s="230" t="str">
        <f t="shared" si="508"/>
        <v>000</v>
      </c>
      <c r="O770" s="230" t="str">
        <f t="shared" si="508"/>
        <v/>
      </c>
      <c r="P770" s="230" t="str">
        <f t="shared" si="508"/>
        <v>Permitted Fugitives</v>
      </c>
      <c r="Q770" s="231">
        <f t="shared" si="508"/>
        <v>0</v>
      </c>
      <c r="R770" s="231">
        <f t="shared" si="508"/>
        <v>0.89546332963306763</v>
      </c>
      <c r="S770" s="231">
        <f t="shared" si="508"/>
        <v>0</v>
      </c>
      <c r="T770" s="231">
        <f t="shared" si="508"/>
        <v>0</v>
      </c>
      <c r="U770" s="231">
        <f t="shared" si="508"/>
        <v>0</v>
      </c>
    </row>
    <row r="771" spans="1:21" s="7" customFormat="1" x14ac:dyDescent="0.2">
      <c r="A771" s="230" t="str">
        <f t="shared" ref="A771:B771" si="509">A259</f>
        <v>MTDEQ Permitted Sources</v>
      </c>
      <c r="B771" s="230" t="str">
        <f t="shared" si="509"/>
        <v>30</v>
      </c>
      <c r="C771" s="226" t="str">
        <f>VLOOKUP(D771,fips_xref!$A$5:$C$286,2,FALSE)</f>
        <v>RICHLAND, MT_Non-Tribal</v>
      </c>
      <c r="D771" s="230" t="str">
        <f t="shared" si="387"/>
        <v>3008302</v>
      </c>
      <c r="E771" s="230" t="str">
        <f t="shared" ref="E771:U771" si="510">E259</f>
        <v>083-0028</v>
      </c>
      <c r="F771" s="230" t="str">
        <f t="shared" si="510"/>
        <v>ANNA 1-03H BATTERY</v>
      </c>
      <c r="G771" s="230" t="str">
        <f t="shared" si="510"/>
        <v>RICHLAND</v>
      </c>
      <c r="H771" s="230">
        <f t="shared" si="510"/>
        <v>-104.85699</v>
      </c>
      <c r="I771" s="230">
        <f t="shared" si="510"/>
        <v>47.940719999999999</v>
      </c>
      <c r="J771" s="230" t="str">
        <f t="shared" si="510"/>
        <v>FUGITIVE EMISSIONS-VALVES,PIPING,PUMPS</v>
      </c>
      <c r="K771" s="230" t="str">
        <f t="shared" si="510"/>
        <v>VALVES,PIPING,EQUIPMENT</v>
      </c>
      <c r="L771" s="230">
        <f t="shared" si="510"/>
        <v>31000207</v>
      </c>
      <c r="M771" s="230">
        <f t="shared" si="510"/>
        <v>23101</v>
      </c>
      <c r="N771" s="230" t="str">
        <f t="shared" si="510"/>
        <v>000</v>
      </c>
      <c r="O771" s="230" t="str">
        <f t="shared" si="510"/>
        <v/>
      </c>
      <c r="P771" s="230" t="str">
        <f t="shared" si="510"/>
        <v>Permitted Fugitives</v>
      </c>
      <c r="Q771" s="231">
        <f t="shared" si="510"/>
        <v>0</v>
      </c>
      <c r="R771" s="231">
        <f t="shared" si="510"/>
        <v>0.20631024051362892</v>
      </c>
      <c r="S771" s="231">
        <f t="shared" si="510"/>
        <v>0</v>
      </c>
      <c r="T771" s="231">
        <f t="shared" si="510"/>
        <v>0</v>
      </c>
      <c r="U771" s="231">
        <f t="shared" si="510"/>
        <v>0</v>
      </c>
    </row>
    <row r="772" spans="1:21" s="7" customFormat="1" x14ac:dyDescent="0.2">
      <c r="A772" s="230" t="str">
        <f t="shared" ref="A772:B772" si="511">A260</f>
        <v>MTDEQ Permitted Sources</v>
      </c>
      <c r="B772" s="230" t="str">
        <f t="shared" si="511"/>
        <v>30</v>
      </c>
      <c r="C772" s="226" t="str">
        <f>VLOOKUP(D772,fips_xref!$A$5:$C$286,2,FALSE)</f>
        <v>RICHLAND, MT_Non-Tribal</v>
      </c>
      <c r="D772" s="230" t="str">
        <f t="shared" si="387"/>
        <v>3008302</v>
      </c>
      <c r="E772" s="230" t="str">
        <f t="shared" ref="E772:U772" si="512">E260</f>
        <v>083-0028</v>
      </c>
      <c r="F772" s="230" t="str">
        <f t="shared" si="512"/>
        <v>ANNA 1-03H BATTERY</v>
      </c>
      <c r="G772" s="230" t="str">
        <f t="shared" si="512"/>
        <v>RICHLAND</v>
      </c>
      <c r="H772" s="230">
        <f t="shared" si="512"/>
        <v>-104.85699</v>
      </c>
      <c r="I772" s="230">
        <f t="shared" si="512"/>
        <v>47.940719999999999</v>
      </c>
      <c r="J772" s="230" t="str">
        <f t="shared" si="512"/>
        <v>HEAT TREATER BURNER</v>
      </c>
      <c r="K772" s="230" t="str">
        <f t="shared" si="512"/>
        <v>HEATING UNIT</v>
      </c>
      <c r="L772" s="230">
        <f t="shared" si="512"/>
        <v>31000205</v>
      </c>
      <c r="M772" s="230">
        <f t="shared" si="512"/>
        <v>8760</v>
      </c>
      <c r="N772" s="230" t="str">
        <f t="shared" si="512"/>
        <v>000</v>
      </c>
      <c r="O772" s="230" t="str">
        <f t="shared" si="512"/>
        <v/>
      </c>
      <c r="P772" s="230" t="str">
        <f t="shared" si="512"/>
        <v>Natural Gas Production, Flares</v>
      </c>
      <c r="Q772" s="231">
        <f t="shared" si="512"/>
        <v>0.16837991058068844</v>
      </c>
      <c r="R772" s="231">
        <f t="shared" si="512"/>
        <v>5.6382922873289892E-3</v>
      </c>
      <c r="S772" s="231">
        <f t="shared" si="512"/>
        <v>0.16837991058068844</v>
      </c>
      <c r="T772" s="231">
        <f t="shared" si="512"/>
        <v>1.1532870587718385E-3</v>
      </c>
      <c r="U772" s="231">
        <f t="shared" si="512"/>
        <v>1.2942443659550633E-2</v>
      </c>
    </row>
    <row r="773" spans="1:21" s="7" customFormat="1" x14ac:dyDescent="0.2">
      <c r="A773" s="230" t="str">
        <f t="shared" ref="A773:B773" si="513">A261</f>
        <v>MTDEQ Permitted Sources</v>
      </c>
      <c r="B773" s="230" t="str">
        <f t="shared" si="513"/>
        <v>30</v>
      </c>
      <c r="C773" s="226" t="str">
        <f>VLOOKUP(D773,fips_xref!$A$5:$C$286,2,FALSE)</f>
        <v>RICHLAND, MT_Non-Tribal</v>
      </c>
      <c r="D773" s="230" t="str">
        <f t="shared" si="387"/>
        <v>3008302</v>
      </c>
      <c r="E773" s="230" t="str">
        <f t="shared" ref="E773:U773" si="514">E261</f>
        <v>083-0028</v>
      </c>
      <c r="F773" s="230" t="str">
        <f t="shared" si="514"/>
        <v>ANNA 1-03H BATTERY</v>
      </c>
      <c r="G773" s="230" t="str">
        <f t="shared" si="514"/>
        <v>RICHLAND</v>
      </c>
      <c r="H773" s="230">
        <f t="shared" si="514"/>
        <v>-104.85699</v>
      </c>
      <c r="I773" s="230">
        <f t="shared" si="514"/>
        <v>47.940719999999999</v>
      </c>
      <c r="J773" s="230" t="str">
        <f t="shared" si="514"/>
        <v>PRODUCTION TANKS (3 TOTAL)</v>
      </c>
      <c r="K773" s="230" t="str">
        <f t="shared" si="514"/>
        <v>CRUDE OIL STORAGE TANKS</v>
      </c>
      <c r="L773" s="230">
        <f t="shared" si="514"/>
        <v>40301012</v>
      </c>
      <c r="M773" s="230">
        <f t="shared" si="514"/>
        <v>23101</v>
      </c>
      <c r="N773" s="230" t="str">
        <f t="shared" si="514"/>
        <v>000</v>
      </c>
      <c r="O773" s="230" t="str">
        <f t="shared" si="514"/>
        <v/>
      </c>
      <c r="P773" s="230" t="str">
        <f t="shared" si="514"/>
        <v>Permitted Tank Losses</v>
      </c>
      <c r="Q773" s="231">
        <f t="shared" si="514"/>
        <v>0</v>
      </c>
      <c r="R773" s="231">
        <f t="shared" si="514"/>
        <v>0.16427933437172193</v>
      </c>
      <c r="S773" s="231">
        <f t="shared" si="514"/>
        <v>0</v>
      </c>
      <c r="T773" s="231">
        <f t="shared" si="514"/>
        <v>0</v>
      </c>
      <c r="U773" s="231">
        <f t="shared" si="514"/>
        <v>0</v>
      </c>
    </row>
    <row r="774" spans="1:21" s="7" customFormat="1" x14ac:dyDescent="0.2">
      <c r="A774" s="230" t="str">
        <f t="shared" ref="A774:B774" si="515">A262</f>
        <v>MTDEQ Permitted Sources</v>
      </c>
      <c r="B774" s="230" t="str">
        <f t="shared" si="515"/>
        <v>30</v>
      </c>
      <c r="C774" s="226" t="str">
        <f>VLOOKUP(D774,fips_xref!$A$5:$C$286,2,FALSE)</f>
        <v>RICHLAND, MT_Non-Tribal</v>
      </c>
      <c r="D774" s="230" t="str">
        <f t="shared" ref="D774:D837" si="516">D262&amp;"02"</f>
        <v>3008302</v>
      </c>
      <c r="E774" s="230" t="str">
        <f t="shared" ref="E774:U774" si="517">E262</f>
        <v>083-0028</v>
      </c>
      <c r="F774" s="230" t="str">
        <f t="shared" si="517"/>
        <v>ANNA 1-03H BATTERY</v>
      </c>
      <c r="G774" s="230" t="str">
        <f t="shared" si="517"/>
        <v>RICHLAND</v>
      </c>
      <c r="H774" s="230">
        <f t="shared" si="517"/>
        <v>-104.85699</v>
      </c>
      <c r="I774" s="230">
        <f t="shared" si="517"/>
        <v>47.940719999999999</v>
      </c>
      <c r="J774" s="230" t="str">
        <f t="shared" si="517"/>
        <v>PUMPING UNIT</v>
      </c>
      <c r="K774" s="230" t="str">
        <f t="shared" si="517"/>
        <v>85-HP PUMPING UNIT ENGINE</v>
      </c>
      <c r="L774" s="230">
        <f t="shared" si="517"/>
        <v>20200253</v>
      </c>
      <c r="M774" s="230">
        <f t="shared" si="517"/>
        <v>8760</v>
      </c>
      <c r="N774" s="230" t="str">
        <f t="shared" si="517"/>
        <v>000</v>
      </c>
      <c r="O774" s="230" t="str">
        <f t="shared" si="517"/>
        <v/>
      </c>
      <c r="P774" s="230" t="str">
        <f t="shared" si="517"/>
        <v>Compressor Engines</v>
      </c>
      <c r="Q774" s="231">
        <f t="shared" si="517"/>
        <v>1.2909126477852781</v>
      </c>
      <c r="R774" s="231">
        <f t="shared" si="517"/>
        <v>1.7960523795273433</v>
      </c>
      <c r="S774" s="231">
        <f t="shared" si="517"/>
        <v>2.0766855638284909</v>
      </c>
      <c r="T774" s="231">
        <f t="shared" si="517"/>
        <v>2.8191461436644946E-3</v>
      </c>
      <c r="U774" s="231">
        <f t="shared" si="517"/>
        <v>5.6126636860229479E-2</v>
      </c>
    </row>
    <row r="775" spans="1:21" s="7" customFormat="1" x14ac:dyDescent="0.2">
      <c r="A775" s="230" t="str">
        <f t="shared" ref="A775:B775" si="518">A263</f>
        <v>MTDEQ Permitted Sources</v>
      </c>
      <c r="B775" s="230" t="str">
        <f t="shared" si="518"/>
        <v>30</v>
      </c>
      <c r="C775" s="226" t="str">
        <f>VLOOKUP(D775,fips_xref!$A$5:$C$286,2,FALSE)</f>
        <v>RICHLAND, MT_Non-Tribal</v>
      </c>
      <c r="D775" s="230" t="str">
        <f t="shared" si="516"/>
        <v>3008302</v>
      </c>
      <c r="E775" s="230" t="str">
        <f t="shared" ref="E775:U775" si="519">E263</f>
        <v>083-0028</v>
      </c>
      <c r="F775" s="230" t="str">
        <f t="shared" si="519"/>
        <v>ANNA 1-03H BATTERY</v>
      </c>
      <c r="G775" s="230" t="str">
        <f t="shared" si="519"/>
        <v>RICHLAND</v>
      </c>
      <c r="H775" s="230">
        <f t="shared" si="519"/>
        <v>-104.85699</v>
      </c>
      <c r="I775" s="230">
        <f t="shared" si="519"/>
        <v>47.940719999999999</v>
      </c>
      <c r="J775" s="230" t="str">
        <f t="shared" si="519"/>
        <v>TANK VAPOR GAS FLARE</v>
      </c>
      <c r="K775" s="230" t="str">
        <f t="shared" si="519"/>
        <v>GAS FLARE</v>
      </c>
      <c r="L775" s="230">
        <f t="shared" si="519"/>
        <v>31000205</v>
      </c>
      <c r="M775" s="230">
        <f t="shared" si="519"/>
        <v>8760</v>
      </c>
      <c r="N775" s="230" t="str">
        <f t="shared" si="519"/>
        <v>000</v>
      </c>
      <c r="O775" s="230" t="str">
        <f t="shared" si="519"/>
        <v/>
      </c>
      <c r="P775" s="230" t="str">
        <f t="shared" si="519"/>
        <v>Natural Gas Production, Flares</v>
      </c>
      <c r="Q775" s="231">
        <f t="shared" si="519"/>
        <v>0.39737146325016348</v>
      </c>
      <c r="R775" s="231">
        <f t="shared" si="519"/>
        <v>2.0246595031772282E-2</v>
      </c>
      <c r="S775" s="231">
        <f t="shared" si="519"/>
        <v>0.78577291604321264</v>
      </c>
      <c r="T775" s="231">
        <f t="shared" si="519"/>
        <v>1.1532870587718385E-3</v>
      </c>
      <c r="U775" s="231">
        <f t="shared" si="519"/>
        <v>1.0635869542006956E-2</v>
      </c>
    </row>
    <row r="776" spans="1:21" s="7" customFormat="1" x14ac:dyDescent="0.2">
      <c r="A776" s="230" t="str">
        <f t="shared" ref="A776:B776" si="520">A264</f>
        <v>MTDEQ Permitted Sources</v>
      </c>
      <c r="B776" s="230" t="str">
        <f t="shared" si="520"/>
        <v>30</v>
      </c>
      <c r="C776" s="226" t="str">
        <f>VLOOKUP(D776,fips_xref!$A$5:$C$286,2,FALSE)</f>
        <v>RICHLAND, MT_Non-Tribal</v>
      </c>
      <c r="D776" s="230" t="str">
        <f t="shared" si="516"/>
        <v>3008302</v>
      </c>
      <c r="E776" s="230" t="str">
        <f t="shared" ref="E776:U776" si="521">E264</f>
        <v>083-0028</v>
      </c>
      <c r="F776" s="230" t="str">
        <f t="shared" si="521"/>
        <v>ANNA 1-03H BATTERY</v>
      </c>
      <c r="G776" s="230" t="str">
        <f t="shared" si="521"/>
        <v>RICHLAND</v>
      </c>
      <c r="H776" s="230">
        <f t="shared" si="521"/>
        <v>-104.85699</v>
      </c>
      <c r="I776" s="230">
        <f t="shared" si="521"/>
        <v>47.940719999999999</v>
      </c>
      <c r="J776" s="230" t="str">
        <f t="shared" si="521"/>
        <v>TREATER GAS FLARE</v>
      </c>
      <c r="K776" s="230" t="str">
        <f t="shared" si="521"/>
        <v>GAS FLARE</v>
      </c>
      <c r="L776" s="230">
        <f t="shared" si="521"/>
        <v>31000205</v>
      </c>
      <c r="M776" s="230">
        <f t="shared" si="521"/>
        <v>48</v>
      </c>
      <c r="N776" s="230" t="str">
        <f t="shared" si="521"/>
        <v>000</v>
      </c>
      <c r="O776" s="230" t="str">
        <f t="shared" si="521"/>
        <v/>
      </c>
      <c r="P776" s="230" t="str">
        <f t="shared" si="521"/>
        <v>Natural Gas Production, Flares</v>
      </c>
      <c r="Q776" s="231">
        <f t="shared" si="521"/>
        <v>0.18452592940349416</v>
      </c>
      <c r="R776" s="231">
        <f t="shared" si="521"/>
        <v>0.58715125592139605</v>
      </c>
      <c r="S776" s="231">
        <f t="shared" si="521"/>
        <v>0.36879557279392794</v>
      </c>
      <c r="T776" s="231">
        <f t="shared" si="521"/>
        <v>0</v>
      </c>
      <c r="U776" s="231">
        <f t="shared" si="521"/>
        <v>0</v>
      </c>
    </row>
    <row r="777" spans="1:21" s="7" customFormat="1" x14ac:dyDescent="0.2">
      <c r="A777" s="230" t="str">
        <f t="shared" ref="A777:B777" si="522">A265</f>
        <v>MTDEQ Permitted Sources</v>
      </c>
      <c r="B777" s="230" t="str">
        <f t="shared" si="522"/>
        <v>30</v>
      </c>
      <c r="C777" s="226" t="str">
        <f>VLOOKUP(D777,fips_xref!$A$5:$C$286,2,FALSE)</f>
        <v>RICHLAND, MT_Non-Tribal</v>
      </c>
      <c r="D777" s="230" t="str">
        <f t="shared" si="516"/>
        <v>3008302</v>
      </c>
      <c r="E777" s="230" t="str">
        <f t="shared" ref="E777:U777" si="523">E265</f>
        <v>083-0028</v>
      </c>
      <c r="F777" s="230" t="str">
        <f t="shared" si="523"/>
        <v>ANNA 1-03H BATTERY</v>
      </c>
      <c r="G777" s="230" t="str">
        <f t="shared" si="523"/>
        <v>RICHLAND</v>
      </c>
      <c r="H777" s="230">
        <f t="shared" si="523"/>
        <v>-104.85699</v>
      </c>
      <c r="I777" s="230">
        <f t="shared" si="523"/>
        <v>47.940719999999999</v>
      </c>
      <c r="J777" s="230" t="str">
        <f t="shared" si="523"/>
        <v>TRUCK LOADING/UNLOADING OPERATIONS</v>
      </c>
      <c r="K777" s="230" t="str">
        <f t="shared" si="523"/>
        <v>TRUCK LOADING/UNLOADING</v>
      </c>
      <c r="L777" s="230">
        <f t="shared" si="523"/>
        <v>31000207</v>
      </c>
      <c r="M777" s="230">
        <f t="shared" si="523"/>
        <v>22946</v>
      </c>
      <c r="N777" s="230" t="str">
        <f t="shared" si="523"/>
        <v>000</v>
      </c>
      <c r="O777" s="230" t="str">
        <f t="shared" si="523"/>
        <v/>
      </c>
      <c r="P777" s="230" t="str">
        <f t="shared" si="523"/>
        <v>Permitted Fugitives</v>
      </c>
      <c r="Q777" s="231">
        <f t="shared" si="523"/>
        <v>0</v>
      </c>
      <c r="R777" s="231">
        <f t="shared" si="523"/>
        <v>0.87624187865353698</v>
      </c>
      <c r="S777" s="231">
        <f t="shared" si="523"/>
        <v>0</v>
      </c>
      <c r="T777" s="231">
        <f t="shared" si="523"/>
        <v>0</v>
      </c>
      <c r="U777" s="231">
        <f t="shared" si="523"/>
        <v>0</v>
      </c>
    </row>
    <row r="778" spans="1:21" s="7" customFormat="1" x14ac:dyDescent="0.2">
      <c r="A778" s="230" t="str">
        <f t="shared" ref="A778:B778" si="524">A266</f>
        <v>MTDEQ Permitted Sources</v>
      </c>
      <c r="B778" s="230" t="str">
        <f t="shared" si="524"/>
        <v>30</v>
      </c>
      <c r="C778" s="226" t="str">
        <f>VLOOKUP(D778,fips_xref!$A$5:$C$286,2,FALSE)</f>
        <v>RICHLAND, MT_Non-Tribal</v>
      </c>
      <c r="D778" s="230" t="str">
        <f t="shared" si="516"/>
        <v>3008302</v>
      </c>
      <c r="E778" s="230" t="str">
        <f t="shared" ref="E778:U778" si="525">E266</f>
        <v>083-0029</v>
      </c>
      <c r="F778" s="230" t="str">
        <f t="shared" si="525"/>
        <v>STEPPLER 14-21H BATTERY</v>
      </c>
      <c r="G778" s="230" t="str">
        <f t="shared" si="525"/>
        <v>RICHLAND</v>
      </c>
      <c r="H778" s="230">
        <f t="shared" si="525"/>
        <v>-104.76183</v>
      </c>
      <c r="I778" s="230">
        <f t="shared" si="525"/>
        <v>47.910580000000003</v>
      </c>
      <c r="J778" s="230" t="str">
        <f t="shared" si="525"/>
        <v>FUGITIVE EMISSIONS-VALVES,PIPING, AND PUMPS</v>
      </c>
      <c r="K778" s="230" t="str">
        <f t="shared" si="525"/>
        <v>VALVES,PIPING,EQUIPMENT</v>
      </c>
      <c r="L778" s="230">
        <f t="shared" si="525"/>
        <v>31000207</v>
      </c>
      <c r="M778" s="230">
        <f t="shared" si="525"/>
        <v>45082</v>
      </c>
      <c r="N778" s="230" t="str">
        <f t="shared" si="525"/>
        <v>000</v>
      </c>
      <c r="O778" s="230" t="str">
        <f t="shared" si="525"/>
        <v/>
      </c>
      <c r="P778" s="230" t="str">
        <f t="shared" si="525"/>
        <v>Permitted Fugitives</v>
      </c>
      <c r="Q778" s="231">
        <f t="shared" si="525"/>
        <v>0</v>
      </c>
      <c r="R778" s="231">
        <f t="shared" si="525"/>
        <v>0.40262532651790189</v>
      </c>
      <c r="S778" s="231">
        <f t="shared" si="525"/>
        <v>0</v>
      </c>
      <c r="T778" s="231">
        <f t="shared" si="525"/>
        <v>0</v>
      </c>
      <c r="U778" s="231">
        <f t="shared" si="525"/>
        <v>0</v>
      </c>
    </row>
    <row r="779" spans="1:21" s="7" customFormat="1" x14ac:dyDescent="0.2">
      <c r="A779" s="230" t="str">
        <f t="shared" ref="A779:B779" si="526">A267</f>
        <v>MTDEQ Permitted Sources</v>
      </c>
      <c r="B779" s="230" t="str">
        <f t="shared" si="526"/>
        <v>30</v>
      </c>
      <c r="C779" s="226" t="str">
        <f>VLOOKUP(D779,fips_xref!$A$5:$C$286,2,FALSE)</f>
        <v>RICHLAND, MT_Non-Tribal</v>
      </c>
      <c r="D779" s="230" t="str">
        <f t="shared" si="516"/>
        <v>3008302</v>
      </c>
      <c r="E779" s="230" t="str">
        <f t="shared" ref="E779:U779" si="527">E267</f>
        <v>083-0029</v>
      </c>
      <c r="F779" s="230" t="str">
        <f t="shared" si="527"/>
        <v>STEPPLER 14-21H BATTERY</v>
      </c>
      <c r="G779" s="230" t="str">
        <f t="shared" si="527"/>
        <v>RICHLAND</v>
      </c>
      <c r="H779" s="230">
        <f t="shared" si="527"/>
        <v>-104.76183</v>
      </c>
      <c r="I779" s="230">
        <f t="shared" si="527"/>
        <v>47.910580000000003</v>
      </c>
      <c r="J779" s="230" t="str">
        <f t="shared" si="527"/>
        <v>HEAT TREATER BURNER</v>
      </c>
      <c r="K779" s="230" t="str">
        <f t="shared" si="527"/>
        <v>HEATING UNIT</v>
      </c>
      <c r="L779" s="230">
        <f t="shared" si="527"/>
        <v>31000205</v>
      </c>
      <c r="M779" s="230">
        <f t="shared" si="527"/>
        <v>8760</v>
      </c>
      <c r="N779" s="230" t="str">
        <f t="shared" si="527"/>
        <v>000</v>
      </c>
      <c r="O779" s="230" t="str">
        <f t="shared" si="527"/>
        <v/>
      </c>
      <c r="P779" s="230" t="str">
        <f t="shared" si="527"/>
        <v>Natural Gas Production, Flares</v>
      </c>
      <c r="Q779" s="231">
        <f t="shared" si="527"/>
        <v>0.16837991058068844</v>
      </c>
      <c r="R779" s="231">
        <f t="shared" si="527"/>
        <v>5.6382922873289892E-3</v>
      </c>
      <c r="S779" s="231">
        <f t="shared" si="527"/>
        <v>0.16837991058068844</v>
      </c>
      <c r="T779" s="231">
        <f t="shared" si="527"/>
        <v>1.1532870587718385E-3</v>
      </c>
      <c r="U779" s="231">
        <f t="shared" si="527"/>
        <v>1.2942443659550633E-2</v>
      </c>
    </row>
    <row r="780" spans="1:21" s="7" customFormat="1" x14ac:dyDescent="0.2">
      <c r="A780" s="230" t="str">
        <f t="shared" ref="A780:B780" si="528">A268</f>
        <v>MTDEQ Permitted Sources</v>
      </c>
      <c r="B780" s="230" t="str">
        <f t="shared" si="528"/>
        <v>30</v>
      </c>
      <c r="C780" s="226" t="str">
        <f>VLOOKUP(D780,fips_xref!$A$5:$C$286,2,FALSE)</f>
        <v>RICHLAND, MT_Non-Tribal</v>
      </c>
      <c r="D780" s="230" t="str">
        <f t="shared" si="516"/>
        <v>3008302</v>
      </c>
      <c r="E780" s="230" t="str">
        <f t="shared" ref="E780:U780" si="529">E268</f>
        <v>083-0029</v>
      </c>
      <c r="F780" s="230" t="str">
        <f t="shared" si="529"/>
        <v>STEPPLER 14-21H BATTERY</v>
      </c>
      <c r="G780" s="230" t="str">
        <f t="shared" si="529"/>
        <v>RICHLAND</v>
      </c>
      <c r="H780" s="230">
        <f t="shared" si="529"/>
        <v>-104.76183</v>
      </c>
      <c r="I780" s="230">
        <f t="shared" si="529"/>
        <v>47.910580000000003</v>
      </c>
      <c r="J780" s="230" t="str">
        <f t="shared" si="529"/>
        <v>PRODUCTION TANKS (3 TOTAL)</v>
      </c>
      <c r="K780" s="230" t="str">
        <f t="shared" si="529"/>
        <v>CRUDE OIL STORAGE TANKS</v>
      </c>
      <c r="L780" s="230">
        <f t="shared" si="529"/>
        <v>40301012</v>
      </c>
      <c r="M780" s="230">
        <f t="shared" si="529"/>
        <v>45082</v>
      </c>
      <c r="N780" s="230" t="str">
        <f t="shared" si="529"/>
        <v>000</v>
      </c>
      <c r="O780" s="230" t="str">
        <f t="shared" si="529"/>
        <v/>
      </c>
      <c r="P780" s="230" t="str">
        <f t="shared" si="529"/>
        <v>Permitted Tank Losses</v>
      </c>
      <c r="Q780" s="231">
        <f t="shared" si="529"/>
        <v>0</v>
      </c>
      <c r="R780" s="231">
        <f t="shared" si="529"/>
        <v>0.32061380233857112</v>
      </c>
      <c r="S780" s="231">
        <f t="shared" si="529"/>
        <v>0</v>
      </c>
      <c r="T780" s="231">
        <f t="shared" si="529"/>
        <v>0</v>
      </c>
      <c r="U780" s="231">
        <f t="shared" si="529"/>
        <v>0</v>
      </c>
    </row>
    <row r="781" spans="1:21" s="7" customFormat="1" x14ac:dyDescent="0.2">
      <c r="A781" s="230" t="str">
        <f t="shared" ref="A781:B781" si="530">A269</f>
        <v>MTDEQ Permitted Sources</v>
      </c>
      <c r="B781" s="230" t="str">
        <f t="shared" si="530"/>
        <v>30</v>
      </c>
      <c r="C781" s="226" t="str">
        <f>VLOOKUP(D781,fips_xref!$A$5:$C$286,2,FALSE)</f>
        <v>RICHLAND, MT_Non-Tribal</v>
      </c>
      <c r="D781" s="230" t="str">
        <f t="shared" si="516"/>
        <v>3008302</v>
      </c>
      <c r="E781" s="230" t="str">
        <f t="shared" ref="E781:U781" si="531">E269</f>
        <v>083-0029</v>
      </c>
      <c r="F781" s="230" t="str">
        <f t="shared" si="531"/>
        <v>STEPPLER 14-21H BATTERY</v>
      </c>
      <c r="G781" s="230" t="str">
        <f t="shared" si="531"/>
        <v>RICHLAND</v>
      </c>
      <c r="H781" s="230">
        <f t="shared" si="531"/>
        <v>-104.76183</v>
      </c>
      <c r="I781" s="230">
        <f t="shared" si="531"/>
        <v>47.910580000000003</v>
      </c>
      <c r="J781" s="230" t="str">
        <f t="shared" si="531"/>
        <v>PUMPING UNIT</v>
      </c>
      <c r="K781" s="230" t="str">
        <f t="shared" si="531"/>
        <v>85-HP PUMPING UNIT ENGINE</v>
      </c>
      <c r="L781" s="230">
        <f t="shared" si="531"/>
        <v>20200253</v>
      </c>
      <c r="M781" s="230">
        <f t="shared" si="531"/>
        <v>8760</v>
      </c>
      <c r="N781" s="230" t="str">
        <f t="shared" si="531"/>
        <v>000</v>
      </c>
      <c r="O781" s="230" t="str">
        <f t="shared" si="531"/>
        <v/>
      </c>
      <c r="P781" s="230" t="str">
        <f t="shared" si="531"/>
        <v>Compressor Engines</v>
      </c>
      <c r="Q781" s="231">
        <f t="shared" si="531"/>
        <v>1.2909126477852781</v>
      </c>
      <c r="R781" s="231">
        <f t="shared" si="531"/>
        <v>1.7960523795273433</v>
      </c>
      <c r="S781" s="231">
        <f t="shared" si="531"/>
        <v>2.0766855638284909</v>
      </c>
      <c r="T781" s="231">
        <f t="shared" si="531"/>
        <v>2.8191461436644946E-3</v>
      </c>
      <c r="U781" s="231">
        <f t="shared" si="531"/>
        <v>5.6126636860229479E-2</v>
      </c>
    </row>
    <row r="782" spans="1:21" s="7" customFormat="1" x14ac:dyDescent="0.2">
      <c r="A782" s="230" t="str">
        <f t="shared" ref="A782:B782" si="532">A270</f>
        <v>MTDEQ Permitted Sources</v>
      </c>
      <c r="B782" s="230" t="str">
        <f t="shared" si="532"/>
        <v>30</v>
      </c>
      <c r="C782" s="226" t="str">
        <f>VLOOKUP(D782,fips_xref!$A$5:$C$286,2,FALSE)</f>
        <v>RICHLAND, MT_Non-Tribal</v>
      </c>
      <c r="D782" s="230" t="str">
        <f t="shared" si="516"/>
        <v>3008302</v>
      </c>
      <c r="E782" s="230" t="str">
        <f t="shared" ref="E782:U782" si="533">E270</f>
        <v>083-0029</v>
      </c>
      <c r="F782" s="230" t="str">
        <f t="shared" si="533"/>
        <v>STEPPLER 14-21H BATTERY</v>
      </c>
      <c r="G782" s="230" t="str">
        <f t="shared" si="533"/>
        <v>RICHLAND</v>
      </c>
      <c r="H782" s="230">
        <f t="shared" si="533"/>
        <v>-104.76183</v>
      </c>
      <c r="I782" s="230">
        <f t="shared" si="533"/>
        <v>47.910580000000003</v>
      </c>
      <c r="J782" s="230" t="str">
        <f t="shared" si="533"/>
        <v>TANK VAPOR GAS FLARE</v>
      </c>
      <c r="K782" s="230" t="str">
        <f t="shared" si="533"/>
        <v>GAS FLARE</v>
      </c>
      <c r="L782" s="230">
        <f t="shared" si="533"/>
        <v>31000205</v>
      </c>
      <c r="M782" s="230">
        <f t="shared" si="533"/>
        <v>8760</v>
      </c>
      <c r="N782" s="230" t="str">
        <f t="shared" si="533"/>
        <v>000</v>
      </c>
      <c r="O782" s="230" t="str">
        <f t="shared" si="533"/>
        <v/>
      </c>
      <c r="P782" s="230" t="str">
        <f t="shared" si="533"/>
        <v>Natural Gas Production, Flares</v>
      </c>
      <c r="Q782" s="231">
        <f t="shared" si="533"/>
        <v>0.3940397450803782</v>
      </c>
      <c r="R782" s="231">
        <f t="shared" si="533"/>
        <v>1.0180961868824732</v>
      </c>
      <c r="S782" s="231">
        <f t="shared" si="533"/>
        <v>0.78859206218687716</v>
      </c>
      <c r="T782" s="231">
        <f t="shared" si="533"/>
        <v>1.1532870587718385E-3</v>
      </c>
      <c r="U782" s="231">
        <f t="shared" si="533"/>
        <v>1.0635869542006956E-2</v>
      </c>
    </row>
    <row r="783" spans="1:21" s="7" customFormat="1" x14ac:dyDescent="0.2">
      <c r="A783" s="230" t="str">
        <f t="shared" ref="A783:B783" si="534">A271</f>
        <v>MTDEQ Permitted Sources</v>
      </c>
      <c r="B783" s="230" t="str">
        <f t="shared" si="534"/>
        <v>30</v>
      </c>
      <c r="C783" s="226" t="str">
        <f>VLOOKUP(D783,fips_xref!$A$5:$C$286,2,FALSE)</f>
        <v>RICHLAND, MT_Non-Tribal</v>
      </c>
      <c r="D783" s="230" t="str">
        <f t="shared" si="516"/>
        <v>3008302</v>
      </c>
      <c r="E783" s="230" t="str">
        <f t="shared" ref="E783:U783" si="535">E271</f>
        <v>083-0029</v>
      </c>
      <c r="F783" s="230" t="str">
        <f t="shared" si="535"/>
        <v>STEPPLER 14-21H BATTERY</v>
      </c>
      <c r="G783" s="230" t="str">
        <f t="shared" si="535"/>
        <v>RICHLAND</v>
      </c>
      <c r="H783" s="230">
        <f t="shared" si="535"/>
        <v>-104.76183</v>
      </c>
      <c r="I783" s="230">
        <f t="shared" si="535"/>
        <v>47.910580000000003</v>
      </c>
      <c r="J783" s="230" t="str">
        <f t="shared" si="535"/>
        <v>TREATER GAS FIRE</v>
      </c>
      <c r="K783" s="230" t="str">
        <f t="shared" si="535"/>
        <v>GAS FLARE</v>
      </c>
      <c r="L783" s="230">
        <f t="shared" si="535"/>
        <v>31000205</v>
      </c>
      <c r="M783" s="230">
        <f t="shared" si="535"/>
        <v>48</v>
      </c>
      <c r="N783" s="230" t="str">
        <f t="shared" si="535"/>
        <v>000</v>
      </c>
      <c r="O783" s="230" t="str">
        <f t="shared" si="535"/>
        <v/>
      </c>
      <c r="P783" s="230" t="str">
        <f t="shared" si="535"/>
        <v>Natural Gas Production, Flares</v>
      </c>
      <c r="Q783" s="231">
        <f t="shared" si="535"/>
        <v>0.18452592940349416</v>
      </c>
      <c r="R783" s="231">
        <f t="shared" si="535"/>
        <v>0.58715125592139605</v>
      </c>
      <c r="S783" s="231">
        <f t="shared" si="535"/>
        <v>0.36879557279392794</v>
      </c>
      <c r="T783" s="231">
        <f t="shared" si="535"/>
        <v>0</v>
      </c>
      <c r="U783" s="231">
        <f t="shared" si="535"/>
        <v>0</v>
      </c>
    </row>
    <row r="784" spans="1:21" s="7" customFormat="1" x14ac:dyDescent="0.2">
      <c r="A784" s="230" t="str">
        <f t="shared" ref="A784:B784" si="536">A272</f>
        <v>MTDEQ Permitted Sources</v>
      </c>
      <c r="B784" s="230" t="str">
        <f t="shared" si="536"/>
        <v>30</v>
      </c>
      <c r="C784" s="226" t="str">
        <f>VLOOKUP(D784,fips_xref!$A$5:$C$286,2,FALSE)</f>
        <v>RICHLAND, MT_Non-Tribal</v>
      </c>
      <c r="D784" s="230" t="str">
        <f t="shared" si="516"/>
        <v>3008302</v>
      </c>
      <c r="E784" s="230" t="str">
        <f t="shared" ref="E784:U784" si="537">E272</f>
        <v>083-0029</v>
      </c>
      <c r="F784" s="230" t="str">
        <f t="shared" si="537"/>
        <v>STEPPLER 14-21H BATTERY</v>
      </c>
      <c r="G784" s="230" t="str">
        <f t="shared" si="537"/>
        <v>RICHLAND</v>
      </c>
      <c r="H784" s="230">
        <f t="shared" si="537"/>
        <v>-104.76183</v>
      </c>
      <c r="I784" s="230">
        <f t="shared" si="537"/>
        <v>47.910580000000003</v>
      </c>
      <c r="J784" s="230" t="str">
        <f t="shared" si="537"/>
        <v>TRUCK LOADING/UNLOADING OPERATIONS</v>
      </c>
      <c r="K784" s="230" t="str">
        <f t="shared" si="537"/>
        <v>TRUCK LOAD/UNLOADING</v>
      </c>
      <c r="L784" s="230">
        <f t="shared" si="537"/>
        <v>31000207</v>
      </c>
      <c r="M784" s="230">
        <f t="shared" si="537"/>
        <v>45123</v>
      </c>
      <c r="N784" s="230" t="str">
        <f t="shared" si="537"/>
        <v>000</v>
      </c>
      <c r="O784" s="230" t="str">
        <f t="shared" si="537"/>
        <v/>
      </c>
      <c r="P784" s="230" t="str">
        <f t="shared" si="537"/>
        <v>Permitted Fugitives</v>
      </c>
      <c r="Q784" s="231">
        <f t="shared" si="537"/>
        <v>0</v>
      </c>
      <c r="R784" s="231">
        <f t="shared" si="537"/>
        <v>1.7231390088116572</v>
      </c>
      <c r="S784" s="231">
        <f t="shared" si="537"/>
        <v>0</v>
      </c>
      <c r="T784" s="231">
        <f t="shared" si="537"/>
        <v>0</v>
      </c>
      <c r="U784" s="231">
        <f t="shared" si="537"/>
        <v>0</v>
      </c>
    </row>
    <row r="785" spans="1:21" s="7" customFormat="1" x14ac:dyDescent="0.2">
      <c r="A785" s="230" t="str">
        <f t="shared" ref="A785:B785" si="538">A273</f>
        <v>MTDEQ Permitted Sources</v>
      </c>
      <c r="B785" s="230" t="str">
        <f t="shared" si="538"/>
        <v>30</v>
      </c>
      <c r="C785" s="226" t="str">
        <f>VLOOKUP(D785,fips_xref!$A$5:$C$286,2,FALSE)</f>
        <v>RICHLAND, MT_Non-Tribal</v>
      </c>
      <c r="D785" s="230" t="str">
        <f t="shared" si="516"/>
        <v>3008302</v>
      </c>
      <c r="E785" s="230" t="str">
        <f t="shared" ref="E785:U785" si="539">E273</f>
        <v>083-0030</v>
      </c>
      <c r="F785" s="230" t="str">
        <f t="shared" si="539"/>
        <v>LEO1-18H</v>
      </c>
      <c r="G785" s="230" t="str">
        <f t="shared" si="539"/>
        <v>RICHLAND</v>
      </c>
      <c r="H785" s="230">
        <f t="shared" si="539"/>
        <v>-104.9153</v>
      </c>
      <c r="I785" s="230">
        <f t="shared" si="539"/>
        <v>47.912109999999998</v>
      </c>
      <c r="J785" s="230" t="str">
        <f t="shared" si="539"/>
        <v>FUGITIVE EMISSIONS - VALVES,PIPING,PUMPS</v>
      </c>
      <c r="K785" s="230" t="str">
        <f t="shared" si="539"/>
        <v>VALVES,PIPING, EQUIPMENT</v>
      </c>
      <c r="L785" s="230">
        <f t="shared" si="539"/>
        <v>31000207</v>
      </c>
      <c r="M785" s="230">
        <f t="shared" si="539"/>
        <v>8702</v>
      </c>
      <c r="N785" s="230" t="str">
        <f t="shared" si="539"/>
        <v>000</v>
      </c>
      <c r="O785" s="230" t="str">
        <f t="shared" si="539"/>
        <v/>
      </c>
      <c r="P785" s="230" t="str">
        <f t="shared" si="539"/>
        <v>Permitted Fugitives</v>
      </c>
      <c r="Q785" s="231">
        <f t="shared" si="539"/>
        <v>0</v>
      </c>
      <c r="R785" s="231">
        <f t="shared" si="539"/>
        <v>7.778280496383401E-2</v>
      </c>
      <c r="S785" s="231">
        <f t="shared" si="539"/>
        <v>0</v>
      </c>
      <c r="T785" s="231">
        <f t="shared" si="539"/>
        <v>0</v>
      </c>
      <c r="U785" s="231">
        <f t="shared" si="539"/>
        <v>0</v>
      </c>
    </row>
    <row r="786" spans="1:21" s="7" customFormat="1" x14ac:dyDescent="0.2">
      <c r="A786" s="230" t="str">
        <f t="shared" ref="A786:B786" si="540">A274</f>
        <v>MTDEQ Permitted Sources</v>
      </c>
      <c r="B786" s="230" t="str">
        <f t="shared" si="540"/>
        <v>30</v>
      </c>
      <c r="C786" s="226" t="str">
        <f>VLOOKUP(D786,fips_xref!$A$5:$C$286,2,FALSE)</f>
        <v>RICHLAND, MT_Non-Tribal</v>
      </c>
      <c r="D786" s="230" t="str">
        <f t="shared" si="516"/>
        <v>3008302</v>
      </c>
      <c r="E786" s="230" t="str">
        <f t="shared" ref="E786:U786" si="541">E274</f>
        <v>083-0030</v>
      </c>
      <c r="F786" s="230" t="str">
        <f t="shared" si="541"/>
        <v>LEO1-18H</v>
      </c>
      <c r="G786" s="230" t="str">
        <f t="shared" si="541"/>
        <v>RICHLAND</v>
      </c>
      <c r="H786" s="230">
        <f t="shared" si="541"/>
        <v>-104.9153</v>
      </c>
      <c r="I786" s="230">
        <f t="shared" si="541"/>
        <v>47.912109999999998</v>
      </c>
      <c r="J786" s="230" t="str">
        <f t="shared" si="541"/>
        <v>HEAT TREATER BURNER</v>
      </c>
      <c r="K786" s="230" t="str">
        <f t="shared" si="541"/>
        <v>HEATING UNIT</v>
      </c>
      <c r="L786" s="230">
        <f t="shared" si="541"/>
        <v>31000205</v>
      </c>
      <c r="M786" s="230">
        <f t="shared" si="541"/>
        <v>8760</v>
      </c>
      <c r="N786" s="230" t="str">
        <f t="shared" si="541"/>
        <v>000</v>
      </c>
      <c r="O786" s="230" t="str">
        <f t="shared" si="541"/>
        <v/>
      </c>
      <c r="P786" s="230" t="str">
        <f t="shared" si="541"/>
        <v>Natural Gas Production, Flares</v>
      </c>
      <c r="Q786" s="231">
        <f t="shared" si="541"/>
        <v>0.16837991058068844</v>
      </c>
      <c r="R786" s="231">
        <f t="shared" si="541"/>
        <v>5.6382922873289892E-3</v>
      </c>
      <c r="S786" s="231">
        <f t="shared" si="541"/>
        <v>0.16837991058068844</v>
      </c>
      <c r="T786" s="231">
        <f t="shared" si="541"/>
        <v>1.1532870587718385E-3</v>
      </c>
      <c r="U786" s="231">
        <f t="shared" si="541"/>
        <v>1.2942443659550633E-2</v>
      </c>
    </row>
    <row r="787" spans="1:21" s="7" customFormat="1" x14ac:dyDescent="0.2">
      <c r="A787" s="230" t="str">
        <f t="shared" ref="A787:B787" si="542">A275</f>
        <v>MTDEQ Permitted Sources</v>
      </c>
      <c r="B787" s="230" t="str">
        <f t="shared" si="542"/>
        <v>30</v>
      </c>
      <c r="C787" s="226" t="str">
        <f>VLOOKUP(D787,fips_xref!$A$5:$C$286,2,FALSE)</f>
        <v>RICHLAND, MT_Non-Tribal</v>
      </c>
      <c r="D787" s="230" t="str">
        <f t="shared" si="516"/>
        <v>3008302</v>
      </c>
      <c r="E787" s="230" t="str">
        <f t="shared" ref="E787:U787" si="543">E275</f>
        <v>083-0030</v>
      </c>
      <c r="F787" s="230" t="str">
        <f t="shared" si="543"/>
        <v>LEO1-18H</v>
      </c>
      <c r="G787" s="230" t="str">
        <f t="shared" si="543"/>
        <v>RICHLAND</v>
      </c>
      <c r="H787" s="230">
        <f t="shared" si="543"/>
        <v>-104.9153</v>
      </c>
      <c r="I787" s="230">
        <f t="shared" si="543"/>
        <v>47.912109999999998</v>
      </c>
      <c r="J787" s="230" t="str">
        <f t="shared" si="543"/>
        <v>PRODUCTION TANKS (3 TOTAL)</v>
      </c>
      <c r="K787" s="230" t="str">
        <f t="shared" si="543"/>
        <v>CRUDE OIL STORAGE TANKS</v>
      </c>
      <c r="L787" s="230">
        <f t="shared" si="543"/>
        <v>40301012</v>
      </c>
      <c r="M787" s="230">
        <f t="shared" si="543"/>
        <v>8702</v>
      </c>
      <c r="N787" s="230" t="str">
        <f t="shared" si="543"/>
        <v>000</v>
      </c>
      <c r="O787" s="230" t="str">
        <f t="shared" si="543"/>
        <v/>
      </c>
      <c r="P787" s="230" t="str">
        <f t="shared" si="543"/>
        <v>Permitted Tank Losses</v>
      </c>
      <c r="Q787" s="231">
        <f t="shared" si="543"/>
        <v>0</v>
      </c>
      <c r="R787" s="231">
        <f t="shared" si="543"/>
        <v>6.189307215408868E-2</v>
      </c>
      <c r="S787" s="231">
        <f t="shared" si="543"/>
        <v>0</v>
      </c>
      <c r="T787" s="231">
        <f t="shared" si="543"/>
        <v>0</v>
      </c>
      <c r="U787" s="231">
        <f t="shared" si="543"/>
        <v>0</v>
      </c>
    </row>
    <row r="788" spans="1:21" s="7" customFormat="1" x14ac:dyDescent="0.2">
      <c r="A788" s="230" t="str">
        <f t="shared" ref="A788:B788" si="544">A276</f>
        <v>MTDEQ Permitted Sources</v>
      </c>
      <c r="B788" s="230" t="str">
        <f t="shared" si="544"/>
        <v>30</v>
      </c>
      <c r="C788" s="226" t="str">
        <f>VLOOKUP(D788,fips_xref!$A$5:$C$286,2,FALSE)</f>
        <v>RICHLAND, MT_Non-Tribal</v>
      </c>
      <c r="D788" s="230" t="str">
        <f t="shared" si="516"/>
        <v>3008302</v>
      </c>
      <c r="E788" s="230" t="str">
        <f t="shared" ref="E788:U788" si="545">E276</f>
        <v>083-0030</v>
      </c>
      <c r="F788" s="230" t="str">
        <f t="shared" si="545"/>
        <v>LEO1-18H</v>
      </c>
      <c r="G788" s="230" t="str">
        <f t="shared" si="545"/>
        <v>RICHLAND</v>
      </c>
      <c r="H788" s="230">
        <f t="shared" si="545"/>
        <v>-104.9153</v>
      </c>
      <c r="I788" s="230">
        <f t="shared" si="545"/>
        <v>47.912109999999998</v>
      </c>
      <c r="J788" s="230" t="str">
        <f t="shared" si="545"/>
        <v>PUMPING UNIT</v>
      </c>
      <c r="K788" s="230" t="str">
        <f t="shared" si="545"/>
        <v>85-HP PUMPING UNIT ENGINE</v>
      </c>
      <c r="L788" s="230">
        <f t="shared" si="545"/>
        <v>20200253</v>
      </c>
      <c r="M788" s="230">
        <f t="shared" si="545"/>
        <v>8760</v>
      </c>
      <c r="N788" s="230" t="str">
        <f t="shared" si="545"/>
        <v/>
      </c>
      <c r="O788" s="230" t="str">
        <f t="shared" si="545"/>
        <v/>
      </c>
      <c r="P788" s="230" t="str">
        <f t="shared" si="545"/>
        <v>Compressor Engines</v>
      </c>
      <c r="Q788" s="231">
        <f t="shared" si="545"/>
        <v>1.2909126477852781</v>
      </c>
      <c r="R788" s="231">
        <f t="shared" si="545"/>
        <v>1.7960523795273433</v>
      </c>
      <c r="S788" s="231">
        <f t="shared" si="545"/>
        <v>2.0766855638284909</v>
      </c>
      <c r="T788" s="231">
        <f t="shared" si="545"/>
        <v>2.8191461436644946E-3</v>
      </c>
      <c r="U788" s="231">
        <f t="shared" si="545"/>
        <v>5.6126636860229479E-2</v>
      </c>
    </row>
    <row r="789" spans="1:21" s="7" customFormat="1" x14ac:dyDescent="0.2">
      <c r="A789" s="230" t="str">
        <f t="shared" ref="A789:B789" si="546">A277</f>
        <v>MTDEQ Permitted Sources</v>
      </c>
      <c r="B789" s="230" t="str">
        <f t="shared" si="546"/>
        <v>30</v>
      </c>
      <c r="C789" s="226" t="str">
        <f>VLOOKUP(D789,fips_xref!$A$5:$C$286,2,FALSE)</f>
        <v>RICHLAND, MT_Non-Tribal</v>
      </c>
      <c r="D789" s="230" t="str">
        <f t="shared" si="516"/>
        <v>3008302</v>
      </c>
      <c r="E789" s="230" t="str">
        <f t="shared" ref="E789:U789" si="547">E277</f>
        <v>083-0030</v>
      </c>
      <c r="F789" s="230" t="str">
        <f t="shared" si="547"/>
        <v>LEO1-18H</v>
      </c>
      <c r="G789" s="230" t="str">
        <f t="shared" si="547"/>
        <v>RICHLAND</v>
      </c>
      <c r="H789" s="230">
        <f t="shared" si="547"/>
        <v>-104.9153</v>
      </c>
      <c r="I789" s="230">
        <f t="shared" si="547"/>
        <v>47.912109999999998</v>
      </c>
      <c r="J789" s="230" t="str">
        <f t="shared" si="547"/>
        <v>TANK VAPOR GAS FLARE</v>
      </c>
      <c r="K789" s="230" t="str">
        <f t="shared" si="547"/>
        <v>GAS FLARE</v>
      </c>
      <c r="L789" s="230">
        <f t="shared" si="547"/>
        <v>31000205</v>
      </c>
      <c r="M789" s="230">
        <f t="shared" si="547"/>
        <v>8760</v>
      </c>
      <c r="N789" s="230" t="str">
        <f t="shared" si="547"/>
        <v>000</v>
      </c>
      <c r="O789" s="230" t="str">
        <f t="shared" si="547"/>
        <v/>
      </c>
      <c r="P789" s="230" t="str">
        <f t="shared" si="547"/>
        <v>Natural Gas Production, Flares</v>
      </c>
      <c r="Q789" s="231">
        <f t="shared" si="547"/>
        <v>0.3940397450803782</v>
      </c>
      <c r="R789" s="231">
        <f t="shared" si="547"/>
        <v>1.0180961868824732</v>
      </c>
      <c r="S789" s="231">
        <f t="shared" si="547"/>
        <v>0.78859206218687716</v>
      </c>
      <c r="T789" s="231">
        <f t="shared" si="547"/>
        <v>1.1532870587718385E-3</v>
      </c>
      <c r="U789" s="231">
        <f t="shared" si="547"/>
        <v>1.0635869542006956E-2</v>
      </c>
    </row>
    <row r="790" spans="1:21" s="7" customFormat="1" x14ac:dyDescent="0.2">
      <c r="A790" s="230" t="str">
        <f t="shared" ref="A790:B790" si="548">A278</f>
        <v>MTDEQ Permitted Sources</v>
      </c>
      <c r="B790" s="230" t="str">
        <f t="shared" si="548"/>
        <v>30</v>
      </c>
      <c r="C790" s="226" t="str">
        <f>VLOOKUP(D790,fips_xref!$A$5:$C$286,2,FALSE)</f>
        <v>RICHLAND, MT_Non-Tribal</v>
      </c>
      <c r="D790" s="230" t="str">
        <f t="shared" si="516"/>
        <v>3008302</v>
      </c>
      <c r="E790" s="230" t="str">
        <f t="shared" ref="E790:U790" si="549">E278</f>
        <v>083-0030</v>
      </c>
      <c r="F790" s="230" t="str">
        <f t="shared" si="549"/>
        <v>LEO1-18H</v>
      </c>
      <c r="G790" s="230" t="str">
        <f t="shared" si="549"/>
        <v>RICHLAND</v>
      </c>
      <c r="H790" s="230">
        <f t="shared" si="549"/>
        <v>-104.9153</v>
      </c>
      <c r="I790" s="230">
        <f t="shared" si="549"/>
        <v>47.912109999999998</v>
      </c>
      <c r="J790" s="230" t="str">
        <f t="shared" si="549"/>
        <v>TREATER GAS FLARE</v>
      </c>
      <c r="K790" s="230" t="str">
        <f t="shared" si="549"/>
        <v>GAS FLARE</v>
      </c>
      <c r="L790" s="230">
        <f t="shared" si="549"/>
        <v>31000205</v>
      </c>
      <c r="M790" s="230">
        <f t="shared" si="549"/>
        <v>48</v>
      </c>
      <c r="N790" s="230" t="str">
        <f t="shared" si="549"/>
        <v>000</v>
      </c>
      <c r="O790" s="230" t="str">
        <f t="shared" si="549"/>
        <v/>
      </c>
      <c r="P790" s="230" t="str">
        <f t="shared" si="549"/>
        <v>Natural Gas Production, Flares</v>
      </c>
      <c r="Q790" s="231">
        <f t="shared" si="549"/>
        <v>0.18452592940349416</v>
      </c>
      <c r="R790" s="231">
        <f t="shared" si="549"/>
        <v>0.58715125592139605</v>
      </c>
      <c r="S790" s="231">
        <f t="shared" si="549"/>
        <v>0.36879557279392794</v>
      </c>
      <c r="T790" s="231">
        <f t="shared" si="549"/>
        <v>0</v>
      </c>
      <c r="U790" s="231">
        <f t="shared" si="549"/>
        <v>0</v>
      </c>
    </row>
    <row r="791" spans="1:21" s="7" customFormat="1" x14ac:dyDescent="0.2">
      <c r="A791" s="230" t="str">
        <f t="shared" ref="A791:B791" si="550">A279</f>
        <v>MTDEQ Permitted Sources</v>
      </c>
      <c r="B791" s="230" t="str">
        <f t="shared" si="550"/>
        <v>30</v>
      </c>
      <c r="C791" s="226" t="str">
        <f>VLOOKUP(D791,fips_xref!$A$5:$C$286,2,FALSE)</f>
        <v>RICHLAND, MT_Non-Tribal</v>
      </c>
      <c r="D791" s="230" t="str">
        <f t="shared" si="516"/>
        <v>3008302</v>
      </c>
      <c r="E791" s="230" t="str">
        <f t="shared" ref="E791:U791" si="551">E279</f>
        <v>083-0030</v>
      </c>
      <c r="F791" s="230" t="str">
        <f t="shared" si="551"/>
        <v>LEO1-18H</v>
      </c>
      <c r="G791" s="230" t="str">
        <f t="shared" si="551"/>
        <v>RICHLAND</v>
      </c>
      <c r="H791" s="230">
        <f t="shared" si="551"/>
        <v>-104.9153</v>
      </c>
      <c r="I791" s="230">
        <f t="shared" si="551"/>
        <v>47.912109999999998</v>
      </c>
      <c r="J791" s="230" t="str">
        <f t="shared" si="551"/>
        <v>TRUCK LOADING/UNLOADING OPERATIONS</v>
      </c>
      <c r="K791" s="230" t="str">
        <f t="shared" si="551"/>
        <v>TRUCK LOADING/UNLOADING</v>
      </c>
      <c r="L791" s="230">
        <f t="shared" si="551"/>
        <v>31000207</v>
      </c>
      <c r="M791" s="230">
        <f t="shared" si="551"/>
        <v>8521</v>
      </c>
      <c r="N791" s="230" t="str">
        <f t="shared" si="551"/>
        <v>000</v>
      </c>
      <c r="O791" s="230" t="str">
        <f t="shared" si="551"/>
        <v/>
      </c>
      <c r="P791" s="230" t="str">
        <f t="shared" si="551"/>
        <v>Permitted Fugitives</v>
      </c>
      <c r="Q791" s="231">
        <f t="shared" si="551"/>
        <v>0</v>
      </c>
      <c r="R791" s="231">
        <f t="shared" si="551"/>
        <v>0.32535509358018871</v>
      </c>
      <c r="S791" s="231">
        <f t="shared" si="551"/>
        <v>0</v>
      </c>
      <c r="T791" s="231">
        <f t="shared" si="551"/>
        <v>0</v>
      </c>
      <c r="U791" s="231">
        <f t="shared" si="551"/>
        <v>0</v>
      </c>
    </row>
    <row r="792" spans="1:21" s="7" customFormat="1" x14ac:dyDescent="0.2">
      <c r="A792" s="230" t="str">
        <f t="shared" ref="A792:B792" si="552">A280</f>
        <v>MTDEQ Permitted Sources</v>
      </c>
      <c r="B792" s="230" t="str">
        <f t="shared" si="552"/>
        <v>30</v>
      </c>
      <c r="C792" s="226" t="str">
        <f>VLOOKUP(D792,fips_xref!$A$5:$C$286,2,FALSE)</f>
        <v>RICHLAND, MT_Non-Tribal</v>
      </c>
      <c r="D792" s="230" t="str">
        <f t="shared" si="516"/>
        <v>3008302</v>
      </c>
      <c r="E792" s="230" t="str">
        <f t="shared" ref="E792:U792" si="553">E280</f>
        <v>083-0031</v>
      </c>
      <c r="F792" s="230" t="str">
        <f t="shared" si="553"/>
        <v>MICHAEL 1-27H BATTERY</v>
      </c>
      <c r="G792" s="230" t="str">
        <f t="shared" si="553"/>
        <v>RICHLAND</v>
      </c>
      <c r="H792" s="230">
        <f t="shared" si="553"/>
        <v>-104.8505</v>
      </c>
      <c r="I792" s="230">
        <f t="shared" si="553"/>
        <v>47.883519999999997</v>
      </c>
      <c r="J792" s="230" t="str">
        <f t="shared" si="553"/>
        <v>FUGITIVE EMISSIONS-VALVES,PIPING,AND PUMPS</v>
      </c>
      <c r="K792" s="230" t="str">
        <f t="shared" si="553"/>
        <v>VALVES,PIPING/EQUIPMENT</v>
      </c>
      <c r="L792" s="230">
        <f t="shared" si="553"/>
        <v>31000207</v>
      </c>
      <c r="M792" s="230">
        <f t="shared" si="553"/>
        <v>134421</v>
      </c>
      <c r="N792" s="230" t="str">
        <f t="shared" si="553"/>
        <v>000</v>
      </c>
      <c r="O792" s="230" t="str">
        <f t="shared" si="553"/>
        <v/>
      </c>
      <c r="P792" s="230" t="str">
        <f t="shared" si="553"/>
        <v>Permitted Fugitives</v>
      </c>
      <c r="Q792" s="231">
        <f t="shared" si="553"/>
        <v>0</v>
      </c>
      <c r="R792" s="231">
        <f t="shared" si="553"/>
        <v>1.2005718281814839</v>
      </c>
      <c r="S792" s="231">
        <f t="shared" si="553"/>
        <v>0</v>
      </c>
      <c r="T792" s="231">
        <f t="shared" si="553"/>
        <v>0</v>
      </c>
      <c r="U792" s="231">
        <f t="shared" si="553"/>
        <v>0</v>
      </c>
    </row>
    <row r="793" spans="1:21" s="7" customFormat="1" x14ac:dyDescent="0.2">
      <c r="A793" s="230" t="str">
        <f t="shared" ref="A793:B793" si="554">A281</f>
        <v>MTDEQ Permitted Sources</v>
      </c>
      <c r="B793" s="230" t="str">
        <f t="shared" si="554"/>
        <v>30</v>
      </c>
      <c r="C793" s="226" t="str">
        <f>VLOOKUP(D793,fips_xref!$A$5:$C$286,2,FALSE)</f>
        <v>RICHLAND, MT_Non-Tribal</v>
      </c>
      <c r="D793" s="230" t="str">
        <f t="shared" si="516"/>
        <v>3008302</v>
      </c>
      <c r="E793" s="230" t="str">
        <f t="shared" ref="E793:U793" si="555">E281</f>
        <v>083-0031</v>
      </c>
      <c r="F793" s="230" t="str">
        <f t="shared" si="555"/>
        <v>MICHAEL 1-27H BATTERY</v>
      </c>
      <c r="G793" s="230" t="str">
        <f t="shared" si="555"/>
        <v>RICHLAND</v>
      </c>
      <c r="H793" s="230">
        <f t="shared" si="555"/>
        <v>-104.8505</v>
      </c>
      <c r="I793" s="230">
        <f t="shared" si="555"/>
        <v>47.883519999999997</v>
      </c>
      <c r="J793" s="230" t="str">
        <f t="shared" si="555"/>
        <v>HEAT TREATER BURNER</v>
      </c>
      <c r="K793" s="230" t="str">
        <f t="shared" si="555"/>
        <v>HEATING UNIT</v>
      </c>
      <c r="L793" s="230">
        <f t="shared" si="555"/>
        <v>31000205</v>
      </c>
      <c r="M793" s="230">
        <f t="shared" si="555"/>
        <v>8712</v>
      </c>
      <c r="N793" s="230" t="str">
        <f t="shared" si="555"/>
        <v>000</v>
      </c>
      <c r="O793" s="230" t="str">
        <f t="shared" si="555"/>
        <v/>
      </c>
      <c r="P793" s="230" t="str">
        <f t="shared" si="555"/>
        <v>Natural Gas Production, Flares</v>
      </c>
      <c r="Q793" s="231">
        <f t="shared" si="555"/>
        <v>0.16748290953497702</v>
      </c>
      <c r="R793" s="231">
        <f t="shared" si="555"/>
        <v>5.6382922873289892E-3</v>
      </c>
      <c r="S793" s="231">
        <f t="shared" si="555"/>
        <v>0.16748290953497702</v>
      </c>
      <c r="T793" s="231">
        <f t="shared" si="555"/>
        <v>1.1532870587718385E-3</v>
      </c>
      <c r="U793" s="231">
        <f t="shared" si="555"/>
        <v>1.281430065302043E-2</v>
      </c>
    </row>
    <row r="794" spans="1:21" s="7" customFormat="1" x14ac:dyDescent="0.2">
      <c r="A794" s="230" t="str">
        <f t="shared" ref="A794:B794" si="556">A282</f>
        <v>MTDEQ Permitted Sources</v>
      </c>
      <c r="B794" s="230" t="str">
        <f t="shared" si="556"/>
        <v>30</v>
      </c>
      <c r="C794" s="226" t="str">
        <f>VLOOKUP(D794,fips_xref!$A$5:$C$286,2,FALSE)</f>
        <v>RICHLAND, MT_Non-Tribal</v>
      </c>
      <c r="D794" s="230" t="str">
        <f t="shared" si="516"/>
        <v>3008302</v>
      </c>
      <c r="E794" s="230" t="str">
        <f t="shared" ref="E794:U794" si="557">E282</f>
        <v>083-0031</v>
      </c>
      <c r="F794" s="230" t="str">
        <f t="shared" si="557"/>
        <v>MICHAEL 1-27H BATTERY</v>
      </c>
      <c r="G794" s="230" t="str">
        <f t="shared" si="557"/>
        <v>RICHLAND</v>
      </c>
      <c r="H794" s="230">
        <f t="shared" si="557"/>
        <v>-104.8505</v>
      </c>
      <c r="I794" s="230">
        <f t="shared" si="557"/>
        <v>47.883519999999997</v>
      </c>
      <c r="J794" s="230" t="str">
        <f t="shared" si="557"/>
        <v>PRODUCTION TANKS (3 TOTAL)</v>
      </c>
      <c r="K794" s="230" t="str">
        <f t="shared" si="557"/>
        <v>CRUDE OIL STORAGE TANKS</v>
      </c>
      <c r="L794" s="230">
        <f t="shared" si="557"/>
        <v>40301012</v>
      </c>
      <c r="M794" s="230">
        <f t="shared" si="557"/>
        <v>134421</v>
      </c>
      <c r="N794" s="230" t="str">
        <f t="shared" si="557"/>
        <v>000</v>
      </c>
      <c r="O794" s="230" t="str">
        <f t="shared" si="557"/>
        <v/>
      </c>
      <c r="P794" s="230" t="str">
        <f t="shared" si="557"/>
        <v>Permitted Tank Losses</v>
      </c>
      <c r="Q794" s="231">
        <f t="shared" si="557"/>
        <v>0</v>
      </c>
      <c r="R794" s="231">
        <f t="shared" si="557"/>
        <v>0.95594682871532399</v>
      </c>
      <c r="S794" s="231">
        <f t="shared" si="557"/>
        <v>0</v>
      </c>
      <c r="T794" s="231">
        <f t="shared" si="557"/>
        <v>0</v>
      </c>
      <c r="U794" s="231">
        <f t="shared" si="557"/>
        <v>0</v>
      </c>
    </row>
    <row r="795" spans="1:21" s="7" customFormat="1" x14ac:dyDescent="0.2">
      <c r="A795" s="230" t="str">
        <f t="shared" ref="A795:B795" si="558">A283</f>
        <v>MTDEQ Permitted Sources</v>
      </c>
      <c r="B795" s="230" t="str">
        <f t="shared" si="558"/>
        <v>30</v>
      </c>
      <c r="C795" s="226" t="str">
        <f>VLOOKUP(D795,fips_xref!$A$5:$C$286,2,FALSE)</f>
        <v>RICHLAND, MT_Non-Tribal</v>
      </c>
      <c r="D795" s="230" t="str">
        <f t="shared" si="516"/>
        <v>3008302</v>
      </c>
      <c r="E795" s="230" t="str">
        <f t="shared" ref="E795:U795" si="559">E283</f>
        <v>083-0031</v>
      </c>
      <c r="F795" s="230" t="str">
        <f t="shared" si="559"/>
        <v>MICHAEL 1-27H BATTERY</v>
      </c>
      <c r="G795" s="230" t="str">
        <f t="shared" si="559"/>
        <v>RICHLAND</v>
      </c>
      <c r="H795" s="230">
        <f t="shared" si="559"/>
        <v>-104.8505</v>
      </c>
      <c r="I795" s="230">
        <f t="shared" si="559"/>
        <v>47.883519999999997</v>
      </c>
      <c r="J795" s="230" t="str">
        <f t="shared" si="559"/>
        <v>PUMPING UNIT</v>
      </c>
      <c r="K795" s="230" t="str">
        <f t="shared" si="559"/>
        <v>85-HP PUMPING UNIT ENGINE</v>
      </c>
      <c r="L795" s="230">
        <f t="shared" si="559"/>
        <v>20200253</v>
      </c>
      <c r="M795" s="230">
        <f t="shared" si="559"/>
        <v>8712</v>
      </c>
      <c r="N795" s="230" t="str">
        <f t="shared" si="559"/>
        <v>000</v>
      </c>
      <c r="O795" s="230" t="str">
        <f t="shared" si="559"/>
        <v/>
      </c>
      <c r="P795" s="230" t="str">
        <f t="shared" si="559"/>
        <v>Compressor Engines</v>
      </c>
      <c r="Q795" s="231">
        <f t="shared" si="559"/>
        <v>1.2838647824261169</v>
      </c>
      <c r="R795" s="231">
        <f t="shared" si="559"/>
        <v>1.7861853680245177</v>
      </c>
      <c r="S795" s="231">
        <f t="shared" si="559"/>
        <v>2.0652808362473025</v>
      </c>
      <c r="T795" s="231">
        <f t="shared" si="559"/>
        <v>2.8191461436644946E-3</v>
      </c>
      <c r="U795" s="231">
        <f t="shared" si="559"/>
        <v>5.587035084716907E-2</v>
      </c>
    </row>
    <row r="796" spans="1:21" s="7" customFormat="1" x14ac:dyDescent="0.2">
      <c r="A796" s="230" t="str">
        <f t="shared" ref="A796:B796" si="560">A284</f>
        <v>MTDEQ Permitted Sources</v>
      </c>
      <c r="B796" s="230" t="str">
        <f t="shared" si="560"/>
        <v>30</v>
      </c>
      <c r="C796" s="226" t="str">
        <f>VLOOKUP(D796,fips_xref!$A$5:$C$286,2,FALSE)</f>
        <v>RICHLAND, MT_Non-Tribal</v>
      </c>
      <c r="D796" s="230" t="str">
        <f t="shared" si="516"/>
        <v>3008302</v>
      </c>
      <c r="E796" s="230" t="str">
        <f t="shared" ref="E796:U796" si="561">E284</f>
        <v>083-0031</v>
      </c>
      <c r="F796" s="230" t="str">
        <f t="shared" si="561"/>
        <v>MICHAEL 1-27H BATTERY</v>
      </c>
      <c r="G796" s="230" t="str">
        <f t="shared" si="561"/>
        <v>RICHLAND</v>
      </c>
      <c r="H796" s="230">
        <f t="shared" si="561"/>
        <v>-104.8505</v>
      </c>
      <c r="I796" s="230">
        <f t="shared" si="561"/>
        <v>47.883519999999997</v>
      </c>
      <c r="J796" s="230" t="str">
        <f t="shared" si="561"/>
        <v>TANK VAPOR GAS FLARE</v>
      </c>
      <c r="K796" s="230" t="str">
        <f t="shared" si="561"/>
        <v>GAS FLARE</v>
      </c>
      <c r="L796" s="230">
        <f t="shared" si="561"/>
        <v>31000205</v>
      </c>
      <c r="M796" s="230">
        <f t="shared" si="561"/>
        <v>8712</v>
      </c>
      <c r="N796" s="230" t="str">
        <f t="shared" si="561"/>
        <v>000</v>
      </c>
      <c r="O796" s="230" t="str">
        <f t="shared" si="561"/>
        <v/>
      </c>
      <c r="P796" s="230" t="str">
        <f t="shared" si="561"/>
        <v>Natural Gas Production, Flares</v>
      </c>
      <c r="Q796" s="231">
        <f t="shared" si="561"/>
        <v>0.39186131396936474</v>
      </c>
      <c r="R796" s="231">
        <f t="shared" si="561"/>
        <v>1.0125860376016744</v>
      </c>
      <c r="S796" s="231">
        <f t="shared" si="561"/>
        <v>0.78423519996485025</v>
      </c>
      <c r="T796" s="231">
        <f t="shared" si="561"/>
        <v>1.1532870587718385E-3</v>
      </c>
      <c r="U796" s="231">
        <f t="shared" si="561"/>
        <v>1.0635869542006956E-2</v>
      </c>
    </row>
    <row r="797" spans="1:21" s="7" customFormat="1" x14ac:dyDescent="0.2">
      <c r="A797" s="230" t="str">
        <f t="shared" ref="A797:B797" si="562">A285</f>
        <v>MTDEQ Permitted Sources</v>
      </c>
      <c r="B797" s="230" t="str">
        <f t="shared" si="562"/>
        <v>30</v>
      </c>
      <c r="C797" s="226" t="str">
        <f>VLOOKUP(D797,fips_xref!$A$5:$C$286,2,FALSE)</f>
        <v>RICHLAND, MT_Non-Tribal</v>
      </c>
      <c r="D797" s="230" t="str">
        <f t="shared" si="516"/>
        <v>3008302</v>
      </c>
      <c r="E797" s="230" t="str">
        <f t="shared" ref="E797:U797" si="563">E285</f>
        <v>083-0031</v>
      </c>
      <c r="F797" s="230" t="str">
        <f t="shared" si="563"/>
        <v>MICHAEL 1-27H BATTERY</v>
      </c>
      <c r="G797" s="230" t="str">
        <f t="shared" si="563"/>
        <v>RICHLAND</v>
      </c>
      <c r="H797" s="230">
        <f t="shared" si="563"/>
        <v>-104.8505</v>
      </c>
      <c r="I797" s="230">
        <f t="shared" si="563"/>
        <v>47.883519999999997</v>
      </c>
      <c r="J797" s="230" t="str">
        <f t="shared" si="563"/>
        <v>TREATER GAS FLARE</v>
      </c>
      <c r="K797" s="230" t="str">
        <f t="shared" si="563"/>
        <v>GAS FLARE</v>
      </c>
      <c r="L797" s="230">
        <f t="shared" si="563"/>
        <v>31000205</v>
      </c>
      <c r="M797" s="230">
        <f t="shared" si="563"/>
        <v>48</v>
      </c>
      <c r="N797" s="230" t="str">
        <f t="shared" si="563"/>
        <v>000</v>
      </c>
      <c r="O797" s="230" t="str">
        <f t="shared" si="563"/>
        <v/>
      </c>
      <c r="P797" s="230" t="str">
        <f t="shared" si="563"/>
        <v>Natural Gas Production, Flares</v>
      </c>
      <c r="Q797" s="231">
        <f t="shared" si="563"/>
        <v>0.18452592940349416</v>
      </c>
      <c r="R797" s="231">
        <f t="shared" si="563"/>
        <v>0.58715125592139605</v>
      </c>
      <c r="S797" s="231">
        <f t="shared" si="563"/>
        <v>0.36879557279392794</v>
      </c>
      <c r="T797" s="231">
        <f t="shared" si="563"/>
        <v>0</v>
      </c>
      <c r="U797" s="231">
        <f t="shared" si="563"/>
        <v>0</v>
      </c>
    </row>
    <row r="798" spans="1:21" s="7" customFormat="1" x14ac:dyDescent="0.2">
      <c r="A798" s="230" t="str">
        <f t="shared" ref="A798:B798" si="564">A286</f>
        <v>MTDEQ Permitted Sources</v>
      </c>
      <c r="B798" s="230" t="str">
        <f t="shared" si="564"/>
        <v>30</v>
      </c>
      <c r="C798" s="226" t="str">
        <f>VLOOKUP(D798,fips_xref!$A$5:$C$286,2,FALSE)</f>
        <v>RICHLAND, MT_Non-Tribal</v>
      </c>
      <c r="D798" s="230" t="str">
        <f t="shared" si="516"/>
        <v>3008302</v>
      </c>
      <c r="E798" s="230" t="str">
        <f t="shared" ref="E798:U798" si="565">E286</f>
        <v>083-0031</v>
      </c>
      <c r="F798" s="230" t="str">
        <f t="shared" si="565"/>
        <v>MICHAEL 1-27H BATTERY</v>
      </c>
      <c r="G798" s="230" t="str">
        <f t="shared" si="565"/>
        <v>RICHLAND</v>
      </c>
      <c r="H798" s="230">
        <f t="shared" si="565"/>
        <v>-104.8505</v>
      </c>
      <c r="I798" s="230">
        <f t="shared" si="565"/>
        <v>47.883519999999997</v>
      </c>
      <c r="J798" s="230" t="str">
        <f t="shared" si="565"/>
        <v>TRUCK LOADING/UNLOADING OPERATIONS</v>
      </c>
      <c r="K798" s="230" t="str">
        <f t="shared" si="565"/>
        <v>TRUCK LOADING/UNLOADING</v>
      </c>
      <c r="L798" s="230">
        <f t="shared" si="565"/>
        <v>31000207</v>
      </c>
      <c r="M798" s="230">
        <f t="shared" si="565"/>
        <v>0</v>
      </c>
      <c r="N798" s="230" t="str">
        <f t="shared" si="565"/>
        <v>000</v>
      </c>
      <c r="O798" s="230" t="str">
        <f t="shared" si="565"/>
        <v/>
      </c>
      <c r="P798" s="230" t="str">
        <f t="shared" si="565"/>
        <v>Permitted Fugitives</v>
      </c>
      <c r="Q798" s="231">
        <f t="shared" si="565"/>
        <v>0</v>
      </c>
      <c r="R798" s="231">
        <f t="shared" si="565"/>
        <v>0</v>
      </c>
      <c r="S798" s="231">
        <f t="shared" si="565"/>
        <v>0</v>
      </c>
      <c r="T798" s="231">
        <f t="shared" si="565"/>
        <v>0</v>
      </c>
      <c r="U798" s="231">
        <f t="shared" si="565"/>
        <v>0</v>
      </c>
    </row>
    <row r="799" spans="1:21" s="7" customFormat="1" x14ac:dyDescent="0.2">
      <c r="A799" s="230" t="str">
        <f t="shared" ref="A799:B799" si="566">A287</f>
        <v>MTDEQ Permitted Sources</v>
      </c>
      <c r="B799" s="230" t="str">
        <f t="shared" si="566"/>
        <v>30</v>
      </c>
      <c r="C799" s="226" t="str">
        <f>VLOOKUP(D799,fips_xref!$A$5:$C$286,2,FALSE)</f>
        <v>RICHLAND, MT_Non-Tribal</v>
      </c>
      <c r="D799" s="230" t="str">
        <f t="shared" si="516"/>
        <v>3008302</v>
      </c>
      <c r="E799" s="230" t="str">
        <f t="shared" ref="E799:U799" si="567">E287</f>
        <v>083-0034</v>
      </c>
      <c r="F799" s="230" t="str">
        <f t="shared" si="567"/>
        <v>BURLINGTON 1-25H &amp; BURLINGTON 2-25H BATTERY</v>
      </c>
      <c r="G799" s="230" t="str">
        <f t="shared" si="567"/>
        <v>RICHLAND</v>
      </c>
      <c r="H799" s="230">
        <f t="shared" si="567"/>
        <v>-104.80812</v>
      </c>
      <c r="I799" s="230">
        <f t="shared" si="567"/>
        <v>47.882820000000002</v>
      </c>
      <c r="J799" s="230" t="str">
        <f t="shared" si="567"/>
        <v>FUGITIVE EMISSIONS</v>
      </c>
      <c r="K799" s="230" t="str">
        <f t="shared" si="567"/>
        <v>VALVES,PIPING,EQUIPMENT</v>
      </c>
      <c r="L799" s="230">
        <f t="shared" si="567"/>
        <v>31000207</v>
      </c>
      <c r="M799" s="230">
        <f t="shared" si="567"/>
        <v>67974</v>
      </c>
      <c r="N799" s="230" t="str">
        <f t="shared" si="567"/>
        <v>000</v>
      </c>
      <c r="O799" s="230" t="str">
        <f t="shared" si="567"/>
        <v/>
      </c>
      <c r="P799" s="230" t="str">
        <f t="shared" si="567"/>
        <v>Permitted Fugitives</v>
      </c>
      <c r="Q799" s="231">
        <f t="shared" si="567"/>
        <v>0</v>
      </c>
      <c r="R799" s="231">
        <f t="shared" si="567"/>
        <v>0.60714156494010796</v>
      </c>
      <c r="S799" s="231">
        <f t="shared" si="567"/>
        <v>0</v>
      </c>
      <c r="T799" s="231">
        <f t="shared" si="567"/>
        <v>0</v>
      </c>
      <c r="U799" s="231">
        <f t="shared" si="567"/>
        <v>0</v>
      </c>
    </row>
    <row r="800" spans="1:21" s="7" customFormat="1" x14ac:dyDescent="0.2">
      <c r="A800" s="230" t="str">
        <f t="shared" ref="A800:B800" si="568">A288</f>
        <v>MTDEQ Permitted Sources</v>
      </c>
      <c r="B800" s="230" t="str">
        <f t="shared" si="568"/>
        <v>30</v>
      </c>
      <c r="C800" s="226" t="str">
        <f>VLOOKUP(D800,fips_xref!$A$5:$C$286,2,FALSE)</f>
        <v>RICHLAND, MT_Non-Tribal</v>
      </c>
      <c r="D800" s="230" t="str">
        <f t="shared" si="516"/>
        <v>3008302</v>
      </c>
      <c r="E800" s="230" t="str">
        <f t="shared" ref="E800:U800" si="569">E288</f>
        <v>083-0034</v>
      </c>
      <c r="F800" s="230" t="str">
        <f t="shared" si="569"/>
        <v>BURLINGTON 1-25H &amp; BURLINGTON 2-25H BATTERY</v>
      </c>
      <c r="G800" s="230" t="str">
        <f t="shared" si="569"/>
        <v>RICHLAND</v>
      </c>
      <c r="H800" s="230">
        <f t="shared" si="569"/>
        <v>-104.80812</v>
      </c>
      <c r="I800" s="230">
        <f t="shared" si="569"/>
        <v>47.882820000000002</v>
      </c>
      <c r="J800" s="230" t="str">
        <f t="shared" si="569"/>
        <v>HEAT TREATER BURNER</v>
      </c>
      <c r="K800" s="230" t="str">
        <f t="shared" si="569"/>
        <v>HEATING UNIT</v>
      </c>
      <c r="L800" s="230">
        <f t="shared" si="569"/>
        <v>31000205</v>
      </c>
      <c r="M800" s="230">
        <f t="shared" si="569"/>
        <v>7872</v>
      </c>
      <c r="N800" s="230" t="str">
        <f t="shared" si="569"/>
        <v>000</v>
      </c>
      <c r="O800" s="230" t="str">
        <f t="shared" si="569"/>
        <v/>
      </c>
      <c r="P800" s="230" t="str">
        <f t="shared" si="569"/>
        <v>Natural Gas Production, Flares</v>
      </c>
      <c r="Q800" s="231">
        <f t="shared" si="569"/>
        <v>0.15133689071217127</v>
      </c>
      <c r="R800" s="231">
        <f t="shared" si="569"/>
        <v>4.9975772546779675E-3</v>
      </c>
      <c r="S800" s="231">
        <f t="shared" si="569"/>
        <v>0.15133689071217127</v>
      </c>
      <c r="T800" s="231">
        <f t="shared" si="569"/>
        <v>1.0251440522416344E-3</v>
      </c>
      <c r="U800" s="231">
        <f t="shared" si="569"/>
        <v>1.1661013594248591E-2</v>
      </c>
    </row>
    <row r="801" spans="1:21" s="7" customFormat="1" x14ac:dyDescent="0.2">
      <c r="A801" s="230" t="str">
        <f t="shared" ref="A801:B801" si="570">A289</f>
        <v>MTDEQ Permitted Sources</v>
      </c>
      <c r="B801" s="230" t="str">
        <f t="shared" si="570"/>
        <v>30</v>
      </c>
      <c r="C801" s="226" t="str">
        <f>VLOOKUP(D801,fips_xref!$A$5:$C$286,2,FALSE)</f>
        <v>RICHLAND, MT_Non-Tribal</v>
      </c>
      <c r="D801" s="230" t="str">
        <f t="shared" si="516"/>
        <v>3008302</v>
      </c>
      <c r="E801" s="230" t="str">
        <f t="shared" ref="E801:U801" si="571">E289</f>
        <v>083-0034</v>
      </c>
      <c r="F801" s="230" t="str">
        <f t="shared" si="571"/>
        <v>BURLINGTON 1-25H &amp; BURLINGTON 2-25H BATTERY</v>
      </c>
      <c r="G801" s="230" t="str">
        <f t="shared" si="571"/>
        <v>RICHLAND</v>
      </c>
      <c r="H801" s="230">
        <f t="shared" si="571"/>
        <v>-104.80812</v>
      </c>
      <c r="I801" s="230">
        <f t="shared" si="571"/>
        <v>47.882820000000002</v>
      </c>
      <c r="J801" s="230" t="str">
        <f t="shared" si="571"/>
        <v>PRODUCTION TANKS (3 TOTAL)</v>
      </c>
      <c r="K801" s="230" t="str">
        <f t="shared" si="571"/>
        <v>CRUDE OIL STORAGE TANKS</v>
      </c>
      <c r="L801" s="230">
        <f t="shared" si="571"/>
        <v>40301012</v>
      </c>
      <c r="M801" s="230">
        <f t="shared" si="571"/>
        <v>67974</v>
      </c>
      <c r="N801" s="230" t="str">
        <f t="shared" si="571"/>
        <v>000</v>
      </c>
      <c r="O801" s="230" t="str">
        <f t="shared" si="571"/>
        <v/>
      </c>
      <c r="P801" s="230" t="str">
        <f t="shared" si="571"/>
        <v>Permitted Tank Losses</v>
      </c>
      <c r="Q801" s="231">
        <f t="shared" si="571"/>
        <v>0</v>
      </c>
      <c r="R801" s="231">
        <f t="shared" si="571"/>
        <v>0.48348356363846084</v>
      </c>
      <c r="S801" s="231">
        <f t="shared" si="571"/>
        <v>0</v>
      </c>
      <c r="T801" s="231">
        <f t="shared" si="571"/>
        <v>0</v>
      </c>
      <c r="U801" s="231">
        <f t="shared" si="571"/>
        <v>0</v>
      </c>
    </row>
    <row r="802" spans="1:21" s="7" customFormat="1" x14ac:dyDescent="0.2">
      <c r="A802" s="230" t="str">
        <f t="shared" ref="A802:B802" si="572">A290</f>
        <v>MTDEQ Permitted Sources</v>
      </c>
      <c r="B802" s="230" t="str">
        <f t="shared" si="572"/>
        <v>30</v>
      </c>
      <c r="C802" s="226" t="str">
        <f>VLOOKUP(D802,fips_xref!$A$5:$C$286,2,FALSE)</f>
        <v>RICHLAND, MT_Non-Tribal</v>
      </c>
      <c r="D802" s="230" t="str">
        <f t="shared" si="516"/>
        <v>3008302</v>
      </c>
      <c r="E802" s="230" t="str">
        <f t="shared" ref="E802:U802" si="573">E290</f>
        <v>083-0034</v>
      </c>
      <c r="F802" s="230" t="str">
        <f t="shared" si="573"/>
        <v>BURLINGTON 1-25H &amp; BURLINGTON 2-25H BATTERY</v>
      </c>
      <c r="G802" s="230" t="str">
        <f t="shared" si="573"/>
        <v>RICHLAND</v>
      </c>
      <c r="H802" s="230">
        <f t="shared" si="573"/>
        <v>-104.80812</v>
      </c>
      <c r="I802" s="230">
        <f t="shared" si="573"/>
        <v>47.882820000000002</v>
      </c>
      <c r="J802" s="230" t="str">
        <f t="shared" si="573"/>
        <v>PUMPING UNIT #1</v>
      </c>
      <c r="K802" s="230" t="str">
        <f t="shared" si="573"/>
        <v>85-HP PUMPING UNIT ENGINE</v>
      </c>
      <c r="L802" s="230">
        <f t="shared" si="573"/>
        <v>20200253</v>
      </c>
      <c r="M802" s="230">
        <f t="shared" si="573"/>
        <v>7872</v>
      </c>
      <c r="N802" s="230" t="str">
        <f t="shared" si="573"/>
        <v>000</v>
      </c>
      <c r="O802" s="230" t="str">
        <f t="shared" si="573"/>
        <v/>
      </c>
      <c r="P802" s="230" t="str">
        <f t="shared" si="573"/>
        <v>Compressor Engines</v>
      </c>
      <c r="Q802" s="231">
        <f t="shared" si="573"/>
        <v>1.1600786381179395</v>
      </c>
      <c r="R802" s="231">
        <f t="shared" si="573"/>
        <v>1.4122640749693816</v>
      </c>
      <c r="S802" s="231">
        <f t="shared" si="573"/>
        <v>1.6139611672479233</v>
      </c>
      <c r="T802" s="231">
        <f t="shared" si="573"/>
        <v>2.5628601306040858E-3</v>
      </c>
      <c r="U802" s="231">
        <f t="shared" si="573"/>
        <v>5.0488344572900488E-2</v>
      </c>
    </row>
    <row r="803" spans="1:21" s="7" customFormat="1" x14ac:dyDescent="0.2">
      <c r="A803" s="230" t="str">
        <f t="shared" ref="A803:B803" si="574">A291</f>
        <v>MTDEQ Permitted Sources</v>
      </c>
      <c r="B803" s="230" t="str">
        <f t="shared" si="574"/>
        <v>30</v>
      </c>
      <c r="C803" s="226" t="str">
        <f>VLOOKUP(D803,fips_xref!$A$5:$C$286,2,FALSE)</f>
        <v>RICHLAND, MT_Non-Tribal</v>
      </c>
      <c r="D803" s="230" t="str">
        <f t="shared" si="516"/>
        <v>3008302</v>
      </c>
      <c r="E803" s="230" t="str">
        <f t="shared" ref="E803:U803" si="575">E291</f>
        <v>083-0034</v>
      </c>
      <c r="F803" s="230" t="str">
        <f t="shared" si="575"/>
        <v>BURLINGTON 1-25H &amp; BURLINGTON 2-25H BATTERY</v>
      </c>
      <c r="G803" s="230" t="str">
        <f t="shared" si="575"/>
        <v>RICHLAND</v>
      </c>
      <c r="H803" s="230">
        <f t="shared" si="575"/>
        <v>-104.80812</v>
      </c>
      <c r="I803" s="230">
        <f t="shared" si="575"/>
        <v>47.882820000000002</v>
      </c>
      <c r="J803" s="230" t="str">
        <f t="shared" si="575"/>
        <v>PUMPING UNIT #2</v>
      </c>
      <c r="K803" s="230" t="str">
        <f t="shared" si="575"/>
        <v>85-HP PUMPING UNIT ENGINE</v>
      </c>
      <c r="L803" s="230">
        <f t="shared" si="575"/>
        <v>20200253</v>
      </c>
      <c r="M803" s="230">
        <f t="shared" si="575"/>
        <v>3936</v>
      </c>
      <c r="N803" s="230" t="str">
        <f t="shared" si="575"/>
        <v>000</v>
      </c>
      <c r="O803" s="230" t="str">
        <f t="shared" si="575"/>
        <v/>
      </c>
      <c r="P803" s="230" t="str">
        <f t="shared" si="575"/>
        <v>Compressor Engines</v>
      </c>
      <c r="Q803" s="231">
        <f t="shared" si="575"/>
        <v>0.57997524755570462</v>
      </c>
      <c r="R803" s="231">
        <f t="shared" si="575"/>
        <v>0.70606796598142574</v>
      </c>
      <c r="S803" s="231">
        <f t="shared" si="575"/>
        <v>0.80704465512722667</v>
      </c>
      <c r="T803" s="231">
        <f t="shared" si="575"/>
        <v>1.2814300653020429E-3</v>
      </c>
      <c r="U803" s="231">
        <f t="shared" si="575"/>
        <v>2.5244172286450244E-2</v>
      </c>
    </row>
    <row r="804" spans="1:21" s="7" customFormat="1" x14ac:dyDescent="0.2">
      <c r="A804" s="230" t="str">
        <f t="shared" ref="A804:B804" si="576">A292</f>
        <v>MTDEQ Permitted Sources</v>
      </c>
      <c r="B804" s="230" t="str">
        <f t="shared" si="576"/>
        <v>30</v>
      </c>
      <c r="C804" s="226" t="str">
        <f>VLOOKUP(D804,fips_xref!$A$5:$C$286,2,FALSE)</f>
        <v>RICHLAND, MT_Non-Tribal</v>
      </c>
      <c r="D804" s="230" t="str">
        <f t="shared" si="516"/>
        <v>3008302</v>
      </c>
      <c r="E804" s="230" t="str">
        <f t="shared" ref="E804:U804" si="577">E292</f>
        <v>083-0034</v>
      </c>
      <c r="F804" s="230" t="str">
        <f t="shared" si="577"/>
        <v>BURLINGTON 1-25H &amp; BURLINGTON 2-25H BATTERY</v>
      </c>
      <c r="G804" s="230" t="str">
        <f t="shared" si="577"/>
        <v>RICHLAND</v>
      </c>
      <c r="H804" s="230">
        <f t="shared" si="577"/>
        <v>-104.80812</v>
      </c>
      <c r="I804" s="230">
        <f t="shared" si="577"/>
        <v>47.882820000000002</v>
      </c>
      <c r="J804" s="230" t="str">
        <f t="shared" si="577"/>
        <v>TANK VAPOR GAS FLARE</v>
      </c>
      <c r="K804" s="230" t="str">
        <f t="shared" si="577"/>
        <v>TANK VAPOR GAS FLARE</v>
      </c>
      <c r="L804" s="230">
        <f t="shared" si="577"/>
        <v>31000205</v>
      </c>
      <c r="M804" s="230">
        <f t="shared" si="577"/>
        <v>7872</v>
      </c>
      <c r="N804" s="230" t="str">
        <f t="shared" si="577"/>
        <v>000</v>
      </c>
      <c r="O804" s="230" t="str">
        <f t="shared" si="577"/>
        <v/>
      </c>
      <c r="P804" s="230" t="str">
        <f t="shared" si="577"/>
        <v>Natural Gas Production, Flares</v>
      </c>
      <c r="Q804" s="231">
        <f t="shared" si="577"/>
        <v>0.36161956442823651</v>
      </c>
      <c r="R804" s="231">
        <f t="shared" si="577"/>
        <v>1.8196306927289012E-2</v>
      </c>
      <c r="S804" s="231">
        <f t="shared" si="577"/>
        <v>0.70260810480511016</v>
      </c>
      <c r="T804" s="231">
        <f t="shared" si="577"/>
        <v>1.0251440522416344E-3</v>
      </c>
      <c r="U804" s="231">
        <f t="shared" si="577"/>
        <v>9.6107254897653226E-3</v>
      </c>
    </row>
    <row r="805" spans="1:21" s="7" customFormat="1" x14ac:dyDescent="0.2">
      <c r="A805" s="230" t="str">
        <f t="shared" ref="A805:B805" si="578">A293</f>
        <v>MTDEQ Permitted Sources</v>
      </c>
      <c r="B805" s="230" t="str">
        <f t="shared" si="578"/>
        <v>30</v>
      </c>
      <c r="C805" s="226" t="str">
        <f>VLOOKUP(D805,fips_xref!$A$5:$C$286,2,FALSE)</f>
        <v>RICHLAND, MT_Non-Tribal</v>
      </c>
      <c r="D805" s="230" t="str">
        <f t="shared" si="516"/>
        <v>3008302</v>
      </c>
      <c r="E805" s="230" t="str">
        <f t="shared" ref="E805:U805" si="579">E293</f>
        <v>083-0034</v>
      </c>
      <c r="F805" s="230" t="str">
        <f t="shared" si="579"/>
        <v>BURLINGTON 1-25H &amp; BURLINGTON 2-25H BATTERY</v>
      </c>
      <c r="G805" s="230" t="str">
        <f t="shared" si="579"/>
        <v>RICHLAND</v>
      </c>
      <c r="H805" s="230">
        <f t="shared" si="579"/>
        <v>-104.80812</v>
      </c>
      <c r="I805" s="230">
        <f t="shared" si="579"/>
        <v>47.882820000000002</v>
      </c>
      <c r="J805" s="230" t="str">
        <f t="shared" si="579"/>
        <v>TREATER GAS FLARE</v>
      </c>
      <c r="K805" s="230" t="str">
        <f t="shared" si="579"/>
        <v>GAS FLARE</v>
      </c>
      <c r="L805" s="230">
        <f t="shared" si="579"/>
        <v>31000205</v>
      </c>
      <c r="M805" s="230">
        <f t="shared" si="579"/>
        <v>48</v>
      </c>
      <c r="N805" s="230" t="str">
        <f t="shared" si="579"/>
        <v>000</v>
      </c>
      <c r="O805" s="230" t="str">
        <f t="shared" si="579"/>
        <v/>
      </c>
      <c r="P805" s="230" t="str">
        <f t="shared" si="579"/>
        <v>Natural Gas Production, Flares</v>
      </c>
      <c r="Q805" s="231">
        <f t="shared" si="579"/>
        <v>0.18452592940349416</v>
      </c>
      <c r="R805" s="231">
        <f t="shared" si="579"/>
        <v>0.58715125592139605</v>
      </c>
      <c r="S805" s="231">
        <f t="shared" si="579"/>
        <v>0.36879557279392794</v>
      </c>
      <c r="T805" s="231">
        <f t="shared" si="579"/>
        <v>0</v>
      </c>
      <c r="U805" s="231">
        <f t="shared" si="579"/>
        <v>0</v>
      </c>
    </row>
    <row r="806" spans="1:21" s="7" customFormat="1" x14ac:dyDescent="0.2">
      <c r="A806" s="230" t="str">
        <f t="shared" ref="A806:B806" si="580">A294</f>
        <v>MTDEQ Permitted Sources</v>
      </c>
      <c r="B806" s="230" t="str">
        <f t="shared" si="580"/>
        <v>30</v>
      </c>
      <c r="C806" s="226" t="str">
        <f>VLOOKUP(D806,fips_xref!$A$5:$C$286,2,FALSE)</f>
        <v>RICHLAND, MT_Non-Tribal</v>
      </c>
      <c r="D806" s="230" t="str">
        <f t="shared" si="516"/>
        <v>3008302</v>
      </c>
      <c r="E806" s="230" t="str">
        <f t="shared" ref="E806:U806" si="581">E294</f>
        <v>083-0034</v>
      </c>
      <c r="F806" s="230" t="str">
        <f t="shared" si="581"/>
        <v>BURLINGTON 1-25H &amp; BURLINGTON 2-25H BATTERY</v>
      </c>
      <c r="G806" s="230" t="str">
        <f t="shared" si="581"/>
        <v>RICHLAND</v>
      </c>
      <c r="H806" s="230">
        <f t="shared" si="581"/>
        <v>-104.80812</v>
      </c>
      <c r="I806" s="230">
        <f t="shared" si="581"/>
        <v>47.882820000000002</v>
      </c>
      <c r="J806" s="230" t="str">
        <f t="shared" si="581"/>
        <v>TRUCK LOADING/UNLOADING OPERATIONS</v>
      </c>
      <c r="K806" s="230" t="str">
        <f t="shared" si="581"/>
        <v>FUGITIVE EMISSIONS</v>
      </c>
      <c r="L806" s="230">
        <f t="shared" si="581"/>
        <v>31000207</v>
      </c>
      <c r="M806" s="230">
        <f t="shared" si="581"/>
        <v>0</v>
      </c>
      <c r="N806" s="230" t="str">
        <f t="shared" si="581"/>
        <v>000</v>
      </c>
      <c r="O806" s="230" t="str">
        <f t="shared" si="581"/>
        <v/>
      </c>
      <c r="P806" s="230" t="str">
        <f t="shared" si="581"/>
        <v>Permitted Fugitives</v>
      </c>
      <c r="Q806" s="231">
        <f t="shared" si="581"/>
        <v>0</v>
      </c>
      <c r="R806" s="231">
        <f t="shared" si="581"/>
        <v>0</v>
      </c>
      <c r="S806" s="231">
        <f t="shared" si="581"/>
        <v>0</v>
      </c>
      <c r="T806" s="231">
        <f t="shared" si="581"/>
        <v>0</v>
      </c>
      <c r="U806" s="231">
        <f t="shared" si="581"/>
        <v>0</v>
      </c>
    </row>
    <row r="807" spans="1:21" s="7" customFormat="1" x14ac:dyDescent="0.2">
      <c r="A807" s="230" t="str">
        <f t="shared" ref="A807:B807" si="582">A295</f>
        <v>MTDEQ Permitted Sources</v>
      </c>
      <c r="B807" s="230" t="str">
        <f t="shared" si="582"/>
        <v>30</v>
      </c>
      <c r="C807" s="226" t="str">
        <f>VLOOKUP(D807,fips_xref!$A$5:$C$286,2,FALSE)</f>
        <v>RICHLAND, MT_Non-Tribal</v>
      </c>
      <c r="D807" s="230" t="str">
        <f t="shared" si="516"/>
        <v>3008302</v>
      </c>
      <c r="E807" s="230" t="str">
        <f t="shared" ref="E807:U807" si="583">E295</f>
        <v>083-0035</v>
      </c>
      <c r="F807" s="230" t="str">
        <f t="shared" si="583"/>
        <v>DOUBLE V 1-21H</v>
      </c>
      <c r="G807" s="230" t="str">
        <f t="shared" si="583"/>
        <v>RICHLAND</v>
      </c>
      <c r="H807" s="230">
        <f t="shared" si="583"/>
        <v>-104.87705</v>
      </c>
      <c r="I807" s="230">
        <f t="shared" si="583"/>
        <v>47.89743</v>
      </c>
      <c r="J807" s="230" t="str">
        <f t="shared" si="583"/>
        <v>FUGITIVE EMISSIONS</v>
      </c>
      <c r="K807" s="230" t="str">
        <f t="shared" si="583"/>
        <v>VALVES,PIPING,EQUIPMENT</v>
      </c>
      <c r="L807" s="230">
        <f t="shared" si="583"/>
        <v>31000207</v>
      </c>
      <c r="M807" s="230">
        <f t="shared" si="583"/>
        <v>41000</v>
      </c>
      <c r="N807" s="230" t="str">
        <f t="shared" si="583"/>
        <v>000</v>
      </c>
      <c r="O807" s="230" t="str">
        <f t="shared" si="583"/>
        <v/>
      </c>
      <c r="P807" s="230" t="str">
        <f t="shared" si="583"/>
        <v>Permitted Fugitives</v>
      </c>
      <c r="Q807" s="231">
        <f t="shared" si="583"/>
        <v>0</v>
      </c>
      <c r="R807" s="231">
        <f t="shared" si="583"/>
        <v>0.36623271266332386</v>
      </c>
      <c r="S807" s="231">
        <f t="shared" si="583"/>
        <v>0</v>
      </c>
      <c r="T807" s="231">
        <f t="shared" si="583"/>
        <v>0</v>
      </c>
      <c r="U807" s="231">
        <f t="shared" si="583"/>
        <v>0</v>
      </c>
    </row>
    <row r="808" spans="1:21" s="7" customFormat="1" x14ac:dyDescent="0.2">
      <c r="A808" s="230" t="str">
        <f t="shared" ref="A808:B808" si="584">A296</f>
        <v>MTDEQ Permitted Sources</v>
      </c>
      <c r="B808" s="230" t="str">
        <f t="shared" si="584"/>
        <v>30</v>
      </c>
      <c r="C808" s="226" t="str">
        <f>VLOOKUP(D808,fips_xref!$A$5:$C$286,2,FALSE)</f>
        <v>RICHLAND, MT_Non-Tribal</v>
      </c>
      <c r="D808" s="230" t="str">
        <f t="shared" si="516"/>
        <v>3008302</v>
      </c>
      <c r="E808" s="230" t="str">
        <f t="shared" ref="E808:U808" si="585">E296</f>
        <v>083-0035</v>
      </c>
      <c r="F808" s="230" t="str">
        <f t="shared" si="585"/>
        <v>DOUBLE V 1-21H</v>
      </c>
      <c r="G808" s="230" t="str">
        <f t="shared" si="585"/>
        <v>RICHLAND</v>
      </c>
      <c r="H808" s="230">
        <f t="shared" si="585"/>
        <v>-104.87705</v>
      </c>
      <c r="I808" s="230">
        <f t="shared" si="585"/>
        <v>47.89743</v>
      </c>
      <c r="J808" s="230" t="str">
        <f t="shared" si="585"/>
        <v>HEAT TREATER BURNER</v>
      </c>
      <c r="K808" s="230" t="str">
        <f t="shared" si="585"/>
        <v>HEATING UNIT</v>
      </c>
      <c r="L808" s="230">
        <f t="shared" si="585"/>
        <v>31000205</v>
      </c>
      <c r="M808" s="230">
        <f t="shared" si="585"/>
        <v>8736</v>
      </c>
      <c r="N808" s="230" t="str">
        <f t="shared" si="585"/>
        <v>000</v>
      </c>
      <c r="O808" s="230" t="str">
        <f t="shared" si="585"/>
        <v/>
      </c>
      <c r="P808" s="230" t="str">
        <f t="shared" si="585"/>
        <v>Natural Gas Production, Flares</v>
      </c>
      <c r="Q808" s="231">
        <f t="shared" si="585"/>
        <v>0.16786733855456765</v>
      </c>
      <c r="R808" s="231">
        <f t="shared" si="585"/>
        <v>5.6382922873289892E-3</v>
      </c>
      <c r="S808" s="231">
        <f t="shared" si="585"/>
        <v>0.16786733855456765</v>
      </c>
      <c r="T808" s="231">
        <f t="shared" si="585"/>
        <v>1.1532870587718385E-3</v>
      </c>
      <c r="U808" s="231">
        <f t="shared" si="585"/>
        <v>1.281430065302043E-2</v>
      </c>
    </row>
    <row r="809" spans="1:21" s="7" customFormat="1" x14ac:dyDescent="0.2">
      <c r="A809" s="230" t="str">
        <f t="shared" ref="A809:B809" si="586">A297</f>
        <v>MTDEQ Permitted Sources</v>
      </c>
      <c r="B809" s="230" t="str">
        <f t="shared" si="586"/>
        <v>30</v>
      </c>
      <c r="C809" s="226" t="str">
        <f>VLOOKUP(D809,fips_xref!$A$5:$C$286,2,FALSE)</f>
        <v>RICHLAND, MT_Non-Tribal</v>
      </c>
      <c r="D809" s="230" t="str">
        <f t="shared" si="516"/>
        <v>3008302</v>
      </c>
      <c r="E809" s="230" t="str">
        <f t="shared" ref="E809:U809" si="587">E297</f>
        <v>083-0035</v>
      </c>
      <c r="F809" s="230" t="str">
        <f t="shared" si="587"/>
        <v>DOUBLE V 1-21H</v>
      </c>
      <c r="G809" s="230" t="str">
        <f t="shared" si="587"/>
        <v>RICHLAND</v>
      </c>
      <c r="H809" s="230">
        <f t="shared" si="587"/>
        <v>-104.87705</v>
      </c>
      <c r="I809" s="230">
        <f t="shared" si="587"/>
        <v>47.89743</v>
      </c>
      <c r="J809" s="230" t="str">
        <f t="shared" si="587"/>
        <v>PRODUCTION TANKS (4 TOTAL)</v>
      </c>
      <c r="K809" s="230" t="str">
        <f t="shared" si="587"/>
        <v>CRUDE OIL STORAGE TANKS</v>
      </c>
      <c r="L809" s="230">
        <f t="shared" si="587"/>
        <v>40301012</v>
      </c>
      <c r="M809" s="230">
        <f t="shared" si="587"/>
        <v>41000</v>
      </c>
      <c r="N809" s="230" t="str">
        <f t="shared" si="587"/>
        <v>000</v>
      </c>
      <c r="O809" s="230" t="str">
        <f t="shared" si="587"/>
        <v/>
      </c>
      <c r="P809" s="230" t="str">
        <f t="shared" si="587"/>
        <v>Permitted Tank Losses</v>
      </c>
      <c r="Q809" s="231">
        <f t="shared" si="587"/>
        <v>0</v>
      </c>
      <c r="R809" s="231">
        <f t="shared" si="587"/>
        <v>0.29165348286274495</v>
      </c>
      <c r="S809" s="231">
        <f t="shared" si="587"/>
        <v>0</v>
      </c>
      <c r="T809" s="231">
        <f t="shared" si="587"/>
        <v>0</v>
      </c>
      <c r="U809" s="231">
        <f t="shared" si="587"/>
        <v>0</v>
      </c>
    </row>
    <row r="810" spans="1:21" s="7" customFormat="1" x14ac:dyDescent="0.2">
      <c r="A810" s="230" t="str">
        <f t="shared" ref="A810:B810" si="588">A298</f>
        <v>MTDEQ Permitted Sources</v>
      </c>
      <c r="B810" s="230" t="str">
        <f t="shared" si="588"/>
        <v>30</v>
      </c>
      <c r="C810" s="226" t="str">
        <f>VLOOKUP(D810,fips_xref!$A$5:$C$286,2,FALSE)</f>
        <v>RICHLAND, MT_Non-Tribal</v>
      </c>
      <c r="D810" s="230" t="str">
        <f t="shared" si="516"/>
        <v>3008302</v>
      </c>
      <c r="E810" s="230" t="str">
        <f t="shared" ref="E810:U810" si="589">E298</f>
        <v>083-0035</v>
      </c>
      <c r="F810" s="230" t="str">
        <f t="shared" si="589"/>
        <v>DOUBLE V 1-21H</v>
      </c>
      <c r="G810" s="230" t="str">
        <f t="shared" si="589"/>
        <v>RICHLAND</v>
      </c>
      <c r="H810" s="230">
        <f t="shared" si="589"/>
        <v>-104.87705</v>
      </c>
      <c r="I810" s="230">
        <f t="shared" si="589"/>
        <v>47.89743</v>
      </c>
      <c r="J810" s="230" t="str">
        <f t="shared" si="589"/>
        <v>PUMPING UNIT</v>
      </c>
      <c r="K810" s="230" t="str">
        <f t="shared" si="589"/>
        <v>85-HP PUMPING UNIT ENGINE</v>
      </c>
      <c r="L810" s="230">
        <f t="shared" si="589"/>
        <v>20200253</v>
      </c>
      <c r="M810" s="230">
        <f t="shared" si="589"/>
        <v>8736</v>
      </c>
      <c r="N810" s="230" t="str">
        <f t="shared" si="589"/>
        <v>000</v>
      </c>
      <c r="O810" s="230" t="str">
        <f t="shared" si="589"/>
        <v/>
      </c>
      <c r="P810" s="230" t="str">
        <f t="shared" si="589"/>
        <v>Compressor Engines</v>
      </c>
      <c r="Q810" s="231">
        <f t="shared" si="589"/>
        <v>1.2873246436024324</v>
      </c>
      <c r="R810" s="231">
        <f t="shared" si="589"/>
        <v>1.7911829452791956</v>
      </c>
      <c r="S810" s="231">
        <f t="shared" si="589"/>
        <v>2.0710472715411621</v>
      </c>
      <c r="T810" s="231">
        <f t="shared" si="589"/>
        <v>2.8191461436644946E-3</v>
      </c>
      <c r="U810" s="231">
        <f t="shared" si="589"/>
        <v>5.5998493853699281E-2</v>
      </c>
    </row>
    <row r="811" spans="1:21" s="7" customFormat="1" x14ac:dyDescent="0.2">
      <c r="A811" s="230" t="str">
        <f t="shared" ref="A811:B811" si="590">A299</f>
        <v>MTDEQ Permitted Sources</v>
      </c>
      <c r="B811" s="230" t="str">
        <f t="shared" si="590"/>
        <v>30</v>
      </c>
      <c r="C811" s="226" t="str">
        <f>VLOOKUP(D811,fips_xref!$A$5:$C$286,2,FALSE)</f>
        <v>RICHLAND, MT_Non-Tribal</v>
      </c>
      <c r="D811" s="230" t="str">
        <f t="shared" si="516"/>
        <v>3008302</v>
      </c>
      <c r="E811" s="230" t="str">
        <f t="shared" ref="E811:U811" si="591">E299</f>
        <v>083-0035</v>
      </c>
      <c r="F811" s="230" t="str">
        <f t="shared" si="591"/>
        <v>DOUBLE V 1-21H</v>
      </c>
      <c r="G811" s="230" t="str">
        <f t="shared" si="591"/>
        <v>RICHLAND</v>
      </c>
      <c r="H811" s="230">
        <f t="shared" si="591"/>
        <v>-104.87705</v>
      </c>
      <c r="I811" s="230">
        <f t="shared" si="591"/>
        <v>47.89743</v>
      </c>
      <c r="J811" s="230" t="str">
        <f t="shared" si="591"/>
        <v>TANK VAPOR GAS FLARE</v>
      </c>
      <c r="K811" s="230" t="str">
        <f t="shared" si="591"/>
        <v>GAS FLARE</v>
      </c>
      <c r="L811" s="230">
        <f t="shared" si="591"/>
        <v>31000205</v>
      </c>
      <c r="M811" s="230">
        <f t="shared" si="591"/>
        <v>8736</v>
      </c>
      <c r="N811" s="230" t="str">
        <f t="shared" si="591"/>
        <v>000</v>
      </c>
      <c r="O811" s="230" t="str">
        <f t="shared" si="591"/>
        <v/>
      </c>
      <c r="P811" s="230" t="str">
        <f t="shared" si="591"/>
        <v>Natural Gas Production, Flares</v>
      </c>
      <c r="Q811" s="231">
        <f t="shared" si="591"/>
        <v>0.39288645802160632</v>
      </c>
      <c r="R811" s="231">
        <f t="shared" si="591"/>
        <v>2.0118452025242074E-2</v>
      </c>
      <c r="S811" s="231">
        <f t="shared" si="591"/>
        <v>0.78474777199097112</v>
      </c>
      <c r="T811" s="231">
        <f t="shared" si="591"/>
        <v>1.1532870587718385E-3</v>
      </c>
      <c r="U811" s="231">
        <f t="shared" si="591"/>
        <v>1.0635869542006956E-2</v>
      </c>
    </row>
    <row r="812" spans="1:21" s="7" customFormat="1" x14ac:dyDescent="0.2">
      <c r="A812" s="230" t="str">
        <f t="shared" ref="A812:B812" si="592">A300</f>
        <v>MTDEQ Permitted Sources</v>
      </c>
      <c r="B812" s="230" t="str">
        <f t="shared" si="592"/>
        <v>30</v>
      </c>
      <c r="C812" s="226" t="str">
        <f>VLOOKUP(D812,fips_xref!$A$5:$C$286,2,FALSE)</f>
        <v>RICHLAND, MT_Non-Tribal</v>
      </c>
      <c r="D812" s="230" t="str">
        <f t="shared" si="516"/>
        <v>3008302</v>
      </c>
      <c r="E812" s="230" t="str">
        <f t="shared" ref="E812:U812" si="593">E300</f>
        <v>083-0035</v>
      </c>
      <c r="F812" s="230" t="str">
        <f t="shared" si="593"/>
        <v>DOUBLE V 1-21H</v>
      </c>
      <c r="G812" s="230" t="str">
        <f t="shared" si="593"/>
        <v>RICHLAND</v>
      </c>
      <c r="H812" s="230">
        <f t="shared" si="593"/>
        <v>-104.87705</v>
      </c>
      <c r="I812" s="230">
        <f t="shared" si="593"/>
        <v>47.89743</v>
      </c>
      <c r="J812" s="230" t="str">
        <f t="shared" si="593"/>
        <v>TREATER GAS FLARE</v>
      </c>
      <c r="K812" s="230" t="str">
        <f t="shared" si="593"/>
        <v>GAS FLARE</v>
      </c>
      <c r="L812" s="230">
        <f t="shared" si="593"/>
        <v>31000205</v>
      </c>
      <c r="M812" s="230">
        <f t="shared" si="593"/>
        <v>48</v>
      </c>
      <c r="N812" s="230" t="str">
        <f t="shared" si="593"/>
        <v>000</v>
      </c>
      <c r="O812" s="230" t="str">
        <f t="shared" si="593"/>
        <v/>
      </c>
      <c r="P812" s="230" t="str">
        <f t="shared" si="593"/>
        <v>Natural Gas Production, Flares</v>
      </c>
      <c r="Q812" s="231">
        <f t="shared" si="593"/>
        <v>0.18452592940349416</v>
      </c>
      <c r="R812" s="231">
        <f t="shared" si="593"/>
        <v>0.58715125592139605</v>
      </c>
      <c r="S812" s="231">
        <f t="shared" si="593"/>
        <v>0.36879557279392794</v>
      </c>
      <c r="T812" s="231">
        <f t="shared" si="593"/>
        <v>0</v>
      </c>
      <c r="U812" s="231">
        <f t="shared" si="593"/>
        <v>0</v>
      </c>
    </row>
    <row r="813" spans="1:21" s="7" customFormat="1" x14ac:dyDescent="0.2">
      <c r="A813" s="230" t="str">
        <f t="shared" ref="A813:B813" si="594">A301</f>
        <v>MTDEQ Permitted Sources</v>
      </c>
      <c r="B813" s="230" t="str">
        <f t="shared" si="594"/>
        <v>30</v>
      </c>
      <c r="C813" s="226" t="str">
        <f>VLOOKUP(D813,fips_xref!$A$5:$C$286,2,FALSE)</f>
        <v>RICHLAND, MT_Non-Tribal</v>
      </c>
      <c r="D813" s="230" t="str">
        <f t="shared" si="516"/>
        <v>3008302</v>
      </c>
      <c r="E813" s="230" t="str">
        <f t="shared" ref="E813:U813" si="595">E301</f>
        <v>083-0035</v>
      </c>
      <c r="F813" s="230" t="str">
        <f t="shared" si="595"/>
        <v>DOUBLE V 1-21H</v>
      </c>
      <c r="G813" s="230" t="str">
        <f t="shared" si="595"/>
        <v>RICHLAND</v>
      </c>
      <c r="H813" s="230">
        <f t="shared" si="595"/>
        <v>-104.87705</v>
      </c>
      <c r="I813" s="230">
        <f t="shared" si="595"/>
        <v>47.89743</v>
      </c>
      <c r="J813" s="230" t="str">
        <f t="shared" si="595"/>
        <v>TRUCK LOADING/UNLOADING OPERATIONS</v>
      </c>
      <c r="K813" s="230" t="str">
        <f t="shared" si="595"/>
        <v>TRUCK LOADING/UNLOADING</v>
      </c>
      <c r="L813" s="230">
        <f t="shared" si="595"/>
        <v>31000207</v>
      </c>
      <c r="M813" s="230">
        <f t="shared" si="595"/>
        <v>0</v>
      </c>
      <c r="N813" s="230" t="str">
        <f t="shared" si="595"/>
        <v>000</v>
      </c>
      <c r="O813" s="230" t="str">
        <f t="shared" si="595"/>
        <v/>
      </c>
      <c r="P813" s="230" t="str">
        <f t="shared" si="595"/>
        <v>Permitted Fugitives</v>
      </c>
      <c r="Q813" s="231">
        <f t="shared" si="595"/>
        <v>0</v>
      </c>
      <c r="R813" s="231">
        <f t="shared" si="595"/>
        <v>0</v>
      </c>
      <c r="S813" s="231">
        <f t="shared" si="595"/>
        <v>0</v>
      </c>
      <c r="T813" s="231">
        <f t="shared" si="595"/>
        <v>0</v>
      </c>
      <c r="U813" s="231">
        <f t="shared" si="595"/>
        <v>0</v>
      </c>
    </row>
    <row r="814" spans="1:21" s="7" customFormat="1" x14ac:dyDescent="0.2">
      <c r="A814" s="230" t="str">
        <f t="shared" ref="A814:B814" si="596">A302</f>
        <v>MTDEQ Permitted Sources</v>
      </c>
      <c r="B814" s="230" t="str">
        <f t="shared" si="596"/>
        <v>30</v>
      </c>
      <c r="C814" s="226" t="str">
        <f>VLOOKUP(D814,fips_xref!$A$5:$C$286,2,FALSE)</f>
        <v>RICHLAND, MT_Non-Tribal</v>
      </c>
      <c r="D814" s="230" t="str">
        <f t="shared" si="516"/>
        <v>3008302</v>
      </c>
      <c r="E814" s="230" t="str">
        <f t="shared" ref="E814:U814" si="597">E302</f>
        <v>083-0036</v>
      </c>
      <c r="F814" s="230" t="str">
        <f t="shared" si="597"/>
        <v>THREE BUTTES COMPRESSOR STATION</v>
      </c>
      <c r="G814" s="230" t="str">
        <f t="shared" si="597"/>
        <v>RICHLAND</v>
      </c>
      <c r="H814" s="230">
        <f t="shared" si="597"/>
        <v>-104.550386</v>
      </c>
      <c r="I814" s="230">
        <f t="shared" si="597"/>
        <v>47.790370000000003</v>
      </c>
      <c r="J814" s="230" t="str">
        <f t="shared" si="597"/>
        <v>1478 HP 4-CYCLE RICH BURN  WAUKESHA 2</v>
      </c>
      <c r="K814" s="230" t="str">
        <f t="shared" si="597"/>
        <v>NAT GAS COMPRESSOR ENGINE</v>
      </c>
      <c r="L814" s="230">
        <f t="shared" si="597"/>
        <v>20200253</v>
      </c>
      <c r="M814" s="230">
        <f t="shared" si="597"/>
        <v>8497</v>
      </c>
      <c r="N814" s="230" t="str">
        <f t="shared" si="597"/>
        <v>065</v>
      </c>
      <c r="O814" s="230" t="str">
        <f t="shared" si="597"/>
        <v/>
      </c>
      <c r="P814" s="230" t="str">
        <f t="shared" si="597"/>
        <v>Compressor Engines</v>
      </c>
      <c r="Q814" s="231">
        <f t="shared" si="597"/>
        <v>0.54447963474683803</v>
      </c>
      <c r="R814" s="231">
        <f t="shared" si="597"/>
        <v>16.876946532054028</v>
      </c>
      <c r="S814" s="231">
        <f t="shared" si="597"/>
        <v>2.1776622529742919</v>
      </c>
      <c r="T814" s="231">
        <f t="shared" si="597"/>
        <v>5.4460777775336831E-2</v>
      </c>
      <c r="U814" s="231">
        <f t="shared" si="597"/>
        <v>0.5988122695156447</v>
      </c>
    </row>
    <row r="815" spans="1:21" s="7" customFormat="1" x14ac:dyDescent="0.2">
      <c r="A815" s="230" t="str">
        <f t="shared" ref="A815:B815" si="598">A303</f>
        <v>MTDEQ Permitted Sources</v>
      </c>
      <c r="B815" s="230" t="str">
        <f t="shared" si="598"/>
        <v>30</v>
      </c>
      <c r="C815" s="226" t="str">
        <f>VLOOKUP(D815,fips_xref!$A$5:$C$286,2,FALSE)</f>
        <v>RICHLAND, MT_Non-Tribal</v>
      </c>
      <c r="D815" s="230" t="str">
        <f t="shared" si="516"/>
        <v>3008302</v>
      </c>
      <c r="E815" s="230" t="str">
        <f t="shared" ref="E815:U815" si="599">E303</f>
        <v>083-0036</v>
      </c>
      <c r="F815" s="230" t="str">
        <f t="shared" si="599"/>
        <v>THREE BUTTES COMPRESSOR STATION</v>
      </c>
      <c r="G815" s="230" t="str">
        <f t="shared" si="599"/>
        <v>RICHLAND</v>
      </c>
      <c r="H815" s="230">
        <f t="shared" si="599"/>
        <v>-104.550386</v>
      </c>
      <c r="I815" s="230">
        <f t="shared" si="599"/>
        <v>47.790370000000003</v>
      </c>
      <c r="J815" s="230" t="str">
        <f t="shared" si="599"/>
        <v>1478 HP 4-CYCLE RICH BURN WAUKESHA 1</v>
      </c>
      <c r="K815" s="230" t="str">
        <f t="shared" si="599"/>
        <v>NAT GAS COMPRESSOR ENGINE</v>
      </c>
      <c r="L815" s="230">
        <f t="shared" si="599"/>
        <v>20200253</v>
      </c>
      <c r="M815" s="230">
        <f t="shared" si="599"/>
        <v>8629</v>
      </c>
      <c r="N815" s="230" t="str">
        <f t="shared" si="599"/>
        <v>065</v>
      </c>
      <c r="O815" s="230" t="str">
        <f t="shared" si="599"/>
        <v/>
      </c>
      <c r="P815" s="230" t="str">
        <f t="shared" si="599"/>
        <v>Compressor Engines</v>
      </c>
      <c r="Q815" s="231">
        <f t="shared" si="599"/>
        <v>4.4229840133965315</v>
      </c>
      <c r="R815" s="231">
        <f t="shared" si="599"/>
        <v>17.139127123414823</v>
      </c>
      <c r="S815" s="231">
        <f t="shared" si="599"/>
        <v>5.5287300167456639</v>
      </c>
      <c r="T815" s="231">
        <f t="shared" si="599"/>
        <v>5.5229635814518049E-2</v>
      </c>
      <c r="U815" s="231">
        <f t="shared" si="599"/>
        <v>0.60816670899234959</v>
      </c>
    </row>
    <row r="816" spans="1:21" s="7" customFormat="1" x14ac:dyDescent="0.2">
      <c r="A816" s="230" t="str">
        <f t="shared" ref="A816:B816" si="600">A304</f>
        <v>MTDEQ Permitted Sources</v>
      </c>
      <c r="B816" s="230" t="str">
        <f t="shared" si="600"/>
        <v>30</v>
      </c>
      <c r="C816" s="226" t="str">
        <f>VLOOKUP(D816,fips_xref!$A$5:$C$286,2,FALSE)</f>
        <v>RICHLAND, MT_Non-Tribal</v>
      </c>
      <c r="D816" s="230" t="str">
        <f t="shared" si="516"/>
        <v>3008302</v>
      </c>
      <c r="E816" s="230" t="str">
        <f t="shared" ref="E816:U816" si="601">E304</f>
        <v>083-0036</v>
      </c>
      <c r="F816" s="230" t="str">
        <f t="shared" si="601"/>
        <v>THREE BUTTES COMPRESSOR STATION</v>
      </c>
      <c r="G816" s="230" t="str">
        <f t="shared" si="601"/>
        <v>RICHLAND</v>
      </c>
      <c r="H816" s="230">
        <f t="shared" si="601"/>
        <v>-104.550386</v>
      </c>
      <c r="I816" s="230">
        <f t="shared" si="601"/>
        <v>47.790370000000003</v>
      </c>
      <c r="J816" s="230" t="str">
        <f t="shared" si="601"/>
        <v>1478 HP 4-CYCLE RICH BURN WAUKESHA 3</v>
      </c>
      <c r="K816" s="230" t="str">
        <f t="shared" si="601"/>
        <v>NAT GAS COMPRESSOR ENGINE</v>
      </c>
      <c r="L816" s="230">
        <f t="shared" si="601"/>
        <v>20200253</v>
      </c>
      <c r="M816" s="230">
        <f t="shared" si="601"/>
        <v>0</v>
      </c>
      <c r="N816" s="230" t="str">
        <f t="shared" si="601"/>
        <v>065</v>
      </c>
      <c r="O816" s="230" t="str">
        <f t="shared" si="601"/>
        <v/>
      </c>
      <c r="P816" s="230" t="str">
        <f t="shared" si="601"/>
        <v>Compressor Engines</v>
      </c>
      <c r="Q816" s="231">
        <f t="shared" si="601"/>
        <v>0</v>
      </c>
      <c r="R816" s="231">
        <f t="shared" si="601"/>
        <v>0</v>
      </c>
      <c r="S816" s="231">
        <f t="shared" si="601"/>
        <v>0</v>
      </c>
      <c r="T816" s="231">
        <f t="shared" si="601"/>
        <v>0</v>
      </c>
      <c r="U816" s="231">
        <f t="shared" si="601"/>
        <v>0</v>
      </c>
    </row>
    <row r="817" spans="1:21" s="7" customFormat="1" x14ac:dyDescent="0.2">
      <c r="A817" s="230" t="str">
        <f t="shared" ref="A817:B817" si="602">A305</f>
        <v>MTDEQ Permitted Sources</v>
      </c>
      <c r="B817" s="230" t="str">
        <f t="shared" si="602"/>
        <v>30</v>
      </c>
      <c r="C817" s="226" t="str">
        <f>VLOOKUP(D817,fips_xref!$A$5:$C$286,2,FALSE)</f>
        <v>RICHLAND, MT_Non-Tribal</v>
      </c>
      <c r="D817" s="230" t="str">
        <f t="shared" si="516"/>
        <v>3008302</v>
      </c>
      <c r="E817" s="230" t="str">
        <f t="shared" ref="E817:U817" si="603">E305</f>
        <v>083-0036</v>
      </c>
      <c r="F817" s="230" t="str">
        <f t="shared" si="603"/>
        <v>THREE BUTTES COMPRESSOR STATION</v>
      </c>
      <c r="G817" s="230" t="str">
        <f t="shared" si="603"/>
        <v>RICHLAND</v>
      </c>
      <c r="H817" s="230">
        <f t="shared" si="603"/>
        <v>-104.550386</v>
      </c>
      <c r="I817" s="230">
        <f t="shared" si="603"/>
        <v>47.790370000000003</v>
      </c>
      <c r="J817" s="230" t="str">
        <f t="shared" si="603"/>
        <v>CONDENSATE STORAGE TANKS</v>
      </c>
      <c r="K817" s="230" t="str">
        <f t="shared" si="603"/>
        <v>CONDENSATE STOARGE TANKS</v>
      </c>
      <c r="L817" s="230">
        <f t="shared" si="603"/>
        <v>40301012</v>
      </c>
      <c r="M817" s="230">
        <f t="shared" si="603"/>
        <v>8760</v>
      </c>
      <c r="N817" s="230" t="str">
        <f t="shared" si="603"/>
        <v>000</v>
      </c>
      <c r="O817" s="230" t="str">
        <f t="shared" si="603"/>
        <v/>
      </c>
      <c r="P817" s="230" t="str">
        <f t="shared" si="603"/>
        <v>Permitted Tank Losses</v>
      </c>
      <c r="Q817" s="231">
        <f t="shared" si="603"/>
        <v>0</v>
      </c>
      <c r="R817" s="231">
        <f t="shared" si="603"/>
        <v>3.0869650273126212</v>
      </c>
      <c r="S817" s="231">
        <f t="shared" si="603"/>
        <v>0</v>
      </c>
      <c r="T817" s="231">
        <f t="shared" si="603"/>
        <v>0</v>
      </c>
      <c r="U817" s="231">
        <f t="shared" si="603"/>
        <v>0</v>
      </c>
    </row>
    <row r="818" spans="1:21" s="7" customFormat="1" x14ac:dyDescent="0.2">
      <c r="A818" s="230" t="str">
        <f t="shared" ref="A818:B818" si="604">A306</f>
        <v>MTDEQ Permitted Sources</v>
      </c>
      <c r="B818" s="230" t="str">
        <f t="shared" si="604"/>
        <v>30</v>
      </c>
      <c r="C818" s="226" t="str">
        <f>VLOOKUP(D818,fips_xref!$A$5:$C$286,2,FALSE)</f>
        <v>RICHLAND, MT_Non-Tribal</v>
      </c>
      <c r="D818" s="230" t="str">
        <f t="shared" si="516"/>
        <v>3008302</v>
      </c>
      <c r="E818" s="230" t="str">
        <f t="shared" ref="E818:U818" si="605">E306</f>
        <v>083-0036</v>
      </c>
      <c r="F818" s="230" t="str">
        <f t="shared" si="605"/>
        <v>THREE BUTTES COMPRESSOR STATION</v>
      </c>
      <c r="G818" s="230" t="str">
        <f t="shared" si="605"/>
        <v>RICHLAND</v>
      </c>
      <c r="H818" s="230">
        <f t="shared" si="605"/>
        <v>-104.550386</v>
      </c>
      <c r="I818" s="230">
        <f t="shared" si="605"/>
        <v>47.790370000000003</v>
      </c>
      <c r="J818" s="230" t="str">
        <f t="shared" si="605"/>
        <v>CONDENSATE TANK (300 BARREL CAPACITY)</v>
      </c>
      <c r="K818" s="230" t="str">
        <f t="shared" si="605"/>
        <v>CONDENSATE STORAGE TANKS</v>
      </c>
      <c r="L818" s="230">
        <f t="shared" si="605"/>
        <v>40301012</v>
      </c>
      <c r="M818" s="230">
        <f t="shared" si="605"/>
        <v>8760</v>
      </c>
      <c r="N818" s="230" t="str">
        <f t="shared" si="605"/>
        <v>000</v>
      </c>
      <c r="O818" s="230" t="str">
        <f t="shared" si="605"/>
        <v/>
      </c>
      <c r="P818" s="230" t="str">
        <f t="shared" si="605"/>
        <v>Permitted Tank Losses</v>
      </c>
      <c r="Q818" s="231">
        <f t="shared" si="605"/>
        <v>0</v>
      </c>
      <c r="R818" s="231">
        <f t="shared" si="605"/>
        <v>3.0869650273126212</v>
      </c>
      <c r="S818" s="231">
        <f t="shared" si="605"/>
        <v>0</v>
      </c>
      <c r="T818" s="231">
        <f t="shared" si="605"/>
        <v>0</v>
      </c>
      <c r="U818" s="231">
        <f t="shared" si="605"/>
        <v>0</v>
      </c>
    </row>
    <row r="819" spans="1:21" s="7" customFormat="1" x14ac:dyDescent="0.2">
      <c r="A819" s="230" t="str">
        <f t="shared" ref="A819:B819" si="606">A307</f>
        <v>MTDEQ Permitted Sources</v>
      </c>
      <c r="B819" s="230" t="str">
        <f t="shared" si="606"/>
        <v>30</v>
      </c>
      <c r="C819" s="226" t="str">
        <f>VLOOKUP(D819,fips_xref!$A$5:$C$286,2,FALSE)</f>
        <v>RICHLAND, MT_Non-Tribal</v>
      </c>
      <c r="D819" s="230" t="str">
        <f t="shared" si="516"/>
        <v>3008302</v>
      </c>
      <c r="E819" s="230" t="str">
        <f t="shared" ref="E819:U819" si="607">E307</f>
        <v>083-0036</v>
      </c>
      <c r="F819" s="230" t="str">
        <f t="shared" si="607"/>
        <v>THREE BUTTES COMPRESSOR STATION</v>
      </c>
      <c r="G819" s="230" t="str">
        <f t="shared" si="607"/>
        <v>RICHLAND</v>
      </c>
      <c r="H819" s="230">
        <f t="shared" si="607"/>
        <v>-104.550386</v>
      </c>
      <c r="I819" s="230">
        <f t="shared" si="607"/>
        <v>47.790370000000003</v>
      </c>
      <c r="J819" s="230" t="str">
        <f t="shared" si="607"/>
        <v>EXTERNAL COMBUSTION BOILER</v>
      </c>
      <c r="K819" s="230" t="str">
        <f t="shared" si="607"/>
        <v>EXT COMBUSTION BOILER</v>
      </c>
      <c r="L819" s="230">
        <f t="shared" si="607"/>
        <v>10200603</v>
      </c>
      <c r="M819" s="230">
        <f t="shared" si="607"/>
        <v>8760</v>
      </c>
      <c r="N819" s="230" t="str">
        <f t="shared" si="607"/>
        <v>000</v>
      </c>
      <c r="O819" s="230" t="str">
        <f t="shared" si="607"/>
        <v/>
      </c>
      <c r="P819" s="230" t="str">
        <f t="shared" si="607"/>
        <v>Process Heaters</v>
      </c>
      <c r="Q819" s="231">
        <f t="shared" si="607"/>
        <v>0.11225327372045896</v>
      </c>
      <c r="R819" s="231">
        <f t="shared" si="607"/>
        <v>0</v>
      </c>
      <c r="S819" s="231">
        <f t="shared" si="607"/>
        <v>5.6126636860229479E-2</v>
      </c>
      <c r="T819" s="231">
        <f t="shared" si="607"/>
        <v>0</v>
      </c>
      <c r="U819" s="231">
        <f t="shared" si="607"/>
        <v>0</v>
      </c>
    </row>
    <row r="820" spans="1:21" s="7" customFormat="1" x14ac:dyDescent="0.2">
      <c r="A820" s="230" t="str">
        <f t="shared" ref="A820:B820" si="608">A308</f>
        <v>MTDEQ Permitted Sources</v>
      </c>
      <c r="B820" s="230" t="str">
        <f t="shared" si="608"/>
        <v>30</v>
      </c>
      <c r="C820" s="226" t="str">
        <f>VLOOKUP(D820,fips_xref!$A$5:$C$286,2,FALSE)</f>
        <v>RICHLAND, MT_Non-Tribal</v>
      </c>
      <c r="D820" s="230" t="str">
        <f t="shared" si="516"/>
        <v>3008302</v>
      </c>
      <c r="E820" s="230" t="str">
        <f t="shared" ref="E820:U820" si="609">E308</f>
        <v>083-0036</v>
      </c>
      <c r="F820" s="230" t="str">
        <f t="shared" si="609"/>
        <v>THREE BUTTES COMPRESSOR STATION</v>
      </c>
      <c r="G820" s="230" t="str">
        <f t="shared" si="609"/>
        <v>RICHLAND</v>
      </c>
      <c r="H820" s="230">
        <f t="shared" si="609"/>
        <v>-104.550386</v>
      </c>
      <c r="I820" s="230">
        <f t="shared" si="609"/>
        <v>47.790370000000003</v>
      </c>
      <c r="J820" s="230" t="str">
        <f t="shared" si="609"/>
        <v>FUGITIVE EMISSIONS</v>
      </c>
      <c r="K820" s="230" t="str">
        <f t="shared" si="609"/>
        <v>VALVES,PIPING,EQUIPMENT</v>
      </c>
      <c r="L820" s="230">
        <f t="shared" si="609"/>
        <v>31000207</v>
      </c>
      <c r="M820" s="230">
        <f t="shared" si="609"/>
        <v>8760</v>
      </c>
      <c r="N820" s="230" t="str">
        <f t="shared" si="609"/>
        <v>000</v>
      </c>
      <c r="O820" s="230" t="str">
        <f t="shared" si="609"/>
        <v/>
      </c>
      <c r="P820" s="230" t="str">
        <f t="shared" si="609"/>
        <v>Permitted Fugitives</v>
      </c>
      <c r="Q820" s="231">
        <f t="shared" si="609"/>
        <v>0</v>
      </c>
      <c r="R820" s="231">
        <f t="shared" si="609"/>
        <v>1.3076993816407347</v>
      </c>
      <c r="S820" s="231">
        <f t="shared" si="609"/>
        <v>0</v>
      </c>
      <c r="T820" s="231">
        <f t="shared" si="609"/>
        <v>0</v>
      </c>
      <c r="U820" s="231">
        <f t="shared" si="609"/>
        <v>0</v>
      </c>
    </row>
    <row r="821" spans="1:21" s="7" customFormat="1" x14ac:dyDescent="0.2">
      <c r="A821" s="230" t="str">
        <f t="shared" ref="A821:B821" si="610">A309</f>
        <v>MTDEQ Permitted Sources</v>
      </c>
      <c r="B821" s="230" t="str">
        <f t="shared" si="610"/>
        <v>30</v>
      </c>
      <c r="C821" s="226" t="str">
        <f>VLOOKUP(D821,fips_xref!$A$5:$C$286,2,FALSE)</f>
        <v>RICHLAND, MT_Non-Tribal</v>
      </c>
      <c r="D821" s="230" t="str">
        <f t="shared" si="516"/>
        <v>3008302</v>
      </c>
      <c r="E821" s="230" t="str">
        <f t="shared" ref="E821:U821" si="611">E309</f>
        <v>083-0036</v>
      </c>
      <c r="F821" s="230" t="str">
        <f t="shared" si="611"/>
        <v>THREE BUTTES COMPRESSOR STATION</v>
      </c>
      <c r="G821" s="230" t="str">
        <f t="shared" si="611"/>
        <v>RICHLAND</v>
      </c>
      <c r="H821" s="230">
        <f t="shared" si="611"/>
        <v>-104.550386</v>
      </c>
      <c r="I821" s="230">
        <f t="shared" si="611"/>
        <v>47.790370000000003</v>
      </c>
      <c r="J821" s="230" t="str">
        <f t="shared" si="611"/>
        <v>TEG DEHYDRATION STILL VENT</v>
      </c>
      <c r="K821" s="230" t="str">
        <f t="shared" si="611"/>
        <v>TEG DEHYDRATION STILL VEN</v>
      </c>
      <c r="L821" s="230">
        <f t="shared" si="611"/>
        <v>10200603</v>
      </c>
      <c r="M821" s="230">
        <f t="shared" si="611"/>
        <v>8760</v>
      </c>
      <c r="N821" s="230" t="str">
        <f t="shared" si="611"/>
        <v>000</v>
      </c>
      <c r="O821" s="230" t="str">
        <f t="shared" si="611"/>
        <v/>
      </c>
      <c r="P821" s="230" t="str">
        <f t="shared" si="611"/>
        <v>Process Heaters</v>
      </c>
      <c r="Q821" s="231">
        <f t="shared" si="611"/>
        <v>0</v>
      </c>
      <c r="R821" s="231">
        <f t="shared" si="611"/>
        <v>12.235606835530028</v>
      </c>
      <c r="S821" s="231">
        <f t="shared" si="611"/>
        <v>0</v>
      </c>
      <c r="T821" s="231">
        <f t="shared" si="611"/>
        <v>0</v>
      </c>
      <c r="U821" s="231">
        <f t="shared" si="611"/>
        <v>0</v>
      </c>
    </row>
    <row r="822" spans="1:21" s="7" customFormat="1" x14ac:dyDescent="0.2">
      <c r="A822" s="230" t="str">
        <f t="shared" ref="A822:B822" si="612">A310</f>
        <v>MTDEQ Permitted Sources</v>
      </c>
      <c r="B822" s="230" t="str">
        <f t="shared" si="612"/>
        <v>30</v>
      </c>
      <c r="C822" s="226" t="str">
        <f>VLOOKUP(D822,fips_xref!$A$5:$C$286,2,FALSE)</f>
        <v>RICHLAND, MT_Non-Tribal</v>
      </c>
      <c r="D822" s="230" t="str">
        <f t="shared" si="516"/>
        <v>3008302</v>
      </c>
      <c r="E822" s="230" t="str">
        <f t="shared" ref="E822:U822" si="613">E310</f>
        <v>083-0037</v>
      </c>
      <c r="F822" s="230" t="str">
        <f t="shared" si="613"/>
        <v>CHARLIE CREEK COMPRESSOR STATION</v>
      </c>
      <c r="G822" s="230" t="str">
        <f t="shared" si="613"/>
        <v>RICHLAND</v>
      </c>
      <c r="H822" s="230">
        <f t="shared" si="613"/>
        <v>-104.62508</v>
      </c>
      <c r="I822" s="230">
        <f t="shared" si="613"/>
        <v>47.833930000000002</v>
      </c>
      <c r="J822" s="230" t="str">
        <f t="shared" si="613"/>
        <v>1680 HP COMPRESSOR ENGINES</v>
      </c>
      <c r="K822" s="230" t="str">
        <f t="shared" si="613"/>
        <v>1680 HP COMP ENGINE #1</v>
      </c>
      <c r="L822" s="230">
        <f t="shared" si="613"/>
        <v>20200253</v>
      </c>
      <c r="M822" s="230">
        <f t="shared" si="613"/>
        <v>8528</v>
      </c>
      <c r="N822" s="230" t="str">
        <f t="shared" si="613"/>
        <v/>
      </c>
      <c r="O822" s="230" t="str">
        <f t="shared" si="613"/>
        <v/>
      </c>
      <c r="P822" s="230" t="str">
        <f t="shared" si="613"/>
        <v>Compressor Engines</v>
      </c>
      <c r="Q822" s="231">
        <f t="shared" si="613"/>
        <v>8.1414377768899993</v>
      </c>
      <c r="R822" s="231">
        <f t="shared" si="613"/>
        <v>10.109586214187408</v>
      </c>
      <c r="S822" s="231">
        <f t="shared" si="613"/>
        <v>15.736345630928678</v>
      </c>
      <c r="T822" s="231">
        <f t="shared" si="613"/>
        <v>4.3696765226799661E-2</v>
      </c>
      <c r="U822" s="231">
        <f t="shared" si="613"/>
        <v>0.71029668519692246</v>
      </c>
    </row>
    <row r="823" spans="1:21" s="7" customFormat="1" x14ac:dyDescent="0.2">
      <c r="A823" s="230" t="str">
        <f t="shared" ref="A823:B823" si="614">A311</f>
        <v>MTDEQ Permitted Sources</v>
      </c>
      <c r="B823" s="230" t="str">
        <f t="shared" si="614"/>
        <v>30</v>
      </c>
      <c r="C823" s="226" t="str">
        <f>VLOOKUP(D823,fips_xref!$A$5:$C$286,2,FALSE)</f>
        <v>RICHLAND, MT_Non-Tribal</v>
      </c>
      <c r="D823" s="230" t="str">
        <f t="shared" si="516"/>
        <v>3008302</v>
      </c>
      <c r="E823" s="230" t="str">
        <f t="shared" ref="E823:U823" si="615">E311</f>
        <v>083-0037</v>
      </c>
      <c r="F823" s="230" t="str">
        <f t="shared" si="615"/>
        <v>CHARLIE CREEK COMPRESSOR STATION</v>
      </c>
      <c r="G823" s="230" t="str">
        <f t="shared" si="615"/>
        <v>RICHLAND</v>
      </c>
      <c r="H823" s="230">
        <f t="shared" si="615"/>
        <v>-104.62508</v>
      </c>
      <c r="I823" s="230">
        <f t="shared" si="615"/>
        <v>47.833930000000002</v>
      </c>
      <c r="J823" s="230" t="str">
        <f t="shared" si="615"/>
        <v>1680 HP COMPRESSOR ENGINES</v>
      </c>
      <c r="K823" s="230" t="str">
        <f t="shared" si="615"/>
        <v>1680 HP COMP ENGINE #2</v>
      </c>
      <c r="L823" s="230">
        <f t="shared" si="615"/>
        <v>20200253</v>
      </c>
      <c r="M823" s="230">
        <f t="shared" si="615"/>
        <v>8545</v>
      </c>
      <c r="N823" s="230" t="str">
        <f t="shared" si="615"/>
        <v/>
      </c>
      <c r="O823" s="230" t="str">
        <f t="shared" si="615"/>
        <v/>
      </c>
      <c r="P823" s="230" t="str">
        <f t="shared" si="615"/>
        <v>Compressor Engines</v>
      </c>
      <c r="Q823" s="231">
        <f t="shared" si="615"/>
        <v>10.457110047897322</v>
      </c>
      <c r="R823" s="231">
        <f t="shared" si="615"/>
        <v>10.12970466621265</v>
      </c>
      <c r="S823" s="231">
        <f t="shared" si="615"/>
        <v>9.7454037896285666</v>
      </c>
      <c r="T823" s="231">
        <f t="shared" si="615"/>
        <v>4.3824908233329872E-2</v>
      </c>
      <c r="U823" s="231">
        <f t="shared" si="615"/>
        <v>0.71170625826875467</v>
      </c>
    </row>
    <row r="824" spans="1:21" s="7" customFormat="1" x14ac:dyDescent="0.2">
      <c r="A824" s="230" t="str">
        <f t="shared" ref="A824:B824" si="616">A312</f>
        <v>MTDEQ Permitted Sources</v>
      </c>
      <c r="B824" s="230" t="str">
        <f t="shared" si="616"/>
        <v>30</v>
      </c>
      <c r="C824" s="226" t="str">
        <f>VLOOKUP(D824,fips_xref!$A$5:$C$286,2,FALSE)</f>
        <v>RICHLAND, MT_Non-Tribal</v>
      </c>
      <c r="D824" s="230" t="str">
        <f t="shared" si="516"/>
        <v>3008302</v>
      </c>
      <c r="E824" s="230" t="str">
        <f t="shared" ref="E824:U824" si="617">E312</f>
        <v>083-0037</v>
      </c>
      <c r="F824" s="230" t="str">
        <f t="shared" si="617"/>
        <v>CHARLIE CREEK COMPRESSOR STATION</v>
      </c>
      <c r="G824" s="230" t="str">
        <f t="shared" si="617"/>
        <v>RICHLAND</v>
      </c>
      <c r="H824" s="230">
        <f t="shared" si="617"/>
        <v>-104.62508</v>
      </c>
      <c r="I824" s="230">
        <f t="shared" si="617"/>
        <v>47.833930000000002</v>
      </c>
      <c r="J824" s="230" t="str">
        <f t="shared" si="617"/>
        <v>COMPRESSOR ENGINE #1</v>
      </c>
      <c r="K824" s="230" t="str">
        <f t="shared" si="617"/>
        <v>530 HP COMPRESSOR ENGINE</v>
      </c>
      <c r="L824" s="230">
        <f t="shared" si="617"/>
        <v>20200202</v>
      </c>
      <c r="M824" s="230">
        <f t="shared" si="617"/>
        <v>0</v>
      </c>
      <c r="N824" s="230" t="str">
        <f t="shared" si="617"/>
        <v/>
      </c>
      <c r="O824" s="230" t="str">
        <f t="shared" si="617"/>
        <v/>
      </c>
      <c r="P824" s="230" t="str">
        <f t="shared" si="617"/>
        <v>Compressor Engines</v>
      </c>
      <c r="Q824" s="231">
        <f t="shared" si="617"/>
        <v>0</v>
      </c>
      <c r="R824" s="231">
        <f t="shared" si="617"/>
        <v>0</v>
      </c>
      <c r="S824" s="231">
        <f t="shared" si="617"/>
        <v>0</v>
      </c>
      <c r="T824" s="231">
        <f t="shared" si="617"/>
        <v>0</v>
      </c>
      <c r="U824" s="231">
        <f t="shared" si="617"/>
        <v>0</v>
      </c>
    </row>
    <row r="825" spans="1:21" s="7" customFormat="1" x14ac:dyDescent="0.2">
      <c r="A825" s="230" t="str">
        <f t="shared" ref="A825:B825" si="618">A313</f>
        <v>MTDEQ Permitted Sources</v>
      </c>
      <c r="B825" s="230" t="str">
        <f t="shared" si="618"/>
        <v>30</v>
      </c>
      <c r="C825" s="226" t="str">
        <f>VLOOKUP(D825,fips_xref!$A$5:$C$286,2,FALSE)</f>
        <v>RICHLAND, MT_Non-Tribal</v>
      </c>
      <c r="D825" s="230" t="str">
        <f t="shared" si="516"/>
        <v>3008302</v>
      </c>
      <c r="E825" s="230" t="str">
        <f t="shared" ref="E825:U825" si="619">E313</f>
        <v>083-0037</v>
      </c>
      <c r="F825" s="230" t="str">
        <f t="shared" si="619"/>
        <v>CHARLIE CREEK COMPRESSOR STATION</v>
      </c>
      <c r="G825" s="230" t="str">
        <f t="shared" si="619"/>
        <v>RICHLAND</v>
      </c>
      <c r="H825" s="230">
        <f t="shared" si="619"/>
        <v>-104.62508</v>
      </c>
      <c r="I825" s="230">
        <f t="shared" si="619"/>
        <v>47.833930000000002</v>
      </c>
      <c r="J825" s="230" t="str">
        <f t="shared" si="619"/>
        <v>COMPRESSOR ENGINE #2</v>
      </c>
      <c r="K825" s="230" t="str">
        <f t="shared" si="619"/>
        <v>530 HP COMPRESSOR ENGINE</v>
      </c>
      <c r="L825" s="230">
        <f t="shared" si="619"/>
        <v>20200202</v>
      </c>
      <c r="M825" s="230">
        <f t="shared" si="619"/>
        <v>0</v>
      </c>
      <c r="N825" s="230" t="str">
        <f t="shared" si="619"/>
        <v/>
      </c>
      <c r="O825" s="230" t="str">
        <f t="shared" si="619"/>
        <v/>
      </c>
      <c r="P825" s="230" t="str">
        <f t="shared" si="619"/>
        <v>Compressor Engines</v>
      </c>
      <c r="Q825" s="231">
        <f t="shared" si="619"/>
        <v>0</v>
      </c>
      <c r="R825" s="231">
        <f t="shared" si="619"/>
        <v>0</v>
      </c>
      <c r="S825" s="231">
        <f t="shared" si="619"/>
        <v>0</v>
      </c>
      <c r="T825" s="231">
        <f t="shared" si="619"/>
        <v>0</v>
      </c>
      <c r="U825" s="231">
        <f t="shared" si="619"/>
        <v>0</v>
      </c>
    </row>
    <row r="826" spans="1:21" s="7" customFormat="1" x14ac:dyDescent="0.2">
      <c r="A826" s="230" t="str">
        <f t="shared" ref="A826:B826" si="620">A314</f>
        <v>MTDEQ Permitted Sources</v>
      </c>
      <c r="B826" s="230" t="str">
        <f t="shared" si="620"/>
        <v>30</v>
      </c>
      <c r="C826" s="226" t="str">
        <f>VLOOKUP(D826,fips_xref!$A$5:$C$286,2,FALSE)</f>
        <v>RICHLAND, MT_Non-Tribal</v>
      </c>
      <c r="D826" s="230" t="str">
        <f t="shared" si="516"/>
        <v>3008302</v>
      </c>
      <c r="E826" s="230" t="str">
        <f t="shared" ref="E826:U826" si="621">E314</f>
        <v>083-0037</v>
      </c>
      <c r="F826" s="230" t="str">
        <f t="shared" si="621"/>
        <v>CHARLIE CREEK COMPRESSOR STATION</v>
      </c>
      <c r="G826" s="230" t="str">
        <f t="shared" si="621"/>
        <v>RICHLAND</v>
      </c>
      <c r="H826" s="230">
        <f t="shared" si="621"/>
        <v>-104.62508</v>
      </c>
      <c r="I826" s="230">
        <f t="shared" si="621"/>
        <v>47.833930000000002</v>
      </c>
      <c r="J826" s="230" t="str">
        <f t="shared" si="621"/>
        <v>COMPRESSOR ENGINE #3</v>
      </c>
      <c r="K826" s="230" t="str">
        <f t="shared" si="621"/>
        <v>530 HP COMPRESSOR ENGINE</v>
      </c>
      <c r="L826" s="230">
        <f t="shared" si="621"/>
        <v>20200202</v>
      </c>
      <c r="M826" s="230">
        <f t="shared" si="621"/>
        <v>0</v>
      </c>
      <c r="N826" s="230" t="str">
        <f t="shared" si="621"/>
        <v/>
      </c>
      <c r="O826" s="230" t="str">
        <f t="shared" si="621"/>
        <v/>
      </c>
      <c r="P826" s="230" t="str">
        <f t="shared" si="621"/>
        <v>Compressor Engines</v>
      </c>
      <c r="Q826" s="231">
        <f t="shared" si="621"/>
        <v>0</v>
      </c>
      <c r="R826" s="231">
        <f t="shared" si="621"/>
        <v>0</v>
      </c>
      <c r="S826" s="231">
        <f t="shared" si="621"/>
        <v>0</v>
      </c>
      <c r="T826" s="231">
        <f t="shared" si="621"/>
        <v>0</v>
      </c>
      <c r="U826" s="231">
        <f t="shared" si="621"/>
        <v>0</v>
      </c>
    </row>
    <row r="827" spans="1:21" s="7" customFormat="1" x14ac:dyDescent="0.2">
      <c r="A827" s="230" t="str">
        <f t="shared" ref="A827:B827" si="622">A315</f>
        <v>MTDEQ Permitted Sources</v>
      </c>
      <c r="B827" s="230" t="str">
        <f t="shared" si="622"/>
        <v>30</v>
      </c>
      <c r="C827" s="226" t="str">
        <f>VLOOKUP(D827,fips_xref!$A$5:$C$286,2,FALSE)</f>
        <v>RICHLAND, MT_Non-Tribal</v>
      </c>
      <c r="D827" s="230" t="str">
        <f t="shared" si="516"/>
        <v>3008302</v>
      </c>
      <c r="E827" s="230" t="str">
        <f t="shared" ref="E827:U827" si="623">E315</f>
        <v>083-0037</v>
      </c>
      <c r="F827" s="230" t="str">
        <f t="shared" si="623"/>
        <v>CHARLIE CREEK COMPRESSOR STATION</v>
      </c>
      <c r="G827" s="230" t="str">
        <f t="shared" si="623"/>
        <v>RICHLAND</v>
      </c>
      <c r="H827" s="230">
        <f t="shared" si="623"/>
        <v>-104.62508</v>
      </c>
      <c r="I827" s="230">
        <f t="shared" si="623"/>
        <v>47.833930000000002</v>
      </c>
      <c r="J827" s="230" t="str">
        <f t="shared" si="623"/>
        <v>COMPRESSOR ENGINE #4</v>
      </c>
      <c r="K827" s="230" t="str">
        <f t="shared" si="623"/>
        <v>530 HP COMPRESSOR ENGINE</v>
      </c>
      <c r="L827" s="230">
        <f t="shared" si="623"/>
        <v>20200202</v>
      </c>
      <c r="M827" s="230">
        <f t="shared" si="623"/>
        <v>0</v>
      </c>
      <c r="N827" s="230" t="str">
        <f t="shared" si="623"/>
        <v/>
      </c>
      <c r="O827" s="230" t="str">
        <f t="shared" si="623"/>
        <v/>
      </c>
      <c r="P827" s="230" t="str">
        <f t="shared" si="623"/>
        <v>Compressor Engines</v>
      </c>
      <c r="Q827" s="231">
        <f t="shared" si="623"/>
        <v>0</v>
      </c>
      <c r="R827" s="231">
        <f t="shared" si="623"/>
        <v>0</v>
      </c>
      <c r="S827" s="231">
        <f t="shared" si="623"/>
        <v>0</v>
      </c>
      <c r="T827" s="231">
        <f t="shared" si="623"/>
        <v>0</v>
      </c>
      <c r="U827" s="231">
        <f t="shared" si="623"/>
        <v>0</v>
      </c>
    </row>
    <row r="828" spans="1:21" s="7" customFormat="1" x14ac:dyDescent="0.2">
      <c r="A828" s="230" t="str">
        <f t="shared" ref="A828:B828" si="624">A316</f>
        <v>MTDEQ Permitted Sources</v>
      </c>
      <c r="B828" s="230" t="str">
        <f t="shared" si="624"/>
        <v>30</v>
      </c>
      <c r="C828" s="226" t="str">
        <f>VLOOKUP(D828,fips_xref!$A$5:$C$286,2,FALSE)</f>
        <v>RICHLAND, MT_Non-Tribal</v>
      </c>
      <c r="D828" s="230" t="str">
        <f t="shared" si="516"/>
        <v>3008302</v>
      </c>
      <c r="E828" s="230" t="str">
        <f t="shared" ref="E828:U828" si="625">E316</f>
        <v>083-0037</v>
      </c>
      <c r="F828" s="230" t="str">
        <f t="shared" si="625"/>
        <v>CHARLIE CREEK COMPRESSOR STATION</v>
      </c>
      <c r="G828" s="230" t="str">
        <f t="shared" si="625"/>
        <v>RICHLAND</v>
      </c>
      <c r="H828" s="230">
        <f t="shared" si="625"/>
        <v>-104.62508</v>
      </c>
      <c r="I828" s="230">
        <f t="shared" si="625"/>
        <v>47.833930000000002</v>
      </c>
      <c r="J828" s="230" t="str">
        <f t="shared" si="625"/>
        <v>COMPRESSOR ENGINE #5</v>
      </c>
      <c r="K828" s="230" t="str">
        <f t="shared" si="625"/>
        <v>530 HP COMPRESSOR ENGINE</v>
      </c>
      <c r="L828" s="230">
        <f t="shared" si="625"/>
        <v>20200202</v>
      </c>
      <c r="M828" s="230">
        <f t="shared" si="625"/>
        <v>0</v>
      </c>
      <c r="N828" s="230" t="str">
        <f t="shared" si="625"/>
        <v/>
      </c>
      <c r="O828" s="230" t="str">
        <f t="shared" si="625"/>
        <v/>
      </c>
      <c r="P828" s="230" t="str">
        <f t="shared" si="625"/>
        <v>Compressor Engines</v>
      </c>
      <c r="Q828" s="231">
        <f t="shared" si="625"/>
        <v>0</v>
      </c>
      <c r="R828" s="231">
        <f t="shared" si="625"/>
        <v>0</v>
      </c>
      <c r="S828" s="231">
        <f t="shared" si="625"/>
        <v>0</v>
      </c>
      <c r="T828" s="231">
        <f t="shared" si="625"/>
        <v>0</v>
      </c>
      <c r="U828" s="231">
        <f t="shared" si="625"/>
        <v>0</v>
      </c>
    </row>
    <row r="829" spans="1:21" s="7" customFormat="1" x14ac:dyDescent="0.2">
      <c r="A829" s="230" t="str">
        <f t="shared" ref="A829:B829" si="626">A317</f>
        <v>MTDEQ Permitted Sources</v>
      </c>
      <c r="B829" s="230" t="str">
        <f t="shared" si="626"/>
        <v>30</v>
      </c>
      <c r="C829" s="226" t="str">
        <f>VLOOKUP(D829,fips_xref!$A$5:$C$286,2,FALSE)</f>
        <v>RICHLAND, MT_Non-Tribal</v>
      </c>
      <c r="D829" s="230" t="str">
        <f t="shared" si="516"/>
        <v>3008302</v>
      </c>
      <c r="E829" s="230" t="str">
        <f t="shared" ref="E829:U829" si="627">E317</f>
        <v>083-0037</v>
      </c>
      <c r="F829" s="230" t="str">
        <f t="shared" si="627"/>
        <v>CHARLIE CREEK COMPRESSOR STATION</v>
      </c>
      <c r="G829" s="230" t="str">
        <f t="shared" si="627"/>
        <v>RICHLAND</v>
      </c>
      <c r="H829" s="230">
        <f t="shared" si="627"/>
        <v>-104.62508</v>
      </c>
      <c r="I829" s="230">
        <f t="shared" si="627"/>
        <v>47.833930000000002</v>
      </c>
      <c r="J829" s="230" t="str">
        <f t="shared" si="627"/>
        <v>CONDENSATE TRUCK LOADING</v>
      </c>
      <c r="K829" s="230" t="str">
        <f t="shared" si="627"/>
        <v>CONDENSATE TRUCK LOADING</v>
      </c>
      <c r="L829" s="230">
        <f t="shared" si="627"/>
        <v>40400250</v>
      </c>
      <c r="M829" s="230">
        <f t="shared" si="627"/>
        <v>122</v>
      </c>
      <c r="N829" s="230" t="str">
        <f t="shared" si="627"/>
        <v/>
      </c>
      <c r="O829" s="230" t="str">
        <f t="shared" si="627"/>
        <v/>
      </c>
      <c r="P829" s="230" t="str">
        <f t="shared" si="627"/>
        <v>Permitted Tank Losses</v>
      </c>
      <c r="Q829" s="231">
        <f t="shared" si="627"/>
        <v>0</v>
      </c>
      <c r="R829" s="231">
        <f t="shared" si="627"/>
        <v>0.49898886742861553</v>
      </c>
      <c r="S829" s="231">
        <f t="shared" si="627"/>
        <v>0</v>
      </c>
      <c r="T829" s="231">
        <f t="shared" si="627"/>
        <v>0</v>
      </c>
      <c r="U829" s="231">
        <f t="shared" si="627"/>
        <v>0</v>
      </c>
    </row>
    <row r="830" spans="1:21" s="7" customFormat="1" x14ac:dyDescent="0.2">
      <c r="A830" s="230" t="str">
        <f t="shared" ref="A830:B830" si="628">A318</f>
        <v>MTDEQ Permitted Sources</v>
      </c>
      <c r="B830" s="230" t="str">
        <f t="shared" si="628"/>
        <v>30</v>
      </c>
      <c r="C830" s="226" t="str">
        <f>VLOOKUP(D830,fips_xref!$A$5:$C$286,2,FALSE)</f>
        <v>RICHLAND, MT_Non-Tribal</v>
      </c>
      <c r="D830" s="230" t="str">
        <f t="shared" si="516"/>
        <v>3008302</v>
      </c>
      <c r="E830" s="230" t="str">
        <f t="shared" ref="E830:U830" si="629">E318</f>
        <v>083-0037</v>
      </c>
      <c r="F830" s="230" t="str">
        <f t="shared" si="629"/>
        <v>CHARLIE CREEK COMPRESSOR STATION</v>
      </c>
      <c r="G830" s="230" t="str">
        <f t="shared" si="629"/>
        <v>RICHLAND</v>
      </c>
      <c r="H830" s="230">
        <f t="shared" si="629"/>
        <v>-104.62508</v>
      </c>
      <c r="I830" s="230">
        <f t="shared" si="629"/>
        <v>47.833930000000002</v>
      </c>
      <c r="J830" s="230" t="str">
        <f t="shared" si="629"/>
        <v>EMERGENCY FLARE</v>
      </c>
      <c r="K830" s="230" t="str">
        <f t="shared" si="629"/>
        <v>EMERGENCY FLARE</v>
      </c>
      <c r="L830" s="230">
        <f t="shared" si="629"/>
        <v>31000205</v>
      </c>
      <c r="M830" s="230">
        <f t="shared" si="629"/>
        <v>0</v>
      </c>
      <c r="N830" s="230" t="str">
        <f t="shared" si="629"/>
        <v/>
      </c>
      <c r="O830" s="230" t="str">
        <f t="shared" si="629"/>
        <v/>
      </c>
      <c r="P830" s="230" t="str">
        <f t="shared" si="629"/>
        <v>Natural Gas Production, Flares</v>
      </c>
      <c r="Q830" s="231">
        <f t="shared" si="629"/>
        <v>0</v>
      </c>
      <c r="R830" s="231">
        <f t="shared" si="629"/>
        <v>0</v>
      </c>
      <c r="S830" s="231">
        <f t="shared" si="629"/>
        <v>0</v>
      </c>
      <c r="T830" s="231">
        <f t="shared" si="629"/>
        <v>0</v>
      </c>
      <c r="U830" s="231">
        <f t="shared" si="629"/>
        <v>0</v>
      </c>
    </row>
    <row r="831" spans="1:21" s="7" customFormat="1" x14ac:dyDescent="0.2">
      <c r="A831" s="230" t="str">
        <f t="shared" ref="A831:B831" si="630">A319</f>
        <v>MTDEQ Permitted Sources</v>
      </c>
      <c r="B831" s="230" t="str">
        <f t="shared" si="630"/>
        <v>30</v>
      </c>
      <c r="C831" s="226" t="str">
        <f>VLOOKUP(D831,fips_xref!$A$5:$C$286,2,FALSE)</f>
        <v>RICHLAND, MT_Non-Tribal</v>
      </c>
      <c r="D831" s="230" t="str">
        <f t="shared" si="516"/>
        <v>3008302</v>
      </c>
      <c r="E831" s="230" t="str">
        <f t="shared" ref="E831:U831" si="631">E319</f>
        <v>083-0037</v>
      </c>
      <c r="F831" s="230" t="str">
        <f t="shared" si="631"/>
        <v>CHARLIE CREEK COMPRESSOR STATION</v>
      </c>
      <c r="G831" s="230" t="str">
        <f t="shared" si="631"/>
        <v>RICHLAND</v>
      </c>
      <c r="H831" s="230">
        <f t="shared" si="631"/>
        <v>-104.62508</v>
      </c>
      <c r="I831" s="230">
        <f t="shared" si="631"/>
        <v>47.833930000000002</v>
      </c>
      <c r="J831" s="230" t="str">
        <f t="shared" si="631"/>
        <v>FUGITIVES</v>
      </c>
      <c r="K831" s="230" t="str">
        <f t="shared" si="631"/>
        <v>FUGITIVES</v>
      </c>
      <c r="L831" s="230">
        <f t="shared" si="631"/>
        <v>31000220</v>
      </c>
      <c r="M831" s="230">
        <f t="shared" si="631"/>
        <v>8760</v>
      </c>
      <c r="N831" s="230" t="str">
        <f t="shared" si="631"/>
        <v/>
      </c>
      <c r="O831" s="230" t="str">
        <f t="shared" si="631"/>
        <v/>
      </c>
      <c r="P831" s="230" t="str">
        <f t="shared" si="631"/>
        <v>Permitted Fugitives</v>
      </c>
      <c r="Q831" s="231">
        <f t="shared" si="631"/>
        <v>0</v>
      </c>
      <c r="R831" s="231">
        <f t="shared" si="631"/>
        <v>5.9163626114995322</v>
      </c>
      <c r="S831" s="231">
        <f t="shared" si="631"/>
        <v>0</v>
      </c>
      <c r="T831" s="231">
        <f t="shared" si="631"/>
        <v>0</v>
      </c>
      <c r="U831" s="231">
        <f t="shared" si="631"/>
        <v>0</v>
      </c>
    </row>
    <row r="832" spans="1:21" s="7" customFormat="1" x14ac:dyDescent="0.2">
      <c r="A832" s="230" t="str">
        <f t="shared" ref="A832:B832" si="632">A320</f>
        <v>MTDEQ Permitted Sources</v>
      </c>
      <c r="B832" s="230" t="str">
        <f t="shared" si="632"/>
        <v>30</v>
      </c>
      <c r="C832" s="226" t="str">
        <f>VLOOKUP(D832,fips_xref!$A$5:$C$286,2,FALSE)</f>
        <v>RICHLAND, MT_Non-Tribal</v>
      </c>
      <c r="D832" s="230" t="str">
        <f t="shared" si="516"/>
        <v>3008302</v>
      </c>
      <c r="E832" s="230" t="str">
        <f t="shared" ref="E832:U832" si="633">E320</f>
        <v>083-0037</v>
      </c>
      <c r="F832" s="230" t="str">
        <f t="shared" si="633"/>
        <v>CHARLIE CREEK COMPRESSOR STATION</v>
      </c>
      <c r="G832" s="230" t="str">
        <f t="shared" si="633"/>
        <v>RICHLAND</v>
      </c>
      <c r="H832" s="230">
        <f t="shared" si="633"/>
        <v>-104.62508</v>
      </c>
      <c r="I832" s="230">
        <f t="shared" si="633"/>
        <v>47.833930000000002</v>
      </c>
      <c r="J832" s="230" t="str">
        <f t="shared" si="633"/>
        <v>STORAGE TANKS</v>
      </c>
      <c r="K832" s="230" t="str">
        <f t="shared" si="633"/>
        <v>400 BBL COND STOR TNK #1</v>
      </c>
      <c r="L832" s="230">
        <f t="shared" si="633"/>
        <v>31000129</v>
      </c>
      <c r="M832" s="230">
        <f t="shared" si="633"/>
        <v>122</v>
      </c>
      <c r="N832" s="230" t="str">
        <f t="shared" si="633"/>
        <v/>
      </c>
      <c r="O832" s="230" t="str">
        <f t="shared" si="633"/>
        <v/>
      </c>
      <c r="P832" s="230" t="str">
        <f t="shared" si="633"/>
        <v>Oil Production, Gas/Liquid Separation</v>
      </c>
      <c r="Q832" s="231">
        <f t="shared" si="633"/>
        <v>0</v>
      </c>
      <c r="R832" s="231">
        <f t="shared" si="633"/>
        <v>1.8829333379548219</v>
      </c>
      <c r="S832" s="231">
        <f t="shared" si="633"/>
        <v>0</v>
      </c>
      <c r="T832" s="231">
        <f t="shared" si="633"/>
        <v>0</v>
      </c>
      <c r="U832" s="231">
        <f t="shared" si="633"/>
        <v>0</v>
      </c>
    </row>
    <row r="833" spans="1:21" s="7" customFormat="1" x14ac:dyDescent="0.2">
      <c r="A833" s="230" t="str">
        <f t="shared" ref="A833:B833" si="634">A321</f>
        <v>MTDEQ Permitted Sources</v>
      </c>
      <c r="B833" s="230" t="str">
        <f t="shared" si="634"/>
        <v>30</v>
      </c>
      <c r="C833" s="226" t="str">
        <f>VLOOKUP(D833,fips_xref!$A$5:$C$286,2,FALSE)</f>
        <v>RICHLAND, MT_Non-Tribal</v>
      </c>
      <c r="D833" s="230" t="str">
        <f t="shared" si="516"/>
        <v>3008302</v>
      </c>
      <c r="E833" s="230" t="str">
        <f t="shared" ref="E833:U833" si="635">E321</f>
        <v>083-0037</v>
      </c>
      <c r="F833" s="230" t="str">
        <f t="shared" si="635"/>
        <v>CHARLIE CREEK COMPRESSOR STATION</v>
      </c>
      <c r="G833" s="230" t="str">
        <f t="shared" si="635"/>
        <v>RICHLAND</v>
      </c>
      <c r="H833" s="230">
        <f t="shared" si="635"/>
        <v>-104.62508</v>
      </c>
      <c r="I833" s="230">
        <f t="shared" si="635"/>
        <v>47.833930000000002</v>
      </c>
      <c r="J833" s="230" t="str">
        <f t="shared" si="635"/>
        <v>STORAGE TANKS</v>
      </c>
      <c r="K833" s="230" t="str">
        <f t="shared" si="635"/>
        <v>400 BBL COND STOR TNK #2</v>
      </c>
      <c r="L833" s="230">
        <f t="shared" si="635"/>
        <v>31000129</v>
      </c>
      <c r="M833" s="230">
        <f t="shared" si="635"/>
        <v>122</v>
      </c>
      <c r="N833" s="230" t="str">
        <f t="shared" si="635"/>
        <v/>
      </c>
      <c r="O833" s="230" t="str">
        <f t="shared" si="635"/>
        <v/>
      </c>
      <c r="P833" s="230" t="str">
        <f t="shared" si="635"/>
        <v>Oil Production, Gas/Liquid Separation</v>
      </c>
      <c r="Q833" s="231">
        <f t="shared" si="635"/>
        <v>0</v>
      </c>
      <c r="R833" s="231">
        <f t="shared" si="635"/>
        <v>1.8829333379548219</v>
      </c>
      <c r="S833" s="231">
        <f t="shared" si="635"/>
        <v>0</v>
      </c>
      <c r="T833" s="231">
        <f t="shared" si="635"/>
        <v>0</v>
      </c>
      <c r="U833" s="231">
        <f t="shared" si="635"/>
        <v>0</v>
      </c>
    </row>
    <row r="834" spans="1:21" s="7" customFormat="1" x14ac:dyDescent="0.2">
      <c r="A834" s="230" t="str">
        <f t="shared" ref="A834:B834" si="636">A322</f>
        <v>MTDEQ Permitted Sources</v>
      </c>
      <c r="B834" s="230" t="str">
        <f t="shared" si="636"/>
        <v>30</v>
      </c>
      <c r="C834" s="226" t="str">
        <f>VLOOKUP(D834,fips_xref!$A$5:$C$286,2,FALSE)</f>
        <v>RICHLAND, MT_Non-Tribal</v>
      </c>
      <c r="D834" s="230" t="str">
        <f t="shared" si="516"/>
        <v>3008302</v>
      </c>
      <c r="E834" s="230" t="str">
        <f t="shared" ref="E834:U834" si="637">E322</f>
        <v>083-0037</v>
      </c>
      <c r="F834" s="230" t="str">
        <f t="shared" si="637"/>
        <v>CHARLIE CREEK COMPRESSOR STATION</v>
      </c>
      <c r="G834" s="230" t="str">
        <f t="shared" si="637"/>
        <v>RICHLAND</v>
      </c>
      <c r="H834" s="230">
        <f t="shared" si="637"/>
        <v>-104.62508</v>
      </c>
      <c r="I834" s="230">
        <f t="shared" si="637"/>
        <v>47.833930000000002</v>
      </c>
      <c r="J834" s="230" t="str">
        <f t="shared" si="637"/>
        <v>STORAGE TANKS</v>
      </c>
      <c r="K834" s="230" t="str">
        <f t="shared" si="637"/>
        <v>400 BBL COND STOR TNK #3</v>
      </c>
      <c r="L834" s="230">
        <f t="shared" si="637"/>
        <v>31000129</v>
      </c>
      <c r="M834" s="230">
        <f t="shared" si="637"/>
        <v>122</v>
      </c>
      <c r="N834" s="230" t="str">
        <f t="shared" si="637"/>
        <v/>
      </c>
      <c r="O834" s="230" t="str">
        <f t="shared" si="637"/>
        <v/>
      </c>
      <c r="P834" s="230" t="str">
        <f t="shared" si="637"/>
        <v>Oil Production, Gas/Liquid Separation</v>
      </c>
      <c r="Q834" s="231">
        <f t="shared" si="637"/>
        <v>0</v>
      </c>
      <c r="R834" s="231">
        <f t="shared" si="637"/>
        <v>1.8829333379548219</v>
      </c>
      <c r="S834" s="231">
        <f t="shared" si="637"/>
        <v>0</v>
      </c>
      <c r="T834" s="231">
        <f t="shared" si="637"/>
        <v>0</v>
      </c>
      <c r="U834" s="231">
        <f t="shared" si="637"/>
        <v>0</v>
      </c>
    </row>
    <row r="835" spans="1:21" s="7" customFormat="1" x14ac:dyDescent="0.2">
      <c r="A835" s="230" t="str">
        <f t="shared" ref="A835:B835" si="638">A323</f>
        <v>MTDEQ Permitted Sources</v>
      </c>
      <c r="B835" s="230" t="str">
        <f t="shared" si="638"/>
        <v>30</v>
      </c>
      <c r="C835" s="226" t="str">
        <f>VLOOKUP(D835,fips_xref!$A$5:$C$286,2,FALSE)</f>
        <v>RICHLAND, MT_Non-Tribal</v>
      </c>
      <c r="D835" s="230" t="str">
        <f t="shared" si="516"/>
        <v>3008302</v>
      </c>
      <c r="E835" s="230" t="str">
        <f t="shared" ref="E835:U835" si="639">E323</f>
        <v>083-0038</v>
      </c>
      <c r="F835" s="230" t="str">
        <f t="shared" si="639"/>
        <v>BAKKEN GATHERING PLANT</v>
      </c>
      <c r="G835" s="230" t="str">
        <f t="shared" si="639"/>
        <v>RICHLAND</v>
      </c>
      <c r="H835" s="230">
        <f t="shared" si="639"/>
        <v>-104.26187</v>
      </c>
      <c r="I835" s="230">
        <f t="shared" si="639"/>
        <v>47.789529999999999</v>
      </c>
      <c r="J835" s="230" t="str">
        <f t="shared" si="639"/>
        <v>(EU1) 912 HP WAUKESHA RECIPROCATING INTERNAL COMB COMP ENG 1</v>
      </c>
      <c r="K835" s="230" t="str">
        <f t="shared" si="639"/>
        <v>NATURAL GAS COMP ENGINE</v>
      </c>
      <c r="L835" s="230">
        <f t="shared" si="639"/>
        <v>20200253</v>
      </c>
      <c r="M835" s="230">
        <f t="shared" si="639"/>
        <v>8656</v>
      </c>
      <c r="N835" s="230" t="str">
        <f t="shared" si="639"/>
        <v>000</v>
      </c>
      <c r="O835" s="230" t="str">
        <f t="shared" si="639"/>
        <v/>
      </c>
      <c r="P835" s="230" t="str">
        <f t="shared" si="639"/>
        <v>Compressor Engines</v>
      </c>
      <c r="Q835" s="231">
        <f t="shared" si="639"/>
        <v>1.1092058645254483</v>
      </c>
      <c r="R835" s="231">
        <f t="shared" si="639"/>
        <v>11.147544567082061</v>
      </c>
      <c r="S835" s="231">
        <f t="shared" si="639"/>
        <v>3.882220525839069</v>
      </c>
      <c r="T835" s="231">
        <f t="shared" si="639"/>
        <v>2.2168740129725341E-2</v>
      </c>
      <c r="U835" s="231">
        <f t="shared" si="639"/>
        <v>0.38827330978651903</v>
      </c>
    </row>
    <row r="836" spans="1:21" s="7" customFormat="1" x14ac:dyDescent="0.2">
      <c r="A836" s="230" t="str">
        <f t="shared" ref="A836:B836" si="640">A324</f>
        <v>MTDEQ Permitted Sources</v>
      </c>
      <c r="B836" s="230" t="str">
        <f t="shared" si="640"/>
        <v>30</v>
      </c>
      <c r="C836" s="226" t="str">
        <f>VLOOKUP(D836,fips_xref!$A$5:$C$286,2,FALSE)</f>
        <v>RICHLAND, MT_Non-Tribal</v>
      </c>
      <c r="D836" s="230" t="str">
        <f t="shared" si="516"/>
        <v>3008302</v>
      </c>
      <c r="E836" s="230" t="str">
        <f t="shared" ref="E836:U836" si="641">E324</f>
        <v>083-0038</v>
      </c>
      <c r="F836" s="230" t="str">
        <f t="shared" si="641"/>
        <v>BAKKEN GATHERING PLANT</v>
      </c>
      <c r="G836" s="230" t="str">
        <f t="shared" si="641"/>
        <v>RICHLAND</v>
      </c>
      <c r="H836" s="230">
        <f t="shared" si="641"/>
        <v>-104.26187</v>
      </c>
      <c r="I836" s="230">
        <f t="shared" si="641"/>
        <v>47.789529999999999</v>
      </c>
      <c r="J836" s="230" t="str">
        <f t="shared" si="641"/>
        <v>(EU2) 912 HP WAUKESHA RECIPROCATING INTERNAL COMB COMP ENG 2</v>
      </c>
      <c r="K836" s="230" t="str">
        <f t="shared" si="641"/>
        <v>NATURAL GAS COMP ENGINE</v>
      </c>
      <c r="L836" s="230">
        <f t="shared" si="641"/>
        <v>20200253</v>
      </c>
      <c r="M836" s="230">
        <f t="shared" si="641"/>
        <v>2902</v>
      </c>
      <c r="N836" s="230" t="str">
        <f t="shared" si="641"/>
        <v>000</v>
      </c>
      <c r="O836" s="230" t="str">
        <f t="shared" si="641"/>
        <v/>
      </c>
      <c r="P836" s="230" t="str">
        <f t="shared" si="641"/>
        <v>Compressor Engines</v>
      </c>
      <c r="Q836" s="231">
        <f t="shared" si="641"/>
        <v>0.52064503553222008</v>
      </c>
      <c r="R836" s="231">
        <f t="shared" si="641"/>
        <v>3.7372907854534083</v>
      </c>
      <c r="S836" s="231">
        <f t="shared" si="641"/>
        <v>0.50206429958534038</v>
      </c>
      <c r="T836" s="231">
        <f t="shared" si="641"/>
        <v>7.4322943787518483E-3</v>
      </c>
      <c r="U836" s="231">
        <f t="shared" si="641"/>
        <v>0.13019329463468757</v>
      </c>
    </row>
    <row r="837" spans="1:21" s="7" customFormat="1" x14ac:dyDescent="0.2">
      <c r="A837" s="230" t="str">
        <f t="shared" ref="A837:B837" si="642">A325</f>
        <v>MTDEQ Permitted Sources</v>
      </c>
      <c r="B837" s="230" t="str">
        <f t="shared" si="642"/>
        <v>30</v>
      </c>
      <c r="C837" s="226" t="str">
        <f>VLOOKUP(D837,fips_xref!$A$5:$C$286,2,FALSE)</f>
        <v>RICHLAND, MT_Non-Tribal</v>
      </c>
      <c r="D837" s="230" t="str">
        <f t="shared" si="516"/>
        <v>3008302</v>
      </c>
      <c r="E837" s="230" t="str">
        <f t="shared" ref="E837:U837" si="643">E325</f>
        <v>083-0038</v>
      </c>
      <c r="F837" s="230" t="str">
        <f t="shared" si="643"/>
        <v>BAKKEN GATHERING PLANT</v>
      </c>
      <c r="G837" s="230" t="str">
        <f t="shared" si="643"/>
        <v>RICHLAND</v>
      </c>
      <c r="H837" s="230">
        <f t="shared" si="643"/>
        <v>-104.26187</v>
      </c>
      <c r="I837" s="230">
        <f t="shared" si="643"/>
        <v>47.789529999999999</v>
      </c>
      <c r="J837" s="230" t="str">
        <f t="shared" si="643"/>
        <v>(EU3) 912 HP WAUKESHA RECIPROCATING INTERNAL COMB COMP ENG</v>
      </c>
      <c r="K837" s="230" t="str">
        <f t="shared" si="643"/>
        <v>NATURAL GAS COMP ENGINE</v>
      </c>
      <c r="L837" s="230">
        <f t="shared" si="643"/>
        <v>20200253</v>
      </c>
      <c r="M837" s="230">
        <f t="shared" si="643"/>
        <v>8723</v>
      </c>
      <c r="N837" s="230" t="str">
        <f t="shared" si="643"/>
        <v>000</v>
      </c>
      <c r="O837" s="230" t="str">
        <f t="shared" si="643"/>
        <v/>
      </c>
      <c r="P837" s="230" t="str">
        <f t="shared" si="643"/>
        <v>Compressor Engines</v>
      </c>
      <c r="Q837" s="231">
        <f t="shared" si="643"/>
        <v>0.55895979448475108</v>
      </c>
      <c r="R837" s="231">
        <f t="shared" si="643"/>
        <v>11.233784810476891</v>
      </c>
      <c r="S837" s="231">
        <f t="shared" si="643"/>
        <v>0.55895979448475108</v>
      </c>
      <c r="T837" s="231">
        <f t="shared" si="643"/>
        <v>2.2296883136255545E-2</v>
      </c>
      <c r="U837" s="231">
        <f t="shared" si="643"/>
        <v>0.39122059893671374</v>
      </c>
    </row>
    <row r="838" spans="1:21" s="7" customFormat="1" x14ac:dyDescent="0.2">
      <c r="A838" s="230" t="str">
        <f t="shared" ref="A838:B838" si="644">A326</f>
        <v>MTDEQ Permitted Sources</v>
      </c>
      <c r="B838" s="230" t="str">
        <f t="shared" si="644"/>
        <v>30</v>
      </c>
      <c r="C838" s="226" t="str">
        <f>VLOOKUP(D838,fips_xref!$A$5:$C$286,2,FALSE)</f>
        <v>RICHLAND, MT_Non-Tribal</v>
      </c>
      <c r="D838" s="230" t="str">
        <f t="shared" ref="D838:D901" si="645">D326&amp;"02"</f>
        <v>3008302</v>
      </c>
      <c r="E838" s="230" t="str">
        <f t="shared" ref="E838:U838" si="646">E326</f>
        <v>083-0038</v>
      </c>
      <c r="F838" s="230" t="str">
        <f t="shared" si="646"/>
        <v>BAKKEN GATHERING PLANT</v>
      </c>
      <c r="G838" s="230" t="str">
        <f t="shared" si="646"/>
        <v>RICHLAND</v>
      </c>
      <c r="H838" s="230">
        <f t="shared" si="646"/>
        <v>-104.26187</v>
      </c>
      <c r="I838" s="230">
        <f t="shared" si="646"/>
        <v>47.789529999999999</v>
      </c>
      <c r="J838" s="230" t="str">
        <f t="shared" si="646"/>
        <v>(EU4) 185 HP WAUKESHA RECIPROCATING INTERNAL COMB COMP ENG</v>
      </c>
      <c r="K838" s="230" t="str">
        <f t="shared" si="646"/>
        <v>NATURAL GAS COMP ENGINE</v>
      </c>
      <c r="L838" s="230">
        <f t="shared" si="646"/>
        <v>20200253</v>
      </c>
      <c r="M838" s="230">
        <f t="shared" si="646"/>
        <v>8710</v>
      </c>
      <c r="N838" s="230" t="str">
        <f t="shared" si="646"/>
        <v>000</v>
      </c>
      <c r="O838" s="230" t="str">
        <f t="shared" si="646"/>
        <v/>
      </c>
      <c r="P838" s="230" t="str">
        <f t="shared" si="646"/>
        <v>Compressor Engines</v>
      </c>
      <c r="Q838" s="231">
        <f t="shared" si="646"/>
        <v>0.55806279343903975</v>
      </c>
      <c r="R838" s="231">
        <f t="shared" si="646"/>
        <v>1.6741883803171191</v>
      </c>
      <c r="S838" s="231">
        <f t="shared" si="646"/>
        <v>1.1161255868780795</v>
      </c>
      <c r="T838" s="231">
        <f t="shared" si="646"/>
        <v>3.3317181697853117E-3</v>
      </c>
      <c r="U838" s="231">
        <f t="shared" si="646"/>
        <v>5.587035084716907E-2</v>
      </c>
    </row>
    <row r="839" spans="1:21" s="7" customFormat="1" x14ac:dyDescent="0.2">
      <c r="A839" s="230" t="str">
        <f t="shared" ref="A839:B839" si="647">A327</f>
        <v>MTDEQ Permitted Sources</v>
      </c>
      <c r="B839" s="230" t="str">
        <f t="shared" si="647"/>
        <v>30</v>
      </c>
      <c r="C839" s="226" t="str">
        <f>VLOOKUP(D839,fips_xref!$A$5:$C$286,2,FALSE)</f>
        <v>RICHLAND, MT_Non-Tribal</v>
      </c>
      <c r="D839" s="230" t="str">
        <f t="shared" si="645"/>
        <v>3008302</v>
      </c>
      <c r="E839" s="230" t="str">
        <f t="shared" ref="E839:U839" si="648">E327</f>
        <v>083-0038</v>
      </c>
      <c r="F839" s="230" t="str">
        <f t="shared" si="648"/>
        <v>BAKKEN GATHERING PLANT</v>
      </c>
      <c r="G839" s="230" t="str">
        <f t="shared" si="648"/>
        <v>RICHLAND</v>
      </c>
      <c r="H839" s="230">
        <f t="shared" si="648"/>
        <v>-104.26187</v>
      </c>
      <c r="I839" s="230">
        <f t="shared" si="648"/>
        <v>47.789529999999999</v>
      </c>
      <c r="J839" s="230" t="str">
        <f t="shared" si="648"/>
        <v>(EU5) 550 HP CATERPILLAR RECIPROCATING INTERNAL COMB COMP ENG</v>
      </c>
      <c r="K839" s="230" t="str">
        <f t="shared" si="648"/>
        <v>NATURAL GAS COMP ENGINE</v>
      </c>
      <c r="L839" s="230">
        <f t="shared" si="648"/>
        <v>20200253</v>
      </c>
      <c r="M839" s="230">
        <f t="shared" si="648"/>
        <v>2604</v>
      </c>
      <c r="N839" s="230" t="str">
        <f t="shared" si="648"/>
        <v>000</v>
      </c>
      <c r="O839" s="230" t="str">
        <f t="shared" si="648"/>
        <v/>
      </c>
      <c r="P839" s="230" t="str">
        <f t="shared" si="648"/>
        <v>Compressor Engines</v>
      </c>
      <c r="Q839" s="231">
        <f t="shared" si="648"/>
        <v>0.16684219450232601</v>
      </c>
      <c r="R839" s="231">
        <f t="shared" si="648"/>
        <v>1.701739126721113</v>
      </c>
      <c r="S839" s="231">
        <f t="shared" si="648"/>
        <v>0.66736877800930405</v>
      </c>
      <c r="T839" s="231">
        <f t="shared" si="648"/>
        <v>3.3317181697853117E-3</v>
      </c>
      <c r="U839" s="231">
        <f t="shared" si="648"/>
        <v>0.11673827894901612</v>
      </c>
    </row>
    <row r="840" spans="1:21" s="7" customFormat="1" x14ac:dyDescent="0.2">
      <c r="A840" s="230" t="str">
        <f t="shared" ref="A840:B840" si="649">A328</f>
        <v>MTDEQ Permitted Sources</v>
      </c>
      <c r="B840" s="230" t="str">
        <f t="shared" si="649"/>
        <v>30</v>
      </c>
      <c r="C840" s="226" t="str">
        <f>VLOOKUP(D840,fips_xref!$A$5:$C$286,2,FALSE)</f>
        <v>RICHLAND, MT_Non-Tribal</v>
      </c>
      <c r="D840" s="230" t="str">
        <f t="shared" si="645"/>
        <v>3008302</v>
      </c>
      <c r="E840" s="230" t="str">
        <f t="shared" ref="E840:U840" si="650">E328</f>
        <v>083-0038</v>
      </c>
      <c r="F840" s="230" t="str">
        <f t="shared" si="650"/>
        <v>BAKKEN GATHERING PLANT</v>
      </c>
      <c r="G840" s="230" t="str">
        <f t="shared" si="650"/>
        <v>RICHLAND</v>
      </c>
      <c r="H840" s="230">
        <f t="shared" si="650"/>
        <v>-104.26187</v>
      </c>
      <c r="I840" s="230">
        <f t="shared" si="650"/>
        <v>47.789529999999999</v>
      </c>
      <c r="J840" s="230" t="str">
        <f t="shared" si="650"/>
        <v>(EU6) 185HP CATERPILLAR RECIPROCATING INTERNAL COMB COMP ENG</v>
      </c>
      <c r="K840" s="230" t="str">
        <f t="shared" si="650"/>
        <v>NATURAL GAS COMP ENGINE</v>
      </c>
      <c r="L840" s="230">
        <f t="shared" si="650"/>
        <v>20200253</v>
      </c>
      <c r="M840" s="230">
        <f t="shared" si="650"/>
        <v>1842</v>
      </c>
      <c r="N840" s="230" t="str">
        <f t="shared" si="650"/>
        <v>000</v>
      </c>
      <c r="O840" s="230" t="str">
        <f t="shared" si="650"/>
        <v/>
      </c>
      <c r="P840" s="230" t="str">
        <f t="shared" si="650"/>
        <v>Compressor Engines</v>
      </c>
      <c r="Q840" s="231">
        <f t="shared" si="650"/>
        <v>0.48386799265805142</v>
      </c>
      <c r="R840" s="231">
        <f t="shared" si="650"/>
        <v>2.3721833368871419</v>
      </c>
      <c r="S840" s="231">
        <f t="shared" si="650"/>
        <v>0.48386799265805142</v>
      </c>
      <c r="T840" s="231">
        <f t="shared" si="650"/>
        <v>2.3065741175436771E-3</v>
      </c>
      <c r="U840" s="231">
        <f t="shared" si="650"/>
        <v>8.2652239211981768E-2</v>
      </c>
    </row>
    <row r="841" spans="1:21" s="7" customFormat="1" x14ac:dyDescent="0.2">
      <c r="A841" s="230" t="str">
        <f t="shared" ref="A841:B841" si="651">A329</f>
        <v>MTDEQ Permitted Sources</v>
      </c>
      <c r="B841" s="230" t="str">
        <f t="shared" si="651"/>
        <v>30</v>
      </c>
      <c r="C841" s="226" t="str">
        <f>VLOOKUP(D841,fips_xref!$A$5:$C$286,2,FALSE)</f>
        <v>RICHLAND, MT_Non-Tribal</v>
      </c>
      <c r="D841" s="230" t="str">
        <f t="shared" si="645"/>
        <v>3008302</v>
      </c>
      <c r="E841" s="230" t="str">
        <f t="shared" ref="E841:U841" si="652">E329</f>
        <v>083-0038</v>
      </c>
      <c r="F841" s="230" t="str">
        <f t="shared" si="652"/>
        <v>BAKKEN GATHERING PLANT</v>
      </c>
      <c r="G841" s="230" t="str">
        <f t="shared" si="652"/>
        <v>RICHLAND</v>
      </c>
      <c r="H841" s="230">
        <f t="shared" si="652"/>
        <v>-104.26187</v>
      </c>
      <c r="I841" s="230">
        <f t="shared" si="652"/>
        <v>47.789529999999999</v>
      </c>
      <c r="J841" s="230" t="str">
        <f t="shared" si="652"/>
        <v>(EU7) 740HP WAUKESHA RECIPROCATING INTERNAL COMB COMP ENG</v>
      </c>
      <c r="K841" s="230" t="str">
        <f t="shared" si="652"/>
        <v>NATURAL GAS COMP ENGINE</v>
      </c>
      <c r="L841" s="230">
        <f t="shared" si="652"/>
        <v>20200253</v>
      </c>
      <c r="M841" s="230">
        <f t="shared" si="652"/>
        <v>1628</v>
      </c>
      <c r="N841" s="230" t="str">
        <f t="shared" si="652"/>
        <v>000</v>
      </c>
      <c r="O841" s="230" t="str">
        <f t="shared" si="652"/>
        <v/>
      </c>
      <c r="P841" s="230" t="str">
        <f t="shared" si="652"/>
        <v>Compressor Engines</v>
      </c>
      <c r="Q841" s="231">
        <f t="shared" si="652"/>
        <v>0.16684219450232601</v>
      </c>
      <c r="R841" s="231">
        <f t="shared" si="652"/>
        <v>2.0965477298406725</v>
      </c>
      <c r="S841" s="231">
        <f t="shared" si="652"/>
        <v>0.26077101828896571</v>
      </c>
      <c r="T841" s="231">
        <f t="shared" si="652"/>
        <v>4.2287192154967417E-3</v>
      </c>
      <c r="U841" s="231">
        <f t="shared" si="652"/>
        <v>1.0379583528946548E-2</v>
      </c>
    </row>
    <row r="842" spans="1:21" s="7" customFormat="1" x14ac:dyDescent="0.2">
      <c r="A842" s="230" t="str">
        <f t="shared" ref="A842:B842" si="653">A330</f>
        <v>MTDEQ Permitted Sources</v>
      </c>
      <c r="B842" s="230" t="str">
        <f t="shared" si="653"/>
        <v>30</v>
      </c>
      <c r="C842" s="226" t="str">
        <f>VLOOKUP(D842,fips_xref!$A$5:$C$286,2,FALSE)</f>
        <v>RICHLAND, MT_Non-Tribal</v>
      </c>
      <c r="D842" s="230" t="str">
        <f t="shared" si="645"/>
        <v>3008302</v>
      </c>
      <c r="E842" s="230" t="str">
        <f t="shared" ref="E842:U842" si="654">E330</f>
        <v>083-0038</v>
      </c>
      <c r="F842" s="230" t="str">
        <f t="shared" si="654"/>
        <v>BAKKEN GATHERING PLANT</v>
      </c>
      <c r="G842" s="230" t="str">
        <f t="shared" si="654"/>
        <v>RICHLAND</v>
      </c>
      <c r="H842" s="230">
        <f t="shared" si="654"/>
        <v>-104.26187</v>
      </c>
      <c r="I842" s="230">
        <f t="shared" si="654"/>
        <v>47.789529999999999</v>
      </c>
      <c r="J842" s="230" t="str">
        <f t="shared" si="654"/>
        <v>1135 HP EMERGENCY GENERATOR RECIPROCATING INTERNAL COMP ENGINE</v>
      </c>
      <c r="K842" s="230" t="str">
        <f t="shared" si="654"/>
        <v>DIESEL COMPRESSOR ENGINE</v>
      </c>
      <c r="L842" s="230">
        <f t="shared" si="654"/>
        <v>20200102</v>
      </c>
      <c r="M842" s="230">
        <f t="shared" si="654"/>
        <v>13</v>
      </c>
      <c r="N842" s="230" t="str">
        <f t="shared" si="654"/>
        <v>000</v>
      </c>
      <c r="O842" s="230" t="str">
        <f t="shared" si="654"/>
        <v/>
      </c>
      <c r="P842" s="230" t="str">
        <f t="shared" si="654"/>
        <v>Compressor Engines</v>
      </c>
      <c r="Q842" s="231">
        <f t="shared" si="654"/>
        <v>0.2647434514914021</v>
      </c>
      <c r="R842" s="231">
        <f t="shared" si="654"/>
        <v>1.0379583528946548E-2</v>
      </c>
      <c r="S842" s="231">
        <f t="shared" si="654"/>
        <v>0.10212997620457281</v>
      </c>
      <c r="T842" s="231">
        <f t="shared" si="654"/>
        <v>2.69100313713429E-3</v>
      </c>
      <c r="U842" s="231">
        <f t="shared" si="654"/>
        <v>6.27900731998001E-3</v>
      </c>
    </row>
    <row r="843" spans="1:21" s="7" customFormat="1" x14ac:dyDescent="0.2">
      <c r="A843" s="230" t="str">
        <f t="shared" ref="A843:B843" si="655">A331</f>
        <v>MTDEQ Permitted Sources</v>
      </c>
      <c r="B843" s="230" t="str">
        <f t="shared" si="655"/>
        <v>30</v>
      </c>
      <c r="C843" s="226" t="str">
        <f>VLOOKUP(D843,fips_xref!$A$5:$C$286,2,FALSE)</f>
        <v>RICHLAND, MT_Non-Tribal</v>
      </c>
      <c r="D843" s="230" t="str">
        <f t="shared" si="645"/>
        <v>3008302</v>
      </c>
      <c r="E843" s="230" t="str">
        <f t="shared" ref="E843:U843" si="656">E331</f>
        <v>083-0038</v>
      </c>
      <c r="F843" s="230" t="str">
        <f t="shared" si="656"/>
        <v>BAKKEN GATHERING PLANT</v>
      </c>
      <c r="G843" s="230" t="str">
        <f t="shared" si="656"/>
        <v>RICHLAND</v>
      </c>
      <c r="H843" s="230">
        <f t="shared" si="656"/>
        <v>-104.26187</v>
      </c>
      <c r="I843" s="230">
        <f t="shared" si="656"/>
        <v>47.789529999999999</v>
      </c>
      <c r="J843" s="230" t="str">
        <f t="shared" si="656"/>
        <v>25 MMBTU/HR HOT OIL HEATER</v>
      </c>
      <c r="K843" s="230" t="str">
        <f t="shared" si="656"/>
        <v>HOTOIL BOILER-INDUSTRIAL</v>
      </c>
      <c r="L843" s="230">
        <f t="shared" si="656"/>
        <v>10200603</v>
      </c>
      <c r="M843" s="230">
        <f t="shared" si="656"/>
        <v>8760</v>
      </c>
      <c r="N843" s="230" t="str">
        <f t="shared" si="656"/>
        <v>000</v>
      </c>
      <c r="O843" s="230" t="str">
        <f t="shared" si="656"/>
        <v/>
      </c>
      <c r="P843" s="230" t="str">
        <f t="shared" si="656"/>
        <v>Process Heaters</v>
      </c>
      <c r="Q843" s="231">
        <f t="shared" si="656"/>
        <v>11.674340466927733</v>
      </c>
      <c r="R843" s="231">
        <f t="shared" si="656"/>
        <v>0.61739300546252429</v>
      </c>
      <c r="S843" s="231">
        <f t="shared" si="656"/>
        <v>9.8221614505401593</v>
      </c>
      <c r="T843" s="231">
        <f t="shared" si="656"/>
        <v>0.89802618976367166</v>
      </c>
      <c r="U843" s="231">
        <f t="shared" si="656"/>
        <v>5.6126636860229479E-2</v>
      </c>
    </row>
    <row r="844" spans="1:21" s="7" customFormat="1" x14ac:dyDescent="0.2">
      <c r="A844" s="230" t="str">
        <f t="shared" ref="A844:B844" si="657">A332</f>
        <v>MTDEQ Permitted Sources</v>
      </c>
      <c r="B844" s="230" t="str">
        <f t="shared" si="657"/>
        <v>30</v>
      </c>
      <c r="C844" s="226" t="str">
        <f>VLOOKUP(D844,fips_xref!$A$5:$C$286,2,FALSE)</f>
        <v>RICHLAND, MT_Non-Tribal</v>
      </c>
      <c r="D844" s="230" t="str">
        <f t="shared" si="645"/>
        <v>3008302</v>
      </c>
      <c r="E844" s="230" t="str">
        <f t="shared" ref="E844:U844" si="658">E332</f>
        <v>083-0038</v>
      </c>
      <c r="F844" s="230" t="str">
        <f t="shared" si="658"/>
        <v>BAKKEN GATHERING PLANT</v>
      </c>
      <c r="G844" s="230" t="str">
        <f t="shared" si="658"/>
        <v>RICHLAND</v>
      </c>
      <c r="H844" s="230">
        <f t="shared" si="658"/>
        <v>-104.26187</v>
      </c>
      <c r="I844" s="230">
        <f t="shared" si="658"/>
        <v>47.789529999999999</v>
      </c>
      <c r="J844" s="230" t="str">
        <f t="shared" si="658"/>
        <v>CONDENSATE TANK (300 BARREL CAPACITY) #2</v>
      </c>
      <c r="K844" s="230" t="str">
        <f t="shared" si="658"/>
        <v>CONDENSATE STORAGE TANKS</v>
      </c>
      <c r="L844" s="230">
        <f t="shared" si="658"/>
        <v>40301012</v>
      </c>
      <c r="M844" s="230">
        <f t="shared" si="658"/>
        <v>8760</v>
      </c>
      <c r="N844" s="230" t="str">
        <f t="shared" si="658"/>
        <v>000</v>
      </c>
      <c r="O844" s="230" t="str">
        <f t="shared" si="658"/>
        <v/>
      </c>
      <c r="P844" s="230" t="str">
        <f t="shared" si="658"/>
        <v>Permitted Tank Losses</v>
      </c>
      <c r="Q844" s="231">
        <f t="shared" si="658"/>
        <v>0</v>
      </c>
      <c r="R844" s="231">
        <f t="shared" si="658"/>
        <v>9.7099081768197006</v>
      </c>
      <c r="S844" s="231">
        <f t="shared" si="658"/>
        <v>0</v>
      </c>
      <c r="T844" s="231">
        <f t="shared" si="658"/>
        <v>0</v>
      </c>
      <c r="U844" s="231">
        <f t="shared" si="658"/>
        <v>0</v>
      </c>
    </row>
    <row r="845" spans="1:21" s="7" customFormat="1" x14ac:dyDescent="0.2">
      <c r="A845" s="230" t="str">
        <f t="shared" ref="A845:B845" si="659">A333</f>
        <v>MTDEQ Permitted Sources</v>
      </c>
      <c r="B845" s="230" t="str">
        <f t="shared" si="659"/>
        <v>30</v>
      </c>
      <c r="C845" s="226" t="str">
        <f>VLOOKUP(D845,fips_xref!$A$5:$C$286,2,FALSE)</f>
        <v>RICHLAND, MT_Non-Tribal</v>
      </c>
      <c r="D845" s="230" t="str">
        <f t="shared" si="645"/>
        <v>3008302</v>
      </c>
      <c r="E845" s="230" t="str">
        <f t="shared" ref="E845:U845" si="660">E333</f>
        <v>083-0038</v>
      </c>
      <c r="F845" s="230" t="str">
        <f t="shared" si="660"/>
        <v>BAKKEN GATHERING PLANT</v>
      </c>
      <c r="G845" s="230" t="str">
        <f t="shared" si="660"/>
        <v>RICHLAND</v>
      </c>
      <c r="H845" s="230">
        <f t="shared" si="660"/>
        <v>-104.26187</v>
      </c>
      <c r="I845" s="230">
        <f t="shared" si="660"/>
        <v>47.789529999999999</v>
      </c>
      <c r="J845" s="230" t="str">
        <f t="shared" si="660"/>
        <v>CONDENSATE TANK (400 BARREL CAPACITY) #1</v>
      </c>
      <c r="K845" s="230" t="str">
        <f t="shared" si="660"/>
        <v>CONDENSATE STORAGE TANK</v>
      </c>
      <c r="L845" s="230">
        <f t="shared" si="660"/>
        <v>40301012</v>
      </c>
      <c r="M845" s="230">
        <f t="shared" si="660"/>
        <v>8760</v>
      </c>
      <c r="N845" s="230" t="str">
        <f t="shared" si="660"/>
        <v>000</v>
      </c>
      <c r="O845" s="230" t="str">
        <f t="shared" si="660"/>
        <v/>
      </c>
      <c r="P845" s="230" t="str">
        <f t="shared" si="660"/>
        <v>Permitted Tank Losses</v>
      </c>
      <c r="Q845" s="231">
        <f t="shared" si="660"/>
        <v>0</v>
      </c>
      <c r="R845" s="231">
        <f t="shared" si="660"/>
        <v>9.7099081768197006</v>
      </c>
      <c r="S845" s="231">
        <f t="shared" si="660"/>
        <v>0</v>
      </c>
      <c r="T845" s="231">
        <f t="shared" si="660"/>
        <v>0</v>
      </c>
      <c r="U845" s="231">
        <f t="shared" si="660"/>
        <v>0</v>
      </c>
    </row>
    <row r="846" spans="1:21" s="7" customFormat="1" x14ac:dyDescent="0.2">
      <c r="A846" s="230" t="str">
        <f t="shared" ref="A846:B846" si="661">A334</f>
        <v>MTDEQ Permitted Sources</v>
      </c>
      <c r="B846" s="230" t="str">
        <f t="shared" si="661"/>
        <v>30</v>
      </c>
      <c r="C846" s="226" t="str">
        <f>VLOOKUP(D846,fips_xref!$A$5:$C$286,2,FALSE)</f>
        <v>RICHLAND, MT_Non-Tribal</v>
      </c>
      <c r="D846" s="230" t="str">
        <f t="shared" si="645"/>
        <v>3008302</v>
      </c>
      <c r="E846" s="230" t="str">
        <f t="shared" ref="E846:U846" si="662">E334</f>
        <v>083-0038</v>
      </c>
      <c r="F846" s="230" t="str">
        <f t="shared" si="662"/>
        <v>BAKKEN GATHERING PLANT</v>
      </c>
      <c r="G846" s="230" t="str">
        <f t="shared" si="662"/>
        <v>RICHLAND</v>
      </c>
      <c r="H846" s="230">
        <f t="shared" si="662"/>
        <v>-104.26187</v>
      </c>
      <c r="I846" s="230">
        <f t="shared" si="662"/>
        <v>47.789529999999999</v>
      </c>
      <c r="J846" s="230" t="str">
        <f t="shared" si="662"/>
        <v>DIESEL STORAGE TANK</v>
      </c>
      <c r="K846" s="230" t="str">
        <f t="shared" si="662"/>
        <v>TEG DEHY STILL VENT</v>
      </c>
      <c r="L846" s="230">
        <f t="shared" si="662"/>
        <v>31000301</v>
      </c>
      <c r="M846" s="230">
        <f t="shared" si="662"/>
        <v>8760</v>
      </c>
      <c r="N846" s="230" t="str">
        <f t="shared" si="662"/>
        <v>000</v>
      </c>
      <c r="O846" s="230" t="str">
        <f t="shared" si="662"/>
        <v/>
      </c>
      <c r="P846" s="230" t="str">
        <f t="shared" si="662"/>
        <v>Dehydrator</v>
      </c>
      <c r="Q846" s="231">
        <f t="shared" si="662"/>
        <v>0</v>
      </c>
      <c r="R846" s="231">
        <f t="shared" si="662"/>
        <v>16.837991058068845</v>
      </c>
      <c r="S846" s="231">
        <f t="shared" si="662"/>
        <v>0</v>
      </c>
      <c r="T846" s="231">
        <f t="shared" si="662"/>
        <v>0</v>
      </c>
      <c r="U846" s="231">
        <f t="shared" si="662"/>
        <v>0</v>
      </c>
    </row>
    <row r="847" spans="1:21" s="7" customFormat="1" x14ac:dyDescent="0.2">
      <c r="A847" s="230" t="str">
        <f t="shared" ref="A847:B847" si="663">A335</f>
        <v>MTDEQ Permitted Sources</v>
      </c>
      <c r="B847" s="230" t="str">
        <f t="shared" si="663"/>
        <v>30</v>
      </c>
      <c r="C847" s="226" t="str">
        <f>VLOOKUP(D847,fips_xref!$A$5:$C$286,2,FALSE)</f>
        <v>RICHLAND, MT_Non-Tribal</v>
      </c>
      <c r="D847" s="230" t="str">
        <f t="shared" si="645"/>
        <v>3008302</v>
      </c>
      <c r="E847" s="230" t="str">
        <f t="shared" ref="E847:U847" si="664">E335</f>
        <v>083-0038</v>
      </c>
      <c r="F847" s="230" t="str">
        <f t="shared" si="664"/>
        <v>BAKKEN GATHERING PLANT</v>
      </c>
      <c r="G847" s="230" t="str">
        <f t="shared" si="664"/>
        <v>RICHLAND</v>
      </c>
      <c r="H847" s="230">
        <f t="shared" si="664"/>
        <v>-104.26187</v>
      </c>
      <c r="I847" s="230">
        <f t="shared" si="664"/>
        <v>47.789529999999999</v>
      </c>
      <c r="J847" s="230" t="str">
        <f t="shared" si="664"/>
        <v>DIESEL STORAGE TANK</v>
      </c>
      <c r="K847" s="230" t="str">
        <f t="shared" si="664"/>
        <v>TEG DEHYDRATION REBOILER</v>
      </c>
      <c r="L847" s="230">
        <f t="shared" si="664"/>
        <v>31000228</v>
      </c>
      <c r="M847" s="230">
        <f t="shared" si="664"/>
        <v>8760</v>
      </c>
      <c r="N847" s="230" t="str">
        <f t="shared" si="664"/>
        <v>000</v>
      </c>
      <c r="O847" s="230" t="str">
        <f t="shared" si="664"/>
        <v/>
      </c>
      <c r="P847" s="230" t="str">
        <f t="shared" si="664"/>
        <v>Dehydrator</v>
      </c>
      <c r="Q847" s="231">
        <f t="shared" si="664"/>
        <v>0</v>
      </c>
      <c r="R847" s="231">
        <f t="shared" si="664"/>
        <v>9.3170217187980953</v>
      </c>
      <c r="S847" s="231">
        <f t="shared" si="664"/>
        <v>0</v>
      </c>
      <c r="T847" s="231">
        <f t="shared" si="664"/>
        <v>0</v>
      </c>
      <c r="U847" s="231">
        <f t="shared" si="664"/>
        <v>0</v>
      </c>
    </row>
    <row r="848" spans="1:21" s="7" customFormat="1" x14ac:dyDescent="0.2">
      <c r="A848" s="230" t="str">
        <f t="shared" ref="A848:B848" si="665">A336</f>
        <v>MTDEQ Permitted Sources</v>
      </c>
      <c r="B848" s="230" t="str">
        <f t="shared" si="665"/>
        <v>30</v>
      </c>
      <c r="C848" s="226" t="str">
        <f>VLOOKUP(D848,fips_xref!$A$5:$C$286,2,FALSE)</f>
        <v>RICHLAND, MT_Non-Tribal</v>
      </c>
      <c r="D848" s="230" t="str">
        <f t="shared" si="645"/>
        <v>3008302</v>
      </c>
      <c r="E848" s="230" t="str">
        <f t="shared" ref="E848:U848" si="666">E336</f>
        <v>083-0038</v>
      </c>
      <c r="F848" s="230" t="str">
        <f t="shared" si="666"/>
        <v>BAKKEN GATHERING PLANT</v>
      </c>
      <c r="G848" s="230" t="str">
        <f t="shared" si="666"/>
        <v>RICHLAND</v>
      </c>
      <c r="H848" s="230">
        <f t="shared" si="666"/>
        <v>-104.26187</v>
      </c>
      <c r="I848" s="230">
        <f t="shared" si="666"/>
        <v>47.789529999999999</v>
      </c>
      <c r="J848" s="230" t="str">
        <f t="shared" si="666"/>
        <v>EMERGENCY FLARE</v>
      </c>
      <c r="K848" s="230" t="str">
        <f t="shared" si="666"/>
        <v>EMERGENCY FLARE</v>
      </c>
      <c r="L848" s="230">
        <f t="shared" si="666"/>
        <v>31000205</v>
      </c>
      <c r="M848" s="230">
        <f t="shared" si="666"/>
        <v>35</v>
      </c>
      <c r="N848" s="230" t="str">
        <f t="shared" si="666"/>
        <v>000</v>
      </c>
      <c r="O848" s="230" t="str">
        <f t="shared" si="666"/>
        <v/>
      </c>
      <c r="P848" s="230" t="str">
        <f t="shared" si="666"/>
        <v>Natural Gas Production, Flares</v>
      </c>
      <c r="Q848" s="231">
        <f t="shared" si="666"/>
        <v>2.2425026142785751</v>
      </c>
      <c r="R848" s="231">
        <f t="shared" si="666"/>
        <v>0.12340171528858673</v>
      </c>
      <c r="S848" s="231">
        <f t="shared" si="666"/>
        <v>1.883702195994003</v>
      </c>
      <c r="T848" s="231">
        <f t="shared" si="666"/>
        <v>1.3455015685671453E-2</v>
      </c>
      <c r="U848" s="231">
        <f t="shared" si="666"/>
        <v>0.17043019868517173</v>
      </c>
    </row>
    <row r="849" spans="1:21" s="7" customFormat="1" x14ac:dyDescent="0.2">
      <c r="A849" s="230" t="str">
        <f t="shared" ref="A849:B849" si="667">A337</f>
        <v>MTDEQ Permitted Sources</v>
      </c>
      <c r="B849" s="230" t="str">
        <f t="shared" si="667"/>
        <v>30</v>
      </c>
      <c r="C849" s="226" t="str">
        <f>VLOOKUP(D849,fips_xref!$A$5:$C$286,2,FALSE)</f>
        <v>RICHLAND, MT_Non-Tribal</v>
      </c>
      <c r="D849" s="230" t="str">
        <f t="shared" si="645"/>
        <v>3008302</v>
      </c>
      <c r="E849" s="230" t="str">
        <f t="shared" ref="E849:U849" si="668">E337</f>
        <v>083-0038</v>
      </c>
      <c r="F849" s="230" t="str">
        <f t="shared" si="668"/>
        <v>BAKKEN GATHERING PLANT</v>
      </c>
      <c r="G849" s="230" t="str">
        <f t="shared" si="668"/>
        <v>RICHLAND</v>
      </c>
      <c r="H849" s="230">
        <f t="shared" si="668"/>
        <v>-104.26187</v>
      </c>
      <c r="I849" s="230">
        <f t="shared" si="668"/>
        <v>47.789529999999999</v>
      </c>
      <c r="J849" s="230" t="str">
        <f t="shared" si="668"/>
        <v>FUGITIVE EMISSIONS - VALVES, PIPING AND PUMPS</v>
      </c>
      <c r="K849" s="230" t="str">
        <f t="shared" si="668"/>
        <v>FUGITIVE EMISSIONS</v>
      </c>
      <c r="L849" s="230">
        <f t="shared" si="668"/>
        <v>31000207</v>
      </c>
      <c r="M849" s="230">
        <f t="shared" si="668"/>
        <v>8760</v>
      </c>
      <c r="N849" s="230" t="str">
        <f t="shared" si="668"/>
        <v>000</v>
      </c>
      <c r="O849" s="230" t="str">
        <f t="shared" si="668"/>
        <v/>
      </c>
      <c r="P849" s="230" t="str">
        <f t="shared" si="668"/>
        <v>Permitted Fugitives</v>
      </c>
      <c r="Q849" s="231">
        <f t="shared" si="668"/>
        <v>0</v>
      </c>
      <c r="R849" s="231">
        <f t="shared" si="668"/>
        <v>2.0766855638284909</v>
      </c>
      <c r="S849" s="231">
        <f t="shared" si="668"/>
        <v>0</v>
      </c>
      <c r="T849" s="231">
        <f t="shared" si="668"/>
        <v>0</v>
      </c>
      <c r="U849" s="231">
        <f t="shared" si="668"/>
        <v>0</v>
      </c>
    </row>
    <row r="850" spans="1:21" s="7" customFormat="1" x14ac:dyDescent="0.2">
      <c r="A850" s="230" t="str">
        <f t="shared" ref="A850:B850" si="669">A338</f>
        <v>MTDEQ Permitted Sources</v>
      </c>
      <c r="B850" s="230" t="str">
        <f t="shared" si="669"/>
        <v>30</v>
      </c>
      <c r="C850" s="226" t="str">
        <f>VLOOKUP(D850,fips_xref!$A$5:$C$286,2,FALSE)</f>
        <v>RICHLAND, MT_Non-Tribal</v>
      </c>
      <c r="D850" s="230" t="str">
        <f t="shared" si="645"/>
        <v>3008302</v>
      </c>
      <c r="E850" s="230" t="str">
        <f t="shared" ref="E850:U850" si="670">E338</f>
        <v>083-0038</v>
      </c>
      <c r="F850" s="230" t="str">
        <f t="shared" si="670"/>
        <v>BAKKEN GATHERING PLANT</v>
      </c>
      <c r="G850" s="230" t="str">
        <f t="shared" si="670"/>
        <v>RICHLAND</v>
      </c>
      <c r="H850" s="230">
        <f t="shared" si="670"/>
        <v>-104.26187</v>
      </c>
      <c r="I850" s="230">
        <f t="shared" si="670"/>
        <v>47.789529999999999</v>
      </c>
      <c r="J850" s="230" t="str">
        <f t="shared" si="670"/>
        <v>FUGITIVE EMISSIONS TRUCK LOADING</v>
      </c>
      <c r="K850" s="230" t="str">
        <f t="shared" si="670"/>
        <v>TRUCK LOADING</v>
      </c>
      <c r="L850" s="230">
        <f t="shared" si="670"/>
        <v>31000207</v>
      </c>
      <c r="M850" s="230">
        <f t="shared" si="670"/>
        <v>8760</v>
      </c>
      <c r="N850" s="230" t="str">
        <f t="shared" si="670"/>
        <v>000</v>
      </c>
      <c r="O850" s="230" t="str">
        <f t="shared" si="670"/>
        <v/>
      </c>
      <c r="P850" s="230" t="str">
        <f t="shared" si="670"/>
        <v>Permitted Fugitives</v>
      </c>
      <c r="Q850" s="231">
        <f t="shared" si="670"/>
        <v>0</v>
      </c>
      <c r="R850" s="231">
        <f t="shared" si="670"/>
        <v>26.912722374480033</v>
      </c>
      <c r="S850" s="231">
        <f t="shared" si="670"/>
        <v>0</v>
      </c>
      <c r="T850" s="231">
        <f t="shared" si="670"/>
        <v>0</v>
      </c>
      <c r="U850" s="231">
        <f t="shared" si="670"/>
        <v>0</v>
      </c>
    </row>
    <row r="851" spans="1:21" s="7" customFormat="1" x14ac:dyDescent="0.2">
      <c r="A851" s="230" t="str">
        <f t="shared" ref="A851:B851" si="671">A339</f>
        <v>MTDEQ Permitted Sources</v>
      </c>
      <c r="B851" s="230" t="str">
        <f t="shared" si="671"/>
        <v>30</v>
      </c>
      <c r="C851" s="226" t="str">
        <f>VLOOKUP(D851,fips_xref!$A$5:$C$286,2,FALSE)</f>
        <v>RICHLAND, MT_Non-Tribal</v>
      </c>
      <c r="D851" s="230" t="str">
        <f t="shared" si="645"/>
        <v>3008302</v>
      </c>
      <c r="E851" s="230" t="str">
        <f t="shared" ref="E851:U851" si="672">E339</f>
        <v>083-0038</v>
      </c>
      <c r="F851" s="230" t="str">
        <f t="shared" si="672"/>
        <v>BAKKEN GATHERING PLANT</v>
      </c>
      <c r="G851" s="230" t="str">
        <f t="shared" si="672"/>
        <v>RICHLAND</v>
      </c>
      <c r="H851" s="230">
        <f t="shared" si="672"/>
        <v>-104.26187</v>
      </c>
      <c r="I851" s="230">
        <f t="shared" si="672"/>
        <v>47.789529999999999</v>
      </c>
      <c r="J851" s="230" t="str">
        <f t="shared" si="672"/>
        <v>TEG DEHYDRATION UNIT #1</v>
      </c>
      <c r="K851" s="230" t="str">
        <f t="shared" si="672"/>
        <v>TEG DEHY STILL VENT</v>
      </c>
      <c r="L851" s="230">
        <f t="shared" si="672"/>
        <v>31000301</v>
      </c>
      <c r="M851" s="230">
        <f t="shared" si="672"/>
        <v>8760</v>
      </c>
      <c r="N851" s="230" t="str">
        <f t="shared" si="672"/>
        <v>000</v>
      </c>
      <c r="O851" s="230" t="str">
        <f t="shared" si="672"/>
        <v/>
      </c>
      <c r="P851" s="230" t="str">
        <f t="shared" si="672"/>
        <v>Dehydrator</v>
      </c>
      <c r="Q851" s="231">
        <f t="shared" si="672"/>
        <v>0</v>
      </c>
      <c r="R851" s="231">
        <f t="shared" si="672"/>
        <v>16.837991058068845</v>
      </c>
      <c r="S851" s="231">
        <f t="shared" si="672"/>
        <v>0</v>
      </c>
      <c r="T851" s="231">
        <f t="shared" si="672"/>
        <v>0</v>
      </c>
      <c r="U851" s="231">
        <f t="shared" si="672"/>
        <v>0</v>
      </c>
    </row>
    <row r="852" spans="1:21" s="7" customFormat="1" x14ac:dyDescent="0.2">
      <c r="A852" s="230" t="str">
        <f t="shared" ref="A852:B852" si="673">A340</f>
        <v>MTDEQ Permitted Sources</v>
      </c>
      <c r="B852" s="230" t="str">
        <f t="shared" si="673"/>
        <v>30</v>
      </c>
      <c r="C852" s="226" t="str">
        <f>VLOOKUP(D852,fips_xref!$A$5:$C$286,2,FALSE)</f>
        <v>RICHLAND, MT_Non-Tribal</v>
      </c>
      <c r="D852" s="230" t="str">
        <f t="shared" si="645"/>
        <v>3008302</v>
      </c>
      <c r="E852" s="230" t="str">
        <f t="shared" ref="E852:U852" si="674">E340</f>
        <v>083-0038</v>
      </c>
      <c r="F852" s="230" t="str">
        <f t="shared" si="674"/>
        <v>BAKKEN GATHERING PLANT</v>
      </c>
      <c r="G852" s="230" t="str">
        <f t="shared" si="674"/>
        <v>RICHLAND</v>
      </c>
      <c r="H852" s="230">
        <f t="shared" si="674"/>
        <v>-104.26187</v>
      </c>
      <c r="I852" s="230">
        <f t="shared" si="674"/>
        <v>47.789529999999999</v>
      </c>
      <c r="J852" s="230" t="str">
        <f t="shared" si="674"/>
        <v>TEG DEHYDRATION UNIT #1</v>
      </c>
      <c r="K852" s="230" t="str">
        <f t="shared" si="674"/>
        <v>TEG DEHYDRATION BOILER</v>
      </c>
      <c r="L852" s="230">
        <f t="shared" si="674"/>
        <v>31000228</v>
      </c>
      <c r="M852" s="230">
        <f t="shared" si="674"/>
        <v>8760</v>
      </c>
      <c r="N852" s="230" t="str">
        <f t="shared" si="674"/>
        <v>000</v>
      </c>
      <c r="O852" s="230" t="str">
        <f t="shared" si="674"/>
        <v/>
      </c>
      <c r="P852" s="230" t="str">
        <f t="shared" si="674"/>
        <v>Dehydrator</v>
      </c>
      <c r="Q852" s="231">
        <f t="shared" si="674"/>
        <v>0</v>
      </c>
      <c r="R852" s="231">
        <f t="shared" si="674"/>
        <v>9.3170217187980953</v>
      </c>
      <c r="S852" s="231">
        <f t="shared" si="674"/>
        <v>0</v>
      </c>
      <c r="T852" s="231">
        <f t="shared" si="674"/>
        <v>0</v>
      </c>
      <c r="U852" s="231">
        <f t="shared" si="674"/>
        <v>0</v>
      </c>
    </row>
    <row r="853" spans="1:21" s="7" customFormat="1" x14ac:dyDescent="0.2">
      <c r="A853" s="230" t="str">
        <f t="shared" ref="A853:B853" si="675">A341</f>
        <v>MTDEQ Permitted Sources</v>
      </c>
      <c r="B853" s="230" t="str">
        <f t="shared" si="675"/>
        <v>30</v>
      </c>
      <c r="C853" s="226" t="str">
        <f>VLOOKUP(D853,fips_xref!$A$5:$C$286,2,FALSE)</f>
        <v>RICHLAND, MT_Non-Tribal</v>
      </c>
      <c r="D853" s="230" t="str">
        <f t="shared" si="645"/>
        <v>3008302</v>
      </c>
      <c r="E853" s="230" t="str">
        <f t="shared" ref="E853:U853" si="676">E341</f>
        <v>083-0039</v>
      </c>
      <c r="F853" s="230" t="str">
        <f t="shared" si="676"/>
        <v>CC STATE 1-16H</v>
      </c>
      <c r="G853" s="230" t="str">
        <f t="shared" si="676"/>
        <v>RICHLAND</v>
      </c>
      <c r="H853" s="230">
        <f t="shared" si="676"/>
        <v>-105.0141</v>
      </c>
      <c r="I853" s="230">
        <f t="shared" si="676"/>
        <v>47.998939999999997</v>
      </c>
      <c r="J853" s="230" t="str">
        <f t="shared" si="676"/>
        <v>FUGITIVE EMISSIONS</v>
      </c>
      <c r="K853" s="230" t="str">
        <f t="shared" si="676"/>
        <v>VALVES,PIPING,EQUIPMENT</v>
      </c>
      <c r="L853" s="230">
        <f t="shared" si="676"/>
        <v>31000207</v>
      </c>
      <c r="M853" s="230">
        <f t="shared" si="676"/>
        <v>0</v>
      </c>
      <c r="N853" s="230" t="str">
        <f t="shared" si="676"/>
        <v>000</v>
      </c>
      <c r="O853" s="230" t="str">
        <f t="shared" si="676"/>
        <v/>
      </c>
      <c r="P853" s="230" t="str">
        <f t="shared" si="676"/>
        <v>Permitted Fugitives</v>
      </c>
      <c r="Q853" s="231">
        <f t="shared" si="676"/>
        <v>0</v>
      </c>
      <c r="R853" s="231">
        <f t="shared" si="676"/>
        <v>0</v>
      </c>
      <c r="S853" s="231">
        <f t="shared" si="676"/>
        <v>0</v>
      </c>
      <c r="T853" s="231">
        <f t="shared" si="676"/>
        <v>0</v>
      </c>
      <c r="U853" s="231">
        <f t="shared" si="676"/>
        <v>0</v>
      </c>
    </row>
    <row r="854" spans="1:21" s="7" customFormat="1" x14ac:dyDescent="0.2">
      <c r="A854" s="230" t="str">
        <f t="shared" ref="A854:B854" si="677">A342</f>
        <v>MTDEQ Permitted Sources</v>
      </c>
      <c r="B854" s="230" t="str">
        <f t="shared" si="677"/>
        <v>30</v>
      </c>
      <c r="C854" s="226" t="str">
        <f>VLOOKUP(D854,fips_xref!$A$5:$C$286,2,FALSE)</f>
        <v>RICHLAND, MT_Non-Tribal</v>
      </c>
      <c r="D854" s="230" t="str">
        <f t="shared" si="645"/>
        <v>3008302</v>
      </c>
      <c r="E854" s="230" t="str">
        <f t="shared" ref="E854:U854" si="678">E342</f>
        <v>083-0039</v>
      </c>
      <c r="F854" s="230" t="str">
        <f t="shared" si="678"/>
        <v>CC STATE 1-16H</v>
      </c>
      <c r="G854" s="230" t="str">
        <f t="shared" si="678"/>
        <v>RICHLAND</v>
      </c>
      <c r="H854" s="230">
        <f t="shared" si="678"/>
        <v>-105.0141</v>
      </c>
      <c r="I854" s="230">
        <f t="shared" si="678"/>
        <v>47.998939999999997</v>
      </c>
      <c r="J854" s="230" t="str">
        <f t="shared" si="678"/>
        <v>HEAT TREATER BURNER</v>
      </c>
      <c r="K854" s="230" t="str">
        <f t="shared" si="678"/>
        <v>HEATING UNIT</v>
      </c>
      <c r="L854" s="230">
        <f t="shared" si="678"/>
        <v>31000205</v>
      </c>
      <c r="M854" s="230">
        <f t="shared" si="678"/>
        <v>0</v>
      </c>
      <c r="N854" s="230" t="str">
        <f t="shared" si="678"/>
        <v>000</v>
      </c>
      <c r="O854" s="230" t="str">
        <f t="shared" si="678"/>
        <v/>
      </c>
      <c r="P854" s="230" t="str">
        <f t="shared" si="678"/>
        <v>Natural Gas Production, Flares</v>
      </c>
      <c r="Q854" s="231">
        <f t="shared" si="678"/>
        <v>0</v>
      </c>
      <c r="R854" s="231">
        <f t="shared" si="678"/>
        <v>0</v>
      </c>
      <c r="S854" s="231">
        <f t="shared" si="678"/>
        <v>0</v>
      </c>
      <c r="T854" s="231">
        <f t="shared" si="678"/>
        <v>0</v>
      </c>
      <c r="U854" s="231">
        <f t="shared" si="678"/>
        <v>0</v>
      </c>
    </row>
    <row r="855" spans="1:21" s="7" customFormat="1" x14ac:dyDescent="0.2">
      <c r="A855" s="230" t="str">
        <f t="shared" ref="A855:B855" si="679">A343</f>
        <v>MTDEQ Permitted Sources</v>
      </c>
      <c r="B855" s="230" t="str">
        <f t="shared" si="679"/>
        <v>30</v>
      </c>
      <c r="C855" s="226" t="str">
        <f>VLOOKUP(D855,fips_xref!$A$5:$C$286,2,FALSE)</f>
        <v>RICHLAND, MT_Non-Tribal</v>
      </c>
      <c r="D855" s="230" t="str">
        <f t="shared" si="645"/>
        <v>3008302</v>
      </c>
      <c r="E855" s="230" t="str">
        <f t="shared" ref="E855:U855" si="680">E343</f>
        <v>083-0039</v>
      </c>
      <c r="F855" s="230" t="str">
        <f t="shared" si="680"/>
        <v>CC STATE 1-16H</v>
      </c>
      <c r="G855" s="230" t="str">
        <f t="shared" si="680"/>
        <v>RICHLAND</v>
      </c>
      <c r="H855" s="230">
        <f t="shared" si="680"/>
        <v>-105.0141</v>
      </c>
      <c r="I855" s="230">
        <f t="shared" si="680"/>
        <v>47.998939999999997</v>
      </c>
      <c r="J855" s="230" t="str">
        <f t="shared" si="680"/>
        <v>PRODUCTION TANKS (3 TOTAL)</v>
      </c>
      <c r="K855" s="230" t="str">
        <f t="shared" si="680"/>
        <v>CRUDE OIL STORAGE TANKS</v>
      </c>
      <c r="L855" s="230">
        <f t="shared" si="680"/>
        <v>40301012</v>
      </c>
      <c r="M855" s="230">
        <f t="shared" si="680"/>
        <v>0</v>
      </c>
      <c r="N855" s="230" t="str">
        <f t="shared" si="680"/>
        <v>000</v>
      </c>
      <c r="O855" s="230" t="str">
        <f t="shared" si="680"/>
        <v/>
      </c>
      <c r="P855" s="230" t="str">
        <f t="shared" si="680"/>
        <v>Permitted Tank Losses</v>
      </c>
      <c r="Q855" s="231">
        <f t="shared" si="680"/>
        <v>0</v>
      </c>
      <c r="R855" s="231">
        <f t="shared" si="680"/>
        <v>0</v>
      </c>
      <c r="S855" s="231">
        <f t="shared" si="680"/>
        <v>0</v>
      </c>
      <c r="T855" s="231">
        <f t="shared" si="680"/>
        <v>0</v>
      </c>
      <c r="U855" s="231">
        <f t="shared" si="680"/>
        <v>0</v>
      </c>
    </row>
    <row r="856" spans="1:21" s="7" customFormat="1" x14ac:dyDescent="0.2">
      <c r="A856" s="230" t="str">
        <f t="shared" ref="A856:B856" si="681">A344</f>
        <v>MTDEQ Permitted Sources</v>
      </c>
      <c r="B856" s="230" t="str">
        <f t="shared" si="681"/>
        <v>30</v>
      </c>
      <c r="C856" s="226" t="str">
        <f>VLOOKUP(D856,fips_xref!$A$5:$C$286,2,FALSE)</f>
        <v>RICHLAND, MT_Non-Tribal</v>
      </c>
      <c r="D856" s="230" t="str">
        <f t="shared" si="645"/>
        <v>3008302</v>
      </c>
      <c r="E856" s="230" t="str">
        <f t="shared" ref="E856:U856" si="682">E344</f>
        <v>083-0039</v>
      </c>
      <c r="F856" s="230" t="str">
        <f t="shared" si="682"/>
        <v>CC STATE 1-16H</v>
      </c>
      <c r="G856" s="230" t="str">
        <f t="shared" si="682"/>
        <v>RICHLAND</v>
      </c>
      <c r="H856" s="230">
        <f t="shared" si="682"/>
        <v>-105.0141</v>
      </c>
      <c r="I856" s="230">
        <f t="shared" si="682"/>
        <v>47.998939999999997</v>
      </c>
      <c r="J856" s="230" t="str">
        <f t="shared" si="682"/>
        <v>PUMPING UNIT</v>
      </c>
      <c r="K856" s="230" t="str">
        <f t="shared" si="682"/>
        <v>85-HP PUMPING UNIT ENGINE</v>
      </c>
      <c r="L856" s="230">
        <f t="shared" si="682"/>
        <v>20200253</v>
      </c>
      <c r="M856" s="230">
        <f t="shared" si="682"/>
        <v>0</v>
      </c>
      <c r="N856" s="230" t="str">
        <f t="shared" si="682"/>
        <v>000</v>
      </c>
      <c r="O856" s="230" t="str">
        <f t="shared" si="682"/>
        <v/>
      </c>
      <c r="P856" s="230" t="str">
        <f t="shared" si="682"/>
        <v>Compressor Engines</v>
      </c>
      <c r="Q856" s="231">
        <f t="shared" si="682"/>
        <v>0</v>
      </c>
      <c r="R856" s="231">
        <f t="shared" si="682"/>
        <v>0</v>
      </c>
      <c r="S856" s="231">
        <f t="shared" si="682"/>
        <v>0</v>
      </c>
      <c r="T856" s="231">
        <f t="shared" si="682"/>
        <v>0</v>
      </c>
      <c r="U856" s="231">
        <f t="shared" si="682"/>
        <v>0</v>
      </c>
    </row>
    <row r="857" spans="1:21" s="7" customFormat="1" x14ac:dyDescent="0.2">
      <c r="A857" s="230" t="str">
        <f t="shared" ref="A857:B857" si="683">A345</f>
        <v>MTDEQ Permitted Sources</v>
      </c>
      <c r="B857" s="230" t="str">
        <f t="shared" si="683"/>
        <v>30</v>
      </c>
      <c r="C857" s="226" t="str">
        <f>VLOOKUP(D857,fips_xref!$A$5:$C$286,2,FALSE)</f>
        <v>RICHLAND, MT_Non-Tribal</v>
      </c>
      <c r="D857" s="230" t="str">
        <f t="shared" si="645"/>
        <v>3008302</v>
      </c>
      <c r="E857" s="230" t="str">
        <f t="shared" ref="E857:U857" si="684">E345</f>
        <v>083-0039</v>
      </c>
      <c r="F857" s="230" t="str">
        <f t="shared" si="684"/>
        <v>CC STATE 1-16H</v>
      </c>
      <c r="G857" s="230" t="str">
        <f t="shared" si="684"/>
        <v>RICHLAND</v>
      </c>
      <c r="H857" s="230">
        <f t="shared" si="684"/>
        <v>-105.0141</v>
      </c>
      <c r="I857" s="230">
        <f t="shared" si="684"/>
        <v>47.998939999999997</v>
      </c>
      <c r="J857" s="230" t="str">
        <f t="shared" si="684"/>
        <v>TANK VAPOR GAS FLARE</v>
      </c>
      <c r="K857" s="230" t="str">
        <f t="shared" si="684"/>
        <v>GAS FLARE</v>
      </c>
      <c r="L857" s="230">
        <f t="shared" si="684"/>
        <v>31000205</v>
      </c>
      <c r="M857" s="230">
        <f t="shared" si="684"/>
        <v>0</v>
      </c>
      <c r="N857" s="230" t="str">
        <f t="shared" si="684"/>
        <v>000</v>
      </c>
      <c r="O857" s="230" t="str">
        <f t="shared" si="684"/>
        <v/>
      </c>
      <c r="P857" s="230" t="str">
        <f t="shared" si="684"/>
        <v>Natural Gas Production, Flares</v>
      </c>
      <c r="Q857" s="231">
        <f t="shared" si="684"/>
        <v>0</v>
      </c>
      <c r="R857" s="231">
        <f t="shared" si="684"/>
        <v>0</v>
      </c>
      <c r="S857" s="231">
        <f t="shared" si="684"/>
        <v>0</v>
      </c>
      <c r="T857" s="231">
        <f t="shared" si="684"/>
        <v>0</v>
      </c>
      <c r="U857" s="231">
        <f t="shared" si="684"/>
        <v>0</v>
      </c>
    </row>
    <row r="858" spans="1:21" s="7" customFormat="1" x14ac:dyDescent="0.2">
      <c r="A858" s="230" t="str">
        <f t="shared" ref="A858:B858" si="685">A346</f>
        <v>MTDEQ Permitted Sources</v>
      </c>
      <c r="B858" s="230" t="str">
        <f t="shared" si="685"/>
        <v>30</v>
      </c>
      <c r="C858" s="226" t="str">
        <f>VLOOKUP(D858,fips_xref!$A$5:$C$286,2,FALSE)</f>
        <v>RICHLAND, MT_Non-Tribal</v>
      </c>
      <c r="D858" s="230" t="str">
        <f t="shared" si="645"/>
        <v>3008302</v>
      </c>
      <c r="E858" s="230" t="str">
        <f t="shared" ref="E858:U858" si="686">E346</f>
        <v>083-0039</v>
      </c>
      <c r="F858" s="230" t="str">
        <f t="shared" si="686"/>
        <v>CC STATE 1-16H</v>
      </c>
      <c r="G858" s="230" t="str">
        <f t="shared" si="686"/>
        <v>RICHLAND</v>
      </c>
      <c r="H858" s="230">
        <f t="shared" si="686"/>
        <v>-105.0141</v>
      </c>
      <c r="I858" s="230">
        <f t="shared" si="686"/>
        <v>47.998939999999997</v>
      </c>
      <c r="J858" s="230" t="str">
        <f t="shared" si="686"/>
        <v>TREATER GAS FLARE</v>
      </c>
      <c r="K858" s="230" t="str">
        <f t="shared" si="686"/>
        <v>GAS FLARE</v>
      </c>
      <c r="L858" s="230">
        <f t="shared" si="686"/>
        <v>31000205</v>
      </c>
      <c r="M858" s="230">
        <f t="shared" si="686"/>
        <v>0</v>
      </c>
      <c r="N858" s="230" t="str">
        <f t="shared" si="686"/>
        <v>000</v>
      </c>
      <c r="O858" s="230" t="str">
        <f t="shared" si="686"/>
        <v/>
      </c>
      <c r="P858" s="230" t="str">
        <f t="shared" si="686"/>
        <v>Natural Gas Production, Flares</v>
      </c>
      <c r="Q858" s="231">
        <f t="shared" si="686"/>
        <v>0</v>
      </c>
      <c r="R858" s="231">
        <f t="shared" si="686"/>
        <v>0</v>
      </c>
      <c r="S858" s="231">
        <f t="shared" si="686"/>
        <v>0</v>
      </c>
      <c r="T858" s="231">
        <f t="shared" si="686"/>
        <v>0</v>
      </c>
      <c r="U858" s="231">
        <f t="shared" si="686"/>
        <v>0</v>
      </c>
    </row>
    <row r="859" spans="1:21" s="7" customFormat="1" x14ac:dyDescent="0.2">
      <c r="A859" s="230" t="str">
        <f t="shared" ref="A859:B859" si="687">A347</f>
        <v>MTDEQ Permitted Sources</v>
      </c>
      <c r="B859" s="230" t="str">
        <f t="shared" si="687"/>
        <v>30</v>
      </c>
      <c r="C859" s="226" t="str">
        <f>VLOOKUP(D859,fips_xref!$A$5:$C$286,2,FALSE)</f>
        <v>RICHLAND, MT_Non-Tribal</v>
      </c>
      <c r="D859" s="230" t="str">
        <f t="shared" si="645"/>
        <v>3008302</v>
      </c>
      <c r="E859" s="230" t="str">
        <f t="shared" ref="E859:U859" si="688">E347</f>
        <v>083-0039</v>
      </c>
      <c r="F859" s="230" t="str">
        <f t="shared" si="688"/>
        <v>CC STATE 1-16H</v>
      </c>
      <c r="G859" s="230" t="str">
        <f t="shared" si="688"/>
        <v>RICHLAND</v>
      </c>
      <c r="H859" s="230">
        <f t="shared" si="688"/>
        <v>-105.0141</v>
      </c>
      <c r="I859" s="230">
        <f t="shared" si="688"/>
        <v>47.998939999999997</v>
      </c>
      <c r="J859" s="230" t="str">
        <f t="shared" si="688"/>
        <v>TRUCK LOADING/UNLOADING OPERATIONS</v>
      </c>
      <c r="K859" s="230" t="str">
        <f t="shared" si="688"/>
        <v>TRUCK LOADING/UNLOADING</v>
      </c>
      <c r="L859" s="230">
        <f t="shared" si="688"/>
        <v>31000207</v>
      </c>
      <c r="M859" s="230">
        <f t="shared" si="688"/>
        <v>0</v>
      </c>
      <c r="N859" s="230" t="str">
        <f t="shared" si="688"/>
        <v>000</v>
      </c>
      <c r="O859" s="230" t="str">
        <f t="shared" si="688"/>
        <v/>
      </c>
      <c r="P859" s="230" t="str">
        <f t="shared" si="688"/>
        <v>Permitted Fugitives</v>
      </c>
      <c r="Q859" s="231">
        <f t="shared" si="688"/>
        <v>0</v>
      </c>
      <c r="R859" s="231">
        <f t="shared" si="688"/>
        <v>0</v>
      </c>
      <c r="S859" s="231">
        <f t="shared" si="688"/>
        <v>0</v>
      </c>
      <c r="T859" s="231">
        <f t="shared" si="688"/>
        <v>0</v>
      </c>
      <c r="U859" s="231">
        <f t="shared" si="688"/>
        <v>0</v>
      </c>
    </row>
    <row r="860" spans="1:21" s="7" customFormat="1" x14ac:dyDescent="0.2">
      <c r="A860" s="230" t="str">
        <f t="shared" ref="A860:B860" si="689">A348</f>
        <v>MTDEQ Permitted Sources</v>
      </c>
      <c r="B860" s="230" t="str">
        <f t="shared" si="689"/>
        <v>30</v>
      </c>
      <c r="C860" s="226" t="str">
        <f>VLOOKUP(D860,fips_xref!$A$5:$C$286,2,FALSE)</f>
        <v>RICHLAND, MT_Non-Tribal</v>
      </c>
      <c r="D860" s="230" t="str">
        <f t="shared" si="645"/>
        <v>3008302</v>
      </c>
      <c r="E860" s="230" t="str">
        <f t="shared" ref="E860:U860" si="690">E348</f>
        <v>083-0041</v>
      </c>
      <c r="F860" s="230" t="str">
        <f t="shared" si="690"/>
        <v>LONE TREE CRUDE OIL STATION</v>
      </c>
      <c r="G860" s="230" t="str">
        <f t="shared" si="690"/>
        <v>RICHLAND</v>
      </c>
      <c r="H860" s="230">
        <f t="shared" si="690"/>
        <v>-104.4845</v>
      </c>
      <c r="I860" s="230">
        <f t="shared" si="690"/>
        <v>47.802399999999999</v>
      </c>
      <c r="J860" s="230" t="str">
        <f t="shared" si="690"/>
        <v>11,268-BBL INTERNAL FLOATING ROOF TANK</v>
      </c>
      <c r="K860" s="230" t="str">
        <f t="shared" si="690"/>
        <v>INTERNAL FLOAT ROOF TANK</v>
      </c>
      <c r="L860" s="230">
        <f t="shared" si="690"/>
        <v>40301012</v>
      </c>
      <c r="M860" s="230">
        <f t="shared" si="690"/>
        <v>6375614</v>
      </c>
      <c r="N860" s="230" t="str">
        <f t="shared" si="690"/>
        <v>000</v>
      </c>
      <c r="O860" s="230" t="str">
        <f t="shared" si="690"/>
        <v/>
      </c>
      <c r="P860" s="230" t="str">
        <f t="shared" si="690"/>
        <v>Permitted Tank Losses</v>
      </c>
      <c r="Q860" s="231">
        <f t="shared" si="690"/>
        <v>0</v>
      </c>
      <c r="R860" s="231">
        <f t="shared" si="690"/>
        <v>5.5963895241936124</v>
      </c>
      <c r="S860" s="231">
        <f t="shared" si="690"/>
        <v>0</v>
      </c>
      <c r="T860" s="231">
        <f t="shared" si="690"/>
        <v>0</v>
      </c>
      <c r="U860" s="231">
        <f t="shared" si="690"/>
        <v>0</v>
      </c>
    </row>
    <row r="861" spans="1:21" s="7" customFormat="1" x14ac:dyDescent="0.2">
      <c r="A861" s="230" t="str">
        <f t="shared" ref="A861:B861" si="691">A349</f>
        <v>MTDEQ Permitted Sources</v>
      </c>
      <c r="B861" s="230" t="str">
        <f t="shared" si="691"/>
        <v>30</v>
      </c>
      <c r="C861" s="226" t="str">
        <f>VLOOKUP(D861,fips_xref!$A$5:$C$286,2,FALSE)</f>
        <v>RICHLAND, MT_Non-Tribal</v>
      </c>
      <c r="D861" s="230" t="str">
        <f t="shared" si="645"/>
        <v>3008302</v>
      </c>
      <c r="E861" s="230" t="str">
        <f t="shared" ref="E861:U861" si="692">E349</f>
        <v>083-0041</v>
      </c>
      <c r="F861" s="230" t="str">
        <f t="shared" si="692"/>
        <v>LONE TREE CRUDE OIL STATION</v>
      </c>
      <c r="G861" s="230" t="str">
        <f t="shared" si="692"/>
        <v>RICHLAND</v>
      </c>
      <c r="H861" s="230">
        <f t="shared" si="692"/>
        <v>-104.4845</v>
      </c>
      <c r="I861" s="230">
        <f t="shared" si="692"/>
        <v>47.802399999999999</v>
      </c>
      <c r="J861" s="230" t="str">
        <f t="shared" si="692"/>
        <v>FUGITIVE EMISSIONS</v>
      </c>
      <c r="K861" s="230" t="str">
        <f t="shared" si="692"/>
        <v>VALVES,PIPING,EQUIPMENT</v>
      </c>
      <c r="L861" s="230">
        <f t="shared" si="692"/>
        <v>31000207</v>
      </c>
      <c r="M861" s="230">
        <f t="shared" si="692"/>
        <v>8760</v>
      </c>
      <c r="N861" s="230" t="str">
        <f t="shared" si="692"/>
        <v>000</v>
      </c>
      <c r="O861" s="230" t="str">
        <f t="shared" si="692"/>
        <v/>
      </c>
      <c r="P861" s="230" t="str">
        <f t="shared" si="692"/>
        <v>Permitted Fugitives</v>
      </c>
      <c r="Q861" s="231">
        <f t="shared" si="692"/>
        <v>0</v>
      </c>
      <c r="R861" s="231">
        <f t="shared" si="692"/>
        <v>0.88405860205187936</v>
      </c>
      <c r="S861" s="231">
        <f t="shared" si="692"/>
        <v>0</v>
      </c>
      <c r="T861" s="231">
        <f t="shared" si="692"/>
        <v>0</v>
      </c>
      <c r="U861" s="231">
        <f t="shared" si="692"/>
        <v>0</v>
      </c>
    </row>
    <row r="862" spans="1:21" s="7" customFormat="1" x14ac:dyDescent="0.2">
      <c r="A862" s="230" t="str">
        <f t="shared" ref="A862:B862" si="693">A350</f>
        <v>MTDEQ Permitted Sources</v>
      </c>
      <c r="B862" s="230" t="str">
        <f t="shared" si="693"/>
        <v>30</v>
      </c>
      <c r="C862" s="226" t="str">
        <f>VLOOKUP(D862,fips_xref!$A$5:$C$286,2,FALSE)</f>
        <v>RICHLAND, MT_Non-Tribal</v>
      </c>
      <c r="D862" s="230" t="str">
        <f t="shared" si="645"/>
        <v>3008302</v>
      </c>
      <c r="E862" s="230" t="str">
        <f t="shared" ref="E862:U862" si="694">E350</f>
        <v>083-0041</v>
      </c>
      <c r="F862" s="230" t="str">
        <f t="shared" si="694"/>
        <v>LONE TREE CRUDE OIL STATION</v>
      </c>
      <c r="G862" s="230" t="str">
        <f t="shared" si="694"/>
        <v>RICHLAND</v>
      </c>
      <c r="H862" s="230">
        <f t="shared" si="694"/>
        <v>-104.4845</v>
      </c>
      <c r="I862" s="230">
        <f t="shared" si="694"/>
        <v>47.802399999999999</v>
      </c>
      <c r="J862" s="230" t="str">
        <f t="shared" si="694"/>
        <v>HAUL ROADS</v>
      </c>
      <c r="K862" s="230" t="str">
        <f t="shared" si="694"/>
        <v>HAUL ROADS</v>
      </c>
      <c r="L862" s="230">
        <f t="shared" si="694"/>
        <v>30502504</v>
      </c>
      <c r="M862" s="230">
        <f t="shared" si="694"/>
        <v>730</v>
      </c>
      <c r="N862" s="230" t="str">
        <f t="shared" si="694"/>
        <v>000</v>
      </c>
      <c r="O862" s="230" t="str">
        <f t="shared" si="694"/>
        <v/>
      </c>
      <c r="P862" s="230" t="str">
        <f t="shared" si="694"/>
        <v>Natural Gas Production, Other Not Classified</v>
      </c>
      <c r="Q862" s="231">
        <f t="shared" si="694"/>
        <v>0</v>
      </c>
      <c r="R862" s="231">
        <f t="shared" si="694"/>
        <v>0</v>
      </c>
      <c r="S862" s="231">
        <f t="shared" si="694"/>
        <v>0</v>
      </c>
      <c r="T862" s="231">
        <f t="shared" si="694"/>
        <v>0</v>
      </c>
      <c r="U862" s="231">
        <f t="shared" si="694"/>
        <v>0.49616972128495102</v>
      </c>
    </row>
    <row r="863" spans="1:21" s="7" customFormat="1" x14ac:dyDescent="0.2">
      <c r="A863" s="230" t="str">
        <f t="shared" ref="A863:B863" si="695">A351</f>
        <v>MTDEQ Permitted Sources</v>
      </c>
      <c r="B863" s="230" t="str">
        <f t="shared" si="695"/>
        <v>30</v>
      </c>
      <c r="C863" s="226" t="str">
        <f>VLOOKUP(D863,fips_xref!$A$5:$C$286,2,FALSE)</f>
        <v>RICHLAND, MT_Non-Tribal</v>
      </c>
      <c r="D863" s="230" t="str">
        <f t="shared" si="645"/>
        <v>3008302</v>
      </c>
      <c r="E863" s="230" t="str">
        <f t="shared" ref="E863:U863" si="696">E351</f>
        <v>083-0041</v>
      </c>
      <c r="F863" s="230" t="str">
        <f t="shared" si="696"/>
        <v>LONE TREE CRUDE OIL STATION</v>
      </c>
      <c r="G863" s="230" t="str">
        <f t="shared" si="696"/>
        <v>RICHLAND</v>
      </c>
      <c r="H863" s="230">
        <f t="shared" si="696"/>
        <v>-104.4845</v>
      </c>
      <c r="I863" s="230">
        <f t="shared" si="696"/>
        <v>47.802399999999999</v>
      </c>
      <c r="J863" s="230" t="str">
        <f t="shared" si="696"/>
        <v>PRODUCTION TANKS (2 TOTAL)</v>
      </c>
      <c r="K863" s="230" t="str">
        <f t="shared" si="696"/>
        <v>CRUDE OIL STORAGE TANKS</v>
      </c>
      <c r="L863" s="230">
        <f t="shared" si="696"/>
        <v>40301012</v>
      </c>
      <c r="M863" s="230">
        <f t="shared" si="696"/>
        <v>0</v>
      </c>
      <c r="N863" s="230" t="str">
        <f t="shared" si="696"/>
        <v>000</v>
      </c>
      <c r="O863" s="230" t="str">
        <f t="shared" si="696"/>
        <v/>
      </c>
      <c r="P863" s="230" t="str">
        <f t="shared" si="696"/>
        <v>Permitted Tank Losses</v>
      </c>
      <c r="Q863" s="231">
        <f t="shared" si="696"/>
        <v>0</v>
      </c>
      <c r="R863" s="231">
        <f t="shared" si="696"/>
        <v>0</v>
      </c>
      <c r="S863" s="231">
        <f t="shared" si="696"/>
        <v>0</v>
      </c>
      <c r="T863" s="231">
        <f t="shared" si="696"/>
        <v>0</v>
      </c>
      <c r="U863" s="231">
        <f t="shared" si="696"/>
        <v>0</v>
      </c>
    </row>
    <row r="864" spans="1:21" s="7" customFormat="1" x14ac:dyDescent="0.2">
      <c r="A864" s="230" t="str">
        <f t="shared" ref="A864:B864" si="697">A352</f>
        <v>MTDEQ Permitted Sources</v>
      </c>
      <c r="B864" s="230" t="str">
        <f t="shared" si="697"/>
        <v>30</v>
      </c>
      <c r="C864" s="226" t="str">
        <f>VLOOKUP(D864,fips_xref!$A$5:$C$286,2,FALSE)</f>
        <v>RICHLAND, MT_Non-Tribal</v>
      </c>
      <c r="D864" s="230" t="str">
        <f t="shared" si="645"/>
        <v>3008302</v>
      </c>
      <c r="E864" s="230" t="str">
        <f t="shared" ref="E864:U864" si="698">E352</f>
        <v>083-0042</v>
      </c>
      <c r="F864" s="230" t="str">
        <f t="shared" si="698"/>
        <v>SPRING LAKE 2 CRUDE OIL UNLOADING STATION</v>
      </c>
      <c r="G864" s="230" t="str">
        <f t="shared" si="698"/>
        <v>RICHLAND</v>
      </c>
      <c r="H864" s="230">
        <f t="shared" si="698"/>
        <v>-104.48533</v>
      </c>
      <c r="I864" s="230">
        <f t="shared" si="698"/>
        <v>47.804729999999999</v>
      </c>
      <c r="J864" s="230" t="str">
        <f t="shared" si="698"/>
        <v>11,268-BBL INTERNAL FLOATING ROOF TANK</v>
      </c>
      <c r="K864" s="230" t="str">
        <f t="shared" si="698"/>
        <v>INTERNAL FLOAT ROOF TANK</v>
      </c>
      <c r="L864" s="230">
        <f t="shared" si="698"/>
        <v>40301012</v>
      </c>
      <c r="M864" s="230">
        <f t="shared" si="698"/>
        <v>3210432</v>
      </c>
      <c r="N864" s="230" t="str">
        <f t="shared" si="698"/>
        <v>000</v>
      </c>
      <c r="O864" s="230" t="str">
        <f t="shared" si="698"/>
        <v/>
      </c>
      <c r="P864" s="230" t="str">
        <f t="shared" si="698"/>
        <v>Permitted Tank Losses</v>
      </c>
      <c r="Q864" s="231">
        <f t="shared" si="698"/>
        <v>0</v>
      </c>
      <c r="R864" s="231">
        <f t="shared" si="698"/>
        <v>3.6614301255875272</v>
      </c>
      <c r="S864" s="231">
        <f t="shared" si="698"/>
        <v>0</v>
      </c>
      <c r="T864" s="231">
        <f t="shared" si="698"/>
        <v>0</v>
      </c>
      <c r="U864" s="231">
        <f t="shared" si="698"/>
        <v>0</v>
      </c>
    </row>
    <row r="865" spans="1:21" s="7" customFormat="1" x14ac:dyDescent="0.2">
      <c r="A865" s="230" t="str">
        <f t="shared" ref="A865:B865" si="699">A353</f>
        <v>MTDEQ Permitted Sources</v>
      </c>
      <c r="B865" s="230" t="str">
        <f t="shared" si="699"/>
        <v>30</v>
      </c>
      <c r="C865" s="226" t="str">
        <f>VLOOKUP(D865,fips_xref!$A$5:$C$286,2,FALSE)</f>
        <v>RICHLAND, MT_Non-Tribal</v>
      </c>
      <c r="D865" s="230" t="str">
        <f t="shared" si="645"/>
        <v>3008302</v>
      </c>
      <c r="E865" s="230" t="str">
        <f t="shared" ref="E865:U865" si="700">E353</f>
        <v>083-0042</v>
      </c>
      <c r="F865" s="230" t="str">
        <f t="shared" si="700"/>
        <v>SPRING LAKE 2 CRUDE OIL UNLOADING STATION</v>
      </c>
      <c r="G865" s="230" t="str">
        <f t="shared" si="700"/>
        <v>RICHLAND</v>
      </c>
      <c r="H865" s="230">
        <f t="shared" si="700"/>
        <v>-104.48533</v>
      </c>
      <c r="I865" s="230">
        <f t="shared" si="700"/>
        <v>47.804729999999999</v>
      </c>
      <c r="J865" s="230" t="str">
        <f t="shared" si="700"/>
        <v>FUGITIVE EMISSIONS - VALVES, PIPING, AND PUMPS</v>
      </c>
      <c r="K865" s="230" t="str">
        <f t="shared" si="700"/>
        <v>FUG EMISSIONS - FACILITY</v>
      </c>
      <c r="L865" s="230">
        <f t="shared" si="700"/>
        <v>31000207</v>
      </c>
      <c r="M865" s="230">
        <f t="shared" si="700"/>
        <v>8760</v>
      </c>
      <c r="N865" s="230" t="str">
        <f t="shared" si="700"/>
        <v>000</v>
      </c>
      <c r="O865" s="230" t="str">
        <f t="shared" si="700"/>
        <v/>
      </c>
      <c r="P865" s="230" t="str">
        <f t="shared" si="700"/>
        <v>Permitted Fugitives</v>
      </c>
      <c r="Q865" s="231">
        <f t="shared" si="700"/>
        <v>0</v>
      </c>
      <c r="R865" s="231">
        <f t="shared" si="700"/>
        <v>8.8416111645710362</v>
      </c>
      <c r="S865" s="231">
        <f t="shared" si="700"/>
        <v>0</v>
      </c>
      <c r="T865" s="231">
        <f t="shared" si="700"/>
        <v>0</v>
      </c>
      <c r="U865" s="231">
        <f t="shared" si="700"/>
        <v>0</v>
      </c>
    </row>
    <row r="866" spans="1:21" s="7" customFormat="1" x14ac:dyDescent="0.2">
      <c r="A866" s="230" t="str">
        <f t="shared" ref="A866:B866" si="701">A354</f>
        <v>MTDEQ Permitted Sources</v>
      </c>
      <c r="B866" s="230" t="str">
        <f t="shared" si="701"/>
        <v>30</v>
      </c>
      <c r="C866" s="226" t="str">
        <f>VLOOKUP(D866,fips_xref!$A$5:$C$286,2,FALSE)</f>
        <v>RICHLAND, MT_Non-Tribal</v>
      </c>
      <c r="D866" s="230" t="str">
        <f t="shared" si="645"/>
        <v>3008302</v>
      </c>
      <c r="E866" s="230" t="str">
        <f t="shared" ref="E866:U866" si="702">E354</f>
        <v>083-0042</v>
      </c>
      <c r="F866" s="230" t="str">
        <f t="shared" si="702"/>
        <v>SPRING LAKE 2 CRUDE OIL UNLOADING STATION</v>
      </c>
      <c r="G866" s="230" t="str">
        <f t="shared" si="702"/>
        <v>RICHLAND</v>
      </c>
      <c r="H866" s="230">
        <f t="shared" si="702"/>
        <v>-104.48533</v>
      </c>
      <c r="I866" s="230">
        <f t="shared" si="702"/>
        <v>47.804729999999999</v>
      </c>
      <c r="J866" s="230" t="str">
        <f t="shared" si="702"/>
        <v>HAUL ROADS</v>
      </c>
      <c r="K866" s="230" t="str">
        <f t="shared" si="702"/>
        <v>HAUL ROADS</v>
      </c>
      <c r="L866" s="230">
        <f t="shared" si="702"/>
        <v>30502504</v>
      </c>
      <c r="M866" s="230">
        <f t="shared" si="702"/>
        <v>730</v>
      </c>
      <c r="N866" s="230" t="str">
        <f t="shared" si="702"/>
        <v>000</v>
      </c>
      <c r="O866" s="230" t="str">
        <f t="shared" si="702"/>
        <v/>
      </c>
      <c r="P866" s="230" t="str">
        <f t="shared" si="702"/>
        <v>Natural Gas Production, Other Not Classified</v>
      </c>
      <c r="Q866" s="231">
        <f t="shared" si="702"/>
        <v>0</v>
      </c>
      <c r="R866" s="231">
        <f t="shared" si="702"/>
        <v>0</v>
      </c>
      <c r="S866" s="231">
        <f t="shared" si="702"/>
        <v>0</v>
      </c>
      <c r="T866" s="231">
        <f t="shared" si="702"/>
        <v>0</v>
      </c>
      <c r="U866" s="231">
        <f t="shared" si="702"/>
        <v>0.49616972128495102</v>
      </c>
    </row>
    <row r="867" spans="1:21" s="7" customFormat="1" x14ac:dyDescent="0.2">
      <c r="A867" s="230" t="str">
        <f t="shared" ref="A867:B867" si="703">A355</f>
        <v>MTDEQ Permitted Sources</v>
      </c>
      <c r="B867" s="230" t="str">
        <f t="shared" si="703"/>
        <v>30</v>
      </c>
      <c r="C867" s="226" t="str">
        <f>VLOOKUP(D867,fips_xref!$A$5:$C$286,2,FALSE)</f>
        <v>RICHLAND, MT_Non-Tribal</v>
      </c>
      <c r="D867" s="230" t="str">
        <f t="shared" si="645"/>
        <v>3008302</v>
      </c>
      <c r="E867" s="230" t="str">
        <f t="shared" ref="E867:U867" si="704">E355</f>
        <v>083-0042</v>
      </c>
      <c r="F867" s="230" t="str">
        <f t="shared" si="704"/>
        <v>SPRING LAKE 2 CRUDE OIL UNLOADING STATION</v>
      </c>
      <c r="G867" s="230" t="str">
        <f t="shared" si="704"/>
        <v>RICHLAND</v>
      </c>
      <c r="H867" s="230">
        <f t="shared" si="704"/>
        <v>-104.48533</v>
      </c>
      <c r="I867" s="230">
        <f t="shared" si="704"/>
        <v>47.804729999999999</v>
      </c>
      <c r="J867" s="230" t="str">
        <f t="shared" si="704"/>
        <v>PRODUCTION TANKS (2 TOTAL)</v>
      </c>
      <c r="K867" s="230" t="str">
        <f t="shared" si="704"/>
        <v>CRUDE OIL STORAGE TANKS</v>
      </c>
      <c r="L867" s="230">
        <f t="shared" si="704"/>
        <v>40301012</v>
      </c>
      <c r="M867" s="230">
        <f t="shared" si="704"/>
        <v>0</v>
      </c>
      <c r="N867" s="230" t="str">
        <f t="shared" si="704"/>
        <v>000</v>
      </c>
      <c r="O867" s="230" t="str">
        <f t="shared" si="704"/>
        <v/>
      </c>
      <c r="P867" s="230" t="str">
        <f t="shared" si="704"/>
        <v>Permitted Tank Losses</v>
      </c>
      <c r="Q867" s="231">
        <f t="shared" si="704"/>
        <v>0</v>
      </c>
      <c r="R867" s="231">
        <f t="shared" si="704"/>
        <v>0</v>
      </c>
      <c r="S867" s="231">
        <f t="shared" si="704"/>
        <v>0</v>
      </c>
      <c r="T867" s="231">
        <f t="shared" si="704"/>
        <v>0</v>
      </c>
      <c r="U867" s="231">
        <f t="shared" si="704"/>
        <v>0</v>
      </c>
    </row>
    <row r="868" spans="1:21" s="7" customFormat="1" x14ac:dyDescent="0.2">
      <c r="A868" s="230" t="str">
        <f t="shared" ref="A868:B868" si="705">A356</f>
        <v>MTDEQ Permitted Sources</v>
      </c>
      <c r="B868" s="230" t="str">
        <f t="shared" si="705"/>
        <v>30</v>
      </c>
      <c r="C868" s="226" t="str">
        <f>VLOOKUP(D868,fips_xref!$A$5:$C$286,2,FALSE)</f>
        <v>RICHLAND, MT_Non-Tribal</v>
      </c>
      <c r="D868" s="230" t="str">
        <f t="shared" si="645"/>
        <v>3008302</v>
      </c>
      <c r="E868" s="230" t="str">
        <f t="shared" ref="E868:U868" si="706">E356</f>
        <v>083-0043</v>
      </c>
      <c r="F868" s="230" t="str">
        <f t="shared" si="706"/>
        <v>KERMIT 1-27H FACILITY</v>
      </c>
      <c r="G868" s="230" t="str">
        <f t="shared" si="706"/>
        <v>RICHLAND</v>
      </c>
      <c r="H868" s="230">
        <f t="shared" si="706"/>
        <v>-104.84979</v>
      </c>
      <c r="I868" s="230">
        <f t="shared" si="706"/>
        <v>48.057090000000002</v>
      </c>
      <c r="J868" s="230" t="str">
        <f t="shared" si="706"/>
        <v>FUGITIVE EMISSIONS</v>
      </c>
      <c r="K868" s="230" t="str">
        <f t="shared" si="706"/>
        <v>VALVES,PIPING,EQUIPMENT</v>
      </c>
      <c r="L868" s="230">
        <f t="shared" si="706"/>
        <v>31000207</v>
      </c>
      <c r="M868" s="230">
        <f t="shared" si="706"/>
        <v>16261</v>
      </c>
      <c r="N868" s="230" t="str">
        <f t="shared" si="706"/>
        <v>000</v>
      </c>
      <c r="O868" s="230" t="str">
        <f t="shared" si="706"/>
        <v/>
      </c>
      <c r="P868" s="230" t="str">
        <f t="shared" si="706"/>
        <v>Permitted Fugitives</v>
      </c>
      <c r="Q868" s="231">
        <f t="shared" si="706"/>
        <v>0</v>
      </c>
      <c r="R868" s="231">
        <f t="shared" si="706"/>
        <v>0.48348356363846084</v>
      </c>
      <c r="S868" s="231">
        <f t="shared" si="706"/>
        <v>0</v>
      </c>
      <c r="T868" s="231">
        <f t="shared" si="706"/>
        <v>0</v>
      </c>
      <c r="U868" s="231">
        <f t="shared" si="706"/>
        <v>0</v>
      </c>
    </row>
    <row r="869" spans="1:21" s="7" customFormat="1" x14ac:dyDescent="0.2">
      <c r="A869" s="230" t="str">
        <f t="shared" ref="A869:B869" si="707">A357</f>
        <v>MTDEQ Permitted Sources</v>
      </c>
      <c r="B869" s="230" t="str">
        <f t="shared" si="707"/>
        <v>30</v>
      </c>
      <c r="C869" s="226" t="str">
        <f>VLOOKUP(D869,fips_xref!$A$5:$C$286,2,FALSE)</f>
        <v>RICHLAND, MT_Non-Tribal</v>
      </c>
      <c r="D869" s="230" t="str">
        <f t="shared" si="645"/>
        <v>3008302</v>
      </c>
      <c r="E869" s="230" t="str">
        <f t="shared" ref="E869:U869" si="708">E357</f>
        <v>083-0043</v>
      </c>
      <c r="F869" s="230" t="str">
        <f t="shared" si="708"/>
        <v>KERMIT 1-27H FACILITY</v>
      </c>
      <c r="G869" s="230" t="str">
        <f t="shared" si="708"/>
        <v>RICHLAND</v>
      </c>
      <c r="H869" s="230">
        <f t="shared" si="708"/>
        <v>-104.84979</v>
      </c>
      <c r="I869" s="230">
        <f t="shared" si="708"/>
        <v>48.057090000000002</v>
      </c>
      <c r="J869" s="230" t="str">
        <f t="shared" si="708"/>
        <v>HEAT TREATER BURNER</v>
      </c>
      <c r="K869" s="230" t="str">
        <f t="shared" si="708"/>
        <v>HEATING UNIT</v>
      </c>
      <c r="L869" s="230">
        <f t="shared" si="708"/>
        <v>31000205</v>
      </c>
      <c r="M869" s="230">
        <f t="shared" si="708"/>
        <v>7680</v>
      </c>
      <c r="N869" s="230" t="str">
        <f t="shared" si="708"/>
        <v>000</v>
      </c>
      <c r="O869" s="230" t="str">
        <f t="shared" si="708"/>
        <v/>
      </c>
      <c r="P869" s="230" t="str">
        <f t="shared" si="708"/>
        <v>Natural Gas Production, Flares</v>
      </c>
      <c r="Q869" s="231">
        <f t="shared" si="708"/>
        <v>3.3957896730504138E-2</v>
      </c>
      <c r="R869" s="231">
        <f t="shared" si="708"/>
        <v>1.0251440522416344E-3</v>
      </c>
      <c r="S869" s="231">
        <f t="shared" si="708"/>
        <v>2.2681312155846161E-2</v>
      </c>
      <c r="T869" s="231">
        <f t="shared" si="708"/>
        <v>5.1257202612081719E-4</v>
      </c>
      <c r="U869" s="231">
        <f t="shared" si="708"/>
        <v>2.4347171240738817E-3</v>
      </c>
    </row>
    <row r="870" spans="1:21" s="7" customFormat="1" x14ac:dyDescent="0.2">
      <c r="A870" s="230" t="str">
        <f t="shared" ref="A870:B870" si="709">A358</f>
        <v>MTDEQ Permitted Sources</v>
      </c>
      <c r="B870" s="230" t="str">
        <f t="shared" si="709"/>
        <v>30</v>
      </c>
      <c r="C870" s="226" t="str">
        <f>VLOOKUP(D870,fips_xref!$A$5:$C$286,2,FALSE)</f>
        <v>RICHLAND, MT_Non-Tribal</v>
      </c>
      <c r="D870" s="230" t="str">
        <f t="shared" si="645"/>
        <v>3008302</v>
      </c>
      <c r="E870" s="230" t="str">
        <f t="shared" ref="E870:U870" si="710">E358</f>
        <v>083-0043</v>
      </c>
      <c r="F870" s="230" t="str">
        <f t="shared" si="710"/>
        <v>KERMIT 1-27H FACILITY</v>
      </c>
      <c r="G870" s="230" t="str">
        <f t="shared" si="710"/>
        <v>RICHLAND</v>
      </c>
      <c r="H870" s="230">
        <f t="shared" si="710"/>
        <v>-104.84979</v>
      </c>
      <c r="I870" s="230">
        <f t="shared" si="710"/>
        <v>48.057090000000002</v>
      </c>
      <c r="J870" s="230" t="str">
        <f t="shared" si="710"/>
        <v>PRODUCTION TANKS (4 TOTAL)</v>
      </c>
      <c r="K870" s="230" t="str">
        <f t="shared" si="710"/>
        <v>CRUDE OIL STORAGE TANKS</v>
      </c>
      <c r="L870" s="230">
        <f t="shared" si="710"/>
        <v>40301012</v>
      </c>
      <c r="M870" s="230">
        <f t="shared" si="710"/>
        <v>16261</v>
      </c>
      <c r="N870" s="230" t="str">
        <f t="shared" si="710"/>
        <v>000</v>
      </c>
      <c r="O870" s="230" t="str">
        <f t="shared" si="710"/>
        <v/>
      </c>
      <c r="P870" s="230" t="str">
        <f t="shared" si="710"/>
        <v>Permitted Tank Losses</v>
      </c>
      <c r="Q870" s="231">
        <f t="shared" si="710"/>
        <v>0</v>
      </c>
      <c r="R870" s="231">
        <f t="shared" si="710"/>
        <v>0.3834038755383713</v>
      </c>
      <c r="S870" s="231">
        <f t="shared" si="710"/>
        <v>0</v>
      </c>
      <c r="T870" s="231">
        <f t="shared" si="710"/>
        <v>0</v>
      </c>
      <c r="U870" s="231">
        <f t="shared" si="710"/>
        <v>0</v>
      </c>
    </row>
    <row r="871" spans="1:21" s="7" customFormat="1" x14ac:dyDescent="0.2">
      <c r="A871" s="230" t="str">
        <f t="shared" ref="A871:B871" si="711">A359</f>
        <v>MTDEQ Permitted Sources</v>
      </c>
      <c r="B871" s="230" t="str">
        <f t="shared" si="711"/>
        <v>30</v>
      </c>
      <c r="C871" s="226" t="str">
        <f>VLOOKUP(D871,fips_xref!$A$5:$C$286,2,FALSE)</f>
        <v>RICHLAND, MT_Non-Tribal</v>
      </c>
      <c r="D871" s="230" t="str">
        <f t="shared" si="645"/>
        <v>3008302</v>
      </c>
      <c r="E871" s="230" t="str">
        <f t="shared" ref="E871:U871" si="712">E359</f>
        <v>083-0043</v>
      </c>
      <c r="F871" s="230" t="str">
        <f t="shared" si="712"/>
        <v>KERMIT 1-27H FACILITY</v>
      </c>
      <c r="G871" s="230" t="str">
        <f t="shared" si="712"/>
        <v>RICHLAND</v>
      </c>
      <c r="H871" s="230">
        <f t="shared" si="712"/>
        <v>-104.84979</v>
      </c>
      <c r="I871" s="230">
        <f t="shared" si="712"/>
        <v>48.057090000000002</v>
      </c>
      <c r="J871" s="230" t="str">
        <f t="shared" si="712"/>
        <v>PUMPING UNIT</v>
      </c>
      <c r="K871" s="230" t="str">
        <f t="shared" si="712"/>
        <v>85-HP PUMPING UNIT ENGINE</v>
      </c>
      <c r="L871" s="230">
        <f t="shared" si="712"/>
        <v>20200253</v>
      </c>
      <c r="M871" s="230">
        <f t="shared" si="712"/>
        <v>7680</v>
      </c>
      <c r="N871" s="230" t="str">
        <f t="shared" si="712"/>
        <v>000</v>
      </c>
      <c r="O871" s="230" t="str">
        <f t="shared" si="712"/>
        <v/>
      </c>
      <c r="P871" s="230" t="str">
        <f t="shared" si="712"/>
        <v>Compressor Engines</v>
      </c>
      <c r="Q871" s="231">
        <f t="shared" si="712"/>
        <v>1.1317590336747643</v>
      </c>
      <c r="R871" s="231">
        <f t="shared" si="712"/>
        <v>1.5746212642431503</v>
      </c>
      <c r="S871" s="231">
        <f t="shared" si="712"/>
        <v>1.8206558367811427</v>
      </c>
      <c r="T871" s="231">
        <f t="shared" si="712"/>
        <v>0</v>
      </c>
      <c r="U871" s="231">
        <f t="shared" si="712"/>
        <v>0</v>
      </c>
    </row>
    <row r="872" spans="1:21" s="7" customFormat="1" x14ac:dyDescent="0.2">
      <c r="A872" s="230" t="str">
        <f t="shared" ref="A872:B872" si="713">A360</f>
        <v>MTDEQ Permitted Sources</v>
      </c>
      <c r="B872" s="230" t="str">
        <f t="shared" si="713"/>
        <v>30</v>
      </c>
      <c r="C872" s="226" t="str">
        <f>VLOOKUP(D872,fips_xref!$A$5:$C$286,2,FALSE)</f>
        <v>RICHLAND, MT_Non-Tribal</v>
      </c>
      <c r="D872" s="230" t="str">
        <f t="shared" si="645"/>
        <v>3008302</v>
      </c>
      <c r="E872" s="230" t="str">
        <f t="shared" ref="E872:U872" si="714">E360</f>
        <v>083-0043</v>
      </c>
      <c r="F872" s="230" t="str">
        <f t="shared" si="714"/>
        <v>KERMIT 1-27H FACILITY</v>
      </c>
      <c r="G872" s="230" t="str">
        <f t="shared" si="714"/>
        <v>RICHLAND</v>
      </c>
      <c r="H872" s="230">
        <f t="shared" si="714"/>
        <v>-104.84979</v>
      </c>
      <c r="I872" s="230">
        <f t="shared" si="714"/>
        <v>48.057090000000002</v>
      </c>
      <c r="J872" s="230" t="str">
        <f t="shared" si="714"/>
        <v>PUMPING UNIT</v>
      </c>
      <c r="K872" s="230" t="str">
        <f t="shared" si="714"/>
        <v>85-HP PUMPING UNIT ENGINE</v>
      </c>
      <c r="L872" s="230">
        <f t="shared" si="714"/>
        <v>20200253</v>
      </c>
      <c r="M872" s="230">
        <f t="shared" si="714"/>
        <v>0</v>
      </c>
      <c r="N872" s="230" t="str">
        <f t="shared" si="714"/>
        <v/>
      </c>
      <c r="O872" s="230" t="str">
        <f t="shared" si="714"/>
        <v/>
      </c>
      <c r="P872" s="230" t="str">
        <f t="shared" si="714"/>
        <v>Compressor Engines</v>
      </c>
      <c r="Q872" s="231">
        <f t="shared" si="714"/>
        <v>0</v>
      </c>
      <c r="R872" s="231">
        <f t="shared" si="714"/>
        <v>0</v>
      </c>
      <c r="S872" s="231">
        <f t="shared" si="714"/>
        <v>0</v>
      </c>
      <c r="T872" s="231">
        <f t="shared" si="714"/>
        <v>2.4347171240738817E-3</v>
      </c>
      <c r="U872" s="231">
        <f t="shared" si="714"/>
        <v>4.9206914507598447E-2</v>
      </c>
    </row>
    <row r="873" spans="1:21" s="7" customFormat="1" x14ac:dyDescent="0.2">
      <c r="A873" s="230" t="str">
        <f t="shared" ref="A873:B873" si="715">A361</f>
        <v>MTDEQ Permitted Sources</v>
      </c>
      <c r="B873" s="230" t="str">
        <f t="shared" si="715"/>
        <v>30</v>
      </c>
      <c r="C873" s="226" t="str">
        <f>VLOOKUP(D873,fips_xref!$A$5:$C$286,2,FALSE)</f>
        <v>RICHLAND, MT_Non-Tribal</v>
      </c>
      <c r="D873" s="230" t="str">
        <f t="shared" si="645"/>
        <v>3008302</v>
      </c>
      <c r="E873" s="230" t="str">
        <f t="shared" ref="E873:U873" si="716">E361</f>
        <v>083-0043</v>
      </c>
      <c r="F873" s="230" t="str">
        <f t="shared" si="716"/>
        <v>KERMIT 1-27H FACILITY</v>
      </c>
      <c r="G873" s="230" t="str">
        <f t="shared" si="716"/>
        <v>RICHLAND</v>
      </c>
      <c r="H873" s="230">
        <f t="shared" si="716"/>
        <v>-104.84979</v>
      </c>
      <c r="I873" s="230">
        <f t="shared" si="716"/>
        <v>48.057090000000002</v>
      </c>
      <c r="J873" s="230" t="str">
        <f t="shared" si="716"/>
        <v>TANK VAPOR GAS FLARE</v>
      </c>
      <c r="K873" s="230" t="str">
        <f t="shared" si="716"/>
        <v>GAS FLARE</v>
      </c>
      <c r="L873" s="230">
        <f t="shared" si="716"/>
        <v>31000205</v>
      </c>
      <c r="M873" s="230">
        <f t="shared" si="716"/>
        <v>7680</v>
      </c>
      <c r="N873" s="230" t="str">
        <f t="shared" si="716"/>
        <v>000</v>
      </c>
      <c r="O873" s="230" t="str">
        <f t="shared" si="716"/>
        <v/>
      </c>
      <c r="P873" s="230" t="str">
        <f t="shared" si="716"/>
        <v>Natural Gas Production, Flares</v>
      </c>
      <c r="Q873" s="231">
        <f t="shared" si="716"/>
        <v>0.2962666310978323</v>
      </c>
      <c r="R873" s="231">
        <f t="shared" si="716"/>
        <v>3.9779433517171316</v>
      </c>
      <c r="S873" s="231">
        <f t="shared" si="716"/>
        <v>0.64212460572285368</v>
      </c>
      <c r="T873" s="231">
        <f t="shared" si="716"/>
        <v>1.0251440522416344E-3</v>
      </c>
      <c r="U873" s="231">
        <f t="shared" si="716"/>
        <v>9.3544394767049142E-3</v>
      </c>
    </row>
    <row r="874" spans="1:21" s="7" customFormat="1" x14ac:dyDescent="0.2">
      <c r="A874" s="230" t="str">
        <f t="shared" ref="A874:B874" si="717">A362</f>
        <v>MTDEQ Permitted Sources</v>
      </c>
      <c r="B874" s="230" t="str">
        <f t="shared" si="717"/>
        <v>30</v>
      </c>
      <c r="C874" s="226" t="str">
        <f>VLOOKUP(D874,fips_xref!$A$5:$C$286,2,FALSE)</f>
        <v>RICHLAND, MT_Non-Tribal</v>
      </c>
      <c r="D874" s="230" t="str">
        <f t="shared" si="645"/>
        <v>3008302</v>
      </c>
      <c r="E874" s="230" t="str">
        <f t="shared" ref="E874:U874" si="718">E362</f>
        <v>083-0043</v>
      </c>
      <c r="F874" s="230" t="str">
        <f t="shared" si="718"/>
        <v>KERMIT 1-27H FACILITY</v>
      </c>
      <c r="G874" s="230" t="str">
        <f t="shared" si="718"/>
        <v>RICHLAND</v>
      </c>
      <c r="H874" s="230">
        <f t="shared" si="718"/>
        <v>-104.84979</v>
      </c>
      <c r="I874" s="230">
        <f t="shared" si="718"/>
        <v>48.057090000000002</v>
      </c>
      <c r="J874" s="230" t="str">
        <f t="shared" si="718"/>
        <v>TREATER GAS FLARE</v>
      </c>
      <c r="K874" s="230" t="str">
        <f t="shared" si="718"/>
        <v>GAS FLARE</v>
      </c>
      <c r="L874" s="230">
        <f t="shared" si="718"/>
        <v>31000205</v>
      </c>
      <c r="M874" s="230">
        <f t="shared" si="718"/>
        <v>7680</v>
      </c>
      <c r="N874" s="230" t="str">
        <f t="shared" si="718"/>
        <v>000</v>
      </c>
      <c r="O874" s="230" t="str">
        <f t="shared" si="718"/>
        <v/>
      </c>
      <c r="P874" s="230" t="str">
        <f t="shared" si="718"/>
        <v>Natural Gas Production, Flares</v>
      </c>
      <c r="Q874" s="231">
        <f t="shared" si="718"/>
        <v>5.8556228264042156</v>
      </c>
      <c r="R874" s="231">
        <f t="shared" si="718"/>
        <v>20.278118211378708</v>
      </c>
      <c r="S874" s="231">
        <f t="shared" si="718"/>
        <v>11.662038738300833</v>
      </c>
      <c r="T874" s="231">
        <f t="shared" si="718"/>
        <v>1.0251440522416344E-3</v>
      </c>
      <c r="U874" s="231">
        <f t="shared" si="718"/>
        <v>9.3544394767049142E-3</v>
      </c>
    </row>
    <row r="875" spans="1:21" s="7" customFormat="1" x14ac:dyDescent="0.2">
      <c r="A875" s="230" t="str">
        <f t="shared" ref="A875:B875" si="719">A363</f>
        <v>MTDEQ Permitted Sources</v>
      </c>
      <c r="B875" s="230" t="str">
        <f t="shared" si="719"/>
        <v>30</v>
      </c>
      <c r="C875" s="226" t="str">
        <f>VLOOKUP(D875,fips_xref!$A$5:$C$286,2,FALSE)</f>
        <v>RICHLAND, MT_Non-Tribal</v>
      </c>
      <c r="D875" s="230" t="str">
        <f t="shared" si="645"/>
        <v>3008302</v>
      </c>
      <c r="E875" s="230" t="str">
        <f t="shared" ref="E875:U875" si="720">E363</f>
        <v>083-0043</v>
      </c>
      <c r="F875" s="230" t="str">
        <f t="shared" si="720"/>
        <v>KERMIT 1-27H FACILITY</v>
      </c>
      <c r="G875" s="230" t="str">
        <f t="shared" si="720"/>
        <v>RICHLAND</v>
      </c>
      <c r="H875" s="230">
        <f t="shared" si="720"/>
        <v>-104.84979</v>
      </c>
      <c r="I875" s="230">
        <f t="shared" si="720"/>
        <v>48.057090000000002</v>
      </c>
      <c r="J875" s="230" t="str">
        <f t="shared" si="720"/>
        <v>TRUCK LOADING/UNLOADING OPERATIONS</v>
      </c>
      <c r="K875" s="230" t="str">
        <f t="shared" si="720"/>
        <v>TRUCK LOADING/UNLOADING</v>
      </c>
      <c r="L875" s="230">
        <f t="shared" si="720"/>
        <v>31000207</v>
      </c>
      <c r="M875" s="230">
        <f t="shared" si="720"/>
        <v>15864</v>
      </c>
      <c r="N875" s="230" t="str">
        <f t="shared" si="720"/>
        <v>000</v>
      </c>
      <c r="O875" s="230" t="str">
        <f t="shared" si="720"/>
        <v/>
      </c>
      <c r="P875" s="230" t="str">
        <f t="shared" si="720"/>
        <v>Permitted Fugitives</v>
      </c>
      <c r="Q875" s="231">
        <f t="shared" si="720"/>
        <v>0</v>
      </c>
      <c r="R875" s="231">
        <f t="shared" si="720"/>
        <v>0.42684435475211052</v>
      </c>
      <c r="S875" s="231">
        <f t="shared" si="720"/>
        <v>0</v>
      </c>
      <c r="T875" s="231">
        <f t="shared" si="720"/>
        <v>0</v>
      </c>
      <c r="U875" s="231">
        <f t="shared" si="720"/>
        <v>0</v>
      </c>
    </row>
    <row r="876" spans="1:21" s="7" customFormat="1" x14ac:dyDescent="0.2">
      <c r="A876" s="230" t="str">
        <f t="shared" ref="A876:B876" si="721">A364</f>
        <v>MTDEQ Permitted Sources</v>
      </c>
      <c r="B876" s="230" t="str">
        <f t="shared" si="721"/>
        <v>30</v>
      </c>
      <c r="C876" s="226" t="str">
        <f>VLOOKUP(D876,fips_xref!$A$5:$C$286,2,FALSE)</f>
        <v>RICHLAND, MT_Non-Tribal</v>
      </c>
      <c r="D876" s="230" t="str">
        <f t="shared" si="645"/>
        <v>3008302</v>
      </c>
      <c r="E876" s="230" t="str">
        <f t="shared" ref="E876:U876" si="722">E364</f>
        <v>083-0044</v>
      </c>
      <c r="F876" s="230" t="str">
        <f t="shared" si="722"/>
        <v>VAIRA COMPRESSOR STATION</v>
      </c>
      <c r="G876" s="230" t="str">
        <f t="shared" si="722"/>
        <v>RICHLAND</v>
      </c>
      <c r="H876" s="230">
        <f t="shared" si="722"/>
        <v>-104.85552300000001</v>
      </c>
      <c r="I876" s="230">
        <f t="shared" si="722"/>
        <v>47.910699999999999</v>
      </c>
      <c r="J876" s="230" t="str">
        <f t="shared" si="722"/>
        <v>#1 1478 HO WAUKESHA RECIPROCATING INTERNAL COMBUSTION ENGINE</v>
      </c>
      <c r="K876" s="230" t="str">
        <f t="shared" si="722"/>
        <v>NATURAL GAS COMP ENGINE</v>
      </c>
      <c r="L876" s="230">
        <f t="shared" si="722"/>
        <v>20200253</v>
      </c>
      <c r="M876" s="230">
        <f t="shared" si="722"/>
        <v>8760</v>
      </c>
      <c r="N876" s="230" t="str">
        <f t="shared" si="722"/>
        <v>000</v>
      </c>
      <c r="O876" s="230" t="str">
        <f t="shared" si="722"/>
        <v/>
      </c>
      <c r="P876" s="230" t="str">
        <f t="shared" si="722"/>
        <v>Compressor Engines</v>
      </c>
      <c r="Q876" s="231">
        <f t="shared" si="722"/>
        <v>0.7296462791829833</v>
      </c>
      <c r="R876" s="231">
        <f t="shared" si="722"/>
        <v>9.1486418082174055</v>
      </c>
      <c r="S876" s="231">
        <f t="shared" si="722"/>
        <v>2.1328122006887202</v>
      </c>
      <c r="T876" s="231">
        <f t="shared" si="722"/>
        <v>5.6126636860229479E-2</v>
      </c>
      <c r="U876" s="231">
        <f t="shared" si="722"/>
        <v>0.61739300546252429</v>
      </c>
    </row>
    <row r="877" spans="1:21" s="7" customFormat="1" x14ac:dyDescent="0.2">
      <c r="A877" s="230" t="str">
        <f t="shared" ref="A877:B877" si="723">A365</f>
        <v>MTDEQ Permitted Sources</v>
      </c>
      <c r="B877" s="230" t="str">
        <f t="shared" si="723"/>
        <v>30</v>
      </c>
      <c r="C877" s="226" t="str">
        <f>VLOOKUP(D877,fips_xref!$A$5:$C$286,2,FALSE)</f>
        <v>RICHLAND, MT_Non-Tribal</v>
      </c>
      <c r="D877" s="230" t="str">
        <f t="shared" si="645"/>
        <v>3008302</v>
      </c>
      <c r="E877" s="230" t="str">
        <f t="shared" ref="E877:U877" si="724">E365</f>
        <v>083-0044</v>
      </c>
      <c r="F877" s="230" t="str">
        <f t="shared" si="724"/>
        <v>VAIRA COMPRESSOR STATION</v>
      </c>
      <c r="G877" s="230" t="str">
        <f t="shared" si="724"/>
        <v>RICHLAND</v>
      </c>
      <c r="H877" s="230">
        <f t="shared" si="724"/>
        <v>-104.85552300000001</v>
      </c>
      <c r="I877" s="230">
        <f t="shared" si="724"/>
        <v>47.910699999999999</v>
      </c>
      <c r="J877" s="230" t="str">
        <f t="shared" si="724"/>
        <v>#1 CONDENSATE TANK (400 BARREL CAPACITY)</v>
      </c>
      <c r="K877" s="230" t="str">
        <f t="shared" si="724"/>
        <v>CONDENSATE STORAGE TANKS</v>
      </c>
      <c r="L877" s="230">
        <f t="shared" si="724"/>
        <v>40301012</v>
      </c>
      <c r="M877" s="230">
        <f t="shared" si="724"/>
        <v>8760</v>
      </c>
      <c r="N877" s="230" t="str">
        <f t="shared" si="724"/>
        <v>000</v>
      </c>
      <c r="O877" s="230" t="str">
        <f t="shared" si="724"/>
        <v/>
      </c>
      <c r="P877" s="230" t="str">
        <f t="shared" si="724"/>
        <v>Permitted Tank Losses</v>
      </c>
      <c r="Q877" s="231">
        <f t="shared" si="724"/>
        <v>0</v>
      </c>
      <c r="R877" s="231">
        <f t="shared" si="724"/>
        <v>1.5154191952261962</v>
      </c>
      <c r="S877" s="231">
        <f t="shared" si="724"/>
        <v>0</v>
      </c>
      <c r="T877" s="231">
        <f t="shared" si="724"/>
        <v>0</v>
      </c>
      <c r="U877" s="231">
        <f t="shared" si="724"/>
        <v>0</v>
      </c>
    </row>
    <row r="878" spans="1:21" s="7" customFormat="1" x14ac:dyDescent="0.2">
      <c r="A878" s="230" t="str">
        <f t="shared" ref="A878:B878" si="725">A366</f>
        <v>MTDEQ Permitted Sources</v>
      </c>
      <c r="B878" s="230" t="str">
        <f t="shared" si="725"/>
        <v>30</v>
      </c>
      <c r="C878" s="226" t="str">
        <f>VLOOKUP(D878,fips_xref!$A$5:$C$286,2,FALSE)</f>
        <v>RICHLAND, MT_Non-Tribal</v>
      </c>
      <c r="D878" s="230" t="str">
        <f t="shared" si="645"/>
        <v>3008302</v>
      </c>
      <c r="E878" s="230" t="str">
        <f t="shared" ref="E878:U878" si="726">E366</f>
        <v>083-0044</v>
      </c>
      <c r="F878" s="230" t="str">
        <f t="shared" si="726"/>
        <v>VAIRA COMPRESSOR STATION</v>
      </c>
      <c r="G878" s="230" t="str">
        <f t="shared" si="726"/>
        <v>RICHLAND</v>
      </c>
      <c r="H878" s="230">
        <f t="shared" si="726"/>
        <v>-104.85552300000001</v>
      </c>
      <c r="I878" s="230">
        <f t="shared" si="726"/>
        <v>47.910699999999999</v>
      </c>
      <c r="J878" s="230" t="str">
        <f t="shared" si="726"/>
        <v>#2 1478 HP WAUKESHA RECIPROCATING INTERNAL COMBUSTION ENGINE</v>
      </c>
      <c r="K878" s="230" t="str">
        <f t="shared" si="726"/>
        <v>NATURAL GAS COMP ENGINE</v>
      </c>
      <c r="L878" s="230">
        <f t="shared" si="726"/>
        <v>20200253</v>
      </c>
      <c r="M878" s="230">
        <f t="shared" si="726"/>
        <v>8644</v>
      </c>
      <c r="N878" s="230" t="str">
        <f t="shared" si="726"/>
        <v>000</v>
      </c>
      <c r="O878" s="230" t="str">
        <f t="shared" si="726"/>
        <v/>
      </c>
      <c r="P878" s="230" t="str">
        <f t="shared" si="726"/>
        <v>Compressor Engines</v>
      </c>
      <c r="Q878" s="231">
        <f t="shared" si="726"/>
        <v>1.8055349620105785</v>
      </c>
      <c r="R878" s="231">
        <f t="shared" si="726"/>
        <v>9.0275466670463622</v>
      </c>
      <c r="S878" s="231">
        <f t="shared" si="726"/>
        <v>7.2220117050357846</v>
      </c>
      <c r="T878" s="231">
        <f t="shared" si="726"/>
        <v>5.535777882104826E-2</v>
      </c>
      <c r="U878" s="231">
        <f t="shared" si="726"/>
        <v>0.60919185304459122</v>
      </c>
    </row>
    <row r="879" spans="1:21" s="7" customFormat="1" x14ac:dyDescent="0.2">
      <c r="A879" s="230" t="str">
        <f t="shared" ref="A879:B879" si="727">A367</f>
        <v>MTDEQ Permitted Sources</v>
      </c>
      <c r="B879" s="230" t="str">
        <f t="shared" si="727"/>
        <v>30</v>
      </c>
      <c r="C879" s="226" t="str">
        <f>VLOOKUP(D879,fips_xref!$A$5:$C$286,2,FALSE)</f>
        <v>RICHLAND, MT_Non-Tribal</v>
      </c>
      <c r="D879" s="230" t="str">
        <f t="shared" si="645"/>
        <v>3008302</v>
      </c>
      <c r="E879" s="230" t="str">
        <f t="shared" ref="E879:U879" si="728">E367</f>
        <v>083-0044</v>
      </c>
      <c r="F879" s="230" t="str">
        <f t="shared" si="728"/>
        <v>VAIRA COMPRESSOR STATION</v>
      </c>
      <c r="G879" s="230" t="str">
        <f t="shared" si="728"/>
        <v>RICHLAND</v>
      </c>
      <c r="H879" s="230">
        <f t="shared" si="728"/>
        <v>-104.85552300000001</v>
      </c>
      <c r="I879" s="230">
        <f t="shared" si="728"/>
        <v>47.910699999999999</v>
      </c>
      <c r="J879" s="230" t="str">
        <f t="shared" si="728"/>
        <v>#2 CONDENSATE TANK (400 BARREL CAPACITY)</v>
      </c>
      <c r="K879" s="230" t="str">
        <f t="shared" si="728"/>
        <v>CONDENSATE STORAGE TANKS</v>
      </c>
      <c r="L879" s="230">
        <f t="shared" si="728"/>
        <v>40301012</v>
      </c>
      <c r="M879" s="230">
        <f t="shared" si="728"/>
        <v>8760</v>
      </c>
      <c r="N879" s="230" t="str">
        <f t="shared" si="728"/>
        <v>000</v>
      </c>
      <c r="O879" s="230" t="str">
        <f t="shared" si="728"/>
        <v/>
      </c>
      <c r="P879" s="230" t="str">
        <f t="shared" si="728"/>
        <v>Permitted Tank Losses</v>
      </c>
      <c r="Q879" s="231">
        <f t="shared" si="728"/>
        <v>0</v>
      </c>
      <c r="R879" s="231">
        <f t="shared" si="728"/>
        <v>1.5154191952261962</v>
      </c>
      <c r="S879" s="231">
        <f t="shared" si="728"/>
        <v>0</v>
      </c>
      <c r="T879" s="231">
        <f t="shared" si="728"/>
        <v>0</v>
      </c>
      <c r="U879" s="231">
        <f t="shared" si="728"/>
        <v>0</v>
      </c>
    </row>
    <row r="880" spans="1:21" s="7" customFormat="1" x14ac:dyDescent="0.2">
      <c r="A880" s="230" t="str">
        <f t="shared" ref="A880:B880" si="729">A368</f>
        <v>MTDEQ Permitted Sources</v>
      </c>
      <c r="B880" s="230" t="str">
        <f t="shared" si="729"/>
        <v>30</v>
      </c>
      <c r="C880" s="226" t="str">
        <f>VLOOKUP(D880,fips_xref!$A$5:$C$286,2,FALSE)</f>
        <v>RICHLAND, MT_Non-Tribal</v>
      </c>
      <c r="D880" s="230" t="str">
        <f t="shared" si="645"/>
        <v>3008302</v>
      </c>
      <c r="E880" s="230" t="str">
        <f t="shared" ref="E880:U880" si="730">E368</f>
        <v>083-0044</v>
      </c>
      <c r="F880" s="230" t="str">
        <f t="shared" si="730"/>
        <v>VAIRA COMPRESSOR STATION</v>
      </c>
      <c r="G880" s="230" t="str">
        <f t="shared" si="730"/>
        <v>RICHLAND</v>
      </c>
      <c r="H880" s="230">
        <f t="shared" si="730"/>
        <v>-104.85552300000001</v>
      </c>
      <c r="I880" s="230">
        <f t="shared" si="730"/>
        <v>47.910699999999999</v>
      </c>
      <c r="J880" s="230" t="str">
        <f t="shared" si="730"/>
        <v>#3 1478 HP WAUKESHA RECIPROCATING INTERNAL COMBUSTION ENGINE</v>
      </c>
      <c r="K880" s="230" t="str">
        <f t="shared" si="730"/>
        <v>NATURAL GAS COMP ENGINE</v>
      </c>
      <c r="L880" s="230">
        <f t="shared" si="730"/>
        <v>20200253</v>
      </c>
      <c r="M880" s="230">
        <f t="shared" si="730"/>
        <v>0</v>
      </c>
      <c r="N880" s="230" t="str">
        <f t="shared" si="730"/>
        <v>000</v>
      </c>
      <c r="O880" s="230" t="str">
        <f t="shared" si="730"/>
        <v/>
      </c>
      <c r="P880" s="230" t="str">
        <f t="shared" si="730"/>
        <v>Compressor Engines</v>
      </c>
      <c r="Q880" s="231">
        <f t="shared" si="730"/>
        <v>0</v>
      </c>
      <c r="R880" s="231">
        <f t="shared" si="730"/>
        <v>0</v>
      </c>
      <c r="S880" s="231">
        <f t="shared" si="730"/>
        <v>0</v>
      </c>
      <c r="T880" s="231">
        <f t="shared" si="730"/>
        <v>0</v>
      </c>
      <c r="U880" s="231">
        <f t="shared" si="730"/>
        <v>0</v>
      </c>
    </row>
    <row r="881" spans="1:21" s="7" customFormat="1" x14ac:dyDescent="0.2">
      <c r="A881" s="230" t="str">
        <f t="shared" ref="A881:B881" si="731">A369</f>
        <v>MTDEQ Permitted Sources</v>
      </c>
      <c r="B881" s="230" t="str">
        <f t="shared" si="731"/>
        <v>30</v>
      </c>
      <c r="C881" s="226" t="str">
        <f>VLOOKUP(D881,fips_xref!$A$5:$C$286,2,FALSE)</f>
        <v>RICHLAND, MT_Non-Tribal</v>
      </c>
      <c r="D881" s="230" t="str">
        <f t="shared" si="645"/>
        <v>3008302</v>
      </c>
      <c r="E881" s="230" t="str">
        <f t="shared" ref="E881:U881" si="732">E369</f>
        <v>083-0044</v>
      </c>
      <c r="F881" s="230" t="str">
        <f t="shared" si="732"/>
        <v>VAIRA COMPRESSOR STATION</v>
      </c>
      <c r="G881" s="230" t="str">
        <f t="shared" si="732"/>
        <v>RICHLAND</v>
      </c>
      <c r="H881" s="230">
        <f t="shared" si="732"/>
        <v>-104.85552300000001</v>
      </c>
      <c r="I881" s="230">
        <f t="shared" si="732"/>
        <v>47.910699999999999</v>
      </c>
      <c r="J881" s="230" t="str">
        <f t="shared" si="732"/>
        <v>FUGITIVE EMISSIONS - VALVES, PIPING, AND PUMPS</v>
      </c>
      <c r="K881" s="230" t="str">
        <f t="shared" si="732"/>
        <v>FUG EMISSIONS - FACILITY</v>
      </c>
      <c r="L881" s="230">
        <f t="shared" si="732"/>
        <v>31000207</v>
      </c>
      <c r="M881" s="230">
        <f t="shared" si="732"/>
        <v>8760</v>
      </c>
      <c r="N881" s="230" t="str">
        <f t="shared" si="732"/>
        <v>000</v>
      </c>
      <c r="O881" s="230" t="str">
        <f t="shared" si="732"/>
        <v/>
      </c>
      <c r="P881" s="230" t="str">
        <f t="shared" si="732"/>
        <v>Permitted Fugitives</v>
      </c>
      <c r="Q881" s="231">
        <f t="shared" si="732"/>
        <v>0</v>
      </c>
      <c r="R881" s="231">
        <f t="shared" si="732"/>
        <v>1.4312292399358517</v>
      </c>
      <c r="S881" s="231">
        <f t="shared" si="732"/>
        <v>0</v>
      </c>
      <c r="T881" s="231">
        <f t="shared" si="732"/>
        <v>0</v>
      </c>
      <c r="U881" s="231">
        <f t="shared" si="732"/>
        <v>0</v>
      </c>
    </row>
    <row r="882" spans="1:21" s="7" customFormat="1" x14ac:dyDescent="0.2">
      <c r="A882" s="230" t="str">
        <f t="shared" ref="A882:B882" si="733">A370</f>
        <v>MTDEQ Permitted Sources</v>
      </c>
      <c r="B882" s="230" t="str">
        <f t="shared" si="733"/>
        <v>30</v>
      </c>
      <c r="C882" s="226" t="str">
        <f>VLOOKUP(D882,fips_xref!$A$5:$C$286,2,FALSE)</f>
        <v>RICHLAND, MT_Non-Tribal</v>
      </c>
      <c r="D882" s="230" t="str">
        <f t="shared" si="645"/>
        <v>3008302</v>
      </c>
      <c r="E882" s="230" t="str">
        <f t="shared" ref="E882:U882" si="734">E370</f>
        <v>083-0044</v>
      </c>
      <c r="F882" s="230" t="str">
        <f t="shared" si="734"/>
        <v>VAIRA COMPRESSOR STATION</v>
      </c>
      <c r="G882" s="230" t="str">
        <f t="shared" si="734"/>
        <v>RICHLAND</v>
      </c>
      <c r="H882" s="230">
        <f t="shared" si="734"/>
        <v>-104.85552300000001</v>
      </c>
      <c r="I882" s="230">
        <f t="shared" si="734"/>
        <v>47.910699999999999</v>
      </c>
      <c r="J882" s="230" t="str">
        <f t="shared" si="734"/>
        <v>TEG DEHYDRATION BOILER EXHAUST</v>
      </c>
      <c r="K882" s="230" t="str">
        <f t="shared" si="734"/>
        <v>EXT BOILER &lt;100MMBTU/HR</v>
      </c>
      <c r="L882" s="230">
        <f t="shared" si="734"/>
        <v>10200603</v>
      </c>
      <c r="M882" s="230">
        <f t="shared" si="734"/>
        <v>8760</v>
      </c>
      <c r="N882" s="230" t="str">
        <f t="shared" si="734"/>
        <v>000</v>
      </c>
      <c r="O882" s="230" t="str">
        <f t="shared" si="734"/>
        <v/>
      </c>
      <c r="P882" s="230" t="str">
        <f t="shared" si="734"/>
        <v>Process Heaters</v>
      </c>
      <c r="Q882" s="231">
        <f t="shared" si="734"/>
        <v>0.11225327372045896</v>
      </c>
      <c r="R882" s="231">
        <f t="shared" si="734"/>
        <v>5.1257202612081719E-4</v>
      </c>
      <c r="S882" s="231">
        <f t="shared" si="734"/>
        <v>5.6126636860229479E-2</v>
      </c>
      <c r="T882" s="231">
        <f t="shared" si="734"/>
        <v>5.1257202612081719E-4</v>
      </c>
      <c r="U882" s="231">
        <f t="shared" si="734"/>
        <v>5.6382922873289892E-3</v>
      </c>
    </row>
    <row r="883" spans="1:21" s="7" customFormat="1" x14ac:dyDescent="0.2">
      <c r="A883" s="230" t="str">
        <f t="shared" ref="A883:B883" si="735">A371</f>
        <v>MTDEQ Permitted Sources</v>
      </c>
      <c r="B883" s="230" t="str">
        <f t="shared" si="735"/>
        <v>30</v>
      </c>
      <c r="C883" s="226" t="str">
        <f>VLOOKUP(D883,fips_xref!$A$5:$C$286,2,FALSE)</f>
        <v>RICHLAND, MT_Non-Tribal</v>
      </c>
      <c r="D883" s="230" t="str">
        <f t="shared" si="645"/>
        <v>3008302</v>
      </c>
      <c r="E883" s="230" t="str">
        <f t="shared" ref="E883:U883" si="736">E371</f>
        <v>083-0044</v>
      </c>
      <c r="F883" s="230" t="str">
        <f t="shared" si="736"/>
        <v>VAIRA COMPRESSOR STATION</v>
      </c>
      <c r="G883" s="230" t="str">
        <f t="shared" si="736"/>
        <v>RICHLAND</v>
      </c>
      <c r="H883" s="230">
        <f t="shared" si="736"/>
        <v>-104.85552300000001</v>
      </c>
      <c r="I883" s="230">
        <f t="shared" si="736"/>
        <v>47.910699999999999</v>
      </c>
      <c r="J883" s="230" t="str">
        <f t="shared" si="736"/>
        <v>TEG DEHYDRATION STILL VENT</v>
      </c>
      <c r="K883" s="230" t="str">
        <f t="shared" si="736"/>
        <v>TEG DEHYDRATION VENT</v>
      </c>
      <c r="L883" s="230">
        <f t="shared" si="736"/>
        <v>10200603</v>
      </c>
      <c r="M883" s="230">
        <f t="shared" si="736"/>
        <v>8760</v>
      </c>
      <c r="N883" s="230" t="str">
        <f t="shared" si="736"/>
        <v>000</v>
      </c>
      <c r="O883" s="230" t="str">
        <f t="shared" si="736"/>
        <v/>
      </c>
      <c r="P883" s="230" t="str">
        <f t="shared" si="736"/>
        <v>Process Heaters</v>
      </c>
      <c r="Q883" s="231">
        <f t="shared" si="736"/>
        <v>0</v>
      </c>
      <c r="R883" s="231">
        <f t="shared" si="736"/>
        <v>12.235606835530028</v>
      </c>
      <c r="S883" s="231">
        <f t="shared" si="736"/>
        <v>0</v>
      </c>
      <c r="T883" s="231">
        <f t="shared" si="736"/>
        <v>0</v>
      </c>
      <c r="U883" s="231">
        <f t="shared" si="736"/>
        <v>0</v>
      </c>
    </row>
    <row r="884" spans="1:21" s="7" customFormat="1" x14ac:dyDescent="0.2">
      <c r="A884" s="230" t="str">
        <f t="shared" ref="A884:B884" si="737">A372</f>
        <v>MTDEQ Permitted Sources</v>
      </c>
      <c r="B884" s="230" t="str">
        <f t="shared" si="737"/>
        <v>30</v>
      </c>
      <c r="C884" s="226" t="str">
        <f>VLOOKUP(D884,fips_xref!$A$5:$C$286,2,FALSE)</f>
        <v>RICHLAND, MT_Non-Tribal</v>
      </c>
      <c r="D884" s="230" t="str">
        <f t="shared" si="645"/>
        <v>3008302</v>
      </c>
      <c r="E884" s="230" t="str">
        <f t="shared" ref="E884:U884" si="738">E372</f>
        <v>083-0045</v>
      </c>
      <c r="F884" s="230" t="str">
        <f t="shared" si="738"/>
        <v>CAROLINE 1-32H</v>
      </c>
      <c r="G884" s="230" t="str">
        <f t="shared" si="738"/>
        <v>RICHLAND</v>
      </c>
      <c r="H884" s="230">
        <f t="shared" si="738"/>
        <v>-104.91234</v>
      </c>
      <c r="I884" s="230">
        <f t="shared" si="738"/>
        <v>47.968310000000002</v>
      </c>
      <c r="J884" s="230" t="str">
        <f t="shared" si="738"/>
        <v>FUGITIVE EMISSIONS</v>
      </c>
      <c r="K884" s="230" t="str">
        <f t="shared" si="738"/>
        <v>VALVES,PIPING,EQIPMENT</v>
      </c>
      <c r="L884" s="230">
        <f t="shared" si="738"/>
        <v>31000207</v>
      </c>
      <c r="M884" s="230">
        <f t="shared" si="738"/>
        <v>10913</v>
      </c>
      <c r="N884" s="230" t="str">
        <f t="shared" si="738"/>
        <v>000</v>
      </c>
      <c r="O884" s="230" t="str">
        <f t="shared" si="738"/>
        <v/>
      </c>
      <c r="P884" s="230" t="str">
        <f t="shared" si="738"/>
        <v>Permitted Fugitives</v>
      </c>
      <c r="Q884" s="231">
        <f t="shared" si="738"/>
        <v>0</v>
      </c>
      <c r="R884" s="231">
        <f t="shared" si="738"/>
        <v>0.32445809253447727</v>
      </c>
      <c r="S884" s="231">
        <f t="shared" si="738"/>
        <v>0</v>
      </c>
      <c r="T884" s="231">
        <f t="shared" si="738"/>
        <v>0</v>
      </c>
      <c r="U884" s="231">
        <f t="shared" si="738"/>
        <v>0</v>
      </c>
    </row>
    <row r="885" spans="1:21" s="7" customFormat="1" x14ac:dyDescent="0.2">
      <c r="A885" s="230" t="str">
        <f t="shared" ref="A885:B885" si="739">A373</f>
        <v>MTDEQ Permitted Sources</v>
      </c>
      <c r="B885" s="230" t="str">
        <f t="shared" si="739"/>
        <v>30</v>
      </c>
      <c r="C885" s="226" t="str">
        <f>VLOOKUP(D885,fips_xref!$A$5:$C$286,2,FALSE)</f>
        <v>RICHLAND, MT_Non-Tribal</v>
      </c>
      <c r="D885" s="230" t="str">
        <f t="shared" si="645"/>
        <v>3008302</v>
      </c>
      <c r="E885" s="230" t="str">
        <f t="shared" ref="E885:U885" si="740">E373</f>
        <v>083-0045</v>
      </c>
      <c r="F885" s="230" t="str">
        <f t="shared" si="740"/>
        <v>CAROLINE 1-32H</v>
      </c>
      <c r="G885" s="230" t="str">
        <f t="shared" si="740"/>
        <v>RICHLAND</v>
      </c>
      <c r="H885" s="230">
        <f t="shared" si="740"/>
        <v>-104.91234</v>
      </c>
      <c r="I885" s="230">
        <f t="shared" si="740"/>
        <v>47.968310000000002</v>
      </c>
      <c r="J885" s="230" t="str">
        <f t="shared" si="740"/>
        <v>HEAT TREATER BURNER</v>
      </c>
      <c r="K885" s="230" t="str">
        <f t="shared" si="740"/>
        <v>HEATING UNIT</v>
      </c>
      <c r="L885" s="230">
        <f t="shared" si="740"/>
        <v>31000205</v>
      </c>
      <c r="M885" s="230">
        <f t="shared" si="740"/>
        <v>7944</v>
      </c>
      <c r="N885" s="230" t="str">
        <f t="shared" si="740"/>
        <v>000</v>
      </c>
      <c r="O885" s="230" t="str">
        <f t="shared" si="740"/>
        <v/>
      </c>
      <c r="P885" s="230" t="str">
        <f t="shared" si="740"/>
        <v>Natural Gas Production, Flares</v>
      </c>
      <c r="Q885" s="231">
        <f t="shared" si="740"/>
        <v>3.5111183789275975E-2</v>
      </c>
      <c r="R885" s="231">
        <f t="shared" si="740"/>
        <v>1.0251440522416344E-3</v>
      </c>
      <c r="S885" s="231">
        <f t="shared" si="740"/>
        <v>2.3450170195027386E-2</v>
      </c>
      <c r="T885" s="231">
        <f t="shared" si="740"/>
        <v>5.1257202612081719E-4</v>
      </c>
      <c r="U885" s="231">
        <f t="shared" si="740"/>
        <v>2.5628601306040858E-3</v>
      </c>
    </row>
    <row r="886" spans="1:21" s="7" customFormat="1" x14ac:dyDescent="0.2">
      <c r="A886" s="230" t="str">
        <f t="shared" ref="A886:B886" si="741">A374</f>
        <v>MTDEQ Permitted Sources</v>
      </c>
      <c r="B886" s="230" t="str">
        <f t="shared" si="741"/>
        <v>30</v>
      </c>
      <c r="C886" s="226" t="str">
        <f>VLOOKUP(D886,fips_xref!$A$5:$C$286,2,FALSE)</f>
        <v>RICHLAND, MT_Non-Tribal</v>
      </c>
      <c r="D886" s="230" t="str">
        <f t="shared" si="645"/>
        <v>3008302</v>
      </c>
      <c r="E886" s="230" t="str">
        <f t="shared" ref="E886:U886" si="742">E374</f>
        <v>083-0045</v>
      </c>
      <c r="F886" s="230" t="str">
        <f t="shared" si="742"/>
        <v>CAROLINE 1-32H</v>
      </c>
      <c r="G886" s="230" t="str">
        <f t="shared" si="742"/>
        <v>RICHLAND</v>
      </c>
      <c r="H886" s="230">
        <f t="shared" si="742"/>
        <v>-104.91234</v>
      </c>
      <c r="I886" s="230">
        <f t="shared" si="742"/>
        <v>47.968310000000002</v>
      </c>
      <c r="J886" s="230" t="str">
        <f t="shared" si="742"/>
        <v>PRODUCTION TANKS (3 TOTAL)</v>
      </c>
      <c r="K886" s="230" t="str">
        <f t="shared" si="742"/>
        <v>CRUDE OIL STORAGE TANKS</v>
      </c>
      <c r="L886" s="230">
        <f t="shared" si="742"/>
        <v>40301012</v>
      </c>
      <c r="M886" s="230">
        <f t="shared" si="742"/>
        <v>10913</v>
      </c>
      <c r="N886" s="230" t="str">
        <f t="shared" si="742"/>
        <v>000</v>
      </c>
      <c r="O886" s="230" t="str">
        <f t="shared" si="742"/>
        <v/>
      </c>
      <c r="P886" s="230" t="str">
        <f t="shared" si="742"/>
        <v>Permitted Tank Losses</v>
      </c>
      <c r="Q886" s="231">
        <f t="shared" si="742"/>
        <v>0</v>
      </c>
      <c r="R886" s="231">
        <f t="shared" si="742"/>
        <v>2.2571109170230184</v>
      </c>
      <c r="S886" s="231">
        <f t="shared" si="742"/>
        <v>0</v>
      </c>
      <c r="T886" s="231">
        <f t="shared" si="742"/>
        <v>0</v>
      </c>
      <c r="U886" s="231">
        <f t="shared" si="742"/>
        <v>0</v>
      </c>
    </row>
    <row r="887" spans="1:21" s="7" customFormat="1" x14ac:dyDescent="0.2">
      <c r="A887" s="230" t="str">
        <f t="shared" ref="A887:B887" si="743">A375</f>
        <v>MTDEQ Permitted Sources</v>
      </c>
      <c r="B887" s="230" t="str">
        <f t="shared" si="743"/>
        <v>30</v>
      </c>
      <c r="C887" s="226" t="str">
        <f>VLOOKUP(D887,fips_xref!$A$5:$C$286,2,FALSE)</f>
        <v>RICHLAND, MT_Non-Tribal</v>
      </c>
      <c r="D887" s="230" t="str">
        <f t="shared" si="645"/>
        <v>3008302</v>
      </c>
      <c r="E887" s="230" t="str">
        <f t="shared" ref="E887:U887" si="744">E375</f>
        <v>083-0045</v>
      </c>
      <c r="F887" s="230" t="str">
        <f t="shared" si="744"/>
        <v>CAROLINE 1-32H</v>
      </c>
      <c r="G887" s="230" t="str">
        <f t="shared" si="744"/>
        <v>RICHLAND</v>
      </c>
      <c r="H887" s="230">
        <f t="shared" si="744"/>
        <v>-104.91234</v>
      </c>
      <c r="I887" s="230">
        <f t="shared" si="744"/>
        <v>47.968310000000002</v>
      </c>
      <c r="J887" s="230" t="str">
        <f t="shared" si="744"/>
        <v>PUMPING UNIT</v>
      </c>
      <c r="K887" s="230" t="str">
        <f t="shared" si="744"/>
        <v>85-HP PUMPING UNIT ENGINE</v>
      </c>
      <c r="L887" s="230">
        <f t="shared" si="744"/>
        <v>20200253</v>
      </c>
      <c r="M887" s="230">
        <f t="shared" si="744"/>
        <v>7944</v>
      </c>
      <c r="N887" s="230" t="str">
        <f t="shared" si="744"/>
        <v>000</v>
      </c>
      <c r="O887" s="230" t="str">
        <f t="shared" si="744"/>
        <v/>
      </c>
      <c r="P887" s="230" t="str">
        <f t="shared" si="744"/>
        <v>Compressor Engines</v>
      </c>
      <c r="Q887" s="231">
        <f t="shared" si="744"/>
        <v>1.1707145076599463</v>
      </c>
      <c r="R887" s="231">
        <f t="shared" si="744"/>
        <v>1.6286976129988964</v>
      </c>
      <c r="S887" s="231">
        <f t="shared" si="744"/>
        <v>1.6286976129988964</v>
      </c>
      <c r="T887" s="231">
        <f t="shared" si="744"/>
        <v>2.5628601306040858E-3</v>
      </c>
      <c r="U887" s="231">
        <f t="shared" si="744"/>
        <v>5.0872773592491101E-2</v>
      </c>
    </row>
    <row r="888" spans="1:21" s="7" customFormat="1" x14ac:dyDescent="0.2">
      <c r="A888" s="230" t="str">
        <f t="shared" ref="A888:B888" si="745">A376</f>
        <v>MTDEQ Permitted Sources</v>
      </c>
      <c r="B888" s="230" t="str">
        <f t="shared" si="745"/>
        <v>30</v>
      </c>
      <c r="C888" s="226" t="str">
        <f>VLOOKUP(D888,fips_xref!$A$5:$C$286,2,FALSE)</f>
        <v>RICHLAND, MT_Non-Tribal</v>
      </c>
      <c r="D888" s="230" t="str">
        <f t="shared" si="645"/>
        <v>3008302</v>
      </c>
      <c r="E888" s="230" t="str">
        <f t="shared" ref="E888:U888" si="746">E376</f>
        <v>083-0045</v>
      </c>
      <c r="F888" s="230" t="str">
        <f t="shared" si="746"/>
        <v>CAROLINE 1-32H</v>
      </c>
      <c r="G888" s="230" t="str">
        <f t="shared" si="746"/>
        <v>RICHLAND</v>
      </c>
      <c r="H888" s="230">
        <f t="shared" si="746"/>
        <v>-104.91234</v>
      </c>
      <c r="I888" s="230">
        <f t="shared" si="746"/>
        <v>47.968310000000002</v>
      </c>
      <c r="J888" s="230" t="str">
        <f t="shared" si="746"/>
        <v>TANK VAPOR FLARE</v>
      </c>
      <c r="K888" s="230" t="str">
        <f t="shared" si="746"/>
        <v>GAS FLARE</v>
      </c>
      <c r="L888" s="230">
        <f t="shared" si="746"/>
        <v>31000205</v>
      </c>
      <c r="M888" s="230">
        <f t="shared" si="746"/>
        <v>7944</v>
      </c>
      <c r="N888" s="230" t="str">
        <f t="shared" si="746"/>
        <v>000</v>
      </c>
      <c r="O888" s="230" t="str">
        <f t="shared" si="746"/>
        <v/>
      </c>
      <c r="P888" s="230" t="str">
        <f t="shared" si="746"/>
        <v>Natural Gas Production, Flares</v>
      </c>
      <c r="Q888" s="231">
        <f t="shared" si="746"/>
        <v>0.3063899286137185</v>
      </c>
      <c r="R888" s="231">
        <f t="shared" si="746"/>
        <v>4.1151845117109804</v>
      </c>
      <c r="S888" s="231">
        <f t="shared" si="746"/>
        <v>0.66416520284604885</v>
      </c>
      <c r="T888" s="231">
        <f t="shared" si="746"/>
        <v>1.0251440522416344E-3</v>
      </c>
      <c r="U888" s="231">
        <f t="shared" si="746"/>
        <v>9.6107254897653226E-3</v>
      </c>
    </row>
    <row r="889" spans="1:21" s="7" customFormat="1" x14ac:dyDescent="0.2">
      <c r="A889" s="230" t="str">
        <f t="shared" ref="A889:B889" si="747">A377</f>
        <v>MTDEQ Permitted Sources</v>
      </c>
      <c r="B889" s="230" t="str">
        <f t="shared" si="747"/>
        <v>30</v>
      </c>
      <c r="C889" s="226" t="str">
        <f>VLOOKUP(D889,fips_xref!$A$5:$C$286,2,FALSE)</f>
        <v>RICHLAND, MT_Non-Tribal</v>
      </c>
      <c r="D889" s="230" t="str">
        <f t="shared" si="645"/>
        <v>3008302</v>
      </c>
      <c r="E889" s="230" t="str">
        <f t="shared" ref="E889:U889" si="748">E377</f>
        <v>083-0045</v>
      </c>
      <c r="F889" s="230" t="str">
        <f t="shared" si="748"/>
        <v>CAROLINE 1-32H</v>
      </c>
      <c r="G889" s="230" t="str">
        <f t="shared" si="748"/>
        <v>RICHLAND</v>
      </c>
      <c r="H889" s="230">
        <f t="shared" si="748"/>
        <v>-104.91234</v>
      </c>
      <c r="I889" s="230">
        <f t="shared" si="748"/>
        <v>47.968310000000002</v>
      </c>
      <c r="J889" s="230" t="str">
        <f t="shared" si="748"/>
        <v>TREATER GAS FLARE</v>
      </c>
      <c r="K889" s="230" t="str">
        <f t="shared" si="748"/>
        <v>GAS FLARE</v>
      </c>
      <c r="L889" s="230">
        <f t="shared" si="748"/>
        <v>31000205</v>
      </c>
      <c r="M889" s="230">
        <f t="shared" si="748"/>
        <v>48</v>
      </c>
      <c r="N889" s="230" t="str">
        <f t="shared" si="748"/>
        <v>000</v>
      </c>
      <c r="O889" s="230" t="str">
        <f t="shared" si="748"/>
        <v/>
      </c>
      <c r="P889" s="230" t="str">
        <f t="shared" si="748"/>
        <v>Natural Gas Production, Flares</v>
      </c>
      <c r="Q889" s="231">
        <f t="shared" si="748"/>
        <v>3.6648899867638432E-2</v>
      </c>
      <c r="R889" s="231">
        <f t="shared" si="748"/>
        <v>0.12673343345837204</v>
      </c>
      <c r="S889" s="231">
        <f t="shared" si="748"/>
        <v>7.2913370715686238E-2</v>
      </c>
      <c r="T889" s="231">
        <f t="shared" si="748"/>
        <v>0</v>
      </c>
      <c r="U889" s="231">
        <f t="shared" si="748"/>
        <v>0</v>
      </c>
    </row>
    <row r="890" spans="1:21" s="7" customFormat="1" x14ac:dyDescent="0.2">
      <c r="A890" s="230" t="str">
        <f t="shared" ref="A890:B890" si="749">A378</f>
        <v>MTDEQ Permitted Sources</v>
      </c>
      <c r="B890" s="230" t="str">
        <f t="shared" si="749"/>
        <v>30</v>
      </c>
      <c r="C890" s="226" t="str">
        <f>VLOOKUP(D890,fips_xref!$A$5:$C$286,2,FALSE)</f>
        <v>RICHLAND, MT_Non-Tribal</v>
      </c>
      <c r="D890" s="230" t="str">
        <f t="shared" si="645"/>
        <v>3008302</v>
      </c>
      <c r="E890" s="230" t="str">
        <f t="shared" ref="E890:U890" si="750">E378</f>
        <v>083-0045</v>
      </c>
      <c r="F890" s="230" t="str">
        <f t="shared" si="750"/>
        <v>CAROLINE 1-32H</v>
      </c>
      <c r="G890" s="230" t="str">
        <f t="shared" si="750"/>
        <v>RICHLAND</v>
      </c>
      <c r="H890" s="230">
        <f t="shared" si="750"/>
        <v>-104.91234</v>
      </c>
      <c r="I890" s="230">
        <f t="shared" si="750"/>
        <v>47.968310000000002</v>
      </c>
      <c r="J890" s="230" t="str">
        <f t="shared" si="750"/>
        <v>TRUCK LOADING/UNLOADING OPERATIONS</v>
      </c>
      <c r="K890" s="230" t="str">
        <f t="shared" si="750"/>
        <v>TRUCK LOADING/UNLOADING</v>
      </c>
      <c r="L890" s="230">
        <f t="shared" si="750"/>
        <v>31000207</v>
      </c>
      <c r="M890" s="230">
        <f t="shared" si="750"/>
        <v>10988</v>
      </c>
      <c r="N890" s="230" t="str">
        <f t="shared" si="750"/>
        <v>000</v>
      </c>
      <c r="O890" s="230" t="str">
        <f t="shared" si="750"/>
        <v/>
      </c>
      <c r="P890" s="230" t="str">
        <f t="shared" si="750"/>
        <v>Permitted Fugitives</v>
      </c>
      <c r="Q890" s="231">
        <f t="shared" si="750"/>
        <v>0</v>
      </c>
      <c r="R890" s="231">
        <f t="shared" si="750"/>
        <v>0.29498520103253029</v>
      </c>
      <c r="S890" s="231">
        <f t="shared" si="750"/>
        <v>0</v>
      </c>
      <c r="T890" s="231">
        <f t="shared" si="750"/>
        <v>0</v>
      </c>
      <c r="U890" s="231">
        <f t="shared" si="750"/>
        <v>0</v>
      </c>
    </row>
    <row r="891" spans="1:21" s="7" customFormat="1" x14ac:dyDescent="0.2">
      <c r="A891" s="230" t="str">
        <f t="shared" ref="A891:B891" si="751">A379</f>
        <v>MTDEQ Permitted Sources</v>
      </c>
      <c r="B891" s="230" t="str">
        <f t="shared" si="751"/>
        <v>30</v>
      </c>
      <c r="C891" s="226" t="str">
        <f>VLOOKUP(D891,fips_xref!$A$5:$C$286,2,FALSE)</f>
        <v>RICHLAND, MT_Non-Tribal</v>
      </c>
      <c r="D891" s="230" t="str">
        <f t="shared" si="645"/>
        <v>3008302</v>
      </c>
      <c r="E891" s="230" t="str">
        <f t="shared" ref="E891:U891" si="752">E379</f>
        <v>083-0046</v>
      </c>
      <c r="F891" s="230" t="str">
        <f t="shared" si="752"/>
        <v>CALVIN 1-6H</v>
      </c>
      <c r="G891" s="230" t="str">
        <f t="shared" si="752"/>
        <v>RICHLAND</v>
      </c>
      <c r="H891" s="230">
        <f t="shared" si="752"/>
        <v>-104.67375</v>
      </c>
      <c r="I891" s="230">
        <f t="shared" si="752"/>
        <v>47.953600000000002</v>
      </c>
      <c r="J891" s="230" t="str">
        <f t="shared" si="752"/>
        <v>FUGITIVE EMISSIONS</v>
      </c>
      <c r="K891" s="230" t="str">
        <f t="shared" si="752"/>
        <v>VALVES,PIPING,EQUIPMENT</v>
      </c>
      <c r="L891" s="230">
        <f t="shared" si="752"/>
        <v>31000207</v>
      </c>
      <c r="M891" s="230">
        <f t="shared" si="752"/>
        <v>21065</v>
      </c>
      <c r="N891" s="230" t="str">
        <f t="shared" si="752"/>
        <v>000</v>
      </c>
      <c r="O891" s="230" t="str">
        <f t="shared" si="752"/>
        <v/>
      </c>
      <c r="P891" s="230" t="str">
        <f t="shared" si="752"/>
        <v>Permitted Fugitives</v>
      </c>
      <c r="Q891" s="231">
        <f t="shared" si="752"/>
        <v>0</v>
      </c>
      <c r="R891" s="231">
        <f t="shared" si="752"/>
        <v>0.62623487291310842</v>
      </c>
      <c r="S891" s="231">
        <f t="shared" si="752"/>
        <v>0</v>
      </c>
      <c r="T891" s="231">
        <f t="shared" si="752"/>
        <v>0</v>
      </c>
      <c r="U891" s="231">
        <f t="shared" si="752"/>
        <v>0</v>
      </c>
    </row>
    <row r="892" spans="1:21" s="7" customFormat="1" x14ac:dyDescent="0.2">
      <c r="A892" s="230" t="str">
        <f t="shared" ref="A892:B892" si="753">A380</f>
        <v>MTDEQ Permitted Sources</v>
      </c>
      <c r="B892" s="230" t="str">
        <f t="shared" si="753"/>
        <v>30</v>
      </c>
      <c r="C892" s="226" t="str">
        <f>VLOOKUP(D892,fips_xref!$A$5:$C$286,2,FALSE)</f>
        <v>RICHLAND, MT_Non-Tribal</v>
      </c>
      <c r="D892" s="230" t="str">
        <f t="shared" si="645"/>
        <v>3008302</v>
      </c>
      <c r="E892" s="230" t="str">
        <f t="shared" ref="E892:U892" si="754">E380</f>
        <v>083-0046</v>
      </c>
      <c r="F892" s="230" t="str">
        <f t="shared" si="754"/>
        <v>CALVIN 1-6H</v>
      </c>
      <c r="G892" s="230" t="str">
        <f t="shared" si="754"/>
        <v>RICHLAND</v>
      </c>
      <c r="H892" s="230">
        <f t="shared" si="754"/>
        <v>-104.67375</v>
      </c>
      <c r="I892" s="230">
        <f t="shared" si="754"/>
        <v>47.953600000000002</v>
      </c>
      <c r="J892" s="230" t="str">
        <f t="shared" si="754"/>
        <v>HEAT TREATER BURNER</v>
      </c>
      <c r="K892" s="230" t="str">
        <f t="shared" si="754"/>
        <v>HEATING UNIT</v>
      </c>
      <c r="L892" s="230">
        <f t="shared" si="754"/>
        <v>31000205</v>
      </c>
      <c r="M892" s="230">
        <f t="shared" si="754"/>
        <v>7704</v>
      </c>
      <c r="N892" s="230" t="str">
        <f t="shared" si="754"/>
        <v>000</v>
      </c>
      <c r="O892" s="230" t="str">
        <f t="shared" si="754"/>
        <v/>
      </c>
      <c r="P892" s="230" t="str">
        <f t="shared" si="754"/>
        <v>Natural Gas Production, Flares</v>
      </c>
      <c r="Q892" s="231">
        <f t="shared" si="754"/>
        <v>0.14813331554891615</v>
      </c>
      <c r="R892" s="231">
        <f t="shared" si="754"/>
        <v>4.9975772546779675E-3</v>
      </c>
      <c r="S892" s="231">
        <f t="shared" si="754"/>
        <v>0.14813331554891615</v>
      </c>
      <c r="T892" s="231">
        <f t="shared" si="754"/>
        <v>1.0251440522416344E-3</v>
      </c>
      <c r="U892" s="231">
        <f t="shared" si="754"/>
        <v>1.1404727581188183E-2</v>
      </c>
    </row>
    <row r="893" spans="1:21" s="7" customFormat="1" x14ac:dyDescent="0.2">
      <c r="A893" s="230" t="str">
        <f t="shared" ref="A893:B893" si="755">A381</f>
        <v>MTDEQ Permitted Sources</v>
      </c>
      <c r="B893" s="230" t="str">
        <f t="shared" si="755"/>
        <v>30</v>
      </c>
      <c r="C893" s="226" t="str">
        <f>VLOOKUP(D893,fips_xref!$A$5:$C$286,2,FALSE)</f>
        <v>RICHLAND, MT_Non-Tribal</v>
      </c>
      <c r="D893" s="230" t="str">
        <f t="shared" si="645"/>
        <v>3008302</v>
      </c>
      <c r="E893" s="230" t="str">
        <f t="shared" ref="E893:U893" si="756">E381</f>
        <v>083-0046</v>
      </c>
      <c r="F893" s="230" t="str">
        <f t="shared" si="756"/>
        <v>CALVIN 1-6H</v>
      </c>
      <c r="G893" s="230" t="str">
        <f t="shared" si="756"/>
        <v>RICHLAND</v>
      </c>
      <c r="H893" s="230">
        <f t="shared" si="756"/>
        <v>-104.67375</v>
      </c>
      <c r="I893" s="230">
        <f t="shared" si="756"/>
        <v>47.953600000000002</v>
      </c>
      <c r="J893" s="230" t="str">
        <f t="shared" si="756"/>
        <v>PRODUCTION TANKS (3 TOTAL)</v>
      </c>
      <c r="K893" s="230" t="str">
        <f t="shared" si="756"/>
        <v>CRUDE OIL STORAGE TANKS</v>
      </c>
      <c r="L893" s="230">
        <f t="shared" si="756"/>
        <v>40301012</v>
      </c>
      <c r="M893" s="230">
        <f t="shared" si="756"/>
        <v>21065</v>
      </c>
      <c r="N893" s="230" t="str">
        <f t="shared" si="756"/>
        <v>000</v>
      </c>
      <c r="O893" s="230" t="str">
        <f t="shared" si="756"/>
        <v/>
      </c>
      <c r="P893" s="230" t="str">
        <f t="shared" si="756"/>
        <v>Permitted Tank Losses</v>
      </c>
      <c r="Q893" s="231">
        <f t="shared" si="756"/>
        <v>0</v>
      </c>
      <c r="R893" s="231">
        <f t="shared" si="756"/>
        <v>0.49668229331107183</v>
      </c>
      <c r="S893" s="231">
        <f t="shared" si="756"/>
        <v>0</v>
      </c>
      <c r="T893" s="231">
        <f t="shared" si="756"/>
        <v>0</v>
      </c>
      <c r="U893" s="231">
        <f t="shared" si="756"/>
        <v>0</v>
      </c>
    </row>
    <row r="894" spans="1:21" s="7" customFormat="1" x14ac:dyDescent="0.2">
      <c r="A894" s="230" t="str">
        <f t="shared" ref="A894:B894" si="757">A382</f>
        <v>MTDEQ Permitted Sources</v>
      </c>
      <c r="B894" s="230" t="str">
        <f t="shared" si="757"/>
        <v>30</v>
      </c>
      <c r="C894" s="226" t="str">
        <f>VLOOKUP(D894,fips_xref!$A$5:$C$286,2,FALSE)</f>
        <v>RICHLAND, MT_Non-Tribal</v>
      </c>
      <c r="D894" s="230" t="str">
        <f t="shared" si="645"/>
        <v>3008302</v>
      </c>
      <c r="E894" s="230" t="str">
        <f t="shared" ref="E894:U894" si="758">E382</f>
        <v>083-0046</v>
      </c>
      <c r="F894" s="230" t="str">
        <f t="shared" si="758"/>
        <v>CALVIN 1-6H</v>
      </c>
      <c r="G894" s="230" t="str">
        <f t="shared" si="758"/>
        <v>RICHLAND</v>
      </c>
      <c r="H894" s="230">
        <f t="shared" si="758"/>
        <v>-104.67375</v>
      </c>
      <c r="I894" s="230">
        <f t="shared" si="758"/>
        <v>47.953600000000002</v>
      </c>
      <c r="J894" s="230" t="str">
        <f t="shared" si="758"/>
        <v>PUMPING UNIT</v>
      </c>
      <c r="K894" s="230" t="str">
        <f t="shared" si="758"/>
        <v>85-HP PUMPING UNIT ENGINE</v>
      </c>
      <c r="L894" s="230">
        <f t="shared" si="758"/>
        <v>20200253</v>
      </c>
      <c r="M894" s="230">
        <f t="shared" si="758"/>
        <v>7704</v>
      </c>
      <c r="N894" s="230" t="str">
        <f t="shared" si="758"/>
        <v>000</v>
      </c>
      <c r="O894" s="230" t="str">
        <f t="shared" si="758"/>
        <v/>
      </c>
      <c r="P894" s="230" t="str">
        <f t="shared" si="758"/>
        <v>Compressor Engines</v>
      </c>
      <c r="Q894" s="231">
        <f t="shared" si="758"/>
        <v>1.13534703785761</v>
      </c>
      <c r="R894" s="231">
        <f t="shared" si="758"/>
        <v>1.579490698491298</v>
      </c>
      <c r="S894" s="231">
        <f t="shared" si="758"/>
        <v>1.579490698491298</v>
      </c>
      <c r="T894" s="231">
        <f t="shared" si="758"/>
        <v>2.4347171240738817E-3</v>
      </c>
      <c r="U894" s="231">
        <f t="shared" si="758"/>
        <v>4.9335057514128651E-2</v>
      </c>
    </row>
    <row r="895" spans="1:21" s="7" customFormat="1" x14ac:dyDescent="0.2">
      <c r="A895" s="230" t="str">
        <f t="shared" ref="A895:B895" si="759">A383</f>
        <v>MTDEQ Permitted Sources</v>
      </c>
      <c r="B895" s="230" t="str">
        <f t="shared" si="759"/>
        <v>30</v>
      </c>
      <c r="C895" s="226" t="str">
        <f>VLOOKUP(D895,fips_xref!$A$5:$C$286,2,FALSE)</f>
        <v>RICHLAND, MT_Non-Tribal</v>
      </c>
      <c r="D895" s="230" t="str">
        <f t="shared" si="645"/>
        <v>3008302</v>
      </c>
      <c r="E895" s="230" t="str">
        <f t="shared" ref="E895:U895" si="760">E383</f>
        <v>083-0046</v>
      </c>
      <c r="F895" s="230" t="str">
        <f t="shared" si="760"/>
        <v>CALVIN 1-6H</v>
      </c>
      <c r="G895" s="230" t="str">
        <f t="shared" si="760"/>
        <v>RICHLAND</v>
      </c>
      <c r="H895" s="230">
        <f t="shared" si="760"/>
        <v>-104.67375</v>
      </c>
      <c r="I895" s="230">
        <f t="shared" si="760"/>
        <v>47.953600000000002</v>
      </c>
      <c r="J895" s="230" t="str">
        <f t="shared" si="760"/>
        <v>TANK VAPOR GAS FLARE</v>
      </c>
      <c r="K895" s="230" t="str">
        <f t="shared" si="760"/>
        <v>GAS FLARE</v>
      </c>
      <c r="L895" s="230">
        <f t="shared" si="760"/>
        <v>31000205</v>
      </c>
      <c r="M895" s="230">
        <f t="shared" si="760"/>
        <v>7704</v>
      </c>
      <c r="N895" s="230" t="str">
        <f t="shared" si="760"/>
        <v>000</v>
      </c>
      <c r="O895" s="230" t="str">
        <f t="shared" si="760"/>
        <v/>
      </c>
      <c r="P895" s="230" t="str">
        <f t="shared" si="760"/>
        <v>Natural Gas Production, Flares</v>
      </c>
      <c r="Q895" s="231">
        <f t="shared" si="760"/>
        <v>0.29716363214354374</v>
      </c>
      <c r="R895" s="231">
        <f t="shared" si="760"/>
        <v>3.9907576523701525</v>
      </c>
      <c r="S895" s="231">
        <f t="shared" si="760"/>
        <v>1.2857869275240701</v>
      </c>
      <c r="T895" s="231">
        <f t="shared" si="760"/>
        <v>1.0251440522416344E-3</v>
      </c>
      <c r="U895" s="231">
        <f t="shared" si="760"/>
        <v>9.3544394767049142E-3</v>
      </c>
    </row>
    <row r="896" spans="1:21" s="7" customFormat="1" x14ac:dyDescent="0.2">
      <c r="A896" s="230" t="str">
        <f t="shared" ref="A896:B896" si="761">A384</f>
        <v>MTDEQ Permitted Sources</v>
      </c>
      <c r="B896" s="230" t="str">
        <f t="shared" si="761"/>
        <v>30</v>
      </c>
      <c r="C896" s="226" t="str">
        <f>VLOOKUP(D896,fips_xref!$A$5:$C$286,2,FALSE)</f>
        <v>RICHLAND, MT_Non-Tribal</v>
      </c>
      <c r="D896" s="230" t="str">
        <f t="shared" si="645"/>
        <v>3008302</v>
      </c>
      <c r="E896" s="230" t="str">
        <f t="shared" ref="E896:U896" si="762">E384</f>
        <v>083-0046</v>
      </c>
      <c r="F896" s="230" t="str">
        <f t="shared" si="762"/>
        <v>CALVIN 1-6H</v>
      </c>
      <c r="G896" s="230" t="str">
        <f t="shared" si="762"/>
        <v>RICHLAND</v>
      </c>
      <c r="H896" s="230">
        <f t="shared" si="762"/>
        <v>-104.67375</v>
      </c>
      <c r="I896" s="230">
        <f t="shared" si="762"/>
        <v>47.953600000000002</v>
      </c>
      <c r="J896" s="230" t="str">
        <f t="shared" si="762"/>
        <v>TREATER GLAS FLARE</v>
      </c>
      <c r="K896" s="230" t="str">
        <f t="shared" si="762"/>
        <v>GAS FLARE</v>
      </c>
      <c r="L896" s="230">
        <f t="shared" si="762"/>
        <v>31000205</v>
      </c>
      <c r="M896" s="230">
        <f t="shared" si="762"/>
        <v>48</v>
      </c>
      <c r="N896" s="230" t="str">
        <f t="shared" si="762"/>
        <v>000</v>
      </c>
      <c r="O896" s="230" t="str">
        <f t="shared" si="762"/>
        <v/>
      </c>
      <c r="P896" s="230" t="str">
        <f t="shared" si="762"/>
        <v>Natural Gas Production, Flares</v>
      </c>
      <c r="Q896" s="231">
        <f t="shared" si="762"/>
        <v>3.6648899867638432E-2</v>
      </c>
      <c r="R896" s="231">
        <f t="shared" si="762"/>
        <v>0.12673343345837204</v>
      </c>
      <c r="S896" s="231">
        <f t="shared" si="762"/>
        <v>7.2913370715686238E-2</v>
      </c>
      <c r="T896" s="231">
        <f t="shared" si="762"/>
        <v>0</v>
      </c>
      <c r="U896" s="231">
        <f t="shared" si="762"/>
        <v>0</v>
      </c>
    </row>
    <row r="897" spans="1:21" s="7" customFormat="1" x14ac:dyDescent="0.2">
      <c r="A897" s="230" t="str">
        <f t="shared" ref="A897:B897" si="763">A385</f>
        <v>MTDEQ Permitted Sources</v>
      </c>
      <c r="B897" s="230" t="str">
        <f t="shared" si="763"/>
        <v>30</v>
      </c>
      <c r="C897" s="226" t="str">
        <f>VLOOKUP(D897,fips_xref!$A$5:$C$286,2,FALSE)</f>
        <v>RICHLAND, MT_Non-Tribal</v>
      </c>
      <c r="D897" s="230" t="str">
        <f t="shared" si="645"/>
        <v>3008302</v>
      </c>
      <c r="E897" s="230" t="str">
        <f t="shared" ref="E897:U897" si="764">E385</f>
        <v>083-0046</v>
      </c>
      <c r="F897" s="230" t="str">
        <f t="shared" si="764"/>
        <v>CALVIN 1-6H</v>
      </c>
      <c r="G897" s="230" t="str">
        <f t="shared" si="764"/>
        <v>RICHLAND</v>
      </c>
      <c r="H897" s="230">
        <f t="shared" si="764"/>
        <v>-104.67375</v>
      </c>
      <c r="I897" s="230">
        <f t="shared" si="764"/>
        <v>47.953600000000002</v>
      </c>
      <c r="J897" s="230" t="str">
        <f t="shared" si="764"/>
        <v>TRUCK LOADING/UNLOADING OPERATIONS</v>
      </c>
      <c r="K897" s="230" t="str">
        <f t="shared" si="764"/>
        <v>TRUCK LOADING/UNLOADING</v>
      </c>
      <c r="L897" s="230">
        <f t="shared" si="764"/>
        <v>31000207</v>
      </c>
      <c r="M897" s="230">
        <f t="shared" si="764"/>
        <v>21027</v>
      </c>
      <c r="N897" s="230" t="str">
        <f t="shared" si="764"/>
        <v>000</v>
      </c>
      <c r="O897" s="230" t="str">
        <f t="shared" si="764"/>
        <v/>
      </c>
      <c r="P897" s="230" t="str">
        <f t="shared" si="764"/>
        <v>Permitted Fugitives</v>
      </c>
      <c r="Q897" s="231">
        <f t="shared" si="764"/>
        <v>0</v>
      </c>
      <c r="R897" s="231">
        <f t="shared" si="764"/>
        <v>0.56587951683738213</v>
      </c>
      <c r="S897" s="231">
        <f t="shared" si="764"/>
        <v>0</v>
      </c>
      <c r="T897" s="231">
        <f t="shared" si="764"/>
        <v>0</v>
      </c>
      <c r="U897" s="231">
        <f t="shared" si="764"/>
        <v>0</v>
      </c>
    </row>
    <row r="898" spans="1:21" s="7" customFormat="1" x14ac:dyDescent="0.2">
      <c r="A898" s="230" t="str">
        <f t="shared" ref="A898:B898" si="765">A386</f>
        <v>MTDEQ Permitted Sources</v>
      </c>
      <c r="B898" s="230" t="str">
        <f t="shared" si="765"/>
        <v>30</v>
      </c>
      <c r="C898" s="226" t="str">
        <f>VLOOKUP(D898,fips_xref!$A$5:$C$286,2,FALSE)</f>
        <v>RICHLAND, MT_Non-Tribal</v>
      </c>
      <c r="D898" s="230" t="str">
        <f t="shared" si="645"/>
        <v>3008302</v>
      </c>
      <c r="E898" s="230" t="str">
        <f t="shared" ref="E898:U898" si="766">E386</f>
        <v>083-0048</v>
      </c>
      <c r="F898" s="230" t="str">
        <f t="shared" si="766"/>
        <v>HOEFLE 2-22H BATTERY</v>
      </c>
      <c r="G898" s="230" t="str">
        <f t="shared" si="766"/>
        <v>RICHLAND</v>
      </c>
      <c r="H898" s="230">
        <f t="shared" si="766"/>
        <v>-104.72141999999999</v>
      </c>
      <c r="I898" s="230">
        <f t="shared" si="766"/>
        <v>47.898020000000002</v>
      </c>
      <c r="J898" s="230" t="str">
        <f t="shared" si="766"/>
        <v>FUGITIVE EMISSIONS-VALVES,PIPING,PUMPS</v>
      </c>
      <c r="K898" s="230" t="str">
        <f t="shared" si="766"/>
        <v>FUG EMISSIONS - EQUIPMENT</v>
      </c>
      <c r="L898" s="230">
        <f t="shared" si="766"/>
        <v>31000207</v>
      </c>
      <c r="M898" s="230">
        <f t="shared" si="766"/>
        <v>72734</v>
      </c>
      <c r="N898" s="230" t="str">
        <f t="shared" si="766"/>
        <v>000</v>
      </c>
      <c r="O898" s="230" t="str">
        <f t="shared" si="766"/>
        <v/>
      </c>
      <c r="P898" s="230" t="str">
        <f t="shared" si="766"/>
        <v>Permitted Fugitives</v>
      </c>
      <c r="Q898" s="231">
        <f t="shared" si="766"/>
        <v>0</v>
      </c>
      <c r="R898" s="231">
        <f t="shared" si="766"/>
        <v>2.1622850921906673</v>
      </c>
      <c r="S898" s="231">
        <f t="shared" si="766"/>
        <v>0</v>
      </c>
      <c r="T898" s="231">
        <f t="shared" si="766"/>
        <v>0</v>
      </c>
      <c r="U898" s="231">
        <f t="shared" si="766"/>
        <v>0</v>
      </c>
    </row>
    <row r="899" spans="1:21" s="7" customFormat="1" x14ac:dyDescent="0.2">
      <c r="A899" s="230" t="str">
        <f t="shared" ref="A899:B899" si="767">A387</f>
        <v>MTDEQ Permitted Sources</v>
      </c>
      <c r="B899" s="230" t="str">
        <f t="shared" si="767"/>
        <v>30</v>
      </c>
      <c r="C899" s="226" t="str">
        <f>VLOOKUP(D899,fips_xref!$A$5:$C$286,2,FALSE)</f>
        <v>RICHLAND, MT_Non-Tribal</v>
      </c>
      <c r="D899" s="230" t="str">
        <f t="shared" si="645"/>
        <v>3008302</v>
      </c>
      <c r="E899" s="230" t="str">
        <f t="shared" ref="E899:U899" si="768">E387</f>
        <v>083-0048</v>
      </c>
      <c r="F899" s="230" t="str">
        <f t="shared" si="768"/>
        <v>HOEFLE 2-22H BATTERY</v>
      </c>
      <c r="G899" s="230" t="str">
        <f t="shared" si="768"/>
        <v>RICHLAND</v>
      </c>
      <c r="H899" s="230">
        <f t="shared" si="768"/>
        <v>-104.72141999999999</v>
      </c>
      <c r="I899" s="230">
        <f t="shared" si="768"/>
        <v>47.898020000000002</v>
      </c>
      <c r="J899" s="230" t="str">
        <f t="shared" si="768"/>
        <v>HEAT TREATER BURNER</v>
      </c>
      <c r="K899" s="230" t="str">
        <f t="shared" si="768"/>
        <v>HEATING UNIT</v>
      </c>
      <c r="L899" s="230">
        <f t="shared" si="768"/>
        <v>31000205</v>
      </c>
      <c r="M899" s="230">
        <f t="shared" si="768"/>
        <v>8760</v>
      </c>
      <c r="N899" s="230" t="str">
        <f t="shared" si="768"/>
        <v>000</v>
      </c>
      <c r="O899" s="230" t="str">
        <f t="shared" si="768"/>
        <v/>
      </c>
      <c r="P899" s="230" t="str">
        <f t="shared" si="768"/>
        <v>Natural Gas Production, Flares</v>
      </c>
      <c r="Q899" s="231">
        <f t="shared" si="768"/>
        <v>3.8699187972121699E-2</v>
      </c>
      <c r="R899" s="231">
        <f t="shared" si="768"/>
        <v>1.1532870587718385E-3</v>
      </c>
      <c r="S899" s="231">
        <f t="shared" si="768"/>
        <v>2.5756744312571064E-2</v>
      </c>
      <c r="T899" s="231">
        <f t="shared" si="768"/>
        <v>5.1257202612081719E-4</v>
      </c>
      <c r="U899" s="231">
        <f t="shared" si="768"/>
        <v>2.8191461436644946E-3</v>
      </c>
    </row>
    <row r="900" spans="1:21" s="7" customFormat="1" x14ac:dyDescent="0.2">
      <c r="A900" s="230" t="str">
        <f t="shared" ref="A900:B900" si="769">A388</f>
        <v>MTDEQ Permitted Sources</v>
      </c>
      <c r="B900" s="230" t="str">
        <f t="shared" si="769"/>
        <v>30</v>
      </c>
      <c r="C900" s="226" t="str">
        <f>VLOOKUP(D900,fips_xref!$A$5:$C$286,2,FALSE)</f>
        <v>RICHLAND, MT_Non-Tribal</v>
      </c>
      <c r="D900" s="230" t="str">
        <f t="shared" si="645"/>
        <v>3008302</v>
      </c>
      <c r="E900" s="230" t="str">
        <f t="shared" ref="E900:U900" si="770">E388</f>
        <v>083-0048</v>
      </c>
      <c r="F900" s="230" t="str">
        <f t="shared" si="770"/>
        <v>HOEFLE 2-22H BATTERY</v>
      </c>
      <c r="G900" s="230" t="str">
        <f t="shared" si="770"/>
        <v>RICHLAND</v>
      </c>
      <c r="H900" s="230">
        <f t="shared" si="770"/>
        <v>-104.72141999999999</v>
      </c>
      <c r="I900" s="230">
        <f t="shared" si="770"/>
        <v>47.898020000000002</v>
      </c>
      <c r="J900" s="230" t="str">
        <f t="shared" si="770"/>
        <v>PRODUCTION TANKS ( 3 TOTAL)</v>
      </c>
      <c r="K900" s="230" t="str">
        <f t="shared" si="770"/>
        <v>CRUDE OIL STORAGE TANKS</v>
      </c>
      <c r="L900" s="230">
        <f t="shared" si="770"/>
        <v>40301012</v>
      </c>
      <c r="M900" s="230">
        <f t="shared" si="770"/>
        <v>72734</v>
      </c>
      <c r="N900" s="230" t="str">
        <f t="shared" si="770"/>
        <v>000</v>
      </c>
      <c r="O900" s="230" t="str">
        <f t="shared" si="770"/>
        <v/>
      </c>
      <c r="P900" s="230" t="str">
        <f t="shared" si="770"/>
        <v>Permitted Tank Losses</v>
      </c>
      <c r="Q900" s="231">
        <f t="shared" si="770"/>
        <v>0</v>
      </c>
      <c r="R900" s="231">
        <f t="shared" si="770"/>
        <v>1.7149378563937241</v>
      </c>
      <c r="S900" s="231">
        <f t="shared" si="770"/>
        <v>0</v>
      </c>
      <c r="T900" s="231">
        <f t="shared" si="770"/>
        <v>0</v>
      </c>
      <c r="U900" s="231">
        <f t="shared" si="770"/>
        <v>0</v>
      </c>
    </row>
    <row r="901" spans="1:21" s="7" customFormat="1" x14ac:dyDescent="0.2">
      <c r="A901" s="230" t="str">
        <f t="shared" ref="A901:B901" si="771">A389</f>
        <v>MTDEQ Permitted Sources</v>
      </c>
      <c r="B901" s="230" t="str">
        <f t="shared" si="771"/>
        <v>30</v>
      </c>
      <c r="C901" s="226" t="str">
        <f>VLOOKUP(D901,fips_xref!$A$5:$C$286,2,FALSE)</f>
        <v>RICHLAND, MT_Non-Tribal</v>
      </c>
      <c r="D901" s="230" t="str">
        <f t="shared" si="645"/>
        <v>3008302</v>
      </c>
      <c r="E901" s="230" t="str">
        <f t="shared" ref="E901:U901" si="772">E389</f>
        <v>083-0048</v>
      </c>
      <c r="F901" s="230" t="str">
        <f t="shared" si="772"/>
        <v>HOEFLE 2-22H BATTERY</v>
      </c>
      <c r="G901" s="230" t="str">
        <f t="shared" si="772"/>
        <v>RICHLAND</v>
      </c>
      <c r="H901" s="230">
        <f t="shared" si="772"/>
        <v>-104.72141999999999</v>
      </c>
      <c r="I901" s="230">
        <f t="shared" si="772"/>
        <v>47.898020000000002</v>
      </c>
      <c r="J901" s="230" t="str">
        <f t="shared" si="772"/>
        <v>PUMPING UNIT</v>
      </c>
      <c r="K901" s="230" t="str">
        <f t="shared" si="772"/>
        <v>85-HP PUMP UNIT ENGINE</v>
      </c>
      <c r="L901" s="230">
        <f t="shared" si="772"/>
        <v>20200253</v>
      </c>
      <c r="M901" s="230">
        <f t="shared" si="772"/>
        <v>8760</v>
      </c>
      <c r="N901" s="230" t="str">
        <f t="shared" si="772"/>
        <v>000</v>
      </c>
      <c r="O901" s="230" t="str">
        <f t="shared" si="772"/>
        <v/>
      </c>
      <c r="P901" s="230" t="str">
        <f t="shared" si="772"/>
        <v>Compressor Engines</v>
      </c>
      <c r="Q901" s="231">
        <f t="shared" si="772"/>
        <v>1.2909126477852781</v>
      </c>
      <c r="R901" s="231">
        <f t="shared" si="772"/>
        <v>1.7960523795273433</v>
      </c>
      <c r="S901" s="231">
        <f t="shared" si="772"/>
        <v>1.7960523795273433</v>
      </c>
      <c r="T901" s="231">
        <f t="shared" si="772"/>
        <v>0</v>
      </c>
      <c r="U901" s="231">
        <f t="shared" si="772"/>
        <v>0</v>
      </c>
    </row>
    <row r="902" spans="1:21" s="7" customFormat="1" x14ac:dyDescent="0.2">
      <c r="A902" s="230" t="str">
        <f t="shared" ref="A902:B902" si="773">A390</f>
        <v>MTDEQ Permitted Sources</v>
      </c>
      <c r="B902" s="230" t="str">
        <f t="shared" si="773"/>
        <v>30</v>
      </c>
      <c r="C902" s="226" t="str">
        <f>VLOOKUP(D902,fips_xref!$A$5:$C$286,2,FALSE)</f>
        <v>RICHLAND, MT_Non-Tribal</v>
      </c>
      <c r="D902" s="230" t="str">
        <f t="shared" ref="D902:D965" si="774">D390&amp;"02"</f>
        <v>3008302</v>
      </c>
      <c r="E902" s="230" t="str">
        <f t="shared" ref="E902:U902" si="775">E390</f>
        <v>083-0048</v>
      </c>
      <c r="F902" s="230" t="str">
        <f t="shared" si="775"/>
        <v>HOEFLE 2-22H BATTERY</v>
      </c>
      <c r="G902" s="230" t="str">
        <f t="shared" si="775"/>
        <v>RICHLAND</v>
      </c>
      <c r="H902" s="230">
        <f t="shared" si="775"/>
        <v>-104.72141999999999</v>
      </c>
      <c r="I902" s="230">
        <f t="shared" si="775"/>
        <v>47.898020000000002</v>
      </c>
      <c r="J902" s="230" t="str">
        <f t="shared" si="775"/>
        <v>PUMPING UNIT</v>
      </c>
      <c r="K902" s="230" t="str">
        <f t="shared" si="775"/>
        <v>85-HP PUMP UNIT ENGINE</v>
      </c>
      <c r="L902" s="230">
        <f t="shared" si="775"/>
        <v>20200253</v>
      </c>
      <c r="M902" s="230">
        <f t="shared" si="775"/>
        <v>0</v>
      </c>
      <c r="N902" s="230" t="str">
        <f t="shared" si="775"/>
        <v/>
      </c>
      <c r="O902" s="230" t="str">
        <f t="shared" si="775"/>
        <v/>
      </c>
      <c r="P902" s="230" t="str">
        <f t="shared" si="775"/>
        <v>Compressor Engines</v>
      </c>
      <c r="Q902" s="231">
        <f t="shared" si="775"/>
        <v>0</v>
      </c>
      <c r="R902" s="231">
        <f t="shared" si="775"/>
        <v>0</v>
      </c>
      <c r="S902" s="231">
        <f t="shared" si="775"/>
        <v>0</v>
      </c>
      <c r="T902" s="231">
        <f t="shared" si="775"/>
        <v>2.8191461436644946E-3</v>
      </c>
      <c r="U902" s="231">
        <f t="shared" si="775"/>
        <v>5.6126636860229479E-2</v>
      </c>
    </row>
    <row r="903" spans="1:21" s="7" customFormat="1" x14ac:dyDescent="0.2">
      <c r="A903" s="230" t="str">
        <f t="shared" ref="A903:B903" si="776">A391</f>
        <v>MTDEQ Permitted Sources</v>
      </c>
      <c r="B903" s="230" t="str">
        <f t="shared" si="776"/>
        <v>30</v>
      </c>
      <c r="C903" s="226" t="str">
        <f>VLOOKUP(D903,fips_xref!$A$5:$C$286,2,FALSE)</f>
        <v>RICHLAND, MT_Non-Tribal</v>
      </c>
      <c r="D903" s="230" t="str">
        <f t="shared" si="774"/>
        <v>3008302</v>
      </c>
      <c r="E903" s="230" t="str">
        <f t="shared" ref="E903:U903" si="777">E391</f>
        <v>083-0048</v>
      </c>
      <c r="F903" s="230" t="str">
        <f t="shared" si="777"/>
        <v>HOEFLE 2-22H BATTERY</v>
      </c>
      <c r="G903" s="230" t="str">
        <f t="shared" si="777"/>
        <v>RICHLAND</v>
      </c>
      <c r="H903" s="230">
        <f t="shared" si="777"/>
        <v>-104.72141999999999</v>
      </c>
      <c r="I903" s="230">
        <f t="shared" si="777"/>
        <v>47.898020000000002</v>
      </c>
      <c r="J903" s="230" t="str">
        <f t="shared" si="777"/>
        <v>TANK VAPOR GAS FLARE</v>
      </c>
      <c r="K903" s="230" t="str">
        <f t="shared" si="777"/>
        <v>GAS FLARE</v>
      </c>
      <c r="L903" s="230">
        <f t="shared" si="777"/>
        <v>31000205</v>
      </c>
      <c r="M903" s="230">
        <f t="shared" si="777"/>
        <v>8760</v>
      </c>
      <c r="N903" s="230" t="str">
        <f t="shared" si="777"/>
        <v>000</v>
      </c>
      <c r="O903" s="230" t="str">
        <f t="shared" si="777"/>
        <v/>
      </c>
      <c r="P903" s="230" t="str">
        <f t="shared" si="777"/>
        <v>Natural Gas Production, Flares</v>
      </c>
      <c r="Q903" s="231">
        <f t="shared" si="777"/>
        <v>0.33791310822014869</v>
      </c>
      <c r="R903" s="231">
        <f t="shared" si="777"/>
        <v>0.33791310822014869</v>
      </c>
      <c r="S903" s="231">
        <f t="shared" si="777"/>
        <v>0.73246542532664771</v>
      </c>
      <c r="T903" s="231">
        <f t="shared" si="777"/>
        <v>1.1532870587718385E-3</v>
      </c>
      <c r="U903" s="231">
        <f t="shared" si="777"/>
        <v>1.0635869542006956E-2</v>
      </c>
    </row>
    <row r="904" spans="1:21" s="7" customFormat="1" x14ac:dyDescent="0.2">
      <c r="A904" s="230" t="str">
        <f t="shared" ref="A904:B904" si="778">A392</f>
        <v>MTDEQ Permitted Sources</v>
      </c>
      <c r="B904" s="230" t="str">
        <f t="shared" si="778"/>
        <v>30</v>
      </c>
      <c r="C904" s="226" t="str">
        <f>VLOOKUP(D904,fips_xref!$A$5:$C$286,2,FALSE)</f>
        <v>RICHLAND, MT_Non-Tribal</v>
      </c>
      <c r="D904" s="230" t="str">
        <f t="shared" si="774"/>
        <v>3008302</v>
      </c>
      <c r="E904" s="230" t="str">
        <f t="shared" ref="E904:U904" si="779">E392</f>
        <v>083-0048</v>
      </c>
      <c r="F904" s="230" t="str">
        <f t="shared" si="779"/>
        <v>HOEFLE 2-22H BATTERY</v>
      </c>
      <c r="G904" s="230" t="str">
        <f t="shared" si="779"/>
        <v>RICHLAND</v>
      </c>
      <c r="H904" s="230">
        <f t="shared" si="779"/>
        <v>-104.72141999999999</v>
      </c>
      <c r="I904" s="230">
        <f t="shared" si="779"/>
        <v>47.898020000000002</v>
      </c>
      <c r="J904" s="230" t="str">
        <f t="shared" si="779"/>
        <v>TREATER GAS FLARE</v>
      </c>
      <c r="K904" s="230" t="str">
        <f t="shared" si="779"/>
        <v>GAS FLARE</v>
      </c>
      <c r="L904" s="230">
        <f t="shared" si="779"/>
        <v>31000205</v>
      </c>
      <c r="M904" s="230">
        <f t="shared" si="779"/>
        <v>48</v>
      </c>
      <c r="N904" s="230" t="str">
        <f t="shared" si="779"/>
        <v>000</v>
      </c>
      <c r="O904" s="230" t="str">
        <f t="shared" si="779"/>
        <v/>
      </c>
      <c r="P904" s="230" t="str">
        <f t="shared" si="779"/>
        <v>Natural Gas Production, Flares</v>
      </c>
      <c r="Q904" s="231">
        <f t="shared" si="779"/>
        <v>7.0478653591612359E-2</v>
      </c>
      <c r="R904" s="231">
        <f t="shared" si="779"/>
        <v>0.12673343345837204</v>
      </c>
      <c r="S904" s="231">
        <f t="shared" si="779"/>
        <v>7.2913370715686238E-2</v>
      </c>
      <c r="T904" s="231">
        <f t="shared" si="779"/>
        <v>0</v>
      </c>
      <c r="U904" s="231">
        <f t="shared" si="779"/>
        <v>1.281430065302043E-4</v>
      </c>
    </row>
    <row r="905" spans="1:21" s="7" customFormat="1" x14ac:dyDescent="0.2">
      <c r="A905" s="230" t="str">
        <f t="shared" ref="A905:B905" si="780">A393</f>
        <v>MTDEQ Permitted Sources</v>
      </c>
      <c r="B905" s="230" t="str">
        <f t="shared" si="780"/>
        <v>30</v>
      </c>
      <c r="C905" s="226" t="str">
        <f>VLOOKUP(D905,fips_xref!$A$5:$C$286,2,FALSE)</f>
        <v>RICHLAND, MT_Non-Tribal</v>
      </c>
      <c r="D905" s="230" t="str">
        <f t="shared" si="774"/>
        <v>3008302</v>
      </c>
      <c r="E905" s="230" t="str">
        <f t="shared" ref="E905:U905" si="781">E393</f>
        <v>083-0048</v>
      </c>
      <c r="F905" s="230" t="str">
        <f t="shared" si="781"/>
        <v>HOEFLE 2-22H BATTERY</v>
      </c>
      <c r="G905" s="230" t="str">
        <f t="shared" si="781"/>
        <v>RICHLAND</v>
      </c>
      <c r="H905" s="230">
        <f t="shared" si="781"/>
        <v>-104.72141999999999</v>
      </c>
      <c r="I905" s="230">
        <f t="shared" si="781"/>
        <v>47.898020000000002</v>
      </c>
      <c r="J905" s="230" t="str">
        <f t="shared" si="781"/>
        <v>TRUCK LOADING/UNLOADING OPERATIONS</v>
      </c>
      <c r="K905" s="230" t="str">
        <f t="shared" si="781"/>
        <v>FUG EMISSIONS - TRUCK</v>
      </c>
      <c r="L905" s="230">
        <f t="shared" si="781"/>
        <v>31000207</v>
      </c>
      <c r="M905" s="230">
        <f t="shared" si="781"/>
        <v>72624</v>
      </c>
      <c r="N905" s="230" t="str">
        <f t="shared" si="781"/>
        <v>000</v>
      </c>
      <c r="O905" s="230" t="str">
        <f t="shared" si="781"/>
        <v/>
      </c>
      <c r="P905" s="230" t="str">
        <f t="shared" si="781"/>
        <v>Permitted Fugitives</v>
      </c>
      <c r="Q905" s="231">
        <f t="shared" si="781"/>
        <v>0</v>
      </c>
      <c r="R905" s="231">
        <f t="shared" si="781"/>
        <v>1.9543089925921455</v>
      </c>
      <c r="S905" s="231">
        <f t="shared" si="781"/>
        <v>0</v>
      </c>
      <c r="T905" s="231">
        <f t="shared" si="781"/>
        <v>0</v>
      </c>
      <c r="U905" s="231">
        <f t="shared" si="781"/>
        <v>0</v>
      </c>
    </row>
    <row r="906" spans="1:21" s="7" customFormat="1" x14ac:dyDescent="0.2">
      <c r="A906" s="230" t="str">
        <f t="shared" ref="A906:B906" si="782">A394</f>
        <v>MTDEQ Permitted Sources</v>
      </c>
      <c r="B906" s="230" t="str">
        <f t="shared" si="782"/>
        <v>30</v>
      </c>
      <c r="C906" s="226" t="str">
        <f>VLOOKUP(D906,fips_xref!$A$5:$C$286,2,FALSE)</f>
        <v>RICHLAND, MT_Non-Tribal</v>
      </c>
      <c r="D906" s="230" t="str">
        <f t="shared" si="774"/>
        <v>3008302</v>
      </c>
      <c r="E906" s="230" t="str">
        <f t="shared" ref="E906:U906" si="783">E394</f>
        <v>083-0049</v>
      </c>
      <c r="F906" s="230" t="str">
        <f t="shared" si="783"/>
        <v>FOSS RANCH 1-34H BATTERY</v>
      </c>
      <c r="G906" s="230" t="str">
        <f t="shared" si="783"/>
        <v>RICHLAND</v>
      </c>
      <c r="H906" s="230">
        <f t="shared" si="783"/>
        <v>-104.8694</v>
      </c>
      <c r="I906" s="230">
        <f t="shared" si="783"/>
        <v>47.968440000000001</v>
      </c>
      <c r="J906" s="230" t="str">
        <f t="shared" si="783"/>
        <v>FUGITIVE EMISSIONS - VALVES,PIPING,PUMPS</v>
      </c>
      <c r="K906" s="230" t="str">
        <f t="shared" si="783"/>
        <v>VALVES,PIPING,EQUIPMENT</v>
      </c>
      <c r="L906" s="230">
        <f t="shared" si="783"/>
        <v>31000207</v>
      </c>
      <c r="M906" s="230">
        <f t="shared" si="783"/>
        <v>12899</v>
      </c>
      <c r="N906" s="230" t="str">
        <f t="shared" si="783"/>
        <v>000</v>
      </c>
      <c r="O906" s="230" t="str">
        <f t="shared" si="783"/>
        <v/>
      </c>
      <c r="P906" s="230" t="str">
        <f t="shared" si="783"/>
        <v>Permitted Fugitives</v>
      </c>
      <c r="Q906" s="231">
        <f t="shared" si="783"/>
        <v>0</v>
      </c>
      <c r="R906" s="231">
        <f t="shared" si="783"/>
        <v>0.38353201854490149</v>
      </c>
      <c r="S906" s="231">
        <f t="shared" si="783"/>
        <v>0</v>
      </c>
      <c r="T906" s="231">
        <f t="shared" si="783"/>
        <v>0</v>
      </c>
      <c r="U906" s="231">
        <f t="shared" si="783"/>
        <v>0</v>
      </c>
    </row>
    <row r="907" spans="1:21" s="7" customFormat="1" x14ac:dyDescent="0.2">
      <c r="A907" s="230" t="str">
        <f t="shared" ref="A907:B907" si="784">A395</f>
        <v>MTDEQ Permitted Sources</v>
      </c>
      <c r="B907" s="230" t="str">
        <f t="shared" si="784"/>
        <v>30</v>
      </c>
      <c r="C907" s="226" t="str">
        <f>VLOOKUP(D907,fips_xref!$A$5:$C$286,2,FALSE)</f>
        <v>RICHLAND, MT_Non-Tribal</v>
      </c>
      <c r="D907" s="230" t="str">
        <f t="shared" si="774"/>
        <v>3008302</v>
      </c>
      <c r="E907" s="230" t="str">
        <f t="shared" ref="E907:U907" si="785">E395</f>
        <v>083-0049</v>
      </c>
      <c r="F907" s="230" t="str">
        <f t="shared" si="785"/>
        <v>FOSS RANCH 1-34H BATTERY</v>
      </c>
      <c r="G907" s="230" t="str">
        <f t="shared" si="785"/>
        <v>RICHLAND</v>
      </c>
      <c r="H907" s="230">
        <f t="shared" si="785"/>
        <v>-104.8694</v>
      </c>
      <c r="I907" s="230">
        <f t="shared" si="785"/>
        <v>47.968440000000001</v>
      </c>
      <c r="J907" s="230" t="str">
        <f t="shared" si="785"/>
        <v>HEAT TREATER BURNER</v>
      </c>
      <c r="K907" s="230" t="str">
        <f t="shared" si="785"/>
        <v>HEATING UNIT</v>
      </c>
      <c r="L907" s="230">
        <f t="shared" si="785"/>
        <v>31000205</v>
      </c>
      <c r="M907" s="230">
        <f t="shared" si="785"/>
        <v>8760</v>
      </c>
      <c r="N907" s="230" t="str">
        <f t="shared" si="785"/>
        <v>000</v>
      </c>
      <c r="O907" s="230" t="str">
        <f t="shared" si="785"/>
        <v/>
      </c>
      <c r="P907" s="230" t="str">
        <f t="shared" si="785"/>
        <v>Natural Gas Production, Flares</v>
      </c>
      <c r="Q907" s="231">
        <f t="shared" si="785"/>
        <v>0.38442901959061287</v>
      </c>
      <c r="R907" s="231">
        <f t="shared" si="785"/>
        <v>0</v>
      </c>
      <c r="S907" s="231">
        <f t="shared" si="785"/>
        <v>2.562860130604086E-2</v>
      </c>
      <c r="T907" s="231">
        <f t="shared" si="785"/>
        <v>0</v>
      </c>
      <c r="U907" s="231">
        <f t="shared" si="785"/>
        <v>0</v>
      </c>
    </row>
    <row r="908" spans="1:21" s="7" customFormat="1" x14ac:dyDescent="0.2">
      <c r="A908" s="230" t="str">
        <f t="shared" ref="A908:B908" si="786">A396</f>
        <v>MTDEQ Permitted Sources</v>
      </c>
      <c r="B908" s="230" t="str">
        <f t="shared" si="786"/>
        <v>30</v>
      </c>
      <c r="C908" s="226" t="str">
        <f>VLOOKUP(D908,fips_xref!$A$5:$C$286,2,FALSE)</f>
        <v>RICHLAND, MT_Non-Tribal</v>
      </c>
      <c r="D908" s="230" t="str">
        <f t="shared" si="774"/>
        <v>3008302</v>
      </c>
      <c r="E908" s="230" t="str">
        <f t="shared" ref="E908:U908" si="787">E396</f>
        <v>083-0049</v>
      </c>
      <c r="F908" s="230" t="str">
        <f t="shared" si="787"/>
        <v>FOSS RANCH 1-34H BATTERY</v>
      </c>
      <c r="G908" s="230" t="str">
        <f t="shared" si="787"/>
        <v>RICHLAND</v>
      </c>
      <c r="H908" s="230">
        <f t="shared" si="787"/>
        <v>-104.8694</v>
      </c>
      <c r="I908" s="230">
        <f t="shared" si="787"/>
        <v>47.968440000000001</v>
      </c>
      <c r="J908" s="230" t="str">
        <f t="shared" si="787"/>
        <v>HEAT TREATER BURNER</v>
      </c>
      <c r="K908" s="230" t="str">
        <f t="shared" si="787"/>
        <v>HEATING UNIT</v>
      </c>
      <c r="L908" s="230">
        <f t="shared" si="787"/>
        <v>31000205</v>
      </c>
      <c r="M908" s="230">
        <f t="shared" si="787"/>
        <v>0</v>
      </c>
      <c r="N908" s="230" t="str">
        <f t="shared" si="787"/>
        <v/>
      </c>
      <c r="O908" s="230" t="str">
        <f t="shared" si="787"/>
        <v/>
      </c>
      <c r="P908" s="230" t="str">
        <f t="shared" si="787"/>
        <v>Natural Gas Production, Flares</v>
      </c>
      <c r="Q908" s="231">
        <f t="shared" si="787"/>
        <v>0</v>
      </c>
      <c r="R908" s="231">
        <f t="shared" si="787"/>
        <v>1.1532870587718385E-3</v>
      </c>
      <c r="S908" s="231">
        <f t="shared" si="787"/>
        <v>0</v>
      </c>
      <c r="T908" s="231">
        <f t="shared" si="787"/>
        <v>5.1257202612081719E-4</v>
      </c>
      <c r="U908" s="231">
        <f t="shared" si="787"/>
        <v>2.8191461436644946E-3</v>
      </c>
    </row>
    <row r="909" spans="1:21" s="7" customFormat="1" x14ac:dyDescent="0.2">
      <c r="A909" s="230" t="str">
        <f t="shared" ref="A909:B909" si="788">A397</f>
        <v>MTDEQ Permitted Sources</v>
      </c>
      <c r="B909" s="230" t="str">
        <f t="shared" si="788"/>
        <v>30</v>
      </c>
      <c r="C909" s="226" t="str">
        <f>VLOOKUP(D909,fips_xref!$A$5:$C$286,2,FALSE)</f>
        <v>RICHLAND, MT_Non-Tribal</v>
      </c>
      <c r="D909" s="230" t="str">
        <f t="shared" si="774"/>
        <v>3008302</v>
      </c>
      <c r="E909" s="230" t="str">
        <f t="shared" ref="E909:U909" si="789">E397</f>
        <v>083-0049</v>
      </c>
      <c r="F909" s="230" t="str">
        <f t="shared" si="789"/>
        <v>FOSS RANCH 1-34H BATTERY</v>
      </c>
      <c r="G909" s="230" t="str">
        <f t="shared" si="789"/>
        <v>RICHLAND</v>
      </c>
      <c r="H909" s="230">
        <f t="shared" si="789"/>
        <v>-104.8694</v>
      </c>
      <c r="I909" s="230">
        <f t="shared" si="789"/>
        <v>47.968440000000001</v>
      </c>
      <c r="J909" s="230" t="str">
        <f t="shared" si="789"/>
        <v>PRODUCTION TANKS (3 TOTAL)</v>
      </c>
      <c r="K909" s="230" t="str">
        <f t="shared" si="789"/>
        <v>CRUDE OIL STORAGE TANKS</v>
      </c>
      <c r="L909" s="230">
        <f t="shared" si="789"/>
        <v>40301012</v>
      </c>
      <c r="M909" s="230">
        <f t="shared" si="789"/>
        <v>12899</v>
      </c>
      <c r="N909" s="230" t="str">
        <f t="shared" si="789"/>
        <v>000</v>
      </c>
      <c r="O909" s="230" t="str">
        <f t="shared" si="789"/>
        <v/>
      </c>
      <c r="P909" s="230" t="str">
        <f t="shared" si="789"/>
        <v>Permitted Tank Losses</v>
      </c>
      <c r="Q909" s="231">
        <f t="shared" si="789"/>
        <v>0</v>
      </c>
      <c r="R909" s="231">
        <f t="shared" si="789"/>
        <v>0.3040833544961748</v>
      </c>
      <c r="S909" s="231">
        <f t="shared" si="789"/>
        <v>0</v>
      </c>
      <c r="T909" s="231">
        <f t="shared" si="789"/>
        <v>0</v>
      </c>
      <c r="U909" s="231">
        <f t="shared" si="789"/>
        <v>0</v>
      </c>
    </row>
    <row r="910" spans="1:21" s="7" customFormat="1" x14ac:dyDescent="0.2">
      <c r="A910" s="230" t="str">
        <f t="shared" ref="A910:B910" si="790">A398</f>
        <v>MTDEQ Permitted Sources</v>
      </c>
      <c r="B910" s="230" t="str">
        <f t="shared" si="790"/>
        <v>30</v>
      </c>
      <c r="C910" s="226" t="str">
        <f>VLOOKUP(D910,fips_xref!$A$5:$C$286,2,FALSE)</f>
        <v>RICHLAND, MT_Non-Tribal</v>
      </c>
      <c r="D910" s="230" t="str">
        <f t="shared" si="774"/>
        <v>3008302</v>
      </c>
      <c r="E910" s="230" t="str">
        <f t="shared" ref="E910:U910" si="791">E398</f>
        <v>083-0049</v>
      </c>
      <c r="F910" s="230" t="str">
        <f t="shared" si="791"/>
        <v>FOSS RANCH 1-34H BATTERY</v>
      </c>
      <c r="G910" s="230" t="str">
        <f t="shared" si="791"/>
        <v>RICHLAND</v>
      </c>
      <c r="H910" s="230">
        <f t="shared" si="791"/>
        <v>-104.8694</v>
      </c>
      <c r="I910" s="230">
        <f t="shared" si="791"/>
        <v>47.968440000000001</v>
      </c>
      <c r="J910" s="230" t="str">
        <f t="shared" si="791"/>
        <v>PUMPING UNIT</v>
      </c>
      <c r="K910" s="230" t="str">
        <f t="shared" si="791"/>
        <v>85-HP PUMPING UNIT ENGINE</v>
      </c>
      <c r="L910" s="230">
        <f t="shared" si="791"/>
        <v>20200253</v>
      </c>
      <c r="M910" s="230">
        <f t="shared" si="791"/>
        <v>8760</v>
      </c>
      <c r="N910" s="230" t="str">
        <f t="shared" si="791"/>
        <v>000</v>
      </c>
      <c r="O910" s="230" t="str">
        <f t="shared" si="791"/>
        <v/>
      </c>
      <c r="P910" s="230" t="str">
        <f t="shared" si="791"/>
        <v>Compressor Engines</v>
      </c>
      <c r="Q910" s="231">
        <f t="shared" si="791"/>
        <v>1.2909126477852781</v>
      </c>
      <c r="R910" s="231">
        <f t="shared" si="791"/>
        <v>1.7960523795273433</v>
      </c>
      <c r="S910" s="231">
        <f t="shared" si="791"/>
        <v>1.7960523795273433</v>
      </c>
      <c r="T910" s="231">
        <f t="shared" si="791"/>
        <v>2.8191461436644946E-3</v>
      </c>
      <c r="U910" s="231">
        <f t="shared" si="791"/>
        <v>5.6126636860229479E-2</v>
      </c>
    </row>
    <row r="911" spans="1:21" s="7" customFormat="1" x14ac:dyDescent="0.2">
      <c r="A911" s="230" t="str">
        <f t="shared" ref="A911:B911" si="792">A399</f>
        <v>MTDEQ Permitted Sources</v>
      </c>
      <c r="B911" s="230" t="str">
        <f t="shared" si="792"/>
        <v>30</v>
      </c>
      <c r="C911" s="226" t="str">
        <f>VLOOKUP(D911,fips_xref!$A$5:$C$286,2,FALSE)</f>
        <v>RICHLAND, MT_Non-Tribal</v>
      </c>
      <c r="D911" s="230" t="str">
        <f t="shared" si="774"/>
        <v>3008302</v>
      </c>
      <c r="E911" s="230" t="str">
        <f t="shared" ref="E911:U911" si="793">E399</f>
        <v>083-0049</v>
      </c>
      <c r="F911" s="230" t="str">
        <f t="shared" si="793"/>
        <v>FOSS RANCH 1-34H BATTERY</v>
      </c>
      <c r="G911" s="230" t="str">
        <f t="shared" si="793"/>
        <v>RICHLAND</v>
      </c>
      <c r="H911" s="230">
        <f t="shared" si="793"/>
        <v>-104.8694</v>
      </c>
      <c r="I911" s="230">
        <f t="shared" si="793"/>
        <v>47.968440000000001</v>
      </c>
      <c r="J911" s="230" t="str">
        <f t="shared" si="793"/>
        <v>TANK VAPOR GAS FLARE</v>
      </c>
      <c r="K911" s="230" t="str">
        <f t="shared" si="793"/>
        <v>GAS FLARE</v>
      </c>
      <c r="L911" s="230">
        <f t="shared" si="793"/>
        <v>31000205</v>
      </c>
      <c r="M911" s="230">
        <f t="shared" si="793"/>
        <v>8760</v>
      </c>
      <c r="N911" s="230" t="str">
        <f t="shared" si="793"/>
        <v>000</v>
      </c>
      <c r="O911" s="230" t="str">
        <f t="shared" si="793"/>
        <v/>
      </c>
      <c r="P911" s="230" t="str">
        <f t="shared" si="793"/>
        <v>Natural Gas Production, Flares</v>
      </c>
      <c r="Q911" s="231">
        <f t="shared" si="793"/>
        <v>0.33791310822014869</v>
      </c>
      <c r="R911" s="231">
        <f t="shared" si="793"/>
        <v>2.0246595031772282E-2</v>
      </c>
      <c r="S911" s="231">
        <f t="shared" si="793"/>
        <v>0.73246542532664771</v>
      </c>
      <c r="T911" s="231">
        <f t="shared" si="793"/>
        <v>1.1532870587718385E-3</v>
      </c>
      <c r="U911" s="231">
        <f t="shared" si="793"/>
        <v>1.0635869542006956E-2</v>
      </c>
    </row>
    <row r="912" spans="1:21" s="7" customFormat="1" x14ac:dyDescent="0.2">
      <c r="A912" s="230" t="str">
        <f t="shared" ref="A912:B912" si="794">A400</f>
        <v>MTDEQ Permitted Sources</v>
      </c>
      <c r="B912" s="230" t="str">
        <f t="shared" si="794"/>
        <v>30</v>
      </c>
      <c r="C912" s="226" t="str">
        <f>VLOOKUP(D912,fips_xref!$A$5:$C$286,2,FALSE)</f>
        <v>RICHLAND, MT_Non-Tribal</v>
      </c>
      <c r="D912" s="230" t="str">
        <f t="shared" si="774"/>
        <v>3008302</v>
      </c>
      <c r="E912" s="230" t="str">
        <f t="shared" ref="E912:U912" si="795">E400</f>
        <v>083-0049</v>
      </c>
      <c r="F912" s="230" t="str">
        <f t="shared" si="795"/>
        <v>FOSS RANCH 1-34H BATTERY</v>
      </c>
      <c r="G912" s="230" t="str">
        <f t="shared" si="795"/>
        <v>RICHLAND</v>
      </c>
      <c r="H912" s="230">
        <f t="shared" si="795"/>
        <v>-104.8694</v>
      </c>
      <c r="I912" s="230">
        <f t="shared" si="795"/>
        <v>47.968440000000001</v>
      </c>
      <c r="J912" s="230" t="str">
        <f t="shared" si="795"/>
        <v>TREATER GAS FLARE</v>
      </c>
      <c r="K912" s="230" t="str">
        <f t="shared" si="795"/>
        <v>GAS FLARE</v>
      </c>
      <c r="L912" s="230">
        <f t="shared" si="795"/>
        <v>31000205</v>
      </c>
      <c r="M912" s="230">
        <f t="shared" si="795"/>
        <v>48</v>
      </c>
      <c r="N912" s="230" t="str">
        <f t="shared" si="795"/>
        <v>000</v>
      </c>
      <c r="O912" s="230" t="str">
        <f t="shared" si="795"/>
        <v/>
      </c>
      <c r="P912" s="230" t="str">
        <f t="shared" si="795"/>
        <v>Natural Gas Production, Flares</v>
      </c>
      <c r="Q912" s="231">
        <f t="shared" si="795"/>
        <v>3.6648899867638432E-2</v>
      </c>
      <c r="R912" s="231">
        <f t="shared" si="795"/>
        <v>0.12673343345837204</v>
      </c>
      <c r="S912" s="231">
        <f t="shared" si="795"/>
        <v>7.2913370715686238E-2</v>
      </c>
      <c r="T912" s="231">
        <f t="shared" si="795"/>
        <v>0</v>
      </c>
      <c r="U912" s="231">
        <f t="shared" si="795"/>
        <v>0</v>
      </c>
    </row>
    <row r="913" spans="1:21" s="7" customFormat="1" x14ac:dyDescent="0.2">
      <c r="A913" s="230" t="str">
        <f t="shared" ref="A913:B913" si="796">A401</f>
        <v>MTDEQ Permitted Sources</v>
      </c>
      <c r="B913" s="230" t="str">
        <f t="shared" si="796"/>
        <v>30</v>
      </c>
      <c r="C913" s="226" t="str">
        <f>VLOOKUP(D913,fips_xref!$A$5:$C$286,2,FALSE)</f>
        <v>RICHLAND, MT_Non-Tribal</v>
      </c>
      <c r="D913" s="230" t="str">
        <f t="shared" si="774"/>
        <v>3008302</v>
      </c>
      <c r="E913" s="230" t="str">
        <f t="shared" ref="E913:U913" si="797">E401</f>
        <v>083-0049</v>
      </c>
      <c r="F913" s="230" t="str">
        <f t="shared" si="797"/>
        <v>FOSS RANCH 1-34H BATTERY</v>
      </c>
      <c r="G913" s="230" t="str">
        <f t="shared" si="797"/>
        <v>RICHLAND</v>
      </c>
      <c r="H913" s="230">
        <f t="shared" si="797"/>
        <v>-104.8694</v>
      </c>
      <c r="I913" s="230">
        <f t="shared" si="797"/>
        <v>47.968440000000001</v>
      </c>
      <c r="J913" s="230" t="str">
        <f t="shared" si="797"/>
        <v>TRUCK LOADING/UNLOADING OPERATIONS</v>
      </c>
      <c r="K913" s="230" t="str">
        <f t="shared" si="797"/>
        <v>FUGITIVE EMISSION - TRUCK</v>
      </c>
      <c r="L913" s="230">
        <f t="shared" si="797"/>
        <v>31000207</v>
      </c>
      <c r="M913" s="230">
        <f t="shared" si="797"/>
        <v>12774</v>
      </c>
      <c r="N913" s="230" t="str">
        <f t="shared" si="797"/>
        <v>000</v>
      </c>
      <c r="O913" s="230" t="str">
        <f t="shared" si="797"/>
        <v/>
      </c>
      <c r="P913" s="230" t="str">
        <f t="shared" si="797"/>
        <v>Permitted Fugitives</v>
      </c>
      <c r="Q913" s="231">
        <f t="shared" si="797"/>
        <v>0</v>
      </c>
      <c r="R913" s="231">
        <f t="shared" si="797"/>
        <v>0.34380768652053811</v>
      </c>
      <c r="S913" s="231">
        <f t="shared" si="797"/>
        <v>0</v>
      </c>
      <c r="T913" s="231">
        <f t="shared" si="797"/>
        <v>0</v>
      </c>
      <c r="U913" s="231">
        <f t="shared" si="797"/>
        <v>0</v>
      </c>
    </row>
    <row r="914" spans="1:21" s="7" customFormat="1" x14ac:dyDescent="0.2">
      <c r="A914" s="230" t="str">
        <f t="shared" ref="A914:B914" si="798">A402</f>
        <v>MTDEQ Permitted Sources</v>
      </c>
      <c r="B914" s="230" t="str">
        <f t="shared" si="798"/>
        <v>30</v>
      </c>
      <c r="C914" s="226" t="str">
        <f>VLOOKUP(D914,fips_xref!$A$5:$C$286,2,FALSE)</f>
        <v>RICHLAND, MT_Non-Tribal</v>
      </c>
      <c r="D914" s="230" t="str">
        <f t="shared" si="774"/>
        <v>3008302</v>
      </c>
      <c r="E914" s="230" t="str">
        <f t="shared" ref="E914:U914" si="799">E402</f>
        <v>083-0050</v>
      </c>
      <c r="F914" s="230" t="str">
        <f t="shared" si="799"/>
        <v>DANIEL 1-01H BATTERY</v>
      </c>
      <c r="G914" s="230" t="str">
        <f t="shared" si="799"/>
        <v>RICHLAND</v>
      </c>
      <c r="H914" s="230">
        <f t="shared" si="799"/>
        <v>-104.69607000000001</v>
      </c>
      <c r="I914" s="230">
        <f t="shared" si="799"/>
        <v>47.954090000000001</v>
      </c>
      <c r="J914" s="230" t="str">
        <f t="shared" si="799"/>
        <v>FUGITIVE EMISSIONS - VALVES, PIPING AND PUMPS</v>
      </c>
      <c r="K914" s="230" t="str">
        <f t="shared" si="799"/>
        <v>FUG EMSNS FROM FACILITY</v>
      </c>
      <c r="L914" s="230">
        <f t="shared" si="799"/>
        <v>31000207</v>
      </c>
      <c r="M914" s="230">
        <f t="shared" si="799"/>
        <v>16935</v>
      </c>
      <c r="N914" s="230" t="str">
        <f t="shared" si="799"/>
        <v>000</v>
      </c>
      <c r="O914" s="230" t="str">
        <f t="shared" si="799"/>
        <v/>
      </c>
      <c r="P914" s="230" t="str">
        <f t="shared" si="799"/>
        <v>Permitted Fugitives</v>
      </c>
      <c r="Q914" s="231">
        <f t="shared" si="799"/>
        <v>0</v>
      </c>
      <c r="R914" s="231">
        <f t="shared" si="799"/>
        <v>0.50347387265717269</v>
      </c>
      <c r="S914" s="231">
        <f t="shared" si="799"/>
        <v>0</v>
      </c>
      <c r="T914" s="231">
        <f t="shared" si="799"/>
        <v>0</v>
      </c>
      <c r="U914" s="231">
        <f t="shared" si="799"/>
        <v>0</v>
      </c>
    </row>
    <row r="915" spans="1:21" s="7" customFormat="1" x14ac:dyDescent="0.2">
      <c r="A915" s="230" t="str">
        <f t="shared" ref="A915:B915" si="800">A403</f>
        <v>MTDEQ Permitted Sources</v>
      </c>
      <c r="B915" s="230" t="str">
        <f t="shared" si="800"/>
        <v>30</v>
      </c>
      <c r="C915" s="226" t="str">
        <f>VLOOKUP(D915,fips_xref!$A$5:$C$286,2,FALSE)</f>
        <v>RICHLAND, MT_Non-Tribal</v>
      </c>
      <c r="D915" s="230" t="str">
        <f t="shared" si="774"/>
        <v>3008302</v>
      </c>
      <c r="E915" s="230" t="str">
        <f t="shared" ref="E915:U915" si="801">E403</f>
        <v>083-0050</v>
      </c>
      <c r="F915" s="230" t="str">
        <f t="shared" si="801"/>
        <v>DANIEL 1-01H BATTERY</v>
      </c>
      <c r="G915" s="230" t="str">
        <f t="shared" si="801"/>
        <v>RICHLAND</v>
      </c>
      <c r="H915" s="230">
        <f t="shared" si="801"/>
        <v>-104.69607000000001</v>
      </c>
      <c r="I915" s="230">
        <f t="shared" si="801"/>
        <v>47.954090000000001</v>
      </c>
      <c r="J915" s="230" t="str">
        <f t="shared" si="801"/>
        <v>HEAT TREATER BURNER</v>
      </c>
      <c r="K915" s="230" t="str">
        <f t="shared" si="801"/>
        <v>HEAT TREATER BURNER</v>
      </c>
      <c r="L915" s="230">
        <f t="shared" si="801"/>
        <v>31000205</v>
      </c>
      <c r="M915" s="230">
        <f t="shared" si="801"/>
        <v>8520</v>
      </c>
      <c r="N915" s="230" t="str">
        <f t="shared" si="801"/>
        <v>000</v>
      </c>
      <c r="O915" s="230" t="str">
        <f t="shared" si="801"/>
        <v/>
      </c>
      <c r="P915" s="230" t="str">
        <f t="shared" si="801"/>
        <v>Natural Gas Production, Flares</v>
      </c>
      <c r="Q915" s="231">
        <f t="shared" si="801"/>
        <v>3.7674043919880058E-2</v>
      </c>
      <c r="R915" s="231">
        <f t="shared" si="801"/>
        <v>1.6658590848926558E-3</v>
      </c>
      <c r="S915" s="231">
        <f t="shared" si="801"/>
        <v>2.511602927992004E-2</v>
      </c>
      <c r="T915" s="231">
        <f t="shared" si="801"/>
        <v>1.1532870587718385E-3</v>
      </c>
      <c r="U915" s="231">
        <f t="shared" si="801"/>
        <v>2.69100313713429E-3</v>
      </c>
    </row>
    <row r="916" spans="1:21" s="7" customFormat="1" x14ac:dyDescent="0.2">
      <c r="A916" s="230" t="str">
        <f t="shared" ref="A916:B916" si="802">A404</f>
        <v>MTDEQ Permitted Sources</v>
      </c>
      <c r="B916" s="230" t="str">
        <f t="shared" si="802"/>
        <v>30</v>
      </c>
      <c r="C916" s="226" t="str">
        <f>VLOOKUP(D916,fips_xref!$A$5:$C$286,2,FALSE)</f>
        <v>RICHLAND, MT_Non-Tribal</v>
      </c>
      <c r="D916" s="230" t="str">
        <f t="shared" si="774"/>
        <v>3008302</v>
      </c>
      <c r="E916" s="230" t="str">
        <f t="shared" ref="E916:U916" si="803">E404</f>
        <v>083-0050</v>
      </c>
      <c r="F916" s="230" t="str">
        <f t="shared" si="803"/>
        <v>DANIEL 1-01H BATTERY</v>
      </c>
      <c r="G916" s="230" t="str">
        <f t="shared" si="803"/>
        <v>RICHLAND</v>
      </c>
      <c r="H916" s="230">
        <f t="shared" si="803"/>
        <v>-104.69607000000001</v>
      </c>
      <c r="I916" s="230">
        <f t="shared" si="803"/>
        <v>47.954090000000001</v>
      </c>
      <c r="J916" s="230" t="str">
        <f t="shared" si="803"/>
        <v>PRODUCTION TANKS (3 TOTAL)</v>
      </c>
      <c r="K916" s="230" t="str">
        <f t="shared" si="803"/>
        <v>CRUDE OIL STORAGE TANKS</v>
      </c>
      <c r="L916" s="230">
        <f t="shared" si="803"/>
        <v>40301012</v>
      </c>
      <c r="M916" s="230">
        <f t="shared" si="803"/>
        <v>16935</v>
      </c>
      <c r="N916" s="230" t="str">
        <f t="shared" si="803"/>
        <v>000</v>
      </c>
      <c r="O916" s="230" t="str">
        <f t="shared" si="803"/>
        <v/>
      </c>
      <c r="P916" s="230" t="str">
        <f t="shared" si="803"/>
        <v>Permitted Tank Losses</v>
      </c>
      <c r="Q916" s="231">
        <f t="shared" si="803"/>
        <v>0</v>
      </c>
      <c r="R916" s="231">
        <f t="shared" si="803"/>
        <v>0.40044689540688844</v>
      </c>
      <c r="S916" s="231">
        <f t="shared" si="803"/>
        <v>0</v>
      </c>
      <c r="T916" s="231">
        <f t="shared" si="803"/>
        <v>0</v>
      </c>
      <c r="U916" s="231">
        <f t="shared" si="803"/>
        <v>0</v>
      </c>
    </row>
    <row r="917" spans="1:21" s="7" customFormat="1" x14ac:dyDescent="0.2">
      <c r="A917" s="230" t="str">
        <f t="shared" ref="A917:B917" si="804">A405</f>
        <v>MTDEQ Permitted Sources</v>
      </c>
      <c r="B917" s="230" t="str">
        <f t="shared" si="804"/>
        <v>30</v>
      </c>
      <c r="C917" s="226" t="str">
        <f>VLOOKUP(D917,fips_xref!$A$5:$C$286,2,FALSE)</f>
        <v>RICHLAND, MT_Non-Tribal</v>
      </c>
      <c r="D917" s="230" t="str">
        <f t="shared" si="774"/>
        <v>3008302</v>
      </c>
      <c r="E917" s="230" t="str">
        <f t="shared" ref="E917:U917" si="805">E405</f>
        <v>083-0050</v>
      </c>
      <c r="F917" s="230" t="str">
        <f t="shared" si="805"/>
        <v>DANIEL 1-01H BATTERY</v>
      </c>
      <c r="G917" s="230" t="str">
        <f t="shared" si="805"/>
        <v>RICHLAND</v>
      </c>
      <c r="H917" s="230">
        <f t="shared" si="805"/>
        <v>-104.69607000000001</v>
      </c>
      <c r="I917" s="230">
        <f t="shared" si="805"/>
        <v>47.954090000000001</v>
      </c>
      <c r="J917" s="230" t="str">
        <f t="shared" si="805"/>
        <v>PUMPING UNIT</v>
      </c>
      <c r="K917" s="230" t="str">
        <f t="shared" si="805"/>
        <v>85-HP PUMPING UNIT ENGINE</v>
      </c>
      <c r="L917" s="230">
        <f t="shared" si="805"/>
        <v>20200253</v>
      </c>
      <c r="M917" s="230">
        <f t="shared" si="805"/>
        <v>8520</v>
      </c>
      <c r="N917" s="230" t="str">
        <f t="shared" si="805"/>
        <v>000</v>
      </c>
      <c r="O917" s="230" t="str">
        <f t="shared" si="805"/>
        <v/>
      </c>
      <c r="P917" s="230" t="str">
        <f t="shared" si="805"/>
        <v>Compressor Engines</v>
      </c>
      <c r="Q917" s="231">
        <f t="shared" si="805"/>
        <v>1.2555451779829416</v>
      </c>
      <c r="R917" s="231">
        <f t="shared" si="805"/>
        <v>1.7468454650197449</v>
      </c>
      <c r="S917" s="231">
        <f t="shared" si="805"/>
        <v>1.7468454650197449</v>
      </c>
      <c r="T917" s="231">
        <f t="shared" si="805"/>
        <v>0</v>
      </c>
      <c r="U917" s="231">
        <f t="shared" si="805"/>
        <v>0</v>
      </c>
    </row>
    <row r="918" spans="1:21" s="7" customFormat="1" x14ac:dyDescent="0.2">
      <c r="A918" s="230" t="str">
        <f t="shared" ref="A918:B918" si="806">A406</f>
        <v>MTDEQ Permitted Sources</v>
      </c>
      <c r="B918" s="230" t="str">
        <f t="shared" si="806"/>
        <v>30</v>
      </c>
      <c r="C918" s="226" t="str">
        <f>VLOOKUP(D918,fips_xref!$A$5:$C$286,2,FALSE)</f>
        <v>RICHLAND, MT_Non-Tribal</v>
      </c>
      <c r="D918" s="230" t="str">
        <f t="shared" si="774"/>
        <v>3008302</v>
      </c>
      <c r="E918" s="230" t="str">
        <f t="shared" ref="E918:U918" si="807">E406</f>
        <v>083-0050</v>
      </c>
      <c r="F918" s="230" t="str">
        <f t="shared" si="807"/>
        <v>DANIEL 1-01H BATTERY</v>
      </c>
      <c r="G918" s="230" t="str">
        <f t="shared" si="807"/>
        <v>RICHLAND</v>
      </c>
      <c r="H918" s="230">
        <f t="shared" si="807"/>
        <v>-104.69607000000001</v>
      </c>
      <c r="I918" s="230">
        <f t="shared" si="807"/>
        <v>47.954090000000001</v>
      </c>
      <c r="J918" s="230" t="str">
        <f t="shared" si="807"/>
        <v>PUMPING UNIT</v>
      </c>
      <c r="K918" s="230" t="str">
        <f t="shared" si="807"/>
        <v>85-HP PUMPING UNIT ENGINE</v>
      </c>
      <c r="L918" s="230">
        <f t="shared" si="807"/>
        <v>20200253</v>
      </c>
      <c r="M918" s="230">
        <f t="shared" si="807"/>
        <v>0</v>
      </c>
      <c r="N918" s="230" t="str">
        <f t="shared" si="807"/>
        <v/>
      </c>
      <c r="O918" s="230" t="str">
        <f t="shared" si="807"/>
        <v/>
      </c>
      <c r="P918" s="230" t="str">
        <f t="shared" si="807"/>
        <v>Compressor Engines</v>
      </c>
      <c r="Q918" s="231">
        <f t="shared" si="807"/>
        <v>0</v>
      </c>
      <c r="R918" s="231">
        <f t="shared" si="807"/>
        <v>0</v>
      </c>
      <c r="S918" s="231">
        <f t="shared" si="807"/>
        <v>0</v>
      </c>
      <c r="T918" s="231">
        <f t="shared" si="807"/>
        <v>2.69100313713429E-3</v>
      </c>
      <c r="U918" s="231">
        <f t="shared" si="807"/>
        <v>5.4588920781867029E-2</v>
      </c>
    </row>
    <row r="919" spans="1:21" s="7" customFormat="1" x14ac:dyDescent="0.2">
      <c r="A919" s="230" t="str">
        <f t="shared" ref="A919:B919" si="808">A407</f>
        <v>MTDEQ Permitted Sources</v>
      </c>
      <c r="B919" s="230" t="str">
        <f t="shared" si="808"/>
        <v>30</v>
      </c>
      <c r="C919" s="226" t="str">
        <f>VLOOKUP(D919,fips_xref!$A$5:$C$286,2,FALSE)</f>
        <v>RICHLAND, MT_Non-Tribal</v>
      </c>
      <c r="D919" s="230" t="str">
        <f t="shared" si="774"/>
        <v>3008302</v>
      </c>
      <c r="E919" s="230" t="str">
        <f t="shared" ref="E919:U919" si="809">E407</f>
        <v>083-0050</v>
      </c>
      <c r="F919" s="230" t="str">
        <f t="shared" si="809"/>
        <v>DANIEL 1-01H BATTERY</v>
      </c>
      <c r="G919" s="230" t="str">
        <f t="shared" si="809"/>
        <v>RICHLAND</v>
      </c>
      <c r="H919" s="230">
        <f t="shared" si="809"/>
        <v>-104.69607000000001</v>
      </c>
      <c r="I919" s="230">
        <f t="shared" si="809"/>
        <v>47.954090000000001</v>
      </c>
      <c r="J919" s="230" t="str">
        <f t="shared" si="809"/>
        <v>TANK VAPOR GAS FLARE</v>
      </c>
      <c r="K919" s="230" t="str">
        <f t="shared" si="809"/>
        <v>GAS FLARE</v>
      </c>
      <c r="L919" s="230">
        <f t="shared" si="809"/>
        <v>31000205</v>
      </c>
      <c r="M919" s="230">
        <f t="shared" si="809"/>
        <v>8520</v>
      </c>
      <c r="N919" s="230" t="str">
        <f t="shared" si="809"/>
        <v>000</v>
      </c>
      <c r="O919" s="230" t="str">
        <f t="shared" si="809"/>
        <v/>
      </c>
      <c r="P919" s="230" t="str">
        <f t="shared" si="809"/>
        <v>Natural Gas Production, Flares</v>
      </c>
      <c r="Q919" s="231">
        <f t="shared" si="809"/>
        <v>0.32868681174997405</v>
      </c>
      <c r="R919" s="231">
        <f t="shared" si="809"/>
        <v>4.4129888588871751</v>
      </c>
      <c r="S919" s="231">
        <f t="shared" si="809"/>
        <v>0.71234697330140562</v>
      </c>
      <c r="T919" s="231">
        <f t="shared" si="809"/>
        <v>0</v>
      </c>
      <c r="U919" s="231">
        <f t="shared" si="809"/>
        <v>0</v>
      </c>
    </row>
    <row r="920" spans="1:21" s="7" customFormat="1" x14ac:dyDescent="0.2">
      <c r="A920" s="230" t="str">
        <f t="shared" ref="A920:B920" si="810">A408</f>
        <v>MTDEQ Permitted Sources</v>
      </c>
      <c r="B920" s="230" t="str">
        <f t="shared" si="810"/>
        <v>30</v>
      </c>
      <c r="C920" s="226" t="str">
        <f>VLOOKUP(D920,fips_xref!$A$5:$C$286,2,FALSE)</f>
        <v>RICHLAND, MT_Non-Tribal</v>
      </c>
      <c r="D920" s="230" t="str">
        <f t="shared" si="774"/>
        <v>3008302</v>
      </c>
      <c r="E920" s="230" t="str">
        <f t="shared" ref="E920:U920" si="811">E408</f>
        <v>083-0050</v>
      </c>
      <c r="F920" s="230" t="str">
        <f t="shared" si="811"/>
        <v>DANIEL 1-01H BATTERY</v>
      </c>
      <c r="G920" s="230" t="str">
        <f t="shared" si="811"/>
        <v>RICHLAND</v>
      </c>
      <c r="H920" s="230">
        <f t="shared" si="811"/>
        <v>-104.69607000000001</v>
      </c>
      <c r="I920" s="230">
        <f t="shared" si="811"/>
        <v>47.954090000000001</v>
      </c>
      <c r="J920" s="230" t="str">
        <f t="shared" si="811"/>
        <v>TANK VAPOR GAS FLARE</v>
      </c>
      <c r="K920" s="230" t="str">
        <f t="shared" si="811"/>
        <v>GAS FLARE</v>
      </c>
      <c r="L920" s="230">
        <f t="shared" si="811"/>
        <v>31000205</v>
      </c>
      <c r="M920" s="230">
        <f t="shared" si="811"/>
        <v>0</v>
      </c>
      <c r="N920" s="230" t="str">
        <f t="shared" si="811"/>
        <v/>
      </c>
      <c r="O920" s="230" t="str">
        <f t="shared" si="811"/>
        <v/>
      </c>
      <c r="P920" s="230" t="str">
        <f t="shared" si="811"/>
        <v>Natural Gas Production, Flares</v>
      </c>
      <c r="Q920" s="231">
        <f t="shared" si="811"/>
        <v>0</v>
      </c>
      <c r="R920" s="231">
        <f t="shared" si="811"/>
        <v>0</v>
      </c>
      <c r="S920" s="231">
        <f t="shared" si="811"/>
        <v>0</v>
      </c>
      <c r="T920" s="231">
        <f t="shared" si="811"/>
        <v>1.1532870587718385E-3</v>
      </c>
      <c r="U920" s="231">
        <f t="shared" si="811"/>
        <v>1.0379583528946548E-2</v>
      </c>
    </row>
    <row r="921" spans="1:21" s="7" customFormat="1" x14ac:dyDescent="0.2">
      <c r="A921" s="230" t="str">
        <f t="shared" ref="A921:B921" si="812">A409</f>
        <v>MTDEQ Permitted Sources</v>
      </c>
      <c r="B921" s="230" t="str">
        <f t="shared" si="812"/>
        <v>30</v>
      </c>
      <c r="C921" s="226" t="str">
        <f>VLOOKUP(D921,fips_xref!$A$5:$C$286,2,FALSE)</f>
        <v>RICHLAND, MT_Non-Tribal</v>
      </c>
      <c r="D921" s="230" t="str">
        <f t="shared" si="774"/>
        <v>3008302</v>
      </c>
      <c r="E921" s="230" t="str">
        <f t="shared" ref="E921:U921" si="813">E409</f>
        <v>083-0050</v>
      </c>
      <c r="F921" s="230" t="str">
        <f t="shared" si="813"/>
        <v>DANIEL 1-01H BATTERY</v>
      </c>
      <c r="G921" s="230" t="str">
        <f t="shared" si="813"/>
        <v>RICHLAND</v>
      </c>
      <c r="H921" s="230">
        <f t="shared" si="813"/>
        <v>-104.69607000000001</v>
      </c>
      <c r="I921" s="230">
        <f t="shared" si="813"/>
        <v>47.954090000000001</v>
      </c>
      <c r="J921" s="230" t="str">
        <f t="shared" si="813"/>
        <v>TREATER GAS FLARE</v>
      </c>
      <c r="K921" s="230" t="str">
        <f t="shared" si="813"/>
        <v>GAS FLARE</v>
      </c>
      <c r="L921" s="230">
        <f t="shared" si="813"/>
        <v>31000205</v>
      </c>
      <c r="M921" s="230">
        <f t="shared" si="813"/>
        <v>48</v>
      </c>
      <c r="N921" s="230" t="str">
        <f t="shared" si="813"/>
        <v>000</v>
      </c>
      <c r="O921" s="230" t="str">
        <f t="shared" si="813"/>
        <v/>
      </c>
      <c r="P921" s="230" t="str">
        <f t="shared" si="813"/>
        <v>Natural Gas Production, Flares</v>
      </c>
      <c r="Q921" s="231">
        <f t="shared" si="813"/>
        <v>3.6648899867638432E-2</v>
      </c>
      <c r="R921" s="231">
        <f t="shared" si="813"/>
        <v>0.12673343345837204</v>
      </c>
      <c r="S921" s="231">
        <f t="shared" si="813"/>
        <v>7.2913370715686238E-2</v>
      </c>
      <c r="T921" s="231">
        <f t="shared" si="813"/>
        <v>0</v>
      </c>
      <c r="U921" s="231">
        <f t="shared" si="813"/>
        <v>0</v>
      </c>
    </row>
    <row r="922" spans="1:21" s="7" customFormat="1" x14ac:dyDescent="0.2">
      <c r="A922" s="230" t="str">
        <f t="shared" ref="A922:B922" si="814">A410</f>
        <v>MTDEQ Permitted Sources</v>
      </c>
      <c r="B922" s="230" t="str">
        <f t="shared" si="814"/>
        <v>30</v>
      </c>
      <c r="C922" s="226" t="str">
        <f>VLOOKUP(D922,fips_xref!$A$5:$C$286,2,FALSE)</f>
        <v>RICHLAND, MT_Non-Tribal</v>
      </c>
      <c r="D922" s="230" t="str">
        <f t="shared" si="774"/>
        <v>3008302</v>
      </c>
      <c r="E922" s="230" t="str">
        <f t="shared" ref="E922:U922" si="815">E410</f>
        <v>083-0050</v>
      </c>
      <c r="F922" s="230" t="str">
        <f t="shared" si="815"/>
        <v>DANIEL 1-01H BATTERY</v>
      </c>
      <c r="G922" s="230" t="str">
        <f t="shared" si="815"/>
        <v>RICHLAND</v>
      </c>
      <c r="H922" s="230">
        <f t="shared" si="815"/>
        <v>-104.69607000000001</v>
      </c>
      <c r="I922" s="230">
        <f t="shared" si="815"/>
        <v>47.954090000000001</v>
      </c>
      <c r="J922" s="230" t="str">
        <f t="shared" si="815"/>
        <v>TRUCK LOADING/UNLOADING OPERATIONS</v>
      </c>
      <c r="K922" s="230" t="str">
        <f t="shared" si="815"/>
        <v>FUG EMNS TRCK LOAD/UNLOAD</v>
      </c>
      <c r="L922" s="230">
        <f t="shared" si="815"/>
        <v>31000207</v>
      </c>
      <c r="M922" s="230">
        <f t="shared" si="815"/>
        <v>16906</v>
      </c>
      <c r="N922" s="230" t="str">
        <f t="shared" si="815"/>
        <v>000</v>
      </c>
      <c r="O922" s="230" t="str">
        <f t="shared" si="815"/>
        <v/>
      </c>
      <c r="P922" s="230" t="str">
        <f t="shared" si="815"/>
        <v>Permitted Fugitives</v>
      </c>
      <c r="Q922" s="231">
        <f t="shared" si="815"/>
        <v>0</v>
      </c>
      <c r="R922" s="231">
        <f t="shared" si="815"/>
        <v>0.45490767318222525</v>
      </c>
      <c r="S922" s="231">
        <f t="shared" si="815"/>
        <v>0</v>
      </c>
      <c r="T922" s="231">
        <f t="shared" si="815"/>
        <v>0</v>
      </c>
      <c r="U922" s="231">
        <f t="shared" si="815"/>
        <v>0</v>
      </c>
    </row>
    <row r="923" spans="1:21" s="7" customFormat="1" x14ac:dyDescent="0.2">
      <c r="A923" s="230" t="str">
        <f t="shared" ref="A923:B923" si="816">A411</f>
        <v>MTDEQ Permitted Sources</v>
      </c>
      <c r="B923" s="230" t="str">
        <f t="shared" si="816"/>
        <v>30</v>
      </c>
      <c r="C923" s="226" t="str">
        <f>VLOOKUP(D923,fips_xref!$A$5:$C$286,2,FALSE)</f>
        <v>RICHLAND, MT_Non-Tribal</v>
      </c>
      <c r="D923" s="230" t="str">
        <f t="shared" si="774"/>
        <v>3008302</v>
      </c>
      <c r="E923" s="230" t="str">
        <f t="shared" ref="E923:U923" si="817">E411</f>
        <v>083-0053</v>
      </c>
      <c r="F923" s="230" t="str">
        <f t="shared" si="817"/>
        <v>THERESE 1-33H BATTERY</v>
      </c>
      <c r="G923" s="230" t="str">
        <f t="shared" si="817"/>
        <v>RICHLAND</v>
      </c>
      <c r="H923" s="230">
        <f t="shared" si="817"/>
        <v>-104.76106</v>
      </c>
      <c r="I923" s="230">
        <f t="shared" si="817"/>
        <v>47.968400000000003</v>
      </c>
      <c r="J923" s="230" t="str">
        <f t="shared" si="817"/>
        <v>FUGITIVE EMISSIONS</v>
      </c>
      <c r="K923" s="230" t="str">
        <f t="shared" si="817"/>
        <v>VALVES, PIPING, EQUIPMENT</v>
      </c>
      <c r="L923" s="230">
        <f t="shared" si="817"/>
        <v>31000207</v>
      </c>
      <c r="M923" s="230">
        <f t="shared" si="817"/>
        <v>14459</v>
      </c>
      <c r="N923" s="230" t="str">
        <f t="shared" si="817"/>
        <v>000</v>
      </c>
      <c r="O923" s="230" t="str">
        <f t="shared" si="817"/>
        <v/>
      </c>
      <c r="P923" s="230" t="str">
        <f t="shared" si="817"/>
        <v>Permitted Fugitives</v>
      </c>
      <c r="Q923" s="231">
        <f t="shared" si="817"/>
        <v>0</v>
      </c>
      <c r="R923" s="231">
        <f t="shared" si="817"/>
        <v>0.42979164390230518</v>
      </c>
      <c r="S923" s="231">
        <f t="shared" si="817"/>
        <v>0</v>
      </c>
      <c r="T923" s="231">
        <f t="shared" si="817"/>
        <v>0</v>
      </c>
      <c r="U923" s="231">
        <f t="shared" si="817"/>
        <v>0</v>
      </c>
    </row>
    <row r="924" spans="1:21" s="7" customFormat="1" x14ac:dyDescent="0.2">
      <c r="A924" s="230" t="str">
        <f t="shared" ref="A924:B924" si="818">A412</f>
        <v>MTDEQ Permitted Sources</v>
      </c>
      <c r="B924" s="230" t="str">
        <f t="shared" si="818"/>
        <v>30</v>
      </c>
      <c r="C924" s="226" t="str">
        <f>VLOOKUP(D924,fips_xref!$A$5:$C$286,2,FALSE)</f>
        <v>RICHLAND, MT_Non-Tribal</v>
      </c>
      <c r="D924" s="230" t="str">
        <f t="shared" si="774"/>
        <v>3008302</v>
      </c>
      <c r="E924" s="230" t="str">
        <f t="shared" ref="E924:U924" si="819">E412</f>
        <v>083-0053</v>
      </c>
      <c r="F924" s="230" t="str">
        <f t="shared" si="819"/>
        <v>THERESE 1-33H BATTERY</v>
      </c>
      <c r="G924" s="230" t="str">
        <f t="shared" si="819"/>
        <v>RICHLAND</v>
      </c>
      <c r="H924" s="230">
        <f t="shared" si="819"/>
        <v>-104.76106</v>
      </c>
      <c r="I924" s="230">
        <f t="shared" si="819"/>
        <v>47.968400000000003</v>
      </c>
      <c r="J924" s="230" t="str">
        <f t="shared" si="819"/>
        <v>HEAT TREATER BURNER</v>
      </c>
      <c r="K924" s="230" t="str">
        <f t="shared" si="819"/>
        <v>HEATING UNIT</v>
      </c>
      <c r="L924" s="230">
        <f t="shared" si="819"/>
        <v>31000205</v>
      </c>
      <c r="M924" s="230">
        <f t="shared" si="819"/>
        <v>8760</v>
      </c>
      <c r="N924" s="230" t="str">
        <f t="shared" si="819"/>
        <v>000</v>
      </c>
      <c r="O924" s="230" t="str">
        <f t="shared" si="819"/>
        <v/>
      </c>
      <c r="P924" s="230" t="str">
        <f t="shared" si="819"/>
        <v>Natural Gas Production, Flares</v>
      </c>
      <c r="Q924" s="231">
        <f t="shared" si="819"/>
        <v>3.8699187972121699E-2</v>
      </c>
      <c r="R924" s="231">
        <f t="shared" si="819"/>
        <v>1.1532870587718385E-3</v>
      </c>
      <c r="S924" s="231">
        <f t="shared" si="819"/>
        <v>2.5756744312571064E-2</v>
      </c>
      <c r="T924" s="231">
        <f t="shared" si="819"/>
        <v>5.1257202612081719E-4</v>
      </c>
      <c r="U924" s="231">
        <f t="shared" si="819"/>
        <v>2.8191461436644946E-3</v>
      </c>
    </row>
    <row r="925" spans="1:21" s="7" customFormat="1" x14ac:dyDescent="0.2">
      <c r="A925" s="230" t="str">
        <f t="shared" ref="A925:B925" si="820">A413</f>
        <v>MTDEQ Permitted Sources</v>
      </c>
      <c r="B925" s="230" t="str">
        <f t="shared" si="820"/>
        <v>30</v>
      </c>
      <c r="C925" s="226" t="str">
        <f>VLOOKUP(D925,fips_xref!$A$5:$C$286,2,FALSE)</f>
        <v>RICHLAND, MT_Non-Tribal</v>
      </c>
      <c r="D925" s="230" t="str">
        <f t="shared" si="774"/>
        <v>3008302</v>
      </c>
      <c r="E925" s="230" t="str">
        <f t="shared" ref="E925:U925" si="821">E413</f>
        <v>083-0053</v>
      </c>
      <c r="F925" s="230" t="str">
        <f t="shared" si="821"/>
        <v>THERESE 1-33H BATTERY</v>
      </c>
      <c r="G925" s="230" t="str">
        <f t="shared" si="821"/>
        <v>RICHLAND</v>
      </c>
      <c r="H925" s="230">
        <f t="shared" si="821"/>
        <v>-104.76106</v>
      </c>
      <c r="I925" s="230">
        <f t="shared" si="821"/>
        <v>47.968400000000003</v>
      </c>
      <c r="J925" s="230" t="str">
        <f t="shared" si="821"/>
        <v>PRODUCTION TANKS</v>
      </c>
      <c r="K925" s="230" t="str">
        <f t="shared" si="821"/>
        <v>CRUDE OIL STORAGE TANKS</v>
      </c>
      <c r="L925" s="230">
        <f t="shared" si="821"/>
        <v>40301012</v>
      </c>
      <c r="M925" s="230">
        <f t="shared" si="821"/>
        <v>14459</v>
      </c>
      <c r="N925" s="230" t="str">
        <f t="shared" si="821"/>
        <v>000</v>
      </c>
      <c r="O925" s="230" t="str">
        <f t="shared" si="821"/>
        <v/>
      </c>
      <c r="P925" s="230" t="str">
        <f t="shared" si="821"/>
        <v>Permitted Tank Losses</v>
      </c>
      <c r="Q925" s="231">
        <f t="shared" si="821"/>
        <v>0</v>
      </c>
      <c r="R925" s="231">
        <f t="shared" si="821"/>
        <v>0.34086039737034346</v>
      </c>
      <c r="S925" s="231">
        <f t="shared" si="821"/>
        <v>0</v>
      </c>
      <c r="T925" s="231">
        <f t="shared" si="821"/>
        <v>0</v>
      </c>
      <c r="U925" s="231">
        <f t="shared" si="821"/>
        <v>0</v>
      </c>
    </row>
    <row r="926" spans="1:21" s="7" customFormat="1" x14ac:dyDescent="0.2">
      <c r="A926" s="230" t="str">
        <f t="shared" ref="A926:B926" si="822">A414</f>
        <v>MTDEQ Permitted Sources</v>
      </c>
      <c r="B926" s="230" t="str">
        <f t="shared" si="822"/>
        <v>30</v>
      </c>
      <c r="C926" s="226" t="str">
        <f>VLOOKUP(D926,fips_xref!$A$5:$C$286,2,FALSE)</f>
        <v>RICHLAND, MT_Non-Tribal</v>
      </c>
      <c r="D926" s="230" t="str">
        <f t="shared" si="774"/>
        <v>3008302</v>
      </c>
      <c r="E926" s="230" t="str">
        <f t="shared" ref="E926:U926" si="823">E414</f>
        <v>083-0053</v>
      </c>
      <c r="F926" s="230" t="str">
        <f t="shared" si="823"/>
        <v>THERESE 1-33H BATTERY</v>
      </c>
      <c r="G926" s="230" t="str">
        <f t="shared" si="823"/>
        <v>RICHLAND</v>
      </c>
      <c r="H926" s="230">
        <f t="shared" si="823"/>
        <v>-104.76106</v>
      </c>
      <c r="I926" s="230">
        <f t="shared" si="823"/>
        <v>47.968400000000003</v>
      </c>
      <c r="J926" s="230" t="str">
        <f t="shared" si="823"/>
        <v>PUMPING UNIT</v>
      </c>
      <c r="K926" s="230" t="str">
        <f t="shared" si="823"/>
        <v>85-HP PUMPING UNIT ENGINE</v>
      </c>
      <c r="L926" s="230">
        <f t="shared" si="823"/>
        <v>20200253</v>
      </c>
      <c r="M926" s="230">
        <f t="shared" si="823"/>
        <v>8760</v>
      </c>
      <c r="N926" s="230" t="str">
        <f t="shared" si="823"/>
        <v>000</v>
      </c>
      <c r="O926" s="230" t="str">
        <f t="shared" si="823"/>
        <v/>
      </c>
      <c r="P926" s="230" t="str">
        <f t="shared" si="823"/>
        <v>Compressor Engines</v>
      </c>
      <c r="Q926" s="231">
        <f t="shared" si="823"/>
        <v>1.2909126477852781</v>
      </c>
      <c r="R926" s="231">
        <f t="shared" si="823"/>
        <v>1.7960523795273433</v>
      </c>
      <c r="S926" s="231">
        <f t="shared" si="823"/>
        <v>1.7960523795273433</v>
      </c>
      <c r="T926" s="231">
        <f t="shared" si="823"/>
        <v>2.8191461436644946E-3</v>
      </c>
      <c r="U926" s="231">
        <f t="shared" si="823"/>
        <v>5.6126636860229479E-2</v>
      </c>
    </row>
    <row r="927" spans="1:21" s="7" customFormat="1" x14ac:dyDescent="0.2">
      <c r="A927" s="230" t="str">
        <f t="shared" ref="A927:B927" si="824">A415</f>
        <v>MTDEQ Permitted Sources</v>
      </c>
      <c r="B927" s="230" t="str">
        <f t="shared" si="824"/>
        <v>30</v>
      </c>
      <c r="C927" s="226" t="str">
        <f>VLOOKUP(D927,fips_xref!$A$5:$C$286,2,FALSE)</f>
        <v>RICHLAND, MT_Non-Tribal</v>
      </c>
      <c r="D927" s="230" t="str">
        <f t="shared" si="774"/>
        <v>3008302</v>
      </c>
      <c r="E927" s="230" t="str">
        <f t="shared" ref="E927:U927" si="825">E415</f>
        <v>083-0053</v>
      </c>
      <c r="F927" s="230" t="str">
        <f t="shared" si="825"/>
        <v>THERESE 1-33H BATTERY</v>
      </c>
      <c r="G927" s="230" t="str">
        <f t="shared" si="825"/>
        <v>RICHLAND</v>
      </c>
      <c r="H927" s="230">
        <f t="shared" si="825"/>
        <v>-104.76106</v>
      </c>
      <c r="I927" s="230">
        <f t="shared" si="825"/>
        <v>47.968400000000003</v>
      </c>
      <c r="J927" s="230" t="str">
        <f t="shared" si="825"/>
        <v>TANK VAPOR GAS FLARE</v>
      </c>
      <c r="K927" s="230" t="str">
        <f t="shared" si="825"/>
        <v>GAS FLARE</v>
      </c>
      <c r="L927" s="230">
        <f t="shared" si="825"/>
        <v>31000205</v>
      </c>
      <c r="M927" s="230">
        <f t="shared" si="825"/>
        <v>8760</v>
      </c>
      <c r="N927" s="230" t="str">
        <f t="shared" si="825"/>
        <v>000</v>
      </c>
      <c r="O927" s="230" t="str">
        <f t="shared" si="825"/>
        <v/>
      </c>
      <c r="P927" s="230" t="str">
        <f t="shared" si="825"/>
        <v>Natural Gas Production, Flares</v>
      </c>
      <c r="Q927" s="231">
        <f t="shared" si="825"/>
        <v>0.33791310822014869</v>
      </c>
      <c r="R927" s="231">
        <f t="shared" si="825"/>
        <v>4.5378001472475944</v>
      </c>
      <c r="S927" s="231">
        <f t="shared" si="825"/>
        <v>0.73246542532664771</v>
      </c>
      <c r="T927" s="231">
        <f t="shared" si="825"/>
        <v>1.1532870587718385E-3</v>
      </c>
      <c r="U927" s="231">
        <f t="shared" si="825"/>
        <v>1.0635869542006956E-2</v>
      </c>
    </row>
    <row r="928" spans="1:21" s="7" customFormat="1" x14ac:dyDescent="0.2">
      <c r="A928" s="230" t="str">
        <f t="shared" ref="A928:B928" si="826">A416</f>
        <v>MTDEQ Permitted Sources</v>
      </c>
      <c r="B928" s="230" t="str">
        <f t="shared" si="826"/>
        <v>30</v>
      </c>
      <c r="C928" s="226" t="str">
        <f>VLOOKUP(D928,fips_xref!$A$5:$C$286,2,FALSE)</f>
        <v>RICHLAND, MT_Non-Tribal</v>
      </c>
      <c r="D928" s="230" t="str">
        <f t="shared" si="774"/>
        <v>3008302</v>
      </c>
      <c r="E928" s="230" t="str">
        <f t="shared" ref="E928:U928" si="827">E416</f>
        <v>083-0053</v>
      </c>
      <c r="F928" s="230" t="str">
        <f t="shared" si="827"/>
        <v>THERESE 1-33H BATTERY</v>
      </c>
      <c r="G928" s="230" t="str">
        <f t="shared" si="827"/>
        <v>RICHLAND</v>
      </c>
      <c r="H928" s="230">
        <f t="shared" si="827"/>
        <v>-104.76106</v>
      </c>
      <c r="I928" s="230">
        <f t="shared" si="827"/>
        <v>47.968400000000003</v>
      </c>
      <c r="J928" s="230" t="str">
        <f t="shared" si="827"/>
        <v>TREATER GAS FLARE</v>
      </c>
      <c r="K928" s="230" t="str">
        <f t="shared" si="827"/>
        <v>GAS FLARE</v>
      </c>
      <c r="L928" s="230">
        <f t="shared" si="827"/>
        <v>31000205</v>
      </c>
      <c r="M928" s="230">
        <f t="shared" si="827"/>
        <v>48</v>
      </c>
      <c r="N928" s="230" t="str">
        <f t="shared" si="827"/>
        <v>000</v>
      </c>
      <c r="O928" s="230" t="str">
        <f t="shared" si="827"/>
        <v/>
      </c>
      <c r="P928" s="230" t="str">
        <f t="shared" si="827"/>
        <v>Natural Gas Production, Flares</v>
      </c>
      <c r="Q928" s="231">
        <f t="shared" si="827"/>
        <v>3.6648899867638432E-2</v>
      </c>
      <c r="R928" s="231">
        <f t="shared" si="827"/>
        <v>0.12673343345837204</v>
      </c>
      <c r="S928" s="231">
        <f t="shared" si="827"/>
        <v>7.2913370715686238E-2</v>
      </c>
      <c r="T928" s="231">
        <f t="shared" si="827"/>
        <v>0</v>
      </c>
      <c r="U928" s="231">
        <f t="shared" si="827"/>
        <v>0</v>
      </c>
    </row>
    <row r="929" spans="1:21" s="7" customFormat="1" x14ac:dyDescent="0.2">
      <c r="A929" s="230" t="str">
        <f t="shared" ref="A929:B929" si="828">A417</f>
        <v>MTDEQ Permitted Sources</v>
      </c>
      <c r="B929" s="230" t="str">
        <f t="shared" si="828"/>
        <v>30</v>
      </c>
      <c r="C929" s="226" t="str">
        <f>VLOOKUP(D929,fips_xref!$A$5:$C$286,2,FALSE)</f>
        <v>RICHLAND, MT_Non-Tribal</v>
      </c>
      <c r="D929" s="230" t="str">
        <f t="shared" si="774"/>
        <v>3008302</v>
      </c>
      <c r="E929" s="230" t="str">
        <f t="shared" ref="E929:U929" si="829">E417</f>
        <v>083-0053</v>
      </c>
      <c r="F929" s="230" t="str">
        <f t="shared" si="829"/>
        <v>THERESE 1-33H BATTERY</v>
      </c>
      <c r="G929" s="230" t="str">
        <f t="shared" si="829"/>
        <v>RICHLAND</v>
      </c>
      <c r="H929" s="230">
        <f t="shared" si="829"/>
        <v>-104.76106</v>
      </c>
      <c r="I929" s="230">
        <f t="shared" si="829"/>
        <v>47.968400000000003</v>
      </c>
      <c r="J929" s="230" t="str">
        <f t="shared" si="829"/>
        <v>TREATER GAS FLARE</v>
      </c>
      <c r="K929" s="230" t="str">
        <f t="shared" si="829"/>
        <v>GAS FLARE</v>
      </c>
      <c r="L929" s="230">
        <f t="shared" si="829"/>
        <v>31000205</v>
      </c>
      <c r="M929" s="230">
        <f t="shared" si="829"/>
        <v>0</v>
      </c>
      <c r="N929" s="230" t="str">
        <f t="shared" si="829"/>
        <v/>
      </c>
      <c r="O929" s="230" t="str">
        <f t="shared" si="829"/>
        <v/>
      </c>
      <c r="P929" s="230" t="str">
        <f t="shared" si="829"/>
        <v>Natural Gas Production, Flares</v>
      </c>
      <c r="Q929" s="231">
        <f t="shared" si="829"/>
        <v>0</v>
      </c>
      <c r="R929" s="231">
        <f t="shared" si="829"/>
        <v>0</v>
      </c>
      <c r="S929" s="231">
        <f t="shared" si="829"/>
        <v>0</v>
      </c>
      <c r="T929" s="231">
        <f t="shared" si="829"/>
        <v>0</v>
      </c>
      <c r="U929" s="231">
        <f t="shared" si="829"/>
        <v>0</v>
      </c>
    </row>
    <row r="930" spans="1:21" s="7" customFormat="1" x14ac:dyDescent="0.2">
      <c r="A930" s="230" t="str">
        <f t="shared" ref="A930:B930" si="830">A418</f>
        <v>MTDEQ Permitted Sources</v>
      </c>
      <c r="B930" s="230" t="str">
        <f t="shared" si="830"/>
        <v>30</v>
      </c>
      <c r="C930" s="226" t="str">
        <f>VLOOKUP(D930,fips_xref!$A$5:$C$286,2,FALSE)</f>
        <v>RICHLAND, MT_Non-Tribal</v>
      </c>
      <c r="D930" s="230" t="str">
        <f t="shared" si="774"/>
        <v>3008302</v>
      </c>
      <c r="E930" s="230" t="str">
        <f t="shared" ref="E930:U930" si="831">E418</f>
        <v>083-0053</v>
      </c>
      <c r="F930" s="230" t="str">
        <f t="shared" si="831"/>
        <v>THERESE 1-33H BATTERY</v>
      </c>
      <c r="G930" s="230" t="str">
        <f t="shared" si="831"/>
        <v>RICHLAND</v>
      </c>
      <c r="H930" s="230">
        <f t="shared" si="831"/>
        <v>-104.76106</v>
      </c>
      <c r="I930" s="230">
        <f t="shared" si="831"/>
        <v>47.968400000000003</v>
      </c>
      <c r="J930" s="230" t="str">
        <f t="shared" si="831"/>
        <v>TRUCK LOADING/UNLOADING OPERATIONS</v>
      </c>
      <c r="K930" s="230" t="str">
        <f t="shared" si="831"/>
        <v>TRUCK LOADING/UNLOADING</v>
      </c>
      <c r="L930" s="230">
        <f t="shared" si="831"/>
        <v>31000207</v>
      </c>
      <c r="M930" s="230">
        <f t="shared" si="831"/>
        <v>14344</v>
      </c>
      <c r="N930" s="230" t="str">
        <f t="shared" si="831"/>
        <v>000</v>
      </c>
      <c r="O930" s="230" t="str">
        <f t="shared" si="831"/>
        <v/>
      </c>
      <c r="P930" s="230" t="str">
        <f t="shared" si="831"/>
        <v>Permitted Fugitives</v>
      </c>
      <c r="Q930" s="231">
        <f t="shared" si="831"/>
        <v>0</v>
      </c>
      <c r="R930" s="231">
        <f t="shared" si="831"/>
        <v>0.38596673566897538</v>
      </c>
      <c r="S930" s="231">
        <f t="shared" si="831"/>
        <v>0</v>
      </c>
      <c r="T930" s="231">
        <f t="shared" si="831"/>
        <v>0</v>
      </c>
      <c r="U930" s="231">
        <f t="shared" si="831"/>
        <v>0</v>
      </c>
    </row>
    <row r="931" spans="1:21" s="7" customFormat="1" x14ac:dyDescent="0.2">
      <c r="A931" s="230" t="str">
        <f t="shared" ref="A931:B931" si="832">A419</f>
        <v>MTDEQ Permitted Sources</v>
      </c>
      <c r="B931" s="230" t="str">
        <f t="shared" si="832"/>
        <v>30</v>
      </c>
      <c r="C931" s="226" t="str">
        <f>VLOOKUP(D931,fips_xref!$A$5:$C$286,2,FALSE)</f>
        <v>RICHLAND, MT_Non-Tribal</v>
      </c>
      <c r="D931" s="230" t="str">
        <f t="shared" si="774"/>
        <v>3008302</v>
      </c>
      <c r="E931" s="230" t="str">
        <f t="shared" ref="E931:U931" si="833">E419</f>
        <v>083-0054</v>
      </c>
      <c r="F931" s="230" t="str">
        <f t="shared" si="833"/>
        <v>VAIRSTEP 2-22H</v>
      </c>
      <c r="G931" s="230" t="str">
        <f t="shared" si="833"/>
        <v>RICHLAND</v>
      </c>
      <c r="H931" s="230">
        <f t="shared" si="833"/>
        <v>-104.85727</v>
      </c>
      <c r="I931" s="230">
        <f t="shared" si="833"/>
        <v>47.910550000000001</v>
      </c>
      <c r="J931" s="230" t="str">
        <f t="shared" si="833"/>
        <v>FUGITIVE EMISSIONS</v>
      </c>
      <c r="K931" s="230" t="str">
        <f t="shared" si="833"/>
        <v>VALVES, PIPING, EQUIPMENT</v>
      </c>
      <c r="L931" s="230">
        <f t="shared" si="833"/>
        <v>31000207</v>
      </c>
      <c r="M931" s="230">
        <f t="shared" si="833"/>
        <v>96038</v>
      </c>
      <c r="N931" s="230" t="str">
        <f t="shared" si="833"/>
        <v>000</v>
      </c>
      <c r="O931" s="230" t="str">
        <f t="shared" si="833"/>
        <v/>
      </c>
      <c r="P931" s="230" t="str">
        <f t="shared" si="833"/>
        <v>Permitted Fugitives</v>
      </c>
      <c r="Q931" s="231">
        <f t="shared" si="833"/>
        <v>0</v>
      </c>
      <c r="R931" s="231">
        <f t="shared" si="833"/>
        <v>1.7567124765225708</v>
      </c>
      <c r="S931" s="231">
        <f t="shared" si="833"/>
        <v>0</v>
      </c>
      <c r="T931" s="231">
        <f t="shared" si="833"/>
        <v>0</v>
      </c>
      <c r="U931" s="231">
        <f t="shared" si="833"/>
        <v>0</v>
      </c>
    </row>
    <row r="932" spans="1:21" s="7" customFormat="1" x14ac:dyDescent="0.2">
      <c r="A932" s="230" t="str">
        <f t="shared" ref="A932:B932" si="834">A420</f>
        <v>MTDEQ Permitted Sources</v>
      </c>
      <c r="B932" s="230" t="str">
        <f t="shared" si="834"/>
        <v>30</v>
      </c>
      <c r="C932" s="226" t="str">
        <f>VLOOKUP(D932,fips_xref!$A$5:$C$286,2,FALSE)</f>
        <v>RICHLAND, MT_Non-Tribal</v>
      </c>
      <c r="D932" s="230" t="str">
        <f t="shared" si="774"/>
        <v>3008302</v>
      </c>
      <c r="E932" s="230" t="str">
        <f t="shared" ref="E932:U932" si="835">E420</f>
        <v>083-0054</v>
      </c>
      <c r="F932" s="230" t="str">
        <f t="shared" si="835"/>
        <v>VAIRSTEP 2-22H</v>
      </c>
      <c r="G932" s="230" t="str">
        <f t="shared" si="835"/>
        <v>RICHLAND</v>
      </c>
      <c r="H932" s="230">
        <f t="shared" si="835"/>
        <v>-104.85727</v>
      </c>
      <c r="I932" s="230">
        <f t="shared" si="835"/>
        <v>47.910550000000001</v>
      </c>
      <c r="J932" s="230" t="str">
        <f t="shared" si="835"/>
        <v>HEAT TREATER BURNER</v>
      </c>
      <c r="K932" s="230" t="str">
        <f t="shared" si="835"/>
        <v>HEATING UNIT</v>
      </c>
      <c r="L932" s="230">
        <f t="shared" si="835"/>
        <v>31000205</v>
      </c>
      <c r="M932" s="230">
        <f t="shared" si="835"/>
        <v>8496</v>
      </c>
      <c r="N932" s="230" t="str">
        <f t="shared" si="835"/>
        <v>000</v>
      </c>
      <c r="O932" s="230" t="str">
        <f t="shared" si="835"/>
        <v/>
      </c>
      <c r="P932" s="230" t="str">
        <f t="shared" si="835"/>
        <v>Natural Gas Production, Flares</v>
      </c>
      <c r="Q932" s="231">
        <f t="shared" si="835"/>
        <v>4.9591343527189059E-2</v>
      </c>
      <c r="R932" s="231">
        <f t="shared" si="835"/>
        <v>2.69100313713429E-3</v>
      </c>
      <c r="S932" s="231">
        <f t="shared" si="835"/>
        <v>4.9591343527189059E-2</v>
      </c>
      <c r="T932" s="231">
        <f t="shared" si="835"/>
        <v>1.0251440522416344E-3</v>
      </c>
      <c r="U932" s="231">
        <f t="shared" si="835"/>
        <v>3.7033328887229038E-2</v>
      </c>
    </row>
    <row r="933" spans="1:21" s="7" customFormat="1" x14ac:dyDescent="0.2">
      <c r="A933" s="230" t="str">
        <f t="shared" ref="A933:B933" si="836">A421</f>
        <v>MTDEQ Permitted Sources</v>
      </c>
      <c r="B933" s="230" t="str">
        <f t="shared" si="836"/>
        <v>30</v>
      </c>
      <c r="C933" s="226" t="str">
        <f>VLOOKUP(D933,fips_xref!$A$5:$C$286,2,FALSE)</f>
        <v>RICHLAND, MT_Non-Tribal</v>
      </c>
      <c r="D933" s="230" t="str">
        <f t="shared" si="774"/>
        <v>3008302</v>
      </c>
      <c r="E933" s="230" t="str">
        <f t="shared" ref="E933:U933" si="837">E421</f>
        <v>083-0054</v>
      </c>
      <c r="F933" s="230" t="str">
        <f t="shared" si="837"/>
        <v>VAIRSTEP 2-22H</v>
      </c>
      <c r="G933" s="230" t="str">
        <f t="shared" si="837"/>
        <v>RICHLAND</v>
      </c>
      <c r="H933" s="230">
        <f t="shared" si="837"/>
        <v>-104.85727</v>
      </c>
      <c r="I933" s="230">
        <f t="shared" si="837"/>
        <v>47.910550000000001</v>
      </c>
      <c r="J933" s="230" t="str">
        <f t="shared" si="837"/>
        <v>PRODUCTION TANKS</v>
      </c>
      <c r="K933" s="230" t="str">
        <f t="shared" si="837"/>
        <v>CRUDE OIL STORAGE TANKS</v>
      </c>
      <c r="L933" s="230">
        <f t="shared" si="837"/>
        <v>40301012</v>
      </c>
      <c r="M933" s="230">
        <f t="shared" si="837"/>
        <v>96038</v>
      </c>
      <c r="N933" s="230" t="str">
        <f t="shared" si="837"/>
        <v>000</v>
      </c>
      <c r="O933" s="230" t="str">
        <f t="shared" si="837"/>
        <v/>
      </c>
      <c r="P933" s="230" t="str">
        <f t="shared" si="837"/>
        <v>Permitted Tank Losses</v>
      </c>
      <c r="Q933" s="231">
        <f t="shared" si="837"/>
        <v>0</v>
      </c>
      <c r="R933" s="231">
        <f t="shared" si="837"/>
        <v>1.4336639570599257</v>
      </c>
      <c r="S933" s="231">
        <f t="shared" si="837"/>
        <v>0</v>
      </c>
      <c r="T933" s="231">
        <f t="shared" si="837"/>
        <v>0</v>
      </c>
      <c r="U933" s="231">
        <f t="shared" si="837"/>
        <v>0</v>
      </c>
    </row>
    <row r="934" spans="1:21" s="7" customFormat="1" x14ac:dyDescent="0.2">
      <c r="A934" s="230" t="str">
        <f t="shared" ref="A934:B934" si="838">A422</f>
        <v>MTDEQ Permitted Sources</v>
      </c>
      <c r="B934" s="230" t="str">
        <f t="shared" si="838"/>
        <v>30</v>
      </c>
      <c r="C934" s="226" t="str">
        <f>VLOOKUP(D934,fips_xref!$A$5:$C$286,2,FALSE)</f>
        <v>RICHLAND, MT_Non-Tribal</v>
      </c>
      <c r="D934" s="230" t="str">
        <f t="shared" si="774"/>
        <v>3008302</v>
      </c>
      <c r="E934" s="230" t="str">
        <f t="shared" ref="E934:U934" si="839">E422</f>
        <v>083-0054</v>
      </c>
      <c r="F934" s="230" t="str">
        <f t="shared" si="839"/>
        <v>VAIRSTEP 2-22H</v>
      </c>
      <c r="G934" s="230" t="str">
        <f t="shared" si="839"/>
        <v>RICHLAND</v>
      </c>
      <c r="H934" s="230">
        <f t="shared" si="839"/>
        <v>-104.85727</v>
      </c>
      <c r="I934" s="230">
        <f t="shared" si="839"/>
        <v>47.910550000000001</v>
      </c>
      <c r="J934" s="230" t="str">
        <f t="shared" si="839"/>
        <v>PUMPING UNIT</v>
      </c>
      <c r="K934" s="230" t="str">
        <f t="shared" si="839"/>
        <v>85-HP PUMPING UNIT ENGINE</v>
      </c>
      <c r="L934" s="230">
        <f t="shared" si="839"/>
        <v>20200253</v>
      </c>
      <c r="M934" s="230">
        <f t="shared" si="839"/>
        <v>8496</v>
      </c>
      <c r="N934" s="230" t="str">
        <f t="shared" si="839"/>
        <v>000</v>
      </c>
      <c r="O934" s="230" t="str">
        <f t="shared" si="839"/>
        <v/>
      </c>
      <c r="P934" s="230" t="str">
        <f t="shared" si="839"/>
        <v>Compressor Engines</v>
      </c>
      <c r="Q934" s="231">
        <f t="shared" si="839"/>
        <v>1.2519571738000959</v>
      </c>
      <c r="R934" s="231">
        <f t="shared" si="839"/>
        <v>1.741976030771597</v>
      </c>
      <c r="S934" s="231">
        <f t="shared" si="839"/>
        <v>1.741976030771597</v>
      </c>
      <c r="T934" s="231">
        <f t="shared" si="839"/>
        <v>0</v>
      </c>
      <c r="U934" s="231">
        <f t="shared" si="839"/>
        <v>0</v>
      </c>
    </row>
    <row r="935" spans="1:21" s="7" customFormat="1" x14ac:dyDescent="0.2">
      <c r="A935" s="230" t="str">
        <f t="shared" ref="A935:B935" si="840">A423</f>
        <v>MTDEQ Permitted Sources</v>
      </c>
      <c r="B935" s="230" t="str">
        <f t="shared" si="840"/>
        <v>30</v>
      </c>
      <c r="C935" s="226" t="str">
        <f>VLOOKUP(D935,fips_xref!$A$5:$C$286,2,FALSE)</f>
        <v>RICHLAND, MT_Non-Tribal</v>
      </c>
      <c r="D935" s="230" t="str">
        <f t="shared" si="774"/>
        <v>3008302</v>
      </c>
      <c r="E935" s="230" t="str">
        <f t="shared" ref="E935:U935" si="841">E423</f>
        <v>083-0054</v>
      </c>
      <c r="F935" s="230" t="str">
        <f t="shared" si="841"/>
        <v>VAIRSTEP 2-22H</v>
      </c>
      <c r="G935" s="230" t="str">
        <f t="shared" si="841"/>
        <v>RICHLAND</v>
      </c>
      <c r="H935" s="230">
        <f t="shared" si="841"/>
        <v>-104.85727</v>
      </c>
      <c r="I935" s="230">
        <f t="shared" si="841"/>
        <v>47.910550000000001</v>
      </c>
      <c r="J935" s="230" t="str">
        <f t="shared" si="841"/>
        <v>PUMPING UNIT</v>
      </c>
      <c r="K935" s="230" t="str">
        <f t="shared" si="841"/>
        <v>85-HP PUMPING UNIT ENGINE</v>
      </c>
      <c r="L935" s="230">
        <f t="shared" si="841"/>
        <v>20200253</v>
      </c>
      <c r="M935" s="230">
        <f t="shared" si="841"/>
        <v>0</v>
      </c>
      <c r="N935" s="230" t="str">
        <f t="shared" si="841"/>
        <v/>
      </c>
      <c r="O935" s="230" t="str">
        <f t="shared" si="841"/>
        <v/>
      </c>
      <c r="P935" s="230" t="str">
        <f t="shared" si="841"/>
        <v>Compressor Engines</v>
      </c>
      <c r="Q935" s="231">
        <f t="shared" si="841"/>
        <v>0</v>
      </c>
      <c r="R935" s="231">
        <f t="shared" si="841"/>
        <v>0</v>
      </c>
      <c r="S935" s="231">
        <f t="shared" si="841"/>
        <v>0</v>
      </c>
      <c r="T935" s="231">
        <f t="shared" si="841"/>
        <v>2.69100313713429E-3</v>
      </c>
      <c r="U935" s="231">
        <f t="shared" si="841"/>
        <v>5.4460777775336831E-2</v>
      </c>
    </row>
    <row r="936" spans="1:21" s="7" customFormat="1" x14ac:dyDescent="0.2">
      <c r="A936" s="230" t="str">
        <f t="shared" ref="A936:B936" si="842">A424</f>
        <v>MTDEQ Permitted Sources</v>
      </c>
      <c r="B936" s="230" t="str">
        <f t="shared" si="842"/>
        <v>30</v>
      </c>
      <c r="C936" s="226" t="str">
        <f>VLOOKUP(D936,fips_xref!$A$5:$C$286,2,FALSE)</f>
        <v>RICHLAND, MT_Non-Tribal</v>
      </c>
      <c r="D936" s="230" t="str">
        <f t="shared" si="774"/>
        <v>3008302</v>
      </c>
      <c r="E936" s="230" t="str">
        <f t="shared" ref="E936:U936" si="843">E424</f>
        <v>083-0054</v>
      </c>
      <c r="F936" s="230" t="str">
        <f t="shared" si="843"/>
        <v>VAIRSTEP 2-22H</v>
      </c>
      <c r="G936" s="230" t="str">
        <f t="shared" si="843"/>
        <v>RICHLAND</v>
      </c>
      <c r="H936" s="230">
        <f t="shared" si="843"/>
        <v>-104.85727</v>
      </c>
      <c r="I936" s="230">
        <f t="shared" si="843"/>
        <v>47.910550000000001</v>
      </c>
      <c r="J936" s="230" t="str">
        <f t="shared" si="843"/>
        <v>TANK VAPOR GAS FLARE</v>
      </c>
      <c r="K936" s="230" t="str">
        <f t="shared" si="843"/>
        <v>GAS FLARE</v>
      </c>
      <c r="L936" s="230">
        <f t="shared" si="843"/>
        <v>31000205</v>
      </c>
      <c r="M936" s="230">
        <f t="shared" si="843"/>
        <v>8496</v>
      </c>
      <c r="N936" s="230" t="str">
        <f t="shared" si="843"/>
        <v>000</v>
      </c>
      <c r="O936" s="230" t="str">
        <f t="shared" si="843"/>
        <v/>
      </c>
      <c r="P936" s="230" t="str">
        <f t="shared" si="843"/>
        <v>Natural Gas Production, Flares</v>
      </c>
      <c r="Q936" s="231">
        <f t="shared" si="843"/>
        <v>0.32766166769773236</v>
      </c>
      <c r="R936" s="231">
        <f t="shared" si="843"/>
        <v>4.4010715592798668</v>
      </c>
      <c r="S936" s="231">
        <f t="shared" si="843"/>
        <v>0.71042482820345265</v>
      </c>
      <c r="T936" s="231">
        <f t="shared" si="843"/>
        <v>1.0251440522416344E-3</v>
      </c>
      <c r="U936" s="231">
        <f t="shared" si="843"/>
        <v>1.0379583528946548E-2</v>
      </c>
    </row>
    <row r="937" spans="1:21" s="7" customFormat="1" x14ac:dyDescent="0.2">
      <c r="A937" s="230" t="str">
        <f t="shared" ref="A937:B937" si="844">A425</f>
        <v>MTDEQ Permitted Sources</v>
      </c>
      <c r="B937" s="230" t="str">
        <f t="shared" si="844"/>
        <v>30</v>
      </c>
      <c r="C937" s="226" t="str">
        <f>VLOOKUP(D937,fips_xref!$A$5:$C$286,2,FALSE)</f>
        <v>RICHLAND, MT_Non-Tribal</v>
      </c>
      <c r="D937" s="230" t="str">
        <f t="shared" si="774"/>
        <v>3008302</v>
      </c>
      <c r="E937" s="230" t="str">
        <f t="shared" ref="E937:U937" si="845">E425</f>
        <v>083-0054</v>
      </c>
      <c r="F937" s="230" t="str">
        <f t="shared" si="845"/>
        <v>VAIRSTEP 2-22H</v>
      </c>
      <c r="G937" s="230" t="str">
        <f t="shared" si="845"/>
        <v>RICHLAND</v>
      </c>
      <c r="H937" s="230">
        <f t="shared" si="845"/>
        <v>-104.85727</v>
      </c>
      <c r="I937" s="230">
        <f t="shared" si="845"/>
        <v>47.910550000000001</v>
      </c>
      <c r="J937" s="230" t="str">
        <f t="shared" si="845"/>
        <v>TREATER GAS FLARE</v>
      </c>
      <c r="K937" s="230" t="str">
        <f t="shared" si="845"/>
        <v>GAS FLARE</v>
      </c>
      <c r="L937" s="230">
        <f t="shared" si="845"/>
        <v>31000205</v>
      </c>
      <c r="M937" s="230">
        <f t="shared" si="845"/>
        <v>48</v>
      </c>
      <c r="N937" s="230" t="str">
        <f t="shared" si="845"/>
        <v>000</v>
      </c>
      <c r="O937" s="230" t="str">
        <f t="shared" si="845"/>
        <v/>
      </c>
      <c r="P937" s="230" t="str">
        <f t="shared" si="845"/>
        <v>Natural Gas Production, Flares</v>
      </c>
      <c r="Q937" s="231">
        <f t="shared" si="845"/>
        <v>5.7536209932061731E-2</v>
      </c>
      <c r="R937" s="231">
        <f t="shared" si="845"/>
        <v>0.19964680417405828</v>
      </c>
      <c r="S937" s="231">
        <f t="shared" si="845"/>
        <v>0.11507241986412346</v>
      </c>
      <c r="T937" s="231">
        <f t="shared" si="845"/>
        <v>0</v>
      </c>
      <c r="U937" s="231">
        <f t="shared" si="845"/>
        <v>0</v>
      </c>
    </row>
    <row r="938" spans="1:21" s="7" customFormat="1" x14ac:dyDescent="0.2">
      <c r="A938" s="230" t="str">
        <f t="shared" ref="A938:B938" si="846">A426</f>
        <v>MTDEQ Permitted Sources</v>
      </c>
      <c r="B938" s="230" t="str">
        <f t="shared" si="846"/>
        <v>30</v>
      </c>
      <c r="C938" s="226" t="str">
        <f>VLOOKUP(D938,fips_xref!$A$5:$C$286,2,FALSE)</f>
        <v>RICHLAND, MT_Non-Tribal</v>
      </c>
      <c r="D938" s="230" t="str">
        <f t="shared" si="774"/>
        <v>3008302</v>
      </c>
      <c r="E938" s="230" t="str">
        <f t="shared" ref="E938:U938" si="847">E426</f>
        <v>083-0054</v>
      </c>
      <c r="F938" s="230" t="str">
        <f t="shared" si="847"/>
        <v>VAIRSTEP 2-22H</v>
      </c>
      <c r="G938" s="230" t="str">
        <f t="shared" si="847"/>
        <v>RICHLAND</v>
      </c>
      <c r="H938" s="230">
        <f t="shared" si="847"/>
        <v>-104.85727</v>
      </c>
      <c r="I938" s="230">
        <f t="shared" si="847"/>
        <v>47.910550000000001</v>
      </c>
      <c r="J938" s="230" t="str">
        <f t="shared" si="847"/>
        <v>TRUCK LOADING/UNLOADING OPERATIONS</v>
      </c>
      <c r="K938" s="230" t="str">
        <f t="shared" si="847"/>
        <v>TRUCK LOADING/UNLOADING</v>
      </c>
      <c r="L938" s="230">
        <f t="shared" si="847"/>
        <v>31000207</v>
      </c>
      <c r="M938" s="230">
        <f t="shared" si="847"/>
        <v>0</v>
      </c>
      <c r="N938" s="230" t="str">
        <f t="shared" si="847"/>
        <v>000</v>
      </c>
      <c r="O938" s="230" t="str">
        <f t="shared" si="847"/>
        <v/>
      </c>
      <c r="P938" s="230" t="str">
        <f t="shared" si="847"/>
        <v>Permitted Fugitives</v>
      </c>
      <c r="Q938" s="231">
        <f t="shared" si="847"/>
        <v>0</v>
      </c>
      <c r="R938" s="231">
        <f t="shared" si="847"/>
        <v>0</v>
      </c>
      <c r="S938" s="231">
        <f t="shared" si="847"/>
        <v>0</v>
      </c>
      <c r="T938" s="231">
        <f t="shared" si="847"/>
        <v>0</v>
      </c>
      <c r="U938" s="231">
        <f t="shared" si="847"/>
        <v>0</v>
      </c>
    </row>
    <row r="939" spans="1:21" s="7" customFormat="1" x14ac:dyDescent="0.2">
      <c r="A939" s="230" t="str">
        <f t="shared" ref="A939:B939" si="848">A427</f>
        <v>MTDEQ Permitted Sources</v>
      </c>
      <c r="B939" s="230" t="str">
        <f t="shared" si="848"/>
        <v>30</v>
      </c>
      <c r="C939" s="226" t="str">
        <f>VLOOKUP(D939,fips_xref!$A$5:$C$286,2,FALSE)</f>
        <v>RICHLAND, MT_Non-Tribal</v>
      </c>
      <c r="D939" s="230" t="str">
        <f t="shared" si="774"/>
        <v>3008302</v>
      </c>
      <c r="E939" s="230" t="str">
        <f t="shared" ref="E939:U939" si="849">E427</f>
        <v>083-0059</v>
      </c>
      <c r="F939" s="230" t="str">
        <f t="shared" si="849"/>
        <v>BIDEGARY 1-32H WELL</v>
      </c>
      <c r="G939" s="230" t="str">
        <f t="shared" si="849"/>
        <v>RICHLAND</v>
      </c>
      <c r="H939" s="230">
        <f t="shared" si="849"/>
        <v>-104.78191</v>
      </c>
      <c r="I939" s="230">
        <f t="shared" si="849"/>
        <v>47.9681</v>
      </c>
      <c r="J939" s="230" t="str">
        <f t="shared" si="849"/>
        <v>FUGITIVE EMISSIONS</v>
      </c>
      <c r="K939" s="230" t="str">
        <f t="shared" si="849"/>
        <v>VALVES, PIPING, EQUIPMENT</v>
      </c>
      <c r="L939" s="230">
        <f t="shared" si="849"/>
        <v>31000207</v>
      </c>
      <c r="M939" s="230">
        <f t="shared" si="849"/>
        <v>7748</v>
      </c>
      <c r="N939" s="230" t="str">
        <f t="shared" si="849"/>
        <v/>
      </c>
      <c r="O939" s="230" t="str">
        <f t="shared" si="849"/>
        <v/>
      </c>
      <c r="P939" s="230" t="str">
        <f t="shared" si="849"/>
        <v>Permitted Fugitives</v>
      </c>
      <c r="Q939" s="231">
        <f t="shared" si="849"/>
        <v>0</v>
      </c>
      <c r="R939" s="231">
        <f t="shared" si="849"/>
        <v>0.14198245123546635</v>
      </c>
      <c r="S939" s="231">
        <f t="shared" si="849"/>
        <v>0</v>
      </c>
      <c r="T939" s="231">
        <f t="shared" si="849"/>
        <v>0</v>
      </c>
      <c r="U939" s="231">
        <f t="shared" si="849"/>
        <v>0</v>
      </c>
    </row>
    <row r="940" spans="1:21" s="7" customFormat="1" x14ac:dyDescent="0.2">
      <c r="A940" s="230" t="str">
        <f t="shared" ref="A940:B940" si="850">A428</f>
        <v>MTDEQ Permitted Sources</v>
      </c>
      <c r="B940" s="230" t="str">
        <f t="shared" si="850"/>
        <v>30</v>
      </c>
      <c r="C940" s="226" t="str">
        <f>VLOOKUP(D940,fips_xref!$A$5:$C$286,2,FALSE)</f>
        <v>RICHLAND, MT_Non-Tribal</v>
      </c>
      <c r="D940" s="230" t="str">
        <f t="shared" si="774"/>
        <v>3008302</v>
      </c>
      <c r="E940" s="230" t="str">
        <f t="shared" ref="E940:U940" si="851">E428</f>
        <v>083-0059</v>
      </c>
      <c r="F940" s="230" t="str">
        <f t="shared" si="851"/>
        <v>BIDEGARY 1-32H WELL</v>
      </c>
      <c r="G940" s="230" t="str">
        <f t="shared" si="851"/>
        <v>RICHLAND</v>
      </c>
      <c r="H940" s="230">
        <f t="shared" si="851"/>
        <v>-104.78191</v>
      </c>
      <c r="I940" s="230">
        <f t="shared" si="851"/>
        <v>47.9681</v>
      </c>
      <c r="J940" s="230" t="str">
        <f t="shared" si="851"/>
        <v>HEAT TREATER BURNER</v>
      </c>
      <c r="K940" s="230" t="str">
        <f t="shared" si="851"/>
        <v>HEATING UNIT</v>
      </c>
      <c r="L940" s="230">
        <f t="shared" si="851"/>
        <v>31000205</v>
      </c>
      <c r="M940" s="230">
        <f t="shared" si="851"/>
        <v>8760</v>
      </c>
      <c r="N940" s="230" t="str">
        <f t="shared" si="851"/>
        <v/>
      </c>
      <c r="O940" s="230" t="str">
        <f t="shared" si="851"/>
        <v/>
      </c>
      <c r="P940" s="230" t="str">
        <f t="shared" si="851"/>
        <v>Natural Gas Production, Flares</v>
      </c>
      <c r="Q940" s="231">
        <f t="shared" si="851"/>
        <v>5.1129059605551509E-2</v>
      </c>
      <c r="R940" s="231">
        <f t="shared" si="851"/>
        <v>2.8191461436644946E-3</v>
      </c>
      <c r="S940" s="231">
        <f t="shared" si="851"/>
        <v>5.1129059605551509E-2</v>
      </c>
      <c r="T940" s="231">
        <f t="shared" si="851"/>
        <v>5.1257202612081719E-4</v>
      </c>
      <c r="U940" s="231">
        <f t="shared" si="851"/>
        <v>3.9724332024363334E-3</v>
      </c>
    </row>
    <row r="941" spans="1:21" s="7" customFormat="1" x14ac:dyDescent="0.2">
      <c r="A941" s="230" t="str">
        <f t="shared" ref="A941:B941" si="852">A429</f>
        <v>MTDEQ Permitted Sources</v>
      </c>
      <c r="B941" s="230" t="str">
        <f t="shared" si="852"/>
        <v>30</v>
      </c>
      <c r="C941" s="226" t="str">
        <f>VLOOKUP(D941,fips_xref!$A$5:$C$286,2,FALSE)</f>
        <v>RICHLAND, MT_Non-Tribal</v>
      </c>
      <c r="D941" s="230" t="str">
        <f t="shared" si="774"/>
        <v>3008302</v>
      </c>
      <c r="E941" s="230" t="str">
        <f t="shared" ref="E941:U941" si="853">E429</f>
        <v>083-0059</v>
      </c>
      <c r="F941" s="230" t="str">
        <f t="shared" si="853"/>
        <v>BIDEGARY 1-32H WELL</v>
      </c>
      <c r="G941" s="230" t="str">
        <f t="shared" si="853"/>
        <v>RICHLAND</v>
      </c>
      <c r="H941" s="230">
        <f t="shared" si="853"/>
        <v>-104.78191</v>
      </c>
      <c r="I941" s="230">
        <f t="shared" si="853"/>
        <v>47.9681</v>
      </c>
      <c r="J941" s="230" t="str">
        <f t="shared" si="853"/>
        <v>PRODUCTION TANKS</v>
      </c>
      <c r="K941" s="230" t="str">
        <f t="shared" si="853"/>
        <v>CRUDE OIL STORAGE TANKS</v>
      </c>
      <c r="L941" s="230">
        <f t="shared" si="853"/>
        <v>40301012</v>
      </c>
      <c r="M941" s="230">
        <f t="shared" si="853"/>
        <v>7748</v>
      </c>
      <c r="N941" s="230" t="str">
        <f t="shared" si="853"/>
        <v/>
      </c>
      <c r="O941" s="230" t="str">
        <f t="shared" si="853"/>
        <v/>
      </c>
      <c r="P941" s="230" t="str">
        <f t="shared" si="853"/>
        <v>Permitted Tank Losses</v>
      </c>
      <c r="Q941" s="231">
        <f t="shared" si="853"/>
        <v>0</v>
      </c>
      <c r="R941" s="231">
        <f t="shared" si="853"/>
        <v>1.5377160783624515E-2</v>
      </c>
      <c r="S941" s="231">
        <f t="shared" si="853"/>
        <v>0</v>
      </c>
      <c r="T941" s="231">
        <f t="shared" si="853"/>
        <v>0</v>
      </c>
      <c r="U941" s="231">
        <f t="shared" si="853"/>
        <v>0</v>
      </c>
    </row>
    <row r="942" spans="1:21" s="7" customFormat="1" x14ac:dyDescent="0.2">
      <c r="A942" s="230" t="str">
        <f t="shared" ref="A942:B942" si="854">A430</f>
        <v>MTDEQ Permitted Sources</v>
      </c>
      <c r="B942" s="230" t="str">
        <f t="shared" si="854"/>
        <v>30</v>
      </c>
      <c r="C942" s="226" t="str">
        <f>VLOOKUP(D942,fips_xref!$A$5:$C$286,2,FALSE)</f>
        <v>RICHLAND, MT_Non-Tribal</v>
      </c>
      <c r="D942" s="230" t="str">
        <f t="shared" si="774"/>
        <v>3008302</v>
      </c>
      <c r="E942" s="230" t="str">
        <f t="shared" ref="E942:U942" si="855">E430</f>
        <v>083-0059</v>
      </c>
      <c r="F942" s="230" t="str">
        <f t="shared" si="855"/>
        <v>BIDEGARY 1-32H WELL</v>
      </c>
      <c r="G942" s="230" t="str">
        <f t="shared" si="855"/>
        <v>RICHLAND</v>
      </c>
      <c r="H942" s="230">
        <f t="shared" si="855"/>
        <v>-104.78191</v>
      </c>
      <c r="I942" s="230">
        <f t="shared" si="855"/>
        <v>47.9681</v>
      </c>
      <c r="J942" s="230" t="str">
        <f t="shared" si="855"/>
        <v>PUMPING UNIT</v>
      </c>
      <c r="K942" s="230" t="str">
        <f t="shared" si="855"/>
        <v>85-HP PUMPING UNIT ENGINE</v>
      </c>
      <c r="L942" s="230">
        <f t="shared" si="855"/>
        <v>20200253</v>
      </c>
      <c r="M942" s="230">
        <f t="shared" si="855"/>
        <v>8760</v>
      </c>
      <c r="N942" s="230" t="str">
        <f t="shared" si="855"/>
        <v/>
      </c>
      <c r="O942" s="230" t="str">
        <f t="shared" si="855"/>
        <v/>
      </c>
      <c r="P942" s="230" t="str">
        <f t="shared" si="855"/>
        <v>Compressor Engines</v>
      </c>
      <c r="Q942" s="231">
        <f t="shared" si="855"/>
        <v>1.2909126477852781</v>
      </c>
      <c r="R942" s="231">
        <f t="shared" si="855"/>
        <v>1.5715458320864253</v>
      </c>
      <c r="S942" s="231">
        <f t="shared" si="855"/>
        <v>1.7960523795273433</v>
      </c>
      <c r="T942" s="231">
        <f t="shared" si="855"/>
        <v>2.8191461436644946E-3</v>
      </c>
      <c r="U942" s="231">
        <f t="shared" si="855"/>
        <v>5.6126636860229479E-2</v>
      </c>
    </row>
    <row r="943" spans="1:21" s="7" customFormat="1" x14ac:dyDescent="0.2">
      <c r="A943" s="230" t="str">
        <f t="shared" ref="A943:B943" si="856">A431</f>
        <v>MTDEQ Permitted Sources</v>
      </c>
      <c r="B943" s="230" t="str">
        <f t="shared" si="856"/>
        <v>30</v>
      </c>
      <c r="C943" s="226" t="str">
        <f>VLOOKUP(D943,fips_xref!$A$5:$C$286,2,FALSE)</f>
        <v>RICHLAND, MT_Non-Tribal</v>
      </c>
      <c r="D943" s="230" t="str">
        <f t="shared" si="774"/>
        <v>3008302</v>
      </c>
      <c r="E943" s="230" t="str">
        <f t="shared" ref="E943:U943" si="857">E431</f>
        <v>083-0059</v>
      </c>
      <c r="F943" s="230" t="str">
        <f t="shared" si="857"/>
        <v>BIDEGARY 1-32H WELL</v>
      </c>
      <c r="G943" s="230" t="str">
        <f t="shared" si="857"/>
        <v>RICHLAND</v>
      </c>
      <c r="H943" s="230">
        <f t="shared" si="857"/>
        <v>-104.78191</v>
      </c>
      <c r="I943" s="230">
        <f t="shared" si="857"/>
        <v>47.9681</v>
      </c>
      <c r="J943" s="230" t="str">
        <f t="shared" si="857"/>
        <v>TANK VAPOR GAS FLARE</v>
      </c>
      <c r="K943" s="230" t="str">
        <f t="shared" si="857"/>
        <v>GAS FLARE</v>
      </c>
      <c r="L943" s="230">
        <f t="shared" si="857"/>
        <v>31000205</v>
      </c>
      <c r="M943" s="230">
        <f t="shared" si="857"/>
        <v>8760</v>
      </c>
      <c r="N943" s="230" t="str">
        <f t="shared" si="857"/>
        <v/>
      </c>
      <c r="O943" s="230" t="str">
        <f t="shared" si="857"/>
        <v/>
      </c>
      <c r="P943" s="230" t="str">
        <f t="shared" si="857"/>
        <v>Natural Gas Production, Flares</v>
      </c>
      <c r="Q943" s="231">
        <f t="shared" si="857"/>
        <v>0.33675982116137687</v>
      </c>
      <c r="R943" s="231">
        <f t="shared" si="857"/>
        <v>4.5378001472475944</v>
      </c>
      <c r="S943" s="231">
        <f t="shared" si="857"/>
        <v>0.7296462791829833</v>
      </c>
      <c r="T943" s="231">
        <f t="shared" si="857"/>
        <v>1.1532870587718385E-3</v>
      </c>
      <c r="U943" s="231">
        <f t="shared" si="857"/>
        <v>1.0635869542006956E-2</v>
      </c>
    </row>
    <row r="944" spans="1:21" s="7" customFormat="1" x14ac:dyDescent="0.2">
      <c r="A944" s="230" t="str">
        <f t="shared" ref="A944:B944" si="858">A432</f>
        <v>MTDEQ Permitted Sources</v>
      </c>
      <c r="B944" s="230" t="str">
        <f t="shared" si="858"/>
        <v>30</v>
      </c>
      <c r="C944" s="226" t="str">
        <f>VLOOKUP(D944,fips_xref!$A$5:$C$286,2,FALSE)</f>
        <v>RICHLAND, MT_Non-Tribal</v>
      </c>
      <c r="D944" s="230" t="str">
        <f t="shared" si="774"/>
        <v>3008302</v>
      </c>
      <c r="E944" s="230" t="str">
        <f t="shared" ref="E944:U944" si="859">E432</f>
        <v>083-0059</v>
      </c>
      <c r="F944" s="230" t="str">
        <f t="shared" si="859"/>
        <v>BIDEGARY 1-32H WELL</v>
      </c>
      <c r="G944" s="230" t="str">
        <f t="shared" si="859"/>
        <v>RICHLAND</v>
      </c>
      <c r="H944" s="230">
        <f t="shared" si="859"/>
        <v>-104.78191</v>
      </c>
      <c r="I944" s="230">
        <f t="shared" si="859"/>
        <v>47.9681</v>
      </c>
      <c r="J944" s="230" t="str">
        <f t="shared" si="859"/>
        <v>TREATER GAS FLARE</v>
      </c>
      <c r="K944" s="230" t="str">
        <f t="shared" si="859"/>
        <v>GAS FLARE</v>
      </c>
      <c r="L944" s="230">
        <f t="shared" si="859"/>
        <v>31000205</v>
      </c>
      <c r="M944" s="230">
        <f t="shared" si="859"/>
        <v>8760</v>
      </c>
      <c r="N944" s="230" t="str">
        <f t="shared" si="859"/>
        <v/>
      </c>
      <c r="O944" s="230" t="str">
        <f t="shared" si="859"/>
        <v/>
      </c>
      <c r="P944" s="230" t="str">
        <f t="shared" si="859"/>
        <v>Natural Gas Production, Flares</v>
      </c>
      <c r="Q944" s="231">
        <f t="shared" si="859"/>
        <v>10.495681092862913</v>
      </c>
      <c r="R944" s="231">
        <f t="shared" si="859"/>
        <v>36.48231395914916</v>
      </c>
      <c r="S944" s="231">
        <f t="shared" si="859"/>
        <v>19.475942990499632</v>
      </c>
      <c r="T944" s="231">
        <f t="shared" si="859"/>
        <v>1.1532870587718385E-3</v>
      </c>
      <c r="U944" s="231">
        <f t="shared" si="859"/>
        <v>1.0635869542006956E-2</v>
      </c>
    </row>
    <row r="945" spans="1:21" s="7" customFormat="1" x14ac:dyDescent="0.2">
      <c r="A945" s="230" t="str">
        <f t="shared" ref="A945:B945" si="860">A433</f>
        <v>MTDEQ Permitted Sources</v>
      </c>
      <c r="B945" s="230" t="str">
        <f t="shared" si="860"/>
        <v>30</v>
      </c>
      <c r="C945" s="226" t="str">
        <f>VLOOKUP(D945,fips_xref!$A$5:$C$286,2,FALSE)</f>
        <v>RICHLAND, MT_Non-Tribal</v>
      </c>
      <c r="D945" s="230" t="str">
        <f t="shared" si="774"/>
        <v>3008302</v>
      </c>
      <c r="E945" s="230" t="str">
        <f t="shared" ref="E945:U945" si="861">E433</f>
        <v>083-0059</v>
      </c>
      <c r="F945" s="230" t="str">
        <f t="shared" si="861"/>
        <v>BIDEGARY 1-32H WELL</v>
      </c>
      <c r="G945" s="230" t="str">
        <f t="shared" si="861"/>
        <v>RICHLAND</v>
      </c>
      <c r="H945" s="230">
        <f t="shared" si="861"/>
        <v>-104.78191</v>
      </c>
      <c r="I945" s="230">
        <f t="shared" si="861"/>
        <v>47.9681</v>
      </c>
      <c r="J945" s="230" t="str">
        <f t="shared" si="861"/>
        <v>TRUCK LOADING/UNLOADING OPERATIONS</v>
      </c>
      <c r="K945" s="230" t="str">
        <f t="shared" si="861"/>
        <v>FUGITIVE EMISSIONS</v>
      </c>
      <c r="L945" s="230">
        <f t="shared" si="861"/>
        <v>31000207</v>
      </c>
      <c r="M945" s="230">
        <f t="shared" si="861"/>
        <v>7393</v>
      </c>
      <c r="N945" s="230" t="str">
        <f t="shared" si="861"/>
        <v/>
      </c>
      <c r="O945" s="230" t="str">
        <f t="shared" si="861"/>
        <v/>
      </c>
      <c r="P945" s="230" t="str">
        <f t="shared" si="861"/>
        <v>Permitted Fugitives</v>
      </c>
      <c r="Q945" s="231">
        <f t="shared" si="861"/>
        <v>0</v>
      </c>
      <c r="R945" s="231">
        <f t="shared" si="861"/>
        <v>0.19849351711528646</v>
      </c>
      <c r="S945" s="231">
        <f t="shared" si="861"/>
        <v>0</v>
      </c>
      <c r="T945" s="231">
        <f t="shared" si="861"/>
        <v>0</v>
      </c>
      <c r="U945" s="231">
        <f t="shared" si="861"/>
        <v>0</v>
      </c>
    </row>
    <row r="946" spans="1:21" s="7" customFormat="1" x14ac:dyDescent="0.2">
      <c r="A946" s="230" t="str">
        <f t="shared" ref="A946:B946" si="862">A434</f>
        <v>MTDEQ Permitted Sources</v>
      </c>
      <c r="B946" s="230" t="str">
        <f t="shared" si="862"/>
        <v>30</v>
      </c>
      <c r="C946" s="226" t="str">
        <f>VLOOKUP(D946,fips_xref!$A$5:$C$286,2,FALSE)</f>
        <v>RICHLAND, MT_Non-Tribal</v>
      </c>
      <c r="D946" s="230" t="str">
        <f t="shared" si="774"/>
        <v>3008302</v>
      </c>
      <c r="E946" s="230" t="str">
        <f t="shared" ref="E946:U946" si="863">E434</f>
        <v>083-0061</v>
      </c>
      <c r="F946" s="230" t="str">
        <f t="shared" si="863"/>
        <v>DEVRIES 1-18H</v>
      </c>
      <c r="G946" s="230" t="str">
        <f t="shared" si="863"/>
        <v>RICHLAND</v>
      </c>
      <c r="H946" s="230">
        <f t="shared" si="863"/>
        <v>-104.93425000000001</v>
      </c>
      <c r="I946" s="230">
        <f t="shared" si="863"/>
        <v>48.011989999999997</v>
      </c>
      <c r="J946" s="230" t="str">
        <f t="shared" si="863"/>
        <v>FUGITIVE EMISSIONS</v>
      </c>
      <c r="K946" s="230" t="str">
        <f t="shared" si="863"/>
        <v>VALVES, PIPING, EQUIPMENT</v>
      </c>
      <c r="L946" s="230">
        <f t="shared" si="863"/>
        <v>31000207</v>
      </c>
      <c r="M946" s="230">
        <f t="shared" si="863"/>
        <v>13347</v>
      </c>
      <c r="N946" s="230" t="str">
        <f t="shared" si="863"/>
        <v/>
      </c>
      <c r="O946" s="230" t="str">
        <f t="shared" si="863"/>
        <v/>
      </c>
      <c r="P946" s="230" t="str">
        <f t="shared" si="863"/>
        <v>Permitted Fugitives</v>
      </c>
      <c r="Q946" s="231">
        <f t="shared" si="863"/>
        <v>0</v>
      </c>
      <c r="R946" s="231">
        <f t="shared" si="863"/>
        <v>0.24462499946615998</v>
      </c>
      <c r="S946" s="231">
        <f t="shared" si="863"/>
        <v>0</v>
      </c>
      <c r="T946" s="231">
        <f t="shared" si="863"/>
        <v>0</v>
      </c>
      <c r="U946" s="231">
        <f t="shared" si="863"/>
        <v>0</v>
      </c>
    </row>
    <row r="947" spans="1:21" s="7" customFormat="1" x14ac:dyDescent="0.2">
      <c r="A947" s="230" t="str">
        <f t="shared" ref="A947:B947" si="864">A435</f>
        <v>MTDEQ Permitted Sources</v>
      </c>
      <c r="B947" s="230" t="str">
        <f t="shared" si="864"/>
        <v>30</v>
      </c>
      <c r="C947" s="226" t="str">
        <f>VLOOKUP(D947,fips_xref!$A$5:$C$286,2,FALSE)</f>
        <v>RICHLAND, MT_Non-Tribal</v>
      </c>
      <c r="D947" s="230" t="str">
        <f t="shared" si="774"/>
        <v>3008302</v>
      </c>
      <c r="E947" s="230" t="str">
        <f t="shared" ref="E947:U947" si="865">E435</f>
        <v>083-0061</v>
      </c>
      <c r="F947" s="230" t="str">
        <f t="shared" si="865"/>
        <v>DEVRIES 1-18H</v>
      </c>
      <c r="G947" s="230" t="str">
        <f t="shared" si="865"/>
        <v>RICHLAND</v>
      </c>
      <c r="H947" s="230">
        <f t="shared" si="865"/>
        <v>-104.93425000000001</v>
      </c>
      <c r="I947" s="230">
        <f t="shared" si="865"/>
        <v>48.011989999999997</v>
      </c>
      <c r="J947" s="230" t="str">
        <f t="shared" si="865"/>
        <v>HEAT TREATER BURNER</v>
      </c>
      <c r="K947" s="230" t="str">
        <f t="shared" si="865"/>
        <v>HEATING UNIT</v>
      </c>
      <c r="L947" s="230">
        <f t="shared" si="865"/>
        <v>31000205</v>
      </c>
      <c r="M947" s="230">
        <f t="shared" si="865"/>
        <v>5640</v>
      </c>
      <c r="N947" s="230" t="str">
        <f t="shared" si="865"/>
        <v/>
      </c>
      <c r="O947" s="230" t="str">
        <f t="shared" si="865"/>
        <v/>
      </c>
      <c r="P947" s="230" t="str">
        <f t="shared" si="865"/>
        <v>Natural Gas Production, Flares</v>
      </c>
      <c r="Q947" s="231">
        <f t="shared" si="865"/>
        <v>3.2932752678262504E-2</v>
      </c>
      <c r="R947" s="231">
        <f t="shared" si="865"/>
        <v>1.7940020914228602E-3</v>
      </c>
      <c r="S947" s="231">
        <f t="shared" si="865"/>
        <v>3.2932752678262504E-2</v>
      </c>
      <c r="T947" s="231">
        <f t="shared" si="865"/>
        <v>3.8442901959061287E-4</v>
      </c>
      <c r="U947" s="231">
        <f t="shared" si="865"/>
        <v>2.5628601306040858E-3</v>
      </c>
    </row>
    <row r="948" spans="1:21" s="7" customFormat="1" x14ac:dyDescent="0.2">
      <c r="A948" s="230" t="str">
        <f t="shared" ref="A948:B948" si="866">A436</f>
        <v>MTDEQ Permitted Sources</v>
      </c>
      <c r="B948" s="230" t="str">
        <f t="shared" si="866"/>
        <v>30</v>
      </c>
      <c r="C948" s="226" t="str">
        <f>VLOOKUP(D948,fips_xref!$A$5:$C$286,2,FALSE)</f>
        <v>RICHLAND, MT_Non-Tribal</v>
      </c>
      <c r="D948" s="230" t="str">
        <f t="shared" si="774"/>
        <v>3008302</v>
      </c>
      <c r="E948" s="230" t="str">
        <f t="shared" ref="E948:U948" si="867">E436</f>
        <v>083-0061</v>
      </c>
      <c r="F948" s="230" t="str">
        <f t="shared" si="867"/>
        <v>DEVRIES 1-18H</v>
      </c>
      <c r="G948" s="230" t="str">
        <f t="shared" si="867"/>
        <v>RICHLAND</v>
      </c>
      <c r="H948" s="230">
        <f t="shared" si="867"/>
        <v>-104.93425000000001</v>
      </c>
      <c r="I948" s="230">
        <f t="shared" si="867"/>
        <v>48.011989999999997</v>
      </c>
      <c r="J948" s="230" t="str">
        <f t="shared" si="867"/>
        <v>PRODUCTION TANKS</v>
      </c>
      <c r="K948" s="230" t="str">
        <f t="shared" si="867"/>
        <v>CRUDE OIL STORAGE TANKS</v>
      </c>
      <c r="L948" s="230">
        <f t="shared" si="867"/>
        <v>40301012</v>
      </c>
      <c r="M948" s="230">
        <f t="shared" si="867"/>
        <v>13347</v>
      </c>
      <c r="N948" s="230" t="str">
        <f t="shared" si="867"/>
        <v/>
      </c>
      <c r="O948" s="230" t="str">
        <f t="shared" si="867"/>
        <v/>
      </c>
      <c r="P948" s="230" t="str">
        <f t="shared" si="867"/>
        <v>Permitted Tank Losses</v>
      </c>
      <c r="Q948" s="231">
        <f t="shared" si="867"/>
        <v>0</v>
      </c>
      <c r="R948" s="231">
        <f t="shared" si="867"/>
        <v>2.7604566466736609</v>
      </c>
      <c r="S948" s="231">
        <f t="shared" si="867"/>
        <v>0</v>
      </c>
      <c r="T948" s="231">
        <f t="shared" si="867"/>
        <v>0</v>
      </c>
      <c r="U948" s="231">
        <f t="shared" si="867"/>
        <v>0</v>
      </c>
    </row>
    <row r="949" spans="1:21" s="7" customFormat="1" x14ac:dyDescent="0.2">
      <c r="A949" s="230" t="str">
        <f t="shared" ref="A949:B949" si="868">A437</f>
        <v>MTDEQ Permitted Sources</v>
      </c>
      <c r="B949" s="230" t="str">
        <f t="shared" si="868"/>
        <v>30</v>
      </c>
      <c r="C949" s="226" t="str">
        <f>VLOOKUP(D949,fips_xref!$A$5:$C$286,2,FALSE)</f>
        <v>RICHLAND, MT_Non-Tribal</v>
      </c>
      <c r="D949" s="230" t="str">
        <f t="shared" si="774"/>
        <v>3008302</v>
      </c>
      <c r="E949" s="230" t="str">
        <f t="shared" ref="E949:U949" si="869">E437</f>
        <v>083-0061</v>
      </c>
      <c r="F949" s="230" t="str">
        <f t="shared" si="869"/>
        <v>DEVRIES 1-18H</v>
      </c>
      <c r="G949" s="230" t="str">
        <f t="shared" si="869"/>
        <v>RICHLAND</v>
      </c>
      <c r="H949" s="230">
        <f t="shared" si="869"/>
        <v>-104.93425000000001</v>
      </c>
      <c r="I949" s="230">
        <f t="shared" si="869"/>
        <v>48.011989999999997</v>
      </c>
      <c r="J949" s="230" t="str">
        <f t="shared" si="869"/>
        <v>PUMPING UNIT</v>
      </c>
      <c r="K949" s="230" t="str">
        <f t="shared" si="869"/>
        <v>85-HP PUMPING UNIT ENGINE</v>
      </c>
      <c r="L949" s="230">
        <f t="shared" si="869"/>
        <v>20200253</v>
      </c>
      <c r="M949" s="230">
        <f t="shared" si="869"/>
        <v>5640</v>
      </c>
      <c r="N949" s="230" t="str">
        <f t="shared" si="869"/>
        <v/>
      </c>
      <c r="O949" s="230" t="str">
        <f t="shared" si="869"/>
        <v/>
      </c>
      <c r="P949" s="230" t="str">
        <f t="shared" si="869"/>
        <v>Compressor Engines</v>
      </c>
      <c r="Q949" s="231">
        <f t="shared" si="869"/>
        <v>0.831135540354905</v>
      </c>
      <c r="R949" s="231">
        <f t="shared" si="869"/>
        <v>1.1563624909285635</v>
      </c>
      <c r="S949" s="231">
        <f t="shared" si="869"/>
        <v>1.1563624909285635</v>
      </c>
      <c r="T949" s="231">
        <f t="shared" si="869"/>
        <v>1.7940020914228602E-3</v>
      </c>
      <c r="U949" s="231">
        <f t="shared" si="869"/>
        <v>3.6136327841517608E-2</v>
      </c>
    </row>
    <row r="950" spans="1:21" s="7" customFormat="1" x14ac:dyDescent="0.2">
      <c r="A950" s="230" t="str">
        <f t="shared" ref="A950:B950" si="870">A438</f>
        <v>MTDEQ Permitted Sources</v>
      </c>
      <c r="B950" s="230" t="str">
        <f t="shared" si="870"/>
        <v>30</v>
      </c>
      <c r="C950" s="226" t="str">
        <f>VLOOKUP(D950,fips_xref!$A$5:$C$286,2,FALSE)</f>
        <v>RICHLAND, MT_Non-Tribal</v>
      </c>
      <c r="D950" s="230" t="str">
        <f t="shared" si="774"/>
        <v>3008302</v>
      </c>
      <c r="E950" s="230" t="str">
        <f t="shared" ref="E950:U950" si="871">E438</f>
        <v>083-0061</v>
      </c>
      <c r="F950" s="230" t="str">
        <f t="shared" si="871"/>
        <v>DEVRIES 1-18H</v>
      </c>
      <c r="G950" s="230" t="str">
        <f t="shared" si="871"/>
        <v>RICHLAND</v>
      </c>
      <c r="H950" s="230">
        <f t="shared" si="871"/>
        <v>-104.93425000000001</v>
      </c>
      <c r="I950" s="230">
        <f t="shared" si="871"/>
        <v>48.011989999999997</v>
      </c>
      <c r="J950" s="230" t="str">
        <f t="shared" si="871"/>
        <v>TANK VAPOR GAS FLARE</v>
      </c>
      <c r="K950" s="230" t="str">
        <f t="shared" si="871"/>
        <v>GAS FLARE</v>
      </c>
      <c r="L950" s="230">
        <f t="shared" si="871"/>
        <v>31000205</v>
      </c>
      <c r="M950" s="230">
        <f t="shared" si="871"/>
        <v>5640</v>
      </c>
      <c r="N950" s="230" t="str">
        <f t="shared" si="871"/>
        <v/>
      </c>
      <c r="O950" s="230" t="str">
        <f t="shared" si="871"/>
        <v/>
      </c>
      <c r="P950" s="230" t="str">
        <f t="shared" si="871"/>
        <v>Natural Gas Production, Flares</v>
      </c>
      <c r="Q950" s="231">
        <f t="shared" si="871"/>
        <v>0.21758682508828689</v>
      </c>
      <c r="R950" s="231">
        <f t="shared" si="871"/>
        <v>2.9216605488886578</v>
      </c>
      <c r="S950" s="231">
        <f t="shared" si="871"/>
        <v>0.47156626403115182</v>
      </c>
      <c r="T950" s="231">
        <f t="shared" si="871"/>
        <v>7.6885803918122573E-4</v>
      </c>
      <c r="U950" s="231">
        <f t="shared" si="871"/>
        <v>6.9197223526310326E-3</v>
      </c>
    </row>
    <row r="951" spans="1:21" s="7" customFormat="1" x14ac:dyDescent="0.2">
      <c r="A951" s="230" t="str">
        <f t="shared" ref="A951:B951" si="872">A439</f>
        <v>MTDEQ Permitted Sources</v>
      </c>
      <c r="B951" s="230" t="str">
        <f t="shared" si="872"/>
        <v>30</v>
      </c>
      <c r="C951" s="226" t="str">
        <f>VLOOKUP(D951,fips_xref!$A$5:$C$286,2,FALSE)</f>
        <v>RICHLAND, MT_Non-Tribal</v>
      </c>
      <c r="D951" s="230" t="str">
        <f t="shared" si="774"/>
        <v>3008302</v>
      </c>
      <c r="E951" s="230" t="str">
        <f t="shared" ref="E951:U951" si="873">E439</f>
        <v>083-0061</v>
      </c>
      <c r="F951" s="230" t="str">
        <f t="shared" si="873"/>
        <v>DEVRIES 1-18H</v>
      </c>
      <c r="G951" s="230" t="str">
        <f t="shared" si="873"/>
        <v>RICHLAND</v>
      </c>
      <c r="H951" s="230">
        <f t="shared" si="873"/>
        <v>-104.93425000000001</v>
      </c>
      <c r="I951" s="230">
        <f t="shared" si="873"/>
        <v>48.011989999999997</v>
      </c>
      <c r="J951" s="230" t="str">
        <f t="shared" si="873"/>
        <v>TREATER GAS FLARE</v>
      </c>
      <c r="K951" s="230" t="str">
        <f t="shared" si="873"/>
        <v>GAS FLARE</v>
      </c>
      <c r="L951" s="230">
        <f t="shared" si="873"/>
        <v>31000205</v>
      </c>
      <c r="M951" s="230">
        <f t="shared" si="873"/>
        <v>5640</v>
      </c>
      <c r="N951" s="230" t="str">
        <f t="shared" si="873"/>
        <v/>
      </c>
      <c r="O951" s="230" t="str">
        <f t="shared" si="873"/>
        <v/>
      </c>
      <c r="P951" s="230" t="str">
        <f t="shared" si="873"/>
        <v>Natural Gas Production, Flares</v>
      </c>
      <c r="Q951" s="231">
        <f t="shared" si="873"/>
        <v>6.7936296342053106</v>
      </c>
      <c r="R951" s="231">
        <f t="shared" si="873"/>
        <v>23.477720941431379</v>
      </c>
      <c r="S951" s="231">
        <f t="shared" si="873"/>
        <v>13.659531924093656</v>
      </c>
      <c r="T951" s="231">
        <f t="shared" si="873"/>
        <v>7.6885803918122573E-4</v>
      </c>
      <c r="U951" s="231">
        <f t="shared" si="873"/>
        <v>6.9197223526310326E-3</v>
      </c>
    </row>
    <row r="952" spans="1:21" s="7" customFormat="1" x14ac:dyDescent="0.2">
      <c r="A952" s="230" t="str">
        <f t="shared" ref="A952:B952" si="874">A440</f>
        <v>MTDEQ Permitted Sources</v>
      </c>
      <c r="B952" s="230" t="str">
        <f t="shared" si="874"/>
        <v>30</v>
      </c>
      <c r="C952" s="226" t="str">
        <f>VLOOKUP(D952,fips_xref!$A$5:$C$286,2,FALSE)</f>
        <v>RICHLAND, MT_Non-Tribal</v>
      </c>
      <c r="D952" s="230" t="str">
        <f t="shared" si="774"/>
        <v>3008302</v>
      </c>
      <c r="E952" s="230" t="str">
        <f t="shared" ref="E952:U952" si="875">E440</f>
        <v>083-0061</v>
      </c>
      <c r="F952" s="230" t="str">
        <f t="shared" si="875"/>
        <v>DEVRIES 1-18H</v>
      </c>
      <c r="G952" s="230" t="str">
        <f t="shared" si="875"/>
        <v>RICHLAND</v>
      </c>
      <c r="H952" s="230">
        <f t="shared" si="875"/>
        <v>-104.93425000000001</v>
      </c>
      <c r="I952" s="230">
        <f t="shared" si="875"/>
        <v>48.011989999999997</v>
      </c>
      <c r="J952" s="230" t="str">
        <f t="shared" si="875"/>
        <v>TRUCK LOADING/UNLOADING OPERATIONS</v>
      </c>
      <c r="K952" s="230" t="str">
        <f t="shared" si="875"/>
        <v>FUGITIVE EMISSIONS</v>
      </c>
      <c r="L952" s="230">
        <f t="shared" si="875"/>
        <v>31000207</v>
      </c>
      <c r="M952" s="230">
        <f t="shared" si="875"/>
        <v>13152</v>
      </c>
      <c r="N952" s="230" t="str">
        <f t="shared" si="875"/>
        <v/>
      </c>
      <c r="O952" s="230" t="str">
        <f t="shared" si="875"/>
        <v/>
      </c>
      <c r="P952" s="230" t="str">
        <f t="shared" si="875"/>
        <v>Permitted Fugitives</v>
      </c>
      <c r="Q952" s="231">
        <f t="shared" si="875"/>
        <v>0</v>
      </c>
      <c r="R952" s="231">
        <f t="shared" si="875"/>
        <v>0.35393098403642426</v>
      </c>
      <c r="S952" s="231">
        <f t="shared" si="875"/>
        <v>0</v>
      </c>
      <c r="T952" s="231">
        <f t="shared" si="875"/>
        <v>0</v>
      </c>
      <c r="U952" s="231">
        <f t="shared" si="875"/>
        <v>0</v>
      </c>
    </row>
    <row r="953" spans="1:21" s="7" customFormat="1" x14ac:dyDescent="0.2">
      <c r="A953" s="230" t="str">
        <f t="shared" ref="A953:B953" si="876">A441</f>
        <v>MTDEQ Permitted Sources</v>
      </c>
      <c r="B953" s="230" t="str">
        <f t="shared" si="876"/>
        <v>30</v>
      </c>
      <c r="C953" s="226" t="str">
        <f>VLOOKUP(D953,fips_xref!$A$5:$C$286,2,FALSE)</f>
        <v>RICHLAND, MT_Non-Tribal</v>
      </c>
      <c r="D953" s="230" t="str">
        <f t="shared" si="774"/>
        <v>3008302</v>
      </c>
      <c r="E953" s="230" t="str">
        <f t="shared" ref="E953:U953" si="877">E441</f>
        <v>083-0062</v>
      </c>
      <c r="F953" s="230" t="str">
        <f t="shared" si="877"/>
        <v>HIGHWAY 201 STATION</v>
      </c>
      <c r="G953" s="230" t="str">
        <f t="shared" si="877"/>
        <v>RICHLAND</v>
      </c>
      <c r="H953" s="230">
        <f t="shared" si="877"/>
        <v>-104.78391000000001</v>
      </c>
      <c r="I953" s="230">
        <f t="shared" si="877"/>
        <v>47.86842</v>
      </c>
      <c r="J953" s="230" t="str">
        <f t="shared" si="877"/>
        <v>CRUDE OIL TANKS</v>
      </c>
      <c r="K953" s="230" t="str">
        <f t="shared" si="877"/>
        <v>4 400-BARREL TANKS</v>
      </c>
      <c r="L953" s="230">
        <f t="shared" si="877"/>
        <v>40301012</v>
      </c>
      <c r="M953" s="230">
        <f t="shared" si="877"/>
        <v>305643</v>
      </c>
      <c r="N953" s="230" t="str">
        <f t="shared" si="877"/>
        <v/>
      </c>
      <c r="O953" s="230" t="str">
        <f t="shared" si="877"/>
        <v/>
      </c>
      <c r="P953" s="230" t="str">
        <f t="shared" si="877"/>
        <v>Permitted Tank Losses</v>
      </c>
      <c r="Q953" s="231">
        <f t="shared" si="877"/>
        <v>0</v>
      </c>
      <c r="R953" s="231">
        <f t="shared" si="877"/>
        <v>21.521746089754345</v>
      </c>
      <c r="S953" s="231">
        <f t="shared" si="877"/>
        <v>0</v>
      </c>
      <c r="T953" s="231">
        <f t="shared" si="877"/>
        <v>0</v>
      </c>
      <c r="U953" s="231">
        <f t="shared" si="877"/>
        <v>0</v>
      </c>
    </row>
    <row r="954" spans="1:21" s="7" customFormat="1" x14ac:dyDescent="0.2">
      <c r="A954" s="230" t="str">
        <f t="shared" ref="A954:B954" si="878">A442</f>
        <v>MTDEQ Permitted Sources</v>
      </c>
      <c r="B954" s="230" t="str">
        <f t="shared" si="878"/>
        <v>30</v>
      </c>
      <c r="C954" s="226" t="str">
        <f>VLOOKUP(D954,fips_xref!$A$5:$C$286,2,FALSE)</f>
        <v>RICHLAND, MT_Non-Tribal</v>
      </c>
      <c r="D954" s="230" t="str">
        <f t="shared" si="774"/>
        <v>3008302</v>
      </c>
      <c r="E954" s="230" t="str">
        <f t="shared" ref="E954:U954" si="879">E442</f>
        <v>083-0062</v>
      </c>
      <c r="F954" s="230" t="str">
        <f t="shared" si="879"/>
        <v>HIGHWAY 201 STATION</v>
      </c>
      <c r="G954" s="230" t="str">
        <f t="shared" si="879"/>
        <v>RICHLAND</v>
      </c>
      <c r="H954" s="230">
        <f t="shared" si="879"/>
        <v>-104.78391000000001</v>
      </c>
      <c r="I954" s="230">
        <f t="shared" si="879"/>
        <v>47.86842</v>
      </c>
      <c r="J954" s="230" t="str">
        <f t="shared" si="879"/>
        <v>FUGITIVES</v>
      </c>
      <c r="K954" s="230" t="str">
        <f t="shared" si="879"/>
        <v>LOADED TRUCKS</v>
      </c>
      <c r="L954" s="230">
        <f t="shared" si="879"/>
        <v>30200699</v>
      </c>
      <c r="M954" s="230">
        <f t="shared" si="879"/>
        <v>912</v>
      </c>
      <c r="N954" s="230" t="str">
        <f t="shared" si="879"/>
        <v/>
      </c>
      <c r="O954" s="230" t="str">
        <f t="shared" si="879"/>
        <v/>
      </c>
      <c r="P954" s="230" t="str">
        <f t="shared" si="879"/>
        <v>Permitted Tank Losses</v>
      </c>
      <c r="Q954" s="231">
        <f t="shared" si="879"/>
        <v>0</v>
      </c>
      <c r="R954" s="231">
        <f t="shared" si="879"/>
        <v>0</v>
      </c>
      <c r="S954" s="231">
        <f t="shared" si="879"/>
        <v>0</v>
      </c>
      <c r="T954" s="231">
        <f t="shared" si="879"/>
        <v>0</v>
      </c>
      <c r="U954" s="231">
        <f t="shared" si="879"/>
        <v>3.2955818419437941</v>
      </c>
    </row>
    <row r="955" spans="1:21" s="7" customFormat="1" x14ac:dyDescent="0.2">
      <c r="A955" s="230" t="str">
        <f t="shared" ref="A955:B955" si="880">A443</f>
        <v>MTDEQ Permitted Sources</v>
      </c>
      <c r="B955" s="230" t="str">
        <f t="shared" si="880"/>
        <v>30</v>
      </c>
      <c r="C955" s="226" t="str">
        <f>VLOOKUP(D955,fips_xref!$A$5:$C$286,2,FALSE)</f>
        <v>RICHLAND, MT_Non-Tribal</v>
      </c>
      <c r="D955" s="230" t="str">
        <f t="shared" si="774"/>
        <v>3008302</v>
      </c>
      <c r="E955" s="230" t="str">
        <f t="shared" ref="E955:U955" si="881">E443</f>
        <v>083-0062</v>
      </c>
      <c r="F955" s="230" t="str">
        <f t="shared" si="881"/>
        <v>HIGHWAY 201 STATION</v>
      </c>
      <c r="G955" s="230" t="str">
        <f t="shared" si="881"/>
        <v>RICHLAND</v>
      </c>
      <c r="H955" s="230">
        <f t="shared" si="881"/>
        <v>-104.78391000000001</v>
      </c>
      <c r="I955" s="230">
        <f t="shared" si="881"/>
        <v>47.86842</v>
      </c>
      <c r="J955" s="230" t="str">
        <f t="shared" si="881"/>
        <v>FUGITIVES</v>
      </c>
      <c r="K955" s="230" t="str">
        <f t="shared" si="881"/>
        <v>UNLOADED TRUCKS</v>
      </c>
      <c r="L955" s="230">
        <f t="shared" si="881"/>
        <v>30200699</v>
      </c>
      <c r="M955" s="230">
        <f t="shared" si="881"/>
        <v>912</v>
      </c>
      <c r="N955" s="230" t="str">
        <f t="shared" si="881"/>
        <v/>
      </c>
      <c r="O955" s="230" t="str">
        <f t="shared" si="881"/>
        <v/>
      </c>
      <c r="P955" s="230" t="str">
        <f t="shared" si="881"/>
        <v>Permitted Tank Losses</v>
      </c>
      <c r="Q955" s="231">
        <f t="shared" si="881"/>
        <v>0</v>
      </c>
      <c r="R955" s="231">
        <f t="shared" si="881"/>
        <v>0</v>
      </c>
      <c r="S955" s="231">
        <f t="shared" si="881"/>
        <v>0</v>
      </c>
      <c r="T955" s="231">
        <f t="shared" si="881"/>
        <v>0</v>
      </c>
      <c r="U955" s="231">
        <f t="shared" si="881"/>
        <v>2.2204620171553797</v>
      </c>
    </row>
    <row r="956" spans="1:21" s="7" customFormat="1" x14ac:dyDescent="0.2">
      <c r="A956" s="230" t="str">
        <f t="shared" ref="A956:B956" si="882">A444</f>
        <v>MTDEQ Permitted Sources</v>
      </c>
      <c r="B956" s="230" t="str">
        <f t="shared" si="882"/>
        <v>30</v>
      </c>
      <c r="C956" s="226" t="str">
        <f>VLOOKUP(D956,fips_xref!$A$5:$C$286,2,FALSE)</f>
        <v>RICHLAND, MT_Non-Tribal</v>
      </c>
      <c r="D956" s="230" t="str">
        <f t="shared" si="774"/>
        <v>3008302</v>
      </c>
      <c r="E956" s="230" t="str">
        <f t="shared" ref="E956:U956" si="883">E444</f>
        <v>083-0062</v>
      </c>
      <c r="F956" s="230" t="str">
        <f t="shared" si="883"/>
        <v>HIGHWAY 201 STATION</v>
      </c>
      <c r="G956" s="230" t="str">
        <f t="shared" si="883"/>
        <v>RICHLAND</v>
      </c>
      <c r="H956" s="230">
        <f t="shared" si="883"/>
        <v>-104.78391000000001</v>
      </c>
      <c r="I956" s="230">
        <f t="shared" si="883"/>
        <v>47.86842</v>
      </c>
      <c r="J956" s="230" t="str">
        <f t="shared" si="883"/>
        <v>FUGITIVES</v>
      </c>
      <c r="K956" s="230" t="str">
        <f t="shared" si="883"/>
        <v>VOC FUGITIVES</v>
      </c>
      <c r="L956" s="230">
        <f t="shared" si="883"/>
        <v>40400151</v>
      </c>
      <c r="M956" s="230">
        <f t="shared" si="883"/>
        <v>8760</v>
      </c>
      <c r="N956" s="230" t="str">
        <f t="shared" si="883"/>
        <v/>
      </c>
      <c r="O956" s="230" t="str">
        <f t="shared" si="883"/>
        <v/>
      </c>
      <c r="P956" s="230" t="str">
        <f t="shared" si="883"/>
        <v>Permitted Fugitives</v>
      </c>
      <c r="Q956" s="231">
        <f t="shared" si="883"/>
        <v>0</v>
      </c>
      <c r="R956" s="231">
        <f t="shared" si="883"/>
        <v>2.8192742866710248</v>
      </c>
      <c r="S956" s="231">
        <f t="shared" si="883"/>
        <v>0</v>
      </c>
      <c r="T956" s="231">
        <f t="shared" si="883"/>
        <v>0</v>
      </c>
      <c r="U956" s="231">
        <f t="shared" si="883"/>
        <v>0</v>
      </c>
    </row>
    <row r="957" spans="1:21" s="7" customFormat="1" x14ac:dyDescent="0.2">
      <c r="A957" s="230" t="str">
        <f t="shared" ref="A957:B957" si="884">A445</f>
        <v>MTDEQ Permitted Sources</v>
      </c>
      <c r="B957" s="230" t="str">
        <f t="shared" si="884"/>
        <v>30</v>
      </c>
      <c r="C957" s="226" t="str">
        <f>VLOOKUP(D957,fips_xref!$A$5:$C$286,2,FALSE)</f>
        <v>RICHLAND, MT_Non-Tribal</v>
      </c>
      <c r="D957" s="230" t="str">
        <f t="shared" si="774"/>
        <v>3008302</v>
      </c>
      <c r="E957" s="230" t="str">
        <f t="shared" ref="E957:U957" si="885">E445</f>
        <v>083-0062</v>
      </c>
      <c r="F957" s="230" t="str">
        <f t="shared" si="885"/>
        <v>HIGHWAY 201 STATION</v>
      </c>
      <c r="G957" s="230" t="str">
        <f t="shared" si="885"/>
        <v>RICHLAND</v>
      </c>
      <c r="H957" s="230">
        <f t="shared" si="885"/>
        <v>-104.78391000000001</v>
      </c>
      <c r="I957" s="230">
        <f t="shared" si="885"/>
        <v>47.86842</v>
      </c>
      <c r="J957" s="230" t="str">
        <f t="shared" si="885"/>
        <v>PROPANE FIRED ENGINE</v>
      </c>
      <c r="K957" s="230" t="str">
        <f t="shared" si="885"/>
        <v>208 HP GENSET</v>
      </c>
      <c r="L957" s="230">
        <f t="shared" si="885"/>
        <v>20200253</v>
      </c>
      <c r="M957" s="230">
        <f t="shared" si="885"/>
        <v>5104</v>
      </c>
      <c r="N957" s="230" t="str">
        <f t="shared" si="885"/>
        <v/>
      </c>
      <c r="O957" s="230" t="str">
        <f t="shared" si="885"/>
        <v/>
      </c>
      <c r="P957" s="230" t="str">
        <f t="shared" si="885"/>
        <v>Compressor Engines</v>
      </c>
      <c r="Q957" s="231">
        <f t="shared" si="885"/>
        <v>8.5025447692921166</v>
      </c>
      <c r="R957" s="231">
        <f t="shared" si="885"/>
        <v>2.9431885739857324</v>
      </c>
      <c r="S957" s="231">
        <f t="shared" si="885"/>
        <v>1.3080838106603254</v>
      </c>
      <c r="T957" s="231">
        <f t="shared" si="885"/>
        <v>0</v>
      </c>
      <c r="U957" s="231">
        <f t="shared" si="885"/>
        <v>1.2814300653020429E-3</v>
      </c>
    </row>
    <row r="958" spans="1:21" s="7" customFormat="1" x14ac:dyDescent="0.2">
      <c r="A958" s="230" t="str">
        <f t="shared" ref="A958:B958" si="886">A446</f>
        <v>MTDEQ Permitted Sources</v>
      </c>
      <c r="B958" s="230" t="str">
        <f t="shared" si="886"/>
        <v>30</v>
      </c>
      <c r="C958" s="226" t="str">
        <f>VLOOKUP(D958,fips_xref!$A$5:$C$286,2,FALSE)</f>
        <v>RICHLAND, MT_Non-Tribal</v>
      </c>
      <c r="D958" s="230" t="str">
        <f t="shared" si="774"/>
        <v>3008302</v>
      </c>
      <c r="E958" s="230" t="str">
        <f t="shared" ref="E958:U958" si="887">E446</f>
        <v>083-0313</v>
      </c>
      <c r="F958" s="230" t="str">
        <f t="shared" si="887"/>
        <v>MIDWAY COMPRESSOR STATION</v>
      </c>
      <c r="G958" s="230" t="str">
        <f t="shared" si="887"/>
        <v>RICHLAND</v>
      </c>
      <c r="H958" s="230">
        <f t="shared" si="887"/>
        <v>-104.430638</v>
      </c>
      <c r="I958" s="230">
        <f t="shared" si="887"/>
        <v>47.792636000000002</v>
      </c>
      <c r="J958" s="230" t="str">
        <f t="shared" si="887"/>
        <v>COMPRESSOR ENGINE #1</v>
      </c>
      <c r="K958" s="230" t="str">
        <f t="shared" si="887"/>
        <v>WAUKESHA NAT GAS ENGINE</v>
      </c>
      <c r="L958" s="230">
        <f t="shared" si="887"/>
        <v>20200253</v>
      </c>
      <c r="M958" s="230">
        <f t="shared" si="887"/>
        <v>0</v>
      </c>
      <c r="N958" s="230" t="str">
        <f t="shared" si="887"/>
        <v/>
      </c>
      <c r="O958" s="230" t="str">
        <f t="shared" si="887"/>
        <v/>
      </c>
      <c r="P958" s="230" t="str">
        <f t="shared" si="887"/>
        <v>Compressor Engines</v>
      </c>
      <c r="Q958" s="231">
        <f t="shared" si="887"/>
        <v>0</v>
      </c>
      <c r="R958" s="231">
        <f t="shared" si="887"/>
        <v>0</v>
      </c>
      <c r="S958" s="231">
        <f t="shared" si="887"/>
        <v>0</v>
      </c>
      <c r="T958" s="231">
        <f t="shared" si="887"/>
        <v>0</v>
      </c>
      <c r="U958" s="231">
        <f t="shared" si="887"/>
        <v>0</v>
      </c>
    </row>
    <row r="959" spans="1:21" s="7" customFormat="1" x14ac:dyDescent="0.2">
      <c r="A959" s="230" t="str">
        <f t="shared" ref="A959:B959" si="888">A447</f>
        <v>MTDEQ Permitted Sources</v>
      </c>
      <c r="B959" s="230" t="str">
        <f t="shared" si="888"/>
        <v>30</v>
      </c>
      <c r="C959" s="226" t="str">
        <f>VLOOKUP(D959,fips_xref!$A$5:$C$286,2,FALSE)</f>
        <v>RICHLAND, MT_Non-Tribal</v>
      </c>
      <c r="D959" s="230" t="str">
        <f t="shared" si="774"/>
        <v>3008302</v>
      </c>
      <c r="E959" s="230" t="str">
        <f t="shared" ref="E959:U959" si="889">E447</f>
        <v>083-0313</v>
      </c>
      <c r="F959" s="230" t="str">
        <f t="shared" si="889"/>
        <v>MIDWAY COMPRESSOR STATION</v>
      </c>
      <c r="G959" s="230" t="str">
        <f t="shared" si="889"/>
        <v>RICHLAND</v>
      </c>
      <c r="H959" s="230">
        <f t="shared" si="889"/>
        <v>-104.430638</v>
      </c>
      <c r="I959" s="230">
        <f t="shared" si="889"/>
        <v>47.792636000000002</v>
      </c>
      <c r="J959" s="230" t="str">
        <f t="shared" si="889"/>
        <v>COMPRESSOR ENGINE #2</v>
      </c>
      <c r="K959" s="230" t="str">
        <f t="shared" si="889"/>
        <v>WAKESHA NAT GAS ENGINE</v>
      </c>
      <c r="L959" s="230">
        <f t="shared" si="889"/>
        <v>20200253</v>
      </c>
      <c r="M959" s="230">
        <f t="shared" si="889"/>
        <v>0</v>
      </c>
      <c r="N959" s="230" t="str">
        <f t="shared" si="889"/>
        <v/>
      </c>
      <c r="O959" s="230" t="str">
        <f t="shared" si="889"/>
        <v/>
      </c>
      <c r="P959" s="230" t="str">
        <f t="shared" si="889"/>
        <v>Compressor Engines</v>
      </c>
      <c r="Q959" s="231">
        <f t="shared" si="889"/>
        <v>0</v>
      </c>
      <c r="R959" s="231">
        <f t="shared" si="889"/>
        <v>0</v>
      </c>
      <c r="S959" s="231">
        <f t="shared" si="889"/>
        <v>0</v>
      </c>
      <c r="T959" s="231">
        <f t="shared" si="889"/>
        <v>0</v>
      </c>
      <c r="U959" s="231">
        <f t="shared" si="889"/>
        <v>0</v>
      </c>
    </row>
    <row r="960" spans="1:21" s="7" customFormat="1" x14ac:dyDescent="0.2">
      <c r="A960" s="230" t="str">
        <f t="shared" ref="A960:B960" si="890">A448</f>
        <v>MTDEQ Permitted Sources</v>
      </c>
      <c r="B960" s="230" t="str">
        <f t="shared" si="890"/>
        <v>30</v>
      </c>
      <c r="C960" s="226" t="str">
        <f>VLOOKUP(D960,fips_xref!$A$5:$C$286,2,FALSE)</f>
        <v>RICHLAND, MT_Non-Tribal</v>
      </c>
      <c r="D960" s="230" t="str">
        <f t="shared" si="774"/>
        <v>3008302</v>
      </c>
      <c r="E960" s="230" t="str">
        <f t="shared" ref="E960:U960" si="891">E448</f>
        <v>083-0313</v>
      </c>
      <c r="F960" s="230" t="str">
        <f t="shared" si="891"/>
        <v>MIDWAY COMPRESSOR STATION</v>
      </c>
      <c r="G960" s="230" t="str">
        <f t="shared" si="891"/>
        <v>RICHLAND</v>
      </c>
      <c r="H960" s="230">
        <f t="shared" si="891"/>
        <v>-104.430638</v>
      </c>
      <c r="I960" s="230">
        <f t="shared" si="891"/>
        <v>47.792636000000002</v>
      </c>
      <c r="J960" s="230" t="str">
        <f t="shared" si="891"/>
        <v>COMPRESSOR ENGINE #3</v>
      </c>
      <c r="K960" s="230" t="str">
        <f t="shared" si="891"/>
        <v>WAUKESHA NAT GAS ENGINE</v>
      </c>
      <c r="L960" s="230">
        <f t="shared" si="891"/>
        <v>20200253</v>
      </c>
      <c r="M960" s="230">
        <f t="shared" si="891"/>
        <v>0</v>
      </c>
      <c r="N960" s="230" t="str">
        <f t="shared" si="891"/>
        <v/>
      </c>
      <c r="O960" s="230" t="str">
        <f t="shared" si="891"/>
        <v/>
      </c>
      <c r="P960" s="230" t="str">
        <f t="shared" si="891"/>
        <v>Compressor Engines</v>
      </c>
      <c r="Q960" s="231">
        <f t="shared" si="891"/>
        <v>0</v>
      </c>
      <c r="R960" s="231">
        <f t="shared" si="891"/>
        <v>0</v>
      </c>
      <c r="S960" s="231">
        <f t="shared" si="891"/>
        <v>0</v>
      </c>
      <c r="T960" s="231">
        <f t="shared" si="891"/>
        <v>0</v>
      </c>
      <c r="U960" s="231">
        <f t="shared" si="891"/>
        <v>0</v>
      </c>
    </row>
    <row r="961" spans="1:21" s="7" customFormat="1" x14ac:dyDescent="0.2">
      <c r="A961" s="230" t="str">
        <f t="shared" ref="A961:B961" si="892">A449</f>
        <v>MTDEQ Permitted Sources</v>
      </c>
      <c r="B961" s="230" t="str">
        <f t="shared" si="892"/>
        <v>30</v>
      </c>
      <c r="C961" s="226" t="str">
        <f>VLOOKUP(D961,fips_xref!$A$5:$C$286,2,FALSE)</f>
        <v>RICHLAND, MT_Non-Tribal</v>
      </c>
      <c r="D961" s="230" t="str">
        <f t="shared" si="774"/>
        <v>3008302</v>
      </c>
      <c r="E961" s="230" t="str">
        <f t="shared" ref="E961:U961" si="893">E449</f>
        <v>083-0313</v>
      </c>
      <c r="F961" s="230" t="str">
        <f t="shared" si="893"/>
        <v>MIDWAY COMPRESSOR STATION</v>
      </c>
      <c r="G961" s="230" t="str">
        <f t="shared" si="893"/>
        <v>RICHLAND</v>
      </c>
      <c r="H961" s="230">
        <f t="shared" si="893"/>
        <v>-104.430638</v>
      </c>
      <c r="I961" s="230">
        <f t="shared" si="893"/>
        <v>47.792636000000002</v>
      </c>
      <c r="J961" s="230" t="str">
        <f t="shared" si="893"/>
        <v>DEHYDRATION UNIT</v>
      </c>
      <c r="K961" s="230" t="str">
        <f t="shared" si="893"/>
        <v>DEHYDRATION UNIT REBOILER</v>
      </c>
      <c r="L961" s="230">
        <f t="shared" si="893"/>
        <v>10200603</v>
      </c>
      <c r="M961" s="230">
        <f t="shared" si="893"/>
        <v>0</v>
      </c>
      <c r="N961" s="230" t="str">
        <f t="shared" si="893"/>
        <v/>
      </c>
      <c r="O961" s="230" t="str">
        <f t="shared" si="893"/>
        <v/>
      </c>
      <c r="P961" s="230" t="str">
        <f t="shared" si="893"/>
        <v>Process Heaters</v>
      </c>
      <c r="Q961" s="231">
        <f t="shared" si="893"/>
        <v>0</v>
      </c>
      <c r="R961" s="231">
        <f t="shared" si="893"/>
        <v>0</v>
      </c>
      <c r="S961" s="231">
        <f t="shared" si="893"/>
        <v>0</v>
      </c>
      <c r="T961" s="231">
        <f t="shared" si="893"/>
        <v>0</v>
      </c>
      <c r="U961" s="231">
        <f t="shared" si="893"/>
        <v>0</v>
      </c>
    </row>
    <row r="962" spans="1:21" s="7" customFormat="1" x14ac:dyDescent="0.2">
      <c r="A962" s="230" t="str">
        <f t="shared" ref="A962:B962" si="894">A450</f>
        <v>MTDEQ Permitted Sources</v>
      </c>
      <c r="B962" s="230" t="str">
        <f t="shared" si="894"/>
        <v>30</v>
      </c>
      <c r="C962" s="226" t="str">
        <f>VLOOKUP(D962,fips_xref!$A$5:$C$286,2,FALSE)</f>
        <v>RICHLAND, MT_Non-Tribal</v>
      </c>
      <c r="D962" s="230" t="str">
        <f t="shared" si="774"/>
        <v>3008302</v>
      </c>
      <c r="E962" s="230" t="str">
        <f t="shared" ref="E962:U962" si="895">E450</f>
        <v>083-0313</v>
      </c>
      <c r="F962" s="230" t="str">
        <f t="shared" si="895"/>
        <v>MIDWAY COMPRESSOR STATION</v>
      </c>
      <c r="G962" s="230" t="str">
        <f t="shared" si="895"/>
        <v>RICHLAND</v>
      </c>
      <c r="H962" s="230">
        <f t="shared" si="895"/>
        <v>-104.430638</v>
      </c>
      <c r="I962" s="230">
        <f t="shared" si="895"/>
        <v>47.792636000000002</v>
      </c>
      <c r="J962" s="230" t="str">
        <f t="shared" si="895"/>
        <v>DEHYDRATION UNIT</v>
      </c>
      <c r="K962" s="230" t="str">
        <f t="shared" si="895"/>
        <v>DEHYDRATION UNIT VENT</v>
      </c>
      <c r="L962" s="230">
        <f t="shared" si="895"/>
        <v>10200603</v>
      </c>
      <c r="M962" s="230">
        <f t="shared" si="895"/>
        <v>0</v>
      </c>
      <c r="N962" s="230" t="str">
        <f t="shared" si="895"/>
        <v/>
      </c>
      <c r="O962" s="230" t="str">
        <f t="shared" si="895"/>
        <v/>
      </c>
      <c r="P962" s="230" t="str">
        <f t="shared" si="895"/>
        <v>Process Heaters</v>
      </c>
      <c r="Q962" s="231">
        <f t="shared" si="895"/>
        <v>0</v>
      </c>
      <c r="R962" s="231">
        <f t="shared" si="895"/>
        <v>0</v>
      </c>
      <c r="S962" s="231">
        <f t="shared" si="895"/>
        <v>0</v>
      </c>
      <c r="T962" s="231">
        <f t="shared" si="895"/>
        <v>0</v>
      </c>
      <c r="U962" s="231">
        <f t="shared" si="895"/>
        <v>0</v>
      </c>
    </row>
    <row r="963" spans="1:21" s="7" customFormat="1" x14ac:dyDescent="0.2">
      <c r="A963" s="230" t="str">
        <f t="shared" ref="A963:B963" si="896">A451</f>
        <v>MTDEQ Permitted Sources</v>
      </c>
      <c r="B963" s="230" t="str">
        <f t="shared" si="896"/>
        <v>30</v>
      </c>
      <c r="C963" s="226" t="str">
        <f>VLOOKUP(D963,fips_xref!$A$5:$C$286,2,FALSE)</f>
        <v>RICHLAND, MT_Non-Tribal</v>
      </c>
      <c r="D963" s="230" t="str">
        <f t="shared" si="774"/>
        <v>3008302</v>
      </c>
      <c r="E963" s="230" t="str">
        <f t="shared" ref="E963:U963" si="897">E451</f>
        <v>083-0313</v>
      </c>
      <c r="F963" s="230" t="str">
        <f t="shared" si="897"/>
        <v>MIDWAY COMPRESSOR STATION</v>
      </c>
      <c r="G963" s="230" t="str">
        <f t="shared" si="897"/>
        <v>RICHLAND</v>
      </c>
      <c r="H963" s="230">
        <f t="shared" si="897"/>
        <v>-104.430638</v>
      </c>
      <c r="I963" s="230">
        <f t="shared" si="897"/>
        <v>47.792636000000002</v>
      </c>
      <c r="J963" s="230" t="str">
        <f t="shared" si="897"/>
        <v>FUGITIVE EMISSIONS</v>
      </c>
      <c r="K963" s="230" t="str">
        <f t="shared" si="897"/>
        <v>FVALVES,PIPING,EQUIPMENT</v>
      </c>
      <c r="L963" s="230">
        <f t="shared" si="897"/>
        <v>31000207</v>
      </c>
      <c r="M963" s="230">
        <f t="shared" si="897"/>
        <v>0</v>
      </c>
      <c r="N963" s="230" t="str">
        <f t="shared" si="897"/>
        <v>000</v>
      </c>
      <c r="O963" s="230" t="str">
        <f t="shared" si="897"/>
        <v/>
      </c>
      <c r="P963" s="230" t="str">
        <f t="shared" si="897"/>
        <v>Permitted Fugitives</v>
      </c>
      <c r="Q963" s="231">
        <f t="shared" si="897"/>
        <v>0</v>
      </c>
      <c r="R963" s="231">
        <f t="shared" si="897"/>
        <v>0</v>
      </c>
      <c r="S963" s="231">
        <f t="shared" si="897"/>
        <v>0</v>
      </c>
      <c r="T963" s="231">
        <f t="shared" si="897"/>
        <v>0</v>
      </c>
      <c r="U963" s="231">
        <f t="shared" si="897"/>
        <v>0</v>
      </c>
    </row>
    <row r="964" spans="1:21" s="7" customFormat="1" x14ac:dyDescent="0.2">
      <c r="A964" s="230" t="str">
        <f t="shared" ref="A964:B964" si="898">A452</f>
        <v>MTDEQ Permitted Sources</v>
      </c>
      <c r="B964" s="230" t="str">
        <f t="shared" si="898"/>
        <v>30</v>
      </c>
      <c r="C964" s="226" t="str">
        <f>VLOOKUP(D964,fips_xref!$A$5:$C$286,2,FALSE)</f>
        <v>RICHLAND, MT_Non-Tribal</v>
      </c>
      <c r="D964" s="230" t="str">
        <f t="shared" si="774"/>
        <v>3008302</v>
      </c>
      <c r="E964" s="230" t="str">
        <f t="shared" ref="E964:U964" si="899">E452</f>
        <v>083-0313</v>
      </c>
      <c r="F964" s="230" t="str">
        <f t="shared" si="899"/>
        <v>MIDWAY COMPRESSOR STATION</v>
      </c>
      <c r="G964" s="230" t="str">
        <f t="shared" si="899"/>
        <v>RICHLAND</v>
      </c>
      <c r="H964" s="230">
        <f t="shared" si="899"/>
        <v>-104.430638</v>
      </c>
      <c r="I964" s="230">
        <f t="shared" si="899"/>
        <v>47.792636000000002</v>
      </c>
      <c r="J964" s="230" t="str">
        <f t="shared" si="899"/>
        <v>PRODUCTION TANKS #1 (3 TOTAL)</v>
      </c>
      <c r="K964" s="230" t="str">
        <f t="shared" si="899"/>
        <v>STORAGE TANKS</v>
      </c>
      <c r="L964" s="230">
        <f t="shared" si="899"/>
        <v>40301012</v>
      </c>
      <c r="M964" s="230">
        <f t="shared" si="899"/>
        <v>0</v>
      </c>
      <c r="N964" s="230" t="str">
        <f t="shared" si="899"/>
        <v>000</v>
      </c>
      <c r="O964" s="230" t="str">
        <f t="shared" si="899"/>
        <v/>
      </c>
      <c r="P964" s="230" t="str">
        <f t="shared" si="899"/>
        <v>Permitted Tank Losses</v>
      </c>
      <c r="Q964" s="231">
        <f t="shared" si="899"/>
        <v>0</v>
      </c>
      <c r="R964" s="231">
        <f t="shared" si="899"/>
        <v>0</v>
      </c>
      <c r="S964" s="231">
        <f t="shared" si="899"/>
        <v>0</v>
      </c>
      <c r="T964" s="231">
        <f t="shared" si="899"/>
        <v>0</v>
      </c>
      <c r="U964" s="231">
        <f t="shared" si="899"/>
        <v>0</v>
      </c>
    </row>
    <row r="965" spans="1:21" s="7" customFormat="1" x14ac:dyDescent="0.2">
      <c r="A965" s="230" t="str">
        <f t="shared" ref="A965:B965" si="900">A453</f>
        <v>MTDEQ Permitted Sources</v>
      </c>
      <c r="B965" s="230" t="str">
        <f t="shared" si="900"/>
        <v>30</v>
      </c>
      <c r="C965" s="226" t="str">
        <f>VLOOKUP(D965,fips_xref!$A$5:$C$286,2,FALSE)</f>
        <v>RICHLAND, MT_Non-Tribal</v>
      </c>
      <c r="D965" s="230" t="str">
        <f t="shared" si="774"/>
        <v>3008302</v>
      </c>
      <c r="E965" s="230" t="str">
        <f t="shared" ref="E965:U965" si="901">E453</f>
        <v>083-0313</v>
      </c>
      <c r="F965" s="230" t="str">
        <f t="shared" si="901"/>
        <v>MIDWAY COMPRESSOR STATION</v>
      </c>
      <c r="G965" s="230" t="str">
        <f t="shared" si="901"/>
        <v>RICHLAND</v>
      </c>
      <c r="H965" s="230">
        <f t="shared" si="901"/>
        <v>-104.430638</v>
      </c>
      <c r="I965" s="230">
        <f t="shared" si="901"/>
        <v>47.792636000000002</v>
      </c>
      <c r="J965" s="230" t="str">
        <f t="shared" si="901"/>
        <v>PRODUCTION TANKS #2 (3 TOTAL)</v>
      </c>
      <c r="K965" s="230" t="str">
        <f t="shared" si="901"/>
        <v>STORAGE TANKS</v>
      </c>
      <c r="L965" s="230">
        <f t="shared" si="901"/>
        <v>40301012</v>
      </c>
      <c r="M965" s="230">
        <f t="shared" si="901"/>
        <v>0</v>
      </c>
      <c r="N965" s="230" t="str">
        <f t="shared" si="901"/>
        <v>000</v>
      </c>
      <c r="O965" s="230" t="str">
        <f t="shared" si="901"/>
        <v/>
      </c>
      <c r="P965" s="230" t="str">
        <f t="shared" si="901"/>
        <v>Permitted Tank Losses</v>
      </c>
      <c r="Q965" s="231">
        <f t="shared" si="901"/>
        <v>0</v>
      </c>
      <c r="R965" s="231">
        <f t="shared" si="901"/>
        <v>0</v>
      </c>
      <c r="S965" s="231">
        <f t="shared" si="901"/>
        <v>0</v>
      </c>
      <c r="T965" s="231">
        <f t="shared" si="901"/>
        <v>0</v>
      </c>
      <c r="U965" s="231">
        <f t="shared" si="901"/>
        <v>0</v>
      </c>
    </row>
    <row r="966" spans="1:21" s="7" customFormat="1" x14ac:dyDescent="0.2">
      <c r="A966" s="230" t="str">
        <f t="shared" ref="A966:B966" si="902">A454</f>
        <v>MTDEQ Permitted Sources</v>
      </c>
      <c r="B966" s="230" t="str">
        <f t="shared" si="902"/>
        <v>30</v>
      </c>
      <c r="C966" s="226" t="str">
        <f>VLOOKUP(D966,fips_xref!$A$5:$C$286,2,FALSE)</f>
        <v>ROOSEVELT, MT_Non-Tribal</v>
      </c>
      <c r="D966" s="230" t="str">
        <f t="shared" ref="D966:D1029" si="903">D454&amp;"02"</f>
        <v>3008502</v>
      </c>
      <c r="E966" s="230" t="str">
        <f t="shared" ref="E966:U966" si="904">E454</f>
        <v>085-0003</v>
      </c>
      <c r="F966" s="230" t="str">
        <f t="shared" si="904"/>
        <v>BAINVILLE STATION</v>
      </c>
      <c r="G966" s="230" t="str">
        <f t="shared" si="904"/>
        <v>ROOSEVELT</v>
      </c>
      <c r="H966" s="230">
        <f t="shared" si="904"/>
        <v>-104.24769000000001</v>
      </c>
      <c r="I966" s="230">
        <f t="shared" si="904"/>
        <v>48.168950000000002</v>
      </c>
      <c r="J966" s="230" t="str">
        <f t="shared" si="904"/>
        <v>210-BBL CONDENSATE TANK</v>
      </c>
      <c r="K966" s="230" t="str">
        <f t="shared" si="904"/>
        <v>210-BBL CONDENSATE TANK</v>
      </c>
      <c r="L966" s="230">
        <f t="shared" si="904"/>
        <v>40400311</v>
      </c>
      <c r="M966" s="230">
        <f t="shared" si="904"/>
        <v>28</v>
      </c>
      <c r="N966" s="230" t="str">
        <f t="shared" si="904"/>
        <v/>
      </c>
      <c r="O966" s="230" t="str">
        <f t="shared" si="904"/>
        <v/>
      </c>
      <c r="P966" s="230" t="str">
        <f t="shared" si="904"/>
        <v>Permitted Tank Losses</v>
      </c>
      <c r="Q966" s="231">
        <f t="shared" si="904"/>
        <v>0</v>
      </c>
      <c r="R966" s="231">
        <f t="shared" si="904"/>
        <v>0.89546332963306763</v>
      </c>
      <c r="S966" s="231">
        <f t="shared" si="904"/>
        <v>0</v>
      </c>
      <c r="T966" s="231">
        <f t="shared" si="904"/>
        <v>0</v>
      </c>
      <c r="U966" s="231">
        <f t="shared" si="904"/>
        <v>0</v>
      </c>
    </row>
    <row r="967" spans="1:21" s="7" customFormat="1" x14ac:dyDescent="0.2">
      <c r="A967" s="230" t="str">
        <f t="shared" ref="A967:B967" si="905">A455</f>
        <v>MTDEQ Permitted Sources</v>
      </c>
      <c r="B967" s="230" t="str">
        <f t="shared" si="905"/>
        <v>30</v>
      </c>
      <c r="C967" s="226" t="str">
        <f>VLOOKUP(D967,fips_xref!$A$5:$C$286,2,FALSE)</f>
        <v>ROOSEVELT, MT_Non-Tribal</v>
      </c>
      <c r="D967" s="230" t="str">
        <f t="shared" si="903"/>
        <v>3008502</v>
      </c>
      <c r="E967" s="230" t="str">
        <f t="shared" ref="E967:U967" si="906">E455</f>
        <v>085-0003</v>
      </c>
      <c r="F967" s="230" t="str">
        <f t="shared" si="906"/>
        <v>BAINVILLE STATION</v>
      </c>
      <c r="G967" s="230" t="str">
        <f t="shared" si="906"/>
        <v>ROOSEVELT</v>
      </c>
      <c r="H967" s="230">
        <f t="shared" si="906"/>
        <v>-104.24769000000001</v>
      </c>
      <c r="I967" s="230">
        <f t="shared" si="906"/>
        <v>48.168950000000002</v>
      </c>
      <c r="J967" s="230" t="str">
        <f t="shared" si="906"/>
        <v>300-BBL CONDENSATE TANK</v>
      </c>
      <c r="K967" s="230" t="str">
        <f t="shared" si="906"/>
        <v>300-BBL CONDENSATE TANK</v>
      </c>
      <c r="L967" s="230">
        <f t="shared" si="906"/>
        <v>40400311</v>
      </c>
      <c r="M967" s="230">
        <f t="shared" si="906"/>
        <v>28</v>
      </c>
      <c r="N967" s="230" t="str">
        <f t="shared" si="906"/>
        <v/>
      </c>
      <c r="O967" s="230" t="str">
        <f t="shared" si="906"/>
        <v/>
      </c>
      <c r="P967" s="230" t="str">
        <f t="shared" si="906"/>
        <v>Permitted Tank Losses</v>
      </c>
      <c r="Q967" s="231">
        <f t="shared" si="906"/>
        <v>0</v>
      </c>
      <c r="R967" s="231">
        <f t="shared" si="906"/>
        <v>1.2085166945863568</v>
      </c>
      <c r="S967" s="231">
        <f t="shared" si="906"/>
        <v>0</v>
      </c>
      <c r="T967" s="231">
        <f t="shared" si="906"/>
        <v>0</v>
      </c>
      <c r="U967" s="231">
        <f t="shared" si="906"/>
        <v>0</v>
      </c>
    </row>
    <row r="968" spans="1:21" s="7" customFormat="1" x14ac:dyDescent="0.2">
      <c r="A968" s="230" t="str">
        <f t="shared" ref="A968:B968" si="907">A456</f>
        <v>MTDEQ Permitted Sources</v>
      </c>
      <c r="B968" s="230" t="str">
        <f t="shared" si="907"/>
        <v>30</v>
      </c>
      <c r="C968" s="226" t="str">
        <f>VLOOKUP(D968,fips_xref!$A$5:$C$286,2,FALSE)</f>
        <v>ROOSEVELT, MT_Non-Tribal</v>
      </c>
      <c r="D968" s="230" t="str">
        <f t="shared" si="903"/>
        <v>3008502</v>
      </c>
      <c r="E968" s="230" t="str">
        <f t="shared" ref="E968:U968" si="908">E456</f>
        <v>085-0003</v>
      </c>
      <c r="F968" s="230" t="str">
        <f t="shared" si="908"/>
        <v>BAINVILLE STATION</v>
      </c>
      <c r="G968" s="230" t="str">
        <f t="shared" si="908"/>
        <v>ROOSEVELT</v>
      </c>
      <c r="H968" s="230">
        <f t="shared" si="908"/>
        <v>-104.24769000000001</v>
      </c>
      <c r="I968" s="230">
        <f t="shared" si="908"/>
        <v>48.168950000000002</v>
      </c>
      <c r="J968" s="230" t="str">
        <f t="shared" si="908"/>
        <v>COMPRESSOR ENGINE #1</v>
      </c>
      <c r="K968" s="230" t="str">
        <f t="shared" si="908"/>
        <v>COMPRESSOR #1</v>
      </c>
      <c r="L968" s="230">
        <f t="shared" si="908"/>
        <v>20200253</v>
      </c>
      <c r="M968" s="230">
        <f t="shared" si="908"/>
        <v>38</v>
      </c>
      <c r="N968" s="230" t="str">
        <f t="shared" si="908"/>
        <v/>
      </c>
      <c r="O968" s="230" t="str">
        <f t="shared" si="908"/>
        <v/>
      </c>
      <c r="P968" s="230" t="str">
        <f t="shared" si="908"/>
        <v>Compressor Engines</v>
      </c>
      <c r="Q968" s="231">
        <f t="shared" si="908"/>
        <v>0</v>
      </c>
      <c r="R968" s="231">
        <f t="shared" si="908"/>
        <v>0</v>
      </c>
      <c r="S968" s="231">
        <f t="shared" si="908"/>
        <v>0</v>
      </c>
      <c r="T968" s="231">
        <f t="shared" si="908"/>
        <v>1.460830274444329E-2</v>
      </c>
      <c r="U968" s="231">
        <f t="shared" si="908"/>
        <v>0.24347171240738816</v>
      </c>
    </row>
    <row r="969" spans="1:21" s="7" customFormat="1" x14ac:dyDescent="0.2">
      <c r="A969" s="230" t="str">
        <f t="shared" ref="A969:B969" si="909">A457</f>
        <v>MTDEQ Permitted Sources</v>
      </c>
      <c r="B969" s="230" t="str">
        <f t="shared" si="909"/>
        <v>30</v>
      </c>
      <c r="C969" s="226" t="str">
        <f>VLOOKUP(D969,fips_xref!$A$5:$C$286,2,FALSE)</f>
        <v>ROOSEVELT, MT_Non-Tribal</v>
      </c>
      <c r="D969" s="230" t="str">
        <f t="shared" si="903"/>
        <v>3008502</v>
      </c>
      <c r="E969" s="230" t="str">
        <f t="shared" ref="E969:U969" si="910">E457</f>
        <v>085-0003</v>
      </c>
      <c r="F969" s="230" t="str">
        <f t="shared" si="910"/>
        <v>BAINVILLE STATION</v>
      </c>
      <c r="G969" s="230" t="str">
        <f t="shared" si="910"/>
        <v>ROOSEVELT</v>
      </c>
      <c r="H969" s="230">
        <f t="shared" si="910"/>
        <v>-104.24769000000001</v>
      </c>
      <c r="I969" s="230">
        <f t="shared" si="910"/>
        <v>48.168950000000002</v>
      </c>
      <c r="J969" s="230" t="str">
        <f t="shared" si="910"/>
        <v>COMPRESSOR ENGINE #1</v>
      </c>
      <c r="K969" s="230" t="str">
        <f t="shared" si="910"/>
        <v>COMPRESSOR #1</v>
      </c>
      <c r="L969" s="230">
        <f t="shared" si="910"/>
        <v>20200253</v>
      </c>
      <c r="M969" s="230">
        <f t="shared" si="910"/>
        <v>8612</v>
      </c>
      <c r="N969" s="230" t="str">
        <f t="shared" si="910"/>
        <v/>
      </c>
      <c r="O969" s="230" t="str">
        <f t="shared" si="910"/>
        <v/>
      </c>
      <c r="P969" s="230" t="str">
        <f t="shared" si="910"/>
        <v>Compressor Engines</v>
      </c>
      <c r="Q969" s="231">
        <f t="shared" si="910"/>
        <v>13.960155417413516</v>
      </c>
      <c r="R969" s="231">
        <f t="shared" si="910"/>
        <v>7.1870286642530381</v>
      </c>
      <c r="S969" s="231">
        <f t="shared" si="910"/>
        <v>7.8353041342893412</v>
      </c>
      <c r="T969" s="231">
        <f t="shared" si="910"/>
        <v>0</v>
      </c>
      <c r="U969" s="231">
        <f t="shared" si="910"/>
        <v>0</v>
      </c>
    </row>
    <row r="970" spans="1:21" s="7" customFormat="1" x14ac:dyDescent="0.2">
      <c r="A970" s="230" t="str">
        <f t="shared" ref="A970:B970" si="911">A458</f>
        <v>MTDEQ Permitted Sources</v>
      </c>
      <c r="B970" s="230" t="str">
        <f t="shared" si="911"/>
        <v>30</v>
      </c>
      <c r="C970" s="226" t="str">
        <f>VLOOKUP(D970,fips_xref!$A$5:$C$286,2,FALSE)</f>
        <v>ROOSEVELT, MT_Non-Tribal</v>
      </c>
      <c r="D970" s="230" t="str">
        <f t="shared" si="903"/>
        <v>3008502</v>
      </c>
      <c r="E970" s="230" t="str">
        <f t="shared" ref="E970:U970" si="912">E458</f>
        <v>085-0003</v>
      </c>
      <c r="F970" s="230" t="str">
        <f t="shared" si="912"/>
        <v>BAINVILLE STATION</v>
      </c>
      <c r="G970" s="230" t="str">
        <f t="shared" si="912"/>
        <v>ROOSEVELT</v>
      </c>
      <c r="H970" s="230">
        <f t="shared" si="912"/>
        <v>-104.24769000000001</v>
      </c>
      <c r="I970" s="230">
        <f t="shared" si="912"/>
        <v>48.168950000000002</v>
      </c>
      <c r="J970" s="230" t="str">
        <f t="shared" si="912"/>
        <v>COMPRESSOR ENGINE #2</v>
      </c>
      <c r="K970" s="230" t="str">
        <f t="shared" si="912"/>
        <v>COMPRESSOR #2</v>
      </c>
      <c r="L970" s="230">
        <f t="shared" si="912"/>
        <v>20200253</v>
      </c>
      <c r="M970" s="230">
        <f t="shared" si="912"/>
        <v>44</v>
      </c>
      <c r="N970" s="230" t="str">
        <f t="shared" si="912"/>
        <v/>
      </c>
      <c r="O970" s="230" t="str">
        <f t="shared" si="912"/>
        <v/>
      </c>
      <c r="P970" s="230" t="str">
        <f t="shared" si="912"/>
        <v>Compressor Engines</v>
      </c>
      <c r="Q970" s="231">
        <f t="shared" si="912"/>
        <v>0</v>
      </c>
      <c r="R970" s="231">
        <f t="shared" si="912"/>
        <v>0</v>
      </c>
      <c r="S970" s="231">
        <f t="shared" si="912"/>
        <v>0</v>
      </c>
      <c r="T970" s="231">
        <f t="shared" si="912"/>
        <v>1.6914876861986967E-2</v>
      </c>
      <c r="U970" s="231">
        <f t="shared" si="912"/>
        <v>0.28191461436644943</v>
      </c>
    </row>
    <row r="971" spans="1:21" s="7" customFormat="1" x14ac:dyDescent="0.2">
      <c r="A971" s="230" t="str">
        <f t="shared" ref="A971:B971" si="913">A459</f>
        <v>MTDEQ Permitted Sources</v>
      </c>
      <c r="B971" s="230" t="str">
        <f t="shared" si="913"/>
        <v>30</v>
      </c>
      <c r="C971" s="226" t="str">
        <f>VLOOKUP(D971,fips_xref!$A$5:$C$286,2,FALSE)</f>
        <v>ROOSEVELT, MT_Non-Tribal</v>
      </c>
      <c r="D971" s="230" t="str">
        <f t="shared" si="903"/>
        <v>3008502</v>
      </c>
      <c r="E971" s="230" t="str">
        <f t="shared" ref="E971:U971" si="914">E459</f>
        <v>085-0003</v>
      </c>
      <c r="F971" s="230" t="str">
        <f t="shared" si="914"/>
        <v>BAINVILLE STATION</v>
      </c>
      <c r="G971" s="230" t="str">
        <f t="shared" si="914"/>
        <v>ROOSEVELT</v>
      </c>
      <c r="H971" s="230">
        <f t="shared" si="914"/>
        <v>-104.24769000000001</v>
      </c>
      <c r="I971" s="230">
        <f t="shared" si="914"/>
        <v>48.168950000000002</v>
      </c>
      <c r="J971" s="230" t="str">
        <f t="shared" si="914"/>
        <v>COMPRESSOR ENGINE #2</v>
      </c>
      <c r="K971" s="230" t="str">
        <f t="shared" si="914"/>
        <v>COMPRESSOR #2</v>
      </c>
      <c r="L971" s="230">
        <f t="shared" si="914"/>
        <v>20200253</v>
      </c>
      <c r="M971" s="230">
        <f t="shared" si="914"/>
        <v>8008</v>
      </c>
      <c r="N971" s="230" t="str">
        <f t="shared" si="914"/>
        <v/>
      </c>
      <c r="O971" s="230" t="str">
        <f t="shared" si="914"/>
        <v/>
      </c>
      <c r="P971" s="230" t="str">
        <f t="shared" si="914"/>
        <v>Compressor Engines</v>
      </c>
      <c r="Q971" s="231">
        <f t="shared" si="914"/>
        <v>1.433920243072986</v>
      </c>
      <c r="R971" s="231">
        <f t="shared" si="914"/>
        <v>8.3531300236778971</v>
      </c>
      <c r="S971" s="231">
        <f t="shared" si="914"/>
        <v>1.0479535074040107</v>
      </c>
      <c r="T971" s="231">
        <f t="shared" si="914"/>
        <v>0</v>
      </c>
      <c r="U971" s="231">
        <f t="shared" si="914"/>
        <v>0</v>
      </c>
    </row>
    <row r="972" spans="1:21" s="7" customFormat="1" x14ac:dyDescent="0.2">
      <c r="A972" s="230" t="str">
        <f t="shared" ref="A972:B972" si="915">A460</f>
        <v>MTDEQ Permitted Sources</v>
      </c>
      <c r="B972" s="230" t="str">
        <f t="shared" si="915"/>
        <v>30</v>
      </c>
      <c r="C972" s="226" t="str">
        <f>VLOOKUP(D972,fips_xref!$A$5:$C$286,2,FALSE)</f>
        <v>ROOSEVELT, MT_Non-Tribal</v>
      </c>
      <c r="D972" s="230" t="str">
        <f t="shared" si="903"/>
        <v>3008502</v>
      </c>
      <c r="E972" s="230" t="str">
        <f t="shared" ref="E972:U972" si="916">E460</f>
        <v>085-0003</v>
      </c>
      <c r="F972" s="230" t="str">
        <f t="shared" si="916"/>
        <v>BAINVILLE STATION</v>
      </c>
      <c r="G972" s="230" t="str">
        <f t="shared" si="916"/>
        <v>ROOSEVELT</v>
      </c>
      <c r="H972" s="230">
        <f t="shared" si="916"/>
        <v>-104.24769000000001</v>
      </c>
      <c r="I972" s="230">
        <f t="shared" si="916"/>
        <v>48.168950000000002</v>
      </c>
      <c r="J972" s="230" t="str">
        <f t="shared" si="916"/>
        <v>CONDENSATE TRUCK LOADING</v>
      </c>
      <c r="K972" s="230" t="str">
        <f t="shared" si="916"/>
        <v>CONDENSATE TRUCK LOADING</v>
      </c>
      <c r="L972" s="230">
        <f t="shared" si="916"/>
        <v>40400250</v>
      </c>
      <c r="M972" s="230">
        <f t="shared" si="916"/>
        <v>57</v>
      </c>
      <c r="N972" s="230" t="str">
        <f t="shared" si="916"/>
        <v/>
      </c>
      <c r="O972" s="230" t="str">
        <f t="shared" si="916"/>
        <v/>
      </c>
      <c r="P972" s="230" t="str">
        <f t="shared" si="916"/>
        <v>Permitted Tank Losses</v>
      </c>
      <c r="Q972" s="231">
        <f t="shared" si="916"/>
        <v>0</v>
      </c>
      <c r="R972" s="231">
        <f t="shared" si="916"/>
        <v>0.23219512783273019</v>
      </c>
      <c r="S972" s="231">
        <f t="shared" si="916"/>
        <v>0</v>
      </c>
      <c r="T972" s="231">
        <f t="shared" si="916"/>
        <v>0</v>
      </c>
      <c r="U972" s="231">
        <f t="shared" si="916"/>
        <v>0</v>
      </c>
    </row>
    <row r="973" spans="1:21" s="7" customFormat="1" x14ac:dyDescent="0.2">
      <c r="A973" s="230" t="str">
        <f t="shared" ref="A973:B973" si="917">A461</f>
        <v>MTDEQ Permitted Sources</v>
      </c>
      <c r="B973" s="230" t="str">
        <f t="shared" si="917"/>
        <v>30</v>
      </c>
      <c r="C973" s="226" t="str">
        <f>VLOOKUP(D973,fips_xref!$A$5:$C$286,2,FALSE)</f>
        <v>ROOSEVELT, MT_Non-Tribal</v>
      </c>
      <c r="D973" s="230" t="str">
        <f t="shared" si="903"/>
        <v>3008502</v>
      </c>
      <c r="E973" s="230" t="str">
        <f t="shared" ref="E973:U973" si="918">E461</f>
        <v>085-0003</v>
      </c>
      <c r="F973" s="230" t="str">
        <f t="shared" si="918"/>
        <v>BAINVILLE STATION</v>
      </c>
      <c r="G973" s="230" t="str">
        <f t="shared" si="918"/>
        <v>ROOSEVELT</v>
      </c>
      <c r="H973" s="230">
        <f t="shared" si="918"/>
        <v>-104.24769000000001</v>
      </c>
      <c r="I973" s="230">
        <f t="shared" si="918"/>
        <v>48.168950000000002</v>
      </c>
      <c r="J973" s="230" t="str">
        <f t="shared" si="918"/>
        <v>FLARE</v>
      </c>
      <c r="K973" s="230" t="str">
        <f t="shared" si="918"/>
        <v>FLARE</v>
      </c>
      <c r="L973" s="230">
        <f t="shared" si="918"/>
        <v>31000205</v>
      </c>
      <c r="M973" s="230">
        <f t="shared" si="918"/>
        <v>0</v>
      </c>
      <c r="N973" s="230" t="str">
        <f t="shared" si="918"/>
        <v/>
      </c>
      <c r="O973" s="230" t="str">
        <f t="shared" si="918"/>
        <v/>
      </c>
      <c r="P973" s="230" t="str">
        <f t="shared" si="918"/>
        <v>Natural Gas Production, Flares</v>
      </c>
      <c r="Q973" s="231">
        <f t="shared" si="918"/>
        <v>0</v>
      </c>
      <c r="R973" s="231">
        <f t="shared" si="918"/>
        <v>0</v>
      </c>
      <c r="S973" s="231">
        <f t="shared" si="918"/>
        <v>0</v>
      </c>
      <c r="T973" s="231">
        <f t="shared" si="918"/>
        <v>0</v>
      </c>
      <c r="U973" s="231">
        <f t="shared" si="918"/>
        <v>0</v>
      </c>
    </row>
    <row r="974" spans="1:21" s="7" customFormat="1" x14ac:dyDescent="0.2">
      <c r="A974" s="230" t="str">
        <f t="shared" ref="A974:B974" si="919">A462</f>
        <v>MTDEQ Permitted Sources</v>
      </c>
      <c r="B974" s="230" t="str">
        <f t="shared" si="919"/>
        <v>30</v>
      </c>
      <c r="C974" s="226" t="str">
        <f>VLOOKUP(D974,fips_xref!$A$5:$C$286,2,FALSE)</f>
        <v>ROOSEVELT, MT_Non-Tribal</v>
      </c>
      <c r="D974" s="230" t="str">
        <f t="shared" si="903"/>
        <v>3008502</v>
      </c>
      <c r="E974" s="230" t="str">
        <f t="shared" ref="E974:U974" si="920">E462</f>
        <v>085-0003</v>
      </c>
      <c r="F974" s="230" t="str">
        <f t="shared" si="920"/>
        <v>BAINVILLE STATION</v>
      </c>
      <c r="G974" s="230" t="str">
        <f t="shared" si="920"/>
        <v>ROOSEVELT</v>
      </c>
      <c r="H974" s="230">
        <f t="shared" si="920"/>
        <v>-104.24769000000001</v>
      </c>
      <c r="I974" s="230">
        <f t="shared" si="920"/>
        <v>48.168950000000002</v>
      </c>
      <c r="J974" s="230" t="str">
        <f t="shared" si="920"/>
        <v>FUGITIVE VOC'S</v>
      </c>
      <c r="K974" s="230" t="str">
        <f t="shared" si="920"/>
        <v>FUGITIVE VOC'S</v>
      </c>
      <c r="L974" s="230">
        <f t="shared" si="920"/>
        <v>31000220</v>
      </c>
      <c r="M974" s="230">
        <f t="shared" si="920"/>
        <v>8760</v>
      </c>
      <c r="N974" s="230" t="str">
        <f t="shared" si="920"/>
        <v/>
      </c>
      <c r="O974" s="230" t="str">
        <f t="shared" si="920"/>
        <v/>
      </c>
      <c r="P974" s="230" t="str">
        <f t="shared" si="920"/>
        <v>Permitted Fugitives</v>
      </c>
      <c r="Q974" s="231">
        <f t="shared" si="920"/>
        <v>0</v>
      </c>
      <c r="R974" s="231">
        <f t="shared" si="920"/>
        <v>3.6279848008831439</v>
      </c>
      <c r="S974" s="231">
        <f t="shared" si="920"/>
        <v>0</v>
      </c>
      <c r="T974" s="231">
        <f t="shared" si="920"/>
        <v>0</v>
      </c>
      <c r="U974" s="231">
        <f t="shared" si="920"/>
        <v>0</v>
      </c>
    </row>
    <row r="975" spans="1:21" s="7" customFormat="1" x14ac:dyDescent="0.2">
      <c r="A975" s="230" t="str">
        <f t="shared" ref="A975:B975" si="921">A463</f>
        <v>MTDEQ Permitted Sources</v>
      </c>
      <c r="B975" s="230" t="str">
        <f t="shared" si="921"/>
        <v>30</v>
      </c>
      <c r="C975" s="226" t="str">
        <f>VLOOKUP(D975,fips_xref!$A$5:$C$286,2,FALSE)</f>
        <v>ROOSEVELT, MT_Non-Tribal</v>
      </c>
      <c r="D975" s="230" t="str">
        <f t="shared" si="903"/>
        <v>3008502</v>
      </c>
      <c r="E975" s="230" t="str">
        <f t="shared" ref="E975:U975" si="922">E463</f>
        <v>085-0003</v>
      </c>
      <c r="F975" s="230" t="str">
        <f t="shared" si="922"/>
        <v>BAINVILLE STATION</v>
      </c>
      <c r="G975" s="230" t="str">
        <f t="shared" si="922"/>
        <v>ROOSEVELT</v>
      </c>
      <c r="H975" s="230">
        <f t="shared" si="922"/>
        <v>-104.24769000000001</v>
      </c>
      <c r="I975" s="230">
        <f t="shared" si="922"/>
        <v>48.168950000000002</v>
      </c>
      <c r="J975" s="230" t="str">
        <f t="shared" si="922"/>
        <v>GLYCOL HEATER</v>
      </c>
      <c r="K975" s="230" t="str">
        <f t="shared" si="922"/>
        <v>GLYCOL HEATER</v>
      </c>
      <c r="L975" s="230">
        <f t="shared" si="922"/>
        <v>31000228</v>
      </c>
      <c r="M975" s="230">
        <f t="shared" si="922"/>
        <v>5</v>
      </c>
      <c r="N975" s="230" t="str">
        <f t="shared" si="922"/>
        <v/>
      </c>
      <c r="O975" s="230" t="str">
        <f t="shared" si="922"/>
        <v/>
      </c>
      <c r="P975" s="230" t="str">
        <f t="shared" si="922"/>
        <v>Dehydrator</v>
      </c>
      <c r="Q975" s="231">
        <f t="shared" si="922"/>
        <v>0.32035751632551074</v>
      </c>
      <c r="R975" s="231">
        <f t="shared" si="922"/>
        <v>1.7683734901168192E-2</v>
      </c>
      <c r="S975" s="231">
        <f t="shared" si="922"/>
        <v>0.26910031371342902</v>
      </c>
      <c r="T975" s="231">
        <f t="shared" si="922"/>
        <v>1.9221450979530644E-3</v>
      </c>
      <c r="U975" s="231">
        <f t="shared" si="922"/>
        <v>2.4347171240738815E-2</v>
      </c>
    </row>
    <row r="976" spans="1:21" s="7" customFormat="1" x14ac:dyDescent="0.2">
      <c r="A976" s="230" t="str">
        <f t="shared" ref="A976:B976" si="923">A464</f>
        <v>MTDEQ Permitted Sources</v>
      </c>
      <c r="B976" s="230" t="str">
        <f t="shared" si="923"/>
        <v>30</v>
      </c>
      <c r="C976" s="226" t="str">
        <f>VLOOKUP(D976,fips_xref!$A$5:$C$286,2,FALSE)</f>
        <v>ROOSEVELT, MT_Non-Tribal</v>
      </c>
      <c r="D976" s="230" t="str">
        <f t="shared" si="903"/>
        <v>3008502</v>
      </c>
      <c r="E976" s="230" t="str">
        <f t="shared" ref="E976:U976" si="924">E464</f>
        <v>085-0006</v>
      </c>
      <c r="F976" s="230" t="str">
        <f t="shared" si="924"/>
        <v>N. BORDER PIPELINE CO STA. 3</v>
      </c>
      <c r="G976" s="230" t="str">
        <f t="shared" si="924"/>
        <v>ROOSEVELT</v>
      </c>
      <c r="H976" s="230">
        <f t="shared" si="924"/>
        <v>-104.394862</v>
      </c>
      <c r="I976" s="230">
        <f t="shared" si="924"/>
        <v>48.214474000000003</v>
      </c>
      <c r="J976" s="230" t="str">
        <f t="shared" si="924"/>
        <v>GENERATOR</v>
      </c>
      <c r="K976" s="230" t="str">
        <f t="shared" si="924"/>
        <v>245 KW NAT GAS GENERATOR</v>
      </c>
      <c r="L976" s="230">
        <f t="shared" si="924"/>
        <v>20200254</v>
      </c>
      <c r="M976" s="230">
        <f t="shared" si="924"/>
        <v>113</v>
      </c>
      <c r="N976" s="230" t="str">
        <f t="shared" si="924"/>
        <v>000</v>
      </c>
      <c r="O976" s="230" t="str">
        <f t="shared" si="924"/>
        <v/>
      </c>
      <c r="P976" s="230" t="str">
        <f t="shared" si="924"/>
        <v>Compressor Engines</v>
      </c>
      <c r="Q976" s="231">
        <f t="shared" si="924"/>
        <v>0.29536963005212091</v>
      </c>
      <c r="R976" s="231">
        <f t="shared" si="924"/>
        <v>0</v>
      </c>
      <c r="S976" s="231">
        <f t="shared" si="924"/>
        <v>2.2937598168906569E-2</v>
      </c>
      <c r="T976" s="231">
        <f t="shared" si="924"/>
        <v>0</v>
      </c>
      <c r="U976" s="231">
        <f t="shared" si="924"/>
        <v>0</v>
      </c>
    </row>
    <row r="977" spans="1:21" s="7" customFormat="1" x14ac:dyDescent="0.2">
      <c r="A977" s="230" t="str">
        <f t="shared" ref="A977:B977" si="925">A465</f>
        <v>MTDEQ Permitted Sources</v>
      </c>
      <c r="B977" s="230" t="str">
        <f t="shared" si="925"/>
        <v>30</v>
      </c>
      <c r="C977" s="226" t="str">
        <f>VLOOKUP(D977,fips_xref!$A$5:$C$286,2,FALSE)</f>
        <v>ROOSEVELT, MT_Non-Tribal</v>
      </c>
      <c r="D977" s="230" t="str">
        <f t="shared" si="903"/>
        <v>3008502</v>
      </c>
      <c r="E977" s="230" t="str">
        <f t="shared" ref="E977:U977" si="926">E465</f>
        <v>085-0006</v>
      </c>
      <c r="F977" s="230" t="str">
        <f t="shared" si="926"/>
        <v>N. BORDER PIPELINE CO STA. 3</v>
      </c>
      <c r="G977" s="230" t="str">
        <f t="shared" si="926"/>
        <v>ROOSEVELT</v>
      </c>
      <c r="H977" s="230">
        <f t="shared" si="926"/>
        <v>-104.394862</v>
      </c>
      <c r="I977" s="230">
        <f t="shared" si="926"/>
        <v>48.214474000000003</v>
      </c>
      <c r="J977" s="230" t="str">
        <f t="shared" si="926"/>
        <v>GENERATOR</v>
      </c>
      <c r="K977" s="230" t="str">
        <f t="shared" si="926"/>
        <v>245 KW NAT GAS GENERATOR</v>
      </c>
      <c r="L977" s="230">
        <f t="shared" si="926"/>
        <v>20200254</v>
      </c>
      <c r="M977" s="230">
        <f t="shared" si="926"/>
        <v>0</v>
      </c>
      <c r="N977" s="230" t="str">
        <f t="shared" si="926"/>
        <v/>
      </c>
      <c r="O977" s="230" t="str">
        <f t="shared" si="926"/>
        <v/>
      </c>
      <c r="P977" s="230" t="str">
        <f t="shared" si="926"/>
        <v>Compressor Engines</v>
      </c>
      <c r="Q977" s="231">
        <f t="shared" si="926"/>
        <v>0</v>
      </c>
      <c r="R977" s="231">
        <f t="shared" si="926"/>
        <v>8.5855814375236875E-3</v>
      </c>
      <c r="S977" s="231">
        <f t="shared" si="926"/>
        <v>0</v>
      </c>
      <c r="T977" s="231">
        <f t="shared" si="926"/>
        <v>0</v>
      </c>
      <c r="U977" s="231">
        <f t="shared" si="926"/>
        <v>7.6885803918122573E-4</v>
      </c>
    </row>
    <row r="978" spans="1:21" s="7" customFormat="1" x14ac:dyDescent="0.2">
      <c r="A978" s="230" t="str">
        <f t="shared" ref="A978:B978" si="927">A466</f>
        <v>MTDEQ Permitted Sources</v>
      </c>
      <c r="B978" s="230" t="str">
        <f t="shared" si="927"/>
        <v>30</v>
      </c>
      <c r="C978" s="226" t="str">
        <f>VLOOKUP(D978,fips_xref!$A$5:$C$286,2,FALSE)</f>
        <v>ROOSEVELT, MT_Non-Tribal</v>
      </c>
      <c r="D978" s="230" t="str">
        <f t="shared" si="903"/>
        <v>3008502</v>
      </c>
      <c r="E978" s="230" t="str">
        <f t="shared" ref="E978:U978" si="928">E466</f>
        <v>085-0006</v>
      </c>
      <c r="F978" s="230" t="str">
        <f t="shared" si="928"/>
        <v>N. BORDER PIPELINE CO STA. 3</v>
      </c>
      <c r="G978" s="230" t="str">
        <f t="shared" si="928"/>
        <v>ROOSEVELT</v>
      </c>
      <c r="H978" s="230">
        <f t="shared" si="928"/>
        <v>-104.394862</v>
      </c>
      <c r="I978" s="230">
        <f t="shared" si="928"/>
        <v>48.214474000000003</v>
      </c>
      <c r="J978" s="230" t="str">
        <f t="shared" si="928"/>
        <v>HEATING BOILER</v>
      </c>
      <c r="K978" s="230" t="str">
        <f t="shared" si="928"/>
        <v>NATURAL GAS CONSUMPTION</v>
      </c>
      <c r="L978" s="230">
        <f t="shared" si="928"/>
        <v>10200603</v>
      </c>
      <c r="M978" s="230">
        <f t="shared" si="928"/>
        <v>3</v>
      </c>
      <c r="N978" s="230" t="str">
        <f t="shared" si="928"/>
        <v>000</v>
      </c>
      <c r="O978" s="230" t="str">
        <f t="shared" si="928"/>
        <v/>
      </c>
      <c r="P978" s="230" t="str">
        <f t="shared" si="928"/>
        <v>Process Heaters</v>
      </c>
      <c r="Q978" s="231">
        <f t="shared" si="928"/>
        <v>0.19221450979530644</v>
      </c>
      <c r="R978" s="231">
        <f t="shared" si="928"/>
        <v>1.0635869542006956E-2</v>
      </c>
      <c r="S978" s="231">
        <f t="shared" si="928"/>
        <v>0.16146018822805741</v>
      </c>
      <c r="T978" s="231">
        <f t="shared" si="928"/>
        <v>1.1532870587718385E-3</v>
      </c>
      <c r="U978" s="231">
        <f t="shared" si="928"/>
        <v>1.460830274444329E-2</v>
      </c>
    </row>
    <row r="979" spans="1:21" s="7" customFormat="1" x14ac:dyDescent="0.2">
      <c r="A979" s="230" t="str">
        <f t="shared" ref="A979:B979" si="929">A467</f>
        <v>MTDEQ Permitted Sources</v>
      </c>
      <c r="B979" s="230" t="str">
        <f t="shared" si="929"/>
        <v>30</v>
      </c>
      <c r="C979" s="226" t="str">
        <f>VLOOKUP(D979,fips_xref!$A$5:$C$286,2,FALSE)</f>
        <v>ROOSEVELT, MT_Non-Tribal</v>
      </c>
      <c r="D979" s="230" t="str">
        <f t="shared" si="903"/>
        <v>3008502</v>
      </c>
      <c r="E979" s="230" t="str">
        <f t="shared" ref="E979:U979" si="930">E467</f>
        <v>085-0006</v>
      </c>
      <c r="F979" s="230" t="str">
        <f t="shared" si="930"/>
        <v>N. BORDER PIPELINE CO STA. 3</v>
      </c>
      <c r="G979" s="230" t="str">
        <f t="shared" si="930"/>
        <v>ROOSEVELT</v>
      </c>
      <c r="H979" s="230">
        <f t="shared" si="930"/>
        <v>-104.394862</v>
      </c>
      <c r="I979" s="230">
        <f t="shared" si="930"/>
        <v>48.214474000000003</v>
      </c>
      <c r="J979" s="230" t="str">
        <f t="shared" si="930"/>
        <v>NAT GAS COMP TURBINE</v>
      </c>
      <c r="K979" s="230" t="str">
        <f t="shared" si="930"/>
        <v>NATURAL GAS CONSUMPTION</v>
      </c>
      <c r="L979" s="230">
        <f t="shared" si="930"/>
        <v>20200201</v>
      </c>
      <c r="M979" s="230">
        <f t="shared" si="930"/>
        <v>1784</v>
      </c>
      <c r="N979" s="230" t="str">
        <f t="shared" si="930"/>
        <v>099</v>
      </c>
      <c r="O979" s="230" t="str">
        <f t="shared" si="930"/>
        <v/>
      </c>
      <c r="P979" s="230" t="str">
        <f t="shared" si="930"/>
        <v>Compressor Engines</v>
      </c>
      <c r="Q979" s="231">
        <f t="shared" si="930"/>
        <v>136.24984569533115</v>
      </c>
      <c r="R979" s="231">
        <f t="shared" si="930"/>
        <v>0</v>
      </c>
      <c r="S979" s="231">
        <f t="shared" si="930"/>
        <v>0</v>
      </c>
      <c r="T979" s="231">
        <f t="shared" si="930"/>
        <v>6.5267077516028955</v>
      </c>
      <c r="U979" s="231">
        <f t="shared" si="930"/>
        <v>7.6011868613586584</v>
      </c>
    </row>
    <row r="980" spans="1:21" s="7" customFormat="1" x14ac:dyDescent="0.2">
      <c r="A980" s="230" t="str">
        <f t="shared" ref="A980:B980" si="931">A468</f>
        <v>MTDEQ Permitted Sources</v>
      </c>
      <c r="B980" s="230" t="str">
        <f t="shared" si="931"/>
        <v>30</v>
      </c>
      <c r="C980" s="226" t="str">
        <f>VLOOKUP(D980,fips_xref!$A$5:$C$286,2,FALSE)</f>
        <v>ROOSEVELT, MT_Non-Tribal</v>
      </c>
      <c r="D980" s="230" t="str">
        <f t="shared" si="903"/>
        <v>3008502</v>
      </c>
      <c r="E980" s="230" t="str">
        <f t="shared" ref="E980:U980" si="932">E468</f>
        <v>085-0006</v>
      </c>
      <c r="F980" s="230" t="str">
        <f t="shared" si="932"/>
        <v>N. BORDER PIPELINE CO STA. 3</v>
      </c>
      <c r="G980" s="230" t="str">
        <f t="shared" si="932"/>
        <v>ROOSEVELT</v>
      </c>
      <c r="H980" s="230">
        <f t="shared" si="932"/>
        <v>-104.394862</v>
      </c>
      <c r="I980" s="230">
        <f t="shared" si="932"/>
        <v>48.214474000000003</v>
      </c>
      <c r="J980" s="230" t="str">
        <f t="shared" si="932"/>
        <v>NAT GAS COMP TURBINE</v>
      </c>
      <c r="K980" s="230" t="str">
        <f t="shared" si="932"/>
        <v>NATURAL GAS CONSUMPTION</v>
      </c>
      <c r="L980" s="230">
        <f t="shared" si="932"/>
        <v>20200201</v>
      </c>
      <c r="M980" s="230">
        <f t="shared" si="932"/>
        <v>8648</v>
      </c>
      <c r="N980" s="230" t="str">
        <f t="shared" si="932"/>
        <v>099</v>
      </c>
      <c r="O980" s="230" t="str">
        <f t="shared" si="932"/>
        <v/>
      </c>
      <c r="P980" s="230" t="str">
        <f t="shared" si="932"/>
        <v>Compressor Engines</v>
      </c>
      <c r="Q980" s="231">
        <f t="shared" si="932"/>
        <v>0</v>
      </c>
      <c r="R980" s="231">
        <f t="shared" si="932"/>
        <v>16.658590848926558</v>
      </c>
      <c r="S980" s="231">
        <f t="shared" si="932"/>
        <v>60.355356075726228</v>
      </c>
      <c r="T980" s="231">
        <f t="shared" si="932"/>
        <v>0</v>
      </c>
      <c r="U980" s="231">
        <f t="shared" si="932"/>
        <v>0</v>
      </c>
    </row>
    <row r="981" spans="1:21" s="7" customFormat="1" x14ac:dyDescent="0.2">
      <c r="A981" s="230" t="str">
        <f t="shared" ref="A981:B981" si="933">A469</f>
        <v>MTDEQ Permitted Sources</v>
      </c>
      <c r="B981" s="230" t="str">
        <f t="shared" si="933"/>
        <v>30</v>
      </c>
      <c r="C981" s="226" t="str">
        <f>VLOOKUP(D981,fips_xref!$A$5:$C$286,2,FALSE)</f>
        <v>SHERIDAN, MT_Non-Tribal</v>
      </c>
      <c r="D981" s="230" t="str">
        <f t="shared" si="903"/>
        <v>3009102</v>
      </c>
      <c r="E981" s="230" t="str">
        <f t="shared" ref="E981:U981" si="934">E469</f>
        <v>091-0001</v>
      </c>
      <c r="F981" s="230" t="str">
        <f t="shared" si="934"/>
        <v>CLEAR LAKE STATION</v>
      </c>
      <c r="G981" s="230" t="str">
        <f t="shared" si="934"/>
        <v>SHERIDAN</v>
      </c>
      <c r="H981" s="230">
        <f t="shared" si="934"/>
        <v>-104.14677</v>
      </c>
      <c r="I981" s="230">
        <f t="shared" si="934"/>
        <v>48.61251</v>
      </c>
      <c r="J981" s="230" t="str">
        <f t="shared" si="934"/>
        <v>400-BBL CONDENSATE TANK</v>
      </c>
      <c r="K981" s="230" t="str">
        <f t="shared" si="934"/>
        <v>400-BBL CONDENSATE TANK</v>
      </c>
      <c r="L981" s="230">
        <f t="shared" si="934"/>
        <v>40400311</v>
      </c>
      <c r="M981" s="230">
        <f t="shared" si="934"/>
        <v>68</v>
      </c>
      <c r="N981" s="230" t="str">
        <f t="shared" si="934"/>
        <v/>
      </c>
      <c r="O981" s="230" t="str">
        <f t="shared" si="934"/>
        <v/>
      </c>
      <c r="P981" s="230" t="str">
        <f t="shared" si="934"/>
        <v>Permitted Tank Losses</v>
      </c>
      <c r="Q981" s="231">
        <f t="shared" si="934"/>
        <v>0</v>
      </c>
      <c r="R981" s="231">
        <f t="shared" si="934"/>
        <v>1.5347687892122568</v>
      </c>
      <c r="S981" s="231">
        <f t="shared" si="934"/>
        <v>0</v>
      </c>
      <c r="T981" s="231">
        <f t="shared" si="934"/>
        <v>0</v>
      </c>
      <c r="U981" s="231">
        <f t="shared" si="934"/>
        <v>0</v>
      </c>
    </row>
    <row r="982" spans="1:21" s="7" customFormat="1" x14ac:dyDescent="0.2">
      <c r="A982" s="230" t="str">
        <f t="shared" ref="A982:B982" si="935">A470</f>
        <v>MTDEQ Permitted Sources</v>
      </c>
      <c r="B982" s="230" t="str">
        <f t="shared" si="935"/>
        <v>30</v>
      </c>
      <c r="C982" s="226" t="str">
        <f>VLOOKUP(D982,fips_xref!$A$5:$C$286,2,FALSE)</f>
        <v>SHERIDAN, MT_Non-Tribal</v>
      </c>
      <c r="D982" s="230" t="str">
        <f t="shared" si="903"/>
        <v>3009102</v>
      </c>
      <c r="E982" s="230" t="str">
        <f t="shared" ref="E982:U982" si="936">E470</f>
        <v>091-0001</v>
      </c>
      <c r="F982" s="230" t="str">
        <f t="shared" si="936"/>
        <v>CLEAR LAKE STATION</v>
      </c>
      <c r="G982" s="230" t="str">
        <f t="shared" si="936"/>
        <v>SHERIDAN</v>
      </c>
      <c r="H982" s="230">
        <f t="shared" si="936"/>
        <v>-104.14677</v>
      </c>
      <c r="I982" s="230">
        <f t="shared" si="936"/>
        <v>48.61251</v>
      </c>
      <c r="J982" s="230" t="str">
        <f t="shared" si="936"/>
        <v>CATEPILLAR G398TA COMPRESSOR ENGINE #1</v>
      </c>
      <c r="K982" s="230" t="str">
        <f t="shared" si="936"/>
        <v>COMPRESSOR #1</v>
      </c>
      <c r="L982" s="230">
        <f t="shared" si="936"/>
        <v>20200253</v>
      </c>
      <c r="M982" s="230">
        <f t="shared" si="936"/>
        <v>36</v>
      </c>
      <c r="N982" s="230" t="str">
        <f t="shared" si="936"/>
        <v/>
      </c>
      <c r="O982" s="230" t="str">
        <f t="shared" si="936"/>
        <v/>
      </c>
      <c r="P982" s="230" t="str">
        <f t="shared" si="936"/>
        <v>Compressor Engines</v>
      </c>
      <c r="Q982" s="231">
        <f t="shared" si="936"/>
        <v>0</v>
      </c>
      <c r="R982" s="231">
        <f t="shared" si="936"/>
        <v>0</v>
      </c>
      <c r="S982" s="231">
        <f t="shared" si="936"/>
        <v>0</v>
      </c>
      <c r="T982" s="231">
        <f t="shared" si="936"/>
        <v>1.4223873724852678E-2</v>
      </c>
      <c r="U982" s="231">
        <f t="shared" si="936"/>
        <v>0.23065741175436771</v>
      </c>
    </row>
    <row r="983" spans="1:21" s="7" customFormat="1" x14ac:dyDescent="0.2">
      <c r="A983" s="230" t="str">
        <f t="shared" ref="A983:B983" si="937">A471</f>
        <v>MTDEQ Permitted Sources</v>
      </c>
      <c r="B983" s="230" t="str">
        <f t="shared" si="937"/>
        <v>30</v>
      </c>
      <c r="C983" s="226" t="str">
        <f>VLOOKUP(D983,fips_xref!$A$5:$C$286,2,FALSE)</f>
        <v>SHERIDAN, MT_Non-Tribal</v>
      </c>
      <c r="D983" s="230" t="str">
        <f t="shared" si="903"/>
        <v>3009102</v>
      </c>
      <c r="E983" s="230" t="str">
        <f t="shared" ref="E983:U983" si="938">E471</f>
        <v>091-0001</v>
      </c>
      <c r="F983" s="230" t="str">
        <f t="shared" si="938"/>
        <v>CLEAR LAKE STATION</v>
      </c>
      <c r="G983" s="230" t="str">
        <f t="shared" si="938"/>
        <v>SHERIDAN</v>
      </c>
      <c r="H983" s="230">
        <f t="shared" si="938"/>
        <v>-104.14677</v>
      </c>
      <c r="I983" s="230">
        <f t="shared" si="938"/>
        <v>48.61251</v>
      </c>
      <c r="J983" s="230" t="str">
        <f t="shared" si="938"/>
        <v>CATEPILLAR G398TA COMPRESSOR ENGINE #1</v>
      </c>
      <c r="K983" s="230" t="str">
        <f t="shared" si="938"/>
        <v>COMPRESSOR #1</v>
      </c>
      <c r="L983" s="230">
        <f t="shared" si="938"/>
        <v>20200253</v>
      </c>
      <c r="M983" s="230">
        <f t="shared" si="938"/>
        <v>8604</v>
      </c>
      <c r="N983" s="230" t="str">
        <f t="shared" si="938"/>
        <v>065</v>
      </c>
      <c r="O983" s="230" t="str">
        <f t="shared" si="938"/>
        <v>033</v>
      </c>
      <c r="P983" s="230" t="str">
        <f t="shared" si="938"/>
        <v>Compressor Engines</v>
      </c>
      <c r="Q983" s="231">
        <f t="shared" si="938"/>
        <v>0.58433210977773165</v>
      </c>
      <c r="R983" s="231">
        <f t="shared" si="938"/>
        <v>0</v>
      </c>
      <c r="S983" s="231">
        <f t="shared" si="938"/>
        <v>1.2292758616442498</v>
      </c>
      <c r="T983" s="231">
        <f t="shared" si="938"/>
        <v>0</v>
      </c>
      <c r="U983" s="231">
        <f t="shared" si="938"/>
        <v>0</v>
      </c>
    </row>
    <row r="984" spans="1:21" s="7" customFormat="1" x14ac:dyDescent="0.2">
      <c r="A984" s="230" t="str">
        <f t="shared" ref="A984:B984" si="939">A472</f>
        <v>MTDEQ Permitted Sources</v>
      </c>
      <c r="B984" s="230" t="str">
        <f t="shared" si="939"/>
        <v>30</v>
      </c>
      <c r="C984" s="226" t="str">
        <f>VLOOKUP(D984,fips_xref!$A$5:$C$286,2,FALSE)</f>
        <v>SHERIDAN, MT_Non-Tribal</v>
      </c>
      <c r="D984" s="230" t="str">
        <f t="shared" si="903"/>
        <v>3009102</v>
      </c>
      <c r="E984" s="230" t="str">
        <f t="shared" ref="E984:U984" si="940">E472</f>
        <v>091-0001</v>
      </c>
      <c r="F984" s="230" t="str">
        <f t="shared" si="940"/>
        <v>CLEAR LAKE STATION</v>
      </c>
      <c r="G984" s="230" t="str">
        <f t="shared" si="940"/>
        <v>SHERIDAN</v>
      </c>
      <c r="H984" s="230">
        <f t="shared" si="940"/>
        <v>-104.14677</v>
      </c>
      <c r="I984" s="230">
        <f t="shared" si="940"/>
        <v>48.61251</v>
      </c>
      <c r="J984" s="230" t="str">
        <f t="shared" si="940"/>
        <v>CATEPILLAR G398TA COMPRESSOR ENGINE #1</v>
      </c>
      <c r="K984" s="230" t="str">
        <f t="shared" si="940"/>
        <v>COMPRESSOR #1</v>
      </c>
      <c r="L984" s="230">
        <f t="shared" si="940"/>
        <v>20200253</v>
      </c>
      <c r="M984" s="230">
        <f t="shared" si="940"/>
        <v>0</v>
      </c>
      <c r="N984" s="230" t="str">
        <f t="shared" si="940"/>
        <v/>
      </c>
      <c r="O984" s="230" t="str">
        <f t="shared" si="940"/>
        <v>033</v>
      </c>
      <c r="P984" s="230" t="str">
        <f t="shared" si="940"/>
        <v>Compressor Engines</v>
      </c>
      <c r="Q984" s="231">
        <f t="shared" si="940"/>
        <v>0</v>
      </c>
      <c r="R984" s="231">
        <f t="shared" si="940"/>
        <v>1.0025908830923185</v>
      </c>
      <c r="S984" s="231">
        <f t="shared" si="940"/>
        <v>0</v>
      </c>
      <c r="T984" s="231">
        <f t="shared" si="940"/>
        <v>0</v>
      </c>
      <c r="U984" s="231">
        <f t="shared" si="940"/>
        <v>0</v>
      </c>
    </row>
    <row r="985" spans="1:21" s="7" customFormat="1" x14ac:dyDescent="0.2">
      <c r="A985" s="230" t="str">
        <f t="shared" ref="A985:B985" si="941">A473</f>
        <v>MTDEQ Permitted Sources</v>
      </c>
      <c r="B985" s="230" t="str">
        <f t="shared" si="941"/>
        <v>30</v>
      </c>
      <c r="C985" s="226" t="str">
        <f>VLOOKUP(D985,fips_xref!$A$5:$C$286,2,FALSE)</f>
        <v>SHERIDAN, MT_Non-Tribal</v>
      </c>
      <c r="D985" s="230" t="str">
        <f t="shared" si="903"/>
        <v>3009102</v>
      </c>
      <c r="E985" s="230" t="str">
        <f t="shared" ref="E985:U985" si="942">E473</f>
        <v>091-0001</v>
      </c>
      <c r="F985" s="230" t="str">
        <f t="shared" si="942"/>
        <v>CLEAR LAKE STATION</v>
      </c>
      <c r="G985" s="230" t="str">
        <f t="shared" si="942"/>
        <v>SHERIDAN</v>
      </c>
      <c r="H985" s="230">
        <f t="shared" si="942"/>
        <v>-104.14677</v>
      </c>
      <c r="I985" s="230">
        <f t="shared" si="942"/>
        <v>48.61251</v>
      </c>
      <c r="J985" s="230" t="str">
        <f t="shared" si="942"/>
        <v>CONDENSATE TRUCK LOADING</v>
      </c>
      <c r="K985" s="230" t="str">
        <f t="shared" si="942"/>
        <v>CONDENSATE TRUCK LOADING</v>
      </c>
      <c r="L985" s="230">
        <f t="shared" si="942"/>
        <v>40400250</v>
      </c>
      <c r="M985" s="230">
        <f t="shared" si="942"/>
        <v>68</v>
      </c>
      <c r="N985" s="230" t="str">
        <f t="shared" si="942"/>
        <v/>
      </c>
      <c r="O985" s="230" t="str">
        <f t="shared" si="942"/>
        <v/>
      </c>
      <c r="P985" s="230" t="str">
        <f t="shared" si="942"/>
        <v>Permitted Tank Losses</v>
      </c>
      <c r="Q985" s="231">
        <f t="shared" si="942"/>
        <v>0</v>
      </c>
      <c r="R985" s="231">
        <f t="shared" si="942"/>
        <v>0.28101761332073799</v>
      </c>
      <c r="S985" s="231">
        <f t="shared" si="942"/>
        <v>0</v>
      </c>
      <c r="T985" s="231">
        <f t="shared" si="942"/>
        <v>0</v>
      </c>
      <c r="U985" s="231">
        <f t="shared" si="942"/>
        <v>0</v>
      </c>
    </row>
    <row r="986" spans="1:21" s="7" customFormat="1" x14ac:dyDescent="0.2">
      <c r="A986" s="230" t="str">
        <f t="shared" ref="A986:B986" si="943">A474</f>
        <v>MTDEQ Permitted Sources</v>
      </c>
      <c r="B986" s="230" t="str">
        <f t="shared" si="943"/>
        <v>30</v>
      </c>
      <c r="C986" s="226" t="str">
        <f>VLOOKUP(D986,fips_xref!$A$5:$C$286,2,FALSE)</f>
        <v>SHERIDAN, MT_Non-Tribal</v>
      </c>
      <c r="D986" s="230" t="str">
        <f t="shared" si="903"/>
        <v>3009102</v>
      </c>
      <c r="E986" s="230" t="str">
        <f t="shared" ref="E986:U986" si="944">E474</f>
        <v>091-0001</v>
      </c>
      <c r="F986" s="230" t="str">
        <f t="shared" si="944"/>
        <v>CLEAR LAKE STATION</v>
      </c>
      <c r="G986" s="230" t="str">
        <f t="shared" si="944"/>
        <v>SHERIDAN</v>
      </c>
      <c r="H986" s="230">
        <f t="shared" si="944"/>
        <v>-104.14677</v>
      </c>
      <c r="I986" s="230">
        <f t="shared" si="944"/>
        <v>48.61251</v>
      </c>
      <c r="J986" s="230" t="str">
        <f t="shared" si="944"/>
        <v>FLARE</v>
      </c>
      <c r="K986" s="230" t="str">
        <f t="shared" si="944"/>
        <v>FLARE</v>
      </c>
      <c r="L986" s="230">
        <f t="shared" si="944"/>
        <v>31000205</v>
      </c>
      <c r="M986" s="230">
        <f t="shared" si="944"/>
        <v>0</v>
      </c>
      <c r="N986" s="230" t="str">
        <f t="shared" si="944"/>
        <v/>
      </c>
      <c r="O986" s="230" t="str">
        <f t="shared" si="944"/>
        <v/>
      </c>
      <c r="P986" s="230" t="str">
        <f t="shared" si="944"/>
        <v>Natural Gas Production, Flares</v>
      </c>
      <c r="Q986" s="231">
        <f t="shared" si="944"/>
        <v>0</v>
      </c>
      <c r="R986" s="231">
        <f t="shared" si="944"/>
        <v>0</v>
      </c>
      <c r="S986" s="231">
        <f t="shared" si="944"/>
        <v>0</v>
      </c>
      <c r="T986" s="231">
        <f t="shared" si="944"/>
        <v>0</v>
      </c>
      <c r="U986" s="231">
        <f t="shared" si="944"/>
        <v>0</v>
      </c>
    </row>
    <row r="987" spans="1:21" s="7" customFormat="1" x14ac:dyDescent="0.2">
      <c r="A987" s="230" t="str">
        <f t="shared" ref="A987:B987" si="945">A475</f>
        <v>MTDEQ Permitted Sources</v>
      </c>
      <c r="B987" s="230" t="str">
        <f t="shared" si="945"/>
        <v>30</v>
      </c>
      <c r="C987" s="226" t="str">
        <f>VLOOKUP(D987,fips_xref!$A$5:$C$286,2,FALSE)</f>
        <v>SHERIDAN, MT_Non-Tribal</v>
      </c>
      <c r="D987" s="230" t="str">
        <f t="shared" si="903"/>
        <v>3009102</v>
      </c>
      <c r="E987" s="230" t="str">
        <f t="shared" ref="E987:U987" si="946">E475</f>
        <v>091-0001</v>
      </c>
      <c r="F987" s="230" t="str">
        <f t="shared" si="946"/>
        <v>CLEAR LAKE STATION</v>
      </c>
      <c r="G987" s="230" t="str">
        <f t="shared" si="946"/>
        <v>SHERIDAN</v>
      </c>
      <c r="H987" s="230">
        <f t="shared" si="946"/>
        <v>-104.14677</v>
      </c>
      <c r="I987" s="230">
        <f t="shared" si="946"/>
        <v>48.61251</v>
      </c>
      <c r="J987" s="230" t="str">
        <f t="shared" si="946"/>
        <v>FUGITIVES</v>
      </c>
      <c r="K987" s="230" t="str">
        <f t="shared" si="946"/>
        <v>FUGITIVES</v>
      </c>
      <c r="L987" s="230">
        <f t="shared" si="946"/>
        <v>31000220</v>
      </c>
      <c r="M987" s="230">
        <f t="shared" si="946"/>
        <v>8760</v>
      </c>
      <c r="N987" s="230" t="str">
        <f t="shared" si="946"/>
        <v/>
      </c>
      <c r="O987" s="230" t="str">
        <f t="shared" si="946"/>
        <v/>
      </c>
      <c r="P987" s="230" t="str">
        <f t="shared" si="946"/>
        <v>Permitted Fugitives</v>
      </c>
      <c r="Q987" s="231">
        <f t="shared" si="946"/>
        <v>0</v>
      </c>
      <c r="R987" s="231">
        <f t="shared" si="946"/>
        <v>2.939344283789826</v>
      </c>
      <c r="S987" s="231">
        <f t="shared" si="946"/>
        <v>0</v>
      </c>
      <c r="T987" s="231">
        <f t="shared" si="946"/>
        <v>0</v>
      </c>
      <c r="U987" s="231">
        <f t="shared" si="946"/>
        <v>0</v>
      </c>
    </row>
    <row r="988" spans="1:21" s="7" customFormat="1" x14ac:dyDescent="0.2">
      <c r="A988" s="230" t="str">
        <f t="shared" ref="A988:B988" si="947">A476</f>
        <v>MTDEQ Permitted Sources</v>
      </c>
      <c r="B988" s="230" t="str">
        <f t="shared" si="947"/>
        <v>30</v>
      </c>
      <c r="C988" s="226" t="str">
        <f>VLOOKUP(D988,fips_xref!$A$5:$C$286,2,FALSE)</f>
        <v>SHERIDAN, MT_Non-Tribal</v>
      </c>
      <c r="D988" s="230" t="str">
        <f t="shared" si="903"/>
        <v>3009102</v>
      </c>
      <c r="E988" s="230" t="str">
        <f t="shared" ref="E988:U988" si="948">E476</f>
        <v>091-0001</v>
      </c>
      <c r="F988" s="230" t="str">
        <f t="shared" si="948"/>
        <v>CLEAR LAKE STATION</v>
      </c>
      <c r="G988" s="230" t="str">
        <f t="shared" si="948"/>
        <v>SHERIDAN</v>
      </c>
      <c r="H988" s="230">
        <f t="shared" si="948"/>
        <v>-104.14677</v>
      </c>
      <c r="I988" s="230">
        <f t="shared" si="948"/>
        <v>48.61251</v>
      </c>
      <c r="J988" s="230" t="str">
        <f t="shared" si="948"/>
        <v>GLYCOL HEATER</v>
      </c>
      <c r="K988" s="230" t="str">
        <f t="shared" si="948"/>
        <v>GLYCOL HEATER</v>
      </c>
      <c r="L988" s="230">
        <f t="shared" si="948"/>
        <v>31000228</v>
      </c>
      <c r="M988" s="230">
        <f t="shared" si="948"/>
        <v>5</v>
      </c>
      <c r="N988" s="230" t="str">
        <f t="shared" si="948"/>
        <v/>
      </c>
      <c r="O988" s="230" t="str">
        <f t="shared" si="948"/>
        <v/>
      </c>
      <c r="P988" s="230" t="str">
        <f t="shared" si="948"/>
        <v>Dehydrator</v>
      </c>
      <c r="Q988" s="231">
        <f t="shared" si="948"/>
        <v>0.32035751632551074</v>
      </c>
      <c r="R988" s="231">
        <f t="shared" si="948"/>
        <v>1.7683734901168192E-2</v>
      </c>
      <c r="S988" s="231">
        <f t="shared" si="948"/>
        <v>0.26910031371342902</v>
      </c>
      <c r="T988" s="231">
        <f t="shared" si="948"/>
        <v>1.9221450979530644E-3</v>
      </c>
      <c r="U988" s="231">
        <f t="shared" si="948"/>
        <v>2.4347171240738815E-2</v>
      </c>
    </row>
    <row r="989" spans="1:21" s="7" customFormat="1" x14ac:dyDescent="0.2">
      <c r="A989" s="230" t="str">
        <f t="shared" ref="A989:B989" si="949">A477</f>
        <v>MTDEQ Permitted Sources</v>
      </c>
      <c r="B989" s="230" t="str">
        <f t="shared" si="949"/>
        <v>30</v>
      </c>
      <c r="C989" s="226" t="str">
        <f>VLOOKUP(D989,fips_xref!$A$5:$C$286,2,FALSE)</f>
        <v>SHERIDAN, MT_Non-Tribal</v>
      </c>
      <c r="D989" s="230" t="str">
        <f t="shared" si="903"/>
        <v>3009102</v>
      </c>
      <c r="E989" s="230" t="str">
        <f t="shared" ref="E989:U989" si="950">E477</f>
        <v>091-0003</v>
      </c>
      <c r="F989" s="230" t="str">
        <f t="shared" si="950"/>
        <v>RESERVE STATION - 091-0003</v>
      </c>
      <c r="G989" s="230" t="str">
        <f t="shared" si="950"/>
        <v>SHERIDAN</v>
      </c>
      <c r="H989" s="230">
        <f t="shared" si="950"/>
        <v>-104.44705999999999</v>
      </c>
      <c r="I989" s="230">
        <f t="shared" si="950"/>
        <v>48.591639999999998</v>
      </c>
      <c r="J989" s="230" t="str">
        <f t="shared" si="950"/>
        <v>FUGITIVE TANK EMISSIONS</v>
      </c>
      <c r="K989" s="230" t="str">
        <f t="shared" si="950"/>
        <v>500BBL TANK (K-88120)</v>
      </c>
      <c r="L989" s="230">
        <f t="shared" si="950"/>
        <v>40301009</v>
      </c>
      <c r="M989" s="230">
        <f t="shared" si="950"/>
        <v>2054</v>
      </c>
      <c r="N989" s="230" t="str">
        <f t="shared" si="950"/>
        <v/>
      </c>
      <c r="O989" s="230" t="str">
        <f t="shared" si="950"/>
        <v/>
      </c>
      <c r="P989" s="230" t="str">
        <f t="shared" si="950"/>
        <v>Permitted Tank Losses</v>
      </c>
      <c r="Q989" s="231">
        <f t="shared" si="950"/>
        <v>0</v>
      </c>
      <c r="R989" s="231">
        <f t="shared" si="950"/>
        <v>2.0053099091911668</v>
      </c>
      <c r="S989" s="231">
        <f t="shared" si="950"/>
        <v>0</v>
      </c>
      <c r="T989" s="231">
        <f t="shared" si="950"/>
        <v>0</v>
      </c>
      <c r="U989" s="231">
        <f t="shared" si="950"/>
        <v>0</v>
      </c>
    </row>
    <row r="990" spans="1:21" s="7" customFormat="1" x14ac:dyDescent="0.2">
      <c r="A990" s="230" t="str">
        <f t="shared" ref="A990:B990" si="951">A478</f>
        <v>MTDEQ Permitted Sources</v>
      </c>
      <c r="B990" s="230" t="str">
        <f t="shared" si="951"/>
        <v>30</v>
      </c>
      <c r="C990" s="226" t="str">
        <f>VLOOKUP(D990,fips_xref!$A$5:$C$286,2,FALSE)</f>
        <v>SHERIDAN, MT_Non-Tribal</v>
      </c>
      <c r="D990" s="230" t="str">
        <f t="shared" si="903"/>
        <v>3009102</v>
      </c>
      <c r="E990" s="230" t="str">
        <f t="shared" ref="E990:U990" si="952">E478</f>
        <v>091-0003</v>
      </c>
      <c r="F990" s="230" t="str">
        <f t="shared" si="952"/>
        <v>RESERVE STATION - 091-0003</v>
      </c>
      <c r="G990" s="230" t="str">
        <f t="shared" si="952"/>
        <v>SHERIDAN</v>
      </c>
      <c r="H990" s="230">
        <f t="shared" si="952"/>
        <v>-104.44705999999999</v>
      </c>
      <c r="I990" s="230">
        <f t="shared" si="952"/>
        <v>48.591639999999998</v>
      </c>
      <c r="J990" s="230" t="str">
        <f t="shared" si="952"/>
        <v>FUGITIVE TANK EMISSIONS</v>
      </c>
      <c r="K990" s="230" t="str">
        <f t="shared" si="952"/>
        <v>500BBL TANK (K-88121)</v>
      </c>
      <c r="L990" s="230">
        <f t="shared" si="952"/>
        <v>40301009</v>
      </c>
      <c r="M990" s="230">
        <f t="shared" si="952"/>
        <v>2054</v>
      </c>
      <c r="N990" s="230" t="str">
        <f t="shared" si="952"/>
        <v/>
      </c>
      <c r="O990" s="230" t="str">
        <f t="shared" si="952"/>
        <v/>
      </c>
      <c r="P990" s="230" t="str">
        <f t="shared" si="952"/>
        <v>Permitted Tank Losses</v>
      </c>
      <c r="Q990" s="231">
        <f t="shared" si="952"/>
        <v>0</v>
      </c>
      <c r="R990" s="231">
        <f t="shared" si="952"/>
        <v>2.0053099091911668</v>
      </c>
      <c r="S990" s="231">
        <f t="shared" si="952"/>
        <v>0</v>
      </c>
      <c r="T990" s="231">
        <f t="shared" si="952"/>
        <v>0</v>
      </c>
      <c r="U990" s="231">
        <f t="shared" si="952"/>
        <v>0</v>
      </c>
    </row>
    <row r="991" spans="1:21" s="7" customFormat="1" x14ac:dyDescent="0.2">
      <c r="A991" s="230" t="str">
        <f t="shared" ref="A991:B991" si="953">A479</f>
        <v>MTDEQ Permitted Sources</v>
      </c>
      <c r="B991" s="230" t="str">
        <f t="shared" si="953"/>
        <v>30</v>
      </c>
      <c r="C991" s="226" t="str">
        <f>VLOOKUP(D991,fips_xref!$A$5:$C$286,2,FALSE)</f>
        <v>SHERIDAN, MT_Non-Tribal</v>
      </c>
      <c r="D991" s="230" t="str">
        <f t="shared" si="903"/>
        <v>3009102</v>
      </c>
      <c r="E991" s="230" t="str">
        <f t="shared" ref="E991:U991" si="954">E479</f>
        <v>091-0003</v>
      </c>
      <c r="F991" s="230" t="str">
        <f t="shared" si="954"/>
        <v>RESERVE STATION - 091-0003</v>
      </c>
      <c r="G991" s="230" t="str">
        <f t="shared" si="954"/>
        <v>SHERIDAN</v>
      </c>
      <c r="H991" s="230">
        <f t="shared" si="954"/>
        <v>-104.44705999999999</v>
      </c>
      <c r="I991" s="230">
        <f t="shared" si="954"/>
        <v>48.591639999999998</v>
      </c>
      <c r="J991" s="230" t="str">
        <f t="shared" si="954"/>
        <v>FUGITIVE TANK EMISSIONS</v>
      </c>
      <c r="K991" s="230" t="str">
        <f t="shared" si="954"/>
        <v>PIPING COMPNT - CONNECTOR</v>
      </c>
      <c r="L991" s="230">
        <f t="shared" si="954"/>
        <v>40400151</v>
      </c>
      <c r="M991" s="230">
        <f t="shared" si="954"/>
        <v>4107</v>
      </c>
      <c r="N991" s="230" t="str">
        <f t="shared" si="954"/>
        <v/>
      </c>
      <c r="O991" s="230" t="str">
        <f t="shared" si="954"/>
        <v/>
      </c>
      <c r="P991" s="230" t="str">
        <f t="shared" si="954"/>
        <v>Permitted Fugitives</v>
      </c>
      <c r="Q991" s="231">
        <f t="shared" si="954"/>
        <v>0</v>
      </c>
      <c r="R991" s="231">
        <f t="shared" si="954"/>
        <v>4.2415335161497625</v>
      </c>
      <c r="S991" s="231">
        <f t="shared" si="954"/>
        <v>0</v>
      </c>
      <c r="T991" s="231">
        <f t="shared" si="954"/>
        <v>0</v>
      </c>
      <c r="U991" s="231">
        <f t="shared" si="954"/>
        <v>0</v>
      </c>
    </row>
    <row r="992" spans="1:21" s="7" customFormat="1" x14ac:dyDescent="0.2">
      <c r="A992" s="230" t="str">
        <f t="shared" ref="A992:B992" si="955">A480</f>
        <v>MTDEQ Permitted Sources</v>
      </c>
      <c r="B992" s="230" t="str">
        <f t="shared" si="955"/>
        <v>30</v>
      </c>
      <c r="C992" s="226" t="str">
        <f>VLOOKUP(D992,fips_xref!$A$5:$C$286,2,FALSE)</f>
        <v>SHERIDAN, MT_Non-Tribal</v>
      </c>
      <c r="D992" s="230" t="str">
        <f t="shared" si="903"/>
        <v>3009102</v>
      </c>
      <c r="E992" s="230" t="str">
        <f t="shared" ref="E992:U992" si="956">E480</f>
        <v>091-0003</v>
      </c>
      <c r="F992" s="230" t="str">
        <f t="shared" si="956"/>
        <v>RESERVE STATION - 091-0003</v>
      </c>
      <c r="G992" s="230" t="str">
        <f t="shared" si="956"/>
        <v>SHERIDAN</v>
      </c>
      <c r="H992" s="230">
        <f t="shared" si="956"/>
        <v>-104.44705999999999</v>
      </c>
      <c r="I992" s="230">
        <f t="shared" si="956"/>
        <v>48.591639999999998</v>
      </c>
      <c r="J992" s="230" t="str">
        <f t="shared" si="956"/>
        <v>VEHICLE FUGITIVES</v>
      </c>
      <c r="K992" s="230" t="str">
        <f t="shared" si="956"/>
        <v>PICKUPS</v>
      </c>
      <c r="L992" s="230">
        <f t="shared" si="956"/>
        <v>30501050</v>
      </c>
      <c r="M992" s="230">
        <f t="shared" si="956"/>
        <v>730</v>
      </c>
      <c r="N992" s="230" t="str">
        <f t="shared" si="956"/>
        <v/>
      </c>
      <c r="O992" s="230" t="str">
        <f t="shared" si="956"/>
        <v/>
      </c>
      <c r="P992" s="230" t="str">
        <f t="shared" si="956"/>
        <v>Natural Gas Production, Other Not Classified</v>
      </c>
      <c r="Q992" s="231">
        <f t="shared" si="956"/>
        <v>0</v>
      </c>
      <c r="R992" s="231">
        <f t="shared" si="956"/>
        <v>0</v>
      </c>
      <c r="S992" s="231">
        <f t="shared" si="956"/>
        <v>0</v>
      </c>
      <c r="T992" s="231">
        <f t="shared" si="956"/>
        <v>0</v>
      </c>
      <c r="U992" s="231">
        <f t="shared" si="956"/>
        <v>0.49578529226536044</v>
      </c>
    </row>
    <row r="993" spans="1:21" s="7" customFormat="1" x14ac:dyDescent="0.2">
      <c r="A993" s="230" t="str">
        <f t="shared" ref="A993:B993" si="957">A481</f>
        <v>MTDEQ Permitted Sources</v>
      </c>
      <c r="B993" s="230" t="str">
        <f t="shared" si="957"/>
        <v>30</v>
      </c>
      <c r="C993" s="226" t="str">
        <f>VLOOKUP(D993,fips_xref!$A$5:$C$286,2,FALSE)</f>
        <v>SHERIDAN, MT_Non-Tribal</v>
      </c>
      <c r="D993" s="230" t="str">
        <f t="shared" si="903"/>
        <v>3009102</v>
      </c>
      <c r="E993" s="230" t="str">
        <f t="shared" ref="E993:U993" si="958">E481</f>
        <v>091-0003</v>
      </c>
      <c r="F993" s="230" t="str">
        <f t="shared" si="958"/>
        <v>RESERVE STATION - 091-0003</v>
      </c>
      <c r="G993" s="230" t="str">
        <f t="shared" si="958"/>
        <v>SHERIDAN</v>
      </c>
      <c r="H993" s="230">
        <f t="shared" si="958"/>
        <v>-104.44705999999999</v>
      </c>
      <c r="I993" s="230">
        <f t="shared" si="958"/>
        <v>48.591639999999998</v>
      </c>
      <c r="J993" s="230" t="str">
        <f t="shared" si="958"/>
        <v>VEHICLE FUGITIVES</v>
      </c>
      <c r="K993" s="230" t="str">
        <f t="shared" si="958"/>
        <v>TRUCK</v>
      </c>
      <c r="L993" s="230">
        <f t="shared" si="958"/>
        <v>30501050</v>
      </c>
      <c r="M993" s="230">
        <f t="shared" si="958"/>
        <v>223</v>
      </c>
      <c r="N993" s="230" t="str">
        <f t="shared" si="958"/>
        <v/>
      </c>
      <c r="O993" s="230" t="str">
        <f t="shared" si="958"/>
        <v/>
      </c>
      <c r="P993" s="230" t="str">
        <f t="shared" si="958"/>
        <v>Natural Gas Production, Other Not Classified</v>
      </c>
      <c r="Q993" s="231">
        <f t="shared" si="958"/>
        <v>0</v>
      </c>
      <c r="R993" s="231">
        <f t="shared" si="958"/>
        <v>0</v>
      </c>
      <c r="S993" s="231">
        <f t="shared" si="958"/>
        <v>0</v>
      </c>
      <c r="T993" s="231">
        <f t="shared" si="958"/>
        <v>0</v>
      </c>
      <c r="U993" s="231">
        <f t="shared" si="958"/>
        <v>0.56728908990921434</v>
      </c>
    </row>
    <row r="994" spans="1:21" s="7" customFormat="1" x14ac:dyDescent="0.2">
      <c r="A994" s="230" t="str">
        <f t="shared" ref="A994:B994" si="959">A482</f>
        <v>MTDEQ Permitted Sources</v>
      </c>
      <c r="B994" s="230" t="str">
        <f t="shared" si="959"/>
        <v>30</v>
      </c>
      <c r="C994" s="226" t="str">
        <f>VLOOKUP(D994,fips_xref!$A$5:$C$286,2,FALSE)</f>
        <v>VALLEY, MT_Non-Tribal</v>
      </c>
      <c r="D994" s="230" t="str">
        <f t="shared" si="903"/>
        <v>3010502</v>
      </c>
      <c r="E994" s="230" t="str">
        <f t="shared" ref="E994:U994" si="960">E482</f>
        <v>105-0001</v>
      </c>
      <c r="F994" s="230" t="str">
        <f t="shared" si="960"/>
        <v>WILLISTON BASIN - FORT PECK STATION</v>
      </c>
      <c r="G994" s="230" t="str">
        <f t="shared" si="960"/>
        <v>VALLEY</v>
      </c>
      <c r="H994" s="230">
        <f t="shared" si="960"/>
        <v>-106.43169</v>
      </c>
      <c r="I994" s="230">
        <f t="shared" si="960"/>
        <v>48.061520000000002</v>
      </c>
      <c r="J994" s="230" t="str">
        <f t="shared" si="960"/>
        <v>ECLIPSE ASME 46810 BOILER</v>
      </c>
      <c r="K994" s="230" t="str">
        <f t="shared" si="960"/>
        <v>ECLIPSE ASME 46810 BOILER</v>
      </c>
      <c r="L994" s="230">
        <f t="shared" si="960"/>
        <v>31000228</v>
      </c>
      <c r="M994" s="230">
        <f t="shared" si="960"/>
        <v>2</v>
      </c>
      <c r="N994" s="230" t="str">
        <f t="shared" si="960"/>
        <v/>
      </c>
      <c r="O994" s="230" t="str">
        <f t="shared" si="960"/>
        <v/>
      </c>
      <c r="P994" s="230" t="str">
        <f t="shared" si="960"/>
        <v>Dehydrator</v>
      </c>
      <c r="Q994" s="231">
        <f t="shared" si="960"/>
        <v>0.17940020914228602</v>
      </c>
      <c r="R994" s="231">
        <f t="shared" si="960"/>
        <v>1.4095730718322472E-2</v>
      </c>
      <c r="S994" s="231">
        <f t="shared" si="960"/>
        <v>2.6910031371342905E-2</v>
      </c>
      <c r="T994" s="231">
        <f t="shared" si="960"/>
        <v>7.6885803918122573E-4</v>
      </c>
      <c r="U994" s="231">
        <f t="shared" si="960"/>
        <v>3.8442901959061288E-3</v>
      </c>
    </row>
    <row r="995" spans="1:21" s="7" customFormat="1" x14ac:dyDescent="0.2">
      <c r="A995" s="230" t="str">
        <f t="shared" ref="A995:B995" si="961">A483</f>
        <v>MTDEQ Permitted Sources</v>
      </c>
      <c r="B995" s="230" t="str">
        <f t="shared" si="961"/>
        <v>30</v>
      </c>
      <c r="C995" s="226" t="str">
        <f>VLOOKUP(D995,fips_xref!$A$5:$C$286,2,FALSE)</f>
        <v>VALLEY, MT_Non-Tribal</v>
      </c>
      <c r="D995" s="230" t="str">
        <f t="shared" si="903"/>
        <v>3010502</v>
      </c>
      <c r="E995" s="230" t="str">
        <f t="shared" ref="E995:U995" si="962">E483</f>
        <v>105-0001</v>
      </c>
      <c r="F995" s="230" t="str">
        <f t="shared" si="962"/>
        <v>WILLISTON BASIN - FORT PECK STATION</v>
      </c>
      <c r="G995" s="230" t="str">
        <f t="shared" si="962"/>
        <v>VALLEY</v>
      </c>
      <c r="H995" s="230">
        <f t="shared" si="962"/>
        <v>-106.43169</v>
      </c>
      <c r="I995" s="230">
        <f t="shared" si="962"/>
        <v>48.061520000000002</v>
      </c>
      <c r="J995" s="230" t="str">
        <f t="shared" si="962"/>
        <v>MISC AND FUGITIVE</v>
      </c>
      <c r="K995" s="230" t="str">
        <f t="shared" si="962"/>
        <v>MISC - FUGITIVES</v>
      </c>
      <c r="L995" s="230">
        <f t="shared" si="962"/>
        <v>10200603</v>
      </c>
      <c r="M995" s="230">
        <f t="shared" si="962"/>
        <v>0</v>
      </c>
      <c r="N995" s="230" t="str">
        <f t="shared" si="962"/>
        <v/>
      </c>
      <c r="O995" s="230" t="str">
        <f t="shared" si="962"/>
        <v/>
      </c>
      <c r="P995" s="230" t="str">
        <f t="shared" si="962"/>
        <v>Process Heaters</v>
      </c>
      <c r="Q995" s="231">
        <f t="shared" si="962"/>
        <v>0</v>
      </c>
      <c r="R995" s="231">
        <f t="shared" si="962"/>
        <v>0</v>
      </c>
      <c r="S995" s="231">
        <f t="shared" si="962"/>
        <v>0</v>
      </c>
      <c r="T995" s="231">
        <f t="shared" si="962"/>
        <v>0</v>
      </c>
      <c r="U995" s="231">
        <f t="shared" si="962"/>
        <v>0</v>
      </c>
    </row>
    <row r="996" spans="1:21" s="7" customFormat="1" x14ac:dyDescent="0.2">
      <c r="A996" s="230" t="str">
        <f t="shared" ref="A996:B996" si="963">A484</f>
        <v>MTDEQ Permitted Sources</v>
      </c>
      <c r="B996" s="230" t="str">
        <f t="shared" si="963"/>
        <v>30</v>
      </c>
      <c r="C996" s="226" t="str">
        <f>VLOOKUP(D996,fips_xref!$A$5:$C$286,2,FALSE)</f>
        <v>VALLEY, MT_Non-Tribal</v>
      </c>
      <c r="D996" s="230" t="str">
        <f t="shared" si="903"/>
        <v>3010502</v>
      </c>
      <c r="E996" s="230" t="str">
        <f t="shared" ref="E996:U996" si="964">E484</f>
        <v>105-0001</v>
      </c>
      <c r="F996" s="230" t="str">
        <f t="shared" si="964"/>
        <v>WILLISTON BASIN - FORT PECK STATION</v>
      </c>
      <c r="G996" s="230" t="str">
        <f t="shared" si="964"/>
        <v>VALLEY</v>
      </c>
      <c r="H996" s="230">
        <f t="shared" si="964"/>
        <v>-106.43169</v>
      </c>
      <c r="I996" s="230">
        <f t="shared" si="964"/>
        <v>48.061520000000002</v>
      </c>
      <c r="J996" s="230" t="str">
        <f t="shared" si="964"/>
        <v>SUPERIOR 6GTL-825</v>
      </c>
      <c r="K996" s="230" t="str">
        <f t="shared" si="964"/>
        <v>SUPERIOR G6GTL-825</v>
      </c>
      <c r="L996" s="230">
        <f t="shared" si="964"/>
        <v>20200202</v>
      </c>
      <c r="M996" s="230">
        <f t="shared" si="964"/>
        <v>55</v>
      </c>
      <c r="N996" s="230" t="str">
        <f t="shared" si="964"/>
        <v>000</v>
      </c>
      <c r="O996" s="230" t="str">
        <f t="shared" si="964"/>
        <v/>
      </c>
      <c r="P996" s="230" t="str">
        <f t="shared" si="964"/>
        <v>Compressor Engines</v>
      </c>
      <c r="Q996" s="231">
        <f t="shared" si="964"/>
        <v>17.00470510956464</v>
      </c>
      <c r="R996" s="231">
        <f t="shared" si="964"/>
        <v>4.8567480905012728</v>
      </c>
      <c r="S996" s="231">
        <f t="shared" si="964"/>
        <v>19.977238432045791</v>
      </c>
      <c r="T996" s="231">
        <f t="shared" si="964"/>
        <v>0</v>
      </c>
      <c r="U996" s="231">
        <f t="shared" si="964"/>
        <v>0</v>
      </c>
    </row>
    <row r="997" spans="1:21" s="7" customFormat="1" x14ac:dyDescent="0.2">
      <c r="A997" s="230" t="str">
        <f t="shared" ref="A997:B997" si="965">A485</f>
        <v>MTDEQ Permitted Sources</v>
      </c>
      <c r="B997" s="230" t="str">
        <f t="shared" si="965"/>
        <v>30</v>
      </c>
      <c r="C997" s="226" t="str">
        <f>VLOOKUP(D997,fips_xref!$A$5:$C$286,2,FALSE)</f>
        <v>VALLEY, MT_Non-Tribal</v>
      </c>
      <c r="D997" s="230" t="str">
        <f t="shared" si="903"/>
        <v>3010502</v>
      </c>
      <c r="E997" s="230" t="str">
        <f t="shared" ref="E997:U997" si="966">E485</f>
        <v>105-0001</v>
      </c>
      <c r="F997" s="230" t="str">
        <f t="shared" si="966"/>
        <v>WILLISTON BASIN - FORT PECK STATION</v>
      </c>
      <c r="G997" s="230" t="str">
        <f t="shared" si="966"/>
        <v>VALLEY</v>
      </c>
      <c r="H997" s="230">
        <f t="shared" si="966"/>
        <v>-106.43169</v>
      </c>
      <c r="I997" s="230">
        <f t="shared" si="966"/>
        <v>48.061520000000002</v>
      </c>
      <c r="J997" s="230" t="str">
        <f t="shared" si="966"/>
        <v>SUPERIOR 6GTL-825</v>
      </c>
      <c r="K997" s="230" t="str">
        <f t="shared" si="966"/>
        <v>SUPERIOR G6GTL-825</v>
      </c>
      <c r="L997" s="230">
        <f t="shared" si="966"/>
        <v>20200202</v>
      </c>
      <c r="M997" s="230">
        <f t="shared" si="966"/>
        <v>0</v>
      </c>
      <c r="N997" s="230" t="str">
        <f t="shared" si="966"/>
        <v/>
      </c>
      <c r="O997" s="230" t="str">
        <f t="shared" si="966"/>
        <v/>
      </c>
      <c r="P997" s="230" t="str">
        <f t="shared" si="966"/>
        <v>Compressor Engines</v>
      </c>
      <c r="Q997" s="231">
        <f t="shared" si="966"/>
        <v>0</v>
      </c>
      <c r="R997" s="231">
        <f t="shared" si="966"/>
        <v>0</v>
      </c>
      <c r="S997" s="231">
        <f t="shared" si="966"/>
        <v>0</v>
      </c>
      <c r="T997" s="231">
        <f t="shared" si="966"/>
        <v>2.1143596077483711E-2</v>
      </c>
      <c r="U997" s="231">
        <f t="shared" si="966"/>
        <v>0.35239326795806186</v>
      </c>
    </row>
    <row r="998" spans="1:21" s="7" customFormat="1" x14ac:dyDescent="0.2">
      <c r="A998" s="230" t="str">
        <f t="shared" ref="A998:B998" si="967">A486</f>
        <v>MTDEQ Permitted Sources</v>
      </c>
      <c r="B998" s="230" t="str">
        <f t="shared" si="967"/>
        <v>30</v>
      </c>
      <c r="C998" s="226" t="str">
        <f>VLOOKUP(D998,fips_xref!$A$5:$C$286,2,FALSE)</f>
        <v>VALLEY, MT_Non-Tribal</v>
      </c>
      <c r="D998" s="230" t="str">
        <f t="shared" si="903"/>
        <v>3010502</v>
      </c>
      <c r="E998" s="230" t="str">
        <f t="shared" ref="E998:U998" si="968">E486</f>
        <v>105-0001</v>
      </c>
      <c r="F998" s="230" t="str">
        <f t="shared" si="968"/>
        <v>WILLISTON BASIN - FORT PECK STATION</v>
      </c>
      <c r="G998" s="230" t="str">
        <f t="shared" si="968"/>
        <v>VALLEY</v>
      </c>
      <c r="H998" s="230">
        <f t="shared" si="968"/>
        <v>-106.43169</v>
      </c>
      <c r="I998" s="230">
        <f t="shared" si="968"/>
        <v>48.061520000000002</v>
      </c>
      <c r="J998" s="230" t="str">
        <f t="shared" si="968"/>
        <v>SUPERIOR 6GTL-825 UNIT #1</v>
      </c>
      <c r="K998" s="230" t="str">
        <f t="shared" si="968"/>
        <v>SUPERIOR 6GTL-825 UNIT #1</v>
      </c>
      <c r="L998" s="230">
        <f t="shared" si="968"/>
        <v>20200202</v>
      </c>
      <c r="M998" s="230">
        <f t="shared" si="968"/>
        <v>54</v>
      </c>
      <c r="N998" s="230" t="str">
        <f t="shared" si="968"/>
        <v>000</v>
      </c>
      <c r="O998" s="230" t="str">
        <f t="shared" si="968"/>
        <v/>
      </c>
      <c r="P998" s="230" t="str">
        <f t="shared" si="968"/>
        <v>Compressor Engines</v>
      </c>
      <c r="Q998" s="231">
        <f t="shared" si="968"/>
        <v>29.703548913701354</v>
      </c>
      <c r="R998" s="231">
        <f t="shared" si="968"/>
        <v>4.8022873127259356</v>
      </c>
      <c r="S998" s="231">
        <f t="shared" si="968"/>
        <v>18.516536300607989</v>
      </c>
      <c r="T998" s="231">
        <f t="shared" si="968"/>
        <v>0</v>
      </c>
      <c r="U998" s="231">
        <f t="shared" si="968"/>
        <v>0</v>
      </c>
    </row>
    <row r="999" spans="1:21" s="7" customFormat="1" x14ac:dyDescent="0.2">
      <c r="A999" s="230" t="str">
        <f t="shared" ref="A999:B999" si="969">A487</f>
        <v>MTDEQ Permitted Sources</v>
      </c>
      <c r="B999" s="230" t="str">
        <f t="shared" si="969"/>
        <v>30</v>
      </c>
      <c r="C999" s="226" t="str">
        <f>VLOOKUP(D999,fips_xref!$A$5:$C$286,2,FALSE)</f>
        <v>VALLEY, MT_Non-Tribal</v>
      </c>
      <c r="D999" s="230" t="str">
        <f t="shared" si="903"/>
        <v>3010502</v>
      </c>
      <c r="E999" s="230" t="str">
        <f t="shared" ref="E999:U999" si="970">E487</f>
        <v>105-0001</v>
      </c>
      <c r="F999" s="230" t="str">
        <f t="shared" si="970"/>
        <v>WILLISTON BASIN - FORT PECK STATION</v>
      </c>
      <c r="G999" s="230" t="str">
        <f t="shared" si="970"/>
        <v>VALLEY</v>
      </c>
      <c r="H999" s="230">
        <f t="shared" si="970"/>
        <v>-106.43169</v>
      </c>
      <c r="I999" s="230">
        <f t="shared" si="970"/>
        <v>48.061520000000002</v>
      </c>
      <c r="J999" s="230" t="str">
        <f t="shared" si="970"/>
        <v>SUPERIOR 6GTL-825 UNIT #1</v>
      </c>
      <c r="K999" s="230" t="str">
        <f t="shared" si="970"/>
        <v>SUPERIOR 6GTL-825 UNIT #1</v>
      </c>
      <c r="L999" s="230">
        <f t="shared" si="970"/>
        <v>20200202</v>
      </c>
      <c r="M999" s="230">
        <f t="shared" si="970"/>
        <v>0</v>
      </c>
      <c r="N999" s="230" t="str">
        <f t="shared" si="970"/>
        <v/>
      </c>
      <c r="O999" s="230" t="str">
        <f t="shared" si="970"/>
        <v/>
      </c>
      <c r="P999" s="230" t="str">
        <f t="shared" si="970"/>
        <v>Compressor Engines</v>
      </c>
      <c r="Q999" s="231">
        <f t="shared" si="970"/>
        <v>0</v>
      </c>
      <c r="R999" s="231">
        <f t="shared" si="970"/>
        <v>0</v>
      </c>
      <c r="S999" s="231">
        <f t="shared" si="970"/>
        <v>0</v>
      </c>
      <c r="T999" s="231">
        <f t="shared" si="970"/>
        <v>2.0759167057893095E-2</v>
      </c>
      <c r="U999" s="231">
        <f t="shared" si="970"/>
        <v>0.34598611763155163</v>
      </c>
    </row>
    <row r="1000" spans="1:21" s="7" customFormat="1" x14ac:dyDescent="0.2">
      <c r="A1000" s="230" t="str">
        <f t="shared" ref="A1000:B1000" si="971">A488</f>
        <v>MTDEQ Permitted Sources</v>
      </c>
      <c r="B1000" s="230" t="str">
        <f t="shared" si="971"/>
        <v>30</v>
      </c>
      <c r="C1000" s="226" t="str">
        <f>VLOOKUP(D1000,fips_xref!$A$5:$C$286,2,FALSE)</f>
        <v>VALLEY, MT_Non-Tribal</v>
      </c>
      <c r="D1000" s="230" t="str">
        <f t="shared" si="903"/>
        <v>3010502</v>
      </c>
      <c r="E1000" s="230" t="str">
        <f t="shared" ref="E1000:U1000" si="972">E488</f>
        <v>105-0001</v>
      </c>
      <c r="F1000" s="230" t="str">
        <f t="shared" si="972"/>
        <v>WILLISTON BASIN - FORT PECK STATION</v>
      </c>
      <c r="G1000" s="230" t="str">
        <f t="shared" si="972"/>
        <v>VALLEY</v>
      </c>
      <c r="H1000" s="230">
        <f t="shared" si="972"/>
        <v>-106.43169</v>
      </c>
      <c r="I1000" s="230">
        <f t="shared" si="972"/>
        <v>48.061520000000002</v>
      </c>
      <c r="J1000" s="230" t="str">
        <f t="shared" si="972"/>
        <v>SUPERIOR 6GTL-825 UNIT #2</v>
      </c>
      <c r="K1000" s="230" t="str">
        <f t="shared" si="972"/>
        <v>SUPERIOR 6GTL-825 UNIT #2</v>
      </c>
      <c r="L1000" s="230">
        <f t="shared" si="972"/>
        <v>20200202</v>
      </c>
      <c r="M1000" s="230">
        <f t="shared" si="972"/>
        <v>56</v>
      </c>
      <c r="N1000" s="230" t="str">
        <f t="shared" si="972"/>
        <v>000</v>
      </c>
      <c r="O1000" s="230" t="str">
        <f t="shared" si="972"/>
        <v/>
      </c>
      <c r="P1000" s="230" t="str">
        <f t="shared" si="972"/>
        <v>Compressor Engines</v>
      </c>
      <c r="Q1000" s="231">
        <f t="shared" si="972"/>
        <v>17.65797815685562</v>
      </c>
      <c r="R1000" s="231">
        <f t="shared" si="972"/>
        <v>4.8308632031821714</v>
      </c>
      <c r="S1000" s="231">
        <f t="shared" si="972"/>
        <v>18.15786402532995</v>
      </c>
      <c r="T1000" s="231">
        <f t="shared" si="972"/>
        <v>0</v>
      </c>
      <c r="U1000" s="231">
        <f t="shared" si="972"/>
        <v>0</v>
      </c>
    </row>
    <row r="1001" spans="1:21" s="7" customFormat="1" x14ac:dyDescent="0.2">
      <c r="A1001" s="230" t="str">
        <f t="shared" ref="A1001:B1001" si="973">A489</f>
        <v>MTDEQ Permitted Sources</v>
      </c>
      <c r="B1001" s="230" t="str">
        <f t="shared" si="973"/>
        <v>30</v>
      </c>
      <c r="C1001" s="226" t="str">
        <f>VLOOKUP(D1001,fips_xref!$A$5:$C$286,2,FALSE)</f>
        <v>VALLEY, MT_Non-Tribal</v>
      </c>
      <c r="D1001" s="230" t="str">
        <f t="shared" si="903"/>
        <v>3010502</v>
      </c>
      <c r="E1001" s="230" t="str">
        <f t="shared" ref="E1001:U1001" si="974">E489</f>
        <v>105-0001</v>
      </c>
      <c r="F1001" s="230" t="str">
        <f t="shared" si="974"/>
        <v>WILLISTON BASIN - FORT PECK STATION</v>
      </c>
      <c r="G1001" s="230" t="str">
        <f t="shared" si="974"/>
        <v>VALLEY</v>
      </c>
      <c r="H1001" s="230">
        <f t="shared" si="974"/>
        <v>-106.43169</v>
      </c>
      <c r="I1001" s="230">
        <f t="shared" si="974"/>
        <v>48.061520000000002</v>
      </c>
      <c r="J1001" s="230" t="str">
        <f t="shared" si="974"/>
        <v>SUPERIOR 6GTL-825 UNIT #2</v>
      </c>
      <c r="K1001" s="230" t="str">
        <f t="shared" si="974"/>
        <v>SUPERIOR 6GTL-825 UNIT #2</v>
      </c>
      <c r="L1001" s="230">
        <f t="shared" si="974"/>
        <v>20200202</v>
      </c>
      <c r="M1001" s="230">
        <f t="shared" si="974"/>
        <v>0</v>
      </c>
      <c r="N1001" s="230" t="str">
        <f t="shared" si="974"/>
        <v/>
      </c>
      <c r="O1001" s="230" t="str">
        <f t="shared" si="974"/>
        <v/>
      </c>
      <c r="P1001" s="230" t="str">
        <f t="shared" si="974"/>
        <v>Compressor Engines</v>
      </c>
      <c r="Q1001" s="231">
        <f t="shared" si="974"/>
        <v>0</v>
      </c>
      <c r="R1001" s="231">
        <f t="shared" si="974"/>
        <v>0</v>
      </c>
      <c r="S1001" s="231">
        <f t="shared" si="974"/>
        <v>0</v>
      </c>
      <c r="T1001" s="231">
        <f t="shared" si="974"/>
        <v>2.152802509707432E-2</v>
      </c>
      <c r="U1001" s="231">
        <f t="shared" si="974"/>
        <v>0.35880041828457204</v>
      </c>
    </row>
    <row r="1002" spans="1:21" s="7" customFormat="1" x14ac:dyDescent="0.2">
      <c r="A1002" s="230" t="str">
        <f t="shared" ref="A1002:B1002" si="975">A490</f>
        <v>MTDEQ Permitted Sources</v>
      </c>
      <c r="B1002" s="230" t="str">
        <f t="shared" si="975"/>
        <v>30</v>
      </c>
      <c r="C1002" s="226" t="str">
        <f>VLOOKUP(D1002,fips_xref!$A$5:$C$286,2,FALSE)</f>
        <v>VALLEY, MT_Non-Tribal</v>
      </c>
      <c r="D1002" s="230" t="str">
        <f t="shared" si="903"/>
        <v>3010502</v>
      </c>
      <c r="E1002" s="230" t="str">
        <f t="shared" ref="E1002:U1002" si="976">E490</f>
        <v>105-0001</v>
      </c>
      <c r="F1002" s="230" t="str">
        <f t="shared" si="976"/>
        <v>WILLISTON BASIN - FORT PECK STATION</v>
      </c>
      <c r="G1002" s="230" t="str">
        <f t="shared" si="976"/>
        <v>VALLEY</v>
      </c>
      <c r="H1002" s="230">
        <f t="shared" si="976"/>
        <v>-106.43169</v>
      </c>
      <c r="I1002" s="230">
        <f t="shared" si="976"/>
        <v>48.061520000000002</v>
      </c>
      <c r="J1002" s="230" t="str">
        <f t="shared" si="976"/>
        <v>WAUKESHA F2895GU GEN</v>
      </c>
      <c r="K1002" s="230" t="str">
        <f t="shared" si="976"/>
        <v>WAUKESHA F2895GU GEN</v>
      </c>
      <c r="L1002" s="230">
        <f t="shared" si="976"/>
        <v>20100202</v>
      </c>
      <c r="M1002" s="230">
        <f t="shared" si="976"/>
        <v>305</v>
      </c>
      <c r="N1002" s="230" t="str">
        <f t="shared" si="976"/>
        <v/>
      </c>
      <c r="O1002" s="230" t="str">
        <f t="shared" si="976"/>
        <v/>
      </c>
      <c r="P1002" s="230" t="str">
        <f t="shared" si="976"/>
        <v>Compressor Engines</v>
      </c>
      <c r="Q1002" s="231">
        <f t="shared" si="976"/>
        <v>0.5511430710864087</v>
      </c>
      <c r="R1002" s="231">
        <f t="shared" si="976"/>
        <v>5.1385345618611918E-2</v>
      </c>
      <c r="S1002" s="231">
        <f t="shared" si="976"/>
        <v>0.5511430710864087</v>
      </c>
      <c r="T1002" s="231">
        <f t="shared" si="976"/>
        <v>1.281430065302043E-4</v>
      </c>
      <c r="U1002" s="231">
        <f t="shared" si="976"/>
        <v>1.9221450979530644E-3</v>
      </c>
    </row>
    <row r="1003" spans="1:21" s="7" customFormat="1" x14ac:dyDescent="0.2">
      <c r="A1003" s="230" t="str">
        <f t="shared" ref="A1003:B1003" si="977">A491</f>
        <v>MTDEQ Permitted Sources</v>
      </c>
      <c r="B1003" s="230" t="str">
        <f t="shared" si="977"/>
        <v>30</v>
      </c>
      <c r="C1003" s="226" t="str">
        <f>VLOOKUP(D1003,fips_xref!$A$5:$C$286,2,FALSE)</f>
        <v>VALLEY, MT_Non-Tribal</v>
      </c>
      <c r="D1003" s="230" t="str">
        <f t="shared" si="903"/>
        <v>3010502</v>
      </c>
      <c r="E1003" s="230" t="str">
        <f t="shared" ref="E1003:U1003" si="978">E491</f>
        <v>105-0002</v>
      </c>
      <c r="F1003" s="230" t="str">
        <f t="shared" si="978"/>
        <v>WILLISTON BASIN - SACO</v>
      </c>
      <c r="G1003" s="230" t="str">
        <f t="shared" si="978"/>
        <v>VALLEY</v>
      </c>
      <c r="H1003" s="230">
        <f t="shared" si="978"/>
        <v>-107.24791</v>
      </c>
      <c r="I1003" s="230">
        <f t="shared" si="978"/>
        <v>48.443399999999997</v>
      </c>
      <c r="J1003" s="230" t="str">
        <f t="shared" si="978"/>
        <v/>
      </c>
      <c r="K1003" s="230" t="str">
        <f t="shared" si="978"/>
        <v>190HP WAUKESHA 6-NKRU/GEN</v>
      </c>
      <c r="L1003" s="230">
        <f t="shared" si="978"/>
        <v>20100202</v>
      </c>
      <c r="M1003" s="230">
        <f t="shared" si="978"/>
        <v>233</v>
      </c>
      <c r="N1003" s="230" t="str">
        <f t="shared" si="978"/>
        <v/>
      </c>
      <c r="O1003" s="230" t="str">
        <f t="shared" si="978"/>
        <v/>
      </c>
      <c r="P1003" s="230" t="str">
        <f t="shared" si="978"/>
        <v>Compressor Engines</v>
      </c>
      <c r="Q1003" s="231">
        <f t="shared" si="978"/>
        <v>0.26871588469383839</v>
      </c>
      <c r="R1003" s="231">
        <f t="shared" si="978"/>
        <v>3.1395036599900054E-2</v>
      </c>
      <c r="S1003" s="231">
        <f t="shared" si="978"/>
        <v>0.56280408468065724</v>
      </c>
      <c r="T1003" s="231">
        <f t="shared" si="978"/>
        <v>1.281430065302043E-4</v>
      </c>
      <c r="U1003" s="231">
        <f t="shared" si="978"/>
        <v>1.5377160783624515E-3</v>
      </c>
    </row>
    <row r="1004" spans="1:21" s="7" customFormat="1" x14ac:dyDescent="0.2">
      <c r="A1004" s="230" t="str">
        <f t="shared" ref="A1004:B1004" si="979">A492</f>
        <v>MTDEQ Permitted Sources</v>
      </c>
      <c r="B1004" s="230" t="str">
        <f t="shared" si="979"/>
        <v>30</v>
      </c>
      <c r="C1004" s="226" t="str">
        <f>VLOOKUP(D1004,fips_xref!$A$5:$C$286,2,FALSE)</f>
        <v>VALLEY, MT_Non-Tribal</v>
      </c>
      <c r="D1004" s="230" t="str">
        <f t="shared" si="903"/>
        <v>3010502</v>
      </c>
      <c r="E1004" s="230" t="str">
        <f t="shared" ref="E1004:U1004" si="980">E492</f>
        <v>105-0002</v>
      </c>
      <c r="F1004" s="230" t="str">
        <f t="shared" si="980"/>
        <v>WILLISTON BASIN - SACO</v>
      </c>
      <c r="G1004" s="230" t="str">
        <f t="shared" si="980"/>
        <v>VALLEY</v>
      </c>
      <c r="H1004" s="230">
        <f t="shared" si="980"/>
        <v>-107.24791</v>
      </c>
      <c r="I1004" s="230">
        <f t="shared" si="980"/>
        <v>48.443399999999997</v>
      </c>
      <c r="J1004" s="230" t="str">
        <f t="shared" si="980"/>
        <v/>
      </c>
      <c r="K1004" s="230" t="str">
        <f t="shared" si="980"/>
        <v>MISC HEATERS</v>
      </c>
      <c r="L1004" s="230">
        <f t="shared" si="980"/>
        <v>10200603</v>
      </c>
      <c r="M1004" s="230">
        <f t="shared" si="980"/>
        <v>5</v>
      </c>
      <c r="N1004" s="230" t="str">
        <f t="shared" si="980"/>
        <v/>
      </c>
      <c r="O1004" s="230" t="str">
        <f t="shared" si="980"/>
        <v/>
      </c>
      <c r="P1004" s="230" t="str">
        <f t="shared" si="980"/>
        <v>Process Heaters</v>
      </c>
      <c r="Q1004" s="231">
        <f t="shared" si="980"/>
        <v>0.32035751632551074</v>
      </c>
      <c r="R1004" s="231">
        <f t="shared" si="980"/>
        <v>1.7683734901168192E-2</v>
      </c>
      <c r="S1004" s="231">
        <f t="shared" si="980"/>
        <v>6.7275078428357254E-2</v>
      </c>
      <c r="T1004" s="231">
        <f t="shared" si="980"/>
        <v>1.9221450979530644E-3</v>
      </c>
      <c r="U1004" s="231">
        <f t="shared" si="980"/>
        <v>3.844290195906129E-2</v>
      </c>
    </row>
    <row r="1005" spans="1:21" s="7" customFormat="1" x14ac:dyDescent="0.2">
      <c r="A1005" s="230" t="str">
        <f t="shared" ref="A1005:B1005" si="981">A493</f>
        <v>MTDEQ Permitted Sources</v>
      </c>
      <c r="B1005" s="230" t="str">
        <f t="shared" si="981"/>
        <v>30</v>
      </c>
      <c r="C1005" s="226" t="str">
        <f>VLOOKUP(D1005,fips_xref!$A$5:$C$286,2,FALSE)</f>
        <v>VALLEY, MT_Non-Tribal</v>
      </c>
      <c r="D1005" s="230" t="str">
        <f t="shared" si="903"/>
        <v>3010502</v>
      </c>
      <c r="E1005" s="230" t="str">
        <f t="shared" ref="E1005:U1005" si="982">E493</f>
        <v>105-0002</v>
      </c>
      <c r="F1005" s="230" t="str">
        <f t="shared" si="982"/>
        <v>WILLISTON BASIN - SACO</v>
      </c>
      <c r="G1005" s="230" t="str">
        <f t="shared" si="982"/>
        <v>VALLEY</v>
      </c>
      <c r="H1005" s="230">
        <f t="shared" si="982"/>
        <v>-107.24791</v>
      </c>
      <c r="I1005" s="230">
        <f t="shared" si="982"/>
        <v>48.443399999999997</v>
      </c>
      <c r="J1005" s="230" t="str">
        <f t="shared" si="982"/>
        <v/>
      </c>
      <c r="K1005" s="230" t="str">
        <f t="shared" si="982"/>
        <v>UNIT #10 - AJAX DPC - 600</v>
      </c>
      <c r="L1005" s="230">
        <f t="shared" si="982"/>
        <v>20200202</v>
      </c>
      <c r="M1005" s="230">
        <f t="shared" si="982"/>
        <v>35</v>
      </c>
      <c r="N1005" s="230" t="str">
        <f t="shared" si="982"/>
        <v/>
      </c>
      <c r="O1005" s="230" t="str">
        <f t="shared" si="982"/>
        <v/>
      </c>
      <c r="P1005" s="230" t="str">
        <f t="shared" si="982"/>
        <v>Compressor Engines</v>
      </c>
      <c r="Q1005" s="231">
        <f t="shared" si="982"/>
        <v>25.551074787090084</v>
      </c>
      <c r="R1005" s="231">
        <f t="shared" si="982"/>
        <v>8.0475089531033603</v>
      </c>
      <c r="S1005" s="231">
        <f t="shared" si="982"/>
        <v>5.67673518928805</v>
      </c>
      <c r="T1005" s="231">
        <f t="shared" si="982"/>
        <v>1.3455015685671453E-2</v>
      </c>
      <c r="U1005" s="231">
        <f t="shared" si="982"/>
        <v>0.22425026142785751</v>
      </c>
    </row>
    <row r="1006" spans="1:21" s="7" customFormat="1" x14ac:dyDescent="0.2">
      <c r="A1006" s="230" t="str">
        <f t="shared" ref="A1006:B1006" si="983">A494</f>
        <v>MTDEQ Permitted Sources</v>
      </c>
      <c r="B1006" s="230" t="str">
        <f t="shared" si="983"/>
        <v>30</v>
      </c>
      <c r="C1006" s="226" t="str">
        <f>VLOOKUP(D1006,fips_xref!$A$5:$C$286,2,FALSE)</f>
        <v>VALLEY, MT_Non-Tribal</v>
      </c>
      <c r="D1006" s="230" t="str">
        <f t="shared" si="903"/>
        <v>3010502</v>
      </c>
      <c r="E1006" s="230" t="str">
        <f t="shared" ref="E1006:U1006" si="984">E494</f>
        <v>105-0002</v>
      </c>
      <c r="F1006" s="230" t="str">
        <f t="shared" si="984"/>
        <v>WILLISTON BASIN - SACO</v>
      </c>
      <c r="G1006" s="230" t="str">
        <f t="shared" si="984"/>
        <v>VALLEY</v>
      </c>
      <c r="H1006" s="230">
        <f t="shared" si="984"/>
        <v>-107.24791</v>
      </c>
      <c r="I1006" s="230">
        <f t="shared" si="984"/>
        <v>48.443399999999997</v>
      </c>
      <c r="J1006" s="230" t="str">
        <f t="shared" si="984"/>
        <v/>
      </c>
      <c r="K1006" s="230" t="str">
        <f t="shared" si="984"/>
        <v>UNIT #4 - I.R. 8XVG</v>
      </c>
      <c r="L1006" s="230">
        <f t="shared" si="984"/>
        <v>20200202</v>
      </c>
      <c r="M1006" s="230">
        <f t="shared" si="984"/>
        <v>29</v>
      </c>
      <c r="N1006" s="230" t="str">
        <f t="shared" si="984"/>
        <v/>
      </c>
      <c r="O1006" s="230" t="str">
        <f t="shared" si="984"/>
        <v/>
      </c>
      <c r="P1006" s="230" t="str">
        <f t="shared" si="984"/>
        <v>Compressor Engines</v>
      </c>
      <c r="Q1006" s="231">
        <f t="shared" si="984"/>
        <v>45.734239030629908</v>
      </c>
      <c r="R1006" s="231">
        <f t="shared" si="984"/>
        <v>5.458892078186703</v>
      </c>
      <c r="S1006" s="231">
        <f t="shared" si="984"/>
        <v>27.179131685056333</v>
      </c>
      <c r="T1006" s="231">
        <f t="shared" si="984"/>
        <v>1.1148441568127773E-2</v>
      </c>
      <c r="U1006" s="231">
        <f t="shared" si="984"/>
        <v>0.1858073594687962</v>
      </c>
    </row>
    <row r="1007" spans="1:21" s="7" customFormat="1" x14ac:dyDescent="0.2">
      <c r="A1007" s="230" t="str">
        <f t="shared" ref="A1007:B1007" si="985">A495</f>
        <v>MTDEQ Permitted Sources</v>
      </c>
      <c r="B1007" s="230" t="str">
        <f t="shared" si="985"/>
        <v>30</v>
      </c>
      <c r="C1007" s="226" t="str">
        <f>VLOOKUP(D1007,fips_xref!$A$5:$C$286,2,FALSE)</f>
        <v>VALLEY, MT_Non-Tribal</v>
      </c>
      <c r="D1007" s="230" t="str">
        <f t="shared" si="903"/>
        <v>3010502</v>
      </c>
      <c r="E1007" s="230" t="str">
        <f t="shared" ref="E1007:U1007" si="986">E495</f>
        <v>105-0002</v>
      </c>
      <c r="F1007" s="230" t="str">
        <f t="shared" si="986"/>
        <v>WILLISTON BASIN - SACO</v>
      </c>
      <c r="G1007" s="230" t="str">
        <f t="shared" si="986"/>
        <v>VALLEY</v>
      </c>
      <c r="H1007" s="230">
        <f t="shared" si="986"/>
        <v>-107.24791</v>
      </c>
      <c r="I1007" s="230">
        <f t="shared" si="986"/>
        <v>48.443399999999997</v>
      </c>
      <c r="J1007" s="230" t="str">
        <f t="shared" si="986"/>
        <v/>
      </c>
      <c r="K1007" s="230" t="str">
        <f t="shared" si="986"/>
        <v>UNIT #5 COMPRESSOR ENGINE</v>
      </c>
      <c r="L1007" s="230">
        <f t="shared" si="986"/>
        <v>20200202</v>
      </c>
      <c r="M1007" s="230">
        <f t="shared" si="986"/>
        <v>29</v>
      </c>
      <c r="N1007" s="230" t="str">
        <f t="shared" si="986"/>
        <v/>
      </c>
      <c r="O1007" s="230" t="str">
        <f t="shared" si="986"/>
        <v/>
      </c>
      <c r="P1007" s="230" t="str">
        <f t="shared" si="986"/>
        <v>Compressor Engines</v>
      </c>
      <c r="Q1007" s="231">
        <f t="shared" si="986"/>
        <v>6.676122497217114</v>
      </c>
      <c r="R1007" s="231">
        <f t="shared" si="986"/>
        <v>2.7552027834059225</v>
      </c>
      <c r="S1007" s="231">
        <f t="shared" si="986"/>
        <v>9.3926260926509144</v>
      </c>
      <c r="T1007" s="231">
        <f t="shared" si="986"/>
        <v>1.1148441568127773E-2</v>
      </c>
      <c r="U1007" s="231">
        <f t="shared" si="986"/>
        <v>0.1858073594687962</v>
      </c>
    </row>
    <row r="1008" spans="1:21" s="7" customFormat="1" x14ac:dyDescent="0.2">
      <c r="A1008" s="230" t="str">
        <f t="shared" ref="A1008:B1008" si="987">A496</f>
        <v>MTDEQ Permitted Sources</v>
      </c>
      <c r="B1008" s="230" t="str">
        <f t="shared" si="987"/>
        <v>30</v>
      </c>
      <c r="C1008" s="226" t="str">
        <f>VLOOKUP(D1008,fips_xref!$A$5:$C$286,2,FALSE)</f>
        <v>VALLEY, MT_Non-Tribal</v>
      </c>
      <c r="D1008" s="230" t="str">
        <f t="shared" si="903"/>
        <v>3010502</v>
      </c>
      <c r="E1008" s="230" t="str">
        <f t="shared" ref="E1008:U1008" si="988">E496</f>
        <v>105-0002</v>
      </c>
      <c r="F1008" s="230" t="str">
        <f t="shared" si="988"/>
        <v>WILLISTON BASIN - SACO</v>
      </c>
      <c r="G1008" s="230" t="str">
        <f t="shared" si="988"/>
        <v>VALLEY</v>
      </c>
      <c r="H1008" s="230">
        <f t="shared" si="988"/>
        <v>-107.24791</v>
      </c>
      <c r="I1008" s="230">
        <f t="shared" si="988"/>
        <v>48.443399999999997</v>
      </c>
      <c r="J1008" s="230" t="str">
        <f t="shared" si="988"/>
        <v/>
      </c>
      <c r="K1008" s="230" t="str">
        <f t="shared" si="988"/>
        <v>UNIT #6 - I.R. 8XVG</v>
      </c>
      <c r="L1008" s="230">
        <f t="shared" si="988"/>
        <v>20200202</v>
      </c>
      <c r="M1008" s="230">
        <f t="shared" si="988"/>
        <v>29</v>
      </c>
      <c r="N1008" s="230" t="str">
        <f t="shared" si="988"/>
        <v/>
      </c>
      <c r="O1008" s="230" t="str">
        <f t="shared" si="988"/>
        <v/>
      </c>
      <c r="P1008" s="230" t="str">
        <f t="shared" si="988"/>
        <v>Compressor Engines</v>
      </c>
      <c r="Q1008" s="231">
        <f t="shared" si="988"/>
        <v>8.880310352543157</v>
      </c>
      <c r="R1008" s="231">
        <f t="shared" si="988"/>
        <v>2.7680170840589429</v>
      </c>
      <c r="S1008" s="231">
        <f t="shared" si="988"/>
        <v>7.9061672169005455</v>
      </c>
      <c r="T1008" s="231">
        <f t="shared" si="988"/>
        <v>1.1148441568127773E-2</v>
      </c>
      <c r="U1008" s="231">
        <f t="shared" si="988"/>
        <v>0.1858073594687962</v>
      </c>
    </row>
    <row r="1009" spans="1:21" s="7" customFormat="1" x14ac:dyDescent="0.2">
      <c r="A1009" s="230" t="str">
        <f t="shared" ref="A1009:B1009" si="989">A497</f>
        <v>MTDEQ Permitted Sources</v>
      </c>
      <c r="B1009" s="230" t="str">
        <f t="shared" si="989"/>
        <v>30</v>
      </c>
      <c r="C1009" s="226" t="str">
        <f>VLOOKUP(D1009,fips_xref!$A$5:$C$286,2,FALSE)</f>
        <v>VALLEY, MT_Non-Tribal</v>
      </c>
      <c r="D1009" s="230" t="str">
        <f t="shared" si="903"/>
        <v>3010502</v>
      </c>
      <c r="E1009" s="230" t="str">
        <f t="shared" ref="E1009:U1009" si="990">E497</f>
        <v>105-0002</v>
      </c>
      <c r="F1009" s="230" t="str">
        <f t="shared" si="990"/>
        <v>WILLISTON BASIN - SACO</v>
      </c>
      <c r="G1009" s="230" t="str">
        <f t="shared" si="990"/>
        <v>VALLEY</v>
      </c>
      <c r="H1009" s="230">
        <f t="shared" si="990"/>
        <v>-107.24791</v>
      </c>
      <c r="I1009" s="230">
        <f t="shared" si="990"/>
        <v>48.443399999999997</v>
      </c>
      <c r="J1009" s="230" t="str">
        <f t="shared" si="990"/>
        <v/>
      </c>
      <c r="K1009" s="230" t="str">
        <f t="shared" si="990"/>
        <v>UNIT #7 IR26KVG</v>
      </c>
      <c r="L1009" s="230">
        <f t="shared" si="990"/>
        <v>20200202</v>
      </c>
      <c r="M1009" s="230">
        <f t="shared" si="990"/>
        <v>57</v>
      </c>
      <c r="N1009" s="230" t="str">
        <f t="shared" si="990"/>
        <v/>
      </c>
      <c r="O1009" s="230" t="str">
        <f t="shared" si="990"/>
        <v/>
      </c>
      <c r="P1009" s="230" t="str">
        <f t="shared" si="990"/>
        <v>Compressor Engines</v>
      </c>
      <c r="Q1009" s="231">
        <f t="shared" si="990"/>
        <v>9.995795224388587</v>
      </c>
      <c r="R1009" s="231">
        <f t="shared" si="990"/>
        <v>6.0734659375055635</v>
      </c>
      <c r="S1009" s="231">
        <f t="shared" si="990"/>
        <v>27.511150214976091</v>
      </c>
      <c r="T1009" s="231">
        <f t="shared" si="990"/>
        <v>2.1912454116664936E-2</v>
      </c>
      <c r="U1009" s="231">
        <f t="shared" si="990"/>
        <v>0.36520756861108222</v>
      </c>
    </row>
    <row r="1010" spans="1:21" s="7" customFormat="1" x14ac:dyDescent="0.2">
      <c r="A1010" s="230" t="str">
        <f t="shared" ref="A1010:B1010" si="991">A498</f>
        <v>MTDEQ Permitted Sources</v>
      </c>
      <c r="B1010" s="230" t="str">
        <f t="shared" si="991"/>
        <v>30</v>
      </c>
      <c r="C1010" s="226" t="str">
        <f>VLOOKUP(D1010,fips_xref!$A$5:$C$286,2,FALSE)</f>
        <v>VALLEY, MT_Non-Tribal</v>
      </c>
      <c r="D1010" s="230" t="str">
        <f t="shared" si="903"/>
        <v>3010502</v>
      </c>
      <c r="E1010" s="230" t="str">
        <f t="shared" ref="E1010:U1010" si="992">E498</f>
        <v>105-0002</v>
      </c>
      <c r="F1010" s="230" t="str">
        <f t="shared" si="992"/>
        <v>WILLISTON BASIN - SACO</v>
      </c>
      <c r="G1010" s="230" t="str">
        <f t="shared" si="992"/>
        <v>VALLEY</v>
      </c>
      <c r="H1010" s="230">
        <f t="shared" si="992"/>
        <v>-107.24791</v>
      </c>
      <c r="I1010" s="230">
        <f t="shared" si="992"/>
        <v>48.443399999999997</v>
      </c>
      <c r="J1010" s="230" t="str">
        <f t="shared" si="992"/>
        <v/>
      </c>
      <c r="K1010" s="230" t="str">
        <f t="shared" si="992"/>
        <v>UNIT #8 AJAX DPC - 600</v>
      </c>
      <c r="L1010" s="230">
        <f t="shared" si="992"/>
        <v>20200202</v>
      </c>
      <c r="M1010" s="230">
        <f t="shared" si="992"/>
        <v>32</v>
      </c>
      <c r="N1010" s="230" t="str">
        <f t="shared" si="992"/>
        <v/>
      </c>
      <c r="O1010" s="230" t="str">
        <f t="shared" si="992"/>
        <v/>
      </c>
      <c r="P1010" s="230" t="str">
        <f t="shared" si="992"/>
        <v>Compressor Engines</v>
      </c>
      <c r="Q1010" s="231">
        <f t="shared" si="992"/>
        <v>30.305308472367194</v>
      </c>
      <c r="R1010" s="231">
        <f t="shared" si="992"/>
        <v>8.0473808100968309</v>
      </c>
      <c r="S1010" s="231">
        <f t="shared" si="992"/>
        <v>5.3949487179281306</v>
      </c>
      <c r="T1010" s="231">
        <f t="shared" si="992"/>
        <v>1.2301728626899612E-2</v>
      </c>
      <c r="U1010" s="231">
        <f t="shared" si="992"/>
        <v>0.20502881044832688</v>
      </c>
    </row>
    <row r="1011" spans="1:21" s="7" customFormat="1" x14ac:dyDescent="0.2">
      <c r="A1011" s="230" t="str">
        <f t="shared" ref="A1011:B1011" si="993">A499</f>
        <v>MTDEQ Permitted Sources</v>
      </c>
      <c r="B1011" s="230" t="str">
        <f t="shared" si="993"/>
        <v>30</v>
      </c>
      <c r="C1011" s="226" t="str">
        <f>VLOOKUP(D1011,fips_xref!$A$5:$C$286,2,FALSE)</f>
        <v>VALLEY, MT_Non-Tribal</v>
      </c>
      <c r="D1011" s="230" t="str">
        <f t="shared" si="903"/>
        <v>3010502</v>
      </c>
      <c r="E1011" s="230" t="str">
        <f t="shared" ref="E1011:U1011" si="994">E499</f>
        <v>105-0002</v>
      </c>
      <c r="F1011" s="230" t="str">
        <f t="shared" si="994"/>
        <v>WILLISTON BASIN - SACO</v>
      </c>
      <c r="G1011" s="230" t="str">
        <f t="shared" si="994"/>
        <v>VALLEY</v>
      </c>
      <c r="H1011" s="230">
        <f t="shared" si="994"/>
        <v>-107.24791</v>
      </c>
      <c r="I1011" s="230">
        <f t="shared" si="994"/>
        <v>48.443399999999997</v>
      </c>
      <c r="J1011" s="230" t="str">
        <f t="shared" si="994"/>
        <v/>
      </c>
      <c r="K1011" s="230" t="str">
        <f t="shared" si="994"/>
        <v>UNIT #9 - AJAX DPC-600</v>
      </c>
      <c r="L1011" s="230">
        <f t="shared" si="994"/>
        <v>20200202</v>
      </c>
      <c r="M1011" s="230">
        <f t="shared" si="994"/>
        <v>33</v>
      </c>
      <c r="N1011" s="230" t="str">
        <f t="shared" si="994"/>
        <v/>
      </c>
      <c r="O1011" s="230" t="str">
        <f t="shared" si="994"/>
        <v/>
      </c>
      <c r="P1011" s="230" t="str">
        <f t="shared" si="994"/>
        <v>Compressor Engines</v>
      </c>
      <c r="Q1011" s="231">
        <f t="shared" si="994"/>
        <v>1.2172304190304106</v>
      </c>
      <c r="R1011" s="231">
        <f t="shared" si="994"/>
        <v>8.0218803517973196</v>
      </c>
      <c r="S1011" s="231">
        <f t="shared" si="994"/>
        <v>6.2268531163222178</v>
      </c>
      <c r="T1011" s="231">
        <f t="shared" si="994"/>
        <v>1.2686157646490226E-2</v>
      </c>
      <c r="U1011" s="231">
        <f t="shared" si="994"/>
        <v>0.21143596077483709</v>
      </c>
    </row>
    <row r="1012" spans="1:21" s="7" customFormat="1" x14ac:dyDescent="0.2">
      <c r="A1012" s="230" t="str">
        <f t="shared" ref="A1012:B1012" si="995">A500</f>
        <v>MTDEQ Permitted Sources</v>
      </c>
      <c r="B1012" s="230" t="str">
        <f t="shared" si="995"/>
        <v>30</v>
      </c>
      <c r="C1012" s="226" t="str">
        <f>VLOOKUP(D1012,fips_xref!$A$5:$C$286,2,FALSE)</f>
        <v>VALLEY, MT_Non-Tribal</v>
      </c>
      <c r="D1012" s="230" t="str">
        <f t="shared" si="903"/>
        <v>3010502</v>
      </c>
      <c r="E1012" s="230" t="str">
        <f t="shared" ref="E1012:U1012" si="996">E500</f>
        <v>105-0003</v>
      </c>
      <c r="F1012" s="230" t="str">
        <f t="shared" si="996"/>
        <v>NORTHERN BORDER PIPELINE CO  STA 1</v>
      </c>
      <c r="G1012" s="230" t="str">
        <f t="shared" si="996"/>
        <v>VALLEY</v>
      </c>
      <c r="H1012" s="230">
        <f t="shared" si="996"/>
        <v>-106.68344999999999</v>
      </c>
      <c r="I1012" s="230">
        <f t="shared" si="996"/>
        <v>48.632159999999999</v>
      </c>
      <c r="J1012" s="230" t="str">
        <f t="shared" si="996"/>
        <v>GENERATOR</v>
      </c>
      <c r="K1012" s="230" t="str">
        <f t="shared" si="996"/>
        <v>245KW GAS GENERATOR</v>
      </c>
      <c r="L1012" s="230">
        <f t="shared" si="996"/>
        <v>20200254</v>
      </c>
      <c r="M1012" s="230">
        <f t="shared" si="996"/>
        <v>36</v>
      </c>
      <c r="N1012" s="230" t="str">
        <f t="shared" si="996"/>
        <v>000</v>
      </c>
      <c r="O1012" s="230" t="str">
        <f t="shared" si="996"/>
        <v/>
      </c>
      <c r="P1012" s="230" t="str">
        <f t="shared" si="996"/>
        <v>Compressor Engines</v>
      </c>
      <c r="Q1012" s="231">
        <f t="shared" si="996"/>
        <v>9.4056966793169966E-2</v>
      </c>
      <c r="R1012" s="231">
        <f t="shared" si="996"/>
        <v>2.69100313713429E-3</v>
      </c>
      <c r="S1012" s="231">
        <f t="shared" si="996"/>
        <v>7.304151372221645E-3</v>
      </c>
      <c r="T1012" s="231">
        <f t="shared" si="996"/>
        <v>0</v>
      </c>
      <c r="U1012" s="231">
        <f t="shared" si="996"/>
        <v>2.562860130604086E-4</v>
      </c>
    </row>
    <row r="1013" spans="1:21" s="7" customFormat="1" x14ac:dyDescent="0.2">
      <c r="A1013" s="230" t="str">
        <f t="shared" ref="A1013:B1013" si="997">A501</f>
        <v>MTDEQ Permitted Sources</v>
      </c>
      <c r="B1013" s="230" t="str">
        <f t="shared" si="997"/>
        <v>30</v>
      </c>
      <c r="C1013" s="226" t="str">
        <f>VLOOKUP(D1013,fips_xref!$A$5:$C$286,2,FALSE)</f>
        <v>VALLEY, MT_Non-Tribal</v>
      </c>
      <c r="D1013" s="230" t="str">
        <f t="shared" si="903"/>
        <v>3010502</v>
      </c>
      <c r="E1013" s="230" t="str">
        <f t="shared" ref="E1013:U1013" si="998">E501</f>
        <v>105-0003</v>
      </c>
      <c r="F1013" s="230" t="str">
        <f t="shared" si="998"/>
        <v>NORTHERN BORDER PIPELINE CO  STA 1</v>
      </c>
      <c r="G1013" s="230" t="str">
        <f t="shared" si="998"/>
        <v>VALLEY</v>
      </c>
      <c r="H1013" s="230">
        <f t="shared" si="998"/>
        <v>-106.68344999999999</v>
      </c>
      <c r="I1013" s="230">
        <f t="shared" si="998"/>
        <v>48.632159999999999</v>
      </c>
      <c r="J1013" s="230" t="str">
        <f t="shared" si="998"/>
        <v>HEATING BOILER</v>
      </c>
      <c r="K1013" s="230" t="str">
        <f t="shared" si="998"/>
        <v>NAT GAS HYDRONIC BOILER</v>
      </c>
      <c r="L1013" s="230">
        <f t="shared" si="998"/>
        <v>10200603</v>
      </c>
      <c r="M1013" s="230">
        <f t="shared" si="998"/>
        <v>5</v>
      </c>
      <c r="N1013" s="230" t="str">
        <f t="shared" si="998"/>
        <v>000</v>
      </c>
      <c r="O1013" s="230" t="str">
        <f t="shared" si="998"/>
        <v/>
      </c>
      <c r="P1013" s="230" t="str">
        <f t="shared" si="998"/>
        <v>Process Heaters</v>
      </c>
      <c r="Q1013" s="231">
        <f t="shared" si="998"/>
        <v>0.32035751632551074</v>
      </c>
      <c r="R1013" s="231">
        <f t="shared" si="998"/>
        <v>1.7683734901168192E-2</v>
      </c>
      <c r="S1013" s="231">
        <f t="shared" si="998"/>
        <v>0.26910031371342902</v>
      </c>
      <c r="T1013" s="231">
        <f t="shared" si="998"/>
        <v>1.9221450979530644E-3</v>
      </c>
      <c r="U1013" s="231">
        <f t="shared" si="998"/>
        <v>2.4347171240738815E-2</v>
      </c>
    </row>
    <row r="1014" spans="1:21" s="7" customFormat="1" x14ac:dyDescent="0.2">
      <c r="A1014" s="230" t="str">
        <f t="shared" ref="A1014:B1014" si="999">A502</f>
        <v>MTDEQ Permitted Sources</v>
      </c>
      <c r="B1014" s="230" t="str">
        <f t="shared" si="999"/>
        <v>30</v>
      </c>
      <c r="C1014" s="226" t="str">
        <f>VLOOKUP(D1014,fips_xref!$A$5:$C$286,2,FALSE)</f>
        <v>VALLEY, MT_Non-Tribal</v>
      </c>
      <c r="D1014" s="230" t="str">
        <f t="shared" si="903"/>
        <v>3010502</v>
      </c>
      <c r="E1014" s="230" t="str">
        <f t="shared" ref="E1014:U1014" si="1000">E502</f>
        <v>105-0003</v>
      </c>
      <c r="F1014" s="230" t="str">
        <f t="shared" si="1000"/>
        <v>NORTHERN BORDER PIPELINE CO  STA 1</v>
      </c>
      <c r="G1014" s="230" t="str">
        <f t="shared" si="1000"/>
        <v>VALLEY</v>
      </c>
      <c r="H1014" s="230">
        <f t="shared" si="1000"/>
        <v>-106.68344999999999</v>
      </c>
      <c r="I1014" s="230">
        <f t="shared" si="1000"/>
        <v>48.632159999999999</v>
      </c>
      <c r="J1014" s="230" t="str">
        <f t="shared" si="1000"/>
        <v>NAT GAS COMP TURB COP RLS</v>
      </c>
      <c r="K1014" s="230" t="str">
        <f t="shared" si="1000"/>
        <v>NATURAL GAS CONSUMPTION</v>
      </c>
      <c r="L1014" s="230">
        <f t="shared" si="1000"/>
        <v>20200201</v>
      </c>
      <c r="M1014" s="230">
        <f t="shared" si="1000"/>
        <v>1169</v>
      </c>
      <c r="N1014" s="230" t="str">
        <f t="shared" si="1000"/>
        <v>099</v>
      </c>
      <c r="O1014" s="230" t="str">
        <f t="shared" si="1000"/>
        <v/>
      </c>
      <c r="P1014" s="230" t="str">
        <f t="shared" si="1000"/>
        <v>Compressor Engines</v>
      </c>
      <c r="Q1014" s="231">
        <f t="shared" si="1000"/>
        <v>89.430107256383863</v>
      </c>
      <c r="R1014" s="231">
        <f t="shared" si="1000"/>
        <v>0</v>
      </c>
      <c r="S1014" s="231">
        <f t="shared" si="1000"/>
        <v>0</v>
      </c>
      <c r="T1014" s="231">
        <f t="shared" si="1000"/>
        <v>4.2767728429455678</v>
      </c>
      <c r="U1014" s="231">
        <f t="shared" si="1000"/>
        <v>0</v>
      </c>
    </row>
    <row r="1015" spans="1:21" s="7" customFormat="1" x14ac:dyDescent="0.2">
      <c r="A1015" s="230" t="str">
        <f t="shared" ref="A1015:B1015" si="1001">A503</f>
        <v>MTDEQ Permitted Sources</v>
      </c>
      <c r="B1015" s="230" t="str">
        <f t="shared" si="1001"/>
        <v>30</v>
      </c>
      <c r="C1015" s="226" t="str">
        <f>VLOOKUP(D1015,fips_xref!$A$5:$C$286,2,FALSE)</f>
        <v>VALLEY, MT_Non-Tribal</v>
      </c>
      <c r="D1015" s="230" t="str">
        <f t="shared" si="903"/>
        <v>3010502</v>
      </c>
      <c r="E1015" s="230" t="str">
        <f t="shared" ref="E1015:U1015" si="1002">E503</f>
        <v>105-0003</v>
      </c>
      <c r="F1015" s="230" t="str">
        <f t="shared" si="1002"/>
        <v>NORTHERN BORDER PIPELINE CO  STA 1</v>
      </c>
      <c r="G1015" s="230" t="str">
        <f t="shared" si="1002"/>
        <v>VALLEY</v>
      </c>
      <c r="H1015" s="230">
        <f t="shared" si="1002"/>
        <v>-106.68344999999999</v>
      </c>
      <c r="I1015" s="230">
        <f t="shared" si="1002"/>
        <v>48.632159999999999</v>
      </c>
      <c r="J1015" s="230" t="str">
        <f t="shared" si="1002"/>
        <v>NAT GAS COMP TURB COP RLS</v>
      </c>
      <c r="K1015" s="230" t="str">
        <f t="shared" si="1002"/>
        <v>NATURAL GAS CONSUMPTION</v>
      </c>
      <c r="L1015" s="230">
        <f t="shared" si="1002"/>
        <v>20200201</v>
      </c>
      <c r="M1015" s="230">
        <f t="shared" si="1002"/>
        <v>0</v>
      </c>
      <c r="N1015" s="230" t="str">
        <f t="shared" si="1002"/>
        <v/>
      </c>
      <c r="O1015" s="230" t="str">
        <f t="shared" si="1002"/>
        <v/>
      </c>
      <c r="P1015" s="230" t="str">
        <f t="shared" si="1002"/>
        <v>Compressor Engines</v>
      </c>
      <c r="Q1015" s="231">
        <f t="shared" si="1002"/>
        <v>0</v>
      </c>
      <c r="R1015" s="231">
        <f t="shared" si="1002"/>
        <v>0</v>
      </c>
      <c r="S1015" s="231">
        <f t="shared" si="1002"/>
        <v>0</v>
      </c>
      <c r="T1015" s="231">
        <f t="shared" si="1002"/>
        <v>0</v>
      </c>
      <c r="U1015" s="231">
        <f t="shared" si="1002"/>
        <v>4.973358226443759</v>
      </c>
    </row>
    <row r="1016" spans="1:21" s="7" customFormat="1" x14ac:dyDescent="0.2">
      <c r="A1016" s="230" t="str">
        <f t="shared" ref="A1016:B1016" si="1003">A504</f>
        <v>MTDEQ Permitted Sources</v>
      </c>
      <c r="B1016" s="230" t="str">
        <f t="shared" si="1003"/>
        <v>30</v>
      </c>
      <c r="C1016" s="226" t="str">
        <f>VLOOKUP(D1016,fips_xref!$A$5:$C$286,2,FALSE)</f>
        <v>VALLEY, MT_Non-Tribal</v>
      </c>
      <c r="D1016" s="230" t="str">
        <f t="shared" si="903"/>
        <v>3010502</v>
      </c>
      <c r="E1016" s="230" t="str">
        <f t="shared" ref="E1016:U1016" si="1004">E504</f>
        <v>105-0003</v>
      </c>
      <c r="F1016" s="230" t="str">
        <f t="shared" si="1004"/>
        <v>NORTHERN BORDER PIPELINE CO  STA 1</v>
      </c>
      <c r="G1016" s="230" t="str">
        <f t="shared" si="1004"/>
        <v>VALLEY</v>
      </c>
      <c r="H1016" s="230">
        <f t="shared" si="1004"/>
        <v>-106.68344999999999</v>
      </c>
      <c r="I1016" s="230">
        <f t="shared" si="1004"/>
        <v>48.632159999999999</v>
      </c>
      <c r="J1016" s="230" t="str">
        <f t="shared" si="1004"/>
        <v>NAT GAS COMP TURB COP RLS</v>
      </c>
      <c r="K1016" s="230" t="str">
        <f t="shared" si="1004"/>
        <v>NATURAL GAS CONSUMPTION</v>
      </c>
      <c r="L1016" s="230">
        <f t="shared" si="1004"/>
        <v>20200201</v>
      </c>
      <c r="M1016" s="230">
        <f t="shared" si="1004"/>
        <v>6311</v>
      </c>
      <c r="N1016" s="230" t="str">
        <f t="shared" si="1004"/>
        <v>099</v>
      </c>
      <c r="O1016" s="230" t="str">
        <f t="shared" si="1004"/>
        <v/>
      </c>
      <c r="P1016" s="230" t="str">
        <f t="shared" si="1004"/>
        <v>Compressor Engines</v>
      </c>
      <c r="Q1016" s="231">
        <f t="shared" si="1004"/>
        <v>0</v>
      </c>
      <c r="R1016" s="231">
        <f t="shared" si="1004"/>
        <v>12.135142718410348</v>
      </c>
      <c r="S1016" s="231">
        <f t="shared" si="1004"/>
        <v>95.210253851941786</v>
      </c>
      <c r="T1016" s="231">
        <f t="shared" si="1004"/>
        <v>0</v>
      </c>
      <c r="U1016" s="231">
        <f t="shared" si="1004"/>
        <v>0</v>
      </c>
    </row>
    <row r="1017" spans="1:21" s="7" customFormat="1" x14ac:dyDescent="0.2">
      <c r="A1017" s="230" t="str">
        <f t="shared" ref="A1017:B1017" si="1005">A505</f>
        <v>MTDEQ Permitted Sources</v>
      </c>
      <c r="B1017" s="230" t="str">
        <f t="shared" si="1005"/>
        <v>30</v>
      </c>
      <c r="C1017" s="226" t="str">
        <f>VLOOKUP(D1017,fips_xref!$A$5:$C$286,2,FALSE)</f>
        <v>VALLEY, MT_Non-Tribal</v>
      </c>
      <c r="D1017" s="230" t="str">
        <f t="shared" si="903"/>
        <v>3010502</v>
      </c>
      <c r="E1017" s="230" t="str">
        <f t="shared" ref="E1017:U1017" si="1006">E505</f>
        <v>105-0003</v>
      </c>
      <c r="F1017" s="230" t="str">
        <f t="shared" si="1006"/>
        <v>NORTHERN BORDER PIPELINE CO  STA 1</v>
      </c>
      <c r="G1017" s="230" t="str">
        <f t="shared" si="1006"/>
        <v>VALLEY</v>
      </c>
      <c r="H1017" s="230" t="str">
        <f t="shared" si="1006"/>
        <v>(blank)</v>
      </c>
      <c r="I1017" s="230" t="str">
        <f t="shared" si="1006"/>
        <v>(blank)</v>
      </c>
      <c r="J1017" s="230" t="str">
        <f t="shared" si="1006"/>
        <v>GENERATOR</v>
      </c>
      <c r="K1017" s="230" t="str">
        <f t="shared" si="1006"/>
        <v>245KW GAS GENERATOR</v>
      </c>
      <c r="L1017" s="230">
        <f t="shared" si="1006"/>
        <v>20200254</v>
      </c>
      <c r="M1017" s="230">
        <f t="shared" si="1006"/>
        <v>36</v>
      </c>
      <c r="N1017" s="230" t="str">
        <f t="shared" si="1006"/>
        <v>000</v>
      </c>
      <c r="O1017" s="230" t="str">
        <f t="shared" si="1006"/>
        <v/>
      </c>
      <c r="P1017" s="230" t="str">
        <f t="shared" si="1006"/>
        <v>Compressor Engines</v>
      </c>
      <c r="Q1017" s="231">
        <f t="shared" si="1006"/>
        <v>9.4056966793169966E-2</v>
      </c>
      <c r="R1017" s="231">
        <f t="shared" si="1006"/>
        <v>2.69100313713429E-3</v>
      </c>
      <c r="S1017" s="231">
        <f t="shared" si="1006"/>
        <v>7.304151372221645E-3</v>
      </c>
      <c r="T1017" s="231">
        <f t="shared" si="1006"/>
        <v>0</v>
      </c>
      <c r="U1017" s="231">
        <f t="shared" si="1006"/>
        <v>2.562860130604086E-4</v>
      </c>
    </row>
    <row r="1018" spans="1:21" s="7" customFormat="1" x14ac:dyDescent="0.2">
      <c r="A1018" s="230" t="str">
        <f t="shared" ref="A1018:B1018" si="1007">A506</f>
        <v>MTDEQ Permitted Sources</v>
      </c>
      <c r="B1018" s="230" t="str">
        <f t="shared" si="1007"/>
        <v>30</v>
      </c>
      <c r="C1018" s="226" t="str">
        <f>VLOOKUP(D1018,fips_xref!$A$5:$C$286,2,FALSE)</f>
        <v>VALLEY, MT_Non-Tribal</v>
      </c>
      <c r="D1018" s="230" t="str">
        <f t="shared" si="903"/>
        <v>3010502</v>
      </c>
      <c r="E1018" s="230" t="str">
        <f t="shared" ref="E1018:U1018" si="1008">E506</f>
        <v>105-0003</v>
      </c>
      <c r="F1018" s="230" t="str">
        <f t="shared" si="1008"/>
        <v>NORTHERN BORDER PIPELINE CO  STA 1</v>
      </c>
      <c r="G1018" s="230" t="str">
        <f t="shared" si="1008"/>
        <v>VALLEY</v>
      </c>
      <c r="H1018" s="230" t="str">
        <f t="shared" si="1008"/>
        <v>(blank)</v>
      </c>
      <c r="I1018" s="230" t="str">
        <f t="shared" si="1008"/>
        <v>(blank)</v>
      </c>
      <c r="J1018" s="230" t="str">
        <f t="shared" si="1008"/>
        <v>HEATING BOILER</v>
      </c>
      <c r="K1018" s="230" t="str">
        <f t="shared" si="1008"/>
        <v>NAT GAS HYDRONIC BOILER</v>
      </c>
      <c r="L1018" s="230">
        <f t="shared" si="1008"/>
        <v>10200603</v>
      </c>
      <c r="M1018" s="230">
        <f t="shared" si="1008"/>
        <v>5</v>
      </c>
      <c r="N1018" s="230" t="str">
        <f t="shared" si="1008"/>
        <v>000</v>
      </c>
      <c r="O1018" s="230" t="str">
        <f t="shared" si="1008"/>
        <v/>
      </c>
      <c r="P1018" s="230" t="str">
        <f t="shared" si="1008"/>
        <v>Process Heaters</v>
      </c>
      <c r="Q1018" s="231">
        <f t="shared" si="1008"/>
        <v>0.32035751632551074</v>
      </c>
      <c r="R1018" s="231">
        <f t="shared" si="1008"/>
        <v>1.7683734901168192E-2</v>
      </c>
      <c r="S1018" s="231">
        <f t="shared" si="1008"/>
        <v>0.26910031371342902</v>
      </c>
      <c r="T1018" s="231">
        <f t="shared" si="1008"/>
        <v>1.9221450979530644E-3</v>
      </c>
      <c r="U1018" s="231">
        <f t="shared" si="1008"/>
        <v>2.4347171240738815E-2</v>
      </c>
    </row>
    <row r="1019" spans="1:21" s="7" customFormat="1" x14ac:dyDescent="0.2">
      <c r="A1019" s="230" t="str">
        <f t="shared" ref="A1019:B1019" si="1009">A507</f>
        <v>MTDEQ Permitted Sources</v>
      </c>
      <c r="B1019" s="230" t="str">
        <f t="shared" si="1009"/>
        <v>30</v>
      </c>
      <c r="C1019" s="226" t="str">
        <f>VLOOKUP(D1019,fips_xref!$A$5:$C$286,2,FALSE)</f>
        <v>VALLEY, MT_Non-Tribal</v>
      </c>
      <c r="D1019" s="230" t="str">
        <f t="shared" si="903"/>
        <v>3010502</v>
      </c>
      <c r="E1019" s="230" t="str">
        <f t="shared" ref="E1019:U1019" si="1010">E507</f>
        <v>105-0003</v>
      </c>
      <c r="F1019" s="230" t="str">
        <f t="shared" si="1010"/>
        <v>NORTHERN BORDER PIPELINE CO  STA 1</v>
      </c>
      <c r="G1019" s="230" t="str">
        <f t="shared" si="1010"/>
        <v>VALLEY</v>
      </c>
      <c r="H1019" s="230" t="str">
        <f t="shared" si="1010"/>
        <v>(blank)</v>
      </c>
      <c r="I1019" s="230" t="str">
        <f t="shared" si="1010"/>
        <v>(blank)</v>
      </c>
      <c r="J1019" s="230" t="str">
        <f t="shared" si="1010"/>
        <v>NAT GAS COMP TURB COP RLS</v>
      </c>
      <c r="K1019" s="230" t="str">
        <f t="shared" si="1010"/>
        <v>NATURAL GAS CONSUMPTION</v>
      </c>
      <c r="L1019" s="230">
        <f t="shared" si="1010"/>
        <v>20200201</v>
      </c>
      <c r="M1019" s="230">
        <f t="shared" si="1010"/>
        <v>1169</v>
      </c>
      <c r="N1019" s="230" t="str">
        <f t="shared" si="1010"/>
        <v>099</v>
      </c>
      <c r="O1019" s="230" t="str">
        <f t="shared" si="1010"/>
        <v/>
      </c>
      <c r="P1019" s="230" t="str">
        <f t="shared" si="1010"/>
        <v>Compressor Engines</v>
      </c>
      <c r="Q1019" s="231">
        <f t="shared" si="1010"/>
        <v>89.430107256383863</v>
      </c>
      <c r="R1019" s="231">
        <f t="shared" si="1010"/>
        <v>0</v>
      </c>
      <c r="S1019" s="231">
        <f t="shared" si="1010"/>
        <v>0</v>
      </c>
      <c r="T1019" s="231">
        <f t="shared" si="1010"/>
        <v>4.2767728429455678</v>
      </c>
      <c r="U1019" s="231">
        <f t="shared" si="1010"/>
        <v>0</v>
      </c>
    </row>
    <row r="1020" spans="1:21" s="7" customFormat="1" x14ac:dyDescent="0.2">
      <c r="A1020" s="230" t="str">
        <f t="shared" ref="A1020:B1020" si="1011">A508</f>
        <v>MTDEQ Permitted Sources</v>
      </c>
      <c r="B1020" s="230" t="str">
        <f t="shared" si="1011"/>
        <v>30</v>
      </c>
      <c r="C1020" s="226" t="str">
        <f>VLOOKUP(D1020,fips_xref!$A$5:$C$286,2,FALSE)</f>
        <v>VALLEY, MT_Non-Tribal</v>
      </c>
      <c r="D1020" s="230" t="str">
        <f t="shared" si="903"/>
        <v>3010502</v>
      </c>
      <c r="E1020" s="230" t="str">
        <f t="shared" ref="E1020:U1020" si="1012">E508</f>
        <v>105-0003</v>
      </c>
      <c r="F1020" s="230" t="str">
        <f t="shared" si="1012"/>
        <v>NORTHERN BORDER PIPELINE CO  STA 1</v>
      </c>
      <c r="G1020" s="230" t="str">
        <f t="shared" si="1012"/>
        <v>VALLEY</v>
      </c>
      <c r="H1020" s="230" t="str">
        <f t="shared" si="1012"/>
        <v>(blank)</v>
      </c>
      <c r="I1020" s="230" t="str">
        <f t="shared" si="1012"/>
        <v>(blank)</v>
      </c>
      <c r="J1020" s="230" t="str">
        <f t="shared" si="1012"/>
        <v>NAT GAS COMP TURB COP RLS</v>
      </c>
      <c r="K1020" s="230" t="str">
        <f t="shared" si="1012"/>
        <v>NATURAL GAS CONSUMPTION</v>
      </c>
      <c r="L1020" s="230">
        <f t="shared" si="1012"/>
        <v>20200201</v>
      </c>
      <c r="M1020" s="230">
        <f t="shared" si="1012"/>
        <v>0</v>
      </c>
      <c r="N1020" s="230" t="str">
        <f t="shared" si="1012"/>
        <v/>
      </c>
      <c r="O1020" s="230" t="str">
        <f t="shared" si="1012"/>
        <v/>
      </c>
      <c r="P1020" s="230" t="str">
        <f t="shared" si="1012"/>
        <v>Compressor Engines</v>
      </c>
      <c r="Q1020" s="231">
        <f t="shared" si="1012"/>
        <v>0</v>
      </c>
      <c r="R1020" s="231">
        <f t="shared" si="1012"/>
        <v>0</v>
      </c>
      <c r="S1020" s="231">
        <f t="shared" si="1012"/>
        <v>0</v>
      </c>
      <c r="T1020" s="231">
        <f t="shared" si="1012"/>
        <v>0</v>
      </c>
      <c r="U1020" s="231">
        <f t="shared" si="1012"/>
        <v>4.973358226443759</v>
      </c>
    </row>
    <row r="1021" spans="1:21" s="7" customFormat="1" x14ac:dyDescent="0.2">
      <c r="A1021" s="230" t="str">
        <f t="shared" ref="A1021:B1021" si="1013">A509</f>
        <v>MTDEQ Permitted Sources</v>
      </c>
      <c r="B1021" s="230" t="str">
        <f t="shared" si="1013"/>
        <v>30</v>
      </c>
      <c r="C1021" s="226" t="str">
        <f>VLOOKUP(D1021,fips_xref!$A$5:$C$286,2,FALSE)</f>
        <v>VALLEY, MT_Non-Tribal</v>
      </c>
      <c r="D1021" s="230" t="str">
        <f t="shared" si="903"/>
        <v>3010502</v>
      </c>
      <c r="E1021" s="230" t="str">
        <f t="shared" ref="E1021:U1021" si="1014">E509</f>
        <v>105-0003</v>
      </c>
      <c r="F1021" s="230" t="str">
        <f t="shared" si="1014"/>
        <v>NORTHERN BORDER PIPELINE CO  STA 1</v>
      </c>
      <c r="G1021" s="230" t="str">
        <f t="shared" si="1014"/>
        <v>VALLEY</v>
      </c>
      <c r="H1021" s="230" t="str">
        <f t="shared" si="1014"/>
        <v>(blank)</v>
      </c>
      <c r="I1021" s="230" t="str">
        <f t="shared" si="1014"/>
        <v>(blank)</v>
      </c>
      <c r="J1021" s="230" t="str">
        <f t="shared" si="1014"/>
        <v>NAT GAS COMP TURB COP RLS</v>
      </c>
      <c r="K1021" s="230" t="str">
        <f t="shared" si="1014"/>
        <v>NATURAL GAS CONSUMPTION</v>
      </c>
      <c r="L1021" s="230">
        <f t="shared" si="1014"/>
        <v>20200201</v>
      </c>
      <c r="M1021" s="230">
        <f t="shared" si="1014"/>
        <v>6311</v>
      </c>
      <c r="N1021" s="230" t="str">
        <f t="shared" si="1014"/>
        <v>099</v>
      </c>
      <c r="O1021" s="230" t="str">
        <f t="shared" si="1014"/>
        <v/>
      </c>
      <c r="P1021" s="230" t="str">
        <f t="shared" si="1014"/>
        <v>Compressor Engines</v>
      </c>
      <c r="Q1021" s="231">
        <f t="shared" si="1014"/>
        <v>0</v>
      </c>
      <c r="R1021" s="231">
        <f t="shared" si="1014"/>
        <v>12.135142718410348</v>
      </c>
      <c r="S1021" s="231">
        <f t="shared" si="1014"/>
        <v>95.210253851941786</v>
      </c>
      <c r="T1021" s="231">
        <f t="shared" si="1014"/>
        <v>0</v>
      </c>
      <c r="U1021" s="231">
        <f t="shared" si="1014"/>
        <v>0</v>
      </c>
    </row>
    <row r="1022" spans="1:21" s="7" customFormat="1" x14ac:dyDescent="0.2">
      <c r="A1022" s="230" t="str">
        <f t="shared" ref="A1022:B1022" si="1015">A510</f>
        <v>MTDEQ Permitted Sources</v>
      </c>
      <c r="B1022" s="230" t="str">
        <f t="shared" si="1015"/>
        <v>30</v>
      </c>
      <c r="C1022" s="226" t="str">
        <f>VLOOKUP(D1022,fips_xref!$A$5:$C$286,2,FALSE)</f>
        <v>FALLON, MT_Non-Tribal</v>
      </c>
      <c r="D1022" s="230" t="str">
        <f t="shared" si="903"/>
        <v>3002502</v>
      </c>
      <c r="E1022" s="230" t="str">
        <f t="shared" ref="E1022:U1022" si="1016">E510</f>
        <v>109-0002</v>
      </c>
      <c r="F1022" s="230" t="str">
        <f t="shared" si="1016"/>
        <v>ENCORE OPERATING LP</v>
      </c>
      <c r="G1022" s="230" t="str">
        <f t="shared" si="1016"/>
        <v>FALLON</v>
      </c>
      <c r="H1022" s="230">
        <f t="shared" si="1016"/>
        <v>-104.52198</v>
      </c>
      <c r="I1022" s="230">
        <f t="shared" si="1016"/>
        <v>46.69267</v>
      </c>
      <c r="J1022" s="230" t="str">
        <f t="shared" si="1016"/>
        <v>NATURAL GAS FIRED BLDG HEATER</v>
      </c>
      <c r="K1022" s="230" t="str">
        <f t="shared" si="1016"/>
        <v>NAT GAS FIRED SPACE HEAT</v>
      </c>
      <c r="L1022" s="230">
        <f t="shared" si="1016"/>
        <v>10500106</v>
      </c>
      <c r="M1022" s="230">
        <f t="shared" si="1016"/>
        <v>71</v>
      </c>
      <c r="N1022" s="230" t="str">
        <f t="shared" si="1016"/>
        <v/>
      </c>
      <c r="O1022" s="230" t="str">
        <f t="shared" si="1016"/>
        <v/>
      </c>
      <c r="P1022" s="230" t="str">
        <f t="shared" si="1016"/>
        <v>Process Heaters</v>
      </c>
      <c r="Q1022" s="231">
        <f t="shared" si="1016"/>
        <v>4.6131482350873542E-3</v>
      </c>
      <c r="R1022" s="231">
        <f t="shared" si="1016"/>
        <v>2.562860130604086E-4</v>
      </c>
      <c r="S1022" s="231">
        <f t="shared" si="1016"/>
        <v>8.9700104571143011E-4</v>
      </c>
      <c r="T1022" s="231">
        <f t="shared" si="1016"/>
        <v>0</v>
      </c>
      <c r="U1022" s="231">
        <f t="shared" si="1016"/>
        <v>1.281430065302043E-4</v>
      </c>
    </row>
    <row r="1023" spans="1:21" s="7" customFormat="1" x14ac:dyDescent="0.2">
      <c r="A1023" s="230" t="str">
        <f t="shared" ref="A1023:B1023" si="1017">A511</f>
        <v>MTDEQ Permitted Sources</v>
      </c>
      <c r="B1023" s="230" t="str">
        <f t="shared" si="1017"/>
        <v>30</v>
      </c>
      <c r="C1023" s="226" t="str">
        <f>VLOOKUP(D1023,fips_xref!$A$5:$C$286,2,FALSE)</f>
        <v>FALLON, MT_Non-Tribal</v>
      </c>
      <c r="D1023" s="230" t="str">
        <f t="shared" si="903"/>
        <v>3002502</v>
      </c>
      <c r="E1023" s="230" t="str">
        <f t="shared" ref="E1023:U1023" si="1018">E511</f>
        <v>109-0002</v>
      </c>
      <c r="F1023" s="230" t="str">
        <f t="shared" si="1018"/>
        <v>ENCORE OPERATING LP</v>
      </c>
      <c r="G1023" s="230" t="str">
        <f t="shared" si="1018"/>
        <v>FALLON</v>
      </c>
      <c r="H1023" s="230">
        <f t="shared" si="1018"/>
        <v>-104.52198</v>
      </c>
      <c r="I1023" s="230">
        <f t="shared" si="1018"/>
        <v>46.69267</v>
      </c>
      <c r="J1023" s="230" t="str">
        <f t="shared" si="1018"/>
        <v>SOUTH PINE ENGINE</v>
      </c>
      <c r="K1023" s="230" t="str">
        <f t="shared" si="1018"/>
        <v>HRS</v>
      </c>
      <c r="L1023" s="230">
        <f t="shared" si="1018"/>
        <v>20200202</v>
      </c>
      <c r="M1023" s="230">
        <f t="shared" si="1018"/>
        <v>768</v>
      </c>
      <c r="N1023" s="230" t="str">
        <f t="shared" si="1018"/>
        <v/>
      </c>
      <c r="O1023" s="230" t="str">
        <f t="shared" si="1018"/>
        <v/>
      </c>
      <c r="P1023" s="230" t="str">
        <f t="shared" si="1018"/>
        <v>Compressor Engines</v>
      </c>
      <c r="Q1023" s="231">
        <f t="shared" si="1018"/>
        <v>3.0705627224767551</v>
      </c>
      <c r="R1023" s="231">
        <f t="shared" si="1018"/>
        <v>0</v>
      </c>
      <c r="S1023" s="231">
        <f t="shared" si="1018"/>
        <v>3.4297475697809179</v>
      </c>
      <c r="T1023" s="231">
        <f t="shared" si="1018"/>
        <v>0</v>
      </c>
      <c r="U1023" s="231">
        <f t="shared" si="1018"/>
        <v>0</v>
      </c>
    </row>
    <row r="1024" spans="1:21" s="7" customFormat="1" x14ac:dyDescent="0.2">
      <c r="A1024" s="230" t="str">
        <f t="shared" ref="A1024:B1024" si="1019">A512</f>
        <v>MTDEQ Permitted Sources</v>
      </c>
      <c r="B1024" s="230" t="str">
        <f t="shared" si="1019"/>
        <v>30</v>
      </c>
      <c r="C1024" s="226" t="str">
        <f>VLOOKUP(D1024,fips_xref!$A$5:$C$286,2,FALSE)</f>
        <v>FALLON, MT_Non-Tribal</v>
      </c>
      <c r="D1024" s="230" t="str">
        <f t="shared" si="903"/>
        <v>3002502</v>
      </c>
      <c r="E1024" s="230" t="str">
        <f t="shared" ref="E1024:U1024" si="1020">E512</f>
        <v>109-0002</v>
      </c>
      <c r="F1024" s="230" t="str">
        <f t="shared" si="1020"/>
        <v>ENCORE OPERATING LP</v>
      </c>
      <c r="G1024" s="230" t="str">
        <f t="shared" si="1020"/>
        <v>FALLON</v>
      </c>
      <c r="H1024" s="230">
        <f t="shared" si="1020"/>
        <v>-104.52198</v>
      </c>
      <c r="I1024" s="230">
        <f t="shared" si="1020"/>
        <v>46.69267</v>
      </c>
      <c r="J1024" s="230" t="str">
        <f t="shared" si="1020"/>
        <v>SOUTH PINE ENGINE</v>
      </c>
      <c r="K1024" s="230" t="str">
        <f t="shared" si="1020"/>
        <v>SOUTH PINE ENGINE</v>
      </c>
      <c r="L1024" s="230">
        <f t="shared" si="1020"/>
        <v>20200202</v>
      </c>
      <c r="M1024" s="230">
        <f t="shared" si="1020"/>
        <v>1</v>
      </c>
      <c r="N1024" s="230" t="str">
        <f t="shared" si="1020"/>
        <v/>
      </c>
      <c r="O1024" s="230" t="str">
        <f t="shared" si="1020"/>
        <v/>
      </c>
      <c r="P1024" s="230" t="str">
        <f t="shared" si="1020"/>
        <v>Compressor Engines</v>
      </c>
      <c r="Q1024" s="231">
        <f t="shared" si="1020"/>
        <v>0</v>
      </c>
      <c r="R1024" s="231">
        <f t="shared" si="1020"/>
        <v>7.4322943787518497E-2</v>
      </c>
      <c r="S1024" s="231">
        <f t="shared" si="1020"/>
        <v>0</v>
      </c>
      <c r="T1024" s="231">
        <f t="shared" si="1020"/>
        <v>3.8442901959061287E-4</v>
      </c>
      <c r="U1024" s="231">
        <f t="shared" si="1020"/>
        <v>6.407150326510215E-3</v>
      </c>
    </row>
    <row r="1025" spans="1:21" s="7" customFormat="1" x14ac:dyDescent="0.2">
      <c r="A1025" s="230" t="str">
        <f t="shared" ref="A1025:B1025" si="1021">A513</f>
        <v>MTDEQ Permitted Sources</v>
      </c>
      <c r="B1025" s="230" t="str">
        <f t="shared" si="1021"/>
        <v>30</v>
      </c>
      <c r="C1025" s="226" t="str">
        <f>VLOOKUP(D1025,fips_xref!$A$5:$C$286,2,FALSE)</f>
        <v>FALLON, MT_Non-Tribal</v>
      </c>
      <c r="D1025" s="230" t="str">
        <f t="shared" si="903"/>
        <v>3002502</v>
      </c>
      <c r="E1025" s="230" t="str">
        <f t="shared" ref="E1025:U1025" si="1022">E513</f>
        <v>109-0003</v>
      </c>
      <c r="F1025" s="230" t="str">
        <f t="shared" si="1022"/>
        <v>PINE GAS GATHERING</v>
      </c>
      <c r="G1025" s="230" t="str">
        <f t="shared" si="1022"/>
        <v>FALLON</v>
      </c>
      <c r="H1025" s="230">
        <f t="shared" si="1022"/>
        <v>-104.54559999999999</v>
      </c>
      <c r="I1025" s="230">
        <f t="shared" si="1022"/>
        <v>46.72336</v>
      </c>
      <c r="J1025" s="230" t="str">
        <f t="shared" si="1022"/>
        <v>755 HP COMP ENGINE E-101</v>
      </c>
      <c r="K1025" s="230" t="str">
        <f t="shared" si="1022"/>
        <v>NATURAL GAS</v>
      </c>
      <c r="L1025" s="230">
        <f t="shared" si="1022"/>
        <v>20200202</v>
      </c>
      <c r="M1025" s="230">
        <f t="shared" si="1022"/>
        <v>30</v>
      </c>
      <c r="N1025" s="230" t="str">
        <f t="shared" si="1022"/>
        <v>000</v>
      </c>
      <c r="O1025" s="230" t="str">
        <f t="shared" si="1022"/>
        <v/>
      </c>
      <c r="P1025" s="230" t="str">
        <f t="shared" si="1022"/>
        <v>Compressor Engines</v>
      </c>
      <c r="Q1025" s="231">
        <f t="shared" si="1022"/>
        <v>0</v>
      </c>
      <c r="R1025" s="231">
        <f t="shared" si="1022"/>
        <v>1.5934582862030904</v>
      </c>
      <c r="S1025" s="231">
        <f t="shared" si="1022"/>
        <v>0</v>
      </c>
      <c r="T1025" s="231">
        <f t="shared" si="1022"/>
        <v>1.1532870587718385E-2</v>
      </c>
      <c r="U1025" s="231">
        <f t="shared" si="1022"/>
        <v>0.19221450979530644</v>
      </c>
    </row>
    <row r="1026" spans="1:21" s="7" customFormat="1" x14ac:dyDescent="0.2">
      <c r="A1026" s="230" t="str">
        <f t="shared" ref="A1026:B1026" si="1023">A514</f>
        <v>MTDEQ Permitted Sources</v>
      </c>
      <c r="B1026" s="230" t="str">
        <f t="shared" si="1023"/>
        <v>30</v>
      </c>
      <c r="C1026" s="226" t="str">
        <f>VLOOKUP(D1026,fips_xref!$A$5:$C$286,2,FALSE)</f>
        <v>FALLON, MT_Non-Tribal</v>
      </c>
      <c r="D1026" s="230" t="str">
        <f t="shared" si="903"/>
        <v>3002502</v>
      </c>
      <c r="E1026" s="230" t="str">
        <f t="shared" ref="E1026:U1026" si="1024">E514</f>
        <v>109-0003</v>
      </c>
      <c r="F1026" s="230" t="str">
        <f t="shared" si="1024"/>
        <v>PINE GAS GATHERING</v>
      </c>
      <c r="G1026" s="230" t="str">
        <f t="shared" si="1024"/>
        <v>FALLON</v>
      </c>
      <c r="H1026" s="230">
        <f t="shared" si="1024"/>
        <v>-104.54559999999999</v>
      </c>
      <c r="I1026" s="230">
        <f t="shared" si="1024"/>
        <v>46.72336</v>
      </c>
      <c r="J1026" s="230" t="str">
        <f t="shared" si="1024"/>
        <v>755 HP COMP ENGINE E-101</v>
      </c>
      <c r="K1026" s="230" t="str">
        <f t="shared" si="1024"/>
        <v>NATURAL GAS</v>
      </c>
      <c r="L1026" s="230">
        <f t="shared" si="1024"/>
        <v>20200202</v>
      </c>
      <c r="M1026" s="230">
        <f t="shared" si="1024"/>
        <v>0</v>
      </c>
      <c r="N1026" s="230" t="str">
        <f t="shared" si="1024"/>
        <v>065</v>
      </c>
      <c r="O1026" s="230" t="str">
        <f t="shared" si="1024"/>
        <v/>
      </c>
      <c r="P1026" s="230" t="str">
        <f t="shared" si="1024"/>
        <v>Compressor Engines</v>
      </c>
      <c r="Q1026" s="231">
        <f t="shared" si="1024"/>
        <v>14.113030024204051</v>
      </c>
      <c r="R1026" s="231">
        <f t="shared" si="1024"/>
        <v>0</v>
      </c>
      <c r="S1026" s="231">
        <f t="shared" si="1024"/>
        <v>14.555635968759375</v>
      </c>
      <c r="T1026" s="231">
        <f t="shared" si="1024"/>
        <v>0</v>
      </c>
      <c r="U1026" s="231">
        <f t="shared" si="1024"/>
        <v>0</v>
      </c>
    </row>
    <row r="1027" spans="1:21" s="7" customFormat="1" x14ac:dyDescent="0.2">
      <c r="A1027" s="230" t="str">
        <f t="shared" ref="A1027:B1027" si="1025">A515</f>
        <v>MTDEQ Permitted Sources</v>
      </c>
      <c r="B1027" s="230" t="str">
        <f t="shared" si="1025"/>
        <v>30</v>
      </c>
      <c r="C1027" s="226" t="str">
        <f>VLOOKUP(D1027,fips_xref!$A$5:$C$286,2,FALSE)</f>
        <v>FALLON, MT_Non-Tribal</v>
      </c>
      <c r="D1027" s="230" t="str">
        <f t="shared" si="903"/>
        <v>3002502</v>
      </c>
      <c r="E1027" s="230" t="str">
        <f t="shared" ref="E1027:U1027" si="1026">E515</f>
        <v>109-0003</v>
      </c>
      <c r="F1027" s="230" t="str">
        <f t="shared" si="1026"/>
        <v>PINE GAS GATHERING</v>
      </c>
      <c r="G1027" s="230" t="str">
        <f t="shared" si="1026"/>
        <v>FALLON</v>
      </c>
      <c r="H1027" s="230">
        <f t="shared" si="1026"/>
        <v>-104.54559999999999</v>
      </c>
      <c r="I1027" s="230">
        <f t="shared" si="1026"/>
        <v>46.72336</v>
      </c>
      <c r="J1027" s="230" t="str">
        <f t="shared" si="1026"/>
        <v>755 HP COMP ENGINE E-102</v>
      </c>
      <c r="K1027" s="230" t="str">
        <f t="shared" si="1026"/>
        <v>NATURAL GAS</v>
      </c>
      <c r="L1027" s="230">
        <f t="shared" si="1026"/>
        <v>20200202</v>
      </c>
      <c r="M1027" s="230">
        <f t="shared" si="1026"/>
        <v>0</v>
      </c>
      <c r="N1027" s="230" t="str">
        <f t="shared" si="1026"/>
        <v>000</v>
      </c>
      <c r="O1027" s="230" t="str">
        <f t="shared" si="1026"/>
        <v/>
      </c>
      <c r="P1027" s="230" t="str">
        <f t="shared" si="1026"/>
        <v>Compressor Engines</v>
      </c>
      <c r="Q1027" s="231">
        <f t="shared" si="1026"/>
        <v>0</v>
      </c>
      <c r="R1027" s="231">
        <f t="shared" si="1026"/>
        <v>0</v>
      </c>
      <c r="S1027" s="231">
        <f t="shared" si="1026"/>
        <v>0</v>
      </c>
      <c r="T1027" s="231">
        <f t="shared" si="1026"/>
        <v>0</v>
      </c>
      <c r="U1027" s="231">
        <f t="shared" si="1026"/>
        <v>0</v>
      </c>
    </row>
    <row r="1028" spans="1:21" s="7" customFormat="1" x14ac:dyDescent="0.2">
      <c r="A1028" s="230" t="str">
        <f t="shared" ref="A1028:B1028" si="1027">A516</f>
        <v>MTDEQ Permitted Sources</v>
      </c>
      <c r="B1028" s="230" t="str">
        <f t="shared" si="1027"/>
        <v>30</v>
      </c>
      <c r="C1028" s="226" t="str">
        <f>VLOOKUP(D1028,fips_xref!$A$5:$C$286,2,FALSE)</f>
        <v>FALLON, MT_Non-Tribal</v>
      </c>
      <c r="D1028" s="230" t="str">
        <f t="shared" si="903"/>
        <v>3002502</v>
      </c>
      <c r="E1028" s="230" t="str">
        <f t="shared" ref="E1028:U1028" si="1028">E516</f>
        <v>109-0003</v>
      </c>
      <c r="F1028" s="230" t="str">
        <f t="shared" si="1028"/>
        <v>PINE GAS GATHERING</v>
      </c>
      <c r="G1028" s="230" t="str">
        <f t="shared" si="1028"/>
        <v>FALLON</v>
      </c>
      <c r="H1028" s="230">
        <f t="shared" si="1028"/>
        <v>-104.54559999999999</v>
      </c>
      <c r="I1028" s="230">
        <f t="shared" si="1028"/>
        <v>46.72336</v>
      </c>
      <c r="J1028" s="230" t="str">
        <f t="shared" si="1028"/>
        <v>755 HP COMP ENGINE E-102</v>
      </c>
      <c r="K1028" s="230" t="str">
        <f t="shared" si="1028"/>
        <v>NATURAL GAS</v>
      </c>
      <c r="L1028" s="230">
        <f t="shared" si="1028"/>
        <v>20200202</v>
      </c>
      <c r="M1028" s="230">
        <f t="shared" si="1028"/>
        <v>0</v>
      </c>
      <c r="N1028" s="230" t="str">
        <f t="shared" si="1028"/>
        <v>065</v>
      </c>
      <c r="O1028" s="230" t="str">
        <f t="shared" si="1028"/>
        <v/>
      </c>
      <c r="P1028" s="230" t="str">
        <f t="shared" si="1028"/>
        <v>Compressor Engines</v>
      </c>
      <c r="Q1028" s="231">
        <f t="shared" si="1028"/>
        <v>0</v>
      </c>
      <c r="R1028" s="231">
        <f t="shared" si="1028"/>
        <v>0</v>
      </c>
      <c r="S1028" s="231">
        <f t="shared" si="1028"/>
        <v>0</v>
      </c>
      <c r="T1028" s="231">
        <f t="shared" si="1028"/>
        <v>0</v>
      </c>
      <c r="U1028" s="231">
        <f t="shared" si="1028"/>
        <v>0</v>
      </c>
    </row>
    <row r="1029" spans="1:21" s="7" customFormat="1" x14ac:dyDescent="0.2">
      <c r="A1029" s="230" t="str">
        <f t="shared" ref="A1029:B1029" si="1029">A517</f>
        <v>MTDEQ Permitted Sources</v>
      </c>
      <c r="B1029" s="230" t="str">
        <f t="shared" si="1029"/>
        <v>30</v>
      </c>
      <c r="C1029" s="226" t="str">
        <f>VLOOKUP(D1029,fips_xref!$A$5:$C$286,2,FALSE)</f>
        <v>FALLON, MT_Non-Tribal</v>
      </c>
      <c r="D1029" s="230" t="str">
        <f t="shared" si="903"/>
        <v>3002502</v>
      </c>
      <c r="E1029" s="230" t="str">
        <f t="shared" ref="E1029:U1029" si="1030">E517</f>
        <v>109-0003</v>
      </c>
      <c r="F1029" s="230" t="str">
        <f t="shared" si="1030"/>
        <v>PINE GAS GATHERING</v>
      </c>
      <c r="G1029" s="230" t="str">
        <f t="shared" si="1030"/>
        <v>FALLON</v>
      </c>
      <c r="H1029" s="230">
        <f t="shared" si="1030"/>
        <v>-104.54559999999999</v>
      </c>
      <c r="I1029" s="230">
        <f t="shared" si="1030"/>
        <v>46.72336</v>
      </c>
      <c r="J1029" s="230" t="str">
        <f t="shared" si="1030"/>
        <v>GLYCOL REBOILER E-103</v>
      </c>
      <c r="K1029" s="230" t="str">
        <f t="shared" si="1030"/>
        <v>NATURAL GAS</v>
      </c>
      <c r="L1029" s="230">
        <f t="shared" si="1030"/>
        <v>31000228</v>
      </c>
      <c r="M1029" s="230">
        <f t="shared" si="1030"/>
        <v>2</v>
      </c>
      <c r="N1029" s="230" t="str">
        <f t="shared" si="1030"/>
        <v>000</v>
      </c>
      <c r="O1029" s="230" t="str">
        <f t="shared" si="1030"/>
        <v/>
      </c>
      <c r="P1029" s="230" t="str">
        <f t="shared" si="1030"/>
        <v>Dehydrator</v>
      </c>
      <c r="Q1029" s="231">
        <f t="shared" si="1030"/>
        <v>0.1281430065302043</v>
      </c>
      <c r="R1029" s="231">
        <f t="shared" si="1030"/>
        <v>6.7915793461008275E-3</v>
      </c>
      <c r="S1029" s="231">
        <f t="shared" si="1030"/>
        <v>2.562860130604086E-2</v>
      </c>
      <c r="T1029" s="231">
        <f t="shared" si="1030"/>
        <v>7.6885803918122573E-4</v>
      </c>
      <c r="U1029" s="231">
        <f t="shared" si="1030"/>
        <v>3.8442901959061288E-3</v>
      </c>
    </row>
    <row r="1030" spans="1:21" s="7" customFormat="1" x14ac:dyDescent="0.2">
      <c r="A1030" s="230"/>
      <c r="B1030" s="230"/>
      <c r="C1030" s="226"/>
      <c r="D1030" s="230"/>
      <c r="E1030" s="230"/>
      <c r="F1030" s="230"/>
      <c r="G1030" s="230"/>
      <c r="H1030" s="230"/>
      <c r="I1030" s="230"/>
      <c r="J1030" s="230"/>
      <c r="K1030" s="230"/>
      <c r="L1030" s="230"/>
      <c r="M1030" s="230"/>
      <c r="N1030" s="230"/>
      <c r="O1030" s="230"/>
      <c r="P1030" s="230"/>
      <c r="Q1030" s="231"/>
      <c r="R1030" s="231"/>
      <c r="S1030" s="231"/>
      <c r="T1030" s="231"/>
      <c r="U1030" s="231"/>
    </row>
    <row r="1031" spans="1:21" s="7" customFormat="1" x14ac:dyDescent="0.2">
      <c r="A1031" s="230"/>
      <c r="B1031" s="230"/>
      <c r="C1031" s="226"/>
      <c r="D1031" s="230"/>
      <c r="E1031" s="230"/>
      <c r="F1031" s="230"/>
      <c r="G1031" s="230"/>
      <c r="H1031" s="230"/>
      <c r="I1031" s="230"/>
      <c r="J1031" s="230"/>
      <c r="K1031" s="230"/>
      <c r="L1031" s="230"/>
      <c r="M1031" s="230"/>
      <c r="N1031" s="230"/>
      <c r="O1031" s="230"/>
      <c r="P1031" s="230"/>
      <c r="Q1031" s="231"/>
      <c r="R1031" s="231"/>
      <c r="S1031" s="231"/>
      <c r="T1031" s="231"/>
      <c r="U1031" s="231"/>
    </row>
    <row r="1032" spans="1:21" s="7" customFormat="1" x14ac:dyDescent="0.2">
      <c r="A1032" s="230"/>
      <c r="B1032" s="230"/>
      <c r="C1032" s="226"/>
      <c r="D1032" s="230"/>
      <c r="E1032" s="230"/>
      <c r="F1032" s="230"/>
      <c r="G1032" s="230"/>
      <c r="H1032" s="230"/>
      <c r="I1032" s="230"/>
      <c r="J1032" s="230"/>
      <c r="K1032" s="230"/>
      <c r="L1032" s="230"/>
      <c r="M1032" s="230"/>
      <c r="N1032" s="230"/>
      <c r="O1032" s="230"/>
      <c r="P1032" s="230"/>
      <c r="Q1032" s="231"/>
      <c r="R1032" s="231"/>
      <c r="S1032" s="231"/>
      <c r="T1032" s="231"/>
      <c r="U1032" s="231"/>
    </row>
    <row r="1033" spans="1:21" s="7" customFormat="1" x14ac:dyDescent="0.2">
      <c r="A1033" s="230"/>
      <c r="B1033" s="230"/>
      <c r="C1033" s="226"/>
      <c r="D1033" s="230"/>
      <c r="E1033" s="230"/>
      <c r="F1033" s="230"/>
      <c r="G1033" s="230"/>
      <c r="H1033" s="230"/>
      <c r="I1033" s="230"/>
      <c r="J1033" s="230"/>
      <c r="K1033" s="230"/>
      <c r="L1033" s="230"/>
      <c r="M1033" s="230"/>
      <c r="N1033" s="230"/>
      <c r="O1033" s="230"/>
      <c r="P1033" s="230"/>
      <c r="Q1033" s="231"/>
      <c r="R1033" s="231"/>
      <c r="S1033" s="231"/>
      <c r="T1033" s="231"/>
      <c r="U1033" s="231"/>
    </row>
    <row r="1034" spans="1:21" s="7" customFormat="1" x14ac:dyDescent="0.2">
      <c r="A1034" s="230"/>
      <c r="B1034" s="230"/>
      <c r="C1034" s="226"/>
      <c r="D1034" s="230"/>
      <c r="E1034" s="230"/>
      <c r="F1034" s="230"/>
      <c r="G1034" s="230"/>
      <c r="H1034" s="230"/>
      <c r="I1034" s="230"/>
      <c r="J1034" s="230"/>
      <c r="K1034" s="230"/>
      <c r="L1034" s="230"/>
      <c r="M1034" s="230"/>
      <c r="N1034" s="230"/>
      <c r="O1034" s="230"/>
      <c r="P1034" s="230"/>
      <c r="Q1034" s="231"/>
      <c r="R1034" s="231"/>
      <c r="S1034" s="231"/>
      <c r="T1034" s="231"/>
      <c r="U1034" s="231"/>
    </row>
    <row r="1035" spans="1:21" s="7" customFormat="1" x14ac:dyDescent="0.2">
      <c r="A1035" s="230"/>
      <c r="B1035" s="230"/>
      <c r="C1035" s="226"/>
      <c r="D1035" s="230"/>
      <c r="E1035" s="230"/>
      <c r="F1035" s="230"/>
      <c r="G1035" s="230"/>
      <c r="H1035" s="230"/>
      <c r="I1035" s="230"/>
      <c r="J1035" s="230"/>
      <c r="K1035" s="230"/>
      <c r="L1035" s="230"/>
      <c r="M1035" s="230"/>
      <c r="N1035" s="230"/>
      <c r="O1035" s="230"/>
      <c r="P1035" s="230"/>
      <c r="Q1035" s="231"/>
      <c r="R1035" s="231"/>
      <c r="S1035" s="231"/>
      <c r="T1035" s="231"/>
      <c r="U1035" s="231"/>
    </row>
    <row r="1036" spans="1:21" s="7" customFormat="1" x14ac:dyDescent="0.2">
      <c r="A1036" s="230"/>
      <c r="B1036" s="230"/>
      <c r="C1036" s="226"/>
      <c r="D1036" s="230"/>
      <c r="E1036" s="230"/>
      <c r="F1036" s="230"/>
      <c r="G1036" s="230"/>
      <c r="H1036" s="230"/>
      <c r="I1036" s="230"/>
      <c r="J1036" s="230"/>
      <c r="K1036" s="230"/>
      <c r="L1036" s="230"/>
      <c r="M1036" s="230"/>
      <c r="N1036" s="230"/>
      <c r="O1036" s="230"/>
      <c r="P1036" s="230"/>
      <c r="Q1036" s="231"/>
      <c r="R1036" s="231"/>
      <c r="S1036" s="231"/>
      <c r="T1036" s="231"/>
      <c r="U1036" s="231"/>
    </row>
    <row r="1037" spans="1:21" s="7" customFormat="1" x14ac:dyDescent="0.2">
      <c r="A1037" s="230"/>
      <c r="B1037" s="230"/>
      <c r="C1037" s="226"/>
      <c r="D1037" s="230"/>
      <c r="E1037" s="230"/>
      <c r="F1037" s="230"/>
      <c r="G1037" s="230"/>
      <c r="H1037" s="230"/>
      <c r="I1037" s="230"/>
      <c r="J1037" s="230"/>
      <c r="K1037" s="230"/>
      <c r="L1037" s="230"/>
      <c r="M1037" s="230"/>
      <c r="N1037" s="230"/>
      <c r="O1037" s="230"/>
      <c r="P1037" s="230"/>
      <c r="Q1037" s="231"/>
      <c r="R1037" s="231"/>
      <c r="S1037" s="231"/>
      <c r="T1037" s="231"/>
      <c r="U1037" s="231"/>
    </row>
    <row r="1038" spans="1:21" s="7" customFormat="1" x14ac:dyDescent="0.2">
      <c r="A1038" s="230"/>
      <c r="B1038" s="230"/>
      <c r="C1038" s="226"/>
      <c r="D1038" s="230"/>
      <c r="E1038" s="230"/>
      <c r="F1038" s="230"/>
      <c r="G1038" s="230"/>
      <c r="H1038" s="230"/>
      <c r="I1038" s="230"/>
      <c r="J1038" s="230"/>
      <c r="K1038" s="230"/>
      <c r="L1038" s="230"/>
      <c r="M1038" s="230"/>
      <c r="N1038" s="230"/>
      <c r="O1038" s="230"/>
      <c r="P1038" s="230"/>
      <c r="Q1038" s="231"/>
      <c r="R1038" s="231"/>
      <c r="S1038" s="231"/>
      <c r="T1038" s="231"/>
      <c r="U1038" s="231"/>
    </row>
    <row r="1039" spans="1:21" s="7" customFormat="1" x14ac:dyDescent="0.2">
      <c r="A1039" s="230"/>
      <c r="B1039" s="230"/>
      <c r="C1039" s="226"/>
      <c r="D1039" s="230"/>
      <c r="E1039" s="230"/>
      <c r="F1039" s="230"/>
      <c r="G1039" s="230"/>
      <c r="H1039" s="230"/>
      <c r="I1039" s="230"/>
      <c r="J1039" s="230"/>
      <c r="K1039" s="230"/>
      <c r="L1039" s="230"/>
      <c r="M1039" s="230"/>
      <c r="N1039" s="230"/>
      <c r="O1039" s="230"/>
      <c r="P1039" s="230"/>
      <c r="Q1039" s="231"/>
      <c r="R1039" s="231"/>
      <c r="S1039" s="231"/>
      <c r="T1039" s="231"/>
      <c r="U1039" s="231"/>
    </row>
    <row r="1040" spans="1:21" s="7" customFormat="1" x14ac:dyDescent="0.2">
      <c r="A1040" s="230"/>
      <c r="B1040" s="230"/>
      <c r="C1040" s="226"/>
      <c r="D1040" s="230"/>
      <c r="E1040" s="230"/>
      <c r="F1040" s="230"/>
      <c r="G1040" s="230"/>
      <c r="H1040" s="230"/>
      <c r="I1040" s="230"/>
      <c r="J1040" s="230"/>
      <c r="K1040" s="230"/>
      <c r="L1040" s="230"/>
      <c r="M1040" s="230"/>
      <c r="N1040" s="230"/>
      <c r="O1040" s="230"/>
      <c r="P1040" s="230"/>
      <c r="Q1040" s="231"/>
      <c r="R1040" s="231"/>
      <c r="S1040" s="231"/>
      <c r="T1040" s="231"/>
      <c r="U1040" s="231"/>
    </row>
    <row r="1041" spans="1:21" s="7" customFormat="1" x14ac:dyDescent="0.2">
      <c r="A1041" s="230"/>
      <c r="B1041" s="230"/>
      <c r="C1041" s="226"/>
      <c r="D1041" s="230"/>
      <c r="E1041" s="230"/>
      <c r="F1041" s="230"/>
      <c r="G1041" s="230"/>
      <c r="H1041" s="230"/>
      <c r="I1041" s="230"/>
      <c r="J1041" s="230"/>
      <c r="K1041" s="230"/>
      <c r="L1041" s="230"/>
      <c r="M1041" s="230"/>
      <c r="N1041" s="230"/>
      <c r="O1041" s="230"/>
      <c r="P1041" s="230"/>
      <c r="Q1041" s="231"/>
      <c r="R1041" s="231"/>
      <c r="S1041" s="231"/>
      <c r="T1041" s="231"/>
      <c r="U1041" s="231"/>
    </row>
    <row r="1042" spans="1:21" s="7" customFormat="1" x14ac:dyDescent="0.2">
      <c r="A1042" s="230"/>
      <c r="B1042" s="230"/>
      <c r="C1042" s="226"/>
      <c r="D1042" s="230"/>
      <c r="E1042" s="230"/>
      <c r="F1042" s="230"/>
      <c r="G1042" s="230"/>
      <c r="H1042" s="230"/>
      <c r="I1042" s="230"/>
      <c r="J1042" s="230"/>
      <c r="K1042" s="230"/>
      <c r="L1042" s="230"/>
      <c r="M1042" s="230"/>
      <c r="N1042" s="230"/>
      <c r="O1042" s="230"/>
      <c r="P1042" s="230"/>
      <c r="Q1042" s="231"/>
      <c r="R1042" s="231"/>
      <c r="S1042" s="231"/>
      <c r="T1042" s="231"/>
      <c r="U1042" s="231"/>
    </row>
    <row r="1043" spans="1:21" s="7" customFormat="1" x14ac:dyDescent="0.2">
      <c r="A1043" s="230"/>
      <c r="B1043" s="230"/>
      <c r="C1043" s="226"/>
      <c r="D1043" s="230"/>
      <c r="E1043" s="230"/>
      <c r="F1043" s="230"/>
      <c r="G1043" s="230"/>
      <c r="H1043" s="230"/>
      <c r="I1043" s="230"/>
      <c r="J1043" s="230"/>
      <c r="K1043" s="230"/>
      <c r="L1043" s="230"/>
      <c r="M1043" s="230"/>
      <c r="N1043" s="230"/>
      <c r="O1043" s="230"/>
      <c r="P1043" s="230"/>
      <c r="Q1043" s="231"/>
      <c r="R1043" s="231"/>
      <c r="S1043" s="231"/>
      <c r="T1043" s="231"/>
      <c r="U1043" s="231"/>
    </row>
    <row r="1044" spans="1:21" s="7" customFormat="1" x14ac:dyDescent="0.2">
      <c r="A1044" s="230"/>
      <c r="B1044" s="230"/>
      <c r="C1044" s="226"/>
      <c r="D1044" s="230"/>
      <c r="E1044" s="230"/>
      <c r="F1044" s="230"/>
      <c r="G1044" s="230"/>
      <c r="H1044" s="230"/>
      <c r="I1044" s="230"/>
      <c r="J1044" s="230"/>
      <c r="K1044" s="230"/>
      <c r="L1044" s="230"/>
      <c r="M1044" s="230"/>
      <c r="N1044" s="230"/>
      <c r="O1044" s="230"/>
      <c r="P1044" s="230"/>
      <c r="Q1044" s="231"/>
      <c r="R1044" s="231"/>
      <c r="S1044" s="231"/>
      <c r="T1044" s="231"/>
      <c r="U1044" s="231"/>
    </row>
    <row r="1045" spans="1:21" s="7" customFormat="1" x14ac:dyDescent="0.2">
      <c r="A1045" s="230"/>
      <c r="B1045" s="230"/>
      <c r="C1045" s="226"/>
      <c r="D1045" s="230"/>
      <c r="E1045" s="230"/>
      <c r="F1045" s="230"/>
      <c r="G1045" s="230"/>
      <c r="H1045" s="230"/>
      <c r="I1045" s="230"/>
      <c r="J1045" s="230"/>
      <c r="K1045" s="230"/>
      <c r="L1045" s="230"/>
      <c r="M1045" s="230"/>
      <c r="N1045" s="230"/>
      <c r="O1045" s="230"/>
      <c r="P1045" s="230"/>
      <c r="Q1045" s="231"/>
      <c r="R1045" s="231"/>
      <c r="S1045" s="231"/>
      <c r="T1045" s="231"/>
      <c r="U1045" s="231"/>
    </row>
    <row r="1046" spans="1:21" s="7" customFormat="1" x14ac:dyDescent="0.2">
      <c r="A1046" s="230"/>
      <c r="B1046" s="230"/>
      <c r="C1046" s="226"/>
      <c r="D1046" s="230"/>
      <c r="E1046" s="230"/>
      <c r="F1046" s="230"/>
      <c r="G1046" s="230"/>
      <c r="H1046" s="230"/>
      <c r="I1046" s="230"/>
      <c r="J1046" s="230"/>
      <c r="K1046" s="230"/>
      <c r="L1046" s="230"/>
      <c r="M1046" s="230"/>
      <c r="N1046" s="230"/>
      <c r="O1046" s="230"/>
      <c r="P1046" s="230"/>
      <c r="Q1046" s="231"/>
      <c r="R1046" s="231"/>
      <c r="S1046" s="231"/>
      <c r="T1046" s="231"/>
      <c r="U1046" s="231"/>
    </row>
    <row r="1047" spans="1:21" s="7" customFormat="1" x14ac:dyDescent="0.2">
      <c r="A1047" s="230"/>
      <c r="B1047" s="230"/>
      <c r="C1047" s="226"/>
      <c r="D1047" s="230"/>
      <c r="E1047" s="230"/>
      <c r="F1047" s="230"/>
      <c r="G1047" s="230"/>
      <c r="H1047" s="230"/>
      <c r="I1047" s="230"/>
      <c r="J1047" s="230"/>
      <c r="K1047" s="230"/>
      <c r="L1047" s="230"/>
      <c r="M1047" s="230"/>
      <c r="N1047" s="230"/>
      <c r="O1047" s="230"/>
      <c r="P1047" s="230"/>
      <c r="Q1047" s="231"/>
      <c r="R1047" s="231"/>
      <c r="S1047" s="231"/>
      <c r="T1047" s="231"/>
      <c r="U1047" s="231"/>
    </row>
    <row r="1048" spans="1:21" s="7" customFormat="1" x14ac:dyDescent="0.2">
      <c r="A1048" s="230"/>
      <c r="B1048" s="230"/>
      <c r="C1048" s="226"/>
      <c r="D1048" s="230"/>
      <c r="E1048" s="230"/>
      <c r="F1048" s="230"/>
      <c r="G1048" s="230"/>
      <c r="H1048" s="230"/>
      <c r="I1048" s="230"/>
      <c r="J1048" s="230"/>
      <c r="K1048" s="230"/>
      <c r="L1048" s="230"/>
      <c r="M1048" s="230"/>
      <c r="N1048" s="230"/>
      <c r="O1048" s="230"/>
      <c r="P1048" s="230"/>
      <c r="Q1048" s="231"/>
      <c r="R1048" s="231"/>
      <c r="S1048" s="231"/>
      <c r="T1048" s="231"/>
      <c r="U1048" s="231"/>
    </row>
    <row r="1049" spans="1:21" s="7" customFormat="1" x14ac:dyDescent="0.2">
      <c r="A1049" s="230"/>
      <c r="B1049" s="230"/>
      <c r="C1049" s="226"/>
      <c r="D1049" s="230"/>
      <c r="E1049" s="230"/>
      <c r="F1049" s="230"/>
      <c r="G1049" s="230"/>
      <c r="H1049" s="230"/>
      <c r="I1049" s="230"/>
      <c r="J1049" s="230"/>
      <c r="K1049" s="230"/>
      <c r="L1049" s="230"/>
      <c r="M1049" s="230"/>
      <c r="N1049" s="230"/>
      <c r="O1049" s="230"/>
      <c r="P1049" s="230"/>
      <c r="Q1049" s="231"/>
      <c r="R1049" s="231"/>
      <c r="S1049" s="231"/>
      <c r="T1049" s="231"/>
      <c r="U1049" s="231"/>
    </row>
    <row r="1050" spans="1:21" s="7" customFormat="1" x14ac:dyDescent="0.2">
      <c r="A1050" s="230"/>
      <c r="B1050" s="230"/>
      <c r="C1050" s="226"/>
      <c r="D1050" s="230"/>
      <c r="E1050" s="230"/>
      <c r="F1050" s="230"/>
      <c r="G1050" s="230"/>
      <c r="H1050" s="230"/>
      <c r="I1050" s="230"/>
      <c r="J1050" s="230"/>
      <c r="K1050" s="230"/>
      <c r="L1050" s="230"/>
      <c r="M1050" s="230"/>
      <c r="N1050" s="230"/>
      <c r="O1050" s="230"/>
      <c r="P1050" s="230"/>
      <c r="Q1050" s="231"/>
      <c r="R1050" s="231"/>
      <c r="S1050" s="231"/>
      <c r="T1050" s="231"/>
      <c r="U1050" s="231"/>
    </row>
    <row r="1051" spans="1:21" s="7" customFormat="1" x14ac:dyDescent="0.2">
      <c r="A1051" s="230"/>
      <c r="B1051" s="230"/>
      <c r="C1051" s="226"/>
      <c r="D1051" s="230"/>
      <c r="E1051" s="230"/>
      <c r="F1051" s="230"/>
      <c r="G1051" s="230"/>
      <c r="H1051" s="230"/>
      <c r="I1051" s="230"/>
      <c r="J1051" s="230"/>
      <c r="K1051" s="230"/>
      <c r="L1051" s="230"/>
      <c r="M1051" s="230"/>
      <c r="N1051" s="230"/>
      <c r="O1051" s="230"/>
      <c r="P1051" s="230"/>
      <c r="Q1051" s="231"/>
      <c r="R1051" s="231"/>
      <c r="S1051" s="231"/>
      <c r="T1051" s="231"/>
      <c r="U1051" s="231"/>
    </row>
    <row r="1052" spans="1:21" s="7" customFormat="1" x14ac:dyDescent="0.2">
      <c r="A1052" s="230"/>
      <c r="B1052" s="230"/>
      <c r="C1052" s="226"/>
      <c r="D1052" s="230"/>
      <c r="E1052" s="230"/>
      <c r="F1052" s="230"/>
      <c r="G1052" s="230"/>
      <c r="H1052" s="230"/>
      <c r="I1052" s="230"/>
      <c r="J1052" s="230"/>
      <c r="K1052" s="230"/>
      <c r="L1052" s="230"/>
      <c r="M1052" s="230"/>
      <c r="N1052" s="230"/>
      <c r="O1052" s="230"/>
      <c r="P1052" s="230"/>
      <c r="Q1052" s="231"/>
      <c r="R1052" s="231"/>
      <c r="S1052" s="231"/>
      <c r="T1052" s="231"/>
      <c r="U1052" s="231"/>
    </row>
    <row r="1053" spans="1:21" s="7" customFormat="1" x14ac:dyDescent="0.2">
      <c r="A1053" s="230"/>
      <c r="B1053" s="230"/>
      <c r="C1053" s="226"/>
      <c r="D1053" s="230"/>
      <c r="E1053" s="230"/>
      <c r="F1053" s="230"/>
      <c r="G1053" s="230"/>
      <c r="H1053" s="230"/>
      <c r="I1053" s="230"/>
      <c r="J1053" s="230"/>
      <c r="K1053" s="230"/>
      <c r="L1053" s="230"/>
      <c r="M1053" s="230"/>
      <c r="N1053" s="230"/>
      <c r="O1053" s="230"/>
      <c r="P1053" s="230"/>
      <c r="Q1053" s="231"/>
      <c r="R1053" s="231"/>
      <c r="S1053" s="231"/>
      <c r="T1053" s="231"/>
      <c r="U1053" s="231"/>
    </row>
    <row r="1054" spans="1:21" s="7" customFormat="1" x14ac:dyDescent="0.2">
      <c r="A1054" s="230"/>
      <c r="B1054" s="230"/>
      <c r="C1054" s="226"/>
      <c r="D1054" s="230"/>
      <c r="E1054" s="230"/>
      <c r="F1054" s="230"/>
      <c r="G1054" s="230"/>
      <c r="H1054" s="230"/>
      <c r="I1054" s="230"/>
      <c r="J1054" s="230"/>
      <c r="K1054" s="230"/>
      <c r="L1054" s="230"/>
      <c r="M1054" s="230"/>
      <c r="N1054" s="230"/>
      <c r="O1054" s="230"/>
      <c r="P1054" s="230"/>
      <c r="Q1054" s="231"/>
      <c r="R1054" s="231"/>
      <c r="S1054" s="231"/>
      <c r="T1054" s="231"/>
      <c r="U1054" s="231"/>
    </row>
    <row r="1055" spans="1:21" s="7" customFormat="1" x14ac:dyDescent="0.2"/>
    <row r="1056" spans="1:21" s="7" customFormat="1" x14ac:dyDescent="0.2"/>
    <row r="1057" s="7" customFormat="1" x14ac:dyDescent="0.2"/>
    <row r="1058" s="7" customFormat="1" x14ac:dyDescent="0.2"/>
    <row r="1059" s="7" customFormat="1" x14ac:dyDescent="0.2"/>
    <row r="1060" s="7" customFormat="1" x14ac:dyDescent="0.2"/>
    <row r="1061" s="7" customFormat="1" x14ac:dyDescent="0.2"/>
    <row r="1062" s="7" customFormat="1" x14ac:dyDescent="0.2"/>
    <row r="1063" s="7" customFormat="1" x14ac:dyDescent="0.2"/>
    <row r="1064" s="7" customFormat="1" x14ac:dyDescent="0.2"/>
    <row r="1065" s="7" customFormat="1" x14ac:dyDescent="0.2"/>
    <row r="1066" s="7" customFormat="1" x14ac:dyDescent="0.2"/>
    <row r="1067" s="7" customFormat="1" x14ac:dyDescent="0.2"/>
    <row r="1068" s="7" customFormat="1" x14ac:dyDescent="0.2"/>
    <row r="1069" s="7" customFormat="1" x14ac:dyDescent="0.2"/>
    <row r="1070" s="7" customFormat="1" x14ac:dyDescent="0.2"/>
    <row r="1071" s="7" customFormat="1" x14ac:dyDescent="0.2"/>
    <row r="1072" s="7" customFormat="1" x14ac:dyDescent="0.2"/>
    <row r="1073" s="7" customFormat="1" x14ac:dyDescent="0.2"/>
    <row r="1074" s="7" customFormat="1" x14ac:dyDescent="0.2"/>
    <row r="1075" s="7" customFormat="1" x14ac:dyDescent="0.2"/>
    <row r="1076" s="7" customFormat="1" x14ac:dyDescent="0.2"/>
    <row r="1077" s="7" customFormat="1" x14ac:dyDescent="0.2"/>
    <row r="1078" s="7" customFormat="1" x14ac:dyDescent="0.2"/>
    <row r="1079" s="7" customFormat="1" x14ac:dyDescent="0.2"/>
    <row r="1080" s="7" customFormat="1" x14ac:dyDescent="0.2"/>
    <row r="1081" s="7" customFormat="1" x14ac:dyDescent="0.2"/>
    <row r="1082" s="7" customFormat="1" x14ac:dyDescent="0.2"/>
    <row r="1083" s="7" customFormat="1" x14ac:dyDescent="0.2"/>
    <row r="1084" s="7" customFormat="1" x14ac:dyDescent="0.2"/>
    <row r="1085" s="7" customFormat="1" x14ac:dyDescent="0.2"/>
    <row r="1086" s="7" customFormat="1" x14ac:dyDescent="0.2"/>
    <row r="1087" s="7" customFormat="1" x14ac:dyDescent="0.2"/>
    <row r="1088" s="7" customFormat="1" x14ac:dyDescent="0.2"/>
    <row r="1089" s="7" customFormat="1" x14ac:dyDescent="0.2"/>
    <row r="1090" s="7" customFormat="1" x14ac:dyDescent="0.2"/>
    <row r="1091" s="7" customFormat="1" x14ac:dyDescent="0.2"/>
    <row r="1092" s="7" customFormat="1" x14ac:dyDescent="0.2"/>
    <row r="1093" s="7" customFormat="1" x14ac:dyDescent="0.2"/>
    <row r="1094" s="7" customFormat="1" x14ac:dyDescent="0.2"/>
    <row r="1095" s="7" customFormat="1" x14ac:dyDescent="0.2"/>
    <row r="1096" s="7" customFormat="1" x14ac:dyDescent="0.2"/>
    <row r="1097" s="7" customFormat="1" x14ac:dyDescent="0.2"/>
    <row r="1098" s="7" customFormat="1" x14ac:dyDescent="0.2"/>
    <row r="1099" s="7" customFormat="1" x14ac:dyDescent="0.2"/>
    <row r="1100" s="7" customFormat="1" x14ac:dyDescent="0.2"/>
    <row r="1101" s="7" customFormat="1" x14ac:dyDescent="0.2"/>
    <row r="1102" s="7" customFormat="1" x14ac:dyDescent="0.2"/>
    <row r="1103" s="7" customFormat="1" x14ac:dyDescent="0.2"/>
    <row r="1104" s="7" customFormat="1" x14ac:dyDescent="0.2"/>
    <row r="1105" s="7" customFormat="1" x14ac:dyDescent="0.2"/>
    <row r="1106" s="7" customFormat="1" x14ac:dyDescent="0.2"/>
    <row r="1107" s="7" customFormat="1" x14ac:dyDescent="0.2"/>
    <row r="1108" s="7" customFormat="1" x14ac:dyDescent="0.2"/>
    <row r="1109" s="7" customFormat="1" x14ac:dyDescent="0.2"/>
    <row r="1110" s="7" customFormat="1" x14ac:dyDescent="0.2"/>
    <row r="1111" s="7" customFormat="1" x14ac:dyDescent="0.2"/>
    <row r="1112" s="7" customFormat="1" x14ac:dyDescent="0.2"/>
    <row r="1113" s="7" customFormat="1" x14ac:dyDescent="0.2"/>
    <row r="1114" s="7" customFormat="1" x14ac:dyDescent="0.2"/>
    <row r="1115" s="7" customFormat="1" x14ac:dyDescent="0.2"/>
    <row r="1116" s="7" customFormat="1" x14ac:dyDescent="0.2"/>
    <row r="1117" s="7" customFormat="1" x14ac:dyDescent="0.2"/>
    <row r="1118" s="7" customFormat="1" x14ac:dyDescent="0.2"/>
    <row r="1119" s="7" customFormat="1" x14ac:dyDescent="0.2"/>
    <row r="1120" s="7" customFormat="1" x14ac:dyDescent="0.2"/>
    <row r="1121" s="7" customFormat="1" x14ac:dyDescent="0.2"/>
    <row r="1122" s="7" customFormat="1" x14ac:dyDescent="0.2"/>
    <row r="1123" s="7" customFormat="1" x14ac:dyDescent="0.2"/>
    <row r="1124" s="7" customFormat="1" x14ac:dyDescent="0.2"/>
    <row r="1125" s="7" customFormat="1" x14ac:dyDescent="0.2"/>
    <row r="1126" s="7" customFormat="1" x14ac:dyDescent="0.2"/>
    <row r="1127" s="7" customFormat="1" x14ac:dyDescent="0.2"/>
    <row r="1128" s="7" customFormat="1" x14ac:dyDescent="0.2"/>
    <row r="1129" s="7" customFormat="1" x14ac:dyDescent="0.2"/>
    <row r="1130" s="7" customFormat="1" x14ac:dyDescent="0.2"/>
    <row r="1131" s="7" customFormat="1" x14ac:dyDescent="0.2"/>
    <row r="1132" s="7" customFormat="1" x14ac:dyDescent="0.2"/>
    <row r="1133" s="7" customFormat="1" x14ac:dyDescent="0.2"/>
    <row r="1134" s="7" customFormat="1" x14ac:dyDescent="0.2"/>
    <row r="1135" s="7" customFormat="1" x14ac:dyDescent="0.2"/>
    <row r="1136" s="7" customFormat="1" x14ac:dyDescent="0.2"/>
    <row r="1137" s="7" customFormat="1" x14ac:dyDescent="0.2"/>
    <row r="1138" s="7" customFormat="1" x14ac:dyDescent="0.2"/>
    <row r="1139" s="7" customFormat="1" x14ac:dyDescent="0.2"/>
    <row r="1140" s="7" customFormat="1" x14ac:dyDescent="0.2"/>
    <row r="1141" s="7" customFormat="1" x14ac:dyDescent="0.2"/>
    <row r="1142" s="7" customFormat="1" x14ac:dyDescent="0.2"/>
    <row r="1143" s="7" customFormat="1" x14ac:dyDescent="0.2"/>
    <row r="1144" s="7" customFormat="1" x14ac:dyDescent="0.2"/>
    <row r="1145" s="7" customFormat="1" x14ac:dyDescent="0.2"/>
    <row r="1146" s="7" customFormat="1" x14ac:dyDescent="0.2"/>
    <row r="1147" s="7" customFormat="1" x14ac:dyDescent="0.2"/>
    <row r="1148" s="7" customFormat="1" x14ac:dyDescent="0.2"/>
    <row r="1149" s="7" customFormat="1" x14ac:dyDescent="0.2"/>
    <row r="1150" s="7" customFormat="1" x14ac:dyDescent="0.2"/>
    <row r="1151" s="7" customFormat="1" x14ac:dyDescent="0.2"/>
    <row r="1152" s="7" customFormat="1" x14ac:dyDescent="0.2"/>
    <row r="1153" s="7" customFormat="1" x14ac:dyDescent="0.2"/>
    <row r="1154" s="7" customFormat="1" x14ac:dyDescent="0.2"/>
    <row r="1155" s="7" customFormat="1" x14ac:dyDescent="0.2"/>
    <row r="1156" s="7" customFormat="1" x14ac:dyDescent="0.2"/>
    <row r="1157" s="7" customFormat="1" x14ac:dyDescent="0.2"/>
    <row r="1158" s="7" customFormat="1" x14ac:dyDescent="0.2"/>
    <row r="1159" s="7" customFormat="1" x14ac:dyDescent="0.2"/>
    <row r="1160" s="7" customFormat="1" x14ac:dyDescent="0.2"/>
    <row r="1161" s="7" customFormat="1" x14ac:dyDescent="0.2"/>
    <row r="1162" s="7" customFormat="1" x14ac:dyDescent="0.2"/>
    <row r="1163" s="7" customFormat="1" x14ac:dyDescent="0.2"/>
    <row r="1164" s="7" customFormat="1" x14ac:dyDescent="0.2"/>
    <row r="1165" s="7" customFormat="1" x14ac:dyDescent="0.2"/>
    <row r="1166" s="7" customFormat="1" x14ac:dyDescent="0.2"/>
    <row r="1167" s="7" customFormat="1" x14ac:dyDescent="0.2"/>
    <row r="1168" s="7" customFormat="1" x14ac:dyDescent="0.2"/>
    <row r="1169" s="7" customFormat="1" x14ac:dyDescent="0.2"/>
    <row r="1170" s="7" customFormat="1" x14ac:dyDescent="0.2"/>
    <row r="1171" s="7" customFormat="1" x14ac:dyDescent="0.2"/>
    <row r="1172" s="7" customFormat="1" x14ac:dyDescent="0.2"/>
    <row r="1173" s="7" customFormat="1" x14ac:dyDescent="0.2"/>
    <row r="1174" s="7" customFormat="1" x14ac:dyDescent="0.2"/>
    <row r="1175" s="7" customFormat="1" x14ac:dyDescent="0.2"/>
    <row r="1176" s="7" customFormat="1" x14ac:dyDescent="0.2"/>
    <row r="1177" s="7" customFormat="1" x14ac:dyDescent="0.2"/>
    <row r="1178" s="7" customFormat="1" x14ac:dyDescent="0.2"/>
    <row r="1179" s="7" customFormat="1" x14ac:dyDescent="0.2"/>
    <row r="1180" s="7" customFormat="1" x14ac:dyDescent="0.2"/>
    <row r="1181" s="7" customFormat="1" x14ac:dyDescent="0.2"/>
    <row r="1182" s="7" customFormat="1" x14ac:dyDescent="0.2"/>
    <row r="1183" s="7" customFormat="1" x14ac:dyDescent="0.2"/>
    <row r="1184" s="7" customFormat="1" x14ac:dyDescent="0.2"/>
    <row r="1185" s="7" customFormat="1" x14ac:dyDescent="0.2"/>
    <row r="1186" s="7" customFormat="1" x14ac:dyDescent="0.2"/>
    <row r="1187" s="7" customFormat="1" x14ac:dyDescent="0.2"/>
    <row r="1188" s="7" customFormat="1" x14ac:dyDescent="0.2"/>
    <row r="1189" s="7" customFormat="1" x14ac:dyDescent="0.2"/>
    <row r="1190" s="7" customFormat="1" x14ac:dyDescent="0.2"/>
    <row r="1191" s="7" customFormat="1" x14ac:dyDescent="0.2"/>
    <row r="1192" s="7" customFormat="1" x14ac:dyDescent="0.2"/>
    <row r="1193" s="7" customFormat="1" x14ac:dyDescent="0.2"/>
    <row r="1194" s="7" customFormat="1" x14ac:dyDescent="0.2"/>
    <row r="1195" s="7" customFormat="1" x14ac:dyDescent="0.2"/>
    <row r="1196" s="7" customFormat="1" x14ac:dyDescent="0.2"/>
    <row r="1197" s="7" customFormat="1" x14ac:dyDescent="0.2"/>
    <row r="1198" s="7" customFormat="1" x14ac:dyDescent="0.2"/>
    <row r="1199" s="7" customFormat="1" x14ac:dyDescent="0.2"/>
    <row r="1200" s="7" customFormat="1" x14ac:dyDescent="0.2"/>
    <row r="1201" s="7" customFormat="1" x14ac:dyDescent="0.2"/>
    <row r="1202" s="7" customFormat="1" x14ac:dyDescent="0.2"/>
    <row r="1203" s="7" customFormat="1" x14ac:dyDescent="0.2"/>
    <row r="1204" s="7" customFormat="1" x14ac:dyDescent="0.2"/>
    <row r="1205" s="7" customFormat="1" x14ac:dyDescent="0.2"/>
    <row r="1206" s="7" customFormat="1" x14ac:dyDescent="0.2"/>
    <row r="1207" s="7" customFormat="1" x14ac:dyDescent="0.2"/>
    <row r="1208" s="7" customFormat="1" x14ac:dyDescent="0.2"/>
    <row r="1209" s="7" customFormat="1" x14ac:dyDescent="0.2"/>
    <row r="1210" s="7" customFormat="1" x14ac:dyDescent="0.2"/>
    <row r="1211" s="7" customFormat="1" x14ac:dyDescent="0.2"/>
    <row r="1212" s="7" customFormat="1" x14ac:dyDescent="0.2"/>
    <row r="1213" s="7" customFormat="1" x14ac:dyDescent="0.2"/>
    <row r="1214" s="7" customFormat="1" x14ac:dyDescent="0.2"/>
    <row r="1215" s="7" customFormat="1" x14ac:dyDescent="0.2"/>
    <row r="1216" s="7" customFormat="1" x14ac:dyDescent="0.2"/>
    <row r="1217" s="7" customFormat="1" x14ac:dyDescent="0.2"/>
    <row r="1218" s="7" customFormat="1" x14ac:dyDescent="0.2"/>
    <row r="1219" s="7" customFormat="1" x14ac:dyDescent="0.2"/>
    <row r="1220" s="7" customFormat="1" x14ac:dyDescent="0.2"/>
    <row r="1221" s="7" customFormat="1" x14ac:dyDescent="0.2"/>
    <row r="1222" s="7" customFormat="1" x14ac:dyDescent="0.2"/>
    <row r="1223" s="7" customFormat="1" x14ac:dyDescent="0.2"/>
    <row r="1224" s="7" customFormat="1" x14ac:dyDescent="0.2"/>
    <row r="1225" s="7" customFormat="1" x14ac:dyDescent="0.2"/>
    <row r="1226" s="7" customFormat="1" x14ac:dyDescent="0.2"/>
    <row r="1227" s="7" customFormat="1" x14ac:dyDescent="0.2"/>
    <row r="1228" s="7" customFormat="1" x14ac:dyDescent="0.2"/>
    <row r="1229" s="7" customFormat="1" x14ac:dyDescent="0.2"/>
    <row r="1230" s="7" customFormat="1" x14ac:dyDescent="0.2"/>
    <row r="1231" s="7" customFormat="1" x14ac:dyDescent="0.2"/>
    <row r="1232" s="7" customFormat="1" x14ac:dyDescent="0.2"/>
    <row r="1233" s="7" customFormat="1" x14ac:dyDescent="0.2"/>
    <row r="1234" s="7" customFormat="1" x14ac:dyDescent="0.2"/>
    <row r="1235" s="7" customFormat="1" x14ac:dyDescent="0.2"/>
    <row r="1236" s="7" customFormat="1" x14ac:dyDescent="0.2"/>
    <row r="1237" s="7" customFormat="1" x14ac:dyDescent="0.2"/>
    <row r="1238" s="7" customFormat="1" x14ac:dyDescent="0.2"/>
    <row r="1239" s="7" customFormat="1" x14ac:dyDescent="0.2"/>
    <row r="1240" s="7" customFormat="1" x14ac:dyDescent="0.2"/>
    <row r="1241" s="7" customFormat="1" x14ac:dyDescent="0.2"/>
    <row r="1242" s="7" customFormat="1" x14ac:dyDescent="0.2"/>
    <row r="1243" s="7" customFormat="1" x14ac:dyDescent="0.2"/>
    <row r="1244" s="7" customFormat="1" x14ac:dyDescent="0.2"/>
    <row r="1245" s="7" customFormat="1" x14ac:dyDescent="0.2"/>
    <row r="1246" s="7" customFormat="1" x14ac:dyDescent="0.2"/>
    <row r="1247" s="7" customFormat="1" x14ac:dyDescent="0.2"/>
    <row r="1248" s="7" customFormat="1" x14ac:dyDescent="0.2"/>
    <row r="1249" s="7" customFormat="1" x14ac:dyDescent="0.2"/>
    <row r="1250" s="7" customFormat="1" x14ac:dyDescent="0.2"/>
    <row r="1251" s="7" customFormat="1" x14ac:dyDescent="0.2"/>
    <row r="1252" s="7" customFormat="1" x14ac:dyDescent="0.2"/>
    <row r="1253" s="7" customFormat="1" x14ac:dyDescent="0.2"/>
    <row r="1254" s="7" customFormat="1" x14ac:dyDescent="0.2"/>
    <row r="1255" s="7" customFormat="1" x14ac:dyDescent="0.2"/>
    <row r="1256" s="7" customFormat="1" x14ac:dyDescent="0.2"/>
    <row r="1257" s="7" customFormat="1" x14ac:dyDescent="0.2"/>
    <row r="1258" s="7" customFormat="1" x14ac:dyDescent="0.2"/>
    <row r="1259" s="7" customFormat="1" x14ac:dyDescent="0.2"/>
    <row r="1260" s="7" customFormat="1" x14ac:dyDescent="0.2"/>
    <row r="1261" s="7" customFormat="1" x14ac:dyDescent="0.2"/>
    <row r="1262" s="7" customFormat="1" x14ac:dyDescent="0.2"/>
    <row r="1263" s="7" customFormat="1" x14ac:dyDescent="0.2"/>
    <row r="1264" s="7" customFormat="1" x14ac:dyDescent="0.2"/>
    <row r="1265" s="7" customFormat="1" x14ac:dyDescent="0.2"/>
    <row r="1266" s="7" customFormat="1" x14ac:dyDescent="0.2"/>
    <row r="1267" s="7" customFormat="1" x14ac:dyDescent="0.2"/>
    <row r="1268" s="7" customFormat="1" x14ac:dyDescent="0.2"/>
    <row r="1269" s="7" customFormat="1" x14ac:dyDescent="0.2"/>
    <row r="1270" s="7" customFormat="1" x14ac:dyDescent="0.2"/>
    <row r="1271" s="7" customFormat="1" x14ac:dyDescent="0.2"/>
    <row r="1272" s="7" customFormat="1" x14ac:dyDescent="0.2"/>
    <row r="1273" s="7" customFormat="1" x14ac:dyDescent="0.2"/>
    <row r="1274" s="7" customFormat="1" x14ac:dyDescent="0.2"/>
    <row r="1275" s="7" customFormat="1" x14ac:dyDescent="0.2"/>
    <row r="1276" s="7" customFormat="1" x14ac:dyDescent="0.2"/>
    <row r="1277" s="7" customFormat="1" x14ac:dyDescent="0.2"/>
    <row r="1278" s="7" customFormat="1" x14ac:dyDescent="0.2"/>
    <row r="1279" s="7" customFormat="1" x14ac:dyDescent="0.2"/>
    <row r="1280" s="7" customFormat="1" x14ac:dyDescent="0.2"/>
    <row r="1281" s="7" customFormat="1" x14ac:dyDescent="0.2"/>
    <row r="1282" s="7" customFormat="1" x14ac:dyDescent="0.2"/>
    <row r="1283" s="7" customFormat="1" x14ac:dyDescent="0.2"/>
    <row r="1284" s="7" customFormat="1" x14ac:dyDescent="0.2"/>
    <row r="1285" s="7" customFormat="1" x14ac:dyDescent="0.2"/>
    <row r="1286" s="7" customFormat="1" x14ac:dyDescent="0.2"/>
    <row r="1287" s="7" customFormat="1" x14ac:dyDescent="0.2"/>
    <row r="1288" s="7" customFormat="1" x14ac:dyDescent="0.2"/>
    <row r="1289" s="7" customFormat="1" x14ac:dyDescent="0.2"/>
    <row r="1290" s="7" customFormat="1" x14ac:dyDescent="0.2"/>
    <row r="1291" s="7" customFormat="1" x14ac:dyDescent="0.2"/>
    <row r="1292" s="7" customFormat="1" x14ac:dyDescent="0.2"/>
    <row r="1293" s="7" customFormat="1" x14ac:dyDescent="0.2"/>
    <row r="1294" s="7" customFormat="1" x14ac:dyDescent="0.2"/>
    <row r="1295" s="7" customFormat="1" x14ac:dyDescent="0.2"/>
    <row r="1296" s="7" customFormat="1" x14ac:dyDescent="0.2"/>
    <row r="1297" s="7" customFormat="1" x14ac:dyDescent="0.2"/>
    <row r="1298" s="7" customFormat="1" x14ac:dyDescent="0.2"/>
    <row r="1299" s="7" customFormat="1" x14ac:dyDescent="0.2"/>
    <row r="1300" s="7" customFormat="1" x14ac:dyDescent="0.2"/>
    <row r="1301" s="7" customFormat="1" x14ac:dyDescent="0.2"/>
    <row r="1302" s="7" customFormat="1" x14ac:dyDescent="0.2"/>
    <row r="1303" s="7" customFormat="1" x14ac:dyDescent="0.2"/>
    <row r="1304" s="7" customFormat="1" x14ac:dyDescent="0.2"/>
    <row r="1305" s="7" customFormat="1" x14ac:dyDescent="0.2"/>
    <row r="1306" s="7" customFormat="1" x14ac:dyDescent="0.2"/>
    <row r="1307" s="7" customFormat="1" x14ac:dyDescent="0.2"/>
    <row r="1308" s="7" customFormat="1" x14ac:dyDescent="0.2"/>
    <row r="1309" s="7" customFormat="1" x14ac:dyDescent="0.2"/>
    <row r="1310" s="7" customFormat="1" x14ac:dyDescent="0.2"/>
    <row r="1311" s="7" customFormat="1" x14ac:dyDescent="0.2"/>
    <row r="1312" s="7" customFormat="1" x14ac:dyDescent="0.2"/>
    <row r="1313" s="7" customFormat="1" x14ac:dyDescent="0.2"/>
    <row r="1314" s="7" customFormat="1" x14ac:dyDescent="0.2"/>
    <row r="1315" s="7" customFormat="1" x14ac:dyDescent="0.2"/>
    <row r="1316" s="7" customFormat="1" x14ac:dyDescent="0.2"/>
    <row r="1317" s="7" customFormat="1" x14ac:dyDescent="0.2"/>
    <row r="1318" s="7" customFormat="1" x14ac:dyDescent="0.2"/>
    <row r="1319" s="7" customFormat="1" x14ac:dyDescent="0.2"/>
    <row r="1320" s="7" customFormat="1" x14ac:dyDescent="0.2"/>
    <row r="1321" s="7" customFormat="1" x14ac:dyDescent="0.2"/>
    <row r="1322" s="7" customFormat="1" x14ac:dyDescent="0.2"/>
    <row r="1323" s="7" customFormat="1" x14ac:dyDescent="0.2"/>
    <row r="1324" s="7" customFormat="1" x14ac:dyDescent="0.2"/>
    <row r="1325" s="7" customFormat="1" x14ac:dyDescent="0.2"/>
    <row r="1326" s="7" customFormat="1" x14ac:dyDescent="0.2"/>
    <row r="1327" s="7" customFormat="1" x14ac:dyDescent="0.2"/>
    <row r="1328" s="7" customFormat="1" x14ac:dyDescent="0.2"/>
    <row r="1329" s="7" customFormat="1" x14ac:dyDescent="0.2"/>
    <row r="1330" s="7" customFormat="1" x14ac:dyDescent="0.2"/>
    <row r="1331" s="7" customFormat="1" x14ac:dyDescent="0.2"/>
    <row r="1332" s="7" customFormat="1" x14ac:dyDescent="0.2"/>
    <row r="1333" s="7" customFormat="1" x14ac:dyDescent="0.2"/>
    <row r="1334" s="7" customFormat="1" x14ac:dyDescent="0.2"/>
    <row r="1335" s="7" customFormat="1" x14ac:dyDescent="0.2"/>
    <row r="1336" s="7" customFormat="1" x14ac:dyDescent="0.2"/>
    <row r="1337" s="7" customFormat="1" x14ac:dyDescent="0.2"/>
    <row r="1338" s="7" customFormat="1" x14ac:dyDescent="0.2"/>
    <row r="1339" s="7" customFormat="1" x14ac:dyDescent="0.2"/>
    <row r="1340" s="7" customFormat="1" x14ac:dyDescent="0.2"/>
    <row r="1341" s="7" customFormat="1" x14ac:dyDescent="0.2"/>
    <row r="1342" s="7" customFormat="1" x14ac:dyDescent="0.2"/>
    <row r="1343" s="7" customFormat="1" x14ac:dyDescent="0.2"/>
    <row r="1344" s="7" customFormat="1" x14ac:dyDescent="0.2"/>
    <row r="1345" s="7" customFormat="1" x14ac:dyDescent="0.2"/>
    <row r="1346" s="7" customFormat="1" x14ac:dyDescent="0.2"/>
    <row r="1347" s="7" customFormat="1" x14ac:dyDescent="0.2"/>
    <row r="1348" s="7" customFormat="1" x14ac:dyDescent="0.2"/>
    <row r="1349" s="7" customFormat="1" x14ac:dyDescent="0.2"/>
    <row r="1350" s="7" customFormat="1" x14ac:dyDescent="0.2"/>
    <row r="1351" s="7" customFormat="1" x14ac:dyDescent="0.2"/>
    <row r="1352" s="7" customFormat="1" x14ac:dyDescent="0.2"/>
    <row r="1353" s="7" customFormat="1" x14ac:dyDescent="0.2"/>
    <row r="1354" s="7" customFormat="1" x14ac:dyDescent="0.2"/>
    <row r="1355" s="7" customFormat="1" x14ac:dyDescent="0.2"/>
    <row r="1356" s="7" customFormat="1" x14ac:dyDescent="0.2"/>
    <row r="1357" s="7" customFormat="1" x14ac:dyDescent="0.2"/>
    <row r="1358" s="7" customFormat="1" x14ac:dyDescent="0.2"/>
    <row r="1359" s="7" customFormat="1" x14ac:dyDescent="0.2"/>
    <row r="1360" s="7" customFormat="1" x14ac:dyDescent="0.2"/>
    <row r="1361" s="7" customFormat="1" x14ac:dyDescent="0.2"/>
    <row r="1362" s="7" customFormat="1" x14ac:dyDescent="0.2"/>
    <row r="1363" s="7" customFormat="1" x14ac:dyDescent="0.2"/>
    <row r="1364" s="7" customFormat="1" x14ac:dyDescent="0.2"/>
    <row r="1365" s="7" customFormat="1" x14ac:dyDescent="0.2"/>
    <row r="1366" s="7" customFormat="1" x14ac:dyDescent="0.2"/>
    <row r="1367" s="7" customFormat="1" x14ac:dyDescent="0.2"/>
    <row r="1368" s="7" customFormat="1" x14ac:dyDescent="0.2"/>
    <row r="1369" s="7" customFormat="1" x14ac:dyDescent="0.2"/>
    <row r="1370" s="7" customFormat="1" x14ac:dyDescent="0.2"/>
    <row r="1371" s="7" customFormat="1" x14ac:dyDescent="0.2"/>
    <row r="1372" s="7" customFormat="1" x14ac:dyDescent="0.2"/>
    <row r="1373" s="7" customFormat="1" x14ac:dyDescent="0.2"/>
    <row r="1374" s="7" customFormat="1" x14ac:dyDescent="0.2"/>
    <row r="1375" s="7" customFormat="1" x14ac:dyDescent="0.2"/>
    <row r="1376" s="7" customFormat="1" x14ac:dyDescent="0.2"/>
    <row r="1377" s="7" customFormat="1" x14ac:dyDescent="0.2"/>
    <row r="1378" s="7" customFormat="1" x14ac:dyDescent="0.2"/>
    <row r="1379" s="7" customFormat="1" x14ac:dyDescent="0.2"/>
    <row r="1380" s="7" customFormat="1" x14ac:dyDescent="0.2"/>
    <row r="1381" s="7" customFormat="1" x14ac:dyDescent="0.2"/>
    <row r="1382" s="7" customFormat="1" x14ac:dyDescent="0.2"/>
    <row r="1383" s="7" customFormat="1" x14ac:dyDescent="0.2"/>
    <row r="1384" s="7" customFormat="1" x14ac:dyDescent="0.2"/>
    <row r="1385" s="7" customFormat="1" x14ac:dyDescent="0.2"/>
    <row r="1386" s="7" customFormat="1" x14ac:dyDescent="0.2"/>
    <row r="1387" s="7" customFormat="1" x14ac:dyDescent="0.2"/>
    <row r="1388" s="7" customFormat="1" x14ac:dyDescent="0.2"/>
    <row r="1389" s="7" customFormat="1" x14ac:dyDescent="0.2"/>
    <row r="1390" s="7" customFormat="1" x14ac:dyDescent="0.2"/>
    <row r="1391" s="7" customFormat="1" x14ac:dyDescent="0.2"/>
    <row r="1392" s="7" customFormat="1" x14ac:dyDescent="0.2"/>
    <row r="1393" s="7" customFormat="1" x14ac:dyDescent="0.2"/>
    <row r="1394" s="7" customFormat="1" x14ac:dyDescent="0.2"/>
    <row r="1395" s="7" customFormat="1" x14ac:dyDescent="0.2"/>
    <row r="1396" s="7" customFormat="1" x14ac:dyDescent="0.2"/>
    <row r="1397" s="7" customFormat="1" x14ac:dyDescent="0.2"/>
    <row r="1398" s="7" customFormat="1" x14ac:dyDescent="0.2"/>
    <row r="1399" s="7" customFormat="1" x14ac:dyDescent="0.2"/>
    <row r="1400" s="7" customFormat="1" x14ac:dyDescent="0.2"/>
    <row r="1401" s="7" customFormat="1" x14ac:dyDescent="0.2"/>
    <row r="1402" s="7" customFormat="1" x14ac:dyDescent="0.2"/>
    <row r="1403" s="7" customFormat="1" x14ac:dyDescent="0.2"/>
    <row r="1404" s="7" customFormat="1" x14ac:dyDescent="0.2"/>
    <row r="1405" s="7" customFormat="1" x14ac:dyDescent="0.2"/>
    <row r="1406" s="7" customFormat="1" x14ac:dyDescent="0.2"/>
    <row r="1407" s="7" customFormat="1" x14ac:dyDescent="0.2"/>
    <row r="1408" s="7" customFormat="1" x14ac:dyDescent="0.2"/>
    <row r="1409" s="7" customFormat="1" x14ac:dyDescent="0.2"/>
    <row r="1410" s="7" customFormat="1" x14ac:dyDescent="0.2"/>
    <row r="1411" s="7" customFormat="1" x14ac:dyDescent="0.2"/>
    <row r="1412" s="7" customFormat="1" x14ac:dyDescent="0.2"/>
    <row r="1413" s="7" customFormat="1" x14ac:dyDescent="0.2"/>
    <row r="1414" s="7" customFormat="1" x14ac:dyDescent="0.2"/>
    <row r="1415" s="7" customFormat="1" x14ac:dyDescent="0.2"/>
    <row r="1416" s="7" customFormat="1" x14ac:dyDescent="0.2"/>
    <row r="1417" s="7" customFormat="1" x14ac:dyDescent="0.2"/>
    <row r="1418" s="7" customFormat="1" x14ac:dyDescent="0.2"/>
    <row r="1419" s="7" customFormat="1" x14ac:dyDescent="0.2"/>
    <row r="1420" s="7" customFormat="1" x14ac:dyDescent="0.2"/>
    <row r="1421" s="7" customFormat="1" x14ac:dyDescent="0.2"/>
    <row r="1422" s="7" customFormat="1" x14ac:dyDescent="0.2"/>
    <row r="1423" s="7" customFormat="1" x14ac:dyDescent="0.2"/>
    <row r="1424" s="7" customFormat="1" x14ac:dyDescent="0.2"/>
    <row r="1425" s="7" customFormat="1" x14ac:dyDescent="0.2"/>
    <row r="1426" s="7" customFormat="1" x14ac:dyDescent="0.2"/>
    <row r="1427" s="7" customFormat="1" x14ac:dyDescent="0.2"/>
    <row r="1428" s="7" customFormat="1" x14ac:dyDescent="0.2"/>
    <row r="1429" s="7" customFormat="1" x14ac:dyDescent="0.2"/>
    <row r="1430" s="7" customFormat="1" x14ac:dyDescent="0.2"/>
    <row r="1431" s="7" customFormat="1" x14ac:dyDescent="0.2"/>
    <row r="1432" s="7" customFormat="1" x14ac:dyDescent="0.2"/>
    <row r="1433" s="7" customFormat="1" x14ac:dyDescent="0.2"/>
    <row r="1434" s="7" customFormat="1" x14ac:dyDescent="0.2"/>
    <row r="1435" s="7" customFormat="1" x14ac:dyDescent="0.2"/>
    <row r="1436" s="7" customFormat="1" x14ac:dyDescent="0.2"/>
    <row r="1437" s="7" customFormat="1" x14ac:dyDescent="0.2"/>
    <row r="1438" s="7" customFormat="1" x14ac:dyDescent="0.2"/>
    <row r="1439" s="7" customFormat="1" x14ac:dyDescent="0.2"/>
    <row r="1440" s="7" customFormat="1" x14ac:dyDescent="0.2"/>
    <row r="1441" s="7" customFormat="1" x14ac:dyDescent="0.2"/>
    <row r="1442" s="7" customFormat="1" x14ac:dyDescent="0.2"/>
    <row r="1443" s="7" customFormat="1" x14ac:dyDescent="0.2"/>
    <row r="1444" s="7" customFormat="1" x14ac:dyDescent="0.2"/>
    <row r="1445" s="7" customFormat="1" x14ac:dyDescent="0.2"/>
    <row r="1446" s="7" customFormat="1" x14ac:dyDescent="0.2"/>
    <row r="1447" s="7" customFormat="1" x14ac:dyDescent="0.2"/>
    <row r="1448" s="7" customFormat="1" x14ac:dyDescent="0.2"/>
    <row r="1449" s="7" customFormat="1" x14ac:dyDescent="0.2"/>
    <row r="1450" s="7" customFormat="1" x14ac:dyDescent="0.2"/>
    <row r="1451" s="7" customFormat="1" x14ac:dyDescent="0.2"/>
    <row r="1452" s="7" customFormat="1" x14ac:dyDescent="0.2"/>
    <row r="1453" s="7" customFormat="1" x14ac:dyDescent="0.2"/>
    <row r="1454" s="7" customFormat="1" x14ac:dyDescent="0.2"/>
    <row r="1455" s="7" customFormat="1" x14ac:dyDescent="0.2"/>
    <row r="1456" s="7" customFormat="1" x14ac:dyDescent="0.2"/>
    <row r="1457" s="7" customFormat="1" x14ac:dyDescent="0.2"/>
    <row r="1458" s="7" customFormat="1" x14ac:dyDescent="0.2"/>
    <row r="1459" s="7" customFormat="1" x14ac:dyDescent="0.2"/>
    <row r="1460" s="7" customFormat="1" x14ac:dyDescent="0.2"/>
    <row r="1461" s="7" customFormat="1" x14ac:dyDescent="0.2"/>
    <row r="1462" s="7" customFormat="1" x14ac:dyDescent="0.2"/>
    <row r="1463" s="7" customFormat="1" x14ac:dyDescent="0.2"/>
    <row r="1464" s="7" customFormat="1" x14ac:dyDescent="0.2"/>
    <row r="1465" s="7" customFormat="1" x14ac:dyDescent="0.2"/>
    <row r="1466" s="7" customFormat="1" x14ac:dyDescent="0.2"/>
    <row r="1467" s="7" customFormat="1" x14ac:dyDescent="0.2"/>
    <row r="1468" s="7" customFormat="1" x14ac:dyDescent="0.2"/>
    <row r="1469" s="7" customFormat="1" x14ac:dyDescent="0.2"/>
    <row r="1470" s="7" customFormat="1" x14ac:dyDescent="0.2"/>
    <row r="1471" s="7" customFormat="1" x14ac:dyDescent="0.2"/>
    <row r="1472" s="7" customFormat="1" x14ac:dyDescent="0.2"/>
    <row r="1473" s="7" customFormat="1" x14ac:dyDescent="0.2"/>
    <row r="1474" s="7" customFormat="1" x14ac:dyDescent="0.2"/>
    <row r="1475" s="7" customFormat="1" x14ac:dyDescent="0.2"/>
    <row r="1476" s="7" customFormat="1" x14ac:dyDescent="0.2"/>
    <row r="1477" s="7" customFormat="1" x14ac:dyDescent="0.2"/>
    <row r="1478" s="7" customFormat="1" x14ac:dyDescent="0.2"/>
    <row r="1479" s="7" customFormat="1" x14ac:dyDescent="0.2"/>
    <row r="1480" s="7" customFormat="1" x14ac:dyDescent="0.2"/>
    <row r="1481" s="7" customFormat="1" x14ac:dyDescent="0.2"/>
    <row r="1482" s="7" customFormat="1" x14ac:dyDescent="0.2"/>
    <row r="1483" s="7" customFormat="1" x14ac:dyDescent="0.2"/>
    <row r="1484" s="7" customFormat="1" x14ac:dyDescent="0.2"/>
    <row r="1485" s="7" customFormat="1" x14ac:dyDescent="0.2"/>
    <row r="1486" s="7" customFormat="1" x14ac:dyDescent="0.2"/>
    <row r="1487" s="7" customFormat="1" x14ac:dyDescent="0.2"/>
    <row r="1488" s="7" customFormat="1" x14ac:dyDescent="0.2"/>
    <row r="1489" s="7" customFormat="1" x14ac:dyDescent="0.2"/>
    <row r="1490" s="7" customFormat="1" x14ac:dyDescent="0.2"/>
    <row r="1491" s="7" customFormat="1" x14ac:dyDescent="0.2"/>
    <row r="1492" s="7" customFormat="1" x14ac:dyDescent="0.2"/>
    <row r="1493" s="7" customFormat="1" x14ac:dyDescent="0.2"/>
    <row r="1494" s="7" customFormat="1" x14ac:dyDescent="0.2"/>
    <row r="1495" s="7" customFormat="1" x14ac:dyDescent="0.2"/>
    <row r="1496" s="7" customFormat="1" x14ac:dyDescent="0.2"/>
    <row r="1497" s="7" customFormat="1" x14ac:dyDescent="0.2"/>
    <row r="1498" s="7" customFormat="1" x14ac:dyDescent="0.2"/>
    <row r="1499" s="7" customFormat="1" x14ac:dyDescent="0.2"/>
    <row r="1500" s="7" customFormat="1" x14ac:dyDescent="0.2"/>
    <row r="1501" s="7" customFormat="1" x14ac:dyDescent="0.2"/>
    <row r="1502" s="7" customFormat="1" x14ac:dyDescent="0.2"/>
    <row r="1503" s="7" customFormat="1" x14ac:dyDescent="0.2"/>
    <row r="1504" s="7" customFormat="1" x14ac:dyDescent="0.2"/>
    <row r="1505" s="7" customFormat="1" x14ac:dyDescent="0.2"/>
    <row r="1506" s="7" customFormat="1" x14ac:dyDescent="0.2"/>
    <row r="1507" s="7" customFormat="1" x14ac:dyDescent="0.2"/>
    <row r="1508" s="7" customFormat="1" x14ac:dyDescent="0.2"/>
    <row r="1509" s="7" customFormat="1" x14ac:dyDescent="0.2"/>
    <row r="1510" s="7" customFormat="1" x14ac:dyDescent="0.2"/>
    <row r="1511" s="7" customFormat="1" x14ac:dyDescent="0.2"/>
    <row r="1512" s="7" customFormat="1" x14ac:dyDescent="0.2"/>
    <row r="1513" s="7" customFormat="1" x14ac:dyDescent="0.2"/>
    <row r="1514" s="7" customFormat="1" x14ac:dyDescent="0.2"/>
    <row r="1515" s="7" customFormat="1" x14ac:dyDescent="0.2"/>
    <row r="1516" s="7" customFormat="1" x14ac:dyDescent="0.2"/>
    <row r="1517" s="7" customFormat="1" x14ac:dyDescent="0.2"/>
    <row r="1518" s="7" customFormat="1" x14ac:dyDescent="0.2"/>
    <row r="1519" s="7" customFormat="1" x14ac:dyDescent="0.2"/>
    <row r="1520" s="7" customFormat="1" x14ac:dyDescent="0.2"/>
    <row r="1521" s="7" customFormat="1" x14ac:dyDescent="0.2"/>
    <row r="1522" s="7" customFormat="1" x14ac:dyDescent="0.2"/>
    <row r="1523" s="7" customFormat="1" x14ac:dyDescent="0.2"/>
    <row r="1524" s="7" customFormat="1" x14ac:dyDescent="0.2"/>
    <row r="1525" s="7" customFormat="1" x14ac:dyDescent="0.2"/>
    <row r="1526" s="7" customFormat="1" x14ac:dyDescent="0.2"/>
    <row r="1527" s="7" customFormat="1" x14ac:dyDescent="0.2"/>
    <row r="1528" s="7" customFormat="1" x14ac:dyDescent="0.2"/>
    <row r="1529" s="7" customFormat="1" x14ac:dyDescent="0.2"/>
    <row r="1530" s="7" customFormat="1" x14ac:dyDescent="0.2"/>
    <row r="1531" s="7" customFormat="1" x14ac:dyDescent="0.2"/>
    <row r="1532" s="7" customFormat="1" x14ac:dyDescent="0.2"/>
    <row r="1533" s="7" customFormat="1" x14ac:dyDescent="0.2"/>
    <row r="1534" s="7" customFormat="1" x14ac:dyDescent="0.2"/>
    <row r="1535" s="7" customFormat="1" x14ac:dyDescent="0.2"/>
    <row r="1536" s="7" customFormat="1" x14ac:dyDescent="0.2"/>
    <row r="1537" s="7" customFormat="1" x14ac:dyDescent="0.2"/>
    <row r="1538" s="7" customFormat="1" x14ac:dyDescent="0.2"/>
    <row r="1539" s="7" customFormat="1" x14ac:dyDescent="0.2"/>
    <row r="1540" s="7" customFormat="1" x14ac:dyDescent="0.2"/>
    <row r="1541" s="7" customFormat="1" x14ac:dyDescent="0.2"/>
    <row r="1542" s="7" customFormat="1" x14ac:dyDescent="0.2"/>
    <row r="1543" s="7" customFormat="1" x14ac:dyDescent="0.2"/>
    <row r="1544" s="7" customFormat="1" x14ac:dyDescent="0.2"/>
    <row r="1545" s="7" customFormat="1" x14ac:dyDescent="0.2"/>
    <row r="1546" s="7" customFormat="1" x14ac:dyDescent="0.2"/>
    <row r="1547" s="7" customFormat="1" x14ac:dyDescent="0.2"/>
    <row r="1548" s="7" customFormat="1" x14ac:dyDescent="0.2"/>
    <row r="1549" s="7" customFormat="1" x14ac:dyDescent="0.2"/>
    <row r="1550" s="7" customFormat="1" x14ac:dyDescent="0.2"/>
    <row r="1551" s="7" customFormat="1" x14ac:dyDescent="0.2"/>
    <row r="1552" s="7" customFormat="1" x14ac:dyDescent="0.2"/>
    <row r="1553" s="7" customFormat="1" x14ac:dyDescent="0.2"/>
    <row r="1554" s="7" customFormat="1" x14ac:dyDescent="0.2"/>
    <row r="1555" s="7" customFormat="1" x14ac:dyDescent="0.2"/>
    <row r="1556" s="7" customFormat="1" x14ac:dyDescent="0.2"/>
    <row r="1557" s="7" customFormat="1" x14ac:dyDescent="0.2"/>
    <row r="1558" s="7" customFormat="1" x14ac:dyDescent="0.2"/>
    <row r="1559" s="7" customFormat="1" x14ac:dyDescent="0.2"/>
    <row r="1560" s="7" customFormat="1" x14ac:dyDescent="0.2"/>
    <row r="1561" s="7" customFormat="1" x14ac:dyDescent="0.2"/>
    <row r="1562" s="7" customFormat="1" x14ac:dyDescent="0.2"/>
    <row r="1563" s="7" customFormat="1" x14ac:dyDescent="0.2"/>
    <row r="1564" s="7" customFormat="1" x14ac:dyDescent="0.2"/>
    <row r="1565" s="7" customFormat="1" x14ac:dyDescent="0.2"/>
    <row r="1566" s="7" customFormat="1" x14ac:dyDescent="0.2"/>
    <row r="1567" s="7" customFormat="1" x14ac:dyDescent="0.2"/>
    <row r="1568" s="7" customFormat="1" x14ac:dyDescent="0.2"/>
    <row r="1569" s="7" customFormat="1" x14ac:dyDescent="0.2"/>
    <row r="1570" s="7" customFormat="1" x14ac:dyDescent="0.2"/>
    <row r="1571" s="7" customFormat="1" x14ac:dyDescent="0.2"/>
    <row r="1572" s="7" customFormat="1" x14ac:dyDescent="0.2"/>
    <row r="1573" s="7" customFormat="1" x14ac:dyDescent="0.2"/>
    <row r="1574" s="7" customFormat="1" x14ac:dyDescent="0.2"/>
    <row r="1575" s="7" customFormat="1" x14ac:dyDescent="0.2"/>
    <row r="1576" s="7" customFormat="1" x14ac:dyDescent="0.2"/>
    <row r="1577" s="7" customFormat="1" x14ac:dyDescent="0.2"/>
    <row r="1578" s="7" customFormat="1" x14ac:dyDescent="0.2"/>
    <row r="1579" s="7" customFormat="1" x14ac:dyDescent="0.2"/>
    <row r="1580" s="7" customFormat="1" x14ac:dyDescent="0.2"/>
    <row r="1581" s="7" customFormat="1" x14ac:dyDescent="0.2"/>
    <row r="1582" s="7" customFormat="1" x14ac:dyDescent="0.2"/>
    <row r="1583" s="7" customFormat="1" x14ac:dyDescent="0.2"/>
    <row r="1584" s="7" customFormat="1" x14ac:dyDescent="0.2"/>
    <row r="1585" s="7" customFormat="1" x14ac:dyDescent="0.2"/>
    <row r="1586" s="7" customFormat="1" x14ac:dyDescent="0.2"/>
    <row r="1587" s="7" customFormat="1" x14ac:dyDescent="0.2"/>
    <row r="1588" s="7" customFormat="1" x14ac:dyDescent="0.2"/>
    <row r="1589" s="7" customFormat="1" x14ac:dyDescent="0.2"/>
    <row r="1590" s="7" customFormat="1" x14ac:dyDescent="0.2"/>
    <row r="1591" s="7" customFormat="1" x14ac:dyDescent="0.2"/>
    <row r="1592" s="7" customFormat="1" x14ac:dyDescent="0.2"/>
    <row r="1593" s="7" customFormat="1" x14ac:dyDescent="0.2"/>
    <row r="1594" s="7" customFormat="1" x14ac:dyDescent="0.2"/>
    <row r="1595" s="7" customFormat="1" x14ac:dyDescent="0.2"/>
    <row r="1596" s="7" customFormat="1" x14ac:dyDescent="0.2"/>
    <row r="1597" s="7" customFormat="1" x14ac:dyDescent="0.2"/>
    <row r="1598" s="7" customFormat="1" x14ac:dyDescent="0.2"/>
    <row r="1599" s="7" customFormat="1" x14ac:dyDescent="0.2"/>
    <row r="1600" s="7" customFormat="1" x14ac:dyDescent="0.2"/>
    <row r="1601" s="7" customFormat="1" x14ac:dyDescent="0.2"/>
    <row r="1602" s="7" customFormat="1" x14ac:dyDescent="0.2"/>
    <row r="1603" s="7" customFormat="1" x14ac:dyDescent="0.2"/>
    <row r="1604" s="7" customFormat="1" x14ac:dyDescent="0.2"/>
    <row r="1605" s="7" customFormat="1" x14ac:dyDescent="0.2"/>
    <row r="1606" s="7" customFormat="1" x14ac:dyDescent="0.2"/>
    <row r="1607" s="7" customFormat="1" x14ac:dyDescent="0.2"/>
    <row r="1608" s="7" customFormat="1" x14ac:dyDescent="0.2"/>
    <row r="1609" s="7" customFormat="1" x14ac:dyDescent="0.2"/>
    <row r="1610" s="7" customFormat="1" x14ac:dyDescent="0.2"/>
    <row r="1611" s="7" customFormat="1" x14ac:dyDescent="0.2"/>
    <row r="1612" s="7" customFormat="1" x14ac:dyDescent="0.2"/>
    <row r="1613" s="7" customFormat="1" x14ac:dyDescent="0.2"/>
    <row r="1614" s="7" customFormat="1" x14ac:dyDescent="0.2"/>
    <row r="1615" s="7" customFormat="1" x14ac:dyDescent="0.2"/>
    <row r="1616" s="7" customFormat="1" x14ac:dyDescent="0.2"/>
    <row r="1617" s="7" customFormat="1" x14ac:dyDescent="0.2"/>
    <row r="1618" s="7" customFormat="1" x14ac:dyDescent="0.2"/>
    <row r="1619" s="7" customFormat="1" x14ac:dyDescent="0.2"/>
    <row r="1620" s="7" customFormat="1" x14ac:dyDescent="0.2"/>
    <row r="1621" s="7" customFormat="1" x14ac:dyDescent="0.2"/>
    <row r="1622" s="7" customFormat="1" x14ac:dyDescent="0.2"/>
    <row r="1623" s="7" customFormat="1" x14ac:dyDescent="0.2"/>
    <row r="1624" s="7" customFormat="1" x14ac:dyDescent="0.2"/>
    <row r="1625" s="7" customFormat="1" x14ac:dyDescent="0.2"/>
    <row r="1626" s="7" customFormat="1" x14ac:dyDescent="0.2"/>
    <row r="1627" s="7" customFormat="1" x14ac:dyDescent="0.2"/>
    <row r="1628" s="7" customFormat="1" x14ac:dyDescent="0.2"/>
    <row r="1629" s="7" customFormat="1" x14ac:dyDescent="0.2"/>
    <row r="1630" s="7" customFormat="1" x14ac:dyDescent="0.2"/>
    <row r="1631" s="7" customFormat="1" x14ac:dyDescent="0.2"/>
    <row r="1632" s="7" customFormat="1" x14ac:dyDescent="0.2"/>
    <row r="1633" s="7" customFormat="1" x14ac:dyDescent="0.2"/>
    <row r="1634" s="7" customFormat="1" x14ac:dyDescent="0.2"/>
    <row r="1635" s="7" customFormat="1" x14ac:dyDescent="0.2"/>
    <row r="1636" s="7" customFormat="1" x14ac:dyDescent="0.2"/>
    <row r="1637" s="7" customFormat="1" x14ac:dyDescent="0.2"/>
    <row r="1638" s="7" customFormat="1" x14ac:dyDescent="0.2"/>
    <row r="1639" s="7" customFormat="1" x14ac:dyDescent="0.2"/>
    <row r="1640" s="7" customFormat="1" x14ac:dyDescent="0.2"/>
    <row r="1641" s="7" customFormat="1" x14ac:dyDescent="0.2"/>
    <row r="1642" s="7" customFormat="1" x14ac:dyDescent="0.2"/>
    <row r="1643" s="7" customFormat="1" x14ac:dyDescent="0.2"/>
    <row r="1644" s="7" customFormat="1" x14ac:dyDescent="0.2"/>
    <row r="1645" s="7" customFormat="1" x14ac:dyDescent="0.2"/>
    <row r="1646" s="7" customFormat="1" x14ac:dyDescent="0.2"/>
    <row r="1647" s="7" customFormat="1" x14ac:dyDescent="0.2"/>
    <row r="1648" s="7" customFormat="1" x14ac:dyDescent="0.2"/>
    <row r="1649" s="7" customFormat="1" x14ac:dyDescent="0.2"/>
    <row r="1650" s="7" customFormat="1" x14ac:dyDescent="0.2"/>
    <row r="1651" s="7" customFormat="1" x14ac:dyDescent="0.2"/>
    <row r="1652" s="7" customFormat="1" x14ac:dyDescent="0.2"/>
    <row r="1653" s="7" customFormat="1" x14ac:dyDescent="0.2"/>
    <row r="1654" s="7" customFormat="1" x14ac:dyDescent="0.2"/>
    <row r="1655" s="7" customFormat="1" x14ac:dyDescent="0.2"/>
    <row r="1656" s="7" customFormat="1" x14ac:dyDescent="0.2"/>
    <row r="1657" s="7" customFormat="1" x14ac:dyDescent="0.2"/>
    <row r="1658" s="7" customFormat="1" x14ac:dyDescent="0.2"/>
    <row r="1659" s="7" customFormat="1" x14ac:dyDescent="0.2"/>
    <row r="1660" s="7" customFormat="1" x14ac:dyDescent="0.2"/>
    <row r="1661" s="7" customFormat="1" x14ac:dyDescent="0.2"/>
    <row r="1662" s="7" customFormat="1" x14ac:dyDescent="0.2"/>
    <row r="1663" s="7" customFormat="1" x14ac:dyDescent="0.2"/>
    <row r="1664" s="7" customFormat="1" x14ac:dyDescent="0.2"/>
    <row r="1665" s="7" customFormat="1" x14ac:dyDescent="0.2"/>
    <row r="1666" s="7" customFormat="1" x14ac:dyDescent="0.2"/>
    <row r="1667" s="7" customFormat="1" x14ac:dyDescent="0.2"/>
    <row r="1668" s="7" customFormat="1" x14ac:dyDescent="0.2"/>
    <row r="1669" s="7" customFormat="1" x14ac:dyDescent="0.2"/>
    <row r="1670" s="7" customFormat="1" x14ac:dyDescent="0.2"/>
    <row r="1671" s="7" customFormat="1" x14ac:dyDescent="0.2"/>
    <row r="1672" s="7" customFormat="1" x14ac:dyDescent="0.2"/>
    <row r="1673" s="7" customFormat="1" x14ac:dyDescent="0.2"/>
    <row r="1674" s="7" customFormat="1" x14ac:dyDescent="0.2"/>
    <row r="1675" s="7" customFormat="1" x14ac:dyDescent="0.2"/>
    <row r="1676" s="7" customFormat="1" x14ac:dyDescent="0.2"/>
    <row r="1677" s="7" customFormat="1" x14ac:dyDescent="0.2"/>
    <row r="1678" s="7" customFormat="1" x14ac:dyDescent="0.2"/>
    <row r="1679" s="7" customFormat="1" x14ac:dyDescent="0.2"/>
    <row r="1680" s="7" customFormat="1" x14ac:dyDescent="0.2"/>
    <row r="1681" s="7" customFormat="1" x14ac:dyDescent="0.2"/>
    <row r="1682" s="7" customFormat="1" x14ac:dyDescent="0.2"/>
    <row r="1683" s="7" customFormat="1" x14ac:dyDescent="0.2"/>
    <row r="1684" s="7" customFormat="1" x14ac:dyDescent="0.2"/>
    <row r="1685" s="7" customFormat="1" x14ac:dyDescent="0.2"/>
    <row r="1686" s="7" customFormat="1" x14ac:dyDescent="0.2"/>
    <row r="1687" s="7" customFormat="1" x14ac:dyDescent="0.2"/>
    <row r="1688" s="7" customFormat="1" x14ac:dyDescent="0.2"/>
    <row r="1689" s="7" customFormat="1" x14ac:dyDescent="0.2"/>
    <row r="1690" s="7" customFormat="1" x14ac:dyDescent="0.2"/>
    <row r="1691" s="7" customFormat="1" x14ac:dyDescent="0.2"/>
    <row r="1692" s="7" customFormat="1" x14ac:dyDescent="0.2"/>
    <row r="1693" s="7" customFormat="1" x14ac:dyDescent="0.2"/>
    <row r="1694" s="7" customFormat="1" x14ac:dyDescent="0.2"/>
    <row r="1695" s="7" customFormat="1" x14ac:dyDescent="0.2"/>
    <row r="1696" s="7" customFormat="1" x14ac:dyDescent="0.2"/>
    <row r="1697" s="7" customFormat="1" x14ac:dyDescent="0.2"/>
    <row r="1698" s="7" customFormat="1" x14ac:dyDescent="0.2"/>
    <row r="1699" s="7" customFormat="1" x14ac:dyDescent="0.2"/>
    <row r="1700" s="7" customFormat="1" x14ac:dyDescent="0.2"/>
    <row r="1701" s="7" customFormat="1" x14ac:dyDescent="0.2"/>
    <row r="1702" s="7" customFormat="1" x14ac:dyDescent="0.2"/>
    <row r="1703" s="7" customFormat="1" x14ac:dyDescent="0.2"/>
    <row r="1704" s="7" customFormat="1" x14ac:dyDescent="0.2"/>
    <row r="1705" s="7" customFormat="1" x14ac:dyDescent="0.2"/>
    <row r="1706" s="7" customFormat="1" x14ac:dyDescent="0.2"/>
    <row r="1707" s="7" customFormat="1" x14ac:dyDescent="0.2"/>
    <row r="1708" s="7" customFormat="1" x14ac:dyDescent="0.2"/>
    <row r="1709" s="7" customFormat="1" x14ac:dyDescent="0.2"/>
    <row r="1710" s="7" customFormat="1" x14ac:dyDescent="0.2"/>
    <row r="1711" s="7" customFormat="1" x14ac:dyDescent="0.2"/>
    <row r="1712" s="7" customFormat="1" x14ac:dyDescent="0.2"/>
    <row r="1713" s="7" customFormat="1" x14ac:dyDescent="0.2"/>
    <row r="1714" s="7" customFormat="1" x14ac:dyDescent="0.2"/>
    <row r="1715" s="7" customFormat="1" x14ac:dyDescent="0.2"/>
    <row r="1716" s="7" customFormat="1" x14ac:dyDescent="0.2"/>
    <row r="1717" s="7" customFormat="1" x14ac:dyDescent="0.2"/>
    <row r="1718" s="7" customFormat="1" x14ac:dyDescent="0.2"/>
    <row r="1719" s="7" customFormat="1" x14ac:dyDescent="0.2"/>
    <row r="1720" s="7" customFormat="1" x14ac:dyDescent="0.2"/>
    <row r="1721" s="7" customFormat="1" x14ac:dyDescent="0.2"/>
    <row r="1722" s="7" customFormat="1" x14ac:dyDescent="0.2"/>
    <row r="1723" s="7" customFormat="1" x14ac:dyDescent="0.2"/>
    <row r="1724" s="7" customFormat="1" x14ac:dyDescent="0.2"/>
    <row r="1725" s="7" customFormat="1" x14ac:dyDescent="0.2"/>
    <row r="1726" s="7" customFormat="1" x14ac:dyDescent="0.2"/>
    <row r="1727" s="7" customFormat="1" x14ac:dyDescent="0.2"/>
    <row r="1728" s="7" customFormat="1" x14ac:dyDescent="0.2"/>
    <row r="1729" s="7" customFormat="1" x14ac:dyDescent="0.2"/>
    <row r="1730" s="7" customFormat="1" x14ac:dyDescent="0.2"/>
    <row r="1731" s="7" customFormat="1" x14ac:dyDescent="0.2"/>
    <row r="1732" s="7" customFormat="1" x14ac:dyDescent="0.2"/>
    <row r="1733" s="7" customFormat="1" x14ac:dyDescent="0.2"/>
    <row r="1734" s="7" customFormat="1" x14ac:dyDescent="0.2"/>
    <row r="1735" s="7" customFormat="1" x14ac:dyDescent="0.2"/>
    <row r="1736" s="7" customFormat="1" x14ac:dyDescent="0.2"/>
    <row r="1737" s="7" customFormat="1" x14ac:dyDescent="0.2"/>
    <row r="1738" s="7" customFormat="1" x14ac:dyDescent="0.2"/>
    <row r="1739" s="7" customFormat="1" x14ac:dyDescent="0.2"/>
    <row r="1740" s="7" customFormat="1" x14ac:dyDescent="0.2"/>
    <row r="1741" s="7" customFormat="1" x14ac:dyDescent="0.2"/>
    <row r="1742" s="7" customFormat="1" x14ac:dyDescent="0.2"/>
    <row r="1743" s="7" customFormat="1" x14ac:dyDescent="0.2"/>
    <row r="1744" s="7" customFormat="1" x14ac:dyDescent="0.2"/>
    <row r="1745" s="7" customFormat="1" x14ac:dyDescent="0.2"/>
    <row r="1746" s="7" customFormat="1" x14ac:dyDescent="0.2"/>
    <row r="1747" s="7" customFormat="1" x14ac:dyDescent="0.2"/>
    <row r="1748" s="7" customFormat="1" x14ac:dyDescent="0.2"/>
    <row r="1749" s="7" customFormat="1" x14ac:dyDescent="0.2"/>
    <row r="1750" s="7" customFormat="1" x14ac:dyDescent="0.2"/>
    <row r="1751" s="7" customFormat="1" x14ac:dyDescent="0.2"/>
    <row r="1752" s="7" customFormat="1" x14ac:dyDescent="0.2"/>
    <row r="1753" s="7" customFormat="1" x14ac:dyDescent="0.2"/>
    <row r="1754" s="7" customFormat="1" x14ac:dyDescent="0.2"/>
    <row r="1755" s="7" customFormat="1" x14ac:dyDescent="0.2"/>
    <row r="1756" s="7" customFormat="1" x14ac:dyDescent="0.2"/>
    <row r="1757" s="7" customFormat="1" x14ac:dyDescent="0.2"/>
    <row r="1758" s="7" customFormat="1" x14ac:dyDescent="0.2"/>
    <row r="1759" s="7" customFormat="1" x14ac:dyDescent="0.2"/>
    <row r="1760" s="7" customFormat="1" x14ac:dyDescent="0.2"/>
    <row r="1761" s="7" customFormat="1" x14ac:dyDescent="0.2"/>
    <row r="1762" s="7" customFormat="1" x14ac:dyDescent="0.2"/>
    <row r="1763" s="7" customFormat="1" x14ac:dyDescent="0.2"/>
    <row r="1764" s="7" customFormat="1" x14ac:dyDescent="0.2"/>
    <row r="1765" s="7" customFormat="1" x14ac:dyDescent="0.2"/>
    <row r="1766" s="7" customFormat="1" x14ac:dyDescent="0.2"/>
    <row r="1767" s="7" customFormat="1" x14ac:dyDescent="0.2"/>
    <row r="1768" s="7" customFormat="1" x14ac:dyDescent="0.2"/>
    <row r="1769" s="7" customFormat="1" x14ac:dyDescent="0.2"/>
    <row r="1770" s="7" customFormat="1" x14ac:dyDescent="0.2"/>
    <row r="1771" s="7" customFormat="1" x14ac:dyDescent="0.2"/>
    <row r="1772" s="7" customFormat="1" x14ac:dyDescent="0.2"/>
    <row r="1773" s="7" customFormat="1" x14ac:dyDescent="0.2"/>
    <row r="1774" s="7" customFormat="1" x14ac:dyDescent="0.2"/>
    <row r="1775" s="7" customFormat="1" x14ac:dyDescent="0.2"/>
    <row r="1776" s="7" customFormat="1" x14ac:dyDescent="0.2"/>
    <row r="1777" s="7" customFormat="1" x14ac:dyDescent="0.2"/>
    <row r="1778" s="7" customFormat="1" x14ac:dyDescent="0.2"/>
    <row r="1779" s="7" customFormat="1" x14ac:dyDescent="0.2"/>
    <row r="1780" s="7" customFormat="1" x14ac:dyDescent="0.2"/>
    <row r="1781" s="7" customFormat="1" x14ac:dyDescent="0.2"/>
    <row r="1782" s="7" customFormat="1" x14ac:dyDescent="0.2"/>
    <row r="1783" s="7" customFormat="1" x14ac:dyDescent="0.2"/>
    <row r="1784" s="7" customFormat="1" x14ac:dyDescent="0.2"/>
    <row r="1785" s="7" customFormat="1" x14ac:dyDescent="0.2"/>
    <row r="1786" s="7" customFormat="1" x14ac:dyDescent="0.2"/>
    <row r="1787" s="7" customFormat="1" x14ac:dyDescent="0.2"/>
    <row r="1788" s="7" customFormat="1" x14ac:dyDescent="0.2"/>
    <row r="1789" s="7" customFormat="1" x14ac:dyDescent="0.2"/>
    <row r="1790" s="7" customFormat="1" x14ac:dyDescent="0.2"/>
    <row r="1791" s="7" customFormat="1" x14ac:dyDescent="0.2"/>
    <row r="1792" s="7" customFormat="1" x14ac:dyDescent="0.2"/>
    <row r="1793" s="7" customFormat="1" x14ac:dyDescent="0.2"/>
    <row r="1794" s="7" customFormat="1" x14ac:dyDescent="0.2"/>
    <row r="1795" s="7" customFormat="1" x14ac:dyDescent="0.2"/>
    <row r="1796" s="7" customFormat="1" x14ac:dyDescent="0.2"/>
    <row r="1797" s="7" customFormat="1" x14ac:dyDescent="0.2"/>
    <row r="1798" s="7" customFormat="1" x14ac:dyDescent="0.2"/>
    <row r="1799" s="7" customFormat="1" x14ac:dyDescent="0.2"/>
    <row r="1800" s="7" customFormat="1" x14ac:dyDescent="0.2"/>
    <row r="1801" s="7" customFormat="1" x14ac:dyDescent="0.2"/>
    <row r="1802" s="7" customFormat="1" x14ac:dyDescent="0.2"/>
    <row r="1803" s="7" customFormat="1" x14ac:dyDescent="0.2"/>
    <row r="1804" s="7" customFormat="1" x14ac:dyDescent="0.2"/>
    <row r="1805" s="7" customFormat="1" x14ac:dyDescent="0.2"/>
    <row r="1806" s="7" customFormat="1" x14ac:dyDescent="0.2"/>
    <row r="1807" s="7" customFormat="1" x14ac:dyDescent="0.2"/>
    <row r="1808" s="7" customFormat="1" x14ac:dyDescent="0.2"/>
    <row r="1809" s="7" customFormat="1" x14ac:dyDescent="0.2"/>
    <row r="1810" s="7" customFormat="1" x14ac:dyDescent="0.2"/>
    <row r="1811" s="7" customFormat="1" x14ac:dyDescent="0.2"/>
    <row r="1812" s="7" customFormat="1" x14ac:dyDescent="0.2"/>
    <row r="1813" s="7" customFormat="1" x14ac:dyDescent="0.2"/>
    <row r="1814" s="7" customFormat="1" x14ac:dyDescent="0.2"/>
    <row r="1815" s="7" customFormat="1" x14ac:dyDescent="0.2"/>
    <row r="1816" s="7" customFormat="1" x14ac:dyDescent="0.2"/>
    <row r="1817" s="7" customFormat="1" x14ac:dyDescent="0.2"/>
    <row r="1818" s="7" customFormat="1" x14ac:dyDescent="0.2"/>
    <row r="1819" s="7" customFormat="1" x14ac:dyDescent="0.2"/>
    <row r="1820" s="7" customFormat="1" x14ac:dyDescent="0.2"/>
    <row r="1821" s="7" customFormat="1" x14ac:dyDescent="0.2"/>
    <row r="1822" s="7" customFormat="1" x14ac:dyDescent="0.2"/>
    <row r="1823" s="7" customFormat="1" x14ac:dyDescent="0.2"/>
    <row r="1824" s="7" customFormat="1" x14ac:dyDescent="0.2"/>
    <row r="1825" s="7" customFormat="1" x14ac:dyDescent="0.2"/>
    <row r="1826" s="7" customFormat="1" x14ac:dyDescent="0.2"/>
    <row r="1827" s="7" customFormat="1" x14ac:dyDescent="0.2"/>
    <row r="1828" s="7" customFormat="1" x14ac:dyDescent="0.2"/>
    <row r="1829" s="7" customFormat="1" x14ac:dyDescent="0.2"/>
    <row r="1830" s="7" customFormat="1" x14ac:dyDescent="0.2"/>
    <row r="1831" s="7" customFormat="1" x14ac:dyDescent="0.2"/>
    <row r="1832" s="7" customFormat="1" x14ac:dyDescent="0.2"/>
    <row r="1833" s="7" customFormat="1" x14ac:dyDescent="0.2"/>
    <row r="1834" s="7" customFormat="1" x14ac:dyDescent="0.2"/>
    <row r="1835" s="7" customFormat="1" x14ac:dyDescent="0.2"/>
    <row r="1836" s="7" customFormat="1" x14ac:dyDescent="0.2"/>
    <row r="1837" s="7" customFormat="1" x14ac:dyDescent="0.2"/>
    <row r="1838" s="7" customFormat="1" x14ac:dyDescent="0.2"/>
    <row r="1839" s="7" customFormat="1" x14ac:dyDescent="0.2"/>
    <row r="1840" s="7" customFormat="1" x14ac:dyDescent="0.2"/>
    <row r="1841" s="7" customFormat="1" x14ac:dyDescent="0.2"/>
    <row r="1842" s="7" customFormat="1" x14ac:dyDescent="0.2"/>
    <row r="1843" s="7" customFormat="1" x14ac:dyDescent="0.2"/>
    <row r="1844" s="7" customFormat="1" x14ac:dyDescent="0.2"/>
    <row r="1845" s="7" customFormat="1" x14ac:dyDescent="0.2"/>
    <row r="1846" s="7" customFormat="1" x14ac:dyDescent="0.2"/>
    <row r="1847" s="7" customFormat="1" x14ac:dyDescent="0.2"/>
    <row r="1848" s="7" customFormat="1" x14ac:dyDescent="0.2"/>
    <row r="1849" s="7" customFormat="1" x14ac:dyDescent="0.2"/>
    <row r="1850" s="7" customFormat="1" x14ac:dyDescent="0.2"/>
    <row r="1851" s="7" customFormat="1" x14ac:dyDescent="0.2"/>
    <row r="1852" s="7" customFormat="1" x14ac:dyDescent="0.2"/>
    <row r="1853" s="7" customFormat="1" x14ac:dyDescent="0.2"/>
    <row r="1854" s="7" customFormat="1" x14ac:dyDescent="0.2"/>
    <row r="1855" s="7" customFormat="1" x14ac:dyDescent="0.2"/>
    <row r="1856" s="7" customFormat="1" x14ac:dyDescent="0.2"/>
    <row r="1857" s="7" customFormat="1" x14ac:dyDescent="0.2"/>
    <row r="1858" s="7" customFormat="1" x14ac:dyDescent="0.2"/>
    <row r="1859" s="7" customFormat="1" x14ac:dyDescent="0.2"/>
    <row r="1860" s="7" customFormat="1" x14ac:dyDescent="0.2"/>
    <row r="1861" s="7" customFormat="1" x14ac:dyDescent="0.2"/>
    <row r="1862" s="7" customFormat="1" x14ac:dyDescent="0.2"/>
    <row r="1863" s="7" customFormat="1" x14ac:dyDescent="0.2"/>
    <row r="1864" s="7" customFormat="1" x14ac:dyDescent="0.2"/>
    <row r="1865" s="7" customFormat="1" x14ac:dyDescent="0.2"/>
    <row r="1866" s="7" customFormat="1" x14ac:dyDescent="0.2"/>
    <row r="1867" s="7" customFormat="1" x14ac:dyDescent="0.2"/>
    <row r="1868" s="7" customFormat="1" x14ac:dyDescent="0.2"/>
    <row r="1869" s="7" customFormat="1" x14ac:dyDescent="0.2"/>
    <row r="1870" s="7" customFormat="1" x14ac:dyDescent="0.2"/>
    <row r="1871" s="7" customFormat="1" x14ac:dyDescent="0.2"/>
    <row r="1872" s="7" customFormat="1" x14ac:dyDescent="0.2"/>
    <row r="1873" s="7" customFormat="1" x14ac:dyDescent="0.2"/>
    <row r="1874" s="7" customFormat="1" x14ac:dyDescent="0.2"/>
    <row r="1875" s="7" customFormat="1" x14ac:dyDescent="0.2"/>
    <row r="1876" s="7" customFormat="1" x14ac:dyDescent="0.2"/>
    <row r="1877" s="7" customFormat="1" x14ac:dyDescent="0.2"/>
    <row r="1878" s="7" customFormat="1" x14ac:dyDescent="0.2"/>
    <row r="1879" s="7" customFormat="1" x14ac:dyDescent="0.2"/>
    <row r="1880" s="7" customFormat="1" x14ac:dyDescent="0.2"/>
    <row r="1881" s="7" customFormat="1" x14ac:dyDescent="0.2"/>
    <row r="1882" s="7" customFormat="1" x14ac:dyDescent="0.2"/>
    <row r="1883" s="7" customFormat="1" x14ac:dyDescent="0.2"/>
    <row r="1884" s="7" customFormat="1" x14ac:dyDescent="0.2"/>
    <row r="1885" s="7" customFormat="1" x14ac:dyDescent="0.2"/>
    <row r="1886" s="7" customFormat="1" x14ac:dyDescent="0.2"/>
    <row r="1887" s="7" customFormat="1" x14ac:dyDescent="0.2"/>
    <row r="1888" s="7" customFormat="1" x14ac:dyDescent="0.2"/>
    <row r="1889" s="7" customFormat="1" x14ac:dyDescent="0.2"/>
    <row r="1890" s="7" customFormat="1" x14ac:dyDescent="0.2"/>
    <row r="1891" s="7" customFormat="1" x14ac:dyDescent="0.2"/>
    <row r="1892" s="7" customFormat="1" x14ac:dyDescent="0.2"/>
    <row r="1893" s="7" customFormat="1" x14ac:dyDescent="0.2"/>
    <row r="1894" s="7" customFormat="1" x14ac:dyDescent="0.2"/>
    <row r="1895" s="7" customFormat="1" x14ac:dyDescent="0.2"/>
    <row r="1896" s="7" customFormat="1" x14ac:dyDescent="0.2"/>
    <row r="1897" s="7" customFormat="1" x14ac:dyDescent="0.2"/>
    <row r="1898" s="7" customFormat="1" x14ac:dyDescent="0.2"/>
    <row r="1899" s="7" customFormat="1" x14ac:dyDescent="0.2"/>
    <row r="1900" s="7" customFormat="1" x14ac:dyDescent="0.2"/>
    <row r="1901" s="7" customFormat="1" x14ac:dyDescent="0.2"/>
    <row r="1902" s="7" customFormat="1" x14ac:dyDescent="0.2"/>
    <row r="1903" s="7" customFormat="1" x14ac:dyDescent="0.2"/>
    <row r="1904" s="7" customFormat="1" x14ac:dyDescent="0.2"/>
    <row r="1905" s="7" customFormat="1" x14ac:dyDescent="0.2"/>
    <row r="1906" s="7" customFormat="1" x14ac:dyDescent="0.2"/>
    <row r="1907" s="7" customFormat="1" x14ac:dyDescent="0.2"/>
    <row r="1908" s="7" customFormat="1" x14ac:dyDescent="0.2"/>
    <row r="1909" s="7" customFormat="1" x14ac:dyDescent="0.2"/>
    <row r="1910" s="7" customFormat="1" x14ac:dyDescent="0.2"/>
    <row r="1911" s="7" customFormat="1" x14ac:dyDescent="0.2"/>
    <row r="1912" s="7" customFormat="1" x14ac:dyDescent="0.2"/>
    <row r="1913" s="7" customFormat="1" x14ac:dyDescent="0.2"/>
    <row r="1914" s="7" customFormat="1" x14ac:dyDescent="0.2"/>
    <row r="1915" s="7" customFormat="1" x14ac:dyDescent="0.2"/>
    <row r="1916" s="7" customFormat="1" x14ac:dyDescent="0.2"/>
    <row r="1917" s="7" customFormat="1" x14ac:dyDescent="0.2"/>
    <row r="1918" s="7" customFormat="1" x14ac:dyDescent="0.2"/>
    <row r="1919" s="7" customFormat="1" x14ac:dyDescent="0.2"/>
    <row r="1920" s="7" customFormat="1" x14ac:dyDescent="0.2"/>
    <row r="1921" s="7" customFormat="1" x14ac:dyDescent="0.2"/>
    <row r="1922" s="7" customFormat="1" x14ac:dyDescent="0.2"/>
    <row r="1923" s="7" customFormat="1" x14ac:dyDescent="0.2"/>
    <row r="1924" s="7" customFormat="1" x14ac:dyDescent="0.2"/>
    <row r="1925" s="7" customFormat="1" x14ac:dyDescent="0.2"/>
    <row r="1926" s="7" customFormat="1" x14ac:dyDescent="0.2"/>
    <row r="1927" s="7" customFormat="1" x14ac:dyDescent="0.2"/>
    <row r="1928" s="7" customFormat="1" x14ac:dyDescent="0.2"/>
    <row r="1929" s="7" customFormat="1" x14ac:dyDescent="0.2"/>
    <row r="1930" s="7" customFormat="1" x14ac:dyDescent="0.2"/>
    <row r="1931" s="7" customFormat="1" x14ac:dyDescent="0.2"/>
    <row r="1932" s="7" customFormat="1" x14ac:dyDescent="0.2"/>
    <row r="1933" s="7" customFormat="1" x14ac:dyDescent="0.2"/>
    <row r="1934" s="7" customFormat="1" x14ac:dyDescent="0.2"/>
    <row r="1935" s="7" customFormat="1" x14ac:dyDescent="0.2"/>
    <row r="1936" s="7" customFormat="1" x14ac:dyDescent="0.2"/>
    <row r="1937" s="7" customFormat="1" x14ac:dyDescent="0.2"/>
    <row r="1938" s="7" customFormat="1" x14ac:dyDescent="0.2"/>
    <row r="1939" s="7" customFormat="1" x14ac:dyDescent="0.2"/>
    <row r="1940" s="7" customFormat="1" x14ac:dyDescent="0.2"/>
    <row r="1941" s="7" customFormat="1" x14ac:dyDescent="0.2"/>
    <row r="1942" s="7" customFormat="1" x14ac:dyDescent="0.2"/>
    <row r="1943" s="7" customFormat="1" x14ac:dyDescent="0.2"/>
    <row r="1944" s="7" customFormat="1" x14ac:dyDescent="0.2"/>
    <row r="1945" s="7" customFormat="1" x14ac:dyDescent="0.2"/>
    <row r="1946" s="7" customFormat="1" x14ac:dyDescent="0.2"/>
    <row r="1947" s="7" customFormat="1" x14ac:dyDescent="0.2"/>
    <row r="1948" s="7" customFormat="1" x14ac:dyDescent="0.2"/>
    <row r="1949" s="7" customFormat="1" x14ac:dyDescent="0.2"/>
    <row r="1950" s="7" customFormat="1" x14ac:dyDescent="0.2"/>
    <row r="1951" s="7" customFormat="1" x14ac:dyDescent="0.2"/>
    <row r="1952" s="7" customFormat="1" x14ac:dyDescent="0.2"/>
    <row r="1953" s="7" customFormat="1" x14ac:dyDescent="0.2"/>
    <row r="1954" s="7" customFormat="1" x14ac:dyDescent="0.2"/>
    <row r="1955" s="7" customFormat="1" x14ac:dyDescent="0.2"/>
    <row r="1956" s="7" customFormat="1" x14ac:dyDescent="0.2"/>
    <row r="1957" s="7" customFormat="1" x14ac:dyDescent="0.2"/>
    <row r="1958" s="7" customFormat="1" x14ac:dyDescent="0.2"/>
    <row r="1959" s="7" customFormat="1" x14ac:dyDescent="0.2"/>
    <row r="1960" s="7" customFormat="1" x14ac:dyDescent="0.2"/>
    <row r="1961" s="7" customFormat="1" x14ac:dyDescent="0.2"/>
    <row r="1962" s="7" customFormat="1" x14ac:dyDescent="0.2"/>
    <row r="1963" s="7" customFormat="1" x14ac:dyDescent="0.2"/>
    <row r="1964" s="7" customFormat="1" x14ac:dyDescent="0.2"/>
    <row r="1965" s="7" customFormat="1" x14ac:dyDescent="0.2"/>
    <row r="1966" s="7" customFormat="1" x14ac:dyDescent="0.2"/>
    <row r="1967" s="7" customFormat="1" x14ac:dyDescent="0.2"/>
    <row r="1968" s="7" customFormat="1" x14ac:dyDescent="0.2"/>
    <row r="1969" s="7" customFormat="1" x14ac:dyDescent="0.2"/>
    <row r="1970" s="7" customFormat="1" x14ac:dyDescent="0.2"/>
    <row r="1971" s="7" customFormat="1" x14ac:dyDescent="0.2"/>
    <row r="1972" s="7" customFormat="1" x14ac:dyDescent="0.2"/>
    <row r="1973" s="7" customFormat="1" x14ac:dyDescent="0.2"/>
    <row r="1974" s="7" customFormat="1" x14ac:dyDescent="0.2"/>
    <row r="1975" s="7" customFormat="1" x14ac:dyDescent="0.2"/>
    <row r="1976" s="7" customFormat="1" x14ac:dyDescent="0.2"/>
    <row r="1977" s="7" customFormat="1" x14ac:dyDescent="0.2"/>
    <row r="1978" s="7" customFormat="1" x14ac:dyDescent="0.2"/>
    <row r="1979" s="7" customFormat="1" x14ac:dyDescent="0.2"/>
    <row r="1980" s="7" customFormat="1" x14ac:dyDescent="0.2"/>
    <row r="1981" s="7" customFormat="1" x14ac:dyDescent="0.2"/>
    <row r="1982" s="7" customFormat="1" x14ac:dyDescent="0.2"/>
    <row r="1983" s="7" customFormat="1" x14ac:dyDescent="0.2"/>
    <row r="1984" s="7" customFormat="1" x14ac:dyDescent="0.2"/>
    <row r="1985" s="7" customFormat="1" x14ac:dyDescent="0.2"/>
    <row r="1986" s="7" customFormat="1" x14ac:dyDescent="0.2"/>
    <row r="1987" s="7" customFormat="1" x14ac:dyDescent="0.2"/>
    <row r="1988" s="7" customFormat="1" x14ac:dyDescent="0.2"/>
    <row r="1989" s="7" customFormat="1" x14ac:dyDescent="0.2"/>
    <row r="1990" s="7" customFormat="1" x14ac:dyDescent="0.2"/>
    <row r="1991" s="7" customFormat="1" x14ac:dyDescent="0.2"/>
    <row r="1992" s="7" customFormat="1" x14ac:dyDescent="0.2"/>
    <row r="1993" s="7" customFormat="1" x14ac:dyDescent="0.2"/>
    <row r="1994" s="7" customFormat="1" x14ac:dyDescent="0.2"/>
    <row r="1995" s="7" customFormat="1" x14ac:dyDescent="0.2"/>
    <row r="1996" s="7" customFormat="1" x14ac:dyDescent="0.2"/>
    <row r="1997" s="7" customFormat="1" x14ac:dyDescent="0.2"/>
    <row r="1998" s="7" customFormat="1" x14ac:dyDescent="0.2"/>
    <row r="1999" s="7" customFormat="1" x14ac:dyDescent="0.2"/>
    <row r="2000" s="7" customFormat="1" x14ac:dyDescent="0.2"/>
    <row r="2001" s="7" customFormat="1" x14ac:dyDescent="0.2"/>
    <row r="2002" s="7" customFormat="1" x14ac:dyDescent="0.2"/>
    <row r="2003" s="7" customFormat="1" x14ac:dyDescent="0.2"/>
    <row r="2004" s="7" customFormat="1" x14ac:dyDescent="0.2"/>
    <row r="2005" s="7" customFormat="1" x14ac:dyDescent="0.2"/>
    <row r="2006" s="7" customFormat="1" x14ac:dyDescent="0.2"/>
    <row r="2007" s="7" customFormat="1" x14ac:dyDescent="0.2"/>
    <row r="2008" s="7" customFormat="1" x14ac:dyDescent="0.2"/>
    <row r="2009" s="7" customFormat="1" x14ac:dyDescent="0.2"/>
    <row r="2010" s="7" customFormat="1" x14ac:dyDescent="0.2"/>
    <row r="2011" s="7" customFormat="1" x14ac:dyDescent="0.2"/>
    <row r="2012" s="7" customFormat="1" x14ac:dyDescent="0.2"/>
    <row r="2013" s="7" customFormat="1" x14ac:dyDescent="0.2"/>
    <row r="2014" s="7" customFormat="1" x14ac:dyDescent="0.2"/>
    <row r="2015" s="7" customFormat="1" x14ac:dyDescent="0.2"/>
    <row r="2016" s="7" customFormat="1" x14ac:dyDescent="0.2"/>
    <row r="2017" s="7" customFormat="1" x14ac:dyDescent="0.2"/>
    <row r="2018" s="7" customFormat="1" x14ac:dyDescent="0.2"/>
    <row r="2019" s="7" customFormat="1" x14ac:dyDescent="0.2"/>
    <row r="2020" s="7" customFormat="1" x14ac:dyDescent="0.2"/>
    <row r="2021" s="7" customFormat="1" x14ac:dyDescent="0.2"/>
    <row r="2022" s="7" customFormat="1" x14ac:dyDescent="0.2"/>
    <row r="2023" s="7" customFormat="1" x14ac:dyDescent="0.2"/>
    <row r="2024" s="7" customFormat="1" x14ac:dyDescent="0.2"/>
    <row r="2025" s="7" customFormat="1" x14ac:dyDescent="0.2"/>
    <row r="2026" s="7" customFormat="1" x14ac:dyDescent="0.2"/>
    <row r="2027" s="7" customFormat="1" x14ac:dyDescent="0.2"/>
    <row r="2028" s="7" customFormat="1" x14ac:dyDescent="0.2"/>
    <row r="2029" s="7" customFormat="1" x14ac:dyDescent="0.2"/>
    <row r="2030" s="7" customFormat="1" x14ac:dyDescent="0.2"/>
    <row r="2031" s="7" customFormat="1" x14ac:dyDescent="0.2"/>
    <row r="2032" s="7" customFormat="1" x14ac:dyDescent="0.2"/>
    <row r="2033" s="7" customFormat="1" x14ac:dyDescent="0.2"/>
    <row r="2034" s="7" customFormat="1" x14ac:dyDescent="0.2"/>
    <row r="2035" s="7" customFormat="1" x14ac:dyDescent="0.2"/>
    <row r="2036" s="7" customFormat="1" x14ac:dyDescent="0.2"/>
    <row r="2037" s="7" customFormat="1" x14ac:dyDescent="0.2"/>
    <row r="2038" s="7" customFormat="1" x14ac:dyDescent="0.2"/>
    <row r="2039" s="7" customFormat="1" x14ac:dyDescent="0.2"/>
    <row r="2040" s="7" customFormat="1" x14ac:dyDescent="0.2"/>
    <row r="2041" s="7" customFormat="1" x14ac:dyDescent="0.2"/>
    <row r="2042" s="7" customFormat="1" x14ac:dyDescent="0.2"/>
    <row r="2043" s="7" customFormat="1" x14ac:dyDescent="0.2"/>
    <row r="2044" s="7" customFormat="1" x14ac:dyDescent="0.2"/>
    <row r="2045" s="7" customFormat="1" x14ac:dyDescent="0.2"/>
    <row r="2046" s="7" customFormat="1" x14ac:dyDescent="0.2"/>
    <row r="2047" s="7" customFormat="1" x14ac:dyDescent="0.2"/>
    <row r="2048" s="7" customFormat="1" x14ac:dyDescent="0.2"/>
    <row r="2049" s="7" customFormat="1" x14ac:dyDescent="0.2"/>
    <row r="2050" s="7" customFormat="1" x14ac:dyDescent="0.2"/>
    <row r="2051" s="7" customFormat="1" x14ac:dyDescent="0.2"/>
    <row r="2052" s="7" customFormat="1" x14ac:dyDescent="0.2"/>
    <row r="2053" s="7" customFormat="1" x14ac:dyDescent="0.2"/>
    <row r="2054" s="7" customFormat="1" x14ac:dyDescent="0.2"/>
    <row r="2055" s="7" customFormat="1" x14ac:dyDescent="0.2"/>
    <row r="2056" s="7" customFormat="1" x14ac:dyDescent="0.2"/>
    <row r="2057" s="7" customFormat="1" x14ac:dyDescent="0.2"/>
    <row r="2058" s="7" customFormat="1" x14ac:dyDescent="0.2"/>
    <row r="2059" s="7" customFormat="1" x14ac:dyDescent="0.2"/>
    <row r="2060" s="7" customFormat="1" x14ac:dyDescent="0.2"/>
    <row r="2061" s="7" customFormat="1" x14ac:dyDescent="0.2"/>
    <row r="2062" s="7" customFormat="1" x14ac:dyDescent="0.2"/>
    <row r="2063" s="7" customFormat="1" x14ac:dyDescent="0.2"/>
    <row r="2064" s="7" customFormat="1" x14ac:dyDescent="0.2"/>
    <row r="2065" s="7" customFormat="1" x14ac:dyDescent="0.2"/>
    <row r="2066" s="7" customFormat="1" x14ac:dyDescent="0.2"/>
    <row r="2067" s="7" customFormat="1" x14ac:dyDescent="0.2"/>
    <row r="2068" s="7" customFormat="1" x14ac:dyDescent="0.2"/>
    <row r="2069" s="7" customFormat="1" x14ac:dyDescent="0.2"/>
    <row r="2070" s="7" customFormat="1" x14ac:dyDescent="0.2"/>
    <row r="2071" s="7" customFormat="1" x14ac:dyDescent="0.2"/>
    <row r="2072" s="7" customFormat="1" x14ac:dyDescent="0.2"/>
    <row r="2073" s="7" customFormat="1" x14ac:dyDescent="0.2"/>
    <row r="2074" s="7" customFormat="1" x14ac:dyDescent="0.2"/>
    <row r="2075" s="7" customFormat="1" x14ac:dyDescent="0.2"/>
    <row r="2076" s="7" customFormat="1" x14ac:dyDescent="0.2"/>
    <row r="2077" s="7" customFormat="1" x14ac:dyDescent="0.2"/>
    <row r="2078" s="7" customFormat="1" x14ac:dyDescent="0.2"/>
    <row r="2079" s="7" customFormat="1" x14ac:dyDescent="0.2"/>
    <row r="2080" s="7" customFormat="1" x14ac:dyDescent="0.2"/>
    <row r="2081" s="7" customFormat="1" x14ac:dyDescent="0.2"/>
    <row r="2082" s="7" customFormat="1" x14ac:dyDescent="0.2"/>
    <row r="2083" s="7" customFormat="1" x14ac:dyDescent="0.2"/>
    <row r="2084" s="7" customFormat="1" x14ac:dyDescent="0.2"/>
    <row r="2085" s="7" customFormat="1" x14ac:dyDescent="0.2"/>
    <row r="2086" s="7" customFormat="1" x14ac:dyDescent="0.2"/>
    <row r="2087" s="7" customFormat="1" x14ac:dyDescent="0.2"/>
    <row r="2088" s="7" customFormat="1" x14ac:dyDescent="0.2"/>
    <row r="2089" s="7" customFormat="1" x14ac:dyDescent="0.2"/>
    <row r="2090" s="7" customFormat="1" x14ac:dyDescent="0.2"/>
    <row r="2091" s="7" customFormat="1" x14ac:dyDescent="0.2"/>
    <row r="2092" s="7" customFormat="1" x14ac:dyDescent="0.2"/>
    <row r="2093" s="7" customFormat="1" x14ac:dyDescent="0.2"/>
    <row r="2094" s="7" customFormat="1" x14ac:dyDescent="0.2"/>
    <row r="2095" s="7" customFormat="1" x14ac:dyDescent="0.2"/>
    <row r="2096" s="7" customFormat="1" x14ac:dyDescent="0.2"/>
    <row r="2097" s="7" customFormat="1" x14ac:dyDescent="0.2"/>
    <row r="2098" s="7" customFormat="1" x14ac:dyDescent="0.2"/>
    <row r="2099" s="7" customFormat="1" x14ac:dyDescent="0.2"/>
    <row r="2100" s="7" customFormat="1" x14ac:dyDescent="0.2"/>
    <row r="2101" s="7" customFormat="1" x14ac:dyDescent="0.2"/>
    <row r="2102" s="7" customFormat="1" x14ac:dyDescent="0.2"/>
    <row r="2103" s="7" customFormat="1" x14ac:dyDescent="0.2"/>
    <row r="2104" s="7" customFormat="1" x14ac:dyDescent="0.2"/>
    <row r="2105" s="7" customFormat="1" x14ac:dyDescent="0.2"/>
    <row r="2106" s="7" customFormat="1" x14ac:dyDescent="0.2"/>
    <row r="2107" s="7" customFormat="1" x14ac:dyDescent="0.2"/>
    <row r="2108" s="7" customFormat="1" x14ac:dyDescent="0.2"/>
    <row r="2109" s="7" customFormat="1" x14ac:dyDescent="0.2"/>
    <row r="2110" s="7" customFormat="1" x14ac:dyDescent="0.2"/>
    <row r="2111" s="7" customFormat="1" x14ac:dyDescent="0.2"/>
    <row r="2112" s="7" customFormat="1" x14ac:dyDescent="0.2"/>
    <row r="2113" s="7" customFormat="1" x14ac:dyDescent="0.2"/>
    <row r="2114" s="7" customFormat="1" x14ac:dyDescent="0.2"/>
    <row r="2115" s="7" customFormat="1" x14ac:dyDescent="0.2"/>
    <row r="2116" s="7" customFormat="1" x14ac:dyDescent="0.2"/>
    <row r="2117" s="7" customFormat="1" x14ac:dyDescent="0.2"/>
    <row r="2118" s="7" customFormat="1" x14ac:dyDescent="0.2"/>
    <row r="2119" s="7" customFormat="1" x14ac:dyDescent="0.2"/>
    <row r="2120" s="7" customFormat="1" x14ac:dyDescent="0.2"/>
    <row r="2121" s="7" customFormat="1" x14ac:dyDescent="0.2"/>
    <row r="2122" s="7" customFormat="1" x14ac:dyDescent="0.2"/>
    <row r="2123" s="7" customFormat="1" x14ac:dyDescent="0.2"/>
    <row r="2124" s="7" customFormat="1" x14ac:dyDescent="0.2"/>
    <row r="2125" s="7" customFormat="1" x14ac:dyDescent="0.2"/>
    <row r="2126" s="7" customFormat="1" x14ac:dyDescent="0.2"/>
    <row r="2127" s="7" customFormat="1" x14ac:dyDescent="0.2"/>
    <row r="2128" s="7" customFormat="1" x14ac:dyDescent="0.2"/>
    <row r="2129" s="7" customFormat="1" x14ac:dyDescent="0.2"/>
    <row r="2130" s="7" customFormat="1" x14ac:dyDescent="0.2"/>
    <row r="2131" s="7" customFormat="1" x14ac:dyDescent="0.2"/>
    <row r="2132" s="7" customFormat="1" x14ac:dyDescent="0.2"/>
    <row r="2133" s="7" customFormat="1" x14ac:dyDescent="0.2"/>
    <row r="2134" s="7" customFormat="1" x14ac:dyDescent="0.2"/>
    <row r="2135" s="7" customFormat="1" x14ac:dyDescent="0.2"/>
    <row r="2136" s="7" customFormat="1" x14ac:dyDescent="0.2"/>
    <row r="2137" s="7" customFormat="1" x14ac:dyDescent="0.2"/>
    <row r="2138" s="7" customFormat="1" x14ac:dyDescent="0.2"/>
    <row r="2139" s="7" customFormat="1" x14ac:dyDescent="0.2"/>
    <row r="2140" s="7" customFormat="1" x14ac:dyDescent="0.2"/>
    <row r="2141" s="7" customFormat="1" x14ac:dyDescent="0.2"/>
    <row r="2142" s="7" customFormat="1" x14ac:dyDescent="0.2"/>
    <row r="2143" s="7" customFormat="1" x14ac:dyDescent="0.2"/>
    <row r="2144" s="7" customFormat="1" x14ac:dyDescent="0.2"/>
    <row r="2145" s="7" customFormat="1" x14ac:dyDescent="0.2"/>
    <row r="2146" s="7" customFormat="1" x14ac:dyDescent="0.2"/>
    <row r="2147" s="7" customFormat="1" x14ac:dyDescent="0.2"/>
    <row r="2148" s="7" customFormat="1" x14ac:dyDescent="0.2"/>
    <row r="2149" s="7" customFormat="1" x14ac:dyDescent="0.2"/>
    <row r="2150" s="7" customFormat="1" x14ac:dyDescent="0.2"/>
    <row r="2151" s="7" customFormat="1" x14ac:dyDescent="0.2"/>
    <row r="2152" s="7" customFormat="1" x14ac:dyDescent="0.2"/>
    <row r="2153" s="7" customFormat="1" x14ac:dyDescent="0.2"/>
    <row r="2154" s="7" customFormat="1" x14ac:dyDescent="0.2"/>
    <row r="2155" s="7" customFormat="1" x14ac:dyDescent="0.2"/>
    <row r="2156" s="7" customFormat="1" x14ac:dyDescent="0.2"/>
    <row r="2157" s="7" customFormat="1" x14ac:dyDescent="0.2"/>
    <row r="2158" s="7" customFormat="1" x14ac:dyDescent="0.2"/>
    <row r="2159" s="7" customFormat="1" x14ac:dyDescent="0.2"/>
    <row r="2160" s="7" customFormat="1" x14ac:dyDescent="0.2"/>
    <row r="2161" s="7" customFormat="1" x14ac:dyDescent="0.2"/>
    <row r="2162" s="7" customFormat="1" x14ac:dyDescent="0.2"/>
    <row r="2163" s="7" customFormat="1" x14ac:dyDescent="0.2"/>
    <row r="2164" s="7" customFormat="1" x14ac:dyDescent="0.2"/>
    <row r="2165" s="7" customFormat="1" x14ac:dyDescent="0.2"/>
    <row r="2166" s="7" customFormat="1" x14ac:dyDescent="0.2"/>
    <row r="2167" s="7" customFormat="1" x14ac:dyDescent="0.2"/>
    <row r="2168" s="7" customFormat="1" x14ac:dyDescent="0.2"/>
    <row r="2169" s="7" customFormat="1" x14ac:dyDescent="0.2"/>
    <row r="2170" s="7" customFormat="1" x14ac:dyDescent="0.2"/>
    <row r="2171" s="7" customFormat="1" x14ac:dyDescent="0.2"/>
    <row r="2172" s="7" customFormat="1" x14ac:dyDescent="0.2"/>
    <row r="2173" s="7" customFormat="1" x14ac:dyDescent="0.2"/>
    <row r="2174" s="7" customFormat="1" x14ac:dyDescent="0.2"/>
    <row r="2175" s="7" customFormat="1" x14ac:dyDescent="0.2"/>
    <row r="2176" s="7" customFormat="1" x14ac:dyDescent="0.2"/>
    <row r="2177" s="7" customFormat="1" x14ac:dyDescent="0.2"/>
    <row r="2178" s="7" customFormat="1" x14ac:dyDescent="0.2"/>
    <row r="2179" s="7" customFormat="1" x14ac:dyDescent="0.2"/>
    <row r="2180" s="7" customFormat="1" x14ac:dyDescent="0.2"/>
    <row r="2181" s="7" customFormat="1" x14ac:dyDescent="0.2"/>
    <row r="2182" s="7" customFormat="1" x14ac:dyDescent="0.2"/>
    <row r="2183" s="7" customFormat="1" x14ac:dyDescent="0.2"/>
    <row r="2184" s="7" customFormat="1" x14ac:dyDescent="0.2"/>
    <row r="2185" s="7" customFormat="1" x14ac:dyDescent="0.2"/>
    <row r="2186" s="7" customFormat="1" x14ac:dyDescent="0.2"/>
    <row r="2187" s="7" customFormat="1" x14ac:dyDescent="0.2"/>
    <row r="2188" s="7" customFormat="1" x14ac:dyDescent="0.2"/>
    <row r="2189" s="7" customFormat="1" x14ac:dyDescent="0.2"/>
    <row r="2190" s="7" customFormat="1" x14ac:dyDescent="0.2"/>
    <row r="2191" s="7" customFormat="1" x14ac:dyDescent="0.2"/>
    <row r="2192" s="7" customFormat="1" x14ac:dyDescent="0.2"/>
    <row r="2193" s="7" customFormat="1" x14ac:dyDescent="0.2"/>
    <row r="2194" s="7" customFormat="1" x14ac:dyDescent="0.2"/>
    <row r="2195" s="7" customFormat="1" x14ac:dyDescent="0.2"/>
    <row r="2196" s="7" customFormat="1" x14ac:dyDescent="0.2"/>
    <row r="2197" s="7" customFormat="1" x14ac:dyDescent="0.2"/>
    <row r="2198" s="7" customFormat="1" x14ac:dyDescent="0.2"/>
    <row r="2199" s="7" customFormat="1" x14ac:dyDescent="0.2"/>
    <row r="2200" s="7" customFormat="1" x14ac:dyDescent="0.2"/>
    <row r="2201" s="7" customFormat="1" x14ac:dyDescent="0.2"/>
    <row r="2202" s="7" customFormat="1" x14ac:dyDescent="0.2"/>
    <row r="2203" s="7" customFormat="1" x14ac:dyDescent="0.2"/>
    <row r="2204" s="7" customFormat="1" x14ac:dyDescent="0.2"/>
    <row r="2205" s="7" customFormat="1" x14ac:dyDescent="0.2"/>
    <row r="2206" s="7" customFormat="1" x14ac:dyDescent="0.2"/>
    <row r="2207" s="7" customFormat="1" x14ac:dyDescent="0.2"/>
    <row r="2208" s="7" customFormat="1" x14ac:dyDescent="0.2"/>
    <row r="2209" s="7" customFormat="1" x14ac:dyDescent="0.2"/>
    <row r="2210" s="7" customFormat="1" x14ac:dyDescent="0.2"/>
    <row r="2211" s="7" customFormat="1" x14ac:dyDescent="0.2"/>
    <row r="2212" s="7" customFormat="1" x14ac:dyDescent="0.2"/>
    <row r="2213" s="7" customFormat="1" x14ac:dyDescent="0.2"/>
    <row r="2214" s="7" customFormat="1" x14ac:dyDescent="0.2"/>
    <row r="2215" s="7" customFormat="1" x14ac:dyDescent="0.2"/>
    <row r="2216" s="7" customFormat="1" x14ac:dyDescent="0.2"/>
    <row r="2217" s="7" customFormat="1" x14ac:dyDescent="0.2"/>
    <row r="2218" s="7" customFormat="1" x14ac:dyDescent="0.2"/>
    <row r="2219" s="7" customFormat="1" x14ac:dyDescent="0.2"/>
    <row r="2220" s="7" customFormat="1" x14ac:dyDescent="0.2"/>
    <row r="2221" s="7" customFormat="1" x14ac:dyDescent="0.2"/>
    <row r="2222" s="7" customFormat="1" x14ac:dyDescent="0.2"/>
    <row r="2223" s="7" customFormat="1" x14ac:dyDescent="0.2"/>
    <row r="2224" s="7" customFormat="1" x14ac:dyDescent="0.2"/>
    <row r="2225" s="7" customFormat="1" x14ac:dyDescent="0.2"/>
    <row r="2226" s="7" customFormat="1" x14ac:dyDescent="0.2"/>
    <row r="2227" s="7" customFormat="1" x14ac:dyDescent="0.2"/>
    <row r="2228" s="7" customFormat="1" x14ac:dyDescent="0.2"/>
    <row r="2229" s="7" customFormat="1" x14ac:dyDescent="0.2"/>
    <row r="2230" s="7" customFormat="1" x14ac:dyDescent="0.2"/>
    <row r="2231" s="7" customFormat="1" x14ac:dyDescent="0.2"/>
    <row r="2232" s="7" customFormat="1" x14ac:dyDescent="0.2"/>
    <row r="2233" s="7" customFormat="1" x14ac:dyDescent="0.2"/>
    <row r="2234" s="7" customFormat="1" x14ac:dyDescent="0.2"/>
    <row r="2235" s="7" customFormat="1" x14ac:dyDescent="0.2"/>
    <row r="2236" s="7" customFormat="1" x14ac:dyDescent="0.2"/>
    <row r="2237" s="7" customFormat="1" x14ac:dyDescent="0.2"/>
    <row r="2238" s="7" customFormat="1" x14ac:dyDescent="0.2"/>
    <row r="2239" s="7" customFormat="1" x14ac:dyDescent="0.2"/>
    <row r="2240" s="7" customFormat="1" x14ac:dyDescent="0.2"/>
    <row r="2241" s="7" customFormat="1" x14ac:dyDescent="0.2"/>
    <row r="2242" s="7" customFormat="1" x14ac:dyDescent="0.2"/>
    <row r="2243" s="7" customFormat="1" x14ac:dyDescent="0.2"/>
    <row r="2244" s="7" customFormat="1" x14ac:dyDescent="0.2"/>
    <row r="2245" s="7" customFormat="1" x14ac:dyDescent="0.2"/>
    <row r="2246" s="7" customFormat="1" x14ac:dyDescent="0.2"/>
    <row r="2247" s="7" customFormat="1" x14ac:dyDescent="0.2"/>
    <row r="2248" s="7" customFormat="1" x14ac:dyDescent="0.2"/>
    <row r="2249" s="7" customFormat="1" x14ac:dyDescent="0.2"/>
    <row r="2250" s="7" customFormat="1" x14ac:dyDescent="0.2"/>
    <row r="2251" s="7" customFormat="1" x14ac:dyDescent="0.2"/>
    <row r="2252" s="7" customFormat="1" x14ac:dyDescent="0.2"/>
    <row r="2253" s="7" customFormat="1" x14ac:dyDescent="0.2"/>
    <row r="2254" s="7" customFormat="1" x14ac:dyDescent="0.2"/>
    <row r="2255" s="7" customFormat="1" x14ac:dyDescent="0.2"/>
    <row r="2256" s="7" customFormat="1" x14ac:dyDescent="0.2"/>
    <row r="2257" s="7" customFormat="1" x14ac:dyDescent="0.2"/>
    <row r="2258" s="7" customFormat="1" x14ac:dyDescent="0.2"/>
    <row r="2259" s="7" customFormat="1" x14ac:dyDescent="0.2"/>
    <row r="2260" s="7" customFormat="1" x14ac:dyDescent="0.2"/>
    <row r="2261" s="7" customFormat="1" x14ac:dyDescent="0.2"/>
    <row r="2262" s="7" customFormat="1" x14ac:dyDescent="0.2"/>
    <row r="2263" s="7" customFormat="1" x14ac:dyDescent="0.2"/>
    <row r="2264" s="7" customFormat="1" x14ac:dyDescent="0.2"/>
    <row r="2265" s="7" customFormat="1" x14ac:dyDescent="0.2"/>
    <row r="2266" s="7" customFormat="1" x14ac:dyDescent="0.2"/>
    <row r="2267" s="7" customFormat="1" x14ac:dyDescent="0.2"/>
    <row r="2268" s="7" customFormat="1" x14ac:dyDescent="0.2"/>
    <row r="2269" s="7" customFormat="1" x14ac:dyDescent="0.2"/>
    <row r="2270" s="7" customFormat="1" x14ac:dyDescent="0.2"/>
    <row r="2271" s="7" customFormat="1" x14ac:dyDescent="0.2"/>
    <row r="2272" s="7" customFormat="1" x14ac:dyDescent="0.2"/>
    <row r="2273" s="7" customFormat="1" x14ac:dyDescent="0.2"/>
    <row r="2274" s="7" customFormat="1" x14ac:dyDescent="0.2"/>
    <row r="2275" s="7" customFormat="1" x14ac:dyDescent="0.2"/>
    <row r="2276" s="7" customFormat="1" x14ac:dyDescent="0.2"/>
    <row r="2277" s="7" customFormat="1" x14ac:dyDescent="0.2"/>
    <row r="2278" s="7" customFormat="1" x14ac:dyDescent="0.2"/>
    <row r="2279" s="7" customFormat="1" x14ac:dyDescent="0.2"/>
    <row r="2280" s="7" customFormat="1" x14ac:dyDescent="0.2"/>
    <row r="2281" s="7" customFormat="1" x14ac:dyDescent="0.2"/>
    <row r="2282" s="7" customFormat="1" x14ac:dyDescent="0.2"/>
    <row r="2283" s="7" customFormat="1" x14ac:dyDescent="0.2"/>
    <row r="2284" s="7" customFormat="1" x14ac:dyDescent="0.2"/>
    <row r="2285" s="7" customFormat="1" x14ac:dyDescent="0.2"/>
    <row r="2286" s="7" customFormat="1" x14ac:dyDescent="0.2"/>
    <row r="2287" s="7" customFormat="1" x14ac:dyDescent="0.2"/>
    <row r="2288" s="7" customFormat="1" x14ac:dyDescent="0.2"/>
    <row r="2289" s="7" customFormat="1" x14ac:dyDescent="0.2"/>
    <row r="2290" s="7" customFormat="1" x14ac:dyDescent="0.2"/>
    <row r="2291" s="7" customFormat="1" x14ac:dyDescent="0.2"/>
    <row r="2292" s="7" customFormat="1" x14ac:dyDescent="0.2"/>
    <row r="2293" s="7" customFormat="1" x14ac:dyDescent="0.2"/>
    <row r="2294" s="7" customFormat="1" x14ac:dyDescent="0.2"/>
    <row r="2295" s="7" customFormat="1" x14ac:dyDescent="0.2"/>
    <row r="2296" s="7" customFormat="1" x14ac:dyDescent="0.2"/>
    <row r="2297" s="7" customFormat="1" x14ac:dyDescent="0.2"/>
    <row r="2298" s="7" customFormat="1" x14ac:dyDescent="0.2"/>
    <row r="2299" s="7" customFormat="1" x14ac:dyDescent="0.2"/>
    <row r="2300" s="7" customFormat="1" x14ac:dyDescent="0.2"/>
    <row r="2301" s="7" customFormat="1" x14ac:dyDescent="0.2"/>
    <row r="2302" s="7" customFormat="1" x14ac:dyDescent="0.2"/>
    <row r="2303" s="7" customFormat="1" x14ac:dyDescent="0.2"/>
    <row r="2304" s="7" customFormat="1" x14ac:dyDescent="0.2"/>
    <row r="2305" s="7" customFormat="1" x14ac:dyDescent="0.2"/>
    <row r="2306" s="7" customFormat="1" x14ac:dyDescent="0.2"/>
    <row r="2307" s="7" customFormat="1" x14ac:dyDescent="0.2"/>
    <row r="2308" s="7" customFormat="1" x14ac:dyDescent="0.2"/>
    <row r="2309" s="7" customFormat="1" x14ac:dyDescent="0.2"/>
    <row r="2310" s="7" customFormat="1" x14ac:dyDescent="0.2"/>
    <row r="2311" s="7" customFormat="1" x14ac:dyDescent="0.2"/>
    <row r="2312" s="7" customFormat="1" x14ac:dyDescent="0.2"/>
    <row r="2313" s="7" customFormat="1" x14ac:dyDescent="0.2"/>
    <row r="2314" s="7" customFormat="1" x14ac:dyDescent="0.2"/>
    <row r="2315" s="7" customFormat="1" x14ac:dyDescent="0.2"/>
    <row r="2316" s="7" customFormat="1" x14ac:dyDescent="0.2"/>
    <row r="2317" s="7" customFormat="1" x14ac:dyDescent="0.2"/>
    <row r="2318" s="7" customFormat="1" x14ac:dyDescent="0.2"/>
    <row r="2319" s="7" customFormat="1" x14ac:dyDescent="0.2"/>
    <row r="2320" s="7" customFormat="1" x14ac:dyDescent="0.2"/>
    <row r="2321" s="7" customFormat="1" x14ac:dyDescent="0.2"/>
    <row r="2322" s="7" customFormat="1" x14ac:dyDescent="0.2"/>
    <row r="2323" s="7" customFormat="1" x14ac:dyDescent="0.2"/>
    <row r="2324" s="7" customFormat="1" x14ac:dyDescent="0.2"/>
    <row r="2325" s="7" customFormat="1" x14ac:dyDescent="0.2"/>
    <row r="2326" s="7" customFormat="1" x14ac:dyDescent="0.2"/>
    <row r="2327" s="7" customFormat="1" x14ac:dyDescent="0.2"/>
    <row r="2328" s="7" customFormat="1" x14ac:dyDescent="0.2"/>
    <row r="2329" s="7" customFormat="1" x14ac:dyDescent="0.2"/>
    <row r="2330" s="7" customFormat="1" x14ac:dyDescent="0.2"/>
    <row r="2331" s="7" customFormat="1" x14ac:dyDescent="0.2"/>
    <row r="2332" s="7" customFormat="1" x14ac:dyDescent="0.2"/>
    <row r="2333" s="7" customFormat="1" x14ac:dyDescent="0.2"/>
    <row r="2334" s="7" customFormat="1" x14ac:dyDescent="0.2"/>
    <row r="2335" s="7" customFormat="1" x14ac:dyDescent="0.2"/>
    <row r="2336" s="7" customFormat="1" x14ac:dyDescent="0.2"/>
    <row r="2337" s="7" customFormat="1" x14ac:dyDescent="0.2"/>
    <row r="2338" s="7" customFormat="1" x14ac:dyDescent="0.2"/>
    <row r="2339" s="7" customFormat="1" x14ac:dyDescent="0.2"/>
    <row r="2340" s="7" customFormat="1" x14ac:dyDescent="0.2"/>
    <row r="2341" s="7" customFormat="1" x14ac:dyDescent="0.2"/>
    <row r="2342" s="7" customFormat="1" x14ac:dyDescent="0.2"/>
    <row r="2343" s="7" customFormat="1" x14ac:dyDescent="0.2"/>
    <row r="2344" s="7" customFormat="1" x14ac:dyDescent="0.2"/>
    <row r="2345" s="7" customFormat="1" x14ac:dyDescent="0.2"/>
    <row r="2346" s="7" customFormat="1" x14ac:dyDescent="0.2"/>
    <row r="2347" s="7" customFormat="1" x14ac:dyDescent="0.2"/>
    <row r="2348" s="7" customFormat="1" x14ac:dyDescent="0.2"/>
    <row r="2349" s="7" customFormat="1" x14ac:dyDescent="0.2"/>
    <row r="2350" s="7" customFormat="1" x14ac:dyDescent="0.2"/>
    <row r="2351" s="7" customFormat="1" x14ac:dyDescent="0.2"/>
    <row r="2352" s="7" customFormat="1" x14ac:dyDescent="0.2"/>
    <row r="2353" s="7" customFormat="1" x14ac:dyDescent="0.2"/>
    <row r="2354" s="7" customFormat="1" x14ac:dyDescent="0.2"/>
    <row r="2355" s="7" customFormat="1" x14ac:dyDescent="0.2"/>
    <row r="2356" s="7" customFormat="1" x14ac:dyDescent="0.2"/>
    <row r="2357" s="7" customFormat="1" x14ac:dyDescent="0.2"/>
    <row r="2358" s="7" customFormat="1" x14ac:dyDescent="0.2"/>
    <row r="2359" s="7" customFormat="1" x14ac:dyDescent="0.2"/>
    <row r="2360" s="7" customFormat="1" x14ac:dyDescent="0.2"/>
    <row r="2361" s="7" customFormat="1" x14ac:dyDescent="0.2"/>
    <row r="2362" s="7" customFormat="1" x14ac:dyDescent="0.2"/>
    <row r="2363" s="7" customFormat="1" x14ac:dyDescent="0.2"/>
    <row r="2364" s="7" customFormat="1" x14ac:dyDescent="0.2"/>
    <row r="2365" s="7" customFormat="1" x14ac:dyDescent="0.2"/>
    <row r="2366" s="7" customFormat="1" x14ac:dyDescent="0.2"/>
    <row r="2367" s="7" customFormat="1" x14ac:dyDescent="0.2"/>
    <row r="2368" s="7" customFormat="1" x14ac:dyDescent="0.2"/>
    <row r="2369" s="7" customFormat="1" x14ac:dyDescent="0.2"/>
    <row r="2370" s="7" customFormat="1" x14ac:dyDescent="0.2"/>
    <row r="2371" s="7" customFormat="1" x14ac:dyDescent="0.2"/>
    <row r="2372" s="7" customFormat="1" x14ac:dyDescent="0.2"/>
    <row r="2373" s="7" customFormat="1" x14ac:dyDescent="0.2"/>
    <row r="2374" s="7" customFormat="1" x14ac:dyDescent="0.2"/>
    <row r="2375" s="7" customFormat="1" x14ac:dyDescent="0.2"/>
    <row r="2376" s="7" customFormat="1" x14ac:dyDescent="0.2"/>
    <row r="2377" s="7" customFormat="1" x14ac:dyDescent="0.2"/>
    <row r="2378" s="7" customFormat="1" x14ac:dyDescent="0.2"/>
    <row r="2379" s="7" customFormat="1" x14ac:dyDescent="0.2"/>
    <row r="2380" s="7" customFormat="1" x14ac:dyDescent="0.2"/>
    <row r="2381" s="7" customFormat="1" x14ac:dyDescent="0.2"/>
    <row r="2382" s="7" customFormat="1" x14ac:dyDescent="0.2"/>
    <row r="2383" s="7" customFormat="1" x14ac:dyDescent="0.2"/>
    <row r="2384" s="7" customFormat="1" x14ac:dyDescent="0.2"/>
    <row r="2385" s="7" customFormat="1" x14ac:dyDescent="0.2"/>
    <row r="2386" s="7" customFormat="1" x14ac:dyDescent="0.2"/>
    <row r="2387" s="7" customFormat="1" x14ac:dyDescent="0.2"/>
    <row r="2388" s="7" customFormat="1" x14ac:dyDescent="0.2"/>
    <row r="2389" s="7" customFormat="1" x14ac:dyDescent="0.2"/>
    <row r="2390" s="7" customFormat="1" x14ac:dyDescent="0.2"/>
    <row r="2391" s="7" customFormat="1" x14ac:dyDescent="0.2"/>
    <row r="2392" s="7" customFormat="1" x14ac:dyDescent="0.2"/>
    <row r="2393" s="7" customFormat="1" x14ac:dyDescent="0.2"/>
    <row r="2394" s="7" customFormat="1" x14ac:dyDescent="0.2"/>
    <row r="2395" s="7" customFormat="1" x14ac:dyDescent="0.2"/>
    <row r="2396" s="7" customFormat="1" x14ac:dyDescent="0.2"/>
    <row r="2397" s="7" customFormat="1" x14ac:dyDescent="0.2"/>
    <row r="2398" s="7" customFormat="1" x14ac:dyDescent="0.2"/>
    <row r="2399" s="7" customFormat="1" x14ac:dyDescent="0.2"/>
    <row r="2400" s="7" customFormat="1" x14ac:dyDescent="0.2"/>
    <row r="2401" s="7" customFormat="1" x14ac:dyDescent="0.2"/>
    <row r="2402" s="7" customFormat="1" x14ac:dyDescent="0.2"/>
    <row r="2403" s="7" customFormat="1" x14ac:dyDescent="0.2"/>
    <row r="2404" s="7" customFormat="1" x14ac:dyDescent="0.2"/>
    <row r="2405" s="7" customFormat="1" x14ac:dyDescent="0.2"/>
    <row r="2406" s="7" customFormat="1" x14ac:dyDescent="0.2"/>
    <row r="2407" s="7" customFormat="1" x14ac:dyDescent="0.2"/>
    <row r="2408" s="7" customFormat="1" x14ac:dyDescent="0.2"/>
    <row r="2409" s="7" customFormat="1" x14ac:dyDescent="0.2"/>
    <row r="2410" s="7" customFormat="1" x14ac:dyDescent="0.2"/>
    <row r="2411" s="7" customFormat="1" x14ac:dyDescent="0.2"/>
    <row r="2412" s="7" customFormat="1" x14ac:dyDescent="0.2"/>
    <row r="2413" s="7" customFormat="1" x14ac:dyDescent="0.2"/>
    <row r="2414" s="7" customFormat="1" x14ac:dyDescent="0.2"/>
    <row r="2415" s="7" customFormat="1" x14ac:dyDescent="0.2"/>
    <row r="2416" s="7" customFormat="1" x14ac:dyDescent="0.2"/>
    <row r="2417" s="7" customFormat="1" x14ac:dyDescent="0.2"/>
    <row r="2418" s="7" customFormat="1" x14ac:dyDescent="0.2"/>
    <row r="2419" s="7" customFormat="1" x14ac:dyDescent="0.2"/>
    <row r="2420" s="7" customFormat="1" x14ac:dyDescent="0.2"/>
    <row r="2421" s="7" customFormat="1" x14ac:dyDescent="0.2"/>
    <row r="2422" s="7" customFormat="1" x14ac:dyDescent="0.2"/>
    <row r="2423" s="7" customFormat="1" x14ac:dyDescent="0.2"/>
    <row r="2424" s="7" customFormat="1" x14ac:dyDescent="0.2"/>
    <row r="2425" s="7" customFormat="1" x14ac:dyDescent="0.2"/>
    <row r="2426" s="7" customFormat="1" x14ac:dyDescent="0.2"/>
    <row r="2427" s="7" customFormat="1" x14ac:dyDescent="0.2"/>
    <row r="2428" s="7" customFormat="1" x14ac:dyDescent="0.2"/>
    <row r="2429" s="7" customFormat="1" x14ac:dyDescent="0.2"/>
    <row r="2430" s="7" customFormat="1" x14ac:dyDescent="0.2"/>
    <row r="2431" s="7" customFormat="1" x14ac:dyDescent="0.2"/>
    <row r="2432" s="7" customFormat="1" x14ac:dyDescent="0.2"/>
    <row r="2433" s="7" customFormat="1" x14ac:dyDescent="0.2"/>
    <row r="2434" s="7" customFormat="1" x14ac:dyDescent="0.2"/>
    <row r="2435" s="7" customFormat="1" x14ac:dyDescent="0.2"/>
    <row r="2436" s="7" customFormat="1" x14ac:dyDescent="0.2"/>
    <row r="2437" s="7" customFormat="1" x14ac:dyDescent="0.2"/>
    <row r="2438" s="7" customFormat="1" x14ac:dyDescent="0.2"/>
    <row r="2439" s="7" customFormat="1" x14ac:dyDescent="0.2"/>
    <row r="2440" s="7" customFormat="1" x14ac:dyDescent="0.2"/>
    <row r="2441" s="7" customFormat="1" x14ac:dyDescent="0.2"/>
    <row r="2442" s="7" customFormat="1" x14ac:dyDescent="0.2"/>
    <row r="2443" s="7" customFormat="1" x14ac:dyDescent="0.2"/>
    <row r="2444" s="7" customFormat="1" x14ac:dyDescent="0.2"/>
    <row r="2445" s="7" customFormat="1" x14ac:dyDescent="0.2"/>
    <row r="2446" s="7" customFormat="1" x14ac:dyDescent="0.2"/>
    <row r="2447" s="7" customFormat="1" x14ac:dyDescent="0.2"/>
    <row r="2448" s="7" customFormat="1" x14ac:dyDescent="0.2"/>
    <row r="2449" s="7" customFormat="1" x14ac:dyDescent="0.2"/>
    <row r="2450" s="7" customFormat="1" x14ac:dyDescent="0.2"/>
    <row r="2451" s="7" customFormat="1" x14ac:dyDescent="0.2"/>
    <row r="2452" s="7" customFormat="1" x14ac:dyDescent="0.2"/>
    <row r="2453" s="7" customFormat="1" x14ac:dyDescent="0.2"/>
    <row r="2454" s="7" customFormat="1" x14ac:dyDescent="0.2"/>
    <row r="2455" s="7" customFormat="1" x14ac:dyDescent="0.2"/>
    <row r="2456" s="7" customFormat="1" x14ac:dyDescent="0.2"/>
    <row r="2457" s="7" customFormat="1" x14ac:dyDescent="0.2"/>
    <row r="2458" s="7" customFormat="1" x14ac:dyDescent="0.2"/>
    <row r="2459" s="7" customFormat="1" x14ac:dyDescent="0.2"/>
    <row r="2460" s="7" customFormat="1" x14ac:dyDescent="0.2"/>
    <row r="2461" s="7" customFormat="1" x14ac:dyDescent="0.2"/>
    <row r="2462" s="7" customFormat="1" x14ac:dyDescent="0.2"/>
    <row r="2463" s="7" customFormat="1" x14ac:dyDescent="0.2"/>
    <row r="2464" s="7" customFormat="1" x14ac:dyDescent="0.2"/>
    <row r="2465" s="7" customFormat="1" x14ac:dyDescent="0.2"/>
    <row r="2466" s="7" customFormat="1" x14ac:dyDescent="0.2"/>
    <row r="2467" s="7" customFormat="1" x14ac:dyDescent="0.2"/>
    <row r="2468" s="7" customFormat="1" x14ac:dyDescent="0.2"/>
    <row r="2469" s="7" customFormat="1" x14ac:dyDescent="0.2"/>
    <row r="2470" s="7" customFormat="1" x14ac:dyDescent="0.2"/>
    <row r="2471" s="7" customFormat="1" x14ac:dyDescent="0.2"/>
    <row r="2472" s="7" customFormat="1" x14ac:dyDescent="0.2"/>
    <row r="2473" s="7" customFormat="1" x14ac:dyDescent="0.2"/>
    <row r="2474" s="7" customFormat="1" x14ac:dyDescent="0.2"/>
    <row r="2475" s="7" customFormat="1" x14ac:dyDescent="0.2"/>
    <row r="2476" s="7" customFormat="1" x14ac:dyDescent="0.2"/>
    <row r="2477" s="7" customFormat="1" x14ac:dyDescent="0.2"/>
    <row r="2478" s="7" customFormat="1" x14ac:dyDescent="0.2"/>
    <row r="2479" s="7" customFormat="1" x14ac:dyDescent="0.2"/>
    <row r="2480" s="7" customFormat="1" x14ac:dyDescent="0.2"/>
    <row r="2481" s="7" customFormat="1" x14ac:dyDescent="0.2"/>
    <row r="2482" s="7" customFormat="1" x14ac:dyDescent="0.2"/>
    <row r="2483" s="7" customFormat="1" x14ac:dyDescent="0.2"/>
    <row r="2484" s="7" customFormat="1" x14ac:dyDescent="0.2"/>
    <row r="2485" s="7" customFormat="1" x14ac:dyDescent="0.2"/>
    <row r="2486" s="7" customFormat="1" x14ac:dyDescent="0.2"/>
    <row r="2487" s="7" customFormat="1" x14ac:dyDescent="0.2"/>
    <row r="2488" s="7" customFormat="1" x14ac:dyDescent="0.2"/>
    <row r="2489" s="7" customFormat="1" x14ac:dyDescent="0.2"/>
    <row r="2490" s="7" customFormat="1" x14ac:dyDescent="0.2"/>
    <row r="2491" s="7" customFormat="1" x14ac:dyDescent="0.2"/>
    <row r="2492" s="7" customFormat="1" x14ac:dyDescent="0.2"/>
    <row r="2493" s="7" customFormat="1" x14ac:dyDescent="0.2"/>
    <row r="2494" s="7" customFormat="1" x14ac:dyDescent="0.2"/>
    <row r="2495" s="7" customFormat="1" x14ac:dyDescent="0.2"/>
    <row r="2496" s="7" customFormat="1" x14ac:dyDescent="0.2"/>
    <row r="2497" s="7" customFormat="1" x14ac:dyDescent="0.2"/>
    <row r="2498" s="7" customFormat="1" x14ac:dyDescent="0.2"/>
    <row r="2499" s="7" customFormat="1" x14ac:dyDescent="0.2"/>
    <row r="2500" s="7" customFormat="1" x14ac:dyDescent="0.2"/>
    <row r="2501" s="7" customFormat="1" x14ac:dyDescent="0.2"/>
    <row r="2502" s="7" customFormat="1" x14ac:dyDescent="0.2"/>
    <row r="2503" s="7" customFormat="1" x14ac:dyDescent="0.2"/>
    <row r="2504" s="7" customFormat="1" x14ac:dyDescent="0.2"/>
    <row r="2505" s="7" customFormat="1" x14ac:dyDescent="0.2"/>
    <row r="2506" s="7" customFormat="1" x14ac:dyDescent="0.2"/>
    <row r="2507" s="7" customFormat="1" x14ac:dyDescent="0.2"/>
    <row r="2508" s="7" customFormat="1" x14ac:dyDescent="0.2"/>
    <row r="2509" s="7" customFormat="1" x14ac:dyDescent="0.2"/>
    <row r="2510" s="7" customFormat="1" x14ac:dyDescent="0.2"/>
    <row r="2511" s="7" customFormat="1" x14ac:dyDescent="0.2"/>
    <row r="2512" s="7" customFormat="1" x14ac:dyDescent="0.2"/>
    <row r="2513" s="7" customFormat="1" x14ac:dyDescent="0.2"/>
    <row r="2514" s="7" customFormat="1" x14ac:dyDescent="0.2"/>
    <row r="2515" s="7" customFormat="1" x14ac:dyDescent="0.2"/>
    <row r="2516" s="7" customFormat="1" x14ac:dyDescent="0.2"/>
    <row r="2517" s="7" customFormat="1" x14ac:dyDescent="0.2"/>
    <row r="2518" s="7" customFormat="1" x14ac:dyDescent="0.2"/>
    <row r="2519" s="7" customFormat="1" x14ac:dyDescent="0.2"/>
    <row r="2520" s="7" customFormat="1" x14ac:dyDescent="0.2"/>
    <row r="2521" s="7" customFormat="1" x14ac:dyDescent="0.2"/>
    <row r="2522" s="7" customFormat="1" x14ac:dyDescent="0.2"/>
    <row r="2523" s="7" customFormat="1" x14ac:dyDescent="0.2"/>
    <row r="2524" s="7" customFormat="1" x14ac:dyDescent="0.2"/>
    <row r="2525" s="7" customFormat="1" x14ac:dyDescent="0.2"/>
    <row r="2526" s="7" customFormat="1" x14ac:dyDescent="0.2"/>
    <row r="2527" s="7" customFormat="1" x14ac:dyDescent="0.2"/>
    <row r="2528" s="7" customFormat="1" x14ac:dyDescent="0.2"/>
    <row r="2529" s="7" customFormat="1" x14ac:dyDescent="0.2"/>
    <row r="2530" s="7" customFormat="1" x14ac:dyDescent="0.2"/>
    <row r="2531" s="7" customFormat="1" x14ac:dyDescent="0.2"/>
    <row r="2532" s="7" customFormat="1" x14ac:dyDescent="0.2"/>
    <row r="2533" s="7" customFormat="1" x14ac:dyDescent="0.2"/>
    <row r="2534" s="7" customFormat="1" x14ac:dyDescent="0.2"/>
    <row r="2535" s="7" customFormat="1" x14ac:dyDescent="0.2"/>
    <row r="2536" s="7" customFormat="1" x14ac:dyDescent="0.2"/>
    <row r="2537" s="7" customFormat="1" x14ac:dyDescent="0.2"/>
    <row r="2538" s="7" customFormat="1" x14ac:dyDescent="0.2"/>
    <row r="2539" s="7" customFormat="1" x14ac:dyDescent="0.2"/>
    <row r="2540" s="7" customFormat="1" x14ac:dyDescent="0.2"/>
    <row r="2541" s="7" customFormat="1" x14ac:dyDescent="0.2"/>
    <row r="2542" s="7" customFormat="1" x14ac:dyDescent="0.2"/>
    <row r="2543" s="7" customFormat="1" x14ac:dyDescent="0.2"/>
    <row r="2544" s="7" customFormat="1" x14ac:dyDescent="0.2"/>
    <row r="2545" s="7" customFormat="1" x14ac:dyDescent="0.2"/>
    <row r="2546" s="7" customFormat="1" x14ac:dyDescent="0.2"/>
    <row r="2547" s="7" customFormat="1" x14ac:dyDescent="0.2"/>
    <row r="2548" s="7" customFormat="1" x14ac:dyDescent="0.2"/>
    <row r="2549" s="7" customFormat="1" x14ac:dyDescent="0.2"/>
    <row r="2550" s="7" customFormat="1" x14ac:dyDescent="0.2"/>
    <row r="2551" s="7" customFormat="1" x14ac:dyDescent="0.2"/>
    <row r="2552" s="7" customFormat="1" x14ac:dyDescent="0.2"/>
    <row r="2553" s="7" customFormat="1" x14ac:dyDescent="0.2"/>
    <row r="2554" s="7" customFormat="1" x14ac:dyDescent="0.2"/>
    <row r="2555" s="7" customFormat="1" x14ac:dyDescent="0.2"/>
    <row r="2556" s="7" customFormat="1" x14ac:dyDescent="0.2"/>
    <row r="2557" s="7" customFormat="1" x14ac:dyDescent="0.2"/>
    <row r="2558" s="7" customFormat="1" x14ac:dyDescent="0.2"/>
    <row r="2559" s="7" customFormat="1" x14ac:dyDescent="0.2"/>
    <row r="2560" s="7" customFormat="1" x14ac:dyDescent="0.2"/>
    <row r="2561" s="7" customFormat="1" x14ac:dyDescent="0.2"/>
    <row r="2562" s="7" customFormat="1" x14ac:dyDescent="0.2"/>
    <row r="2563" s="7" customFormat="1" x14ac:dyDescent="0.2"/>
    <row r="2564" s="7" customFormat="1" x14ac:dyDescent="0.2"/>
    <row r="2565" s="7" customFormat="1" x14ac:dyDescent="0.2"/>
    <row r="2566" s="7" customFormat="1" x14ac:dyDescent="0.2"/>
    <row r="2567" s="7" customFormat="1" x14ac:dyDescent="0.2"/>
    <row r="2568" s="7" customFormat="1" x14ac:dyDescent="0.2"/>
    <row r="2569" s="7" customFormat="1" x14ac:dyDescent="0.2"/>
    <row r="2570" s="7" customFormat="1" x14ac:dyDescent="0.2"/>
    <row r="2571" s="7" customFormat="1" x14ac:dyDescent="0.2"/>
    <row r="2572" s="7" customFormat="1" x14ac:dyDescent="0.2"/>
    <row r="2573" s="7" customFormat="1" x14ac:dyDescent="0.2"/>
    <row r="2574" s="7" customFormat="1" x14ac:dyDescent="0.2"/>
    <row r="2575" s="7" customFormat="1" x14ac:dyDescent="0.2"/>
    <row r="2576" s="7" customFormat="1" x14ac:dyDescent="0.2"/>
    <row r="2577" s="7" customFormat="1" x14ac:dyDescent="0.2"/>
    <row r="2578" s="7" customFormat="1" x14ac:dyDescent="0.2"/>
    <row r="2579" s="7" customFormat="1" x14ac:dyDescent="0.2"/>
    <row r="2580" s="7" customFormat="1" x14ac:dyDescent="0.2"/>
    <row r="2581" s="7" customFormat="1" x14ac:dyDescent="0.2"/>
    <row r="2582" s="7" customFormat="1" x14ac:dyDescent="0.2"/>
    <row r="2583" s="7" customFormat="1" x14ac:dyDescent="0.2"/>
    <row r="2584" s="7" customFormat="1" x14ac:dyDescent="0.2"/>
    <row r="2585" s="7" customFormat="1" x14ac:dyDescent="0.2"/>
    <row r="2586" s="7" customFormat="1" x14ac:dyDescent="0.2"/>
    <row r="2587" s="7" customFormat="1" x14ac:dyDescent="0.2"/>
    <row r="2588" s="7" customFormat="1" x14ac:dyDescent="0.2"/>
    <row r="2589" s="7" customFormat="1" x14ac:dyDescent="0.2"/>
    <row r="2590" s="7" customFormat="1" x14ac:dyDescent="0.2"/>
    <row r="2591" s="7" customFormat="1" x14ac:dyDescent="0.2"/>
    <row r="2592" s="7" customFormat="1" x14ac:dyDescent="0.2"/>
    <row r="2593" s="7" customFormat="1" x14ac:dyDescent="0.2"/>
    <row r="2594" s="7" customFormat="1" x14ac:dyDescent="0.2"/>
    <row r="2595" s="7" customFormat="1" x14ac:dyDescent="0.2"/>
    <row r="2596" s="7" customFormat="1" x14ac:dyDescent="0.2"/>
    <row r="2597" s="7" customFormat="1" x14ac:dyDescent="0.2"/>
    <row r="2598" s="7" customFormat="1" x14ac:dyDescent="0.2"/>
    <row r="2599" s="7" customFormat="1" x14ac:dyDescent="0.2"/>
    <row r="2600" s="7" customFormat="1" x14ac:dyDescent="0.2"/>
    <row r="2601" s="7" customFormat="1" x14ac:dyDescent="0.2"/>
    <row r="2602" s="7" customFormat="1" x14ac:dyDescent="0.2"/>
    <row r="2603" s="7" customFormat="1" x14ac:dyDescent="0.2"/>
    <row r="2604" s="7" customFormat="1" x14ac:dyDescent="0.2"/>
    <row r="2605" s="7" customFormat="1" x14ac:dyDescent="0.2"/>
    <row r="2606" s="7" customFormat="1" x14ac:dyDescent="0.2"/>
    <row r="2607" s="7" customFormat="1" x14ac:dyDescent="0.2"/>
    <row r="2608" s="7" customFormat="1" x14ac:dyDescent="0.2"/>
    <row r="2609" s="7" customFormat="1" x14ac:dyDescent="0.2"/>
    <row r="2610" s="7" customFormat="1" x14ac:dyDescent="0.2"/>
    <row r="2611" s="7" customFormat="1" x14ac:dyDescent="0.2"/>
    <row r="2612" s="7" customFormat="1" x14ac:dyDescent="0.2"/>
    <row r="2613" s="7" customFormat="1" x14ac:dyDescent="0.2"/>
    <row r="2614" s="7" customFormat="1" x14ac:dyDescent="0.2"/>
    <row r="2615" s="7" customFormat="1" x14ac:dyDescent="0.2"/>
    <row r="2616" s="7" customFormat="1" x14ac:dyDescent="0.2"/>
    <row r="2617" s="7" customFormat="1" x14ac:dyDescent="0.2"/>
    <row r="2618" s="7" customFormat="1" x14ac:dyDescent="0.2"/>
    <row r="2619" s="7" customFormat="1" x14ac:dyDescent="0.2"/>
    <row r="2620" s="7" customFormat="1" x14ac:dyDescent="0.2"/>
    <row r="2621" s="7" customFormat="1" x14ac:dyDescent="0.2"/>
    <row r="2622" s="7" customFormat="1" x14ac:dyDescent="0.2"/>
    <row r="2623" s="7" customFormat="1" x14ac:dyDescent="0.2"/>
    <row r="2624" s="7" customFormat="1" x14ac:dyDescent="0.2"/>
    <row r="2625" s="7" customFormat="1" x14ac:dyDescent="0.2"/>
    <row r="2626" s="7" customFormat="1" x14ac:dyDescent="0.2"/>
    <row r="2627" s="7" customFormat="1" x14ac:dyDescent="0.2"/>
    <row r="2628" s="7" customFormat="1" x14ac:dyDescent="0.2"/>
    <row r="2629" s="7" customFormat="1" x14ac:dyDescent="0.2"/>
    <row r="2630" s="7" customFormat="1" x14ac:dyDescent="0.2"/>
    <row r="2631" s="7" customFormat="1" x14ac:dyDescent="0.2"/>
    <row r="2632" s="7" customFormat="1" x14ac:dyDescent="0.2"/>
    <row r="2633" s="7" customFormat="1" x14ac:dyDescent="0.2"/>
    <row r="2634" s="7" customFormat="1" x14ac:dyDescent="0.2"/>
    <row r="2635" s="7" customFormat="1" x14ac:dyDescent="0.2"/>
    <row r="2636" s="7" customFormat="1" x14ac:dyDescent="0.2"/>
    <row r="2637" s="7" customFormat="1" x14ac:dyDescent="0.2"/>
    <row r="2638" s="7" customFormat="1" x14ac:dyDescent="0.2"/>
    <row r="2639" s="7" customFormat="1" x14ac:dyDescent="0.2"/>
    <row r="2640" s="7" customFormat="1" x14ac:dyDescent="0.2"/>
    <row r="2641" s="7" customFormat="1" x14ac:dyDescent="0.2"/>
    <row r="2642" s="7" customFormat="1" x14ac:dyDescent="0.2"/>
    <row r="2643" s="7" customFormat="1" x14ac:dyDescent="0.2"/>
    <row r="2644" s="7" customFormat="1" x14ac:dyDescent="0.2"/>
    <row r="2645" s="7" customFormat="1" x14ac:dyDescent="0.2"/>
    <row r="2646" s="7" customFormat="1" x14ac:dyDescent="0.2"/>
    <row r="2647" s="7" customFormat="1" x14ac:dyDescent="0.2"/>
    <row r="2648" s="7" customFormat="1" x14ac:dyDescent="0.2"/>
    <row r="2649" s="7" customFormat="1" x14ac:dyDescent="0.2"/>
    <row r="2650" s="7" customFormat="1" x14ac:dyDescent="0.2"/>
    <row r="2651" s="7" customFormat="1" x14ac:dyDescent="0.2"/>
    <row r="2652" s="7" customFormat="1" x14ac:dyDescent="0.2"/>
    <row r="2653" s="7" customFormat="1" x14ac:dyDescent="0.2"/>
    <row r="2654" s="7" customFormat="1" x14ac:dyDescent="0.2"/>
    <row r="2655" s="7" customFormat="1" x14ac:dyDescent="0.2"/>
    <row r="2656" s="7" customFormat="1" x14ac:dyDescent="0.2"/>
    <row r="2657" s="7" customFormat="1" x14ac:dyDescent="0.2"/>
    <row r="2658" s="7" customFormat="1" x14ac:dyDescent="0.2"/>
    <row r="2659" s="7" customFormat="1" x14ac:dyDescent="0.2"/>
    <row r="2660" s="7" customFormat="1" x14ac:dyDescent="0.2"/>
    <row r="2661" s="7" customFormat="1" x14ac:dyDescent="0.2"/>
    <row r="2662" s="7" customFormat="1" x14ac:dyDescent="0.2"/>
    <row r="2663" s="7" customFormat="1" x14ac:dyDescent="0.2"/>
    <row r="2664" s="7" customFormat="1" x14ac:dyDescent="0.2"/>
    <row r="2665" s="7" customFormat="1" x14ac:dyDescent="0.2"/>
    <row r="2666" s="7" customFormat="1" x14ac:dyDescent="0.2"/>
    <row r="2667" s="7" customFormat="1" x14ac:dyDescent="0.2"/>
    <row r="2668" s="7" customFormat="1" x14ac:dyDescent="0.2"/>
    <row r="2669" s="7" customFormat="1" x14ac:dyDescent="0.2"/>
    <row r="2670" s="7" customFormat="1" x14ac:dyDescent="0.2"/>
    <row r="2671" s="7" customFormat="1" x14ac:dyDescent="0.2"/>
    <row r="2672" s="7" customFormat="1" x14ac:dyDescent="0.2"/>
    <row r="2673" s="7" customFormat="1" x14ac:dyDescent="0.2"/>
    <row r="2674" s="7" customFormat="1" x14ac:dyDescent="0.2"/>
    <row r="2675" s="7" customFormat="1" x14ac:dyDescent="0.2"/>
    <row r="2676" s="7" customFormat="1" x14ac:dyDescent="0.2"/>
    <row r="2677" s="7" customFormat="1" x14ac:dyDescent="0.2"/>
    <row r="2678" s="7" customFormat="1" x14ac:dyDescent="0.2"/>
    <row r="2679" s="7" customFormat="1" x14ac:dyDescent="0.2"/>
    <row r="2680" s="7" customFormat="1" x14ac:dyDescent="0.2"/>
    <row r="2681" s="7" customFormat="1" x14ac:dyDescent="0.2"/>
    <row r="2682" s="7" customFormat="1" x14ac:dyDescent="0.2"/>
    <row r="2683" s="7" customFormat="1" x14ac:dyDescent="0.2"/>
    <row r="2684" s="7" customFormat="1" x14ac:dyDescent="0.2"/>
    <row r="2685" s="7" customFormat="1" x14ac:dyDescent="0.2"/>
    <row r="2686" s="7" customFormat="1" x14ac:dyDescent="0.2"/>
    <row r="2687" s="7" customFormat="1" x14ac:dyDescent="0.2"/>
    <row r="2688" s="7" customFormat="1" x14ac:dyDescent="0.2"/>
    <row r="2689" s="7" customFormat="1" x14ac:dyDescent="0.2"/>
    <row r="2690" s="7" customFormat="1" x14ac:dyDescent="0.2"/>
    <row r="2691" s="7" customFormat="1" x14ac:dyDescent="0.2"/>
    <row r="2692" s="7" customFormat="1" x14ac:dyDescent="0.2"/>
    <row r="2693" s="7" customFormat="1" x14ac:dyDescent="0.2"/>
    <row r="2694" s="7" customFormat="1" x14ac:dyDescent="0.2"/>
    <row r="2695" s="7" customFormat="1" x14ac:dyDescent="0.2"/>
    <row r="2696" s="7" customFormat="1" x14ac:dyDescent="0.2"/>
    <row r="2697" s="7" customFormat="1" x14ac:dyDescent="0.2"/>
    <row r="2698" s="7" customFormat="1" x14ac:dyDescent="0.2"/>
    <row r="2699" s="7" customFormat="1" x14ac:dyDescent="0.2"/>
    <row r="2700" s="7" customFormat="1" x14ac:dyDescent="0.2"/>
    <row r="2701" s="7" customFormat="1" x14ac:dyDescent="0.2"/>
    <row r="2702" s="7" customFormat="1" x14ac:dyDescent="0.2"/>
    <row r="2703" s="7" customFormat="1" x14ac:dyDescent="0.2"/>
    <row r="2704" s="7" customFormat="1" x14ac:dyDescent="0.2"/>
    <row r="2705" s="7" customFormat="1" x14ac:dyDescent="0.2"/>
    <row r="2706" s="7" customFormat="1" x14ac:dyDescent="0.2"/>
    <row r="2707" s="7" customFormat="1" x14ac:dyDescent="0.2"/>
    <row r="2708" s="7" customFormat="1" x14ac:dyDescent="0.2"/>
    <row r="2709" s="7" customFormat="1" x14ac:dyDescent="0.2"/>
    <row r="2710" s="7" customFormat="1" x14ac:dyDescent="0.2"/>
    <row r="2711" s="7" customFormat="1" x14ac:dyDescent="0.2"/>
    <row r="2712" s="7" customFormat="1" x14ac:dyDescent="0.2"/>
    <row r="2713" s="7" customFormat="1" x14ac:dyDescent="0.2"/>
    <row r="2714" s="7" customFormat="1" x14ac:dyDescent="0.2"/>
    <row r="2715" s="7" customFormat="1" x14ac:dyDescent="0.2"/>
    <row r="2716" s="7" customFormat="1" x14ac:dyDescent="0.2"/>
    <row r="2717" s="7" customFormat="1" x14ac:dyDescent="0.2"/>
    <row r="2718" s="7" customFormat="1" x14ac:dyDescent="0.2"/>
    <row r="2719" s="7" customFormat="1" x14ac:dyDescent="0.2"/>
    <row r="2720" s="7" customFormat="1" x14ac:dyDescent="0.2"/>
    <row r="2721" s="7" customFormat="1" x14ac:dyDescent="0.2"/>
    <row r="2722" s="7" customFormat="1" x14ac:dyDescent="0.2"/>
    <row r="2723" s="7" customFormat="1" x14ac:dyDescent="0.2"/>
    <row r="2724" s="7" customFormat="1" x14ac:dyDescent="0.2"/>
    <row r="2725" s="7" customFormat="1" x14ac:dyDescent="0.2"/>
    <row r="2726" s="7" customFormat="1" x14ac:dyDescent="0.2"/>
    <row r="2727" s="7" customFormat="1" x14ac:dyDescent="0.2"/>
    <row r="2728" s="7" customFormat="1" x14ac:dyDescent="0.2"/>
    <row r="2729" s="7" customFormat="1" x14ac:dyDescent="0.2"/>
    <row r="2730" s="7" customFormat="1" x14ac:dyDescent="0.2"/>
    <row r="2731" s="7" customFormat="1" x14ac:dyDescent="0.2"/>
    <row r="2732" s="7" customFormat="1" x14ac:dyDescent="0.2"/>
    <row r="2733" s="7" customFormat="1" x14ac:dyDescent="0.2"/>
    <row r="2734" s="7" customFormat="1" x14ac:dyDescent="0.2"/>
    <row r="2735" s="7" customFormat="1" x14ac:dyDescent="0.2"/>
    <row r="2736" s="7" customFormat="1" x14ac:dyDescent="0.2"/>
    <row r="2737" s="7" customFormat="1" x14ac:dyDescent="0.2"/>
    <row r="2738" s="7" customFormat="1" x14ac:dyDescent="0.2"/>
    <row r="2739" s="7" customFormat="1" x14ac:dyDescent="0.2"/>
    <row r="2740" s="7" customFormat="1" x14ac:dyDescent="0.2"/>
    <row r="2741" s="7" customFormat="1" x14ac:dyDescent="0.2"/>
    <row r="2742" s="7" customFormat="1" x14ac:dyDescent="0.2"/>
    <row r="2743" s="7" customFormat="1" x14ac:dyDescent="0.2"/>
    <row r="2744" s="7" customFormat="1" x14ac:dyDescent="0.2"/>
    <row r="2745" s="7" customFormat="1" x14ac:dyDescent="0.2"/>
    <row r="2746" s="7" customFormat="1" x14ac:dyDescent="0.2"/>
    <row r="2747" s="7" customFormat="1" x14ac:dyDescent="0.2"/>
    <row r="2748" s="7" customFormat="1" x14ac:dyDescent="0.2"/>
    <row r="2749" s="7" customFormat="1" x14ac:dyDescent="0.2"/>
    <row r="2750" s="7" customFormat="1" x14ac:dyDescent="0.2"/>
    <row r="2751" s="7" customFormat="1" x14ac:dyDescent="0.2"/>
    <row r="2752" s="7" customFormat="1" x14ac:dyDescent="0.2"/>
    <row r="2753" s="7" customFormat="1" x14ac:dyDescent="0.2"/>
    <row r="2754" s="7" customFormat="1" x14ac:dyDescent="0.2"/>
    <row r="2755" s="7" customFormat="1" x14ac:dyDescent="0.2"/>
    <row r="2756" s="7" customFormat="1" x14ac:dyDescent="0.2"/>
    <row r="2757" s="7" customFormat="1" x14ac:dyDescent="0.2"/>
    <row r="2758" s="7" customFormat="1" x14ac:dyDescent="0.2"/>
    <row r="2759" s="7" customFormat="1" x14ac:dyDescent="0.2"/>
    <row r="2760" s="7" customFormat="1" x14ac:dyDescent="0.2"/>
    <row r="2761" s="7" customFormat="1" x14ac:dyDescent="0.2"/>
    <row r="2762" s="7" customFormat="1" x14ac:dyDescent="0.2"/>
    <row r="2763" s="7" customFormat="1" x14ac:dyDescent="0.2"/>
    <row r="2764" s="7" customFormat="1" x14ac:dyDescent="0.2"/>
    <row r="2765" s="7" customFormat="1" x14ac:dyDescent="0.2"/>
    <row r="2766" s="7" customFormat="1" x14ac:dyDescent="0.2"/>
    <row r="2767" s="7" customFormat="1" x14ac:dyDescent="0.2"/>
    <row r="2768" s="7" customFormat="1" x14ac:dyDescent="0.2"/>
    <row r="2769" s="7" customFormat="1" x14ac:dyDescent="0.2"/>
    <row r="2770" s="7" customFormat="1" x14ac:dyDescent="0.2"/>
    <row r="2771" s="7" customFormat="1" x14ac:dyDescent="0.2"/>
    <row r="2772" s="7" customFormat="1" x14ac:dyDescent="0.2"/>
    <row r="2773" s="7" customFormat="1" x14ac:dyDescent="0.2"/>
    <row r="2774" s="7" customFormat="1" x14ac:dyDescent="0.2"/>
    <row r="2775" s="7" customFormat="1" x14ac:dyDescent="0.2"/>
    <row r="2776" s="7" customFormat="1" x14ac:dyDescent="0.2"/>
    <row r="2777" s="7" customFormat="1" x14ac:dyDescent="0.2"/>
    <row r="2778" s="7" customFormat="1" x14ac:dyDescent="0.2"/>
    <row r="2779" s="7" customFormat="1" x14ac:dyDescent="0.2"/>
    <row r="2780" s="7" customFormat="1" x14ac:dyDescent="0.2"/>
    <row r="2781" s="7" customFormat="1" x14ac:dyDescent="0.2"/>
    <row r="2782" s="7" customFormat="1" x14ac:dyDescent="0.2"/>
    <row r="2783" s="7" customFormat="1" x14ac:dyDescent="0.2"/>
    <row r="2784" s="7" customFormat="1" x14ac:dyDescent="0.2"/>
    <row r="2785" s="7" customFormat="1" x14ac:dyDescent="0.2"/>
    <row r="2786" s="7" customFormat="1" x14ac:dyDescent="0.2"/>
    <row r="2787" s="7" customFormat="1" x14ac:dyDescent="0.2"/>
    <row r="2788" s="7" customFormat="1" x14ac:dyDescent="0.2"/>
    <row r="2789" s="7" customFormat="1" x14ac:dyDescent="0.2"/>
    <row r="2790" s="7" customFormat="1" x14ac:dyDescent="0.2"/>
    <row r="2791" s="7" customFormat="1" x14ac:dyDescent="0.2"/>
    <row r="2792" s="7" customFormat="1" x14ac:dyDescent="0.2"/>
    <row r="2793" s="7" customFormat="1" x14ac:dyDescent="0.2"/>
    <row r="2794" s="7" customFormat="1" x14ac:dyDescent="0.2"/>
    <row r="2795" s="7" customFormat="1" x14ac:dyDescent="0.2"/>
    <row r="2796" s="7" customFormat="1" x14ac:dyDescent="0.2"/>
    <row r="2797" s="7" customFormat="1" x14ac:dyDescent="0.2"/>
    <row r="2798" s="7" customFormat="1" x14ac:dyDescent="0.2"/>
    <row r="2799" s="7" customFormat="1" x14ac:dyDescent="0.2"/>
    <row r="2800" s="7" customFormat="1" x14ac:dyDescent="0.2"/>
    <row r="2801" s="7" customFormat="1" x14ac:dyDescent="0.2"/>
    <row r="2802" s="7" customFormat="1" x14ac:dyDescent="0.2"/>
    <row r="2803" s="7" customFormat="1" x14ac:dyDescent="0.2"/>
    <row r="2804" s="7" customFormat="1" x14ac:dyDescent="0.2"/>
    <row r="2805" s="7" customFormat="1" x14ac:dyDescent="0.2"/>
    <row r="2806" s="7" customFormat="1" x14ac:dyDescent="0.2"/>
    <row r="2807" s="7" customFormat="1" x14ac:dyDescent="0.2"/>
    <row r="2808" s="7" customFormat="1" x14ac:dyDescent="0.2"/>
    <row r="2809" s="7" customFormat="1" x14ac:dyDescent="0.2"/>
    <row r="2810" s="7" customFormat="1" x14ac:dyDescent="0.2"/>
    <row r="2811" s="7" customFormat="1" x14ac:dyDescent="0.2"/>
    <row r="2812" s="7" customFormat="1" x14ac:dyDescent="0.2"/>
    <row r="2813" s="7" customFormat="1" x14ac:dyDescent="0.2"/>
    <row r="2814" s="7" customFormat="1" x14ac:dyDescent="0.2"/>
    <row r="2815" s="7" customFormat="1" x14ac:dyDescent="0.2"/>
    <row r="2816" s="7" customFormat="1" x14ac:dyDescent="0.2"/>
    <row r="2817" s="7" customFormat="1" x14ac:dyDescent="0.2"/>
    <row r="2818" s="7" customFormat="1" x14ac:dyDescent="0.2"/>
    <row r="2819" s="7" customFormat="1" x14ac:dyDescent="0.2"/>
    <row r="2820" s="7" customFormat="1" x14ac:dyDescent="0.2"/>
    <row r="2821" s="7" customFormat="1" x14ac:dyDescent="0.2"/>
    <row r="2822" s="7" customFormat="1" x14ac:dyDescent="0.2"/>
    <row r="2823" s="7" customFormat="1" x14ac:dyDescent="0.2"/>
    <row r="2824" s="7" customFormat="1" x14ac:dyDescent="0.2"/>
    <row r="2825" s="7" customFormat="1" x14ac:dyDescent="0.2"/>
    <row r="2826" s="7" customFormat="1" x14ac:dyDescent="0.2"/>
    <row r="2827" s="7" customFormat="1" x14ac:dyDescent="0.2"/>
    <row r="2828" s="7" customFormat="1" x14ac:dyDescent="0.2"/>
    <row r="2829" s="7" customFormat="1" x14ac:dyDescent="0.2"/>
    <row r="2830" s="7" customFormat="1" x14ac:dyDescent="0.2"/>
    <row r="2831" s="7" customFormat="1" x14ac:dyDescent="0.2"/>
    <row r="2832" s="7" customFormat="1" x14ac:dyDescent="0.2"/>
    <row r="2833" s="7" customFormat="1" x14ac:dyDescent="0.2"/>
    <row r="2834" s="7" customFormat="1" x14ac:dyDescent="0.2"/>
    <row r="2835" s="7" customFormat="1" x14ac:dyDescent="0.2"/>
    <row r="2836" s="7" customFormat="1" x14ac:dyDescent="0.2"/>
    <row r="2837" s="7" customFormat="1" x14ac:dyDescent="0.2"/>
    <row r="2838" s="7" customFormat="1" x14ac:dyDescent="0.2"/>
    <row r="2839" s="7" customFormat="1" x14ac:dyDescent="0.2"/>
    <row r="2840" s="7" customFormat="1" x14ac:dyDescent="0.2"/>
    <row r="2841" s="7" customFormat="1" x14ac:dyDescent="0.2"/>
    <row r="2842" s="7" customFormat="1" x14ac:dyDescent="0.2"/>
    <row r="2843" s="7" customFormat="1" x14ac:dyDescent="0.2"/>
    <row r="2844" s="7" customFormat="1" x14ac:dyDescent="0.2"/>
    <row r="2845" s="7" customFormat="1" x14ac:dyDescent="0.2"/>
    <row r="2846" s="7" customFormat="1" x14ac:dyDescent="0.2"/>
    <row r="2847" s="7" customFormat="1" x14ac:dyDescent="0.2"/>
    <row r="2848" s="7" customFormat="1" x14ac:dyDescent="0.2"/>
    <row r="2849" s="7" customFormat="1" x14ac:dyDescent="0.2"/>
    <row r="2850" s="7" customFormat="1" x14ac:dyDescent="0.2"/>
    <row r="2851" s="7" customFormat="1" x14ac:dyDescent="0.2"/>
    <row r="2852" s="7" customFormat="1" x14ac:dyDescent="0.2"/>
    <row r="2853" s="7" customFormat="1" x14ac:dyDescent="0.2"/>
    <row r="2854" s="7" customFormat="1" x14ac:dyDescent="0.2"/>
    <row r="2855" s="7" customFormat="1" x14ac:dyDescent="0.2"/>
    <row r="2856" s="7" customFormat="1" x14ac:dyDescent="0.2"/>
    <row r="2857" s="7" customFormat="1" x14ac:dyDescent="0.2"/>
    <row r="2858" s="7" customFormat="1" x14ac:dyDescent="0.2"/>
    <row r="2859" s="7" customFormat="1" x14ac:dyDescent="0.2"/>
    <row r="2860" s="7" customFormat="1" x14ac:dyDescent="0.2"/>
    <row r="2861" s="7" customFormat="1" x14ac:dyDescent="0.2"/>
    <row r="2862" s="7" customFormat="1" x14ac:dyDescent="0.2"/>
    <row r="2863" s="7" customFormat="1" x14ac:dyDescent="0.2"/>
    <row r="2864" s="7" customFormat="1" x14ac:dyDescent="0.2"/>
    <row r="2865" s="7" customFormat="1" x14ac:dyDescent="0.2"/>
    <row r="2866" s="7" customFormat="1" x14ac:dyDescent="0.2"/>
    <row r="2867" s="7" customFormat="1" x14ac:dyDescent="0.2"/>
    <row r="2868" s="7" customFormat="1" x14ac:dyDescent="0.2"/>
    <row r="2869" s="7" customFormat="1" x14ac:dyDescent="0.2"/>
    <row r="2870" s="7" customFormat="1" x14ac:dyDescent="0.2"/>
    <row r="2871" s="7" customFormat="1" x14ac:dyDescent="0.2"/>
    <row r="2872" s="7" customFormat="1" x14ac:dyDescent="0.2"/>
    <row r="2873" s="7" customFormat="1" x14ac:dyDescent="0.2"/>
    <row r="2874" s="7" customFormat="1" x14ac:dyDescent="0.2"/>
    <row r="2875" s="7" customFormat="1" x14ac:dyDescent="0.2"/>
    <row r="2876" s="7" customFormat="1" x14ac:dyDescent="0.2"/>
    <row r="2877" s="7" customFormat="1" x14ac:dyDescent="0.2"/>
    <row r="2878" s="7" customFormat="1" x14ac:dyDescent="0.2"/>
    <row r="2879" s="7" customFormat="1" x14ac:dyDescent="0.2"/>
    <row r="2880" s="7" customFormat="1" x14ac:dyDescent="0.2"/>
    <row r="2881" s="7" customFormat="1" x14ac:dyDescent="0.2"/>
    <row r="2882" s="7" customFormat="1" x14ac:dyDescent="0.2"/>
    <row r="2883" s="7" customFormat="1" x14ac:dyDescent="0.2"/>
    <row r="2884" s="7" customFormat="1" x14ac:dyDescent="0.2"/>
    <row r="2885" s="7" customFormat="1" x14ac:dyDescent="0.2"/>
    <row r="2886" s="7" customFormat="1" x14ac:dyDescent="0.2"/>
    <row r="2887" s="7" customFormat="1" x14ac:dyDescent="0.2"/>
    <row r="2888" s="7" customFormat="1" x14ac:dyDescent="0.2"/>
    <row r="2889" s="7" customFormat="1" x14ac:dyDescent="0.2"/>
    <row r="2890" s="7" customFormat="1" x14ac:dyDescent="0.2"/>
    <row r="2891" s="7" customFormat="1" x14ac:dyDescent="0.2"/>
    <row r="2892" s="7" customFormat="1" x14ac:dyDescent="0.2"/>
    <row r="2893" s="7" customFormat="1" x14ac:dyDescent="0.2"/>
    <row r="2894" s="7" customFormat="1" x14ac:dyDescent="0.2"/>
    <row r="2895" s="7" customFormat="1" x14ac:dyDescent="0.2"/>
    <row r="2896" s="7" customFormat="1" x14ac:dyDescent="0.2"/>
    <row r="2897" s="7" customFormat="1" x14ac:dyDescent="0.2"/>
    <row r="2898" s="7" customFormat="1" x14ac:dyDescent="0.2"/>
    <row r="2899" s="7" customFormat="1" x14ac:dyDescent="0.2"/>
    <row r="2900" s="7" customFormat="1" x14ac:dyDescent="0.2"/>
    <row r="2901" s="7" customFormat="1" x14ac:dyDescent="0.2"/>
    <row r="2902" s="7" customFormat="1" x14ac:dyDescent="0.2"/>
    <row r="2903" s="7" customFormat="1" x14ac:dyDescent="0.2"/>
    <row r="2904" s="7" customFormat="1" x14ac:dyDescent="0.2"/>
    <row r="2905" s="7" customFormat="1" x14ac:dyDescent="0.2"/>
    <row r="2906" s="7" customFormat="1" x14ac:dyDescent="0.2"/>
    <row r="2907" s="7" customFormat="1" x14ac:dyDescent="0.2"/>
    <row r="2908" s="7" customFormat="1" x14ac:dyDescent="0.2"/>
    <row r="2909" s="7" customFormat="1" x14ac:dyDescent="0.2"/>
    <row r="2910" s="7" customFormat="1" x14ac:dyDescent="0.2"/>
    <row r="2911" s="7" customFormat="1" x14ac:dyDescent="0.2"/>
    <row r="2912" s="7" customFormat="1" x14ac:dyDescent="0.2"/>
    <row r="2913" s="7" customFormat="1" x14ac:dyDescent="0.2"/>
    <row r="2914" s="7" customFormat="1" x14ac:dyDescent="0.2"/>
    <row r="2915" s="7" customFormat="1" x14ac:dyDescent="0.2"/>
    <row r="2916" s="7" customFormat="1" x14ac:dyDescent="0.2"/>
    <row r="2917" s="7" customFormat="1" x14ac:dyDescent="0.2"/>
    <row r="2918" s="7" customFormat="1" x14ac:dyDescent="0.2"/>
    <row r="2919" s="7" customFormat="1" x14ac:dyDescent="0.2"/>
    <row r="2920" s="7" customFormat="1" x14ac:dyDescent="0.2"/>
    <row r="2921" s="7" customFormat="1" x14ac:dyDescent="0.2"/>
    <row r="2922" s="7" customFormat="1" x14ac:dyDescent="0.2"/>
    <row r="2923" s="7" customFormat="1" x14ac:dyDescent="0.2"/>
    <row r="2924" s="7" customFormat="1" x14ac:dyDescent="0.2"/>
    <row r="2925" s="7" customFormat="1" x14ac:dyDescent="0.2"/>
    <row r="2926" s="7" customFormat="1" x14ac:dyDescent="0.2"/>
    <row r="2927" s="7" customFormat="1" x14ac:dyDescent="0.2"/>
    <row r="2928" s="7" customFormat="1" x14ac:dyDescent="0.2"/>
    <row r="2929" s="7" customFormat="1" x14ac:dyDescent="0.2"/>
    <row r="2930" s="7" customFormat="1" x14ac:dyDescent="0.2"/>
    <row r="2931" s="7" customFormat="1" x14ac:dyDescent="0.2"/>
    <row r="2932" s="7" customFormat="1" x14ac:dyDescent="0.2"/>
    <row r="2933" s="7" customFormat="1" x14ac:dyDescent="0.2"/>
    <row r="2934" s="7" customFormat="1" x14ac:dyDescent="0.2"/>
    <row r="2935" s="7" customFormat="1" x14ac:dyDescent="0.2"/>
    <row r="2936" s="7" customFormat="1" x14ac:dyDescent="0.2"/>
    <row r="2937" s="7" customFormat="1" x14ac:dyDescent="0.2"/>
    <row r="2938" s="7" customFormat="1" x14ac:dyDescent="0.2"/>
    <row r="2939" s="7" customFormat="1" x14ac:dyDescent="0.2"/>
    <row r="2940" s="7" customFormat="1" x14ac:dyDescent="0.2"/>
    <row r="2941" s="7" customFormat="1" x14ac:dyDescent="0.2"/>
    <row r="2942" s="7" customFormat="1" x14ac:dyDescent="0.2"/>
    <row r="2943" s="7" customFormat="1" x14ac:dyDescent="0.2"/>
    <row r="2944" s="7" customFormat="1" x14ac:dyDescent="0.2"/>
    <row r="2945" s="7" customFormat="1" x14ac:dyDescent="0.2"/>
    <row r="2946" s="7" customFormat="1" x14ac:dyDescent="0.2"/>
    <row r="2947" s="7" customFormat="1" x14ac:dyDescent="0.2"/>
    <row r="2948" s="7" customFormat="1" x14ac:dyDescent="0.2"/>
    <row r="2949" s="7" customFormat="1" x14ac:dyDescent="0.2"/>
    <row r="2950" s="7" customFormat="1" x14ac:dyDescent="0.2"/>
    <row r="2951" s="7" customFormat="1" x14ac:dyDescent="0.2"/>
    <row r="2952" s="7" customFormat="1" x14ac:dyDescent="0.2"/>
    <row r="2953" s="7" customFormat="1" x14ac:dyDescent="0.2"/>
    <row r="2954" s="7" customFormat="1" x14ac:dyDescent="0.2"/>
    <row r="2955" s="7" customFormat="1" x14ac:dyDescent="0.2"/>
    <row r="2956" s="7" customFormat="1" x14ac:dyDescent="0.2"/>
    <row r="2957" s="7" customFormat="1" x14ac:dyDescent="0.2"/>
    <row r="2958" s="7" customFormat="1" x14ac:dyDescent="0.2"/>
    <row r="2959" s="7" customFormat="1" x14ac:dyDescent="0.2"/>
    <row r="2960" s="7" customFormat="1" x14ac:dyDescent="0.2"/>
    <row r="2961" s="7" customFormat="1" x14ac:dyDescent="0.2"/>
    <row r="2962" s="7" customFormat="1" x14ac:dyDescent="0.2"/>
    <row r="2963" s="7" customFormat="1" x14ac:dyDescent="0.2"/>
    <row r="2964" s="7" customFormat="1" x14ac:dyDescent="0.2"/>
    <row r="2965" s="7" customFormat="1" x14ac:dyDescent="0.2"/>
    <row r="2966" s="7" customFormat="1" x14ac:dyDescent="0.2"/>
    <row r="2967" s="7" customFormat="1" x14ac:dyDescent="0.2"/>
    <row r="2968" s="7" customFormat="1" x14ac:dyDescent="0.2"/>
    <row r="2969" s="7" customFormat="1" x14ac:dyDescent="0.2"/>
    <row r="2970" s="7" customFormat="1" x14ac:dyDescent="0.2"/>
    <row r="2971" s="7" customFormat="1" x14ac:dyDescent="0.2"/>
    <row r="2972" s="7" customFormat="1" x14ac:dyDescent="0.2"/>
    <row r="2973" s="7" customFormat="1" x14ac:dyDescent="0.2"/>
    <row r="2974" s="7" customFormat="1" x14ac:dyDescent="0.2"/>
    <row r="2975" s="7" customFormat="1" x14ac:dyDescent="0.2"/>
    <row r="2976" s="7" customFormat="1" x14ac:dyDescent="0.2"/>
    <row r="2977" s="7" customFormat="1" x14ac:dyDescent="0.2"/>
    <row r="2978" s="7" customFormat="1" x14ac:dyDescent="0.2"/>
    <row r="2979" s="7" customFormat="1" x14ac:dyDescent="0.2"/>
    <row r="2980" s="7" customFormat="1" x14ac:dyDescent="0.2"/>
    <row r="2981" s="7" customFormat="1" x14ac:dyDescent="0.2"/>
    <row r="2982" s="7" customFormat="1" x14ac:dyDescent="0.2"/>
    <row r="2983" s="7" customFormat="1" x14ac:dyDescent="0.2"/>
    <row r="2984" s="7" customFormat="1" x14ac:dyDescent="0.2"/>
    <row r="2985" s="7" customFormat="1" x14ac:dyDescent="0.2"/>
    <row r="2986" s="7" customFormat="1" x14ac:dyDescent="0.2"/>
    <row r="2987" s="7" customFormat="1" x14ac:dyDescent="0.2"/>
    <row r="2988" s="7" customFormat="1" x14ac:dyDescent="0.2"/>
    <row r="2989" s="7" customFormat="1" x14ac:dyDescent="0.2"/>
    <row r="2990" s="7" customFormat="1" x14ac:dyDescent="0.2"/>
    <row r="2991" s="7" customFormat="1" x14ac:dyDescent="0.2"/>
    <row r="2992" s="7" customFormat="1" x14ac:dyDescent="0.2"/>
    <row r="2993" s="7" customFormat="1" x14ac:dyDescent="0.2"/>
    <row r="2994" s="7" customFormat="1" x14ac:dyDescent="0.2"/>
    <row r="2995" s="7" customFormat="1" x14ac:dyDescent="0.2"/>
    <row r="2996" s="7" customFormat="1" x14ac:dyDescent="0.2"/>
    <row r="2997" s="7" customFormat="1" x14ac:dyDescent="0.2"/>
    <row r="2998" s="7" customFormat="1" x14ac:dyDescent="0.2"/>
    <row r="2999" s="7" customFormat="1" x14ac:dyDescent="0.2"/>
    <row r="3000" s="7" customFormat="1" x14ac:dyDescent="0.2"/>
    <row r="3001" s="7" customFormat="1" x14ac:dyDescent="0.2"/>
    <row r="3002" s="7" customFormat="1" x14ac:dyDescent="0.2"/>
    <row r="3003" s="7" customFormat="1" x14ac:dyDescent="0.2"/>
    <row r="3004" s="7" customFormat="1" x14ac:dyDescent="0.2"/>
    <row r="3005" s="7" customFormat="1" x14ac:dyDescent="0.2"/>
    <row r="3006" s="7" customFormat="1" x14ac:dyDescent="0.2"/>
    <row r="3007" s="7" customFormat="1" x14ac:dyDescent="0.2"/>
    <row r="3008" s="7" customFormat="1" x14ac:dyDescent="0.2"/>
    <row r="3009" s="7" customFormat="1" x14ac:dyDescent="0.2"/>
    <row r="3010" s="7" customFormat="1" x14ac:dyDescent="0.2"/>
    <row r="3011" s="7" customFormat="1" x14ac:dyDescent="0.2"/>
    <row r="3012" s="7" customFormat="1" x14ac:dyDescent="0.2"/>
    <row r="3013" s="7" customFormat="1" x14ac:dyDescent="0.2"/>
    <row r="3014" s="7" customFormat="1" x14ac:dyDescent="0.2"/>
    <row r="3015" s="7" customFormat="1" x14ac:dyDescent="0.2"/>
    <row r="3016" s="7" customFormat="1" x14ac:dyDescent="0.2"/>
    <row r="3017" s="7" customFormat="1" x14ac:dyDescent="0.2"/>
    <row r="3018" s="7" customFormat="1" x14ac:dyDescent="0.2"/>
    <row r="3019" s="7" customFormat="1" x14ac:dyDescent="0.2"/>
    <row r="3020" s="7" customFormat="1" x14ac:dyDescent="0.2"/>
    <row r="3021" s="7" customFormat="1" x14ac:dyDescent="0.2"/>
    <row r="3022" s="7" customFormat="1" x14ac:dyDescent="0.2"/>
    <row r="3023" s="7" customFormat="1" x14ac:dyDescent="0.2"/>
    <row r="3024" s="7" customFormat="1" x14ac:dyDescent="0.2"/>
    <row r="3025" s="7" customFormat="1" x14ac:dyDescent="0.2"/>
    <row r="3026" s="7" customFormat="1" x14ac:dyDescent="0.2"/>
    <row r="3027" s="7" customFormat="1" x14ac:dyDescent="0.2"/>
    <row r="3028" s="7" customFormat="1" x14ac:dyDescent="0.2"/>
    <row r="3029" s="7" customFormat="1" x14ac:dyDescent="0.2"/>
    <row r="3030" s="7" customFormat="1" x14ac:dyDescent="0.2"/>
    <row r="3031" s="7" customFormat="1" x14ac:dyDescent="0.2"/>
    <row r="3032" s="7" customFormat="1" x14ac:dyDescent="0.2"/>
    <row r="3033" s="7" customFormat="1" x14ac:dyDescent="0.2"/>
    <row r="3034" s="7" customFormat="1" x14ac:dyDescent="0.2"/>
    <row r="3035" s="7" customFormat="1" x14ac:dyDescent="0.2"/>
    <row r="3036" s="7" customFormat="1" x14ac:dyDescent="0.2"/>
    <row r="3037" s="7" customFormat="1" x14ac:dyDescent="0.2"/>
    <row r="3038" s="7" customFormat="1" x14ac:dyDescent="0.2"/>
    <row r="3039" s="7" customFormat="1" x14ac:dyDescent="0.2"/>
    <row r="3040" s="7" customFormat="1" x14ac:dyDescent="0.2"/>
    <row r="3041" s="7" customFormat="1" x14ac:dyDescent="0.2"/>
    <row r="3042" s="7" customFormat="1" x14ac:dyDescent="0.2"/>
    <row r="3043" s="7" customFormat="1" x14ac:dyDescent="0.2"/>
    <row r="3044" s="7" customFormat="1" x14ac:dyDescent="0.2"/>
    <row r="3045" s="7" customFormat="1" x14ac:dyDescent="0.2"/>
    <row r="3046" s="7" customFormat="1" x14ac:dyDescent="0.2"/>
    <row r="3047" s="7" customFormat="1" x14ac:dyDescent="0.2"/>
    <row r="3048" s="7" customFormat="1" x14ac:dyDescent="0.2"/>
    <row r="3049" s="7" customFormat="1" x14ac:dyDescent="0.2"/>
    <row r="3050" s="7" customFormat="1" x14ac:dyDescent="0.2"/>
    <row r="3051" s="7" customFormat="1" x14ac:dyDescent="0.2"/>
    <row r="3052" s="7" customFormat="1" x14ac:dyDescent="0.2"/>
    <row r="3053" s="7" customFormat="1" x14ac:dyDescent="0.2"/>
    <row r="3054" s="7" customFormat="1" x14ac:dyDescent="0.2"/>
    <row r="3055" s="7" customFormat="1" x14ac:dyDescent="0.2"/>
    <row r="3056" s="7" customFormat="1" x14ac:dyDescent="0.2"/>
    <row r="3057" s="7" customFormat="1" x14ac:dyDescent="0.2"/>
    <row r="3058" s="7" customFormat="1" x14ac:dyDescent="0.2"/>
    <row r="3059" s="7" customFormat="1" x14ac:dyDescent="0.2"/>
    <row r="3060" s="7" customFormat="1" x14ac:dyDescent="0.2"/>
    <row r="3061" s="7" customFormat="1" x14ac:dyDescent="0.2"/>
    <row r="3062" s="7" customFormat="1" x14ac:dyDescent="0.2"/>
    <row r="3063" s="7" customFormat="1" x14ac:dyDescent="0.2"/>
    <row r="3064" s="7" customFormat="1" x14ac:dyDescent="0.2"/>
    <row r="3065" s="7" customFormat="1" x14ac:dyDescent="0.2"/>
    <row r="3066" s="7" customFormat="1" x14ac:dyDescent="0.2"/>
    <row r="3067" s="7" customFormat="1" x14ac:dyDescent="0.2"/>
    <row r="3068" s="7" customFormat="1" x14ac:dyDescent="0.2"/>
    <row r="3069" s="7" customFormat="1" x14ac:dyDescent="0.2"/>
    <row r="3070" s="7" customFormat="1" x14ac:dyDescent="0.2"/>
    <row r="3071" s="7" customFormat="1" x14ac:dyDescent="0.2"/>
    <row r="3072" s="7" customFormat="1" x14ac:dyDescent="0.2"/>
    <row r="3073" s="7" customFormat="1" x14ac:dyDescent="0.2"/>
    <row r="3074" s="7" customFormat="1" x14ac:dyDescent="0.2"/>
    <row r="3075" s="7" customFormat="1" x14ac:dyDescent="0.2"/>
    <row r="3076" s="7" customFormat="1" x14ac:dyDescent="0.2"/>
    <row r="3077" s="7" customFormat="1" x14ac:dyDescent="0.2"/>
    <row r="3078" s="7" customFormat="1" x14ac:dyDescent="0.2"/>
    <row r="3079" s="7" customFormat="1" x14ac:dyDescent="0.2"/>
    <row r="3080" s="7" customFormat="1" x14ac:dyDescent="0.2"/>
    <row r="3081" s="7" customFormat="1" x14ac:dyDescent="0.2"/>
    <row r="3082" s="7" customFormat="1" x14ac:dyDescent="0.2"/>
    <row r="3083" s="7" customFormat="1" x14ac:dyDescent="0.2"/>
    <row r="3084" s="7" customFormat="1" x14ac:dyDescent="0.2"/>
    <row r="3085" s="7" customFormat="1" x14ac:dyDescent="0.2"/>
    <row r="3086" s="7" customFormat="1" x14ac:dyDescent="0.2"/>
    <row r="3087" s="7" customFormat="1" x14ac:dyDescent="0.2"/>
    <row r="3088" s="7" customFormat="1" x14ac:dyDescent="0.2"/>
    <row r="3089" s="7" customFormat="1" x14ac:dyDescent="0.2"/>
    <row r="3090" s="7" customFormat="1" x14ac:dyDescent="0.2"/>
    <row r="3091" s="7" customFormat="1" x14ac:dyDescent="0.2"/>
    <row r="3092" s="7" customFormat="1" x14ac:dyDescent="0.2"/>
    <row r="3093" s="7" customFormat="1" x14ac:dyDescent="0.2"/>
    <row r="3094" s="7" customFormat="1" x14ac:dyDescent="0.2"/>
    <row r="3095" s="7" customFormat="1" x14ac:dyDescent="0.2"/>
    <row r="3096" s="7" customFormat="1" x14ac:dyDescent="0.2"/>
    <row r="3097" s="7" customFormat="1" x14ac:dyDescent="0.2"/>
    <row r="3098" s="7" customFormat="1" x14ac:dyDescent="0.2"/>
    <row r="3099" s="7" customFormat="1" x14ac:dyDescent="0.2"/>
    <row r="3100" s="7" customFormat="1" x14ac:dyDescent="0.2"/>
    <row r="3101" s="7" customFormat="1" x14ac:dyDescent="0.2"/>
    <row r="3102" s="7" customFormat="1" x14ac:dyDescent="0.2"/>
    <row r="3103" s="7" customFormat="1" x14ac:dyDescent="0.2"/>
    <row r="3104" s="7" customFormat="1" x14ac:dyDescent="0.2"/>
    <row r="3105" s="7" customFormat="1" x14ac:dyDescent="0.2"/>
    <row r="3106" s="7" customFormat="1" x14ac:dyDescent="0.2"/>
    <row r="3107" s="7" customFormat="1" x14ac:dyDescent="0.2"/>
    <row r="3108" s="7" customFormat="1" x14ac:dyDescent="0.2"/>
    <row r="3109" s="7" customFormat="1" x14ac:dyDescent="0.2"/>
    <row r="3110" s="7" customFormat="1" x14ac:dyDescent="0.2"/>
    <row r="3111" s="7" customFormat="1" x14ac:dyDescent="0.2"/>
    <row r="3112" s="7" customFormat="1" x14ac:dyDescent="0.2"/>
    <row r="3113" s="7" customFormat="1" x14ac:dyDescent="0.2"/>
    <row r="3114" s="7" customFormat="1" x14ac:dyDescent="0.2"/>
    <row r="3115" s="7" customFormat="1" x14ac:dyDescent="0.2"/>
    <row r="3116" s="7" customFormat="1" x14ac:dyDescent="0.2"/>
    <row r="3117" s="7" customFormat="1" x14ac:dyDescent="0.2"/>
    <row r="3118" s="7" customFormat="1" x14ac:dyDescent="0.2"/>
    <row r="3119" s="7" customFormat="1" x14ac:dyDescent="0.2"/>
    <row r="3120" s="7" customFormat="1" x14ac:dyDescent="0.2"/>
    <row r="3121" s="7" customFormat="1" x14ac:dyDescent="0.2"/>
    <row r="3122" s="7" customFormat="1" x14ac:dyDescent="0.2"/>
    <row r="3123" s="7" customFormat="1" x14ac:dyDescent="0.2"/>
    <row r="3124" s="7" customFormat="1" x14ac:dyDescent="0.2"/>
    <row r="3125" s="7" customFormat="1" x14ac:dyDescent="0.2"/>
    <row r="3126" s="7" customFormat="1" x14ac:dyDescent="0.2"/>
    <row r="3127" s="7" customFormat="1" x14ac:dyDescent="0.2"/>
    <row r="3128" s="7" customFormat="1" x14ac:dyDescent="0.2"/>
    <row r="3129" s="7" customFormat="1" x14ac:dyDescent="0.2"/>
    <row r="3130" s="7" customFormat="1" x14ac:dyDescent="0.2"/>
    <row r="3131" s="7" customFormat="1" x14ac:dyDescent="0.2"/>
    <row r="3132" s="7" customFormat="1" x14ac:dyDescent="0.2"/>
    <row r="3133" s="7" customFormat="1" x14ac:dyDescent="0.2"/>
    <row r="3134" s="7" customFormat="1" x14ac:dyDescent="0.2"/>
    <row r="3135" s="7" customFormat="1" x14ac:dyDescent="0.2"/>
    <row r="3136" s="7" customFormat="1" x14ac:dyDescent="0.2"/>
    <row r="3137" s="7" customFormat="1" x14ac:dyDescent="0.2"/>
    <row r="3138" s="7" customFormat="1" x14ac:dyDescent="0.2"/>
    <row r="3139" s="7" customFormat="1" x14ac:dyDescent="0.2"/>
    <row r="3140" s="7" customFormat="1" x14ac:dyDescent="0.2"/>
    <row r="3141" s="7" customFormat="1" x14ac:dyDescent="0.2"/>
    <row r="3142" s="7" customFormat="1" x14ac:dyDescent="0.2"/>
    <row r="3143" s="7" customFormat="1" x14ac:dyDescent="0.2"/>
    <row r="3144" s="7" customFormat="1" x14ac:dyDescent="0.2"/>
    <row r="3145" s="7" customFormat="1" x14ac:dyDescent="0.2"/>
    <row r="3146" s="7" customFormat="1" x14ac:dyDescent="0.2"/>
    <row r="3147" s="7" customFormat="1" x14ac:dyDescent="0.2"/>
    <row r="3148" s="7" customFormat="1" x14ac:dyDescent="0.2"/>
    <row r="3149" s="7" customFormat="1" x14ac:dyDescent="0.2"/>
    <row r="3150" s="7" customFormat="1" x14ac:dyDescent="0.2"/>
    <row r="3151" s="7" customFormat="1" x14ac:dyDescent="0.2"/>
    <row r="3152" s="7" customFormat="1" x14ac:dyDescent="0.2"/>
    <row r="3153" s="7" customFormat="1" x14ac:dyDescent="0.2"/>
    <row r="3154" s="7" customFormat="1" x14ac:dyDescent="0.2"/>
    <row r="3155" s="7" customFormat="1" x14ac:dyDescent="0.2"/>
    <row r="3156" s="7" customFormat="1" x14ac:dyDescent="0.2"/>
    <row r="3157" s="7" customFormat="1" x14ac:dyDescent="0.2"/>
    <row r="3158" s="7" customFormat="1" x14ac:dyDescent="0.2"/>
    <row r="3159" s="7" customFormat="1" x14ac:dyDescent="0.2"/>
    <row r="3160" s="7" customFormat="1" x14ac:dyDescent="0.2"/>
    <row r="3161" s="7" customFormat="1" x14ac:dyDescent="0.2"/>
    <row r="3162" s="7" customFormat="1" x14ac:dyDescent="0.2"/>
    <row r="3163" s="7" customFormat="1" x14ac:dyDescent="0.2"/>
    <row r="3164" s="7" customFormat="1" x14ac:dyDescent="0.2"/>
    <row r="3165" s="7" customFormat="1" x14ac:dyDescent="0.2"/>
    <row r="3166" s="7" customFormat="1" x14ac:dyDescent="0.2"/>
    <row r="3167" s="7" customFormat="1" x14ac:dyDescent="0.2"/>
    <row r="3168" s="7" customFormat="1" x14ac:dyDescent="0.2"/>
    <row r="3169" s="7" customFormat="1" x14ac:dyDescent="0.2"/>
    <row r="3170" s="7" customFormat="1" x14ac:dyDescent="0.2"/>
    <row r="3171" s="7" customFormat="1" x14ac:dyDescent="0.2"/>
    <row r="3172" s="7" customFormat="1" x14ac:dyDescent="0.2"/>
    <row r="3173" s="7" customFormat="1" x14ac:dyDescent="0.2"/>
    <row r="3174" s="7" customFormat="1" x14ac:dyDescent="0.2"/>
    <row r="3175" s="7" customFormat="1" x14ac:dyDescent="0.2"/>
    <row r="3176" s="7" customFormat="1" x14ac:dyDescent="0.2"/>
    <row r="3177" s="7" customFormat="1" x14ac:dyDescent="0.2"/>
    <row r="3178" s="7" customFormat="1" x14ac:dyDescent="0.2"/>
    <row r="3179" s="7" customFormat="1" x14ac:dyDescent="0.2"/>
    <row r="3180" s="7" customFormat="1" x14ac:dyDescent="0.2"/>
    <row r="3181" s="7" customFormat="1" x14ac:dyDescent="0.2"/>
    <row r="3182" s="7" customFormat="1" x14ac:dyDescent="0.2"/>
    <row r="3183" s="7" customFormat="1" x14ac:dyDescent="0.2"/>
    <row r="3184" s="7" customFormat="1" x14ac:dyDescent="0.2"/>
    <row r="3185" s="7" customFormat="1" x14ac:dyDescent="0.2"/>
    <row r="3186" s="7" customFormat="1" x14ac:dyDescent="0.2"/>
    <row r="3187" s="7" customFormat="1" x14ac:dyDescent="0.2"/>
    <row r="3188" s="7" customFormat="1" x14ac:dyDescent="0.2"/>
    <row r="3189" s="7" customFormat="1" x14ac:dyDescent="0.2"/>
    <row r="3190" s="7" customFormat="1" x14ac:dyDescent="0.2"/>
    <row r="3191" s="7" customFormat="1" x14ac:dyDescent="0.2"/>
    <row r="3192" s="7" customFormat="1" x14ac:dyDescent="0.2"/>
    <row r="3193" s="7" customFormat="1" x14ac:dyDescent="0.2"/>
    <row r="3194" s="7" customFormat="1" x14ac:dyDescent="0.2"/>
    <row r="3195" s="7" customFormat="1" x14ac:dyDescent="0.2"/>
    <row r="3196" s="7" customFormat="1" x14ac:dyDescent="0.2"/>
    <row r="3197" s="7" customFormat="1" x14ac:dyDescent="0.2"/>
    <row r="3198" s="7" customFormat="1" x14ac:dyDescent="0.2"/>
    <row r="3199" s="7" customFormat="1" x14ac:dyDescent="0.2"/>
    <row r="3200" s="7" customFormat="1" x14ac:dyDescent="0.2"/>
    <row r="3201" s="7" customFormat="1" x14ac:dyDescent="0.2"/>
    <row r="3202" s="7" customFormat="1" x14ac:dyDescent="0.2"/>
    <row r="3203" s="7" customFormat="1" x14ac:dyDescent="0.2"/>
    <row r="3204" s="7" customFormat="1" x14ac:dyDescent="0.2"/>
    <row r="3205" s="7" customFormat="1" x14ac:dyDescent="0.2"/>
    <row r="3206" s="7" customFormat="1" x14ac:dyDescent="0.2"/>
    <row r="3207" s="7" customFormat="1" x14ac:dyDescent="0.2"/>
    <row r="3208" s="7" customFormat="1" x14ac:dyDescent="0.2"/>
    <row r="3209" s="7" customFormat="1" x14ac:dyDescent="0.2"/>
    <row r="3210" s="7" customFormat="1" x14ac:dyDescent="0.2"/>
    <row r="3211" s="7" customFormat="1" x14ac:dyDescent="0.2"/>
    <row r="3212" s="7" customFormat="1" x14ac:dyDescent="0.2"/>
    <row r="3213" s="7" customFormat="1" x14ac:dyDescent="0.2"/>
    <row r="3214" s="7" customFormat="1" x14ac:dyDescent="0.2"/>
    <row r="3215" s="7" customFormat="1" x14ac:dyDescent="0.2"/>
    <row r="3216" s="7" customFormat="1" x14ac:dyDescent="0.2"/>
    <row r="3217" s="7" customFormat="1" x14ac:dyDescent="0.2"/>
    <row r="3218" s="7" customFormat="1" x14ac:dyDescent="0.2"/>
    <row r="3219" s="7" customFormat="1" x14ac:dyDescent="0.2"/>
    <row r="3220" s="7" customFormat="1" x14ac:dyDescent="0.2"/>
    <row r="3221" s="7" customFormat="1" x14ac:dyDescent="0.2"/>
    <row r="3222" s="7" customFormat="1" x14ac:dyDescent="0.2"/>
    <row r="3223" s="7" customFormat="1" x14ac:dyDescent="0.2"/>
    <row r="3224" s="7" customFormat="1" x14ac:dyDescent="0.2"/>
    <row r="3225" s="7" customFormat="1" x14ac:dyDescent="0.2"/>
    <row r="3226" s="7" customFormat="1" x14ac:dyDescent="0.2"/>
    <row r="3227" s="7" customFormat="1" x14ac:dyDescent="0.2"/>
    <row r="3228" s="7" customFormat="1" x14ac:dyDescent="0.2"/>
    <row r="3229" s="7" customFormat="1" x14ac:dyDescent="0.2"/>
    <row r="3230" s="7" customFormat="1" x14ac:dyDescent="0.2"/>
    <row r="3231" s="7" customFormat="1" x14ac:dyDescent="0.2"/>
    <row r="3232" s="7" customFormat="1" x14ac:dyDescent="0.2"/>
    <row r="3233" s="7" customFormat="1" x14ac:dyDescent="0.2"/>
    <row r="3234" s="7" customFormat="1" x14ac:dyDescent="0.2"/>
    <row r="3235" s="7" customFormat="1" x14ac:dyDescent="0.2"/>
    <row r="3236" s="7" customFormat="1" x14ac:dyDescent="0.2"/>
    <row r="3237" s="7" customFormat="1" x14ac:dyDescent="0.2"/>
    <row r="3238" s="7" customFormat="1" x14ac:dyDescent="0.2"/>
    <row r="3239" s="7" customFormat="1" x14ac:dyDescent="0.2"/>
    <row r="3240" s="7" customFormat="1" x14ac:dyDescent="0.2"/>
    <row r="3241" s="7" customFormat="1" x14ac:dyDescent="0.2"/>
    <row r="3242" s="7" customFormat="1" x14ac:dyDescent="0.2"/>
    <row r="3243" s="7" customFormat="1" x14ac:dyDescent="0.2"/>
    <row r="3244" s="7" customFormat="1" x14ac:dyDescent="0.2"/>
    <row r="3245" s="7" customFormat="1" x14ac:dyDescent="0.2"/>
    <row r="3246" s="7" customFormat="1" x14ac:dyDescent="0.2"/>
    <row r="3247" s="7" customFormat="1" x14ac:dyDescent="0.2"/>
    <row r="3248" s="7" customFormat="1" x14ac:dyDescent="0.2"/>
    <row r="3249" s="7" customFormat="1" x14ac:dyDescent="0.2"/>
    <row r="3250" s="7" customFormat="1" x14ac:dyDescent="0.2"/>
    <row r="3251" s="7" customFormat="1" x14ac:dyDescent="0.2"/>
    <row r="3252" s="7" customFormat="1" x14ac:dyDescent="0.2"/>
    <row r="3253" s="7" customFormat="1" x14ac:dyDescent="0.2"/>
    <row r="3254" s="7" customFormat="1" x14ac:dyDescent="0.2"/>
    <row r="3255" s="7" customFormat="1" x14ac:dyDescent="0.2"/>
    <row r="3256" s="7" customFormat="1" x14ac:dyDescent="0.2"/>
    <row r="3257" s="7" customFormat="1" x14ac:dyDescent="0.2"/>
    <row r="3258" s="7" customFormat="1" x14ac:dyDescent="0.2"/>
    <row r="3259" s="7" customFormat="1" x14ac:dyDescent="0.2"/>
    <row r="3260" s="7" customFormat="1" x14ac:dyDescent="0.2"/>
    <row r="3261" s="7" customFormat="1" x14ac:dyDescent="0.2"/>
    <row r="3262" s="7" customFormat="1" x14ac:dyDescent="0.2"/>
    <row r="3263" s="7" customFormat="1" x14ac:dyDescent="0.2"/>
    <row r="3264" s="7" customFormat="1" x14ac:dyDescent="0.2"/>
    <row r="3265" s="7" customFormat="1" x14ac:dyDescent="0.2"/>
    <row r="3266" s="7" customFormat="1" x14ac:dyDescent="0.2"/>
    <row r="3267" s="7" customFormat="1" x14ac:dyDescent="0.2"/>
    <row r="3268" s="7" customFormat="1" x14ac:dyDescent="0.2"/>
    <row r="3269" s="7" customFormat="1" x14ac:dyDescent="0.2"/>
    <row r="3270" s="7" customFormat="1" x14ac:dyDescent="0.2"/>
    <row r="3271" s="7" customFormat="1" x14ac:dyDescent="0.2"/>
    <row r="3272" s="7" customFormat="1" x14ac:dyDescent="0.2"/>
    <row r="3273" s="7" customFormat="1" x14ac:dyDescent="0.2"/>
    <row r="3274" s="7" customFormat="1" x14ac:dyDescent="0.2"/>
    <row r="3275" s="7" customFormat="1" x14ac:dyDescent="0.2"/>
    <row r="3276" s="7" customFormat="1" x14ac:dyDescent="0.2"/>
    <row r="3277" s="7" customFormat="1" x14ac:dyDescent="0.2"/>
    <row r="3278" s="7" customFormat="1" x14ac:dyDescent="0.2"/>
    <row r="3279" s="7" customFormat="1" x14ac:dyDescent="0.2"/>
    <row r="3280" s="7" customFormat="1" x14ac:dyDescent="0.2"/>
    <row r="3281" s="7" customFormat="1" x14ac:dyDescent="0.2"/>
    <row r="3282" s="7" customFormat="1" x14ac:dyDescent="0.2"/>
    <row r="3283" s="7" customFormat="1" x14ac:dyDescent="0.2"/>
    <row r="3284" s="7" customFormat="1" x14ac:dyDescent="0.2"/>
    <row r="3285" s="7" customFormat="1" x14ac:dyDescent="0.2"/>
    <row r="3286" s="7" customFormat="1" x14ac:dyDescent="0.2"/>
    <row r="3287" s="7" customFormat="1" x14ac:dyDescent="0.2"/>
    <row r="3288" s="7" customFormat="1" x14ac:dyDescent="0.2"/>
    <row r="3289" s="7" customFormat="1" x14ac:dyDescent="0.2"/>
    <row r="3290" s="7" customFormat="1" x14ac:dyDescent="0.2"/>
    <row r="3291" s="7" customFormat="1" x14ac:dyDescent="0.2"/>
    <row r="3292" s="7" customFormat="1" x14ac:dyDescent="0.2"/>
    <row r="3293" s="7" customFormat="1" x14ac:dyDescent="0.2"/>
    <row r="3294" s="7" customFormat="1" x14ac:dyDescent="0.2"/>
    <row r="3295" s="7" customFormat="1" x14ac:dyDescent="0.2"/>
    <row r="3296" s="7" customFormat="1" x14ac:dyDescent="0.2"/>
    <row r="3297" s="7" customFormat="1" x14ac:dyDescent="0.2"/>
    <row r="3298" s="7" customFormat="1" x14ac:dyDescent="0.2"/>
    <row r="3299" s="7" customFormat="1" x14ac:dyDescent="0.2"/>
    <row r="3300" s="7" customFormat="1" x14ac:dyDescent="0.2"/>
    <row r="3301" s="7" customFormat="1" x14ac:dyDescent="0.2"/>
    <row r="3302" s="7" customFormat="1" x14ac:dyDescent="0.2"/>
    <row r="3303" s="7" customFormat="1" x14ac:dyDescent="0.2"/>
    <row r="3304" s="7" customFormat="1" x14ac:dyDescent="0.2"/>
    <row r="3305" s="7" customFormat="1" x14ac:dyDescent="0.2"/>
    <row r="3306" s="7" customFormat="1" x14ac:dyDescent="0.2"/>
    <row r="3307" s="7" customFormat="1" x14ac:dyDescent="0.2"/>
    <row r="3308" s="7" customFormat="1" x14ac:dyDescent="0.2"/>
    <row r="3309" s="7" customFormat="1" x14ac:dyDescent="0.2"/>
    <row r="3310" s="7" customFormat="1" x14ac:dyDescent="0.2"/>
    <row r="3311" s="7" customFormat="1" x14ac:dyDescent="0.2"/>
    <row r="3312" s="7" customFormat="1" x14ac:dyDescent="0.2"/>
    <row r="3313" s="7" customFormat="1" x14ac:dyDescent="0.2"/>
    <row r="3314" s="7" customFormat="1" x14ac:dyDescent="0.2"/>
    <row r="3315" s="7" customFormat="1" x14ac:dyDescent="0.2"/>
    <row r="3316" s="7" customFormat="1" x14ac:dyDescent="0.2"/>
    <row r="3317" s="7" customFormat="1" x14ac:dyDescent="0.2"/>
    <row r="3318" s="7" customFormat="1" x14ac:dyDescent="0.2"/>
    <row r="3319" s="7" customFormat="1" x14ac:dyDescent="0.2"/>
    <row r="3320" s="7" customFormat="1" x14ac:dyDescent="0.2"/>
    <row r="3321" s="7" customFormat="1" x14ac:dyDescent="0.2"/>
    <row r="3322" s="7" customFormat="1" x14ac:dyDescent="0.2"/>
    <row r="3323" s="7" customFormat="1" x14ac:dyDescent="0.2"/>
    <row r="3324" s="7" customFormat="1" x14ac:dyDescent="0.2"/>
    <row r="3325" s="7" customFormat="1" x14ac:dyDescent="0.2"/>
    <row r="3326" s="7" customFormat="1" x14ac:dyDescent="0.2"/>
    <row r="3327" s="7" customFormat="1" x14ac:dyDescent="0.2"/>
    <row r="3328" s="7" customFormat="1" x14ac:dyDescent="0.2"/>
    <row r="3329" s="7" customFormat="1" x14ac:dyDescent="0.2"/>
    <row r="3330" s="7" customFormat="1" x14ac:dyDescent="0.2"/>
    <row r="3331" s="7" customFormat="1" x14ac:dyDescent="0.2"/>
    <row r="3332" s="7" customFormat="1" x14ac:dyDescent="0.2"/>
    <row r="3333" s="7" customFormat="1" x14ac:dyDescent="0.2"/>
    <row r="3334" s="7" customFormat="1" x14ac:dyDescent="0.2"/>
    <row r="3335" s="7" customFormat="1" x14ac:dyDescent="0.2"/>
    <row r="3336" s="7" customFormat="1" x14ac:dyDescent="0.2"/>
    <row r="3337" s="7" customFormat="1" x14ac:dyDescent="0.2"/>
    <row r="3338" s="7" customFormat="1" x14ac:dyDescent="0.2"/>
    <row r="3339" s="7" customFormat="1" x14ac:dyDescent="0.2"/>
    <row r="3340" s="7" customFormat="1" x14ac:dyDescent="0.2"/>
    <row r="3341" s="7" customFormat="1" x14ac:dyDescent="0.2"/>
    <row r="3342" s="7" customFormat="1" x14ac:dyDescent="0.2"/>
    <row r="3343" s="7" customFormat="1" x14ac:dyDescent="0.2"/>
    <row r="3344" s="7" customFormat="1" x14ac:dyDescent="0.2"/>
    <row r="3345" s="7" customFormat="1" x14ac:dyDescent="0.2"/>
    <row r="3346" s="7" customFormat="1" x14ac:dyDescent="0.2"/>
    <row r="3347" s="7" customFormat="1" x14ac:dyDescent="0.2"/>
    <row r="3348" s="7" customFormat="1" x14ac:dyDescent="0.2"/>
    <row r="3349" s="7" customFormat="1" x14ac:dyDescent="0.2"/>
    <row r="3350" s="7" customFormat="1" x14ac:dyDescent="0.2"/>
    <row r="3351" s="7" customFormat="1" x14ac:dyDescent="0.2"/>
    <row r="3352" s="7" customFormat="1" x14ac:dyDescent="0.2"/>
    <row r="3353" s="7" customFormat="1" x14ac:dyDescent="0.2"/>
    <row r="3354" s="7" customFormat="1" x14ac:dyDescent="0.2"/>
    <row r="3355" s="7" customFormat="1" x14ac:dyDescent="0.2"/>
    <row r="3356" s="7" customFormat="1" x14ac:dyDescent="0.2"/>
    <row r="3357" s="7" customFormat="1" x14ac:dyDescent="0.2"/>
    <row r="3358" s="7" customFormat="1" x14ac:dyDescent="0.2"/>
    <row r="3359" s="7" customFormat="1" x14ac:dyDescent="0.2"/>
    <row r="3360" s="7" customFormat="1" x14ac:dyDescent="0.2"/>
    <row r="3361" s="7" customFormat="1" x14ac:dyDescent="0.2"/>
    <row r="3362" s="7" customFormat="1" x14ac:dyDescent="0.2"/>
    <row r="3363" s="7" customFormat="1" x14ac:dyDescent="0.2"/>
    <row r="3364" s="7" customFormat="1" x14ac:dyDescent="0.2"/>
    <row r="3365" s="7" customFormat="1" x14ac:dyDescent="0.2"/>
    <row r="3366" s="7" customFormat="1" x14ac:dyDescent="0.2"/>
    <row r="3367" s="7" customFormat="1" x14ac:dyDescent="0.2"/>
    <row r="3368" s="7" customFormat="1" x14ac:dyDescent="0.2"/>
    <row r="3369" s="7" customFormat="1" x14ac:dyDescent="0.2"/>
    <row r="3370" s="7" customFormat="1" x14ac:dyDescent="0.2"/>
    <row r="3371" s="7" customFormat="1" x14ac:dyDescent="0.2"/>
    <row r="3372" s="7" customFormat="1" x14ac:dyDescent="0.2"/>
    <row r="3373" s="7" customFormat="1" x14ac:dyDescent="0.2"/>
    <row r="3374" s="7" customFormat="1" x14ac:dyDescent="0.2"/>
    <row r="3375" s="7" customFormat="1" x14ac:dyDescent="0.2"/>
    <row r="3376" s="7" customFormat="1" x14ac:dyDescent="0.2"/>
    <row r="3377" s="7" customFormat="1" x14ac:dyDescent="0.2"/>
    <row r="3378" s="7" customFormat="1" x14ac:dyDescent="0.2"/>
    <row r="3379" s="7" customFormat="1" x14ac:dyDescent="0.2"/>
    <row r="3380" s="7" customFormat="1" x14ac:dyDescent="0.2"/>
    <row r="3381" s="7" customFormat="1" x14ac:dyDescent="0.2"/>
    <row r="3382" s="7" customFormat="1" x14ac:dyDescent="0.2"/>
    <row r="3383" s="7" customFormat="1" x14ac:dyDescent="0.2"/>
    <row r="3384" s="7" customFormat="1" x14ac:dyDescent="0.2"/>
    <row r="3385" s="7" customFormat="1" x14ac:dyDescent="0.2"/>
    <row r="3386" s="7" customFormat="1" x14ac:dyDescent="0.2"/>
    <row r="3387" s="7" customFormat="1" x14ac:dyDescent="0.2"/>
    <row r="3388" s="7" customFormat="1" x14ac:dyDescent="0.2"/>
    <row r="3389" s="7" customFormat="1" x14ac:dyDescent="0.2"/>
    <row r="3390" s="7" customFormat="1" x14ac:dyDescent="0.2"/>
    <row r="3391" s="7" customFormat="1" x14ac:dyDescent="0.2"/>
    <row r="3392" s="7" customFormat="1" x14ac:dyDescent="0.2"/>
    <row r="3393" s="7" customFormat="1" x14ac:dyDescent="0.2"/>
    <row r="3394" s="7" customFormat="1" x14ac:dyDescent="0.2"/>
    <row r="3395" s="7" customFormat="1" x14ac:dyDescent="0.2"/>
    <row r="3396" s="7" customFormat="1" x14ac:dyDescent="0.2"/>
    <row r="3397" s="7" customFormat="1" x14ac:dyDescent="0.2"/>
    <row r="3398" s="7" customFormat="1" x14ac:dyDescent="0.2"/>
    <row r="3399" s="7" customFormat="1" x14ac:dyDescent="0.2"/>
    <row r="3400" s="7" customFormat="1" x14ac:dyDescent="0.2"/>
    <row r="3401" s="7" customFormat="1" x14ac:dyDescent="0.2"/>
    <row r="3402" s="7" customFormat="1" x14ac:dyDescent="0.2"/>
    <row r="3403" s="7" customFormat="1" x14ac:dyDescent="0.2"/>
    <row r="3404" s="7" customFormat="1" x14ac:dyDescent="0.2"/>
    <row r="3405" s="7" customFormat="1" x14ac:dyDescent="0.2"/>
    <row r="3406" s="7" customFormat="1" x14ac:dyDescent="0.2"/>
    <row r="3407" s="7" customFormat="1" x14ac:dyDescent="0.2"/>
    <row r="3408" s="7" customFormat="1" x14ac:dyDescent="0.2"/>
    <row r="3409" s="7" customFormat="1" x14ac:dyDescent="0.2"/>
    <row r="3410" s="7" customFormat="1" x14ac:dyDescent="0.2"/>
    <row r="3411" s="7" customFormat="1" x14ac:dyDescent="0.2"/>
    <row r="3412" s="7" customFormat="1" x14ac:dyDescent="0.2"/>
    <row r="3413" s="7" customFormat="1" x14ac:dyDescent="0.2"/>
    <row r="3414" s="7" customFormat="1" x14ac:dyDescent="0.2"/>
    <row r="3415" s="7" customFormat="1" x14ac:dyDescent="0.2"/>
    <row r="3416" s="7" customFormat="1" x14ac:dyDescent="0.2"/>
    <row r="3417" s="7" customFormat="1" x14ac:dyDescent="0.2"/>
    <row r="3418" s="7" customFormat="1" x14ac:dyDescent="0.2"/>
    <row r="3419" s="7" customFormat="1" x14ac:dyDescent="0.2"/>
    <row r="3420" s="7" customFormat="1" x14ac:dyDescent="0.2"/>
    <row r="3421" s="7" customFormat="1" x14ac:dyDescent="0.2"/>
    <row r="3422" s="7" customFormat="1" x14ac:dyDescent="0.2"/>
    <row r="3423" s="7" customFormat="1" x14ac:dyDescent="0.2"/>
    <row r="3424" s="7" customFormat="1" x14ac:dyDescent="0.2"/>
    <row r="3425" s="7" customFormat="1" x14ac:dyDescent="0.2"/>
    <row r="3426" s="7" customFormat="1" x14ac:dyDescent="0.2"/>
    <row r="3427" s="7" customFormat="1" x14ac:dyDescent="0.2"/>
    <row r="3428" s="7" customFormat="1" x14ac:dyDescent="0.2"/>
    <row r="3429" s="7" customFormat="1" x14ac:dyDescent="0.2"/>
    <row r="3430" s="7" customFormat="1" x14ac:dyDescent="0.2"/>
    <row r="3431" s="7" customFormat="1" x14ac:dyDescent="0.2"/>
    <row r="3432" s="7" customFormat="1" x14ac:dyDescent="0.2"/>
    <row r="3433" s="7" customFormat="1" x14ac:dyDescent="0.2"/>
    <row r="3434" s="7" customFormat="1" x14ac:dyDescent="0.2"/>
    <row r="3435" s="7" customFormat="1" x14ac:dyDescent="0.2"/>
    <row r="3436" s="7" customFormat="1" x14ac:dyDescent="0.2"/>
    <row r="3437" s="7" customFormat="1" x14ac:dyDescent="0.2"/>
    <row r="3438" s="7" customFormat="1" x14ac:dyDescent="0.2"/>
    <row r="3439" s="7" customFormat="1" x14ac:dyDescent="0.2"/>
    <row r="3440" s="7" customFormat="1" x14ac:dyDescent="0.2"/>
    <row r="3441" s="7" customFormat="1" x14ac:dyDescent="0.2"/>
    <row r="3442" s="7" customFormat="1" x14ac:dyDescent="0.2"/>
    <row r="3443" s="7" customFormat="1" x14ac:dyDescent="0.2"/>
    <row r="3444" s="7" customFormat="1" x14ac:dyDescent="0.2"/>
    <row r="3445" s="7" customFormat="1" x14ac:dyDescent="0.2"/>
    <row r="3446" s="7" customFormat="1" x14ac:dyDescent="0.2"/>
    <row r="3447" s="7" customFormat="1" x14ac:dyDescent="0.2"/>
    <row r="3448" s="7" customFormat="1" x14ac:dyDescent="0.2"/>
    <row r="3449" s="7" customFormat="1" x14ac:dyDescent="0.2"/>
    <row r="3450" s="7" customFormat="1" x14ac:dyDescent="0.2"/>
    <row r="3451" s="7" customFormat="1" x14ac:dyDescent="0.2"/>
    <row r="3452" s="7" customFormat="1" x14ac:dyDescent="0.2"/>
    <row r="3453" s="7" customFormat="1" x14ac:dyDescent="0.2"/>
    <row r="3454" s="7" customFormat="1" x14ac:dyDescent="0.2"/>
    <row r="3455" s="7" customFormat="1" x14ac:dyDescent="0.2"/>
    <row r="3456" s="7" customFormat="1" x14ac:dyDescent="0.2"/>
    <row r="3457" s="7" customFormat="1" x14ac:dyDescent="0.2"/>
    <row r="3458" s="7" customFormat="1" x14ac:dyDescent="0.2"/>
    <row r="3459" s="7" customFormat="1" x14ac:dyDescent="0.2"/>
    <row r="3460" s="7" customFormat="1" x14ac:dyDescent="0.2"/>
    <row r="3461" s="7" customFormat="1" x14ac:dyDescent="0.2"/>
    <row r="3462" s="7" customFormat="1" x14ac:dyDescent="0.2"/>
    <row r="3463" s="7" customFormat="1" x14ac:dyDescent="0.2"/>
    <row r="3464" s="7" customFormat="1" x14ac:dyDescent="0.2"/>
    <row r="3465" s="7" customFormat="1" x14ac:dyDescent="0.2"/>
    <row r="3466" s="7" customFormat="1" x14ac:dyDescent="0.2"/>
    <row r="3467" s="7" customFormat="1" x14ac:dyDescent="0.2"/>
    <row r="3468" s="7" customFormat="1" x14ac:dyDescent="0.2"/>
    <row r="3469" s="7" customFormat="1" x14ac:dyDescent="0.2"/>
    <row r="3470" s="7" customFormat="1" x14ac:dyDescent="0.2"/>
    <row r="3471" s="7" customFormat="1" x14ac:dyDescent="0.2"/>
    <row r="3472" s="7" customFormat="1" x14ac:dyDescent="0.2"/>
    <row r="3473" s="7" customFormat="1" x14ac:dyDescent="0.2"/>
    <row r="3474" s="7" customFormat="1" x14ac:dyDescent="0.2"/>
    <row r="3475" s="7" customFormat="1" x14ac:dyDescent="0.2"/>
    <row r="3476" s="7" customFormat="1" x14ac:dyDescent="0.2"/>
    <row r="3477" s="7" customFormat="1" x14ac:dyDescent="0.2"/>
    <row r="3478" s="7" customFormat="1" x14ac:dyDescent="0.2"/>
    <row r="3479" s="7" customFormat="1" x14ac:dyDescent="0.2"/>
    <row r="3480" s="7" customFormat="1" x14ac:dyDescent="0.2"/>
    <row r="3481" s="7" customFormat="1" x14ac:dyDescent="0.2"/>
    <row r="3482" s="7" customFormat="1" x14ac:dyDescent="0.2"/>
    <row r="3483" s="7" customFormat="1" x14ac:dyDescent="0.2"/>
    <row r="3484" s="7" customFormat="1" x14ac:dyDescent="0.2"/>
    <row r="3485" s="7" customFormat="1" x14ac:dyDescent="0.2"/>
    <row r="3486" s="7" customFormat="1" x14ac:dyDescent="0.2"/>
    <row r="3487" s="7" customFormat="1" x14ac:dyDescent="0.2"/>
    <row r="3488" s="7" customFormat="1" x14ac:dyDescent="0.2"/>
    <row r="3489" s="7" customFormat="1" x14ac:dyDescent="0.2"/>
    <row r="3490" s="7" customFormat="1" x14ac:dyDescent="0.2"/>
    <row r="3491" s="7" customFormat="1" x14ac:dyDescent="0.2"/>
    <row r="3492" s="7" customFormat="1" x14ac:dyDescent="0.2"/>
    <row r="3493" s="7" customFormat="1" x14ac:dyDescent="0.2"/>
    <row r="3494" s="7" customFormat="1" x14ac:dyDescent="0.2"/>
    <row r="3495" s="7" customFormat="1" x14ac:dyDescent="0.2"/>
    <row r="3496" s="7" customFormat="1" x14ac:dyDescent="0.2"/>
    <row r="3497" s="7" customFormat="1" x14ac:dyDescent="0.2"/>
    <row r="3498" s="7" customFormat="1" x14ac:dyDescent="0.2"/>
    <row r="3499" s="7" customFormat="1" x14ac:dyDescent="0.2"/>
    <row r="3500" s="7" customFormat="1" x14ac:dyDescent="0.2"/>
    <row r="3501" s="7" customFormat="1" x14ac:dyDescent="0.2"/>
    <row r="3502" s="7" customFormat="1" x14ac:dyDescent="0.2"/>
    <row r="3503" s="7" customFormat="1" x14ac:dyDescent="0.2"/>
    <row r="3504" s="7" customFormat="1" x14ac:dyDescent="0.2"/>
    <row r="3505" s="7" customFormat="1" x14ac:dyDescent="0.2"/>
    <row r="3506" s="7" customFormat="1" x14ac:dyDescent="0.2"/>
    <row r="3507" s="7" customFormat="1" x14ac:dyDescent="0.2"/>
    <row r="3508" s="7" customFormat="1" x14ac:dyDescent="0.2"/>
    <row r="3509" s="7" customFormat="1" x14ac:dyDescent="0.2"/>
    <row r="3510" s="7" customFormat="1" x14ac:dyDescent="0.2"/>
    <row r="3511" s="7" customFormat="1" x14ac:dyDescent="0.2"/>
    <row r="3512" s="7" customFormat="1" x14ac:dyDescent="0.2"/>
    <row r="3513" s="7" customFormat="1" x14ac:dyDescent="0.2"/>
    <row r="3514" s="7" customFormat="1" x14ac:dyDescent="0.2"/>
    <row r="3515" s="7" customFormat="1" x14ac:dyDescent="0.2"/>
    <row r="3516" s="7" customFormat="1" x14ac:dyDescent="0.2"/>
    <row r="3517" s="7" customFormat="1" x14ac:dyDescent="0.2"/>
    <row r="3518" s="7" customFormat="1" x14ac:dyDescent="0.2"/>
    <row r="3519" s="7" customFormat="1" x14ac:dyDescent="0.2"/>
    <row r="3520" s="7" customFormat="1" x14ac:dyDescent="0.2"/>
    <row r="3521" s="7" customFormat="1" x14ac:dyDescent="0.2"/>
    <row r="3522" s="7" customFormat="1" x14ac:dyDescent="0.2"/>
    <row r="3523" s="7" customFormat="1" x14ac:dyDescent="0.2"/>
    <row r="3524" s="7" customFormat="1" x14ac:dyDescent="0.2"/>
    <row r="3525" s="7" customFormat="1" x14ac:dyDescent="0.2"/>
    <row r="3526" s="7" customFormat="1" x14ac:dyDescent="0.2"/>
    <row r="3527" s="7" customFormat="1" x14ac:dyDescent="0.2"/>
    <row r="3528" s="7" customFormat="1" x14ac:dyDescent="0.2"/>
    <row r="3529" s="7" customFormat="1" x14ac:dyDescent="0.2"/>
    <row r="3530" s="7" customFormat="1" x14ac:dyDescent="0.2"/>
    <row r="3531" s="7" customFormat="1" x14ac:dyDescent="0.2"/>
    <row r="3532" s="7" customFormat="1" x14ac:dyDescent="0.2"/>
    <row r="3533" s="7" customFormat="1" x14ac:dyDescent="0.2"/>
    <row r="3534" s="7" customFormat="1" x14ac:dyDescent="0.2"/>
    <row r="3535" s="7" customFormat="1" x14ac:dyDescent="0.2"/>
    <row r="3536" s="7" customFormat="1" x14ac:dyDescent="0.2"/>
    <row r="3537" s="7" customFormat="1" x14ac:dyDescent="0.2"/>
    <row r="3538" s="7" customFormat="1" x14ac:dyDescent="0.2"/>
    <row r="3539" s="7" customFormat="1" x14ac:dyDescent="0.2"/>
    <row r="3540" s="7" customFormat="1" x14ac:dyDescent="0.2"/>
    <row r="3541" s="7" customFormat="1" x14ac:dyDescent="0.2"/>
    <row r="3542" s="7" customFormat="1" x14ac:dyDescent="0.2"/>
    <row r="3543" s="7" customFormat="1" x14ac:dyDescent="0.2"/>
    <row r="3544" s="7" customFormat="1" x14ac:dyDescent="0.2"/>
    <row r="3545" s="7" customFormat="1" x14ac:dyDescent="0.2"/>
    <row r="3546" s="7" customFormat="1" x14ac:dyDescent="0.2"/>
    <row r="3547" s="7" customFormat="1" x14ac:dyDescent="0.2"/>
    <row r="3548" s="7" customFormat="1" x14ac:dyDescent="0.2"/>
    <row r="3549" s="7" customFormat="1" x14ac:dyDescent="0.2"/>
    <row r="3550" s="7" customFormat="1" x14ac:dyDescent="0.2"/>
    <row r="3551" s="7" customFormat="1" x14ac:dyDescent="0.2"/>
    <row r="3552" s="7" customFormat="1" x14ac:dyDescent="0.2"/>
    <row r="3553" s="7" customFormat="1" x14ac:dyDescent="0.2"/>
    <row r="3554" s="7" customFormat="1" x14ac:dyDescent="0.2"/>
    <row r="3555" s="7" customFormat="1" x14ac:dyDescent="0.2"/>
    <row r="3556" s="7" customFormat="1" x14ac:dyDescent="0.2"/>
    <row r="3557" s="7" customFormat="1" x14ac:dyDescent="0.2"/>
    <row r="3558" s="7" customFormat="1" x14ac:dyDescent="0.2"/>
    <row r="3559" s="7" customFormat="1" x14ac:dyDescent="0.2"/>
    <row r="3560" s="7" customFormat="1" x14ac:dyDescent="0.2"/>
    <row r="3561" s="7" customFormat="1" x14ac:dyDescent="0.2"/>
    <row r="3562" s="7" customFormat="1" x14ac:dyDescent="0.2"/>
    <row r="3563" s="7" customFormat="1" x14ac:dyDescent="0.2"/>
    <row r="3564" s="7" customFormat="1" x14ac:dyDescent="0.2"/>
    <row r="3565" s="7" customFormat="1" x14ac:dyDescent="0.2"/>
    <row r="3566" s="7" customFormat="1" x14ac:dyDescent="0.2"/>
    <row r="3567" s="7" customFormat="1" x14ac:dyDescent="0.2"/>
    <row r="3568" s="7" customFormat="1" x14ac:dyDescent="0.2"/>
    <row r="3569" s="7" customFormat="1" x14ac:dyDescent="0.2"/>
    <row r="3570" s="7" customFormat="1" x14ac:dyDescent="0.2"/>
    <row r="3571" s="7" customFormat="1" x14ac:dyDescent="0.2"/>
    <row r="3572" s="7" customFormat="1" x14ac:dyDescent="0.2"/>
    <row r="3573" s="7" customFormat="1" x14ac:dyDescent="0.2"/>
    <row r="3574" s="7" customFormat="1" x14ac:dyDescent="0.2"/>
    <row r="3575" s="7" customFormat="1" x14ac:dyDescent="0.2"/>
    <row r="3576" s="7" customFormat="1" x14ac:dyDescent="0.2"/>
    <row r="3577" s="7" customFormat="1" x14ac:dyDescent="0.2"/>
    <row r="3578" s="7" customFormat="1" x14ac:dyDescent="0.2"/>
    <row r="3579" s="7" customFormat="1" x14ac:dyDescent="0.2"/>
    <row r="3580" s="7" customFormat="1" x14ac:dyDescent="0.2"/>
    <row r="3581" s="7" customFormat="1" x14ac:dyDescent="0.2"/>
    <row r="3582" s="7" customFormat="1" x14ac:dyDescent="0.2"/>
    <row r="3583" s="7" customFormat="1" x14ac:dyDescent="0.2"/>
    <row r="3584" s="7" customFormat="1" x14ac:dyDescent="0.2"/>
    <row r="3585" s="7" customFormat="1" x14ac:dyDescent="0.2"/>
    <row r="3586" s="7" customFormat="1" x14ac:dyDescent="0.2"/>
    <row r="3587" s="7" customFormat="1" x14ac:dyDescent="0.2"/>
    <row r="3588" s="7" customFormat="1" x14ac:dyDescent="0.2"/>
    <row r="3589" s="7" customFormat="1" x14ac:dyDescent="0.2"/>
    <row r="3590" s="7" customFormat="1" x14ac:dyDescent="0.2"/>
    <row r="3591" s="7" customFormat="1" x14ac:dyDescent="0.2"/>
    <row r="3592" s="7" customFormat="1" x14ac:dyDescent="0.2"/>
    <row r="3593" s="7" customFormat="1" x14ac:dyDescent="0.2"/>
    <row r="3594" s="7" customFormat="1" x14ac:dyDescent="0.2"/>
    <row r="3595" s="7" customFormat="1" x14ac:dyDescent="0.2"/>
    <row r="3596" s="7" customFormat="1" x14ac:dyDescent="0.2"/>
    <row r="3597" s="7" customFormat="1" x14ac:dyDescent="0.2"/>
    <row r="3598" s="7" customFormat="1" x14ac:dyDescent="0.2"/>
    <row r="3599" s="7" customFormat="1" x14ac:dyDescent="0.2"/>
    <row r="3600" s="7" customFormat="1" x14ac:dyDescent="0.2"/>
    <row r="3601" s="7" customFormat="1" x14ac:dyDescent="0.2"/>
    <row r="3602" s="7" customFormat="1" x14ac:dyDescent="0.2"/>
    <row r="3603" s="7" customFormat="1" x14ac:dyDescent="0.2"/>
    <row r="3604" s="7" customFormat="1" x14ac:dyDescent="0.2"/>
    <row r="3605" s="7" customFormat="1" x14ac:dyDescent="0.2"/>
    <row r="3606" s="7" customFormat="1" x14ac:dyDescent="0.2"/>
    <row r="3607" s="7" customFormat="1" x14ac:dyDescent="0.2"/>
    <row r="3608" s="7" customFormat="1" x14ac:dyDescent="0.2"/>
    <row r="3609" s="7" customFormat="1" x14ac:dyDescent="0.2"/>
    <row r="3610" s="7" customFormat="1" x14ac:dyDescent="0.2"/>
    <row r="3611" s="7" customFormat="1" x14ac:dyDescent="0.2"/>
    <row r="3612" s="7" customFormat="1" x14ac:dyDescent="0.2"/>
    <row r="3613" s="7" customFormat="1" x14ac:dyDescent="0.2"/>
    <row r="3614" s="7" customFormat="1" x14ac:dyDescent="0.2"/>
    <row r="3615" s="7" customFormat="1" x14ac:dyDescent="0.2"/>
    <row r="3616" s="7" customFormat="1" x14ac:dyDescent="0.2"/>
    <row r="3617" s="7" customFormat="1" x14ac:dyDescent="0.2"/>
    <row r="3618" s="7" customFormat="1" x14ac:dyDescent="0.2"/>
    <row r="3619" s="7" customFormat="1" x14ac:dyDescent="0.2"/>
    <row r="3620" s="7" customFormat="1" x14ac:dyDescent="0.2"/>
    <row r="3621" s="7" customFormat="1" x14ac:dyDescent="0.2"/>
    <row r="3622" s="7" customFormat="1" x14ac:dyDescent="0.2"/>
    <row r="3623" s="7" customFormat="1" x14ac:dyDescent="0.2"/>
    <row r="3624" s="7" customFormat="1" x14ac:dyDescent="0.2"/>
    <row r="3625" s="7" customFormat="1" x14ac:dyDescent="0.2"/>
    <row r="3626" s="7" customFormat="1" x14ac:dyDescent="0.2"/>
    <row r="3627" s="7" customFormat="1" x14ac:dyDescent="0.2"/>
    <row r="3628" s="7" customFormat="1" x14ac:dyDescent="0.2"/>
    <row r="3629" s="7" customFormat="1" x14ac:dyDescent="0.2"/>
    <row r="3630" s="7" customFormat="1" x14ac:dyDescent="0.2"/>
    <row r="3631" s="7" customFormat="1" x14ac:dyDescent="0.2"/>
    <row r="3632" s="7" customFormat="1" x14ac:dyDescent="0.2"/>
    <row r="3633" s="7" customFormat="1" x14ac:dyDescent="0.2"/>
    <row r="3634" s="7" customFormat="1" x14ac:dyDescent="0.2"/>
    <row r="3635" s="7" customFormat="1" x14ac:dyDescent="0.2"/>
    <row r="3636" s="7" customFormat="1" x14ac:dyDescent="0.2"/>
    <row r="3637" s="7" customFormat="1" x14ac:dyDescent="0.2"/>
    <row r="3638" s="7" customFormat="1" x14ac:dyDescent="0.2"/>
    <row r="3639" s="7" customFormat="1" x14ac:dyDescent="0.2"/>
    <row r="3640" s="7" customFormat="1" x14ac:dyDescent="0.2"/>
    <row r="3641" s="7" customFormat="1" x14ac:dyDescent="0.2"/>
    <row r="3642" s="7" customFormat="1" x14ac:dyDescent="0.2"/>
    <row r="3643" s="7" customFormat="1" x14ac:dyDescent="0.2"/>
    <row r="3644" s="7" customFormat="1" x14ac:dyDescent="0.2"/>
    <row r="3645" s="7" customFormat="1" x14ac:dyDescent="0.2"/>
    <row r="3646" s="7" customFormat="1" x14ac:dyDescent="0.2"/>
    <row r="3647" s="7" customFormat="1" x14ac:dyDescent="0.2"/>
    <row r="3648" s="7" customFormat="1" x14ac:dyDescent="0.2"/>
    <row r="3649" s="7" customFormat="1" x14ac:dyDescent="0.2"/>
    <row r="3650" s="7" customFormat="1" x14ac:dyDescent="0.2"/>
    <row r="3651" s="7" customFormat="1" x14ac:dyDescent="0.2"/>
    <row r="3652" s="7" customFormat="1" x14ac:dyDescent="0.2"/>
    <row r="3653" s="7" customFormat="1" x14ac:dyDescent="0.2"/>
    <row r="3654" s="7" customFormat="1" x14ac:dyDescent="0.2"/>
    <row r="3655" s="7" customFormat="1" x14ac:dyDescent="0.2"/>
    <row r="3656" s="7" customFormat="1" x14ac:dyDescent="0.2"/>
    <row r="3657" s="7" customFormat="1" x14ac:dyDescent="0.2"/>
    <row r="3658" s="7" customFormat="1" x14ac:dyDescent="0.2"/>
    <row r="3659" s="7" customFormat="1" x14ac:dyDescent="0.2"/>
    <row r="3660" s="7" customFormat="1" x14ac:dyDescent="0.2"/>
    <row r="3661" s="7" customFormat="1" x14ac:dyDescent="0.2"/>
    <row r="3662" s="7" customFormat="1" x14ac:dyDescent="0.2"/>
    <row r="3663" s="7" customFormat="1" x14ac:dyDescent="0.2"/>
    <row r="3664" s="7" customFormat="1" x14ac:dyDescent="0.2"/>
    <row r="3665" s="7" customFormat="1" x14ac:dyDescent="0.2"/>
    <row r="3666" s="7" customFormat="1" x14ac:dyDescent="0.2"/>
    <row r="3667" s="7" customFormat="1" x14ac:dyDescent="0.2"/>
    <row r="3668" s="7" customFormat="1" x14ac:dyDescent="0.2"/>
    <row r="3669" s="7" customFormat="1" x14ac:dyDescent="0.2"/>
    <row r="3670" s="7" customFormat="1" x14ac:dyDescent="0.2"/>
    <row r="3671" s="7" customFormat="1" x14ac:dyDescent="0.2"/>
    <row r="3672" s="7" customFormat="1" x14ac:dyDescent="0.2"/>
    <row r="3673" s="7" customFormat="1" x14ac:dyDescent="0.2"/>
    <row r="3674" s="7" customFormat="1" x14ac:dyDescent="0.2"/>
    <row r="3675" s="7" customFormat="1" x14ac:dyDescent="0.2"/>
    <row r="3676" s="7" customFormat="1" x14ac:dyDescent="0.2"/>
    <row r="3677" s="7" customFormat="1" x14ac:dyDescent="0.2"/>
    <row r="3678" s="7" customFormat="1" x14ac:dyDescent="0.2"/>
    <row r="3679" s="7" customFormat="1" x14ac:dyDescent="0.2"/>
    <row r="3680" s="7" customFormat="1" x14ac:dyDescent="0.2"/>
    <row r="3681" s="7" customFormat="1" x14ac:dyDescent="0.2"/>
    <row r="3682" s="7" customFormat="1" x14ac:dyDescent="0.2"/>
    <row r="3683" s="7" customFormat="1" x14ac:dyDescent="0.2"/>
    <row r="3684" s="7" customFormat="1" x14ac:dyDescent="0.2"/>
    <row r="3685" s="7" customFormat="1" x14ac:dyDescent="0.2"/>
    <row r="3686" s="7" customFormat="1" x14ac:dyDescent="0.2"/>
    <row r="3687" s="7" customFormat="1" x14ac:dyDescent="0.2"/>
    <row r="3688" s="7" customFormat="1" x14ac:dyDescent="0.2"/>
    <row r="3689" s="7" customFormat="1" x14ac:dyDescent="0.2"/>
    <row r="3690" s="7" customFormat="1" x14ac:dyDescent="0.2"/>
    <row r="3691" s="7" customFormat="1" x14ac:dyDescent="0.2"/>
    <row r="3692" s="7" customFormat="1" x14ac:dyDescent="0.2"/>
    <row r="3693" s="7" customFormat="1" x14ac:dyDescent="0.2"/>
    <row r="3694" s="7" customFormat="1" x14ac:dyDescent="0.2"/>
    <row r="3695" s="7" customFormat="1" x14ac:dyDescent="0.2"/>
    <row r="3696" s="7" customFormat="1" x14ac:dyDescent="0.2"/>
    <row r="3697" s="7" customFormat="1" x14ac:dyDescent="0.2"/>
    <row r="3698" s="7" customFormat="1" x14ac:dyDescent="0.2"/>
    <row r="3699" s="7" customFormat="1" x14ac:dyDescent="0.2"/>
    <row r="3700" s="7" customFormat="1" x14ac:dyDescent="0.2"/>
    <row r="3701" s="7" customFormat="1" x14ac:dyDescent="0.2"/>
    <row r="3702" s="7" customFormat="1" x14ac:dyDescent="0.2"/>
    <row r="3703" s="7" customFormat="1" x14ac:dyDescent="0.2"/>
    <row r="3704" s="7" customFormat="1" x14ac:dyDescent="0.2"/>
    <row r="3705" s="7" customFormat="1" x14ac:dyDescent="0.2"/>
    <row r="3706" s="7" customFormat="1" x14ac:dyDescent="0.2"/>
    <row r="3707" s="7" customFormat="1" x14ac:dyDescent="0.2"/>
    <row r="3708" s="7" customFormat="1" x14ac:dyDescent="0.2"/>
    <row r="3709" s="7" customFormat="1" x14ac:dyDescent="0.2"/>
    <row r="3710" s="7" customFormat="1" x14ac:dyDescent="0.2"/>
    <row r="3711" s="7" customFormat="1" x14ac:dyDescent="0.2"/>
    <row r="3712" s="7" customFormat="1" x14ac:dyDescent="0.2"/>
    <row r="3713" s="7" customFormat="1" x14ac:dyDescent="0.2"/>
    <row r="3714" s="7" customFormat="1" x14ac:dyDescent="0.2"/>
    <row r="3715" s="7" customFormat="1" x14ac:dyDescent="0.2"/>
    <row r="3716" s="7" customFormat="1" x14ac:dyDescent="0.2"/>
    <row r="3717" s="7" customFormat="1" x14ac:dyDescent="0.2"/>
    <row r="3718" s="7" customFormat="1" x14ac:dyDescent="0.2"/>
    <row r="3719" s="7" customFormat="1" x14ac:dyDescent="0.2"/>
    <row r="3720" s="7" customFormat="1" x14ac:dyDescent="0.2"/>
    <row r="3721" s="7" customFormat="1" x14ac:dyDescent="0.2"/>
    <row r="3722" s="7" customFormat="1" x14ac:dyDescent="0.2"/>
    <row r="3723" s="7" customFormat="1" x14ac:dyDescent="0.2"/>
    <row r="3724" s="7" customFormat="1" x14ac:dyDescent="0.2"/>
    <row r="3725" s="7" customFormat="1" x14ac:dyDescent="0.2"/>
    <row r="3726" s="7" customFormat="1" x14ac:dyDescent="0.2"/>
    <row r="3727" s="7" customFormat="1" x14ac:dyDescent="0.2"/>
    <row r="3728" s="7" customFormat="1" x14ac:dyDescent="0.2"/>
    <row r="3729" s="7" customFormat="1" x14ac:dyDescent="0.2"/>
    <row r="3730" s="7" customFormat="1" x14ac:dyDescent="0.2"/>
    <row r="3731" s="7" customFormat="1" x14ac:dyDescent="0.2"/>
    <row r="3732" s="7" customFormat="1" x14ac:dyDescent="0.2"/>
    <row r="3733" s="7" customFormat="1" x14ac:dyDescent="0.2"/>
    <row r="3734" s="7" customFormat="1" x14ac:dyDescent="0.2"/>
    <row r="3735" s="7" customFormat="1" x14ac:dyDescent="0.2"/>
    <row r="3736" s="7" customFormat="1" x14ac:dyDescent="0.2"/>
    <row r="3737" s="7" customFormat="1" x14ac:dyDescent="0.2"/>
    <row r="3738" s="7" customFormat="1" x14ac:dyDescent="0.2"/>
    <row r="3739" s="7" customFormat="1" x14ac:dyDescent="0.2"/>
    <row r="3740" s="7" customFormat="1" x14ac:dyDescent="0.2"/>
    <row r="3741" s="7" customFormat="1" x14ac:dyDescent="0.2"/>
    <row r="3742" s="7" customFormat="1" x14ac:dyDescent="0.2"/>
    <row r="3743" s="7" customFormat="1" x14ac:dyDescent="0.2"/>
    <row r="3744" s="7" customFormat="1" x14ac:dyDescent="0.2"/>
    <row r="3745" s="7" customFormat="1" x14ac:dyDescent="0.2"/>
    <row r="3746" s="7" customFormat="1" x14ac:dyDescent="0.2"/>
    <row r="3747" s="7" customFormat="1" x14ac:dyDescent="0.2"/>
    <row r="3748" s="7" customFormat="1" x14ac:dyDescent="0.2"/>
    <row r="3749" s="7" customFormat="1" x14ac:dyDescent="0.2"/>
    <row r="3750" s="7" customFormat="1" x14ac:dyDescent="0.2"/>
    <row r="3751" s="7" customFormat="1" x14ac:dyDescent="0.2"/>
    <row r="3752" s="7" customFormat="1" x14ac:dyDescent="0.2"/>
    <row r="3753" s="7" customFormat="1" x14ac:dyDescent="0.2"/>
    <row r="3754" s="7" customFormat="1" x14ac:dyDescent="0.2"/>
    <row r="3755" s="7" customFormat="1" x14ac:dyDescent="0.2"/>
    <row r="3756" s="7" customFormat="1" x14ac:dyDescent="0.2"/>
    <row r="3757" s="7" customFormat="1" x14ac:dyDescent="0.2"/>
    <row r="3758" s="7" customFormat="1" x14ac:dyDescent="0.2"/>
    <row r="3759" s="7" customFormat="1" x14ac:dyDescent="0.2"/>
    <row r="3760" s="7" customFormat="1" x14ac:dyDescent="0.2"/>
    <row r="3761" s="7" customFormat="1" x14ac:dyDescent="0.2"/>
    <row r="3762" s="7" customFormat="1" x14ac:dyDescent="0.2"/>
    <row r="3763" s="7" customFormat="1" x14ac:dyDescent="0.2"/>
    <row r="3764" s="7" customFormat="1" x14ac:dyDescent="0.2"/>
    <row r="3765" s="7" customFormat="1" x14ac:dyDescent="0.2"/>
    <row r="3766" s="7" customFormat="1" x14ac:dyDescent="0.2"/>
    <row r="3767" s="7" customFormat="1" x14ac:dyDescent="0.2"/>
    <row r="3768" s="7" customFormat="1" x14ac:dyDescent="0.2"/>
    <row r="3769" s="7" customFormat="1" x14ac:dyDescent="0.2"/>
    <row r="3770" s="7" customFormat="1" x14ac:dyDescent="0.2"/>
    <row r="3771" s="7" customFormat="1" x14ac:dyDescent="0.2"/>
    <row r="3772" s="7" customFormat="1" x14ac:dyDescent="0.2"/>
    <row r="3773" s="7" customFormat="1" x14ac:dyDescent="0.2"/>
    <row r="3774" s="7" customFormat="1" x14ac:dyDescent="0.2"/>
    <row r="3775" s="7" customFormat="1" x14ac:dyDescent="0.2"/>
    <row r="3776" s="7" customFormat="1" x14ac:dyDescent="0.2"/>
    <row r="3777" s="7" customFormat="1" x14ac:dyDescent="0.2"/>
    <row r="3778" s="7" customFormat="1" x14ac:dyDescent="0.2"/>
    <row r="3779" s="7" customFormat="1" x14ac:dyDescent="0.2"/>
    <row r="3780" s="7" customFormat="1" x14ac:dyDescent="0.2"/>
    <row r="3781" s="7" customFormat="1" x14ac:dyDescent="0.2"/>
    <row r="3782" s="7" customFormat="1" x14ac:dyDescent="0.2"/>
    <row r="3783" s="7" customFormat="1" x14ac:dyDescent="0.2"/>
    <row r="3784" s="7" customFormat="1" x14ac:dyDescent="0.2"/>
    <row r="3785" s="7" customFormat="1" x14ac:dyDescent="0.2"/>
    <row r="3786" s="7" customFormat="1" x14ac:dyDescent="0.2"/>
    <row r="3787" s="7" customFormat="1" x14ac:dyDescent="0.2"/>
    <row r="3788" s="7" customFormat="1" x14ac:dyDescent="0.2"/>
    <row r="3789" s="7" customFormat="1" x14ac:dyDescent="0.2"/>
    <row r="3790" s="7" customFormat="1" x14ac:dyDescent="0.2"/>
    <row r="3791" s="7" customFormat="1" x14ac:dyDescent="0.2"/>
    <row r="3792" s="7" customFormat="1" x14ac:dyDescent="0.2"/>
    <row r="3793" s="7" customFormat="1" x14ac:dyDescent="0.2"/>
    <row r="3794" s="7" customFormat="1" x14ac:dyDescent="0.2"/>
    <row r="3795" s="7" customFormat="1" x14ac:dyDescent="0.2"/>
    <row r="3796" s="7" customFormat="1" x14ac:dyDescent="0.2"/>
    <row r="3797" s="7" customFormat="1" x14ac:dyDescent="0.2"/>
    <row r="3798" s="7" customFormat="1" x14ac:dyDescent="0.2"/>
    <row r="3799" s="7" customFormat="1" x14ac:dyDescent="0.2"/>
    <row r="3800" s="7" customFormat="1" x14ac:dyDescent="0.2"/>
    <row r="3801" s="7" customFormat="1" x14ac:dyDescent="0.2"/>
    <row r="3802" s="7" customFormat="1" x14ac:dyDescent="0.2"/>
    <row r="3803" s="7" customFormat="1" x14ac:dyDescent="0.2"/>
    <row r="3804" s="7" customFormat="1" x14ac:dyDescent="0.2"/>
    <row r="3805" s="7" customFormat="1" x14ac:dyDescent="0.2"/>
    <row r="3806" s="7" customFormat="1" x14ac:dyDescent="0.2"/>
    <row r="3807" s="7" customFormat="1" x14ac:dyDescent="0.2"/>
    <row r="3808" s="7" customFormat="1" x14ac:dyDescent="0.2"/>
    <row r="3809" s="7" customFormat="1" x14ac:dyDescent="0.2"/>
    <row r="3810" s="7" customFormat="1" x14ac:dyDescent="0.2"/>
    <row r="3811" s="7" customFormat="1" x14ac:dyDescent="0.2"/>
    <row r="3812" s="7" customFormat="1" x14ac:dyDescent="0.2"/>
    <row r="3813" s="7" customFormat="1" x14ac:dyDescent="0.2"/>
    <row r="3814" s="7" customFormat="1" x14ac:dyDescent="0.2"/>
    <row r="3815" s="7" customFormat="1" x14ac:dyDescent="0.2"/>
    <row r="3816" s="7" customFormat="1" x14ac:dyDescent="0.2"/>
    <row r="3817" s="7" customFormat="1" x14ac:dyDescent="0.2"/>
    <row r="3818" s="7" customFormat="1" x14ac:dyDescent="0.2"/>
    <row r="3819" s="7" customFormat="1" x14ac:dyDescent="0.2"/>
    <row r="3820" s="7" customFormat="1" x14ac:dyDescent="0.2"/>
    <row r="3821" s="7" customFormat="1" x14ac:dyDescent="0.2"/>
    <row r="3822" s="7" customFormat="1" x14ac:dyDescent="0.2"/>
    <row r="3823" s="7" customFormat="1" x14ac:dyDescent="0.2"/>
    <row r="3824" s="7" customFormat="1" x14ac:dyDescent="0.2"/>
    <row r="3825" s="7" customFormat="1" x14ac:dyDescent="0.2"/>
    <row r="3826" s="7" customFormat="1" x14ac:dyDescent="0.2"/>
    <row r="3827" s="7" customFormat="1" x14ac:dyDescent="0.2"/>
    <row r="3828" s="7" customFormat="1" x14ac:dyDescent="0.2"/>
    <row r="3829" s="7" customFormat="1" x14ac:dyDescent="0.2"/>
    <row r="3830" s="7" customFormat="1" x14ac:dyDescent="0.2"/>
    <row r="3831" s="7" customFormat="1" x14ac:dyDescent="0.2"/>
    <row r="3832" s="7" customFormat="1" x14ac:dyDescent="0.2"/>
    <row r="3833" s="7" customFormat="1" x14ac:dyDescent="0.2"/>
    <row r="3834" s="7" customFormat="1" x14ac:dyDescent="0.2"/>
    <row r="3835" s="7" customFormat="1" x14ac:dyDescent="0.2"/>
    <row r="3836" s="7" customFormat="1" x14ac:dyDescent="0.2"/>
    <row r="3837" s="7" customFormat="1" x14ac:dyDescent="0.2"/>
    <row r="3838" s="7" customFormat="1" x14ac:dyDescent="0.2"/>
    <row r="3839" s="7" customFormat="1" x14ac:dyDescent="0.2"/>
    <row r="3840" s="7" customFormat="1" x14ac:dyDescent="0.2"/>
    <row r="3841" s="7" customFormat="1" x14ac:dyDescent="0.2"/>
    <row r="3842" s="7" customFormat="1" x14ac:dyDescent="0.2"/>
    <row r="3843" s="7" customFormat="1" x14ac:dyDescent="0.2"/>
    <row r="3844" s="7" customFormat="1" x14ac:dyDescent="0.2"/>
    <row r="3845" s="7" customFormat="1" x14ac:dyDescent="0.2"/>
    <row r="3846" s="7" customFormat="1" x14ac:dyDescent="0.2"/>
    <row r="3847" s="7" customFormat="1" x14ac:dyDescent="0.2"/>
    <row r="3848" s="7" customFormat="1" x14ac:dyDescent="0.2"/>
    <row r="3849" s="7" customFormat="1" x14ac:dyDescent="0.2"/>
    <row r="3850" s="7" customFormat="1" x14ac:dyDescent="0.2"/>
    <row r="3851" s="7" customFormat="1" x14ac:dyDescent="0.2"/>
    <row r="3852" s="7" customFormat="1" x14ac:dyDescent="0.2"/>
    <row r="3853" s="7" customFormat="1" x14ac:dyDescent="0.2"/>
    <row r="3854" s="7" customFormat="1" x14ac:dyDescent="0.2"/>
    <row r="3855" s="7" customFormat="1" x14ac:dyDescent="0.2"/>
    <row r="3856" s="7" customFormat="1" x14ac:dyDescent="0.2"/>
    <row r="3857" s="7" customFormat="1" x14ac:dyDescent="0.2"/>
    <row r="3858" s="7" customFormat="1" x14ac:dyDescent="0.2"/>
    <row r="3859" s="7" customFormat="1" x14ac:dyDescent="0.2"/>
    <row r="3860" s="7" customFormat="1" x14ac:dyDescent="0.2"/>
    <row r="3861" s="7" customFormat="1" x14ac:dyDescent="0.2"/>
    <row r="3862" s="7" customFormat="1" x14ac:dyDescent="0.2"/>
    <row r="3863" s="7" customFormat="1" x14ac:dyDescent="0.2"/>
    <row r="3864" s="7" customFormat="1" x14ac:dyDescent="0.2"/>
    <row r="3865" s="7" customFormat="1" x14ac:dyDescent="0.2"/>
    <row r="3866" s="7" customFormat="1" x14ac:dyDescent="0.2"/>
    <row r="3867" s="7" customFormat="1" x14ac:dyDescent="0.2"/>
    <row r="3868" s="7" customFormat="1" x14ac:dyDescent="0.2"/>
    <row r="3869" s="7" customFormat="1" x14ac:dyDescent="0.2"/>
    <row r="3870" s="7" customFormat="1" x14ac:dyDescent="0.2"/>
    <row r="3871" s="7" customFormat="1" x14ac:dyDescent="0.2"/>
    <row r="3872" s="7" customFormat="1" x14ac:dyDescent="0.2"/>
    <row r="3873" s="7" customFormat="1" x14ac:dyDescent="0.2"/>
    <row r="3874" s="7" customFormat="1" x14ac:dyDescent="0.2"/>
    <row r="3875" s="7" customFormat="1" x14ac:dyDescent="0.2"/>
    <row r="3876" s="7" customFormat="1" x14ac:dyDescent="0.2"/>
    <row r="3877" s="7" customFormat="1" x14ac:dyDescent="0.2"/>
    <row r="3878" s="7" customFormat="1" x14ac:dyDescent="0.2"/>
    <row r="3879" s="7" customFormat="1" x14ac:dyDescent="0.2"/>
    <row r="3880" s="7" customFormat="1" x14ac:dyDescent="0.2"/>
    <row r="3881" s="7" customFormat="1" x14ac:dyDescent="0.2"/>
    <row r="3882" s="7" customFormat="1" x14ac:dyDescent="0.2"/>
    <row r="3883" s="7" customFormat="1" x14ac:dyDescent="0.2"/>
    <row r="3884" s="7" customFormat="1" x14ac:dyDescent="0.2"/>
    <row r="3885" s="7" customFormat="1" x14ac:dyDescent="0.2"/>
    <row r="3886" s="7" customFormat="1" x14ac:dyDescent="0.2"/>
    <row r="3887" s="7" customFormat="1" x14ac:dyDescent="0.2"/>
    <row r="3888" s="7" customFormat="1" x14ac:dyDescent="0.2"/>
    <row r="3889" s="7" customFormat="1" x14ac:dyDescent="0.2"/>
    <row r="3890" s="7" customFormat="1" x14ac:dyDescent="0.2"/>
    <row r="3891" s="7" customFormat="1" x14ac:dyDescent="0.2"/>
    <row r="3892" s="7" customFormat="1" x14ac:dyDescent="0.2"/>
    <row r="3893" s="7" customFormat="1" x14ac:dyDescent="0.2"/>
    <row r="3894" s="7" customFormat="1" x14ac:dyDescent="0.2"/>
    <row r="3895" s="7" customFormat="1" x14ac:dyDescent="0.2"/>
    <row r="3896" s="7" customFormat="1" x14ac:dyDescent="0.2"/>
    <row r="3897" s="7" customFormat="1" x14ac:dyDescent="0.2"/>
    <row r="3898" s="7" customFormat="1" x14ac:dyDescent="0.2"/>
    <row r="3899" s="7" customFormat="1" x14ac:dyDescent="0.2"/>
    <row r="3900" s="7" customFormat="1" x14ac:dyDescent="0.2"/>
    <row r="3901" s="7" customFormat="1" x14ac:dyDescent="0.2"/>
    <row r="3902" s="7" customFormat="1" x14ac:dyDescent="0.2"/>
    <row r="3903" s="7" customFormat="1" x14ac:dyDescent="0.2"/>
    <row r="3904" s="7" customFormat="1" x14ac:dyDescent="0.2"/>
    <row r="3905" s="7" customFormat="1" x14ac:dyDescent="0.2"/>
    <row r="3906" s="7" customFormat="1" x14ac:dyDescent="0.2"/>
    <row r="3907" s="7" customFormat="1" x14ac:dyDescent="0.2"/>
    <row r="3908" s="7" customFormat="1" x14ac:dyDescent="0.2"/>
    <row r="3909" s="7" customFormat="1" x14ac:dyDescent="0.2"/>
    <row r="3910" s="7" customFormat="1" x14ac:dyDescent="0.2"/>
    <row r="3911" s="7" customFormat="1" x14ac:dyDescent="0.2"/>
    <row r="3912" s="7" customFormat="1" x14ac:dyDescent="0.2"/>
    <row r="3913" s="7" customFormat="1" x14ac:dyDescent="0.2"/>
    <row r="3914" s="7" customFormat="1" x14ac:dyDescent="0.2"/>
    <row r="3915" s="7" customFormat="1" x14ac:dyDescent="0.2"/>
    <row r="3916" s="7" customFormat="1" x14ac:dyDescent="0.2"/>
    <row r="3917" s="7" customFormat="1" x14ac:dyDescent="0.2"/>
    <row r="3918" s="7" customFormat="1" x14ac:dyDescent="0.2"/>
    <row r="3919" s="7" customFormat="1" x14ac:dyDescent="0.2"/>
    <row r="3920" s="7" customFormat="1" x14ac:dyDescent="0.2"/>
    <row r="3921" s="7" customFormat="1" x14ac:dyDescent="0.2"/>
    <row r="3922" s="7" customFormat="1" x14ac:dyDescent="0.2"/>
    <row r="3923" s="7" customFormat="1" x14ac:dyDescent="0.2"/>
    <row r="3924" s="7" customFormat="1" x14ac:dyDescent="0.2"/>
    <row r="3925" s="7" customFormat="1" x14ac:dyDescent="0.2"/>
    <row r="3926" s="7" customFormat="1" x14ac:dyDescent="0.2"/>
    <row r="3927" s="7" customFormat="1" x14ac:dyDescent="0.2"/>
    <row r="3928" s="7" customFormat="1" x14ac:dyDescent="0.2"/>
    <row r="3929" s="7" customFormat="1" x14ac:dyDescent="0.2"/>
    <row r="3930" s="7" customFormat="1" x14ac:dyDescent="0.2"/>
    <row r="3931" s="7" customFormat="1" x14ac:dyDescent="0.2"/>
    <row r="3932" s="7" customFormat="1" x14ac:dyDescent="0.2"/>
    <row r="3933" s="7" customFormat="1" x14ac:dyDescent="0.2"/>
    <row r="3934" s="7" customFormat="1" x14ac:dyDescent="0.2"/>
    <row r="3935" s="7" customFormat="1" x14ac:dyDescent="0.2"/>
    <row r="3936" s="7" customFormat="1" x14ac:dyDescent="0.2"/>
    <row r="3937" s="7" customFormat="1" x14ac:dyDescent="0.2"/>
    <row r="3938" s="7" customFormat="1" x14ac:dyDescent="0.2"/>
    <row r="3939" s="7" customFormat="1" x14ac:dyDescent="0.2"/>
    <row r="3940" s="7" customFormat="1" x14ac:dyDescent="0.2"/>
    <row r="3941" s="7" customFormat="1" x14ac:dyDescent="0.2"/>
    <row r="3942" s="7" customFormat="1" x14ac:dyDescent="0.2"/>
    <row r="3943" s="7" customFormat="1" x14ac:dyDescent="0.2"/>
    <row r="3944" s="7" customFormat="1" x14ac:dyDescent="0.2"/>
    <row r="3945" s="7" customFormat="1" x14ac:dyDescent="0.2"/>
    <row r="3946" s="7" customFormat="1" x14ac:dyDescent="0.2"/>
    <row r="3947" s="7" customFormat="1" x14ac:dyDescent="0.2"/>
    <row r="3948" s="7" customFormat="1" x14ac:dyDescent="0.2"/>
    <row r="3949" s="7" customFormat="1" x14ac:dyDescent="0.2"/>
    <row r="3950" s="7" customFormat="1" x14ac:dyDescent="0.2"/>
    <row r="3951" s="7" customFormat="1" x14ac:dyDescent="0.2"/>
    <row r="3952" s="7" customFormat="1" x14ac:dyDescent="0.2"/>
    <row r="3953" s="7" customFormat="1" x14ac:dyDescent="0.2"/>
    <row r="3954" s="7" customFormat="1" x14ac:dyDescent="0.2"/>
    <row r="3955" s="7" customFormat="1" x14ac:dyDescent="0.2"/>
    <row r="3956" s="7" customFormat="1" x14ac:dyDescent="0.2"/>
    <row r="3957" s="7" customFormat="1" x14ac:dyDescent="0.2"/>
    <row r="3958" s="7" customFormat="1" x14ac:dyDescent="0.2"/>
    <row r="3959" s="7" customFormat="1" x14ac:dyDescent="0.2"/>
    <row r="3960" s="7" customFormat="1" x14ac:dyDescent="0.2"/>
    <row r="3961" s="7" customFormat="1" x14ac:dyDescent="0.2"/>
    <row r="3962" s="7" customFormat="1" x14ac:dyDescent="0.2"/>
    <row r="3963" s="7" customFormat="1" x14ac:dyDescent="0.2"/>
    <row r="3964" s="7" customFormat="1" x14ac:dyDescent="0.2"/>
    <row r="3965" s="7" customFormat="1" x14ac:dyDescent="0.2"/>
    <row r="3966" s="7" customFormat="1" x14ac:dyDescent="0.2"/>
    <row r="3967" s="7" customFormat="1" x14ac:dyDescent="0.2"/>
    <row r="3968" s="7" customFormat="1" x14ac:dyDescent="0.2"/>
    <row r="3969" s="7" customFormat="1" x14ac:dyDescent="0.2"/>
    <row r="3970" s="7" customFormat="1" x14ac:dyDescent="0.2"/>
    <row r="3971" s="7" customFormat="1" x14ac:dyDescent="0.2"/>
    <row r="3972" s="7" customFormat="1" x14ac:dyDescent="0.2"/>
    <row r="3973" s="7" customFormat="1" x14ac:dyDescent="0.2"/>
    <row r="3974" s="7" customFormat="1" x14ac:dyDescent="0.2"/>
    <row r="3975" s="7" customFormat="1" x14ac:dyDescent="0.2"/>
    <row r="3976" s="7" customFormat="1" x14ac:dyDescent="0.2"/>
    <row r="3977" s="7" customFormat="1" x14ac:dyDescent="0.2"/>
    <row r="3978" s="7" customFormat="1" x14ac:dyDescent="0.2"/>
    <row r="3979" s="7" customFormat="1" x14ac:dyDescent="0.2"/>
    <row r="3980" s="7" customFormat="1" x14ac:dyDescent="0.2"/>
    <row r="3981" s="7" customFormat="1" x14ac:dyDescent="0.2"/>
    <row r="3982" s="7" customFormat="1" x14ac:dyDescent="0.2"/>
    <row r="3983" s="7" customFormat="1" x14ac:dyDescent="0.2"/>
    <row r="3984" s="7" customFormat="1" x14ac:dyDescent="0.2"/>
    <row r="3985" s="7" customFormat="1" x14ac:dyDescent="0.2"/>
    <row r="3986" s="7" customFormat="1" x14ac:dyDescent="0.2"/>
    <row r="3987" s="7" customFormat="1" x14ac:dyDescent="0.2"/>
    <row r="3988" s="7" customFormat="1" x14ac:dyDescent="0.2"/>
    <row r="3989" s="7" customFormat="1" x14ac:dyDescent="0.2"/>
    <row r="3990" s="7" customFormat="1" x14ac:dyDescent="0.2"/>
    <row r="3991" s="7" customFormat="1" x14ac:dyDescent="0.2"/>
    <row r="3992" s="7" customFormat="1" x14ac:dyDescent="0.2"/>
    <row r="3993" s="7" customFormat="1" x14ac:dyDescent="0.2"/>
    <row r="3994" s="7" customFormat="1" x14ac:dyDescent="0.2"/>
    <row r="3995" s="7" customFormat="1" x14ac:dyDescent="0.2"/>
    <row r="3996" s="7" customFormat="1" x14ac:dyDescent="0.2"/>
    <row r="3997" s="7" customFormat="1" x14ac:dyDescent="0.2"/>
    <row r="3998" s="7" customFormat="1" x14ac:dyDescent="0.2"/>
    <row r="3999" s="7" customFormat="1" x14ac:dyDescent="0.2"/>
    <row r="4000" s="7" customFormat="1" x14ac:dyDescent="0.2"/>
    <row r="4001" s="7" customFormat="1" x14ac:dyDescent="0.2"/>
    <row r="4002" s="7" customFormat="1" x14ac:dyDescent="0.2"/>
    <row r="4003" s="7" customFormat="1" x14ac:dyDescent="0.2"/>
    <row r="4004" s="7" customFormat="1" x14ac:dyDescent="0.2"/>
    <row r="4005" s="7" customFormat="1" x14ac:dyDescent="0.2"/>
    <row r="4006" s="7" customFormat="1" x14ac:dyDescent="0.2"/>
    <row r="4007" s="7" customFormat="1" x14ac:dyDescent="0.2"/>
    <row r="4008" s="7" customFormat="1" x14ac:dyDescent="0.2"/>
    <row r="4009" s="7" customFormat="1" x14ac:dyDescent="0.2"/>
    <row r="4010" s="7" customFormat="1" x14ac:dyDescent="0.2"/>
    <row r="4011" s="7" customFormat="1" x14ac:dyDescent="0.2"/>
    <row r="4012" s="7" customFormat="1" x14ac:dyDescent="0.2"/>
    <row r="4013" s="7" customFormat="1" x14ac:dyDescent="0.2"/>
    <row r="4014" s="7" customFormat="1" x14ac:dyDescent="0.2"/>
    <row r="4015" s="7" customFormat="1" x14ac:dyDescent="0.2"/>
    <row r="4016" s="7" customFormat="1" x14ac:dyDescent="0.2"/>
    <row r="4017" s="7" customFormat="1" x14ac:dyDescent="0.2"/>
    <row r="4018" s="7" customFormat="1" x14ac:dyDescent="0.2"/>
    <row r="4019" s="7" customFormat="1" x14ac:dyDescent="0.2"/>
    <row r="4020" s="7" customFormat="1" x14ac:dyDescent="0.2"/>
    <row r="4021" s="7" customFormat="1" x14ac:dyDescent="0.2"/>
    <row r="4022" s="7" customFormat="1" x14ac:dyDescent="0.2"/>
    <row r="4023" s="7" customFormat="1" x14ac:dyDescent="0.2"/>
    <row r="4024" s="7" customFormat="1" x14ac:dyDescent="0.2"/>
    <row r="4025" s="7" customFormat="1" x14ac:dyDescent="0.2"/>
    <row r="4026" s="7" customFormat="1" x14ac:dyDescent="0.2"/>
    <row r="4027" s="7" customFormat="1" x14ac:dyDescent="0.2"/>
    <row r="4028" s="7" customFormat="1" x14ac:dyDescent="0.2"/>
    <row r="4029" s="7" customFormat="1" x14ac:dyDescent="0.2"/>
    <row r="4030" s="7" customFormat="1" x14ac:dyDescent="0.2"/>
    <row r="4031" s="7" customFormat="1" x14ac:dyDescent="0.2"/>
    <row r="4032" s="7" customFormat="1" x14ac:dyDescent="0.2"/>
    <row r="4033" s="7" customFormat="1" x14ac:dyDescent="0.2"/>
    <row r="4034" s="7" customFormat="1" x14ac:dyDescent="0.2"/>
    <row r="4035" s="7" customFormat="1" x14ac:dyDescent="0.2"/>
    <row r="4036" s="7" customFormat="1" x14ac:dyDescent="0.2"/>
    <row r="4037" s="7" customFormat="1" x14ac:dyDescent="0.2"/>
    <row r="4038" s="7" customFormat="1" x14ac:dyDescent="0.2"/>
    <row r="4039" s="7" customFormat="1" x14ac:dyDescent="0.2"/>
    <row r="4040" s="7" customFormat="1" x14ac:dyDescent="0.2"/>
    <row r="4041" s="7" customFormat="1" x14ac:dyDescent="0.2"/>
    <row r="4042" s="7" customFormat="1" x14ac:dyDescent="0.2"/>
    <row r="4043" s="7" customFormat="1" x14ac:dyDescent="0.2"/>
    <row r="4044" s="7" customFormat="1" x14ac:dyDescent="0.2"/>
    <row r="4045" s="7" customFormat="1" x14ac:dyDescent="0.2"/>
    <row r="4046" s="7" customFormat="1" x14ac:dyDescent="0.2"/>
    <row r="4047" s="7" customFormat="1" x14ac:dyDescent="0.2"/>
    <row r="4048" s="7" customFormat="1" x14ac:dyDescent="0.2"/>
    <row r="4049" s="7" customFormat="1" x14ac:dyDescent="0.2"/>
    <row r="4050" s="7" customFormat="1" x14ac:dyDescent="0.2"/>
    <row r="4051" s="7" customFormat="1" x14ac:dyDescent="0.2"/>
    <row r="4052" s="7" customFormat="1" x14ac:dyDescent="0.2"/>
    <row r="4053" s="7" customFormat="1" x14ac:dyDescent="0.2"/>
    <row r="4054" s="7" customFormat="1" x14ac:dyDescent="0.2"/>
    <row r="4055" s="7" customFormat="1" x14ac:dyDescent="0.2"/>
    <row r="4056" s="7" customFormat="1" x14ac:dyDescent="0.2"/>
    <row r="4057" s="7" customFormat="1" x14ac:dyDescent="0.2"/>
    <row r="4058" s="7" customFormat="1" x14ac:dyDescent="0.2"/>
    <row r="4059" s="7" customFormat="1" x14ac:dyDescent="0.2"/>
    <row r="4060" s="7" customFormat="1" x14ac:dyDescent="0.2"/>
    <row r="4061" s="7" customFormat="1" x14ac:dyDescent="0.2"/>
    <row r="4062" s="7" customFormat="1" x14ac:dyDescent="0.2"/>
    <row r="4063" s="7" customFormat="1" x14ac:dyDescent="0.2"/>
    <row r="4064" s="7" customFormat="1" x14ac:dyDescent="0.2"/>
    <row r="4065" s="7" customFormat="1" x14ac:dyDescent="0.2"/>
    <row r="4066" s="7" customFormat="1" x14ac:dyDescent="0.2"/>
    <row r="4067" s="7" customFormat="1" x14ac:dyDescent="0.2"/>
    <row r="4068" s="7" customFormat="1" x14ac:dyDescent="0.2"/>
    <row r="4069" s="7" customFormat="1" x14ac:dyDescent="0.2"/>
    <row r="4070" s="7" customFormat="1" x14ac:dyDescent="0.2"/>
    <row r="4071" s="7" customFormat="1" x14ac:dyDescent="0.2"/>
    <row r="4072" s="7" customFormat="1" x14ac:dyDescent="0.2"/>
    <row r="4073" s="7" customFormat="1" x14ac:dyDescent="0.2"/>
    <row r="4074" s="7" customFormat="1" x14ac:dyDescent="0.2"/>
    <row r="4075" s="7" customFormat="1" x14ac:dyDescent="0.2"/>
    <row r="4076" s="7" customFormat="1" x14ac:dyDescent="0.2"/>
    <row r="4077" s="7" customFormat="1" x14ac:dyDescent="0.2"/>
    <row r="4078" s="7" customFormat="1" x14ac:dyDescent="0.2"/>
    <row r="4079" s="7" customFormat="1" x14ac:dyDescent="0.2"/>
    <row r="4080" s="7" customFormat="1" x14ac:dyDescent="0.2"/>
    <row r="4081" s="7" customFormat="1" x14ac:dyDescent="0.2"/>
    <row r="4082" s="7" customFormat="1" x14ac:dyDescent="0.2"/>
    <row r="4083" s="7" customFormat="1" x14ac:dyDescent="0.2"/>
    <row r="4084" s="7" customFormat="1" x14ac:dyDescent="0.2"/>
    <row r="4085" s="7" customFormat="1" x14ac:dyDescent="0.2"/>
    <row r="4086" s="7" customFormat="1" x14ac:dyDescent="0.2"/>
    <row r="4087" s="7" customFormat="1" x14ac:dyDescent="0.2"/>
    <row r="4088" s="7" customFormat="1" x14ac:dyDescent="0.2"/>
    <row r="4089" s="7" customFormat="1" x14ac:dyDescent="0.2"/>
    <row r="4090" s="7" customFormat="1" x14ac:dyDescent="0.2"/>
    <row r="4091" s="7" customFormat="1" x14ac:dyDescent="0.2"/>
    <row r="4092" s="7" customFormat="1" x14ac:dyDescent="0.2"/>
    <row r="4093" s="7" customFormat="1" x14ac:dyDescent="0.2"/>
    <row r="4094" s="7" customFormat="1" x14ac:dyDescent="0.2"/>
    <row r="4095" s="7" customFormat="1" x14ac:dyDescent="0.2"/>
    <row r="4096" s="7" customFormat="1" x14ac:dyDescent="0.2"/>
    <row r="4097" s="7" customFormat="1" x14ac:dyDescent="0.2"/>
    <row r="4098" s="7" customFormat="1" x14ac:dyDescent="0.2"/>
    <row r="4099" s="7" customFormat="1" x14ac:dyDescent="0.2"/>
    <row r="4100" s="7" customFormat="1" x14ac:dyDescent="0.2"/>
    <row r="4101" s="7" customFormat="1" x14ac:dyDescent="0.2"/>
    <row r="4102" s="7" customFormat="1" x14ac:dyDescent="0.2"/>
    <row r="4103" s="7" customFormat="1" x14ac:dyDescent="0.2"/>
    <row r="4104" s="7" customFormat="1" x14ac:dyDescent="0.2"/>
    <row r="4105" s="7" customFormat="1" x14ac:dyDescent="0.2"/>
    <row r="4106" s="7" customFormat="1" x14ac:dyDescent="0.2"/>
    <row r="4107" s="7" customFormat="1" x14ac:dyDescent="0.2"/>
    <row r="4108" s="7" customFormat="1" x14ac:dyDescent="0.2"/>
    <row r="4109" s="7" customFormat="1" x14ac:dyDescent="0.2"/>
    <row r="4110" s="7" customFormat="1" x14ac:dyDescent="0.2"/>
    <row r="4111" s="7" customFormat="1" x14ac:dyDescent="0.2"/>
    <row r="4112" s="7" customFormat="1" x14ac:dyDescent="0.2"/>
    <row r="4113" s="7" customFormat="1" x14ac:dyDescent="0.2"/>
    <row r="4114" s="7" customFormat="1" x14ac:dyDescent="0.2"/>
    <row r="4115" s="7" customFormat="1" x14ac:dyDescent="0.2"/>
    <row r="4116" s="7" customFormat="1" x14ac:dyDescent="0.2"/>
    <row r="4117" s="7" customFormat="1" x14ac:dyDescent="0.2"/>
    <row r="4118" s="7" customFormat="1" x14ac:dyDescent="0.2"/>
    <row r="4119" s="7" customFormat="1" x14ac:dyDescent="0.2"/>
    <row r="4120" s="7" customFormat="1" x14ac:dyDescent="0.2"/>
    <row r="4121" s="7" customFormat="1" x14ac:dyDescent="0.2"/>
    <row r="4122" s="7" customFormat="1" x14ac:dyDescent="0.2"/>
    <row r="4123" s="7" customFormat="1" x14ac:dyDescent="0.2"/>
    <row r="4124" s="7" customFormat="1" x14ac:dyDescent="0.2"/>
    <row r="4125" s="7" customFormat="1" x14ac:dyDescent="0.2"/>
    <row r="4126" s="7" customFormat="1" x14ac:dyDescent="0.2"/>
    <row r="4127" s="7" customFormat="1" x14ac:dyDescent="0.2"/>
    <row r="4128" s="7" customFormat="1" x14ac:dyDescent="0.2"/>
    <row r="4129" s="7" customFormat="1" x14ac:dyDescent="0.2"/>
    <row r="4130" s="7" customFormat="1" x14ac:dyDescent="0.2"/>
    <row r="4131" s="7" customFormat="1" x14ac:dyDescent="0.2"/>
    <row r="4132" s="7" customFormat="1" x14ac:dyDescent="0.2"/>
    <row r="4133" s="7" customFormat="1" x14ac:dyDescent="0.2"/>
    <row r="4134" s="7" customFormat="1" x14ac:dyDescent="0.2"/>
    <row r="4135" s="7" customFormat="1" x14ac:dyDescent="0.2"/>
    <row r="4136" s="7" customFormat="1" x14ac:dyDescent="0.2"/>
    <row r="4137" s="7" customFormat="1" x14ac:dyDescent="0.2"/>
    <row r="4138" s="7" customFormat="1" x14ac:dyDescent="0.2"/>
    <row r="4139" s="7" customFormat="1" x14ac:dyDescent="0.2"/>
    <row r="4140" s="7" customFormat="1" x14ac:dyDescent="0.2"/>
    <row r="4141" s="7" customFormat="1" x14ac:dyDescent="0.2"/>
    <row r="4142" s="7" customFormat="1" x14ac:dyDescent="0.2"/>
    <row r="4143" s="7" customFormat="1" x14ac:dyDescent="0.2"/>
    <row r="4144" s="7" customFormat="1" x14ac:dyDescent="0.2"/>
    <row r="4145" s="7" customFormat="1" x14ac:dyDescent="0.2"/>
    <row r="4146" s="7" customFormat="1" x14ac:dyDescent="0.2"/>
    <row r="4147" s="7" customFormat="1" x14ac:dyDescent="0.2"/>
    <row r="4148" s="7" customFormat="1" x14ac:dyDescent="0.2"/>
    <row r="4149" s="7" customFormat="1" x14ac:dyDescent="0.2"/>
    <row r="4150" s="7" customFormat="1" x14ac:dyDescent="0.2"/>
    <row r="4151" s="7" customFormat="1" x14ac:dyDescent="0.2"/>
    <row r="4152" s="7" customFormat="1" x14ac:dyDescent="0.2"/>
    <row r="4153" s="7" customFormat="1" x14ac:dyDescent="0.2"/>
    <row r="4154" s="7" customFormat="1" x14ac:dyDescent="0.2"/>
    <row r="4155" s="7" customFormat="1" x14ac:dyDescent="0.2"/>
    <row r="4156" s="7" customFormat="1" x14ac:dyDescent="0.2"/>
    <row r="4157" s="7" customFormat="1" x14ac:dyDescent="0.2"/>
    <row r="4158" s="7" customFormat="1" x14ac:dyDescent="0.2"/>
    <row r="4159" s="7" customFormat="1" x14ac:dyDescent="0.2"/>
    <row r="4160" s="7" customFormat="1" x14ac:dyDescent="0.2"/>
    <row r="4161" s="7" customFormat="1" x14ac:dyDescent="0.2"/>
    <row r="4162" s="7" customFormat="1" x14ac:dyDescent="0.2"/>
    <row r="4163" s="7" customFormat="1" x14ac:dyDescent="0.2"/>
    <row r="4164" s="7" customFormat="1" x14ac:dyDescent="0.2"/>
    <row r="4165" s="7" customFormat="1" x14ac:dyDescent="0.2"/>
    <row r="4166" s="7" customFormat="1" x14ac:dyDescent="0.2"/>
    <row r="4167" s="7" customFormat="1" x14ac:dyDescent="0.2"/>
    <row r="4168" s="7" customFormat="1" x14ac:dyDescent="0.2"/>
    <row r="4169" s="7" customFormat="1" x14ac:dyDescent="0.2"/>
    <row r="4170" s="7" customFormat="1" x14ac:dyDescent="0.2"/>
    <row r="4171" s="7" customFormat="1" x14ac:dyDescent="0.2"/>
    <row r="4172" s="7" customFormat="1" x14ac:dyDescent="0.2"/>
    <row r="4173" s="7" customFormat="1" x14ac:dyDescent="0.2"/>
    <row r="4174" s="7" customFormat="1" x14ac:dyDescent="0.2"/>
    <row r="4175" s="7" customFormat="1" x14ac:dyDescent="0.2"/>
    <row r="4176" s="7" customFormat="1" x14ac:dyDescent="0.2"/>
    <row r="4177" s="7" customFormat="1" x14ac:dyDescent="0.2"/>
    <row r="4178" s="7" customFormat="1" x14ac:dyDescent="0.2"/>
    <row r="4179" s="7" customFormat="1" x14ac:dyDescent="0.2"/>
    <row r="4180" s="7" customFormat="1" x14ac:dyDescent="0.2"/>
    <row r="4181" s="7" customFormat="1" x14ac:dyDescent="0.2"/>
    <row r="4182" s="7" customFormat="1" x14ac:dyDescent="0.2"/>
    <row r="4183" s="7" customFormat="1" x14ac:dyDescent="0.2"/>
    <row r="4184" s="7" customFormat="1" x14ac:dyDescent="0.2"/>
    <row r="4185" s="7" customFormat="1" x14ac:dyDescent="0.2"/>
    <row r="4186" s="7" customFormat="1" x14ac:dyDescent="0.2"/>
    <row r="4187" s="7" customFormat="1" x14ac:dyDescent="0.2"/>
    <row r="4188" s="7" customFormat="1" x14ac:dyDescent="0.2"/>
    <row r="4189" s="7" customFormat="1" x14ac:dyDescent="0.2"/>
    <row r="4190" s="7" customFormat="1" x14ac:dyDescent="0.2"/>
    <row r="4191" s="7" customFormat="1" x14ac:dyDescent="0.2"/>
    <row r="4192" s="7" customFormat="1" x14ac:dyDescent="0.2"/>
    <row r="4193" s="7" customFormat="1" x14ac:dyDescent="0.2"/>
    <row r="4194" s="7" customFormat="1" x14ac:dyDescent="0.2"/>
    <row r="4195" s="7" customFormat="1" x14ac:dyDescent="0.2"/>
    <row r="4196" s="7" customFormat="1" x14ac:dyDescent="0.2"/>
    <row r="4197" s="7" customFormat="1" x14ac:dyDescent="0.2"/>
    <row r="4198" s="7" customFormat="1" x14ac:dyDescent="0.2"/>
    <row r="4199" s="7" customFormat="1" x14ac:dyDescent="0.2"/>
    <row r="4200" s="7" customFormat="1" x14ac:dyDescent="0.2"/>
    <row r="4201" s="7" customFormat="1" x14ac:dyDescent="0.2"/>
    <row r="4202" s="7" customFormat="1" x14ac:dyDescent="0.2"/>
    <row r="4203" s="7" customFormat="1" x14ac:dyDescent="0.2"/>
    <row r="4204" s="7" customFormat="1" x14ac:dyDescent="0.2"/>
    <row r="4205" s="7" customFormat="1" x14ac:dyDescent="0.2"/>
    <row r="4206" s="7" customFormat="1" x14ac:dyDescent="0.2"/>
    <row r="4207" s="7" customFormat="1" x14ac:dyDescent="0.2"/>
    <row r="4208" s="7" customFormat="1" x14ac:dyDescent="0.2"/>
    <row r="4209" s="7" customFormat="1" x14ac:dyDescent="0.2"/>
    <row r="4210" s="7" customFormat="1" x14ac:dyDescent="0.2"/>
    <row r="4211" s="7" customFormat="1" x14ac:dyDescent="0.2"/>
    <row r="4212" s="7" customFormat="1" x14ac:dyDescent="0.2"/>
    <row r="4213" s="7" customFormat="1" x14ac:dyDescent="0.2"/>
    <row r="4214" s="7" customFormat="1" x14ac:dyDescent="0.2"/>
    <row r="4215" s="7" customFormat="1" x14ac:dyDescent="0.2"/>
    <row r="4216" s="7" customFormat="1" x14ac:dyDescent="0.2"/>
    <row r="4217" s="7" customFormat="1" x14ac:dyDescent="0.2"/>
    <row r="4218" s="7" customFormat="1" x14ac:dyDescent="0.2"/>
    <row r="4219" s="7" customFormat="1" x14ac:dyDescent="0.2"/>
    <row r="4220" s="7" customFormat="1" x14ac:dyDescent="0.2"/>
    <row r="4221" s="7" customFormat="1" x14ac:dyDescent="0.2"/>
    <row r="4222" s="7" customFormat="1" x14ac:dyDescent="0.2"/>
    <row r="4223" s="7" customFormat="1" x14ac:dyDescent="0.2"/>
    <row r="4224" s="7" customFormat="1" x14ac:dyDescent="0.2"/>
    <row r="4225" s="7" customFormat="1" x14ac:dyDescent="0.2"/>
    <row r="4226" s="7" customFormat="1" x14ac:dyDescent="0.2"/>
    <row r="4227" s="7" customFormat="1" x14ac:dyDescent="0.2"/>
    <row r="4228" s="7" customFormat="1" x14ac:dyDescent="0.2"/>
    <row r="4229" s="7" customFormat="1" x14ac:dyDescent="0.2"/>
    <row r="4230" s="7" customFormat="1" x14ac:dyDescent="0.2"/>
    <row r="4231" s="7" customFormat="1" x14ac:dyDescent="0.2"/>
    <row r="4232" s="7" customFormat="1" x14ac:dyDescent="0.2"/>
    <row r="4233" s="7" customFormat="1" x14ac:dyDescent="0.2"/>
    <row r="4234" s="7" customFormat="1" x14ac:dyDescent="0.2"/>
    <row r="4235" s="7" customFormat="1" x14ac:dyDescent="0.2"/>
    <row r="4236" s="7" customFormat="1" x14ac:dyDescent="0.2"/>
    <row r="4237" s="7" customFormat="1" x14ac:dyDescent="0.2"/>
    <row r="4238" s="7" customFormat="1" x14ac:dyDescent="0.2"/>
    <row r="4239" s="7" customFormat="1" x14ac:dyDescent="0.2"/>
    <row r="4240" s="7" customFormat="1" x14ac:dyDescent="0.2"/>
    <row r="4241" s="7" customFormat="1" x14ac:dyDescent="0.2"/>
    <row r="4242" s="7" customFormat="1" x14ac:dyDescent="0.2"/>
    <row r="4243" s="7" customFormat="1" x14ac:dyDescent="0.2"/>
    <row r="4244" s="7" customFormat="1" x14ac:dyDescent="0.2"/>
    <row r="4245" s="7" customFormat="1" x14ac:dyDescent="0.2"/>
    <row r="4246" s="7" customFormat="1" x14ac:dyDescent="0.2"/>
    <row r="4247" s="7" customFormat="1" x14ac:dyDescent="0.2"/>
    <row r="4248" s="7" customFormat="1" x14ac:dyDescent="0.2"/>
    <row r="4249" s="7" customFormat="1" x14ac:dyDescent="0.2"/>
    <row r="4250" s="7" customFormat="1" x14ac:dyDescent="0.2"/>
    <row r="4251" s="7" customFormat="1" x14ac:dyDescent="0.2"/>
    <row r="4252" s="7" customFormat="1" x14ac:dyDescent="0.2"/>
    <row r="4253" s="7" customFormat="1" x14ac:dyDescent="0.2"/>
    <row r="4254" s="7" customFormat="1" x14ac:dyDescent="0.2"/>
    <row r="4255" s="7" customFormat="1" x14ac:dyDescent="0.2"/>
    <row r="4256" s="7" customFormat="1" x14ac:dyDescent="0.2"/>
    <row r="4257" s="7" customFormat="1" x14ac:dyDescent="0.2"/>
    <row r="4258" s="7" customFormat="1" x14ac:dyDescent="0.2"/>
    <row r="4259" s="7" customFormat="1" x14ac:dyDescent="0.2"/>
    <row r="4260" s="7" customFormat="1" x14ac:dyDescent="0.2"/>
    <row r="4261" s="7" customFormat="1" x14ac:dyDescent="0.2"/>
    <row r="4262" s="7" customFormat="1" x14ac:dyDescent="0.2"/>
    <row r="4263" s="7" customFormat="1" x14ac:dyDescent="0.2"/>
    <row r="4264" s="7" customFormat="1" x14ac:dyDescent="0.2"/>
    <row r="4265" s="7" customFormat="1" x14ac:dyDescent="0.2"/>
    <row r="4266" s="7" customFormat="1" x14ac:dyDescent="0.2"/>
    <row r="4267" s="7" customFormat="1" x14ac:dyDescent="0.2"/>
    <row r="4268" s="7" customFormat="1" x14ac:dyDescent="0.2"/>
    <row r="4269" s="7" customFormat="1" x14ac:dyDescent="0.2"/>
    <row r="4270" s="7" customFormat="1" x14ac:dyDescent="0.2"/>
    <row r="4271" s="7" customFormat="1" x14ac:dyDescent="0.2"/>
    <row r="4272" s="7" customFormat="1" x14ac:dyDescent="0.2"/>
    <row r="4273" s="7" customFormat="1" x14ac:dyDescent="0.2"/>
    <row r="4274" s="7" customFormat="1" x14ac:dyDescent="0.2"/>
    <row r="4275" s="7" customFormat="1" x14ac:dyDescent="0.2"/>
    <row r="4276" s="7" customFormat="1" x14ac:dyDescent="0.2"/>
    <row r="4277" s="7" customFormat="1" x14ac:dyDescent="0.2"/>
    <row r="4278" s="7" customFormat="1" x14ac:dyDescent="0.2"/>
    <row r="4279" s="7" customFormat="1" x14ac:dyDescent="0.2"/>
    <row r="4280" s="7" customFormat="1" x14ac:dyDescent="0.2"/>
    <row r="4281" s="7" customFormat="1" x14ac:dyDescent="0.2"/>
    <row r="4282" s="7" customFormat="1" x14ac:dyDescent="0.2"/>
    <row r="4283" s="7" customFormat="1" x14ac:dyDescent="0.2"/>
    <row r="4284" s="7" customFormat="1" x14ac:dyDescent="0.2"/>
    <row r="4285" s="7" customFormat="1" x14ac:dyDescent="0.2"/>
    <row r="4286" s="7" customFormat="1" x14ac:dyDescent="0.2"/>
    <row r="4287" s="7" customFormat="1" x14ac:dyDescent="0.2"/>
    <row r="4288" s="7" customFormat="1" x14ac:dyDescent="0.2"/>
    <row r="4289" s="7" customFormat="1" x14ac:dyDescent="0.2"/>
    <row r="4290" s="7" customFormat="1" x14ac:dyDescent="0.2"/>
    <row r="4291" s="7" customFormat="1" x14ac:dyDescent="0.2"/>
    <row r="4292" s="7" customFormat="1" x14ac:dyDescent="0.2"/>
    <row r="4293" s="7" customFormat="1" x14ac:dyDescent="0.2"/>
    <row r="4294" s="7" customFormat="1" x14ac:dyDescent="0.2"/>
    <row r="4295" s="7" customFormat="1" x14ac:dyDescent="0.2"/>
    <row r="4296" s="7" customFormat="1" x14ac:dyDescent="0.2"/>
    <row r="4297" s="7" customFormat="1" x14ac:dyDescent="0.2"/>
    <row r="4298" s="7" customFormat="1" x14ac:dyDescent="0.2"/>
    <row r="4299" s="7" customFormat="1" x14ac:dyDescent="0.2"/>
    <row r="4300" s="7" customFormat="1" x14ac:dyDescent="0.2"/>
    <row r="4301" s="7" customFormat="1" x14ac:dyDescent="0.2"/>
    <row r="4302" s="7" customFormat="1" x14ac:dyDescent="0.2"/>
    <row r="4303" s="7" customFormat="1" x14ac:dyDescent="0.2"/>
    <row r="4304" s="7" customFormat="1" x14ac:dyDescent="0.2"/>
    <row r="4305" s="7" customFormat="1" x14ac:dyDescent="0.2"/>
    <row r="4306" s="7" customFormat="1" x14ac:dyDescent="0.2"/>
    <row r="4307" s="7" customFormat="1" x14ac:dyDescent="0.2"/>
    <row r="4308" s="7" customFormat="1" x14ac:dyDescent="0.2"/>
    <row r="4309" s="7" customFormat="1" x14ac:dyDescent="0.2"/>
    <row r="4310" s="7" customFormat="1" x14ac:dyDescent="0.2"/>
    <row r="4311" s="7" customFormat="1" x14ac:dyDescent="0.2"/>
    <row r="4312" s="7" customFormat="1" x14ac:dyDescent="0.2"/>
    <row r="4313" s="7" customFormat="1" x14ac:dyDescent="0.2"/>
    <row r="4314" s="7" customFormat="1" x14ac:dyDescent="0.2"/>
    <row r="4315" s="7" customFormat="1" x14ac:dyDescent="0.2"/>
    <row r="4316" s="7" customFormat="1" x14ac:dyDescent="0.2"/>
    <row r="4317" s="7" customFormat="1" x14ac:dyDescent="0.2"/>
    <row r="4318" s="7" customFormat="1" x14ac:dyDescent="0.2"/>
    <row r="4319" s="7" customFormat="1" x14ac:dyDescent="0.2"/>
    <row r="4320" s="7" customFormat="1" x14ac:dyDescent="0.2"/>
    <row r="4321" s="7" customFormat="1" x14ac:dyDescent="0.2"/>
    <row r="4322" s="7" customFormat="1" x14ac:dyDescent="0.2"/>
    <row r="4323" s="7" customFormat="1" x14ac:dyDescent="0.2"/>
    <row r="4324" s="7" customFormat="1" x14ac:dyDescent="0.2"/>
    <row r="4325" s="7" customFormat="1" x14ac:dyDescent="0.2"/>
    <row r="4326" s="7" customFormat="1" x14ac:dyDescent="0.2"/>
    <row r="4327" s="7" customFormat="1" x14ac:dyDescent="0.2"/>
    <row r="4328" s="7" customFormat="1" x14ac:dyDescent="0.2"/>
    <row r="4329" s="7" customFormat="1" x14ac:dyDescent="0.2"/>
    <row r="4330" s="7" customFormat="1" x14ac:dyDescent="0.2"/>
    <row r="4331" s="7" customFormat="1" x14ac:dyDescent="0.2"/>
    <row r="4332" s="7" customFormat="1" x14ac:dyDescent="0.2"/>
    <row r="4333" s="7" customFormat="1" x14ac:dyDescent="0.2"/>
    <row r="4334" s="7" customFormat="1" x14ac:dyDescent="0.2"/>
    <row r="4335" s="7" customFormat="1" x14ac:dyDescent="0.2"/>
    <row r="4336" s="7" customFormat="1" x14ac:dyDescent="0.2"/>
    <row r="4337" s="7" customFormat="1" x14ac:dyDescent="0.2"/>
    <row r="4338" s="7" customFormat="1" x14ac:dyDescent="0.2"/>
    <row r="4339" s="7" customFormat="1" x14ac:dyDescent="0.2"/>
    <row r="4340" s="7" customFormat="1" x14ac:dyDescent="0.2"/>
    <row r="4341" s="7" customFormat="1" x14ac:dyDescent="0.2"/>
    <row r="4342" s="7" customFormat="1" x14ac:dyDescent="0.2"/>
    <row r="4343" s="7" customFormat="1" x14ac:dyDescent="0.2"/>
    <row r="4344" s="7" customFormat="1" x14ac:dyDescent="0.2"/>
    <row r="4345" s="7" customFormat="1" x14ac:dyDescent="0.2"/>
    <row r="4346" s="7" customFormat="1" x14ac:dyDescent="0.2"/>
    <row r="4347" s="7" customFormat="1" x14ac:dyDescent="0.2"/>
    <row r="4348" s="7" customFormat="1" x14ac:dyDescent="0.2"/>
    <row r="4349" s="7" customFormat="1" x14ac:dyDescent="0.2"/>
    <row r="4350" s="7" customFormat="1" x14ac:dyDescent="0.2"/>
    <row r="4351" s="7" customFormat="1" x14ac:dyDescent="0.2"/>
    <row r="4352" s="7" customFormat="1" x14ac:dyDescent="0.2"/>
    <row r="4353" s="7" customFormat="1" x14ac:dyDescent="0.2"/>
    <row r="4354" s="7" customFormat="1" x14ac:dyDescent="0.2"/>
    <row r="4355" s="7" customFormat="1" x14ac:dyDescent="0.2"/>
    <row r="4356" s="7" customFormat="1" x14ac:dyDescent="0.2"/>
    <row r="4357" s="7" customFormat="1" x14ac:dyDescent="0.2"/>
    <row r="4358" s="7" customFormat="1" x14ac:dyDescent="0.2"/>
    <row r="4359" s="7" customFormat="1" x14ac:dyDescent="0.2"/>
    <row r="4360" s="7" customFormat="1" x14ac:dyDescent="0.2"/>
    <row r="4361" s="7" customFormat="1" x14ac:dyDescent="0.2"/>
    <row r="4362" s="7" customFormat="1" x14ac:dyDescent="0.2"/>
    <row r="4363" s="7" customFormat="1" x14ac:dyDescent="0.2"/>
    <row r="4364" s="7" customFormat="1" x14ac:dyDescent="0.2"/>
    <row r="4365" s="7" customFormat="1" x14ac:dyDescent="0.2"/>
    <row r="4366" s="7" customFormat="1" x14ac:dyDescent="0.2"/>
    <row r="4367" s="7" customFormat="1" x14ac:dyDescent="0.2"/>
    <row r="4368" s="7" customFormat="1" x14ac:dyDescent="0.2"/>
    <row r="4369" s="7" customFormat="1" x14ac:dyDescent="0.2"/>
    <row r="4370" s="7" customFormat="1" x14ac:dyDescent="0.2"/>
    <row r="4371" s="7" customFormat="1" x14ac:dyDescent="0.2"/>
    <row r="4372" s="7" customFormat="1" x14ac:dyDescent="0.2"/>
    <row r="4373" s="7" customFormat="1" x14ac:dyDescent="0.2"/>
    <row r="4374" s="7" customFormat="1" x14ac:dyDescent="0.2"/>
    <row r="4375" s="7" customFormat="1" x14ac:dyDescent="0.2"/>
    <row r="4376" s="7" customFormat="1" x14ac:dyDescent="0.2"/>
    <row r="4377" s="7" customFormat="1" x14ac:dyDescent="0.2"/>
    <row r="4378" s="7" customFormat="1" x14ac:dyDescent="0.2"/>
    <row r="4379" s="7" customFormat="1" x14ac:dyDescent="0.2"/>
    <row r="4380" s="7" customFormat="1" x14ac:dyDescent="0.2"/>
    <row r="4381" s="7" customFormat="1" x14ac:dyDescent="0.2"/>
    <row r="4382" s="7" customFormat="1" x14ac:dyDescent="0.2"/>
    <row r="4383" s="7" customFormat="1" x14ac:dyDescent="0.2"/>
    <row r="4384" s="7" customFormat="1" x14ac:dyDescent="0.2"/>
    <row r="4385" s="7" customFormat="1" x14ac:dyDescent="0.2"/>
    <row r="4386" s="7" customFormat="1" x14ac:dyDescent="0.2"/>
    <row r="4387" s="7" customFormat="1" x14ac:dyDescent="0.2"/>
    <row r="4388" s="7" customFormat="1" x14ac:dyDescent="0.2"/>
    <row r="4389" s="7" customFormat="1" x14ac:dyDescent="0.2"/>
    <row r="4390" s="7" customFormat="1" x14ac:dyDescent="0.2"/>
    <row r="4391" s="7" customFormat="1" x14ac:dyDescent="0.2"/>
    <row r="4392" s="7" customFormat="1" x14ac:dyDescent="0.2"/>
    <row r="4393" s="7" customFormat="1" x14ac:dyDescent="0.2"/>
    <row r="4394" s="7" customFormat="1" x14ac:dyDescent="0.2"/>
    <row r="4395" s="7" customFormat="1" x14ac:dyDescent="0.2"/>
    <row r="4396" s="7" customFormat="1" x14ac:dyDescent="0.2"/>
    <row r="4397" s="7" customFormat="1" x14ac:dyDescent="0.2"/>
    <row r="4398" s="7" customFormat="1" x14ac:dyDescent="0.2"/>
    <row r="4399" s="7" customFormat="1" x14ac:dyDescent="0.2"/>
    <row r="4400" s="7" customFormat="1" x14ac:dyDescent="0.2"/>
    <row r="4401" s="7" customFormat="1" x14ac:dyDescent="0.2"/>
    <row r="4402" s="7" customFormat="1" x14ac:dyDescent="0.2"/>
    <row r="4403" s="7" customFormat="1" x14ac:dyDescent="0.2"/>
    <row r="4404" s="7" customFormat="1" x14ac:dyDescent="0.2"/>
    <row r="4405" s="7" customFormat="1" x14ac:dyDescent="0.2"/>
    <row r="4406" s="7" customFormat="1" x14ac:dyDescent="0.2"/>
    <row r="4407" s="7" customFormat="1" x14ac:dyDescent="0.2"/>
    <row r="4408" s="7" customFormat="1" x14ac:dyDescent="0.2"/>
    <row r="4409" s="7" customFormat="1" x14ac:dyDescent="0.2"/>
    <row r="4410" s="7" customFormat="1" x14ac:dyDescent="0.2"/>
    <row r="4411" s="7" customFormat="1" x14ac:dyDescent="0.2"/>
    <row r="4412" s="7" customFormat="1" x14ac:dyDescent="0.2"/>
    <row r="4413" s="7" customFormat="1" x14ac:dyDescent="0.2"/>
    <row r="4414" s="7" customFormat="1" x14ac:dyDescent="0.2"/>
    <row r="4415" s="7" customFormat="1" x14ac:dyDescent="0.2"/>
    <row r="4416" s="7" customFormat="1" x14ac:dyDescent="0.2"/>
    <row r="4417" s="7" customFormat="1" x14ac:dyDescent="0.2"/>
    <row r="4418" s="7" customFormat="1" x14ac:dyDescent="0.2"/>
    <row r="4419" s="7" customFormat="1" x14ac:dyDescent="0.2"/>
    <row r="4420" s="7" customFormat="1" x14ac:dyDescent="0.2"/>
    <row r="4421" s="7" customFormat="1" x14ac:dyDescent="0.2"/>
    <row r="4422" s="7" customFormat="1" x14ac:dyDescent="0.2"/>
    <row r="4423" s="7" customFormat="1" x14ac:dyDescent="0.2"/>
    <row r="4424" s="7" customFormat="1" x14ac:dyDescent="0.2"/>
    <row r="4425" s="7" customFormat="1" x14ac:dyDescent="0.2"/>
    <row r="4426" s="7" customFormat="1" x14ac:dyDescent="0.2"/>
    <row r="4427" s="7" customFormat="1" x14ac:dyDescent="0.2"/>
    <row r="4428" s="7" customFormat="1" x14ac:dyDescent="0.2"/>
    <row r="4429" s="7" customFormat="1" x14ac:dyDescent="0.2"/>
    <row r="4430" s="7" customFormat="1" x14ac:dyDescent="0.2"/>
    <row r="4431" s="7" customFormat="1" x14ac:dyDescent="0.2"/>
    <row r="4432" s="7" customFormat="1" x14ac:dyDescent="0.2"/>
    <row r="4433" s="7" customFormat="1" x14ac:dyDescent="0.2"/>
    <row r="4434" s="7" customFormat="1" x14ac:dyDescent="0.2"/>
    <row r="4435" s="7" customFormat="1" x14ac:dyDescent="0.2"/>
    <row r="4436" s="7" customFormat="1" x14ac:dyDescent="0.2"/>
    <row r="4437" s="7" customFormat="1" x14ac:dyDescent="0.2"/>
    <row r="4438" s="7" customFormat="1" x14ac:dyDescent="0.2"/>
    <row r="4439" s="7" customFormat="1" x14ac:dyDescent="0.2"/>
    <row r="4440" s="7" customFormat="1" x14ac:dyDescent="0.2"/>
    <row r="4441" s="7" customFormat="1" x14ac:dyDescent="0.2"/>
    <row r="4442" s="7" customFormat="1" x14ac:dyDescent="0.2"/>
    <row r="4443" s="7" customFormat="1" x14ac:dyDescent="0.2"/>
    <row r="4444" s="7" customFormat="1" x14ac:dyDescent="0.2"/>
    <row r="4445" s="7" customFormat="1" x14ac:dyDescent="0.2"/>
    <row r="4446" s="7" customFormat="1" x14ac:dyDescent="0.2"/>
    <row r="4447" s="7" customFormat="1" x14ac:dyDescent="0.2"/>
    <row r="4448" s="7" customFormat="1" x14ac:dyDescent="0.2"/>
    <row r="4449" s="7" customFormat="1" x14ac:dyDescent="0.2"/>
    <row r="4450" s="7" customFormat="1" x14ac:dyDescent="0.2"/>
    <row r="4451" s="7" customFormat="1" x14ac:dyDescent="0.2"/>
    <row r="4452" s="7" customFormat="1" x14ac:dyDescent="0.2"/>
    <row r="4453" s="7" customFormat="1" x14ac:dyDescent="0.2"/>
    <row r="4454" s="7" customFormat="1" x14ac:dyDescent="0.2"/>
    <row r="4455" s="7" customFormat="1" x14ac:dyDescent="0.2"/>
    <row r="4456" s="7" customFormat="1" x14ac:dyDescent="0.2"/>
    <row r="4457" s="7" customFormat="1" x14ac:dyDescent="0.2"/>
    <row r="4458" s="7" customFormat="1" x14ac:dyDescent="0.2"/>
    <row r="4459" s="7" customFormat="1" x14ac:dyDescent="0.2"/>
    <row r="4460" s="7" customFormat="1" x14ac:dyDescent="0.2"/>
    <row r="4461" s="7" customFormat="1" x14ac:dyDescent="0.2"/>
    <row r="4462" s="7" customFormat="1" x14ac:dyDescent="0.2"/>
    <row r="4463" s="7" customFormat="1" x14ac:dyDescent="0.2"/>
    <row r="4464" s="7" customFormat="1" x14ac:dyDescent="0.2"/>
    <row r="4465" s="7" customFormat="1" x14ac:dyDescent="0.2"/>
    <row r="4466" s="7" customFormat="1" x14ac:dyDescent="0.2"/>
    <row r="4467" s="7" customFormat="1" x14ac:dyDescent="0.2"/>
    <row r="4468" s="7" customFormat="1" x14ac:dyDescent="0.2"/>
    <row r="4469" s="7" customFormat="1" x14ac:dyDescent="0.2"/>
    <row r="4470" s="7" customFormat="1" x14ac:dyDescent="0.2"/>
    <row r="4471" s="7" customFormat="1" x14ac:dyDescent="0.2"/>
    <row r="4472" s="7" customFormat="1" x14ac:dyDescent="0.2"/>
    <row r="4473" s="7" customFormat="1" x14ac:dyDescent="0.2"/>
    <row r="4474" s="7" customFormat="1" x14ac:dyDescent="0.2"/>
    <row r="4475" s="7" customFormat="1" x14ac:dyDescent="0.2"/>
    <row r="4476" s="7" customFormat="1" x14ac:dyDescent="0.2"/>
    <row r="4477" s="7" customFormat="1" x14ac:dyDescent="0.2"/>
    <row r="4478" s="7" customFormat="1" x14ac:dyDescent="0.2"/>
    <row r="4479" s="7" customFormat="1" x14ac:dyDescent="0.2"/>
    <row r="4480" s="7" customFormat="1" x14ac:dyDescent="0.2"/>
    <row r="4481" s="7" customFormat="1" x14ac:dyDescent="0.2"/>
    <row r="4482" s="7" customFormat="1" x14ac:dyDescent="0.2"/>
    <row r="4483" s="7" customFormat="1" x14ac:dyDescent="0.2"/>
    <row r="4484" s="7" customFormat="1" x14ac:dyDescent="0.2"/>
    <row r="4485" s="7" customFormat="1" x14ac:dyDescent="0.2"/>
    <row r="4486" s="7" customFormat="1" x14ac:dyDescent="0.2"/>
    <row r="4487" s="7" customFormat="1" x14ac:dyDescent="0.2"/>
    <row r="4488" s="7" customFormat="1" x14ac:dyDescent="0.2"/>
    <row r="4489" s="7" customFormat="1" x14ac:dyDescent="0.2"/>
    <row r="4490" s="7" customFormat="1" x14ac:dyDescent="0.2"/>
    <row r="4491" s="7" customFormat="1" x14ac:dyDescent="0.2"/>
    <row r="4492" s="7" customFormat="1" x14ac:dyDescent="0.2"/>
    <row r="4493" s="7" customFormat="1" x14ac:dyDescent="0.2"/>
    <row r="4494" s="7" customFormat="1" x14ac:dyDescent="0.2"/>
    <row r="4495" s="7" customFormat="1" x14ac:dyDescent="0.2"/>
    <row r="4496" s="7" customFormat="1" x14ac:dyDescent="0.2"/>
    <row r="4497" s="7" customFormat="1" x14ac:dyDescent="0.2"/>
    <row r="4498" s="7" customFormat="1" x14ac:dyDescent="0.2"/>
    <row r="4499" s="7" customFormat="1" x14ac:dyDescent="0.2"/>
    <row r="4500" s="7" customFormat="1" x14ac:dyDescent="0.2"/>
    <row r="4501" s="7" customFormat="1" x14ac:dyDescent="0.2"/>
    <row r="4502" s="7" customFormat="1" x14ac:dyDescent="0.2"/>
    <row r="4503" s="7" customFormat="1" x14ac:dyDescent="0.2"/>
    <row r="4504" s="7" customFormat="1" x14ac:dyDescent="0.2"/>
    <row r="4505" s="7" customFormat="1" x14ac:dyDescent="0.2"/>
    <row r="4506" s="7" customFormat="1" x14ac:dyDescent="0.2"/>
    <row r="4507" s="7" customFormat="1" x14ac:dyDescent="0.2"/>
    <row r="4508" s="7" customFormat="1" x14ac:dyDescent="0.2"/>
    <row r="4509" s="7" customFormat="1" x14ac:dyDescent="0.2"/>
    <row r="4510" s="7" customFormat="1" x14ac:dyDescent="0.2"/>
    <row r="4511" s="7" customFormat="1" x14ac:dyDescent="0.2"/>
    <row r="4512" s="7" customFormat="1" x14ac:dyDescent="0.2"/>
    <row r="4513" s="7" customFormat="1" x14ac:dyDescent="0.2"/>
    <row r="4514" s="7" customFormat="1" x14ac:dyDescent="0.2"/>
    <row r="4515" s="7" customFormat="1" x14ac:dyDescent="0.2"/>
    <row r="4516" s="7" customFormat="1" x14ac:dyDescent="0.2"/>
    <row r="4517" s="7" customFormat="1" x14ac:dyDescent="0.2"/>
    <row r="4518" s="7" customFormat="1" x14ac:dyDescent="0.2"/>
    <row r="4519" s="7" customFormat="1" x14ac:dyDescent="0.2"/>
    <row r="4520" s="7" customFormat="1" x14ac:dyDescent="0.2"/>
    <row r="4521" s="7" customFormat="1" x14ac:dyDescent="0.2"/>
    <row r="4522" s="7" customFormat="1" x14ac:dyDescent="0.2"/>
    <row r="4523" s="7" customFormat="1" x14ac:dyDescent="0.2"/>
    <row r="4524" s="7" customFormat="1" x14ac:dyDescent="0.2"/>
    <row r="4525" s="7" customFormat="1" x14ac:dyDescent="0.2"/>
    <row r="4526" s="7" customFormat="1" x14ac:dyDescent="0.2"/>
    <row r="4527" s="7" customFormat="1" x14ac:dyDescent="0.2"/>
    <row r="4528" s="7" customFormat="1" x14ac:dyDescent="0.2"/>
    <row r="4529" s="7" customFormat="1" x14ac:dyDescent="0.2"/>
    <row r="4530" s="7" customFormat="1" x14ac:dyDescent="0.2"/>
    <row r="4531" s="7" customFormat="1" x14ac:dyDescent="0.2"/>
    <row r="4532" s="7" customFormat="1" x14ac:dyDescent="0.2"/>
    <row r="4533" s="7" customFormat="1" x14ac:dyDescent="0.2"/>
    <row r="4534" s="7" customFormat="1" x14ac:dyDescent="0.2"/>
    <row r="4535" s="7" customFormat="1" x14ac:dyDescent="0.2"/>
    <row r="4536" s="7" customFormat="1" x14ac:dyDescent="0.2"/>
    <row r="4537" s="7" customFormat="1" x14ac:dyDescent="0.2"/>
    <row r="4538" s="7" customFormat="1" x14ac:dyDescent="0.2"/>
    <row r="4539" s="7" customFormat="1" x14ac:dyDescent="0.2"/>
    <row r="4540" s="7" customFormat="1" x14ac:dyDescent="0.2"/>
    <row r="4541" s="7" customFormat="1" x14ac:dyDescent="0.2"/>
    <row r="4542" s="7" customFormat="1" x14ac:dyDescent="0.2"/>
    <row r="4543" s="7" customFormat="1" x14ac:dyDescent="0.2"/>
    <row r="4544" s="7" customFormat="1" x14ac:dyDescent="0.2"/>
    <row r="4545" s="7" customFormat="1" x14ac:dyDescent="0.2"/>
    <row r="4546" s="7" customFormat="1" x14ac:dyDescent="0.2"/>
    <row r="4547" s="7" customFormat="1" x14ac:dyDescent="0.2"/>
    <row r="4548" s="7" customFormat="1" x14ac:dyDescent="0.2"/>
    <row r="4549" s="7" customFormat="1" x14ac:dyDescent="0.2"/>
    <row r="4550" s="7" customFormat="1" x14ac:dyDescent="0.2"/>
    <row r="4551" s="7" customFormat="1" x14ac:dyDescent="0.2"/>
    <row r="4552" s="7" customFormat="1" x14ac:dyDescent="0.2"/>
    <row r="4553" s="7" customFormat="1" x14ac:dyDescent="0.2"/>
    <row r="4554" s="7" customFormat="1" x14ac:dyDescent="0.2"/>
    <row r="4555" s="7" customFormat="1" x14ac:dyDescent="0.2"/>
    <row r="4556" s="7" customFormat="1" x14ac:dyDescent="0.2"/>
    <row r="4557" s="7" customFormat="1" x14ac:dyDescent="0.2"/>
    <row r="4558" s="7" customFormat="1" x14ac:dyDescent="0.2"/>
    <row r="4559" s="7" customFormat="1" x14ac:dyDescent="0.2"/>
    <row r="4560" s="7" customFormat="1" x14ac:dyDescent="0.2"/>
    <row r="4561" s="7" customFormat="1" x14ac:dyDescent="0.2"/>
    <row r="4562" s="7" customFormat="1" x14ac:dyDescent="0.2"/>
    <row r="4563" s="7" customFormat="1" x14ac:dyDescent="0.2"/>
    <row r="4564" s="7" customFormat="1" x14ac:dyDescent="0.2"/>
    <row r="4565" s="7" customFormat="1" x14ac:dyDescent="0.2"/>
    <row r="4566" s="7" customFormat="1" x14ac:dyDescent="0.2"/>
    <row r="4567" s="7" customFormat="1" x14ac:dyDescent="0.2"/>
    <row r="4568" s="7" customFormat="1" x14ac:dyDescent="0.2"/>
    <row r="4569" s="7" customFormat="1" x14ac:dyDescent="0.2"/>
    <row r="4570" s="7" customFormat="1" x14ac:dyDescent="0.2"/>
    <row r="4571" s="7" customFormat="1" x14ac:dyDescent="0.2"/>
    <row r="4572" s="7" customFormat="1" x14ac:dyDescent="0.2"/>
    <row r="4573" s="7" customFormat="1" x14ac:dyDescent="0.2"/>
    <row r="4574" s="7" customFormat="1" x14ac:dyDescent="0.2"/>
    <row r="4575" s="7" customFormat="1" x14ac:dyDescent="0.2"/>
    <row r="4576" s="7" customFormat="1" x14ac:dyDescent="0.2"/>
    <row r="4577" s="7" customFormat="1" x14ac:dyDescent="0.2"/>
    <row r="4578" s="7" customFormat="1" x14ac:dyDescent="0.2"/>
    <row r="4579" s="7" customFormat="1" x14ac:dyDescent="0.2"/>
    <row r="4580" s="7" customFormat="1" x14ac:dyDescent="0.2"/>
    <row r="4581" s="7" customFormat="1" x14ac:dyDescent="0.2"/>
    <row r="4582" s="7" customFormat="1" x14ac:dyDescent="0.2"/>
    <row r="4583" s="7" customFormat="1" x14ac:dyDescent="0.2"/>
    <row r="4584" s="7" customFormat="1" x14ac:dyDescent="0.2"/>
    <row r="4585" s="7" customFormat="1" x14ac:dyDescent="0.2"/>
    <row r="4586" s="7" customFormat="1" x14ac:dyDescent="0.2"/>
    <row r="4587" s="7" customFormat="1" x14ac:dyDescent="0.2"/>
    <row r="4588" s="7" customFormat="1" x14ac:dyDescent="0.2"/>
    <row r="4589" s="7" customFormat="1" x14ac:dyDescent="0.2"/>
    <row r="4590" s="7" customFormat="1" x14ac:dyDescent="0.2"/>
    <row r="4591" s="7" customFormat="1" x14ac:dyDescent="0.2"/>
    <row r="4592" s="7" customFormat="1" x14ac:dyDescent="0.2"/>
    <row r="4593" s="7" customFormat="1" x14ac:dyDescent="0.2"/>
    <row r="4594" s="7" customFormat="1" x14ac:dyDescent="0.2"/>
    <row r="4595" s="7" customFormat="1" x14ac:dyDescent="0.2"/>
    <row r="4596" s="7" customFormat="1" x14ac:dyDescent="0.2"/>
    <row r="4597" s="7" customFormat="1" x14ac:dyDescent="0.2"/>
    <row r="4598" s="7" customFormat="1" x14ac:dyDescent="0.2"/>
    <row r="4599" s="7" customFormat="1" x14ac:dyDescent="0.2"/>
    <row r="4600" s="7" customFormat="1" x14ac:dyDescent="0.2"/>
    <row r="4601" s="7" customFormat="1" x14ac:dyDescent="0.2"/>
    <row r="4602" s="7" customFormat="1" x14ac:dyDescent="0.2"/>
    <row r="4603" s="7" customFormat="1" x14ac:dyDescent="0.2"/>
    <row r="4604" s="7" customFormat="1" x14ac:dyDescent="0.2"/>
    <row r="4605" s="7" customFormat="1" x14ac:dyDescent="0.2"/>
    <row r="4606" s="7" customFormat="1" x14ac:dyDescent="0.2"/>
    <row r="4607" s="7" customFormat="1" x14ac:dyDescent="0.2"/>
    <row r="4608" s="7" customFormat="1" x14ac:dyDescent="0.2"/>
    <row r="4609" s="7" customFormat="1" x14ac:dyDescent="0.2"/>
    <row r="4610" s="7" customFormat="1" x14ac:dyDescent="0.2"/>
    <row r="4611" s="7" customFormat="1" x14ac:dyDescent="0.2"/>
    <row r="4612" s="7" customFormat="1" x14ac:dyDescent="0.2"/>
    <row r="4613" s="7" customFormat="1" x14ac:dyDescent="0.2"/>
    <row r="4614" s="7" customFormat="1" x14ac:dyDescent="0.2"/>
    <row r="4615" s="7" customFormat="1" x14ac:dyDescent="0.2"/>
    <row r="4616" s="7" customFormat="1" x14ac:dyDescent="0.2"/>
    <row r="4617" s="7" customFormat="1" x14ac:dyDescent="0.2"/>
    <row r="4618" s="7" customFormat="1" x14ac:dyDescent="0.2"/>
    <row r="4619" s="7" customFormat="1" x14ac:dyDescent="0.2"/>
    <row r="4620" s="7" customFormat="1" x14ac:dyDescent="0.2"/>
    <row r="4621" s="7" customFormat="1" x14ac:dyDescent="0.2"/>
    <row r="4622" s="7" customFormat="1" x14ac:dyDescent="0.2"/>
    <row r="4623" s="7" customFormat="1" x14ac:dyDescent="0.2"/>
    <row r="4624" s="7" customFormat="1" x14ac:dyDescent="0.2"/>
    <row r="4625" s="7" customFormat="1" x14ac:dyDescent="0.2"/>
    <row r="4626" s="7" customFormat="1" x14ac:dyDescent="0.2"/>
    <row r="4627" s="7" customFormat="1" x14ac:dyDescent="0.2"/>
    <row r="4628" s="7" customFormat="1" x14ac:dyDescent="0.2"/>
    <row r="4629" s="7" customFormat="1" x14ac:dyDescent="0.2"/>
    <row r="4630" s="7" customFormat="1" x14ac:dyDescent="0.2"/>
    <row r="4631" s="7" customFormat="1" x14ac:dyDescent="0.2"/>
    <row r="4632" s="7" customFormat="1" x14ac:dyDescent="0.2"/>
    <row r="4633" s="7" customFormat="1" x14ac:dyDescent="0.2"/>
    <row r="4634" s="7" customFormat="1" x14ac:dyDescent="0.2"/>
    <row r="4635" s="7" customFormat="1" x14ac:dyDescent="0.2"/>
    <row r="4636" s="7" customFormat="1" x14ac:dyDescent="0.2"/>
    <row r="4637" s="7" customFormat="1" x14ac:dyDescent="0.2"/>
    <row r="4638" s="7" customFormat="1" x14ac:dyDescent="0.2"/>
    <row r="4639" s="7" customFormat="1" x14ac:dyDescent="0.2"/>
    <row r="4640" s="7" customFormat="1" x14ac:dyDescent="0.2"/>
    <row r="4641" s="7" customFormat="1" x14ac:dyDescent="0.2"/>
    <row r="4642" s="7" customFormat="1" x14ac:dyDescent="0.2"/>
    <row r="4643" s="7" customFormat="1" x14ac:dyDescent="0.2"/>
    <row r="4644" s="7" customFormat="1" x14ac:dyDescent="0.2"/>
    <row r="4645" s="7" customFormat="1" x14ac:dyDescent="0.2"/>
    <row r="4646" s="7" customFormat="1" x14ac:dyDescent="0.2"/>
    <row r="4647" s="7" customFormat="1" x14ac:dyDescent="0.2"/>
    <row r="4648" s="7" customFormat="1" x14ac:dyDescent="0.2"/>
    <row r="4649" s="7" customFormat="1" x14ac:dyDescent="0.2"/>
    <row r="4650" s="7" customFormat="1" x14ac:dyDescent="0.2"/>
    <row r="4651" s="7" customFormat="1" x14ac:dyDescent="0.2"/>
    <row r="4652" s="7" customFormat="1" x14ac:dyDescent="0.2"/>
    <row r="4653" s="7" customFormat="1" x14ac:dyDescent="0.2"/>
    <row r="4654" s="7" customFormat="1" x14ac:dyDescent="0.2"/>
    <row r="4655" s="7" customFormat="1" x14ac:dyDescent="0.2"/>
    <row r="4656" s="7" customFormat="1" x14ac:dyDescent="0.2"/>
    <row r="4657" s="7" customFormat="1" x14ac:dyDescent="0.2"/>
    <row r="4658" s="7" customFormat="1" x14ac:dyDescent="0.2"/>
    <row r="4659" s="7" customFormat="1" x14ac:dyDescent="0.2"/>
    <row r="4660" s="7" customFormat="1" x14ac:dyDescent="0.2"/>
    <row r="4661" s="7" customFormat="1" x14ac:dyDescent="0.2"/>
    <row r="4662" s="7" customFormat="1" x14ac:dyDescent="0.2"/>
    <row r="4663" s="7" customFormat="1" x14ac:dyDescent="0.2"/>
    <row r="4664" s="7" customFormat="1" x14ac:dyDescent="0.2"/>
    <row r="4665" s="7" customFormat="1" x14ac:dyDescent="0.2"/>
    <row r="4666" s="7" customFormat="1" x14ac:dyDescent="0.2"/>
    <row r="4667" s="7" customFormat="1" x14ac:dyDescent="0.2"/>
    <row r="4668" s="7" customFormat="1" x14ac:dyDescent="0.2"/>
    <row r="4669" s="7" customFormat="1" x14ac:dyDescent="0.2"/>
    <row r="4670" s="7" customFormat="1" x14ac:dyDescent="0.2"/>
    <row r="4671" s="7" customFormat="1" x14ac:dyDescent="0.2"/>
    <row r="4672" s="7" customFormat="1" x14ac:dyDescent="0.2"/>
    <row r="4673" s="7" customFormat="1" x14ac:dyDescent="0.2"/>
    <row r="4674" s="7" customFormat="1" x14ac:dyDescent="0.2"/>
    <row r="4675" s="7" customFormat="1" x14ac:dyDescent="0.2"/>
    <row r="4676" s="7" customFormat="1" x14ac:dyDescent="0.2"/>
    <row r="4677" s="7" customFormat="1" x14ac:dyDescent="0.2"/>
    <row r="4678" s="7" customFormat="1" x14ac:dyDescent="0.2"/>
    <row r="4679" s="7" customFormat="1" x14ac:dyDescent="0.2"/>
    <row r="4680" s="7" customFormat="1" x14ac:dyDescent="0.2"/>
    <row r="4681" s="7" customFormat="1" x14ac:dyDescent="0.2"/>
    <row r="4682" s="7" customFormat="1" x14ac:dyDescent="0.2"/>
    <row r="4683" s="7" customFormat="1" x14ac:dyDescent="0.2"/>
    <row r="4684" s="7" customFormat="1" x14ac:dyDescent="0.2"/>
    <row r="4685" s="7" customFormat="1" x14ac:dyDescent="0.2"/>
    <row r="4686" s="7" customFormat="1" x14ac:dyDescent="0.2"/>
    <row r="4687" s="7" customFormat="1" x14ac:dyDescent="0.2"/>
    <row r="4688" s="7" customFormat="1" x14ac:dyDescent="0.2"/>
    <row r="4689" s="7" customFormat="1" x14ac:dyDescent="0.2"/>
    <row r="4690" s="7" customFormat="1" x14ac:dyDescent="0.2"/>
    <row r="4691" s="7" customFormat="1" x14ac:dyDescent="0.2"/>
    <row r="4692" s="7" customFormat="1" x14ac:dyDescent="0.2"/>
    <row r="4693" s="7" customFormat="1" x14ac:dyDescent="0.2"/>
    <row r="4694" s="7" customFormat="1" x14ac:dyDescent="0.2"/>
    <row r="4695" s="7" customFormat="1" x14ac:dyDescent="0.2"/>
    <row r="4696" s="7" customFormat="1" x14ac:dyDescent="0.2"/>
    <row r="4697" s="7" customFormat="1" x14ac:dyDescent="0.2"/>
    <row r="4698" s="7" customFormat="1" x14ac:dyDescent="0.2"/>
    <row r="4699" s="7" customFormat="1" x14ac:dyDescent="0.2"/>
    <row r="4700" s="7" customFormat="1" x14ac:dyDescent="0.2"/>
    <row r="4701" s="7" customFormat="1" x14ac:dyDescent="0.2"/>
    <row r="4702" s="7" customFormat="1" x14ac:dyDescent="0.2"/>
    <row r="4703" s="7" customFormat="1" x14ac:dyDescent="0.2"/>
    <row r="4704" s="7" customFormat="1" x14ac:dyDescent="0.2"/>
    <row r="4705" s="7" customFormat="1" x14ac:dyDescent="0.2"/>
    <row r="4706" s="7" customFormat="1" x14ac:dyDescent="0.2"/>
    <row r="4707" s="7" customFormat="1" x14ac:dyDescent="0.2"/>
    <row r="4708" s="7" customFormat="1" x14ac:dyDescent="0.2"/>
    <row r="4709" s="7" customFormat="1" x14ac:dyDescent="0.2"/>
    <row r="4710" s="7" customFormat="1" x14ac:dyDescent="0.2"/>
    <row r="4711" s="7" customFormat="1" x14ac:dyDescent="0.2"/>
    <row r="4712" s="7" customFormat="1" x14ac:dyDescent="0.2"/>
    <row r="4713" s="7" customFormat="1" x14ac:dyDescent="0.2"/>
    <row r="4714" s="7" customFormat="1" x14ac:dyDescent="0.2"/>
    <row r="4715" s="7" customFormat="1" x14ac:dyDescent="0.2"/>
    <row r="4716" s="7" customFormat="1" x14ac:dyDescent="0.2"/>
    <row r="4717" s="7" customFormat="1" x14ac:dyDescent="0.2"/>
    <row r="4718" s="7" customFormat="1" x14ac:dyDescent="0.2"/>
    <row r="4719" s="7" customFormat="1" x14ac:dyDescent="0.2"/>
    <row r="4720" s="7" customFormat="1" x14ac:dyDescent="0.2"/>
    <row r="4721" s="7" customFormat="1" x14ac:dyDescent="0.2"/>
    <row r="4722" s="7" customFormat="1" x14ac:dyDescent="0.2"/>
    <row r="4723" s="7" customFormat="1" x14ac:dyDescent="0.2"/>
    <row r="4724" s="7" customFormat="1" x14ac:dyDescent="0.2"/>
    <row r="4725" s="7" customFormat="1" x14ac:dyDescent="0.2"/>
    <row r="4726" s="7" customFormat="1" x14ac:dyDescent="0.2"/>
    <row r="4727" s="7" customFormat="1" x14ac:dyDescent="0.2"/>
    <row r="4728" s="7" customFormat="1" x14ac:dyDescent="0.2"/>
    <row r="4729" s="7" customFormat="1" x14ac:dyDescent="0.2"/>
    <row r="4730" s="7" customFormat="1" x14ac:dyDescent="0.2"/>
    <row r="4731" s="7" customFormat="1" x14ac:dyDescent="0.2"/>
    <row r="4732" s="7" customFormat="1" x14ac:dyDescent="0.2"/>
    <row r="4733" s="7" customFormat="1" x14ac:dyDescent="0.2"/>
    <row r="4734" s="7" customFormat="1" x14ac:dyDescent="0.2"/>
    <row r="4735" s="7" customFormat="1" x14ac:dyDescent="0.2"/>
    <row r="4736" s="7" customFormat="1" x14ac:dyDescent="0.2"/>
    <row r="4737" s="7" customFormat="1" x14ac:dyDescent="0.2"/>
    <row r="4738" s="7" customFormat="1" x14ac:dyDescent="0.2"/>
    <row r="4739" s="7" customFormat="1" x14ac:dyDescent="0.2"/>
    <row r="4740" s="7" customFormat="1" x14ac:dyDescent="0.2"/>
    <row r="4741" s="7" customFormat="1" x14ac:dyDescent="0.2"/>
    <row r="4742" s="7" customFormat="1" x14ac:dyDescent="0.2"/>
    <row r="4743" s="7" customFormat="1" x14ac:dyDescent="0.2"/>
    <row r="4744" s="7" customFormat="1" x14ac:dyDescent="0.2"/>
    <row r="4745" s="7" customFormat="1" x14ac:dyDescent="0.2"/>
    <row r="4746" s="7" customFormat="1" x14ac:dyDescent="0.2"/>
    <row r="4747" s="7" customFormat="1" x14ac:dyDescent="0.2"/>
    <row r="4748" s="7" customFormat="1" x14ac:dyDescent="0.2"/>
    <row r="4749" s="7" customFormat="1" x14ac:dyDescent="0.2"/>
    <row r="4750" s="7" customFormat="1" x14ac:dyDescent="0.2"/>
    <row r="4751" s="7" customFormat="1" x14ac:dyDescent="0.2"/>
    <row r="4752" s="7" customFormat="1" x14ac:dyDescent="0.2"/>
    <row r="4753" s="7" customFormat="1" x14ac:dyDescent="0.2"/>
    <row r="4754" s="7" customFormat="1" x14ac:dyDescent="0.2"/>
    <row r="4755" s="7" customFormat="1" x14ac:dyDescent="0.2"/>
    <row r="4756" s="7" customFormat="1" x14ac:dyDescent="0.2"/>
    <row r="4757" s="7" customFormat="1" x14ac:dyDescent="0.2"/>
    <row r="4758" s="7" customFormat="1" x14ac:dyDescent="0.2"/>
    <row r="4759" s="7" customFormat="1" x14ac:dyDescent="0.2"/>
    <row r="4760" s="7" customFormat="1" x14ac:dyDescent="0.2"/>
    <row r="4761" s="7" customFormat="1" x14ac:dyDescent="0.2"/>
    <row r="4762" s="7" customFormat="1" x14ac:dyDescent="0.2"/>
    <row r="4763" s="7" customFormat="1" x14ac:dyDescent="0.2"/>
    <row r="4764" s="7" customFormat="1" x14ac:dyDescent="0.2"/>
    <row r="4765" s="7" customFormat="1" x14ac:dyDescent="0.2"/>
    <row r="4766" s="7" customFormat="1" x14ac:dyDescent="0.2"/>
    <row r="4767" s="7" customFormat="1" x14ac:dyDescent="0.2"/>
    <row r="4768" s="7" customFormat="1" x14ac:dyDescent="0.2"/>
    <row r="4769" s="7" customFormat="1" x14ac:dyDescent="0.2"/>
    <row r="4770" s="7" customFormat="1" x14ac:dyDescent="0.2"/>
    <row r="4771" s="7" customFormat="1" x14ac:dyDescent="0.2"/>
    <row r="4772" s="7" customFormat="1" x14ac:dyDescent="0.2"/>
    <row r="4773" s="7" customFormat="1" x14ac:dyDescent="0.2"/>
    <row r="4774" s="7" customFormat="1" x14ac:dyDescent="0.2"/>
    <row r="4775" s="7" customFormat="1" x14ac:dyDescent="0.2"/>
    <row r="4776" s="7" customFormat="1" x14ac:dyDescent="0.2"/>
    <row r="4777" s="7" customFormat="1" x14ac:dyDescent="0.2"/>
    <row r="4778" s="7" customFormat="1" x14ac:dyDescent="0.2"/>
    <row r="4779" s="7" customFormat="1" x14ac:dyDescent="0.2"/>
    <row r="4780" s="7" customFormat="1" x14ac:dyDescent="0.2"/>
    <row r="4781" s="7" customFormat="1" x14ac:dyDescent="0.2"/>
    <row r="4782" s="7" customFormat="1" x14ac:dyDescent="0.2"/>
    <row r="4783" s="7" customFormat="1" x14ac:dyDescent="0.2"/>
    <row r="4784" s="7" customFormat="1" x14ac:dyDescent="0.2"/>
    <row r="4785" s="7" customFormat="1" x14ac:dyDescent="0.2"/>
    <row r="4786" s="7" customFormat="1" x14ac:dyDescent="0.2"/>
    <row r="4787" s="7" customFormat="1" x14ac:dyDescent="0.2"/>
    <row r="4788" s="7" customFormat="1" x14ac:dyDescent="0.2"/>
    <row r="4789" s="7" customFormat="1" x14ac:dyDescent="0.2"/>
    <row r="4790" s="7" customFormat="1" x14ac:dyDescent="0.2"/>
    <row r="4791" s="7" customFormat="1" x14ac:dyDescent="0.2"/>
    <row r="4792" s="7" customFormat="1" x14ac:dyDescent="0.2"/>
    <row r="4793" s="7" customFormat="1" x14ac:dyDescent="0.2"/>
    <row r="4794" s="7" customFormat="1" x14ac:dyDescent="0.2"/>
    <row r="4795" s="7" customFormat="1" x14ac:dyDescent="0.2"/>
    <row r="4796" s="7" customFormat="1" x14ac:dyDescent="0.2"/>
    <row r="4797" s="7" customFormat="1" x14ac:dyDescent="0.2"/>
    <row r="4798" s="7" customFormat="1" x14ac:dyDescent="0.2"/>
    <row r="4799" s="7" customFormat="1" x14ac:dyDescent="0.2"/>
    <row r="4800" s="7" customFormat="1" x14ac:dyDescent="0.2"/>
    <row r="4801" s="7" customFormat="1" x14ac:dyDescent="0.2"/>
    <row r="4802" s="7" customFormat="1" x14ac:dyDescent="0.2"/>
    <row r="4803" s="7" customFormat="1" x14ac:dyDescent="0.2"/>
    <row r="4804" s="7" customFormat="1" x14ac:dyDescent="0.2"/>
    <row r="4805" s="7" customFormat="1" x14ac:dyDescent="0.2"/>
    <row r="4806" s="7" customFormat="1" x14ac:dyDescent="0.2"/>
    <row r="4807" s="7" customFormat="1" x14ac:dyDescent="0.2"/>
    <row r="4808" s="7" customFormat="1" x14ac:dyDescent="0.2"/>
    <row r="4809" s="7" customFormat="1" x14ac:dyDescent="0.2"/>
    <row r="4810" s="7" customFormat="1" x14ac:dyDescent="0.2"/>
    <row r="4811" s="7" customFormat="1" x14ac:dyDescent="0.2"/>
    <row r="4812" s="7" customFormat="1" x14ac:dyDescent="0.2"/>
    <row r="4813" s="7" customFormat="1" x14ac:dyDescent="0.2"/>
    <row r="4814" s="7" customFormat="1" x14ac:dyDescent="0.2"/>
    <row r="4815" s="7" customFormat="1" x14ac:dyDescent="0.2"/>
    <row r="4816" s="7" customFormat="1" x14ac:dyDescent="0.2"/>
    <row r="4817" s="7" customFormat="1" x14ac:dyDescent="0.2"/>
    <row r="4818" s="7" customFormat="1" x14ac:dyDescent="0.2"/>
    <row r="4819" s="7" customFormat="1" x14ac:dyDescent="0.2"/>
    <row r="4820" s="7" customFormat="1" x14ac:dyDescent="0.2"/>
    <row r="4821" s="7" customFormat="1" x14ac:dyDescent="0.2"/>
    <row r="4822" s="7" customFormat="1" x14ac:dyDescent="0.2"/>
    <row r="4823" s="7" customFormat="1" x14ac:dyDescent="0.2"/>
    <row r="4824" s="7" customFormat="1" x14ac:dyDescent="0.2"/>
    <row r="4825" s="7" customFormat="1" x14ac:dyDescent="0.2"/>
    <row r="4826" s="7" customFormat="1" x14ac:dyDescent="0.2"/>
    <row r="4827" s="7" customFormat="1" x14ac:dyDescent="0.2"/>
    <row r="4828" s="7" customFormat="1" x14ac:dyDescent="0.2"/>
    <row r="4829" s="7" customFormat="1" x14ac:dyDescent="0.2"/>
    <row r="4830" s="7" customFormat="1" x14ac:dyDescent="0.2"/>
    <row r="4831" s="7" customFormat="1" x14ac:dyDescent="0.2"/>
    <row r="4832" s="7" customFormat="1" x14ac:dyDescent="0.2"/>
    <row r="4833" s="7" customFormat="1" x14ac:dyDescent="0.2"/>
    <row r="4834" s="7" customFormat="1" x14ac:dyDescent="0.2"/>
    <row r="4835" s="7" customFormat="1" x14ac:dyDescent="0.2"/>
    <row r="4836" s="7" customFormat="1" x14ac:dyDescent="0.2"/>
    <row r="4837" s="7" customFormat="1" x14ac:dyDescent="0.2"/>
    <row r="4838" s="7" customFormat="1" x14ac:dyDescent="0.2"/>
    <row r="4839" s="7" customFormat="1" x14ac:dyDescent="0.2"/>
    <row r="4840" s="7" customFormat="1" x14ac:dyDescent="0.2"/>
    <row r="4841" s="7" customFormat="1" x14ac:dyDescent="0.2"/>
    <row r="4842" s="7" customFormat="1" x14ac:dyDescent="0.2"/>
    <row r="4843" s="7" customFormat="1" x14ac:dyDescent="0.2"/>
    <row r="4844" s="7" customFormat="1" x14ac:dyDescent="0.2"/>
    <row r="4845" s="7" customFormat="1" x14ac:dyDescent="0.2"/>
    <row r="4846" s="7" customFormat="1" x14ac:dyDescent="0.2"/>
    <row r="4847" s="7" customFormat="1" x14ac:dyDescent="0.2"/>
    <row r="4848" s="7" customFormat="1" x14ac:dyDescent="0.2"/>
    <row r="4849" s="7" customFormat="1" x14ac:dyDescent="0.2"/>
    <row r="4850" s="7" customFormat="1" x14ac:dyDescent="0.2"/>
    <row r="4851" s="7" customFormat="1" x14ac:dyDescent="0.2"/>
    <row r="4852" s="7" customFormat="1" x14ac:dyDescent="0.2"/>
    <row r="4853" s="7" customFormat="1" x14ac:dyDescent="0.2"/>
    <row r="4854" s="7" customFormat="1" x14ac:dyDescent="0.2"/>
    <row r="4855" s="7" customFormat="1" x14ac:dyDescent="0.2"/>
    <row r="4856" s="7" customFormat="1" x14ac:dyDescent="0.2"/>
    <row r="4857" s="7" customFormat="1" x14ac:dyDescent="0.2"/>
    <row r="4858" s="7" customFormat="1" x14ac:dyDescent="0.2"/>
    <row r="4859" s="7" customFormat="1" x14ac:dyDescent="0.2"/>
    <row r="4860" s="7" customFormat="1" x14ac:dyDescent="0.2"/>
    <row r="4861" s="7" customFormat="1" x14ac:dyDescent="0.2"/>
    <row r="4862" s="7" customFormat="1" x14ac:dyDescent="0.2"/>
    <row r="4863" s="7" customFormat="1" x14ac:dyDescent="0.2"/>
    <row r="4864" s="7" customFormat="1" x14ac:dyDescent="0.2"/>
    <row r="4865" s="7" customFormat="1" x14ac:dyDescent="0.2"/>
    <row r="4866" s="7" customFormat="1" x14ac:dyDescent="0.2"/>
    <row r="4867" s="7" customFormat="1" x14ac:dyDescent="0.2"/>
    <row r="4868" s="7" customFormat="1" x14ac:dyDescent="0.2"/>
    <row r="4869" s="7" customFormat="1" x14ac:dyDescent="0.2"/>
    <row r="4870" s="7" customFormat="1" x14ac:dyDescent="0.2"/>
    <row r="4871" s="7" customFormat="1" x14ac:dyDescent="0.2"/>
    <row r="4872" s="7" customFormat="1" x14ac:dyDescent="0.2"/>
    <row r="4873" s="7" customFormat="1" x14ac:dyDescent="0.2"/>
    <row r="4874" s="7" customFormat="1" x14ac:dyDescent="0.2"/>
    <row r="4875" s="7" customFormat="1" x14ac:dyDescent="0.2"/>
    <row r="4876" s="7" customFormat="1" x14ac:dyDescent="0.2"/>
    <row r="4877" s="7" customFormat="1" x14ac:dyDescent="0.2"/>
    <row r="4878" s="7" customFormat="1" x14ac:dyDescent="0.2"/>
    <row r="4879" s="7" customFormat="1" x14ac:dyDescent="0.2"/>
    <row r="4880" s="7" customFormat="1" x14ac:dyDescent="0.2"/>
    <row r="4881" s="7" customFormat="1" x14ac:dyDescent="0.2"/>
    <row r="4882" s="7" customFormat="1" x14ac:dyDescent="0.2"/>
    <row r="4883" s="7" customFormat="1" x14ac:dyDescent="0.2"/>
    <row r="4884" s="7" customFormat="1" x14ac:dyDescent="0.2"/>
    <row r="4885" s="7" customFormat="1" x14ac:dyDescent="0.2"/>
    <row r="4886" s="7" customFormat="1" x14ac:dyDescent="0.2"/>
    <row r="4887" s="7" customFormat="1" x14ac:dyDescent="0.2"/>
    <row r="4888" s="7" customFormat="1" x14ac:dyDescent="0.2"/>
    <row r="4889" s="7" customFormat="1" x14ac:dyDescent="0.2"/>
    <row r="4890" s="7" customFormat="1" x14ac:dyDescent="0.2"/>
    <row r="4891" s="7" customFormat="1" x14ac:dyDescent="0.2"/>
    <row r="4892" s="7" customFormat="1" x14ac:dyDescent="0.2"/>
    <row r="4893" s="7" customFormat="1" x14ac:dyDescent="0.2"/>
    <row r="4894" s="7" customFormat="1" x14ac:dyDescent="0.2"/>
    <row r="4895" s="7" customFormat="1" x14ac:dyDescent="0.2"/>
    <row r="4896" s="7" customFormat="1" x14ac:dyDescent="0.2"/>
    <row r="4897" s="7" customFormat="1" x14ac:dyDescent="0.2"/>
    <row r="4898" s="7" customFormat="1" x14ac:dyDescent="0.2"/>
    <row r="4899" s="7" customFormat="1" x14ac:dyDescent="0.2"/>
    <row r="4900" s="7" customFormat="1" x14ac:dyDescent="0.2"/>
    <row r="4901" s="7" customFormat="1" x14ac:dyDescent="0.2"/>
    <row r="4902" s="7" customFormat="1" x14ac:dyDescent="0.2"/>
    <row r="4903" s="7" customFormat="1" x14ac:dyDescent="0.2"/>
    <row r="4904" s="7" customFormat="1" x14ac:dyDescent="0.2"/>
    <row r="4905" s="7" customFormat="1" x14ac:dyDescent="0.2"/>
    <row r="4906" s="7" customFormat="1" x14ac:dyDescent="0.2"/>
    <row r="4907" s="7" customFormat="1" x14ac:dyDescent="0.2"/>
    <row r="4908" s="7" customFormat="1" x14ac:dyDescent="0.2"/>
    <row r="4909" s="7" customFormat="1" x14ac:dyDescent="0.2"/>
    <row r="4910" s="7" customFormat="1" x14ac:dyDescent="0.2"/>
    <row r="4911" s="7" customFormat="1" x14ac:dyDescent="0.2"/>
    <row r="4912" s="7" customFormat="1" x14ac:dyDescent="0.2"/>
    <row r="4913" s="7" customFormat="1" x14ac:dyDescent="0.2"/>
    <row r="4914" s="7" customFormat="1" x14ac:dyDescent="0.2"/>
    <row r="4915" s="7" customFormat="1" x14ac:dyDescent="0.2"/>
    <row r="4916" s="7" customFormat="1" x14ac:dyDescent="0.2"/>
    <row r="4917" s="7" customFormat="1" x14ac:dyDescent="0.2"/>
    <row r="4918" s="7" customFormat="1" x14ac:dyDescent="0.2"/>
    <row r="4919" s="7" customFormat="1" x14ac:dyDescent="0.2"/>
    <row r="4920" s="7" customFormat="1" x14ac:dyDescent="0.2"/>
    <row r="4921" s="7" customFormat="1" x14ac:dyDescent="0.2"/>
    <row r="4922" s="7" customFormat="1" x14ac:dyDescent="0.2"/>
    <row r="4923" s="7" customFormat="1" x14ac:dyDescent="0.2"/>
    <row r="4924" s="7" customFormat="1" x14ac:dyDescent="0.2"/>
    <row r="4925" s="7" customFormat="1" x14ac:dyDescent="0.2"/>
    <row r="4926" s="7" customFormat="1" x14ac:dyDescent="0.2"/>
    <row r="4927" s="7" customFormat="1" x14ac:dyDescent="0.2"/>
    <row r="4928" s="7" customFormat="1" x14ac:dyDescent="0.2"/>
    <row r="4929" s="7" customFormat="1" x14ac:dyDescent="0.2"/>
    <row r="4930" s="7" customFormat="1" x14ac:dyDescent="0.2"/>
    <row r="4931" s="7" customFormat="1" x14ac:dyDescent="0.2"/>
    <row r="4932" s="7" customFormat="1" x14ac:dyDescent="0.2"/>
    <row r="4933" s="7" customFormat="1" x14ac:dyDescent="0.2"/>
    <row r="4934" s="7" customFormat="1" x14ac:dyDescent="0.2"/>
    <row r="4935" s="7" customFormat="1" x14ac:dyDescent="0.2"/>
    <row r="4936" s="7" customFormat="1" x14ac:dyDescent="0.2"/>
    <row r="4937" s="7" customFormat="1" x14ac:dyDescent="0.2"/>
    <row r="4938" s="7" customFormat="1" x14ac:dyDescent="0.2"/>
    <row r="4939" s="7" customFormat="1" x14ac:dyDescent="0.2"/>
    <row r="4940" s="7" customFormat="1" x14ac:dyDescent="0.2"/>
    <row r="4941" s="7" customFormat="1" x14ac:dyDescent="0.2"/>
    <row r="4942" s="7" customFormat="1" x14ac:dyDescent="0.2"/>
    <row r="4943" s="7" customFormat="1" x14ac:dyDescent="0.2"/>
    <row r="4944" s="7" customFormat="1" x14ac:dyDescent="0.2"/>
    <row r="4945" s="7" customFormat="1" x14ac:dyDescent="0.2"/>
    <row r="4946" s="7" customFormat="1" x14ac:dyDescent="0.2"/>
    <row r="4947" s="7" customFormat="1" x14ac:dyDescent="0.2"/>
    <row r="4948" s="7" customFormat="1" x14ac:dyDescent="0.2"/>
    <row r="4949" s="7" customFormat="1" x14ac:dyDescent="0.2"/>
    <row r="4950" s="7" customFormat="1" x14ac:dyDescent="0.2"/>
    <row r="4951" s="7" customFormat="1" x14ac:dyDescent="0.2"/>
    <row r="4952" s="7" customFormat="1" x14ac:dyDescent="0.2"/>
    <row r="4953" s="7" customFormat="1" x14ac:dyDescent="0.2"/>
    <row r="4954" s="7" customFormat="1" x14ac:dyDescent="0.2"/>
    <row r="4955" s="7" customFormat="1" x14ac:dyDescent="0.2"/>
    <row r="4956" s="7" customFormat="1" x14ac:dyDescent="0.2"/>
    <row r="4957" s="7" customFormat="1" x14ac:dyDescent="0.2"/>
    <row r="4958" s="7" customFormat="1" x14ac:dyDescent="0.2"/>
    <row r="4959" s="7" customFormat="1" x14ac:dyDescent="0.2"/>
    <row r="4960" s="7" customFormat="1" x14ac:dyDescent="0.2"/>
    <row r="4961" s="7" customFormat="1" x14ac:dyDescent="0.2"/>
    <row r="4962" s="7" customFormat="1" x14ac:dyDescent="0.2"/>
    <row r="4963" s="7" customFormat="1" x14ac:dyDescent="0.2"/>
    <row r="4964" s="7" customFormat="1" x14ac:dyDescent="0.2"/>
    <row r="4965" s="7" customFormat="1" x14ac:dyDescent="0.2"/>
    <row r="4966" s="7" customFormat="1" x14ac:dyDescent="0.2"/>
    <row r="4967" s="7" customFormat="1" x14ac:dyDescent="0.2"/>
    <row r="4968" s="7" customFormat="1" x14ac:dyDescent="0.2"/>
    <row r="4969" s="7" customFormat="1" x14ac:dyDescent="0.2"/>
    <row r="4970" s="7" customFormat="1" x14ac:dyDescent="0.2"/>
    <row r="4971" s="7" customFormat="1" x14ac:dyDescent="0.2"/>
    <row r="4972" s="7" customFormat="1" x14ac:dyDescent="0.2"/>
    <row r="4973" s="7" customFormat="1" x14ac:dyDescent="0.2"/>
    <row r="4974" s="7" customFormat="1" x14ac:dyDescent="0.2"/>
    <row r="4975" s="7" customFormat="1" x14ac:dyDescent="0.2"/>
    <row r="4976" s="7" customFormat="1" x14ac:dyDescent="0.2"/>
    <row r="4977" s="7" customFormat="1" x14ac:dyDescent="0.2"/>
    <row r="4978" s="7" customFormat="1" x14ac:dyDescent="0.2"/>
    <row r="4979" s="7" customFormat="1" x14ac:dyDescent="0.2"/>
    <row r="4980" s="7" customFormat="1" x14ac:dyDescent="0.2"/>
    <row r="4981" s="7" customFormat="1" x14ac:dyDescent="0.2"/>
    <row r="4982" s="7" customFormat="1" x14ac:dyDescent="0.2"/>
    <row r="4983" s="7" customFormat="1" x14ac:dyDescent="0.2"/>
    <row r="4984" s="7" customFormat="1" x14ac:dyDescent="0.2"/>
    <row r="4985" s="7" customFormat="1" x14ac:dyDescent="0.2"/>
    <row r="4986" s="7" customFormat="1" x14ac:dyDescent="0.2"/>
    <row r="4987" s="7" customFormat="1" x14ac:dyDescent="0.2"/>
    <row r="4988" s="7" customFormat="1" x14ac:dyDescent="0.2"/>
    <row r="4989" s="7" customFormat="1" x14ac:dyDescent="0.2"/>
    <row r="4990" s="7" customFormat="1" x14ac:dyDescent="0.2"/>
    <row r="4991" s="7" customFormat="1" x14ac:dyDescent="0.2"/>
    <row r="4992" s="7" customFormat="1" x14ac:dyDescent="0.2"/>
    <row r="4993" s="7" customFormat="1" x14ac:dyDescent="0.2"/>
    <row r="4994" s="7" customFormat="1" x14ac:dyDescent="0.2"/>
    <row r="4995" s="7" customFormat="1" x14ac:dyDescent="0.2"/>
    <row r="4996" s="7" customFormat="1" x14ac:dyDescent="0.2"/>
    <row r="4997" s="7" customFormat="1" x14ac:dyDescent="0.2"/>
    <row r="4998" s="7" customFormat="1" x14ac:dyDescent="0.2"/>
    <row r="4999" s="7" customFormat="1" x14ac:dyDescent="0.2"/>
    <row r="5000" s="7" customFormat="1" x14ac:dyDescent="0.2"/>
    <row r="5001" s="7" customFormat="1" x14ac:dyDescent="0.2"/>
    <row r="5002" s="7" customFormat="1" x14ac:dyDescent="0.2"/>
    <row r="5003" s="7" customFormat="1" x14ac:dyDescent="0.2"/>
    <row r="5004" s="7" customFormat="1" x14ac:dyDescent="0.2"/>
    <row r="5005" s="7" customFormat="1" x14ac:dyDescent="0.2"/>
    <row r="5006" s="7" customFormat="1" x14ac:dyDescent="0.2"/>
    <row r="5007" s="7" customFormat="1" x14ac:dyDescent="0.2"/>
    <row r="5008" s="7" customFormat="1" x14ac:dyDescent="0.2"/>
    <row r="5009" s="7" customFormat="1" x14ac:dyDescent="0.2"/>
    <row r="5010" s="7" customFormat="1" x14ac:dyDescent="0.2"/>
    <row r="5011" s="7" customFormat="1" x14ac:dyDescent="0.2"/>
    <row r="5012" s="7" customFormat="1" x14ac:dyDescent="0.2"/>
    <row r="5013" s="7" customFormat="1" x14ac:dyDescent="0.2"/>
    <row r="5014" s="7" customFormat="1" x14ac:dyDescent="0.2"/>
    <row r="5015" s="7" customFormat="1" x14ac:dyDescent="0.2"/>
    <row r="5016" s="7" customFormat="1" x14ac:dyDescent="0.2"/>
    <row r="5017" s="7" customFormat="1" x14ac:dyDescent="0.2"/>
    <row r="5018" s="7" customFormat="1" x14ac:dyDescent="0.2"/>
    <row r="5019" s="7" customFormat="1" x14ac:dyDescent="0.2"/>
    <row r="5020" s="7" customFormat="1" x14ac:dyDescent="0.2"/>
    <row r="5021" s="7" customFormat="1" x14ac:dyDescent="0.2"/>
    <row r="5022" s="7" customFormat="1" x14ac:dyDescent="0.2"/>
    <row r="5023" s="7" customFormat="1" x14ac:dyDescent="0.2"/>
    <row r="5024" s="7" customFormat="1" x14ac:dyDescent="0.2"/>
    <row r="5025" s="7" customFormat="1" x14ac:dyDescent="0.2"/>
    <row r="5026" s="7" customFormat="1" x14ac:dyDescent="0.2"/>
    <row r="5027" s="7" customFormat="1" x14ac:dyDescent="0.2"/>
    <row r="5028" s="7" customFormat="1" x14ac:dyDescent="0.2"/>
    <row r="5029" s="7" customFormat="1" x14ac:dyDescent="0.2"/>
    <row r="5030" s="7" customFormat="1" x14ac:dyDescent="0.2"/>
    <row r="5031" s="7" customFormat="1" x14ac:dyDescent="0.2"/>
    <row r="5032" s="7" customFormat="1" x14ac:dyDescent="0.2"/>
    <row r="5033" s="7" customFormat="1" x14ac:dyDescent="0.2"/>
    <row r="5034" s="7" customFormat="1" x14ac:dyDescent="0.2"/>
    <row r="5035" s="7" customFormat="1" x14ac:dyDescent="0.2"/>
    <row r="5036" s="7" customFormat="1" x14ac:dyDescent="0.2"/>
    <row r="5037" s="7" customFormat="1" x14ac:dyDescent="0.2"/>
    <row r="5038" s="7" customFormat="1" x14ac:dyDescent="0.2"/>
    <row r="5039" s="7" customFormat="1" x14ac:dyDescent="0.2"/>
    <row r="5040" s="7" customFormat="1" x14ac:dyDescent="0.2"/>
    <row r="5041" s="7" customFormat="1" x14ac:dyDescent="0.2"/>
    <row r="5042" s="7" customFormat="1" x14ac:dyDescent="0.2"/>
    <row r="5043" s="7" customFormat="1" x14ac:dyDescent="0.2"/>
    <row r="5044" s="7" customFormat="1" x14ac:dyDescent="0.2"/>
    <row r="5045" s="7" customFormat="1" x14ac:dyDescent="0.2"/>
    <row r="5046" s="7" customFormat="1" x14ac:dyDescent="0.2"/>
    <row r="5047" s="7" customFormat="1" x14ac:dyDescent="0.2"/>
    <row r="5048" s="7" customFormat="1" x14ac:dyDescent="0.2"/>
    <row r="5049" s="7" customFormat="1" x14ac:dyDescent="0.2"/>
    <row r="5050" s="7" customFormat="1" x14ac:dyDescent="0.2"/>
    <row r="5051" s="7" customFormat="1" x14ac:dyDescent="0.2"/>
    <row r="5052" s="7" customFormat="1" x14ac:dyDescent="0.2"/>
    <row r="5053" s="7" customFormat="1" x14ac:dyDescent="0.2"/>
    <row r="5054" s="7" customFormat="1" x14ac:dyDescent="0.2"/>
    <row r="5055" s="7" customFormat="1" x14ac:dyDescent="0.2"/>
    <row r="5056" s="7" customFormat="1" x14ac:dyDescent="0.2"/>
    <row r="5057" s="7" customFormat="1" x14ac:dyDescent="0.2"/>
    <row r="5058" s="7" customFormat="1" x14ac:dyDescent="0.2"/>
    <row r="5059" s="7" customFormat="1" x14ac:dyDescent="0.2"/>
    <row r="5060" s="7" customFormat="1" x14ac:dyDescent="0.2"/>
    <row r="5061" s="7" customFormat="1" x14ac:dyDescent="0.2"/>
    <row r="5062" s="7" customFormat="1" x14ac:dyDescent="0.2"/>
    <row r="5063" s="7" customFormat="1" x14ac:dyDescent="0.2"/>
    <row r="5064" s="7" customFormat="1" x14ac:dyDescent="0.2"/>
    <row r="5065" s="7" customFormat="1" x14ac:dyDescent="0.2"/>
    <row r="5066" s="7" customFormat="1" x14ac:dyDescent="0.2"/>
    <row r="5067" s="7" customFormat="1" x14ac:dyDescent="0.2"/>
    <row r="5068" s="7" customFormat="1" x14ac:dyDescent="0.2"/>
    <row r="5069" s="7" customFormat="1" x14ac:dyDescent="0.2"/>
    <row r="5070" s="7" customFormat="1" x14ac:dyDescent="0.2"/>
    <row r="5071" s="7" customFormat="1" x14ac:dyDescent="0.2"/>
    <row r="5072" s="7" customFormat="1" x14ac:dyDescent="0.2"/>
    <row r="5073" s="7" customFormat="1" x14ac:dyDescent="0.2"/>
    <row r="5074" s="7" customFormat="1" x14ac:dyDescent="0.2"/>
    <row r="5075" s="7" customFormat="1" x14ac:dyDescent="0.2"/>
    <row r="5076" s="7" customFormat="1" x14ac:dyDescent="0.2"/>
    <row r="5077" s="7" customFormat="1" x14ac:dyDescent="0.2"/>
    <row r="5078" s="7" customFormat="1" x14ac:dyDescent="0.2"/>
    <row r="5079" s="7" customFormat="1" x14ac:dyDescent="0.2"/>
    <row r="5080" s="7" customFormat="1" x14ac:dyDescent="0.2"/>
    <row r="5081" s="7" customFormat="1" x14ac:dyDescent="0.2"/>
    <row r="5082" s="7" customFormat="1" x14ac:dyDescent="0.2"/>
    <row r="5083" s="7" customFormat="1" x14ac:dyDescent="0.2"/>
    <row r="5084" s="7" customFormat="1" x14ac:dyDescent="0.2"/>
    <row r="5085" s="7" customFormat="1" x14ac:dyDescent="0.2"/>
    <row r="5086" s="7" customFormat="1" x14ac:dyDescent="0.2"/>
    <row r="5087" s="7" customFormat="1" x14ac:dyDescent="0.2"/>
    <row r="5088" s="7" customFormat="1" x14ac:dyDescent="0.2"/>
    <row r="5089" s="7" customFormat="1" x14ac:dyDescent="0.2"/>
    <row r="5090" s="7" customFormat="1" x14ac:dyDescent="0.2"/>
    <row r="5091" s="7" customFormat="1" x14ac:dyDescent="0.2"/>
    <row r="5092" s="7" customFormat="1" x14ac:dyDescent="0.2"/>
    <row r="5093" s="7" customFormat="1" x14ac:dyDescent="0.2"/>
    <row r="5094" s="7" customFormat="1" x14ac:dyDescent="0.2"/>
    <row r="5095" s="7" customFormat="1" x14ac:dyDescent="0.2"/>
    <row r="5096" s="7" customFormat="1" x14ac:dyDescent="0.2"/>
    <row r="5097" s="7" customFormat="1" x14ac:dyDescent="0.2"/>
    <row r="5098" s="7" customFormat="1" x14ac:dyDescent="0.2"/>
    <row r="5099" s="7" customFormat="1" x14ac:dyDescent="0.2"/>
    <row r="5100" s="7" customFormat="1" x14ac:dyDescent="0.2"/>
    <row r="5101" s="7" customFormat="1" x14ac:dyDescent="0.2"/>
    <row r="5102" s="7" customFormat="1" x14ac:dyDescent="0.2"/>
    <row r="5103" s="7" customFormat="1" x14ac:dyDescent="0.2"/>
    <row r="5104" s="7" customFormat="1" x14ac:dyDescent="0.2"/>
    <row r="5105" s="7" customFormat="1" x14ac:dyDescent="0.2"/>
    <row r="5106" s="7" customFormat="1" x14ac:dyDescent="0.2"/>
    <row r="5107" s="7" customFormat="1" x14ac:dyDescent="0.2"/>
    <row r="5108" s="7" customFormat="1" x14ac:dyDescent="0.2"/>
    <row r="5109" s="7" customFormat="1" x14ac:dyDescent="0.2"/>
    <row r="5110" s="7" customFormat="1" x14ac:dyDescent="0.2"/>
    <row r="5111" s="7" customFormat="1" x14ac:dyDescent="0.2"/>
    <row r="5112" s="7" customFormat="1" x14ac:dyDescent="0.2"/>
    <row r="5113" s="7" customFormat="1" x14ac:dyDescent="0.2"/>
    <row r="5114" s="7" customFormat="1" x14ac:dyDescent="0.2"/>
    <row r="5115" s="7" customFormat="1" x14ac:dyDescent="0.2"/>
    <row r="5116" s="7" customFormat="1" x14ac:dyDescent="0.2"/>
    <row r="5117" s="7" customFormat="1" x14ac:dyDescent="0.2"/>
    <row r="5118" s="7" customFormat="1" x14ac:dyDescent="0.2"/>
    <row r="5119" s="7" customFormat="1" x14ac:dyDescent="0.2"/>
    <row r="5120" s="7" customFormat="1" x14ac:dyDescent="0.2"/>
    <row r="5121" s="7" customFormat="1" x14ac:dyDescent="0.2"/>
    <row r="5122" s="7" customFormat="1" x14ac:dyDescent="0.2"/>
    <row r="5123" s="7" customFormat="1" x14ac:dyDescent="0.2"/>
    <row r="5124" s="7" customFormat="1" x14ac:dyDescent="0.2"/>
    <row r="5125" s="7" customFormat="1" x14ac:dyDescent="0.2"/>
    <row r="5126" s="7" customFormat="1" x14ac:dyDescent="0.2"/>
    <row r="5127" s="7" customFormat="1" x14ac:dyDescent="0.2"/>
    <row r="5128" s="7" customFormat="1" x14ac:dyDescent="0.2"/>
    <row r="5129" s="7" customFormat="1" x14ac:dyDescent="0.2"/>
    <row r="5130" s="7" customFormat="1" x14ac:dyDescent="0.2"/>
    <row r="5131" s="7" customFormat="1" x14ac:dyDescent="0.2"/>
    <row r="5132" s="7" customFormat="1" x14ac:dyDescent="0.2"/>
    <row r="5133" s="7" customFormat="1" x14ac:dyDescent="0.2"/>
    <row r="5134" s="7" customFormat="1" x14ac:dyDescent="0.2"/>
    <row r="5135" s="7" customFormat="1" x14ac:dyDescent="0.2"/>
    <row r="5136" s="7" customFormat="1" x14ac:dyDescent="0.2"/>
    <row r="5137" s="7" customFormat="1" x14ac:dyDescent="0.2"/>
    <row r="5138" s="7" customFormat="1" x14ac:dyDescent="0.2"/>
    <row r="5139" s="7" customFormat="1" x14ac:dyDescent="0.2"/>
    <row r="5140" s="7" customFormat="1" x14ac:dyDescent="0.2"/>
    <row r="5141" s="7" customFormat="1" x14ac:dyDescent="0.2"/>
    <row r="5142" s="7" customFormat="1" x14ac:dyDescent="0.2"/>
    <row r="5143" s="7" customFormat="1" x14ac:dyDescent="0.2"/>
    <row r="5144" s="7" customFormat="1" x14ac:dyDescent="0.2"/>
    <row r="5145" s="7" customFormat="1" x14ac:dyDescent="0.2"/>
    <row r="5146" s="7" customFormat="1" x14ac:dyDescent="0.2"/>
    <row r="5147" s="7" customFormat="1" x14ac:dyDescent="0.2"/>
    <row r="5148" s="7" customFormat="1" x14ac:dyDescent="0.2"/>
    <row r="5149" s="7" customFormat="1" x14ac:dyDescent="0.2"/>
    <row r="5150" s="7" customFormat="1" x14ac:dyDescent="0.2"/>
    <row r="5151" s="7" customFormat="1" x14ac:dyDescent="0.2"/>
    <row r="5152" s="7" customFormat="1" x14ac:dyDescent="0.2"/>
    <row r="5153" s="7" customFormat="1" x14ac:dyDescent="0.2"/>
    <row r="5154" s="7" customFormat="1" x14ac:dyDescent="0.2"/>
    <row r="5155" s="7" customFormat="1" x14ac:dyDescent="0.2"/>
    <row r="5156" s="7" customFormat="1" x14ac:dyDescent="0.2"/>
    <row r="5157" s="7" customFormat="1" x14ac:dyDescent="0.2"/>
    <row r="5158" s="7" customFormat="1" x14ac:dyDescent="0.2"/>
    <row r="5159" s="7" customFormat="1" x14ac:dyDescent="0.2"/>
    <row r="5160" s="7" customFormat="1" x14ac:dyDescent="0.2"/>
    <row r="5161" s="7" customFormat="1" x14ac:dyDescent="0.2"/>
    <row r="5162" s="7" customFormat="1" x14ac:dyDescent="0.2"/>
    <row r="5163" s="7" customFormat="1" x14ac:dyDescent="0.2"/>
    <row r="5164" s="7" customFormat="1" x14ac:dyDescent="0.2"/>
    <row r="5165" s="7" customFormat="1" x14ac:dyDescent="0.2"/>
    <row r="5166" s="7" customFormat="1" x14ac:dyDescent="0.2"/>
    <row r="5167" s="7" customFormat="1" x14ac:dyDescent="0.2"/>
    <row r="5168" s="7" customFormat="1" x14ac:dyDescent="0.2"/>
    <row r="5169" s="7" customFormat="1" x14ac:dyDescent="0.2"/>
    <row r="5170" s="7" customFormat="1" x14ac:dyDescent="0.2"/>
    <row r="5171" s="7" customFormat="1" x14ac:dyDescent="0.2"/>
    <row r="5172" s="7" customFormat="1" x14ac:dyDescent="0.2"/>
    <row r="5173" s="7" customFormat="1" x14ac:dyDescent="0.2"/>
    <row r="5174" s="7" customFormat="1" x14ac:dyDescent="0.2"/>
    <row r="5175" s="7" customFormat="1" x14ac:dyDescent="0.2"/>
    <row r="5176" s="7" customFormat="1" x14ac:dyDescent="0.2"/>
    <row r="5177" s="7" customFormat="1" x14ac:dyDescent="0.2"/>
    <row r="5178" s="7" customFormat="1" x14ac:dyDescent="0.2"/>
    <row r="5179" s="7" customFormat="1" x14ac:dyDescent="0.2"/>
    <row r="5180" s="7" customFormat="1" x14ac:dyDescent="0.2"/>
    <row r="5181" s="7" customFormat="1" x14ac:dyDescent="0.2"/>
    <row r="5182" s="7" customFormat="1" x14ac:dyDescent="0.2"/>
    <row r="5183" s="7" customFormat="1" x14ac:dyDescent="0.2"/>
    <row r="5184" s="7" customFormat="1" x14ac:dyDescent="0.2"/>
    <row r="5185" s="7" customFormat="1" x14ac:dyDescent="0.2"/>
    <row r="5186" s="7" customFormat="1" x14ac:dyDescent="0.2"/>
    <row r="5187" s="7" customFormat="1" x14ac:dyDescent="0.2"/>
    <row r="5188" s="7" customFormat="1" x14ac:dyDescent="0.2"/>
    <row r="5189" s="7" customFormat="1" x14ac:dyDescent="0.2"/>
    <row r="5190" s="7" customFormat="1" x14ac:dyDescent="0.2"/>
    <row r="5191" s="7" customFormat="1" x14ac:dyDescent="0.2"/>
    <row r="5192" s="7" customFormat="1" x14ac:dyDescent="0.2"/>
    <row r="5193" s="7" customFormat="1" x14ac:dyDescent="0.2"/>
    <row r="5194" s="7" customFormat="1" x14ac:dyDescent="0.2"/>
    <row r="5195" s="7" customFormat="1" x14ac:dyDescent="0.2"/>
    <row r="5196" s="7" customFormat="1" x14ac:dyDescent="0.2"/>
    <row r="5197" s="7" customFormat="1" x14ac:dyDescent="0.2"/>
    <row r="5198" s="7" customFormat="1" x14ac:dyDescent="0.2"/>
    <row r="5199" s="7" customFormat="1" x14ac:dyDescent="0.2"/>
    <row r="5200" s="7" customFormat="1" x14ac:dyDescent="0.2"/>
    <row r="5201" s="7" customFormat="1" x14ac:dyDescent="0.2"/>
    <row r="5202" s="7" customFormat="1" x14ac:dyDescent="0.2"/>
    <row r="5203" s="7" customFormat="1" x14ac:dyDescent="0.2"/>
    <row r="5204" s="7" customFormat="1" x14ac:dyDescent="0.2"/>
    <row r="5205" s="7" customFormat="1" x14ac:dyDescent="0.2"/>
    <row r="5206" s="7" customFormat="1" x14ac:dyDescent="0.2"/>
    <row r="5207" s="7" customFormat="1" x14ac:dyDescent="0.2"/>
    <row r="5208" s="7" customFormat="1" x14ac:dyDescent="0.2"/>
    <row r="5209" s="7" customFormat="1" x14ac:dyDescent="0.2"/>
    <row r="5210" s="7" customFormat="1" x14ac:dyDescent="0.2"/>
    <row r="5211" s="7" customFormat="1" x14ac:dyDescent="0.2"/>
    <row r="5212" s="7" customFormat="1" x14ac:dyDescent="0.2"/>
    <row r="5213" s="7" customFormat="1" x14ac:dyDescent="0.2"/>
    <row r="5214" s="7" customFormat="1" x14ac:dyDescent="0.2"/>
    <row r="5215" s="7" customFormat="1" x14ac:dyDescent="0.2"/>
    <row r="5216" s="7" customFormat="1" x14ac:dyDescent="0.2"/>
    <row r="5217" s="7" customFormat="1" x14ac:dyDescent="0.2"/>
    <row r="5218" s="7" customFormat="1" x14ac:dyDescent="0.2"/>
    <row r="5219" s="7" customFormat="1" x14ac:dyDescent="0.2"/>
    <row r="5220" s="7" customFormat="1" x14ac:dyDescent="0.2"/>
    <row r="5221" s="7" customFormat="1" x14ac:dyDescent="0.2"/>
    <row r="5222" s="7" customFormat="1" x14ac:dyDescent="0.2"/>
    <row r="5223" s="7" customFormat="1" x14ac:dyDescent="0.2"/>
    <row r="5224" s="7" customFormat="1" x14ac:dyDescent="0.2"/>
    <row r="5225" s="7" customFormat="1" x14ac:dyDescent="0.2"/>
    <row r="5226" s="7" customFormat="1" x14ac:dyDescent="0.2"/>
    <row r="5227" s="7" customFormat="1" x14ac:dyDescent="0.2"/>
    <row r="5228" s="7" customFormat="1" x14ac:dyDescent="0.2"/>
    <row r="5229" s="7" customFormat="1" x14ac:dyDescent="0.2"/>
    <row r="5230" s="7" customFormat="1" x14ac:dyDescent="0.2"/>
    <row r="5231" s="7" customFormat="1" x14ac:dyDescent="0.2"/>
    <row r="5232" s="7" customFormat="1" x14ac:dyDescent="0.2"/>
    <row r="5233" s="7" customFormat="1" x14ac:dyDescent="0.2"/>
    <row r="5234" s="7" customFormat="1" x14ac:dyDescent="0.2"/>
    <row r="5235" s="7" customFormat="1" x14ac:dyDescent="0.2"/>
    <row r="5236" s="7" customFormat="1" x14ac:dyDescent="0.2"/>
    <row r="5237" s="7" customFormat="1" x14ac:dyDescent="0.2"/>
    <row r="5238" s="7" customFormat="1" x14ac:dyDescent="0.2"/>
    <row r="5239" s="7" customFormat="1" x14ac:dyDescent="0.2"/>
    <row r="5240" s="7" customFormat="1" x14ac:dyDescent="0.2"/>
    <row r="5241" s="7" customFormat="1" x14ac:dyDescent="0.2"/>
    <row r="5242" s="7" customFormat="1" x14ac:dyDescent="0.2"/>
    <row r="5243" s="7" customFormat="1" x14ac:dyDescent="0.2"/>
    <row r="5244" s="7" customFormat="1" x14ac:dyDescent="0.2"/>
    <row r="5245" s="7" customFormat="1" x14ac:dyDescent="0.2"/>
    <row r="5246" s="7" customFormat="1" x14ac:dyDescent="0.2"/>
    <row r="5247" s="7" customFormat="1" x14ac:dyDescent="0.2"/>
    <row r="5248" s="7" customFormat="1" x14ac:dyDescent="0.2"/>
    <row r="5249" s="7" customFormat="1" x14ac:dyDescent="0.2"/>
    <row r="5250" s="7" customFormat="1" x14ac:dyDescent="0.2"/>
    <row r="5251" s="7" customFormat="1" x14ac:dyDescent="0.2"/>
    <row r="5252" s="7" customFormat="1" x14ac:dyDescent="0.2"/>
    <row r="5253" s="7" customFormat="1" x14ac:dyDescent="0.2"/>
    <row r="5254" s="7" customFormat="1" x14ac:dyDescent="0.2"/>
    <row r="5255" s="7" customFormat="1" x14ac:dyDescent="0.2"/>
    <row r="5256" s="7" customFormat="1" x14ac:dyDescent="0.2"/>
    <row r="5257" s="7" customFormat="1" x14ac:dyDescent="0.2"/>
    <row r="5258" s="7" customFormat="1" x14ac:dyDescent="0.2"/>
    <row r="5259" s="7" customFormat="1" x14ac:dyDescent="0.2"/>
    <row r="5260" s="7" customFormat="1" x14ac:dyDescent="0.2"/>
    <row r="5261" s="7" customFormat="1" x14ac:dyDescent="0.2"/>
    <row r="5262" s="7" customFormat="1" x14ac:dyDescent="0.2"/>
    <row r="5263" s="7" customFormat="1" x14ac:dyDescent="0.2"/>
    <row r="5264" s="7" customFormat="1" x14ac:dyDescent="0.2"/>
    <row r="5265" s="7" customFormat="1" x14ac:dyDescent="0.2"/>
    <row r="5266" s="7" customFormat="1" x14ac:dyDescent="0.2"/>
    <row r="5267" s="7" customFormat="1" x14ac:dyDescent="0.2"/>
    <row r="5268" s="7" customFormat="1" x14ac:dyDescent="0.2"/>
    <row r="5269" s="7" customFormat="1" x14ac:dyDescent="0.2"/>
    <row r="5270" s="7" customFormat="1" x14ac:dyDescent="0.2"/>
    <row r="5271" s="7" customFormat="1" x14ac:dyDescent="0.2"/>
    <row r="5272" s="7" customFormat="1" x14ac:dyDescent="0.2"/>
    <row r="5273" s="7" customFormat="1" x14ac:dyDescent="0.2"/>
    <row r="5274" s="7" customFormat="1" x14ac:dyDescent="0.2"/>
    <row r="5275" s="7" customFormat="1" x14ac:dyDescent="0.2"/>
    <row r="5276" s="7" customFormat="1" x14ac:dyDescent="0.2"/>
    <row r="5277" s="7" customFormat="1" x14ac:dyDescent="0.2"/>
    <row r="5278" s="7" customFormat="1" x14ac:dyDescent="0.2"/>
    <row r="5279" s="7" customFormat="1" x14ac:dyDescent="0.2"/>
    <row r="5280" s="7" customFormat="1" x14ac:dyDescent="0.2"/>
    <row r="5281" s="7" customFormat="1" x14ac:dyDescent="0.2"/>
    <row r="5282" s="7" customFormat="1" x14ac:dyDescent="0.2"/>
    <row r="5283" s="7" customFormat="1" x14ac:dyDescent="0.2"/>
    <row r="5284" s="7" customFormat="1" x14ac:dyDescent="0.2"/>
    <row r="5285" s="7" customFormat="1" x14ac:dyDescent="0.2"/>
    <row r="5286" s="7" customFormat="1" x14ac:dyDescent="0.2"/>
    <row r="5287" s="7" customFormat="1" x14ac:dyDescent="0.2"/>
    <row r="5288" s="7" customFormat="1" x14ac:dyDescent="0.2"/>
    <row r="5289" s="7" customFormat="1" x14ac:dyDescent="0.2"/>
    <row r="5290" s="7" customFormat="1" x14ac:dyDescent="0.2"/>
    <row r="5291" s="7" customFormat="1" x14ac:dyDescent="0.2"/>
    <row r="5292" s="7" customFormat="1" x14ac:dyDescent="0.2"/>
    <row r="5293" s="7" customFormat="1" x14ac:dyDescent="0.2"/>
    <row r="5294" s="7" customFormat="1" x14ac:dyDescent="0.2"/>
    <row r="5295" s="7" customFormat="1" x14ac:dyDescent="0.2"/>
    <row r="5296" s="7" customFormat="1" x14ac:dyDescent="0.2"/>
    <row r="5297" s="7" customFormat="1" x14ac:dyDescent="0.2"/>
    <row r="5298" s="7" customFormat="1" x14ac:dyDescent="0.2"/>
    <row r="5299" s="7" customFormat="1" x14ac:dyDescent="0.2"/>
    <row r="5300" s="7" customFormat="1" x14ac:dyDescent="0.2"/>
    <row r="5301" s="7" customFormat="1" x14ac:dyDescent="0.2"/>
    <row r="5302" s="7" customFormat="1" x14ac:dyDescent="0.2"/>
    <row r="5303" s="7" customFormat="1" x14ac:dyDescent="0.2"/>
    <row r="5304" s="7" customFormat="1" x14ac:dyDescent="0.2"/>
    <row r="5305" s="7" customFormat="1" x14ac:dyDescent="0.2"/>
    <row r="5306" s="7" customFormat="1" x14ac:dyDescent="0.2"/>
    <row r="5307" s="7" customFormat="1" x14ac:dyDescent="0.2"/>
    <row r="5308" s="7" customFormat="1" x14ac:dyDescent="0.2"/>
    <row r="5309" s="7" customFormat="1" x14ac:dyDescent="0.2"/>
    <row r="5310" s="7" customFormat="1" x14ac:dyDescent="0.2"/>
    <row r="5311" s="7" customFormat="1" x14ac:dyDescent="0.2"/>
    <row r="5312" s="7" customFormat="1" x14ac:dyDescent="0.2"/>
    <row r="5313" s="7" customFormat="1" x14ac:dyDescent="0.2"/>
    <row r="5314" s="7" customFormat="1" x14ac:dyDescent="0.2"/>
    <row r="5315" s="7" customFormat="1" x14ac:dyDescent="0.2"/>
    <row r="5316" s="7" customFormat="1" x14ac:dyDescent="0.2"/>
    <row r="5317" s="7" customFormat="1" x14ac:dyDescent="0.2"/>
    <row r="5318" s="7" customFormat="1" x14ac:dyDescent="0.2"/>
    <row r="5319" s="7" customFormat="1" x14ac:dyDescent="0.2"/>
    <row r="5320" s="7" customFormat="1" x14ac:dyDescent="0.2"/>
    <row r="5321" s="7" customFormat="1" x14ac:dyDescent="0.2"/>
    <row r="5322" s="7" customFormat="1" x14ac:dyDescent="0.2"/>
    <row r="5323" s="7" customFormat="1" x14ac:dyDescent="0.2"/>
    <row r="5324" s="7" customFormat="1" x14ac:dyDescent="0.2"/>
    <row r="5325" s="7" customFormat="1" x14ac:dyDescent="0.2"/>
    <row r="5326" s="7" customFormat="1" x14ac:dyDescent="0.2"/>
    <row r="5327" s="7" customFormat="1" x14ac:dyDescent="0.2"/>
    <row r="5328" s="7" customFormat="1" x14ac:dyDescent="0.2"/>
    <row r="5329" s="7" customFormat="1" x14ac:dyDescent="0.2"/>
    <row r="5330" s="7" customFormat="1" x14ac:dyDescent="0.2"/>
    <row r="5331" s="7" customFormat="1" x14ac:dyDescent="0.2"/>
    <row r="5332" s="7" customFormat="1" x14ac:dyDescent="0.2"/>
    <row r="5333" s="7" customFormat="1" x14ac:dyDescent="0.2"/>
    <row r="5334" s="7" customFormat="1" x14ac:dyDescent="0.2"/>
    <row r="5335" s="7" customFormat="1" x14ac:dyDescent="0.2"/>
    <row r="5336" s="7" customFormat="1" x14ac:dyDescent="0.2"/>
    <row r="5337" s="7" customFormat="1" x14ac:dyDescent="0.2"/>
    <row r="5338" s="7" customFormat="1" x14ac:dyDescent="0.2"/>
    <row r="5339" s="7" customFormat="1" x14ac:dyDescent="0.2"/>
    <row r="5340" s="7" customFormat="1" x14ac:dyDescent="0.2"/>
    <row r="5341" s="7" customFormat="1" x14ac:dyDescent="0.2"/>
    <row r="5342" s="7" customFormat="1" x14ac:dyDescent="0.2"/>
    <row r="5343" s="7" customFormat="1" x14ac:dyDescent="0.2"/>
    <row r="5344" s="7" customFormat="1" x14ac:dyDescent="0.2"/>
    <row r="5345" s="7" customFormat="1" x14ac:dyDescent="0.2"/>
    <row r="5346" s="7" customFormat="1" x14ac:dyDescent="0.2"/>
    <row r="5347" s="7" customFormat="1" x14ac:dyDescent="0.2"/>
    <row r="5348" s="7" customFormat="1" x14ac:dyDescent="0.2"/>
    <row r="5349" s="7" customFormat="1" x14ac:dyDescent="0.2"/>
    <row r="5350" s="7" customFormat="1" x14ac:dyDescent="0.2"/>
    <row r="5351" s="7" customFormat="1" x14ac:dyDescent="0.2"/>
    <row r="5352" s="7" customFormat="1" x14ac:dyDescent="0.2"/>
    <row r="5353" s="7" customFormat="1" x14ac:dyDescent="0.2"/>
    <row r="5354" s="7" customFormat="1" x14ac:dyDescent="0.2"/>
    <row r="5355" s="7" customFormat="1" x14ac:dyDescent="0.2"/>
    <row r="5356" s="7" customFormat="1" x14ac:dyDescent="0.2"/>
    <row r="5357" s="7" customFormat="1" x14ac:dyDescent="0.2"/>
    <row r="5358" s="7" customFormat="1" x14ac:dyDescent="0.2"/>
    <row r="5359" s="7" customFormat="1" x14ac:dyDescent="0.2"/>
    <row r="5360" s="7" customFormat="1" x14ac:dyDescent="0.2"/>
    <row r="5361" s="7" customFormat="1" x14ac:dyDescent="0.2"/>
    <row r="5362" s="7" customFormat="1" x14ac:dyDescent="0.2"/>
    <row r="5363" s="7" customFormat="1" x14ac:dyDescent="0.2"/>
    <row r="5364" s="7" customFormat="1" x14ac:dyDescent="0.2"/>
    <row r="5365" s="7" customFormat="1" x14ac:dyDescent="0.2"/>
    <row r="5366" s="7" customFormat="1" x14ac:dyDescent="0.2"/>
    <row r="5367" s="7" customFormat="1" x14ac:dyDescent="0.2"/>
    <row r="5368" s="7" customFormat="1" x14ac:dyDescent="0.2"/>
    <row r="5369" s="7" customFormat="1" x14ac:dyDescent="0.2"/>
    <row r="5370" s="7" customFormat="1" x14ac:dyDescent="0.2"/>
    <row r="5371" s="7" customFormat="1" x14ac:dyDescent="0.2"/>
    <row r="5372" s="7" customFormat="1" x14ac:dyDescent="0.2"/>
    <row r="5373" s="7" customFormat="1" x14ac:dyDescent="0.2"/>
    <row r="5374" s="7" customFormat="1" x14ac:dyDescent="0.2"/>
    <row r="5375" s="7" customFormat="1" x14ac:dyDescent="0.2"/>
    <row r="5376" s="7" customFormat="1" x14ac:dyDescent="0.2"/>
    <row r="5377" s="7" customFormat="1" x14ac:dyDescent="0.2"/>
    <row r="5378" s="7" customFormat="1" x14ac:dyDescent="0.2"/>
    <row r="5379" s="7" customFormat="1" x14ac:dyDescent="0.2"/>
    <row r="5380" s="7" customFormat="1" x14ac:dyDescent="0.2"/>
    <row r="5381" s="7" customFormat="1" x14ac:dyDescent="0.2"/>
    <row r="5382" s="7" customFormat="1" x14ac:dyDescent="0.2"/>
    <row r="5383" s="7" customFormat="1" x14ac:dyDescent="0.2"/>
    <row r="5384" s="7" customFormat="1" x14ac:dyDescent="0.2"/>
    <row r="5385" s="7" customFormat="1" x14ac:dyDescent="0.2"/>
    <row r="5386" s="7" customFormat="1" x14ac:dyDescent="0.2"/>
    <row r="5387" s="7" customFormat="1" x14ac:dyDescent="0.2"/>
    <row r="5388" s="7" customFormat="1" x14ac:dyDescent="0.2"/>
    <row r="5389" s="7" customFormat="1" x14ac:dyDescent="0.2"/>
    <row r="5390" s="7" customFormat="1" x14ac:dyDescent="0.2"/>
    <row r="5391" s="7" customFormat="1" x14ac:dyDescent="0.2"/>
    <row r="5392" s="7" customFormat="1" x14ac:dyDescent="0.2"/>
    <row r="5393" s="7" customFormat="1" x14ac:dyDescent="0.2"/>
    <row r="5394" s="7" customFormat="1" x14ac:dyDescent="0.2"/>
    <row r="5395" s="7" customFormat="1" x14ac:dyDescent="0.2"/>
    <row r="5396" s="7" customFormat="1" x14ac:dyDescent="0.2"/>
    <row r="5397" s="7" customFormat="1" x14ac:dyDescent="0.2"/>
    <row r="5398" s="7" customFormat="1" x14ac:dyDescent="0.2"/>
    <row r="5399" s="7" customFormat="1" x14ac:dyDescent="0.2"/>
    <row r="5400" s="7" customFormat="1" x14ac:dyDescent="0.2"/>
    <row r="5401" s="7" customFormat="1" x14ac:dyDescent="0.2"/>
    <row r="5402" s="7" customFormat="1" x14ac:dyDescent="0.2"/>
    <row r="5403" s="7" customFormat="1" x14ac:dyDescent="0.2"/>
    <row r="5404" s="7" customFormat="1" x14ac:dyDescent="0.2"/>
    <row r="5405" s="7" customFormat="1" x14ac:dyDescent="0.2"/>
    <row r="5406" s="7" customFormat="1" x14ac:dyDescent="0.2"/>
    <row r="5407" s="7" customFormat="1" x14ac:dyDescent="0.2"/>
    <row r="5408" s="7" customFormat="1" x14ac:dyDescent="0.2"/>
    <row r="5409" s="7" customFormat="1" x14ac:dyDescent="0.2"/>
    <row r="5410" s="7" customFormat="1" x14ac:dyDescent="0.2"/>
    <row r="5411" s="7" customFormat="1" x14ac:dyDescent="0.2"/>
    <row r="5412" s="7" customFormat="1" x14ac:dyDescent="0.2"/>
    <row r="5413" s="7" customFormat="1" x14ac:dyDescent="0.2"/>
    <row r="5414" s="7" customFormat="1" x14ac:dyDescent="0.2"/>
    <row r="5415" s="7" customFormat="1" x14ac:dyDescent="0.2"/>
    <row r="5416" s="7" customFormat="1" x14ac:dyDescent="0.2"/>
    <row r="5417" s="7" customFormat="1" x14ac:dyDescent="0.2"/>
    <row r="5418" s="7" customFormat="1" x14ac:dyDescent="0.2"/>
    <row r="5419" s="7" customFormat="1" x14ac:dyDescent="0.2"/>
    <row r="5420" s="7" customFormat="1" x14ac:dyDescent="0.2"/>
    <row r="5421" s="7" customFormat="1" x14ac:dyDescent="0.2"/>
    <row r="5422" s="7" customFormat="1" x14ac:dyDescent="0.2"/>
    <row r="5423" s="7" customFormat="1" x14ac:dyDescent="0.2"/>
    <row r="5424" s="7" customFormat="1" x14ac:dyDescent="0.2"/>
    <row r="5425" s="7" customFormat="1" x14ac:dyDescent="0.2"/>
    <row r="5426" s="7" customFormat="1" x14ac:dyDescent="0.2"/>
    <row r="5427" s="7" customFormat="1" x14ac:dyDescent="0.2"/>
    <row r="5428" s="7" customFormat="1" x14ac:dyDescent="0.2"/>
    <row r="5429" s="7" customFormat="1" x14ac:dyDescent="0.2"/>
    <row r="5430" s="7" customFormat="1" x14ac:dyDescent="0.2"/>
    <row r="5431" s="7" customFormat="1" x14ac:dyDescent="0.2"/>
    <row r="5432" s="7" customFormat="1" x14ac:dyDescent="0.2"/>
    <row r="5433" s="7" customFormat="1" x14ac:dyDescent="0.2"/>
    <row r="5434" s="7" customFormat="1" x14ac:dyDescent="0.2"/>
    <row r="5435" s="7" customFormat="1" x14ac:dyDescent="0.2"/>
    <row r="5436" s="7" customFormat="1" x14ac:dyDescent="0.2"/>
    <row r="5437" s="7" customFormat="1" x14ac:dyDescent="0.2"/>
    <row r="5438" s="7" customFormat="1" x14ac:dyDescent="0.2"/>
    <row r="5439" s="7" customFormat="1" x14ac:dyDescent="0.2"/>
    <row r="5440" s="7" customFormat="1" x14ac:dyDescent="0.2"/>
    <row r="5441" s="7" customFormat="1" x14ac:dyDescent="0.2"/>
    <row r="5442" s="7" customFormat="1" x14ac:dyDescent="0.2"/>
    <row r="5443" s="7" customFormat="1" x14ac:dyDescent="0.2"/>
    <row r="5444" s="7" customFormat="1" x14ac:dyDescent="0.2"/>
    <row r="5445" s="7" customFormat="1" x14ac:dyDescent="0.2"/>
    <row r="5446" s="7" customFormat="1" x14ac:dyDescent="0.2"/>
    <row r="5447" s="7" customFormat="1" x14ac:dyDescent="0.2"/>
    <row r="5448" s="7" customFormat="1" x14ac:dyDescent="0.2"/>
    <row r="5449" s="7" customFormat="1" x14ac:dyDescent="0.2"/>
    <row r="5450" s="7" customFormat="1" x14ac:dyDescent="0.2"/>
    <row r="5451" s="7" customFormat="1" x14ac:dyDescent="0.2"/>
    <row r="5452" s="7" customFormat="1" x14ac:dyDescent="0.2"/>
    <row r="5453" s="7" customFormat="1" x14ac:dyDescent="0.2"/>
    <row r="5454" s="7" customFormat="1" x14ac:dyDescent="0.2"/>
    <row r="5455" s="7" customFormat="1" x14ac:dyDescent="0.2"/>
    <row r="5456" s="7" customFormat="1" x14ac:dyDescent="0.2"/>
    <row r="5457" s="7" customFormat="1" x14ac:dyDescent="0.2"/>
    <row r="5458" s="7" customFormat="1" x14ac:dyDescent="0.2"/>
    <row r="5459" s="7" customFormat="1" x14ac:dyDescent="0.2"/>
    <row r="5460" s="7" customFormat="1" x14ac:dyDescent="0.2"/>
    <row r="5461" s="7" customFormat="1" x14ac:dyDescent="0.2"/>
    <row r="5462" s="7" customFormat="1" x14ac:dyDescent="0.2"/>
    <row r="5463" s="7" customFormat="1" x14ac:dyDescent="0.2"/>
    <row r="5464" s="7" customFormat="1" x14ac:dyDescent="0.2"/>
    <row r="5465" s="7" customFormat="1" x14ac:dyDescent="0.2"/>
    <row r="5466" s="7" customFormat="1" x14ac:dyDescent="0.2"/>
    <row r="5467" s="7" customFormat="1" x14ac:dyDescent="0.2"/>
    <row r="5468" s="7" customFormat="1" x14ac:dyDescent="0.2"/>
    <row r="5469" s="7" customFormat="1" x14ac:dyDescent="0.2"/>
    <row r="5470" s="7" customFormat="1" x14ac:dyDescent="0.2"/>
    <row r="5471" s="7" customFormat="1" x14ac:dyDescent="0.2"/>
    <row r="5472" s="7" customFormat="1" x14ac:dyDescent="0.2"/>
    <row r="5473" s="7" customFormat="1" x14ac:dyDescent="0.2"/>
    <row r="5474" s="7" customFormat="1" x14ac:dyDescent="0.2"/>
    <row r="5475" s="7" customFormat="1" x14ac:dyDescent="0.2"/>
    <row r="5476" s="7" customFormat="1" x14ac:dyDescent="0.2"/>
    <row r="5477" s="7" customFormat="1" x14ac:dyDescent="0.2"/>
    <row r="5478" s="7" customFormat="1" x14ac:dyDescent="0.2"/>
    <row r="5479" s="7" customFormat="1" x14ac:dyDescent="0.2"/>
    <row r="5480" s="7" customFormat="1" x14ac:dyDescent="0.2"/>
    <row r="5481" s="7" customFormat="1" x14ac:dyDescent="0.2"/>
    <row r="5482" s="7" customFormat="1" x14ac:dyDescent="0.2"/>
    <row r="5483" s="7" customFormat="1" x14ac:dyDescent="0.2"/>
    <row r="5484" s="7" customFormat="1" x14ac:dyDescent="0.2"/>
    <row r="5485" s="7" customFormat="1" x14ac:dyDescent="0.2"/>
    <row r="5486" s="7" customFormat="1" x14ac:dyDescent="0.2"/>
    <row r="5487" s="7" customFormat="1" x14ac:dyDescent="0.2"/>
    <row r="5488" s="7" customFormat="1" x14ac:dyDescent="0.2"/>
    <row r="5489" s="7" customFormat="1" x14ac:dyDescent="0.2"/>
    <row r="5490" s="7" customFormat="1" x14ac:dyDescent="0.2"/>
    <row r="5491" s="7" customFormat="1" x14ac:dyDescent="0.2"/>
    <row r="5492" s="7" customFormat="1" x14ac:dyDescent="0.2"/>
    <row r="5493" s="7" customFormat="1" x14ac:dyDescent="0.2"/>
    <row r="5494" s="7" customFormat="1" x14ac:dyDescent="0.2"/>
    <row r="5495" s="7" customFormat="1" x14ac:dyDescent="0.2"/>
    <row r="5496" s="7" customFormat="1" x14ac:dyDescent="0.2"/>
    <row r="5497" s="7" customFormat="1" x14ac:dyDescent="0.2"/>
    <row r="5498" s="7" customFormat="1" x14ac:dyDescent="0.2"/>
    <row r="5499" s="7" customFormat="1" x14ac:dyDescent="0.2"/>
    <row r="5500" s="7" customFormat="1" x14ac:dyDescent="0.2"/>
    <row r="5501" s="7" customFormat="1" x14ac:dyDescent="0.2"/>
    <row r="5502" s="7" customFormat="1" x14ac:dyDescent="0.2"/>
    <row r="5503" s="7" customFormat="1" x14ac:dyDescent="0.2"/>
    <row r="5504" s="7" customFormat="1" x14ac:dyDescent="0.2"/>
    <row r="5505" s="7" customFormat="1" x14ac:dyDescent="0.2"/>
    <row r="5506" s="7" customFormat="1" x14ac:dyDescent="0.2"/>
    <row r="5507" s="7" customFormat="1" x14ac:dyDescent="0.2"/>
    <row r="5508" s="7" customFormat="1" x14ac:dyDescent="0.2"/>
    <row r="5509" s="7" customFormat="1" x14ac:dyDescent="0.2"/>
    <row r="5510" s="7" customFormat="1" x14ac:dyDescent="0.2"/>
    <row r="5511" s="7" customFormat="1" x14ac:dyDescent="0.2"/>
    <row r="5512" s="7" customFormat="1" x14ac:dyDescent="0.2"/>
    <row r="5513" s="7" customFormat="1" x14ac:dyDescent="0.2"/>
    <row r="5514" s="7" customFormat="1" x14ac:dyDescent="0.2"/>
    <row r="5515" s="7" customFormat="1" x14ac:dyDescent="0.2"/>
    <row r="5516" s="7" customFormat="1" x14ac:dyDescent="0.2"/>
    <row r="5517" s="7" customFormat="1" x14ac:dyDescent="0.2"/>
    <row r="5518" s="7" customFormat="1" x14ac:dyDescent="0.2"/>
    <row r="5519" s="7" customFormat="1" x14ac:dyDescent="0.2"/>
    <row r="5520" s="7" customFormat="1" x14ac:dyDescent="0.2"/>
    <row r="5521" s="7" customFormat="1" x14ac:dyDescent="0.2"/>
    <row r="5522" s="7" customFormat="1" x14ac:dyDescent="0.2"/>
    <row r="5523" s="7" customFormat="1" x14ac:dyDescent="0.2"/>
    <row r="5524" s="7" customFormat="1" x14ac:dyDescent="0.2"/>
    <row r="5525" s="7" customFormat="1" x14ac:dyDescent="0.2"/>
    <row r="5526" s="7" customFormat="1" x14ac:dyDescent="0.2"/>
    <row r="5527" s="7" customFormat="1" x14ac:dyDescent="0.2"/>
    <row r="5528" s="7" customFormat="1" x14ac:dyDescent="0.2"/>
    <row r="5529" s="7" customFormat="1" x14ac:dyDescent="0.2"/>
    <row r="5530" s="7" customFormat="1" x14ac:dyDescent="0.2"/>
    <row r="5531" s="7" customFormat="1" x14ac:dyDescent="0.2"/>
    <row r="5532" s="7" customFormat="1" x14ac:dyDescent="0.2"/>
    <row r="5533" s="7" customFormat="1" x14ac:dyDescent="0.2"/>
    <row r="5534" s="7" customFormat="1" x14ac:dyDescent="0.2"/>
    <row r="5535" s="7" customFormat="1" x14ac:dyDescent="0.2"/>
    <row r="5536" s="7" customFormat="1" x14ac:dyDescent="0.2"/>
    <row r="5537" s="7" customFormat="1" x14ac:dyDescent="0.2"/>
    <row r="5538" s="7" customFormat="1" x14ac:dyDescent="0.2"/>
    <row r="5539" s="7" customFormat="1" x14ac:dyDescent="0.2"/>
    <row r="5540" s="7" customFormat="1" x14ac:dyDescent="0.2"/>
    <row r="5541" s="7" customFormat="1" x14ac:dyDescent="0.2"/>
    <row r="5542" s="7" customFormat="1" x14ac:dyDescent="0.2"/>
    <row r="5543" s="7" customFormat="1" x14ac:dyDescent="0.2"/>
    <row r="5544" s="7" customFormat="1" x14ac:dyDescent="0.2"/>
    <row r="5545" s="7" customFormat="1" x14ac:dyDescent="0.2"/>
    <row r="5546" s="7" customFormat="1" x14ac:dyDescent="0.2"/>
    <row r="5547" s="7" customFormat="1" x14ac:dyDescent="0.2"/>
    <row r="5548" s="7" customFormat="1" x14ac:dyDescent="0.2"/>
    <row r="5549" s="7" customFormat="1" x14ac:dyDescent="0.2"/>
    <row r="5550" s="7" customFormat="1" x14ac:dyDescent="0.2"/>
    <row r="5551" s="7" customFormat="1" x14ac:dyDescent="0.2"/>
    <row r="5552" s="7" customFormat="1" x14ac:dyDescent="0.2"/>
    <row r="5553" s="7" customFormat="1" x14ac:dyDescent="0.2"/>
    <row r="5554" s="7" customFormat="1" x14ac:dyDescent="0.2"/>
    <row r="5555" s="7" customFormat="1" x14ac:dyDescent="0.2"/>
    <row r="5556" s="7" customFormat="1" x14ac:dyDescent="0.2"/>
    <row r="5557" s="7" customFormat="1" x14ac:dyDescent="0.2"/>
    <row r="5558" s="7" customFormat="1" x14ac:dyDescent="0.2"/>
    <row r="5559" s="7" customFormat="1" x14ac:dyDescent="0.2"/>
    <row r="5560" s="7" customFormat="1" x14ac:dyDescent="0.2"/>
    <row r="5561" s="7" customFormat="1" x14ac:dyDescent="0.2"/>
    <row r="5562" s="7" customFormat="1" x14ac:dyDescent="0.2"/>
    <row r="5563" s="7" customFormat="1" x14ac:dyDescent="0.2"/>
    <row r="5564" s="7" customFormat="1" x14ac:dyDescent="0.2"/>
    <row r="5565" s="7" customFormat="1" x14ac:dyDescent="0.2"/>
    <row r="5566" s="7" customFormat="1" x14ac:dyDescent="0.2"/>
    <row r="5567" s="7" customFormat="1" x14ac:dyDescent="0.2"/>
    <row r="5568" s="7" customFormat="1" x14ac:dyDescent="0.2"/>
    <row r="5569" s="7" customFormat="1" x14ac:dyDescent="0.2"/>
    <row r="5570" s="7" customFormat="1" x14ac:dyDescent="0.2"/>
    <row r="5571" s="7" customFormat="1" x14ac:dyDescent="0.2"/>
    <row r="5572" s="7" customFormat="1" x14ac:dyDescent="0.2"/>
    <row r="5573" s="7" customFormat="1" x14ac:dyDescent="0.2"/>
    <row r="5574" s="7" customFormat="1" x14ac:dyDescent="0.2"/>
    <row r="5575" s="7" customFormat="1" x14ac:dyDescent="0.2"/>
    <row r="5576" s="7" customFormat="1" x14ac:dyDescent="0.2"/>
    <row r="5577" s="7" customFormat="1" x14ac:dyDescent="0.2"/>
    <row r="5578" s="7" customFormat="1" x14ac:dyDescent="0.2"/>
    <row r="5579" s="7" customFormat="1" x14ac:dyDescent="0.2"/>
    <row r="5580" s="7" customFormat="1" x14ac:dyDescent="0.2"/>
    <row r="5581" s="7" customFormat="1" x14ac:dyDescent="0.2"/>
    <row r="5582" s="7" customFormat="1" x14ac:dyDescent="0.2"/>
    <row r="5583" s="7" customFormat="1" x14ac:dyDescent="0.2"/>
    <row r="5584" s="7" customFormat="1" x14ac:dyDescent="0.2"/>
    <row r="5585" s="7" customFormat="1" x14ac:dyDescent="0.2"/>
    <row r="5586" s="7" customFormat="1" x14ac:dyDescent="0.2"/>
    <row r="5587" s="7" customFormat="1" x14ac:dyDescent="0.2"/>
    <row r="5588" s="7" customFormat="1" x14ac:dyDescent="0.2"/>
    <row r="5589" s="7" customFormat="1" x14ac:dyDescent="0.2"/>
    <row r="5590" s="7" customFormat="1" x14ac:dyDescent="0.2"/>
    <row r="5591" s="7" customFormat="1" x14ac:dyDescent="0.2"/>
    <row r="5592" s="7" customFormat="1" x14ac:dyDescent="0.2"/>
    <row r="5593" s="7" customFormat="1" x14ac:dyDescent="0.2"/>
    <row r="5594" s="7" customFormat="1" x14ac:dyDescent="0.2"/>
    <row r="5595" s="7" customFormat="1" x14ac:dyDescent="0.2"/>
    <row r="5596" s="7" customFormat="1" x14ac:dyDescent="0.2"/>
    <row r="5597" s="7" customFormat="1" x14ac:dyDescent="0.2"/>
    <row r="5598" s="7" customFormat="1" x14ac:dyDescent="0.2"/>
    <row r="5599" s="7" customFormat="1" x14ac:dyDescent="0.2"/>
    <row r="5600" s="7" customFormat="1" x14ac:dyDescent="0.2"/>
    <row r="5601" s="7" customFormat="1" x14ac:dyDescent="0.2"/>
    <row r="5602" s="7" customFormat="1" x14ac:dyDescent="0.2"/>
    <row r="5603" s="7" customFormat="1" x14ac:dyDescent="0.2"/>
    <row r="5604" s="7" customFormat="1" x14ac:dyDescent="0.2"/>
    <row r="5605" s="7" customFormat="1" x14ac:dyDescent="0.2"/>
    <row r="5606" s="7" customFormat="1" x14ac:dyDescent="0.2"/>
    <row r="5607" s="7" customFormat="1" x14ac:dyDescent="0.2"/>
    <row r="5608" s="7" customFormat="1" x14ac:dyDescent="0.2"/>
    <row r="5609" s="7" customFormat="1" x14ac:dyDescent="0.2"/>
    <row r="5610" s="7" customFormat="1" x14ac:dyDescent="0.2"/>
    <row r="5611" s="7" customFormat="1" x14ac:dyDescent="0.2"/>
    <row r="5612" s="7" customFormat="1" x14ac:dyDescent="0.2"/>
    <row r="5613" s="7" customFormat="1" x14ac:dyDescent="0.2"/>
    <row r="5614" s="7" customFormat="1" x14ac:dyDescent="0.2"/>
    <row r="5615" s="7" customFormat="1" x14ac:dyDescent="0.2"/>
    <row r="5616" s="7" customFormat="1" x14ac:dyDescent="0.2"/>
    <row r="5617" s="7" customFormat="1" x14ac:dyDescent="0.2"/>
    <row r="5618" s="7" customFormat="1" x14ac:dyDescent="0.2"/>
    <row r="5619" s="7" customFormat="1" x14ac:dyDescent="0.2"/>
    <row r="5620" s="7" customFormat="1" x14ac:dyDescent="0.2"/>
    <row r="5621" s="7" customFormat="1" x14ac:dyDescent="0.2"/>
    <row r="5622" s="7" customFormat="1" x14ac:dyDescent="0.2"/>
    <row r="5623" s="7" customFormat="1" x14ac:dyDescent="0.2"/>
    <row r="5624" s="7" customFormat="1" x14ac:dyDescent="0.2"/>
    <row r="5625" s="7" customFormat="1" x14ac:dyDescent="0.2"/>
    <row r="5626" s="7" customFormat="1" x14ac:dyDescent="0.2"/>
    <row r="5627" s="7" customFormat="1" x14ac:dyDescent="0.2"/>
    <row r="5628" s="7" customFormat="1" x14ac:dyDescent="0.2"/>
    <row r="5629" s="7" customFormat="1" x14ac:dyDescent="0.2"/>
    <row r="5630" s="7" customFormat="1" x14ac:dyDescent="0.2"/>
    <row r="5631" s="7" customFormat="1" x14ac:dyDescent="0.2"/>
    <row r="5632" s="7" customFormat="1" x14ac:dyDescent="0.2"/>
    <row r="5633" s="7" customFormat="1" x14ac:dyDescent="0.2"/>
    <row r="5634" s="7" customFormat="1" x14ac:dyDescent="0.2"/>
    <row r="5635" s="7" customFormat="1" x14ac:dyDescent="0.2"/>
    <row r="5636" s="7" customFormat="1" x14ac:dyDescent="0.2"/>
    <row r="5637" s="7" customFormat="1" x14ac:dyDescent="0.2"/>
    <row r="5638" s="7" customFormat="1" x14ac:dyDescent="0.2"/>
    <row r="5639" s="7" customFormat="1" x14ac:dyDescent="0.2"/>
    <row r="5640" s="7" customFormat="1" x14ac:dyDescent="0.2"/>
    <row r="5641" s="7" customFormat="1" x14ac:dyDescent="0.2"/>
    <row r="5642" s="7" customFormat="1" x14ac:dyDescent="0.2"/>
    <row r="5643" s="7" customFormat="1" x14ac:dyDescent="0.2"/>
    <row r="5644" s="7" customFormat="1" x14ac:dyDescent="0.2"/>
    <row r="5645" s="7" customFormat="1" x14ac:dyDescent="0.2"/>
    <row r="5646" s="7" customFormat="1" x14ac:dyDescent="0.2"/>
    <row r="5647" s="7" customFormat="1" x14ac:dyDescent="0.2"/>
    <row r="5648" s="7" customFormat="1" x14ac:dyDescent="0.2"/>
    <row r="5649" s="7" customFormat="1" x14ac:dyDescent="0.2"/>
    <row r="5650" s="7" customFormat="1" x14ac:dyDescent="0.2"/>
    <row r="5651" s="7" customFormat="1" x14ac:dyDescent="0.2"/>
    <row r="5652" s="7" customFormat="1" x14ac:dyDescent="0.2"/>
    <row r="5653" s="7" customFormat="1" x14ac:dyDescent="0.2"/>
    <row r="5654" s="7" customFormat="1" x14ac:dyDescent="0.2"/>
    <row r="5655" s="7" customFormat="1" x14ac:dyDescent="0.2"/>
    <row r="5656" s="7" customFormat="1" x14ac:dyDescent="0.2"/>
    <row r="5657" s="7" customFormat="1" x14ac:dyDescent="0.2"/>
    <row r="5658" s="7" customFormat="1" x14ac:dyDescent="0.2"/>
    <row r="5659" s="7" customFormat="1" x14ac:dyDescent="0.2"/>
    <row r="5660" s="7" customFormat="1" x14ac:dyDescent="0.2"/>
    <row r="5661" s="7" customFormat="1" x14ac:dyDescent="0.2"/>
    <row r="5662" s="7" customFormat="1" x14ac:dyDescent="0.2"/>
    <row r="5663" s="7" customFormat="1" x14ac:dyDescent="0.2"/>
    <row r="5664" s="7" customFormat="1" x14ac:dyDescent="0.2"/>
    <row r="5665" s="7" customFormat="1" x14ac:dyDescent="0.2"/>
    <row r="5666" s="7" customFormat="1" x14ac:dyDescent="0.2"/>
    <row r="5667" s="7" customFormat="1" x14ac:dyDescent="0.2"/>
    <row r="5668" s="7" customFormat="1" x14ac:dyDescent="0.2"/>
    <row r="5669" s="7" customFormat="1" x14ac:dyDescent="0.2"/>
    <row r="5670" s="7" customFormat="1" x14ac:dyDescent="0.2"/>
    <row r="5671" s="7" customFormat="1" x14ac:dyDescent="0.2"/>
    <row r="5672" s="7" customFormat="1" x14ac:dyDescent="0.2"/>
    <row r="5673" s="7" customFormat="1" x14ac:dyDescent="0.2"/>
    <row r="5674" s="7" customFormat="1" x14ac:dyDescent="0.2"/>
    <row r="5675" s="7" customFormat="1" x14ac:dyDescent="0.2"/>
    <row r="5676" s="7" customFormat="1" x14ac:dyDescent="0.2"/>
    <row r="5677" s="7" customFormat="1" x14ac:dyDescent="0.2"/>
    <row r="5678" s="7" customFormat="1" x14ac:dyDescent="0.2"/>
    <row r="5679" s="7" customFormat="1" x14ac:dyDescent="0.2"/>
    <row r="5680" s="7" customFormat="1" x14ac:dyDescent="0.2"/>
    <row r="5681" s="7" customFormat="1" x14ac:dyDescent="0.2"/>
    <row r="5682" s="7" customFormat="1" x14ac:dyDescent="0.2"/>
    <row r="5683" s="7" customFormat="1" x14ac:dyDescent="0.2"/>
    <row r="5684" s="7" customFormat="1" x14ac:dyDescent="0.2"/>
    <row r="5685" s="7" customFormat="1" x14ac:dyDescent="0.2"/>
    <row r="5686" s="7" customFormat="1" x14ac:dyDescent="0.2"/>
    <row r="5687" s="7" customFormat="1" x14ac:dyDescent="0.2"/>
    <row r="5688" s="7" customFormat="1" x14ac:dyDescent="0.2"/>
    <row r="5689" s="7" customFormat="1" x14ac:dyDescent="0.2"/>
    <row r="5690" s="7" customFormat="1" x14ac:dyDescent="0.2"/>
    <row r="5691" s="7" customFormat="1" x14ac:dyDescent="0.2"/>
    <row r="5692" s="7" customFormat="1" x14ac:dyDescent="0.2"/>
    <row r="5693" s="7" customFormat="1" x14ac:dyDescent="0.2"/>
    <row r="5694" s="7" customFormat="1" x14ac:dyDescent="0.2"/>
    <row r="5695" s="7" customFormat="1" x14ac:dyDescent="0.2"/>
    <row r="5696" s="7" customFormat="1" x14ac:dyDescent="0.2"/>
    <row r="5697" s="7" customFormat="1" x14ac:dyDescent="0.2"/>
    <row r="5698" s="7" customFormat="1" x14ac:dyDescent="0.2"/>
    <row r="5699" s="7" customFormat="1" x14ac:dyDescent="0.2"/>
    <row r="5700" s="7" customFormat="1" x14ac:dyDescent="0.2"/>
    <row r="5701" s="7" customFormat="1" x14ac:dyDescent="0.2"/>
    <row r="5702" s="7" customFormat="1" x14ac:dyDescent="0.2"/>
    <row r="5703" s="7" customFormat="1" x14ac:dyDescent="0.2"/>
    <row r="5704" s="7" customFormat="1" x14ac:dyDescent="0.2"/>
    <row r="5705" s="7" customFormat="1" x14ac:dyDescent="0.2"/>
    <row r="5706" s="7" customFormat="1" x14ac:dyDescent="0.2"/>
    <row r="5707" s="7" customFormat="1" x14ac:dyDescent="0.2"/>
    <row r="5708" s="7" customFormat="1" x14ac:dyDescent="0.2"/>
    <row r="5709" s="7" customFormat="1" x14ac:dyDescent="0.2"/>
    <row r="5710" s="7" customFormat="1" x14ac:dyDescent="0.2"/>
    <row r="5711" s="7" customFormat="1" x14ac:dyDescent="0.2"/>
    <row r="5712" s="7" customFormat="1" x14ac:dyDescent="0.2"/>
    <row r="5713" s="7" customFormat="1" x14ac:dyDescent="0.2"/>
    <row r="5714" s="7" customFormat="1" x14ac:dyDescent="0.2"/>
    <row r="5715" s="7" customFormat="1" x14ac:dyDescent="0.2"/>
    <row r="5716" s="7" customFormat="1" x14ac:dyDescent="0.2"/>
    <row r="5717" s="7" customFormat="1" x14ac:dyDescent="0.2"/>
    <row r="5718" s="7" customFormat="1" x14ac:dyDescent="0.2"/>
    <row r="5719" s="7" customFormat="1" x14ac:dyDescent="0.2"/>
    <row r="5720" s="7" customFormat="1" x14ac:dyDescent="0.2"/>
    <row r="5721" s="7" customFormat="1" x14ac:dyDescent="0.2"/>
    <row r="5722" s="7" customFormat="1" x14ac:dyDescent="0.2"/>
    <row r="5723" s="7" customFormat="1" x14ac:dyDescent="0.2"/>
    <row r="5724" s="7" customFormat="1" x14ac:dyDescent="0.2"/>
    <row r="5725" s="7" customFormat="1" x14ac:dyDescent="0.2"/>
    <row r="5726" s="7" customFormat="1" x14ac:dyDescent="0.2"/>
    <row r="5727" s="7" customFormat="1" x14ac:dyDescent="0.2"/>
    <row r="5728" s="7" customFormat="1" x14ac:dyDescent="0.2"/>
    <row r="5729" s="7" customFormat="1" x14ac:dyDescent="0.2"/>
    <row r="5730" s="7" customFormat="1" x14ac:dyDescent="0.2"/>
    <row r="5731" s="7" customFormat="1" x14ac:dyDescent="0.2"/>
    <row r="5732" s="7" customFormat="1" x14ac:dyDescent="0.2"/>
    <row r="5733" s="7" customFormat="1" x14ac:dyDescent="0.2"/>
    <row r="5734" s="7" customFormat="1" x14ac:dyDescent="0.2"/>
    <row r="5735" s="7" customFormat="1" x14ac:dyDescent="0.2"/>
    <row r="5736" s="7" customFormat="1" x14ac:dyDescent="0.2"/>
    <row r="5737" s="7" customFormat="1" x14ac:dyDescent="0.2"/>
    <row r="5738" s="7" customFormat="1" x14ac:dyDescent="0.2"/>
    <row r="5739" s="7" customFormat="1" x14ac:dyDescent="0.2"/>
    <row r="5740" s="7" customFormat="1" x14ac:dyDescent="0.2"/>
    <row r="5741" s="7" customFormat="1" x14ac:dyDescent="0.2"/>
    <row r="5742" s="7" customFormat="1" x14ac:dyDescent="0.2"/>
    <row r="5743" s="7" customFormat="1" x14ac:dyDescent="0.2"/>
    <row r="5744" s="7" customFormat="1" x14ac:dyDescent="0.2"/>
    <row r="5745" s="7" customFormat="1" x14ac:dyDescent="0.2"/>
    <row r="5746" s="7" customFormat="1" x14ac:dyDescent="0.2"/>
    <row r="5747" s="7" customFormat="1" x14ac:dyDescent="0.2"/>
    <row r="5748" s="7" customFormat="1" x14ac:dyDescent="0.2"/>
    <row r="5749" s="7" customFormat="1" x14ac:dyDescent="0.2"/>
    <row r="5750" s="7" customFormat="1" x14ac:dyDescent="0.2"/>
    <row r="5751" s="7" customFormat="1" x14ac:dyDescent="0.2"/>
    <row r="5752" s="7" customFormat="1" x14ac:dyDescent="0.2"/>
    <row r="5753" s="7" customFormat="1" x14ac:dyDescent="0.2"/>
    <row r="5754" s="7" customFormat="1" x14ac:dyDescent="0.2"/>
    <row r="5755" s="7" customFormat="1" x14ac:dyDescent="0.2"/>
    <row r="5756" s="7" customFormat="1" x14ac:dyDescent="0.2"/>
    <row r="5757" s="7" customFormat="1" x14ac:dyDescent="0.2"/>
    <row r="5758" s="7" customFormat="1" x14ac:dyDescent="0.2"/>
    <row r="5759" s="7" customFormat="1" x14ac:dyDescent="0.2"/>
    <row r="5760" s="7" customFormat="1" x14ac:dyDescent="0.2"/>
    <row r="5761" s="7" customFormat="1" x14ac:dyDescent="0.2"/>
    <row r="5762" s="7" customFormat="1" x14ac:dyDescent="0.2"/>
    <row r="5763" s="7" customFormat="1" x14ac:dyDescent="0.2"/>
    <row r="5764" s="7" customFormat="1" x14ac:dyDescent="0.2"/>
    <row r="5765" s="7" customFormat="1" x14ac:dyDescent="0.2"/>
    <row r="5766" s="7" customFormat="1" x14ac:dyDescent="0.2"/>
    <row r="5767" s="7" customFormat="1" x14ac:dyDescent="0.2"/>
    <row r="5768" s="7" customFormat="1" x14ac:dyDescent="0.2"/>
    <row r="5769" s="7" customFormat="1" x14ac:dyDescent="0.2"/>
    <row r="5770" s="7" customFormat="1" x14ac:dyDescent="0.2"/>
    <row r="5771" s="7" customFormat="1" x14ac:dyDescent="0.2"/>
    <row r="5772" s="7" customFormat="1" x14ac:dyDescent="0.2"/>
    <row r="5773" s="7" customFormat="1" x14ac:dyDescent="0.2"/>
    <row r="5774" s="7" customFormat="1" x14ac:dyDescent="0.2"/>
    <row r="5775" s="7" customFormat="1" x14ac:dyDescent="0.2"/>
    <row r="5776" s="7" customFormat="1" x14ac:dyDescent="0.2"/>
    <row r="5777" s="7" customFormat="1" x14ac:dyDescent="0.2"/>
    <row r="5778" s="7" customFormat="1" x14ac:dyDescent="0.2"/>
    <row r="5779" s="7" customFormat="1" x14ac:dyDescent="0.2"/>
    <row r="5780" s="7" customFormat="1" x14ac:dyDescent="0.2"/>
    <row r="5781" s="7" customFormat="1" x14ac:dyDescent="0.2"/>
    <row r="5782" s="7" customFormat="1" x14ac:dyDescent="0.2"/>
    <row r="5783" s="7" customFormat="1" x14ac:dyDescent="0.2"/>
    <row r="5784" s="7" customFormat="1" x14ac:dyDescent="0.2"/>
    <row r="5785" s="7" customFormat="1" x14ac:dyDescent="0.2"/>
    <row r="5786" s="7" customFormat="1" x14ac:dyDescent="0.2"/>
    <row r="5787" s="7" customFormat="1" x14ac:dyDescent="0.2"/>
    <row r="5788" s="7" customFormat="1" x14ac:dyDescent="0.2"/>
    <row r="5789" s="7" customFormat="1" x14ac:dyDescent="0.2"/>
    <row r="5790" s="7" customFormat="1" x14ac:dyDescent="0.2"/>
    <row r="5791" s="7" customFormat="1" x14ac:dyDescent="0.2"/>
    <row r="5792" s="7" customFormat="1" x14ac:dyDescent="0.2"/>
    <row r="5793" s="7" customFormat="1" x14ac:dyDescent="0.2"/>
    <row r="5794" s="7" customFormat="1" x14ac:dyDescent="0.2"/>
    <row r="5795" s="7" customFormat="1" x14ac:dyDescent="0.2"/>
    <row r="5796" s="7" customFormat="1" x14ac:dyDescent="0.2"/>
    <row r="5797" s="7" customFormat="1" x14ac:dyDescent="0.2"/>
    <row r="5798" s="7" customFormat="1" x14ac:dyDescent="0.2"/>
    <row r="5799" s="7" customFormat="1" x14ac:dyDescent="0.2"/>
    <row r="5800" s="7" customFormat="1" x14ac:dyDescent="0.2"/>
    <row r="5801" s="7" customFormat="1" x14ac:dyDescent="0.2"/>
    <row r="5802" s="7" customFormat="1" x14ac:dyDescent="0.2"/>
    <row r="5803" s="7" customFormat="1" x14ac:dyDescent="0.2"/>
    <row r="5804" s="7" customFormat="1" x14ac:dyDescent="0.2"/>
    <row r="5805" s="7" customFormat="1" x14ac:dyDescent="0.2"/>
    <row r="5806" s="7" customFormat="1" x14ac:dyDescent="0.2"/>
    <row r="5807" s="7" customFormat="1" x14ac:dyDescent="0.2"/>
    <row r="5808" s="7" customFormat="1" x14ac:dyDescent="0.2"/>
    <row r="5809" s="7" customFormat="1" x14ac:dyDescent="0.2"/>
    <row r="5810" s="7" customFormat="1" x14ac:dyDescent="0.2"/>
    <row r="5811" s="7" customFormat="1" x14ac:dyDescent="0.2"/>
    <row r="5812" s="7" customFormat="1" x14ac:dyDescent="0.2"/>
    <row r="5813" s="7" customFormat="1" x14ac:dyDescent="0.2"/>
    <row r="5814" s="7" customFormat="1" x14ac:dyDescent="0.2"/>
    <row r="5815" s="7" customFormat="1" x14ac:dyDescent="0.2"/>
    <row r="5816" s="7" customFormat="1" x14ac:dyDescent="0.2"/>
    <row r="5817" s="7" customFormat="1" x14ac:dyDescent="0.2"/>
    <row r="5818" s="7" customFormat="1" x14ac:dyDescent="0.2"/>
    <row r="5819" s="7" customFormat="1" x14ac:dyDescent="0.2"/>
    <row r="5820" s="7" customFormat="1" x14ac:dyDescent="0.2"/>
    <row r="5821" s="7" customFormat="1" x14ac:dyDescent="0.2"/>
    <row r="5822" s="7" customFormat="1" x14ac:dyDescent="0.2"/>
    <row r="5823" s="7" customFormat="1" x14ac:dyDescent="0.2"/>
    <row r="5824" s="7" customFormat="1" x14ac:dyDescent="0.2"/>
    <row r="5825" s="7" customFormat="1" x14ac:dyDescent="0.2"/>
    <row r="5826" s="7" customFormat="1" x14ac:dyDescent="0.2"/>
    <row r="5827" s="7" customFormat="1" x14ac:dyDescent="0.2"/>
    <row r="5828" s="7" customFormat="1" x14ac:dyDescent="0.2"/>
    <row r="5829" s="7" customFormat="1" x14ac:dyDescent="0.2"/>
    <row r="5830" s="7" customFormat="1" x14ac:dyDescent="0.2"/>
    <row r="5831" s="7" customFormat="1" x14ac:dyDescent="0.2"/>
    <row r="5832" s="7" customFormat="1" x14ac:dyDescent="0.2"/>
    <row r="5833" s="7" customFormat="1" x14ac:dyDescent="0.2"/>
    <row r="5834" s="7" customFormat="1" x14ac:dyDescent="0.2"/>
    <row r="5835" s="7" customFormat="1" x14ac:dyDescent="0.2"/>
    <row r="5836" s="7" customFormat="1" x14ac:dyDescent="0.2"/>
    <row r="5837" s="7" customFormat="1" x14ac:dyDescent="0.2"/>
    <row r="5838" s="7" customFormat="1" x14ac:dyDescent="0.2"/>
    <row r="5839" s="7" customFormat="1" x14ac:dyDescent="0.2"/>
    <row r="5840" s="7" customFormat="1" x14ac:dyDescent="0.2"/>
    <row r="5841" s="7" customFormat="1" x14ac:dyDescent="0.2"/>
    <row r="5842" s="7" customFormat="1" x14ac:dyDescent="0.2"/>
    <row r="5843" s="7" customFormat="1" x14ac:dyDescent="0.2"/>
    <row r="5844" s="7" customFormat="1" x14ac:dyDescent="0.2"/>
    <row r="5845" s="7" customFormat="1" x14ac:dyDescent="0.2"/>
    <row r="5846" s="7" customFormat="1" x14ac:dyDescent="0.2"/>
    <row r="5847" s="7" customFormat="1" x14ac:dyDescent="0.2"/>
    <row r="5848" s="7" customFormat="1" x14ac:dyDescent="0.2"/>
    <row r="5849" s="7" customFormat="1" x14ac:dyDescent="0.2"/>
    <row r="5850" s="7" customFormat="1" x14ac:dyDescent="0.2"/>
    <row r="5851" s="7" customFormat="1" x14ac:dyDescent="0.2"/>
    <row r="5852" s="7" customFormat="1" x14ac:dyDescent="0.2"/>
    <row r="5853" s="7" customFormat="1" x14ac:dyDescent="0.2"/>
    <row r="5854" s="7" customFormat="1" x14ac:dyDescent="0.2"/>
    <row r="5855" s="7" customFormat="1" x14ac:dyDescent="0.2"/>
    <row r="5856" s="7" customFormat="1" x14ac:dyDescent="0.2"/>
    <row r="5857" s="7" customFormat="1" x14ac:dyDescent="0.2"/>
    <row r="5858" s="7" customFormat="1" x14ac:dyDescent="0.2"/>
    <row r="5859" s="7" customFormat="1" x14ac:dyDescent="0.2"/>
    <row r="5860" s="7" customFormat="1" x14ac:dyDescent="0.2"/>
    <row r="5861" s="7" customFormat="1" x14ac:dyDescent="0.2"/>
    <row r="5862" s="7" customFormat="1" x14ac:dyDescent="0.2"/>
    <row r="5863" s="7" customFormat="1" x14ac:dyDescent="0.2"/>
    <row r="5864" s="7" customFormat="1" x14ac:dyDescent="0.2"/>
    <row r="5865" s="7" customFormat="1" x14ac:dyDescent="0.2"/>
    <row r="5866" s="7" customFormat="1" x14ac:dyDescent="0.2"/>
    <row r="5867" s="7" customFormat="1" x14ac:dyDescent="0.2"/>
    <row r="5868" s="7" customFormat="1" x14ac:dyDescent="0.2"/>
    <row r="5869" s="7" customFormat="1" x14ac:dyDescent="0.2"/>
    <row r="5870" s="7" customFormat="1" x14ac:dyDescent="0.2"/>
    <row r="5871" s="7" customFormat="1" x14ac:dyDescent="0.2"/>
    <row r="5872" s="7" customFormat="1" x14ac:dyDescent="0.2"/>
    <row r="5873" s="7" customFormat="1" x14ac:dyDescent="0.2"/>
    <row r="5874" s="7" customFormat="1" x14ac:dyDescent="0.2"/>
    <row r="5875" s="7" customFormat="1" x14ac:dyDescent="0.2"/>
    <row r="5876" s="7" customFormat="1" x14ac:dyDescent="0.2"/>
    <row r="5877" s="7" customFormat="1" x14ac:dyDescent="0.2"/>
    <row r="5878" s="7" customFormat="1" x14ac:dyDescent="0.2"/>
    <row r="5879" s="7" customFormat="1" x14ac:dyDescent="0.2"/>
    <row r="5880" s="7" customFormat="1" x14ac:dyDescent="0.2"/>
    <row r="5881" s="7" customFormat="1" x14ac:dyDescent="0.2"/>
    <row r="5882" s="7" customFormat="1" x14ac:dyDescent="0.2"/>
    <row r="5883" s="7" customFormat="1" x14ac:dyDescent="0.2"/>
    <row r="5884" s="7" customFormat="1" x14ac:dyDescent="0.2"/>
    <row r="5885" s="7" customFormat="1" x14ac:dyDescent="0.2"/>
    <row r="5886" s="7" customFormat="1" x14ac:dyDescent="0.2"/>
    <row r="5887" s="7" customFormat="1" x14ac:dyDescent="0.2"/>
    <row r="5888" s="7" customFormat="1" x14ac:dyDescent="0.2"/>
    <row r="5889" s="7" customFormat="1" x14ac:dyDescent="0.2"/>
    <row r="5890" s="7" customFormat="1" x14ac:dyDescent="0.2"/>
    <row r="5891" s="7" customFormat="1" x14ac:dyDescent="0.2"/>
    <row r="5892" s="7" customFormat="1" x14ac:dyDescent="0.2"/>
    <row r="5893" s="7" customFormat="1" x14ac:dyDescent="0.2"/>
    <row r="5894" s="7" customFormat="1" x14ac:dyDescent="0.2"/>
    <row r="5895" s="7" customFormat="1" x14ac:dyDescent="0.2"/>
    <row r="5896" s="7" customFormat="1" x14ac:dyDescent="0.2"/>
    <row r="5897" s="7" customFormat="1" x14ac:dyDescent="0.2"/>
    <row r="5898" s="7" customFormat="1" x14ac:dyDescent="0.2"/>
    <row r="5899" s="7" customFormat="1" x14ac:dyDescent="0.2"/>
    <row r="5900" s="7" customFormat="1" x14ac:dyDescent="0.2"/>
    <row r="5901" s="7" customFormat="1" x14ac:dyDescent="0.2"/>
    <row r="5902" s="7" customFormat="1" x14ac:dyDescent="0.2"/>
    <row r="5903" s="7" customFormat="1" x14ac:dyDescent="0.2"/>
    <row r="5904" s="7" customFormat="1" x14ac:dyDescent="0.2"/>
    <row r="5905" s="7" customFormat="1" x14ac:dyDescent="0.2"/>
    <row r="5906" s="7" customFormat="1" x14ac:dyDescent="0.2"/>
    <row r="5907" s="7" customFormat="1" x14ac:dyDescent="0.2"/>
    <row r="5908" s="7" customFormat="1" x14ac:dyDescent="0.2"/>
    <row r="5909" s="7" customFormat="1" x14ac:dyDescent="0.2"/>
    <row r="5910" s="7" customFormat="1" x14ac:dyDescent="0.2"/>
    <row r="5911" s="7" customFormat="1" x14ac:dyDescent="0.2"/>
    <row r="5912" s="7" customFormat="1" x14ac:dyDescent="0.2"/>
    <row r="5913" s="7" customFormat="1" x14ac:dyDescent="0.2"/>
    <row r="5914" s="7" customFormat="1" x14ac:dyDescent="0.2"/>
    <row r="5915" s="7" customFormat="1" x14ac:dyDescent="0.2"/>
    <row r="5916" s="7" customFormat="1" x14ac:dyDescent="0.2"/>
    <row r="5917" s="7" customFormat="1" x14ac:dyDescent="0.2"/>
    <row r="5918" s="7" customFormat="1" x14ac:dyDescent="0.2"/>
    <row r="5919" s="7" customFormat="1" x14ac:dyDescent="0.2"/>
    <row r="5920" s="7" customFormat="1" x14ac:dyDescent="0.2"/>
    <row r="5921" s="7" customFormat="1" x14ac:dyDescent="0.2"/>
    <row r="5922" s="7" customFormat="1" x14ac:dyDescent="0.2"/>
    <row r="5923" s="7" customFormat="1" x14ac:dyDescent="0.2"/>
    <row r="5924" s="7" customFormat="1" x14ac:dyDescent="0.2"/>
    <row r="5925" s="7" customFormat="1" x14ac:dyDescent="0.2"/>
    <row r="5926" s="7" customFormat="1" x14ac:dyDescent="0.2"/>
    <row r="5927" s="7" customFormat="1" x14ac:dyDescent="0.2"/>
    <row r="5928" s="7" customFormat="1" x14ac:dyDescent="0.2"/>
    <row r="5929" s="7" customFormat="1" x14ac:dyDescent="0.2"/>
    <row r="5930" s="7" customFormat="1" x14ac:dyDescent="0.2"/>
    <row r="5931" s="7" customFormat="1" x14ac:dyDescent="0.2"/>
    <row r="5932" s="7" customFormat="1" x14ac:dyDescent="0.2"/>
    <row r="5933" s="7" customFormat="1" x14ac:dyDescent="0.2"/>
    <row r="5934" s="7" customFormat="1" x14ac:dyDescent="0.2"/>
    <row r="5935" s="7" customFormat="1" x14ac:dyDescent="0.2"/>
    <row r="5936" s="7" customFormat="1" x14ac:dyDescent="0.2"/>
    <row r="5937" s="7" customFormat="1" x14ac:dyDescent="0.2"/>
    <row r="5938" s="7" customFormat="1" x14ac:dyDescent="0.2"/>
    <row r="5939" s="7" customFormat="1" x14ac:dyDescent="0.2"/>
    <row r="5940" s="7" customFormat="1" x14ac:dyDescent="0.2"/>
    <row r="5941" s="7" customFormat="1" x14ac:dyDescent="0.2"/>
    <row r="5942" s="7" customFormat="1" x14ac:dyDescent="0.2"/>
    <row r="5943" s="7" customFormat="1" x14ac:dyDescent="0.2"/>
    <row r="5944" s="7" customFormat="1" x14ac:dyDescent="0.2"/>
    <row r="5945" s="7" customFormat="1" x14ac:dyDescent="0.2"/>
    <row r="5946" s="7" customFormat="1" x14ac:dyDescent="0.2"/>
    <row r="5947" s="7" customFormat="1" x14ac:dyDescent="0.2"/>
    <row r="5948" s="7" customFormat="1" x14ac:dyDescent="0.2"/>
    <row r="5949" s="7" customFormat="1" x14ac:dyDescent="0.2"/>
    <row r="5950" s="7" customFormat="1" x14ac:dyDescent="0.2"/>
    <row r="5951" s="7" customFormat="1" x14ac:dyDescent="0.2"/>
    <row r="5952" s="7" customFormat="1" x14ac:dyDescent="0.2"/>
    <row r="5953" s="7" customFormat="1" x14ac:dyDescent="0.2"/>
    <row r="5954" s="7" customFormat="1" x14ac:dyDescent="0.2"/>
    <row r="5955" s="7" customFormat="1" x14ac:dyDescent="0.2"/>
    <row r="5956" s="7" customFormat="1" x14ac:dyDescent="0.2"/>
    <row r="5957" s="7" customFormat="1" x14ac:dyDescent="0.2"/>
    <row r="5958" s="7" customFormat="1" x14ac:dyDescent="0.2"/>
    <row r="5959" s="7" customFormat="1" x14ac:dyDescent="0.2"/>
    <row r="5960" s="7" customFormat="1" x14ac:dyDescent="0.2"/>
    <row r="5961" s="7" customFormat="1" x14ac:dyDescent="0.2"/>
    <row r="5962" s="7" customFormat="1" x14ac:dyDescent="0.2"/>
    <row r="5963" s="7" customFormat="1" x14ac:dyDescent="0.2"/>
    <row r="5964" s="7" customFormat="1" x14ac:dyDescent="0.2"/>
    <row r="5965" s="7" customFormat="1" x14ac:dyDescent="0.2"/>
    <row r="5966" s="7" customFormat="1" x14ac:dyDescent="0.2"/>
    <row r="5967" s="7" customFormat="1" x14ac:dyDescent="0.2"/>
    <row r="5968" s="7" customFormat="1" x14ac:dyDescent="0.2"/>
    <row r="5969" s="7" customFormat="1" x14ac:dyDescent="0.2"/>
    <row r="5970" s="7" customFormat="1" x14ac:dyDescent="0.2"/>
    <row r="5971" s="7" customFormat="1" x14ac:dyDescent="0.2"/>
    <row r="5972" s="7" customFormat="1" x14ac:dyDescent="0.2"/>
    <row r="5973" s="7" customFormat="1" x14ac:dyDescent="0.2"/>
    <row r="5974" s="7" customFormat="1" x14ac:dyDescent="0.2"/>
    <row r="5975" s="7" customFormat="1" x14ac:dyDescent="0.2"/>
    <row r="5976" s="7" customFormat="1" x14ac:dyDescent="0.2"/>
    <row r="5977" s="7" customFormat="1" x14ac:dyDescent="0.2"/>
    <row r="5978" s="7" customFormat="1" x14ac:dyDescent="0.2"/>
    <row r="5979" s="7" customFormat="1" x14ac:dyDescent="0.2"/>
    <row r="5980" s="7" customFormat="1" x14ac:dyDescent="0.2"/>
    <row r="5981" s="7" customFormat="1" x14ac:dyDescent="0.2"/>
    <row r="5982" s="7" customFormat="1" x14ac:dyDescent="0.2"/>
    <row r="5983" s="7" customFormat="1" x14ac:dyDescent="0.2"/>
    <row r="5984" s="7" customFormat="1" x14ac:dyDescent="0.2"/>
    <row r="5985" s="7" customFormat="1" x14ac:dyDescent="0.2"/>
    <row r="5986" s="7" customFormat="1" x14ac:dyDescent="0.2"/>
    <row r="5987" s="7" customFormat="1" x14ac:dyDescent="0.2"/>
    <row r="5988" s="7" customFormat="1" x14ac:dyDescent="0.2"/>
    <row r="5989" s="7" customFormat="1" x14ac:dyDescent="0.2"/>
    <row r="5990" s="7" customFormat="1" x14ac:dyDescent="0.2"/>
    <row r="5991" s="7" customFormat="1" x14ac:dyDescent="0.2"/>
    <row r="5992" s="7" customFormat="1" x14ac:dyDescent="0.2"/>
    <row r="5993" s="7" customFormat="1" x14ac:dyDescent="0.2"/>
    <row r="5994" s="7" customFormat="1" x14ac:dyDescent="0.2"/>
    <row r="5995" s="7" customFormat="1" x14ac:dyDescent="0.2"/>
    <row r="5996" s="7" customFormat="1" x14ac:dyDescent="0.2"/>
    <row r="5997" s="7" customFormat="1" x14ac:dyDescent="0.2"/>
    <row r="5998" s="7" customFormat="1" x14ac:dyDescent="0.2"/>
    <row r="5999" s="7" customFormat="1" x14ac:dyDescent="0.2"/>
    <row r="6000" s="7" customFormat="1" x14ac:dyDescent="0.2"/>
    <row r="6001" s="7" customFormat="1" x14ac:dyDescent="0.2"/>
    <row r="6002" s="7" customFormat="1" x14ac:dyDescent="0.2"/>
    <row r="6003" s="7" customFormat="1" x14ac:dyDescent="0.2"/>
    <row r="6004" s="7" customFormat="1" x14ac:dyDescent="0.2"/>
    <row r="6005" s="7" customFormat="1" x14ac:dyDescent="0.2"/>
    <row r="6006" s="7" customFormat="1" x14ac:dyDescent="0.2"/>
    <row r="6007" s="7" customFormat="1" x14ac:dyDescent="0.2"/>
    <row r="6008" s="7" customFormat="1" x14ac:dyDescent="0.2"/>
    <row r="6009" s="7" customFormat="1" x14ac:dyDescent="0.2"/>
    <row r="6010" s="7" customFormat="1" x14ac:dyDescent="0.2"/>
    <row r="6011" s="7" customFormat="1" x14ac:dyDescent="0.2"/>
    <row r="6012" s="7" customFormat="1" x14ac:dyDescent="0.2"/>
    <row r="6013" s="7" customFormat="1" x14ac:dyDescent="0.2"/>
    <row r="6014" s="7" customFormat="1" x14ac:dyDescent="0.2"/>
    <row r="6015" s="7" customFormat="1" x14ac:dyDescent="0.2"/>
    <row r="6016" s="7" customFormat="1" x14ac:dyDescent="0.2"/>
    <row r="6017" s="7" customFormat="1" x14ac:dyDescent="0.2"/>
    <row r="6018" s="7" customFormat="1" x14ac:dyDescent="0.2"/>
    <row r="6019" s="7" customFormat="1" x14ac:dyDescent="0.2"/>
    <row r="6020" s="7" customFormat="1" x14ac:dyDescent="0.2"/>
    <row r="6021" s="7" customFormat="1" x14ac:dyDescent="0.2"/>
    <row r="6022" s="7" customFormat="1" x14ac:dyDescent="0.2"/>
    <row r="6023" s="7" customFormat="1" x14ac:dyDescent="0.2"/>
    <row r="6024" s="7" customFormat="1" x14ac:dyDescent="0.2"/>
    <row r="6025" s="7" customFormat="1" x14ac:dyDescent="0.2"/>
    <row r="6026" s="7" customFormat="1" x14ac:dyDescent="0.2"/>
    <row r="6027" s="7" customFormat="1" x14ac:dyDescent="0.2"/>
    <row r="6028" s="7" customFormat="1" x14ac:dyDescent="0.2"/>
    <row r="6029" s="7" customFormat="1" x14ac:dyDescent="0.2"/>
    <row r="6030" s="7" customFormat="1" x14ac:dyDescent="0.2"/>
    <row r="6031" s="7" customFormat="1" x14ac:dyDescent="0.2"/>
    <row r="6032" s="7" customFormat="1" x14ac:dyDescent="0.2"/>
    <row r="6033" s="7" customFormat="1" x14ac:dyDescent="0.2"/>
    <row r="6034" s="7" customFormat="1" x14ac:dyDescent="0.2"/>
    <row r="6035" s="7" customFormat="1" x14ac:dyDescent="0.2"/>
    <row r="6036" s="7" customFormat="1" x14ac:dyDescent="0.2"/>
    <row r="6037" s="7" customFormat="1" x14ac:dyDescent="0.2"/>
    <row r="6038" s="7" customFormat="1" x14ac:dyDescent="0.2"/>
    <row r="6039" s="7" customFormat="1" x14ac:dyDescent="0.2"/>
    <row r="6040" s="7" customFormat="1" x14ac:dyDescent="0.2"/>
    <row r="6041" s="7" customFormat="1" x14ac:dyDescent="0.2"/>
    <row r="6042" s="7" customFormat="1" x14ac:dyDescent="0.2"/>
    <row r="6043" s="7" customFormat="1" x14ac:dyDescent="0.2"/>
    <row r="6044" s="7" customFormat="1" x14ac:dyDescent="0.2"/>
    <row r="6045" s="7" customFormat="1" x14ac:dyDescent="0.2"/>
    <row r="6046" s="7" customFormat="1" x14ac:dyDescent="0.2"/>
    <row r="6047" s="7" customFormat="1" x14ac:dyDescent="0.2"/>
    <row r="6048" s="7" customFormat="1" x14ac:dyDescent="0.2"/>
    <row r="6049" s="7" customFormat="1" x14ac:dyDescent="0.2"/>
    <row r="6050" s="7" customFormat="1" x14ac:dyDescent="0.2"/>
    <row r="6051" s="7" customFormat="1" x14ac:dyDescent="0.2"/>
    <row r="6052" s="7" customFormat="1" x14ac:dyDescent="0.2"/>
    <row r="6053" s="7" customFormat="1" x14ac:dyDescent="0.2"/>
    <row r="6054" s="7" customFormat="1" x14ac:dyDescent="0.2"/>
    <row r="6055" s="7" customFormat="1" x14ac:dyDescent="0.2"/>
    <row r="6056" s="7" customFormat="1" x14ac:dyDescent="0.2"/>
    <row r="6057" s="7" customFormat="1" x14ac:dyDescent="0.2"/>
    <row r="6058" s="7" customFormat="1" x14ac:dyDescent="0.2"/>
    <row r="6059" s="7" customFormat="1" x14ac:dyDescent="0.2"/>
    <row r="6060" s="7" customFormat="1" x14ac:dyDescent="0.2"/>
    <row r="6061" s="7" customFormat="1" x14ac:dyDescent="0.2"/>
    <row r="6062" s="7" customFormat="1" x14ac:dyDescent="0.2"/>
    <row r="6063" s="7" customFormat="1" x14ac:dyDescent="0.2"/>
    <row r="6064" s="7" customFormat="1" x14ac:dyDescent="0.2"/>
    <row r="6065" s="7" customFormat="1" x14ac:dyDescent="0.2"/>
    <row r="6066" s="7" customFormat="1" x14ac:dyDescent="0.2"/>
    <row r="6067" s="7" customFormat="1" x14ac:dyDescent="0.2"/>
    <row r="6068" s="7" customFormat="1" x14ac:dyDescent="0.2"/>
    <row r="6069" s="7" customFormat="1" x14ac:dyDescent="0.2"/>
    <row r="6070" s="7" customFormat="1" x14ac:dyDescent="0.2"/>
    <row r="6071" s="7" customFormat="1" x14ac:dyDescent="0.2"/>
    <row r="6072" s="7" customFormat="1" x14ac:dyDescent="0.2"/>
    <row r="6073" s="7" customFormat="1" x14ac:dyDescent="0.2"/>
    <row r="6074" s="7" customFormat="1" x14ac:dyDescent="0.2"/>
    <row r="6075" s="7" customFormat="1" x14ac:dyDescent="0.2"/>
    <row r="6076" s="7" customFormat="1" x14ac:dyDescent="0.2"/>
    <row r="6077" s="7" customFormat="1" x14ac:dyDescent="0.2"/>
    <row r="6078" s="7" customFormat="1" x14ac:dyDescent="0.2"/>
    <row r="6079" s="7" customFormat="1" x14ac:dyDescent="0.2"/>
    <row r="6080" s="7" customFormat="1" x14ac:dyDescent="0.2"/>
    <row r="6081" s="7" customFormat="1" x14ac:dyDescent="0.2"/>
    <row r="6082" s="7" customFormat="1" x14ac:dyDescent="0.2"/>
    <row r="6083" s="7" customFormat="1" x14ac:dyDescent="0.2"/>
    <row r="6084" s="7" customFormat="1" x14ac:dyDescent="0.2"/>
    <row r="6085" s="7" customFormat="1" x14ac:dyDescent="0.2"/>
    <row r="6086" s="7" customFormat="1" x14ac:dyDescent="0.2"/>
    <row r="6087" s="7" customFormat="1" x14ac:dyDescent="0.2"/>
    <row r="6088" s="7" customFormat="1" x14ac:dyDescent="0.2"/>
    <row r="6089" s="7" customFormat="1" x14ac:dyDescent="0.2"/>
    <row r="6090" s="7" customFormat="1" x14ac:dyDescent="0.2"/>
    <row r="6091" s="7" customFormat="1" x14ac:dyDescent="0.2"/>
    <row r="6092" s="7" customFormat="1" x14ac:dyDescent="0.2"/>
    <row r="6093" s="7" customFormat="1" x14ac:dyDescent="0.2"/>
    <row r="6094" s="7" customFormat="1" x14ac:dyDescent="0.2"/>
    <row r="6095" s="7" customFormat="1" x14ac:dyDescent="0.2"/>
    <row r="6096" s="7" customFormat="1" x14ac:dyDescent="0.2"/>
    <row r="6097" s="7" customFormat="1" x14ac:dyDescent="0.2"/>
    <row r="6098" s="7" customFormat="1" x14ac:dyDescent="0.2"/>
    <row r="6099" s="7" customFormat="1" x14ac:dyDescent="0.2"/>
    <row r="6100" s="7" customFormat="1" x14ac:dyDescent="0.2"/>
    <row r="6101" s="7" customFormat="1" x14ac:dyDescent="0.2"/>
    <row r="6102" s="7" customFormat="1" x14ac:dyDescent="0.2"/>
    <row r="6103" s="7" customFormat="1" x14ac:dyDescent="0.2"/>
    <row r="6104" s="7" customFormat="1" x14ac:dyDescent="0.2"/>
    <row r="6105" s="7" customFormat="1" x14ac:dyDescent="0.2"/>
    <row r="6106" s="7" customFormat="1" x14ac:dyDescent="0.2"/>
    <row r="6107" s="7" customFormat="1" x14ac:dyDescent="0.2"/>
    <row r="6108" s="7" customFormat="1" x14ac:dyDescent="0.2"/>
    <row r="6109" s="7" customFormat="1" x14ac:dyDescent="0.2"/>
    <row r="6110" s="7" customFormat="1" x14ac:dyDescent="0.2"/>
    <row r="6111" s="7" customFormat="1" x14ac:dyDescent="0.2"/>
    <row r="6112" s="7" customFormat="1" x14ac:dyDescent="0.2"/>
    <row r="6113" s="7" customFormat="1" x14ac:dyDescent="0.2"/>
    <row r="6114" s="7" customFormat="1" x14ac:dyDescent="0.2"/>
    <row r="6115" s="7" customFormat="1" x14ac:dyDescent="0.2"/>
    <row r="6116" s="7" customFormat="1" x14ac:dyDescent="0.2"/>
    <row r="6117" s="7" customFormat="1" x14ac:dyDescent="0.2"/>
    <row r="6118" s="7" customFormat="1" x14ac:dyDescent="0.2"/>
    <row r="6119" s="7" customFormat="1" x14ac:dyDescent="0.2"/>
    <row r="6120" s="7" customFormat="1" x14ac:dyDescent="0.2"/>
    <row r="6121" s="7" customFormat="1" x14ac:dyDescent="0.2"/>
    <row r="6122" s="7" customFormat="1" x14ac:dyDescent="0.2"/>
    <row r="6123" s="7" customFormat="1" x14ac:dyDescent="0.2"/>
    <row r="6124" s="7" customFormat="1" x14ac:dyDescent="0.2"/>
    <row r="6125" s="7" customFormat="1" x14ac:dyDescent="0.2"/>
    <row r="6126" s="7" customFormat="1" x14ac:dyDescent="0.2"/>
    <row r="6127" s="7" customFormat="1" x14ac:dyDescent="0.2"/>
    <row r="6128" s="7" customFormat="1" x14ac:dyDescent="0.2"/>
    <row r="6129" s="7" customFormat="1" x14ac:dyDescent="0.2"/>
    <row r="6130" s="7" customFormat="1" x14ac:dyDescent="0.2"/>
    <row r="6131" s="7" customFormat="1" x14ac:dyDescent="0.2"/>
    <row r="6132" s="7" customFormat="1" x14ac:dyDescent="0.2"/>
    <row r="6133" s="7" customFormat="1" x14ac:dyDescent="0.2"/>
    <row r="6134" s="7" customFormat="1" x14ac:dyDescent="0.2"/>
    <row r="6135" s="7" customFormat="1" x14ac:dyDescent="0.2"/>
    <row r="6136" s="7" customFormat="1" x14ac:dyDescent="0.2"/>
    <row r="6137" s="7" customFormat="1" x14ac:dyDescent="0.2"/>
    <row r="6138" s="7" customFormat="1" x14ac:dyDescent="0.2"/>
    <row r="6139" s="7" customFormat="1" x14ac:dyDescent="0.2"/>
    <row r="6140" s="7" customFormat="1" x14ac:dyDescent="0.2"/>
    <row r="6141" s="7" customFormat="1" x14ac:dyDescent="0.2"/>
    <row r="6142" s="7" customFormat="1" x14ac:dyDescent="0.2"/>
    <row r="6143" s="7" customFormat="1" x14ac:dyDescent="0.2"/>
    <row r="6144" s="7" customFormat="1" x14ac:dyDescent="0.2"/>
    <row r="6145" s="7" customFormat="1" x14ac:dyDescent="0.2"/>
    <row r="6146" s="7" customFormat="1" x14ac:dyDescent="0.2"/>
    <row r="6147" s="7" customFormat="1" x14ac:dyDescent="0.2"/>
    <row r="6148" s="7" customFormat="1" x14ac:dyDescent="0.2"/>
    <row r="6149" s="7" customFormat="1" x14ac:dyDescent="0.2"/>
    <row r="6150" s="7" customFormat="1" x14ac:dyDescent="0.2"/>
    <row r="6151" s="7" customFormat="1" x14ac:dyDescent="0.2"/>
    <row r="6152" s="7" customFormat="1" x14ac:dyDescent="0.2"/>
    <row r="6153" s="7" customFormat="1" x14ac:dyDescent="0.2"/>
    <row r="6154" s="7" customFormat="1" x14ac:dyDescent="0.2"/>
    <row r="6155" s="7" customFormat="1" x14ac:dyDescent="0.2"/>
    <row r="6156" s="7" customFormat="1" x14ac:dyDescent="0.2"/>
    <row r="6157" s="7" customFormat="1" x14ac:dyDescent="0.2"/>
    <row r="6158" s="7" customFormat="1" x14ac:dyDescent="0.2"/>
    <row r="6159" s="7" customFormat="1" x14ac:dyDescent="0.2"/>
    <row r="6160" s="7" customFormat="1" x14ac:dyDescent="0.2"/>
    <row r="6161" s="7" customFormat="1" x14ac:dyDescent="0.2"/>
    <row r="6162" s="7" customFormat="1" x14ac:dyDescent="0.2"/>
    <row r="6163" s="7" customFormat="1" x14ac:dyDescent="0.2"/>
    <row r="6164" s="7" customFormat="1" x14ac:dyDescent="0.2"/>
    <row r="6165" s="7" customFormat="1" x14ac:dyDescent="0.2"/>
    <row r="6166" s="7" customFormat="1" x14ac:dyDescent="0.2"/>
    <row r="6167" s="7" customFormat="1" x14ac:dyDescent="0.2"/>
    <row r="6168" s="7" customFormat="1" x14ac:dyDescent="0.2"/>
    <row r="6169" s="7" customFormat="1" x14ac:dyDescent="0.2"/>
    <row r="6170" s="7" customFormat="1" x14ac:dyDescent="0.2"/>
    <row r="6171" s="7" customFormat="1" x14ac:dyDescent="0.2"/>
    <row r="6172" s="7" customFormat="1" x14ac:dyDescent="0.2"/>
    <row r="6173" s="7" customFormat="1" x14ac:dyDescent="0.2"/>
    <row r="6174" s="7" customFormat="1" x14ac:dyDescent="0.2"/>
    <row r="6175" s="7" customFormat="1" x14ac:dyDescent="0.2"/>
    <row r="6176" s="7" customFormat="1" x14ac:dyDescent="0.2"/>
    <row r="6177" s="7" customFormat="1" x14ac:dyDescent="0.2"/>
    <row r="6178" s="7" customFormat="1" x14ac:dyDescent="0.2"/>
    <row r="6179" s="7" customFormat="1" x14ac:dyDescent="0.2"/>
    <row r="6180" s="7" customFormat="1" x14ac:dyDescent="0.2"/>
    <row r="6181" s="7" customFormat="1" x14ac:dyDescent="0.2"/>
    <row r="6182" s="7" customFormat="1" x14ac:dyDescent="0.2"/>
    <row r="6183" s="7" customFormat="1" x14ac:dyDescent="0.2"/>
    <row r="6184" s="7" customFormat="1" x14ac:dyDescent="0.2"/>
    <row r="6185" s="7" customFormat="1" x14ac:dyDescent="0.2"/>
    <row r="6186" s="7" customFormat="1" x14ac:dyDescent="0.2"/>
    <row r="6187" s="7" customFormat="1" x14ac:dyDescent="0.2"/>
    <row r="6188" s="7" customFormat="1" x14ac:dyDescent="0.2"/>
    <row r="6189" s="7" customFormat="1" x14ac:dyDescent="0.2"/>
    <row r="6190" s="7" customFormat="1" x14ac:dyDescent="0.2"/>
    <row r="6191" s="7" customFormat="1" x14ac:dyDescent="0.2"/>
    <row r="6192" s="7" customFormat="1" x14ac:dyDescent="0.2"/>
    <row r="6193" s="7" customFormat="1" x14ac:dyDescent="0.2"/>
    <row r="6194" s="7" customFormat="1" x14ac:dyDescent="0.2"/>
    <row r="6195" s="7" customFormat="1" x14ac:dyDescent="0.2"/>
    <row r="6196" s="7" customFormat="1" x14ac:dyDescent="0.2"/>
    <row r="6197" s="7" customFormat="1" x14ac:dyDescent="0.2"/>
    <row r="6198" s="7" customFormat="1" x14ac:dyDescent="0.2"/>
    <row r="6199" s="7" customFormat="1" x14ac:dyDescent="0.2"/>
    <row r="6200" s="7" customFormat="1" x14ac:dyDescent="0.2"/>
    <row r="6201" s="7" customFormat="1" x14ac:dyDescent="0.2"/>
    <row r="6202" s="7" customFormat="1" x14ac:dyDescent="0.2"/>
    <row r="6203" s="7" customFormat="1" x14ac:dyDescent="0.2"/>
    <row r="6204" s="7" customFormat="1" x14ac:dyDescent="0.2"/>
    <row r="6205" s="7" customFormat="1" x14ac:dyDescent="0.2"/>
    <row r="6206" s="7" customFormat="1" x14ac:dyDescent="0.2"/>
    <row r="6207" s="7" customFormat="1" x14ac:dyDescent="0.2"/>
    <row r="6208" s="7" customFormat="1" x14ac:dyDescent="0.2"/>
    <row r="6209" s="7" customFormat="1" x14ac:dyDescent="0.2"/>
    <row r="6210" s="7" customFormat="1" x14ac:dyDescent="0.2"/>
    <row r="6211" s="7" customFormat="1" x14ac:dyDescent="0.2"/>
    <row r="6212" s="7" customFormat="1" x14ac:dyDescent="0.2"/>
    <row r="6213" s="7" customFormat="1" x14ac:dyDescent="0.2"/>
    <row r="6214" s="7" customFormat="1" x14ac:dyDescent="0.2"/>
    <row r="6215" s="7" customFormat="1" x14ac:dyDescent="0.2"/>
    <row r="6216" s="7" customFormat="1" x14ac:dyDescent="0.2"/>
    <row r="6217" s="7" customFormat="1" x14ac:dyDescent="0.2"/>
    <row r="6218" s="7" customFormat="1" x14ac:dyDescent="0.2"/>
    <row r="6219" s="7" customFormat="1" x14ac:dyDescent="0.2"/>
    <row r="6220" s="7" customFormat="1" x14ac:dyDescent="0.2"/>
    <row r="6221" s="7" customFormat="1" x14ac:dyDescent="0.2"/>
    <row r="6222" s="7" customFormat="1" x14ac:dyDescent="0.2"/>
    <row r="6223" s="7" customFormat="1" x14ac:dyDescent="0.2"/>
    <row r="6224" s="7" customFormat="1" x14ac:dyDescent="0.2"/>
    <row r="6225" s="7" customFormat="1" x14ac:dyDescent="0.2"/>
    <row r="6226" s="7" customFormat="1" x14ac:dyDescent="0.2"/>
    <row r="6227" s="7" customFormat="1" x14ac:dyDescent="0.2"/>
    <row r="6228" s="7" customFormat="1" x14ac:dyDescent="0.2"/>
    <row r="6229" s="7" customFormat="1" x14ac:dyDescent="0.2"/>
    <row r="6230" s="7" customFormat="1" x14ac:dyDescent="0.2"/>
    <row r="6231" s="7" customFormat="1" x14ac:dyDescent="0.2"/>
    <row r="6232" s="7" customFormat="1" x14ac:dyDescent="0.2"/>
    <row r="6233" s="7" customFormat="1" x14ac:dyDescent="0.2"/>
    <row r="6234" s="7" customFormat="1" x14ac:dyDescent="0.2"/>
    <row r="6235" s="7" customFormat="1" x14ac:dyDescent="0.2"/>
    <row r="6236" s="7" customFormat="1" x14ac:dyDescent="0.2"/>
    <row r="6237" s="7" customFormat="1" x14ac:dyDescent="0.2"/>
    <row r="6238" s="7" customFormat="1" x14ac:dyDescent="0.2"/>
    <row r="6239" s="7" customFormat="1" x14ac:dyDescent="0.2"/>
    <row r="6240" s="7" customFormat="1" x14ac:dyDescent="0.2"/>
    <row r="6241" s="7" customFormat="1" x14ac:dyDescent="0.2"/>
    <row r="6242" s="7" customFormat="1" x14ac:dyDescent="0.2"/>
    <row r="6243" s="7" customFormat="1" x14ac:dyDescent="0.2"/>
    <row r="6244" s="7" customFormat="1" x14ac:dyDescent="0.2"/>
    <row r="6245" s="7" customFormat="1" x14ac:dyDescent="0.2"/>
    <row r="6246" s="7" customFormat="1" x14ac:dyDescent="0.2"/>
    <row r="6247" s="7" customFormat="1" x14ac:dyDescent="0.2"/>
    <row r="6248" s="7" customFormat="1" x14ac:dyDescent="0.2"/>
    <row r="6249" s="7" customFormat="1" x14ac:dyDescent="0.2"/>
    <row r="6250" s="7" customFormat="1" x14ac:dyDescent="0.2"/>
    <row r="6251" s="7" customFormat="1" x14ac:dyDescent="0.2"/>
    <row r="6252" s="7" customFormat="1" x14ac:dyDescent="0.2"/>
    <row r="6253" s="7" customFormat="1" x14ac:dyDescent="0.2"/>
    <row r="6254" s="7" customFormat="1" x14ac:dyDescent="0.2"/>
    <row r="6255" s="7" customFormat="1" x14ac:dyDescent="0.2"/>
    <row r="6256" s="7" customFormat="1" x14ac:dyDescent="0.2"/>
    <row r="6257" s="7" customFormat="1" x14ac:dyDescent="0.2"/>
    <row r="6258" s="7" customFormat="1" x14ac:dyDescent="0.2"/>
    <row r="6259" s="7" customFormat="1" x14ac:dyDescent="0.2"/>
    <row r="6260" s="7" customFormat="1" x14ac:dyDescent="0.2"/>
    <row r="6261" s="7" customFormat="1" x14ac:dyDescent="0.2"/>
    <row r="6262" s="7" customFormat="1" x14ac:dyDescent="0.2"/>
    <row r="6263" s="7" customFormat="1" x14ac:dyDescent="0.2"/>
    <row r="6264" s="7" customFormat="1" x14ac:dyDescent="0.2"/>
    <row r="6265" s="7" customFormat="1" x14ac:dyDescent="0.2"/>
    <row r="6266" s="7" customFormat="1" x14ac:dyDescent="0.2"/>
    <row r="6267" s="7" customFormat="1" x14ac:dyDescent="0.2"/>
    <row r="6268" s="7" customFormat="1" x14ac:dyDescent="0.2"/>
    <row r="6269" s="7" customFormat="1" x14ac:dyDescent="0.2"/>
    <row r="6270" s="7" customFormat="1" x14ac:dyDescent="0.2"/>
    <row r="6271" s="7" customFormat="1" x14ac:dyDescent="0.2"/>
    <row r="6272" s="7" customFormat="1" x14ac:dyDescent="0.2"/>
    <row r="6273" s="7" customFormat="1" x14ac:dyDescent="0.2"/>
    <row r="6274" s="7" customFormat="1" x14ac:dyDescent="0.2"/>
    <row r="6275" s="7" customFormat="1" x14ac:dyDescent="0.2"/>
    <row r="6276" s="7" customFormat="1" x14ac:dyDescent="0.2"/>
    <row r="6277" s="7" customFormat="1" x14ac:dyDescent="0.2"/>
    <row r="6278" s="7" customFormat="1" x14ac:dyDescent="0.2"/>
    <row r="6279" s="7" customFormat="1" x14ac:dyDescent="0.2"/>
    <row r="6280" s="7" customFormat="1" x14ac:dyDescent="0.2"/>
    <row r="6281" s="7" customFormat="1" x14ac:dyDescent="0.2"/>
    <row r="6282" s="7" customFormat="1" x14ac:dyDescent="0.2"/>
    <row r="6283" s="7" customFormat="1" x14ac:dyDescent="0.2"/>
    <row r="6284" s="7" customFormat="1" x14ac:dyDescent="0.2"/>
    <row r="6285" s="7" customFormat="1" x14ac:dyDescent="0.2"/>
    <row r="6286" s="7" customFormat="1" x14ac:dyDescent="0.2"/>
    <row r="6287" s="7" customFormat="1" x14ac:dyDescent="0.2"/>
    <row r="6288" s="7" customFormat="1" x14ac:dyDescent="0.2"/>
    <row r="6289" s="7" customFormat="1" x14ac:dyDescent="0.2"/>
    <row r="6290" s="7" customFormat="1" x14ac:dyDescent="0.2"/>
    <row r="6291" s="7" customFormat="1" x14ac:dyDescent="0.2"/>
    <row r="6292" s="7" customFormat="1" x14ac:dyDescent="0.2"/>
    <row r="6293" s="7" customFormat="1" x14ac:dyDescent="0.2"/>
    <row r="6294" s="7" customFormat="1" x14ac:dyDescent="0.2"/>
    <row r="6295" s="7" customFormat="1" x14ac:dyDescent="0.2"/>
    <row r="6296" s="7" customFormat="1" x14ac:dyDescent="0.2"/>
    <row r="6297" s="7" customFormat="1" x14ac:dyDescent="0.2"/>
    <row r="6298" s="7" customFormat="1" x14ac:dyDescent="0.2"/>
    <row r="6299" s="7" customFormat="1" x14ac:dyDescent="0.2"/>
    <row r="6300" s="7" customFormat="1" x14ac:dyDescent="0.2"/>
    <row r="6301" s="7" customFormat="1" x14ac:dyDescent="0.2"/>
    <row r="6302" s="7" customFormat="1" x14ac:dyDescent="0.2"/>
    <row r="6303" s="7" customFormat="1" x14ac:dyDescent="0.2"/>
    <row r="6304" s="7" customFormat="1" x14ac:dyDescent="0.2"/>
    <row r="6305" s="7" customFormat="1" x14ac:dyDescent="0.2"/>
    <row r="6306" s="7" customFormat="1" x14ac:dyDescent="0.2"/>
    <row r="6307" s="7" customFormat="1" x14ac:dyDescent="0.2"/>
    <row r="6308" s="7" customFormat="1" x14ac:dyDescent="0.2"/>
    <row r="6309" s="7" customFormat="1" x14ac:dyDescent="0.2"/>
    <row r="6310" s="7" customFormat="1" x14ac:dyDescent="0.2"/>
    <row r="6311" s="7" customFormat="1" x14ac:dyDescent="0.2"/>
    <row r="6312" s="7" customFormat="1" x14ac:dyDescent="0.2"/>
    <row r="6313" s="7" customFormat="1" x14ac:dyDescent="0.2"/>
    <row r="6314" s="7" customFormat="1" x14ac:dyDescent="0.2"/>
    <row r="6315" s="7" customFormat="1" x14ac:dyDescent="0.2"/>
    <row r="6316" s="7" customFormat="1" x14ac:dyDescent="0.2"/>
    <row r="6317" s="7" customFormat="1" x14ac:dyDescent="0.2"/>
    <row r="6318" s="7" customFormat="1" x14ac:dyDescent="0.2"/>
    <row r="6319" s="7" customFormat="1" x14ac:dyDescent="0.2"/>
    <row r="6320" s="7" customFormat="1" x14ac:dyDescent="0.2"/>
    <row r="6321" s="7" customFormat="1" x14ac:dyDescent="0.2"/>
    <row r="6322" s="7" customFormat="1" x14ac:dyDescent="0.2"/>
    <row r="6323" s="7" customFormat="1" x14ac:dyDescent="0.2"/>
    <row r="6324" s="7" customFormat="1" x14ac:dyDescent="0.2"/>
    <row r="6325" s="7" customFormat="1" x14ac:dyDescent="0.2"/>
    <row r="6326" s="7" customFormat="1" x14ac:dyDescent="0.2"/>
    <row r="6327" s="7" customFormat="1" x14ac:dyDescent="0.2"/>
    <row r="6328" s="7" customFormat="1" x14ac:dyDescent="0.2"/>
    <row r="6329" s="7" customFormat="1" x14ac:dyDescent="0.2"/>
    <row r="6330" s="7" customFormat="1" x14ac:dyDescent="0.2"/>
    <row r="6331" s="7" customFormat="1" x14ac:dyDescent="0.2"/>
    <row r="6332" s="7" customFormat="1" x14ac:dyDescent="0.2"/>
    <row r="6333" s="7" customFormat="1" x14ac:dyDescent="0.2"/>
    <row r="6334" s="7" customFormat="1" x14ac:dyDescent="0.2"/>
    <row r="6335" s="7" customFormat="1" x14ac:dyDescent="0.2"/>
    <row r="6336" s="7" customFormat="1" x14ac:dyDescent="0.2"/>
    <row r="6337" s="7" customFormat="1" x14ac:dyDescent="0.2"/>
    <row r="6338" s="7" customFormat="1" x14ac:dyDescent="0.2"/>
    <row r="6339" s="7" customFormat="1" x14ac:dyDescent="0.2"/>
    <row r="6340" s="7" customFormat="1" x14ac:dyDescent="0.2"/>
    <row r="6341" s="7" customFormat="1" x14ac:dyDescent="0.2"/>
    <row r="6342" s="7" customFormat="1" x14ac:dyDescent="0.2"/>
    <row r="6343" s="7" customFormat="1" x14ac:dyDescent="0.2"/>
    <row r="6344" s="7" customFormat="1" x14ac:dyDescent="0.2"/>
    <row r="6345" s="7" customFormat="1" x14ac:dyDescent="0.2"/>
    <row r="6346" s="7" customFormat="1" x14ac:dyDescent="0.2"/>
    <row r="6347" s="7" customFormat="1" x14ac:dyDescent="0.2"/>
    <row r="6348" s="7" customFormat="1" x14ac:dyDescent="0.2"/>
    <row r="6349" s="7" customFormat="1" x14ac:dyDescent="0.2"/>
    <row r="6350" s="7" customFormat="1" x14ac:dyDescent="0.2"/>
    <row r="6351" s="7" customFormat="1" x14ac:dyDescent="0.2"/>
    <row r="6352" s="7" customFormat="1" x14ac:dyDescent="0.2"/>
    <row r="6353" s="7" customFormat="1" x14ac:dyDescent="0.2"/>
    <row r="6354" s="7" customFormat="1" x14ac:dyDescent="0.2"/>
    <row r="6355" s="7" customFormat="1" x14ac:dyDescent="0.2"/>
    <row r="6356" s="7" customFormat="1" x14ac:dyDescent="0.2"/>
    <row r="6357" s="7" customFormat="1" x14ac:dyDescent="0.2"/>
    <row r="6358" s="7" customFormat="1" x14ac:dyDescent="0.2"/>
    <row r="6359" s="7" customFormat="1" x14ac:dyDescent="0.2"/>
    <row r="6360" s="7" customFormat="1" x14ac:dyDescent="0.2"/>
    <row r="6361" s="7" customFormat="1" x14ac:dyDescent="0.2"/>
    <row r="6362" s="7" customFormat="1" x14ac:dyDescent="0.2"/>
    <row r="6363" s="7" customFormat="1" x14ac:dyDescent="0.2"/>
    <row r="6364" s="7" customFormat="1" x14ac:dyDescent="0.2"/>
    <row r="6365" s="7" customFormat="1" x14ac:dyDescent="0.2"/>
    <row r="6366" s="7" customFormat="1" x14ac:dyDescent="0.2"/>
    <row r="6367" s="7" customFormat="1" x14ac:dyDescent="0.2"/>
    <row r="6368" s="7" customFormat="1" x14ac:dyDescent="0.2"/>
    <row r="6369" s="7" customFormat="1" x14ac:dyDescent="0.2"/>
    <row r="6370" s="7" customFormat="1" x14ac:dyDescent="0.2"/>
    <row r="6371" s="7" customFormat="1" x14ac:dyDescent="0.2"/>
    <row r="6372" s="7" customFormat="1" x14ac:dyDescent="0.2"/>
    <row r="6373" s="7" customFormat="1" x14ac:dyDescent="0.2"/>
    <row r="6374" s="7" customFormat="1" x14ac:dyDescent="0.2"/>
    <row r="6375" s="7" customFormat="1" x14ac:dyDescent="0.2"/>
    <row r="6376" s="7" customFormat="1" x14ac:dyDescent="0.2"/>
    <row r="6377" s="7" customFormat="1" x14ac:dyDescent="0.2"/>
    <row r="6378" s="7" customFormat="1" x14ac:dyDescent="0.2"/>
    <row r="6379" s="7" customFormat="1" x14ac:dyDescent="0.2"/>
  </sheetData>
  <autoFilter ref="A5:AI545"/>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N2213"/>
  <sheetViews>
    <sheetView zoomScale="85" zoomScaleNormal="85" workbookViewId="0">
      <pane ySplit="5" topLeftCell="A6" activePane="bottomLeft" state="frozen"/>
      <selection activeCell="A8497" sqref="A8497"/>
      <selection pane="bottomLeft" activeCell="A6" sqref="A6"/>
    </sheetView>
  </sheetViews>
  <sheetFormatPr defaultRowHeight="12.75" x14ac:dyDescent="0.2"/>
  <cols>
    <col min="1" max="1" width="29.28515625" style="33" customWidth="1"/>
    <col min="2" max="2" width="22.7109375" style="33" customWidth="1"/>
    <col min="3" max="3" width="19.7109375" style="33" customWidth="1"/>
    <col min="4" max="4" width="19.7109375" style="35" customWidth="1"/>
    <col min="5" max="5" width="12.7109375" style="33" customWidth="1"/>
    <col min="6" max="6" width="33.7109375" style="33" customWidth="1"/>
    <col min="7" max="7" width="12.42578125" style="36" bestFit="1" customWidth="1"/>
    <col min="8" max="8" width="9.140625" style="36" customWidth="1"/>
    <col min="9" max="9" width="12.42578125" style="36" bestFit="1" customWidth="1"/>
    <col min="10" max="11" width="9.140625" style="36" customWidth="1"/>
    <col min="12" max="12" width="9.140625" style="33"/>
    <col min="13" max="13" width="24.28515625" style="176" bestFit="1" customWidth="1"/>
    <col min="14" max="14" width="9.140625" style="176"/>
    <col min="15" max="16384" width="9.140625" style="33"/>
  </cols>
  <sheetData>
    <row r="1" spans="1:14" x14ac:dyDescent="0.2">
      <c r="A1" s="14" t="s">
        <v>9168</v>
      </c>
      <c r="C1" s="32"/>
      <c r="D1" s="63"/>
    </row>
    <row r="2" spans="1:14" x14ac:dyDescent="0.2">
      <c r="A2" s="32"/>
    </row>
    <row r="3" spans="1:14" x14ac:dyDescent="0.2">
      <c r="F3" s="33" t="s">
        <v>434</v>
      </c>
    </row>
    <row r="4" spans="1:14" x14ac:dyDescent="0.2">
      <c r="D4" s="63"/>
      <c r="F4" s="6"/>
      <c r="G4" s="104"/>
      <c r="I4" s="104"/>
      <c r="J4" s="104"/>
      <c r="K4" s="104"/>
    </row>
    <row r="5" spans="1:14" s="4" customFormat="1" x14ac:dyDescent="0.2">
      <c r="A5" s="4" t="s">
        <v>16670</v>
      </c>
      <c r="B5" s="4" t="s">
        <v>10029</v>
      </c>
      <c r="C5" s="4" t="s">
        <v>16669</v>
      </c>
      <c r="D5" s="29" t="s">
        <v>16668</v>
      </c>
      <c r="E5" s="4" t="s">
        <v>16666</v>
      </c>
      <c r="F5" s="4" t="s">
        <v>16667</v>
      </c>
      <c r="G5" s="105" t="s">
        <v>15700</v>
      </c>
      <c r="H5" s="105" t="s">
        <v>15701</v>
      </c>
      <c r="I5" s="105" t="s">
        <v>15702</v>
      </c>
      <c r="J5" s="105" t="s">
        <v>15703</v>
      </c>
      <c r="K5" s="105" t="s">
        <v>15898</v>
      </c>
      <c r="M5" s="191"/>
      <c r="N5" s="191"/>
    </row>
    <row r="6" spans="1:14" x14ac:dyDescent="0.2">
      <c r="A6" s="33" t="s">
        <v>15680</v>
      </c>
      <c r="B6" s="33" t="str">
        <f>VLOOKUP(D6,fips_xref!$A$5:$C$286,2,FALSE)</f>
        <v>CARTER, MT</v>
      </c>
      <c r="C6" s="34" t="str">
        <f t="shared" ref="C6:C38" si="0">LEFT(D6,2)</f>
        <v>30</v>
      </c>
      <c r="D6" s="202">
        <f>fips_xref!A$5</f>
        <v>30011</v>
      </c>
      <c r="E6" s="33" t="str">
        <f>SCC_xref!A$19</f>
        <v>2310001630</v>
      </c>
      <c r="F6" s="33" t="str">
        <f>VLOOKUP(E6,SCC_xref!$A$6:$B$39,2,FALSE)</f>
        <v>Venting - blowdowns</v>
      </c>
      <c r="G6" s="36">
        <v>0</v>
      </c>
      <c r="H6" s="36">
        <v>2.0770153804468627E-4</v>
      </c>
      <c r="I6" s="36">
        <v>0</v>
      </c>
      <c r="J6" s="36">
        <v>0</v>
      </c>
      <c r="K6" s="36">
        <v>0</v>
      </c>
    </row>
    <row r="7" spans="1:14" x14ac:dyDescent="0.2">
      <c r="A7" s="33" t="s">
        <v>15680</v>
      </c>
      <c r="B7" s="33" t="str">
        <f>VLOOKUP(D7,fips_xref!$A$5:$C$286,2,FALSE)</f>
        <v>CUSTER, MT</v>
      </c>
      <c r="C7" s="34" t="str">
        <f t="shared" si="0"/>
        <v>30</v>
      </c>
      <c r="D7" s="202">
        <f>fips_xref!A6</f>
        <v>30017</v>
      </c>
      <c r="E7" s="33" t="str">
        <f>SCC_xref!A$19</f>
        <v>2310001630</v>
      </c>
      <c r="F7" s="33" t="str">
        <f>VLOOKUP(E7,SCC_xref!$A$6:$B$39,2,FALSE)</f>
        <v>Venting - blowdowns</v>
      </c>
      <c r="G7" s="36">
        <v>0</v>
      </c>
      <c r="H7" s="36">
        <v>1.5579557159290674E-4</v>
      </c>
      <c r="I7" s="36">
        <v>0</v>
      </c>
      <c r="J7" s="36">
        <v>0</v>
      </c>
      <c r="K7" s="36">
        <v>0</v>
      </c>
    </row>
    <row r="8" spans="1:14" x14ac:dyDescent="0.2">
      <c r="A8" s="33" t="s">
        <v>15680</v>
      </c>
      <c r="B8" s="33" t="str">
        <f>VLOOKUP(D8,fips_xref!$A$5:$C$286,2,FALSE)</f>
        <v>DANIELS, MT</v>
      </c>
      <c r="C8" s="34" t="str">
        <f t="shared" si="0"/>
        <v>30</v>
      </c>
      <c r="D8" s="202">
        <f>fips_xref!A7</f>
        <v>30019</v>
      </c>
      <c r="E8" s="33" t="str">
        <f>SCC_xref!A$19</f>
        <v>2310001630</v>
      </c>
      <c r="F8" s="33" t="str">
        <f>VLOOKUP(E8,SCC_xref!$A$6:$B$39,2,FALSE)</f>
        <v>Venting - blowdowns</v>
      </c>
      <c r="G8" s="36">
        <v>0</v>
      </c>
      <c r="H8" s="36">
        <v>0</v>
      </c>
      <c r="I8" s="36">
        <v>0</v>
      </c>
      <c r="J8" s="36">
        <v>0</v>
      </c>
      <c r="K8" s="36">
        <v>0</v>
      </c>
    </row>
    <row r="9" spans="1:14" x14ac:dyDescent="0.2">
      <c r="A9" s="33" t="s">
        <v>15680</v>
      </c>
      <c r="B9" s="33" t="str">
        <f>VLOOKUP(D9,fips_xref!$A$5:$C$286,2,FALSE)</f>
        <v>DAWSON, MT</v>
      </c>
      <c r="C9" s="34" t="str">
        <f t="shared" si="0"/>
        <v>30</v>
      </c>
      <c r="D9" s="202">
        <f>fips_xref!A8</f>
        <v>30021</v>
      </c>
      <c r="E9" s="33" t="str">
        <f>SCC_xref!A$19</f>
        <v>2310001630</v>
      </c>
      <c r="F9" s="33" t="str">
        <f>VLOOKUP(E9,SCC_xref!$A$6:$B$39,2,FALSE)</f>
        <v>Venting - blowdowns</v>
      </c>
      <c r="G9" s="36">
        <v>0</v>
      </c>
      <c r="H9" s="36">
        <v>4.2665957574924626E-4</v>
      </c>
      <c r="I9" s="36">
        <v>0</v>
      </c>
      <c r="J9" s="36">
        <v>0</v>
      </c>
      <c r="K9" s="36">
        <v>0</v>
      </c>
    </row>
    <row r="10" spans="1:14" x14ac:dyDescent="0.2">
      <c r="A10" s="33" t="s">
        <v>15680</v>
      </c>
      <c r="B10" s="33" t="str">
        <f>VLOOKUP(D10,fips_xref!$A$5:$C$286,2,FALSE)</f>
        <v>FALLON, MT</v>
      </c>
      <c r="C10" s="34" t="str">
        <f t="shared" si="0"/>
        <v>30</v>
      </c>
      <c r="D10" s="202">
        <f>fips_xref!A9</f>
        <v>30025</v>
      </c>
      <c r="E10" s="33" t="str">
        <f>SCC_xref!A$19</f>
        <v>2310001630</v>
      </c>
      <c r="F10" s="33" t="str">
        <f>VLOOKUP(E10,SCC_xref!$A$6:$B$39,2,FALSE)</f>
        <v>Venting - blowdowns</v>
      </c>
      <c r="G10" s="36">
        <v>0</v>
      </c>
      <c r="H10" s="36">
        <v>7.8406571813855908E-2</v>
      </c>
      <c r="I10" s="36">
        <v>0</v>
      </c>
      <c r="J10" s="36">
        <v>0</v>
      </c>
      <c r="K10" s="36">
        <v>0</v>
      </c>
    </row>
    <row r="11" spans="1:14" x14ac:dyDescent="0.2">
      <c r="A11" s="33" t="s">
        <v>15680</v>
      </c>
      <c r="B11" s="33" t="str">
        <f>VLOOKUP(D11,fips_xref!$A$5:$C$286,2,FALSE)</f>
        <v>GARFIELD, MT</v>
      </c>
      <c r="C11" s="34" t="str">
        <f t="shared" si="0"/>
        <v>30</v>
      </c>
      <c r="D11" s="202">
        <f>fips_xref!A10</f>
        <v>30033</v>
      </c>
      <c r="E11" s="33" t="str">
        <f>SCC_xref!A$19</f>
        <v>2310001630</v>
      </c>
      <c r="F11" s="33" t="str">
        <f>VLOOKUP(E11,SCC_xref!$A$6:$B$39,2,FALSE)</f>
        <v>Venting - blowdowns</v>
      </c>
      <c r="G11" s="36">
        <v>0</v>
      </c>
      <c r="H11" s="36">
        <v>6.5423923182386868E-6</v>
      </c>
      <c r="I11" s="36">
        <v>0</v>
      </c>
      <c r="J11" s="36">
        <v>0</v>
      </c>
      <c r="K11" s="36">
        <v>0</v>
      </c>
    </row>
    <row r="12" spans="1:14" x14ac:dyDescent="0.2">
      <c r="A12" s="33" t="s">
        <v>15680</v>
      </c>
      <c r="B12" s="33" t="str">
        <f>VLOOKUP(D12,fips_xref!$A$5:$C$286,2,FALSE)</f>
        <v>MCCONE, MT</v>
      </c>
      <c r="C12" s="34" t="str">
        <f t="shared" si="0"/>
        <v>30</v>
      </c>
      <c r="D12" s="202">
        <f>fips_xref!A11</f>
        <v>30055</v>
      </c>
      <c r="E12" s="33" t="str">
        <f>SCC_xref!A$19</f>
        <v>2310001630</v>
      </c>
      <c r="F12" s="33" t="str">
        <f>VLOOKUP(E12,SCC_xref!$A$6:$B$39,2,FALSE)</f>
        <v>Venting - blowdowns</v>
      </c>
      <c r="G12" s="36">
        <v>0</v>
      </c>
      <c r="H12" s="36">
        <v>0</v>
      </c>
      <c r="I12" s="36">
        <v>0</v>
      </c>
      <c r="J12" s="36">
        <v>0</v>
      </c>
      <c r="K12" s="36">
        <v>0</v>
      </c>
    </row>
    <row r="13" spans="1:14" x14ac:dyDescent="0.2">
      <c r="A13" s="33" t="s">
        <v>15680</v>
      </c>
      <c r="B13" s="33" t="str">
        <f>VLOOKUP(D13,fips_xref!$A$5:$C$286,2,FALSE)</f>
        <v>PRAIRIE, MT</v>
      </c>
      <c r="C13" s="34" t="str">
        <f t="shared" si="0"/>
        <v>30</v>
      </c>
      <c r="D13" s="202">
        <f>fips_xref!A12</f>
        <v>30079</v>
      </c>
      <c r="E13" s="33" t="str">
        <f>SCC_xref!A$19</f>
        <v>2310001630</v>
      </c>
      <c r="F13" s="33" t="str">
        <f>VLOOKUP(E13,SCC_xref!$A$6:$B$39,2,FALSE)</f>
        <v>Venting - blowdowns</v>
      </c>
      <c r="G13" s="36">
        <v>0</v>
      </c>
      <c r="H13" s="36">
        <v>2.5156842790816432E-5</v>
      </c>
      <c r="I13" s="36">
        <v>0</v>
      </c>
      <c r="J13" s="36">
        <v>0</v>
      </c>
      <c r="K13" s="36">
        <v>0</v>
      </c>
    </row>
    <row r="14" spans="1:14" x14ac:dyDescent="0.2">
      <c r="A14" s="33" t="s">
        <v>15680</v>
      </c>
      <c r="B14" s="33" t="str">
        <f>VLOOKUP(D14,fips_xref!$A$5:$C$286,2,FALSE)</f>
        <v>RICHLAND, MT</v>
      </c>
      <c r="C14" s="34" t="str">
        <f t="shared" si="0"/>
        <v>30</v>
      </c>
      <c r="D14" s="202">
        <f>fips_xref!A13</f>
        <v>30083</v>
      </c>
      <c r="E14" s="33" t="str">
        <f>SCC_xref!A$19</f>
        <v>2310001630</v>
      </c>
      <c r="F14" s="33" t="str">
        <f>VLOOKUP(E14,SCC_xref!$A$6:$B$39,2,FALSE)</f>
        <v>Venting - blowdowns</v>
      </c>
      <c r="G14" s="36">
        <v>0</v>
      </c>
      <c r="H14" s="36">
        <v>4.6307748891237788E-2</v>
      </c>
      <c r="I14" s="36">
        <v>0</v>
      </c>
      <c r="J14" s="36">
        <v>0</v>
      </c>
      <c r="K14" s="36">
        <v>0</v>
      </c>
    </row>
    <row r="15" spans="1:14" x14ac:dyDescent="0.2">
      <c r="A15" s="33" t="s">
        <v>15680</v>
      </c>
      <c r="B15" s="33" t="str">
        <f>VLOOKUP(D15,fips_xref!$A$5:$C$286,2,FALSE)</f>
        <v>ROOSEVELT, MT</v>
      </c>
      <c r="C15" s="34" t="str">
        <f t="shared" si="0"/>
        <v>30</v>
      </c>
      <c r="D15" s="202">
        <f>fips_xref!A14</f>
        <v>30085</v>
      </c>
      <c r="E15" s="33" t="str">
        <f>SCC_xref!A$19</f>
        <v>2310001630</v>
      </c>
      <c r="F15" s="33" t="str">
        <f>VLOOKUP(E15,SCC_xref!$A$6:$B$39,2,FALSE)</f>
        <v>Venting - blowdowns</v>
      </c>
      <c r="G15" s="36">
        <v>0</v>
      </c>
      <c r="H15" s="36">
        <v>2.0211212433353352E-3</v>
      </c>
      <c r="I15" s="36">
        <v>0</v>
      </c>
      <c r="J15" s="36">
        <v>0</v>
      </c>
      <c r="K15" s="36">
        <v>0</v>
      </c>
    </row>
    <row r="16" spans="1:14" x14ac:dyDescent="0.2">
      <c r="A16" s="33" t="s">
        <v>15680</v>
      </c>
      <c r="B16" s="33" t="str">
        <f>VLOOKUP(D16,fips_xref!$A$5:$C$286,2,FALSE)</f>
        <v>SHERIDAN, MT</v>
      </c>
      <c r="C16" s="34" t="str">
        <f t="shared" si="0"/>
        <v>30</v>
      </c>
      <c r="D16" s="202">
        <f>fips_xref!A15</f>
        <v>30091</v>
      </c>
      <c r="E16" s="33" t="str">
        <f>SCC_xref!A$19</f>
        <v>2310001630</v>
      </c>
      <c r="F16" s="33" t="str">
        <f>VLOOKUP(E16,SCC_xref!$A$6:$B$39,2,FALSE)</f>
        <v>Venting - blowdowns</v>
      </c>
      <c r="G16" s="36">
        <v>0</v>
      </c>
      <c r="H16" s="36">
        <v>2.1489876707349934E-3</v>
      </c>
      <c r="I16" s="36">
        <v>0</v>
      </c>
      <c r="J16" s="36">
        <v>0</v>
      </c>
      <c r="K16" s="36">
        <v>0</v>
      </c>
    </row>
    <row r="17" spans="1:11" x14ac:dyDescent="0.2">
      <c r="A17" s="33" t="s">
        <v>15680</v>
      </c>
      <c r="B17" s="33" t="str">
        <f>VLOOKUP(D17,fips_xref!$A$5:$C$286,2,FALSE)</f>
        <v>VALLEY, MT</v>
      </c>
      <c r="C17" s="34" t="str">
        <f t="shared" si="0"/>
        <v>30</v>
      </c>
      <c r="D17" s="202">
        <f>fips_xref!A16</f>
        <v>30105</v>
      </c>
      <c r="E17" s="33" t="str">
        <f>SCC_xref!A$19</f>
        <v>2310001630</v>
      </c>
      <c r="F17" s="33" t="str">
        <f>VLOOKUP(E17,SCC_xref!$A$6:$B$39,2,FALSE)</f>
        <v>Venting - blowdowns</v>
      </c>
      <c r="G17" s="36">
        <v>0</v>
      </c>
      <c r="H17" s="36">
        <v>4.9342065637530599E-3</v>
      </c>
      <c r="I17" s="36">
        <v>0</v>
      </c>
      <c r="J17" s="36">
        <v>0</v>
      </c>
      <c r="K17" s="36">
        <v>0</v>
      </c>
    </row>
    <row r="18" spans="1:11" x14ac:dyDescent="0.2">
      <c r="A18" s="33" t="s">
        <v>15680</v>
      </c>
      <c r="B18" s="33" t="str">
        <f>VLOOKUP(D18,fips_xref!$A$5:$C$286,2,FALSE)</f>
        <v>WIBAUX, MT</v>
      </c>
      <c r="C18" s="34" t="str">
        <f t="shared" si="0"/>
        <v>30</v>
      </c>
      <c r="D18" s="202">
        <f>fips_xref!A17</f>
        <v>30109</v>
      </c>
      <c r="E18" s="33" t="str">
        <f>SCC_xref!A$19</f>
        <v>2310001630</v>
      </c>
      <c r="F18" s="33" t="str">
        <f>VLOOKUP(E18,SCC_xref!$A$6:$B$39,2,FALSE)</f>
        <v>Venting - blowdowns</v>
      </c>
      <c r="G18" s="36">
        <v>0</v>
      </c>
      <c r="H18" s="36">
        <v>1.513076099583451E-3</v>
      </c>
      <c r="I18" s="36">
        <v>0</v>
      </c>
      <c r="J18" s="36">
        <v>0</v>
      </c>
      <c r="K18" s="36">
        <v>0</v>
      </c>
    </row>
    <row r="19" spans="1:11" x14ac:dyDescent="0.2">
      <c r="A19" s="33" t="s">
        <v>15680</v>
      </c>
      <c r="B19" s="33" t="str">
        <f>VLOOKUP(D19,fips_xref!$A$5:$C$286,2,FALSE)</f>
        <v>BILLINGS, ND</v>
      </c>
      <c r="C19" s="34" t="str">
        <f t="shared" si="0"/>
        <v>38</v>
      </c>
      <c r="D19" s="202">
        <f>fips_xref!A18</f>
        <v>38007</v>
      </c>
      <c r="E19" s="33" t="str">
        <f>SCC_xref!A$19</f>
        <v>2310001630</v>
      </c>
      <c r="F19" s="33" t="str">
        <f>VLOOKUP(E19,SCC_xref!$A$6:$B$39,2,FALSE)</f>
        <v>Venting - blowdowns</v>
      </c>
      <c r="G19" s="36">
        <v>0</v>
      </c>
      <c r="H19" s="36">
        <v>1.3151902411917497E-2</v>
      </c>
      <c r="I19" s="36">
        <v>0</v>
      </c>
      <c r="J19" s="36">
        <v>0</v>
      </c>
      <c r="K19" s="36">
        <v>0</v>
      </c>
    </row>
    <row r="20" spans="1:11" x14ac:dyDescent="0.2">
      <c r="A20" s="33" t="s">
        <v>15680</v>
      </c>
      <c r="B20" s="33" t="str">
        <f>VLOOKUP(D20,fips_xref!$A$5:$C$286,2,FALSE)</f>
        <v>BOTTINEAU, ND</v>
      </c>
      <c r="C20" s="34" t="str">
        <f t="shared" si="0"/>
        <v>38</v>
      </c>
      <c r="D20" s="202">
        <f>fips_xref!A19</f>
        <v>38009</v>
      </c>
      <c r="E20" s="33" t="str">
        <f>SCC_xref!A$19</f>
        <v>2310001630</v>
      </c>
      <c r="F20" s="33" t="str">
        <f>VLOOKUP(E20,SCC_xref!$A$6:$B$39,2,FALSE)</f>
        <v>Venting - blowdowns</v>
      </c>
      <c r="G20" s="36">
        <v>0</v>
      </c>
      <c r="H20" s="36">
        <v>3.0680533839411557E-4</v>
      </c>
      <c r="I20" s="36">
        <v>0</v>
      </c>
      <c r="J20" s="36">
        <v>0</v>
      </c>
      <c r="K20" s="36">
        <v>0</v>
      </c>
    </row>
    <row r="21" spans="1:11" x14ac:dyDescent="0.2">
      <c r="A21" s="33" t="s">
        <v>15680</v>
      </c>
      <c r="B21" s="33" t="str">
        <f>VLOOKUP(D21,fips_xref!$A$5:$C$286,2,FALSE)</f>
        <v>BOWMAN, ND</v>
      </c>
      <c r="C21" s="34" t="str">
        <f t="shared" si="0"/>
        <v>38</v>
      </c>
      <c r="D21" s="202">
        <f>fips_xref!A20</f>
        <v>38011</v>
      </c>
      <c r="E21" s="33" t="str">
        <f>SCC_xref!A$19</f>
        <v>2310001630</v>
      </c>
      <c r="F21" s="33" t="str">
        <f>VLOOKUP(E21,SCC_xref!$A$6:$B$39,2,FALSE)</f>
        <v>Venting - blowdowns</v>
      </c>
      <c r="G21" s="36">
        <v>0</v>
      </c>
      <c r="H21" s="36">
        <v>5.8350772565695125E-2</v>
      </c>
      <c r="I21" s="36">
        <v>0</v>
      </c>
      <c r="J21" s="36">
        <v>0</v>
      </c>
      <c r="K21" s="36">
        <v>0</v>
      </c>
    </row>
    <row r="22" spans="1:11" x14ac:dyDescent="0.2">
      <c r="A22" s="33" t="s">
        <v>15680</v>
      </c>
      <c r="B22" s="33" t="str">
        <f>VLOOKUP(D22,fips_xref!$A$5:$C$286,2,FALSE)</f>
        <v>BURKE, ND</v>
      </c>
      <c r="C22" s="34" t="str">
        <f t="shared" si="0"/>
        <v>38</v>
      </c>
      <c r="D22" s="202">
        <f>fips_xref!A21</f>
        <v>38013</v>
      </c>
      <c r="E22" s="33" t="str">
        <f>SCC_xref!A$19</f>
        <v>2310001630</v>
      </c>
      <c r="F22" s="33" t="str">
        <f>VLOOKUP(E22,SCC_xref!$A$6:$B$39,2,FALSE)</f>
        <v>Venting - blowdowns</v>
      </c>
      <c r="G22" s="36">
        <v>0</v>
      </c>
      <c r="H22" s="36">
        <v>8.3203845210170109E-3</v>
      </c>
      <c r="I22" s="36">
        <v>0</v>
      </c>
      <c r="J22" s="36">
        <v>0</v>
      </c>
      <c r="K22" s="36">
        <v>0</v>
      </c>
    </row>
    <row r="23" spans="1:11" x14ac:dyDescent="0.2">
      <c r="A23" s="33" t="s">
        <v>15680</v>
      </c>
      <c r="B23" s="33" t="str">
        <f>VLOOKUP(D23,fips_xref!$A$5:$C$286,2,FALSE)</f>
        <v>DIVIDE, ND</v>
      </c>
      <c r="C23" s="34" t="str">
        <f t="shared" si="0"/>
        <v>38</v>
      </c>
      <c r="D23" s="202">
        <f>fips_xref!A22</f>
        <v>38023</v>
      </c>
      <c r="E23" s="33" t="str">
        <f>SCC_xref!A$19</f>
        <v>2310001630</v>
      </c>
      <c r="F23" s="33" t="str">
        <f>VLOOKUP(E23,SCC_xref!$A$6:$B$39,2,FALSE)</f>
        <v>Venting - blowdowns</v>
      </c>
      <c r="G23" s="36">
        <v>0</v>
      </c>
      <c r="H23" s="36">
        <v>6.3991915987068283E-3</v>
      </c>
      <c r="I23" s="36">
        <v>0</v>
      </c>
      <c r="J23" s="36">
        <v>0</v>
      </c>
      <c r="K23" s="36">
        <v>0</v>
      </c>
    </row>
    <row r="24" spans="1:11" x14ac:dyDescent="0.2">
      <c r="A24" s="33" t="s">
        <v>15680</v>
      </c>
      <c r="B24" s="33" t="str">
        <f>VLOOKUP(D24,fips_xref!$A$5:$C$286,2,FALSE)</f>
        <v>DUNN, ND</v>
      </c>
      <c r="C24" s="34" t="str">
        <f t="shared" si="0"/>
        <v>38</v>
      </c>
      <c r="D24" s="202">
        <f>fips_xref!A23</f>
        <v>38025</v>
      </c>
      <c r="E24" s="33" t="str">
        <f>SCC_xref!A$19</f>
        <v>2310001630</v>
      </c>
      <c r="F24" s="33" t="str">
        <f>VLOOKUP(E24,SCC_xref!$A$6:$B$39,2,FALSE)</f>
        <v>Venting - blowdowns</v>
      </c>
      <c r="G24" s="36">
        <v>0</v>
      </c>
      <c r="H24" s="36">
        <v>1.8088821529197933E-2</v>
      </c>
      <c r="I24" s="36">
        <v>0</v>
      </c>
      <c r="J24" s="36">
        <v>0</v>
      </c>
      <c r="K24" s="36">
        <v>0</v>
      </c>
    </row>
    <row r="25" spans="1:11" x14ac:dyDescent="0.2">
      <c r="A25" s="33" t="s">
        <v>15680</v>
      </c>
      <c r="B25" s="33" t="str">
        <f>VLOOKUP(D25,fips_xref!$A$5:$C$286,2,FALSE)</f>
        <v>GOLDEN VALLEY, ND</v>
      </c>
      <c r="C25" s="34" t="str">
        <f t="shared" si="0"/>
        <v>38</v>
      </c>
      <c r="D25" s="202">
        <f>fips_xref!A24</f>
        <v>38033</v>
      </c>
      <c r="E25" s="33" t="str">
        <f>SCC_xref!A$19</f>
        <v>2310001630</v>
      </c>
      <c r="F25" s="33" t="str">
        <f>VLOOKUP(E25,SCC_xref!$A$6:$B$39,2,FALSE)</f>
        <v>Venting - blowdowns</v>
      </c>
      <c r="G25" s="36">
        <v>0</v>
      </c>
      <c r="H25" s="36">
        <v>1.8916087619779826E-3</v>
      </c>
      <c r="I25" s="36">
        <v>0</v>
      </c>
      <c r="J25" s="36">
        <v>0</v>
      </c>
      <c r="K25" s="36">
        <v>0</v>
      </c>
    </row>
    <row r="26" spans="1:11" x14ac:dyDescent="0.2">
      <c r="A26" s="33" t="s">
        <v>15680</v>
      </c>
      <c r="B26" s="33" t="str">
        <f>VLOOKUP(D26,fips_xref!$A$5:$C$286,2,FALSE)</f>
        <v>MC HENRY, ND</v>
      </c>
      <c r="C26" s="34" t="str">
        <f t="shared" si="0"/>
        <v>38</v>
      </c>
      <c r="D26" s="202">
        <f>fips_xref!A25</f>
        <v>38049</v>
      </c>
      <c r="E26" s="33" t="str">
        <f>SCC_xref!A$19</f>
        <v>2310001630</v>
      </c>
      <c r="F26" s="33" t="str">
        <f>VLOOKUP(E26,SCC_xref!$A$6:$B$39,2,FALSE)</f>
        <v>Venting - blowdowns</v>
      </c>
      <c r="G26" s="36">
        <v>0</v>
      </c>
      <c r="H26" s="36">
        <v>0</v>
      </c>
      <c r="I26" s="36">
        <v>0</v>
      </c>
      <c r="J26" s="36">
        <v>0</v>
      </c>
      <c r="K26" s="36">
        <v>0</v>
      </c>
    </row>
    <row r="27" spans="1:11" x14ac:dyDescent="0.2">
      <c r="A27" s="33" t="s">
        <v>15680</v>
      </c>
      <c r="B27" s="33" t="str">
        <f>VLOOKUP(D27,fips_xref!$A$5:$C$286,2,FALSE)</f>
        <v>MCKENZIE, ND</v>
      </c>
      <c r="C27" s="34" t="str">
        <f t="shared" si="0"/>
        <v>38</v>
      </c>
      <c r="D27" s="202">
        <f>fips_xref!A26</f>
        <v>38053</v>
      </c>
      <c r="E27" s="33" t="str">
        <f>SCC_xref!A$19</f>
        <v>2310001630</v>
      </c>
      <c r="F27" s="33" t="str">
        <f>VLOOKUP(E27,SCC_xref!$A$6:$B$39,2,FALSE)</f>
        <v>Venting - blowdowns</v>
      </c>
      <c r="G27" s="36">
        <v>0</v>
      </c>
      <c r="H27" s="36">
        <v>5.3172430209690418E-2</v>
      </c>
      <c r="I27" s="36">
        <v>0</v>
      </c>
      <c r="J27" s="36">
        <v>0</v>
      </c>
      <c r="K27" s="36">
        <v>0</v>
      </c>
    </row>
    <row r="28" spans="1:11" x14ac:dyDescent="0.2">
      <c r="A28" s="33" t="s">
        <v>15680</v>
      </c>
      <c r="B28" s="33" t="str">
        <f>VLOOKUP(D28,fips_xref!$A$5:$C$286,2,FALSE)</f>
        <v>MCLEAN, ND</v>
      </c>
      <c r="C28" s="34" t="str">
        <f t="shared" si="0"/>
        <v>38</v>
      </c>
      <c r="D28" s="202">
        <f>fips_xref!A27</f>
        <v>38055</v>
      </c>
      <c r="E28" s="33" t="str">
        <f>SCC_xref!A$19</f>
        <v>2310001630</v>
      </c>
      <c r="F28" s="33" t="str">
        <f>VLOOKUP(E28,SCC_xref!$A$6:$B$39,2,FALSE)</f>
        <v>Venting - blowdowns</v>
      </c>
      <c r="G28" s="36">
        <v>0</v>
      </c>
      <c r="H28" s="36">
        <v>1.9956985225005354E-4</v>
      </c>
      <c r="I28" s="36">
        <v>0</v>
      </c>
      <c r="J28" s="36">
        <v>0</v>
      </c>
      <c r="K28" s="36">
        <v>0</v>
      </c>
    </row>
    <row r="29" spans="1:11" x14ac:dyDescent="0.2">
      <c r="A29" s="33" t="s">
        <v>15680</v>
      </c>
      <c r="B29" s="33" t="str">
        <f>VLOOKUP(D29,fips_xref!$A$5:$C$286,2,FALSE)</f>
        <v>MERCER, ND</v>
      </c>
      <c r="C29" s="34" t="str">
        <f t="shared" si="0"/>
        <v>38</v>
      </c>
      <c r="D29" s="202">
        <f>fips_xref!A28</f>
        <v>38057</v>
      </c>
      <c r="E29" s="33" t="str">
        <f>SCC_xref!A$19</f>
        <v>2310001630</v>
      </c>
      <c r="F29" s="33" t="str">
        <f>VLOOKUP(E29,SCC_xref!$A$6:$B$39,2,FALSE)</f>
        <v>Venting - blowdowns</v>
      </c>
      <c r="G29" s="36">
        <v>0</v>
      </c>
      <c r="H29" s="36">
        <v>3.8597127283855636E-6</v>
      </c>
      <c r="I29" s="36">
        <v>0</v>
      </c>
      <c r="J29" s="36">
        <v>0</v>
      </c>
      <c r="K29" s="36">
        <v>0</v>
      </c>
    </row>
    <row r="30" spans="1:11" x14ac:dyDescent="0.2">
      <c r="A30" s="33" t="s">
        <v>15680</v>
      </c>
      <c r="B30" s="33" t="str">
        <f>VLOOKUP(D30,fips_xref!$A$5:$C$286,2,FALSE)</f>
        <v>MOUNTRAIL, ND</v>
      </c>
      <c r="C30" s="34" t="str">
        <f t="shared" si="0"/>
        <v>38</v>
      </c>
      <c r="D30" s="202">
        <f>fips_xref!A29</f>
        <v>38061</v>
      </c>
      <c r="E30" s="33" t="str">
        <f>SCC_xref!A$19</f>
        <v>2310001630</v>
      </c>
      <c r="F30" s="33" t="str">
        <f>VLOOKUP(E30,SCC_xref!$A$6:$B$39,2,FALSE)</f>
        <v>Venting - blowdowns</v>
      </c>
      <c r="G30" s="36">
        <v>0</v>
      </c>
      <c r="H30" s="36">
        <v>4.7818160235593897E-2</v>
      </c>
      <c r="I30" s="36">
        <v>0</v>
      </c>
      <c r="J30" s="36">
        <v>0</v>
      </c>
      <c r="K30" s="36">
        <v>0</v>
      </c>
    </row>
    <row r="31" spans="1:11" x14ac:dyDescent="0.2">
      <c r="A31" s="33" t="s">
        <v>15680</v>
      </c>
      <c r="B31" s="33" t="str">
        <f>VLOOKUP(D31,fips_xref!$A$5:$C$286,2,FALSE)</f>
        <v>RENVILLE, ND</v>
      </c>
      <c r="C31" s="34" t="str">
        <f t="shared" si="0"/>
        <v>38</v>
      </c>
      <c r="D31" s="202">
        <f>fips_xref!A30</f>
        <v>38075</v>
      </c>
      <c r="E31" s="33" t="str">
        <f>SCC_xref!A$19</f>
        <v>2310001630</v>
      </c>
      <c r="F31" s="33" t="str">
        <f>VLOOKUP(E31,SCC_xref!$A$6:$B$39,2,FALSE)</f>
        <v>Venting - blowdowns</v>
      </c>
      <c r="G31" s="36">
        <v>0</v>
      </c>
      <c r="H31" s="36">
        <v>2.1203325898598588E-4</v>
      </c>
      <c r="I31" s="36">
        <v>0</v>
      </c>
      <c r="J31" s="36">
        <v>0</v>
      </c>
      <c r="K31" s="36">
        <v>0</v>
      </c>
    </row>
    <row r="32" spans="1:11" x14ac:dyDescent="0.2">
      <c r="A32" s="33" t="s">
        <v>15680</v>
      </c>
      <c r="B32" s="33" t="str">
        <f>VLOOKUP(D32,fips_xref!$A$5:$C$286,2,FALSE)</f>
        <v>SLOPE, ND</v>
      </c>
      <c r="C32" s="34" t="str">
        <f t="shared" si="0"/>
        <v>38</v>
      </c>
      <c r="D32" s="202">
        <f>fips_xref!A31</f>
        <v>38087</v>
      </c>
      <c r="E32" s="33" t="str">
        <f>SCC_xref!A$19</f>
        <v>2310001630</v>
      </c>
      <c r="F32" s="33" t="str">
        <f>VLOOKUP(E32,SCC_xref!$A$6:$B$39,2,FALSE)</f>
        <v>Venting - blowdowns</v>
      </c>
      <c r="G32" s="36">
        <v>0</v>
      </c>
      <c r="H32" s="36">
        <v>6.1417648916497749E-3</v>
      </c>
      <c r="I32" s="36">
        <v>0</v>
      </c>
      <c r="J32" s="36">
        <v>0</v>
      </c>
      <c r="K32" s="36">
        <v>0</v>
      </c>
    </row>
    <row r="33" spans="1:11" x14ac:dyDescent="0.2">
      <c r="A33" s="33" t="s">
        <v>15680</v>
      </c>
      <c r="B33" s="33" t="str">
        <f>VLOOKUP(D33,fips_xref!$A$5:$C$286,2,FALSE)</f>
        <v>STARK, ND</v>
      </c>
      <c r="C33" s="34" t="str">
        <f t="shared" si="0"/>
        <v>38</v>
      </c>
      <c r="D33" s="202">
        <f>fips_xref!A32</f>
        <v>38089</v>
      </c>
      <c r="E33" s="33" t="str">
        <f>SCC_xref!A$19</f>
        <v>2310001630</v>
      </c>
      <c r="F33" s="33" t="str">
        <f>VLOOKUP(E33,SCC_xref!$A$6:$B$39,2,FALSE)</f>
        <v>Venting - blowdowns</v>
      </c>
      <c r="G33" s="36">
        <v>0</v>
      </c>
      <c r="H33" s="36">
        <v>1.7043887955012619E-3</v>
      </c>
      <c r="I33" s="36">
        <v>0</v>
      </c>
      <c r="J33" s="36">
        <v>0</v>
      </c>
      <c r="K33" s="36">
        <v>0</v>
      </c>
    </row>
    <row r="34" spans="1:11" x14ac:dyDescent="0.2">
      <c r="A34" s="33" t="s">
        <v>15680</v>
      </c>
      <c r="B34" s="33" t="str">
        <f>VLOOKUP(D34,fips_xref!$A$5:$C$286,2,FALSE)</f>
        <v>WARD, ND</v>
      </c>
      <c r="C34" s="34" t="str">
        <f t="shared" si="0"/>
        <v>38</v>
      </c>
      <c r="D34" s="202">
        <f>fips_xref!A33</f>
        <v>38101</v>
      </c>
      <c r="E34" s="33" t="str">
        <f>SCC_xref!A$19</f>
        <v>2310001630</v>
      </c>
      <c r="F34" s="33" t="str">
        <f>VLOOKUP(E34,SCC_xref!$A$6:$B$39,2,FALSE)</f>
        <v>Venting - blowdowns</v>
      </c>
      <c r="G34" s="36">
        <v>0</v>
      </c>
      <c r="H34" s="36">
        <v>5.3859721965993283E-5</v>
      </c>
      <c r="I34" s="36">
        <v>0</v>
      </c>
      <c r="J34" s="36">
        <v>0</v>
      </c>
      <c r="K34" s="36">
        <v>0</v>
      </c>
    </row>
    <row r="35" spans="1:11" x14ac:dyDescent="0.2">
      <c r="A35" s="33" t="s">
        <v>15680</v>
      </c>
      <c r="B35" s="33" t="str">
        <f>VLOOKUP(D35,fips_xref!$A$5:$C$286,2,FALSE)</f>
        <v>WILLIAMS, ND</v>
      </c>
      <c r="C35" s="34" t="str">
        <f t="shared" si="0"/>
        <v>38</v>
      </c>
      <c r="D35" s="202">
        <f>fips_xref!A34</f>
        <v>38105</v>
      </c>
      <c r="E35" s="33" t="str">
        <f>SCC_xref!A$19</f>
        <v>2310001630</v>
      </c>
      <c r="F35" s="33" t="str">
        <f>VLOOKUP(E35,SCC_xref!$A$6:$B$39,2,FALSE)</f>
        <v>Venting - blowdowns</v>
      </c>
      <c r="G35" s="36">
        <v>0</v>
      </c>
      <c r="H35" s="36">
        <v>5.8541541555949962E-2</v>
      </c>
      <c r="I35" s="36">
        <v>0</v>
      </c>
      <c r="J35" s="36">
        <v>0</v>
      </c>
      <c r="K35" s="36">
        <v>0</v>
      </c>
    </row>
    <row r="36" spans="1:11" x14ac:dyDescent="0.2">
      <c r="A36" s="33" t="s">
        <v>15680</v>
      </c>
      <c r="B36" s="33" t="str">
        <f>VLOOKUP(D36,fips_xref!$A$5:$C$286,2,FALSE)</f>
        <v>HARDING, SD</v>
      </c>
      <c r="C36" s="34" t="str">
        <f t="shared" si="0"/>
        <v>46</v>
      </c>
      <c r="D36" s="202">
        <f>fips_xref!A35</f>
        <v>46063</v>
      </c>
      <c r="E36" s="33" t="str">
        <f>SCC_xref!A$19</f>
        <v>2310001630</v>
      </c>
      <c r="F36" s="33" t="str">
        <f>VLOOKUP(E36,SCC_xref!$A$6:$B$39,2,FALSE)</f>
        <v>Venting - blowdowns</v>
      </c>
      <c r="G36" s="36">
        <v>0</v>
      </c>
      <c r="H36" s="36">
        <v>3.7673263816282762E-2</v>
      </c>
      <c r="I36" s="36">
        <v>0</v>
      </c>
      <c r="J36" s="36">
        <v>0</v>
      </c>
      <c r="K36" s="36">
        <v>0</v>
      </c>
    </row>
    <row r="37" spans="1:11" x14ac:dyDescent="0.2">
      <c r="A37" s="33" t="s">
        <v>15680</v>
      </c>
      <c r="B37" s="33" t="str">
        <f>VLOOKUP(D37,fips_xref!$A$5:$C$286,2,FALSE)</f>
        <v>BUTTE, SD</v>
      </c>
      <c r="C37" s="34" t="str">
        <f t="shared" si="0"/>
        <v>46</v>
      </c>
      <c r="D37" s="202">
        <f>fips_xref!A36</f>
        <v>46019</v>
      </c>
      <c r="E37" s="33" t="str">
        <f>SCC_xref!A$19</f>
        <v>2310001630</v>
      </c>
      <c r="F37" s="33" t="str">
        <f>VLOOKUP(E37,SCC_xref!$A$6:$B$39,2,FALSE)</f>
        <v>Venting - blowdowns</v>
      </c>
      <c r="G37" s="36">
        <v>0</v>
      </c>
      <c r="H37" s="36">
        <v>0</v>
      </c>
      <c r="I37" s="36">
        <v>0</v>
      </c>
      <c r="J37" s="36">
        <v>0</v>
      </c>
      <c r="K37" s="36">
        <v>0</v>
      </c>
    </row>
    <row r="38" spans="1:11" x14ac:dyDescent="0.2">
      <c r="A38" s="221" t="s">
        <v>15680</v>
      </c>
      <c r="B38" s="221" t="str">
        <f>VLOOKUP(D38,fips_xref!$A$5:$C$286,2,FALSE)</f>
        <v>CARTER, MT_Tribal</v>
      </c>
      <c r="C38" s="222" t="str">
        <f t="shared" si="0"/>
        <v>30</v>
      </c>
      <c r="D38" s="223" t="str">
        <f>D6&amp;"01"</f>
        <v>3001101</v>
      </c>
      <c r="E38" s="221" t="str">
        <f>SCC_xref!A$19</f>
        <v>2310001630</v>
      </c>
      <c r="F38" s="221" t="str">
        <f>VLOOKUP(E38,SCC_xref!$A$6:$B$39,2,FALSE)</f>
        <v>Venting - blowdowns</v>
      </c>
      <c r="G38" s="224">
        <v>0</v>
      </c>
      <c r="H38" s="224">
        <v>0</v>
      </c>
      <c r="I38" s="224">
        <v>0</v>
      </c>
      <c r="J38" s="224">
        <v>0</v>
      </c>
      <c r="K38" s="224">
        <v>0</v>
      </c>
    </row>
    <row r="39" spans="1:11" x14ac:dyDescent="0.2">
      <c r="A39" s="221" t="s">
        <v>15680</v>
      </c>
      <c r="B39" s="221" t="str">
        <f>VLOOKUP(D39,fips_xref!$A$5:$C$286,2,FALSE)</f>
        <v>CUSTER, MT_Tribal</v>
      </c>
      <c r="C39" s="222" t="str">
        <f t="shared" ref="C39:C70" si="1">LEFT(D39,2)</f>
        <v>30</v>
      </c>
      <c r="D39" s="223" t="str">
        <f t="shared" ref="D39:D69" si="2">D7&amp;"01"</f>
        <v>3001701</v>
      </c>
      <c r="E39" s="221" t="str">
        <f>SCC_xref!A$19</f>
        <v>2310001630</v>
      </c>
      <c r="F39" s="221" t="str">
        <f>VLOOKUP(E39,SCC_xref!$A$6:$B$39,2,FALSE)</f>
        <v>Venting - blowdowns</v>
      </c>
      <c r="G39" s="224">
        <v>0</v>
      </c>
      <c r="H39" s="224">
        <v>0</v>
      </c>
      <c r="I39" s="224">
        <v>0</v>
      </c>
      <c r="J39" s="224">
        <v>0</v>
      </c>
      <c r="K39" s="224">
        <v>0</v>
      </c>
    </row>
    <row r="40" spans="1:11" x14ac:dyDescent="0.2">
      <c r="A40" s="221" t="s">
        <v>15680</v>
      </c>
      <c r="B40" s="221" t="str">
        <f>VLOOKUP(D40,fips_xref!$A$5:$C$286,2,FALSE)</f>
        <v>DANIELS, MT_Tribal</v>
      </c>
      <c r="C40" s="222" t="str">
        <f t="shared" si="1"/>
        <v>30</v>
      </c>
      <c r="D40" s="223" t="str">
        <f t="shared" si="2"/>
        <v>3001901</v>
      </c>
      <c r="E40" s="221" t="str">
        <f>SCC_xref!A$19</f>
        <v>2310001630</v>
      </c>
      <c r="F40" s="221" t="str">
        <f>VLOOKUP(E40,SCC_xref!$A$6:$B$39,2,FALSE)</f>
        <v>Venting - blowdowns</v>
      </c>
      <c r="G40" s="224">
        <v>0</v>
      </c>
      <c r="H40" s="224">
        <v>0</v>
      </c>
      <c r="I40" s="224">
        <v>0</v>
      </c>
      <c r="J40" s="224">
        <v>0</v>
      </c>
      <c r="K40" s="224">
        <v>0</v>
      </c>
    </row>
    <row r="41" spans="1:11" x14ac:dyDescent="0.2">
      <c r="A41" s="221" t="s">
        <v>15680</v>
      </c>
      <c r="B41" s="221" t="str">
        <f>VLOOKUP(D41,fips_xref!$A$5:$C$286,2,FALSE)</f>
        <v>DAWSON, MT_Tribal</v>
      </c>
      <c r="C41" s="222" t="str">
        <f t="shared" si="1"/>
        <v>30</v>
      </c>
      <c r="D41" s="223" t="str">
        <f t="shared" si="2"/>
        <v>3002101</v>
      </c>
      <c r="E41" s="221" t="str">
        <f>SCC_xref!A$19</f>
        <v>2310001630</v>
      </c>
      <c r="F41" s="221" t="str">
        <f>VLOOKUP(E41,SCC_xref!$A$6:$B$39,2,FALSE)</f>
        <v>Venting - blowdowns</v>
      </c>
      <c r="G41" s="224">
        <v>0</v>
      </c>
      <c r="H41" s="224">
        <v>0</v>
      </c>
      <c r="I41" s="224">
        <v>0</v>
      </c>
      <c r="J41" s="224">
        <v>0</v>
      </c>
      <c r="K41" s="224">
        <v>0</v>
      </c>
    </row>
    <row r="42" spans="1:11" x14ac:dyDescent="0.2">
      <c r="A42" s="221" t="s">
        <v>15680</v>
      </c>
      <c r="B42" s="221" t="str">
        <f>VLOOKUP(D42,fips_xref!$A$5:$C$286,2,FALSE)</f>
        <v>FALLON, MT_Tribal</v>
      </c>
      <c r="C42" s="222" t="str">
        <f t="shared" si="1"/>
        <v>30</v>
      </c>
      <c r="D42" s="223" t="str">
        <f t="shared" si="2"/>
        <v>3002501</v>
      </c>
      <c r="E42" s="221" t="str">
        <f>SCC_xref!A$19</f>
        <v>2310001630</v>
      </c>
      <c r="F42" s="221" t="str">
        <f>VLOOKUP(E42,SCC_xref!$A$6:$B$39,2,FALSE)</f>
        <v>Venting - blowdowns</v>
      </c>
      <c r="G42" s="224">
        <v>0</v>
      </c>
      <c r="H42" s="224">
        <v>0</v>
      </c>
      <c r="I42" s="224">
        <v>0</v>
      </c>
      <c r="J42" s="224">
        <v>0</v>
      </c>
      <c r="K42" s="224">
        <v>0</v>
      </c>
    </row>
    <row r="43" spans="1:11" x14ac:dyDescent="0.2">
      <c r="A43" s="221" t="s">
        <v>15680</v>
      </c>
      <c r="B43" s="221" t="str">
        <f>VLOOKUP(D43,fips_xref!$A$5:$C$286,2,FALSE)</f>
        <v>GARFIELD, MT_Tribal</v>
      </c>
      <c r="C43" s="222" t="str">
        <f t="shared" si="1"/>
        <v>30</v>
      </c>
      <c r="D43" s="223" t="str">
        <f t="shared" si="2"/>
        <v>3003301</v>
      </c>
      <c r="E43" s="221" t="str">
        <f>SCC_xref!A$19</f>
        <v>2310001630</v>
      </c>
      <c r="F43" s="221" t="str">
        <f>VLOOKUP(E43,SCC_xref!$A$6:$B$39,2,FALSE)</f>
        <v>Venting - blowdowns</v>
      </c>
      <c r="G43" s="224">
        <v>0</v>
      </c>
      <c r="H43" s="224">
        <v>0</v>
      </c>
      <c r="I43" s="224">
        <v>0</v>
      </c>
      <c r="J43" s="224">
        <v>0</v>
      </c>
      <c r="K43" s="224">
        <v>0</v>
      </c>
    </row>
    <row r="44" spans="1:11" x14ac:dyDescent="0.2">
      <c r="A44" s="221" t="s">
        <v>15680</v>
      </c>
      <c r="B44" s="221" t="str">
        <f>VLOOKUP(D44,fips_xref!$A$5:$C$286,2,FALSE)</f>
        <v>MCCONE, MT_Tribal</v>
      </c>
      <c r="C44" s="222" t="str">
        <f t="shared" si="1"/>
        <v>30</v>
      </c>
      <c r="D44" s="223" t="str">
        <f t="shared" si="2"/>
        <v>3005501</v>
      </c>
      <c r="E44" s="221" t="str">
        <f>SCC_xref!A$19</f>
        <v>2310001630</v>
      </c>
      <c r="F44" s="221" t="str">
        <f>VLOOKUP(E44,SCC_xref!$A$6:$B$39,2,FALSE)</f>
        <v>Venting - blowdowns</v>
      </c>
      <c r="G44" s="224">
        <v>0</v>
      </c>
      <c r="H44" s="224">
        <v>0</v>
      </c>
      <c r="I44" s="224">
        <v>0</v>
      </c>
      <c r="J44" s="224">
        <v>0</v>
      </c>
      <c r="K44" s="224">
        <v>0</v>
      </c>
    </row>
    <row r="45" spans="1:11" x14ac:dyDescent="0.2">
      <c r="A45" s="221" t="s">
        <v>15680</v>
      </c>
      <c r="B45" s="221" t="str">
        <f>VLOOKUP(D45,fips_xref!$A$5:$C$286,2,FALSE)</f>
        <v>PRAIRIE, MT_Tribal</v>
      </c>
      <c r="C45" s="222" t="str">
        <f t="shared" si="1"/>
        <v>30</v>
      </c>
      <c r="D45" s="223" t="str">
        <f t="shared" si="2"/>
        <v>3007901</v>
      </c>
      <c r="E45" s="221" t="str">
        <f>SCC_xref!A$19</f>
        <v>2310001630</v>
      </c>
      <c r="F45" s="221" t="str">
        <f>VLOOKUP(E45,SCC_xref!$A$6:$B$39,2,FALSE)</f>
        <v>Venting - blowdowns</v>
      </c>
      <c r="G45" s="224">
        <v>0</v>
      </c>
      <c r="H45" s="224">
        <v>0</v>
      </c>
      <c r="I45" s="224">
        <v>0</v>
      </c>
      <c r="J45" s="224">
        <v>0</v>
      </c>
      <c r="K45" s="224">
        <v>0</v>
      </c>
    </row>
    <row r="46" spans="1:11" x14ac:dyDescent="0.2">
      <c r="A46" s="221" t="s">
        <v>15680</v>
      </c>
      <c r="B46" s="221" t="str">
        <f>VLOOKUP(D46,fips_xref!$A$5:$C$286,2,FALSE)</f>
        <v>RICHLAND, MT_Tribal</v>
      </c>
      <c r="C46" s="222" t="str">
        <f t="shared" si="1"/>
        <v>30</v>
      </c>
      <c r="D46" s="223" t="str">
        <f t="shared" si="2"/>
        <v>3008301</v>
      </c>
      <c r="E46" s="221" t="str">
        <f>SCC_xref!A$19</f>
        <v>2310001630</v>
      </c>
      <c r="F46" s="221" t="str">
        <f>VLOOKUP(E46,SCC_xref!$A$6:$B$39,2,FALSE)</f>
        <v>Venting - blowdowns</v>
      </c>
      <c r="G46" s="224">
        <v>0</v>
      </c>
      <c r="H46" s="224">
        <v>0</v>
      </c>
      <c r="I46" s="224">
        <v>0</v>
      </c>
      <c r="J46" s="224">
        <v>0</v>
      </c>
      <c r="K46" s="224">
        <v>0</v>
      </c>
    </row>
    <row r="47" spans="1:11" x14ac:dyDescent="0.2">
      <c r="A47" s="221" t="s">
        <v>15680</v>
      </c>
      <c r="B47" s="221" t="str">
        <f>VLOOKUP(D47,fips_xref!$A$5:$C$286,2,FALSE)</f>
        <v>ROOSEVELT, MT_Tribal</v>
      </c>
      <c r="C47" s="222" t="str">
        <f t="shared" si="1"/>
        <v>30</v>
      </c>
      <c r="D47" s="223" t="str">
        <f t="shared" si="2"/>
        <v>3008501</v>
      </c>
      <c r="E47" s="221" t="str">
        <f>SCC_xref!A$19</f>
        <v>2310001630</v>
      </c>
      <c r="F47" s="221" t="str">
        <f>VLOOKUP(E47,SCC_xref!$A$6:$B$39,2,FALSE)</f>
        <v>Venting - blowdowns</v>
      </c>
      <c r="G47" s="224">
        <v>0</v>
      </c>
      <c r="H47" s="224">
        <v>1.0292766435278344E-4</v>
      </c>
      <c r="I47" s="224">
        <v>0</v>
      </c>
      <c r="J47" s="224">
        <v>0</v>
      </c>
      <c r="K47" s="224">
        <v>0</v>
      </c>
    </row>
    <row r="48" spans="1:11" x14ac:dyDescent="0.2">
      <c r="A48" s="221" t="s">
        <v>15680</v>
      </c>
      <c r="B48" s="221" t="str">
        <f>VLOOKUP(D48,fips_xref!$A$5:$C$286,2,FALSE)</f>
        <v>SHERIDAN, MT_Tribal</v>
      </c>
      <c r="C48" s="222" t="str">
        <f t="shared" si="1"/>
        <v>30</v>
      </c>
      <c r="D48" s="223" t="str">
        <f t="shared" si="2"/>
        <v>3009101</v>
      </c>
      <c r="E48" s="221" t="str">
        <f>SCC_xref!A$19</f>
        <v>2310001630</v>
      </c>
      <c r="F48" s="221" t="str">
        <f>VLOOKUP(E48,SCC_xref!$A$6:$B$39,2,FALSE)</f>
        <v>Venting - blowdowns</v>
      </c>
      <c r="G48" s="224">
        <v>0</v>
      </c>
      <c r="H48" s="224">
        <v>1.3022049367672344E-5</v>
      </c>
      <c r="I48" s="224">
        <v>0</v>
      </c>
      <c r="J48" s="224">
        <v>0</v>
      </c>
      <c r="K48" s="224">
        <v>0</v>
      </c>
    </row>
    <row r="49" spans="1:11" x14ac:dyDescent="0.2">
      <c r="A49" s="221" t="s">
        <v>15680</v>
      </c>
      <c r="B49" s="221" t="str">
        <f>VLOOKUP(D49,fips_xref!$A$5:$C$286,2,FALSE)</f>
        <v>VALLEY, MT_Tribal</v>
      </c>
      <c r="C49" s="222" t="str">
        <f t="shared" si="1"/>
        <v>30</v>
      </c>
      <c r="D49" s="223" t="str">
        <f t="shared" si="2"/>
        <v>3010501</v>
      </c>
      <c r="E49" s="221" t="str">
        <f>SCC_xref!A$19</f>
        <v>2310001630</v>
      </c>
      <c r="F49" s="221" t="str">
        <f>VLOOKUP(E49,SCC_xref!$A$6:$B$39,2,FALSE)</f>
        <v>Venting - blowdowns</v>
      </c>
      <c r="G49" s="224">
        <v>0</v>
      </c>
      <c r="H49" s="224">
        <v>2.1972281050523077E-5</v>
      </c>
      <c r="I49" s="224">
        <v>0</v>
      </c>
      <c r="J49" s="224">
        <v>0</v>
      </c>
      <c r="K49" s="224">
        <v>0</v>
      </c>
    </row>
    <row r="50" spans="1:11" x14ac:dyDescent="0.2">
      <c r="A50" s="221" t="s">
        <v>15680</v>
      </c>
      <c r="B50" s="221" t="str">
        <f>VLOOKUP(D50,fips_xref!$A$5:$C$286,2,FALSE)</f>
        <v>WIBAUX, MT_Tribal</v>
      </c>
      <c r="C50" s="222" t="str">
        <f t="shared" si="1"/>
        <v>30</v>
      </c>
      <c r="D50" s="223" t="str">
        <f t="shared" si="2"/>
        <v>3010901</v>
      </c>
      <c r="E50" s="221" t="str">
        <f>SCC_xref!A$19</f>
        <v>2310001630</v>
      </c>
      <c r="F50" s="221" t="str">
        <f>VLOOKUP(E50,SCC_xref!$A$6:$B$39,2,FALSE)</f>
        <v>Venting - blowdowns</v>
      </c>
      <c r="G50" s="224">
        <v>0</v>
      </c>
      <c r="H50" s="224">
        <v>0</v>
      </c>
      <c r="I50" s="224">
        <v>0</v>
      </c>
      <c r="J50" s="224">
        <v>0</v>
      </c>
      <c r="K50" s="224">
        <v>0</v>
      </c>
    </row>
    <row r="51" spans="1:11" x14ac:dyDescent="0.2">
      <c r="A51" s="221" t="s">
        <v>15680</v>
      </c>
      <c r="B51" s="221" t="str">
        <f>VLOOKUP(D51,fips_xref!$A$5:$C$286,2,FALSE)</f>
        <v>BILLINGS, ND_Tribal</v>
      </c>
      <c r="C51" s="222" t="str">
        <f t="shared" si="1"/>
        <v>38</v>
      </c>
      <c r="D51" s="223" t="str">
        <f t="shared" si="2"/>
        <v>3800701</v>
      </c>
      <c r="E51" s="221" t="str">
        <f>SCC_xref!A$19</f>
        <v>2310001630</v>
      </c>
      <c r="F51" s="221" t="str">
        <f>VLOOKUP(E51,SCC_xref!$A$6:$B$39,2,FALSE)</f>
        <v>Venting - blowdowns</v>
      </c>
      <c r="G51" s="224">
        <v>0</v>
      </c>
      <c r="H51" s="224">
        <v>0</v>
      </c>
      <c r="I51" s="224">
        <v>0</v>
      </c>
      <c r="J51" s="224">
        <v>0</v>
      </c>
      <c r="K51" s="224">
        <v>0</v>
      </c>
    </row>
    <row r="52" spans="1:11" x14ac:dyDescent="0.2">
      <c r="A52" s="221" t="s">
        <v>15680</v>
      </c>
      <c r="B52" s="221" t="str">
        <f>VLOOKUP(D52,fips_xref!$A$5:$C$286,2,FALSE)</f>
        <v>BOTTINEAU, ND_Tribal</v>
      </c>
      <c r="C52" s="222" t="str">
        <f t="shared" si="1"/>
        <v>38</v>
      </c>
      <c r="D52" s="223" t="str">
        <f t="shared" si="2"/>
        <v>3800901</v>
      </c>
      <c r="E52" s="221" t="str">
        <f>SCC_xref!A$19</f>
        <v>2310001630</v>
      </c>
      <c r="F52" s="221" t="str">
        <f>VLOOKUP(E52,SCC_xref!$A$6:$B$39,2,FALSE)</f>
        <v>Venting - blowdowns</v>
      </c>
      <c r="G52" s="224">
        <v>0</v>
      </c>
      <c r="H52" s="224">
        <v>0</v>
      </c>
      <c r="I52" s="224">
        <v>0</v>
      </c>
      <c r="J52" s="224">
        <v>0</v>
      </c>
      <c r="K52" s="224">
        <v>0</v>
      </c>
    </row>
    <row r="53" spans="1:11" x14ac:dyDescent="0.2">
      <c r="A53" s="221" t="s">
        <v>15680</v>
      </c>
      <c r="B53" s="221" t="str">
        <f>VLOOKUP(D53,fips_xref!$A$5:$C$286,2,FALSE)</f>
        <v>BOWMAN, ND_Tribal</v>
      </c>
      <c r="C53" s="222" t="str">
        <f t="shared" si="1"/>
        <v>38</v>
      </c>
      <c r="D53" s="223" t="str">
        <f t="shared" si="2"/>
        <v>3801101</v>
      </c>
      <c r="E53" s="221" t="str">
        <f>SCC_xref!A$19</f>
        <v>2310001630</v>
      </c>
      <c r="F53" s="221" t="str">
        <f>VLOOKUP(E53,SCC_xref!$A$6:$B$39,2,FALSE)</f>
        <v>Venting - blowdowns</v>
      </c>
      <c r="G53" s="224">
        <v>0</v>
      </c>
      <c r="H53" s="224">
        <v>0</v>
      </c>
      <c r="I53" s="224">
        <v>0</v>
      </c>
      <c r="J53" s="224">
        <v>0</v>
      </c>
      <c r="K53" s="224">
        <v>0</v>
      </c>
    </row>
    <row r="54" spans="1:11" x14ac:dyDescent="0.2">
      <c r="A54" s="221" t="s">
        <v>15680</v>
      </c>
      <c r="B54" s="221" t="str">
        <f>VLOOKUP(D54,fips_xref!$A$5:$C$286,2,FALSE)</f>
        <v>BURKE, ND_Tribal</v>
      </c>
      <c r="C54" s="222" t="str">
        <f t="shared" si="1"/>
        <v>38</v>
      </c>
      <c r="D54" s="223" t="str">
        <f t="shared" si="2"/>
        <v>3801301</v>
      </c>
      <c r="E54" s="221" t="str">
        <f>SCC_xref!A$19</f>
        <v>2310001630</v>
      </c>
      <c r="F54" s="221" t="str">
        <f>VLOOKUP(E54,SCC_xref!$A$6:$B$39,2,FALSE)</f>
        <v>Venting - blowdowns</v>
      </c>
      <c r="G54" s="224">
        <v>0</v>
      </c>
      <c r="H54" s="224">
        <v>0</v>
      </c>
      <c r="I54" s="224">
        <v>0</v>
      </c>
      <c r="J54" s="224">
        <v>0</v>
      </c>
      <c r="K54" s="224">
        <v>0</v>
      </c>
    </row>
    <row r="55" spans="1:11" x14ac:dyDescent="0.2">
      <c r="A55" s="221" t="s">
        <v>15680</v>
      </c>
      <c r="B55" s="221" t="str">
        <f>VLOOKUP(D55,fips_xref!$A$5:$C$286,2,FALSE)</f>
        <v>DIVIDE, ND_Tribal</v>
      </c>
      <c r="C55" s="222" t="str">
        <f t="shared" si="1"/>
        <v>38</v>
      </c>
      <c r="D55" s="223" t="str">
        <f t="shared" si="2"/>
        <v>3802301</v>
      </c>
      <c r="E55" s="221" t="str">
        <f>SCC_xref!A$19</f>
        <v>2310001630</v>
      </c>
      <c r="F55" s="221" t="str">
        <f>VLOOKUP(E55,SCC_xref!$A$6:$B$39,2,FALSE)</f>
        <v>Venting - blowdowns</v>
      </c>
      <c r="G55" s="224">
        <v>0</v>
      </c>
      <c r="H55" s="224">
        <v>0</v>
      </c>
      <c r="I55" s="224">
        <v>0</v>
      </c>
      <c r="J55" s="224">
        <v>0</v>
      </c>
      <c r="K55" s="224">
        <v>0</v>
      </c>
    </row>
    <row r="56" spans="1:11" x14ac:dyDescent="0.2">
      <c r="A56" s="221" t="s">
        <v>15680</v>
      </c>
      <c r="B56" s="221" t="str">
        <f>VLOOKUP(D56,fips_xref!$A$5:$C$286,2,FALSE)</f>
        <v>DUNN, ND_Tribal</v>
      </c>
      <c r="C56" s="222" t="str">
        <f t="shared" si="1"/>
        <v>38</v>
      </c>
      <c r="D56" s="223" t="str">
        <f t="shared" si="2"/>
        <v>3802501</v>
      </c>
      <c r="E56" s="221" t="str">
        <f>SCC_xref!A$19</f>
        <v>2310001630</v>
      </c>
      <c r="F56" s="221" t="str">
        <f>VLOOKUP(E56,SCC_xref!$A$6:$B$39,2,FALSE)</f>
        <v>Venting - blowdowns</v>
      </c>
      <c r="G56" s="224">
        <v>0</v>
      </c>
      <c r="H56" s="224">
        <v>1.5213691046407252E-3</v>
      </c>
      <c r="I56" s="224">
        <v>0</v>
      </c>
      <c r="J56" s="224">
        <v>0</v>
      </c>
      <c r="K56" s="224">
        <v>0</v>
      </c>
    </row>
    <row r="57" spans="1:11" x14ac:dyDescent="0.2">
      <c r="A57" s="221" t="s">
        <v>15680</v>
      </c>
      <c r="B57" s="221" t="str">
        <f>VLOOKUP(D57,fips_xref!$A$5:$C$286,2,FALSE)</f>
        <v>GOLDEN VALLEY, ND_Tribal</v>
      </c>
      <c r="C57" s="222" t="str">
        <f t="shared" si="1"/>
        <v>38</v>
      </c>
      <c r="D57" s="223" t="str">
        <f t="shared" si="2"/>
        <v>3803301</v>
      </c>
      <c r="E57" s="221" t="str">
        <f>SCC_xref!A$19</f>
        <v>2310001630</v>
      </c>
      <c r="F57" s="221" t="str">
        <f>VLOOKUP(E57,SCC_xref!$A$6:$B$39,2,FALSE)</f>
        <v>Venting - blowdowns</v>
      </c>
      <c r="G57" s="224">
        <v>0</v>
      </c>
      <c r="H57" s="224">
        <v>0</v>
      </c>
      <c r="I57" s="224">
        <v>0</v>
      </c>
      <c r="J57" s="224">
        <v>0</v>
      </c>
      <c r="K57" s="224">
        <v>0</v>
      </c>
    </row>
    <row r="58" spans="1:11" x14ac:dyDescent="0.2">
      <c r="A58" s="221" t="s">
        <v>15680</v>
      </c>
      <c r="B58" s="221" t="str">
        <f>VLOOKUP(D58,fips_xref!$A$5:$C$286,2,FALSE)</f>
        <v>MC HENRY, ND_Tribal</v>
      </c>
      <c r="C58" s="222" t="str">
        <f t="shared" si="1"/>
        <v>38</v>
      </c>
      <c r="D58" s="223" t="str">
        <f t="shared" si="2"/>
        <v>3804901</v>
      </c>
      <c r="E58" s="221" t="str">
        <f>SCC_xref!A$19</f>
        <v>2310001630</v>
      </c>
      <c r="F58" s="221" t="str">
        <f>VLOOKUP(E58,SCC_xref!$A$6:$B$39,2,FALSE)</f>
        <v>Venting - blowdowns</v>
      </c>
      <c r="G58" s="224">
        <v>0</v>
      </c>
      <c r="H58" s="224">
        <v>0</v>
      </c>
      <c r="I58" s="224">
        <v>0</v>
      </c>
      <c r="J58" s="224">
        <v>0</v>
      </c>
      <c r="K58" s="224">
        <v>0</v>
      </c>
    </row>
    <row r="59" spans="1:11" x14ac:dyDescent="0.2">
      <c r="A59" s="221" t="s">
        <v>15680</v>
      </c>
      <c r="B59" s="221" t="str">
        <f>VLOOKUP(D59,fips_xref!$A$5:$C$286,2,FALSE)</f>
        <v>MCKENZIE, ND_Tribal</v>
      </c>
      <c r="C59" s="222" t="str">
        <f t="shared" si="1"/>
        <v>38</v>
      </c>
      <c r="D59" s="223" t="str">
        <f t="shared" si="2"/>
        <v>3805301</v>
      </c>
      <c r="E59" s="221" t="str">
        <f>SCC_xref!A$19</f>
        <v>2310001630</v>
      </c>
      <c r="F59" s="221" t="str">
        <f>VLOOKUP(E59,SCC_xref!$A$6:$B$39,2,FALSE)</f>
        <v>Venting - blowdowns</v>
      </c>
      <c r="G59" s="224">
        <v>0</v>
      </c>
      <c r="H59" s="224">
        <v>1.1497492713897575E-3</v>
      </c>
      <c r="I59" s="224">
        <v>0</v>
      </c>
      <c r="J59" s="224">
        <v>0</v>
      </c>
      <c r="K59" s="224">
        <v>0</v>
      </c>
    </row>
    <row r="60" spans="1:11" x14ac:dyDescent="0.2">
      <c r="A60" s="221" t="s">
        <v>15680</v>
      </c>
      <c r="B60" s="221" t="str">
        <f>VLOOKUP(D60,fips_xref!$A$5:$C$286,2,FALSE)</f>
        <v>MCLEAN, ND_Tribal</v>
      </c>
      <c r="C60" s="222" t="str">
        <f t="shared" si="1"/>
        <v>38</v>
      </c>
      <c r="D60" s="223" t="str">
        <f t="shared" si="2"/>
        <v>3805501</v>
      </c>
      <c r="E60" s="221" t="str">
        <f>SCC_xref!A$19</f>
        <v>2310001630</v>
      </c>
      <c r="F60" s="221" t="str">
        <f>VLOOKUP(E60,SCC_xref!$A$6:$B$39,2,FALSE)</f>
        <v>Venting - blowdowns</v>
      </c>
      <c r="G60" s="224">
        <v>0</v>
      </c>
      <c r="H60" s="224">
        <v>1.9956985225005354E-4</v>
      </c>
      <c r="I60" s="224">
        <v>0</v>
      </c>
      <c r="J60" s="224">
        <v>0</v>
      </c>
      <c r="K60" s="224">
        <v>0</v>
      </c>
    </row>
    <row r="61" spans="1:11" x14ac:dyDescent="0.2">
      <c r="A61" s="221" t="s">
        <v>15680</v>
      </c>
      <c r="B61" s="221" t="str">
        <f>VLOOKUP(D61,fips_xref!$A$5:$C$286,2,FALSE)</f>
        <v>MERCER, ND_Tribal</v>
      </c>
      <c r="C61" s="222" t="str">
        <f t="shared" si="1"/>
        <v>38</v>
      </c>
      <c r="D61" s="223" t="str">
        <f t="shared" si="2"/>
        <v>3805701</v>
      </c>
      <c r="E61" s="221" t="str">
        <f>SCC_xref!A$19</f>
        <v>2310001630</v>
      </c>
      <c r="F61" s="221" t="str">
        <f>VLOOKUP(E61,SCC_xref!$A$6:$B$39,2,FALSE)</f>
        <v>Venting - blowdowns</v>
      </c>
      <c r="G61" s="224">
        <v>0</v>
      </c>
      <c r="H61" s="224">
        <v>0</v>
      </c>
      <c r="I61" s="224">
        <v>0</v>
      </c>
      <c r="J61" s="224">
        <v>0</v>
      </c>
      <c r="K61" s="224">
        <v>0</v>
      </c>
    </row>
    <row r="62" spans="1:11" x14ac:dyDescent="0.2">
      <c r="A62" s="221" t="s">
        <v>15680</v>
      </c>
      <c r="B62" s="221" t="str">
        <f>VLOOKUP(D62,fips_xref!$A$5:$C$286,2,FALSE)</f>
        <v>MOUNTRAIL, ND_Tribal</v>
      </c>
      <c r="C62" s="222" t="str">
        <f t="shared" si="1"/>
        <v>38</v>
      </c>
      <c r="D62" s="223" t="str">
        <f t="shared" si="2"/>
        <v>3806101</v>
      </c>
      <c r="E62" s="221" t="str">
        <f>SCC_xref!A$19</f>
        <v>2310001630</v>
      </c>
      <c r="F62" s="221" t="str">
        <f>VLOOKUP(E62,SCC_xref!$A$6:$B$39,2,FALSE)</f>
        <v>Venting - blowdowns</v>
      </c>
      <c r="G62" s="224">
        <v>0</v>
      </c>
      <c r="H62" s="224">
        <v>7.7579807605424444E-3</v>
      </c>
      <c r="I62" s="224">
        <v>0</v>
      </c>
      <c r="J62" s="224">
        <v>0</v>
      </c>
      <c r="K62" s="224">
        <v>0</v>
      </c>
    </row>
    <row r="63" spans="1:11" x14ac:dyDescent="0.2">
      <c r="A63" s="221" t="s">
        <v>15680</v>
      </c>
      <c r="B63" s="221" t="str">
        <f>VLOOKUP(D63,fips_xref!$A$5:$C$286,2,FALSE)</f>
        <v>RENVILLE, ND_Tribal</v>
      </c>
      <c r="C63" s="222" t="str">
        <f t="shared" si="1"/>
        <v>38</v>
      </c>
      <c r="D63" s="223" t="str">
        <f t="shared" si="2"/>
        <v>3807501</v>
      </c>
      <c r="E63" s="221" t="str">
        <f>SCC_xref!A$19</f>
        <v>2310001630</v>
      </c>
      <c r="F63" s="221" t="str">
        <f>VLOOKUP(E63,SCC_xref!$A$6:$B$39,2,FALSE)</f>
        <v>Venting - blowdowns</v>
      </c>
      <c r="G63" s="224">
        <v>0</v>
      </c>
      <c r="H63" s="224">
        <v>0</v>
      </c>
      <c r="I63" s="224">
        <v>0</v>
      </c>
      <c r="J63" s="224">
        <v>0</v>
      </c>
      <c r="K63" s="224">
        <v>0</v>
      </c>
    </row>
    <row r="64" spans="1:11" x14ac:dyDescent="0.2">
      <c r="A64" s="221" t="s">
        <v>15680</v>
      </c>
      <c r="B64" s="221" t="str">
        <f>VLOOKUP(D64,fips_xref!$A$5:$C$286,2,FALSE)</f>
        <v>SLOPE, ND_Tribal</v>
      </c>
      <c r="C64" s="222" t="str">
        <f t="shared" si="1"/>
        <v>38</v>
      </c>
      <c r="D64" s="223" t="str">
        <f t="shared" si="2"/>
        <v>3808701</v>
      </c>
      <c r="E64" s="221" t="str">
        <f>SCC_xref!A$19</f>
        <v>2310001630</v>
      </c>
      <c r="F64" s="221" t="str">
        <f>VLOOKUP(E64,SCC_xref!$A$6:$B$39,2,FALSE)</f>
        <v>Venting - blowdowns</v>
      </c>
      <c r="G64" s="224">
        <v>0</v>
      </c>
      <c r="H64" s="224">
        <v>0</v>
      </c>
      <c r="I64" s="224">
        <v>0</v>
      </c>
      <c r="J64" s="224">
        <v>0</v>
      </c>
      <c r="K64" s="224">
        <v>0</v>
      </c>
    </row>
    <row r="65" spans="1:11" x14ac:dyDescent="0.2">
      <c r="A65" s="221" t="s">
        <v>15680</v>
      </c>
      <c r="B65" s="221" t="str">
        <f>VLOOKUP(D65,fips_xref!$A$5:$C$286,2,FALSE)</f>
        <v>STARK, ND_Tribal</v>
      </c>
      <c r="C65" s="222" t="str">
        <f t="shared" si="1"/>
        <v>38</v>
      </c>
      <c r="D65" s="223" t="str">
        <f t="shared" si="2"/>
        <v>3808901</v>
      </c>
      <c r="E65" s="221" t="str">
        <f>SCC_xref!A$19</f>
        <v>2310001630</v>
      </c>
      <c r="F65" s="221" t="str">
        <f>VLOOKUP(E65,SCC_xref!$A$6:$B$39,2,FALSE)</f>
        <v>Venting - blowdowns</v>
      </c>
      <c r="G65" s="224">
        <v>0</v>
      </c>
      <c r="H65" s="224">
        <v>0</v>
      </c>
      <c r="I65" s="224">
        <v>0</v>
      </c>
      <c r="J65" s="224">
        <v>0</v>
      </c>
      <c r="K65" s="224">
        <v>0</v>
      </c>
    </row>
    <row r="66" spans="1:11" x14ac:dyDescent="0.2">
      <c r="A66" s="221" t="s">
        <v>15680</v>
      </c>
      <c r="B66" s="221" t="str">
        <f>VLOOKUP(D66,fips_xref!$A$5:$C$286,2,FALSE)</f>
        <v>WARD, ND_Tribal</v>
      </c>
      <c r="C66" s="222" t="str">
        <f t="shared" si="1"/>
        <v>38</v>
      </c>
      <c r="D66" s="223" t="str">
        <f t="shared" si="2"/>
        <v>3810101</v>
      </c>
      <c r="E66" s="221" t="str">
        <f>SCC_xref!A$19</f>
        <v>2310001630</v>
      </c>
      <c r="F66" s="221" t="str">
        <f>VLOOKUP(E66,SCC_xref!$A$6:$B$39,2,FALSE)</f>
        <v>Venting - blowdowns</v>
      </c>
      <c r="G66" s="224">
        <v>0</v>
      </c>
      <c r="H66" s="224">
        <v>0</v>
      </c>
      <c r="I66" s="224">
        <v>0</v>
      </c>
      <c r="J66" s="224">
        <v>0</v>
      </c>
      <c r="K66" s="224">
        <v>0</v>
      </c>
    </row>
    <row r="67" spans="1:11" x14ac:dyDescent="0.2">
      <c r="A67" s="221" t="s">
        <v>15680</v>
      </c>
      <c r="B67" s="221" t="str">
        <f>VLOOKUP(D67,fips_xref!$A$5:$C$286,2,FALSE)</f>
        <v>WILLIAMS, ND_Tribal</v>
      </c>
      <c r="C67" s="222" t="str">
        <f t="shared" si="1"/>
        <v>38</v>
      </c>
      <c r="D67" s="223" t="str">
        <f t="shared" si="2"/>
        <v>3810501</v>
      </c>
      <c r="E67" s="221" t="str">
        <f>SCC_xref!A$19</f>
        <v>2310001630</v>
      </c>
      <c r="F67" s="221" t="str">
        <f>VLOOKUP(E67,SCC_xref!$A$6:$B$39,2,FALSE)</f>
        <v>Venting - blowdowns</v>
      </c>
      <c r="G67" s="224">
        <v>0</v>
      </c>
      <c r="H67" s="224">
        <v>0</v>
      </c>
      <c r="I67" s="224">
        <v>0</v>
      </c>
      <c r="J67" s="224">
        <v>0</v>
      </c>
      <c r="K67" s="224">
        <v>0</v>
      </c>
    </row>
    <row r="68" spans="1:11" x14ac:dyDescent="0.2">
      <c r="A68" s="221" t="s">
        <v>15680</v>
      </c>
      <c r="B68" s="221" t="str">
        <f>VLOOKUP(D68,fips_xref!$A$5:$C$286,2,FALSE)</f>
        <v>HARDING, SD_Tribal</v>
      </c>
      <c r="C68" s="222" t="str">
        <f t="shared" si="1"/>
        <v>46</v>
      </c>
      <c r="D68" s="223" t="str">
        <f t="shared" si="2"/>
        <v>4606301</v>
      </c>
      <c r="E68" s="221" t="str">
        <f>SCC_xref!A$19</f>
        <v>2310001630</v>
      </c>
      <c r="F68" s="221" t="str">
        <f>VLOOKUP(E68,SCC_xref!$A$6:$B$39,2,FALSE)</f>
        <v>Venting - blowdowns</v>
      </c>
      <c r="G68" s="224">
        <v>0</v>
      </c>
      <c r="H68" s="224">
        <v>0</v>
      </c>
      <c r="I68" s="224">
        <v>0</v>
      </c>
      <c r="J68" s="224">
        <v>0</v>
      </c>
      <c r="K68" s="224">
        <v>0</v>
      </c>
    </row>
    <row r="69" spans="1:11" x14ac:dyDescent="0.2">
      <c r="A69" s="221" t="s">
        <v>15680</v>
      </c>
      <c r="B69" s="221" t="str">
        <f>VLOOKUP(D69,fips_xref!$A$5:$C$286,2,FALSE)</f>
        <v>BUTTE, SD_Tribal</v>
      </c>
      <c r="C69" s="222" t="str">
        <f t="shared" si="1"/>
        <v>46</v>
      </c>
      <c r="D69" s="223" t="str">
        <f t="shared" si="2"/>
        <v>4601901</v>
      </c>
      <c r="E69" s="221" t="str">
        <f>SCC_xref!A$19</f>
        <v>2310001630</v>
      </c>
      <c r="F69" s="221" t="str">
        <f>VLOOKUP(E69,SCC_xref!$A$6:$B$39,2,FALSE)</f>
        <v>Venting - blowdowns</v>
      </c>
      <c r="G69" s="224">
        <v>0</v>
      </c>
      <c r="H69" s="224">
        <v>0</v>
      </c>
      <c r="I69" s="224">
        <v>0</v>
      </c>
      <c r="J69" s="224">
        <v>0</v>
      </c>
      <c r="K69" s="224">
        <v>0</v>
      </c>
    </row>
    <row r="70" spans="1:11" x14ac:dyDescent="0.2">
      <c r="A70" s="226" t="s">
        <v>15680</v>
      </c>
      <c r="B70" s="226" t="str">
        <f>VLOOKUP(D70,fips_xref!$A$5:$C$286,2,FALSE)</f>
        <v>CARTER, MT_Non-Tribal</v>
      </c>
      <c r="C70" s="227" t="str">
        <f t="shared" si="1"/>
        <v>30</v>
      </c>
      <c r="D70" s="228" t="str">
        <f>D6&amp;"02"</f>
        <v>3001102</v>
      </c>
      <c r="E70" s="226" t="str">
        <f>SCC_xref!A$19</f>
        <v>2310001630</v>
      </c>
      <c r="F70" s="226" t="str">
        <f>VLOOKUP(E70,SCC_xref!$A$6:$B$39,2,FALSE)</f>
        <v>Venting - blowdowns</v>
      </c>
      <c r="G70" s="229">
        <v>0</v>
      </c>
      <c r="H70" s="229">
        <v>2.0770153804468627E-4</v>
      </c>
      <c r="I70" s="229">
        <v>0</v>
      </c>
      <c r="J70" s="229">
        <v>0</v>
      </c>
      <c r="K70" s="229">
        <v>0</v>
      </c>
    </row>
    <row r="71" spans="1:11" x14ac:dyDescent="0.2">
      <c r="A71" s="226" t="s">
        <v>15680</v>
      </c>
      <c r="B71" s="226" t="str">
        <f>VLOOKUP(D71,fips_xref!$A$5:$C$286,2,FALSE)</f>
        <v>CUSTER, MT_Non-Tribal</v>
      </c>
      <c r="C71" s="227" t="str">
        <f t="shared" ref="C71" si="3">LEFT(D71,2)</f>
        <v>30</v>
      </c>
      <c r="D71" s="228" t="str">
        <f>D7&amp;"02"</f>
        <v>3001702</v>
      </c>
      <c r="E71" s="226" t="str">
        <f>SCC_xref!A$19</f>
        <v>2310001630</v>
      </c>
      <c r="F71" s="226" t="str">
        <f>VLOOKUP(E71,SCC_xref!$A$6:$B$39,2,FALSE)</f>
        <v>Venting - blowdowns</v>
      </c>
      <c r="G71" s="229">
        <v>0</v>
      </c>
      <c r="H71" s="229">
        <v>1.5579557159290674E-4</v>
      </c>
      <c r="I71" s="229">
        <v>0</v>
      </c>
      <c r="J71" s="229">
        <v>0</v>
      </c>
      <c r="K71" s="229">
        <v>0</v>
      </c>
    </row>
    <row r="72" spans="1:11" x14ac:dyDescent="0.2">
      <c r="A72" s="226" t="s">
        <v>15680</v>
      </c>
      <c r="B72" s="226" t="str">
        <f>VLOOKUP(D72,fips_xref!$A$5:$C$286,2,FALSE)</f>
        <v>DANIELS, MT_Non-Tribal</v>
      </c>
      <c r="C72" s="227" t="str">
        <f t="shared" ref="C72:C101" si="4">LEFT(D72,2)</f>
        <v>30</v>
      </c>
      <c r="D72" s="228" t="str">
        <f t="shared" ref="D72:D101" si="5">D8&amp;"02"</f>
        <v>3001902</v>
      </c>
      <c r="E72" s="226" t="str">
        <f>SCC_xref!A$19</f>
        <v>2310001630</v>
      </c>
      <c r="F72" s="226" t="str">
        <f>VLOOKUP(E72,SCC_xref!$A$6:$B$39,2,FALSE)</f>
        <v>Venting - blowdowns</v>
      </c>
      <c r="G72" s="229">
        <v>0</v>
      </c>
      <c r="H72" s="229">
        <v>0</v>
      </c>
      <c r="I72" s="229">
        <v>0</v>
      </c>
      <c r="J72" s="229">
        <v>0</v>
      </c>
      <c r="K72" s="229">
        <v>0</v>
      </c>
    </row>
    <row r="73" spans="1:11" x14ac:dyDescent="0.2">
      <c r="A73" s="226" t="s">
        <v>15680</v>
      </c>
      <c r="B73" s="226" t="str">
        <f>VLOOKUP(D73,fips_xref!$A$5:$C$286,2,FALSE)</f>
        <v>DAWSON, MT_Non-Tribal</v>
      </c>
      <c r="C73" s="227" t="str">
        <f t="shared" si="4"/>
        <v>30</v>
      </c>
      <c r="D73" s="228" t="str">
        <f t="shared" si="5"/>
        <v>3002102</v>
      </c>
      <c r="E73" s="226" t="str">
        <f>SCC_xref!A$19</f>
        <v>2310001630</v>
      </c>
      <c r="F73" s="226" t="str">
        <f>VLOOKUP(E73,SCC_xref!$A$6:$B$39,2,FALSE)</f>
        <v>Venting - blowdowns</v>
      </c>
      <c r="G73" s="229">
        <v>0</v>
      </c>
      <c r="H73" s="229">
        <v>4.2665957574924626E-4</v>
      </c>
      <c r="I73" s="229">
        <v>0</v>
      </c>
      <c r="J73" s="229">
        <v>0</v>
      </c>
      <c r="K73" s="229">
        <v>0</v>
      </c>
    </row>
    <row r="74" spans="1:11" x14ac:dyDescent="0.2">
      <c r="A74" s="226" t="s">
        <v>15680</v>
      </c>
      <c r="B74" s="226" t="str">
        <f>VLOOKUP(D74,fips_xref!$A$5:$C$286,2,FALSE)</f>
        <v>FALLON, MT_Non-Tribal</v>
      </c>
      <c r="C74" s="227" t="str">
        <f t="shared" si="4"/>
        <v>30</v>
      </c>
      <c r="D74" s="228" t="str">
        <f t="shared" si="5"/>
        <v>3002502</v>
      </c>
      <c r="E74" s="226" t="str">
        <f>SCC_xref!A$19</f>
        <v>2310001630</v>
      </c>
      <c r="F74" s="226" t="str">
        <f>VLOOKUP(E74,SCC_xref!$A$6:$B$39,2,FALSE)</f>
        <v>Venting - blowdowns</v>
      </c>
      <c r="G74" s="229">
        <v>0</v>
      </c>
      <c r="H74" s="229">
        <v>7.8406571813855908E-2</v>
      </c>
      <c r="I74" s="229">
        <v>0</v>
      </c>
      <c r="J74" s="229">
        <v>0</v>
      </c>
      <c r="K74" s="229">
        <v>0</v>
      </c>
    </row>
    <row r="75" spans="1:11" x14ac:dyDescent="0.2">
      <c r="A75" s="226" t="s">
        <v>15680</v>
      </c>
      <c r="B75" s="226" t="str">
        <f>VLOOKUP(D75,fips_xref!$A$5:$C$286,2,FALSE)</f>
        <v>GARFIELD, MT_Non-Tribal</v>
      </c>
      <c r="C75" s="227" t="str">
        <f t="shared" si="4"/>
        <v>30</v>
      </c>
      <c r="D75" s="228" t="str">
        <f t="shared" si="5"/>
        <v>3003302</v>
      </c>
      <c r="E75" s="226" t="str">
        <f>SCC_xref!A$19</f>
        <v>2310001630</v>
      </c>
      <c r="F75" s="226" t="str">
        <f>VLOOKUP(E75,SCC_xref!$A$6:$B$39,2,FALSE)</f>
        <v>Venting - blowdowns</v>
      </c>
      <c r="G75" s="229">
        <v>0</v>
      </c>
      <c r="H75" s="229">
        <v>6.5423923182386868E-6</v>
      </c>
      <c r="I75" s="229">
        <v>0</v>
      </c>
      <c r="J75" s="229">
        <v>0</v>
      </c>
      <c r="K75" s="229">
        <v>0</v>
      </c>
    </row>
    <row r="76" spans="1:11" x14ac:dyDescent="0.2">
      <c r="A76" s="226" t="s">
        <v>15680</v>
      </c>
      <c r="B76" s="226" t="str">
        <f>VLOOKUP(D76,fips_xref!$A$5:$C$286,2,FALSE)</f>
        <v>MCCONE, MT_Non-Tribal</v>
      </c>
      <c r="C76" s="227" t="str">
        <f t="shared" si="4"/>
        <v>30</v>
      </c>
      <c r="D76" s="228" t="str">
        <f t="shared" si="5"/>
        <v>3005502</v>
      </c>
      <c r="E76" s="226" t="str">
        <f>SCC_xref!A$19</f>
        <v>2310001630</v>
      </c>
      <c r="F76" s="226" t="str">
        <f>VLOOKUP(E76,SCC_xref!$A$6:$B$39,2,FALSE)</f>
        <v>Venting - blowdowns</v>
      </c>
      <c r="G76" s="229">
        <v>0</v>
      </c>
      <c r="H76" s="229">
        <v>0</v>
      </c>
      <c r="I76" s="229">
        <v>0</v>
      </c>
      <c r="J76" s="229">
        <v>0</v>
      </c>
      <c r="K76" s="229">
        <v>0</v>
      </c>
    </row>
    <row r="77" spans="1:11" x14ac:dyDescent="0.2">
      <c r="A77" s="226" t="s">
        <v>15680</v>
      </c>
      <c r="B77" s="226" t="str">
        <f>VLOOKUP(D77,fips_xref!$A$5:$C$286,2,FALSE)</f>
        <v>PRAIRIE, MT_Non-Tribal</v>
      </c>
      <c r="C77" s="227" t="str">
        <f t="shared" si="4"/>
        <v>30</v>
      </c>
      <c r="D77" s="228" t="str">
        <f t="shared" si="5"/>
        <v>3007902</v>
      </c>
      <c r="E77" s="226" t="str">
        <f>SCC_xref!A$19</f>
        <v>2310001630</v>
      </c>
      <c r="F77" s="226" t="str">
        <f>VLOOKUP(E77,SCC_xref!$A$6:$B$39,2,FALSE)</f>
        <v>Venting - blowdowns</v>
      </c>
      <c r="G77" s="229">
        <v>0</v>
      </c>
      <c r="H77" s="229">
        <v>2.5156842790816432E-5</v>
      </c>
      <c r="I77" s="229">
        <v>0</v>
      </c>
      <c r="J77" s="229">
        <v>0</v>
      </c>
      <c r="K77" s="229">
        <v>0</v>
      </c>
    </row>
    <row r="78" spans="1:11" x14ac:dyDescent="0.2">
      <c r="A78" s="226" t="s">
        <v>15680</v>
      </c>
      <c r="B78" s="226" t="str">
        <f>VLOOKUP(D78,fips_xref!$A$5:$C$286,2,FALSE)</f>
        <v>RICHLAND, MT_Non-Tribal</v>
      </c>
      <c r="C78" s="227" t="str">
        <f t="shared" si="4"/>
        <v>30</v>
      </c>
      <c r="D78" s="228" t="str">
        <f t="shared" si="5"/>
        <v>3008302</v>
      </c>
      <c r="E78" s="226" t="str">
        <f>SCC_xref!A$19</f>
        <v>2310001630</v>
      </c>
      <c r="F78" s="226" t="str">
        <f>VLOOKUP(E78,SCC_xref!$A$6:$B$39,2,FALSE)</f>
        <v>Venting - blowdowns</v>
      </c>
      <c r="G78" s="229">
        <v>0</v>
      </c>
      <c r="H78" s="229">
        <v>4.6307748891237788E-2</v>
      </c>
      <c r="I78" s="229">
        <v>0</v>
      </c>
      <c r="J78" s="229">
        <v>0</v>
      </c>
      <c r="K78" s="229">
        <v>0</v>
      </c>
    </row>
    <row r="79" spans="1:11" x14ac:dyDescent="0.2">
      <c r="A79" s="226" t="s">
        <v>15680</v>
      </c>
      <c r="B79" s="226" t="str">
        <f>VLOOKUP(D79,fips_xref!$A$5:$C$286,2,FALSE)</f>
        <v>ROOSEVELT, MT_Non-Tribal</v>
      </c>
      <c r="C79" s="227" t="str">
        <f t="shared" si="4"/>
        <v>30</v>
      </c>
      <c r="D79" s="228" t="str">
        <f t="shared" si="5"/>
        <v>3008502</v>
      </c>
      <c r="E79" s="226" t="str">
        <f>SCC_xref!A$19</f>
        <v>2310001630</v>
      </c>
      <c r="F79" s="226" t="str">
        <f>VLOOKUP(E79,SCC_xref!$A$6:$B$39,2,FALSE)</f>
        <v>Venting - blowdowns</v>
      </c>
      <c r="G79" s="229">
        <v>0</v>
      </c>
      <c r="H79" s="229">
        <v>1.9181935789825519E-3</v>
      </c>
      <c r="I79" s="229">
        <v>0</v>
      </c>
      <c r="J79" s="229">
        <v>0</v>
      </c>
      <c r="K79" s="229">
        <v>0</v>
      </c>
    </row>
    <row r="80" spans="1:11" x14ac:dyDescent="0.2">
      <c r="A80" s="226" t="s">
        <v>15680</v>
      </c>
      <c r="B80" s="226" t="str">
        <f>VLOOKUP(D80,fips_xref!$A$5:$C$286,2,FALSE)</f>
        <v>SHERIDAN, MT_Non-Tribal</v>
      </c>
      <c r="C80" s="227" t="str">
        <f t="shared" si="4"/>
        <v>30</v>
      </c>
      <c r="D80" s="228" t="str">
        <f t="shared" si="5"/>
        <v>3009102</v>
      </c>
      <c r="E80" s="226" t="str">
        <f>SCC_xref!A$19</f>
        <v>2310001630</v>
      </c>
      <c r="F80" s="226" t="str">
        <f>VLOOKUP(E80,SCC_xref!$A$6:$B$39,2,FALSE)</f>
        <v>Venting - blowdowns</v>
      </c>
      <c r="G80" s="229">
        <v>0</v>
      </c>
      <c r="H80" s="229">
        <v>2.135965621367321E-3</v>
      </c>
      <c r="I80" s="229">
        <v>0</v>
      </c>
      <c r="J80" s="229">
        <v>0</v>
      </c>
      <c r="K80" s="229">
        <v>0</v>
      </c>
    </row>
    <row r="81" spans="1:11" x14ac:dyDescent="0.2">
      <c r="A81" s="226" t="s">
        <v>15680</v>
      </c>
      <c r="B81" s="226" t="str">
        <f>VLOOKUP(D81,fips_xref!$A$5:$C$286,2,FALSE)</f>
        <v>VALLEY, MT_Non-Tribal</v>
      </c>
      <c r="C81" s="227" t="str">
        <f t="shared" si="4"/>
        <v>30</v>
      </c>
      <c r="D81" s="228" t="str">
        <f t="shared" si="5"/>
        <v>3010502</v>
      </c>
      <c r="E81" s="226" t="str">
        <f>SCC_xref!A$19</f>
        <v>2310001630</v>
      </c>
      <c r="F81" s="226" t="str">
        <f>VLOOKUP(E81,SCC_xref!$A$6:$B$39,2,FALSE)</f>
        <v>Venting - blowdowns</v>
      </c>
      <c r="G81" s="229">
        <v>0</v>
      </c>
      <c r="H81" s="229">
        <v>4.9122342827025364E-3</v>
      </c>
      <c r="I81" s="229">
        <v>0</v>
      </c>
      <c r="J81" s="229">
        <v>0</v>
      </c>
      <c r="K81" s="229">
        <v>0</v>
      </c>
    </row>
    <row r="82" spans="1:11" x14ac:dyDescent="0.2">
      <c r="A82" s="226" t="s">
        <v>15680</v>
      </c>
      <c r="B82" s="226" t="str">
        <f>VLOOKUP(D82,fips_xref!$A$5:$C$286,2,FALSE)</f>
        <v>WIBAUX, MT_Non-Tribal</v>
      </c>
      <c r="C82" s="227" t="str">
        <f t="shared" si="4"/>
        <v>30</v>
      </c>
      <c r="D82" s="228" t="str">
        <f t="shared" si="5"/>
        <v>3010902</v>
      </c>
      <c r="E82" s="226" t="str">
        <f>SCC_xref!A$19</f>
        <v>2310001630</v>
      </c>
      <c r="F82" s="226" t="str">
        <f>VLOOKUP(E82,SCC_xref!$A$6:$B$39,2,FALSE)</f>
        <v>Venting - blowdowns</v>
      </c>
      <c r="G82" s="229">
        <v>0</v>
      </c>
      <c r="H82" s="229">
        <v>1.513076099583451E-3</v>
      </c>
      <c r="I82" s="229">
        <v>0</v>
      </c>
      <c r="J82" s="229">
        <v>0</v>
      </c>
      <c r="K82" s="229">
        <v>0</v>
      </c>
    </row>
    <row r="83" spans="1:11" x14ac:dyDescent="0.2">
      <c r="A83" s="226" t="s">
        <v>15680</v>
      </c>
      <c r="B83" s="226" t="str">
        <f>VLOOKUP(D83,fips_xref!$A$5:$C$286,2,FALSE)</f>
        <v>BILLINGS, ND_Non-Tribal</v>
      </c>
      <c r="C83" s="227" t="str">
        <f t="shared" si="4"/>
        <v>38</v>
      </c>
      <c r="D83" s="228" t="str">
        <f t="shared" si="5"/>
        <v>3800702</v>
      </c>
      <c r="E83" s="226" t="str">
        <f>SCC_xref!A$19</f>
        <v>2310001630</v>
      </c>
      <c r="F83" s="226" t="str">
        <f>VLOOKUP(E83,SCC_xref!$A$6:$B$39,2,FALSE)</f>
        <v>Venting - blowdowns</v>
      </c>
      <c r="G83" s="229">
        <v>0</v>
      </c>
      <c r="H83" s="229">
        <v>1.3151902411917497E-2</v>
      </c>
      <c r="I83" s="229">
        <v>0</v>
      </c>
      <c r="J83" s="229">
        <v>0</v>
      </c>
      <c r="K83" s="229">
        <v>0</v>
      </c>
    </row>
    <row r="84" spans="1:11" x14ac:dyDescent="0.2">
      <c r="A84" s="226" t="s">
        <v>15680</v>
      </c>
      <c r="B84" s="226" t="str">
        <f>VLOOKUP(D84,fips_xref!$A$5:$C$286,2,FALSE)</f>
        <v>BOTTINEAU, ND_Non-Tribal</v>
      </c>
      <c r="C84" s="227" t="str">
        <f t="shared" si="4"/>
        <v>38</v>
      </c>
      <c r="D84" s="228" t="str">
        <f t="shared" si="5"/>
        <v>3800902</v>
      </c>
      <c r="E84" s="226" t="str">
        <f>SCC_xref!A$19</f>
        <v>2310001630</v>
      </c>
      <c r="F84" s="226" t="str">
        <f>VLOOKUP(E84,SCC_xref!$A$6:$B$39,2,FALSE)</f>
        <v>Venting - blowdowns</v>
      </c>
      <c r="G84" s="229">
        <v>0</v>
      </c>
      <c r="H84" s="229">
        <v>3.0680533839411557E-4</v>
      </c>
      <c r="I84" s="229">
        <v>0</v>
      </c>
      <c r="J84" s="229">
        <v>0</v>
      </c>
      <c r="K84" s="229">
        <v>0</v>
      </c>
    </row>
    <row r="85" spans="1:11" x14ac:dyDescent="0.2">
      <c r="A85" s="226" t="s">
        <v>15680</v>
      </c>
      <c r="B85" s="226" t="str">
        <f>VLOOKUP(D85,fips_xref!$A$5:$C$286,2,FALSE)</f>
        <v>BOWMAN, ND_Non-Tribal</v>
      </c>
      <c r="C85" s="227" t="str">
        <f t="shared" si="4"/>
        <v>38</v>
      </c>
      <c r="D85" s="228" t="str">
        <f t="shared" si="5"/>
        <v>3801102</v>
      </c>
      <c r="E85" s="226" t="str">
        <f>SCC_xref!A$19</f>
        <v>2310001630</v>
      </c>
      <c r="F85" s="226" t="str">
        <f>VLOOKUP(E85,SCC_xref!$A$6:$B$39,2,FALSE)</f>
        <v>Venting - blowdowns</v>
      </c>
      <c r="G85" s="229">
        <v>0</v>
      </c>
      <c r="H85" s="229">
        <v>5.8350772565695125E-2</v>
      </c>
      <c r="I85" s="229">
        <v>0</v>
      </c>
      <c r="J85" s="229">
        <v>0</v>
      </c>
      <c r="K85" s="229">
        <v>0</v>
      </c>
    </row>
    <row r="86" spans="1:11" x14ac:dyDescent="0.2">
      <c r="A86" s="226" t="s">
        <v>15680</v>
      </c>
      <c r="B86" s="226" t="str">
        <f>VLOOKUP(D86,fips_xref!$A$5:$C$286,2,FALSE)</f>
        <v>BURKE, ND_Non-Tribal</v>
      </c>
      <c r="C86" s="227" t="str">
        <f t="shared" si="4"/>
        <v>38</v>
      </c>
      <c r="D86" s="228" t="str">
        <f t="shared" si="5"/>
        <v>3801302</v>
      </c>
      <c r="E86" s="226" t="str">
        <f>SCC_xref!A$19</f>
        <v>2310001630</v>
      </c>
      <c r="F86" s="226" t="str">
        <f>VLOOKUP(E86,SCC_xref!$A$6:$B$39,2,FALSE)</f>
        <v>Venting - blowdowns</v>
      </c>
      <c r="G86" s="229">
        <v>0</v>
      </c>
      <c r="H86" s="229">
        <v>8.3203845210170109E-3</v>
      </c>
      <c r="I86" s="229">
        <v>0</v>
      </c>
      <c r="J86" s="229">
        <v>0</v>
      </c>
      <c r="K86" s="229">
        <v>0</v>
      </c>
    </row>
    <row r="87" spans="1:11" x14ac:dyDescent="0.2">
      <c r="A87" s="226" t="s">
        <v>15680</v>
      </c>
      <c r="B87" s="226" t="str">
        <f>VLOOKUP(D87,fips_xref!$A$5:$C$286,2,FALSE)</f>
        <v>DIVIDE, ND_Non-Tribal</v>
      </c>
      <c r="C87" s="227" t="str">
        <f t="shared" si="4"/>
        <v>38</v>
      </c>
      <c r="D87" s="228" t="str">
        <f t="shared" si="5"/>
        <v>3802302</v>
      </c>
      <c r="E87" s="226" t="str">
        <f>SCC_xref!A$19</f>
        <v>2310001630</v>
      </c>
      <c r="F87" s="226" t="str">
        <f>VLOOKUP(E87,SCC_xref!$A$6:$B$39,2,FALSE)</f>
        <v>Venting - blowdowns</v>
      </c>
      <c r="G87" s="229">
        <v>0</v>
      </c>
      <c r="H87" s="229">
        <v>6.3991915987068283E-3</v>
      </c>
      <c r="I87" s="229">
        <v>0</v>
      </c>
      <c r="J87" s="229">
        <v>0</v>
      </c>
      <c r="K87" s="229">
        <v>0</v>
      </c>
    </row>
    <row r="88" spans="1:11" x14ac:dyDescent="0.2">
      <c r="A88" s="226" t="s">
        <v>15680</v>
      </c>
      <c r="B88" s="226" t="str">
        <f>VLOOKUP(D88,fips_xref!$A$5:$C$286,2,FALSE)</f>
        <v>DUNN, ND_Non-Tribal</v>
      </c>
      <c r="C88" s="227" t="str">
        <f t="shared" si="4"/>
        <v>38</v>
      </c>
      <c r="D88" s="228" t="str">
        <f t="shared" si="5"/>
        <v>3802502</v>
      </c>
      <c r="E88" s="226" t="str">
        <f>SCC_xref!A$19</f>
        <v>2310001630</v>
      </c>
      <c r="F88" s="226" t="str">
        <f>VLOOKUP(E88,SCC_xref!$A$6:$B$39,2,FALSE)</f>
        <v>Venting - blowdowns</v>
      </c>
      <c r="G88" s="229">
        <v>0</v>
      </c>
      <c r="H88" s="229">
        <v>1.6567452424557209E-2</v>
      </c>
      <c r="I88" s="229">
        <v>0</v>
      </c>
      <c r="J88" s="229">
        <v>0</v>
      </c>
      <c r="K88" s="229">
        <v>0</v>
      </c>
    </row>
    <row r="89" spans="1:11" x14ac:dyDescent="0.2">
      <c r="A89" s="226" t="s">
        <v>15680</v>
      </c>
      <c r="B89" s="226" t="str">
        <f>VLOOKUP(D89,fips_xref!$A$5:$C$286,2,FALSE)</f>
        <v>GOLDEN VALLEY, ND_Non-Tribal</v>
      </c>
      <c r="C89" s="227" t="str">
        <f t="shared" si="4"/>
        <v>38</v>
      </c>
      <c r="D89" s="228" t="str">
        <f t="shared" si="5"/>
        <v>3803302</v>
      </c>
      <c r="E89" s="226" t="str">
        <f>SCC_xref!A$19</f>
        <v>2310001630</v>
      </c>
      <c r="F89" s="226" t="str">
        <f>VLOOKUP(E89,SCC_xref!$A$6:$B$39,2,FALSE)</f>
        <v>Venting - blowdowns</v>
      </c>
      <c r="G89" s="229">
        <v>0</v>
      </c>
      <c r="H89" s="229">
        <v>1.8916087619779826E-3</v>
      </c>
      <c r="I89" s="229">
        <v>0</v>
      </c>
      <c r="J89" s="229">
        <v>0</v>
      </c>
      <c r="K89" s="229">
        <v>0</v>
      </c>
    </row>
    <row r="90" spans="1:11" x14ac:dyDescent="0.2">
      <c r="A90" s="226" t="s">
        <v>15680</v>
      </c>
      <c r="B90" s="226" t="str">
        <f>VLOOKUP(D90,fips_xref!$A$5:$C$286,2,FALSE)</f>
        <v>MC HENRY, ND_Non-Tribal</v>
      </c>
      <c r="C90" s="227" t="str">
        <f t="shared" si="4"/>
        <v>38</v>
      </c>
      <c r="D90" s="228" t="str">
        <f t="shared" si="5"/>
        <v>3804902</v>
      </c>
      <c r="E90" s="226" t="str">
        <f>SCC_xref!A$19</f>
        <v>2310001630</v>
      </c>
      <c r="F90" s="226" t="str">
        <f>VLOOKUP(E90,SCC_xref!$A$6:$B$39,2,FALSE)</f>
        <v>Venting - blowdowns</v>
      </c>
      <c r="G90" s="229">
        <v>0</v>
      </c>
      <c r="H90" s="229">
        <v>0</v>
      </c>
      <c r="I90" s="229">
        <v>0</v>
      </c>
      <c r="J90" s="229">
        <v>0</v>
      </c>
      <c r="K90" s="229">
        <v>0</v>
      </c>
    </row>
    <row r="91" spans="1:11" x14ac:dyDescent="0.2">
      <c r="A91" s="226" t="s">
        <v>15680</v>
      </c>
      <c r="B91" s="226" t="str">
        <f>VLOOKUP(D91,fips_xref!$A$5:$C$286,2,FALSE)</f>
        <v>MCKENZIE, ND_Non-Tribal</v>
      </c>
      <c r="C91" s="227" t="str">
        <f t="shared" si="4"/>
        <v>38</v>
      </c>
      <c r="D91" s="228" t="str">
        <f t="shared" si="5"/>
        <v>3805302</v>
      </c>
      <c r="E91" s="226" t="str">
        <f>SCC_xref!A$19</f>
        <v>2310001630</v>
      </c>
      <c r="F91" s="226" t="str">
        <f>VLOOKUP(E91,SCC_xref!$A$6:$B$39,2,FALSE)</f>
        <v>Venting - blowdowns</v>
      </c>
      <c r="G91" s="229">
        <v>0</v>
      </c>
      <c r="H91" s="229">
        <v>5.2022680938300661E-2</v>
      </c>
      <c r="I91" s="229">
        <v>0</v>
      </c>
      <c r="J91" s="229">
        <v>0</v>
      </c>
      <c r="K91" s="229">
        <v>0</v>
      </c>
    </row>
    <row r="92" spans="1:11" x14ac:dyDescent="0.2">
      <c r="A92" s="226" t="s">
        <v>15680</v>
      </c>
      <c r="B92" s="226" t="str">
        <f>VLOOKUP(D92,fips_xref!$A$5:$C$286,2,FALSE)</f>
        <v>MCLEAN, ND_Non-Tribal</v>
      </c>
      <c r="C92" s="227" t="str">
        <f t="shared" si="4"/>
        <v>38</v>
      </c>
      <c r="D92" s="228" t="str">
        <f t="shared" si="5"/>
        <v>3805502</v>
      </c>
      <c r="E92" s="226" t="str">
        <f>SCC_xref!A$19</f>
        <v>2310001630</v>
      </c>
      <c r="F92" s="226" t="str">
        <f>VLOOKUP(E92,SCC_xref!$A$6:$B$39,2,FALSE)</f>
        <v>Venting - blowdowns</v>
      </c>
      <c r="G92" s="229">
        <v>0</v>
      </c>
      <c r="H92" s="229">
        <v>0</v>
      </c>
      <c r="I92" s="229">
        <v>0</v>
      </c>
      <c r="J92" s="229">
        <v>0</v>
      </c>
      <c r="K92" s="229">
        <v>0</v>
      </c>
    </row>
    <row r="93" spans="1:11" x14ac:dyDescent="0.2">
      <c r="A93" s="226" t="s">
        <v>15680</v>
      </c>
      <c r="B93" s="226" t="str">
        <f>VLOOKUP(D93,fips_xref!$A$5:$C$286,2,FALSE)</f>
        <v>MERCER, ND_Non-Tribal</v>
      </c>
      <c r="C93" s="227" t="str">
        <f t="shared" si="4"/>
        <v>38</v>
      </c>
      <c r="D93" s="228" t="str">
        <f t="shared" si="5"/>
        <v>3805702</v>
      </c>
      <c r="E93" s="226" t="str">
        <f>SCC_xref!A$19</f>
        <v>2310001630</v>
      </c>
      <c r="F93" s="226" t="str">
        <f>VLOOKUP(E93,SCC_xref!$A$6:$B$39,2,FALSE)</f>
        <v>Venting - blowdowns</v>
      </c>
      <c r="G93" s="229">
        <v>0</v>
      </c>
      <c r="H93" s="229">
        <v>3.8597127283855636E-6</v>
      </c>
      <c r="I93" s="229">
        <v>0</v>
      </c>
      <c r="J93" s="229">
        <v>0</v>
      </c>
      <c r="K93" s="229">
        <v>0</v>
      </c>
    </row>
    <row r="94" spans="1:11" x14ac:dyDescent="0.2">
      <c r="A94" s="226" t="s">
        <v>15680</v>
      </c>
      <c r="B94" s="226" t="str">
        <f>VLOOKUP(D94,fips_xref!$A$5:$C$286,2,FALSE)</f>
        <v>MOUNTRAIL, ND_Non-Tribal</v>
      </c>
      <c r="C94" s="227" t="str">
        <f t="shared" si="4"/>
        <v>38</v>
      </c>
      <c r="D94" s="228" t="str">
        <f t="shared" si="5"/>
        <v>3806102</v>
      </c>
      <c r="E94" s="226" t="str">
        <f>SCC_xref!A$19</f>
        <v>2310001630</v>
      </c>
      <c r="F94" s="226" t="str">
        <f>VLOOKUP(E94,SCC_xref!$A$6:$B$39,2,FALSE)</f>
        <v>Venting - blowdowns</v>
      </c>
      <c r="G94" s="229">
        <v>0</v>
      </c>
      <c r="H94" s="229">
        <v>4.0060179475051451E-2</v>
      </c>
      <c r="I94" s="229">
        <v>0</v>
      </c>
      <c r="J94" s="229">
        <v>0</v>
      </c>
      <c r="K94" s="229">
        <v>0</v>
      </c>
    </row>
    <row r="95" spans="1:11" x14ac:dyDescent="0.2">
      <c r="A95" s="226" t="s">
        <v>15680</v>
      </c>
      <c r="B95" s="226" t="str">
        <f>VLOOKUP(D95,fips_xref!$A$5:$C$286,2,FALSE)</f>
        <v>RENVILLE, ND_Non-Tribal</v>
      </c>
      <c r="C95" s="227" t="str">
        <f t="shared" si="4"/>
        <v>38</v>
      </c>
      <c r="D95" s="228" t="str">
        <f t="shared" si="5"/>
        <v>3807502</v>
      </c>
      <c r="E95" s="226" t="str">
        <f>SCC_xref!A$19</f>
        <v>2310001630</v>
      </c>
      <c r="F95" s="226" t="str">
        <f>VLOOKUP(E95,SCC_xref!$A$6:$B$39,2,FALSE)</f>
        <v>Venting - blowdowns</v>
      </c>
      <c r="G95" s="229">
        <v>0</v>
      </c>
      <c r="H95" s="229">
        <v>2.1203325898598588E-4</v>
      </c>
      <c r="I95" s="229">
        <v>0</v>
      </c>
      <c r="J95" s="229">
        <v>0</v>
      </c>
      <c r="K95" s="229">
        <v>0</v>
      </c>
    </row>
    <row r="96" spans="1:11" x14ac:dyDescent="0.2">
      <c r="A96" s="226" t="s">
        <v>15680</v>
      </c>
      <c r="B96" s="226" t="str">
        <f>VLOOKUP(D96,fips_xref!$A$5:$C$286,2,FALSE)</f>
        <v>SLOPE, ND_Non-Tribal</v>
      </c>
      <c r="C96" s="227" t="str">
        <f t="shared" si="4"/>
        <v>38</v>
      </c>
      <c r="D96" s="228" t="str">
        <f t="shared" si="5"/>
        <v>3808702</v>
      </c>
      <c r="E96" s="226" t="str">
        <f>SCC_xref!A$19</f>
        <v>2310001630</v>
      </c>
      <c r="F96" s="226" t="str">
        <f>VLOOKUP(E96,SCC_xref!$A$6:$B$39,2,FALSE)</f>
        <v>Venting - blowdowns</v>
      </c>
      <c r="G96" s="229">
        <v>0</v>
      </c>
      <c r="H96" s="229">
        <v>6.1417648916497749E-3</v>
      </c>
      <c r="I96" s="229">
        <v>0</v>
      </c>
      <c r="J96" s="229">
        <v>0</v>
      </c>
      <c r="K96" s="229">
        <v>0</v>
      </c>
    </row>
    <row r="97" spans="1:11" x14ac:dyDescent="0.2">
      <c r="A97" s="226" t="s">
        <v>15680</v>
      </c>
      <c r="B97" s="226" t="str">
        <f>VLOOKUP(D97,fips_xref!$A$5:$C$286,2,FALSE)</f>
        <v>STARK, ND_Non-Tribal</v>
      </c>
      <c r="C97" s="227" t="str">
        <f t="shared" si="4"/>
        <v>38</v>
      </c>
      <c r="D97" s="228" t="str">
        <f t="shared" si="5"/>
        <v>3808902</v>
      </c>
      <c r="E97" s="226" t="str">
        <f>SCC_xref!A$19</f>
        <v>2310001630</v>
      </c>
      <c r="F97" s="226" t="str">
        <f>VLOOKUP(E97,SCC_xref!$A$6:$B$39,2,FALSE)</f>
        <v>Venting - blowdowns</v>
      </c>
      <c r="G97" s="229">
        <v>0</v>
      </c>
      <c r="H97" s="229">
        <v>1.7043887955012619E-3</v>
      </c>
      <c r="I97" s="229">
        <v>0</v>
      </c>
      <c r="J97" s="229">
        <v>0</v>
      </c>
      <c r="K97" s="229">
        <v>0</v>
      </c>
    </row>
    <row r="98" spans="1:11" x14ac:dyDescent="0.2">
      <c r="A98" s="226" t="s">
        <v>15680</v>
      </c>
      <c r="B98" s="226" t="str">
        <f>VLOOKUP(D98,fips_xref!$A$5:$C$286,2,FALSE)</f>
        <v>WARD, ND_Non-Tribal</v>
      </c>
      <c r="C98" s="227" t="str">
        <f t="shared" si="4"/>
        <v>38</v>
      </c>
      <c r="D98" s="228" t="str">
        <f t="shared" si="5"/>
        <v>3810102</v>
      </c>
      <c r="E98" s="226" t="str">
        <f>SCC_xref!A$19</f>
        <v>2310001630</v>
      </c>
      <c r="F98" s="226" t="str">
        <f>VLOOKUP(E98,SCC_xref!$A$6:$B$39,2,FALSE)</f>
        <v>Venting - blowdowns</v>
      </c>
      <c r="G98" s="229">
        <v>0</v>
      </c>
      <c r="H98" s="229">
        <v>5.3859721965993283E-5</v>
      </c>
      <c r="I98" s="229">
        <v>0</v>
      </c>
      <c r="J98" s="229">
        <v>0</v>
      </c>
      <c r="K98" s="229">
        <v>0</v>
      </c>
    </row>
    <row r="99" spans="1:11" x14ac:dyDescent="0.2">
      <c r="A99" s="226" t="s">
        <v>15680</v>
      </c>
      <c r="B99" s="226" t="str">
        <f>VLOOKUP(D99,fips_xref!$A$5:$C$286,2,FALSE)</f>
        <v>WILLIAMS, ND_Non-Tribal</v>
      </c>
      <c r="C99" s="227" t="str">
        <f t="shared" si="4"/>
        <v>38</v>
      </c>
      <c r="D99" s="228" t="str">
        <f t="shared" si="5"/>
        <v>3810502</v>
      </c>
      <c r="E99" s="226" t="str">
        <f>SCC_xref!A$19</f>
        <v>2310001630</v>
      </c>
      <c r="F99" s="226" t="str">
        <f>VLOOKUP(E99,SCC_xref!$A$6:$B$39,2,FALSE)</f>
        <v>Venting - blowdowns</v>
      </c>
      <c r="G99" s="229">
        <v>0</v>
      </c>
      <c r="H99" s="229">
        <v>5.8541541555949962E-2</v>
      </c>
      <c r="I99" s="229">
        <v>0</v>
      </c>
      <c r="J99" s="229">
        <v>0</v>
      </c>
      <c r="K99" s="229">
        <v>0</v>
      </c>
    </row>
    <row r="100" spans="1:11" x14ac:dyDescent="0.2">
      <c r="A100" s="226" t="s">
        <v>15680</v>
      </c>
      <c r="B100" s="226" t="str">
        <f>VLOOKUP(D100,fips_xref!$A$5:$C$286,2,FALSE)</f>
        <v>HARDING, SD_Non-Tribal</v>
      </c>
      <c r="C100" s="227" t="str">
        <f t="shared" si="4"/>
        <v>46</v>
      </c>
      <c r="D100" s="228" t="str">
        <f t="shared" si="5"/>
        <v>4606302</v>
      </c>
      <c r="E100" s="226" t="str">
        <f>SCC_xref!A$19</f>
        <v>2310001630</v>
      </c>
      <c r="F100" s="226" t="str">
        <f>VLOOKUP(E100,SCC_xref!$A$6:$B$39,2,FALSE)</f>
        <v>Venting - blowdowns</v>
      </c>
      <c r="G100" s="229">
        <v>0</v>
      </c>
      <c r="H100" s="229">
        <v>3.7673263816282762E-2</v>
      </c>
      <c r="I100" s="229">
        <v>0</v>
      </c>
      <c r="J100" s="229">
        <v>0</v>
      </c>
      <c r="K100" s="229">
        <v>0</v>
      </c>
    </row>
    <row r="101" spans="1:11" x14ac:dyDescent="0.2">
      <c r="A101" s="226" t="s">
        <v>15680</v>
      </c>
      <c r="B101" s="226" t="str">
        <f>VLOOKUP(D101,fips_xref!$A$5:$C$286,2,FALSE)</f>
        <v>BUTTE, SD_Non-Tribal</v>
      </c>
      <c r="C101" s="227" t="str">
        <f t="shared" si="4"/>
        <v>46</v>
      </c>
      <c r="D101" s="228" t="str">
        <f t="shared" si="5"/>
        <v>4601902</v>
      </c>
      <c r="E101" s="226" t="str">
        <f>SCC_xref!A$19</f>
        <v>2310001630</v>
      </c>
      <c r="F101" s="226" t="str">
        <f>VLOOKUP(E101,SCC_xref!$A$6:$B$39,2,FALSE)</f>
        <v>Venting - blowdowns</v>
      </c>
      <c r="G101" s="229">
        <v>0</v>
      </c>
      <c r="H101" s="229">
        <v>0</v>
      </c>
      <c r="I101" s="229">
        <v>0</v>
      </c>
      <c r="J101" s="229">
        <v>0</v>
      </c>
      <c r="K101" s="229">
        <v>0</v>
      </c>
    </row>
    <row r="102" spans="1:11" x14ac:dyDescent="0.2">
      <c r="A102" s="33" t="s">
        <v>12974</v>
      </c>
      <c r="B102" s="33" t="str">
        <f>VLOOKUP(D102,fips_xref!$A$5:$C$286,2,FALSE)</f>
        <v>CARTER, MT</v>
      </c>
      <c r="C102" s="34" t="str">
        <f t="shared" ref="C102" si="6">LEFT(D102,2)</f>
        <v>30</v>
      </c>
      <c r="D102" s="202">
        <f>fips_xref!A5</f>
        <v>30011</v>
      </c>
      <c r="E102" s="33" t="str">
        <f>SCC_xref!A$16</f>
        <v>2310001610</v>
      </c>
      <c r="F102" s="33" t="str">
        <f>VLOOKUP(E102,SCC_xref!$A$6:$B$39,2,FALSE)</f>
        <v>Venting - initial completions</v>
      </c>
      <c r="G102" s="36">
        <v>0</v>
      </c>
      <c r="H102" s="36">
        <v>0</v>
      </c>
      <c r="I102" s="36">
        <v>0</v>
      </c>
      <c r="J102" s="36">
        <v>0</v>
      </c>
      <c r="K102" s="36">
        <v>0</v>
      </c>
    </row>
    <row r="103" spans="1:11" x14ac:dyDescent="0.2">
      <c r="A103" s="33" t="s">
        <v>12974</v>
      </c>
      <c r="B103" s="33" t="str">
        <f>VLOOKUP(D103,fips_xref!$A$5:$C$286,2,FALSE)</f>
        <v>CUSTER, MT</v>
      </c>
      <c r="C103" s="34" t="str">
        <f t="shared" ref="C103:C119" si="7">LEFT(D103,2)</f>
        <v>30</v>
      </c>
      <c r="D103" s="202">
        <f>fips_xref!A6</f>
        <v>30017</v>
      </c>
      <c r="E103" s="33" t="str">
        <f>SCC_xref!A$16</f>
        <v>2310001610</v>
      </c>
      <c r="F103" s="33" t="str">
        <f>VLOOKUP(E103,SCC_xref!$A$6:$B$39,2,FALSE)</f>
        <v>Venting - initial completions</v>
      </c>
      <c r="G103" s="36">
        <v>0</v>
      </c>
      <c r="H103" s="36">
        <v>0</v>
      </c>
      <c r="I103" s="36">
        <v>0</v>
      </c>
      <c r="J103" s="36">
        <v>0</v>
      </c>
      <c r="K103" s="36">
        <v>0</v>
      </c>
    </row>
    <row r="104" spans="1:11" x14ac:dyDescent="0.2">
      <c r="A104" s="33" t="s">
        <v>12974</v>
      </c>
      <c r="B104" s="33" t="str">
        <f>VLOOKUP(D104,fips_xref!$A$5:$C$286,2,FALSE)</f>
        <v>DANIELS, MT</v>
      </c>
      <c r="C104" s="34" t="str">
        <f t="shared" si="7"/>
        <v>30</v>
      </c>
      <c r="D104" s="202">
        <f>fips_xref!A7</f>
        <v>30019</v>
      </c>
      <c r="E104" s="33" t="str">
        <f>SCC_xref!A$16</f>
        <v>2310001610</v>
      </c>
      <c r="F104" s="33" t="str">
        <f>VLOOKUP(E104,SCC_xref!$A$6:$B$39,2,FALSE)</f>
        <v>Venting - initial completions</v>
      </c>
      <c r="G104" s="36">
        <v>0</v>
      </c>
      <c r="H104" s="36">
        <v>0</v>
      </c>
      <c r="I104" s="36">
        <v>0</v>
      </c>
      <c r="J104" s="36">
        <v>0</v>
      </c>
      <c r="K104" s="36">
        <v>0</v>
      </c>
    </row>
    <row r="105" spans="1:11" x14ac:dyDescent="0.2">
      <c r="A105" s="33" t="s">
        <v>12974</v>
      </c>
      <c r="B105" s="33" t="str">
        <f>VLOOKUP(D105,fips_xref!$A$5:$C$286,2,FALSE)</f>
        <v>DAWSON, MT</v>
      </c>
      <c r="C105" s="34" t="str">
        <f t="shared" si="7"/>
        <v>30</v>
      </c>
      <c r="D105" s="202">
        <f>fips_xref!A8</f>
        <v>30021</v>
      </c>
      <c r="E105" s="33" t="str">
        <f>SCC_xref!A$16</f>
        <v>2310001610</v>
      </c>
      <c r="F105" s="33" t="str">
        <f>VLOOKUP(E105,SCC_xref!$A$6:$B$39,2,FALSE)</f>
        <v>Venting - initial completions</v>
      </c>
      <c r="G105" s="36">
        <v>0</v>
      </c>
      <c r="H105" s="36">
        <v>1.6547219370372159</v>
      </c>
      <c r="I105" s="36">
        <v>0</v>
      </c>
      <c r="J105" s="36">
        <v>0</v>
      </c>
      <c r="K105" s="36">
        <v>0</v>
      </c>
    </row>
    <row r="106" spans="1:11" x14ac:dyDescent="0.2">
      <c r="A106" s="33" t="s">
        <v>12974</v>
      </c>
      <c r="B106" s="33" t="str">
        <f>VLOOKUP(D106,fips_xref!$A$5:$C$286,2,FALSE)</f>
        <v>FALLON, MT</v>
      </c>
      <c r="C106" s="34" t="str">
        <f t="shared" si="7"/>
        <v>30</v>
      </c>
      <c r="D106" s="202">
        <f>fips_xref!A9</f>
        <v>30025</v>
      </c>
      <c r="E106" s="33" t="str">
        <f>SCC_xref!A$16</f>
        <v>2310001610</v>
      </c>
      <c r="F106" s="33" t="str">
        <f>VLOOKUP(E106,SCC_xref!$A$6:$B$39,2,FALSE)</f>
        <v>Venting - initial completions</v>
      </c>
      <c r="G106" s="36">
        <v>0</v>
      </c>
      <c r="H106" s="36">
        <v>375.37194774820807</v>
      </c>
      <c r="I106" s="36">
        <v>0</v>
      </c>
      <c r="J106" s="36">
        <v>0</v>
      </c>
      <c r="K106" s="36">
        <v>0</v>
      </c>
    </row>
    <row r="107" spans="1:11" x14ac:dyDescent="0.2">
      <c r="A107" s="33" t="s">
        <v>12974</v>
      </c>
      <c r="B107" s="33" t="str">
        <f>VLOOKUP(D107,fips_xref!$A$5:$C$286,2,FALSE)</f>
        <v>GARFIELD, MT</v>
      </c>
      <c r="C107" s="34" t="str">
        <f t="shared" si="7"/>
        <v>30</v>
      </c>
      <c r="D107" s="202">
        <f>fips_xref!A10</f>
        <v>30033</v>
      </c>
      <c r="E107" s="33" t="str">
        <f>SCC_xref!A$16</f>
        <v>2310001610</v>
      </c>
      <c r="F107" s="33" t="str">
        <f>VLOOKUP(E107,SCC_xref!$A$6:$B$39,2,FALSE)</f>
        <v>Venting - initial completions</v>
      </c>
      <c r="G107" s="36">
        <v>0</v>
      </c>
      <c r="H107" s="36">
        <v>0</v>
      </c>
      <c r="I107" s="36">
        <v>0</v>
      </c>
      <c r="J107" s="36">
        <v>0</v>
      </c>
      <c r="K107" s="36">
        <v>0</v>
      </c>
    </row>
    <row r="108" spans="1:11" x14ac:dyDescent="0.2">
      <c r="A108" s="33" t="s">
        <v>12974</v>
      </c>
      <c r="B108" s="33" t="str">
        <f>VLOOKUP(D108,fips_xref!$A$5:$C$286,2,FALSE)</f>
        <v>MCCONE, MT</v>
      </c>
      <c r="C108" s="34" t="str">
        <f t="shared" si="7"/>
        <v>30</v>
      </c>
      <c r="D108" s="202">
        <f>fips_xref!A11</f>
        <v>30055</v>
      </c>
      <c r="E108" s="33" t="str">
        <f>SCC_xref!A$16</f>
        <v>2310001610</v>
      </c>
      <c r="F108" s="33" t="str">
        <f>VLOOKUP(E108,SCC_xref!$A$6:$B$39,2,FALSE)</f>
        <v>Venting - initial completions</v>
      </c>
      <c r="G108" s="36">
        <v>0</v>
      </c>
      <c r="H108" s="36">
        <v>0</v>
      </c>
      <c r="I108" s="36">
        <v>0</v>
      </c>
      <c r="J108" s="36">
        <v>0</v>
      </c>
      <c r="K108" s="36">
        <v>0</v>
      </c>
    </row>
    <row r="109" spans="1:11" x14ac:dyDescent="0.2">
      <c r="A109" s="33" t="s">
        <v>12974</v>
      </c>
      <c r="B109" s="33" t="str">
        <f>VLOOKUP(D109,fips_xref!$A$5:$C$286,2,FALSE)</f>
        <v>PRAIRIE, MT</v>
      </c>
      <c r="C109" s="34" t="str">
        <f t="shared" si="7"/>
        <v>30</v>
      </c>
      <c r="D109" s="202">
        <f>fips_xref!A12</f>
        <v>30079</v>
      </c>
      <c r="E109" s="33" t="str">
        <f>SCC_xref!A$16</f>
        <v>2310001610</v>
      </c>
      <c r="F109" s="33" t="str">
        <f>VLOOKUP(E109,SCC_xref!$A$6:$B$39,2,FALSE)</f>
        <v>Venting - initial completions</v>
      </c>
      <c r="G109" s="36">
        <v>0</v>
      </c>
      <c r="H109" s="36">
        <v>0</v>
      </c>
      <c r="I109" s="36">
        <v>0</v>
      </c>
      <c r="J109" s="36">
        <v>0</v>
      </c>
      <c r="K109" s="36">
        <v>0</v>
      </c>
    </row>
    <row r="110" spans="1:11" x14ac:dyDescent="0.2">
      <c r="A110" s="33" t="s">
        <v>12974</v>
      </c>
      <c r="B110" s="33" t="str">
        <f>VLOOKUP(D110,fips_xref!$A$5:$C$286,2,FALSE)</f>
        <v>RICHLAND, MT</v>
      </c>
      <c r="C110" s="34" t="str">
        <f t="shared" si="7"/>
        <v>30</v>
      </c>
      <c r="D110" s="202">
        <f>fips_xref!A13</f>
        <v>30083</v>
      </c>
      <c r="E110" s="33" t="str">
        <f>SCC_xref!A$16</f>
        <v>2310001610</v>
      </c>
      <c r="F110" s="33" t="str">
        <f>VLOOKUP(E110,SCC_xref!$A$6:$B$39,2,FALSE)</f>
        <v>Venting - initial completions</v>
      </c>
      <c r="G110" s="36">
        <v>0</v>
      </c>
      <c r="H110" s="36">
        <v>129.48199157316216</v>
      </c>
      <c r="I110" s="36">
        <v>0</v>
      </c>
      <c r="J110" s="36">
        <v>0</v>
      </c>
      <c r="K110" s="36">
        <v>0</v>
      </c>
    </row>
    <row r="111" spans="1:11" x14ac:dyDescent="0.2">
      <c r="A111" s="33" t="s">
        <v>12974</v>
      </c>
      <c r="B111" s="33" t="str">
        <f>VLOOKUP(D111,fips_xref!$A$5:$C$286,2,FALSE)</f>
        <v>ROOSEVELT, MT</v>
      </c>
      <c r="C111" s="34" t="str">
        <f t="shared" si="7"/>
        <v>30</v>
      </c>
      <c r="D111" s="202">
        <f>fips_xref!A14</f>
        <v>30085</v>
      </c>
      <c r="E111" s="33" t="str">
        <f>SCC_xref!A$16</f>
        <v>2310001610</v>
      </c>
      <c r="F111" s="33" t="str">
        <f>VLOOKUP(E111,SCC_xref!$A$6:$B$39,2,FALSE)</f>
        <v>Venting - initial completions</v>
      </c>
      <c r="G111" s="36">
        <v>0</v>
      </c>
      <c r="H111" s="36">
        <v>10.859112711806732</v>
      </c>
      <c r="I111" s="36">
        <v>0</v>
      </c>
      <c r="J111" s="36">
        <v>0</v>
      </c>
      <c r="K111" s="36">
        <v>0</v>
      </c>
    </row>
    <row r="112" spans="1:11" x14ac:dyDescent="0.2">
      <c r="A112" s="33" t="s">
        <v>12974</v>
      </c>
      <c r="B112" s="33" t="str">
        <f>VLOOKUP(D112,fips_xref!$A$5:$C$286,2,FALSE)</f>
        <v>SHERIDAN, MT</v>
      </c>
      <c r="C112" s="34" t="str">
        <f t="shared" si="7"/>
        <v>30</v>
      </c>
      <c r="D112" s="202">
        <f>fips_xref!A15</f>
        <v>30091</v>
      </c>
      <c r="E112" s="33" t="str">
        <f>SCC_xref!A$16</f>
        <v>2310001610</v>
      </c>
      <c r="F112" s="33" t="str">
        <f>VLOOKUP(E112,SCC_xref!$A$6:$B$39,2,FALSE)</f>
        <v>Venting - initial completions</v>
      </c>
      <c r="G112" s="36">
        <v>0</v>
      </c>
      <c r="H112" s="36">
        <v>9.1354440273929658</v>
      </c>
      <c r="I112" s="36">
        <v>0</v>
      </c>
      <c r="J112" s="36">
        <v>0</v>
      </c>
      <c r="K112" s="36">
        <v>0</v>
      </c>
    </row>
    <row r="113" spans="1:11" x14ac:dyDescent="0.2">
      <c r="A113" s="33" t="s">
        <v>12974</v>
      </c>
      <c r="B113" s="33" t="str">
        <f>VLOOKUP(D113,fips_xref!$A$5:$C$286,2,FALSE)</f>
        <v>VALLEY, MT</v>
      </c>
      <c r="C113" s="34" t="str">
        <f t="shared" si="7"/>
        <v>30</v>
      </c>
      <c r="D113" s="202">
        <f>fips_xref!A16</f>
        <v>30105</v>
      </c>
      <c r="E113" s="33" t="str">
        <f>SCC_xref!A$16</f>
        <v>2310001610</v>
      </c>
      <c r="F113" s="33" t="str">
        <f>VLOOKUP(E113,SCC_xref!$A$6:$B$39,2,FALSE)</f>
        <v>Venting - initial completions</v>
      </c>
      <c r="G113" s="36">
        <v>0</v>
      </c>
      <c r="H113" s="36">
        <v>15.340651291282525</v>
      </c>
      <c r="I113" s="36">
        <v>0</v>
      </c>
      <c r="J113" s="36">
        <v>0</v>
      </c>
      <c r="K113" s="36">
        <v>0</v>
      </c>
    </row>
    <row r="114" spans="1:11" x14ac:dyDescent="0.2">
      <c r="A114" s="33" t="s">
        <v>12974</v>
      </c>
      <c r="B114" s="33" t="str">
        <f>VLOOKUP(D114,fips_xref!$A$5:$C$286,2,FALSE)</f>
        <v>WIBAUX, MT</v>
      </c>
      <c r="C114" s="34" t="str">
        <f t="shared" si="7"/>
        <v>30</v>
      </c>
      <c r="D114" s="202">
        <f>fips_xref!A17</f>
        <v>30109</v>
      </c>
      <c r="E114" s="33" t="str">
        <f>SCC_xref!A$16</f>
        <v>2310001610</v>
      </c>
      <c r="F114" s="33" t="str">
        <f>VLOOKUP(E114,SCC_xref!$A$6:$B$39,2,FALSE)</f>
        <v>Venting - initial completions</v>
      </c>
      <c r="G114" s="36">
        <v>0</v>
      </c>
      <c r="H114" s="36">
        <v>0</v>
      </c>
      <c r="I114" s="36">
        <v>0</v>
      </c>
      <c r="J114" s="36">
        <v>0</v>
      </c>
      <c r="K114" s="36">
        <v>0</v>
      </c>
    </row>
    <row r="115" spans="1:11" x14ac:dyDescent="0.2">
      <c r="A115" s="33" t="s">
        <v>12974</v>
      </c>
      <c r="B115" s="33" t="str">
        <f>VLOOKUP(D115,fips_xref!$A$5:$C$286,2,FALSE)</f>
        <v>BILLINGS, ND</v>
      </c>
      <c r="C115" s="34" t="str">
        <f t="shared" si="7"/>
        <v>38</v>
      </c>
      <c r="D115" s="202">
        <f>fips_xref!A18</f>
        <v>38007</v>
      </c>
      <c r="E115" s="33" t="str">
        <f>SCC_xref!A$16</f>
        <v>2310001610</v>
      </c>
      <c r="F115" s="33" t="str">
        <f>VLOOKUP(E115,SCC_xref!$A$6:$B$39,2,FALSE)</f>
        <v>Venting - initial completions</v>
      </c>
      <c r="G115" s="36">
        <v>0</v>
      </c>
      <c r="H115" s="36">
        <v>7.8944025746150519</v>
      </c>
      <c r="I115" s="36">
        <v>0</v>
      </c>
      <c r="J115" s="36">
        <v>0</v>
      </c>
      <c r="K115" s="36">
        <v>0</v>
      </c>
    </row>
    <row r="116" spans="1:11" x14ac:dyDescent="0.2">
      <c r="A116" s="33" t="s">
        <v>12974</v>
      </c>
      <c r="B116" s="33" t="str">
        <f>VLOOKUP(D116,fips_xref!$A$5:$C$286,2,FALSE)</f>
        <v>BOTTINEAU, ND</v>
      </c>
      <c r="C116" s="34" t="str">
        <f t="shared" si="7"/>
        <v>38</v>
      </c>
      <c r="D116" s="202">
        <f>fips_xref!A19</f>
        <v>38009</v>
      </c>
      <c r="E116" s="33" t="str">
        <f>SCC_xref!A$16</f>
        <v>2310001610</v>
      </c>
      <c r="F116" s="33" t="str">
        <f>VLOOKUP(E116,SCC_xref!$A$6:$B$39,2,FALSE)</f>
        <v>Venting - initial completions</v>
      </c>
      <c r="G116" s="36">
        <v>0</v>
      </c>
      <c r="H116" s="36">
        <v>157.75877634097</v>
      </c>
      <c r="I116" s="36">
        <v>0</v>
      </c>
      <c r="J116" s="36">
        <v>0</v>
      </c>
      <c r="K116" s="36">
        <v>0</v>
      </c>
    </row>
    <row r="117" spans="1:11" x14ac:dyDescent="0.2">
      <c r="A117" s="33" t="s">
        <v>12974</v>
      </c>
      <c r="B117" s="33" t="str">
        <f>VLOOKUP(D117,fips_xref!$A$5:$C$286,2,FALSE)</f>
        <v>BOWMAN, ND</v>
      </c>
      <c r="C117" s="34" t="str">
        <f t="shared" si="7"/>
        <v>38</v>
      </c>
      <c r="D117" s="202">
        <f>fips_xref!A20</f>
        <v>38011</v>
      </c>
      <c r="E117" s="33" t="str">
        <f>SCC_xref!A$16</f>
        <v>2310001610</v>
      </c>
      <c r="F117" s="33" t="str">
        <f>VLOOKUP(E117,SCC_xref!$A$6:$B$39,2,FALSE)</f>
        <v>Venting - initial completions</v>
      </c>
      <c r="G117" s="36">
        <v>0</v>
      </c>
      <c r="H117" s="36">
        <v>71.618433837392018</v>
      </c>
      <c r="I117" s="36">
        <v>0</v>
      </c>
      <c r="J117" s="36">
        <v>0</v>
      </c>
      <c r="K117" s="36">
        <v>0</v>
      </c>
    </row>
    <row r="118" spans="1:11" x14ac:dyDescent="0.2">
      <c r="A118" s="33" t="s">
        <v>12974</v>
      </c>
      <c r="B118" s="33" t="str">
        <f>VLOOKUP(D118,fips_xref!$A$5:$C$286,2,FALSE)</f>
        <v>BURKE, ND</v>
      </c>
      <c r="C118" s="34" t="str">
        <f t="shared" si="7"/>
        <v>38</v>
      </c>
      <c r="D118" s="202">
        <f>fips_xref!A21</f>
        <v>38013</v>
      </c>
      <c r="E118" s="33" t="str">
        <f>SCC_xref!A$16</f>
        <v>2310001610</v>
      </c>
      <c r="F118" s="33" t="str">
        <f>VLOOKUP(E118,SCC_xref!$A$6:$B$39,2,FALSE)</f>
        <v>Venting - initial completions</v>
      </c>
      <c r="G118" s="36">
        <v>0</v>
      </c>
      <c r="H118" s="36">
        <v>61.405696882240441</v>
      </c>
      <c r="I118" s="36">
        <v>0</v>
      </c>
      <c r="J118" s="36">
        <v>0</v>
      </c>
      <c r="K118" s="36">
        <v>0</v>
      </c>
    </row>
    <row r="119" spans="1:11" x14ac:dyDescent="0.2">
      <c r="A119" s="33" t="s">
        <v>12974</v>
      </c>
      <c r="B119" s="33" t="str">
        <f>VLOOKUP(D119,fips_xref!$A$5:$C$286,2,FALSE)</f>
        <v>DIVIDE, ND</v>
      </c>
      <c r="C119" s="34" t="str">
        <f t="shared" si="7"/>
        <v>38</v>
      </c>
      <c r="D119" s="202">
        <f>fips_xref!A22</f>
        <v>38023</v>
      </c>
      <c r="E119" s="33" t="str">
        <f>SCC_xref!A$16</f>
        <v>2310001610</v>
      </c>
      <c r="F119" s="33" t="str">
        <f>VLOOKUP(E119,SCC_xref!$A$6:$B$39,2,FALSE)</f>
        <v>Venting - initial completions</v>
      </c>
      <c r="G119" s="36">
        <v>0</v>
      </c>
      <c r="H119" s="36">
        <v>33.275423952607767</v>
      </c>
      <c r="I119" s="36">
        <v>0</v>
      </c>
      <c r="J119" s="36">
        <v>0</v>
      </c>
      <c r="K119" s="36">
        <v>0</v>
      </c>
    </row>
    <row r="120" spans="1:11" x14ac:dyDescent="0.2">
      <c r="A120" s="33" t="s">
        <v>12974</v>
      </c>
      <c r="B120" s="33" t="str">
        <f>VLOOKUP(D120,fips_xref!$A$5:$C$286,2,FALSE)</f>
        <v>DUNN, ND</v>
      </c>
      <c r="C120" s="34" t="str">
        <f t="shared" ref="C120:C183" si="8">LEFT(D120,2)</f>
        <v>38</v>
      </c>
      <c r="D120" s="202">
        <f>fips_xref!A23</f>
        <v>38025</v>
      </c>
      <c r="E120" s="33" t="str">
        <f>SCC_xref!A$16</f>
        <v>2310001610</v>
      </c>
      <c r="F120" s="33" t="str">
        <f>VLOOKUP(E120,SCC_xref!$A$6:$B$39,2,FALSE)</f>
        <v>Venting - initial completions</v>
      </c>
      <c r="G120" s="36">
        <v>0</v>
      </c>
      <c r="H120" s="36">
        <v>457.89258601451712</v>
      </c>
      <c r="I120" s="36">
        <v>0</v>
      </c>
      <c r="J120" s="36">
        <v>0</v>
      </c>
      <c r="K120" s="36">
        <v>0</v>
      </c>
    </row>
    <row r="121" spans="1:11" x14ac:dyDescent="0.2">
      <c r="A121" s="33" t="s">
        <v>12974</v>
      </c>
      <c r="B121" s="33" t="str">
        <f>VLOOKUP(D121,fips_xref!$A$5:$C$286,2,FALSE)</f>
        <v>GOLDEN VALLEY, ND</v>
      </c>
      <c r="C121" s="34" t="str">
        <f t="shared" si="8"/>
        <v>38</v>
      </c>
      <c r="D121" s="202">
        <f>fips_xref!A24</f>
        <v>38033</v>
      </c>
      <c r="E121" s="33" t="str">
        <f>SCC_xref!A$16</f>
        <v>2310001610</v>
      </c>
      <c r="F121" s="33" t="str">
        <f>VLOOKUP(E121,SCC_xref!$A$6:$B$39,2,FALSE)</f>
        <v>Venting - initial completions</v>
      </c>
      <c r="G121" s="36">
        <v>0</v>
      </c>
      <c r="H121" s="36">
        <v>1.62886690677101</v>
      </c>
      <c r="I121" s="36">
        <v>0</v>
      </c>
      <c r="J121" s="36">
        <v>0</v>
      </c>
      <c r="K121" s="36">
        <v>0</v>
      </c>
    </row>
    <row r="122" spans="1:11" x14ac:dyDescent="0.2">
      <c r="A122" s="33" t="s">
        <v>12974</v>
      </c>
      <c r="B122" s="33" t="str">
        <f>VLOOKUP(D122,fips_xref!$A$5:$C$286,2,FALSE)</f>
        <v>MC HENRY, ND</v>
      </c>
      <c r="C122" s="34" t="str">
        <f t="shared" si="8"/>
        <v>38</v>
      </c>
      <c r="D122" s="202">
        <f>fips_xref!A25</f>
        <v>38049</v>
      </c>
      <c r="E122" s="33" t="str">
        <f>SCC_xref!A$16</f>
        <v>2310001610</v>
      </c>
      <c r="F122" s="33" t="str">
        <f>VLOOKUP(E122,SCC_xref!$A$6:$B$39,2,FALSE)</f>
        <v>Venting - initial completions</v>
      </c>
      <c r="G122" s="36">
        <v>0</v>
      </c>
      <c r="H122" s="36">
        <v>0</v>
      </c>
      <c r="I122" s="36">
        <v>0</v>
      </c>
      <c r="J122" s="36">
        <v>0</v>
      </c>
      <c r="K122" s="36">
        <v>0</v>
      </c>
    </row>
    <row r="123" spans="1:11" x14ac:dyDescent="0.2">
      <c r="A123" s="33" t="s">
        <v>12974</v>
      </c>
      <c r="B123" s="33" t="str">
        <f>VLOOKUP(D123,fips_xref!$A$5:$C$286,2,FALSE)</f>
        <v>MCKENZIE, ND</v>
      </c>
      <c r="C123" s="34" t="str">
        <f t="shared" si="8"/>
        <v>38</v>
      </c>
      <c r="D123" s="202">
        <f>fips_xref!A26</f>
        <v>38053</v>
      </c>
      <c r="E123" s="33" t="str">
        <f>SCC_xref!A$16</f>
        <v>2310001610</v>
      </c>
      <c r="F123" s="33" t="str">
        <f>VLOOKUP(E123,SCC_xref!$A$6:$B$39,2,FALSE)</f>
        <v>Venting - initial completions</v>
      </c>
      <c r="G123" s="36">
        <v>0</v>
      </c>
      <c r="H123" s="36">
        <v>576.01560095739262</v>
      </c>
      <c r="I123" s="36">
        <v>0</v>
      </c>
      <c r="J123" s="36">
        <v>0</v>
      </c>
      <c r="K123" s="36">
        <v>0</v>
      </c>
    </row>
    <row r="124" spans="1:11" x14ac:dyDescent="0.2">
      <c r="A124" s="33" t="s">
        <v>12974</v>
      </c>
      <c r="B124" s="33" t="str">
        <f>VLOOKUP(D124,fips_xref!$A$5:$C$286,2,FALSE)</f>
        <v>MCLEAN, ND</v>
      </c>
      <c r="C124" s="34" t="str">
        <f t="shared" si="8"/>
        <v>38</v>
      </c>
      <c r="D124" s="202">
        <f>fips_xref!A27</f>
        <v>38055</v>
      </c>
      <c r="E124" s="33" t="str">
        <f>SCC_xref!A$16</f>
        <v>2310001610</v>
      </c>
      <c r="F124" s="33" t="str">
        <f>VLOOKUP(E124,SCC_xref!$A$6:$B$39,2,FALSE)</f>
        <v>Venting - initial completions</v>
      </c>
      <c r="G124" s="36">
        <v>0</v>
      </c>
      <c r="H124" s="36">
        <v>1.318606543576532</v>
      </c>
      <c r="I124" s="36">
        <v>0</v>
      </c>
      <c r="J124" s="36">
        <v>0</v>
      </c>
      <c r="K124" s="36">
        <v>0</v>
      </c>
    </row>
    <row r="125" spans="1:11" x14ac:dyDescent="0.2">
      <c r="A125" s="33" t="s">
        <v>12974</v>
      </c>
      <c r="B125" s="33" t="str">
        <f>VLOOKUP(D125,fips_xref!$A$5:$C$286,2,FALSE)</f>
        <v>MERCER, ND</v>
      </c>
      <c r="C125" s="34" t="str">
        <f t="shared" si="8"/>
        <v>38</v>
      </c>
      <c r="D125" s="202">
        <f>fips_xref!A28</f>
        <v>38057</v>
      </c>
      <c r="E125" s="33" t="str">
        <f>SCC_xref!A$16</f>
        <v>2310001610</v>
      </c>
      <c r="F125" s="33" t="str">
        <f>VLOOKUP(E125,SCC_xref!$A$6:$B$39,2,FALSE)</f>
        <v>Venting - initial completions</v>
      </c>
      <c r="G125" s="36">
        <v>0</v>
      </c>
      <c r="H125" s="36">
        <v>2.5855030266206499E-2</v>
      </c>
      <c r="I125" s="36">
        <v>0</v>
      </c>
      <c r="J125" s="36">
        <v>0</v>
      </c>
      <c r="K125" s="36">
        <v>0</v>
      </c>
    </row>
    <row r="126" spans="1:11" x14ac:dyDescent="0.2">
      <c r="A126" s="33" t="s">
        <v>12974</v>
      </c>
      <c r="B126" s="33" t="str">
        <f>VLOOKUP(D126,fips_xref!$A$5:$C$286,2,FALSE)</f>
        <v>MOUNTRAIL, ND</v>
      </c>
      <c r="C126" s="34" t="str">
        <f t="shared" si="8"/>
        <v>38</v>
      </c>
      <c r="D126" s="202">
        <f>fips_xref!A29</f>
        <v>38061</v>
      </c>
      <c r="E126" s="33" t="str">
        <f>SCC_xref!A$16</f>
        <v>2310001610</v>
      </c>
      <c r="F126" s="33" t="str">
        <f>VLOOKUP(E126,SCC_xref!$A$6:$B$39,2,FALSE)</f>
        <v>Venting - initial completions</v>
      </c>
      <c r="G126" s="36">
        <v>0</v>
      </c>
      <c r="H126" s="36">
        <v>1050.4898797159703</v>
      </c>
      <c r="I126" s="36">
        <v>0</v>
      </c>
      <c r="J126" s="36">
        <v>0</v>
      </c>
      <c r="K126" s="36">
        <v>0</v>
      </c>
    </row>
    <row r="127" spans="1:11" x14ac:dyDescent="0.2">
      <c r="A127" s="33" t="s">
        <v>12974</v>
      </c>
      <c r="B127" s="33" t="str">
        <f>VLOOKUP(D127,fips_xref!$A$5:$C$286,2,FALSE)</f>
        <v>RENVILLE, ND</v>
      </c>
      <c r="C127" s="34" t="str">
        <f t="shared" si="8"/>
        <v>38</v>
      </c>
      <c r="D127" s="202">
        <f>fips_xref!A30</f>
        <v>38075</v>
      </c>
      <c r="E127" s="33" t="str">
        <f>SCC_xref!A$16</f>
        <v>2310001610</v>
      </c>
      <c r="F127" s="33" t="str">
        <f>VLOOKUP(E127,SCC_xref!$A$6:$B$39,2,FALSE)</f>
        <v>Venting - initial completions</v>
      </c>
      <c r="G127" s="36">
        <v>0</v>
      </c>
      <c r="H127" s="36">
        <v>12.539689679110154</v>
      </c>
      <c r="I127" s="36">
        <v>0</v>
      </c>
      <c r="J127" s="36">
        <v>0</v>
      </c>
      <c r="K127" s="36">
        <v>0</v>
      </c>
    </row>
    <row r="128" spans="1:11" x14ac:dyDescent="0.2">
      <c r="A128" s="33" t="s">
        <v>12974</v>
      </c>
      <c r="B128" s="33" t="str">
        <f>VLOOKUP(D128,fips_xref!$A$5:$C$286,2,FALSE)</f>
        <v>SLOPE, ND</v>
      </c>
      <c r="C128" s="34" t="str">
        <f t="shared" si="8"/>
        <v>38</v>
      </c>
      <c r="D128" s="202">
        <f>fips_xref!A31</f>
        <v>38087</v>
      </c>
      <c r="E128" s="33" t="str">
        <f>SCC_xref!A$16</f>
        <v>2310001610</v>
      </c>
      <c r="F128" s="33" t="str">
        <f>VLOOKUP(E128,SCC_xref!$A$6:$B$39,2,FALSE)</f>
        <v>Venting - initial completions</v>
      </c>
      <c r="G128" s="36">
        <v>0</v>
      </c>
      <c r="H128" s="36">
        <v>0.54295563559033655</v>
      </c>
      <c r="I128" s="36">
        <v>0</v>
      </c>
      <c r="J128" s="36">
        <v>0</v>
      </c>
      <c r="K128" s="36">
        <v>0</v>
      </c>
    </row>
    <row r="129" spans="1:11" x14ac:dyDescent="0.2">
      <c r="A129" s="33" t="s">
        <v>12974</v>
      </c>
      <c r="B129" s="33" t="str">
        <f>VLOOKUP(D129,fips_xref!$A$5:$C$286,2,FALSE)</f>
        <v>STARK, ND</v>
      </c>
      <c r="C129" s="34" t="str">
        <f t="shared" si="8"/>
        <v>38</v>
      </c>
      <c r="D129" s="202">
        <f>fips_xref!A32</f>
        <v>38089</v>
      </c>
      <c r="E129" s="33" t="str">
        <f>SCC_xref!A$16</f>
        <v>2310001610</v>
      </c>
      <c r="F129" s="33" t="str">
        <f>VLOOKUP(E129,SCC_xref!$A$6:$B$39,2,FALSE)</f>
        <v>Venting - initial completions</v>
      </c>
      <c r="G129" s="36">
        <v>0</v>
      </c>
      <c r="H129" s="36">
        <v>0.61190238296688715</v>
      </c>
      <c r="I129" s="36">
        <v>0</v>
      </c>
      <c r="J129" s="36">
        <v>0</v>
      </c>
      <c r="K129" s="36">
        <v>0</v>
      </c>
    </row>
    <row r="130" spans="1:11" x14ac:dyDescent="0.2">
      <c r="A130" s="33" t="s">
        <v>12974</v>
      </c>
      <c r="B130" s="33" t="str">
        <f>VLOOKUP(D130,fips_xref!$A$5:$C$286,2,FALSE)</f>
        <v>WARD, ND</v>
      </c>
      <c r="C130" s="34" t="str">
        <f t="shared" si="8"/>
        <v>38</v>
      </c>
      <c r="D130" s="202">
        <f>fips_xref!A33</f>
        <v>38101</v>
      </c>
      <c r="E130" s="33" t="str">
        <f>SCC_xref!A$16</f>
        <v>2310001610</v>
      </c>
      <c r="F130" s="33" t="str">
        <f>VLOOKUP(E130,SCC_xref!$A$6:$B$39,2,FALSE)</f>
        <v>Venting - initial completions</v>
      </c>
      <c r="G130" s="36">
        <v>0</v>
      </c>
      <c r="H130" s="36">
        <v>0.82736096851860796</v>
      </c>
      <c r="I130" s="36">
        <v>0</v>
      </c>
      <c r="J130" s="36">
        <v>0</v>
      </c>
      <c r="K130" s="36">
        <v>0</v>
      </c>
    </row>
    <row r="131" spans="1:11" x14ac:dyDescent="0.2">
      <c r="A131" s="33" t="s">
        <v>12974</v>
      </c>
      <c r="B131" s="33" t="str">
        <f>VLOOKUP(D131,fips_xref!$A$5:$C$286,2,FALSE)</f>
        <v>WILLIAMS, ND</v>
      </c>
      <c r="C131" s="34" t="str">
        <f t="shared" si="8"/>
        <v>38</v>
      </c>
      <c r="D131" s="202">
        <f>fips_xref!A34</f>
        <v>38105</v>
      </c>
      <c r="E131" s="33" t="str">
        <f>SCC_xref!A$16</f>
        <v>2310001610</v>
      </c>
      <c r="F131" s="33" t="str">
        <f>VLOOKUP(E131,SCC_xref!$A$6:$B$39,2,FALSE)</f>
        <v>Venting - initial completions</v>
      </c>
      <c r="G131" s="36">
        <v>0</v>
      </c>
      <c r="H131" s="36">
        <v>181.11448701477656</v>
      </c>
      <c r="I131" s="36">
        <v>0</v>
      </c>
      <c r="J131" s="36">
        <v>0</v>
      </c>
      <c r="K131" s="36">
        <v>0</v>
      </c>
    </row>
    <row r="132" spans="1:11" x14ac:dyDescent="0.2">
      <c r="A132" s="33" t="s">
        <v>12974</v>
      </c>
      <c r="B132" s="33" t="str">
        <f>VLOOKUP(D132,fips_xref!$A$5:$C$286,2,FALSE)</f>
        <v>HARDING, SD</v>
      </c>
      <c r="C132" s="34" t="str">
        <f t="shared" si="8"/>
        <v>46</v>
      </c>
      <c r="D132" s="202">
        <f>fips_xref!A35</f>
        <v>46063</v>
      </c>
      <c r="E132" s="33" t="str">
        <f>SCC_xref!A$16</f>
        <v>2310001610</v>
      </c>
      <c r="F132" s="33" t="str">
        <f>VLOOKUP(E132,SCC_xref!$A$6:$B$39,2,FALSE)</f>
        <v>Venting - initial completions</v>
      </c>
      <c r="G132" s="36">
        <v>0</v>
      </c>
      <c r="H132" s="36">
        <v>23.640116006734814</v>
      </c>
      <c r="I132" s="36">
        <v>0</v>
      </c>
      <c r="J132" s="36">
        <v>0</v>
      </c>
      <c r="K132" s="36">
        <v>0</v>
      </c>
    </row>
    <row r="133" spans="1:11" x14ac:dyDescent="0.2">
      <c r="A133" s="33" t="s">
        <v>12974</v>
      </c>
      <c r="B133" s="33" t="str">
        <f>VLOOKUP(D133,fips_xref!$A$5:$C$286,2,FALSE)</f>
        <v>BUTTE, SD</v>
      </c>
      <c r="C133" s="34" t="str">
        <f t="shared" si="8"/>
        <v>46</v>
      </c>
      <c r="D133" s="202">
        <f>fips_xref!A36</f>
        <v>46019</v>
      </c>
      <c r="E133" s="33" t="str">
        <f>SCC_xref!A$16</f>
        <v>2310001610</v>
      </c>
      <c r="F133" s="33" t="str">
        <f>VLOOKUP(E133,SCC_xref!$A$6:$B$39,2,FALSE)</f>
        <v>Venting - initial completions</v>
      </c>
      <c r="G133" s="36">
        <v>0</v>
      </c>
      <c r="H133" s="36">
        <v>0</v>
      </c>
      <c r="I133" s="36">
        <v>0</v>
      </c>
      <c r="J133" s="36">
        <v>0</v>
      </c>
      <c r="K133" s="36">
        <v>0</v>
      </c>
    </row>
    <row r="134" spans="1:11" x14ac:dyDescent="0.2">
      <c r="A134" s="221" t="str">
        <f>A102</f>
        <v>Completions and Recompletions</v>
      </c>
      <c r="B134" s="221" t="str">
        <f>VLOOKUP(D134,fips_xref!$A$5:$C$286,2,FALSE)</f>
        <v>CARTER, MT_Tribal</v>
      </c>
      <c r="C134" s="222" t="str">
        <f t="shared" si="8"/>
        <v>30</v>
      </c>
      <c r="D134" s="223" t="str">
        <f>D102&amp;"01"</f>
        <v>3001101</v>
      </c>
      <c r="E134" s="221" t="str">
        <f>E102</f>
        <v>2310001610</v>
      </c>
      <c r="F134" s="221" t="str">
        <f>VLOOKUP(E134,SCC_xref!$A$6:$B$39,2,FALSE)</f>
        <v>Venting - initial completions</v>
      </c>
      <c r="G134" s="224">
        <v>0</v>
      </c>
      <c r="H134" s="224">
        <v>0</v>
      </c>
      <c r="I134" s="224">
        <v>0</v>
      </c>
      <c r="J134" s="224">
        <v>0</v>
      </c>
      <c r="K134" s="224">
        <v>0</v>
      </c>
    </row>
    <row r="135" spans="1:11" x14ac:dyDescent="0.2">
      <c r="A135" s="221" t="str">
        <f t="shared" ref="A135:A165" si="9">A103</f>
        <v>Completions and Recompletions</v>
      </c>
      <c r="B135" s="221" t="str">
        <f>VLOOKUP(D135,fips_xref!$A$5:$C$286,2,FALSE)</f>
        <v>CUSTER, MT_Tribal</v>
      </c>
      <c r="C135" s="222" t="str">
        <f t="shared" si="8"/>
        <v>30</v>
      </c>
      <c r="D135" s="223" t="str">
        <f t="shared" ref="D135:D165" si="10">D103&amp;"01"</f>
        <v>3001701</v>
      </c>
      <c r="E135" s="221" t="str">
        <f t="shared" ref="E135:E165" si="11">E103</f>
        <v>2310001610</v>
      </c>
      <c r="F135" s="221" t="str">
        <f>VLOOKUP(E135,SCC_xref!$A$6:$B$39,2,FALSE)</f>
        <v>Venting - initial completions</v>
      </c>
      <c r="G135" s="224">
        <v>0</v>
      </c>
      <c r="H135" s="224">
        <v>0</v>
      </c>
      <c r="I135" s="224">
        <v>0</v>
      </c>
      <c r="J135" s="224">
        <v>0</v>
      </c>
      <c r="K135" s="224">
        <v>0</v>
      </c>
    </row>
    <row r="136" spans="1:11" x14ac:dyDescent="0.2">
      <c r="A136" s="221" t="str">
        <f t="shared" si="9"/>
        <v>Completions and Recompletions</v>
      </c>
      <c r="B136" s="221" t="str">
        <f>VLOOKUP(D136,fips_xref!$A$5:$C$286,2,FALSE)</f>
        <v>DANIELS, MT_Tribal</v>
      </c>
      <c r="C136" s="222" t="str">
        <f t="shared" si="8"/>
        <v>30</v>
      </c>
      <c r="D136" s="223" t="str">
        <f t="shared" si="10"/>
        <v>3001901</v>
      </c>
      <c r="E136" s="221" t="str">
        <f t="shared" si="11"/>
        <v>2310001610</v>
      </c>
      <c r="F136" s="221" t="str">
        <f>VLOOKUP(E136,SCC_xref!$A$6:$B$39,2,FALSE)</f>
        <v>Venting - initial completions</v>
      </c>
      <c r="G136" s="224">
        <v>0</v>
      </c>
      <c r="H136" s="224">
        <v>0</v>
      </c>
      <c r="I136" s="224">
        <v>0</v>
      </c>
      <c r="J136" s="224">
        <v>0</v>
      </c>
      <c r="K136" s="224">
        <v>0</v>
      </c>
    </row>
    <row r="137" spans="1:11" x14ac:dyDescent="0.2">
      <c r="A137" s="221" t="str">
        <f t="shared" si="9"/>
        <v>Completions and Recompletions</v>
      </c>
      <c r="B137" s="221" t="str">
        <f>VLOOKUP(D137,fips_xref!$A$5:$C$286,2,FALSE)</f>
        <v>DAWSON, MT_Tribal</v>
      </c>
      <c r="C137" s="222" t="str">
        <f t="shared" si="8"/>
        <v>30</v>
      </c>
      <c r="D137" s="223" t="str">
        <f t="shared" si="10"/>
        <v>3002101</v>
      </c>
      <c r="E137" s="221" t="str">
        <f t="shared" si="11"/>
        <v>2310001610</v>
      </c>
      <c r="F137" s="221" t="str">
        <f>VLOOKUP(E137,SCC_xref!$A$6:$B$39,2,FALSE)</f>
        <v>Venting - initial completions</v>
      </c>
      <c r="G137" s="224">
        <v>0</v>
      </c>
      <c r="H137" s="224">
        <v>0</v>
      </c>
      <c r="I137" s="224">
        <v>0</v>
      </c>
      <c r="J137" s="224">
        <v>0</v>
      </c>
      <c r="K137" s="224">
        <v>0</v>
      </c>
    </row>
    <row r="138" spans="1:11" x14ac:dyDescent="0.2">
      <c r="A138" s="221" t="str">
        <f t="shared" si="9"/>
        <v>Completions and Recompletions</v>
      </c>
      <c r="B138" s="221" t="str">
        <f>VLOOKUP(D138,fips_xref!$A$5:$C$286,2,FALSE)</f>
        <v>FALLON, MT_Tribal</v>
      </c>
      <c r="C138" s="222" t="str">
        <f t="shared" si="8"/>
        <v>30</v>
      </c>
      <c r="D138" s="223" t="str">
        <f t="shared" si="10"/>
        <v>3002501</v>
      </c>
      <c r="E138" s="221" t="str">
        <f t="shared" si="11"/>
        <v>2310001610</v>
      </c>
      <c r="F138" s="221" t="str">
        <f>VLOOKUP(E138,SCC_xref!$A$6:$B$39,2,FALSE)</f>
        <v>Venting - initial completions</v>
      </c>
      <c r="G138" s="224">
        <v>0</v>
      </c>
      <c r="H138" s="224">
        <v>0</v>
      </c>
      <c r="I138" s="224">
        <v>0</v>
      </c>
      <c r="J138" s="224">
        <v>0</v>
      </c>
      <c r="K138" s="224">
        <v>0</v>
      </c>
    </row>
    <row r="139" spans="1:11" x14ac:dyDescent="0.2">
      <c r="A139" s="221" t="str">
        <f t="shared" si="9"/>
        <v>Completions and Recompletions</v>
      </c>
      <c r="B139" s="221" t="str">
        <f>VLOOKUP(D139,fips_xref!$A$5:$C$286,2,FALSE)</f>
        <v>GARFIELD, MT_Tribal</v>
      </c>
      <c r="C139" s="222" t="str">
        <f t="shared" si="8"/>
        <v>30</v>
      </c>
      <c r="D139" s="223" t="str">
        <f t="shared" si="10"/>
        <v>3003301</v>
      </c>
      <c r="E139" s="221" t="str">
        <f t="shared" si="11"/>
        <v>2310001610</v>
      </c>
      <c r="F139" s="221" t="str">
        <f>VLOOKUP(E139,SCC_xref!$A$6:$B$39,2,FALSE)</f>
        <v>Venting - initial completions</v>
      </c>
      <c r="G139" s="224">
        <v>0</v>
      </c>
      <c r="H139" s="224">
        <v>0</v>
      </c>
      <c r="I139" s="224">
        <v>0</v>
      </c>
      <c r="J139" s="224">
        <v>0</v>
      </c>
      <c r="K139" s="224">
        <v>0</v>
      </c>
    </row>
    <row r="140" spans="1:11" x14ac:dyDescent="0.2">
      <c r="A140" s="221" t="str">
        <f t="shared" si="9"/>
        <v>Completions and Recompletions</v>
      </c>
      <c r="B140" s="221" t="str">
        <f>VLOOKUP(D140,fips_xref!$A$5:$C$286,2,FALSE)</f>
        <v>MCCONE, MT_Tribal</v>
      </c>
      <c r="C140" s="222" t="str">
        <f t="shared" si="8"/>
        <v>30</v>
      </c>
      <c r="D140" s="223" t="str">
        <f t="shared" si="10"/>
        <v>3005501</v>
      </c>
      <c r="E140" s="221" t="str">
        <f t="shared" si="11"/>
        <v>2310001610</v>
      </c>
      <c r="F140" s="221" t="str">
        <f>VLOOKUP(E140,SCC_xref!$A$6:$B$39,2,FALSE)</f>
        <v>Venting - initial completions</v>
      </c>
      <c r="G140" s="224">
        <v>0</v>
      </c>
      <c r="H140" s="224">
        <v>0</v>
      </c>
      <c r="I140" s="224">
        <v>0</v>
      </c>
      <c r="J140" s="224">
        <v>0</v>
      </c>
      <c r="K140" s="224">
        <v>0</v>
      </c>
    </row>
    <row r="141" spans="1:11" x14ac:dyDescent="0.2">
      <c r="A141" s="221" t="str">
        <f t="shared" si="9"/>
        <v>Completions and Recompletions</v>
      </c>
      <c r="B141" s="221" t="str">
        <f>VLOOKUP(D141,fips_xref!$A$5:$C$286,2,FALSE)</f>
        <v>PRAIRIE, MT_Tribal</v>
      </c>
      <c r="C141" s="222" t="str">
        <f t="shared" si="8"/>
        <v>30</v>
      </c>
      <c r="D141" s="223" t="str">
        <f t="shared" si="10"/>
        <v>3007901</v>
      </c>
      <c r="E141" s="221" t="str">
        <f t="shared" si="11"/>
        <v>2310001610</v>
      </c>
      <c r="F141" s="221" t="str">
        <f>VLOOKUP(E141,SCC_xref!$A$6:$B$39,2,FALSE)</f>
        <v>Venting - initial completions</v>
      </c>
      <c r="G141" s="224">
        <v>0</v>
      </c>
      <c r="H141" s="224">
        <v>0</v>
      </c>
      <c r="I141" s="224">
        <v>0</v>
      </c>
      <c r="J141" s="224">
        <v>0</v>
      </c>
      <c r="K141" s="224">
        <v>0</v>
      </c>
    </row>
    <row r="142" spans="1:11" x14ac:dyDescent="0.2">
      <c r="A142" s="221" t="str">
        <f t="shared" si="9"/>
        <v>Completions and Recompletions</v>
      </c>
      <c r="B142" s="221" t="str">
        <f>VLOOKUP(D142,fips_xref!$A$5:$C$286,2,FALSE)</f>
        <v>RICHLAND, MT_Tribal</v>
      </c>
      <c r="C142" s="222" t="str">
        <f t="shared" si="8"/>
        <v>30</v>
      </c>
      <c r="D142" s="223" t="str">
        <f t="shared" si="10"/>
        <v>3008301</v>
      </c>
      <c r="E142" s="221" t="str">
        <f t="shared" si="11"/>
        <v>2310001610</v>
      </c>
      <c r="F142" s="221" t="str">
        <f>VLOOKUP(E142,SCC_xref!$A$6:$B$39,2,FALSE)</f>
        <v>Venting - initial completions</v>
      </c>
      <c r="G142" s="224">
        <v>0</v>
      </c>
      <c r="H142" s="224">
        <v>0</v>
      </c>
      <c r="I142" s="224">
        <v>0</v>
      </c>
      <c r="J142" s="224">
        <v>0</v>
      </c>
      <c r="K142" s="224">
        <v>0</v>
      </c>
    </row>
    <row r="143" spans="1:11" x14ac:dyDescent="0.2">
      <c r="A143" s="221" t="str">
        <f t="shared" si="9"/>
        <v>Completions and Recompletions</v>
      </c>
      <c r="B143" s="221" t="str">
        <f>VLOOKUP(D143,fips_xref!$A$5:$C$286,2,FALSE)</f>
        <v>ROOSEVELT, MT_Tribal</v>
      </c>
      <c r="C143" s="222" t="str">
        <f t="shared" si="8"/>
        <v>30</v>
      </c>
      <c r="D143" s="223" t="str">
        <f t="shared" si="10"/>
        <v>3008501</v>
      </c>
      <c r="E143" s="221" t="str">
        <f t="shared" si="11"/>
        <v>2310001610</v>
      </c>
      <c r="F143" s="221" t="str">
        <f>VLOOKUP(E143,SCC_xref!$A$6:$B$39,2,FALSE)</f>
        <v>Venting - initial completions</v>
      </c>
      <c r="G143" s="224">
        <v>0</v>
      </c>
      <c r="H143" s="224">
        <v>3.1026036319447803</v>
      </c>
      <c r="I143" s="224">
        <v>0</v>
      </c>
      <c r="J143" s="224">
        <v>0</v>
      </c>
      <c r="K143" s="224">
        <v>0</v>
      </c>
    </row>
    <row r="144" spans="1:11" x14ac:dyDescent="0.2">
      <c r="A144" s="221" t="str">
        <f t="shared" si="9"/>
        <v>Completions and Recompletions</v>
      </c>
      <c r="B144" s="221" t="str">
        <f>VLOOKUP(D144,fips_xref!$A$5:$C$286,2,FALSE)</f>
        <v>SHERIDAN, MT_Tribal</v>
      </c>
      <c r="C144" s="222" t="str">
        <f t="shared" si="8"/>
        <v>30</v>
      </c>
      <c r="D144" s="223" t="str">
        <f t="shared" si="10"/>
        <v>3009101</v>
      </c>
      <c r="E144" s="221" t="str">
        <f t="shared" si="11"/>
        <v>2310001610</v>
      </c>
      <c r="F144" s="221" t="str">
        <f>VLOOKUP(E144,SCC_xref!$A$6:$B$39,2,FALSE)</f>
        <v>Venting - initial completions</v>
      </c>
      <c r="G144" s="224">
        <v>0</v>
      </c>
      <c r="H144" s="224">
        <v>0</v>
      </c>
      <c r="I144" s="224">
        <v>0</v>
      </c>
      <c r="J144" s="224">
        <v>0</v>
      </c>
      <c r="K144" s="224">
        <v>0</v>
      </c>
    </row>
    <row r="145" spans="1:11" x14ac:dyDescent="0.2">
      <c r="A145" s="221" t="str">
        <f t="shared" si="9"/>
        <v>Completions and Recompletions</v>
      </c>
      <c r="B145" s="221" t="str">
        <f>VLOOKUP(D145,fips_xref!$A$5:$C$286,2,FALSE)</f>
        <v>VALLEY, MT_Tribal</v>
      </c>
      <c r="C145" s="222" t="str">
        <f t="shared" si="8"/>
        <v>30</v>
      </c>
      <c r="D145" s="223" t="str">
        <f t="shared" si="10"/>
        <v>3010501</v>
      </c>
      <c r="E145" s="221" t="str">
        <f t="shared" si="11"/>
        <v>2310001610</v>
      </c>
      <c r="F145" s="221" t="str">
        <f>VLOOKUP(E145,SCC_xref!$A$6:$B$39,2,FALSE)</f>
        <v>Venting - initial completions</v>
      </c>
      <c r="G145" s="224">
        <v>0</v>
      </c>
      <c r="H145" s="224">
        <v>1.5340651291282525</v>
      </c>
      <c r="I145" s="224">
        <v>0</v>
      </c>
      <c r="J145" s="224">
        <v>0</v>
      </c>
      <c r="K145" s="224">
        <v>0</v>
      </c>
    </row>
    <row r="146" spans="1:11" x14ac:dyDescent="0.2">
      <c r="A146" s="221" t="str">
        <f t="shared" si="9"/>
        <v>Completions and Recompletions</v>
      </c>
      <c r="B146" s="221" t="str">
        <f>VLOOKUP(D146,fips_xref!$A$5:$C$286,2,FALSE)</f>
        <v>WIBAUX, MT_Tribal</v>
      </c>
      <c r="C146" s="222" t="str">
        <f t="shared" si="8"/>
        <v>30</v>
      </c>
      <c r="D146" s="223" t="str">
        <f t="shared" si="10"/>
        <v>3010901</v>
      </c>
      <c r="E146" s="221" t="str">
        <f t="shared" si="11"/>
        <v>2310001610</v>
      </c>
      <c r="F146" s="221" t="str">
        <f>VLOOKUP(E146,SCC_xref!$A$6:$B$39,2,FALSE)</f>
        <v>Venting - initial completions</v>
      </c>
      <c r="G146" s="224">
        <v>0</v>
      </c>
      <c r="H146" s="224">
        <v>0</v>
      </c>
      <c r="I146" s="224">
        <v>0</v>
      </c>
      <c r="J146" s="224">
        <v>0</v>
      </c>
      <c r="K146" s="224">
        <v>0</v>
      </c>
    </row>
    <row r="147" spans="1:11" x14ac:dyDescent="0.2">
      <c r="A147" s="221" t="str">
        <f t="shared" si="9"/>
        <v>Completions and Recompletions</v>
      </c>
      <c r="B147" s="221" t="str">
        <f>VLOOKUP(D147,fips_xref!$A$5:$C$286,2,FALSE)</f>
        <v>BILLINGS, ND_Tribal</v>
      </c>
      <c r="C147" s="222" t="str">
        <f t="shared" si="8"/>
        <v>38</v>
      </c>
      <c r="D147" s="223" t="str">
        <f t="shared" si="10"/>
        <v>3800701</v>
      </c>
      <c r="E147" s="221" t="str">
        <f t="shared" si="11"/>
        <v>2310001610</v>
      </c>
      <c r="F147" s="221" t="str">
        <f>VLOOKUP(E147,SCC_xref!$A$6:$B$39,2,FALSE)</f>
        <v>Venting - initial completions</v>
      </c>
      <c r="G147" s="224">
        <v>0</v>
      </c>
      <c r="H147" s="224">
        <v>0</v>
      </c>
      <c r="I147" s="224">
        <v>0</v>
      </c>
      <c r="J147" s="224">
        <v>0</v>
      </c>
      <c r="K147" s="224">
        <v>0</v>
      </c>
    </row>
    <row r="148" spans="1:11" x14ac:dyDescent="0.2">
      <c r="A148" s="221" t="str">
        <f t="shared" si="9"/>
        <v>Completions and Recompletions</v>
      </c>
      <c r="B148" s="221" t="str">
        <f>VLOOKUP(D148,fips_xref!$A$5:$C$286,2,FALSE)</f>
        <v>BOTTINEAU, ND_Tribal</v>
      </c>
      <c r="C148" s="222" t="str">
        <f t="shared" si="8"/>
        <v>38</v>
      </c>
      <c r="D148" s="223" t="str">
        <f t="shared" si="10"/>
        <v>3800901</v>
      </c>
      <c r="E148" s="221" t="str">
        <f t="shared" si="11"/>
        <v>2310001610</v>
      </c>
      <c r="F148" s="221" t="str">
        <f>VLOOKUP(E148,SCC_xref!$A$6:$B$39,2,FALSE)</f>
        <v>Venting - initial completions</v>
      </c>
      <c r="G148" s="224">
        <v>0</v>
      </c>
      <c r="H148" s="224">
        <v>0</v>
      </c>
      <c r="I148" s="224">
        <v>0</v>
      </c>
      <c r="J148" s="224">
        <v>0</v>
      </c>
      <c r="K148" s="224">
        <v>0</v>
      </c>
    </row>
    <row r="149" spans="1:11" x14ac:dyDescent="0.2">
      <c r="A149" s="221" t="str">
        <f t="shared" si="9"/>
        <v>Completions and Recompletions</v>
      </c>
      <c r="B149" s="221" t="str">
        <f>VLOOKUP(D149,fips_xref!$A$5:$C$286,2,FALSE)</f>
        <v>BOWMAN, ND_Tribal</v>
      </c>
      <c r="C149" s="222" t="str">
        <f t="shared" si="8"/>
        <v>38</v>
      </c>
      <c r="D149" s="223" t="str">
        <f t="shared" si="10"/>
        <v>3801101</v>
      </c>
      <c r="E149" s="221" t="str">
        <f t="shared" si="11"/>
        <v>2310001610</v>
      </c>
      <c r="F149" s="221" t="str">
        <f>VLOOKUP(E149,SCC_xref!$A$6:$B$39,2,FALSE)</f>
        <v>Venting - initial completions</v>
      </c>
      <c r="G149" s="224">
        <v>0</v>
      </c>
      <c r="H149" s="224">
        <v>0</v>
      </c>
      <c r="I149" s="224">
        <v>0</v>
      </c>
      <c r="J149" s="224">
        <v>0</v>
      </c>
      <c r="K149" s="224">
        <v>0</v>
      </c>
    </row>
    <row r="150" spans="1:11" x14ac:dyDescent="0.2">
      <c r="A150" s="221" t="str">
        <f t="shared" si="9"/>
        <v>Completions and Recompletions</v>
      </c>
      <c r="B150" s="221" t="str">
        <f>VLOOKUP(D150,fips_xref!$A$5:$C$286,2,FALSE)</f>
        <v>BURKE, ND_Tribal</v>
      </c>
      <c r="C150" s="222" t="str">
        <f t="shared" si="8"/>
        <v>38</v>
      </c>
      <c r="D150" s="223" t="str">
        <f t="shared" si="10"/>
        <v>3801301</v>
      </c>
      <c r="E150" s="221" t="str">
        <f t="shared" si="11"/>
        <v>2310001610</v>
      </c>
      <c r="F150" s="221" t="str">
        <f>VLOOKUP(E150,SCC_xref!$A$6:$B$39,2,FALSE)</f>
        <v>Venting - initial completions</v>
      </c>
      <c r="G150" s="224">
        <v>0</v>
      </c>
      <c r="H150" s="224">
        <v>0</v>
      </c>
      <c r="I150" s="224">
        <v>0</v>
      </c>
      <c r="J150" s="224">
        <v>0</v>
      </c>
      <c r="K150" s="224">
        <v>0</v>
      </c>
    </row>
    <row r="151" spans="1:11" x14ac:dyDescent="0.2">
      <c r="A151" s="221" t="str">
        <f t="shared" si="9"/>
        <v>Completions and Recompletions</v>
      </c>
      <c r="B151" s="221" t="str">
        <f>VLOOKUP(D151,fips_xref!$A$5:$C$286,2,FALSE)</f>
        <v>DIVIDE, ND_Tribal</v>
      </c>
      <c r="C151" s="222" t="str">
        <f t="shared" si="8"/>
        <v>38</v>
      </c>
      <c r="D151" s="223" t="str">
        <f t="shared" si="10"/>
        <v>3802301</v>
      </c>
      <c r="E151" s="221" t="str">
        <f t="shared" si="11"/>
        <v>2310001610</v>
      </c>
      <c r="F151" s="221" t="str">
        <f>VLOOKUP(E151,SCC_xref!$A$6:$B$39,2,FALSE)</f>
        <v>Venting - initial completions</v>
      </c>
      <c r="G151" s="224">
        <v>0</v>
      </c>
      <c r="H151" s="224">
        <v>0</v>
      </c>
      <c r="I151" s="224">
        <v>0</v>
      </c>
      <c r="J151" s="224">
        <v>0</v>
      </c>
      <c r="K151" s="224">
        <v>0</v>
      </c>
    </row>
    <row r="152" spans="1:11" x14ac:dyDescent="0.2">
      <c r="A152" s="221" t="str">
        <f t="shared" si="9"/>
        <v>Completions and Recompletions</v>
      </c>
      <c r="B152" s="221" t="str">
        <f>VLOOKUP(D152,fips_xref!$A$5:$C$286,2,FALSE)</f>
        <v>DUNN, ND_Tribal</v>
      </c>
      <c r="C152" s="222" t="str">
        <f t="shared" si="8"/>
        <v>38</v>
      </c>
      <c r="D152" s="223" t="str">
        <f t="shared" si="10"/>
        <v>3802501</v>
      </c>
      <c r="E152" s="221" t="str">
        <f t="shared" si="11"/>
        <v>2310001610</v>
      </c>
      <c r="F152" s="221" t="str">
        <f>VLOOKUP(E152,SCC_xref!$A$6:$B$39,2,FALSE)</f>
        <v>Venting - initial completions</v>
      </c>
      <c r="G152" s="224">
        <v>0</v>
      </c>
      <c r="H152" s="224">
        <v>92.905742089902034</v>
      </c>
      <c r="I152" s="224">
        <v>0</v>
      </c>
      <c r="J152" s="224">
        <v>0</v>
      </c>
      <c r="K152" s="224">
        <v>0</v>
      </c>
    </row>
    <row r="153" spans="1:11" x14ac:dyDescent="0.2">
      <c r="A153" s="221" t="str">
        <f t="shared" si="9"/>
        <v>Completions and Recompletions</v>
      </c>
      <c r="B153" s="221" t="str">
        <f>VLOOKUP(D153,fips_xref!$A$5:$C$286,2,FALSE)</f>
        <v>GOLDEN VALLEY, ND_Tribal</v>
      </c>
      <c r="C153" s="222" t="str">
        <f t="shared" si="8"/>
        <v>38</v>
      </c>
      <c r="D153" s="223" t="str">
        <f t="shared" si="10"/>
        <v>3803301</v>
      </c>
      <c r="E153" s="221" t="str">
        <f t="shared" si="11"/>
        <v>2310001610</v>
      </c>
      <c r="F153" s="221" t="str">
        <f>VLOOKUP(E153,SCC_xref!$A$6:$B$39,2,FALSE)</f>
        <v>Venting - initial completions</v>
      </c>
      <c r="G153" s="224">
        <v>0</v>
      </c>
      <c r="H153" s="224">
        <v>0</v>
      </c>
      <c r="I153" s="224">
        <v>0</v>
      </c>
      <c r="J153" s="224">
        <v>0</v>
      </c>
      <c r="K153" s="224">
        <v>0</v>
      </c>
    </row>
    <row r="154" spans="1:11" x14ac:dyDescent="0.2">
      <c r="A154" s="221" t="str">
        <f t="shared" si="9"/>
        <v>Completions and Recompletions</v>
      </c>
      <c r="B154" s="221" t="str">
        <f>VLOOKUP(D154,fips_xref!$A$5:$C$286,2,FALSE)</f>
        <v>MC HENRY, ND_Tribal</v>
      </c>
      <c r="C154" s="222" t="str">
        <f t="shared" si="8"/>
        <v>38</v>
      </c>
      <c r="D154" s="223" t="str">
        <f t="shared" si="10"/>
        <v>3804901</v>
      </c>
      <c r="E154" s="221" t="str">
        <f t="shared" si="11"/>
        <v>2310001610</v>
      </c>
      <c r="F154" s="221" t="str">
        <f>VLOOKUP(E154,SCC_xref!$A$6:$B$39,2,FALSE)</f>
        <v>Venting - initial completions</v>
      </c>
      <c r="G154" s="224">
        <v>0</v>
      </c>
      <c r="H154" s="224">
        <v>0</v>
      </c>
      <c r="I154" s="224">
        <v>0</v>
      </c>
      <c r="J154" s="224">
        <v>0</v>
      </c>
      <c r="K154" s="224">
        <v>0</v>
      </c>
    </row>
    <row r="155" spans="1:11" x14ac:dyDescent="0.2">
      <c r="A155" s="221" t="str">
        <f t="shared" si="9"/>
        <v>Completions and Recompletions</v>
      </c>
      <c r="B155" s="221" t="str">
        <f>VLOOKUP(D155,fips_xref!$A$5:$C$286,2,FALSE)</f>
        <v>MCKENZIE, ND_Tribal</v>
      </c>
      <c r="C155" s="222" t="str">
        <f t="shared" si="8"/>
        <v>38</v>
      </c>
      <c r="D155" s="223" t="str">
        <f t="shared" si="10"/>
        <v>3805301</v>
      </c>
      <c r="E155" s="221" t="str">
        <f t="shared" si="11"/>
        <v>2310001610</v>
      </c>
      <c r="F155" s="221" t="str">
        <f>VLOOKUP(E155,SCC_xref!$A$6:$B$39,2,FALSE)</f>
        <v>Venting - initial completions</v>
      </c>
      <c r="G155" s="224">
        <v>0</v>
      </c>
      <c r="H155" s="224">
        <v>29.922888361422995</v>
      </c>
      <c r="I155" s="224">
        <v>0</v>
      </c>
      <c r="J155" s="224">
        <v>0</v>
      </c>
      <c r="K155" s="224">
        <v>0</v>
      </c>
    </row>
    <row r="156" spans="1:11" x14ac:dyDescent="0.2">
      <c r="A156" s="221" t="str">
        <f t="shared" si="9"/>
        <v>Completions and Recompletions</v>
      </c>
      <c r="B156" s="221" t="str">
        <f>VLOOKUP(D156,fips_xref!$A$5:$C$286,2,FALSE)</f>
        <v>MCLEAN, ND_Tribal</v>
      </c>
      <c r="C156" s="222" t="str">
        <f t="shared" si="8"/>
        <v>38</v>
      </c>
      <c r="D156" s="223" t="str">
        <f t="shared" si="10"/>
        <v>3805501</v>
      </c>
      <c r="E156" s="221" t="str">
        <f t="shared" si="11"/>
        <v>2310001610</v>
      </c>
      <c r="F156" s="221" t="str">
        <f>VLOOKUP(E156,SCC_xref!$A$6:$B$39,2,FALSE)</f>
        <v>Venting - initial completions</v>
      </c>
      <c r="G156" s="224">
        <v>0</v>
      </c>
      <c r="H156" s="224">
        <v>1.318606543576532</v>
      </c>
      <c r="I156" s="224">
        <v>0</v>
      </c>
      <c r="J156" s="224">
        <v>0</v>
      </c>
      <c r="K156" s="224">
        <v>0</v>
      </c>
    </row>
    <row r="157" spans="1:11" x14ac:dyDescent="0.2">
      <c r="A157" s="221" t="str">
        <f t="shared" si="9"/>
        <v>Completions and Recompletions</v>
      </c>
      <c r="B157" s="221" t="str">
        <f>VLOOKUP(D157,fips_xref!$A$5:$C$286,2,FALSE)</f>
        <v>MERCER, ND_Tribal</v>
      </c>
      <c r="C157" s="222" t="str">
        <f t="shared" si="8"/>
        <v>38</v>
      </c>
      <c r="D157" s="223" t="str">
        <f t="shared" si="10"/>
        <v>3805701</v>
      </c>
      <c r="E157" s="221" t="str">
        <f t="shared" si="11"/>
        <v>2310001610</v>
      </c>
      <c r="F157" s="221" t="str">
        <f>VLOOKUP(E157,SCC_xref!$A$6:$B$39,2,FALSE)</f>
        <v>Venting - initial completions</v>
      </c>
      <c r="G157" s="224">
        <v>0</v>
      </c>
      <c r="H157" s="224">
        <v>0</v>
      </c>
      <c r="I157" s="224">
        <v>0</v>
      </c>
      <c r="J157" s="224">
        <v>0</v>
      </c>
      <c r="K157" s="224">
        <v>0</v>
      </c>
    </row>
    <row r="158" spans="1:11" x14ac:dyDescent="0.2">
      <c r="A158" s="221" t="str">
        <f t="shared" si="9"/>
        <v>Completions and Recompletions</v>
      </c>
      <c r="B158" s="221" t="str">
        <f>VLOOKUP(D158,fips_xref!$A$5:$C$286,2,FALSE)</f>
        <v>MOUNTRAIL, ND_Tribal</v>
      </c>
      <c r="C158" s="222" t="str">
        <f t="shared" si="8"/>
        <v>38</v>
      </c>
      <c r="D158" s="223" t="str">
        <f t="shared" si="10"/>
        <v>3806101</v>
      </c>
      <c r="E158" s="221" t="str">
        <f t="shared" si="11"/>
        <v>2310001610</v>
      </c>
      <c r="F158" s="221" t="str">
        <f>VLOOKUP(E158,SCC_xref!$A$6:$B$39,2,FALSE)</f>
        <v>Venting - initial completions</v>
      </c>
      <c r="G158" s="224">
        <v>0</v>
      </c>
      <c r="H158" s="224">
        <v>303.27950502260228</v>
      </c>
      <c r="I158" s="224">
        <v>0</v>
      </c>
      <c r="J158" s="224">
        <v>0</v>
      </c>
      <c r="K158" s="224">
        <v>0</v>
      </c>
    </row>
    <row r="159" spans="1:11" x14ac:dyDescent="0.2">
      <c r="A159" s="221" t="str">
        <f t="shared" si="9"/>
        <v>Completions and Recompletions</v>
      </c>
      <c r="B159" s="221" t="str">
        <f>VLOOKUP(D159,fips_xref!$A$5:$C$286,2,FALSE)</f>
        <v>RENVILLE, ND_Tribal</v>
      </c>
      <c r="C159" s="222" t="str">
        <f t="shared" si="8"/>
        <v>38</v>
      </c>
      <c r="D159" s="223" t="str">
        <f t="shared" si="10"/>
        <v>3807501</v>
      </c>
      <c r="E159" s="221" t="str">
        <f t="shared" si="11"/>
        <v>2310001610</v>
      </c>
      <c r="F159" s="221" t="str">
        <f>VLOOKUP(E159,SCC_xref!$A$6:$B$39,2,FALSE)</f>
        <v>Venting - initial completions</v>
      </c>
      <c r="G159" s="224">
        <v>0</v>
      </c>
      <c r="H159" s="224">
        <v>0</v>
      </c>
      <c r="I159" s="224">
        <v>0</v>
      </c>
      <c r="J159" s="224">
        <v>0</v>
      </c>
      <c r="K159" s="224">
        <v>0</v>
      </c>
    </row>
    <row r="160" spans="1:11" x14ac:dyDescent="0.2">
      <c r="A160" s="221" t="str">
        <f t="shared" si="9"/>
        <v>Completions and Recompletions</v>
      </c>
      <c r="B160" s="221" t="str">
        <f>VLOOKUP(D160,fips_xref!$A$5:$C$286,2,FALSE)</f>
        <v>SLOPE, ND_Tribal</v>
      </c>
      <c r="C160" s="222" t="str">
        <f t="shared" si="8"/>
        <v>38</v>
      </c>
      <c r="D160" s="223" t="str">
        <f t="shared" si="10"/>
        <v>3808701</v>
      </c>
      <c r="E160" s="221" t="str">
        <f t="shared" si="11"/>
        <v>2310001610</v>
      </c>
      <c r="F160" s="221" t="str">
        <f>VLOOKUP(E160,SCC_xref!$A$6:$B$39,2,FALSE)</f>
        <v>Venting - initial completions</v>
      </c>
      <c r="G160" s="224">
        <v>0</v>
      </c>
      <c r="H160" s="224">
        <v>0</v>
      </c>
      <c r="I160" s="224">
        <v>0</v>
      </c>
      <c r="J160" s="224">
        <v>0</v>
      </c>
      <c r="K160" s="224">
        <v>0</v>
      </c>
    </row>
    <row r="161" spans="1:11" x14ac:dyDescent="0.2">
      <c r="A161" s="221" t="str">
        <f t="shared" si="9"/>
        <v>Completions and Recompletions</v>
      </c>
      <c r="B161" s="221" t="str">
        <f>VLOOKUP(D161,fips_xref!$A$5:$C$286,2,FALSE)</f>
        <v>STARK, ND_Tribal</v>
      </c>
      <c r="C161" s="222" t="str">
        <f t="shared" si="8"/>
        <v>38</v>
      </c>
      <c r="D161" s="223" t="str">
        <f t="shared" si="10"/>
        <v>3808901</v>
      </c>
      <c r="E161" s="221" t="str">
        <f t="shared" si="11"/>
        <v>2310001610</v>
      </c>
      <c r="F161" s="221" t="str">
        <f>VLOOKUP(E161,SCC_xref!$A$6:$B$39,2,FALSE)</f>
        <v>Venting - initial completions</v>
      </c>
      <c r="G161" s="224">
        <v>0</v>
      </c>
      <c r="H161" s="224">
        <v>0</v>
      </c>
      <c r="I161" s="224">
        <v>0</v>
      </c>
      <c r="J161" s="224">
        <v>0</v>
      </c>
      <c r="K161" s="224">
        <v>0</v>
      </c>
    </row>
    <row r="162" spans="1:11" x14ac:dyDescent="0.2">
      <c r="A162" s="221" t="str">
        <f t="shared" si="9"/>
        <v>Completions and Recompletions</v>
      </c>
      <c r="B162" s="221" t="str">
        <f>VLOOKUP(D162,fips_xref!$A$5:$C$286,2,FALSE)</f>
        <v>WARD, ND_Tribal</v>
      </c>
      <c r="C162" s="222" t="str">
        <f t="shared" si="8"/>
        <v>38</v>
      </c>
      <c r="D162" s="223" t="str">
        <f t="shared" si="10"/>
        <v>3810101</v>
      </c>
      <c r="E162" s="221" t="str">
        <f t="shared" si="11"/>
        <v>2310001610</v>
      </c>
      <c r="F162" s="221" t="str">
        <f>VLOOKUP(E162,SCC_xref!$A$6:$B$39,2,FALSE)</f>
        <v>Venting - initial completions</v>
      </c>
      <c r="G162" s="224">
        <v>0</v>
      </c>
      <c r="H162" s="224">
        <v>0</v>
      </c>
      <c r="I162" s="224">
        <v>0</v>
      </c>
      <c r="J162" s="224">
        <v>0</v>
      </c>
      <c r="K162" s="224">
        <v>0</v>
      </c>
    </row>
    <row r="163" spans="1:11" x14ac:dyDescent="0.2">
      <c r="A163" s="221" t="str">
        <f t="shared" si="9"/>
        <v>Completions and Recompletions</v>
      </c>
      <c r="B163" s="221" t="str">
        <f>VLOOKUP(D163,fips_xref!$A$5:$C$286,2,FALSE)</f>
        <v>WILLIAMS, ND_Tribal</v>
      </c>
      <c r="C163" s="222" t="str">
        <f t="shared" si="8"/>
        <v>38</v>
      </c>
      <c r="D163" s="223" t="str">
        <f t="shared" si="10"/>
        <v>3810501</v>
      </c>
      <c r="E163" s="221" t="str">
        <f t="shared" si="11"/>
        <v>2310001610</v>
      </c>
      <c r="F163" s="221" t="str">
        <f>VLOOKUP(E163,SCC_xref!$A$6:$B$39,2,FALSE)</f>
        <v>Venting - initial completions</v>
      </c>
      <c r="G163" s="224">
        <v>0</v>
      </c>
      <c r="H163" s="224">
        <v>0</v>
      </c>
      <c r="I163" s="224">
        <v>0</v>
      </c>
      <c r="J163" s="224">
        <v>0</v>
      </c>
      <c r="K163" s="224">
        <v>0</v>
      </c>
    </row>
    <row r="164" spans="1:11" x14ac:dyDescent="0.2">
      <c r="A164" s="221" t="str">
        <f t="shared" si="9"/>
        <v>Completions and Recompletions</v>
      </c>
      <c r="B164" s="221" t="str">
        <f>VLOOKUP(D164,fips_xref!$A$5:$C$286,2,FALSE)</f>
        <v>HARDING, SD_Tribal</v>
      </c>
      <c r="C164" s="222" t="str">
        <f t="shared" si="8"/>
        <v>46</v>
      </c>
      <c r="D164" s="223" t="str">
        <f t="shared" si="10"/>
        <v>4606301</v>
      </c>
      <c r="E164" s="221" t="str">
        <f t="shared" si="11"/>
        <v>2310001610</v>
      </c>
      <c r="F164" s="221" t="str">
        <f>VLOOKUP(E164,SCC_xref!$A$6:$B$39,2,FALSE)</f>
        <v>Venting - initial completions</v>
      </c>
      <c r="G164" s="224">
        <v>0</v>
      </c>
      <c r="H164" s="224">
        <v>0</v>
      </c>
      <c r="I164" s="224">
        <v>0</v>
      </c>
      <c r="J164" s="224">
        <v>0</v>
      </c>
      <c r="K164" s="224">
        <v>0</v>
      </c>
    </row>
    <row r="165" spans="1:11" x14ac:dyDescent="0.2">
      <c r="A165" s="221" t="str">
        <f t="shared" si="9"/>
        <v>Completions and Recompletions</v>
      </c>
      <c r="B165" s="221" t="str">
        <f>VLOOKUP(D165,fips_xref!$A$5:$C$286,2,FALSE)</f>
        <v>BUTTE, SD_Tribal</v>
      </c>
      <c r="C165" s="222" t="str">
        <f t="shared" si="8"/>
        <v>46</v>
      </c>
      <c r="D165" s="223" t="str">
        <f t="shared" si="10"/>
        <v>4601901</v>
      </c>
      <c r="E165" s="221" t="str">
        <f t="shared" si="11"/>
        <v>2310001610</v>
      </c>
      <c r="F165" s="221" t="str">
        <f>VLOOKUP(E165,SCC_xref!$A$6:$B$39,2,FALSE)</f>
        <v>Venting - initial completions</v>
      </c>
      <c r="G165" s="224">
        <v>0</v>
      </c>
      <c r="H165" s="224">
        <v>0</v>
      </c>
      <c r="I165" s="224">
        <v>0</v>
      </c>
      <c r="J165" s="224">
        <v>0</v>
      </c>
      <c r="K165" s="224">
        <v>0</v>
      </c>
    </row>
    <row r="166" spans="1:11" x14ac:dyDescent="0.2">
      <c r="A166" s="226" t="str">
        <f>A102</f>
        <v>Completions and Recompletions</v>
      </c>
      <c r="B166" s="226" t="str">
        <f>VLOOKUP(D166,fips_xref!$A$5:$C$286,2,FALSE)</f>
        <v>CARTER, MT_Non-Tribal</v>
      </c>
      <c r="C166" s="227" t="str">
        <f t="shared" si="8"/>
        <v>30</v>
      </c>
      <c r="D166" s="228" t="str">
        <f>D102&amp;"02"</f>
        <v>3001102</v>
      </c>
      <c r="E166" s="226" t="str">
        <f>E102</f>
        <v>2310001610</v>
      </c>
      <c r="F166" s="226" t="str">
        <f>VLOOKUP(E166,SCC_xref!$A$6:$B$39,2,FALSE)</f>
        <v>Venting - initial completions</v>
      </c>
      <c r="G166" s="229">
        <v>0</v>
      </c>
      <c r="H166" s="229">
        <v>0</v>
      </c>
      <c r="I166" s="229">
        <v>0</v>
      </c>
      <c r="J166" s="229">
        <v>0</v>
      </c>
      <c r="K166" s="229">
        <v>0</v>
      </c>
    </row>
    <row r="167" spans="1:11" x14ac:dyDescent="0.2">
      <c r="A167" s="226" t="str">
        <f t="shared" ref="A167:A197" si="12">A103</f>
        <v>Completions and Recompletions</v>
      </c>
      <c r="B167" s="226" t="str">
        <f>VLOOKUP(D167,fips_xref!$A$5:$C$286,2,FALSE)</f>
        <v>CUSTER, MT_Non-Tribal</v>
      </c>
      <c r="C167" s="227" t="str">
        <f t="shared" si="8"/>
        <v>30</v>
      </c>
      <c r="D167" s="228" t="str">
        <f>D103&amp;"02"</f>
        <v>3001702</v>
      </c>
      <c r="E167" s="226" t="str">
        <f t="shared" ref="E167:E197" si="13">E103</f>
        <v>2310001610</v>
      </c>
      <c r="F167" s="226" t="str">
        <f>VLOOKUP(E167,SCC_xref!$A$6:$B$39,2,FALSE)</f>
        <v>Venting - initial completions</v>
      </c>
      <c r="G167" s="229">
        <v>0</v>
      </c>
      <c r="H167" s="229">
        <v>0</v>
      </c>
      <c r="I167" s="229">
        <v>0</v>
      </c>
      <c r="J167" s="229">
        <v>0</v>
      </c>
      <c r="K167" s="229">
        <v>0</v>
      </c>
    </row>
    <row r="168" spans="1:11" x14ac:dyDescent="0.2">
      <c r="A168" s="226" t="str">
        <f t="shared" si="12"/>
        <v>Completions and Recompletions</v>
      </c>
      <c r="B168" s="226" t="str">
        <f>VLOOKUP(D168,fips_xref!$A$5:$C$286,2,FALSE)</f>
        <v>DANIELS, MT_Non-Tribal</v>
      </c>
      <c r="C168" s="227" t="str">
        <f t="shared" si="8"/>
        <v>30</v>
      </c>
      <c r="D168" s="228" t="str">
        <f t="shared" ref="D168:D197" si="14">D104&amp;"02"</f>
        <v>3001902</v>
      </c>
      <c r="E168" s="226" t="str">
        <f t="shared" si="13"/>
        <v>2310001610</v>
      </c>
      <c r="F168" s="226" t="str">
        <f>VLOOKUP(E168,SCC_xref!$A$6:$B$39,2,FALSE)</f>
        <v>Venting - initial completions</v>
      </c>
      <c r="G168" s="229">
        <v>0</v>
      </c>
      <c r="H168" s="229">
        <v>0</v>
      </c>
      <c r="I168" s="229">
        <v>0</v>
      </c>
      <c r="J168" s="229">
        <v>0</v>
      </c>
      <c r="K168" s="229">
        <v>0</v>
      </c>
    </row>
    <row r="169" spans="1:11" x14ac:dyDescent="0.2">
      <c r="A169" s="226" t="str">
        <f t="shared" si="12"/>
        <v>Completions and Recompletions</v>
      </c>
      <c r="B169" s="226" t="str">
        <f>VLOOKUP(D169,fips_xref!$A$5:$C$286,2,FALSE)</f>
        <v>DAWSON, MT_Non-Tribal</v>
      </c>
      <c r="C169" s="227" t="str">
        <f t="shared" si="8"/>
        <v>30</v>
      </c>
      <c r="D169" s="228" t="str">
        <f t="shared" si="14"/>
        <v>3002102</v>
      </c>
      <c r="E169" s="226" t="str">
        <f t="shared" si="13"/>
        <v>2310001610</v>
      </c>
      <c r="F169" s="226" t="str">
        <f>VLOOKUP(E169,SCC_xref!$A$6:$B$39,2,FALSE)</f>
        <v>Venting - initial completions</v>
      </c>
      <c r="G169" s="229">
        <v>0</v>
      </c>
      <c r="H169" s="229">
        <v>1.6547219370372159</v>
      </c>
      <c r="I169" s="229">
        <v>0</v>
      </c>
      <c r="J169" s="229">
        <v>0</v>
      </c>
      <c r="K169" s="229">
        <v>0</v>
      </c>
    </row>
    <row r="170" spans="1:11" x14ac:dyDescent="0.2">
      <c r="A170" s="226" t="str">
        <f t="shared" si="12"/>
        <v>Completions and Recompletions</v>
      </c>
      <c r="B170" s="226" t="str">
        <f>VLOOKUP(D170,fips_xref!$A$5:$C$286,2,FALSE)</f>
        <v>FALLON, MT_Non-Tribal</v>
      </c>
      <c r="C170" s="227" t="str">
        <f t="shared" si="8"/>
        <v>30</v>
      </c>
      <c r="D170" s="228" t="str">
        <f t="shared" si="14"/>
        <v>3002502</v>
      </c>
      <c r="E170" s="226" t="str">
        <f t="shared" si="13"/>
        <v>2310001610</v>
      </c>
      <c r="F170" s="226" t="str">
        <f>VLOOKUP(E170,SCC_xref!$A$6:$B$39,2,FALSE)</f>
        <v>Venting - initial completions</v>
      </c>
      <c r="G170" s="229">
        <v>0</v>
      </c>
      <c r="H170" s="229">
        <v>375.37194774820807</v>
      </c>
      <c r="I170" s="229">
        <v>0</v>
      </c>
      <c r="J170" s="229">
        <v>0</v>
      </c>
      <c r="K170" s="229">
        <v>0</v>
      </c>
    </row>
    <row r="171" spans="1:11" x14ac:dyDescent="0.2">
      <c r="A171" s="226" t="str">
        <f t="shared" si="12"/>
        <v>Completions and Recompletions</v>
      </c>
      <c r="B171" s="226" t="str">
        <f>VLOOKUP(D171,fips_xref!$A$5:$C$286,2,FALSE)</f>
        <v>GARFIELD, MT_Non-Tribal</v>
      </c>
      <c r="C171" s="227" t="str">
        <f t="shared" si="8"/>
        <v>30</v>
      </c>
      <c r="D171" s="228" t="str">
        <f t="shared" si="14"/>
        <v>3003302</v>
      </c>
      <c r="E171" s="226" t="str">
        <f t="shared" si="13"/>
        <v>2310001610</v>
      </c>
      <c r="F171" s="226" t="str">
        <f>VLOOKUP(E171,SCC_xref!$A$6:$B$39,2,FALSE)</f>
        <v>Venting - initial completions</v>
      </c>
      <c r="G171" s="229">
        <v>0</v>
      </c>
      <c r="H171" s="229">
        <v>0</v>
      </c>
      <c r="I171" s="229">
        <v>0</v>
      </c>
      <c r="J171" s="229">
        <v>0</v>
      </c>
      <c r="K171" s="229">
        <v>0</v>
      </c>
    </row>
    <row r="172" spans="1:11" x14ac:dyDescent="0.2">
      <c r="A172" s="226" t="str">
        <f t="shared" si="12"/>
        <v>Completions and Recompletions</v>
      </c>
      <c r="B172" s="226" t="str">
        <f>VLOOKUP(D172,fips_xref!$A$5:$C$286,2,FALSE)</f>
        <v>MCCONE, MT_Non-Tribal</v>
      </c>
      <c r="C172" s="227" t="str">
        <f t="shared" si="8"/>
        <v>30</v>
      </c>
      <c r="D172" s="228" t="str">
        <f t="shared" si="14"/>
        <v>3005502</v>
      </c>
      <c r="E172" s="226" t="str">
        <f t="shared" si="13"/>
        <v>2310001610</v>
      </c>
      <c r="F172" s="226" t="str">
        <f>VLOOKUP(E172,SCC_xref!$A$6:$B$39,2,FALSE)</f>
        <v>Venting - initial completions</v>
      </c>
      <c r="G172" s="229">
        <v>0</v>
      </c>
      <c r="H172" s="229">
        <v>0</v>
      </c>
      <c r="I172" s="229">
        <v>0</v>
      </c>
      <c r="J172" s="229">
        <v>0</v>
      </c>
      <c r="K172" s="229">
        <v>0</v>
      </c>
    </row>
    <row r="173" spans="1:11" x14ac:dyDescent="0.2">
      <c r="A173" s="226" t="str">
        <f t="shared" si="12"/>
        <v>Completions and Recompletions</v>
      </c>
      <c r="B173" s="226" t="str">
        <f>VLOOKUP(D173,fips_xref!$A$5:$C$286,2,FALSE)</f>
        <v>PRAIRIE, MT_Non-Tribal</v>
      </c>
      <c r="C173" s="227" t="str">
        <f t="shared" si="8"/>
        <v>30</v>
      </c>
      <c r="D173" s="228" t="str">
        <f t="shared" si="14"/>
        <v>3007902</v>
      </c>
      <c r="E173" s="226" t="str">
        <f t="shared" si="13"/>
        <v>2310001610</v>
      </c>
      <c r="F173" s="226" t="str">
        <f>VLOOKUP(E173,SCC_xref!$A$6:$B$39,2,FALSE)</f>
        <v>Venting - initial completions</v>
      </c>
      <c r="G173" s="229">
        <v>0</v>
      </c>
      <c r="H173" s="229">
        <v>0</v>
      </c>
      <c r="I173" s="229">
        <v>0</v>
      </c>
      <c r="J173" s="229">
        <v>0</v>
      </c>
      <c r="K173" s="229">
        <v>0</v>
      </c>
    </row>
    <row r="174" spans="1:11" x14ac:dyDescent="0.2">
      <c r="A174" s="226" t="str">
        <f t="shared" si="12"/>
        <v>Completions and Recompletions</v>
      </c>
      <c r="B174" s="226" t="str">
        <f>VLOOKUP(D174,fips_xref!$A$5:$C$286,2,FALSE)</f>
        <v>RICHLAND, MT_Non-Tribal</v>
      </c>
      <c r="C174" s="227" t="str">
        <f t="shared" si="8"/>
        <v>30</v>
      </c>
      <c r="D174" s="228" t="str">
        <f t="shared" si="14"/>
        <v>3008302</v>
      </c>
      <c r="E174" s="226" t="str">
        <f t="shared" si="13"/>
        <v>2310001610</v>
      </c>
      <c r="F174" s="226" t="str">
        <f>VLOOKUP(E174,SCC_xref!$A$6:$B$39,2,FALSE)</f>
        <v>Venting - initial completions</v>
      </c>
      <c r="G174" s="229">
        <v>0</v>
      </c>
      <c r="H174" s="229">
        <v>129.48199157316216</v>
      </c>
      <c r="I174" s="229">
        <v>0</v>
      </c>
      <c r="J174" s="229">
        <v>0</v>
      </c>
      <c r="K174" s="229">
        <v>0</v>
      </c>
    </row>
    <row r="175" spans="1:11" x14ac:dyDescent="0.2">
      <c r="A175" s="226" t="str">
        <f t="shared" si="12"/>
        <v>Completions and Recompletions</v>
      </c>
      <c r="B175" s="226" t="str">
        <f>VLOOKUP(D175,fips_xref!$A$5:$C$286,2,FALSE)</f>
        <v>ROOSEVELT, MT_Non-Tribal</v>
      </c>
      <c r="C175" s="227" t="str">
        <f t="shared" si="8"/>
        <v>30</v>
      </c>
      <c r="D175" s="228" t="str">
        <f t="shared" si="14"/>
        <v>3008502</v>
      </c>
      <c r="E175" s="226" t="str">
        <f t="shared" si="13"/>
        <v>2310001610</v>
      </c>
      <c r="F175" s="226" t="str">
        <f>VLOOKUP(E175,SCC_xref!$A$6:$B$39,2,FALSE)</f>
        <v>Venting - initial completions</v>
      </c>
      <c r="G175" s="229">
        <v>0</v>
      </c>
      <c r="H175" s="229">
        <v>7.756509079861952</v>
      </c>
      <c r="I175" s="229">
        <v>0</v>
      </c>
      <c r="J175" s="229">
        <v>0</v>
      </c>
      <c r="K175" s="229">
        <v>0</v>
      </c>
    </row>
    <row r="176" spans="1:11" x14ac:dyDescent="0.2">
      <c r="A176" s="226" t="str">
        <f t="shared" si="12"/>
        <v>Completions and Recompletions</v>
      </c>
      <c r="B176" s="226" t="str">
        <f>VLOOKUP(D176,fips_xref!$A$5:$C$286,2,FALSE)</f>
        <v>SHERIDAN, MT_Non-Tribal</v>
      </c>
      <c r="C176" s="227" t="str">
        <f t="shared" si="8"/>
        <v>30</v>
      </c>
      <c r="D176" s="228" t="str">
        <f t="shared" si="14"/>
        <v>3009102</v>
      </c>
      <c r="E176" s="226" t="str">
        <f t="shared" si="13"/>
        <v>2310001610</v>
      </c>
      <c r="F176" s="226" t="str">
        <f>VLOOKUP(E176,SCC_xref!$A$6:$B$39,2,FALSE)</f>
        <v>Venting - initial completions</v>
      </c>
      <c r="G176" s="229">
        <v>0</v>
      </c>
      <c r="H176" s="229">
        <v>9.1354440273929658</v>
      </c>
      <c r="I176" s="229">
        <v>0</v>
      </c>
      <c r="J176" s="229">
        <v>0</v>
      </c>
      <c r="K176" s="229">
        <v>0</v>
      </c>
    </row>
    <row r="177" spans="1:11" x14ac:dyDescent="0.2">
      <c r="A177" s="226" t="str">
        <f t="shared" si="12"/>
        <v>Completions and Recompletions</v>
      </c>
      <c r="B177" s="226" t="str">
        <f>VLOOKUP(D177,fips_xref!$A$5:$C$286,2,FALSE)</f>
        <v>VALLEY, MT_Non-Tribal</v>
      </c>
      <c r="C177" s="227" t="str">
        <f t="shared" si="8"/>
        <v>30</v>
      </c>
      <c r="D177" s="228" t="str">
        <f t="shared" si="14"/>
        <v>3010502</v>
      </c>
      <c r="E177" s="226" t="str">
        <f t="shared" si="13"/>
        <v>2310001610</v>
      </c>
      <c r="F177" s="226" t="str">
        <f>VLOOKUP(E177,SCC_xref!$A$6:$B$39,2,FALSE)</f>
        <v>Venting - initial completions</v>
      </c>
      <c r="G177" s="229">
        <v>0</v>
      </c>
      <c r="H177" s="229">
        <v>13.806586162154272</v>
      </c>
      <c r="I177" s="229">
        <v>0</v>
      </c>
      <c r="J177" s="229">
        <v>0</v>
      </c>
      <c r="K177" s="229">
        <v>0</v>
      </c>
    </row>
    <row r="178" spans="1:11" x14ac:dyDescent="0.2">
      <c r="A178" s="226" t="str">
        <f t="shared" si="12"/>
        <v>Completions and Recompletions</v>
      </c>
      <c r="B178" s="226" t="str">
        <f>VLOOKUP(D178,fips_xref!$A$5:$C$286,2,FALSE)</f>
        <v>WIBAUX, MT_Non-Tribal</v>
      </c>
      <c r="C178" s="227" t="str">
        <f t="shared" si="8"/>
        <v>30</v>
      </c>
      <c r="D178" s="228" t="str">
        <f t="shared" si="14"/>
        <v>3010902</v>
      </c>
      <c r="E178" s="226" t="str">
        <f t="shared" si="13"/>
        <v>2310001610</v>
      </c>
      <c r="F178" s="226" t="str">
        <f>VLOOKUP(E178,SCC_xref!$A$6:$B$39,2,FALSE)</f>
        <v>Venting - initial completions</v>
      </c>
      <c r="G178" s="229">
        <v>0</v>
      </c>
      <c r="H178" s="229">
        <v>0</v>
      </c>
      <c r="I178" s="229">
        <v>0</v>
      </c>
      <c r="J178" s="229">
        <v>0</v>
      </c>
      <c r="K178" s="229">
        <v>0</v>
      </c>
    </row>
    <row r="179" spans="1:11" x14ac:dyDescent="0.2">
      <c r="A179" s="226" t="str">
        <f t="shared" si="12"/>
        <v>Completions and Recompletions</v>
      </c>
      <c r="B179" s="226" t="str">
        <f>VLOOKUP(D179,fips_xref!$A$5:$C$286,2,FALSE)</f>
        <v>BILLINGS, ND_Non-Tribal</v>
      </c>
      <c r="C179" s="227" t="str">
        <f t="shared" si="8"/>
        <v>38</v>
      </c>
      <c r="D179" s="228" t="str">
        <f t="shared" si="14"/>
        <v>3800702</v>
      </c>
      <c r="E179" s="226" t="str">
        <f t="shared" si="13"/>
        <v>2310001610</v>
      </c>
      <c r="F179" s="226" t="str">
        <f>VLOOKUP(E179,SCC_xref!$A$6:$B$39,2,FALSE)</f>
        <v>Venting - initial completions</v>
      </c>
      <c r="G179" s="229">
        <v>0</v>
      </c>
      <c r="H179" s="229">
        <v>7.8944025746150519</v>
      </c>
      <c r="I179" s="229">
        <v>0</v>
      </c>
      <c r="J179" s="229">
        <v>0</v>
      </c>
      <c r="K179" s="229">
        <v>0</v>
      </c>
    </row>
    <row r="180" spans="1:11" x14ac:dyDescent="0.2">
      <c r="A180" s="226" t="str">
        <f t="shared" si="12"/>
        <v>Completions and Recompletions</v>
      </c>
      <c r="B180" s="226" t="str">
        <f>VLOOKUP(D180,fips_xref!$A$5:$C$286,2,FALSE)</f>
        <v>BOTTINEAU, ND_Non-Tribal</v>
      </c>
      <c r="C180" s="227" t="str">
        <f t="shared" si="8"/>
        <v>38</v>
      </c>
      <c r="D180" s="228" t="str">
        <f t="shared" si="14"/>
        <v>3800902</v>
      </c>
      <c r="E180" s="226" t="str">
        <f t="shared" si="13"/>
        <v>2310001610</v>
      </c>
      <c r="F180" s="226" t="str">
        <f>VLOOKUP(E180,SCC_xref!$A$6:$B$39,2,FALSE)</f>
        <v>Venting - initial completions</v>
      </c>
      <c r="G180" s="229">
        <v>0</v>
      </c>
      <c r="H180" s="229">
        <v>157.75877634097</v>
      </c>
      <c r="I180" s="229">
        <v>0</v>
      </c>
      <c r="J180" s="229">
        <v>0</v>
      </c>
      <c r="K180" s="229">
        <v>0</v>
      </c>
    </row>
    <row r="181" spans="1:11" x14ac:dyDescent="0.2">
      <c r="A181" s="226" t="str">
        <f t="shared" si="12"/>
        <v>Completions and Recompletions</v>
      </c>
      <c r="B181" s="226" t="str">
        <f>VLOOKUP(D181,fips_xref!$A$5:$C$286,2,FALSE)</f>
        <v>BOWMAN, ND_Non-Tribal</v>
      </c>
      <c r="C181" s="227" t="str">
        <f t="shared" si="8"/>
        <v>38</v>
      </c>
      <c r="D181" s="228" t="str">
        <f t="shared" si="14"/>
        <v>3801102</v>
      </c>
      <c r="E181" s="226" t="str">
        <f t="shared" si="13"/>
        <v>2310001610</v>
      </c>
      <c r="F181" s="226" t="str">
        <f>VLOOKUP(E181,SCC_xref!$A$6:$B$39,2,FALSE)</f>
        <v>Venting - initial completions</v>
      </c>
      <c r="G181" s="229">
        <v>0</v>
      </c>
      <c r="H181" s="229">
        <v>71.618433837392018</v>
      </c>
      <c r="I181" s="229">
        <v>0</v>
      </c>
      <c r="J181" s="229">
        <v>0</v>
      </c>
      <c r="K181" s="229">
        <v>0</v>
      </c>
    </row>
    <row r="182" spans="1:11" x14ac:dyDescent="0.2">
      <c r="A182" s="226" t="str">
        <f t="shared" si="12"/>
        <v>Completions and Recompletions</v>
      </c>
      <c r="B182" s="226" t="str">
        <f>VLOOKUP(D182,fips_xref!$A$5:$C$286,2,FALSE)</f>
        <v>BURKE, ND_Non-Tribal</v>
      </c>
      <c r="C182" s="227" t="str">
        <f t="shared" si="8"/>
        <v>38</v>
      </c>
      <c r="D182" s="228" t="str">
        <f t="shared" si="14"/>
        <v>3801302</v>
      </c>
      <c r="E182" s="226" t="str">
        <f t="shared" si="13"/>
        <v>2310001610</v>
      </c>
      <c r="F182" s="226" t="str">
        <f>VLOOKUP(E182,SCC_xref!$A$6:$B$39,2,FALSE)</f>
        <v>Venting - initial completions</v>
      </c>
      <c r="G182" s="229">
        <v>0</v>
      </c>
      <c r="H182" s="229">
        <v>61.405696882240441</v>
      </c>
      <c r="I182" s="229">
        <v>0</v>
      </c>
      <c r="J182" s="229">
        <v>0</v>
      </c>
      <c r="K182" s="229">
        <v>0</v>
      </c>
    </row>
    <row r="183" spans="1:11" x14ac:dyDescent="0.2">
      <c r="A183" s="226" t="str">
        <f t="shared" si="12"/>
        <v>Completions and Recompletions</v>
      </c>
      <c r="B183" s="226" t="str">
        <f>VLOOKUP(D183,fips_xref!$A$5:$C$286,2,FALSE)</f>
        <v>DIVIDE, ND_Non-Tribal</v>
      </c>
      <c r="C183" s="227" t="str">
        <f t="shared" si="8"/>
        <v>38</v>
      </c>
      <c r="D183" s="228" t="str">
        <f t="shared" si="14"/>
        <v>3802302</v>
      </c>
      <c r="E183" s="226" t="str">
        <f t="shared" si="13"/>
        <v>2310001610</v>
      </c>
      <c r="F183" s="226" t="str">
        <f>VLOOKUP(E183,SCC_xref!$A$6:$B$39,2,FALSE)</f>
        <v>Venting - initial completions</v>
      </c>
      <c r="G183" s="229">
        <v>0</v>
      </c>
      <c r="H183" s="229">
        <v>33.275423952607767</v>
      </c>
      <c r="I183" s="229">
        <v>0</v>
      </c>
      <c r="J183" s="229">
        <v>0</v>
      </c>
      <c r="K183" s="229">
        <v>0</v>
      </c>
    </row>
    <row r="184" spans="1:11" x14ac:dyDescent="0.2">
      <c r="A184" s="226" t="str">
        <f t="shared" si="12"/>
        <v>Completions and Recompletions</v>
      </c>
      <c r="B184" s="226" t="str">
        <f>VLOOKUP(D184,fips_xref!$A$5:$C$286,2,FALSE)</f>
        <v>DUNN, ND_Non-Tribal</v>
      </c>
      <c r="C184" s="227" t="str">
        <f t="shared" ref="C184:C197" si="15">LEFT(D184,2)</f>
        <v>38</v>
      </c>
      <c r="D184" s="228" t="str">
        <f t="shared" si="14"/>
        <v>3802502</v>
      </c>
      <c r="E184" s="226" t="str">
        <f t="shared" si="13"/>
        <v>2310001610</v>
      </c>
      <c r="F184" s="226" t="str">
        <f>VLOOKUP(E184,SCC_xref!$A$6:$B$39,2,FALSE)</f>
        <v>Venting - initial completions</v>
      </c>
      <c r="G184" s="229">
        <v>0</v>
      </c>
      <c r="H184" s="229">
        <v>364.98684392461507</v>
      </c>
      <c r="I184" s="229">
        <v>0</v>
      </c>
      <c r="J184" s="229">
        <v>0</v>
      </c>
      <c r="K184" s="229">
        <v>0</v>
      </c>
    </row>
    <row r="185" spans="1:11" x14ac:dyDescent="0.2">
      <c r="A185" s="226" t="str">
        <f t="shared" si="12"/>
        <v>Completions and Recompletions</v>
      </c>
      <c r="B185" s="226" t="str">
        <f>VLOOKUP(D185,fips_xref!$A$5:$C$286,2,FALSE)</f>
        <v>GOLDEN VALLEY, ND_Non-Tribal</v>
      </c>
      <c r="C185" s="227" t="str">
        <f t="shared" si="15"/>
        <v>38</v>
      </c>
      <c r="D185" s="228" t="str">
        <f t="shared" si="14"/>
        <v>3803302</v>
      </c>
      <c r="E185" s="226" t="str">
        <f t="shared" si="13"/>
        <v>2310001610</v>
      </c>
      <c r="F185" s="226" t="str">
        <f>VLOOKUP(E185,SCC_xref!$A$6:$B$39,2,FALSE)</f>
        <v>Venting - initial completions</v>
      </c>
      <c r="G185" s="229">
        <v>0</v>
      </c>
      <c r="H185" s="229">
        <v>1.62886690677101</v>
      </c>
      <c r="I185" s="229">
        <v>0</v>
      </c>
      <c r="J185" s="229">
        <v>0</v>
      </c>
      <c r="K185" s="229">
        <v>0</v>
      </c>
    </row>
    <row r="186" spans="1:11" x14ac:dyDescent="0.2">
      <c r="A186" s="226" t="str">
        <f t="shared" si="12"/>
        <v>Completions and Recompletions</v>
      </c>
      <c r="B186" s="226" t="str">
        <f>VLOOKUP(D186,fips_xref!$A$5:$C$286,2,FALSE)</f>
        <v>MC HENRY, ND_Non-Tribal</v>
      </c>
      <c r="C186" s="227" t="str">
        <f t="shared" si="15"/>
        <v>38</v>
      </c>
      <c r="D186" s="228" t="str">
        <f t="shared" si="14"/>
        <v>3804902</v>
      </c>
      <c r="E186" s="226" t="str">
        <f t="shared" si="13"/>
        <v>2310001610</v>
      </c>
      <c r="F186" s="226" t="str">
        <f>VLOOKUP(E186,SCC_xref!$A$6:$B$39,2,FALSE)</f>
        <v>Venting - initial completions</v>
      </c>
      <c r="G186" s="229">
        <v>0</v>
      </c>
      <c r="H186" s="229">
        <v>0</v>
      </c>
      <c r="I186" s="229">
        <v>0</v>
      </c>
      <c r="J186" s="229">
        <v>0</v>
      </c>
      <c r="K186" s="229">
        <v>0</v>
      </c>
    </row>
    <row r="187" spans="1:11" x14ac:dyDescent="0.2">
      <c r="A187" s="226" t="str">
        <f t="shared" si="12"/>
        <v>Completions and Recompletions</v>
      </c>
      <c r="B187" s="226" t="str">
        <f>VLOOKUP(D187,fips_xref!$A$5:$C$286,2,FALSE)</f>
        <v>MCKENZIE, ND_Non-Tribal</v>
      </c>
      <c r="C187" s="227" t="str">
        <f t="shared" si="15"/>
        <v>38</v>
      </c>
      <c r="D187" s="228" t="str">
        <f t="shared" si="14"/>
        <v>3805302</v>
      </c>
      <c r="E187" s="226" t="str">
        <f t="shared" si="13"/>
        <v>2310001610</v>
      </c>
      <c r="F187" s="226" t="str">
        <f>VLOOKUP(E187,SCC_xref!$A$6:$B$39,2,FALSE)</f>
        <v>Venting - initial completions</v>
      </c>
      <c r="G187" s="229">
        <v>0</v>
      </c>
      <c r="H187" s="229">
        <v>546.0927125959696</v>
      </c>
      <c r="I187" s="229">
        <v>0</v>
      </c>
      <c r="J187" s="229">
        <v>0</v>
      </c>
      <c r="K187" s="229">
        <v>0</v>
      </c>
    </row>
    <row r="188" spans="1:11" x14ac:dyDescent="0.2">
      <c r="A188" s="226" t="str">
        <f t="shared" si="12"/>
        <v>Completions and Recompletions</v>
      </c>
      <c r="B188" s="226" t="str">
        <f>VLOOKUP(D188,fips_xref!$A$5:$C$286,2,FALSE)</f>
        <v>MCLEAN, ND_Non-Tribal</v>
      </c>
      <c r="C188" s="227" t="str">
        <f t="shared" si="15"/>
        <v>38</v>
      </c>
      <c r="D188" s="228" t="str">
        <f t="shared" si="14"/>
        <v>3805502</v>
      </c>
      <c r="E188" s="226" t="str">
        <f t="shared" si="13"/>
        <v>2310001610</v>
      </c>
      <c r="F188" s="226" t="str">
        <f>VLOOKUP(E188,SCC_xref!$A$6:$B$39,2,FALSE)</f>
        <v>Venting - initial completions</v>
      </c>
      <c r="G188" s="229">
        <v>0</v>
      </c>
      <c r="H188" s="229">
        <v>0</v>
      </c>
      <c r="I188" s="229">
        <v>0</v>
      </c>
      <c r="J188" s="229">
        <v>0</v>
      </c>
      <c r="K188" s="229">
        <v>0</v>
      </c>
    </row>
    <row r="189" spans="1:11" x14ac:dyDescent="0.2">
      <c r="A189" s="226" t="str">
        <f t="shared" si="12"/>
        <v>Completions and Recompletions</v>
      </c>
      <c r="B189" s="226" t="str">
        <f>VLOOKUP(D189,fips_xref!$A$5:$C$286,2,FALSE)</f>
        <v>MERCER, ND_Non-Tribal</v>
      </c>
      <c r="C189" s="227" t="str">
        <f t="shared" si="15"/>
        <v>38</v>
      </c>
      <c r="D189" s="228" t="str">
        <f t="shared" si="14"/>
        <v>3805702</v>
      </c>
      <c r="E189" s="226" t="str">
        <f t="shared" si="13"/>
        <v>2310001610</v>
      </c>
      <c r="F189" s="226" t="str">
        <f>VLOOKUP(E189,SCC_xref!$A$6:$B$39,2,FALSE)</f>
        <v>Venting - initial completions</v>
      </c>
      <c r="G189" s="229">
        <v>0</v>
      </c>
      <c r="H189" s="229">
        <v>2.5855030266206499E-2</v>
      </c>
      <c r="I189" s="229">
        <v>0</v>
      </c>
      <c r="J189" s="229">
        <v>0</v>
      </c>
      <c r="K189" s="229">
        <v>0</v>
      </c>
    </row>
    <row r="190" spans="1:11" x14ac:dyDescent="0.2">
      <c r="A190" s="226" t="str">
        <f t="shared" si="12"/>
        <v>Completions and Recompletions</v>
      </c>
      <c r="B190" s="226" t="str">
        <f>VLOOKUP(D190,fips_xref!$A$5:$C$286,2,FALSE)</f>
        <v>MOUNTRAIL, ND_Non-Tribal</v>
      </c>
      <c r="C190" s="227" t="str">
        <f t="shared" si="15"/>
        <v>38</v>
      </c>
      <c r="D190" s="228" t="str">
        <f t="shared" si="14"/>
        <v>3806102</v>
      </c>
      <c r="E190" s="226" t="str">
        <f t="shared" si="13"/>
        <v>2310001610</v>
      </c>
      <c r="F190" s="226" t="str">
        <f>VLOOKUP(E190,SCC_xref!$A$6:$B$39,2,FALSE)</f>
        <v>Venting - initial completions</v>
      </c>
      <c r="G190" s="229">
        <v>0</v>
      </c>
      <c r="H190" s="229">
        <v>747.21037469336795</v>
      </c>
      <c r="I190" s="229">
        <v>0</v>
      </c>
      <c r="J190" s="229">
        <v>0</v>
      </c>
      <c r="K190" s="229">
        <v>0</v>
      </c>
    </row>
    <row r="191" spans="1:11" x14ac:dyDescent="0.2">
      <c r="A191" s="226" t="str">
        <f t="shared" si="12"/>
        <v>Completions and Recompletions</v>
      </c>
      <c r="B191" s="226" t="str">
        <f>VLOOKUP(D191,fips_xref!$A$5:$C$286,2,FALSE)</f>
        <v>RENVILLE, ND_Non-Tribal</v>
      </c>
      <c r="C191" s="227" t="str">
        <f t="shared" si="15"/>
        <v>38</v>
      </c>
      <c r="D191" s="228" t="str">
        <f t="shared" si="14"/>
        <v>3807502</v>
      </c>
      <c r="E191" s="226" t="str">
        <f t="shared" si="13"/>
        <v>2310001610</v>
      </c>
      <c r="F191" s="226" t="str">
        <f>VLOOKUP(E191,SCC_xref!$A$6:$B$39,2,FALSE)</f>
        <v>Venting - initial completions</v>
      </c>
      <c r="G191" s="229">
        <v>0</v>
      </c>
      <c r="H191" s="229">
        <v>12.539689679110154</v>
      </c>
      <c r="I191" s="229">
        <v>0</v>
      </c>
      <c r="J191" s="229">
        <v>0</v>
      </c>
      <c r="K191" s="229">
        <v>0</v>
      </c>
    </row>
    <row r="192" spans="1:11" x14ac:dyDescent="0.2">
      <c r="A192" s="226" t="str">
        <f t="shared" si="12"/>
        <v>Completions and Recompletions</v>
      </c>
      <c r="B192" s="226" t="str">
        <f>VLOOKUP(D192,fips_xref!$A$5:$C$286,2,FALSE)</f>
        <v>SLOPE, ND_Non-Tribal</v>
      </c>
      <c r="C192" s="227" t="str">
        <f t="shared" si="15"/>
        <v>38</v>
      </c>
      <c r="D192" s="228" t="str">
        <f t="shared" si="14"/>
        <v>3808702</v>
      </c>
      <c r="E192" s="226" t="str">
        <f t="shared" si="13"/>
        <v>2310001610</v>
      </c>
      <c r="F192" s="226" t="str">
        <f>VLOOKUP(E192,SCC_xref!$A$6:$B$39,2,FALSE)</f>
        <v>Venting - initial completions</v>
      </c>
      <c r="G192" s="229">
        <v>0</v>
      </c>
      <c r="H192" s="229">
        <v>0.54295563559033655</v>
      </c>
      <c r="I192" s="229">
        <v>0</v>
      </c>
      <c r="J192" s="229">
        <v>0</v>
      </c>
      <c r="K192" s="229">
        <v>0</v>
      </c>
    </row>
    <row r="193" spans="1:11" x14ac:dyDescent="0.2">
      <c r="A193" s="226" t="str">
        <f t="shared" si="12"/>
        <v>Completions and Recompletions</v>
      </c>
      <c r="B193" s="226" t="str">
        <f>VLOOKUP(D193,fips_xref!$A$5:$C$286,2,FALSE)</f>
        <v>STARK, ND_Non-Tribal</v>
      </c>
      <c r="C193" s="227" t="str">
        <f t="shared" si="15"/>
        <v>38</v>
      </c>
      <c r="D193" s="228" t="str">
        <f t="shared" si="14"/>
        <v>3808902</v>
      </c>
      <c r="E193" s="226" t="str">
        <f t="shared" si="13"/>
        <v>2310001610</v>
      </c>
      <c r="F193" s="226" t="str">
        <f>VLOOKUP(E193,SCC_xref!$A$6:$B$39,2,FALSE)</f>
        <v>Venting - initial completions</v>
      </c>
      <c r="G193" s="229">
        <v>0</v>
      </c>
      <c r="H193" s="229">
        <v>0.61190238296688715</v>
      </c>
      <c r="I193" s="229">
        <v>0</v>
      </c>
      <c r="J193" s="229">
        <v>0</v>
      </c>
      <c r="K193" s="229">
        <v>0</v>
      </c>
    </row>
    <row r="194" spans="1:11" x14ac:dyDescent="0.2">
      <c r="A194" s="226" t="str">
        <f t="shared" si="12"/>
        <v>Completions and Recompletions</v>
      </c>
      <c r="B194" s="226" t="str">
        <f>VLOOKUP(D194,fips_xref!$A$5:$C$286,2,FALSE)</f>
        <v>WARD, ND_Non-Tribal</v>
      </c>
      <c r="C194" s="227" t="str">
        <f t="shared" si="15"/>
        <v>38</v>
      </c>
      <c r="D194" s="228" t="str">
        <f t="shared" si="14"/>
        <v>3810102</v>
      </c>
      <c r="E194" s="226" t="str">
        <f t="shared" si="13"/>
        <v>2310001610</v>
      </c>
      <c r="F194" s="226" t="str">
        <f>VLOOKUP(E194,SCC_xref!$A$6:$B$39,2,FALSE)</f>
        <v>Venting - initial completions</v>
      </c>
      <c r="G194" s="229">
        <v>0</v>
      </c>
      <c r="H194" s="229">
        <v>0.82736096851860796</v>
      </c>
      <c r="I194" s="229">
        <v>0</v>
      </c>
      <c r="J194" s="229">
        <v>0</v>
      </c>
      <c r="K194" s="229">
        <v>0</v>
      </c>
    </row>
    <row r="195" spans="1:11" x14ac:dyDescent="0.2">
      <c r="A195" s="226" t="str">
        <f t="shared" si="12"/>
        <v>Completions and Recompletions</v>
      </c>
      <c r="B195" s="226" t="str">
        <f>VLOOKUP(D195,fips_xref!$A$5:$C$286,2,FALSE)</f>
        <v>WILLIAMS, ND_Non-Tribal</v>
      </c>
      <c r="C195" s="227" t="str">
        <f t="shared" si="15"/>
        <v>38</v>
      </c>
      <c r="D195" s="228" t="str">
        <f t="shared" si="14"/>
        <v>3810502</v>
      </c>
      <c r="E195" s="226" t="str">
        <f t="shared" si="13"/>
        <v>2310001610</v>
      </c>
      <c r="F195" s="226" t="str">
        <f>VLOOKUP(E195,SCC_xref!$A$6:$B$39,2,FALSE)</f>
        <v>Venting - initial completions</v>
      </c>
      <c r="G195" s="229">
        <v>0</v>
      </c>
      <c r="H195" s="229">
        <v>181.11448701477656</v>
      </c>
      <c r="I195" s="229">
        <v>0</v>
      </c>
      <c r="J195" s="229">
        <v>0</v>
      </c>
      <c r="K195" s="229">
        <v>0</v>
      </c>
    </row>
    <row r="196" spans="1:11" x14ac:dyDescent="0.2">
      <c r="A196" s="226" t="str">
        <f t="shared" si="12"/>
        <v>Completions and Recompletions</v>
      </c>
      <c r="B196" s="226" t="str">
        <f>VLOOKUP(D196,fips_xref!$A$5:$C$286,2,FALSE)</f>
        <v>HARDING, SD_Non-Tribal</v>
      </c>
      <c r="C196" s="227" t="str">
        <f t="shared" si="15"/>
        <v>46</v>
      </c>
      <c r="D196" s="228" t="str">
        <f t="shared" si="14"/>
        <v>4606302</v>
      </c>
      <c r="E196" s="226" t="str">
        <f t="shared" si="13"/>
        <v>2310001610</v>
      </c>
      <c r="F196" s="226" t="str">
        <f>VLOOKUP(E196,SCC_xref!$A$6:$B$39,2,FALSE)</f>
        <v>Venting - initial completions</v>
      </c>
      <c r="G196" s="229">
        <v>0</v>
      </c>
      <c r="H196" s="229">
        <v>23.640116006734814</v>
      </c>
      <c r="I196" s="229">
        <v>0</v>
      </c>
      <c r="J196" s="229">
        <v>0</v>
      </c>
      <c r="K196" s="229">
        <v>0</v>
      </c>
    </row>
    <row r="197" spans="1:11" x14ac:dyDescent="0.2">
      <c r="A197" s="226" t="str">
        <f t="shared" si="12"/>
        <v>Completions and Recompletions</v>
      </c>
      <c r="B197" s="226" t="str">
        <f>VLOOKUP(D197,fips_xref!$A$5:$C$286,2,FALSE)</f>
        <v>BUTTE, SD_Non-Tribal</v>
      </c>
      <c r="C197" s="227" t="str">
        <f t="shared" si="15"/>
        <v>46</v>
      </c>
      <c r="D197" s="228" t="str">
        <f t="shared" si="14"/>
        <v>4601902</v>
      </c>
      <c r="E197" s="226" t="str">
        <f t="shared" si="13"/>
        <v>2310001610</v>
      </c>
      <c r="F197" s="226" t="str">
        <f>VLOOKUP(E197,SCC_xref!$A$6:$B$39,2,FALSE)</f>
        <v>Venting - initial completions</v>
      </c>
      <c r="G197" s="229">
        <v>0</v>
      </c>
      <c r="H197" s="229">
        <v>0</v>
      </c>
      <c r="I197" s="229">
        <v>0</v>
      </c>
      <c r="J197" s="229">
        <v>0</v>
      </c>
      <c r="K197" s="229">
        <v>0</v>
      </c>
    </row>
    <row r="198" spans="1:11" x14ac:dyDescent="0.2">
      <c r="A198" s="33" t="s">
        <v>12974</v>
      </c>
      <c r="B198" s="33" t="str">
        <f>VLOOKUP(D198,fips_xref!$A$5:$C$286,2,FALSE)</f>
        <v>CARTER, MT</v>
      </c>
      <c r="C198" s="34" t="str">
        <f t="shared" ref="C198:C679" si="16">LEFT(D198,2)</f>
        <v>30</v>
      </c>
      <c r="D198" s="202">
        <f>fips_xref!A5</f>
        <v>30011</v>
      </c>
      <c r="E198" s="33" t="str">
        <f>SCC_xref!A$18</f>
        <v>2310001620</v>
      </c>
      <c r="F198" s="33" t="str">
        <f>VLOOKUP(E198,SCC_xref!$A$6:$B$39,2,FALSE)</f>
        <v>Venting - recompletions</v>
      </c>
      <c r="G198" s="36">
        <v>0</v>
      </c>
      <c r="H198" s="36">
        <v>3.7578995184832933</v>
      </c>
      <c r="I198" s="36">
        <v>0</v>
      </c>
      <c r="J198" s="36">
        <v>0</v>
      </c>
      <c r="K198" s="36">
        <v>0</v>
      </c>
    </row>
    <row r="199" spans="1:11" x14ac:dyDescent="0.2">
      <c r="A199" s="33" t="s">
        <v>12974</v>
      </c>
      <c r="B199" s="33" t="str">
        <f>VLOOKUP(D199,fips_xref!$A$5:$C$286,2,FALSE)</f>
        <v>CUSTER, MT</v>
      </c>
      <c r="C199" s="34" t="str">
        <f t="shared" ref="C199:C227" si="17">LEFT(D199,2)</f>
        <v>30</v>
      </c>
      <c r="D199" s="202">
        <f>fips_xref!A6</f>
        <v>30017</v>
      </c>
      <c r="E199" s="33" t="str">
        <f>SCC_xref!A$18</f>
        <v>2310001620</v>
      </c>
      <c r="F199" s="33" t="str">
        <f>VLOOKUP(E199,SCC_xref!$A$6:$B$39,2,FALSE)</f>
        <v>Venting - recompletions</v>
      </c>
      <c r="G199" s="36">
        <v>0</v>
      </c>
      <c r="H199" s="36">
        <v>0.62631658641388221</v>
      </c>
      <c r="I199" s="36">
        <v>0</v>
      </c>
      <c r="J199" s="36">
        <v>0</v>
      </c>
      <c r="K199" s="36">
        <v>0</v>
      </c>
    </row>
    <row r="200" spans="1:11" x14ac:dyDescent="0.2">
      <c r="A200" s="33" t="s">
        <v>12974</v>
      </c>
      <c r="B200" s="33" t="str">
        <f>VLOOKUP(D200,fips_xref!$A$5:$C$286,2,FALSE)</f>
        <v>DANIELS, MT</v>
      </c>
      <c r="C200" s="34" t="str">
        <f t="shared" si="17"/>
        <v>30</v>
      </c>
      <c r="D200" s="202">
        <f>fips_xref!A7</f>
        <v>30019</v>
      </c>
      <c r="E200" s="33" t="str">
        <f>SCC_xref!A$18</f>
        <v>2310001620</v>
      </c>
      <c r="F200" s="33" t="str">
        <f>VLOOKUP(E200,SCC_xref!$A$6:$B$39,2,FALSE)</f>
        <v>Venting - recompletions</v>
      </c>
      <c r="G200" s="36">
        <v>0</v>
      </c>
      <c r="H200" s="36">
        <v>0.62631658641388221</v>
      </c>
      <c r="I200" s="36">
        <v>0</v>
      </c>
      <c r="J200" s="36">
        <v>0</v>
      </c>
      <c r="K200" s="36">
        <v>0</v>
      </c>
    </row>
    <row r="201" spans="1:11" x14ac:dyDescent="0.2">
      <c r="A201" s="33" t="s">
        <v>12974</v>
      </c>
      <c r="B201" s="33" t="str">
        <f>VLOOKUP(D201,fips_xref!$A$5:$C$286,2,FALSE)</f>
        <v>DAWSON, MT</v>
      </c>
      <c r="C201" s="34" t="str">
        <f t="shared" si="17"/>
        <v>30</v>
      </c>
      <c r="D201" s="202">
        <f>fips_xref!A8</f>
        <v>30021</v>
      </c>
      <c r="E201" s="33" t="str">
        <f>SCC_xref!A$18</f>
        <v>2310001620</v>
      </c>
      <c r="F201" s="33" t="str">
        <f>VLOOKUP(E201,SCC_xref!$A$6:$B$39,2,FALSE)</f>
        <v>Venting - recompletions</v>
      </c>
      <c r="G201" s="36">
        <v>0</v>
      </c>
      <c r="H201" s="36">
        <v>13.361420510162821</v>
      </c>
      <c r="I201" s="36">
        <v>0</v>
      </c>
      <c r="J201" s="36">
        <v>0</v>
      </c>
      <c r="K201" s="36">
        <v>0</v>
      </c>
    </row>
    <row r="202" spans="1:11" x14ac:dyDescent="0.2">
      <c r="A202" s="33" t="s">
        <v>12974</v>
      </c>
      <c r="B202" s="33" t="str">
        <f>VLOOKUP(D202,fips_xref!$A$5:$C$286,2,FALSE)</f>
        <v>FALLON, MT</v>
      </c>
      <c r="C202" s="34" t="str">
        <f t="shared" si="17"/>
        <v>30</v>
      </c>
      <c r="D202" s="202">
        <f>fips_xref!A9</f>
        <v>30025</v>
      </c>
      <c r="E202" s="33" t="str">
        <f>SCC_xref!A$18</f>
        <v>2310001620</v>
      </c>
      <c r="F202" s="33" t="str">
        <f>VLOOKUP(E202,SCC_xref!$A$6:$B$39,2,FALSE)</f>
        <v>Venting - recompletions</v>
      </c>
      <c r="G202" s="36">
        <v>0</v>
      </c>
      <c r="H202" s="36">
        <v>293.32493463716816</v>
      </c>
      <c r="I202" s="36">
        <v>0</v>
      </c>
      <c r="J202" s="36">
        <v>0</v>
      </c>
      <c r="K202" s="36">
        <v>0</v>
      </c>
    </row>
    <row r="203" spans="1:11" x14ac:dyDescent="0.2">
      <c r="A203" s="33" t="s">
        <v>12974</v>
      </c>
      <c r="B203" s="33" t="str">
        <f>VLOOKUP(D203,fips_xref!$A$5:$C$286,2,FALSE)</f>
        <v>GARFIELD, MT</v>
      </c>
      <c r="C203" s="34" t="str">
        <f t="shared" si="17"/>
        <v>30</v>
      </c>
      <c r="D203" s="202">
        <f>fips_xref!A10</f>
        <v>30033</v>
      </c>
      <c r="E203" s="33" t="str">
        <f>SCC_xref!A$18</f>
        <v>2310001620</v>
      </c>
      <c r="F203" s="33" t="str">
        <f>VLOOKUP(E203,SCC_xref!$A$6:$B$39,2,FALSE)</f>
        <v>Venting - recompletions</v>
      </c>
      <c r="G203" s="36">
        <v>0</v>
      </c>
      <c r="H203" s="36">
        <v>2.5052663456555289</v>
      </c>
      <c r="I203" s="36">
        <v>0</v>
      </c>
      <c r="J203" s="36">
        <v>0</v>
      </c>
      <c r="K203" s="36">
        <v>0</v>
      </c>
    </row>
    <row r="204" spans="1:11" x14ac:dyDescent="0.2">
      <c r="A204" s="33" t="s">
        <v>12974</v>
      </c>
      <c r="B204" s="33" t="str">
        <f>VLOOKUP(D204,fips_xref!$A$5:$C$286,2,FALSE)</f>
        <v>MCCONE, MT</v>
      </c>
      <c r="C204" s="34" t="str">
        <f t="shared" si="17"/>
        <v>30</v>
      </c>
      <c r="D204" s="202">
        <f>fips_xref!A11</f>
        <v>30055</v>
      </c>
      <c r="E204" s="33" t="str">
        <f>SCC_xref!A$18</f>
        <v>2310001620</v>
      </c>
      <c r="F204" s="33" t="str">
        <f>VLOOKUP(E204,SCC_xref!$A$6:$B$39,2,FALSE)</f>
        <v>Venting - recompletions</v>
      </c>
      <c r="G204" s="36">
        <v>0</v>
      </c>
      <c r="H204" s="36">
        <v>1.0438609773564704</v>
      </c>
      <c r="I204" s="36">
        <v>0</v>
      </c>
      <c r="J204" s="36">
        <v>0</v>
      </c>
      <c r="K204" s="36">
        <v>0</v>
      </c>
    </row>
    <row r="205" spans="1:11" x14ac:dyDescent="0.2">
      <c r="A205" s="33" t="s">
        <v>12974</v>
      </c>
      <c r="B205" s="33" t="str">
        <f>VLOOKUP(D205,fips_xref!$A$5:$C$286,2,FALSE)</f>
        <v>PRAIRIE, MT</v>
      </c>
      <c r="C205" s="34" t="str">
        <f t="shared" si="17"/>
        <v>30</v>
      </c>
      <c r="D205" s="202">
        <f>fips_xref!A12</f>
        <v>30079</v>
      </c>
      <c r="E205" s="33" t="str">
        <f>SCC_xref!A$18</f>
        <v>2310001620</v>
      </c>
      <c r="F205" s="33" t="str">
        <f>VLOOKUP(E205,SCC_xref!$A$6:$B$39,2,FALSE)</f>
        <v>Venting - recompletions</v>
      </c>
      <c r="G205" s="36">
        <v>0</v>
      </c>
      <c r="H205" s="36">
        <v>2.7140385411268233</v>
      </c>
      <c r="I205" s="36">
        <v>0</v>
      </c>
      <c r="J205" s="36">
        <v>0</v>
      </c>
      <c r="K205" s="36">
        <v>0</v>
      </c>
    </row>
    <row r="206" spans="1:11" x14ac:dyDescent="0.2">
      <c r="A206" s="33" t="s">
        <v>12974</v>
      </c>
      <c r="B206" s="33" t="str">
        <f>VLOOKUP(D206,fips_xref!$A$5:$C$286,2,FALSE)</f>
        <v>RICHLAND, MT</v>
      </c>
      <c r="C206" s="34" t="str">
        <f t="shared" si="17"/>
        <v>30</v>
      </c>
      <c r="D206" s="202">
        <f>fips_xref!A13</f>
        <v>30083</v>
      </c>
      <c r="E206" s="33" t="str">
        <f>SCC_xref!A$18</f>
        <v>2310001620</v>
      </c>
      <c r="F206" s="33" t="str">
        <f>VLOOKUP(E206,SCC_xref!$A$6:$B$39,2,FALSE)</f>
        <v>Venting - recompletions</v>
      </c>
      <c r="G206" s="36">
        <v>0</v>
      </c>
      <c r="H206" s="36">
        <v>196.03709154754515</v>
      </c>
      <c r="I206" s="36">
        <v>0</v>
      </c>
      <c r="J206" s="36">
        <v>0</v>
      </c>
      <c r="K206" s="36">
        <v>0</v>
      </c>
    </row>
    <row r="207" spans="1:11" x14ac:dyDescent="0.2">
      <c r="A207" s="33" t="s">
        <v>12974</v>
      </c>
      <c r="B207" s="33" t="str">
        <f>VLOOKUP(D207,fips_xref!$A$5:$C$286,2,FALSE)</f>
        <v>ROOSEVELT, MT</v>
      </c>
      <c r="C207" s="34" t="str">
        <f t="shared" si="17"/>
        <v>30</v>
      </c>
      <c r="D207" s="202">
        <f>fips_xref!A14</f>
        <v>30085</v>
      </c>
      <c r="E207" s="33" t="str">
        <f>SCC_xref!A$18</f>
        <v>2310001620</v>
      </c>
      <c r="F207" s="33" t="str">
        <f>VLOOKUP(E207,SCC_xref!$A$6:$B$39,2,FALSE)</f>
        <v>Venting - recompletions</v>
      </c>
      <c r="G207" s="36">
        <v>0</v>
      </c>
      <c r="H207" s="36">
        <v>37.578995184832934</v>
      </c>
      <c r="I207" s="36">
        <v>0</v>
      </c>
      <c r="J207" s="36">
        <v>0</v>
      </c>
      <c r="K207" s="36">
        <v>0</v>
      </c>
    </row>
    <row r="208" spans="1:11" x14ac:dyDescent="0.2">
      <c r="A208" s="33" t="s">
        <v>12974</v>
      </c>
      <c r="B208" s="33" t="str">
        <f>VLOOKUP(D208,fips_xref!$A$5:$C$286,2,FALSE)</f>
        <v>SHERIDAN, MT</v>
      </c>
      <c r="C208" s="34" t="str">
        <f t="shared" si="17"/>
        <v>30</v>
      </c>
      <c r="D208" s="202">
        <f>fips_xref!A15</f>
        <v>30091</v>
      </c>
      <c r="E208" s="33" t="str">
        <f>SCC_xref!A$18</f>
        <v>2310001620</v>
      </c>
      <c r="F208" s="33" t="str">
        <f>VLOOKUP(E208,SCC_xref!$A$6:$B$39,2,FALSE)</f>
        <v>Venting - recompletions</v>
      </c>
      <c r="G208" s="36">
        <v>0</v>
      </c>
      <c r="H208" s="36">
        <v>44.259705439914349</v>
      </c>
      <c r="I208" s="36">
        <v>0</v>
      </c>
      <c r="J208" s="36">
        <v>0</v>
      </c>
      <c r="K208" s="36">
        <v>0</v>
      </c>
    </row>
    <row r="209" spans="1:11" x14ac:dyDescent="0.2">
      <c r="A209" s="33" t="s">
        <v>12974</v>
      </c>
      <c r="B209" s="33" t="str">
        <f>VLOOKUP(D209,fips_xref!$A$5:$C$286,2,FALSE)</f>
        <v>VALLEY, MT</v>
      </c>
      <c r="C209" s="34" t="str">
        <f t="shared" si="17"/>
        <v>30</v>
      </c>
      <c r="D209" s="202">
        <f>fips_xref!A16</f>
        <v>30105</v>
      </c>
      <c r="E209" s="33" t="str">
        <f>SCC_xref!A$18</f>
        <v>2310001620</v>
      </c>
      <c r="F209" s="33" t="str">
        <f>VLOOKUP(E209,SCC_xref!$A$6:$B$39,2,FALSE)</f>
        <v>Venting - recompletions</v>
      </c>
      <c r="G209" s="36">
        <v>0</v>
      </c>
      <c r="H209" s="36">
        <v>37.161450793890346</v>
      </c>
      <c r="I209" s="36">
        <v>0</v>
      </c>
      <c r="J209" s="36">
        <v>0</v>
      </c>
      <c r="K209" s="36">
        <v>0</v>
      </c>
    </row>
    <row r="210" spans="1:11" x14ac:dyDescent="0.2">
      <c r="A210" s="33" t="s">
        <v>12974</v>
      </c>
      <c r="B210" s="33" t="str">
        <f>VLOOKUP(D210,fips_xref!$A$5:$C$286,2,FALSE)</f>
        <v>WIBAUX, MT</v>
      </c>
      <c r="C210" s="34" t="str">
        <f t="shared" si="17"/>
        <v>30</v>
      </c>
      <c r="D210" s="202">
        <f>fips_xref!A17</f>
        <v>30109</v>
      </c>
      <c r="E210" s="33" t="str">
        <f>SCC_xref!A$18</f>
        <v>2310001620</v>
      </c>
      <c r="F210" s="33" t="str">
        <f>VLOOKUP(E210,SCC_xref!$A$6:$B$39,2,FALSE)</f>
        <v>Venting - recompletions</v>
      </c>
      <c r="G210" s="36">
        <v>0</v>
      </c>
      <c r="H210" s="36">
        <v>25.261435652026584</v>
      </c>
      <c r="I210" s="36">
        <v>0</v>
      </c>
      <c r="J210" s="36">
        <v>0</v>
      </c>
      <c r="K210" s="36">
        <v>0</v>
      </c>
    </row>
    <row r="211" spans="1:11" x14ac:dyDescent="0.2">
      <c r="A211" s="33" t="s">
        <v>12974</v>
      </c>
      <c r="B211" s="33" t="str">
        <f>VLOOKUP(D211,fips_xref!$A$5:$C$286,2,FALSE)</f>
        <v>BILLINGS, ND</v>
      </c>
      <c r="C211" s="34" t="str">
        <f t="shared" si="17"/>
        <v>38</v>
      </c>
      <c r="D211" s="202">
        <f>fips_xref!A18</f>
        <v>38007</v>
      </c>
      <c r="E211" s="33" t="str">
        <f>SCC_xref!A$18</f>
        <v>2310001620</v>
      </c>
      <c r="F211" s="33" t="str">
        <f>VLOOKUP(E211,SCC_xref!$A$6:$B$39,2,FALSE)</f>
        <v>Venting - recompletions</v>
      </c>
      <c r="G211" s="36">
        <v>0</v>
      </c>
      <c r="H211" s="36">
        <v>95.617665525852686</v>
      </c>
      <c r="I211" s="36">
        <v>0</v>
      </c>
      <c r="J211" s="36">
        <v>0</v>
      </c>
      <c r="K211" s="36">
        <v>0</v>
      </c>
    </row>
    <row r="212" spans="1:11" x14ac:dyDescent="0.2">
      <c r="A212" s="33" t="s">
        <v>12974</v>
      </c>
      <c r="B212" s="33" t="str">
        <f>VLOOKUP(D212,fips_xref!$A$5:$C$286,2,FALSE)</f>
        <v>BOTTINEAU, ND</v>
      </c>
      <c r="C212" s="34" t="str">
        <f t="shared" si="17"/>
        <v>38</v>
      </c>
      <c r="D212" s="202">
        <f>fips_xref!A19</f>
        <v>38009</v>
      </c>
      <c r="E212" s="33" t="str">
        <f>SCC_xref!A$18</f>
        <v>2310001620</v>
      </c>
      <c r="F212" s="33" t="str">
        <f>VLOOKUP(E212,SCC_xref!$A$6:$B$39,2,FALSE)</f>
        <v>Venting - recompletions</v>
      </c>
      <c r="G212" s="36">
        <v>0</v>
      </c>
      <c r="H212" s="36">
        <v>109.18785823148681</v>
      </c>
      <c r="I212" s="36">
        <v>0</v>
      </c>
      <c r="J212" s="36">
        <v>0</v>
      </c>
      <c r="K212" s="36">
        <v>0</v>
      </c>
    </row>
    <row r="213" spans="1:11" x14ac:dyDescent="0.2">
      <c r="A213" s="33" t="s">
        <v>12974</v>
      </c>
      <c r="B213" s="33" t="str">
        <f>VLOOKUP(D213,fips_xref!$A$5:$C$286,2,FALSE)</f>
        <v>BOWMAN, ND</v>
      </c>
      <c r="C213" s="34" t="str">
        <f t="shared" si="17"/>
        <v>38</v>
      </c>
      <c r="D213" s="202">
        <f>fips_xref!A20</f>
        <v>38011</v>
      </c>
      <c r="E213" s="33" t="str">
        <f>SCC_xref!A$18</f>
        <v>2310001620</v>
      </c>
      <c r="F213" s="33" t="str">
        <f>VLOOKUP(E213,SCC_xref!$A$6:$B$39,2,FALSE)</f>
        <v>Venting - recompletions</v>
      </c>
      <c r="G213" s="36">
        <v>0</v>
      </c>
      <c r="H213" s="36">
        <v>115.65979629109692</v>
      </c>
      <c r="I213" s="36">
        <v>0</v>
      </c>
      <c r="J213" s="36">
        <v>0</v>
      </c>
      <c r="K213" s="36">
        <v>0</v>
      </c>
    </row>
    <row r="214" spans="1:11" x14ac:dyDescent="0.2">
      <c r="A214" s="33" t="s">
        <v>12974</v>
      </c>
      <c r="B214" s="33" t="str">
        <f>VLOOKUP(D214,fips_xref!$A$5:$C$286,2,FALSE)</f>
        <v>BURKE, ND</v>
      </c>
      <c r="C214" s="34" t="str">
        <f t="shared" si="17"/>
        <v>38</v>
      </c>
      <c r="D214" s="202">
        <f>fips_xref!A21</f>
        <v>38013</v>
      </c>
      <c r="E214" s="33" t="str">
        <f>SCC_xref!A$18</f>
        <v>2310001620</v>
      </c>
      <c r="F214" s="33" t="str">
        <f>VLOOKUP(E214,SCC_xref!$A$6:$B$39,2,FALSE)</f>
        <v>Venting - recompletions</v>
      </c>
      <c r="G214" s="36">
        <v>0</v>
      </c>
      <c r="H214" s="36">
        <v>78.289573301735288</v>
      </c>
      <c r="I214" s="36">
        <v>0</v>
      </c>
      <c r="J214" s="36">
        <v>0</v>
      </c>
      <c r="K214" s="36">
        <v>0</v>
      </c>
    </row>
    <row r="215" spans="1:11" x14ac:dyDescent="0.2">
      <c r="A215" s="33" t="s">
        <v>12974</v>
      </c>
      <c r="B215" s="33" t="str">
        <f>VLOOKUP(D215,fips_xref!$A$5:$C$286,2,FALSE)</f>
        <v>DIVIDE, ND</v>
      </c>
      <c r="C215" s="34" t="str">
        <f t="shared" si="17"/>
        <v>38</v>
      </c>
      <c r="D215" s="202">
        <f>fips_xref!A22</f>
        <v>38023</v>
      </c>
      <c r="E215" s="33" t="str">
        <f>SCC_xref!A$18</f>
        <v>2310001620</v>
      </c>
      <c r="F215" s="33" t="str">
        <f>VLOOKUP(E215,SCC_xref!$A$6:$B$39,2,FALSE)</f>
        <v>Venting - recompletions</v>
      </c>
      <c r="G215" s="36">
        <v>0</v>
      </c>
      <c r="H215" s="36">
        <v>29.854423952395056</v>
      </c>
      <c r="I215" s="36">
        <v>0</v>
      </c>
      <c r="J215" s="36">
        <v>0</v>
      </c>
      <c r="K215" s="36">
        <v>0</v>
      </c>
    </row>
    <row r="216" spans="1:11" x14ac:dyDescent="0.2">
      <c r="A216" s="33" t="s">
        <v>12974</v>
      </c>
      <c r="B216" s="33" t="str">
        <f>VLOOKUP(D216,fips_xref!$A$5:$C$286,2,FALSE)</f>
        <v>DUNN, ND</v>
      </c>
      <c r="C216" s="34" t="str">
        <f t="shared" si="17"/>
        <v>38</v>
      </c>
      <c r="D216" s="202">
        <f>fips_xref!A23</f>
        <v>38025</v>
      </c>
      <c r="E216" s="33" t="str">
        <f>SCC_xref!A$18</f>
        <v>2310001620</v>
      </c>
      <c r="F216" s="33" t="str">
        <f>VLOOKUP(E216,SCC_xref!$A$6:$B$39,2,FALSE)</f>
        <v>Venting - recompletions</v>
      </c>
      <c r="G216" s="36">
        <v>0</v>
      </c>
      <c r="H216" s="36">
        <v>80.377295256448221</v>
      </c>
      <c r="I216" s="36">
        <v>0</v>
      </c>
      <c r="J216" s="36">
        <v>0</v>
      </c>
      <c r="K216" s="36">
        <v>0</v>
      </c>
    </row>
    <row r="217" spans="1:11" x14ac:dyDescent="0.2">
      <c r="A217" s="33" t="s">
        <v>12974</v>
      </c>
      <c r="B217" s="33" t="str">
        <f>VLOOKUP(D217,fips_xref!$A$5:$C$286,2,FALSE)</f>
        <v>GOLDEN VALLEY, ND</v>
      </c>
      <c r="C217" s="34" t="str">
        <f t="shared" si="17"/>
        <v>38</v>
      </c>
      <c r="D217" s="202">
        <f>fips_xref!A24</f>
        <v>38033</v>
      </c>
      <c r="E217" s="33" t="str">
        <f>SCC_xref!A$18</f>
        <v>2310001620</v>
      </c>
      <c r="F217" s="33" t="str">
        <f>VLOOKUP(E217,SCC_xref!$A$6:$B$39,2,FALSE)</f>
        <v>Venting - recompletions</v>
      </c>
      <c r="G217" s="36">
        <v>0</v>
      </c>
      <c r="H217" s="36">
        <v>13.152648314691527</v>
      </c>
      <c r="I217" s="36">
        <v>0</v>
      </c>
      <c r="J217" s="36">
        <v>0</v>
      </c>
      <c r="K217" s="36">
        <v>0</v>
      </c>
    </row>
    <row r="218" spans="1:11" x14ac:dyDescent="0.2">
      <c r="A218" s="33" t="s">
        <v>12974</v>
      </c>
      <c r="B218" s="33" t="str">
        <f>VLOOKUP(D218,fips_xref!$A$5:$C$286,2,FALSE)</f>
        <v>MC HENRY, ND</v>
      </c>
      <c r="C218" s="34" t="str">
        <f t="shared" si="17"/>
        <v>38</v>
      </c>
      <c r="D218" s="202">
        <f>fips_xref!A25</f>
        <v>38049</v>
      </c>
      <c r="E218" s="33" t="str">
        <f>SCC_xref!A$18</f>
        <v>2310001620</v>
      </c>
      <c r="F218" s="33" t="str">
        <f>VLOOKUP(E218,SCC_xref!$A$6:$B$39,2,FALSE)</f>
        <v>Venting - recompletions</v>
      </c>
      <c r="G218" s="36">
        <v>0</v>
      </c>
      <c r="H218" s="36">
        <v>3.5491273230119997</v>
      </c>
      <c r="I218" s="36">
        <v>0</v>
      </c>
      <c r="J218" s="36">
        <v>0</v>
      </c>
      <c r="K218" s="36">
        <v>0</v>
      </c>
    </row>
    <row r="219" spans="1:11" x14ac:dyDescent="0.2">
      <c r="A219" s="33" t="s">
        <v>12974</v>
      </c>
      <c r="B219" s="33" t="str">
        <f>VLOOKUP(D219,fips_xref!$A$5:$C$286,2,FALSE)</f>
        <v>MCKENZIE, ND</v>
      </c>
      <c r="C219" s="34" t="str">
        <f t="shared" si="17"/>
        <v>38</v>
      </c>
      <c r="D219" s="202">
        <f>fips_xref!A26</f>
        <v>38053</v>
      </c>
      <c r="E219" s="33" t="str">
        <f>SCC_xref!A$18</f>
        <v>2310001620</v>
      </c>
      <c r="F219" s="33" t="str">
        <f>VLOOKUP(E219,SCC_xref!$A$6:$B$39,2,FALSE)</f>
        <v>Venting - recompletions</v>
      </c>
      <c r="G219" s="36">
        <v>0</v>
      </c>
      <c r="H219" s="36">
        <v>181.21426566908326</v>
      </c>
      <c r="I219" s="36">
        <v>0</v>
      </c>
      <c r="J219" s="36">
        <v>0</v>
      </c>
      <c r="K219" s="36">
        <v>0</v>
      </c>
    </row>
    <row r="220" spans="1:11" x14ac:dyDescent="0.2">
      <c r="A220" s="33" t="s">
        <v>12974</v>
      </c>
      <c r="B220" s="33" t="str">
        <f>VLOOKUP(D220,fips_xref!$A$5:$C$286,2,FALSE)</f>
        <v>MCLEAN, ND</v>
      </c>
      <c r="C220" s="34" t="str">
        <f t="shared" si="17"/>
        <v>38</v>
      </c>
      <c r="D220" s="202">
        <f>fips_xref!A27</f>
        <v>38055</v>
      </c>
      <c r="E220" s="33" t="str">
        <f>SCC_xref!A$18</f>
        <v>2310001620</v>
      </c>
      <c r="F220" s="33" t="str">
        <f>VLOOKUP(E220,SCC_xref!$A$6:$B$39,2,FALSE)</f>
        <v>Venting - recompletions</v>
      </c>
      <c r="G220" s="36">
        <v>0</v>
      </c>
      <c r="H220" s="36">
        <v>3.5491273230119997</v>
      </c>
      <c r="I220" s="36">
        <v>0</v>
      </c>
      <c r="J220" s="36">
        <v>0</v>
      </c>
      <c r="K220" s="36">
        <v>0</v>
      </c>
    </row>
    <row r="221" spans="1:11" x14ac:dyDescent="0.2">
      <c r="A221" s="33" t="s">
        <v>12974</v>
      </c>
      <c r="B221" s="33" t="str">
        <f>VLOOKUP(D221,fips_xref!$A$5:$C$286,2,FALSE)</f>
        <v>MERCER, ND</v>
      </c>
      <c r="C221" s="34" t="str">
        <f t="shared" si="17"/>
        <v>38</v>
      </c>
      <c r="D221" s="202">
        <f>fips_xref!A28</f>
        <v>38057</v>
      </c>
      <c r="E221" s="33" t="str">
        <f>SCC_xref!A$18</f>
        <v>2310001620</v>
      </c>
      <c r="F221" s="33" t="str">
        <f>VLOOKUP(E221,SCC_xref!$A$6:$B$39,2,FALSE)</f>
        <v>Venting - recompletions</v>
      </c>
      <c r="G221" s="36">
        <v>0</v>
      </c>
      <c r="H221" s="36">
        <v>0.20877219547129408</v>
      </c>
      <c r="I221" s="36">
        <v>0</v>
      </c>
      <c r="J221" s="36">
        <v>0</v>
      </c>
      <c r="K221" s="36">
        <v>0</v>
      </c>
    </row>
    <row r="222" spans="1:11" x14ac:dyDescent="0.2">
      <c r="A222" s="33" t="s">
        <v>12974</v>
      </c>
      <c r="B222" s="33" t="str">
        <f>VLOOKUP(D222,fips_xref!$A$5:$C$286,2,FALSE)</f>
        <v>MOUNTRAIL, ND</v>
      </c>
      <c r="C222" s="34" t="str">
        <f t="shared" si="17"/>
        <v>38</v>
      </c>
      <c r="D222" s="202">
        <f>fips_xref!A29</f>
        <v>38061</v>
      </c>
      <c r="E222" s="33" t="str">
        <f>SCC_xref!A$18</f>
        <v>2310001620</v>
      </c>
      <c r="F222" s="33" t="str">
        <f>VLOOKUP(E222,SCC_xref!$A$6:$B$39,2,FALSE)</f>
        <v>Venting - recompletions</v>
      </c>
      <c r="G222" s="36">
        <v>0</v>
      </c>
      <c r="H222" s="36">
        <v>106.47381969035999</v>
      </c>
      <c r="I222" s="36">
        <v>0</v>
      </c>
      <c r="J222" s="36">
        <v>0</v>
      </c>
      <c r="K222" s="36">
        <v>0</v>
      </c>
    </row>
    <row r="223" spans="1:11" x14ac:dyDescent="0.2">
      <c r="A223" s="33" t="s">
        <v>12974</v>
      </c>
      <c r="B223" s="33" t="str">
        <f>VLOOKUP(D223,fips_xref!$A$5:$C$286,2,FALSE)</f>
        <v>RENVILLE, ND</v>
      </c>
      <c r="C223" s="34" t="str">
        <f t="shared" si="17"/>
        <v>38</v>
      </c>
      <c r="D223" s="202">
        <f>fips_xref!A30</f>
        <v>38075</v>
      </c>
      <c r="E223" s="33" t="str">
        <f>SCC_xref!A$18</f>
        <v>2310001620</v>
      </c>
      <c r="F223" s="33" t="str">
        <f>VLOOKUP(E223,SCC_xref!$A$6:$B$39,2,FALSE)</f>
        <v>Venting - recompletions</v>
      </c>
      <c r="G223" s="36">
        <v>0</v>
      </c>
      <c r="H223" s="36">
        <v>60.752708882146578</v>
      </c>
      <c r="I223" s="36">
        <v>0</v>
      </c>
      <c r="J223" s="36">
        <v>0</v>
      </c>
      <c r="K223" s="36">
        <v>0</v>
      </c>
    </row>
    <row r="224" spans="1:11" x14ac:dyDescent="0.2">
      <c r="A224" s="33" t="s">
        <v>12974</v>
      </c>
      <c r="B224" s="33" t="str">
        <f>VLOOKUP(D224,fips_xref!$A$5:$C$286,2,FALSE)</f>
        <v>SLOPE, ND</v>
      </c>
      <c r="C224" s="34" t="str">
        <f t="shared" si="17"/>
        <v>38</v>
      </c>
      <c r="D224" s="202">
        <f>fips_xref!A31</f>
        <v>38087</v>
      </c>
      <c r="E224" s="33" t="str">
        <f>SCC_xref!A$18</f>
        <v>2310001620</v>
      </c>
      <c r="F224" s="33" t="str">
        <f>VLOOKUP(E224,SCC_xref!$A$6:$B$39,2,FALSE)</f>
        <v>Venting - recompletions</v>
      </c>
      <c r="G224" s="36">
        <v>0</v>
      </c>
      <c r="H224" s="36">
        <v>4.3842161048971757</v>
      </c>
      <c r="I224" s="36">
        <v>0</v>
      </c>
      <c r="J224" s="36">
        <v>0</v>
      </c>
      <c r="K224" s="36">
        <v>0</v>
      </c>
    </row>
    <row r="225" spans="1:11" x14ac:dyDescent="0.2">
      <c r="A225" s="33" t="s">
        <v>12974</v>
      </c>
      <c r="B225" s="33" t="str">
        <f>VLOOKUP(D225,fips_xref!$A$5:$C$286,2,FALSE)</f>
        <v>STARK, ND</v>
      </c>
      <c r="C225" s="34" t="str">
        <f t="shared" si="17"/>
        <v>38</v>
      </c>
      <c r="D225" s="202">
        <f>fips_xref!A32</f>
        <v>38089</v>
      </c>
      <c r="E225" s="33" t="str">
        <f>SCC_xref!A$18</f>
        <v>2310001620</v>
      </c>
      <c r="F225" s="33" t="str">
        <f>VLOOKUP(E225,SCC_xref!$A$6:$B$39,2,FALSE)</f>
        <v>Venting - recompletions</v>
      </c>
      <c r="G225" s="36">
        <v>0</v>
      </c>
      <c r="H225" s="36">
        <v>14.822825878461879</v>
      </c>
      <c r="I225" s="36">
        <v>0</v>
      </c>
      <c r="J225" s="36">
        <v>0</v>
      </c>
      <c r="K225" s="36">
        <v>0</v>
      </c>
    </row>
    <row r="226" spans="1:11" x14ac:dyDescent="0.2">
      <c r="A226" s="33" t="s">
        <v>12974</v>
      </c>
      <c r="B226" s="33" t="str">
        <f>VLOOKUP(D226,fips_xref!$A$5:$C$286,2,FALSE)</f>
        <v>WARD, ND</v>
      </c>
      <c r="C226" s="34" t="str">
        <f t="shared" si="17"/>
        <v>38</v>
      </c>
      <c r="D226" s="202">
        <f>fips_xref!A33</f>
        <v>38101</v>
      </c>
      <c r="E226" s="33" t="str">
        <f>SCC_xref!A$18</f>
        <v>2310001620</v>
      </c>
      <c r="F226" s="33" t="str">
        <f>VLOOKUP(E226,SCC_xref!$A$6:$B$39,2,FALSE)</f>
        <v>Venting - recompletions</v>
      </c>
      <c r="G226" s="36">
        <v>0</v>
      </c>
      <c r="H226" s="36">
        <v>3.3403551275407053</v>
      </c>
      <c r="I226" s="36">
        <v>0</v>
      </c>
      <c r="J226" s="36">
        <v>0</v>
      </c>
      <c r="K226" s="36">
        <v>0</v>
      </c>
    </row>
    <row r="227" spans="1:11" x14ac:dyDescent="0.2">
      <c r="A227" s="33" t="s">
        <v>12974</v>
      </c>
      <c r="B227" s="33" t="str">
        <f>VLOOKUP(D227,fips_xref!$A$5:$C$286,2,FALSE)</f>
        <v>WILLIAMS, ND</v>
      </c>
      <c r="C227" s="34" t="str">
        <f t="shared" si="17"/>
        <v>38</v>
      </c>
      <c r="D227" s="202">
        <f>fips_xref!A34</f>
        <v>38105</v>
      </c>
      <c r="E227" s="33" t="str">
        <f>SCC_xref!A$18</f>
        <v>2310001620</v>
      </c>
      <c r="F227" s="33" t="str">
        <f>VLOOKUP(E227,SCC_xref!$A$6:$B$39,2,FALSE)</f>
        <v>Venting - recompletions</v>
      </c>
      <c r="G227" s="36">
        <v>0</v>
      </c>
      <c r="H227" s="36">
        <v>97.496615285094336</v>
      </c>
      <c r="I227" s="36">
        <v>0</v>
      </c>
      <c r="J227" s="36">
        <v>0</v>
      </c>
      <c r="K227" s="36">
        <v>0</v>
      </c>
    </row>
    <row r="228" spans="1:11" x14ac:dyDescent="0.2">
      <c r="A228" s="33" t="s">
        <v>12974</v>
      </c>
      <c r="B228" s="33" t="str">
        <f>VLOOKUP(D228,fips_xref!$A$5:$C$286,2,FALSE)</f>
        <v>HARDING, SD</v>
      </c>
      <c r="C228" s="34" t="str">
        <f t="shared" ref="C228:C291" si="18">LEFT(D228,2)</f>
        <v>46</v>
      </c>
      <c r="D228" s="202">
        <f>fips_xref!A35</f>
        <v>46063</v>
      </c>
      <c r="E228" s="33" t="str">
        <f>SCC_xref!A$18</f>
        <v>2310001620</v>
      </c>
      <c r="F228" s="33" t="str">
        <f>VLOOKUP(E228,SCC_xref!$A$6:$B$39,2,FALSE)</f>
        <v>Venting - recompletions</v>
      </c>
      <c r="G228" s="36">
        <v>0</v>
      </c>
      <c r="H228" s="36">
        <v>44.050933244443051</v>
      </c>
      <c r="I228" s="36">
        <v>0</v>
      </c>
      <c r="J228" s="36">
        <v>0</v>
      </c>
      <c r="K228" s="36">
        <v>0</v>
      </c>
    </row>
    <row r="229" spans="1:11" x14ac:dyDescent="0.2">
      <c r="A229" s="33" t="s">
        <v>12974</v>
      </c>
      <c r="B229" s="33" t="str">
        <f>VLOOKUP(D229,fips_xref!$A$5:$C$286,2,FALSE)</f>
        <v>BUTTE, SD</v>
      </c>
      <c r="C229" s="34" t="str">
        <f t="shared" si="18"/>
        <v>46</v>
      </c>
      <c r="D229" s="202">
        <f>fips_xref!A36</f>
        <v>46019</v>
      </c>
      <c r="E229" s="33" t="str">
        <f>SCC_xref!A$18</f>
        <v>2310001620</v>
      </c>
      <c r="F229" s="33" t="str">
        <f>VLOOKUP(E229,SCC_xref!$A$6:$B$39,2,FALSE)</f>
        <v>Venting - recompletions</v>
      </c>
      <c r="G229" s="36">
        <v>0</v>
      </c>
      <c r="H229" s="36">
        <v>0</v>
      </c>
      <c r="I229" s="36">
        <v>0</v>
      </c>
      <c r="J229" s="36">
        <v>0</v>
      </c>
      <c r="K229" s="36">
        <v>0</v>
      </c>
    </row>
    <row r="230" spans="1:11" x14ac:dyDescent="0.2">
      <c r="A230" s="221" t="str">
        <f>A198</f>
        <v>Completions and Recompletions</v>
      </c>
      <c r="B230" s="221" t="str">
        <f>VLOOKUP(D230,fips_xref!$A$5:$C$286,2,FALSE)</f>
        <v>CARTER, MT_Tribal</v>
      </c>
      <c r="C230" s="222" t="str">
        <f t="shared" si="18"/>
        <v>30</v>
      </c>
      <c r="D230" s="223" t="str">
        <f>D198&amp;"01"</f>
        <v>3001101</v>
      </c>
      <c r="E230" s="221" t="str">
        <f>E198</f>
        <v>2310001620</v>
      </c>
      <c r="F230" s="221" t="str">
        <f>VLOOKUP(E230,SCC_xref!$A$6:$B$39,2,FALSE)</f>
        <v>Venting - recompletions</v>
      </c>
      <c r="G230" s="224">
        <v>0</v>
      </c>
      <c r="H230" s="224">
        <v>0</v>
      </c>
      <c r="I230" s="224">
        <v>0</v>
      </c>
      <c r="J230" s="224">
        <v>0</v>
      </c>
      <c r="K230" s="224">
        <v>0</v>
      </c>
    </row>
    <row r="231" spans="1:11" x14ac:dyDescent="0.2">
      <c r="A231" s="221" t="str">
        <f t="shared" ref="A231:A261" si="19">A199</f>
        <v>Completions and Recompletions</v>
      </c>
      <c r="B231" s="221" t="str">
        <f>VLOOKUP(D231,fips_xref!$A$5:$C$286,2,FALSE)</f>
        <v>CUSTER, MT_Tribal</v>
      </c>
      <c r="C231" s="222" t="str">
        <f t="shared" si="18"/>
        <v>30</v>
      </c>
      <c r="D231" s="223" t="str">
        <f t="shared" ref="D231:D261" si="20">D199&amp;"01"</f>
        <v>3001701</v>
      </c>
      <c r="E231" s="221" t="str">
        <f t="shared" ref="E231:E261" si="21">E199</f>
        <v>2310001620</v>
      </c>
      <c r="F231" s="221" t="str">
        <f>VLOOKUP(E231,SCC_xref!$A$6:$B$39,2,FALSE)</f>
        <v>Venting - recompletions</v>
      </c>
      <c r="G231" s="224">
        <v>0</v>
      </c>
      <c r="H231" s="224">
        <v>0</v>
      </c>
      <c r="I231" s="224">
        <v>0</v>
      </c>
      <c r="J231" s="224">
        <v>0</v>
      </c>
      <c r="K231" s="224">
        <v>0</v>
      </c>
    </row>
    <row r="232" spans="1:11" x14ac:dyDescent="0.2">
      <c r="A232" s="221" t="str">
        <f t="shared" si="19"/>
        <v>Completions and Recompletions</v>
      </c>
      <c r="B232" s="221" t="str">
        <f>VLOOKUP(D232,fips_xref!$A$5:$C$286,2,FALSE)</f>
        <v>DANIELS, MT_Tribal</v>
      </c>
      <c r="C232" s="222" t="str">
        <f t="shared" si="18"/>
        <v>30</v>
      </c>
      <c r="D232" s="223" t="str">
        <f t="shared" si="20"/>
        <v>3001901</v>
      </c>
      <c r="E232" s="221" t="str">
        <f t="shared" si="21"/>
        <v>2310001620</v>
      </c>
      <c r="F232" s="221" t="str">
        <f>VLOOKUP(E232,SCC_xref!$A$6:$B$39,2,FALSE)</f>
        <v>Venting - recompletions</v>
      </c>
      <c r="G232" s="224">
        <v>0</v>
      </c>
      <c r="H232" s="224">
        <v>0.41754439094258811</v>
      </c>
      <c r="I232" s="224">
        <v>0</v>
      </c>
      <c r="J232" s="224">
        <v>0</v>
      </c>
      <c r="K232" s="224">
        <v>0</v>
      </c>
    </row>
    <row r="233" spans="1:11" x14ac:dyDescent="0.2">
      <c r="A233" s="221" t="str">
        <f t="shared" si="19"/>
        <v>Completions and Recompletions</v>
      </c>
      <c r="B233" s="221" t="str">
        <f>VLOOKUP(D233,fips_xref!$A$5:$C$286,2,FALSE)</f>
        <v>DAWSON, MT_Tribal</v>
      </c>
      <c r="C233" s="222" t="str">
        <f t="shared" si="18"/>
        <v>30</v>
      </c>
      <c r="D233" s="223" t="str">
        <f t="shared" si="20"/>
        <v>3002101</v>
      </c>
      <c r="E233" s="221" t="str">
        <f t="shared" si="21"/>
        <v>2310001620</v>
      </c>
      <c r="F233" s="221" t="str">
        <f>VLOOKUP(E233,SCC_xref!$A$6:$B$39,2,FALSE)</f>
        <v>Venting - recompletions</v>
      </c>
      <c r="G233" s="224">
        <v>0</v>
      </c>
      <c r="H233" s="224">
        <v>0</v>
      </c>
      <c r="I233" s="224">
        <v>0</v>
      </c>
      <c r="J233" s="224">
        <v>0</v>
      </c>
      <c r="K233" s="224">
        <v>0</v>
      </c>
    </row>
    <row r="234" spans="1:11" x14ac:dyDescent="0.2">
      <c r="A234" s="221" t="str">
        <f t="shared" si="19"/>
        <v>Completions and Recompletions</v>
      </c>
      <c r="B234" s="221" t="str">
        <f>VLOOKUP(D234,fips_xref!$A$5:$C$286,2,FALSE)</f>
        <v>FALLON, MT_Tribal</v>
      </c>
      <c r="C234" s="222" t="str">
        <f t="shared" si="18"/>
        <v>30</v>
      </c>
      <c r="D234" s="223" t="str">
        <f t="shared" si="20"/>
        <v>3002501</v>
      </c>
      <c r="E234" s="221" t="str">
        <f t="shared" si="21"/>
        <v>2310001620</v>
      </c>
      <c r="F234" s="221" t="str">
        <f>VLOOKUP(E234,SCC_xref!$A$6:$B$39,2,FALSE)</f>
        <v>Venting - recompletions</v>
      </c>
      <c r="G234" s="224">
        <v>0</v>
      </c>
      <c r="H234" s="224">
        <v>0</v>
      </c>
      <c r="I234" s="224">
        <v>0</v>
      </c>
      <c r="J234" s="224">
        <v>0</v>
      </c>
      <c r="K234" s="224">
        <v>0</v>
      </c>
    </row>
    <row r="235" spans="1:11" x14ac:dyDescent="0.2">
      <c r="A235" s="221" t="str">
        <f t="shared" si="19"/>
        <v>Completions and Recompletions</v>
      </c>
      <c r="B235" s="221" t="str">
        <f>VLOOKUP(D235,fips_xref!$A$5:$C$286,2,FALSE)</f>
        <v>GARFIELD, MT_Tribal</v>
      </c>
      <c r="C235" s="222" t="str">
        <f t="shared" si="18"/>
        <v>30</v>
      </c>
      <c r="D235" s="223" t="str">
        <f t="shared" si="20"/>
        <v>3003301</v>
      </c>
      <c r="E235" s="221" t="str">
        <f t="shared" si="21"/>
        <v>2310001620</v>
      </c>
      <c r="F235" s="221" t="str">
        <f>VLOOKUP(E235,SCC_xref!$A$6:$B$39,2,FALSE)</f>
        <v>Venting - recompletions</v>
      </c>
      <c r="G235" s="224">
        <v>0</v>
      </c>
      <c r="H235" s="224">
        <v>0</v>
      </c>
      <c r="I235" s="224">
        <v>0</v>
      </c>
      <c r="J235" s="224">
        <v>0</v>
      </c>
      <c r="K235" s="224">
        <v>0</v>
      </c>
    </row>
    <row r="236" spans="1:11" x14ac:dyDescent="0.2">
      <c r="A236" s="221" t="str">
        <f t="shared" si="19"/>
        <v>Completions and Recompletions</v>
      </c>
      <c r="B236" s="221" t="str">
        <f>VLOOKUP(D236,fips_xref!$A$5:$C$286,2,FALSE)</f>
        <v>MCCONE, MT_Tribal</v>
      </c>
      <c r="C236" s="222" t="str">
        <f t="shared" si="18"/>
        <v>30</v>
      </c>
      <c r="D236" s="223" t="str">
        <f t="shared" si="20"/>
        <v>3005501</v>
      </c>
      <c r="E236" s="221" t="str">
        <f t="shared" si="21"/>
        <v>2310001620</v>
      </c>
      <c r="F236" s="221" t="str">
        <f>VLOOKUP(E236,SCC_xref!$A$6:$B$39,2,FALSE)</f>
        <v>Venting - recompletions</v>
      </c>
      <c r="G236" s="224">
        <v>0</v>
      </c>
      <c r="H236" s="224">
        <v>0</v>
      </c>
      <c r="I236" s="224">
        <v>0</v>
      </c>
      <c r="J236" s="224">
        <v>0</v>
      </c>
      <c r="K236" s="224">
        <v>0</v>
      </c>
    </row>
    <row r="237" spans="1:11" x14ac:dyDescent="0.2">
      <c r="A237" s="221" t="str">
        <f t="shared" si="19"/>
        <v>Completions and Recompletions</v>
      </c>
      <c r="B237" s="221" t="str">
        <f>VLOOKUP(D237,fips_xref!$A$5:$C$286,2,FALSE)</f>
        <v>PRAIRIE, MT_Tribal</v>
      </c>
      <c r="C237" s="222" t="str">
        <f t="shared" si="18"/>
        <v>30</v>
      </c>
      <c r="D237" s="223" t="str">
        <f t="shared" si="20"/>
        <v>3007901</v>
      </c>
      <c r="E237" s="221" t="str">
        <f t="shared" si="21"/>
        <v>2310001620</v>
      </c>
      <c r="F237" s="221" t="str">
        <f>VLOOKUP(E237,SCC_xref!$A$6:$B$39,2,FALSE)</f>
        <v>Venting - recompletions</v>
      </c>
      <c r="G237" s="224">
        <v>0</v>
      </c>
      <c r="H237" s="224">
        <v>0</v>
      </c>
      <c r="I237" s="224">
        <v>0</v>
      </c>
      <c r="J237" s="224">
        <v>0</v>
      </c>
      <c r="K237" s="224">
        <v>0</v>
      </c>
    </row>
    <row r="238" spans="1:11" x14ac:dyDescent="0.2">
      <c r="A238" s="221" t="str">
        <f t="shared" si="19"/>
        <v>Completions and Recompletions</v>
      </c>
      <c r="B238" s="221" t="str">
        <f>VLOOKUP(D238,fips_xref!$A$5:$C$286,2,FALSE)</f>
        <v>RICHLAND, MT_Tribal</v>
      </c>
      <c r="C238" s="222" t="str">
        <f t="shared" si="18"/>
        <v>30</v>
      </c>
      <c r="D238" s="223" t="str">
        <f t="shared" si="20"/>
        <v>3008301</v>
      </c>
      <c r="E238" s="221" t="str">
        <f t="shared" si="21"/>
        <v>2310001620</v>
      </c>
      <c r="F238" s="221" t="str">
        <f>VLOOKUP(E238,SCC_xref!$A$6:$B$39,2,FALSE)</f>
        <v>Venting - recompletions</v>
      </c>
      <c r="G238" s="224">
        <v>0</v>
      </c>
      <c r="H238" s="224">
        <v>0</v>
      </c>
      <c r="I238" s="224">
        <v>0</v>
      </c>
      <c r="J238" s="224">
        <v>0</v>
      </c>
      <c r="K238" s="224">
        <v>0</v>
      </c>
    </row>
    <row r="239" spans="1:11" x14ac:dyDescent="0.2">
      <c r="A239" s="221" t="str">
        <f t="shared" si="19"/>
        <v>Completions and Recompletions</v>
      </c>
      <c r="B239" s="221" t="str">
        <f>VLOOKUP(D239,fips_xref!$A$5:$C$286,2,FALSE)</f>
        <v>ROOSEVELT, MT_Tribal</v>
      </c>
      <c r="C239" s="222" t="str">
        <f t="shared" si="18"/>
        <v>30</v>
      </c>
      <c r="D239" s="223" t="str">
        <f t="shared" si="20"/>
        <v>3008501</v>
      </c>
      <c r="E239" s="221" t="str">
        <f t="shared" si="21"/>
        <v>2310001620</v>
      </c>
      <c r="F239" s="221" t="str">
        <f>VLOOKUP(E239,SCC_xref!$A$6:$B$39,2,FALSE)</f>
        <v>Venting - recompletions</v>
      </c>
      <c r="G239" s="224">
        <v>0</v>
      </c>
      <c r="H239" s="224">
        <v>13.987737096576703</v>
      </c>
      <c r="I239" s="224">
        <v>0</v>
      </c>
      <c r="J239" s="224">
        <v>0</v>
      </c>
      <c r="K239" s="224">
        <v>0</v>
      </c>
    </row>
    <row r="240" spans="1:11" x14ac:dyDescent="0.2">
      <c r="A240" s="221" t="str">
        <f t="shared" si="19"/>
        <v>Completions and Recompletions</v>
      </c>
      <c r="B240" s="221" t="str">
        <f>VLOOKUP(D240,fips_xref!$A$5:$C$286,2,FALSE)</f>
        <v>SHERIDAN, MT_Tribal</v>
      </c>
      <c r="C240" s="222" t="str">
        <f t="shared" si="18"/>
        <v>30</v>
      </c>
      <c r="D240" s="223" t="str">
        <f t="shared" si="20"/>
        <v>3009101</v>
      </c>
      <c r="E240" s="221" t="str">
        <f t="shared" si="21"/>
        <v>2310001620</v>
      </c>
      <c r="F240" s="221" t="str">
        <f>VLOOKUP(E240,SCC_xref!$A$6:$B$39,2,FALSE)</f>
        <v>Venting - recompletions</v>
      </c>
      <c r="G240" s="224">
        <v>0</v>
      </c>
      <c r="H240" s="224">
        <v>0.20877219547129408</v>
      </c>
      <c r="I240" s="224">
        <v>0</v>
      </c>
      <c r="J240" s="224">
        <v>0</v>
      </c>
      <c r="K240" s="224">
        <v>0</v>
      </c>
    </row>
    <row r="241" spans="1:11" x14ac:dyDescent="0.2">
      <c r="A241" s="221" t="str">
        <f t="shared" si="19"/>
        <v>Completions and Recompletions</v>
      </c>
      <c r="B241" s="221" t="str">
        <f>VLOOKUP(D241,fips_xref!$A$5:$C$286,2,FALSE)</f>
        <v>VALLEY, MT_Tribal</v>
      </c>
      <c r="C241" s="222" t="str">
        <f t="shared" si="18"/>
        <v>30</v>
      </c>
      <c r="D241" s="223" t="str">
        <f t="shared" si="20"/>
        <v>3010501</v>
      </c>
      <c r="E241" s="221" t="str">
        <f t="shared" si="21"/>
        <v>2310001620</v>
      </c>
      <c r="F241" s="221" t="str">
        <f>VLOOKUP(E241,SCC_xref!$A$6:$B$39,2,FALSE)</f>
        <v>Venting - recompletions</v>
      </c>
      <c r="G241" s="224">
        <v>0</v>
      </c>
      <c r="H241" s="224">
        <v>8.7684322097943515</v>
      </c>
      <c r="I241" s="224">
        <v>0</v>
      </c>
      <c r="J241" s="224">
        <v>0</v>
      </c>
      <c r="K241" s="224">
        <v>0</v>
      </c>
    </row>
    <row r="242" spans="1:11" x14ac:dyDescent="0.2">
      <c r="A242" s="221" t="str">
        <f t="shared" si="19"/>
        <v>Completions and Recompletions</v>
      </c>
      <c r="B242" s="221" t="str">
        <f>VLOOKUP(D242,fips_xref!$A$5:$C$286,2,FALSE)</f>
        <v>WIBAUX, MT_Tribal</v>
      </c>
      <c r="C242" s="222" t="str">
        <f t="shared" si="18"/>
        <v>30</v>
      </c>
      <c r="D242" s="223" t="str">
        <f t="shared" si="20"/>
        <v>3010901</v>
      </c>
      <c r="E242" s="221" t="str">
        <f t="shared" si="21"/>
        <v>2310001620</v>
      </c>
      <c r="F242" s="221" t="str">
        <f>VLOOKUP(E242,SCC_xref!$A$6:$B$39,2,FALSE)</f>
        <v>Venting - recompletions</v>
      </c>
      <c r="G242" s="224">
        <v>0</v>
      </c>
      <c r="H242" s="224">
        <v>0</v>
      </c>
      <c r="I242" s="224">
        <v>0</v>
      </c>
      <c r="J242" s="224">
        <v>0</v>
      </c>
      <c r="K242" s="224">
        <v>0</v>
      </c>
    </row>
    <row r="243" spans="1:11" x14ac:dyDescent="0.2">
      <c r="A243" s="221" t="str">
        <f t="shared" si="19"/>
        <v>Completions and Recompletions</v>
      </c>
      <c r="B243" s="221" t="str">
        <f>VLOOKUP(D243,fips_xref!$A$5:$C$286,2,FALSE)</f>
        <v>BILLINGS, ND_Tribal</v>
      </c>
      <c r="C243" s="222" t="str">
        <f t="shared" si="18"/>
        <v>38</v>
      </c>
      <c r="D243" s="223" t="str">
        <f t="shared" si="20"/>
        <v>3800701</v>
      </c>
      <c r="E243" s="221" t="str">
        <f t="shared" si="21"/>
        <v>2310001620</v>
      </c>
      <c r="F243" s="221" t="str">
        <f>VLOOKUP(E243,SCC_xref!$A$6:$B$39,2,FALSE)</f>
        <v>Venting - recompletions</v>
      </c>
      <c r="G243" s="224">
        <v>0</v>
      </c>
      <c r="H243" s="224">
        <v>0</v>
      </c>
      <c r="I243" s="224">
        <v>0</v>
      </c>
      <c r="J243" s="224">
        <v>0</v>
      </c>
      <c r="K243" s="224">
        <v>0</v>
      </c>
    </row>
    <row r="244" spans="1:11" x14ac:dyDescent="0.2">
      <c r="A244" s="221" t="str">
        <f t="shared" si="19"/>
        <v>Completions and Recompletions</v>
      </c>
      <c r="B244" s="221" t="str">
        <f>VLOOKUP(D244,fips_xref!$A$5:$C$286,2,FALSE)</f>
        <v>BOTTINEAU, ND_Tribal</v>
      </c>
      <c r="C244" s="222" t="str">
        <f t="shared" si="18"/>
        <v>38</v>
      </c>
      <c r="D244" s="223" t="str">
        <f t="shared" si="20"/>
        <v>3800901</v>
      </c>
      <c r="E244" s="221" t="str">
        <f t="shared" si="21"/>
        <v>2310001620</v>
      </c>
      <c r="F244" s="221" t="str">
        <f>VLOOKUP(E244,SCC_xref!$A$6:$B$39,2,FALSE)</f>
        <v>Venting - recompletions</v>
      </c>
      <c r="G244" s="224">
        <v>0</v>
      </c>
      <c r="H244" s="224">
        <v>0</v>
      </c>
      <c r="I244" s="224">
        <v>0</v>
      </c>
      <c r="J244" s="224">
        <v>0</v>
      </c>
      <c r="K244" s="224">
        <v>0</v>
      </c>
    </row>
    <row r="245" spans="1:11" x14ac:dyDescent="0.2">
      <c r="A245" s="221" t="str">
        <f t="shared" si="19"/>
        <v>Completions and Recompletions</v>
      </c>
      <c r="B245" s="221" t="str">
        <f>VLOOKUP(D245,fips_xref!$A$5:$C$286,2,FALSE)</f>
        <v>BOWMAN, ND_Tribal</v>
      </c>
      <c r="C245" s="222" t="str">
        <f t="shared" si="18"/>
        <v>38</v>
      </c>
      <c r="D245" s="223" t="str">
        <f t="shared" si="20"/>
        <v>3801101</v>
      </c>
      <c r="E245" s="221" t="str">
        <f t="shared" si="21"/>
        <v>2310001620</v>
      </c>
      <c r="F245" s="221" t="str">
        <f>VLOOKUP(E245,SCC_xref!$A$6:$B$39,2,FALSE)</f>
        <v>Venting - recompletions</v>
      </c>
      <c r="G245" s="224">
        <v>0</v>
      </c>
      <c r="H245" s="224">
        <v>0</v>
      </c>
      <c r="I245" s="224">
        <v>0</v>
      </c>
      <c r="J245" s="224">
        <v>0</v>
      </c>
      <c r="K245" s="224">
        <v>0</v>
      </c>
    </row>
    <row r="246" spans="1:11" x14ac:dyDescent="0.2">
      <c r="A246" s="221" t="str">
        <f t="shared" si="19"/>
        <v>Completions and Recompletions</v>
      </c>
      <c r="B246" s="221" t="str">
        <f>VLOOKUP(D246,fips_xref!$A$5:$C$286,2,FALSE)</f>
        <v>BURKE, ND_Tribal</v>
      </c>
      <c r="C246" s="222" t="str">
        <f t="shared" si="18"/>
        <v>38</v>
      </c>
      <c r="D246" s="223" t="str">
        <f t="shared" si="20"/>
        <v>3801301</v>
      </c>
      <c r="E246" s="221" t="str">
        <f t="shared" si="21"/>
        <v>2310001620</v>
      </c>
      <c r="F246" s="221" t="str">
        <f>VLOOKUP(E246,SCC_xref!$A$6:$B$39,2,FALSE)</f>
        <v>Venting - recompletions</v>
      </c>
      <c r="G246" s="224">
        <v>0</v>
      </c>
      <c r="H246" s="224">
        <v>0</v>
      </c>
      <c r="I246" s="224">
        <v>0</v>
      </c>
      <c r="J246" s="224">
        <v>0</v>
      </c>
      <c r="K246" s="224">
        <v>0</v>
      </c>
    </row>
    <row r="247" spans="1:11" x14ac:dyDescent="0.2">
      <c r="A247" s="221" t="str">
        <f t="shared" si="19"/>
        <v>Completions and Recompletions</v>
      </c>
      <c r="B247" s="221" t="str">
        <f>VLOOKUP(D247,fips_xref!$A$5:$C$286,2,FALSE)</f>
        <v>DIVIDE, ND_Tribal</v>
      </c>
      <c r="C247" s="222" t="str">
        <f t="shared" si="18"/>
        <v>38</v>
      </c>
      <c r="D247" s="223" t="str">
        <f t="shared" si="20"/>
        <v>3802301</v>
      </c>
      <c r="E247" s="221" t="str">
        <f t="shared" si="21"/>
        <v>2310001620</v>
      </c>
      <c r="F247" s="221" t="str">
        <f>VLOOKUP(E247,SCC_xref!$A$6:$B$39,2,FALSE)</f>
        <v>Venting - recompletions</v>
      </c>
      <c r="G247" s="224">
        <v>0</v>
      </c>
      <c r="H247" s="224">
        <v>0</v>
      </c>
      <c r="I247" s="224">
        <v>0</v>
      </c>
      <c r="J247" s="224">
        <v>0</v>
      </c>
      <c r="K247" s="224">
        <v>0</v>
      </c>
    </row>
    <row r="248" spans="1:11" x14ac:dyDescent="0.2">
      <c r="A248" s="221" t="str">
        <f t="shared" si="19"/>
        <v>Completions and Recompletions</v>
      </c>
      <c r="B248" s="221" t="str">
        <f>VLOOKUP(D248,fips_xref!$A$5:$C$286,2,FALSE)</f>
        <v>DUNN, ND_Tribal</v>
      </c>
      <c r="C248" s="222" t="str">
        <f t="shared" si="18"/>
        <v>38</v>
      </c>
      <c r="D248" s="223" t="str">
        <f t="shared" si="20"/>
        <v>3802501</v>
      </c>
      <c r="E248" s="221" t="str">
        <f t="shared" si="21"/>
        <v>2310001620</v>
      </c>
      <c r="F248" s="221" t="str">
        <f>VLOOKUP(E248,SCC_xref!$A$6:$B$39,2,FALSE)</f>
        <v>Venting - recompletions</v>
      </c>
      <c r="G248" s="224">
        <v>0</v>
      </c>
      <c r="H248" s="224">
        <v>5.0105326913110577</v>
      </c>
      <c r="I248" s="224">
        <v>0</v>
      </c>
      <c r="J248" s="224">
        <v>0</v>
      </c>
      <c r="K248" s="224">
        <v>0</v>
      </c>
    </row>
    <row r="249" spans="1:11" x14ac:dyDescent="0.2">
      <c r="A249" s="221" t="str">
        <f t="shared" si="19"/>
        <v>Completions and Recompletions</v>
      </c>
      <c r="B249" s="221" t="str">
        <f>VLOOKUP(D249,fips_xref!$A$5:$C$286,2,FALSE)</f>
        <v>GOLDEN VALLEY, ND_Tribal</v>
      </c>
      <c r="C249" s="222" t="str">
        <f t="shared" si="18"/>
        <v>38</v>
      </c>
      <c r="D249" s="223" t="str">
        <f t="shared" si="20"/>
        <v>3803301</v>
      </c>
      <c r="E249" s="221" t="str">
        <f t="shared" si="21"/>
        <v>2310001620</v>
      </c>
      <c r="F249" s="221" t="str">
        <f>VLOOKUP(E249,SCC_xref!$A$6:$B$39,2,FALSE)</f>
        <v>Venting - recompletions</v>
      </c>
      <c r="G249" s="224">
        <v>0</v>
      </c>
      <c r="H249" s="224">
        <v>0</v>
      </c>
      <c r="I249" s="224">
        <v>0</v>
      </c>
      <c r="J249" s="224">
        <v>0</v>
      </c>
      <c r="K249" s="224">
        <v>0</v>
      </c>
    </row>
    <row r="250" spans="1:11" x14ac:dyDescent="0.2">
      <c r="A250" s="221" t="str">
        <f t="shared" si="19"/>
        <v>Completions and Recompletions</v>
      </c>
      <c r="B250" s="221" t="str">
        <f>VLOOKUP(D250,fips_xref!$A$5:$C$286,2,FALSE)</f>
        <v>MC HENRY, ND_Tribal</v>
      </c>
      <c r="C250" s="222" t="str">
        <f t="shared" si="18"/>
        <v>38</v>
      </c>
      <c r="D250" s="223" t="str">
        <f t="shared" si="20"/>
        <v>3804901</v>
      </c>
      <c r="E250" s="221" t="str">
        <f t="shared" si="21"/>
        <v>2310001620</v>
      </c>
      <c r="F250" s="221" t="str">
        <f>VLOOKUP(E250,SCC_xref!$A$6:$B$39,2,FALSE)</f>
        <v>Venting - recompletions</v>
      </c>
      <c r="G250" s="224">
        <v>0</v>
      </c>
      <c r="H250" s="224">
        <v>0</v>
      </c>
      <c r="I250" s="224">
        <v>0</v>
      </c>
      <c r="J250" s="224">
        <v>0</v>
      </c>
      <c r="K250" s="224">
        <v>0</v>
      </c>
    </row>
    <row r="251" spans="1:11" x14ac:dyDescent="0.2">
      <c r="A251" s="221" t="str">
        <f t="shared" si="19"/>
        <v>Completions and Recompletions</v>
      </c>
      <c r="B251" s="221" t="str">
        <f>VLOOKUP(D251,fips_xref!$A$5:$C$286,2,FALSE)</f>
        <v>MCKENZIE, ND_Tribal</v>
      </c>
      <c r="C251" s="222" t="str">
        <f t="shared" si="18"/>
        <v>38</v>
      </c>
      <c r="D251" s="223" t="str">
        <f t="shared" si="20"/>
        <v>3805301</v>
      </c>
      <c r="E251" s="221" t="str">
        <f t="shared" si="21"/>
        <v>2310001620</v>
      </c>
      <c r="F251" s="221" t="str">
        <f>VLOOKUP(E251,SCC_xref!$A$6:$B$39,2,FALSE)</f>
        <v>Venting - recompletions</v>
      </c>
      <c r="G251" s="224">
        <v>0</v>
      </c>
      <c r="H251" s="224">
        <v>4.3842161048971757</v>
      </c>
      <c r="I251" s="224">
        <v>0</v>
      </c>
      <c r="J251" s="224">
        <v>0</v>
      </c>
      <c r="K251" s="224">
        <v>0</v>
      </c>
    </row>
    <row r="252" spans="1:11" x14ac:dyDescent="0.2">
      <c r="A252" s="221" t="str">
        <f t="shared" si="19"/>
        <v>Completions and Recompletions</v>
      </c>
      <c r="B252" s="221" t="str">
        <f>VLOOKUP(D252,fips_xref!$A$5:$C$286,2,FALSE)</f>
        <v>MCLEAN, ND_Tribal</v>
      </c>
      <c r="C252" s="222" t="str">
        <f t="shared" si="18"/>
        <v>38</v>
      </c>
      <c r="D252" s="223" t="str">
        <f t="shared" si="20"/>
        <v>3805501</v>
      </c>
      <c r="E252" s="221" t="str">
        <f t="shared" si="21"/>
        <v>2310001620</v>
      </c>
      <c r="F252" s="221" t="str">
        <f>VLOOKUP(E252,SCC_xref!$A$6:$B$39,2,FALSE)</f>
        <v>Venting - recompletions</v>
      </c>
      <c r="G252" s="224">
        <v>0</v>
      </c>
      <c r="H252" s="224">
        <v>3.5491273230119997</v>
      </c>
      <c r="I252" s="224">
        <v>0</v>
      </c>
      <c r="J252" s="224">
        <v>0</v>
      </c>
      <c r="K252" s="224">
        <v>0</v>
      </c>
    </row>
    <row r="253" spans="1:11" x14ac:dyDescent="0.2">
      <c r="A253" s="221" t="str">
        <f t="shared" si="19"/>
        <v>Completions and Recompletions</v>
      </c>
      <c r="B253" s="221" t="str">
        <f>VLOOKUP(D253,fips_xref!$A$5:$C$286,2,FALSE)</f>
        <v>MERCER, ND_Tribal</v>
      </c>
      <c r="C253" s="222" t="str">
        <f t="shared" si="18"/>
        <v>38</v>
      </c>
      <c r="D253" s="223" t="str">
        <f t="shared" si="20"/>
        <v>3805701</v>
      </c>
      <c r="E253" s="221" t="str">
        <f t="shared" si="21"/>
        <v>2310001620</v>
      </c>
      <c r="F253" s="221" t="str">
        <f>VLOOKUP(E253,SCC_xref!$A$6:$B$39,2,FALSE)</f>
        <v>Venting - recompletions</v>
      </c>
      <c r="G253" s="224">
        <v>0</v>
      </c>
      <c r="H253" s="224">
        <v>0</v>
      </c>
      <c r="I253" s="224">
        <v>0</v>
      </c>
      <c r="J253" s="224">
        <v>0</v>
      </c>
      <c r="K253" s="224">
        <v>0</v>
      </c>
    </row>
    <row r="254" spans="1:11" x14ac:dyDescent="0.2">
      <c r="A254" s="221" t="str">
        <f t="shared" si="19"/>
        <v>Completions and Recompletions</v>
      </c>
      <c r="B254" s="221" t="str">
        <f>VLOOKUP(D254,fips_xref!$A$5:$C$286,2,FALSE)</f>
        <v>MOUNTRAIL, ND_Tribal</v>
      </c>
      <c r="C254" s="222" t="str">
        <f t="shared" si="18"/>
        <v>38</v>
      </c>
      <c r="D254" s="223" t="str">
        <f t="shared" si="20"/>
        <v>3806101</v>
      </c>
      <c r="E254" s="221" t="str">
        <f t="shared" si="21"/>
        <v>2310001620</v>
      </c>
      <c r="F254" s="221" t="str">
        <f>VLOOKUP(E254,SCC_xref!$A$6:$B$39,2,FALSE)</f>
        <v>Venting - recompletions</v>
      </c>
      <c r="G254" s="224">
        <v>0</v>
      </c>
      <c r="H254" s="224">
        <v>23.382485892784938</v>
      </c>
      <c r="I254" s="224">
        <v>0</v>
      </c>
      <c r="J254" s="224">
        <v>0</v>
      </c>
      <c r="K254" s="224">
        <v>0</v>
      </c>
    </row>
    <row r="255" spans="1:11" x14ac:dyDescent="0.2">
      <c r="A255" s="221" t="str">
        <f t="shared" si="19"/>
        <v>Completions and Recompletions</v>
      </c>
      <c r="B255" s="221" t="str">
        <f>VLOOKUP(D255,fips_xref!$A$5:$C$286,2,FALSE)</f>
        <v>RENVILLE, ND_Tribal</v>
      </c>
      <c r="C255" s="222" t="str">
        <f t="shared" si="18"/>
        <v>38</v>
      </c>
      <c r="D255" s="223" t="str">
        <f t="shared" si="20"/>
        <v>3807501</v>
      </c>
      <c r="E255" s="221" t="str">
        <f t="shared" si="21"/>
        <v>2310001620</v>
      </c>
      <c r="F255" s="221" t="str">
        <f>VLOOKUP(E255,SCC_xref!$A$6:$B$39,2,FALSE)</f>
        <v>Venting - recompletions</v>
      </c>
      <c r="G255" s="224">
        <v>0</v>
      </c>
      <c r="H255" s="224">
        <v>0</v>
      </c>
      <c r="I255" s="224">
        <v>0</v>
      </c>
      <c r="J255" s="224">
        <v>0</v>
      </c>
      <c r="K255" s="224">
        <v>0</v>
      </c>
    </row>
    <row r="256" spans="1:11" x14ac:dyDescent="0.2">
      <c r="A256" s="221" t="str">
        <f t="shared" si="19"/>
        <v>Completions and Recompletions</v>
      </c>
      <c r="B256" s="221" t="str">
        <f>VLOOKUP(D256,fips_xref!$A$5:$C$286,2,FALSE)</f>
        <v>SLOPE, ND_Tribal</v>
      </c>
      <c r="C256" s="222" t="str">
        <f t="shared" si="18"/>
        <v>38</v>
      </c>
      <c r="D256" s="223" t="str">
        <f t="shared" si="20"/>
        <v>3808701</v>
      </c>
      <c r="E256" s="221" t="str">
        <f t="shared" si="21"/>
        <v>2310001620</v>
      </c>
      <c r="F256" s="221" t="str">
        <f>VLOOKUP(E256,SCC_xref!$A$6:$B$39,2,FALSE)</f>
        <v>Venting - recompletions</v>
      </c>
      <c r="G256" s="224">
        <v>0</v>
      </c>
      <c r="H256" s="224">
        <v>0</v>
      </c>
      <c r="I256" s="224">
        <v>0</v>
      </c>
      <c r="J256" s="224">
        <v>0</v>
      </c>
      <c r="K256" s="224">
        <v>0</v>
      </c>
    </row>
    <row r="257" spans="1:11" x14ac:dyDescent="0.2">
      <c r="A257" s="221" t="str">
        <f t="shared" si="19"/>
        <v>Completions and Recompletions</v>
      </c>
      <c r="B257" s="221" t="str">
        <f>VLOOKUP(D257,fips_xref!$A$5:$C$286,2,FALSE)</f>
        <v>STARK, ND_Tribal</v>
      </c>
      <c r="C257" s="222" t="str">
        <f t="shared" si="18"/>
        <v>38</v>
      </c>
      <c r="D257" s="223" t="str">
        <f t="shared" si="20"/>
        <v>3808901</v>
      </c>
      <c r="E257" s="221" t="str">
        <f t="shared" si="21"/>
        <v>2310001620</v>
      </c>
      <c r="F257" s="221" t="str">
        <f>VLOOKUP(E257,SCC_xref!$A$6:$B$39,2,FALSE)</f>
        <v>Venting - recompletions</v>
      </c>
      <c r="G257" s="224">
        <v>0</v>
      </c>
      <c r="H257" s="224">
        <v>0</v>
      </c>
      <c r="I257" s="224">
        <v>0</v>
      </c>
      <c r="J257" s="224">
        <v>0</v>
      </c>
      <c r="K257" s="224">
        <v>0</v>
      </c>
    </row>
    <row r="258" spans="1:11" x14ac:dyDescent="0.2">
      <c r="A258" s="221" t="str">
        <f t="shared" si="19"/>
        <v>Completions and Recompletions</v>
      </c>
      <c r="B258" s="221" t="str">
        <f>VLOOKUP(D258,fips_xref!$A$5:$C$286,2,FALSE)</f>
        <v>WARD, ND_Tribal</v>
      </c>
      <c r="C258" s="222" t="str">
        <f t="shared" si="18"/>
        <v>38</v>
      </c>
      <c r="D258" s="223" t="str">
        <f t="shared" si="20"/>
        <v>3810101</v>
      </c>
      <c r="E258" s="221" t="str">
        <f t="shared" si="21"/>
        <v>2310001620</v>
      </c>
      <c r="F258" s="221" t="str">
        <f>VLOOKUP(E258,SCC_xref!$A$6:$B$39,2,FALSE)</f>
        <v>Venting - recompletions</v>
      </c>
      <c r="G258" s="224">
        <v>0</v>
      </c>
      <c r="H258" s="224">
        <v>0</v>
      </c>
      <c r="I258" s="224">
        <v>0</v>
      </c>
      <c r="J258" s="224">
        <v>0</v>
      </c>
      <c r="K258" s="224">
        <v>0</v>
      </c>
    </row>
    <row r="259" spans="1:11" x14ac:dyDescent="0.2">
      <c r="A259" s="221" t="str">
        <f t="shared" si="19"/>
        <v>Completions and Recompletions</v>
      </c>
      <c r="B259" s="221" t="str">
        <f>VLOOKUP(D259,fips_xref!$A$5:$C$286,2,FALSE)</f>
        <v>WILLIAMS, ND_Tribal</v>
      </c>
      <c r="C259" s="222" t="str">
        <f t="shared" si="18"/>
        <v>38</v>
      </c>
      <c r="D259" s="223" t="str">
        <f t="shared" si="20"/>
        <v>3810501</v>
      </c>
      <c r="E259" s="221" t="str">
        <f t="shared" si="21"/>
        <v>2310001620</v>
      </c>
      <c r="F259" s="221" t="str">
        <f>VLOOKUP(E259,SCC_xref!$A$6:$B$39,2,FALSE)</f>
        <v>Venting - recompletions</v>
      </c>
      <c r="G259" s="224">
        <v>0</v>
      </c>
      <c r="H259" s="224">
        <v>0</v>
      </c>
      <c r="I259" s="224">
        <v>0</v>
      </c>
      <c r="J259" s="224">
        <v>0</v>
      </c>
      <c r="K259" s="224">
        <v>0</v>
      </c>
    </row>
    <row r="260" spans="1:11" x14ac:dyDescent="0.2">
      <c r="A260" s="221" t="str">
        <f t="shared" si="19"/>
        <v>Completions and Recompletions</v>
      </c>
      <c r="B260" s="221" t="str">
        <f>VLOOKUP(D260,fips_xref!$A$5:$C$286,2,FALSE)</f>
        <v>HARDING, SD_Tribal</v>
      </c>
      <c r="C260" s="222" t="str">
        <f t="shared" si="18"/>
        <v>46</v>
      </c>
      <c r="D260" s="223" t="str">
        <f t="shared" si="20"/>
        <v>4606301</v>
      </c>
      <c r="E260" s="221" t="str">
        <f t="shared" si="21"/>
        <v>2310001620</v>
      </c>
      <c r="F260" s="221" t="str">
        <f>VLOOKUP(E260,SCC_xref!$A$6:$B$39,2,FALSE)</f>
        <v>Venting - recompletions</v>
      </c>
      <c r="G260" s="224">
        <v>0</v>
      </c>
      <c r="H260" s="224">
        <v>0</v>
      </c>
      <c r="I260" s="224">
        <v>0</v>
      </c>
      <c r="J260" s="224">
        <v>0</v>
      </c>
      <c r="K260" s="224">
        <v>0</v>
      </c>
    </row>
    <row r="261" spans="1:11" x14ac:dyDescent="0.2">
      <c r="A261" s="221" t="str">
        <f t="shared" si="19"/>
        <v>Completions and Recompletions</v>
      </c>
      <c r="B261" s="221" t="str">
        <f>VLOOKUP(D261,fips_xref!$A$5:$C$286,2,FALSE)</f>
        <v>BUTTE, SD_Tribal</v>
      </c>
      <c r="C261" s="222" t="str">
        <f t="shared" si="18"/>
        <v>46</v>
      </c>
      <c r="D261" s="223" t="str">
        <f t="shared" si="20"/>
        <v>4601901</v>
      </c>
      <c r="E261" s="221" t="str">
        <f t="shared" si="21"/>
        <v>2310001620</v>
      </c>
      <c r="F261" s="221" t="str">
        <f>VLOOKUP(E261,SCC_xref!$A$6:$B$39,2,FALSE)</f>
        <v>Venting - recompletions</v>
      </c>
      <c r="G261" s="224">
        <v>0</v>
      </c>
      <c r="H261" s="224">
        <v>0</v>
      </c>
      <c r="I261" s="224">
        <v>0</v>
      </c>
      <c r="J261" s="224">
        <v>0</v>
      </c>
      <c r="K261" s="224">
        <v>0</v>
      </c>
    </row>
    <row r="262" spans="1:11" x14ac:dyDescent="0.2">
      <c r="A262" s="226" t="str">
        <f>A198</f>
        <v>Completions and Recompletions</v>
      </c>
      <c r="B262" s="226" t="str">
        <f>VLOOKUP(D262,fips_xref!$A$5:$C$286,2,FALSE)</f>
        <v>CARTER, MT_Non-Tribal</v>
      </c>
      <c r="C262" s="227" t="str">
        <f t="shared" si="18"/>
        <v>30</v>
      </c>
      <c r="D262" s="228" t="str">
        <f>D198&amp;"02"</f>
        <v>3001102</v>
      </c>
      <c r="E262" s="226" t="str">
        <f>E198</f>
        <v>2310001620</v>
      </c>
      <c r="F262" s="226" t="str">
        <f>VLOOKUP(E262,SCC_xref!$A$6:$B$39,2,FALSE)</f>
        <v>Venting - recompletions</v>
      </c>
      <c r="G262" s="229">
        <v>0</v>
      </c>
      <c r="H262" s="229">
        <v>3.7578995184832933</v>
      </c>
      <c r="I262" s="229">
        <v>0</v>
      </c>
      <c r="J262" s="229">
        <v>0</v>
      </c>
      <c r="K262" s="229">
        <v>0</v>
      </c>
    </row>
    <row r="263" spans="1:11" x14ac:dyDescent="0.2">
      <c r="A263" s="226" t="str">
        <f t="shared" ref="A263:A293" si="22">A199</f>
        <v>Completions and Recompletions</v>
      </c>
      <c r="B263" s="226" t="str">
        <f>VLOOKUP(D263,fips_xref!$A$5:$C$286,2,FALSE)</f>
        <v>CUSTER, MT_Non-Tribal</v>
      </c>
      <c r="C263" s="227" t="str">
        <f t="shared" si="18"/>
        <v>30</v>
      </c>
      <c r="D263" s="228" t="str">
        <f>D199&amp;"02"</f>
        <v>3001702</v>
      </c>
      <c r="E263" s="226" t="str">
        <f t="shared" ref="E263:E293" si="23">E199</f>
        <v>2310001620</v>
      </c>
      <c r="F263" s="226" t="str">
        <f>VLOOKUP(E263,SCC_xref!$A$6:$B$39,2,FALSE)</f>
        <v>Venting - recompletions</v>
      </c>
      <c r="G263" s="229">
        <v>0</v>
      </c>
      <c r="H263" s="229">
        <v>0.62631658641388221</v>
      </c>
      <c r="I263" s="229">
        <v>0</v>
      </c>
      <c r="J263" s="229">
        <v>0</v>
      </c>
      <c r="K263" s="229">
        <v>0</v>
      </c>
    </row>
    <row r="264" spans="1:11" x14ac:dyDescent="0.2">
      <c r="A264" s="226" t="str">
        <f t="shared" si="22"/>
        <v>Completions and Recompletions</v>
      </c>
      <c r="B264" s="226" t="str">
        <f>VLOOKUP(D264,fips_xref!$A$5:$C$286,2,FALSE)</f>
        <v>DANIELS, MT_Non-Tribal</v>
      </c>
      <c r="C264" s="227" t="str">
        <f t="shared" si="18"/>
        <v>30</v>
      </c>
      <c r="D264" s="228" t="str">
        <f t="shared" ref="D264:D293" si="24">D200&amp;"02"</f>
        <v>3001902</v>
      </c>
      <c r="E264" s="226" t="str">
        <f t="shared" si="23"/>
        <v>2310001620</v>
      </c>
      <c r="F264" s="226" t="str">
        <f>VLOOKUP(E264,SCC_xref!$A$6:$B$39,2,FALSE)</f>
        <v>Venting - recompletions</v>
      </c>
      <c r="G264" s="229">
        <v>0</v>
      </c>
      <c r="H264" s="229">
        <v>0.20877219547129405</v>
      </c>
      <c r="I264" s="229">
        <v>0</v>
      </c>
      <c r="J264" s="229">
        <v>0</v>
      </c>
      <c r="K264" s="229">
        <v>0</v>
      </c>
    </row>
    <row r="265" spans="1:11" x14ac:dyDescent="0.2">
      <c r="A265" s="226" t="str">
        <f t="shared" si="22"/>
        <v>Completions and Recompletions</v>
      </c>
      <c r="B265" s="226" t="str">
        <f>VLOOKUP(D265,fips_xref!$A$5:$C$286,2,FALSE)</f>
        <v>DAWSON, MT_Non-Tribal</v>
      </c>
      <c r="C265" s="227" t="str">
        <f t="shared" si="18"/>
        <v>30</v>
      </c>
      <c r="D265" s="228" t="str">
        <f t="shared" si="24"/>
        <v>3002102</v>
      </c>
      <c r="E265" s="226" t="str">
        <f t="shared" si="23"/>
        <v>2310001620</v>
      </c>
      <c r="F265" s="226" t="str">
        <f>VLOOKUP(E265,SCC_xref!$A$6:$B$39,2,FALSE)</f>
        <v>Venting - recompletions</v>
      </c>
      <c r="G265" s="229">
        <v>0</v>
      </c>
      <c r="H265" s="229">
        <v>13.361420510162821</v>
      </c>
      <c r="I265" s="229">
        <v>0</v>
      </c>
      <c r="J265" s="229">
        <v>0</v>
      </c>
      <c r="K265" s="229">
        <v>0</v>
      </c>
    </row>
    <row r="266" spans="1:11" x14ac:dyDescent="0.2">
      <c r="A266" s="226" t="str">
        <f t="shared" si="22"/>
        <v>Completions and Recompletions</v>
      </c>
      <c r="B266" s="226" t="str">
        <f>VLOOKUP(D266,fips_xref!$A$5:$C$286,2,FALSE)</f>
        <v>FALLON, MT_Non-Tribal</v>
      </c>
      <c r="C266" s="227" t="str">
        <f t="shared" si="18"/>
        <v>30</v>
      </c>
      <c r="D266" s="228" t="str">
        <f t="shared" si="24"/>
        <v>3002502</v>
      </c>
      <c r="E266" s="226" t="str">
        <f t="shared" si="23"/>
        <v>2310001620</v>
      </c>
      <c r="F266" s="226" t="str">
        <f>VLOOKUP(E266,SCC_xref!$A$6:$B$39,2,FALSE)</f>
        <v>Venting - recompletions</v>
      </c>
      <c r="G266" s="229">
        <v>0</v>
      </c>
      <c r="H266" s="229">
        <v>293.32493463716816</v>
      </c>
      <c r="I266" s="229">
        <v>0</v>
      </c>
      <c r="J266" s="229">
        <v>0</v>
      </c>
      <c r="K266" s="229">
        <v>0</v>
      </c>
    </row>
    <row r="267" spans="1:11" x14ac:dyDescent="0.2">
      <c r="A267" s="226" t="str">
        <f t="shared" si="22"/>
        <v>Completions and Recompletions</v>
      </c>
      <c r="B267" s="226" t="str">
        <f>VLOOKUP(D267,fips_xref!$A$5:$C$286,2,FALSE)</f>
        <v>GARFIELD, MT_Non-Tribal</v>
      </c>
      <c r="C267" s="227" t="str">
        <f t="shared" si="18"/>
        <v>30</v>
      </c>
      <c r="D267" s="228" t="str">
        <f t="shared" si="24"/>
        <v>3003302</v>
      </c>
      <c r="E267" s="226" t="str">
        <f t="shared" si="23"/>
        <v>2310001620</v>
      </c>
      <c r="F267" s="226" t="str">
        <f>VLOOKUP(E267,SCC_xref!$A$6:$B$39,2,FALSE)</f>
        <v>Venting - recompletions</v>
      </c>
      <c r="G267" s="229">
        <v>0</v>
      </c>
      <c r="H267" s="229">
        <v>2.5052663456555289</v>
      </c>
      <c r="I267" s="229">
        <v>0</v>
      </c>
      <c r="J267" s="229">
        <v>0</v>
      </c>
      <c r="K267" s="229">
        <v>0</v>
      </c>
    </row>
    <row r="268" spans="1:11" x14ac:dyDescent="0.2">
      <c r="A268" s="226" t="str">
        <f t="shared" si="22"/>
        <v>Completions and Recompletions</v>
      </c>
      <c r="B268" s="226" t="str">
        <f>VLOOKUP(D268,fips_xref!$A$5:$C$286,2,FALSE)</f>
        <v>MCCONE, MT_Non-Tribal</v>
      </c>
      <c r="C268" s="227" t="str">
        <f t="shared" si="18"/>
        <v>30</v>
      </c>
      <c r="D268" s="228" t="str">
        <f t="shared" si="24"/>
        <v>3005502</v>
      </c>
      <c r="E268" s="226" t="str">
        <f t="shared" si="23"/>
        <v>2310001620</v>
      </c>
      <c r="F268" s="226" t="str">
        <f>VLOOKUP(E268,SCC_xref!$A$6:$B$39,2,FALSE)</f>
        <v>Venting - recompletions</v>
      </c>
      <c r="G268" s="229">
        <v>0</v>
      </c>
      <c r="H268" s="229">
        <v>1.0438609773564704</v>
      </c>
      <c r="I268" s="229">
        <v>0</v>
      </c>
      <c r="J268" s="229">
        <v>0</v>
      </c>
      <c r="K268" s="229">
        <v>0</v>
      </c>
    </row>
    <row r="269" spans="1:11" x14ac:dyDescent="0.2">
      <c r="A269" s="226" t="str">
        <f t="shared" si="22"/>
        <v>Completions and Recompletions</v>
      </c>
      <c r="B269" s="226" t="str">
        <f>VLOOKUP(D269,fips_xref!$A$5:$C$286,2,FALSE)</f>
        <v>PRAIRIE, MT_Non-Tribal</v>
      </c>
      <c r="C269" s="227" t="str">
        <f t="shared" si="18"/>
        <v>30</v>
      </c>
      <c r="D269" s="228" t="str">
        <f t="shared" si="24"/>
        <v>3007902</v>
      </c>
      <c r="E269" s="226" t="str">
        <f t="shared" si="23"/>
        <v>2310001620</v>
      </c>
      <c r="F269" s="226" t="str">
        <f>VLOOKUP(E269,SCC_xref!$A$6:$B$39,2,FALSE)</f>
        <v>Venting - recompletions</v>
      </c>
      <c r="G269" s="229">
        <v>0</v>
      </c>
      <c r="H269" s="229">
        <v>2.7140385411268233</v>
      </c>
      <c r="I269" s="229">
        <v>0</v>
      </c>
      <c r="J269" s="229">
        <v>0</v>
      </c>
      <c r="K269" s="229">
        <v>0</v>
      </c>
    </row>
    <row r="270" spans="1:11" x14ac:dyDescent="0.2">
      <c r="A270" s="226" t="str">
        <f t="shared" si="22"/>
        <v>Completions and Recompletions</v>
      </c>
      <c r="B270" s="226" t="str">
        <f>VLOOKUP(D270,fips_xref!$A$5:$C$286,2,FALSE)</f>
        <v>RICHLAND, MT_Non-Tribal</v>
      </c>
      <c r="C270" s="227" t="str">
        <f t="shared" si="18"/>
        <v>30</v>
      </c>
      <c r="D270" s="228" t="str">
        <f t="shared" si="24"/>
        <v>3008302</v>
      </c>
      <c r="E270" s="226" t="str">
        <f t="shared" si="23"/>
        <v>2310001620</v>
      </c>
      <c r="F270" s="226" t="str">
        <f>VLOOKUP(E270,SCC_xref!$A$6:$B$39,2,FALSE)</f>
        <v>Venting - recompletions</v>
      </c>
      <c r="G270" s="229">
        <v>0</v>
      </c>
      <c r="H270" s="229">
        <v>196.03709154754515</v>
      </c>
      <c r="I270" s="229">
        <v>0</v>
      </c>
      <c r="J270" s="229">
        <v>0</v>
      </c>
      <c r="K270" s="229">
        <v>0</v>
      </c>
    </row>
    <row r="271" spans="1:11" x14ac:dyDescent="0.2">
      <c r="A271" s="226" t="str">
        <f t="shared" si="22"/>
        <v>Completions and Recompletions</v>
      </c>
      <c r="B271" s="226" t="str">
        <f>VLOOKUP(D271,fips_xref!$A$5:$C$286,2,FALSE)</f>
        <v>ROOSEVELT, MT_Non-Tribal</v>
      </c>
      <c r="C271" s="227" t="str">
        <f t="shared" si="18"/>
        <v>30</v>
      </c>
      <c r="D271" s="228" t="str">
        <f t="shared" si="24"/>
        <v>3008502</v>
      </c>
      <c r="E271" s="226" t="str">
        <f t="shared" si="23"/>
        <v>2310001620</v>
      </c>
      <c r="F271" s="226" t="str">
        <f>VLOOKUP(E271,SCC_xref!$A$6:$B$39,2,FALSE)</f>
        <v>Venting - recompletions</v>
      </c>
      <c r="G271" s="229">
        <v>0</v>
      </c>
      <c r="H271" s="229">
        <v>23.591258088256229</v>
      </c>
      <c r="I271" s="229">
        <v>0</v>
      </c>
      <c r="J271" s="229">
        <v>0</v>
      </c>
      <c r="K271" s="229">
        <v>0</v>
      </c>
    </row>
    <row r="272" spans="1:11" x14ac:dyDescent="0.2">
      <c r="A272" s="226" t="str">
        <f t="shared" si="22"/>
        <v>Completions and Recompletions</v>
      </c>
      <c r="B272" s="226" t="str">
        <f>VLOOKUP(D272,fips_xref!$A$5:$C$286,2,FALSE)</f>
        <v>SHERIDAN, MT_Non-Tribal</v>
      </c>
      <c r="C272" s="227" t="str">
        <f t="shared" si="18"/>
        <v>30</v>
      </c>
      <c r="D272" s="228" t="str">
        <f t="shared" si="24"/>
        <v>3009102</v>
      </c>
      <c r="E272" s="226" t="str">
        <f t="shared" si="23"/>
        <v>2310001620</v>
      </c>
      <c r="F272" s="226" t="str">
        <f>VLOOKUP(E272,SCC_xref!$A$6:$B$39,2,FALSE)</f>
        <v>Venting - recompletions</v>
      </c>
      <c r="G272" s="229">
        <v>0</v>
      </c>
      <c r="H272" s="229">
        <v>44.050933244443051</v>
      </c>
      <c r="I272" s="229">
        <v>0</v>
      </c>
      <c r="J272" s="229">
        <v>0</v>
      </c>
      <c r="K272" s="229">
        <v>0</v>
      </c>
    </row>
    <row r="273" spans="1:11" x14ac:dyDescent="0.2">
      <c r="A273" s="226" t="str">
        <f t="shared" si="22"/>
        <v>Completions and Recompletions</v>
      </c>
      <c r="B273" s="226" t="str">
        <f>VLOOKUP(D273,fips_xref!$A$5:$C$286,2,FALSE)</f>
        <v>VALLEY, MT_Non-Tribal</v>
      </c>
      <c r="C273" s="227" t="str">
        <f t="shared" si="18"/>
        <v>30</v>
      </c>
      <c r="D273" s="228" t="str">
        <f t="shared" si="24"/>
        <v>3010502</v>
      </c>
      <c r="E273" s="226" t="str">
        <f t="shared" si="23"/>
        <v>2310001620</v>
      </c>
      <c r="F273" s="226" t="str">
        <f>VLOOKUP(E273,SCC_xref!$A$6:$B$39,2,FALSE)</f>
        <v>Venting - recompletions</v>
      </c>
      <c r="G273" s="229">
        <v>0</v>
      </c>
      <c r="H273" s="229">
        <v>28.393018584095994</v>
      </c>
      <c r="I273" s="229">
        <v>0</v>
      </c>
      <c r="J273" s="229">
        <v>0</v>
      </c>
      <c r="K273" s="229">
        <v>0</v>
      </c>
    </row>
    <row r="274" spans="1:11" x14ac:dyDescent="0.2">
      <c r="A274" s="226" t="str">
        <f t="shared" si="22"/>
        <v>Completions and Recompletions</v>
      </c>
      <c r="B274" s="226" t="str">
        <f>VLOOKUP(D274,fips_xref!$A$5:$C$286,2,FALSE)</f>
        <v>WIBAUX, MT_Non-Tribal</v>
      </c>
      <c r="C274" s="227" t="str">
        <f t="shared" si="18"/>
        <v>30</v>
      </c>
      <c r="D274" s="228" t="str">
        <f t="shared" si="24"/>
        <v>3010902</v>
      </c>
      <c r="E274" s="226" t="str">
        <f t="shared" si="23"/>
        <v>2310001620</v>
      </c>
      <c r="F274" s="226" t="str">
        <f>VLOOKUP(E274,SCC_xref!$A$6:$B$39,2,FALSE)</f>
        <v>Venting - recompletions</v>
      </c>
      <c r="G274" s="229">
        <v>0</v>
      </c>
      <c r="H274" s="229">
        <v>25.261435652026584</v>
      </c>
      <c r="I274" s="229">
        <v>0</v>
      </c>
      <c r="J274" s="229">
        <v>0</v>
      </c>
      <c r="K274" s="229">
        <v>0</v>
      </c>
    </row>
    <row r="275" spans="1:11" x14ac:dyDescent="0.2">
      <c r="A275" s="226" t="str">
        <f t="shared" si="22"/>
        <v>Completions and Recompletions</v>
      </c>
      <c r="B275" s="226" t="str">
        <f>VLOOKUP(D275,fips_xref!$A$5:$C$286,2,FALSE)</f>
        <v>BILLINGS, ND_Non-Tribal</v>
      </c>
      <c r="C275" s="227" t="str">
        <f t="shared" si="18"/>
        <v>38</v>
      </c>
      <c r="D275" s="228" t="str">
        <f t="shared" si="24"/>
        <v>3800702</v>
      </c>
      <c r="E275" s="226" t="str">
        <f t="shared" si="23"/>
        <v>2310001620</v>
      </c>
      <c r="F275" s="226" t="str">
        <f>VLOOKUP(E275,SCC_xref!$A$6:$B$39,2,FALSE)</f>
        <v>Venting - recompletions</v>
      </c>
      <c r="G275" s="229">
        <v>0</v>
      </c>
      <c r="H275" s="229">
        <v>95.617665525852686</v>
      </c>
      <c r="I275" s="229">
        <v>0</v>
      </c>
      <c r="J275" s="229">
        <v>0</v>
      </c>
      <c r="K275" s="229">
        <v>0</v>
      </c>
    </row>
    <row r="276" spans="1:11" x14ac:dyDescent="0.2">
      <c r="A276" s="226" t="str">
        <f t="shared" si="22"/>
        <v>Completions and Recompletions</v>
      </c>
      <c r="B276" s="226" t="str">
        <f>VLOOKUP(D276,fips_xref!$A$5:$C$286,2,FALSE)</f>
        <v>BOTTINEAU, ND_Non-Tribal</v>
      </c>
      <c r="C276" s="227" t="str">
        <f t="shared" si="18"/>
        <v>38</v>
      </c>
      <c r="D276" s="228" t="str">
        <f t="shared" si="24"/>
        <v>3800902</v>
      </c>
      <c r="E276" s="226" t="str">
        <f t="shared" si="23"/>
        <v>2310001620</v>
      </c>
      <c r="F276" s="226" t="str">
        <f>VLOOKUP(E276,SCC_xref!$A$6:$B$39,2,FALSE)</f>
        <v>Venting - recompletions</v>
      </c>
      <c r="G276" s="229">
        <v>0</v>
      </c>
      <c r="H276" s="229">
        <v>109.18785823148681</v>
      </c>
      <c r="I276" s="229">
        <v>0</v>
      </c>
      <c r="J276" s="229">
        <v>0</v>
      </c>
      <c r="K276" s="229">
        <v>0</v>
      </c>
    </row>
    <row r="277" spans="1:11" x14ac:dyDescent="0.2">
      <c r="A277" s="226" t="str">
        <f t="shared" si="22"/>
        <v>Completions and Recompletions</v>
      </c>
      <c r="B277" s="226" t="str">
        <f>VLOOKUP(D277,fips_xref!$A$5:$C$286,2,FALSE)</f>
        <v>BOWMAN, ND_Non-Tribal</v>
      </c>
      <c r="C277" s="227" t="str">
        <f t="shared" si="18"/>
        <v>38</v>
      </c>
      <c r="D277" s="228" t="str">
        <f t="shared" si="24"/>
        <v>3801102</v>
      </c>
      <c r="E277" s="226" t="str">
        <f t="shared" si="23"/>
        <v>2310001620</v>
      </c>
      <c r="F277" s="226" t="str">
        <f>VLOOKUP(E277,SCC_xref!$A$6:$B$39,2,FALSE)</f>
        <v>Venting - recompletions</v>
      </c>
      <c r="G277" s="229">
        <v>0</v>
      </c>
      <c r="H277" s="229">
        <v>115.65979629109692</v>
      </c>
      <c r="I277" s="229">
        <v>0</v>
      </c>
      <c r="J277" s="229">
        <v>0</v>
      </c>
      <c r="K277" s="229">
        <v>0</v>
      </c>
    </row>
    <row r="278" spans="1:11" x14ac:dyDescent="0.2">
      <c r="A278" s="226" t="str">
        <f t="shared" si="22"/>
        <v>Completions and Recompletions</v>
      </c>
      <c r="B278" s="226" t="str">
        <f>VLOOKUP(D278,fips_xref!$A$5:$C$286,2,FALSE)</f>
        <v>BURKE, ND_Non-Tribal</v>
      </c>
      <c r="C278" s="227" t="str">
        <f t="shared" si="18"/>
        <v>38</v>
      </c>
      <c r="D278" s="228" t="str">
        <f t="shared" si="24"/>
        <v>3801302</v>
      </c>
      <c r="E278" s="226" t="str">
        <f t="shared" si="23"/>
        <v>2310001620</v>
      </c>
      <c r="F278" s="226" t="str">
        <f>VLOOKUP(E278,SCC_xref!$A$6:$B$39,2,FALSE)</f>
        <v>Venting - recompletions</v>
      </c>
      <c r="G278" s="229">
        <v>0</v>
      </c>
      <c r="H278" s="229">
        <v>78.289573301735288</v>
      </c>
      <c r="I278" s="229">
        <v>0</v>
      </c>
      <c r="J278" s="229">
        <v>0</v>
      </c>
      <c r="K278" s="229">
        <v>0</v>
      </c>
    </row>
    <row r="279" spans="1:11" x14ac:dyDescent="0.2">
      <c r="A279" s="226" t="str">
        <f t="shared" si="22"/>
        <v>Completions and Recompletions</v>
      </c>
      <c r="B279" s="226" t="str">
        <f>VLOOKUP(D279,fips_xref!$A$5:$C$286,2,FALSE)</f>
        <v>DIVIDE, ND_Non-Tribal</v>
      </c>
      <c r="C279" s="227" t="str">
        <f t="shared" si="18"/>
        <v>38</v>
      </c>
      <c r="D279" s="228" t="str">
        <f t="shared" si="24"/>
        <v>3802302</v>
      </c>
      <c r="E279" s="226" t="str">
        <f t="shared" si="23"/>
        <v>2310001620</v>
      </c>
      <c r="F279" s="226" t="str">
        <f>VLOOKUP(E279,SCC_xref!$A$6:$B$39,2,FALSE)</f>
        <v>Venting - recompletions</v>
      </c>
      <c r="G279" s="229">
        <v>0</v>
      </c>
      <c r="H279" s="229">
        <v>29.854423952395056</v>
      </c>
      <c r="I279" s="229">
        <v>0</v>
      </c>
      <c r="J279" s="229">
        <v>0</v>
      </c>
      <c r="K279" s="229">
        <v>0</v>
      </c>
    </row>
    <row r="280" spans="1:11" x14ac:dyDescent="0.2">
      <c r="A280" s="226" t="str">
        <f t="shared" si="22"/>
        <v>Completions and Recompletions</v>
      </c>
      <c r="B280" s="226" t="str">
        <f>VLOOKUP(D280,fips_xref!$A$5:$C$286,2,FALSE)</f>
        <v>DUNN, ND_Non-Tribal</v>
      </c>
      <c r="C280" s="227" t="str">
        <f t="shared" si="18"/>
        <v>38</v>
      </c>
      <c r="D280" s="228" t="str">
        <f t="shared" si="24"/>
        <v>3802502</v>
      </c>
      <c r="E280" s="226" t="str">
        <f t="shared" si="23"/>
        <v>2310001620</v>
      </c>
      <c r="F280" s="226" t="str">
        <f>VLOOKUP(E280,SCC_xref!$A$6:$B$39,2,FALSE)</f>
        <v>Venting - recompletions</v>
      </c>
      <c r="G280" s="229">
        <v>0</v>
      </c>
      <c r="H280" s="229">
        <v>75.366762565137165</v>
      </c>
      <c r="I280" s="229">
        <v>0</v>
      </c>
      <c r="J280" s="229">
        <v>0</v>
      </c>
      <c r="K280" s="229">
        <v>0</v>
      </c>
    </row>
    <row r="281" spans="1:11" x14ac:dyDescent="0.2">
      <c r="A281" s="226" t="str">
        <f t="shared" si="22"/>
        <v>Completions and Recompletions</v>
      </c>
      <c r="B281" s="226" t="str">
        <f>VLOOKUP(D281,fips_xref!$A$5:$C$286,2,FALSE)</f>
        <v>GOLDEN VALLEY, ND_Non-Tribal</v>
      </c>
      <c r="C281" s="227" t="str">
        <f t="shared" si="18"/>
        <v>38</v>
      </c>
      <c r="D281" s="228" t="str">
        <f t="shared" si="24"/>
        <v>3803302</v>
      </c>
      <c r="E281" s="226" t="str">
        <f t="shared" si="23"/>
        <v>2310001620</v>
      </c>
      <c r="F281" s="226" t="str">
        <f>VLOOKUP(E281,SCC_xref!$A$6:$B$39,2,FALSE)</f>
        <v>Venting - recompletions</v>
      </c>
      <c r="G281" s="229">
        <v>0</v>
      </c>
      <c r="H281" s="229">
        <v>13.152648314691527</v>
      </c>
      <c r="I281" s="229">
        <v>0</v>
      </c>
      <c r="J281" s="229">
        <v>0</v>
      </c>
      <c r="K281" s="229">
        <v>0</v>
      </c>
    </row>
    <row r="282" spans="1:11" x14ac:dyDescent="0.2">
      <c r="A282" s="226" t="str">
        <f t="shared" si="22"/>
        <v>Completions and Recompletions</v>
      </c>
      <c r="B282" s="226" t="str">
        <f>VLOOKUP(D282,fips_xref!$A$5:$C$286,2,FALSE)</f>
        <v>MC HENRY, ND_Non-Tribal</v>
      </c>
      <c r="C282" s="227" t="str">
        <f t="shared" si="18"/>
        <v>38</v>
      </c>
      <c r="D282" s="228" t="str">
        <f t="shared" si="24"/>
        <v>3804902</v>
      </c>
      <c r="E282" s="226" t="str">
        <f t="shared" si="23"/>
        <v>2310001620</v>
      </c>
      <c r="F282" s="226" t="str">
        <f>VLOOKUP(E282,SCC_xref!$A$6:$B$39,2,FALSE)</f>
        <v>Venting - recompletions</v>
      </c>
      <c r="G282" s="229">
        <v>0</v>
      </c>
      <c r="H282" s="229">
        <v>3.5491273230119997</v>
      </c>
      <c r="I282" s="229">
        <v>0</v>
      </c>
      <c r="J282" s="229">
        <v>0</v>
      </c>
      <c r="K282" s="229">
        <v>0</v>
      </c>
    </row>
    <row r="283" spans="1:11" x14ac:dyDescent="0.2">
      <c r="A283" s="226" t="str">
        <f t="shared" si="22"/>
        <v>Completions and Recompletions</v>
      </c>
      <c r="B283" s="226" t="str">
        <f>VLOOKUP(D283,fips_xref!$A$5:$C$286,2,FALSE)</f>
        <v>MCKENZIE, ND_Non-Tribal</v>
      </c>
      <c r="C283" s="227" t="str">
        <f t="shared" si="18"/>
        <v>38</v>
      </c>
      <c r="D283" s="228" t="str">
        <f t="shared" si="24"/>
        <v>3805302</v>
      </c>
      <c r="E283" s="226" t="str">
        <f t="shared" si="23"/>
        <v>2310001620</v>
      </c>
      <c r="F283" s="226" t="str">
        <f>VLOOKUP(E283,SCC_xref!$A$6:$B$39,2,FALSE)</f>
        <v>Venting - recompletions</v>
      </c>
      <c r="G283" s="229">
        <v>0</v>
      </c>
      <c r="H283" s="229">
        <v>176.83004956418608</v>
      </c>
      <c r="I283" s="229">
        <v>0</v>
      </c>
      <c r="J283" s="229">
        <v>0</v>
      </c>
      <c r="K283" s="229">
        <v>0</v>
      </c>
    </row>
    <row r="284" spans="1:11" x14ac:dyDescent="0.2">
      <c r="A284" s="226" t="str">
        <f t="shared" si="22"/>
        <v>Completions and Recompletions</v>
      </c>
      <c r="B284" s="226" t="str">
        <f>VLOOKUP(D284,fips_xref!$A$5:$C$286,2,FALSE)</f>
        <v>MCLEAN, ND_Non-Tribal</v>
      </c>
      <c r="C284" s="227" t="str">
        <f t="shared" si="18"/>
        <v>38</v>
      </c>
      <c r="D284" s="228" t="str">
        <f t="shared" si="24"/>
        <v>3805502</v>
      </c>
      <c r="E284" s="226" t="str">
        <f t="shared" si="23"/>
        <v>2310001620</v>
      </c>
      <c r="F284" s="226" t="str">
        <f>VLOOKUP(E284,SCC_xref!$A$6:$B$39,2,FALSE)</f>
        <v>Venting - recompletions</v>
      </c>
      <c r="G284" s="229">
        <v>0</v>
      </c>
      <c r="H284" s="229">
        <v>0</v>
      </c>
      <c r="I284" s="229">
        <v>0</v>
      </c>
      <c r="J284" s="229">
        <v>0</v>
      </c>
      <c r="K284" s="229">
        <v>0</v>
      </c>
    </row>
    <row r="285" spans="1:11" x14ac:dyDescent="0.2">
      <c r="A285" s="226" t="str">
        <f t="shared" si="22"/>
        <v>Completions and Recompletions</v>
      </c>
      <c r="B285" s="226" t="str">
        <f>VLOOKUP(D285,fips_xref!$A$5:$C$286,2,FALSE)</f>
        <v>MERCER, ND_Non-Tribal</v>
      </c>
      <c r="C285" s="227" t="str">
        <f t="shared" si="18"/>
        <v>38</v>
      </c>
      <c r="D285" s="228" t="str">
        <f t="shared" si="24"/>
        <v>3805702</v>
      </c>
      <c r="E285" s="226" t="str">
        <f t="shared" si="23"/>
        <v>2310001620</v>
      </c>
      <c r="F285" s="226" t="str">
        <f>VLOOKUP(E285,SCC_xref!$A$6:$B$39,2,FALSE)</f>
        <v>Venting - recompletions</v>
      </c>
      <c r="G285" s="229">
        <v>0</v>
      </c>
      <c r="H285" s="229">
        <v>0.20877219547129408</v>
      </c>
      <c r="I285" s="229">
        <v>0</v>
      </c>
      <c r="J285" s="229">
        <v>0</v>
      </c>
      <c r="K285" s="229">
        <v>0</v>
      </c>
    </row>
    <row r="286" spans="1:11" x14ac:dyDescent="0.2">
      <c r="A286" s="226" t="str">
        <f t="shared" si="22"/>
        <v>Completions and Recompletions</v>
      </c>
      <c r="B286" s="226" t="str">
        <f>VLOOKUP(D286,fips_xref!$A$5:$C$286,2,FALSE)</f>
        <v>MOUNTRAIL, ND_Non-Tribal</v>
      </c>
      <c r="C286" s="227" t="str">
        <f t="shared" si="18"/>
        <v>38</v>
      </c>
      <c r="D286" s="228" t="str">
        <f t="shared" si="24"/>
        <v>3806102</v>
      </c>
      <c r="E286" s="226" t="str">
        <f t="shared" si="23"/>
        <v>2310001620</v>
      </c>
      <c r="F286" s="226" t="str">
        <f>VLOOKUP(E286,SCC_xref!$A$6:$B$39,2,FALSE)</f>
        <v>Venting - recompletions</v>
      </c>
      <c r="G286" s="229">
        <v>0</v>
      </c>
      <c r="H286" s="229">
        <v>83.091333797575047</v>
      </c>
      <c r="I286" s="229">
        <v>0</v>
      </c>
      <c r="J286" s="229">
        <v>0</v>
      </c>
      <c r="K286" s="229">
        <v>0</v>
      </c>
    </row>
    <row r="287" spans="1:11" x14ac:dyDescent="0.2">
      <c r="A287" s="226" t="str">
        <f t="shared" si="22"/>
        <v>Completions and Recompletions</v>
      </c>
      <c r="B287" s="226" t="str">
        <f>VLOOKUP(D287,fips_xref!$A$5:$C$286,2,FALSE)</f>
        <v>RENVILLE, ND_Non-Tribal</v>
      </c>
      <c r="C287" s="227" t="str">
        <f t="shared" si="18"/>
        <v>38</v>
      </c>
      <c r="D287" s="228" t="str">
        <f t="shared" si="24"/>
        <v>3807502</v>
      </c>
      <c r="E287" s="226" t="str">
        <f t="shared" si="23"/>
        <v>2310001620</v>
      </c>
      <c r="F287" s="226" t="str">
        <f>VLOOKUP(E287,SCC_xref!$A$6:$B$39,2,FALSE)</f>
        <v>Venting - recompletions</v>
      </c>
      <c r="G287" s="229">
        <v>0</v>
      </c>
      <c r="H287" s="229">
        <v>60.752708882146578</v>
      </c>
      <c r="I287" s="229">
        <v>0</v>
      </c>
      <c r="J287" s="229">
        <v>0</v>
      </c>
      <c r="K287" s="229">
        <v>0</v>
      </c>
    </row>
    <row r="288" spans="1:11" x14ac:dyDescent="0.2">
      <c r="A288" s="226" t="str">
        <f t="shared" si="22"/>
        <v>Completions and Recompletions</v>
      </c>
      <c r="B288" s="226" t="str">
        <f>VLOOKUP(D288,fips_xref!$A$5:$C$286,2,FALSE)</f>
        <v>SLOPE, ND_Non-Tribal</v>
      </c>
      <c r="C288" s="227" t="str">
        <f t="shared" si="18"/>
        <v>38</v>
      </c>
      <c r="D288" s="228" t="str">
        <f t="shared" si="24"/>
        <v>3808702</v>
      </c>
      <c r="E288" s="226" t="str">
        <f t="shared" si="23"/>
        <v>2310001620</v>
      </c>
      <c r="F288" s="226" t="str">
        <f>VLOOKUP(E288,SCC_xref!$A$6:$B$39,2,FALSE)</f>
        <v>Venting - recompletions</v>
      </c>
      <c r="G288" s="229">
        <v>0</v>
      </c>
      <c r="H288" s="229">
        <v>4.3842161048971757</v>
      </c>
      <c r="I288" s="229">
        <v>0</v>
      </c>
      <c r="J288" s="229">
        <v>0</v>
      </c>
      <c r="K288" s="229">
        <v>0</v>
      </c>
    </row>
    <row r="289" spans="1:11" x14ac:dyDescent="0.2">
      <c r="A289" s="226" t="str">
        <f t="shared" si="22"/>
        <v>Completions and Recompletions</v>
      </c>
      <c r="B289" s="226" t="str">
        <f>VLOOKUP(D289,fips_xref!$A$5:$C$286,2,FALSE)</f>
        <v>STARK, ND_Non-Tribal</v>
      </c>
      <c r="C289" s="227" t="str">
        <f t="shared" si="18"/>
        <v>38</v>
      </c>
      <c r="D289" s="228" t="str">
        <f t="shared" si="24"/>
        <v>3808902</v>
      </c>
      <c r="E289" s="226" t="str">
        <f t="shared" si="23"/>
        <v>2310001620</v>
      </c>
      <c r="F289" s="226" t="str">
        <f>VLOOKUP(E289,SCC_xref!$A$6:$B$39,2,FALSE)</f>
        <v>Venting - recompletions</v>
      </c>
      <c r="G289" s="229">
        <v>0</v>
      </c>
      <c r="H289" s="229">
        <v>14.822825878461879</v>
      </c>
      <c r="I289" s="229">
        <v>0</v>
      </c>
      <c r="J289" s="229">
        <v>0</v>
      </c>
      <c r="K289" s="229">
        <v>0</v>
      </c>
    </row>
    <row r="290" spans="1:11" x14ac:dyDescent="0.2">
      <c r="A290" s="226" t="str">
        <f t="shared" si="22"/>
        <v>Completions and Recompletions</v>
      </c>
      <c r="B290" s="226" t="str">
        <f>VLOOKUP(D290,fips_xref!$A$5:$C$286,2,FALSE)</f>
        <v>WARD, ND_Non-Tribal</v>
      </c>
      <c r="C290" s="227" t="str">
        <f t="shared" si="18"/>
        <v>38</v>
      </c>
      <c r="D290" s="228" t="str">
        <f t="shared" si="24"/>
        <v>3810102</v>
      </c>
      <c r="E290" s="226" t="str">
        <f t="shared" si="23"/>
        <v>2310001620</v>
      </c>
      <c r="F290" s="226" t="str">
        <f>VLOOKUP(E290,SCC_xref!$A$6:$B$39,2,FALSE)</f>
        <v>Venting - recompletions</v>
      </c>
      <c r="G290" s="229">
        <v>0</v>
      </c>
      <c r="H290" s="229">
        <v>3.3403551275407053</v>
      </c>
      <c r="I290" s="229">
        <v>0</v>
      </c>
      <c r="J290" s="229">
        <v>0</v>
      </c>
      <c r="K290" s="229">
        <v>0</v>
      </c>
    </row>
    <row r="291" spans="1:11" x14ac:dyDescent="0.2">
      <c r="A291" s="226" t="str">
        <f t="shared" si="22"/>
        <v>Completions and Recompletions</v>
      </c>
      <c r="B291" s="226" t="str">
        <f>VLOOKUP(D291,fips_xref!$A$5:$C$286,2,FALSE)</f>
        <v>WILLIAMS, ND_Non-Tribal</v>
      </c>
      <c r="C291" s="227" t="str">
        <f t="shared" si="18"/>
        <v>38</v>
      </c>
      <c r="D291" s="228" t="str">
        <f t="shared" si="24"/>
        <v>3810502</v>
      </c>
      <c r="E291" s="226" t="str">
        <f t="shared" si="23"/>
        <v>2310001620</v>
      </c>
      <c r="F291" s="226" t="str">
        <f>VLOOKUP(E291,SCC_xref!$A$6:$B$39,2,FALSE)</f>
        <v>Venting - recompletions</v>
      </c>
      <c r="G291" s="229">
        <v>0</v>
      </c>
      <c r="H291" s="229">
        <v>97.496615285094336</v>
      </c>
      <c r="I291" s="229">
        <v>0</v>
      </c>
      <c r="J291" s="229">
        <v>0</v>
      </c>
      <c r="K291" s="229">
        <v>0</v>
      </c>
    </row>
    <row r="292" spans="1:11" x14ac:dyDescent="0.2">
      <c r="A292" s="226" t="str">
        <f t="shared" si="22"/>
        <v>Completions and Recompletions</v>
      </c>
      <c r="B292" s="226" t="str">
        <f>VLOOKUP(D292,fips_xref!$A$5:$C$286,2,FALSE)</f>
        <v>HARDING, SD_Non-Tribal</v>
      </c>
      <c r="C292" s="227" t="str">
        <f t="shared" ref="C292:C293" si="25">LEFT(D292,2)</f>
        <v>46</v>
      </c>
      <c r="D292" s="228" t="str">
        <f t="shared" si="24"/>
        <v>4606302</v>
      </c>
      <c r="E292" s="226" t="str">
        <f t="shared" si="23"/>
        <v>2310001620</v>
      </c>
      <c r="F292" s="226" t="str">
        <f>VLOOKUP(E292,SCC_xref!$A$6:$B$39,2,FALSE)</f>
        <v>Venting - recompletions</v>
      </c>
      <c r="G292" s="229">
        <v>0</v>
      </c>
      <c r="H292" s="229">
        <v>44.050933244443051</v>
      </c>
      <c r="I292" s="229">
        <v>0</v>
      </c>
      <c r="J292" s="229">
        <v>0</v>
      </c>
      <c r="K292" s="229">
        <v>0</v>
      </c>
    </row>
    <row r="293" spans="1:11" x14ac:dyDescent="0.2">
      <c r="A293" s="226" t="str">
        <f t="shared" si="22"/>
        <v>Completions and Recompletions</v>
      </c>
      <c r="B293" s="226" t="str">
        <f>VLOOKUP(D293,fips_xref!$A$5:$C$286,2,FALSE)</f>
        <v>BUTTE, SD_Non-Tribal</v>
      </c>
      <c r="C293" s="227" t="str">
        <f t="shared" si="25"/>
        <v>46</v>
      </c>
      <c r="D293" s="228" t="str">
        <f t="shared" si="24"/>
        <v>4601902</v>
      </c>
      <c r="E293" s="226" t="str">
        <f t="shared" si="23"/>
        <v>2310001620</v>
      </c>
      <c r="F293" s="226" t="str">
        <f>VLOOKUP(E293,SCC_xref!$A$6:$B$39,2,FALSE)</f>
        <v>Venting - recompletions</v>
      </c>
      <c r="G293" s="229">
        <v>0</v>
      </c>
      <c r="H293" s="229">
        <v>0</v>
      </c>
      <c r="I293" s="229">
        <v>0</v>
      </c>
      <c r="J293" s="229">
        <v>0</v>
      </c>
      <c r="K293" s="229">
        <v>0</v>
      </c>
    </row>
    <row r="294" spans="1:11" x14ac:dyDescent="0.2">
      <c r="A294" s="32" t="s">
        <v>15684</v>
      </c>
      <c r="B294" s="33" t="str">
        <f>VLOOKUP(D294,fips_xref!$A$5:$C$286,2,FALSE)</f>
        <v>CARTER, MT</v>
      </c>
      <c r="C294" s="34" t="str">
        <f t="shared" si="16"/>
        <v>30</v>
      </c>
      <c r="D294" s="202">
        <f>fips_xref!A5</f>
        <v>30011</v>
      </c>
      <c r="E294" s="33" t="str">
        <f>SCC_xref!A$7</f>
        <v>2310000220</v>
      </c>
      <c r="F294" s="33" t="str">
        <f>VLOOKUP(E294,SCC_xref!$A$6:$B$39,2,FALSE)</f>
        <v>Drill rigs</v>
      </c>
      <c r="G294" s="36">
        <v>0</v>
      </c>
      <c r="H294" s="36">
        <v>0</v>
      </c>
      <c r="I294" s="36">
        <v>0</v>
      </c>
      <c r="J294" s="36">
        <v>0</v>
      </c>
      <c r="K294" s="36">
        <v>0</v>
      </c>
    </row>
    <row r="295" spans="1:11" x14ac:dyDescent="0.2">
      <c r="A295" s="32" t="s">
        <v>15684</v>
      </c>
      <c r="B295" s="33" t="str">
        <f>VLOOKUP(D295,fips_xref!$A$5:$C$286,2,FALSE)</f>
        <v>CUSTER, MT</v>
      </c>
      <c r="C295" s="34" t="str">
        <f t="shared" si="16"/>
        <v>30</v>
      </c>
      <c r="D295" s="202">
        <f>fips_xref!A6</f>
        <v>30017</v>
      </c>
      <c r="E295" s="33" t="str">
        <f>SCC_xref!A$7</f>
        <v>2310000220</v>
      </c>
      <c r="F295" s="33" t="str">
        <f>VLOOKUP(E295,SCC_xref!$A$6:$B$39,2,FALSE)</f>
        <v>Drill rigs</v>
      </c>
      <c r="G295" s="36">
        <v>0</v>
      </c>
      <c r="H295" s="36">
        <v>0</v>
      </c>
      <c r="I295" s="36">
        <v>0</v>
      </c>
      <c r="J295" s="36">
        <v>0</v>
      </c>
      <c r="K295" s="36">
        <v>0</v>
      </c>
    </row>
    <row r="296" spans="1:11" x14ac:dyDescent="0.2">
      <c r="A296" s="32" t="s">
        <v>15684</v>
      </c>
      <c r="B296" s="33" t="str">
        <f>VLOOKUP(D296,fips_xref!$A$5:$C$286,2,FALSE)</f>
        <v>DANIELS, MT</v>
      </c>
      <c r="C296" s="34" t="str">
        <f t="shared" si="16"/>
        <v>30</v>
      </c>
      <c r="D296" s="202">
        <f>fips_xref!A7</f>
        <v>30019</v>
      </c>
      <c r="E296" s="33" t="str">
        <f>SCC_xref!A$7</f>
        <v>2310000220</v>
      </c>
      <c r="F296" s="33" t="str">
        <f>VLOOKUP(E296,SCC_xref!$A$6:$B$39,2,FALSE)</f>
        <v>Drill rigs</v>
      </c>
      <c r="G296" s="36">
        <v>0</v>
      </c>
      <c r="H296" s="36">
        <v>0</v>
      </c>
      <c r="I296" s="36">
        <v>0</v>
      </c>
      <c r="J296" s="36">
        <v>0</v>
      </c>
      <c r="K296" s="36">
        <v>0</v>
      </c>
    </row>
    <row r="297" spans="1:11" x14ac:dyDescent="0.2">
      <c r="A297" s="32" t="s">
        <v>15684</v>
      </c>
      <c r="B297" s="33" t="str">
        <f>VLOOKUP(D297,fips_xref!$A$5:$C$286,2,FALSE)</f>
        <v>DAWSON, MT</v>
      </c>
      <c r="C297" s="34" t="str">
        <f t="shared" si="16"/>
        <v>30</v>
      </c>
      <c r="D297" s="202">
        <f>fips_xref!A8</f>
        <v>30021</v>
      </c>
      <c r="E297" s="33" t="str">
        <f>SCC_xref!A$7</f>
        <v>2310000220</v>
      </c>
      <c r="F297" s="33" t="str">
        <f>VLOOKUP(E297,SCC_xref!$A$6:$B$39,2,FALSE)</f>
        <v>Drill rigs</v>
      </c>
      <c r="G297" s="36">
        <v>20.841682485515538</v>
      </c>
      <c r="H297" s="36">
        <v>2.9834294093989215</v>
      </c>
      <c r="I297" s="36">
        <v>21.55069757024129</v>
      </c>
      <c r="J297" s="36">
        <v>8.317456710127899E-2</v>
      </c>
      <c r="K297" s="36">
        <v>3.0265722160623518</v>
      </c>
    </row>
    <row r="298" spans="1:11" x14ac:dyDescent="0.2">
      <c r="A298" s="32" t="s">
        <v>15684</v>
      </c>
      <c r="B298" s="33" t="str">
        <f>VLOOKUP(D298,fips_xref!$A$5:$C$286,2,FALSE)</f>
        <v>FALLON, MT</v>
      </c>
      <c r="C298" s="34" t="str">
        <f t="shared" si="16"/>
        <v>30</v>
      </c>
      <c r="D298" s="202">
        <f>fips_xref!A9</f>
        <v>30025</v>
      </c>
      <c r="E298" s="33" t="str">
        <f>SCC_xref!A$7</f>
        <v>2310000220</v>
      </c>
      <c r="F298" s="33" t="str">
        <f>VLOOKUP(E298,SCC_xref!$A$6:$B$39,2,FALSE)</f>
        <v>Drill rigs</v>
      </c>
      <c r="G298" s="36">
        <v>215.36405235032723</v>
      </c>
      <c r="H298" s="36">
        <v>30.828770563788861</v>
      </c>
      <c r="I298" s="36">
        <v>222.69054155916001</v>
      </c>
      <c r="J298" s="36">
        <v>0.85947052671321633</v>
      </c>
      <c r="K298" s="36">
        <v>31.274579565977639</v>
      </c>
    </row>
    <row r="299" spans="1:11" x14ac:dyDescent="0.2">
      <c r="A299" s="32" t="s">
        <v>15684</v>
      </c>
      <c r="B299" s="33" t="str">
        <f>VLOOKUP(D299,fips_xref!$A$5:$C$286,2,FALSE)</f>
        <v>GARFIELD, MT</v>
      </c>
      <c r="C299" s="34" t="str">
        <f t="shared" si="16"/>
        <v>30</v>
      </c>
      <c r="D299" s="202">
        <f>fips_xref!A10</f>
        <v>30033</v>
      </c>
      <c r="E299" s="33" t="str">
        <f>SCC_xref!A$7</f>
        <v>2310000220</v>
      </c>
      <c r="F299" s="33" t="str">
        <f>VLOOKUP(E299,SCC_xref!$A$6:$B$39,2,FALSE)</f>
        <v>Drill rigs</v>
      </c>
      <c r="G299" s="36">
        <v>0</v>
      </c>
      <c r="H299" s="36">
        <v>0</v>
      </c>
      <c r="I299" s="36">
        <v>0</v>
      </c>
      <c r="J299" s="36">
        <v>0</v>
      </c>
      <c r="K299" s="36">
        <v>0</v>
      </c>
    </row>
    <row r="300" spans="1:11" x14ac:dyDescent="0.2">
      <c r="A300" s="32" t="s">
        <v>15684</v>
      </c>
      <c r="B300" s="33" t="str">
        <f>VLOOKUP(D300,fips_xref!$A$5:$C$286,2,FALSE)</f>
        <v>MCCONE, MT</v>
      </c>
      <c r="C300" s="34" t="str">
        <f t="shared" si="16"/>
        <v>30</v>
      </c>
      <c r="D300" s="202">
        <f>fips_xref!A11</f>
        <v>30055</v>
      </c>
      <c r="E300" s="33" t="str">
        <f>SCC_xref!A$7</f>
        <v>2310000220</v>
      </c>
      <c r="F300" s="33" t="str">
        <f>VLOOKUP(E300,SCC_xref!$A$6:$B$39,2,FALSE)</f>
        <v>Drill rigs</v>
      </c>
      <c r="G300" s="36">
        <v>0</v>
      </c>
      <c r="H300" s="36">
        <v>0</v>
      </c>
      <c r="I300" s="36">
        <v>0</v>
      </c>
      <c r="J300" s="36">
        <v>0</v>
      </c>
      <c r="K300" s="36">
        <v>0</v>
      </c>
    </row>
    <row r="301" spans="1:11" x14ac:dyDescent="0.2">
      <c r="A301" s="32" t="s">
        <v>15684</v>
      </c>
      <c r="B301" s="33" t="str">
        <f>VLOOKUP(D301,fips_xref!$A$5:$C$286,2,FALSE)</f>
        <v>PRAIRIE, MT</v>
      </c>
      <c r="C301" s="34" t="str">
        <f t="shared" si="16"/>
        <v>30</v>
      </c>
      <c r="D301" s="202">
        <f>fips_xref!A12</f>
        <v>30079</v>
      </c>
      <c r="E301" s="33" t="str">
        <f>SCC_xref!A$7</f>
        <v>2310000220</v>
      </c>
      <c r="F301" s="33" t="str">
        <f>VLOOKUP(E301,SCC_xref!$A$6:$B$39,2,FALSE)</f>
        <v>Drill rigs</v>
      </c>
      <c r="G301" s="36">
        <v>0</v>
      </c>
      <c r="H301" s="36">
        <v>0</v>
      </c>
      <c r="I301" s="36">
        <v>0</v>
      </c>
      <c r="J301" s="36">
        <v>0</v>
      </c>
      <c r="K301" s="36">
        <v>0</v>
      </c>
    </row>
    <row r="302" spans="1:11" x14ac:dyDescent="0.2">
      <c r="A302" s="32" t="s">
        <v>15684</v>
      </c>
      <c r="B302" s="33" t="str">
        <f>VLOOKUP(D302,fips_xref!$A$5:$C$286,2,FALSE)</f>
        <v>RICHLAND, MT</v>
      </c>
      <c r="C302" s="34" t="str">
        <f t="shared" si="16"/>
        <v>30</v>
      </c>
      <c r="D302" s="202">
        <f>fips_xref!A13</f>
        <v>30083</v>
      </c>
      <c r="E302" s="33" t="str">
        <f>SCC_xref!A$7</f>
        <v>2310000220</v>
      </c>
      <c r="F302" s="33" t="str">
        <f>VLOOKUP(E302,SCC_xref!$A$6:$B$39,2,FALSE)</f>
        <v>Drill rigs</v>
      </c>
      <c r="G302" s="36">
        <v>111.15563992274954</v>
      </c>
      <c r="H302" s="36">
        <v>15.911623516794251</v>
      </c>
      <c r="I302" s="36">
        <v>114.93705370795355</v>
      </c>
      <c r="J302" s="36">
        <v>0.44359769120682135</v>
      </c>
      <c r="K302" s="36">
        <v>16.141718485665876</v>
      </c>
    </row>
    <row r="303" spans="1:11" x14ac:dyDescent="0.2">
      <c r="A303" s="32" t="s">
        <v>15684</v>
      </c>
      <c r="B303" s="33" t="str">
        <f>VLOOKUP(D303,fips_xref!$A$5:$C$286,2,FALSE)</f>
        <v>ROOSEVELT, MT</v>
      </c>
      <c r="C303" s="34" t="str">
        <f t="shared" si="16"/>
        <v>30</v>
      </c>
      <c r="D303" s="202">
        <f>fips_xref!A14</f>
        <v>30085</v>
      </c>
      <c r="E303" s="33" t="str">
        <f>SCC_xref!A$7</f>
        <v>2310000220</v>
      </c>
      <c r="F303" s="33" t="str">
        <f>VLOOKUP(E303,SCC_xref!$A$6:$B$39,2,FALSE)</f>
        <v>Drill rigs</v>
      </c>
      <c r="G303" s="36">
        <v>48.63059246620292</v>
      </c>
      <c r="H303" s="36">
        <v>6.9613352885974837</v>
      </c>
      <c r="I303" s="36">
        <v>50.284960997229675</v>
      </c>
      <c r="J303" s="36">
        <v>0.19407398990298433</v>
      </c>
      <c r="K303" s="36">
        <v>7.0620018374788218</v>
      </c>
    </row>
    <row r="304" spans="1:11" x14ac:dyDescent="0.2">
      <c r="A304" s="32" t="s">
        <v>15684</v>
      </c>
      <c r="B304" s="33" t="str">
        <f>VLOOKUP(D304,fips_xref!$A$5:$C$286,2,FALSE)</f>
        <v>SHERIDAN, MT</v>
      </c>
      <c r="C304" s="34" t="str">
        <f t="shared" si="16"/>
        <v>30</v>
      </c>
      <c r="D304" s="203">
        <f>fips_xref!A15</f>
        <v>30091</v>
      </c>
      <c r="E304" s="33" t="str">
        <f>SCC_xref!A$7</f>
        <v>2310000220</v>
      </c>
      <c r="F304" s="33" t="str">
        <f>VLOOKUP(E304,SCC_xref!$A$6:$B$39,2,FALSE)</f>
        <v>Drill rigs</v>
      </c>
      <c r="G304" s="36">
        <v>34.736137475859231</v>
      </c>
      <c r="H304" s="36">
        <v>4.9723823489982024</v>
      </c>
      <c r="I304" s="36">
        <v>35.917829283735479</v>
      </c>
      <c r="J304" s="36">
        <v>0.13862427850213166</v>
      </c>
      <c r="K304" s="36">
        <v>5.0442870267705864</v>
      </c>
    </row>
    <row r="305" spans="1:11" x14ac:dyDescent="0.2">
      <c r="A305" s="32" t="s">
        <v>15684</v>
      </c>
      <c r="B305" s="33" t="str">
        <f>VLOOKUP(D305,fips_xref!$A$5:$C$286,2,FALSE)</f>
        <v>VALLEY, MT</v>
      </c>
      <c r="C305" s="34" t="str">
        <f t="shared" si="16"/>
        <v>30</v>
      </c>
      <c r="D305" s="203">
        <f>fips_xref!A16</f>
        <v>30105</v>
      </c>
      <c r="E305" s="33" t="str">
        <f>SCC_xref!A$7</f>
        <v>2310000220</v>
      </c>
      <c r="F305" s="33" t="str">
        <f>VLOOKUP(E305,SCC_xref!$A$6:$B$39,2,FALSE)</f>
        <v>Drill rigs</v>
      </c>
      <c r="G305" s="36">
        <v>69.472274951718461</v>
      </c>
      <c r="H305" s="36">
        <v>9.9447646979964048</v>
      </c>
      <c r="I305" s="36">
        <v>71.835658567470958</v>
      </c>
      <c r="J305" s="36">
        <v>0.27724855700426332</v>
      </c>
      <c r="K305" s="36">
        <v>10.088574053541173</v>
      </c>
    </row>
    <row r="306" spans="1:11" x14ac:dyDescent="0.2">
      <c r="A306" s="32" t="s">
        <v>15684</v>
      </c>
      <c r="B306" s="33" t="str">
        <f>VLOOKUP(D306,fips_xref!$A$5:$C$286,2,FALSE)</f>
        <v>WIBAUX, MT</v>
      </c>
      <c r="C306" s="34" t="str">
        <f t="shared" si="16"/>
        <v>30</v>
      </c>
      <c r="D306" s="203">
        <f>fips_xref!A17</f>
        <v>30109</v>
      </c>
      <c r="E306" s="33" t="str">
        <f>SCC_xref!A$7</f>
        <v>2310000220</v>
      </c>
      <c r="F306" s="33" t="str">
        <f>VLOOKUP(E306,SCC_xref!$A$6:$B$39,2,FALSE)</f>
        <v>Drill rigs</v>
      </c>
      <c r="G306" s="36">
        <v>0</v>
      </c>
      <c r="H306" s="36">
        <v>0</v>
      </c>
      <c r="I306" s="36">
        <v>0</v>
      </c>
      <c r="J306" s="36">
        <v>0</v>
      </c>
      <c r="K306" s="36">
        <v>0</v>
      </c>
    </row>
    <row r="307" spans="1:11" x14ac:dyDescent="0.2">
      <c r="A307" s="32" t="s">
        <v>15684</v>
      </c>
      <c r="B307" s="33" t="str">
        <f>VLOOKUP(D307,fips_xref!$A$5:$C$286,2,FALSE)</f>
        <v>BILLINGS, ND</v>
      </c>
      <c r="C307" s="34" t="str">
        <f t="shared" si="16"/>
        <v>38</v>
      </c>
      <c r="D307" s="203">
        <f>fips_xref!A18</f>
        <v>38007</v>
      </c>
      <c r="E307" s="33" t="str">
        <f>SCC_xref!A$7</f>
        <v>2310000220</v>
      </c>
      <c r="F307" s="33" t="str">
        <f>VLOOKUP(E307,SCC_xref!$A$6:$B$39,2,FALSE)</f>
        <v>Drill rigs</v>
      </c>
      <c r="G307" s="36">
        <v>13.894454990343693</v>
      </c>
      <c r="H307" s="36">
        <v>1.9889529395992813</v>
      </c>
      <c r="I307" s="36">
        <v>14.367131713494194</v>
      </c>
      <c r="J307" s="36">
        <v>5.5449711400852669E-2</v>
      </c>
      <c r="K307" s="36">
        <v>2.0177148107082346</v>
      </c>
    </row>
    <row r="308" spans="1:11" x14ac:dyDescent="0.2">
      <c r="A308" s="32" t="s">
        <v>15684</v>
      </c>
      <c r="B308" s="33" t="str">
        <f>VLOOKUP(D308,fips_xref!$A$5:$C$286,2,FALSE)</f>
        <v>BOTTINEAU, ND</v>
      </c>
      <c r="C308" s="34" t="str">
        <f t="shared" si="16"/>
        <v>38</v>
      </c>
      <c r="D308" s="203">
        <f>fips_xref!A19</f>
        <v>38009</v>
      </c>
      <c r="E308" s="33" t="str">
        <f>SCC_xref!A$7</f>
        <v>2310000220</v>
      </c>
      <c r="F308" s="33" t="str">
        <f>VLOOKUP(E308,SCC_xref!$A$6:$B$39,2,FALSE)</f>
        <v>Drill rigs</v>
      </c>
      <c r="G308" s="36">
        <v>243.15296233101461</v>
      </c>
      <c r="H308" s="36">
        <v>34.806676442987417</v>
      </c>
      <c r="I308" s="36">
        <v>251.42480498614836</v>
      </c>
      <c r="J308" s="36">
        <v>0.97036994951492161</v>
      </c>
      <c r="K308" s="36">
        <v>35.310009187394101</v>
      </c>
    </row>
    <row r="309" spans="1:11" x14ac:dyDescent="0.2">
      <c r="A309" s="32" t="s">
        <v>15684</v>
      </c>
      <c r="B309" s="33" t="str">
        <f>VLOOKUP(D309,fips_xref!$A$5:$C$286,2,FALSE)</f>
        <v>BOWMAN, ND</v>
      </c>
      <c r="C309" s="34" t="str">
        <f t="shared" si="16"/>
        <v>38</v>
      </c>
      <c r="D309" s="203">
        <f>fips_xref!A20</f>
        <v>38011</v>
      </c>
      <c r="E309" s="33" t="str">
        <f>SCC_xref!A$7</f>
        <v>2310000220</v>
      </c>
      <c r="F309" s="33" t="str">
        <f>VLOOKUP(E309,SCC_xref!$A$6:$B$39,2,FALSE)</f>
        <v>Drill rigs</v>
      </c>
      <c r="G309" s="36">
        <v>104.20841242757768</v>
      </c>
      <c r="H309" s="36">
        <v>14.917147046994607</v>
      </c>
      <c r="I309" s="36">
        <v>107.75348785120644</v>
      </c>
      <c r="J309" s="36">
        <v>0.41587283550639498</v>
      </c>
      <c r="K309" s="36">
        <v>15.132861080311759</v>
      </c>
    </row>
    <row r="310" spans="1:11" x14ac:dyDescent="0.2">
      <c r="A310" s="32" t="s">
        <v>15684</v>
      </c>
      <c r="B310" s="33" t="str">
        <f>VLOOKUP(D310,fips_xref!$A$5:$C$286,2,FALSE)</f>
        <v>BURKE, ND</v>
      </c>
      <c r="C310" s="34" t="str">
        <f t="shared" si="16"/>
        <v>38</v>
      </c>
      <c r="D310" s="203">
        <f>fips_xref!A21</f>
        <v>38013</v>
      </c>
      <c r="E310" s="33" t="str">
        <f>SCC_xref!A$7</f>
        <v>2310000220</v>
      </c>
      <c r="F310" s="33" t="str">
        <f>VLOOKUP(E310,SCC_xref!$A$6:$B$39,2,FALSE)</f>
        <v>Drill rigs</v>
      </c>
      <c r="G310" s="36">
        <v>131.99732240826506</v>
      </c>
      <c r="H310" s="36">
        <v>18.89505292619317</v>
      </c>
      <c r="I310" s="36">
        <v>136.48775127819485</v>
      </c>
      <c r="J310" s="36">
        <v>0.52677225830810037</v>
      </c>
      <c r="K310" s="36">
        <v>19.168290701728228</v>
      </c>
    </row>
    <row r="311" spans="1:11" x14ac:dyDescent="0.2">
      <c r="A311" s="32" t="s">
        <v>15684</v>
      </c>
      <c r="B311" s="33" t="str">
        <f>VLOOKUP(D311,fips_xref!$A$5:$C$286,2,FALSE)</f>
        <v>DIVIDE, ND</v>
      </c>
      <c r="C311" s="34" t="str">
        <f t="shared" si="16"/>
        <v>38</v>
      </c>
      <c r="D311" s="203">
        <f>fips_xref!A22</f>
        <v>38023</v>
      </c>
      <c r="E311" s="33" t="str">
        <f>SCC_xref!A$7</f>
        <v>2310000220</v>
      </c>
      <c r="F311" s="33" t="str">
        <f>VLOOKUP(E311,SCC_xref!$A$6:$B$39,2,FALSE)</f>
        <v>Drill rigs</v>
      </c>
      <c r="G311" s="36">
        <v>187.57514236963985</v>
      </c>
      <c r="H311" s="36">
        <v>26.850864684590299</v>
      </c>
      <c r="I311" s="36">
        <v>193.95627813217163</v>
      </c>
      <c r="J311" s="36">
        <v>0.74857110391151105</v>
      </c>
      <c r="K311" s="36">
        <v>27.23914994456117</v>
      </c>
    </row>
    <row r="312" spans="1:11" x14ac:dyDescent="0.2">
      <c r="A312" s="32" t="s">
        <v>15684</v>
      </c>
      <c r="B312" s="33" t="str">
        <f>VLOOKUP(D312,fips_xref!$A$5:$C$286,2,FALSE)</f>
        <v>DUNN, ND</v>
      </c>
      <c r="C312" s="34" t="str">
        <f t="shared" si="16"/>
        <v>38</v>
      </c>
      <c r="D312" s="203">
        <f>fips_xref!A23</f>
        <v>38025</v>
      </c>
      <c r="E312" s="33" t="str">
        <f>SCC_xref!A$7</f>
        <v>2310000220</v>
      </c>
      <c r="F312" s="33" t="str">
        <f>VLOOKUP(E312,SCC_xref!$A$6:$B$39,2,FALSE)</f>
        <v>Drill rigs</v>
      </c>
      <c r="G312" s="36">
        <v>958.71739433371465</v>
      </c>
      <c r="H312" s="36">
        <v>137.2377528323504</v>
      </c>
      <c r="I312" s="36">
        <v>991.33208823109931</v>
      </c>
      <c r="J312" s="36">
        <v>3.8260300866588337</v>
      </c>
      <c r="K312" s="36">
        <v>139.22232193886819</v>
      </c>
    </row>
    <row r="313" spans="1:11" x14ac:dyDescent="0.2">
      <c r="A313" s="32" t="s">
        <v>15684</v>
      </c>
      <c r="B313" s="33" t="str">
        <f>VLOOKUP(D313,fips_xref!$A$5:$C$286,2,FALSE)</f>
        <v>GOLDEN VALLEY, ND</v>
      </c>
      <c r="C313" s="34" t="str">
        <f t="shared" si="16"/>
        <v>38</v>
      </c>
      <c r="D313" s="203">
        <f>fips_xref!A24</f>
        <v>38033</v>
      </c>
      <c r="E313" s="33" t="str">
        <f>SCC_xref!A$7</f>
        <v>2310000220</v>
      </c>
      <c r="F313" s="33" t="str">
        <f>VLOOKUP(E313,SCC_xref!$A$6:$B$39,2,FALSE)</f>
        <v>Drill rigs</v>
      </c>
      <c r="G313" s="36">
        <v>20.841682485515538</v>
      </c>
      <c r="H313" s="36">
        <v>2.9834294093989215</v>
      </c>
      <c r="I313" s="36">
        <v>21.55069757024129</v>
      </c>
      <c r="J313" s="36">
        <v>8.317456710127899E-2</v>
      </c>
      <c r="K313" s="36">
        <v>3.0265722160623518</v>
      </c>
    </row>
    <row r="314" spans="1:11" x14ac:dyDescent="0.2">
      <c r="A314" s="32" t="s">
        <v>15684</v>
      </c>
      <c r="B314" s="33" t="str">
        <f>VLOOKUP(D314,fips_xref!$A$5:$C$286,2,FALSE)</f>
        <v>MC HENRY, ND</v>
      </c>
      <c r="C314" s="34" t="str">
        <f t="shared" si="16"/>
        <v>38</v>
      </c>
      <c r="D314" s="203">
        <f>fips_xref!A25</f>
        <v>38049</v>
      </c>
      <c r="E314" s="33" t="str">
        <f>SCC_xref!A$7</f>
        <v>2310000220</v>
      </c>
      <c r="F314" s="33" t="str">
        <f>VLOOKUP(E314,SCC_xref!$A$6:$B$39,2,FALSE)</f>
        <v>Drill rigs</v>
      </c>
      <c r="G314" s="36">
        <v>0</v>
      </c>
      <c r="H314" s="36">
        <v>0</v>
      </c>
      <c r="I314" s="36">
        <v>0</v>
      </c>
      <c r="J314" s="36">
        <v>0</v>
      </c>
      <c r="K314" s="36">
        <v>0</v>
      </c>
    </row>
    <row r="315" spans="1:11" x14ac:dyDescent="0.2">
      <c r="A315" s="32" t="s">
        <v>15684</v>
      </c>
      <c r="B315" s="33" t="str">
        <f>VLOOKUP(D315,fips_xref!$A$5:$C$286,2,FALSE)</f>
        <v>MCKENZIE, ND</v>
      </c>
      <c r="C315" s="34" t="str">
        <f t="shared" si="16"/>
        <v>38</v>
      </c>
      <c r="D315" s="203">
        <f>fips_xref!A26</f>
        <v>38053</v>
      </c>
      <c r="E315" s="33" t="str">
        <f>SCC_xref!A$7</f>
        <v>2310000220</v>
      </c>
      <c r="F315" s="33" t="str">
        <f>VLOOKUP(E315,SCC_xref!$A$6:$B$39,2,FALSE)</f>
        <v>Drill rigs</v>
      </c>
      <c r="G315" s="36">
        <v>534.93651712823214</v>
      </c>
      <c r="H315" s="36">
        <v>76.57468817457233</v>
      </c>
      <c r="I315" s="36">
        <v>553.13457096952641</v>
      </c>
      <c r="J315" s="36">
        <v>2.1348138889328276</v>
      </c>
      <c r="K315" s="36">
        <v>77.682020212267034</v>
      </c>
    </row>
    <row r="316" spans="1:11" x14ac:dyDescent="0.2">
      <c r="A316" s="32" t="s">
        <v>15684</v>
      </c>
      <c r="B316" s="33" t="str">
        <f>VLOOKUP(D316,fips_xref!$A$5:$C$286,2,FALSE)</f>
        <v>MCLEAN, ND</v>
      </c>
      <c r="C316" s="34" t="str">
        <f t="shared" si="16"/>
        <v>38</v>
      </c>
      <c r="D316" s="203">
        <f>fips_xref!A27</f>
        <v>38055</v>
      </c>
      <c r="E316" s="33" t="str">
        <f>SCC_xref!A$7</f>
        <v>2310000220</v>
      </c>
      <c r="F316" s="33" t="str">
        <f>VLOOKUP(E316,SCC_xref!$A$6:$B$39,2,FALSE)</f>
        <v>Drill rigs</v>
      </c>
      <c r="G316" s="36">
        <v>62.525047456546616</v>
      </c>
      <c r="H316" s="36">
        <v>8.9502882281967651</v>
      </c>
      <c r="I316" s="36">
        <v>64.652092710723878</v>
      </c>
      <c r="J316" s="36">
        <v>0.249523701303837</v>
      </c>
      <c r="K316" s="36">
        <v>9.0797166481870573</v>
      </c>
    </row>
    <row r="317" spans="1:11" x14ac:dyDescent="0.2">
      <c r="A317" s="32" t="s">
        <v>15684</v>
      </c>
      <c r="B317" s="33" t="str">
        <f>VLOOKUP(D317,fips_xref!$A$5:$C$286,2,FALSE)</f>
        <v>MERCER, ND</v>
      </c>
      <c r="C317" s="34" t="str">
        <f t="shared" si="16"/>
        <v>38</v>
      </c>
      <c r="D317" s="203">
        <f>fips_xref!A28</f>
        <v>38057</v>
      </c>
      <c r="E317" s="33" t="str">
        <f>SCC_xref!A$7</f>
        <v>2310000220</v>
      </c>
      <c r="F317" s="33" t="str">
        <f>VLOOKUP(E317,SCC_xref!$A$6:$B$39,2,FALSE)</f>
        <v>Drill rigs</v>
      </c>
      <c r="G317" s="36">
        <v>20.841682485515538</v>
      </c>
      <c r="H317" s="36">
        <v>2.9834294093989215</v>
      </c>
      <c r="I317" s="36">
        <v>21.55069757024129</v>
      </c>
      <c r="J317" s="36">
        <v>8.317456710127899E-2</v>
      </c>
      <c r="K317" s="36">
        <v>3.0265722160623518</v>
      </c>
    </row>
    <row r="318" spans="1:11" x14ac:dyDescent="0.2">
      <c r="A318" s="32" t="s">
        <v>15684</v>
      </c>
      <c r="B318" s="33" t="str">
        <f>VLOOKUP(D318,fips_xref!$A$5:$C$286,2,FALSE)</f>
        <v>MOUNTRAIL, ND</v>
      </c>
      <c r="C318" s="34" t="str">
        <f t="shared" si="16"/>
        <v>38</v>
      </c>
      <c r="D318" s="203">
        <f>fips_xref!A29</f>
        <v>38061</v>
      </c>
      <c r="E318" s="33" t="str">
        <f>SCC_xref!A$7</f>
        <v>2310000220</v>
      </c>
      <c r="F318" s="33" t="str">
        <f>VLOOKUP(E318,SCC_xref!$A$6:$B$39,2,FALSE)</f>
        <v>Drill rigs</v>
      </c>
      <c r="G318" s="36">
        <v>1660.3873713460714</v>
      </c>
      <c r="H318" s="36">
        <v>237.67987628211412</v>
      </c>
      <c r="I318" s="36">
        <v>1716.8722397625563</v>
      </c>
      <c r="J318" s="36">
        <v>6.6262405124018944</v>
      </c>
      <c r="K318" s="36">
        <v>241.11691987963405</v>
      </c>
    </row>
    <row r="319" spans="1:11" x14ac:dyDescent="0.2">
      <c r="A319" s="32" t="s">
        <v>15684</v>
      </c>
      <c r="B319" s="33" t="str">
        <f>VLOOKUP(D319,fips_xref!$A$5:$C$286,2,FALSE)</f>
        <v>RENVILLE, ND</v>
      </c>
      <c r="C319" s="34" t="str">
        <f t="shared" si="16"/>
        <v>38</v>
      </c>
      <c r="D319" s="203">
        <f>fips_xref!A30</f>
        <v>38075</v>
      </c>
      <c r="E319" s="33" t="str">
        <f>SCC_xref!A$7</f>
        <v>2310000220</v>
      </c>
      <c r="F319" s="33" t="str">
        <f>VLOOKUP(E319,SCC_xref!$A$6:$B$39,2,FALSE)</f>
        <v>Drill rigs</v>
      </c>
      <c r="G319" s="36">
        <v>34.736137475859231</v>
      </c>
      <c r="H319" s="36">
        <v>4.9723823489982024</v>
      </c>
      <c r="I319" s="36">
        <v>35.917829283735479</v>
      </c>
      <c r="J319" s="36">
        <v>0.13862427850213166</v>
      </c>
      <c r="K319" s="36">
        <v>5.0442870267705864</v>
      </c>
    </row>
    <row r="320" spans="1:11" x14ac:dyDescent="0.2">
      <c r="A320" s="32" t="s">
        <v>15684</v>
      </c>
      <c r="B320" s="33" t="str">
        <f>VLOOKUP(D320,fips_xref!$A$5:$C$286,2,FALSE)</f>
        <v>SLOPE, ND</v>
      </c>
      <c r="C320" s="34" t="str">
        <f t="shared" si="16"/>
        <v>38</v>
      </c>
      <c r="D320" s="203">
        <f>fips_xref!A31</f>
        <v>38087</v>
      </c>
      <c r="E320" s="33" t="str">
        <f>SCC_xref!A$7</f>
        <v>2310000220</v>
      </c>
      <c r="F320" s="33" t="str">
        <f>VLOOKUP(E320,SCC_xref!$A$6:$B$39,2,FALSE)</f>
        <v>Drill rigs</v>
      </c>
      <c r="G320" s="36">
        <v>20.841682485515538</v>
      </c>
      <c r="H320" s="36">
        <v>2.9834294093989215</v>
      </c>
      <c r="I320" s="36">
        <v>21.55069757024129</v>
      </c>
      <c r="J320" s="36">
        <v>8.317456710127899E-2</v>
      </c>
      <c r="K320" s="36">
        <v>3.0265722160623518</v>
      </c>
    </row>
    <row r="321" spans="1:11" x14ac:dyDescent="0.2">
      <c r="A321" s="32" t="s">
        <v>15684</v>
      </c>
      <c r="B321" s="33" t="str">
        <f>VLOOKUP(D321,fips_xref!$A$5:$C$286,2,FALSE)</f>
        <v>STARK, ND</v>
      </c>
      <c r="C321" s="34" t="str">
        <f t="shared" si="16"/>
        <v>38</v>
      </c>
      <c r="D321" s="203">
        <f>fips_xref!A32</f>
        <v>38089</v>
      </c>
      <c r="E321" s="33" t="str">
        <f>SCC_xref!A$7</f>
        <v>2310000220</v>
      </c>
      <c r="F321" s="33" t="str">
        <f>VLOOKUP(E321,SCC_xref!$A$6:$B$39,2,FALSE)</f>
        <v>Drill rigs</v>
      </c>
      <c r="G321" s="36">
        <v>6.9472274951718465</v>
      </c>
      <c r="H321" s="36">
        <v>0.99447646979964066</v>
      </c>
      <c r="I321" s="36">
        <v>7.183565856747097</v>
      </c>
      <c r="J321" s="36">
        <v>2.7724855700426335E-2</v>
      </c>
      <c r="K321" s="36">
        <v>1.0088574053541173</v>
      </c>
    </row>
    <row r="322" spans="1:11" x14ac:dyDescent="0.2">
      <c r="A322" s="32" t="s">
        <v>15684</v>
      </c>
      <c r="B322" s="33" t="str">
        <f>VLOOKUP(D322,fips_xref!$A$5:$C$286,2,FALSE)</f>
        <v>WARD, ND</v>
      </c>
      <c r="C322" s="34" t="str">
        <f t="shared" si="16"/>
        <v>38</v>
      </c>
      <c r="D322" s="203">
        <f>fips_xref!A33</f>
        <v>38101</v>
      </c>
      <c r="E322" s="33" t="str">
        <f>SCC_xref!A$7</f>
        <v>2310000220</v>
      </c>
      <c r="F322" s="33" t="str">
        <f>VLOOKUP(E322,SCC_xref!$A$6:$B$39,2,FALSE)</f>
        <v>Drill rigs</v>
      </c>
      <c r="G322" s="36">
        <v>41.683364971031075</v>
      </c>
      <c r="H322" s="36">
        <v>5.9668588187978431</v>
      </c>
      <c r="I322" s="36">
        <v>43.10139514048258</v>
      </c>
      <c r="J322" s="36">
        <v>0.16634913420255798</v>
      </c>
      <c r="K322" s="36">
        <v>6.0531444321247037</v>
      </c>
    </row>
    <row r="323" spans="1:11" x14ac:dyDescent="0.2">
      <c r="A323" s="32" t="s">
        <v>15684</v>
      </c>
      <c r="B323" s="33" t="str">
        <f>VLOOKUP(D323,fips_xref!$A$5:$C$286,2,FALSE)</f>
        <v>WILLIAMS, ND</v>
      </c>
      <c r="C323" s="34" t="str">
        <f t="shared" si="16"/>
        <v>38</v>
      </c>
      <c r="D323" s="203">
        <f>fips_xref!A34</f>
        <v>38105</v>
      </c>
      <c r="E323" s="33" t="str">
        <f>SCC_xref!A$7</f>
        <v>2310000220</v>
      </c>
      <c r="F323" s="33" t="str">
        <f>VLOOKUP(E323,SCC_xref!$A$6:$B$39,2,FALSE)</f>
        <v>Drill rigs</v>
      </c>
      <c r="G323" s="36">
        <v>312.62523728273311</v>
      </c>
      <c r="H323" s="36">
        <v>44.751441140983829</v>
      </c>
      <c r="I323" s="36">
        <v>323.26046355361939</v>
      </c>
      <c r="J323" s="36">
        <v>1.2476185065191849</v>
      </c>
      <c r="K323" s="36">
        <v>45.398583240935281</v>
      </c>
    </row>
    <row r="324" spans="1:11" x14ac:dyDescent="0.2">
      <c r="A324" s="32" t="s">
        <v>15684</v>
      </c>
      <c r="B324" s="33" t="str">
        <f>VLOOKUP(D324,fips_xref!$A$5:$C$286,2,FALSE)</f>
        <v>HARDING, SD</v>
      </c>
      <c r="C324" s="34" t="str">
        <f t="shared" ref="C324:C387" si="26">LEFT(D324,2)</f>
        <v>46</v>
      </c>
      <c r="D324" s="203">
        <f>fips_xref!A35</f>
        <v>46063</v>
      </c>
      <c r="E324" s="33" t="str">
        <f>SCC_xref!A$7</f>
        <v>2310000220</v>
      </c>
      <c r="F324" s="33" t="str">
        <f>VLOOKUP(E324,SCC_xref!$A$6:$B$39,2,FALSE)</f>
        <v>Drill rigs</v>
      </c>
      <c r="G324" s="36">
        <v>90.313957437234009</v>
      </c>
      <c r="H324" s="36">
        <v>12.928194107395329</v>
      </c>
      <c r="I324" s="36">
        <v>93.386356137712269</v>
      </c>
      <c r="J324" s="36">
        <v>0.36042312410554234</v>
      </c>
      <c r="K324" s="36">
        <v>13.115146269603526</v>
      </c>
    </row>
    <row r="325" spans="1:11" x14ac:dyDescent="0.2">
      <c r="A325" s="32" t="s">
        <v>15684</v>
      </c>
      <c r="B325" s="33" t="str">
        <f>VLOOKUP(D325,fips_xref!$A$5:$C$286,2,FALSE)</f>
        <v>BUTTE, SD</v>
      </c>
      <c r="C325" s="34" t="str">
        <f t="shared" si="26"/>
        <v>46</v>
      </c>
      <c r="D325" s="203">
        <f>fips_xref!A36</f>
        <v>46019</v>
      </c>
      <c r="E325" s="33" t="str">
        <f>SCC_xref!A$7</f>
        <v>2310000220</v>
      </c>
      <c r="F325" s="33" t="str">
        <f>VLOOKUP(E325,SCC_xref!$A$6:$B$39,2,FALSE)</f>
        <v>Drill rigs</v>
      </c>
      <c r="G325" s="36">
        <v>27.788909980687386</v>
      </c>
      <c r="H325" s="36">
        <v>3.9779058791985626</v>
      </c>
      <c r="I325" s="36">
        <v>28.734263426988388</v>
      </c>
      <c r="J325" s="36">
        <v>0.11089942280170534</v>
      </c>
      <c r="K325" s="36">
        <v>4.0354296214164691</v>
      </c>
    </row>
    <row r="326" spans="1:11" x14ac:dyDescent="0.2">
      <c r="A326" s="221" t="str">
        <f>A294</f>
        <v>Drill Rigs</v>
      </c>
      <c r="B326" s="221" t="str">
        <f>VLOOKUP(D326,fips_xref!$A$5:$C$286,2,FALSE)</f>
        <v>CARTER, MT_Tribal</v>
      </c>
      <c r="C326" s="222" t="str">
        <f t="shared" si="26"/>
        <v>30</v>
      </c>
      <c r="D326" s="223" t="str">
        <f>D294&amp;"01"</f>
        <v>3001101</v>
      </c>
      <c r="E326" s="221" t="str">
        <f>E294</f>
        <v>2310000220</v>
      </c>
      <c r="F326" s="221" t="str">
        <f>VLOOKUP(E326,SCC_xref!$A$6:$B$39,2,FALSE)</f>
        <v>Drill rigs</v>
      </c>
      <c r="G326" s="224">
        <v>0</v>
      </c>
      <c r="H326" s="224">
        <v>0</v>
      </c>
      <c r="I326" s="224">
        <v>0</v>
      </c>
      <c r="J326" s="224">
        <v>0</v>
      </c>
      <c r="K326" s="224">
        <v>0</v>
      </c>
    </row>
    <row r="327" spans="1:11" x14ac:dyDescent="0.2">
      <c r="A327" s="221" t="str">
        <f t="shared" ref="A327:A357" si="27">A295</f>
        <v>Drill Rigs</v>
      </c>
      <c r="B327" s="221" t="str">
        <f>VLOOKUP(D327,fips_xref!$A$5:$C$286,2,FALSE)</f>
        <v>CUSTER, MT_Tribal</v>
      </c>
      <c r="C327" s="222" t="str">
        <f t="shared" si="26"/>
        <v>30</v>
      </c>
      <c r="D327" s="223" t="str">
        <f t="shared" ref="D327:D357" si="28">D295&amp;"01"</f>
        <v>3001701</v>
      </c>
      <c r="E327" s="221" t="str">
        <f t="shared" ref="E327:E357" si="29">E295</f>
        <v>2310000220</v>
      </c>
      <c r="F327" s="221" t="str">
        <f>VLOOKUP(E327,SCC_xref!$A$6:$B$39,2,FALSE)</f>
        <v>Drill rigs</v>
      </c>
      <c r="G327" s="224">
        <v>0</v>
      </c>
      <c r="H327" s="224">
        <v>0</v>
      </c>
      <c r="I327" s="224">
        <v>0</v>
      </c>
      <c r="J327" s="224">
        <v>0</v>
      </c>
      <c r="K327" s="224">
        <v>0</v>
      </c>
    </row>
    <row r="328" spans="1:11" x14ac:dyDescent="0.2">
      <c r="A328" s="221" t="str">
        <f t="shared" si="27"/>
        <v>Drill Rigs</v>
      </c>
      <c r="B328" s="221" t="str">
        <f>VLOOKUP(D328,fips_xref!$A$5:$C$286,2,FALSE)</f>
        <v>DANIELS, MT_Tribal</v>
      </c>
      <c r="C328" s="222" t="str">
        <f t="shared" si="26"/>
        <v>30</v>
      </c>
      <c r="D328" s="223" t="str">
        <f t="shared" si="28"/>
        <v>3001901</v>
      </c>
      <c r="E328" s="221" t="str">
        <f t="shared" si="29"/>
        <v>2310000220</v>
      </c>
      <c r="F328" s="221" t="str">
        <f>VLOOKUP(E328,SCC_xref!$A$6:$B$39,2,FALSE)</f>
        <v>Drill rigs</v>
      </c>
      <c r="G328" s="224">
        <v>0</v>
      </c>
      <c r="H328" s="224">
        <v>0</v>
      </c>
      <c r="I328" s="224">
        <v>0</v>
      </c>
      <c r="J328" s="224">
        <v>0</v>
      </c>
      <c r="K328" s="224">
        <v>0</v>
      </c>
    </row>
    <row r="329" spans="1:11" x14ac:dyDescent="0.2">
      <c r="A329" s="221" t="str">
        <f t="shared" si="27"/>
        <v>Drill Rigs</v>
      </c>
      <c r="B329" s="221" t="str">
        <f>VLOOKUP(D329,fips_xref!$A$5:$C$286,2,FALSE)</f>
        <v>DAWSON, MT_Tribal</v>
      </c>
      <c r="C329" s="222" t="str">
        <f t="shared" si="26"/>
        <v>30</v>
      </c>
      <c r="D329" s="223" t="str">
        <f t="shared" si="28"/>
        <v>3002101</v>
      </c>
      <c r="E329" s="221" t="str">
        <f t="shared" si="29"/>
        <v>2310000220</v>
      </c>
      <c r="F329" s="221" t="str">
        <f>VLOOKUP(E329,SCC_xref!$A$6:$B$39,2,FALSE)</f>
        <v>Drill rigs</v>
      </c>
      <c r="G329" s="224">
        <v>0</v>
      </c>
      <c r="H329" s="224">
        <v>0</v>
      </c>
      <c r="I329" s="224">
        <v>0</v>
      </c>
      <c r="J329" s="224">
        <v>0</v>
      </c>
      <c r="K329" s="224">
        <v>0</v>
      </c>
    </row>
    <row r="330" spans="1:11" x14ac:dyDescent="0.2">
      <c r="A330" s="221" t="str">
        <f t="shared" si="27"/>
        <v>Drill Rigs</v>
      </c>
      <c r="B330" s="221" t="str">
        <f>VLOOKUP(D330,fips_xref!$A$5:$C$286,2,FALSE)</f>
        <v>FALLON, MT_Tribal</v>
      </c>
      <c r="C330" s="222" t="str">
        <f t="shared" si="26"/>
        <v>30</v>
      </c>
      <c r="D330" s="223" t="str">
        <f t="shared" si="28"/>
        <v>3002501</v>
      </c>
      <c r="E330" s="221" t="str">
        <f t="shared" si="29"/>
        <v>2310000220</v>
      </c>
      <c r="F330" s="221" t="str">
        <f>VLOOKUP(E330,SCC_xref!$A$6:$B$39,2,FALSE)</f>
        <v>Drill rigs</v>
      </c>
      <c r="G330" s="224">
        <v>0</v>
      </c>
      <c r="H330" s="224">
        <v>0</v>
      </c>
      <c r="I330" s="224">
        <v>0</v>
      </c>
      <c r="J330" s="224">
        <v>0</v>
      </c>
      <c r="K330" s="224">
        <v>0</v>
      </c>
    </row>
    <row r="331" spans="1:11" x14ac:dyDescent="0.2">
      <c r="A331" s="221" t="str">
        <f t="shared" si="27"/>
        <v>Drill Rigs</v>
      </c>
      <c r="B331" s="221" t="str">
        <f>VLOOKUP(D331,fips_xref!$A$5:$C$286,2,FALSE)</f>
        <v>GARFIELD, MT_Tribal</v>
      </c>
      <c r="C331" s="222" t="str">
        <f t="shared" si="26"/>
        <v>30</v>
      </c>
      <c r="D331" s="223" t="str">
        <f t="shared" si="28"/>
        <v>3003301</v>
      </c>
      <c r="E331" s="221" t="str">
        <f t="shared" si="29"/>
        <v>2310000220</v>
      </c>
      <c r="F331" s="221" t="str">
        <f>VLOOKUP(E331,SCC_xref!$A$6:$B$39,2,FALSE)</f>
        <v>Drill rigs</v>
      </c>
      <c r="G331" s="224">
        <v>0</v>
      </c>
      <c r="H331" s="224">
        <v>0</v>
      </c>
      <c r="I331" s="224">
        <v>0</v>
      </c>
      <c r="J331" s="224">
        <v>0</v>
      </c>
      <c r="K331" s="224">
        <v>0</v>
      </c>
    </row>
    <row r="332" spans="1:11" x14ac:dyDescent="0.2">
      <c r="A332" s="221" t="str">
        <f t="shared" si="27"/>
        <v>Drill Rigs</v>
      </c>
      <c r="B332" s="221" t="str">
        <f>VLOOKUP(D332,fips_xref!$A$5:$C$286,2,FALSE)</f>
        <v>MCCONE, MT_Tribal</v>
      </c>
      <c r="C332" s="222" t="str">
        <f t="shared" si="26"/>
        <v>30</v>
      </c>
      <c r="D332" s="223" t="str">
        <f t="shared" si="28"/>
        <v>3005501</v>
      </c>
      <c r="E332" s="221" t="str">
        <f t="shared" si="29"/>
        <v>2310000220</v>
      </c>
      <c r="F332" s="221" t="str">
        <f>VLOOKUP(E332,SCC_xref!$A$6:$B$39,2,FALSE)</f>
        <v>Drill rigs</v>
      </c>
      <c r="G332" s="224">
        <v>0</v>
      </c>
      <c r="H332" s="224">
        <v>0</v>
      </c>
      <c r="I332" s="224">
        <v>0</v>
      </c>
      <c r="J332" s="224">
        <v>0</v>
      </c>
      <c r="K332" s="224">
        <v>0</v>
      </c>
    </row>
    <row r="333" spans="1:11" x14ac:dyDescent="0.2">
      <c r="A333" s="221" t="str">
        <f t="shared" si="27"/>
        <v>Drill Rigs</v>
      </c>
      <c r="B333" s="221" t="str">
        <f>VLOOKUP(D333,fips_xref!$A$5:$C$286,2,FALSE)</f>
        <v>PRAIRIE, MT_Tribal</v>
      </c>
      <c r="C333" s="222" t="str">
        <f t="shared" si="26"/>
        <v>30</v>
      </c>
      <c r="D333" s="223" t="str">
        <f t="shared" si="28"/>
        <v>3007901</v>
      </c>
      <c r="E333" s="221" t="str">
        <f t="shared" si="29"/>
        <v>2310000220</v>
      </c>
      <c r="F333" s="221" t="str">
        <f>VLOOKUP(E333,SCC_xref!$A$6:$B$39,2,FALSE)</f>
        <v>Drill rigs</v>
      </c>
      <c r="G333" s="224">
        <v>0</v>
      </c>
      <c r="H333" s="224">
        <v>0</v>
      </c>
      <c r="I333" s="224">
        <v>0</v>
      </c>
      <c r="J333" s="224">
        <v>0</v>
      </c>
      <c r="K333" s="224">
        <v>0</v>
      </c>
    </row>
    <row r="334" spans="1:11" x14ac:dyDescent="0.2">
      <c r="A334" s="221" t="str">
        <f t="shared" si="27"/>
        <v>Drill Rigs</v>
      </c>
      <c r="B334" s="221" t="str">
        <f>VLOOKUP(D334,fips_xref!$A$5:$C$286,2,FALSE)</f>
        <v>RICHLAND, MT_Tribal</v>
      </c>
      <c r="C334" s="222" t="str">
        <f t="shared" si="26"/>
        <v>30</v>
      </c>
      <c r="D334" s="223" t="str">
        <f t="shared" si="28"/>
        <v>3008301</v>
      </c>
      <c r="E334" s="221" t="str">
        <f t="shared" si="29"/>
        <v>2310000220</v>
      </c>
      <c r="F334" s="221" t="str">
        <f>VLOOKUP(E334,SCC_xref!$A$6:$B$39,2,FALSE)</f>
        <v>Drill rigs</v>
      </c>
      <c r="G334" s="224">
        <v>0</v>
      </c>
      <c r="H334" s="224">
        <v>0</v>
      </c>
      <c r="I334" s="224">
        <v>0</v>
      </c>
      <c r="J334" s="224">
        <v>0</v>
      </c>
      <c r="K334" s="224">
        <v>0</v>
      </c>
    </row>
    <row r="335" spans="1:11" x14ac:dyDescent="0.2">
      <c r="A335" s="221" t="str">
        <f t="shared" si="27"/>
        <v>Drill Rigs</v>
      </c>
      <c r="B335" s="221" t="str">
        <f>VLOOKUP(D335,fips_xref!$A$5:$C$286,2,FALSE)</f>
        <v>ROOSEVELT, MT_Tribal</v>
      </c>
      <c r="C335" s="222" t="str">
        <f t="shared" si="26"/>
        <v>30</v>
      </c>
      <c r="D335" s="223" t="str">
        <f t="shared" si="28"/>
        <v>3008501</v>
      </c>
      <c r="E335" s="221" t="str">
        <f t="shared" si="29"/>
        <v>2310000220</v>
      </c>
      <c r="F335" s="221" t="str">
        <f>VLOOKUP(E335,SCC_xref!$A$6:$B$39,2,FALSE)</f>
        <v>Drill rigs</v>
      </c>
      <c r="G335" s="224">
        <v>13.894454990343691</v>
      </c>
      <c r="H335" s="224">
        <v>1.9889529395992809</v>
      </c>
      <c r="I335" s="224">
        <v>14.367131713494192</v>
      </c>
      <c r="J335" s="224">
        <v>5.5449711400852662E-2</v>
      </c>
      <c r="K335" s="224">
        <v>2.0177148107082346</v>
      </c>
    </row>
    <row r="336" spans="1:11" x14ac:dyDescent="0.2">
      <c r="A336" s="221" t="str">
        <f t="shared" si="27"/>
        <v>Drill Rigs</v>
      </c>
      <c r="B336" s="221" t="str">
        <f>VLOOKUP(D336,fips_xref!$A$5:$C$286,2,FALSE)</f>
        <v>SHERIDAN, MT_Tribal</v>
      </c>
      <c r="C336" s="222" t="str">
        <f t="shared" si="26"/>
        <v>30</v>
      </c>
      <c r="D336" s="223" t="str">
        <f t="shared" si="28"/>
        <v>3009101</v>
      </c>
      <c r="E336" s="221" t="str">
        <f t="shared" si="29"/>
        <v>2310000220</v>
      </c>
      <c r="F336" s="221" t="str">
        <f>VLOOKUP(E336,SCC_xref!$A$6:$B$39,2,FALSE)</f>
        <v>Drill rigs</v>
      </c>
      <c r="G336" s="224">
        <v>0</v>
      </c>
      <c r="H336" s="224">
        <v>0</v>
      </c>
      <c r="I336" s="224">
        <v>0</v>
      </c>
      <c r="J336" s="224">
        <v>0</v>
      </c>
      <c r="K336" s="224">
        <v>0</v>
      </c>
    </row>
    <row r="337" spans="1:11" x14ac:dyDescent="0.2">
      <c r="A337" s="221" t="str">
        <f t="shared" si="27"/>
        <v>Drill Rigs</v>
      </c>
      <c r="B337" s="221" t="str">
        <f>VLOOKUP(D337,fips_xref!$A$5:$C$286,2,FALSE)</f>
        <v>VALLEY, MT_Tribal</v>
      </c>
      <c r="C337" s="222" t="str">
        <f t="shared" si="26"/>
        <v>30</v>
      </c>
      <c r="D337" s="223" t="str">
        <f t="shared" si="28"/>
        <v>3010501</v>
      </c>
      <c r="E337" s="221" t="str">
        <f t="shared" si="29"/>
        <v>2310000220</v>
      </c>
      <c r="F337" s="221" t="str">
        <f>VLOOKUP(E337,SCC_xref!$A$6:$B$39,2,FALSE)</f>
        <v>Drill rigs</v>
      </c>
      <c r="G337" s="224">
        <v>6.9472274951718465</v>
      </c>
      <c r="H337" s="224">
        <v>0.99447646979964055</v>
      </c>
      <c r="I337" s="224">
        <v>7.1835658567470961</v>
      </c>
      <c r="J337" s="224">
        <v>2.7724855700426335E-2</v>
      </c>
      <c r="K337" s="224">
        <v>1.0088574053541173</v>
      </c>
    </row>
    <row r="338" spans="1:11" x14ac:dyDescent="0.2">
      <c r="A338" s="221" t="str">
        <f t="shared" si="27"/>
        <v>Drill Rigs</v>
      </c>
      <c r="B338" s="221" t="str">
        <f>VLOOKUP(D338,fips_xref!$A$5:$C$286,2,FALSE)</f>
        <v>WIBAUX, MT_Tribal</v>
      </c>
      <c r="C338" s="222" t="str">
        <f t="shared" si="26"/>
        <v>30</v>
      </c>
      <c r="D338" s="223" t="str">
        <f t="shared" si="28"/>
        <v>3010901</v>
      </c>
      <c r="E338" s="221" t="str">
        <f t="shared" si="29"/>
        <v>2310000220</v>
      </c>
      <c r="F338" s="221" t="str">
        <f>VLOOKUP(E338,SCC_xref!$A$6:$B$39,2,FALSE)</f>
        <v>Drill rigs</v>
      </c>
      <c r="G338" s="224">
        <v>0</v>
      </c>
      <c r="H338" s="224">
        <v>0</v>
      </c>
      <c r="I338" s="224">
        <v>0</v>
      </c>
      <c r="J338" s="224">
        <v>0</v>
      </c>
      <c r="K338" s="224">
        <v>0</v>
      </c>
    </row>
    <row r="339" spans="1:11" x14ac:dyDescent="0.2">
      <c r="A339" s="221" t="str">
        <f t="shared" si="27"/>
        <v>Drill Rigs</v>
      </c>
      <c r="B339" s="221" t="str">
        <f>VLOOKUP(D339,fips_xref!$A$5:$C$286,2,FALSE)</f>
        <v>BILLINGS, ND_Tribal</v>
      </c>
      <c r="C339" s="222" t="str">
        <f t="shared" si="26"/>
        <v>38</v>
      </c>
      <c r="D339" s="223" t="str">
        <f t="shared" si="28"/>
        <v>3800701</v>
      </c>
      <c r="E339" s="221" t="str">
        <f t="shared" si="29"/>
        <v>2310000220</v>
      </c>
      <c r="F339" s="221" t="str">
        <f>VLOOKUP(E339,SCC_xref!$A$6:$B$39,2,FALSE)</f>
        <v>Drill rigs</v>
      </c>
      <c r="G339" s="224">
        <v>0</v>
      </c>
      <c r="H339" s="224">
        <v>0</v>
      </c>
      <c r="I339" s="224">
        <v>0</v>
      </c>
      <c r="J339" s="224">
        <v>0</v>
      </c>
      <c r="K339" s="224">
        <v>0</v>
      </c>
    </row>
    <row r="340" spans="1:11" x14ac:dyDescent="0.2">
      <c r="A340" s="221" t="str">
        <f t="shared" si="27"/>
        <v>Drill Rigs</v>
      </c>
      <c r="B340" s="221" t="str">
        <f>VLOOKUP(D340,fips_xref!$A$5:$C$286,2,FALSE)</f>
        <v>BOTTINEAU, ND_Tribal</v>
      </c>
      <c r="C340" s="222" t="str">
        <f t="shared" si="26"/>
        <v>38</v>
      </c>
      <c r="D340" s="223" t="str">
        <f t="shared" si="28"/>
        <v>3800901</v>
      </c>
      <c r="E340" s="221" t="str">
        <f t="shared" si="29"/>
        <v>2310000220</v>
      </c>
      <c r="F340" s="221" t="str">
        <f>VLOOKUP(E340,SCC_xref!$A$6:$B$39,2,FALSE)</f>
        <v>Drill rigs</v>
      </c>
      <c r="G340" s="224">
        <v>0</v>
      </c>
      <c r="H340" s="224">
        <v>0</v>
      </c>
      <c r="I340" s="224">
        <v>0</v>
      </c>
      <c r="J340" s="224">
        <v>0</v>
      </c>
      <c r="K340" s="224">
        <v>0</v>
      </c>
    </row>
    <row r="341" spans="1:11" x14ac:dyDescent="0.2">
      <c r="A341" s="221" t="str">
        <f t="shared" si="27"/>
        <v>Drill Rigs</v>
      </c>
      <c r="B341" s="221" t="str">
        <f>VLOOKUP(D341,fips_xref!$A$5:$C$286,2,FALSE)</f>
        <v>BOWMAN, ND_Tribal</v>
      </c>
      <c r="C341" s="222" t="str">
        <f t="shared" si="26"/>
        <v>38</v>
      </c>
      <c r="D341" s="223" t="str">
        <f t="shared" si="28"/>
        <v>3801101</v>
      </c>
      <c r="E341" s="221" t="str">
        <f t="shared" si="29"/>
        <v>2310000220</v>
      </c>
      <c r="F341" s="221" t="str">
        <f>VLOOKUP(E341,SCC_xref!$A$6:$B$39,2,FALSE)</f>
        <v>Drill rigs</v>
      </c>
      <c r="G341" s="224">
        <v>0</v>
      </c>
      <c r="H341" s="224">
        <v>0</v>
      </c>
      <c r="I341" s="224">
        <v>0</v>
      </c>
      <c r="J341" s="224">
        <v>0</v>
      </c>
      <c r="K341" s="224">
        <v>0</v>
      </c>
    </row>
    <row r="342" spans="1:11" x14ac:dyDescent="0.2">
      <c r="A342" s="221" t="str">
        <f t="shared" si="27"/>
        <v>Drill Rigs</v>
      </c>
      <c r="B342" s="221" t="str">
        <f>VLOOKUP(D342,fips_xref!$A$5:$C$286,2,FALSE)</f>
        <v>BURKE, ND_Tribal</v>
      </c>
      <c r="C342" s="222" t="str">
        <f t="shared" si="26"/>
        <v>38</v>
      </c>
      <c r="D342" s="223" t="str">
        <f t="shared" si="28"/>
        <v>3801301</v>
      </c>
      <c r="E342" s="221" t="str">
        <f t="shared" si="29"/>
        <v>2310000220</v>
      </c>
      <c r="F342" s="221" t="str">
        <f>VLOOKUP(E342,SCC_xref!$A$6:$B$39,2,FALSE)</f>
        <v>Drill rigs</v>
      </c>
      <c r="G342" s="224">
        <v>0</v>
      </c>
      <c r="H342" s="224">
        <v>0</v>
      </c>
      <c r="I342" s="224">
        <v>0</v>
      </c>
      <c r="J342" s="224">
        <v>0</v>
      </c>
      <c r="K342" s="224">
        <v>0</v>
      </c>
    </row>
    <row r="343" spans="1:11" x14ac:dyDescent="0.2">
      <c r="A343" s="221" t="str">
        <f t="shared" si="27"/>
        <v>Drill Rigs</v>
      </c>
      <c r="B343" s="221" t="str">
        <f>VLOOKUP(D343,fips_xref!$A$5:$C$286,2,FALSE)</f>
        <v>DIVIDE, ND_Tribal</v>
      </c>
      <c r="C343" s="222" t="str">
        <f t="shared" si="26"/>
        <v>38</v>
      </c>
      <c r="D343" s="223" t="str">
        <f t="shared" si="28"/>
        <v>3802301</v>
      </c>
      <c r="E343" s="221" t="str">
        <f t="shared" si="29"/>
        <v>2310000220</v>
      </c>
      <c r="F343" s="221" t="str">
        <f>VLOOKUP(E343,SCC_xref!$A$6:$B$39,2,FALSE)</f>
        <v>Drill rigs</v>
      </c>
      <c r="G343" s="224">
        <v>0</v>
      </c>
      <c r="H343" s="224">
        <v>0</v>
      </c>
      <c r="I343" s="224">
        <v>0</v>
      </c>
      <c r="J343" s="224">
        <v>0</v>
      </c>
      <c r="K343" s="224">
        <v>0</v>
      </c>
    </row>
    <row r="344" spans="1:11" x14ac:dyDescent="0.2">
      <c r="A344" s="221" t="str">
        <f t="shared" si="27"/>
        <v>Drill Rigs</v>
      </c>
      <c r="B344" s="221" t="str">
        <f>VLOOKUP(D344,fips_xref!$A$5:$C$286,2,FALSE)</f>
        <v>DUNN, ND_Tribal</v>
      </c>
      <c r="C344" s="222" t="str">
        <f t="shared" si="26"/>
        <v>38</v>
      </c>
      <c r="D344" s="223" t="str">
        <f t="shared" si="28"/>
        <v>3802501</v>
      </c>
      <c r="E344" s="221" t="str">
        <f t="shared" si="29"/>
        <v>2310000220</v>
      </c>
      <c r="F344" s="221" t="str">
        <f>VLOOKUP(E344,SCC_xref!$A$6:$B$39,2,FALSE)</f>
        <v>Drill rigs</v>
      </c>
      <c r="G344" s="224">
        <v>194.52236986481168</v>
      </c>
      <c r="H344" s="224">
        <v>27.845341154389939</v>
      </c>
      <c r="I344" s="224">
        <v>201.1398439889187</v>
      </c>
      <c r="J344" s="224">
        <v>0.77629595961193731</v>
      </c>
      <c r="K344" s="224">
        <v>28.248007349915287</v>
      </c>
    </row>
    <row r="345" spans="1:11" x14ac:dyDescent="0.2">
      <c r="A345" s="221" t="str">
        <f t="shared" si="27"/>
        <v>Drill Rigs</v>
      </c>
      <c r="B345" s="221" t="str">
        <f>VLOOKUP(D345,fips_xref!$A$5:$C$286,2,FALSE)</f>
        <v>GOLDEN VALLEY, ND_Tribal</v>
      </c>
      <c r="C345" s="222" t="str">
        <f t="shared" si="26"/>
        <v>38</v>
      </c>
      <c r="D345" s="223" t="str">
        <f t="shared" si="28"/>
        <v>3803301</v>
      </c>
      <c r="E345" s="221" t="str">
        <f t="shared" si="29"/>
        <v>2310000220</v>
      </c>
      <c r="F345" s="221" t="str">
        <f>VLOOKUP(E345,SCC_xref!$A$6:$B$39,2,FALSE)</f>
        <v>Drill rigs</v>
      </c>
      <c r="G345" s="224">
        <v>0</v>
      </c>
      <c r="H345" s="224">
        <v>0</v>
      </c>
      <c r="I345" s="224">
        <v>0</v>
      </c>
      <c r="J345" s="224">
        <v>0</v>
      </c>
      <c r="K345" s="224">
        <v>0</v>
      </c>
    </row>
    <row r="346" spans="1:11" x14ac:dyDescent="0.2">
      <c r="A346" s="221" t="str">
        <f t="shared" si="27"/>
        <v>Drill Rigs</v>
      </c>
      <c r="B346" s="221" t="str">
        <f>VLOOKUP(D346,fips_xref!$A$5:$C$286,2,FALSE)</f>
        <v>MC HENRY, ND_Tribal</v>
      </c>
      <c r="C346" s="222" t="str">
        <f t="shared" si="26"/>
        <v>38</v>
      </c>
      <c r="D346" s="223" t="str">
        <f t="shared" si="28"/>
        <v>3804901</v>
      </c>
      <c r="E346" s="221" t="str">
        <f t="shared" si="29"/>
        <v>2310000220</v>
      </c>
      <c r="F346" s="221" t="str">
        <f>VLOOKUP(E346,SCC_xref!$A$6:$B$39,2,FALSE)</f>
        <v>Drill rigs</v>
      </c>
      <c r="G346" s="224">
        <v>0</v>
      </c>
      <c r="H346" s="224">
        <v>0</v>
      </c>
      <c r="I346" s="224">
        <v>0</v>
      </c>
      <c r="J346" s="224">
        <v>0</v>
      </c>
      <c r="K346" s="224">
        <v>0</v>
      </c>
    </row>
    <row r="347" spans="1:11" x14ac:dyDescent="0.2">
      <c r="A347" s="221" t="str">
        <f t="shared" si="27"/>
        <v>Drill Rigs</v>
      </c>
      <c r="B347" s="221" t="str">
        <f>VLOOKUP(D347,fips_xref!$A$5:$C$286,2,FALSE)</f>
        <v>MCKENZIE, ND_Tribal</v>
      </c>
      <c r="C347" s="222" t="str">
        <f t="shared" si="26"/>
        <v>38</v>
      </c>
      <c r="D347" s="223" t="str">
        <f t="shared" si="28"/>
        <v>3805301</v>
      </c>
      <c r="E347" s="221" t="str">
        <f t="shared" si="29"/>
        <v>2310000220</v>
      </c>
      <c r="F347" s="221" t="str">
        <f>VLOOKUP(E347,SCC_xref!$A$6:$B$39,2,FALSE)</f>
        <v>Drill rigs</v>
      </c>
      <c r="G347" s="224">
        <v>27.788909980687386</v>
      </c>
      <c r="H347" s="224">
        <v>3.9779058791985626</v>
      </c>
      <c r="I347" s="224">
        <v>28.734263426988388</v>
      </c>
      <c r="J347" s="224">
        <v>0.11089942280170534</v>
      </c>
      <c r="K347" s="224">
        <v>4.03542962141647</v>
      </c>
    </row>
    <row r="348" spans="1:11" x14ac:dyDescent="0.2">
      <c r="A348" s="221" t="str">
        <f t="shared" si="27"/>
        <v>Drill Rigs</v>
      </c>
      <c r="B348" s="221" t="str">
        <f>VLOOKUP(D348,fips_xref!$A$5:$C$286,2,FALSE)</f>
        <v>MCLEAN, ND_Tribal</v>
      </c>
      <c r="C348" s="222" t="str">
        <f t="shared" si="26"/>
        <v>38</v>
      </c>
      <c r="D348" s="223" t="str">
        <f t="shared" si="28"/>
        <v>3805501</v>
      </c>
      <c r="E348" s="221" t="str">
        <f t="shared" si="29"/>
        <v>2310000220</v>
      </c>
      <c r="F348" s="221" t="str">
        <f>VLOOKUP(E348,SCC_xref!$A$6:$B$39,2,FALSE)</f>
        <v>Drill rigs</v>
      </c>
      <c r="G348" s="224">
        <v>62.525047456546616</v>
      </c>
      <c r="H348" s="224">
        <v>8.9502882281967651</v>
      </c>
      <c r="I348" s="224">
        <v>64.652092710723878</v>
      </c>
      <c r="J348" s="224">
        <v>0.249523701303837</v>
      </c>
      <c r="K348" s="224">
        <v>9.0797166481870573</v>
      </c>
    </row>
    <row r="349" spans="1:11" x14ac:dyDescent="0.2">
      <c r="A349" s="221" t="str">
        <f t="shared" si="27"/>
        <v>Drill Rigs</v>
      </c>
      <c r="B349" s="221" t="str">
        <f>VLOOKUP(D349,fips_xref!$A$5:$C$286,2,FALSE)</f>
        <v>MERCER, ND_Tribal</v>
      </c>
      <c r="C349" s="222" t="str">
        <f t="shared" si="26"/>
        <v>38</v>
      </c>
      <c r="D349" s="223" t="str">
        <f t="shared" si="28"/>
        <v>3805701</v>
      </c>
      <c r="E349" s="221" t="str">
        <f t="shared" si="29"/>
        <v>2310000220</v>
      </c>
      <c r="F349" s="221" t="str">
        <f>VLOOKUP(E349,SCC_xref!$A$6:$B$39,2,FALSE)</f>
        <v>Drill rigs</v>
      </c>
      <c r="G349" s="224">
        <v>0</v>
      </c>
      <c r="H349" s="224">
        <v>0</v>
      </c>
      <c r="I349" s="224">
        <v>0</v>
      </c>
      <c r="J349" s="224">
        <v>0</v>
      </c>
      <c r="K349" s="224">
        <v>0</v>
      </c>
    </row>
    <row r="350" spans="1:11" x14ac:dyDescent="0.2">
      <c r="A350" s="221" t="str">
        <f t="shared" si="27"/>
        <v>Drill Rigs</v>
      </c>
      <c r="B350" s="221" t="str">
        <f>VLOOKUP(D350,fips_xref!$A$5:$C$286,2,FALSE)</f>
        <v>MOUNTRAIL, ND_Tribal</v>
      </c>
      <c r="C350" s="222" t="str">
        <f t="shared" si="26"/>
        <v>38</v>
      </c>
      <c r="D350" s="223" t="str">
        <f t="shared" si="28"/>
        <v>3806101</v>
      </c>
      <c r="E350" s="221" t="str">
        <f t="shared" si="29"/>
        <v>2310000220</v>
      </c>
      <c r="F350" s="221" t="str">
        <f>VLOOKUP(E350,SCC_xref!$A$6:$B$39,2,FALSE)</f>
        <v>Drill rigs</v>
      </c>
      <c r="G350" s="224">
        <v>479.35869716685738</v>
      </c>
      <c r="H350" s="224">
        <v>68.618876416175198</v>
      </c>
      <c r="I350" s="224">
        <v>495.66604411554971</v>
      </c>
      <c r="J350" s="224">
        <v>1.9130150433294171</v>
      </c>
      <c r="K350" s="224">
        <v>69.611160969434096</v>
      </c>
    </row>
    <row r="351" spans="1:11" x14ac:dyDescent="0.2">
      <c r="A351" s="221" t="str">
        <f t="shared" si="27"/>
        <v>Drill Rigs</v>
      </c>
      <c r="B351" s="221" t="str">
        <f>VLOOKUP(D351,fips_xref!$A$5:$C$286,2,FALSE)</f>
        <v>RENVILLE, ND_Tribal</v>
      </c>
      <c r="C351" s="222" t="str">
        <f t="shared" si="26"/>
        <v>38</v>
      </c>
      <c r="D351" s="223" t="str">
        <f t="shared" si="28"/>
        <v>3807501</v>
      </c>
      <c r="E351" s="221" t="str">
        <f t="shared" si="29"/>
        <v>2310000220</v>
      </c>
      <c r="F351" s="221" t="str">
        <f>VLOOKUP(E351,SCC_xref!$A$6:$B$39,2,FALSE)</f>
        <v>Drill rigs</v>
      </c>
      <c r="G351" s="224">
        <v>0</v>
      </c>
      <c r="H351" s="224">
        <v>0</v>
      </c>
      <c r="I351" s="224">
        <v>0</v>
      </c>
      <c r="J351" s="224">
        <v>0</v>
      </c>
      <c r="K351" s="224">
        <v>0</v>
      </c>
    </row>
    <row r="352" spans="1:11" x14ac:dyDescent="0.2">
      <c r="A352" s="221" t="str">
        <f t="shared" si="27"/>
        <v>Drill Rigs</v>
      </c>
      <c r="B352" s="221" t="str">
        <f>VLOOKUP(D352,fips_xref!$A$5:$C$286,2,FALSE)</f>
        <v>SLOPE, ND_Tribal</v>
      </c>
      <c r="C352" s="222" t="str">
        <f t="shared" si="26"/>
        <v>38</v>
      </c>
      <c r="D352" s="223" t="str">
        <f t="shared" si="28"/>
        <v>3808701</v>
      </c>
      <c r="E352" s="221" t="str">
        <f t="shared" si="29"/>
        <v>2310000220</v>
      </c>
      <c r="F352" s="221" t="str">
        <f>VLOOKUP(E352,SCC_xref!$A$6:$B$39,2,FALSE)</f>
        <v>Drill rigs</v>
      </c>
      <c r="G352" s="224">
        <v>0</v>
      </c>
      <c r="H352" s="224">
        <v>0</v>
      </c>
      <c r="I352" s="224">
        <v>0</v>
      </c>
      <c r="J352" s="224">
        <v>0</v>
      </c>
      <c r="K352" s="224">
        <v>0</v>
      </c>
    </row>
    <row r="353" spans="1:11" x14ac:dyDescent="0.2">
      <c r="A353" s="221" t="str">
        <f t="shared" si="27"/>
        <v>Drill Rigs</v>
      </c>
      <c r="B353" s="221" t="str">
        <f>VLOOKUP(D353,fips_xref!$A$5:$C$286,2,FALSE)</f>
        <v>STARK, ND_Tribal</v>
      </c>
      <c r="C353" s="222" t="str">
        <f t="shared" si="26"/>
        <v>38</v>
      </c>
      <c r="D353" s="223" t="str">
        <f t="shared" si="28"/>
        <v>3808901</v>
      </c>
      <c r="E353" s="221" t="str">
        <f t="shared" si="29"/>
        <v>2310000220</v>
      </c>
      <c r="F353" s="221" t="str">
        <f>VLOOKUP(E353,SCC_xref!$A$6:$B$39,2,FALSE)</f>
        <v>Drill rigs</v>
      </c>
      <c r="G353" s="224">
        <v>0</v>
      </c>
      <c r="H353" s="224">
        <v>0</v>
      </c>
      <c r="I353" s="224">
        <v>0</v>
      </c>
      <c r="J353" s="224">
        <v>0</v>
      </c>
      <c r="K353" s="224">
        <v>0</v>
      </c>
    </row>
    <row r="354" spans="1:11" x14ac:dyDescent="0.2">
      <c r="A354" s="221" t="str">
        <f t="shared" si="27"/>
        <v>Drill Rigs</v>
      </c>
      <c r="B354" s="221" t="str">
        <f>VLOOKUP(D354,fips_xref!$A$5:$C$286,2,FALSE)</f>
        <v>WARD, ND_Tribal</v>
      </c>
      <c r="C354" s="222" t="str">
        <f t="shared" si="26"/>
        <v>38</v>
      </c>
      <c r="D354" s="223" t="str">
        <f t="shared" si="28"/>
        <v>3810101</v>
      </c>
      <c r="E354" s="221" t="str">
        <f t="shared" si="29"/>
        <v>2310000220</v>
      </c>
      <c r="F354" s="221" t="str">
        <f>VLOOKUP(E354,SCC_xref!$A$6:$B$39,2,FALSE)</f>
        <v>Drill rigs</v>
      </c>
      <c r="G354" s="224">
        <v>0</v>
      </c>
      <c r="H354" s="224">
        <v>0</v>
      </c>
      <c r="I354" s="224">
        <v>0</v>
      </c>
      <c r="J354" s="224">
        <v>0</v>
      </c>
      <c r="K354" s="224">
        <v>0</v>
      </c>
    </row>
    <row r="355" spans="1:11" x14ac:dyDescent="0.2">
      <c r="A355" s="221" t="str">
        <f t="shared" si="27"/>
        <v>Drill Rigs</v>
      </c>
      <c r="B355" s="221" t="str">
        <f>VLOOKUP(D355,fips_xref!$A$5:$C$286,2,FALSE)</f>
        <v>WILLIAMS, ND_Tribal</v>
      </c>
      <c r="C355" s="222" t="str">
        <f t="shared" si="26"/>
        <v>38</v>
      </c>
      <c r="D355" s="223" t="str">
        <f t="shared" si="28"/>
        <v>3810501</v>
      </c>
      <c r="E355" s="221" t="str">
        <f t="shared" si="29"/>
        <v>2310000220</v>
      </c>
      <c r="F355" s="221" t="str">
        <f>VLOOKUP(E355,SCC_xref!$A$6:$B$39,2,FALSE)</f>
        <v>Drill rigs</v>
      </c>
      <c r="G355" s="224">
        <v>0</v>
      </c>
      <c r="H355" s="224">
        <v>0</v>
      </c>
      <c r="I355" s="224">
        <v>0</v>
      </c>
      <c r="J355" s="224">
        <v>0</v>
      </c>
      <c r="K355" s="224">
        <v>0</v>
      </c>
    </row>
    <row r="356" spans="1:11" x14ac:dyDescent="0.2">
      <c r="A356" s="221" t="str">
        <f t="shared" si="27"/>
        <v>Drill Rigs</v>
      </c>
      <c r="B356" s="221" t="str">
        <f>VLOOKUP(D356,fips_xref!$A$5:$C$286,2,FALSE)</f>
        <v>HARDING, SD_Tribal</v>
      </c>
      <c r="C356" s="222" t="str">
        <f t="shared" si="26"/>
        <v>46</v>
      </c>
      <c r="D356" s="223" t="str">
        <f t="shared" si="28"/>
        <v>4606301</v>
      </c>
      <c r="E356" s="221" t="str">
        <f t="shared" si="29"/>
        <v>2310000220</v>
      </c>
      <c r="F356" s="221" t="str">
        <f>VLOOKUP(E356,SCC_xref!$A$6:$B$39,2,FALSE)</f>
        <v>Drill rigs</v>
      </c>
      <c r="G356" s="224">
        <v>0</v>
      </c>
      <c r="H356" s="224">
        <v>0</v>
      </c>
      <c r="I356" s="224">
        <v>0</v>
      </c>
      <c r="J356" s="224">
        <v>0</v>
      </c>
      <c r="K356" s="224">
        <v>0</v>
      </c>
    </row>
    <row r="357" spans="1:11" x14ac:dyDescent="0.2">
      <c r="A357" s="221" t="str">
        <f t="shared" si="27"/>
        <v>Drill Rigs</v>
      </c>
      <c r="B357" s="221" t="str">
        <f>VLOOKUP(D357,fips_xref!$A$5:$C$286,2,FALSE)</f>
        <v>BUTTE, SD_Tribal</v>
      </c>
      <c r="C357" s="222" t="str">
        <f t="shared" si="26"/>
        <v>46</v>
      </c>
      <c r="D357" s="223" t="str">
        <f t="shared" si="28"/>
        <v>4601901</v>
      </c>
      <c r="E357" s="221" t="str">
        <f t="shared" si="29"/>
        <v>2310000220</v>
      </c>
      <c r="F357" s="221" t="str">
        <f>VLOOKUP(E357,SCC_xref!$A$6:$B$39,2,FALSE)</f>
        <v>Drill rigs</v>
      </c>
      <c r="G357" s="224">
        <v>0</v>
      </c>
      <c r="H357" s="224">
        <v>0</v>
      </c>
      <c r="I357" s="224">
        <v>0</v>
      </c>
      <c r="J357" s="224">
        <v>0</v>
      </c>
      <c r="K357" s="224">
        <v>0</v>
      </c>
    </row>
    <row r="358" spans="1:11" x14ac:dyDescent="0.2">
      <c r="A358" s="226" t="str">
        <f>A294</f>
        <v>Drill Rigs</v>
      </c>
      <c r="B358" s="226" t="str">
        <f>VLOOKUP(D358,fips_xref!$A$5:$C$286,2,FALSE)</f>
        <v>CARTER, MT_Non-Tribal</v>
      </c>
      <c r="C358" s="227" t="str">
        <f t="shared" si="26"/>
        <v>30</v>
      </c>
      <c r="D358" s="228" t="str">
        <f>D294&amp;"02"</f>
        <v>3001102</v>
      </c>
      <c r="E358" s="226" t="str">
        <f>E294</f>
        <v>2310000220</v>
      </c>
      <c r="F358" s="226" t="str">
        <f>VLOOKUP(E358,SCC_xref!$A$6:$B$39,2,FALSE)</f>
        <v>Drill rigs</v>
      </c>
      <c r="G358" s="229">
        <v>0</v>
      </c>
      <c r="H358" s="229">
        <v>0</v>
      </c>
      <c r="I358" s="229">
        <v>0</v>
      </c>
      <c r="J358" s="229">
        <v>0</v>
      </c>
      <c r="K358" s="229">
        <v>0</v>
      </c>
    </row>
    <row r="359" spans="1:11" x14ac:dyDescent="0.2">
      <c r="A359" s="226" t="str">
        <f t="shared" ref="A359:A389" si="30">A295</f>
        <v>Drill Rigs</v>
      </c>
      <c r="B359" s="226" t="str">
        <f>VLOOKUP(D359,fips_xref!$A$5:$C$286,2,FALSE)</f>
        <v>CUSTER, MT_Non-Tribal</v>
      </c>
      <c r="C359" s="227" t="str">
        <f t="shared" si="26"/>
        <v>30</v>
      </c>
      <c r="D359" s="228" t="str">
        <f>D295&amp;"02"</f>
        <v>3001702</v>
      </c>
      <c r="E359" s="226" t="str">
        <f t="shared" ref="E359:E389" si="31">E295</f>
        <v>2310000220</v>
      </c>
      <c r="F359" s="226" t="str">
        <f>VLOOKUP(E359,SCC_xref!$A$6:$B$39,2,FALSE)</f>
        <v>Drill rigs</v>
      </c>
      <c r="G359" s="229">
        <v>0</v>
      </c>
      <c r="H359" s="229">
        <v>0</v>
      </c>
      <c r="I359" s="229">
        <v>0</v>
      </c>
      <c r="J359" s="229">
        <v>0</v>
      </c>
      <c r="K359" s="229">
        <v>0</v>
      </c>
    </row>
    <row r="360" spans="1:11" x14ac:dyDescent="0.2">
      <c r="A360" s="226" t="str">
        <f t="shared" si="30"/>
        <v>Drill Rigs</v>
      </c>
      <c r="B360" s="226" t="str">
        <f>VLOOKUP(D360,fips_xref!$A$5:$C$286,2,FALSE)</f>
        <v>DANIELS, MT_Non-Tribal</v>
      </c>
      <c r="C360" s="227" t="str">
        <f t="shared" si="26"/>
        <v>30</v>
      </c>
      <c r="D360" s="228" t="str">
        <f t="shared" ref="D360:D389" si="32">D296&amp;"02"</f>
        <v>3001902</v>
      </c>
      <c r="E360" s="226" t="str">
        <f t="shared" si="31"/>
        <v>2310000220</v>
      </c>
      <c r="F360" s="226" t="str">
        <f>VLOOKUP(E360,SCC_xref!$A$6:$B$39,2,FALSE)</f>
        <v>Drill rigs</v>
      </c>
      <c r="G360" s="229">
        <v>0</v>
      </c>
      <c r="H360" s="229">
        <v>0</v>
      </c>
      <c r="I360" s="229">
        <v>0</v>
      </c>
      <c r="J360" s="229">
        <v>0</v>
      </c>
      <c r="K360" s="229">
        <v>0</v>
      </c>
    </row>
    <row r="361" spans="1:11" x14ac:dyDescent="0.2">
      <c r="A361" s="226" t="str">
        <f t="shared" si="30"/>
        <v>Drill Rigs</v>
      </c>
      <c r="B361" s="226" t="str">
        <f>VLOOKUP(D361,fips_xref!$A$5:$C$286,2,FALSE)</f>
        <v>DAWSON, MT_Non-Tribal</v>
      </c>
      <c r="C361" s="227" t="str">
        <f t="shared" si="26"/>
        <v>30</v>
      </c>
      <c r="D361" s="228" t="str">
        <f t="shared" si="32"/>
        <v>3002102</v>
      </c>
      <c r="E361" s="226" t="str">
        <f t="shared" si="31"/>
        <v>2310000220</v>
      </c>
      <c r="F361" s="226" t="str">
        <f>VLOOKUP(E361,SCC_xref!$A$6:$B$39,2,FALSE)</f>
        <v>Drill rigs</v>
      </c>
      <c r="G361" s="229">
        <v>20.841682485515538</v>
      </c>
      <c r="H361" s="229">
        <v>2.9834294093989215</v>
      </c>
      <c r="I361" s="229">
        <v>21.55069757024129</v>
      </c>
      <c r="J361" s="229">
        <v>8.317456710127899E-2</v>
      </c>
      <c r="K361" s="229">
        <v>3.0265722160623518</v>
      </c>
    </row>
    <row r="362" spans="1:11" x14ac:dyDescent="0.2">
      <c r="A362" s="226" t="str">
        <f t="shared" si="30"/>
        <v>Drill Rigs</v>
      </c>
      <c r="B362" s="226" t="str">
        <f>VLOOKUP(D362,fips_xref!$A$5:$C$286,2,FALSE)</f>
        <v>FALLON, MT_Non-Tribal</v>
      </c>
      <c r="C362" s="227" t="str">
        <f t="shared" si="26"/>
        <v>30</v>
      </c>
      <c r="D362" s="228" t="str">
        <f t="shared" si="32"/>
        <v>3002502</v>
      </c>
      <c r="E362" s="226" t="str">
        <f t="shared" si="31"/>
        <v>2310000220</v>
      </c>
      <c r="F362" s="226" t="str">
        <f>VLOOKUP(E362,SCC_xref!$A$6:$B$39,2,FALSE)</f>
        <v>Drill rigs</v>
      </c>
      <c r="G362" s="229">
        <v>215.36405235032723</v>
      </c>
      <c r="H362" s="229">
        <v>30.828770563788861</v>
      </c>
      <c r="I362" s="229">
        <v>222.69054155916001</v>
      </c>
      <c r="J362" s="229">
        <v>0.85947052671321633</v>
      </c>
      <c r="K362" s="229">
        <v>31.274579565977639</v>
      </c>
    </row>
    <row r="363" spans="1:11" x14ac:dyDescent="0.2">
      <c r="A363" s="226" t="str">
        <f t="shared" si="30"/>
        <v>Drill Rigs</v>
      </c>
      <c r="B363" s="226" t="str">
        <f>VLOOKUP(D363,fips_xref!$A$5:$C$286,2,FALSE)</f>
        <v>GARFIELD, MT_Non-Tribal</v>
      </c>
      <c r="C363" s="227" t="str">
        <f t="shared" si="26"/>
        <v>30</v>
      </c>
      <c r="D363" s="228" t="str">
        <f t="shared" si="32"/>
        <v>3003302</v>
      </c>
      <c r="E363" s="226" t="str">
        <f t="shared" si="31"/>
        <v>2310000220</v>
      </c>
      <c r="F363" s="226" t="str">
        <f>VLOOKUP(E363,SCC_xref!$A$6:$B$39,2,FALSE)</f>
        <v>Drill rigs</v>
      </c>
      <c r="G363" s="229">
        <v>0</v>
      </c>
      <c r="H363" s="229">
        <v>0</v>
      </c>
      <c r="I363" s="229">
        <v>0</v>
      </c>
      <c r="J363" s="229">
        <v>0</v>
      </c>
      <c r="K363" s="229">
        <v>0</v>
      </c>
    </row>
    <row r="364" spans="1:11" x14ac:dyDescent="0.2">
      <c r="A364" s="226" t="str">
        <f t="shared" si="30"/>
        <v>Drill Rigs</v>
      </c>
      <c r="B364" s="226" t="str">
        <f>VLOOKUP(D364,fips_xref!$A$5:$C$286,2,FALSE)</f>
        <v>MCCONE, MT_Non-Tribal</v>
      </c>
      <c r="C364" s="227" t="str">
        <f t="shared" si="26"/>
        <v>30</v>
      </c>
      <c r="D364" s="228" t="str">
        <f t="shared" si="32"/>
        <v>3005502</v>
      </c>
      <c r="E364" s="226" t="str">
        <f t="shared" si="31"/>
        <v>2310000220</v>
      </c>
      <c r="F364" s="226" t="str">
        <f>VLOOKUP(E364,SCC_xref!$A$6:$B$39,2,FALSE)</f>
        <v>Drill rigs</v>
      </c>
      <c r="G364" s="229">
        <v>0</v>
      </c>
      <c r="H364" s="229">
        <v>0</v>
      </c>
      <c r="I364" s="229">
        <v>0</v>
      </c>
      <c r="J364" s="229">
        <v>0</v>
      </c>
      <c r="K364" s="229">
        <v>0</v>
      </c>
    </row>
    <row r="365" spans="1:11" x14ac:dyDescent="0.2">
      <c r="A365" s="226" t="str">
        <f t="shared" si="30"/>
        <v>Drill Rigs</v>
      </c>
      <c r="B365" s="226" t="str">
        <f>VLOOKUP(D365,fips_xref!$A$5:$C$286,2,FALSE)</f>
        <v>PRAIRIE, MT_Non-Tribal</v>
      </c>
      <c r="C365" s="227" t="str">
        <f t="shared" si="26"/>
        <v>30</v>
      </c>
      <c r="D365" s="228" t="str">
        <f t="shared" si="32"/>
        <v>3007902</v>
      </c>
      <c r="E365" s="226" t="str">
        <f t="shared" si="31"/>
        <v>2310000220</v>
      </c>
      <c r="F365" s="226" t="str">
        <f>VLOOKUP(E365,SCC_xref!$A$6:$B$39,2,FALSE)</f>
        <v>Drill rigs</v>
      </c>
      <c r="G365" s="229">
        <v>0</v>
      </c>
      <c r="H365" s="229">
        <v>0</v>
      </c>
      <c r="I365" s="229">
        <v>0</v>
      </c>
      <c r="J365" s="229">
        <v>0</v>
      </c>
      <c r="K365" s="229">
        <v>0</v>
      </c>
    </row>
    <row r="366" spans="1:11" x14ac:dyDescent="0.2">
      <c r="A366" s="226" t="str">
        <f t="shared" si="30"/>
        <v>Drill Rigs</v>
      </c>
      <c r="B366" s="226" t="str">
        <f>VLOOKUP(D366,fips_xref!$A$5:$C$286,2,FALSE)</f>
        <v>RICHLAND, MT_Non-Tribal</v>
      </c>
      <c r="C366" s="227" t="str">
        <f t="shared" si="26"/>
        <v>30</v>
      </c>
      <c r="D366" s="228" t="str">
        <f t="shared" si="32"/>
        <v>3008302</v>
      </c>
      <c r="E366" s="226" t="str">
        <f t="shared" si="31"/>
        <v>2310000220</v>
      </c>
      <c r="F366" s="226" t="str">
        <f>VLOOKUP(E366,SCC_xref!$A$6:$B$39,2,FALSE)</f>
        <v>Drill rigs</v>
      </c>
      <c r="G366" s="229">
        <v>111.15563992274954</v>
      </c>
      <c r="H366" s="229">
        <v>15.911623516794251</v>
      </c>
      <c r="I366" s="229">
        <v>114.93705370795355</v>
      </c>
      <c r="J366" s="229">
        <v>0.44359769120682135</v>
      </c>
      <c r="K366" s="229">
        <v>16.141718485665876</v>
      </c>
    </row>
    <row r="367" spans="1:11" x14ac:dyDescent="0.2">
      <c r="A367" s="226" t="str">
        <f t="shared" si="30"/>
        <v>Drill Rigs</v>
      </c>
      <c r="B367" s="226" t="str">
        <f>VLOOKUP(D367,fips_xref!$A$5:$C$286,2,FALSE)</f>
        <v>ROOSEVELT, MT_Non-Tribal</v>
      </c>
      <c r="C367" s="227" t="str">
        <f t="shared" si="26"/>
        <v>30</v>
      </c>
      <c r="D367" s="228" t="str">
        <f t="shared" si="32"/>
        <v>3008502</v>
      </c>
      <c r="E367" s="226" t="str">
        <f t="shared" si="31"/>
        <v>2310000220</v>
      </c>
      <c r="F367" s="226" t="str">
        <f>VLOOKUP(E367,SCC_xref!$A$6:$B$39,2,FALSE)</f>
        <v>Drill rigs</v>
      </c>
      <c r="G367" s="229">
        <v>34.736137475859231</v>
      </c>
      <c r="H367" s="229">
        <v>4.9723823489982024</v>
      </c>
      <c r="I367" s="229">
        <v>35.917829283735486</v>
      </c>
      <c r="J367" s="229">
        <v>0.13862427850213166</v>
      </c>
      <c r="K367" s="229">
        <v>5.0442870267705873</v>
      </c>
    </row>
    <row r="368" spans="1:11" x14ac:dyDescent="0.2">
      <c r="A368" s="226" t="str">
        <f t="shared" si="30"/>
        <v>Drill Rigs</v>
      </c>
      <c r="B368" s="226" t="str">
        <f>VLOOKUP(D368,fips_xref!$A$5:$C$286,2,FALSE)</f>
        <v>SHERIDAN, MT_Non-Tribal</v>
      </c>
      <c r="C368" s="227" t="str">
        <f t="shared" si="26"/>
        <v>30</v>
      </c>
      <c r="D368" s="228" t="str">
        <f t="shared" si="32"/>
        <v>3009102</v>
      </c>
      <c r="E368" s="226" t="str">
        <f t="shared" si="31"/>
        <v>2310000220</v>
      </c>
      <c r="F368" s="226" t="str">
        <f>VLOOKUP(E368,SCC_xref!$A$6:$B$39,2,FALSE)</f>
        <v>Drill rigs</v>
      </c>
      <c r="G368" s="229">
        <v>34.736137475859231</v>
      </c>
      <c r="H368" s="229">
        <v>4.9723823489982024</v>
      </c>
      <c r="I368" s="229">
        <v>35.917829283735479</v>
      </c>
      <c r="J368" s="229">
        <v>0.13862427850213166</v>
      </c>
      <c r="K368" s="229">
        <v>5.0442870267705864</v>
      </c>
    </row>
    <row r="369" spans="1:11" x14ac:dyDescent="0.2">
      <c r="A369" s="226" t="str">
        <f t="shared" si="30"/>
        <v>Drill Rigs</v>
      </c>
      <c r="B369" s="226" t="str">
        <f>VLOOKUP(D369,fips_xref!$A$5:$C$286,2,FALSE)</f>
        <v>VALLEY, MT_Non-Tribal</v>
      </c>
      <c r="C369" s="227" t="str">
        <f t="shared" si="26"/>
        <v>30</v>
      </c>
      <c r="D369" s="228" t="str">
        <f t="shared" si="32"/>
        <v>3010502</v>
      </c>
      <c r="E369" s="226" t="str">
        <f t="shared" si="31"/>
        <v>2310000220</v>
      </c>
      <c r="F369" s="226" t="str">
        <f>VLOOKUP(E369,SCC_xref!$A$6:$B$39,2,FALSE)</f>
        <v>Drill rigs</v>
      </c>
      <c r="G369" s="229">
        <v>62.525047456546616</v>
      </c>
      <c r="H369" s="229">
        <v>8.9502882281967651</v>
      </c>
      <c r="I369" s="229">
        <v>64.652092710723863</v>
      </c>
      <c r="J369" s="229">
        <v>0.249523701303837</v>
      </c>
      <c r="K369" s="229">
        <v>9.0797166481870555</v>
      </c>
    </row>
    <row r="370" spans="1:11" x14ac:dyDescent="0.2">
      <c r="A370" s="226" t="str">
        <f t="shared" si="30"/>
        <v>Drill Rigs</v>
      </c>
      <c r="B370" s="226" t="str">
        <f>VLOOKUP(D370,fips_xref!$A$5:$C$286,2,FALSE)</f>
        <v>WIBAUX, MT_Non-Tribal</v>
      </c>
      <c r="C370" s="227" t="str">
        <f t="shared" si="26"/>
        <v>30</v>
      </c>
      <c r="D370" s="228" t="str">
        <f t="shared" si="32"/>
        <v>3010902</v>
      </c>
      <c r="E370" s="226" t="str">
        <f t="shared" si="31"/>
        <v>2310000220</v>
      </c>
      <c r="F370" s="226" t="str">
        <f>VLOOKUP(E370,SCC_xref!$A$6:$B$39,2,FALSE)</f>
        <v>Drill rigs</v>
      </c>
      <c r="G370" s="229">
        <v>0</v>
      </c>
      <c r="H370" s="229">
        <v>0</v>
      </c>
      <c r="I370" s="229">
        <v>0</v>
      </c>
      <c r="J370" s="229">
        <v>0</v>
      </c>
      <c r="K370" s="229">
        <v>0</v>
      </c>
    </row>
    <row r="371" spans="1:11" x14ac:dyDescent="0.2">
      <c r="A371" s="226" t="str">
        <f t="shared" si="30"/>
        <v>Drill Rigs</v>
      </c>
      <c r="B371" s="226" t="str">
        <f>VLOOKUP(D371,fips_xref!$A$5:$C$286,2,FALSE)</f>
        <v>BILLINGS, ND_Non-Tribal</v>
      </c>
      <c r="C371" s="227" t="str">
        <f t="shared" si="26"/>
        <v>38</v>
      </c>
      <c r="D371" s="228" t="str">
        <f t="shared" si="32"/>
        <v>3800702</v>
      </c>
      <c r="E371" s="226" t="str">
        <f t="shared" si="31"/>
        <v>2310000220</v>
      </c>
      <c r="F371" s="226" t="str">
        <f>VLOOKUP(E371,SCC_xref!$A$6:$B$39,2,FALSE)</f>
        <v>Drill rigs</v>
      </c>
      <c r="G371" s="229">
        <v>13.894454990343693</v>
      </c>
      <c r="H371" s="229">
        <v>1.9889529395992813</v>
      </c>
      <c r="I371" s="229">
        <v>14.367131713494194</v>
      </c>
      <c r="J371" s="229">
        <v>5.5449711400852669E-2</v>
      </c>
      <c r="K371" s="229">
        <v>2.0177148107082346</v>
      </c>
    </row>
    <row r="372" spans="1:11" x14ac:dyDescent="0.2">
      <c r="A372" s="226" t="str">
        <f t="shared" si="30"/>
        <v>Drill Rigs</v>
      </c>
      <c r="B372" s="226" t="str">
        <f>VLOOKUP(D372,fips_xref!$A$5:$C$286,2,FALSE)</f>
        <v>BOTTINEAU, ND_Non-Tribal</v>
      </c>
      <c r="C372" s="227" t="str">
        <f t="shared" si="26"/>
        <v>38</v>
      </c>
      <c r="D372" s="228" t="str">
        <f t="shared" si="32"/>
        <v>3800902</v>
      </c>
      <c r="E372" s="226" t="str">
        <f t="shared" si="31"/>
        <v>2310000220</v>
      </c>
      <c r="F372" s="226" t="str">
        <f>VLOOKUP(E372,SCC_xref!$A$6:$B$39,2,FALSE)</f>
        <v>Drill rigs</v>
      </c>
      <c r="G372" s="229">
        <v>243.15296233101461</v>
      </c>
      <c r="H372" s="229">
        <v>34.806676442987417</v>
      </c>
      <c r="I372" s="229">
        <v>251.42480498614836</v>
      </c>
      <c r="J372" s="229">
        <v>0.97036994951492161</v>
      </c>
      <c r="K372" s="229">
        <v>35.310009187394101</v>
      </c>
    </row>
    <row r="373" spans="1:11" x14ac:dyDescent="0.2">
      <c r="A373" s="226" t="str">
        <f t="shared" si="30"/>
        <v>Drill Rigs</v>
      </c>
      <c r="B373" s="226" t="str">
        <f>VLOOKUP(D373,fips_xref!$A$5:$C$286,2,FALSE)</f>
        <v>BOWMAN, ND_Non-Tribal</v>
      </c>
      <c r="C373" s="227" t="str">
        <f t="shared" si="26"/>
        <v>38</v>
      </c>
      <c r="D373" s="228" t="str">
        <f t="shared" si="32"/>
        <v>3801102</v>
      </c>
      <c r="E373" s="226" t="str">
        <f t="shared" si="31"/>
        <v>2310000220</v>
      </c>
      <c r="F373" s="226" t="str">
        <f>VLOOKUP(E373,SCC_xref!$A$6:$B$39,2,FALSE)</f>
        <v>Drill rigs</v>
      </c>
      <c r="G373" s="229">
        <v>104.20841242757768</v>
      </c>
      <c r="H373" s="229">
        <v>14.917147046994607</v>
      </c>
      <c r="I373" s="229">
        <v>107.75348785120644</v>
      </c>
      <c r="J373" s="229">
        <v>0.41587283550639498</v>
      </c>
      <c r="K373" s="229">
        <v>15.132861080311759</v>
      </c>
    </row>
    <row r="374" spans="1:11" x14ac:dyDescent="0.2">
      <c r="A374" s="226" t="str">
        <f t="shared" si="30"/>
        <v>Drill Rigs</v>
      </c>
      <c r="B374" s="226" t="str">
        <f>VLOOKUP(D374,fips_xref!$A$5:$C$286,2,FALSE)</f>
        <v>BURKE, ND_Non-Tribal</v>
      </c>
      <c r="C374" s="227" t="str">
        <f t="shared" si="26"/>
        <v>38</v>
      </c>
      <c r="D374" s="228" t="str">
        <f t="shared" si="32"/>
        <v>3801302</v>
      </c>
      <c r="E374" s="226" t="str">
        <f t="shared" si="31"/>
        <v>2310000220</v>
      </c>
      <c r="F374" s="226" t="str">
        <f>VLOOKUP(E374,SCC_xref!$A$6:$B$39,2,FALSE)</f>
        <v>Drill rigs</v>
      </c>
      <c r="G374" s="229">
        <v>131.99732240826506</v>
      </c>
      <c r="H374" s="229">
        <v>18.89505292619317</v>
      </c>
      <c r="I374" s="229">
        <v>136.48775127819485</v>
      </c>
      <c r="J374" s="229">
        <v>0.52677225830810037</v>
      </c>
      <c r="K374" s="229">
        <v>19.168290701728228</v>
      </c>
    </row>
    <row r="375" spans="1:11" x14ac:dyDescent="0.2">
      <c r="A375" s="226" t="str">
        <f t="shared" si="30"/>
        <v>Drill Rigs</v>
      </c>
      <c r="B375" s="226" t="str">
        <f>VLOOKUP(D375,fips_xref!$A$5:$C$286,2,FALSE)</f>
        <v>DIVIDE, ND_Non-Tribal</v>
      </c>
      <c r="C375" s="227" t="str">
        <f t="shared" si="26"/>
        <v>38</v>
      </c>
      <c r="D375" s="228" t="str">
        <f t="shared" si="32"/>
        <v>3802302</v>
      </c>
      <c r="E375" s="226" t="str">
        <f t="shared" si="31"/>
        <v>2310000220</v>
      </c>
      <c r="F375" s="226" t="str">
        <f>VLOOKUP(E375,SCC_xref!$A$6:$B$39,2,FALSE)</f>
        <v>Drill rigs</v>
      </c>
      <c r="G375" s="229">
        <v>187.57514236963985</v>
      </c>
      <c r="H375" s="229">
        <v>26.850864684590299</v>
      </c>
      <c r="I375" s="229">
        <v>193.95627813217163</v>
      </c>
      <c r="J375" s="229">
        <v>0.74857110391151105</v>
      </c>
      <c r="K375" s="229">
        <v>27.23914994456117</v>
      </c>
    </row>
    <row r="376" spans="1:11" x14ac:dyDescent="0.2">
      <c r="A376" s="226" t="str">
        <f t="shared" si="30"/>
        <v>Drill Rigs</v>
      </c>
      <c r="B376" s="226" t="str">
        <f>VLOOKUP(D376,fips_xref!$A$5:$C$286,2,FALSE)</f>
        <v>DUNN, ND_Non-Tribal</v>
      </c>
      <c r="C376" s="227" t="str">
        <f t="shared" si="26"/>
        <v>38</v>
      </c>
      <c r="D376" s="228" t="str">
        <f t="shared" si="32"/>
        <v>3802502</v>
      </c>
      <c r="E376" s="226" t="str">
        <f t="shared" si="31"/>
        <v>2310000220</v>
      </c>
      <c r="F376" s="226" t="str">
        <f>VLOOKUP(E376,SCC_xref!$A$6:$B$39,2,FALSE)</f>
        <v>Drill rigs</v>
      </c>
      <c r="G376" s="229">
        <v>764.19502446890294</v>
      </c>
      <c r="H376" s="229">
        <v>109.39241167796045</v>
      </c>
      <c r="I376" s="229">
        <v>790.19224424218055</v>
      </c>
      <c r="J376" s="229">
        <v>3.0497341270468965</v>
      </c>
      <c r="K376" s="229">
        <v>110.97431458895291</v>
      </c>
    </row>
    <row r="377" spans="1:11" x14ac:dyDescent="0.2">
      <c r="A377" s="226" t="str">
        <f t="shared" si="30"/>
        <v>Drill Rigs</v>
      </c>
      <c r="B377" s="226" t="str">
        <f>VLOOKUP(D377,fips_xref!$A$5:$C$286,2,FALSE)</f>
        <v>GOLDEN VALLEY, ND_Non-Tribal</v>
      </c>
      <c r="C377" s="227" t="str">
        <f t="shared" si="26"/>
        <v>38</v>
      </c>
      <c r="D377" s="228" t="str">
        <f t="shared" si="32"/>
        <v>3803302</v>
      </c>
      <c r="E377" s="226" t="str">
        <f t="shared" si="31"/>
        <v>2310000220</v>
      </c>
      <c r="F377" s="226" t="str">
        <f>VLOOKUP(E377,SCC_xref!$A$6:$B$39,2,FALSE)</f>
        <v>Drill rigs</v>
      </c>
      <c r="G377" s="229">
        <v>20.841682485515538</v>
      </c>
      <c r="H377" s="229">
        <v>2.9834294093989215</v>
      </c>
      <c r="I377" s="229">
        <v>21.55069757024129</v>
      </c>
      <c r="J377" s="229">
        <v>8.317456710127899E-2</v>
      </c>
      <c r="K377" s="229">
        <v>3.0265722160623518</v>
      </c>
    </row>
    <row r="378" spans="1:11" x14ac:dyDescent="0.2">
      <c r="A378" s="226" t="str">
        <f t="shared" si="30"/>
        <v>Drill Rigs</v>
      </c>
      <c r="B378" s="226" t="str">
        <f>VLOOKUP(D378,fips_xref!$A$5:$C$286,2,FALSE)</f>
        <v>MC HENRY, ND_Non-Tribal</v>
      </c>
      <c r="C378" s="227" t="str">
        <f t="shared" si="26"/>
        <v>38</v>
      </c>
      <c r="D378" s="228" t="str">
        <f t="shared" si="32"/>
        <v>3804902</v>
      </c>
      <c r="E378" s="226" t="str">
        <f t="shared" si="31"/>
        <v>2310000220</v>
      </c>
      <c r="F378" s="226" t="str">
        <f>VLOOKUP(E378,SCC_xref!$A$6:$B$39,2,FALSE)</f>
        <v>Drill rigs</v>
      </c>
      <c r="G378" s="229">
        <v>0</v>
      </c>
      <c r="H378" s="229">
        <v>0</v>
      </c>
      <c r="I378" s="229">
        <v>0</v>
      </c>
      <c r="J378" s="229">
        <v>0</v>
      </c>
      <c r="K378" s="229">
        <v>0</v>
      </c>
    </row>
    <row r="379" spans="1:11" x14ac:dyDescent="0.2">
      <c r="A379" s="226" t="str">
        <f t="shared" si="30"/>
        <v>Drill Rigs</v>
      </c>
      <c r="B379" s="226" t="str">
        <f>VLOOKUP(D379,fips_xref!$A$5:$C$286,2,FALSE)</f>
        <v>MCKENZIE, ND_Non-Tribal</v>
      </c>
      <c r="C379" s="227" t="str">
        <f t="shared" si="26"/>
        <v>38</v>
      </c>
      <c r="D379" s="228" t="str">
        <f t="shared" si="32"/>
        <v>3805302</v>
      </c>
      <c r="E379" s="226" t="str">
        <f t="shared" si="31"/>
        <v>2310000220</v>
      </c>
      <c r="F379" s="226" t="str">
        <f>VLOOKUP(E379,SCC_xref!$A$6:$B$39,2,FALSE)</f>
        <v>Drill rigs</v>
      </c>
      <c r="G379" s="229">
        <v>507.14760714754476</v>
      </c>
      <c r="H379" s="229">
        <v>72.596782295373771</v>
      </c>
      <c r="I379" s="229">
        <v>524.40030754253803</v>
      </c>
      <c r="J379" s="229">
        <v>2.0239144661311221</v>
      </c>
      <c r="K379" s="229">
        <v>73.646590590850565</v>
      </c>
    </row>
    <row r="380" spans="1:11" x14ac:dyDescent="0.2">
      <c r="A380" s="226" t="str">
        <f t="shared" si="30"/>
        <v>Drill Rigs</v>
      </c>
      <c r="B380" s="226" t="str">
        <f>VLOOKUP(D380,fips_xref!$A$5:$C$286,2,FALSE)</f>
        <v>MCLEAN, ND_Non-Tribal</v>
      </c>
      <c r="C380" s="227" t="str">
        <f t="shared" si="26"/>
        <v>38</v>
      </c>
      <c r="D380" s="228" t="str">
        <f t="shared" si="32"/>
        <v>3805502</v>
      </c>
      <c r="E380" s="226" t="str">
        <f t="shared" si="31"/>
        <v>2310000220</v>
      </c>
      <c r="F380" s="226" t="str">
        <f>VLOOKUP(E380,SCC_xref!$A$6:$B$39,2,FALSE)</f>
        <v>Drill rigs</v>
      </c>
      <c r="G380" s="229">
        <v>0</v>
      </c>
      <c r="H380" s="229">
        <v>0</v>
      </c>
      <c r="I380" s="229">
        <v>0</v>
      </c>
      <c r="J380" s="229">
        <v>0</v>
      </c>
      <c r="K380" s="229">
        <v>0</v>
      </c>
    </row>
    <row r="381" spans="1:11" x14ac:dyDescent="0.2">
      <c r="A381" s="226" t="str">
        <f t="shared" si="30"/>
        <v>Drill Rigs</v>
      </c>
      <c r="B381" s="226" t="str">
        <f>VLOOKUP(D381,fips_xref!$A$5:$C$286,2,FALSE)</f>
        <v>MERCER, ND_Non-Tribal</v>
      </c>
      <c r="C381" s="227" t="str">
        <f t="shared" si="26"/>
        <v>38</v>
      </c>
      <c r="D381" s="228" t="str">
        <f t="shared" si="32"/>
        <v>3805702</v>
      </c>
      <c r="E381" s="226" t="str">
        <f t="shared" si="31"/>
        <v>2310000220</v>
      </c>
      <c r="F381" s="226" t="str">
        <f>VLOOKUP(E381,SCC_xref!$A$6:$B$39,2,FALSE)</f>
        <v>Drill rigs</v>
      </c>
      <c r="G381" s="229">
        <v>20.841682485515538</v>
      </c>
      <c r="H381" s="229">
        <v>2.9834294093989215</v>
      </c>
      <c r="I381" s="229">
        <v>21.55069757024129</v>
      </c>
      <c r="J381" s="229">
        <v>8.317456710127899E-2</v>
      </c>
      <c r="K381" s="229">
        <v>3.0265722160623518</v>
      </c>
    </row>
    <row r="382" spans="1:11" x14ac:dyDescent="0.2">
      <c r="A382" s="226" t="str">
        <f t="shared" si="30"/>
        <v>Drill Rigs</v>
      </c>
      <c r="B382" s="226" t="str">
        <f>VLOOKUP(D382,fips_xref!$A$5:$C$286,2,FALSE)</f>
        <v>MOUNTRAIL, ND_Non-Tribal</v>
      </c>
      <c r="C382" s="227" t="str">
        <f t="shared" si="26"/>
        <v>38</v>
      </c>
      <c r="D382" s="228" t="str">
        <f t="shared" si="32"/>
        <v>3806102</v>
      </c>
      <c r="E382" s="226" t="str">
        <f t="shared" si="31"/>
        <v>2310000220</v>
      </c>
      <c r="F382" s="226" t="str">
        <f>VLOOKUP(E382,SCC_xref!$A$6:$B$39,2,FALSE)</f>
        <v>Drill rigs</v>
      </c>
      <c r="G382" s="229">
        <v>1181.028674179214</v>
      </c>
      <c r="H382" s="229">
        <v>169.0609998659389</v>
      </c>
      <c r="I382" s="229">
        <v>1221.2061956470066</v>
      </c>
      <c r="J382" s="229">
        <v>4.7132254690724773</v>
      </c>
      <c r="K382" s="229">
        <v>171.50575891019994</v>
      </c>
    </row>
    <row r="383" spans="1:11" x14ac:dyDescent="0.2">
      <c r="A383" s="226" t="str">
        <f t="shared" si="30"/>
        <v>Drill Rigs</v>
      </c>
      <c r="B383" s="226" t="str">
        <f>VLOOKUP(D383,fips_xref!$A$5:$C$286,2,FALSE)</f>
        <v>RENVILLE, ND_Non-Tribal</v>
      </c>
      <c r="C383" s="227" t="str">
        <f t="shared" si="26"/>
        <v>38</v>
      </c>
      <c r="D383" s="228" t="str">
        <f t="shared" si="32"/>
        <v>3807502</v>
      </c>
      <c r="E383" s="226" t="str">
        <f t="shared" si="31"/>
        <v>2310000220</v>
      </c>
      <c r="F383" s="226" t="str">
        <f>VLOOKUP(E383,SCC_xref!$A$6:$B$39,2,FALSE)</f>
        <v>Drill rigs</v>
      </c>
      <c r="G383" s="229">
        <v>34.736137475859231</v>
      </c>
      <c r="H383" s="229">
        <v>4.9723823489982024</v>
      </c>
      <c r="I383" s="229">
        <v>35.917829283735479</v>
      </c>
      <c r="J383" s="229">
        <v>0.13862427850213166</v>
      </c>
      <c r="K383" s="229">
        <v>5.0442870267705864</v>
      </c>
    </row>
    <row r="384" spans="1:11" x14ac:dyDescent="0.2">
      <c r="A384" s="226" t="str">
        <f t="shared" si="30"/>
        <v>Drill Rigs</v>
      </c>
      <c r="B384" s="226" t="str">
        <f>VLOOKUP(D384,fips_xref!$A$5:$C$286,2,FALSE)</f>
        <v>SLOPE, ND_Non-Tribal</v>
      </c>
      <c r="C384" s="227" t="str">
        <f t="shared" si="26"/>
        <v>38</v>
      </c>
      <c r="D384" s="228" t="str">
        <f t="shared" si="32"/>
        <v>3808702</v>
      </c>
      <c r="E384" s="226" t="str">
        <f t="shared" si="31"/>
        <v>2310000220</v>
      </c>
      <c r="F384" s="226" t="str">
        <f>VLOOKUP(E384,SCC_xref!$A$6:$B$39,2,FALSE)</f>
        <v>Drill rigs</v>
      </c>
      <c r="G384" s="229">
        <v>20.841682485515538</v>
      </c>
      <c r="H384" s="229">
        <v>2.9834294093989215</v>
      </c>
      <c r="I384" s="229">
        <v>21.55069757024129</v>
      </c>
      <c r="J384" s="229">
        <v>8.317456710127899E-2</v>
      </c>
      <c r="K384" s="229">
        <v>3.0265722160623518</v>
      </c>
    </row>
    <row r="385" spans="1:11" x14ac:dyDescent="0.2">
      <c r="A385" s="226" t="str">
        <f t="shared" si="30"/>
        <v>Drill Rigs</v>
      </c>
      <c r="B385" s="226" t="str">
        <f>VLOOKUP(D385,fips_xref!$A$5:$C$286,2,FALSE)</f>
        <v>STARK, ND_Non-Tribal</v>
      </c>
      <c r="C385" s="227" t="str">
        <f t="shared" si="26"/>
        <v>38</v>
      </c>
      <c r="D385" s="228" t="str">
        <f t="shared" si="32"/>
        <v>3808902</v>
      </c>
      <c r="E385" s="226" t="str">
        <f t="shared" si="31"/>
        <v>2310000220</v>
      </c>
      <c r="F385" s="226" t="str">
        <f>VLOOKUP(E385,SCC_xref!$A$6:$B$39,2,FALSE)</f>
        <v>Drill rigs</v>
      </c>
      <c r="G385" s="229">
        <v>6.9472274951718465</v>
      </c>
      <c r="H385" s="229">
        <v>0.99447646979964066</v>
      </c>
      <c r="I385" s="229">
        <v>7.183565856747097</v>
      </c>
      <c r="J385" s="229">
        <v>2.7724855700426335E-2</v>
      </c>
      <c r="K385" s="229">
        <v>1.0088574053541173</v>
      </c>
    </row>
    <row r="386" spans="1:11" x14ac:dyDescent="0.2">
      <c r="A386" s="226" t="str">
        <f t="shared" si="30"/>
        <v>Drill Rigs</v>
      </c>
      <c r="B386" s="226" t="str">
        <f>VLOOKUP(D386,fips_xref!$A$5:$C$286,2,FALSE)</f>
        <v>WARD, ND_Non-Tribal</v>
      </c>
      <c r="C386" s="227" t="str">
        <f t="shared" si="26"/>
        <v>38</v>
      </c>
      <c r="D386" s="228" t="str">
        <f t="shared" si="32"/>
        <v>3810102</v>
      </c>
      <c r="E386" s="226" t="str">
        <f t="shared" si="31"/>
        <v>2310000220</v>
      </c>
      <c r="F386" s="226" t="str">
        <f>VLOOKUP(E386,SCC_xref!$A$6:$B$39,2,FALSE)</f>
        <v>Drill rigs</v>
      </c>
      <c r="G386" s="229">
        <v>41.683364971031075</v>
      </c>
      <c r="H386" s="229">
        <v>5.9668588187978431</v>
      </c>
      <c r="I386" s="229">
        <v>43.10139514048258</v>
      </c>
      <c r="J386" s="229">
        <v>0.16634913420255798</v>
      </c>
      <c r="K386" s="229">
        <v>6.0531444321247037</v>
      </c>
    </row>
    <row r="387" spans="1:11" x14ac:dyDescent="0.2">
      <c r="A387" s="226" t="str">
        <f t="shared" si="30"/>
        <v>Drill Rigs</v>
      </c>
      <c r="B387" s="226" t="str">
        <f>VLOOKUP(D387,fips_xref!$A$5:$C$286,2,FALSE)</f>
        <v>WILLIAMS, ND_Non-Tribal</v>
      </c>
      <c r="C387" s="227" t="str">
        <f t="shared" si="26"/>
        <v>38</v>
      </c>
      <c r="D387" s="228" t="str">
        <f t="shared" si="32"/>
        <v>3810502</v>
      </c>
      <c r="E387" s="226" t="str">
        <f t="shared" si="31"/>
        <v>2310000220</v>
      </c>
      <c r="F387" s="226" t="str">
        <f>VLOOKUP(E387,SCC_xref!$A$6:$B$39,2,FALSE)</f>
        <v>Drill rigs</v>
      </c>
      <c r="G387" s="229">
        <v>312.62523728273311</v>
      </c>
      <c r="H387" s="229">
        <v>44.751441140983829</v>
      </c>
      <c r="I387" s="229">
        <v>323.26046355361939</v>
      </c>
      <c r="J387" s="229">
        <v>1.2476185065191849</v>
      </c>
      <c r="K387" s="229">
        <v>45.398583240935281</v>
      </c>
    </row>
    <row r="388" spans="1:11" x14ac:dyDescent="0.2">
      <c r="A388" s="226" t="str">
        <f t="shared" si="30"/>
        <v>Drill Rigs</v>
      </c>
      <c r="B388" s="226" t="str">
        <f>VLOOKUP(D388,fips_xref!$A$5:$C$286,2,FALSE)</f>
        <v>HARDING, SD_Non-Tribal</v>
      </c>
      <c r="C388" s="227" t="str">
        <f t="shared" ref="C388:C389" si="33">LEFT(D388,2)</f>
        <v>46</v>
      </c>
      <c r="D388" s="228" t="str">
        <f t="shared" si="32"/>
        <v>4606302</v>
      </c>
      <c r="E388" s="226" t="str">
        <f t="shared" si="31"/>
        <v>2310000220</v>
      </c>
      <c r="F388" s="226" t="str">
        <f>VLOOKUP(E388,SCC_xref!$A$6:$B$39,2,FALSE)</f>
        <v>Drill rigs</v>
      </c>
      <c r="G388" s="229">
        <v>90.313957437234009</v>
      </c>
      <c r="H388" s="229">
        <v>12.928194107395329</v>
      </c>
      <c r="I388" s="229">
        <v>93.386356137712269</v>
      </c>
      <c r="J388" s="229">
        <v>0.36042312410554234</v>
      </c>
      <c r="K388" s="229">
        <v>13.115146269603526</v>
      </c>
    </row>
    <row r="389" spans="1:11" x14ac:dyDescent="0.2">
      <c r="A389" s="226" t="str">
        <f t="shared" si="30"/>
        <v>Drill Rigs</v>
      </c>
      <c r="B389" s="226" t="str">
        <f>VLOOKUP(D389,fips_xref!$A$5:$C$286,2,FALSE)</f>
        <v>BUTTE, SD_Non-Tribal</v>
      </c>
      <c r="C389" s="227" t="str">
        <f t="shared" si="33"/>
        <v>46</v>
      </c>
      <c r="D389" s="228" t="str">
        <f t="shared" si="32"/>
        <v>4601902</v>
      </c>
      <c r="E389" s="226" t="str">
        <f t="shared" si="31"/>
        <v>2310000220</v>
      </c>
      <c r="F389" s="226" t="str">
        <f>VLOOKUP(E389,SCC_xref!$A$6:$B$39,2,FALSE)</f>
        <v>Drill rigs</v>
      </c>
      <c r="G389" s="229">
        <v>27.788909980687386</v>
      </c>
      <c r="H389" s="229">
        <v>3.9779058791985626</v>
      </c>
      <c r="I389" s="229">
        <v>28.734263426988388</v>
      </c>
      <c r="J389" s="229">
        <v>0.11089942280170534</v>
      </c>
      <c r="K389" s="229">
        <v>4.0354296214164691</v>
      </c>
    </row>
    <row r="390" spans="1:11" x14ac:dyDescent="0.2">
      <c r="A390" s="33" t="s">
        <v>15140</v>
      </c>
      <c r="B390" s="33" t="str">
        <f>VLOOKUP(D390,fips_xref!$A$5:$C$286,2,FALSE)</f>
        <v>CARTER, MT</v>
      </c>
      <c r="C390" s="34" t="str">
        <f t="shared" si="16"/>
        <v>30</v>
      </c>
      <c r="D390" s="202">
        <f>fips_xref!A5</f>
        <v>30011</v>
      </c>
      <c r="E390" s="33" t="str">
        <f>SCC_xref!A$10</f>
        <v>2310000700</v>
      </c>
      <c r="F390" s="33" t="str">
        <f>VLOOKUP(E390,SCC_xref!$A$6:$B$39,2,FALSE)</f>
        <v>Unpermitted Fugitives</v>
      </c>
      <c r="G390" s="36">
        <v>0</v>
      </c>
      <c r="H390" s="36">
        <v>17.318768098052484</v>
      </c>
      <c r="I390" s="36">
        <v>0</v>
      </c>
      <c r="J390" s="36">
        <v>0</v>
      </c>
      <c r="K390" s="36">
        <v>0</v>
      </c>
    </row>
    <row r="391" spans="1:11" x14ac:dyDescent="0.2">
      <c r="A391" s="33" t="s">
        <v>15140</v>
      </c>
      <c r="B391" s="33" t="str">
        <f>VLOOKUP(D391,fips_xref!$A$5:$C$286,2,FALSE)</f>
        <v>CUSTER, MT</v>
      </c>
      <c r="C391" s="34" t="str">
        <f t="shared" ref="C391:C419" si="34">LEFT(D391,2)</f>
        <v>30</v>
      </c>
      <c r="D391" s="202">
        <f>fips_xref!A6</f>
        <v>30017</v>
      </c>
      <c r="E391" s="33" t="str">
        <f>SCC_xref!A$10</f>
        <v>2310000700</v>
      </c>
      <c r="F391" s="33" t="str">
        <f>VLOOKUP(E391,SCC_xref!$A$6:$B$39,2,FALSE)</f>
        <v>Unpermitted Fugitives</v>
      </c>
      <c r="G391" s="36">
        <v>0</v>
      </c>
      <c r="H391" s="36">
        <v>2.8864613496754141</v>
      </c>
      <c r="I391" s="36">
        <v>0</v>
      </c>
      <c r="J391" s="36">
        <v>0</v>
      </c>
      <c r="K391" s="36">
        <v>0</v>
      </c>
    </row>
    <row r="392" spans="1:11" x14ac:dyDescent="0.2">
      <c r="A392" s="33" t="s">
        <v>15140</v>
      </c>
      <c r="B392" s="33" t="str">
        <f>VLOOKUP(D392,fips_xref!$A$5:$C$286,2,FALSE)</f>
        <v>DANIELS, MT</v>
      </c>
      <c r="C392" s="34" t="str">
        <f t="shared" si="34"/>
        <v>30</v>
      </c>
      <c r="D392" s="202">
        <f>fips_xref!A7</f>
        <v>30019</v>
      </c>
      <c r="E392" s="33" t="str">
        <f>SCC_xref!A$10</f>
        <v>2310000700</v>
      </c>
      <c r="F392" s="33" t="str">
        <f>VLOOKUP(E392,SCC_xref!$A$6:$B$39,2,FALSE)</f>
        <v>Unpermitted Fugitives</v>
      </c>
      <c r="G392" s="36">
        <v>0</v>
      </c>
      <c r="H392" s="36">
        <v>2.8864613496754141</v>
      </c>
      <c r="I392" s="36">
        <v>0</v>
      </c>
      <c r="J392" s="36">
        <v>0</v>
      </c>
      <c r="K392" s="36">
        <v>0</v>
      </c>
    </row>
    <row r="393" spans="1:11" x14ac:dyDescent="0.2">
      <c r="A393" s="33" t="s">
        <v>15140</v>
      </c>
      <c r="B393" s="33" t="str">
        <f>VLOOKUP(D393,fips_xref!$A$5:$C$286,2,FALSE)</f>
        <v>DAWSON, MT</v>
      </c>
      <c r="C393" s="34" t="str">
        <f t="shared" si="34"/>
        <v>30</v>
      </c>
      <c r="D393" s="202">
        <f>fips_xref!A8</f>
        <v>30021</v>
      </c>
      <c r="E393" s="33" t="str">
        <f>SCC_xref!A$10</f>
        <v>2310000700</v>
      </c>
      <c r="F393" s="33" t="str">
        <f>VLOOKUP(E393,SCC_xref!$A$6:$B$39,2,FALSE)</f>
        <v>Unpermitted Fugitives</v>
      </c>
      <c r="G393" s="36">
        <v>0</v>
      </c>
      <c r="H393" s="36">
        <v>61.577842126408825</v>
      </c>
      <c r="I393" s="36">
        <v>0</v>
      </c>
      <c r="J393" s="36">
        <v>0</v>
      </c>
      <c r="K393" s="36">
        <v>0</v>
      </c>
    </row>
    <row r="394" spans="1:11" x14ac:dyDescent="0.2">
      <c r="A394" s="33" t="s">
        <v>15140</v>
      </c>
      <c r="B394" s="33" t="str">
        <f>VLOOKUP(D394,fips_xref!$A$5:$C$286,2,FALSE)</f>
        <v>FALLON, MT</v>
      </c>
      <c r="C394" s="34" t="str">
        <f t="shared" si="34"/>
        <v>30</v>
      </c>
      <c r="D394" s="202">
        <f>fips_xref!A9</f>
        <v>30025</v>
      </c>
      <c r="E394" s="33" t="str">
        <f>SCC_xref!A$10</f>
        <v>2310000700</v>
      </c>
      <c r="F394" s="33" t="str">
        <f>VLOOKUP(E394,SCC_xref!$A$6:$B$39,2,FALSE)</f>
        <v>Unpermitted Fugitives</v>
      </c>
      <c r="G394" s="36">
        <v>0</v>
      </c>
      <c r="H394" s="36">
        <v>1351.8260654313187</v>
      </c>
      <c r="I394" s="36">
        <v>0</v>
      </c>
      <c r="J394" s="36">
        <v>0</v>
      </c>
      <c r="K394" s="36">
        <v>0</v>
      </c>
    </row>
    <row r="395" spans="1:11" x14ac:dyDescent="0.2">
      <c r="A395" s="33" t="s">
        <v>15140</v>
      </c>
      <c r="B395" s="33" t="str">
        <f>VLOOKUP(D395,fips_xref!$A$5:$C$286,2,FALSE)</f>
        <v>GARFIELD, MT</v>
      </c>
      <c r="C395" s="34" t="str">
        <f t="shared" si="34"/>
        <v>30</v>
      </c>
      <c r="D395" s="202">
        <f>fips_xref!A10</f>
        <v>30033</v>
      </c>
      <c r="E395" s="33" t="str">
        <f>SCC_xref!A$10</f>
        <v>2310000700</v>
      </c>
      <c r="F395" s="33" t="str">
        <f>VLOOKUP(E395,SCC_xref!$A$6:$B$39,2,FALSE)</f>
        <v>Unpermitted Fugitives</v>
      </c>
      <c r="G395" s="36">
        <v>0</v>
      </c>
      <c r="H395" s="36">
        <v>11.545845398701656</v>
      </c>
      <c r="I395" s="36">
        <v>0</v>
      </c>
      <c r="J395" s="36">
        <v>0</v>
      </c>
      <c r="K395" s="36">
        <v>0</v>
      </c>
    </row>
    <row r="396" spans="1:11" x14ac:dyDescent="0.2">
      <c r="A396" s="33" t="s">
        <v>15140</v>
      </c>
      <c r="B396" s="33" t="str">
        <f>VLOOKUP(D396,fips_xref!$A$5:$C$286,2,FALSE)</f>
        <v>MCCONE, MT</v>
      </c>
      <c r="C396" s="34" t="str">
        <f t="shared" si="34"/>
        <v>30</v>
      </c>
      <c r="D396" s="202">
        <f>fips_xref!A11</f>
        <v>30055</v>
      </c>
      <c r="E396" s="33" t="str">
        <f>SCC_xref!A$10</f>
        <v>2310000700</v>
      </c>
      <c r="F396" s="33" t="str">
        <f>VLOOKUP(E396,SCC_xref!$A$6:$B$39,2,FALSE)</f>
        <v>Unpermitted Fugitives</v>
      </c>
      <c r="G396" s="36">
        <v>0</v>
      </c>
      <c r="H396" s="36">
        <v>4.8107689161256895</v>
      </c>
      <c r="I396" s="36">
        <v>0</v>
      </c>
      <c r="J396" s="36">
        <v>0</v>
      </c>
      <c r="K396" s="36">
        <v>0</v>
      </c>
    </row>
    <row r="397" spans="1:11" x14ac:dyDescent="0.2">
      <c r="A397" s="33" t="s">
        <v>15140</v>
      </c>
      <c r="B397" s="33" t="str">
        <f>VLOOKUP(D397,fips_xref!$A$5:$C$286,2,FALSE)</f>
        <v>PRAIRIE, MT</v>
      </c>
      <c r="C397" s="34" t="str">
        <f t="shared" si="34"/>
        <v>30</v>
      </c>
      <c r="D397" s="202">
        <f>fips_xref!A12</f>
        <v>30079</v>
      </c>
      <c r="E397" s="33" t="str">
        <f>SCC_xref!A$10</f>
        <v>2310000700</v>
      </c>
      <c r="F397" s="33" t="str">
        <f>VLOOKUP(E397,SCC_xref!$A$6:$B$39,2,FALSE)</f>
        <v>Unpermitted Fugitives</v>
      </c>
      <c r="G397" s="36">
        <v>0</v>
      </c>
      <c r="H397" s="36">
        <v>12.507999181926793</v>
      </c>
      <c r="I397" s="36">
        <v>0</v>
      </c>
      <c r="J397" s="36">
        <v>0</v>
      </c>
      <c r="K397" s="36">
        <v>0</v>
      </c>
    </row>
    <row r="398" spans="1:11" x14ac:dyDescent="0.2">
      <c r="A398" s="33" t="s">
        <v>15140</v>
      </c>
      <c r="B398" s="33" t="str">
        <f>VLOOKUP(D398,fips_xref!$A$5:$C$286,2,FALSE)</f>
        <v>RICHLAND, MT</v>
      </c>
      <c r="C398" s="34" t="str">
        <f t="shared" si="34"/>
        <v>30</v>
      </c>
      <c r="D398" s="202">
        <f>fips_xref!A13</f>
        <v>30083</v>
      </c>
      <c r="E398" s="33" t="str">
        <f>SCC_xref!A$10</f>
        <v>2310000700</v>
      </c>
      <c r="F398" s="33" t="str">
        <f>VLOOKUP(E398,SCC_xref!$A$6:$B$39,2,FALSE)</f>
        <v>Unpermitted Fugitives</v>
      </c>
      <c r="G398" s="36">
        <v>0</v>
      </c>
      <c r="H398" s="36">
        <v>903.46240244840453</v>
      </c>
      <c r="I398" s="36">
        <v>0</v>
      </c>
      <c r="J398" s="36">
        <v>0</v>
      </c>
      <c r="K398" s="36">
        <v>0</v>
      </c>
    </row>
    <row r="399" spans="1:11" x14ac:dyDescent="0.2">
      <c r="A399" s="33" t="s">
        <v>15140</v>
      </c>
      <c r="B399" s="33" t="str">
        <f>VLOOKUP(D399,fips_xref!$A$5:$C$286,2,FALSE)</f>
        <v>ROOSEVELT, MT</v>
      </c>
      <c r="C399" s="34" t="str">
        <f t="shared" si="34"/>
        <v>30</v>
      </c>
      <c r="D399" s="202">
        <f>fips_xref!A14</f>
        <v>30085</v>
      </c>
      <c r="E399" s="33" t="str">
        <f>SCC_xref!A$10</f>
        <v>2310000700</v>
      </c>
      <c r="F399" s="33" t="str">
        <f>VLOOKUP(E399,SCC_xref!$A$6:$B$39,2,FALSE)</f>
        <v>Unpermitted Fugitives</v>
      </c>
      <c r="G399" s="36">
        <v>0</v>
      </c>
      <c r="H399" s="36">
        <v>173.18768098052485</v>
      </c>
      <c r="I399" s="36">
        <v>0</v>
      </c>
      <c r="J399" s="36">
        <v>0</v>
      </c>
      <c r="K399" s="36">
        <v>0</v>
      </c>
    </row>
    <row r="400" spans="1:11" x14ac:dyDescent="0.2">
      <c r="A400" s="33" t="s">
        <v>15140</v>
      </c>
      <c r="B400" s="33" t="str">
        <f>VLOOKUP(D400,fips_xref!$A$5:$C$286,2,FALSE)</f>
        <v>SHERIDAN, MT</v>
      </c>
      <c r="C400" s="34" t="str">
        <f t="shared" si="34"/>
        <v>30</v>
      </c>
      <c r="D400" s="202">
        <f>fips_xref!A15</f>
        <v>30091</v>
      </c>
      <c r="E400" s="33" t="str">
        <f>SCC_xref!A$10</f>
        <v>2310000700</v>
      </c>
      <c r="F400" s="33" t="str">
        <f>VLOOKUP(E400,SCC_xref!$A$6:$B$39,2,FALSE)</f>
        <v>Unpermitted Fugitives</v>
      </c>
      <c r="G400" s="36">
        <v>0</v>
      </c>
      <c r="H400" s="36">
        <v>203.97660204372926</v>
      </c>
      <c r="I400" s="36">
        <v>0</v>
      </c>
      <c r="J400" s="36">
        <v>0</v>
      </c>
      <c r="K400" s="36">
        <v>0</v>
      </c>
    </row>
    <row r="401" spans="1:11" x14ac:dyDescent="0.2">
      <c r="A401" s="33" t="s">
        <v>15140</v>
      </c>
      <c r="B401" s="33" t="str">
        <f>VLOOKUP(D401,fips_xref!$A$5:$C$286,2,FALSE)</f>
        <v>VALLEY, MT</v>
      </c>
      <c r="C401" s="34" t="str">
        <f t="shared" si="34"/>
        <v>30</v>
      </c>
      <c r="D401" s="202">
        <f>fips_xref!A16</f>
        <v>30105</v>
      </c>
      <c r="E401" s="33" t="str">
        <f>SCC_xref!A$10</f>
        <v>2310000700</v>
      </c>
      <c r="F401" s="33" t="str">
        <f>VLOOKUP(E401,SCC_xref!$A$6:$B$39,2,FALSE)</f>
        <v>Unpermitted Fugitives</v>
      </c>
      <c r="G401" s="36">
        <v>0</v>
      </c>
      <c r="H401" s="36">
        <v>171.26337341407458</v>
      </c>
      <c r="I401" s="36">
        <v>0</v>
      </c>
      <c r="J401" s="36">
        <v>0</v>
      </c>
      <c r="K401" s="36">
        <v>0</v>
      </c>
    </row>
    <row r="402" spans="1:11" x14ac:dyDescent="0.2">
      <c r="A402" s="33" t="s">
        <v>15140</v>
      </c>
      <c r="B402" s="33" t="str">
        <f>VLOOKUP(D402,fips_xref!$A$5:$C$286,2,FALSE)</f>
        <v>WIBAUX, MT</v>
      </c>
      <c r="C402" s="34" t="str">
        <f t="shared" si="34"/>
        <v>30</v>
      </c>
      <c r="D402" s="202">
        <f>fips_xref!A17</f>
        <v>30109</v>
      </c>
      <c r="E402" s="33" t="str">
        <f>SCC_xref!A$10</f>
        <v>2310000700</v>
      </c>
      <c r="F402" s="33" t="str">
        <f>VLOOKUP(E402,SCC_xref!$A$6:$B$39,2,FALSE)</f>
        <v>Unpermitted Fugitives</v>
      </c>
      <c r="G402" s="36">
        <v>0</v>
      </c>
      <c r="H402" s="36">
        <v>116.4206077702417</v>
      </c>
      <c r="I402" s="36">
        <v>0</v>
      </c>
      <c r="J402" s="36">
        <v>0</v>
      </c>
      <c r="K402" s="36">
        <v>0</v>
      </c>
    </row>
    <row r="403" spans="1:11" x14ac:dyDescent="0.2">
      <c r="A403" s="33" t="s">
        <v>15140</v>
      </c>
      <c r="B403" s="33" t="str">
        <f>VLOOKUP(D403,fips_xref!$A$5:$C$286,2,FALSE)</f>
        <v>BILLINGS, ND</v>
      </c>
      <c r="C403" s="34" t="str">
        <f t="shared" si="34"/>
        <v>38</v>
      </c>
      <c r="D403" s="202">
        <f>fips_xref!A18</f>
        <v>38007</v>
      </c>
      <c r="E403" s="33" t="str">
        <f>SCC_xref!A$10</f>
        <v>2310000700</v>
      </c>
      <c r="F403" s="33" t="str">
        <f>VLOOKUP(E403,SCC_xref!$A$6:$B$39,2,FALSE)</f>
        <v>Unpermitted Fugitives</v>
      </c>
      <c r="G403" s="36">
        <v>0</v>
      </c>
      <c r="H403" s="36">
        <v>440.6664327171132</v>
      </c>
      <c r="I403" s="36">
        <v>0</v>
      </c>
      <c r="J403" s="36">
        <v>0</v>
      </c>
      <c r="K403" s="36">
        <v>0</v>
      </c>
    </row>
    <row r="404" spans="1:11" x14ac:dyDescent="0.2">
      <c r="A404" s="33" t="s">
        <v>15140</v>
      </c>
      <c r="B404" s="33" t="str">
        <f>VLOOKUP(D404,fips_xref!$A$5:$C$286,2,FALSE)</f>
        <v>BOTTINEAU, ND</v>
      </c>
      <c r="C404" s="34" t="str">
        <f t="shared" si="34"/>
        <v>38</v>
      </c>
      <c r="D404" s="202">
        <f>fips_xref!A19</f>
        <v>38009</v>
      </c>
      <c r="E404" s="33" t="str">
        <f>SCC_xref!A$10</f>
        <v>2310000700</v>
      </c>
      <c r="F404" s="33" t="str">
        <f>VLOOKUP(E404,SCC_xref!$A$6:$B$39,2,FALSE)</f>
        <v>Unpermitted Fugitives</v>
      </c>
      <c r="G404" s="36">
        <v>0</v>
      </c>
      <c r="H404" s="36">
        <v>503.20642862674725</v>
      </c>
      <c r="I404" s="36">
        <v>0</v>
      </c>
      <c r="J404" s="36">
        <v>0</v>
      </c>
      <c r="K404" s="36">
        <v>0</v>
      </c>
    </row>
    <row r="405" spans="1:11" x14ac:dyDescent="0.2">
      <c r="A405" s="33" t="s">
        <v>15140</v>
      </c>
      <c r="B405" s="33" t="str">
        <f>VLOOKUP(D405,fips_xref!$A$5:$C$286,2,FALSE)</f>
        <v>BOWMAN, ND</v>
      </c>
      <c r="C405" s="34" t="str">
        <f t="shared" si="34"/>
        <v>38</v>
      </c>
      <c r="D405" s="202">
        <f>fips_xref!A20</f>
        <v>38011</v>
      </c>
      <c r="E405" s="33" t="str">
        <f>SCC_xref!A$10</f>
        <v>2310000700</v>
      </c>
      <c r="F405" s="33" t="str">
        <f>VLOOKUP(E405,SCC_xref!$A$6:$B$39,2,FALSE)</f>
        <v>Unpermitted Fugitives</v>
      </c>
      <c r="G405" s="36">
        <v>0</v>
      </c>
      <c r="H405" s="36">
        <v>533.03319590672652</v>
      </c>
      <c r="I405" s="36">
        <v>0</v>
      </c>
      <c r="J405" s="36">
        <v>0</v>
      </c>
      <c r="K405" s="36">
        <v>0</v>
      </c>
    </row>
    <row r="406" spans="1:11" x14ac:dyDescent="0.2">
      <c r="A406" s="33" t="s">
        <v>15140</v>
      </c>
      <c r="B406" s="33" t="str">
        <f>VLOOKUP(D406,fips_xref!$A$5:$C$286,2,FALSE)</f>
        <v>BURKE, ND</v>
      </c>
      <c r="C406" s="34" t="str">
        <f t="shared" si="34"/>
        <v>38</v>
      </c>
      <c r="D406" s="202">
        <f>fips_xref!A21</f>
        <v>38013</v>
      </c>
      <c r="E406" s="33" t="str">
        <f>SCC_xref!A$10</f>
        <v>2310000700</v>
      </c>
      <c r="F406" s="33" t="str">
        <f>VLOOKUP(E406,SCC_xref!$A$6:$B$39,2,FALSE)</f>
        <v>Unpermitted Fugitives</v>
      </c>
      <c r="G406" s="36">
        <v>0</v>
      </c>
      <c r="H406" s="36">
        <v>360.80766870942676</v>
      </c>
      <c r="I406" s="36">
        <v>0</v>
      </c>
      <c r="J406" s="36">
        <v>0</v>
      </c>
      <c r="K406" s="36">
        <v>0</v>
      </c>
    </row>
    <row r="407" spans="1:11" x14ac:dyDescent="0.2">
      <c r="A407" s="33" t="s">
        <v>15140</v>
      </c>
      <c r="B407" s="33" t="str">
        <f>VLOOKUP(D407,fips_xref!$A$5:$C$286,2,FALSE)</f>
        <v>DIVIDE, ND</v>
      </c>
      <c r="C407" s="34" t="str">
        <f t="shared" si="34"/>
        <v>38</v>
      </c>
      <c r="D407" s="202">
        <f>fips_xref!A22</f>
        <v>38023</v>
      </c>
      <c r="E407" s="33" t="str">
        <f>SCC_xref!A$10</f>
        <v>2310000700</v>
      </c>
      <c r="F407" s="33" t="str">
        <f>VLOOKUP(E407,SCC_xref!$A$6:$B$39,2,FALSE)</f>
        <v>Unpermitted Fugitives</v>
      </c>
      <c r="G407" s="36">
        <v>0</v>
      </c>
      <c r="H407" s="36">
        <v>137.58799100119475</v>
      </c>
      <c r="I407" s="36">
        <v>0</v>
      </c>
      <c r="J407" s="36">
        <v>0</v>
      </c>
      <c r="K407" s="36">
        <v>0</v>
      </c>
    </row>
    <row r="408" spans="1:11" x14ac:dyDescent="0.2">
      <c r="A408" s="33" t="s">
        <v>15140</v>
      </c>
      <c r="B408" s="33" t="str">
        <f>VLOOKUP(D408,fips_xref!$A$5:$C$286,2,FALSE)</f>
        <v>DUNN, ND</v>
      </c>
      <c r="C408" s="34" t="str">
        <f t="shared" si="34"/>
        <v>38</v>
      </c>
      <c r="D408" s="202">
        <f>fips_xref!A23</f>
        <v>38025</v>
      </c>
      <c r="E408" s="33" t="str">
        <f>SCC_xref!A$10</f>
        <v>2310000700</v>
      </c>
      <c r="F408" s="33" t="str">
        <f>VLOOKUP(E408,SCC_xref!$A$6:$B$39,2,FALSE)</f>
        <v>Unpermitted Fugitives</v>
      </c>
      <c r="G408" s="36">
        <v>0</v>
      </c>
      <c r="H408" s="36">
        <v>370.42920654167813</v>
      </c>
      <c r="I408" s="36">
        <v>0</v>
      </c>
      <c r="J408" s="36">
        <v>0</v>
      </c>
      <c r="K408" s="36">
        <v>0</v>
      </c>
    </row>
    <row r="409" spans="1:11" x14ac:dyDescent="0.2">
      <c r="A409" s="33" t="s">
        <v>15140</v>
      </c>
      <c r="B409" s="33" t="str">
        <f>VLOOKUP(D409,fips_xref!$A$5:$C$286,2,FALSE)</f>
        <v>GOLDEN VALLEY, ND</v>
      </c>
      <c r="C409" s="34" t="str">
        <f t="shared" si="34"/>
        <v>38</v>
      </c>
      <c r="D409" s="202">
        <f>fips_xref!A24</f>
        <v>38033</v>
      </c>
      <c r="E409" s="33" t="str">
        <f>SCC_xref!A$10</f>
        <v>2310000700</v>
      </c>
      <c r="F409" s="33" t="str">
        <f>VLOOKUP(E409,SCC_xref!$A$6:$B$39,2,FALSE)</f>
        <v>Unpermitted Fugitives</v>
      </c>
      <c r="G409" s="36">
        <v>0</v>
      </c>
      <c r="H409" s="36">
        <v>60.615688343183692</v>
      </c>
      <c r="I409" s="36">
        <v>0</v>
      </c>
      <c r="J409" s="36">
        <v>0</v>
      </c>
      <c r="K409" s="36">
        <v>0</v>
      </c>
    </row>
    <row r="410" spans="1:11" x14ac:dyDescent="0.2">
      <c r="A410" s="33" t="s">
        <v>15140</v>
      </c>
      <c r="B410" s="33" t="str">
        <f>VLOOKUP(D410,fips_xref!$A$5:$C$286,2,FALSE)</f>
        <v>MC HENRY, ND</v>
      </c>
      <c r="C410" s="34" t="str">
        <f t="shared" si="34"/>
        <v>38</v>
      </c>
      <c r="D410" s="202">
        <f>fips_xref!A25</f>
        <v>38049</v>
      </c>
      <c r="E410" s="33" t="str">
        <f>SCC_xref!A$10</f>
        <v>2310000700</v>
      </c>
      <c r="F410" s="33" t="str">
        <f>VLOOKUP(E410,SCC_xref!$A$6:$B$39,2,FALSE)</f>
        <v>Unpermitted Fugitives</v>
      </c>
      <c r="G410" s="36">
        <v>0</v>
      </c>
      <c r="H410" s="36">
        <v>16.356614314827347</v>
      </c>
      <c r="I410" s="36">
        <v>0</v>
      </c>
      <c r="J410" s="36">
        <v>0</v>
      </c>
      <c r="K410" s="36">
        <v>0</v>
      </c>
    </row>
    <row r="411" spans="1:11" x14ac:dyDescent="0.2">
      <c r="A411" s="33" t="s">
        <v>15140</v>
      </c>
      <c r="B411" s="33" t="str">
        <f>VLOOKUP(D411,fips_xref!$A$5:$C$286,2,FALSE)</f>
        <v>MCKENZIE, ND</v>
      </c>
      <c r="C411" s="34" t="str">
        <f t="shared" si="34"/>
        <v>38</v>
      </c>
      <c r="D411" s="202">
        <f>fips_xref!A26</f>
        <v>38053</v>
      </c>
      <c r="E411" s="33" t="str">
        <f>SCC_xref!A$10</f>
        <v>2310000700</v>
      </c>
      <c r="F411" s="33" t="str">
        <f>VLOOKUP(E411,SCC_xref!$A$6:$B$39,2,FALSE)</f>
        <v>Unpermitted Fugitives</v>
      </c>
      <c r="G411" s="36">
        <v>0</v>
      </c>
      <c r="H411" s="36">
        <v>835.14948383941976</v>
      </c>
      <c r="I411" s="36">
        <v>0</v>
      </c>
      <c r="J411" s="36">
        <v>0</v>
      </c>
      <c r="K411" s="36">
        <v>0</v>
      </c>
    </row>
    <row r="412" spans="1:11" x14ac:dyDescent="0.2">
      <c r="A412" s="33" t="s">
        <v>15140</v>
      </c>
      <c r="B412" s="33" t="str">
        <f>VLOOKUP(D412,fips_xref!$A$5:$C$286,2,FALSE)</f>
        <v>MCLEAN, ND</v>
      </c>
      <c r="C412" s="34" t="str">
        <f t="shared" si="34"/>
        <v>38</v>
      </c>
      <c r="D412" s="202">
        <f>fips_xref!A27</f>
        <v>38055</v>
      </c>
      <c r="E412" s="33" t="str">
        <f>SCC_xref!A$10</f>
        <v>2310000700</v>
      </c>
      <c r="F412" s="33" t="str">
        <f>VLOOKUP(E412,SCC_xref!$A$6:$B$39,2,FALSE)</f>
        <v>Unpermitted Fugitives</v>
      </c>
      <c r="G412" s="36">
        <v>0</v>
      </c>
      <c r="H412" s="36">
        <v>16.356614314827347</v>
      </c>
      <c r="I412" s="36">
        <v>0</v>
      </c>
      <c r="J412" s="36">
        <v>0</v>
      </c>
      <c r="K412" s="36">
        <v>0</v>
      </c>
    </row>
    <row r="413" spans="1:11" x14ac:dyDescent="0.2">
      <c r="A413" s="33" t="s">
        <v>15140</v>
      </c>
      <c r="B413" s="33" t="str">
        <f>VLOOKUP(D413,fips_xref!$A$5:$C$286,2,FALSE)</f>
        <v>MERCER, ND</v>
      </c>
      <c r="C413" s="34" t="str">
        <f t="shared" si="34"/>
        <v>38</v>
      </c>
      <c r="D413" s="202">
        <f>fips_xref!A28</f>
        <v>38057</v>
      </c>
      <c r="E413" s="33" t="str">
        <f>SCC_xref!A$10</f>
        <v>2310000700</v>
      </c>
      <c r="F413" s="33" t="str">
        <f>VLOOKUP(E413,SCC_xref!$A$6:$B$39,2,FALSE)</f>
        <v>Unpermitted Fugitives</v>
      </c>
      <c r="G413" s="36">
        <v>0</v>
      </c>
      <c r="H413" s="36">
        <v>0.96215378322513789</v>
      </c>
      <c r="I413" s="36">
        <v>0</v>
      </c>
      <c r="J413" s="36">
        <v>0</v>
      </c>
      <c r="K413" s="36">
        <v>0</v>
      </c>
    </row>
    <row r="414" spans="1:11" x14ac:dyDescent="0.2">
      <c r="A414" s="33" t="s">
        <v>15140</v>
      </c>
      <c r="B414" s="33" t="str">
        <f>VLOOKUP(D414,fips_xref!$A$5:$C$286,2,FALSE)</f>
        <v>MOUNTRAIL, ND</v>
      </c>
      <c r="C414" s="34" t="str">
        <f t="shared" si="34"/>
        <v>38</v>
      </c>
      <c r="D414" s="202">
        <f>fips_xref!A29</f>
        <v>38061</v>
      </c>
      <c r="E414" s="33" t="str">
        <f>SCC_xref!A$10</f>
        <v>2310000700</v>
      </c>
      <c r="F414" s="33" t="str">
        <f>VLOOKUP(E414,SCC_xref!$A$6:$B$39,2,FALSE)</f>
        <v>Unpermitted Fugitives</v>
      </c>
      <c r="G414" s="36">
        <v>0</v>
      </c>
      <c r="H414" s="36">
        <v>490.69842944482036</v>
      </c>
      <c r="I414" s="36">
        <v>0</v>
      </c>
      <c r="J414" s="36">
        <v>0</v>
      </c>
      <c r="K414" s="36">
        <v>0</v>
      </c>
    </row>
    <row r="415" spans="1:11" x14ac:dyDescent="0.2">
      <c r="A415" s="33" t="s">
        <v>15140</v>
      </c>
      <c r="B415" s="33" t="str">
        <f>VLOOKUP(D415,fips_xref!$A$5:$C$286,2,FALSE)</f>
        <v>RENVILLE, ND</v>
      </c>
      <c r="C415" s="34" t="str">
        <f t="shared" si="34"/>
        <v>38</v>
      </c>
      <c r="D415" s="202">
        <f>fips_xref!A30</f>
        <v>38075</v>
      </c>
      <c r="E415" s="33" t="str">
        <f>SCC_xref!A$10</f>
        <v>2310000700</v>
      </c>
      <c r="F415" s="33" t="str">
        <f>VLOOKUP(E415,SCC_xref!$A$6:$B$39,2,FALSE)</f>
        <v>Unpermitted Fugitives</v>
      </c>
      <c r="G415" s="36">
        <v>0</v>
      </c>
      <c r="H415" s="36">
        <v>279.98675091851516</v>
      </c>
      <c r="I415" s="36">
        <v>0</v>
      </c>
      <c r="J415" s="36">
        <v>0</v>
      </c>
      <c r="K415" s="36">
        <v>0</v>
      </c>
    </row>
    <row r="416" spans="1:11" x14ac:dyDescent="0.2">
      <c r="A416" s="33" t="s">
        <v>15140</v>
      </c>
      <c r="B416" s="33" t="str">
        <f>VLOOKUP(D416,fips_xref!$A$5:$C$286,2,FALSE)</f>
        <v>SLOPE, ND</v>
      </c>
      <c r="C416" s="34" t="str">
        <f t="shared" si="34"/>
        <v>38</v>
      </c>
      <c r="D416" s="202">
        <f>fips_xref!A31</f>
        <v>38087</v>
      </c>
      <c r="E416" s="33" t="str">
        <f>SCC_xref!A$10</f>
        <v>2310000700</v>
      </c>
      <c r="F416" s="33" t="str">
        <f>VLOOKUP(E416,SCC_xref!$A$6:$B$39,2,FALSE)</f>
        <v>Unpermitted Fugitives</v>
      </c>
      <c r="G416" s="36">
        <v>0</v>
      </c>
      <c r="H416" s="36">
        <v>20.205229447727898</v>
      </c>
      <c r="I416" s="36">
        <v>0</v>
      </c>
      <c r="J416" s="36">
        <v>0</v>
      </c>
      <c r="K416" s="36">
        <v>0</v>
      </c>
    </row>
    <row r="417" spans="1:11" x14ac:dyDescent="0.2">
      <c r="A417" s="33" t="s">
        <v>15140</v>
      </c>
      <c r="B417" s="33" t="str">
        <f>VLOOKUP(D417,fips_xref!$A$5:$C$286,2,FALSE)</f>
        <v>STARK, ND</v>
      </c>
      <c r="C417" s="34" t="str">
        <f t="shared" si="34"/>
        <v>38</v>
      </c>
      <c r="D417" s="202">
        <f>fips_xref!A32</f>
        <v>38089</v>
      </c>
      <c r="E417" s="33" t="str">
        <f>SCC_xref!A$10</f>
        <v>2310000700</v>
      </c>
      <c r="F417" s="33" t="str">
        <f>VLOOKUP(E417,SCC_xref!$A$6:$B$39,2,FALSE)</f>
        <v>Unpermitted Fugitives</v>
      </c>
      <c r="G417" s="36">
        <v>0</v>
      </c>
      <c r="H417" s="36">
        <v>68.312918608984788</v>
      </c>
      <c r="I417" s="36">
        <v>0</v>
      </c>
      <c r="J417" s="36">
        <v>0</v>
      </c>
      <c r="K417" s="36">
        <v>0</v>
      </c>
    </row>
    <row r="418" spans="1:11" x14ac:dyDescent="0.2">
      <c r="A418" s="33" t="s">
        <v>15140</v>
      </c>
      <c r="B418" s="33" t="str">
        <f>VLOOKUP(D418,fips_xref!$A$5:$C$286,2,FALSE)</f>
        <v>WARD, ND</v>
      </c>
      <c r="C418" s="34" t="str">
        <f t="shared" si="34"/>
        <v>38</v>
      </c>
      <c r="D418" s="202">
        <f>fips_xref!A33</f>
        <v>38101</v>
      </c>
      <c r="E418" s="33" t="str">
        <f>SCC_xref!A$10</f>
        <v>2310000700</v>
      </c>
      <c r="F418" s="33" t="str">
        <f>VLOOKUP(E418,SCC_xref!$A$6:$B$39,2,FALSE)</f>
        <v>Unpermitted Fugitives</v>
      </c>
      <c r="G418" s="36">
        <v>0</v>
      </c>
      <c r="H418" s="36">
        <v>15.394460531602206</v>
      </c>
      <c r="I418" s="36">
        <v>0</v>
      </c>
      <c r="J418" s="36">
        <v>0</v>
      </c>
      <c r="K418" s="36">
        <v>0</v>
      </c>
    </row>
    <row r="419" spans="1:11" x14ac:dyDescent="0.2">
      <c r="A419" s="33" t="s">
        <v>15140</v>
      </c>
      <c r="B419" s="33" t="str">
        <f>VLOOKUP(D419,fips_xref!$A$5:$C$286,2,FALSE)</f>
        <v>WILLIAMS, ND</v>
      </c>
      <c r="C419" s="34" t="str">
        <f t="shared" si="34"/>
        <v>38</v>
      </c>
      <c r="D419" s="202">
        <f>fips_xref!A34</f>
        <v>38105</v>
      </c>
      <c r="E419" s="33" t="str">
        <f>SCC_xref!A$10</f>
        <v>2310000700</v>
      </c>
      <c r="F419" s="33" t="str">
        <f>VLOOKUP(E419,SCC_xref!$A$6:$B$39,2,FALSE)</f>
        <v>Unpermitted Fugitives</v>
      </c>
      <c r="G419" s="36">
        <v>0</v>
      </c>
      <c r="H419" s="36">
        <v>449.32581676613944</v>
      </c>
      <c r="I419" s="36">
        <v>0</v>
      </c>
      <c r="J419" s="36">
        <v>0</v>
      </c>
      <c r="K419" s="36">
        <v>0</v>
      </c>
    </row>
    <row r="420" spans="1:11" x14ac:dyDescent="0.2">
      <c r="A420" s="33" t="s">
        <v>15140</v>
      </c>
      <c r="B420" s="33" t="str">
        <f>VLOOKUP(D420,fips_xref!$A$5:$C$286,2,FALSE)</f>
        <v>HARDING, SD</v>
      </c>
      <c r="C420" s="34" t="str">
        <f t="shared" ref="C420:C483" si="35">LEFT(D420,2)</f>
        <v>46</v>
      </c>
      <c r="D420" s="202">
        <f>fips_xref!A35</f>
        <v>46063</v>
      </c>
      <c r="E420" s="33" t="str">
        <f>SCC_xref!A$10</f>
        <v>2310000700</v>
      </c>
      <c r="F420" s="33" t="str">
        <f>VLOOKUP(E420,SCC_xref!$A$6:$B$39,2,FALSE)</f>
        <v>Unpermitted Fugitives</v>
      </c>
      <c r="G420" s="36">
        <v>0</v>
      </c>
      <c r="H420" s="36">
        <v>203.01444826050411</v>
      </c>
      <c r="I420" s="36">
        <v>0</v>
      </c>
      <c r="J420" s="36">
        <v>0</v>
      </c>
      <c r="K420" s="36">
        <v>0</v>
      </c>
    </row>
    <row r="421" spans="1:11" x14ac:dyDescent="0.2">
      <c r="A421" s="33" t="s">
        <v>15140</v>
      </c>
      <c r="B421" s="33" t="str">
        <f>VLOOKUP(D421,fips_xref!$A$5:$C$286,2,FALSE)</f>
        <v>BUTTE, SD</v>
      </c>
      <c r="C421" s="34" t="str">
        <f t="shared" si="35"/>
        <v>46</v>
      </c>
      <c r="D421" s="202">
        <f>fips_xref!A36</f>
        <v>46019</v>
      </c>
      <c r="E421" s="33" t="str">
        <f>SCC_xref!A$10</f>
        <v>2310000700</v>
      </c>
      <c r="F421" s="33" t="str">
        <f>VLOOKUP(E421,SCC_xref!$A$6:$B$39,2,FALSE)</f>
        <v>Unpermitted Fugitives</v>
      </c>
      <c r="G421" s="36">
        <v>0</v>
      </c>
      <c r="H421" s="36">
        <v>0</v>
      </c>
      <c r="I421" s="36">
        <v>0</v>
      </c>
      <c r="J421" s="36">
        <v>0</v>
      </c>
      <c r="K421" s="36">
        <v>0</v>
      </c>
    </row>
    <row r="422" spans="1:11" x14ac:dyDescent="0.2">
      <c r="A422" s="221" t="str">
        <f>A390</f>
        <v>Fugitives</v>
      </c>
      <c r="B422" s="221" t="str">
        <f>VLOOKUP(D422,fips_xref!$A$5:$C$286,2,FALSE)</f>
        <v>CARTER, MT_Tribal</v>
      </c>
      <c r="C422" s="222" t="str">
        <f t="shared" si="35"/>
        <v>30</v>
      </c>
      <c r="D422" s="223" t="str">
        <f>D390&amp;"01"</f>
        <v>3001101</v>
      </c>
      <c r="E422" s="221" t="str">
        <f>E390</f>
        <v>2310000700</v>
      </c>
      <c r="F422" s="221" t="str">
        <f>VLOOKUP(E422,SCC_xref!$A$6:$B$39,2,FALSE)</f>
        <v>Unpermitted Fugitives</v>
      </c>
      <c r="G422" s="224">
        <v>0</v>
      </c>
      <c r="H422" s="224">
        <v>0</v>
      </c>
      <c r="I422" s="224">
        <v>0</v>
      </c>
      <c r="J422" s="224">
        <v>0</v>
      </c>
      <c r="K422" s="224">
        <v>0</v>
      </c>
    </row>
    <row r="423" spans="1:11" x14ac:dyDescent="0.2">
      <c r="A423" s="221" t="str">
        <f t="shared" ref="A423:A453" si="36">A391</f>
        <v>Fugitives</v>
      </c>
      <c r="B423" s="221" t="str">
        <f>VLOOKUP(D423,fips_xref!$A$5:$C$286,2,FALSE)</f>
        <v>CUSTER, MT_Tribal</v>
      </c>
      <c r="C423" s="222" t="str">
        <f t="shared" si="35"/>
        <v>30</v>
      </c>
      <c r="D423" s="223" t="str">
        <f t="shared" ref="D423:D453" si="37">D391&amp;"01"</f>
        <v>3001701</v>
      </c>
      <c r="E423" s="221" t="str">
        <f t="shared" ref="E423:E453" si="38">E391</f>
        <v>2310000700</v>
      </c>
      <c r="F423" s="221" t="str">
        <f>VLOOKUP(E423,SCC_xref!$A$6:$B$39,2,FALSE)</f>
        <v>Unpermitted Fugitives</v>
      </c>
      <c r="G423" s="224">
        <v>0</v>
      </c>
      <c r="H423" s="224">
        <v>0</v>
      </c>
      <c r="I423" s="224">
        <v>0</v>
      </c>
      <c r="J423" s="224">
        <v>0</v>
      </c>
      <c r="K423" s="224">
        <v>0</v>
      </c>
    </row>
    <row r="424" spans="1:11" x14ac:dyDescent="0.2">
      <c r="A424" s="221" t="str">
        <f t="shared" si="36"/>
        <v>Fugitives</v>
      </c>
      <c r="B424" s="221" t="str">
        <f>VLOOKUP(D424,fips_xref!$A$5:$C$286,2,FALSE)</f>
        <v>DANIELS, MT_Tribal</v>
      </c>
      <c r="C424" s="222" t="str">
        <f t="shared" si="35"/>
        <v>30</v>
      </c>
      <c r="D424" s="223" t="str">
        <f t="shared" si="37"/>
        <v>3001901</v>
      </c>
      <c r="E424" s="221" t="str">
        <f t="shared" si="38"/>
        <v>2310000700</v>
      </c>
      <c r="F424" s="221" t="str">
        <f>VLOOKUP(E424,SCC_xref!$A$6:$B$39,2,FALSE)</f>
        <v>Unpermitted Fugitives</v>
      </c>
      <c r="G424" s="224">
        <v>0</v>
      </c>
      <c r="H424" s="224">
        <v>1.924307566450276</v>
      </c>
      <c r="I424" s="224">
        <v>0</v>
      </c>
      <c r="J424" s="224">
        <v>0</v>
      </c>
      <c r="K424" s="224">
        <v>0</v>
      </c>
    </row>
    <row r="425" spans="1:11" x14ac:dyDescent="0.2">
      <c r="A425" s="221" t="str">
        <f t="shared" si="36"/>
        <v>Fugitives</v>
      </c>
      <c r="B425" s="221" t="str">
        <f>VLOOKUP(D425,fips_xref!$A$5:$C$286,2,FALSE)</f>
        <v>DAWSON, MT_Tribal</v>
      </c>
      <c r="C425" s="222" t="str">
        <f t="shared" si="35"/>
        <v>30</v>
      </c>
      <c r="D425" s="223" t="str">
        <f t="shared" si="37"/>
        <v>3002101</v>
      </c>
      <c r="E425" s="221" t="str">
        <f t="shared" si="38"/>
        <v>2310000700</v>
      </c>
      <c r="F425" s="221" t="str">
        <f>VLOOKUP(E425,SCC_xref!$A$6:$B$39,2,FALSE)</f>
        <v>Unpermitted Fugitives</v>
      </c>
      <c r="G425" s="224">
        <v>0</v>
      </c>
      <c r="H425" s="224">
        <v>0</v>
      </c>
      <c r="I425" s="224">
        <v>0</v>
      </c>
      <c r="J425" s="224">
        <v>0</v>
      </c>
      <c r="K425" s="224">
        <v>0</v>
      </c>
    </row>
    <row r="426" spans="1:11" x14ac:dyDescent="0.2">
      <c r="A426" s="221" t="str">
        <f t="shared" si="36"/>
        <v>Fugitives</v>
      </c>
      <c r="B426" s="221" t="str">
        <f>VLOOKUP(D426,fips_xref!$A$5:$C$286,2,FALSE)</f>
        <v>FALLON, MT_Tribal</v>
      </c>
      <c r="C426" s="222" t="str">
        <f t="shared" si="35"/>
        <v>30</v>
      </c>
      <c r="D426" s="223" t="str">
        <f t="shared" si="37"/>
        <v>3002501</v>
      </c>
      <c r="E426" s="221" t="str">
        <f t="shared" si="38"/>
        <v>2310000700</v>
      </c>
      <c r="F426" s="221" t="str">
        <f>VLOOKUP(E426,SCC_xref!$A$6:$B$39,2,FALSE)</f>
        <v>Unpermitted Fugitives</v>
      </c>
      <c r="G426" s="224">
        <v>0</v>
      </c>
      <c r="H426" s="224">
        <v>0</v>
      </c>
      <c r="I426" s="224">
        <v>0</v>
      </c>
      <c r="J426" s="224">
        <v>0</v>
      </c>
      <c r="K426" s="224">
        <v>0</v>
      </c>
    </row>
    <row r="427" spans="1:11" x14ac:dyDescent="0.2">
      <c r="A427" s="221" t="str">
        <f t="shared" si="36"/>
        <v>Fugitives</v>
      </c>
      <c r="B427" s="221" t="str">
        <f>VLOOKUP(D427,fips_xref!$A$5:$C$286,2,FALSE)</f>
        <v>GARFIELD, MT_Tribal</v>
      </c>
      <c r="C427" s="222" t="str">
        <f t="shared" si="35"/>
        <v>30</v>
      </c>
      <c r="D427" s="223" t="str">
        <f t="shared" si="37"/>
        <v>3003301</v>
      </c>
      <c r="E427" s="221" t="str">
        <f t="shared" si="38"/>
        <v>2310000700</v>
      </c>
      <c r="F427" s="221" t="str">
        <f>VLOOKUP(E427,SCC_xref!$A$6:$B$39,2,FALSE)</f>
        <v>Unpermitted Fugitives</v>
      </c>
      <c r="G427" s="224">
        <v>0</v>
      </c>
      <c r="H427" s="224">
        <v>0</v>
      </c>
      <c r="I427" s="224">
        <v>0</v>
      </c>
      <c r="J427" s="224">
        <v>0</v>
      </c>
      <c r="K427" s="224">
        <v>0</v>
      </c>
    </row>
    <row r="428" spans="1:11" x14ac:dyDescent="0.2">
      <c r="A428" s="221" t="str">
        <f t="shared" si="36"/>
        <v>Fugitives</v>
      </c>
      <c r="B428" s="221" t="str">
        <f>VLOOKUP(D428,fips_xref!$A$5:$C$286,2,FALSE)</f>
        <v>MCCONE, MT_Tribal</v>
      </c>
      <c r="C428" s="222" t="str">
        <f t="shared" si="35"/>
        <v>30</v>
      </c>
      <c r="D428" s="223" t="str">
        <f t="shared" si="37"/>
        <v>3005501</v>
      </c>
      <c r="E428" s="221" t="str">
        <f t="shared" si="38"/>
        <v>2310000700</v>
      </c>
      <c r="F428" s="221" t="str">
        <f>VLOOKUP(E428,SCC_xref!$A$6:$B$39,2,FALSE)</f>
        <v>Unpermitted Fugitives</v>
      </c>
      <c r="G428" s="224">
        <v>0</v>
      </c>
      <c r="H428" s="224">
        <v>0</v>
      </c>
      <c r="I428" s="224">
        <v>0</v>
      </c>
      <c r="J428" s="224">
        <v>0</v>
      </c>
      <c r="K428" s="224">
        <v>0</v>
      </c>
    </row>
    <row r="429" spans="1:11" x14ac:dyDescent="0.2">
      <c r="A429" s="221" t="str">
        <f t="shared" si="36"/>
        <v>Fugitives</v>
      </c>
      <c r="B429" s="221" t="str">
        <f>VLOOKUP(D429,fips_xref!$A$5:$C$286,2,FALSE)</f>
        <v>PRAIRIE, MT_Tribal</v>
      </c>
      <c r="C429" s="222" t="str">
        <f t="shared" si="35"/>
        <v>30</v>
      </c>
      <c r="D429" s="223" t="str">
        <f t="shared" si="37"/>
        <v>3007901</v>
      </c>
      <c r="E429" s="221" t="str">
        <f t="shared" si="38"/>
        <v>2310000700</v>
      </c>
      <c r="F429" s="221" t="str">
        <f>VLOOKUP(E429,SCC_xref!$A$6:$B$39,2,FALSE)</f>
        <v>Unpermitted Fugitives</v>
      </c>
      <c r="G429" s="224">
        <v>0</v>
      </c>
      <c r="H429" s="224">
        <v>0</v>
      </c>
      <c r="I429" s="224">
        <v>0</v>
      </c>
      <c r="J429" s="224">
        <v>0</v>
      </c>
      <c r="K429" s="224">
        <v>0</v>
      </c>
    </row>
    <row r="430" spans="1:11" x14ac:dyDescent="0.2">
      <c r="A430" s="221" t="str">
        <f t="shared" si="36"/>
        <v>Fugitives</v>
      </c>
      <c r="B430" s="221" t="str">
        <f>VLOOKUP(D430,fips_xref!$A$5:$C$286,2,FALSE)</f>
        <v>RICHLAND, MT_Tribal</v>
      </c>
      <c r="C430" s="222" t="str">
        <f t="shared" si="35"/>
        <v>30</v>
      </c>
      <c r="D430" s="223" t="str">
        <f t="shared" si="37"/>
        <v>3008301</v>
      </c>
      <c r="E430" s="221" t="str">
        <f t="shared" si="38"/>
        <v>2310000700</v>
      </c>
      <c r="F430" s="221" t="str">
        <f>VLOOKUP(E430,SCC_xref!$A$6:$B$39,2,FALSE)</f>
        <v>Unpermitted Fugitives</v>
      </c>
      <c r="G430" s="224">
        <v>0</v>
      </c>
      <c r="H430" s="224">
        <v>0</v>
      </c>
      <c r="I430" s="224">
        <v>0</v>
      </c>
      <c r="J430" s="224">
        <v>0</v>
      </c>
      <c r="K430" s="224">
        <v>0</v>
      </c>
    </row>
    <row r="431" spans="1:11" x14ac:dyDescent="0.2">
      <c r="A431" s="221" t="str">
        <f t="shared" si="36"/>
        <v>Fugitives</v>
      </c>
      <c r="B431" s="221" t="str">
        <f>VLOOKUP(D431,fips_xref!$A$5:$C$286,2,FALSE)</f>
        <v>ROOSEVELT, MT_Tribal</v>
      </c>
      <c r="C431" s="222" t="str">
        <f t="shared" si="35"/>
        <v>30</v>
      </c>
      <c r="D431" s="223" t="str">
        <f t="shared" si="37"/>
        <v>3008501</v>
      </c>
      <c r="E431" s="221" t="str">
        <f t="shared" si="38"/>
        <v>2310000700</v>
      </c>
      <c r="F431" s="221" t="str">
        <f>VLOOKUP(E431,SCC_xref!$A$6:$B$39,2,FALSE)</f>
        <v>Unpermitted Fugitives</v>
      </c>
      <c r="G431" s="224">
        <v>0</v>
      </c>
      <c r="H431" s="224">
        <v>64.464303476084254</v>
      </c>
      <c r="I431" s="224">
        <v>0</v>
      </c>
      <c r="J431" s="224">
        <v>0</v>
      </c>
      <c r="K431" s="224">
        <v>0</v>
      </c>
    </row>
    <row r="432" spans="1:11" x14ac:dyDescent="0.2">
      <c r="A432" s="221" t="str">
        <f t="shared" si="36"/>
        <v>Fugitives</v>
      </c>
      <c r="B432" s="221" t="str">
        <f>VLOOKUP(D432,fips_xref!$A$5:$C$286,2,FALSE)</f>
        <v>SHERIDAN, MT_Tribal</v>
      </c>
      <c r="C432" s="222" t="str">
        <f t="shared" si="35"/>
        <v>30</v>
      </c>
      <c r="D432" s="223" t="str">
        <f t="shared" si="37"/>
        <v>3009101</v>
      </c>
      <c r="E432" s="221" t="str">
        <f t="shared" si="38"/>
        <v>2310000700</v>
      </c>
      <c r="F432" s="221" t="str">
        <f>VLOOKUP(E432,SCC_xref!$A$6:$B$39,2,FALSE)</f>
        <v>Unpermitted Fugitives</v>
      </c>
      <c r="G432" s="224">
        <v>0</v>
      </c>
      <c r="H432" s="224">
        <v>0.962153783225138</v>
      </c>
      <c r="I432" s="224">
        <v>0</v>
      </c>
      <c r="J432" s="224">
        <v>0</v>
      </c>
      <c r="K432" s="224">
        <v>0</v>
      </c>
    </row>
    <row r="433" spans="1:11" x14ac:dyDescent="0.2">
      <c r="A433" s="221" t="str">
        <f t="shared" si="36"/>
        <v>Fugitives</v>
      </c>
      <c r="B433" s="221" t="str">
        <f>VLOOKUP(D433,fips_xref!$A$5:$C$286,2,FALSE)</f>
        <v>VALLEY, MT_Tribal</v>
      </c>
      <c r="C433" s="222" t="str">
        <f t="shared" si="35"/>
        <v>30</v>
      </c>
      <c r="D433" s="223" t="str">
        <f t="shared" si="37"/>
        <v>3010501</v>
      </c>
      <c r="E433" s="221" t="str">
        <f t="shared" si="38"/>
        <v>2310000700</v>
      </c>
      <c r="F433" s="221" t="str">
        <f>VLOOKUP(E433,SCC_xref!$A$6:$B$39,2,FALSE)</f>
        <v>Unpermitted Fugitives</v>
      </c>
      <c r="G433" s="224">
        <v>0</v>
      </c>
      <c r="H433" s="224">
        <v>40.410458895455797</v>
      </c>
      <c r="I433" s="224">
        <v>0</v>
      </c>
      <c r="J433" s="224">
        <v>0</v>
      </c>
      <c r="K433" s="224">
        <v>0</v>
      </c>
    </row>
    <row r="434" spans="1:11" x14ac:dyDescent="0.2">
      <c r="A434" s="221" t="str">
        <f t="shared" si="36"/>
        <v>Fugitives</v>
      </c>
      <c r="B434" s="221" t="str">
        <f>VLOOKUP(D434,fips_xref!$A$5:$C$286,2,FALSE)</f>
        <v>WIBAUX, MT_Tribal</v>
      </c>
      <c r="C434" s="222" t="str">
        <f t="shared" si="35"/>
        <v>30</v>
      </c>
      <c r="D434" s="223" t="str">
        <f t="shared" si="37"/>
        <v>3010901</v>
      </c>
      <c r="E434" s="221" t="str">
        <f t="shared" si="38"/>
        <v>2310000700</v>
      </c>
      <c r="F434" s="221" t="str">
        <f>VLOOKUP(E434,SCC_xref!$A$6:$B$39,2,FALSE)</f>
        <v>Unpermitted Fugitives</v>
      </c>
      <c r="G434" s="224">
        <v>0</v>
      </c>
      <c r="H434" s="224">
        <v>0</v>
      </c>
      <c r="I434" s="224">
        <v>0</v>
      </c>
      <c r="J434" s="224">
        <v>0</v>
      </c>
      <c r="K434" s="224">
        <v>0</v>
      </c>
    </row>
    <row r="435" spans="1:11" x14ac:dyDescent="0.2">
      <c r="A435" s="221" t="str">
        <f t="shared" si="36"/>
        <v>Fugitives</v>
      </c>
      <c r="B435" s="221" t="str">
        <f>VLOOKUP(D435,fips_xref!$A$5:$C$286,2,FALSE)</f>
        <v>BILLINGS, ND_Tribal</v>
      </c>
      <c r="C435" s="222" t="str">
        <f t="shared" si="35"/>
        <v>38</v>
      </c>
      <c r="D435" s="223" t="str">
        <f t="shared" si="37"/>
        <v>3800701</v>
      </c>
      <c r="E435" s="221" t="str">
        <f t="shared" si="38"/>
        <v>2310000700</v>
      </c>
      <c r="F435" s="221" t="str">
        <f>VLOOKUP(E435,SCC_xref!$A$6:$B$39,2,FALSE)</f>
        <v>Unpermitted Fugitives</v>
      </c>
      <c r="G435" s="224">
        <v>0</v>
      </c>
      <c r="H435" s="224">
        <v>0</v>
      </c>
      <c r="I435" s="224">
        <v>0</v>
      </c>
      <c r="J435" s="224">
        <v>0</v>
      </c>
      <c r="K435" s="224">
        <v>0</v>
      </c>
    </row>
    <row r="436" spans="1:11" x14ac:dyDescent="0.2">
      <c r="A436" s="221" t="str">
        <f t="shared" si="36"/>
        <v>Fugitives</v>
      </c>
      <c r="B436" s="221" t="str">
        <f>VLOOKUP(D436,fips_xref!$A$5:$C$286,2,FALSE)</f>
        <v>BOTTINEAU, ND_Tribal</v>
      </c>
      <c r="C436" s="222" t="str">
        <f t="shared" si="35"/>
        <v>38</v>
      </c>
      <c r="D436" s="223" t="str">
        <f t="shared" si="37"/>
        <v>3800901</v>
      </c>
      <c r="E436" s="221" t="str">
        <f t="shared" si="38"/>
        <v>2310000700</v>
      </c>
      <c r="F436" s="221" t="str">
        <f>VLOOKUP(E436,SCC_xref!$A$6:$B$39,2,FALSE)</f>
        <v>Unpermitted Fugitives</v>
      </c>
      <c r="G436" s="224">
        <v>0</v>
      </c>
      <c r="H436" s="224">
        <v>0</v>
      </c>
      <c r="I436" s="224">
        <v>0</v>
      </c>
      <c r="J436" s="224">
        <v>0</v>
      </c>
      <c r="K436" s="224">
        <v>0</v>
      </c>
    </row>
    <row r="437" spans="1:11" x14ac:dyDescent="0.2">
      <c r="A437" s="221" t="str">
        <f t="shared" si="36"/>
        <v>Fugitives</v>
      </c>
      <c r="B437" s="221" t="str">
        <f>VLOOKUP(D437,fips_xref!$A$5:$C$286,2,FALSE)</f>
        <v>BOWMAN, ND_Tribal</v>
      </c>
      <c r="C437" s="222" t="str">
        <f t="shared" si="35"/>
        <v>38</v>
      </c>
      <c r="D437" s="223" t="str">
        <f t="shared" si="37"/>
        <v>3801101</v>
      </c>
      <c r="E437" s="221" t="str">
        <f t="shared" si="38"/>
        <v>2310000700</v>
      </c>
      <c r="F437" s="221" t="str">
        <f>VLOOKUP(E437,SCC_xref!$A$6:$B$39,2,FALSE)</f>
        <v>Unpermitted Fugitives</v>
      </c>
      <c r="G437" s="224">
        <v>0</v>
      </c>
      <c r="H437" s="224">
        <v>0</v>
      </c>
      <c r="I437" s="224">
        <v>0</v>
      </c>
      <c r="J437" s="224">
        <v>0</v>
      </c>
      <c r="K437" s="224">
        <v>0</v>
      </c>
    </row>
    <row r="438" spans="1:11" x14ac:dyDescent="0.2">
      <c r="A438" s="221" t="str">
        <f t="shared" si="36"/>
        <v>Fugitives</v>
      </c>
      <c r="B438" s="221" t="str">
        <f>VLOOKUP(D438,fips_xref!$A$5:$C$286,2,FALSE)</f>
        <v>BURKE, ND_Tribal</v>
      </c>
      <c r="C438" s="222" t="str">
        <f t="shared" si="35"/>
        <v>38</v>
      </c>
      <c r="D438" s="223" t="str">
        <f t="shared" si="37"/>
        <v>3801301</v>
      </c>
      <c r="E438" s="221" t="str">
        <f t="shared" si="38"/>
        <v>2310000700</v>
      </c>
      <c r="F438" s="221" t="str">
        <f>VLOOKUP(E438,SCC_xref!$A$6:$B$39,2,FALSE)</f>
        <v>Unpermitted Fugitives</v>
      </c>
      <c r="G438" s="224">
        <v>0</v>
      </c>
      <c r="H438" s="224">
        <v>0</v>
      </c>
      <c r="I438" s="224">
        <v>0</v>
      </c>
      <c r="J438" s="224">
        <v>0</v>
      </c>
      <c r="K438" s="224">
        <v>0</v>
      </c>
    </row>
    <row r="439" spans="1:11" x14ac:dyDescent="0.2">
      <c r="A439" s="221" t="str">
        <f t="shared" si="36"/>
        <v>Fugitives</v>
      </c>
      <c r="B439" s="221" t="str">
        <f>VLOOKUP(D439,fips_xref!$A$5:$C$286,2,FALSE)</f>
        <v>DIVIDE, ND_Tribal</v>
      </c>
      <c r="C439" s="222" t="str">
        <f t="shared" si="35"/>
        <v>38</v>
      </c>
      <c r="D439" s="223" t="str">
        <f t="shared" si="37"/>
        <v>3802301</v>
      </c>
      <c r="E439" s="221" t="str">
        <f t="shared" si="38"/>
        <v>2310000700</v>
      </c>
      <c r="F439" s="221" t="str">
        <f>VLOOKUP(E439,SCC_xref!$A$6:$B$39,2,FALSE)</f>
        <v>Unpermitted Fugitives</v>
      </c>
      <c r="G439" s="224">
        <v>0</v>
      </c>
      <c r="H439" s="224">
        <v>0</v>
      </c>
      <c r="I439" s="224">
        <v>0</v>
      </c>
      <c r="J439" s="224">
        <v>0</v>
      </c>
      <c r="K439" s="224">
        <v>0</v>
      </c>
    </row>
    <row r="440" spans="1:11" x14ac:dyDescent="0.2">
      <c r="A440" s="221" t="str">
        <f t="shared" si="36"/>
        <v>Fugitives</v>
      </c>
      <c r="B440" s="221" t="str">
        <f>VLOOKUP(D440,fips_xref!$A$5:$C$286,2,FALSE)</f>
        <v>DUNN, ND_Tribal</v>
      </c>
      <c r="C440" s="222" t="str">
        <f t="shared" si="35"/>
        <v>38</v>
      </c>
      <c r="D440" s="223" t="str">
        <f t="shared" si="37"/>
        <v>3802501</v>
      </c>
      <c r="E440" s="221" t="str">
        <f t="shared" si="38"/>
        <v>2310000700</v>
      </c>
      <c r="F440" s="221" t="str">
        <f>VLOOKUP(E440,SCC_xref!$A$6:$B$39,2,FALSE)</f>
        <v>Unpermitted Fugitives</v>
      </c>
      <c r="G440" s="224">
        <v>0</v>
      </c>
      <c r="H440" s="224">
        <v>23.091690797403313</v>
      </c>
      <c r="I440" s="224">
        <v>0</v>
      </c>
      <c r="J440" s="224">
        <v>0</v>
      </c>
      <c r="K440" s="224">
        <v>0</v>
      </c>
    </row>
    <row r="441" spans="1:11" x14ac:dyDescent="0.2">
      <c r="A441" s="221" t="str">
        <f t="shared" si="36"/>
        <v>Fugitives</v>
      </c>
      <c r="B441" s="221" t="str">
        <f>VLOOKUP(D441,fips_xref!$A$5:$C$286,2,FALSE)</f>
        <v>GOLDEN VALLEY, ND_Tribal</v>
      </c>
      <c r="C441" s="222" t="str">
        <f t="shared" si="35"/>
        <v>38</v>
      </c>
      <c r="D441" s="223" t="str">
        <f t="shared" si="37"/>
        <v>3803301</v>
      </c>
      <c r="E441" s="221" t="str">
        <f t="shared" si="38"/>
        <v>2310000700</v>
      </c>
      <c r="F441" s="221" t="str">
        <f>VLOOKUP(E441,SCC_xref!$A$6:$B$39,2,FALSE)</f>
        <v>Unpermitted Fugitives</v>
      </c>
      <c r="G441" s="224">
        <v>0</v>
      </c>
      <c r="H441" s="224">
        <v>0</v>
      </c>
      <c r="I441" s="224">
        <v>0</v>
      </c>
      <c r="J441" s="224">
        <v>0</v>
      </c>
      <c r="K441" s="224">
        <v>0</v>
      </c>
    </row>
    <row r="442" spans="1:11" x14ac:dyDescent="0.2">
      <c r="A442" s="221" t="str">
        <f t="shared" si="36"/>
        <v>Fugitives</v>
      </c>
      <c r="B442" s="221" t="str">
        <f>VLOOKUP(D442,fips_xref!$A$5:$C$286,2,FALSE)</f>
        <v>MC HENRY, ND_Tribal</v>
      </c>
      <c r="C442" s="222" t="str">
        <f t="shared" si="35"/>
        <v>38</v>
      </c>
      <c r="D442" s="223" t="str">
        <f t="shared" si="37"/>
        <v>3804901</v>
      </c>
      <c r="E442" s="221" t="str">
        <f t="shared" si="38"/>
        <v>2310000700</v>
      </c>
      <c r="F442" s="221" t="str">
        <f>VLOOKUP(E442,SCC_xref!$A$6:$B$39,2,FALSE)</f>
        <v>Unpermitted Fugitives</v>
      </c>
      <c r="G442" s="224">
        <v>0</v>
      </c>
      <c r="H442" s="224">
        <v>0</v>
      </c>
      <c r="I442" s="224">
        <v>0</v>
      </c>
      <c r="J442" s="224">
        <v>0</v>
      </c>
      <c r="K442" s="224">
        <v>0</v>
      </c>
    </row>
    <row r="443" spans="1:11" x14ac:dyDescent="0.2">
      <c r="A443" s="221" t="str">
        <f t="shared" si="36"/>
        <v>Fugitives</v>
      </c>
      <c r="B443" s="221" t="str">
        <f>VLOOKUP(D443,fips_xref!$A$5:$C$286,2,FALSE)</f>
        <v>MCKENZIE, ND_Tribal</v>
      </c>
      <c r="C443" s="222" t="str">
        <f t="shared" si="35"/>
        <v>38</v>
      </c>
      <c r="D443" s="223" t="str">
        <f t="shared" si="37"/>
        <v>3805301</v>
      </c>
      <c r="E443" s="221" t="str">
        <f t="shared" si="38"/>
        <v>2310000700</v>
      </c>
      <c r="F443" s="221" t="str">
        <f>VLOOKUP(E443,SCC_xref!$A$6:$B$39,2,FALSE)</f>
        <v>Unpermitted Fugitives</v>
      </c>
      <c r="G443" s="224">
        <v>0</v>
      </c>
      <c r="H443" s="224">
        <v>20.205229447727898</v>
      </c>
      <c r="I443" s="224">
        <v>0</v>
      </c>
      <c r="J443" s="224">
        <v>0</v>
      </c>
      <c r="K443" s="224">
        <v>0</v>
      </c>
    </row>
    <row r="444" spans="1:11" x14ac:dyDescent="0.2">
      <c r="A444" s="221" t="str">
        <f t="shared" si="36"/>
        <v>Fugitives</v>
      </c>
      <c r="B444" s="221" t="str">
        <f>VLOOKUP(D444,fips_xref!$A$5:$C$286,2,FALSE)</f>
        <v>MCLEAN, ND_Tribal</v>
      </c>
      <c r="C444" s="222" t="str">
        <f t="shared" si="35"/>
        <v>38</v>
      </c>
      <c r="D444" s="223" t="str">
        <f t="shared" si="37"/>
        <v>3805501</v>
      </c>
      <c r="E444" s="221" t="str">
        <f t="shared" si="38"/>
        <v>2310000700</v>
      </c>
      <c r="F444" s="221" t="str">
        <f>VLOOKUP(E444,SCC_xref!$A$6:$B$39,2,FALSE)</f>
        <v>Unpermitted Fugitives</v>
      </c>
      <c r="G444" s="224">
        <v>0</v>
      </c>
      <c r="H444" s="224">
        <v>16.356614314827347</v>
      </c>
      <c r="I444" s="224">
        <v>0</v>
      </c>
      <c r="J444" s="224">
        <v>0</v>
      </c>
      <c r="K444" s="224">
        <v>0</v>
      </c>
    </row>
    <row r="445" spans="1:11" x14ac:dyDescent="0.2">
      <c r="A445" s="221" t="str">
        <f t="shared" si="36"/>
        <v>Fugitives</v>
      </c>
      <c r="B445" s="221" t="str">
        <f>VLOOKUP(D445,fips_xref!$A$5:$C$286,2,FALSE)</f>
        <v>MERCER, ND_Tribal</v>
      </c>
      <c r="C445" s="222" t="str">
        <f t="shared" si="35"/>
        <v>38</v>
      </c>
      <c r="D445" s="223" t="str">
        <f t="shared" si="37"/>
        <v>3805701</v>
      </c>
      <c r="E445" s="221" t="str">
        <f t="shared" si="38"/>
        <v>2310000700</v>
      </c>
      <c r="F445" s="221" t="str">
        <f>VLOOKUP(E445,SCC_xref!$A$6:$B$39,2,FALSE)</f>
        <v>Unpermitted Fugitives</v>
      </c>
      <c r="G445" s="224">
        <v>0</v>
      </c>
      <c r="H445" s="224">
        <v>0</v>
      </c>
      <c r="I445" s="224">
        <v>0</v>
      </c>
      <c r="J445" s="224">
        <v>0</v>
      </c>
      <c r="K445" s="224">
        <v>0</v>
      </c>
    </row>
    <row r="446" spans="1:11" x14ac:dyDescent="0.2">
      <c r="A446" s="221" t="str">
        <f t="shared" si="36"/>
        <v>Fugitives</v>
      </c>
      <c r="B446" s="221" t="str">
        <f>VLOOKUP(D446,fips_xref!$A$5:$C$286,2,FALSE)</f>
        <v>MOUNTRAIL, ND_Tribal</v>
      </c>
      <c r="C446" s="222" t="str">
        <f t="shared" si="35"/>
        <v>38</v>
      </c>
      <c r="D446" s="223" t="str">
        <f t="shared" si="37"/>
        <v>3806101</v>
      </c>
      <c r="E446" s="221" t="str">
        <f t="shared" si="38"/>
        <v>2310000700</v>
      </c>
      <c r="F446" s="221" t="str">
        <f>VLOOKUP(E446,SCC_xref!$A$6:$B$39,2,FALSE)</f>
        <v>Unpermitted Fugitives</v>
      </c>
      <c r="G446" s="224">
        <v>0</v>
      </c>
      <c r="H446" s="224">
        <v>107.76122372121544</v>
      </c>
      <c r="I446" s="224">
        <v>0</v>
      </c>
      <c r="J446" s="224">
        <v>0</v>
      </c>
      <c r="K446" s="224">
        <v>0</v>
      </c>
    </row>
    <row r="447" spans="1:11" x14ac:dyDescent="0.2">
      <c r="A447" s="221" t="str">
        <f t="shared" si="36"/>
        <v>Fugitives</v>
      </c>
      <c r="B447" s="221" t="str">
        <f>VLOOKUP(D447,fips_xref!$A$5:$C$286,2,FALSE)</f>
        <v>RENVILLE, ND_Tribal</v>
      </c>
      <c r="C447" s="222" t="str">
        <f t="shared" si="35"/>
        <v>38</v>
      </c>
      <c r="D447" s="223" t="str">
        <f t="shared" si="37"/>
        <v>3807501</v>
      </c>
      <c r="E447" s="221" t="str">
        <f t="shared" si="38"/>
        <v>2310000700</v>
      </c>
      <c r="F447" s="221" t="str">
        <f>VLOOKUP(E447,SCC_xref!$A$6:$B$39,2,FALSE)</f>
        <v>Unpermitted Fugitives</v>
      </c>
      <c r="G447" s="224">
        <v>0</v>
      </c>
      <c r="H447" s="224">
        <v>0</v>
      </c>
      <c r="I447" s="224">
        <v>0</v>
      </c>
      <c r="J447" s="224">
        <v>0</v>
      </c>
      <c r="K447" s="224">
        <v>0</v>
      </c>
    </row>
    <row r="448" spans="1:11" x14ac:dyDescent="0.2">
      <c r="A448" s="221" t="str">
        <f t="shared" si="36"/>
        <v>Fugitives</v>
      </c>
      <c r="B448" s="221" t="str">
        <f>VLOOKUP(D448,fips_xref!$A$5:$C$286,2,FALSE)</f>
        <v>SLOPE, ND_Tribal</v>
      </c>
      <c r="C448" s="222" t="str">
        <f t="shared" si="35"/>
        <v>38</v>
      </c>
      <c r="D448" s="223" t="str">
        <f t="shared" si="37"/>
        <v>3808701</v>
      </c>
      <c r="E448" s="221" t="str">
        <f t="shared" si="38"/>
        <v>2310000700</v>
      </c>
      <c r="F448" s="221" t="str">
        <f>VLOOKUP(E448,SCC_xref!$A$6:$B$39,2,FALSE)</f>
        <v>Unpermitted Fugitives</v>
      </c>
      <c r="G448" s="224">
        <v>0</v>
      </c>
      <c r="H448" s="224">
        <v>0</v>
      </c>
      <c r="I448" s="224">
        <v>0</v>
      </c>
      <c r="J448" s="224">
        <v>0</v>
      </c>
      <c r="K448" s="224">
        <v>0</v>
      </c>
    </row>
    <row r="449" spans="1:11" x14ac:dyDescent="0.2">
      <c r="A449" s="221" t="str">
        <f t="shared" si="36"/>
        <v>Fugitives</v>
      </c>
      <c r="B449" s="221" t="str">
        <f>VLOOKUP(D449,fips_xref!$A$5:$C$286,2,FALSE)</f>
        <v>STARK, ND_Tribal</v>
      </c>
      <c r="C449" s="222" t="str">
        <f t="shared" si="35"/>
        <v>38</v>
      </c>
      <c r="D449" s="223" t="str">
        <f t="shared" si="37"/>
        <v>3808901</v>
      </c>
      <c r="E449" s="221" t="str">
        <f t="shared" si="38"/>
        <v>2310000700</v>
      </c>
      <c r="F449" s="221" t="str">
        <f>VLOOKUP(E449,SCC_xref!$A$6:$B$39,2,FALSE)</f>
        <v>Unpermitted Fugitives</v>
      </c>
      <c r="G449" s="224">
        <v>0</v>
      </c>
      <c r="H449" s="224">
        <v>0</v>
      </c>
      <c r="I449" s="224">
        <v>0</v>
      </c>
      <c r="J449" s="224">
        <v>0</v>
      </c>
      <c r="K449" s="224">
        <v>0</v>
      </c>
    </row>
    <row r="450" spans="1:11" x14ac:dyDescent="0.2">
      <c r="A450" s="221" t="str">
        <f t="shared" si="36"/>
        <v>Fugitives</v>
      </c>
      <c r="B450" s="221" t="str">
        <f>VLOOKUP(D450,fips_xref!$A$5:$C$286,2,FALSE)</f>
        <v>WARD, ND_Tribal</v>
      </c>
      <c r="C450" s="222" t="str">
        <f t="shared" si="35"/>
        <v>38</v>
      </c>
      <c r="D450" s="223" t="str">
        <f t="shared" si="37"/>
        <v>3810101</v>
      </c>
      <c r="E450" s="221" t="str">
        <f t="shared" si="38"/>
        <v>2310000700</v>
      </c>
      <c r="F450" s="221" t="str">
        <f>VLOOKUP(E450,SCC_xref!$A$6:$B$39,2,FALSE)</f>
        <v>Unpermitted Fugitives</v>
      </c>
      <c r="G450" s="224">
        <v>0</v>
      </c>
      <c r="H450" s="224">
        <v>0</v>
      </c>
      <c r="I450" s="224">
        <v>0</v>
      </c>
      <c r="J450" s="224">
        <v>0</v>
      </c>
      <c r="K450" s="224">
        <v>0</v>
      </c>
    </row>
    <row r="451" spans="1:11" x14ac:dyDescent="0.2">
      <c r="A451" s="221" t="str">
        <f t="shared" si="36"/>
        <v>Fugitives</v>
      </c>
      <c r="B451" s="221" t="str">
        <f>VLOOKUP(D451,fips_xref!$A$5:$C$286,2,FALSE)</f>
        <v>WILLIAMS, ND_Tribal</v>
      </c>
      <c r="C451" s="222" t="str">
        <f t="shared" si="35"/>
        <v>38</v>
      </c>
      <c r="D451" s="223" t="str">
        <f t="shared" si="37"/>
        <v>3810501</v>
      </c>
      <c r="E451" s="221" t="str">
        <f t="shared" si="38"/>
        <v>2310000700</v>
      </c>
      <c r="F451" s="221" t="str">
        <f>VLOOKUP(E451,SCC_xref!$A$6:$B$39,2,FALSE)</f>
        <v>Unpermitted Fugitives</v>
      </c>
      <c r="G451" s="224">
        <v>0</v>
      </c>
      <c r="H451" s="224">
        <v>0</v>
      </c>
      <c r="I451" s="224">
        <v>0</v>
      </c>
      <c r="J451" s="224">
        <v>0</v>
      </c>
      <c r="K451" s="224">
        <v>0</v>
      </c>
    </row>
    <row r="452" spans="1:11" x14ac:dyDescent="0.2">
      <c r="A452" s="221" t="str">
        <f t="shared" si="36"/>
        <v>Fugitives</v>
      </c>
      <c r="B452" s="221" t="str">
        <f>VLOOKUP(D452,fips_xref!$A$5:$C$286,2,FALSE)</f>
        <v>HARDING, SD_Tribal</v>
      </c>
      <c r="C452" s="222" t="str">
        <f t="shared" si="35"/>
        <v>46</v>
      </c>
      <c r="D452" s="223" t="str">
        <f t="shared" si="37"/>
        <v>4606301</v>
      </c>
      <c r="E452" s="221" t="str">
        <f t="shared" si="38"/>
        <v>2310000700</v>
      </c>
      <c r="F452" s="221" t="str">
        <f>VLOOKUP(E452,SCC_xref!$A$6:$B$39,2,FALSE)</f>
        <v>Unpermitted Fugitives</v>
      </c>
      <c r="G452" s="224">
        <v>0</v>
      </c>
      <c r="H452" s="224">
        <v>0</v>
      </c>
      <c r="I452" s="224">
        <v>0</v>
      </c>
      <c r="J452" s="224">
        <v>0</v>
      </c>
      <c r="K452" s="224">
        <v>0</v>
      </c>
    </row>
    <row r="453" spans="1:11" x14ac:dyDescent="0.2">
      <c r="A453" s="221" t="str">
        <f t="shared" si="36"/>
        <v>Fugitives</v>
      </c>
      <c r="B453" s="221" t="str">
        <f>VLOOKUP(D453,fips_xref!$A$5:$C$286,2,FALSE)</f>
        <v>BUTTE, SD_Tribal</v>
      </c>
      <c r="C453" s="222" t="str">
        <f t="shared" si="35"/>
        <v>46</v>
      </c>
      <c r="D453" s="223" t="str">
        <f t="shared" si="37"/>
        <v>4601901</v>
      </c>
      <c r="E453" s="221" t="str">
        <f t="shared" si="38"/>
        <v>2310000700</v>
      </c>
      <c r="F453" s="221" t="str">
        <f>VLOOKUP(E453,SCC_xref!$A$6:$B$39,2,FALSE)</f>
        <v>Unpermitted Fugitives</v>
      </c>
      <c r="G453" s="224">
        <v>0</v>
      </c>
      <c r="H453" s="224">
        <v>0</v>
      </c>
      <c r="I453" s="224">
        <v>0</v>
      </c>
      <c r="J453" s="224">
        <v>0</v>
      </c>
      <c r="K453" s="224">
        <v>0</v>
      </c>
    </row>
    <row r="454" spans="1:11" x14ac:dyDescent="0.2">
      <c r="A454" s="226" t="str">
        <f>A390</f>
        <v>Fugitives</v>
      </c>
      <c r="B454" s="226" t="str">
        <f>VLOOKUP(D454,fips_xref!$A$5:$C$286,2,FALSE)</f>
        <v>CARTER, MT_Non-Tribal</v>
      </c>
      <c r="C454" s="227" t="str">
        <f t="shared" si="35"/>
        <v>30</v>
      </c>
      <c r="D454" s="228" t="str">
        <f>D390&amp;"02"</f>
        <v>3001102</v>
      </c>
      <c r="E454" s="226" t="str">
        <f>E390</f>
        <v>2310000700</v>
      </c>
      <c r="F454" s="226" t="str">
        <f>VLOOKUP(E454,SCC_xref!$A$6:$B$39,2,FALSE)</f>
        <v>Unpermitted Fugitives</v>
      </c>
      <c r="G454" s="229">
        <v>0</v>
      </c>
      <c r="H454" s="229">
        <v>17.318768098052484</v>
      </c>
      <c r="I454" s="229">
        <v>0</v>
      </c>
      <c r="J454" s="229">
        <v>0</v>
      </c>
      <c r="K454" s="229">
        <v>0</v>
      </c>
    </row>
    <row r="455" spans="1:11" x14ac:dyDescent="0.2">
      <c r="A455" s="226" t="str">
        <f t="shared" ref="A455:A485" si="39">A391</f>
        <v>Fugitives</v>
      </c>
      <c r="B455" s="226" t="str">
        <f>VLOOKUP(D455,fips_xref!$A$5:$C$286,2,FALSE)</f>
        <v>CUSTER, MT_Non-Tribal</v>
      </c>
      <c r="C455" s="227" t="str">
        <f t="shared" si="35"/>
        <v>30</v>
      </c>
      <c r="D455" s="228" t="str">
        <f>D391&amp;"02"</f>
        <v>3001702</v>
      </c>
      <c r="E455" s="226" t="str">
        <f t="shared" ref="E455:E485" si="40">E391</f>
        <v>2310000700</v>
      </c>
      <c r="F455" s="226" t="str">
        <f>VLOOKUP(E455,SCC_xref!$A$6:$B$39,2,FALSE)</f>
        <v>Unpermitted Fugitives</v>
      </c>
      <c r="G455" s="229">
        <v>0</v>
      </c>
      <c r="H455" s="229">
        <v>2.8864613496754141</v>
      </c>
      <c r="I455" s="229">
        <v>0</v>
      </c>
      <c r="J455" s="229">
        <v>0</v>
      </c>
      <c r="K455" s="229">
        <v>0</v>
      </c>
    </row>
    <row r="456" spans="1:11" x14ac:dyDescent="0.2">
      <c r="A456" s="226" t="str">
        <f t="shared" si="39"/>
        <v>Fugitives</v>
      </c>
      <c r="B456" s="226" t="str">
        <f>VLOOKUP(D456,fips_xref!$A$5:$C$286,2,FALSE)</f>
        <v>DANIELS, MT_Non-Tribal</v>
      </c>
      <c r="C456" s="227" t="str">
        <f t="shared" si="35"/>
        <v>30</v>
      </c>
      <c r="D456" s="228" t="str">
        <f t="shared" ref="D456:D485" si="41">D392&amp;"02"</f>
        <v>3001902</v>
      </c>
      <c r="E456" s="226" t="str">
        <f t="shared" si="40"/>
        <v>2310000700</v>
      </c>
      <c r="F456" s="226" t="str">
        <f>VLOOKUP(E456,SCC_xref!$A$6:$B$39,2,FALSE)</f>
        <v>Unpermitted Fugitives</v>
      </c>
      <c r="G456" s="229">
        <v>0</v>
      </c>
      <c r="H456" s="229">
        <v>0.962153783225138</v>
      </c>
      <c r="I456" s="229">
        <v>0</v>
      </c>
      <c r="J456" s="229">
        <v>0</v>
      </c>
      <c r="K456" s="229">
        <v>0</v>
      </c>
    </row>
    <row r="457" spans="1:11" x14ac:dyDescent="0.2">
      <c r="A457" s="226" t="str">
        <f t="shared" si="39"/>
        <v>Fugitives</v>
      </c>
      <c r="B457" s="226" t="str">
        <f>VLOOKUP(D457,fips_xref!$A$5:$C$286,2,FALSE)</f>
        <v>DAWSON, MT_Non-Tribal</v>
      </c>
      <c r="C457" s="227" t="str">
        <f t="shared" si="35"/>
        <v>30</v>
      </c>
      <c r="D457" s="228" t="str">
        <f t="shared" si="41"/>
        <v>3002102</v>
      </c>
      <c r="E457" s="226" t="str">
        <f t="shared" si="40"/>
        <v>2310000700</v>
      </c>
      <c r="F457" s="226" t="str">
        <f>VLOOKUP(E457,SCC_xref!$A$6:$B$39,2,FALSE)</f>
        <v>Unpermitted Fugitives</v>
      </c>
      <c r="G457" s="229">
        <v>0</v>
      </c>
      <c r="H457" s="229">
        <v>61.577842126408825</v>
      </c>
      <c r="I457" s="229">
        <v>0</v>
      </c>
      <c r="J457" s="229">
        <v>0</v>
      </c>
      <c r="K457" s="229">
        <v>0</v>
      </c>
    </row>
    <row r="458" spans="1:11" x14ac:dyDescent="0.2">
      <c r="A458" s="226" t="str">
        <f t="shared" si="39"/>
        <v>Fugitives</v>
      </c>
      <c r="B458" s="226" t="str">
        <f>VLOOKUP(D458,fips_xref!$A$5:$C$286,2,FALSE)</f>
        <v>FALLON, MT_Non-Tribal</v>
      </c>
      <c r="C458" s="227" t="str">
        <f t="shared" si="35"/>
        <v>30</v>
      </c>
      <c r="D458" s="228" t="str">
        <f t="shared" si="41"/>
        <v>3002502</v>
      </c>
      <c r="E458" s="226" t="str">
        <f t="shared" si="40"/>
        <v>2310000700</v>
      </c>
      <c r="F458" s="226" t="str">
        <f>VLOOKUP(E458,SCC_xref!$A$6:$B$39,2,FALSE)</f>
        <v>Unpermitted Fugitives</v>
      </c>
      <c r="G458" s="229">
        <v>0</v>
      </c>
      <c r="H458" s="229">
        <v>1351.8260654313187</v>
      </c>
      <c r="I458" s="229">
        <v>0</v>
      </c>
      <c r="J458" s="229">
        <v>0</v>
      </c>
      <c r="K458" s="229">
        <v>0</v>
      </c>
    </row>
    <row r="459" spans="1:11" x14ac:dyDescent="0.2">
      <c r="A459" s="226" t="str">
        <f t="shared" si="39"/>
        <v>Fugitives</v>
      </c>
      <c r="B459" s="226" t="str">
        <f>VLOOKUP(D459,fips_xref!$A$5:$C$286,2,FALSE)</f>
        <v>GARFIELD, MT_Non-Tribal</v>
      </c>
      <c r="C459" s="227" t="str">
        <f t="shared" si="35"/>
        <v>30</v>
      </c>
      <c r="D459" s="228" t="str">
        <f t="shared" si="41"/>
        <v>3003302</v>
      </c>
      <c r="E459" s="226" t="str">
        <f t="shared" si="40"/>
        <v>2310000700</v>
      </c>
      <c r="F459" s="226" t="str">
        <f>VLOOKUP(E459,SCC_xref!$A$6:$B$39,2,FALSE)</f>
        <v>Unpermitted Fugitives</v>
      </c>
      <c r="G459" s="229">
        <v>0</v>
      </c>
      <c r="H459" s="229">
        <v>11.545845398701656</v>
      </c>
      <c r="I459" s="229">
        <v>0</v>
      </c>
      <c r="J459" s="229">
        <v>0</v>
      </c>
      <c r="K459" s="229">
        <v>0</v>
      </c>
    </row>
    <row r="460" spans="1:11" x14ac:dyDescent="0.2">
      <c r="A460" s="226" t="str">
        <f t="shared" si="39"/>
        <v>Fugitives</v>
      </c>
      <c r="B460" s="226" t="str">
        <f>VLOOKUP(D460,fips_xref!$A$5:$C$286,2,FALSE)</f>
        <v>MCCONE, MT_Non-Tribal</v>
      </c>
      <c r="C460" s="227" t="str">
        <f t="shared" si="35"/>
        <v>30</v>
      </c>
      <c r="D460" s="228" t="str">
        <f t="shared" si="41"/>
        <v>3005502</v>
      </c>
      <c r="E460" s="226" t="str">
        <f t="shared" si="40"/>
        <v>2310000700</v>
      </c>
      <c r="F460" s="226" t="str">
        <f>VLOOKUP(E460,SCC_xref!$A$6:$B$39,2,FALSE)</f>
        <v>Unpermitted Fugitives</v>
      </c>
      <c r="G460" s="229">
        <v>0</v>
      </c>
      <c r="H460" s="229">
        <v>4.8107689161256895</v>
      </c>
      <c r="I460" s="229">
        <v>0</v>
      </c>
      <c r="J460" s="229">
        <v>0</v>
      </c>
      <c r="K460" s="229">
        <v>0</v>
      </c>
    </row>
    <row r="461" spans="1:11" x14ac:dyDescent="0.2">
      <c r="A461" s="226" t="str">
        <f t="shared" si="39"/>
        <v>Fugitives</v>
      </c>
      <c r="B461" s="226" t="str">
        <f>VLOOKUP(D461,fips_xref!$A$5:$C$286,2,FALSE)</f>
        <v>PRAIRIE, MT_Non-Tribal</v>
      </c>
      <c r="C461" s="227" t="str">
        <f t="shared" si="35"/>
        <v>30</v>
      </c>
      <c r="D461" s="228" t="str">
        <f t="shared" si="41"/>
        <v>3007902</v>
      </c>
      <c r="E461" s="226" t="str">
        <f t="shared" si="40"/>
        <v>2310000700</v>
      </c>
      <c r="F461" s="226" t="str">
        <f>VLOOKUP(E461,SCC_xref!$A$6:$B$39,2,FALSE)</f>
        <v>Unpermitted Fugitives</v>
      </c>
      <c r="G461" s="229">
        <v>0</v>
      </c>
      <c r="H461" s="229">
        <v>12.507999181926793</v>
      </c>
      <c r="I461" s="229">
        <v>0</v>
      </c>
      <c r="J461" s="229">
        <v>0</v>
      </c>
      <c r="K461" s="229">
        <v>0</v>
      </c>
    </row>
    <row r="462" spans="1:11" x14ac:dyDescent="0.2">
      <c r="A462" s="226" t="str">
        <f t="shared" si="39"/>
        <v>Fugitives</v>
      </c>
      <c r="B462" s="226" t="str">
        <f>VLOOKUP(D462,fips_xref!$A$5:$C$286,2,FALSE)</f>
        <v>RICHLAND, MT_Non-Tribal</v>
      </c>
      <c r="C462" s="227" t="str">
        <f t="shared" si="35"/>
        <v>30</v>
      </c>
      <c r="D462" s="228" t="str">
        <f t="shared" si="41"/>
        <v>3008302</v>
      </c>
      <c r="E462" s="226" t="str">
        <f t="shared" si="40"/>
        <v>2310000700</v>
      </c>
      <c r="F462" s="226" t="str">
        <f>VLOOKUP(E462,SCC_xref!$A$6:$B$39,2,FALSE)</f>
        <v>Unpermitted Fugitives</v>
      </c>
      <c r="G462" s="229">
        <v>0</v>
      </c>
      <c r="H462" s="229">
        <v>903.46240244840453</v>
      </c>
      <c r="I462" s="229">
        <v>0</v>
      </c>
      <c r="J462" s="229">
        <v>0</v>
      </c>
      <c r="K462" s="229">
        <v>0</v>
      </c>
    </row>
    <row r="463" spans="1:11" x14ac:dyDescent="0.2">
      <c r="A463" s="226" t="str">
        <f t="shared" si="39"/>
        <v>Fugitives</v>
      </c>
      <c r="B463" s="226" t="str">
        <f>VLOOKUP(D463,fips_xref!$A$5:$C$286,2,FALSE)</f>
        <v>ROOSEVELT, MT_Non-Tribal</v>
      </c>
      <c r="C463" s="227" t="str">
        <f t="shared" si="35"/>
        <v>30</v>
      </c>
      <c r="D463" s="228" t="str">
        <f t="shared" si="41"/>
        <v>3008502</v>
      </c>
      <c r="E463" s="226" t="str">
        <f t="shared" si="40"/>
        <v>2310000700</v>
      </c>
      <c r="F463" s="226" t="str">
        <f>VLOOKUP(E463,SCC_xref!$A$6:$B$39,2,FALSE)</f>
        <v>Unpermitted Fugitives</v>
      </c>
      <c r="G463" s="229">
        <v>0</v>
      </c>
      <c r="H463" s="229">
        <v>108.72337750444059</v>
      </c>
      <c r="I463" s="229">
        <v>0</v>
      </c>
      <c r="J463" s="229">
        <v>0</v>
      </c>
      <c r="K463" s="229">
        <v>0</v>
      </c>
    </row>
    <row r="464" spans="1:11" x14ac:dyDescent="0.2">
      <c r="A464" s="226" t="str">
        <f t="shared" si="39"/>
        <v>Fugitives</v>
      </c>
      <c r="B464" s="226" t="str">
        <f>VLOOKUP(D464,fips_xref!$A$5:$C$286,2,FALSE)</f>
        <v>SHERIDAN, MT_Non-Tribal</v>
      </c>
      <c r="C464" s="227" t="str">
        <f t="shared" si="35"/>
        <v>30</v>
      </c>
      <c r="D464" s="228" t="str">
        <f t="shared" si="41"/>
        <v>3009102</v>
      </c>
      <c r="E464" s="226" t="str">
        <f t="shared" si="40"/>
        <v>2310000700</v>
      </c>
      <c r="F464" s="226" t="str">
        <f>VLOOKUP(E464,SCC_xref!$A$6:$B$39,2,FALSE)</f>
        <v>Unpermitted Fugitives</v>
      </c>
      <c r="G464" s="229">
        <v>0</v>
      </c>
      <c r="H464" s="229">
        <v>203.01444826050411</v>
      </c>
      <c r="I464" s="229">
        <v>0</v>
      </c>
      <c r="J464" s="229">
        <v>0</v>
      </c>
      <c r="K464" s="229">
        <v>0</v>
      </c>
    </row>
    <row r="465" spans="1:11" x14ac:dyDescent="0.2">
      <c r="A465" s="226" t="str">
        <f t="shared" si="39"/>
        <v>Fugitives</v>
      </c>
      <c r="B465" s="226" t="str">
        <f>VLOOKUP(D465,fips_xref!$A$5:$C$286,2,FALSE)</f>
        <v>VALLEY, MT_Non-Tribal</v>
      </c>
      <c r="C465" s="227" t="str">
        <f t="shared" si="35"/>
        <v>30</v>
      </c>
      <c r="D465" s="228" t="str">
        <f t="shared" si="41"/>
        <v>3010502</v>
      </c>
      <c r="E465" s="226" t="str">
        <f t="shared" si="40"/>
        <v>2310000700</v>
      </c>
      <c r="F465" s="226" t="str">
        <f>VLOOKUP(E465,SCC_xref!$A$6:$B$39,2,FALSE)</f>
        <v>Unpermitted Fugitives</v>
      </c>
      <c r="G465" s="229">
        <v>0</v>
      </c>
      <c r="H465" s="229">
        <v>130.85291451861877</v>
      </c>
      <c r="I465" s="229">
        <v>0</v>
      </c>
      <c r="J465" s="229">
        <v>0</v>
      </c>
      <c r="K465" s="229">
        <v>0</v>
      </c>
    </row>
    <row r="466" spans="1:11" x14ac:dyDescent="0.2">
      <c r="A466" s="226" t="str">
        <f t="shared" si="39"/>
        <v>Fugitives</v>
      </c>
      <c r="B466" s="226" t="str">
        <f>VLOOKUP(D466,fips_xref!$A$5:$C$286,2,FALSE)</f>
        <v>WIBAUX, MT_Non-Tribal</v>
      </c>
      <c r="C466" s="227" t="str">
        <f t="shared" si="35"/>
        <v>30</v>
      </c>
      <c r="D466" s="228" t="str">
        <f t="shared" si="41"/>
        <v>3010902</v>
      </c>
      <c r="E466" s="226" t="str">
        <f t="shared" si="40"/>
        <v>2310000700</v>
      </c>
      <c r="F466" s="226" t="str">
        <f>VLOOKUP(E466,SCC_xref!$A$6:$B$39,2,FALSE)</f>
        <v>Unpermitted Fugitives</v>
      </c>
      <c r="G466" s="229">
        <v>0</v>
      </c>
      <c r="H466" s="229">
        <v>116.4206077702417</v>
      </c>
      <c r="I466" s="229">
        <v>0</v>
      </c>
      <c r="J466" s="229">
        <v>0</v>
      </c>
      <c r="K466" s="229">
        <v>0</v>
      </c>
    </row>
    <row r="467" spans="1:11" x14ac:dyDescent="0.2">
      <c r="A467" s="226" t="str">
        <f t="shared" si="39"/>
        <v>Fugitives</v>
      </c>
      <c r="B467" s="226" t="str">
        <f>VLOOKUP(D467,fips_xref!$A$5:$C$286,2,FALSE)</f>
        <v>BILLINGS, ND_Non-Tribal</v>
      </c>
      <c r="C467" s="227" t="str">
        <f t="shared" si="35"/>
        <v>38</v>
      </c>
      <c r="D467" s="228" t="str">
        <f t="shared" si="41"/>
        <v>3800702</v>
      </c>
      <c r="E467" s="226" t="str">
        <f t="shared" si="40"/>
        <v>2310000700</v>
      </c>
      <c r="F467" s="226" t="str">
        <f>VLOOKUP(E467,SCC_xref!$A$6:$B$39,2,FALSE)</f>
        <v>Unpermitted Fugitives</v>
      </c>
      <c r="G467" s="229">
        <v>0</v>
      </c>
      <c r="H467" s="229">
        <v>440.6664327171132</v>
      </c>
      <c r="I467" s="229">
        <v>0</v>
      </c>
      <c r="J467" s="229">
        <v>0</v>
      </c>
      <c r="K467" s="229">
        <v>0</v>
      </c>
    </row>
    <row r="468" spans="1:11" x14ac:dyDescent="0.2">
      <c r="A468" s="226" t="str">
        <f t="shared" si="39"/>
        <v>Fugitives</v>
      </c>
      <c r="B468" s="226" t="str">
        <f>VLOOKUP(D468,fips_xref!$A$5:$C$286,2,FALSE)</f>
        <v>BOTTINEAU, ND_Non-Tribal</v>
      </c>
      <c r="C468" s="227" t="str">
        <f t="shared" si="35"/>
        <v>38</v>
      </c>
      <c r="D468" s="228" t="str">
        <f t="shared" si="41"/>
        <v>3800902</v>
      </c>
      <c r="E468" s="226" t="str">
        <f t="shared" si="40"/>
        <v>2310000700</v>
      </c>
      <c r="F468" s="226" t="str">
        <f>VLOOKUP(E468,SCC_xref!$A$6:$B$39,2,FALSE)</f>
        <v>Unpermitted Fugitives</v>
      </c>
      <c r="G468" s="229">
        <v>0</v>
      </c>
      <c r="H468" s="229">
        <v>503.20642862674725</v>
      </c>
      <c r="I468" s="229">
        <v>0</v>
      </c>
      <c r="J468" s="229">
        <v>0</v>
      </c>
      <c r="K468" s="229">
        <v>0</v>
      </c>
    </row>
    <row r="469" spans="1:11" x14ac:dyDescent="0.2">
      <c r="A469" s="226" t="str">
        <f t="shared" si="39"/>
        <v>Fugitives</v>
      </c>
      <c r="B469" s="226" t="str">
        <f>VLOOKUP(D469,fips_xref!$A$5:$C$286,2,FALSE)</f>
        <v>BOWMAN, ND_Non-Tribal</v>
      </c>
      <c r="C469" s="227" t="str">
        <f t="shared" si="35"/>
        <v>38</v>
      </c>
      <c r="D469" s="228" t="str">
        <f t="shared" si="41"/>
        <v>3801102</v>
      </c>
      <c r="E469" s="226" t="str">
        <f t="shared" si="40"/>
        <v>2310000700</v>
      </c>
      <c r="F469" s="226" t="str">
        <f>VLOOKUP(E469,SCC_xref!$A$6:$B$39,2,FALSE)</f>
        <v>Unpermitted Fugitives</v>
      </c>
      <c r="G469" s="229">
        <v>0</v>
      </c>
      <c r="H469" s="229">
        <v>533.03319590672652</v>
      </c>
      <c r="I469" s="229">
        <v>0</v>
      </c>
      <c r="J469" s="229">
        <v>0</v>
      </c>
      <c r="K469" s="229">
        <v>0</v>
      </c>
    </row>
    <row r="470" spans="1:11" x14ac:dyDescent="0.2">
      <c r="A470" s="226" t="str">
        <f t="shared" si="39"/>
        <v>Fugitives</v>
      </c>
      <c r="B470" s="226" t="str">
        <f>VLOOKUP(D470,fips_xref!$A$5:$C$286,2,FALSE)</f>
        <v>BURKE, ND_Non-Tribal</v>
      </c>
      <c r="C470" s="227" t="str">
        <f t="shared" si="35"/>
        <v>38</v>
      </c>
      <c r="D470" s="228" t="str">
        <f t="shared" si="41"/>
        <v>3801302</v>
      </c>
      <c r="E470" s="226" t="str">
        <f t="shared" si="40"/>
        <v>2310000700</v>
      </c>
      <c r="F470" s="226" t="str">
        <f>VLOOKUP(E470,SCC_xref!$A$6:$B$39,2,FALSE)</f>
        <v>Unpermitted Fugitives</v>
      </c>
      <c r="G470" s="229">
        <v>0</v>
      </c>
      <c r="H470" s="229">
        <v>360.80766870942676</v>
      </c>
      <c r="I470" s="229">
        <v>0</v>
      </c>
      <c r="J470" s="229">
        <v>0</v>
      </c>
      <c r="K470" s="229">
        <v>0</v>
      </c>
    </row>
    <row r="471" spans="1:11" x14ac:dyDescent="0.2">
      <c r="A471" s="226" t="str">
        <f t="shared" si="39"/>
        <v>Fugitives</v>
      </c>
      <c r="B471" s="226" t="str">
        <f>VLOOKUP(D471,fips_xref!$A$5:$C$286,2,FALSE)</f>
        <v>DIVIDE, ND_Non-Tribal</v>
      </c>
      <c r="C471" s="227" t="str">
        <f t="shared" si="35"/>
        <v>38</v>
      </c>
      <c r="D471" s="228" t="str">
        <f t="shared" si="41"/>
        <v>3802302</v>
      </c>
      <c r="E471" s="226" t="str">
        <f t="shared" si="40"/>
        <v>2310000700</v>
      </c>
      <c r="F471" s="226" t="str">
        <f>VLOOKUP(E471,SCC_xref!$A$6:$B$39,2,FALSE)</f>
        <v>Unpermitted Fugitives</v>
      </c>
      <c r="G471" s="229">
        <v>0</v>
      </c>
      <c r="H471" s="229">
        <v>137.58799100119475</v>
      </c>
      <c r="I471" s="229">
        <v>0</v>
      </c>
      <c r="J471" s="229">
        <v>0</v>
      </c>
      <c r="K471" s="229">
        <v>0</v>
      </c>
    </row>
    <row r="472" spans="1:11" x14ac:dyDescent="0.2">
      <c r="A472" s="226" t="str">
        <f t="shared" si="39"/>
        <v>Fugitives</v>
      </c>
      <c r="B472" s="226" t="str">
        <f>VLOOKUP(D472,fips_xref!$A$5:$C$286,2,FALSE)</f>
        <v>DUNN, ND_Non-Tribal</v>
      </c>
      <c r="C472" s="227" t="str">
        <f t="shared" si="35"/>
        <v>38</v>
      </c>
      <c r="D472" s="228" t="str">
        <f t="shared" si="41"/>
        <v>3802502</v>
      </c>
      <c r="E472" s="226" t="str">
        <f t="shared" si="40"/>
        <v>2310000700</v>
      </c>
      <c r="F472" s="226" t="str">
        <f>VLOOKUP(E472,SCC_xref!$A$6:$B$39,2,FALSE)</f>
        <v>Unpermitted Fugitives</v>
      </c>
      <c r="G472" s="229">
        <v>0</v>
      </c>
      <c r="H472" s="229">
        <v>347.33751574427481</v>
      </c>
      <c r="I472" s="229">
        <v>0</v>
      </c>
      <c r="J472" s="229">
        <v>0</v>
      </c>
      <c r="K472" s="229">
        <v>0</v>
      </c>
    </row>
    <row r="473" spans="1:11" x14ac:dyDescent="0.2">
      <c r="A473" s="226" t="str">
        <f t="shared" si="39"/>
        <v>Fugitives</v>
      </c>
      <c r="B473" s="226" t="str">
        <f>VLOOKUP(D473,fips_xref!$A$5:$C$286,2,FALSE)</f>
        <v>GOLDEN VALLEY, ND_Non-Tribal</v>
      </c>
      <c r="C473" s="227" t="str">
        <f t="shared" si="35"/>
        <v>38</v>
      </c>
      <c r="D473" s="228" t="str">
        <f t="shared" si="41"/>
        <v>3803302</v>
      </c>
      <c r="E473" s="226" t="str">
        <f t="shared" si="40"/>
        <v>2310000700</v>
      </c>
      <c r="F473" s="226" t="str">
        <f>VLOOKUP(E473,SCC_xref!$A$6:$B$39,2,FALSE)</f>
        <v>Unpermitted Fugitives</v>
      </c>
      <c r="G473" s="229">
        <v>0</v>
      </c>
      <c r="H473" s="229">
        <v>60.615688343183692</v>
      </c>
      <c r="I473" s="229">
        <v>0</v>
      </c>
      <c r="J473" s="229">
        <v>0</v>
      </c>
      <c r="K473" s="229">
        <v>0</v>
      </c>
    </row>
    <row r="474" spans="1:11" x14ac:dyDescent="0.2">
      <c r="A474" s="226" t="str">
        <f t="shared" si="39"/>
        <v>Fugitives</v>
      </c>
      <c r="B474" s="226" t="str">
        <f>VLOOKUP(D474,fips_xref!$A$5:$C$286,2,FALSE)</f>
        <v>MC HENRY, ND_Non-Tribal</v>
      </c>
      <c r="C474" s="227" t="str">
        <f t="shared" si="35"/>
        <v>38</v>
      </c>
      <c r="D474" s="228" t="str">
        <f t="shared" si="41"/>
        <v>3804902</v>
      </c>
      <c r="E474" s="226" t="str">
        <f t="shared" si="40"/>
        <v>2310000700</v>
      </c>
      <c r="F474" s="226" t="str">
        <f>VLOOKUP(E474,SCC_xref!$A$6:$B$39,2,FALSE)</f>
        <v>Unpermitted Fugitives</v>
      </c>
      <c r="G474" s="229">
        <v>0</v>
      </c>
      <c r="H474" s="229">
        <v>16.356614314827347</v>
      </c>
      <c r="I474" s="229">
        <v>0</v>
      </c>
      <c r="J474" s="229">
        <v>0</v>
      </c>
      <c r="K474" s="229">
        <v>0</v>
      </c>
    </row>
    <row r="475" spans="1:11" x14ac:dyDescent="0.2">
      <c r="A475" s="226" t="str">
        <f t="shared" si="39"/>
        <v>Fugitives</v>
      </c>
      <c r="B475" s="226" t="str">
        <f>VLOOKUP(D475,fips_xref!$A$5:$C$286,2,FALSE)</f>
        <v>MCKENZIE, ND_Non-Tribal</v>
      </c>
      <c r="C475" s="227" t="str">
        <f t="shared" si="35"/>
        <v>38</v>
      </c>
      <c r="D475" s="228" t="str">
        <f t="shared" si="41"/>
        <v>3805302</v>
      </c>
      <c r="E475" s="226" t="str">
        <f t="shared" si="40"/>
        <v>2310000700</v>
      </c>
      <c r="F475" s="226" t="str">
        <f>VLOOKUP(E475,SCC_xref!$A$6:$B$39,2,FALSE)</f>
        <v>Unpermitted Fugitives</v>
      </c>
      <c r="G475" s="229">
        <v>0</v>
      </c>
      <c r="H475" s="229">
        <v>814.94425439169186</v>
      </c>
      <c r="I475" s="229">
        <v>0</v>
      </c>
      <c r="J475" s="229">
        <v>0</v>
      </c>
      <c r="K475" s="229">
        <v>0</v>
      </c>
    </row>
    <row r="476" spans="1:11" x14ac:dyDescent="0.2">
      <c r="A476" s="226" t="str">
        <f t="shared" si="39"/>
        <v>Fugitives</v>
      </c>
      <c r="B476" s="226" t="str">
        <f>VLOOKUP(D476,fips_xref!$A$5:$C$286,2,FALSE)</f>
        <v>MCLEAN, ND_Non-Tribal</v>
      </c>
      <c r="C476" s="227" t="str">
        <f t="shared" si="35"/>
        <v>38</v>
      </c>
      <c r="D476" s="228" t="str">
        <f t="shared" si="41"/>
        <v>3805502</v>
      </c>
      <c r="E476" s="226" t="str">
        <f t="shared" si="40"/>
        <v>2310000700</v>
      </c>
      <c r="F476" s="226" t="str">
        <f>VLOOKUP(E476,SCC_xref!$A$6:$B$39,2,FALSE)</f>
        <v>Unpermitted Fugitives</v>
      </c>
      <c r="G476" s="229">
        <v>0</v>
      </c>
      <c r="H476" s="229">
        <v>0</v>
      </c>
      <c r="I476" s="229">
        <v>0</v>
      </c>
      <c r="J476" s="229">
        <v>0</v>
      </c>
      <c r="K476" s="229">
        <v>0</v>
      </c>
    </row>
    <row r="477" spans="1:11" x14ac:dyDescent="0.2">
      <c r="A477" s="226" t="str">
        <f t="shared" si="39"/>
        <v>Fugitives</v>
      </c>
      <c r="B477" s="226" t="str">
        <f>VLOOKUP(D477,fips_xref!$A$5:$C$286,2,FALSE)</f>
        <v>MERCER, ND_Non-Tribal</v>
      </c>
      <c r="C477" s="227" t="str">
        <f t="shared" si="35"/>
        <v>38</v>
      </c>
      <c r="D477" s="228" t="str">
        <f t="shared" si="41"/>
        <v>3805702</v>
      </c>
      <c r="E477" s="226" t="str">
        <f t="shared" si="40"/>
        <v>2310000700</v>
      </c>
      <c r="F477" s="226" t="str">
        <f>VLOOKUP(E477,SCC_xref!$A$6:$B$39,2,FALSE)</f>
        <v>Unpermitted Fugitives</v>
      </c>
      <c r="G477" s="229">
        <v>0</v>
      </c>
      <c r="H477" s="229">
        <v>0.96215378322513789</v>
      </c>
      <c r="I477" s="229">
        <v>0</v>
      </c>
      <c r="J477" s="229">
        <v>0</v>
      </c>
      <c r="K477" s="229">
        <v>0</v>
      </c>
    </row>
    <row r="478" spans="1:11" x14ac:dyDescent="0.2">
      <c r="A478" s="226" t="str">
        <f t="shared" si="39"/>
        <v>Fugitives</v>
      </c>
      <c r="B478" s="226" t="str">
        <f>VLOOKUP(D478,fips_xref!$A$5:$C$286,2,FALSE)</f>
        <v>MOUNTRAIL, ND_Non-Tribal</v>
      </c>
      <c r="C478" s="227" t="str">
        <f t="shared" si="35"/>
        <v>38</v>
      </c>
      <c r="D478" s="228" t="str">
        <f t="shared" si="41"/>
        <v>3806102</v>
      </c>
      <c r="E478" s="226" t="str">
        <f t="shared" si="40"/>
        <v>2310000700</v>
      </c>
      <c r="F478" s="226" t="str">
        <f>VLOOKUP(E478,SCC_xref!$A$6:$B$39,2,FALSE)</f>
        <v>Unpermitted Fugitives</v>
      </c>
      <c r="G478" s="229">
        <v>0</v>
      </c>
      <c r="H478" s="229">
        <v>382.9372057236049</v>
      </c>
      <c r="I478" s="229">
        <v>0</v>
      </c>
      <c r="J478" s="229">
        <v>0</v>
      </c>
      <c r="K478" s="229">
        <v>0</v>
      </c>
    </row>
    <row r="479" spans="1:11" x14ac:dyDescent="0.2">
      <c r="A479" s="226" t="str">
        <f t="shared" si="39"/>
        <v>Fugitives</v>
      </c>
      <c r="B479" s="226" t="str">
        <f>VLOOKUP(D479,fips_xref!$A$5:$C$286,2,FALSE)</f>
        <v>RENVILLE, ND_Non-Tribal</v>
      </c>
      <c r="C479" s="227" t="str">
        <f t="shared" si="35"/>
        <v>38</v>
      </c>
      <c r="D479" s="228" t="str">
        <f t="shared" si="41"/>
        <v>3807502</v>
      </c>
      <c r="E479" s="226" t="str">
        <f t="shared" si="40"/>
        <v>2310000700</v>
      </c>
      <c r="F479" s="226" t="str">
        <f>VLOOKUP(E479,SCC_xref!$A$6:$B$39,2,FALSE)</f>
        <v>Unpermitted Fugitives</v>
      </c>
      <c r="G479" s="229">
        <v>0</v>
      </c>
      <c r="H479" s="229">
        <v>279.98675091851516</v>
      </c>
      <c r="I479" s="229">
        <v>0</v>
      </c>
      <c r="J479" s="229">
        <v>0</v>
      </c>
      <c r="K479" s="229">
        <v>0</v>
      </c>
    </row>
    <row r="480" spans="1:11" x14ac:dyDescent="0.2">
      <c r="A480" s="226" t="str">
        <f t="shared" si="39"/>
        <v>Fugitives</v>
      </c>
      <c r="B480" s="226" t="str">
        <f>VLOOKUP(D480,fips_xref!$A$5:$C$286,2,FALSE)</f>
        <v>SLOPE, ND_Non-Tribal</v>
      </c>
      <c r="C480" s="227" t="str">
        <f t="shared" si="35"/>
        <v>38</v>
      </c>
      <c r="D480" s="228" t="str">
        <f t="shared" si="41"/>
        <v>3808702</v>
      </c>
      <c r="E480" s="226" t="str">
        <f t="shared" si="40"/>
        <v>2310000700</v>
      </c>
      <c r="F480" s="226" t="str">
        <f>VLOOKUP(E480,SCC_xref!$A$6:$B$39,2,FALSE)</f>
        <v>Unpermitted Fugitives</v>
      </c>
      <c r="G480" s="229">
        <v>0</v>
      </c>
      <c r="H480" s="229">
        <v>20.205229447727898</v>
      </c>
      <c r="I480" s="229">
        <v>0</v>
      </c>
      <c r="J480" s="229">
        <v>0</v>
      </c>
      <c r="K480" s="229">
        <v>0</v>
      </c>
    </row>
    <row r="481" spans="1:14" x14ac:dyDescent="0.2">
      <c r="A481" s="226" t="str">
        <f t="shared" si="39"/>
        <v>Fugitives</v>
      </c>
      <c r="B481" s="226" t="str">
        <f>VLOOKUP(D481,fips_xref!$A$5:$C$286,2,FALSE)</f>
        <v>STARK, ND_Non-Tribal</v>
      </c>
      <c r="C481" s="227" t="str">
        <f t="shared" si="35"/>
        <v>38</v>
      </c>
      <c r="D481" s="228" t="str">
        <f t="shared" si="41"/>
        <v>3808902</v>
      </c>
      <c r="E481" s="226" t="str">
        <f t="shared" si="40"/>
        <v>2310000700</v>
      </c>
      <c r="F481" s="226" t="str">
        <f>VLOOKUP(E481,SCC_xref!$A$6:$B$39,2,FALSE)</f>
        <v>Unpermitted Fugitives</v>
      </c>
      <c r="G481" s="229">
        <v>0</v>
      </c>
      <c r="H481" s="229">
        <v>68.312918608984788</v>
      </c>
      <c r="I481" s="229">
        <v>0</v>
      </c>
      <c r="J481" s="229">
        <v>0</v>
      </c>
      <c r="K481" s="229">
        <v>0</v>
      </c>
    </row>
    <row r="482" spans="1:14" x14ac:dyDescent="0.2">
      <c r="A482" s="226" t="str">
        <f t="shared" si="39"/>
        <v>Fugitives</v>
      </c>
      <c r="B482" s="226" t="str">
        <f>VLOOKUP(D482,fips_xref!$A$5:$C$286,2,FALSE)</f>
        <v>WARD, ND_Non-Tribal</v>
      </c>
      <c r="C482" s="227" t="str">
        <f t="shared" si="35"/>
        <v>38</v>
      </c>
      <c r="D482" s="228" t="str">
        <f t="shared" si="41"/>
        <v>3810102</v>
      </c>
      <c r="E482" s="226" t="str">
        <f t="shared" si="40"/>
        <v>2310000700</v>
      </c>
      <c r="F482" s="226" t="str">
        <f>VLOOKUP(E482,SCC_xref!$A$6:$B$39,2,FALSE)</f>
        <v>Unpermitted Fugitives</v>
      </c>
      <c r="G482" s="229">
        <v>0</v>
      </c>
      <c r="H482" s="229">
        <v>15.394460531602206</v>
      </c>
      <c r="I482" s="229">
        <v>0</v>
      </c>
      <c r="J482" s="229">
        <v>0</v>
      </c>
      <c r="K482" s="229">
        <v>0</v>
      </c>
    </row>
    <row r="483" spans="1:14" x14ac:dyDescent="0.2">
      <c r="A483" s="226" t="str">
        <f t="shared" si="39"/>
        <v>Fugitives</v>
      </c>
      <c r="B483" s="226" t="str">
        <f>VLOOKUP(D483,fips_xref!$A$5:$C$286,2,FALSE)</f>
        <v>WILLIAMS, ND_Non-Tribal</v>
      </c>
      <c r="C483" s="227" t="str">
        <f t="shared" si="35"/>
        <v>38</v>
      </c>
      <c r="D483" s="228" t="str">
        <f t="shared" si="41"/>
        <v>3810502</v>
      </c>
      <c r="E483" s="226" t="str">
        <f t="shared" si="40"/>
        <v>2310000700</v>
      </c>
      <c r="F483" s="226" t="str">
        <f>VLOOKUP(E483,SCC_xref!$A$6:$B$39,2,FALSE)</f>
        <v>Unpermitted Fugitives</v>
      </c>
      <c r="G483" s="229">
        <v>0</v>
      </c>
      <c r="H483" s="229">
        <v>449.32581676613944</v>
      </c>
      <c r="I483" s="229">
        <v>0</v>
      </c>
      <c r="J483" s="229">
        <v>0</v>
      </c>
      <c r="K483" s="229">
        <v>0</v>
      </c>
    </row>
    <row r="484" spans="1:14" x14ac:dyDescent="0.2">
      <c r="A484" s="226" t="str">
        <f t="shared" si="39"/>
        <v>Fugitives</v>
      </c>
      <c r="B484" s="226" t="str">
        <f>VLOOKUP(D484,fips_xref!$A$5:$C$286,2,FALSE)</f>
        <v>HARDING, SD_Non-Tribal</v>
      </c>
      <c r="C484" s="227" t="str">
        <f t="shared" ref="C484:C485" si="42">LEFT(D484,2)</f>
        <v>46</v>
      </c>
      <c r="D484" s="228" t="str">
        <f t="shared" si="41"/>
        <v>4606302</v>
      </c>
      <c r="E484" s="226" t="str">
        <f t="shared" si="40"/>
        <v>2310000700</v>
      </c>
      <c r="F484" s="226" t="str">
        <f>VLOOKUP(E484,SCC_xref!$A$6:$B$39,2,FALSE)</f>
        <v>Unpermitted Fugitives</v>
      </c>
      <c r="G484" s="229">
        <v>0</v>
      </c>
      <c r="H484" s="229">
        <v>203.01444826050411</v>
      </c>
      <c r="I484" s="229">
        <v>0</v>
      </c>
      <c r="J484" s="229">
        <v>0</v>
      </c>
      <c r="K484" s="229">
        <v>0</v>
      </c>
    </row>
    <row r="485" spans="1:14" x14ac:dyDescent="0.2">
      <c r="A485" s="226" t="str">
        <f t="shared" si="39"/>
        <v>Fugitives</v>
      </c>
      <c r="B485" s="226" t="str">
        <f>VLOOKUP(D485,fips_xref!$A$5:$C$286,2,FALSE)</f>
        <v>BUTTE, SD_Non-Tribal</v>
      </c>
      <c r="C485" s="227" t="str">
        <f t="shared" si="42"/>
        <v>46</v>
      </c>
      <c r="D485" s="228" t="str">
        <f t="shared" si="41"/>
        <v>4601902</v>
      </c>
      <c r="E485" s="226" t="str">
        <f t="shared" si="40"/>
        <v>2310000700</v>
      </c>
      <c r="F485" s="226" t="str">
        <f>VLOOKUP(E485,SCC_xref!$A$6:$B$39,2,FALSE)</f>
        <v>Unpermitted Fugitives</v>
      </c>
      <c r="G485" s="229">
        <v>0</v>
      </c>
      <c r="H485" s="229">
        <v>0</v>
      </c>
      <c r="I485" s="229">
        <v>0</v>
      </c>
      <c r="J485" s="229">
        <v>0</v>
      </c>
      <c r="K485" s="229">
        <v>0</v>
      </c>
    </row>
    <row r="486" spans="1:14" s="32" customFormat="1" x14ac:dyDescent="0.2">
      <c r="A486" s="32" t="s">
        <v>15682</v>
      </c>
      <c r="B486" s="33" t="str">
        <f>VLOOKUP(D486,fips_xref!$A$5:$C$286,2,FALSE)</f>
        <v>CARTER, MT</v>
      </c>
      <c r="C486" s="34" t="str">
        <f t="shared" si="16"/>
        <v>30</v>
      </c>
      <c r="D486" s="202">
        <f>fips_xref!A5</f>
        <v>30011</v>
      </c>
      <c r="E486" s="32" t="str">
        <f>SCC_xref!$A$6</f>
        <v>2310000100</v>
      </c>
      <c r="F486" s="32" t="str">
        <f>VLOOKUP(E486,SCC_xref!$A$6:$B$39,2,FALSE)</f>
        <v>Heaters</v>
      </c>
      <c r="G486" s="64">
        <v>1.4454892785170781</v>
      </c>
      <c r="H486" s="64">
        <v>7.950191031843927E-2</v>
      </c>
      <c r="I486" s="64">
        <v>1.2142109939543455</v>
      </c>
      <c r="J486" s="64">
        <v>8.6729356711024667E-3</v>
      </c>
      <c r="K486" s="64">
        <v>0.10985718516729789</v>
      </c>
      <c r="M486" s="175"/>
      <c r="N486" s="176"/>
    </row>
    <row r="487" spans="1:14" s="32" customFormat="1" x14ac:dyDescent="0.2">
      <c r="A487" s="32" t="s">
        <v>15682</v>
      </c>
      <c r="B487" s="33" t="str">
        <f>VLOOKUP(D487,fips_xref!$A$5:$C$286,2,FALSE)</f>
        <v>CUSTER, MT</v>
      </c>
      <c r="C487" s="34" t="str">
        <f t="shared" si="16"/>
        <v>30</v>
      </c>
      <c r="D487" s="202">
        <f>fips_xref!A6</f>
        <v>30017</v>
      </c>
      <c r="E487" s="32" t="str">
        <f>SCC_xref!$A$6</f>
        <v>2310000100</v>
      </c>
      <c r="F487" s="32" t="str">
        <f>VLOOKUP(E487,SCC_xref!$A$6:$B$39,2,FALSE)</f>
        <v>Heaters</v>
      </c>
      <c r="G487" s="64">
        <v>0.24091487975284634</v>
      </c>
      <c r="H487" s="64">
        <v>1.3250318386406544E-2</v>
      </c>
      <c r="I487" s="64">
        <v>0.20236849899239093</v>
      </c>
      <c r="J487" s="64">
        <v>1.4454892785170776E-3</v>
      </c>
      <c r="K487" s="64">
        <v>1.8309530861216318E-2</v>
      </c>
      <c r="M487" s="175"/>
      <c r="N487" s="176"/>
    </row>
    <row r="488" spans="1:14" s="32" customFormat="1" x14ac:dyDescent="0.2">
      <c r="A488" s="32" t="s">
        <v>15682</v>
      </c>
      <c r="B488" s="33" t="str">
        <f>VLOOKUP(D488,fips_xref!$A$5:$C$286,2,FALSE)</f>
        <v>DANIELS, MT</v>
      </c>
      <c r="C488" s="34" t="str">
        <f t="shared" si="16"/>
        <v>30</v>
      </c>
      <c r="D488" s="202">
        <f>fips_xref!A7</f>
        <v>30019</v>
      </c>
      <c r="E488" s="32" t="str">
        <f>SCC_xref!$A$6</f>
        <v>2310000100</v>
      </c>
      <c r="F488" s="32" t="str">
        <f>VLOOKUP(E488,SCC_xref!$A$6:$B$39,2,FALSE)</f>
        <v>Heaters</v>
      </c>
      <c r="G488" s="64">
        <v>0.24091487975284634</v>
      </c>
      <c r="H488" s="64">
        <v>1.3250318386406544E-2</v>
      </c>
      <c r="I488" s="64">
        <v>0.20236849899239093</v>
      </c>
      <c r="J488" s="64">
        <v>1.4454892785170776E-3</v>
      </c>
      <c r="K488" s="64">
        <v>1.8309530861216318E-2</v>
      </c>
      <c r="M488" s="175"/>
      <c r="N488" s="176"/>
    </row>
    <row r="489" spans="1:14" s="32" customFormat="1" x14ac:dyDescent="0.2">
      <c r="A489" s="32" t="s">
        <v>15682</v>
      </c>
      <c r="B489" s="33" t="str">
        <f>VLOOKUP(D489,fips_xref!$A$5:$C$286,2,FALSE)</f>
        <v>DAWSON, MT</v>
      </c>
      <c r="C489" s="34" t="str">
        <f t="shared" si="16"/>
        <v>30</v>
      </c>
      <c r="D489" s="202">
        <f>fips_xref!A8</f>
        <v>30021</v>
      </c>
      <c r="E489" s="32" t="str">
        <f>SCC_xref!$A$6</f>
        <v>2310000100</v>
      </c>
      <c r="F489" s="32" t="str">
        <f>VLOOKUP(E489,SCC_xref!$A$6:$B$39,2,FALSE)</f>
        <v>Heaters</v>
      </c>
      <c r="G489" s="64">
        <v>5.1395174347273889</v>
      </c>
      <c r="H489" s="64">
        <v>0.28267345891000628</v>
      </c>
      <c r="I489" s="64">
        <v>4.3171946451710053</v>
      </c>
      <c r="J489" s="64">
        <v>3.0837104608364325E-2</v>
      </c>
      <c r="K489" s="64">
        <v>0.39060332503928141</v>
      </c>
      <c r="M489" s="175"/>
      <c r="N489" s="176"/>
    </row>
    <row r="490" spans="1:14" s="32" customFormat="1" x14ac:dyDescent="0.2">
      <c r="A490" s="32" t="s">
        <v>15682</v>
      </c>
      <c r="B490" s="33" t="str">
        <f>VLOOKUP(D490,fips_xref!$A$5:$C$286,2,FALSE)</f>
        <v>FALLON, MT</v>
      </c>
      <c r="C490" s="34" t="str">
        <f t="shared" si="16"/>
        <v>30</v>
      </c>
      <c r="D490" s="202">
        <f>fips_xref!A9</f>
        <v>30025</v>
      </c>
      <c r="E490" s="32" t="str">
        <f>SCC_xref!$A$6</f>
        <v>2310000100</v>
      </c>
      <c r="F490" s="32" t="str">
        <f>VLOOKUP(E490,SCC_xref!$A$6:$B$39,2,FALSE)</f>
        <v>Heaters</v>
      </c>
      <c r="G490" s="64">
        <v>112.8284686842497</v>
      </c>
      <c r="H490" s="64">
        <v>6.2055657776337307</v>
      </c>
      <c r="I490" s="64">
        <v>94.775913694769741</v>
      </c>
      <c r="J490" s="64">
        <v>0.67697081210549803</v>
      </c>
      <c r="K490" s="64">
        <v>8.5749636200029737</v>
      </c>
      <c r="M490" s="175"/>
      <c r="N490" s="176"/>
    </row>
    <row r="491" spans="1:14" s="32" customFormat="1" x14ac:dyDescent="0.2">
      <c r="A491" s="32" t="s">
        <v>15682</v>
      </c>
      <c r="B491" s="33" t="str">
        <f>VLOOKUP(D491,fips_xref!$A$5:$C$286,2,FALSE)</f>
        <v>GARFIELD, MT</v>
      </c>
      <c r="C491" s="34" t="str">
        <f t="shared" si="16"/>
        <v>30</v>
      </c>
      <c r="D491" s="202">
        <f>fips_xref!A10</f>
        <v>30033</v>
      </c>
      <c r="E491" s="32" t="str">
        <f>SCC_xref!$A$6</f>
        <v>2310000100</v>
      </c>
      <c r="F491" s="32" t="str">
        <f>VLOOKUP(E491,SCC_xref!$A$6:$B$39,2,FALSE)</f>
        <v>Heaters</v>
      </c>
      <c r="G491" s="64">
        <v>0.96365951901138536</v>
      </c>
      <c r="H491" s="64">
        <v>5.3001273545626178E-2</v>
      </c>
      <c r="I491" s="64">
        <v>0.80947399596956371</v>
      </c>
      <c r="J491" s="64">
        <v>5.7819571140683102E-3</v>
      </c>
      <c r="K491" s="64">
        <v>7.3238123444865272E-2</v>
      </c>
      <c r="M491" s="175"/>
      <c r="N491" s="176"/>
    </row>
    <row r="492" spans="1:14" s="32" customFormat="1" x14ac:dyDescent="0.2">
      <c r="A492" s="32" t="s">
        <v>15682</v>
      </c>
      <c r="B492" s="33" t="str">
        <f>VLOOKUP(D492,fips_xref!$A$5:$C$286,2,FALSE)</f>
        <v>MCCONE, MT</v>
      </c>
      <c r="C492" s="34" t="str">
        <f t="shared" si="16"/>
        <v>30</v>
      </c>
      <c r="D492" s="202">
        <f>fips_xref!A11</f>
        <v>30055</v>
      </c>
      <c r="E492" s="32" t="str">
        <f>SCC_xref!$A$6</f>
        <v>2310000100</v>
      </c>
      <c r="F492" s="32" t="str">
        <f>VLOOKUP(E492,SCC_xref!$A$6:$B$39,2,FALSE)</f>
        <v>Heaters</v>
      </c>
      <c r="G492" s="64">
        <v>0.40152479958807719</v>
      </c>
      <c r="H492" s="64">
        <v>2.2083863977344239E-2</v>
      </c>
      <c r="I492" s="64">
        <v>0.33728083165398481</v>
      </c>
      <c r="J492" s="64">
        <v>2.4091487975284628E-3</v>
      </c>
      <c r="K492" s="64">
        <v>3.0515884768693862E-2</v>
      </c>
      <c r="M492" s="175"/>
      <c r="N492" s="176"/>
    </row>
    <row r="493" spans="1:14" s="32" customFormat="1" x14ac:dyDescent="0.2">
      <c r="A493" s="32" t="s">
        <v>15682</v>
      </c>
      <c r="B493" s="33" t="str">
        <f>VLOOKUP(D493,fips_xref!$A$5:$C$286,2,FALSE)</f>
        <v>PRAIRIE, MT</v>
      </c>
      <c r="C493" s="34" t="str">
        <f t="shared" si="16"/>
        <v>30</v>
      </c>
      <c r="D493" s="202">
        <f>fips_xref!A12</f>
        <v>30079</v>
      </c>
      <c r="E493" s="32" t="str">
        <f>SCC_xref!$A$6</f>
        <v>2310000100</v>
      </c>
      <c r="F493" s="32" t="str">
        <f>VLOOKUP(E493,SCC_xref!$A$6:$B$39,2,FALSE)</f>
        <v>Heaters</v>
      </c>
      <c r="G493" s="64">
        <v>1.0439644789290008</v>
      </c>
      <c r="H493" s="64">
        <v>5.7418046341095028E-2</v>
      </c>
      <c r="I493" s="64">
        <v>0.87693016230036058</v>
      </c>
      <c r="J493" s="64">
        <v>6.2637868735740043E-3</v>
      </c>
      <c r="K493" s="64">
        <v>7.9341300398604042E-2</v>
      </c>
      <c r="M493" s="175"/>
      <c r="N493" s="176"/>
    </row>
    <row r="494" spans="1:14" s="32" customFormat="1" x14ac:dyDescent="0.2">
      <c r="A494" s="32" t="s">
        <v>15682</v>
      </c>
      <c r="B494" s="33" t="str">
        <f>VLOOKUP(D494,fips_xref!$A$5:$C$286,2,FALSE)</f>
        <v>RICHLAND, MT</v>
      </c>
      <c r="C494" s="34" t="str">
        <f t="shared" si="16"/>
        <v>30</v>
      </c>
      <c r="D494" s="202">
        <f>fips_xref!A13</f>
        <v>30083</v>
      </c>
      <c r="E494" s="32" t="str">
        <f>SCC_xref!$A$6</f>
        <v>2310000100</v>
      </c>
      <c r="F494" s="32" t="str">
        <f>VLOOKUP(E494,SCC_xref!$A$6:$B$39,2,FALSE)</f>
        <v>Heaters</v>
      </c>
      <c r="G494" s="64">
        <v>75.406357362640904</v>
      </c>
      <c r="H494" s="64">
        <v>4.1473496549452484</v>
      </c>
      <c r="I494" s="64">
        <v>63.341340184618353</v>
      </c>
      <c r="J494" s="64">
        <v>0.45243814417584532</v>
      </c>
      <c r="K494" s="64">
        <v>5.7308831595607073</v>
      </c>
      <c r="M494" s="175"/>
      <c r="N494" s="176"/>
    </row>
    <row r="495" spans="1:14" s="32" customFormat="1" x14ac:dyDescent="0.2">
      <c r="A495" s="32" t="s">
        <v>15682</v>
      </c>
      <c r="B495" s="33" t="str">
        <f>VLOOKUP(D495,fips_xref!$A$5:$C$286,2,FALSE)</f>
        <v>ROOSEVELT, MT</v>
      </c>
      <c r="C495" s="34" t="str">
        <f t="shared" si="16"/>
        <v>30</v>
      </c>
      <c r="D495" s="202">
        <f>fips_xref!A14</f>
        <v>30085</v>
      </c>
      <c r="E495" s="32" t="str">
        <f>SCC_xref!$A$6</f>
        <v>2310000100</v>
      </c>
      <c r="F495" s="32" t="str">
        <f>VLOOKUP(E495,SCC_xref!$A$6:$B$39,2,FALSE)</f>
        <v>Heaters</v>
      </c>
      <c r="G495" s="64">
        <v>14.454892785170781</v>
      </c>
      <c r="H495" s="64">
        <v>0.79501910318439273</v>
      </c>
      <c r="I495" s="64">
        <v>12.142109939543456</v>
      </c>
      <c r="J495" s="64">
        <v>8.6729356711024663E-2</v>
      </c>
      <c r="K495" s="64">
        <v>1.0985718516729792</v>
      </c>
      <c r="M495" s="175"/>
      <c r="N495" s="176"/>
    </row>
    <row r="496" spans="1:14" s="32" customFormat="1" x14ac:dyDescent="0.2">
      <c r="A496" s="32" t="s">
        <v>15682</v>
      </c>
      <c r="B496" s="33" t="str">
        <f>VLOOKUP(D496,fips_xref!$A$5:$C$286,2,FALSE)</f>
        <v>SHERIDAN, MT</v>
      </c>
      <c r="C496" s="34" t="str">
        <f t="shared" si="16"/>
        <v>30</v>
      </c>
      <c r="D496" s="203">
        <f>fips_xref!A15</f>
        <v>30091</v>
      </c>
      <c r="E496" s="32" t="str">
        <f>SCC_xref!$A$6</f>
        <v>2310000100</v>
      </c>
      <c r="F496" s="32" t="str">
        <f>VLOOKUP(E496,SCC_xref!$A$6:$B$39,2,FALSE)</f>
        <v>Heaters</v>
      </c>
      <c r="G496" s="64">
        <v>17.024651502534475</v>
      </c>
      <c r="H496" s="64">
        <v>0.93635583263939592</v>
      </c>
      <c r="I496" s="64">
        <v>14.300707262128959</v>
      </c>
      <c r="J496" s="64">
        <v>0.10214790901520683</v>
      </c>
      <c r="K496" s="64">
        <v>1.2938735141926199</v>
      </c>
      <c r="M496" s="175"/>
      <c r="N496" s="176"/>
    </row>
    <row r="497" spans="1:14" s="32" customFormat="1" x14ac:dyDescent="0.2">
      <c r="A497" s="32" t="s">
        <v>15682</v>
      </c>
      <c r="B497" s="33" t="str">
        <f>VLOOKUP(D497,fips_xref!$A$5:$C$286,2,FALSE)</f>
        <v>VALLEY, MT</v>
      </c>
      <c r="C497" s="34" t="str">
        <f t="shared" si="16"/>
        <v>30</v>
      </c>
      <c r="D497" s="203">
        <f>fips_xref!A16</f>
        <v>30105</v>
      </c>
      <c r="E497" s="32" t="str">
        <f>SCC_xref!$A$6</f>
        <v>2310000100</v>
      </c>
      <c r="F497" s="32" t="str">
        <f>VLOOKUP(E497,SCC_xref!$A$6:$B$39,2,FALSE)</f>
        <v>Heaters</v>
      </c>
      <c r="G497" s="64">
        <v>14.29428286533555</v>
      </c>
      <c r="H497" s="64">
        <v>0.78618555759345499</v>
      </c>
      <c r="I497" s="64">
        <v>12.00719760688186</v>
      </c>
      <c r="J497" s="64">
        <v>8.5765697192013282E-2</v>
      </c>
      <c r="K497" s="64">
        <v>1.0863654977655015</v>
      </c>
      <c r="M497" s="175"/>
      <c r="N497" s="176"/>
    </row>
    <row r="498" spans="1:14" s="32" customFormat="1" x14ac:dyDescent="0.2">
      <c r="A498" s="32" t="s">
        <v>15682</v>
      </c>
      <c r="B498" s="33" t="str">
        <f>VLOOKUP(D498,fips_xref!$A$5:$C$286,2,FALSE)</f>
        <v>WIBAUX, MT</v>
      </c>
      <c r="C498" s="34" t="str">
        <f t="shared" si="16"/>
        <v>30</v>
      </c>
      <c r="D498" s="203">
        <f>fips_xref!A17</f>
        <v>30109</v>
      </c>
      <c r="E498" s="32" t="str">
        <f>SCC_xref!$A$6</f>
        <v>2310000100</v>
      </c>
      <c r="F498" s="32" t="str">
        <f>VLOOKUP(E498,SCC_xref!$A$6:$B$39,2,FALSE)</f>
        <v>Heaters</v>
      </c>
      <c r="G498" s="64">
        <v>9.7169001500314707</v>
      </c>
      <c r="H498" s="64">
        <v>0.53442950825173063</v>
      </c>
      <c r="I498" s="64">
        <v>8.1621961260264335</v>
      </c>
      <c r="J498" s="64">
        <v>5.8301400900188802E-2</v>
      </c>
      <c r="K498" s="64">
        <v>0.73848441140239152</v>
      </c>
      <c r="M498" s="175"/>
      <c r="N498" s="176"/>
    </row>
    <row r="499" spans="1:14" s="32" customFormat="1" x14ac:dyDescent="0.2">
      <c r="A499" s="32" t="s">
        <v>15682</v>
      </c>
      <c r="B499" s="33" t="str">
        <f>VLOOKUP(D499,fips_xref!$A$5:$C$286,2,FALSE)</f>
        <v>BILLINGS, ND</v>
      </c>
      <c r="C499" s="34" t="str">
        <f t="shared" si="16"/>
        <v>38</v>
      </c>
      <c r="D499" s="203">
        <f>fips_xref!A18</f>
        <v>38007</v>
      </c>
      <c r="E499" s="32" t="str">
        <f>SCC_xref!$A$6</f>
        <v>2310000100</v>
      </c>
      <c r="F499" s="32" t="str">
        <f>VLOOKUP(E499,SCC_xref!$A$6:$B$39,2,FALSE)</f>
        <v>Heaters</v>
      </c>
      <c r="G499" s="64">
        <v>36.779671642267871</v>
      </c>
      <c r="H499" s="64">
        <v>2.0228819403247327</v>
      </c>
      <c r="I499" s="64">
        <v>30.894924179505011</v>
      </c>
      <c r="J499" s="64">
        <v>0.22067802985360721</v>
      </c>
      <c r="K499" s="64">
        <v>2.7952550448123579</v>
      </c>
      <c r="M499" s="175"/>
      <c r="N499" s="176"/>
    </row>
    <row r="500" spans="1:14" s="32" customFormat="1" x14ac:dyDescent="0.2">
      <c r="A500" s="32" t="s">
        <v>15682</v>
      </c>
      <c r="B500" s="33" t="str">
        <f>VLOOKUP(D500,fips_xref!$A$5:$C$286,2,FALSE)</f>
        <v>BOTTINEAU, ND</v>
      </c>
      <c r="C500" s="34" t="str">
        <f t="shared" si="16"/>
        <v>38</v>
      </c>
      <c r="D500" s="203">
        <f>fips_xref!A19</f>
        <v>38009</v>
      </c>
      <c r="E500" s="32" t="str">
        <f>SCC_xref!$A$6</f>
        <v>2310000100</v>
      </c>
      <c r="F500" s="32" t="str">
        <f>VLOOKUP(E500,SCC_xref!$A$6:$B$39,2,FALSE)</f>
        <v>Heaters</v>
      </c>
      <c r="G500" s="64">
        <v>41.999494036912878</v>
      </c>
      <c r="H500" s="64">
        <v>2.3099721720302075</v>
      </c>
      <c r="I500" s="64">
        <v>35.279574991006818</v>
      </c>
      <c r="J500" s="64">
        <v>0.25199696422147722</v>
      </c>
      <c r="K500" s="64">
        <v>3.1919615468053784</v>
      </c>
      <c r="M500" s="175"/>
      <c r="N500" s="176"/>
    </row>
    <row r="501" spans="1:14" s="32" customFormat="1" x14ac:dyDescent="0.2">
      <c r="A501" s="32" t="s">
        <v>15682</v>
      </c>
      <c r="B501" s="33" t="str">
        <f>VLOOKUP(D501,fips_xref!$A$5:$C$286,2,FALSE)</f>
        <v>BOWMAN, ND</v>
      </c>
      <c r="C501" s="34" t="str">
        <f t="shared" si="16"/>
        <v>38</v>
      </c>
      <c r="D501" s="203">
        <f>fips_xref!A20</f>
        <v>38011</v>
      </c>
      <c r="E501" s="32" t="str">
        <f>SCC_xref!$A$6</f>
        <v>2310000100</v>
      </c>
      <c r="F501" s="32" t="str">
        <f>VLOOKUP(E501,SCC_xref!$A$6:$B$39,2,FALSE)</f>
        <v>Heaters</v>
      </c>
      <c r="G501" s="64">
        <v>44.488947794358957</v>
      </c>
      <c r="H501" s="64">
        <v>2.446892128689742</v>
      </c>
      <c r="I501" s="64">
        <v>37.370716147261525</v>
      </c>
      <c r="J501" s="64">
        <v>0.2669336867661537</v>
      </c>
      <c r="K501" s="64">
        <v>3.3811600323712803</v>
      </c>
      <c r="M501" s="175"/>
      <c r="N501" s="176"/>
    </row>
    <row r="502" spans="1:14" s="32" customFormat="1" x14ac:dyDescent="0.2">
      <c r="A502" s="32" t="s">
        <v>15682</v>
      </c>
      <c r="B502" s="33" t="str">
        <f>VLOOKUP(D502,fips_xref!$A$5:$C$286,2,FALSE)</f>
        <v>BURKE, ND</v>
      </c>
      <c r="C502" s="34" t="str">
        <f t="shared" si="16"/>
        <v>38</v>
      </c>
      <c r="D502" s="203">
        <f>fips_xref!A21</f>
        <v>38013</v>
      </c>
      <c r="E502" s="32" t="str">
        <f>SCC_xref!$A$6</f>
        <v>2310000100</v>
      </c>
      <c r="F502" s="32" t="str">
        <f>VLOOKUP(E502,SCC_xref!$A$6:$B$39,2,FALSE)</f>
        <v>Heaters</v>
      </c>
      <c r="G502" s="64">
        <v>30.114359969105795</v>
      </c>
      <c r="H502" s="64">
        <v>1.656289798300818</v>
      </c>
      <c r="I502" s="64">
        <v>25.296062374048862</v>
      </c>
      <c r="J502" s="64">
        <v>0.18068615981463473</v>
      </c>
      <c r="K502" s="64">
        <v>2.2886913576520396</v>
      </c>
      <c r="M502" s="175"/>
      <c r="N502" s="176"/>
    </row>
    <row r="503" spans="1:14" s="32" customFormat="1" x14ac:dyDescent="0.2">
      <c r="A503" s="32" t="s">
        <v>15682</v>
      </c>
      <c r="B503" s="33" t="str">
        <f>VLOOKUP(D503,fips_xref!$A$5:$C$286,2,FALSE)</f>
        <v>DIVIDE, ND</v>
      </c>
      <c r="C503" s="34" t="str">
        <f t="shared" si="16"/>
        <v>38</v>
      </c>
      <c r="D503" s="203">
        <f>fips_xref!A22</f>
        <v>38023</v>
      </c>
      <c r="E503" s="32" t="str">
        <f>SCC_xref!$A$6</f>
        <v>2310000100</v>
      </c>
      <c r="F503" s="32" t="str">
        <f>VLOOKUP(E503,SCC_xref!$A$6:$B$39,2,FALSE)</f>
        <v>Heaters</v>
      </c>
      <c r="G503" s="64">
        <v>11.483609268219011</v>
      </c>
      <c r="H503" s="64">
        <v>0.63159850975204523</v>
      </c>
      <c r="I503" s="64">
        <v>9.6462317853039679</v>
      </c>
      <c r="J503" s="64">
        <v>6.890165560931405E-2</v>
      </c>
      <c r="K503" s="64">
        <v>0.87275430438464441</v>
      </c>
      <c r="M503" s="175"/>
      <c r="N503" s="176"/>
    </row>
    <row r="504" spans="1:14" s="32" customFormat="1" x14ac:dyDescent="0.2">
      <c r="A504" s="32" t="s">
        <v>15682</v>
      </c>
      <c r="B504" s="33" t="str">
        <f>VLOOKUP(D504,fips_xref!$A$5:$C$286,2,FALSE)</f>
        <v>DUNN, ND</v>
      </c>
      <c r="C504" s="34" t="str">
        <f t="shared" si="16"/>
        <v>38</v>
      </c>
      <c r="D504" s="203">
        <f>fips_xref!A23</f>
        <v>38025</v>
      </c>
      <c r="E504" s="32" t="str">
        <f>SCC_xref!$A$6</f>
        <v>2310000100</v>
      </c>
      <c r="F504" s="32" t="str">
        <f>VLOOKUP(E504,SCC_xref!$A$6:$B$39,2,FALSE)</f>
        <v>Heaters</v>
      </c>
      <c r="G504" s="64">
        <v>30.917409568281947</v>
      </c>
      <c r="H504" s="64">
        <v>1.7004575262555066</v>
      </c>
      <c r="I504" s="64">
        <v>25.970624037356831</v>
      </c>
      <c r="J504" s="64">
        <v>0.18550445740969163</v>
      </c>
      <c r="K504" s="64">
        <v>2.3497231271894274</v>
      </c>
      <c r="M504" s="175"/>
      <c r="N504" s="176"/>
    </row>
    <row r="505" spans="1:14" s="32" customFormat="1" x14ac:dyDescent="0.2">
      <c r="A505" s="32" t="s">
        <v>15682</v>
      </c>
      <c r="B505" s="33" t="str">
        <f>VLOOKUP(D505,fips_xref!$A$5:$C$286,2,FALSE)</f>
        <v>GOLDEN VALLEY, ND</v>
      </c>
      <c r="C505" s="34" t="str">
        <f t="shared" si="16"/>
        <v>38</v>
      </c>
      <c r="D505" s="203">
        <f>fips_xref!A24</f>
        <v>38033</v>
      </c>
      <c r="E505" s="32" t="str">
        <f>SCC_xref!$A$6</f>
        <v>2310000100</v>
      </c>
      <c r="F505" s="32" t="str">
        <f>VLOOKUP(E505,SCC_xref!$A$6:$B$39,2,FALSE)</f>
        <v>Heaters</v>
      </c>
      <c r="G505" s="64">
        <v>5.0592124748097733</v>
      </c>
      <c r="H505" s="64">
        <v>0.27825668611453747</v>
      </c>
      <c r="I505" s="64">
        <v>4.2497384788402099</v>
      </c>
      <c r="J505" s="64">
        <v>3.0355274848858631E-2</v>
      </c>
      <c r="K505" s="64">
        <v>0.38450014808554267</v>
      </c>
      <c r="M505" s="175"/>
      <c r="N505" s="176"/>
    </row>
    <row r="506" spans="1:14" s="32" customFormat="1" x14ac:dyDescent="0.2">
      <c r="A506" s="32" t="s">
        <v>15682</v>
      </c>
      <c r="B506" s="33" t="str">
        <f>VLOOKUP(D506,fips_xref!$A$5:$C$286,2,FALSE)</f>
        <v>MC HENRY, ND</v>
      </c>
      <c r="C506" s="34" t="str">
        <f t="shared" si="16"/>
        <v>38</v>
      </c>
      <c r="D506" s="203">
        <f>fips_xref!A25</f>
        <v>38049</v>
      </c>
      <c r="E506" s="32" t="str">
        <f>SCC_xref!$A$6</f>
        <v>2310000100</v>
      </c>
      <c r="F506" s="32" t="str">
        <f>VLOOKUP(E506,SCC_xref!$A$6:$B$39,2,FALSE)</f>
        <v>Heaters</v>
      </c>
      <c r="G506" s="64">
        <v>1.3651843185994625</v>
      </c>
      <c r="H506" s="64">
        <v>7.5085137522970427E-2</v>
      </c>
      <c r="I506" s="64">
        <v>1.1467548276235486</v>
      </c>
      <c r="J506" s="64">
        <v>8.1911059115967726E-3</v>
      </c>
      <c r="K506" s="64">
        <v>0.10375400821355914</v>
      </c>
      <c r="M506" s="175"/>
      <c r="N506" s="176"/>
    </row>
    <row r="507" spans="1:14" s="32" customFormat="1" x14ac:dyDescent="0.2">
      <c r="A507" s="32" t="s">
        <v>15682</v>
      </c>
      <c r="B507" s="33" t="str">
        <f>VLOOKUP(D507,fips_xref!$A$5:$C$286,2,FALSE)</f>
        <v>MCKENZIE, ND</v>
      </c>
      <c r="C507" s="34" t="str">
        <f t="shared" si="16"/>
        <v>38</v>
      </c>
      <c r="D507" s="203">
        <f>fips_xref!A26</f>
        <v>38053</v>
      </c>
      <c r="E507" s="32" t="str">
        <f>SCC_xref!$A$6</f>
        <v>2310000100</v>
      </c>
      <c r="F507" s="32" t="str">
        <f>VLOOKUP(E507,SCC_xref!$A$6:$B$39,2,FALSE)</f>
        <v>Heaters</v>
      </c>
      <c r="G507" s="64">
        <v>69.704705208490211</v>
      </c>
      <c r="H507" s="64">
        <v>3.8337587864669604</v>
      </c>
      <c r="I507" s="64">
        <v>58.551952375131776</v>
      </c>
      <c r="J507" s="64">
        <v>0.41822823125094116</v>
      </c>
      <c r="K507" s="64">
        <v>5.2975575958452543</v>
      </c>
      <c r="M507" s="175"/>
      <c r="N507" s="176"/>
    </row>
    <row r="508" spans="1:14" s="32" customFormat="1" x14ac:dyDescent="0.2">
      <c r="A508" s="32" t="s">
        <v>15682</v>
      </c>
      <c r="B508" s="33" t="str">
        <f>VLOOKUP(D508,fips_xref!$A$5:$C$286,2,FALSE)</f>
        <v>MCLEAN, ND</v>
      </c>
      <c r="C508" s="34" t="str">
        <f t="shared" si="16"/>
        <v>38</v>
      </c>
      <c r="D508" s="203">
        <f>fips_xref!A27</f>
        <v>38055</v>
      </c>
      <c r="E508" s="32" t="str">
        <f>SCC_xref!$A$6</f>
        <v>2310000100</v>
      </c>
      <c r="F508" s="32" t="str">
        <f>VLOOKUP(E508,SCC_xref!$A$6:$B$39,2,FALSE)</f>
        <v>Heaters</v>
      </c>
      <c r="G508" s="64">
        <v>1.3651843185994625</v>
      </c>
      <c r="H508" s="64">
        <v>7.5085137522970427E-2</v>
      </c>
      <c r="I508" s="64">
        <v>1.1467548276235486</v>
      </c>
      <c r="J508" s="64">
        <v>8.1911059115967726E-3</v>
      </c>
      <c r="K508" s="64">
        <v>0.10375400821355914</v>
      </c>
      <c r="M508" s="175"/>
      <c r="N508" s="176"/>
    </row>
    <row r="509" spans="1:14" s="32" customFormat="1" x14ac:dyDescent="0.2">
      <c r="A509" s="32" t="s">
        <v>15682</v>
      </c>
      <c r="B509" s="33" t="str">
        <f>VLOOKUP(D509,fips_xref!$A$5:$C$286,2,FALSE)</f>
        <v>MERCER, ND</v>
      </c>
      <c r="C509" s="34" t="str">
        <f t="shared" si="16"/>
        <v>38</v>
      </c>
      <c r="D509" s="203">
        <f>fips_xref!A28</f>
        <v>38057</v>
      </c>
      <c r="E509" s="32" t="str">
        <f>SCC_xref!$A$6</f>
        <v>2310000100</v>
      </c>
      <c r="F509" s="32" t="str">
        <f>VLOOKUP(E509,SCC_xref!$A$6:$B$39,2,FALSE)</f>
        <v>Heaters</v>
      </c>
      <c r="G509" s="64">
        <v>8.0304959917615451E-2</v>
      </c>
      <c r="H509" s="64">
        <v>4.4167727954688481E-3</v>
      </c>
      <c r="I509" s="64">
        <v>6.7456166330796957E-2</v>
      </c>
      <c r="J509" s="64">
        <v>4.8182975950569257E-4</v>
      </c>
      <c r="K509" s="64">
        <v>6.1031769537387721E-3</v>
      </c>
      <c r="M509" s="175"/>
      <c r="N509" s="176"/>
    </row>
    <row r="510" spans="1:14" s="32" customFormat="1" x14ac:dyDescent="0.2">
      <c r="A510" s="32" t="s">
        <v>15682</v>
      </c>
      <c r="B510" s="33" t="str">
        <f>VLOOKUP(D510,fips_xref!$A$5:$C$286,2,FALSE)</f>
        <v>MOUNTRAIL, ND</v>
      </c>
      <c r="C510" s="34" t="str">
        <f t="shared" si="16"/>
        <v>38</v>
      </c>
      <c r="D510" s="203">
        <f>fips_xref!A29</f>
        <v>38061</v>
      </c>
      <c r="E510" s="32" t="str">
        <f>SCC_xref!$A$6</f>
        <v>2310000100</v>
      </c>
      <c r="F510" s="32" t="str">
        <f>VLOOKUP(E510,SCC_xref!$A$6:$B$39,2,FALSE)</f>
        <v>Heaters</v>
      </c>
      <c r="G510" s="64">
        <v>40.95552955798388</v>
      </c>
      <c r="H510" s="64">
        <v>2.2525541256891124</v>
      </c>
      <c r="I510" s="64">
        <v>34.402644828706457</v>
      </c>
      <c r="J510" s="64">
        <v>0.24573317734790323</v>
      </c>
      <c r="K510" s="64">
        <v>3.1126202464067738</v>
      </c>
      <c r="M510" s="175"/>
      <c r="N510" s="176"/>
    </row>
    <row r="511" spans="1:14" s="32" customFormat="1" x14ac:dyDescent="0.2">
      <c r="A511" s="32" t="s">
        <v>15682</v>
      </c>
      <c r="B511" s="33" t="str">
        <f>VLOOKUP(D511,fips_xref!$A$5:$C$286,2,FALSE)</f>
        <v>RENVILLE, ND</v>
      </c>
      <c r="C511" s="34" t="str">
        <f t="shared" si="16"/>
        <v>38</v>
      </c>
      <c r="D511" s="203">
        <f>fips_xref!A30</f>
        <v>38075</v>
      </c>
      <c r="E511" s="32" t="str">
        <f>SCC_xref!$A$6</f>
        <v>2310000100</v>
      </c>
      <c r="F511" s="32" t="str">
        <f>VLOOKUP(E511,SCC_xref!$A$6:$B$39,2,FALSE)</f>
        <v>Heaters</v>
      </c>
      <c r="G511" s="64">
        <v>23.368743336026096</v>
      </c>
      <c r="H511" s="64">
        <v>1.2852808834814349</v>
      </c>
      <c r="I511" s="64">
        <v>19.62974440226192</v>
      </c>
      <c r="J511" s="64">
        <v>0.14021246001615653</v>
      </c>
      <c r="K511" s="64">
        <v>1.7760244935379828</v>
      </c>
      <c r="M511" s="175"/>
      <c r="N511" s="176"/>
    </row>
    <row r="512" spans="1:14" s="32" customFormat="1" x14ac:dyDescent="0.2">
      <c r="A512" s="32" t="s">
        <v>15682</v>
      </c>
      <c r="B512" s="33" t="str">
        <f>VLOOKUP(D512,fips_xref!$A$5:$C$286,2,FALSE)</f>
        <v>SLOPE, ND</v>
      </c>
      <c r="C512" s="34" t="str">
        <f t="shared" si="16"/>
        <v>38</v>
      </c>
      <c r="D512" s="203">
        <f>fips_xref!A31</f>
        <v>38087</v>
      </c>
      <c r="E512" s="32" t="str">
        <f>SCC_xref!$A$6</f>
        <v>2310000100</v>
      </c>
      <c r="F512" s="32" t="str">
        <f>VLOOKUP(E512,SCC_xref!$A$6:$B$39,2,FALSE)</f>
        <v>Heaters</v>
      </c>
      <c r="G512" s="64">
        <v>1.6864041582699245</v>
      </c>
      <c r="H512" s="64">
        <v>9.2752228704845813E-2</v>
      </c>
      <c r="I512" s="64">
        <v>1.4165794929467366</v>
      </c>
      <c r="J512" s="64">
        <v>1.0118424949619545E-2</v>
      </c>
      <c r="K512" s="64">
        <v>0.12816671602851423</v>
      </c>
      <c r="M512" s="175"/>
      <c r="N512" s="176"/>
    </row>
    <row r="513" spans="1:14" s="32" customFormat="1" x14ac:dyDescent="0.2">
      <c r="A513" s="32" t="s">
        <v>15682</v>
      </c>
      <c r="B513" s="33" t="str">
        <f>VLOOKUP(D513,fips_xref!$A$5:$C$286,2,FALSE)</f>
        <v>STARK, ND</v>
      </c>
      <c r="C513" s="34" t="str">
        <f t="shared" si="16"/>
        <v>38</v>
      </c>
      <c r="D513" s="203">
        <f>fips_xref!A32</f>
        <v>38089</v>
      </c>
      <c r="E513" s="32" t="str">
        <f>SCC_xref!$A$6</f>
        <v>2310000100</v>
      </c>
      <c r="F513" s="32" t="str">
        <f>VLOOKUP(E513,SCC_xref!$A$6:$B$39,2,FALSE)</f>
        <v>Heaters</v>
      </c>
      <c r="G513" s="64">
        <v>5.7016521541506959</v>
      </c>
      <c r="H513" s="64">
        <v>0.31359086847828821</v>
      </c>
      <c r="I513" s="64">
        <v>4.7893878094865849</v>
      </c>
      <c r="J513" s="64">
        <v>3.4209912924904176E-2</v>
      </c>
      <c r="K513" s="64">
        <v>0.43332556371545278</v>
      </c>
      <c r="M513" s="175"/>
      <c r="N513" s="176"/>
    </row>
    <row r="514" spans="1:14" s="32" customFormat="1" x14ac:dyDescent="0.2">
      <c r="A514" s="32" t="s">
        <v>15682</v>
      </c>
      <c r="B514" s="33" t="str">
        <f>VLOOKUP(D514,fips_xref!$A$5:$C$286,2,FALSE)</f>
        <v>WARD, ND</v>
      </c>
      <c r="C514" s="34" t="str">
        <f t="shared" si="16"/>
        <v>38</v>
      </c>
      <c r="D514" s="203">
        <f>fips_xref!A33</f>
        <v>38101</v>
      </c>
      <c r="E514" s="32" t="str">
        <f>SCC_xref!$A$6</f>
        <v>2310000100</v>
      </c>
      <c r="F514" s="32" t="str">
        <f>VLOOKUP(E514,SCC_xref!$A$6:$B$39,2,FALSE)</f>
        <v>Heaters</v>
      </c>
      <c r="G514" s="64">
        <v>1.2848793586818472</v>
      </c>
      <c r="H514" s="64">
        <v>7.066836472750157E-2</v>
      </c>
      <c r="I514" s="64">
        <v>1.0792986612927513</v>
      </c>
      <c r="J514" s="64">
        <v>7.7092761520910812E-3</v>
      </c>
      <c r="K514" s="64">
        <v>9.7650831259820353E-2</v>
      </c>
      <c r="M514" s="175"/>
      <c r="N514" s="176"/>
    </row>
    <row r="515" spans="1:14" s="32" customFormat="1" x14ac:dyDescent="0.2">
      <c r="A515" s="32" t="s">
        <v>15682</v>
      </c>
      <c r="B515" s="33" t="str">
        <f>VLOOKUP(D515,fips_xref!$A$5:$C$286,2,FALSE)</f>
        <v>WILLIAMS, ND</v>
      </c>
      <c r="C515" s="34" t="str">
        <f t="shared" si="16"/>
        <v>38</v>
      </c>
      <c r="D515" s="203">
        <f>fips_xref!A34</f>
        <v>38105</v>
      </c>
      <c r="E515" s="32" t="str">
        <f>SCC_xref!$A$6</f>
        <v>2310000100</v>
      </c>
      <c r="F515" s="32" t="str">
        <f>VLOOKUP(E515,SCC_xref!$A$6:$B$39,2,FALSE)</f>
        <v>Heaters</v>
      </c>
      <c r="G515" s="64">
        <v>37.502416281526415</v>
      </c>
      <c r="H515" s="64">
        <v>2.0626328954839521</v>
      </c>
      <c r="I515" s="64">
        <v>31.502029676482188</v>
      </c>
      <c r="J515" s="64">
        <v>0.22501449768915843</v>
      </c>
      <c r="K515" s="64">
        <v>2.850183637396007</v>
      </c>
      <c r="M515" s="175"/>
      <c r="N515" s="176"/>
    </row>
    <row r="516" spans="1:14" s="32" customFormat="1" x14ac:dyDescent="0.2">
      <c r="A516" s="32" t="s">
        <v>15682</v>
      </c>
      <c r="B516" s="33" t="str">
        <f>VLOOKUP(D516,fips_xref!$A$5:$C$286,2,FALSE)</f>
        <v>HARDING, SD</v>
      </c>
      <c r="C516" s="34" t="str">
        <f t="shared" ref="C516:C579" si="43">LEFT(D516,2)</f>
        <v>46</v>
      </c>
      <c r="D516" s="203">
        <f>fips_xref!A35</f>
        <v>46063</v>
      </c>
      <c r="E516" s="32" t="str">
        <f>SCC_xref!$A$6</f>
        <v>2310000100</v>
      </c>
      <c r="F516" s="32" t="str">
        <f>VLOOKUP(E516,SCC_xref!$A$6:$B$39,2,FALSE)</f>
        <v>Heaters</v>
      </c>
      <c r="G516" s="64">
        <v>16.944346542616859</v>
      </c>
      <c r="H516" s="64">
        <v>0.931939059843927</v>
      </c>
      <c r="I516" s="64">
        <v>14.233251095798162</v>
      </c>
      <c r="J516" s="64">
        <v>0.10166607925570113</v>
      </c>
      <c r="K516" s="64">
        <v>1.2877703372388809</v>
      </c>
      <c r="M516" s="175"/>
      <c r="N516" s="176"/>
    </row>
    <row r="517" spans="1:14" s="32" customFormat="1" x14ac:dyDescent="0.2">
      <c r="A517" s="32" t="s">
        <v>15682</v>
      </c>
      <c r="B517" s="33" t="str">
        <f>VLOOKUP(D517,fips_xref!$A$5:$C$286,2,FALSE)</f>
        <v>BUTTE, SD</v>
      </c>
      <c r="C517" s="34" t="str">
        <f t="shared" si="43"/>
        <v>46</v>
      </c>
      <c r="D517" s="203">
        <f>fips_xref!A36</f>
        <v>46019</v>
      </c>
      <c r="E517" s="32" t="str">
        <f>SCC_xref!$A$6</f>
        <v>2310000100</v>
      </c>
      <c r="F517" s="32" t="str">
        <f>VLOOKUP(E517,SCC_xref!$A$6:$B$39,2,FALSE)</f>
        <v>Heaters</v>
      </c>
      <c r="G517" s="64">
        <v>0</v>
      </c>
      <c r="H517" s="64">
        <v>0</v>
      </c>
      <c r="I517" s="64">
        <v>0</v>
      </c>
      <c r="J517" s="64">
        <v>0</v>
      </c>
      <c r="K517" s="64">
        <v>0</v>
      </c>
      <c r="M517" s="175"/>
      <c r="N517" s="176"/>
    </row>
    <row r="518" spans="1:14" x14ac:dyDescent="0.2">
      <c r="A518" s="221" t="str">
        <f>A486</f>
        <v>Heaters</v>
      </c>
      <c r="B518" s="221" t="str">
        <f>VLOOKUP(D518,fips_xref!$A$5:$C$286,2,FALSE)</f>
        <v>CARTER, MT_Tribal</v>
      </c>
      <c r="C518" s="222" t="str">
        <f t="shared" si="43"/>
        <v>30</v>
      </c>
      <c r="D518" s="223" t="str">
        <f>D486&amp;"01"</f>
        <v>3001101</v>
      </c>
      <c r="E518" s="221" t="str">
        <f>E486</f>
        <v>2310000100</v>
      </c>
      <c r="F518" s="221" t="str">
        <f>VLOOKUP(E518,SCC_xref!$A$6:$B$39,2,FALSE)</f>
        <v>Heaters</v>
      </c>
      <c r="G518" s="224">
        <v>0</v>
      </c>
      <c r="H518" s="224">
        <v>0</v>
      </c>
      <c r="I518" s="224">
        <v>0</v>
      </c>
      <c r="J518" s="224">
        <v>0</v>
      </c>
      <c r="K518" s="224">
        <v>0</v>
      </c>
      <c r="M518" s="175"/>
    </row>
    <row r="519" spans="1:14" x14ac:dyDescent="0.2">
      <c r="A519" s="221" t="str">
        <f t="shared" ref="A519:A549" si="44">A487</f>
        <v>Heaters</v>
      </c>
      <c r="B519" s="221" t="str">
        <f>VLOOKUP(D519,fips_xref!$A$5:$C$286,2,FALSE)</f>
        <v>CUSTER, MT_Tribal</v>
      </c>
      <c r="C519" s="222" t="str">
        <f t="shared" si="43"/>
        <v>30</v>
      </c>
      <c r="D519" s="223" t="str">
        <f t="shared" ref="D519:D549" si="45">D487&amp;"01"</f>
        <v>3001701</v>
      </c>
      <c r="E519" s="221" t="str">
        <f t="shared" ref="E519:E549" si="46">E487</f>
        <v>2310000100</v>
      </c>
      <c r="F519" s="221" t="str">
        <f>VLOOKUP(E519,SCC_xref!$A$6:$B$39,2,FALSE)</f>
        <v>Heaters</v>
      </c>
      <c r="G519" s="224">
        <v>0</v>
      </c>
      <c r="H519" s="224">
        <v>0</v>
      </c>
      <c r="I519" s="224">
        <v>0</v>
      </c>
      <c r="J519" s="224">
        <v>0</v>
      </c>
      <c r="K519" s="224">
        <v>0</v>
      </c>
      <c r="M519" s="175"/>
    </row>
    <row r="520" spans="1:14" x14ac:dyDescent="0.2">
      <c r="A520" s="221" t="str">
        <f t="shared" si="44"/>
        <v>Heaters</v>
      </c>
      <c r="B520" s="221" t="str">
        <f>VLOOKUP(D520,fips_xref!$A$5:$C$286,2,FALSE)</f>
        <v>DANIELS, MT_Tribal</v>
      </c>
      <c r="C520" s="222" t="str">
        <f t="shared" si="43"/>
        <v>30</v>
      </c>
      <c r="D520" s="223" t="str">
        <f t="shared" si="45"/>
        <v>3001901</v>
      </c>
      <c r="E520" s="221" t="str">
        <f t="shared" si="46"/>
        <v>2310000100</v>
      </c>
      <c r="F520" s="221" t="str">
        <f>VLOOKUP(E520,SCC_xref!$A$6:$B$39,2,FALSE)</f>
        <v>Heaters</v>
      </c>
      <c r="G520" s="224">
        <v>0.16060991983523087</v>
      </c>
      <c r="H520" s="224">
        <v>8.8335455909376963E-3</v>
      </c>
      <c r="I520" s="224">
        <v>0.13491233266159394</v>
      </c>
      <c r="J520" s="224">
        <v>9.6365951901138504E-4</v>
      </c>
      <c r="K520" s="224">
        <v>1.2206353907477544E-2</v>
      </c>
      <c r="M520" s="175"/>
    </row>
    <row r="521" spans="1:14" x14ac:dyDescent="0.2">
      <c r="A521" s="221" t="str">
        <f t="shared" si="44"/>
        <v>Heaters</v>
      </c>
      <c r="B521" s="221" t="str">
        <f>VLOOKUP(D521,fips_xref!$A$5:$C$286,2,FALSE)</f>
        <v>DAWSON, MT_Tribal</v>
      </c>
      <c r="C521" s="222" t="str">
        <f t="shared" si="43"/>
        <v>30</v>
      </c>
      <c r="D521" s="223" t="str">
        <f t="shared" si="45"/>
        <v>3002101</v>
      </c>
      <c r="E521" s="221" t="str">
        <f t="shared" si="46"/>
        <v>2310000100</v>
      </c>
      <c r="F521" s="221" t="str">
        <f>VLOOKUP(E521,SCC_xref!$A$6:$B$39,2,FALSE)</f>
        <v>Heaters</v>
      </c>
      <c r="G521" s="224">
        <v>0</v>
      </c>
      <c r="H521" s="224">
        <v>0</v>
      </c>
      <c r="I521" s="224">
        <v>0</v>
      </c>
      <c r="J521" s="224">
        <v>0</v>
      </c>
      <c r="K521" s="224">
        <v>0</v>
      </c>
      <c r="M521" s="175"/>
    </row>
    <row r="522" spans="1:14" x14ac:dyDescent="0.2">
      <c r="A522" s="221" t="str">
        <f t="shared" si="44"/>
        <v>Heaters</v>
      </c>
      <c r="B522" s="221" t="str">
        <f>VLOOKUP(D522,fips_xref!$A$5:$C$286,2,FALSE)</f>
        <v>FALLON, MT_Tribal</v>
      </c>
      <c r="C522" s="222" t="str">
        <f t="shared" si="43"/>
        <v>30</v>
      </c>
      <c r="D522" s="223" t="str">
        <f t="shared" si="45"/>
        <v>3002501</v>
      </c>
      <c r="E522" s="221" t="str">
        <f t="shared" si="46"/>
        <v>2310000100</v>
      </c>
      <c r="F522" s="221" t="str">
        <f>VLOOKUP(E522,SCC_xref!$A$6:$B$39,2,FALSE)</f>
        <v>Heaters</v>
      </c>
      <c r="G522" s="224">
        <v>0</v>
      </c>
      <c r="H522" s="224">
        <v>0</v>
      </c>
      <c r="I522" s="224">
        <v>0</v>
      </c>
      <c r="J522" s="224">
        <v>0</v>
      </c>
      <c r="K522" s="224">
        <v>0</v>
      </c>
      <c r="M522" s="175"/>
    </row>
    <row r="523" spans="1:14" x14ac:dyDescent="0.2">
      <c r="A523" s="221" t="str">
        <f t="shared" si="44"/>
        <v>Heaters</v>
      </c>
      <c r="B523" s="221" t="str">
        <f>VLOOKUP(D523,fips_xref!$A$5:$C$286,2,FALSE)</f>
        <v>GARFIELD, MT_Tribal</v>
      </c>
      <c r="C523" s="222" t="str">
        <f t="shared" si="43"/>
        <v>30</v>
      </c>
      <c r="D523" s="223" t="str">
        <f t="shared" si="45"/>
        <v>3003301</v>
      </c>
      <c r="E523" s="221" t="str">
        <f t="shared" si="46"/>
        <v>2310000100</v>
      </c>
      <c r="F523" s="221" t="str">
        <f>VLOOKUP(E523,SCC_xref!$A$6:$B$39,2,FALSE)</f>
        <v>Heaters</v>
      </c>
      <c r="G523" s="224">
        <v>0</v>
      </c>
      <c r="H523" s="224">
        <v>0</v>
      </c>
      <c r="I523" s="224">
        <v>0</v>
      </c>
      <c r="J523" s="224">
        <v>0</v>
      </c>
      <c r="K523" s="224">
        <v>0</v>
      </c>
      <c r="M523" s="175"/>
    </row>
    <row r="524" spans="1:14" x14ac:dyDescent="0.2">
      <c r="A524" s="221" t="str">
        <f t="shared" si="44"/>
        <v>Heaters</v>
      </c>
      <c r="B524" s="221" t="str">
        <f>VLOOKUP(D524,fips_xref!$A$5:$C$286,2,FALSE)</f>
        <v>MCCONE, MT_Tribal</v>
      </c>
      <c r="C524" s="222" t="str">
        <f t="shared" si="43"/>
        <v>30</v>
      </c>
      <c r="D524" s="223" t="str">
        <f t="shared" si="45"/>
        <v>3005501</v>
      </c>
      <c r="E524" s="221" t="str">
        <f t="shared" si="46"/>
        <v>2310000100</v>
      </c>
      <c r="F524" s="221" t="str">
        <f>VLOOKUP(E524,SCC_xref!$A$6:$B$39,2,FALSE)</f>
        <v>Heaters</v>
      </c>
      <c r="G524" s="224">
        <v>0</v>
      </c>
      <c r="H524" s="224">
        <v>0</v>
      </c>
      <c r="I524" s="224">
        <v>0</v>
      </c>
      <c r="J524" s="224">
        <v>0</v>
      </c>
      <c r="K524" s="224">
        <v>0</v>
      </c>
      <c r="M524" s="175"/>
    </row>
    <row r="525" spans="1:14" x14ac:dyDescent="0.2">
      <c r="A525" s="221" t="str">
        <f t="shared" si="44"/>
        <v>Heaters</v>
      </c>
      <c r="B525" s="221" t="str">
        <f>VLOOKUP(D525,fips_xref!$A$5:$C$286,2,FALSE)</f>
        <v>PRAIRIE, MT_Tribal</v>
      </c>
      <c r="C525" s="222" t="str">
        <f t="shared" si="43"/>
        <v>30</v>
      </c>
      <c r="D525" s="223" t="str">
        <f t="shared" si="45"/>
        <v>3007901</v>
      </c>
      <c r="E525" s="221" t="str">
        <f t="shared" si="46"/>
        <v>2310000100</v>
      </c>
      <c r="F525" s="221" t="str">
        <f>VLOOKUP(E525,SCC_xref!$A$6:$B$39,2,FALSE)</f>
        <v>Heaters</v>
      </c>
      <c r="G525" s="224">
        <v>0</v>
      </c>
      <c r="H525" s="224">
        <v>0</v>
      </c>
      <c r="I525" s="224">
        <v>0</v>
      </c>
      <c r="J525" s="224">
        <v>0</v>
      </c>
      <c r="K525" s="224">
        <v>0</v>
      </c>
      <c r="M525" s="175"/>
    </row>
    <row r="526" spans="1:14" x14ac:dyDescent="0.2">
      <c r="A526" s="221" t="str">
        <f t="shared" si="44"/>
        <v>Heaters</v>
      </c>
      <c r="B526" s="221" t="str">
        <f>VLOOKUP(D526,fips_xref!$A$5:$C$286,2,FALSE)</f>
        <v>RICHLAND, MT_Tribal</v>
      </c>
      <c r="C526" s="222" t="str">
        <f t="shared" si="43"/>
        <v>30</v>
      </c>
      <c r="D526" s="223" t="str">
        <f t="shared" si="45"/>
        <v>3008301</v>
      </c>
      <c r="E526" s="221" t="str">
        <f t="shared" si="46"/>
        <v>2310000100</v>
      </c>
      <c r="F526" s="221" t="str">
        <f>VLOOKUP(E526,SCC_xref!$A$6:$B$39,2,FALSE)</f>
        <v>Heaters</v>
      </c>
      <c r="G526" s="224">
        <v>0</v>
      </c>
      <c r="H526" s="224">
        <v>0</v>
      </c>
      <c r="I526" s="224">
        <v>0</v>
      </c>
      <c r="J526" s="224">
        <v>0</v>
      </c>
      <c r="K526" s="224">
        <v>0</v>
      </c>
      <c r="M526" s="175"/>
    </row>
    <row r="527" spans="1:14" x14ac:dyDescent="0.2">
      <c r="A527" s="221" t="str">
        <f t="shared" si="44"/>
        <v>Heaters</v>
      </c>
      <c r="B527" s="221" t="str">
        <f>VLOOKUP(D527,fips_xref!$A$5:$C$286,2,FALSE)</f>
        <v>ROOSEVELT, MT_Tribal</v>
      </c>
      <c r="C527" s="222" t="str">
        <f t="shared" si="43"/>
        <v>30</v>
      </c>
      <c r="D527" s="223" t="str">
        <f t="shared" si="45"/>
        <v>3008501</v>
      </c>
      <c r="E527" s="221" t="str">
        <f t="shared" si="46"/>
        <v>2310000100</v>
      </c>
      <c r="F527" s="221" t="str">
        <f>VLOOKUP(E527,SCC_xref!$A$6:$B$39,2,FALSE)</f>
        <v>Heaters</v>
      </c>
      <c r="G527" s="224">
        <v>5.3804323144802355</v>
      </c>
      <c r="H527" s="224">
        <v>0.29592377729641284</v>
      </c>
      <c r="I527" s="224">
        <v>4.5195631441633974</v>
      </c>
      <c r="J527" s="224">
        <v>3.22825938868814E-2</v>
      </c>
      <c r="K527" s="224">
        <v>0.40891285590049781</v>
      </c>
      <c r="M527" s="175"/>
    </row>
    <row r="528" spans="1:14" x14ac:dyDescent="0.2">
      <c r="A528" s="221" t="str">
        <f t="shared" si="44"/>
        <v>Heaters</v>
      </c>
      <c r="B528" s="221" t="str">
        <f>VLOOKUP(D528,fips_xref!$A$5:$C$286,2,FALSE)</f>
        <v>SHERIDAN, MT_Tribal</v>
      </c>
      <c r="C528" s="222" t="str">
        <f t="shared" si="43"/>
        <v>30</v>
      </c>
      <c r="D528" s="223" t="str">
        <f t="shared" si="45"/>
        <v>3009101</v>
      </c>
      <c r="E528" s="221" t="str">
        <f t="shared" si="46"/>
        <v>2310000100</v>
      </c>
      <c r="F528" s="221" t="str">
        <f>VLOOKUP(E528,SCC_xref!$A$6:$B$39,2,FALSE)</f>
        <v>Heaters</v>
      </c>
      <c r="G528" s="224">
        <v>8.0304959917615451E-2</v>
      </c>
      <c r="H528" s="224">
        <v>4.4167727954688481E-3</v>
      </c>
      <c r="I528" s="224">
        <v>6.7456166330796971E-2</v>
      </c>
      <c r="J528" s="224">
        <v>4.8182975950569257E-4</v>
      </c>
      <c r="K528" s="224">
        <v>6.1031769537387729E-3</v>
      </c>
      <c r="M528" s="175"/>
    </row>
    <row r="529" spans="1:13" x14ac:dyDescent="0.2">
      <c r="A529" s="221" t="str">
        <f t="shared" si="44"/>
        <v>Heaters</v>
      </c>
      <c r="B529" s="221" t="str">
        <f>VLOOKUP(D529,fips_xref!$A$5:$C$286,2,FALSE)</f>
        <v>VALLEY, MT_Tribal</v>
      </c>
      <c r="C529" s="222" t="str">
        <f t="shared" si="43"/>
        <v>30</v>
      </c>
      <c r="D529" s="223" t="str">
        <f t="shared" si="45"/>
        <v>3010501</v>
      </c>
      <c r="E529" s="221" t="str">
        <f t="shared" si="46"/>
        <v>2310000100</v>
      </c>
      <c r="F529" s="221" t="str">
        <f>VLOOKUP(E529,SCC_xref!$A$6:$B$39,2,FALSE)</f>
        <v>Heaters</v>
      </c>
      <c r="G529" s="224">
        <v>3.3728083165398486</v>
      </c>
      <c r="H529" s="224">
        <v>0.18550445740969163</v>
      </c>
      <c r="I529" s="224">
        <v>2.8331589858934727</v>
      </c>
      <c r="J529" s="224">
        <v>2.0236849899239087E-2</v>
      </c>
      <c r="K529" s="224">
        <v>0.25633343205702847</v>
      </c>
      <c r="M529" s="175"/>
    </row>
    <row r="530" spans="1:13" x14ac:dyDescent="0.2">
      <c r="A530" s="221" t="str">
        <f t="shared" si="44"/>
        <v>Heaters</v>
      </c>
      <c r="B530" s="221" t="str">
        <f>VLOOKUP(D530,fips_xref!$A$5:$C$286,2,FALSE)</f>
        <v>WIBAUX, MT_Tribal</v>
      </c>
      <c r="C530" s="222" t="str">
        <f t="shared" si="43"/>
        <v>30</v>
      </c>
      <c r="D530" s="223" t="str">
        <f t="shared" si="45"/>
        <v>3010901</v>
      </c>
      <c r="E530" s="221" t="str">
        <f t="shared" si="46"/>
        <v>2310000100</v>
      </c>
      <c r="F530" s="221" t="str">
        <f>VLOOKUP(E530,SCC_xref!$A$6:$B$39,2,FALSE)</f>
        <v>Heaters</v>
      </c>
      <c r="G530" s="224">
        <v>0</v>
      </c>
      <c r="H530" s="224">
        <v>0</v>
      </c>
      <c r="I530" s="224">
        <v>0</v>
      </c>
      <c r="J530" s="224">
        <v>0</v>
      </c>
      <c r="K530" s="224">
        <v>0</v>
      </c>
      <c r="M530" s="175"/>
    </row>
    <row r="531" spans="1:13" x14ac:dyDescent="0.2">
      <c r="A531" s="221" t="str">
        <f t="shared" si="44"/>
        <v>Heaters</v>
      </c>
      <c r="B531" s="221" t="str">
        <f>VLOOKUP(D531,fips_xref!$A$5:$C$286,2,FALSE)</f>
        <v>BILLINGS, ND_Tribal</v>
      </c>
      <c r="C531" s="222" t="str">
        <f t="shared" si="43"/>
        <v>38</v>
      </c>
      <c r="D531" s="223" t="str">
        <f t="shared" si="45"/>
        <v>3800701</v>
      </c>
      <c r="E531" s="221" t="str">
        <f t="shared" si="46"/>
        <v>2310000100</v>
      </c>
      <c r="F531" s="221" t="str">
        <f>VLOOKUP(E531,SCC_xref!$A$6:$B$39,2,FALSE)</f>
        <v>Heaters</v>
      </c>
      <c r="G531" s="224">
        <v>0</v>
      </c>
      <c r="H531" s="224">
        <v>0</v>
      </c>
      <c r="I531" s="224">
        <v>0</v>
      </c>
      <c r="J531" s="224">
        <v>0</v>
      </c>
      <c r="K531" s="224">
        <v>0</v>
      </c>
      <c r="M531" s="175"/>
    </row>
    <row r="532" spans="1:13" x14ac:dyDescent="0.2">
      <c r="A532" s="221" t="str">
        <f t="shared" si="44"/>
        <v>Heaters</v>
      </c>
      <c r="B532" s="221" t="str">
        <f>VLOOKUP(D532,fips_xref!$A$5:$C$286,2,FALSE)</f>
        <v>BOTTINEAU, ND_Tribal</v>
      </c>
      <c r="C532" s="222" t="str">
        <f t="shared" si="43"/>
        <v>38</v>
      </c>
      <c r="D532" s="223" t="str">
        <f t="shared" si="45"/>
        <v>3800901</v>
      </c>
      <c r="E532" s="221" t="str">
        <f t="shared" si="46"/>
        <v>2310000100</v>
      </c>
      <c r="F532" s="221" t="str">
        <f>VLOOKUP(E532,SCC_xref!$A$6:$B$39,2,FALSE)</f>
        <v>Heaters</v>
      </c>
      <c r="G532" s="224">
        <v>0</v>
      </c>
      <c r="H532" s="224">
        <v>0</v>
      </c>
      <c r="I532" s="224">
        <v>0</v>
      </c>
      <c r="J532" s="224">
        <v>0</v>
      </c>
      <c r="K532" s="224">
        <v>0</v>
      </c>
      <c r="M532" s="175"/>
    </row>
    <row r="533" spans="1:13" x14ac:dyDescent="0.2">
      <c r="A533" s="221" t="str">
        <f t="shared" si="44"/>
        <v>Heaters</v>
      </c>
      <c r="B533" s="221" t="str">
        <f>VLOOKUP(D533,fips_xref!$A$5:$C$286,2,FALSE)</f>
        <v>BOWMAN, ND_Tribal</v>
      </c>
      <c r="C533" s="222" t="str">
        <f t="shared" si="43"/>
        <v>38</v>
      </c>
      <c r="D533" s="223" t="str">
        <f t="shared" si="45"/>
        <v>3801101</v>
      </c>
      <c r="E533" s="221" t="str">
        <f t="shared" si="46"/>
        <v>2310000100</v>
      </c>
      <c r="F533" s="221" t="str">
        <f>VLOOKUP(E533,SCC_xref!$A$6:$B$39,2,FALSE)</f>
        <v>Heaters</v>
      </c>
      <c r="G533" s="224">
        <v>0</v>
      </c>
      <c r="H533" s="224">
        <v>0</v>
      </c>
      <c r="I533" s="224">
        <v>0</v>
      </c>
      <c r="J533" s="224">
        <v>0</v>
      </c>
      <c r="K533" s="224">
        <v>0</v>
      </c>
      <c r="M533" s="175"/>
    </row>
    <row r="534" spans="1:13" x14ac:dyDescent="0.2">
      <c r="A534" s="221" t="str">
        <f t="shared" si="44"/>
        <v>Heaters</v>
      </c>
      <c r="B534" s="221" t="str">
        <f>VLOOKUP(D534,fips_xref!$A$5:$C$286,2,FALSE)</f>
        <v>BURKE, ND_Tribal</v>
      </c>
      <c r="C534" s="222" t="str">
        <f t="shared" si="43"/>
        <v>38</v>
      </c>
      <c r="D534" s="223" t="str">
        <f t="shared" si="45"/>
        <v>3801301</v>
      </c>
      <c r="E534" s="221" t="str">
        <f t="shared" si="46"/>
        <v>2310000100</v>
      </c>
      <c r="F534" s="221" t="str">
        <f>VLOOKUP(E534,SCC_xref!$A$6:$B$39,2,FALSE)</f>
        <v>Heaters</v>
      </c>
      <c r="G534" s="224">
        <v>0</v>
      </c>
      <c r="H534" s="224">
        <v>0</v>
      </c>
      <c r="I534" s="224">
        <v>0</v>
      </c>
      <c r="J534" s="224">
        <v>0</v>
      </c>
      <c r="K534" s="224">
        <v>0</v>
      </c>
      <c r="M534" s="175"/>
    </row>
    <row r="535" spans="1:13" x14ac:dyDescent="0.2">
      <c r="A535" s="221" t="str">
        <f t="shared" si="44"/>
        <v>Heaters</v>
      </c>
      <c r="B535" s="221" t="str">
        <f>VLOOKUP(D535,fips_xref!$A$5:$C$286,2,FALSE)</f>
        <v>DIVIDE, ND_Tribal</v>
      </c>
      <c r="C535" s="222" t="str">
        <f t="shared" si="43"/>
        <v>38</v>
      </c>
      <c r="D535" s="223" t="str">
        <f t="shared" si="45"/>
        <v>3802301</v>
      </c>
      <c r="E535" s="221" t="str">
        <f t="shared" si="46"/>
        <v>2310000100</v>
      </c>
      <c r="F535" s="221" t="str">
        <f>VLOOKUP(E535,SCC_xref!$A$6:$B$39,2,FALSE)</f>
        <v>Heaters</v>
      </c>
      <c r="G535" s="224">
        <v>0</v>
      </c>
      <c r="H535" s="224">
        <v>0</v>
      </c>
      <c r="I535" s="224">
        <v>0</v>
      </c>
      <c r="J535" s="224">
        <v>0</v>
      </c>
      <c r="K535" s="224">
        <v>0</v>
      </c>
      <c r="M535" s="175"/>
    </row>
    <row r="536" spans="1:13" x14ac:dyDescent="0.2">
      <c r="A536" s="221" t="str">
        <f t="shared" si="44"/>
        <v>Heaters</v>
      </c>
      <c r="B536" s="221" t="str">
        <f>VLOOKUP(D536,fips_xref!$A$5:$C$286,2,FALSE)</f>
        <v>DUNN, ND_Tribal</v>
      </c>
      <c r="C536" s="222" t="str">
        <f t="shared" si="43"/>
        <v>38</v>
      </c>
      <c r="D536" s="223" t="str">
        <f t="shared" si="45"/>
        <v>3802501</v>
      </c>
      <c r="E536" s="221" t="str">
        <f t="shared" si="46"/>
        <v>2310000100</v>
      </c>
      <c r="F536" s="221" t="str">
        <f>VLOOKUP(E536,SCC_xref!$A$6:$B$39,2,FALSE)</f>
        <v>Heaters</v>
      </c>
      <c r="G536" s="224">
        <v>1.9273190380227707</v>
      </c>
      <c r="H536" s="224">
        <v>0.10600254709125236</v>
      </c>
      <c r="I536" s="224">
        <v>1.6189479919391272</v>
      </c>
      <c r="J536" s="224">
        <v>1.156391422813662E-2</v>
      </c>
      <c r="K536" s="224">
        <v>0.14647624688973054</v>
      </c>
      <c r="M536" s="175"/>
    </row>
    <row r="537" spans="1:13" x14ac:dyDescent="0.2">
      <c r="A537" s="221" t="str">
        <f t="shared" si="44"/>
        <v>Heaters</v>
      </c>
      <c r="B537" s="221" t="str">
        <f>VLOOKUP(D537,fips_xref!$A$5:$C$286,2,FALSE)</f>
        <v>GOLDEN VALLEY, ND_Tribal</v>
      </c>
      <c r="C537" s="222" t="str">
        <f t="shared" si="43"/>
        <v>38</v>
      </c>
      <c r="D537" s="223" t="str">
        <f t="shared" si="45"/>
        <v>3803301</v>
      </c>
      <c r="E537" s="221" t="str">
        <f t="shared" si="46"/>
        <v>2310000100</v>
      </c>
      <c r="F537" s="221" t="str">
        <f>VLOOKUP(E537,SCC_xref!$A$6:$B$39,2,FALSE)</f>
        <v>Heaters</v>
      </c>
      <c r="G537" s="224">
        <v>0</v>
      </c>
      <c r="H537" s="224">
        <v>0</v>
      </c>
      <c r="I537" s="224">
        <v>0</v>
      </c>
      <c r="J537" s="224">
        <v>0</v>
      </c>
      <c r="K537" s="224">
        <v>0</v>
      </c>
      <c r="M537" s="175"/>
    </row>
    <row r="538" spans="1:13" x14ac:dyDescent="0.2">
      <c r="A538" s="221" t="str">
        <f t="shared" si="44"/>
        <v>Heaters</v>
      </c>
      <c r="B538" s="221" t="str">
        <f>VLOOKUP(D538,fips_xref!$A$5:$C$286,2,FALSE)</f>
        <v>MC HENRY, ND_Tribal</v>
      </c>
      <c r="C538" s="222" t="str">
        <f t="shared" si="43"/>
        <v>38</v>
      </c>
      <c r="D538" s="223" t="str">
        <f t="shared" si="45"/>
        <v>3804901</v>
      </c>
      <c r="E538" s="221" t="str">
        <f t="shared" si="46"/>
        <v>2310000100</v>
      </c>
      <c r="F538" s="221" t="str">
        <f>VLOOKUP(E538,SCC_xref!$A$6:$B$39,2,FALSE)</f>
        <v>Heaters</v>
      </c>
      <c r="G538" s="224">
        <v>0</v>
      </c>
      <c r="H538" s="224">
        <v>0</v>
      </c>
      <c r="I538" s="224">
        <v>0</v>
      </c>
      <c r="J538" s="224">
        <v>0</v>
      </c>
      <c r="K538" s="224">
        <v>0</v>
      </c>
      <c r="M538" s="175"/>
    </row>
    <row r="539" spans="1:13" x14ac:dyDescent="0.2">
      <c r="A539" s="221" t="str">
        <f t="shared" si="44"/>
        <v>Heaters</v>
      </c>
      <c r="B539" s="221" t="str">
        <f>VLOOKUP(D539,fips_xref!$A$5:$C$286,2,FALSE)</f>
        <v>MCKENZIE, ND_Tribal</v>
      </c>
      <c r="C539" s="222" t="str">
        <f t="shared" si="43"/>
        <v>38</v>
      </c>
      <c r="D539" s="223" t="str">
        <f t="shared" si="45"/>
        <v>3805301</v>
      </c>
      <c r="E539" s="221" t="str">
        <f t="shared" si="46"/>
        <v>2310000100</v>
      </c>
      <c r="F539" s="221" t="str">
        <f>VLOOKUP(E539,SCC_xref!$A$6:$B$39,2,FALSE)</f>
        <v>Heaters</v>
      </c>
      <c r="G539" s="224">
        <v>1.6864041582699243</v>
      </c>
      <c r="H539" s="224">
        <v>9.2752228704845813E-2</v>
      </c>
      <c r="I539" s="224">
        <v>1.4165794929467366</v>
      </c>
      <c r="J539" s="224">
        <v>1.0118424949619544E-2</v>
      </c>
      <c r="K539" s="224">
        <v>0.1281667160285142</v>
      </c>
      <c r="M539" s="175"/>
    </row>
    <row r="540" spans="1:13" x14ac:dyDescent="0.2">
      <c r="A540" s="221" t="str">
        <f t="shared" si="44"/>
        <v>Heaters</v>
      </c>
      <c r="B540" s="221" t="str">
        <f>VLOOKUP(D540,fips_xref!$A$5:$C$286,2,FALSE)</f>
        <v>MCLEAN, ND_Tribal</v>
      </c>
      <c r="C540" s="222" t="str">
        <f t="shared" si="43"/>
        <v>38</v>
      </c>
      <c r="D540" s="223" t="str">
        <f t="shared" si="45"/>
        <v>3805501</v>
      </c>
      <c r="E540" s="221" t="str">
        <f t="shared" si="46"/>
        <v>2310000100</v>
      </c>
      <c r="F540" s="221" t="str">
        <f>VLOOKUP(E540,SCC_xref!$A$6:$B$39,2,FALSE)</f>
        <v>Heaters</v>
      </c>
      <c r="G540" s="224">
        <v>1.3651843185994625</v>
      </c>
      <c r="H540" s="224">
        <v>7.5085137522970427E-2</v>
      </c>
      <c r="I540" s="224">
        <v>1.1467548276235486</v>
      </c>
      <c r="J540" s="224">
        <v>8.1911059115967726E-3</v>
      </c>
      <c r="K540" s="224">
        <v>0.10375400821355914</v>
      </c>
      <c r="M540" s="175"/>
    </row>
    <row r="541" spans="1:13" x14ac:dyDescent="0.2">
      <c r="A541" s="221" t="str">
        <f t="shared" si="44"/>
        <v>Heaters</v>
      </c>
      <c r="B541" s="221" t="str">
        <f>VLOOKUP(D541,fips_xref!$A$5:$C$286,2,FALSE)</f>
        <v>MERCER, ND_Tribal</v>
      </c>
      <c r="C541" s="222" t="str">
        <f t="shared" si="43"/>
        <v>38</v>
      </c>
      <c r="D541" s="223" t="str">
        <f t="shared" si="45"/>
        <v>3805701</v>
      </c>
      <c r="E541" s="221" t="str">
        <f t="shared" si="46"/>
        <v>2310000100</v>
      </c>
      <c r="F541" s="221" t="str">
        <f>VLOOKUP(E541,SCC_xref!$A$6:$B$39,2,FALSE)</f>
        <v>Heaters</v>
      </c>
      <c r="G541" s="224">
        <v>0</v>
      </c>
      <c r="H541" s="224">
        <v>0</v>
      </c>
      <c r="I541" s="224">
        <v>0</v>
      </c>
      <c r="J541" s="224">
        <v>0</v>
      </c>
      <c r="K541" s="224">
        <v>0</v>
      </c>
      <c r="M541" s="175"/>
    </row>
    <row r="542" spans="1:13" x14ac:dyDescent="0.2">
      <c r="A542" s="221" t="str">
        <f t="shared" si="44"/>
        <v>Heaters</v>
      </c>
      <c r="B542" s="221" t="str">
        <f>VLOOKUP(D542,fips_xref!$A$5:$C$286,2,FALSE)</f>
        <v>MOUNTRAIL, ND_Tribal</v>
      </c>
      <c r="C542" s="222" t="str">
        <f t="shared" si="43"/>
        <v>38</v>
      </c>
      <c r="D542" s="223" t="str">
        <f t="shared" si="45"/>
        <v>3806101</v>
      </c>
      <c r="E542" s="221" t="str">
        <f t="shared" si="46"/>
        <v>2310000100</v>
      </c>
      <c r="F542" s="221" t="str">
        <f>VLOOKUP(E542,SCC_xref!$A$6:$B$39,2,FALSE)</f>
        <v>Heaters</v>
      </c>
      <c r="G542" s="224">
        <v>8.9941555107729307</v>
      </c>
      <c r="H542" s="224">
        <v>0.49467855309251096</v>
      </c>
      <c r="I542" s="224">
        <v>7.5550906290492614</v>
      </c>
      <c r="J542" s="224">
        <v>5.3964933064637573E-2</v>
      </c>
      <c r="K542" s="224">
        <v>0.6835558188187425</v>
      </c>
      <c r="M542" s="175"/>
    </row>
    <row r="543" spans="1:13" x14ac:dyDescent="0.2">
      <c r="A543" s="221" t="str">
        <f t="shared" si="44"/>
        <v>Heaters</v>
      </c>
      <c r="B543" s="221" t="str">
        <f>VLOOKUP(D543,fips_xref!$A$5:$C$286,2,FALSE)</f>
        <v>RENVILLE, ND_Tribal</v>
      </c>
      <c r="C543" s="222" t="str">
        <f t="shared" si="43"/>
        <v>38</v>
      </c>
      <c r="D543" s="223" t="str">
        <f t="shared" si="45"/>
        <v>3807501</v>
      </c>
      <c r="E543" s="221" t="str">
        <f t="shared" si="46"/>
        <v>2310000100</v>
      </c>
      <c r="F543" s="221" t="str">
        <f>VLOOKUP(E543,SCC_xref!$A$6:$B$39,2,FALSE)</f>
        <v>Heaters</v>
      </c>
      <c r="G543" s="224">
        <v>0</v>
      </c>
      <c r="H543" s="224">
        <v>0</v>
      </c>
      <c r="I543" s="224">
        <v>0</v>
      </c>
      <c r="J543" s="224">
        <v>0</v>
      </c>
      <c r="K543" s="224">
        <v>0</v>
      </c>
      <c r="M543" s="175"/>
    </row>
    <row r="544" spans="1:13" x14ac:dyDescent="0.2">
      <c r="A544" s="221" t="str">
        <f t="shared" si="44"/>
        <v>Heaters</v>
      </c>
      <c r="B544" s="221" t="str">
        <f>VLOOKUP(D544,fips_xref!$A$5:$C$286,2,FALSE)</f>
        <v>SLOPE, ND_Tribal</v>
      </c>
      <c r="C544" s="222" t="str">
        <f t="shared" si="43"/>
        <v>38</v>
      </c>
      <c r="D544" s="223" t="str">
        <f t="shared" si="45"/>
        <v>3808701</v>
      </c>
      <c r="E544" s="221" t="str">
        <f t="shared" si="46"/>
        <v>2310000100</v>
      </c>
      <c r="F544" s="221" t="str">
        <f>VLOOKUP(E544,SCC_xref!$A$6:$B$39,2,FALSE)</f>
        <v>Heaters</v>
      </c>
      <c r="G544" s="224">
        <v>0</v>
      </c>
      <c r="H544" s="224">
        <v>0</v>
      </c>
      <c r="I544" s="224">
        <v>0</v>
      </c>
      <c r="J544" s="224">
        <v>0</v>
      </c>
      <c r="K544" s="224">
        <v>0</v>
      </c>
      <c r="M544" s="175"/>
    </row>
    <row r="545" spans="1:13" x14ac:dyDescent="0.2">
      <c r="A545" s="221" t="str">
        <f t="shared" si="44"/>
        <v>Heaters</v>
      </c>
      <c r="B545" s="221" t="str">
        <f>VLOOKUP(D545,fips_xref!$A$5:$C$286,2,FALSE)</f>
        <v>STARK, ND_Tribal</v>
      </c>
      <c r="C545" s="222" t="str">
        <f t="shared" si="43"/>
        <v>38</v>
      </c>
      <c r="D545" s="223" t="str">
        <f t="shared" si="45"/>
        <v>3808901</v>
      </c>
      <c r="E545" s="221" t="str">
        <f t="shared" si="46"/>
        <v>2310000100</v>
      </c>
      <c r="F545" s="221" t="str">
        <f>VLOOKUP(E545,SCC_xref!$A$6:$B$39,2,FALSE)</f>
        <v>Heaters</v>
      </c>
      <c r="G545" s="224">
        <v>0</v>
      </c>
      <c r="H545" s="224">
        <v>0</v>
      </c>
      <c r="I545" s="224">
        <v>0</v>
      </c>
      <c r="J545" s="224">
        <v>0</v>
      </c>
      <c r="K545" s="224">
        <v>0</v>
      </c>
      <c r="M545" s="175"/>
    </row>
    <row r="546" spans="1:13" x14ac:dyDescent="0.2">
      <c r="A546" s="221" t="str">
        <f t="shared" si="44"/>
        <v>Heaters</v>
      </c>
      <c r="B546" s="221" t="str">
        <f>VLOOKUP(D546,fips_xref!$A$5:$C$286,2,FALSE)</f>
        <v>WARD, ND_Tribal</v>
      </c>
      <c r="C546" s="222" t="str">
        <f t="shared" si="43"/>
        <v>38</v>
      </c>
      <c r="D546" s="223" t="str">
        <f t="shared" si="45"/>
        <v>3810101</v>
      </c>
      <c r="E546" s="221" t="str">
        <f t="shared" si="46"/>
        <v>2310000100</v>
      </c>
      <c r="F546" s="221" t="str">
        <f>VLOOKUP(E546,SCC_xref!$A$6:$B$39,2,FALSE)</f>
        <v>Heaters</v>
      </c>
      <c r="G546" s="224">
        <v>0</v>
      </c>
      <c r="H546" s="224">
        <v>0</v>
      </c>
      <c r="I546" s="224">
        <v>0</v>
      </c>
      <c r="J546" s="224">
        <v>0</v>
      </c>
      <c r="K546" s="224">
        <v>0</v>
      </c>
      <c r="M546" s="175"/>
    </row>
    <row r="547" spans="1:13" x14ac:dyDescent="0.2">
      <c r="A547" s="221" t="str">
        <f t="shared" si="44"/>
        <v>Heaters</v>
      </c>
      <c r="B547" s="221" t="str">
        <f>VLOOKUP(D547,fips_xref!$A$5:$C$286,2,FALSE)</f>
        <v>WILLIAMS, ND_Tribal</v>
      </c>
      <c r="C547" s="222" t="str">
        <f t="shared" si="43"/>
        <v>38</v>
      </c>
      <c r="D547" s="223" t="str">
        <f t="shared" si="45"/>
        <v>3810501</v>
      </c>
      <c r="E547" s="221" t="str">
        <f t="shared" si="46"/>
        <v>2310000100</v>
      </c>
      <c r="F547" s="221" t="str">
        <f>VLOOKUP(E547,SCC_xref!$A$6:$B$39,2,FALSE)</f>
        <v>Heaters</v>
      </c>
      <c r="G547" s="224">
        <v>0</v>
      </c>
      <c r="H547" s="224">
        <v>0</v>
      </c>
      <c r="I547" s="224">
        <v>0</v>
      </c>
      <c r="J547" s="224">
        <v>0</v>
      </c>
      <c r="K547" s="224">
        <v>0</v>
      </c>
      <c r="M547" s="175"/>
    </row>
    <row r="548" spans="1:13" x14ac:dyDescent="0.2">
      <c r="A548" s="221" t="str">
        <f t="shared" si="44"/>
        <v>Heaters</v>
      </c>
      <c r="B548" s="221" t="str">
        <f>VLOOKUP(D548,fips_xref!$A$5:$C$286,2,FALSE)</f>
        <v>HARDING, SD_Tribal</v>
      </c>
      <c r="C548" s="222" t="str">
        <f t="shared" si="43"/>
        <v>46</v>
      </c>
      <c r="D548" s="223" t="str">
        <f t="shared" si="45"/>
        <v>4606301</v>
      </c>
      <c r="E548" s="221" t="str">
        <f t="shared" si="46"/>
        <v>2310000100</v>
      </c>
      <c r="F548" s="221" t="str">
        <f>VLOOKUP(E548,SCC_xref!$A$6:$B$39,2,FALSE)</f>
        <v>Heaters</v>
      </c>
      <c r="G548" s="224">
        <v>0</v>
      </c>
      <c r="H548" s="224">
        <v>0</v>
      </c>
      <c r="I548" s="224">
        <v>0</v>
      </c>
      <c r="J548" s="224">
        <v>0</v>
      </c>
      <c r="K548" s="224">
        <v>0</v>
      </c>
      <c r="M548" s="175"/>
    </row>
    <row r="549" spans="1:13" x14ac:dyDescent="0.2">
      <c r="A549" s="221" t="str">
        <f t="shared" si="44"/>
        <v>Heaters</v>
      </c>
      <c r="B549" s="221" t="str">
        <f>VLOOKUP(D549,fips_xref!$A$5:$C$286,2,FALSE)</f>
        <v>BUTTE, SD_Tribal</v>
      </c>
      <c r="C549" s="222" t="str">
        <f t="shared" si="43"/>
        <v>46</v>
      </c>
      <c r="D549" s="223" t="str">
        <f t="shared" si="45"/>
        <v>4601901</v>
      </c>
      <c r="E549" s="221" t="str">
        <f t="shared" si="46"/>
        <v>2310000100</v>
      </c>
      <c r="F549" s="221" t="str">
        <f>VLOOKUP(E549,SCC_xref!$A$6:$B$39,2,FALSE)</f>
        <v>Heaters</v>
      </c>
      <c r="G549" s="224">
        <v>0</v>
      </c>
      <c r="H549" s="224">
        <v>0</v>
      </c>
      <c r="I549" s="224">
        <v>0</v>
      </c>
      <c r="J549" s="224">
        <v>0</v>
      </c>
      <c r="K549" s="224">
        <v>0</v>
      </c>
      <c r="M549" s="175"/>
    </row>
    <row r="550" spans="1:13" x14ac:dyDescent="0.2">
      <c r="A550" s="226" t="str">
        <f>A486</f>
        <v>Heaters</v>
      </c>
      <c r="B550" s="226" t="str">
        <f>VLOOKUP(D550,fips_xref!$A$5:$C$286,2,FALSE)</f>
        <v>CARTER, MT_Non-Tribal</v>
      </c>
      <c r="C550" s="227" t="str">
        <f t="shared" si="43"/>
        <v>30</v>
      </c>
      <c r="D550" s="228" t="str">
        <f>D486&amp;"02"</f>
        <v>3001102</v>
      </c>
      <c r="E550" s="226" t="str">
        <f>E486</f>
        <v>2310000100</v>
      </c>
      <c r="F550" s="226" t="str">
        <f>VLOOKUP(E550,SCC_xref!$A$6:$B$39,2,FALSE)</f>
        <v>Heaters</v>
      </c>
      <c r="G550" s="229">
        <v>1.4454892785170781</v>
      </c>
      <c r="H550" s="229">
        <v>7.950191031843927E-2</v>
      </c>
      <c r="I550" s="229">
        <v>1.2142109939543455</v>
      </c>
      <c r="J550" s="229">
        <v>8.6729356711024667E-3</v>
      </c>
      <c r="K550" s="229">
        <v>0.10985718516729789</v>
      </c>
      <c r="M550" s="175"/>
    </row>
    <row r="551" spans="1:13" x14ac:dyDescent="0.2">
      <c r="A551" s="226" t="str">
        <f t="shared" ref="A551:A581" si="47">A487</f>
        <v>Heaters</v>
      </c>
      <c r="B551" s="226" t="str">
        <f>VLOOKUP(D551,fips_xref!$A$5:$C$286,2,FALSE)</f>
        <v>CUSTER, MT_Non-Tribal</v>
      </c>
      <c r="C551" s="227" t="str">
        <f t="shared" si="43"/>
        <v>30</v>
      </c>
      <c r="D551" s="228" t="str">
        <f>D487&amp;"02"</f>
        <v>3001702</v>
      </c>
      <c r="E551" s="226" t="str">
        <f t="shared" ref="E551:E581" si="48">E487</f>
        <v>2310000100</v>
      </c>
      <c r="F551" s="226" t="str">
        <f>VLOOKUP(E551,SCC_xref!$A$6:$B$39,2,FALSE)</f>
        <v>Heaters</v>
      </c>
      <c r="G551" s="229">
        <v>0.24091487975284634</v>
      </c>
      <c r="H551" s="229">
        <v>1.3250318386406544E-2</v>
      </c>
      <c r="I551" s="229">
        <v>0.20236849899239093</v>
      </c>
      <c r="J551" s="229">
        <v>1.4454892785170776E-3</v>
      </c>
      <c r="K551" s="229">
        <v>1.8309530861216318E-2</v>
      </c>
      <c r="M551" s="175"/>
    </row>
    <row r="552" spans="1:13" x14ac:dyDescent="0.2">
      <c r="A552" s="226" t="str">
        <f t="shared" si="47"/>
        <v>Heaters</v>
      </c>
      <c r="B552" s="226" t="str">
        <f>VLOOKUP(D552,fips_xref!$A$5:$C$286,2,FALSE)</f>
        <v>DANIELS, MT_Non-Tribal</v>
      </c>
      <c r="C552" s="227" t="str">
        <f t="shared" si="43"/>
        <v>30</v>
      </c>
      <c r="D552" s="228" t="str">
        <f t="shared" ref="D552:D581" si="49">D488&amp;"02"</f>
        <v>3001902</v>
      </c>
      <c r="E552" s="226" t="str">
        <f t="shared" si="48"/>
        <v>2310000100</v>
      </c>
      <c r="F552" s="226" t="str">
        <f>VLOOKUP(E552,SCC_xref!$A$6:$B$39,2,FALSE)</f>
        <v>Heaters</v>
      </c>
      <c r="G552" s="229">
        <v>8.0304959917615437E-2</v>
      </c>
      <c r="H552" s="229">
        <v>4.4167727954688481E-3</v>
      </c>
      <c r="I552" s="229">
        <v>6.7456166330796971E-2</v>
      </c>
      <c r="J552" s="229">
        <v>4.8182975950569252E-4</v>
      </c>
      <c r="K552" s="229">
        <v>6.1031769537387721E-3</v>
      </c>
      <c r="M552" s="175"/>
    </row>
    <row r="553" spans="1:13" x14ac:dyDescent="0.2">
      <c r="A553" s="226" t="str">
        <f t="shared" si="47"/>
        <v>Heaters</v>
      </c>
      <c r="B553" s="226" t="str">
        <f>VLOOKUP(D553,fips_xref!$A$5:$C$286,2,FALSE)</f>
        <v>DAWSON, MT_Non-Tribal</v>
      </c>
      <c r="C553" s="227" t="str">
        <f t="shared" si="43"/>
        <v>30</v>
      </c>
      <c r="D553" s="228" t="str">
        <f t="shared" si="49"/>
        <v>3002102</v>
      </c>
      <c r="E553" s="226" t="str">
        <f t="shared" si="48"/>
        <v>2310000100</v>
      </c>
      <c r="F553" s="226" t="str">
        <f>VLOOKUP(E553,SCC_xref!$A$6:$B$39,2,FALSE)</f>
        <v>Heaters</v>
      </c>
      <c r="G553" s="229">
        <v>5.1395174347273889</v>
      </c>
      <c r="H553" s="229">
        <v>0.28267345891000628</v>
      </c>
      <c r="I553" s="229">
        <v>4.3171946451710053</v>
      </c>
      <c r="J553" s="229">
        <v>3.0837104608364325E-2</v>
      </c>
      <c r="K553" s="229">
        <v>0.39060332503928141</v>
      </c>
      <c r="M553" s="175"/>
    </row>
    <row r="554" spans="1:13" x14ac:dyDescent="0.2">
      <c r="A554" s="226" t="str">
        <f t="shared" si="47"/>
        <v>Heaters</v>
      </c>
      <c r="B554" s="226" t="str">
        <f>VLOOKUP(D554,fips_xref!$A$5:$C$286,2,FALSE)</f>
        <v>FALLON, MT_Non-Tribal</v>
      </c>
      <c r="C554" s="227" t="str">
        <f t="shared" si="43"/>
        <v>30</v>
      </c>
      <c r="D554" s="228" t="str">
        <f t="shared" si="49"/>
        <v>3002502</v>
      </c>
      <c r="E554" s="226" t="str">
        <f t="shared" si="48"/>
        <v>2310000100</v>
      </c>
      <c r="F554" s="226" t="str">
        <f>VLOOKUP(E554,SCC_xref!$A$6:$B$39,2,FALSE)</f>
        <v>Heaters</v>
      </c>
      <c r="G554" s="229">
        <v>112.8284686842497</v>
      </c>
      <c r="H554" s="229">
        <v>6.2055657776337307</v>
      </c>
      <c r="I554" s="229">
        <v>94.775913694769741</v>
      </c>
      <c r="J554" s="229">
        <v>0.67697081210549803</v>
      </c>
      <c r="K554" s="229">
        <v>8.5749636200029737</v>
      </c>
      <c r="M554" s="175"/>
    </row>
    <row r="555" spans="1:13" x14ac:dyDescent="0.2">
      <c r="A555" s="226" t="str">
        <f t="shared" si="47"/>
        <v>Heaters</v>
      </c>
      <c r="B555" s="226" t="str">
        <f>VLOOKUP(D555,fips_xref!$A$5:$C$286,2,FALSE)</f>
        <v>GARFIELD, MT_Non-Tribal</v>
      </c>
      <c r="C555" s="227" t="str">
        <f t="shared" si="43"/>
        <v>30</v>
      </c>
      <c r="D555" s="228" t="str">
        <f t="shared" si="49"/>
        <v>3003302</v>
      </c>
      <c r="E555" s="226" t="str">
        <f t="shared" si="48"/>
        <v>2310000100</v>
      </c>
      <c r="F555" s="226" t="str">
        <f>VLOOKUP(E555,SCC_xref!$A$6:$B$39,2,FALSE)</f>
        <v>Heaters</v>
      </c>
      <c r="G555" s="229">
        <v>0.96365951901138536</v>
      </c>
      <c r="H555" s="229">
        <v>5.3001273545626178E-2</v>
      </c>
      <c r="I555" s="229">
        <v>0.80947399596956371</v>
      </c>
      <c r="J555" s="229">
        <v>5.7819571140683102E-3</v>
      </c>
      <c r="K555" s="229">
        <v>7.3238123444865272E-2</v>
      </c>
      <c r="M555" s="175"/>
    </row>
    <row r="556" spans="1:13" x14ac:dyDescent="0.2">
      <c r="A556" s="226" t="str">
        <f t="shared" si="47"/>
        <v>Heaters</v>
      </c>
      <c r="B556" s="226" t="str">
        <f>VLOOKUP(D556,fips_xref!$A$5:$C$286,2,FALSE)</f>
        <v>MCCONE, MT_Non-Tribal</v>
      </c>
      <c r="C556" s="227" t="str">
        <f t="shared" si="43"/>
        <v>30</v>
      </c>
      <c r="D556" s="228" t="str">
        <f t="shared" si="49"/>
        <v>3005502</v>
      </c>
      <c r="E556" s="226" t="str">
        <f t="shared" si="48"/>
        <v>2310000100</v>
      </c>
      <c r="F556" s="226" t="str">
        <f>VLOOKUP(E556,SCC_xref!$A$6:$B$39,2,FALSE)</f>
        <v>Heaters</v>
      </c>
      <c r="G556" s="229">
        <v>0.40152479958807719</v>
      </c>
      <c r="H556" s="229">
        <v>2.2083863977344239E-2</v>
      </c>
      <c r="I556" s="229">
        <v>0.33728083165398481</v>
      </c>
      <c r="J556" s="229">
        <v>2.4091487975284628E-3</v>
      </c>
      <c r="K556" s="229">
        <v>3.0515884768693862E-2</v>
      </c>
      <c r="M556" s="175"/>
    </row>
    <row r="557" spans="1:13" x14ac:dyDescent="0.2">
      <c r="A557" s="226" t="str">
        <f t="shared" si="47"/>
        <v>Heaters</v>
      </c>
      <c r="B557" s="226" t="str">
        <f>VLOOKUP(D557,fips_xref!$A$5:$C$286,2,FALSE)</f>
        <v>PRAIRIE, MT_Non-Tribal</v>
      </c>
      <c r="C557" s="227" t="str">
        <f t="shared" si="43"/>
        <v>30</v>
      </c>
      <c r="D557" s="228" t="str">
        <f t="shared" si="49"/>
        <v>3007902</v>
      </c>
      <c r="E557" s="226" t="str">
        <f t="shared" si="48"/>
        <v>2310000100</v>
      </c>
      <c r="F557" s="226" t="str">
        <f>VLOOKUP(E557,SCC_xref!$A$6:$B$39,2,FALSE)</f>
        <v>Heaters</v>
      </c>
      <c r="G557" s="229">
        <v>1.0439644789290008</v>
      </c>
      <c r="H557" s="229">
        <v>5.7418046341095028E-2</v>
      </c>
      <c r="I557" s="229">
        <v>0.87693016230036058</v>
      </c>
      <c r="J557" s="229">
        <v>6.2637868735740043E-3</v>
      </c>
      <c r="K557" s="229">
        <v>7.9341300398604042E-2</v>
      </c>
      <c r="M557" s="175"/>
    </row>
    <row r="558" spans="1:13" x14ac:dyDescent="0.2">
      <c r="A558" s="226" t="str">
        <f t="shared" si="47"/>
        <v>Heaters</v>
      </c>
      <c r="B558" s="226" t="str">
        <f>VLOOKUP(D558,fips_xref!$A$5:$C$286,2,FALSE)</f>
        <v>RICHLAND, MT_Non-Tribal</v>
      </c>
      <c r="C558" s="227" t="str">
        <f t="shared" si="43"/>
        <v>30</v>
      </c>
      <c r="D558" s="228" t="str">
        <f t="shared" si="49"/>
        <v>3008302</v>
      </c>
      <c r="E558" s="226" t="str">
        <f t="shared" si="48"/>
        <v>2310000100</v>
      </c>
      <c r="F558" s="226" t="str">
        <f>VLOOKUP(E558,SCC_xref!$A$6:$B$39,2,FALSE)</f>
        <v>Heaters</v>
      </c>
      <c r="G558" s="229">
        <v>75.406357362640904</v>
      </c>
      <c r="H558" s="229">
        <v>4.1473496549452484</v>
      </c>
      <c r="I558" s="229">
        <v>63.341340184618353</v>
      </c>
      <c r="J558" s="229">
        <v>0.45243814417584532</v>
      </c>
      <c r="K558" s="229">
        <v>5.7308831595607073</v>
      </c>
      <c r="M558" s="175"/>
    </row>
    <row r="559" spans="1:13" x14ac:dyDescent="0.2">
      <c r="A559" s="226" t="str">
        <f t="shared" si="47"/>
        <v>Heaters</v>
      </c>
      <c r="B559" s="226" t="str">
        <f>VLOOKUP(D559,fips_xref!$A$5:$C$286,2,FALSE)</f>
        <v>ROOSEVELT, MT_Non-Tribal</v>
      </c>
      <c r="C559" s="227" t="str">
        <f t="shared" si="43"/>
        <v>30</v>
      </c>
      <c r="D559" s="228" t="str">
        <f t="shared" si="49"/>
        <v>3008502</v>
      </c>
      <c r="E559" s="226" t="str">
        <f t="shared" si="48"/>
        <v>2310000100</v>
      </c>
      <c r="F559" s="226" t="str">
        <f>VLOOKUP(E559,SCC_xref!$A$6:$B$39,2,FALSE)</f>
        <v>Heaters</v>
      </c>
      <c r="G559" s="229">
        <v>9.0744604706905463</v>
      </c>
      <c r="H559" s="229">
        <v>0.49909532588797989</v>
      </c>
      <c r="I559" s="229">
        <v>7.6225467953800585</v>
      </c>
      <c r="J559" s="229">
        <v>5.4446762824143263E-2</v>
      </c>
      <c r="K559" s="229">
        <v>0.68965899577248135</v>
      </c>
      <c r="M559" s="175"/>
    </row>
    <row r="560" spans="1:13" x14ac:dyDescent="0.2">
      <c r="A560" s="226" t="str">
        <f t="shared" si="47"/>
        <v>Heaters</v>
      </c>
      <c r="B560" s="226" t="str">
        <f>VLOOKUP(D560,fips_xref!$A$5:$C$286,2,FALSE)</f>
        <v>SHERIDAN, MT_Non-Tribal</v>
      </c>
      <c r="C560" s="227" t="str">
        <f t="shared" si="43"/>
        <v>30</v>
      </c>
      <c r="D560" s="228" t="str">
        <f t="shared" si="49"/>
        <v>3009102</v>
      </c>
      <c r="E560" s="226" t="str">
        <f t="shared" si="48"/>
        <v>2310000100</v>
      </c>
      <c r="F560" s="226" t="str">
        <f>VLOOKUP(E560,SCC_xref!$A$6:$B$39,2,FALSE)</f>
        <v>Heaters</v>
      </c>
      <c r="G560" s="229">
        <v>16.944346542616859</v>
      </c>
      <c r="H560" s="229">
        <v>0.931939059843927</v>
      </c>
      <c r="I560" s="229">
        <v>14.233251095798162</v>
      </c>
      <c r="J560" s="229">
        <v>0.10166607925570113</v>
      </c>
      <c r="K560" s="229">
        <v>1.2877703372388811</v>
      </c>
      <c r="M560" s="175"/>
    </row>
    <row r="561" spans="1:13" x14ac:dyDescent="0.2">
      <c r="A561" s="226" t="str">
        <f t="shared" si="47"/>
        <v>Heaters</v>
      </c>
      <c r="B561" s="226" t="str">
        <f>VLOOKUP(D561,fips_xref!$A$5:$C$286,2,FALSE)</f>
        <v>VALLEY, MT_Non-Tribal</v>
      </c>
      <c r="C561" s="227" t="str">
        <f t="shared" si="43"/>
        <v>30</v>
      </c>
      <c r="D561" s="228" t="str">
        <f t="shared" si="49"/>
        <v>3010502</v>
      </c>
      <c r="E561" s="226" t="str">
        <f t="shared" si="48"/>
        <v>2310000100</v>
      </c>
      <c r="F561" s="226" t="str">
        <f>VLOOKUP(E561,SCC_xref!$A$6:$B$39,2,FALSE)</f>
        <v>Heaters</v>
      </c>
      <c r="G561" s="229">
        <v>10.9214745487957</v>
      </c>
      <c r="H561" s="229">
        <v>0.60068110018376331</v>
      </c>
      <c r="I561" s="229">
        <v>9.1740386209883873</v>
      </c>
      <c r="J561" s="229">
        <v>6.5528847292774195E-2</v>
      </c>
      <c r="K561" s="229">
        <v>0.83003206570847299</v>
      </c>
      <c r="M561" s="175"/>
    </row>
    <row r="562" spans="1:13" x14ac:dyDescent="0.2">
      <c r="A562" s="226" t="str">
        <f t="shared" si="47"/>
        <v>Heaters</v>
      </c>
      <c r="B562" s="226" t="str">
        <f>VLOOKUP(D562,fips_xref!$A$5:$C$286,2,FALSE)</f>
        <v>WIBAUX, MT_Non-Tribal</v>
      </c>
      <c r="C562" s="227" t="str">
        <f t="shared" si="43"/>
        <v>30</v>
      </c>
      <c r="D562" s="228" t="str">
        <f t="shared" si="49"/>
        <v>3010902</v>
      </c>
      <c r="E562" s="226" t="str">
        <f t="shared" si="48"/>
        <v>2310000100</v>
      </c>
      <c r="F562" s="226" t="str">
        <f>VLOOKUP(E562,SCC_xref!$A$6:$B$39,2,FALSE)</f>
        <v>Heaters</v>
      </c>
      <c r="G562" s="229">
        <v>9.7169001500314707</v>
      </c>
      <c r="H562" s="229">
        <v>0.53442950825173063</v>
      </c>
      <c r="I562" s="229">
        <v>8.1621961260264335</v>
      </c>
      <c r="J562" s="229">
        <v>5.8301400900188802E-2</v>
      </c>
      <c r="K562" s="229">
        <v>0.73848441140239152</v>
      </c>
      <c r="M562" s="175"/>
    </row>
    <row r="563" spans="1:13" x14ac:dyDescent="0.2">
      <c r="A563" s="226" t="str">
        <f t="shared" si="47"/>
        <v>Heaters</v>
      </c>
      <c r="B563" s="226" t="str">
        <f>VLOOKUP(D563,fips_xref!$A$5:$C$286,2,FALSE)</f>
        <v>BILLINGS, ND_Non-Tribal</v>
      </c>
      <c r="C563" s="227" t="str">
        <f t="shared" si="43"/>
        <v>38</v>
      </c>
      <c r="D563" s="228" t="str">
        <f t="shared" si="49"/>
        <v>3800702</v>
      </c>
      <c r="E563" s="226" t="str">
        <f t="shared" si="48"/>
        <v>2310000100</v>
      </c>
      <c r="F563" s="226" t="str">
        <f>VLOOKUP(E563,SCC_xref!$A$6:$B$39,2,FALSE)</f>
        <v>Heaters</v>
      </c>
      <c r="G563" s="229">
        <v>36.779671642267871</v>
      </c>
      <c r="H563" s="229">
        <v>2.0228819403247327</v>
      </c>
      <c r="I563" s="229">
        <v>30.894924179505011</v>
      </c>
      <c r="J563" s="229">
        <v>0.22067802985360721</v>
      </c>
      <c r="K563" s="229">
        <v>2.7952550448123579</v>
      </c>
      <c r="M563" s="175"/>
    </row>
    <row r="564" spans="1:13" x14ac:dyDescent="0.2">
      <c r="A564" s="226" t="str">
        <f t="shared" si="47"/>
        <v>Heaters</v>
      </c>
      <c r="B564" s="226" t="str">
        <f>VLOOKUP(D564,fips_xref!$A$5:$C$286,2,FALSE)</f>
        <v>BOTTINEAU, ND_Non-Tribal</v>
      </c>
      <c r="C564" s="227" t="str">
        <f t="shared" si="43"/>
        <v>38</v>
      </c>
      <c r="D564" s="228" t="str">
        <f t="shared" si="49"/>
        <v>3800902</v>
      </c>
      <c r="E564" s="226" t="str">
        <f t="shared" si="48"/>
        <v>2310000100</v>
      </c>
      <c r="F564" s="226" t="str">
        <f>VLOOKUP(E564,SCC_xref!$A$6:$B$39,2,FALSE)</f>
        <v>Heaters</v>
      </c>
      <c r="G564" s="229">
        <v>41.999494036912878</v>
      </c>
      <c r="H564" s="229">
        <v>2.3099721720302075</v>
      </c>
      <c r="I564" s="229">
        <v>35.279574991006818</v>
      </c>
      <c r="J564" s="229">
        <v>0.25199696422147722</v>
      </c>
      <c r="K564" s="229">
        <v>3.1919615468053784</v>
      </c>
      <c r="M564" s="175"/>
    </row>
    <row r="565" spans="1:13" x14ac:dyDescent="0.2">
      <c r="A565" s="226" t="str">
        <f t="shared" si="47"/>
        <v>Heaters</v>
      </c>
      <c r="B565" s="226" t="str">
        <f>VLOOKUP(D565,fips_xref!$A$5:$C$286,2,FALSE)</f>
        <v>BOWMAN, ND_Non-Tribal</v>
      </c>
      <c r="C565" s="227" t="str">
        <f t="shared" si="43"/>
        <v>38</v>
      </c>
      <c r="D565" s="228" t="str">
        <f t="shared" si="49"/>
        <v>3801102</v>
      </c>
      <c r="E565" s="226" t="str">
        <f t="shared" si="48"/>
        <v>2310000100</v>
      </c>
      <c r="F565" s="226" t="str">
        <f>VLOOKUP(E565,SCC_xref!$A$6:$B$39,2,FALSE)</f>
        <v>Heaters</v>
      </c>
      <c r="G565" s="229">
        <v>44.488947794358957</v>
      </c>
      <c r="H565" s="229">
        <v>2.446892128689742</v>
      </c>
      <c r="I565" s="229">
        <v>37.370716147261525</v>
      </c>
      <c r="J565" s="229">
        <v>0.2669336867661537</v>
      </c>
      <c r="K565" s="229">
        <v>3.3811600323712803</v>
      </c>
      <c r="M565" s="175"/>
    </row>
    <row r="566" spans="1:13" x14ac:dyDescent="0.2">
      <c r="A566" s="226" t="str">
        <f t="shared" si="47"/>
        <v>Heaters</v>
      </c>
      <c r="B566" s="226" t="str">
        <f>VLOOKUP(D566,fips_xref!$A$5:$C$286,2,FALSE)</f>
        <v>BURKE, ND_Non-Tribal</v>
      </c>
      <c r="C566" s="227" t="str">
        <f t="shared" si="43"/>
        <v>38</v>
      </c>
      <c r="D566" s="228" t="str">
        <f t="shared" si="49"/>
        <v>3801302</v>
      </c>
      <c r="E566" s="226" t="str">
        <f t="shared" si="48"/>
        <v>2310000100</v>
      </c>
      <c r="F566" s="226" t="str">
        <f>VLOOKUP(E566,SCC_xref!$A$6:$B$39,2,FALSE)</f>
        <v>Heaters</v>
      </c>
      <c r="G566" s="229">
        <v>30.114359969105795</v>
      </c>
      <c r="H566" s="229">
        <v>1.656289798300818</v>
      </c>
      <c r="I566" s="229">
        <v>25.296062374048862</v>
      </c>
      <c r="J566" s="229">
        <v>0.18068615981463473</v>
      </c>
      <c r="K566" s="229">
        <v>2.2886913576520396</v>
      </c>
      <c r="M566" s="175"/>
    </row>
    <row r="567" spans="1:13" x14ac:dyDescent="0.2">
      <c r="A567" s="226" t="str">
        <f t="shared" si="47"/>
        <v>Heaters</v>
      </c>
      <c r="B567" s="226" t="str">
        <f>VLOOKUP(D567,fips_xref!$A$5:$C$286,2,FALSE)</f>
        <v>DIVIDE, ND_Non-Tribal</v>
      </c>
      <c r="C567" s="227" t="str">
        <f t="shared" si="43"/>
        <v>38</v>
      </c>
      <c r="D567" s="228" t="str">
        <f t="shared" si="49"/>
        <v>3802302</v>
      </c>
      <c r="E567" s="226" t="str">
        <f t="shared" si="48"/>
        <v>2310000100</v>
      </c>
      <c r="F567" s="226" t="str">
        <f>VLOOKUP(E567,SCC_xref!$A$6:$B$39,2,FALSE)</f>
        <v>Heaters</v>
      </c>
      <c r="G567" s="229">
        <v>11.483609268219011</v>
      </c>
      <c r="H567" s="229">
        <v>0.63159850975204523</v>
      </c>
      <c r="I567" s="229">
        <v>9.6462317853039679</v>
      </c>
      <c r="J567" s="229">
        <v>6.890165560931405E-2</v>
      </c>
      <c r="K567" s="229">
        <v>0.87275430438464441</v>
      </c>
      <c r="M567" s="175"/>
    </row>
    <row r="568" spans="1:13" x14ac:dyDescent="0.2">
      <c r="A568" s="226" t="str">
        <f t="shared" si="47"/>
        <v>Heaters</v>
      </c>
      <c r="B568" s="226" t="str">
        <f>VLOOKUP(D568,fips_xref!$A$5:$C$286,2,FALSE)</f>
        <v>DUNN, ND_Non-Tribal</v>
      </c>
      <c r="C568" s="227" t="str">
        <f t="shared" si="43"/>
        <v>38</v>
      </c>
      <c r="D568" s="228" t="str">
        <f t="shared" si="49"/>
        <v>3802502</v>
      </c>
      <c r="E568" s="226" t="str">
        <f t="shared" si="48"/>
        <v>2310000100</v>
      </c>
      <c r="F568" s="226" t="str">
        <f>VLOOKUP(E568,SCC_xref!$A$6:$B$39,2,FALSE)</f>
        <v>Heaters</v>
      </c>
      <c r="G568" s="229">
        <v>28.990090530259177</v>
      </c>
      <c r="H568" s="229">
        <v>1.5944549791642542</v>
      </c>
      <c r="I568" s="229">
        <v>24.351676045417705</v>
      </c>
      <c r="J568" s="229">
        <v>0.173940543181555</v>
      </c>
      <c r="K568" s="229">
        <v>2.2032468802996967</v>
      </c>
      <c r="M568" s="175"/>
    </row>
    <row r="569" spans="1:13" x14ac:dyDescent="0.2">
      <c r="A569" s="226" t="str">
        <f t="shared" si="47"/>
        <v>Heaters</v>
      </c>
      <c r="B569" s="226" t="str">
        <f>VLOOKUP(D569,fips_xref!$A$5:$C$286,2,FALSE)</f>
        <v>GOLDEN VALLEY, ND_Non-Tribal</v>
      </c>
      <c r="C569" s="227" t="str">
        <f t="shared" si="43"/>
        <v>38</v>
      </c>
      <c r="D569" s="228" t="str">
        <f t="shared" si="49"/>
        <v>3803302</v>
      </c>
      <c r="E569" s="226" t="str">
        <f t="shared" si="48"/>
        <v>2310000100</v>
      </c>
      <c r="F569" s="226" t="str">
        <f>VLOOKUP(E569,SCC_xref!$A$6:$B$39,2,FALSE)</f>
        <v>Heaters</v>
      </c>
      <c r="G569" s="229">
        <v>5.0592124748097733</v>
      </c>
      <c r="H569" s="229">
        <v>0.27825668611453747</v>
      </c>
      <c r="I569" s="229">
        <v>4.2497384788402099</v>
      </c>
      <c r="J569" s="229">
        <v>3.0355274848858631E-2</v>
      </c>
      <c r="K569" s="229">
        <v>0.38450014808554267</v>
      </c>
      <c r="M569" s="175"/>
    </row>
    <row r="570" spans="1:13" x14ac:dyDescent="0.2">
      <c r="A570" s="226" t="str">
        <f t="shared" si="47"/>
        <v>Heaters</v>
      </c>
      <c r="B570" s="226" t="str">
        <f>VLOOKUP(D570,fips_xref!$A$5:$C$286,2,FALSE)</f>
        <v>MC HENRY, ND_Non-Tribal</v>
      </c>
      <c r="C570" s="227" t="str">
        <f t="shared" si="43"/>
        <v>38</v>
      </c>
      <c r="D570" s="228" t="str">
        <f t="shared" si="49"/>
        <v>3804902</v>
      </c>
      <c r="E570" s="226" t="str">
        <f t="shared" si="48"/>
        <v>2310000100</v>
      </c>
      <c r="F570" s="226" t="str">
        <f>VLOOKUP(E570,SCC_xref!$A$6:$B$39,2,FALSE)</f>
        <v>Heaters</v>
      </c>
      <c r="G570" s="229">
        <v>1.3651843185994625</v>
      </c>
      <c r="H570" s="229">
        <v>7.5085137522970427E-2</v>
      </c>
      <c r="I570" s="229">
        <v>1.1467548276235486</v>
      </c>
      <c r="J570" s="229">
        <v>8.1911059115967726E-3</v>
      </c>
      <c r="K570" s="229">
        <v>0.10375400821355914</v>
      </c>
      <c r="M570" s="175"/>
    </row>
    <row r="571" spans="1:13" x14ac:dyDescent="0.2">
      <c r="A571" s="226" t="str">
        <f t="shared" si="47"/>
        <v>Heaters</v>
      </c>
      <c r="B571" s="226" t="str">
        <f>VLOOKUP(D571,fips_xref!$A$5:$C$286,2,FALSE)</f>
        <v>MCKENZIE, ND_Non-Tribal</v>
      </c>
      <c r="C571" s="227" t="str">
        <f t="shared" si="43"/>
        <v>38</v>
      </c>
      <c r="D571" s="228" t="str">
        <f t="shared" si="49"/>
        <v>3805302</v>
      </c>
      <c r="E571" s="226" t="str">
        <f t="shared" si="48"/>
        <v>2310000100</v>
      </c>
      <c r="F571" s="226" t="str">
        <f>VLOOKUP(E571,SCC_xref!$A$6:$B$39,2,FALSE)</f>
        <v>Heaters</v>
      </c>
      <c r="G571" s="229">
        <v>68.018301050220288</v>
      </c>
      <c r="H571" s="229">
        <v>3.7410065577621148</v>
      </c>
      <c r="I571" s="229">
        <v>57.135372882185038</v>
      </c>
      <c r="J571" s="229">
        <v>0.40810980630132165</v>
      </c>
      <c r="K571" s="229">
        <v>5.1693908798167403</v>
      </c>
      <c r="M571" s="175"/>
    </row>
    <row r="572" spans="1:13" x14ac:dyDescent="0.2">
      <c r="A572" s="226" t="str">
        <f t="shared" si="47"/>
        <v>Heaters</v>
      </c>
      <c r="B572" s="226" t="str">
        <f>VLOOKUP(D572,fips_xref!$A$5:$C$286,2,FALSE)</f>
        <v>MCLEAN, ND_Non-Tribal</v>
      </c>
      <c r="C572" s="227" t="str">
        <f t="shared" si="43"/>
        <v>38</v>
      </c>
      <c r="D572" s="228" t="str">
        <f t="shared" si="49"/>
        <v>3805502</v>
      </c>
      <c r="E572" s="226" t="str">
        <f t="shared" si="48"/>
        <v>2310000100</v>
      </c>
      <c r="F572" s="226" t="str">
        <f>VLOOKUP(E572,SCC_xref!$A$6:$B$39,2,FALSE)</f>
        <v>Heaters</v>
      </c>
      <c r="G572" s="229">
        <v>0</v>
      </c>
      <c r="H572" s="229">
        <v>0</v>
      </c>
      <c r="I572" s="229">
        <v>0</v>
      </c>
      <c r="J572" s="229">
        <v>0</v>
      </c>
      <c r="K572" s="229">
        <v>0</v>
      </c>
      <c r="M572" s="175"/>
    </row>
    <row r="573" spans="1:13" x14ac:dyDescent="0.2">
      <c r="A573" s="226" t="str">
        <f t="shared" si="47"/>
        <v>Heaters</v>
      </c>
      <c r="B573" s="226" t="str">
        <f>VLOOKUP(D573,fips_xref!$A$5:$C$286,2,FALSE)</f>
        <v>MERCER, ND_Non-Tribal</v>
      </c>
      <c r="C573" s="227" t="str">
        <f t="shared" si="43"/>
        <v>38</v>
      </c>
      <c r="D573" s="228" t="str">
        <f t="shared" si="49"/>
        <v>3805702</v>
      </c>
      <c r="E573" s="226" t="str">
        <f t="shared" si="48"/>
        <v>2310000100</v>
      </c>
      <c r="F573" s="226" t="str">
        <f>VLOOKUP(E573,SCC_xref!$A$6:$B$39,2,FALSE)</f>
        <v>Heaters</v>
      </c>
      <c r="G573" s="229">
        <v>8.0304959917615451E-2</v>
      </c>
      <c r="H573" s="229">
        <v>4.4167727954688481E-3</v>
      </c>
      <c r="I573" s="229">
        <v>6.7456166330796957E-2</v>
      </c>
      <c r="J573" s="229">
        <v>4.8182975950569257E-4</v>
      </c>
      <c r="K573" s="229">
        <v>6.1031769537387721E-3</v>
      </c>
      <c r="M573" s="175"/>
    </row>
    <row r="574" spans="1:13" x14ac:dyDescent="0.2">
      <c r="A574" s="226" t="str">
        <f t="shared" si="47"/>
        <v>Heaters</v>
      </c>
      <c r="B574" s="226" t="str">
        <f>VLOOKUP(D574,fips_xref!$A$5:$C$286,2,FALSE)</f>
        <v>MOUNTRAIL, ND_Non-Tribal</v>
      </c>
      <c r="C574" s="227" t="str">
        <f t="shared" si="43"/>
        <v>38</v>
      </c>
      <c r="D574" s="228" t="str">
        <f t="shared" si="49"/>
        <v>3806102</v>
      </c>
      <c r="E574" s="226" t="str">
        <f t="shared" si="48"/>
        <v>2310000100</v>
      </c>
      <c r="F574" s="226" t="str">
        <f>VLOOKUP(E574,SCC_xref!$A$6:$B$39,2,FALSE)</f>
        <v>Heaters</v>
      </c>
      <c r="G574" s="229">
        <v>31.961374047210949</v>
      </c>
      <c r="H574" s="229">
        <v>1.7578755725966015</v>
      </c>
      <c r="I574" s="229">
        <v>26.847554199657196</v>
      </c>
      <c r="J574" s="229">
        <v>0.19176824428326567</v>
      </c>
      <c r="K574" s="229">
        <v>2.4290644275880315</v>
      </c>
      <c r="M574" s="175"/>
    </row>
    <row r="575" spans="1:13" x14ac:dyDescent="0.2">
      <c r="A575" s="226" t="str">
        <f t="shared" si="47"/>
        <v>Heaters</v>
      </c>
      <c r="B575" s="226" t="str">
        <f>VLOOKUP(D575,fips_xref!$A$5:$C$286,2,FALSE)</f>
        <v>RENVILLE, ND_Non-Tribal</v>
      </c>
      <c r="C575" s="227" t="str">
        <f t="shared" si="43"/>
        <v>38</v>
      </c>
      <c r="D575" s="228" t="str">
        <f t="shared" si="49"/>
        <v>3807502</v>
      </c>
      <c r="E575" s="226" t="str">
        <f t="shared" si="48"/>
        <v>2310000100</v>
      </c>
      <c r="F575" s="226" t="str">
        <f>VLOOKUP(E575,SCC_xref!$A$6:$B$39,2,FALSE)</f>
        <v>Heaters</v>
      </c>
      <c r="G575" s="229">
        <v>23.368743336026096</v>
      </c>
      <c r="H575" s="229">
        <v>1.2852808834814349</v>
      </c>
      <c r="I575" s="229">
        <v>19.62974440226192</v>
      </c>
      <c r="J575" s="229">
        <v>0.14021246001615653</v>
      </c>
      <c r="K575" s="229">
        <v>1.7760244935379828</v>
      </c>
      <c r="M575" s="175"/>
    </row>
    <row r="576" spans="1:13" x14ac:dyDescent="0.2">
      <c r="A576" s="226" t="str">
        <f t="shared" si="47"/>
        <v>Heaters</v>
      </c>
      <c r="B576" s="226" t="str">
        <f>VLOOKUP(D576,fips_xref!$A$5:$C$286,2,FALSE)</f>
        <v>SLOPE, ND_Non-Tribal</v>
      </c>
      <c r="C576" s="227" t="str">
        <f t="shared" si="43"/>
        <v>38</v>
      </c>
      <c r="D576" s="228" t="str">
        <f t="shared" si="49"/>
        <v>3808702</v>
      </c>
      <c r="E576" s="226" t="str">
        <f t="shared" si="48"/>
        <v>2310000100</v>
      </c>
      <c r="F576" s="226" t="str">
        <f>VLOOKUP(E576,SCC_xref!$A$6:$B$39,2,FALSE)</f>
        <v>Heaters</v>
      </c>
      <c r="G576" s="229">
        <v>1.6864041582699245</v>
      </c>
      <c r="H576" s="229">
        <v>9.2752228704845813E-2</v>
      </c>
      <c r="I576" s="229">
        <v>1.4165794929467366</v>
      </c>
      <c r="J576" s="229">
        <v>1.0118424949619545E-2</v>
      </c>
      <c r="K576" s="229">
        <v>0.12816671602851423</v>
      </c>
      <c r="M576" s="175"/>
    </row>
    <row r="577" spans="1:14" x14ac:dyDescent="0.2">
      <c r="A577" s="226" t="str">
        <f t="shared" si="47"/>
        <v>Heaters</v>
      </c>
      <c r="B577" s="226" t="str">
        <f>VLOOKUP(D577,fips_xref!$A$5:$C$286,2,FALSE)</f>
        <v>STARK, ND_Non-Tribal</v>
      </c>
      <c r="C577" s="227" t="str">
        <f t="shared" si="43"/>
        <v>38</v>
      </c>
      <c r="D577" s="228" t="str">
        <f t="shared" si="49"/>
        <v>3808902</v>
      </c>
      <c r="E577" s="226" t="str">
        <f t="shared" si="48"/>
        <v>2310000100</v>
      </c>
      <c r="F577" s="226" t="str">
        <f>VLOOKUP(E577,SCC_xref!$A$6:$B$39,2,FALSE)</f>
        <v>Heaters</v>
      </c>
      <c r="G577" s="229">
        <v>5.7016521541506959</v>
      </c>
      <c r="H577" s="229">
        <v>0.31359086847828821</v>
      </c>
      <c r="I577" s="229">
        <v>4.7893878094865849</v>
      </c>
      <c r="J577" s="229">
        <v>3.4209912924904176E-2</v>
      </c>
      <c r="K577" s="229">
        <v>0.43332556371545278</v>
      </c>
      <c r="M577" s="175"/>
    </row>
    <row r="578" spans="1:14" x14ac:dyDescent="0.2">
      <c r="A578" s="226" t="str">
        <f t="shared" si="47"/>
        <v>Heaters</v>
      </c>
      <c r="B578" s="226" t="str">
        <f>VLOOKUP(D578,fips_xref!$A$5:$C$286,2,FALSE)</f>
        <v>WARD, ND_Non-Tribal</v>
      </c>
      <c r="C578" s="227" t="str">
        <f t="shared" si="43"/>
        <v>38</v>
      </c>
      <c r="D578" s="228" t="str">
        <f t="shared" si="49"/>
        <v>3810102</v>
      </c>
      <c r="E578" s="226" t="str">
        <f t="shared" si="48"/>
        <v>2310000100</v>
      </c>
      <c r="F578" s="226" t="str">
        <f>VLOOKUP(E578,SCC_xref!$A$6:$B$39,2,FALSE)</f>
        <v>Heaters</v>
      </c>
      <c r="G578" s="229">
        <v>1.2848793586818472</v>
      </c>
      <c r="H578" s="229">
        <v>7.066836472750157E-2</v>
      </c>
      <c r="I578" s="229">
        <v>1.0792986612927513</v>
      </c>
      <c r="J578" s="229">
        <v>7.7092761520910812E-3</v>
      </c>
      <c r="K578" s="229">
        <v>9.7650831259820353E-2</v>
      </c>
      <c r="M578" s="175"/>
    </row>
    <row r="579" spans="1:14" x14ac:dyDescent="0.2">
      <c r="A579" s="226" t="str">
        <f t="shared" si="47"/>
        <v>Heaters</v>
      </c>
      <c r="B579" s="226" t="str">
        <f>VLOOKUP(D579,fips_xref!$A$5:$C$286,2,FALSE)</f>
        <v>WILLIAMS, ND_Non-Tribal</v>
      </c>
      <c r="C579" s="227" t="str">
        <f t="shared" si="43"/>
        <v>38</v>
      </c>
      <c r="D579" s="228" t="str">
        <f t="shared" si="49"/>
        <v>3810502</v>
      </c>
      <c r="E579" s="226" t="str">
        <f t="shared" si="48"/>
        <v>2310000100</v>
      </c>
      <c r="F579" s="226" t="str">
        <f>VLOOKUP(E579,SCC_xref!$A$6:$B$39,2,FALSE)</f>
        <v>Heaters</v>
      </c>
      <c r="G579" s="229">
        <v>37.502416281526415</v>
      </c>
      <c r="H579" s="229">
        <v>2.0626328954839521</v>
      </c>
      <c r="I579" s="229">
        <v>31.502029676482188</v>
      </c>
      <c r="J579" s="229">
        <v>0.22501449768915843</v>
      </c>
      <c r="K579" s="229">
        <v>2.850183637396007</v>
      </c>
      <c r="M579" s="175"/>
    </row>
    <row r="580" spans="1:14" x14ac:dyDescent="0.2">
      <c r="A580" s="226" t="str">
        <f t="shared" si="47"/>
        <v>Heaters</v>
      </c>
      <c r="B580" s="226" t="str">
        <f>VLOOKUP(D580,fips_xref!$A$5:$C$286,2,FALSE)</f>
        <v>HARDING, SD_Non-Tribal</v>
      </c>
      <c r="C580" s="227" t="str">
        <f t="shared" ref="C580:C581" si="50">LEFT(D580,2)</f>
        <v>46</v>
      </c>
      <c r="D580" s="228" t="str">
        <f t="shared" si="49"/>
        <v>4606302</v>
      </c>
      <c r="E580" s="226" t="str">
        <f t="shared" si="48"/>
        <v>2310000100</v>
      </c>
      <c r="F580" s="226" t="str">
        <f>VLOOKUP(E580,SCC_xref!$A$6:$B$39,2,FALSE)</f>
        <v>Heaters</v>
      </c>
      <c r="G580" s="229">
        <v>16.944346542616859</v>
      </c>
      <c r="H580" s="229">
        <v>0.931939059843927</v>
      </c>
      <c r="I580" s="229">
        <v>14.233251095798162</v>
      </c>
      <c r="J580" s="229">
        <v>0.10166607925570113</v>
      </c>
      <c r="K580" s="229">
        <v>1.2877703372388809</v>
      </c>
      <c r="M580" s="175"/>
    </row>
    <row r="581" spans="1:14" x14ac:dyDescent="0.2">
      <c r="A581" s="226" t="str">
        <f t="shared" si="47"/>
        <v>Heaters</v>
      </c>
      <c r="B581" s="226" t="str">
        <f>VLOOKUP(D581,fips_xref!$A$5:$C$286,2,FALSE)</f>
        <v>BUTTE, SD_Non-Tribal</v>
      </c>
      <c r="C581" s="227" t="str">
        <f t="shared" si="50"/>
        <v>46</v>
      </c>
      <c r="D581" s="228" t="str">
        <f t="shared" si="49"/>
        <v>4601902</v>
      </c>
      <c r="E581" s="226" t="str">
        <f t="shared" si="48"/>
        <v>2310000100</v>
      </c>
      <c r="F581" s="226" t="str">
        <f>VLOOKUP(E581,SCC_xref!$A$6:$B$39,2,FALSE)</f>
        <v>Heaters</v>
      </c>
      <c r="G581" s="229">
        <v>0</v>
      </c>
      <c r="H581" s="229">
        <v>0</v>
      </c>
      <c r="I581" s="229">
        <v>0</v>
      </c>
      <c r="J581" s="229">
        <v>0</v>
      </c>
      <c r="K581" s="229">
        <v>0</v>
      </c>
      <c r="M581" s="175"/>
    </row>
    <row r="582" spans="1:14" s="32" customFormat="1" x14ac:dyDescent="0.2">
      <c r="A582" s="32" t="s">
        <v>15141</v>
      </c>
      <c r="B582" s="33" t="str">
        <f>VLOOKUP(D582,fips_xref!$A$5:$C$286,2,FALSE)</f>
        <v>CARTER, MT</v>
      </c>
      <c r="C582" s="34" t="str">
        <f t="shared" si="16"/>
        <v>30</v>
      </c>
      <c r="D582" s="202">
        <f>fips_xref!A5</f>
        <v>30011</v>
      </c>
      <c r="E582" s="32" t="str">
        <f>SCC_xref!A$9</f>
        <v>2310000300</v>
      </c>
      <c r="F582" s="32" t="str">
        <f>VLOOKUP(E582,SCC_xref!$A$6:$B$39,2,FALSE)</f>
        <v>Pneumatic devices</v>
      </c>
      <c r="G582" s="36">
        <v>0</v>
      </c>
      <c r="H582" s="64">
        <v>55.779596432806116</v>
      </c>
      <c r="I582" s="36">
        <v>0</v>
      </c>
      <c r="J582" s="36">
        <v>0</v>
      </c>
      <c r="K582" s="36">
        <v>0</v>
      </c>
      <c r="M582" s="175"/>
      <c r="N582" s="176"/>
    </row>
    <row r="583" spans="1:14" s="32" customFormat="1" x14ac:dyDescent="0.2">
      <c r="A583" s="32" t="s">
        <v>15141</v>
      </c>
      <c r="B583" s="33" t="str">
        <f>VLOOKUP(D583,fips_xref!$A$5:$C$286,2,FALSE)</f>
        <v>CUSTER, MT</v>
      </c>
      <c r="C583" s="34" t="str">
        <f t="shared" si="16"/>
        <v>30</v>
      </c>
      <c r="D583" s="202">
        <f>fips_xref!A6</f>
        <v>30017</v>
      </c>
      <c r="E583" s="32" t="str">
        <f>SCC_xref!A$9</f>
        <v>2310000300</v>
      </c>
      <c r="F583" s="32" t="str">
        <f>VLOOKUP(E583,SCC_xref!$A$6:$B$39,2,FALSE)</f>
        <v>Pneumatic devices</v>
      </c>
      <c r="G583" s="36">
        <v>0</v>
      </c>
      <c r="H583" s="64">
        <v>9.2965994054676866</v>
      </c>
      <c r="I583" s="36">
        <v>0</v>
      </c>
      <c r="J583" s="36">
        <v>0</v>
      </c>
      <c r="K583" s="36">
        <v>0</v>
      </c>
      <c r="M583" s="175"/>
      <c r="N583" s="176"/>
    </row>
    <row r="584" spans="1:14" s="32" customFormat="1" x14ac:dyDescent="0.2">
      <c r="A584" s="32" t="s">
        <v>15141</v>
      </c>
      <c r="B584" s="33" t="str">
        <f>VLOOKUP(D584,fips_xref!$A$5:$C$286,2,FALSE)</f>
        <v>DANIELS, MT</v>
      </c>
      <c r="C584" s="34" t="str">
        <f t="shared" si="16"/>
        <v>30</v>
      </c>
      <c r="D584" s="202">
        <f>fips_xref!A7</f>
        <v>30019</v>
      </c>
      <c r="E584" s="32" t="str">
        <f>SCC_xref!A$9</f>
        <v>2310000300</v>
      </c>
      <c r="F584" s="32" t="str">
        <f>VLOOKUP(E584,SCC_xref!$A$6:$B$39,2,FALSE)</f>
        <v>Pneumatic devices</v>
      </c>
      <c r="G584" s="36">
        <v>0</v>
      </c>
      <c r="H584" s="64">
        <v>9.2965994054676866</v>
      </c>
      <c r="I584" s="36">
        <v>0</v>
      </c>
      <c r="J584" s="36">
        <v>0</v>
      </c>
      <c r="K584" s="36">
        <v>0</v>
      </c>
      <c r="M584" s="175"/>
      <c r="N584" s="176"/>
    </row>
    <row r="585" spans="1:14" s="32" customFormat="1" x14ac:dyDescent="0.2">
      <c r="A585" s="32" t="s">
        <v>15141</v>
      </c>
      <c r="B585" s="33" t="str">
        <f>VLOOKUP(D585,fips_xref!$A$5:$C$286,2,FALSE)</f>
        <v>DAWSON, MT</v>
      </c>
      <c r="C585" s="34" t="str">
        <f t="shared" si="16"/>
        <v>30</v>
      </c>
      <c r="D585" s="202">
        <f>fips_xref!A8</f>
        <v>30021</v>
      </c>
      <c r="E585" s="32" t="str">
        <f>SCC_xref!A$9</f>
        <v>2310000300</v>
      </c>
      <c r="F585" s="32" t="str">
        <f>VLOOKUP(E585,SCC_xref!$A$6:$B$39,2,FALSE)</f>
        <v>Pneumatic devices</v>
      </c>
      <c r="G585" s="36">
        <v>0</v>
      </c>
      <c r="H585" s="64">
        <v>198.32745398331062</v>
      </c>
      <c r="I585" s="36">
        <v>0</v>
      </c>
      <c r="J585" s="36">
        <v>0</v>
      </c>
      <c r="K585" s="36">
        <v>0</v>
      </c>
      <c r="M585" s="175"/>
      <c r="N585" s="176"/>
    </row>
    <row r="586" spans="1:14" s="32" customFormat="1" x14ac:dyDescent="0.2">
      <c r="A586" s="32" t="s">
        <v>15141</v>
      </c>
      <c r="B586" s="33" t="str">
        <f>VLOOKUP(D586,fips_xref!$A$5:$C$286,2,FALSE)</f>
        <v>FALLON, MT</v>
      </c>
      <c r="C586" s="34" t="str">
        <f t="shared" si="16"/>
        <v>30</v>
      </c>
      <c r="D586" s="202">
        <f>fips_xref!A9</f>
        <v>30025</v>
      </c>
      <c r="E586" s="32" t="str">
        <f>SCC_xref!A$9</f>
        <v>2310000300</v>
      </c>
      <c r="F586" s="32" t="str">
        <f>VLOOKUP(E586,SCC_xref!$A$6:$B$39,2,FALSE)</f>
        <v>Pneumatic devices</v>
      </c>
      <c r="G586" s="36">
        <v>0</v>
      </c>
      <c r="H586" s="64">
        <v>4353.907388227366</v>
      </c>
      <c r="I586" s="36">
        <v>0</v>
      </c>
      <c r="J586" s="36">
        <v>0</v>
      </c>
      <c r="K586" s="36">
        <v>0</v>
      </c>
      <c r="M586" s="175"/>
      <c r="N586" s="176"/>
    </row>
    <row r="587" spans="1:14" s="32" customFormat="1" x14ac:dyDescent="0.2">
      <c r="A587" s="32" t="s">
        <v>15141</v>
      </c>
      <c r="B587" s="33" t="str">
        <f>VLOOKUP(D587,fips_xref!$A$5:$C$286,2,FALSE)</f>
        <v>GARFIELD, MT</v>
      </c>
      <c r="C587" s="34" t="str">
        <f t="shared" si="16"/>
        <v>30</v>
      </c>
      <c r="D587" s="202">
        <f>fips_xref!A10</f>
        <v>30033</v>
      </c>
      <c r="E587" s="32" t="str">
        <f>SCC_xref!A$9</f>
        <v>2310000300</v>
      </c>
      <c r="F587" s="32" t="str">
        <f>VLOOKUP(E587,SCC_xref!$A$6:$B$39,2,FALSE)</f>
        <v>Pneumatic devices</v>
      </c>
      <c r="G587" s="36">
        <v>0</v>
      </c>
      <c r="H587" s="64">
        <v>37.186397621870746</v>
      </c>
      <c r="I587" s="36">
        <v>0</v>
      </c>
      <c r="J587" s="36">
        <v>0</v>
      </c>
      <c r="K587" s="36">
        <v>0</v>
      </c>
      <c r="M587" s="175"/>
      <c r="N587" s="176"/>
    </row>
    <row r="588" spans="1:14" s="32" customFormat="1" x14ac:dyDescent="0.2">
      <c r="A588" s="32" t="s">
        <v>15141</v>
      </c>
      <c r="B588" s="33" t="str">
        <f>VLOOKUP(D588,fips_xref!$A$5:$C$286,2,FALSE)</f>
        <v>MCCONE, MT</v>
      </c>
      <c r="C588" s="34" t="str">
        <f t="shared" si="16"/>
        <v>30</v>
      </c>
      <c r="D588" s="202">
        <f>fips_xref!A11</f>
        <v>30055</v>
      </c>
      <c r="E588" s="32" t="str">
        <f>SCC_xref!A$9</f>
        <v>2310000300</v>
      </c>
      <c r="F588" s="32" t="str">
        <f>VLOOKUP(E588,SCC_xref!$A$6:$B$39,2,FALSE)</f>
        <v>Pneumatic devices</v>
      </c>
      <c r="G588" s="36">
        <v>0</v>
      </c>
      <c r="H588" s="64">
        <v>15.494332342446143</v>
      </c>
      <c r="I588" s="36">
        <v>0</v>
      </c>
      <c r="J588" s="36">
        <v>0</v>
      </c>
      <c r="K588" s="36">
        <v>0</v>
      </c>
      <c r="M588" s="175"/>
      <c r="N588" s="176"/>
    </row>
    <row r="589" spans="1:14" s="32" customFormat="1" x14ac:dyDescent="0.2">
      <c r="A589" s="32" t="s">
        <v>15141</v>
      </c>
      <c r="B589" s="33" t="str">
        <f>VLOOKUP(D589,fips_xref!$A$5:$C$286,2,FALSE)</f>
        <v>PRAIRIE, MT</v>
      </c>
      <c r="C589" s="34" t="str">
        <f t="shared" si="16"/>
        <v>30</v>
      </c>
      <c r="D589" s="202">
        <f>fips_xref!A12</f>
        <v>30079</v>
      </c>
      <c r="E589" s="32" t="str">
        <f>SCC_xref!A$9</f>
        <v>2310000300</v>
      </c>
      <c r="F589" s="32" t="str">
        <f>VLOOKUP(E589,SCC_xref!$A$6:$B$39,2,FALSE)</f>
        <v>Pneumatic devices</v>
      </c>
      <c r="G589" s="36">
        <v>0</v>
      </c>
      <c r="H589" s="64">
        <v>40.285264090359973</v>
      </c>
      <c r="I589" s="36">
        <v>0</v>
      </c>
      <c r="J589" s="36">
        <v>0</v>
      </c>
      <c r="K589" s="36">
        <v>0</v>
      </c>
      <c r="M589" s="175"/>
      <c r="N589" s="176"/>
    </row>
    <row r="590" spans="1:14" s="32" customFormat="1" x14ac:dyDescent="0.2">
      <c r="A590" s="32" t="s">
        <v>15141</v>
      </c>
      <c r="B590" s="33" t="str">
        <f>VLOOKUP(D590,fips_xref!$A$5:$C$286,2,FALSE)</f>
        <v>RICHLAND, MT</v>
      </c>
      <c r="C590" s="34" t="str">
        <f t="shared" si="16"/>
        <v>30</v>
      </c>
      <c r="D590" s="202">
        <f>fips_xref!A13</f>
        <v>30083</v>
      </c>
      <c r="E590" s="32" t="str">
        <f>SCC_xref!A$9</f>
        <v>2310000300</v>
      </c>
      <c r="F590" s="32" t="str">
        <f>VLOOKUP(E590,SCC_xref!$A$6:$B$39,2,FALSE)</f>
        <v>Pneumatic devices</v>
      </c>
      <c r="G590" s="36">
        <v>0</v>
      </c>
      <c r="H590" s="64">
        <v>2909.8356139113857</v>
      </c>
      <c r="I590" s="36">
        <v>0</v>
      </c>
      <c r="J590" s="36">
        <v>0</v>
      </c>
      <c r="K590" s="36">
        <v>0</v>
      </c>
      <c r="M590" s="175"/>
      <c r="N590" s="176"/>
    </row>
    <row r="591" spans="1:14" s="32" customFormat="1" x14ac:dyDescent="0.2">
      <c r="A591" s="32" t="s">
        <v>15141</v>
      </c>
      <c r="B591" s="33" t="str">
        <f>VLOOKUP(D591,fips_xref!$A$5:$C$286,2,FALSE)</f>
        <v>ROOSEVELT, MT</v>
      </c>
      <c r="C591" s="34" t="str">
        <f t="shared" si="16"/>
        <v>30</v>
      </c>
      <c r="D591" s="202">
        <f>fips_xref!A14</f>
        <v>30085</v>
      </c>
      <c r="E591" s="32" t="str">
        <f>SCC_xref!A$9</f>
        <v>2310000300</v>
      </c>
      <c r="F591" s="32" t="str">
        <f>VLOOKUP(E591,SCC_xref!$A$6:$B$39,2,FALSE)</f>
        <v>Pneumatic devices</v>
      </c>
      <c r="G591" s="36">
        <v>0</v>
      </c>
      <c r="H591" s="64">
        <v>557.79596432806113</v>
      </c>
      <c r="I591" s="36">
        <v>0</v>
      </c>
      <c r="J591" s="36">
        <v>0</v>
      </c>
      <c r="K591" s="36">
        <v>0</v>
      </c>
      <c r="M591" s="175"/>
      <c r="N591" s="176"/>
    </row>
    <row r="592" spans="1:14" s="32" customFormat="1" x14ac:dyDescent="0.2">
      <c r="A592" s="32" t="s">
        <v>15141</v>
      </c>
      <c r="B592" s="33" t="str">
        <f>VLOOKUP(D592,fips_xref!$A$5:$C$286,2,FALSE)</f>
        <v>SHERIDAN, MT</v>
      </c>
      <c r="C592" s="34" t="str">
        <f t="shared" si="16"/>
        <v>30</v>
      </c>
      <c r="D592" s="203">
        <f>fips_xref!A15</f>
        <v>30091</v>
      </c>
      <c r="E592" s="32" t="str">
        <f>SCC_xref!A$9</f>
        <v>2310000300</v>
      </c>
      <c r="F592" s="32" t="str">
        <f>VLOOKUP(E592,SCC_xref!$A$6:$B$39,2,FALSE)</f>
        <v>Pneumatic devices</v>
      </c>
      <c r="G592" s="36">
        <v>0</v>
      </c>
      <c r="H592" s="64">
        <v>656.95969131971651</v>
      </c>
      <c r="I592" s="36">
        <v>0</v>
      </c>
      <c r="J592" s="36">
        <v>0</v>
      </c>
      <c r="K592" s="36">
        <v>0</v>
      </c>
      <c r="M592" s="175"/>
      <c r="N592" s="176"/>
    </row>
    <row r="593" spans="1:14" s="32" customFormat="1" x14ac:dyDescent="0.2">
      <c r="A593" s="32" t="s">
        <v>15141</v>
      </c>
      <c r="B593" s="33" t="str">
        <f>VLOOKUP(D593,fips_xref!$A$5:$C$286,2,FALSE)</f>
        <v>VALLEY, MT</v>
      </c>
      <c r="C593" s="34" t="str">
        <f t="shared" si="16"/>
        <v>30</v>
      </c>
      <c r="D593" s="203">
        <f>fips_xref!A16</f>
        <v>30105</v>
      </c>
      <c r="E593" s="32" t="str">
        <f>SCC_xref!A$9</f>
        <v>2310000300</v>
      </c>
      <c r="F593" s="32" t="str">
        <f>VLOOKUP(E593,SCC_xref!$A$6:$B$39,2,FALSE)</f>
        <v>Pneumatic devices</v>
      </c>
      <c r="G593" s="36">
        <v>0</v>
      </c>
      <c r="H593" s="64">
        <v>551.59823139108266</v>
      </c>
      <c r="I593" s="36">
        <v>0</v>
      </c>
      <c r="J593" s="36">
        <v>0</v>
      </c>
      <c r="K593" s="36">
        <v>0</v>
      </c>
      <c r="M593" s="175"/>
      <c r="N593" s="176"/>
    </row>
    <row r="594" spans="1:14" s="32" customFormat="1" x14ac:dyDescent="0.2">
      <c r="A594" s="32" t="s">
        <v>15141</v>
      </c>
      <c r="B594" s="33" t="str">
        <f>VLOOKUP(D594,fips_xref!$A$5:$C$286,2,FALSE)</f>
        <v>WIBAUX, MT</v>
      </c>
      <c r="C594" s="34" t="str">
        <f t="shared" si="16"/>
        <v>30</v>
      </c>
      <c r="D594" s="203">
        <f>fips_xref!A17</f>
        <v>30109</v>
      </c>
      <c r="E594" s="32" t="str">
        <f>SCC_xref!A$9</f>
        <v>2310000300</v>
      </c>
      <c r="F594" s="32" t="str">
        <f>VLOOKUP(E594,SCC_xref!$A$6:$B$39,2,FALSE)</f>
        <v>Pneumatic devices</v>
      </c>
      <c r="G594" s="36">
        <v>0</v>
      </c>
      <c r="H594" s="64">
        <v>374.96284268719671</v>
      </c>
      <c r="I594" s="36">
        <v>0</v>
      </c>
      <c r="J594" s="36">
        <v>0</v>
      </c>
      <c r="K594" s="36">
        <v>0</v>
      </c>
      <c r="M594" s="175"/>
      <c r="N594" s="176"/>
    </row>
    <row r="595" spans="1:14" s="32" customFormat="1" x14ac:dyDescent="0.2">
      <c r="A595" s="32" t="s">
        <v>15141</v>
      </c>
      <c r="B595" s="33" t="str">
        <f>VLOOKUP(D595,fips_xref!$A$5:$C$286,2,FALSE)</f>
        <v>BILLINGS, ND</v>
      </c>
      <c r="C595" s="34" t="str">
        <f t="shared" si="16"/>
        <v>38</v>
      </c>
      <c r="D595" s="203">
        <f>fips_xref!A18</f>
        <v>38007</v>
      </c>
      <c r="E595" s="32" t="str">
        <f>SCC_xref!A$9</f>
        <v>2310000300</v>
      </c>
      <c r="F595" s="32" t="str">
        <f>VLOOKUP(E595,SCC_xref!$A$6:$B$39,2,FALSE)</f>
        <v>Pneumatic devices</v>
      </c>
      <c r="G595" s="36">
        <v>0</v>
      </c>
      <c r="H595" s="64">
        <v>1419.2808425680666</v>
      </c>
      <c r="I595" s="36">
        <v>0</v>
      </c>
      <c r="J595" s="36">
        <v>0</v>
      </c>
      <c r="K595" s="36">
        <v>0</v>
      </c>
      <c r="M595" s="175"/>
      <c r="N595" s="176"/>
    </row>
    <row r="596" spans="1:14" s="32" customFormat="1" x14ac:dyDescent="0.2">
      <c r="A596" s="32" t="s">
        <v>15141</v>
      </c>
      <c r="B596" s="33" t="str">
        <f>VLOOKUP(D596,fips_xref!$A$5:$C$286,2,FALSE)</f>
        <v>BOTTINEAU, ND</v>
      </c>
      <c r="C596" s="34" t="str">
        <f t="shared" si="16"/>
        <v>38</v>
      </c>
      <c r="D596" s="203">
        <f>fips_xref!A19</f>
        <v>38009</v>
      </c>
      <c r="E596" s="32" t="str">
        <f>SCC_xref!A$9</f>
        <v>2310000300</v>
      </c>
      <c r="F596" s="32" t="str">
        <f>VLOOKUP(E596,SCC_xref!$A$6:$B$39,2,FALSE)</f>
        <v>Pneumatic devices</v>
      </c>
      <c r="G596" s="36">
        <v>0</v>
      </c>
      <c r="H596" s="64">
        <v>1620.7071630198668</v>
      </c>
      <c r="I596" s="36">
        <v>0</v>
      </c>
      <c r="J596" s="36">
        <v>0</v>
      </c>
      <c r="K596" s="36">
        <v>0</v>
      </c>
      <c r="M596" s="175"/>
      <c r="N596" s="176"/>
    </row>
    <row r="597" spans="1:14" s="32" customFormat="1" x14ac:dyDescent="0.2">
      <c r="A597" s="32" t="s">
        <v>15141</v>
      </c>
      <c r="B597" s="33" t="str">
        <f>VLOOKUP(D597,fips_xref!$A$5:$C$286,2,FALSE)</f>
        <v>BOWMAN, ND</v>
      </c>
      <c r="C597" s="34" t="str">
        <f t="shared" si="16"/>
        <v>38</v>
      </c>
      <c r="D597" s="203">
        <f>fips_xref!A20</f>
        <v>38011</v>
      </c>
      <c r="E597" s="32" t="str">
        <f>SCC_xref!A$9</f>
        <v>2310000300</v>
      </c>
      <c r="F597" s="32" t="str">
        <f>VLOOKUP(E597,SCC_xref!$A$6:$B$39,2,FALSE)</f>
        <v>Pneumatic devices</v>
      </c>
      <c r="G597" s="36">
        <v>0</v>
      </c>
      <c r="H597" s="64">
        <v>1716.7720235430327</v>
      </c>
      <c r="I597" s="36">
        <v>0</v>
      </c>
      <c r="J597" s="36">
        <v>0</v>
      </c>
      <c r="K597" s="36">
        <v>0</v>
      </c>
      <c r="M597" s="175"/>
      <c r="N597" s="176"/>
    </row>
    <row r="598" spans="1:14" s="32" customFormat="1" x14ac:dyDescent="0.2">
      <c r="A598" s="32" t="s">
        <v>15141</v>
      </c>
      <c r="B598" s="33" t="str">
        <f>VLOOKUP(D598,fips_xref!$A$5:$C$286,2,FALSE)</f>
        <v>BURKE, ND</v>
      </c>
      <c r="C598" s="34" t="str">
        <f t="shared" si="16"/>
        <v>38</v>
      </c>
      <c r="D598" s="203">
        <f>fips_xref!A21</f>
        <v>38013</v>
      </c>
      <c r="E598" s="32" t="str">
        <f>SCC_xref!A$9</f>
        <v>2310000300</v>
      </c>
      <c r="F598" s="32" t="str">
        <f>VLOOKUP(E598,SCC_xref!$A$6:$B$39,2,FALSE)</f>
        <v>Pneumatic devices</v>
      </c>
      <c r="G598" s="36">
        <v>0</v>
      </c>
      <c r="H598" s="64">
        <v>1162.0749256834608</v>
      </c>
      <c r="I598" s="36">
        <v>0</v>
      </c>
      <c r="J598" s="36">
        <v>0</v>
      </c>
      <c r="K598" s="36">
        <v>0</v>
      </c>
      <c r="M598" s="175"/>
      <c r="N598" s="176"/>
    </row>
    <row r="599" spans="1:14" s="32" customFormat="1" x14ac:dyDescent="0.2">
      <c r="A599" s="32" t="s">
        <v>15141</v>
      </c>
      <c r="B599" s="33" t="str">
        <f>VLOOKUP(D599,fips_xref!$A$5:$C$286,2,FALSE)</f>
        <v>DIVIDE, ND</v>
      </c>
      <c r="C599" s="34" t="str">
        <f t="shared" si="16"/>
        <v>38</v>
      </c>
      <c r="D599" s="203">
        <f>fips_xref!A22</f>
        <v>38023</v>
      </c>
      <c r="E599" s="32" t="str">
        <f>SCC_xref!A$9</f>
        <v>2310000300</v>
      </c>
      <c r="F599" s="32" t="str">
        <f>VLOOKUP(E599,SCC_xref!$A$6:$B$39,2,FALSE)</f>
        <v>Pneumatic devices</v>
      </c>
      <c r="G599" s="36">
        <v>0</v>
      </c>
      <c r="H599" s="64">
        <v>443.13790499395975</v>
      </c>
      <c r="I599" s="36">
        <v>0</v>
      </c>
      <c r="J599" s="36">
        <v>0</v>
      </c>
      <c r="K599" s="36">
        <v>0</v>
      </c>
      <c r="M599" s="175"/>
      <c r="N599" s="176"/>
    </row>
    <row r="600" spans="1:14" s="32" customFormat="1" x14ac:dyDescent="0.2">
      <c r="A600" s="32" t="s">
        <v>15141</v>
      </c>
      <c r="B600" s="33" t="str">
        <f>VLOOKUP(D600,fips_xref!$A$5:$C$286,2,FALSE)</f>
        <v>DUNN, ND</v>
      </c>
      <c r="C600" s="34" t="str">
        <f t="shared" si="16"/>
        <v>38</v>
      </c>
      <c r="D600" s="203">
        <f>fips_xref!A23</f>
        <v>38025</v>
      </c>
      <c r="E600" s="32" t="str">
        <f>SCC_xref!A$9</f>
        <v>2310000300</v>
      </c>
      <c r="F600" s="32" t="str">
        <f>VLOOKUP(E600,SCC_xref!$A$6:$B$39,2,FALSE)</f>
        <v>Pneumatic devices</v>
      </c>
      <c r="G600" s="36">
        <v>0</v>
      </c>
      <c r="H600" s="64">
        <v>1193.0635903683531</v>
      </c>
      <c r="I600" s="36">
        <v>0</v>
      </c>
      <c r="J600" s="36">
        <v>0</v>
      </c>
      <c r="K600" s="36">
        <v>0</v>
      </c>
      <c r="M600" s="175"/>
      <c r="N600" s="176"/>
    </row>
    <row r="601" spans="1:14" s="32" customFormat="1" x14ac:dyDescent="0.2">
      <c r="A601" s="32" t="s">
        <v>15141</v>
      </c>
      <c r="B601" s="33" t="str">
        <f>VLOOKUP(D601,fips_xref!$A$5:$C$286,2,FALSE)</f>
        <v>GOLDEN VALLEY, ND</v>
      </c>
      <c r="C601" s="34" t="str">
        <f t="shared" si="16"/>
        <v>38</v>
      </c>
      <c r="D601" s="203">
        <f>fips_xref!A24</f>
        <v>38033</v>
      </c>
      <c r="E601" s="32" t="str">
        <f>SCC_xref!A$9</f>
        <v>2310000300</v>
      </c>
      <c r="F601" s="32" t="str">
        <f>VLOOKUP(E601,SCC_xref!$A$6:$B$39,2,FALSE)</f>
        <v>Pneumatic devices</v>
      </c>
      <c r="G601" s="36">
        <v>0</v>
      </c>
      <c r="H601" s="64">
        <v>195.22858751482141</v>
      </c>
      <c r="I601" s="36">
        <v>0</v>
      </c>
      <c r="J601" s="36">
        <v>0</v>
      </c>
      <c r="K601" s="36">
        <v>0</v>
      </c>
      <c r="M601" s="175"/>
      <c r="N601" s="176"/>
    </row>
    <row r="602" spans="1:14" s="32" customFormat="1" ht="12" customHeight="1" x14ac:dyDescent="0.2">
      <c r="A602" s="32" t="s">
        <v>15141</v>
      </c>
      <c r="B602" s="33" t="str">
        <f>VLOOKUP(D602,fips_xref!$A$5:$C$286,2,FALSE)</f>
        <v>MC HENRY, ND</v>
      </c>
      <c r="C602" s="34" t="str">
        <f t="shared" si="16"/>
        <v>38</v>
      </c>
      <c r="D602" s="203">
        <f>fips_xref!A25</f>
        <v>38049</v>
      </c>
      <c r="E602" s="32" t="str">
        <f>SCC_xref!A$9</f>
        <v>2310000300</v>
      </c>
      <c r="F602" s="32" t="str">
        <f>VLOOKUP(E602,SCC_xref!$A$6:$B$39,2,FALSE)</f>
        <v>Pneumatic devices</v>
      </c>
      <c r="G602" s="36">
        <v>0</v>
      </c>
      <c r="H602" s="64">
        <v>52.680729964316889</v>
      </c>
      <c r="I602" s="36">
        <v>0</v>
      </c>
      <c r="J602" s="36">
        <v>0</v>
      </c>
      <c r="K602" s="36">
        <v>0</v>
      </c>
      <c r="M602" s="175"/>
      <c r="N602" s="176"/>
    </row>
    <row r="603" spans="1:14" s="32" customFormat="1" ht="12" customHeight="1" x14ac:dyDescent="0.2">
      <c r="A603" s="32" t="s">
        <v>15141</v>
      </c>
      <c r="B603" s="33" t="str">
        <f>VLOOKUP(D603,fips_xref!$A$5:$C$286,2,FALSE)</f>
        <v>MCKENZIE, ND</v>
      </c>
      <c r="C603" s="34" t="str">
        <f t="shared" si="16"/>
        <v>38</v>
      </c>
      <c r="D603" s="203">
        <f>fips_xref!A26</f>
        <v>38053</v>
      </c>
      <c r="E603" s="32" t="str">
        <f>SCC_xref!A$9</f>
        <v>2310000300</v>
      </c>
      <c r="F603" s="32" t="str">
        <f>VLOOKUP(E603,SCC_xref!$A$6:$B$39,2,FALSE)</f>
        <v>Pneumatic devices</v>
      </c>
      <c r="G603" s="36">
        <v>0</v>
      </c>
      <c r="H603" s="64">
        <v>2689.8160946486505</v>
      </c>
      <c r="I603" s="36">
        <v>0</v>
      </c>
      <c r="J603" s="36">
        <v>0</v>
      </c>
      <c r="K603" s="36">
        <v>0</v>
      </c>
      <c r="M603" s="175"/>
      <c r="N603" s="176"/>
    </row>
    <row r="604" spans="1:14" s="32" customFormat="1" ht="12" customHeight="1" x14ac:dyDescent="0.2">
      <c r="A604" s="32" t="s">
        <v>15141</v>
      </c>
      <c r="B604" s="33" t="str">
        <f>VLOOKUP(D604,fips_xref!$A$5:$C$286,2,FALSE)</f>
        <v>MCLEAN, ND</v>
      </c>
      <c r="C604" s="34" t="str">
        <f t="shared" si="16"/>
        <v>38</v>
      </c>
      <c r="D604" s="203">
        <f>fips_xref!A27</f>
        <v>38055</v>
      </c>
      <c r="E604" s="32" t="str">
        <f>SCC_xref!A$9</f>
        <v>2310000300</v>
      </c>
      <c r="F604" s="32" t="str">
        <f>VLOOKUP(E604,SCC_xref!$A$6:$B$39,2,FALSE)</f>
        <v>Pneumatic devices</v>
      </c>
      <c r="G604" s="36">
        <v>0</v>
      </c>
      <c r="H604" s="64">
        <v>52.680729964316889</v>
      </c>
      <c r="I604" s="36">
        <v>0</v>
      </c>
      <c r="J604" s="36">
        <v>0</v>
      </c>
      <c r="K604" s="36">
        <v>0</v>
      </c>
      <c r="M604" s="175"/>
      <c r="N604" s="176"/>
    </row>
    <row r="605" spans="1:14" s="32" customFormat="1" ht="12" customHeight="1" x14ac:dyDescent="0.2">
      <c r="A605" s="32" t="s">
        <v>15141</v>
      </c>
      <c r="B605" s="33" t="str">
        <f>VLOOKUP(D605,fips_xref!$A$5:$C$286,2,FALSE)</f>
        <v>MERCER, ND</v>
      </c>
      <c r="C605" s="34" t="str">
        <f t="shared" si="16"/>
        <v>38</v>
      </c>
      <c r="D605" s="203">
        <f>fips_xref!A28</f>
        <v>38057</v>
      </c>
      <c r="E605" s="32" t="str">
        <f>SCC_xref!A$9</f>
        <v>2310000300</v>
      </c>
      <c r="F605" s="32" t="str">
        <f>VLOOKUP(E605,SCC_xref!$A$6:$B$39,2,FALSE)</f>
        <v>Pneumatic devices</v>
      </c>
      <c r="G605" s="36">
        <v>0</v>
      </c>
      <c r="H605" s="64">
        <v>3.0988664684892284</v>
      </c>
      <c r="I605" s="36">
        <v>0</v>
      </c>
      <c r="J605" s="36">
        <v>0</v>
      </c>
      <c r="K605" s="36">
        <v>0</v>
      </c>
      <c r="M605" s="175"/>
      <c r="N605" s="176"/>
    </row>
    <row r="606" spans="1:14" s="32" customFormat="1" ht="12" customHeight="1" x14ac:dyDescent="0.2">
      <c r="A606" s="32" t="s">
        <v>15141</v>
      </c>
      <c r="B606" s="33" t="str">
        <f>VLOOKUP(D606,fips_xref!$A$5:$C$286,2,FALSE)</f>
        <v>MOUNTRAIL, ND</v>
      </c>
      <c r="C606" s="34" t="str">
        <f t="shared" si="16"/>
        <v>38</v>
      </c>
      <c r="D606" s="203">
        <f>fips_xref!A29</f>
        <v>38061</v>
      </c>
      <c r="E606" s="32" t="str">
        <f>SCC_xref!A$9</f>
        <v>2310000300</v>
      </c>
      <c r="F606" s="32" t="str">
        <f>VLOOKUP(E606,SCC_xref!$A$6:$B$39,2,FALSE)</f>
        <v>Pneumatic devices</v>
      </c>
      <c r="G606" s="36">
        <v>0</v>
      </c>
      <c r="H606" s="64">
        <v>1580.4218989295066</v>
      </c>
      <c r="I606" s="36">
        <v>0</v>
      </c>
      <c r="J606" s="36">
        <v>0</v>
      </c>
      <c r="K606" s="36">
        <v>0</v>
      </c>
      <c r="M606" s="175"/>
      <c r="N606" s="176"/>
    </row>
    <row r="607" spans="1:14" s="32" customFormat="1" ht="12" customHeight="1" x14ac:dyDescent="0.2">
      <c r="A607" s="32" t="s">
        <v>15141</v>
      </c>
      <c r="B607" s="33" t="str">
        <f>VLOOKUP(D607,fips_xref!$A$5:$C$286,2,FALSE)</f>
        <v>RENVILLE, ND</v>
      </c>
      <c r="C607" s="34" t="str">
        <f t="shared" si="16"/>
        <v>38</v>
      </c>
      <c r="D607" s="203">
        <f>fips_xref!A30</f>
        <v>38075</v>
      </c>
      <c r="E607" s="32" t="str">
        <f>SCC_xref!A$9</f>
        <v>2310000300</v>
      </c>
      <c r="F607" s="32" t="str">
        <f>VLOOKUP(E607,SCC_xref!$A$6:$B$39,2,FALSE)</f>
        <v>Pneumatic devices</v>
      </c>
      <c r="G607" s="36">
        <v>0</v>
      </c>
      <c r="H607" s="64">
        <v>901.77014233036562</v>
      </c>
      <c r="I607" s="36">
        <v>0</v>
      </c>
      <c r="J607" s="36">
        <v>0</v>
      </c>
      <c r="K607" s="36">
        <v>0</v>
      </c>
      <c r="M607" s="175"/>
      <c r="N607" s="176"/>
    </row>
    <row r="608" spans="1:14" s="32" customFormat="1" ht="12" customHeight="1" x14ac:dyDescent="0.2">
      <c r="A608" s="32" t="s">
        <v>15141</v>
      </c>
      <c r="B608" s="33" t="str">
        <f>VLOOKUP(D608,fips_xref!$A$5:$C$286,2,FALSE)</f>
        <v>SLOPE, ND</v>
      </c>
      <c r="C608" s="34" t="str">
        <f t="shared" si="16"/>
        <v>38</v>
      </c>
      <c r="D608" s="203">
        <f>fips_xref!A31</f>
        <v>38087</v>
      </c>
      <c r="E608" s="32" t="str">
        <f>SCC_xref!A$9</f>
        <v>2310000300</v>
      </c>
      <c r="F608" s="32" t="str">
        <f>VLOOKUP(E608,SCC_xref!$A$6:$B$39,2,FALSE)</f>
        <v>Pneumatic devices</v>
      </c>
      <c r="G608" s="36">
        <v>0</v>
      </c>
      <c r="H608" s="64">
        <v>65.076195838273804</v>
      </c>
      <c r="I608" s="36">
        <v>0</v>
      </c>
      <c r="J608" s="36">
        <v>0</v>
      </c>
      <c r="K608" s="36">
        <v>0</v>
      </c>
      <c r="M608" s="175"/>
      <c r="N608" s="176"/>
    </row>
    <row r="609" spans="1:14" s="32" customFormat="1" ht="12" customHeight="1" x14ac:dyDescent="0.2">
      <c r="A609" s="32" t="s">
        <v>15141</v>
      </c>
      <c r="B609" s="33" t="str">
        <f>VLOOKUP(D609,fips_xref!$A$5:$C$286,2,FALSE)</f>
        <v>STARK, ND</v>
      </c>
      <c r="C609" s="34" t="str">
        <f t="shared" si="16"/>
        <v>38</v>
      </c>
      <c r="D609" s="203">
        <f>fips_xref!A32</f>
        <v>38089</v>
      </c>
      <c r="E609" s="32" t="str">
        <f>SCC_xref!A$9</f>
        <v>2310000300</v>
      </c>
      <c r="F609" s="32" t="str">
        <f>VLOOKUP(E609,SCC_xref!$A$6:$B$39,2,FALSE)</f>
        <v>Pneumatic devices</v>
      </c>
      <c r="G609" s="36">
        <v>0</v>
      </c>
      <c r="H609" s="64">
        <v>220.01951926273523</v>
      </c>
      <c r="I609" s="36">
        <v>0</v>
      </c>
      <c r="J609" s="36">
        <v>0</v>
      </c>
      <c r="K609" s="36">
        <v>0</v>
      </c>
      <c r="M609" s="175"/>
      <c r="N609" s="176"/>
    </row>
    <row r="610" spans="1:14" s="32" customFormat="1" ht="12" customHeight="1" x14ac:dyDescent="0.2">
      <c r="A610" s="32" t="s">
        <v>15141</v>
      </c>
      <c r="B610" s="33" t="str">
        <f>VLOOKUP(D610,fips_xref!$A$5:$C$286,2,FALSE)</f>
        <v>WARD, ND</v>
      </c>
      <c r="C610" s="34" t="str">
        <f t="shared" si="16"/>
        <v>38</v>
      </c>
      <c r="D610" s="203">
        <f>fips_xref!A33</f>
        <v>38101</v>
      </c>
      <c r="E610" s="32" t="str">
        <f>SCC_xref!A$9</f>
        <v>2310000300</v>
      </c>
      <c r="F610" s="32" t="str">
        <f>VLOOKUP(E610,SCC_xref!$A$6:$B$39,2,FALSE)</f>
        <v>Pneumatic devices</v>
      </c>
      <c r="G610" s="36">
        <v>0</v>
      </c>
      <c r="H610" s="64">
        <v>49.581863495827655</v>
      </c>
      <c r="I610" s="36">
        <v>0</v>
      </c>
      <c r="J610" s="36">
        <v>0</v>
      </c>
      <c r="K610" s="36">
        <v>0</v>
      </c>
      <c r="M610" s="175"/>
      <c r="N610" s="176"/>
    </row>
    <row r="611" spans="1:14" s="32" customFormat="1" ht="12" customHeight="1" x14ac:dyDescent="0.2">
      <c r="A611" s="32" t="s">
        <v>15141</v>
      </c>
      <c r="B611" s="33" t="str">
        <f>VLOOKUP(D611,fips_xref!$A$5:$C$286,2,FALSE)</f>
        <v>WILLIAMS, ND</v>
      </c>
      <c r="C611" s="34" t="str">
        <f t="shared" si="16"/>
        <v>38</v>
      </c>
      <c r="D611" s="203">
        <f>fips_xref!A34</f>
        <v>38105</v>
      </c>
      <c r="E611" s="32" t="str">
        <f>SCC_xref!A$9</f>
        <v>2310000300</v>
      </c>
      <c r="F611" s="32" t="str">
        <f>VLOOKUP(E611,SCC_xref!$A$6:$B$39,2,FALSE)</f>
        <v>Pneumatic devices</v>
      </c>
      <c r="G611" s="36">
        <v>0</v>
      </c>
      <c r="H611" s="64">
        <v>1447.1706407844699</v>
      </c>
      <c r="I611" s="36">
        <v>0</v>
      </c>
      <c r="J611" s="36">
        <v>0</v>
      </c>
      <c r="K611" s="36">
        <v>0</v>
      </c>
      <c r="M611" s="175"/>
      <c r="N611" s="176"/>
    </row>
    <row r="612" spans="1:14" s="32" customFormat="1" ht="12" customHeight="1" x14ac:dyDescent="0.2">
      <c r="A612" s="32" t="s">
        <v>15141</v>
      </c>
      <c r="B612" s="33" t="str">
        <f>VLOOKUP(D612,fips_xref!$A$5:$C$286,2,FALSE)</f>
        <v>HARDING, SD</v>
      </c>
      <c r="C612" s="34" t="str">
        <f t="shared" ref="C612:C675" si="51">LEFT(D612,2)</f>
        <v>46</v>
      </c>
      <c r="D612" s="203">
        <f>fips_xref!A35</f>
        <v>46063</v>
      </c>
      <c r="E612" s="32" t="str">
        <f>SCC_xref!A$9</f>
        <v>2310000300</v>
      </c>
      <c r="F612" s="32" t="str">
        <f>VLOOKUP(E612,SCC_xref!$A$6:$B$39,2,FALSE)</f>
        <v>Pneumatic devices</v>
      </c>
      <c r="G612" s="36">
        <v>0</v>
      </c>
      <c r="H612" s="64">
        <v>653.86082485122722</v>
      </c>
      <c r="I612" s="36">
        <v>0</v>
      </c>
      <c r="J612" s="36">
        <v>0</v>
      </c>
      <c r="K612" s="36">
        <v>0</v>
      </c>
      <c r="M612" s="175"/>
      <c r="N612" s="176"/>
    </row>
    <row r="613" spans="1:14" s="32" customFormat="1" ht="12" customHeight="1" x14ac:dyDescent="0.2">
      <c r="A613" s="32" t="s">
        <v>15141</v>
      </c>
      <c r="B613" s="33" t="str">
        <f>VLOOKUP(D613,fips_xref!$A$5:$C$286,2,FALSE)</f>
        <v>BUTTE, SD</v>
      </c>
      <c r="C613" s="34" t="str">
        <f t="shared" si="51"/>
        <v>46</v>
      </c>
      <c r="D613" s="203">
        <f>fips_xref!A36</f>
        <v>46019</v>
      </c>
      <c r="E613" s="32" t="str">
        <f>SCC_xref!A$9</f>
        <v>2310000300</v>
      </c>
      <c r="F613" s="32" t="str">
        <f>VLOOKUP(E613,SCC_xref!$A$6:$B$39,2,FALSE)</f>
        <v>Pneumatic devices</v>
      </c>
      <c r="G613" s="36">
        <v>0</v>
      </c>
      <c r="H613" s="64">
        <v>0</v>
      </c>
      <c r="I613" s="36">
        <v>0</v>
      </c>
      <c r="J613" s="36">
        <v>0</v>
      </c>
      <c r="K613" s="36">
        <v>0</v>
      </c>
      <c r="M613" s="175"/>
      <c r="N613" s="176"/>
    </row>
    <row r="614" spans="1:14" x14ac:dyDescent="0.2">
      <c r="A614" s="221" t="str">
        <f>A582</f>
        <v>Pneumatic Devices</v>
      </c>
      <c r="B614" s="221" t="str">
        <f>VLOOKUP(D614,fips_xref!$A$5:$C$286,2,FALSE)</f>
        <v>CARTER, MT_Tribal</v>
      </c>
      <c r="C614" s="222" t="str">
        <f t="shared" si="51"/>
        <v>30</v>
      </c>
      <c r="D614" s="223" t="str">
        <f>D582&amp;"01"</f>
        <v>3001101</v>
      </c>
      <c r="E614" s="221" t="str">
        <f>E582</f>
        <v>2310000300</v>
      </c>
      <c r="F614" s="221" t="str">
        <f>VLOOKUP(E614,SCC_xref!$A$6:$B$39,2,FALSE)</f>
        <v>Pneumatic devices</v>
      </c>
      <c r="G614" s="224">
        <v>0</v>
      </c>
      <c r="H614" s="224">
        <v>0</v>
      </c>
      <c r="I614" s="224">
        <v>0</v>
      </c>
      <c r="J614" s="224">
        <v>0</v>
      </c>
      <c r="K614" s="224">
        <v>0</v>
      </c>
      <c r="M614" s="175"/>
    </row>
    <row r="615" spans="1:14" x14ac:dyDescent="0.2">
      <c r="A615" s="221" t="str">
        <f t="shared" ref="A615:A645" si="52">A583</f>
        <v>Pneumatic Devices</v>
      </c>
      <c r="B615" s="221" t="str">
        <f>VLOOKUP(D615,fips_xref!$A$5:$C$286,2,FALSE)</f>
        <v>CUSTER, MT_Tribal</v>
      </c>
      <c r="C615" s="222" t="str">
        <f t="shared" si="51"/>
        <v>30</v>
      </c>
      <c r="D615" s="223" t="str">
        <f t="shared" ref="D615:D645" si="53">D583&amp;"01"</f>
        <v>3001701</v>
      </c>
      <c r="E615" s="221" t="str">
        <f t="shared" ref="E615:E645" si="54">E583</f>
        <v>2310000300</v>
      </c>
      <c r="F615" s="221" t="str">
        <f>VLOOKUP(E615,SCC_xref!$A$6:$B$39,2,FALSE)</f>
        <v>Pneumatic devices</v>
      </c>
      <c r="G615" s="224">
        <v>0</v>
      </c>
      <c r="H615" s="224">
        <v>0</v>
      </c>
      <c r="I615" s="224">
        <v>0</v>
      </c>
      <c r="J615" s="224">
        <v>0</v>
      </c>
      <c r="K615" s="224">
        <v>0</v>
      </c>
      <c r="M615" s="175"/>
    </row>
    <row r="616" spans="1:14" x14ac:dyDescent="0.2">
      <c r="A616" s="221" t="str">
        <f t="shared" si="52"/>
        <v>Pneumatic Devices</v>
      </c>
      <c r="B616" s="221" t="str">
        <f>VLOOKUP(D616,fips_xref!$A$5:$C$286,2,FALSE)</f>
        <v>DANIELS, MT_Tribal</v>
      </c>
      <c r="C616" s="222" t="str">
        <f t="shared" si="51"/>
        <v>30</v>
      </c>
      <c r="D616" s="223" t="str">
        <f t="shared" si="53"/>
        <v>3001901</v>
      </c>
      <c r="E616" s="221" t="str">
        <f t="shared" si="54"/>
        <v>2310000300</v>
      </c>
      <c r="F616" s="221" t="str">
        <f>VLOOKUP(E616,SCC_xref!$A$6:$B$39,2,FALSE)</f>
        <v>Pneumatic devices</v>
      </c>
      <c r="G616" s="224">
        <v>0</v>
      </c>
      <c r="H616" s="224">
        <v>6.1977329369784577</v>
      </c>
      <c r="I616" s="224">
        <v>0</v>
      </c>
      <c r="J616" s="224">
        <v>0</v>
      </c>
      <c r="K616" s="224">
        <v>0</v>
      </c>
      <c r="M616" s="175"/>
    </row>
    <row r="617" spans="1:14" x14ac:dyDescent="0.2">
      <c r="A617" s="221" t="str">
        <f t="shared" si="52"/>
        <v>Pneumatic Devices</v>
      </c>
      <c r="B617" s="221" t="str">
        <f>VLOOKUP(D617,fips_xref!$A$5:$C$286,2,FALSE)</f>
        <v>DAWSON, MT_Tribal</v>
      </c>
      <c r="C617" s="222" t="str">
        <f t="shared" si="51"/>
        <v>30</v>
      </c>
      <c r="D617" s="223" t="str">
        <f t="shared" si="53"/>
        <v>3002101</v>
      </c>
      <c r="E617" s="221" t="str">
        <f t="shared" si="54"/>
        <v>2310000300</v>
      </c>
      <c r="F617" s="221" t="str">
        <f>VLOOKUP(E617,SCC_xref!$A$6:$B$39,2,FALSE)</f>
        <v>Pneumatic devices</v>
      </c>
      <c r="G617" s="224">
        <v>0</v>
      </c>
      <c r="H617" s="224">
        <v>0</v>
      </c>
      <c r="I617" s="224">
        <v>0</v>
      </c>
      <c r="J617" s="224">
        <v>0</v>
      </c>
      <c r="K617" s="224">
        <v>0</v>
      </c>
      <c r="M617" s="175"/>
    </row>
    <row r="618" spans="1:14" x14ac:dyDescent="0.2">
      <c r="A618" s="221" t="str">
        <f t="shared" si="52"/>
        <v>Pneumatic Devices</v>
      </c>
      <c r="B618" s="221" t="str">
        <f>VLOOKUP(D618,fips_xref!$A$5:$C$286,2,FALSE)</f>
        <v>FALLON, MT_Tribal</v>
      </c>
      <c r="C618" s="222" t="str">
        <f t="shared" si="51"/>
        <v>30</v>
      </c>
      <c r="D618" s="223" t="str">
        <f t="shared" si="53"/>
        <v>3002501</v>
      </c>
      <c r="E618" s="221" t="str">
        <f t="shared" si="54"/>
        <v>2310000300</v>
      </c>
      <c r="F618" s="221" t="str">
        <f>VLOOKUP(E618,SCC_xref!$A$6:$B$39,2,FALSE)</f>
        <v>Pneumatic devices</v>
      </c>
      <c r="G618" s="224">
        <v>0</v>
      </c>
      <c r="H618" s="224">
        <v>0</v>
      </c>
      <c r="I618" s="224">
        <v>0</v>
      </c>
      <c r="J618" s="224">
        <v>0</v>
      </c>
      <c r="K618" s="224">
        <v>0</v>
      </c>
      <c r="M618" s="175"/>
    </row>
    <row r="619" spans="1:14" x14ac:dyDescent="0.2">
      <c r="A619" s="221" t="str">
        <f t="shared" si="52"/>
        <v>Pneumatic Devices</v>
      </c>
      <c r="B619" s="221" t="str">
        <f>VLOOKUP(D619,fips_xref!$A$5:$C$286,2,FALSE)</f>
        <v>GARFIELD, MT_Tribal</v>
      </c>
      <c r="C619" s="222" t="str">
        <f t="shared" si="51"/>
        <v>30</v>
      </c>
      <c r="D619" s="223" t="str">
        <f t="shared" si="53"/>
        <v>3003301</v>
      </c>
      <c r="E619" s="221" t="str">
        <f t="shared" si="54"/>
        <v>2310000300</v>
      </c>
      <c r="F619" s="221" t="str">
        <f>VLOOKUP(E619,SCC_xref!$A$6:$B$39,2,FALSE)</f>
        <v>Pneumatic devices</v>
      </c>
      <c r="G619" s="224">
        <v>0</v>
      </c>
      <c r="H619" s="224">
        <v>0</v>
      </c>
      <c r="I619" s="224">
        <v>0</v>
      </c>
      <c r="J619" s="224">
        <v>0</v>
      </c>
      <c r="K619" s="224">
        <v>0</v>
      </c>
      <c r="M619" s="175"/>
    </row>
    <row r="620" spans="1:14" x14ac:dyDescent="0.2">
      <c r="A620" s="221" t="str">
        <f t="shared" si="52"/>
        <v>Pneumatic Devices</v>
      </c>
      <c r="B620" s="221" t="str">
        <f>VLOOKUP(D620,fips_xref!$A$5:$C$286,2,FALSE)</f>
        <v>MCCONE, MT_Tribal</v>
      </c>
      <c r="C620" s="222" t="str">
        <f t="shared" si="51"/>
        <v>30</v>
      </c>
      <c r="D620" s="223" t="str">
        <f t="shared" si="53"/>
        <v>3005501</v>
      </c>
      <c r="E620" s="221" t="str">
        <f t="shared" si="54"/>
        <v>2310000300</v>
      </c>
      <c r="F620" s="221" t="str">
        <f>VLOOKUP(E620,SCC_xref!$A$6:$B$39,2,FALSE)</f>
        <v>Pneumatic devices</v>
      </c>
      <c r="G620" s="224">
        <v>0</v>
      </c>
      <c r="H620" s="224">
        <v>0</v>
      </c>
      <c r="I620" s="224">
        <v>0</v>
      </c>
      <c r="J620" s="224">
        <v>0</v>
      </c>
      <c r="K620" s="224">
        <v>0</v>
      </c>
      <c r="M620" s="175"/>
    </row>
    <row r="621" spans="1:14" x14ac:dyDescent="0.2">
      <c r="A621" s="221" t="str">
        <f t="shared" si="52"/>
        <v>Pneumatic Devices</v>
      </c>
      <c r="B621" s="221" t="str">
        <f>VLOOKUP(D621,fips_xref!$A$5:$C$286,2,FALSE)</f>
        <v>PRAIRIE, MT_Tribal</v>
      </c>
      <c r="C621" s="222" t="str">
        <f t="shared" si="51"/>
        <v>30</v>
      </c>
      <c r="D621" s="223" t="str">
        <f t="shared" si="53"/>
        <v>3007901</v>
      </c>
      <c r="E621" s="221" t="str">
        <f t="shared" si="54"/>
        <v>2310000300</v>
      </c>
      <c r="F621" s="221" t="str">
        <f>VLOOKUP(E621,SCC_xref!$A$6:$B$39,2,FALSE)</f>
        <v>Pneumatic devices</v>
      </c>
      <c r="G621" s="224">
        <v>0</v>
      </c>
      <c r="H621" s="224">
        <v>0</v>
      </c>
      <c r="I621" s="224">
        <v>0</v>
      </c>
      <c r="J621" s="224">
        <v>0</v>
      </c>
      <c r="K621" s="224">
        <v>0</v>
      </c>
      <c r="M621" s="175"/>
    </row>
    <row r="622" spans="1:14" x14ac:dyDescent="0.2">
      <c r="A622" s="221" t="str">
        <f t="shared" si="52"/>
        <v>Pneumatic Devices</v>
      </c>
      <c r="B622" s="221" t="str">
        <f>VLOOKUP(D622,fips_xref!$A$5:$C$286,2,FALSE)</f>
        <v>RICHLAND, MT_Tribal</v>
      </c>
      <c r="C622" s="222" t="str">
        <f t="shared" si="51"/>
        <v>30</v>
      </c>
      <c r="D622" s="223" t="str">
        <f t="shared" si="53"/>
        <v>3008301</v>
      </c>
      <c r="E622" s="221" t="str">
        <f t="shared" si="54"/>
        <v>2310000300</v>
      </c>
      <c r="F622" s="221" t="str">
        <f>VLOOKUP(E622,SCC_xref!$A$6:$B$39,2,FALSE)</f>
        <v>Pneumatic devices</v>
      </c>
      <c r="G622" s="224">
        <v>0</v>
      </c>
      <c r="H622" s="224">
        <v>0</v>
      </c>
      <c r="I622" s="224">
        <v>0</v>
      </c>
      <c r="J622" s="224">
        <v>0</v>
      </c>
      <c r="K622" s="224">
        <v>0</v>
      </c>
      <c r="M622" s="175"/>
    </row>
    <row r="623" spans="1:14" x14ac:dyDescent="0.2">
      <c r="A623" s="221" t="str">
        <f t="shared" si="52"/>
        <v>Pneumatic Devices</v>
      </c>
      <c r="B623" s="221" t="str">
        <f>VLOOKUP(D623,fips_xref!$A$5:$C$286,2,FALSE)</f>
        <v>ROOSEVELT, MT_Tribal</v>
      </c>
      <c r="C623" s="222" t="str">
        <f t="shared" si="51"/>
        <v>30</v>
      </c>
      <c r="D623" s="223" t="str">
        <f t="shared" si="53"/>
        <v>3008501</v>
      </c>
      <c r="E623" s="221" t="str">
        <f t="shared" si="54"/>
        <v>2310000300</v>
      </c>
      <c r="F623" s="221" t="str">
        <f>VLOOKUP(E623,SCC_xref!$A$6:$B$39,2,FALSE)</f>
        <v>Pneumatic devices</v>
      </c>
      <c r="G623" s="224">
        <v>0</v>
      </c>
      <c r="H623" s="224">
        <v>207.62405338877832</v>
      </c>
      <c r="I623" s="224">
        <v>0</v>
      </c>
      <c r="J623" s="224">
        <v>0</v>
      </c>
      <c r="K623" s="224">
        <v>0</v>
      </c>
      <c r="M623" s="175"/>
    </row>
    <row r="624" spans="1:14" x14ac:dyDescent="0.2">
      <c r="A624" s="221" t="str">
        <f t="shared" si="52"/>
        <v>Pneumatic Devices</v>
      </c>
      <c r="B624" s="221" t="str">
        <f>VLOOKUP(D624,fips_xref!$A$5:$C$286,2,FALSE)</f>
        <v>SHERIDAN, MT_Tribal</v>
      </c>
      <c r="C624" s="222" t="str">
        <f t="shared" si="51"/>
        <v>30</v>
      </c>
      <c r="D624" s="223" t="str">
        <f t="shared" si="53"/>
        <v>3009101</v>
      </c>
      <c r="E624" s="221" t="str">
        <f t="shared" si="54"/>
        <v>2310000300</v>
      </c>
      <c r="F624" s="221" t="str">
        <f>VLOOKUP(E624,SCC_xref!$A$6:$B$39,2,FALSE)</f>
        <v>Pneumatic devices</v>
      </c>
      <c r="G624" s="224">
        <v>0</v>
      </c>
      <c r="H624" s="224">
        <v>3.0988664684892289</v>
      </c>
      <c r="I624" s="224">
        <v>0</v>
      </c>
      <c r="J624" s="224">
        <v>0</v>
      </c>
      <c r="K624" s="224">
        <v>0</v>
      </c>
      <c r="M624" s="175"/>
    </row>
    <row r="625" spans="1:13" x14ac:dyDescent="0.2">
      <c r="A625" s="221" t="str">
        <f t="shared" si="52"/>
        <v>Pneumatic Devices</v>
      </c>
      <c r="B625" s="221" t="str">
        <f>VLOOKUP(D625,fips_xref!$A$5:$C$286,2,FALSE)</f>
        <v>VALLEY, MT_Tribal</v>
      </c>
      <c r="C625" s="222" t="str">
        <f t="shared" si="51"/>
        <v>30</v>
      </c>
      <c r="D625" s="223" t="str">
        <f t="shared" si="53"/>
        <v>3010501</v>
      </c>
      <c r="E625" s="221" t="str">
        <f t="shared" si="54"/>
        <v>2310000300</v>
      </c>
      <c r="F625" s="221" t="str">
        <f>VLOOKUP(E625,SCC_xref!$A$6:$B$39,2,FALSE)</f>
        <v>Pneumatic devices</v>
      </c>
      <c r="G625" s="224">
        <v>0</v>
      </c>
      <c r="H625" s="224">
        <v>130.15239167654758</v>
      </c>
      <c r="I625" s="224">
        <v>0</v>
      </c>
      <c r="J625" s="224">
        <v>0</v>
      </c>
      <c r="K625" s="224">
        <v>0</v>
      </c>
      <c r="M625" s="175"/>
    </row>
    <row r="626" spans="1:13" x14ac:dyDescent="0.2">
      <c r="A626" s="221" t="str">
        <f t="shared" si="52"/>
        <v>Pneumatic Devices</v>
      </c>
      <c r="B626" s="221" t="str">
        <f>VLOOKUP(D626,fips_xref!$A$5:$C$286,2,FALSE)</f>
        <v>WIBAUX, MT_Tribal</v>
      </c>
      <c r="C626" s="222" t="str">
        <f t="shared" si="51"/>
        <v>30</v>
      </c>
      <c r="D626" s="223" t="str">
        <f t="shared" si="53"/>
        <v>3010901</v>
      </c>
      <c r="E626" s="221" t="str">
        <f t="shared" si="54"/>
        <v>2310000300</v>
      </c>
      <c r="F626" s="221" t="str">
        <f>VLOOKUP(E626,SCC_xref!$A$6:$B$39,2,FALSE)</f>
        <v>Pneumatic devices</v>
      </c>
      <c r="G626" s="224">
        <v>0</v>
      </c>
      <c r="H626" s="224">
        <v>0</v>
      </c>
      <c r="I626" s="224">
        <v>0</v>
      </c>
      <c r="J626" s="224">
        <v>0</v>
      </c>
      <c r="K626" s="224">
        <v>0</v>
      </c>
      <c r="M626" s="175"/>
    </row>
    <row r="627" spans="1:13" x14ac:dyDescent="0.2">
      <c r="A627" s="221" t="str">
        <f t="shared" si="52"/>
        <v>Pneumatic Devices</v>
      </c>
      <c r="B627" s="221" t="str">
        <f>VLOOKUP(D627,fips_xref!$A$5:$C$286,2,FALSE)</f>
        <v>BILLINGS, ND_Tribal</v>
      </c>
      <c r="C627" s="222" t="str">
        <f t="shared" si="51"/>
        <v>38</v>
      </c>
      <c r="D627" s="223" t="str">
        <f t="shared" si="53"/>
        <v>3800701</v>
      </c>
      <c r="E627" s="221" t="str">
        <f t="shared" si="54"/>
        <v>2310000300</v>
      </c>
      <c r="F627" s="221" t="str">
        <f>VLOOKUP(E627,SCC_xref!$A$6:$B$39,2,FALSE)</f>
        <v>Pneumatic devices</v>
      </c>
      <c r="G627" s="224">
        <v>0</v>
      </c>
      <c r="H627" s="224">
        <v>0</v>
      </c>
      <c r="I627" s="224">
        <v>0</v>
      </c>
      <c r="J627" s="224">
        <v>0</v>
      </c>
      <c r="K627" s="224">
        <v>0</v>
      </c>
      <c r="M627" s="175"/>
    </row>
    <row r="628" spans="1:13" x14ac:dyDescent="0.2">
      <c r="A628" s="221" t="str">
        <f t="shared" si="52"/>
        <v>Pneumatic Devices</v>
      </c>
      <c r="B628" s="221" t="str">
        <f>VLOOKUP(D628,fips_xref!$A$5:$C$286,2,FALSE)</f>
        <v>BOTTINEAU, ND_Tribal</v>
      </c>
      <c r="C628" s="222" t="str">
        <f t="shared" si="51"/>
        <v>38</v>
      </c>
      <c r="D628" s="223" t="str">
        <f t="shared" si="53"/>
        <v>3800901</v>
      </c>
      <c r="E628" s="221" t="str">
        <f t="shared" si="54"/>
        <v>2310000300</v>
      </c>
      <c r="F628" s="221" t="str">
        <f>VLOOKUP(E628,SCC_xref!$A$6:$B$39,2,FALSE)</f>
        <v>Pneumatic devices</v>
      </c>
      <c r="G628" s="224">
        <v>0</v>
      </c>
      <c r="H628" s="224">
        <v>0</v>
      </c>
      <c r="I628" s="224">
        <v>0</v>
      </c>
      <c r="J628" s="224">
        <v>0</v>
      </c>
      <c r="K628" s="224">
        <v>0</v>
      </c>
      <c r="M628" s="175"/>
    </row>
    <row r="629" spans="1:13" x14ac:dyDescent="0.2">
      <c r="A629" s="221" t="str">
        <f t="shared" si="52"/>
        <v>Pneumatic Devices</v>
      </c>
      <c r="B629" s="221" t="str">
        <f>VLOOKUP(D629,fips_xref!$A$5:$C$286,2,FALSE)</f>
        <v>BOWMAN, ND_Tribal</v>
      </c>
      <c r="C629" s="222" t="str">
        <f t="shared" si="51"/>
        <v>38</v>
      </c>
      <c r="D629" s="223" t="str">
        <f t="shared" si="53"/>
        <v>3801101</v>
      </c>
      <c r="E629" s="221" t="str">
        <f t="shared" si="54"/>
        <v>2310000300</v>
      </c>
      <c r="F629" s="221" t="str">
        <f>VLOOKUP(E629,SCC_xref!$A$6:$B$39,2,FALSE)</f>
        <v>Pneumatic devices</v>
      </c>
      <c r="G629" s="224">
        <v>0</v>
      </c>
      <c r="H629" s="224">
        <v>0</v>
      </c>
      <c r="I629" s="224">
        <v>0</v>
      </c>
      <c r="J629" s="224">
        <v>0</v>
      </c>
      <c r="K629" s="224">
        <v>0</v>
      </c>
      <c r="M629" s="175"/>
    </row>
    <row r="630" spans="1:13" x14ac:dyDescent="0.2">
      <c r="A630" s="221" t="str">
        <f t="shared" si="52"/>
        <v>Pneumatic Devices</v>
      </c>
      <c r="B630" s="221" t="str">
        <f>VLOOKUP(D630,fips_xref!$A$5:$C$286,2,FALSE)</f>
        <v>BURKE, ND_Tribal</v>
      </c>
      <c r="C630" s="222" t="str">
        <f t="shared" si="51"/>
        <v>38</v>
      </c>
      <c r="D630" s="223" t="str">
        <f t="shared" si="53"/>
        <v>3801301</v>
      </c>
      <c r="E630" s="221" t="str">
        <f t="shared" si="54"/>
        <v>2310000300</v>
      </c>
      <c r="F630" s="221" t="str">
        <f>VLOOKUP(E630,SCC_xref!$A$6:$B$39,2,FALSE)</f>
        <v>Pneumatic devices</v>
      </c>
      <c r="G630" s="224">
        <v>0</v>
      </c>
      <c r="H630" s="224">
        <v>0</v>
      </c>
      <c r="I630" s="224">
        <v>0</v>
      </c>
      <c r="J630" s="224">
        <v>0</v>
      </c>
      <c r="K630" s="224">
        <v>0</v>
      </c>
      <c r="M630" s="175"/>
    </row>
    <row r="631" spans="1:13" x14ac:dyDescent="0.2">
      <c r="A631" s="221" t="str">
        <f t="shared" si="52"/>
        <v>Pneumatic Devices</v>
      </c>
      <c r="B631" s="221" t="str">
        <f>VLOOKUP(D631,fips_xref!$A$5:$C$286,2,FALSE)</f>
        <v>DIVIDE, ND_Tribal</v>
      </c>
      <c r="C631" s="222" t="str">
        <f t="shared" si="51"/>
        <v>38</v>
      </c>
      <c r="D631" s="223" t="str">
        <f t="shared" si="53"/>
        <v>3802301</v>
      </c>
      <c r="E631" s="221" t="str">
        <f t="shared" si="54"/>
        <v>2310000300</v>
      </c>
      <c r="F631" s="221" t="str">
        <f>VLOOKUP(E631,SCC_xref!$A$6:$B$39,2,FALSE)</f>
        <v>Pneumatic devices</v>
      </c>
      <c r="G631" s="224">
        <v>0</v>
      </c>
      <c r="H631" s="224">
        <v>0</v>
      </c>
      <c r="I631" s="224">
        <v>0</v>
      </c>
      <c r="J631" s="224">
        <v>0</v>
      </c>
      <c r="K631" s="224">
        <v>0</v>
      </c>
      <c r="M631" s="175"/>
    </row>
    <row r="632" spans="1:13" x14ac:dyDescent="0.2">
      <c r="A632" s="221" t="str">
        <f t="shared" si="52"/>
        <v>Pneumatic Devices</v>
      </c>
      <c r="B632" s="221" t="str">
        <f>VLOOKUP(D632,fips_xref!$A$5:$C$286,2,FALSE)</f>
        <v>DUNN, ND_Tribal</v>
      </c>
      <c r="C632" s="222" t="str">
        <f t="shared" si="51"/>
        <v>38</v>
      </c>
      <c r="D632" s="223" t="str">
        <f t="shared" si="53"/>
        <v>3802501</v>
      </c>
      <c r="E632" s="221" t="str">
        <f t="shared" si="54"/>
        <v>2310000300</v>
      </c>
      <c r="F632" s="221" t="str">
        <f>VLOOKUP(E632,SCC_xref!$A$6:$B$39,2,FALSE)</f>
        <v>Pneumatic devices</v>
      </c>
      <c r="G632" s="224">
        <v>0</v>
      </c>
      <c r="H632" s="224">
        <v>74.372795243741493</v>
      </c>
      <c r="I632" s="224">
        <v>0</v>
      </c>
      <c r="J632" s="224">
        <v>0</v>
      </c>
      <c r="K632" s="224">
        <v>0</v>
      </c>
      <c r="M632" s="175"/>
    </row>
    <row r="633" spans="1:13" x14ac:dyDescent="0.2">
      <c r="A633" s="221" t="str">
        <f t="shared" si="52"/>
        <v>Pneumatic Devices</v>
      </c>
      <c r="B633" s="221" t="str">
        <f>VLOOKUP(D633,fips_xref!$A$5:$C$286,2,FALSE)</f>
        <v>GOLDEN VALLEY, ND_Tribal</v>
      </c>
      <c r="C633" s="222" t="str">
        <f t="shared" si="51"/>
        <v>38</v>
      </c>
      <c r="D633" s="223" t="str">
        <f t="shared" si="53"/>
        <v>3803301</v>
      </c>
      <c r="E633" s="221" t="str">
        <f t="shared" si="54"/>
        <v>2310000300</v>
      </c>
      <c r="F633" s="221" t="str">
        <f>VLOOKUP(E633,SCC_xref!$A$6:$B$39,2,FALSE)</f>
        <v>Pneumatic devices</v>
      </c>
      <c r="G633" s="224">
        <v>0</v>
      </c>
      <c r="H633" s="224">
        <v>0</v>
      </c>
      <c r="I633" s="224">
        <v>0</v>
      </c>
      <c r="J633" s="224">
        <v>0</v>
      </c>
      <c r="K633" s="224">
        <v>0</v>
      </c>
      <c r="M633" s="175"/>
    </row>
    <row r="634" spans="1:13" x14ac:dyDescent="0.2">
      <c r="A634" s="221" t="str">
        <f t="shared" si="52"/>
        <v>Pneumatic Devices</v>
      </c>
      <c r="B634" s="221" t="str">
        <f>VLOOKUP(D634,fips_xref!$A$5:$C$286,2,FALSE)</f>
        <v>MC HENRY, ND_Tribal</v>
      </c>
      <c r="C634" s="222" t="str">
        <f t="shared" si="51"/>
        <v>38</v>
      </c>
      <c r="D634" s="223" t="str">
        <f t="shared" si="53"/>
        <v>3804901</v>
      </c>
      <c r="E634" s="221" t="str">
        <f t="shared" si="54"/>
        <v>2310000300</v>
      </c>
      <c r="F634" s="221" t="str">
        <f>VLOOKUP(E634,SCC_xref!$A$6:$B$39,2,FALSE)</f>
        <v>Pneumatic devices</v>
      </c>
      <c r="G634" s="224">
        <v>0</v>
      </c>
      <c r="H634" s="224">
        <v>0</v>
      </c>
      <c r="I634" s="224">
        <v>0</v>
      </c>
      <c r="J634" s="224">
        <v>0</v>
      </c>
      <c r="K634" s="224">
        <v>0</v>
      </c>
      <c r="M634" s="175"/>
    </row>
    <row r="635" spans="1:13" x14ac:dyDescent="0.2">
      <c r="A635" s="221" t="str">
        <f t="shared" si="52"/>
        <v>Pneumatic Devices</v>
      </c>
      <c r="B635" s="221" t="str">
        <f>VLOOKUP(D635,fips_xref!$A$5:$C$286,2,FALSE)</f>
        <v>MCKENZIE, ND_Tribal</v>
      </c>
      <c r="C635" s="222" t="str">
        <f t="shared" si="51"/>
        <v>38</v>
      </c>
      <c r="D635" s="223" t="str">
        <f t="shared" si="53"/>
        <v>3805301</v>
      </c>
      <c r="E635" s="221" t="str">
        <f t="shared" si="54"/>
        <v>2310000300</v>
      </c>
      <c r="F635" s="221" t="str">
        <f>VLOOKUP(E635,SCC_xref!$A$6:$B$39,2,FALSE)</f>
        <v>Pneumatic devices</v>
      </c>
      <c r="G635" s="224">
        <v>0</v>
      </c>
      <c r="H635" s="224">
        <v>65.076195838273804</v>
      </c>
      <c r="I635" s="224">
        <v>0</v>
      </c>
      <c r="J635" s="224">
        <v>0</v>
      </c>
      <c r="K635" s="224">
        <v>0</v>
      </c>
      <c r="M635" s="175"/>
    </row>
    <row r="636" spans="1:13" x14ac:dyDescent="0.2">
      <c r="A636" s="221" t="str">
        <f t="shared" si="52"/>
        <v>Pneumatic Devices</v>
      </c>
      <c r="B636" s="221" t="str">
        <f>VLOOKUP(D636,fips_xref!$A$5:$C$286,2,FALSE)</f>
        <v>MCLEAN, ND_Tribal</v>
      </c>
      <c r="C636" s="222" t="str">
        <f t="shared" si="51"/>
        <v>38</v>
      </c>
      <c r="D636" s="223" t="str">
        <f t="shared" si="53"/>
        <v>3805501</v>
      </c>
      <c r="E636" s="221" t="str">
        <f t="shared" si="54"/>
        <v>2310000300</v>
      </c>
      <c r="F636" s="221" t="str">
        <f>VLOOKUP(E636,SCC_xref!$A$6:$B$39,2,FALSE)</f>
        <v>Pneumatic devices</v>
      </c>
      <c r="G636" s="224">
        <v>0</v>
      </c>
      <c r="H636" s="224">
        <v>52.680729964316889</v>
      </c>
      <c r="I636" s="224">
        <v>0</v>
      </c>
      <c r="J636" s="224">
        <v>0</v>
      </c>
      <c r="K636" s="224">
        <v>0</v>
      </c>
      <c r="M636" s="175"/>
    </row>
    <row r="637" spans="1:13" x14ac:dyDescent="0.2">
      <c r="A637" s="221" t="str">
        <f t="shared" si="52"/>
        <v>Pneumatic Devices</v>
      </c>
      <c r="B637" s="221" t="str">
        <f>VLOOKUP(D637,fips_xref!$A$5:$C$286,2,FALSE)</f>
        <v>MERCER, ND_Tribal</v>
      </c>
      <c r="C637" s="222" t="str">
        <f t="shared" si="51"/>
        <v>38</v>
      </c>
      <c r="D637" s="223" t="str">
        <f t="shared" si="53"/>
        <v>3805701</v>
      </c>
      <c r="E637" s="221" t="str">
        <f t="shared" si="54"/>
        <v>2310000300</v>
      </c>
      <c r="F637" s="221" t="str">
        <f>VLOOKUP(E637,SCC_xref!$A$6:$B$39,2,FALSE)</f>
        <v>Pneumatic devices</v>
      </c>
      <c r="G637" s="224">
        <v>0</v>
      </c>
      <c r="H637" s="224">
        <v>0</v>
      </c>
      <c r="I637" s="224">
        <v>0</v>
      </c>
      <c r="J637" s="224">
        <v>0</v>
      </c>
      <c r="K637" s="224">
        <v>0</v>
      </c>
      <c r="M637" s="175"/>
    </row>
    <row r="638" spans="1:13" x14ac:dyDescent="0.2">
      <c r="A638" s="221" t="str">
        <f t="shared" si="52"/>
        <v>Pneumatic Devices</v>
      </c>
      <c r="B638" s="221" t="str">
        <f>VLOOKUP(D638,fips_xref!$A$5:$C$286,2,FALSE)</f>
        <v>MOUNTRAIL, ND_Tribal</v>
      </c>
      <c r="C638" s="222" t="str">
        <f t="shared" si="51"/>
        <v>38</v>
      </c>
      <c r="D638" s="223" t="str">
        <f t="shared" si="53"/>
        <v>3806101</v>
      </c>
      <c r="E638" s="221" t="str">
        <f t="shared" si="54"/>
        <v>2310000300</v>
      </c>
      <c r="F638" s="221" t="str">
        <f>VLOOKUP(E638,SCC_xref!$A$6:$B$39,2,FALSE)</f>
        <v>Pneumatic devices</v>
      </c>
      <c r="G638" s="224">
        <v>0</v>
      </c>
      <c r="H638" s="224">
        <v>347.0730444707936</v>
      </c>
      <c r="I638" s="224">
        <v>0</v>
      </c>
      <c r="J638" s="224">
        <v>0</v>
      </c>
      <c r="K638" s="224">
        <v>0</v>
      </c>
      <c r="M638" s="175"/>
    </row>
    <row r="639" spans="1:13" x14ac:dyDescent="0.2">
      <c r="A639" s="221" t="str">
        <f t="shared" si="52"/>
        <v>Pneumatic Devices</v>
      </c>
      <c r="B639" s="221" t="str">
        <f>VLOOKUP(D639,fips_xref!$A$5:$C$286,2,FALSE)</f>
        <v>RENVILLE, ND_Tribal</v>
      </c>
      <c r="C639" s="222" t="str">
        <f t="shared" si="51"/>
        <v>38</v>
      </c>
      <c r="D639" s="223" t="str">
        <f t="shared" si="53"/>
        <v>3807501</v>
      </c>
      <c r="E639" s="221" t="str">
        <f t="shared" si="54"/>
        <v>2310000300</v>
      </c>
      <c r="F639" s="221" t="str">
        <f>VLOOKUP(E639,SCC_xref!$A$6:$B$39,2,FALSE)</f>
        <v>Pneumatic devices</v>
      </c>
      <c r="G639" s="224">
        <v>0</v>
      </c>
      <c r="H639" s="224">
        <v>0</v>
      </c>
      <c r="I639" s="224">
        <v>0</v>
      </c>
      <c r="J639" s="224">
        <v>0</v>
      </c>
      <c r="K639" s="224">
        <v>0</v>
      </c>
      <c r="M639" s="175"/>
    </row>
    <row r="640" spans="1:13" x14ac:dyDescent="0.2">
      <c r="A640" s="221" t="str">
        <f t="shared" si="52"/>
        <v>Pneumatic Devices</v>
      </c>
      <c r="B640" s="221" t="str">
        <f>VLOOKUP(D640,fips_xref!$A$5:$C$286,2,FALSE)</f>
        <v>SLOPE, ND_Tribal</v>
      </c>
      <c r="C640" s="222" t="str">
        <f t="shared" si="51"/>
        <v>38</v>
      </c>
      <c r="D640" s="223" t="str">
        <f t="shared" si="53"/>
        <v>3808701</v>
      </c>
      <c r="E640" s="221" t="str">
        <f t="shared" si="54"/>
        <v>2310000300</v>
      </c>
      <c r="F640" s="221" t="str">
        <f>VLOOKUP(E640,SCC_xref!$A$6:$B$39,2,FALSE)</f>
        <v>Pneumatic devices</v>
      </c>
      <c r="G640" s="224">
        <v>0</v>
      </c>
      <c r="H640" s="224">
        <v>0</v>
      </c>
      <c r="I640" s="224">
        <v>0</v>
      </c>
      <c r="J640" s="224">
        <v>0</v>
      </c>
      <c r="K640" s="224">
        <v>0</v>
      </c>
      <c r="M640" s="175"/>
    </row>
    <row r="641" spans="1:13" x14ac:dyDescent="0.2">
      <c r="A641" s="221" t="str">
        <f t="shared" si="52"/>
        <v>Pneumatic Devices</v>
      </c>
      <c r="B641" s="221" t="str">
        <f>VLOOKUP(D641,fips_xref!$A$5:$C$286,2,FALSE)</f>
        <v>STARK, ND_Tribal</v>
      </c>
      <c r="C641" s="222" t="str">
        <f t="shared" si="51"/>
        <v>38</v>
      </c>
      <c r="D641" s="223" t="str">
        <f t="shared" si="53"/>
        <v>3808901</v>
      </c>
      <c r="E641" s="221" t="str">
        <f t="shared" si="54"/>
        <v>2310000300</v>
      </c>
      <c r="F641" s="221" t="str">
        <f>VLOOKUP(E641,SCC_xref!$A$6:$B$39,2,FALSE)</f>
        <v>Pneumatic devices</v>
      </c>
      <c r="G641" s="224">
        <v>0</v>
      </c>
      <c r="H641" s="224">
        <v>0</v>
      </c>
      <c r="I641" s="224">
        <v>0</v>
      </c>
      <c r="J641" s="224">
        <v>0</v>
      </c>
      <c r="K641" s="224">
        <v>0</v>
      </c>
      <c r="M641" s="175"/>
    </row>
    <row r="642" spans="1:13" x14ac:dyDescent="0.2">
      <c r="A642" s="221" t="str">
        <f t="shared" si="52"/>
        <v>Pneumatic Devices</v>
      </c>
      <c r="B642" s="221" t="str">
        <f>VLOOKUP(D642,fips_xref!$A$5:$C$286,2,FALSE)</f>
        <v>WARD, ND_Tribal</v>
      </c>
      <c r="C642" s="222" t="str">
        <f t="shared" si="51"/>
        <v>38</v>
      </c>
      <c r="D642" s="223" t="str">
        <f t="shared" si="53"/>
        <v>3810101</v>
      </c>
      <c r="E642" s="221" t="str">
        <f t="shared" si="54"/>
        <v>2310000300</v>
      </c>
      <c r="F642" s="221" t="str">
        <f>VLOOKUP(E642,SCC_xref!$A$6:$B$39,2,FALSE)</f>
        <v>Pneumatic devices</v>
      </c>
      <c r="G642" s="224">
        <v>0</v>
      </c>
      <c r="H642" s="224">
        <v>0</v>
      </c>
      <c r="I642" s="224">
        <v>0</v>
      </c>
      <c r="J642" s="224">
        <v>0</v>
      </c>
      <c r="K642" s="224">
        <v>0</v>
      </c>
      <c r="M642" s="175"/>
    </row>
    <row r="643" spans="1:13" x14ac:dyDescent="0.2">
      <c r="A643" s="221" t="str">
        <f t="shared" si="52"/>
        <v>Pneumatic Devices</v>
      </c>
      <c r="B643" s="221" t="str">
        <f>VLOOKUP(D643,fips_xref!$A$5:$C$286,2,FALSE)</f>
        <v>WILLIAMS, ND_Tribal</v>
      </c>
      <c r="C643" s="222" t="str">
        <f t="shared" si="51"/>
        <v>38</v>
      </c>
      <c r="D643" s="223" t="str">
        <f t="shared" si="53"/>
        <v>3810501</v>
      </c>
      <c r="E643" s="221" t="str">
        <f t="shared" si="54"/>
        <v>2310000300</v>
      </c>
      <c r="F643" s="221" t="str">
        <f>VLOOKUP(E643,SCC_xref!$A$6:$B$39,2,FALSE)</f>
        <v>Pneumatic devices</v>
      </c>
      <c r="G643" s="224">
        <v>0</v>
      </c>
      <c r="H643" s="224">
        <v>0</v>
      </c>
      <c r="I643" s="224">
        <v>0</v>
      </c>
      <c r="J643" s="224">
        <v>0</v>
      </c>
      <c r="K643" s="224">
        <v>0</v>
      </c>
      <c r="M643" s="175"/>
    </row>
    <row r="644" spans="1:13" x14ac:dyDescent="0.2">
      <c r="A644" s="221" t="str">
        <f t="shared" si="52"/>
        <v>Pneumatic Devices</v>
      </c>
      <c r="B644" s="221" t="str">
        <f>VLOOKUP(D644,fips_xref!$A$5:$C$286,2,FALSE)</f>
        <v>HARDING, SD_Tribal</v>
      </c>
      <c r="C644" s="222" t="str">
        <f t="shared" si="51"/>
        <v>46</v>
      </c>
      <c r="D644" s="223" t="str">
        <f t="shared" si="53"/>
        <v>4606301</v>
      </c>
      <c r="E644" s="221" t="str">
        <f t="shared" si="54"/>
        <v>2310000300</v>
      </c>
      <c r="F644" s="221" t="str">
        <f>VLOOKUP(E644,SCC_xref!$A$6:$B$39,2,FALSE)</f>
        <v>Pneumatic devices</v>
      </c>
      <c r="G644" s="224">
        <v>0</v>
      </c>
      <c r="H644" s="224">
        <v>0</v>
      </c>
      <c r="I644" s="224">
        <v>0</v>
      </c>
      <c r="J644" s="224">
        <v>0</v>
      </c>
      <c r="K644" s="224">
        <v>0</v>
      </c>
      <c r="M644" s="175"/>
    </row>
    <row r="645" spans="1:13" x14ac:dyDescent="0.2">
      <c r="A645" s="221" t="str">
        <f t="shared" si="52"/>
        <v>Pneumatic Devices</v>
      </c>
      <c r="B645" s="221" t="str">
        <f>VLOOKUP(D645,fips_xref!$A$5:$C$286,2,FALSE)</f>
        <v>BUTTE, SD_Tribal</v>
      </c>
      <c r="C645" s="222" t="str">
        <f t="shared" si="51"/>
        <v>46</v>
      </c>
      <c r="D645" s="223" t="str">
        <f t="shared" si="53"/>
        <v>4601901</v>
      </c>
      <c r="E645" s="221" t="str">
        <f t="shared" si="54"/>
        <v>2310000300</v>
      </c>
      <c r="F645" s="221" t="str">
        <f>VLOOKUP(E645,SCC_xref!$A$6:$B$39,2,FALSE)</f>
        <v>Pneumatic devices</v>
      </c>
      <c r="G645" s="224">
        <v>0</v>
      </c>
      <c r="H645" s="224">
        <v>0</v>
      </c>
      <c r="I645" s="224">
        <v>0</v>
      </c>
      <c r="J645" s="224">
        <v>0</v>
      </c>
      <c r="K645" s="224">
        <v>0</v>
      </c>
      <c r="M645" s="175"/>
    </row>
    <row r="646" spans="1:13" x14ac:dyDescent="0.2">
      <c r="A646" s="226" t="str">
        <f>A582</f>
        <v>Pneumatic Devices</v>
      </c>
      <c r="B646" s="226" t="str">
        <f>VLOOKUP(D646,fips_xref!$A$5:$C$286,2,FALSE)</f>
        <v>CARTER, MT_Non-Tribal</v>
      </c>
      <c r="C646" s="227" t="str">
        <f t="shared" si="51"/>
        <v>30</v>
      </c>
      <c r="D646" s="228" t="str">
        <f>D582&amp;"02"</f>
        <v>3001102</v>
      </c>
      <c r="E646" s="226" t="str">
        <f>E582</f>
        <v>2310000300</v>
      </c>
      <c r="F646" s="226" t="str">
        <f>VLOOKUP(E646,SCC_xref!$A$6:$B$39,2,FALSE)</f>
        <v>Pneumatic devices</v>
      </c>
      <c r="G646" s="229">
        <v>0</v>
      </c>
      <c r="H646" s="229">
        <v>55.779596432806116</v>
      </c>
      <c r="I646" s="229">
        <v>0</v>
      </c>
      <c r="J646" s="229">
        <v>0</v>
      </c>
      <c r="K646" s="229">
        <v>0</v>
      </c>
      <c r="M646" s="175"/>
    </row>
    <row r="647" spans="1:13" x14ac:dyDescent="0.2">
      <c r="A647" s="226" t="str">
        <f t="shared" ref="A647:A677" si="55">A583</f>
        <v>Pneumatic Devices</v>
      </c>
      <c r="B647" s="226" t="str">
        <f>VLOOKUP(D647,fips_xref!$A$5:$C$286,2,FALSE)</f>
        <v>CUSTER, MT_Non-Tribal</v>
      </c>
      <c r="C647" s="227" t="str">
        <f t="shared" si="51"/>
        <v>30</v>
      </c>
      <c r="D647" s="228" t="str">
        <f>D583&amp;"02"</f>
        <v>3001702</v>
      </c>
      <c r="E647" s="226" t="str">
        <f t="shared" ref="E647:E677" si="56">E583</f>
        <v>2310000300</v>
      </c>
      <c r="F647" s="226" t="str">
        <f>VLOOKUP(E647,SCC_xref!$A$6:$B$39,2,FALSE)</f>
        <v>Pneumatic devices</v>
      </c>
      <c r="G647" s="229">
        <v>0</v>
      </c>
      <c r="H647" s="229">
        <v>9.2965994054676866</v>
      </c>
      <c r="I647" s="229">
        <v>0</v>
      </c>
      <c r="J647" s="229">
        <v>0</v>
      </c>
      <c r="K647" s="229">
        <v>0</v>
      </c>
      <c r="M647" s="175"/>
    </row>
    <row r="648" spans="1:13" x14ac:dyDescent="0.2">
      <c r="A648" s="226" t="str">
        <f t="shared" si="55"/>
        <v>Pneumatic Devices</v>
      </c>
      <c r="B648" s="226" t="str">
        <f>VLOOKUP(D648,fips_xref!$A$5:$C$286,2,FALSE)</f>
        <v>DANIELS, MT_Non-Tribal</v>
      </c>
      <c r="C648" s="227" t="str">
        <f t="shared" si="51"/>
        <v>30</v>
      </c>
      <c r="D648" s="228" t="str">
        <f t="shared" ref="D648:D677" si="57">D584&amp;"02"</f>
        <v>3001902</v>
      </c>
      <c r="E648" s="226" t="str">
        <f t="shared" si="56"/>
        <v>2310000300</v>
      </c>
      <c r="F648" s="226" t="str">
        <f>VLOOKUP(E648,SCC_xref!$A$6:$B$39,2,FALSE)</f>
        <v>Pneumatic devices</v>
      </c>
      <c r="G648" s="229">
        <v>0</v>
      </c>
      <c r="H648" s="229">
        <v>3.0988664684892289</v>
      </c>
      <c r="I648" s="229">
        <v>0</v>
      </c>
      <c r="J648" s="229">
        <v>0</v>
      </c>
      <c r="K648" s="229">
        <v>0</v>
      </c>
      <c r="M648" s="175"/>
    </row>
    <row r="649" spans="1:13" x14ac:dyDescent="0.2">
      <c r="A649" s="226" t="str">
        <f t="shared" si="55"/>
        <v>Pneumatic Devices</v>
      </c>
      <c r="B649" s="226" t="str">
        <f>VLOOKUP(D649,fips_xref!$A$5:$C$286,2,FALSE)</f>
        <v>DAWSON, MT_Non-Tribal</v>
      </c>
      <c r="C649" s="227" t="str">
        <f t="shared" si="51"/>
        <v>30</v>
      </c>
      <c r="D649" s="228" t="str">
        <f t="shared" si="57"/>
        <v>3002102</v>
      </c>
      <c r="E649" s="226" t="str">
        <f t="shared" si="56"/>
        <v>2310000300</v>
      </c>
      <c r="F649" s="226" t="str">
        <f>VLOOKUP(E649,SCC_xref!$A$6:$B$39,2,FALSE)</f>
        <v>Pneumatic devices</v>
      </c>
      <c r="G649" s="229">
        <v>0</v>
      </c>
      <c r="H649" s="229">
        <v>198.32745398331062</v>
      </c>
      <c r="I649" s="229">
        <v>0</v>
      </c>
      <c r="J649" s="229">
        <v>0</v>
      </c>
      <c r="K649" s="229">
        <v>0</v>
      </c>
      <c r="M649" s="175"/>
    </row>
    <row r="650" spans="1:13" x14ac:dyDescent="0.2">
      <c r="A650" s="226" t="str">
        <f t="shared" si="55"/>
        <v>Pneumatic Devices</v>
      </c>
      <c r="B650" s="226" t="str">
        <f>VLOOKUP(D650,fips_xref!$A$5:$C$286,2,FALSE)</f>
        <v>FALLON, MT_Non-Tribal</v>
      </c>
      <c r="C650" s="227" t="str">
        <f t="shared" si="51"/>
        <v>30</v>
      </c>
      <c r="D650" s="228" t="str">
        <f t="shared" si="57"/>
        <v>3002502</v>
      </c>
      <c r="E650" s="226" t="str">
        <f t="shared" si="56"/>
        <v>2310000300</v>
      </c>
      <c r="F650" s="226" t="str">
        <f>VLOOKUP(E650,SCC_xref!$A$6:$B$39,2,FALSE)</f>
        <v>Pneumatic devices</v>
      </c>
      <c r="G650" s="229">
        <v>0</v>
      </c>
      <c r="H650" s="229">
        <v>4353.907388227366</v>
      </c>
      <c r="I650" s="229">
        <v>0</v>
      </c>
      <c r="J650" s="229">
        <v>0</v>
      </c>
      <c r="K650" s="229">
        <v>0</v>
      </c>
      <c r="M650" s="175"/>
    </row>
    <row r="651" spans="1:13" x14ac:dyDescent="0.2">
      <c r="A651" s="226" t="str">
        <f t="shared" si="55"/>
        <v>Pneumatic Devices</v>
      </c>
      <c r="B651" s="226" t="str">
        <f>VLOOKUP(D651,fips_xref!$A$5:$C$286,2,FALSE)</f>
        <v>GARFIELD, MT_Non-Tribal</v>
      </c>
      <c r="C651" s="227" t="str">
        <f t="shared" si="51"/>
        <v>30</v>
      </c>
      <c r="D651" s="228" t="str">
        <f t="shared" si="57"/>
        <v>3003302</v>
      </c>
      <c r="E651" s="226" t="str">
        <f t="shared" si="56"/>
        <v>2310000300</v>
      </c>
      <c r="F651" s="226" t="str">
        <f>VLOOKUP(E651,SCC_xref!$A$6:$B$39,2,FALSE)</f>
        <v>Pneumatic devices</v>
      </c>
      <c r="G651" s="229">
        <v>0</v>
      </c>
      <c r="H651" s="229">
        <v>37.186397621870746</v>
      </c>
      <c r="I651" s="229">
        <v>0</v>
      </c>
      <c r="J651" s="229">
        <v>0</v>
      </c>
      <c r="K651" s="229">
        <v>0</v>
      </c>
      <c r="M651" s="175"/>
    </row>
    <row r="652" spans="1:13" x14ac:dyDescent="0.2">
      <c r="A652" s="226" t="str">
        <f t="shared" si="55"/>
        <v>Pneumatic Devices</v>
      </c>
      <c r="B652" s="226" t="str">
        <f>VLOOKUP(D652,fips_xref!$A$5:$C$286,2,FALSE)</f>
        <v>MCCONE, MT_Non-Tribal</v>
      </c>
      <c r="C652" s="227" t="str">
        <f t="shared" si="51"/>
        <v>30</v>
      </c>
      <c r="D652" s="228" t="str">
        <f t="shared" si="57"/>
        <v>3005502</v>
      </c>
      <c r="E652" s="226" t="str">
        <f t="shared" si="56"/>
        <v>2310000300</v>
      </c>
      <c r="F652" s="226" t="str">
        <f>VLOOKUP(E652,SCC_xref!$A$6:$B$39,2,FALSE)</f>
        <v>Pneumatic devices</v>
      </c>
      <c r="G652" s="229">
        <v>0</v>
      </c>
      <c r="H652" s="229">
        <v>15.494332342446143</v>
      </c>
      <c r="I652" s="229">
        <v>0</v>
      </c>
      <c r="J652" s="229">
        <v>0</v>
      </c>
      <c r="K652" s="229">
        <v>0</v>
      </c>
      <c r="M652" s="175"/>
    </row>
    <row r="653" spans="1:13" x14ac:dyDescent="0.2">
      <c r="A653" s="226" t="str">
        <f t="shared" si="55"/>
        <v>Pneumatic Devices</v>
      </c>
      <c r="B653" s="226" t="str">
        <f>VLOOKUP(D653,fips_xref!$A$5:$C$286,2,FALSE)</f>
        <v>PRAIRIE, MT_Non-Tribal</v>
      </c>
      <c r="C653" s="227" t="str">
        <f t="shared" si="51"/>
        <v>30</v>
      </c>
      <c r="D653" s="228" t="str">
        <f t="shared" si="57"/>
        <v>3007902</v>
      </c>
      <c r="E653" s="226" t="str">
        <f t="shared" si="56"/>
        <v>2310000300</v>
      </c>
      <c r="F653" s="226" t="str">
        <f>VLOOKUP(E653,SCC_xref!$A$6:$B$39,2,FALSE)</f>
        <v>Pneumatic devices</v>
      </c>
      <c r="G653" s="229">
        <v>0</v>
      </c>
      <c r="H653" s="229">
        <v>40.285264090359973</v>
      </c>
      <c r="I653" s="229">
        <v>0</v>
      </c>
      <c r="J653" s="229">
        <v>0</v>
      </c>
      <c r="K653" s="229">
        <v>0</v>
      </c>
      <c r="M653" s="175"/>
    </row>
    <row r="654" spans="1:13" x14ac:dyDescent="0.2">
      <c r="A654" s="226" t="str">
        <f t="shared" si="55"/>
        <v>Pneumatic Devices</v>
      </c>
      <c r="B654" s="226" t="str">
        <f>VLOOKUP(D654,fips_xref!$A$5:$C$286,2,FALSE)</f>
        <v>RICHLAND, MT_Non-Tribal</v>
      </c>
      <c r="C654" s="227" t="str">
        <f t="shared" si="51"/>
        <v>30</v>
      </c>
      <c r="D654" s="228" t="str">
        <f t="shared" si="57"/>
        <v>3008302</v>
      </c>
      <c r="E654" s="226" t="str">
        <f t="shared" si="56"/>
        <v>2310000300</v>
      </c>
      <c r="F654" s="226" t="str">
        <f>VLOOKUP(E654,SCC_xref!$A$6:$B$39,2,FALSE)</f>
        <v>Pneumatic devices</v>
      </c>
      <c r="G654" s="229">
        <v>0</v>
      </c>
      <c r="H654" s="229">
        <v>2909.8356139113857</v>
      </c>
      <c r="I654" s="229">
        <v>0</v>
      </c>
      <c r="J654" s="229">
        <v>0</v>
      </c>
      <c r="K654" s="229">
        <v>0</v>
      </c>
      <c r="M654" s="175"/>
    </row>
    <row r="655" spans="1:13" x14ac:dyDescent="0.2">
      <c r="A655" s="226" t="str">
        <f t="shared" si="55"/>
        <v>Pneumatic Devices</v>
      </c>
      <c r="B655" s="226" t="str">
        <f>VLOOKUP(D655,fips_xref!$A$5:$C$286,2,FALSE)</f>
        <v>ROOSEVELT, MT_Non-Tribal</v>
      </c>
      <c r="C655" s="227" t="str">
        <f t="shared" si="51"/>
        <v>30</v>
      </c>
      <c r="D655" s="228" t="str">
        <f t="shared" si="57"/>
        <v>3008502</v>
      </c>
      <c r="E655" s="226" t="str">
        <f t="shared" si="56"/>
        <v>2310000300</v>
      </c>
      <c r="F655" s="226" t="str">
        <f>VLOOKUP(E655,SCC_xref!$A$6:$B$39,2,FALSE)</f>
        <v>Pneumatic devices</v>
      </c>
      <c r="G655" s="229">
        <v>0</v>
      </c>
      <c r="H655" s="229">
        <v>350.17191093928284</v>
      </c>
      <c r="I655" s="229">
        <v>0</v>
      </c>
      <c r="J655" s="229">
        <v>0</v>
      </c>
      <c r="K655" s="229">
        <v>0</v>
      </c>
      <c r="M655" s="175"/>
    </row>
    <row r="656" spans="1:13" x14ac:dyDescent="0.2">
      <c r="A656" s="226" t="str">
        <f t="shared" si="55"/>
        <v>Pneumatic Devices</v>
      </c>
      <c r="B656" s="226" t="str">
        <f>VLOOKUP(D656,fips_xref!$A$5:$C$286,2,FALSE)</f>
        <v>SHERIDAN, MT_Non-Tribal</v>
      </c>
      <c r="C656" s="227" t="str">
        <f t="shared" si="51"/>
        <v>30</v>
      </c>
      <c r="D656" s="228" t="str">
        <f t="shared" si="57"/>
        <v>3009102</v>
      </c>
      <c r="E656" s="226" t="str">
        <f t="shared" si="56"/>
        <v>2310000300</v>
      </c>
      <c r="F656" s="226" t="str">
        <f>VLOOKUP(E656,SCC_xref!$A$6:$B$39,2,FALSE)</f>
        <v>Pneumatic devices</v>
      </c>
      <c r="G656" s="229">
        <v>0</v>
      </c>
      <c r="H656" s="229">
        <v>653.86082485122722</v>
      </c>
      <c r="I656" s="229">
        <v>0</v>
      </c>
      <c r="J656" s="229">
        <v>0</v>
      </c>
      <c r="K656" s="229">
        <v>0</v>
      </c>
      <c r="M656" s="175"/>
    </row>
    <row r="657" spans="1:13" x14ac:dyDescent="0.2">
      <c r="A657" s="226" t="str">
        <f t="shared" si="55"/>
        <v>Pneumatic Devices</v>
      </c>
      <c r="B657" s="226" t="str">
        <f>VLOOKUP(D657,fips_xref!$A$5:$C$286,2,FALSE)</f>
        <v>VALLEY, MT_Non-Tribal</v>
      </c>
      <c r="C657" s="227" t="str">
        <f t="shared" si="51"/>
        <v>30</v>
      </c>
      <c r="D657" s="228" t="str">
        <f t="shared" si="57"/>
        <v>3010502</v>
      </c>
      <c r="E657" s="226" t="str">
        <f t="shared" si="56"/>
        <v>2310000300</v>
      </c>
      <c r="F657" s="226" t="str">
        <f>VLOOKUP(E657,SCC_xref!$A$6:$B$39,2,FALSE)</f>
        <v>Pneumatic devices</v>
      </c>
      <c r="G657" s="229">
        <v>0</v>
      </c>
      <c r="H657" s="229">
        <v>421.44583971453505</v>
      </c>
      <c r="I657" s="229">
        <v>0</v>
      </c>
      <c r="J657" s="229">
        <v>0</v>
      </c>
      <c r="K657" s="229">
        <v>0</v>
      </c>
      <c r="M657" s="175"/>
    </row>
    <row r="658" spans="1:13" x14ac:dyDescent="0.2">
      <c r="A658" s="226" t="str">
        <f t="shared" si="55"/>
        <v>Pneumatic Devices</v>
      </c>
      <c r="B658" s="226" t="str">
        <f>VLOOKUP(D658,fips_xref!$A$5:$C$286,2,FALSE)</f>
        <v>WIBAUX, MT_Non-Tribal</v>
      </c>
      <c r="C658" s="227" t="str">
        <f t="shared" si="51"/>
        <v>30</v>
      </c>
      <c r="D658" s="228" t="str">
        <f t="shared" si="57"/>
        <v>3010902</v>
      </c>
      <c r="E658" s="226" t="str">
        <f t="shared" si="56"/>
        <v>2310000300</v>
      </c>
      <c r="F658" s="226" t="str">
        <f>VLOOKUP(E658,SCC_xref!$A$6:$B$39,2,FALSE)</f>
        <v>Pneumatic devices</v>
      </c>
      <c r="G658" s="229">
        <v>0</v>
      </c>
      <c r="H658" s="229">
        <v>374.96284268719671</v>
      </c>
      <c r="I658" s="229">
        <v>0</v>
      </c>
      <c r="J658" s="229">
        <v>0</v>
      </c>
      <c r="K658" s="229">
        <v>0</v>
      </c>
      <c r="M658" s="175"/>
    </row>
    <row r="659" spans="1:13" x14ac:dyDescent="0.2">
      <c r="A659" s="226" t="str">
        <f t="shared" si="55"/>
        <v>Pneumatic Devices</v>
      </c>
      <c r="B659" s="226" t="str">
        <f>VLOOKUP(D659,fips_xref!$A$5:$C$286,2,FALSE)</f>
        <v>BILLINGS, ND_Non-Tribal</v>
      </c>
      <c r="C659" s="227" t="str">
        <f t="shared" si="51"/>
        <v>38</v>
      </c>
      <c r="D659" s="228" t="str">
        <f t="shared" si="57"/>
        <v>3800702</v>
      </c>
      <c r="E659" s="226" t="str">
        <f t="shared" si="56"/>
        <v>2310000300</v>
      </c>
      <c r="F659" s="226" t="str">
        <f>VLOOKUP(E659,SCC_xref!$A$6:$B$39,2,FALSE)</f>
        <v>Pneumatic devices</v>
      </c>
      <c r="G659" s="229">
        <v>0</v>
      </c>
      <c r="H659" s="229">
        <v>1419.2808425680666</v>
      </c>
      <c r="I659" s="229">
        <v>0</v>
      </c>
      <c r="J659" s="229">
        <v>0</v>
      </c>
      <c r="K659" s="229">
        <v>0</v>
      </c>
      <c r="M659" s="175"/>
    </row>
    <row r="660" spans="1:13" x14ac:dyDescent="0.2">
      <c r="A660" s="226" t="str">
        <f t="shared" si="55"/>
        <v>Pneumatic Devices</v>
      </c>
      <c r="B660" s="226" t="str">
        <f>VLOOKUP(D660,fips_xref!$A$5:$C$286,2,FALSE)</f>
        <v>BOTTINEAU, ND_Non-Tribal</v>
      </c>
      <c r="C660" s="227" t="str">
        <f t="shared" si="51"/>
        <v>38</v>
      </c>
      <c r="D660" s="228" t="str">
        <f t="shared" si="57"/>
        <v>3800902</v>
      </c>
      <c r="E660" s="226" t="str">
        <f t="shared" si="56"/>
        <v>2310000300</v>
      </c>
      <c r="F660" s="226" t="str">
        <f>VLOOKUP(E660,SCC_xref!$A$6:$B$39,2,FALSE)</f>
        <v>Pneumatic devices</v>
      </c>
      <c r="G660" s="229">
        <v>0</v>
      </c>
      <c r="H660" s="229">
        <v>1620.7071630198668</v>
      </c>
      <c r="I660" s="229">
        <v>0</v>
      </c>
      <c r="J660" s="229">
        <v>0</v>
      </c>
      <c r="K660" s="229">
        <v>0</v>
      </c>
      <c r="M660" s="175"/>
    </row>
    <row r="661" spans="1:13" x14ac:dyDescent="0.2">
      <c r="A661" s="226" t="str">
        <f t="shared" si="55"/>
        <v>Pneumatic Devices</v>
      </c>
      <c r="B661" s="226" t="str">
        <f>VLOOKUP(D661,fips_xref!$A$5:$C$286,2,FALSE)</f>
        <v>BOWMAN, ND_Non-Tribal</v>
      </c>
      <c r="C661" s="227" t="str">
        <f t="shared" si="51"/>
        <v>38</v>
      </c>
      <c r="D661" s="228" t="str">
        <f t="shared" si="57"/>
        <v>3801102</v>
      </c>
      <c r="E661" s="226" t="str">
        <f t="shared" si="56"/>
        <v>2310000300</v>
      </c>
      <c r="F661" s="226" t="str">
        <f>VLOOKUP(E661,SCC_xref!$A$6:$B$39,2,FALSE)</f>
        <v>Pneumatic devices</v>
      </c>
      <c r="G661" s="229">
        <v>0</v>
      </c>
      <c r="H661" s="229">
        <v>1716.7720235430327</v>
      </c>
      <c r="I661" s="229">
        <v>0</v>
      </c>
      <c r="J661" s="229">
        <v>0</v>
      </c>
      <c r="K661" s="229">
        <v>0</v>
      </c>
      <c r="M661" s="175"/>
    </row>
    <row r="662" spans="1:13" x14ac:dyDescent="0.2">
      <c r="A662" s="226" t="str">
        <f t="shared" si="55"/>
        <v>Pneumatic Devices</v>
      </c>
      <c r="B662" s="226" t="str">
        <f>VLOOKUP(D662,fips_xref!$A$5:$C$286,2,FALSE)</f>
        <v>BURKE, ND_Non-Tribal</v>
      </c>
      <c r="C662" s="227" t="str">
        <f t="shared" si="51"/>
        <v>38</v>
      </c>
      <c r="D662" s="228" t="str">
        <f t="shared" si="57"/>
        <v>3801302</v>
      </c>
      <c r="E662" s="226" t="str">
        <f t="shared" si="56"/>
        <v>2310000300</v>
      </c>
      <c r="F662" s="226" t="str">
        <f>VLOOKUP(E662,SCC_xref!$A$6:$B$39,2,FALSE)</f>
        <v>Pneumatic devices</v>
      </c>
      <c r="G662" s="229">
        <v>0</v>
      </c>
      <c r="H662" s="229">
        <v>1162.0749256834608</v>
      </c>
      <c r="I662" s="229">
        <v>0</v>
      </c>
      <c r="J662" s="229">
        <v>0</v>
      </c>
      <c r="K662" s="229">
        <v>0</v>
      </c>
      <c r="M662" s="175"/>
    </row>
    <row r="663" spans="1:13" x14ac:dyDescent="0.2">
      <c r="A663" s="226" t="str">
        <f t="shared" si="55"/>
        <v>Pneumatic Devices</v>
      </c>
      <c r="B663" s="226" t="str">
        <f>VLOOKUP(D663,fips_xref!$A$5:$C$286,2,FALSE)</f>
        <v>DIVIDE, ND_Non-Tribal</v>
      </c>
      <c r="C663" s="227" t="str">
        <f t="shared" si="51"/>
        <v>38</v>
      </c>
      <c r="D663" s="228" t="str">
        <f t="shared" si="57"/>
        <v>3802302</v>
      </c>
      <c r="E663" s="226" t="str">
        <f t="shared" si="56"/>
        <v>2310000300</v>
      </c>
      <c r="F663" s="226" t="str">
        <f>VLOOKUP(E663,SCC_xref!$A$6:$B$39,2,FALSE)</f>
        <v>Pneumatic devices</v>
      </c>
      <c r="G663" s="229">
        <v>0</v>
      </c>
      <c r="H663" s="229">
        <v>443.13790499395975</v>
      </c>
      <c r="I663" s="229">
        <v>0</v>
      </c>
      <c r="J663" s="229">
        <v>0</v>
      </c>
      <c r="K663" s="229">
        <v>0</v>
      </c>
      <c r="M663" s="175"/>
    </row>
    <row r="664" spans="1:13" x14ac:dyDescent="0.2">
      <c r="A664" s="226" t="str">
        <f t="shared" si="55"/>
        <v>Pneumatic Devices</v>
      </c>
      <c r="B664" s="226" t="str">
        <f>VLOOKUP(D664,fips_xref!$A$5:$C$286,2,FALSE)</f>
        <v>DUNN, ND_Non-Tribal</v>
      </c>
      <c r="C664" s="227" t="str">
        <f t="shared" si="51"/>
        <v>38</v>
      </c>
      <c r="D664" s="228" t="str">
        <f t="shared" si="57"/>
        <v>3802502</v>
      </c>
      <c r="E664" s="226" t="str">
        <f t="shared" si="56"/>
        <v>2310000300</v>
      </c>
      <c r="F664" s="226" t="str">
        <f>VLOOKUP(E664,SCC_xref!$A$6:$B$39,2,FALSE)</f>
        <v>Pneumatic devices</v>
      </c>
      <c r="G664" s="229">
        <v>0</v>
      </c>
      <c r="H664" s="229">
        <v>1118.6907951246114</v>
      </c>
      <c r="I664" s="229">
        <v>0</v>
      </c>
      <c r="J664" s="229">
        <v>0</v>
      </c>
      <c r="K664" s="229">
        <v>0</v>
      </c>
      <c r="M664" s="175"/>
    </row>
    <row r="665" spans="1:13" x14ac:dyDescent="0.2">
      <c r="A665" s="226" t="str">
        <f t="shared" si="55"/>
        <v>Pneumatic Devices</v>
      </c>
      <c r="B665" s="226" t="str">
        <f>VLOOKUP(D665,fips_xref!$A$5:$C$286,2,FALSE)</f>
        <v>GOLDEN VALLEY, ND_Non-Tribal</v>
      </c>
      <c r="C665" s="227" t="str">
        <f t="shared" si="51"/>
        <v>38</v>
      </c>
      <c r="D665" s="228" t="str">
        <f t="shared" si="57"/>
        <v>3803302</v>
      </c>
      <c r="E665" s="226" t="str">
        <f t="shared" si="56"/>
        <v>2310000300</v>
      </c>
      <c r="F665" s="226" t="str">
        <f>VLOOKUP(E665,SCC_xref!$A$6:$B$39,2,FALSE)</f>
        <v>Pneumatic devices</v>
      </c>
      <c r="G665" s="229">
        <v>0</v>
      </c>
      <c r="H665" s="229">
        <v>195.22858751482141</v>
      </c>
      <c r="I665" s="229">
        <v>0</v>
      </c>
      <c r="J665" s="229">
        <v>0</v>
      </c>
      <c r="K665" s="229">
        <v>0</v>
      </c>
      <c r="M665" s="175"/>
    </row>
    <row r="666" spans="1:13" x14ac:dyDescent="0.2">
      <c r="A666" s="226" t="str">
        <f t="shared" si="55"/>
        <v>Pneumatic Devices</v>
      </c>
      <c r="B666" s="226" t="str">
        <f>VLOOKUP(D666,fips_xref!$A$5:$C$286,2,FALSE)</f>
        <v>MC HENRY, ND_Non-Tribal</v>
      </c>
      <c r="C666" s="227" t="str">
        <f t="shared" si="51"/>
        <v>38</v>
      </c>
      <c r="D666" s="228" t="str">
        <f t="shared" si="57"/>
        <v>3804902</v>
      </c>
      <c r="E666" s="226" t="str">
        <f t="shared" si="56"/>
        <v>2310000300</v>
      </c>
      <c r="F666" s="226" t="str">
        <f>VLOOKUP(E666,SCC_xref!$A$6:$B$39,2,FALSE)</f>
        <v>Pneumatic devices</v>
      </c>
      <c r="G666" s="229">
        <v>0</v>
      </c>
      <c r="H666" s="229">
        <v>52.680729964316889</v>
      </c>
      <c r="I666" s="229">
        <v>0</v>
      </c>
      <c r="J666" s="229">
        <v>0</v>
      </c>
      <c r="K666" s="229">
        <v>0</v>
      </c>
      <c r="M666" s="175"/>
    </row>
    <row r="667" spans="1:13" x14ac:dyDescent="0.2">
      <c r="A667" s="226" t="str">
        <f t="shared" si="55"/>
        <v>Pneumatic Devices</v>
      </c>
      <c r="B667" s="226" t="str">
        <f>VLOOKUP(D667,fips_xref!$A$5:$C$286,2,FALSE)</f>
        <v>MCKENZIE, ND_Non-Tribal</v>
      </c>
      <c r="C667" s="227" t="str">
        <f t="shared" si="51"/>
        <v>38</v>
      </c>
      <c r="D667" s="228" t="str">
        <f t="shared" si="57"/>
        <v>3805302</v>
      </c>
      <c r="E667" s="226" t="str">
        <f t="shared" si="56"/>
        <v>2310000300</v>
      </c>
      <c r="F667" s="226" t="str">
        <f>VLOOKUP(E667,SCC_xref!$A$6:$B$39,2,FALSE)</f>
        <v>Pneumatic devices</v>
      </c>
      <c r="G667" s="229">
        <v>0</v>
      </c>
      <c r="H667" s="229">
        <v>2624.7398988103769</v>
      </c>
      <c r="I667" s="229">
        <v>0</v>
      </c>
      <c r="J667" s="229">
        <v>0</v>
      </c>
      <c r="K667" s="229">
        <v>0</v>
      </c>
      <c r="M667" s="175"/>
    </row>
    <row r="668" spans="1:13" x14ac:dyDescent="0.2">
      <c r="A668" s="226" t="str">
        <f t="shared" si="55"/>
        <v>Pneumatic Devices</v>
      </c>
      <c r="B668" s="226" t="str">
        <f>VLOOKUP(D668,fips_xref!$A$5:$C$286,2,FALSE)</f>
        <v>MCLEAN, ND_Non-Tribal</v>
      </c>
      <c r="C668" s="227" t="str">
        <f t="shared" si="51"/>
        <v>38</v>
      </c>
      <c r="D668" s="228" t="str">
        <f t="shared" si="57"/>
        <v>3805502</v>
      </c>
      <c r="E668" s="226" t="str">
        <f t="shared" si="56"/>
        <v>2310000300</v>
      </c>
      <c r="F668" s="226" t="str">
        <f>VLOOKUP(E668,SCC_xref!$A$6:$B$39,2,FALSE)</f>
        <v>Pneumatic devices</v>
      </c>
      <c r="G668" s="229">
        <v>0</v>
      </c>
      <c r="H668" s="229">
        <v>0</v>
      </c>
      <c r="I668" s="229">
        <v>0</v>
      </c>
      <c r="J668" s="229">
        <v>0</v>
      </c>
      <c r="K668" s="229">
        <v>0</v>
      </c>
      <c r="M668" s="175"/>
    </row>
    <row r="669" spans="1:13" x14ac:dyDescent="0.2">
      <c r="A669" s="226" t="str">
        <f t="shared" si="55"/>
        <v>Pneumatic Devices</v>
      </c>
      <c r="B669" s="226" t="str">
        <f>VLOOKUP(D669,fips_xref!$A$5:$C$286,2,FALSE)</f>
        <v>MERCER, ND_Non-Tribal</v>
      </c>
      <c r="C669" s="227" t="str">
        <f t="shared" si="51"/>
        <v>38</v>
      </c>
      <c r="D669" s="228" t="str">
        <f t="shared" si="57"/>
        <v>3805702</v>
      </c>
      <c r="E669" s="226" t="str">
        <f t="shared" si="56"/>
        <v>2310000300</v>
      </c>
      <c r="F669" s="226" t="str">
        <f>VLOOKUP(E669,SCC_xref!$A$6:$B$39,2,FALSE)</f>
        <v>Pneumatic devices</v>
      </c>
      <c r="G669" s="229">
        <v>0</v>
      </c>
      <c r="H669" s="229">
        <v>3.0988664684892284</v>
      </c>
      <c r="I669" s="229">
        <v>0</v>
      </c>
      <c r="J669" s="229">
        <v>0</v>
      </c>
      <c r="K669" s="229">
        <v>0</v>
      </c>
      <c r="M669" s="175"/>
    </row>
    <row r="670" spans="1:13" x14ac:dyDescent="0.2">
      <c r="A670" s="226" t="str">
        <f t="shared" si="55"/>
        <v>Pneumatic Devices</v>
      </c>
      <c r="B670" s="226" t="str">
        <f>VLOOKUP(D670,fips_xref!$A$5:$C$286,2,FALSE)</f>
        <v>MOUNTRAIL, ND_Non-Tribal</v>
      </c>
      <c r="C670" s="227" t="str">
        <f t="shared" si="51"/>
        <v>38</v>
      </c>
      <c r="D670" s="228" t="str">
        <f t="shared" si="57"/>
        <v>3806102</v>
      </c>
      <c r="E670" s="226" t="str">
        <f t="shared" si="56"/>
        <v>2310000300</v>
      </c>
      <c r="F670" s="226" t="str">
        <f>VLOOKUP(E670,SCC_xref!$A$6:$B$39,2,FALSE)</f>
        <v>Pneumatic devices</v>
      </c>
      <c r="G670" s="229">
        <v>0</v>
      </c>
      <c r="H670" s="229">
        <v>1233.348854458713</v>
      </c>
      <c r="I670" s="229">
        <v>0</v>
      </c>
      <c r="J670" s="229">
        <v>0</v>
      </c>
      <c r="K670" s="229">
        <v>0</v>
      </c>
      <c r="M670" s="175"/>
    </row>
    <row r="671" spans="1:13" x14ac:dyDescent="0.2">
      <c r="A671" s="226" t="str">
        <f t="shared" si="55"/>
        <v>Pneumatic Devices</v>
      </c>
      <c r="B671" s="226" t="str">
        <f>VLOOKUP(D671,fips_xref!$A$5:$C$286,2,FALSE)</f>
        <v>RENVILLE, ND_Non-Tribal</v>
      </c>
      <c r="C671" s="227" t="str">
        <f t="shared" si="51"/>
        <v>38</v>
      </c>
      <c r="D671" s="228" t="str">
        <f t="shared" si="57"/>
        <v>3807502</v>
      </c>
      <c r="E671" s="226" t="str">
        <f t="shared" si="56"/>
        <v>2310000300</v>
      </c>
      <c r="F671" s="226" t="str">
        <f>VLOOKUP(E671,SCC_xref!$A$6:$B$39,2,FALSE)</f>
        <v>Pneumatic devices</v>
      </c>
      <c r="G671" s="229">
        <v>0</v>
      </c>
      <c r="H671" s="229">
        <v>901.77014233036562</v>
      </c>
      <c r="I671" s="229">
        <v>0</v>
      </c>
      <c r="J671" s="229">
        <v>0</v>
      </c>
      <c r="K671" s="229">
        <v>0</v>
      </c>
      <c r="M671" s="175"/>
    </row>
    <row r="672" spans="1:13" x14ac:dyDescent="0.2">
      <c r="A672" s="226" t="str">
        <f t="shared" si="55"/>
        <v>Pneumatic Devices</v>
      </c>
      <c r="B672" s="226" t="str">
        <f>VLOOKUP(D672,fips_xref!$A$5:$C$286,2,FALSE)</f>
        <v>SLOPE, ND_Non-Tribal</v>
      </c>
      <c r="C672" s="227" t="str">
        <f t="shared" si="51"/>
        <v>38</v>
      </c>
      <c r="D672" s="228" t="str">
        <f t="shared" si="57"/>
        <v>3808702</v>
      </c>
      <c r="E672" s="226" t="str">
        <f t="shared" si="56"/>
        <v>2310000300</v>
      </c>
      <c r="F672" s="226" t="str">
        <f>VLOOKUP(E672,SCC_xref!$A$6:$B$39,2,FALSE)</f>
        <v>Pneumatic devices</v>
      </c>
      <c r="G672" s="229">
        <v>0</v>
      </c>
      <c r="H672" s="229">
        <v>65.076195838273804</v>
      </c>
      <c r="I672" s="229">
        <v>0</v>
      </c>
      <c r="J672" s="229">
        <v>0</v>
      </c>
      <c r="K672" s="229">
        <v>0</v>
      </c>
      <c r="M672" s="175"/>
    </row>
    <row r="673" spans="1:14" x14ac:dyDescent="0.2">
      <c r="A673" s="226" t="str">
        <f t="shared" si="55"/>
        <v>Pneumatic Devices</v>
      </c>
      <c r="B673" s="226" t="str">
        <f>VLOOKUP(D673,fips_xref!$A$5:$C$286,2,FALSE)</f>
        <v>STARK, ND_Non-Tribal</v>
      </c>
      <c r="C673" s="227" t="str">
        <f t="shared" si="51"/>
        <v>38</v>
      </c>
      <c r="D673" s="228" t="str">
        <f t="shared" si="57"/>
        <v>3808902</v>
      </c>
      <c r="E673" s="226" t="str">
        <f t="shared" si="56"/>
        <v>2310000300</v>
      </c>
      <c r="F673" s="226" t="str">
        <f>VLOOKUP(E673,SCC_xref!$A$6:$B$39,2,FALSE)</f>
        <v>Pneumatic devices</v>
      </c>
      <c r="G673" s="229">
        <v>0</v>
      </c>
      <c r="H673" s="229">
        <v>220.01951926273523</v>
      </c>
      <c r="I673" s="229">
        <v>0</v>
      </c>
      <c r="J673" s="229">
        <v>0</v>
      </c>
      <c r="K673" s="229">
        <v>0</v>
      </c>
      <c r="M673" s="175"/>
    </row>
    <row r="674" spans="1:14" x14ac:dyDescent="0.2">
      <c r="A674" s="226" t="str">
        <f t="shared" si="55"/>
        <v>Pneumatic Devices</v>
      </c>
      <c r="B674" s="226" t="str">
        <f>VLOOKUP(D674,fips_xref!$A$5:$C$286,2,FALSE)</f>
        <v>WARD, ND_Non-Tribal</v>
      </c>
      <c r="C674" s="227" t="str">
        <f t="shared" si="51"/>
        <v>38</v>
      </c>
      <c r="D674" s="228" t="str">
        <f t="shared" si="57"/>
        <v>3810102</v>
      </c>
      <c r="E674" s="226" t="str">
        <f t="shared" si="56"/>
        <v>2310000300</v>
      </c>
      <c r="F674" s="226" t="str">
        <f>VLOOKUP(E674,SCC_xref!$A$6:$B$39,2,FALSE)</f>
        <v>Pneumatic devices</v>
      </c>
      <c r="G674" s="229">
        <v>0</v>
      </c>
      <c r="H674" s="229">
        <v>49.581863495827655</v>
      </c>
      <c r="I674" s="229">
        <v>0</v>
      </c>
      <c r="J674" s="229">
        <v>0</v>
      </c>
      <c r="K674" s="229">
        <v>0</v>
      </c>
      <c r="M674" s="175"/>
    </row>
    <row r="675" spans="1:14" x14ac:dyDescent="0.2">
      <c r="A675" s="226" t="str">
        <f t="shared" si="55"/>
        <v>Pneumatic Devices</v>
      </c>
      <c r="B675" s="226" t="str">
        <f>VLOOKUP(D675,fips_xref!$A$5:$C$286,2,FALSE)</f>
        <v>WILLIAMS, ND_Non-Tribal</v>
      </c>
      <c r="C675" s="227" t="str">
        <f t="shared" si="51"/>
        <v>38</v>
      </c>
      <c r="D675" s="228" t="str">
        <f t="shared" si="57"/>
        <v>3810502</v>
      </c>
      <c r="E675" s="226" t="str">
        <f t="shared" si="56"/>
        <v>2310000300</v>
      </c>
      <c r="F675" s="226" t="str">
        <f>VLOOKUP(E675,SCC_xref!$A$6:$B$39,2,FALSE)</f>
        <v>Pneumatic devices</v>
      </c>
      <c r="G675" s="229">
        <v>0</v>
      </c>
      <c r="H675" s="229">
        <v>1447.1706407844699</v>
      </c>
      <c r="I675" s="229">
        <v>0</v>
      </c>
      <c r="J675" s="229">
        <v>0</v>
      </c>
      <c r="K675" s="229">
        <v>0</v>
      </c>
      <c r="M675" s="175"/>
    </row>
    <row r="676" spans="1:14" x14ac:dyDescent="0.2">
      <c r="A676" s="226" t="str">
        <f t="shared" si="55"/>
        <v>Pneumatic Devices</v>
      </c>
      <c r="B676" s="226" t="str">
        <f>VLOOKUP(D676,fips_xref!$A$5:$C$286,2,FALSE)</f>
        <v>HARDING, SD_Non-Tribal</v>
      </c>
      <c r="C676" s="227" t="str">
        <f t="shared" ref="C676:C677" si="58">LEFT(D676,2)</f>
        <v>46</v>
      </c>
      <c r="D676" s="228" t="str">
        <f t="shared" si="57"/>
        <v>4606302</v>
      </c>
      <c r="E676" s="226" t="str">
        <f t="shared" si="56"/>
        <v>2310000300</v>
      </c>
      <c r="F676" s="226" t="str">
        <f>VLOOKUP(E676,SCC_xref!$A$6:$B$39,2,FALSE)</f>
        <v>Pneumatic devices</v>
      </c>
      <c r="G676" s="229">
        <v>0</v>
      </c>
      <c r="H676" s="229">
        <v>653.86082485122722</v>
      </c>
      <c r="I676" s="229">
        <v>0</v>
      </c>
      <c r="J676" s="229">
        <v>0</v>
      </c>
      <c r="K676" s="229">
        <v>0</v>
      </c>
      <c r="M676" s="175"/>
    </row>
    <row r="677" spans="1:14" x14ac:dyDescent="0.2">
      <c r="A677" s="226" t="str">
        <f t="shared" si="55"/>
        <v>Pneumatic Devices</v>
      </c>
      <c r="B677" s="226" t="str">
        <f>VLOOKUP(D677,fips_xref!$A$5:$C$286,2,FALSE)</f>
        <v>BUTTE, SD_Non-Tribal</v>
      </c>
      <c r="C677" s="227" t="str">
        <f t="shared" si="58"/>
        <v>46</v>
      </c>
      <c r="D677" s="228" t="str">
        <f t="shared" si="57"/>
        <v>4601902</v>
      </c>
      <c r="E677" s="226" t="str">
        <f t="shared" si="56"/>
        <v>2310000300</v>
      </c>
      <c r="F677" s="226" t="str">
        <f>VLOOKUP(E677,SCC_xref!$A$6:$B$39,2,FALSE)</f>
        <v>Pneumatic devices</v>
      </c>
      <c r="G677" s="229">
        <v>0</v>
      </c>
      <c r="H677" s="229">
        <v>0</v>
      </c>
      <c r="I677" s="229">
        <v>0</v>
      </c>
      <c r="J677" s="229">
        <v>0</v>
      </c>
      <c r="K677" s="229">
        <v>0</v>
      </c>
      <c r="M677" s="175"/>
    </row>
    <row r="678" spans="1:14" s="32" customFormat="1" x14ac:dyDescent="0.2">
      <c r="A678" s="32" t="s">
        <v>15142</v>
      </c>
      <c r="B678" s="33" t="str">
        <f>VLOOKUP(D678,fips_xref!$A$5:$C$286,2,FALSE)</f>
        <v>CARTER, MT</v>
      </c>
      <c r="C678" s="34" t="str">
        <f t="shared" si="16"/>
        <v>30</v>
      </c>
      <c r="D678" s="202">
        <f>fips_xref!A5</f>
        <v>30011</v>
      </c>
      <c r="E678" s="32" t="str">
        <f>SCC_xref!A$29</f>
        <v>2310003200</v>
      </c>
      <c r="F678" s="32" t="str">
        <f>VLOOKUP(E678,SCC_xref!$A$6:$B$39,2,FALSE)</f>
        <v>Pneumatic pumps</v>
      </c>
      <c r="G678" s="36">
        <v>0</v>
      </c>
      <c r="H678" s="64">
        <v>59.390889206091032</v>
      </c>
      <c r="I678" s="36">
        <v>0</v>
      </c>
      <c r="J678" s="36">
        <v>0</v>
      </c>
      <c r="K678" s="36">
        <v>0</v>
      </c>
      <c r="M678" s="175"/>
      <c r="N678" s="176"/>
    </row>
    <row r="679" spans="1:14" s="32" customFormat="1" x14ac:dyDescent="0.2">
      <c r="A679" s="32" t="s">
        <v>15142</v>
      </c>
      <c r="B679" s="33" t="str">
        <f>VLOOKUP(D679,fips_xref!$A$5:$C$286,2,FALSE)</f>
        <v>CUSTER, MT</v>
      </c>
      <c r="C679" s="34" t="str">
        <f t="shared" si="16"/>
        <v>30</v>
      </c>
      <c r="D679" s="202">
        <f>fips_xref!A6</f>
        <v>30017</v>
      </c>
      <c r="E679" s="32" t="str">
        <f>SCC_xref!A$29</f>
        <v>2310003200</v>
      </c>
      <c r="F679" s="32" t="str">
        <f>VLOOKUP(E679,SCC_xref!$A$6:$B$39,2,FALSE)</f>
        <v>Pneumatic pumps</v>
      </c>
      <c r="G679" s="36">
        <v>0</v>
      </c>
      <c r="H679" s="64">
        <v>9.8984815343485053</v>
      </c>
      <c r="I679" s="36">
        <v>0</v>
      </c>
      <c r="J679" s="36">
        <v>0</v>
      </c>
      <c r="K679" s="36">
        <v>0</v>
      </c>
      <c r="M679" s="175"/>
      <c r="N679" s="176"/>
    </row>
    <row r="680" spans="1:14" s="32" customFormat="1" x14ac:dyDescent="0.2">
      <c r="A680" s="32" t="s">
        <v>15142</v>
      </c>
      <c r="B680" s="33" t="str">
        <f>VLOOKUP(D680,fips_xref!$A$5:$C$286,2,FALSE)</f>
        <v>DANIELS, MT</v>
      </c>
      <c r="C680" s="34" t="str">
        <f t="shared" ref="C680:C687" si="59">LEFT(D680,2)</f>
        <v>30</v>
      </c>
      <c r="D680" s="202">
        <f>fips_xref!A7</f>
        <v>30019</v>
      </c>
      <c r="E680" s="32" t="str">
        <f>SCC_xref!A$29</f>
        <v>2310003200</v>
      </c>
      <c r="F680" s="32" t="str">
        <f>VLOOKUP(E680,SCC_xref!$A$6:$B$39,2,FALSE)</f>
        <v>Pneumatic pumps</v>
      </c>
      <c r="G680" s="36">
        <v>0</v>
      </c>
      <c r="H680" s="64">
        <v>9.8984815343485053</v>
      </c>
      <c r="I680" s="36">
        <v>0</v>
      </c>
      <c r="J680" s="36">
        <v>0</v>
      </c>
      <c r="K680" s="36">
        <v>0</v>
      </c>
      <c r="M680" s="175"/>
      <c r="N680" s="176"/>
    </row>
    <row r="681" spans="1:14" s="32" customFormat="1" x14ac:dyDescent="0.2">
      <c r="A681" s="32" t="s">
        <v>15142</v>
      </c>
      <c r="B681" s="33" t="str">
        <f>VLOOKUP(D681,fips_xref!$A$5:$C$286,2,FALSE)</f>
        <v>DAWSON, MT</v>
      </c>
      <c r="C681" s="34" t="str">
        <f t="shared" si="59"/>
        <v>30</v>
      </c>
      <c r="D681" s="202">
        <f>fips_xref!A8</f>
        <v>30021</v>
      </c>
      <c r="E681" s="32" t="str">
        <f>SCC_xref!A$29</f>
        <v>2310003200</v>
      </c>
      <c r="F681" s="32" t="str">
        <f>VLOOKUP(E681,SCC_xref!$A$6:$B$39,2,FALSE)</f>
        <v>Pneumatic pumps</v>
      </c>
      <c r="G681" s="36">
        <v>0</v>
      </c>
      <c r="H681" s="64">
        <v>211.16760606610143</v>
      </c>
      <c r="I681" s="36">
        <v>0</v>
      </c>
      <c r="J681" s="36">
        <v>0</v>
      </c>
      <c r="K681" s="36">
        <v>0</v>
      </c>
      <c r="M681" s="175"/>
      <c r="N681" s="176"/>
    </row>
    <row r="682" spans="1:14" s="32" customFormat="1" x14ac:dyDescent="0.2">
      <c r="A682" s="32" t="s">
        <v>15142</v>
      </c>
      <c r="B682" s="33" t="str">
        <f>VLOOKUP(D682,fips_xref!$A$5:$C$286,2,FALSE)</f>
        <v>FALLON, MT</v>
      </c>
      <c r="C682" s="34" t="str">
        <f t="shared" si="59"/>
        <v>30</v>
      </c>
      <c r="D682" s="202">
        <f>fips_xref!A9</f>
        <v>30025</v>
      </c>
      <c r="E682" s="32" t="str">
        <f>SCC_xref!A$29</f>
        <v>2310003200</v>
      </c>
      <c r="F682" s="32" t="str">
        <f>VLOOKUP(E682,SCC_xref!$A$6:$B$39,2,FALSE)</f>
        <v>Pneumatic pumps</v>
      </c>
      <c r="G682" s="36">
        <v>0</v>
      </c>
      <c r="H682" s="64">
        <v>4629.1898642303167</v>
      </c>
      <c r="I682" s="36">
        <v>0</v>
      </c>
      <c r="J682" s="36">
        <v>0</v>
      </c>
      <c r="K682" s="36">
        <v>0</v>
      </c>
      <c r="M682" s="175"/>
      <c r="N682" s="176"/>
    </row>
    <row r="683" spans="1:14" s="32" customFormat="1" x14ac:dyDescent="0.2">
      <c r="A683" s="32" t="s">
        <v>15142</v>
      </c>
      <c r="B683" s="33" t="str">
        <f>VLOOKUP(D683,fips_xref!$A$5:$C$286,2,FALSE)</f>
        <v>GARFIELD, MT</v>
      </c>
      <c r="C683" s="34" t="str">
        <f t="shared" si="59"/>
        <v>30</v>
      </c>
      <c r="D683" s="202">
        <f>fips_xref!A10</f>
        <v>30033</v>
      </c>
      <c r="E683" s="32" t="str">
        <f>SCC_xref!A$29</f>
        <v>2310003200</v>
      </c>
      <c r="F683" s="32" t="str">
        <f>VLOOKUP(E683,SCC_xref!$A$6:$B$39,2,FALSE)</f>
        <v>Pneumatic pumps</v>
      </c>
      <c r="G683" s="36">
        <v>0</v>
      </c>
      <c r="H683" s="64">
        <v>39.593926137394021</v>
      </c>
      <c r="I683" s="36">
        <v>0</v>
      </c>
      <c r="J683" s="36">
        <v>0</v>
      </c>
      <c r="K683" s="36">
        <v>0</v>
      </c>
      <c r="M683" s="175"/>
      <c r="N683" s="176"/>
    </row>
    <row r="684" spans="1:14" s="32" customFormat="1" x14ac:dyDescent="0.2">
      <c r="A684" s="32" t="s">
        <v>15142</v>
      </c>
      <c r="B684" s="33" t="str">
        <f>VLOOKUP(D684,fips_xref!$A$5:$C$286,2,FALSE)</f>
        <v>MCCONE, MT</v>
      </c>
      <c r="C684" s="34" t="str">
        <f t="shared" si="59"/>
        <v>30</v>
      </c>
      <c r="D684" s="202">
        <f>fips_xref!A11</f>
        <v>30055</v>
      </c>
      <c r="E684" s="32" t="str">
        <f>SCC_xref!A$29</f>
        <v>2310003200</v>
      </c>
      <c r="F684" s="32" t="str">
        <f>VLOOKUP(E684,SCC_xref!$A$6:$B$39,2,FALSE)</f>
        <v>Pneumatic pumps</v>
      </c>
      <c r="G684" s="36">
        <v>0</v>
      </c>
      <c r="H684" s="64">
        <v>16.497469223914177</v>
      </c>
      <c r="I684" s="36">
        <v>0</v>
      </c>
      <c r="J684" s="36">
        <v>0</v>
      </c>
      <c r="K684" s="36">
        <v>0</v>
      </c>
      <c r="M684" s="175"/>
      <c r="N684" s="176"/>
    </row>
    <row r="685" spans="1:14" s="32" customFormat="1" x14ac:dyDescent="0.2">
      <c r="A685" s="32" t="s">
        <v>15142</v>
      </c>
      <c r="B685" s="33" t="str">
        <f>VLOOKUP(D685,fips_xref!$A$5:$C$286,2,FALSE)</f>
        <v>PRAIRIE, MT</v>
      </c>
      <c r="C685" s="34" t="str">
        <f t="shared" si="59"/>
        <v>30</v>
      </c>
      <c r="D685" s="202">
        <f>fips_xref!A12</f>
        <v>30079</v>
      </c>
      <c r="E685" s="32" t="str">
        <f>SCC_xref!A$29</f>
        <v>2310003200</v>
      </c>
      <c r="F685" s="32" t="str">
        <f>VLOOKUP(E685,SCC_xref!$A$6:$B$39,2,FALSE)</f>
        <v>Pneumatic pumps</v>
      </c>
      <c r="G685" s="36">
        <v>0</v>
      </c>
      <c r="H685" s="64">
        <v>42.893419982176852</v>
      </c>
      <c r="I685" s="36">
        <v>0</v>
      </c>
      <c r="J685" s="36">
        <v>0</v>
      </c>
      <c r="K685" s="36">
        <v>0</v>
      </c>
      <c r="M685" s="175"/>
      <c r="N685" s="176"/>
    </row>
    <row r="686" spans="1:14" s="32" customFormat="1" x14ac:dyDescent="0.2">
      <c r="A686" s="32" t="s">
        <v>15142</v>
      </c>
      <c r="B686" s="33" t="str">
        <f>VLOOKUP(D686,fips_xref!$A$5:$C$286,2,FALSE)</f>
        <v>RICHLAND, MT</v>
      </c>
      <c r="C686" s="34" t="str">
        <f t="shared" si="59"/>
        <v>30</v>
      </c>
      <c r="D686" s="202">
        <f>fips_xref!A13</f>
        <v>30083</v>
      </c>
      <c r="E686" s="32" t="str">
        <f>SCC_xref!A$29</f>
        <v>2310003200</v>
      </c>
      <c r="F686" s="32" t="str">
        <f>VLOOKUP(E686,SCC_xref!$A$6:$B$39,2,FALSE)</f>
        <v>Pneumatic pumps</v>
      </c>
      <c r="G686" s="36">
        <v>0</v>
      </c>
      <c r="H686" s="64">
        <v>3094.9252264062989</v>
      </c>
      <c r="I686" s="36">
        <v>0</v>
      </c>
      <c r="J686" s="36">
        <v>0</v>
      </c>
      <c r="K686" s="36">
        <v>0</v>
      </c>
      <c r="M686" s="175"/>
      <c r="N686" s="176"/>
    </row>
    <row r="687" spans="1:14" s="32" customFormat="1" x14ac:dyDescent="0.2">
      <c r="A687" s="32" t="s">
        <v>15142</v>
      </c>
      <c r="B687" s="33" t="str">
        <f>VLOOKUP(D687,fips_xref!$A$5:$C$286,2,FALSE)</f>
        <v>ROOSEVELT, MT</v>
      </c>
      <c r="C687" s="34" t="str">
        <f t="shared" si="59"/>
        <v>30</v>
      </c>
      <c r="D687" s="202">
        <f>fips_xref!A14</f>
        <v>30085</v>
      </c>
      <c r="E687" s="32" t="str">
        <f>SCC_xref!A$29</f>
        <v>2310003200</v>
      </c>
      <c r="F687" s="32" t="str">
        <f>VLOOKUP(E687,SCC_xref!$A$6:$B$39,2,FALSE)</f>
        <v>Pneumatic pumps</v>
      </c>
      <c r="G687" s="36">
        <v>0</v>
      </c>
      <c r="H687" s="64">
        <v>593.90889206091026</v>
      </c>
      <c r="I687" s="36">
        <v>0</v>
      </c>
      <c r="J687" s="36">
        <v>0</v>
      </c>
      <c r="K687" s="36">
        <v>0</v>
      </c>
      <c r="M687" s="175"/>
      <c r="N687" s="176"/>
    </row>
    <row r="688" spans="1:14" s="32" customFormat="1" x14ac:dyDescent="0.2">
      <c r="A688" s="32" t="s">
        <v>15142</v>
      </c>
      <c r="B688" s="33" t="str">
        <f>VLOOKUP(D688,fips_xref!$A$5:$C$286,2,FALSE)</f>
        <v>SHERIDAN, MT</v>
      </c>
      <c r="C688" s="34" t="str">
        <f t="shared" ref="C688:C1073" si="60">LEFT(D688,2)</f>
        <v>30</v>
      </c>
      <c r="D688" s="203">
        <f>fips_xref!A15</f>
        <v>30091</v>
      </c>
      <c r="E688" s="32" t="str">
        <f>SCC_xref!A$29</f>
        <v>2310003200</v>
      </c>
      <c r="F688" s="32" t="str">
        <f>VLOOKUP(E688,SCC_xref!$A$6:$B$39,2,FALSE)</f>
        <v>Pneumatic pumps</v>
      </c>
      <c r="G688" s="36">
        <v>0</v>
      </c>
      <c r="H688" s="64">
        <v>699.49269509396106</v>
      </c>
      <c r="I688" s="36">
        <v>0</v>
      </c>
      <c r="J688" s="36">
        <v>0</v>
      </c>
      <c r="K688" s="36">
        <v>0</v>
      </c>
      <c r="M688" s="175"/>
      <c r="N688" s="176"/>
    </row>
    <row r="689" spans="1:14" s="32" customFormat="1" x14ac:dyDescent="0.2">
      <c r="A689" s="32" t="s">
        <v>15142</v>
      </c>
      <c r="B689" s="33" t="str">
        <f>VLOOKUP(D689,fips_xref!$A$5:$C$286,2,FALSE)</f>
        <v>VALLEY, MT</v>
      </c>
      <c r="C689" s="34" t="str">
        <f t="shared" si="60"/>
        <v>30</v>
      </c>
      <c r="D689" s="203">
        <f>fips_xref!A16</f>
        <v>30105</v>
      </c>
      <c r="E689" s="32" t="str">
        <f>SCC_xref!A$29</f>
        <v>2310003200</v>
      </c>
      <c r="F689" s="32" t="str">
        <f>VLOOKUP(E689,SCC_xref!$A$6:$B$39,2,FALSE)</f>
        <v>Pneumatic pumps</v>
      </c>
      <c r="G689" s="36">
        <v>0</v>
      </c>
      <c r="H689" s="64">
        <v>587.3099043713446</v>
      </c>
      <c r="I689" s="36">
        <v>0</v>
      </c>
      <c r="J689" s="36">
        <v>0</v>
      </c>
      <c r="K689" s="36">
        <v>0</v>
      </c>
      <c r="M689" s="175"/>
      <c r="N689" s="176"/>
    </row>
    <row r="690" spans="1:14" s="32" customFormat="1" x14ac:dyDescent="0.2">
      <c r="A690" s="32" t="s">
        <v>15142</v>
      </c>
      <c r="B690" s="33" t="str">
        <f>VLOOKUP(D690,fips_xref!$A$5:$C$286,2,FALSE)</f>
        <v>WIBAUX, MT</v>
      </c>
      <c r="C690" s="34" t="str">
        <f t="shared" si="60"/>
        <v>30</v>
      </c>
      <c r="D690" s="203">
        <f>fips_xref!A17</f>
        <v>30109</v>
      </c>
      <c r="E690" s="32" t="str">
        <f>SCC_xref!A$29</f>
        <v>2310003200</v>
      </c>
      <c r="F690" s="32" t="str">
        <f>VLOOKUP(E690,SCC_xref!$A$6:$B$39,2,FALSE)</f>
        <v>Pneumatic pumps</v>
      </c>
      <c r="G690" s="36">
        <v>0</v>
      </c>
      <c r="H690" s="64">
        <v>399.23875521872304</v>
      </c>
      <c r="I690" s="36">
        <v>0</v>
      </c>
      <c r="J690" s="36">
        <v>0</v>
      </c>
      <c r="K690" s="36">
        <v>0</v>
      </c>
      <c r="M690" s="175"/>
      <c r="N690" s="176"/>
    </row>
    <row r="691" spans="1:14" s="32" customFormat="1" x14ac:dyDescent="0.2">
      <c r="A691" s="32" t="s">
        <v>15142</v>
      </c>
      <c r="B691" s="33" t="str">
        <f>VLOOKUP(D691,fips_xref!$A$5:$C$286,2,FALSE)</f>
        <v>BILLINGS, ND</v>
      </c>
      <c r="C691" s="34" t="str">
        <f t="shared" si="60"/>
        <v>38</v>
      </c>
      <c r="D691" s="203">
        <f>fips_xref!A18</f>
        <v>38007</v>
      </c>
      <c r="E691" s="32" t="str">
        <f>SCC_xref!A$29</f>
        <v>2310003200</v>
      </c>
      <c r="F691" s="32" t="str">
        <f>VLOOKUP(E691,SCC_xref!$A$6:$B$39,2,FALSE)</f>
        <v>Pneumatic pumps</v>
      </c>
      <c r="G691" s="36">
        <v>0</v>
      </c>
      <c r="H691" s="64">
        <v>1511.1681809105385</v>
      </c>
      <c r="I691" s="36">
        <v>0</v>
      </c>
      <c r="J691" s="36">
        <v>0</v>
      </c>
      <c r="K691" s="36">
        <v>0</v>
      </c>
      <c r="M691" s="175"/>
      <c r="N691" s="176"/>
    </row>
    <row r="692" spans="1:14" s="32" customFormat="1" x14ac:dyDescent="0.2">
      <c r="A692" s="32" t="s">
        <v>15142</v>
      </c>
      <c r="B692" s="33" t="str">
        <f>VLOOKUP(D692,fips_xref!$A$5:$C$286,2,FALSE)</f>
        <v>BOTTINEAU, ND</v>
      </c>
      <c r="C692" s="34" t="str">
        <f t="shared" si="60"/>
        <v>38</v>
      </c>
      <c r="D692" s="203">
        <f>fips_xref!A19</f>
        <v>38009</v>
      </c>
      <c r="E692" s="32" t="str">
        <f>SCC_xref!A$29</f>
        <v>2310003200</v>
      </c>
      <c r="F692" s="32" t="str">
        <f>VLOOKUP(E692,SCC_xref!$A$6:$B$39,2,FALSE)</f>
        <v>Pneumatic pumps</v>
      </c>
      <c r="G692" s="36">
        <v>0</v>
      </c>
      <c r="H692" s="64">
        <v>1725.6352808214228</v>
      </c>
      <c r="I692" s="36">
        <v>0</v>
      </c>
      <c r="J692" s="36">
        <v>0</v>
      </c>
      <c r="K692" s="36">
        <v>0</v>
      </c>
      <c r="M692" s="175"/>
      <c r="N692" s="176"/>
    </row>
    <row r="693" spans="1:14" s="32" customFormat="1" x14ac:dyDescent="0.2">
      <c r="A693" s="32" t="s">
        <v>15142</v>
      </c>
      <c r="B693" s="33" t="str">
        <f>VLOOKUP(D693,fips_xref!$A$5:$C$286,2,FALSE)</f>
        <v>BOWMAN, ND</v>
      </c>
      <c r="C693" s="34" t="str">
        <f t="shared" si="60"/>
        <v>38</v>
      </c>
      <c r="D693" s="203">
        <f>fips_xref!A20</f>
        <v>38011</v>
      </c>
      <c r="E693" s="32" t="str">
        <f>SCC_xref!A$29</f>
        <v>2310003200</v>
      </c>
      <c r="F693" s="32" t="str">
        <f>VLOOKUP(E693,SCC_xref!$A$6:$B$39,2,FALSE)</f>
        <v>Pneumatic pumps</v>
      </c>
      <c r="G693" s="36">
        <v>0</v>
      </c>
      <c r="H693" s="64">
        <v>1827.9195900096906</v>
      </c>
      <c r="I693" s="36">
        <v>0</v>
      </c>
      <c r="J693" s="36">
        <v>0</v>
      </c>
      <c r="K693" s="36">
        <v>0</v>
      </c>
      <c r="M693" s="175"/>
      <c r="N693" s="176"/>
    </row>
    <row r="694" spans="1:14" s="32" customFormat="1" x14ac:dyDescent="0.2">
      <c r="A694" s="32" t="s">
        <v>15142</v>
      </c>
      <c r="B694" s="33" t="str">
        <f>VLOOKUP(D694,fips_xref!$A$5:$C$286,2,FALSE)</f>
        <v>BURKE, ND</v>
      </c>
      <c r="C694" s="34" t="str">
        <f t="shared" si="60"/>
        <v>38</v>
      </c>
      <c r="D694" s="203">
        <f>fips_xref!A21</f>
        <v>38013</v>
      </c>
      <c r="E694" s="32" t="str">
        <f>SCC_xref!A$29</f>
        <v>2310003200</v>
      </c>
      <c r="F694" s="32" t="str">
        <f>VLOOKUP(E694,SCC_xref!$A$6:$B$39,2,FALSE)</f>
        <v>Pneumatic pumps</v>
      </c>
      <c r="G694" s="36">
        <v>0</v>
      </c>
      <c r="H694" s="64">
        <v>1237.310191793563</v>
      </c>
      <c r="I694" s="36">
        <v>0</v>
      </c>
      <c r="J694" s="36">
        <v>0</v>
      </c>
      <c r="K694" s="36">
        <v>0</v>
      </c>
      <c r="M694" s="175"/>
      <c r="N694" s="176"/>
    </row>
    <row r="695" spans="1:14" s="32" customFormat="1" x14ac:dyDescent="0.2">
      <c r="A695" s="32" t="s">
        <v>15142</v>
      </c>
      <c r="B695" s="33" t="str">
        <f>VLOOKUP(D695,fips_xref!$A$5:$C$286,2,FALSE)</f>
        <v>DIVIDE, ND</v>
      </c>
      <c r="C695" s="34" t="str">
        <f t="shared" si="60"/>
        <v>38</v>
      </c>
      <c r="D695" s="203">
        <f>fips_xref!A22</f>
        <v>38023</v>
      </c>
      <c r="E695" s="32" t="str">
        <f>SCC_xref!A$29</f>
        <v>2310003200</v>
      </c>
      <c r="F695" s="32" t="str">
        <f>VLOOKUP(E695,SCC_xref!$A$6:$B$39,2,FALSE)</f>
        <v>Pneumatic pumps</v>
      </c>
      <c r="G695" s="36">
        <v>0</v>
      </c>
      <c r="H695" s="64">
        <v>471.82761980394542</v>
      </c>
      <c r="I695" s="36">
        <v>0</v>
      </c>
      <c r="J695" s="36">
        <v>0</v>
      </c>
      <c r="K695" s="36">
        <v>0</v>
      </c>
      <c r="M695" s="175"/>
      <c r="N695" s="176"/>
    </row>
    <row r="696" spans="1:14" s="32" customFormat="1" x14ac:dyDescent="0.2">
      <c r="A696" s="32" t="s">
        <v>15142</v>
      </c>
      <c r="B696" s="33" t="str">
        <f>VLOOKUP(D696,fips_xref!$A$5:$C$286,2,FALSE)</f>
        <v>DUNN, ND</v>
      </c>
      <c r="C696" s="34" t="str">
        <f t="shared" si="60"/>
        <v>38</v>
      </c>
      <c r="D696" s="203">
        <f>fips_xref!A23</f>
        <v>38025</v>
      </c>
      <c r="E696" s="32" t="str">
        <f>SCC_xref!A$29</f>
        <v>2310003200</v>
      </c>
      <c r="F696" s="32" t="str">
        <f>VLOOKUP(E696,SCC_xref!$A$6:$B$39,2,FALSE)</f>
        <v>Pneumatic pumps</v>
      </c>
      <c r="G696" s="36">
        <v>0</v>
      </c>
      <c r="H696" s="64">
        <v>1270.3051302413915</v>
      </c>
      <c r="I696" s="36">
        <v>0</v>
      </c>
      <c r="J696" s="36">
        <v>0</v>
      </c>
      <c r="K696" s="36">
        <v>0</v>
      </c>
      <c r="M696" s="175"/>
      <c r="N696" s="176"/>
    </row>
    <row r="697" spans="1:14" s="32" customFormat="1" x14ac:dyDescent="0.2">
      <c r="A697" s="32" t="s">
        <v>15142</v>
      </c>
      <c r="B697" s="33" t="str">
        <f>VLOOKUP(D697,fips_xref!$A$5:$C$286,2,FALSE)</f>
        <v>GOLDEN VALLEY, ND</v>
      </c>
      <c r="C697" s="34" t="str">
        <f t="shared" si="60"/>
        <v>38</v>
      </c>
      <c r="D697" s="203">
        <f>fips_xref!A24</f>
        <v>38033</v>
      </c>
      <c r="E697" s="32" t="str">
        <f>SCC_xref!A$29</f>
        <v>2310003200</v>
      </c>
      <c r="F697" s="32" t="str">
        <f>VLOOKUP(E697,SCC_xref!$A$6:$B$39,2,FALSE)</f>
        <v>Pneumatic pumps</v>
      </c>
      <c r="G697" s="36">
        <v>0</v>
      </c>
      <c r="H697" s="64">
        <v>207.8681122213186</v>
      </c>
      <c r="I697" s="36">
        <v>0</v>
      </c>
      <c r="J697" s="36">
        <v>0</v>
      </c>
      <c r="K697" s="36">
        <v>0</v>
      </c>
      <c r="M697" s="175"/>
      <c r="N697" s="176"/>
    </row>
    <row r="698" spans="1:14" s="32" customFormat="1" x14ac:dyDescent="0.2">
      <c r="A698" s="32" t="s">
        <v>15142</v>
      </c>
      <c r="B698" s="33" t="str">
        <f>VLOOKUP(D698,fips_xref!$A$5:$C$286,2,FALSE)</f>
        <v>MC HENRY, ND</v>
      </c>
      <c r="C698" s="34" t="str">
        <f t="shared" si="60"/>
        <v>38</v>
      </c>
      <c r="D698" s="203">
        <f>fips_xref!A25</f>
        <v>38049</v>
      </c>
      <c r="E698" s="32" t="str">
        <f>SCC_xref!A$29</f>
        <v>2310003200</v>
      </c>
      <c r="F698" s="32" t="str">
        <f>VLOOKUP(E698,SCC_xref!$A$6:$B$39,2,FALSE)</f>
        <v>Pneumatic pumps</v>
      </c>
      <c r="G698" s="36">
        <v>0</v>
      </c>
      <c r="H698" s="64">
        <v>56.091395361308194</v>
      </c>
      <c r="I698" s="36">
        <v>0</v>
      </c>
      <c r="J698" s="36">
        <v>0</v>
      </c>
      <c r="K698" s="36">
        <v>0</v>
      </c>
      <c r="M698" s="175"/>
      <c r="N698" s="176"/>
    </row>
    <row r="699" spans="1:14" s="32" customFormat="1" x14ac:dyDescent="0.2">
      <c r="A699" s="32" t="s">
        <v>15142</v>
      </c>
      <c r="B699" s="33" t="str">
        <f>VLOOKUP(D699,fips_xref!$A$5:$C$286,2,FALSE)</f>
        <v>MCKENZIE, ND</v>
      </c>
      <c r="C699" s="34" t="str">
        <f t="shared" si="60"/>
        <v>38</v>
      </c>
      <c r="D699" s="203">
        <f>fips_xref!A26</f>
        <v>38053</v>
      </c>
      <c r="E699" s="32" t="str">
        <f>SCC_xref!A$29</f>
        <v>2310003200</v>
      </c>
      <c r="F699" s="32" t="str">
        <f>VLOOKUP(E699,SCC_xref!$A$6:$B$39,2,FALSE)</f>
        <v>Pneumatic pumps</v>
      </c>
      <c r="G699" s="36">
        <v>0</v>
      </c>
      <c r="H699" s="64">
        <v>2863.9606572715006</v>
      </c>
      <c r="I699" s="36">
        <v>0</v>
      </c>
      <c r="J699" s="36">
        <v>0</v>
      </c>
      <c r="K699" s="36">
        <v>0</v>
      </c>
      <c r="M699" s="175"/>
      <c r="N699" s="176"/>
    </row>
    <row r="700" spans="1:14" s="32" customFormat="1" x14ac:dyDescent="0.2">
      <c r="A700" s="32" t="s">
        <v>15142</v>
      </c>
      <c r="B700" s="33" t="str">
        <f>VLOOKUP(D700,fips_xref!$A$5:$C$286,2,FALSE)</f>
        <v>MCLEAN, ND</v>
      </c>
      <c r="C700" s="34" t="str">
        <f t="shared" si="60"/>
        <v>38</v>
      </c>
      <c r="D700" s="203">
        <f>fips_xref!A27</f>
        <v>38055</v>
      </c>
      <c r="E700" s="32" t="str">
        <f>SCC_xref!A$29</f>
        <v>2310003200</v>
      </c>
      <c r="F700" s="32" t="str">
        <f>VLOOKUP(E700,SCC_xref!$A$6:$B$39,2,FALSE)</f>
        <v>Pneumatic pumps</v>
      </c>
      <c r="G700" s="36">
        <v>0</v>
      </c>
      <c r="H700" s="64">
        <v>56.091395361308194</v>
      </c>
      <c r="I700" s="36">
        <v>0</v>
      </c>
      <c r="J700" s="36">
        <v>0</v>
      </c>
      <c r="K700" s="36">
        <v>0</v>
      </c>
      <c r="M700" s="175"/>
      <c r="N700" s="176"/>
    </row>
    <row r="701" spans="1:14" s="32" customFormat="1" x14ac:dyDescent="0.2">
      <c r="A701" s="32" t="s">
        <v>15142</v>
      </c>
      <c r="B701" s="33" t="str">
        <f>VLOOKUP(D701,fips_xref!$A$5:$C$286,2,FALSE)</f>
        <v>MERCER, ND</v>
      </c>
      <c r="C701" s="34" t="str">
        <f t="shared" si="60"/>
        <v>38</v>
      </c>
      <c r="D701" s="203">
        <f>fips_xref!A28</f>
        <v>38057</v>
      </c>
      <c r="E701" s="32" t="str">
        <f>SCC_xref!A$29</f>
        <v>2310003200</v>
      </c>
      <c r="F701" s="32" t="str">
        <f>VLOOKUP(E701,SCC_xref!$A$6:$B$39,2,FALSE)</f>
        <v>Pneumatic pumps</v>
      </c>
      <c r="G701" s="36">
        <v>0</v>
      </c>
      <c r="H701" s="64">
        <v>3.2994938447828348</v>
      </c>
      <c r="I701" s="36">
        <v>0</v>
      </c>
      <c r="J701" s="36">
        <v>0</v>
      </c>
      <c r="K701" s="36">
        <v>0</v>
      </c>
      <c r="M701" s="175"/>
      <c r="N701" s="176"/>
    </row>
    <row r="702" spans="1:14" s="32" customFormat="1" x14ac:dyDescent="0.2">
      <c r="A702" s="32" t="s">
        <v>15142</v>
      </c>
      <c r="B702" s="33" t="str">
        <f>VLOOKUP(D702,fips_xref!$A$5:$C$286,2,FALSE)</f>
        <v>MOUNTRAIL, ND</v>
      </c>
      <c r="C702" s="34" t="str">
        <f t="shared" si="60"/>
        <v>38</v>
      </c>
      <c r="D702" s="203">
        <f>fips_xref!A29</f>
        <v>38061</v>
      </c>
      <c r="E702" s="32" t="str">
        <f>SCC_xref!A$29</f>
        <v>2310003200</v>
      </c>
      <c r="F702" s="32" t="str">
        <f>VLOOKUP(E702,SCC_xref!$A$6:$B$39,2,FALSE)</f>
        <v>Pneumatic pumps</v>
      </c>
      <c r="G702" s="36">
        <v>0</v>
      </c>
      <c r="H702" s="64">
        <v>1682.7418608392459</v>
      </c>
      <c r="I702" s="36">
        <v>0</v>
      </c>
      <c r="J702" s="36">
        <v>0</v>
      </c>
      <c r="K702" s="36">
        <v>0</v>
      </c>
      <c r="M702" s="175"/>
      <c r="N702" s="176"/>
    </row>
    <row r="703" spans="1:14" s="32" customFormat="1" x14ac:dyDescent="0.2">
      <c r="A703" s="32" t="s">
        <v>15142</v>
      </c>
      <c r="B703" s="33" t="str">
        <f>VLOOKUP(D703,fips_xref!$A$5:$C$286,2,FALSE)</f>
        <v>RENVILLE, ND</v>
      </c>
      <c r="C703" s="34" t="str">
        <f t="shared" si="60"/>
        <v>38</v>
      </c>
      <c r="D703" s="203">
        <f>fips_xref!A30</f>
        <v>38075</v>
      </c>
      <c r="E703" s="32" t="str">
        <f>SCC_xref!A$29</f>
        <v>2310003200</v>
      </c>
      <c r="F703" s="32" t="str">
        <f>VLOOKUP(E703,SCC_xref!$A$6:$B$39,2,FALSE)</f>
        <v>Pneumatic pumps</v>
      </c>
      <c r="G703" s="36">
        <v>0</v>
      </c>
      <c r="H703" s="64">
        <v>960.15270883180494</v>
      </c>
      <c r="I703" s="36">
        <v>0</v>
      </c>
      <c r="J703" s="36">
        <v>0</v>
      </c>
      <c r="K703" s="36">
        <v>0</v>
      </c>
      <c r="M703" s="175"/>
      <c r="N703" s="176"/>
    </row>
    <row r="704" spans="1:14" s="32" customFormat="1" x14ac:dyDescent="0.2">
      <c r="A704" s="32" t="s">
        <v>15142</v>
      </c>
      <c r="B704" s="33" t="str">
        <f>VLOOKUP(D704,fips_xref!$A$5:$C$286,2,FALSE)</f>
        <v>SLOPE, ND</v>
      </c>
      <c r="C704" s="34" t="str">
        <f t="shared" si="60"/>
        <v>38</v>
      </c>
      <c r="D704" s="203">
        <f>fips_xref!A31</f>
        <v>38087</v>
      </c>
      <c r="E704" s="32" t="str">
        <f>SCC_xref!A$29</f>
        <v>2310003200</v>
      </c>
      <c r="F704" s="32" t="str">
        <f>VLOOKUP(E704,SCC_xref!$A$6:$B$39,2,FALSE)</f>
        <v>Pneumatic pumps</v>
      </c>
      <c r="G704" s="36">
        <v>0</v>
      </c>
      <c r="H704" s="64">
        <v>69.289370740439537</v>
      </c>
      <c r="I704" s="36">
        <v>0</v>
      </c>
      <c r="J704" s="36">
        <v>0</v>
      </c>
      <c r="K704" s="36">
        <v>0</v>
      </c>
      <c r="M704" s="175"/>
      <c r="N704" s="176"/>
    </row>
    <row r="705" spans="1:14" s="32" customFormat="1" x14ac:dyDescent="0.2">
      <c r="A705" s="32" t="s">
        <v>15142</v>
      </c>
      <c r="B705" s="33" t="str">
        <f>VLOOKUP(D705,fips_xref!$A$5:$C$286,2,FALSE)</f>
        <v>STARK, ND</v>
      </c>
      <c r="C705" s="34" t="str">
        <f t="shared" si="60"/>
        <v>38</v>
      </c>
      <c r="D705" s="203">
        <f>fips_xref!A32</f>
        <v>38089</v>
      </c>
      <c r="E705" s="32" t="str">
        <f>SCC_xref!A$29</f>
        <v>2310003200</v>
      </c>
      <c r="F705" s="32" t="str">
        <f>VLOOKUP(E705,SCC_xref!$A$6:$B$39,2,FALSE)</f>
        <v>Pneumatic pumps</v>
      </c>
      <c r="G705" s="36">
        <v>0</v>
      </c>
      <c r="H705" s="64">
        <v>234.26406297958127</v>
      </c>
      <c r="I705" s="36">
        <v>0</v>
      </c>
      <c r="J705" s="36">
        <v>0</v>
      </c>
      <c r="K705" s="36">
        <v>0</v>
      </c>
      <c r="M705" s="175"/>
      <c r="N705" s="176"/>
    </row>
    <row r="706" spans="1:14" s="32" customFormat="1" x14ac:dyDescent="0.2">
      <c r="A706" s="32" t="s">
        <v>15142</v>
      </c>
      <c r="B706" s="33" t="str">
        <f>VLOOKUP(D706,fips_xref!$A$5:$C$286,2,FALSE)</f>
        <v>WARD, ND</v>
      </c>
      <c r="C706" s="34" t="str">
        <f t="shared" si="60"/>
        <v>38</v>
      </c>
      <c r="D706" s="203">
        <f>fips_xref!A33</f>
        <v>38101</v>
      </c>
      <c r="E706" s="32" t="str">
        <f>SCC_xref!A$29</f>
        <v>2310003200</v>
      </c>
      <c r="F706" s="32" t="str">
        <f>VLOOKUP(E706,SCC_xref!$A$6:$B$39,2,FALSE)</f>
        <v>Pneumatic pumps</v>
      </c>
      <c r="G706" s="36">
        <v>0</v>
      </c>
      <c r="H706" s="64">
        <v>52.791901516525357</v>
      </c>
      <c r="I706" s="36">
        <v>0</v>
      </c>
      <c r="J706" s="36">
        <v>0</v>
      </c>
      <c r="K706" s="36">
        <v>0</v>
      </c>
      <c r="M706" s="175"/>
      <c r="N706" s="176"/>
    </row>
    <row r="707" spans="1:14" s="32" customFormat="1" x14ac:dyDescent="0.2">
      <c r="A707" s="32" t="s">
        <v>15142</v>
      </c>
      <c r="B707" s="33" t="str">
        <f>VLOOKUP(D707,fips_xref!$A$5:$C$286,2,FALSE)</f>
        <v>WILLIAMS, ND</v>
      </c>
      <c r="C707" s="34" t="str">
        <f t="shared" si="60"/>
        <v>38</v>
      </c>
      <c r="D707" s="203">
        <f>fips_xref!A34</f>
        <v>38105</v>
      </c>
      <c r="E707" s="32" t="str">
        <f>SCC_xref!A$29</f>
        <v>2310003200</v>
      </c>
      <c r="F707" s="32" t="str">
        <f>VLOOKUP(E707,SCC_xref!$A$6:$B$39,2,FALSE)</f>
        <v>Pneumatic pumps</v>
      </c>
      <c r="G707" s="36">
        <v>0</v>
      </c>
      <c r="H707" s="64">
        <v>1540.8636255135839</v>
      </c>
      <c r="I707" s="36">
        <v>0</v>
      </c>
      <c r="J707" s="36">
        <v>0</v>
      </c>
      <c r="K707" s="36">
        <v>0</v>
      </c>
      <c r="M707" s="175"/>
      <c r="N707" s="176"/>
    </row>
    <row r="708" spans="1:14" s="32" customFormat="1" x14ac:dyDescent="0.2">
      <c r="A708" s="32" t="s">
        <v>15142</v>
      </c>
      <c r="B708" s="33" t="str">
        <f>VLOOKUP(D708,fips_xref!$A$5:$C$286,2,FALSE)</f>
        <v>HARDING, SD</v>
      </c>
      <c r="C708" s="34" t="str">
        <f t="shared" ref="C708:C771" si="61">LEFT(D708,2)</f>
        <v>46</v>
      </c>
      <c r="D708" s="203">
        <f>fips_xref!A35</f>
        <v>46063</v>
      </c>
      <c r="E708" s="32" t="str">
        <f>SCC_xref!A$29</f>
        <v>2310003200</v>
      </c>
      <c r="F708" s="32" t="str">
        <f>VLOOKUP(E708,SCC_xref!$A$6:$B$39,2,FALSE)</f>
        <v>Pneumatic pumps</v>
      </c>
      <c r="G708" s="36">
        <v>0</v>
      </c>
      <c r="H708" s="64">
        <v>696.19320124917817</v>
      </c>
      <c r="I708" s="36">
        <v>0</v>
      </c>
      <c r="J708" s="36">
        <v>0</v>
      </c>
      <c r="K708" s="36">
        <v>0</v>
      </c>
      <c r="M708" s="175"/>
      <c r="N708" s="176"/>
    </row>
    <row r="709" spans="1:14" s="32" customFormat="1" x14ac:dyDescent="0.2">
      <c r="A709" s="32" t="s">
        <v>15142</v>
      </c>
      <c r="B709" s="33" t="str">
        <f>VLOOKUP(D709,fips_xref!$A$5:$C$286,2,FALSE)</f>
        <v>BUTTE, SD</v>
      </c>
      <c r="C709" s="34" t="str">
        <f t="shared" si="61"/>
        <v>46</v>
      </c>
      <c r="D709" s="203">
        <f>fips_xref!A36</f>
        <v>46019</v>
      </c>
      <c r="E709" s="32" t="str">
        <f>SCC_xref!A$29</f>
        <v>2310003200</v>
      </c>
      <c r="F709" s="32" t="str">
        <f>VLOOKUP(E709,SCC_xref!$A$6:$B$39,2,FALSE)</f>
        <v>Pneumatic pumps</v>
      </c>
      <c r="G709" s="36">
        <v>0</v>
      </c>
      <c r="H709" s="64">
        <v>0</v>
      </c>
      <c r="I709" s="36">
        <v>0</v>
      </c>
      <c r="J709" s="36">
        <v>0</v>
      </c>
      <c r="K709" s="36">
        <v>0</v>
      </c>
      <c r="M709" s="175"/>
      <c r="N709" s="176"/>
    </row>
    <row r="710" spans="1:14" x14ac:dyDescent="0.2">
      <c r="A710" s="221" t="str">
        <f>A678</f>
        <v>Pneumatic Pumps</v>
      </c>
      <c r="B710" s="221" t="str">
        <f>VLOOKUP(D710,fips_xref!$A$5:$C$286,2,FALSE)</f>
        <v>CARTER, MT_Tribal</v>
      </c>
      <c r="C710" s="222" t="str">
        <f t="shared" si="61"/>
        <v>30</v>
      </c>
      <c r="D710" s="223" t="str">
        <f>D678&amp;"01"</f>
        <v>3001101</v>
      </c>
      <c r="E710" s="221" t="str">
        <f>E678</f>
        <v>2310003200</v>
      </c>
      <c r="F710" s="221" t="str">
        <f>VLOOKUP(E710,SCC_xref!$A$6:$B$39,2,FALSE)</f>
        <v>Pneumatic pumps</v>
      </c>
      <c r="G710" s="224">
        <v>0</v>
      </c>
      <c r="H710" s="224">
        <v>0</v>
      </c>
      <c r="I710" s="224">
        <v>0</v>
      </c>
      <c r="J710" s="224">
        <v>0</v>
      </c>
      <c r="K710" s="224">
        <v>0</v>
      </c>
      <c r="M710" s="175"/>
    </row>
    <row r="711" spans="1:14" x14ac:dyDescent="0.2">
      <c r="A711" s="221" t="str">
        <f t="shared" ref="A711:A741" si="62">A679</f>
        <v>Pneumatic Pumps</v>
      </c>
      <c r="B711" s="221" t="str">
        <f>VLOOKUP(D711,fips_xref!$A$5:$C$286,2,FALSE)</f>
        <v>CUSTER, MT_Tribal</v>
      </c>
      <c r="C711" s="222" t="str">
        <f t="shared" si="61"/>
        <v>30</v>
      </c>
      <c r="D711" s="223" t="str">
        <f t="shared" ref="D711:D741" si="63">D679&amp;"01"</f>
        <v>3001701</v>
      </c>
      <c r="E711" s="221" t="str">
        <f t="shared" ref="E711:E741" si="64">E679</f>
        <v>2310003200</v>
      </c>
      <c r="F711" s="221" t="str">
        <f>VLOOKUP(E711,SCC_xref!$A$6:$B$39,2,FALSE)</f>
        <v>Pneumatic pumps</v>
      </c>
      <c r="G711" s="224">
        <v>0</v>
      </c>
      <c r="H711" s="224">
        <v>0</v>
      </c>
      <c r="I711" s="224">
        <v>0</v>
      </c>
      <c r="J711" s="224">
        <v>0</v>
      </c>
      <c r="K711" s="224">
        <v>0</v>
      </c>
      <c r="M711" s="175"/>
    </row>
    <row r="712" spans="1:14" x14ac:dyDescent="0.2">
      <c r="A712" s="221" t="str">
        <f t="shared" si="62"/>
        <v>Pneumatic Pumps</v>
      </c>
      <c r="B712" s="221" t="str">
        <f>VLOOKUP(D712,fips_xref!$A$5:$C$286,2,FALSE)</f>
        <v>DANIELS, MT_Tribal</v>
      </c>
      <c r="C712" s="222" t="str">
        <f t="shared" si="61"/>
        <v>30</v>
      </c>
      <c r="D712" s="223" t="str">
        <f t="shared" si="63"/>
        <v>3001901</v>
      </c>
      <c r="E712" s="221" t="str">
        <f t="shared" si="64"/>
        <v>2310003200</v>
      </c>
      <c r="F712" s="221" t="str">
        <f>VLOOKUP(E712,SCC_xref!$A$6:$B$39,2,FALSE)</f>
        <v>Pneumatic pumps</v>
      </c>
      <c r="G712" s="224">
        <v>0</v>
      </c>
      <c r="H712" s="224">
        <v>6.5989876895656696</v>
      </c>
      <c r="I712" s="224">
        <v>0</v>
      </c>
      <c r="J712" s="224">
        <v>0</v>
      </c>
      <c r="K712" s="224">
        <v>0</v>
      </c>
      <c r="M712" s="175"/>
    </row>
    <row r="713" spans="1:14" x14ac:dyDescent="0.2">
      <c r="A713" s="221" t="str">
        <f t="shared" si="62"/>
        <v>Pneumatic Pumps</v>
      </c>
      <c r="B713" s="221" t="str">
        <f>VLOOKUP(D713,fips_xref!$A$5:$C$286,2,FALSE)</f>
        <v>DAWSON, MT_Tribal</v>
      </c>
      <c r="C713" s="222" t="str">
        <f t="shared" si="61"/>
        <v>30</v>
      </c>
      <c r="D713" s="223" t="str">
        <f t="shared" si="63"/>
        <v>3002101</v>
      </c>
      <c r="E713" s="221" t="str">
        <f t="shared" si="64"/>
        <v>2310003200</v>
      </c>
      <c r="F713" s="221" t="str">
        <f>VLOOKUP(E713,SCC_xref!$A$6:$B$39,2,FALSE)</f>
        <v>Pneumatic pumps</v>
      </c>
      <c r="G713" s="224">
        <v>0</v>
      </c>
      <c r="H713" s="224">
        <v>0</v>
      </c>
      <c r="I713" s="224">
        <v>0</v>
      </c>
      <c r="J713" s="224">
        <v>0</v>
      </c>
      <c r="K713" s="224">
        <v>0</v>
      </c>
      <c r="M713" s="175"/>
    </row>
    <row r="714" spans="1:14" x14ac:dyDescent="0.2">
      <c r="A714" s="221" t="str">
        <f t="shared" si="62"/>
        <v>Pneumatic Pumps</v>
      </c>
      <c r="B714" s="221" t="str">
        <f>VLOOKUP(D714,fips_xref!$A$5:$C$286,2,FALSE)</f>
        <v>FALLON, MT_Tribal</v>
      </c>
      <c r="C714" s="222" t="str">
        <f t="shared" si="61"/>
        <v>30</v>
      </c>
      <c r="D714" s="223" t="str">
        <f t="shared" si="63"/>
        <v>3002501</v>
      </c>
      <c r="E714" s="221" t="str">
        <f t="shared" si="64"/>
        <v>2310003200</v>
      </c>
      <c r="F714" s="221" t="str">
        <f>VLOOKUP(E714,SCC_xref!$A$6:$B$39,2,FALSE)</f>
        <v>Pneumatic pumps</v>
      </c>
      <c r="G714" s="224">
        <v>0</v>
      </c>
      <c r="H714" s="224">
        <v>0</v>
      </c>
      <c r="I714" s="224">
        <v>0</v>
      </c>
      <c r="J714" s="224">
        <v>0</v>
      </c>
      <c r="K714" s="224">
        <v>0</v>
      </c>
      <c r="M714" s="175"/>
    </row>
    <row r="715" spans="1:14" x14ac:dyDescent="0.2">
      <c r="A715" s="221" t="str">
        <f t="shared" si="62"/>
        <v>Pneumatic Pumps</v>
      </c>
      <c r="B715" s="221" t="str">
        <f>VLOOKUP(D715,fips_xref!$A$5:$C$286,2,FALSE)</f>
        <v>GARFIELD, MT_Tribal</v>
      </c>
      <c r="C715" s="222" t="str">
        <f t="shared" si="61"/>
        <v>30</v>
      </c>
      <c r="D715" s="223" t="str">
        <f t="shared" si="63"/>
        <v>3003301</v>
      </c>
      <c r="E715" s="221" t="str">
        <f t="shared" si="64"/>
        <v>2310003200</v>
      </c>
      <c r="F715" s="221" t="str">
        <f>VLOOKUP(E715,SCC_xref!$A$6:$B$39,2,FALSE)</f>
        <v>Pneumatic pumps</v>
      </c>
      <c r="G715" s="224">
        <v>0</v>
      </c>
      <c r="H715" s="224">
        <v>0</v>
      </c>
      <c r="I715" s="224">
        <v>0</v>
      </c>
      <c r="J715" s="224">
        <v>0</v>
      </c>
      <c r="K715" s="224">
        <v>0</v>
      </c>
      <c r="M715" s="175"/>
    </row>
    <row r="716" spans="1:14" x14ac:dyDescent="0.2">
      <c r="A716" s="221" t="str">
        <f t="shared" si="62"/>
        <v>Pneumatic Pumps</v>
      </c>
      <c r="B716" s="221" t="str">
        <f>VLOOKUP(D716,fips_xref!$A$5:$C$286,2,FALSE)</f>
        <v>MCCONE, MT_Tribal</v>
      </c>
      <c r="C716" s="222" t="str">
        <f t="shared" si="61"/>
        <v>30</v>
      </c>
      <c r="D716" s="223" t="str">
        <f t="shared" si="63"/>
        <v>3005501</v>
      </c>
      <c r="E716" s="221" t="str">
        <f t="shared" si="64"/>
        <v>2310003200</v>
      </c>
      <c r="F716" s="221" t="str">
        <f>VLOOKUP(E716,SCC_xref!$A$6:$B$39,2,FALSE)</f>
        <v>Pneumatic pumps</v>
      </c>
      <c r="G716" s="224">
        <v>0</v>
      </c>
      <c r="H716" s="224">
        <v>0</v>
      </c>
      <c r="I716" s="224">
        <v>0</v>
      </c>
      <c r="J716" s="224">
        <v>0</v>
      </c>
      <c r="K716" s="224">
        <v>0</v>
      </c>
      <c r="M716" s="175"/>
    </row>
    <row r="717" spans="1:14" x14ac:dyDescent="0.2">
      <c r="A717" s="221" t="str">
        <f t="shared" si="62"/>
        <v>Pneumatic Pumps</v>
      </c>
      <c r="B717" s="221" t="str">
        <f>VLOOKUP(D717,fips_xref!$A$5:$C$286,2,FALSE)</f>
        <v>PRAIRIE, MT_Tribal</v>
      </c>
      <c r="C717" s="222" t="str">
        <f t="shared" si="61"/>
        <v>30</v>
      </c>
      <c r="D717" s="223" t="str">
        <f t="shared" si="63"/>
        <v>3007901</v>
      </c>
      <c r="E717" s="221" t="str">
        <f t="shared" si="64"/>
        <v>2310003200</v>
      </c>
      <c r="F717" s="221" t="str">
        <f>VLOOKUP(E717,SCC_xref!$A$6:$B$39,2,FALSE)</f>
        <v>Pneumatic pumps</v>
      </c>
      <c r="G717" s="224">
        <v>0</v>
      </c>
      <c r="H717" s="224">
        <v>0</v>
      </c>
      <c r="I717" s="224">
        <v>0</v>
      </c>
      <c r="J717" s="224">
        <v>0</v>
      </c>
      <c r="K717" s="224">
        <v>0</v>
      </c>
      <c r="M717" s="175"/>
    </row>
    <row r="718" spans="1:14" x14ac:dyDescent="0.2">
      <c r="A718" s="221" t="str">
        <f t="shared" si="62"/>
        <v>Pneumatic Pumps</v>
      </c>
      <c r="B718" s="221" t="str">
        <f>VLOOKUP(D718,fips_xref!$A$5:$C$286,2,FALSE)</f>
        <v>RICHLAND, MT_Tribal</v>
      </c>
      <c r="C718" s="222" t="str">
        <f t="shared" si="61"/>
        <v>30</v>
      </c>
      <c r="D718" s="223" t="str">
        <f t="shared" si="63"/>
        <v>3008301</v>
      </c>
      <c r="E718" s="221" t="str">
        <f t="shared" si="64"/>
        <v>2310003200</v>
      </c>
      <c r="F718" s="221" t="str">
        <f>VLOOKUP(E718,SCC_xref!$A$6:$B$39,2,FALSE)</f>
        <v>Pneumatic pumps</v>
      </c>
      <c r="G718" s="224">
        <v>0</v>
      </c>
      <c r="H718" s="224">
        <v>0</v>
      </c>
      <c r="I718" s="224">
        <v>0</v>
      </c>
      <c r="J718" s="224">
        <v>0</v>
      </c>
      <c r="K718" s="224">
        <v>0</v>
      </c>
      <c r="M718" s="175"/>
    </row>
    <row r="719" spans="1:14" x14ac:dyDescent="0.2">
      <c r="A719" s="221" t="str">
        <f t="shared" si="62"/>
        <v>Pneumatic Pumps</v>
      </c>
      <c r="B719" s="221" t="str">
        <f>VLOOKUP(D719,fips_xref!$A$5:$C$286,2,FALSE)</f>
        <v>ROOSEVELT, MT_Tribal</v>
      </c>
      <c r="C719" s="222" t="str">
        <f t="shared" si="61"/>
        <v>30</v>
      </c>
      <c r="D719" s="223" t="str">
        <f t="shared" si="63"/>
        <v>3008501</v>
      </c>
      <c r="E719" s="221" t="str">
        <f t="shared" si="64"/>
        <v>2310003200</v>
      </c>
      <c r="F719" s="221" t="str">
        <f>VLOOKUP(E719,SCC_xref!$A$6:$B$39,2,FALSE)</f>
        <v>Pneumatic pumps</v>
      </c>
      <c r="G719" s="224">
        <v>0</v>
      </c>
      <c r="H719" s="224">
        <v>221.06608760044995</v>
      </c>
      <c r="I719" s="224">
        <v>0</v>
      </c>
      <c r="J719" s="224">
        <v>0</v>
      </c>
      <c r="K719" s="224">
        <v>0</v>
      </c>
      <c r="M719" s="175"/>
    </row>
    <row r="720" spans="1:14" x14ac:dyDescent="0.2">
      <c r="A720" s="221" t="str">
        <f t="shared" si="62"/>
        <v>Pneumatic Pumps</v>
      </c>
      <c r="B720" s="221" t="str">
        <f>VLOOKUP(D720,fips_xref!$A$5:$C$286,2,FALSE)</f>
        <v>SHERIDAN, MT_Tribal</v>
      </c>
      <c r="C720" s="222" t="str">
        <f t="shared" si="61"/>
        <v>30</v>
      </c>
      <c r="D720" s="223" t="str">
        <f t="shared" si="63"/>
        <v>3009101</v>
      </c>
      <c r="E720" s="221" t="str">
        <f t="shared" si="64"/>
        <v>2310003200</v>
      </c>
      <c r="F720" s="221" t="str">
        <f>VLOOKUP(E720,SCC_xref!$A$6:$B$39,2,FALSE)</f>
        <v>Pneumatic pumps</v>
      </c>
      <c r="G720" s="224">
        <v>0</v>
      </c>
      <c r="H720" s="224">
        <v>3.2994938447828353</v>
      </c>
      <c r="I720" s="224">
        <v>0</v>
      </c>
      <c r="J720" s="224">
        <v>0</v>
      </c>
      <c r="K720" s="224">
        <v>0</v>
      </c>
      <c r="M720" s="175"/>
    </row>
    <row r="721" spans="1:13" x14ac:dyDescent="0.2">
      <c r="A721" s="221" t="str">
        <f t="shared" si="62"/>
        <v>Pneumatic Pumps</v>
      </c>
      <c r="B721" s="221" t="str">
        <f>VLOOKUP(D721,fips_xref!$A$5:$C$286,2,FALSE)</f>
        <v>VALLEY, MT_Tribal</v>
      </c>
      <c r="C721" s="222" t="str">
        <f t="shared" si="61"/>
        <v>30</v>
      </c>
      <c r="D721" s="223" t="str">
        <f t="shared" si="63"/>
        <v>3010501</v>
      </c>
      <c r="E721" s="221" t="str">
        <f t="shared" si="64"/>
        <v>2310003200</v>
      </c>
      <c r="F721" s="221" t="str">
        <f>VLOOKUP(E721,SCC_xref!$A$6:$B$39,2,FALSE)</f>
        <v>Pneumatic pumps</v>
      </c>
      <c r="G721" s="224">
        <v>0</v>
      </c>
      <c r="H721" s="224">
        <v>138.57874148087905</v>
      </c>
      <c r="I721" s="224">
        <v>0</v>
      </c>
      <c r="J721" s="224">
        <v>0</v>
      </c>
      <c r="K721" s="224">
        <v>0</v>
      </c>
      <c r="M721" s="175"/>
    </row>
    <row r="722" spans="1:13" x14ac:dyDescent="0.2">
      <c r="A722" s="221" t="str">
        <f t="shared" si="62"/>
        <v>Pneumatic Pumps</v>
      </c>
      <c r="B722" s="221" t="str">
        <f>VLOOKUP(D722,fips_xref!$A$5:$C$286,2,FALSE)</f>
        <v>WIBAUX, MT_Tribal</v>
      </c>
      <c r="C722" s="222" t="str">
        <f t="shared" si="61"/>
        <v>30</v>
      </c>
      <c r="D722" s="223" t="str">
        <f t="shared" si="63"/>
        <v>3010901</v>
      </c>
      <c r="E722" s="221" t="str">
        <f t="shared" si="64"/>
        <v>2310003200</v>
      </c>
      <c r="F722" s="221" t="str">
        <f>VLOOKUP(E722,SCC_xref!$A$6:$B$39,2,FALSE)</f>
        <v>Pneumatic pumps</v>
      </c>
      <c r="G722" s="224">
        <v>0</v>
      </c>
      <c r="H722" s="224">
        <v>0</v>
      </c>
      <c r="I722" s="224">
        <v>0</v>
      </c>
      <c r="J722" s="224">
        <v>0</v>
      </c>
      <c r="K722" s="224">
        <v>0</v>
      </c>
      <c r="M722" s="175"/>
    </row>
    <row r="723" spans="1:13" x14ac:dyDescent="0.2">
      <c r="A723" s="221" t="str">
        <f t="shared" si="62"/>
        <v>Pneumatic Pumps</v>
      </c>
      <c r="B723" s="221" t="str">
        <f>VLOOKUP(D723,fips_xref!$A$5:$C$286,2,FALSE)</f>
        <v>BILLINGS, ND_Tribal</v>
      </c>
      <c r="C723" s="222" t="str">
        <f t="shared" si="61"/>
        <v>38</v>
      </c>
      <c r="D723" s="223" t="str">
        <f t="shared" si="63"/>
        <v>3800701</v>
      </c>
      <c r="E723" s="221" t="str">
        <f t="shared" si="64"/>
        <v>2310003200</v>
      </c>
      <c r="F723" s="221" t="str">
        <f>VLOOKUP(E723,SCC_xref!$A$6:$B$39,2,FALSE)</f>
        <v>Pneumatic pumps</v>
      </c>
      <c r="G723" s="224">
        <v>0</v>
      </c>
      <c r="H723" s="224">
        <v>0</v>
      </c>
      <c r="I723" s="224">
        <v>0</v>
      </c>
      <c r="J723" s="224">
        <v>0</v>
      </c>
      <c r="K723" s="224">
        <v>0</v>
      </c>
      <c r="M723" s="175"/>
    </row>
    <row r="724" spans="1:13" x14ac:dyDescent="0.2">
      <c r="A724" s="221" t="str">
        <f t="shared" si="62"/>
        <v>Pneumatic Pumps</v>
      </c>
      <c r="B724" s="221" t="str">
        <f>VLOOKUP(D724,fips_xref!$A$5:$C$286,2,FALSE)</f>
        <v>BOTTINEAU, ND_Tribal</v>
      </c>
      <c r="C724" s="222" t="str">
        <f t="shared" si="61"/>
        <v>38</v>
      </c>
      <c r="D724" s="223" t="str">
        <f t="shared" si="63"/>
        <v>3800901</v>
      </c>
      <c r="E724" s="221" t="str">
        <f t="shared" si="64"/>
        <v>2310003200</v>
      </c>
      <c r="F724" s="221" t="str">
        <f>VLOOKUP(E724,SCC_xref!$A$6:$B$39,2,FALSE)</f>
        <v>Pneumatic pumps</v>
      </c>
      <c r="G724" s="224">
        <v>0</v>
      </c>
      <c r="H724" s="224">
        <v>0</v>
      </c>
      <c r="I724" s="224">
        <v>0</v>
      </c>
      <c r="J724" s="224">
        <v>0</v>
      </c>
      <c r="K724" s="224">
        <v>0</v>
      </c>
      <c r="M724" s="175"/>
    </row>
    <row r="725" spans="1:13" x14ac:dyDescent="0.2">
      <c r="A725" s="221" t="str">
        <f t="shared" si="62"/>
        <v>Pneumatic Pumps</v>
      </c>
      <c r="B725" s="221" t="str">
        <f>VLOOKUP(D725,fips_xref!$A$5:$C$286,2,FALSE)</f>
        <v>BOWMAN, ND_Tribal</v>
      </c>
      <c r="C725" s="222" t="str">
        <f t="shared" si="61"/>
        <v>38</v>
      </c>
      <c r="D725" s="223" t="str">
        <f t="shared" si="63"/>
        <v>3801101</v>
      </c>
      <c r="E725" s="221" t="str">
        <f t="shared" si="64"/>
        <v>2310003200</v>
      </c>
      <c r="F725" s="221" t="str">
        <f>VLOOKUP(E725,SCC_xref!$A$6:$B$39,2,FALSE)</f>
        <v>Pneumatic pumps</v>
      </c>
      <c r="G725" s="224">
        <v>0</v>
      </c>
      <c r="H725" s="224">
        <v>0</v>
      </c>
      <c r="I725" s="224">
        <v>0</v>
      </c>
      <c r="J725" s="224">
        <v>0</v>
      </c>
      <c r="K725" s="224">
        <v>0</v>
      </c>
      <c r="M725" s="175"/>
    </row>
    <row r="726" spans="1:13" x14ac:dyDescent="0.2">
      <c r="A726" s="221" t="str">
        <f t="shared" si="62"/>
        <v>Pneumatic Pumps</v>
      </c>
      <c r="B726" s="221" t="str">
        <f>VLOOKUP(D726,fips_xref!$A$5:$C$286,2,FALSE)</f>
        <v>BURKE, ND_Tribal</v>
      </c>
      <c r="C726" s="222" t="str">
        <f t="shared" si="61"/>
        <v>38</v>
      </c>
      <c r="D726" s="223" t="str">
        <f t="shared" si="63"/>
        <v>3801301</v>
      </c>
      <c r="E726" s="221" t="str">
        <f t="shared" si="64"/>
        <v>2310003200</v>
      </c>
      <c r="F726" s="221" t="str">
        <f>VLOOKUP(E726,SCC_xref!$A$6:$B$39,2,FALSE)</f>
        <v>Pneumatic pumps</v>
      </c>
      <c r="G726" s="224">
        <v>0</v>
      </c>
      <c r="H726" s="224">
        <v>0</v>
      </c>
      <c r="I726" s="224">
        <v>0</v>
      </c>
      <c r="J726" s="224">
        <v>0</v>
      </c>
      <c r="K726" s="224">
        <v>0</v>
      </c>
      <c r="M726" s="175"/>
    </row>
    <row r="727" spans="1:13" x14ac:dyDescent="0.2">
      <c r="A727" s="221" t="str">
        <f t="shared" si="62"/>
        <v>Pneumatic Pumps</v>
      </c>
      <c r="B727" s="221" t="str">
        <f>VLOOKUP(D727,fips_xref!$A$5:$C$286,2,FALSE)</f>
        <v>DIVIDE, ND_Tribal</v>
      </c>
      <c r="C727" s="222" t="str">
        <f t="shared" si="61"/>
        <v>38</v>
      </c>
      <c r="D727" s="223" t="str">
        <f t="shared" si="63"/>
        <v>3802301</v>
      </c>
      <c r="E727" s="221" t="str">
        <f t="shared" si="64"/>
        <v>2310003200</v>
      </c>
      <c r="F727" s="221" t="str">
        <f>VLOOKUP(E727,SCC_xref!$A$6:$B$39,2,FALSE)</f>
        <v>Pneumatic pumps</v>
      </c>
      <c r="G727" s="224">
        <v>0</v>
      </c>
      <c r="H727" s="224">
        <v>0</v>
      </c>
      <c r="I727" s="224">
        <v>0</v>
      </c>
      <c r="J727" s="224">
        <v>0</v>
      </c>
      <c r="K727" s="224">
        <v>0</v>
      </c>
      <c r="M727" s="175"/>
    </row>
    <row r="728" spans="1:13" x14ac:dyDescent="0.2">
      <c r="A728" s="221" t="str">
        <f t="shared" si="62"/>
        <v>Pneumatic Pumps</v>
      </c>
      <c r="B728" s="221" t="str">
        <f>VLOOKUP(D728,fips_xref!$A$5:$C$286,2,FALSE)</f>
        <v>DUNN, ND_Tribal</v>
      </c>
      <c r="C728" s="222" t="str">
        <f t="shared" si="61"/>
        <v>38</v>
      </c>
      <c r="D728" s="223" t="str">
        <f t="shared" si="63"/>
        <v>3802501</v>
      </c>
      <c r="E728" s="221" t="str">
        <f t="shared" si="64"/>
        <v>2310003200</v>
      </c>
      <c r="F728" s="221" t="str">
        <f>VLOOKUP(E728,SCC_xref!$A$6:$B$39,2,FALSE)</f>
        <v>Pneumatic pumps</v>
      </c>
      <c r="G728" s="224">
        <v>0</v>
      </c>
      <c r="H728" s="224">
        <v>79.187852274788042</v>
      </c>
      <c r="I728" s="224">
        <v>0</v>
      </c>
      <c r="J728" s="224">
        <v>0</v>
      </c>
      <c r="K728" s="224">
        <v>0</v>
      </c>
      <c r="M728" s="175"/>
    </row>
    <row r="729" spans="1:13" x14ac:dyDescent="0.2">
      <c r="A729" s="221" t="str">
        <f t="shared" si="62"/>
        <v>Pneumatic Pumps</v>
      </c>
      <c r="B729" s="221" t="str">
        <f>VLOOKUP(D729,fips_xref!$A$5:$C$286,2,FALSE)</f>
        <v>GOLDEN VALLEY, ND_Tribal</v>
      </c>
      <c r="C729" s="222" t="str">
        <f t="shared" si="61"/>
        <v>38</v>
      </c>
      <c r="D729" s="223" t="str">
        <f t="shared" si="63"/>
        <v>3803301</v>
      </c>
      <c r="E729" s="221" t="str">
        <f t="shared" si="64"/>
        <v>2310003200</v>
      </c>
      <c r="F729" s="221" t="str">
        <f>VLOOKUP(E729,SCC_xref!$A$6:$B$39,2,FALSE)</f>
        <v>Pneumatic pumps</v>
      </c>
      <c r="G729" s="224">
        <v>0</v>
      </c>
      <c r="H729" s="224">
        <v>0</v>
      </c>
      <c r="I729" s="224">
        <v>0</v>
      </c>
      <c r="J729" s="224">
        <v>0</v>
      </c>
      <c r="K729" s="224">
        <v>0</v>
      </c>
      <c r="M729" s="175"/>
    </row>
    <row r="730" spans="1:13" x14ac:dyDescent="0.2">
      <c r="A730" s="221" t="str">
        <f t="shared" si="62"/>
        <v>Pneumatic Pumps</v>
      </c>
      <c r="B730" s="221" t="str">
        <f>VLOOKUP(D730,fips_xref!$A$5:$C$286,2,FALSE)</f>
        <v>MC HENRY, ND_Tribal</v>
      </c>
      <c r="C730" s="222" t="str">
        <f t="shared" si="61"/>
        <v>38</v>
      </c>
      <c r="D730" s="223" t="str">
        <f t="shared" si="63"/>
        <v>3804901</v>
      </c>
      <c r="E730" s="221" t="str">
        <f t="shared" si="64"/>
        <v>2310003200</v>
      </c>
      <c r="F730" s="221" t="str">
        <f>VLOOKUP(E730,SCC_xref!$A$6:$B$39,2,FALSE)</f>
        <v>Pneumatic pumps</v>
      </c>
      <c r="G730" s="224">
        <v>0</v>
      </c>
      <c r="H730" s="224">
        <v>0</v>
      </c>
      <c r="I730" s="224">
        <v>0</v>
      </c>
      <c r="J730" s="224">
        <v>0</v>
      </c>
      <c r="K730" s="224">
        <v>0</v>
      </c>
      <c r="M730" s="175"/>
    </row>
    <row r="731" spans="1:13" x14ac:dyDescent="0.2">
      <c r="A731" s="221" t="str">
        <f t="shared" si="62"/>
        <v>Pneumatic Pumps</v>
      </c>
      <c r="B731" s="221" t="str">
        <f>VLOOKUP(D731,fips_xref!$A$5:$C$286,2,FALSE)</f>
        <v>MCKENZIE, ND_Tribal</v>
      </c>
      <c r="C731" s="222" t="str">
        <f t="shared" si="61"/>
        <v>38</v>
      </c>
      <c r="D731" s="223" t="str">
        <f t="shared" si="63"/>
        <v>3805301</v>
      </c>
      <c r="E731" s="221" t="str">
        <f t="shared" si="64"/>
        <v>2310003200</v>
      </c>
      <c r="F731" s="221" t="str">
        <f>VLOOKUP(E731,SCC_xref!$A$6:$B$39,2,FALSE)</f>
        <v>Pneumatic pumps</v>
      </c>
      <c r="G731" s="224">
        <v>0</v>
      </c>
      <c r="H731" s="224">
        <v>69.289370740439523</v>
      </c>
      <c r="I731" s="224">
        <v>0</v>
      </c>
      <c r="J731" s="224">
        <v>0</v>
      </c>
      <c r="K731" s="224">
        <v>0</v>
      </c>
      <c r="M731" s="175"/>
    </row>
    <row r="732" spans="1:13" x14ac:dyDescent="0.2">
      <c r="A732" s="221" t="str">
        <f t="shared" si="62"/>
        <v>Pneumatic Pumps</v>
      </c>
      <c r="B732" s="221" t="str">
        <f>VLOOKUP(D732,fips_xref!$A$5:$C$286,2,FALSE)</f>
        <v>MCLEAN, ND_Tribal</v>
      </c>
      <c r="C732" s="222" t="str">
        <f t="shared" si="61"/>
        <v>38</v>
      </c>
      <c r="D732" s="223" t="str">
        <f t="shared" si="63"/>
        <v>3805501</v>
      </c>
      <c r="E732" s="221" t="str">
        <f t="shared" si="64"/>
        <v>2310003200</v>
      </c>
      <c r="F732" s="221" t="str">
        <f>VLOOKUP(E732,SCC_xref!$A$6:$B$39,2,FALSE)</f>
        <v>Pneumatic pumps</v>
      </c>
      <c r="G732" s="224">
        <v>0</v>
      </c>
      <c r="H732" s="224">
        <v>56.091395361308194</v>
      </c>
      <c r="I732" s="224">
        <v>0</v>
      </c>
      <c r="J732" s="224">
        <v>0</v>
      </c>
      <c r="K732" s="224">
        <v>0</v>
      </c>
      <c r="M732" s="175"/>
    </row>
    <row r="733" spans="1:13" x14ac:dyDescent="0.2">
      <c r="A733" s="221" t="str">
        <f t="shared" si="62"/>
        <v>Pneumatic Pumps</v>
      </c>
      <c r="B733" s="221" t="str">
        <f>VLOOKUP(D733,fips_xref!$A$5:$C$286,2,FALSE)</f>
        <v>MERCER, ND_Tribal</v>
      </c>
      <c r="C733" s="222" t="str">
        <f t="shared" si="61"/>
        <v>38</v>
      </c>
      <c r="D733" s="223" t="str">
        <f t="shared" si="63"/>
        <v>3805701</v>
      </c>
      <c r="E733" s="221" t="str">
        <f t="shared" si="64"/>
        <v>2310003200</v>
      </c>
      <c r="F733" s="221" t="str">
        <f>VLOOKUP(E733,SCC_xref!$A$6:$B$39,2,FALSE)</f>
        <v>Pneumatic pumps</v>
      </c>
      <c r="G733" s="224">
        <v>0</v>
      </c>
      <c r="H733" s="224">
        <v>0</v>
      </c>
      <c r="I733" s="224">
        <v>0</v>
      </c>
      <c r="J733" s="224">
        <v>0</v>
      </c>
      <c r="K733" s="224">
        <v>0</v>
      </c>
      <c r="M733" s="175"/>
    </row>
    <row r="734" spans="1:13" x14ac:dyDescent="0.2">
      <c r="A734" s="221" t="str">
        <f t="shared" si="62"/>
        <v>Pneumatic Pumps</v>
      </c>
      <c r="B734" s="221" t="str">
        <f>VLOOKUP(D734,fips_xref!$A$5:$C$286,2,FALSE)</f>
        <v>MOUNTRAIL, ND_Tribal</v>
      </c>
      <c r="C734" s="222" t="str">
        <f t="shared" si="61"/>
        <v>38</v>
      </c>
      <c r="D734" s="223" t="str">
        <f t="shared" si="63"/>
        <v>3806101</v>
      </c>
      <c r="E734" s="221" t="str">
        <f t="shared" si="64"/>
        <v>2310003200</v>
      </c>
      <c r="F734" s="221" t="str">
        <f>VLOOKUP(E734,SCC_xref!$A$6:$B$39,2,FALSE)</f>
        <v>Pneumatic pumps</v>
      </c>
      <c r="G734" s="224">
        <v>0</v>
      </c>
      <c r="H734" s="224">
        <v>369.54331061567751</v>
      </c>
      <c r="I734" s="224">
        <v>0</v>
      </c>
      <c r="J734" s="224">
        <v>0</v>
      </c>
      <c r="K734" s="224">
        <v>0</v>
      </c>
      <c r="M734" s="175"/>
    </row>
    <row r="735" spans="1:13" x14ac:dyDescent="0.2">
      <c r="A735" s="221" t="str">
        <f t="shared" si="62"/>
        <v>Pneumatic Pumps</v>
      </c>
      <c r="B735" s="221" t="str">
        <f>VLOOKUP(D735,fips_xref!$A$5:$C$286,2,FALSE)</f>
        <v>RENVILLE, ND_Tribal</v>
      </c>
      <c r="C735" s="222" t="str">
        <f t="shared" si="61"/>
        <v>38</v>
      </c>
      <c r="D735" s="223" t="str">
        <f t="shared" si="63"/>
        <v>3807501</v>
      </c>
      <c r="E735" s="221" t="str">
        <f t="shared" si="64"/>
        <v>2310003200</v>
      </c>
      <c r="F735" s="221" t="str">
        <f>VLOOKUP(E735,SCC_xref!$A$6:$B$39,2,FALSE)</f>
        <v>Pneumatic pumps</v>
      </c>
      <c r="G735" s="224">
        <v>0</v>
      </c>
      <c r="H735" s="224">
        <v>0</v>
      </c>
      <c r="I735" s="224">
        <v>0</v>
      </c>
      <c r="J735" s="224">
        <v>0</v>
      </c>
      <c r="K735" s="224">
        <v>0</v>
      </c>
      <c r="M735" s="175"/>
    </row>
    <row r="736" spans="1:13" x14ac:dyDescent="0.2">
      <c r="A736" s="221" t="str">
        <f t="shared" si="62"/>
        <v>Pneumatic Pumps</v>
      </c>
      <c r="B736" s="221" t="str">
        <f>VLOOKUP(D736,fips_xref!$A$5:$C$286,2,FALSE)</f>
        <v>SLOPE, ND_Tribal</v>
      </c>
      <c r="C736" s="222" t="str">
        <f t="shared" si="61"/>
        <v>38</v>
      </c>
      <c r="D736" s="223" t="str">
        <f t="shared" si="63"/>
        <v>3808701</v>
      </c>
      <c r="E736" s="221" t="str">
        <f t="shared" si="64"/>
        <v>2310003200</v>
      </c>
      <c r="F736" s="221" t="str">
        <f>VLOOKUP(E736,SCC_xref!$A$6:$B$39,2,FALSE)</f>
        <v>Pneumatic pumps</v>
      </c>
      <c r="G736" s="224">
        <v>0</v>
      </c>
      <c r="H736" s="224">
        <v>0</v>
      </c>
      <c r="I736" s="224">
        <v>0</v>
      </c>
      <c r="J736" s="224">
        <v>0</v>
      </c>
      <c r="K736" s="224">
        <v>0</v>
      </c>
      <c r="M736" s="175"/>
    </row>
    <row r="737" spans="1:13" x14ac:dyDescent="0.2">
      <c r="A737" s="221" t="str">
        <f t="shared" si="62"/>
        <v>Pneumatic Pumps</v>
      </c>
      <c r="B737" s="221" t="str">
        <f>VLOOKUP(D737,fips_xref!$A$5:$C$286,2,FALSE)</f>
        <v>STARK, ND_Tribal</v>
      </c>
      <c r="C737" s="222" t="str">
        <f t="shared" si="61"/>
        <v>38</v>
      </c>
      <c r="D737" s="223" t="str">
        <f t="shared" si="63"/>
        <v>3808901</v>
      </c>
      <c r="E737" s="221" t="str">
        <f t="shared" si="64"/>
        <v>2310003200</v>
      </c>
      <c r="F737" s="221" t="str">
        <f>VLOOKUP(E737,SCC_xref!$A$6:$B$39,2,FALSE)</f>
        <v>Pneumatic pumps</v>
      </c>
      <c r="G737" s="224">
        <v>0</v>
      </c>
      <c r="H737" s="224">
        <v>0</v>
      </c>
      <c r="I737" s="224">
        <v>0</v>
      </c>
      <c r="J737" s="224">
        <v>0</v>
      </c>
      <c r="K737" s="224">
        <v>0</v>
      </c>
      <c r="M737" s="175"/>
    </row>
    <row r="738" spans="1:13" x14ac:dyDescent="0.2">
      <c r="A738" s="221" t="str">
        <f t="shared" si="62"/>
        <v>Pneumatic Pumps</v>
      </c>
      <c r="B738" s="221" t="str">
        <f>VLOOKUP(D738,fips_xref!$A$5:$C$286,2,FALSE)</f>
        <v>WARD, ND_Tribal</v>
      </c>
      <c r="C738" s="222" t="str">
        <f t="shared" si="61"/>
        <v>38</v>
      </c>
      <c r="D738" s="223" t="str">
        <f t="shared" si="63"/>
        <v>3810101</v>
      </c>
      <c r="E738" s="221" t="str">
        <f t="shared" si="64"/>
        <v>2310003200</v>
      </c>
      <c r="F738" s="221" t="str">
        <f>VLOOKUP(E738,SCC_xref!$A$6:$B$39,2,FALSE)</f>
        <v>Pneumatic pumps</v>
      </c>
      <c r="G738" s="224">
        <v>0</v>
      </c>
      <c r="H738" s="224">
        <v>0</v>
      </c>
      <c r="I738" s="224">
        <v>0</v>
      </c>
      <c r="J738" s="224">
        <v>0</v>
      </c>
      <c r="K738" s="224">
        <v>0</v>
      </c>
      <c r="M738" s="175"/>
    </row>
    <row r="739" spans="1:13" x14ac:dyDescent="0.2">
      <c r="A739" s="221" t="str">
        <f t="shared" si="62"/>
        <v>Pneumatic Pumps</v>
      </c>
      <c r="B739" s="221" t="str">
        <f>VLOOKUP(D739,fips_xref!$A$5:$C$286,2,FALSE)</f>
        <v>WILLIAMS, ND_Tribal</v>
      </c>
      <c r="C739" s="222" t="str">
        <f t="shared" si="61"/>
        <v>38</v>
      </c>
      <c r="D739" s="223" t="str">
        <f t="shared" si="63"/>
        <v>3810501</v>
      </c>
      <c r="E739" s="221" t="str">
        <f t="shared" si="64"/>
        <v>2310003200</v>
      </c>
      <c r="F739" s="221" t="str">
        <f>VLOOKUP(E739,SCC_xref!$A$6:$B$39,2,FALSE)</f>
        <v>Pneumatic pumps</v>
      </c>
      <c r="G739" s="224">
        <v>0</v>
      </c>
      <c r="H739" s="224">
        <v>0</v>
      </c>
      <c r="I739" s="224">
        <v>0</v>
      </c>
      <c r="J739" s="224">
        <v>0</v>
      </c>
      <c r="K739" s="224">
        <v>0</v>
      </c>
      <c r="M739" s="175"/>
    </row>
    <row r="740" spans="1:13" x14ac:dyDescent="0.2">
      <c r="A740" s="221" t="str">
        <f t="shared" si="62"/>
        <v>Pneumatic Pumps</v>
      </c>
      <c r="B740" s="221" t="str">
        <f>VLOOKUP(D740,fips_xref!$A$5:$C$286,2,FALSE)</f>
        <v>HARDING, SD_Tribal</v>
      </c>
      <c r="C740" s="222" t="str">
        <f t="shared" si="61"/>
        <v>46</v>
      </c>
      <c r="D740" s="223" t="str">
        <f t="shared" si="63"/>
        <v>4606301</v>
      </c>
      <c r="E740" s="221" t="str">
        <f t="shared" si="64"/>
        <v>2310003200</v>
      </c>
      <c r="F740" s="221" t="str">
        <f>VLOOKUP(E740,SCC_xref!$A$6:$B$39,2,FALSE)</f>
        <v>Pneumatic pumps</v>
      </c>
      <c r="G740" s="224">
        <v>0</v>
      </c>
      <c r="H740" s="224">
        <v>0</v>
      </c>
      <c r="I740" s="224">
        <v>0</v>
      </c>
      <c r="J740" s="224">
        <v>0</v>
      </c>
      <c r="K740" s="224">
        <v>0</v>
      </c>
      <c r="M740" s="175"/>
    </row>
    <row r="741" spans="1:13" x14ac:dyDescent="0.2">
      <c r="A741" s="221" t="str">
        <f t="shared" si="62"/>
        <v>Pneumatic Pumps</v>
      </c>
      <c r="B741" s="221" t="str">
        <f>VLOOKUP(D741,fips_xref!$A$5:$C$286,2,FALSE)</f>
        <v>BUTTE, SD_Tribal</v>
      </c>
      <c r="C741" s="222" t="str">
        <f t="shared" si="61"/>
        <v>46</v>
      </c>
      <c r="D741" s="223" t="str">
        <f t="shared" si="63"/>
        <v>4601901</v>
      </c>
      <c r="E741" s="221" t="str">
        <f t="shared" si="64"/>
        <v>2310003200</v>
      </c>
      <c r="F741" s="221" t="str">
        <f>VLOOKUP(E741,SCC_xref!$A$6:$B$39,2,FALSE)</f>
        <v>Pneumatic pumps</v>
      </c>
      <c r="G741" s="224">
        <v>0</v>
      </c>
      <c r="H741" s="224">
        <v>0</v>
      </c>
      <c r="I741" s="224">
        <v>0</v>
      </c>
      <c r="J741" s="224">
        <v>0</v>
      </c>
      <c r="K741" s="224">
        <v>0</v>
      </c>
      <c r="M741" s="175"/>
    </row>
    <row r="742" spans="1:13" x14ac:dyDescent="0.2">
      <c r="A742" s="226" t="str">
        <f>A678</f>
        <v>Pneumatic Pumps</v>
      </c>
      <c r="B742" s="226" t="str">
        <f>VLOOKUP(D742,fips_xref!$A$5:$C$286,2,FALSE)</f>
        <v>CARTER, MT_Non-Tribal</v>
      </c>
      <c r="C742" s="227" t="str">
        <f t="shared" si="61"/>
        <v>30</v>
      </c>
      <c r="D742" s="228" t="str">
        <f>D678&amp;"02"</f>
        <v>3001102</v>
      </c>
      <c r="E742" s="226" t="str">
        <f>E678</f>
        <v>2310003200</v>
      </c>
      <c r="F742" s="226" t="str">
        <f>VLOOKUP(E742,SCC_xref!$A$6:$B$39,2,FALSE)</f>
        <v>Pneumatic pumps</v>
      </c>
      <c r="G742" s="229">
        <v>0</v>
      </c>
      <c r="H742" s="229">
        <v>59.390889206091032</v>
      </c>
      <c r="I742" s="229">
        <v>0</v>
      </c>
      <c r="J742" s="229">
        <v>0</v>
      </c>
      <c r="K742" s="229">
        <v>0</v>
      </c>
      <c r="M742" s="175"/>
    </row>
    <row r="743" spans="1:13" x14ac:dyDescent="0.2">
      <c r="A743" s="226" t="str">
        <f t="shared" ref="A743:A773" si="65">A679</f>
        <v>Pneumatic Pumps</v>
      </c>
      <c r="B743" s="226" t="str">
        <f>VLOOKUP(D743,fips_xref!$A$5:$C$286,2,FALSE)</f>
        <v>CUSTER, MT_Non-Tribal</v>
      </c>
      <c r="C743" s="227" t="str">
        <f t="shared" si="61"/>
        <v>30</v>
      </c>
      <c r="D743" s="228" t="str">
        <f>D679&amp;"02"</f>
        <v>3001702</v>
      </c>
      <c r="E743" s="226" t="str">
        <f t="shared" ref="E743:E773" si="66">E679</f>
        <v>2310003200</v>
      </c>
      <c r="F743" s="226" t="str">
        <f>VLOOKUP(E743,SCC_xref!$A$6:$B$39,2,FALSE)</f>
        <v>Pneumatic pumps</v>
      </c>
      <c r="G743" s="229">
        <v>0</v>
      </c>
      <c r="H743" s="229">
        <v>9.8984815343485053</v>
      </c>
      <c r="I743" s="229">
        <v>0</v>
      </c>
      <c r="J743" s="229">
        <v>0</v>
      </c>
      <c r="K743" s="229">
        <v>0</v>
      </c>
      <c r="M743" s="175"/>
    </row>
    <row r="744" spans="1:13" x14ac:dyDescent="0.2">
      <c r="A744" s="226" t="str">
        <f t="shared" si="65"/>
        <v>Pneumatic Pumps</v>
      </c>
      <c r="B744" s="226" t="str">
        <f>VLOOKUP(D744,fips_xref!$A$5:$C$286,2,FALSE)</f>
        <v>DANIELS, MT_Non-Tribal</v>
      </c>
      <c r="C744" s="227" t="str">
        <f t="shared" si="61"/>
        <v>30</v>
      </c>
      <c r="D744" s="228" t="str">
        <f t="shared" ref="D744:D773" si="67">D680&amp;"02"</f>
        <v>3001902</v>
      </c>
      <c r="E744" s="226" t="str">
        <f t="shared" si="66"/>
        <v>2310003200</v>
      </c>
      <c r="F744" s="226" t="str">
        <f>VLOOKUP(E744,SCC_xref!$A$6:$B$39,2,FALSE)</f>
        <v>Pneumatic pumps</v>
      </c>
      <c r="G744" s="229">
        <v>0</v>
      </c>
      <c r="H744" s="229">
        <v>3.2994938447828348</v>
      </c>
      <c r="I744" s="229">
        <v>0</v>
      </c>
      <c r="J744" s="229">
        <v>0</v>
      </c>
      <c r="K744" s="229">
        <v>0</v>
      </c>
      <c r="M744" s="175"/>
    </row>
    <row r="745" spans="1:13" x14ac:dyDescent="0.2">
      <c r="A745" s="226" t="str">
        <f t="shared" si="65"/>
        <v>Pneumatic Pumps</v>
      </c>
      <c r="B745" s="226" t="str">
        <f>VLOOKUP(D745,fips_xref!$A$5:$C$286,2,FALSE)</f>
        <v>DAWSON, MT_Non-Tribal</v>
      </c>
      <c r="C745" s="227" t="str">
        <f t="shared" si="61"/>
        <v>30</v>
      </c>
      <c r="D745" s="228" t="str">
        <f t="shared" si="67"/>
        <v>3002102</v>
      </c>
      <c r="E745" s="226" t="str">
        <f t="shared" si="66"/>
        <v>2310003200</v>
      </c>
      <c r="F745" s="226" t="str">
        <f>VLOOKUP(E745,SCC_xref!$A$6:$B$39,2,FALSE)</f>
        <v>Pneumatic pumps</v>
      </c>
      <c r="G745" s="229">
        <v>0</v>
      </c>
      <c r="H745" s="229">
        <v>211.16760606610143</v>
      </c>
      <c r="I745" s="229">
        <v>0</v>
      </c>
      <c r="J745" s="229">
        <v>0</v>
      </c>
      <c r="K745" s="229">
        <v>0</v>
      </c>
      <c r="M745" s="175"/>
    </row>
    <row r="746" spans="1:13" x14ac:dyDescent="0.2">
      <c r="A746" s="226" t="str">
        <f t="shared" si="65"/>
        <v>Pneumatic Pumps</v>
      </c>
      <c r="B746" s="226" t="str">
        <f>VLOOKUP(D746,fips_xref!$A$5:$C$286,2,FALSE)</f>
        <v>FALLON, MT_Non-Tribal</v>
      </c>
      <c r="C746" s="227" t="str">
        <f t="shared" si="61"/>
        <v>30</v>
      </c>
      <c r="D746" s="228" t="str">
        <f t="shared" si="67"/>
        <v>3002502</v>
      </c>
      <c r="E746" s="226" t="str">
        <f t="shared" si="66"/>
        <v>2310003200</v>
      </c>
      <c r="F746" s="226" t="str">
        <f>VLOOKUP(E746,SCC_xref!$A$6:$B$39,2,FALSE)</f>
        <v>Pneumatic pumps</v>
      </c>
      <c r="G746" s="229">
        <v>0</v>
      </c>
      <c r="H746" s="229">
        <v>4629.1898642303167</v>
      </c>
      <c r="I746" s="229">
        <v>0</v>
      </c>
      <c r="J746" s="229">
        <v>0</v>
      </c>
      <c r="K746" s="229">
        <v>0</v>
      </c>
      <c r="M746" s="175"/>
    </row>
    <row r="747" spans="1:13" x14ac:dyDescent="0.2">
      <c r="A747" s="226" t="str">
        <f t="shared" si="65"/>
        <v>Pneumatic Pumps</v>
      </c>
      <c r="B747" s="226" t="str">
        <f>VLOOKUP(D747,fips_xref!$A$5:$C$286,2,FALSE)</f>
        <v>GARFIELD, MT_Non-Tribal</v>
      </c>
      <c r="C747" s="227" t="str">
        <f t="shared" si="61"/>
        <v>30</v>
      </c>
      <c r="D747" s="228" t="str">
        <f t="shared" si="67"/>
        <v>3003302</v>
      </c>
      <c r="E747" s="226" t="str">
        <f t="shared" si="66"/>
        <v>2310003200</v>
      </c>
      <c r="F747" s="226" t="str">
        <f>VLOOKUP(E747,SCC_xref!$A$6:$B$39,2,FALSE)</f>
        <v>Pneumatic pumps</v>
      </c>
      <c r="G747" s="229">
        <v>0</v>
      </c>
      <c r="H747" s="229">
        <v>39.593926137394021</v>
      </c>
      <c r="I747" s="229">
        <v>0</v>
      </c>
      <c r="J747" s="229">
        <v>0</v>
      </c>
      <c r="K747" s="229">
        <v>0</v>
      </c>
      <c r="M747" s="175"/>
    </row>
    <row r="748" spans="1:13" x14ac:dyDescent="0.2">
      <c r="A748" s="226" t="str">
        <f t="shared" si="65"/>
        <v>Pneumatic Pumps</v>
      </c>
      <c r="B748" s="226" t="str">
        <f>VLOOKUP(D748,fips_xref!$A$5:$C$286,2,FALSE)</f>
        <v>MCCONE, MT_Non-Tribal</v>
      </c>
      <c r="C748" s="227" t="str">
        <f t="shared" si="61"/>
        <v>30</v>
      </c>
      <c r="D748" s="228" t="str">
        <f t="shared" si="67"/>
        <v>3005502</v>
      </c>
      <c r="E748" s="226" t="str">
        <f t="shared" si="66"/>
        <v>2310003200</v>
      </c>
      <c r="F748" s="226" t="str">
        <f>VLOOKUP(E748,SCC_xref!$A$6:$B$39,2,FALSE)</f>
        <v>Pneumatic pumps</v>
      </c>
      <c r="G748" s="229">
        <v>0</v>
      </c>
      <c r="H748" s="229">
        <v>16.497469223914177</v>
      </c>
      <c r="I748" s="229">
        <v>0</v>
      </c>
      <c r="J748" s="229">
        <v>0</v>
      </c>
      <c r="K748" s="229">
        <v>0</v>
      </c>
      <c r="M748" s="175"/>
    </row>
    <row r="749" spans="1:13" x14ac:dyDescent="0.2">
      <c r="A749" s="226" t="str">
        <f t="shared" si="65"/>
        <v>Pneumatic Pumps</v>
      </c>
      <c r="B749" s="226" t="str">
        <f>VLOOKUP(D749,fips_xref!$A$5:$C$286,2,FALSE)</f>
        <v>PRAIRIE, MT_Non-Tribal</v>
      </c>
      <c r="C749" s="227" t="str">
        <f t="shared" si="61"/>
        <v>30</v>
      </c>
      <c r="D749" s="228" t="str">
        <f t="shared" si="67"/>
        <v>3007902</v>
      </c>
      <c r="E749" s="226" t="str">
        <f t="shared" si="66"/>
        <v>2310003200</v>
      </c>
      <c r="F749" s="226" t="str">
        <f>VLOOKUP(E749,SCC_xref!$A$6:$B$39,2,FALSE)</f>
        <v>Pneumatic pumps</v>
      </c>
      <c r="G749" s="229">
        <v>0</v>
      </c>
      <c r="H749" s="229">
        <v>42.893419982176852</v>
      </c>
      <c r="I749" s="229">
        <v>0</v>
      </c>
      <c r="J749" s="229">
        <v>0</v>
      </c>
      <c r="K749" s="229">
        <v>0</v>
      </c>
      <c r="M749" s="175"/>
    </row>
    <row r="750" spans="1:13" x14ac:dyDescent="0.2">
      <c r="A750" s="226" t="str">
        <f t="shared" si="65"/>
        <v>Pneumatic Pumps</v>
      </c>
      <c r="B750" s="226" t="str">
        <f>VLOOKUP(D750,fips_xref!$A$5:$C$286,2,FALSE)</f>
        <v>RICHLAND, MT_Non-Tribal</v>
      </c>
      <c r="C750" s="227" t="str">
        <f t="shared" si="61"/>
        <v>30</v>
      </c>
      <c r="D750" s="228" t="str">
        <f t="shared" si="67"/>
        <v>3008302</v>
      </c>
      <c r="E750" s="226" t="str">
        <f t="shared" si="66"/>
        <v>2310003200</v>
      </c>
      <c r="F750" s="226" t="str">
        <f>VLOOKUP(E750,SCC_xref!$A$6:$B$39,2,FALSE)</f>
        <v>Pneumatic pumps</v>
      </c>
      <c r="G750" s="229">
        <v>0</v>
      </c>
      <c r="H750" s="229">
        <v>3094.9252264062989</v>
      </c>
      <c r="I750" s="229">
        <v>0</v>
      </c>
      <c r="J750" s="229">
        <v>0</v>
      </c>
      <c r="K750" s="229">
        <v>0</v>
      </c>
      <c r="M750" s="175"/>
    </row>
    <row r="751" spans="1:13" x14ac:dyDescent="0.2">
      <c r="A751" s="226" t="str">
        <f t="shared" si="65"/>
        <v>Pneumatic Pumps</v>
      </c>
      <c r="B751" s="226" t="str">
        <f>VLOOKUP(D751,fips_xref!$A$5:$C$286,2,FALSE)</f>
        <v>ROOSEVELT, MT_Non-Tribal</v>
      </c>
      <c r="C751" s="227" t="str">
        <f t="shared" si="61"/>
        <v>30</v>
      </c>
      <c r="D751" s="228" t="str">
        <f t="shared" si="67"/>
        <v>3008502</v>
      </c>
      <c r="E751" s="226" t="str">
        <f t="shared" si="66"/>
        <v>2310003200</v>
      </c>
      <c r="F751" s="226" t="str">
        <f>VLOOKUP(E751,SCC_xref!$A$6:$B$39,2,FALSE)</f>
        <v>Pneumatic pumps</v>
      </c>
      <c r="G751" s="229">
        <v>0</v>
      </c>
      <c r="H751" s="229">
        <v>372.84280446046034</v>
      </c>
      <c r="I751" s="229">
        <v>0</v>
      </c>
      <c r="J751" s="229">
        <v>0</v>
      </c>
      <c r="K751" s="229">
        <v>0</v>
      </c>
      <c r="M751" s="175"/>
    </row>
    <row r="752" spans="1:13" x14ac:dyDescent="0.2">
      <c r="A752" s="226" t="str">
        <f t="shared" si="65"/>
        <v>Pneumatic Pumps</v>
      </c>
      <c r="B752" s="226" t="str">
        <f>VLOOKUP(D752,fips_xref!$A$5:$C$286,2,FALSE)</f>
        <v>SHERIDAN, MT_Non-Tribal</v>
      </c>
      <c r="C752" s="227" t="str">
        <f t="shared" si="61"/>
        <v>30</v>
      </c>
      <c r="D752" s="228" t="str">
        <f t="shared" si="67"/>
        <v>3009102</v>
      </c>
      <c r="E752" s="226" t="str">
        <f t="shared" si="66"/>
        <v>2310003200</v>
      </c>
      <c r="F752" s="226" t="str">
        <f>VLOOKUP(E752,SCC_xref!$A$6:$B$39,2,FALSE)</f>
        <v>Pneumatic pumps</v>
      </c>
      <c r="G752" s="229">
        <v>0</v>
      </c>
      <c r="H752" s="229">
        <v>696.19320124917817</v>
      </c>
      <c r="I752" s="229">
        <v>0</v>
      </c>
      <c r="J752" s="229">
        <v>0</v>
      </c>
      <c r="K752" s="229">
        <v>0</v>
      </c>
      <c r="M752" s="175"/>
    </row>
    <row r="753" spans="1:13" x14ac:dyDescent="0.2">
      <c r="A753" s="226" t="str">
        <f t="shared" si="65"/>
        <v>Pneumatic Pumps</v>
      </c>
      <c r="B753" s="226" t="str">
        <f>VLOOKUP(D753,fips_xref!$A$5:$C$286,2,FALSE)</f>
        <v>VALLEY, MT_Non-Tribal</v>
      </c>
      <c r="C753" s="227" t="str">
        <f t="shared" si="61"/>
        <v>30</v>
      </c>
      <c r="D753" s="228" t="str">
        <f t="shared" si="67"/>
        <v>3010502</v>
      </c>
      <c r="E753" s="226" t="str">
        <f t="shared" si="66"/>
        <v>2310003200</v>
      </c>
      <c r="F753" s="226" t="str">
        <f>VLOOKUP(E753,SCC_xref!$A$6:$B$39,2,FALSE)</f>
        <v>Pneumatic pumps</v>
      </c>
      <c r="G753" s="229">
        <v>0</v>
      </c>
      <c r="H753" s="229">
        <v>448.7311628904655</v>
      </c>
      <c r="I753" s="229">
        <v>0</v>
      </c>
      <c r="J753" s="229">
        <v>0</v>
      </c>
      <c r="K753" s="229">
        <v>0</v>
      </c>
      <c r="M753" s="175"/>
    </row>
    <row r="754" spans="1:13" x14ac:dyDescent="0.2">
      <c r="A754" s="226" t="str">
        <f t="shared" si="65"/>
        <v>Pneumatic Pumps</v>
      </c>
      <c r="B754" s="226" t="str">
        <f>VLOOKUP(D754,fips_xref!$A$5:$C$286,2,FALSE)</f>
        <v>WIBAUX, MT_Non-Tribal</v>
      </c>
      <c r="C754" s="227" t="str">
        <f t="shared" si="61"/>
        <v>30</v>
      </c>
      <c r="D754" s="228" t="str">
        <f t="shared" si="67"/>
        <v>3010902</v>
      </c>
      <c r="E754" s="226" t="str">
        <f t="shared" si="66"/>
        <v>2310003200</v>
      </c>
      <c r="F754" s="226" t="str">
        <f>VLOOKUP(E754,SCC_xref!$A$6:$B$39,2,FALSE)</f>
        <v>Pneumatic pumps</v>
      </c>
      <c r="G754" s="229">
        <v>0</v>
      </c>
      <c r="H754" s="229">
        <v>399.23875521872304</v>
      </c>
      <c r="I754" s="229">
        <v>0</v>
      </c>
      <c r="J754" s="229">
        <v>0</v>
      </c>
      <c r="K754" s="229">
        <v>0</v>
      </c>
      <c r="M754" s="175"/>
    </row>
    <row r="755" spans="1:13" x14ac:dyDescent="0.2">
      <c r="A755" s="226" t="str">
        <f t="shared" si="65"/>
        <v>Pneumatic Pumps</v>
      </c>
      <c r="B755" s="226" t="str">
        <f>VLOOKUP(D755,fips_xref!$A$5:$C$286,2,FALSE)</f>
        <v>BILLINGS, ND_Non-Tribal</v>
      </c>
      <c r="C755" s="227" t="str">
        <f t="shared" si="61"/>
        <v>38</v>
      </c>
      <c r="D755" s="228" t="str">
        <f t="shared" si="67"/>
        <v>3800702</v>
      </c>
      <c r="E755" s="226" t="str">
        <f t="shared" si="66"/>
        <v>2310003200</v>
      </c>
      <c r="F755" s="226" t="str">
        <f>VLOOKUP(E755,SCC_xref!$A$6:$B$39,2,FALSE)</f>
        <v>Pneumatic pumps</v>
      </c>
      <c r="G755" s="229">
        <v>0</v>
      </c>
      <c r="H755" s="229">
        <v>1511.1681809105385</v>
      </c>
      <c r="I755" s="229">
        <v>0</v>
      </c>
      <c r="J755" s="229">
        <v>0</v>
      </c>
      <c r="K755" s="229">
        <v>0</v>
      </c>
      <c r="M755" s="175"/>
    </row>
    <row r="756" spans="1:13" x14ac:dyDescent="0.2">
      <c r="A756" s="226" t="str">
        <f t="shared" si="65"/>
        <v>Pneumatic Pumps</v>
      </c>
      <c r="B756" s="226" t="str">
        <f>VLOOKUP(D756,fips_xref!$A$5:$C$286,2,FALSE)</f>
        <v>BOTTINEAU, ND_Non-Tribal</v>
      </c>
      <c r="C756" s="227" t="str">
        <f t="shared" si="61"/>
        <v>38</v>
      </c>
      <c r="D756" s="228" t="str">
        <f t="shared" si="67"/>
        <v>3800902</v>
      </c>
      <c r="E756" s="226" t="str">
        <f t="shared" si="66"/>
        <v>2310003200</v>
      </c>
      <c r="F756" s="226" t="str">
        <f>VLOOKUP(E756,SCC_xref!$A$6:$B$39,2,FALSE)</f>
        <v>Pneumatic pumps</v>
      </c>
      <c r="G756" s="229">
        <v>0</v>
      </c>
      <c r="H756" s="229">
        <v>1725.6352808214228</v>
      </c>
      <c r="I756" s="229">
        <v>0</v>
      </c>
      <c r="J756" s="229">
        <v>0</v>
      </c>
      <c r="K756" s="229">
        <v>0</v>
      </c>
      <c r="M756" s="175"/>
    </row>
    <row r="757" spans="1:13" x14ac:dyDescent="0.2">
      <c r="A757" s="226" t="str">
        <f t="shared" si="65"/>
        <v>Pneumatic Pumps</v>
      </c>
      <c r="B757" s="226" t="str">
        <f>VLOOKUP(D757,fips_xref!$A$5:$C$286,2,FALSE)</f>
        <v>BOWMAN, ND_Non-Tribal</v>
      </c>
      <c r="C757" s="227" t="str">
        <f t="shared" si="61"/>
        <v>38</v>
      </c>
      <c r="D757" s="228" t="str">
        <f t="shared" si="67"/>
        <v>3801102</v>
      </c>
      <c r="E757" s="226" t="str">
        <f t="shared" si="66"/>
        <v>2310003200</v>
      </c>
      <c r="F757" s="226" t="str">
        <f>VLOOKUP(E757,SCC_xref!$A$6:$B$39,2,FALSE)</f>
        <v>Pneumatic pumps</v>
      </c>
      <c r="G757" s="229">
        <v>0</v>
      </c>
      <c r="H757" s="229">
        <v>1827.9195900096906</v>
      </c>
      <c r="I757" s="229">
        <v>0</v>
      </c>
      <c r="J757" s="229">
        <v>0</v>
      </c>
      <c r="K757" s="229">
        <v>0</v>
      </c>
      <c r="M757" s="175"/>
    </row>
    <row r="758" spans="1:13" x14ac:dyDescent="0.2">
      <c r="A758" s="226" t="str">
        <f t="shared" si="65"/>
        <v>Pneumatic Pumps</v>
      </c>
      <c r="B758" s="226" t="str">
        <f>VLOOKUP(D758,fips_xref!$A$5:$C$286,2,FALSE)</f>
        <v>BURKE, ND_Non-Tribal</v>
      </c>
      <c r="C758" s="227" t="str">
        <f t="shared" si="61"/>
        <v>38</v>
      </c>
      <c r="D758" s="228" t="str">
        <f t="shared" si="67"/>
        <v>3801302</v>
      </c>
      <c r="E758" s="226" t="str">
        <f t="shared" si="66"/>
        <v>2310003200</v>
      </c>
      <c r="F758" s="226" t="str">
        <f>VLOOKUP(E758,SCC_xref!$A$6:$B$39,2,FALSE)</f>
        <v>Pneumatic pumps</v>
      </c>
      <c r="G758" s="229">
        <v>0</v>
      </c>
      <c r="H758" s="229">
        <v>1237.310191793563</v>
      </c>
      <c r="I758" s="229">
        <v>0</v>
      </c>
      <c r="J758" s="229">
        <v>0</v>
      </c>
      <c r="K758" s="229">
        <v>0</v>
      </c>
      <c r="M758" s="175"/>
    </row>
    <row r="759" spans="1:13" x14ac:dyDescent="0.2">
      <c r="A759" s="226" t="str">
        <f t="shared" si="65"/>
        <v>Pneumatic Pumps</v>
      </c>
      <c r="B759" s="226" t="str">
        <f>VLOOKUP(D759,fips_xref!$A$5:$C$286,2,FALSE)</f>
        <v>DIVIDE, ND_Non-Tribal</v>
      </c>
      <c r="C759" s="227" t="str">
        <f t="shared" si="61"/>
        <v>38</v>
      </c>
      <c r="D759" s="228" t="str">
        <f t="shared" si="67"/>
        <v>3802302</v>
      </c>
      <c r="E759" s="226" t="str">
        <f t="shared" si="66"/>
        <v>2310003200</v>
      </c>
      <c r="F759" s="226" t="str">
        <f>VLOOKUP(E759,SCC_xref!$A$6:$B$39,2,FALSE)</f>
        <v>Pneumatic pumps</v>
      </c>
      <c r="G759" s="229">
        <v>0</v>
      </c>
      <c r="H759" s="229">
        <v>471.82761980394542</v>
      </c>
      <c r="I759" s="229">
        <v>0</v>
      </c>
      <c r="J759" s="229">
        <v>0</v>
      </c>
      <c r="K759" s="229">
        <v>0</v>
      </c>
      <c r="M759" s="175"/>
    </row>
    <row r="760" spans="1:13" x14ac:dyDescent="0.2">
      <c r="A760" s="226" t="str">
        <f t="shared" si="65"/>
        <v>Pneumatic Pumps</v>
      </c>
      <c r="B760" s="226" t="str">
        <f>VLOOKUP(D760,fips_xref!$A$5:$C$286,2,FALSE)</f>
        <v>DUNN, ND_Non-Tribal</v>
      </c>
      <c r="C760" s="227" t="str">
        <f t="shared" si="61"/>
        <v>38</v>
      </c>
      <c r="D760" s="228" t="str">
        <f t="shared" si="67"/>
        <v>3802502</v>
      </c>
      <c r="E760" s="226" t="str">
        <f t="shared" si="66"/>
        <v>2310003200</v>
      </c>
      <c r="F760" s="226" t="str">
        <f>VLOOKUP(E760,SCC_xref!$A$6:$B$39,2,FALSE)</f>
        <v>Pneumatic pumps</v>
      </c>
      <c r="G760" s="229">
        <v>0</v>
      </c>
      <c r="H760" s="229">
        <v>1191.1172779666033</v>
      </c>
      <c r="I760" s="229">
        <v>0</v>
      </c>
      <c r="J760" s="229">
        <v>0</v>
      </c>
      <c r="K760" s="229">
        <v>0</v>
      </c>
      <c r="M760" s="175"/>
    </row>
    <row r="761" spans="1:13" x14ac:dyDescent="0.2">
      <c r="A761" s="226" t="str">
        <f t="shared" si="65"/>
        <v>Pneumatic Pumps</v>
      </c>
      <c r="B761" s="226" t="str">
        <f>VLOOKUP(D761,fips_xref!$A$5:$C$286,2,FALSE)</f>
        <v>GOLDEN VALLEY, ND_Non-Tribal</v>
      </c>
      <c r="C761" s="227" t="str">
        <f t="shared" si="61"/>
        <v>38</v>
      </c>
      <c r="D761" s="228" t="str">
        <f t="shared" si="67"/>
        <v>3803302</v>
      </c>
      <c r="E761" s="226" t="str">
        <f t="shared" si="66"/>
        <v>2310003200</v>
      </c>
      <c r="F761" s="226" t="str">
        <f>VLOOKUP(E761,SCC_xref!$A$6:$B$39,2,FALSE)</f>
        <v>Pneumatic pumps</v>
      </c>
      <c r="G761" s="229">
        <v>0</v>
      </c>
      <c r="H761" s="229">
        <v>207.8681122213186</v>
      </c>
      <c r="I761" s="229">
        <v>0</v>
      </c>
      <c r="J761" s="229">
        <v>0</v>
      </c>
      <c r="K761" s="229">
        <v>0</v>
      </c>
      <c r="M761" s="175"/>
    </row>
    <row r="762" spans="1:13" x14ac:dyDescent="0.2">
      <c r="A762" s="226" t="str">
        <f t="shared" si="65"/>
        <v>Pneumatic Pumps</v>
      </c>
      <c r="B762" s="226" t="str">
        <f>VLOOKUP(D762,fips_xref!$A$5:$C$286,2,FALSE)</f>
        <v>MC HENRY, ND_Non-Tribal</v>
      </c>
      <c r="C762" s="227" t="str">
        <f t="shared" si="61"/>
        <v>38</v>
      </c>
      <c r="D762" s="228" t="str">
        <f t="shared" si="67"/>
        <v>3804902</v>
      </c>
      <c r="E762" s="226" t="str">
        <f t="shared" si="66"/>
        <v>2310003200</v>
      </c>
      <c r="F762" s="226" t="str">
        <f>VLOOKUP(E762,SCC_xref!$A$6:$B$39,2,FALSE)</f>
        <v>Pneumatic pumps</v>
      </c>
      <c r="G762" s="229">
        <v>0</v>
      </c>
      <c r="H762" s="229">
        <v>56.091395361308194</v>
      </c>
      <c r="I762" s="229">
        <v>0</v>
      </c>
      <c r="J762" s="229">
        <v>0</v>
      </c>
      <c r="K762" s="229">
        <v>0</v>
      </c>
      <c r="M762" s="175"/>
    </row>
    <row r="763" spans="1:13" x14ac:dyDescent="0.2">
      <c r="A763" s="226" t="str">
        <f t="shared" si="65"/>
        <v>Pneumatic Pumps</v>
      </c>
      <c r="B763" s="226" t="str">
        <f>VLOOKUP(D763,fips_xref!$A$5:$C$286,2,FALSE)</f>
        <v>MCKENZIE, ND_Non-Tribal</v>
      </c>
      <c r="C763" s="227" t="str">
        <f t="shared" si="61"/>
        <v>38</v>
      </c>
      <c r="D763" s="228" t="str">
        <f t="shared" si="67"/>
        <v>3805302</v>
      </c>
      <c r="E763" s="226" t="str">
        <f t="shared" si="66"/>
        <v>2310003200</v>
      </c>
      <c r="F763" s="226" t="str">
        <f>VLOOKUP(E763,SCC_xref!$A$6:$B$39,2,FALSE)</f>
        <v>Pneumatic pumps</v>
      </c>
      <c r="G763" s="229">
        <v>0</v>
      </c>
      <c r="H763" s="229">
        <v>2794.671286531061</v>
      </c>
      <c r="I763" s="229">
        <v>0</v>
      </c>
      <c r="J763" s="229">
        <v>0</v>
      </c>
      <c r="K763" s="229">
        <v>0</v>
      </c>
      <c r="M763" s="175"/>
    </row>
    <row r="764" spans="1:13" x14ac:dyDescent="0.2">
      <c r="A764" s="226" t="str">
        <f t="shared" si="65"/>
        <v>Pneumatic Pumps</v>
      </c>
      <c r="B764" s="226" t="str">
        <f>VLOOKUP(D764,fips_xref!$A$5:$C$286,2,FALSE)</f>
        <v>MCLEAN, ND_Non-Tribal</v>
      </c>
      <c r="C764" s="227" t="str">
        <f t="shared" si="61"/>
        <v>38</v>
      </c>
      <c r="D764" s="228" t="str">
        <f t="shared" si="67"/>
        <v>3805502</v>
      </c>
      <c r="E764" s="226" t="str">
        <f t="shared" si="66"/>
        <v>2310003200</v>
      </c>
      <c r="F764" s="226" t="str">
        <f>VLOOKUP(E764,SCC_xref!$A$6:$B$39,2,FALSE)</f>
        <v>Pneumatic pumps</v>
      </c>
      <c r="G764" s="229">
        <v>0</v>
      </c>
      <c r="H764" s="229">
        <v>0</v>
      </c>
      <c r="I764" s="229">
        <v>0</v>
      </c>
      <c r="J764" s="229">
        <v>0</v>
      </c>
      <c r="K764" s="229">
        <v>0</v>
      </c>
      <c r="M764" s="175"/>
    </row>
    <row r="765" spans="1:13" x14ac:dyDescent="0.2">
      <c r="A765" s="226" t="str">
        <f t="shared" si="65"/>
        <v>Pneumatic Pumps</v>
      </c>
      <c r="B765" s="226" t="str">
        <f>VLOOKUP(D765,fips_xref!$A$5:$C$286,2,FALSE)</f>
        <v>MERCER, ND_Non-Tribal</v>
      </c>
      <c r="C765" s="227" t="str">
        <f t="shared" si="61"/>
        <v>38</v>
      </c>
      <c r="D765" s="228" t="str">
        <f t="shared" si="67"/>
        <v>3805702</v>
      </c>
      <c r="E765" s="226" t="str">
        <f t="shared" si="66"/>
        <v>2310003200</v>
      </c>
      <c r="F765" s="226" t="str">
        <f>VLOOKUP(E765,SCC_xref!$A$6:$B$39,2,FALSE)</f>
        <v>Pneumatic pumps</v>
      </c>
      <c r="G765" s="229">
        <v>0</v>
      </c>
      <c r="H765" s="229">
        <v>3.2994938447828348</v>
      </c>
      <c r="I765" s="229">
        <v>0</v>
      </c>
      <c r="J765" s="229">
        <v>0</v>
      </c>
      <c r="K765" s="229">
        <v>0</v>
      </c>
      <c r="M765" s="175"/>
    </row>
    <row r="766" spans="1:13" x14ac:dyDescent="0.2">
      <c r="A766" s="226" t="str">
        <f t="shared" si="65"/>
        <v>Pneumatic Pumps</v>
      </c>
      <c r="B766" s="226" t="str">
        <f>VLOOKUP(D766,fips_xref!$A$5:$C$286,2,FALSE)</f>
        <v>MOUNTRAIL, ND_Non-Tribal</v>
      </c>
      <c r="C766" s="227" t="str">
        <f t="shared" si="61"/>
        <v>38</v>
      </c>
      <c r="D766" s="228" t="str">
        <f t="shared" si="67"/>
        <v>3806102</v>
      </c>
      <c r="E766" s="226" t="str">
        <f t="shared" si="66"/>
        <v>2310003200</v>
      </c>
      <c r="F766" s="226" t="str">
        <f>VLOOKUP(E766,SCC_xref!$A$6:$B$39,2,FALSE)</f>
        <v>Pneumatic pumps</v>
      </c>
      <c r="G766" s="229">
        <v>0</v>
      </c>
      <c r="H766" s="229">
        <v>1313.1985502235684</v>
      </c>
      <c r="I766" s="229">
        <v>0</v>
      </c>
      <c r="J766" s="229">
        <v>0</v>
      </c>
      <c r="K766" s="229">
        <v>0</v>
      </c>
      <c r="M766" s="175"/>
    </row>
    <row r="767" spans="1:13" x14ac:dyDescent="0.2">
      <c r="A767" s="226" t="str">
        <f t="shared" si="65"/>
        <v>Pneumatic Pumps</v>
      </c>
      <c r="B767" s="226" t="str">
        <f>VLOOKUP(D767,fips_xref!$A$5:$C$286,2,FALSE)</f>
        <v>RENVILLE, ND_Non-Tribal</v>
      </c>
      <c r="C767" s="227" t="str">
        <f t="shared" si="61"/>
        <v>38</v>
      </c>
      <c r="D767" s="228" t="str">
        <f t="shared" si="67"/>
        <v>3807502</v>
      </c>
      <c r="E767" s="226" t="str">
        <f t="shared" si="66"/>
        <v>2310003200</v>
      </c>
      <c r="F767" s="226" t="str">
        <f>VLOOKUP(E767,SCC_xref!$A$6:$B$39,2,FALSE)</f>
        <v>Pneumatic pumps</v>
      </c>
      <c r="G767" s="229">
        <v>0</v>
      </c>
      <c r="H767" s="229">
        <v>960.15270883180494</v>
      </c>
      <c r="I767" s="229">
        <v>0</v>
      </c>
      <c r="J767" s="229">
        <v>0</v>
      </c>
      <c r="K767" s="229">
        <v>0</v>
      </c>
      <c r="M767" s="175"/>
    </row>
    <row r="768" spans="1:13" x14ac:dyDescent="0.2">
      <c r="A768" s="226" t="str">
        <f t="shared" si="65"/>
        <v>Pneumatic Pumps</v>
      </c>
      <c r="B768" s="226" t="str">
        <f>VLOOKUP(D768,fips_xref!$A$5:$C$286,2,FALSE)</f>
        <v>SLOPE, ND_Non-Tribal</v>
      </c>
      <c r="C768" s="227" t="str">
        <f t="shared" si="61"/>
        <v>38</v>
      </c>
      <c r="D768" s="228" t="str">
        <f t="shared" si="67"/>
        <v>3808702</v>
      </c>
      <c r="E768" s="226" t="str">
        <f t="shared" si="66"/>
        <v>2310003200</v>
      </c>
      <c r="F768" s="226" t="str">
        <f>VLOOKUP(E768,SCC_xref!$A$6:$B$39,2,FALSE)</f>
        <v>Pneumatic pumps</v>
      </c>
      <c r="G768" s="229">
        <v>0</v>
      </c>
      <c r="H768" s="229">
        <v>69.289370740439537</v>
      </c>
      <c r="I768" s="229">
        <v>0</v>
      </c>
      <c r="J768" s="229">
        <v>0</v>
      </c>
      <c r="K768" s="229">
        <v>0</v>
      </c>
      <c r="M768" s="175"/>
    </row>
    <row r="769" spans="1:14" x14ac:dyDescent="0.2">
      <c r="A769" s="226" t="str">
        <f t="shared" si="65"/>
        <v>Pneumatic Pumps</v>
      </c>
      <c r="B769" s="226" t="str">
        <f>VLOOKUP(D769,fips_xref!$A$5:$C$286,2,FALSE)</f>
        <v>STARK, ND_Non-Tribal</v>
      </c>
      <c r="C769" s="227" t="str">
        <f t="shared" si="61"/>
        <v>38</v>
      </c>
      <c r="D769" s="228" t="str">
        <f t="shared" si="67"/>
        <v>3808902</v>
      </c>
      <c r="E769" s="226" t="str">
        <f t="shared" si="66"/>
        <v>2310003200</v>
      </c>
      <c r="F769" s="226" t="str">
        <f>VLOOKUP(E769,SCC_xref!$A$6:$B$39,2,FALSE)</f>
        <v>Pneumatic pumps</v>
      </c>
      <c r="G769" s="229">
        <v>0</v>
      </c>
      <c r="H769" s="229">
        <v>234.26406297958127</v>
      </c>
      <c r="I769" s="229">
        <v>0</v>
      </c>
      <c r="J769" s="229">
        <v>0</v>
      </c>
      <c r="K769" s="229">
        <v>0</v>
      </c>
      <c r="M769" s="175"/>
    </row>
    <row r="770" spans="1:14" x14ac:dyDescent="0.2">
      <c r="A770" s="226" t="str">
        <f t="shared" si="65"/>
        <v>Pneumatic Pumps</v>
      </c>
      <c r="B770" s="226" t="str">
        <f>VLOOKUP(D770,fips_xref!$A$5:$C$286,2,FALSE)</f>
        <v>WARD, ND_Non-Tribal</v>
      </c>
      <c r="C770" s="227" t="str">
        <f t="shared" si="61"/>
        <v>38</v>
      </c>
      <c r="D770" s="228" t="str">
        <f t="shared" si="67"/>
        <v>3810102</v>
      </c>
      <c r="E770" s="226" t="str">
        <f t="shared" si="66"/>
        <v>2310003200</v>
      </c>
      <c r="F770" s="226" t="str">
        <f>VLOOKUP(E770,SCC_xref!$A$6:$B$39,2,FALSE)</f>
        <v>Pneumatic pumps</v>
      </c>
      <c r="G770" s="229">
        <v>0</v>
      </c>
      <c r="H770" s="229">
        <v>52.791901516525357</v>
      </c>
      <c r="I770" s="229">
        <v>0</v>
      </c>
      <c r="J770" s="229">
        <v>0</v>
      </c>
      <c r="K770" s="229">
        <v>0</v>
      </c>
      <c r="M770" s="175"/>
    </row>
    <row r="771" spans="1:14" x14ac:dyDescent="0.2">
      <c r="A771" s="226" t="str">
        <f t="shared" si="65"/>
        <v>Pneumatic Pumps</v>
      </c>
      <c r="B771" s="226" t="str">
        <f>VLOOKUP(D771,fips_xref!$A$5:$C$286,2,FALSE)</f>
        <v>WILLIAMS, ND_Non-Tribal</v>
      </c>
      <c r="C771" s="227" t="str">
        <f t="shared" si="61"/>
        <v>38</v>
      </c>
      <c r="D771" s="228" t="str">
        <f t="shared" si="67"/>
        <v>3810502</v>
      </c>
      <c r="E771" s="226" t="str">
        <f t="shared" si="66"/>
        <v>2310003200</v>
      </c>
      <c r="F771" s="226" t="str">
        <f>VLOOKUP(E771,SCC_xref!$A$6:$B$39,2,FALSE)</f>
        <v>Pneumatic pumps</v>
      </c>
      <c r="G771" s="229">
        <v>0</v>
      </c>
      <c r="H771" s="229">
        <v>1540.8636255135839</v>
      </c>
      <c r="I771" s="229">
        <v>0</v>
      </c>
      <c r="J771" s="229">
        <v>0</v>
      </c>
      <c r="K771" s="229">
        <v>0</v>
      </c>
      <c r="M771" s="175"/>
    </row>
    <row r="772" spans="1:14" x14ac:dyDescent="0.2">
      <c r="A772" s="226" t="str">
        <f t="shared" si="65"/>
        <v>Pneumatic Pumps</v>
      </c>
      <c r="B772" s="226" t="str">
        <f>VLOOKUP(D772,fips_xref!$A$5:$C$286,2,FALSE)</f>
        <v>HARDING, SD_Non-Tribal</v>
      </c>
      <c r="C772" s="227" t="str">
        <f t="shared" ref="C772:C773" si="68">LEFT(D772,2)</f>
        <v>46</v>
      </c>
      <c r="D772" s="228" t="str">
        <f t="shared" si="67"/>
        <v>4606302</v>
      </c>
      <c r="E772" s="226" t="str">
        <f t="shared" si="66"/>
        <v>2310003200</v>
      </c>
      <c r="F772" s="226" t="str">
        <f>VLOOKUP(E772,SCC_xref!$A$6:$B$39,2,FALSE)</f>
        <v>Pneumatic pumps</v>
      </c>
      <c r="G772" s="229">
        <v>0</v>
      </c>
      <c r="H772" s="229">
        <v>696.19320124917817</v>
      </c>
      <c r="I772" s="229">
        <v>0</v>
      </c>
      <c r="J772" s="229">
        <v>0</v>
      </c>
      <c r="K772" s="229">
        <v>0</v>
      </c>
      <c r="M772" s="175"/>
    </row>
    <row r="773" spans="1:14" x14ac:dyDescent="0.2">
      <c r="A773" s="226" t="str">
        <f t="shared" si="65"/>
        <v>Pneumatic Pumps</v>
      </c>
      <c r="B773" s="226" t="str">
        <f>VLOOKUP(D773,fips_xref!$A$5:$C$286,2,FALSE)</f>
        <v>BUTTE, SD_Non-Tribal</v>
      </c>
      <c r="C773" s="227" t="str">
        <f t="shared" si="68"/>
        <v>46</v>
      </c>
      <c r="D773" s="228" t="str">
        <f t="shared" si="67"/>
        <v>4601902</v>
      </c>
      <c r="E773" s="226" t="str">
        <f t="shared" si="66"/>
        <v>2310003200</v>
      </c>
      <c r="F773" s="226" t="str">
        <f>VLOOKUP(E773,SCC_xref!$A$6:$B$39,2,FALSE)</f>
        <v>Pneumatic pumps</v>
      </c>
      <c r="G773" s="229">
        <v>0</v>
      </c>
      <c r="H773" s="229">
        <v>0</v>
      </c>
      <c r="I773" s="229">
        <v>0</v>
      </c>
      <c r="J773" s="229">
        <v>0</v>
      </c>
      <c r="K773" s="229">
        <v>0</v>
      </c>
      <c r="M773" s="175"/>
    </row>
    <row r="774" spans="1:14" s="32" customFormat="1" x14ac:dyDescent="0.2">
      <c r="A774" s="32" t="s">
        <v>15683</v>
      </c>
      <c r="B774" s="33" t="str">
        <f>VLOOKUP(D774,fips_xref!$A$5:$C$286,2,FALSE)</f>
        <v>CARTER, MT</v>
      </c>
      <c r="C774" s="34" t="str">
        <f t="shared" si="60"/>
        <v>30</v>
      </c>
      <c r="D774" s="202">
        <f>fips_xref!A5</f>
        <v>30011</v>
      </c>
      <c r="E774" s="32" t="str">
        <f>SCC_xref!$A$8</f>
        <v>2310000230</v>
      </c>
      <c r="F774" s="32" t="str">
        <f>VLOOKUP(E774,SCC_xref!$A$6:$B$39,2,FALSE)</f>
        <v>Workover rigs</v>
      </c>
      <c r="G774" s="64">
        <v>0.2906753160352859</v>
      </c>
      <c r="H774" s="64">
        <v>4.5912166167773411E-2</v>
      </c>
      <c r="I774" s="64">
        <v>0.18167207252205367</v>
      </c>
      <c r="J774" s="64">
        <v>4.1201218818482585E-3</v>
      </c>
      <c r="K774" s="64">
        <v>3.9140062365223903E-2</v>
      </c>
      <c r="M774" s="175"/>
      <c r="N774" s="176"/>
    </row>
    <row r="775" spans="1:14" s="32" customFormat="1" x14ac:dyDescent="0.2">
      <c r="A775" s="32" t="s">
        <v>15683</v>
      </c>
      <c r="B775" s="33" t="str">
        <f>VLOOKUP(D775,fips_xref!$A$5:$C$286,2,FALSE)</f>
        <v>CUSTER, MT</v>
      </c>
      <c r="C775" s="34" t="str">
        <f t="shared" ref="C775:C803" si="69">LEFT(D775,2)</f>
        <v>30</v>
      </c>
      <c r="D775" s="202">
        <f>fips_xref!A6</f>
        <v>30017</v>
      </c>
      <c r="E775" s="32" t="str">
        <f>SCC_xref!$A$8</f>
        <v>2310000230</v>
      </c>
      <c r="F775" s="32" t="str">
        <f>VLOOKUP(E775,SCC_xref!$A$6:$B$39,2,FALSE)</f>
        <v>Workover rigs</v>
      </c>
      <c r="G775" s="64">
        <v>4.8445886005880984E-2</v>
      </c>
      <c r="H775" s="64">
        <v>7.6520276946289026E-3</v>
      </c>
      <c r="I775" s="64">
        <v>3.0278678753675615E-2</v>
      </c>
      <c r="J775" s="64">
        <v>6.8668698030804312E-4</v>
      </c>
      <c r="K775" s="64">
        <v>6.5233437275373177E-3</v>
      </c>
      <c r="M775" s="175"/>
      <c r="N775" s="176"/>
    </row>
    <row r="776" spans="1:14" s="32" customFormat="1" x14ac:dyDescent="0.2">
      <c r="A776" s="32" t="s">
        <v>15683</v>
      </c>
      <c r="B776" s="33" t="str">
        <f>VLOOKUP(D776,fips_xref!$A$5:$C$286,2,FALSE)</f>
        <v>DANIELS, MT</v>
      </c>
      <c r="C776" s="34" t="str">
        <f t="shared" si="69"/>
        <v>30</v>
      </c>
      <c r="D776" s="202">
        <f>fips_xref!A7</f>
        <v>30019</v>
      </c>
      <c r="E776" s="32" t="str">
        <f>SCC_xref!$A$8</f>
        <v>2310000230</v>
      </c>
      <c r="F776" s="32" t="str">
        <f>VLOOKUP(E776,SCC_xref!$A$6:$B$39,2,FALSE)</f>
        <v>Workover rigs</v>
      </c>
      <c r="G776" s="64">
        <v>4.8445886005880984E-2</v>
      </c>
      <c r="H776" s="64">
        <v>7.6520276946289026E-3</v>
      </c>
      <c r="I776" s="64">
        <v>3.0278678753675615E-2</v>
      </c>
      <c r="J776" s="64">
        <v>6.8668698030804312E-4</v>
      </c>
      <c r="K776" s="64">
        <v>6.5233437275373177E-3</v>
      </c>
      <c r="M776" s="175"/>
      <c r="N776" s="176"/>
    </row>
    <row r="777" spans="1:14" s="32" customFormat="1" x14ac:dyDescent="0.2">
      <c r="A777" s="32" t="s">
        <v>15683</v>
      </c>
      <c r="B777" s="33" t="str">
        <f>VLOOKUP(D777,fips_xref!$A$5:$C$286,2,FALSE)</f>
        <v>DAWSON, MT</v>
      </c>
      <c r="C777" s="34" t="str">
        <f t="shared" si="69"/>
        <v>30</v>
      </c>
      <c r="D777" s="202">
        <f>fips_xref!A8</f>
        <v>30021</v>
      </c>
      <c r="E777" s="32" t="str">
        <f>SCC_xref!$A$8</f>
        <v>2310000230</v>
      </c>
      <c r="F777" s="32" t="str">
        <f>VLOOKUP(E777,SCC_xref!$A$6:$B$39,2,FALSE)</f>
        <v>Workover rigs</v>
      </c>
      <c r="G777" s="64">
        <v>1.0335122347921277</v>
      </c>
      <c r="H777" s="64">
        <v>0.16324325748541657</v>
      </c>
      <c r="I777" s="64">
        <v>0.64594514674507975</v>
      </c>
      <c r="J777" s="64">
        <v>1.4649322246571585E-2</v>
      </c>
      <c r="K777" s="64">
        <v>0.13916466618746276</v>
      </c>
      <c r="M777" s="175"/>
      <c r="N777" s="176"/>
    </row>
    <row r="778" spans="1:14" s="32" customFormat="1" x14ac:dyDescent="0.2">
      <c r="A778" s="32" t="s">
        <v>15683</v>
      </c>
      <c r="B778" s="33" t="str">
        <f>VLOOKUP(D778,fips_xref!$A$5:$C$286,2,FALSE)</f>
        <v>FALLON, MT</v>
      </c>
      <c r="C778" s="34" t="str">
        <f t="shared" si="69"/>
        <v>30</v>
      </c>
      <c r="D778" s="202">
        <f>fips_xref!A9</f>
        <v>30025</v>
      </c>
      <c r="E778" s="32" t="str">
        <f>SCC_xref!$A$8</f>
        <v>2310000230</v>
      </c>
      <c r="F778" s="32" t="str">
        <f>VLOOKUP(E778,SCC_xref!$A$6:$B$39,2,FALSE)</f>
        <v>Workover rigs</v>
      </c>
      <c r="G778" s="64">
        <v>22.688823279420927</v>
      </c>
      <c r="H778" s="64">
        <v>3.5836996369845355</v>
      </c>
      <c r="I778" s="64">
        <v>14.180514549638078</v>
      </c>
      <c r="J778" s="64">
        <v>0.32159840244426685</v>
      </c>
      <c r="K778" s="64">
        <v>3.0550993123966435</v>
      </c>
      <c r="M778" s="175"/>
      <c r="N778" s="176"/>
    </row>
    <row r="779" spans="1:14" s="32" customFormat="1" x14ac:dyDescent="0.2">
      <c r="A779" s="32" t="s">
        <v>15683</v>
      </c>
      <c r="B779" s="33" t="str">
        <f>VLOOKUP(D779,fips_xref!$A$5:$C$286,2,FALSE)</f>
        <v>GARFIELD, MT</v>
      </c>
      <c r="C779" s="34" t="str">
        <f t="shared" si="69"/>
        <v>30</v>
      </c>
      <c r="D779" s="202">
        <f>fips_xref!A10</f>
        <v>30033</v>
      </c>
      <c r="E779" s="32" t="str">
        <f>SCC_xref!$A$8</f>
        <v>2310000230</v>
      </c>
      <c r="F779" s="32" t="str">
        <f>VLOOKUP(E779,SCC_xref!$A$6:$B$39,2,FALSE)</f>
        <v>Workover rigs</v>
      </c>
      <c r="G779" s="64">
        <v>0.19378354402352393</v>
      </c>
      <c r="H779" s="64">
        <v>3.060811077851561E-2</v>
      </c>
      <c r="I779" s="64">
        <v>0.12111471501470246</v>
      </c>
      <c r="J779" s="64">
        <v>2.7467479212321725E-3</v>
      </c>
      <c r="K779" s="64">
        <v>2.6093374910149271E-2</v>
      </c>
      <c r="M779" s="175"/>
      <c r="N779" s="176"/>
    </row>
    <row r="780" spans="1:14" s="32" customFormat="1" x14ac:dyDescent="0.2">
      <c r="A780" s="32" t="s">
        <v>15683</v>
      </c>
      <c r="B780" s="33" t="str">
        <f>VLOOKUP(D780,fips_xref!$A$5:$C$286,2,FALSE)</f>
        <v>MCCONE, MT</v>
      </c>
      <c r="C780" s="34" t="str">
        <f t="shared" si="69"/>
        <v>30</v>
      </c>
      <c r="D780" s="202">
        <f>fips_xref!A11</f>
        <v>30055</v>
      </c>
      <c r="E780" s="32" t="str">
        <f>SCC_xref!$A$8</f>
        <v>2310000230</v>
      </c>
      <c r="F780" s="32" t="str">
        <f>VLOOKUP(E780,SCC_xref!$A$6:$B$39,2,FALSE)</f>
        <v>Workover rigs</v>
      </c>
      <c r="G780" s="64">
        <v>8.0743143343134968E-2</v>
      </c>
      <c r="H780" s="64">
        <v>1.275337949104817E-2</v>
      </c>
      <c r="I780" s="64">
        <v>5.0464464589459357E-2</v>
      </c>
      <c r="J780" s="64">
        <v>1.1444783005134052E-3</v>
      </c>
      <c r="K780" s="64">
        <v>1.0872239545895529E-2</v>
      </c>
      <c r="M780" s="175"/>
      <c r="N780" s="176"/>
    </row>
    <row r="781" spans="1:14" s="32" customFormat="1" x14ac:dyDescent="0.2">
      <c r="A781" s="32" t="s">
        <v>15683</v>
      </c>
      <c r="B781" s="33" t="str">
        <f>VLOOKUP(D781,fips_xref!$A$5:$C$286,2,FALSE)</f>
        <v>PRAIRIE, MT</v>
      </c>
      <c r="C781" s="34" t="str">
        <f t="shared" si="69"/>
        <v>30</v>
      </c>
      <c r="D781" s="202">
        <f>fips_xref!A12</f>
        <v>30079</v>
      </c>
      <c r="E781" s="32" t="str">
        <f>SCC_xref!$A$8</f>
        <v>2310000230</v>
      </c>
      <c r="F781" s="32" t="str">
        <f>VLOOKUP(E781,SCC_xref!$A$6:$B$39,2,FALSE)</f>
        <v>Workover rigs</v>
      </c>
      <c r="G781" s="64">
        <v>0.20993217269215095</v>
      </c>
      <c r="H781" s="64">
        <v>3.3158786676725241E-2</v>
      </c>
      <c r="I781" s="64">
        <v>0.13120760793259434</v>
      </c>
      <c r="J781" s="64">
        <v>2.9756435813348536E-3</v>
      </c>
      <c r="K781" s="64">
        <v>2.8267822819328377E-2</v>
      </c>
      <c r="M781" s="175"/>
      <c r="N781" s="176"/>
    </row>
    <row r="782" spans="1:14" s="32" customFormat="1" x14ac:dyDescent="0.2">
      <c r="A782" s="32" t="s">
        <v>15683</v>
      </c>
      <c r="B782" s="33" t="str">
        <f>VLOOKUP(D782,fips_xref!$A$5:$C$286,2,FALSE)</f>
        <v>RICHLAND, MT</v>
      </c>
      <c r="C782" s="34" t="str">
        <f t="shared" si="69"/>
        <v>30</v>
      </c>
      <c r="D782" s="202">
        <f>fips_xref!A13</f>
        <v>30083</v>
      </c>
      <c r="E782" s="32" t="str">
        <f>SCC_xref!$A$8</f>
        <v>2310000230</v>
      </c>
      <c r="F782" s="32" t="str">
        <f>VLOOKUP(E782,SCC_xref!$A$6:$B$39,2,FALSE)</f>
        <v>Workover rigs</v>
      </c>
      <c r="G782" s="64">
        <v>15.163562319840748</v>
      </c>
      <c r="H782" s="64">
        <v>2.3950846684188463</v>
      </c>
      <c r="I782" s="64">
        <v>9.477226449900467</v>
      </c>
      <c r="J782" s="64">
        <v>0.21493302483641749</v>
      </c>
      <c r="K782" s="64">
        <v>2.0418065867191806</v>
      </c>
      <c r="M782" s="175"/>
      <c r="N782" s="176"/>
    </row>
    <row r="783" spans="1:14" s="32" customFormat="1" x14ac:dyDescent="0.2">
      <c r="A783" s="32" t="s">
        <v>15683</v>
      </c>
      <c r="B783" s="33" t="str">
        <f>VLOOKUP(D783,fips_xref!$A$5:$C$286,2,FALSE)</f>
        <v>ROOSEVELT, MT</v>
      </c>
      <c r="C783" s="34" t="str">
        <f t="shared" si="69"/>
        <v>30</v>
      </c>
      <c r="D783" s="202">
        <f>fips_xref!A14</f>
        <v>30085</v>
      </c>
      <c r="E783" s="32" t="str">
        <f>SCC_xref!$A$8</f>
        <v>2310000230</v>
      </c>
      <c r="F783" s="32" t="str">
        <f>VLOOKUP(E783,SCC_xref!$A$6:$B$39,2,FALSE)</f>
        <v>Workover rigs</v>
      </c>
      <c r="G783" s="64">
        <v>2.9067531603528591</v>
      </c>
      <c r="H783" s="64">
        <v>0.45912166167773416</v>
      </c>
      <c r="I783" s="64">
        <v>1.8167207252205368</v>
      </c>
      <c r="J783" s="64">
        <v>4.1201218818482585E-2</v>
      </c>
      <c r="K783" s="64">
        <v>0.3914006236522391</v>
      </c>
      <c r="M783" s="175"/>
      <c r="N783" s="176"/>
    </row>
    <row r="784" spans="1:14" s="32" customFormat="1" x14ac:dyDescent="0.2">
      <c r="A784" s="32" t="s">
        <v>15683</v>
      </c>
      <c r="B784" s="33" t="str">
        <f>VLOOKUP(D784,fips_xref!$A$5:$C$286,2,FALSE)</f>
        <v>SHERIDAN, MT</v>
      </c>
      <c r="C784" s="34" t="str">
        <f t="shared" si="69"/>
        <v>30</v>
      </c>
      <c r="D784" s="202">
        <f>fips_xref!A15</f>
        <v>30091</v>
      </c>
      <c r="E784" s="32" t="str">
        <f>SCC_xref!$A$8</f>
        <v>2310000230</v>
      </c>
      <c r="F784" s="32" t="str">
        <f>VLOOKUP(E784,SCC_xref!$A$6:$B$39,2,FALSE)</f>
        <v>Workover rigs</v>
      </c>
      <c r="G784" s="64">
        <v>3.4235092777489231</v>
      </c>
      <c r="H784" s="64">
        <v>0.54074329042044245</v>
      </c>
      <c r="I784" s="64">
        <v>2.1396932985930768</v>
      </c>
      <c r="J784" s="64">
        <v>4.8525879941768379E-2</v>
      </c>
      <c r="K784" s="64">
        <v>0.46098295674597051</v>
      </c>
      <c r="M784" s="175"/>
      <c r="N784" s="176"/>
    </row>
    <row r="785" spans="1:14" s="32" customFormat="1" x14ac:dyDescent="0.2">
      <c r="A785" s="32" t="s">
        <v>15683</v>
      </c>
      <c r="B785" s="33" t="str">
        <f>VLOOKUP(D785,fips_xref!$A$5:$C$286,2,FALSE)</f>
        <v>VALLEY, MT</v>
      </c>
      <c r="C785" s="34" t="str">
        <f t="shared" si="69"/>
        <v>30</v>
      </c>
      <c r="D785" s="202">
        <f>fips_xref!A16</f>
        <v>30105</v>
      </c>
      <c r="E785" s="32" t="str">
        <f>SCC_xref!$A$8</f>
        <v>2310000230</v>
      </c>
      <c r="F785" s="32" t="str">
        <f>VLOOKUP(E785,SCC_xref!$A$6:$B$39,2,FALSE)</f>
        <v>Workover rigs</v>
      </c>
      <c r="G785" s="64">
        <v>2.8744559030156052</v>
      </c>
      <c r="H785" s="64">
        <v>0.45402030988131487</v>
      </c>
      <c r="I785" s="64">
        <v>1.7965349393847532</v>
      </c>
      <c r="J785" s="64">
        <v>4.0743427498277224E-2</v>
      </c>
      <c r="K785" s="64">
        <v>0.38705172783388087</v>
      </c>
      <c r="M785" s="175"/>
      <c r="N785" s="176"/>
    </row>
    <row r="786" spans="1:14" s="32" customFormat="1" x14ac:dyDescent="0.2">
      <c r="A786" s="32" t="s">
        <v>15683</v>
      </c>
      <c r="B786" s="33" t="str">
        <f>VLOOKUP(D786,fips_xref!$A$5:$C$286,2,FALSE)</f>
        <v>WIBAUX, MT</v>
      </c>
      <c r="C786" s="34" t="str">
        <f t="shared" si="69"/>
        <v>30</v>
      </c>
      <c r="D786" s="202">
        <f>fips_xref!A17</f>
        <v>30109</v>
      </c>
      <c r="E786" s="32" t="str">
        <f>SCC_xref!$A$8</f>
        <v>2310000230</v>
      </c>
      <c r="F786" s="32" t="str">
        <f>VLOOKUP(E786,SCC_xref!$A$6:$B$39,2,FALSE)</f>
        <v>Workover rigs</v>
      </c>
      <c r="G786" s="64">
        <v>1.9539840689038666</v>
      </c>
      <c r="H786" s="64">
        <v>0.30863178368336575</v>
      </c>
      <c r="I786" s="64">
        <v>1.2212400430649164</v>
      </c>
      <c r="J786" s="64">
        <v>2.7696374872424406E-2</v>
      </c>
      <c r="K786" s="64">
        <v>0.26310819701067184</v>
      </c>
      <c r="M786" s="175"/>
      <c r="N786" s="176"/>
    </row>
    <row r="787" spans="1:14" s="32" customFormat="1" x14ac:dyDescent="0.2">
      <c r="A787" s="32" t="s">
        <v>15683</v>
      </c>
      <c r="B787" s="33" t="str">
        <f>VLOOKUP(D787,fips_xref!$A$5:$C$286,2,FALSE)</f>
        <v>BILLINGS, ND</v>
      </c>
      <c r="C787" s="34" t="str">
        <f t="shared" si="69"/>
        <v>38</v>
      </c>
      <c r="D787" s="202">
        <f>fips_xref!A18</f>
        <v>38007</v>
      </c>
      <c r="E787" s="32" t="str">
        <f>SCC_xref!$A$8</f>
        <v>2310000230</v>
      </c>
      <c r="F787" s="32" t="str">
        <f>VLOOKUP(E787,SCC_xref!$A$6:$B$39,2,FALSE)</f>
        <v>Workover rigs</v>
      </c>
      <c r="G787" s="64">
        <v>7.3960719302311642</v>
      </c>
      <c r="H787" s="64">
        <v>1.1682095613800125</v>
      </c>
      <c r="I787" s="64">
        <v>4.6225449563944769</v>
      </c>
      <c r="J787" s="64">
        <v>0.10483421232702791</v>
      </c>
      <c r="K787" s="64">
        <v>0.99589714240403049</v>
      </c>
      <c r="M787" s="175"/>
      <c r="N787" s="176"/>
    </row>
    <row r="788" spans="1:14" s="32" customFormat="1" x14ac:dyDescent="0.2">
      <c r="A788" s="32" t="s">
        <v>15683</v>
      </c>
      <c r="B788" s="33" t="str">
        <f>VLOOKUP(D788,fips_xref!$A$5:$C$286,2,FALSE)</f>
        <v>BOTTINEAU, ND</v>
      </c>
      <c r="C788" s="34" t="str">
        <f t="shared" si="69"/>
        <v>38</v>
      </c>
      <c r="D788" s="202">
        <f>fips_xref!A19</f>
        <v>38009</v>
      </c>
      <c r="E788" s="32" t="str">
        <f>SCC_xref!$A$8</f>
        <v>2310000230</v>
      </c>
      <c r="F788" s="32" t="str">
        <f>VLOOKUP(E788,SCC_xref!$A$6:$B$39,2,FALSE)</f>
        <v>Workover rigs</v>
      </c>
      <c r="G788" s="64">
        <v>8.4457327936919189</v>
      </c>
      <c r="H788" s="64">
        <v>1.3340034947636388</v>
      </c>
      <c r="I788" s="64">
        <v>5.2785829960574491</v>
      </c>
      <c r="J788" s="64">
        <v>0.11971243023370219</v>
      </c>
      <c r="K788" s="64">
        <v>1.1372362565006726</v>
      </c>
      <c r="M788" s="175"/>
      <c r="N788" s="176"/>
    </row>
    <row r="789" spans="1:14" s="32" customFormat="1" x14ac:dyDescent="0.2">
      <c r="A789" s="32" t="s">
        <v>15683</v>
      </c>
      <c r="B789" s="33" t="str">
        <f>VLOOKUP(D789,fips_xref!$A$5:$C$286,2,FALSE)</f>
        <v>BOWMAN, ND</v>
      </c>
      <c r="C789" s="34" t="str">
        <f t="shared" si="69"/>
        <v>38</v>
      </c>
      <c r="D789" s="202">
        <f>fips_xref!A20</f>
        <v>38011</v>
      </c>
      <c r="E789" s="32" t="str">
        <f>SCC_xref!$A$8</f>
        <v>2310000230</v>
      </c>
      <c r="F789" s="32" t="str">
        <f>VLOOKUP(E789,SCC_xref!$A$6:$B$39,2,FALSE)</f>
        <v>Workover rigs</v>
      </c>
      <c r="G789" s="64">
        <v>8.9463402824193565</v>
      </c>
      <c r="H789" s="64">
        <v>1.4130744476081374</v>
      </c>
      <c r="I789" s="64">
        <v>5.5914626765120969</v>
      </c>
      <c r="J789" s="64">
        <v>0.12680819569688531</v>
      </c>
      <c r="K789" s="64">
        <v>1.2046441416852247</v>
      </c>
      <c r="M789" s="175"/>
      <c r="N789" s="176"/>
    </row>
    <row r="790" spans="1:14" s="32" customFormat="1" x14ac:dyDescent="0.2">
      <c r="A790" s="32" t="s">
        <v>15683</v>
      </c>
      <c r="B790" s="33" t="str">
        <f>VLOOKUP(D790,fips_xref!$A$5:$C$286,2,FALSE)</f>
        <v>BURKE, ND</v>
      </c>
      <c r="C790" s="34" t="str">
        <f t="shared" si="69"/>
        <v>38</v>
      </c>
      <c r="D790" s="202">
        <f>fips_xref!A21</f>
        <v>38013</v>
      </c>
      <c r="E790" s="32" t="str">
        <f>SCC_xref!$A$8</f>
        <v>2310000230</v>
      </c>
      <c r="F790" s="32" t="str">
        <f>VLOOKUP(E790,SCC_xref!$A$6:$B$39,2,FALSE)</f>
        <v>Workover rigs</v>
      </c>
      <c r="G790" s="64">
        <v>6.0557357507351233</v>
      </c>
      <c r="H790" s="64">
        <v>0.95650346182861279</v>
      </c>
      <c r="I790" s="64">
        <v>3.7848348442094517</v>
      </c>
      <c r="J790" s="64">
        <v>8.5835872538505387E-2</v>
      </c>
      <c r="K790" s="64">
        <v>0.81541796594216476</v>
      </c>
      <c r="M790" s="175"/>
      <c r="N790" s="176"/>
    </row>
    <row r="791" spans="1:14" s="32" customFormat="1" x14ac:dyDescent="0.2">
      <c r="A791" s="32" t="s">
        <v>15683</v>
      </c>
      <c r="B791" s="33" t="str">
        <f>VLOOKUP(D791,fips_xref!$A$5:$C$286,2,FALSE)</f>
        <v>DIVIDE, ND</v>
      </c>
      <c r="C791" s="34" t="str">
        <f t="shared" si="69"/>
        <v>38</v>
      </c>
      <c r="D791" s="202">
        <f>fips_xref!A22</f>
        <v>38023</v>
      </c>
      <c r="E791" s="32" t="str">
        <f>SCC_xref!$A$8</f>
        <v>2310000230</v>
      </c>
      <c r="F791" s="32" t="str">
        <f>VLOOKUP(E791,SCC_xref!$A$6:$B$39,2,FALSE)</f>
        <v>Workover rigs</v>
      </c>
      <c r="G791" s="64">
        <v>2.3092538996136605</v>
      </c>
      <c r="H791" s="64">
        <v>0.36474665344397766</v>
      </c>
      <c r="I791" s="64">
        <v>1.4432836872585377</v>
      </c>
      <c r="J791" s="64">
        <v>3.2732079394683387E-2</v>
      </c>
      <c r="K791" s="64">
        <v>0.31094605101261213</v>
      </c>
      <c r="M791" s="175"/>
      <c r="N791" s="176"/>
    </row>
    <row r="792" spans="1:14" s="32" customFormat="1" x14ac:dyDescent="0.2">
      <c r="A792" s="32" t="s">
        <v>15683</v>
      </c>
      <c r="B792" s="33" t="str">
        <f>VLOOKUP(D792,fips_xref!$A$5:$C$286,2,FALSE)</f>
        <v>DUNN, ND</v>
      </c>
      <c r="C792" s="34" t="str">
        <f t="shared" si="69"/>
        <v>38</v>
      </c>
      <c r="D792" s="202">
        <f>fips_xref!A23</f>
        <v>38025</v>
      </c>
      <c r="E792" s="32" t="str">
        <f>SCC_xref!$A$8</f>
        <v>2310000230</v>
      </c>
      <c r="F792" s="32" t="str">
        <f>VLOOKUP(E792,SCC_xref!$A$6:$B$39,2,FALSE)</f>
        <v>Workover rigs</v>
      </c>
      <c r="G792" s="64">
        <v>6.2172220374213927</v>
      </c>
      <c r="H792" s="64">
        <v>0.9820102208107091</v>
      </c>
      <c r="I792" s="64">
        <v>3.8857637733883701</v>
      </c>
      <c r="J792" s="64">
        <v>8.8124829139532193E-2</v>
      </c>
      <c r="K792" s="64">
        <v>0.83716244503395576</v>
      </c>
      <c r="M792" s="175"/>
      <c r="N792" s="176"/>
    </row>
    <row r="793" spans="1:14" s="32" customFormat="1" x14ac:dyDescent="0.2">
      <c r="A793" s="32" t="s">
        <v>15683</v>
      </c>
      <c r="B793" s="33" t="str">
        <f>VLOOKUP(D793,fips_xref!$A$5:$C$286,2,FALSE)</f>
        <v>GOLDEN VALLEY, ND</v>
      </c>
      <c r="C793" s="34" t="str">
        <f t="shared" si="69"/>
        <v>38</v>
      </c>
      <c r="D793" s="202">
        <f>fips_xref!A24</f>
        <v>38033</v>
      </c>
      <c r="E793" s="32" t="str">
        <f>SCC_xref!$A$8</f>
        <v>2310000230</v>
      </c>
      <c r="F793" s="32" t="str">
        <f>VLOOKUP(E793,SCC_xref!$A$6:$B$39,2,FALSE)</f>
        <v>Workover rigs</v>
      </c>
      <c r="G793" s="64">
        <v>1.0173636061235007</v>
      </c>
      <c r="H793" s="64">
        <v>0.16069258158720695</v>
      </c>
      <c r="I793" s="64">
        <v>0.63585225382718791</v>
      </c>
      <c r="J793" s="64">
        <v>1.4420426586468905E-2</v>
      </c>
      <c r="K793" s="64">
        <v>0.13699021827828367</v>
      </c>
      <c r="M793" s="175"/>
      <c r="N793" s="176"/>
    </row>
    <row r="794" spans="1:14" s="32" customFormat="1" x14ac:dyDescent="0.2">
      <c r="A794" s="32" t="s">
        <v>15683</v>
      </c>
      <c r="B794" s="33" t="str">
        <f>VLOOKUP(D794,fips_xref!$A$5:$C$286,2,FALSE)</f>
        <v>MC HENRY, ND</v>
      </c>
      <c r="C794" s="34" t="str">
        <f t="shared" si="69"/>
        <v>38</v>
      </c>
      <c r="D794" s="202">
        <f>fips_xref!A25</f>
        <v>38049</v>
      </c>
      <c r="E794" s="32" t="str">
        <f>SCC_xref!$A$8</f>
        <v>2310000230</v>
      </c>
      <c r="F794" s="32" t="str">
        <f>VLOOKUP(E794,SCC_xref!$A$6:$B$39,2,FALSE)</f>
        <v>Workover rigs</v>
      </c>
      <c r="G794" s="64">
        <v>0.27452668736665892</v>
      </c>
      <c r="H794" s="64">
        <v>4.3361490269563784E-2</v>
      </c>
      <c r="I794" s="64">
        <v>0.17157917960416183</v>
      </c>
      <c r="J794" s="64">
        <v>3.8912262217455779E-3</v>
      </c>
      <c r="K794" s="64">
        <v>3.69656144560448E-2</v>
      </c>
      <c r="M794" s="175"/>
      <c r="N794" s="176"/>
    </row>
    <row r="795" spans="1:14" s="32" customFormat="1" x14ac:dyDescent="0.2">
      <c r="A795" s="32" t="s">
        <v>15683</v>
      </c>
      <c r="B795" s="33" t="str">
        <f>VLOOKUP(D795,fips_xref!$A$5:$C$286,2,FALSE)</f>
        <v>MCKENZIE, ND</v>
      </c>
      <c r="C795" s="34" t="str">
        <f t="shared" si="69"/>
        <v>38</v>
      </c>
      <c r="D795" s="202">
        <f>fips_xref!A26</f>
        <v>38053</v>
      </c>
      <c r="E795" s="32" t="str">
        <f>SCC_xref!$A$8</f>
        <v>2310000230</v>
      </c>
      <c r="F795" s="32" t="str">
        <f>VLOOKUP(E795,SCC_xref!$A$6:$B$39,2,FALSE)</f>
        <v>Workover rigs</v>
      </c>
      <c r="G795" s="64">
        <v>14.017009684368233</v>
      </c>
      <c r="H795" s="64">
        <v>2.2139866796459624</v>
      </c>
      <c r="I795" s="64">
        <v>8.7606310527301439</v>
      </c>
      <c r="J795" s="64">
        <v>0.19868143296912716</v>
      </c>
      <c r="K795" s="64">
        <v>1.887420785167464</v>
      </c>
      <c r="M795" s="175"/>
      <c r="N795" s="176"/>
    </row>
    <row r="796" spans="1:14" s="32" customFormat="1" x14ac:dyDescent="0.2">
      <c r="A796" s="32" t="s">
        <v>15683</v>
      </c>
      <c r="B796" s="33" t="str">
        <f>VLOOKUP(D796,fips_xref!$A$5:$C$286,2,FALSE)</f>
        <v>MCLEAN, ND</v>
      </c>
      <c r="C796" s="34" t="str">
        <f t="shared" si="69"/>
        <v>38</v>
      </c>
      <c r="D796" s="202">
        <f>fips_xref!A27</f>
        <v>38055</v>
      </c>
      <c r="E796" s="32" t="str">
        <f>SCC_xref!$A$8</f>
        <v>2310000230</v>
      </c>
      <c r="F796" s="32" t="str">
        <f>VLOOKUP(E796,SCC_xref!$A$6:$B$39,2,FALSE)</f>
        <v>Workover rigs</v>
      </c>
      <c r="G796" s="64">
        <v>0.27452668736665892</v>
      </c>
      <c r="H796" s="64">
        <v>4.3361490269563784E-2</v>
      </c>
      <c r="I796" s="64">
        <v>0.17157917960416183</v>
      </c>
      <c r="J796" s="64">
        <v>3.8912262217455779E-3</v>
      </c>
      <c r="K796" s="64">
        <v>3.69656144560448E-2</v>
      </c>
      <c r="M796" s="175"/>
      <c r="N796" s="176"/>
    </row>
    <row r="797" spans="1:14" s="32" customFormat="1" x14ac:dyDescent="0.2">
      <c r="A797" s="32" t="s">
        <v>15683</v>
      </c>
      <c r="B797" s="33" t="str">
        <f>VLOOKUP(D797,fips_xref!$A$5:$C$286,2,FALSE)</f>
        <v>MERCER, ND</v>
      </c>
      <c r="C797" s="34" t="str">
        <f t="shared" si="69"/>
        <v>38</v>
      </c>
      <c r="D797" s="202">
        <f>fips_xref!A28</f>
        <v>38057</v>
      </c>
      <c r="E797" s="32" t="str">
        <f>SCC_xref!$A$8</f>
        <v>2310000230</v>
      </c>
      <c r="F797" s="32" t="str">
        <f>VLOOKUP(E797,SCC_xref!$A$6:$B$39,2,FALSE)</f>
        <v>Workover rigs</v>
      </c>
      <c r="G797" s="64">
        <v>1.6148628668626996E-2</v>
      </c>
      <c r="H797" s="64">
        <v>2.5506758982096339E-3</v>
      </c>
      <c r="I797" s="64">
        <v>1.0092892917891871E-2</v>
      </c>
      <c r="J797" s="64">
        <v>2.2889566010268102E-4</v>
      </c>
      <c r="K797" s="64">
        <v>2.1744479091791056E-3</v>
      </c>
      <c r="M797" s="175"/>
      <c r="N797" s="176"/>
    </row>
    <row r="798" spans="1:14" s="32" customFormat="1" x14ac:dyDescent="0.2">
      <c r="A798" s="32" t="s">
        <v>15683</v>
      </c>
      <c r="B798" s="33" t="str">
        <f>VLOOKUP(D798,fips_xref!$A$5:$C$286,2,FALSE)</f>
        <v>MOUNTRAIL, ND</v>
      </c>
      <c r="C798" s="34" t="str">
        <f t="shared" si="69"/>
        <v>38</v>
      </c>
      <c r="D798" s="202">
        <f>fips_xref!A29</f>
        <v>38061</v>
      </c>
      <c r="E798" s="32" t="str">
        <f>SCC_xref!$A$8</f>
        <v>2310000230</v>
      </c>
      <c r="F798" s="32" t="str">
        <f>VLOOKUP(E798,SCC_xref!$A$6:$B$39,2,FALSE)</f>
        <v>Workover rigs</v>
      </c>
      <c r="G798" s="64">
        <v>8.2358006209997683</v>
      </c>
      <c r="H798" s="64">
        <v>1.3008447080869134</v>
      </c>
      <c r="I798" s="64">
        <v>5.1473753881248543</v>
      </c>
      <c r="J798" s="64">
        <v>0.11673678665236732</v>
      </c>
      <c r="K798" s="64">
        <v>1.1089684336813439</v>
      </c>
      <c r="M798" s="175"/>
      <c r="N798" s="176"/>
    </row>
    <row r="799" spans="1:14" s="32" customFormat="1" x14ac:dyDescent="0.2">
      <c r="A799" s="32" t="s">
        <v>15683</v>
      </c>
      <c r="B799" s="33" t="str">
        <f>VLOOKUP(D799,fips_xref!$A$5:$C$286,2,FALSE)</f>
        <v>RENVILLE, ND</v>
      </c>
      <c r="C799" s="34" t="str">
        <f t="shared" si="69"/>
        <v>38</v>
      </c>
      <c r="D799" s="202">
        <f>fips_xref!A30</f>
        <v>38075</v>
      </c>
      <c r="E799" s="32" t="str">
        <f>SCC_xref!$A$8</f>
        <v>2310000230</v>
      </c>
      <c r="F799" s="32" t="str">
        <f>VLOOKUP(E799,SCC_xref!$A$6:$B$39,2,FALSE)</f>
        <v>Workover rigs</v>
      </c>
      <c r="G799" s="64">
        <v>4.6992509425704556</v>
      </c>
      <c r="H799" s="64">
        <v>0.7422466863790036</v>
      </c>
      <c r="I799" s="64">
        <v>2.9370318391065346</v>
      </c>
      <c r="J799" s="64">
        <v>6.6608637089880185E-2</v>
      </c>
      <c r="K799" s="64">
        <v>0.63276434157111983</v>
      </c>
      <c r="M799" s="175"/>
      <c r="N799" s="176"/>
    </row>
    <row r="800" spans="1:14" s="32" customFormat="1" x14ac:dyDescent="0.2">
      <c r="A800" s="32" t="s">
        <v>15683</v>
      </c>
      <c r="B800" s="33" t="str">
        <f>VLOOKUP(D800,fips_xref!$A$5:$C$286,2,FALSE)</f>
        <v>SLOPE, ND</v>
      </c>
      <c r="C800" s="34" t="str">
        <f t="shared" si="69"/>
        <v>38</v>
      </c>
      <c r="D800" s="202">
        <f>fips_xref!A31</f>
        <v>38087</v>
      </c>
      <c r="E800" s="32" t="str">
        <f>SCC_xref!$A$8</f>
        <v>2310000230</v>
      </c>
      <c r="F800" s="32" t="str">
        <f>VLOOKUP(E800,SCC_xref!$A$6:$B$39,2,FALSE)</f>
        <v>Workover rigs</v>
      </c>
      <c r="G800" s="64">
        <v>0.33912120204116691</v>
      </c>
      <c r="H800" s="64">
        <v>5.3564193862402319E-2</v>
      </c>
      <c r="I800" s="64">
        <v>0.21195075127572932</v>
      </c>
      <c r="J800" s="64">
        <v>4.8068088621563022E-3</v>
      </c>
      <c r="K800" s="64">
        <v>4.5663406092761226E-2</v>
      </c>
      <c r="M800" s="175"/>
      <c r="N800" s="176"/>
    </row>
    <row r="801" spans="1:14" s="32" customFormat="1" x14ac:dyDescent="0.2">
      <c r="A801" s="32" t="s">
        <v>15683</v>
      </c>
      <c r="B801" s="33" t="str">
        <f>VLOOKUP(D801,fips_xref!$A$5:$C$286,2,FALSE)</f>
        <v>STARK, ND</v>
      </c>
      <c r="C801" s="34" t="str">
        <f t="shared" si="69"/>
        <v>38</v>
      </c>
      <c r="D801" s="202">
        <f>fips_xref!A32</f>
        <v>38089</v>
      </c>
      <c r="E801" s="32" t="str">
        <f>SCC_xref!$A$8</f>
        <v>2310000230</v>
      </c>
      <c r="F801" s="32" t="str">
        <f>VLOOKUP(E801,SCC_xref!$A$6:$B$39,2,FALSE)</f>
        <v>Workover rigs</v>
      </c>
      <c r="G801" s="64">
        <v>1.1465526354725166</v>
      </c>
      <c r="H801" s="64">
        <v>0.18109798877288402</v>
      </c>
      <c r="I801" s="64">
        <v>0.71659539717032283</v>
      </c>
      <c r="J801" s="64">
        <v>1.6251591867290353E-2</v>
      </c>
      <c r="K801" s="64">
        <v>0.15438580155171652</v>
      </c>
      <c r="M801" s="175"/>
      <c r="N801" s="176"/>
    </row>
    <row r="802" spans="1:14" s="32" customFormat="1" x14ac:dyDescent="0.2">
      <c r="A802" s="32" t="s">
        <v>15683</v>
      </c>
      <c r="B802" s="33" t="str">
        <f>VLOOKUP(D802,fips_xref!$A$5:$C$286,2,FALSE)</f>
        <v>WARD, ND</v>
      </c>
      <c r="C802" s="34" t="str">
        <f t="shared" si="69"/>
        <v>38</v>
      </c>
      <c r="D802" s="202">
        <f>fips_xref!A33</f>
        <v>38101</v>
      </c>
      <c r="E802" s="32" t="str">
        <f>SCC_xref!$A$8</f>
        <v>2310000230</v>
      </c>
      <c r="F802" s="32" t="str">
        <f>VLOOKUP(E802,SCC_xref!$A$6:$B$39,2,FALSE)</f>
        <v>Workover rigs</v>
      </c>
      <c r="G802" s="64">
        <v>0.25837805869803193</v>
      </c>
      <c r="H802" s="64">
        <v>4.0810814371354143E-2</v>
      </c>
      <c r="I802" s="64">
        <v>0.16148628668626994</v>
      </c>
      <c r="J802" s="64">
        <v>3.6623305616428964E-3</v>
      </c>
      <c r="K802" s="64">
        <v>3.479116654686569E-2</v>
      </c>
      <c r="M802" s="175"/>
      <c r="N802" s="176"/>
    </row>
    <row r="803" spans="1:14" s="32" customFormat="1" x14ac:dyDescent="0.2">
      <c r="A803" s="32" t="s">
        <v>15683</v>
      </c>
      <c r="B803" s="33" t="str">
        <f>VLOOKUP(D803,fips_xref!$A$5:$C$286,2,FALSE)</f>
        <v>WILLIAMS, ND</v>
      </c>
      <c r="C803" s="34" t="str">
        <f t="shared" si="69"/>
        <v>38</v>
      </c>
      <c r="D803" s="202">
        <f>fips_xref!A34</f>
        <v>38105</v>
      </c>
      <c r="E803" s="32" t="str">
        <f>SCC_xref!$A$8</f>
        <v>2310000230</v>
      </c>
      <c r="F803" s="32" t="str">
        <f>VLOOKUP(E803,SCC_xref!$A$6:$B$39,2,FALSE)</f>
        <v>Workover rigs</v>
      </c>
      <c r="G803" s="64">
        <v>7.5414095882488068</v>
      </c>
      <c r="H803" s="64">
        <v>1.1911656444638992</v>
      </c>
      <c r="I803" s="64">
        <v>4.7133809926555035</v>
      </c>
      <c r="J803" s="64">
        <v>0.10689427326795205</v>
      </c>
      <c r="K803" s="64">
        <v>1.0154671735866425</v>
      </c>
      <c r="M803" s="175"/>
      <c r="N803" s="176"/>
    </row>
    <row r="804" spans="1:14" s="32" customFormat="1" x14ac:dyDescent="0.2">
      <c r="A804" s="32" t="s">
        <v>15683</v>
      </c>
      <c r="B804" s="33" t="str">
        <f>VLOOKUP(D804,fips_xref!$A$5:$C$286,2,FALSE)</f>
        <v>HARDING, SD</v>
      </c>
      <c r="C804" s="34" t="str">
        <f t="shared" ref="C804:C867" si="70">LEFT(D804,2)</f>
        <v>46</v>
      </c>
      <c r="D804" s="202">
        <f>fips_xref!A35</f>
        <v>46063</v>
      </c>
      <c r="E804" s="32" t="str">
        <f>SCC_xref!$A$8</f>
        <v>2310000230</v>
      </c>
      <c r="F804" s="32" t="str">
        <f>VLOOKUP(E804,SCC_xref!$A$6:$B$39,2,FALSE)</f>
        <v>Workover rigs</v>
      </c>
      <c r="G804" s="64">
        <v>3.4073606490802959</v>
      </c>
      <c r="H804" s="64">
        <v>0.53819261452223277</v>
      </c>
      <c r="I804" s="64">
        <v>2.1296004056751849</v>
      </c>
      <c r="J804" s="64">
        <v>4.8296984281665699E-2</v>
      </c>
      <c r="K804" s="64">
        <v>0.45880850883679136</v>
      </c>
      <c r="M804" s="175"/>
      <c r="N804" s="176"/>
    </row>
    <row r="805" spans="1:14" s="32" customFormat="1" x14ac:dyDescent="0.2">
      <c r="A805" s="32" t="s">
        <v>15683</v>
      </c>
      <c r="B805" s="33" t="str">
        <f>VLOOKUP(D805,fips_xref!$A$5:$C$286,2,FALSE)</f>
        <v>BUTTE, SD</v>
      </c>
      <c r="C805" s="34" t="str">
        <f t="shared" si="70"/>
        <v>46</v>
      </c>
      <c r="D805" s="202">
        <f>fips_xref!A36</f>
        <v>46019</v>
      </c>
      <c r="E805" s="32" t="str">
        <f>SCC_xref!$A$8</f>
        <v>2310000230</v>
      </c>
      <c r="F805" s="32" t="str">
        <f>VLOOKUP(E805,SCC_xref!$A$6:$B$39,2,FALSE)</f>
        <v>Workover rigs</v>
      </c>
      <c r="G805" s="64">
        <v>0</v>
      </c>
      <c r="H805" s="64">
        <v>0</v>
      </c>
      <c r="I805" s="64">
        <v>0</v>
      </c>
      <c r="J805" s="64">
        <v>0</v>
      </c>
      <c r="K805" s="64">
        <v>0</v>
      </c>
      <c r="M805" s="175"/>
      <c r="N805" s="176"/>
    </row>
    <row r="806" spans="1:14" x14ac:dyDescent="0.2">
      <c r="A806" s="221" t="str">
        <f>A774</f>
        <v>Workover Rigs</v>
      </c>
      <c r="B806" s="221" t="str">
        <f>VLOOKUP(D806,fips_xref!$A$5:$C$286,2,FALSE)</f>
        <v>CARTER, MT_Tribal</v>
      </c>
      <c r="C806" s="222" t="str">
        <f t="shared" si="70"/>
        <v>30</v>
      </c>
      <c r="D806" s="223" t="str">
        <f>D774&amp;"01"</f>
        <v>3001101</v>
      </c>
      <c r="E806" s="221" t="str">
        <f>E774</f>
        <v>2310000230</v>
      </c>
      <c r="F806" s="221" t="str">
        <f>VLOOKUP(E806,SCC_xref!$A$6:$B$39,2,FALSE)</f>
        <v>Workover rigs</v>
      </c>
      <c r="G806" s="224">
        <v>0</v>
      </c>
      <c r="H806" s="224">
        <v>0</v>
      </c>
      <c r="I806" s="224">
        <v>0</v>
      </c>
      <c r="J806" s="224">
        <v>0</v>
      </c>
      <c r="K806" s="224">
        <v>0</v>
      </c>
      <c r="M806" s="175"/>
    </row>
    <row r="807" spans="1:14" x14ac:dyDescent="0.2">
      <c r="A807" s="221" t="str">
        <f t="shared" ref="A807:A837" si="71">A775</f>
        <v>Workover Rigs</v>
      </c>
      <c r="B807" s="221" t="str">
        <f>VLOOKUP(D807,fips_xref!$A$5:$C$286,2,FALSE)</f>
        <v>CUSTER, MT_Tribal</v>
      </c>
      <c r="C807" s="222" t="str">
        <f t="shared" si="70"/>
        <v>30</v>
      </c>
      <c r="D807" s="223" t="str">
        <f t="shared" ref="D807:D837" si="72">D775&amp;"01"</f>
        <v>3001701</v>
      </c>
      <c r="E807" s="221" t="str">
        <f t="shared" ref="E807:E837" si="73">E775</f>
        <v>2310000230</v>
      </c>
      <c r="F807" s="221" t="str">
        <f>VLOOKUP(E807,SCC_xref!$A$6:$B$39,2,FALSE)</f>
        <v>Workover rigs</v>
      </c>
      <c r="G807" s="224">
        <v>0</v>
      </c>
      <c r="H807" s="224">
        <v>0</v>
      </c>
      <c r="I807" s="224">
        <v>0</v>
      </c>
      <c r="J807" s="224">
        <v>0</v>
      </c>
      <c r="K807" s="224">
        <v>0</v>
      </c>
      <c r="M807" s="175"/>
    </row>
    <row r="808" spans="1:14" x14ac:dyDescent="0.2">
      <c r="A808" s="221" t="str">
        <f t="shared" si="71"/>
        <v>Workover Rigs</v>
      </c>
      <c r="B808" s="221" t="str">
        <f>VLOOKUP(D808,fips_xref!$A$5:$C$286,2,FALSE)</f>
        <v>DANIELS, MT_Tribal</v>
      </c>
      <c r="C808" s="222" t="str">
        <f t="shared" si="70"/>
        <v>30</v>
      </c>
      <c r="D808" s="223" t="str">
        <f t="shared" si="72"/>
        <v>3001901</v>
      </c>
      <c r="E808" s="221" t="str">
        <f t="shared" si="73"/>
        <v>2310000230</v>
      </c>
      <c r="F808" s="221" t="str">
        <f>VLOOKUP(E808,SCC_xref!$A$6:$B$39,2,FALSE)</f>
        <v>Workover rigs</v>
      </c>
      <c r="G808" s="224">
        <v>3.2297257337253985E-2</v>
      </c>
      <c r="H808" s="224">
        <v>5.1013517964192678E-3</v>
      </c>
      <c r="I808" s="224">
        <v>2.0185785835783742E-2</v>
      </c>
      <c r="J808" s="224">
        <v>4.5779132020536204E-4</v>
      </c>
      <c r="K808" s="224">
        <v>4.3488958183582112E-3</v>
      </c>
      <c r="M808" s="175"/>
    </row>
    <row r="809" spans="1:14" x14ac:dyDescent="0.2">
      <c r="A809" s="221" t="str">
        <f t="shared" si="71"/>
        <v>Workover Rigs</v>
      </c>
      <c r="B809" s="221" t="str">
        <f>VLOOKUP(D809,fips_xref!$A$5:$C$286,2,FALSE)</f>
        <v>DAWSON, MT_Tribal</v>
      </c>
      <c r="C809" s="222" t="str">
        <f t="shared" si="70"/>
        <v>30</v>
      </c>
      <c r="D809" s="223" t="str">
        <f t="shared" si="72"/>
        <v>3002101</v>
      </c>
      <c r="E809" s="221" t="str">
        <f t="shared" si="73"/>
        <v>2310000230</v>
      </c>
      <c r="F809" s="221" t="str">
        <f>VLOOKUP(E809,SCC_xref!$A$6:$B$39,2,FALSE)</f>
        <v>Workover rigs</v>
      </c>
      <c r="G809" s="224">
        <v>0</v>
      </c>
      <c r="H809" s="224">
        <v>0</v>
      </c>
      <c r="I809" s="224">
        <v>0</v>
      </c>
      <c r="J809" s="224">
        <v>0</v>
      </c>
      <c r="K809" s="224">
        <v>0</v>
      </c>
      <c r="M809" s="175"/>
    </row>
    <row r="810" spans="1:14" x14ac:dyDescent="0.2">
      <c r="A810" s="221" t="str">
        <f t="shared" si="71"/>
        <v>Workover Rigs</v>
      </c>
      <c r="B810" s="221" t="str">
        <f>VLOOKUP(D810,fips_xref!$A$5:$C$286,2,FALSE)</f>
        <v>FALLON, MT_Tribal</v>
      </c>
      <c r="C810" s="222" t="str">
        <f t="shared" si="70"/>
        <v>30</v>
      </c>
      <c r="D810" s="223" t="str">
        <f t="shared" si="72"/>
        <v>3002501</v>
      </c>
      <c r="E810" s="221" t="str">
        <f t="shared" si="73"/>
        <v>2310000230</v>
      </c>
      <c r="F810" s="221" t="str">
        <f>VLOOKUP(E810,SCC_xref!$A$6:$B$39,2,FALSE)</f>
        <v>Workover rigs</v>
      </c>
      <c r="G810" s="224">
        <v>0</v>
      </c>
      <c r="H810" s="224">
        <v>0</v>
      </c>
      <c r="I810" s="224">
        <v>0</v>
      </c>
      <c r="J810" s="224">
        <v>0</v>
      </c>
      <c r="K810" s="224">
        <v>0</v>
      </c>
      <c r="M810" s="175"/>
    </row>
    <row r="811" spans="1:14" x14ac:dyDescent="0.2">
      <c r="A811" s="221" t="str">
        <f t="shared" si="71"/>
        <v>Workover Rigs</v>
      </c>
      <c r="B811" s="221" t="str">
        <f>VLOOKUP(D811,fips_xref!$A$5:$C$286,2,FALSE)</f>
        <v>GARFIELD, MT_Tribal</v>
      </c>
      <c r="C811" s="222" t="str">
        <f t="shared" si="70"/>
        <v>30</v>
      </c>
      <c r="D811" s="223" t="str">
        <f t="shared" si="72"/>
        <v>3003301</v>
      </c>
      <c r="E811" s="221" t="str">
        <f t="shared" si="73"/>
        <v>2310000230</v>
      </c>
      <c r="F811" s="221" t="str">
        <f>VLOOKUP(E811,SCC_xref!$A$6:$B$39,2,FALSE)</f>
        <v>Workover rigs</v>
      </c>
      <c r="G811" s="224">
        <v>0</v>
      </c>
      <c r="H811" s="224">
        <v>0</v>
      </c>
      <c r="I811" s="224">
        <v>0</v>
      </c>
      <c r="J811" s="224">
        <v>0</v>
      </c>
      <c r="K811" s="224">
        <v>0</v>
      </c>
      <c r="M811" s="175"/>
    </row>
    <row r="812" spans="1:14" x14ac:dyDescent="0.2">
      <c r="A812" s="221" t="str">
        <f t="shared" si="71"/>
        <v>Workover Rigs</v>
      </c>
      <c r="B812" s="221" t="str">
        <f>VLOOKUP(D812,fips_xref!$A$5:$C$286,2,FALSE)</f>
        <v>MCCONE, MT_Tribal</v>
      </c>
      <c r="C812" s="222" t="str">
        <f t="shared" si="70"/>
        <v>30</v>
      </c>
      <c r="D812" s="223" t="str">
        <f t="shared" si="72"/>
        <v>3005501</v>
      </c>
      <c r="E812" s="221" t="str">
        <f t="shared" si="73"/>
        <v>2310000230</v>
      </c>
      <c r="F812" s="221" t="str">
        <f>VLOOKUP(E812,SCC_xref!$A$6:$B$39,2,FALSE)</f>
        <v>Workover rigs</v>
      </c>
      <c r="G812" s="224">
        <v>0</v>
      </c>
      <c r="H812" s="224">
        <v>0</v>
      </c>
      <c r="I812" s="224">
        <v>0</v>
      </c>
      <c r="J812" s="224">
        <v>0</v>
      </c>
      <c r="K812" s="224">
        <v>0</v>
      </c>
      <c r="M812" s="175"/>
    </row>
    <row r="813" spans="1:14" x14ac:dyDescent="0.2">
      <c r="A813" s="221" t="str">
        <f t="shared" si="71"/>
        <v>Workover Rigs</v>
      </c>
      <c r="B813" s="221" t="str">
        <f>VLOOKUP(D813,fips_xref!$A$5:$C$286,2,FALSE)</f>
        <v>PRAIRIE, MT_Tribal</v>
      </c>
      <c r="C813" s="222" t="str">
        <f t="shared" si="70"/>
        <v>30</v>
      </c>
      <c r="D813" s="223" t="str">
        <f t="shared" si="72"/>
        <v>3007901</v>
      </c>
      <c r="E813" s="221" t="str">
        <f t="shared" si="73"/>
        <v>2310000230</v>
      </c>
      <c r="F813" s="221" t="str">
        <f>VLOOKUP(E813,SCC_xref!$A$6:$B$39,2,FALSE)</f>
        <v>Workover rigs</v>
      </c>
      <c r="G813" s="224">
        <v>0</v>
      </c>
      <c r="H813" s="224">
        <v>0</v>
      </c>
      <c r="I813" s="224">
        <v>0</v>
      </c>
      <c r="J813" s="224">
        <v>0</v>
      </c>
      <c r="K813" s="224">
        <v>0</v>
      </c>
      <c r="M813" s="175"/>
    </row>
    <row r="814" spans="1:14" x14ac:dyDescent="0.2">
      <c r="A814" s="221" t="str">
        <f t="shared" si="71"/>
        <v>Workover Rigs</v>
      </c>
      <c r="B814" s="221" t="str">
        <f>VLOOKUP(D814,fips_xref!$A$5:$C$286,2,FALSE)</f>
        <v>RICHLAND, MT_Tribal</v>
      </c>
      <c r="C814" s="222" t="str">
        <f t="shared" si="70"/>
        <v>30</v>
      </c>
      <c r="D814" s="223" t="str">
        <f t="shared" si="72"/>
        <v>3008301</v>
      </c>
      <c r="E814" s="221" t="str">
        <f t="shared" si="73"/>
        <v>2310000230</v>
      </c>
      <c r="F814" s="221" t="str">
        <f>VLOOKUP(E814,SCC_xref!$A$6:$B$39,2,FALSE)</f>
        <v>Workover rigs</v>
      </c>
      <c r="G814" s="224">
        <v>0</v>
      </c>
      <c r="H814" s="224">
        <v>0</v>
      </c>
      <c r="I814" s="224">
        <v>0</v>
      </c>
      <c r="J814" s="224">
        <v>0</v>
      </c>
      <c r="K814" s="224">
        <v>0</v>
      </c>
      <c r="M814" s="175"/>
    </row>
    <row r="815" spans="1:14" x14ac:dyDescent="0.2">
      <c r="A815" s="221" t="str">
        <f t="shared" si="71"/>
        <v>Workover Rigs</v>
      </c>
      <c r="B815" s="221" t="str">
        <f>VLOOKUP(D815,fips_xref!$A$5:$C$286,2,FALSE)</f>
        <v>ROOSEVELT, MT_Tribal</v>
      </c>
      <c r="C815" s="222" t="str">
        <f t="shared" si="70"/>
        <v>30</v>
      </c>
      <c r="D815" s="223" t="str">
        <f t="shared" si="72"/>
        <v>3008501</v>
      </c>
      <c r="E815" s="221" t="str">
        <f t="shared" si="73"/>
        <v>2310000230</v>
      </c>
      <c r="F815" s="221" t="str">
        <f>VLOOKUP(E815,SCC_xref!$A$6:$B$39,2,FALSE)</f>
        <v>Workover rigs</v>
      </c>
      <c r="G815" s="224">
        <v>1.0819581207980087</v>
      </c>
      <c r="H815" s="224">
        <v>0.17089528518004549</v>
      </c>
      <c r="I815" s="224">
        <v>0.67622382549875537</v>
      </c>
      <c r="J815" s="224">
        <v>1.5336009226879629E-2</v>
      </c>
      <c r="K815" s="224">
        <v>0.14568800991500011</v>
      </c>
      <c r="M815" s="175"/>
    </row>
    <row r="816" spans="1:14" x14ac:dyDescent="0.2">
      <c r="A816" s="221" t="str">
        <f t="shared" si="71"/>
        <v>Workover Rigs</v>
      </c>
      <c r="B816" s="221" t="str">
        <f>VLOOKUP(D816,fips_xref!$A$5:$C$286,2,FALSE)</f>
        <v>SHERIDAN, MT_Tribal</v>
      </c>
      <c r="C816" s="222" t="str">
        <f t="shared" si="70"/>
        <v>30</v>
      </c>
      <c r="D816" s="223" t="str">
        <f t="shared" si="72"/>
        <v>3009101</v>
      </c>
      <c r="E816" s="221" t="str">
        <f t="shared" si="73"/>
        <v>2310000230</v>
      </c>
      <c r="F816" s="221" t="str">
        <f>VLOOKUP(E816,SCC_xref!$A$6:$B$39,2,FALSE)</f>
        <v>Workover rigs</v>
      </c>
      <c r="G816" s="224">
        <v>1.6148628668626996E-2</v>
      </c>
      <c r="H816" s="224">
        <v>2.5506758982096339E-3</v>
      </c>
      <c r="I816" s="224">
        <v>1.0092892917891871E-2</v>
      </c>
      <c r="J816" s="224">
        <v>2.2889566010268102E-4</v>
      </c>
      <c r="K816" s="224">
        <v>2.1744479091791061E-3</v>
      </c>
      <c r="M816" s="175"/>
    </row>
    <row r="817" spans="1:13" x14ac:dyDescent="0.2">
      <c r="A817" s="221" t="str">
        <f t="shared" si="71"/>
        <v>Workover Rigs</v>
      </c>
      <c r="B817" s="221" t="str">
        <f>VLOOKUP(D817,fips_xref!$A$5:$C$286,2,FALSE)</f>
        <v>VALLEY, MT_Tribal</v>
      </c>
      <c r="C817" s="222" t="str">
        <f t="shared" si="70"/>
        <v>30</v>
      </c>
      <c r="D817" s="223" t="str">
        <f t="shared" si="72"/>
        <v>3010501</v>
      </c>
      <c r="E817" s="221" t="str">
        <f t="shared" si="73"/>
        <v>2310000230</v>
      </c>
      <c r="F817" s="221" t="str">
        <f>VLOOKUP(E817,SCC_xref!$A$6:$B$39,2,FALSE)</f>
        <v>Workover rigs</v>
      </c>
      <c r="G817" s="224">
        <v>0.67824240408233383</v>
      </c>
      <c r="H817" s="224">
        <v>0.10712838772480462</v>
      </c>
      <c r="I817" s="224">
        <v>0.42390150255145859</v>
      </c>
      <c r="J817" s="224">
        <v>9.6136177243126026E-3</v>
      </c>
      <c r="K817" s="224">
        <v>9.1326812185522452E-2</v>
      </c>
      <c r="M817" s="175"/>
    </row>
    <row r="818" spans="1:13" x14ac:dyDescent="0.2">
      <c r="A818" s="221" t="str">
        <f t="shared" si="71"/>
        <v>Workover Rigs</v>
      </c>
      <c r="B818" s="221" t="str">
        <f>VLOOKUP(D818,fips_xref!$A$5:$C$286,2,FALSE)</f>
        <v>WIBAUX, MT_Tribal</v>
      </c>
      <c r="C818" s="222" t="str">
        <f t="shared" si="70"/>
        <v>30</v>
      </c>
      <c r="D818" s="223" t="str">
        <f t="shared" si="72"/>
        <v>3010901</v>
      </c>
      <c r="E818" s="221" t="str">
        <f t="shared" si="73"/>
        <v>2310000230</v>
      </c>
      <c r="F818" s="221" t="str">
        <f>VLOOKUP(E818,SCC_xref!$A$6:$B$39,2,FALSE)</f>
        <v>Workover rigs</v>
      </c>
      <c r="G818" s="224">
        <v>0</v>
      </c>
      <c r="H818" s="224">
        <v>0</v>
      </c>
      <c r="I818" s="224">
        <v>0</v>
      </c>
      <c r="J818" s="224">
        <v>0</v>
      </c>
      <c r="K818" s="224">
        <v>0</v>
      </c>
      <c r="M818" s="175"/>
    </row>
    <row r="819" spans="1:13" x14ac:dyDescent="0.2">
      <c r="A819" s="221" t="str">
        <f t="shared" si="71"/>
        <v>Workover Rigs</v>
      </c>
      <c r="B819" s="221" t="str">
        <f>VLOOKUP(D819,fips_xref!$A$5:$C$286,2,FALSE)</f>
        <v>BILLINGS, ND_Tribal</v>
      </c>
      <c r="C819" s="222" t="str">
        <f t="shared" si="70"/>
        <v>38</v>
      </c>
      <c r="D819" s="223" t="str">
        <f t="shared" si="72"/>
        <v>3800701</v>
      </c>
      <c r="E819" s="221" t="str">
        <f t="shared" si="73"/>
        <v>2310000230</v>
      </c>
      <c r="F819" s="221" t="str">
        <f>VLOOKUP(E819,SCC_xref!$A$6:$B$39,2,FALSE)</f>
        <v>Workover rigs</v>
      </c>
      <c r="G819" s="224">
        <v>0</v>
      </c>
      <c r="H819" s="224">
        <v>0</v>
      </c>
      <c r="I819" s="224">
        <v>0</v>
      </c>
      <c r="J819" s="224">
        <v>0</v>
      </c>
      <c r="K819" s="224">
        <v>0</v>
      </c>
      <c r="M819" s="175"/>
    </row>
    <row r="820" spans="1:13" x14ac:dyDescent="0.2">
      <c r="A820" s="221" t="str">
        <f t="shared" si="71"/>
        <v>Workover Rigs</v>
      </c>
      <c r="B820" s="221" t="str">
        <f>VLOOKUP(D820,fips_xref!$A$5:$C$286,2,FALSE)</f>
        <v>BOTTINEAU, ND_Tribal</v>
      </c>
      <c r="C820" s="222" t="str">
        <f t="shared" si="70"/>
        <v>38</v>
      </c>
      <c r="D820" s="223" t="str">
        <f t="shared" si="72"/>
        <v>3800901</v>
      </c>
      <c r="E820" s="221" t="str">
        <f t="shared" si="73"/>
        <v>2310000230</v>
      </c>
      <c r="F820" s="221" t="str">
        <f>VLOOKUP(E820,SCC_xref!$A$6:$B$39,2,FALSE)</f>
        <v>Workover rigs</v>
      </c>
      <c r="G820" s="224">
        <v>0</v>
      </c>
      <c r="H820" s="224">
        <v>0</v>
      </c>
      <c r="I820" s="224">
        <v>0</v>
      </c>
      <c r="J820" s="224">
        <v>0</v>
      </c>
      <c r="K820" s="224">
        <v>0</v>
      </c>
      <c r="M820" s="175"/>
    </row>
    <row r="821" spans="1:13" x14ac:dyDescent="0.2">
      <c r="A821" s="221" t="str">
        <f t="shared" si="71"/>
        <v>Workover Rigs</v>
      </c>
      <c r="B821" s="221" t="str">
        <f>VLOOKUP(D821,fips_xref!$A$5:$C$286,2,FALSE)</f>
        <v>BOWMAN, ND_Tribal</v>
      </c>
      <c r="C821" s="222" t="str">
        <f t="shared" si="70"/>
        <v>38</v>
      </c>
      <c r="D821" s="223" t="str">
        <f t="shared" si="72"/>
        <v>3801101</v>
      </c>
      <c r="E821" s="221" t="str">
        <f t="shared" si="73"/>
        <v>2310000230</v>
      </c>
      <c r="F821" s="221" t="str">
        <f>VLOOKUP(E821,SCC_xref!$A$6:$B$39,2,FALSE)</f>
        <v>Workover rigs</v>
      </c>
      <c r="G821" s="224">
        <v>0</v>
      </c>
      <c r="H821" s="224">
        <v>0</v>
      </c>
      <c r="I821" s="224">
        <v>0</v>
      </c>
      <c r="J821" s="224">
        <v>0</v>
      </c>
      <c r="K821" s="224">
        <v>0</v>
      </c>
      <c r="M821" s="175"/>
    </row>
    <row r="822" spans="1:13" x14ac:dyDescent="0.2">
      <c r="A822" s="221" t="str">
        <f t="shared" si="71"/>
        <v>Workover Rigs</v>
      </c>
      <c r="B822" s="221" t="str">
        <f>VLOOKUP(D822,fips_xref!$A$5:$C$286,2,FALSE)</f>
        <v>BURKE, ND_Tribal</v>
      </c>
      <c r="C822" s="222" t="str">
        <f t="shared" si="70"/>
        <v>38</v>
      </c>
      <c r="D822" s="223" t="str">
        <f t="shared" si="72"/>
        <v>3801301</v>
      </c>
      <c r="E822" s="221" t="str">
        <f t="shared" si="73"/>
        <v>2310000230</v>
      </c>
      <c r="F822" s="221" t="str">
        <f>VLOOKUP(E822,SCC_xref!$A$6:$B$39,2,FALSE)</f>
        <v>Workover rigs</v>
      </c>
      <c r="G822" s="224">
        <v>0</v>
      </c>
      <c r="H822" s="224">
        <v>0</v>
      </c>
      <c r="I822" s="224">
        <v>0</v>
      </c>
      <c r="J822" s="224">
        <v>0</v>
      </c>
      <c r="K822" s="224">
        <v>0</v>
      </c>
      <c r="M822" s="175"/>
    </row>
    <row r="823" spans="1:13" x14ac:dyDescent="0.2">
      <c r="A823" s="221" t="str">
        <f t="shared" si="71"/>
        <v>Workover Rigs</v>
      </c>
      <c r="B823" s="221" t="str">
        <f>VLOOKUP(D823,fips_xref!$A$5:$C$286,2,FALSE)</f>
        <v>DIVIDE, ND_Tribal</v>
      </c>
      <c r="C823" s="222" t="str">
        <f t="shared" si="70"/>
        <v>38</v>
      </c>
      <c r="D823" s="223" t="str">
        <f t="shared" si="72"/>
        <v>3802301</v>
      </c>
      <c r="E823" s="221" t="str">
        <f t="shared" si="73"/>
        <v>2310000230</v>
      </c>
      <c r="F823" s="221" t="str">
        <f>VLOOKUP(E823,SCC_xref!$A$6:$B$39,2,FALSE)</f>
        <v>Workover rigs</v>
      </c>
      <c r="G823" s="224">
        <v>0</v>
      </c>
      <c r="H823" s="224">
        <v>0</v>
      </c>
      <c r="I823" s="224">
        <v>0</v>
      </c>
      <c r="J823" s="224">
        <v>0</v>
      </c>
      <c r="K823" s="224">
        <v>0</v>
      </c>
      <c r="M823" s="175"/>
    </row>
    <row r="824" spans="1:13" x14ac:dyDescent="0.2">
      <c r="A824" s="221" t="str">
        <f t="shared" si="71"/>
        <v>Workover Rigs</v>
      </c>
      <c r="B824" s="221" t="str">
        <f>VLOOKUP(D824,fips_xref!$A$5:$C$286,2,FALSE)</f>
        <v>DUNN, ND_Tribal</v>
      </c>
      <c r="C824" s="222" t="str">
        <f t="shared" si="70"/>
        <v>38</v>
      </c>
      <c r="D824" s="223" t="str">
        <f t="shared" si="72"/>
        <v>3802501</v>
      </c>
      <c r="E824" s="221" t="str">
        <f t="shared" si="73"/>
        <v>2310000230</v>
      </c>
      <c r="F824" s="221" t="str">
        <f>VLOOKUP(E824,SCC_xref!$A$6:$B$39,2,FALSE)</f>
        <v>Workover rigs</v>
      </c>
      <c r="G824" s="224">
        <v>0.38756708804704787</v>
      </c>
      <c r="H824" s="224">
        <v>6.1216221557031214E-2</v>
      </c>
      <c r="I824" s="224">
        <v>0.24222943002940489</v>
      </c>
      <c r="J824" s="224">
        <v>5.4934958424643441E-3</v>
      </c>
      <c r="K824" s="224">
        <v>5.2186749820298542E-2</v>
      </c>
      <c r="M824" s="175"/>
    </row>
    <row r="825" spans="1:13" x14ac:dyDescent="0.2">
      <c r="A825" s="221" t="str">
        <f t="shared" si="71"/>
        <v>Workover Rigs</v>
      </c>
      <c r="B825" s="221" t="str">
        <f>VLOOKUP(D825,fips_xref!$A$5:$C$286,2,FALSE)</f>
        <v>GOLDEN VALLEY, ND_Tribal</v>
      </c>
      <c r="C825" s="222" t="str">
        <f t="shared" si="70"/>
        <v>38</v>
      </c>
      <c r="D825" s="223" t="str">
        <f t="shared" si="72"/>
        <v>3803301</v>
      </c>
      <c r="E825" s="221" t="str">
        <f t="shared" si="73"/>
        <v>2310000230</v>
      </c>
      <c r="F825" s="221" t="str">
        <f>VLOOKUP(E825,SCC_xref!$A$6:$B$39,2,FALSE)</f>
        <v>Workover rigs</v>
      </c>
      <c r="G825" s="224">
        <v>0</v>
      </c>
      <c r="H825" s="224">
        <v>0</v>
      </c>
      <c r="I825" s="224">
        <v>0</v>
      </c>
      <c r="J825" s="224">
        <v>0</v>
      </c>
      <c r="K825" s="224">
        <v>0</v>
      </c>
      <c r="M825" s="175"/>
    </row>
    <row r="826" spans="1:13" x14ac:dyDescent="0.2">
      <c r="A826" s="221" t="str">
        <f t="shared" si="71"/>
        <v>Workover Rigs</v>
      </c>
      <c r="B826" s="221" t="str">
        <f>VLOOKUP(D826,fips_xref!$A$5:$C$286,2,FALSE)</f>
        <v>MC HENRY, ND_Tribal</v>
      </c>
      <c r="C826" s="222" t="str">
        <f t="shared" si="70"/>
        <v>38</v>
      </c>
      <c r="D826" s="223" t="str">
        <f t="shared" si="72"/>
        <v>3804901</v>
      </c>
      <c r="E826" s="221" t="str">
        <f t="shared" si="73"/>
        <v>2310000230</v>
      </c>
      <c r="F826" s="221" t="str">
        <f>VLOOKUP(E826,SCC_xref!$A$6:$B$39,2,FALSE)</f>
        <v>Workover rigs</v>
      </c>
      <c r="G826" s="224">
        <v>0</v>
      </c>
      <c r="H826" s="224">
        <v>0</v>
      </c>
      <c r="I826" s="224">
        <v>0</v>
      </c>
      <c r="J826" s="224">
        <v>0</v>
      </c>
      <c r="K826" s="224">
        <v>0</v>
      </c>
      <c r="M826" s="175"/>
    </row>
    <row r="827" spans="1:13" x14ac:dyDescent="0.2">
      <c r="A827" s="221" t="str">
        <f t="shared" si="71"/>
        <v>Workover Rigs</v>
      </c>
      <c r="B827" s="221" t="str">
        <f>VLOOKUP(D827,fips_xref!$A$5:$C$286,2,FALSE)</f>
        <v>MCKENZIE, ND_Tribal</v>
      </c>
      <c r="C827" s="222" t="str">
        <f t="shared" si="70"/>
        <v>38</v>
      </c>
      <c r="D827" s="223" t="str">
        <f t="shared" si="72"/>
        <v>3805301</v>
      </c>
      <c r="E827" s="221" t="str">
        <f t="shared" si="73"/>
        <v>2310000230</v>
      </c>
      <c r="F827" s="221" t="str">
        <f>VLOOKUP(E827,SCC_xref!$A$6:$B$39,2,FALSE)</f>
        <v>Workover rigs</v>
      </c>
      <c r="G827" s="224">
        <v>0.33912120204116691</v>
      </c>
      <c r="H827" s="224">
        <v>5.3564193862402312E-2</v>
      </c>
      <c r="I827" s="224">
        <v>0.21195075127572929</v>
      </c>
      <c r="J827" s="224">
        <v>4.8068088621563022E-3</v>
      </c>
      <c r="K827" s="224">
        <v>4.5663406092761226E-2</v>
      </c>
      <c r="M827" s="175"/>
    </row>
    <row r="828" spans="1:13" x14ac:dyDescent="0.2">
      <c r="A828" s="221" t="str">
        <f t="shared" si="71"/>
        <v>Workover Rigs</v>
      </c>
      <c r="B828" s="221" t="str">
        <f>VLOOKUP(D828,fips_xref!$A$5:$C$286,2,FALSE)</f>
        <v>MCLEAN, ND_Tribal</v>
      </c>
      <c r="C828" s="222" t="str">
        <f t="shared" si="70"/>
        <v>38</v>
      </c>
      <c r="D828" s="223" t="str">
        <f t="shared" si="72"/>
        <v>3805501</v>
      </c>
      <c r="E828" s="221" t="str">
        <f t="shared" si="73"/>
        <v>2310000230</v>
      </c>
      <c r="F828" s="221" t="str">
        <f>VLOOKUP(E828,SCC_xref!$A$6:$B$39,2,FALSE)</f>
        <v>Workover rigs</v>
      </c>
      <c r="G828" s="224">
        <v>0.27452668736665892</v>
      </c>
      <c r="H828" s="224">
        <v>4.3361490269563784E-2</v>
      </c>
      <c r="I828" s="224">
        <v>0.17157917960416183</v>
      </c>
      <c r="J828" s="224">
        <v>3.8912262217455779E-3</v>
      </c>
      <c r="K828" s="224">
        <v>3.69656144560448E-2</v>
      </c>
      <c r="M828" s="175"/>
    </row>
    <row r="829" spans="1:13" x14ac:dyDescent="0.2">
      <c r="A829" s="221" t="str">
        <f t="shared" si="71"/>
        <v>Workover Rigs</v>
      </c>
      <c r="B829" s="221" t="str">
        <f>VLOOKUP(D829,fips_xref!$A$5:$C$286,2,FALSE)</f>
        <v>MERCER, ND_Tribal</v>
      </c>
      <c r="C829" s="222" t="str">
        <f t="shared" si="70"/>
        <v>38</v>
      </c>
      <c r="D829" s="223" t="str">
        <f t="shared" si="72"/>
        <v>3805701</v>
      </c>
      <c r="E829" s="221" t="str">
        <f t="shared" si="73"/>
        <v>2310000230</v>
      </c>
      <c r="F829" s="221" t="str">
        <f>VLOOKUP(E829,SCC_xref!$A$6:$B$39,2,FALSE)</f>
        <v>Workover rigs</v>
      </c>
      <c r="G829" s="224">
        <v>0</v>
      </c>
      <c r="H829" s="224">
        <v>0</v>
      </c>
      <c r="I829" s="224">
        <v>0</v>
      </c>
      <c r="J829" s="224">
        <v>0</v>
      </c>
      <c r="K829" s="224">
        <v>0</v>
      </c>
      <c r="M829" s="175"/>
    </row>
    <row r="830" spans="1:13" x14ac:dyDescent="0.2">
      <c r="A830" s="221" t="str">
        <f t="shared" si="71"/>
        <v>Workover Rigs</v>
      </c>
      <c r="B830" s="221" t="str">
        <f>VLOOKUP(D830,fips_xref!$A$5:$C$286,2,FALSE)</f>
        <v>MOUNTRAIL, ND_Tribal</v>
      </c>
      <c r="C830" s="222" t="str">
        <f t="shared" si="70"/>
        <v>38</v>
      </c>
      <c r="D830" s="223" t="str">
        <f t="shared" si="72"/>
        <v>3806101</v>
      </c>
      <c r="E830" s="221" t="str">
        <f t="shared" si="73"/>
        <v>2310000230</v>
      </c>
      <c r="F830" s="221" t="str">
        <f>VLOOKUP(E830,SCC_xref!$A$6:$B$39,2,FALSE)</f>
        <v>Workover rigs</v>
      </c>
      <c r="G830" s="224">
        <v>1.8086464108862237</v>
      </c>
      <c r="H830" s="224">
        <v>0.285675700599479</v>
      </c>
      <c r="I830" s="224">
        <v>1.1304040068038896</v>
      </c>
      <c r="J830" s="224">
        <v>2.5636313931500274E-2</v>
      </c>
      <c r="K830" s="224">
        <v>0.24353816582805984</v>
      </c>
      <c r="M830" s="175"/>
    </row>
    <row r="831" spans="1:13" x14ac:dyDescent="0.2">
      <c r="A831" s="221" t="str">
        <f t="shared" si="71"/>
        <v>Workover Rigs</v>
      </c>
      <c r="B831" s="221" t="str">
        <f>VLOOKUP(D831,fips_xref!$A$5:$C$286,2,FALSE)</f>
        <v>RENVILLE, ND_Tribal</v>
      </c>
      <c r="C831" s="222" t="str">
        <f t="shared" si="70"/>
        <v>38</v>
      </c>
      <c r="D831" s="223" t="str">
        <f t="shared" si="72"/>
        <v>3807501</v>
      </c>
      <c r="E831" s="221" t="str">
        <f t="shared" si="73"/>
        <v>2310000230</v>
      </c>
      <c r="F831" s="221" t="str">
        <f>VLOOKUP(E831,SCC_xref!$A$6:$B$39,2,FALSE)</f>
        <v>Workover rigs</v>
      </c>
      <c r="G831" s="224">
        <v>0</v>
      </c>
      <c r="H831" s="224">
        <v>0</v>
      </c>
      <c r="I831" s="224">
        <v>0</v>
      </c>
      <c r="J831" s="224">
        <v>0</v>
      </c>
      <c r="K831" s="224">
        <v>0</v>
      </c>
      <c r="M831" s="175"/>
    </row>
    <row r="832" spans="1:13" x14ac:dyDescent="0.2">
      <c r="A832" s="221" t="str">
        <f t="shared" si="71"/>
        <v>Workover Rigs</v>
      </c>
      <c r="B832" s="221" t="str">
        <f>VLOOKUP(D832,fips_xref!$A$5:$C$286,2,FALSE)</f>
        <v>SLOPE, ND_Tribal</v>
      </c>
      <c r="C832" s="222" t="str">
        <f t="shared" si="70"/>
        <v>38</v>
      </c>
      <c r="D832" s="223" t="str">
        <f t="shared" si="72"/>
        <v>3808701</v>
      </c>
      <c r="E832" s="221" t="str">
        <f t="shared" si="73"/>
        <v>2310000230</v>
      </c>
      <c r="F832" s="221" t="str">
        <f>VLOOKUP(E832,SCC_xref!$A$6:$B$39,2,FALSE)</f>
        <v>Workover rigs</v>
      </c>
      <c r="G832" s="224">
        <v>0</v>
      </c>
      <c r="H832" s="224">
        <v>0</v>
      </c>
      <c r="I832" s="224">
        <v>0</v>
      </c>
      <c r="J832" s="224">
        <v>0</v>
      </c>
      <c r="K832" s="224">
        <v>0</v>
      </c>
      <c r="M832" s="175"/>
    </row>
    <row r="833" spans="1:13" x14ac:dyDescent="0.2">
      <c r="A833" s="221" t="str">
        <f t="shared" si="71"/>
        <v>Workover Rigs</v>
      </c>
      <c r="B833" s="221" t="str">
        <f>VLOOKUP(D833,fips_xref!$A$5:$C$286,2,FALSE)</f>
        <v>STARK, ND_Tribal</v>
      </c>
      <c r="C833" s="222" t="str">
        <f t="shared" si="70"/>
        <v>38</v>
      </c>
      <c r="D833" s="223" t="str">
        <f t="shared" si="72"/>
        <v>3808901</v>
      </c>
      <c r="E833" s="221" t="str">
        <f t="shared" si="73"/>
        <v>2310000230</v>
      </c>
      <c r="F833" s="221" t="str">
        <f>VLOOKUP(E833,SCC_xref!$A$6:$B$39,2,FALSE)</f>
        <v>Workover rigs</v>
      </c>
      <c r="G833" s="224">
        <v>0</v>
      </c>
      <c r="H833" s="224">
        <v>0</v>
      </c>
      <c r="I833" s="224">
        <v>0</v>
      </c>
      <c r="J833" s="224">
        <v>0</v>
      </c>
      <c r="K833" s="224">
        <v>0</v>
      </c>
      <c r="M833" s="175"/>
    </row>
    <row r="834" spans="1:13" x14ac:dyDescent="0.2">
      <c r="A834" s="221" t="str">
        <f t="shared" si="71"/>
        <v>Workover Rigs</v>
      </c>
      <c r="B834" s="221" t="str">
        <f>VLOOKUP(D834,fips_xref!$A$5:$C$286,2,FALSE)</f>
        <v>WARD, ND_Tribal</v>
      </c>
      <c r="C834" s="222" t="str">
        <f t="shared" si="70"/>
        <v>38</v>
      </c>
      <c r="D834" s="223" t="str">
        <f t="shared" si="72"/>
        <v>3810101</v>
      </c>
      <c r="E834" s="221" t="str">
        <f t="shared" si="73"/>
        <v>2310000230</v>
      </c>
      <c r="F834" s="221" t="str">
        <f>VLOOKUP(E834,SCC_xref!$A$6:$B$39,2,FALSE)</f>
        <v>Workover rigs</v>
      </c>
      <c r="G834" s="224">
        <v>0</v>
      </c>
      <c r="H834" s="224">
        <v>0</v>
      </c>
      <c r="I834" s="224">
        <v>0</v>
      </c>
      <c r="J834" s="224">
        <v>0</v>
      </c>
      <c r="K834" s="224">
        <v>0</v>
      </c>
      <c r="M834" s="175"/>
    </row>
    <row r="835" spans="1:13" x14ac:dyDescent="0.2">
      <c r="A835" s="221" t="str">
        <f t="shared" si="71"/>
        <v>Workover Rigs</v>
      </c>
      <c r="B835" s="221" t="str">
        <f>VLOOKUP(D835,fips_xref!$A$5:$C$286,2,FALSE)</f>
        <v>WILLIAMS, ND_Tribal</v>
      </c>
      <c r="C835" s="222" t="str">
        <f t="shared" si="70"/>
        <v>38</v>
      </c>
      <c r="D835" s="223" t="str">
        <f t="shared" si="72"/>
        <v>3810501</v>
      </c>
      <c r="E835" s="221" t="str">
        <f t="shared" si="73"/>
        <v>2310000230</v>
      </c>
      <c r="F835" s="221" t="str">
        <f>VLOOKUP(E835,SCC_xref!$A$6:$B$39,2,FALSE)</f>
        <v>Workover rigs</v>
      </c>
      <c r="G835" s="224">
        <v>0</v>
      </c>
      <c r="H835" s="224">
        <v>0</v>
      </c>
      <c r="I835" s="224">
        <v>0</v>
      </c>
      <c r="J835" s="224">
        <v>0</v>
      </c>
      <c r="K835" s="224">
        <v>0</v>
      </c>
      <c r="M835" s="175"/>
    </row>
    <row r="836" spans="1:13" x14ac:dyDescent="0.2">
      <c r="A836" s="221" t="str">
        <f t="shared" si="71"/>
        <v>Workover Rigs</v>
      </c>
      <c r="B836" s="221" t="str">
        <f>VLOOKUP(D836,fips_xref!$A$5:$C$286,2,FALSE)</f>
        <v>HARDING, SD_Tribal</v>
      </c>
      <c r="C836" s="222" t="str">
        <f t="shared" si="70"/>
        <v>46</v>
      </c>
      <c r="D836" s="223" t="str">
        <f t="shared" si="72"/>
        <v>4606301</v>
      </c>
      <c r="E836" s="221" t="str">
        <f t="shared" si="73"/>
        <v>2310000230</v>
      </c>
      <c r="F836" s="221" t="str">
        <f>VLOOKUP(E836,SCC_xref!$A$6:$B$39,2,FALSE)</f>
        <v>Workover rigs</v>
      </c>
      <c r="G836" s="224">
        <v>0</v>
      </c>
      <c r="H836" s="224">
        <v>0</v>
      </c>
      <c r="I836" s="224">
        <v>0</v>
      </c>
      <c r="J836" s="224">
        <v>0</v>
      </c>
      <c r="K836" s="224">
        <v>0</v>
      </c>
      <c r="M836" s="175"/>
    </row>
    <row r="837" spans="1:13" x14ac:dyDescent="0.2">
      <c r="A837" s="221" t="str">
        <f t="shared" si="71"/>
        <v>Workover Rigs</v>
      </c>
      <c r="B837" s="221" t="str">
        <f>VLOOKUP(D837,fips_xref!$A$5:$C$286,2,FALSE)</f>
        <v>BUTTE, SD_Tribal</v>
      </c>
      <c r="C837" s="222" t="str">
        <f t="shared" si="70"/>
        <v>46</v>
      </c>
      <c r="D837" s="223" t="str">
        <f t="shared" si="72"/>
        <v>4601901</v>
      </c>
      <c r="E837" s="221" t="str">
        <f t="shared" si="73"/>
        <v>2310000230</v>
      </c>
      <c r="F837" s="221" t="str">
        <f>VLOOKUP(E837,SCC_xref!$A$6:$B$39,2,FALSE)</f>
        <v>Workover rigs</v>
      </c>
      <c r="G837" s="224">
        <v>0</v>
      </c>
      <c r="H837" s="224">
        <v>0</v>
      </c>
      <c r="I837" s="224">
        <v>0</v>
      </c>
      <c r="J837" s="224">
        <v>0</v>
      </c>
      <c r="K837" s="224">
        <v>0</v>
      </c>
      <c r="M837" s="175"/>
    </row>
    <row r="838" spans="1:13" x14ac:dyDescent="0.2">
      <c r="A838" s="226" t="str">
        <f>A774</f>
        <v>Workover Rigs</v>
      </c>
      <c r="B838" s="226" t="str">
        <f>VLOOKUP(D838,fips_xref!$A$5:$C$286,2,FALSE)</f>
        <v>CARTER, MT_Non-Tribal</v>
      </c>
      <c r="C838" s="227" t="str">
        <f t="shared" si="70"/>
        <v>30</v>
      </c>
      <c r="D838" s="228" t="str">
        <f>D774&amp;"02"</f>
        <v>3001102</v>
      </c>
      <c r="E838" s="226" t="str">
        <f>E774</f>
        <v>2310000230</v>
      </c>
      <c r="F838" s="226" t="str">
        <f>VLOOKUP(E838,SCC_xref!$A$6:$B$39,2,FALSE)</f>
        <v>Workover rigs</v>
      </c>
      <c r="G838" s="229">
        <v>0.2906753160352859</v>
      </c>
      <c r="H838" s="229">
        <v>4.5912166167773411E-2</v>
      </c>
      <c r="I838" s="229">
        <v>0.18167207252205367</v>
      </c>
      <c r="J838" s="229">
        <v>4.1201218818482585E-3</v>
      </c>
      <c r="K838" s="229">
        <v>3.9140062365223903E-2</v>
      </c>
      <c r="M838" s="175"/>
    </row>
    <row r="839" spans="1:13" x14ac:dyDescent="0.2">
      <c r="A839" s="226" t="str">
        <f t="shared" ref="A839:A869" si="74">A775</f>
        <v>Workover Rigs</v>
      </c>
      <c r="B839" s="226" t="str">
        <f>VLOOKUP(D839,fips_xref!$A$5:$C$286,2,FALSE)</f>
        <v>CUSTER, MT_Non-Tribal</v>
      </c>
      <c r="C839" s="227" t="str">
        <f t="shared" si="70"/>
        <v>30</v>
      </c>
      <c r="D839" s="228" t="str">
        <f>D775&amp;"02"</f>
        <v>3001702</v>
      </c>
      <c r="E839" s="226" t="str">
        <f t="shared" ref="E839:E869" si="75">E775</f>
        <v>2310000230</v>
      </c>
      <c r="F839" s="226" t="str">
        <f>VLOOKUP(E839,SCC_xref!$A$6:$B$39,2,FALSE)</f>
        <v>Workover rigs</v>
      </c>
      <c r="G839" s="229">
        <v>4.8445886005880984E-2</v>
      </c>
      <c r="H839" s="229">
        <v>7.6520276946289026E-3</v>
      </c>
      <c r="I839" s="229">
        <v>3.0278678753675615E-2</v>
      </c>
      <c r="J839" s="229">
        <v>6.8668698030804312E-4</v>
      </c>
      <c r="K839" s="229">
        <v>6.5233437275373177E-3</v>
      </c>
      <c r="M839" s="175"/>
    </row>
    <row r="840" spans="1:13" x14ac:dyDescent="0.2">
      <c r="A840" s="226" t="str">
        <f t="shared" si="74"/>
        <v>Workover Rigs</v>
      </c>
      <c r="B840" s="226" t="str">
        <f>VLOOKUP(D840,fips_xref!$A$5:$C$286,2,FALSE)</f>
        <v>DANIELS, MT_Non-Tribal</v>
      </c>
      <c r="C840" s="227" t="str">
        <f t="shared" si="70"/>
        <v>30</v>
      </c>
      <c r="D840" s="228" t="str">
        <f t="shared" ref="D840:D869" si="76">D776&amp;"02"</f>
        <v>3001902</v>
      </c>
      <c r="E840" s="226" t="str">
        <f t="shared" si="75"/>
        <v>2310000230</v>
      </c>
      <c r="F840" s="226" t="str">
        <f>VLOOKUP(E840,SCC_xref!$A$6:$B$39,2,FALSE)</f>
        <v>Workover rigs</v>
      </c>
      <c r="G840" s="229">
        <v>1.6148628668626992E-2</v>
      </c>
      <c r="H840" s="229">
        <v>2.5506758982096339E-3</v>
      </c>
      <c r="I840" s="229">
        <v>1.0092892917891871E-2</v>
      </c>
      <c r="J840" s="229">
        <v>2.2889566010268102E-4</v>
      </c>
      <c r="K840" s="229">
        <v>2.1744479091791056E-3</v>
      </c>
      <c r="M840" s="175"/>
    </row>
    <row r="841" spans="1:13" x14ac:dyDescent="0.2">
      <c r="A841" s="226" t="str">
        <f t="shared" si="74"/>
        <v>Workover Rigs</v>
      </c>
      <c r="B841" s="226" t="str">
        <f>VLOOKUP(D841,fips_xref!$A$5:$C$286,2,FALSE)</f>
        <v>DAWSON, MT_Non-Tribal</v>
      </c>
      <c r="C841" s="227" t="str">
        <f t="shared" si="70"/>
        <v>30</v>
      </c>
      <c r="D841" s="228" t="str">
        <f t="shared" si="76"/>
        <v>3002102</v>
      </c>
      <c r="E841" s="226" t="str">
        <f t="shared" si="75"/>
        <v>2310000230</v>
      </c>
      <c r="F841" s="226" t="str">
        <f>VLOOKUP(E841,SCC_xref!$A$6:$B$39,2,FALSE)</f>
        <v>Workover rigs</v>
      </c>
      <c r="G841" s="229">
        <v>1.0335122347921277</v>
      </c>
      <c r="H841" s="229">
        <v>0.16324325748541657</v>
      </c>
      <c r="I841" s="229">
        <v>0.64594514674507975</v>
      </c>
      <c r="J841" s="229">
        <v>1.4649322246571585E-2</v>
      </c>
      <c r="K841" s="229">
        <v>0.13916466618746276</v>
      </c>
      <c r="M841" s="175"/>
    </row>
    <row r="842" spans="1:13" x14ac:dyDescent="0.2">
      <c r="A842" s="226" t="str">
        <f t="shared" si="74"/>
        <v>Workover Rigs</v>
      </c>
      <c r="B842" s="226" t="str">
        <f>VLOOKUP(D842,fips_xref!$A$5:$C$286,2,FALSE)</f>
        <v>FALLON, MT_Non-Tribal</v>
      </c>
      <c r="C842" s="227" t="str">
        <f t="shared" si="70"/>
        <v>30</v>
      </c>
      <c r="D842" s="228" t="str">
        <f t="shared" si="76"/>
        <v>3002502</v>
      </c>
      <c r="E842" s="226" t="str">
        <f t="shared" si="75"/>
        <v>2310000230</v>
      </c>
      <c r="F842" s="226" t="str">
        <f>VLOOKUP(E842,SCC_xref!$A$6:$B$39,2,FALSE)</f>
        <v>Workover rigs</v>
      </c>
      <c r="G842" s="229">
        <v>22.688823279420927</v>
      </c>
      <c r="H842" s="229">
        <v>3.5836996369845355</v>
      </c>
      <c r="I842" s="229">
        <v>14.180514549638078</v>
      </c>
      <c r="J842" s="229">
        <v>0.32159840244426685</v>
      </c>
      <c r="K842" s="229">
        <v>3.0550993123966435</v>
      </c>
      <c r="M842" s="175"/>
    </row>
    <row r="843" spans="1:13" x14ac:dyDescent="0.2">
      <c r="A843" s="226" t="str">
        <f t="shared" si="74"/>
        <v>Workover Rigs</v>
      </c>
      <c r="B843" s="226" t="str">
        <f>VLOOKUP(D843,fips_xref!$A$5:$C$286,2,FALSE)</f>
        <v>GARFIELD, MT_Non-Tribal</v>
      </c>
      <c r="C843" s="227" t="str">
        <f t="shared" si="70"/>
        <v>30</v>
      </c>
      <c r="D843" s="228" t="str">
        <f t="shared" si="76"/>
        <v>3003302</v>
      </c>
      <c r="E843" s="226" t="str">
        <f t="shared" si="75"/>
        <v>2310000230</v>
      </c>
      <c r="F843" s="226" t="str">
        <f>VLOOKUP(E843,SCC_xref!$A$6:$B$39,2,FALSE)</f>
        <v>Workover rigs</v>
      </c>
      <c r="G843" s="229">
        <v>0.19378354402352393</v>
      </c>
      <c r="H843" s="229">
        <v>3.060811077851561E-2</v>
      </c>
      <c r="I843" s="229">
        <v>0.12111471501470246</v>
      </c>
      <c r="J843" s="229">
        <v>2.7467479212321725E-3</v>
      </c>
      <c r="K843" s="229">
        <v>2.6093374910149271E-2</v>
      </c>
      <c r="M843" s="175"/>
    </row>
    <row r="844" spans="1:13" x14ac:dyDescent="0.2">
      <c r="A844" s="226" t="str">
        <f t="shared" si="74"/>
        <v>Workover Rigs</v>
      </c>
      <c r="B844" s="226" t="str">
        <f>VLOOKUP(D844,fips_xref!$A$5:$C$286,2,FALSE)</f>
        <v>MCCONE, MT_Non-Tribal</v>
      </c>
      <c r="C844" s="227" t="str">
        <f t="shared" si="70"/>
        <v>30</v>
      </c>
      <c r="D844" s="228" t="str">
        <f t="shared" si="76"/>
        <v>3005502</v>
      </c>
      <c r="E844" s="226" t="str">
        <f t="shared" si="75"/>
        <v>2310000230</v>
      </c>
      <c r="F844" s="226" t="str">
        <f>VLOOKUP(E844,SCC_xref!$A$6:$B$39,2,FALSE)</f>
        <v>Workover rigs</v>
      </c>
      <c r="G844" s="229">
        <v>8.0743143343134968E-2</v>
      </c>
      <c r="H844" s="229">
        <v>1.275337949104817E-2</v>
      </c>
      <c r="I844" s="229">
        <v>5.0464464589459357E-2</v>
      </c>
      <c r="J844" s="229">
        <v>1.1444783005134052E-3</v>
      </c>
      <c r="K844" s="229">
        <v>1.0872239545895529E-2</v>
      </c>
      <c r="M844" s="175"/>
    </row>
    <row r="845" spans="1:13" x14ac:dyDescent="0.2">
      <c r="A845" s="226" t="str">
        <f t="shared" si="74"/>
        <v>Workover Rigs</v>
      </c>
      <c r="B845" s="226" t="str">
        <f>VLOOKUP(D845,fips_xref!$A$5:$C$286,2,FALSE)</f>
        <v>PRAIRIE, MT_Non-Tribal</v>
      </c>
      <c r="C845" s="227" t="str">
        <f t="shared" si="70"/>
        <v>30</v>
      </c>
      <c r="D845" s="228" t="str">
        <f t="shared" si="76"/>
        <v>3007902</v>
      </c>
      <c r="E845" s="226" t="str">
        <f t="shared" si="75"/>
        <v>2310000230</v>
      </c>
      <c r="F845" s="226" t="str">
        <f>VLOOKUP(E845,SCC_xref!$A$6:$B$39,2,FALSE)</f>
        <v>Workover rigs</v>
      </c>
      <c r="G845" s="229">
        <v>0.20993217269215095</v>
      </c>
      <c r="H845" s="229">
        <v>3.3158786676725241E-2</v>
      </c>
      <c r="I845" s="229">
        <v>0.13120760793259434</v>
      </c>
      <c r="J845" s="229">
        <v>2.9756435813348536E-3</v>
      </c>
      <c r="K845" s="229">
        <v>2.8267822819328377E-2</v>
      </c>
      <c r="M845" s="175"/>
    </row>
    <row r="846" spans="1:13" x14ac:dyDescent="0.2">
      <c r="A846" s="226" t="str">
        <f t="shared" si="74"/>
        <v>Workover Rigs</v>
      </c>
      <c r="B846" s="226" t="str">
        <f>VLOOKUP(D846,fips_xref!$A$5:$C$286,2,FALSE)</f>
        <v>RICHLAND, MT_Non-Tribal</v>
      </c>
      <c r="C846" s="227" t="str">
        <f t="shared" si="70"/>
        <v>30</v>
      </c>
      <c r="D846" s="228" t="str">
        <f t="shared" si="76"/>
        <v>3008302</v>
      </c>
      <c r="E846" s="226" t="str">
        <f t="shared" si="75"/>
        <v>2310000230</v>
      </c>
      <c r="F846" s="226" t="str">
        <f>VLOOKUP(E846,SCC_xref!$A$6:$B$39,2,FALSE)</f>
        <v>Workover rigs</v>
      </c>
      <c r="G846" s="229">
        <v>15.163562319840748</v>
      </c>
      <c r="H846" s="229">
        <v>2.3950846684188463</v>
      </c>
      <c r="I846" s="229">
        <v>9.477226449900467</v>
      </c>
      <c r="J846" s="229">
        <v>0.21493302483641749</v>
      </c>
      <c r="K846" s="229">
        <v>2.0418065867191806</v>
      </c>
      <c r="M846" s="175"/>
    </row>
    <row r="847" spans="1:13" x14ac:dyDescent="0.2">
      <c r="A847" s="226" t="str">
        <f t="shared" si="74"/>
        <v>Workover Rigs</v>
      </c>
      <c r="B847" s="226" t="str">
        <f>VLOOKUP(D847,fips_xref!$A$5:$C$286,2,FALSE)</f>
        <v>ROOSEVELT, MT_Non-Tribal</v>
      </c>
      <c r="C847" s="227" t="str">
        <f t="shared" si="70"/>
        <v>30</v>
      </c>
      <c r="D847" s="228" t="str">
        <f t="shared" si="76"/>
        <v>3008502</v>
      </c>
      <c r="E847" s="226" t="str">
        <f t="shared" si="75"/>
        <v>2310000230</v>
      </c>
      <c r="F847" s="226" t="str">
        <f>VLOOKUP(E847,SCC_xref!$A$6:$B$39,2,FALSE)</f>
        <v>Workover rigs</v>
      </c>
      <c r="G847" s="229">
        <v>1.8247950395548505</v>
      </c>
      <c r="H847" s="229">
        <v>0.28822637649768867</v>
      </c>
      <c r="I847" s="229">
        <v>1.1404968997217815</v>
      </c>
      <c r="J847" s="229">
        <v>2.5865209591602954E-2</v>
      </c>
      <c r="K847" s="229">
        <v>0.24571261373723899</v>
      </c>
      <c r="M847" s="175"/>
    </row>
    <row r="848" spans="1:13" x14ac:dyDescent="0.2">
      <c r="A848" s="226" t="str">
        <f t="shared" si="74"/>
        <v>Workover Rigs</v>
      </c>
      <c r="B848" s="226" t="str">
        <f>VLOOKUP(D848,fips_xref!$A$5:$C$286,2,FALSE)</f>
        <v>SHERIDAN, MT_Non-Tribal</v>
      </c>
      <c r="C848" s="227" t="str">
        <f t="shared" si="70"/>
        <v>30</v>
      </c>
      <c r="D848" s="228" t="str">
        <f t="shared" si="76"/>
        <v>3009102</v>
      </c>
      <c r="E848" s="226" t="str">
        <f t="shared" si="75"/>
        <v>2310000230</v>
      </c>
      <c r="F848" s="226" t="str">
        <f>VLOOKUP(E848,SCC_xref!$A$6:$B$39,2,FALSE)</f>
        <v>Workover rigs</v>
      </c>
      <c r="G848" s="229">
        <v>3.4073606490802959</v>
      </c>
      <c r="H848" s="229">
        <v>0.53819261452223277</v>
      </c>
      <c r="I848" s="229">
        <v>2.1296004056751849</v>
      </c>
      <c r="J848" s="229">
        <v>4.8296984281665699E-2</v>
      </c>
      <c r="K848" s="229">
        <v>0.45880850883679136</v>
      </c>
      <c r="M848" s="175"/>
    </row>
    <row r="849" spans="1:13" x14ac:dyDescent="0.2">
      <c r="A849" s="226" t="str">
        <f t="shared" si="74"/>
        <v>Workover Rigs</v>
      </c>
      <c r="B849" s="226" t="str">
        <f>VLOOKUP(D849,fips_xref!$A$5:$C$286,2,FALSE)</f>
        <v>VALLEY, MT_Non-Tribal</v>
      </c>
      <c r="C849" s="227" t="str">
        <f t="shared" si="70"/>
        <v>30</v>
      </c>
      <c r="D849" s="228" t="str">
        <f t="shared" si="76"/>
        <v>3010502</v>
      </c>
      <c r="E849" s="226" t="str">
        <f t="shared" si="75"/>
        <v>2310000230</v>
      </c>
      <c r="F849" s="226" t="str">
        <f>VLOOKUP(E849,SCC_xref!$A$6:$B$39,2,FALSE)</f>
        <v>Workover rigs</v>
      </c>
      <c r="G849" s="229">
        <v>2.1962134989332713</v>
      </c>
      <c r="H849" s="229">
        <v>0.34689192215651021</v>
      </c>
      <c r="I849" s="229">
        <v>1.3726334368332944</v>
      </c>
      <c r="J849" s="229">
        <v>3.1129809773964619E-2</v>
      </c>
      <c r="K849" s="229">
        <v>0.2957249156483584</v>
      </c>
      <c r="M849" s="175"/>
    </row>
    <row r="850" spans="1:13" x14ac:dyDescent="0.2">
      <c r="A850" s="226" t="str">
        <f t="shared" si="74"/>
        <v>Workover Rigs</v>
      </c>
      <c r="B850" s="226" t="str">
        <f>VLOOKUP(D850,fips_xref!$A$5:$C$286,2,FALSE)</f>
        <v>WIBAUX, MT_Non-Tribal</v>
      </c>
      <c r="C850" s="227" t="str">
        <f t="shared" si="70"/>
        <v>30</v>
      </c>
      <c r="D850" s="228" t="str">
        <f t="shared" si="76"/>
        <v>3010902</v>
      </c>
      <c r="E850" s="226" t="str">
        <f t="shared" si="75"/>
        <v>2310000230</v>
      </c>
      <c r="F850" s="226" t="str">
        <f>VLOOKUP(E850,SCC_xref!$A$6:$B$39,2,FALSE)</f>
        <v>Workover rigs</v>
      </c>
      <c r="G850" s="229">
        <v>1.9539840689038666</v>
      </c>
      <c r="H850" s="229">
        <v>0.30863178368336575</v>
      </c>
      <c r="I850" s="229">
        <v>1.2212400430649164</v>
      </c>
      <c r="J850" s="229">
        <v>2.7696374872424406E-2</v>
      </c>
      <c r="K850" s="229">
        <v>0.26310819701067184</v>
      </c>
      <c r="M850" s="175"/>
    </row>
    <row r="851" spans="1:13" x14ac:dyDescent="0.2">
      <c r="A851" s="226" t="str">
        <f t="shared" si="74"/>
        <v>Workover Rigs</v>
      </c>
      <c r="B851" s="226" t="str">
        <f>VLOOKUP(D851,fips_xref!$A$5:$C$286,2,FALSE)</f>
        <v>BILLINGS, ND_Non-Tribal</v>
      </c>
      <c r="C851" s="227" t="str">
        <f t="shared" si="70"/>
        <v>38</v>
      </c>
      <c r="D851" s="228" t="str">
        <f t="shared" si="76"/>
        <v>3800702</v>
      </c>
      <c r="E851" s="226" t="str">
        <f t="shared" si="75"/>
        <v>2310000230</v>
      </c>
      <c r="F851" s="226" t="str">
        <f>VLOOKUP(E851,SCC_xref!$A$6:$B$39,2,FALSE)</f>
        <v>Workover rigs</v>
      </c>
      <c r="G851" s="229">
        <v>7.3960719302311642</v>
      </c>
      <c r="H851" s="229">
        <v>1.1682095613800125</v>
      </c>
      <c r="I851" s="229">
        <v>4.6225449563944769</v>
      </c>
      <c r="J851" s="229">
        <v>0.10483421232702791</v>
      </c>
      <c r="K851" s="229">
        <v>0.99589714240403049</v>
      </c>
      <c r="M851" s="175"/>
    </row>
    <row r="852" spans="1:13" x14ac:dyDescent="0.2">
      <c r="A852" s="226" t="str">
        <f t="shared" si="74"/>
        <v>Workover Rigs</v>
      </c>
      <c r="B852" s="226" t="str">
        <f>VLOOKUP(D852,fips_xref!$A$5:$C$286,2,FALSE)</f>
        <v>BOTTINEAU, ND_Non-Tribal</v>
      </c>
      <c r="C852" s="227" t="str">
        <f t="shared" si="70"/>
        <v>38</v>
      </c>
      <c r="D852" s="228" t="str">
        <f t="shared" si="76"/>
        <v>3800902</v>
      </c>
      <c r="E852" s="226" t="str">
        <f t="shared" si="75"/>
        <v>2310000230</v>
      </c>
      <c r="F852" s="226" t="str">
        <f>VLOOKUP(E852,SCC_xref!$A$6:$B$39,2,FALSE)</f>
        <v>Workover rigs</v>
      </c>
      <c r="G852" s="229">
        <v>8.4457327936919189</v>
      </c>
      <c r="H852" s="229">
        <v>1.3340034947636388</v>
      </c>
      <c r="I852" s="229">
        <v>5.2785829960574491</v>
      </c>
      <c r="J852" s="229">
        <v>0.11971243023370219</v>
      </c>
      <c r="K852" s="229">
        <v>1.1372362565006726</v>
      </c>
      <c r="M852" s="175"/>
    </row>
    <row r="853" spans="1:13" x14ac:dyDescent="0.2">
      <c r="A853" s="226" t="str">
        <f t="shared" si="74"/>
        <v>Workover Rigs</v>
      </c>
      <c r="B853" s="226" t="str">
        <f>VLOOKUP(D853,fips_xref!$A$5:$C$286,2,FALSE)</f>
        <v>BOWMAN, ND_Non-Tribal</v>
      </c>
      <c r="C853" s="227" t="str">
        <f t="shared" si="70"/>
        <v>38</v>
      </c>
      <c r="D853" s="228" t="str">
        <f t="shared" si="76"/>
        <v>3801102</v>
      </c>
      <c r="E853" s="226" t="str">
        <f t="shared" si="75"/>
        <v>2310000230</v>
      </c>
      <c r="F853" s="226" t="str">
        <f>VLOOKUP(E853,SCC_xref!$A$6:$B$39,2,FALSE)</f>
        <v>Workover rigs</v>
      </c>
      <c r="G853" s="229">
        <v>8.9463402824193565</v>
      </c>
      <c r="H853" s="229">
        <v>1.4130744476081374</v>
      </c>
      <c r="I853" s="229">
        <v>5.5914626765120969</v>
      </c>
      <c r="J853" s="229">
        <v>0.12680819569688531</v>
      </c>
      <c r="K853" s="229">
        <v>1.2046441416852247</v>
      </c>
      <c r="M853" s="175"/>
    </row>
    <row r="854" spans="1:13" x14ac:dyDescent="0.2">
      <c r="A854" s="226" t="str">
        <f t="shared" si="74"/>
        <v>Workover Rigs</v>
      </c>
      <c r="B854" s="226" t="str">
        <f>VLOOKUP(D854,fips_xref!$A$5:$C$286,2,FALSE)</f>
        <v>BURKE, ND_Non-Tribal</v>
      </c>
      <c r="C854" s="227" t="str">
        <f t="shared" si="70"/>
        <v>38</v>
      </c>
      <c r="D854" s="228" t="str">
        <f t="shared" si="76"/>
        <v>3801302</v>
      </c>
      <c r="E854" s="226" t="str">
        <f t="shared" si="75"/>
        <v>2310000230</v>
      </c>
      <c r="F854" s="226" t="str">
        <f>VLOOKUP(E854,SCC_xref!$A$6:$B$39,2,FALSE)</f>
        <v>Workover rigs</v>
      </c>
      <c r="G854" s="229">
        <v>6.0557357507351233</v>
      </c>
      <c r="H854" s="229">
        <v>0.95650346182861279</v>
      </c>
      <c r="I854" s="229">
        <v>3.7848348442094517</v>
      </c>
      <c r="J854" s="229">
        <v>8.5835872538505387E-2</v>
      </c>
      <c r="K854" s="229">
        <v>0.81541796594216476</v>
      </c>
      <c r="M854" s="175"/>
    </row>
    <row r="855" spans="1:13" x14ac:dyDescent="0.2">
      <c r="A855" s="226" t="str">
        <f t="shared" si="74"/>
        <v>Workover Rigs</v>
      </c>
      <c r="B855" s="226" t="str">
        <f>VLOOKUP(D855,fips_xref!$A$5:$C$286,2,FALSE)</f>
        <v>DIVIDE, ND_Non-Tribal</v>
      </c>
      <c r="C855" s="227" t="str">
        <f t="shared" si="70"/>
        <v>38</v>
      </c>
      <c r="D855" s="228" t="str">
        <f t="shared" si="76"/>
        <v>3802302</v>
      </c>
      <c r="E855" s="226" t="str">
        <f t="shared" si="75"/>
        <v>2310000230</v>
      </c>
      <c r="F855" s="226" t="str">
        <f>VLOOKUP(E855,SCC_xref!$A$6:$B$39,2,FALSE)</f>
        <v>Workover rigs</v>
      </c>
      <c r="G855" s="229">
        <v>2.3092538996136605</v>
      </c>
      <c r="H855" s="229">
        <v>0.36474665344397766</v>
      </c>
      <c r="I855" s="229">
        <v>1.4432836872585377</v>
      </c>
      <c r="J855" s="229">
        <v>3.2732079394683387E-2</v>
      </c>
      <c r="K855" s="229">
        <v>0.31094605101261213</v>
      </c>
      <c r="M855" s="175"/>
    </row>
    <row r="856" spans="1:13" x14ac:dyDescent="0.2">
      <c r="A856" s="226" t="str">
        <f t="shared" si="74"/>
        <v>Workover Rigs</v>
      </c>
      <c r="B856" s="226" t="str">
        <f>VLOOKUP(D856,fips_xref!$A$5:$C$286,2,FALSE)</f>
        <v>DUNN, ND_Non-Tribal</v>
      </c>
      <c r="C856" s="227" t="str">
        <f t="shared" si="70"/>
        <v>38</v>
      </c>
      <c r="D856" s="228" t="str">
        <f t="shared" si="76"/>
        <v>3802502</v>
      </c>
      <c r="E856" s="226" t="str">
        <f t="shared" si="75"/>
        <v>2310000230</v>
      </c>
      <c r="F856" s="226" t="str">
        <f>VLOOKUP(E856,SCC_xref!$A$6:$B$39,2,FALSE)</f>
        <v>Workover rigs</v>
      </c>
      <c r="G856" s="229">
        <v>5.829654949374345</v>
      </c>
      <c r="H856" s="229">
        <v>0.92079399925367789</v>
      </c>
      <c r="I856" s="229">
        <v>3.6435343433589651</v>
      </c>
      <c r="J856" s="229">
        <v>8.2631333297067844E-2</v>
      </c>
      <c r="K856" s="229">
        <v>0.78497569521365718</v>
      </c>
      <c r="M856" s="175"/>
    </row>
    <row r="857" spans="1:13" x14ac:dyDescent="0.2">
      <c r="A857" s="226" t="str">
        <f t="shared" si="74"/>
        <v>Workover Rigs</v>
      </c>
      <c r="B857" s="226" t="str">
        <f>VLOOKUP(D857,fips_xref!$A$5:$C$286,2,FALSE)</f>
        <v>GOLDEN VALLEY, ND_Non-Tribal</v>
      </c>
      <c r="C857" s="227" t="str">
        <f t="shared" si="70"/>
        <v>38</v>
      </c>
      <c r="D857" s="228" t="str">
        <f t="shared" si="76"/>
        <v>3803302</v>
      </c>
      <c r="E857" s="226" t="str">
        <f t="shared" si="75"/>
        <v>2310000230</v>
      </c>
      <c r="F857" s="226" t="str">
        <f>VLOOKUP(E857,SCC_xref!$A$6:$B$39,2,FALSE)</f>
        <v>Workover rigs</v>
      </c>
      <c r="G857" s="229">
        <v>1.0173636061235007</v>
      </c>
      <c r="H857" s="229">
        <v>0.16069258158720695</v>
      </c>
      <c r="I857" s="229">
        <v>0.63585225382718791</v>
      </c>
      <c r="J857" s="229">
        <v>1.4420426586468905E-2</v>
      </c>
      <c r="K857" s="229">
        <v>0.13699021827828367</v>
      </c>
      <c r="M857" s="175"/>
    </row>
    <row r="858" spans="1:13" x14ac:dyDescent="0.2">
      <c r="A858" s="226" t="str">
        <f t="shared" si="74"/>
        <v>Workover Rigs</v>
      </c>
      <c r="B858" s="226" t="str">
        <f>VLOOKUP(D858,fips_xref!$A$5:$C$286,2,FALSE)</f>
        <v>MC HENRY, ND_Non-Tribal</v>
      </c>
      <c r="C858" s="227" t="str">
        <f t="shared" si="70"/>
        <v>38</v>
      </c>
      <c r="D858" s="228" t="str">
        <f t="shared" si="76"/>
        <v>3804902</v>
      </c>
      <c r="E858" s="226" t="str">
        <f t="shared" si="75"/>
        <v>2310000230</v>
      </c>
      <c r="F858" s="226" t="str">
        <f>VLOOKUP(E858,SCC_xref!$A$6:$B$39,2,FALSE)</f>
        <v>Workover rigs</v>
      </c>
      <c r="G858" s="229">
        <v>0.27452668736665892</v>
      </c>
      <c r="H858" s="229">
        <v>4.3361490269563784E-2</v>
      </c>
      <c r="I858" s="229">
        <v>0.17157917960416183</v>
      </c>
      <c r="J858" s="229">
        <v>3.8912262217455779E-3</v>
      </c>
      <c r="K858" s="229">
        <v>3.69656144560448E-2</v>
      </c>
      <c r="M858" s="175"/>
    </row>
    <row r="859" spans="1:13" x14ac:dyDescent="0.2">
      <c r="A859" s="226" t="str">
        <f t="shared" si="74"/>
        <v>Workover Rigs</v>
      </c>
      <c r="B859" s="226" t="str">
        <f>VLOOKUP(D859,fips_xref!$A$5:$C$286,2,FALSE)</f>
        <v>MCKENZIE, ND_Non-Tribal</v>
      </c>
      <c r="C859" s="227" t="str">
        <f t="shared" si="70"/>
        <v>38</v>
      </c>
      <c r="D859" s="228" t="str">
        <f t="shared" si="76"/>
        <v>3805302</v>
      </c>
      <c r="E859" s="226" t="str">
        <f t="shared" si="75"/>
        <v>2310000230</v>
      </c>
      <c r="F859" s="226" t="str">
        <f>VLOOKUP(E859,SCC_xref!$A$6:$B$39,2,FALSE)</f>
        <v>Workover rigs</v>
      </c>
      <c r="G859" s="229">
        <v>13.677888482327067</v>
      </c>
      <c r="H859" s="229">
        <v>2.1604224857835601</v>
      </c>
      <c r="I859" s="229">
        <v>8.5486803014544144</v>
      </c>
      <c r="J859" s="229">
        <v>0.19387462410697087</v>
      </c>
      <c r="K859" s="229">
        <v>1.8417573790747028</v>
      </c>
      <c r="M859" s="175"/>
    </row>
    <row r="860" spans="1:13" x14ac:dyDescent="0.2">
      <c r="A860" s="226" t="str">
        <f t="shared" si="74"/>
        <v>Workover Rigs</v>
      </c>
      <c r="B860" s="226" t="str">
        <f>VLOOKUP(D860,fips_xref!$A$5:$C$286,2,FALSE)</f>
        <v>MCLEAN, ND_Non-Tribal</v>
      </c>
      <c r="C860" s="227" t="str">
        <f t="shared" si="70"/>
        <v>38</v>
      </c>
      <c r="D860" s="228" t="str">
        <f t="shared" si="76"/>
        <v>3805502</v>
      </c>
      <c r="E860" s="226" t="str">
        <f t="shared" si="75"/>
        <v>2310000230</v>
      </c>
      <c r="F860" s="226" t="str">
        <f>VLOOKUP(E860,SCC_xref!$A$6:$B$39,2,FALSE)</f>
        <v>Workover rigs</v>
      </c>
      <c r="G860" s="229">
        <v>0</v>
      </c>
      <c r="H860" s="229">
        <v>0</v>
      </c>
      <c r="I860" s="229">
        <v>0</v>
      </c>
      <c r="J860" s="229">
        <v>0</v>
      </c>
      <c r="K860" s="229">
        <v>0</v>
      </c>
      <c r="M860" s="175"/>
    </row>
    <row r="861" spans="1:13" x14ac:dyDescent="0.2">
      <c r="A861" s="226" t="str">
        <f t="shared" si="74"/>
        <v>Workover Rigs</v>
      </c>
      <c r="B861" s="226" t="str">
        <f>VLOOKUP(D861,fips_xref!$A$5:$C$286,2,FALSE)</f>
        <v>MERCER, ND_Non-Tribal</v>
      </c>
      <c r="C861" s="227" t="str">
        <f t="shared" si="70"/>
        <v>38</v>
      </c>
      <c r="D861" s="228" t="str">
        <f t="shared" si="76"/>
        <v>3805702</v>
      </c>
      <c r="E861" s="226" t="str">
        <f t="shared" si="75"/>
        <v>2310000230</v>
      </c>
      <c r="F861" s="226" t="str">
        <f>VLOOKUP(E861,SCC_xref!$A$6:$B$39,2,FALSE)</f>
        <v>Workover rigs</v>
      </c>
      <c r="G861" s="229">
        <v>1.6148628668626996E-2</v>
      </c>
      <c r="H861" s="229">
        <v>2.5506758982096339E-3</v>
      </c>
      <c r="I861" s="229">
        <v>1.0092892917891871E-2</v>
      </c>
      <c r="J861" s="229">
        <v>2.2889566010268102E-4</v>
      </c>
      <c r="K861" s="229">
        <v>2.1744479091791056E-3</v>
      </c>
      <c r="M861" s="175"/>
    </row>
    <row r="862" spans="1:13" x14ac:dyDescent="0.2">
      <c r="A862" s="226" t="str">
        <f t="shared" si="74"/>
        <v>Workover Rigs</v>
      </c>
      <c r="B862" s="226" t="str">
        <f>VLOOKUP(D862,fips_xref!$A$5:$C$286,2,FALSE)</f>
        <v>MOUNTRAIL, ND_Non-Tribal</v>
      </c>
      <c r="C862" s="227" t="str">
        <f t="shared" si="70"/>
        <v>38</v>
      </c>
      <c r="D862" s="228" t="str">
        <f t="shared" si="76"/>
        <v>3806102</v>
      </c>
      <c r="E862" s="226" t="str">
        <f t="shared" si="75"/>
        <v>2310000230</v>
      </c>
      <c r="F862" s="226" t="str">
        <f>VLOOKUP(E862,SCC_xref!$A$6:$B$39,2,FALSE)</f>
        <v>Workover rigs</v>
      </c>
      <c r="G862" s="229">
        <v>6.427154210113545</v>
      </c>
      <c r="H862" s="229">
        <v>1.0151690074874344</v>
      </c>
      <c r="I862" s="229">
        <v>4.0169713813209649</v>
      </c>
      <c r="J862" s="229">
        <v>9.1100472720867048E-2</v>
      </c>
      <c r="K862" s="229">
        <v>0.86543026785328403</v>
      </c>
      <c r="M862" s="175"/>
    </row>
    <row r="863" spans="1:13" x14ac:dyDescent="0.2">
      <c r="A863" s="226" t="str">
        <f t="shared" si="74"/>
        <v>Workover Rigs</v>
      </c>
      <c r="B863" s="226" t="str">
        <f>VLOOKUP(D863,fips_xref!$A$5:$C$286,2,FALSE)</f>
        <v>RENVILLE, ND_Non-Tribal</v>
      </c>
      <c r="C863" s="227" t="str">
        <f t="shared" si="70"/>
        <v>38</v>
      </c>
      <c r="D863" s="228" t="str">
        <f t="shared" si="76"/>
        <v>3807502</v>
      </c>
      <c r="E863" s="226" t="str">
        <f t="shared" si="75"/>
        <v>2310000230</v>
      </c>
      <c r="F863" s="226" t="str">
        <f>VLOOKUP(E863,SCC_xref!$A$6:$B$39,2,FALSE)</f>
        <v>Workover rigs</v>
      </c>
      <c r="G863" s="229">
        <v>4.6992509425704556</v>
      </c>
      <c r="H863" s="229">
        <v>0.7422466863790036</v>
      </c>
      <c r="I863" s="229">
        <v>2.9370318391065346</v>
      </c>
      <c r="J863" s="229">
        <v>6.6608637089880185E-2</v>
      </c>
      <c r="K863" s="229">
        <v>0.63276434157111983</v>
      </c>
      <c r="M863" s="175"/>
    </row>
    <row r="864" spans="1:13" x14ac:dyDescent="0.2">
      <c r="A864" s="226" t="str">
        <f t="shared" si="74"/>
        <v>Workover Rigs</v>
      </c>
      <c r="B864" s="226" t="str">
        <f>VLOOKUP(D864,fips_xref!$A$5:$C$286,2,FALSE)</f>
        <v>SLOPE, ND_Non-Tribal</v>
      </c>
      <c r="C864" s="227" t="str">
        <f t="shared" si="70"/>
        <v>38</v>
      </c>
      <c r="D864" s="228" t="str">
        <f t="shared" si="76"/>
        <v>3808702</v>
      </c>
      <c r="E864" s="226" t="str">
        <f t="shared" si="75"/>
        <v>2310000230</v>
      </c>
      <c r="F864" s="226" t="str">
        <f>VLOOKUP(E864,SCC_xref!$A$6:$B$39,2,FALSE)</f>
        <v>Workover rigs</v>
      </c>
      <c r="G864" s="229">
        <v>0.33912120204116691</v>
      </c>
      <c r="H864" s="229">
        <v>5.3564193862402319E-2</v>
      </c>
      <c r="I864" s="229">
        <v>0.21195075127572932</v>
      </c>
      <c r="J864" s="229">
        <v>4.8068088621563022E-3</v>
      </c>
      <c r="K864" s="229">
        <v>4.5663406092761226E-2</v>
      </c>
      <c r="M864" s="175"/>
    </row>
    <row r="865" spans="1:14" x14ac:dyDescent="0.2">
      <c r="A865" s="226" t="str">
        <f t="shared" si="74"/>
        <v>Workover Rigs</v>
      </c>
      <c r="B865" s="226" t="str">
        <f>VLOOKUP(D865,fips_xref!$A$5:$C$286,2,FALSE)</f>
        <v>STARK, ND_Non-Tribal</v>
      </c>
      <c r="C865" s="227" t="str">
        <f t="shared" si="70"/>
        <v>38</v>
      </c>
      <c r="D865" s="228" t="str">
        <f t="shared" si="76"/>
        <v>3808902</v>
      </c>
      <c r="E865" s="226" t="str">
        <f t="shared" si="75"/>
        <v>2310000230</v>
      </c>
      <c r="F865" s="226" t="str">
        <f>VLOOKUP(E865,SCC_xref!$A$6:$B$39,2,FALSE)</f>
        <v>Workover rigs</v>
      </c>
      <c r="G865" s="229">
        <v>1.1465526354725166</v>
      </c>
      <c r="H865" s="229">
        <v>0.18109798877288402</v>
      </c>
      <c r="I865" s="229">
        <v>0.71659539717032283</v>
      </c>
      <c r="J865" s="229">
        <v>1.6251591867290353E-2</v>
      </c>
      <c r="K865" s="229">
        <v>0.15438580155171652</v>
      </c>
      <c r="M865" s="175"/>
    </row>
    <row r="866" spans="1:14" x14ac:dyDescent="0.2">
      <c r="A866" s="226" t="str">
        <f t="shared" si="74"/>
        <v>Workover Rigs</v>
      </c>
      <c r="B866" s="226" t="str">
        <f>VLOOKUP(D866,fips_xref!$A$5:$C$286,2,FALSE)</f>
        <v>WARD, ND_Non-Tribal</v>
      </c>
      <c r="C866" s="227" t="str">
        <f t="shared" si="70"/>
        <v>38</v>
      </c>
      <c r="D866" s="228" t="str">
        <f t="shared" si="76"/>
        <v>3810102</v>
      </c>
      <c r="E866" s="226" t="str">
        <f t="shared" si="75"/>
        <v>2310000230</v>
      </c>
      <c r="F866" s="226" t="str">
        <f>VLOOKUP(E866,SCC_xref!$A$6:$B$39,2,FALSE)</f>
        <v>Workover rigs</v>
      </c>
      <c r="G866" s="229">
        <v>0.25837805869803193</v>
      </c>
      <c r="H866" s="229">
        <v>4.0810814371354143E-2</v>
      </c>
      <c r="I866" s="229">
        <v>0.16148628668626994</v>
      </c>
      <c r="J866" s="229">
        <v>3.6623305616428964E-3</v>
      </c>
      <c r="K866" s="229">
        <v>3.479116654686569E-2</v>
      </c>
      <c r="M866" s="175"/>
    </row>
    <row r="867" spans="1:14" x14ac:dyDescent="0.2">
      <c r="A867" s="226" t="str">
        <f t="shared" si="74"/>
        <v>Workover Rigs</v>
      </c>
      <c r="B867" s="226" t="str">
        <f>VLOOKUP(D867,fips_xref!$A$5:$C$286,2,FALSE)</f>
        <v>WILLIAMS, ND_Non-Tribal</v>
      </c>
      <c r="C867" s="227" t="str">
        <f t="shared" si="70"/>
        <v>38</v>
      </c>
      <c r="D867" s="228" t="str">
        <f t="shared" si="76"/>
        <v>3810502</v>
      </c>
      <c r="E867" s="226" t="str">
        <f t="shared" si="75"/>
        <v>2310000230</v>
      </c>
      <c r="F867" s="226" t="str">
        <f>VLOOKUP(E867,SCC_xref!$A$6:$B$39,2,FALSE)</f>
        <v>Workover rigs</v>
      </c>
      <c r="G867" s="229">
        <v>7.5414095882488068</v>
      </c>
      <c r="H867" s="229">
        <v>1.1911656444638992</v>
      </c>
      <c r="I867" s="229">
        <v>4.7133809926555035</v>
      </c>
      <c r="J867" s="229">
        <v>0.10689427326795205</v>
      </c>
      <c r="K867" s="229">
        <v>1.0154671735866425</v>
      </c>
      <c r="M867" s="175"/>
    </row>
    <row r="868" spans="1:14" x14ac:dyDescent="0.2">
      <c r="A868" s="226" t="str">
        <f t="shared" si="74"/>
        <v>Workover Rigs</v>
      </c>
      <c r="B868" s="226" t="str">
        <f>VLOOKUP(D868,fips_xref!$A$5:$C$286,2,FALSE)</f>
        <v>HARDING, SD_Non-Tribal</v>
      </c>
      <c r="C868" s="227" t="str">
        <f t="shared" ref="C868:C869" si="77">LEFT(D868,2)</f>
        <v>46</v>
      </c>
      <c r="D868" s="228" t="str">
        <f t="shared" si="76"/>
        <v>4606302</v>
      </c>
      <c r="E868" s="226" t="str">
        <f t="shared" si="75"/>
        <v>2310000230</v>
      </c>
      <c r="F868" s="226" t="str">
        <f>VLOOKUP(E868,SCC_xref!$A$6:$B$39,2,FALSE)</f>
        <v>Workover rigs</v>
      </c>
      <c r="G868" s="229">
        <v>3.4073606490802959</v>
      </c>
      <c r="H868" s="229">
        <v>0.53819261452223277</v>
      </c>
      <c r="I868" s="229">
        <v>2.1296004056751849</v>
      </c>
      <c r="J868" s="229">
        <v>4.8296984281665699E-2</v>
      </c>
      <c r="K868" s="229">
        <v>0.45880850883679136</v>
      </c>
      <c r="M868" s="175"/>
    </row>
    <row r="869" spans="1:14" x14ac:dyDescent="0.2">
      <c r="A869" s="226" t="str">
        <f t="shared" si="74"/>
        <v>Workover Rigs</v>
      </c>
      <c r="B869" s="226" t="str">
        <f>VLOOKUP(D869,fips_xref!$A$5:$C$286,2,FALSE)</f>
        <v>BUTTE, SD_Non-Tribal</v>
      </c>
      <c r="C869" s="227" t="str">
        <f t="shared" si="77"/>
        <v>46</v>
      </c>
      <c r="D869" s="228" t="str">
        <f t="shared" si="76"/>
        <v>4601902</v>
      </c>
      <c r="E869" s="226" t="str">
        <f t="shared" si="75"/>
        <v>2310000230</v>
      </c>
      <c r="F869" s="226" t="str">
        <f>VLOOKUP(E869,SCC_xref!$A$6:$B$39,2,FALSE)</f>
        <v>Workover rigs</v>
      </c>
      <c r="G869" s="229">
        <v>0</v>
      </c>
      <c r="H869" s="229">
        <v>0</v>
      </c>
      <c r="I869" s="229">
        <v>0</v>
      </c>
      <c r="J869" s="229">
        <v>0</v>
      </c>
      <c r="K869" s="229">
        <v>0</v>
      </c>
      <c r="M869" s="175"/>
    </row>
    <row r="870" spans="1:14" s="32" customFormat="1" x14ac:dyDescent="0.2">
      <c r="A870" s="32" t="s">
        <v>16663</v>
      </c>
      <c r="B870" s="33" t="str">
        <f>VLOOKUP(D870,fips_xref!$A$5:$C$286,2,FALSE)</f>
        <v>CARTER, MT</v>
      </c>
      <c r="C870" s="34" t="str">
        <f t="shared" si="60"/>
        <v>30</v>
      </c>
      <c r="D870" s="202">
        <f>fips_xref!A5</f>
        <v>30011</v>
      </c>
      <c r="E870" s="32" t="str">
        <f>SCC_xref!A$12</f>
        <v>2310000801</v>
      </c>
      <c r="F870" s="32" t="str">
        <f>VLOOKUP(E870,SCC_xref!$A$6:$B$39,2,FALSE)</f>
        <v>Gas Well Truck Loading</v>
      </c>
      <c r="G870" s="36">
        <v>0</v>
      </c>
      <c r="H870" s="64">
        <v>0</v>
      </c>
      <c r="I870" s="36">
        <v>0</v>
      </c>
      <c r="J870" s="36">
        <v>0</v>
      </c>
      <c r="K870" s="36">
        <v>0</v>
      </c>
      <c r="M870" s="175"/>
      <c r="N870" s="176"/>
    </row>
    <row r="871" spans="1:14" s="32" customFormat="1" x14ac:dyDescent="0.2">
      <c r="A871" s="32" t="s">
        <v>16663</v>
      </c>
      <c r="B871" s="33" t="str">
        <f>VLOOKUP(D871,fips_xref!$A$5:$C$286,2,FALSE)</f>
        <v>CUSTER, MT</v>
      </c>
      <c r="C871" s="34" t="str">
        <f t="shared" si="60"/>
        <v>30</v>
      </c>
      <c r="D871" s="202">
        <f>fips_xref!A6</f>
        <v>30017</v>
      </c>
      <c r="E871" s="32" t="str">
        <f>SCC_xref!A$12</f>
        <v>2310000801</v>
      </c>
      <c r="F871" s="32" t="str">
        <f>VLOOKUP(E871,SCC_xref!$A$6:$B$39,2,FALSE)</f>
        <v>Gas Well Truck Loading</v>
      </c>
      <c r="G871" s="36">
        <v>0</v>
      </c>
      <c r="H871" s="64">
        <v>0</v>
      </c>
      <c r="I871" s="36">
        <v>0</v>
      </c>
      <c r="J871" s="36">
        <v>0</v>
      </c>
      <c r="K871" s="36">
        <v>0</v>
      </c>
      <c r="M871" s="175"/>
      <c r="N871" s="176"/>
    </row>
    <row r="872" spans="1:14" s="32" customFormat="1" x14ac:dyDescent="0.2">
      <c r="A872" s="32" t="s">
        <v>16663</v>
      </c>
      <c r="B872" s="33" t="str">
        <f>VLOOKUP(D872,fips_xref!$A$5:$C$286,2,FALSE)</f>
        <v>DANIELS, MT</v>
      </c>
      <c r="C872" s="34" t="str">
        <f t="shared" si="60"/>
        <v>30</v>
      </c>
      <c r="D872" s="202">
        <f>fips_xref!A7</f>
        <v>30019</v>
      </c>
      <c r="E872" s="32" t="str">
        <f>SCC_xref!A$12</f>
        <v>2310000801</v>
      </c>
      <c r="F872" s="32" t="str">
        <f>VLOOKUP(E872,SCC_xref!$A$6:$B$39,2,FALSE)</f>
        <v>Gas Well Truck Loading</v>
      </c>
      <c r="G872" s="36">
        <v>0</v>
      </c>
      <c r="H872" s="64">
        <v>0</v>
      </c>
      <c r="I872" s="36">
        <v>0</v>
      </c>
      <c r="J872" s="36">
        <v>0</v>
      </c>
      <c r="K872" s="36">
        <v>0</v>
      </c>
      <c r="M872" s="175"/>
      <c r="N872" s="176"/>
    </row>
    <row r="873" spans="1:14" s="32" customFormat="1" x14ac:dyDescent="0.2">
      <c r="A873" s="32" t="s">
        <v>16663</v>
      </c>
      <c r="B873" s="33" t="str">
        <f>VLOOKUP(D873,fips_xref!$A$5:$C$286,2,FALSE)</f>
        <v>DAWSON, MT</v>
      </c>
      <c r="C873" s="34" t="str">
        <f t="shared" si="60"/>
        <v>30</v>
      </c>
      <c r="D873" s="202">
        <f>fips_xref!A8</f>
        <v>30021</v>
      </c>
      <c r="E873" s="32" t="str">
        <f>SCC_xref!A$12</f>
        <v>2310000801</v>
      </c>
      <c r="F873" s="32" t="str">
        <f>VLOOKUP(E873,SCC_xref!$A$6:$B$39,2,FALSE)</f>
        <v>Gas Well Truck Loading</v>
      </c>
      <c r="G873" s="36">
        <v>0</v>
      </c>
      <c r="H873" s="64">
        <v>0.10867414722167375</v>
      </c>
      <c r="I873" s="36">
        <v>0</v>
      </c>
      <c r="J873" s="36">
        <v>0</v>
      </c>
      <c r="K873" s="36">
        <v>0</v>
      </c>
      <c r="M873" s="175"/>
      <c r="N873" s="176"/>
    </row>
    <row r="874" spans="1:14" s="32" customFormat="1" x14ac:dyDescent="0.2">
      <c r="A874" s="32" t="s">
        <v>16663</v>
      </c>
      <c r="B874" s="33" t="str">
        <f>VLOOKUP(D874,fips_xref!$A$5:$C$286,2,FALSE)</f>
        <v>FALLON, MT</v>
      </c>
      <c r="C874" s="34" t="str">
        <f t="shared" si="60"/>
        <v>30</v>
      </c>
      <c r="D874" s="202">
        <f>fips_xref!A9</f>
        <v>30025</v>
      </c>
      <c r="E874" s="32" t="str">
        <f>SCC_xref!A$12</f>
        <v>2310000801</v>
      </c>
      <c r="F874" s="32" t="str">
        <f>VLOOKUP(E874,SCC_xref!$A$6:$B$39,2,FALSE)</f>
        <v>Gas Well Truck Loading</v>
      </c>
      <c r="G874" s="36">
        <v>0</v>
      </c>
      <c r="H874" s="64">
        <v>0.52012786528123411</v>
      </c>
      <c r="I874" s="36">
        <v>0</v>
      </c>
      <c r="J874" s="36">
        <v>0</v>
      </c>
      <c r="K874" s="36">
        <v>0</v>
      </c>
      <c r="M874" s="175"/>
      <c r="N874" s="176"/>
    </row>
    <row r="875" spans="1:14" s="32" customFormat="1" x14ac:dyDescent="0.2">
      <c r="A875" s="32" t="s">
        <v>16663</v>
      </c>
      <c r="B875" s="33" t="str">
        <f>VLOOKUP(D875,fips_xref!$A$5:$C$286,2,FALSE)</f>
        <v>GARFIELD, MT</v>
      </c>
      <c r="C875" s="34" t="str">
        <f t="shared" si="60"/>
        <v>30</v>
      </c>
      <c r="D875" s="202">
        <f>fips_xref!A10</f>
        <v>30033</v>
      </c>
      <c r="E875" s="32" t="str">
        <f>SCC_xref!A$12</f>
        <v>2310000801</v>
      </c>
      <c r="F875" s="32" t="str">
        <f>VLOOKUP(E875,SCC_xref!$A$6:$B$39,2,FALSE)</f>
        <v>Gas Well Truck Loading</v>
      </c>
      <c r="G875" s="36">
        <v>0</v>
      </c>
      <c r="H875" s="64">
        <v>0</v>
      </c>
      <c r="I875" s="36">
        <v>0</v>
      </c>
      <c r="J875" s="36">
        <v>0</v>
      </c>
      <c r="K875" s="36">
        <v>0</v>
      </c>
      <c r="M875" s="175"/>
      <c r="N875" s="176"/>
    </row>
    <row r="876" spans="1:14" s="32" customFormat="1" x14ac:dyDescent="0.2">
      <c r="A876" s="32" t="s">
        <v>16663</v>
      </c>
      <c r="B876" s="33" t="str">
        <f>VLOOKUP(D876,fips_xref!$A$5:$C$286,2,FALSE)</f>
        <v>MCCONE, MT</v>
      </c>
      <c r="C876" s="34" t="str">
        <f t="shared" si="60"/>
        <v>30</v>
      </c>
      <c r="D876" s="202">
        <f>fips_xref!A11</f>
        <v>30055</v>
      </c>
      <c r="E876" s="32" t="str">
        <f>SCC_xref!A$12</f>
        <v>2310000801</v>
      </c>
      <c r="F876" s="32" t="str">
        <f>VLOOKUP(E876,SCC_xref!$A$6:$B$39,2,FALSE)</f>
        <v>Gas Well Truck Loading</v>
      </c>
      <c r="G876" s="36">
        <v>0</v>
      </c>
      <c r="H876" s="64">
        <v>0</v>
      </c>
      <c r="I876" s="36">
        <v>0</v>
      </c>
      <c r="J876" s="36">
        <v>0</v>
      </c>
      <c r="K876" s="36">
        <v>0</v>
      </c>
      <c r="M876" s="175"/>
      <c r="N876" s="176"/>
    </row>
    <row r="877" spans="1:14" s="32" customFormat="1" x14ac:dyDescent="0.2">
      <c r="A877" s="32" t="s">
        <v>16663</v>
      </c>
      <c r="B877" s="33" t="str">
        <f>VLOOKUP(D877,fips_xref!$A$5:$C$286,2,FALSE)</f>
        <v>PRAIRIE, MT</v>
      </c>
      <c r="C877" s="34" t="str">
        <f t="shared" si="60"/>
        <v>30</v>
      </c>
      <c r="D877" s="202">
        <f>fips_xref!A12</f>
        <v>30079</v>
      </c>
      <c r="E877" s="32" t="str">
        <f>SCC_xref!A$12</f>
        <v>2310000801</v>
      </c>
      <c r="F877" s="32" t="str">
        <f>VLOOKUP(E877,SCC_xref!$A$6:$B$39,2,FALSE)</f>
        <v>Gas Well Truck Loading</v>
      </c>
      <c r="G877" s="36">
        <v>0</v>
      </c>
      <c r="H877" s="64">
        <v>0</v>
      </c>
      <c r="I877" s="36">
        <v>0</v>
      </c>
      <c r="J877" s="36">
        <v>0</v>
      </c>
      <c r="K877" s="36">
        <v>0</v>
      </c>
      <c r="M877" s="175"/>
      <c r="N877" s="176"/>
    </row>
    <row r="878" spans="1:14" s="32" customFormat="1" x14ac:dyDescent="0.2">
      <c r="A878" s="32" t="s">
        <v>16663</v>
      </c>
      <c r="B878" s="33" t="str">
        <f>VLOOKUP(D878,fips_xref!$A$5:$C$286,2,FALSE)</f>
        <v>RICHLAND, MT</v>
      </c>
      <c r="C878" s="34" t="str">
        <f t="shared" si="60"/>
        <v>30</v>
      </c>
      <c r="D878" s="202">
        <f>fips_xref!A13</f>
        <v>30083</v>
      </c>
      <c r="E878" s="32" t="str">
        <f>SCC_xref!A$12</f>
        <v>2310000801</v>
      </c>
      <c r="F878" s="32" t="str">
        <f>VLOOKUP(E878,SCC_xref!$A$6:$B$39,2,FALSE)</f>
        <v>Gas Well Truck Loading</v>
      </c>
      <c r="G878" s="36">
        <v>0</v>
      </c>
      <c r="H878" s="64">
        <v>0.89139154843025292</v>
      </c>
      <c r="I878" s="36">
        <v>0</v>
      </c>
      <c r="J878" s="36">
        <v>0</v>
      </c>
      <c r="K878" s="36">
        <v>0</v>
      </c>
      <c r="M878" s="175"/>
      <c r="N878" s="176"/>
    </row>
    <row r="879" spans="1:14" s="32" customFormat="1" x14ac:dyDescent="0.2">
      <c r="A879" s="32" t="s">
        <v>16663</v>
      </c>
      <c r="B879" s="33" t="str">
        <f>VLOOKUP(D879,fips_xref!$A$5:$C$286,2,FALSE)</f>
        <v>ROOSEVELT, MT</v>
      </c>
      <c r="C879" s="34" t="str">
        <f t="shared" si="60"/>
        <v>30</v>
      </c>
      <c r="D879" s="202">
        <f>fips_xref!A14</f>
        <v>30085</v>
      </c>
      <c r="E879" s="32" t="str">
        <f>SCC_xref!A$12</f>
        <v>2310000801</v>
      </c>
      <c r="F879" s="32" t="str">
        <f>VLOOKUP(E879,SCC_xref!$A$6:$B$39,2,FALSE)</f>
        <v>Gas Well Truck Loading</v>
      </c>
      <c r="G879" s="36">
        <v>0</v>
      </c>
      <c r="H879" s="64">
        <v>0</v>
      </c>
      <c r="I879" s="36">
        <v>0</v>
      </c>
      <c r="J879" s="36">
        <v>0</v>
      </c>
      <c r="K879" s="36">
        <v>0</v>
      </c>
      <c r="M879" s="175"/>
      <c r="N879" s="176"/>
    </row>
    <row r="880" spans="1:14" s="32" customFormat="1" x14ac:dyDescent="0.2">
      <c r="A880" s="32" t="s">
        <v>16663</v>
      </c>
      <c r="B880" s="33" t="str">
        <f>VLOOKUP(D880,fips_xref!$A$5:$C$286,2,FALSE)</f>
        <v>SHERIDAN, MT</v>
      </c>
      <c r="C880" s="34" t="str">
        <f t="shared" si="60"/>
        <v>30</v>
      </c>
      <c r="D880" s="203">
        <f>fips_xref!A15</f>
        <v>30091</v>
      </c>
      <c r="E880" s="32" t="str">
        <f>SCC_xref!A$12</f>
        <v>2310000801</v>
      </c>
      <c r="F880" s="32" t="str">
        <f>VLOOKUP(E880,SCC_xref!$A$6:$B$39,2,FALSE)</f>
        <v>Gas Well Truck Loading</v>
      </c>
      <c r="G880" s="36">
        <v>0</v>
      </c>
      <c r="H880" s="64">
        <v>0.27810918510955779</v>
      </c>
      <c r="I880" s="36">
        <v>0</v>
      </c>
      <c r="J880" s="36">
        <v>0</v>
      </c>
      <c r="K880" s="36">
        <v>0</v>
      </c>
      <c r="M880" s="175"/>
      <c r="N880" s="176"/>
    </row>
    <row r="881" spans="1:14" s="32" customFormat="1" x14ac:dyDescent="0.2">
      <c r="A881" s="32" t="s">
        <v>16663</v>
      </c>
      <c r="B881" s="33" t="str">
        <f>VLOOKUP(D881,fips_xref!$A$5:$C$286,2,FALSE)</f>
        <v>VALLEY, MT</v>
      </c>
      <c r="C881" s="34" t="str">
        <f t="shared" si="60"/>
        <v>30</v>
      </c>
      <c r="D881" s="203">
        <f>fips_xref!A16</f>
        <v>30105</v>
      </c>
      <c r="E881" s="32" t="str">
        <f>SCC_xref!A$12</f>
        <v>2310000801</v>
      </c>
      <c r="F881" s="32" t="str">
        <f>VLOOKUP(E881,SCC_xref!$A$6:$B$39,2,FALSE)</f>
        <v>Gas Well Truck Loading</v>
      </c>
      <c r="G881" s="36">
        <v>0</v>
      </c>
      <c r="H881" s="64">
        <v>0</v>
      </c>
      <c r="I881" s="36">
        <v>0</v>
      </c>
      <c r="J881" s="36">
        <v>0</v>
      </c>
      <c r="K881" s="36">
        <v>0</v>
      </c>
      <c r="M881" s="175"/>
      <c r="N881" s="176"/>
    </row>
    <row r="882" spans="1:14" s="32" customFormat="1" x14ac:dyDescent="0.2">
      <c r="A882" s="32" t="s">
        <v>16663</v>
      </c>
      <c r="B882" s="33" t="str">
        <f>VLOOKUP(D882,fips_xref!$A$5:$C$286,2,FALSE)</f>
        <v>WIBAUX, MT</v>
      </c>
      <c r="C882" s="34" t="str">
        <f t="shared" si="60"/>
        <v>30</v>
      </c>
      <c r="D882" s="203">
        <f>fips_xref!A17</f>
        <v>30109</v>
      </c>
      <c r="E882" s="32" t="str">
        <f>SCC_xref!A$12</f>
        <v>2310000801</v>
      </c>
      <c r="F882" s="32" t="str">
        <f>VLOOKUP(E882,SCC_xref!$A$6:$B$39,2,FALSE)</f>
        <v>Gas Well Truck Loading</v>
      </c>
      <c r="G882" s="36">
        <v>0</v>
      </c>
      <c r="H882" s="64">
        <v>0</v>
      </c>
      <c r="I882" s="36">
        <v>0</v>
      </c>
      <c r="J882" s="36">
        <v>0</v>
      </c>
      <c r="K882" s="36">
        <v>0</v>
      </c>
      <c r="M882" s="175"/>
      <c r="N882" s="176"/>
    </row>
    <row r="883" spans="1:14" s="32" customFormat="1" x14ac:dyDescent="0.2">
      <c r="A883" s="32" t="s">
        <v>16663</v>
      </c>
      <c r="B883" s="33" t="str">
        <f>VLOOKUP(D883,fips_xref!$A$5:$C$286,2,FALSE)</f>
        <v>BILLINGS, ND</v>
      </c>
      <c r="C883" s="34" t="str">
        <f t="shared" si="60"/>
        <v>38</v>
      </c>
      <c r="D883" s="203">
        <f>fips_xref!A18</f>
        <v>38007</v>
      </c>
      <c r="E883" s="32" t="str">
        <f>SCC_xref!A$12</f>
        <v>2310000801</v>
      </c>
      <c r="F883" s="32" t="str">
        <f>VLOOKUP(E883,SCC_xref!$A$6:$B$39,2,FALSE)</f>
        <v>Gas Well Truck Loading</v>
      </c>
      <c r="G883" s="36">
        <v>0</v>
      </c>
      <c r="H883" s="64">
        <v>0.39446995102996896</v>
      </c>
      <c r="I883" s="36">
        <v>0</v>
      </c>
      <c r="J883" s="36">
        <v>0</v>
      </c>
      <c r="K883" s="36">
        <v>0</v>
      </c>
      <c r="M883" s="175"/>
      <c r="N883" s="176"/>
    </row>
    <row r="884" spans="1:14" s="32" customFormat="1" x14ac:dyDescent="0.2">
      <c r="A884" s="32" t="s">
        <v>16663</v>
      </c>
      <c r="B884" s="33" t="str">
        <f>VLOOKUP(D884,fips_xref!$A$5:$C$286,2,FALSE)</f>
        <v>BOTTINEAU, ND</v>
      </c>
      <c r="C884" s="34" t="str">
        <f t="shared" si="60"/>
        <v>38</v>
      </c>
      <c r="D884" s="203">
        <f>fips_xref!A19</f>
        <v>38009</v>
      </c>
      <c r="E884" s="32" t="str">
        <f>SCC_xref!A$12</f>
        <v>2310000801</v>
      </c>
      <c r="F884" s="32" t="str">
        <f>VLOOKUP(E884,SCC_xref!$A$6:$B$39,2,FALSE)</f>
        <v>Gas Well Truck Loading</v>
      </c>
      <c r="G884" s="36">
        <v>0</v>
      </c>
      <c r="H884" s="64">
        <v>1.7558433284687402</v>
      </c>
      <c r="I884" s="36">
        <v>0</v>
      </c>
      <c r="J884" s="36">
        <v>0</v>
      </c>
      <c r="K884" s="36">
        <v>0</v>
      </c>
      <c r="M884" s="175"/>
      <c r="N884" s="176"/>
    </row>
    <row r="885" spans="1:14" s="32" customFormat="1" x14ac:dyDescent="0.2">
      <c r="A885" s="32" t="s">
        <v>16663</v>
      </c>
      <c r="B885" s="33" t="str">
        <f>VLOOKUP(D885,fips_xref!$A$5:$C$286,2,FALSE)</f>
        <v>BOWMAN, ND</v>
      </c>
      <c r="C885" s="34" t="str">
        <f t="shared" si="60"/>
        <v>38</v>
      </c>
      <c r="D885" s="203">
        <f>fips_xref!A20</f>
        <v>38011</v>
      </c>
      <c r="E885" s="32" t="str">
        <f>SCC_xref!A$12</f>
        <v>2310000801</v>
      </c>
      <c r="F885" s="32" t="str">
        <f>VLOOKUP(E885,SCC_xref!$A$6:$B$39,2,FALSE)</f>
        <v>Gas Well Truck Loading</v>
      </c>
      <c r="G885" s="36">
        <v>0</v>
      </c>
      <c r="H885" s="64">
        <v>55.216459392918615</v>
      </c>
      <c r="I885" s="36">
        <v>0</v>
      </c>
      <c r="J885" s="36">
        <v>0</v>
      </c>
      <c r="K885" s="36">
        <v>0</v>
      </c>
      <c r="M885" s="175"/>
      <c r="N885" s="176"/>
    </row>
    <row r="886" spans="1:14" s="32" customFormat="1" x14ac:dyDescent="0.2">
      <c r="A886" s="32" t="s">
        <v>16663</v>
      </c>
      <c r="B886" s="33" t="str">
        <f>VLOOKUP(D886,fips_xref!$A$5:$C$286,2,FALSE)</f>
        <v>BURKE, ND</v>
      </c>
      <c r="C886" s="34" t="str">
        <f t="shared" si="60"/>
        <v>38</v>
      </c>
      <c r="D886" s="203">
        <f>fips_xref!A21</f>
        <v>38013</v>
      </c>
      <c r="E886" s="32" t="str">
        <f>SCC_xref!A$12</f>
        <v>2310000801</v>
      </c>
      <c r="F886" s="32" t="str">
        <f>VLOOKUP(E886,SCC_xref!$A$6:$B$39,2,FALSE)</f>
        <v>Gas Well Truck Loading</v>
      </c>
      <c r="G886" s="36">
        <v>0</v>
      </c>
      <c r="H886" s="64">
        <v>0.90478822673376669</v>
      </c>
      <c r="I886" s="36">
        <v>0</v>
      </c>
      <c r="J886" s="36">
        <v>0</v>
      </c>
      <c r="K886" s="36">
        <v>0</v>
      </c>
      <c r="M886" s="175"/>
      <c r="N886" s="176"/>
    </row>
    <row r="887" spans="1:14" s="32" customFormat="1" x14ac:dyDescent="0.2">
      <c r="A887" s="32" t="s">
        <v>16663</v>
      </c>
      <c r="B887" s="33" t="str">
        <f>VLOOKUP(D887,fips_xref!$A$5:$C$286,2,FALSE)</f>
        <v>DIVIDE, ND</v>
      </c>
      <c r="C887" s="34" t="str">
        <f t="shared" si="60"/>
        <v>38</v>
      </c>
      <c r="D887" s="203">
        <f>fips_xref!A22</f>
        <v>38023</v>
      </c>
      <c r="E887" s="32" t="str">
        <f>SCC_xref!A$12</f>
        <v>2310000801</v>
      </c>
      <c r="F887" s="32" t="str">
        <f>VLOOKUP(E887,SCC_xref!$A$6:$B$39,2,FALSE)</f>
        <v>Gas Well Truck Loading</v>
      </c>
      <c r="G887" s="36">
        <v>0</v>
      </c>
      <c r="H887" s="64">
        <v>2.6129745192703346</v>
      </c>
      <c r="I887" s="36">
        <v>0</v>
      </c>
      <c r="J887" s="36">
        <v>0</v>
      </c>
      <c r="K887" s="36">
        <v>0</v>
      </c>
      <c r="M887" s="175"/>
      <c r="N887" s="176"/>
    </row>
    <row r="888" spans="1:14" s="32" customFormat="1" x14ac:dyDescent="0.2">
      <c r="A888" s="32" t="s">
        <v>16663</v>
      </c>
      <c r="B888" s="33" t="str">
        <f>VLOOKUP(D888,fips_xref!$A$5:$C$286,2,FALSE)</f>
        <v>DUNN, ND</v>
      </c>
      <c r="C888" s="34" t="str">
        <f t="shared" si="60"/>
        <v>38</v>
      </c>
      <c r="D888" s="203">
        <f>fips_xref!A23</f>
        <v>38025</v>
      </c>
      <c r="E888" s="32" t="str">
        <f>SCC_xref!A$12</f>
        <v>2310000801</v>
      </c>
      <c r="F888" s="32" t="str">
        <f>VLOOKUP(E888,SCC_xref!$A$6:$B$39,2,FALSE)</f>
        <v>Gas Well Truck Loading</v>
      </c>
      <c r="G888" s="36">
        <v>0</v>
      </c>
      <c r="H888" s="64">
        <v>7.7646195770565427</v>
      </c>
      <c r="I888" s="36">
        <v>0</v>
      </c>
      <c r="J888" s="36">
        <v>0</v>
      </c>
      <c r="K888" s="36">
        <v>0</v>
      </c>
      <c r="M888" s="175"/>
      <c r="N888" s="176"/>
    </row>
    <row r="889" spans="1:14" s="32" customFormat="1" x14ac:dyDescent="0.2">
      <c r="A889" s="32" t="s">
        <v>16663</v>
      </c>
      <c r="B889" s="33" t="str">
        <f>VLOOKUP(D889,fips_xref!$A$5:$C$286,2,FALSE)</f>
        <v>GOLDEN VALLEY, ND</v>
      </c>
      <c r="C889" s="34" t="str">
        <f t="shared" si="60"/>
        <v>38</v>
      </c>
      <c r="D889" s="203">
        <f>fips_xref!A24</f>
        <v>38033</v>
      </c>
      <c r="E889" s="32" t="str">
        <f>SCC_xref!A$12</f>
        <v>2310000801</v>
      </c>
      <c r="F889" s="32" t="str">
        <f>VLOOKUP(E889,SCC_xref!$A$6:$B$39,2,FALSE)</f>
        <v>Gas Well Truck Loading</v>
      </c>
      <c r="G889" s="36">
        <v>0</v>
      </c>
      <c r="H889" s="64">
        <v>0</v>
      </c>
      <c r="I889" s="36">
        <v>0</v>
      </c>
      <c r="J889" s="36">
        <v>0</v>
      </c>
      <c r="K889" s="36">
        <v>0</v>
      </c>
      <c r="M889" s="175"/>
      <c r="N889" s="176"/>
    </row>
    <row r="890" spans="1:14" s="32" customFormat="1" x14ac:dyDescent="0.2">
      <c r="A890" s="32" t="s">
        <v>16663</v>
      </c>
      <c r="B890" s="33" t="str">
        <f>VLOOKUP(D890,fips_xref!$A$5:$C$286,2,FALSE)</f>
        <v>MC HENRY, ND</v>
      </c>
      <c r="C890" s="34" t="str">
        <f t="shared" si="60"/>
        <v>38</v>
      </c>
      <c r="D890" s="203">
        <f>fips_xref!A25</f>
        <v>38049</v>
      </c>
      <c r="E890" s="32" t="str">
        <f>SCC_xref!A$12</f>
        <v>2310000801</v>
      </c>
      <c r="F890" s="32" t="str">
        <f>VLOOKUP(E890,SCC_xref!$A$6:$B$39,2,FALSE)</f>
        <v>Gas Well Truck Loading</v>
      </c>
      <c r="G890" s="36">
        <v>0</v>
      </c>
      <c r="H890" s="64">
        <v>0</v>
      </c>
      <c r="I890" s="36">
        <v>0</v>
      </c>
      <c r="J890" s="36">
        <v>0</v>
      </c>
      <c r="K890" s="36">
        <v>0</v>
      </c>
      <c r="M890" s="175"/>
      <c r="N890" s="176"/>
    </row>
    <row r="891" spans="1:14" s="32" customFormat="1" x14ac:dyDescent="0.2">
      <c r="A891" s="32" t="s">
        <v>16663</v>
      </c>
      <c r="B891" s="33" t="str">
        <f>VLOOKUP(D891,fips_xref!$A$5:$C$286,2,FALSE)</f>
        <v>MCKENZIE, ND</v>
      </c>
      <c r="C891" s="34" t="str">
        <f t="shared" si="60"/>
        <v>38</v>
      </c>
      <c r="D891" s="203">
        <f>fips_xref!A26</f>
        <v>38053</v>
      </c>
      <c r="E891" s="32" t="str">
        <f>SCC_xref!A$12</f>
        <v>2310000801</v>
      </c>
      <c r="F891" s="32" t="str">
        <f>VLOOKUP(E891,SCC_xref!$A$6:$B$39,2,FALSE)</f>
        <v>Gas Well Truck Loading</v>
      </c>
      <c r="G891" s="36">
        <v>0</v>
      </c>
      <c r="H891" s="64">
        <v>39.850066746380222</v>
      </c>
      <c r="I891" s="36">
        <v>0</v>
      </c>
      <c r="J891" s="36">
        <v>0</v>
      </c>
      <c r="K891" s="36">
        <v>0</v>
      </c>
      <c r="M891" s="175"/>
      <c r="N891" s="176"/>
    </row>
    <row r="892" spans="1:14" s="32" customFormat="1" x14ac:dyDescent="0.2">
      <c r="A892" s="32" t="s">
        <v>16663</v>
      </c>
      <c r="B892" s="33" t="str">
        <f>VLOOKUP(D892,fips_xref!$A$5:$C$286,2,FALSE)</f>
        <v>MCLEAN, ND</v>
      </c>
      <c r="C892" s="34" t="str">
        <f t="shared" si="60"/>
        <v>38</v>
      </c>
      <c r="D892" s="203">
        <f>fips_xref!A27</f>
        <v>38055</v>
      </c>
      <c r="E892" s="32" t="str">
        <f>SCC_xref!A$12</f>
        <v>2310000801</v>
      </c>
      <c r="F892" s="32" t="str">
        <f>VLOOKUP(E892,SCC_xref!$A$6:$B$39,2,FALSE)</f>
        <v>Gas Well Truck Loading</v>
      </c>
      <c r="G892" s="36">
        <v>0</v>
      </c>
      <c r="H892" s="64">
        <v>0</v>
      </c>
      <c r="I892" s="36">
        <v>0</v>
      </c>
      <c r="J892" s="36">
        <v>0</v>
      </c>
      <c r="K892" s="36">
        <v>0</v>
      </c>
      <c r="M892" s="175"/>
      <c r="N892" s="176"/>
    </row>
    <row r="893" spans="1:14" s="32" customFormat="1" x14ac:dyDescent="0.2">
      <c r="A893" s="32" t="s">
        <v>16663</v>
      </c>
      <c r="B893" s="33" t="str">
        <f>VLOOKUP(D893,fips_xref!$A$5:$C$286,2,FALSE)</f>
        <v>MERCER, ND</v>
      </c>
      <c r="C893" s="34" t="str">
        <f t="shared" si="60"/>
        <v>38</v>
      </c>
      <c r="D893" s="203">
        <f>fips_xref!A28</f>
        <v>38057</v>
      </c>
      <c r="E893" s="32" t="str">
        <f>SCC_xref!A$12</f>
        <v>2310000801</v>
      </c>
      <c r="F893" s="32" t="str">
        <f>VLOOKUP(E893,SCC_xref!$A$6:$B$39,2,FALSE)</f>
        <v>Gas Well Truck Loading</v>
      </c>
      <c r="G893" s="36">
        <v>0</v>
      </c>
      <c r="H893" s="64">
        <v>0</v>
      </c>
      <c r="I893" s="36">
        <v>0</v>
      </c>
      <c r="J893" s="36">
        <v>0</v>
      </c>
      <c r="K893" s="36">
        <v>0</v>
      </c>
      <c r="M893" s="175"/>
      <c r="N893" s="176"/>
    </row>
    <row r="894" spans="1:14" s="32" customFormat="1" x14ac:dyDescent="0.2">
      <c r="A894" s="32" t="s">
        <v>16663</v>
      </c>
      <c r="B894" s="33" t="str">
        <f>VLOOKUP(D894,fips_xref!$A$5:$C$286,2,FALSE)</f>
        <v>MOUNTRAIL, ND</v>
      </c>
      <c r="C894" s="34" t="str">
        <f t="shared" si="60"/>
        <v>38</v>
      </c>
      <c r="D894" s="203">
        <f>fips_xref!A29</f>
        <v>38061</v>
      </c>
      <c r="E894" s="32" t="str">
        <f>SCC_xref!A$12</f>
        <v>2310000801</v>
      </c>
      <c r="F894" s="32" t="str">
        <f>VLOOKUP(E894,SCC_xref!$A$6:$B$39,2,FALSE)</f>
        <v>Gas Well Truck Loading</v>
      </c>
      <c r="G894" s="36">
        <v>0</v>
      </c>
      <c r="H894" s="64">
        <v>9.3268333202094666</v>
      </c>
      <c r="I894" s="36">
        <v>0</v>
      </c>
      <c r="J894" s="36">
        <v>0</v>
      </c>
      <c r="K894" s="36">
        <v>0</v>
      </c>
      <c r="M894" s="175"/>
      <c r="N894" s="176"/>
    </row>
    <row r="895" spans="1:14" s="32" customFormat="1" x14ac:dyDescent="0.2">
      <c r="A895" s="32" t="s">
        <v>16663</v>
      </c>
      <c r="B895" s="33" t="str">
        <f>VLOOKUP(D895,fips_xref!$A$5:$C$286,2,FALSE)</f>
        <v>RENVILLE, ND</v>
      </c>
      <c r="C895" s="34" t="str">
        <f t="shared" si="60"/>
        <v>38</v>
      </c>
      <c r="D895" s="203">
        <f>fips_xref!A30</f>
        <v>38075</v>
      </c>
      <c r="E895" s="32" t="str">
        <f>SCC_xref!A$12</f>
        <v>2310000801</v>
      </c>
      <c r="F895" s="32" t="str">
        <f>VLOOKUP(E895,SCC_xref!$A$6:$B$39,2,FALSE)</f>
        <v>Gas Well Truck Loading</v>
      </c>
      <c r="G895" s="36">
        <v>0</v>
      </c>
      <c r="H895" s="64">
        <v>1.205481429639139</v>
      </c>
      <c r="I895" s="36">
        <v>0</v>
      </c>
      <c r="J895" s="36">
        <v>0</v>
      </c>
      <c r="K895" s="36">
        <v>0</v>
      </c>
      <c r="M895" s="175"/>
      <c r="N895" s="176"/>
    </row>
    <row r="896" spans="1:14" s="32" customFormat="1" x14ac:dyDescent="0.2">
      <c r="A896" s="32" t="s">
        <v>16663</v>
      </c>
      <c r="B896" s="33" t="str">
        <f>VLOOKUP(D896,fips_xref!$A$5:$C$286,2,FALSE)</f>
        <v>SLOPE, ND</v>
      </c>
      <c r="C896" s="34" t="str">
        <f t="shared" si="60"/>
        <v>38</v>
      </c>
      <c r="D896" s="203">
        <f>fips_xref!A31</f>
        <v>38087</v>
      </c>
      <c r="E896" s="32" t="str">
        <f>SCC_xref!A$12</f>
        <v>2310000801</v>
      </c>
      <c r="F896" s="32" t="str">
        <f>VLOOKUP(E896,SCC_xref!$A$6:$B$39,2,FALSE)</f>
        <v>Gas Well Truck Loading</v>
      </c>
      <c r="G896" s="36">
        <v>0</v>
      </c>
      <c r="H896" s="64">
        <v>5.468919395313141</v>
      </c>
      <c r="I896" s="36">
        <v>0</v>
      </c>
      <c r="J896" s="36">
        <v>0</v>
      </c>
      <c r="K896" s="36">
        <v>0</v>
      </c>
      <c r="M896" s="175"/>
      <c r="N896" s="176"/>
    </row>
    <row r="897" spans="1:14" s="32" customFormat="1" x14ac:dyDescent="0.2">
      <c r="A897" s="32" t="s">
        <v>16663</v>
      </c>
      <c r="B897" s="33" t="str">
        <f>VLOOKUP(D897,fips_xref!$A$5:$C$286,2,FALSE)</f>
        <v>STARK, ND</v>
      </c>
      <c r="C897" s="34" t="str">
        <f t="shared" si="60"/>
        <v>38</v>
      </c>
      <c r="D897" s="203">
        <f>fips_xref!A32</f>
        <v>38089</v>
      </c>
      <c r="E897" s="32" t="str">
        <f>SCC_xref!A$12</f>
        <v>2310000801</v>
      </c>
      <c r="F897" s="32" t="str">
        <f>VLOOKUP(E897,SCC_xref!$A$6:$B$39,2,FALSE)</f>
        <v>Gas Well Truck Loading</v>
      </c>
      <c r="G897" s="36">
        <v>0</v>
      </c>
      <c r="H897" s="64">
        <v>0</v>
      </c>
      <c r="I897" s="36">
        <v>0</v>
      </c>
      <c r="J897" s="36">
        <v>0</v>
      </c>
      <c r="K897" s="36">
        <v>0</v>
      </c>
      <c r="M897" s="175"/>
      <c r="N897" s="176"/>
    </row>
    <row r="898" spans="1:14" s="32" customFormat="1" x14ac:dyDescent="0.2">
      <c r="A898" s="32" t="s">
        <v>16663</v>
      </c>
      <c r="B898" s="33" t="str">
        <f>VLOOKUP(D898,fips_xref!$A$5:$C$286,2,FALSE)</f>
        <v>WARD, ND</v>
      </c>
      <c r="C898" s="34" t="str">
        <f t="shared" si="60"/>
        <v>38</v>
      </c>
      <c r="D898" s="203">
        <f>fips_xref!A33</f>
        <v>38101</v>
      </c>
      <c r="E898" s="32" t="str">
        <f>SCC_xref!A$12</f>
        <v>2310000801</v>
      </c>
      <c r="F898" s="32" t="str">
        <f>VLOOKUP(E898,SCC_xref!$A$6:$B$39,2,FALSE)</f>
        <v>Gas Well Truck Loading</v>
      </c>
      <c r="G898" s="36">
        <v>0</v>
      </c>
      <c r="H898" s="64">
        <v>0</v>
      </c>
      <c r="I898" s="36">
        <v>0</v>
      </c>
      <c r="J898" s="36">
        <v>0</v>
      </c>
      <c r="K898" s="36">
        <v>0</v>
      </c>
      <c r="M898" s="175"/>
      <c r="N898" s="176"/>
    </row>
    <row r="899" spans="1:14" s="32" customFormat="1" x14ac:dyDescent="0.2">
      <c r="A899" s="32" t="s">
        <v>16663</v>
      </c>
      <c r="B899" s="33" t="str">
        <f>VLOOKUP(D899,fips_xref!$A$5:$C$286,2,FALSE)</f>
        <v>WILLIAMS, ND</v>
      </c>
      <c r="C899" s="34" t="str">
        <f t="shared" si="60"/>
        <v>38</v>
      </c>
      <c r="D899" s="203">
        <f>fips_xref!A34</f>
        <v>38105</v>
      </c>
      <c r="E899" s="32" t="str">
        <f>SCC_xref!A$12</f>
        <v>2310000801</v>
      </c>
      <c r="F899" s="32" t="str">
        <f>VLOOKUP(E899,SCC_xref!$A$6:$B$39,2,FALSE)</f>
        <v>Gas Well Truck Loading</v>
      </c>
      <c r="G899" s="36">
        <v>0</v>
      </c>
      <c r="H899" s="64">
        <v>24.764601711807575</v>
      </c>
      <c r="I899" s="36">
        <v>0</v>
      </c>
      <c r="J899" s="36">
        <v>0</v>
      </c>
      <c r="K899" s="36">
        <v>0</v>
      </c>
      <c r="M899" s="175"/>
      <c r="N899" s="176"/>
    </row>
    <row r="900" spans="1:14" s="32" customFormat="1" x14ac:dyDescent="0.2">
      <c r="A900" s="32" t="s">
        <v>16663</v>
      </c>
      <c r="B900" s="33" t="str">
        <f>VLOOKUP(D900,fips_xref!$A$5:$C$286,2,FALSE)</f>
        <v>HARDING, SD</v>
      </c>
      <c r="C900" s="34" t="str">
        <f t="shared" ref="C900:C963" si="78">LEFT(D900,2)</f>
        <v>46</v>
      </c>
      <c r="D900" s="203">
        <f>fips_xref!A35</f>
        <v>46063</v>
      </c>
      <c r="E900" s="32" t="str">
        <f>SCC_xref!A$12</f>
        <v>2310000801</v>
      </c>
      <c r="F900" s="32" t="str">
        <f>VLOOKUP(E900,SCC_xref!$A$6:$B$39,2,FALSE)</f>
        <v>Gas Well Truck Loading</v>
      </c>
      <c r="G900" s="36">
        <v>0</v>
      </c>
      <c r="H900" s="64">
        <v>0.44710498764322831</v>
      </c>
      <c r="I900" s="36">
        <v>0</v>
      </c>
      <c r="J900" s="36">
        <v>0</v>
      </c>
      <c r="K900" s="36">
        <v>0</v>
      </c>
      <c r="M900" s="175"/>
      <c r="N900" s="176"/>
    </row>
    <row r="901" spans="1:14" s="32" customFormat="1" x14ac:dyDescent="0.2">
      <c r="A901" s="32" t="s">
        <v>16663</v>
      </c>
      <c r="B901" s="33" t="str">
        <f>VLOOKUP(D901,fips_xref!$A$5:$C$286,2,FALSE)</f>
        <v>BUTTE, SD</v>
      </c>
      <c r="C901" s="34" t="str">
        <f t="shared" si="78"/>
        <v>46</v>
      </c>
      <c r="D901" s="203">
        <f>fips_xref!A36</f>
        <v>46019</v>
      </c>
      <c r="E901" s="32" t="str">
        <f>SCC_xref!A$12</f>
        <v>2310000801</v>
      </c>
      <c r="F901" s="32" t="str">
        <f>VLOOKUP(E901,SCC_xref!$A$6:$B$39,2,FALSE)</f>
        <v>Gas Well Truck Loading</v>
      </c>
      <c r="G901" s="36">
        <v>0</v>
      </c>
      <c r="H901" s="64">
        <v>0</v>
      </c>
      <c r="I901" s="36">
        <v>0</v>
      </c>
      <c r="J901" s="36">
        <v>0</v>
      </c>
      <c r="K901" s="36">
        <v>0</v>
      </c>
      <c r="M901" s="175"/>
      <c r="N901" s="176"/>
    </row>
    <row r="902" spans="1:14" x14ac:dyDescent="0.2">
      <c r="A902" s="221" t="str">
        <f>A870</f>
        <v>Gas Well Truck Loading</v>
      </c>
      <c r="B902" s="221" t="str">
        <f>VLOOKUP(D902,fips_xref!$A$5:$C$286,2,FALSE)</f>
        <v>CARTER, MT_Tribal</v>
      </c>
      <c r="C902" s="222" t="str">
        <f t="shared" si="78"/>
        <v>30</v>
      </c>
      <c r="D902" s="223" t="str">
        <f>D870&amp;"01"</f>
        <v>3001101</v>
      </c>
      <c r="E902" s="221" t="str">
        <f>E870</f>
        <v>2310000801</v>
      </c>
      <c r="F902" s="221" t="str">
        <f>VLOOKUP(E902,SCC_xref!$A$6:$B$39,2,FALSE)</f>
        <v>Gas Well Truck Loading</v>
      </c>
      <c r="G902" s="224">
        <v>0</v>
      </c>
      <c r="H902" s="224">
        <v>0</v>
      </c>
      <c r="I902" s="224">
        <v>0</v>
      </c>
      <c r="J902" s="224">
        <v>0</v>
      </c>
      <c r="K902" s="224">
        <v>0</v>
      </c>
      <c r="M902" s="175"/>
    </row>
    <row r="903" spans="1:14" x14ac:dyDescent="0.2">
      <c r="A903" s="221" t="str">
        <f t="shared" ref="A903:A933" si="79">A871</f>
        <v>Gas Well Truck Loading</v>
      </c>
      <c r="B903" s="221" t="str">
        <f>VLOOKUP(D903,fips_xref!$A$5:$C$286,2,FALSE)</f>
        <v>CUSTER, MT_Tribal</v>
      </c>
      <c r="C903" s="222" t="str">
        <f t="shared" si="78"/>
        <v>30</v>
      </c>
      <c r="D903" s="223" t="str">
        <f t="shared" ref="D903:D933" si="80">D871&amp;"01"</f>
        <v>3001701</v>
      </c>
      <c r="E903" s="221" t="str">
        <f t="shared" ref="E903:E933" si="81">E871</f>
        <v>2310000801</v>
      </c>
      <c r="F903" s="221" t="str">
        <f>VLOOKUP(E903,SCC_xref!$A$6:$B$39,2,FALSE)</f>
        <v>Gas Well Truck Loading</v>
      </c>
      <c r="G903" s="224">
        <v>0</v>
      </c>
      <c r="H903" s="224">
        <v>0</v>
      </c>
      <c r="I903" s="224">
        <v>0</v>
      </c>
      <c r="J903" s="224">
        <v>0</v>
      </c>
      <c r="K903" s="224">
        <v>0</v>
      </c>
      <c r="M903" s="175"/>
    </row>
    <row r="904" spans="1:14" x14ac:dyDescent="0.2">
      <c r="A904" s="221" t="str">
        <f t="shared" si="79"/>
        <v>Gas Well Truck Loading</v>
      </c>
      <c r="B904" s="221" t="str">
        <f>VLOOKUP(D904,fips_xref!$A$5:$C$286,2,FALSE)</f>
        <v>DANIELS, MT_Tribal</v>
      </c>
      <c r="C904" s="222" t="str">
        <f t="shared" si="78"/>
        <v>30</v>
      </c>
      <c r="D904" s="223" t="str">
        <f t="shared" si="80"/>
        <v>3001901</v>
      </c>
      <c r="E904" s="221" t="str">
        <f t="shared" si="81"/>
        <v>2310000801</v>
      </c>
      <c r="F904" s="221" t="str">
        <f>VLOOKUP(E904,SCC_xref!$A$6:$B$39,2,FALSE)</f>
        <v>Gas Well Truck Loading</v>
      </c>
      <c r="G904" s="224">
        <v>0</v>
      </c>
      <c r="H904" s="224">
        <v>0</v>
      </c>
      <c r="I904" s="224">
        <v>0</v>
      </c>
      <c r="J904" s="224">
        <v>0</v>
      </c>
      <c r="K904" s="224">
        <v>0</v>
      </c>
      <c r="M904" s="175"/>
    </row>
    <row r="905" spans="1:14" x14ac:dyDescent="0.2">
      <c r="A905" s="221" t="str">
        <f t="shared" si="79"/>
        <v>Gas Well Truck Loading</v>
      </c>
      <c r="B905" s="221" t="str">
        <f>VLOOKUP(D905,fips_xref!$A$5:$C$286,2,FALSE)</f>
        <v>DAWSON, MT_Tribal</v>
      </c>
      <c r="C905" s="222" t="str">
        <f t="shared" si="78"/>
        <v>30</v>
      </c>
      <c r="D905" s="223" t="str">
        <f t="shared" si="80"/>
        <v>3002101</v>
      </c>
      <c r="E905" s="221" t="str">
        <f t="shared" si="81"/>
        <v>2310000801</v>
      </c>
      <c r="F905" s="221" t="str">
        <f>VLOOKUP(E905,SCC_xref!$A$6:$B$39,2,FALSE)</f>
        <v>Gas Well Truck Loading</v>
      </c>
      <c r="G905" s="224">
        <v>0</v>
      </c>
      <c r="H905" s="224">
        <v>0</v>
      </c>
      <c r="I905" s="224">
        <v>0</v>
      </c>
      <c r="J905" s="224">
        <v>0</v>
      </c>
      <c r="K905" s="224">
        <v>0</v>
      </c>
      <c r="M905" s="175"/>
    </row>
    <row r="906" spans="1:14" x14ac:dyDescent="0.2">
      <c r="A906" s="221" t="str">
        <f t="shared" si="79"/>
        <v>Gas Well Truck Loading</v>
      </c>
      <c r="B906" s="221" t="str">
        <f>VLOOKUP(D906,fips_xref!$A$5:$C$286,2,FALSE)</f>
        <v>FALLON, MT_Tribal</v>
      </c>
      <c r="C906" s="222" t="str">
        <f t="shared" si="78"/>
        <v>30</v>
      </c>
      <c r="D906" s="223" t="str">
        <f t="shared" si="80"/>
        <v>3002501</v>
      </c>
      <c r="E906" s="221" t="str">
        <f t="shared" si="81"/>
        <v>2310000801</v>
      </c>
      <c r="F906" s="221" t="str">
        <f>VLOOKUP(E906,SCC_xref!$A$6:$B$39,2,FALSE)</f>
        <v>Gas Well Truck Loading</v>
      </c>
      <c r="G906" s="224">
        <v>0</v>
      </c>
      <c r="H906" s="224">
        <v>0</v>
      </c>
      <c r="I906" s="224">
        <v>0</v>
      </c>
      <c r="J906" s="224">
        <v>0</v>
      </c>
      <c r="K906" s="224">
        <v>0</v>
      </c>
      <c r="M906" s="175"/>
    </row>
    <row r="907" spans="1:14" x14ac:dyDescent="0.2">
      <c r="A907" s="221" t="str">
        <f t="shared" si="79"/>
        <v>Gas Well Truck Loading</v>
      </c>
      <c r="B907" s="221" t="str">
        <f>VLOOKUP(D907,fips_xref!$A$5:$C$286,2,FALSE)</f>
        <v>GARFIELD, MT_Tribal</v>
      </c>
      <c r="C907" s="222" t="str">
        <f t="shared" si="78"/>
        <v>30</v>
      </c>
      <c r="D907" s="223" t="str">
        <f t="shared" si="80"/>
        <v>3003301</v>
      </c>
      <c r="E907" s="221" t="str">
        <f t="shared" si="81"/>
        <v>2310000801</v>
      </c>
      <c r="F907" s="221" t="str">
        <f>VLOOKUP(E907,SCC_xref!$A$6:$B$39,2,FALSE)</f>
        <v>Gas Well Truck Loading</v>
      </c>
      <c r="G907" s="224">
        <v>0</v>
      </c>
      <c r="H907" s="224">
        <v>0</v>
      </c>
      <c r="I907" s="224">
        <v>0</v>
      </c>
      <c r="J907" s="224">
        <v>0</v>
      </c>
      <c r="K907" s="224">
        <v>0</v>
      </c>
      <c r="M907" s="175"/>
    </row>
    <row r="908" spans="1:14" x14ac:dyDescent="0.2">
      <c r="A908" s="221" t="str">
        <f t="shared" si="79"/>
        <v>Gas Well Truck Loading</v>
      </c>
      <c r="B908" s="221" t="str">
        <f>VLOOKUP(D908,fips_xref!$A$5:$C$286,2,FALSE)</f>
        <v>MCCONE, MT_Tribal</v>
      </c>
      <c r="C908" s="222" t="str">
        <f t="shared" si="78"/>
        <v>30</v>
      </c>
      <c r="D908" s="223" t="str">
        <f t="shared" si="80"/>
        <v>3005501</v>
      </c>
      <c r="E908" s="221" t="str">
        <f t="shared" si="81"/>
        <v>2310000801</v>
      </c>
      <c r="F908" s="221" t="str">
        <f>VLOOKUP(E908,SCC_xref!$A$6:$B$39,2,FALSE)</f>
        <v>Gas Well Truck Loading</v>
      </c>
      <c r="G908" s="224">
        <v>0</v>
      </c>
      <c r="H908" s="224">
        <v>0</v>
      </c>
      <c r="I908" s="224">
        <v>0</v>
      </c>
      <c r="J908" s="224">
        <v>0</v>
      </c>
      <c r="K908" s="224">
        <v>0</v>
      </c>
      <c r="M908" s="175"/>
    </row>
    <row r="909" spans="1:14" x14ac:dyDescent="0.2">
      <c r="A909" s="221" t="str">
        <f t="shared" si="79"/>
        <v>Gas Well Truck Loading</v>
      </c>
      <c r="B909" s="221" t="str">
        <f>VLOOKUP(D909,fips_xref!$A$5:$C$286,2,FALSE)</f>
        <v>PRAIRIE, MT_Tribal</v>
      </c>
      <c r="C909" s="222" t="str">
        <f t="shared" si="78"/>
        <v>30</v>
      </c>
      <c r="D909" s="223" t="str">
        <f t="shared" si="80"/>
        <v>3007901</v>
      </c>
      <c r="E909" s="221" t="str">
        <f t="shared" si="81"/>
        <v>2310000801</v>
      </c>
      <c r="F909" s="221" t="str">
        <f>VLOOKUP(E909,SCC_xref!$A$6:$B$39,2,FALSE)</f>
        <v>Gas Well Truck Loading</v>
      </c>
      <c r="G909" s="224">
        <v>0</v>
      </c>
      <c r="H909" s="224">
        <v>0</v>
      </c>
      <c r="I909" s="224">
        <v>0</v>
      </c>
      <c r="J909" s="224">
        <v>0</v>
      </c>
      <c r="K909" s="224">
        <v>0</v>
      </c>
      <c r="M909" s="175"/>
    </row>
    <row r="910" spans="1:14" x14ac:dyDescent="0.2">
      <c r="A910" s="221" t="str">
        <f t="shared" si="79"/>
        <v>Gas Well Truck Loading</v>
      </c>
      <c r="B910" s="221" t="str">
        <f>VLOOKUP(D910,fips_xref!$A$5:$C$286,2,FALSE)</f>
        <v>RICHLAND, MT_Tribal</v>
      </c>
      <c r="C910" s="222" t="str">
        <f t="shared" si="78"/>
        <v>30</v>
      </c>
      <c r="D910" s="223" t="str">
        <f t="shared" si="80"/>
        <v>3008301</v>
      </c>
      <c r="E910" s="221" t="str">
        <f t="shared" si="81"/>
        <v>2310000801</v>
      </c>
      <c r="F910" s="221" t="str">
        <f>VLOOKUP(E910,SCC_xref!$A$6:$B$39,2,FALSE)</f>
        <v>Gas Well Truck Loading</v>
      </c>
      <c r="G910" s="224">
        <v>0</v>
      </c>
      <c r="H910" s="224">
        <v>0</v>
      </c>
      <c r="I910" s="224">
        <v>0</v>
      </c>
      <c r="J910" s="224">
        <v>0</v>
      </c>
      <c r="K910" s="224">
        <v>0</v>
      </c>
      <c r="M910" s="175"/>
    </row>
    <row r="911" spans="1:14" x14ac:dyDescent="0.2">
      <c r="A911" s="221" t="str">
        <f t="shared" si="79"/>
        <v>Gas Well Truck Loading</v>
      </c>
      <c r="B911" s="221" t="str">
        <f>VLOOKUP(D911,fips_xref!$A$5:$C$286,2,FALSE)</f>
        <v>ROOSEVELT, MT_Tribal</v>
      </c>
      <c r="C911" s="222" t="str">
        <f t="shared" si="78"/>
        <v>30</v>
      </c>
      <c r="D911" s="223" t="str">
        <f t="shared" si="80"/>
        <v>3008501</v>
      </c>
      <c r="E911" s="221" t="str">
        <f t="shared" si="81"/>
        <v>2310000801</v>
      </c>
      <c r="F911" s="221" t="str">
        <f>VLOOKUP(E911,SCC_xref!$A$6:$B$39,2,FALSE)</f>
        <v>Gas Well Truck Loading</v>
      </c>
      <c r="G911" s="224">
        <v>0</v>
      </c>
      <c r="H911" s="224">
        <v>0</v>
      </c>
      <c r="I911" s="224">
        <v>0</v>
      </c>
      <c r="J911" s="224">
        <v>0</v>
      </c>
      <c r="K911" s="224">
        <v>0</v>
      </c>
      <c r="M911" s="175"/>
    </row>
    <row r="912" spans="1:14" x14ac:dyDescent="0.2">
      <c r="A912" s="221" t="str">
        <f t="shared" si="79"/>
        <v>Gas Well Truck Loading</v>
      </c>
      <c r="B912" s="221" t="str">
        <f>VLOOKUP(D912,fips_xref!$A$5:$C$286,2,FALSE)</f>
        <v>SHERIDAN, MT_Tribal</v>
      </c>
      <c r="C912" s="222" t="str">
        <f t="shared" si="78"/>
        <v>30</v>
      </c>
      <c r="D912" s="223" t="str">
        <f t="shared" si="80"/>
        <v>3009101</v>
      </c>
      <c r="E912" s="221" t="str">
        <f t="shared" si="81"/>
        <v>2310000801</v>
      </c>
      <c r="F912" s="221" t="str">
        <f>VLOOKUP(E912,SCC_xref!$A$6:$B$39,2,FALSE)</f>
        <v>Gas Well Truck Loading</v>
      </c>
      <c r="G912" s="224">
        <v>0</v>
      </c>
      <c r="H912" s="224">
        <v>0</v>
      </c>
      <c r="I912" s="224">
        <v>0</v>
      </c>
      <c r="J912" s="224">
        <v>0</v>
      </c>
      <c r="K912" s="224">
        <v>0</v>
      </c>
      <c r="M912" s="175"/>
    </row>
    <row r="913" spans="1:13" x14ac:dyDescent="0.2">
      <c r="A913" s="221" t="str">
        <f t="shared" si="79"/>
        <v>Gas Well Truck Loading</v>
      </c>
      <c r="B913" s="221" t="str">
        <f>VLOOKUP(D913,fips_xref!$A$5:$C$286,2,FALSE)</f>
        <v>VALLEY, MT_Tribal</v>
      </c>
      <c r="C913" s="222" t="str">
        <f t="shared" si="78"/>
        <v>30</v>
      </c>
      <c r="D913" s="223" t="str">
        <f t="shared" si="80"/>
        <v>3010501</v>
      </c>
      <c r="E913" s="221" t="str">
        <f t="shared" si="81"/>
        <v>2310000801</v>
      </c>
      <c r="F913" s="221" t="str">
        <f>VLOOKUP(E913,SCC_xref!$A$6:$B$39,2,FALSE)</f>
        <v>Gas Well Truck Loading</v>
      </c>
      <c r="G913" s="224">
        <v>0</v>
      </c>
      <c r="H913" s="224">
        <v>0</v>
      </c>
      <c r="I913" s="224">
        <v>0</v>
      </c>
      <c r="J913" s="224">
        <v>0</v>
      </c>
      <c r="K913" s="224">
        <v>0</v>
      </c>
      <c r="M913" s="175"/>
    </row>
    <row r="914" spans="1:13" x14ac:dyDescent="0.2">
      <c r="A914" s="221" t="str">
        <f t="shared" si="79"/>
        <v>Gas Well Truck Loading</v>
      </c>
      <c r="B914" s="221" t="str">
        <f>VLOOKUP(D914,fips_xref!$A$5:$C$286,2,FALSE)</f>
        <v>WIBAUX, MT_Tribal</v>
      </c>
      <c r="C914" s="222" t="str">
        <f t="shared" si="78"/>
        <v>30</v>
      </c>
      <c r="D914" s="223" t="str">
        <f t="shared" si="80"/>
        <v>3010901</v>
      </c>
      <c r="E914" s="221" t="str">
        <f t="shared" si="81"/>
        <v>2310000801</v>
      </c>
      <c r="F914" s="221" t="str">
        <f>VLOOKUP(E914,SCC_xref!$A$6:$B$39,2,FALSE)</f>
        <v>Gas Well Truck Loading</v>
      </c>
      <c r="G914" s="224">
        <v>0</v>
      </c>
      <c r="H914" s="224">
        <v>0</v>
      </c>
      <c r="I914" s="224">
        <v>0</v>
      </c>
      <c r="J914" s="224">
        <v>0</v>
      </c>
      <c r="K914" s="224">
        <v>0</v>
      </c>
      <c r="M914" s="175"/>
    </row>
    <row r="915" spans="1:13" x14ac:dyDescent="0.2">
      <c r="A915" s="221" t="str">
        <f t="shared" si="79"/>
        <v>Gas Well Truck Loading</v>
      </c>
      <c r="B915" s="221" t="str">
        <f>VLOOKUP(D915,fips_xref!$A$5:$C$286,2,FALSE)</f>
        <v>BILLINGS, ND_Tribal</v>
      </c>
      <c r="C915" s="222" t="str">
        <f t="shared" si="78"/>
        <v>38</v>
      </c>
      <c r="D915" s="223" t="str">
        <f t="shared" si="80"/>
        <v>3800701</v>
      </c>
      <c r="E915" s="221" t="str">
        <f t="shared" si="81"/>
        <v>2310000801</v>
      </c>
      <c r="F915" s="221" t="str">
        <f>VLOOKUP(E915,SCC_xref!$A$6:$B$39,2,FALSE)</f>
        <v>Gas Well Truck Loading</v>
      </c>
      <c r="G915" s="224">
        <v>0</v>
      </c>
      <c r="H915" s="224">
        <v>0</v>
      </c>
      <c r="I915" s="224">
        <v>0</v>
      </c>
      <c r="J915" s="224">
        <v>0</v>
      </c>
      <c r="K915" s="224">
        <v>0</v>
      </c>
      <c r="M915" s="175"/>
    </row>
    <row r="916" spans="1:13" x14ac:dyDescent="0.2">
      <c r="A916" s="221" t="str">
        <f t="shared" si="79"/>
        <v>Gas Well Truck Loading</v>
      </c>
      <c r="B916" s="221" t="str">
        <f>VLOOKUP(D916,fips_xref!$A$5:$C$286,2,FALSE)</f>
        <v>BOTTINEAU, ND_Tribal</v>
      </c>
      <c r="C916" s="222" t="str">
        <f t="shared" si="78"/>
        <v>38</v>
      </c>
      <c r="D916" s="223" t="str">
        <f t="shared" si="80"/>
        <v>3800901</v>
      </c>
      <c r="E916" s="221" t="str">
        <f t="shared" si="81"/>
        <v>2310000801</v>
      </c>
      <c r="F916" s="221" t="str">
        <f>VLOOKUP(E916,SCC_xref!$A$6:$B$39,2,FALSE)</f>
        <v>Gas Well Truck Loading</v>
      </c>
      <c r="G916" s="224">
        <v>0</v>
      </c>
      <c r="H916" s="224">
        <v>0</v>
      </c>
      <c r="I916" s="224">
        <v>0</v>
      </c>
      <c r="J916" s="224">
        <v>0</v>
      </c>
      <c r="K916" s="224">
        <v>0</v>
      </c>
      <c r="M916" s="175"/>
    </row>
    <row r="917" spans="1:13" x14ac:dyDescent="0.2">
      <c r="A917" s="221" t="str">
        <f t="shared" si="79"/>
        <v>Gas Well Truck Loading</v>
      </c>
      <c r="B917" s="221" t="str">
        <f>VLOOKUP(D917,fips_xref!$A$5:$C$286,2,FALSE)</f>
        <v>BOWMAN, ND_Tribal</v>
      </c>
      <c r="C917" s="222" t="str">
        <f t="shared" si="78"/>
        <v>38</v>
      </c>
      <c r="D917" s="223" t="str">
        <f t="shared" si="80"/>
        <v>3801101</v>
      </c>
      <c r="E917" s="221" t="str">
        <f t="shared" si="81"/>
        <v>2310000801</v>
      </c>
      <c r="F917" s="221" t="str">
        <f>VLOOKUP(E917,SCC_xref!$A$6:$B$39,2,FALSE)</f>
        <v>Gas Well Truck Loading</v>
      </c>
      <c r="G917" s="224">
        <v>0</v>
      </c>
      <c r="H917" s="224">
        <v>0</v>
      </c>
      <c r="I917" s="224">
        <v>0</v>
      </c>
      <c r="J917" s="224">
        <v>0</v>
      </c>
      <c r="K917" s="224">
        <v>0</v>
      </c>
      <c r="M917" s="175"/>
    </row>
    <row r="918" spans="1:13" x14ac:dyDescent="0.2">
      <c r="A918" s="221" t="str">
        <f t="shared" si="79"/>
        <v>Gas Well Truck Loading</v>
      </c>
      <c r="B918" s="221" t="str">
        <f>VLOOKUP(D918,fips_xref!$A$5:$C$286,2,FALSE)</f>
        <v>BURKE, ND_Tribal</v>
      </c>
      <c r="C918" s="222" t="str">
        <f t="shared" si="78"/>
        <v>38</v>
      </c>
      <c r="D918" s="223" t="str">
        <f t="shared" si="80"/>
        <v>3801301</v>
      </c>
      <c r="E918" s="221" t="str">
        <f t="shared" si="81"/>
        <v>2310000801</v>
      </c>
      <c r="F918" s="221" t="str">
        <f>VLOOKUP(E918,SCC_xref!$A$6:$B$39,2,FALSE)</f>
        <v>Gas Well Truck Loading</v>
      </c>
      <c r="G918" s="224">
        <v>0</v>
      </c>
      <c r="H918" s="224">
        <v>0</v>
      </c>
      <c r="I918" s="224">
        <v>0</v>
      </c>
      <c r="J918" s="224">
        <v>0</v>
      </c>
      <c r="K918" s="224">
        <v>0</v>
      </c>
      <c r="M918" s="175"/>
    </row>
    <row r="919" spans="1:13" x14ac:dyDescent="0.2">
      <c r="A919" s="221" t="str">
        <f t="shared" si="79"/>
        <v>Gas Well Truck Loading</v>
      </c>
      <c r="B919" s="221" t="str">
        <f>VLOOKUP(D919,fips_xref!$A$5:$C$286,2,FALSE)</f>
        <v>DIVIDE, ND_Tribal</v>
      </c>
      <c r="C919" s="222" t="str">
        <f t="shared" si="78"/>
        <v>38</v>
      </c>
      <c r="D919" s="223" t="str">
        <f t="shared" si="80"/>
        <v>3802301</v>
      </c>
      <c r="E919" s="221" t="str">
        <f t="shared" si="81"/>
        <v>2310000801</v>
      </c>
      <c r="F919" s="221" t="str">
        <f>VLOOKUP(E919,SCC_xref!$A$6:$B$39,2,FALSE)</f>
        <v>Gas Well Truck Loading</v>
      </c>
      <c r="G919" s="224">
        <v>0</v>
      </c>
      <c r="H919" s="224">
        <v>0</v>
      </c>
      <c r="I919" s="224">
        <v>0</v>
      </c>
      <c r="J919" s="224">
        <v>0</v>
      </c>
      <c r="K919" s="224">
        <v>0</v>
      </c>
      <c r="M919" s="175"/>
    </row>
    <row r="920" spans="1:13" x14ac:dyDescent="0.2">
      <c r="A920" s="221" t="str">
        <f t="shared" si="79"/>
        <v>Gas Well Truck Loading</v>
      </c>
      <c r="B920" s="221" t="str">
        <f>VLOOKUP(D920,fips_xref!$A$5:$C$286,2,FALSE)</f>
        <v>DUNN, ND_Tribal</v>
      </c>
      <c r="C920" s="222" t="str">
        <f t="shared" si="78"/>
        <v>38</v>
      </c>
      <c r="D920" s="223" t="str">
        <f t="shared" si="80"/>
        <v>3802501</v>
      </c>
      <c r="E920" s="221" t="str">
        <f t="shared" si="81"/>
        <v>2310000801</v>
      </c>
      <c r="F920" s="221" t="str">
        <f>VLOOKUP(E920,SCC_xref!$A$6:$B$39,2,FALSE)</f>
        <v>Gas Well Truck Loading</v>
      </c>
      <c r="G920" s="224">
        <v>0</v>
      </c>
      <c r="H920" s="224">
        <v>0</v>
      </c>
      <c r="I920" s="224">
        <v>0</v>
      </c>
      <c r="J920" s="224">
        <v>0</v>
      </c>
      <c r="K920" s="224">
        <v>0</v>
      </c>
      <c r="M920" s="175"/>
    </row>
    <row r="921" spans="1:13" x14ac:dyDescent="0.2">
      <c r="A921" s="221" t="str">
        <f t="shared" si="79"/>
        <v>Gas Well Truck Loading</v>
      </c>
      <c r="B921" s="221" t="str">
        <f>VLOOKUP(D921,fips_xref!$A$5:$C$286,2,FALSE)</f>
        <v>GOLDEN VALLEY, ND_Tribal</v>
      </c>
      <c r="C921" s="222" t="str">
        <f t="shared" si="78"/>
        <v>38</v>
      </c>
      <c r="D921" s="223" t="str">
        <f t="shared" si="80"/>
        <v>3803301</v>
      </c>
      <c r="E921" s="221" t="str">
        <f t="shared" si="81"/>
        <v>2310000801</v>
      </c>
      <c r="F921" s="221" t="str">
        <f>VLOOKUP(E921,SCC_xref!$A$6:$B$39,2,FALSE)</f>
        <v>Gas Well Truck Loading</v>
      </c>
      <c r="G921" s="224">
        <v>0</v>
      </c>
      <c r="H921" s="224">
        <v>0</v>
      </c>
      <c r="I921" s="224">
        <v>0</v>
      </c>
      <c r="J921" s="224">
        <v>0</v>
      </c>
      <c r="K921" s="224">
        <v>0</v>
      </c>
      <c r="M921" s="175"/>
    </row>
    <row r="922" spans="1:13" x14ac:dyDescent="0.2">
      <c r="A922" s="221" t="str">
        <f t="shared" si="79"/>
        <v>Gas Well Truck Loading</v>
      </c>
      <c r="B922" s="221" t="str">
        <f>VLOOKUP(D922,fips_xref!$A$5:$C$286,2,FALSE)</f>
        <v>MC HENRY, ND_Tribal</v>
      </c>
      <c r="C922" s="222" t="str">
        <f t="shared" si="78"/>
        <v>38</v>
      </c>
      <c r="D922" s="223" t="str">
        <f t="shared" si="80"/>
        <v>3804901</v>
      </c>
      <c r="E922" s="221" t="str">
        <f t="shared" si="81"/>
        <v>2310000801</v>
      </c>
      <c r="F922" s="221" t="str">
        <f>VLOOKUP(E922,SCC_xref!$A$6:$B$39,2,FALSE)</f>
        <v>Gas Well Truck Loading</v>
      </c>
      <c r="G922" s="224">
        <v>0</v>
      </c>
      <c r="H922" s="224">
        <v>0</v>
      </c>
      <c r="I922" s="224">
        <v>0</v>
      </c>
      <c r="J922" s="224">
        <v>0</v>
      </c>
      <c r="K922" s="224">
        <v>0</v>
      </c>
      <c r="M922" s="175"/>
    </row>
    <row r="923" spans="1:13" x14ac:dyDescent="0.2">
      <c r="A923" s="221" t="str">
        <f t="shared" si="79"/>
        <v>Gas Well Truck Loading</v>
      </c>
      <c r="B923" s="221" t="str">
        <f>VLOOKUP(D923,fips_xref!$A$5:$C$286,2,FALSE)</f>
        <v>MCKENZIE, ND_Tribal</v>
      </c>
      <c r="C923" s="222" t="str">
        <f t="shared" si="78"/>
        <v>38</v>
      </c>
      <c r="D923" s="223" t="str">
        <f t="shared" si="80"/>
        <v>3805301</v>
      </c>
      <c r="E923" s="221" t="str">
        <f t="shared" si="81"/>
        <v>2310000801</v>
      </c>
      <c r="F923" s="221" t="str">
        <f>VLOOKUP(E923,SCC_xref!$A$6:$B$39,2,FALSE)</f>
        <v>Gas Well Truck Loading</v>
      </c>
      <c r="G923" s="224">
        <v>0</v>
      </c>
      <c r="H923" s="224">
        <v>0</v>
      </c>
      <c r="I923" s="224">
        <v>0</v>
      </c>
      <c r="J923" s="224">
        <v>0</v>
      </c>
      <c r="K923" s="224">
        <v>0</v>
      </c>
      <c r="M923" s="175"/>
    </row>
    <row r="924" spans="1:13" x14ac:dyDescent="0.2">
      <c r="A924" s="221" t="str">
        <f t="shared" si="79"/>
        <v>Gas Well Truck Loading</v>
      </c>
      <c r="B924" s="221" t="str">
        <f>VLOOKUP(D924,fips_xref!$A$5:$C$286,2,FALSE)</f>
        <v>MCLEAN, ND_Tribal</v>
      </c>
      <c r="C924" s="222" t="str">
        <f t="shared" si="78"/>
        <v>38</v>
      </c>
      <c r="D924" s="223" t="str">
        <f t="shared" si="80"/>
        <v>3805501</v>
      </c>
      <c r="E924" s="221" t="str">
        <f t="shared" si="81"/>
        <v>2310000801</v>
      </c>
      <c r="F924" s="221" t="str">
        <f>VLOOKUP(E924,SCC_xref!$A$6:$B$39,2,FALSE)</f>
        <v>Gas Well Truck Loading</v>
      </c>
      <c r="G924" s="224">
        <v>0</v>
      </c>
      <c r="H924" s="224">
        <v>0</v>
      </c>
      <c r="I924" s="224">
        <v>0</v>
      </c>
      <c r="J924" s="224">
        <v>0</v>
      </c>
      <c r="K924" s="224">
        <v>0</v>
      </c>
      <c r="M924" s="175"/>
    </row>
    <row r="925" spans="1:13" x14ac:dyDescent="0.2">
      <c r="A925" s="221" t="str">
        <f t="shared" si="79"/>
        <v>Gas Well Truck Loading</v>
      </c>
      <c r="B925" s="221" t="str">
        <f>VLOOKUP(D925,fips_xref!$A$5:$C$286,2,FALSE)</f>
        <v>MERCER, ND_Tribal</v>
      </c>
      <c r="C925" s="222" t="str">
        <f t="shared" si="78"/>
        <v>38</v>
      </c>
      <c r="D925" s="223" t="str">
        <f t="shared" si="80"/>
        <v>3805701</v>
      </c>
      <c r="E925" s="221" t="str">
        <f t="shared" si="81"/>
        <v>2310000801</v>
      </c>
      <c r="F925" s="221" t="str">
        <f>VLOOKUP(E925,SCC_xref!$A$6:$B$39,2,FALSE)</f>
        <v>Gas Well Truck Loading</v>
      </c>
      <c r="G925" s="224">
        <v>0</v>
      </c>
      <c r="H925" s="224">
        <v>0</v>
      </c>
      <c r="I925" s="224">
        <v>0</v>
      </c>
      <c r="J925" s="224">
        <v>0</v>
      </c>
      <c r="K925" s="224">
        <v>0</v>
      </c>
      <c r="M925" s="175"/>
    </row>
    <row r="926" spans="1:13" x14ac:dyDescent="0.2">
      <c r="A926" s="221" t="str">
        <f t="shared" si="79"/>
        <v>Gas Well Truck Loading</v>
      </c>
      <c r="B926" s="221" t="str">
        <f>VLOOKUP(D926,fips_xref!$A$5:$C$286,2,FALSE)</f>
        <v>MOUNTRAIL, ND_Tribal</v>
      </c>
      <c r="C926" s="222" t="str">
        <f t="shared" si="78"/>
        <v>38</v>
      </c>
      <c r="D926" s="223" t="str">
        <f t="shared" si="80"/>
        <v>3806101</v>
      </c>
      <c r="E926" s="221" t="str">
        <f t="shared" si="81"/>
        <v>2310000801</v>
      </c>
      <c r="F926" s="221" t="str">
        <f>VLOOKUP(E926,SCC_xref!$A$6:$B$39,2,FALSE)</f>
        <v>Gas Well Truck Loading</v>
      </c>
      <c r="G926" s="224">
        <v>0</v>
      </c>
      <c r="H926" s="224">
        <v>0</v>
      </c>
      <c r="I926" s="224">
        <v>0</v>
      </c>
      <c r="J926" s="224">
        <v>0</v>
      </c>
      <c r="K926" s="224">
        <v>0</v>
      </c>
      <c r="M926" s="175"/>
    </row>
    <row r="927" spans="1:13" x14ac:dyDescent="0.2">
      <c r="A927" s="221" t="str">
        <f t="shared" si="79"/>
        <v>Gas Well Truck Loading</v>
      </c>
      <c r="B927" s="221" t="str">
        <f>VLOOKUP(D927,fips_xref!$A$5:$C$286,2,FALSE)</f>
        <v>RENVILLE, ND_Tribal</v>
      </c>
      <c r="C927" s="222" t="str">
        <f t="shared" si="78"/>
        <v>38</v>
      </c>
      <c r="D927" s="223" t="str">
        <f t="shared" si="80"/>
        <v>3807501</v>
      </c>
      <c r="E927" s="221" t="str">
        <f t="shared" si="81"/>
        <v>2310000801</v>
      </c>
      <c r="F927" s="221" t="str">
        <f>VLOOKUP(E927,SCC_xref!$A$6:$B$39,2,FALSE)</f>
        <v>Gas Well Truck Loading</v>
      </c>
      <c r="G927" s="224">
        <v>0</v>
      </c>
      <c r="H927" s="224">
        <v>0</v>
      </c>
      <c r="I927" s="224">
        <v>0</v>
      </c>
      <c r="J927" s="224">
        <v>0</v>
      </c>
      <c r="K927" s="224">
        <v>0</v>
      </c>
      <c r="M927" s="175"/>
    </row>
    <row r="928" spans="1:13" x14ac:dyDescent="0.2">
      <c r="A928" s="221" t="str">
        <f t="shared" si="79"/>
        <v>Gas Well Truck Loading</v>
      </c>
      <c r="B928" s="221" t="str">
        <f>VLOOKUP(D928,fips_xref!$A$5:$C$286,2,FALSE)</f>
        <v>SLOPE, ND_Tribal</v>
      </c>
      <c r="C928" s="222" t="str">
        <f t="shared" si="78"/>
        <v>38</v>
      </c>
      <c r="D928" s="223" t="str">
        <f t="shared" si="80"/>
        <v>3808701</v>
      </c>
      <c r="E928" s="221" t="str">
        <f t="shared" si="81"/>
        <v>2310000801</v>
      </c>
      <c r="F928" s="221" t="str">
        <f>VLOOKUP(E928,SCC_xref!$A$6:$B$39,2,FALSE)</f>
        <v>Gas Well Truck Loading</v>
      </c>
      <c r="G928" s="224">
        <v>0</v>
      </c>
      <c r="H928" s="224">
        <v>0</v>
      </c>
      <c r="I928" s="224">
        <v>0</v>
      </c>
      <c r="J928" s="224">
        <v>0</v>
      </c>
      <c r="K928" s="224">
        <v>0</v>
      </c>
      <c r="M928" s="175"/>
    </row>
    <row r="929" spans="1:13" x14ac:dyDescent="0.2">
      <c r="A929" s="221" t="str">
        <f t="shared" si="79"/>
        <v>Gas Well Truck Loading</v>
      </c>
      <c r="B929" s="221" t="str">
        <f>VLOOKUP(D929,fips_xref!$A$5:$C$286,2,FALSE)</f>
        <v>STARK, ND_Tribal</v>
      </c>
      <c r="C929" s="222" t="str">
        <f t="shared" si="78"/>
        <v>38</v>
      </c>
      <c r="D929" s="223" t="str">
        <f t="shared" si="80"/>
        <v>3808901</v>
      </c>
      <c r="E929" s="221" t="str">
        <f t="shared" si="81"/>
        <v>2310000801</v>
      </c>
      <c r="F929" s="221" t="str">
        <f>VLOOKUP(E929,SCC_xref!$A$6:$B$39,2,FALSE)</f>
        <v>Gas Well Truck Loading</v>
      </c>
      <c r="G929" s="224">
        <v>0</v>
      </c>
      <c r="H929" s="224">
        <v>0</v>
      </c>
      <c r="I929" s="224">
        <v>0</v>
      </c>
      <c r="J929" s="224">
        <v>0</v>
      </c>
      <c r="K929" s="224">
        <v>0</v>
      </c>
      <c r="M929" s="175"/>
    </row>
    <row r="930" spans="1:13" x14ac:dyDescent="0.2">
      <c r="A930" s="221" t="str">
        <f t="shared" si="79"/>
        <v>Gas Well Truck Loading</v>
      </c>
      <c r="B930" s="221" t="str">
        <f>VLOOKUP(D930,fips_xref!$A$5:$C$286,2,FALSE)</f>
        <v>WARD, ND_Tribal</v>
      </c>
      <c r="C930" s="222" t="str">
        <f t="shared" si="78"/>
        <v>38</v>
      </c>
      <c r="D930" s="223" t="str">
        <f t="shared" si="80"/>
        <v>3810101</v>
      </c>
      <c r="E930" s="221" t="str">
        <f t="shared" si="81"/>
        <v>2310000801</v>
      </c>
      <c r="F930" s="221" t="str">
        <f>VLOOKUP(E930,SCC_xref!$A$6:$B$39,2,FALSE)</f>
        <v>Gas Well Truck Loading</v>
      </c>
      <c r="G930" s="224">
        <v>0</v>
      </c>
      <c r="H930" s="224">
        <v>0</v>
      </c>
      <c r="I930" s="224">
        <v>0</v>
      </c>
      <c r="J930" s="224">
        <v>0</v>
      </c>
      <c r="K930" s="224">
        <v>0</v>
      </c>
      <c r="M930" s="175"/>
    </row>
    <row r="931" spans="1:13" x14ac:dyDescent="0.2">
      <c r="A931" s="221" t="str">
        <f t="shared" si="79"/>
        <v>Gas Well Truck Loading</v>
      </c>
      <c r="B931" s="221" t="str">
        <f>VLOOKUP(D931,fips_xref!$A$5:$C$286,2,FALSE)</f>
        <v>WILLIAMS, ND_Tribal</v>
      </c>
      <c r="C931" s="222" t="str">
        <f t="shared" si="78"/>
        <v>38</v>
      </c>
      <c r="D931" s="223" t="str">
        <f t="shared" si="80"/>
        <v>3810501</v>
      </c>
      <c r="E931" s="221" t="str">
        <f t="shared" si="81"/>
        <v>2310000801</v>
      </c>
      <c r="F931" s="221" t="str">
        <f>VLOOKUP(E931,SCC_xref!$A$6:$B$39,2,FALSE)</f>
        <v>Gas Well Truck Loading</v>
      </c>
      <c r="G931" s="224">
        <v>0</v>
      </c>
      <c r="H931" s="224">
        <v>0</v>
      </c>
      <c r="I931" s="224">
        <v>0</v>
      </c>
      <c r="J931" s="224">
        <v>0</v>
      </c>
      <c r="K931" s="224">
        <v>0</v>
      </c>
      <c r="M931" s="175"/>
    </row>
    <row r="932" spans="1:13" x14ac:dyDescent="0.2">
      <c r="A932" s="221" t="str">
        <f t="shared" si="79"/>
        <v>Gas Well Truck Loading</v>
      </c>
      <c r="B932" s="221" t="str">
        <f>VLOOKUP(D932,fips_xref!$A$5:$C$286,2,FALSE)</f>
        <v>HARDING, SD_Tribal</v>
      </c>
      <c r="C932" s="222" t="str">
        <f t="shared" si="78"/>
        <v>46</v>
      </c>
      <c r="D932" s="223" t="str">
        <f t="shared" si="80"/>
        <v>4606301</v>
      </c>
      <c r="E932" s="221" t="str">
        <f t="shared" si="81"/>
        <v>2310000801</v>
      </c>
      <c r="F932" s="221" t="str">
        <f>VLOOKUP(E932,SCC_xref!$A$6:$B$39,2,FALSE)</f>
        <v>Gas Well Truck Loading</v>
      </c>
      <c r="G932" s="224">
        <v>0</v>
      </c>
      <c r="H932" s="224">
        <v>0</v>
      </c>
      <c r="I932" s="224">
        <v>0</v>
      </c>
      <c r="J932" s="224">
        <v>0</v>
      </c>
      <c r="K932" s="224">
        <v>0</v>
      </c>
      <c r="M932" s="175"/>
    </row>
    <row r="933" spans="1:13" x14ac:dyDescent="0.2">
      <c r="A933" s="221" t="str">
        <f t="shared" si="79"/>
        <v>Gas Well Truck Loading</v>
      </c>
      <c r="B933" s="221" t="str">
        <f>VLOOKUP(D933,fips_xref!$A$5:$C$286,2,FALSE)</f>
        <v>BUTTE, SD_Tribal</v>
      </c>
      <c r="C933" s="222" t="str">
        <f t="shared" si="78"/>
        <v>46</v>
      </c>
      <c r="D933" s="223" t="str">
        <f t="shared" si="80"/>
        <v>4601901</v>
      </c>
      <c r="E933" s="221" t="str">
        <f t="shared" si="81"/>
        <v>2310000801</v>
      </c>
      <c r="F933" s="221" t="str">
        <f>VLOOKUP(E933,SCC_xref!$A$6:$B$39,2,FALSE)</f>
        <v>Gas Well Truck Loading</v>
      </c>
      <c r="G933" s="224">
        <v>0</v>
      </c>
      <c r="H933" s="224">
        <v>0</v>
      </c>
      <c r="I933" s="224">
        <v>0</v>
      </c>
      <c r="J933" s="224">
        <v>0</v>
      </c>
      <c r="K933" s="224">
        <v>0</v>
      </c>
      <c r="M933" s="175"/>
    </row>
    <row r="934" spans="1:13" x14ac:dyDescent="0.2">
      <c r="A934" s="226" t="str">
        <f>A870</f>
        <v>Gas Well Truck Loading</v>
      </c>
      <c r="B934" s="226" t="str">
        <f>VLOOKUP(D934,fips_xref!$A$5:$C$286,2,FALSE)</f>
        <v>CARTER, MT_Non-Tribal</v>
      </c>
      <c r="C934" s="227" t="str">
        <f t="shared" si="78"/>
        <v>30</v>
      </c>
      <c r="D934" s="228" t="str">
        <f>D870&amp;"02"</f>
        <v>3001102</v>
      </c>
      <c r="E934" s="226" t="str">
        <f>E870</f>
        <v>2310000801</v>
      </c>
      <c r="F934" s="226" t="str">
        <f>VLOOKUP(E934,SCC_xref!$A$6:$B$39,2,FALSE)</f>
        <v>Gas Well Truck Loading</v>
      </c>
      <c r="G934" s="229">
        <v>0</v>
      </c>
      <c r="H934" s="229">
        <v>0</v>
      </c>
      <c r="I934" s="229">
        <v>0</v>
      </c>
      <c r="J934" s="229">
        <v>0</v>
      </c>
      <c r="K934" s="229">
        <v>0</v>
      </c>
      <c r="M934" s="175"/>
    </row>
    <row r="935" spans="1:13" x14ac:dyDescent="0.2">
      <c r="A935" s="226" t="str">
        <f t="shared" ref="A935:A965" si="82">A871</f>
        <v>Gas Well Truck Loading</v>
      </c>
      <c r="B935" s="226" t="str">
        <f>VLOOKUP(D935,fips_xref!$A$5:$C$286,2,FALSE)</f>
        <v>CUSTER, MT_Non-Tribal</v>
      </c>
      <c r="C935" s="227" t="str">
        <f t="shared" si="78"/>
        <v>30</v>
      </c>
      <c r="D935" s="228" t="str">
        <f>D871&amp;"02"</f>
        <v>3001702</v>
      </c>
      <c r="E935" s="226" t="str">
        <f t="shared" ref="E935:E965" si="83">E871</f>
        <v>2310000801</v>
      </c>
      <c r="F935" s="226" t="str">
        <f>VLOOKUP(E935,SCC_xref!$A$6:$B$39,2,FALSE)</f>
        <v>Gas Well Truck Loading</v>
      </c>
      <c r="G935" s="229">
        <v>0</v>
      </c>
      <c r="H935" s="229">
        <v>0</v>
      </c>
      <c r="I935" s="229">
        <v>0</v>
      </c>
      <c r="J935" s="229">
        <v>0</v>
      </c>
      <c r="K935" s="229">
        <v>0</v>
      </c>
      <c r="M935" s="175"/>
    </row>
    <row r="936" spans="1:13" x14ac:dyDescent="0.2">
      <c r="A936" s="226" t="str">
        <f t="shared" si="82"/>
        <v>Gas Well Truck Loading</v>
      </c>
      <c r="B936" s="226" t="str">
        <f>VLOOKUP(D936,fips_xref!$A$5:$C$286,2,FALSE)</f>
        <v>DANIELS, MT_Non-Tribal</v>
      </c>
      <c r="C936" s="227" t="str">
        <f t="shared" si="78"/>
        <v>30</v>
      </c>
      <c r="D936" s="228" t="str">
        <f t="shared" ref="D936:D965" si="84">D872&amp;"02"</f>
        <v>3001902</v>
      </c>
      <c r="E936" s="226" t="str">
        <f t="shared" si="83"/>
        <v>2310000801</v>
      </c>
      <c r="F936" s="226" t="str">
        <f>VLOOKUP(E936,SCC_xref!$A$6:$B$39,2,FALSE)</f>
        <v>Gas Well Truck Loading</v>
      </c>
      <c r="G936" s="229">
        <v>0</v>
      </c>
      <c r="H936" s="229">
        <v>0</v>
      </c>
      <c r="I936" s="229">
        <v>0</v>
      </c>
      <c r="J936" s="229">
        <v>0</v>
      </c>
      <c r="K936" s="229">
        <v>0</v>
      </c>
      <c r="M936" s="175"/>
    </row>
    <row r="937" spans="1:13" x14ac:dyDescent="0.2">
      <c r="A937" s="226" t="str">
        <f t="shared" si="82"/>
        <v>Gas Well Truck Loading</v>
      </c>
      <c r="B937" s="226" t="str">
        <f>VLOOKUP(D937,fips_xref!$A$5:$C$286,2,FALSE)</f>
        <v>DAWSON, MT_Non-Tribal</v>
      </c>
      <c r="C937" s="227" t="str">
        <f t="shared" si="78"/>
        <v>30</v>
      </c>
      <c r="D937" s="228" t="str">
        <f t="shared" si="84"/>
        <v>3002102</v>
      </c>
      <c r="E937" s="226" t="str">
        <f t="shared" si="83"/>
        <v>2310000801</v>
      </c>
      <c r="F937" s="226" t="str">
        <f>VLOOKUP(E937,SCC_xref!$A$6:$B$39,2,FALSE)</f>
        <v>Gas Well Truck Loading</v>
      </c>
      <c r="G937" s="229">
        <v>0</v>
      </c>
      <c r="H937" s="229">
        <v>0.10867414722167375</v>
      </c>
      <c r="I937" s="229">
        <v>0</v>
      </c>
      <c r="J937" s="229">
        <v>0</v>
      </c>
      <c r="K937" s="229">
        <v>0</v>
      </c>
      <c r="M937" s="175"/>
    </row>
    <row r="938" spans="1:13" x14ac:dyDescent="0.2">
      <c r="A938" s="226" t="str">
        <f t="shared" si="82"/>
        <v>Gas Well Truck Loading</v>
      </c>
      <c r="B938" s="226" t="str">
        <f>VLOOKUP(D938,fips_xref!$A$5:$C$286,2,FALSE)</f>
        <v>FALLON, MT_Non-Tribal</v>
      </c>
      <c r="C938" s="227" t="str">
        <f t="shared" si="78"/>
        <v>30</v>
      </c>
      <c r="D938" s="228" t="str">
        <f t="shared" si="84"/>
        <v>3002502</v>
      </c>
      <c r="E938" s="226" t="str">
        <f t="shared" si="83"/>
        <v>2310000801</v>
      </c>
      <c r="F938" s="226" t="str">
        <f>VLOOKUP(E938,SCC_xref!$A$6:$B$39,2,FALSE)</f>
        <v>Gas Well Truck Loading</v>
      </c>
      <c r="G938" s="229">
        <v>0</v>
      </c>
      <c r="H938" s="229">
        <v>0.52012786528123411</v>
      </c>
      <c r="I938" s="229">
        <v>0</v>
      </c>
      <c r="J938" s="229">
        <v>0</v>
      </c>
      <c r="K938" s="229">
        <v>0</v>
      </c>
      <c r="M938" s="175"/>
    </row>
    <row r="939" spans="1:13" x14ac:dyDescent="0.2">
      <c r="A939" s="226" t="str">
        <f t="shared" si="82"/>
        <v>Gas Well Truck Loading</v>
      </c>
      <c r="B939" s="226" t="str">
        <f>VLOOKUP(D939,fips_xref!$A$5:$C$286,2,FALSE)</f>
        <v>GARFIELD, MT_Non-Tribal</v>
      </c>
      <c r="C939" s="227" t="str">
        <f t="shared" si="78"/>
        <v>30</v>
      </c>
      <c r="D939" s="228" t="str">
        <f t="shared" si="84"/>
        <v>3003302</v>
      </c>
      <c r="E939" s="226" t="str">
        <f t="shared" si="83"/>
        <v>2310000801</v>
      </c>
      <c r="F939" s="226" t="str">
        <f>VLOOKUP(E939,SCC_xref!$A$6:$B$39,2,FALSE)</f>
        <v>Gas Well Truck Loading</v>
      </c>
      <c r="G939" s="229">
        <v>0</v>
      </c>
      <c r="H939" s="229">
        <v>0</v>
      </c>
      <c r="I939" s="229">
        <v>0</v>
      </c>
      <c r="J939" s="229">
        <v>0</v>
      </c>
      <c r="K939" s="229">
        <v>0</v>
      </c>
      <c r="M939" s="175"/>
    </row>
    <row r="940" spans="1:13" x14ac:dyDescent="0.2">
      <c r="A940" s="226" t="str">
        <f t="shared" si="82"/>
        <v>Gas Well Truck Loading</v>
      </c>
      <c r="B940" s="226" t="str">
        <f>VLOOKUP(D940,fips_xref!$A$5:$C$286,2,FALSE)</f>
        <v>MCCONE, MT_Non-Tribal</v>
      </c>
      <c r="C940" s="227" t="str">
        <f t="shared" si="78"/>
        <v>30</v>
      </c>
      <c r="D940" s="228" t="str">
        <f t="shared" si="84"/>
        <v>3005502</v>
      </c>
      <c r="E940" s="226" t="str">
        <f t="shared" si="83"/>
        <v>2310000801</v>
      </c>
      <c r="F940" s="226" t="str">
        <f>VLOOKUP(E940,SCC_xref!$A$6:$B$39,2,FALSE)</f>
        <v>Gas Well Truck Loading</v>
      </c>
      <c r="G940" s="229">
        <v>0</v>
      </c>
      <c r="H940" s="229">
        <v>0</v>
      </c>
      <c r="I940" s="229">
        <v>0</v>
      </c>
      <c r="J940" s="229">
        <v>0</v>
      </c>
      <c r="K940" s="229">
        <v>0</v>
      </c>
      <c r="M940" s="175"/>
    </row>
    <row r="941" spans="1:13" x14ac:dyDescent="0.2">
      <c r="A941" s="226" t="str">
        <f t="shared" si="82"/>
        <v>Gas Well Truck Loading</v>
      </c>
      <c r="B941" s="226" t="str">
        <f>VLOOKUP(D941,fips_xref!$A$5:$C$286,2,FALSE)</f>
        <v>PRAIRIE, MT_Non-Tribal</v>
      </c>
      <c r="C941" s="227" t="str">
        <f t="shared" si="78"/>
        <v>30</v>
      </c>
      <c r="D941" s="228" t="str">
        <f t="shared" si="84"/>
        <v>3007902</v>
      </c>
      <c r="E941" s="226" t="str">
        <f t="shared" si="83"/>
        <v>2310000801</v>
      </c>
      <c r="F941" s="226" t="str">
        <f>VLOOKUP(E941,SCC_xref!$A$6:$B$39,2,FALSE)</f>
        <v>Gas Well Truck Loading</v>
      </c>
      <c r="G941" s="229">
        <v>0</v>
      </c>
      <c r="H941" s="229">
        <v>0</v>
      </c>
      <c r="I941" s="229">
        <v>0</v>
      </c>
      <c r="J941" s="229">
        <v>0</v>
      </c>
      <c r="K941" s="229">
        <v>0</v>
      </c>
      <c r="M941" s="175"/>
    </row>
    <row r="942" spans="1:13" x14ac:dyDescent="0.2">
      <c r="A942" s="226" t="str">
        <f t="shared" si="82"/>
        <v>Gas Well Truck Loading</v>
      </c>
      <c r="B942" s="226" t="str">
        <f>VLOOKUP(D942,fips_xref!$A$5:$C$286,2,FALSE)</f>
        <v>RICHLAND, MT_Non-Tribal</v>
      </c>
      <c r="C942" s="227" t="str">
        <f t="shared" si="78"/>
        <v>30</v>
      </c>
      <c r="D942" s="228" t="str">
        <f t="shared" si="84"/>
        <v>3008302</v>
      </c>
      <c r="E942" s="226" t="str">
        <f t="shared" si="83"/>
        <v>2310000801</v>
      </c>
      <c r="F942" s="226" t="str">
        <f>VLOOKUP(E942,SCC_xref!$A$6:$B$39,2,FALSE)</f>
        <v>Gas Well Truck Loading</v>
      </c>
      <c r="G942" s="229">
        <v>0</v>
      </c>
      <c r="H942" s="229">
        <v>0.89139154843025292</v>
      </c>
      <c r="I942" s="229">
        <v>0</v>
      </c>
      <c r="J942" s="229">
        <v>0</v>
      </c>
      <c r="K942" s="229">
        <v>0</v>
      </c>
      <c r="M942" s="175"/>
    </row>
    <row r="943" spans="1:13" x14ac:dyDescent="0.2">
      <c r="A943" s="226" t="str">
        <f t="shared" si="82"/>
        <v>Gas Well Truck Loading</v>
      </c>
      <c r="B943" s="226" t="str">
        <f>VLOOKUP(D943,fips_xref!$A$5:$C$286,2,FALSE)</f>
        <v>ROOSEVELT, MT_Non-Tribal</v>
      </c>
      <c r="C943" s="227" t="str">
        <f t="shared" si="78"/>
        <v>30</v>
      </c>
      <c r="D943" s="228" t="str">
        <f t="shared" si="84"/>
        <v>3008502</v>
      </c>
      <c r="E943" s="226" t="str">
        <f t="shared" si="83"/>
        <v>2310000801</v>
      </c>
      <c r="F943" s="226" t="str">
        <f>VLOOKUP(E943,SCC_xref!$A$6:$B$39,2,FALSE)</f>
        <v>Gas Well Truck Loading</v>
      </c>
      <c r="G943" s="229">
        <v>0</v>
      </c>
      <c r="H943" s="229">
        <v>0</v>
      </c>
      <c r="I943" s="229">
        <v>0</v>
      </c>
      <c r="J943" s="229">
        <v>0</v>
      </c>
      <c r="K943" s="229">
        <v>0</v>
      </c>
      <c r="M943" s="175"/>
    </row>
    <row r="944" spans="1:13" x14ac:dyDescent="0.2">
      <c r="A944" s="226" t="str">
        <f t="shared" si="82"/>
        <v>Gas Well Truck Loading</v>
      </c>
      <c r="B944" s="226" t="str">
        <f>VLOOKUP(D944,fips_xref!$A$5:$C$286,2,FALSE)</f>
        <v>SHERIDAN, MT_Non-Tribal</v>
      </c>
      <c r="C944" s="227" t="str">
        <f t="shared" si="78"/>
        <v>30</v>
      </c>
      <c r="D944" s="228" t="str">
        <f t="shared" si="84"/>
        <v>3009102</v>
      </c>
      <c r="E944" s="226" t="str">
        <f t="shared" si="83"/>
        <v>2310000801</v>
      </c>
      <c r="F944" s="226" t="str">
        <f>VLOOKUP(E944,SCC_xref!$A$6:$B$39,2,FALSE)</f>
        <v>Gas Well Truck Loading</v>
      </c>
      <c r="G944" s="229">
        <v>0</v>
      </c>
      <c r="H944" s="229">
        <v>0.27810918510955779</v>
      </c>
      <c r="I944" s="229">
        <v>0</v>
      </c>
      <c r="J944" s="229">
        <v>0</v>
      </c>
      <c r="K944" s="229">
        <v>0</v>
      </c>
      <c r="M944" s="175"/>
    </row>
    <row r="945" spans="1:13" x14ac:dyDescent="0.2">
      <c r="A945" s="226" t="str">
        <f t="shared" si="82"/>
        <v>Gas Well Truck Loading</v>
      </c>
      <c r="B945" s="226" t="str">
        <f>VLOOKUP(D945,fips_xref!$A$5:$C$286,2,FALSE)</f>
        <v>VALLEY, MT_Non-Tribal</v>
      </c>
      <c r="C945" s="227" t="str">
        <f t="shared" si="78"/>
        <v>30</v>
      </c>
      <c r="D945" s="228" t="str">
        <f t="shared" si="84"/>
        <v>3010502</v>
      </c>
      <c r="E945" s="226" t="str">
        <f t="shared" si="83"/>
        <v>2310000801</v>
      </c>
      <c r="F945" s="226" t="str">
        <f>VLOOKUP(E945,SCC_xref!$A$6:$B$39,2,FALSE)</f>
        <v>Gas Well Truck Loading</v>
      </c>
      <c r="G945" s="229">
        <v>0</v>
      </c>
      <c r="H945" s="229">
        <v>0</v>
      </c>
      <c r="I945" s="229">
        <v>0</v>
      </c>
      <c r="J945" s="229">
        <v>0</v>
      </c>
      <c r="K945" s="229">
        <v>0</v>
      </c>
      <c r="M945" s="175"/>
    </row>
    <row r="946" spans="1:13" x14ac:dyDescent="0.2">
      <c r="A946" s="226" t="str">
        <f t="shared" si="82"/>
        <v>Gas Well Truck Loading</v>
      </c>
      <c r="B946" s="226" t="str">
        <f>VLOOKUP(D946,fips_xref!$A$5:$C$286,2,FALSE)</f>
        <v>WIBAUX, MT_Non-Tribal</v>
      </c>
      <c r="C946" s="227" t="str">
        <f t="shared" si="78"/>
        <v>30</v>
      </c>
      <c r="D946" s="228" t="str">
        <f t="shared" si="84"/>
        <v>3010902</v>
      </c>
      <c r="E946" s="226" t="str">
        <f t="shared" si="83"/>
        <v>2310000801</v>
      </c>
      <c r="F946" s="226" t="str">
        <f>VLOOKUP(E946,SCC_xref!$A$6:$B$39,2,FALSE)</f>
        <v>Gas Well Truck Loading</v>
      </c>
      <c r="G946" s="229">
        <v>0</v>
      </c>
      <c r="H946" s="229">
        <v>0</v>
      </c>
      <c r="I946" s="229">
        <v>0</v>
      </c>
      <c r="J946" s="229">
        <v>0</v>
      </c>
      <c r="K946" s="229">
        <v>0</v>
      </c>
      <c r="M946" s="175"/>
    </row>
    <row r="947" spans="1:13" x14ac:dyDescent="0.2">
      <c r="A947" s="226" t="str">
        <f t="shared" si="82"/>
        <v>Gas Well Truck Loading</v>
      </c>
      <c r="B947" s="226" t="str">
        <f>VLOOKUP(D947,fips_xref!$A$5:$C$286,2,FALSE)</f>
        <v>BILLINGS, ND_Non-Tribal</v>
      </c>
      <c r="C947" s="227" t="str">
        <f t="shared" si="78"/>
        <v>38</v>
      </c>
      <c r="D947" s="228" t="str">
        <f t="shared" si="84"/>
        <v>3800702</v>
      </c>
      <c r="E947" s="226" t="str">
        <f t="shared" si="83"/>
        <v>2310000801</v>
      </c>
      <c r="F947" s="226" t="str">
        <f>VLOOKUP(E947,SCC_xref!$A$6:$B$39,2,FALSE)</f>
        <v>Gas Well Truck Loading</v>
      </c>
      <c r="G947" s="229">
        <v>0</v>
      </c>
      <c r="H947" s="229">
        <v>0.39446995102996896</v>
      </c>
      <c r="I947" s="229">
        <v>0</v>
      </c>
      <c r="J947" s="229">
        <v>0</v>
      </c>
      <c r="K947" s="229">
        <v>0</v>
      </c>
      <c r="M947" s="175"/>
    </row>
    <row r="948" spans="1:13" x14ac:dyDescent="0.2">
      <c r="A948" s="226" t="str">
        <f t="shared" si="82"/>
        <v>Gas Well Truck Loading</v>
      </c>
      <c r="B948" s="226" t="str">
        <f>VLOOKUP(D948,fips_xref!$A$5:$C$286,2,FALSE)</f>
        <v>BOTTINEAU, ND_Non-Tribal</v>
      </c>
      <c r="C948" s="227" t="str">
        <f t="shared" si="78"/>
        <v>38</v>
      </c>
      <c r="D948" s="228" t="str">
        <f t="shared" si="84"/>
        <v>3800902</v>
      </c>
      <c r="E948" s="226" t="str">
        <f t="shared" si="83"/>
        <v>2310000801</v>
      </c>
      <c r="F948" s="226" t="str">
        <f>VLOOKUP(E948,SCC_xref!$A$6:$B$39,2,FALSE)</f>
        <v>Gas Well Truck Loading</v>
      </c>
      <c r="G948" s="229">
        <v>0</v>
      </c>
      <c r="H948" s="229">
        <v>1.7558433284687402</v>
      </c>
      <c r="I948" s="229">
        <v>0</v>
      </c>
      <c r="J948" s="229">
        <v>0</v>
      </c>
      <c r="K948" s="229">
        <v>0</v>
      </c>
      <c r="M948" s="175"/>
    </row>
    <row r="949" spans="1:13" x14ac:dyDescent="0.2">
      <c r="A949" s="226" t="str">
        <f t="shared" si="82"/>
        <v>Gas Well Truck Loading</v>
      </c>
      <c r="B949" s="226" t="str">
        <f>VLOOKUP(D949,fips_xref!$A$5:$C$286,2,FALSE)</f>
        <v>BOWMAN, ND_Non-Tribal</v>
      </c>
      <c r="C949" s="227" t="str">
        <f t="shared" si="78"/>
        <v>38</v>
      </c>
      <c r="D949" s="228" t="str">
        <f t="shared" si="84"/>
        <v>3801102</v>
      </c>
      <c r="E949" s="226" t="str">
        <f t="shared" si="83"/>
        <v>2310000801</v>
      </c>
      <c r="F949" s="226" t="str">
        <f>VLOOKUP(E949,SCC_xref!$A$6:$B$39,2,FALSE)</f>
        <v>Gas Well Truck Loading</v>
      </c>
      <c r="G949" s="229">
        <v>0</v>
      </c>
      <c r="H949" s="229">
        <v>55.216459392918615</v>
      </c>
      <c r="I949" s="229">
        <v>0</v>
      </c>
      <c r="J949" s="229">
        <v>0</v>
      </c>
      <c r="K949" s="229">
        <v>0</v>
      </c>
      <c r="M949" s="175"/>
    </row>
    <row r="950" spans="1:13" x14ac:dyDescent="0.2">
      <c r="A950" s="226" t="str">
        <f t="shared" si="82"/>
        <v>Gas Well Truck Loading</v>
      </c>
      <c r="B950" s="226" t="str">
        <f>VLOOKUP(D950,fips_xref!$A$5:$C$286,2,FALSE)</f>
        <v>BURKE, ND_Non-Tribal</v>
      </c>
      <c r="C950" s="227" t="str">
        <f t="shared" si="78"/>
        <v>38</v>
      </c>
      <c r="D950" s="228" t="str">
        <f t="shared" si="84"/>
        <v>3801302</v>
      </c>
      <c r="E950" s="226" t="str">
        <f t="shared" si="83"/>
        <v>2310000801</v>
      </c>
      <c r="F950" s="226" t="str">
        <f>VLOOKUP(E950,SCC_xref!$A$6:$B$39,2,FALSE)</f>
        <v>Gas Well Truck Loading</v>
      </c>
      <c r="G950" s="229">
        <v>0</v>
      </c>
      <c r="H950" s="229">
        <v>0.90478822673376669</v>
      </c>
      <c r="I950" s="229">
        <v>0</v>
      </c>
      <c r="J950" s="229">
        <v>0</v>
      </c>
      <c r="K950" s="229">
        <v>0</v>
      </c>
      <c r="M950" s="175"/>
    </row>
    <row r="951" spans="1:13" x14ac:dyDescent="0.2">
      <c r="A951" s="226" t="str">
        <f t="shared" si="82"/>
        <v>Gas Well Truck Loading</v>
      </c>
      <c r="B951" s="226" t="str">
        <f>VLOOKUP(D951,fips_xref!$A$5:$C$286,2,FALSE)</f>
        <v>DIVIDE, ND_Non-Tribal</v>
      </c>
      <c r="C951" s="227" t="str">
        <f t="shared" si="78"/>
        <v>38</v>
      </c>
      <c r="D951" s="228" t="str">
        <f t="shared" si="84"/>
        <v>3802302</v>
      </c>
      <c r="E951" s="226" t="str">
        <f t="shared" si="83"/>
        <v>2310000801</v>
      </c>
      <c r="F951" s="226" t="str">
        <f>VLOOKUP(E951,SCC_xref!$A$6:$B$39,2,FALSE)</f>
        <v>Gas Well Truck Loading</v>
      </c>
      <c r="G951" s="229">
        <v>0</v>
      </c>
      <c r="H951" s="229">
        <v>2.6129745192703346</v>
      </c>
      <c r="I951" s="229">
        <v>0</v>
      </c>
      <c r="J951" s="229">
        <v>0</v>
      </c>
      <c r="K951" s="229">
        <v>0</v>
      </c>
      <c r="M951" s="175"/>
    </row>
    <row r="952" spans="1:13" x14ac:dyDescent="0.2">
      <c r="A952" s="226" t="str">
        <f t="shared" si="82"/>
        <v>Gas Well Truck Loading</v>
      </c>
      <c r="B952" s="226" t="str">
        <f>VLOOKUP(D952,fips_xref!$A$5:$C$286,2,FALSE)</f>
        <v>DUNN, ND_Non-Tribal</v>
      </c>
      <c r="C952" s="227" t="str">
        <f t="shared" si="78"/>
        <v>38</v>
      </c>
      <c r="D952" s="228" t="str">
        <f t="shared" si="84"/>
        <v>3802502</v>
      </c>
      <c r="E952" s="226" t="str">
        <f t="shared" si="83"/>
        <v>2310000801</v>
      </c>
      <c r="F952" s="226" t="str">
        <f>VLOOKUP(E952,SCC_xref!$A$6:$B$39,2,FALSE)</f>
        <v>Gas Well Truck Loading</v>
      </c>
      <c r="G952" s="229">
        <v>0</v>
      </c>
      <c r="H952" s="229">
        <v>7.7646195770565427</v>
      </c>
      <c r="I952" s="229">
        <v>0</v>
      </c>
      <c r="J952" s="229">
        <v>0</v>
      </c>
      <c r="K952" s="229">
        <v>0</v>
      </c>
      <c r="M952" s="175"/>
    </row>
    <row r="953" spans="1:13" x14ac:dyDescent="0.2">
      <c r="A953" s="226" t="str">
        <f t="shared" si="82"/>
        <v>Gas Well Truck Loading</v>
      </c>
      <c r="B953" s="226" t="str">
        <f>VLOOKUP(D953,fips_xref!$A$5:$C$286,2,FALSE)</f>
        <v>GOLDEN VALLEY, ND_Non-Tribal</v>
      </c>
      <c r="C953" s="227" t="str">
        <f t="shared" si="78"/>
        <v>38</v>
      </c>
      <c r="D953" s="228" t="str">
        <f t="shared" si="84"/>
        <v>3803302</v>
      </c>
      <c r="E953" s="226" t="str">
        <f t="shared" si="83"/>
        <v>2310000801</v>
      </c>
      <c r="F953" s="226" t="str">
        <f>VLOOKUP(E953,SCC_xref!$A$6:$B$39,2,FALSE)</f>
        <v>Gas Well Truck Loading</v>
      </c>
      <c r="G953" s="229">
        <v>0</v>
      </c>
      <c r="H953" s="229">
        <v>0</v>
      </c>
      <c r="I953" s="229">
        <v>0</v>
      </c>
      <c r="J953" s="229">
        <v>0</v>
      </c>
      <c r="K953" s="229">
        <v>0</v>
      </c>
      <c r="M953" s="175"/>
    </row>
    <row r="954" spans="1:13" x14ac:dyDescent="0.2">
      <c r="A954" s="226" t="str">
        <f t="shared" si="82"/>
        <v>Gas Well Truck Loading</v>
      </c>
      <c r="B954" s="226" t="str">
        <f>VLOOKUP(D954,fips_xref!$A$5:$C$286,2,FALSE)</f>
        <v>MC HENRY, ND_Non-Tribal</v>
      </c>
      <c r="C954" s="227" t="str">
        <f t="shared" si="78"/>
        <v>38</v>
      </c>
      <c r="D954" s="228" t="str">
        <f t="shared" si="84"/>
        <v>3804902</v>
      </c>
      <c r="E954" s="226" t="str">
        <f t="shared" si="83"/>
        <v>2310000801</v>
      </c>
      <c r="F954" s="226" t="str">
        <f>VLOOKUP(E954,SCC_xref!$A$6:$B$39,2,FALSE)</f>
        <v>Gas Well Truck Loading</v>
      </c>
      <c r="G954" s="229">
        <v>0</v>
      </c>
      <c r="H954" s="229">
        <v>0</v>
      </c>
      <c r="I954" s="229">
        <v>0</v>
      </c>
      <c r="J954" s="229">
        <v>0</v>
      </c>
      <c r="K954" s="229">
        <v>0</v>
      </c>
      <c r="M954" s="175"/>
    </row>
    <row r="955" spans="1:13" x14ac:dyDescent="0.2">
      <c r="A955" s="226" t="str">
        <f t="shared" si="82"/>
        <v>Gas Well Truck Loading</v>
      </c>
      <c r="B955" s="226" t="str">
        <f>VLOOKUP(D955,fips_xref!$A$5:$C$286,2,FALSE)</f>
        <v>MCKENZIE, ND_Non-Tribal</v>
      </c>
      <c r="C955" s="227" t="str">
        <f t="shared" si="78"/>
        <v>38</v>
      </c>
      <c r="D955" s="228" t="str">
        <f t="shared" si="84"/>
        <v>3805302</v>
      </c>
      <c r="E955" s="226" t="str">
        <f t="shared" si="83"/>
        <v>2310000801</v>
      </c>
      <c r="F955" s="226" t="str">
        <f>VLOOKUP(E955,SCC_xref!$A$6:$B$39,2,FALSE)</f>
        <v>Gas Well Truck Loading</v>
      </c>
      <c r="G955" s="229">
        <v>0</v>
      </c>
      <c r="H955" s="229">
        <v>39.850066746380222</v>
      </c>
      <c r="I955" s="229">
        <v>0</v>
      </c>
      <c r="J955" s="229">
        <v>0</v>
      </c>
      <c r="K955" s="229">
        <v>0</v>
      </c>
      <c r="M955" s="175"/>
    </row>
    <row r="956" spans="1:13" x14ac:dyDescent="0.2">
      <c r="A956" s="226" t="str">
        <f t="shared" si="82"/>
        <v>Gas Well Truck Loading</v>
      </c>
      <c r="B956" s="226" t="str">
        <f>VLOOKUP(D956,fips_xref!$A$5:$C$286,2,FALSE)</f>
        <v>MCLEAN, ND_Non-Tribal</v>
      </c>
      <c r="C956" s="227" t="str">
        <f t="shared" si="78"/>
        <v>38</v>
      </c>
      <c r="D956" s="228" t="str">
        <f t="shared" si="84"/>
        <v>3805502</v>
      </c>
      <c r="E956" s="226" t="str">
        <f t="shared" si="83"/>
        <v>2310000801</v>
      </c>
      <c r="F956" s="226" t="str">
        <f>VLOOKUP(E956,SCC_xref!$A$6:$B$39,2,FALSE)</f>
        <v>Gas Well Truck Loading</v>
      </c>
      <c r="G956" s="229">
        <v>0</v>
      </c>
      <c r="H956" s="229">
        <v>0</v>
      </c>
      <c r="I956" s="229">
        <v>0</v>
      </c>
      <c r="J956" s="229">
        <v>0</v>
      </c>
      <c r="K956" s="229">
        <v>0</v>
      </c>
      <c r="M956" s="175"/>
    </row>
    <row r="957" spans="1:13" x14ac:dyDescent="0.2">
      <c r="A957" s="226" t="str">
        <f t="shared" si="82"/>
        <v>Gas Well Truck Loading</v>
      </c>
      <c r="B957" s="226" t="str">
        <f>VLOOKUP(D957,fips_xref!$A$5:$C$286,2,FALSE)</f>
        <v>MERCER, ND_Non-Tribal</v>
      </c>
      <c r="C957" s="227" t="str">
        <f t="shared" si="78"/>
        <v>38</v>
      </c>
      <c r="D957" s="228" t="str">
        <f t="shared" si="84"/>
        <v>3805702</v>
      </c>
      <c r="E957" s="226" t="str">
        <f t="shared" si="83"/>
        <v>2310000801</v>
      </c>
      <c r="F957" s="226" t="str">
        <f>VLOOKUP(E957,SCC_xref!$A$6:$B$39,2,FALSE)</f>
        <v>Gas Well Truck Loading</v>
      </c>
      <c r="G957" s="229">
        <v>0</v>
      </c>
      <c r="H957" s="229">
        <v>0</v>
      </c>
      <c r="I957" s="229">
        <v>0</v>
      </c>
      <c r="J957" s="229">
        <v>0</v>
      </c>
      <c r="K957" s="229">
        <v>0</v>
      </c>
      <c r="M957" s="175"/>
    </row>
    <row r="958" spans="1:13" x14ac:dyDescent="0.2">
      <c r="A958" s="226" t="str">
        <f t="shared" si="82"/>
        <v>Gas Well Truck Loading</v>
      </c>
      <c r="B958" s="226" t="str">
        <f>VLOOKUP(D958,fips_xref!$A$5:$C$286,2,FALSE)</f>
        <v>MOUNTRAIL, ND_Non-Tribal</v>
      </c>
      <c r="C958" s="227" t="str">
        <f t="shared" si="78"/>
        <v>38</v>
      </c>
      <c r="D958" s="228" t="str">
        <f t="shared" si="84"/>
        <v>3806102</v>
      </c>
      <c r="E958" s="226" t="str">
        <f t="shared" si="83"/>
        <v>2310000801</v>
      </c>
      <c r="F958" s="226" t="str">
        <f>VLOOKUP(E958,SCC_xref!$A$6:$B$39,2,FALSE)</f>
        <v>Gas Well Truck Loading</v>
      </c>
      <c r="G958" s="229">
        <v>0</v>
      </c>
      <c r="H958" s="229">
        <v>9.3268333202094666</v>
      </c>
      <c r="I958" s="229">
        <v>0</v>
      </c>
      <c r="J958" s="229">
        <v>0</v>
      </c>
      <c r="K958" s="229">
        <v>0</v>
      </c>
      <c r="M958" s="175"/>
    </row>
    <row r="959" spans="1:13" x14ac:dyDescent="0.2">
      <c r="A959" s="226" t="str">
        <f t="shared" si="82"/>
        <v>Gas Well Truck Loading</v>
      </c>
      <c r="B959" s="226" t="str">
        <f>VLOOKUP(D959,fips_xref!$A$5:$C$286,2,FALSE)</f>
        <v>RENVILLE, ND_Non-Tribal</v>
      </c>
      <c r="C959" s="227" t="str">
        <f t="shared" si="78"/>
        <v>38</v>
      </c>
      <c r="D959" s="228" t="str">
        <f t="shared" si="84"/>
        <v>3807502</v>
      </c>
      <c r="E959" s="226" t="str">
        <f t="shared" si="83"/>
        <v>2310000801</v>
      </c>
      <c r="F959" s="226" t="str">
        <f>VLOOKUP(E959,SCC_xref!$A$6:$B$39,2,FALSE)</f>
        <v>Gas Well Truck Loading</v>
      </c>
      <c r="G959" s="229">
        <v>0</v>
      </c>
      <c r="H959" s="229">
        <v>1.205481429639139</v>
      </c>
      <c r="I959" s="229">
        <v>0</v>
      </c>
      <c r="J959" s="229">
        <v>0</v>
      </c>
      <c r="K959" s="229">
        <v>0</v>
      </c>
      <c r="M959" s="175"/>
    </row>
    <row r="960" spans="1:13" x14ac:dyDescent="0.2">
      <c r="A960" s="226" t="str">
        <f t="shared" si="82"/>
        <v>Gas Well Truck Loading</v>
      </c>
      <c r="B960" s="226" t="str">
        <f>VLOOKUP(D960,fips_xref!$A$5:$C$286,2,FALSE)</f>
        <v>SLOPE, ND_Non-Tribal</v>
      </c>
      <c r="C960" s="227" t="str">
        <f t="shared" si="78"/>
        <v>38</v>
      </c>
      <c r="D960" s="228" t="str">
        <f t="shared" si="84"/>
        <v>3808702</v>
      </c>
      <c r="E960" s="226" t="str">
        <f t="shared" si="83"/>
        <v>2310000801</v>
      </c>
      <c r="F960" s="226" t="str">
        <f>VLOOKUP(E960,SCC_xref!$A$6:$B$39,2,FALSE)</f>
        <v>Gas Well Truck Loading</v>
      </c>
      <c r="G960" s="229">
        <v>0</v>
      </c>
      <c r="H960" s="229">
        <v>5.468919395313141</v>
      </c>
      <c r="I960" s="229">
        <v>0</v>
      </c>
      <c r="J960" s="229">
        <v>0</v>
      </c>
      <c r="K960" s="229">
        <v>0</v>
      </c>
      <c r="M960" s="175"/>
    </row>
    <row r="961" spans="1:14" x14ac:dyDescent="0.2">
      <c r="A961" s="226" t="str">
        <f t="shared" si="82"/>
        <v>Gas Well Truck Loading</v>
      </c>
      <c r="B961" s="226" t="str">
        <f>VLOOKUP(D961,fips_xref!$A$5:$C$286,2,FALSE)</f>
        <v>STARK, ND_Non-Tribal</v>
      </c>
      <c r="C961" s="227" t="str">
        <f t="shared" si="78"/>
        <v>38</v>
      </c>
      <c r="D961" s="228" t="str">
        <f t="shared" si="84"/>
        <v>3808902</v>
      </c>
      <c r="E961" s="226" t="str">
        <f t="shared" si="83"/>
        <v>2310000801</v>
      </c>
      <c r="F961" s="226" t="str">
        <f>VLOOKUP(E961,SCC_xref!$A$6:$B$39,2,FALSE)</f>
        <v>Gas Well Truck Loading</v>
      </c>
      <c r="G961" s="229">
        <v>0</v>
      </c>
      <c r="H961" s="229">
        <v>0</v>
      </c>
      <c r="I961" s="229">
        <v>0</v>
      </c>
      <c r="J961" s="229">
        <v>0</v>
      </c>
      <c r="K961" s="229">
        <v>0</v>
      </c>
      <c r="M961" s="175"/>
    </row>
    <row r="962" spans="1:14" x14ac:dyDescent="0.2">
      <c r="A962" s="226" t="str">
        <f t="shared" si="82"/>
        <v>Gas Well Truck Loading</v>
      </c>
      <c r="B962" s="226" t="str">
        <f>VLOOKUP(D962,fips_xref!$A$5:$C$286,2,FALSE)</f>
        <v>WARD, ND_Non-Tribal</v>
      </c>
      <c r="C962" s="227" t="str">
        <f t="shared" si="78"/>
        <v>38</v>
      </c>
      <c r="D962" s="228" t="str">
        <f t="shared" si="84"/>
        <v>3810102</v>
      </c>
      <c r="E962" s="226" t="str">
        <f t="shared" si="83"/>
        <v>2310000801</v>
      </c>
      <c r="F962" s="226" t="str">
        <f>VLOOKUP(E962,SCC_xref!$A$6:$B$39,2,FALSE)</f>
        <v>Gas Well Truck Loading</v>
      </c>
      <c r="G962" s="229">
        <v>0</v>
      </c>
      <c r="H962" s="229">
        <v>0</v>
      </c>
      <c r="I962" s="229">
        <v>0</v>
      </c>
      <c r="J962" s="229">
        <v>0</v>
      </c>
      <c r="K962" s="229">
        <v>0</v>
      </c>
      <c r="M962" s="175"/>
    </row>
    <row r="963" spans="1:14" x14ac:dyDescent="0.2">
      <c r="A963" s="226" t="str">
        <f t="shared" si="82"/>
        <v>Gas Well Truck Loading</v>
      </c>
      <c r="B963" s="226" t="str">
        <f>VLOOKUP(D963,fips_xref!$A$5:$C$286,2,FALSE)</f>
        <v>WILLIAMS, ND_Non-Tribal</v>
      </c>
      <c r="C963" s="227" t="str">
        <f t="shared" si="78"/>
        <v>38</v>
      </c>
      <c r="D963" s="228" t="str">
        <f t="shared" si="84"/>
        <v>3810502</v>
      </c>
      <c r="E963" s="226" t="str">
        <f t="shared" si="83"/>
        <v>2310000801</v>
      </c>
      <c r="F963" s="226" t="str">
        <f>VLOOKUP(E963,SCC_xref!$A$6:$B$39,2,FALSE)</f>
        <v>Gas Well Truck Loading</v>
      </c>
      <c r="G963" s="229">
        <v>0</v>
      </c>
      <c r="H963" s="229">
        <v>24.764601711807575</v>
      </c>
      <c r="I963" s="229">
        <v>0</v>
      </c>
      <c r="J963" s="229">
        <v>0</v>
      </c>
      <c r="K963" s="229">
        <v>0</v>
      </c>
      <c r="M963" s="175"/>
    </row>
    <row r="964" spans="1:14" x14ac:dyDescent="0.2">
      <c r="A964" s="226" t="str">
        <f t="shared" si="82"/>
        <v>Gas Well Truck Loading</v>
      </c>
      <c r="B964" s="226" t="str">
        <f>VLOOKUP(D964,fips_xref!$A$5:$C$286,2,FALSE)</f>
        <v>HARDING, SD_Non-Tribal</v>
      </c>
      <c r="C964" s="227" t="str">
        <f t="shared" ref="C964:C965" si="85">LEFT(D964,2)</f>
        <v>46</v>
      </c>
      <c r="D964" s="228" t="str">
        <f t="shared" si="84"/>
        <v>4606302</v>
      </c>
      <c r="E964" s="226" t="str">
        <f t="shared" si="83"/>
        <v>2310000801</v>
      </c>
      <c r="F964" s="226" t="str">
        <f>VLOOKUP(E964,SCC_xref!$A$6:$B$39,2,FALSE)</f>
        <v>Gas Well Truck Loading</v>
      </c>
      <c r="G964" s="229">
        <v>0</v>
      </c>
      <c r="H964" s="229">
        <v>0.44710498764322831</v>
      </c>
      <c r="I964" s="229">
        <v>0</v>
      </c>
      <c r="J964" s="229">
        <v>0</v>
      </c>
      <c r="K964" s="229">
        <v>0</v>
      </c>
      <c r="M964" s="175"/>
    </row>
    <row r="965" spans="1:14" x14ac:dyDescent="0.2">
      <c r="A965" s="226" t="str">
        <f t="shared" si="82"/>
        <v>Gas Well Truck Loading</v>
      </c>
      <c r="B965" s="226" t="str">
        <f>VLOOKUP(D965,fips_xref!$A$5:$C$286,2,FALSE)</f>
        <v>BUTTE, SD_Non-Tribal</v>
      </c>
      <c r="C965" s="227" t="str">
        <f t="shared" si="85"/>
        <v>46</v>
      </c>
      <c r="D965" s="228" t="str">
        <f t="shared" si="84"/>
        <v>4601902</v>
      </c>
      <c r="E965" s="226" t="str">
        <f t="shared" si="83"/>
        <v>2310000801</v>
      </c>
      <c r="F965" s="226" t="str">
        <f>VLOOKUP(E965,SCC_xref!$A$6:$B$39,2,FALSE)</f>
        <v>Gas Well Truck Loading</v>
      </c>
      <c r="G965" s="229">
        <v>0</v>
      </c>
      <c r="H965" s="229">
        <v>0</v>
      </c>
      <c r="I965" s="229">
        <v>0</v>
      </c>
      <c r="J965" s="229">
        <v>0</v>
      </c>
      <c r="K965" s="229">
        <v>0</v>
      </c>
      <c r="M965" s="175"/>
    </row>
    <row r="966" spans="1:14" s="32" customFormat="1" x14ac:dyDescent="0.2">
      <c r="A966" s="32" t="s">
        <v>16664</v>
      </c>
      <c r="B966" s="33" t="str">
        <f>VLOOKUP(D966,fips_xref!$A$5:$C$286,2,FALSE)</f>
        <v>CARTER, MT</v>
      </c>
      <c r="C966" s="34" t="str">
        <f t="shared" si="60"/>
        <v>30</v>
      </c>
      <c r="D966" s="202">
        <f>fips_xref!A5</f>
        <v>30011</v>
      </c>
      <c r="E966" s="32" t="str">
        <f>SCC_xref!A$13</f>
        <v>2310000802</v>
      </c>
      <c r="F966" s="32" t="str">
        <f>VLOOKUP(E966,SCC_xref!$A$6:$B$39,2,FALSE)</f>
        <v>Oil Well Truck Loading</v>
      </c>
      <c r="G966" s="36">
        <v>0</v>
      </c>
      <c r="H966" s="36">
        <v>3.4460613074413233</v>
      </c>
      <c r="I966" s="36">
        <v>0</v>
      </c>
      <c r="J966" s="36">
        <v>0</v>
      </c>
      <c r="K966" s="36">
        <v>0</v>
      </c>
      <c r="M966" s="175"/>
      <c r="N966" s="176"/>
    </row>
    <row r="967" spans="1:14" s="32" customFormat="1" x14ac:dyDescent="0.2">
      <c r="A967" s="32" t="s">
        <v>16664</v>
      </c>
      <c r="B967" s="33" t="str">
        <f>VLOOKUP(D967,fips_xref!$A$5:$C$286,2,FALSE)</f>
        <v>CUSTER, MT</v>
      </c>
      <c r="C967" s="34" t="str">
        <f t="shared" si="60"/>
        <v>30</v>
      </c>
      <c r="D967" s="202">
        <f>fips_xref!A6</f>
        <v>30017</v>
      </c>
      <c r="E967" s="32" t="str">
        <f>SCC_xref!A$13</f>
        <v>2310000802</v>
      </c>
      <c r="F967" s="32" t="str">
        <f>VLOOKUP(E967,SCC_xref!$A$6:$B$39,2,FALSE)</f>
        <v>Oil Well Truck Loading</v>
      </c>
      <c r="G967" s="36">
        <v>0</v>
      </c>
      <c r="H967" s="36">
        <v>0</v>
      </c>
      <c r="I967" s="36">
        <v>0</v>
      </c>
      <c r="J967" s="36">
        <v>0</v>
      </c>
      <c r="K967" s="36">
        <v>0</v>
      </c>
      <c r="M967" s="175"/>
      <c r="N967" s="176"/>
    </row>
    <row r="968" spans="1:14" s="32" customFormat="1" x14ac:dyDescent="0.2">
      <c r="A968" s="32" t="s">
        <v>16664</v>
      </c>
      <c r="B968" s="33" t="str">
        <f>VLOOKUP(D968,fips_xref!$A$5:$C$286,2,FALSE)</f>
        <v>DANIELS, MT</v>
      </c>
      <c r="C968" s="34" t="str">
        <f t="shared" si="60"/>
        <v>30</v>
      </c>
      <c r="D968" s="202">
        <f>fips_xref!A7</f>
        <v>30019</v>
      </c>
      <c r="E968" s="32" t="str">
        <f>SCC_xref!A$13</f>
        <v>2310000802</v>
      </c>
      <c r="F968" s="32" t="str">
        <f>VLOOKUP(E968,SCC_xref!$A$6:$B$39,2,FALSE)</f>
        <v>Oil Well Truck Loading</v>
      </c>
      <c r="G968" s="36">
        <v>0</v>
      </c>
      <c r="H968" s="36">
        <v>0.35883452271404104</v>
      </c>
      <c r="I968" s="36">
        <v>0</v>
      </c>
      <c r="J968" s="36">
        <v>0</v>
      </c>
      <c r="K968" s="36">
        <v>0</v>
      </c>
      <c r="M968" s="175"/>
      <c r="N968" s="176"/>
    </row>
    <row r="969" spans="1:14" s="32" customFormat="1" x14ac:dyDescent="0.2">
      <c r="A969" s="32" t="s">
        <v>16664</v>
      </c>
      <c r="B969" s="33" t="str">
        <f>VLOOKUP(D969,fips_xref!$A$5:$C$286,2,FALSE)</f>
        <v>DAWSON, MT</v>
      </c>
      <c r="C969" s="34" t="str">
        <f t="shared" si="60"/>
        <v>30</v>
      </c>
      <c r="D969" s="202">
        <f>fips_xref!A8</f>
        <v>30021</v>
      </c>
      <c r="E969" s="32" t="str">
        <f>SCC_xref!A$13</f>
        <v>2310000802</v>
      </c>
      <c r="F969" s="32" t="str">
        <f>VLOOKUP(E969,SCC_xref!$A$6:$B$39,2,FALSE)</f>
        <v>Oil Well Truck Loading</v>
      </c>
      <c r="G969" s="36">
        <v>0</v>
      </c>
      <c r="H969" s="36">
        <v>27.980081941234179</v>
      </c>
      <c r="I969" s="36">
        <v>0</v>
      </c>
      <c r="J969" s="36">
        <v>0</v>
      </c>
      <c r="K969" s="36">
        <v>0</v>
      </c>
      <c r="M969" s="175"/>
      <c r="N969" s="176"/>
    </row>
    <row r="970" spans="1:14" s="32" customFormat="1" x14ac:dyDescent="0.2">
      <c r="A970" s="32" t="s">
        <v>16664</v>
      </c>
      <c r="B970" s="33" t="str">
        <f>VLOOKUP(D970,fips_xref!$A$5:$C$286,2,FALSE)</f>
        <v>FALLON, MT</v>
      </c>
      <c r="C970" s="34" t="str">
        <f t="shared" si="60"/>
        <v>30</v>
      </c>
      <c r="D970" s="202">
        <f>fips_xref!A9</f>
        <v>30025</v>
      </c>
      <c r="E970" s="32" t="str">
        <f>SCC_xref!A$13</f>
        <v>2310000802</v>
      </c>
      <c r="F970" s="32" t="str">
        <f>VLOOKUP(E970,SCC_xref!$A$6:$B$39,2,FALSE)</f>
        <v>Oil Well Truck Loading</v>
      </c>
      <c r="G970" s="36">
        <v>0</v>
      </c>
      <c r="H970" s="36">
        <v>439.84603063394775</v>
      </c>
      <c r="I970" s="36">
        <v>0</v>
      </c>
      <c r="J970" s="36">
        <v>0</v>
      </c>
      <c r="K970" s="36">
        <v>0</v>
      </c>
      <c r="M970" s="175"/>
      <c r="N970" s="176"/>
    </row>
    <row r="971" spans="1:14" s="32" customFormat="1" x14ac:dyDescent="0.2">
      <c r="A971" s="32" t="s">
        <v>16664</v>
      </c>
      <c r="B971" s="33" t="str">
        <f>VLOOKUP(D971,fips_xref!$A$5:$C$286,2,FALSE)</f>
        <v>GARFIELD, MT</v>
      </c>
      <c r="C971" s="34" t="str">
        <f t="shared" si="60"/>
        <v>30</v>
      </c>
      <c r="D971" s="202">
        <f>fips_xref!A10</f>
        <v>30033</v>
      </c>
      <c r="E971" s="32" t="str">
        <f>SCC_xref!A$13</f>
        <v>2310000802</v>
      </c>
      <c r="F971" s="32" t="str">
        <f>VLOOKUP(E971,SCC_xref!$A$6:$B$39,2,FALSE)</f>
        <v>Oil Well Truck Loading</v>
      </c>
      <c r="G971" s="36">
        <v>0</v>
      </c>
      <c r="H971" s="36">
        <v>1.1277344993923053</v>
      </c>
      <c r="I971" s="36">
        <v>0</v>
      </c>
      <c r="J971" s="36">
        <v>0</v>
      </c>
      <c r="K971" s="36">
        <v>0</v>
      </c>
      <c r="M971" s="175"/>
      <c r="N971" s="176"/>
    </row>
    <row r="972" spans="1:14" s="32" customFormat="1" x14ac:dyDescent="0.2">
      <c r="A972" s="32" t="s">
        <v>16664</v>
      </c>
      <c r="B972" s="33" t="str">
        <f>VLOOKUP(D972,fips_xref!$A$5:$C$286,2,FALSE)</f>
        <v>MCCONE, MT</v>
      </c>
      <c r="C972" s="34" t="str">
        <f t="shared" si="60"/>
        <v>30</v>
      </c>
      <c r="D972" s="202">
        <f>fips_xref!A11</f>
        <v>30055</v>
      </c>
      <c r="E972" s="32" t="str">
        <f>SCC_xref!A$13</f>
        <v>2310000802</v>
      </c>
      <c r="F972" s="32" t="str">
        <f>VLOOKUP(E972,SCC_xref!$A$6:$B$39,2,FALSE)</f>
        <v>Oil Well Truck Loading</v>
      </c>
      <c r="G972" s="36">
        <v>0</v>
      </c>
      <c r="H972" s="36">
        <v>0.4344092298065082</v>
      </c>
      <c r="I972" s="36">
        <v>0</v>
      </c>
      <c r="J972" s="36">
        <v>0</v>
      </c>
      <c r="K972" s="36">
        <v>0</v>
      </c>
      <c r="M972" s="175"/>
      <c r="N972" s="176"/>
    </row>
    <row r="973" spans="1:14" s="32" customFormat="1" x14ac:dyDescent="0.2">
      <c r="A973" s="32" t="s">
        <v>16664</v>
      </c>
      <c r="B973" s="33" t="str">
        <f>VLOOKUP(D973,fips_xref!$A$5:$C$286,2,FALSE)</f>
        <v>PRAIRIE, MT</v>
      </c>
      <c r="C973" s="34" t="str">
        <f t="shared" si="60"/>
        <v>30</v>
      </c>
      <c r="D973" s="202">
        <f>fips_xref!A12</f>
        <v>30079</v>
      </c>
      <c r="E973" s="32" t="str">
        <f>SCC_xref!A$13</f>
        <v>2310000802</v>
      </c>
      <c r="F973" s="32" t="str">
        <f>VLOOKUP(E973,SCC_xref!$A$6:$B$39,2,FALSE)</f>
        <v>Oil Well Truck Loading</v>
      </c>
      <c r="G973" s="36">
        <v>0</v>
      </c>
      <c r="H973" s="36">
        <v>5.3394983920579806</v>
      </c>
      <c r="I973" s="36">
        <v>0</v>
      </c>
      <c r="J973" s="36">
        <v>0</v>
      </c>
      <c r="K973" s="36">
        <v>0</v>
      </c>
      <c r="M973" s="175"/>
      <c r="N973" s="176"/>
    </row>
    <row r="974" spans="1:14" s="32" customFormat="1" x14ac:dyDescent="0.2">
      <c r="A974" s="32" t="s">
        <v>16664</v>
      </c>
      <c r="B974" s="33" t="str">
        <f>VLOOKUP(D974,fips_xref!$A$5:$C$286,2,FALSE)</f>
        <v>RICHLAND, MT</v>
      </c>
      <c r="C974" s="34" t="str">
        <f t="shared" si="60"/>
        <v>30</v>
      </c>
      <c r="D974" s="202">
        <f>fips_xref!A13</f>
        <v>30083</v>
      </c>
      <c r="E974" s="32" t="str">
        <f>SCC_xref!A$13</f>
        <v>2310000802</v>
      </c>
      <c r="F974" s="32" t="str">
        <f>VLOOKUP(E974,SCC_xref!$A$6:$B$39,2,FALSE)</f>
        <v>Oil Well Truck Loading</v>
      </c>
      <c r="G974" s="36">
        <v>0</v>
      </c>
      <c r="H974" s="36">
        <v>1092.2675800257609</v>
      </c>
      <c r="I974" s="36">
        <v>0</v>
      </c>
      <c r="J974" s="36">
        <v>0</v>
      </c>
      <c r="K974" s="36">
        <v>0</v>
      </c>
      <c r="M974" s="175"/>
      <c r="N974" s="176"/>
    </row>
    <row r="975" spans="1:14" s="32" customFormat="1" x14ac:dyDescent="0.2">
      <c r="A975" s="32" t="s">
        <v>16664</v>
      </c>
      <c r="B975" s="33" t="str">
        <f>VLOOKUP(D975,fips_xref!$A$5:$C$286,2,FALSE)</f>
        <v>ROOSEVELT, MT</v>
      </c>
      <c r="C975" s="34" t="str">
        <f t="shared" si="60"/>
        <v>30</v>
      </c>
      <c r="D975" s="202">
        <f>fips_xref!A14</f>
        <v>30085</v>
      </c>
      <c r="E975" s="32" t="str">
        <f>SCC_xref!A$13</f>
        <v>2310000802</v>
      </c>
      <c r="F975" s="32" t="str">
        <f>VLOOKUP(E975,SCC_xref!$A$6:$B$39,2,FALSE)</f>
        <v>Oil Well Truck Loading</v>
      </c>
      <c r="G975" s="36">
        <v>0</v>
      </c>
      <c r="H975" s="36">
        <v>89.509011716603524</v>
      </c>
      <c r="I975" s="36">
        <v>0</v>
      </c>
      <c r="J975" s="36">
        <v>0</v>
      </c>
      <c r="K975" s="36">
        <v>0</v>
      </c>
      <c r="M975" s="175"/>
      <c r="N975" s="176"/>
    </row>
    <row r="976" spans="1:14" s="32" customFormat="1" x14ac:dyDescent="0.2">
      <c r="A976" s="32" t="s">
        <v>16664</v>
      </c>
      <c r="B976" s="33" t="str">
        <f>VLOOKUP(D976,fips_xref!$A$5:$C$286,2,FALSE)</f>
        <v>SHERIDAN, MT</v>
      </c>
      <c r="C976" s="34" t="str">
        <f t="shared" si="60"/>
        <v>30</v>
      </c>
      <c r="D976" s="203">
        <f>fips_xref!A15</f>
        <v>30091</v>
      </c>
      <c r="E976" s="32" t="str">
        <f>SCC_xref!A$13</f>
        <v>2310000802</v>
      </c>
      <c r="F976" s="32" t="str">
        <f>VLOOKUP(E976,SCC_xref!$A$6:$B$39,2,FALSE)</f>
        <v>Oil Well Truck Loading</v>
      </c>
      <c r="G976" s="36">
        <v>0</v>
      </c>
      <c r="H976" s="36">
        <v>101.68075430177089</v>
      </c>
      <c r="I976" s="36">
        <v>0</v>
      </c>
      <c r="J976" s="36">
        <v>0</v>
      </c>
      <c r="K976" s="36">
        <v>0</v>
      </c>
      <c r="M976" s="175"/>
      <c r="N976" s="176"/>
    </row>
    <row r="977" spans="1:14" s="32" customFormat="1" x14ac:dyDescent="0.2">
      <c r="A977" s="32" t="s">
        <v>16664</v>
      </c>
      <c r="B977" s="33" t="str">
        <f>VLOOKUP(D977,fips_xref!$A$5:$C$286,2,FALSE)</f>
        <v>VALLEY, MT</v>
      </c>
      <c r="C977" s="34" t="str">
        <f t="shared" si="60"/>
        <v>30</v>
      </c>
      <c r="D977" s="203">
        <f>fips_xref!A16</f>
        <v>30105</v>
      </c>
      <c r="E977" s="32" t="str">
        <f>SCC_xref!A$13</f>
        <v>2310000802</v>
      </c>
      <c r="F977" s="32" t="str">
        <f>VLOOKUP(E977,SCC_xref!$A$6:$B$39,2,FALSE)</f>
        <v>Oil Well Truck Loading</v>
      </c>
      <c r="G977" s="36">
        <v>0</v>
      </c>
      <c r="H977" s="36">
        <v>7.897338887200049</v>
      </c>
      <c r="I977" s="36">
        <v>0</v>
      </c>
      <c r="J977" s="36">
        <v>0</v>
      </c>
      <c r="K977" s="36">
        <v>0</v>
      </c>
      <c r="M977" s="175"/>
      <c r="N977" s="176"/>
    </row>
    <row r="978" spans="1:14" s="32" customFormat="1" x14ac:dyDescent="0.2">
      <c r="A978" s="32" t="s">
        <v>16664</v>
      </c>
      <c r="B978" s="33" t="str">
        <f>VLOOKUP(D978,fips_xref!$A$5:$C$286,2,FALSE)</f>
        <v>WIBAUX, MT</v>
      </c>
      <c r="C978" s="34" t="str">
        <f t="shared" si="60"/>
        <v>30</v>
      </c>
      <c r="D978" s="203">
        <f>fips_xref!A17</f>
        <v>30109</v>
      </c>
      <c r="E978" s="32" t="str">
        <f>SCC_xref!A$13</f>
        <v>2310000802</v>
      </c>
      <c r="F978" s="32" t="str">
        <f>VLOOKUP(E978,SCC_xref!$A$6:$B$39,2,FALSE)</f>
        <v>Oil Well Truck Loading</v>
      </c>
      <c r="G978" s="36">
        <v>0</v>
      </c>
      <c r="H978" s="36">
        <v>49.689207225495721</v>
      </c>
      <c r="I978" s="36">
        <v>0</v>
      </c>
      <c r="J978" s="36">
        <v>0</v>
      </c>
      <c r="K978" s="36">
        <v>0</v>
      </c>
      <c r="M978" s="175"/>
      <c r="N978" s="176"/>
    </row>
    <row r="979" spans="1:14" s="32" customFormat="1" x14ac:dyDescent="0.2">
      <c r="A979" s="32" t="s">
        <v>16664</v>
      </c>
      <c r="B979" s="33" t="str">
        <f>VLOOKUP(D979,fips_xref!$A$5:$C$286,2,FALSE)</f>
        <v>BILLINGS, ND</v>
      </c>
      <c r="C979" s="34" t="str">
        <f t="shared" si="60"/>
        <v>38</v>
      </c>
      <c r="D979" s="203">
        <f>fips_xref!A18</f>
        <v>38007</v>
      </c>
      <c r="E979" s="32" t="str">
        <f>SCC_xref!A$13</f>
        <v>2310000802</v>
      </c>
      <c r="F979" s="32" t="str">
        <f>VLOOKUP(E979,SCC_xref!$A$6:$B$39,2,FALSE)</f>
        <v>Oil Well Truck Loading</v>
      </c>
      <c r="G979" s="36">
        <v>0</v>
      </c>
      <c r="H979" s="36">
        <v>279.84732692439866</v>
      </c>
      <c r="I979" s="36">
        <v>0</v>
      </c>
      <c r="J979" s="36">
        <v>0</v>
      </c>
      <c r="K979" s="36">
        <v>0</v>
      </c>
      <c r="M979" s="175"/>
      <c r="N979" s="176"/>
    </row>
    <row r="980" spans="1:14" s="32" customFormat="1" x14ac:dyDescent="0.2">
      <c r="A980" s="32" t="s">
        <v>16664</v>
      </c>
      <c r="B980" s="33" t="str">
        <f>VLOOKUP(D980,fips_xref!$A$5:$C$286,2,FALSE)</f>
        <v>BOTTINEAU, ND</v>
      </c>
      <c r="C980" s="34" t="str">
        <f t="shared" si="60"/>
        <v>38</v>
      </c>
      <c r="D980" s="203">
        <f>fips_xref!A19</f>
        <v>38009</v>
      </c>
      <c r="E980" s="32" t="str">
        <f>SCC_xref!A$13</f>
        <v>2310000802</v>
      </c>
      <c r="F980" s="32" t="str">
        <f>VLOOKUP(E980,SCC_xref!$A$6:$B$39,2,FALSE)</f>
        <v>Oil Well Truck Loading</v>
      </c>
      <c r="G980" s="36">
        <v>0</v>
      </c>
      <c r="H980" s="36">
        <v>137.08525186697648</v>
      </c>
      <c r="I980" s="36">
        <v>0</v>
      </c>
      <c r="J980" s="36">
        <v>0</v>
      </c>
      <c r="K980" s="36">
        <v>0</v>
      </c>
      <c r="M980" s="175"/>
      <c r="N980" s="176"/>
    </row>
    <row r="981" spans="1:14" s="32" customFormat="1" x14ac:dyDescent="0.2">
      <c r="A981" s="32" t="s">
        <v>16664</v>
      </c>
      <c r="B981" s="33" t="str">
        <f>VLOOKUP(D981,fips_xref!$A$5:$C$286,2,FALSE)</f>
        <v>BOWMAN, ND</v>
      </c>
      <c r="C981" s="34" t="str">
        <f t="shared" si="60"/>
        <v>38</v>
      </c>
      <c r="D981" s="203">
        <f>fips_xref!A20</f>
        <v>38011</v>
      </c>
      <c r="E981" s="32" t="str">
        <f>SCC_xref!A$13</f>
        <v>2310000802</v>
      </c>
      <c r="F981" s="32" t="str">
        <f>VLOOKUP(E981,SCC_xref!$A$6:$B$39,2,FALSE)</f>
        <v>Oil Well Truck Loading</v>
      </c>
      <c r="G981" s="36">
        <v>0</v>
      </c>
      <c r="H981" s="36">
        <v>855.69418504653368</v>
      </c>
      <c r="I981" s="36">
        <v>0</v>
      </c>
      <c r="J981" s="36">
        <v>0</v>
      </c>
      <c r="K981" s="36">
        <v>0</v>
      </c>
      <c r="M981" s="175"/>
      <c r="N981" s="176"/>
    </row>
    <row r="982" spans="1:14" s="32" customFormat="1" x14ac:dyDescent="0.2">
      <c r="A982" s="32" t="s">
        <v>16664</v>
      </c>
      <c r="B982" s="33" t="str">
        <f>VLOOKUP(D982,fips_xref!$A$5:$C$286,2,FALSE)</f>
        <v>BURKE, ND</v>
      </c>
      <c r="C982" s="34" t="str">
        <f t="shared" si="60"/>
        <v>38</v>
      </c>
      <c r="D982" s="203">
        <f>fips_xref!A21</f>
        <v>38013</v>
      </c>
      <c r="E982" s="32" t="str">
        <f>SCC_xref!A$13</f>
        <v>2310000802</v>
      </c>
      <c r="F982" s="32" t="str">
        <f>VLOOKUP(E982,SCC_xref!$A$6:$B$39,2,FALSE)</f>
        <v>Oil Well Truck Loading</v>
      </c>
      <c r="G982" s="36">
        <v>0</v>
      </c>
      <c r="H982" s="36">
        <v>97.331720580549771</v>
      </c>
      <c r="I982" s="36">
        <v>0</v>
      </c>
      <c r="J982" s="36">
        <v>0</v>
      </c>
      <c r="K982" s="36">
        <v>0</v>
      </c>
      <c r="M982" s="175"/>
      <c r="N982" s="176"/>
    </row>
    <row r="983" spans="1:14" s="32" customFormat="1" x14ac:dyDescent="0.2">
      <c r="A983" s="32" t="s">
        <v>16664</v>
      </c>
      <c r="B983" s="33" t="str">
        <f>VLOOKUP(D983,fips_xref!$A$5:$C$286,2,FALSE)</f>
        <v>DIVIDE, ND</v>
      </c>
      <c r="C983" s="34" t="str">
        <f t="shared" si="60"/>
        <v>38</v>
      </c>
      <c r="D983" s="203">
        <f>fips_xref!A22</f>
        <v>38023</v>
      </c>
      <c r="E983" s="32" t="str">
        <f>SCC_xref!A$13</f>
        <v>2310000802</v>
      </c>
      <c r="F983" s="32" t="str">
        <f>VLOOKUP(E983,SCC_xref!$A$6:$B$39,2,FALSE)</f>
        <v>Oil Well Truck Loading</v>
      </c>
      <c r="G983" s="36">
        <v>0</v>
      </c>
      <c r="H983" s="36">
        <v>106.60277510513059</v>
      </c>
      <c r="I983" s="36">
        <v>0</v>
      </c>
      <c r="J983" s="36">
        <v>0</v>
      </c>
      <c r="K983" s="36">
        <v>0</v>
      </c>
      <c r="M983" s="175"/>
      <c r="N983" s="176"/>
    </row>
    <row r="984" spans="1:14" s="32" customFormat="1" x14ac:dyDescent="0.2">
      <c r="A984" s="32" t="s">
        <v>16664</v>
      </c>
      <c r="B984" s="33" t="str">
        <f>VLOOKUP(D984,fips_xref!$A$5:$C$286,2,FALSE)</f>
        <v>DUNN, ND</v>
      </c>
      <c r="C984" s="34" t="str">
        <f t="shared" si="60"/>
        <v>38</v>
      </c>
      <c r="D984" s="203">
        <f>fips_xref!A23</f>
        <v>38025</v>
      </c>
      <c r="E984" s="32" t="str">
        <f>SCC_xref!A$13</f>
        <v>2310000802</v>
      </c>
      <c r="F984" s="32" t="str">
        <f>VLOOKUP(E984,SCC_xref!$A$6:$B$39,2,FALSE)</f>
        <v>Oil Well Truck Loading</v>
      </c>
      <c r="G984" s="36">
        <v>0</v>
      </c>
      <c r="H984" s="36">
        <v>624.49981984461283</v>
      </c>
      <c r="I984" s="36">
        <v>0</v>
      </c>
      <c r="J984" s="36">
        <v>0</v>
      </c>
      <c r="K984" s="36">
        <v>0</v>
      </c>
      <c r="M984" s="175"/>
      <c r="N984" s="176"/>
    </row>
    <row r="985" spans="1:14" s="32" customFormat="1" x14ac:dyDescent="0.2">
      <c r="A985" s="32" t="s">
        <v>16664</v>
      </c>
      <c r="B985" s="33" t="str">
        <f>VLOOKUP(D985,fips_xref!$A$5:$C$286,2,FALSE)</f>
        <v>GOLDEN VALLEY, ND</v>
      </c>
      <c r="C985" s="34" t="str">
        <f t="shared" si="60"/>
        <v>38</v>
      </c>
      <c r="D985" s="203">
        <f>fips_xref!A24</f>
        <v>38033</v>
      </c>
      <c r="E985" s="32" t="str">
        <f>SCC_xref!A$13</f>
        <v>2310000802</v>
      </c>
      <c r="F985" s="32" t="str">
        <f>VLOOKUP(E985,SCC_xref!$A$6:$B$39,2,FALSE)</f>
        <v>Oil Well Truck Loading</v>
      </c>
      <c r="G985" s="36">
        <v>0</v>
      </c>
      <c r="H985" s="36">
        <v>39.364830220813644</v>
      </c>
      <c r="I985" s="36">
        <v>0</v>
      </c>
      <c r="J985" s="36">
        <v>0</v>
      </c>
      <c r="K985" s="36">
        <v>0</v>
      </c>
      <c r="M985" s="175"/>
      <c r="N985" s="176"/>
    </row>
    <row r="986" spans="1:14" s="32" customFormat="1" x14ac:dyDescent="0.2">
      <c r="A986" s="32" t="s">
        <v>16664</v>
      </c>
      <c r="B986" s="33" t="str">
        <f>VLOOKUP(D986,fips_xref!$A$5:$C$286,2,FALSE)</f>
        <v>MC HENRY, ND</v>
      </c>
      <c r="C986" s="34" t="str">
        <f t="shared" si="60"/>
        <v>38</v>
      </c>
      <c r="D986" s="203">
        <f>fips_xref!A25</f>
        <v>38049</v>
      </c>
      <c r="E986" s="32" t="str">
        <f>SCC_xref!A$13</f>
        <v>2310000802</v>
      </c>
      <c r="F986" s="32" t="str">
        <f>VLOOKUP(E986,SCC_xref!$A$6:$B$39,2,FALSE)</f>
        <v>Oil Well Truck Loading</v>
      </c>
      <c r="G986" s="36">
        <v>0</v>
      </c>
      <c r="H986" s="36">
        <v>2.3566955054959631</v>
      </c>
      <c r="I986" s="36">
        <v>0</v>
      </c>
      <c r="J986" s="36">
        <v>0</v>
      </c>
      <c r="K986" s="36">
        <v>0</v>
      </c>
      <c r="M986" s="175"/>
      <c r="N986" s="176"/>
    </row>
    <row r="987" spans="1:14" s="32" customFormat="1" x14ac:dyDescent="0.2">
      <c r="A987" s="32" t="s">
        <v>16664</v>
      </c>
      <c r="B987" s="33" t="str">
        <f>VLOOKUP(D987,fips_xref!$A$5:$C$286,2,FALSE)</f>
        <v>MCKENZIE, ND</v>
      </c>
      <c r="C987" s="34" t="str">
        <f t="shared" si="60"/>
        <v>38</v>
      </c>
      <c r="D987" s="203">
        <f>fips_xref!A26</f>
        <v>38053</v>
      </c>
      <c r="E987" s="32" t="str">
        <f>SCC_xref!A$13</f>
        <v>2310000802</v>
      </c>
      <c r="F987" s="32" t="str">
        <f>VLOOKUP(E987,SCC_xref!$A$6:$B$39,2,FALSE)</f>
        <v>Oil Well Truck Loading</v>
      </c>
      <c r="G987" s="36">
        <v>0</v>
      </c>
      <c r="H987" s="36">
        <v>642.10284049016298</v>
      </c>
      <c r="I987" s="36">
        <v>0</v>
      </c>
      <c r="J987" s="36">
        <v>0</v>
      </c>
      <c r="K987" s="36">
        <v>0</v>
      </c>
      <c r="M987" s="175"/>
      <c r="N987" s="176"/>
    </row>
    <row r="988" spans="1:14" s="32" customFormat="1" x14ac:dyDescent="0.2">
      <c r="A988" s="32" t="s">
        <v>16664</v>
      </c>
      <c r="B988" s="33" t="str">
        <f>VLOOKUP(D988,fips_xref!$A$5:$C$286,2,FALSE)</f>
        <v>MCLEAN, ND</v>
      </c>
      <c r="C988" s="34" t="str">
        <f t="shared" si="60"/>
        <v>38</v>
      </c>
      <c r="D988" s="203">
        <f>fips_xref!A27</f>
        <v>38055</v>
      </c>
      <c r="E988" s="32" t="str">
        <f>SCC_xref!A$13</f>
        <v>2310000802</v>
      </c>
      <c r="F988" s="32" t="str">
        <f>VLOOKUP(E988,SCC_xref!$A$6:$B$39,2,FALSE)</f>
        <v>Oil Well Truck Loading</v>
      </c>
      <c r="G988" s="36">
        <v>0</v>
      </c>
      <c r="H988" s="36">
        <v>8.4668379059343426</v>
      </c>
      <c r="I988" s="36">
        <v>0</v>
      </c>
      <c r="J988" s="36">
        <v>0</v>
      </c>
      <c r="K988" s="36">
        <v>0</v>
      </c>
      <c r="M988" s="175"/>
      <c r="N988" s="176"/>
    </row>
    <row r="989" spans="1:14" s="32" customFormat="1" x14ac:dyDescent="0.2">
      <c r="A989" s="32" t="s">
        <v>16664</v>
      </c>
      <c r="B989" s="33" t="str">
        <f>VLOOKUP(D989,fips_xref!$A$5:$C$286,2,FALSE)</f>
        <v>MERCER, ND</v>
      </c>
      <c r="C989" s="34" t="str">
        <f t="shared" si="60"/>
        <v>38</v>
      </c>
      <c r="D989" s="203">
        <f>fips_xref!A28</f>
        <v>38057</v>
      </c>
      <c r="E989" s="32" t="str">
        <f>SCC_xref!A$13</f>
        <v>2310000802</v>
      </c>
      <c r="F989" s="32" t="str">
        <f>VLOOKUP(E989,SCC_xref!$A$6:$B$39,2,FALSE)</f>
        <v>Oil Well Truck Loading</v>
      </c>
      <c r="G989" s="36">
        <v>0</v>
      </c>
      <c r="H989" s="36">
        <v>0.15311144984983485</v>
      </c>
      <c r="I989" s="36">
        <v>0</v>
      </c>
      <c r="J989" s="36">
        <v>0</v>
      </c>
      <c r="K989" s="36">
        <v>0</v>
      </c>
      <c r="M989" s="175"/>
      <c r="N989" s="176"/>
    </row>
    <row r="990" spans="1:14" s="32" customFormat="1" x14ac:dyDescent="0.2">
      <c r="A990" s="32" t="s">
        <v>16664</v>
      </c>
      <c r="B990" s="33" t="str">
        <f>VLOOKUP(D990,fips_xref!$A$5:$C$286,2,FALSE)</f>
        <v>MOUNTRAIL, ND</v>
      </c>
      <c r="C990" s="34" t="str">
        <f t="shared" si="60"/>
        <v>38</v>
      </c>
      <c r="D990" s="203">
        <f>fips_xref!A29</f>
        <v>38061</v>
      </c>
      <c r="E990" s="32" t="str">
        <f>SCC_xref!A$13</f>
        <v>2310000802</v>
      </c>
      <c r="F990" s="32" t="str">
        <f>VLOOKUP(E990,SCC_xref!$A$6:$B$39,2,FALSE)</f>
        <v>Oil Well Truck Loading</v>
      </c>
      <c r="G990" s="36">
        <v>0</v>
      </c>
      <c r="H990" s="36">
        <v>2133.2606280087862</v>
      </c>
      <c r="I990" s="36">
        <v>0</v>
      </c>
      <c r="J990" s="36">
        <v>0</v>
      </c>
      <c r="K990" s="36">
        <v>0</v>
      </c>
      <c r="M990" s="175"/>
      <c r="N990" s="176"/>
    </row>
    <row r="991" spans="1:14" s="32" customFormat="1" x14ac:dyDescent="0.2">
      <c r="A991" s="32" t="s">
        <v>16664</v>
      </c>
      <c r="B991" s="33" t="str">
        <f>VLOOKUP(D991,fips_xref!$A$5:$C$286,2,FALSE)</f>
        <v>RENVILLE, ND</v>
      </c>
      <c r="C991" s="34" t="str">
        <f t="shared" si="60"/>
        <v>38</v>
      </c>
      <c r="D991" s="203">
        <f>fips_xref!A30</f>
        <v>38075</v>
      </c>
      <c r="E991" s="32" t="str">
        <f>SCC_xref!A$13</f>
        <v>2310000802</v>
      </c>
      <c r="F991" s="32" t="str">
        <f>VLOOKUP(E991,SCC_xref!$A$6:$B$39,2,FALSE)</f>
        <v>Oil Well Truck Loading</v>
      </c>
      <c r="G991" s="36">
        <v>0</v>
      </c>
      <c r="H991" s="36">
        <v>54.073339584722284</v>
      </c>
      <c r="I991" s="36">
        <v>0</v>
      </c>
      <c r="J991" s="36">
        <v>0</v>
      </c>
      <c r="K991" s="36">
        <v>0</v>
      </c>
      <c r="M991" s="175"/>
      <c r="N991" s="176"/>
    </row>
    <row r="992" spans="1:14" s="32" customFormat="1" x14ac:dyDescent="0.2">
      <c r="A992" s="32" t="s">
        <v>16664</v>
      </c>
      <c r="B992" s="33" t="str">
        <f>VLOOKUP(D992,fips_xref!$A$5:$C$286,2,FALSE)</f>
        <v>SLOPE, ND</v>
      </c>
      <c r="C992" s="34" t="str">
        <f t="shared" si="60"/>
        <v>38</v>
      </c>
      <c r="D992" s="203">
        <f>fips_xref!A31</f>
        <v>38087</v>
      </c>
      <c r="E992" s="32" t="str">
        <f>SCC_xref!A$13</f>
        <v>2310000802</v>
      </c>
      <c r="F992" s="32" t="str">
        <f>VLOOKUP(E992,SCC_xref!$A$6:$B$39,2,FALSE)</f>
        <v>Oil Well Truck Loading</v>
      </c>
      <c r="G992" s="36">
        <v>0</v>
      </c>
      <c r="H992" s="36">
        <v>27.201081114281056</v>
      </c>
      <c r="I992" s="36">
        <v>0</v>
      </c>
      <c r="J992" s="36">
        <v>0</v>
      </c>
      <c r="K992" s="36">
        <v>0</v>
      </c>
      <c r="M992" s="175"/>
      <c r="N992" s="176"/>
    </row>
    <row r="993" spans="1:14" s="32" customFormat="1" x14ac:dyDescent="0.2">
      <c r="A993" s="32" t="s">
        <v>16664</v>
      </c>
      <c r="B993" s="33" t="str">
        <f>VLOOKUP(D993,fips_xref!$A$5:$C$286,2,FALSE)</f>
        <v>STARK, ND</v>
      </c>
      <c r="C993" s="34" t="str">
        <f t="shared" si="60"/>
        <v>38</v>
      </c>
      <c r="D993" s="203">
        <f>fips_xref!A32</f>
        <v>38089</v>
      </c>
      <c r="E993" s="32" t="str">
        <f>SCC_xref!A$13</f>
        <v>2310000802</v>
      </c>
      <c r="F993" s="32" t="str">
        <f>VLOOKUP(E993,SCC_xref!$A$6:$B$39,2,FALSE)</f>
        <v>Oil Well Truck Loading</v>
      </c>
      <c r="G993" s="36">
        <v>0</v>
      </c>
      <c r="H993" s="36">
        <v>86.769501252489192</v>
      </c>
      <c r="I993" s="36">
        <v>0</v>
      </c>
      <c r="J993" s="36">
        <v>0</v>
      </c>
      <c r="K993" s="36">
        <v>0</v>
      </c>
      <c r="M993" s="175"/>
      <c r="N993" s="176"/>
    </row>
    <row r="994" spans="1:14" s="32" customFormat="1" x14ac:dyDescent="0.2">
      <c r="A994" s="32" t="s">
        <v>16664</v>
      </c>
      <c r="B994" s="33" t="str">
        <f>VLOOKUP(D994,fips_xref!$A$5:$C$286,2,FALSE)</f>
        <v>WARD, ND</v>
      </c>
      <c r="C994" s="34" t="str">
        <f t="shared" si="60"/>
        <v>38</v>
      </c>
      <c r="D994" s="203">
        <f>fips_xref!A33</f>
        <v>38101</v>
      </c>
      <c r="E994" s="32" t="str">
        <f>SCC_xref!A$13</f>
        <v>2310000802</v>
      </c>
      <c r="F994" s="32" t="str">
        <f>VLOOKUP(E994,SCC_xref!$A$6:$B$39,2,FALSE)</f>
        <v>Oil Well Truck Loading</v>
      </c>
      <c r="G994" s="36">
        <v>0</v>
      </c>
      <c r="H994" s="36">
        <v>4.3696714296963783</v>
      </c>
      <c r="I994" s="36">
        <v>0</v>
      </c>
      <c r="J994" s="36">
        <v>0</v>
      </c>
      <c r="K994" s="36">
        <v>0</v>
      </c>
      <c r="M994" s="175"/>
      <c r="N994" s="176"/>
    </row>
    <row r="995" spans="1:14" s="32" customFormat="1" x14ac:dyDescent="0.2">
      <c r="A995" s="32" t="s">
        <v>16664</v>
      </c>
      <c r="B995" s="33" t="str">
        <f>VLOOKUP(D995,fips_xref!$A$5:$C$286,2,FALSE)</f>
        <v>WILLIAMS, ND</v>
      </c>
      <c r="C995" s="34" t="str">
        <f t="shared" si="60"/>
        <v>38</v>
      </c>
      <c r="D995" s="203">
        <f>fips_xref!A34</f>
        <v>38105</v>
      </c>
      <c r="E995" s="32" t="str">
        <f>SCC_xref!A$13</f>
        <v>2310000802</v>
      </c>
      <c r="F995" s="32" t="str">
        <f>VLOOKUP(E995,SCC_xref!$A$6:$B$39,2,FALSE)</f>
        <v>Oil Well Truck Loading</v>
      </c>
      <c r="G995" s="36">
        <v>0</v>
      </c>
      <c r="H995" s="36">
        <v>357.13946923554209</v>
      </c>
      <c r="I995" s="36">
        <v>0</v>
      </c>
      <c r="J995" s="36">
        <v>0</v>
      </c>
      <c r="K995" s="36">
        <v>0</v>
      </c>
      <c r="M995" s="175"/>
      <c r="N995" s="176"/>
    </row>
    <row r="996" spans="1:14" s="32" customFormat="1" x14ac:dyDescent="0.2">
      <c r="A996" s="32" t="s">
        <v>16664</v>
      </c>
      <c r="B996" s="33" t="str">
        <f>VLOOKUP(D996,fips_xref!$A$5:$C$286,2,FALSE)</f>
        <v>HARDING, SD</v>
      </c>
      <c r="C996" s="34" t="str">
        <f t="shared" ref="C996:C1059" si="86">LEFT(D996,2)</f>
        <v>46</v>
      </c>
      <c r="D996" s="203">
        <f>fips_xref!A35</f>
        <v>46063</v>
      </c>
      <c r="E996" s="32" t="str">
        <f>SCC_xref!A$13</f>
        <v>2310000802</v>
      </c>
      <c r="F996" s="32" t="str">
        <f>VLOOKUP(E996,SCC_xref!$A$6:$B$39,2,FALSE)</f>
        <v>Oil Well Truck Loading</v>
      </c>
      <c r="G996" s="36">
        <v>0</v>
      </c>
      <c r="H996" s="36">
        <v>116.55421999750635</v>
      </c>
      <c r="I996" s="36">
        <v>0</v>
      </c>
      <c r="J996" s="36">
        <v>0</v>
      </c>
      <c r="K996" s="36">
        <v>0</v>
      </c>
      <c r="M996" s="175"/>
      <c r="N996" s="176"/>
    </row>
    <row r="997" spans="1:14" s="32" customFormat="1" x14ac:dyDescent="0.2">
      <c r="A997" s="32" t="s">
        <v>16664</v>
      </c>
      <c r="B997" s="33" t="str">
        <f>VLOOKUP(D997,fips_xref!$A$5:$C$286,2,FALSE)</f>
        <v>BUTTE, SD</v>
      </c>
      <c r="C997" s="34" t="str">
        <f t="shared" si="86"/>
        <v>46</v>
      </c>
      <c r="D997" s="203">
        <f>fips_xref!A36</f>
        <v>46019</v>
      </c>
      <c r="E997" s="32" t="str">
        <f>SCC_xref!A$13</f>
        <v>2310000802</v>
      </c>
      <c r="F997" s="32" t="str">
        <f>VLOOKUP(E997,SCC_xref!$A$6:$B$39,2,FALSE)</f>
        <v>Oil Well Truck Loading</v>
      </c>
      <c r="G997" s="36">
        <v>0</v>
      </c>
      <c r="H997" s="36">
        <v>0</v>
      </c>
      <c r="I997" s="36">
        <v>0</v>
      </c>
      <c r="J997" s="36">
        <v>0</v>
      </c>
      <c r="K997" s="36">
        <v>0</v>
      </c>
      <c r="M997" s="175"/>
      <c r="N997" s="176"/>
    </row>
    <row r="998" spans="1:14" x14ac:dyDescent="0.2">
      <c r="A998" s="221" t="str">
        <f>A966</f>
        <v>Oil Well Truck Loading</v>
      </c>
      <c r="B998" s="221" t="str">
        <f>VLOOKUP(D998,fips_xref!$A$5:$C$286,2,FALSE)</f>
        <v>CARTER, MT_Tribal</v>
      </c>
      <c r="C998" s="222" t="str">
        <f t="shared" si="86"/>
        <v>30</v>
      </c>
      <c r="D998" s="223" t="str">
        <f>D966&amp;"01"</f>
        <v>3001101</v>
      </c>
      <c r="E998" s="221" t="str">
        <f>E966</f>
        <v>2310000802</v>
      </c>
      <c r="F998" s="221" t="str">
        <f>VLOOKUP(E998,SCC_xref!$A$6:$B$39,2,FALSE)</f>
        <v>Oil Well Truck Loading</v>
      </c>
      <c r="G998" s="224">
        <v>0</v>
      </c>
      <c r="H998" s="224">
        <v>0</v>
      </c>
      <c r="I998" s="224">
        <v>0</v>
      </c>
      <c r="J998" s="224">
        <v>0</v>
      </c>
      <c r="K998" s="224">
        <v>0</v>
      </c>
      <c r="M998" s="175"/>
    </row>
    <row r="999" spans="1:14" x14ac:dyDescent="0.2">
      <c r="A999" s="221" t="str">
        <f t="shared" ref="A999:A1029" si="87">A967</f>
        <v>Oil Well Truck Loading</v>
      </c>
      <c r="B999" s="221" t="str">
        <f>VLOOKUP(D999,fips_xref!$A$5:$C$286,2,FALSE)</f>
        <v>CUSTER, MT_Tribal</v>
      </c>
      <c r="C999" s="222" t="str">
        <f t="shared" si="86"/>
        <v>30</v>
      </c>
      <c r="D999" s="223" t="str">
        <f t="shared" ref="D999:D1029" si="88">D967&amp;"01"</f>
        <v>3001701</v>
      </c>
      <c r="E999" s="221" t="str">
        <f t="shared" ref="E999:E1029" si="89">E967</f>
        <v>2310000802</v>
      </c>
      <c r="F999" s="221" t="str">
        <f>VLOOKUP(E999,SCC_xref!$A$6:$B$39,2,FALSE)</f>
        <v>Oil Well Truck Loading</v>
      </c>
      <c r="G999" s="224">
        <v>0</v>
      </c>
      <c r="H999" s="224">
        <v>0</v>
      </c>
      <c r="I999" s="224">
        <v>0</v>
      </c>
      <c r="J999" s="224">
        <v>0</v>
      </c>
      <c r="K999" s="224">
        <v>0</v>
      </c>
      <c r="M999" s="175"/>
    </row>
    <row r="1000" spans="1:14" x14ac:dyDescent="0.2">
      <c r="A1000" s="221" t="str">
        <f t="shared" si="87"/>
        <v>Oil Well Truck Loading</v>
      </c>
      <c r="B1000" s="221" t="str">
        <f>VLOOKUP(D1000,fips_xref!$A$5:$C$286,2,FALSE)</f>
        <v>DANIELS, MT_Tribal</v>
      </c>
      <c r="C1000" s="222" t="str">
        <f t="shared" si="86"/>
        <v>30</v>
      </c>
      <c r="D1000" s="223" t="str">
        <f t="shared" si="88"/>
        <v>3001901</v>
      </c>
      <c r="E1000" s="221" t="str">
        <f t="shared" si="89"/>
        <v>2310000802</v>
      </c>
      <c r="F1000" s="221" t="str">
        <f>VLOOKUP(E1000,SCC_xref!$A$6:$B$39,2,FALSE)</f>
        <v>Oil Well Truck Loading</v>
      </c>
      <c r="G1000" s="224">
        <v>0</v>
      </c>
      <c r="H1000" s="224">
        <v>0.35331175565728384</v>
      </c>
      <c r="I1000" s="224">
        <v>0</v>
      </c>
      <c r="J1000" s="224">
        <v>0</v>
      </c>
      <c r="K1000" s="224">
        <v>0</v>
      </c>
      <c r="M1000" s="175"/>
    </row>
    <row r="1001" spans="1:14" x14ac:dyDescent="0.2">
      <c r="A1001" s="221" t="str">
        <f t="shared" si="87"/>
        <v>Oil Well Truck Loading</v>
      </c>
      <c r="B1001" s="221" t="str">
        <f>VLOOKUP(D1001,fips_xref!$A$5:$C$286,2,FALSE)</f>
        <v>DAWSON, MT_Tribal</v>
      </c>
      <c r="C1001" s="222" t="str">
        <f t="shared" si="86"/>
        <v>30</v>
      </c>
      <c r="D1001" s="223" t="str">
        <f t="shared" si="88"/>
        <v>3002101</v>
      </c>
      <c r="E1001" s="221" t="str">
        <f t="shared" si="89"/>
        <v>2310000802</v>
      </c>
      <c r="F1001" s="221" t="str">
        <f>VLOOKUP(E1001,SCC_xref!$A$6:$B$39,2,FALSE)</f>
        <v>Oil Well Truck Loading</v>
      </c>
      <c r="G1001" s="224">
        <v>0</v>
      </c>
      <c r="H1001" s="224">
        <v>0</v>
      </c>
      <c r="I1001" s="224">
        <v>0</v>
      </c>
      <c r="J1001" s="224">
        <v>0</v>
      </c>
      <c r="K1001" s="224">
        <v>0</v>
      </c>
      <c r="M1001" s="175"/>
    </row>
    <row r="1002" spans="1:14" x14ac:dyDescent="0.2">
      <c r="A1002" s="221" t="str">
        <f t="shared" si="87"/>
        <v>Oil Well Truck Loading</v>
      </c>
      <c r="B1002" s="221" t="str">
        <f>VLOOKUP(D1002,fips_xref!$A$5:$C$286,2,FALSE)</f>
        <v>FALLON, MT_Tribal</v>
      </c>
      <c r="C1002" s="222" t="str">
        <f t="shared" si="86"/>
        <v>30</v>
      </c>
      <c r="D1002" s="223" t="str">
        <f t="shared" si="88"/>
        <v>3002501</v>
      </c>
      <c r="E1002" s="221" t="str">
        <f t="shared" si="89"/>
        <v>2310000802</v>
      </c>
      <c r="F1002" s="221" t="str">
        <f>VLOOKUP(E1002,SCC_xref!$A$6:$B$39,2,FALSE)</f>
        <v>Oil Well Truck Loading</v>
      </c>
      <c r="G1002" s="224">
        <v>0</v>
      </c>
      <c r="H1002" s="224">
        <v>0</v>
      </c>
      <c r="I1002" s="224">
        <v>0</v>
      </c>
      <c r="J1002" s="224">
        <v>0</v>
      </c>
      <c r="K1002" s="224">
        <v>0</v>
      </c>
      <c r="M1002" s="175"/>
    </row>
    <row r="1003" spans="1:14" x14ac:dyDescent="0.2">
      <c r="A1003" s="221" t="str">
        <f t="shared" si="87"/>
        <v>Oil Well Truck Loading</v>
      </c>
      <c r="B1003" s="221" t="str">
        <f>VLOOKUP(D1003,fips_xref!$A$5:$C$286,2,FALSE)</f>
        <v>GARFIELD, MT_Tribal</v>
      </c>
      <c r="C1003" s="222" t="str">
        <f t="shared" si="86"/>
        <v>30</v>
      </c>
      <c r="D1003" s="223" t="str">
        <f t="shared" si="88"/>
        <v>3003301</v>
      </c>
      <c r="E1003" s="221" t="str">
        <f t="shared" si="89"/>
        <v>2310000802</v>
      </c>
      <c r="F1003" s="221" t="str">
        <f>VLOOKUP(E1003,SCC_xref!$A$6:$B$39,2,FALSE)</f>
        <v>Oil Well Truck Loading</v>
      </c>
      <c r="G1003" s="224">
        <v>0</v>
      </c>
      <c r="H1003" s="224">
        <v>0</v>
      </c>
      <c r="I1003" s="224">
        <v>0</v>
      </c>
      <c r="J1003" s="224">
        <v>0</v>
      </c>
      <c r="K1003" s="224">
        <v>0</v>
      </c>
      <c r="M1003" s="175"/>
    </row>
    <row r="1004" spans="1:14" x14ac:dyDescent="0.2">
      <c r="A1004" s="221" t="str">
        <f t="shared" si="87"/>
        <v>Oil Well Truck Loading</v>
      </c>
      <c r="B1004" s="221" t="str">
        <f>VLOOKUP(D1004,fips_xref!$A$5:$C$286,2,FALSE)</f>
        <v>MCCONE, MT_Tribal</v>
      </c>
      <c r="C1004" s="222" t="str">
        <f t="shared" si="86"/>
        <v>30</v>
      </c>
      <c r="D1004" s="223" t="str">
        <f t="shared" si="88"/>
        <v>3005501</v>
      </c>
      <c r="E1004" s="221" t="str">
        <f t="shared" si="89"/>
        <v>2310000802</v>
      </c>
      <c r="F1004" s="221" t="str">
        <f>VLOOKUP(E1004,SCC_xref!$A$6:$B$39,2,FALSE)</f>
        <v>Oil Well Truck Loading</v>
      </c>
      <c r="G1004" s="224">
        <v>0</v>
      </c>
      <c r="H1004" s="224">
        <v>0</v>
      </c>
      <c r="I1004" s="224">
        <v>0</v>
      </c>
      <c r="J1004" s="224">
        <v>0</v>
      </c>
      <c r="K1004" s="224">
        <v>0</v>
      </c>
      <c r="M1004" s="175"/>
    </row>
    <row r="1005" spans="1:14" x14ac:dyDescent="0.2">
      <c r="A1005" s="221" t="str">
        <f t="shared" si="87"/>
        <v>Oil Well Truck Loading</v>
      </c>
      <c r="B1005" s="221" t="str">
        <f>VLOOKUP(D1005,fips_xref!$A$5:$C$286,2,FALSE)</f>
        <v>PRAIRIE, MT_Tribal</v>
      </c>
      <c r="C1005" s="222" t="str">
        <f t="shared" si="86"/>
        <v>30</v>
      </c>
      <c r="D1005" s="223" t="str">
        <f t="shared" si="88"/>
        <v>3007901</v>
      </c>
      <c r="E1005" s="221" t="str">
        <f t="shared" si="89"/>
        <v>2310000802</v>
      </c>
      <c r="F1005" s="221" t="str">
        <f>VLOOKUP(E1005,SCC_xref!$A$6:$B$39,2,FALSE)</f>
        <v>Oil Well Truck Loading</v>
      </c>
      <c r="G1005" s="224">
        <v>0</v>
      </c>
      <c r="H1005" s="224">
        <v>0</v>
      </c>
      <c r="I1005" s="224">
        <v>0</v>
      </c>
      <c r="J1005" s="224">
        <v>0</v>
      </c>
      <c r="K1005" s="224">
        <v>0</v>
      </c>
      <c r="M1005" s="175"/>
    </row>
    <row r="1006" spans="1:14" x14ac:dyDescent="0.2">
      <c r="A1006" s="221" t="str">
        <f t="shared" si="87"/>
        <v>Oil Well Truck Loading</v>
      </c>
      <c r="B1006" s="221" t="str">
        <f>VLOOKUP(D1006,fips_xref!$A$5:$C$286,2,FALSE)</f>
        <v>RICHLAND, MT_Tribal</v>
      </c>
      <c r="C1006" s="222" t="str">
        <f t="shared" si="86"/>
        <v>30</v>
      </c>
      <c r="D1006" s="223" t="str">
        <f t="shared" si="88"/>
        <v>3008301</v>
      </c>
      <c r="E1006" s="221" t="str">
        <f t="shared" si="89"/>
        <v>2310000802</v>
      </c>
      <c r="F1006" s="221" t="str">
        <f>VLOOKUP(E1006,SCC_xref!$A$6:$B$39,2,FALSE)</f>
        <v>Oil Well Truck Loading</v>
      </c>
      <c r="G1006" s="224">
        <v>0</v>
      </c>
      <c r="H1006" s="224">
        <v>0</v>
      </c>
      <c r="I1006" s="224">
        <v>0</v>
      </c>
      <c r="J1006" s="224">
        <v>0</v>
      </c>
      <c r="K1006" s="224">
        <v>0</v>
      </c>
      <c r="M1006" s="175"/>
    </row>
    <row r="1007" spans="1:14" x14ac:dyDescent="0.2">
      <c r="A1007" s="221" t="str">
        <f t="shared" si="87"/>
        <v>Oil Well Truck Loading</v>
      </c>
      <c r="B1007" s="221" t="str">
        <f>VLOOKUP(D1007,fips_xref!$A$5:$C$286,2,FALSE)</f>
        <v>ROOSEVELT, MT_Tribal</v>
      </c>
      <c r="C1007" s="222" t="str">
        <f t="shared" si="86"/>
        <v>30</v>
      </c>
      <c r="D1007" s="223" t="str">
        <f t="shared" si="88"/>
        <v>3008501</v>
      </c>
      <c r="E1007" s="221" t="str">
        <f t="shared" si="89"/>
        <v>2310000802</v>
      </c>
      <c r="F1007" s="221" t="str">
        <f>VLOOKUP(E1007,SCC_xref!$A$6:$B$39,2,FALSE)</f>
        <v>Oil Well Truck Loading</v>
      </c>
      <c r="G1007" s="224">
        <v>0</v>
      </c>
      <c r="H1007" s="224">
        <v>23.575820549445474</v>
      </c>
      <c r="I1007" s="224">
        <v>0</v>
      </c>
      <c r="J1007" s="224">
        <v>0</v>
      </c>
      <c r="K1007" s="224">
        <v>0</v>
      </c>
      <c r="M1007" s="175"/>
    </row>
    <row r="1008" spans="1:14" x14ac:dyDescent="0.2">
      <c r="A1008" s="221" t="str">
        <f t="shared" si="87"/>
        <v>Oil Well Truck Loading</v>
      </c>
      <c r="B1008" s="221" t="str">
        <f>VLOOKUP(D1008,fips_xref!$A$5:$C$286,2,FALSE)</f>
        <v>SHERIDAN, MT_Tribal</v>
      </c>
      <c r="C1008" s="222" t="str">
        <f t="shared" si="86"/>
        <v>30</v>
      </c>
      <c r="D1008" s="223" t="str">
        <f t="shared" si="88"/>
        <v>3009101</v>
      </c>
      <c r="E1008" s="221" t="str">
        <f t="shared" si="89"/>
        <v>2310000802</v>
      </c>
      <c r="F1008" s="221" t="str">
        <f>VLOOKUP(E1008,SCC_xref!$A$6:$B$39,2,FALSE)</f>
        <v>Oil Well Truck Loading</v>
      </c>
      <c r="G1008" s="224">
        <v>0</v>
      </c>
      <c r="H1008" s="224">
        <v>0.73663539018878788</v>
      </c>
      <c r="I1008" s="224">
        <v>0</v>
      </c>
      <c r="J1008" s="224">
        <v>0</v>
      </c>
      <c r="K1008" s="224">
        <v>0</v>
      </c>
      <c r="M1008" s="175"/>
    </row>
    <row r="1009" spans="1:13" x14ac:dyDescent="0.2">
      <c r="A1009" s="221" t="str">
        <f t="shared" si="87"/>
        <v>Oil Well Truck Loading</v>
      </c>
      <c r="B1009" s="221" t="str">
        <f>VLOOKUP(D1009,fips_xref!$A$5:$C$286,2,FALSE)</f>
        <v>VALLEY, MT_Tribal</v>
      </c>
      <c r="C1009" s="222" t="str">
        <f t="shared" si="86"/>
        <v>30</v>
      </c>
      <c r="D1009" s="223" t="str">
        <f t="shared" si="88"/>
        <v>3010501</v>
      </c>
      <c r="E1009" s="221" t="str">
        <f t="shared" si="89"/>
        <v>2310000802</v>
      </c>
      <c r="F1009" s="221" t="str">
        <f>VLOOKUP(E1009,SCC_xref!$A$6:$B$39,2,FALSE)</f>
        <v>Oil Well Truck Loading</v>
      </c>
      <c r="G1009" s="224">
        <v>0</v>
      </c>
      <c r="H1009" s="224">
        <v>7.897338887200049</v>
      </c>
      <c r="I1009" s="224">
        <v>0</v>
      </c>
      <c r="J1009" s="224">
        <v>0</v>
      </c>
      <c r="K1009" s="224">
        <v>0</v>
      </c>
      <c r="M1009" s="175"/>
    </row>
    <row r="1010" spans="1:13" x14ac:dyDescent="0.2">
      <c r="A1010" s="221" t="str">
        <f t="shared" si="87"/>
        <v>Oil Well Truck Loading</v>
      </c>
      <c r="B1010" s="221" t="str">
        <f>VLOOKUP(D1010,fips_xref!$A$5:$C$286,2,FALSE)</f>
        <v>WIBAUX, MT_Tribal</v>
      </c>
      <c r="C1010" s="222" t="str">
        <f t="shared" si="86"/>
        <v>30</v>
      </c>
      <c r="D1010" s="223" t="str">
        <f t="shared" si="88"/>
        <v>3010901</v>
      </c>
      <c r="E1010" s="221" t="str">
        <f t="shared" si="89"/>
        <v>2310000802</v>
      </c>
      <c r="F1010" s="221" t="str">
        <f>VLOOKUP(E1010,SCC_xref!$A$6:$B$39,2,FALSE)</f>
        <v>Oil Well Truck Loading</v>
      </c>
      <c r="G1010" s="224">
        <v>0</v>
      </c>
      <c r="H1010" s="224">
        <v>0</v>
      </c>
      <c r="I1010" s="224">
        <v>0</v>
      </c>
      <c r="J1010" s="224">
        <v>0</v>
      </c>
      <c r="K1010" s="224">
        <v>0</v>
      </c>
      <c r="M1010" s="175"/>
    </row>
    <row r="1011" spans="1:13" x14ac:dyDescent="0.2">
      <c r="A1011" s="221" t="str">
        <f t="shared" si="87"/>
        <v>Oil Well Truck Loading</v>
      </c>
      <c r="B1011" s="221" t="str">
        <f>VLOOKUP(D1011,fips_xref!$A$5:$C$286,2,FALSE)</f>
        <v>BILLINGS, ND_Tribal</v>
      </c>
      <c r="C1011" s="222" t="str">
        <f t="shared" si="86"/>
        <v>38</v>
      </c>
      <c r="D1011" s="223" t="str">
        <f t="shared" si="88"/>
        <v>3800701</v>
      </c>
      <c r="E1011" s="221" t="str">
        <f t="shared" si="89"/>
        <v>2310000802</v>
      </c>
      <c r="F1011" s="221" t="str">
        <f>VLOOKUP(E1011,SCC_xref!$A$6:$B$39,2,FALSE)</f>
        <v>Oil Well Truck Loading</v>
      </c>
      <c r="G1011" s="224">
        <v>0</v>
      </c>
      <c r="H1011" s="224">
        <v>0</v>
      </c>
      <c r="I1011" s="224">
        <v>0</v>
      </c>
      <c r="J1011" s="224">
        <v>0</v>
      </c>
      <c r="K1011" s="224">
        <v>0</v>
      </c>
      <c r="M1011" s="175"/>
    </row>
    <row r="1012" spans="1:13" x14ac:dyDescent="0.2">
      <c r="A1012" s="221" t="str">
        <f t="shared" si="87"/>
        <v>Oil Well Truck Loading</v>
      </c>
      <c r="B1012" s="221" t="str">
        <f>VLOOKUP(D1012,fips_xref!$A$5:$C$286,2,FALSE)</f>
        <v>BOTTINEAU, ND_Tribal</v>
      </c>
      <c r="C1012" s="222" t="str">
        <f t="shared" si="86"/>
        <v>38</v>
      </c>
      <c r="D1012" s="223" t="str">
        <f t="shared" si="88"/>
        <v>3800901</v>
      </c>
      <c r="E1012" s="221" t="str">
        <f t="shared" si="89"/>
        <v>2310000802</v>
      </c>
      <c r="F1012" s="221" t="str">
        <f>VLOOKUP(E1012,SCC_xref!$A$6:$B$39,2,FALSE)</f>
        <v>Oil Well Truck Loading</v>
      </c>
      <c r="G1012" s="224">
        <v>0</v>
      </c>
      <c r="H1012" s="224">
        <v>0</v>
      </c>
      <c r="I1012" s="224">
        <v>0</v>
      </c>
      <c r="J1012" s="224">
        <v>0</v>
      </c>
      <c r="K1012" s="224">
        <v>0</v>
      </c>
      <c r="M1012" s="175"/>
    </row>
    <row r="1013" spans="1:13" x14ac:dyDescent="0.2">
      <c r="A1013" s="221" t="str">
        <f t="shared" si="87"/>
        <v>Oil Well Truck Loading</v>
      </c>
      <c r="B1013" s="221" t="str">
        <f>VLOOKUP(D1013,fips_xref!$A$5:$C$286,2,FALSE)</f>
        <v>BOWMAN, ND_Tribal</v>
      </c>
      <c r="C1013" s="222" t="str">
        <f t="shared" si="86"/>
        <v>38</v>
      </c>
      <c r="D1013" s="223" t="str">
        <f t="shared" si="88"/>
        <v>3801101</v>
      </c>
      <c r="E1013" s="221" t="str">
        <f t="shared" si="89"/>
        <v>2310000802</v>
      </c>
      <c r="F1013" s="221" t="str">
        <f>VLOOKUP(E1013,SCC_xref!$A$6:$B$39,2,FALSE)</f>
        <v>Oil Well Truck Loading</v>
      </c>
      <c r="G1013" s="224">
        <v>0</v>
      </c>
      <c r="H1013" s="224">
        <v>0</v>
      </c>
      <c r="I1013" s="224">
        <v>0</v>
      </c>
      <c r="J1013" s="224">
        <v>0</v>
      </c>
      <c r="K1013" s="224">
        <v>0</v>
      </c>
      <c r="M1013" s="175"/>
    </row>
    <row r="1014" spans="1:13" x14ac:dyDescent="0.2">
      <c r="A1014" s="221" t="str">
        <f t="shared" si="87"/>
        <v>Oil Well Truck Loading</v>
      </c>
      <c r="B1014" s="221" t="str">
        <f>VLOOKUP(D1014,fips_xref!$A$5:$C$286,2,FALSE)</f>
        <v>BURKE, ND_Tribal</v>
      </c>
      <c r="C1014" s="222" t="str">
        <f t="shared" si="86"/>
        <v>38</v>
      </c>
      <c r="D1014" s="223" t="str">
        <f t="shared" si="88"/>
        <v>3801301</v>
      </c>
      <c r="E1014" s="221" t="str">
        <f t="shared" si="89"/>
        <v>2310000802</v>
      </c>
      <c r="F1014" s="221" t="str">
        <f>VLOOKUP(E1014,SCC_xref!$A$6:$B$39,2,FALSE)</f>
        <v>Oil Well Truck Loading</v>
      </c>
      <c r="G1014" s="224">
        <v>0</v>
      </c>
      <c r="H1014" s="224">
        <v>0</v>
      </c>
      <c r="I1014" s="224">
        <v>0</v>
      </c>
      <c r="J1014" s="224">
        <v>0</v>
      </c>
      <c r="K1014" s="224">
        <v>0</v>
      </c>
      <c r="M1014" s="175"/>
    </row>
    <row r="1015" spans="1:13" x14ac:dyDescent="0.2">
      <c r="A1015" s="221" t="str">
        <f t="shared" si="87"/>
        <v>Oil Well Truck Loading</v>
      </c>
      <c r="B1015" s="221" t="str">
        <f>VLOOKUP(D1015,fips_xref!$A$5:$C$286,2,FALSE)</f>
        <v>DIVIDE, ND_Tribal</v>
      </c>
      <c r="C1015" s="222" t="str">
        <f t="shared" si="86"/>
        <v>38</v>
      </c>
      <c r="D1015" s="223" t="str">
        <f t="shared" si="88"/>
        <v>3802301</v>
      </c>
      <c r="E1015" s="221" t="str">
        <f t="shared" si="89"/>
        <v>2310000802</v>
      </c>
      <c r="F1015" s="221" t="str">
        <f>VLOOKUP(E1015,SCC_xref!$A$6:$B$39,2,FALSE)</f>
        <v>Oil Well Truck Loading</v>
      </c>
      <c r="G1015" s="224">
        <v>0</v>
      </c>
      <c r="H1015" s="224">
        <v>0</v>
      </c>
      <c r="I1015" s="224">
        <v>0</v>
      </c>
      <c r="J1015" s="224">
        <v>0</v>
      </c>
      <c r="K1015" s="224">
        <v>0</v>
      </c>
      <c r="M1015" s="175"/>
    </row>
    <row r="1016" spans="1:13" x14ac:dyDescent="0.2">
      <c r="A1016" s="221" t="str">
        <f t="shared" si="87"/>
        <v>Oil Well Truck Loading</v>
      </c>
      <c r="B1016" s="221" t="str">
        <f>VLOOKUP(D1016,fips_xref!$A$5:$C$286,2,FALSE)</f>
        <v>DUNN, ND_Tribal</v>
      </c>
      <c r="C1016" s="222" t="str">
        <f t="shared" si="86"/>
        <v>38</v>
      </c>
      <c r="D1016" s="223" t="str">
        <f t="shared" si="88"/>
        <v>3802501</v>
      </c>
      <c r="E1016" s="221" t="str">
        <f t="shared" si="89"/>
        <v>2310000802</v>
      </c>
      <c r="F1016" s="221" t="str">
        <f>VLOOKUP(E1016,SCC_xref!$A$6:$B$39,2,FALSE)</f>
        <v>Oil Well Truck Loading</v>
      </c>
      <c r="G1016" s="224">
        <v>0</v>
      </c>
      <c r="H1016" s="224">
        <v>52.146402557827145</v>
      </c>
      <c r="I1016" s="224">
        <v>0</v>
      </c>
      <c r="J1016" s="224">
        <v>0</v>
      </c>
      <c r="K1016" s="224">
        <v>0</v>
      </c>
      <c r="M1016" s="175"/>
    </row>
    <row r="1017" spans="1:13" x14ac:dyDescent="0.2">
      <c r="A1017" s="221" t="str">
        <f t="shared" si="87"/>
        <v>Oil Well Truck Loading</v>
      </c>
      <c r="B1017" s="221" t="str">
        <f>VLOOKUP(D1017,fips_xref!$A$5:$C$286,2,FALSE)</f>
        <v>GOLDEN VALLEY, ND_Tribal</v>
      </c>
      <c r="C1017" s="222" t="str">
        <f t="shared" si="86"/>
        <v>38</v>
      </c>
      <c r="D1017" s="223" t="str">
        <f t="shared" si="88"/>
        <v>3803301</v>
      </c>
      <c r="E1017" s="221" t="str">
        <f t="shared" si="89"/>
        <v>2310000802</v>
      </c>
      <c r="F1017" s="221" t="str">
        <f>VLOOKUP(E1017,SCC_xref!$A$6:$B$39,2,FALSE)</f>
        <v>Oil Well Truck Loading</v>
      </c>
      <c r="G1017" s="224">
        <v>0</v>
      </c>
      <c r="H1017" s="224">
        <v>0</v>
      </c>
      <c r="I1017" s="224">
        <v>0</v>
      </c>
      <c r="J1017" s="224">
        <v>0</v>
      </c>
      <c r="K1017" s="224">
        <v>0</v>
      </c>
      <c r="M1017" s="175"/>
    </row>
    <row r="1018" spans="1:13" x14ac:dyDescent="0.2">
      <c r="A1018" s="221" t="str">
        <f t="shared" si="87"/>
        <v>Oil Well Truck Loading</v>
      </c>
      <c r="B1018" s="221" t="str">
        <f>VLOOKUP(D1018,fips_xref!$A$5:$C$286,2,FALSE)</f>
        <v>MC HENRY, ND_Tribal</v>
      </c>
      <c r="C1018" s="222" t="str">
        <f t="shared" si="86"/>
        <v>38</v>
      </c>
      <c r="D1018" s="223" t="str">
        <f t="shared" si="88"/>
        <v>3804901</v>
      </c>
      <c r="E1018" s="221" t="str">
        <f t="shared" si="89"/>
        <v>2310000802</v>
      </c>
      <c r="F1018" s="221" t="str">
        <f>VLOOKUP(E1018,SCC_xref!$A$6:$B$39,2,FALSE)</f>
        <v>Oil Well Truck Loading</v>
      </c>
      <c r="G1018" s="224">
        <v>0</v>
      </c>
      <c r="H1018" s="224">
        <v>0</v>
      </c>
      <c r="I1018" s="224">
        <v>0</v>
      </c>
      <c r="J1018" s="224">
        <v>0</v>
      </c>
      <c r="K1018" s="224">
        <v>0</v>
      </c>
      <c r="M1018" s="175"/>
    </row>
    <row r="1019" spans="1:13" x14ac:dyDescent="0.2">
      <c r="A1019" s="221" t="str">
        <f t="shared" si="87"/>
        <v>Oil Well Truck Loading</v>
      </c>
      <c r="B1019" s="221" t="str">
        <f>VLOOKUP(D1019,fips_xref!$A$5:$C$286,2,FALSE)</f>
        <v>MCKENZIE, ND_Tribal</v>
      </c>
      <c r="C1019" s="222" t="str">
        <f t="shared" si="86"/>
        <v>38</v>
      </c>
      <c r="D1019" s="223" t="str">
        <f t="shared" si="88"/>
        <v>3805301</v>
      </c>
      <c r="E1019" s="221" t="str">
        <f t="shared" si="89"/>
        <v>2310000802</v>
      </c>
      <c r="F1019" s="221" t="str">
        <f>VLOOKUP(E1019,SCC_xref!$A$6:$B$39,2,FALSE)</f>
        <v>Oil Well Truck Loading</v>
      </c>
      <c r="G1019" s="224">
        <v>0</v>
      </c>
      <c r="H1019" s="224">
        <v>9.8619179316662517</v>
      </c>
      <c r="I1019" s="224">
        <v>0</v>
      </c>
      <c r="J1019" s="224">
        <v>0</v>
      </c>
      <c r="K1019" s="224">
        <v>0</v>
      </c>
      <c r="M1019" s="175"/>
    </row>
    <row r="1020" spans="1:13" x14ac:dyDescent="0.2">
      <c r="A1020" s="221" t="str">
        <f t="shared" si="87"/>
        <v>Oil Well Truck Loading</v>
      </c>
      <c r="B1020" s="221" t="str">
        <f>VLOOKUP(D1020,fips_xref!$A$5:$C$286,2,FALSE)</f>
        <v>MCLEAN, ND_Tribal</v>
      </c>
      <c r="C1020" s="222" t="str">
        <f t="shared" si="86"/>
        <v>38</v>
      </c>
      <c r="D1020" s="223" t="str">
        <f t="shared" si="88"/>
        <v>3805501</v>
      </c>
      <c r="E1020" s="221" t="str">
        <f t="shared" si="89"/>
        <v>2310000802</v>
      </c>
      <c r="F1020" s="221" t="str">
        <f>VLOOKUP(E1020,SCC_xref!$A$6:$B$39,2,FALSE)</f>
        <v>Oil Well Truck Loading</v>
      </c>
      <c r="G1020" s="224">
        <v>0</v>
      </c>
      <c r="H1020" s="224">
        <v>8.4668379059343426</v>
      </c>
      <c r="I1020" s="224">
        <v>0</v>
      </c>
      <c r="J1020" s="224">
        <v>0</v>
      </c>
      <c r="K1020" s="224">
        <v>0</v>
      </c>
      <c r="M1020" s="175"/>
    </row>
    <row r="1021" spans="1:13" x14ac:dyDescent="0.2">
      <c r="A1021" s="221" t="str">
        <f t="shared" si="87"/>
        <v>Oil Well Truck Loading</v>
      </c>
      <c r="B1021" s="221" t="str">
        <f>VLOOKUP(D1021,fips_xref!$A$5:$C$286,2,FALSE)</f>
        <v>MERCER, ND_Tribal</v>
      </c>
      <c r="C1021" s="222" t="str">
        <f t="shared" si="86"/>
        <v>38</v>
      </c>
      <c r="D1021" s="223" t="str">
        <f t="shared" si="88"/>
        <v>3805701</v>
      </c>
      <c r="E1021" s="221" t="str">
        <f t="shared" si="89"/>
        <v>2310000802</v>
      </c>
      <c r="F1021" s="221" t="str">
        <f>VLOOKUP(E1021,SCC_xref!$A$6:$B$39,2,FALSE)</f>
        <v>Oil Well Truck Loading</v>
      </c>
      <c r="G1021" s="224">
        <v>0</v>
      </c>
      <c r="H1021" s="224">
        <v>0</v>
      </c>
      <c r="I1021" s="224">
        <v>0</v>
      </c>
      <c r="J1021" s="224">
        <v>0</v>
      </c>
      <c r="K1021" s="224">
        <v>0</v>
      </c>
      <c r="M1021" s="175"/>
    </row>
    <row r="1022" spans="1:13" x14ac:dyDescent="0.2">
      <c r="A1022" s="221" t="str">
        <f t="shared" si="87"/>
        <v>Oil Well Truck Loading</v>
      </c>
      <c r="B1022" s="221" t="str">
        <f>VLOOKUP(D1022,fips_xref!$A$5:$C$286,2,FALSE)</f>
        <v>MOUNTRAIL, ND_Tribal</v>
      </c>
      <c r="C1022" s="222" t="str">
        <f t="shared" si="86"/>
        <v>38</v>
      </c>
      <c r="D1022" s="223" t="str">
        <f t="shared" si="88"/>
        <v>3806101</v>
      </c>
      <c r="E1022" s="221" t="str">
        <f t="shared" si="89"/>
        <v>2310000802</v>
      </c>
      <c r="F1022" s="221" t="str">
        <f>VLOOKUP(E1022,SCC_xref!$A$6:$B$39,2,FALSE)</f>
        <v>Oil Well Truck Loading</v>
      </c>
      <c r="G1022" s="224">
        <v>0</v>
      </c>
      <c r="H1022" s="224">
        <v>390.08495476872662</v>
      </c>
      <c r="I1022" s="224">
        <v>0</v>
      </c>
      <c r="J1022" s="224">
        <v>0</v>
      </c>
      <c r="K1022" s="224">
        <v>0</v>
      </c>
      <c r="M1022" s="175"/>
    </row>
    <row r="1023" spans="1:13" x14ac:dyDescent="0.2">
      <c r="A1023" s="221" t="str">
        <f t="shared" si="87"/>
        <v>Oil Well Truck Loading</v>
      </c>
      <c r="B1023" s="221" t="str">
        <f>VLOOKUP(D1023,fips_xref!$A$5:$C$286,2,FALSE)</f>
        <v>RENVILLE, ND_Tribal</v>
      </c>
      <c r="C1023" s="222" t="str">
        <f t="shared" si="86"/>
        <v>38</v>
      </c>
      <c r="D1023" s="223" t="str">
        <f t="shared" si="88"/>
        <v>3807501</v>
      </c>
      <c r="E1023" s="221" t="str">
        <f t="shared" si="89"/>
        <v>2310000802</v>
      </c>
      <c r="F1023" s="221" t="str">
        <f>VLOOKUP(E1023,SCC_xref!$A$6:$B$39,2,FALSE)</f>
        <v>Oil Well Truck Loading</v>
      </c>
      <c r="G1023" s="224">
        <v>0</v>
      </c>
      <c r="H1023" s="224">
        <v>0</v>
      </c>
      <c r="I1023" s="224">
        <v>0</v>
      </c>
      <c r="J1023" s="224">
        <v>0</v>
      </c>
      <c r="K1023" s="224">
        <v>0</v>
      </c>
      <c r="M1023" s="175"/>
    </row>
    <row r="1024" spans="1:13" x14ac:dyDescent="0.2">
      <c r="A1024" s="221" t="str">
        <f t="shared" si="87"/>
        <v>Oil Well Truck Loading</v>
      </c>
      <c r="B1024" s="221" t="str">
        <f>VLOOKUP(D1024,fips_xref!$A$5:$C$286,2,FALSE)</f>
        <v>SLOPE, ND_Tribal</v>
      </c>
      <c r="C1024" s="222" t="str">
        <f t="shared" si="86"/>
        <v>38</v>
      </c>
      <c r="D1024" s="223" t="str">
        <f t="shared" si="88"/>
        <v>3808701</v>
      </c>
      <c r="E1024" s="221" t="str">
        <f t="shared" si="89"/>
        <v>2310000802</v>
      </c>
      <c r="F1024" s="221" t="str">
        <f>VLOOKUP(E1024,SCC_xref!$A$6:$B$39,2,FALSE)</f>
        <v>Oil Well Truck Loading</v>
      </c>
      <c r="G1024" s="224">
        <v>0</v>
      </c>
      <c r="H1024" s="224">
        <v>0</v>
      </c>
      <c r="I1024" s="224">
        <v>0</v>
      </c>
      <c r="J1024" s="224">
        <v>0</v>
      </c>
      <c r="K1024" s="224">
        <v>0</v>
      </c>
      <c r="M1024" s="175"/>
    </row>
    <row r="1025" spans="1:13" x14ac:dyDescent="0.2">
      <c r="A1025" s="221" t="str">
        <f t="shared" si="87"/>
        <v>Oil Well Truck Loading</v>
      </c>
      <c r="B1025" s="221" t="str">
        <f>VLOOKUP(D1025,fips_xref!$A$5:$C$286,2,FALSE)</f>
        <v>STARK, ND_Tribal</v>
      </c>
      <c r="C1025" s="222" t="str">
        <f t="shared" si="86"/>
        <v>38</v>
      </c>
      <c r="D1025" s="223" t="str">
        <f t="shared" si="88"/>
        <v>3808901</v>
      </c>
      <c r="E1025" s="221" t="str">
        <f t="shared" si="89"/>
        <v>2310000802</v>
      </c>
      <c r="F1025" s="221" t="str">
        <f>VLOOKUP(E1025,SCC_xref!$A$6:$B$39,2,FALSE)</f>
        <v>Oil Well Truck Loading</v>
      </c>
      <c r="G1025" s="224">
        <v>0</v>
      </c>
      <c r="H1025" s="224">
        <v>0</v>
      </c>
      <c r="I1025" s="224">
        <v>0</v>
      </c>
      <c r="J1025" s="224">
        <v>0</v>
      </c>
      <c r="K1025" s="224">
        <v>0</v>
      </c>
      <c r="M1025" s="175"/>
    </row>
    <row r="1026" spans="1:13" x14ac:dyDescent="0.2">
      <c r="A1026" s="221" t="str">
        <f t="shared" si="87"/>
        <v>Oil Well Truck Loading</v>
      </c>
      <c r="B1026" s="221" t="str">
        <f>VLOOKUP(D1026,fips_xref!$A$5:$C$286,2,FALSE)</f>
        <v>WARD, ND_Tribal</v>
      </c>
      <c r="C1026" s="222" t="str">
        <f t="shared" si="86"/>
        <v>38</v>
      </c>
      <c r="D1026" s="223" t="str">
        <f t="shared" si="88"/>
        <v>3810101</v>
      </c>
      <c r="E1026" s="221" t="str">
        <f t="shared" si="89"/>
        <v>2310000802</v>
      </c>
      <c r="F1026" s="221" t="str">
        <f>VLOOKUP(E1026,SCC_xref!$A$6:$B$39,2,FALSE)</f>
        <v>Oil Well Truck Loading</v>
      </c>
      <c r="G1026" s="224">
        <v>0</v>
      </c>
      <c r="H1026" s="224">
        <v>0</v>
      </c>
      <c r="I1026" s="224">
        <v>0</v>
      </c>
      <c r="J1026" s="224">
        <v>0</v>
      </c>
      <c r="K1026" s="224">
        <v>0</v>
      </c>
      <c r="M1026" s="175"/>
    </row>
    <row r="1027" spans="1:13" x14ac:dyDescent="0.2">
      <c r="A1027" s="221" t="str">
        <f t="shared" si="87"/>
        <v>Oil Well Truck Loading</v>
      </c>
      <c r="B1027" s="221" t="str">
        <f>VLOOKUP(D1027,fips_xref!$A$5:$C$286,2,FALSE)</f>
        <v>WILLIAMS, ND_Tribal</v>
      </c>
      <c r="C1027" s="222" t="str">
        <f t="shared" si="86"/>
        <v>38</v>
      </c>
      <c r="D1027" s="223" t="str">
        <f t="shared" si="88"/>
        <v>3810501</v>
      </c>
      <c r="E1027" s="221" t="str">
        <f t="shared" si="89"/>
        <v>2310000802</v>
      </c>
      <c r="F1027" s="221" t="str">
        <f>VLOOKUP(E1027,SCC_xref!$A$6:$B$39,2,FALSE)</f>
        <v>Oil Well Truck Loading</v>
      </c>
      <c r="G1027" s="224">
        <v>0</v>
      </c>
      <c r="H1027" s="224">
        <v>0</v>
      </c>
      <c r="I1027" s="224">
        <v>0</v>
      </c>
      <c r="J1027" s="224">
        <v>0</v>
      </c>
      <c r="K1027" s="224">
        <v>0</v>
      </c>
      <c r="M1027" s="175"/>
    </row>
    <row r="1028" spans="1:13" x14ac:dyDescent="0.2">
      <c r="A1028" s="221" t="str">
        <f t="shared" si="87"/>
        <v>Oil Well Truck Loading</v>
      </c>
      <c r="B1028" s="221" t="str">
        <f>VLOOKUP(D1028,fips_xref!$A$5:$C$286,2,FALSE)</f>
        <v>HARDING, SD_Tribal</v>
      </c>
      <c r="C1028" s="222" t="str">
        <f t="shared" si="86"/>
        <v>46</v>
      </c>
      <c r="D1028" s="223" t="str">
        <f t="shared" si="88"/>
        <v>4606301</v>
      </c>
      <c r="E1028" s="221" t="str">
        <f t="shared" si="89"/>
        <v>2310000802</v>
      </c>
      <c r="F1028" s="221" t="str">
        <f>VLOOKUP(E1028,SCC_xref!$A$6:$B$39,2,FALSE)</f>
        <v>Oil Well Truck Loading</v>
      </c>
      <c r="G1028" s="224">
        <v>0</v>
      </c>
      <c r="H1028" s="224">
        <v>0</v>
      </c>
      <c r="I1028" s="224">
        <v>0</v>
      </c>
      <c r="J1028" s="224">
        <v>0</v>
      </c>
      <c r="K1028" s="224">
        <v>0</v>
      </c>
      <c r="M1028" s="175"/>
    </row>
    <row r="1029" spans="1:13" x14ac:dyDescent="0.2">
      <c r="A1029" s="221" t="str">
        <f t="shared" si="87"/>
        <v>Oil Well Truck Loading</v>
      </c>
      <c r="B1029" s="221" t="str">
        <f>VLOOKUP(D1029,fips_xref!$A$5:$C$286,2,FALSE)</f>
        <v>BUTTE, SD_Tribal</v>
      </c>
      <c r="C1029" s="222" t="str">
        <f t="shared" si="86"/>
        <v>46</v>
      </c>
      <c r="D1029" s="223" t="str">
        <f t="shared" si="88"/>
        <v>4601901</v>
      </c>
      <c r="E1029" s="221" t="str">
        <f t="shared" si="89"/>
        <v>2310000802</v>
      </c>
      <c r="F1029" s="221" t="str">
        <f>VLOOKUP(E1029,SCC_xref!$A$6:$B$39,2,FALSE)</f>
        <v>Oil Well Truck Loading</v>
      </c>
      <c r="G1029" s="224">
        <v>0</v>
      </c>
      <c r="H1029" s="224">
        <v>0</v>
      </c>
      <c r="I1029" s="224">
        <v>0</v>
      </c>
      <c r="J1029" s="224">
        <v>0</v>
      </c>
      <c r="K1029" s="224">
        <v>0</v>
      </c>
      <c r="M1029" s="175"/>
    </row>
    <row r="1030" spans="1:13" x14ac:dyDescent="0.2">
      <c r="A1030" s="226" t="str">
        <f>A966</f>
        <v>Oil Well Truck Loading</v>
      </c>
      <c r="B1030" s="226" t="str">
        <f>VLOOKUP(D1030,fips_xref!$A$5:$C$286,2,FALSE)</f>
        <v>CARTER, MT_Non-Tribal</v>
      </c>
      <c r="C1030" s="227" t="str">
        <f t="shared" si="86"/>
        <v>30</v>
      </c>
      <c r="D1030" s="228" t="str">
        <f>D966&amp;"02"</f>
        <v>3001102</v>
      </c>
      <c r="E1030" s="226" t="str">
        <f>E966</f>
        <v>2310000802</v>
      </c>
      <c r="F1030" s="226" t="str">
        <f>VLOOKUP(E1030,SCC_xref!$A$6:$B$39,2,FALSE)</f>
        <v>Oil Well Truck Loading</v>
      </c>
      <c r="G1030" s="229">
        <v>0</v>
      </c>
      <c r="H1030" s="229">
        <v>3.4460613074413233</v>
      </c>
      <c r="I1030" s="229">
        <v>0</v>
      </c>
      <c r="J1030" s="229">
        <v>0</v>
      </c>
      <c r="K1030" s="229">
        <v>0</v>
      </c>
      <c r="M1030" s="175"/>
    </row>
    <row r="1031" spans="1:13" x14ac:dyDescent="0.2">
      <c r="A1031" s="226" t="str">
        <f t="shared" ref="A1031:A1061" si="90">A967</f>
        <v>Oil Well Truck Loading</v>
      </c>
      <c r="B1031" s="226" t="str">
        <f>VLOOKUP(D1031,fips_xref!$A$5:$C$286,2,FALSE)</f>
        <v>CUSTER, MT_Non-Tribal</v>
      </c>
      <c r="C1031" s="227" t="str">
        <f t="shared" si="86"/>
        <v>30</v>
      </c>
      <c r="D1031" s="228" t="str">
        <f>D967&amp;"02"</f>
        <v>3001702</v>
      </c>
      <c r="E1031" s="226" t="str">
        <f t="shared" ref="E1031:E1061" si="91">E967</f>
        <v>2310000802</v>
      </c>
      <c r="F1031" s="226" t="str">
        <f>VLOOKUP(E1031,SCC_xref!$A$6:$B$39,2,FALSE)</f>
        <v>Oil Well Truck Loading</v>
      </c>
      <c r="G1031" s="229">
        <v>0</v>
      </c>
      <c r="H1031" s="229">
        <v>0</v>
      </c>
      <c r="I1031" s="229">
        <v>0</v>
      </c>
      <c r="J1031" s="229">
        <v>0</v>
      </c>
      <c r="K1031" s="229">
        <v>0</v>
      </c>
      <c r="M1031" s="175"/>
    </row>
    <row r="1032" spans="1:13" x14ac:dyDescent="0.2">
      <c r="A1032" s="226" t="str">
        <f t="shared" si="90"/>
        <v>Oil Well Truck Loading</v>
      </c>
      <c r="B1032" s="226" t="str">
        <f>VLOOKUP(D1032,fips_xref!$A$5:$C$286,2,FALSE)</f>
        <v>DANIELS, MT_Non-Tribal</v>
      </c>
      <c r="C1032" s="227" t="str">
        <f t="shared" si="86"/>
        <v>30</v>
      </c>
      <c r="D1032" s="228" t="str">
        <f t="shared" ref="D1032:D1061" si="92">D968&amp;"02"</f>
        <v>3001902</v>
      </c>
      <c r="E1032" s="226" t="str">
        <f t="shared" si="91"/>
        <v>2310000802</v>
      </c>
      <c r="F1032" s="226" t="str">
        <f>VLOOKUP(E1032,SCC_xref!$A$6:$B$39,2,FALSE)</f>
        <v>Oil Well Truck Loading</v>
      </c>
      <c r="G1032" s="229">
        <v>0</v>
      </c>
      <c r="H1032" s="229">
        <v>5.5227670567572131E-3</v>
      </c>
      <c r="I1032" s="229">
        <v>0</v>
      </c>
      <c r="J1032" s="229">
        <v>0</v>
      </c>
      <c r="K1032" s="229">
        <v>0</v>
      </c>
      <c r="M1032" s="175"/>
    </row>
    <row r="1033" spans="1:13" x14ac:dyDescent="0.2">
      <c r="A1033" s="226" t="str">
        <f t="shared" si="90"/>
        <v>Oil Well Truck Loading</v>
      </c>
      <c r="B1033" s="226" t="str">
        <f>VLOOKUP(D1033,fips_xref!$A$5:$C$286,2,FALSE)</f>
        <v>DAWSON, MT_Non-Tribal</v>
      </c>
      <c r="C1033" s="227" t="str">
        <f t="shared" si="86"/>
        <v>30</v>
      </c>
      <c r="D1033" s="228" t="str">
        <f t="shared" si="92"/>
        <v>3002102</v>
      </c>
      <c r="E1033" s="226" t="str">
        <f t="shared" si="91"/>
        <v>2310000802</v>
      </c>
      <c r="F1033" s="226" t="str">
        <f>VLOOKUP(E1033,SCC_xref!$A$6:$B$39,2,FALSE)</f>
        <v>Oil Well Truck Loading</v>
      </c>
      <c r="G1033" s="229">
        <v>0</v>
      </c>
      <c r="H1033" s="229">
        <v>27.980081941234179</v>
      </c>
      <c r="I1033" s="229">
        <v>0</v>
      </c>
      <c r="J1033" s="229">
        <v>0</v>
      </c>
      <c r="K1033" s="229">
        <v>0</v>
      </c>
      <c r="M1033" s="175"/>
    </row>
    <row r="1034" spans="1:13" x14ac:dyDescent="0.2">
      <c r="A1034" s="226" t="str">
        <f t="shared" si="90"/>
        <v>Oil Well Truck Loading</v>
      </c>
      <c r="B1034" s="226" t="str">
        <f>VLOOKUP(D1034,fips_xref!$A$5:$C$286,2,FALSE)</f>
        <v>FALLON, MT_Non-Tribal</v>
      </c>
      <c r="C1034" s="227" t="str">
        <f t="shared" si="86"/>
        <v>30</v>
      </c>
      <c r="D1034" s="228" t="str">
        <f t="shared" si="92"/>
        <v>3002502</v>
      </c>
      <c r="E1034" s="226" t="str">
        <f t="shared" si="91"/>
        <v>2310000802</v>
      </c>
      <c r="F1034" s="226" t="str">
        <f>VLOOKUP(E1034,SCC_xref!$A$6:$B$39,2,FALSE)</f>
        <v>Oil Well Truck Loading</v>
      </c>
      <c r="G1034" s="229">
        <v>0</v>
      </c>
      <c r="H1034" s="229">
        <v>439.84603063394775</v>
      </c>
      <c r="I1034" s="229">
        <v>0</v>
      </c>
      <c r="J1034" s="229">
        <v>0</v>
      </c>
      <c r="K1034" s="229">
        <v>0</v>
      </c>
      <c r="M1034" s="175"/>
    </row>
    <row r="1035" spans="1:13" x14ac:dyDescent="0.2">
      <c r="A1035" s="226" t="str">
        <f t="shared" si="90"/>
        <v>Oil Well Truck Loading</v>
      </c>
      <c r="B1035" s="226" t="str">
        <f>VLOOKUP(D1035,fips_xref!$A$5:$C$286,2,FALSE)</f>
        <v>GARFIELD, MT_Non-Tribal</v>
      </c>
      <c r="C1035" s="227" t="str">
        <f t="shared" si="86"/>
        <v>30</v>
      </c>
      <c r="D1035" s="228" t="str">
        <f t="shared" si="92"/>
        <v>3003302</v>
      </c>
      <c r="E1035" s="226" t="str">
        <f t="shared" si="91"/>
        <v>2310000802</v>
      </c>
      <c r="F1035" s="226" t="str">
        <f>VLOOKUP(E1035,SCC_xref!$A$6:$B$39,2,FALSE)</f>
        <v>Oil Well Truck Loading</v>
      </c>
      <c r="G1035" s="229">
        <v>0</v>
      </c>
      <c r="H1035" s="229">
        <v>1.1277344993923053</v>
      </c>
      <c r="I1035" s="229">
        <v>0</v>
      </c>
      <c r="J1035" s="229">
        <v>0</v>
      </c>
      <c r="K1035" s="229">
        <v>0</v>
      </c>
      <c r="M1035" s="175"/>
    </row>
    <row r="1036" spans="1:13" x14ac:dyDescent="0.2">
      <c r="A1036" s="226" t="str">
        <f t="shared" si="90"/>
        <v>Oil Well Truck Loading</v>
      </c>
      <c r="B1036" s="226" t="str">
        <f>VLOOKUP(D1036,fips_xref!$A$5:$C$286,2,FALSE)</f>
        <v>MCCONE, MT_Non-Tribal</v>
      </c>
      <c r="C1036" s="227" t="str">
        <f t="shared" si="86"/>
        <v>30</v>
      </c>
      <c r="D1036" s="228" t="str">
        <f t="shared" si="92"/>
        <v>3005502</v>
      </c>
      <c r="E1036" s="226" t="str">
        <f t="shared" si="91"/>
        <v>2310000802</v>
      </c>
      <c r="F1036" s="226" t="str">
        <f>VLOOKUP(E1036,SCC_xref!$A$6:$B$39,2,FALSE)</f>
        <v>Oil Well Truck Loading</v>
      </c>
      <c r="G1036" s="229">
        <v>0</v>
      </c>
      <c r="H1036" s="229">
        <v>0.4344092298065082</v>
      </c>
      <c r="I1036" s="229">
        <v>0</v>
      </c>
      <c r="J1036" s="229">
        <v>0</v>
      </c>
      <c r="K1036" s="229">
        <v>0</v>
      </c>
      <c r="M1036" s="175"/>
    </row>
    <row r="1037" spans="1:13" x14ac:dyDescent="0.2">
      <c r="A1037" s="226" t="str">
        <f t="shared" si="90"/>
        <v>Oil Well Truck Loading</v>
      </c>
      <c r="B1037" s="226" t="str">
        <f>VLOOKUP(D1037,fips_xref!$A$5:$C$286,2,FALSE)</f>
        <v>PRAIRIE, MT_Non-Tribal</v>
      </c>
      <c r="C1037" s="227" t="str">
        <f t="shared" si="86"/>
        <v>30</v>
      </c>
      <c r="D1037" s="228" t="str">
        <f t="shared" si="92"/>
        <v>3007902</v>
      </c>
      <c r="E1037" s="226" t="str">
        <f t="shared" si="91"/>
        <v>2310000802</v>
      </c>
      <c r="F1037" s="226" t="str">
        <f>VLOOKUP(E1037,SCC_xref!$A$6:$B$39,2,FALSE)</f>
        <v>Oil Well Truck Loading</v>
      </c>
      <c r="G1037" s="229">
        <v>0</v>
      </c>
      <c r="H1037" s="229">
        <v>5.3394983920579806</v>
      </c>
      <c r="I1037" s="229">
        <v>0</v>
      </c>
      <c r="J1037" s="229">
        <v>0</v>
      </c>
      <c r="K1037" s="229">
        <v>0</v>
      </c>
      <c r="M1037" s="175"/>
    </row>
    <row r="1038" spans="1:13" x14ac:dyDescent="0.2">
      <c r="A1038" s="226" t="str">
        <f t="shared" si="90"/>
        <v>Oil Well Truck Loading</v>
      </c>
      <c r="B1038" s="226" t="str">
        <f>VLOOKUP(D1038,fips_xref!$A$5:$C$286,2,FALSE)</f>
        <v>RICHLAND, MT_Non-Tribal</v>
      </c>
      <c r="C1038" s="227" t="str">
        <f t="shared" si="86"/>
        <v>30</v>
      </c>
      <c r="D1038" s="228" t="str">
        <f t="shared" si="92"/>
        <v>3008302</v>
      </c>
      <c r="E1038" s="226" t="str">
        <f t="shared" si="91"/>
        <v>2310000802</v>
      </c>
      <c r="F1038" s="226" t="str">
        <f>VLOOKUP(E1038,SCC_xref!$A$6:$B$39,2,FALSE)</f>
        <v>Oil Well Truck Loading</v>
      </c>
      <c r="G1038" s="229">
        <v>0</v>
      </c>
      <c r="H1038" s="229">
        <v>1092.2675800257609</v>
      </c>
      <c r="I1038" s="229">
        <v>0</v>
      </c>
      <c r="J1038" s="229">
        <v>0</v>
      </c>
      <c r="K1038" s="229">
        <v>0</v>
      </c>
      <c r="M1038" s="175"/>
    </row>
    <row r="1039" spans="1:13" x14ac:dyDescent="0.2">
      <c r="A1039" s="226" t="str">
        <f t="shared" si="90"/>
        <v>Oil Well Truck Loading</v>
      </c>
      <c r="B1039" s="226" t="str">
        <f>VLOOKUP(D1039,fips_xref!$A$5:$C$286,2,FALSE)</f>
        <v>ROOSEVELT, MT_Non-Tribal</v>
      </c>
      <c r="C1039" s="227" t="str">
        <f t="shared" si="86"/>
        <v>30</v>
      </c>
      <c r="D1039" s="228" t="str">
        <f t="shared" si="92"/>
        <v>3008502</v>
      </c>
      <c r="E1039" s="226" t="str">
        <f t="shared" si="91"/>
        <v>2310000802</v>
      </c>
      <c r="F1039" s="226" t="str">
        <f>VLOOKUP(E1039,SCC_xref!$A$6:$B$39,2,FALSE)</f>
        <v>Oil Well Truck Loading</v>
      </c>
      <c r="G1039" s="229">
        <v>0</v>
      </c>
      <c r="H1039" s="229">
        <v>65.933191167158043</v>
      </c>
      <c r="I1039" s="229">
        <v>0</v>
      </c>
      <c r="J1039" s="229">
        <v>0</v>
      </c>
      <c r="K1039" s="229">
        <v>0</v>
      </c>
      <c r="M1039" s="175"/>
    </row>
    <row r="1040" spans="1:13" x14ac:dyDescent="0.2">
      <c r="A1040" s="226" t="str">
        <f t="shared" si="90"/>
        <v>Oil Well Truck Loading</v>
      </c>
      <c r="B1040" s="226" t="str">
        <f>VLOOKUP(D1040,fips_xref!$A$5:$C$286,2,FALSE)</f>
        <v>SHERIDAN, MT_Non-Tribal</v>
      </c>
      <c r="C1040" s="227" t="str">
        <f t="shared" si="86"/>
        <v>30</v>
      </c>
      <c r="D1040" s="228" t="str">
        <f t="shared" si="92"/>
        <v>3009102</v>
      </c>
      <c r="E1040" s="226" t="str">
        <f t="shared" si="91"/>
        <v>2310000802</v>
      </c>
      <c r="F1040" s="226" t="str">
        <f>VLOOKUP(E1040,SCC_xref!$A$6:$B$39,2,FALSE)</f>
        <v>Oil Well Truck Loading</v>
      </c>
      <c r="G1040" s="229">
        <v>0</v>
      </c>
      <c r="H1040" s="229">
        <v>100.94411891158209</v>
      </c>
      <c r="I1040" s="229">
        <v>0</v>
      </c>
      <c r="J1040" s="229">
        <v>0</v>
      </c>
      <c r="K1040" s="229">
        <v>0</v>
      </c>
      <c r="M1040" s="175"/>
    </row>
    <row r="1041" spans="1:13" x14ac:dyDescent="0.2">
      <c r="A1041" s="226" t="str">
        <f t="shared" si="90"/>
        <v>Oil Well Truck Loading</v>
      </c>
      <c r="B1041" s="226" t="str">
        <f>VLOOKUP(D1041,fips_xref!$A$5:$C$286,2,FALSE)</f>
        <v>VALLEY, MT_Non-Tribal</v>
      </c>
      <c r="C1041" s="227" t="str">
        <f t="shared" si="86"/>
        <v>30</v>
      </c>
      <c r="D1041" s="228" t="str">
        <f t="shared" si="92"/>
        <v>3010502</v>
      </c>
      <c r="E1041" s="226" t="str">
        <f t="shared" si="91"/>
        <v>2310000802</v>
      </c>
      <c r="F1041" s="226" t="str">
        <f>VLOOKUP(E1041,SCC_xref!$A$6:$B$39,2,FALSE)</f>
        <v>Oil Well Truck Loading</v>
      </c>
      <c r="G1041" s="229">
        <v>0</v>
      </c>
      <c r="H1041" s="229">
        <v>0</v>
      </c>
      <c r="I1041" s="229">
        <v>0</v>
      </c>
      <c r="J1041" s="229">
        <v>0</v>
      </c>
      <c r="K1041" s="229">
        <v>0</v>
      </c>
      <c r="M1041" s="175"/>
    </row>
    <row r="1042" spans="1:13" x14ac:dyDescent="0.2">
      <c r="A1042" s="226" t="str">
        <f t="shared" si="90"/>
        <v>Oil Well Truck Loading</v>
      </c>
      <c r="B1042" s="226" t="str">
        <f>VLOOKUP(D1042,fips_xref!$A$5:$C$286,2,FALSE)</f>
        <v>WIBAUX, MT_Non-Tribal</v>
      </c>
      <c r="C1042" s="227" t="str">
        <f t="shared" si="86"/>
        <v>30</v>
      </c>
      <c r="D1042" s="228" t="str">
        <f t="shared" si="92"/>
        <v>3010902</v>
      </c>
      <c r="E1042" s="226" t="str">
        <f t="shared" si="91"/>
        <v>2310000802</v>
      </c>
      <c r="F1042" s="226" t="str">
        <f>VLOOKUP(E1042,SCC_xref!$A$6:$B$39,2,FALSE)</f>
        <v>Oil Well Truck Loading</v>
      </c>
      <c r="G1042" s="229">
        <v>0</v>
      </c>
      <c r="H1042" s="229">
        <v>49.689207225495721</v>
      </c>
      <c r="I1042" s="229">
        <v>0</v>
      </c>
      <c r="J1042" s="229">
        <v>0</v>
      </c>
      <c r="K1042" s="229">
        <v>0</v>
      </c>
      <c r="M1042" s="175"/>
    </row>
    <row r="1043" spans="1:13" x14ac:dyDescent="0.2">
      <c r="A1043" s="226" t="str">
        <f t="shared" si="90"/>
        <v>Oil Well Truck Loading</v>
      </c>
      <c r="B1043" s="226" t="str">
        <f>VLOOKUP(D1043,fips_xref!$A$5:$C$286,2,FALSE)</f>
        <v>BILLINGS, ND_Non-Tribal</v>
      </c>
      <c r="C1043" s="227" t="str">
        <f t="shared" si="86"/>
        <v>38</v>
      </c>
      <c r="D1043" s="228" t="str">
        <f t="shared" si="92"/>
        <v>3800702</v>
      </c>
      <c r="E1043" s="226" t="str">
        <f t="shared" si="91"/>
        <v>2310000802</v>
      </c>
      <c r="F1043" s="226" t="str">
        <f>VLOOKUP(E1043,SCC_xref!$A$6:$B$39,2,FALSE)</f>
        <v>Oil Well Truck Loading</v>
      </c>
      <c r="G1043" s="229">
        <v>0</v>
      </c>
      <c r="H1043" s="229">
        <v>279.84732692439866</v>
      </c>
      <c r="I1043" s="229">
        <v>0</v>
      </c>
      <c r="J1043" s="229">
        <v>0</v>
      </c>
      <c r="K1043" s="229">
        <v>0</v>
      </c>
      <c r="M1043" s="175"/>
    </row>
    <row r="1044" spans="1:13" x14ac:dyDescent="0.2">
      <c r="A1044" s="226" t="str">
        <f t="shared" si="90"/>
        <v>Oil Well Truck Loading</v>
      </c>
      <c r="B1044" s="226" t="str">
        <f>VLOOKUP(D1044,fips_xref!$A$5:$C$286,2,FALSE)</f>
        <v>BOTTINEAU, ND_Non-Tribal</v>
      </c>
      <c r="C1044" s="227" t="str">
        <f t="shared" si="86"/>
        <v>38</v>
      </c>
      <c r="D1044" s="228" t="str">
        <f t="shared" si="92"/>
        <v>3800902</v>
      </c>
      <c r="E1044" s="226" t="str">
        <f t="shared" si="91"/>
        <v>2310000802</v>
      </c>
      <c r="F1044" s="226" t="str">
        <f>VLOOKUP(E1044,SCC_xref!$A$6:$B$39,2,FALSE)</f>
        <v>Oil Well Truck Loading</v>
      </c>
      <c r="G1044" s="229">
        <v>0</v>
      </c>
      <c r="H1044" s="229">
        <v>137.08525186697648</v>
      </c>
      <c r="I1044" s="229">
        <v>0</v>
      </c>
      <c r="J1044" s="229">
        <v>0</v>
      </c>
      <c r="K1044" s="229">
        <v>0</v>
      </c>
      <c r="M1044" s="175"/>
    </row>
    <row r="1045" spans="1:13" x14ac:dyDescent="0.2">
      <c r="A1045" s="226" t="str">
        <f t="shared" si="90"/>
        <v>Oil Well Truck Loading</v>
      </c>
      <c r="B1045" s="226" t="str">
        <f>VLOOKUP(D1045,fips_xref!$A$5:$C$286,2,FALSE)</f>
        <v>BOWMAN, ND_Non-Tribal</v>
      </c>
      <c r="C1045" s="227" t="str">
        <f t="shared" si="86"/>
        <v>38</v>
      </c>
      <c r="D1045" s="228" t="str">
        <f t="shared" si="92"/>
        <v>3801102</v>
      </c>
      <c r="E1045" s="226" t="str">
        <f t="shared" si="91"/>
        <v>2310000802</v>
      </c>
      <c r="F1045" s="226" t="str">
        <f>VLOOKUP(E1045,SCC_xref!$A$6:$B$39,2,FALSE)</f>
        <v>Oil Well Truck Loading</v>
      </c>
      <c r="G1045" s="229">
        <v>0</v>
      </c>
      <c r="H1045" s="229">
        <v>855.69418504653368</v>
      </c>
      <c r="I1045" s="229">
        <v>0</v>
      </c>
      <c r="J1045" s="229">
        <v>0</v>
      </c>
      <c r="K1045" s="229">
        <v>0</v>
      </c>
      <c r="M1045" s="175"/>
    </row>
    <row r="1046" spans="1:13" x14ac:dyDescent="0.2">
      <c r="A1046" s="226" t="str">
        <f t="shared" si="90"/>
        <v>Oil Well Truck Loading</v>
      </c>
      <c r="B1046" s="226" t="str">
        <f>VLOOKUP(D1046,fips_xref!$A$5:$C$286,2,FALSE)</f>
        <v>BURKE, ND_Non-Tribal</v>
      </c>
      <c r="C1046" s="227" t="str">
        <f t="shared" si="86"/>
        <v>38</v>
      </c>
      <c r="D1046" s="228" t="str">
        <f t="shared" si="92"/>
        <v>3801302</v>
      </c>
      <c r="E1046" s="226" t="str">
        <f t="shared" si="91"/>
        <v>2310000802</v>
      </c>
      <c r="F1046" s="226" t="str">
        <f>VLOOKUP(E1046,SCC_xref!$A$6:$B$39,2,FALSE)</f>
        <v>Oil Well Truck Loading</v>
      </c>
      <c r="G1046" s="229">
        <v>0</v>
      </c>
      <c r="H1046" s="229">
        <v>97.331720580549771</v>
      </c>
      <c r="I1046" s="229">
        <v>0</v>
      </c>
      <c r="J1046" s="229">
        <v>0</v>
      </c>
      <c r="K1046" s="229">
        <v>0</v>
      </c>
      <c r="M1046" s="175"/>
    </row>
    <row r="1047" spans="1:13" x14ac:dyDescent="0.2">
      <c r="A1047" s="226" t="str">
        <f t="shared" si="90"/>
        <v>Oil Well Truck Loading</v>
      </c>
      <c r="B1047" s="226" t="str">
        <f>VLOOKUP(D1047,fips_xref!$A$5:$C$286,2,FALSE)</f>
        <v>DIVIDE, ND_Non-Tribal</v>
      </c>
      <c r="C1047" s="227" t="str">
        <f t="shared" si="86"/>
        <v>38</v>
      </c>
      <c r="D1047" s="228" t="str">
        <f t="shared" si="92"/>
        <v>3802302</v>
      </c>
      <c r="E1047" s="226" t="str">
        <f t="shared" si="91"/>
        <v>2310000802</v>
      </c>
      <c r="F1047" s="226" t="str">
        <f>VLOOKUP(E1047,SCC_xref!$A$6:$B$39,2,FALSE)</f>
        <v>Oil Well Truck Loading</v>
      </c>
      <c r="G1047" s="229">
        <v>0</v>
      </c>
      <c r="H1047" s="229">
        <v>106.60277510513059</v>
      </c>
      <c r="I1047" s="229">
        <v>0</v>
      </c>
      <c r="J1047" s="229">
        <v>0</v>
      </c>
      <c r="K1047" s="229">
        <v>0</v>
      </c>
      <c r="M1047" s="175"/>
    </row>
    <row r="1048" spans="1:13" x14ac:dyDescent="0.2">
      <c r="A1048" s="226" t="str">
        <f t="shared" si="90"/>
        <v>Oil Well Truck Loading</v>
      </c>
      <c r="B1048" s="226" t="str">
        <f>VLOOKUP(D1048,fips_xref!$A$5:$C$286,2,FALSE)</f>
        <v>DUNN, ND_Non-Tribal</v>
      </c>
      <c r="C1048" s="227" t="str">
        <f t="shared" si="86"/>
        <v>38</v>
      </c>
      <c r="D1048" s="228" t="str">
        <f t="shared" si="92"/>
        <v>3802502</v>
      </c>
      <c r="E1048" s="226" t="str">
        <f t="shared" si="91"/>
        <v>2310000802</v>
      </c>
      <c r="F1048" s="226" t="str">
        <f>VLOOKUP(E1048,SCC_xref!$A$6:$B$39,2,FALSE)</f>
        <v>Oil Well Truck Loading</v>
      </c>
      <c r="G1048" s="229">
        <v>0</v>
      </c>
      <c r="H1048" s="229">
        <v>572.35341728678566</v>
      </c>
      <c r="I1048" s="229">
        <v>0</v>
      </c>
      <c r="J1048" s="229">
        <v>0</v>
      </c>
      <c r="K1048" s="229">
        <v>0</v>
      </c>
      <c r="M1048" s="175"/>
    </row>
    <row r="1049" spans="1:13" x14ac:dyDescent="0.2">
      <c r="A1049" s="226" t="str">
        <f t="shared" si="90"/>
        <v>Oil Well Truck Loading</v>
      </c>
      <c r="B1049" s="226" t="str">
        <f>VLOOKUP(D1049,fips_xref!$A$5:$C$286,2,FALSE)</f>
        <v>GOLDEN VALLEY, ND_Non-Tribal</v>
      </c>
      <c r="C1049" s="227" t="str">
        <f t="shared" si="86"/>
        <v>38</v>
      </c>
      <c r="D1049" s="228" t="str">
        <f t="shared" si="92"/>
        <v>3803302</v>
      </c>
      <c r="E1049" s="226" t="str">
        <f t="shared" si="91"/>
        <v>2310000802</v>
      </c>
      <c r="F1049" s="226" t="str">
        <f>VLOOKUP(E1049,SCC_xref!$A$6:$B$39,2,FALSE)</f>
        <v>Oil Well Truck Loading</v>
      </c>
      <c r="G1049" s="229">
        <v>0</v>
      </c>
      <c r="H1049" s="229">
        <v>39.364830220813644</v>
      </c>
      <c r="I1049" s="229">
        <v>0</v>
      </c>
      <c r="J1049" s="229">
        <v>0</v>
      </c>
      <c r="K1049" s="229">
        <v>0</v>
      </c>
      <c r="M1049" s="175"/>
    </row>
    <row r="1050" spans="1:13" x14ac:dyDescent="0.2">
      <c r="A1050" s="226" t="str">
        <f t="shared" si="90"/>
        <v>Oil Well Truck Loading</v>
      </c>
      <c r="B1050" s="226" t="str">
        <f>VLOOKUP(D1050,fips_xref!$A$5:$C$286,2,FALSE)</f>
        <v>MC HENRY, ND_Non-Tribal</v>
      </c>
      <c r="C1050" s="227" t="str">
        <f t="shared" si="86"/>
        <v>38</v>
      </c>
      <c r="D1050" s="228" t="str">
        <f t="shared" si="92"/>
        <v>3804902</v>
      </c>
      <c r="E1050" s="226" t="str">
        <f t="shared" si="91"/>
        <v>2310000802</v>
      </c>
      <c r="F1050" s="226" t="str">
        <f>VLOOKUP(E1050,SCC_xref!$A$6:$B$39,2,FALSE)</f>
        <v>Oil Well Truck Loading</v>
      </c>
      <c r="G1050" s="229">
        <v>0</v>
      </c>
      <c r="H1050" s="229">
        <v>2.3566955054959631</v>
      </c>
      <c r="I1050" s="229">
        <v>0</v>
      </c>
      <c r="J1050" s="229">
        <v>0</v>
      </c>
      <c r="K1050" s="229">
        <v>0</v>
      </c>
      <c r="M1050" s="175"/>
    </row>
    <row r="1051" spans="1:13" x14ac:dyDescent="0.2">
      <c r="A1051" s="226" t="str">
        <f t="shared" si="90"/>
        <v>Oil Well Truck Loading</v>
      </c>
      <c r="B1051" s="226" t="str">
        <f>VLOOKUP(D1051,fips_xref!$A$5:$C$286,2,FALSE)</f>
        <v>MCKENZIE, ND_Non-Tribal</v>
      </c>
      <c r="C1051" s="227" t="str">
        <f t="shared" si="86"/>
        <v>38</v>
      </c>
      <c r="D1051" s="228" t="str">
        <f t="shared" si="92"/>
        <v>3805302</v>
      </c>
      <c r="E1051" s="226" t="str">
        <f t="shared" si="91"/>
        <v>2310000802</v>
      </c>
      <c r="F1051" s="226" t="str">
        <f>VLOOKUP(E1051,SCC_xref!$A$6:$B$39,2,FALSE)</f>
        <v>Oil Well Truck Loading</v>
      </c>
      <c r="G1051" s="229">
        <v>0</v>
      </c>
      <c r="H1051" s="229">
        <v>632.24092255849678</v>
      </c>
      <c r="I1051" s="229">
        <v>0</v>
      </c>
      <c r="J1051" s="229">
        <v>0</v>
      </c>
      <c r="K1051" s="229">
        <v>0</v>
      </c>
      <c r="M1051" s="175"/>
    </row>
    <row r="1052" spans="1:13" x14ac:dyDescent="0.2">
      <c r="A1052" s="226" t="str">
        <f t="shared" si="90"/>
        <v>Oil Well Truck Loading</v>
      </c>
      <c r="B1052" s="226" t="str">
        <f>VLOOKUP(D1052,fips_xref!$A$5:$C$286,2,FALSE)</f>
        <v>MCLEAN, ND_Non-Tribal</v>
      </c>
      <c r="C1052" s="227" t="str">
        <f t="shared" si="86"/>
        <v>38</v>
      </c>
      <c r="D1052" s="228" t="str">
        <f t="shared" si="92"/>
        <v>3805502</v>
      </c>
      <c r="E1052" s="226" t="str">
        <f t="shared" si="91"/>
        <v>2310000802</v>
      </c>
      <c r="F1052" s="226" t="str">
        <f>VLOOKUP(E1052,SCC_xref!$A$6:$B$39,2,FALSE)</f>
        <v>Oil Well Truck Loading</v>
      </c>
      <c r="G1052" s="229">
        <v>0</v>
      </c>
      <c r="H1052" s="229">
        <v>0</v>
      </c>
      <c r="I1052" s="229">
        <v>0</v>
      </c>
      <c r="J1052" s="229">
        <v>0</v>
      </c>
      <c r="K1052" s="229">
        <v>0</v>
      </c>
      <c r="M1052" s="175"/>
    </row>
    <row r="1053" spans="1:13" x14ac:dyDescent="0.2">
      <c r="A1053" s="226" t="str">
        <f t="shared" si="90"/>
        <v>Oil Well Truck Loading</v>
      </c>
      <c r="B1053" s="226" t="str">
        <f>VLOOKUP(D1053,fips_xref!$A$5:$C$286,2,FALSE)</f>
        <v>MERCER, ND_Non-Tribal</v>
      </c>
      <c r="C1053" s="227" t="str">
        <f t="shared" si="86"/>
        <v>38</v>
      </c>
      <c r="D1053" s="228" t="str">
        <f t="shared" si="92"/>
        <v>3805702</v>
      </c>
      <c r="E1053" s="226" t="str">
        <f t="shared" si="91"/>
        <v>2310000802</v>
      </c>
      <c r="F1053" s="226" t="str">
        <f>VLOOKUP(E1053,SCC_xref!$A$6:$B$39,2,FALSE)</f>
        <v>Oil Well Truck Loading</v>
      </c>
      <c r="G1053" s="229">
        <v>0</v>
      </c>
      <c r="H1053" s="229">
        <v>0.15311144984983485</v>
      </c>
      <c r="I1053" s="229">
        <v>0</v>
      </c>
      <c r="J1053" s="229">
        <v>0</v>
      </c>
      <c r="K1053" s="229">
        <v>0</v>
      </c>
      <c r="M1053" s="175"/>
    </row>
    <row r="1054" spans="1:13" x14ac:dyDescent="0.2">
      <c r="A1054" s="226" t="str">
        <f t="shared" si="90"/>
        <v>Oil Well Truck Loading</v>
      </c>
      <c r="B1054" s="226" t="str">
        <f>VLOOKUP(D1054,fips_xref!$A$5:$C$286,2,FALSE)</f>
        <v>MOUNTRAIL, ND_Non-Tribal</v>
      </c>
      <c r="C1054" s="227" t="str">
        <f t="shared" si="86"/>
        <v>38</v>
      </c>
      <c r="D1054" s="228" t="str">
        <f t="shared" si="92"/>
        <v>3806102</v>
      </c>
      <c r="E1054" s="226" t="str">
        <f t="shared" si="91"/>
        <v>2310000802</v>
      </c>
      <c r="F1054" s="226" t="str">
        <f>VLOOKUP(E1054,SCC_xref!$A$6:$B$39,2,FALSE)</f>
        <v>Oil Well Truck Loading</v>
      </c>
      <c r="G1054" s="229">
        <v>0</v>
      </c>
      <c r="H1054" s="229">
        <v>1743.1756732400595</v>
      </c>
      <c r="I1054" s="229">
        <v>0</v>
      </c>
      <c r="J1054" s="229">
        <v>0</v>
      </c>
      <c r="K1054" s="229">
        <v>0</v>
      </c>
      <c r="M1054" s="175"/>
    </row>
    <row r="1055" spans="1:13" x14ac:dyDescent="0.2">
      <c r="A1055" s="226" t="str">
        <f t="shared" si="90"/>
        <v>Oil Well Truck Loading</v>
      </c>
      <c r="B1055" s="226" t="str">
        <f>VLOOKUP(D1055,fips_xref!$A$5:$C$286,2,FALSE)</f>
        <v>RENVILLE, ND_Non-Tribal</v>
      </c>
      <c r="C1055" s="227" t="str">
        <f t="shared" si="86"/>
        <v>38</v>
      </c>
      <c r="D1055" s="228" t="str">
        <f t="shared" si="92"/>
        <v>3807502</v>
      </c>
      <c r="E1055" s="226" t="str">
        <f t="shared" si="91"/>
        <v>2310000802</v>
      </c>
      <c r="F1055" s="226" t="str">
        <f>VLOOKUP(E1055,SCC_xref!$A$6:$B$39,2,FALSE)</f>
        <v>Oil Well Truck Loading</v>
      </c>
      <c r="G1055" s="229">
        <v>0</v>
      </c>
      <c r="H1055" s="229">
        <v>54.073339584722284</v>
      </c>
      <c r="I1055" s="229">
        <v>0</v>
      </c>
      <c r="J1055" s="229">
        <v>0</v>
      </c>
      <c r="K1055" s="229">
        <v>0</v>
      </c>
      <c r="M1055" s="175"/>
    </row>
    <row r="1056" spans="1:13" x14ac:dyDescent="0.2">
      <c r="A1056" s="226" t="str">
        <f t="shared" si="90"/>
        <v>Oil Well Truck Loading</v>
      </c>
      <c r="B1056" s="226" t="str">
        <f>VLOOKUP(D1056,fips_xref!$A$5:$C$286,2,FALSE)</f>
        <v>SLOPE, ND_Non-Tribal</v>
      </c>
      <c r="C1056" s="227" t="str">
        <f t="shared" si="86"/>
        <v>38</v>
      </c>
      <c r="D1056" s="228" t="str">
        <f t="shared" si="92"/>
        <v>3808702</v>
      </c>
      <c r="E1056" s="226" t="str">
        <f t="shared" si="91"/>
        <v>2310000802</v>
      </c>
      <c r="F1056" s="226" t="str">
        <f>VLOOKUP(E1056,SCC_xref!$A$6:$B$39,2,FALSE)</f>
        <v>Oil Well Truck Loading</v>
      </c>
      <c r="G1056" s="229">
        <v>0</v>
      </c>
      <c r="H1056" s="229">
        <v>27.201081114281056</v>
      </c>
      <c r="I1056" s="229">
        <v>0</v>
      </c>
      <c r="J1056" s="229">
        <v>0</v>
      </c>
      <c r="K1056" s="229">
        <v>0</v>
      </c>
      <c r="M1056" s="175"/>
    </row>
    <row r="1057" spans="1:14" x14ac:dyDescent="0.2">
      <c r="A1057" s="226" t="str">
        <f t="shared" si="90"/>
        <v>Oil Well Truck Loading</v>
      </c>
      <c r="B1057" s="226" t="str">
        <f>VLOOKUP(D1057,fips_xref!$A$5:$C$286,2,FALSE)</f>
        <v>STARK, ND_Non-Tribal</v>
      </c>
      <c r="C1057" s="227" t="str">
        <f t="shared" si="86"/>
        <v>38</v>
      </c>
      <c r="D1057" s="228" t="str">
        <f t="shared" si="92"/>
        <v>3808902</v>
      </c>
      <c r="E1057" s="226" t="str">
        <f t="shared" si="91"/>
        <v>2310000802</v>
      </c>
      <c r="F1057" s="226" t="str">
        <f>VLOOKUP(E1057,SCC_xref!$A$6:$B$39,2,FALSE)</f>
        <v>Oil Well Truck Loading</v>
      </c>
      <c r="G1057" s="229">
        <v>0</v>
      </c>
      <c r="H1057" s="229">
        <v>86.769501252489192</v>
      </c>
      <c r="I1057" s="229">
        <v>0</v>
      </c>
      <c r="J1057" s="229">
        <v>0</v>
      </c>
      <c r="K1057" s="229">
        <v>0</v>
      </c>
      <c r="M1057" s="175"/>
    </row>
    <row r="1058" spans="1:14" x14ac:dyDescent="0.2">
      <c r="A1058" s="226" t="str">
        <f t="shared" si="90"/>
        <v>Oil Well Truck Loading</v>
      </c>
      <c r="B1058" s="226" t="str">
        <f>VLOOKUP(D1058,fips_xref!$A$5:$C$286,2,FALSE)</f>
        <v>WARD, ND_Non-Tribal</v>
      </c>
      <c r="C1058" s="227" t="str">
        <f t="shared" si="86"/>
        <v>38</v>
      </c>
      <c r="D1058" s="228" t="str">
        <f t="shared" si="92"/>
        <v>3810102</v>
      </c>
      <c r="E1058" s="226" t="str">
        <f t="shared" si="91"/>
        <v>2310000802</v>
      </c>
      <c r="F1058" s="226" t="str">
        <f>VLOOKUP(E1058,SCC_xref!$A$6:$B$39,2,FALSE)</f>
        <v>Oil Well Truck Loading</v>
      </c>
      <c r="G1058" s="229">
        <v>0</v>
      </c>
      <c r="H1058" s="229">
        <v>4.3696714296963783</v>
      </c>
      <c r="I1058" s="229">
        <v>0</v>
      </c>
      <c r="J1058" s="229">
        <v>0</v>
      </c>
      <c r="K1058" s="229">
        <v>0</v>
      </c>
      <c r="M1058" s="175"/>
    </row>
    <row r="1059" spans="1:14" x14ac:dyDescent="0.2">
      <c r="A1059" s="226" t="str">
        <f t="shared" si="90"/>
        <v>Oil Well Truck Loading</v>
      </c>
      <c r="B1059" s="226" t="str">
        <f>VLOOKUP(D1059,fips_xref!$A$5:$C$286,2,FALSE)</f>
        <v>WILLIAMS, ND_Non-Tribal</v>
      </c>
      <c r="C1059" s="227" t="str">
        <f t="shared" si="86"/>
        <v>38</v>
      </c>
      <c r="D1059" s="228" t="str">
        <f t="shared" si="92"/>
        <v>3810502</v>
      </c>
      <c r="E1059" s="226" t="str">
        <f t="shared" si="91"/>
        <v>2310000802</v>
      </c>
      <c r="F1059" s="226" t="str">
        <f>VLOOKUP(E1059,SCC_xref!$A$6:$B$39,2,FALSE)</f>
        <v>Oil Well Truck Loading</v>
      </c>
      <c r="G1059" s="229">
        <v>0</v>
      </c>
      <c r="H1059" s="229">
        <v>357.13946923554209</v>
      </c>
      <c r="I1059" s="229">
        <v>0</v>
      </c>
      <c r="J1059" s="229">
        <v>0</v>
      </c>
      <c r="K1059" s="229">
        <v>0</v>
      </c>
      <c r="M1059" s="175"/>
    </row>
    <row r="1060" spans="1:14" x14ac:dyDescent="0.2">
      <c r="A1060" s="226" t="str">
        <f t="shared" si="90"/>
        <v>Oil Well Truck Loading</v>
      </c>
      <c r="B1060" s="226" t="str">
        <f>VLOOKUP(D1060,fips_xref!$A$5:$C$286,2,FALSE)</f>
        <v>HARDING, SD_Non-Tribal</v>
      </c>
      <c r="C1060" s="227" t="str">
        <f t="shared" ref="C1060:C1061" si="93">LEFT(D1060,2)</f>
        <v>46</v>
      </c>
      <c r="D1060" s="228" t="str">
        <f t="shared" si="92"/>
        <v>4606302</v>
      </c>
      <c r="E1060" s="226" t="str">
        <f t="shared" si="91"/>
        <v>2310000802</v>
      </c>
      <c r="F1060" s="226" t="str">
        <f>VLOOKUP(E1060,SCC_xref!$A$6:$B$39,2,FALSE)</f>
        <v>Oil Well Truck Loading</v>
      </c>
      <c r="G1060" s="229">
        <v>0</v>
      </c>
      <c r="H1060" s="229">
        <v>116.55421999750635</v>
      </c>
      <c r="I1060" s="229">
        <v>0</v>
      </c>
      <c r="J1060" s="229">
        <v>0</v>
      </c>
      <c r="K1060" s="229">
        <v>0</v>
      </c>
      <c r="M1060" s="175"/>
    </row>
    <row r="1061" spans="1:14" x14ac:dyDescent="0.2">
      <c r="A1061" s="226" t="str">
        <f t="shared" si="90"/>
        <v>Oil Well Truck Loading</v>
      </c>
      <c r="B1061" s="226" t="str">
        <f>VLOOKUP(D1061,fips_xref!$A$5:$C$286,2,FALSE)</f>
        <v>BUTTE, SD_Non-Tribal</v>
      </c>
      <c r="C1061" s="227" t="str">
        <f t="shared" si="93"/>
        <v>46</v>
      </c>
      <c r="D1061" s="228" t="str">
        <f t="shared" si="92"/>
        <v>4601902</v>
      </c>
      <c r="E1061" s="226" t="str">
        <f t="shared" si="91"/>
        <v>2310000802</v>
      </c>
      <c r="F1061" s="226" t="str">
        <f>VLOOKUP(E1061,SCC_xref!$A$6:$B$39,2,FALSE)</f>
        <v>Oil Well Truck Loading</v>
      </c>
      <c r="G1061" s="229">
        <v>0</v>
      </c>
      <c r="H1061" s="229">
        <v>0</v>
      </c>
      <c r="I1061" s="229">
        <v>0</v>
      </c>
      <c r="J1061" s="229">
        <v>0</v>
      </c>
      <c r="K1061" s="229">
        <v>0</v>
      </c>
      <c r="M1061" s="175"/>
    </row>
    <row r="1062" spans="1:14" s="32" customFormat="1" x14ac:dyDescent="0.2">
      <c r="A1062" s="32" t="s">
        <v>15133</v>
      </c>
      <c r="B1062" s="33" t="str">
        <f>VLOOKUP(D1062,fips_xref!$A$5:$C$286,2,FALSE)</f>
        <v>CARTER, MT</v>
      </c>
      <c r="C1062" s="34" t="str">
        <f t="shared" si="60"/>
        <v>30</v>
      </c>
      <c r="D1062" s="202">
        <f>fips_xref!A5</f>
        <v>30011</v>
      </c>
      <c r="E1062" s="32" t="str">
        <f>SCC_xref!$A$25</f>
        <v>2310002230</v>
      </c>
      <c r="F1062" s="32" t="str">
        <f>VLOOKUP(E1062,SCC_xref!$A$6:$B$39,2,FALSE)</f>
        <v xml:space="preserve">Condensate tank </v>
      </c>
      <c r="G1062" s="36">
        <v>0</v>
      </c>
      <c r="H1062" s="64">
        <v>0</v>
      </c>
      <c r="I1062" s="36">
        <v>0</v>
      </c>
      <c r="J1062" s="36">
        <v>0</v>
      </c>
      <c r="K1062" s="36">
        <v>0</v>
      </c>
      <c r="M1062" s="175"/>
      <c r="N1062" s="176"/>
    </row>
    <row r="1063" spans="1:14" s="32" customFormat="1" x14ac:dyDescent="0.2">
      <c r="A1063" s="32" t="s">
        <v>15133</v>
      </c>
      <c r="B1063" s="33" t="str">
        <f>VLOOKUP(D1063,fips_xref!$A$5:$C$286,2,FALSE)</f>
        <v>CUSTER, MT</v>
      </c>
      <c r="C1063" s="34" t="str">
        <f t="shared" si="60"/>
        <v>30</v>
      </c>
      <c r="D1063" s="202">
        <f>fips_xref!A6</f>
        <v>30017</v>
      </c>
      <c r="E1063" s="32" t="str">
        <f>SCC_xref!$A$25</f>
        <v>2310002230</v>
      </c>
      <c r="F1063" s="32" t="str">
        <f>VLOOKUP(E1063,SCC_xref!$A$6:$B$39,2,FALSE)</f>
        <v xml:space="preserve">Condensate tank </v>
      </c>
      <c r="G1063" s="36">
        <v>0</v>
      </c>
      <c r="H1063" s="64">
        <v>0</v>
      </c>
      <c r="I1063" s="36">
        <v>0</v>
      </c>
      <c r="J1063" s="36">
        <v>0</v>
      </c>
      <c r="K1063" s="36">
        <v>0</v>
      </c>
      <c r="M1063" s="175"/>
      <c r="N1063" s="176"/>
    </row>
    <row r="1064" spans="1:14" s="32" customFormat="1" x14ac:dyDescent="0.2">
      <c r="A1064" s="32" t="s">
        <v>15133</v>
      </c>
      <c r="B1064" s="33" t="str">
        <f>VLOOKUP(D1064,fips_xref!$A$5:$C$286,2,FALSE)</f>
        <v>DANIELS, MT</v>
      </c>
      <c r="C1064" s="34" t="str">
        <f t="shared" si="60"/>
        <v>30</v>
      </c>
      <c r="D1064" s="202">
        <f>fips_xref!A7</f>
        <v>30019</v>
      </c>
      <c r="E1064" s="32" t="str">
        <f>SCC_xref!$A$25</f>
        <v>2310002230</v>
      </c>
      <c r="F1064" s="32" t="str">
        <f>VLOOKUP(E1064,SCC_xref!$A$6:$B$39,2,FALSE)</f>
        <v xml:space="preserve">Condensate tank </v>
      </c>
      <c r="G1064" s="36">
        <v>0</v>
      </c>
      <c r="H1064" s="64">
        <v>0</v>
      </c>
      <c r="I1064" s="36">
        <v>0</v>
      </c>
      <c r="J1064" s="36">
        <v>0</v>
      </c>
      <c r="K1064" s="36">
        <v>0</v>
      </c>
      <c r="M1064" s="175"/>
      <c r="N1064" s="176"/>
    </row>
    <row r="1065" spans="1:14" s="32" customFormat="1" x14ac:dyDescent="0.2">
      <c r="A1065" s="32" t="s">
        <v>15133</v>
      </c>
      <c r="B1065" s="33" t="str">
        <f>VLOOKUP(D1065,fips_xref!$A$5:$C$286,2,FALSE)</f>
        <v>DAWSON, MT</v>
      </c>
      <c r="C1065" s="34" t="str">
        <f t="shared" si="60"/>
        <v>30</v>
      </c>
      <c r="D1065" s="202">
        <f>fips_xref!A8</f>
        <v>30021</v>
      </c>
      <c r="E1065" s="32" t="str">
        <f>SCC_xref!$A$25</f>
        <v>2310002230</v>
      </c>
      <c r="F1065" s="32" t="str">
        <f>VLOOKUP(E1065,SCC_xref!$A$6:$B$39,2,FALSE)</f>
        <v xml:space="preserve">Condensate tank </v>
      </c>
      <c r="G1065" s="36">
        <v>0</v>
      </c>
      <c r="H1065" s="64">
        <v>1.4404065450269854</v>
      </c>
      <c r="I1065" s="36">
        <v>0</v>
      </c>
      <c r="J1065" s="36">
        <v>0</v>
      </c>
      <c r="K1065" s="36">
        <v>0</v>
      </c>
      <c r="M1065" s="175"/>
      <c r="N1065" s="176"/>
    </row>
    <row r="1066" spans="1:14" s="32" customFormat="1" x14ac:dyDescent="0.2">
      <c r="A1066" s="32" t="s">
        <v>15133</v>
      </c>
      <c r="B1066" s="33" t="str">
        <f>VLOOKUP(D1066,fips_xref!$A$5:$C$286,2,FALSE)</f>
        <v>FALLON, MT</v>
      </c>
      <c r="C1066" s="34" t="str">
        <f t="shared" si="60"/>
        <v>30</v>
      </c>
      <c r="D1066" s="202">
        <f>fips_xref!A9</f>
        <v>30025</v>
      </c>
      <c r="E1066" s="32" t="str">
        <f>SCC_xref!$A$25</f>
        <v>2310002230</v>
      </c>
      <c r="F1066" s="32" t="str">
        <f>VLOOKUP(E1066,SCC_xref!$A$6:$B$39,2,FALSE)</f>
        <v xml:space="preserve">Condensate tank </v>
      </c>
      <c r="G1066" s="36">
        <v>0</v>
      </c>
      <c r="H1066" s="64">
        <v>6.8939632889300988</v>
      </c>
      <c r="I1066" s="36">
        <v>0</v>
      </c>
      <c r="J1066" s="36">
        <v>0</v>
      </c>
      <c r="K1066" s="36">
        <v>0</v>
      </c>
      <c r="M1066" s="175"/>
      <c r="N1066" s="176"/>
    </row>
    <row r="1067" spans="1:14" s="32" customFormat="1" x14ac:dyDescent="0.2">
      <c r="A1067" s="32" t="s">
        <v>15133</v>
      </c>
      <c r="B1067" s="33" t="str">
        <f>VLOOKUP(D1067,fips_xref!$A$5:$C$286,2,FALSE)</f>
        <v>GARFIELD, MT</v>
      </c>
      <c r="C1067" s="34" t="str">
        <f t="shared" si="60"/>
        <v>30</v>
      </c>
      <c r="D1067" s="202">
        <f>fips_xref!A10</f>
        <v>30033</v>
      </c>
      <c r="E1067" s="32" t="str">
        <f>SCC_xref!$A$25</f>
        <v>2310002230</v>
      </c>
      <c r="F1067" s="32" t="str">
        <f>VLOOKUP(E1067,SCC_xref!$A$6:$B$39,2,FALSE)</f>
        <v xml:space="preserve">Condensate tank </v>
      </c>
      <c r="G1067" s="36">
        <v>0</v>
      </c>
      <c r="H1067" s="64">
        <v>0</v>
      </c>
      <c r="I1067" s="36">
        <v>0</v>
      </c>
      <c r="J1067" s="36">
        <v>0</v>
      </c>
      <c r="K1067" s="36">
        <v>0</v>
      </c>
      <c r="M1067" s="175"/>
      <c r="N1067" s="176"/>
    </row>
    <row r="1068" spans="1:14" s="32" customFormat="1" x14ac:dyDescent="0.2">
      <c r="A1068" s="32" t="s">
        <v>15133</v>
      </c>
      <c r="B1068" s="33" t="str">
        <f>VLOOKUP(D1068,fips_xref!$A$5:$C$286,2,FALSE)</f>
        <v>MCCONE, MT</v>
      </c>
      <c r="C1068" s="34" t="str">
        <f t="shared" si="60"/>
        <v>30</v>
      </c>
      <c r="D1068" s="202">
        <f>fips_xref!A11</f>
        <v>30055</v>
      </c>
      <c r="E1068" s="32" t="str">
        <f>SCC_xref!$A$25</f>
        <v>2310002230</v>
      </c>
      <c r="F1068" s="32" t="str">
        <f>VLOOKUP(E1068,SCC_xref!$A$6:$B$39,2,FALSE)</f>
        <v xml:space="preserve">Condensate tank </v>
      </c>
      <c r="G1068" s="36">
        <v>0</v>
      </c>
      <c r="H1068" s="64">
        <v>0</v>
      </c>
      <c r="I1068" s="36">
        <v>0</v>
      </c>
      <c r="J1068" s="36">
        <v>0</v>
      </c>
      <c r="K1068" s="36">
        <v>0</v>
      </c>
      <c r="M1068" s="175"/>
      <c r="N1068" s="176"/>
    </row>
    <row r="1069" spans="1:14" s="32" customFormat="1" x14ac:dyDescent="0.2">
      <c r="A1069" s="32" t="s">
        <v>15133</v>
      </c>
      <c r="B1069" s="33" t="str">
        <f>VLOOKUP(D1069,fips_xref!$A$5:$C$286,2,FALSE)</f>
        <v>PRAIRIE, MT</v>
      </c>
      <c r="C1069" s="34" t="str">
        <f t="shared" si="60"/>
        <v>30</v>
      </c>
      <c r="D1069" s="202">
        <f>fips_xref!A12</f>
        <v>30079</v>
      </c>
      <c r="E1069" s="32" t="str">
        <f>SCC_xref!$A$25</f>
        <v>2310002230</v>
      </c>
      <c r="F1069" s="32" t="str">
        <f>VLOOKUP(E1069,SCC_xref!$A$6:$B$39,2,FALSE)</f>
        <v xml:space="preserve">Condensate tank </v>
      </c>
      <c r="G1069" s="36">
        <v>0</v>
      </c>
      <c r="H1069" s="64">
        <v>0</v>
      </c>
      <c r="I1069" s="36">
        <v>0</v>
      </c>
      <c r="J1069" s="36">
        <v>0</v>
      </c>
      <c r="K1069" s="36">
        <v>0</v>
      </c>
      <c r="M1069" s="175"/>
      <c r="N1069" s="176"/>
    </row>
    <row r="1070" spans="1:14" s="32" customFormat="1" x14ac:dyDescent="0.2">
      <c r="A1070" s="32" t="s">
        <v>15133</v>
      </c>
      <c r="B1070" s="33" t="str">
        <f>VLOOKUP(D1070,fips_xref!$A$5:$C$286,2,FALSE)</f>
        <v>RICHLAND, MT</v>
      </c>
      <c r="C1070" s="34" t="str">
        <f t="shared" si="60"/>
        <v>30</v>
      </c>
      <c r="D1070" s="202">
        <f>fips_xref!A13</f>
        <v>30083</v>
      </c>
      <c r="E1070" s="32" t="str">
        <f>SCC_xref!$A$25</f>
        <v>2310002230</v>
      </c>
      <c r="F1070" s="32" t="str">
        <f>VLOOKUP(E1070,SCC_xref!$A$6:$B$39,2,FALSE)</f>
        <v xml:space="preserve">Condensate tank </v>
      </c>
      <c r="G1070" s="36">
        <v>0</v>
      </c>
      <c r="H1070" s="64">
        <v>11.814826739993997</v>
      </c>
      <c r="I1070" s="36">
        <v>0</v>
      </c>
      <c r="J1070" s="36">
        <v>0</v>
      </c>
      <c r="K1070" s="36">
        <v>0</v>
      </c>
      <c r="M1070" s="175"/>
      <c r="N1070" s="176"/>
    </row>
    <row r="1071" spans="1:14" s="32" customFormat="1" x14ac:dyDescent="0.2">
      <c r="A1071" s="32" t="s">
        <v>15133</v>
      </c>
      <c r="B1071" s="33" t="str">
        <f>VLOOKUP(D1071,fips_xref!$A$5:$C$286,2,FALSE)</f>
        <v>ROOSEVELT, MT</v>
      </c>
      <c r="C1071" s="34" t="str">
        <f t="shared" si="60"/>
        <v>30</v>
      </c>
      <c r="D1071" s="202">
        <f>fips_xref!A14</f>
        <v>30085</v>
      </c>
      <c r="E1071" s="32" t="str">
        <f>SCC_xref!$A$25</f>
        <v>2310002230</v>
      </c>
      <c r="F1071" s="32" t="str">
        <f>VLOOKUP(E1071,SCC_xref!$A$6:$B$39,2,FALSE)</f>
        <v xml:space="preserve">Condensate tank </v>
      </c>
      <c r="G1071" s="36">
        <v>0</v>
      </c>
      <c r="H1071" s="64">
        <v>0</v>
      </c>
      <c r="I1071" s="36">
        <v>0</v>
      </c>
      <c r="J1071" s="36">
        <v>0</v>
      </c>
      <c r="K1071" s="36">
        <v>0</v>
      </c>
      <c r="M1071" s="175"/>
      <c r="N1071" s="176"/>
    </row>
    <row r="1072" spans="1:14" s="32" customFormat="1" x14ac:dyDescent="0.2">
      <c r="A1072" s="32" t="s">
        <v>15133</v>
      </c>
      <c r="B1072" s="33" t="str">
        <f>VLOOKUP(D1072,fips_xref!$A$5:$C$286,2,FALSE)</f>
        <v>SHERIDAN, MT</v>
      </c>
      <c r="C1072" s="34" t="str">
        <f t="shared" si="60"/>
        <v>30</v>
      </c>
      <c r="D1072" s="203">
        <f>fips_xref!A15</f>
        <v>30091</v>
      </c>
      <c r="E1072" s="32" t="str">
        <f>SCC_xref!$A$25</f>
        <v>2310002230</v>
      </c>
      <c r="F1072" s="32" t="str">
        <f>VLOOKUP(E1072,SCC_xref!$A$6:$B$39,2,FALSE)</f>
        <v xml:space="preserve">Condensate tank </v>
      </c>
      <c r="G1072" s="36">
        <v>0</v>
      </c>
      <c r="H1072" s="64">
        <v>3.68615996265242</v>
      </c>
      <c r="I1072" s="36">
        <v>0</v>
      </c>
      <c r="J1072" s="36">
        <v>0</v>
      </c>
      <c r="K1072" s="36">
        <v>0</v>
      </c>
      <c r="M1072" s="175"/>
      <c r="N1072" s="176"/>
    </row>
    <row r="1073" spans="1:14" s="32" customFormat="1" x14ac:dyDescent="0.2">
      <c r="A1073" s="32" t="s">
        <v>15133</v>
      </c>
      <c r="B1073" s="33" t="str">
        <f>VLOOKUP(D1073,fips_xref!$A$5:$C$286,2,FALSE)</f>
        <v>VALLEY, MT</v>
      </c>
      <c r="C1073" s="34" t="str">
        <f t="shared" si="60"/>
        <v>30</v>
      </c>
      <c r="D1073" s="203">
        <f>fips_xref!A16</f>
        <v>30105</v>
      </c>
      <c r="E1073" s="32" t="str">
        <f>SCC_xref!$A$25</f>
        <v>2310002230</v>
      </c>
      <c r="F1073" s="32" t="str">
        <f>VLOOKUP(E1073,SCC_xref!$A$6:$B$39,2,FALSE)</f>
        <v xml:space="preserve">Condensate tank </v>
      </c>
      <c r="G1073" s="36">
        <v>0</v>
      </c>
      <c r="H1073" s="64">
        <v>0</v>
      </c>
      <c r="I1073" s="36">
        <v>0</v>
      </c>
      <c r="J1073" s="36">
        <v>0</v>
      </c>
      <c r="K1073" s="36">
        <v>0</v>
      </c>
      <c r="M1073" s="175"/>
      <c r="N1073" s="176"/>
    </row>
    <row r="1074" spans="1:14" s="32" customFormat="1" x14ac:dyDescent="0.2">
      <c r="A1074" s="32" t="s">
        <v>15133</v>
      </c>
      <c r="B1074" s="33" t="str">
        <f>VLOOKUP(D1074,fips_xref!$A$5:$C$286,2,FALSE)</f>
        <v>WIBAUX, MT</v>
      </c>
      <c r="C1074" s="34" t="str">
        <f t="shared" ref="C1074:C1081" si="94">LEFT(D1074,2)</f>
        <v>30</v>
      </c>
      <c r="D1074" s="203">
        <f>fips_xref!A17</f>
        <v>30109</v>
      </c>
      <c r="E1074" s="32" t="str">
        <f>SCC_xref!$A$25</f>
        <v>2310002230</v>
      </c>
      <c r="F1074" s="32" t="str">
        <f>VLOOKUP(E1074,SCC_xref!$A$6:$B$39,2,FALSE)</f>
        <v xml:space="preserve">Condensate tank </v>
      </c>
      <c r="G1074" s="36">
        <v>0</v>
      </c>
      <c r="H1074" s="64">
        <v>0</v>
      </c>
      <c r="I1074" s="36">
        <v>0</v>
      </c>
      <c r="J1074" s="36">
        <v>0</v>
      </c>
      <c r="K1074" s="36">
        <v>0</v>
      </c>
      <c r="M1074" s="175"/>
      <c r="N1074" s="176"/>
    </row>
    <row r="1075" spans="1:14" s="32" customFormat="1" x14ac:dyDescent="0.2">
      <c r="A1075" s="32" t="s">
        <v>15133</v>
      </c>
      <c r="B1075" s="33" t="str">
        <f>VLOOKUP(D1075,fips_xref!$A$5:$C$286,2,FALSE)</f>
        <v>BILLINGS, ND</v>
      </c>
      <c r="C1075" s="34" t="str">
        <f t="shared" si="94"/>
        <v>38</v>
      </c>
      <c r="D1075" s="203">
        <f>fips_xref!A18</f>
        <v>38007</v>
      </c>
      <c r="E1075" s="32" t="str">
        <f>SCC_xref!$A$25</f>
        <v>2310002230</v>
      </c>
      <c r="F1075" s="32" t="str">
        <f>VLOOKUP(E1075,SCC_xref!$A$6:$B$39,2,FALSE)</f>
        <v xml:space="preserve">Condensate tank </v>
      </c>
      <c r="G1075" s="36">
        <v>0</v>
      </c>
      <c r="H1075" s="64">
        <v>70.266062195450147</v>
      </c>
      <c r="I1075" s="36">
        <v>0</v>
      </c>
      <c r="J1075" s="36">
        <v>0</v>
      </c>
      <c r="K1075" s="36">
        <v>0</v>
      </c>
      <c r="M1075" s="175"/>
      <c r="N1075" s="176"/>
    </row>
    <row r="1076" spans="1:14" s="32" customFormat="1" x14ac:dyDescent="0.2">
      <c r="A1076" s="32" t="s">
        <v>15133</v>
      </c>
      <c r="B1076" s="33" t="str">
        <f>VLOOKUP(D1076,fips_xref!$A$5:$C$286,2,FALSE)</f>
        <v>BOTTINEAU, ND</v>
      </c>
      <c r="C1076" s="34" t="str">
        <f t="shared" si="94"/>
        <v>38</v>
      </c>
      <c r="D1076" s="203">
        <f>fips_xref!A19</f>
        <v>38009</v>
      </c>
      <c r="E1076" s="32" t="str">
        <f>SCC_xref!$A$25</f>
        <v>2310002230</v>
      </c>
      <c r="F1076" s="32" t="str">
        <f>VLOOKUP(E1076,SCC_xref!$A$6:$B$39,2,FALSE)</f>
        <v xml:space="preserve">Condensate tank </v>
      </c>
      <c r="G1076" s="36">
        <v>0</v>
      </c>
      <c r="H1076" s="64">
        <v>312.76449879518827</v>
      </c>
      <c r="I1076" s="36">
        <v>0</v>
      </c>
      <c r="J1076" s="36">
        <v>0</v>
      </c>
      <c r="K1076" s="36">
        <v>0</v>
      </c>
      <c r="M1076" s="175"/>
      <c r="N1076" s="176"/>
    </row>
    <row r="1077" spans="1:14" s="32" customFormat="1" x14ac:dyDescent="0.2">
      <c r="A1077" s="32" t="s">
        <v>15133</v>
      </c>
      <c r="B1077" s="33" t="str">
        <f>VLOOKUP(D1077,fips_xref!$A$5:$C$286,2,FALSE)</f>
        <v>BOWMAN, ND</v>
      </c>
      <c r="C1077" s="34" t="str">
        <f t="shared" si="94"/>
        <v>38</v>
      </c>
      <c r="D1077" s="203">
        <f>fips_xref!A20</f>
        <v>38011</v>
      </c>
      <c r="E1077" s="32" t="str">
        <f>SCC_xref!$A$25</f>
        <v>2310002230</v>
      </c>
      <c r="F1077" s="32" t="str">
        <f>VLOOKUP(E1077,SCC_xref!$A$6:$B$39,2,FALSE)</f>
        <v xml:space="preserve">Condensate tank </v>
      </c>
      <c r="G1077" s="36">
        <v>0</v>
      </c>
      <c r="H1077" s="64">
        <v>9835.5861068378435</v>
      </c>
      <c r="I1077" s="36">
        <v>0</v>
      </c>
      <c r="J1077" s="36">
        <v>0</v>
      </c>
      <c r="K1077" s="36">
        <v>0</v>
      </c>
      <c r="M1077" s="175"/>
      <c r="N1077" s="176"/>
    </row>
    <row r="1078" spans="1:14" s="32" customFormat="1" x14ac:dyDescent="0.2">
      <c r="A1078" s="32" t="s">
        <v>15133</v>
      </c>
      <c r="B1078" s="33" t="str">
        <f>VLOOKUP(D1078,fips_xref!$A$5:$C$286,2,FALSE)</f>
        <v>BURKE, ND</v>
      </c>
      <c r="C1078" s="34" t="str">
        <f t="shared" si="94"/>
        <v>38</v>
      </c>
      <c r="D1078" s="203">
        <f>fips_xref!A21</f>
        <v>38013</v>
      </c>
      <c r="E1078" s="32" t="str">
        <f>SCC_xref!$A$25</f>
        <v>2310002230</v>
      </c>
      <c r="F1078" s="32" t="str">
        <f>VLOOKUP(E1078,SCC_xref!$A$6:$B$39,2,FALSE)</f>
        <v xml:space="preserve">Condensate tank </v>
      </c>
      <c r="G1078" s="36">
        <v>0</v>
      </c>
      <c r="H1078" s="64">
        <v>161.16793090928201</v>
      </c>
      <c r="I1078" s="36">
        <v>0</v>
      </c>
      <c r="J1078" s="36">
        <v>0</v>
      </c>
      <c r="K1078" s="36">
        <v>0</v>
      </c>
      <c r="M1078" s="175"/>
      <c r="N1078" s="176"/>
    </row>
    <row r="1079" spans="1:14" s="32" customFormat="1" x14ac:dyDescent="0.2">
      <c r="A1079" s="32" t="s">
        <v>15133</v>
      </c>
      <c r="B1079" s="33" t="str">
        <f>VLOOKUP(D1079,fips_xref!$A$5:$C$286,2,FALSE)</f>
        <v>DIVIDE, ND</v>
      </c>
      <c r="C1079" s="34" t="str">
        <f t="shared" si="94"/>
        <v>38</v>
      </c>
      <c r="D1079" s="203">
        <f>fips_xref!A22</f>
        <v>38023</v>
      </c>
      <c r="E1079" s="32" t="str">
        <f>SCC_xref!$A$25</f>
        <v>2310002230</v>
      </c>
      <c r="F1079" s="32" t="str">
        <f>VLOOKUP(E1079,SCC_xref!$A$6:$B$39,2,FALSE)</f>
        <v xml:space="preserve">Condensate tank </v>
      </c>
      <c r="G1079" s="36">
        <v>0</v>
      </c>
      <c r="H1079" s="64">
        <v>465.44338702297483</v>
      </c>
      <c r="I1079" s="36">
        <v>0</v>
      </c>
      <c r="J1079" s="36">
        <v>0</v>
      </c>
      <c r="K1079" s="36">
        <v>0</v>
      </c>
      <c r="M1079" s="175"/>
      <c r="N1079" s="176"/>
    </row>
    <row r="1080" spans="1:14" s="32" customFormat="1" x14ac:dyDescent="0.2">
      <c r="A1080" s="32" t="s">
        <v>15133</v>
      </c>
      <c r="B1080" s="33" t="str">
        <f>VLOOKUP(D1080,fips_xref!$A$5:$C$286,2,FALSE)</f>
        <v>DUNN, ND</v>
      </c>
      <c r="C1080" s="34" t="str">
        <f t="shared" si="94"/>
        <v>38</v>
      </c>
      <c r="D1080" s="203">
        <f>fips_xref!A23</f>
        <v>38025</v>
      </c>
      <c r="E1080" s="32" t="str">
        <f>SCC_xref!$A$25</f>
        <v>2310002230</v>
      </c>
      <c r="F1080" s="32" t="str">
        <f>VLOOKUP(E1080,SCC_xref!$A$6:$B$39,2,FALSE)</f>
        <v xml:space="preserve">Condensate tank </v>
      </c>
      <c r="G1080" s="36">
        <v>0</v>
      </c>
      <c r="H1080" s="64">
        <v>1383.0945568880984</v>
      </c>
      <c r="I1080" s="36">
        <v>0</v>
      </c>
      <c r="J1080" s="36">
        <v>0</v>
      </c>
      <c r="K1080" s="36">
        <v>0</v>
      </c>
      <c r="M1080" s="175"/>
      <c r="N1080" s="176"/>
    </row>
    <row r="1081" spans="1:14" s="32" customFormat="1" x14ac:dyDescent="0.2">
      <c r="A1081" s="32" t="s">
        <v>15133</v>
      </c>
      <c r="B1081" s="33" t="str">
        <f>VLOOKUP(D1081,fips_xref!$A$5:$C$286,2,FALSE)</f>
        <v>GOLDEN VALLEY, ND</v>
      </c>
      <c r="C1081" s="34" t="str">
        <f t="shared" si="94"/>
        <v>38</v>
      </c>
      <c r="D1081" s="203">
        <f>fips_xref!A24</f>
        <v>38033</v>
      </c>
      <c r="E1081" s="32" t="str">
        <f>SCC_xref!$A$25</f>
        <v>2310002230</v>
      </c>
      <c r="F1081" s="32" t="str">
        <f>VLOOKUP(E1081,SCC_xref!$A$6:$B$39,2,FALSE)</f>
        <v xml:space="preserve">Condensate tank </v>
      </c>
      <c r="G1081" s="36">
        <v>0</v>
      </c>
      <c r="H1081" s="64">
        <v>0</v>
      </c>
      <c r="I1081" s="36">
        <v>0</v>
      </c>
      <c r="J1081" s="36">
        <v>0</v>
      </c>
      <c r="K1081" s="36">
        <v>0</v>
      </c>
      <c r="M1081" s="175"/>
      <c r="N1081" s="176"/>
    </row>
    <row r="1082" spans="1:14" s="32" customFormat="1" x14ac:dyDescent="0.2">
      <c r="A1082" s="32" t="s">
        <v>15133</v>
      </c>
      <c r="B1082" s="33" t="str">
        <f>VLOOKUP(D1082,fips_xref!$A$5:$C$286,2,FALSE)</f>
        <v>MC HENRY, ND</v>
      </c>
      <c r="C1082" s="34" t="str">
        <f t="shared" ref="C1082:C1177" si="95">LEFT(D1082,2)</f>
        <v>38</v>
      </c>
      <c r="D1082" s="203">
        <f>fips_xref!A25</f>
        <v>38049</v>
      </c>
      <c r="E1082" s="32" t="str">
        <f>SCC_xref!$A$25</f>
        <v>2310002230</v>
      </c>
      <c r="F1082" s="32" t="str">
        <f>VLOOKUP(E1082,SCC_xref!$A$6:$B$39,2,FALSE)</f>
        <v xml:space="preserve">Condensate tank </v>
      </c>
      <c r="G1082" s="36">
        <v>0</v>
      </c>
      <c r="H1082" s="64">
        <v>0</v>
      </c>
      <c r="I1082" s="36">
        <v>0</v>
      </c>
      <c r="J1082" s="36">
        <v>0</v>
      </c>
      <c r="K1082" s="36">
        <v>0</v>
      </c>
      <c r="M1082" s="175"/>
      <c r="N1082" s="176"/>
    </row>
    <row r="1083" spans="1:14" s="32" customFormat="1" x14ac:dyDescent="0.2">
      <c r="A1083" s="32" t="s">
        <v>15133</v>
      </c>
      <c r="B1083" s="33" t="str">
        <f>VLOOKUP(D1083,fips_xref!$A$5:$C$286,2,FALSE)</f>
        <v>MCKENZIE, ND</v>
      </c>
      <c r="C1083" s="34" t="str">
        <f t="shared" si="95"/>
        <v>38</v>
      </c>
      <c r="D1083" s="203">
        <f>fips_xref!A26</f>
        <v>38053</v>
      </c>
      <c r="E1083" s="32" t="str">
        <f>SCC_xref!$A$25</f>
        <v>2310002230</v>
      </c>
      <c r="F1083" s="32" t="str">
        <f>VLOOKUP(E1083,SCC_xref!$A$6:$B$39,2,FALSE)</f>
        <v xml:space="preserve">Condensate tank </v>
      </c>
      <c r="G1083" s="36">
        <v>0</v>
      </c>
      <c r="H1083" s="64">
        <v>7098.4044822244532</v>
      </c>
      <c r="I1083" s="36">
        <v>0</v>
      </c>
      <c r="J1083" s="36">
        <v>0</v>
      </c>
      <c r="K1083" s="36">
        <v>0</v>
      </c>
      <c r="M1083" s="175"/>
      <c r="N1083" s="176"/>
    </row>
    <row r="1084" spans="1:14" s="32" customFormat="1" x14ac:dyDescent="0.2">
      <c r="A1084" s="32" t="s">
        <v>15133</v>
      </c>
      <c r="B1084" s="33" t="str">
        <f>VLOOKUP(D1084,fips_xref!$A$5:$C$286,2,FALSE)</f>
        <v>MCLEAN, ND</v>
      </c>
      <c r="C1084" s="34" t="str">
        <f t="shared" si="95"/>
        <v>38</v>
      </c>
      <c r="D1084" s="203">
        <f>fips_xref!A27</f>
        <v>38055</v>
      </c>
      <c r="E1084" s="32" t="str">
        <f>SCC_xref!$A$25</f>
        <v>2310002230</v>
      </c>
      <c r="F1084" s="32" t="str">
        <f>VLOOKUP(E1084,SCC_xref!$A$6:$B$39,2,FALSE)</f>
        <v xml:space="preserve">Condensate tank </v>
      </c>
      <c r="G1084" s="36">
        <v>0</v>
      </c>
      <c r="H1084" s="64">
        <v>0</v>
      </c>
      <c r="I1084" s="36">
        <v>0</v>
      </c>
      <c r="J1084" s="36">
        <v>0</v>
      </c>
      <c r="K1084" s="36">
        <v>0</v>
      </c>
      <c r="M1084" s="175"/>
      <c r="N1084" s="176"/>
    </row>
    <row r="1085" spans="1:14" s="32" customFormat="1" x14ac:dyDescent="0.2">
      <c r="A1085" s="32" t="s">
        <v>15133</v>
      </c>
      <c r="B1085" s="33" t="str">
        <f>VLOOKUP(D1085,fips_xref!$A$5:$C$286,2,FALSE)</f>
        <v>MERCER, ND</v>
      </c>
      <c r="C1085" s="34" t="str">
        <f t="shared" si="95"/>
        <v>38</v>
      </c>
      <c r="D1085" s="203">
        <f>fips_xref!A28</f>
        <v>38057</v>
      </c>
      <c r="E1085" s="32" t="str">
        <f>SCC_xref!$A$25</f>
        <v>2310002230</v>
      </c>
      <c r="F1085" s="32" t="str">
        <f>VLOOKUP(E1085,SCC_xref!$A$6:$B$39,2,FALSE)</f>
        <v xml:space="preserve">Condensate tank </v>
      </c>
      <c r="G1085" s="36">
        <v>0</v>
      </c>
      <c r="H1085" s="64">
        <v>0</v>
      </c>
      <c r="I1085" s="36">
        <v>0</v>
      </c>
      <c r="J1085" s="36">
        <v>0</v>
      </c>
      <c r="K1085" s="36">
        <v>0</v>
      </c>
      <c r="M1085" s="175"/>
      <c r="N1085" s="176"/>
    </row>
    <row r="1086" spans="1:14" s="32" customFormat="1" x14ac:dyDescent="0.2">
      <c r="A1086" s="32" t="s">
        <v>15133</v>
      </c>
      <c r="B1086" s="33" t="str">
        <f>VLOOKUP(D1086,fips_xref!$A$5:$C$286,2,FALSE)</f>
        <v>MOUNTRAIL, ND</v>
      </c>
      <c r="C1086" s="34" t="str">
        <f t="shared" si="95"/>
        <v>38</v>
      </c>
      <c r="D1086" s="203">
        <f>fips_xref!A29</f>
        <v>38061</v>
      </c>
      <c r="E1086" s="32" t="str">
        <f>SCC_xref!$A$25</f>
        <v>2310002230</v>
      </c>
      <c r="F1086" s="32" t="str">
        <f>VLOOKUP(E1086,SCC_xref!$A$6:$B$39,2,FALSE)</f>
        <v xml:space="preserve">Condensate tank </v>
      </c>
      <c r="G1086" s="36">
        <v>0</v>
      </c>
      <c r="H1086" s="64">
        <v>1661.3682447884244</v>
      </c>
      <c r="I1086" s="36">
        <v>0</v>
      </c>
      <c r="J1086" s="36">
        <v>0</v>
      </c>
      <c r="K1086" s="36">
        <v>0</v>
      </c>
      <c r="M1086" s="175"/>
      <c r="N1086" s="176"/>
    </row>
    <row r="1087" spans="1:14" s="32" customFormat="1" x14ac:dyDescent="0.2">
      <c r="A1087" s="32" t="s">
        <v>15133</v>
      </c>
      <c r="B1087" s="33" t="str">
        <f>VLOOKUP(D1087,fips_xref!$A$5:$C$286,2,FALSE)</f>
        <v>RENVILLE, ND</v>
      </c>
      <c r="C1087" s="34" t="str">
        <f t="shared" si="95"/>
        <v>38</v>
      </c>
      <c r="D1087" s="203">
        <f>fips_xref!A30</f>
        <v>38075</v>
      </c>
      <c r="E1087" s="32" t="str">
        <f>SCC_xref!$A$25</f>
        <v>2310002230</v>
      </c>
      <c r="F1087" s="32" t="str">
        <f>VLOOKUP(E1087,SCC_xref!$A$6:$B$39,2,FALSE)</f>
        <v xml:space="preserve">Condensate tank </v>
      </c>
      <c r="G1087" s="36">
        <v>0</v>
      </c>
      <c r="H1087" s="64">
        <v>214.72974782824119</v>
      </c>
      <c r="I1087" s="36">
        <v>0</v>
      </c>
      <c r="J1087" s="36">
        <v>0</v>
      </c>
      <c r="K1087" s="36">
        <v>0</v>
      </c>
      <c r="M1087" s="175"/>
      <c r="N1087" s="176"/>
    </row>
    <row r="1088" spans="1:14" s="32" customFormat="1" x14ac:dyDescent="0.2">
      <c r="A1088" s="32" t="s">
        <v>15133</v>
      </c>
      <c r="B1088" s="33" t="str">
        <f>VLOOKUP(D1088,fips_xref!$A$5:$C$286,2,FALSE)</f>
        <v>SLOPE, ND</v>
      </c>
      <c r="C1088" s="34" t="str">
        <f t="shared" si="95"/>
        <v>38</v>
      </c>
      <c r="D1088" s="203">
        <f>fips_xref!A31</f>
        <v>38087</v>
      </c>
      <c r="E1088" s="32" t="str">
        <f>SCC_xref!$A$25</f>
        <v>2310002230</v>
      </c>
      <c r="F1088" s="32" t="str">
        <f>VLOOKUP(E1088,SCC_xref!$A$6:$B$39,2,FALSE)</f>
        <v xml:space="preserve">Condensate tank </v>
      </c>
      <c r="G1088" s="36">
        <v>0</v>
      </c>
      <c r="H1088" s="64">
        <v>974.16654771704532</v>
      </c>
      <c r="I1088" s="36">
        <v>0</v>
      </c>
      <c r="J1088" s="36">
        <v>0</v>
      </c>
      <c r="K1088" s="36">
        <v>0</v>
      </c>
      <c r="M1088" s="175"/>
      <c r="N1088" s="176"/>
    </row>
    <row r="1089" spans="1:14" s="32" customFormat="1" x14ac:dyDescent="0.2">
      <c r="A1089" s="32" t="s">
        <v>15133</v>
      </c>
      <c r="B1089" s="33" t="str">
        <f>VLOOKUP(D1089,fips_xref!$A$5:$C$286,2,FALSE)</f>
        <v>STARK, ND</v>
      </c>
      <c r="C1089" s="34" t="str">
        <f t="shared" si="95"/>
        <v>38</v>
      </c>
      <c r="D1089" s="203">
        <f>fips_xref!A32</f>
        <v>38089</v>
      </c>
      <c r="E1089" s="32" t="str">
        <f>SCC_xref!$A$25</f>
        <v>2310002230</v>
      </c>
      <c r="F1089" s="32" t="str">
        <f>VLOOKUP(E1089,SCC_xref!$A$6:$B$39,2,FALSE)</f>
        <v xml:space="preserve">Condensate tank </v>
      </c>
      <c r="G1089" s="36">
        <v>0</v>
      </c>
      <c r="H1089" s="64">
        <v>0</v>
      </c>
      <c r="I1089" s="36">
        <v>0</v>
      </c>
      <c r="J1089" s="36">
        <v>0</v>
      </c>
      <c r="K1089" s="36">
        <v>0</v>
      </c>
      <c r="M1089" s="175"/>
      <c r="N1089" s="176"/>
    </row>
    <row r="1090" spans="1:14" s="32" customFormat="1" x14ac:dyDescent="0.2">
      <c r="A1090" s="32" t="s">
        <v>15133</v>
      </c>
      <c r="B1090" s="33" t="str">
        <f>VLOOKUP(D1090,fips_xref!$A$5:$C$286,2,FALSE)</f>
        <v>WARD, ND</v>
      </c>
      <c r="C1090" s="34" t="str">
        <f t="shared" si="95"/>
        <v>38</v>
      </c>
      <c r="D1090" s="203">
        <f>fips_xref!A33</f>
        <v>38101</v>
      </c>
      <c r="E1090" s="32" t="str">
        <f>SCC_xref!$A$25</f>
        <v>2310002230</v>
      </c>
      <c r="F1090" s="32" t="str">
        <f>VLOOKUP(E1090,SCC_xref!$A$6:$B$39,2,FALSE)</f>
        <v xml:space="preserve">Condensate tank </v>
      </c>
      <c r="G1090" s="36">
        <v>0</v>
      </c>
      <c r="H1090" s="64">
        <v>0</v>
      </c>
      <c r="I1090" s="36">
        <v>0</v>
      </c>
      <c r="J1090" s="36">
        <v>0</v>
      </c>
      <c r="K1090" s="36">
        <v>0</v>
      </c>
      <c r="M1090" s="175"/>
      <c r="N1090" s="176"/>
    </row>
    <row r="1091" spans="1:14" s="32" customFormat="1" x14ac:dyDescent="0.2">
      <c r="A1091" s="32" t="s">
        <v>15133</v>
      </c>
      <c r="B1091" s="33" t="str">
        <f>VLOOKUP(D1091,fips_xref!$A$5:$C$286,2,FALSE)</f>
        <v>WILLIAMS, ND</v>
      </c>
      <c r="C1091" s="34" t="str">
        <f t="shared" si="95"/>
        <v>38</v>
      </c>
      <c r="D1091" s="203">
        <f>fips_xref!A34</f>
        <v>38105</v>
      </c>
      <c r="E1091" s="32" t="str">
        <f>SCC_xref!$A$25</f>
        <v>2310002230</v>
      </c>
      <c r="F1091" s="32" t="str">
        <f>VLOOKUP(E1091,SCC_xref!$A$6:$B$39,2,FALSE)</f>
        <v xml:space="preserve">Condensate tank </v>
      </c>
      <c r="G1091" s="36">
        <v>0</v>
      </c>
      <c r="H1091" s="64">
        <v>4411.263873417879</v>
      </c>
      <c r="I1091" s="36">
        <v>0</v>
      </c>
      <c r="J1091" s="36">
        <v>0</v>
      </c>
      <c r="K1091" s="36">
        <v>0</v>
      </c>
      <c r="M1091" s="175"/>
      <c r="N1091" s="176"/>
    </row>
    <row r="1092" spans="1:14" s="32" customFormat="1" x14ac:dyDescent="0.2">
      <c r="A1092" s="32" t="s">
        <v>15133</v>
      </c>
      <c r="B1092" s="33" t="str">
        <f>VLOOKUP(D1092,fips_xref!$A$5:$C$286,2,FALSE)</f>
        <v>HARDING, SD</v>
      </c>
      <c r="C1092" s="34" t="str">
        <f t="shared" ref="C1092:C1155" si="96">LEFT(D1092,2)</f>
        <v>46</v>
      </c>
      <c r="D1092" s="203">
        <f>fips_xref!A35</f>
        <v>46063</v>
      </c>
      <c r="E1092" s="32" t="str">
        <f>SCC_xref!$A$25</f>
        <v>2310002230</v>
      </c>
      <c r="F1092" s="32" t="str">
        <f>VLOOKUP(E1092,SCC_xref!$A$6:$B$39,2,FALSE)</f>
        <v xml:space="preserve">Condensate tank </v>
      </c>
      <c r="G1092" s="36">
        <v>0</v>
      </c>
      <c r="H1092" s="64">
        <v>79.64182515704033</v>
      </c>
      <c r="I1092" s="36">
        <v>0</v>
      </c>
      <c r="J1092" s="36">
        <v>0</v>
      </c>
      <c r="K1092" s="36">
        <v>0</v>
      </c>
      <c r="M1092" s="175"/>
      <c r="N1092" s="176"/>
    </row>
    <row r="1093" spans="1:14" s="32" customFormat="1" x14ac:dyDescent="0.2">
      <c r="A1093" s="32" t="s">
        <v>15133</v>
      </c>
      <c r="B1093" s="33" t="str">
        <f>VLOOKUP(D1093,fips_xref!$A$5:$C$286,2,FALSE)</f>
        <v>BUTTE, SD</v>
      </c>
      <c r="C1093" s="34" t="str">
        <f t="shared" si="96"/>
        <v>46</v>
      </c>
      <c r="D1093" s="203">
        <f>fips_xref!A36</f>
        <v>46019</v>
      </c>
      <c r="E1093" s="32" t="str">
        <f>SCC_xref!$A$25</f>
        <v>2310002230</v>
      </c>
      <c r="F1093" s="32" t="str">
        <f>VLOOKUP(E1093,SCC_xref!$A$6:$B$39,2,FALSE)</f>
        <v xml:space="preserve">Condensate tank </v>
      </c>
      <c r="G1093" s="36">
        <v>0</v>
      </c>
      <c r="H1093" s="64">
        <v>0</v>
      </c>
      <c r="I1093" s="36">
        <v>0</v>
      </c>
      <c r="J1093" s="36">
        <v>0</v>
      </c>
      <c r="K1093" s="36">
        <v>0</v>
      </c>
      <c r="M1093" s="175"/>
      <c r="N1093" s="176"/>
    </row>
    <row r="1094" spans="1:14" x14ac:dyDescent="0.2">
      <c r="A1094" s="221" t="str">
        <f>A1062</f>
        <v>Condensate Tanks</v>
      </c>
      <c r="B1094" s="221" t="str">
        <f>VLOOKUP(D1094,fips_xref!$A$5:$C$286,2,FALSE)</f>
        <v>CARTER, MT_Tribal</v>
      </c>
      <c r="C1094" s="222" t="str">
        <f t="shared" si="96"/>
        <v>30</v>
      </c>
      <c r="D1094" s="223" t="str">
        <f>D1062&amp;"01"</f>
        <v>3001101</v>
      </c>
      <c r="E1094" s="221" t="str">
        <f>E1062</f>
        <v>2310002230</v>
      </c>
      <c r="F1094" s="221" t="str">
        <f>VLOOKUP(E1094,SCC_xref!$A$6:$B$39,2,FALSE)</f>
        <v xml:space="preserve">Condensate tank </v>
      </c>
      <c r="G1094" s="224">
        <v>0</v>
      </c>
      <c r="H1094" s="224">
        <v>0</v>
      </c>
      <c r="I1094" s="224">
        <v>0</v>
      </c>
      <c r="J1094" s="224">
        <v>0</v>
      </c>
      <c r="K1094" s="224">
        <v>0</v>
      </c>
      <c r="M1094" s="175"/>
    </row>
    <row r="1095" spans="1:14" x14ac:dyDescent="0.2">
      <c r="A1095" s="221" t="str">
        <f t="shared" ref="A1095:A1125" si="97">A1063</f>
        <v>Condensate Tanks</v>
      </c>
      <c r="B1095" s="221" t="str">
        <f>VLOOKUP(D1095,fips_xref!$A$5:$C$286,2,FALSE)</f>
        <v>CUSTER, MT_Tribal</v>
      </c>
      <c r="C1095" s="222" t="str">
        <f t="shared" si="96"/>
        <v>30</v>
      </c>
      <c r="D1095" s="223" t="str">
        <f t="shared" ref="D1095:D1125" si="98">D1063&amp;"01"</f>
        <v>3001701</v>
      </c>
      <c r="E1095" s="221" t="str">
        <f t="shared" ref="E1095:E1125" si="99">E1063</f>
        <v>2310002230</v>
      </c>
      <c r="F1095" s="221" t="str">
        <f>VLOOKUP(E1095,SCC_xref!$A$6:$B$39,2,FALSE)</f>
        <v xml:space="preserve">Condensate tank </v>
      </c>
      <c r="G1095" s="224">
        <v>0</v>
      </c>
      <c r="H1095" s="224">
        <v>0</v>
      </c>
      <c r="I1095" s="224">
        <v>0</v>
      </c>
      <c r="J1095" s="224">
        <v>0</v>
      </c>
      <c r="K1095" s="224">
        <v>0</v>
      </c>
      <c r="M1095" s="175"/>
    </row>
    <row r="1096" spans="1:14" x14ac:dyDescent="0.2">
      <c r="A1096" s="221" t="str">
        <f t="shared" si="97"/>
        <v>Condensate Tanks</v>
      </c>
      <c r="B1096" s="221" t="str">
        <f>VLOOKUP(D1096,fips_xref!$A$5:$C$286,2,FALSE)</f>
        <v>DANIELS, MT_Tribal</v>
      </c>
      <c r="C1096" s="222" t="str">
        <f t="shared" si="96"/>
        <v>30</v>
      </c>
      <c r="D1096" s="223" t="str">
        <f t="shared" si="98"/>
        <v>3001901</v>
      </c>
      <c r="E1096" s="221" t="str">
        <f t="shared" si="99"/>
        <v>2310002230</v>
      </c>
      <c r="F1096" s="221" t="str">
        <f>VLOOKUP(E1096,SCC_xref!$A$6:$B$39,2,FALSE)</f>
        <v xml:space="preserve">Condensate tank </v>
      </c>
      <c r="G1096" s="224">
        <v>0</v>
      </c>
      <c r="H1096" s="224">
        <v>0</v>
      </c>
      <c r="I1096" s="224">
        <v>0</v>
      </c>
      <c r="J1096" s="224">
        <v>0</v>
      </c>
      <c r="K1096" s="224">
        <v>0</v>
      </c>
      <c r="M1096" s="175"/>
    </row>
    <row r="1097" spans="1:14" x14ac:dyDescent="0.2">
      <c r="A1097" s="221" t="str">
        <f t="shared" si="97"/>
        <v>Condensate Tanks</v>
      </c>
      <c r="B1097" s="221" t="str">
        <f>VLOOKUP(D1097,fips_xref!$A$5:$C$286,2,FALSE)</f>
        <v>DAWSON, MT_Tribal</v>
      </c>
      <c r="C1097" s="222" t="str">
        <f t="shared" si="96"/>
        <v>30</v>
      </c>
      <c r="D1097" s="223" t="str">
        <f t="shared" si="98"/>
        <v>3002101</v>
      </c>
      <c r="E1097" s="221" t="str">
        <f t="shared" si="99"/>
        <v>2310002230</v>
      </c>
      <c r="F1097" s="221" t="str">
        <f>VLOOKUP(E1097,SCC_xref!$A$6:$B$39,2,FALSE)</f>
        <v xml:space="preserve">Condensate tank </v>
      </c>
      <c r="G1097" s="224">
        <v>0</v>
      </c>
      <c r="H1097" s="224">
        <v>0</v>
      </c>
      <c r="I1097" s="224">
        <v>0</v>
      </c>
      <c r="J1097" s="224">
        <v>0</v>
      </c>
      <c r="K1097" s="224">
        <v>0</v>
      </c>
      <c r="M1097" s="175"/>
    </row>
    <row r="1098" spans="1:14" x14ac:dyDescent="0.2">
      <c r="A1098" s="221" t="str">
        <f t="shared" si="97"/>
        <v>Condensate Tanks</v>
      </c>
      <c r="B1098" s="221" t="str">
        <f>VLOOKUP(D1098,fips_xref!$A$5:$C$286,2,FALSE)</f>
        <v>FALLON, MT_Tribal</v>
      </c>
      <c r="C1098" s="222" t="str">
        <f t="shared" si="96"/>
        <v>30</v>
      </c>
      <c r="D1098" s="223" t="str">
        <f t="shared" si="98"/>
        <v>3002501</v>
      </c>
      <c r="E1098" s="221" t="str">
        <f t="shared" si="99"/>
        <v>2310002230</v>
      </c>
      <c r="F1098" s="221" t="str">
        <f>VLOOKUP(E1098,SCC_xref!$A$6:$B$39,2,FALSE)</f>
        <v xml:space="preserve">Condensate tank </v>
      </c>
      <c r="G1098" s="224">
        <v>0</v>
      </c>
      <c r="H1098" s="224">
        <v>0</v>
      </c>
      <c r="I1098" s="224">
        <v>0</v>
      </c>
      <c r="J1098" s="224">
        <v>0</v>
      </c>
      <c r="K1098" s="224">
        <v>0</v>
      </c>
      <c r="M1098" s="175"/>
    </row>
    <row r="1099" spans="1:14" x14ac:dyDescent="0.2">
      <c r="A1099" s="221" t="str">
        <f t="shared" si="97"/>
        <v>Condensate Tanks</v>
      </c>
      <c r="B1099" s="221" t="str">
        <f>VLOOKUP(D1099,fips_xref!$A$5:$C$286,2,FALSE)</f>
        <v>GARFIELD, MT_Tribal</v>
      </c>
      <c r="C1099" s="222" t="str">
        <f t="shared" si="96"/>
        <v>30</v>
      </c>
      <c r="D1099" s="223" t="str">
        <f t="shared" si="98"/>
        <v>3003301</v>
      </c>
      <c r="E1099" s="221" t="str">
        <f t="shared" si="99"/>
        <v>2310002230</v>
      </c>
      <c r="F1099" s="221" t="str">
        <f>VLOOKUP(E1099,SCC_xref!$A$6:$B$39,2,FALSE)</f>
        <v xml:space="preserve">Condensate tank </v>
      </c>
      <c r="G1099" s="224">
        <v>0</v>
      </c>
      <c r="H1099" s="224">
        <v>0</v>
      </c>
      <c r="I1099" s="224">
        <v>0</v>
      </c>
      <c r="J1099" s="224">
        <v>0</v>
      </c>
      <c r="K1099" s="224">
        <v>0</v>
      </c>
      <c r="M1099" s="175"/>
    </row>
    <row r="1100" spans="1:14" x14ac:dyDescent="0.2">
      <c r="A1100" s="221" t="str">
        <f t="shared" si="97"/>
        <v>Condensate Tanks</v>
      </c>
      <c r="B1100" s="221" t="str">
        <f>VLOOKUP(D1100,fips_xref!$A$5:$C$286,2,FALSE)</f>
        <v>MCCONE, MT_Tribal</v>
      </c>
      <c r="C1100" s="222" t="str">
        <f t="shared" si="96"/>
        <v>30</v>
      </c>
      <c r="D1100" s="223" t="str">
        <f t="shared" si="98"/>
        <v>3005501</v>
      </c>
      <c r="E1100" s="221" t="str">
        <f t="shared" si="99"/>
        <v>2310002230</v>
      </c>
      <c r="F1100" s="221" t="str">
        <f>VLOOKUP(E1100,SCC_xref!$A$6:$B$39,2,FALSE)</f>
        <v xml:space="preserve">Condensate tank </v>
      </c>
      <c r="G1100" s="224">
        <v>0</v>
      </c>
      <c r="H1100" s="224">
        <v>0</v>
      </c>
      <c r="I1100" s="224">
        <v>0</v>
      </c>
      <c r="J1100" s="224">
        <v>0</v>
      </c>
      <c r="K1100" s="224">
        <v>0</v>
      </c>
      <c r="M1100" s="175"/>
    </row>
    <row r="1101" spans="1:14" x14ac:dyDescent="0.2">
      <c r="A1101" s="221" t="str">
        <f t="shared" si="97"/>
        <v>Condensate Tanks</v>
      </c>
      <c r="B1101" s="221" t="str">
        <f>VLOOKUP(D1101,fips_xref!$A$5:$C$286,2,FALSE)</f>
        <v>PRAIRIE, MT_Tribal</v>
      </c>
      <c r="C1101" s="222" t="str">
        <f t="shared" si="96"/>
        <v>30</v>
      </c>
      <c r="D1101" s="223" t="str">
        <f t="shared" si="98"/>
        <v>3007901</v>
      </c>
      <c r="E1101" s="221" t="str">
        <f t="shared" si="99"/>
        <v>2310002230</v>
      </c>
      <c r="F1101" s="221" t="str">
        <f>VLOOKUP(E1101,SCC_xref!$A$6:$B$39,2,FALSE)</f>
        <v xml:space="preserve">Condensate tank </v>
      </c>
      <c r="G1101" s="224">
        <v>0</v>
      </c>
      <c r="H1101" s="224">
        <v>0</v>
      </c>
      <c r="I1101" s="224">
        <v>0</v>
      </c>
      <c r="J1101" s="224">
        <v>0</v>
      </c>
      <c r="K1101" s="224">
        <v>0</v>
      </c>
      <c r="M1101" s="175"/>
    </row>
    <row r="1102" spans="1:14" x14ac:dyDescent="0.2">
      <c r="A1102" s="221" t="str">
        <f t="shared" si="97"/>
        <v>Condensate Tanks</v>
      </c>
      <c r="B1102" s="221" t="str">
        <f>VLOOKUP(D1102,fips_xref!$A$5:$C$286,2,FALSE)</f>
        <v>RICHLAND, MT_Tribal</v>
      </c>
      <c r="C1102" s="222" t="str">
        <f t="shared" si="96"/>
        <v>30</v>
      </c>
      <c r="D1102" s="223" t="str">
        <f t="shared" si="98"/>
        <v>3008301</v>
      </c>
      <c r="E1102" s="221" t="str">
        <f t="shared" si="99"/>
        <v>2310002230</v>
      </c>
      <c r="F1102" s="221" t="str">
        <f>VLOOKUP(E1102,SCC_xref!$A$6:$B$39,2,FALSE)</f>
        <v xml:space="preserve">Condensate tank </v>
      </c>
      <c r="G1102" s="224">
        <v>0</v>
      </c>
      <c r="H1102" s="224">
        <v>0</v>
      </c>
      <c r="I1102" s="224">
        <v>0</v>
      </c>
      <c r="J1102" s="224">
        <v>0</v>
      </c>
      <c r="K1102" s="224">
        <v>0</v>
      </c>
      <c r="M1102" s="175"/>
    </row>
    <row r="1103" spans="1:14" x14ac:dyDescent="0.2">
      <c r="A1103" s="221" t="str">
        <f t="shared" si="97"/>
        <v>Condensate Tanks</v>
      </c>
      <c r="B1103" s="221" t="str">
        <f>VLOOKUP(D1103,fips_xref!$A$5:$C$286,2,FALSE)</f>
        <v>ROOSEVELT, MT_Tribal</v>
      </c>
      <c r="C1103" s="222" t="str">
        <f t="shared" si="96"/>
        <v>30</v>
      </c>
      <c r="D1103" s="223" t="str">
        <f t="shared" si="98"/>
        <v>3008501</v>
      </c>
      <c r="E1103" s="221" t="str">
        <f t="shared" si="99"/>
        <v>2310002230</v>
      </c>
      <c r="F1103" s="221" t="str">
        <f>VLOOKUP(E1103,SCC_xref!$A$6:$B$39,2,FALSE)</f>
        <v xml:space="preserve">Condensate tank </v>
      </c>
      <c r="G1103" s="224">
        <v>0</v>
      </c>
      <c r="H1103" s="224">
        <v>0</v>
      </c>
      <c r="I1103" s="224">
        <v>0</v>
      </c>
      <c r="J1103" s="224">
        <v>0</v>
      </c>
      <c r="K1103" s="224">
        <v>0</v>
      </c>
      <c r="M1103" s="175"/>
    </row>
    <row r="1104" spans="1:14" x14ac:dyDescent="0.2">
      <c r="A1104" s="221" t="str">
        <f t="shared" si="97"/>
        <v>Condensate Tanks</v>
      </c>
      <c r="B1104" s="221" t="str">
        <f>VLOOKUP(D1104,fips_xref!$A$5:$C$286,2,FALSE)</f>
        <v>SHERIDAN, MT_Tribal</v>
      </c>
      <c r="C1104" s="222" t="str">
        <f t="shared" si="96"/>
        <v>30</v>
      </c>
      <c r="D1104" s="223" t="str">
        <f t="shared" si="98"/>
        <v>3009101</v>
      </c>
      <c r="E1104" s="221" t="str">
        <f t="shared" si="99"/>
        <v>2310002230</v>
      </c>
      <c r="F1104" s="221" t="str">
        <f>VLOOKUP(E1104,SCC_xref!$A$6:$B$39,2,FALSE)</f>
        <v xml:space="preserve">Condensate tank </v>
      </c>
      <c r="G1104" s="224">
        <v>0</v>
      </c>
      <c r="H1104" s="224">
        <v>0</v>
      </c>
      <c r="I1104" s="224">
        <v>0</v>
      </c>
      <c r="J1104" s="224">
        <v>0</v>
      </c>
      <c r="K1104" s="224">
        <v>0</v>
      </c>
      <c r="M1104" s="175"/>
    </row>
    <row r="1105" spans="1:13" x14ac:dyDescent="0.2">
      <c r="A1105" s="221" t="str">
        <f t="shared" si="97"/>
        <v>Condensate Tanks</v>
      </c>
      <c r="B1105" s="221" t="str">
        <f>VLOOKUP(D1105,fips_xref!$A$5:$C$286,2,FALSE)</f>
        <v>VALLEY, MT_Tribal</v>
      </c>
      <c r="C1105" s="222" t="str">
        <f t="shared" si="96"/>
        <v>30</v>
      </c>
      <c r="D1105" s="223" t="str">
        <f t="shared" si="98"/>
        <v>3010501</v>
      </c>
      <c r="E1105" s="221" t="str">
        <f t="shared" si="99"/>
        <v>2310002230</v>
      </c>
      <c r="F1105" s="221" t="str">
        <f>VLOOKUP(E1105,SCC_xref!$A$6:$B$39,2,FALSE)</f>
        <v xml:space="preserve">Condensate tank </v>
      </c>
      <c r="G1105" s="224">
        <v>0</v>
      </c>
      <c r="H1105" s="224">
        <v>0</v>
      </c>
      <c r="I1105" s="224">
        <v>0</v>
      </c>
      <c r="J1105" s="224">
        <v>0</v>
      </c>
      <c r="K1105" s="224">
        <v>0</v>
      </c>
      <c r="M1105" s="175"/>
    </row>
    <row r="1106" spans="1:13" x14ac:dyDescent="0.2">
      <c r="A1106" s="221" t="str">
        <f t="shared" si="97"/>
        <v>Condensate Tanks</v>
      </c>
      <c r="B1106" s="221" t="str">
        <f>VLOOKUP(D1106,fips_xref!$A$5:$C$286,2,FALSE)</f>
        <v>WIBAUX, MT_Tribal</v>
      </c>
      <c r="C1106" s="222" t="str">
        <f t="shared" si="96"/>
        <v>30</v>
      </c>
      <c r="D1106" s="223" t="str">
        <f t="shared" si="98"/>
        <v>3010901</v>
      </c>
      <c r="E1106" s="221" t="str">
        <f t="shared" si="99"/>
        <v>2310002230</v>
      </c>
      <c r="F1106" s="221" t="str">
        <f>VLOOKUP(E1106,SCC_xref!$A$6:$B$39,2,FALSE)</f>
        <v xml:space="preserve">Condensate tank </v>
      </c>
      <c r="G1106" s="224">
        <v>0</v>
      </c>
      <c r="H1106" s="224">
        <v>0</v>
      </c>
      <c r="I1106" s="224">
        <v>0</v>
      </c>
      <c r="J1106" s="224">
        <v>0</v>
      </c>
      <c r="K1106" s="224">
        <v>0</v>
      </c>
      <c r="M1106" s="175"/>
    </row>
    <row r="1107" spans="1:13" x14ac:dyDescent="0.2">
      <c r="A1107" s="221" t="str">
        <f t="shared" si="97"/>
        <v>Condensate Tanks</v>
      </c>
      <c r="B1107" s="221" t="str">
        <f>VLOOKUP(D1107,fips_xref!$A$5:$C$286,2,FALSE)</f>
        <v>BILLINGS, ND_Tribal</v>
      </c>
      <c r="C1107" s="222" t="str">
        <f t="shared" si="96"/>
        <v>38</v>
      </c>
      <c r="D1107" s="223" t="str">
        <f t="shared" si="98"/>
        <v>3800701</v>
      </c>
      <c r="E1107" s="221" t="str">
        <f t="shared" si="99"/>
        <v>2310002230</v>
      </c>
      <c r="F1107" s="221" t="str">
        <f>VLOOKUP(E1107,SCC_xref!$A$6:$B$39,2,FALSE)</f>
        <v xml:space="preserve">Condensate tank </v>
      </c>
      <c r="G1107" s="224">
        <v>0</v>
      </c>
      <c r="H1107" s="224">
        <v>0</v>
      </c>
      <c r="I1107" s="224">
        <v>0</v>
      </c>
      <c r="J1107" s="224">
        <v>0</v>
      </c>
      <c r="K1107" s="224">
        <v>0</v>
      </c>
      <c r="M1107" s="175"/>
    </row>
    <row r="1108" spans="1:13" x14ac:dyDescent="0.2">
      <c r="A1108" s="221" t="str">
        <f t="shared" si="97"/>
        <v>Condensate Tanks</v>
      </c>
      <c r="B1108" s="221" t="str">
        <f>VLOOKUP(D1108,fips_xref!$A$5:$C$286,2,FALSE)</f>
        <v>BOTTINEAU, ND_Tribal</v>
      </c>
      <c r="C1108" s="222" t="str">
        <f t="shared" si="96"/>
        <v>38</v>
      </c>
      <c r="D1108" s="223" t="str">
        <f t="shared" si="98"/>
        <v>3800901</v>
      </c>
      <c r="E1108" s="221" t="str">
        <f t="shared" si="99"/>
        <v>2310002230</v>
      </c>
      <c r="F1108" s="221" t="str">
        <f>VLOOKUP(E1108,SCC_xref!$A$6:$B$39,2,FALSE)</f>
        <v xml:space="preserve">Condensate tank </v>
      </c>
      <c r="G1108" s="224">
        <v>0</v>
      </c>
      <c r="H1108" s="224">
        <v>0</v>
      </c>
      <c r="I1108" s="224">
        <v>0</v>
      </c>
      <c r="J1108" s="224">
        <v>0</v>
      </c>
      <c r="K1108" s="224">
        <v>0</v>
      </c>
      <c r="M1108" s="175"/>
    </row>
    <row r="1109" spans="1:13" x14ac:dyDescent="0.2">
      <c r="A1109" s="221" t="str">
        <f t="shared" si="97"/>
        <v>Condensate Tanks</v>
      </c>
      <c r="B1109" s="221" t="str">
        <f>VLOOKUP(D1109,fips_xref!$A$5:$C$286,2,FALSE)</f>
        <v>BOWMAN, ND_Tribal</v>
      </c>
      <c r="C1109" s="222" t="str">
        <f t="shared" si="96"/>
        <v>38</v>
      </c>
      <c r="D1109" s="223" t="str">
        <f t="shared" si="98"/>
        <v>3801101</v>
      </c>
      <c r="E1109" s="221" t="str">
        <f t="shared" si="99"/>
        <v>2310002230</v>
      </c>
      <c r="F1109" s="221" t="str">
        <f>VLOOKUP(E1109,SCC_xref!$A$6:$B$39,2,FALSE)</f>
        <v xml:space="preserve">Condensate tank </v>
      </c>
      <c r="G1109" s="224">
        <v>0</v>
      </c>
      <c r="H1109" s="224">
        <v>0</v>
      </c>
      <c r="I1109" s="224">
        <v>0</v>
      </c>
      <c r="J1109" s="224">
        <v>0</v>
      </c>
      <c r="K1109" s="224">
        <v>0</v>
      </c>
      <c r="M1109" s="175"/>
    </row>
    <row r="1110" spans="1:13" x14ac:dyDescent="0.2">
      <c r="A1110" s="221" t="str">
        <f t="shared" si="97"/>
        <v>Condensate Tanks</v>
      </c>
      <c r="B1110" s="221" t="str">
        <f>VLOOKUP(D1110,fips_xref!$A$5:$C$286,2,FALSE)</f>
        <v>BURKE, ND_Tribal</v>
      </c>
      <c r="C1110" s="222" t="str">
        <f t="shared" si="96"/>
        <v>38</v>
      </c>
      <c r="D1110" s="223" t="str">
        <f t="shared" si="98"/>
        <v>3801301</v>
      </c>
      <c r="E1110" s="221" t="str">
        <f t="shared" si="99"/>
        <v>2310002230</v>
      </c>
      <c r="F1110" s="221" t="str">
        <f>VLOOKUP(E1110,SCC_xref!$A$6:$B$39,2,FALSE)</f>
        <v xml:space="preserve">Condensate tank </v>
      </c>
      <c r="G1110" s="224">
        <v>0</v>
      </c>
      <c r="H1110" s="224">
        <v>0</v>
      </c>
      <c r="I1110" s="224">
        <v>0</v>
      </c>
      <c r="J1110" s="224">
        <v>0</v>
      </c>
      <c r="K1110" s="224">
        <v>0</v>
      </c>
      <c r="M1110" s="175"/>
    </row>
    <row r="1111" spans="1:13" x14ac:dyDescent="0.2">
      <c r="A1111" s="221" t="str">
        <f t="shared" si="97"/>
        <v>Condensate Tanks</v>
      </c>
      <c r="B1111" s="221" t="str">
        <f>VLOOKUP(D1111,fips_xref!$A$5:$C$286,2,FALSE)</f>
        <v>DIVIDE, ND_Tribal</v>
      </c>
      <c r="C1111" s="222" t="str">
        <f t="shared" si="96"/>
        <v>38</v>
      </c>
      <c r="D1111" s="223" t="str">
        <f t="shared" si="98"/>
        <v>3802301</v>
      </c>
      <c r="E1111" s="221" t="str">
        <f t="shared" si="99"/>
        <v>2310002230</v>
      </c>
      <c r="F1111" s="221" t="str">
        <f>VLOOKUP(E1111,SCC_xref!$A$6:$B$39,2,FALSE)</f>
        <v xml:space="preserve">Condensate tank </v>
      </c>
      <c r="G1111" s="224">
        <v>0</v>
      </c>
      <c r="H1111" s="224">
        <v>0</v>
      </c>
      <c r="I1111" s="224">
        <v>0</v>
      </c>
      <c r="J1111" s="224">
        <v>0</v>
      </c>
      <c r="K1111" s="224">
        <v>0</v>
      </c>
      <c r="M1111" s="175"/>
    </row>
    <row r="1112" spans="1:13" x14ac:dyDescent="0.2">
      <c r="A1112" s="221" t="str">
        <f t="shared" si="97"/>
        <v>Condensate Tanks</v>
      </c>
      <c r="B1112" s="221" t="str">
        <f>VLOOKUP(D1112,fips_xref!$A$5:$C$286,2,FALSE)</f>
        <v>DUNN, ND_Tribal</v>
      </c>
      <c r="C1112" s="222" t="str">
        <f t="shared" si="96"/>
        <v>38</v>
      </c>
      <c r="D1112" s="223" t="str">
        <f t="shared" si="98"/>
        <v>3802501</v>
      </c>
      <c r="E1112" s="221" t="str">
        <f t="shared" si="99"/>
        <v>2310002230</v>
      </c>
      <c r="F1112" s="221" t="str">
        <f>VLOOKUP(E1112,SCC_xref!$A$6:$B$39,2,FALSE)</f>
        <v xml:space="preserve">Condensate tank </v>
      </c>
      <c r="G1112" s="224">
        <v>0</v>
      </c>
      <c r="H1112" s="224">
        <v>0</v>
      </c>
      <c r="I1112" s="224">
        <v>0</v>
      </c>
      <c r="J1112" s="224">
        <v>0</v>
      </c>
      <c r="K1112" s="224">
        <v>0</v>
      </c>
      <c r="M1112" s="175"/>
    </row>
    <row r="1113" spans="1:13" x14ac:dyDescent="0.2">
      <c r="A1113" s="221" t="str">
        <f t="shared" si="97"/>
        <v>Condensate Tanks</v>
      </c>
      <c r="B1113" s="221" t="str">
        <f>VLOOKUP(D1113,fips_xref!$A$5:$C$286,2,FALSE)</f>
        <v>GOLDEN VALLEY, ND_Tribal</v>
      </c>
      <c r="C1113" s="222" t="str">
        <f t="shared" si="96"/>
        <v>38</v>
      </c>
      <c r="D1113" s="223" t="str">
        <f t="shared" si="98"/>
        <v>3803301</v>
      </c>
      <c r="E1113" s="221" t="str">
        <f t="shared" si="99"/>
        <v>2310002230</v>
      </c>
      <c r="F1113" s="221" t="str">
        <f>VLOOKUP(E1113,SCC_xref!$A$6:$B$39,2,FALSE)</f>
        <v xml:space="preserve">Condensate tank </v>
      </c>
      <c r="G1113" s="224">
        <v>0</v>
      </c>
      <c r="H1113" s="224">
        <v>0</v>
      </c>
      <c r="I1113" s="224">
        <v>0</v>
      </c>
      <c r="J1113" s="224">
        <v>0</v>
      </c>
      <c r="K1113" s="224">
        <v>0</v>
      </c>
      <c r="M1113" s="175"/>
    </row>
    <row r="1114" spans="1:13" x14ac:dyDescent="0.2">
      <c r="A1114" s="221" t="str">
        <f t="shared" si="97"/>
        <v>Condensate Tanks</v>
      </c>
      <c r="B1114" s="221" t="str">
        <f>VLOOKUP(D1114,fips_xref!$A$5:$C$286,2,FALSE)</f>
        <v>MC HENRY, ND_Tribal</v>
      </c>
      <c r="C1114" s="222" t="str">
        <f t="shared" si="96"/>
        <v>38</v>
      </c>
      <c r="D1114" s="223" t="str">
        <f t="shared" si="98"/>
        <v>3804901</v>
      </c>
      <c r="E1114" s="221" t="str">
        <f t="shared" si="99"/>
        <v>2310002230</v>
      </c>
      <c r="F1114" s="221" t="str">
        <f>VLOOKUP(E1114,SCC_xref!$A$6:$B$39,2,FALSE)</f>
        <v xml:space="preserve">Condensate tank </v>
      </c>
      <c r="G1114" s="224">
        <v>0</v>
      </c>
      <c r="H1114" s="224">
        <v>0</v>
      </c>
      <c r="I1114" s="224">
        <v>0</v>
      </c>
      <c r="J1114" s="224">
        <v>0</v>
      </c>
      <c r="K1114" s="224">
        <v>0</v>
      </c>
      <c r="M1114" s="175"/>
    </row>
    <row r="1115" spans="1:13" x14ac:dyDescent="0.2">
      <c r="A1115" s="221" t="str">
        <f t="shared" si="97"/>
        <v>Condensate Tanks</v>
      </c>
      <c r="B1115" s="221" t="str">
        <f>VLOOKUP(D1115,fips_xref!$A$5:$C$286,2,FALSE)</f>
        <v>MCKENZIE, ND_Tribal</v>
      </c>
      <c r="C1115" s="222" t="str">
        <f t="shared" si="96"/>
        <v>38</v>
      </c>
      <c r="D1115" s="223" t="str">
        <f t="shared" si="98"/>
        <v>3805301</v>
      </c>
      <c r="E1115" s="221" t="str">
        <f t="shared" si="99"/>
        <v>2310002230</v>
      </c>
      <c r="F1115" s="221" t="str">
        <f>VLOOKUP(E1115,SCC_xref!$A$6:$B$39,2,FALSE)</f>
        <v xml:space="preserve">Condensate tank </v>
      </c>
      <c r="G1115" s="224">
        <v>0</v>
      </c>
      <c r="H1115" s="224">
        <v>0</v>
      </c>
      <c r="I1115" s="224">
        <v>0</v>
      </c>
      <c r="J1115" s="224">
        <v>0</v>
      </c>
      <c r="K1115" s="224">
        <v>0</v>
      </c>
      <c r="M1115" s="175"/>
    </row>
    <row r="1116" spans="1:13" x14ac:dyDescent="0.2">
      <c r="A1116" s="221" t="str">
        <f t="shared" si="97"/>
        <v>Condensate Tanks</v>
      </c>
      <c r="B1116" s="221" t="str">
        <f>VLOOKUP(D1116,fips_xref!$A$5:$C$286,2,FALSE)</f>
        <v>MCLEAN, ND_Tribal</v>
      </c>
      <c r="C1116" s="222" t="str">
        <f t="shared" si="96"/>
        <v>38</v>
      </c>
      <c r="D1116" s="223" t="str">
        <f t="shared" si="98"/>
        <v>3805501</v>
      </c>
      <c r="E1116" s="221" t="str">
        <f t="shared" si="99"/>
        <v>2310002230</v>
      </c>
      <c r="F1116" s="221" t="str">
        <f>VLOOKUP(E1116,SCC_xref!$A$6:$B$39,2,FALSE)</f>
        <v xml:space="preserve">Condensate tank </v>
      </c>
      <c r="G1116" s="224">
        <v>0</v>
      </c>
      <c r="H1116" s="224">
        <v>0</v>
      </c>
      <c r="I1116" s="224">
        <v>0</v>
      </c>
      <c r="J1116" s="224">
        <v>0</v>
      </c>
      <c r="K1116" s="224">
        <v>0</v>
      </c>
      <c r="M1116" s="175"/>
    </row>
    <row r="1117" spans="1:13" x14ac:dyDescent="0.2">
      <c r="A1117" s="221" t="str">
        <f t="shared" si="97"/>
        <v>Condensate Tanks</v>
      </c>
      <c r="B1117" s="221" t="str">
        <f>VLOOKUP(D1117,fips_xref!$A$5:$C$286,2,FALSE)</f>
        <v>MERCER, ND_Tribal</v>
      </c>
      <c r="C1117" s="222" t="str">
        <f t="shared" si="96"/>
        <v>38</v>
      </c>
      <c r="D1117" s="223" t="str">
        <f t="shared" si="98"/>
        <v>3805701</v>
      </c>
      <c r="E1117" s="221" t="str">
        <f t="shared" si="99"/>
        <v>2310002230</v>
      </c>
      <c r="F1117" s="221" t="str">
        <f>VLOOKUP(E1117,SCC_xref!$A$6:$B$39,2,FALSE)</f>
        <v xml:space="preserve">Condensate tank </v>
      </c>
      <c r="G1117" s="224">
        <v>0</v>
      </c>
      <c r="H1117" s="224">
        <v>0</v>
      </c>
      <c r="I1117" s="224">
        <v>0</v>
      </c>
      <c r="J1117" s="224">
        <v>0</v>
      </c>
      <c r="K1117" s="224">
        <v>0</v>
      </c>
      <c r="M1117" s="175"/>
    </row>
    <row r="1118" spans="1:13" x14ac:dyDescent="0.2">
      <c r="A1118" s="221" t="str">
        <f t="shared" si="97"/>
        <v>Condensate Tanks</v>
      </c>
      <c r="B1118" s="221" t="str">
        <f>VLOOKUP(D1118,fips_xref!$A$5:$C$286,2,FALSE)</f>
        <v>MOUNTRAIL, ND_Tribal</v>
      </c>
      <c r="C1118" s="222" t="str">
        <f t="shared" si="96"/>
        <v>38</v>
      </c>
      <c r="D1118" s="223" t="str">
        <f t="shared" si="98"/>
        <v>3806101</v>
      </c>
      <c r="E1118" s="221" t="str">
        <f t="shared" si="99"/>
        <v>2310002230</v>
      </c>
      <c r="F1118" s="221" t="str">
        <f>VLOOKUP(E1118,SCC_xref!$A$6:$B$39,2,FALSE)</f>
        <v xml:space="preserve">Condensate tank </v>
      </c>
      <c r="G1118" s="224">
        <v>0</v>
      </c>
      <c r="H1118" s="224">
        <v>0</v>
      </c>
      <c r="I1118" s="224">
        <v>0</v>
      </c>
      <c r="J1118" s="224">
        <v>0</v>
      </c>
      <c r="K1118" s="224">
        <v>0</v>
      </c>
      <c r="M1118" s="175"/>
    </row>
    <row r="1119" spans="1:13" x14ac:dyDescent="0.2">
      <c r="A1119" s="221" t="str">
        <f t="shared" si="97"/>
        <v>Condensate Tanks</v>
      </c>
      <c r="B1119" s="221" t="str">
        <f>VLOOKUP(D1119,fips_xref!$A$5:$C$286,2,FALSE)</f>
        <v>RENVILLE, ND_Tribal</v>
      </c>
      <c r="C1119" s="222" t="str">
        <f t="shared" si="96"/>
        <v>38</v>
      </c>
      <c r="D1119" s="223" t="str">
        <f t="shared" si="98"/>
        <v>3807501</v>
      </c>
      <c r="E1119" s="221" t="str">
        <f t="shared" si="99"/>
        <v>2310002230</v>
      </c>
      <c r="F1119" s="221" t="str">
        <f>VLOOKUP(E1119,SCC_xref!$A$6:$B$39,2,FALSE)</f>
        <v xml:space="preserve">Condensate tank </v>
      </c>
      <c r="G1119" s="224">
        <v>0</v>
      </c>
      <c r="H1119" s="224">
        <v>0</v>
      </c>
      <c r="I1119" s="224">
        <v>0</v>
      </c>
      <c r="J1119" s="224">
        <v>0</v>
      </c>
      <c r="K1119" s="224">
        <v>0</v>
      </c>
      <c r="M1119" s="175"/>
    </row>
    <row r="1120" spans="1:13" x14ac:dyDescent="0.2">
      <c r="A1120" s="221" t="str">
        <f t="shared" si="97"/>
        <v>Condensate Tanks</v>
      </c>
      <c r="B1120" s="221" t="str">
        <f>VLOOKUP(D1120,fips_xref!$A$5:$C$286,2,FALSE)</f>
        <v>SLOPE, ND_Tribal</v>
      </c>
      <c r="C1120" s="222" t="str">
        <f t="shared" si="96"/>
        <v>38</v>
      </c>
      <c r="D1120" s="223" t="str">
        <f t="shared" si="98"/>
        <v>3808701</v>
      </c>
      <c r="E1120" s="221" t="str">
        <f t="shared" si="99"/>
        <v>2310002230</v>
      </c>
      <c r="F1120" s="221" t="str">
        <f>VLOOKUP(E1120,SCC_xref!$A$6:$B$39,2,FALSE)</f>
        <v xml:space="preserve">Condensate tank </v>
      </c>
      <c r="G1120" s="224">
        <v>0</v>
      </c>
      <c r="H1120" s="224">
        <v>0</v>
      </c>
      <c r="I1120" s="224">
        <v>0</v>
      </c>
      <c r="J1120" s="224">
        <v>0</v>
      </c>
      <c r="K1120" s="224">
        <v>0</v>
      </c>
      <c r="M1120" s="175"/>
    </row>
    <row r="1121" spans="1:13" x14ac:dyDescent="0.2">
      <c r="A1121" s="221" t="str">
        <f t="shared" si="97"/>
        <v>Condensate Tanks</v>
      </c>
      <c r="B1121" s="221" t="str">
        <f>VLOOKUP(D1121,fips_xref!$A$5:$C$286,2,FALSE)</f>
        <v>STARK, ND_Tribal</v>
      </c>
      <c r="C1121" s="222" t="str">
        <f t="shared" si="96"/>
        <v>38</v>
      </c>
      <c r="D1121" s="223" t="str">
        <f t="shared" si="98"/>
        <v>3808901</v>
      </c>
      <c r="E1121" s="221" t="str">
        <f t="shared" si="99"/>
        <v>2310002230</v>
      </c>
      <c r="F1121" s="221" t="str">
        <f>VLOOKUP(E1121,SCC_xref!$A$6:$B$39,2,FALSE)</f>
        <v xml:space="preserve">Condensate tank </v>
      </c>
      <c r="G1121" s="224">
        <v>0</v>
      </c>
      <c r="H1121" s="224">
        <v>0</v>
      </c>
      <c r="I1121" s="224">
        <v>0</v>
      </c>
      <c r="J1121" s="224">
        <v>0</v>
      </c>
      <c r="K1121" s="224">
        <v>0</v>
      </c>
      <c r="M1121" s="175"/>
    </row>
    <row r="1122" spans="1:13" x14ac:dyDescent="0.2">
      <c r="A1122" s="221" t="str">
        <f t="shared" si="97"/>
        <v>Condensate Tanks</v>
      </c>
      <c r="B1122" s="221" t="str">
        <f>VLOOKUP(D1122,fips_xref!$A$5:$C$286,2,FALSE)</f>
        <v>WARD, ND_Tribal</v>
      </c>
      <c r="C1122" s="222" t="str">
        <f t="shared" si="96"/>
        <v>38</v>
      </c>
      <c r="D1122" s="223" t="str">
        <f t="shared" si="98"/>
        <v>3810101</v>
      </c>
      <c r="E1122" s="221" t="str">
        <f t="shared" si="99"/>
        <v>2310002230</v>
      </c>
      <c r="F1122" s="221" t="str">
        <f>VLOOKUP(E1122,SCC_xref!$A$6:$B$39,2,FALSE)</f>
        <v xml:space="preserve">Condensate tank </v>
      </c>
      <c r="G1122" s="224">
        <v>0</v>
      </c>
      <c r="H1122" s="224">
        <v>0</v>
      </c>
      <c r="I1122" s="224">
        <v>0</v>
      </c>
      <c r="J1122" s="224">
        <v>0</v>
      </c>
      <c r="K1122" s="224">
        <v>0</v>
      </c>
      <c r="M1122" s="175"/>
    </row>
    <row r="1123" spans="1:13" x14ac:dyDescent="0.2">
      <c r="A1123" s="221" t="str">
        <f t="shared" si="97"/>
        <v>Condensate Tanks</v>
      </c>
      <c r="B1123" s="221" t="str">
        <f>VLOOKUP(D1123,fips_xref!$A$5:$C$286,2,FALSE)</f>
        <v>WILLIAMS, ND_Tribal</v>
      </c>
      <c r="C1123" s="222" t="str">
        <f t="shared" si="96"/>
        <v>38</v>
      </c>
      <c r="D1123" s="223" t="str">
        <f t="shared" si="98"/>
        <v>3810501</v>
      </c>
      <c r="E1123" s="221" t="str">
        <f t="shared" si="99"/>
        <v>2310002230</v>
      </c>
      <c r="F1123" s="221" t="str">
        <f>VLOOKUP(E1123,SCC_xref!$A$6:$B$39,2,FALSE)</f>
        <v xml:space="preserve">Condensate tank </v>
      </c>
      <c r="G1123" s="224">
        <v>0</v>
      </c>
      <c r="H1123" s="224">
        <v>0</v>
      </c>
      <c r="I1123" s="224">
        <v>0</v>
      </c>
      <c r="J1123" s="224">
        <v>0</v>
      </c>
      <c r="K1123" s="224">
        <v>0</v>
      </c>
      <c r="M1123" s="175"/>
    </row>
    <row r="1124" spans="1:13" x14ac:dyDescent="0.2">
      <c r="A1124" s="221" t="str">
        <f t="shared" si="97"/>
        <v>Condensate Tanks</v>
      </c>
      <c r="B1124" s="221" t="str">
        <f>VLOOKUP(D1124,fips_xref!$A$5:$C$286,2,FALSE)</f>
        <v>HARDING, SD_Tribal</v>
      </c>
      <c r="C1124" s="222" t="str">
        <f t="shared" si="96"/>
        <v>46</v>
      </c>
      <c r="D1124" s="223" t="str">
        <f t="shared" si="98"/>
        <v>4606301</v>
      </c>
      <c r="E1124" s="221" t="str">
        <f t="shared" si="99"/>
        <v>2310002230</v>
      </c>
      <c r="F1124" s="221" t="str">
        <f>VLOOKUP(E1124,SCC_xref!$A$6:$B$39,2,FALSE)</f>
        <v xml:space="preserve">Condensate tank </v>
      </c>
      <c r="G1124" s="224">
        <v>0</v>
      </c>
      <c r="H1124" s="224">
        <v>0</v>
      </c>
      <c r="I1124" s="224">
        <v>0</v>
      </c>
      <c r="J1124" s="224">
        <v>0</v>
      </c>
      <c r="K1124" s="224">
        <v>0</v>
      </c>
      <c r="M1124" s="175"/>
    </row>
    <row r="1125" spans="1:13" x14ac:dyDescent="0.2">
      <c r="A1125" s="221" t="str">
        <f t="shared" si="97"/>
        <v>Condensate Tanks</v>
      </c>
      <c r="B1125" s="221" t="str">
        <f>VLOOKUP(D1125,fips_xref!$A$5:$C$286,2,FALSE)</f>
        <v>BUTTE, SD_Tribal</v>
      </c>
      <c r="C1125" s="222" t="str">
        <f t="shared" si="96"/>
        <v>46</v>
      </c>
      <c r="D1125" s="223" t="str">
        <f t="shared" si="98"/>
        <v>4601901</v>
      </c>
      <c r="E1125" s="221" t="str">
        <f t="shared" si="99"/>
        <v>2310002230</v>
      </c>
      <c r="F1125" s="221" t="str">
        <f>VLOOKUP(E1125,SCC_xref!$A$6:$B$39,2,FALSE)</f>
        <v xml:space="preserve">Condensate tank </v>
      </c>
      <c r="G1125" s="224">
        <v>0</v>
      </c>
      <c r="H1125" s="224">
        <v>0</v>
      </c>
      <c r="I1125" s="224">
        <v>0</v>
      </c>
      <c r="J1125" s="224">
        <v>0</v>
      </c>
      <c r="K1125" s="224">
        <v>0</v>
      </c>
      <c r="M1125" s="175"/>
    </row>
    <row r="1126" spans="1:13" x14ac:dyDescent="0.2">
      <c r="A1126" s="226" t="str">
        <f>A1062</f>
        <v>Condensate Tanks</v>
      </c>
      <c r="B1126" s="226" t="str">
        <f>VLOOKUP(D1126,fips_xref!$A$5:$C$286,2,FALSE)</f>
        <v>CARTER, MT_Non-Tribal</v>
      </c>
      <c r="C1126" s="227" t="str">
        <f t="shared" si="96"/>
        <v>30</v>
      </c>
      <c r="D1126" s="228" t="str">
        <f>D1062&amp;"02"</f>
        <v>3001102</v>
      </c>
      <c r="E1126" s="226" t="str">
        <f>E1062</f>
        <v>2310002230</v>
      </c>
      <c r="F1126" s="226" t="str">
        <f>VLOOKUP(E1126,SCC_xref!$A$6:$B$39,2,FALSE)</f>
        <v xml:space="preserve">Condensate tank </v>
      </c>
      <c r="G1126" s="229">
        <v>0</v>
      </c>
      <c r="H1126" s="229">
        <v>0</v>
      </c>
      <c r="I1126" s="229">
        <v>0</v>
      </c>
      <c r="J1126" s="229">
        <v>0</v>
      </c>
      <c r="K1126" s="229">
        <v>0</v>
      </c>
      <c r="M1126" s="175"/>
    </row>
    <row r="1127" spans="1:13" x14ac:dyDescent="0.2">
      <c r="A1127" s="226" t="str">
        <f t="shared" ref="A1127:A1157" si="100">A1063</f>
        <v>Condensate Tanks</v>
      </c>
      <c r="B1127" s="226" t="str">
        <f>VLOOKUP(D1127,fips_xref!$A$5:$C$286,2,FALSE)</f>
        <v>CUSTER, MT_Non-Tribal</v>
      </c>
      <c r="C1127" s="227" t="str">
        <f t="shared" si="96"/>
        <v>30</v>
      </c>
      <c r="D1127" s="228" t="str">
        <f>D1063&amp;"02"</f>
        <v>3001702</v>
      </c>
      <c r="E1127" s="226" t="str">
        <f t="shared" ref="E1127:E1157" si="101">E1063</f>
        <v>2310002230</v>
      </c>
      <c r="F1127" s="226" t="str">
        <f>VLOOKUP(E1127,SCC_xref!$A$6:$B$39,2,FALSE)</f>
        <v xml:space="preserve">Condensate tank </v>
      </c>
      <c r="G1127" s="229">
        <v>0</v>
      </c>
      <c r="H1127" s="229">
        <v>0</v>
      </c>
      <c r="I1127" s="229">
        <v>0</v>
      </c>
      <c r="J1127" s="229">
        <v>0</v>
      </c>
      <c r="K1127" s="229">
        <v>0</v>
      </c>
      <c r="M1127" s="175"/>
    </row>
    <row r="1128" spans="1:13" x14ac:dyDescent="0.2">
      <c r="A1128" s="226" t="str">
        <f t="shared" si="100"/>
        <v>Condensate Tanks</v>
      </c>
      <c r="B1128" s="226" t="str">
        <f>VLOOKUP(D1128,fips_xref!$A$5:$C$286,2,FALSE)</f>
        <v>DANIELS, MT_Non-Tribal</v>
      </c>
      <c r="C1128" s="227" t="str">
        <f t="shared" si="96"/>
        <v>30</v>
      </c>
      <c r="D1128" s="228" t="str">
        <f t="shared" ref="D1128:D1157" si="102">D1064&amp;"02"</f>
        <v>3001902</v>
      </c>
      <c r="E1128" s="226" t="str">
        <f t="shared" si="101"/>
        <v>2310002230</v>
      </c>
      <c r="F1128" s="226" t="str">
        <f>VLOOKUP(E1128,SCC_xref!$A$6:$B$39,2,FALSE)</f>
        <v xml:space="preserve">Condensate tank </v>
      </c>
      <c r="G1128" s="229">
        <v>0</v>
      </c>
      <c r="H1128" s="229">
        <v>0</v>
      </c>
      <c r="I1128" s="229">
        <v>0</v>
      </c>
      <c r="J1128" s="229">
        <v>0</v>
      </c>
      <c r="K1128" s="229">
        <v>0</v>
      </c>
      <c r="M1128" s="175"/>
    </row>
    <row r="1129" spans="1:13" x14ac:dyDescent="0.2">
      <c r="A1129" s="226" t="str">
        <f t="shared" si="100"/>
        <v>Condensate Tanks</v>
      </c>
      <c r="B1129" s="226" t="str">
        <f>VLOOKUP(D1129,fips_xref!$A$5:$C$286,2,FALSE)</f>
        <v>DAWSON, MT_Non-Tribal</v>
      </c>
      <c r="C1129" s="227" t="str">
        <f t="shared" si="96"/>
        <v>30</v>
      </c>
      <c r="D1129" s="228" t="str">
        <f t="shared" si="102"/>
        <v>3002102</v>
      </c>
      <c r="E1129" s="226" t="str">
        <f t="shared" si="101"/>
        <v>2310002230</v>
      </c>
      <c r="F1129" s="226" t="str">
        <f>VLOOKUP(E1129,SCC_xref!$A$6:$B$39,2,FALSE)</f>
        <v xml:space="preserve">Condensate tank </v>
      </c>
      <c r="G1129" s="229">
        <v>0</v>
      </c>
      <c r="H1129" s="229">
        <v>1.4404065450269854</v>
      </c>
      <c r="I1129" s="229">
        <v>0</v>
      </c>
      <c r="J1129" s="229">
        <v>0</v>
      </c>
      <c r="K1129" s="229">
        <v>0</v>
      </c>
      <c r="M1129" s="175"/>
    </row>
    <row r="1130" spans="1:13" x14ac:dyDescent="0.2">
      <c r="A1130" s="226" t="str">
        <f t="shared" si="100"/>
        <v>Condensate Tanks</v>
      </c>
      <c r="B1130" s="226" t="str">
        <f>VLOOKUP(D1130,fips_xref!$A$5:$C$286,2,FALSE)</f>
        <v>FALLON, MT_Non-Tribal</v>
      </c>
      <c r="C1130" s="227" t="str">
        <f t="shared" si="96"/>
        <v>30</v>
      </c>
      <c r="D1130" s="228" t="str">
        <f t="shared" si="102"/>
        <v>3002502</v>
      </c>
      <c r="E1130" s="226" t="str">
        <f t="shared" si="101"/>
        <v>2310002230</v>
      </c>
      <c r="F1130" s="226" t="str">
        <f>VLOOKUP(E1130,SCC_xref!$A$6:$B$39,2,FALSE)</f>
        <v xml:space="preserve">Condensate tank </v>
      </c>
      <c r="G1130" s="229">
        <v>0</v>
      </c>
      <c r="H1130" s="229">
        <v>6.8939632889300988</v>
      </c>
      <c r="I1130" s="229">
        <v>0</v>
      </c>
      <c r="J1130" s="229">
        <v>0</v>
      </c>
      <c r="K1130" s="229">
        <v>0</v>
      </c>
      <c r="M1130" s="175"/>
    </row>
    <row r="1131" spans="1:13" x14ac:dyDescent="0.2">
      <c r="A1131" s="226" t="str">
        <f t="shared" si="100"/>
        <v>Condensate Tanks</v>
      </c>
      <c r="B1131" s="226" t="str">
        <f>VLOOKUP(D1131,fips_xref!$A$5:$C$286,2,FALSE)</f>
        <v>GARFIELD, MT_Non-Tribal</v>
      </c>
      <c r="C1131" s="227" t="str">
        <f t="shared" si="96"/>
        <v>30</v>
      </c>
      <c r="D1131" s="228" t="str">
        <f t="shared" si="102"/>
        <v>3003302</v>
      </c>
      <c r="E1131" s="226" t="str">
        <f t="shared" si="101"/>
        <v>2310002230</v>
      </c>
      <c r="F1131" s="226" t="str">
        <f>VLOOKUP(E1131,SCC_xref!$A$6:$B$39,2,FALSE)</f>
        <v xml:space="preserve">Condensate tank </v>
      </c>
      <c r="G1131" s="229">
        <v>0</v>
      </c>
      <c r="H1131" s="229">
        <v>0</v>
      </c>
      <c r="I1131" s="229">
        <v>0</v>
      </c>
      <c r="J1131" s="229">
        <v>0</v>
      </c>
      <c r="K1131" s="229">
        <v>0</v>
      </c>
      <c r="M1131" s="175"/>
    </row>
    <row r="1132" spans="1:13" x14ac:dyDescent="0.2">
      <c r="A1132" s="226" t="str">
        <f t="shared" si="100"/>
        <v>Condensate Tanks</v>
      </c>
      <c r="B1132" s="226" t="str">
        <f>VLOOKUP(D1132,fips_xref!$A$5:$C$286,2,FALSE)</f>
        <v>MCCONE, MT_Non-Tribal</v>
      </c>
      <c r="C1132" s="227" t="str">
        <f t="shared" si="96"/>
        <v>30</v>
      </c>
      <c r="D1132" s="228" t="str">
        <f t="shared" si="102"/>
        <v>3005502</v>
      </c>
      <c r="E1132" s="226" t="str">
        <f t="shared" si="101"/>
        <v>2310002230</v>
      </c>
      <c r="F1132" s="226" t="str">
        <f>VLOOKUP(E1132,SCC_xref!$A$6:$B$39,2,FALSE)</f>
        <v xml:space="preserve">Condensate tank </v>
      </c>
      <c r="G1132" s="229">
        <v>0</v>
      </c>
      <c r="H1132" s="229">
        <v>0</v>
      </c>
      <c r="I1132" s="229">
        <v>0</v>
      </c>
      <c r="J1132" s="229">
        <v>0</v>
      </c>
      <c r="K1132" s="229">
        <v>0</v>
      </c>
      <c r="M1132" s="175"/>
    </row>
    <row r="1133" spans="1:13" x14ac:dyDescent="0.2">
      <c r="A1133" s="226" t="str">
        <f t="shared" si="100"/>
        <v>Condensate Tanks</v>
      </c>
      <c r="B1133" s="226" t="str">
        <f>VLOOKUP(D1133,fips_xref!$A$5:$C$286,2,FALSE)</f>
        <v>PRAIRIE, MT_Non-Tribal</v>
      </c>
      <c r="C1133" s="227" t="str">
        <f t="shared" si="96"/>
        <v>30</v>
      </c>
      <c r="D1133" s="228" t="str">
        <f t="shared" si="102"/>
        <v>3007902</v>
      </c>
      <c r="E1133" s="226" t="str">
        <f t="shared" si="101"/>
        <v>2310002230</v>
      </c>
      <c r="F1133" s="226" t="str">
        <f>VLOOKUP(E1133,SCC_xref!$A$6:$B$39,2,FALSE)</f>
        <v xml:space="preserve">Condensate tank </v>
      </c>
      <c r="G1133" s="229">
        <v>0</v>
      </c>
      <c r="H1133" s="229">
        <v>0</v>
      </c>
      <c r="I1133" s="229">
        <v>0</v>
      </c>
      <c r="J1133" s="229">
        <v>0</v>
      </c>
      <c r="K1133" s="229">
        <v>0</v>
      </c>
      <c r="M1133" s="175"/>
    </row>
    <row r="1134" spans="1:13" x14ac:dyDescent="0.2">
      <c r="A1134" s="226" t="str">
        <f t="shared" si="100"/>
        <v>Condensate Tanks</v>
      </c>
      <c r="B1134" s="226" t="str">
        <f>VLOOKUP(D1134,fips_xref!$A$5:$C$286,2,FALSE)</f>
        <v>RICHLAND, MT_Non-Tribal</v>
      </c>
      <c r="C1134" s="227" t="str">
        <f t="shared" si="96"/>
        <v>30</v>
      </c>
      <c r="D1134" s="228" t="str">
        <f t="shared" si="102"/>
        <v>3008302</v>
      </c>
      <c r="E1134" s="226" t="str">
        <f t="shared" si="101"/>
        <v>2310002230</v>
      </c>
      <c r="F1134" s="226" t="str">
        <f>VLOOKUP(E1134,SCC_xref!$A$6:$B$39,2,FALSE)</f>
        <v xml:space="preserve">Condensate tank </v>
      </c>
      <c r="G1134" s="229">
        <v>0</v>
      </c>
      <c r="H1134" s="229">
        <v>11.814826739993997</v>
      </c>
      <c r="I1134" s="229">
        <v>0</v>
      </c>
      <c r="J1134" s="229">
        <v>0</v>
      </c>
      <c r="K1134" s="229">
        <v>0</v>
      </c>
      <c r="M1134" s="175"/>
    </row>
    <row r="1135" spans="1:13" x14ac:dyDescent="0.2">
      <c r="A1135" s="226" t="str">
        <f t="shared" si="100"/>
        <v>Condensate Tanks</v>
      </c>
      <c r="B1135" s="226" t="str">
        <f>VLOOKUP(D1135,fips_xref!$A$5:$C$286,2,FALSE)</f>
        <v>ROOSEVELT, MT_Non-Tribal</v>
      </c>
      <c r="C1135" s="227" t="str">
        <f t="shared" si="96"/>
        <v>30</v>
      </c>
      <c r="D1135" s="228" t="str">
        <f t="shared" si="102"/>
        <v>3008502</v>
      </c>
      <c r="E1135" s="226" t="str">
        <f t="shared" si="101"/>
        <v>2310002230</v>
      </c>
      <c r="F1135" s="226" t="str">
        <f>VLOOKUP(E1135,SCC_xref!$A$6:$B$39,2,FALSE)</f>
        <v xml:space="preserve">Condensate tank </v>
      </c>
      <c r="G1135" s="229">
        <v>0</v>
      </c>
      <c r="H1135" s="229">
        <v>0</v>
      </c>
      <c r="I1135" s="229">
        <v>0</v>
      </c>
      <c r="J1135" s="229">
        <v>0</v>
      </c>
      <c r="K1135" s="229">
        <v>0</v>
      </c>
      <c r="M1135" s="175"/>
    </row>
    <row r="1136" spans="1:13" x14ac:dyDescent="0.2">
      <c r="A1136" s="226" t="str">
        <f t="shared" si="100"/>
        <v>Condensate Tanks</v>
      </c>
      <c r="B1136" s="226" t="str">
        <f>VLOOKUP(D1136,fips_xref!$A$5:$C$286,2,FALSE)</f>
        <v>SHERIDAN, MT_Non-Tribal</v>
      </c>
      <c r="C1136" s="227" t="str">
        <f t="shared" si="96"/>
        <v>30</v>
      </c>
      <c r="D1136" s="228" t="str">
        <f t="shared" si="102"/>
        <v>3009102</v>
      </c>
      <c r="E1136" s="226" t="str">
        <f t="shared" si="101"/>
        <v>2310002230</v>
      </c>
      <c r="F1136" s="226" t="str">
        <f>VLOOKUP(E1136,SCC_xref!$A$6:$B$39,2,FALSE)</f>
        <v xml:space="preserve">Condensate tank </v>
      </c>
      <c r="G1136" s="229">
        <v>0</v>
      </c>
      <c r="H1136" s="229">
        <v>3.68615996265242</v>
      </c>
      <c r="I1136" s="229">
        <v>0</v>
      </c>
      <c r="J1136" s="229">
        <v>0</v>
      </c>
      <c r="K1136" s="229">
        <v>0</v>
      </c>
      <c r="M1136" s="175"/>
    </row>
    <row r="1137" spans="1:13" x14ac:dyDescent="0.2">
      <c r="A1137" s="226" t="str">
        <f t="shared" si="100"/>
        <v>Condensate Tanks</v>
      </c>
      <c r="B1137" s="226" t="str">
        <f>VLOOKUP(D1137,fips_xref!$A$5:$C$286,2,FALSE)</f>
        <v>VALLEY, MT_Non-Tribal</v>
      </c>
      <c r="C1137" s="227" t="str">
        <f t="shared" si="96"/>
        <v>30</v>
      </c>
      <c r="D1137" s="228" t="str">
        <f t="shared" si="102"/>
        <v>3010502</v>
      </c>
      <c r="E1137" s="226" t="str">
        <f t="shared" si="101"/>
        <v>2310002230</v>
      </c>
      <c r="F1137" s="226" t="str">
        <f>VLOOKUP(E1137,SCC_xref!$A$6:$B$39,2,FALSE)</f>
        <v xml:space="preserve">Condensate tank </v>
      </c>
      <c r="G1137" s="229">
        <v>0</v>
      </c>
      <c r="H1137" s="229">
        <v>0</v>
      </c>
      <c r="I1137" s="229">
        <v>0</v>
      </c>
      <c r="J1137" s="229">
        <v>0</v>
      </c>
      <c r="K1137" s="229">
        <v>0</v>
      </c>
      <c r="M1137" s="175"/>
    </row>
    <row r="1138" spans="1:13" x14ac:dyDescent="0.2">
      <c r="A1138" s="226" t="str">
        <f t="shared" si="100"/>
        <v>Condensate Tanks</v>
      </c>
      <c r="B1138" s="226" t="str">
        <f>VLOOKUP(D1138,fips_xref!$A$5:$C$286,2,FALSE)</f>
        <v>WIBAUX, MT_Non-Tribal</v>
      </c>
      <c r="C1138" s="227" t="str">
        <f t="shared" si="96"/>
        <v>30</v>
      </c>
      <c r="D1138" s="228" t="str">
        <f t="shared" si="102"/>
        <v>3010902</v>
      </c>
      <c r="E1138" s="226" t="str">
        <f t="shared" si="101"/>
        <v>2310002230</v>
      </c>
      <c r="F1138" s="226" t="str">
        <f>VLOOKUP(E1138,SCC_xref!$A$6:$B$39,2,FALSE)</f>
        <v xml:space="preserve">Condensate tank </v>
      </c>
      <c r="G1138" s="229">
        <v>0</v>
      </c>
      <c r="H1138" s="229">
        <v>0</v>
      </c>
      <c r="I1138" s="229">
        <v>0</v>
      </c>
      <c r="J1138" s="229">
        <v>0</v>
      </c>
      <c r="K1138" s="229">
        <v>0</v>
      </c>
      <c r="M1138" s="175"/>
    </row>
    <row r="1139" spans="1:13" x14ac:dyDescent="0.2">
      <c r="A1139" s="226" t="str">
        <f t="shared" si="100"/>
        <v>Condensate Tanks</v>
      </c>
      <c r="B1139" s="226" t="str">
        <f>VLOOKUP(D1139,fips_xref!$A$5:$C$286,2,FALSE)</f>
        <v>BILLINGS, ND_Non-Tribal</v>
      </c>
      <c r="C1139" s="227" t="str">
        <f t="shared" si="96"/>
        <v>38</v>
      </c>
      <c r="D1139" s="228" t="str">
        <f t="shared" si="102"/>
        <v>3800702</v>
      </c>
      <c r="E1139" s="226" t="str">
        <f t="shared" si="101"/>
        <v>2310002230</v>
      </c>
      <c r="F1139" s="226" t="str">
        <f>VLOOKUP(E1139,SCC_xref!$A$6:$B$39,2,FALSE)</f>
        <v xml:space="preserve">Condensate tank </v>
      </c>
      <c r="G1139" s="229">
        <v>0</v>
      </c>
      <c r="H1139" s="229">
        <v>70.266062195450147</v>
      </c>
      <c r="I1139" s="229">
        <v>0</v>
      </c>
      <c r="J1139" s="229">
        <v>0</v>
      </c>
      <c r="K1139" s="229">
        <v>0</v>
      </c>
      <c r="M1139" s="175"/>
    </row>
    <row r="1140" spans="1:13" x14ac:dyDescent="0.2">
      <c r="A1140" s="226" t="str">
        <f t="shared" si="100"/>
        <v>Condensate Tanks</v>
      </c>
      <c r="B1140" s="226" t="str">
        <f>VLOOKUP(D1140,fips_xref!$A$5:$C$286,2,FALSE)</f>
        <v>BOTTINEAU, ND_Non-Tribal</v>
      </c>
      <c r="C1140" s="227" t="str">
        <f t="shared" si="96"/>
        <v>38</v>
      </c>
      <c r="D1140" s="228" t="str">
        <f t="shared" si="102"/>
        <v>3800902</v>
      </c>
      <c r="E1140" s="226" t="str">
        <f t="shared" si="101"/>
        <v>2310002230</v>
      </c>
      <c r="F1140" s="226" t="str">
        <f>VLOOKUP(E1140,SCC_xref!$A$6:$B$39,2,FALSE)</f>
        <v xml:space="preserve">Condensate tank </v>
      </c>
      <c r="G1140" s="229">
        <v>0</v>
      </c>
      <c r="H1140" s="229">
        <v>312.76449879518827</v>
      </c>
      <c r="I1140" s="229">
        <v>0</v>
      </c>
      <c r="J1140" s="229">
        <v>0</v>
      </c>
      <c r="K1140" s="229">
        <v>0</v>
      </c>
      <c r="M1140" s="175"/>
    </row>
    <row r="1141" spans="1:13" x14ac:dyDescent="0.2">
      <c r="A1141" s="226" t="str">
        <f t="shared" si="100"/>
        <v>Condensate Tanks</v>
      </c>
      <c r="B1141" s="226" t="str">
        <f>VLOOKUP(D1141,fips_xref!$A$5:$C$286,2,FALSE)</f>
        <v>BOWMAN, ND_Non-Tribal</v>
      </c>
      <c r="C1141" s="227" t="str">
        <f t="shared" si="96"/>
        <v>38</v>
      </c>
      <c r="D1141" s="228" t="str">
        <f t="shared" si="102"/>
        <v>3801102</v>
      </c>
      <c r="E1141" s="226" t="str">
        <f t="shared" si="101"/>
        <v>2310002230</v>
      </c>
      <c r="F1141" s="226" t="str">
        <f>VLOOKUP(E1141,SCC_xref!$A$6:$B$39,2,FALSE)</f>
        <v xml:space="preserve">Condensate tank </v>
      </c>
      <c r="G1141" s="229">
        <v>0</v>
      </c>
      <c r="H1141" s="229">
        <v>9835.5861068378435</v>
      </c>
      <c r="I1141" s="229">
        <v>0</v>
      </c>
      <c r="J1141" s="229">
        <v>0</v>
      </c>
      <c r="K1141" s="229">
        <v>0</v>
      </c>
      <c r="M1141" s="175"/>
    </row>
    <row r="1142" spans="1:13" x14ac:dyDescent="0.2">
      <c r="A1142" s="226" t="str">
        <f t="shared" si="100"/>
        <v>Condensate Tanks</v>
      </c>
      <c r="B1142" s="226" t="str">
        <f>VLOOKUP(D1142,fips_xref!$A$5:$C$286,2,FALSE)</f>
        <v>BURKE, ND_Non-Tribal</v>
      </c>
      <c r="C1142" s="227" t="str">
        <f t="shared" si="96"/>
        <v>38</v>
      </c>
      <c r="D1142" s="228" t="str">
        <f t="shared" si="102"/>
        <v>3801302</v>
      </c>
      <c r="E1142" s="226" t="str">
        <f t="shared" si="101"/>
        <v>2310002230</v>
      </c>
      <c r="F1142" s="226" t="str">
        <f>VLOOKUP(E1142,SCC_xref!$A$6:$B$39,2,FALSE)</f>
        <v xml:space="preserve">Condensate tank </v>
      </c>
      <c r="G1142" s="229">
        <v>0</v>
      </c>
      <c r="H1142" s="229">
        <v>161.16793090928201</v>
      </c>
      <c r="I1142" s="229">
        <v>0</v>
      </c>
      <c r="J1142" s="229">
        <v>0</v>
      </c>
      <c r="K1142" s="229">
        <v>0</v>
      </c>
      <c r="M1142" s="175"/>
    </row>
    <row r="1143" spans="1:13" x14ac:dyDescent="0.2">
      <c r="A1143" s="226" t="str">
        <f t="shared" si="100"/>
        <v>Condensate Tanks</v>
      </c>
      <c r="B1143" s="226" t="str">
        <f>VLOOKUP(D1143,fips_xref!$A$5:$C$286,2,FALSE)</f>
        <v>DIVIDE, ND_Non-Tribal</v>
      </c>
      <c r="C1143" s="227" t="str">
        <f t="shared" si="96"/>
        <v>38</v>
      </c>
      <c r="D1143" s="228" t="str">
        <f t="shared" si="102"/>
        <v>3802302</v>
      </c>
      <c r="E1143" s="226" t="str">
        <f t="shared" si="101"/>
        <v>2310002230</v>
      </c>
      <c r="F1143" s="226" t="str">
        <f>VLOOKUP(E1143,SCC_xref!$A$6:$B$39,2,FALSE)</f>
        <v xml:space="preserve">Condensate tank </v>
      </c>
      <c r="G1143" s="229">
        <v>0</v>
      </c>
      <c r="H1143" s="229">
        <v>465.44338702297483</v>
      </c>
      <c r="I1143" s="229">
        <v>0</v>
      </c>
      <c r="J1143" s="229">
        <v>0</v>
      </c>
      <c r="K1143" s="229">
        <v>0</v>
      </c>
      <c r="M1143" s="175"/>
    </row>
    <row r="1144" spans="1:13" x14ac:dyDescent="0.2">
      <c r="A1144" s="226" t="str">
        <f t="shared" si="100"/>
        <v>Condensate Tanks</v>
      </c>
      <c r="B1144" s="226" t="str">
        <f>VLOOKUP(D1144,fips_xref!$A$5:$C$286,2,FALSE)</f>
        <v>DUNN, ND_Non-Tribal</v>
      </c>
      <c r="C1144" s="227" t="str">
        <f t="shared" si="96"/>
        <v>38</v>
      </c>
      <c r="D1144" s="228" t="str">
        <f t="shared" si="102"/>
        <v>3802502</v>
      </c>
      <c r="E1144" s="226" t="str">
        <f t="shared" si="101"/>
        <v>2310002230</v>
      </c>
      <c r="F1144" s="226" t="str">
        <f>VLOOKUP(E1144,SCC_xref!$A$6:$B$39,2,FALSE)</f>
        <v xml:space="preserve">Condensate tank </v>
      </c>
      <c r="G1144" s="229">
        <v>0</v>
      </c>
      <c r="H1144" s="229">
        <v>1383.0945568880984</v>
      </c>
      <c r="I1144" s="229">
        <v>0</v>
      </c>
      <c r="J1144" s="229">
        <v>0</v>
      </c>
      <c r="K1144" s="229">
        <v>0</v>
      </c>
      <c r="M1144" s="175"/>
    </row>
    <row r="1145" spans="1:13" x14ac:dyDescent="0.2">
      <c r="A1145" s="226" t="str">
        <f t="shared" si="100"/>
        <v>Condensate Tanks</v>
      </c>
      <c r="B1145" s="226" t="str">
        <f>VLOOKUP(D1145,fips_xref!$A$5:$C$286,2,FALSE)</f>
        <v>GOLDEN VALLEY, ND_Non-Tribal</v>
      </c>
      <c r="C1145" s="227" t="str">
        <f t="shared" si="96"/>
        <v>38</v>
      </c>
      <c r="D1145" s="228" t="str">
        <f t="shared" si="102"/>
        <v>3803302</v>
      </c>
      <c r="E1145" s="226" t="str">
        <f t="shared" si="101"/>
        <v>2310002230</v>
      </c>
      <c r="F1145" s="226" t="str">
        <f>VLOOKUP(E1145,SCC_xref!$A$6:$B$39,2,FALSE)</f>
        <v xml:space="preserve">Condensate tank </v>
      </c>
      <c r="G1145" s="229">
        <v>0</v>
      </c>
      <c r="H1145" s="229">
        <v>0</v>
      </c>
      <c r="I1145" s="229">
        <v>0</v>
      </c>
      <c r="J1145" s="229">
        <v>0</v>
      </c>
      <c r="K1145" s="229">
        <v>0</v>
      </c>
      <c r="M1145" s="175"/>
    </row>
    <row r="1146" spans="1:13" x14ac:dyDescent="0.2">
      <c r="A1146" s="226" t="str">
        <f t="shared" si="100"/>
        <v>Condensate Tanks</v>
      </c>
      <c r="B1146" s="226" t="str">
        <f>VLOOKUP(D1146,fips_xref!$A$5:$C$286,2,FALSE)</f>
        <v>MC HENRY, ND_Non-Tribal</v>
      </c>
      <c r="C1146" s="227" t="str">
        <f t="shared" si="96"/>
        <v>38</v>
      </c>
      <c r="D1146" s="228" t="str">
        <f t="shared" si="102"/>
        <v>3804902</v>
      </c>
      <c r="E1146" s="226" t="str">
        <f t="shared" si="101"/>
        <v>2310002230</v>
      </c>
      <c r="F1146" s="226" t="str">
        <f>VLOOKUP(E1146,SCC_xref!$A$6:$B$39,2,FALSE)</f>
        <v xml:space="preserve">Condensate tank </v>
      </c>
      <c r="G1146" s="229">
        <v>0</v>
      </c>
      <c r="H1146" s="229">
        <v>0</v>
      </c>
      <c r="I1146" s="229">
        <v>0</v>
      </c>
      <c r="J1146" s="229">
        <v>0</v>
      </c>
      <c r="K1146" s="229">
        <v>0</v>
      </c>
      <c r="M1146" s="175"/>
    </row>
    <row r="1147" spans="1:13" x14ac:dyDescent="0.2">
      <c r="A1147" s="226" t="str">
        <f t="shared" si="100"/>
        <v>Condensate Tanks</v>
      </c>
      <c r="B1147" s="226" t="str">
        <f>VLOOKUP(D1147,fips_xref!$A$5:$C$286,2,FALSE)</f>
        <v>MCKENZIE, ND_Non-Tribal</v>
      </c>
      <c r="C1147" s="227" t="str">
        <f t="shared" si="96"/>
        <v>38</v>
      </c>
      <c r="D1147" s="228" t="str">
        <f t="shared" si="102"/>
        <v>3805302</v>
      </c>
      <c r="E1147" s="226" t="str">
        <f t="shared" si="101"/>
        <v>2310002230</v>
      </c>
      <c r="F1147" s="226" t="str">
        <f>VLOOKUP(E1147,SCC_xref!$A$6:$B$39,2,FALSE)</f>
        <v xml:space="preserve">Condensate tank </v>
      </c>
      <c r="G1147" s="229">
        <v>0</v>
      </c>
      <c r="H1147" s="229">
        <v>7098.4044822244532</v>
      </c>
      <c r="I1147" s="229">
        <v>0</v>
      </c>
      <c r="J1147" s="229">
        <v>0</v>
      </c>
      <c r="K1147" s="229">
        <v>0</v>
      </c>
      <c r="M1147" s="175"/>
    </row>
    <row r="1148" spans="1:13" x14ac:dyDescent="0.2">
      <c r="A1148" s="226" t="str">
        <f t="shared" si="100"/>
        <v>Condensate Tanks</v>
      </c>
      <c r="B1148" s="226" t="str">
        <f>VLOOKUP(D1148,fips_xref!$A$5:$C$286,2,FALSE)</f>
        <v>MCLEAN, ND_Non-Tribal</v>
      </c>
      <c r="C1148" s="227" t="str">
        <f t="shared" si="96"/>
        <v>38</v>
      </c>
      <c r="D1148" s="228" t="str">
        <f t="shared" si="102"/>
        <v>3805502</v>
      </c>
      <c r="E1148" s="226" t="str">
        <f t="shared" si="101"/>
        <v>2310002230</v>
      </c>
      <c r="F1148" s="226" t="str">
        <f>VLOOKUP(E1148,SCC_xref!$A$6:$B$39,2,FALSE)</f>
        <v xml:space="preserve">Condensate tank </v>
      </c>
      <c r="G1148" s="229">
        <v>0</v>
      </c>
      <c r="H1148" s="229">
        <v>0</v>
      </c>
      <c r="I1148" s="229">
        <v>0</v>
      </c>
      <c r="J1148" s="229">
        <v>0</v>
      </c>
      <c r="K1148" s="229">
        <v>0</v>
      </c>
      <c r="M1148" s="175"/>
    </row>
    <row r="1149" spans="1:13" x14ac:dyDescent="0.2">
      <c r="A1149" s="226" t="str">
        <f t="shared" si="100"/>
        <v>Condensate Tanks</v>
      </c>
      <c r="B1149" s="226" t="str">
        <f>VLOOKUP(D1149,fips_xref!$A$5:$C$286,2,FALSE)</f>
        <v>MERCER, ND_Non-Tribal</v>
      </c>
      <c r="C1149" s="227" t="str">
        <f t="shared" si="96"/>
        <v>38</v>
      </c>
      <c r="D1149" s="228" t="str">
        <f t="shared" si="102"/>
        <v>3805702</v>
      </c>
      <c r="E1149" s="226" t="str">
        <f t="shared" si="101"/>
        <v>2310002230</v>
      </c>
      <c r="F1149" s="226" t="str">
        <f>VLOOKUP(E1149,SCC_xref!$A$6:$B$39,2,FALSE)</f>
        <v xml:space="preserve">Condensate tank </v>
      </c>
      <c r="G1149" s="229">
        <v>0</v>
      </c>
      <c r="H1149" s="229">
        <v>0</v>
      </c>
      <c r="I1149" s="229">
        <v>0</v>
      </c>
      <c r="J1149" s="229">
        <v>0</v>
      </c>
      <c r="K1149" s="229">
        <v>0</v>
      </c>
      <c r="M1149" s="175"/>
    </row>
    <row r="1150" spans="1:13" x14ac:dyDescent="0.2">
      <c r="A1150" s="226" t="str">
        <f t="shared" si="100"/>
        <v>Condensate Tanks</v>
      </c>
      <c r="B1150" s="226" t="str">
        <f>VLOOKUP(D1150,fips_xref!$A$5:$C$286,2,FALSE)</f>
        <v>MOUNTRAIL, ND_Non-Tribal</v>
      </c>
      <c r="C1150" s="227" t="str">
        <f t="shared" si="96"/>
        <v>38</v>
      </c>
      <c r="D1150" s="228" t="str">
        <f t="shared" si="102"/>
        <v>3806102</v>
      </c>
      <c r="E1150" s="226" t="str">
        <f t="shared" si="101"/>
        <v>2310002230</v>
      </c>
      <c r="F1150" s="226" t="str">
        <f>VLOOKUP(E1150,SCC_xref!$A$6:$B$39,2,FALSE)</f>
        <v xml:space="preserve">Condensate tank </v>
      </c>
      <c r="G1150" s="229">
        <v>0</v>
      </c>
      <c r="H1150" s="229">
        <v>1661.3682447884244</v>
      </c>
      <c r="I1150" s="229">
        <v>0</v>
      </c>
      <c r="J1150" s="229">
        <v>0</v>
      </c>
      <c r="K1150" s="229">
        <v>0</v>
      </c>
      <c r="M1150" s="175"/>
    </row>
    <row r="1151" spans="1:13" x14ac:dyDescent="0.2">
      <c r="A1151" s="226" t="str">
        <f t="shared" si="100"/>
        <v>Condensate Tanks</v>
      </c>
      <c r="B1151" s="226" t="str">
        <f>VLOOKUP(D1151,fips_xref!$A$5:$C$286,2,FALSE)</f>
        <v>RENVILLE, ND_Non-Tribal</v>
      </c>
      <c r="C1151" s="227" t="str">
        <f t="shared" si="96"/>
        <v>38</v>
      </c>
      <c r="D1151" s="228" t="str">
        <f t="shared" si="102"/>
        <v>3807502</v>
      </c>
      <c r="E1151" s="226" t="str">
        <f t="shared" si="101"/>
        <v>2310002230</v>
      </c>
      <c r="F1151" s="226" t="str">
        <f>VLOOKUP(E1151,SCC_xref!$A$6:$B$39,2,FALSE)</f>
        <v xml:space="preserve">Condensate tank </v>
      </c>
      <c r="G1151" s="229">
        <v>0</v>
      </c>
      <c r="H1151" s="229">
        <v>214.72974782824119</v>
      </c>
      <c r="I1151" s="229">
        <v>0</v>
      </c>
      <c r="J1151" s="229">
        <v>0</v>
      </c>
      <c r="K1151" s="229">
        <v>0</v>
      </c>
      <c r="M1151" s="175"/>
    </row>
    <row r="1152" spans="1:13" x14ac:dyDescent="0.2">
      <c r="A1152" s="226" t="str">
        <f t="shared" si="100"/>
        <v>Condensate Tanks</v>
      </c>
      <c r="B1152" s="226" t="str">
        <f>VLOOKUP(D1152,fips_xref!$A$5:$C$286,2,FALSE)</f>
        <v>SLOPE, ND_Non-Tribal</v>
      </c>
      <c r="C1152" s="227" t="str">
        <f t="shared" si="96"/>
        <v>38</v>
      </c>
      <c r="D1152" s="228" t="str">
        <f t="shared" si="102"/>
        <v>3808702</v>
      </c>
      <c r="E1152" s="226" t="str">
        <f t="shared" si="101"/>
        <v>2310002230</v>
      </c>
      <c r="F1152" s="226" t="str">
        <f>VLOOKUP(E1152,SCC_xref!$A$6:$B$39,2,FALSE)</f>
        <v xml:space="preserve">Condensate tank </v>
      </c>
      <c r="G1152" s="229">
        <v>0</v>
      </c>
      <c r="H1152" s="229">
        <v>974.16654771704532</v>
      </c>
      <c r="I1152" s="229">
        <v>0</v>
      </c>
      <c r="J1152" s="229">
        <v>0</v>
      </c>
      <c r="K1152" s="229">
        <v>0</v>
      </c>
      <c r="M1152" s="175"/>
    </row>
    <row r="1153" spans="1:14" x14ac:dyDescent="0.2">
      <c r="A1153" s="226" t="str">
        <f t="shared" si="100"/>
        <v>Condensate Tanks</v>
      </c>
      <c r="B1153" s="226" t="str">
        <f>VLOOKUP(D1153,fips_xref!$A$5:$C$286,2,FALSE)</f>
        <v>STARK, ND_Non-Tribal</v>
      </c>
      <c r="C1153" s="227" t="str">
        <f t="shared" si="96"/>
        <v>38</v>
      </c>
      <c r="D1153" s="228" t="str">
        <f t="shared" si="102"/>
        <v>3808902</v>
      </c>
      <c r="E1153" s="226" t="str">
        <f t="shared" si="101"/>
        <v>2310002230</v>
      </c>
      <c r="F1153" s="226" t="str">
        <f>VLOOKUP(E1153,SCC_xref!$A$6:$B$39,2,FALSE)</f>
        <v xml:space="preserve">Condensate tank </v>
      </c>
      <c r="G1153" s="229">
        <v>0</v>
      </c>
      <c r="H1153" s="229">
        <v>0</v>
      </c>
      <c r="I1153" s="229">
        <v>0</v>
      </c>
      <c r="J1153" s="229">
        <v>0</v>
      </c>
      <c r="K1153" s="229">
        <v>0</v>
      </c>
      <c r="M1153" s="175"/>
    </row>
    <row r="1154" spans="1:14" x14ac:dyDescent="0.2">
      <c r="A1154" s="226" t="str">
        <f t="shared" si="100"/>
        <v>Condensate Tanks</v>
      </c>
      <c r="B1154" s="226" t="str">
        <f>VLOOKUP(D1154,fips_xref!$A$5:$C$286,2,FALSE)</f>
        <v>WARD, ND_Non-Tribal</v>
      </c>
      <c r="C1154" s="227" t="str">
        <f t="shared" si="96"/>
        <v>38</v>
      </c>
      <c r="D1154" s="228" t="str">
        <f t="shared" si="102"/>
        <v>3810102</v>
      </c>
      <c r="E1154" s="226" t="str">
        <f t="shared" si="101"/>
        <v>2310002230</v>
      </c>
      <c r="F1154" s="226" t="str">
        <f>VLOOKUP(E1154,SCC_xref!$A$6:$B$39,2,FALSE)</f>
        <v xml:space="preserve">Condensate tank </v>
      </c>
      <c r="G1154" s="229">
        <v>0</v>
      </c>
      <c r="H1154" s="229">
        <v>0</v>
      </c>
      <c r="I1154" s="229">
        <v>0</v>
      </c>
      <c r="J1154" s="229">
        <v>0</v>
      </c>
      <c r="K1154" s="229">
        <v>0</v>
      </c>
      <c r="M1154" s="175"/>
    </row>
    <row r="1155" spans="1:14" x14ac:dyDescent="0.2">
      <c r="A1155" s="226" t="str">
        <f t="shared" si="100"/>
        <v>Condensate Tanks</v>
      </c>
      <c r="B1155" s="226" t="str">
        <f>VLOOKUP(D1155,fips_xref!$A$5:$C$286,2,FALSE)</f>
        <v>WILLIAMS, ND_Non-Tribal</v>
      </c>
      <c r="C1155" s="227" t="str">
        <f t="shared" si="96"/>
        <v>38</v>
      </c>
      <c r="D1155" s="228" t="str">
        <f t="shared" si="102"/>
        <v>3810502</v>
      </c>
      <c r="E1155" s="226" t="str">
        <f t="shared" si="101"/>
        <v>2310002230</v>
      </c>
      <c r="F1155" s="226" t="str">
        <f>VLOOKUP(E1155,SCC_xref!$A$6:$B$39,2,FALSE)</f>
        <v xml:space="preserve">Condensate tank </v>
      </c>
      <c r="G1155" s="229">
        <v>0</v>
      </c>
      <c r="H1155" s="229">
        <v>4411.263873417879</v>
      </c>
      <c r="I1155" s="229">
        <v>0</v>
      </c>
      <c r="J1155" s="229">
        <v>0</v>
      </c>
      <c r="K1155" s="229">
        <v>0</v>
      </c>
      <c r="M1155" s="175"/>
    </row>
    <row r="1156" spans="1:14" x14ac:dyDescent="0.2">
      <c r="A1156" s="226" t="str">
        <f t="shared" si="100"/>
        <v>Condensate Tanks</v>
      </c>
      <c r="B1156" s="226" t="str">
        <f>VLOOKUP(D1156,fips_xref!$A$5:$C$286,2,FALSE)</f>
        <v>HARDING, SD_Non-Tribal</v>
      </c>
      <c r="C1156" s="227" t="str">
        <f t="shared" ref="C1156:C1157" si="103">LEFT(D1156,2)</f>
        <v>46</v>
      </c>
      <c r="D1156" s="228" t="str">
        <f t="shared" si="102"/>
        <v>4606302</v>
      </c>
      <c r="E1156" s="226" t="str">
        <f t="shared" si="101"/>
        <v>2310002230</v>
      </c>
      <c r="F1156" s="226" t="str">
        <f>VLOOKUP(E1156,SCC_xref!$A$6:$B$39,2,FALSE)</f>
        <v xml:space="preserve">Condensate tank </v>
      </c>
      <c r="G1156" s="229">
        <v>0</v>
      </c>
      <c r="H1156" s="229">
        <v>79.64182515704033</v>
      </c>
      <c r="I1156" s="229">
        <v>0</v>
      </c>
      <c r="J1156" s="229">
        <v>0</v>
      </c>
      <c r="K1156" s="229">
        <v>0</v>
      </c>
      <c r="M1156" s="175"/>
    </row>
    <row r="1157" spans="1:14" x14ac:dyDescent="0.2">
      <c r="A1157" s="226" t="str">
        <f t="shared" si="100"/>
        <v>Condensate Tanks</v>
      </c>
      <c r="B1157" s="226" t="str">
        <f>VLOOKUP(D1157,fips_xref!$A$5:$C$286,2,FALSE)</f>
        <v>BUTTE, SD_Non-Tribal</v>
      </c>
      <c r="C1157" s="227" t="str">
        <f t="shared" si="103"/>
        <v>46</v>
      </c>
      <c r="D1157" s="228" t="str">
        <f t="shared" si="102"/>
        <v>4601902</v>
      </c>
      <c r="E1157" s="226" t="str">
        <f t="shared" si="101"/>
        <v>2310002230</v>
      </c>
      <c r="F1157" s="226" t="str">
        <f>VLOOKUP(E1157,SCC_xref!$A$6:$B$39,2,FALSE)</f>
        <v xml:space="preserve">Condensate tank </v>
      </c>
      <c r="G1157" s="229">
        <v>0</v>
      </c>
      <c r="H1157" s="229">
        <v>0</v>
      </c>
      <c r="I1157" s="229">
        <v>0</v>
      </c>
      <c r="J1157" s="229">
        <v>0</v>
      </c>
      <c r="K1157" s="229">
        <v>0</v>
      </c>
      <c r="M1157" s="175"/>
    </row>
    <row r="1158" spans="1:14" s="32" customFormat="1" x14ac:dyDescent="0.2">
      <c r="A1158" s="32" t="s">
        <v>15134</v>
      </c>
      <c r="B1158" s="33" t="str">
        <f>VLOOKUP(D1158,fips_xref!$A$5:$C$286,2,FALSE)</f>
        <v>CARTER, MT</v>
      </c>
      <c r="C1158" s="34" t="str">
        <f t="shared" si="95"/>
        <v>30</v>
      </c>
      <c r="D1158" s="202">
        <f>fips_xref!A5</f>
        <v>30011</v>
      </c>
      <c r="E1158" s="32" t="str">
        <f>SCC_xref!$A$26</f>
        <v>2310002240</v>
      </c>
      <c r="F1158" s="32" t="str">
        <f>VLOOKUP(E1158,SCC_xref!$A$6:$B$39,2,FALSE)</f>
        <v>Oil Tank</v>
      </c>
      <c r="G1158" s="36">
        <v>0</v>
      </c>
      <c r="H1158" s="64">
        <v>16.521526467605167</v>
      </c>
      <c r="I1158" s="36">
        <v>0</v>
      </c>
      <c r="J1158" s="36">
        <v>0</v>
      </c>
      <c r="K1158" s="36">
        <v>0</v>
      </c>
      <c r="M1158" s="175"/>
      <c r="N1158" s="176"/>
    </row>
    <row r="1159" spans="1:14" s="32" customFormat="1" x14ac:dyDescent="0.2">
      <c r="A1159" s="32" t="s">
        <v>15134</v>
      </c>
      <c r="B1159" s="33" t="str">
        <f>VLOOKUP(D1159,fips_xref!$A$5:$C$286,2,FALSE)</f>
        <v>CUSTER, MT</v>
      </c>
      <c r="C1159" s="34" t="str">
        <f t="shared" si="95"/>
        <v>30</v>
      </c>
      <c r="D1159" s="202">
        <f>fips_xref!A6</f>
        <v>30017</v>
      </c>
      <c r="E1159" s="32" t="str">
        <f>SCC_xref!$A$26</f>
        <v>2310002240</v>
      </c>
      <c r="F1159" s="32" t="str">
        <f>VLOOKUP(E1159,SCC_xref!$A$6:$B$39,2,FALSE)</f>
        <v>Oil Tank</v>
      </c>
      <c r="G1159" s="36">
        <v>0</v>
      </c>
      <c r="H1159" s="64">
        <v>0</v>
      </c>
      <c r="I1159" s="36">
        <v>0</v>
      </c>
      <c r="J1159" s="36">
        <v>0</v>
      </c>
      <c r="K1159" s="36">
        <v>0</v>
      </c>
      <c r="M1159" s="175"/>
      <c r="N1159" s="176"/>
    </row>
    <row r="1160" spans="1:14" s="32" customFormat="1" x14ac:dyDescent="0.2">
      <c r="A1160" s="32" t="s">
        <v>15134</v>
      </c>
      <c r="B1160" s="33" t="str">
        <f>VLOOKUP(D1160,fips_xref!$A$5:$C$286,2,FALSE)</f>
        <v>DANIELS, MT</v>
      </c>
      <c r="C1160" s="34" t="str">
        <f t="shared" si="95"/>
        <v>30</v>
      </c>
      <c r="D1160" s="202">
        <f>fips_xref!A7</f>
        <v>30019</v>
      </c>
      <c r="E1160" s="32" t="str">
        <f>SCC_xref!$A$26</f>
        <v>2310002240</v>
      </c>
      <c r="F1160" s="32" t="str">
        <f>VLOOKUP(E1160,SCC_xref!$A$6:$B$39,2,FALSE)</f>
        <v>Oil Tank</v>
      </c>
      <c r="G1160" s="36">
        <v>0</v>
      </c>
      <c r="H1160" s="64">
        <v>13.796423077982197</v>
      </c>
      <c r="I1160" s="36">
        <v>0</v>
      </c>
      <c r="J1160" s="36">
        <v>0</v>
      </c>
      <c r="K1160" s="36">
        <v>0</v>
      </c>
      <c r="M1160" s="175"/>
      <c r="N1160" s="176"/>
    </row>
    <row r="1161" spans="1:14" s="32" customFormat="1" x14ac:dyDescent="0.2">
      <c r="A1161" s="32" t="s">
        <v>15134</v>
      </c>
      <c r="B1161" s="33" t="str">
        <f>VLOOKUP(D1161,fips_xref!$A$5:$C$286,2,FALSE)</f>
        <v>DAWSON, MT</v>
      </c>
      <c r="C1161" s="34" t="str">
        <f t="shared" si="95"/>
        <v>30</v>
      </c>
      <c r="D1161" s="202">
        <f>fips_xref!A8</f>
        <v>30021</v>
      </c>
      <c r="E1161" s="32" t="str">
        <f>SCC_xref!$A$26</f>
        <v>2310002240</v>
      </c>
      <c r="F1161" s="32" t="str">
        <f>VLOOKUP(E1161,SCC_xref!$A$6:$B$39,2,FALSE)</f>
        <v>Oil Tank</v>
      </c>
      <c r="G1161" s="36">
        <v>0</v>
      </c>
      <c r="H1161" s="64">
        <v>134.14551370854653</v>
      </c>
      <c r="I1161" s="36">
        <v>0</v>
      </c>
      <c r="J1161" s="36">
        <v>0</v>
      </c>
      <c r="K1161" s="36">
        <v>0</v>
      </c>
      <c r="M1161" s="175"/>
      <c r="N1161" s="176"/>
    </row>
    <row r="1162" spans="1:14" s="32" customFormat="1" x14ac:dyDescent="0.2">
      <c r="A1162" s="32" t="s">
        <v>15134</v>
      </c>
      <c r="B1162" s="33" t="str">
        <f>VLOOKUP(D1162,fips_xref!$A$5:$C$286,2,FALSE)</f>
        <v>FALLON, MT</v>
      </c>
      <c r="C1162" s="34" t="str">
        <f t="shared" si="95"/>
        <v>30</v>
      </c>
      <c r="D1162" s="202">
        <f>fips_xref!A9</f>
        <v>30025</v>
      </c>
      <c r="E1162" s="32" t="str">
        <f>SCC_xref!$A$26</f>
        <v>2310002240</v>
      </c>
      <c r="F1162" s="32" t="str">
        <f>VLOOKUP(E1162,SCC_xref!$A$6:$B$39,2,FALSE)</f>
        <v>Oil Tank</v>
      </c>
      <c r="G1162" s="36">
        <v>0</v>
      </c>
      <c r="H1162" s="64">
        <v>2108.7633644525854</v>
      </c>
      <c r="I1162" s="36">
        <v>0</v>
      </c>
      <c r="J1162" s="36">
        <v>0</v>
      </c>
      <c r="K1162" s="36">
        <v>0</v>
      </c>
      <c r="M1162" s="175"/>
      <c r="N1162" s="176"/>
    </row>
    <row r="1163" spans="1:14" s="32" customFormat="1" x14ac:dyDescent="0.2">
      <c r="A1163" s="32" t="s">
        <v>15134</v>
      </c>
      <c r="B1163" s="33" t="str">
        <f>VLOOKUP(D1163,fips_xref!$A$5:$C$286,2,FALSE)</f>
        <v>GARFIELD, MT</v>
      </c>
      <c r="C1163" s="34" t="str">
        <f t="shared" si="95"/>
        <v>30</v>
      </c>
      <c r="D1163" s="202">
        <f>fips_xref!A10</f>
        <v>30033</v>
      </c>
      <c r="E1163" s="32" t="str">
        <f>SCC_xref!$A$26</f>
        <v>2310002240</v>
      </c>
      <c r="F1163" s="32" t="str">
        <f>VLOOKUP(E1163,SCC_xref!$A$6:$B$39,2,FALSE)</f>
        <v>Oil Tank</v>
      </c>
      <c r="G1163" s="36">
        <v>0</v>
      </c>
      <c r="H1163" s="64">
        <v>5.4067219697769939</v>
      </c>
      <c r="I1163" s="36">
        <v>0</v>
      </c>
      <c r="J1163" s="36">
        <v>0</v>
      </c>
      <c r="K1163" s="36">
        <v>0</v>
      </c>
      <c r="M1163" s="175"/>
      <c r="N1163" s="176"/>
    </row>
    <row r="1164" spans="1:14" s="32" customFormat="1" x14ac:dyDescent="0.2">
      <c r="A1164" s="32" t="s">
        <v>15134</v>
      </c>
      <c r="B1164" s="33" t="str">
        <f>VLOOKUP(D1164,fips_xref!$A$5:$C$286,2,FALSE)</f>
        <v>MCCONE, MT</v>
      </c>
      <c r="C1164" s="34" t="str">
        <f t="shared" si="95"/>
        <v>30</v>
      </c>
      <c r="D1164" s="202">
        <f>fips_xref!A11</f>
        <v>30055</v>
      </c>
      <c r="E1164" s="32" t="str">
        <f>SCC_xref!$A$26</f>
        <v>2310002240</v>
      </c>
      <c r="F1164" s="32" t="str">
        <f>VLOOKUP(E1164,SCC_xref!$A$6:$B$39,2,FALSE)</f>
        <v>Oil Tank</v>
      </c>
      <c r="G1164" s="36">
        <v>0</v>
      </c>
      <c r="H1164" s="64">
        <v>2.0826975923272677</v>
      </c>
      <c r="I1164" s="36">
        <v>0</v>
      </c>
      <c r="J1164" s="36">
        <v>0</v>
      </c>
      <c r="K1164" s="36">
        <v>0</v>
      </c>
      <c r="M1164" s="175"/>
      <c r="N1164" s="176"/>
    </row>
    <row r="1165" spans="1:14" s="32" customFormat="1" x14ac:dyDescent="0.2">
      <c r="A1165" s="32" t="s">
        <v>15134</v>
      </c>
      <c r="B1165" s="33" t="str">
        <f>VLOOKUP(D1165,fips_xref!$A$5:$C$286,2,FALSE)</f>
        <v>PRAIRIE, MT</v>
      </c>
      <c r="C1165" s="34" t="str">
        <f t="shared" si="95"/>
        <v>30</v>
      </c>
      <c r="D1165" s="202">
        <f>fips_xref!A12</f>
        <v>30079</v>
      </c>
      <c r="E1165" s="32" t="str">
        <f>SCC_xref!$A$26</f>
        <v>2310002240</v>
      </c>
      <c r="F1165" s="32" t="str">
        <f>VLOOKUP(E1165,SCC_xref!$A$6:$B$39,2,FALSE)</f>
        <v>Oil Tank</v>
      </c>
      <c r="G1165" s="36">
        <v>0</v>
      </c>
      <c r="H1165" s="64">
        <v>25.599272948983437</v>
      </c>
      <c r="I1165" s="36">
        <v>0</v>
      </c>
      <c r="J1165" s="36">
        <v>0</v>
      </c>
      <c r="K1165" s="36">
        <v>0</v>
      </c>
      <c r="M1165" s="175"/>
      <c r="N1165" s="176"/>
    </row>
    <row r="1166" spans="1:14" s="32" customFormat="1" x14ac:dyDescent="0.2">
      <c r="A1166" s="32" t="s">
        <v>15134</v>
      </c>
      <c r="B1166" s="33" t="str">
        <f>VLOOKUP(D1166,fips_xref!$A$5:$C$286,2,FALSE)</f>
        <v>RICHLAND, MT</v>
      </c>
      <c r="C1166" s="34" t="str">
        <f t="shared" si="95"/>
        <v>30</v>
      </c>
      <c r="D1166" s="202">
        <f>fips_xref!A13</f>
        <v>30083</v>
      </c>
      <c r="E1166" s="32" t="str">
        <f>SCC_xref!$A$26</f>
        <v>2310002240</v>
      </c>
      <c r="F1166" s="32" t="str">
        <f>VLOOKUP(E1166,SCC_xref!$A$6:$B$39,2,FALSE)</f>
        <v>Oil Tank</v>
      </c>
      <c r="G1166" s="36">
        <v>0</v>
      </c>
      <c r="H1166" s="64">
        <v>5237.9872318527505</v>
      </c>
      <c r="I1166" s="36">
        <v>0</v>
      </c>
      <c r="J1166" s="36">
        <v>0</v>
      </c>
      <c r="K1166" s="36">
        <v>0</v>
      </c>
      <c r="M1166" s="175"/>
      <c r="N1166" s="176"/>
    </row>
    <row r="1167" spans="1:14" s="32" customFormat="1" x14ac:dyDescent="0.2">
      <c r="A1167" s="32" t="s">
        <v>15134</v>
      </c>
      <c r="B1167" s="33" t="str">
        <f>VLOOKUP(D1167,fips_xref!$A$5:$C$286,2,FALSE)</f>
        <v>ROOSEVELT, MT</v>
      </c>
      <c r="C1167" s="34" t="str">
        <f t="shared" si="95"/>
        <v>30</v>
      </c>
      <c r="D1167" s="202">
        <f>fips_xref!A14</f>
        <v>30085</v>
      </c>
      <c r="E1167" s="32" t="str">
        <f>SCC_xref!$A$26</f>
        <v>2310002240</v>
      </c>
      <c r="F1167" s="32" t="str">
        <f>VLOOKUP(E1167,SCC_xref!$A$6:$B$39,2,FALSE)</f>
        <v>Oil Tank</v>
      </c>
      <c r="G1167" s="36">
        <v>0</v>
      </c>
      <c r="H1167" s="64">
        <v>1234.9471429290704</v>
      </c>
      <c r="I1167" s="36">
        <v>0</v>
      </c>
      <c r="J1167" s="36">
        <v>0</v>
      </c>
      <c r="K1167" s="36">
        <v>0</v>
      </c>
      <c r="M1167" s="175"/>
      <c r="N1167" s="176"/>
    </row>
    <row r="1168" spans="1:14" s="32" customFormat="1" x14ac:dyDescent="0.2">
      <c r="A1168" s="32" t="s">
        <v>15134</v>
      </c>
      <c r="B1168" s="33" t="str">
        <f>VLOOKUP(D1168,fips_xref!$A$5:$C$286,2,FALSE)</f>
        <v>SHERIDAN, MT</v>
      </c>
      <c r="C1168" s="34" t="str">
        <f t="shared" si="95"/>
        <v>30</v>
      </c>
      <c r="D1168" s="203">
        <f>fips_xref!A15</f>
        <v>30091</v>
      </c>
      <c r="E1168" s="32" t="str">
        <f>SCC_xref!$A$26</f>
        <v>2310002240</v>
      </c>
      <c r="F1168" s="32" t="str">
        <f>VLOOKUP(E1168,SCC_xref!$A$6:$B$39,2,FALSE)</f>
        <v>Oil Tank</v>
      </c>
      <c r="G1168" s="36">
        <v>0</v>
      </c>
      <c r="H1168" s="64">
        <v>512.66814963465799</v>
      </c>
      <c r="I1168" s="36">
        <v>0</v>
      </c>
      <c r="J1168" s="36">
        <v>0</v>
      </c>
      <c r="K1168" s="36">
        <v>0</v>
      </c>
      <c r="M1168" s="175"/>
      <c r="N1168" s="176"/>
    </row>
    <row r="1169" spans="1:14" s="32" customFormat="1" x14ac:dyDescent="0.2">
      <c r="A1169" s="32" t="s">
        <v>15134</v>
      </c>
      <c r="B1169" s="33" t="str">
        <f>VLOOKUP(D1169,fips_xref!$A$5:$C$286,2,FALSE)</f>
        <v>VALLEY, MT</v>
      </c>
      <c r="C1169" s="34" t="str">
        <f t="shared" si="95"/>
        <v>30</v>
      </c>
      <c r="D1169" s="203">
        <f>fips_xref!A16</f>
        <v>30105</v>
      </c>
      <c r="E1169" s="32" t="str">
        <f>SCC_xref!$A$26</f>
        <v>2310002240</v>
      </c>
      <c r="F1169" s="32" t="str">
        <f>VLOOKUP(E1169,SCC_xref!$A$6:$B$39,2,FALSE)</f>
        <v>Oil Tank</v>
      </c>
      <c r="G1169" s="36">
        <v>0</v>
      </c>
      <c r="H1169" s="64">
        <v>307.79027760785419</v>
      </c>
      <c r="I1169" s="36">
        <v>0</v>
      </c>
      <c r="J1169" s="36">
        <v>0</v>
      </c>
      <c r="K1169" s="36">
        <v>0</v>
      </c>
      <c r="M1169" s="175"/>
      <c r="N1169" s="176"/>
    </row>
    <row r="1170" spans="1:14" s="32" customFormat="1" x14ac:dyDescent="0.2">
      <c r="A1170" s="32" t="s">
        <v>15134</v>
      </c>
      <c r="B1170" s="33" t="str">
        <f>VLOOKUP(D1170,fips_xref!$A$5:$C$286,2,FALSE)</f>
        <v>WIBAUX, MT</v>
      </c>
      <c r="C1170" s="34" t="str">
        <f t="shared" si="95"/>
        <v>30</v>
      </c>
      <c r="D1170" s="203">
        <f>fips_xref!A17</f>
        <v>30109</v>
      </c>
      <c r="E1170" s="32" t="str">
        <f>SCC_xref!$A$26</f>
        <v>2310002240</v>
      </c>
      <c r="F1170" s="32" t="str">
        <f>VLOOKUP(E1170,SCC_xref!$A$6:$B$39,2,FALSE)</f>
        <v>Oil Tank</v>
      </c>
      <c r="G1170" s="36">
        <v>0</v>
      </c>
      <c r="H1170" s="64">
        <v>238.22604390630786</v>
      </c>
      <c r="I1170" s="36">
        <v>0</v>
      </c>
      <c r="J1170" s="36">
        <v>0</v>
      </c>
      <c r="K1170" s="36">
        <v>0</v>
      </c>
      <c r="M1170" s="175"/>
      <c r="N1170" s="176"/>
    </row>
    <row r="1171" spans="1:14" s="32" customFormat="1" x14ac:dyDescent="0.2">
      <c r="A1171" s="32" t="s">
        <v>15134</v>
      </c>
      <c r="B1171" s="33" t="str">
        <f>VLOOKUP(D1171,fips_xref!$A$5:$C$286,2,FALSE)</f>
        <v>BILLINGS, ND</v>
      </c>
      <c r="C1171" s="34" t="str">
        <f t="shared" si="95"/>
        <v>38</v>
      </c>
      <c r="D1171" s="203">
        <f>fips_xref!A18</f>
        <v>38007</v>
      </c>
      <c r="E1171" s="32" t="str">
        <f>SCC_xref!$A$26</f>
        <v>2310002240</v>
      </c>
      <c r="F1171" s="32" t="str">
        <f>VLOOKUP(E1171,SCC_xref!$A$6:$B$39,2,FALSE)</f>
        <v>Oil Tank</v>
      </c>
      <c r="G1171" s="36">
        <v>0</v>
      </c>
      <c r="H1171" s="64">
        <v>10906.748168232016</v>
      </c>
      <c r="I1171" s="36">
        <v>0</v>
      </c>
      <c r="J1171" s="36">
        <v>0</v>
      </c>
      <c r="K1171" s="36">
        <v>0</v>
      </c>
      <c r="M1171" s="175"/>
      <c r="N1171" s="176"/>
    </row>
    <row r="1172" spans="1:14" s="32" customFormat="1" x14ac:dyDescent="0.2">
      <c r="A1172" s="32" t="s">
        <v>15134</v>
      </c>
      <c r="B1172" s="33" t="str">
        <f>VLOOKUP(D1172,fips_xref!$A$5:$C$286,2,FALSE)</f>
        <v>BOTTINEAU, ND</v>
      </c>
      <c r="C1172" s="34" t="str">
        <f t="shared" si="95"/>
        <v>38</v>
      </c>
      <c r="D1172" s="203">
        <f>fips_xref!A19</f>
        <v>38009</v>
      </c>
      <c r="E1172" s="32" t="str">
        <f>SCC_xref!$A$26</f>
        <v>2310002240</v>
      </c>
      <c r="F1172" s="32" t="str">
        <f>VLOOKUP(E1172,SCC_xref!$A$6:$B$39,2,FALSE)</f>
        <v>Oil Tank</v>
      </c>
      <c r="G1172" s="36">
        <v>0</v>
      </c>
      <c r="H1172" s="64">
        <v>5342.7500491926776</v>
      </c>
      <c r="I1172" s="36">
        <v>0</v>
      </c>
      <c r="J1172" s="36">
        <v>0</v>
      </c>
      <c r="K1172" s="36">
        <v>0</v>
      </c>
      <c r="M1172" s="175"/>
      <c r="N1172" s="176"/>
    </row>
    <row r="1173" spans="1:14" s="32" customFormat="1" x14ac:dyDescent="0.2">
      <c r="A1173" s="32" t="s">
        <v>15134</v>
      </c>
      <c r="B1173" s="33" t="str">
        <f>VLOOKUP(D1173,fips_xref!$A$5:$C$286,2,FALSE)</f>
        <v>BOWMAN, ND</v>
      </c>
      <c r="C1173" s="34" t="str">
        <f t="shared" si="95"/>
        <v>38</v>
      </c>
      <c r="D1173" s="203">
        <f>fips_xref!A20</f>
        <v>38011</v>
      </c>
      <c r="E1173" s="32" t="str">
        <f>SCC_xref!$A$26</f>
        <v>2310002240</v>
      </c>
      <c r="F1173" s="32" t="str">
        <f>VLOOKUP(E1173,SCC_xref!$A$6:$B$39,2,FALSE)</f>
        <v>Oil Tank</v>
      </c>
      <c r="G1173" s="36">
        <v>0</v>
      </c>
      <c r="H1173" s="64">
        <v>33349.759270147879</v>
      </c>
      <c r="I1173" s="36">
        <v>0</v>
      </c>
      <c r="J1173" s="36">
        <v>0</v>
      </c>
      <c r="K1173" s="36">
        <v>0</v>
      </c>
      <c r="M1173" s="175"/>
      <c r="N1173" s="176"/>
    </row>
    <row r="1174" spans="1:14" s="32" customFormat="1" x14ac:dyDescent="0.2">
      <c r="A1174" s="32" t="s">
        <v>15134</v>
      </c>
      <c r="B1174" s="33" t="str">
        <f>VLOOKUP(D1174,fips_xref!$A$5:$C$286,2,FALSE)</f>
        <v>BURKE, ND</v>
      </c>
      <c r="C1174" s="34" t="str">
        <f t="shared" si="95"/>
        <v>38</v>
      </c>
      <c r="D1174" s="203">
        <f>fips_xref!A21</f>
        <v>38013</v>
      </c>
      <c r="E1174" s="32" t="str">
        <f>SCC_xref!$A$26</f>
        <v>2310002240</v>
      </c>
      <c r="F1174" s="32" t="str">
        <f>VLOOKUP(E1174,SCC_xref!$A$6:$B$39,2,FALSE)</f>
        <v>Oil Tank</v>
      </c>
      <c r="G1174" s="36">
        <v>0</v>
      </c>
      <c r="H1174" s="64">
        <v>3793.3989822942549</v>
      </c>
      <c r="I1174" s="36">
        <v>0</v>
      </c>
      <c r="J1174" s="36">
        <v>0</v>
      </c>
      <c r="K1174" s="36">
        <v>0</v>
      </c>
      <c r="M1174" s="175"/>
      <c r="N1174" s="176"/>
    </row>
    <row r="1175" spans="1:14" s="32" customFormat="1" x14ac:dyDescent="0.2">
      <c r="A1175" s="32" t="s">
        <v>15134</v>
      </c>
      <c r="B1175" s="33" t="str">
        <f>VLOOKUP(D1175,fips_xref!$A$5:$C$286,2,FALSE)</f>
        <v>DIVIDE, ND</v>
      </c>
      <c r="C1175" s="34" t="str">
        <f t="shared" si="95"/>
        <v>38</v>
      </c>
      <c r="D1175" s="203">
        <f>fips_xref!A22</f>
        <v>38023</v>
      </c>
      <c r="E1175" s="32" t="str">
        <f>SCC_xref!$A$26</f>
        <v>2310002240</v>
      </c>
      <c r="F1175" s="32" t="str">
        <f>VLOOKUP(E1175,SCC_xref!$A$6:$B$39,2,FALSE)</f>
        <v>Oil Tank</v>
      </c>
      <c r="G1175" s="36">
        <v>0</v>
      </c>
      <c r="H1175" s="64">
        <v>4154.7283473621874</v>
      </c>
      <c r="I1175" s="36">
        <v>0</v>
      </c>
      <c r="J1175" s="36">
        <v>0</v>
      </c>
      <c r="K1175" s="36">
        <v>0</v>
      </c>
      <c r="M1175" s="175"/>
      <c r="N1175" s="176"/>
    </row>
    <row r="1176" spans="1:14" s="32" customFormat="1" x14ac:dyDescent="0.2">
      <c r="A1176" s="32" t="s">
        <v>15134</v>
      </c>
      <c r="B1176" s="33" t="str">
        <f>VLOOKUP(D1176,fips_xref!$A$5:$C$286,2,FALSE)</f>
        <v>DUNN, ND</v>
      </c>
      <c r="C1176" s="34" t="str">
        <f t="shared" si="95"/>
        <v>38</v>
      </c>
      <c r="D1176" s="203">
        <f>fips_xref!A23</f>
        <v>38025</v>
      </c>
      <c r="E1176" s="32" t="str">
        <f>SCC_xref!$A$26</f>
        <v>2310002240</v>
      </c>
      <c r="F1176" s="32" t="str">
        <f>VLOOKUP(E1176,SCC_xref!$A$6:$B$39,2,FALSE)</f>
        <v>Oil Tank</v>
      </c>
      <c r="G1176" s="36">
        <v>0</v>
      </c>
      <c r="H1176" s="64">
        <v>24339.207885274998</v>
      </c>
      <c r="I1176" s="36">
        <v>0</v>
      </c>
      <c r="J1176" s="36">
        <v>0</v>
      </c>
      <c r="K1176" s="36">
        <v>0</v>
      </c>
      <c r="M1176" s="175"/>
      <c r="N1176" s="176"/>
    </row>
    <row r="1177" spans="1:14" s="32" customFormat="1" x14ac:dyDescent="0.2">
      <c r="A1177" s="32" t="s">
        <v>15134</v>
      </c>
      <c r="B1177" s="33" t="str">
        <f>VLOOKUP(D1177,fips_xref!$A$5:$C$286,2,FALSE)</f>
        <v>GOLDEN VALLEY, ND</v>
      </c>
      <c r="C1177" s="34" t="str">
        <f t="shared" si="95"/>
        <v>38</v>
      </c>
      <c r="D1177" s="203">
        <f>fips_xref!A24</f>
        <v>38033</v>
      </c>
      <c r="E1177" s="32" t="str">
        <f>SCC_xref!$A$26</f>
        <v>2310002240</v>
      </c>
      <c r="F1177" s="32" t="str">
        <f>VLOOKUP(E1177,SCC_xref!$A$6:$B$39,2,FALSE)</f>
        <v>Oil Tank</v>
      </c>
      <c r="G1177" s="36">
        <v>0</v>
      </c>
      <c r="H1177" s="64">
        <v>1534.2018615014722</v>
      </c>
      <c r="I1177" s="36">
        <v>0</v>
      </c>
      <c r="J1177" s="36">
        <v>0</v>
      </c>
      <c r="K1177" s="36">
        <v>0</v>
      </c>
      <c r="M1177" s="175"/>
      <c r="N1177" s="176"/>
    </row>
    <row r="1178" spans="1:14" s="32" customFormat="1" x14ac:dyDescent="0.2">
      <c r="A1178" s="32" t="s">
        <v>15134</v>
      </c>
      <c r="B1178" s="33" t="str">
        <f>VLOOKUP(D1178,fips_xref!$A$5:$C$286,2,FALSE)</f>
        <v>MC HENRY, ND</v>
      </c>
      <c r="C1178" s="34" t="str">
        <f>LEFT(D1178,2)</f>
        <v>38</v>
      </c>
      <c r="D1178" s="203">
        <f>fips_xref!A25</f>
        <v>38049</v>
      </c>
      <c r="E1178" s="32" t="str">
        <f>SCC_xref!$A$26</f>
        <v>2310002240</v>
      </c>
      <c r="F1178" s="32" t="str">
        <f>VLOOKUP(E1178,SCC_xref!$A$6:$B$39,2,FALSE)</f>
        <v>Oil Tank</v>
      </c>
      <c r="G1178" s="36">
        <v>0</v>
      </c>
      <c r="H1178" s="64">
        <v>91.849669139747334</v>
      </c>
      <c r="I1178" s="36">
        <v>0</v>
      </c>
      <c r="J1178" s="36">
        <v>0</v>
      </c>
      <c r="K1178" s="36">
        <v>0</v>
      </c>
      <c r="M1178" s="175"/>
      <c r="N1178" s="176"/>
    </row>
    <row r="1179" spans="1:14" s="32" customFormat="1" x14ac:dyDescent="0.2">
      <c r="A1179" s="32" t="s">
        <v>15134</v>
      </c>
      <c r="B1179" s="33" t="str">
        <f>VLOOKUP(D1179,fips_xref!$A$5:$C$286,2,FALSE)</f>
        <v>MCKENZIE, ND</v>
      </c>
      <c r="C1179" s="34" t="str">
        <f t="shared" ref="C1179:C1187" si="104">LEFT(D1179,2)</f>
        <v>38</v>
      </c>
      <c r="D1179" s="203">
        <f>fips_xref!A26</f>
        <v>38053</v>
      </c>
      <c r="E1179" s="32" t="str">
        <f>SCC_xref!$A$26</f>
        <v>2310002240</v>
      </c>
      <c r="F1179" s="32" t="str">
        <f>VLOOKUP(E1179,SCC_xref!$A$6:$B$39,2,FALSE)</f>
        <v>Oil Tank</v>
      </c>
      <c r="G1179" s="36">
        <v>0</v>
      </c>
      <c r="H1179" s="64">
        <v>25025.266656288637</v>
      </c>
      <c r="I1179" s="36">
        <v>0</v>
      </c>
      <c r="J1179" s="36">
        <v>0</v>
      </c>
      <c r="K1179" s="36">
        <v>0</v>
      </c>
      <c r="M1179" s="175"/>
      <c r="N1179" s="176"/>
    </row>
    <row r="1180" spans="1:14" s="32" customFormat="1" x14ac:dyDescent="0.2">
      <c r="A1180" s="32" t="s">
        <v>15134</v>
      </c>
      <c r="B1180" s="33" t="str">
        <f>VLOOKUP(D1180,fips_xref!$A$5:$C$286,2,FALSE)</f>
        <v>MCLEAN, ND</v>
      </c>
      <c r="C1180" s="34" t="str">
        <f t="shared" si="104"/>
        <v>38</v>
      </c>
      <c r="D1180" s="203">
        <f>fips_xref!A27</f>
        <v>38055</v>
      </c>
      <c r="E1180" s="32" t="str">
        <f>SCC_xref!$A$26</f>
        <v>2310002240</v>
      </c>
      <c r="F1180" s="32" t="str">
        <f>VLOOKUP(E1180,SCC_xref!$A$6:$B$39,2,FALSE)</f>
        <v>Oil Tank</v>
      </c>
      <c r="G1180" s="36">
        <v>0</v>
      </c>
      <c r="H1180" s="64">
        <v>329.98588850632177</v>
      </c>
      <c r="I1180" s="36">
        <v>0</v>
      </c>
      <c r="J1180" s="36">
        <v>0</v>
      </c>
      <c r="K1180" s="36">
        <v>0</v>
      </c>
      <c r="M1180" s="175"/>
      <c r="N1180" s="176"/>
    </row>
    <row r="1181" spans="1:14" s="32" customFormat="1" x14ac:dyDescent="0.2">
      <c r="A1181" s="32" t="s">
        <v>15134</v>
      </c>
      <c r="B1181" s="33" t="str">
        <f>VLOOKUP(D1181,fips_xref!$A$5:$C$286,2,FALSE)</f>
        <v>MERCER, ND</v>
      </c>
      <c r="C1181" s="34" t="str">
        <f t="shared" si="104"/>
        <v>38</v>
      </c>
      <c r="D1181" s="203">
        <f>fips_xref!A28</f>
        <v>38057</v>
      </c>
      <c r="E1181" s="32" t="str">
        <f>SCC_xref!$A$26</f>
        <v>2310002240</v>
      </c>
      <c r="F1181" s="32" t="str">
        <f>VLOOKUP(E1181,SCC_xref!$A$6:$B$39,2,FALSE)</f>
        <v>Oil Tank</v>
      </c>
      <c r="G1181" s="36">
        <v>0</v>
      </c>
      <c r="H1181" s="64">
        <v>5.967353855183239</v>
      </c>
      <c r="I1181" s="36">
        <v>0</v>
      </c>
      <c r="J1181" s="36">
        <v>0</v>
      </c>
      <c r="K1181" s="36">
        <v>0</v>
      </c>
      <c r="M1181" s="175"/>
      <c r="N1181" s="176"/>
    </row>
    <row r="1182" spans="1:14" s="32" customFormat="1" x14ac:dyDescent="0.2">
      <c r="A1182" s="32" t="s">
        <v>15134</v>
      </c>
      <c r="B1182" s="33" t="str">
        <f>VLOOKUP(D1182,fips_xref!$A$5:$C$286,2,FALSE)</f>
        <v>MOUNTRAIL, ND</v>
      </c>
      <c r="C1182" s="34" t="str">
        <f t="shared" si="104"/>
        <v>38</v>
      </c>
      <c r="D1182" s="203">
        <f>fips_xref!A29</f>
        <v>38061</v>
      </c>
      <c r="E1182" s="32" t="str">
        <f>SCC_xref!$A$26</f>
        <v>2310002240</v>
      </c>
      <c r="F1182" s="32" t="str">
        <f>VLOOKUP(E1182,SCC_xref!$A$6:$B$39,2,FALSE)</f>
        <v>Oil Tank</v>
      </c>
      <c r="G1182" s="36">
        <v>0</v>
      </c>
      <c r="H1182" s="64">
        <v>83141.535431503056</v>
      </c>
      <c r="I1182" s="36">
        <v>0</v>
      </c>
      <c r="J1182" s="36">
        <v>0</v>
      </c>
      <c r="K1182" s="36">
        <v>0</v>
      </c>
      <c r="M1182" s="175"/>
      <c r="N1182" s="176"/>
    </row>
    <row r="1183" spans="1:14" s="32" customFormat="1" x14ac:dyDescent="0.2">
      <c r="A1183" s="32" t="s">
        <v>15134</v>
      </c>
      <c r="B1183" s="33" t="str">
        <f>VLOOKUP(D1183,fips_xref!$A$5:$C$286,2,FALSE)</f>
        <v>RENVILLE, ND</v>
      </c>
      <c r="C1183" s="34" t="str">
        <f t="shared" si="104"/>
        <v>38</v>
      </c>
      <c r="D1183" s="203">
        <f>fips_xref!A30</f>
        <v>38075</v>
      </c>
      <c r="E1183" s="32" t="str">
        <f>SCC_xref!$A$26</f>
        <v>2310002240</v>
      </c>
      <c r="F1183" s="32" t="str">
        <f>VLOOKUP(E1183,SCC_xref!$A$6:$B$39,2,FALSE)</f>
        <v>Oil Tank</v>
      </c>
      <c r="G1183" s="36">
        <v>0</v>
      </c>
      <c r="H1183" s="64">
        <v>2107.450172733591</v>
      </c>
      <c r="I1183" s="36">
        <v>0</v>
      </c>
      <c r="J1183" s="36">
        <v>0</v>
      </c>
      <c r="K1183" s="36">
        <v>0</v>
      </c>
      <c r="M1183" s="175"/>
      <c r="N1183" s="176"/>
    </row>
    <row r="1184" spans="1:14" s="32" customFormat="1" x14ac:dyDescent="0.2">
      <c r="A1184" s="32" t="s">
        <v>15134</v>
      </c>
      <c r="B1184" s="33" t="str">
        <f>VLOOKUP(D1184,fips_xref!$A$5:$C$286,2,FALSE)</f>
        <v>SLOPE, ND</v>
      </c>
      <c r="C1184" s="34" t="str">
        <f t="shared" si="104"/>
        <v>38</v>
      </c>
      <c r="D1184" s="203">
        <f>fips_xref!A31</f>
        <v>38087</v>
      </c>
      <c r="E1184" s="32" t="str">
        <f>SCC_xref!$A$26</f>
        <v>2310002240</v>
      </c>
      <c r="F1184" s="32" t="str">
        <f>VLOOKUP(E1184,SCC_xref!$A$6:$B$39,2,FALSE)</f>
        <v>Oil Tank</v>
      </c>
      <c r="G1184" s="36">
        <v>0</v>
      </c>
      <c r="H1184" s="64">
        <v>1060.1328405658235</v>
      </c>
      <c r="I1184" s="36">
        <v>0</v>
      </c>
      <c r="J1184" s="36">
        <v>0</v>
      </c>
      <c r="K1184" s="36">
        <v>0</v>
      </c>
      <c r="M1184" s="175"/>
      <c r="N1184" s="176"/>
    </row>
    <row r="1185" spans="1:14" s="32" customFormat="1" x14ac:dyDescent="0.2">
      <c r="A1185" s="32" t="s">
        <v>15134</v>
      </c>
      <c r="B1185" s="33" t="str">
        <f>VLOOKUP(D1185,fips_xref!$A$5:$C$286,2,FALSE)</f>
        <v>STARK, ND</v>
      </c>
      <c r="C1185" s="34" t="str">
        <f t="shared" si="104"/>
        <v>38</v>
      </c>
      <c r="D1185" s="203">
        <f>fips_xref!A32</f>
        <v>38089</v>
      </c>
      <c r="E1185" s="32" t="str">
        <f>SCC_xref!$A$26</f>
        <v>2310002240</v>
      </c>
      <c r="F1185" s="32" t="str">
        <f>VLOOKUP(E1185,SCC_xref!$A$6:$B$39,2,FALSE)</f>
        <v>Oil Tank</v>
      </c>
      <c r="G1185" s="36">
        <v>0</v>
      </c>
      <c r="H1185" s="64">
        <v>3381.747859609382</v>
      </c>
      <c r="I1185" s="36">
        <v>0</v>
      </c>
      <c r="J1185" s="36">
        <v>0</v>
      </c>
      <c r="K1185" s="36">
        <v>0</v>
      </c>
      <c r="M1185" s="175"/>
      <c r="N1185" s="176"/>
    </row>
    <row r="1186" spans="1:14" s="32" customFormat="1" x14ac:dyDescent="0.2">
      <c r="A1186" s="32" t="s">
        <v>15134</v>
      </c>
      <c r="B1186" s="33" t="str">
        <f>VLOOKUP(D1186,fips_xref!$A$5:$C$286,2,FALSE)</f>
        <v>WARD, ND</v>
      </c>
      <c r="C1186" s="34" t="str">
        <f t="shared" si="104"/>
        <v>38</v>
      </c>
      <c r="D1186" s="203">
        <f>fips_xref!A33</f>
        <v>38101</v>
      </c>
      <c r="E1186" s="32" t="str">
        <f>SCC_xref!$A$26</f>
        <v>2310002240</v>
      </c>
      <c r="F1186" s="32" t="str">
        <f>VLOOKUP(E1186,SCC_xref!$A$6:$B$39,2,FALSE)</f>
        <v>Oil Tank</v>
      </c>
      <c r="G1186" s="36">
        <v>0</v>
      </c>
      <c r="H1186" s="64">
        <v>170.30323778826698</v>
      </c>
      <c r="I1186" s="36">
        <v>0</v>
      </c>
      <c r="J1186" s="36">
        <v>0</v>
      </c>
      <c r="K1186" s="36">
        <v>0</v>
      </c>
      <c r="M1186" s="175"/>
      <c r="N1186" s="176"/>
    </row>
    <row r="1187" spans="1:14" s="32" customFormat="1" x14ac:dyDescent="0.2">
      <c r="A1187" s="32" t="s">
        <v>15134</v>
      </c>
      <c r="B1187" s="33" t="str">
        <f>VLOOKUP(D1187,fips_xref!$A$5:$C$286,2,FALSE)</f>
        <v>WILLIAMS, ND</v>
      </c>
      <c r="C1187" s="34" t="str">
        <f t="shared" si="104"/>
        <v>38</v>
      </c>
      <c r="D1187" s="203">
        <f>fips_xref!A34</f>
        <v>38105</v>
      </c>
      <c r="E1187" s="32" t="str">
        <f>SCC_xref!$A$26</f>
        <v>2310002240</v>
      </c>
      <c r="F1187" s="32" t="str">
        <f>VLOOKUP(E1187,SCC_xref!$A$6:$B$39,2,FALSE)</f>
        <v>Oil Tank</v>
      </c>
      <c r="G1187" s="36">
        <v>0</v>
      </c>
      <c r="H1187" s="64">
        <v>13919.126170322179</v>
      </c>
      <c r="I1187" s="36">
        <v>0</v>
      </c>
      <c r="J1187" s="36">
        <v>0</v>
      </c>
      <c r="K1187" s="36">
        <v>0</v>
      </c>
      <c r="M1187" s="175"/>
      <c r="N1187" s="176"/>
    </row>
    <row r="1188" spans="1:14" s="32" customFormat="1" x14ac:dyDescent="0.2">
      <c r="A1188" s="32" t="s">
        <v>15134</v>
      </c>
      <c r="B1188" s="33" t="str">
        <f>VLOOKUP(D1188,fips_xref!$A$5:$C$286,2,FALSE)</f>
        <v>HARDING, SD</v>
      </c>
      <c r="C1188" s="34" t="str">
        <f t="shared" ref="C1188:C1251" si="105">LEFT(D1188,2)</f>
        <v>46</v>
      </c>
      <c r="D1188" s="203">
        <f>fips_xref!A35</f>
        <v>46063</v>
      </c>
      <c r="E1188" s="32" t="str">
        <f>SCC_xref!$A$26</f>
        <v>2310002240</v>
      </c>
      <c r="F1188" s="32" t="str">
        <f>VLOOKUP(E1188,SCC_xref!$A$6:$B$39,2,FALSE)</f>
        <v>Oil Tank</v>
      </c>
      <c r="G1188" s="36">
        <v>0</v>
      </c>
      <c r="H1188" s="64">
        <v>4542.5751942270253</v>
      </c>
      <c r="I1188" s="36">
        <v>0</v>
      </c>
      <c r="J1188" s="36">
        <v>0</v>
      </c>
      <c r="K1188" s="36">
        <v>0</v>
      </c>
      <c r="M1188" s="175"/>
      <c r="N1188" s="176"/>
    </row>
    <row r="1189" spans="1:14" s="32" customFormat="1" x14ac:dyDescent="0.2">
      <c r="A1189" s="32" t="s">
        <v>15134</v>
      </c>
      <c r="B1189" s="33" t="str">
        <f>VLOOKUP(D1189,fips_xref!$A$5:$C$286,2,FALSE)</f>
        <v>BUTTE, SD</v>
      </c>
      <c r="C1189" s="34" t="str">
        <f t="shared" si="105"/>
        <v>46</v>
      </c>
      <c r="D1189" s="203">
        <f>fips_xref!A36</f>
        <v>46019</v>
      </c>
      <c r="E1189" s="32" t="str">
        <f>SCC_xref!$A$26</f>
        <v>2310002240</v>
      </c>
      <c r="F1189" s="32" t="str">
        <f>VLOOKUP(E1189,SCC_xref!$A$6:$B$39,2,FALSE)</f>
        <v>Oil Tank</v>
      </c>
      <c r="G1189" s="36">
        <v>0</v>
      </c>
      <c r="H1189" s="64">
        <v>0</v>
      </c>
      <c r="I1189" s="36">
        <v>0</v>
      </c>
      <c r="J1189" s="36">
        <v>0</v>
      </c>
      <c r="K1189" s="36">
        <v>0</v>
      </c>
      <c r="M1189" s="175"/>
      <c r="N1189" s="176"/>
    </row>
    <row r="1190" spans="1:14" x14ac:dyDescent="0.2">
      <c r="A1190" s="221" t="str">
        <f>A1158</f>
        <v>Oil Tanks</v>
      </c>
      <c r="B1190" s="221" t="str">
        <f>VLOOKUP(D1190,fips_xref!$A$5:$C$286,2,FALSE)</f>
        <v>CARTER, MT_Tribal</v>
      </c>
      <c r="C1190" s="222" t="str">
        <f t="shared" si="105"/>
        <v>30</v>
      </c>
      <c r="D1190" s="223" t="str">
        <f>D1158&amp;"01"</f>
        <v>3001101</v>
      </c>
      <c r="E1190" s="221" t="str">
        <f>E1158</f>
        <v>2310002240</v>
      </c>
      <c r="F1190" s="221" t="str">
        <f>VLOOKUP(E1190,SCC_xref!$A$6:$B$39,2,FALSE)</f>
        <v>Oil Tank</v>
      </c>
      <c r="G1190" s="224">
        <v>0</v>
      </c>
      <c r="H1190" s="224">
        <v>0</v>
      </c>
      <c r="I1190" s="224">
        <v>0</v>
      </c>
      <c r="J1190" s="224">
        <v>0</v>
      </c>
      <c r="K1190" s="224">
        <v>0</v>
      </c>
      <c r="M1190" s="175"/>
    </row>
    <row r="1191" spans="1:14" x14ac:dyDescent="0.2">
      <c r="A1191" s="221" t="str">
        <f t="shared" ref="A1191:A1221" si="106">A1159</f>
        <v>Oil Tanks</v>
      </c>
      <c r="B1191" s="221" t="str">
        <f>VLOOKUP(D1191,fips_xref!$A$5:$C$286,2,FALSE)</f>
        <v>CUSTER, MT_Tribal</v>
      </c>
      <c r="C1191" s="222" t="str">
        <f t="shared" si="105"/>
        <v>30</v>
      </c>
      <c r="D1191" s="223" t="str">
        <f t="shared" ref="D1191:D1221" si="107">D1159&amp;"01"</f>
        <v>3001701</v>
      </c>
      <c r="E1191" s="221" t="str">
        <f t="shared" ref="E1191:E1221" si="108">E1159</f>
        <v>2310002240</v>
      </c>
      <c r="F1191" s="221" t="str">
        <f>VLOOKUP(E1191,SCC_xref!$A$6:$B$39,2,FALSE)</f>
        <v>Oil Tank</v>
      </c>
      <c r="G1191" s="224">
        <v>0</v>
      </c>
      <c r="H1191" s="224">
        <v>0</v>
      </c>
      <c r="I1191" s="224">
        <v>0</v>
      </c>
      <c r="J1191" s="224">
        <v>0</v>
      </c>
      <c r="K1191" s="224">
        <v>0</v>
      </c>
      <c r="M1191" s="175"/>
    </row>
    <row r="1192" spans="1:14" x14ac:dyDescent="0.2">
      <c r="A1192" s="221" t="str">
        <f t="shared" si="106"/>
        <v>Oil Tanks</v>
      </c>
      <c r="B1192" s="221" t="str">
        <f>VLOOKUP(D1192,fips_xref!$A$5:$C$286,2,FALSE)</f>
        <v>DANIELS, MT_Tribal</v>
      </c>
      <c r="C1192" s="222" t="str">
        <f t="shared" si="105"/>
        <v>30</v>
      </c>
      <c r="D1192" s="223" t="str">
        <f t="shared" si="107"/>
        <v>3001901</v>
      </c>
      <c r="E1192" s="221" t="str">
        <f t="shared" si="108"/>
        <v>2310002240</v>
      </c>
      <c r="F1192" s="221" t="str">
        <f>VLOOKUP(E1192,SCC_xref!$A$6:$B$39,2,FALSE)</f>
        <v>Oil Tank</v>
      </c>
      <c r="G1192" s="224">
        <v>0</v>
      </c>
      <c r="H1192" s="224">
        <v>13.769945156099148</v>
      </c>
      <c r="I1192" s="224">
        <v>0</v>
      </c>
      <c r="J1192" s="224">
        <v>0</v>
      </c>
      <c r="K1192" s="224">
        <v>0</v>
      </c>
      <c r="M1192" s="175"/>
    </row>
    <row r="1193" spans="1:14" x14ac:dyDescent="0.2">
      <c r="A1193" s="221" t="str">
        <f t="shared" si="106"/>
        <v>Oil Tanks</v>
      </c>
      <c r="B1193" s="221" t="str">
        <f>VLOOKUP(D1193,fips_xref!$A$5:$C$286,2,FALSE)</f>
        <v>DAWSON, MT_Tribal</v>
      </c>
      <c r="C1193" s="222" t="str">
        <f t="shared" si="105"/>
        <v>30</v>
      </c>
      <c r="D1193" s="223" t="str">
        <f t="shared" si="107"/>
        <v>3002101</v>
      </c>
      <c r="E1193" s="221" t="str">
        <f t="shared" si="108"/>
        <v>2310002240</v>
      </c>
      <c r="F1193" s="221" t="str">
        <f>VLOOKUP(E1193,SCC_xref!$A$6:$B$39,2,FALSE)</f>
        <v>Oil Tank</v>
      </c>
      <c r="G1193" s="224">
        <v>0</v>
      </c>
      <c r="H1193" s="224">
        <v>0</v>
      </c>
      <c r="I1193" s="224">
        <v>0</v>
      </c>
      <c r="J1193" s="224">
        <v>0</v>
      </c>
      <c r="K1193" s="224">
        <v>0</v>
      </c>
      <c r="M1193" s="175"/>
    </row>
    <row r="1194" spans="1:14" x14ac:dyDescent="0.2">
      <c r="A1194" s="221" t="str">
        <f t="shared" si="106"/>
        <v>Oil Tanks</v>
      </c>
      <c r="B1194" s="221" t="str">
        <f>VLOOKUP(D1194,fips_xref!$A$5:$C$286,2,FALSE)</f>
        <v>FALLON, MT_Tribal</v>
      </c>
      <c r="C1194" s="222" t="str">
        <f t="shared" si="105"/>
        <v>30</v>
      </c>
      <c r="D1194" s="223" t="str">
        <f t="shared" si="107"/>
        <v>3002501</v>
      </c>
      <c r="E1194" s="221" t="str">
        <f t="shared" si="108"/>
        <v>2310002240</v>
      </c>
      <c r="F1194" s="221" t="str">
        <f>VLOOKUP(E1194,SCC_xref!$A$6:$B$39,2,FALSE)</f>
        <v>Oil Tank</v>
      </c>
      <c r="G1194" s="224">
        <v>0</v>
      </c>
      <c r="H1194" s="224">
        <v>0</v>
      </c>
      <c r="I1194" s="224">
        <v>0</v>
      </c>
      <c r="J1194" s="224">
        <v>0</v>
      </c>
      <c r="K1194" s="224">
        <v>0</v>
      </c>
      <c r="M1194" s="175"/>
    </row>
    <row r="1195" spans="1:14" x14ac:dyDescent="0.2">
      <c r="A1195" s="221" t="str">
        <f t="shared" si="106"/>
        <v>Oil Tanks</v>
      </c>
      <c r="B1195" s="221" t="str">
        <f>VLOOKUP(D1195,fips_xref!$A$5:$C$286,2,FALSE)</f>
        <v>GARFIELD, MT_Tribal</v>
      </c>
      <c r="C1195" s="222" t="str">
        <f t="shared" si="105"/>
        <v>30</v>
      </c>
      <c r="D1195" s="223" t="str">
        <f t="shared" si="107"/>
        <v>3003301</v>
      </c>
      <c r="E1195" s="221" t="str">
        <f t="shared" si="108"/>
        <v>2310002240</v>
      </c>
      <c r="F1195" s="221" t="str">
        <f>VLOOKUP(E1195,SCC_xref!$A$6:$B$39,2,FALSE)</f>
        <v>Oil Tank</v>
      </c>
      <c r="G1195" s="224">
        <v>0</v>
      </c>
      <c r="H1195" s="224">
        <v>0</v>
      </c>
      <c r="I1195" s="224">
        <v>0</v>
      </c>
      <c r="J1195" s="224">
        <v>0</v>
      </c>
      <c r="K1195" s="224">
        <v>0</v>
      </c>
      <c r="M1195" s="175"/>
    </row>
    <row r="1196" spans="1:14" x14ac:dyDescent="0.2">
      <c r="A1196" s="221" t="str">
        <f t="shared" si="106"/>
        <v>Oil Tanks</v>
      </c>
      <c r="B1196" s="221" t="str">
        <f>VLOOKUP(D1196,fips_xref!$A$5:$C$286,2,FALSE)</f>
        <v>MCCONE, MT_Tribal</v>
      </c>
      <c r="C1196" s="222" t="str">
        <f t="shared" si="105"/>
        <v>30</v>
      </c>
      <c r="D1196" s="223" t="str">
        <f t="shared" si="107"/>
        <v>3005501</v>
      </c>
      <c r="E1196" s="221" t="str">
        <f t="shared" si="108"/>
        <v>2310002240</v>
      </c>
      <c r="F1196" s="221" t="str">
        <f>VLOOKUP(E1196,SCC_xref!$A$6:$B$39,2,FALSE)</f>
        <v>Oil Tank</v>
      </c>
      <c r="G1196" s="224">
        <v>0</v>
      </c>
      <c r="H1196" s="224">
        <v>0</v>
      </c>
      <c r="I1196" s="224">
        <v>0</v>
      </c>
      <c r="J1196" s="224">
        <v>0</v>
      </c>
      <c r="K1196" s="224">
        <v>0</v>
      </c>
      <c r="M1196" s="175"/>
    </row>
    <row r="1197" spans="1:14" x14ac:dyDescent="0.2">
      <c r="A1197" s="221" t="str">
        <f t="shared" si="106"/>
        <v>Oil Tanks</v>
      </c>
      <c r="B1197" s="221" t="str">
        <f>VLOOKUP(D1197,fips_xref!$A$5:$C$286,2,FALSE)</f>
        <v>PRAIRIE, MT_Tribal</v>
      </c>
      <c r="C1197" s="222" t="str">
        <f t="shared" si="105"/>
        <v>30</v>
      </c>
      <c r="D1197" s="223" t="str">
        <f t="shared" si="107"/>
        <v>3007901</v>
      </c>
      <c r="E1197" s="221" t="str">
        <f t="shared" si="108"/>
        <v>2310002240</v>
      </c>
      <c r="F1197" s="221" t="str">
        <f>VLOOKUP(E1197,SCC_xref!$A$6:$B$39,2,FALSE)</f>
        <v>Oil Tank</v>
      </c>
      <c r="G1197" s="224">
        <v>0</v>
      </c>
      <c r="H1197" s="224">
        <v>0</v>
      </c>
      <c r="I1197" s="224">
        <v>0</v>
      </c>
      <c r="J1197" s="224">
        <v>0</v>
      </c>
      <c r="K1197" s="224">
        <v>0</v>
      </c>
      <c r="M1197" s="175"/>
    </row>
    <row r="1198" spans="1:14" x14ac:dyDescent="0.2">
      <c r="A1198" s="221" t="str">
        <f t="shared" si="106"/>
        <v>Oil Tanks</v>
      </c>
      <c r="B1198" s="221" t="str">
        <f>VLOOKUP(D1198,fips_xref!$A$5:$C$286,2,FALSE)</f>
        <v>RICHLAND, MT_Tribal</v>
      </c>
      <c r="C1198" s="222" t="str">
        <f t="shared" si="105"/>
        <v>30</v>
      </c>
      <c r="D1198" s="223" t="str">
        <f t="shared" si="107"/>
        <v>3008301</v>
      </c>
      <c r="E1198" s="221" t="str">
        <f t="shared" si="108"/>
        <v>2310002240</v>
      </c>
      <c r="F1198" s="221" t="str">
        <f>VLOOKUP(E1198,SCC_xref!$A$6:$B$39,2,FALSE)</f>
        <v>Oil Tank</v>
      </c>
      <c r="G1198" s="224">
        <v>0</v>
      </c>
      <c r="H1198" s="224">
        <v>0</v>
      </c>
      <c r="I1198" s="224">
        <v>0</v>
      </c>
      <c r="J1198" s="224">
        <v>0</v>
      </c>
      <c r="K1198" s="224">
        <v>0</v>
      </c>
      <c r="M1198" s="175"/>
    </row>
    <row r="1199" spans="1:14" x14ac:dyDescent="0.2">
      <c r="A1199" s="221" t="str">
        <f t="shared" si="106"/>
        <v>Oil Tanks</v>
      </c>
      <c r="B1199" s="221" t="str">
        <f>VLOOKUP(D1199,fips_xref!$A$5:$C$286,2,FALSE)</f>
        <v>ROOSEVELT, MT_Tribal</v>
      </c>
      <c r="C1199" s="222" t="str">
        <f t="shared" si="105"/>
        <v>30</v>
      </c>
      <c r="D1199" s="223" t="str">
        <f t="shared" si="107"/>
        <v>3008501</v>
      </c>
      <c r="E1199" s="221" t="str">
        <f t="shared" si="108"/>
        <v>2310002240</v>
      </c>
      <c r="F1199" s="221" t="str">
        <f>VLOOKUP(E1199,SCC_xref!$A$6:$B$39,2,FALSE)</f>
        <v>Oil Tank</v>
      </c>
      <c r="G1199" s="224">
        <v>0</v>
      </c>
      <c r="H1199" s="224">
        <v>918.84221449682411</v>
      </c>
      <c r="I1199" s="224">
        <v>0</v>
      </c>
      <c r="J1199" s="224">
        <v>0</v>
      </c>
      <c r="K1199" s="224">
        <v>0</v>
      </c>
      <c r="M1199" s="175"/>
    </row>
    <row r="1200" spans="1:14" x14ac:dyDescent="0.2">
      <c r="A1200" s="221" t="str">
        <f t="shared" si="106"/>
        <v>Oil Tanks</v>
      </c>
      <c r="B1200" s="221" t="str">
        <f>VLOOKUP(D1200,fips_xref!$A$5:$C$286,2,FALSE)</f>
        <v>SHERIDAN, MT_Tribal</v>
      </c>
      <c r="C1200" s="222" t="str">
        <f t="shared" si="105"/>
        <v>30</v>
      </c>
      <c r="D1200" s="223" t="str">
        <f t="shared" si="107"/>
        <v>3009101</v>
      </c>
      <c r="E1200" s="221" t="str">
        <f t="shared" si="108"/>
        <v>2310002240</v>
      </c>
      <c r="F1200" s="221" t="str">
        <f>VLOOKUP(E1200,SCC_xref!$A$6:$B$39,2,FALSE)</f>
        <v>Oil Tank</v>
      </c>
      <c r="G1200" s="224">
        <v>0</v>
      </c>
      <c r="H1200" s="224">
        <v>28.709570968197671</v>
      </c>
      <c r="I1200" s="224">
        <v>0</v>
      </c>
      <c r="J1200" s="224">
        <v>0</v>
      </c>
      <c r="K1200" s="224">
        <v>0</v>
      </c>
      <c r="M1200" s="175"/>
    </row>
    <row r="1201" spans="1:13" x14ac:dyDescent="0.2">
      <c r="A1201" s="221" t="str">
        <f t="shared" si="106"/>
        <v>Oil Tanks</v>
      </c>
      <c r="B1201" s="221" t="str">
        <f>VLOOKUP(D1201,fips_xref!$A$5:$C$286,2,FALSE)</f>
        <v>VALLEY, MT_Tribal</v>
      </c>
      <c r="C1201" s="222" t="str">
        <f t="shared" si="105"/>
        <v>30</v>
      </c>
      <c r="D1201" s="223" t="str">
        <f t="shared" si="107"/>
        <v>3010501</v>
      </c>
      <c r="E1201" s="221" t="str">
        <f t="shared" si="108"/>
        <v>2310002240</v>
      </c>
      <c r="F1201" s="221" t="str">
        <f>VLOOKUP(E1201,SCC_xref!$A$6:$B$39,2,FALSE)</f>
        <v>Oil Tank</v>
      </c>
      <c r="G1201" s="224">
        <v>0</v>
      </c>
      <c r="H1201" s="224">
        <v>307.79027760785419</v>
      </c>
      <c r="I1201" s="224">
        <v>0</v>
      </c>
      <c r="J1201" s="224">
        <v>0</v>
      </c>
      <c r="K1201" s="224">
        <v>0</v>
      </c>
      <c r="M1201" s="175"/>
    </row>
    <row r="1202" spans="1:13" x14ac:dyDescent="0.2">
      <c r="A1202" s="221" t="str">
        <f t="shared" si="106"/>
        <v>Oil Tanks</v>
      </c>
      <c r="B1202" s="221" t="str">
        <f>VLOOKUP(D1202,fips_xref!$A$5:$C$286,2,FALSE)</f>
        <v>WIBAUX, MT_Tribal</v>
      </c>
      <c r="C1202" s="222" t="str">
        <f t="shared" si="105"/>
        <v>30</v>
      </c>
      <c r="D1202" s="223" t="str">
        <f t="shared" si="107"/>
        <v>3010901</v>
      </c>
      <c r="E1202" s="221" t="str">
        <f t="shared" si="108"/>
        <v>2310002240</v>
      </c>
      <c r="F1202" s="221" t="str">
        <f>VLOOKUP(E1202,SCC_xref!$A$6:$B$39,2,FALSE)</f>
        <v>Oil Tank</v>
      </c>
      <c r="G1202" s="224">
        <v>0</v>
      </c>
      <c r="H1202" s="224">
        <v>0</v>
      </c>
      <c r="I1202" s="224">
        <v>0</v>
      </c>
      <c r="J1202" s="224">
        <v>0</v>
      </c>
      <c r="K1202" s="224">
        <v>0</v>
      </c>
      <c r="M1202" s="175"/>
    </row>
    <row r="1203" spans="1:13" x14ac:dyDescent="0.2">
      <c r="A1203" s="221" t="str">
        <f t="shared" si="106"/>
        <v>Oil Tanks</v>
      </c>
      <c r="B1203" s="221" t="str">
        <f>VLOOKUP(D1203,fips_xref!$A$5:$C$286,2,FALSE)</f>
        <v>BILLINGS, ND_Tribal</v>
      </c>
      <c r="C1203" s="222" t="str">
        <f t="shared" si="105"/>
        <v>38</v>
      </c>
      <c r="D1203" s="223" t="str">
        <f t="shared" si="107"/>
        <v>3800701</v>
      </c>
      <c r="E1203" s="221" t="str">
        <f t="shared" si="108"/>
        <v>2310002240</v>
      </c>
      <c r="F1203" s="221" t="str">
        <f>VLOOKUP(E1203,SCC_xref!$A$6:$B$39,2,FALSE)</f>
        <v>Oil Tank</v>
      </c>
      <c r="G1203" s="224">
        <v>0</v>
      </c>
      <c r="H1203" s="224">
        <v>0</v>
      </c>
      <c r="I1203" s="224">
        <v>0</v>
      </c>
      <c r="J1203" s="224">
        <v>0</v>
      </c>
      <c r="K1203" s="224">
        <v>0</v>
      </c>
      <c r="M1203" s="175"/>
    </row>
    <row r="1204" spans="1:13" x14ac:dyDescent="0.2">
      <c r="A1204" s="221" t="str">
        <f t="shared" si="106"/>
        <v>Oil Tanks</v>
      </c>
      <c r="B1204" s="221" t="str">
        <f>VLOOKUP(D1204,fips_xref!$A$5:$C$286,2,FALSE)</f>
        <v>BOTTINEAU, ND_Tribal</v>
      </c>
      <c r="C1204" s="222" t="str">
        <f t="shared" si="105"/>
        <v>38</v>
      </c>
      <c r="D1204" s="223" t="str">
        <f t="shared" si="107"/>
        <v>3800901</v>
      </c>
      <c r="E1204" s="221" t="str">
        <f t="shared" si="108"/>
        <v>2310002240</v>
      </c>
      <c r="F1204" s="221" t="str">
        <f>VLOOKUP(E1204,SCC_xref!$A$6:$B$39,2,FALSE)</f>
        <v>Oil Tank</v>
      </c>
      <c r="G1204" s="224">
        <v>0</v>
      </c>
      <c r="H1204" s="224">
        <v>0</v>
      </c>
      <c r="I1204" s="224">
        <v>0</v>
      </c>
      <c r="J1204" s="224">
        <v>0</v>
      </c>
      <c r="K1204" s="224">
        <v>0</v>
      </c>
      <c r="M1204" s="175"/>
    </row>
    <row r="1205" spans="1:13" x14ac:dyDescent="0.2">
      <c r="A1205" s="221" t="str">
        <f t="shared" si="106"/>
        <v>Oil Tanks</v>
      </c>
      <c r="B1205" s="221" t="str">
        <f>VLOOKUP(D1205,fips_xref!$A$5:$C$286,2,FALSE)</f>
        <v>BOWMAN, ND_Tribal</v>
      </c>
      <c r="C1205" s="222" t="str">
        <f t="shared" si="105"/>
        <v>38</v>
      </c>
      <c r="D1205" s="223" t="str">
        <f t="shared" si="107"/>
        <v>3801101</v>
      </c>
      <c r="E1205" s="221" t="str">
        <f t="shared" si="108"/>
        <v>2310002240</v>
      </c>
      <c r="F1205" s="221" t="str">
        <f>VLOOKUP(E1205,SCC_xref!$A$6:$B$39,2,FALSE)</f>
        <v>Oil Tank</v>
      </c>
      <c r="G1205" s="224">
        <v>0</v>
      </c>
      <c r="H1205" s="224">
        <v>0</v>
      </c>
      <c r="I1205" s="224">
        <v>0</v>
      </c>
      <c r="J1205" s="224">
        <v>0</v>
      </c>
      <c r="K1205" s="224">
        <v>0</v>
      </c>
      <c r="M1205" s="175"/>
    </row>
    <row r="1206" spans="1:13" x14ac:dyDescent="0.2">
      <c r="A1206" s="221" t="str">
        <f t="shared" si="106"/>
        <v>Oil Tanks</v>
      </c>
      <c r="B1206" s="221" t="str">
        <f>VLOOKUP(D1206,fips_xref!$A$5:$C$286,2,FALSE)</f>
        <v>BURKE, ND_Tribal</v>
      </c>
      <c r="C1206" s="222" t="str">
        <f t="shared" si="105"/>
        <v>38</v>
      </c>
      <c r="D1206" s="223" t="str">
        <f t="shared" si="107"/>
        <v>3801301</v>
      </c>
      <c r="E1206" s="221" t="str">
        <f t="shared" si="108"/>
        <v>2310002240</v>
      </c>
      <c r="F1206" s="221" t="str">
        <f>VLOOKUP(E1206,SCC_xref!$A$6:$B$39,2,FALSE)</f>
        <v>Oil Tank</v>
      </c>
      <c r="G1206" s="224">
        <v>0</v>
      </c>
      <c r="H1206" s="224">
        <v>0</v>
      </c>
      <c r="I1206" s="224">
        <v>0</v>
      </c>
      <c r="J1206" s="224">
        <v>0</v>
      </c>
      <c r="K1206" s="224">
        <v>0</v>
      </c>
      <c r="M1206" s="175"/>
    </row>
    <row r="1207" spans="1:13" x14ac:dyDescent="0.2">
      <c r="A1207" s="221" t="str">
        <f t="shared" si="106"/>
        <v>Oil Tanks</v>
      </c>
      <c r="B1207" s="221" t="str">
        <f>VLOOKUP(D1207,fips_xref!$A$5:$C$286,2,FALSE)</f>
        <v>DIVIDE, ND_Tribal</v>
      </c>
      <c r="C1207" s="222" t="str">
        <f t="shared" si="105"/>
        <v>38</v>
      </c>
      <c r="D1207" s="223" t="str">
        <f t="shared" si="107"/>
        <v>3802301</v>
      </c>
      <c r="E1207" s="221" t="str">
        <f t="shared" si="108"/>
        <v>2310002240</v>
      </c>
      <c r="F1207" s="221" t="str">
        <f>VLOOKUP(E1207,SCC_xref!$A$6:$B$39,2,FALSE)</f>
        <v>Oil Tank</v>
      </c>
      <c r="G1207" s="224">
        <v>0</v>
      </c>
      <c r="H1207" s="224">
        <v>0</v>
      </c>
      <c r="I1207" s="224">
        <v>0</v>
      </c>
      <c r="J1207" s="224">
        <v>0</v>
      </c>
      <c r="K1207" s="224">
        <v>0</v>
      </c>
      <c r="M1207" s="175"/>
    </row>
    <row r="1208" spans="1:13" x14ac:dyDescent="0.2">
      <c r="A1208" s="221" t="str">
        <f t="shared" si="106"/>
        <v>Oil Tanks</v>
      </c>
      <c r="B1208" s="221" t="str">
        <f>VLOOKUP(D1208,fips_xref!$A$5:$C$286,2,FALSE)</f>
        <v>DUNN, ND_Tribal</v>
      </c>
      <c r="C1208" s="222" t="str">
        <f t="shared" si="105"/>
        <v>38</v>
      </c>
      <c r="D1208" s="223" t="str">
        <f t="shared" si="107"/>
        <v>3802501</v>
      </c>
      <c r="E1208" s="221" t="str">
        <f t="shared" si="108"/>
        <v>2310002240</v>
      </c>
      <c r="F1208" s="221" t="str">
        <f>VLOOKUP(E1208,SCC_xref!$A$6:$B$39,2,FALSE)</f>
        <v>Oil Tank</v>
      </c>
      <c r="G1208" s="224">
        <v>0</v>
      </c>
      <c r="H1208" s="224">
        <v>2032.349877442706</v>
      </c>
      <c r="I1208" s="224">
        <v>0</v>
      </c>
      <c r="J1208" s="224">
        <v>0</v>
      </c>
      <c r="K1208" s="224">
        <v>0</v>
      </c>
      <c r="M1208" s="175"/>
    </row>
    <row r="1209" spans="1:13" x14ac:dyDescent="0.2">
      <c r="A1209" s="221" t="str">
        <f t="shared" si="106"/>
        <v>Oil Tanks</v>
      </c>
      <c r="B1209" s="221" t="str">
        <f>VLOOKUP(D1209,fips_xref!$A$5:$C$286,2,FALSE)</f>
        <v>GOLDEN VALLEY, ND_Tribal</v>
      </c>
      <c r="C1209" s="222" t="str">
        <f t="shared" si="105"/>
        <v>38</v>
      </c>
      <c r="D1209" s="223" t="str">
        <f t="shared" si="107"/>
        <v>3803301</v>
      </c>
      <c r="E1209" s="221" t="str">
        <f t="shared" si="108"/>
        <v>2310002240</v>
      </c>
      <c r="F1209" s="221" t="str">
        <f>VLOOKUP(E1209,SCC_xref!$A$6:$B$39,2,FALSE)</f>
        <v>Oil Tank</v>
      </c>
      <c r="G1209" s="224">
        <v>0</v>
      </c>
      <c r="H1209" s="224">
        <v>0</v>
      </c>
      <c r="I1209" s="224">
        <v>0</v>
      </c>
      <c r="J1209" s="224">
        <v>0</v>
      </c>
      <c r="K1209" s="224">
        <v>0</v>
      </c>
      <c r="M1209" s="175"/>
    </row>
    <row r="1210" spans="1:13" x14ac:dyDescent="0.2">
      <c r="A1210" s="221" t="str">
        <f t="shared" si="106"/>
        <v>Oil Tanks</v>
      </c>
      <c r="B1210" s="221" t="str">
        <f>VLOOKUP(D1210,fips_xref!$A$5:$C$286,2,FALSE)</f>
        <v>MC HENRY, ND_Tribal</v>
      </c>
      <c r="C1210" s="222" t="str">
        <f t="shared" si="105"/>
        <v>38</v>
      </c>
      <c r="D1210" s="223" t="str">
        <f t="shared" si="107"/>
        <v>3804901</v>
      </c>
      <c r="E1210" s="221" t="str">
        <f t="shared" si="108"/>
        <v>2310002240</v>
      </c>
      <c r="F1210" s="221" t="str">
        <f>VLOOKUP(E1210,SCC_xref!$A$6:$B$39,2,FALSE)</f>
        <v>Oil Tank</v>
      </c>
      <c r="G1210" s="224">
        <v>0</v>
      </c>
      <c r="H1210" s="224">
        <v>0</v>
      </c>
      <c r="I1210" s="224">
        <v>0</v>
      </c>
      <c r="J1210" s="224">
        <v>0</v>
      </c>
      <c r="K1210" s="224">
        <v>0</v>
      </c>
      <c r="M1210" s="175"/>
    </row>
    <row r="1211" spans="1:13" x14ac:dyDescent="0.2">
      <c r="A1211" s="221" t="str">
        <f t="shared" si="106"/>
        <v>Oil Tanks</v>
      </c>
      <c r="B1211" s="221" t="str">
        <f>VLOOKUP(D1211,fips_xref!$A$5:$C$286,2,FALSE)</f>
        <v>MCKENZIE, ND_Tribal</v>
      </c>
      <c r="C1211" s="222" t="str">
        <f t="shared" si="105"/>
        <v>38</v>
      </c>
      <c r="D1211" s="223" t="str">
        <f t="shared" si="107"/>
        <v>3805301</v>
      </c>
      <c r="E1211" s="221" t="str">
        <f t="shared" si="108"/>
        <v>2310002240</v>
      </c>
      <c r="F1211" s="221" t="str">
        <f>VLOOKUP(E1211,SCC_xref!$A$6:$B$39,2,FALSE)</f>
        <v>Oil Tank</v>
      </c>
      <c r="G1211" s="224">
        <v>0</v>
      </c>
      <c r="H1211" s="224">
        <v>384.35762999270423</v>
      </c>
      <c r="I1211" s="224">
        <v>0</v>
      </c>
      <c r="J1211" s="224">
        <v>0</v>
      </c>
      <c r="K1211" s="224">
        <v>0</v>
      </c>
      <c r="M1211" s="175"/>
    </row>
    <row r="1212" spans="1:13" x14ac:dyDescent="0.2">
      <c r="A1212" s="221" t="str">
        <f t="shared" si="106"/>
        <v>Oil Tanks</v>
      </c>
      <c r="B1212" s="221" t="str">
        <f>VLOOKUP(D1212,fips_xref!$A$5:$C$286,2,FALSE)</f>
        <v>MCLEAN, ND_Tribal</v>
      </c>
      <c r="C1212" s="222" t="str">
        <f t="shared" si="105"/>
        <v>38</v>
      </c>
      <c r="D1212" s="223" t="str">
        <f t="shared" si="107"/>
        <v>3805501</v>
      </c>
      <c r="E1212" s="221" t="str">
        <f t="shared" si="108"/>
        <v>2310002240</v>
      </c>
      <c r="F1212" s="221" t="str">
        <f>VLOOKUP(E1212,SCC_xref!$A$6:$B$39,2,FALSE)</f>
        <v>Oil Tank</v>
      </c>
      <c r="G1212" s="224">
        <v>0</v>
      </c>
      <c r="H1212" s="224">
        <v>329.98588850632177</v>
      </c>
      <c r="I1212" s="224">
        <v>0</v>
      </c>
      <c r="J1212" s="224">
        <v>0</v>
      </c>
      <c r="K1212" s="224">
        <v>0</v>
      </c>
      <c r="M1212" s="175"/>
    </row>
    <row r="1213" spans="1:13" x14ac:dyDescent="0.2">
      <c r="A1213" s="221" t="str">
        <f t="shared" si="106"/>
        <v>Oil Tanks</v>
      </c>
      <c r="B1213" s="221" t="str">
        <f>VLOOKUP(D1213,fips_xref!$A$5:$C$286,2,FALSE)</f>
        <v>MERCER, ND_Tribal</v>
      </c>
      <c r="C1213" s="222" t="str">
        <f t="shared" si="105"/>
        <v>38</v>
      </c>
      <c r="D1213" s="223" t="str">
        <f t="shared" si="107"/>
        <v>3805701</v>
      </c>
      <c r="E1213" s="221" t="str">
        <f t="shared" si="108"/>
        <v>2310002240</v>
      </c>
      <c r="F1213" s="221" t="str">
        <f>VLOOKUP(E1213,SCC_xref!$A$6:$B$39,2,FALSE)</f>
        <v>Oil Tank</v>
      </c>
      <c r="G1213" s="224">
        <v>0</v>
      </c>
      <c r="H1213" s="224">
        <v>0</v>
      </c>
      <c r="I1213" s="224">
        <v>0</v>
      </c>
      <c r="J1213" s="224">
        <v>0</v>
      </c>
      <c r="K1213" s="224">
        <v>0</v>
      </c>
      <c r="M1213" s="175"/>
    </row>
    <row r="1214" spans="1:13" x14ac:dyDescent="0.2">
      <c r="A1214" s="221" t="str">
        <f t="shared" si="106"/>
        <v>Oil Tanks</v>
      </c>
      <c r="B1214" s="221" t="str">
        <f>VLOOKUP(D1214,fips_xref!$A$5:$C$286,2,FALSE)</f>
        <v>MOUNTRAIL, ND_Tribal</v>
      </c>
      <c r="C1214" s="222" t="str">
        <f t="shared" si="105"/>
        <v>38</v>
      </c>
      <c r="D1214" s="223" t="str">
        <f t="shared" si="107"/>
        <v>3806101</v>
      </c>
      <c r="E1214" s="221" t="str">
        <f t="shared" si="108"/>
        <v>2310002240</v>
      </c>
      <c r="F1214" s="221" t="str">
        <f>VLOOKUP(E1214,SCC_xref!$A$6:$B$39,2,FALSE)</f>
        <v>Oil Tank</v>
      </c>
      <c r="G1214" s="224">
        <v>0</v>
      </c>
      <c r="H1214" s="224">
        <v>15203.140986328077</v>
      </c>
      <c r="I1214" s="224">
        <v>0</v>
      </c>
      <c r="J1214" s="224">
        <v>0</v>
      </c>
      <c r="K1214" s="224">
        <v>0</v>
      </c>
      <c r="M1214" s="175"/>
    </row>
    <row r="1215" spans="1:13" x14ac:dyDescent="0.2">
      <c r="A1215" s="221" t="str">
        <f t="shared" si="106"/>
        <v>Oil Tanks</v>
      </c>
      <c r="B1215" s="221" t="str">
        <f>VLOOKUP(D1215,fips_xref!$A$5:$C$286,2,FALSE)</f>
        <v>RENVILLE, ND_Tribal</v>
      </c>
      <c r="C1215" s="222" t="str">
        <f t="shared" si="105"/>
        <v>38</v>
      </c>
      <c r="D1215" s="223" t="str">
        <f t="shared" si="107"/>
        <v>3807501</v>
      </c>
      <c r="E1215" s="221" t="str">
        <f t="shared" si="108"/>
        <v>2310002240</v>
      </c>
      <c r="F1215" s="221" t="str">
        <f>VLOOKUP(E1215,SCC_xref!$A$6:$B$39,2,FALSE)</f>
        <v>Oil Tank</v>
      </c>
      <c r="G1215" s="224">
        <v>0</v>
      </c>
      <c r="H1215" s="224">
        <v>0</v>
      </c>
      <c r="I1215" s="224">
        <v>0</v>
      </c>
      <c r="J1215" s="224">
        <v>0</v>
      </c>
      <c r="K1215" s="224">
        <v>0</v>
      </c>
      <c r="M1215" s="175"/>
    </row>
    <row r="1216" spans="1:13" x14ac:dyDescent="0.2">
      <c r="A1216" s="221" t="str">
        <f t="shared" si="106"/>
        <v>Oil Tanks</v>
      </c>
      <c r="B1216" s="221" t="str">
        <f>VLOOKUP(D1216,fips_xref!$A$5:$C$286,2,FALSE)</f>
        <v>SLOPE, ND_Tribal</v>
      </c>
      <c r="C1216" s="222" t="str">
        <f t="shared" si="105"/>
        <v>38</v>
      </c>
      <c r="D1216" s="223" t="str">
        <f t="shared" si="107"/>
        <v>3808701</v>
      </c>
      <c r="E1216" s="221" t="str">
        <f t="shared" si="108"/>
        <v>2310002240</v>
      </c>
      <c r="F1216" s="221" t="str">
        <f>VLOOKUP(E1216,SCC_xref!$A$6:$B$39,2,FALSE)</f>
        <v>Oil Tank</v>
      </c>
      <c r="G1216" s="224">
        <v>0</v>
      </c>
      <c r="H1216" s="224">
        <v>0</v>
      </c>
      <c r="I1216" s="224">
        <v>0</v>
      </c>
      <c r="J1216" s="224">
        <v>0</v>
      </c>
      <c r="K1216" s="224">
        <v>0</v>
      </c>
      <c r="M1216" s="175"/>
    </row>
    <row r="1217" spans="1:13" x14ac:dyDescent="0.2">
      <c r="A1217" s="221" t="str">
        <f t="shared" si="106"/>
        <v>Oil Tanks</v>
      </c>
      <c r="B1217" s="221" t="str">
        <f>VLOOKUP(D1217,fips_xref!$A$5:$C$286,2,FALSE)</f>
        <v>STARK, ND_Tribal</v>
      </c>
      <c r="C1217" s="222" t="str">
        <f t="shared" si="105"/>
        <v>38</v>
      </c>
      <c r="D1217" s="223" t="str">
        <f t="shared" si="107"/>
        <v>3808901</v>
      </c>
      <c r="E1217" s="221" t="str">
        <f t="shared" si="108"/>
        <v>2310002240</v>
      </c>
      <c r="F1217" s="221" t="str">
        <f>VLOOKUP(E1217,SCC_xref!$A$6:$B$39,2,FALSE)</f>
        <v>Oil Tank</v>
      </c>
      <c r="G1217" s="224">
        <v>0</v>
      </c>
      <c r="H1217" s="224">
        <v>0</v>
      </c>
      <c r="I1217" s="224">
        <v>0</v>
      </c>
      <c r="J1217" s="224">
        <v>0</v>
      </c>
      <c r="K1217" s="224">
        <v>0</v>
      </c>
      <c r="M1217" s="175"/>
    </row>
    <row r="1218" spans="1:13" x14ac:dyDescent="0.2">
      <c r="A1218" s="221" t="str">
        <f t="shared" si="106"/>
        <v>Oil Tanks</v>
      </c>
      <c r="B1218" s="221" t="str">
        <f>VLOOKUP(D1218,fips_xref!$A$5:$C$286,2,FALSE)</f>
        <v>WARD, ND_Tribal</v>
      </c>
      <c r="C1218" s="222" t="str">
        <f t="shared" si="105"/>
        <v>38</v>
      </c>
      <c r="D1218" s="223" t="str">
        <f t="shared" si="107"/>
        <v>3810101</v>
      </c>
      <c r="E1218" s="221" t="str">
        <f t="shared" si="108"/>
        <v>2310002240</v>
      </c>
      <c r="F1218" s="221" t="str">
        <f>VLOOKUP(E1218,SCC_xref!$A$6:$B$39,2,FALSE)</f>
        <v>Oil Tank</v>
      </c>
      <c r="G1218" s="224">
        <v>0</v>
      </c>
      <c r="H1218" s="224">
        <v>0</v>
      </c>
      <c r="I1218" s="224">
        <v>0</v>
      </c>
      <c r="J1218" s="224">
        <v>0</v>
      </c>
      <c r="K1218" s="224">
        <v>0</v>
      </c>
      <c r="M1218" s="175"/>
    </row>
    <row r="1219" spans="1:13" x14ac:dyDescent="0.2">
      <c r="A1219" s="221" t="str">
        <f t="shared" si="106"/>
        <v>Oil Tanks</v>
      </c>
      <c r="B1219" s="221" t="str">
        <f>VLOOKUP(D1219,fips_xref!$A$5:$C$286,2,FALSE)</f>
        <v>WILLIAMS, ND_Tribal</v>
      </c>
      <c r="C1219" s="222" t="str">
        <f t="shared" si="105"/>
        <v>38</v>
      </c>
      <c r="D1219" s="223" t="str">
        <f t="shared" si="107"/>
        <v>3810501</v>
      </c>
      <c r="E1219" s="221" t="str">
        <f t="shared" si="108"/>
        <v>2310002240</v>
      </c>
      <c r="F1219" s="221" t="str">
        <f>VLOOKUP(E1219,SCC_xref!$A$6:$B$39,2,FALSE)</f>
        <v>Oil Tank</v>
      </c>
      <c r="G1219" s="224">
        <v>0</v>
      </c>
      <c r="H1219" s="224">
        <v>0</v>
      </c>
      <c r="I1219" s="224">
        <v>0</v>
      </c>
      <c r="J1219" s="224">
        <v>0</v>
      </c>
      <c r="K1219" s="224">
        <v>0</v>
      </c>
      <c r="M1219" s="175"/>
    </row>
    <row r="1220" spans="1:13" x14ac:dyDescent="0.2">
      <c r="A1220" s="221" t="str">
        <f t="shared" si="106"/>
        <v>Oil Tanks</v>
      </c>
      <c r="B1220" s="221" t="str">
        <f>VLOOKUP(D1220,fips_xref!$A$5:$C$286,2,FALSE)</f>
        <v>HARDING, SD_Tribal</v>
      </c>
      <c r="C1220" s="222" t="str">
        <f t="shared" si="105"/>
        <v>46</v>
      </c>
      <c r="D1220" s="223" t="str">
        <f t="shared" si="107"/>
        <v>4606301</v>
      </c>
      <c r="E1220" s="221" t="str">
        <f t="shared" si="108"/>
        <v>2310002240</v>
      </c>
      <c r="F1220" s="221" t="str">
        <f>VLOOKUP(E1220,SCC_xref!$A$6:$B$39,2,FALSE)</f>
        <v>Oil Tank</v>
      </c>
      <c r="G1220" s="224">
        <v>0</v>
      </c>
      <c r="H1220" s="224">
        <v>0</v>
      </c>
      <c r="I1220" s="224">
        <v>0</v>
      </c>
      <c r="J1220" s="224">
        <v>0</v>
      </c>
      <c r="K1220" s="224">
        <v>0</v>
      </c>
      <c r="M1220" s="175"/>
    </row>
    <row r="1221" spans="1:13" x14ac:dyDescent="0.2">
      <c r="A1221" s="221" t="str">
        <f t="shared" si="106"/>
        <v>Oil Tanks</v>
      </c>
      <c r="B1221" s="221" t="str">
        <f>VLOOKUP(D1221,fips_xref!$A$5:$C$286,2,FALSE)</f>
        <v>BUTTE, SD_Tribal</v>
      </c>
      <c r="C1221" s="222" t="str">
        <f t="shared" si="105"/>
        <v>46</v>
      </c>
      <c r="D1221" s="223" t="str">
        <f t="shared" si="107"/>
        <v>4601901</v>
      </c>
      <c r="E1221" s="221" t="str">
        <f t="shared" si="108"/>
        <v>2310002240</v>
      </c>
      <c r="F1221" s="221" t="str">
        <f>VLOOKUP(E1221,SCC_xref!$A$6:$B$39,2,FALSE)</f>
        <v>Oil Tank</v>
      </c>
      <c r="G1221" s="224">
        <v>0</v>
      </c>
      <c r="H1221" s="224">
        <v>0</v>
      </c>
      <c r="I1221" s="224">
        <v>0</v>
      </c>
      <c r="J1221" s="224">
        <v>0</v>
      </c>
      <c r="K1221" s="224">
        <v>0</v>
      </c>
      <c r="M1221" s="175"/>
    </row>
    <row r="1222" spans="1:13" x14ac:dyDescent="0.2">
      <c r="A1222" s="226" t="str">
        <f>A1158</f>
        <v>Oil Tanks</v>
      </c>
      <c r="B1222" s="226" t="str">
        <f>VLOOKUP(D1222,fips_xref!$A$5:$C$286,2,FALSE)</f>
        <v>CARTER, MT_Non-Tribal</v>
      </c>
      <c r="C1222" s="227" t="str">
        <f t="shared" si="105"/>
        <v>30</v>
      </c>
      <c r="D1222" s="228" t="str">
        <f>D1158&amp;"02"</f>
        <v>3001102</v>
      </c>
      <c r="E1222" s="226" t="str">
        <f>E1158</f>
        <v>2310002240</v>
      </c>
      <c r="F1222" s="226" t="str">
        <f>VLOOKUP(E1222,SCC_xref!$A$6:$B$39,2,FALSE)</f>
        <v>Oil Tank</v>
      </c>
      <c r="G1222" s="229">
        <v>0</v>
      </c>
      <c r="H1222" s="229">
        <v>16.521526467605167</v>
      </c>
      <c r="I1222" s="229">
        <v>0</v>
      </c>
      <c r="J1222" s="229">
        <v>0</v>
      </c>
      <c r="K1222" s="229">
        <v>0</v>
      </c>
      <c r="M1222" s="175"/>
    </row>
    <row r="1223" spans="1:13" x14ac:dyDescent="0.2">
      <c r="A1223" s="226" t="str">
        <f t="shared" ref="A1223:A1253" si="109">A1159</f>
        <v>Oil Tanks</v>
      </c>
      <c r="B1223" s="226" t="str">
        <f>VLOOKUP(D1223,fips_xref!$A$5:$C$286,2,FALSE)</f>
        <v>CUSTER, MT_Non-Tribal</v>
      </c>
      <c r="C1223" s="227" t="str">
        <f t="shared" si="105"/>
        <v>30</v>
      </c>
      <c r="D1223" s="228" t="str">
        <f>D1159&amp;"02"</f>
        <v>3001702</v>
      </c>
      <c r="E1223" s="226" t="str">
        <f t="shared" ref="E1223:E1253" si="110">E1159</f>
        <v>2310002240</v>
      </c>
      <c r="F1223" s="226" t="str">
        <f>VLOOKUP(E1223,SCC_xref!$A$6:$B$39,2,FALSE)</f>
        <v>Oil Tank</v>
      </c>
      <c r="G1223" s="229">
        <v>0</v>
      </c>
      <c r="H1223" s="229">
        <v>0</v>
      </c>
      <c r="I1223" s="229">
        <v>0</v>
      </c>
      <c r="J1223" s="229">
        <v>0</v>
      </c>
      <c r="K1223" s="229">
        <v>0</v>
      </c>
      <c r="M1223" s="175"/>
    </row>
    <row r="1224" spans="1:13" x14ac:dyDescent="0.2">
      <c r="A1224" s="226" t="str">
        <f t="shared" si="109"/>
        <v>Oil Tanks</v>
      </c>
      <c r="B1224" s="226" t="str">
        <f>VLOOKUP(D1224,fips_xref!$A$5:$C$286,2,FALSE)</f>
        <v>DANIELS, MT_Non-Tribal</v>
      </c>
      <c r="C1224" s="227" t="str">
        <f t="shared" si="105"/>
        <v>30</v>
      </c>
      <c r="D1224" s="228" t="str">
        <f t="shared" ref="D1224:D1253" si="111">D1160&amp;"02"</f>
        <v>3001902</v>
      </c>
      <c r="E1224" s="226" t="str">
        <f t="shared" si="110"/>
        <v>2310002240</v>
      </c>
      <c r="F1224" s="226" t="str">
        <f>VLOOKUP(E1224,SCC_xref!$A$6:$B$39,2,FALSE)</f>
        <v>Oil Tank</v>
      </c>
      <c r="G1224" s="229">
        <v>0</v>
      </c>
      <c r="H1224" s="229">
        <v>2.6477921883049906E-2</v>
      </c>
      <c r="I1224" s="229">
        <v>0</v>
      </c>
      <c r="J1224" s="229">
        <v>0</v>
      </c>
      <c r="K1224" s="229">
        <v>0</v>
      </c>
      <c r="M1224" s="175"/>
    </row>
    <row r="1225" spans="1:13" x14ac:dyDescent="0.2">
      <c r="A1225" s="226" t="str">
        <f t="shared" si="109"/>
        <v>Oil Tanks</v>
      </c>
      <c r="B1225" s="226" t="str">
        <f>VLOOKUP(D1225,fips_xref!$A$5:$C$286,2,FALSE)</f>
        <v>DAWSON, MT_Non-Tribal</v>
      </c>
      <c r="C1225" s="227" t="str">
        <f t="shared" si="105"/>
        <v>30</v>
      </c>
      <c r="D1225" s="228" t="str">
        <f t="shared" si="111"/>
        <v>3002102</v>
      </c>
      <c r="E1225" s="226" t="str">
        <f t="shared" si="110"/>
        <v>2310002240</v>
      </c>
      <c r="F1225" s="226" t="str">
        <f>VLOOKUP(E1225,SCC_xref!$A$6:$B$39,2,FALSE)</f>
        <v>Oil Tank</v>
      </c>
      <c r="G1225" s="229">
        <v>0</v>
      </c>
      <c r="H1225" s="229">
        <v>134.14551370854653</v>
      </c>
      <c r="I1225" s="229">
        <v>0</v>
      </c>
      <c r="J1225" s="229">
        <v>0</v>
      </c>
      <c r="K1225" s="229">
        <v>0</v>
      </c>
      <c r="M1225" s="175"/>
    </row>
    <row r="1226" spans="1:13" x14ac:dyDescent="0.2">
      <c r="A1226" s="226" t="str">
        <f t="shared" si="109"/>
        <v>Oil Tanks</v>
      </c>
      <c r="B1226" s="226" t="str">
        <f>VLOOKUP(D1226,fips_xref!$A$5:$C$286,2,FALSE)</f>
        <v>FALLON, MT_Non-Tribal</v>
      </c>
      <c r="C1226" s="227" t="str">
        <f t="shared" si="105"/>
        <v>30</v>
      </c>
      <c r="D1226" s="228" t="str">
        <f t="shared" si="111"/>
        <v>3002502</v>
      </c>
      <c r="E1226" s="226" t="str">
        <f t="shared" si="110"/>
        <v>2310002240</v>
      </c>
      <c r="F1226" s="226" t="str">
        <f>VLOOKUP(E1226,SCC_xref!$A$6:$B$39,2,FALSE)</f>
        <v>Oil Tank</v>
      </c>
      <c r="G1226" s="229">
        <v>0</v>
      </c>
      <c r="H1226" s="229">
        <v>2108.7633644525854</v>
      </c>
      <c r="I1226" s="229">
        <v>0</v>
      </c>
      <c r="J1226" s="229">
        <v>0</v>
      </c>
      <c r="K1226" s="229">
        <v>0</v>
      </c>
      <c r="M1226" s="175"/>
    </row>
    <row r="1227" spans="1:13" x14ac:dyDescent="0.2">
      <c r="A1227" s="226" t="str">
        <f t="shared" si="109"/>
        <v>Oil Tanks</v>
      </c>
      <c r="B1227" s="226" t="str">
        <f>VLOOKUP(D1227,fips_xref!$A$5:$C$286,2,FALSE)</f>
        <v>GARFIELD, MT_Non-Tribal</v>
      </c>
      <c r="C1227" s="227" t="str">
        <f t="shared" si="105"/>
        <v>30</v>
      </c>
      <c r="D1227" s="228" t="str">
        <f t="shared" si="111"/>
        <v>3003302</v>
      </c>
      <c r="E1227" s="226" t="str">
        <f t="shared" si="110"/>
        <v>2310002240</v>
      </c>
      <c r="F1227" s="226" t="str">
        <f>VLOOKUP(E1227,SCC_xref!$A$6:$B$39,2,FALSE)</f>
        <v>Oil Tank</v>
      </c>
      <c r="G1227" s="229">
        <v>0</v>
      </c>
      <c r="H1227" s="229">
        <v>5.4067219697769939</v>
      </c>
      <c r="I1227" s="229">
        <v>0</v>
      </c>
      <c r="J1227" s="229">
        <v>0</v>
      </c>
      <c r="K1227" s="229">
        <v>0</v>
      </c>
      <c r="M1227" s="175"/>
    </row>
    <row r="1228" spans="1:13" x14ac:dyDescent="0.2">
      <c r="A1228" s="226" t="str">
        <f t="shared" si="109"/>
        <v>Oil Tanks</v>
      </c>
      <c r="B1228" s="226" t="str">
        <f>VLOOKUP(D1228,fips_xref!$A$5:$C$286,2,FALSE)</f>
        <v>MCCONE, MT_Non-Tribal</v>
      </c>
      <c r="C1228" s="227" t="str">
        <f t="shared" si="105"/>
        <v>30</v>
      </c>
      <c r="D1228" s="228" t="str">
        <f t="shared" si="111"/>
        <v>3005502</v>
      </c>
      <c r="E1228" s="226" t="str">
        <f t="shared" si="110"/>
        <v>2310002240</v>
      </c>
      <c r="F1228" s="226" t="str">
        <f>VLOOKUP(E1228,SCC_xref!$A$6:$B$39,2,FALSE)</f>
        <v>Oil Tank</v>
      </c>
      <c r="G1228" s="229">
        <v>0</v>
      </c>
      <c r="H1228" s="229">
        <v>2.0826975923272677</v>
      </c>
      <c r="I1228" s="229">
        <v>0</v>
      </c>
      <c r="J1228" s="229">
        <v>0</v>
      </c>
      <c r="K1228" s="229">
        <v>0</v>
      </c>
      <c r="M1228" s="175"/>
    </row>
    <row r="1229" spans="1:13" x14ac:dyDescent="0.2">
      <c r="A1229" s="226" t="str">
        <f t="shared" si="109"/>
        <v>Oil Tanks</v>
      </c>
      <c r="B1229" s="226" t="str">
        <f>VLOOKUP(D1229,fips_xref!$A$5:$C$286,2,FALSE)</f>
        <v>PRAIRIE, MT_Non-Tribal</v>
      </c>
      <c r="C1229" s="227" t="str">
        <f t="shared" si="105"/>
        <v>30</v>
      </c>
      <c r="D1229" s="228" t="str">
        <f t="shared" si="111"/>
        <v>3007902</v>
      </c>
      <c r="E1229" s="226" t="str">
        <f t="shared" si="110"/>
        <v>2310002240</v>
      </c>
      <c r="F1229" s="226" t="str">
        <f>VLOOKUP(E1229,SCC_xref!$A$6:$B$39,2,FALSE)</f>
        <v>Oil Tank</v>
      </c>
      <c r="G1229" s="229">
        <v>0</v>
      </c>
      <c r="H1229" s="229">
        <v>25.599272948983437</v>
      </c>
      <c r="I1229" s="229">
        <v>0</v>
      </c>
      <c r="J1229" s="229">
        <v>0</v>
      </c>
      <c r="K1229" s="229">
        <v>0</v>
      </c>
      <c r="M1229" s="175"/>
    </row>
    <row r="1230" spans="1:13" x14ac:dyDescent="0.2">
      <c r="A1230" s="226" t="str">
        <f t="shared" si="109"/>
        <v>Oil Tanks</v>
      </c>
      <c r="B1230" s="226" t="str">
        <f>VLOOKUP(D1230,fips_xref!$A$5:$C$286,2,FALSE)</f>
        <v>RICHLAND, MT_Non-Tribal</v>
      </c>
      <c r="C1230" s="227" t="str">
        <f t="shared" si="105"/>
        <v>30</v>
      </c>
      <c r="D1230" s="228" t="str">
        <f t="shared" si="111"/>
        <v>3008302</v>
      </c>
      <c r="E1230" s="226" t="str">
        <f t="shared" si="110"/>
        <v>2310002240</v>
      </c>
      <c r="F1230" s="226" t="str">
        <f>VLOOKUP(E1230,SCC_xref!$A$6:$B$39,2,FALSE)</f>
        <v>Oil Tank</v>
      </c>
      <c r="G1230" s="229">
        <v>0</v>
      </c>
      <c r="H1230" s="229">
        <v>5237.9872318527505</v>
      </c>
      <c r="I1230" s="229">
        <v>0</v>
      </c>
      <c r="J1230" s="229">
        <v>0</v>
      </c>
      <c r="K1230" s="229">
        <v>0</v>
      </c>
      <c r="M1230" s="175"/>
    </row>
    <row r="1231" spans="1:13" x14ac:dyDescent="0.2">
      <c r="A1231" s="226" t="str">
        <f t="shared" si="109"/>
        <v>Oil Tanks</v>
      </c>
      <c r="B1231" s="226" t="str">
        <f>VLOOKUP(D1231,fips_xref!$A$5:$C$286,2,FALSE)</f>
        <v>ROOSEVELT, MT_Non-Tribal</v>
      </c>
      <c r="C1231" s="227" t="str">
        <f t="shared" si="105"/>
        <v>30</v>
      </c>
      <c r="D1231" s="228" t="str">
        <f t="shared" si="111"/>
        <v>3008502</v>
      </c>
      <c r="E1231" s="226" t="str">
        <f t="shared" si="110"/>
        <v>2310002240</v>
      </c>
      <c r="F1231" s="226" t="str">
        <f>VLOOKUP(E1231,SCC_xref!$A$6:$B$39,2,FALSE)</f>
        <v>Oil Tank</v>
      </c>
      <c r="G1231" s="229">
        <v>0</v>
      </c>
      <c r="H1231" s="229">
        <v>316.10492843224637</v>
      </c>
      <c r="I1231" s="229">
        <v>0</v>
      </c>
      <c r="J1231" s="229">
        <v>0</v>
      </c>
      <c r="K1231" s="229">
        <v>0</v>
      </c>
      <c r="M1231" s="175"/>
    </row>
    <row r="1232" spans="1:13" x14ac:dyDescent="0.2">
      <c r="A1232" s="226" t="str">
        <f t="shared" si="109"/>
        <v>Oil Tanks</v>
      </c>
      <c r="B1232" s="226" t="str">
        <f>VLOOKUP(D1232,fips_xref!$A$5:$C$286,2,FALSE)</f>
        <v>SHERIDAN, MT_Non-Tribal</v>
      </c>
      <c r="C1232" s="227" t="str">
        <f t="shared" si="105"/>
        <v>30</v>
      </c>
      <c r="D1232" s="228" t="str">
        <f t="shared" si="111"/>
        <v>3009102</v>
      </c>
      <c r="E1232" s="226" t="str">
        <f t="shared" si="110"/>
        <v>2310002240</v>
      </c>
      <c r="F1232" s="226" t="str">
        <f>VLOOKUP(E1232,SCC_xref!$A$6:$B$39,2,FALSE)</f>
        <v>Oil Tank</v>
      </c>
      <c r="G1232" s="229">
        <v>0</v>
      </c>
      <c r="H1232" s="229">
        <v>483.95857866646037</v>
      </c>
      <c r="I1232" s="229">
        <v>0</v>
      </c>
      <c r="J1232" s="229">
        <v>0</v>
      </c>
      <c r="K1232" s="229">
        <v>0</v>
      </c>
      <c r="M1232" s="175"/>
    </row>
    <row r="1233" spans="1:13" x14ac:dyDescent="0.2">
      <c r="A1233" s="226" t="str">
        <f t="shared" si="109"/>
        <v>Oil Tanks</v>
      </c>
      <c r="B1233" s="226" t="str">
        <f>VLOOKUP(D1233,fips_xref!$A$5:$C$286,2,FALSE)</f>
        <v>VALLEY, MT_Non-Tribal</v>
      </c>
      <c r="C1233" s="227" t="str">
        <f t="shared" si="105"/>
        <v>30</v>
      </c>
      <c r="D1233" s="228" t="str">
        <f t="shared" si="111"/>
        <v>3010502</v>
      </c>
      <c r="E1233" s="226" t="str">
        <f t="shared" si="110"/>
        <v>2310002240</v>
      </c>
      <c r="F1233" s="226" t="str">
        <f>VLOOKUP(E1233,SCC_xref!$A$6:$B$39,2,FALSE)</f>
        <v>Oil Tank</v>
      </c>
      <c r="G1233" s="229">
        <v>0</v>
      </c>
      <c r="H1233" s="229">
        <v>0</v>
      </c>
      <c r="I1233" s="229">
        <v>0</v>
      </c>
      <c r="J1233" s="229">
        <v>0</v>
      </c>
      <c r="K1233" s="229">
        <v>0</v>
      </c>
      <c r="M1233" s="175"/>
    </row>
    <row r="1234" spans="1:13" x14ac:dyDescent="0.2">
      <c r="A1234" s="226" t="str">
        <f t="shared" si="109"/>
        <v>Oil Tanks</v>
      </c>
      <c r="B1234" s="226" t="str">
        <f>VLOOKUP(D1234,fips_xref!$A$5:$C$286,2,FALSE)</f>
        <v>WIBAUX, MT_Non-Tribal</v>
      </c>
      <c r="C1234" s="227" t="str">
        <f t="shared" si="105"/>
        <v>30</v>
      </c>
      <c r="D1234" s="228" t="str">
        <f t="shared" si="111"/>
        <v>3010902</v>
      </c>
      <c r="E1234" s="226" t="str">
        <f t="shared" si="110"/>
        <v>2310002240</v>
      </c>
      <c r="F1234" s="226" t="str">
        <f>VLOOKUP(E1234,SCC_xref!$A$6:$B$39,2,FALSE)</f>
        <v>Oil Tank</v>
      </c>
      <c r="G1234" s="229">
        <v>0</v>
      </c>
      <c r="H1234" s="229">
        <v>238.22604390630786</v>
      </c>
      <c r="I1234" s="229">
        <v>0</v>
      </c>
      <c r="J1234" s="229">
        <v>0</v>
      </c>
      <c r="K1234" s="229">
        <v>0</v>
      </c>
      <c r="M1234" s="175"/>
    </row>
    <row r="1235" spans="1:13" x14ac:dyDescent="0.2">
      <c r="A1235" s="226" t="str">
        <f t="shared" si="109"/>
        <v>Oil Tanks</v>
      </c>
      <c r="B1235" s="226" t="str">
        <f>VLOOKUP(D1235,fips_xref!$A$5:$C$286,2,FALSE)</f>
        <v>BILLINGS, ND_Non-Tribal</v>
      </c>
      <c r="C1235" s="227" t="str">
        <f t="shared" si="105"/>
        <v>38</v>
      </c>
      <c r="D1235" s="228" t="str">
        <f t="shared" si="111"/>
        <v>3800702</v>
      </c>
      <c r="E1235" s="226" t="str">
        <f t="shared" si="110"/>
        <v>2310002240</v>
      </c>
      <c r="F1235" s="226" t="str">
        <f>VLOOKUP(E1235,SCC_xref!$A$6:$B$39,2,FALSE)</f>
        <v>Oil Tank</v>
      </c>
      <c r="G1235" s="229">
        <v>0</v>
      </c>
      <c r="H1235" s="229">
        <v>10906.748168232016</v>
      </c>
      <c r="I1235" s="229">
        <v>0</v>
      </c>
      <c r="J1235" s="229">
        <v>0</v>
      </c>
      <c r="K1235" s="229">
        <v>0</v>
      </c>
      <c r="M1235" s="175"/>
    </row>
    <row r="1236" spans="1:13" x14ac:dyDescent="0.2">
      <c r="A1236" s="226" t="str">
        <f t="shared" si="109"/>
        <v>Oil Tanks</v>
      </c>
      <c r="B1236" s="226" t="str">
        <f>VLOOKUP(D1236,fips_xref!$A$5:$C$286,2,FALSE)</f>
        <v>BOTTINEAU, ND_Non-Tribal</v>
      </c>
      <c r="C1236" s="227" t="str">
        <f t="shared" si="105"/>
        <v>38</v>
      </c>
      <c r="D1236" s="228" t="str">
        <f t="shared" si="111"/>
        <v>3800902</v>
      </c>
      <c r="E1236" s="226" t="str">
        <f t="shared" si="110"/>
        <v>2310002240</v>
      </c>
      <c r="F1236" s="226" t="str">
        <f>VLOOKUP(E1236,SCC_xref!$A$6:$B$39,2,FALSE)</f>
        <v>Oil Tank</v>
      </c>
      <c r="G1236" s="229">
        <v>0</v>
      </c>
      <c r="H1236" s="229">
        <v>5342.7500491926776</v>
      </c>
      <c r="I1236" s="229">
        <v>0</v>
      </c>
      <c r="J1236" s="229">
        <v>0</v>
      </c>
      <c r="K1236" s="229">
        <v>0</v>
      </c>
      <c r="M1236" s="175"/>
    </row>
    <row r="1237" spans="1:13" x14ac:dyDescent="0.2">
      <c r="A1237" s="226" t="str">
        <f t="shared" si="109"/>
        <v>Oil Tanks</v>
      </c>
      <c r="B1237" s="226" t="str">
        <f>VLOOKUP(D1237,fips_xref!$A$5:$C$286,2,FALSE)</f>
        <v>BOWMAN, ND_Non-Tribal</v>
      </c>
      <c r="C1237" s="227" t="str">
        <f t="shared" si="105"/>
        <v>38</v>
      </c>
      <c r="D1237" s="228" t="str">
        <f t="shared" si="111"/>
        <v>3801102</v>
      </c>
      <c r="E1237" s="226" t="str">
        <f t="shared" si="110"/>
        <v>2310002240</v>
      </c>
      <c r="F1237" s="226" t="str">
        <f>VLOOKUP(E1237,SCC_xref!$A$6:$B$39,2,FALSE)</f>
        <v>Oil Tank</v>
      </c>
      <c r="G1237" s="229">
        <v>0</v>
      </c>
      <c r="H1237" s="229">
        <v>33349.759270147879</v>
      </c>
      <c r="I1237" s="229">
        <v>0</v>
      </c>
      <c r="J1237" s="229">
        <v>0</v>
      </c>
      <c r="K1237" s="229">
        <v>0</v>
      </c>
      <c r="M1237" s="175"/>
    </row>
    <row r="1238" spans="1:13" x14ac:dyDescent="0.2">
      <c r="A1238" s="226" t="str">
        <f t="shared" si="109"/>
        <v>Oil Tanks</v>
      </c>
      <c r="B1238" s="226" t="str">
        <f>VLOOKUP(D1238,fips_xref!$A$5:$C$286,2,FALSE)</f>
        <v>BURKE, ND_Non-Tribal</v>
      </c>
      <c r="C1238" s="227" t="str">
        <f t="shared" si="105"/>
        <v>38</v>
      </c>
      <c r="D1238" s="228" t="str">
        <f t="shared" si="111"/>
        <v>3801302</v>
      </c>
      <c r="E1238" s="226" t="str">
        <f t="shared" si="110"/>
        <v>2310002240</v>
      </c>
      <c r="F1238" s="226" t="str">
        <f>VLOOKUP(E1238,SCC_xref!$A$6:$B$39,2,FALSE)</f>
        <v>Oil Tank</v>
      </c>
      <c r="G1238" s="229">
        <v>0</v>
      </c>
      <c r="H1238" s="229">
        <v>3793.3989822942549</v>
      </c>
      <c r="I1238" s="229">
        <v>0</v>
      </c>
      <c r="J1238" s="229">
        <v>0</v>
      </c>
      <c r="K1238" s="229">
        <v>0</v>
      </c>
      <c r="M1238" s="175"/>
    </row>
    <row r="1239" spans="1:13" x14ac:dyDescent="0.2">
      <c r="A1239" s="226" t="str">
        <f t="shared" si="109"/>
        <v>Oil Tanks</v>
      </c>
      <c r="B1239" s="226" t="str">
        <f>VLOOKUP(D1239,fips_xref!$A$5:$C$286,2,FALSE)</f>
        <v>DIVIDE, ND_Non-Tribal</v>
      </c>
      <c r="C1239" s="227" t="str">
        <f t="shared" si="105"/>
        <v>38</v>
      </c>
      <c r="D1239" s="228" t="str">
        <f t="shared" si="111"/>
        <v>3802302</v>
      </c>
      <c r="E1239" s="226" t="str">
        <f t="shared" si="110"/>
        <v>2310002240</v>
      </c>
      <c r="F1239" s="226" t="str">
        <f>VLOOKUP(E1239,SCC_xref!$A$6:$B$39,2,FALSE)</f>
        <v>Oil Tank</v>
      </c>
      <c r="G1239" s="229">
        <v>0</v>
      </c>
      <c r="H1239" s="229">
        <v>4154.7283473621874</v>
      </c>
      <c r="I1239" s="229">
        <v>0</v>
      </c>
      <c r="J1239" s="229">
        <v>0</v>
      </c>
      <c r="K1239" s="229">
        <v>0</v>
      </c>
      <c r="M1239" s="175"/>
    </row>
    <row r="1240" spans="1:13" x14ac:dyDescent="0.2">
      <c r="A1240" s="226" t="str">
        <f t="shared" si="109"/>
        <v>Oil Tanks</v>
      </c>
      <c r="B1240" s="226" t="str">
        <f>VLOOKUP(D1240,fips_xref!$A$5:$C$286,2,FALSE)</f>
        <v>DUNN, ND_Non-Tribal</v>
      </c>
      <c r="C1240" s="227" t="str">
        <f t="shared" si="105"/>
        <v>38</v>
      </c>
      <c r="D1240" s="228" t="str">
        <f t="shared" si="111"/>
        <v>3802502</v>
      </c>
      <c r="E1240" s="226" t="str">
        <f t="shared" si="110"/>
        <v>2310002240</v>
      </c>
      <c r="F1240" s="226" t="str">
        <f>VLOOKUP(E1240,SCC_xref!$A$6:$B$39,2,FALSE)</f>
        <v>Oil Tank</v>
      </c>
      <c r="G1240" s="229">
        <v>0</v>
      </c>
      <c r="H1240" s="229">
        <v>22306.858007832292</v>
      </c>
      <c r="I1240" s="229">
        <v>0</v>
      </c>
      <c r="J1240" s="229">
        <v>0</v>
      </c>
      <c r="K1240" s="229">
        <v>0</v>
      </c>
      <c r="M1240" s="175"/>
    </row>
    <row r="1241" spans="1:13" x14ac:dyDescent="0.2">
      <c r="A1241" s="226" t="str">
        <f t="shared" si="109"/>
        <v>Oil Tanks</v>
      </c>
      <c r="B1241" s="226" t="str">
        <f>VLOOKUP(D1241,fips_xref!$A$5:$C$286,2,FALSE)</f>
        <v>GOLDEN VALLEY, ND_Non-Tribal</v>
      </c>
      <c r="C1241" s="227" t="str">
        <f t="shared" si="105"/>
        <v>38</v>
      </c>
      <c r="D1241" s="228" t="str">
        <f t="shared" si="111"/>
        <v>3803302</v>
      </c>
      <c r="E1241" s="226" t="str">
        <f t="shared" si="110"/>
        <v>2310002240</v>
      </c>
      <c r="F1241" s="226" t="str">
        <f>VLOOKUP(E1241,SCC_xref!$A$6:$B$39,2,FALSE)</f>
        <v>Oil Tank</v>
      </c>
      <c r="G1241" s="229">
        <v>0</v>
      </c>
      <c r="H1241" s="229">
        <v>1534.2018615014722</v>
      </c>
      <c r="I1241" s="229">
        <v>0</v>
      </c>
      <c r="J1241" s="229">
        <v>0</v>
      </c>
      <c r="K1241" s="229">
        <v>0</v>
      </c>
      <c r="M1241" s="175"/>
    </row>
    <row r="1242" spans="1:13" x14ac:dyDescent="0.2">
      <c r="A1242" s="226" t="str">
        <f t="shared" si="109"/>
        <v>Oil Tanks</v>
      </c>
      <c r="B1242" s="226" t="str">
        <f>VLOOKUP(D1242,fips_xref!$A$5:$C$286,2,FALSE)</f>
        <v>MC HENRY, ND_Non-Tribal</v>
      </c>
      <c r="C1242" s="227" t="str">
        <f t="shared" si="105"/>
        <v>38</v>
      </c>
      <c r="D1242" s="228" t="str">
        <f t="shared" si="111"/>
        <v>3804902</v>
      </c>
      <c r="E1242" s="226" t="str">
        <f t="shared" si="110"/>
        <v>2310002240</v>
      </c>
      <c r="F1242" s="226" t="str">
        <f>VLOOKUP(E1242,SCC_xref!$A$6:$B$39,2,FALSE)</f>
        <v>Oil Tank</v>
      </c>
      <c r="G1242" s="229">
        <v>0</v>
      </c>
      <c r="H1242" s="229">
        <v>91.849669139747334</v>
      </c>
      <c r="I1242" s="229">
        <v>0</v>
      </c>
      <c r="J1242" s="229">
        <v>0</v>
      </c>
      <c r="K1242" s="229">
        <v>0</v>
      </c>
      <c r="M1242" s="175"/>
    </row>
    <row r="1243" spans="1:13" x14ac:dyDescent="0.2">
      <c r="A1243" s="226" t="str">
        <f t="shared" si="109"/>
        <v>Oil Tanks</v>
      </c>
      <c r="B1243" s="226" t="str">
        <f>VLOOKUP(D1243,fips_xref!$A$5:$C$286,2,FALSE)</f>
        <v>MCKENZIE, ND_Non-Tribal</v>
      </c>
      <c r="C1243" s="227" t="str">
        <f t="shared" si="105"/>
        <v>38</v>
      </c>
      <c r="D1243" s="228" t="str">
        <f t="shared" si="111"/>
        <v>3805302</v>
      </c>
      <c r="E1243" s="226" t="str">
        <f t="shared" si="110"/>
        <v>2310002240</v>
      </c>
      <c r="F1243" s="226" t="str">
        <f>VLOOKUP(E1243,SCC_xref!$A$6:$B$39,2,FALSE)</f>
        <v>Oil Tank</v>
      </c>
      <c r="G1243" s="229">
        <v>0</v>
      </c>
      <c r="H1243" s="229">
        <v>24640.909026295933</v>
      </c>
      <c r="I1243" s="229">
        <v>0</v>
      </c>
      <c r="J1243" s="229">
        <v>0</v>
      </c>
      <c r="K1243" s="229">
        <v>0</v>
      </c>
      <c r="M1243" s="175"/>
    </row>
    <row r="1244" spans="1:13" x14ac:dyDescent="0.2">
      <c r="A1244" s="226" t="str">
        <f t="shared" si="109"/>
        <v>Oil Tanks</v>
      </c>
      <c r="B1244" s="226" t="str">
        <f>VLOOKUP(D1244,fips_xref!$A$5:$C$286,2,FALSE)</f>
        <v>MCLEAN, ND_Non-Tribal</v>
      </c>
      <c r="C1244" s="227" t="str">
        <f t="shared" si="105"/>
        <v>38</v>
      </c>
      <c r="D1244" s="228" t="str">
        <f t="shared" si="111"/>
        <v>3805502</v>
      </c>
      <c r="E1244" s="226" t="str">
        <f t="shared" si="110"/>
        <v>2310002240</v>
      </c>
      <c r="F1244" s="226" t="str">
        <f>VLOOKUP(E1244,SCC_xref!$A$6:$B$39,2,FALSE)</f>
        <v>Oil Tank</v>
      </c>
      <c r="G1244" s="229">
        <v>0</v>
      </c>
      <c r="H1244" s="229">
        <v>0</v>
      </c>
      <c r="I1244" s="229">
        <v>0</v>
      </c>
      <c r="J1244" s="229">
        <v>0</v>
      </c>
      <c r="K1244" s="229">
        <v>0</v>
      </c>
      <c r="M1244" s="175"/>
    </row>
    <row r="1245" spans="1:13" x14ac:dyDescent="0.2">
      <c r="A1245" s="226" t="str">
        <f t="shared" si="109"/>
        <v>Oil Tanks</v>
      </c>
      <c r="B1245" s="226" t="str">
        <f>VLOOKUP(D1245,fips_xref!$A$5:$C$286,2,FALSE)</f>
        <v>MERCER, ND_Non-Tribal</v>
      </c>
      <c r="C1245" s="227" t="str">
        <f t="shared" si="105"/>
        <v>38</v>
      </c>
      <c r="D1245" s="228" t="str">
        <f t="shared" si="111"/>
        <v>3805702</v>
      </c>
      <c r="E1245" s="226" t="str">
        <f t="shared" si="110"/>
        <v>2310002240</v>
      </c>
      <c r="F1245" s="226" t="str">
        <f>VLOOKUP(E1245,SCC_xref!$A$6:$B$39,2,FALSE)</f>
        <v>Oil Tank</v>
      </c>
      <c r="G1245" s="229">
        <v>0</v>
      </c>
      <c r="H1245" s="229">
        <v>5.967353855183239</v>
      </c>
      <c r="I1245" s="229">
        <v>0</v>
      </c>
      <c r="J1245" s="229">
        <v>0</v>
      </c>
      <c r="K1245" s="229">
        <v>0</v>
      </c>
      <c r="M1245" s="175"/>
    </row>
    <row r="1246" spans="1:13" x14ac:dyDescent="0.2">
      <c r="A1246" s="226" t="str">
        <f t="shared" si="109"/>
        <v>Oil Tanks</v>
      </c>
      <c r="B1246" s="226" t="str">
        <f>VLOOKUP(D1246,fips_xref!$A$5:$C$286,2,FALSE)</f>
        <v>MOUNTRAIL, ND_Non-Tribal</v>
      </c>
      <c r="C1246" s="227" t="str">
        <f t="shared" si="105"/>
        <v>38</v>
      </c>
      <c r="D1246" s="228" t="str">
        <f t="shared" si="111"/>
        <v>3806102</v>
      </c>
      <c r="E1246" s="226" t="str">
        <f t="shared" si="110"/>
        <v>2310002240</v>
      </c>
      <c r="F1246" s="226" t="str">
        <f>VLOOKUP(E1246,SCC_xref!$A$6:$B$39,2,FALSE)</f>
        <v>Oil Tank</v>
      </c>
      <c r="G1246" s="229">
        <v>0</v>
      </c>
      <c r="H1246" s="229">
        <v>67938.394445174985</v>
      </c>
      <c r="I1246" s="229">
        <v>0</v>
      </c>
      <c r="J1246" s="229">
        <v>0</v>
      </c>
      <c r="K1246" s="229">
        <v>0</v>
      </c>
      <c r="M1246" s="175"/>
    </row>
    <row r="1247" spans="1:13" x14ac:dyDescent="0.2">
      <c r="A1247" s="226" t="str">
        <f t="shared" si="109"/>
        <v>Oil Tanks</v>
      </c>
      <c r="B1247" s="226" t="str">
        <f>VLOOKUP(D1247,fips_xref!$A$5:$C$286,2,FALSE)</f>
        <v>RENVILLE, ND_Non-Tribal</v>
      </c>
      <c r="C1247" s="227" t="str">
        <f t="shared" si="105"/>
        <v>38</v>
      </c>
      <c r="D1247" s="228" t="str">
        <f t="shared" si="111"/>
        <v>3807502</v>
      </c>
      <c r="E1247" s="226" t="str">
        <f t="shared" si="110"/>
        <v>2310002240</v>
      </c>
      <c r="F1247" s="226" t="str">
        <f>VLOOKUP(E1247,SCC_xref!$A$6:$B$39,2,FALSE)</f>
        <v>Oil Tank</v>
      </c>
      <c r="G1247" s="229">
        <v>0</v>
      </c>
      <c r="H1247" s="229">
        <v>2107.450172733591</v>
      </c>
      <c r="I1247" s="229">
        <v>0</v>
      </c>
      <c r="J1247" s="229">
        <v>0</v>
      </c>
      <c r="K1247" s="229">
        <v>0</v>
      </c>
      <c r="M1247" s="175"/>
    </row>
    <row r="1248" spans="1:13" x14ac:dyDescent="0.2">
      <c r="A1248" s="226" t="str">
        <f t="shared" si="109"/>
        <v>Oil Tanks</v>
      </c>
      <c r="B1248" s="226" t="str">
        <f>VLOOKUP(D1248,fips_xref!$A$5:$C$286,2,FALSE)</f>
        <v>SLOPE, ND_Non-Tribal</v>
      </c>
      <c r="C1248" s="227" t="str">
        <f t="shared" si="105"/>
        <v>38</v>
      </c>
      <c r="D1248" s="228" t="str">
        <f t="shared" si="111"/>
        <v>3808702</v>
      </c>
      <c r="E1248" s="226" t="str">
        <f t="shared" si="110"/>
        <v>2310002240</v>
      </c>
      <c r="F1248" s="226" t="str">
        <f>VLOOKUP(E1248,SCC_xref!$A$6:$B$39,2,FALSE)</f>
        <v>Oil Tank</v>
      </c>
      <c r="G1248" s="229">
        <v>0</v>
      </c>
      <c r="H1248" s="229">
        <v>1060.1328405658235</v>
      </c>
      <c r="I1248" s="229">
        <v>0</v>
      </c>
      <c r="J1248" s="229">
        <v>0</v>
      </c>
      <c r="K1248" s="229">
        <v>0</v>
      </c>
      <c r="M1248" s="175"/>
    </row>
    <row r="1249" spans="1:14" x14ac:dyDescent="0.2">
      <c r="A1249" s="226" t="str">
        <f t="shared" si="109"/>
        <v>Oil Tanks</v>
      </c>
      <c r="B1249" s="226" t="str">
        <f>VLOOKUP(D1249,fips_xref!$A$5:$C$286,2,FALSE)</f>
        <v>STARK, ND_Non-Tribal</v>
      </c>
      <c r="C1249" s="227" t="str">
        <f t="shared" si="105"/>
        <v>38</v>
      </c>
      <c r="D1249" s="228" t="str">
        <f t="shared" si="111"/>
        <v>3808902</v>
      </c>
      <c r="E1249" s="226" t="str">
        <f t="shared" si="110"/>
        <v>2310002240</v>
      </c>
      <c r="F1249" s="226" t="str">
        <f>VLOOKUP(E1249,SCC_xref!$A$6:$B$39,2,FALSE)</f>
        <v>Oil Tank</v>
      </c>
      <c r="G1249" s="229">
        <v>0</v>
      </c>
      <c r="H1249" s="229">
        <v>3381.747859609382</v>
      </c>
      <c r="I1249" s="229">
        <v>0</v>
      </c>
      <c r="J1249" s="229">
        <v>0</v>
      </c>
      <c r="K1249" s="229">
        <v>0</v>
      </c>
      <c r="M1249" s="175"/>
    </row>
    <row r="1250" spans="1:14" x14ac:dyDescent="0.2">
      <c r="A1250" s="226" t="str">
        <f t="shared" si="109"/>
        <v>Oil Tanks</v>
      </c>
      <c r="B1250" s="226" t="str">
        <f>VLOOKUP(D1250,fips_xref!$A$5:$C$286,2,FALSE)</f>
        <v>WARD, ND_Non-Tribal</v>
      </c>
      <c r="C1250" s="227" t="str">
        <f t="shared" si="105"/>
        <v>38</v>
      </c>
      <c r="D1250" s="228" t="str">
        <f t="shared" si="111"/>
        <v>3810102</v>
      </c>
      <c r="E1250" s="226" t="str">
        <f t="shared" si="110"/>
        <v>2310002240</v>
      </c>
      <c r="F1250" s="226" t="str">
        <f>VLOOKUP(E1250,SCC_xref!$A$6:$B$39,2,FALSE)</f>
        <v>Oil Tank</v>
      </c>
      <c r="G1250" s="229">
        <v>0</v>
      </c>
      <c r="H1250" s="229">
        <v>170.30323778826698</v>
      </c>
      <c r="I1250" s="229">
        <v>0</v>
      </c>
      <c r="J1250" s="229">
        <v>0</v>
      </c>
      <c r="K1250" s="229">
        <v>0</v>
      </c>
      <c r="M1250" s="175"/>
    </row>
    <row r="1251" spans="1:14" x14ac:dyDescent="0.2">
      <c r="A1251" s="226" t="str">
        <f t="shared" si="109"/>
        <v>Oil Tanks</v>
      </c>
      <c r="B1251" s="226" t="str">
        <f>VLOOKUP(D1251,fips_xref!$A$5:$C$286,2,FALSE)</f>
        <v>WILLIAMS, ND_Non-Tribal</v>
      </c>
      <c r="C1251" s="227" t="str">
        <f t="shared" si="105"/>
        <v>38</v>
      </c>
      <c r="D1251" s="228" t="str">
        <f t="shared" si="111"/>
        <v>3810502</v>
      </c>
      <c r="E1251" s="226" t="str">
        <f t="shared" si="110"/>
        <v>2310002240</v>
      </c>
      <c r="F1251" s="226" t="str">
        <f>VLOOKUP(E1251,SCC_xref!$A$6:$B$39,2,FALSE)</f>
        <v>Oil Tank</v>
      </c>
      <c r="G1251" s="229">
        <v>0</v>
      </c>
      <c r="H1251" s="229">
        <v>13919.126170322179</v>
      </c>
      <c r="I1251" s="229">
        <v>0</v>
      </c>
      <c r="J1251" s="229">
        <v>0</v>
      </c>
      <c r="K1251" s="229">
        <v>0</v>
      </c>
      <c r="M1251" s="175"/>
    </row>
    <row r="1252" spans="1:14" x14ac:dyDescent="0.2">
      <c r="A1252" s="226" t="str">
        <f t="shared" si="109"/>
        <v>Oil Tanks</v>
      </c>
      <c r="B1252" s="226" t="str">
        <f>VLOOKUP(D1252,fips_xref!$A$5:$C$286,2,FALSE)</f>
        <v>HARDING, SD_Non-Tribal</v>
      </c>
      <c r="C1252" s="227" t="str">
        <f t="shared" ref="C1252:C1253" si="112">LEFT(D1252,2)</f>
        <v>46</v>
      </c>
      <c r="D1252" s="228" t="str">
        <f t="shared" si="111"/>
        <v>4606302</v>
      </c>
      <c r="E1252" s="226" t="str">
        <f t="shared" si="110"/>
        <v>2310002240</v>
      </c>
      <c r="F1252" s="226" t="str">
        <f>VLOOKUP(E1252,SCC_xref!$A$6:$B$39,2,FALSE)</f>
        <v>Oil Tank</v>
      </c>
      <c r="G1252" s="229">
        <v>0</v>
      </c>
      <c r="H1252" s="229">
        <v>4542.5751942270253</v>
      </c>
      <c r="I1252" s="229">
        <v>0</v>
      </c>
      <c r="J1252" s="229">
        <v>0</v>
      </c>
      <c r="K1252" s="229">
        <v>0</v>
      </c>
      <c r="M1252" s="175"/>
    </row>
    <row r="1253" spans="1:14" x14ac:dyDescent="0.2">
      <c r="A1253" s="226" t="str">
        <f t="shared" si="109"/>
        <v>Oil Tanks</v>
      </c>
      <c r="B1253" s="226" t="str">
        <f>VLOOKUP(D1253,fips_xref!$A$5:$C$286,2,FALSE)</f>
        <v>BUTTE, SD_Non-Tribal</v>
      </c>
      <c r="C1253" s="227" t="str">
        <f t="shared" si="112"/>
        <v>46</v>
      </c>
      <c r="D1253" s="228" t="str">
        <f t="shared" si="111"/>
        <v>4601902</v>
      </c>
      <c r="E1253" s="226" t="str">
        <f t="shared" si="110"/>
        <v>2310002240</v>
      </c>
      <c r="F1253" s="226" t="str">
        <f>VLOOKUP(E1253,SCC_xref!$A$6:$B$39,2,FALSE)</f>
        <v>Oil Tank</v>
      </c>
      <c r="G1253" s="229">
        <v>0</v>
      </c>
      <c r="H1253" s="229">
        <v>0</v>
      </c>
      <c r="I1253" s="229">
        <v>0</v>
      </c>
      <c r="J1253" s="229">
        <v>0</v>
      </c>
      <c r="K1253" s="229">
        <v>0</v>
      </c>
      <c r="M1253" s="175"/>
    </row>
    <row r="1254" spans="1:14" s="32" customFormat="1" x14ac:dyDescent="0.2">
      <c r="A1254" s="32" t="s">
        <v>17252</v>
      </c>
      <c r="B1254" s="32" t="str">
        <f>VLOOKUP(D1254,fips_xref!$A$5:$C$286,2,FALSE)</f>
        <v>CARTER, MT</v>
      </c>
      <c r="C1254" s="62" t="str">
        <f t="shared" ref="C1254:C2043" si="113">LEFT(D1254,2)</f>
        <v>30</v>
      </c>
      <c r="D1254" s="202">
        <f>fips_xref!A5</f>
        <v>30011</v>
      </c>
      <c r="E1254" s="32" t="str">
        <f>SCC_xref!A$39</f>
        <v>2310002241</v>
      </c>
      <c r="F1254" s="32" t="str">
        <f>VLOOKUP(E1254,SCC_xref!$A$6:$B$40,2,FALSE)</f>
        <v>Oil Tank Flaring</v>
      </c>
      <c r="G1254" s="64">
        <v>0.34904181119766459</v>
      </c>
      <c r="H1254" s="64">
        <v>0</v>
      </c>
      <c r="I1254" s="64">
        <v>0.80116112656297678</v>
      </c>
      <c r="J1254" s="64">
        <v>0</v>
      </c>
      <c r="K1254" s="64">
        <v>0</v>
      </c>
      <c r="M1254" s="175"/>
      <c r="N1254" s="176"/>
    </row>
    <row r="1255" spans="1:14" s="32" customFormat="1" x14ac:dyDescent="0.2">
      <c r="A1255" s="32" t="s">
        <v>17252</v>
      </c>
      <c r="B1255" s="32" t="str">
        <f>VLOOKUP(D1255,fips_xref!$A$5:$C$286,2,FALSE)</f>
        <v>CUSTER, MT</v>
      </c>
      <c r="C1255" s="62" t="str">
        <f t="shared" si="113"/>
        <v>30</v>
      </c>
      <c r="D1255" s="202">
        <f>fips_xref!A6</f>
        <v>30017</v>
      </c>
      <c r="E1255" s="32" t="str">
        <f>SCC_xref!A$39</f>
        <v>2310002241</v>
      </c>
      <c r="F1255" s="32" t="str">
        <f>VLOOKUP(E1255,SCC_xref!$A$6:$B$40,2,FALSE)</f>
        <v>Oil Tank Flaring</v>
      </c>
      <c r="G1255" s="64">
        <v>0</v>
      </c>
      <c r="H1255" s="64">
        <v>0</v>
      </c>
      <c r="I1255" s="64">
        <v>0</v>
      </c>
      <c r="J1255" s="64">
        <v>0</v>
      </c>
      <c r="K1255" s="64">
        <v>0</v>
      </c>
      <c r="M1255" s="175"/>
      <c r="N1255" s="176"/>
    </row>
    <row r="1256" spans="1:14" s="32" customFormat="1" x14ac:dyDescent="0.2">
      <c r="A1256" s="32" t="s">
        <v>17252</v>
      </c>
      <c r="B1256" s="32" t="str">
        <f>VLOOKUP(D1256,fips_xref!$A$5:$C$286,2,FALSE)</f>
        <v>DANIELS, MT</v>
      </c>
      <c r="C1256" s="62" t="str">
        <f t="shared" si="113"/>
        <v>30</v>
      </c>
      <c r="D1256" s="202">
        <f>fips_xref!A7</f>
        <v>30019</v>
      </c>
      <c r="E1256" s="32" t="str">
        <f>SCC_xref!A$39</f>
        <v>2310002241</v>
      </c>
      <c r="F1256" s="32" t="str">
        <f>VLOOKUP(E1256,SCC_xref!$A$6:$B$40,2,FALSE)</f>
        <v>Oil Tank Flaring</v>
      </c>
      <c r="G1256" s="64">
        <v>5.4008521134316662E-3</v>
      </c>
      <c r="H1256" s="64">
        <v>0</v>
      </c>
      <c r="I1256" s="64">
        <v>2.7627240605863947E-2</v>
      </c>
      <c r="J1256" s="64">
        <v>0</v>
      </c>
      <c r="K1256" s="64">
        <v>0</v>
      </c>
      <c r="M1256" s="175"/>
      <c r="N1256" s="176"/>
    </row>
    <row r="1257" spans="1:14" s="32" customFormat="1" x14ac:dyDescent="0.2">
      <c r="A1257" s="32" t="s">
        <v>17252</v>
      </c>
      <c r="B1257" s="32" t="str">
        <f>VLOOKUP(D1257,fips_xref!$A$5:$C$286,2,FALSE)</f>
        <v>DAWSON, MT</v>
      </c>
      <c r="C1257" s="62" t="str">
        <f t="shared" si="113"/>
        <v>30</v>
      </c>
      <c r="D1257" s="202">
        <f>fips_xref!A8</f>
        <v>30021</v>
      </c>
      <c r="E1257" s="32" t="str">
        <f>SCC_xref!A$39</f>
        <v>2310002241</v>
      </c>
      <c r="F1257" s="32" t="str">
        <f>VLOOKUP(E1257,SCC_xref!$A$6:$B$40,2,FALSE)</f>
        <v>Oil Tank Flaring</v>
      </c>
      <c r="G1257" s="64">
        <v>2.8340234275979248</v>
      </c>
      <c r="H1257" s="64">
        <v>0</v>
      </c>
      <c r="I1257" s="64">
        <v>6.5049782837461221</v>
      </c>
      <c r="J1257" s="64">
        <v>0</v>
      </c>
      <c r="K1257" s="64">
        <v>0</v>
      </c>
      <c r="M1257" s="175"/>
      <c r="N1257" s="176"/>
    </row>
    <row r="1258" spans="1:14" s="32" customFormat="1" x14ac:dyDescent="0.2">
      <c r="A1258" s="32" t="s">
        <v>17252</v>
      </c>
      <c r="B1258" s="32" t="str">
        <f>VLOOKUP(D1258,fips_xref!$A$5:$C$286,2,FALSE)</f>
        <v>FALLON, MT</v>
      </c>
      <c r="C1258" s="62" t="str">
        <f t="shared" si="113"/>
        <v>30</v>
      </c>
      <c r="D1258" s="202">
        <f>fips_xref!A9</f>
        <v>30025</v>
      </c>
      <c r="E1258" s="32" t="str">
        <f>SCC_xref!A$39</f>
        <v>2310002241</v>
      </c>
      <c r="F1258" s="32" t="str">
        <f>VLOOKUP(E1258,SCC_xref!$A$6:$B$40,2,FALSE)</f>
        <v>Oil Tank Flaring</v>
      </c>
      <c r="G1258" s="64">
        <v>44.550761429885171</v>
      </c>
      <c r="H1258" s="64">
        <v>0</v>
      </c>
      <c r="I1258" s="64">
        <v>102.25805926784061</v>
      </c>
      <c r="J1258" s="64">
        <v>0</v>
      </c>
      <c r="K1258" s="64">
        <v>0</v>
      </c>
      <c r="M1258" s="175"/>
      <c r="N1258" s="176"/>
    </row>
    <row r="1259" spans="1:14" s="32" customFormat="1" x14ac:dyDescent="0.2">
      <c r="A1259" s="32" t="s">
        <v>17252</v>
      </c>
      <c r="B1259" s="32" t="str">
        <f>VLOOKUP(D1259,fips_xref!$A$5:$C$286,2,FALSE)</f>
        <v>GARFIELD, MT</v>
      </c>
      <c r="C1259" s="62" t="str">
        <f t="shared" si="113"/>
        <v>30</v>
      </c>
      <c r="D1259" s="202">
        <f>fips_xref!A10</f>
        <v>30033</v>
      </c>
      <c r="E1259" s="32" t="str">
        <f>SCC_xref!A$39</f>
        <v>2310002241</v>
      </c>
      <c r="F1259" s="32" t="str">
        <f>VLOOKUP(E1259,SCC_xref!$A$6:$B$40,2,FALSE)</f>
        <v>Oil Tank Flaring</v>
      </c>
      <c r="G1259" s="64">
        <v>0.11422504044486856</v>
      </c>
      <c r="H1259" s="64">
        <v>0</v>
      </c>
      <c r="I1259" s="64">
        <v>0.26218252125871616</v>
      </c>
      <c r="J1259" s="64">
        <v>0</v>
      </c>
      <c r="K1259" s="64">
        <v>0</v>
      </c>
      <c r="M1259" s="175"/>
      <c r="N1259" s="176"/>
    </row>
    <row r="1260" spans="1:14" s="32" customFormat="1" x14ac:dyDescent="0.2">
      <c r="A1260" s="32" t="s">
        <v>17252</v>
      </c>
      <c r="B1260" s="32" t="str">
        <f>VLOOKUP(D1260,fips_xref!$A$5:$C$286,2,FALSE)</f>
        <v>MCCONE, MT</v>
      </c>
      <c r="C1260" s="62" t="str">
        <f t="shared" si="113"/>
        <v>30</v>
      </c>
      <c r="D1260" s="202">
        <f>fips_xref!A11</f>
        <v>30055</v>
      </c>
      <c r="E1260" s="32" t="str">
        <f>SCC_xref!A$39</f>
        <v>2310002241</v>
      </c>
      <c r="F1260" s="32" t="str">
        <f>VLOOKUP(E1260,SCC_xref!$A$6:$B$40,2,FALSE)</f>
        <v>Oil Tank Flaring</v>
      </c>
      <c r="G1260" s="64">
        <v>4.4000083238573635E-2</v>
      </c>
      <c r="H1260" s="64">
        <v>0</v>
      </c>
      <c r="I1260" s="64">
        <v>0.10099407900538727</v>
      </c>
      <c r="J1260" s="64">
        <v>0</v>
      </c>
      <c r="K1260" s="64">
        <v>0</v>
      </c>
      <c r="M1260" s="175"/>
      <c r="N1260" s="176"/>
    </row>
    <row r="1261" spans="1:14" s="32" customFormat="1" x14ac:dyDescent="0.2">
      <c r="A1261" s="32" t="s">
        <v>17252</v>
      </c>
      <c r="B1261" s="32" t="str">
        <f>VLOOKUP(D1261,fips_xref!$A$5:$C$286,2,FALSE)</f>
        <v>PRAIRIE, MT</v>
      </c>
      <c r="C1261" s="62" t="str">
        <f t="shared" si="113"/>
        <v>30</v>
      </c>
      <c r="D1261" s="202">
        <f>fips_xref!A12</f>
        <v>30079</v>
      </c>
      <c r="E1261" s="32" t="str">
        <f>SCC_xref!A$39</f>
        <v>2310002241</v>
      </c>
      <c r="F1261" s="32" t="str">
        <f>VLOOKUP(E1261,SCC_xref!$A$6:$B$40,2,FALSE)</f>
        <v>Oil Tank Flaring</v>
      </c>
      <c r="G1261" s="64">
        <v>0.54082270261022314</v>
      </c>
      <c r="H1261" s="64">
        <v>0</v>
      </c>
      <c r="I1261" s="64">
        <v>1.2413588051451734</v>
      </c>
      <c r="J1261" s="64">
        <v>0</v>
      </c>
      <c r="K1261" s="64">
        <v>0</v>
      </c>
      <c r="M1261" s="175"/>
      <c r="N1261" s="176"/>
    </row>
    <row r="1262" spans="1:14" s="32" customFormat="1" x14ac:dyDescent="0.2">
      <c r="A1262" s="32" t="s">
        <v>17252</v>
      </c>
      <c r="B1262" s="32" t="str">
        <f>VLOOKUP(D1262,fips_xref!$A$5:$C$286,2,FALSE)</f>
        <v>RICHLAND, MT</v>
      </c>
      <c r="C1262" s="62" t="str">
        <f t="shared" si="113"/>
        <v>30</v>
      </c>
      <c r="D1262" s="202">
        <f>fips_xref!A13</f>
        <v>30083</v>
      </c>
      <c r="E1262" s="32" t="str">
        <f>SCC_xref!A$39</f>
        <v>2310002241</v>
      </c>
      <c r="F1262" s="32" t="str">
        <f>VLOOKUP(E1262,SCC_xref!$A$6:$B$40,2,FALSE)</f>
        <v>Oil Tank Flaring</v>
      </c>
      <c r="G1262" s="64">
        <v>110.66026822769351</v>
      </c>
      <c r="H1262" s="64">
        <v>0</v>
      </c>
      <c r="I1262" s="64">
        <v>254.00024385288691</v>
      </c>
      <c r="J1262" s="64">
        <v>0</v>
      </c>
      <c r="K1262" s="64">
        <v>0</v>
      </c>
      <c r="M1262" s="175"/>
      <c r="N1262" s="176"/>
    </row>
    <row r="1263" spans="1:14" s="32" customFormat="1" x14ac:dyDescent="0.2">
      <c r="A1263" s="32" t="s">
        <v>17252</v>
      </c>
      <c r="B1263" s="32" t="str">
        <f>VLOOKUP(D1263,fips_xref!$A$5:$C$286,2,FALSE)</f>
        <v>ROOSEVELT, MT</v>
      </c>
      <c r="C1263" s="62" t="str">
        <f t="shared" si="113"/>
        <v>30</v>
      </c>
      <c r="D1263" s="202">
        <f>fips_xref!A14</f>
        <v>30085</v>
      </c>
      <c r="E1263" s="32" t="str">
        <f>SCC_xref!A$39</f>
        <v>2310002241</v>
      </c>
      <c r="F1263" s="32" t="str">
        <f>VLOOKUP(E1263,SCC_xref!$A$6:$B$40,2,FALSE)</f>
        <v>Oil Tank Flaring</v>
      </c>
      <c r="G1263" s="64">
        <v>7.0012484532766228</v>
      </c>
      <c r="H1263" s="64">
        <v>0</v>
      </c>
      <c r="I1263" s="64">
        <v>17.08638265659884</v>
      </c>
      <c r="J1263" s="64">
        <v>0</v>
      </c>
      <c r="K1263" s="64">
        <v>0</v>
      </c>
      <c r="M1263" s="175"/>
      <c r="N1263" s="176"/>
    </row>
    <row r="1264" spans="1:14" s="32" customFormat="1" x14ac:dyDescent="0.2">
      <c r="A1264" s="32" t="s">
        <v>17252</v>
      </c>
      <c r="B1264" s="32" t="str">
        <f>VLOOKUP(D1264,fips_xref!$A$5:$C$286,2,FALSE)</f>
        <v>SHERIDAN, MT</v>
      </c>
      <c r="C1264" s="62" t="str">
        <f t="shared" si="113"/>
        <v>30</v>
      </c>
      <c r="D1264" s="203">
        <f>fips_xref!A15</f>
        <v>30091</v>
      </c>
      <c r="E1264" s="32" t="str">
        <f>SCC_xref!A$39</f>
        <v>2310002241</v>
      </c>
      <c r="F1264" s="32" t="str">
        <f>VLOOKUP(E1264,SCC_xref!$A$6:$B$40,2,FALSE)</f>
        <v>Oil Tank Flaring</v>
      </c>
      <c r="G1264" s="64">
        <v>10.234438723701428</v>
      </c>
      <c r="H1264" s="64">
        <v>0</v>
      </c>
      <c r="I1264" s="64">
        <v>23.523022133637983</v>
      </c>
      <c r="J1264" s="64">
        <v>0</v>
      </c>
      <c r="K1264" s="64">
        <v>0</v>
      </c>
      <c r="M1264" s="175"/>
      <c r="N1264" s="176"/>
    </row>
    <row r="1265" spans="1:14" s="32" customFormat="1" x14ac:dyDescent="0.2">
      <c r="A1265" s="32" t="s">
        <v>17252</v>
      </c>
      <c r="B1265" s="32" t="str">
        <f>VLOOKUP(D1265,fips_xref!$A$5:$C$286,2,FALSE)</f>
        <v>VALLEY, MT</v>
      </c>
      <c r="C1265" s="62" t="str">
        <f t="shared" si="113"/>
        <v>30</v>
      </c>
      <c r="D1265" s="203">
        <f>fips_xref!A16</f>
        <v>30105</v>
      </c>
      <c r="E1265" s="32" t="str">
        <f>SCC_xref!A$39</f>
        <v>2310002241</v>
      </c>
      <c r="F1265" s="32" t="str">
        <f>VLOOKUP(E1265,SCC_xref!$A$6:$B$40,2,FALSE)</f>
        <v>Oil Tank Flaring</v>
      </c>
      <c r="G1265" s="64">
        <v>0.10821803180875417</v>
      </c>
      <c r="H1265" s="64">
        <v>0</v>
      </c>
      <c r="I1265" s="64">
        <v>0.58883340837116238</v>
      </c>
      <c r="J1265" s="64">
        <v>0</v>
      </c>
      <c r="K1265" s="64">
        <v>0</v>
      </c>
      <c r="M1265" s="175"/>
      <c r="N1265" s="176"/>
    </row>
    <row r="1266" spans="1:14" s="32" customFormat="1" x14ac:dyDescent="0.2">
      <c r="A1266" s="32" t="s">
        <v>17252</v>
      </c>
      <c r="B1266" s="32" t="str">
        <f>VLOOKUP(D1266,fips_xref!$A$5:$C$286,2,FALSE)</f>
        <v>WIBAUX, MT</v>
      </c>
      <c r="C1266" s="62" t="str">
        <f t="shared" si="113"/>
        <v>30</v>
      </c>
      <c r="D1266" s="203">
        <f>fips_xref!A17</f>
        <v>30109</v>
      </c>
      <c r="E1266" s="32" t="str">
        <f>SCC_xref!A$39</f>
        <v>2310002241</v>
      </c>
      <c r="F1266" s="32" t="str">
        <f>VLOOKUP(E1266,SCC_xref!$A$6:$B$40,2,FALSE)</f>
        <v>Oil Tank Flaring</v>
      </c>
      <c r="G1266" s="64">
        <v>5.0328793772507252</v>
      </c>
      <c r="H1266" s="64">
        <v>0</v>
      </c>
      <c r="I1266" s="64">
        <v>11.552046724426186</v>
      </c>
      <c r="J1266" s="64">
        <v>0</v>
      </c>
      <c r="K1266" s="64">
        <v>0</v>
      </c>
      <c r="M1266" s="175"/>
      <c r="N1266" s="176"/>
    </row>
    <row r="1267" spans="1:14" s="32" customFormat="1" x14ac:dyDescent="0.2">
      <c r="A1267" s="32" t="s">
        <v>17252</v>
      </c>
      <c r="B1267" s="32" t="str">
        <f>VLOOKUP(D1267,fips_xref!$A$5:$C$286,2,FALSE)</f>
        <v>BILLINGS, ND</v>
      </c>
      <c r="C1267" s="62" t="str">
        <f t="shared" si="113"/>
        <v>38</v>
      </c>
      <c r="D1267" s="203">
        <f>fips_xref!A18</f>
        <v>38007</v>
      </c>
      <c r="E1267" s="32" t="str">
        <f>SCC_xref!A$39</f>
        <v>2310002241</v>
      </c>
      <c r="F1267" s="32" t="str">
        <f>VLOOKUP(E1267,SCC_xref!$A$6:$B$40,2,FALSE)</f>
        <v>Oil Tank Flaring</v>
      </c>
      <c r="G1267" s="64">
        <v>3.8347761643842273</v>
      </c>
      <c r="H1267" s="64">
        <v>0</v>
      </c>
      <c r="I1267" s="64">
        <v>49.463315895318303</v>
      </c>
      <c r="J1267" s="64">
        <v>0</v>
      </c>
      <c r="K1267" s="64">
        <v>0</v>
      </c>
      <c r="M1267" s="175"/>
      <c r="N1267" s="176"/>
    </row>
    <row r="1268" spans="1:14" s="32" customFormat="1" x14ac:dyDescent="0.2">
      <c r="A1268" s="32" t="s">
        <v>17252</v>
      </c>
      <c r="B1268" s="32" t="str">
        <f>VLOOKUP(D1268,fips_xref!$A$5:$C$286,2,FALSE)</f>
        <v>BOTTINEAU, ND</v>
      </c>
      <c r="C1268" s="62" t="str">
        <f t="shared" si="113"/>
        <v>38</v>
      </c>
      <c r="D1268" s="203">
        <f>fips_xref!A19</f>
        <v>38009</v>
      </c>
      <c r="E1268" s="32" t="str">
        <f>SCC_xref!A$39</f>
        <v>2310002241</v>
      </c>
      <c r="F1268" s="32" t="str">
        <f>VLOOKUP(E1268,SCC_xref!$A$6:$B$40,2,FALSE)</f>
        <v>Oil Tank Flaring</v>
      </c>
      <c r="G1268" s="64">
        <v>1.878493041636615</v>
      </c>
      <c r="H1268" s="64">
        <v>0</v>
      </c>
      <c r="I1268" s="64">
        <v>24.229965646651856</v>
      </c>
      <c r="J1268" s="64">
        <v>0</v>
      </c>
      <c r="K1268" s="64">
        <v>0</v>
      </c>
      <c r="M1268" s="175"/>
      <c r="N1268" s="176"/>
    </row>
    <row r="1269" spans="1:14" s="32" customFormat="1" x14ac:dyDescent="0.2">
      <c r="A1269" s="32" t="s">
        <v>17252</v>
      </c>
      <c r="B1269" s="32" t="str">
        <f>VLOOKUP(D1269,fips_xref!$A$5:$C$286,2,FALSE)</f>
        <v>BOWMAN, ND</v>
      </c>
      <c r="C1269" s="62" t="str">
        <f t="shared" si="113"/>
        <v>38</v>
      </c>
      <c r="D1269" s="203">
        <f>fips_xref!A20</f>
        <v>38011</v>
      </c>
      <c r="E1269" s="32" t="str">
        <f>SCC_xref!A$39</f>
        <v>2310002241</v>
      </c>
      <c r="F1269" s="32" t="str">
        <f>VLOOKUP(E1269,SCC_xref!$A$6:$B$40,2,FALSE)</f>
        <v>Oil Tank Flaring</v>
      </c>
      <c r="G1269" s="64">
        <v>11.725663778468427</v>
      </c>
      <c r="H1269" s="64">
        <v>0</v>
      </c>
      <c r="I1269" s="64">
        <v>151.24486715636186</v>
      </c>
      <c r="J1269" s="64">
        <v>0</v>
      </c>
      <c r="K1269" s="64">
        <v>0</v>
      </c>
      <c r="M1269" s="175"/>
      <c r="N1269" s="176"/>
    </row>
    <row r="1270" spans="1:14" s="32" customFormat="1" x14ac:dyDescent="0.2">
      <c r="A1270" s="32" t="s">
        <v>17252</v>
      </c>
      <c r="B1270" s="32" t="str">
        <f>VLOOKUP(D1270,fips_xref!$A$5:$C$286,2,FALSE)</f>
        <v>BURKE, ND</v>
      </c>
      <c r="C1270" s="62" t="str">
        <f t="shared" si="113"/>
        <v>38</v>
      </c>
      <c r="D1270" s="203">
        <f>fips_xref!A21</f>
        <v>38013</v>
      </c>
      <c r="E1270" s="32" t="str">
        <f>SCC_xref!A$39</f>
        <v>2310002241</v>
      </c>
      <c r="F1270" s="32" t="str">
        <f>VLOOKUP(E1270,SCC_xref!$A$6:$B$40,2,FALSE)</f>
        <v>Oil Tank Flaring</v>
      </c>
      <c r="G1270" s="64">
        <v>1.3337463903009907</v>
      </c>
      <c r="H1270" s="64">
        <v>0</v>
      </c>
      <c r="I1270" s="64">
        <v>17.203486253099687</v>
      </c>
      <c r="J1270" s="64">
        <v>0</v>
      </c>
      <c r="K1270" s="64">
        <v>0</v>
      </c>
      <c r="M1270" s="175"/>
      <c r="N1270" s="176"/>
    </row>
    <row r="1271" spans="1:14" s="32" customFormat="1" x14ac:dyDescent="0.2">
      <c r="A1271" s="32" t="s">
        <v>17252</v>
      </c>
      <c r="B1271" s="32" t="str">
        <f>VLOOKUP(D1271,fips_xref!$A$5:$C$286,2,FALSE)</f>
        <v>DIVIDE, ND</v>
      </c>
      <c r="C1271" s="62" t="str">
        <f t="shared" si="113"/>
        <v>38</v>
      </c>
      <c r="D1271" s="203">
        <f>fips_xref!A22</f>
        <v>38023</v>
      </c>
      <c r="E1271" s="32" t="str">
        <f>SCC_xref!A$39</f>
        <v>2310002241</v>
      </c>
      <c r="F1271" s="32" t="str">
        <f>VLOOKUP(E1271,SCC_xref!$A$6:$B$40,2,FALSE)</f>
        <v>Oil Tank Flaring</v>
      </c>
      <c r="G1271" s="64">
        <v>1.4607885861307677</v>
      </c>
      <c r="H1271" s="64">
        <v>0</v>
      </c>
      <c r="I1271" s="64">
        <v>18.842155107549551</v>
      </c>
      <c r="J1271" s="64">
        <v>0</v>
      </c>
      <c r="K1271" s="64">
        <v>0</v>
      </c>
      <c r="M1271" s="175"/>
      <c r="N1271" s="176"/>
    </row>
    <row r="1272" spans="1:14" s="32" customFormat="1" x14ac:dyDescent="0.2">
      <c r="A1272" s="32" t="s">
        <v>17252</v>
      </c>
      <c r="B1272" s="32" t="str">
        <f>VLOOKUP(D1272,fips_xref!$A$5:$C$286,2,FALSE)</f>
        <v>DUNN, ND</v>
      </c>
      <c r="C1272" s="62" t="str">
        <f t="shared" si="113"/>
        <v>38</v>
      </c>
      <c r="D1272" s="203">
        <f>fips_xref!A23</f>
        <v>38025</v>
      </c>
      <c r="E1272" s="32" t="str">
        <f>SCC_xref!A$39</f>
        <v>2310002241</v>
      </c>
      <c r="F1272" s="32" t="str">
        <f>VLOOKUP(E1272,SCC_xref!$A$6:$B$40,2,FALSE)</f>
        <v>Oil Tank Flaring</v>
      </c>
      <c r="G1272" s="64">
        <v>8.5575840588583851</v>
      </c>
      <c r="H1272" s="64">
        <v>0</v>
      </c>
      <c r="I1272" s="64">
        <v>110.38101455186813</v>
      </c>
      <c r="J1272" s="64">
        <v>0</v>
      </c>
      <c r="K1272" s="64">
        <v>0</v>
      </c>
      <c r="M1272" s="175"/>
      <c r="N1272" s="176"/>
    </row>
    <row r="1273" spans="1:14" s="32" customFormat="1" x14ac:dyDescent="0.2">
      <c r="A1273" s="32" t="s">
        <v>17252</v>
      </c>
      <c r="B1273" s="32" t="str">
        <f>VLOOKUP(D1273,fips_xref!$A$5:$C$286,2,FALSE)</f>
        <v>GOLDEN VALLEY, ND</v>
      </c>
      <c r="C1273" s="62" t="str">
        <f t="shared" si="113"/>
        <v>38</v>
      </c>
      <c r="D1273" s="203">
        <f>fips_xref!A24</f>
        <v>38033</v>
      </c>
      <c r="E1273" s="32" t="str">
        <f>SCC_xref!A$39</f>
        <v>2310002241</v>
      </c>
      <c r="F1273" s="32" t="str">
        <f>VLOOKUP(E1273,SCC_xref!$A$6:$B$40,2,FALSE)</f>
        <v>Oil Tank Flaring</v>
      </c>
      <c r="G1273" s="64">
        <v>0.53942024140394573</v>
      </c>
      <c r="H1273" s="64">
        <v>0</v>
      </c>
      <c r="I1273" s="64">
        <v>6.9577760623159159</v>
      </c>
      <c r="J1273" s="64">
        <v>0</v>
      </c>
      <c r="K1273" s="64">
        <v>0</v>
      </c>
      <c r="M1273" s="175"/>
      <c r="N1273" s="176"/>
    </row>
    <row r="1274" spans="1:14" s="32" customFormat="1" x14ac:dyDescent="0.2">
      <c r="A1274" s="32" t="s">
        <v>17252</v>
      </c>
      <c r="B1274" s="32" t="str">
        <f>VLOOKUP(D1274,fips_xref!$A$5:$C$286,2,FALSE)</f>
        <v>MC HENRY, ND</v>
      </c>
      <c r="C1274" s="62" t="str">
        <f t="shared" si="113"/>
        <v>38</v>
      </c>
      <c r="D1274" s="203">
        <f>fips_xref!A25</f>
        <v>38049</v>
      </c>
      <c r="E1274" s="32" t="str">
        <f>SCC_xref!A$39</f>
        <v>2310002241</v>
      </c>
      <c r="F1274" s="32" t="str">
        <f>VLOOKUP(E1274,SCC_xref!$A$6:$B$40,2,FALSE)</f>
        <v>Oil Tank Flaring</v>
      </c>
      <c r="G1274" s="64">
        <v>3.2294036360864829E-2</v>
      </c>
      <c r="H1274" s="64">
        <v>0</v>
      </c>
      <c r="I1274" s="64">
        <v>0.41654846425928266</v>
      </c>
      <c r="J1274" s="64">
        <v>0</v>
      </c>
      <c r="K1274" s="64">
        <v>0</v>
      </c>
      <c r="M1274" s="175"/>
      <c r="N1274" s="176"/>
    </row>
    <row r="1275" spans="1:14" s="32" customFormat="1" x14ac:dyDescent="0.2">
      <c r="A1275" s="32" t="s">
        <v>17252</v>
      </c>
      <c r="B1275" s="32" t="str">
        <f>VLOOKUP(D1275,fips_xref!$A$5:$C$286,2,FALSE)</f>
        <v>MCKENZIE, ND</v>
      </c>
      <c r="C1275" s="62" t="str">
        <f t="shared" si="113"/>
        <v>38</v>
      </c>
      <c r="D1275" s="203">
        <f>fips_xref!A26</f>
        <v>38053</v>
      </c>
      <c r="E1275" s="32" t="str">
        <f>SCC_xref!A$39</f>
        <v>2310002241</v>
      </c>
      <c r="F1275" s="32" t="str">
        <f>VLOOKUP(E1275,SCC_xref!$A$6:$B$40,2,FALSE)</f>
        <v>Oil Tank Flaring</v>
      </c>
      <c r="G1275" s="64">
        <v>8.7988000273459299</v>
      </c>
      <c r="H1275" s="64">
        <v>0</v>
      </c>
      <c r="I1275" s="64">
        <v>113.49236737582376</v>
      </c>
      <c r="J1275" s="64">
        <v>0</v>
      </c>
      <c r="K1275" s="64">
        <v>0</v>
      </c>
      <c r="M1275" s="175"/>
      <c r="N1275" s="176"/>
    </row>
    <row r="1276" spans="1:14" s="32" customFormat="1" x14ac:dyDescent="0.2">
      <c r="A1276" s="32" t="s">
        <v>17252</v>
      </c>
      <c r="B1276" s="32" t="str">
        <f>VLOOKUP(D1276,fips_xref!$A$5:$C$286,2,FALSE)</f>
        <v>MCLEAN, ND</v>
      </c>
      <c r="C1276" s="62" t="str">
        <f t="shared" si="113"/>
        <v>38</v>
      </c>
      <c r="D1276" s="203">
        <f>fips_xref!A27</f>
        <v>38055</v>
      </c>
      <c r="E1276" s="32" t="str">
        <f>SCC_xref!A$39</f>
        <v>2310002241</v>
      </c>
      <c r="F1276" s="32" t="str">
        <f>VLOOKUP(E1276,SCC_xref!$A$6:$B$40,2,FALSE)</f>
        <v>Oil Tank Flaring</v>
      </c>
      <c r="G1276" s="64">
        <v>0.11602193433905229</v>
      </c>
      <c r="H1276" s="64">
        <v>0</v>
      </c>
      <c r="I1276" s="64">
        <v>1.4965227024977972</v>
      </c>
      <c r="J1276" s="64">
        <v>0</v>
      </c>
      <c r="K1276" s="64">
        <v>0</v>
      </c>
      <c r="M1276" s="175"/>
      <c r="N1276" s="176"/>
    </row>
    <row r="1277" spans="1:14" s="32" customFormat="1" x14ac:dyDescent="0.2">
      <c r="A1277" s="32" t="s">
        <v>17252</v>
      </c>
      <c r="B1277" s="32" t="str">
        <f>VLOOKUP(D1277,fips_xref!$A$5:$C$286,2,FALSE)</f>
        <v>MERCER, ND</v>
      </c>
      <c r="C1277" s="62" t="str">
        <f t="shared" si="113"/>
        <v>38</v>
      </c>
      <c r="D1277" s="203">
        <f>fips_xref!A28</f>
        <v>38057</v>
      </c>
      <c r="E1277" s="32" t="str">
        <f>SCC_xref!A$39</f>
        <v>2310002241</v>
      </c>
      <c r="F1277" s="32" t="str">
        <f>VLOOKUP(E1277,SCC_xref!$A$6:$B$40,2,FALSE)</f>
        <v>Oil Tank Flaring</v>
      </c>
      <c r="G1277" s="64">
        <v>2.0981016500367607E-3</v>
      </c>
      <c r="H1277" s="64">
        <v>0</v>
      </c>
      <c r="I1277" s="64">
        <v>2.7062613369748346E-2</v>
      </c>
      <c r="J1277" s="64">
        <v>0</v>
      </c>
      <c r="K1277" s="64">
        <v>0</v>
      </c>
      <c r="M1277" s="175"/>
      <c r="N1277" s="176"/>
    </row>
    <row r="1278" spans="1:14" s="32" customFormat="1" x14ac:dyDescent="0.2">
      <c r="A1278" s="32" t="s">
        <v>17252</v>
      </c>
      <c r="B1278" s="32" t="str">
        <f>VLOOKUP(D1278,fips_xref!$A$5:$C$286,2,FALSE)</f>
        <v>MOUNTRAIL, ND</v>
      </c>
      <c r="C1278" s="62" t="str">
        <f t="shared" si="113"/>
        <v>38</v>
      </c>
      <c r="D1278" s="203">
        <f>fips_xref!A29</f>
        <v>38061</v>
      </c>
      <c r="E1278" s="32" t="str">
        <f>SCC_xref!A$39</f>
        <v>2310002241</v>
      </c>
      <c r="F1278" s="32" t="str">
        <f>VLOOKUP(E1278,SCC_xref!$A$6:$B$40,2,FALSE)</f>
        <v>Oil Tank Flaring</v>
      </c>
      <c r="G1278" s="64">
        <v>29.232285684534773</v>
      </c>
      <c r="H1278" s="64">
        <v>0</v>
      </c>
      <c r="I1278" s="64">
        <v>377.05610945052774</v>
      </c>
      <c r="J1278" s="64">
        <v>0</v>
      </c>
      <c r="K1278" s="64">
        <v>0</v>
      </c>
      <c r="M1278" s="175"/>
      <c r="N1278" s="176"/>
    </row>
    <row r="1279" spans="1:14" s="32" customFormat="1" x14ac:dyDescent="0.2">
      <c r="A1279" s="32" t="s">
        <v>17252</v>
      </c>
      <c r="B1279" s="32" t="str">
        <f>VLOOKUP(D1279,fips_xref!$A$5:$C$286,2,FALSE)</f>
        <v>RENVILLE, ND</v>
      </c>
      <c r="C1279" s="62" t="str">
        <f t="shared" si="113"/>
        <v>38</v>
      </c>
      <c r="D1279" s="203">
        <f>fips_xref!A30</f>
        <v>38075</v>
      </c>
      <c r="E1279" s="32" t="str">
        <f>SCC_xref!A$39</f>
        <v>2310002241</v>
      </c>
      <c r="F1279" s="32" t="str">
        <f>VLOOKUP(E1279,SCC_xref!$A$6:$B$40,2,FALSE)</f>
        <v>Oil Tank Flaring</v>
      </c>
      <c r="G1279" s="64">
        <v>0.74097242967114596</v>
      </c>
      <c r="H1279" s="64">
        <v>0</v>
      </c>
      <c r="I1279" s="64">
        <v>9.5575209053774515</v>
      </c>
      <c r="J1279" s="64">
        <v>0</v>
      </c>
      <c r="K1279" s="64">
        <v>0</v>
      </c>
      <c r="M1279" s="175"/>
      <c r="N1279" s="176"/>
    </row>
    <row r="1280" spans="1:14" s="32" customFormat="1" x14ac:dyDescent="0.2">
      <c r="A1280" s="32" t="s">
        <v>17252</v>
      </c>
      <c r="B1280" s="32" t="str">
        <f>VLOOKUP(D1280,fips_xref!$A$5:$C$286,2,FALSE)</f>
        <v>SLOPE, ND</v>
      </c>
      <c r="C1280" s="62" t="str">
        <f t="shared" si="113"/>
        <v>38</v>
      </c>
      <c r="D1280" s="203">
        <f>fips_xref!A31</f>
        <v>38087</v>
      </c>
      <c r="E1280" s="32" t="str">
        <f>SCC_xref!A$39</f>
        <v>2310002241</v>
      </c>
      <c r="F1280" s="32" t="str">
        <f>VLOOKUP(E1280,SCC_xref!$A$6:$B$40,2,FALSE)</f>
        <v>Oil Tank Flaring</v>
      </c>
      <c r="G1280" s="64">
        <v>0.37273915977302347</v>
      </c>
      <c r="H1280" s="64">
        <v>0</v>
      </c>
      <c r="I1280" s="64">
        <v>4.8078203305952547</v>
      </c>
      <c r="J1280" s="64">
        <v>0</v>
      </c>
      <c r="K1280" s="64">
        <v>0</v>
      </c>
      <c r="M1280" s="175"/>
      <c r="N1280" s="176"/>
    </row>
    <row r="1281" spans="1:14" s="32" customFormat="1" x14ac:dyDescent="0.2">
      <c r="A1281" s="32" t="s">
        <v>17252</v>
      </c>
      <c r="B1281" s="32" t="str">
        <f>VLOOKUP(D1281,fips_xref!$A$5:$C$286,2,FALSE)</f>
        <v>STARK, ND</v>
      </c>
      <c r="C1281" s="62" t="str">
        <f t="shared" si="113"/>
        <v>38</v>
      </c>
      <c r="D1281" s="203">
        <f>fips_xref!A32</f>
        <v>38089</v>
      </c>
      <c r="E1281" s="32" t="str">
        <f>SCC_xref!A$39</f>
        <v>2310002241</v>
      </c>
      <c r="F1281" s="32" t="str">
        <f>VLOOKUP(E1281,SCC_xref!$A$6:$B$40,2,FALSE)</f>
        <v>Oil Tank Flaring</v>
      </c>
      <c r="G1281" s="64">
        <v>1.1890112328585642</v>
      </c>
      <c r="H1281" s="64">
        <v>0</v>
      </c>
      <c r="I1281" s="64">
        <v>15.33660263151471</v>
      </c>
      <c r="J1281" s="64">
        <v>0</v>
      </c>
      <c r="K1281" s="64">
        <v>0</v>
      </c>
      <c r="M1281" s="175"/>
      <c r="N1281" s="176"/>
    </row>
    <row r="1282" spans="1:14" s="32" customFormat="1" x14ac:dyDescent="0.2">
      <c r="A1282" s="32" t="s">
        <v>17252</v>
      </c>
      <c r="B1282" s="32" t="str">
        <f>VLOOKUP(D1282,fips_xref!$A$5:$C$286,2,FALSE)</f>
        <v>WARD, ND</v>
      </c>
      <c r="C1282" s="62" t="str">
        <f t="shared" si="113"/>
        <v>38</v>
      </c>
      <c r="D1282" s="203">
        <f>fips_xref!A33</f>
        <v>38101</v>
      </c>
      <c r="E1282" s="32" t="str">
        <f>SCC_xref!A$39</f>
        <v>2310002241</v>
      </c>
      <c r="F1282" s="32" t="str">
        <f>VLOOKUP(E1282,SCC_xref!$A$6:$B$40,2,FALSE)</f>
        <v>Oil Tank Flaring</v>
      </c>
      <c r="G1282" s="64">
        <v>5.9878048609402233E-2</v>
      </c>
      <c r="H1282" s="64">
        <v>0</v>
      </c>
      <c r="I1282" s="64">
        <v>0.7723441229946405</v>
      </c>
      <c r="J1282" s="64">
        <v>0</v>
      </c>
      <c r="K1282" s="64">
        <v>0</v>
      </c>
      <c r="M1282" s="175"/>
      <c r="N1282" s="176"/>
    </row>
    <row r="1283" spans="1:14" s="32" customFormat="1" x14ac:dyDescent="0.2">
      <c r="A1283" s="32" t="s">
        <v>17252</v>
      </c>
      <c r="B1283" s="32" t="str">
        <f>VLOOKUP(D1283,fips_xref!$A$5:$C$286,2,FALSE)</f>
        <v>WILLIAMS, ND</v>
      </c>
      <c r="C1283" s="62" t="str">
        <f t="shared" si="113"/>
        <v>38</v>
      </c>
      <c r="D1283" s="203">
        <f>fips_xref!A34</f>
        <v>38105</v>
      </c>
      <c r="E1283" s="32" t="str">
        <f>SCC_xref!A$39</f>
        <v>2310002241</v>
      </c>
      <c r="F1283" s="32" t="str">
        <f>VLOOKUP(E1283,SCC_xref!$A$6:$B$40,2,FALSE)</f>
        <v>Oil Tank Flaring</v>
      </c>
      <c r="G1283" s="64">
        <v>4.8939181911688507</v>
      </c>
      <c r="H1283" s="64">
        <v>0</v>
      </c>
      <c r="I1283" s="64">
        <v>63.124785144923869</v>
      </c>
      <c r="J1283" s="64">
        <v>0</v>
      </c>
      <c r="K1283" s="64">
        <v>0</v>
      </c>
      <c r="M1283" s="175"/>
      <c r="N1283" s="176"/>
    </row>
    <row r="1284" spans="1:14" s="32" customFormat="1" x14ac:dyDescent="0.2">
      <c r="A1284" s="32" t="s">
        <v>17252</v>
      </c>
      <c r="B1284" s="32" t="str">
        <f>VLOOKUP(D1284,fips_xref!$A$5:$C$286,2,FALSE)</f>
        <v>HARDING, SD</v>
      </c>
      <c r="C1284" s="62" t="str">
        <f t="shared" ref="C1284:C1347" si="114">LEFT(D1284,2)</f>
        <v>46</v>
      </c>
      <c r="D1284" s="203">
        <f>fips_xref!A35</f>
        <v>46063</v>
      </c>
      <c r="E1284" s="32" t="str">
        <f>SCC_xref!A$39</f>
        <v>2310002241</v>
      </c>
      <c r="F1284" s="32" t="str">
        <f>VLOOKUP(E1284,SCC_xref!$A$6:$B$40,2,FALSE)</f>
        <v>Oil Tank Flaring</v>
      </c>
      <c r="G1284" s="64">
        <v>1.59715423983871</v>
      </c>
      <c r="H1284" s="64">
        <v>0</v>
      </c>
      <c r="I1284" s="64">
        <v>20.601083690988954</v>
      </c>
      <c r="J1284" s="64">
        <v>0</v>
      </c>
      <c r="K1284" s="64">
        <v>0</v>
      </c>
      <c r="M1284" s="175"/>
      <c r="N1284" s="176"/>
    </row>
    <row r="1285" spans="1:14" s="32" customFormat="1" x14ac:dyDescent="0.2">
      <c r="A1285" s="32" t="s">
        <v>17252</v>
      </c>
      <c r="B1285" s="32" t="str">
        <f>VLOOKUP(D1285,fips_xref!$A$5:$C$286,2,FALSE)</f>
        <v>BUTTE, SD</v>
      </c>
      <c r="C1285" s="62" t="str">
        <f t="shared" si="114"/>
        <v>46</v>
      </c>
      <c r="D1285" s="203">
        <f>fips_xref!A36</f>
        <v>46019</v>
      </c>
      <c r="E1285" s="32" t="str">
        <f>SCC_xref!A$39</f>
        <v>2310002241</v>
      </c>
      <c r="F1285" s="32" t="str">
        <f>VLOOKUP(E1285,SCC_xref!$A$6:$B$40,2,FALSE)</f>
        <v>Oil Tank Flaring</v>
      </c>
      <c r="G1285" s="64">
        <v>0</v>
      </c>
      <c r="H1285" s="64">
        <v>0</v>
      </c>
      <c r="I1285" s="64">
        <v>0</v>
      </c>
      <c r="J1285" s="64">
        <v>0</v>
      </c>
      <c r="K1285" s="64">
        <v>0</v>
      </c>
      <c r="M1285" s="175"/>
      <c r="N1285" s="176"/>
    </row>
    <row r="1286" spans="1:14" x14ac:dyDescent="0.2">
      <c r="A1286" s="221" t="str">
        <f>A1254</f>
        <v>Oil Tank Flaring</v>
      </c>
      <c r="B1286" s="221" t="str">
        <f>VLOOKUP(D1286,fips_xref!$A$5:$C$286,2,FALSE)</f>
        <v>CARTER, MT_Tribal</v>
      </c>
      <c r="C1286" s="222" t="str">
        <f t="shared" si="114"/>
        <v>30</v>
      </c>
      <c r="D1286" s="223" t="str">
        <f>D1254&amp;"01"</f>
        <v>3001101</v>
      </c>
      <c r="E1286" s="221" t="str">
        <f>E1254</f>
        <v>2310002241</v>
      </c>
      <c r="F1286" s="221" t="str">
        <f>VLOOKUP(E1286,SCC_xref!$A$6:$B$39,2,FALSE)</f>
        <v>Oil Tank Flaring</v>
      </c>
      <c r="G1286" s="224">
        <v>0</v>
      </c>
      <c r="H1286" s="224">
        <v>0</v>
      </c>
      <c r="I1286" s="224">
        <v>0</v>
      </c>
      <c r="J1286" s="224">
        <v>0</v>
      </c>
      <c r="K1286" s="224">
        <v>0</v>
      </c>
      <c r="M1286" s="175"/>
    </row>
    <row r="1287" spans="1:14" x14ac:dyDescent="0.2">
      <c r="A1287" s="221" t="str">
        <f t="shared" ref="A1287:A1317" si="115">A1255</f>
        <v>Oil Tank Flaring</v>
      </c>
      <c r="B1287" s="221" t="str">
        <f>VLOOKUP(D1287,fips_xref!$A$5:$C$286,2,FALSE)</f>
        <v>CUSTER, MT_Tribal</v>
      </c>
      <c r="C1287" s="222" t="str">
        <f t="shared" si="114"/>
        <v>30</v>
      </c>
      <c r="D1287" s="223" t="str">
        <f t="shared" ref="D1287:D1317" si="116">D1255&amp;"01"</f>
        <v>3001701</v>
      </c>
      <c r="E1287" s="221" t="str">
        <f t="shared" ref="E1287:E1317" si="117">E1255</f>
        <v>2310002241</v>
      </c>
      <c r="F1287" s="221" t="str">
        <f>VLOOKUP(E1287,SCC_xref!$A$6:$B$39,2,FALSE)</f>
        <v>Oil Tank Flaring</v>
      </c>
      <c r="G1287" s="224">
        <v>0</v>
      </c>
      <c r="H1287" s="224">
        <v>0</v>
      </c>
      <c r="I1287" s="224">
        <v>0</v>
      </c>
      <c r="J1287" s="224">
        <v>0</v>
      </c>
      <c r="K1287" s="224">
        <v>0</v>
      </c>
      <c r="M1287" s="175"/>
    </row>
    <row r="1288" spans="1:14" x14ac:dyDescent="0.2">
      <c r="A1288" s="221" t="str">
        <f t="shared" si="115"/>
        <v>Oil Tank Flaring</v>
      </c>
      <c r="B1288" s="221" t="str">
        <f>VLOOKUP(D1288,fips_xref!$A$5:$C$286,2,FALSE)</f>
        <v>DANIELS, MT_Tribal</v>
      </c>
      <c r="C1288" s="222" t="str">
        <f t="shared" si="114"/>
        <v>30</v>
      </c>
      <c r="D1288" s="223" t="str">
        <f t="shared" si="116"/>
        <v>3001901</v>
      </c>
      <c r="E1288" s="221" t="str">
        <f t="shared" si="117"/>
        <v>2310002241</v>
      </c>
      <c r="F1288" s="221" t="str">
        <f>VLOOKUP(E1288,SCC_xref!$A$6:$B$39,2,FALSE)</f>
        <v>Oil Tank Flaring</v>
      </c>
      <c r="G1288" s="224">
        <v>4.8414666456946982E-3</v>
      </c>
      <c r="H1288" s="224">
        <v>0</v>
      </c>
      <c r="I1288" s="224">
        <v>2.6343274395691743E-2</v>
      </c>
      <c r="J1288" s="224">
        <v>0</v>
      </c>
      <c r="K1288" s="224">
        <v>0</v>
      </c>
      <c r="M1288" s="175"/>
    </row>
    <row r="1289" spans="1:14" x14ac:dyDescent="0.2">
      <c r="A1289" s="221" t="str">
        <f t="shared" si="115"/>
        <v>Oil Tank Flaring</v>
      </c>
      <c r="B1289" s="221" t="str">
        <f>VLOOKUP(D1289,fips_xref!$A$5:$C$286,2,FALSE)</f>
        <v>DAWSON, MT_Tribal</v>
      </c>
      <c r="C1289" s="222" t="str">
        <f t="shared" si="114"/>
        <v>30</v>
      </c>
      <c r="D1289" s="223" t="str">
        <f t="shared" si="116"/>
        <v>3002101</v>
      </c>
      <c r="E1289" s="221" t="str">
        <f t="shared" si="117"/>
        <v>2310002241</v>
      </c>
      <c r="F1289" s="221" t="str">
        <f>VLOOKUP(E1289,SCC_xref!$A$6:$B$39,2,FALSE)</f>
        <v>Oil Tank Flaring</v>
      </c>
      <c r="G1289" s="224">
        <v>0</v>
      </c>
      <c r="H1289" s="224">
        <v>0</v>
      </c>
      <c r="I1289" s="224">
        <v>0</v>
      </c>
      <c r="J1289" s="224">
        <v>0</v>
      </c>
      <c r="K1289" s="224">
        <v>0</v>
      </c>
      <c r="M1289" s="175"/>
    </row>
    <row r="1290" spans="1:14" x14ac:dyDescent="0.2">
      <c r="A1290" s="221" t="str">
        <f t="shared" si="115"/>
        <v>Oil Tank Flaring</v>
      </c>
      <c r="B1290" s="221" t="str">
        <f>VLOOKUP(D1290,fips_xref!$A$5:$C$286,2,FALSE)</f>
        <v>FALLON, MT_Tribal</v>
      </c>
      <c r="C1290" s="222" t="str">
        <f t="shared" si="114"/>
        <v>30</v>
      </c>
      <c r="D1290" s="223" t="str">
        <f t="shared" si="116"/>
        <v>3002501</v>
      </c>
      <c r="E1290" s="221" t="str">
        <f t="shared" si="117"/>
        <v>2310002241</v>
      </c>
      <c r="F1290" s="221" t="str">
        <f>VLOOKUP(E1290,SCC_xref!$A$6:$B$39,2,FALSE)</f>
        <v>Oil Tank Flaring</v>
      </c>
      <c r="G1290" s="224">
        <v>0</v>
      </c>
      <c r="H1290" s="224">
        <v>0</v>
      </c>
      <c r="I1290" s="224">
        <v>0</v>
      </c>
      <c r="J1290" s="224">
        <v>0</v>
      </c>
      <c r="K1290" s="224">
        <v>0</v>
      </c>
      <c r="M1290" s="175"/>
    </row>
    <row r="1291" spans="1:14" x14ac:dyDescent="0.2">
      <c r="A1291" s="221" t="str">
        <f t="shared" si="115"/>
        <v>Oil Tank Flaring</v>
      </c>
      <c r="B1291" s="221" t="str">
        <f>VLOOKUP(D1291,fips_xref!$A$5:$C$286,2,FALSE)</f>
        <v>GARFIELD, MT_Tribal</v>
      </c>
      <c r="C1291" s="222" t="str">
        <f t="shared" si="114"/>
        <v>30</v>
      </c>
      <c r="D1291" s="223" t="str">
        <f t="shared" si="116"/>
        <v>3003301</v>
      </c>
      <c r="E1291" s="221" t="str">
        <f t="shared" si="117"/>
        <v>2310002241</v>
      </c>
      <c r="F1291" s="221" t="str">
        <f>VLOOKUP(E1291,SCC_xref!$A$6:$B$39,2,FALSE)</f>
        <v>Oil Tank Flaring</v>
      </c>
      <c r="G1291" s="224">
        <v>0</v>
      </c>
      <c r="H1291" s="224">
        <v>0</v>
      </c>
      <c r="I1291" s="224">
        <v>0</v>
      </c>
      <c r="J1291" s="224">
        <v>0</v>
      </c>
      <c r="K1291" s="224">
        <v>0</v>
      </c>
      <c r="M1291" s="175"/>
    </row>
    <row r="1292" spans="1:14" x14ac:dyDescent="0.2">
      <c r="A1292" s="221" t="str">
        <f t="shared" si="115"/>
        <v>Oil Tank Flaring</v>
      </c>
      <c r="B1292" s="221" t="str">
        <f>VLOOKUP(D1292,fips_xref!$A$5:$C$286,2,FALSE)</f>
        <v>MCCONE, MT_Tribal</v>
      </c>
      <c r="C1292" s="222" t="str">
        <f t="shared" si="114"/>
        <v>30</v>
      </c>
      <c r="D1292" s="223" t="str">
        <f t="shared" si="116"/>
        <v>3005501</v>
      </c>
      <c r="E1292" s="221" t="str">
        <f t="shared" si="117"/>
        <v>2310002241</v>
      </c>
      <c r="F1292" s="221" t="str">
        <f>VLOOKUP(E1292,SCC_xref!$A$6:$B$39,2,FALSE)</f>
        <v>Oil Tank Flaring</v>
      </c>
      <c r="G1292" s="224">
        <v>0</v>
      </c>
      <c r="H1292" s="224">
        <v>0</v>
      </c>
      <c r="I1292" s="224">
        <v>0</v>
      </c>
      <c r="J1292" s="224">
        <v>0</v>
      </c>
      <c r="K1292" s="224">
        <v>0</v>
      </c>
      <c r="M1292" s="175"/>
    </row>
    <row r="1293" spans="1:14" x14ac:dyDescent="0.2">
      <c r="A1293" s="221" t="str">
        <f t="shared" si="115"/>
        <v>Oil Tank Flaring</v>
      </c>
      <c r="B1293" s="221" t="str">
        <f>VLOOKUP(D1293,fips_xref!$A$5:$C$286,2,FALSE)</f>
        <v>PRAIRIE, MT_Tribal</v>
      </c>
      <c r="C1293" s="222" t="str">
        <f t="shared" si="114"/>
        <v>30</v>
      </c>
      <c r="D1293" s="223" t="str">
        <f t="shared" si="116"/>
        <v>3007901</v>
      </c>
      <c r="E1293" s="221" t="str">
        <f t="shared" si="117"/>
        <v>2310002241</v>
      </c>
      <c r="F1293" s="221" t="str">
        <f>VLOOKUP(E1293,SCC_xref!$A$6:$B$39,2,FALSE)</f>
        <v>Oil Tank Flaring</v>
      </c>
      <c r="G1293" s="224">
        <v>0</v>
      </c>
      <c r="H1293" s="224">
        <v>0</v>
      </c>
      <c r="I1293" s="224">
        <v>0</v>
      </c>
      <c r="J1293" s="224">
        <v>0</v>
      </c>
      <c r="K1293" s="224">
        <v>0</v>
      </c>
      <c r="M1293" s="175"/>
    </row>
    <row r="1294" spans="1:14" x14ac:dyDescent="0.2">
      <c r="A1294" s="221" t="str">
        <f t="shared" si="115"/>
        <v>Oil Tank Flaring</v>
      </c>
      <c r="B1294" s="221" t="str">
        <f>VLOOKUP(D1294,fips_xref!$A$5:$C$286,2,FALSE)</f>
        <v>RICHLAND, MT_Tribal</v>
      </c>
      <c r="C1294" s="222" t="str">
        <f t="shared" si="114"/>
        <v>30</v>
      </c>
      <c r="D1294" s="223" t="str">
        <f t="shared" si="116"/>
        <v>3008301</v>
      </c>
      <c r="E1294" s="221" t="str">
        <f t="shared" si="117"/>
        <v>2310002241</v>
      </c>
      <c r="F1294" s="221" t="str">
        <f>VLOOKUP(E1294,SCC_xref!$A$6:$B$39,2,FALSE)</f>
        <v>Oil Tank Flaring</v>
      </c>
      <c r="G1294" s="224">
        <v>0</v>
      </c>
      <c r="H1294" s="224">
        <v>0</v>
      </c>
      <c r="I1294" s="224">
        <v>0</v>
      </c>
      <c r="J1294" s="224">
        <v>0</v>
      </c>
      <c r="K1294" s="224">
        <v>0</v>
      </c>
      <c r="M1294" s="175"/>
    </row>
    <row r="1295" spans="1:14" x14ac:dyDescent="0.2">
      <c r="A1295" s="221" t="str">
        <f t="shared" si="115"/>
        <v>Oil Tank Flaring</v>
      </c>
      <c r="B1295" s="221" t="str">
        <f>VLOOKUP(D1295,fips_xref!$A$5:$C$286,2,FALSE)</f>
        <v>ROOSEVELT, MT_Tribal</v>
      </c>
      <c r="C1295" s="222" t="str">
        <f t="shared" si="114"/>
        <v>30</v>
      </c>
      <c r="D1295" s="223" t="str">
        <f t="shared" si="116"/>
        <v>3008501</v>
      </c>
      <c r="E1295" s="221" t="str">
        <f t="shared" si="117"/>
        <v>2310002241</v>
      </c>
      <c r="F1295" s="221" t="str">
        <f>VLOOKUP(E1295,SCC_xref!$A$6:$B$39,2,FALSE)</f>
        <v>Oil Tank Flaring</v>
      </c>
      <c r="G1295" s="224">
        <v>0.32306184837433616</v>
      </c>
      <c r="H1295" s="224">
        <v>0</v>
      </c>
      <c r="I1295" s="224">
        <v>1.7578365279191821</v>
      </c>
      <c r="J1295" s="224">
        <v>0</v>
      </c>
      <c r="K1295" s="224">
        <v>0</v>
      </c>
      <c r="M1295" s="175"/>
    </row>
    <row r="1296" spans="1:14" x14ac:dyDescent="0.2">
      <c r="A1296" s="221" t="str">
        <f t="shared" si="115"/>
        <v>Oil Tank Flaring</v>
      </c>
      <c r="B1296" s="221" t="str">
        <f>VLOOKUP(D1296,fips_xref!$A$5:$C$286,2,FALSE)</f>
        <v>SHERIDAN, MT_Tribal</v>
      </c>
      <c r="C1296" s="222" t="str">
        <f t="shared" si="114"/>
        <v>30</v>
      </c>
      <c r="D1296" s="223" t="str">
        <f t="shared" si="116"/>
        <v>3009101</v>
      </c>
      <c r="E1296" s="221" t="str">
        <f t="shared" si="117"/>
        <v>2310002241</v>
      </c>
      <c r="F1296" s="221" t="str">
        <f>VLOOKUP(E1296,SCC_xref!$A$6:$B$39,2,FALSE)</f>
        <v>Oil Tank Flaring</v>
      </c>
      <c r="G1296" s="224">
        <v>1.0094189096546104E-2</v>
      </c>
      <c r="H1296" s="224">
        <v>0</v>
      </c>
      <c r="I1296" s="224">
        <v>5.4924264201794984E-2</v>
      </c>
      <c r="J1296" s="224">
        <v>0</v>
      </c>
      <c r="K1296" s="224">
        <v>0</v>
      </c>
      <c r="M1296" s="175"/>
    </row>
    <row r="1297" spans="1:13" x14ac:dyDescent="0.2">
      <c r="A1297" s="221" t="str">
        <f t="shared" si="115"/>
        <v>Oil Tank Flaring</v>
      </c>
      <c r="B1297" s="221" t="str">
        <f>VLOOKUP(D1297,fips_xref!$A$5:$C$286,2,FALSE)</f>
        <v>VALLEY, MT_Tribal</v>
      </c>
      <c r="C1297" s="222" t="str">
        <f t="shared" si="114"/>
        <v>30</v>
      </c>
      <c r="D1297" s="223" t="str">
        <f t="shared" si="116"/>
        <v>3010501</v>
      </c>
      <c r="E1297" s="221" t="str">
        <f t="shared" si="117"/>
        <v>2310002241</v>
      </c>
      <c r="F1297" s="221" t="str">
        <f>VLOOKUP(E1297,SCC_xref!$A$6:$B$39,2,FALSE)</f>
        <v>Oil Tank Flaring</v>
      </c>
      <c r="G1297" s="224">
        <v>0.10821803180875417</v>
      </c>
      <c r="H1297" s="224">
        <v>0</v>
      </c>
      <c r="I1297" s="224">
        <v>0.58883340837116238</v>
      </c>
      <c r="J1297" s="224">
        <v>0</v>
      </c>
      <c r="K1297" s="224">
        <v>0</v>
      </c>
      <c r="M1297" s="175"/>
    </row>
    <row r="1298" spans="1:13" x14ac:dyDescent="0.2">
      <c r="A1298" s="221" t="str">
        <f t="shared" si="115"/>
        <v>Oil Tank Flaring</v>
      </c>
      <c r="B1298" s="221" t="str">
        <f>VLOOKUP(D1298,fips_xref!$A$5:$C$286,2,FALSE)</f>
        <v>WIBAUX, MT_Tribal</v>
      </c>
      <c r="C1298" s="222" t="str">
        <f t="shared" si="114"/>
        <v>30</v>
      </c>
      <c r="D1298" s="223" t="str">
        <f t="shared" si="116"/>
        <v>3010901</v>
      </c>
      <c r="E1298" s="221" t="str">
        <f t="shared" si="117"/>
        <v>2310002241</v>
      </c>
      <c r="F1298" s="221" t="str">
        <f>VLOOKUP(E1298,SCC_xref!$A$6:$B$39,2,FALSE)</f>
        <v>Oil Tank Flaring</v>
      </c>
      <c r="G1298" s="224">
        <v>0</v>
      </c>
      <c r="H1298" s="224">
        <v>0</v>
      </c>
      <c r="I1298" s="224">
        <v>0</v>
      </c>
      <c r="J1298" s="224">
        <v>0</v>
      </c>
      <c r="K1298" s="224">
        <v>0</v>
      </c>
      <c r="M1298" s="175"/>
    </row>
    <row r="1299" spans="1:13" x14ac:dyDescent="0.2">
      <c r="A1299" s="221" t="str">
        <f t="shared" si="115"/>
        <v>Oil Tank Flaring</v>
      </c>
      <c r="B1299" s="221" t="str">
        <f>VLOOKUP(D1299,fips_xref!$A$5:$C$286,2,FALSE)</f>
        <v>BILLINGS, ND_Tribal</v>
      </c>
      <c r="C1299" s="222" t="str">
        <f t="shared" si="114"/>
        <v>38</v>
      </c>
      <c r="D1299" s="223" t="str">
        <f t="shared" si="116"/>
        <v>3800701</v>
      </c>
      <c r="E1299" s="221" t="str">
        <f t="shared" si="117"/>
        <v>2310002241</v>
      </c>
      <c r="F1299" s="221" t="str">
        <f>VLOOKUP(E1299,SCC_xref!$A$6:$B$39,2,FALSE)</f>
        <v>Oil Tank Flaring</v>
      </c>
      <c r="G1299" s="224">
        <v>0</v>
      </c>
      <c r="H1299" s="224">
        <v>0</v>
      </c>
      <c r="I1299" s="224">
        <v>0</v>
      </c>
      <c r="J1299" s="224">
        <v>0</v>
      </c>
      <c r="K1299" s="224">
        <v>0</v>
      </c>
      <c r="M1299" s="175"/>
    </row>
    <row r="1300" spans="1:13" x14ac:dyDescent="0.2">
      <c r="A1300" s="221" t="str">
        <f t="shared" si="115"/>
        <v>Oil Tank Flaring</v>
      </c>
      <c r="B1300" s="221" t="str">
        <f>VLOOKUP(D1300,fips_xref!$A$5:$C$286,2,FALSE)</f>
        <v>BOTTINEAU, ND_Tribal</v>
      </c>
      <c r="C1300" s="222" t="str">
        <f t="shared" si="114"/>
        <v>38</v>
      </c>
      <c r="D1300" s="223" t="str">
        <f t="shared" si="116"/>
        <v>3800901</v>
      </c>
      <c r="E1300" s="221" t="str">
        <f t="shared" si="117"/>
        <v>2310002241</v>
      </c>
      <c r="F1300" s="221" t="str">
        <f>VLOOKUP(E1300,SCC_xref!$A$6:$B$39,2,FALSE)</f>
        <v>Oil Tank Flaring</v>
      </c>
      <c r="G1300" s="224">
        <v>0</v>
      </c>
      <c r="H1300" s="224">
        <v>0</v>
      </c>
      <c r="I1300" s="224">
        <v>0</v>
      </c>
      <c r="J1300" s="224">
        <v>0</v>
      </c>
      <c r="K1300" s="224">
        <v>0</v>
      </c>
      <c r="M1300" s="175"/>
    </row>
    <row r="1301" spans="1:13" x14ac:dyDescent="0.2">
      <c r="A1301" s="221" t="str">
        <f t="shared" si="115"/>
        <v>Oil Tank Flaring</v>
      </c>
      <c r="B1301" s="221" t="str">
        <f>VLOOKUP(D1301,fips_xref!$A$5:$C$286,2,FALSE)</f>
        <v>BOWMAN, ND_Tribal</v>
      </c>
      <c r="C1301" s="222" t="str">
        <f t="shared" si="114"/>
        <v>38</v>
      </c>
      <c r="D1301" s="223" t="str">
        <f t="shared" si="116"/>
        <v>3801101</v>
      </c>
      <c r="E1301" s="221" t="str">
        <f t="shared" si="117"/>
        <v>2310002241</v>
      </c>
      <c r="F1301" s="221" t="str">
        <f>VLOOKUP(E1301,SCC_xref!$A$6:$B$39,2,FALSE)</f>
        <v>Oil Tank Flaring</v>
      </c>
      <c r="G1301" s="224">
        <v>0</v>
      </c>
      <c r="H1301" s="224">
        <v>0</v>
      </c>
      <c r="I1301" s="224">
        <v>0</v>
      </c>
      <c r="J1301" s="224">
        <v>0</v>
      </c>
      <c r="K1301" s="224">
        <v>0</v>
      </c>
      <c r="M1301" s="175"/>
    </row>
    <row r="1302" spans="1:13" x14ac:dyDescent="0.2">
      <c r="A1302" s="221" t="str">
        <f t="shared" si="115"/>
        <v>Oil Tank Flaring</v>
      </c>
      <c r="B1302" s="221" t="str">
        <f>VLOOKUP(D1302,fips_xref!$A$5:$C$286,2,FALSE)</f>
        <v>BURKE, ND_Tribal</v>
      </c>
      <c r="C1302" s="222" t="str">
        <f t="shared" si="114"/>
        <v>38</v>
      </c>
      <c r="D1302" s="223" t="str">
        <f t="shared" si="116"/>
        <v>3801301</v>
      </c>
      <c r="E1302" s="221" t="str">
        <f t="shared" si="117"/>
        <v>2310002241</v>
      </c>
      <c r="F1302" s="221" t="str">
        <f>VLOOKUP(E1302,SCC_xref!$A$6:$B$39,2,FALSE)</f>
        <v>Oil Tank Flaring</v>
      </c>
      <c r="G1302" s="224">
        <v>0</v>
      </c>
      <c r="H1302" s="224">
        <v>0</v>
      </c>
      <c r="I1302" s="224">
        <v>0</v>
      </c>
      <c r="J1302" s="224">
        <v>0</v>
      </c>
      <c r="K1302" s="224">
        <v>0</v>
      </c>
      <c r="M1302" s="175"/>
    </row>
    <row r="1303" spans="1:13" x14ac:dyDescent="0.2">
      <c r="A1303" s="221" t="str">
        <f t="shared" si="115"/>
        <v>Oil Tank Flaring</v>
      </c>
      <c r="B1303" s="221" t="str">
        <f>VLOOKUP(D1303,fips_xref!$A$5:$C$286,2,FALSE)</f>
        <v>DIVIDE, ND_Tribal</v>
      </c>
      <c r="C1303" s="222" t="str">
        <f t="shared" si="114"/>
        <v>38</v>
      </c>
      <c r="D1303" s="223" t="str">
        <f t="shared" si="116"/>
        <v>3802301</v>
      </c>
      <c r="E1303" s="221" t="str">
        <f t="shared" si="117"/>
        <v>2310002241</v>
      </c>
      <c r="F1303" s="221" t="str">
        <f>VLOOKUP(E1303,SCC_xref!$A$6:$B$39,2,FALSE)</f>
        <v>Oil Tank Flaring</v>
      </c>
      <c r="G1303" s="224">
        <v>0</v>
      </c>
      <c r="H1303" s="224">
        <v>0</v>
      </c>
      <c r="I1303" s="224">
        <v>0</v>
      </c>
      <c r="J1303" s="224">
        <v>0</v>
      </c>
      <c r="K1303" s="224">
        <v>0</v>
      </c>
      <c r="M1303" s="175"/>
    </row>
    <row r="1304" spans="1:13" x14ac:dyDescent="0.2">
      <c r="A1304" s="221" t="str">
        <f t="shared" si="115"/>
        <v>Oil Tank Flaring</v>
      </c>
      <c r="B1304" s="221" t="str">
        <f>VLOOKUP(D1304,fips_xref!$A$5:$C$286,2,FALSE)</f>
        <v>DUNN, ND_Tribal</v>
      </c>
      <c r="C1304" s="222" t="str">
        <f t="shared" si="114"/>
        <v>38</v>
      </c>
      <c r="D1304" s="223" t="str">
        <f t="shared" si="116"/>
        <v>3802501</v>
      </c>
      <c r="E1304" s="221" t="str">
        <f t="shared" si="117"/>
        <v>2310002241</v>
      </c>
      <c r="F1304" s="221" t="str">
        <f>VLOOKUP(E1304,SCC_xref!$A$6:$B$39,2,FALSE)</f>
        <v>Oil Tank Flaring</v>
      </c>
      <c r="G1304" s="224">
        <v>0.71456741711584215</v>
      </c>
      <c r="H1304" s="224">
        <v>0</v>
      </c>
      <c r="I1304" s="224">
        <v>9.2169327142404711</v>
      </c>
      <c r="J1304" s="224">
        <v>0</v>
      </c>
      <c r="K1304" s="224">
        <v>0</v>
      </c>
      <c r="M1304" s="175"/>
    </row>
    <row r="1305" spans="1:13" x14ac:dyDescent="0.2">
      <c r="A1305" s="221" t="str">
        <f t="shared" si="115"/>
        <v>Oil Tank Flaring</v>
      </c>
      <c r="B1305" s="221" t="str">
        <f>VLOOKUP(D1305,fips_xref!$A$5:$C$286,2,FALSE)</f>
        <v>GOLDEN VALLEY, ND_Tribal</v>
      </c>
      <c r="C1305" s="222" t="str">
        <f t="shared" si="114"/>
        <v>38</v>
      </c>
      <c r="D1305" s="223" t="str">
        <f t="shared" si="116"/>
        <v>3803301</v>
      </c>
      <c r="E1305" s="221" t="str">
        <f t="shared" si="117"/>
        <v>2310002241</v>
      </c>
      <c r="F1305" s="221" t="str">
        <f>VLOOKUP(E1305,SCC_xref!$A$6:$B$39,2,FALSE)</f>
        <v>Oil Tank Flaring</v>
      </c>
      <c r="G1305" s="224">
        <v>0</v>
      </c>
      <c r="H1305" s="224">
        <v>0</v>
      </c>
      <c r="I1305" s="224">
        <v>0</v>
      </c>
      <c r="J1305" s="224">
        <v>0</v>
      </c>
      <c r="K1305" s="224">
        <v>0</v>
      </c>
      <c r="M1305" s="175"/>
    </row>
    <row r="1306" spans="1:13" x14ac:dyDescent="0.2">
      <c r="A1306" s="221" t="str">
        <f t="shared" si="115"/>
        <v>Oil Tank Flaring</v>
      </c>
      <c r="B1306" s="221" t="str">
        <f>VLOOKUP(D1306,fips_xref!$A$5:$C$286,2,FALSE)</f>
        <v>MC HENRY, ND_Tribal</v>
      </c>
      <c r="C1306" s="222" t="str">
        <f t="shared" si="114"/>
        <v>38</v>
      </c>
      <c r="D1306" s="223" t="str">
        <f t="shared" si="116"/>
        <v>3804901</v>
      </c>
      <c r="E1306" s="221" t="str">
        <f t="shared" si="117"/>
        <v>2310002241</v>
      </c>
      <c r="F1306" s="221" t="str">
        <f>VLOOKUP(E1306,SCC_xref!$A$6:$B$39,2,FALSE)</f>
        <v>Oil Tank Flaring</v>
      </c>
      <c r="G1306" s="224">
        <v>0</v>
      </c>
      <c r="H1306" s="224">
        <v>0</v>
      </c>
      <c r="I1306" s="224">
        <v>0</v>
      </c>
      <c r="J1306" s="224">
        <v>0</v>
      </c>
      <c r="K1306" s="224">
        <v>0</v>
      </c>
      <c r="M1306" s="175"/>
    </row>
    <row r="1307" spans="1:13" x14ac:dyDescent="0.2">
      <c r="A1307" s="221" t="str">
        <f t="shared" si="115"/>
        <v>Oil Tank Flaring</v>
      </c>
      <c r="B1307" s="221" t="str">
        <f>VLOOKUP(D1307,fips_xref!$A$5:$C$286,2,FALSE)</f>
        <v>MCKENZIE, ND_Tribal</v>
      </c>
      <c r="C1307" s="222" t="str">
        <f t="shared" si="114"/>
        <v>38</v>
      </c>
      <c r="D1307" s="223" t="str">
        <f t="shared" si="116"/>
        <v>3805301</v>
      </c>
      <c r="E1307" s="221" t="str">
        <f t="shared" si="117"/>
        <v>2310002241</v>
      </c>
      <c r="F1307" s="221" t="str">
        <f>VLOOKUP(E1307,SCC_xref!$A$6:$B$39,2,FALSE)</f>
        <v>Oil Tank Flaring</v>
      </c>
      <c r="G1307" s="224">
        <v>0.1351388567298476</v>
      </c>
      <c r="H1307" s="224">
        <v>0</v>
      </c>
      <c r="I1307" s="224">
        <v>1.7431045968843319</v>
      </c>
      <c r="J1307" s="224">
        <v>0</v>
      </c>
      <c r="K1307" s="224">
        <v>0</v>
      </c>
      <c r="M1307" s="175"/>
    </row>
    <row r="1308" spans="1:13" x14ac:dyDescent="0.2">
      <c r="A1308" s="221" t="str">
        <f t="shared" si="115"/>
        <v>Oil Tank Flaring</v>
      </c>
      <c r="B1308" s="221" t="str">
        <f>VLOOKUP(D1308,fips_xref!$A$5:$C$286,2,FALSE)</f>
        <v>MCLEAN, ND_Tribal</v>
      </c>
      <c r="C1308" s="222" t="str">
        <f t="shared" si="114"/>
        <v>38</v>
      </c>
      <c r="D1308" s="223" t="str">
        <f t="shared" si="116"/>
        <v>3805501</v>
      </c>
      <c r="E1308" s="221" t="str">
        <f t="shared" si="117"/>
        <v>2310002241</v>
      </c>
      <c r="F1308" s="221" t="str">
        <f>VLOOKUP(E1308,SCC_xref!$A$6:$B$39,2,FALSE)</f>
        <v>Oil Tank Flaring</v>
      </c>
      <c r="G1308" s="224">
        <v>0.11602193433905229</v>
      </c>
      <c r="H1308" s="224">
        <v>0</v>
      </c>
      <c r="I1308" s="224">
        <v>1.4965227024977972</v>
      </c>
      <c r="J1308" s="224">
        <v>0</v>
      </c>
      <c r="K1308" s="224">
        <v>0</v>
      </c>
      <c r="M1308" s="175"/>
    </row>
    <row r="1309" spans="1:13" x14ac:dyDescent="0.2">
      <c r="A1309" s="221" t="str">
        <f t="shared" si="115"/>
        <v>Oil Tank Flaring</v>
      </c>
      <c r="B1309" s="221" t="str">
        <f>VLOOKUP(D1309,fips_xref!$A$5:$C$286,2,FALSE)</f>
        <v>MERCER, ND_Tribal</v>
      </c>
      <c r="C1309" s="222" t="str">
        <f t="shared" si="114"/>
        <v>38</v>
      </c>
      <c r="D1309" s="223" t="str">
        <f t="shared" si="116"/>
        <v>3805701</v>
      </c>
      <c r="E1309" s="221" t="str">
        <f t="shared" si="117"/>
        <v>2310002241</v>
      </c>
      <c r="F1309" s="221" t="str">
        <f>VLOOKUP(E1309,SCC_xref!$A$6:$B$39,2,FALSE)</f>
        <v>Oil Tank Flaring</v>
      </c>
      <c r="G1309" s="224">
        <v>0</v>
      </c>
      <c r="H1309" s="224">
        <v>0</v>
      </c>
      <c r="I1309" s="224">
        <v>0</v>
      </c>
      <c r="J1309" s="224">
        <v>0</v>
      </c>
      <c r="K1309" s="224">
        <v>0</v>
      </c>
      <c r="M1309" s="175"/>
    </row>
    <row r="1310" spans="1:13" x14ac:dyDescent="0.2">
      <c r="A1310" s="221" t="str">
        <f t="shared" si="115"/>
        <v>Oil Tank Flaring</v>
      </c>
      <c r="B1310" s="221" t="str">
        <f>VLOOKUP(D1310,fips_xref!$A$5:$C$286,2,FALSE)</f>
        <v>MOUNTRAIL, ND_Tribal</v>
      </c>
      <c r="C1310" s="222" t="str">
        <f t="shared" si="114"/>
        <v>38</v>
      </c>
      <c r="D1310" s="223" t="str">
        <f t="shared" si="116"/>
        <v>3806101</v>
      </c>
      <c r="E1310" s="221" t="str">
        <f t="shared" si="117"/>
        <v>2310002241</v>
      </c>
      <c r="F1310" s="221" t="str">
        <f>VLOOKUP(E1310,SCC_xref!$A$6:$B$39,2,FALSE)</f>
        <v>Oil Tank Flaring</v>
      </c>
      <c r="G1310" s="224">
        <v>5.3453735044470507</v>
      </c>
      <c r="H1310" s="224">
        <v>0</v>
      </c>
      <c r="I1310" s="224">
        <v>68.9479351323196</v>
      </c>
      <c r="J1310" s="224">
        <v>0</v>
      </c>
      <c r="K1310" s="224">
        <v>0</v>
      </c>
      <c r="M1310" s="175"/>
    </row>
    <row r="1311" spans="1:13" x14ac:dyDescent="0.2">
      <c r="A1311" s="221" t="str">
        <f t="shared" si="115"/>
        <v>Oil Tank Flaring</v>
      </c>
      <c r="B1311" s="221" t="str">
        <f>VLOOKUP(D1311,fips_xref!$A$5:$C$286,2,FALSE)</f>
        <v>RENVILLE, ND_Tribal</v>
      </c>
      <c r="C1311" s="222" t="str">
        <f t="shared" si="114"/>
        <v>38</v>
      </c>
      <c r="D1311" s="223" t="str">
        <f t="shared" si="116"/>
        <v>3807501</v>
      </c>
      <c r="E1311" s="221" t="str">
        <f t="shared" si="117"/>
        <v>2310002241</v>
      </c>
      <c r="F1311" s="221" t="str">
        <f>VLOOKUP(E1311,SCC_xref!$A$6:$B$39,2,FALSE)</f>
        <v>Oil Tank Flaring</v>
      </c>
      <c r="G1311" s="224">
        <v>0</v>
      </c>
      <c r="H1311" s="224">
        <v>0</v>
      </c>
      <c r="I1311" s="224">
        <v>0</v>
      </c>
      <c r="J1311" s="224">
        <v>0</v>
      </c>
      <c r="K1311" s="224">
        <v>0</v>
      </c>
      <c r="M1311" s="175"/>
    </row>
    <row r="1312" spans="1:13" x14ac:dyDescent="0.2">
      <c r="A1312" s="221" t="str">
        <f t="shared" si="115"/>
        <v>Oil Tank Flaring</v>
      </c>
      <c r="B1312" s="221" t="str">
        <f>VLOOKUP(D1312,fips_xref!$A$5:$C$286,2,FALSE)</f>
        <v>SLOPE, ND_Tribal</v>
      </c>
      <c r="C1312" s="222" t="str">
        <f t="shared" si="114"/>
        <v>38</v>
      </c>
      <c r="D1312" s="223" t="str">
        <f t="shared" si="116"/>
        <v>3808701</v>
      </c>
      <c r="E1312" s="221" t="str">
        <f t="shared" si="117"/>
        <v>2310002241</v>
      </c>
      <c r="F1312" s="221" t="str">
        <f>VLOOKUP(E1312,SCC_xref!$A$6:$B$39,2,FALSE)</f>
        <v>Oil Tank Flaring</v>
      </c>
      <c r="G1312" s="224">
        <v>0</v>
      </c>
      <c r="H1312" s="224">
        <v>0</v>
      </c>
      <c r="I1312" s="224">
        <v>0</v>
      </c>
      <c r="J1312" s="224">
        <v>0</v>
      </c>
      <c r="K1312" s="224">
        <v>0</v>
      </c>
      <c r="M1312" s="175"/>
    </row>
    <row r="1313" spans="1:13" x14ac:dyDescent="0.2">
      <c r="A1313" s="221" t="str">
        <f t="shared" si="115"/>
        <v>Oil Tank Flaring</v>
      </c>
      <c r="B1313" s="221" t="str">
        <f>VLOOKUP(D1313,fips_xref!$A$5:$C$286,2,FALSE)</f>
        <v>STARK, ND_Tribal</v>
      </c>
      <c r="C1313" s="222" t="str">
        <f t="shared" si="114"/>
        <v>38</v>
      </c>
      <c r="D1313" s="223" t="str">
        <f t="shared" si="116"/>
        <v>3808901</v>
      </c>
      <c r="E1313" s="221" t="str">
        <f t="shared" si="117"/>
        <v>2310002241</v>
      </c>
      <c r="F1313" s="221" t="str">
        <f>VLOOKUP(E1313,SCC_xref!$A$6:$B$39,2,FALSE)</f>
        <v>Oil Tank Flaring</v>
      </c>
      <c r="G1313" s="224">
        <v>0</v>
      </c>
      <c r="H1313" s="224">
        <v>0</v>
      </c>
      <c r="I1313" s="224">
        <v>0</v>
      </c>
      <c r="J1313" s="224">
        <v>0</v>
      </c>
      <c r="K1313" s="224">
        <v>0</v>
      </c>
      <c r="M1313" s="175"/>
    </row>
    <row r="1314" spans="1:13" x14ac:dyDescent="0.2">
      <c r="A1314" s="221" t="str">
        <f t="shared" si="115"/>
        <v>Oil Tank Flaring</v>
      </c>
      <c r="B1314" s="221" t="str">
        <f>VLOOKUP(D1314,fips_xref!$A$5:$C$286,2,FALSE)</f>
        <v>WARD, ND_Tribal</v>
      </c>
      <c r="C1314" s="222" t="str">
        <f t="shared" si="114"/>
        <v>38</v>
      </c>
      <c r="D1314" s="223" t="str">
        <f t="shared" si="116"/>
        <v>3810101</v>
      </c>
      <c r="E1314" s="221" t="str">
        <f t="shared" si="117"/>
        <v>2310002241</v>
      </c>
      <c r="F1314" s="221" t="str">
        <f>VLOOKUP(E1314,SCC_xref!$A$6:$B$39,2,FALSE)</f>
        <v>Oil Tank Flaring</v>
      </c>
      <c r="G1314" s="224">
        <v>0</v>
      </c>
      <c r="H1314" s="224">
        <v>0</v>
      </c>
      <c r="I1314" s="224">
        <v>0</v>
      </c>
      <c r="J1314" s="224">
        <v>0</v>
      </c>
      <c r="K1314" s="224">
        <v>0</v>
      </c>
      <c r="M1314" s="175"/>
    </row>
    <row r="1315" spans="1:13" x14ac:dyDescent="0.2">
      <c r="A1315" s="221" t="str">
        <f t="shared" si="115"/>
        <v>Oil Tank Flaring</v>
      </c>
      <c r="B1315" s="221" t="str">
        <f>VLOOKUP(D1315,fips_xref!$A$5:$C$286,2,FALSE)</f>
        <v>WILLIAMS, ND_Tribal</v>
      </c>
      <c r="C1315" s="222" t="str">
        <f t="shared" si="114"/>
        <v>38</v>
      </c>
      <c r="D1315" s="223" t="str">
        <f t="shared" si="116"/>
        <v>3810501</v>
      </c>
      <c r="E1315" s="221" t="str">
        <f t="shared" si="117"/>
        <v>2310002241</v>
      </c>
      <c r="F1315" s="221" t="str">
        <f>VLOOKUP(E1315,SCC_xref!$A$6:$B$39,2,FALSE)</f>
        <v>Oil Tank Flaring</v>
      </c>
      <c r="G1315" s="224">
        <v>0</v>
      </c>
      <c r="H1315" s="224">
        <v>0</v>
      </c>
      <c r="I1315" s="224">
        <v>0</v>
      </c>
      <c r="J1315" s="224">
        <v>0</v>
      </c>
      <c r="K1315" s="224">
        <v>0</v>
      </c>
      <c r="M1315" s="175"/>
    </row>
    <row r="1316" spans="1:13" x14ac:dyDescent="0.2">
      <c r="A1316" s="221" t="str">
        <f t="shared" si="115"/>
        <v>Oil Tank Flaring</v>
      </c>
      <c r="B1316" s="221" t="str">
        <f>VLOOKUP(D1316,fips_xref!$A$5:$C$286,2,FALSE)</f>
        <v>HARDING, SD_Tribal</v>
      </c>
      <c r="C1316" s="222" t="str">
        <f t="shared" si="114"/>
        <v>46</v>
      </c>
      <c r="D1316" s="223" t="str">
        <f t="shared" si="116"/>
        <v>4606301</v>
      </c>
      <c r="E1316" s="221" t="str">
        <f t="shared" si="117"/>
        <v>2310002241</v>
      </c>
      <c r="F1316" s="221" t="str">
        <f>VLOOKUP(E1316,SCC_xref!$A$6:$B$39,2,FALSE)</f>
        <v>Oil Tank Flaring</v>
      </c>
      <c r="G1316" s="224">
        <v>0</v>
      </c>
      <c r="H1316" s="224">
        <v>0</v>
      </c>
      <c r="I1316" s="224">
        <v>0</v>
      </c>
      <c r="J1316" s="224">
        <v>0</v>
      </c>
      <c r="K1316" s="224">
        <v>0</v>
      </c>
      <c r="M1316" s="175"/>
    </row>
    <row r="1317" spans="1:13" x14ac:dyDescent="0.2">
      <c r="A1317" s="221" t="str">
        <f t="shared" si="115"/>
        <v>Oil Tank Flaring</v>
      </c>
      <c r="B1317" s="221" t="str">
        <f>VLOOKUP(D1317,fips_xref!$A$5:$C$286,2,FALSE)</f>
        <v>BUTTE, SD_Tribal</v>
      </c>
      <c r="C1317" s="222" t="str">
        <f t="shared" si="114"/>
        <v>46</v>
      </c>
      <c r="D1317" s="223" t="str">
        <f t="shared" si="116"/>
        <v>4601901</v>
      </c>
      <c r="E1317" s="221" t="str">
        <f t="shared" si="117"/>
        <v>2310002241</v>
      </c>
      <c r="F1317" s="221" t="str">
        <f>VLOOKUP(E1317,SCC_xref!$A$6:$B$39,2,FALSE)</f>
        <v>Oil Tank Flaring</v>
      </c>
      <c r="G1317" s="224">
        <v>0</v>
      </c>
      <c r="H1317" s="224">
        <v>0</v>
      </c>
      <c r="I1317" s="224">
        <v>0</v>
      </c>
      <c r="J1317" s="224">
        <v>0</v>
      </c>
      <c r="K1317" s="224">
        <v>0</v>
      </c>
      <c r="M1317" s="175"/>
    </row>
    <row r="1318" spans="1:13" x14ac:dyDescent="0.2">
      <c r="A1318" s="226" t="str">
        <f>A1254</f>
        <v>Oil Tank Flaring</v>
      </c>
      <c r="B1318" s="226" t="str">
        <f>VLOOKUP(D1318,fips_xref!$A$5:$C$286,2,FALSE)</f>
        <v>CARTER, MT_Non-Tribal</v>
      </c>
      <c r="C1318" s="227" t="str">
        <f t="shared" si="114"/>
        <v>30</v>
      </c>
      <c r="D1318" s="228" t="str">
        <f>D1254&amp;"02"</f>
        <v>3001102</v>
      </c>
      <c r="E1318" s="226" t="str">
        <f>E1254</f>
        <v>2310002241</v>
      </c>
      <c r="F1318" s="226" t="str">
        <f>VLOOKUP(E1318,SCC_xref!$A$6:$B$39,2,FALSE)</f>
        <v>Oil Tank Flaring</v>
      </c>
      <c r="G1318" s="229">
        <v>0.34904181119766459</v>
      </c>
      <c r="H1318" s="229">
        <v>0</v>
      </c>
      <c r="I1318" s="229">
        <v>0.80116112656297678</v>
      </c>
      <c r="J1318" s="229">
        <v>0</v>
      </c>
      <c r="K1318" s="229">
        <v>0</v>
      </c>
      <c r="M1318" s="175"/>
    </row>
    <row r="1319" spans="1:13" x14ac:dyDescent="0.2">
      <c r="A1319" s="226" t="str">
        <f t="shared" ref="A1319:A1349" si="118">A1255</f>
        <v>Oil Tank Flaring</v>
      </c>
      <c r="B1319" s="226" t="str">
        <f>VLOOKUP(D1319,fips_xref!$A$5:$C$286,2,FALSE)</f>
        <v>CUSTER, MT_Non-Tribal</v>
      </c>
      <c r="C1319" s="227" t="str">
        <f t="shared" si="114"/>
        <v>30</v>
      </c>
      <c r="D1319" s="228" t="str">
        <f>D1255&amp;"02"</f>
        <v>3001702</v>
      </c>
      <c r="E1319" s="226" t="str">
        <f t="shared" ref="E1319:E1349" si="119">E1255</f>
        <v>2310002241</v>
      </c>
      <c r="F1319" s="226" t="str">
        <f>VLOOKUP(E1319,SCC_xref!$A$6:$B$39,2,FALSE)</f>
        <v>Oil Tank Flaring</v>
      </c>
      <c r="G1319" s="229">
        <v>0</v>
      </c>
      <c r="H1319" s="229">
        <v>0</v>
      </c>
      <c r="I1319" s="229">
        <v>0</v>
      </c>
      <c r="J1319" s="229">
        <v>0</v>
      </c>
      <c r="K1319" s="229">
        <v>0</v>
      </c>
      <c r="M1319" s="175"/>
    </row>
    <row r="1320" spans="1:13" x14ac:dyDescent="0.2">
      <c r="A1320" s="226" t="str">
        <f t="shared" si="118"/>
        <v>Oil Tank Flaring</v>
      </c>
      <c r="B1320" s="226" t="str">
        <f>VLOOKUP(D1320,fips_xref!$A$5:$C$286,2,FALSE)</f>
        <v>DANIELS, MT_Non-Tribal</v>
      </c>
      <c r="C1320" s="227" t="str">
        <f t="shared" si="114"/>
        <v>30</v>
      </c>
      <c r="D1320" s="228" t="str">
        <f t="shared" ref="D1320:D1349" si="120">D1256&amp;"02"</f>
        <v>3001902</v>
      </c>
      <c r="E1320" s="226" t="str">
        <f t="shared" si="119"/>
        <v>2310002241</v>
      </c>
      <c r="F1320" s="226" t="str">
        <f>VLOOKUP(E1320,SCC_xref!$A$6:$B$39,2,FALSE)</f>
        <v>Oil Tank Flaring</v>
      </c>
      <c r="G1320" s="229">
        <v>5.5938546773696821E-4</v>
      </c>
      <c r="H1320" s="229">
        <v>0</v>
      </c>
      <c r="I1320" s="229">
        <v>1.2839662101722035E-3</v>
      </c>
      <c r="J1320" s="229">
        <v>0</v>
      </c>
      <c r="K1320" s="229">
        <v>0</v>
      </c>
      <c r="M1320" s="175"/>
    </row>
    <row r="1321" spans="1:13" x14ac:dyDescent="0.2">
      <c r="A1321" s="226" t="str">
        <f t="shared" si="118"/>
        <v>Oil Tank Flaring</v>
      </c>
      <c r="B1321" s="226" t="str">
        <f>VLOOKUP(D1321,fips_xref!$A$5:$C$286,2,FALSE)</f>
        <v>DAWSON, MT_Non-Tribal</v>
      </c>
      <c r="C1321" s="227" t="str">
        <f t="shared" si="114"/>
        <v>30</v>
      </c>
      <c r="D1321" s="228" t="str">
        <f t="shared" si="120"/>
        <v>3002102</v>
      </c>
      <c r="E1321" s="226" t="str">
        <f t="shared" si="119"/>
        <v>2310002241</v>
      </c>
      <c r="F1321" s="226" t="str">
        <f>VLOOKUP(E1321,SCC_xref!$A$6:$B$39,2,FALSE)</f>
        <v>Oil Tank Flaring</v>
      </c>
      <c r="G1321" s="229">
        <v>2.8340234275979248</v>
      </c>
      <c r="H1321" s="229">
        <v>0</v>
      </c>
      <c r="I1321" s="229">
        <v>6.5049782837461221</v>
      </c>
      <c r="J1321" s="229">
        <v>0</v>
      </c>
      <c r="K1321" s="229">
        <v>0</v>
      </c>
      <c r="M1321" s="175"/>
    </row>
    <row r="1322" spans="1:13" x14ac:dyDescent="0.2">
      <c r="A1322" s="226" t="str">
        <f t="shared" si="118"/>
        <v>Oil Tank Flaring</v>
      </c>
      <c r="B1322" s="226" t="str">
        <f>VLOOKUP(D1322,fips_xref!$A$5:$C$286,2,FALSE)</f>
        <v>FALLON, MT_Non-Tribal</v>
      </c>
      <c r="C1322" s="227" t="str">
        <f t="shared" si="114"/>
        <v>30</v>
      </c>
      <c r="D1322" s="228" t="str">
        <f t="shared" si="120"/>
        <v>3002502</v>
      </c>
      <c r="E1322" s="226" t="str">
        <f t="shared" si="119"/>
        <v>2310002241</v>
      </c>
      <c r="F1322" s="226" t="str">
        <f>VLOOKUP(E1322,SCC_xref!$A$6:$B$39,2,FALSE)</f>
        <v>Oil Tank Flaring</v>
      </c>
      <c r="G1322" s="229">
        <v>44.550761429885171</v>
      </c>
      <c r="H1322" s="229">
        <v>0</v>
      </c>
      <c r="I1322" s="229">
        <v>102.25805926784061</v>
      </c>
      <c r="J1322" s="229">
        <v>0</v>
      </c>
      <c r="K1322" s="229">
        <v>0</v>
      </c>
      <c r="M1322" s="175"/>
    </row>
    <row r="1323" spans="1:13" x14ac:dyDescent="0.2">
      <c r="A1323" s="226" t="str">
        <f t="shared" si="118"/>
        <v>Oil Tank Flaring</v>
      </c>
      <c r="B1323" s="226" t="str">
        <f>VLOOKUP(D1323,fips_xref!$A$5:$C$286,2,FALSE)</f>
        <v>GARFIELD, MT_Non-Tribal</v>
      </c>
      <c r="C1323" s="227" t="str">
        <f t="shared" si="114"/>
        <v>30</v>
      </c>
      <c r="D1323" s="228" t="str">
        <f t="shared" si="120"/>
        <v>3003302</v>
      </c>
      <c r="E1323" s="226" t="str">
        <f t="shared" si="119"/>
        <v>2310002241</v>
      </c>
      <c r="F1323" s="226" t="str">
        <f>VLOOKUP(E1323,SCC_xref!$A$6:$B$39,2,FALSE)</f>
        <v>Oil Tank Flaring</v>
      </c>
      <c r="G1323" s="229">
        <v>0.11422504044486856</v>
      </c>
      <c r="H1323" s="229">
        <v>0</v>
      </c>
      <c r="I1323" s="229">
        <v>0.26218252125871616</v>
      </c>
      <c r="J1323" s="229">
        <v>0</v>
      </c>
      <c r="K1323" s="229">
        <v>0</v>
      </c>
      <c r="M1323" s="175"/>
    </row>
    <row r="1324" spans="1:13" x14ac:dyDescent="0.2">
      <c r="A1324" s="226" t="str">
        <f t="shared" si="118"/>
        <v>Oil Tank Flaring</v>
      </c>
      <c r="B1324" s="226" t="str">
        <f>VLOOKUP(D1324,fips_xref!$A$5:$C$286,2,FALSE)</f>
        <v>MCCONE, MT_Non-Tribal</v>
      </c>
      <c r="C1324" s="227" t="str">
        <f t="shared" si="114"/>
        <v>30</v>
      </c>
      <c r="D1324" s="228" t="str">
        <f t="shared" si="120"/>
        <v>3005502</v>
      </c>
      <c r="E1324" s="226" t="str">
        <f t="shared" si="119"/>
        <v>2310002241</v>
      </c>
      <c r="F1324" s="226" t="str">
        <f>VLOOKUP(E1324,SCC_xref!$A$6:$B$39,2,FALSE)</f>
        <v>Oil Tank Flaring</v>
      </c>
      <c r="G1324" s="229">
        <v>4.4000083238573635E-2</v>
      </c>
      <c r="H1324" s="229">
        <v>0</v>
      </c>
      <c r="I1324" s="229">
        <v>0.10099407900538727</v>
      </c>
      <c r="J1324" s="229">
        <v>0</v>
      </c>
      <c r="K1324" s="229">
        <v>0</v>
      </c>
      <c r="M1324" s="175"/>
    </row>
    <row r="1325" spans="1:13" x14ac:dyDescent="0.2">
      <c r="A1325" s="226" t="str">
        <f t="shared" si="118"/>
        <v>Oil Tank Flaring</v>
      </c>
      <c r="B1325" s="226" t="str">
        <f>VLOOKUP(D1325,fips_xref!$A$5:$C$286,2,FALSE)</f>
        <v>PRAIRIE, MT_Non-Tribal</v>
      </c>
      <c r="C1325" s="227" t="str">
        <f t="shared" si="114"/>
        <v>30</v>
      </c>
      <c r="D1325" s="228" t="str">
        <f t="shared" si="120"/>
        <v>3007902</v>
      </c>
      <c r="E1325" s="226" t="str">
        <f t="shared" si="119"/>
        <v>2310002241</v>
      </c>
      <c r="F1325" s="226" t="str">
        <f>VLOOKUP(E1325,SCC_xref!$A$6:$B$39,2,FALSE)</f>
        <v>Oil Tank Flaring</v>
      </c>
      <c r="G1325" s="229">
        <v>0.54082270261022314</v>
      </c>
      <c r="H1325" s="229">
        <v>0</v>
      </c>
      <c r="I1325" s="229">
        <v>1.2413588051451734</v>
      </c>
      <c r="J1325" s="229">
        <v>0</v>
      </c>
      <c r="K1325" s="229">
        <v>0</v>
      </c>
      <c r="M1325" s="175"/>
    </row>
    <row r="1326" spans="1:13" x14ac:dyDescent="0.2">
      <c r="A1326" s="226" t="str">
        <f t="shared" si="118"/>
        <v>Oil Tank Flaring</v>
      </c>
      <c r="B1326" s="226" t="str">
        <f>VLOOKUP(D1326,fips_xref!$A$5:$C$286,2,FALSE)</f>
        <v>RICHLAND, MT_Non-Tribal</v>
      </c>
      <c r="C1326" s="227" t="str">
        <f t="shared" si="114"/>
        <v>30</v>
      </c>
      <c r="D1326" s="228" t="str">
        <f t="shared" si="120"/>
        <v>3008302</v>
      </c>
      <c r="E1326" s="226" t="str">
        <f t="shared" si="119"/>
        <v>2310002241</v>
      </c>
      <c r="F1326" s="226" t="str">
        <f>VLOOKUP(E1326,SCC_xref!$A$6:$B$39,2,FALSE)</f>
        <v>Oil Tank Flaring</v>
      </c>
      <c r="G1326" s="229">
        <v>110.66026822769351</v>
      </c>
      <c r="H1326" s="229">
        <v>0</v>
      </c>
      <c r="I1326" s="229">
        <v>254.00024385288691</v>
      </c>
      <c r="J1326" s="229">
        <v>0</v>
      </c>
      <c r="K1326" s="229">
        <v>0</v>
      </c>
      <c r="M1326" s="175"/>
    </row>
    <row r="1327" spans="1:13" x14ac:dyDescent="0.2">
      <c r="A1327" s="226" t="str">
        <f t="shared" si="118"/>
        <v>Oil Tank Flaring</v>
      </c>
      <c r="B1327" s="226" t="str">
        <f>VLOOKUP(D1327,fips_xref!$A$5:$C$286,2,FALSE)</f>
        <v>ROOSEVELT, MT_Non-Tribal</v>
      </c>
      <c r="C1327" s="227" t="str">
        <f t="shared" si="114"/>
        <v>30</v>
      </c>
      <c r="D1327" s="228" t="str">
        <f t="shared" si="120"/>
        <v>3008502</v>
      </c>
      <c r="E1327" s="226" t="str">
        <f t="shared" si="119"/>
        <v>2310002241</v>
      </c>
      <c r="F1327" s="226" t="str">
        <f>VLOOKUP(E1327,SCC_xref!$A$6:$B$39,2,FALSE)</f>
        <v>Oil Tank Flaring</v>
      </c>
      <c r="G1327" s="229">
        <v>6.6781866049022867</v>
      </c>
      <c r="H1327" s="229">
        <v>0</v>
      </c>
      <c r="I1327" s="229">
        <v>15.328546128679656</v>
      </c>
      <c r="J1327" s="229">
        <v>0</v>
      </c>
      <c r="K1327" s="229">
        <v>0</v>
      </c>
      <c r="M1327" s="175"/>
    </row>
    <row r="1328" spans="1:13" x14ac:dyDescent="0.2">
      <c r="A1328" s="226" t="str">
        <f t="shared" si="118"/>
        <v>Oil Tank Flaring</v>
      </c>
      <c r="B1328" s="226" t="str">
        <f>VLOOKUP(D1328,fips_xref!$A$5:$C$286,2,FALSE)</f>
        <v>SHERIDAN, MT_Non-Tribal</v>
      </c>
      <c r="C1328" s="227" t="str">
        <f t="shared" si="114"/>
        <v>30</v>
      </c>
      <c r="D1328" s="228" t="str">
        <f t="shared" si="120"/>
        <v>3009102</v>
      </c>
      <c r="E1328" s="226" t="str">
        <f t="shared" si="119"/>
        <v>2310002241</v>
      </c>
      <c r="F1328" s="226" t="str">
        <f>VLOOKUP(E1328,SCC_xref!$A$6:$B$39,2,FALSE)</f>
        <v>Oil Tank Flaring</v>
      </c>
      <c r="G1328" s="229">
        <v>10.224344534604882</v>
      </c>
      <c r="H1328" s="229">
        <v>0</v>
      </c>
      <c r="I1328" s="229">
        <v>23.468097869436189</v>
      </c>
      <c r="J1328" s="229">
        <v>0</v>
      </c>
      <c r="K1328" s="229">
        <v>0</v>
      </c>
      <c r="M1328" s="175"/>
    </row>
    <row r="1329" spans="1:13" x14ac:dyDescent="0.2">
      <c r="A1329" s="226" t="str">
        <f t="shared" si="118"/>
        <v>Oil Tank Flaring</v>
      </c>
      <c r="B1329" s="226" t="str">
        <f>VLOOKUP(D1329,fips_xref!$A$5:$C$286,2,FALSE)</f>
        <v>VALLEY, MT_Non-Tribal</v>
      </c>
      <c r="C1329" s="227" t="str">
        <f t="shared" si="114"/>
        <v>30</v>
      </c>
      <c r="D1329" s="228" t="str">
        <f t="shared" si="120"/>
        <v>3010502</v>
      </c>
      <c r="E1329" s="226" t="str">
        <f t="shared" si="119"/>
        <v>2310002241</v>
      </c>
      <c r="F1329" s="226" t="str">
        <f>VLOOKUP(E1329,SCC_xref!$A$6:$B$39,2,FALSE)</f>
        <v>Oil Tank Flaring</v>
      </c>
      <c r="G1329" s="229">
        <v>0</v>
      </c>
      <c r="H1329" s="229">
        <v>0</v>
      </c>
      <c r="I1329" s="229">
        <v>0</v>
      </c>
      <c r="J1329" s="229">
        <v>0</v>
      </c>
      <c r="K1329" s="229">
        <v>0</v>
      </c>
      <c r="M1329" s="175"/>
    </row>
    <row r="1330" spans="1:13" x14ac:dyDescent="0.2">
      <c r="A1330" s="226" t="str">
        <f t="shared" si="118"/>
        <v>Oil Tank Flaring</v>
      </c>
      <c r="B1330" s="226" t="str">
        <f>VLOOKUP(D1330,fips_xref!$A$5:$C$286,2,FALSE)</f>
        <v>WIBAUX, MT_Non-Tribal</v>
      </c>
      <c r="C1330" s="227" t="str">
        <f t="shared" si="114"/>
        <v>30</v>
      </c>
      <c r="D1330" s="228" t="str">
        <f t="shared" si="120"/>
        <v>3010902</v>
      </c>
      <c r="E1330" s="226" t="str">
        <f t="shared" si="119"/>
        <v>2310002241</v>
      </c>
      <c r="F1330" s="226" t="str">
        <f>VLOOKUP(E1330,SCC_xref!$A$6:$B$39,2,FALSE)</f>
        <v>Oil Tank Flaring</v>
      </c>
      <c r="G1330" s="229">
        <v>5.0328793772507252</v>
      </c>
      <c r="H1330" s="229">
        <v>0</v>
      </c>
      <c r="I1330" s="229">
        <v>11.552046724426186</v>
      </c>
      <c r="J1330" s="229">
        <v>0</v>
      </c>
      <c r="K1330" s="229">
        <v>0</v>
      </c>
      <c r="M1330" s="175"/>
    </row>
    <row r="1331" spans="1:13" x14ac:dyDescent="0.2">
      <c r="A1331" s="226" t="str">
        <f t="shared" si="118"/>
        <v>Oil Tank Flaring</v>
      </c>
      <c r="B1331" s="226" t="str">
        <f>VLOOKUP(D1331,fips_xref!$A$5:$C$286,2,FALSE)</f>
        <v>BILLINGS, ND_Non-Tribal</v>
      </c>
      <c r="C1331" s="227" t="str">
        <f t="shared" si="114"/>
        <v>38</v>
      </c>
      <c r="D1331" s="228" t="str">
        <f t="shared" si="120"/>
        <v>3800702</v>
      </c>
      <c r="E1331" s="226" t="str">
        <f t="shared" si="119"/>
        <v>2310002241</v>
      </c>
      <c r="F1331" s="226" t="str">
        <f>VLOOKUP(E1331,SCC_xref!$A$6:$B$39,2,FALSE)</f>
        <v>Oil Tank Flaring</v>
      </c>
      <c r="G1331" s="229">
        <v>3.8347761643842273</v>
      </c>
      <c r="H1331" s="229">
        <v>0</v>
      </c>
      <c r="I1331" s="229">
        <v>49.463315895318303</v>
      </c>
      <c r="J1331" s="229">
        <v>0</v>
      </c>
      <c r="K1331" s="229">
        <v>0</v>
      </c>
      <c r="M1331" s="175"/>
    </row>
    <row r="1332" spans="1:13" x14ac:dyDescent="0.2">
      <c r="A1332" s="226" t="str">
        <f t="shared" si="118"/>
        <v>Oil Tank Flaring</v>
      </c>
      <c r="B1332" s="226" t="str">
        <f>VLOOKUP(D1332,fips_xref!$A$5:$C$286,2,FALSE)</f>
        <v>BOTTINEAU, ND_Non-Tribal</v>
      </c>
      <c r="C1332" s="227" t="str">
        <f t="shared" si="114"/>
        <v>38</v>
      </c>
      <c r="D1332" s="228" t="str">
        <f t="shared" si="120"/>
        <v>3800902</v>
      </c>
      <c r="E1332" s="226" t="str">
        <f t="shared" si="119"/>
        <v>2310002241</v>
      </c>
      <c r="F1332" s="226" t="str">
        <f>VLOOKUP(E1332,SCC_xref!$A$6:$B$39,2,FALSE)</f>
        <v>Oil Tank Flaring</v>
      </c>
      <c r="G1332" s="229">
        <v>1.878493041636615</v>
      </c>
      <c r="H1332" s="229">
        <v>0</v>
      </c>
      <c r="I1332" s="229">
        <v>24.229965646651856</v>
      </c>
      <c r="J1332" s="229">
        <v>0</v>
      </c>
      <c r="K1332" s="229">
        <v>0</v>
      </c>
      <c r="M1332" s="175"/>
    </row>
    <row r="1333" spans="1:13" x14ac:dyDescent="0.2">
      <c r="A1333" s="226" t="str">
        <f t="shared" si="118"/>
        <v>Oil Tank Flaring</v>
      </c>
      <c r="B1333" s="226" t="str">
        <f>VLOOKUP(D1333,fips_xref!$A$5:$C$286,2,FALSE)</f>
        <v>BOWMAN, ND_Non-Tribal</v>
      </c>
      <c r="C1333" s="227" t="str">
        <f t="shared" si="114"/>
        <v>38</v>
      </c>
      <c r="D1333" s="228" t="str">
        <f t="shared" si="120"/>
        <v>3801102</v>
      </c>
      <c r="E1333" s="226" t="str">
        <f t="shared" si="119"/>
        <v>2310002241</v>
      </c>
      <c r="F1333" s="226" t="str">
        <f>VLOOKUP(E1333,SCC_xref!$A$6:$B$39,2,FALSE)</f>
        <v>Oil Tank Flaring</v>
      </c>
      <c r="G1333" s="229">
        <v>11.725663778468427</v>
      </c>
      <c r="H1333" s="229">
        <v>0</v>
      </c>
      <c r="I1333" s="229">
        <v>151.24486715636186</v>
      </c>
      <c r="J1333" s="229">
        <v>0</v>
      </c>
      <c r="K1333" s="229">
        <v>0</v>
      </c>
      <c r="M1333" s="175"/>
    </row>
    <row r="1334" spans="1:13" x14ac:dyDescent="0.2">
      <c r="A1334" s="226" t="str">
        <f t="shared" si="118"/>
        <v>Oil Tank Flaring</v>
      </c>
      <c r="B1334" s="226" t="str">
        <f>VLOOKUP(D1334,fips_xref!$A$5:$C$286,2,FALSE)</f>
        <v>BURKE, ND_Non-Tribal</v>
      </c>
      <c r="C1334" s="227" t="str">
        <f t="shared" si="114"/>
        <v>38</v>
      </c>
      <c r="D1334" s="228" t="str">
        <f t="shared" si="120"/>
        <v>3801302</v>
      </c>
      <c r="E1334" s="226" t="str">
        <f t="shared" si="119"/>
        <v>2310002241</v>
      </c>
      <c r="F1334" s="226" t="str">
        <f>VLOOKUP(E1334,SCC_xref!$A$6:$B$39,2,FALSE)</f>
        <v>Oil Tank Flaring</v>
      </c>
      <c r="G1334" s="229">
        <v>1.3337463903009907</v>
      </c>
      <c r="H1334" s="229">
        <v>0</v>
      </c>
      <c r="I1334" s="229">
        <v>17.203486253099687</v>
      </c>
      <c r="J1334" s="229">
        <v>0</v>
      </c>
      <c r="K1334" s="229">
        <v>0</v>
      </c>
      <c r="M1334" s="175"/>
    </row>
    <row r="1335" spans="1:13" x14ac:dyDescent="0.2">
      <c r="A1335" s="226" t="str">
        <f t="shared" si="118"/>
        <v>Oil Tank Flaring</v>
      </c>
      <c r="B1335" s="226" t="str">
        <f>VLOOKUP(D1335,fips_xref!$A$5:$C$286,2,FALSE)</f>
        <v>DIVIDE, ND_Non-Tribal</v>
      </c>
      <c r="C1335" s="227" t="str">
        <f t="shared" si="114"/>
        <v>38</v>
      </c>
      <c r="D1335" s="228" t="str">
        <f t="shared" si="120"/>
        <v>3802302</v>
      </c>
      <c r="E1335" s="226" t="str">
        <f t="shared" si="119"/>
        <v>2310002241</v>
      </c>
      <c r="F1335" s="226" t="str">
        <f>VLOOKUP(E1335,SCC_xref!$A$6:$B$39,2,FALSE)</f>
        <v>Oil Tank Flaring</v>
      </c>
      <c r="G1335" s="229">
        <v>1.4607885861307677</v>
      </c>
      <c r="H1335" s="229">
        <v>0</v>
      </c>
      <c r="I1335" s="229">
        <v>18.842155107549551</v>
      </c>
      <c r="J1335" s="229">
        <v>0</v>
      </c>
      <c r="K1335" s="229">
        <v>0</v>
      </c>
      <c r="M1335" s="175"/>
    </row>
    <row r="1336" spans="1:13" x14ac:dyDescent="0.2">
      <c r="A1336" s="226" t="str">
        <f t="shared" si="118"/>
        <v>Oil Tank Flaring</v>
      </c>
      <c r="B1336" s="226" t="str">
        <f>VLOOKUP(D1336,fips_xref!$A$5:$C$286,2,FALSE)</f>
        <v>DUNN, ND_Non-Tribal</v>
      </c>
      <c r="C1336" s="227" t="str">
        <f t="shared" si="114"/>
        <v>38</v>
      </c>
      <c r="D1336" s="228" t="str">
        <f t="shared" si="120"/>
        <v>3802502</v>
      </c>
      <c r="E1336" s="226" t="str">
        <f t="shared" si="119"/>
        <v>2310002241</v>
      </c>
      <c r="F1336" s="226" t="str">
        <f>VLOOKUP(E1336,SCC_xref!$A$6:$B$39,2,FALSE)</f>
        <v>Oil Tank Flaring</v>
      </c>
      <c r="G1336" s="229">
        <v>7.8430166417425431</v>
      </c>
      <c r="H1336" s="229">
        <v>0</v>
      </c>
      <c r="I1336" s="229">
        <v>101.16408183762766</v>
      </c>
      <c r="J1336" s="229">
        <v>0</v>
      </c>
      <c r="K1336" s="229">
        <v>0</v>
      </c>
      <c r="M1336" s="175"/>
    </row>
    <row r="1337" spans="1:13" x14ac:dyDescent="0.2">
      <c r="A1337" s="226" t="str">
        <f t="shared" si="118"/>
        <v>Oil Tank Flaring</v>
      </c>
      <c r="B1337" s="226" t="str">
        <f>VLOOKUP(D1337,fips_xref!$A$5:$C$286,2,FALSE)</f>
        <v>GOLDEN VALLEY, ND_Non-Tribal</v>
      </c>
      <c r="C1337" s="227" t="str">
        <f t="shared" si="114"/>
        <v>38</v>
      </c>
      <c r="D1337" s="228" t="str">
        <f t="shared" si="120"/>
        <v>3803302</v>
      </c>
      <c r="E1337" s="226" t="str">
        <f t="shared" si="119"/>
        <v>2310002241</v>
      </c>
      <c r="F1337" s="226" t="str">
        <f>VLOOKUP(E1337,SCC_xref!$A$6:$B$39,2,FALSE)</f>
        <v>Oil Tank Flaring</v>
      </c>
      <c r="G1337" s="229">
        <v>0.53942024140394573</v>
      </c>
      <c r="H1337" s="229">
        <v>0</v>
      </c>
      <c r="I1337" s="229">
        <v>6.9577760623159159</v>
      </c>
      <c r="J1337" s="229">
        <v>0</v>
      </c>
      <c r="K1337" s="229">
        <v>0</v>
      </c>
      <c r="M1337" s="175"/>
    </row>
    <row r="1338" spans="1:13" x14ac:dyDescent="0.2">
      <c r="A1338" s="226" t="str">
        <f t="shared" si="118"/>
        <v>Oil Tank Flaring</v>
      </c>
      <c r="B1338" s="226" t="str">
        <f>VLOOKUP(D1338,fips_xref!$A$5:$C$286,2,FALSE)</f>
        <v>MC HENRY, ND_Non-Tribal</v>
      </c>
      <c r="C1338" s="227" t="str">
        <f t="shared" si="114"/>
        <v>38</v>
      </c>
      <c r="D1338" s="228" t="str">
        <f t="shared" si="120"/>
        <v>3804902</v>
      </c>
      <c r="E1338" s="226" t="str">
        <f t="shared" si="119"/>
        <v>2310002241</v>
      </c>
      <c r="F1338" s="226" t="str">
        <f>VLOOKUP(E1338,SCC_xref!$A$6:$B$39,2,FALSE)</f>
        <v>Oil Tank Flaring</v>
      </c>
      <c r="G1338" s="229">
        <v>3.2294036360864829E-2</v>
      </c>
      <c r="H1338" s="229">
        <v>0</v>
      </c>
      <c r="I1338" s="229">
        <v>0.41654846425928266</v>
      </c>
      <c r="J1338" s="229">
        <v>0</v>
      </c>
      <c r="K1338" s="229">
        <v>0</v>
      </c>
      <c r="M1338" s="175"/>
    </row>
    <row r="1339" spans="1:13" x14ac:dyDescent="0.2">
      <c r="A1339" s="226" t="str">
        <f t="shared" si="118"/>
        <v>Oil Tank Flaring</v>
      </c>
      <c r="B1339" s="226" t="str">
        <f>VLOOKUP(D1339,fips_xref!$A$5:$C$286,2,FALSE)</f>
        <v>MCKENZIE, ND_Non-Tribal</v>
      </c>
      <c r="C1339" s="227" t="str">
        <f t="shared" si="114"/>
        <v>38</v>
      </c>
      <c r="D1339" s="228" t="str">
        <f t="shared" si="120"/>
        <v>3805302</v>
      </c>
      <c r="E1339" s="226" t="str">
        <f t="shared" si="119"/>
        <v>2310002241</v>
      </c>
      <c r="F1339" s="226" t="str">
        <f>VLOOKUP(E1339,SCC_xref!$A$6:$B$39,2,FALSE)</f>
        <v>Oil Tank Flaring</v>
      </c>
      <c r="G1339" s="229">
        <v>8.6636611706160824</v>
      </c>
      <c r="H1339" s="229">
        <v>0</v>
      </c>
      <c r="I1339" s="229">
        <v>111.74926277893942</v>
      </c>
      <c r="J1339" s="229">
        <v>0</v>
      </c>
      <c r="K1339" s="229">
        <v>0</v>
      </c>
      <c r="M1339" s="175"/>
    </row>
    <row r="1340" spans="1:13" x14ac:dyDescent="0.2">
      <c r="A1340" s="226" t="str">
        <f t="shared" si="118"/>
        <v>Oil Tank Flaring</v>
      </c>
      <c r="B1340" s="226" t="str">
        <f>VLOOKUP(D1340,fips_xref!$A$5:$C$286,2,FALSE)</f>
        <v>MCLEAN, ND_Non-Tribal</v>
      </c>
      <c r="C1340" s="227" t="str">
        <f t="shared" si="114"/>
        <v>38</v>
      </c>
      <c r="D1340" s="228" t="str">
        <f t="shared" si="120"/>
        <v>3805502</v>
      </c>
      <c r="E1340" s="226" t="str">
        <f t="shared" si="119"/>
        <v>2310002241</v>
      </c>
      <c r="F1340" s="226" t="str">
        <f>VLOOKUP(E1340,SCC_xref!$A$6:$B$39,2,FALSE)</f>
        <v>Oil Tank Flaring</v>
      </c>
      <c r="G1340" s="229">
        <v>0</v>
      </c>
      <c r="H1340" s="229">
        <v>0</v>
      </c>
      <c r="I1340" s="229">
        <v>0</v>
      </c>
      <c r="J1340" s="229">
        <v>0</v>
      </c>
      <c r="K1340" s="229">
        <v>0</v>
      </c>
      <c r="M1340" s="175"/>
    </row>
    <row r="1341" spans="1:13" x14ac:dyDescent="0.2">
      <c r="A1341" s="226" t="str">
        <f t="shared" si="118"/>
        <v>Oil Tank Flaring</v>
      </c>
      <c r="B1341" s="226" t="str">
        <f>VLOOKUP(D1341,fips_xref!$A$5:$C$286,2,FALSE)</f>
        <v>MERCER, ND_Non-Tribal</v>
      </c>
      <c r="C1341" s="227" t="str">
        <f t="shared" si="114"/>
        <v>38</v>
      </c>
      <c r="D1341" s="228" t="str">
        <f t="shared" si="120"/>
        <v>3805702</v>
      </c>
      <c r="E1341" s="226" t="str">
        <f t="shared" si="119"/>
        <v>2310002241</v>
      </c>
      <c r="F1341" s="226" t="str">
        <f>VLOOKUP(E1341,SCC_xref!$A$6:$B$39,2,FALSE)</f>
        <v>Oil Tank Flaring</v>
      </c>
      <c r="G1341" s="229">
        <v>2.0981016500367607E-3</v>
      </c>
      <c r="H1341" s="229">
        <v>0</v>
      </c>
      <c r="I1341" s="229">
        <v>2.7062613369748346E-2</v>
      </c>
      <c r="J1341" s="229">
        <v>0</v>
      </c>
      <c r="K1341" s="229">
        <v>0</v>
      </c>
      <c r="M1341" s="175"/>
    </row>
    <row r="1342" spans="1:13" x14ac:dyDescent="0.2">
      <c r="A1342" s="226" t="str">
        <f t="shared" si="118"/>
        <v>Oil Tank Flaring</v>
      </c>
      <c r="B1342" s="226" t="str">
        <f>VLOOKUP(D1342,fips_xref!$A$5:$C$286,2,FALSE)</f>
        <v>MOUNTRAIL, ND_Non-Tribal</v>
      </c>
      <c r="C1342" s="227" t="str">
        <f t="shared" si="114"/>
        <v>38</v>
      </c>
      <c r="D1342" s="228" t="str">
        <f t="shared" si="120"/>
        <v>3806102</v>
      </c>
      <c r="E1342" s="226" t="str">
        <f t="shared" si="119"/>
        <v>2310002241</v>
      </c>
      <c r="F1342" s="226" t="str">
        <f>VLOOKUP(E1342,SCC_xref!$A$6:$B$39,2,FALSE)</f>
        <v>Oil Tank Flaring</v>
      </c>
      <c r="G1342" s="229">
        <v>23.886912180087723</v>
      </c>
      <c r="H1342" s="229">
        <v>0</v>
      </c>
      <c r="I1342" s="229">
        <v>308.10817431820817</v>
      </c>
      <c r="J1342" s="229">
        <v>0</v>
      </c>
      <c r="K1342" s="229">
        <v>0</v>
      </c>
      <c r="M1342" s="175"/>
    </row>
    <row r="1343" spans="1:13" x14ac:dyDescent="0.2">
      <c r="A1343" s="226" t="str">
        <f t="shared" si="118"/>
        <v>Oil Tank Flaring</v>
      </c>
      <c r="B1343" s="226" t="str">
        <f>VLOOKUP(D1343,fips_xref!$A$5:$C$286,2,FALSE)</f>
        <v>RENVILLE, ND_Non-Tribal</v>
      </c>
      <c r="C1343" s="227" t="str">
        <f t="shared" si="114"/>
        <v>38</v>
      </c>
      <c r="D1343" s="228" t="str">
        <f t="shared" si="120"/>
        <v>3807502</v>
      </c>
      <c r="E1343" s="226" t="str">
        <f t="shared" si="119"/>
        <v>2310002241</v>
      </c>
      <c r="F1343" s="226" t="str">
        <f>VLOOKUP(E1343,SCC_xref!$A$6:$B$39,2,FALSE)</f>
        <v>Oil Tank Flaring</v>
      </c>
      <c r="G1343" s="229">
        <v>0.74097242967114596</v>
      </c>
      <c r="H1343" s="229">
        <v>0</v>
      </c>
      <c r="I1343" s="229">
        <v>9.5575209053774515</v>
      </c>
      <c r="J1343" s="229">
        <v>0</v>
      </c>
      <c r="K1343" s="229">
        <v>0</v>
      </c>
      <c r="M1343" s="175"/>
    </row>
    <row r="1344" spans="1:13" x14ac:dyDescent="0.2">
      <c r="A1344" s="226" t="str">
        <f t="shared" si="118"/>
        <v>Oil Tank Flaring</v>
      </c>
      <c r="B1344" s="226" t="str">
        <f>VLOOKUP(D1344,fips_xref!$A$5:$C$286,2,FALSE)</f>
        <v>SLOPE, ND_Non-Tribal</v>
      </c>
      <c r="C1344" s="227" t="str">
        <f t="shared" si="114"/>
        <v>38</v>
      </c>
      <c r="D1344" s="228" t="str">
        <f t="shared" si="120"/>
        <v>3808702</v>
      </c>
      <c r="E1344" s="226" t="str">
        <f t="shared" si="119"/>
        <v>2310002241</v>
      </c>
      <c r="F1344" s="226" t="str">
        <f>VLOOKUP(E1344,SCC_xref!$A$6:$B$39,2,FALSE)</f>
        <v>Oil Tank Flaring</v>
      </c>
      <c r="G1344" s="229">
        <v>0.37273915977302347</v>
      </c>
      <c r="H1344" s="229">
        <v>0</v>
      </c>
      <c r="I1344" s="229">
        <v>4.8078203305952547</v>
      </c>
      <c r="J1344" s="229">
        <v>0</v>
      </c>
      <c r="K1344" s="229">
        <v>0</v>
      </c>
      <c r="M1344" s="175"/>
    </row>
    <row r="1345" spans="1:14" x14ac:dyDescent="0.2">
      <c r="A1345" s="226" t="str">
        <f t="shared" si="118"/>
        <v>Oil Tank Flaring</v>
      </c>
      <c r="B1345" s="226" t="str">
        <f>VLOOKUP(D1345,fips_xref!$A$5:$C$286,2,FALSE)</f>
        <v>STARK, ND_Non-Tribal</v>
      </c>
      <c r="C1345" s="227" t="str">
        <f t="shared" si="114"/>
        <v>38</v>
      </c>
      <c r="D1345" s="228" t="str">
        <f t="shared" si="120"/>
        <v>3808902</v>
      </c>
      <c r="E1345" s="226" t="str">
        <f t="shared" si="119"/>
        <v>2310002241</v>
      </c>
      <c r="F1345" s="226" t="str">
        <f>VLOOKUP(E1345,SCC_xref!$A$6:$B$39,2,FALSE)</f>
        <v>Oil Tank Flaring</v>
      </c>
      <c r="G1345" s="229">
        <v>1.1890112328585642</v>
      </c>
      <c r="H1345" s="229">
        <v>0</v>
      </c>
      <c r="I1345" s="229">
        <v>15.33660263151471</v>
      </c>
      <c r="J1345" s="229">
        <v>0</v>
      </c>
      <c r="K1345" s="229">
        <v>0</v>
      </c>
      <c r="M1345" s="175"/>
    </row>
    <row r="1346" spans="1:14" x14ac:dyDescent="0.2">
      <c r="A1346" s="226" t="str">
        <f t="shared" si="118"/>
        <v>Oil Tank Flaring</v>
      </c>
      <c r="B1346" s="226" t="str">
        <f>VLOOKUP(D1346,fips_xref!$A$5:$C$286,2,FALSE)</f>
        <v>WARD, ND_Non-Tribal</v>
      </c>
      <c r="C1346" s="227" t="str">
        <f t="shared" si="114"/>
        <v>38</v>
      </c>
      <c r="D1346" s="228" t="str">
        <f t="shared" si="120"/>
        <v>3810102</v>
      </c>
      <c r="E1346" s="226" t="str">
        <f t="shared" si="119"/>
        <v>2310002241</v>
      </c>
      <c r="F1346" s="226" t="str">
        <f>VLOOKUP(E1346,SCC_xref!$A$6:$B$39,2,FALSE)</f>
        <v>Oil Tank Flaring</v>
      </c>
      <c r="G1346" s="229">
        <v>5.9878048609402233E-2</v>
      </c>
      <c r="H1346" s="229">
        <v>0</v>
      </c>
      <c r="I1346" s="229">
        <v>0.7723441229946405</v>
      </c>
      <c r="J1346" s="229">
        <v>0</v>
      </c>
      <c r="K1346" s="229">
        <v>0</v>
      </c>
      <c r="M1346" s="175"/>
    </row>
    <row r="1347" spans="1:14" x14ac:dyDescent="0.2">
      <c r="A1347" s="226" t="str">
        <f t="shared" si="118"/>
        <v>Oil Tank Flaring</v>
      </c>
      <c r="B1347" s="226" t="str">
        <f>VLOOKUP(D1347,fips_xref!$A$5:$C$286,2,FALSE)</f>
        <v>WILLIAMS, ND_Non-Tribal</v>
      </c>
      <c r="C1347" s="227" t="str">
        <f t="shared" si="114"/>
        <v>38</v>
      </c>
      <c r="D1347" s="228" t="str">
        <f t="shared" si="120"/>
        <v>3810502</v>
      </c>
      <c r="E1347" s="226" t="str">
        <f t="shared" si="119"/>
        <v>2310002241</v>
      </c>
      <c r="F1347" s="226" t="str">
        <f>VLOOKUP(E1347,SCC_xref!$A$6:$B$39,2,FALSE)</f>
        <v>Oil Tank Flaring</v>
      </c>
      <c r="G1347" s="229">
        <v>4.8939181911688507</v>
      </c>
      <c r="H1347" s="229">
        <v>0</v>
      </c>
      <c r="I1347" s="229">
        <v>63.124785144923869</v>
      </c>
      <c r="J1347" s="229">
        <v>0</v>
      </c>
      <c r="K1347" s="229">
        <v>0</v>
      </c>
      <c r="M1347" s="175"/>
    </row>
    <row r="1348" spans="1:14" x14ac:dyDescent="0.2">
      <c r="A1348" s="226" t="str">
        <f t="shared" si="118"/>
        <v>Oil Tank Flaring</v>
      </c>
      <c r="B1348" s="226" t="str">
        <f>VLOOKUP(D1348,fips_xref!$A$5:$C$286,2,FALSE)</f>
        <v>HARDING, SD_Non-Tribal</v>
      </c>
      <c r="C1348" s="227" t="str">
        <f t="shared" ref="C1348:C1349" si="121">LEFT(D1348,2)</f>
        <v>46</v>
      </c>
      <c r="D1348" s="228" t="str">
        <f t="shared" si="120"/>
        <v>4606302</v>
      </c>
      <c r="E1348" s="226" t="str">
        <f t="shared" si="119"/>
        <v>2310002241</v>
      </c>
      <c r="F1348" s="226" t="str">
        <f>VLOOKUP(E1348,SCC_xref!$A$6:$B$39,2,FALSE)</f>
        <v>Oil Tank Flaring</v>
      </c>
      <c r="G1348" s="229">
        <v>1.59715423983871</v>
      </c>
      <c r="H1348" s="229">
        <v>0</v>
      </c>
      <c r="I1348" s="229">
        <v>20.601083690988954</v>
      </c>
      <c r="J1348" s="229">
        <v>0</v>
      </c>
      <c r="K1348" s="229">
        <v>0</v>
      </c>
      <c r="M1348" s="175"/>
    </row>
    <row r="1349" spans="1:14" x14ac:dyDescent="0.2">
      <c r="A1349" s="226" t="str">
        <f t="shared" si="118"/>
        <v>Oil Tank Flaring</v>
      </c>
      <c r="B1349" s="226" t="str">
        <f>VLOOKUP(D1349,fips_xref!$A$5:$C$286,2,FALSE)</f>
        <v>BUTTE, SD_Non-Tribal</v>
      </c>
      <c r="C1349" s="227" t="str">
        <f t="shared" si="121"/>
        <v>46</v>
      </c>
      <c r="D1349" s="228" t="str">
        <f t="shared" si="120"/>
        <v>4601902</v>
      </c>
      <c r="E1349" s="226" t="str">
        <f t="shared" si="119"/>
        <v>2310002241</v>
      </c>
      <c r="F1349" s="226" t="str">
        <f>VLOOKUP(E1349,SCC_xref!$A$6:$B$39,2,FALSE)</f>
        <v>Oil Tank Flaring</v>
      </c>
      <c r="G1349" s="229">
        <v>0</v>
      </c>
      <c r="H1349" s="229">
        <v>0</v>
      </c>
      <c r="I1349" s="229">
        <v>0</v>
      </c>
      <c r="J1349" s="229">
        <v>0</v>
      </c>
      <c r="K1349" s="229">
        <v>0</v>
      </c>
      <c r="M1349" s="175"/>
    </row>
    <row r="1350" spans="1:14" s="32" customFormat="1" x14ac:dyDescent="0.2">
      <c r="A1350" s="204" t="s">
        <v>16288</v>
      </c>
      <c r="B1350" s="32" t="str">
        <f>VLOOKUP(D1350,fips_xref!$A$5:$C$286,2,FALSE)</f>
        <v>CARTER, MT</v>
      </c>
      <c r="C1350" s="62" t="str">
        <f t="shared" si="113"/>
        <v>30</v>
      </c>
      <c r="D1350" s="202">
        <f>fips_xref!A5</f>
        <v>30011</v>
      </c>
      <c r="E1350" s="32" t="str">
        <f>SCC_xref!A$37</f>
        <v>2310003500</v>
      </c>
      <c r="F1350" s="32" t="str">
        <f>VLOOKUP(E1350,SCC_xref!$A$6:$B$40,2,FALSE)</f>
        <v>Other Flaring</v>
      </c>
      <c r="G1350" s="64">
        <v>2.0701418172051353E-3</v>
      </c>
      <c r="H1350" s="64">
        <v>0</v>
      </c>
      <c r="I1350" s="64">
        <v>1.1264006946557355E-2</v>
      </c>
      <c r="J1350" s="64">
        <v>0</v>
      </c>
      <c r="K1350" s="64">
        <v>0</v>
      </c>
      <c r="M1350" s="175"/>
      <c r="N1350" s="176"/>
    </row>
    <row r="1351" spans="1:14" s="32" customFormat="1" x14ac:dyDescent="0.2">
      <c r="A1351" s="204" t="s">
        <v>16288</v>
      </c>
      <c r="B1351" s="32" t="str">
        <f>VLOOKUP(D1351,fips_xref!$A$5:$C$286,2,FALSE)</f>
        <v>CUSTER, MT</v>
      </c>
      <c r="C1351" s="62" t="str">
        <f t="shared" si="113"/>
        <v>30</v>
      </c>
      <c r="D1351" s="202">
        <f>fips_xref!A6</f>
        <v>30017</v>
      </c>
      <c r="E1351" s="32" t="str">
        <f>SCC_xref!A$37</f>
        <v>2310003500</v>
      </c>
      <c r="F1351" s="32" t="str">
        <f>VLOOKUP(E1351,SCC_xref!$A$6:$B$40,2,FALSE)</f>
        <v>Other Flaring</v>
      </c>
      <c r="G1351" s="64">
        <v>1.5527999008869346E-3</v>
      </c>
      <c r="H1351" s="64">
        <v>0</v>
      </c>
      <c r="I1351" s="64">
        <v>8.4490582842377329E-3</v>
      </c>
      <c r="J1351" s="64">
        <v>0</v>
      </c>
      <c r="K1351" s="64">
        <v>0</v>
      </c>
      <c r="M1351" s="175"/>
      <c r="N1351" s="176"/>
    </row>
    <row r="1352" spans="1:14" s="32" customFormat="1" x14ac:dyDescent="0.2">
      <c r="A1352" s="204" t="s">
        <v>16288</v>
      </c>
      <c r="B1352" s="32" t="str">
        <f>VLOOKUP(D1352,fips_xref!$A$5:$C$286,2,FALSE)</f>
        <v>DANIELS, MT</v>
      </c>
      <c r="C1352" s="62" t="str">
        <f t="shared" si="113"/>
        <v>30</v>
      </c>
      <c r="D1352" s="202">
        <f>fips_xref!A7</f>
        <v>30019</v>
      </c>
      <c r="E1352" s="32" t="str">
        <f>SCC_xref!A$37</f>
        <v>2310003500</v>
      </c>
      <c r="F1352" s="32" t="str">
        <f>VLOOKUP(E1352,SCC_xref!$A$6:$B$40,2,FALSE)</f>
        <v>Other Flaring</v>
      </c>
      <c r="G1352" s="64">
        <v>0</v>
      </c>
      <c r="H1352" s="64">
        <v>0</v>
      </c>
      <c r="I1352" s="64">
        <v>0</v>
      </c>
      <c r="J1352" s="64">
        <v>0</v>
      </c>
      <c r="K1352" s="64">
        <v>0</v>
      </c>
      <c r="M1352" s="175"/>
      <c r="N1352" s="176"/>
    </row>
    <row r="1353" spans="1:14" s="32" customFormat="1" x14ac:dyDescent="0.2">
      <c r="A1353" s="204" t="s">
        <v>16288</v>
      </c>
      <c r="B1353" s="32" t="str">
        <f>VLOOKUP(D1353,fips_xref!$A$5:$C$286,2,FALSE)</f>
        <v>DAWSON, MT</v>
      </c>
      <c r="C1353" s="62" t="str">
        <f t="shared" si="113"/>
        <v>30</v>
      </c>
      <c r="D1353" s="202">
        <f>fips_xref!A8</f>
        <v>30021</v>
      </c>
      <c r="E1353" s="32" t="str">
        <f>SCC_xref!A$37</f>
        <v>2310003500</v>
      </c>
      <c r="F1353" s="32" t="str">
        <f>VLOOKUP(E1353,SCC_xref!$A$6:$B$40,2,FALSE)</f>
        <v>Other Flaring</v>
      </c>
      <c r="G1353" s="64">
        <v>4.2524761144498097E-3</v>
      </c>
      <c r="H1353" s="64">
        <v>0</v>
      </c>
      <c r="I1353" s="64">
        <v>2.3138472975682788E-2</v>
      </c>
      <c r="J1353" s="64">
        <v>0</v>
      </c>
      <c r="K1353" s="64">
        <v>0</v>
      </c>
      <c r="M1353" s="175"/>
      <c r="N1353" s="176"/>
    </row>
    <row r="1354" spans="1:14" s="32" customFormat="1" x14ac:dyDescent="0.2">
      <c r="A1354" s="204" t="s">
        <v>16288</v>
      </c>
      <c r="B1354" s="32" t="str">
        <f>VLOOKUP(D1354,fips_xref!$A$5:$C$286,2,FALSE)</f>
        <v>FALLON, MT</v>
      </c>
      <c r="C1354" s="62" t="str">
        <f t="shared" si="113"/>
        <v>30</v>
      </c>
      <c r="D1354" s="202">
        <f>fips_xref!A9</f>
        <v>30025</v>
      </c>
      <c r="E1354" s="32" t="str">
        <f>SCC_xref!A$37</f>
        <v>2310003500</v>
      </c>
      <c r="F1354" s="32" t="str">
        <f>VLOOKUP(E1354,SCC_xref!$A$6:$B$40,2,FALSE)</f>
        <v>Other Flaring</v>
      </c>
      <c r="G1354" s="64">
        <v>0.78147097312606117</v>
      </c>
      <c r="H1354" s="64">
        <v>0</v>
      </c>
      <c r="I1354" s="64">
        <v>4.2521214714212157</v>
      </c>
      <c r="J1354" s="64">
        <v>0</v>
      </c>
      <c r="K1354" s="64">
        <v>0</v>
      </c>
      <c r="M1354" s="175"/>
      <c r="N1354" s="176"/>
    </row>
    <row r="1355" spans="1:14" s="32" customFormat="1" x14ac:dyDescent="0.2">
      <c r="A1355" s="204" t="s">
        <v>16288</v>
      </c>
      <c r="B1355" s="32" t="str">
        <f>VLOOKUP(D1355,fips_xref!$A$5:$C$286,2,FALSE)</f>
        <v>GARFIELD, MT</v>
      </c>
      <c r="C1355" s="62" t="str">
        <f t="shared" si="113"/>
        <v>30</v>
      </c>
      <c r="D1355" s="202">
        <f>fips_xref!A10</f>
        <v>30033</v>
      </c>
      <c r="E1355" s="32" t="str">
        <f>SCC_xref!A$37</f>
        <v>2310003500</v>
      </c>
      <c r="F1355" s="32" t="str">
        <f>VLOOKUP(E1355,SCC_xref!$A$6:$B$40,2,FALSE)</f>
        <v>Other Flaring</v>
      </c>
      <c r="G1355" s="64">
        <v>6.5207412761833652E-5</v>
      </c>
      <c r="H1355" s="64">
        <v>0</v>
      </c>
      <c r="I1355" s="64">
        <v>3.5480504002762431E-4</v>
      </c>
      <c r="J1355" s="64">
        <v>0</v>
      </c>
      <c r="K1355" s="64">
        <v>0</v>
      </c>
      <c r="M1355" s="175"/>
      <c r="N1355" s="176"/>
    </row>
    <row r="1356" spans="1:14" s="32" customFormat="1" x14ac:dyDescent="0.2">
      <c r="A1356" s="204" t="s">
        <v>16288</v>
      </c>
      <c r="B1356" s="32" t="str">
        <f>VLOOKUP(D1356,fips_xref!$A$5:$C$286,2,FALSE)</f>
        <v>MCCONE, MT</v>
      </c>
      <c r="C1356" s="62" t="str">
        <f t="shared" si="113"/>
        <v>30</v>
      </c>
      <c r="D1356" s="202">
        <f>fips_xref!A11</f>
        <v>30055</v>
      </c>
      <c r="E1356" s="32" t="str">
        <f>SCC_xref!A$37</f>
        <v>2310003500</v>
      </c>
      <c r="F1356" s="32" t="str">
        <f>VLOOKUP(E1356,SCC_xref!$A$6:$B$40,2,FALSE)</f>
        <v>Other Flaring</v>
      </c>
      <c r="G1356" s="64">
        <v>0</v>
      </c>
      <c r="H1356" s="64">
        <v>0</v>
      </c>
      <c r="I1356" s="64">
        <v>0</v>
      </c>
      <c r="J1356" s="64">
        <v>0</v>
      </c>
      <c r="K1356" s="64">
        <v>0</v>
      </c>
      <c r="M1356" s="175"/>
      <c r="N1356" s="176"/>
    </row>
    <row r="1357" spans="1:14" s="32" customFormat="1" x14ac:dyDescent="0.2">
      <c r="A1357" s="204" t="s">
        <v>16288</v>
      </c>
      <c r="B1357" s="32" t="str">
        <f>VLOOKUP(D1357,fips_xref!$A$5:$C$286,2,FALSE)</f>
        <v>PRAIRIE, MT</v>
      </c>
      <c r="C1357" s="62" t="str">
        <f t="shared" si="113"/>
        <v>30</v>
      </c>
      <c r="D1357" s="202">
        <f>fips_xref!A12</f>
        <v>30079</v>
      </c>
      <c r="E1357" s="32" t="str">
        <f>SCC_xref!A$37</f>
        <v>2310003500</v>
      </c>
      <c r="F1357" s="32" t="str">
        <f>VLOOKUP(E1357,SCC_xref!$A$6:$B$40,2,FALSE)</f>
        <v>Other Flaring</v>
      </c>
      <c r="G1357" s="64">
        <v>2.5073590085269461E-4</v>
      </c>
      <c r="H1357" s="64">
        <v>0</v>
      </c>
      <c r="I1357" s="64">
        <v>1.3642982840514266E-3</v>
      </c>
      <c r="J1357" s="64">
        <v>0</v>
      </c>
      <c r="K1357" s="64">
        <v>0</v>
      </c>
      <c r="M1357" s="175"/>
      <c r="N1357" s="176"/>
    </row>
    <row r="1358" spans="1:14" s="32" customFormat="1" x14ac:dyDescent="0.2">
      <c r="A1358" s="204" t="s">
        <v>16288</v>
      </c>
      <c r="B1358" s="32" t="str">
        <f>VLOOKUP(D1358,fips_xref!$A$5:$C$286,2,FALSE)</f>
        <v>RICHLAND, MT</v>
      </c>
      <c r="C1358" s="62" t="str">
        <f t="shared" si="113"/>
        <v>30</v>
      </c>
      <c r="D1358" s="202">
        <f>fips_xref!A13</f>
        <v>30083</v>
      </c>
      <c r="E1358" s="32" t="str">
        <f>SCC_xref!A$37</f>
        <v>2310003500</v>
      </c>
      <c r="F1358" s="32" t="str">
        <f>VLOOKUP(E1358,SCC_xref!$A$6:$B$40,2,FALSE)</f>
        <v>Other Flaring</v>
      </c>
      <c r="G1358" s="64">
        <v>0.46154500512057522</v>
      </c>
      <c r="H1358" s="64">
        <v>0</v>
      </c>
      <c r="I1358" s="64">
        <v>2.5113478219796006</v>
      </c>
      <c r="J1358" s="64">
        <v>0</v>
      </c>
      <c r="K1358" s="64">
        <v>0</v>
      </c>
      <c r="M1358" s="175"/>
      <c r="N1358" s="176"/>
    </row>
    <row r="1359" spans="1:14" s="32" customFormat="1" x14ac:dyDescent="0.2">
      <c r="A1359" s="204" t="s">
        <v>16288</v>
      </c>
      <c r="B1359" s="32" t="str">
        <f>VLOOKUP(D1359,fips_xref!$A$5:$C$286,2,FALSE)</f>
        <v>ROOSEVELT, MT</v>
      </c>
      <c r="C1359" s="62" t="str">
        <f t="shared" si="113"/>
        <v>30</v>
      </c>
      <c r="D1359" s="202">
        <f>fips_xref!A14</f>
        <v>30085</v>
      </c>
      <c r="E1359" s="32" t="str">
        <f>SCC_xref!A$37</f>
        <v>2310003500</v>
      </c>
      <c r="F1359" s="32" t="str">
        <f>VLOOKUP(E1359,SCC_xref!$A$6:$B$40,2,FALSE)</f>
        <v>Other Flaring</v>
      </c>
      <c r="G1359" s="64">
        <v>2.0144326531515325E-2</v>
      </c>
      <c r="H1359" s="64">
        <v>0</v>
      </c>
      <c r="I1359" s="64">
        <v>0.10960883553912751</v>
      </c>
      <c r="J1359" s="64">
        <v>0</v>
      </c>
      <c r="K1359" s="64">
        <v>0</v>
      </c>
      <c r="M1359" s="175"/>
      <c r="N1359" s="176"/>
    </row>
    <row r="1360" spans="1:14" s="32" customFormat="1" x14ac:dyDescent="0.2">
      <c r="A1360" s="204" t="s">
        <v>16288</v>
      </c>
      <c r="B1360" s="32" t="str">
        <f>VLOOKUP(D1360,fips_xref!$A$5:$C$286,2,FALSE)</f>
        <v>SHERIDAN, MT</v>
      </c>
      <c r="C1360" s="62" t="str">
        <f t="shared" si="113"/>
        <v>30</v>
      </c>
      <c r="D1360" s="203">
        <f>fips_xref!A15</f>
        <v>30091</v>
      </c>
      <c r="E1360" s="32" t="str">
        <f>SCC_xref!A$37</f>
        <v>2310003500</v>
      </c>
      <c r="F1360" s="32" t="str">
        <f>VLOOKUP(E1360,SCC_xref!$A$6:$B$40,2,FALSE)</f>
        <v>Other Flaring</v>
      </c>
      <c r="G1360" s="64">
        <v>2.1418759262580165E-2</v>
      </c>
      <c r="H1360" s="64">
        <v>0</v>
      </c>
      <c r="I1360" s="64">
        <v>0.11654324892874501</v>
      </c>
      <c r="J1360" s="64">
        <v>0</v>
      </c>
      <c r="K1360" s="64">
        <v>0</v>
      </c>
      <c r="M1360" s="175"/>
      <c r="N1360" s="176"/>
    </row>
    <row r="1361" spans="1:14" s="32" customFormat="1" x14ac:dyDescent="0.2">
      <c r="A1361" s="204" t="s">
        <v>16288</v>
      </c>
      <c r="B1361" s="32" t="str">
        <f>VLOOKUP(D1361,fips_xref!$A$5:$C$286,2,FALSE)</f>
        <v>VALLEY, MT</v>
      </c>
      <c r="C1361" s="62" t="str">
        <f t="shared" si="113"/>
        <v>30</v>
      </c>
      <c r="D1361" s="203">
        <f>fips_xref!A16</f>
        <v>30105</v>
      </c>
      <c r="E1361" s="32" t="str">
        <f>SCC_xref!A$37</f>
        <v>2310003500</v>
      </c>
      <c r="F1361" s="32" t="str">
        <f>VLOOKUP(E1361,SCC_xref!$A$6:$B$40,2,FALSE)</f>
        <v>Other Flaring</v>
      </c>
      <c r="G1361" s="64">
        <v>4.917877565333989E-2</v>
      </c>
      <c r="H1361" s="64">
        <v>0</v>
      </c>
      <c r="I1361" s="64">
        <v>0.26759039693729059</v>
      </c>
      <c r="J1361" s="64">
        <v>0</v>
      </c>
      <c r="K1361" s="64">
        <v>0</v>
      </c>
      <c r="M1361" s="175"/>
      <c r="N1361" s="176"/>
    </row>
    <row r="1362" spans="1:14" s="32" customFormat="1" x14ac:dyDescent="0.2">
      <c r="A1362" s="204" t="s">
        <v>16288</v>
      </c>
      <c r="B1362" s="32" t="str">
        <f>VLOOKUP(D1362,fips_xref!$A$5:$C$286,2,FALSE)</f>
        <v>WIBAUX, MT</v>
      </c>
      <c r="C1362" s="62" t="str">
        <f t="shared" si="113"/>
        <v>30</v>
      </c>
      <c r="D1362" s="203">
        <f>fips_xref!A17</f>
        <v>30109</v>
      </c>
      <c r="E1362" s="32" t="str">
        <f>SCC_xref!A$37</f>
        <v>2310003500</v>
      </c>
      <c r="F1362" s="32" t="str">
        <f>VLOOKUP(E1362,SCC_xref!$A$6:$B$40,2,FALSE)</f>
        <v>Other Flaring</v>
      </c>
      <c r="G1362" s="64">
        <v>1.5080688067352896E-2</v>
      </c>
      <c r="H1362" s="64">
        <v>0</v>
      </c>
      <c r="I1362" s="64">
        <v>8.2056685072361343E-2</v>
      </c>
      <c r="J1362" s="64">
        <v>0</v>
      </c>
      <c r="K1362" s="64">
        <v>0</v>
      </c>
      <c r="M1362" s="175"/>
      <c r="N1362" s="176"/>
    </row>
    <row r="1363" spans="1:14" s="32" customFormat="1" x14ac:dyDescent="0.2">
      <c r="A1363" s="204" t="s">
        <v>16288</v>
      </c>
      <c r="B1363" s="32" t="str">
        <f>VLOOKUP(D1363,fips_xref!$A$5:$C$286,2,FALSE)</f>
        <v>BILLINGS, ND</v>
      </c>
      <c r="C1363" s="62" t="str">
        <f t="shared" si="113"/>
        <v>38</v>
      </c>
      <c r="D1363" s="203">
        <f>fips_xref!A18</f>
        <v>38007</v>
      </c>
      <c r="E1363" s="32" t="str">
        <f>SCC_xref!A$37</f>
        <v>2310003500</v>
      </c>
      <c r="F1363" s="32" t="str">
        <f>VLOOKUP(E1363,SCC_xref!$A$6:$B$40,2,FALSE)</f>
        <v>Other Flaring</v>
      </c>
      <c r="G1363" s="64">
        <v>0.13108378211842536</v>
      </c>
      <c r="H1363" s="64">
        <v>0</v>
      </c>
      <c r="I1363" s="64">
        <v>0.71324999093849095</v>
      </c>
      <c r="J1363" s="64">
        <v>0</v>
      </c>
      <c r="K1363" s="64">
        <v>0</v>
      </c>
      <c r="M1363" s="175"/>
      <c r="N1363" s="176"/>
    </row>
    <row r="1364" spans="1:14" s="32" customFormat="1" x14ac:dyDescent="0.2">
      <c r="A1364" s="204" t="s">
        <v>16288</v>
      </c>
      <c r="B1364" s="32" t="str">
        <f>VLOOKUP(D1364,fips_xref!$A$5:$C$286,2,FALSE)</f>
        <v>BOTTINEAU, ND</v>
      </c>
      <c r="C1364" s="62" t="str">
        <f t="shared" si="113"/>
        <v>38</v>
      </c>
      <c r="D1364" s="203">
        <f>fips_xref!A19</f>
        <v>38009</v>
      </c>
      <c r="E1364" s="32" t="str">
        <f>SCC_xref!A$37</f>
        <v>2310003500</v>
      </c>
      <c r="F1364" s="32" t="str">
        <f>VLOOKUP(E1364,SCC_xref!$A$6:$B$40,2,FALSE)</f>
        <v>Other Flaring</v>
      </c>
      <c r="G1364" s="64">
        <v>3.0579001327124731E-3</v>
      </c>
      <c r="H1364" s="64">
        <v>0</v>
      </c>
      <c r="I1364" s="64">
        <v>1.6638574251523753E-2</v>
      </c>
      <c r="J1364" s="64">
        <v>0</v>
      </c>
      <c r="K1364" s="64">
        <v>0</v>
      </c>
      <c r="M1364" s="175"/>
      <c r="N1364" s="176"/>
    </row>
    <row r="1365" spans="1:14" s="32" customFormat="1" x14ac:dyDescent="0.2">
      <c r="A1365" s="204" t="s">
        <v>16288</v>
      </c>
      <c r="B1365" s="32" t="str">
        <f>VLOOKUP(D1365,fips_xref!$A$5:$C$286,2,FALSE)</f>
        <v>BOWMAN, ND</v>
      </c>
      <c r="C1365" s="62" t="str">
        <f t="shared" si="113"/>
        <v>38</v>
      </c>
      <c r="D1365" s="203">
        <f>fips_xref!A20</f>
        <v>38011</v>
      </c>
      <c r="E1365" s="32" t="str">
        <f>SCC_xref!A$37</f>
        <v>2310003500</v>
      </c>
      <c r="F1365" s="32" t="str">
        <f>VLOOKUP(E1365,SCC_xref!$A$6:$B$40,2,FALSE)</f>
        <v>Other Flaring</v>
      </c>
      <c r="G1365" s="64">
        <v>0.58157669650228194</v>
      </c>
      <c r="H1365" s="64">
        <v>0</v>
      </c>
      <c r="I1365" s="64">
        <v>3.1644614368506518</v>
      </c>
      <c r="J1365" s="64">
        <v>0</v>
      </c>
      <c r="K1365" s="64">
        <v>0</v>
      </c>
      <c r="M1365" s="175"/>
      <c r="N1365" s="176"/>
    </row>
    <row r="1366" spans="1:14" s="32" customFormat="1" x14ac:dyDescent="0.2">
      <c r="A1366" s="204" t="s">
        <v>16288</v>
      </c>
      <c r="B1366" s="32" t="str">
        <f>VLOOKUP(D1366,fips_xref!$A$5:$C$286,2,FALSE)</f>
        <v>BURKE, ND</v>
      </c>
      <c r="C1366" s="62" t="str">
        <f t="shared" si="113"/>
        <v>38</v>
      </c>
      <c r="D1366" s="203">
        <f>fips_xref!A21</f>
        <v>38013</v>
      </c>
      <c r="E1366" s="32" t="str">
        <f>SCC_xref!A$37</f>
        <v>2310003500</v>
      </c>
      <c r="F1366" s="32" t="str">
        <f>VLOOKUP(E1366,SCC_xref!$A$6:$B$40,2,FALSE)</f>
        <v>Other Flaring</v>
      </c>
      <c r="G1366" s="64">
        <v>8.2928494869777367E-2</v>
      </c>
      <c r="H1366" s="64">
        <v>0</v>
      </c>
      <c r="I1366" s="64">
        <v>0.45122857502672981</v>
      </c>
      <c r="J1366" s="64">
        <v>0</v>
      </c>
      <c r="K1366" s="64">
        <v>0</v>
      </c>
      <c r="M1366" s="175"/>
      <c r="N1366" s="176"/>
    </row>
    <row r="1367" spans="1:14" s="32" customFormat="1" x14ac:dyDescent="0.2">
      <c r="A1367" s="204" t="s">
        <v>16288</v>
      </c>
      <c r="B1367" s="32" t="str">
        <f>VLOOKUP(D1367,fips_xref!$A$5:$C$286,2,FALSE)</f>
        <v>DIVIDE, ND</v>
      </c>
      <c r="C1367" s="62" t="str">
        <f t="shared" si="113"/>
        <v>38</v>
      </c>
      <c r="D1367" s="203">
        <f>fips_xref!A22</f>
        <v>38023</v>
      </c>
      <c r="E1367" s="32" t="str">
        <f>SCC_xref!A$37</f>
        <v>2310003500</v>
      </c>
      <c r="F1367" s="32" t="str">
        <f>VLOOKUP(E1367,SCC_xref!$A$6:$B$40,2,FALSE)</f>
        <v>Other Flaring</v>
      </c>
      <c r="G1367" s="64">
        <v>6.3780144574281827E-2</v>
      </c>
      <c r="H1367" s="64">
        <v>0</v>
      </c>
      <c r="I1367" s="64">
        <v>0.34703902194829822</v>
      </c>
      <c r="J1367" s="64">
        <v>0</v>
      </c>
      <c r="K1367" s="64">
        <v>0</v>
      </c>
      <c r="M1367" s="175"/>
      <c r="N1367" s="176"/>
    </row>
    <row r="1368" spans="1:14" s="32" customFormat="1" x14ac:dyDescent="0.2">
      <c r="A1368" s="204" t="s">
        <v>16288</v>
      </c>
      <c r="B1368" s="32" t="str">
        <f>VLOOKUP(D1368,fips_xref!$A$5:$C$286,2,FALSE)</f>
        <v>DUNN, ND</v>
      </c>
      <c r="C1368" s="62" t="str">
        <f t="shared" si="113"/>
        <v>38</v>
      </c>
      <c r="D1368" s="203">
        <f>fips_xref!A23</f>
        <v>38025</v>
      </c>
      <c r="E1368" s="32" t="str">
        <f>SCC_xref!A$37</f>
        <v>2310003500</v>
      </c>
      <c r="F1368" s="32" t="str">
        <f>VLOOKUP(E1368,SCC_xref!$A$6:$B$40,2,FALSE)</f>
        <v>Other Flaring</v>
      </c>
      <c r="G1368" s="64">
        <v>0.18028959353924823</v>
      </c>
      <c r="H1368" s="64">
        <v>0</v>
      </c>
      <c r="I1368" s="64">
        <v>0.98098749425767418</v>
      </c>
      <c r="J1368" s="64">
        <v>0</v>
      </c>
      <c r="K1368" s="64">
        <v>0</v>
      </c>
      <c r="M1368" s="175"/>
      <c r="N1368" s="176"/>
    </row>
    <row r="1369" spans="1:14" s="32" customFormat="1" x14ac:dyDescent="0.2">
      <c r="A1369" s="204" t="s">
        <v>16288</v>
      </c>
      <c r="B1369" s="32" t="str">
        <f>VLOOKUP(D1369,fips_xref!$A$5:$C$286,2,FALSE)</f>
        <v>GOLDEN VALLEY, ND</v>
      </c>
      <c r="C1369" s="62" t="str">
        <f t="shared" si="113"/>
        <v>38</v>
      </c>
      <c r="D1369" s="203">
        <f>fips_xref!A24</f>
        <v>38033</v>
      </c>
      <c r="E1369" s="32" t="str">
        <f>SCC_xref!A$37</f>
        <v>2310003500</v>
      </c>
      <c r="F1369" s="32" t="str">
        <f>VLOOKUP(E1369,SCC_xref!$A$6:$B$40,2,FALSE)</f>
        <v>Other Flaring</v>
      </c>
      <c r="G1369" s="64">
        <v>1.8853487734499901E-2</v>
      </c>
      <c r="H1369" s="64">
        <v>0</v>
      </c>
      <c r="I1369" s="64">
        <v>0.10258515384948476</v>
      </c>
      <c r="J1369" s="64">
        <v>0</v>
      </c>
      <c r="K1369" s="64">
        <v>0</v>
      </c>
      <c r="M1369" s="175"/>
      <c r="N1369" s="176"/>
    </row>
    <row r="1370" spans="1:14" s="32" customFormat="1" x14ac:dyDescent="0.2">
      <c r="A1370" s="204" t="s">
        <v>16288</v>
      </c>
      <c r="B1370" s="32" t="str">
        <f>VLOOKUP(D1370,fips_xref!$A$5:$C$286,2,FALSE)</f>
        <v>MC HENRY, ND</v>
      </c>
      <c r="C1370" s="62" t="str">
        <f t="shared" si="113"/>
        <v>38</v>
      </c>
      <c r="D1370" s="203">
        <f>fips_xref!A25</f>
        <v>38049</v>
      </c>
      <c r="E1370" s="32" t="str">
        <f>SCC_xref!A$37</f>
        <v>2310003500</v>
      </c>
      <c r="F1370" s="32" t="str">
        <f>VLOOKUP(E1370,SCC_xref!$A$6:$B$40,2,FALSE)</f>
        <v>Other Flaring</v>
      </c>
      <c r="G1370" s="64">
        <v>0</v>
      </c>
      <c r="H1370" s="64">
        <v>0</v>
      </c>
      <c r="I1370" s="64">
        <v>0</v>
      </c>
      <c r="J1370" s="64">
        <v>0</v>
      </c>
      <c r="K1370" s="64">
        <v>0</v>
      </c>
      <c r="M1370" s="175"/>
      <c r="N1370" s="176"/>
    </row>
    <row r="1371" spans="1:14" s="32" customFormat="1" x14ac:dyDescent="0.2">
      <c r="A1371" s="204" t="s">
        <v>16288</v>
      </c>
      <c r="B1371" s="32" t="str">
        <f>VLOOKUP(D1371,fips_xref!$A$5:$C$286,2,FALSE)</f>
        <v>MCKENZIE, ND</v>
      </c>
      <c r="C1371" s="62" t="str">
        <f t="shared" si="113"/>
        <v>38</v>
      </c>
      <c r="D1371" s="203">
        <f>fips_xref!A26</f>
        <v>38053</v>
      </c>
      <c r="E1371" s="32" t="str">
        <f>SCC_xref!A$37</f>
        <v>2310003500</v>
      </c>
      <c r="F1371" s="32" t="str">
        <f>VLOOKUP(E1371,SCC_xref!$A$6:$B$40,2,FALSE)</f>
        <v>Other Flaring</v>
      </c>
      <c r="G1371" s="64">
        <v>0.52996464222532436</v>
      </c>
      <c r="H1371" s="64">
        <v>0</v>
      </c>
      <c r="I1371" s="64">
        <v>2.8836311415201474</v>
      </c>
      <c r="J1371" s="64">
        <v>0</v>
      </c>
      <c r="K1371" s="64">
        <v>0</v>
      </c>
      <c r="M1371" s="175"/>
      <c r="N1371" s="176"/>
    </row>
    <row r="1372" spans="1:14" s="32" customFormat="1" x14ac:dyDescent="0.2">
      <c r="A1372" s="204" t="s">
        <v>16288</v>
      </c>
      <c r="B1372" s="32" t="str">
        <f>VLOOKUP(D1372,fips_xref!$A$5:$C$286,2,FALSE)</f>
        <v>MCLEAN, ND</v>
      </c>
      <c r="C1372" s="62" t="str">
        <f t="shared" si="113"/>
        <v>38</v>
      </c>
      <c r="D1372" s="203">
        <f>fips_xref!A27</f>
        <v>38055</v>
      </c>
      <c r="E1372" s="32" t="str">
        <f>SCC_xref!A$37</f>
        <v>2310003500</v>
      </c>
      <c r="F1372" s="32" t="str">
        <f>VLOOKUP(E1372,SCC_xref!$A$6:$B$40,2,FALSE)</f>
        <v>Other Flaring</v>
      </c>
      <c r="G1372" s="64">
        <v>1.9890940649048105E-3</v>
      </c>
      <c r="H1372" s="64">
        <v>0</v>
      </c>
      <c r="I1372" s="64">
        <v>1.0823011823746766E-2</v>
      </c>
      <c r="J1372" s="64">
        <v>0</v>
      </c>
      <c r="K1372" s="64">
        <v>0</v>
      </c>
      <c r="M1372" s="175"/>
      <c r="N1372" s="176"/>
    </row>
    <row r="1373" spans="1:14" s="32" customFormat="1" x14ac:dyDescent="0.2">
      <c r="A1373" s="204" t="s">
        <v>16288</v>
      </c>
      <c r="B1373" s="32" t="str">
        <f>VLOOKUP(D1373,fips_xref!$A$5:$C$286,2,FALSE)</f>
        <v>MERCER, ND</v>
      </c>
      <c r="C1373" s="62" t="str">
        <f t="shared" si="113"/>
        <v>38</v>
      </c>
      <c r="D1373" s="203">
        <f>fips_xref!A28</f>
        <v>38057</v>
      </c>
      <c r="E1373" s="32" t="str">
        <f>SCC_xref!A$37</f>
        <v>2310003500</v>
      </c>
      <c r="F1373" s="32" t="str">
        <f>VLOOKUP(E1373,SCC_xref!$A$6:$B$40,2,FALSE)</f>
        <v>Other Flaring</v>
      </c>
      <c r="G1373" s="64">
        <v>3.846939602204981E-5</v>
      </c>
      <c r="H1373" s="64">
        <v>0</v>
      </c>
      <c r="I1373" s="64">
        <v>2.093187724729181E-4</v>
      </c>
      <c r="J1373" s="64">
        <v>0</v>
      </c>
      <c r="K1373" s="64">
        <v>0</v>
      </c>
      <c r="M1373" s="175"/>
      <c r="N1373" s="176"/>
    </row>
    <row r="1374" spans="1:14" s="32" customFormat="1" x14ac:dyDescent="0.2">
      <c r="A1374" s="204" t="s">
        <v>16288</v>
      </c>
      <c r="B1374" s="32" t="str">
        <f>VLOOKUP(D1374,fips_xref!$A$5:$C$286,2,FALSE)</f>
        <v>MOUNTRAIL, ND</v>
      </c>
      <c r="C1374" s="62" t="str">
        <f t="shared" si="113"/>
        <v>38</v>
      </c>
      <c r="D1374" s="203">
        <f>fips_xref!A29</f>
        <v>38061</v>
      </c>
      <c r="E1374" s="32" t="str">
        <f>SCC_xref!A$37</f>
        <v>2310003500</v>
      </c>
      <c r="F1374" s="32" t="str">
        <f>VLOOKUP(E1374,SCC_xref!$A$6:$B$40,2,FALSE)</f>
        <v>Other Flaring</v>
      </c>
      <c r="G1374" s="64">
        <v>0.47659913382163427</v>
      </c>
      <c r="H1374" s="64">
        <v>0</v>
      </c>
      <c r="I1374" s="64">
        <v>2.5932599928530102</v>
      </c>
      <c r="J1374" s="64">
        <v>0</v>
      </c>
      <c r="K1374" s="64">
        <v>0</v>
      </c>
      <c r="M1374" s="175"/>
      <c r="N1374" s="176"/>
    </row>
    <row r="1375" spans="1:14" s="32" customFormat="1" x14ac:dyDescent="0.2">
      <c r="A1375" s="204" t="s">
        <v>16288</v>
      </c>
      <c r="B1375" s="32" t="str">
        <f>VLOOKUP(D1375,fips_xref!$A$5:$C$286,2,FALSE)</f>
        <v>RENVILLE, ND</v>
      </c>
      <c r="C1375" s="62" t="str">
        <f t="shared" si="113"/>
        <v>38</v>
      </c>
      <c r="D1375" s="203">
        <f>fips_xref!A30</f>
        <v>38075</v>
      </c>
      <c r="E1375" s="32" t="str">
        <f>SCC_xref!A$37</f>
        <v>2310003500</v>
      </c>
      <c r="F1375" s="32" t="str">
        <f>VLOOKUP(E1375,SCC_xref!$A$6:$B$40,2,FALSE)</f>
        <v>Other Flaring</v>
      </c>
      <c r="G1375" s="64">
        <v>2.1133156749698198E-3</v>
      </c>
      <c r="H1375" s="64">
        <v>0</v>
      </c>
      <c r="I1375" s="64">
        <v>1.1498923525571079E-2</v>
      </c>
      <c r="J1375" s="64">
        <v>0</v>
      </c>
      <c r="K1375" s="64">
        <v>0</v>
      </c>
      <c r="M1375" s="175"/>
      <c r="N1375" s="176"/>
    </row>
    <row r="1376" spans="1:14" s="32" customFormat="1" x14ac:dyDescent="0.2">
      <c r="A1376" s="204" t="s">
        <v>16288</v>
      </c>
      <c r="B1376" s="32" t="str">
        <f>VLOOKUP(D1376,fips_xref!$A$5:$C$286,2,FALSE)</f>
        <v>SLOPE, ND</v>
      </c>
      <c r="C1376" s="62" t="str">
        <f t="shared" si="113"/>
        <v>38</v>
      </c>
      <c r="D1376" s="203">
        <f>fips_xref!A31</f>
        <v>38087</v>
      </c>
      <c r="E1376" s="32" t="str">
        <f>SCC_xref!A$37</f>
        <v>2310003500</v>
      </c>
      <c r="F1376" s="32" t="str">
        <f>VLOOKUP(E1376,SCC_xref!$A$6:$B$40,2,FALSE)</f>
        <v>Other Flaring</v>
      </c>
      <c r="G1376" s="64">
        <v>6.121439664501243E-2</v>
      </c>
      <c r="H1376" s="64">
        <v>0</v>
      </c>
      <c r="I1376" s="64">
        <v>0.3330783346860971</v>
      </c>
      <c r="J1376" s="64">
        <v>0</v>
      </c>
      <c r="K1376" s="64">
        <v>0</v>
      </c>
      <c r="M1376" s="175"/>
      <c r="N1376" s="176"/>
    </row>
    <row r="1377" spans="1:14" s="32" customFormat="1" x14ac:dyDescent="0.2">
      <c r="A1377" s="204" t="s">
        <v>16288</v>
      </c>
      <c r="B1377" s="32" t="str">
        <f>VLOOKUP(D1377,fips_xref!$A$5:$C$286,2,FALSE)</f>
        <v>STARK, ND</v>
      </c>
      <c r="C1377" s="62" t="str">
        <f t="shared" si="113"/>
        <v>38</v>
      </c>
      <c r="D1377" s="203">
        <f>fips_xref!A32</f>
        <v>38089</v>
      </c>
      <c r="E1377" s="32" t="str">
        <f>SCC_xref!A$37</f>
        <v>2310003500</v>
      </c>
      <c r="F1377" s="32" t="str">
        <f>VLOOKUP(E1377,SCC_xref!$A$6:$B$40,2,FALSE)</f>
        <v>Other Flaring</v>
      </c>
      <c r="G1377" s="64">
        <v>1.698748382683592E-2</v>
      </c>
      <c r="H1377" s="64">
        <v>0</v>
      </c>
      <c r="I1377" s="64">
        <v>9.2431897293077811E-2</v>
      </c>
      <c r="J1377" s="64">
        <v>0</v>
      </c>
      <c r="K1377" s="64">
        <v>0</v>
      </c>
      <c r="M1377" s="175"/>
      <c r="N1377" s="176"/>
    </row>
    <row r="1378" spans="1:14" s="32" customFormat="1" x14ac:dyDescent="0.2">
      <c r="A1378" s="204" t="s">
        <v>16288</v>
      </c>
      <c r="B1378" s="32" t="str">
        <f>VLOOKUP(D1378,fips_xref!$A$5:$C$286,2,FALSE)</f>
        <v>WARD, ND</v>
      </c>
      <c r="C1378" s="62" t="str">
        <f t="shared" si="113"/>
        <v>38</v>
      </c>
      <c r="D1378" s="203">
        <f>fips_xref!A33</f>
        <v>38101</v>
      </c>
      <c r="E1378" s="32" t="str">
        <f>SCC_xref!A$37</f>
        <v>2310003500</v>
      </c>
      <c r="F1378" s="32" t="str">
        <f>VLOOKUP(E1378,SCC_xref!$A$6:$B$40,2,FALSE)</f>
        <v>Other Flaring</v>
      </c>
      <c r="G1378" s="64">
        <v>5.3681481492378951E-4</v>
      </c>
      <c r="H1378" s="64">
        <v>0</v>
      </c>
      <c r="I1378" s="64">
        <v>2.9209041400265019E-3</v>
      </c>
      <c r="J1378" s="64">
        <v>0</v>
      </c>
      <c r="K1378" s="64">
        <v>0</v>
      </c>
      <c r="M1378" s="175"/>
      <c r="N1378" s="176"/>
    </row>
    <row r="1379" spans="1:14" s="32" customFormat="1" x14ac:dyDescent="0.2">
      <c r="A1379" s="204" t="s">
        <v>16288</v>
      </c>
      <c r="B1379" s="32" t="str">
        <f>VLOOKUP(D1379,fips_xref!$A$5:$C$286,2,FALSE)</f>
        <v>WILLIAMS, ND</v>
      </c>
      <c r="C1379" s="62" t="str">
        <f t="shared" si="113"/>
        <v>38</v>
      </c>
      <c r="D1379" s="203">
        <f>fips_xref!A34</f>
        <v>38105</v>
      </c>
      <c r="E1379" s="32" t="str">
        <f>SCC_xref!A$37</f>
        <v>2310003500</v>
      </c>
      <c r="F1379" s="32" t="str">
        <f>VLOOKUP(E1379,SCC_xref!$A$6:$B$40,2,FALSE)</f>
        <v>Other Flaring</v>
      </c>
      <c r="G1379" s="64">
        <v>0.58347807319823863</v>
      </c>
      <c r="H1379" s="64">
        <v>0</v>
      </c>
      <c r="I1379" s="64">
        <v>3.1748071629904167</v>
      </c>
      <c r="J1379" s="64">
        <v>0</v>
      </c>
      <c r="K1379" s="64">
        <v>0</v>
      </c>
      <c r="M1379" s="175"/>
      <c r="N1379" s="176"/>
    </row>
    <row r="1380" spans="1:14" s="32" customFormat="1" x14ac:dyDescent="0.2">
      <c r="A1380" s="204" t="s">
        <v>16288</v>
      </c>
      <c r="B1380" s="32" t="str">
        <f>VLOOKUP(D1380,fips_xref!$A$5:$C$286,2,FALSE)</f>
        <v>HARDING, SD</v>
      </c>
      <c r="C1380" s="62" t="str">
        <f t="shared" ref="C1380:C1443" si="122">LEFT(D1380,2)</f>
        <v>46</v>
      </c>
      <c r="D1380" s="203">
        <f>fips_xref!A35</f>
        <v>46063</v>
      </c>
      <c r="E1380" s="32" t="str">
        <f>SCC_xref!A$37</f>
        <v>2310003500</v>
      </c>
      <c r="F1380" s="32" t="str">
        <f>VLOOKUP(E1380,SCC_xref!$A$6:$B$40,2,FALSE)</f>
        <v>Other Flaring</v>
      </c>
      <c r="G1380" s="64">
        <v>0.37548589938659482</v>
      </c>
      <c r="H1380" s="64">
        <v>0</v>
      </c>
      <c r="I1380" s="64">
        <v>2.0430850407800012</v>
      </c>
      <c r="J1380" s="64">
        <v>0</v>
      </c>
      <c r="K1380" s="64">
        <v>0</v>
      </c>
      <c r="M1380" s="175"/>
      <c r="N1380" s="176"/>
    </row>
    <row r="1381" spans="1:14" s="32" customFormat="1" x14ac:dyDescent="0.2">
      <c r="A1381" s="204" t="s">
        <v>16288</v>
      </c>
      <c r="B1381" s="32" t="str">
        <f>VLOOKUP(D1381,fips_xref!$A$5:$C$286,2,FALSE)</f>
        <v>BUTTE, SD</v>
      </c>
      <c r="C1381" s="62" t="str">
        <f t="shared" si="122"/>
        <v>46</v>
      </c>
      <c r="D1381" s="203">
        <f>fips_xref!A36</f>
        <v>46019</v>
      </c>
      <c r="E1381" s="32" t="str">
        <f>SCC_xref!A$37</f>
        <v>2310003500</v>
      </c>
      <c r="F1381" s="32" t="str">
        <f>VLOOKUP(E1381,SCC_xref!$A$6:$B$40,2,FALSE)</f>
        <v>Other Flaring</v>
      </c>
      <c r="G1381" s="64">
        <v>0</v>
      </c>
      <c r="H1381" s="64">
        <v>0</v>
      </c>
      <c r="I1381" s="64">
        <v>0</v>
      </c>
      <c r="J1381" s="64">
        <v>0</v>
      </c>
      <c r="K1381" s="64">
        <v>0</v>
      </c>
      <c r="M1381" s="175"/>
      <c r="N1381" s="176"/>
    </row>
    <row r="1382" spans="1:14" x14ac:dyDescent="0.2">
      <c r="A1382" s="221" t="str">
        <f>A1350</f>
        <v>Other Flaring</v>
      </c>
      <c r="B1382" s="221" t="str">
        <f>VLOOKUP(D1382,fips_xref!$A$5:$C$286,2,FALSE)</f>
        <v>CARTER, MT_Tribal</v>
      </c>
      <c r="C1382" s="222" t="str">
        <f t="shared" si="122"/>
        <v>30</v>
      </c>
      <c r="D1382" s="223" t="str">
        <f>D1350&amp;"01"</f>
        <v>3001101</v>
      </c>
      <c r="E1382" s="221" t="str">
        <f>E1350</f>
        <v>2310003500</v>
      </c>
      <c r="F1382" s="221" t="str">
        <f>VLOOKUP(E1382,SCC_xref!$A$6:$B$39,2,FALSE)</f>
        <v>Other Flaring</v>
      </c>
      <c r="G1382" s="224">
        <v>0</v>
      </c>
      <c r="H1382" s="224">
        <v>0</v>
      </c>
      <c r="I1382" s="224">
        <v>0</v>
      </c>
      <c r="J1382" s="224">
        <v>0</v>
      </c>
      <c r="K1382" s="224">
        <v>0</v>
      </c>
      <c r="M1382" s="175"/>
    </row>
    <row r="1383" spans="1:14" x14ac:dyDescent="0.2">
      <c r="A1383" s="221" t="str">
        <f t="shared" ref="A1383:A1413" si="123">A1351</f>
        <v>Other Flaring</v>
      </c>
      <c r="B1383" s="221" t="str">
        <f>VLOOKUP(D1383,fips_xref!$A$5:$C$286,2,FALSE)</f>
        <v>CUSTER, MT_Tribal</v>
      </c>
      <c r="C1383" s="222" t="str">
        <f t="shared" si="122"/>
        <v>30</v>
      </c>
      <c r="D1383" s="223" t="str">
        <f t="shared" ref="D1383:D1413" si="124">D1351&amp;"01"</f>
        <v>3001701</v>
      </c>
      <c r="E1383" s="221" t="str">
        <f t="shared" ref="E1383:E1413" si="125">E1351</f>
        <v>2310003500</v>
      </c>
      <c r="F1383" s="221" t="str">
        <f>VLOOKUP(E1383,SCC_xref!$A$6:$B$39,2,FALSE)</f>
        <v>Other Flaring</v>
      </c>
      <c r="G1383" s="224">
        <v>0</v>
      </c>
      <c r="H1383" s="224">
        <v>0</v>
      </c>
      <c r="I1383" s="224">
        <v>0</v>
      </c>
      <c r="J1383" s="224">
        <v>0</v>
      </c>
      <c r="K1383" s="224">
        <v>0</v>
      </c>
      <c r="M1383" s="175"/>
    </row>
    <row r="1384" spans="1:14" x14ac:dyDescent="0.2">
      <c r="A1384" s="221" t="str">
        <f t="shared" si="123"/>
        <v>Other Flaring</v>
      </c>
      <c r="B1384" s="221" t="str">
        <f>VLOOKUP(D1384,fips_xref!$A$5:$C$286,2,FALSE)</f>
        <v>DANIELS, MT_Tribal</v>
      </c>
      <c r="C1384" s="222" t="str">
        <f t="shared" si="122"/>
        <v>30</v>
      </c>
      <c r="D1384" s="223" t="str">
        <f t="shared" si="124"/>
        <v>3001901</v>
      </c>
      <c r="E1384" s="221" t="str">
        <f t="shared" si="125"/>
        <v>2310003500</v>
      </c>
      <c r="F1384" s="221" t="str">
        <f>VLOOKUP(E1384,SCC_xref!$A$6:$B$39,2,FALSE)</f>
        <v>Other Flaring</v>
      </c>
      <c r="G1384" s="224">
        <v>0</v>
      </c>
      <c r="H1384" s="224">
        <v>0</v>
      </c>
      <c r="I1384" s="224">
        <v>0</v>
      </c>
      <c r="J1384" s="224">
        <v>0</v>
      </c>
      <c r="K1384" s="224">
        <v>0</v>
      </c>
      <c r="M1384" s="175"/>
    </row>
    <row r="1385" spans="1:14" x14ac:dyDescent="0.2">
      <c r="A1385" s="221" t="str">
        <f t="shared" si="123"/>
        <v>Other Flaring</v>
      </c>
      <c r="B1385" s="221" t="str">
        <f>VLOOKUP(D1385,fips_xref!$A$5:$C$286,2,FALSE)</f>
        <v>DAWSON, MT_Tribal</v>
      </c>
      <c r="C1385" s="222" t="str">
        <f t="shared" si="122"/>
        <v>30</v>
      </c>
      <c r="D1385" s="223" t="str">
        <f t="shared" si="124"/>
        <v>3002101</v>
      </c>
      <c r="E1385" s="221" t="str">
        <f t="shared" si="125"/>
        <v>2310003500</v>
      </c>
      <c r="F1385" s="221" t="str">
        <f>VLOOKUP(E1385,SCC_xref!$A$6:$B$39,2,FALSE)</f>
        <v>Other Flaring</v>
      </c>
      <c r="G1385" s="224">
        <v>0</v>
      </c>
      <c r="H1385" s="224">
        <v>0</v>
      </c>
      <c r="I1385" s="224">
        <v>0</v>
      </c>
      <c r="J1385" s="224">
        <v>0</v>
      </c>
      <c r="K1385" s="224">
        <v>0</v>
      </c>
      <c r="M1385" s="175"/>
    </row>
    <row r="1386" spans="1:14" x14ac:dyDescent="0.2">
      <c r="A1386" s="221" t="str">
        <f t="shared" si="123"/>
        <v>Other Flaring</v>
      </c>
      <c r="B1386" s="221" t="str">
        <f>VLOOKUP(D1386,fips_xref!$A$5:$C$286,2,FALSE)</f>
        <v>FALLON, MT_Tribal</v>
      </c>
      <c r="C1386" s="222" t="str">
        <f t="shared" si="122"/>
        <v>30</v>
      </c>
      <c r="D1386" s="223" t="str">
        <f t="shared" si="124"/>
        <v>3002501</v>
      </c>
      <c r="E1386" s="221" t="str">
        <f t="shared" si="125"/>
        <v>2310003500</v>
      </c>
      <c r="F1386" s="221" t="str">
        <f>VLOOKUP(E1386,SCC_xref!$A$6:$B$39,2,FALSE)</f>
        <v>Other Flaring</v>
      </c>
      <c r="G1386" s="224">
        <v>0</v>
      </c>
      <c r="H1386" s="224">
        <v>0</v>
      </c>
      <c r="I1386" s="224">
        <v>0</v>
      </c>
      <c r="J1386" s="224">
        <v>0</v>
      </c>
      <c r="K1386" s="224">
        <v>0</v>
      </c>
      <c r="M1386" s="175"/>
    </row>
    <row r="1387" spans="1:14" x14ac:dyDescent="0.2">
      <c r="A1387" s="221" t="str">
        <f t="shared" si="123"/>
        <v>Other Flaring</v>
      </c>
      <c r="B1387" s="221" t="str">
        <f>VLOOKUP(D1387,fips_xref!$A$5:$C$286,2,FALSE)</f>
        <v>GARFIELD, MT_Tribal</v>
      </c>
      <c r="C1387" s="222" t="str">
        <f t="shared" si="122"/>
        <v>30</v>
      </c>
      <c r="D1387" s="223" t="str">
        <f t="shared" si="124"/>
        <v>3003301</v>
      </c>
      <c r="E1387" s="221" t="str">
        <f t="shared" si="125"/>
        <v>2310003500</v>
      </c>
      <c r="F1387" s="221" t="str">
        <f>VLOOKUP(E1387,SCC_xref!$A$6:$B$39,2,FALSE)</f>
        <v>Other Flaring</v>
      </c>
      <c r="G1387" s="224">
        <v>0</v>
      </c>
      <c r="H1387" s="224">
        <v>0</v>
      </c>
      <c r="I1387" s="224">
        <v>0</v>
      </c>
      <c r="J1387" s="224">
        <v>0</v>
      </c>
      <c r="K1387" s="224">
        <v>0</v>
      </c>
      <c r="M1387" s="175"/>
    </row>
    <row r="1388" spans="1:14" x14ac:dyDescent="0.2">
      <c r="A1388" s="221" t="str">
        <f t="shared" si="123"/>
        <v>Other Flaring</v>
      </c>
      <c r="B1388" s="221" t="str">
        <f>VLOOKUP(D1388,fips_xref!$A$5:$C$286,2,FALSE)</f>
        <v>MCCONE, MT_Tribal</v>
      </c>
      <c r="C1388" s="222" t="str">
        <f t="shared" si="122"/>
        <v>30</v>
      </c>
      <c r="D1388" s="223" t="str">
        <f t="shared" si="124"/>
        <v>3005501</v>
      </c>
      <c r="E1388" s="221" t="str">
        <f t="shared" si="125"/>
        <v>2310003500</v>
      </c>
      <c r="F1388" s="221" t="str">
        <f>VLOOKUP(E1388,SCC_xref!$A$6:$B$39,2,FALSE)</f>
        <v>Other Flaring</v>
      </c>
      <c r="G1388" s="224">
        <v>0</v>
      </c>
      <c r="H1388" s="224">
        <v>0</v>
      </c>
      <c r="I1388" s="224">
        <v>0</v>
      </c>
      <c r="J1388" s="224">
        <v>0</v>
      </c>
      <c r="K1388" s="224">
        <v>0</v>
      </c>
      <c r="M1388" s="175"/>
    </row>
    <row r="1389" spans="1:14" x14ac:dyDescent="0.2">
      <c r="A1389" s="221" t="str">
        <f t="shared" si="123"/>
        <v>Other Flaring</v>
      </c>
      <c r="B1389" s="221" t="str">
        <f>VLOOKUP(D1389,fips_xref!$A$5:$C$286,2,FALSE)</f>
        <v>PRAIRIE, MT_Tribal</v>
      </c>
      <c r="C1389" s="222" t="str">
        <f t="shared" si="122"/>
        <v>30</v>
      </c>
      <c r="D1389" s="223" t="str">
        <f t="shared" si="124"/>
        <v>3007901</v>
      </c>
      <c r="E1389" s="221" t="str">
        <f t="shared" si="125"/>
        <v>2310003500</v>
      </c>
      <c r="F1389" s="221" t="str">
        <f>VLOOKUP(E1389,SCC_xref!$A$6:$B$39,2,FALSE)</f>
        <v>Other Flaring</v>
      </c>
      <c r="G1389" s="224">
        <v>0</v>
      </c>
      <c r="H1389" s="224">
        <v>0</v>
      </c>
      <c r="I1389" s="224">
        <v>0</v>
      </c>
      <c r="J1389" s="224">
        <v>0</v>
      </c>
      <c r="K1389" s="224">
        <v>0</v>
      </c>
      <c r="M1389" s="175"/>
    </row>
    <row r="1390" spans="1:14" x14ac:dyDescent="0.2">
      <c r="A1390" s="221" t="str">
        <f t="shared" si="123"/>
        <v>Other Flaring</v>
      </c>
      <c r="B1390" s="221" t="str">
        <f>VLOOKUP(D1390,fips_xref!$A$5:$C$286,2,FALSE)</f>
        <v>RICHLAND, MT_Tribal</v>
      </c>
      <c r="C1390" s="222" t="str">
        <f t="shared" si="122"/>
        <v>30</v>
      </c>
      <c r="D1390" s="223" t="str">
        <f t="shared" si="124"/>
        <v>3008301</v>
      </c>
      <c r="E1390" s="221" t="str">
        <f t="shared" si="125"/>
        <v>2310003500</v>
      </c>
      <c r="F1390" s="221" t="str">
        <f>VLOOKUP(E1390,SCC_xref!$A$6:$B$39,2,FALSE)</f>
        <v>Other Flaring</v>
      </c>
      <c r="G1390" s="224">
        <v>0</v>
      </c>
      <c r="H1390" s="224">
        <v>0</v>
      </c>
      <c r="I1390" s="224">
        <v>0</v>
      </c>
      <c r="J1390" s="224">
        <v>0</v>
      </c>
      <c r="K1390" s="224">
        <v>0</v>
      </c>
      <c r="M1390" s="175"/>
    </row>
    <row r="1391" spans="1:14" x14ac:dyDescent="0.2">
      <c r="A1391" s="221" t="str">
        <f t="shared" si="123"/>
        <v>Other Flaring</v>
      </c>
      <c r="B1391" s="221" t="str">
        <f>VLOOKUP(D1391,fips_xref!$A$5:$C$286,2,FALSE)</f>
        <v>ROOSEVELT, MT_Tribal</v>
      </c>
      <c r="C1391" s="222" t="str">
        <f t="shared" si="122"/>
        <v>30</v>
      </c>
      <c r="D1391" s="223" t="str">
        <f t="shared" si="124"/>
        <v>3008501</v>
      </c>
      <c r="E1391" s="221" t="str">
        <f t="shared" si="125"/>
        <v>2310003500</v>
      </c>
      <c r="F1391" s="221" t="str">
        <f>VLOOKUP(E1391,SCC_xref!$A$6:$B$39,2,FALSE)</f>
        <v>Other Flaring</v>
      </c>
      <c r="G1391" s="224">
        <v>1.0258704106375419E-3</v>
      </c>
      <c r="H1391" s="224">
        <v>0</v>
      </c>
      <c r="I1391" s="224">
        <v>5.5819419402336843E-3</v>
      </c>
      <c r="J1391" s="224">
        <v>0</v>
      </c>
      <c r="K1391" s="224">
        <v>0</v>
      </c>
      <c r="M1391" s="175"/>
    </row>
    <row r="1392" spans="1:14" x14ac:dyDescent="0.2">
      <c r="A1392" s="221" t="str">
        <f t="shared" si="123"/>
        <v>Other Flaring</v>
      </c>
      <c r="B1392" s="221" t="str">
        <f>VLOOKUP(D1392,fips_xref!$A$5:$C$286,2,FALSE)</f>
        <v>SHERIDAN, MT_Tribal</v>
      </c>
      <c r="C1392" s="222" t="str">
        <f t="shared" si="122"/>
        <v>30</v>
      </c>
      <c r="D1392" s="223" t="str">
        <f t="shared" si="124"/>
        <v>3009101</v>
      </c>
      <c r="E1392" s="221" t="str">
        <f t="shared" si="125"/>
        <v>2310003500</v>
      </c>
      <c r="F1392" s="221" t="str">
        <f>VLOOKUP(E1392,SCC_xref!$A$6:$B$39,2,FALSE)</f>
        <v>Other Flaring</v>
      </c>
      <c r="G1392" s="224">
        <v>1.2978954896293739E-4</v>
      </c>
      <c r="H1392" s="224">
        <v>0</v>
      </c>
      <c r="I1392" s="224">
        <v>7.0620783994539463E-4</v>
      </c>
      <c r="J1392" s="224">
        <v>0</v>
      </c>
      <c r="K1392" s="224">
        <v>0</v>
      </c>
      <c r="M1392" s="175"/>
    </row>
    <row r="1393" spans="1:13" x14ac:dyDescent="0.2">
      <c r="A1393" s="221" t="str">
        <f t="shared" si="123"/>
        <v>Other Flaring</v>
      </c>
      <c r="B1393" s="221" t="str">
        <f>VLOOKUP(D1393,fips_xref!$A$5:$C$286,2,FALSE)</f>
        <v>VALLEY, MT_Tribal</v>
      </c>
      <c r="C1393" s="222" t="str">
        <f t="shared" si="122"/>
        <v>30</v>
      </c>
      <c r="D1393" s="223" t="str">
        <f t="shared" si="124"/>
        <v>3010501</v>
      </c>
      <c r="E1393" s="221" t="str">
        <f t="shared" si="125"/>
        <v>2310003500</v>
      </c>
      <c r="F1393" s="221" t="str">
        <f>VLOOKUP(E1393,SCC_xref!$A$6:$B$39,2,FALSE)</f>
        <v>Other Flaring</v>
      </c>
      <c r="G1393" s="224">
        <v>2.1899567162707146E-4</v>
      </c>
      <c r="H1393" s="224">
        <v>0</v>
      </c>
      <c r="I1393" s="224">
        <v>1.1915940956178889E-3</v>
      </c>
      <c r="J1393" s="224">
        <v>0</v>
      </c>
      <c r="K1393" s="224">
        <v>0</v>
      </c>
      <c r="M1393" s="175"/>
    </row>
    <row r="1394" spans="1:13" x14ac:dyDescent="0.2">
      <c r="A1394" s="221" t="str">
        <f t="shared" si="123"/>
        <v>Other Flaring</v>
      </c>
      <c r="B1394" s="221" t="str">
        <f>VLOOKUP(D1394,fips_xref!$A$5:$C$286,2,FALSE)</f>
        <v>WIBAUX, MT_Tribal</v>
      </c>
      <c r="C1394" s="222" t="str">
        <f t="shared" si="122"/>
        <v>30</v>
      </c>
      <c r="D1394" s="223" t="str">
        <f t="shared" si="124"/>
        <v>3010901</v>
      </c>
      <c r="E1394" s="221" t="str">
        <f t="shared" si="125"/>
        <v>2310003500</v>
      </c>
      <c r="F1394" s="221" t="str">
        <f>VLOOKUP(E1394,SCC_xref!$A$6:$B$39,2,FALSE)</f>
        <v>Other Flaring</v>
      </c>
      <c r="G1394" s="224">
        <v>0</v>
      </c>
      <c r="H1394" s="224">
        <v>0</v>
      </c>
      <c r="I1394" s="224">
        <v>0</v>
      </c>
      <c r="J1394" s="224">
        <v>0</v>
      </c>
      <c r="K1394" s="224">
        <v>0</v>
      </c>
      <c r="M1394" s="175"/>
    </row>
    <row r="1395" spans="1:13" x14ac:dyDescent="0.2">
      <c r="A1395" s="221" t="str">
        <f t="shared" si="123"/>
        <v>Other Flaring</v>
      </c>
      <c r="B1395" s="221" t="str">
        <f>VLOOKUP(D1395,fips_xref!$A$5:$C$286,2,FALSE)</f>
        <v>BILLINGS, ND_Tribal</v>
      </c>
      <c r="C1395" s="222" t="str">
        <f t="shared" si="122"/>
        <v>38</v>
      </c>
      <c r="D1395" s="223" t="str">
        <f t="shared" si="124"/>
        <v>3800701</v>
      </c>
      <c r="E1395" s="221" t="str">
        <f t="shared" si="125"/>
        <v>2310003500</v>
      </c>
      <c r="F1395" s="221" t="str">
        <f>VLOOKUP(E1395,SCC_xref!$A$6:$B$39,2,FALSE)</f>
        <v>Other Flaring</v>
      </c>
      <c r="G1395" s="224">
        <v>0</v>
      </c>
      <c r="H1395" s="224">
        <v>0</v>
      </c>
      <c r="I1395" s="224">
        <v>0</v>
      </c>
      <c r="J1395" s="224">
        <v>0</v>
      </c>
      <c r="K1395" s="224">
        <v>0</v>
      </c>
      <c r="M1395" s="175"/>
    </row>
    <row r="1396" spans="1:13" x14ac:dyDescent="0.2">
      <c r="A1396" s="221" t="str">
        <f t="shared" si="123"/>
        <v>Other Flaring</v>
      </c>
      <c r="B1396" s="221" t="str">
        <f>VLOOKUP(D1396,fips_xref!$A$5:$C$286,2,FALSE)</f>
        <v>BOTTINEAU, ND_Tribal</v>
      </c>
      <c r="C1396" s="222" t="str">
        <f t="shared" si="122"/>
        <v>38</v>
      </c>
      <c r="D1396" s="223" t="str">
        <f t="shared" si="124"/>
        <v>3800901</v>
      </c>
      <c r="E1396" s="221" t="str">
        <f t="shared" si="125"/>
        <v>2310003500</v>
      </c>
      <c r="F1396" s="221" t="str">
        <f>VLOOKUP(E1396,SCC_xref!$A$6:$B$39,2,FALSE)</f>
        <v>Other Flaring</v>
      </c>
      <c r="G1396" s="224">
        <v>0</v>
      </c>
      <c r="H1396" s="224">
        <v>0</v>
      </c>
      <c r="I1396" s="224">
        <v>0</v>
      </c>
      <c r="J1396" s="224">
        <v>0</v>
      </c>
      <c r="K1396" s="224">
        <v>0</v>
      </c>
      <c r="M1396" s="175"/>
    </row>
    <row r="1397" spans="1:13" x14ac:dyDescent="0.2">
      <c r="A1397" s="221" t="str">
        <f t="shared" si="123"/>
        <v>Other Flaring</v>
      </c>
      <c r="B1397" s="221" t="str">
        <f>VLOOKUP(D1397,fips_xref!$A$5:$C$286,2,FALSE)</f>
        <v>BOWMAN, ND_Tribal</v>
      </c>
      <c r="C1397" s="222" t="str">
        <f t="shared" si="122"/>
        <v>38</v>
      </c>
      <c r="D1397" s="223" t="str">
        <f t="shared" si="124"/>
        <v>3801101</v>
      </c>
      <c r="E1397" s="221" t="str">
        <f t="shared" si="125"/>
        <v>2310003500</v>
      </c>
      <c r="F1397" s="221" t="str">
        <f>VLOOKUP(E1397,SCC_xref!$A$6:$B$39,2,FALSE)</f>
        <v>Other Flaring</v>
      </c>
      <c r="G1397" s="224">
        <v>0</v>
      </c>
      <c r="H1397" s="224">
        <v>0</v>
      </c>
      <c r="I1397" s="224">
        <v>0</v>
      </c>
      <c r="J1397" s="224">
        <v>0</v>
      </c>
      <c r="K1397" s="224">
        <v>0</v>
      </c>
      <c r="M1397" s="175"/>
    </row>
    <row r="1398" spans="1:13" x14ac:dyDescent="0.2">
      <c r="A1398" s="221" t="str">
        <f t="shared" si="123"/>
        <v>Other Flaring</v>
      </c>
      <c r="B1398" s="221" t="str">
        <f>VLOOKUP(D1398,fips_xref!$A$5:$C$286,2,FALSE)</f>
        <v>BURKE, ND_Tribal</v>
      </c>
      <c r="C1398" s="222" t="str">
        <f t="shared" si="122"/>
        <v>38</v>
      </c>
      <c r="D1398" s="223" t="str">
        <f t="shared" si="124"/>
        <v>3801301</v>
      </c>
      <c r="E1398" s="221" t="str">
        <f t="shared" si="125"/>
        <v>2310003500</v>
      </c>
      <c r="F1398" s="221" t="str">
        <f>VLOOKUP(E1398,SCC_xref!$A$6:$B$39,2,FALSE)</f>
        <v>Other Flaring</v>
      </c>
      <c r="G1398" s="224">
        <v>0</v>
      </c>
      <c r="H1398" s="224">
        <v>0</v>
      </c>
      <c r="I1398" s="224">
        <v>0</v>
      </c>
      <c r="J1398" s="224">
        <v>0</v>
      </c>
      <c r="K1398" s="224">
        <v>0</v>
      </c>
      <c r="M1398" s="175"/>
    </row>
    <row r="1399" spans="1:13" x14ac:dyDescent="0.2">
      <c r="A1399" s="221" t="str">
        <f t="shared" si="123"/>
        <v>Other Flaring</v>
      </c>
      <c r="B1399" s="221" t="str">
        <f>VLOOKUP(D1399,fips_xref!$A$5:$C$286,2,FALSE)</f>
        <v>DIVIDE, ND_Tribal</v>
      </c>
      <c r="C1399" s="222" t="str">
        <f t="shared" si="122"/>
        <v>38</v>
      </c>
      <c r="D1399" s="223" t="str">
        <f t="shared" si="124"/>
        <v>3802301</v>
      </c>
      <c r="E1399" s="221" t="str">
        <f t="shared" si="125"/>
        <v>2310003500</v>
      </c>
      <c r="F1399" s="221" t="str">
        <f>VLOOKUP(E1399,SCC_xref!$A$6:$B$39,2,FALSE)</f>
        <v>Other Flaring</v>
      </c>
      <c r="G1399" s="224">
        <v>0</v>
      </c>
      <c r="H1399" s="224">
        <v>0</v>
      </c>
      <c r="I1399" s="224">
        <v>0</v>
      </c>
      <c r="J1399" s="224">
        <v>0</v>
      </c>
      <c r="K1399" s="224">
        <v>0</v>
      </c>
      <c r="M1399" s="175"/>
    </row>
    <row r="1400" spans="1:13" x14ac:dyDescent="0.2">
      <c r="A1400" s="221" t="str">
        <f t="shared" si="123"/>
        <v>Other Flaring</v>
      </c>
      <c r="B1400" s="221" t="str">
        <f>VLOOKUP(D1400,fips_xref!$A$5:$C$286,2,FALSE)</f>
        <v>DUNN, ND_Tribal</v>
      </c>
      <c r="C1400" s="222" t="str">
        <f t="shared" si="122"/>
        <v>38</v>
      </c>
      <c r="D1400" s="223" t="str">
        <f t="shared" si="124"/>
        <v>3802501</v>
      </c>
      <c r="E1400" s="221" t="str">
        <f t="shared" si="125"/>
        <v>2310003500</v>
      </c>
      <c r="F1400" s="221" t="str">
        <f>VLOOKUP(E1400,SCC_xref!$A$6:$B$39,2,FALSE)</f>
        <v>Other Flaring</v>
      </c>
      <c r="G1400" s="224">
        <v>1.5163343673666526E-2</v>
      </c>
      <c r="H1400" s="224">
        <v>0</v>
      </c>
      <c r="I1400" s="224">
        <v>8.2506428812597274E-2</v>
      </c>
      <c r="J1400" s="224">
        <v>0</v>
      </c>
      <c r="K1400" s="224">
        <v>0</v>
      </c>
      <c r="M1400" s="175"/>
    </row>
    <row r="1401" spans="1:13" x14ac:dyDescent="0.2">
      <c r="A1401" s="221" t="str">
        <f t="shared" si="123"/>
        <v>Other Flaring</v>
      </c>
      <c r="B1401" s="221" t="str">
        <f>VLOOKUP(D1401,fips_xref!$A$5:$C$286,2,FALSE)</f>
        <v>GOLDEN VALLEY, ND_Tribal</v>
      </c>
      <c r="C1401" s="222" t="str">
        <f t="shared" si="122"/>
        <v>38</v>
      </c>
      <c r="D1401" s="223" t="str">
        <f t="shared" si="124"/>
        <v>3803301</v>
      </c>
      <c r="E1401" s="221" t="str">
        <f t="shared" si="125"/>
        <v>2310003500</v>
      </c>
      <c r="F1401" s="221" t="str">
        <f>VLOOKUP(E1401,SCC_xref!$A$6:$B$39,2,FALSE)</f>
        <v>Other Flaring</v>
      </c>
      <c r="G1401" s="224">
        <v>0</v>
      </c>
      <c r="H1401" s="224">
        <v>0</v>
      </c>
      <c r="I1401" s="224">
        <v>0</v>
      </c>
      <c r="J1401" s="224">
        <v>0</v>
      </c>
      <c r="K1401" s="224">
        <v>0</v>
      </c>
      <c r="M1401" s="175"/>
    </row>
    <row r="1402" spans="1:13" x14ac:dyDescent="0.2">
      <c r="A1402" s="221" t="str">
        <f t="shared" si="123"/>
        <v>Other Flaring</v>
      </c>
      <c r="B1402" s="221" t="str">
        <f>VLOOKUP(D1402,fips_xref!$A$5:$C$286,2,FALSE)</f>
        <v>MC HENRY, ND_Tribal</v>
      </c>
      <c r="C1402" s="222" t="str">
        <f t="shared" si="122"/>
        <v>38</v>
      </c>
      <c r="D1402" s="223" t="str">
        <f t="shared" si="124"/>
        <v>3804901</v>
      </c>
      <c r="E1402" s="221" t="str">
        <f t="shared" si="125"/>
        <v>2310003500</v>
      </c>
      <c r="F1402" s="221" t="str">
        <f>VLOOKUP(E1402,SCC_xref!$A$6:$B$39,2,FALSE)</f>
        <v>Other Flaring</v>
      </c>
      <c r="G1402" s="224">
        <v>0</v>
      </c>
      <c r="H1402" s="224">
        <v>0</v>
      </c>
      <c r="I1402" s="224">
        <v>0</v>
      </c>
      <c r="J1402" s="224">
        <v>0</v>
      </c>
      <c r="K1402" s="224">
        <v>0</v>
      </c>
      <c r="M1402" s="175"/>
    </row>
    <row r="1403" spans="1:13" x14ac:dyDescent="0.2">
      <c r="A1403" s="221" t="str">
        <f t="shared" si="123"/>
        <v>Other Flaring</v>
      </c>
      <c r="B1403" s="221" t="str">
        <f>VLOOKUP(D1403,fips_xref!$A$5:$C$286,2,FALSE)</f>
        <v>MCKENZIE, ND_Tribal</v>
      </c>
      <c r="C1403" s="222" t="str">
        <f t="shared" si="122"/>
        <v>38</v>
      </c>
      <c r="D1403" s="223" t="str">
        <f t="shared" si="124"/>
        <v>3805301</v>
      </c>
      <c r="E1403" s="221" t="str">
        <f t="shared" si="125"/>
        <v>2310003500</v>
      </c>
      <c r="F1403" s="221" t="str">
        <f>VLOOKUP(E1403,SCC_xref!$A$6:$B$39,2,FALSE)</f>
        <v>Other Flaring</v>
      </c>
      <c r="G1403" s="224">
        <v>1.1459443528497093E-2</v>
      </c>
      <c r="H1403" s="224">
        <v>0</v>
      </c>
      <c r="I1403" s="224">
        <v>6.235285449329301E-2</v>
      </c>
      <c r="J1403" s="224">
        <v>0</v>
      </c>
      <c r="K1403" s="224">
        <v>0</v>
      </c>
      <c r="M1403" s="175"/>
    </row>
    <row r="1404" spans="1:13" x14ac:dyDescent="0.2">
      <c r="A1404" s="221" t="str">
        <f t="shared" si="123"/>
        <v>Other Flaring</v>
      </c>
      <c r="B1404" s="221" t="str">
        <f>VLOOKUP(D1404,fips_xref!$A$5:$C$286,2,FALSE)</f>
        <v>MCLEAN, ND_Tribal</v>
      </c>
      <c r="C1404" s="222" t="str">
        <f t="shared" si="122"/>
        <v>38</v>
      </c>
      <c r="D1404" s="223" t="str">
        <f t="shared" si="124"/>
        <v>3805501</v>
      </c>
      <c r="E1404" s="221" t="str">
        <f t="shared" si="125"/>
        <v>2310003500</v>
      </c>
      <c r="F1404" s="221" t="str">
        <f>VLOOKUP(E1404,SCC_xref!$A$6:$B$39,2,FALSE)</f>
        <v>Other Flaring</v>
      </c>
      <c r="G1404" s="224">
        <v>1.9890940649048105E-3</v>
      </c>
      <c r="H1404" s="224">
        <v>0</v>
      </c>
      <c r="I1404" s="224">
        <v>1.0823011823746766E-2</v>
      </c>
      <c r="J1404" s="224">
        <v>0</v>
      </c>
      <c r="K1404" s="224">
        <v>0</v>
      </c>
      <c r="M1404" s="175"/>
    </row>
    <row r="1405" spans="1:13" x14ac:dyDescent="0.2">
      <c r="A1405" s="221" t="str">
        <f t="shared" si="123"/>
        <v>Other Flaring</v>
      </c>
      <c r="B1405" s="221" t="str">
        <f>VLOOKUP(D1405,fips_xref!$A$5:$C$286,2,FALSE)</f>
        <v>MERCER, ND_Tribal</v>
      </c>
      <c r="C1405" s="222" t="str">
        <f t="shared" si="122"/>
        <v>38</v>
      </c>
      <c r="D1405" s="223" t="str">
        <f t="shared" si="124"/>
        <v>3805701</v>
      </c>
      <c r="E1405" s="221" t="str">
        <f t="shared" si="125"/>
        <v>2310003500</v>
      </c>
      <c r="F1405" s="221" t="str">
        <f>VLOOKUP(E1405,SCC_xref!$A$6:$B$39,2,FALSE)</f>
        <v>Other Flaring</v>
      </c>
      <c r="G1405" s="224">
        <v>0</v>
      </c>
      <c r="H1405" s="224">
        <v>0</v>
      </c>
      <c r="I1405" s="224">
        <v>0</v>
      </c>
      <c r="J1405" s="224">
        <v>0</v>
      </c>
      <c r="K1405" s="224">
        <v>0</v>
      </c>
      <c r="M1405" s="175"/>
    </row>
    <row r="1406" spans="1:13" x14ac:dyDescent="0.2">
      <c r="A1406" s="221" t="str">
        <f t="shared" si="123"/>
        <v>Other Flaring</v>
      </c>
      <c r="B1406" s="221" t="str">
        <f>VLOOKUP(D1406,fips_xref!$A$5:$C$286,2,FALSE)</f>
        <v>MOUNTRAIL, ND_Tribal</v>
      </c>
      <c r="C1406" s="222" t="str">
        <f t="shared" si="122"/>
        <v>38</v>
      </c>
      <c r="D1406" s="223" t="str">
        <f t="shared" si="124"/>
        <v>3806101</v>
      </c>
      <c r="E1406" s="221" t="str">
        <f t="shared" si="125"/>
        <v>2310003500</v>
      </c>
      <c r="F1406" s="221" t="str">
        <f>VLOOKUP(E1406,SCC_xref!$A$6:$B$39,2,FALSE)</f>
        <v>Other Flaring</v>
      </c>
      <c r="G1406" s="224">
        <v>7.7323069153279619E-2</v>
      </c>
      <c r="H1406" s="224">
        <v>0</v>
      </c>
      <c r="I1406" s="224">
        <v>0.42072846451049206</v>
      </c>
      <c r="J1406" s="224">
        <v>0</v>
      </c>
      <c r="K1406" s="224">
        <v>0</v>
      </c>
      <c r="M1406" s="175"/>
    </row>
    <row r="1407" spans="1:13" x14ac:dyDescent="0.2">
      <c r="A1407" s="221" t="str">
        <f t="shared" si="123"/>
        <v>Other Flaring</v>
      </c>
      <c r="B1407" s="221" t="str">
        <f>VLOOKUP(D1407,fips_xref!$A$5:$C$286,2,FALSE)</f>
        <v>RENVILLE, ND_Tribal</v>
      </c>
      <c r="C1407" s="222" t="str">
        <f t="shared" si="122"/>
        <v>38</v>
      </c>
      <c r="D1407" s="223" t="str">
        <f t="shared" si="124"/>
        <v>3807501</v>
      </c>
      <c r="E1407" s="221" t="str">
        <f t="shared" si="125"/>
        <v>2310003500</v>
      </c>
      <c r="F1407" s="221" t="str">
        <f>VLOOKUP(E1407,SCC_xref!$A$6:$B$39,2,FALSE)</f>
        <v>Other Flaring</v>
      </c>
      <c r="G1407" s="224">
        <v>0</v>
      </c>
      <c r="H1407" s="224">
        <v>0</v>
      </c>
      <c r="I1407" s="224">
        <v>0</v>
      </c>
      <c r="J1407" s="224">
        <v>0</v>
      </c>
      <c r="K1407" s="224">
        <v>0</v>
      </c>
      <c r="M1407" s="175"/>
    </row>
    <row r="1408" spans="1:13" x14ac:dyDescent="0.2">
      <c r="A1408" s="221" t="str">
        <f t="shared" si="123"/>
        <v>Other Flaring</v>
      </c>
      <c r="B1408" s="221" t="str">
        <f>VLOOKUP(D1408,fips_xref!$A$5:$C$286,2,FALSE)</f>
        <v>SLOPE, ND_Tribal</v>
      </c>
      <c r="C1408" s="222" t="str">
        <f t="shared" si="122"/>
        <v>38</v>
      </c>
      <c r="D1408" s="223" t="str">
        <f t="shared" si="124"/>
        <v>3808701</v>
      </c>
      <c r="E1408" s="221" t="str">
        <f t="shared" si="125"/>
        <v>2310003500</v>
      </c>
      <c r="F1408" s="221" t="str">
        <f>VLOOKUP(E1408,SCC_xref!$A$6:$B$39,2,FALSE)</f>
        <v>Other Flaring</v>
      </c>
      <c r="G1408" s="224">
        <v>0</v>
      </c>
      <c r="H1408" s="224">
        <v>0</v>
      </c>
      <c r="I1408" s="224">
        <v>0</v>
      </c>
      <c r="J1408" s="224">
        <v>0</v>
      </c>
      <c r="K1408" s="224">
        <v>0</v>
      </c>
      <c r="M1408" s="175"/>
    </row>
    <row r="1409" spans="1:13" x14ac:dyDescent="0.2">
      <c r="A1409" s="221" t="str">
        <f t="shared" si="123"/>
        <v>Other Flaring</v>
      </c>
      <c r="B1409" s="221" t="str">
        <f>VLOOKUP(D1409,fips_xref!$A$5:$C$286,2,FALSE)</f>
        <v>STARK, ND_Tribal</v>
      </c>
      <c r="C1409" s="222" t="str">
        <f t="shared" si="122"/>
        <v>38</v>
      </c>
      <c r="D1409" s="223" t="str">
        <f t="shared" si="124"/>
        <v>3808901</v>
      </c>
      <c r="E1409" s="221" t="str">
        <f t="shared" si="125"/>
        <v>2310003500</v>
      </c>
      <c r="F1409" s="221" t="str">
        <f>VLOOKUP(E1409,SCC_xref!$A$6:$B$39,2,FALSE)</f>
        <v>Other Flaring</v>
      </c>
      <c r="G1409" s="224">
        <v>0</v>
      </c>
      <c r="H1409" s="224">
        <v>0</v>
      </c>
      <c r="I1409" s="224">
        <v>0</v>
      </c>
      <c r="J1409" s="224">
        <v>0</v>
      </c>
      <c r="K1409" s="224">
        <v>0</v>
      </c>
      <c r="M1409" s="175"/>
    </row>
    <row r="1410" spans="1:13" x14ac:dyDescent="0.2">
      <c r="A1410" s="221" t="str">
        <f t="shared" si="123"/>
        <v>Other Flaring</v>
      </c>
      <c r="B1410" s="221" t="str">
        <f>VLOOKUP(D1410,fips_xref!$A$5:$C$286,2,FALSE)</f>
        <v>WARD, ND_Tribal</v>
      </c>
      <c r="C1410" s="222" t="str">
        <f t="shared" si="122"/>
        <v>38</v>
      </c>
      <c r="D1410" s="223" t="str">
        <f t="shared" si="124"/>
        <v>3810101</v>
      </c>
      <c r="E1410" s="221" t="str">
        <f t="shared" si="125"/>
        <v>2310003500</v>
      </c>
      <c r="F1410" s="221" t="str">
        <f>VLOOKUP(E1410,SCC_xref!$A$6:$B$39,2,FALSE)</f>
        <v>Other Flaring</v>
      </c>
      <c r="G1410" s="224">
        <v>0</v>
      </c>
      <c r="H1410" s="224">
        <v>0</v>
      </c>
      <c r="I1410" s="224">
        <v>0</v>
      </c>
      <c r="J1410" s="224">
        <v>0</v>
      </c>
      <c r="K1410" s="224">
        <v>0</v>
      </c>
      <c r="M1410" s="175"/>
    </row>
    <row r="1411" spans="1:13" x14ac:dyDescent="0.2">
      <c r="A1411" s="221" t="str">
        <f t="shared" si="123"/>
        <v>Other Flaring</v>
      </c>
      <c r="B1411" s="221" t="str">
        <f>VLOOKUP(D1411,fips_xref!$A$5:$C$286,2,FALSE)</f>
        <v>WILLIAMS, ND_Tribal</v>
      </c>
      <c r="C1411" s="222" t="str">
        <f t="shared" si="122"/>
        <v>38</v>
      </c>
      <c r="D1411" s="223" t="str">
        <f t="shared" si="124"/>
        <v>3810501</v>
      </c>
      <c r="E1411" s="221" t="str">
        <f t="shared" si="125"/>
        <v>2310003500</v>
      </c>
      <c r="F1411" s="221" t="str">
        <f>VLOOKUP(E1411,SCC_xref!$A$6:$B$39,2,FALSE)</f>
        <v>Other Flaring</v>
      </c>
      <c r="G1411" s="224">
        <v>0</v>
      </c>
      <c r="H1411" s="224">
        <v>0</v>
      </c>
      <c r="I1411" s="224">
        <v>0</v>
      </c>
      <c r="J1411" s="224">
        <v>0</v>
      </c>
      <c r="K1411" s="224">
        <v>0</v>
      </c>
      <c r="M1411" s="175"/>
    </row>
    <row r="1412" spans="1:13" x14ac:dyDescent="0.2">
      <c r="A1412" s="221" t="str">
        <f t="shared" si="123"/>
        <v>Other Flaring</v>
      </c>
      <c r="B1412" s="221" t="str">
        <f>VLOOKUP(D1412,fips_xref!$A$5:$C$286,2,FALSE)</f>
        <v>HARDING, SD_Tribal</v>
      </c>
      <c r="C1412" s="222" t="str">
        <f t="shared" si="122"/>
        <v>46</v>
      </c>
      <c r="D1412" s="223" t="str">
        <f t="shared" si="124"/>
        <v>4606301</v>
      </c>
      <c r="E1412" s="221" t="str">
        <f t="shared" si="125"/>
        <v>2310003500</v>
      </c>
      <c r="F1412" s="221" t="str">
        <f>VLOOKUP(E1412,SCC_xref!$A$6:$B$39,2,FALSE)</f>
        <v>Other Flaring</v>
      </c>
      <c r="G1412" s="224">
        <v>0</v>
      </c>
      <c r="H1412" s="224">
        <v>0</v>
      </c>
      <c r="I1412" s="224">
        <v>0</v>
      </c>
      <c r="J1412" s="224">
        <v>0</v>
      </c>
      <c r="K1412" s="224">
        <v>0</v>
      </c>
      <c r="M1412" s="175"/>
    </row>
    <row r="1413" spans="1:13" x14ac:dyDescent="0.2">
      <c r="A1413" s="221" t="str">
        <f t="shared" si="123"/>
        <v>Other Flaring</v>
      </c>
      <c r="B1413" s="221" t="str">
        <f>VLOOKUP(D1413,fips_xref!$A$5:$C$286,2,FALSE)</f>
        <v>BUTTE, SD_Tribal</v>
      </c>
      <c r="C1413" s="222" t="str">
        <f t="shared" si="122"/>
        <v>46</v>
      </c>
      <c r="D1413" s="223" t="str">
        <f t="shared" si="124"/>
        <v>4601901</v>
      </c>
      <c r="E1413" s="221" t="str">
        <f t="shared" si="125"/>
        <v>2310003500</v>
      </c>
      <c r="F1413" s="221" t="str">
        <f>VLOOKUP(E1413,SCC_xref!$A$6:$B$39,2,FALSE)</f>
        <v>Other Flaring</v>
      </c>
      <c r="G1413" s="224">
        <v>0</v>
      </c>
      <c r="H1413" s="224">
        <v>0</v>
      </c>
      <c r="I1413" s="224">
        <v>0</v>
      </c>
      <c r="J1413" s="224">
        <v>0</v>
      </c>
      <c r="K1413" s="224">
        <v>0</v>
      </c>
      <c r="M1413" s="175"/>
    </row>
    <row r="1414" spans="1:13" x14ac:dyDescent="0.2">
      <c r="A1414" s="226" t="str">
        <f>A1350</f>
        <v>Other Flaring</v>
      </c>
      <c r="B1414" s="226" t="str">
        <f>VLOOKUP(D1414,fips_xref!$A$5:$C$286,2,FALSE)</f>
        <v>CARTER, MT_Non-Tribal</v>
      </c>
      <c r="C1414" s="227" t="str">
        <f t="shared" si="122"/>
        <v>30</v>
      </c>
      <c r="D1414" s="228" t="str">
        <f>D1350&amp;"02"</f>
        <v>3001102</v>
      </c>
      <c r="E1414" s="226" t="str">
        <f>E1350</f>
        <v>2310003500</v>
      </c>
      <c r="F1414" s="226" t="str">
        <f>VLOOKUP(E1414,SCC_xref!$A$6:$B$39,2,FALSE)</f>
        <v>Other Flaring</v>
      </c>
      <c r="G1414" s="229">
        <v>2.0701418172051353E-3</v>
      </c>
      <c r="H1414" s="229">
        <v>0</v>
      </c>
      <c r="I1414" s="229">
        <v>1.1264006946557355E-2</v>
      </c>
      <c r="J1414" s="229">
        <v>0</v>
      </c>
      <c r="K1414" s="229">
        <v>0</v>
      </c>
      <c r="M1414" s="175"/>
    </row>
    <row r="1415" spans="1:13" x14ac:dyDescent="0.2">
      <c r="A1415" s="226" t="str">
        <f t="shared" ref="A1415:A1445" si="126">A1351</f>
        <v>Other Flaring</v>
      </c>
      <c r="B1415" s="226" t="str">
        <f>VLOOKUP(D1415,fips_xref!$A$5:$C$286,2,FALSE)</f>
        <v>CUSTER, MT_Non-Tribal</v>
      </c>
      <c r="C1415" s="227" t="str">
        <f t="shared" si="122"/>
        <v>30</v>
      </c>
      <c r="D1415" s="228" t="str">
        <f>D1351&amp;"02"</f>
        <v>3001702</v>
      </c>
      <c r="E1415" s="226" t="str">
        <f t="shared" ref="E1415:E1445" si="127">E1351</f>
        <v>2310003500</v>
      </c>
      <c r="F1415" s="226" t="str">
        <f>VLOOKUP(E1415,SCC_xref!$A$6:$B$39,2,FALSE)</f>
        <v>Other Flaring</v>
      </c>
      <c r="G1415" s="229">
        <v>1.5527999008869346E-3</v>
      </c>
      <c r="H1415" s="229">
        <v>0</v>
      </c>
      <c r="I1415" s="229">
        <v>8.4490582842377329E-3</v>
      </c>
      <c r="J1415" s="229">
        <v>0</v>
      </c>
      <c r="K1415" s="229">
        <v>0</v>
      </c>
      <c r="M1415" s="175"/>
    </row>
    <row r="1416" spans="1:13" x14ac:dyDescent="0.2">
      <c r="A1416" s="226" t="str">
        <f t="shared" si="126"/>
        <v>Other Flaring</v>
      </c>
      <c r="B1416" s="226" t="str">
        <f>VLOOKUP(D1416,fips_xref!$A$5:$C$286,2,FALSE)</f>
        <v>DANIELS, MT_Non-Tribal</v>
      </c>
      <c r="C1416" s="227" t="str">
        <f t="shared" si="122"/>
        <v>30</v>
      </c>
      <c r="D1416" s="228" t="str">
        <f t="shared" ref="D1416:D1445" si="128">D1352&amp;"02"</f>
        <v>3001902</v>
      </c>
      <c r="E1416" s="226" t="str">
        <f t="shared" si="127"/>
        <v>2310003500</v>
      </c>
      <c r="F1416" s="226" t="str">
        <f>VLOOKUP(E1416,SCC_xref!$A$6:$B$39,2,FALSE)</f>
        <v>Other Flaring</v>
      </c>
      <c r="G1416" s="229">
        <v>0</v>
      </c>
      <c r="H1416" s="229">
        <v>0</v>
      </c>
      <c r="I1416" s="229">
        <v>0</v>
      </c>
      <c r="J1416" s="229">
        <v>0</v>
      </c>
      <c r="K1416" s="229">
        <v>0</v>
      </c>
      <c r="M1416" s="175"/>
    </row>
    <row r="1417" spans="1:13" x14ac:dyDescent="0.2">
      <c r="A1417" s="226" t="str">
        <f t="shared" si="126"/>
        <v>Other Flaring</v>
      </c>
      <c r="B1417" s="226" t="str">
        <f>VLOOKUP(D1417,fips_xref!$A$5:$C$286,2,FALSE)</f>
        <v>DAWSON, MT_Non-Tribal</v>
      </c>
      <c r="C1417" s="227" t="str">
        <f t="shared" si="122"/>
        <v>30</v>
      </c>
      <c r="D1417" s="228" t="str">
        <f t="shared" si="128"/>
        <v>3002102</v>
      </c>
      <c r="E1417" s="226" t="str">
        <f t="shared" si="127"/>
        <v>2310003500</v>
      </c>
      <c r="F1417" s="226" t="str">
        <f>VLOOKUP(E1417,SCC_xref!$A$6:$B$39,2,FALSE)</f>
        <v>Other Flaring</v>
      </c>
      <c r="G1417" s="229">
        <v>4.2524761144498097E-3</v>
      </c>
      <c r="H1417" s="229">
        <v>0</v>
      </c>
      <c r="I1417" s="229">
        <v>2.3138472975682788E-2</v>
      </c>
      <c r="J1417" s="229">
        <v>0</v>
      </c>
      <c r="K1417" s="229">
        <v>0</v>
      </c>
      <c r="M1417" s="175"/>
    </row>
    <row r="1418" spans="1:13" x14ac:dyDescent="0.2">
      <c r="A1418" s="226" t="str">
        <f t="shared" si="126"/>
        <v>Other Flaring</v>
      </c>
      <c r="B1418" s="226" t="str">
        <f>VLOOKUP(D1418,fips_xref!$A$5:$C$286,2,FALSE)</f>
        <v>FALLON, MT_Non-Tribal</v>
      </c>
      <c r="C1418" s="227" t="str">
        <f t="shared" si="122"/>
        <v>30</v>
      </c>
      <c r="D1418" s="228" t="str">
        <f t="shared" si="128"/>
        <v>3002502</v>
      </c>
      <c r="E1418" s="226" t="str">
        <f t="shared" si="127"/>
        <v>2310003500</v>
      </c>
      <c r="F1418" s="226" t="str">
        <f>VLOOKUP(E1418,SCC_xref!$A$6:$B$39,2,FALSE)</f>
        <v>Other Flaring</v>
      </c>
      <c r="G1418" s="229">
        <v>0.78147097312606117</v>
      </c>
      <c r="H1418" s="229">
        <v>0</v>
      </c>
      <c r="I1418" s="229">
        <v>4.2521214714212157</v>
      </c>
      <c r="J1418" s="229">
        <v>0</v>
      </c>
      <c r="K1418" s="229">
        <v>0</v>
      </c>
      <c r="M1418" s="175"/>
    </row>
    <row r="1419" spans="1:13" x14ac:dyDescent="0.2">
      <c r="A1419" s="226" t="str">
        <f t="shared" si="126"/>
        <v>Other Flaring</v>
      </c>
      <c r="B1419" s="226" t="str">
        <f>VLOOKUP(D1419,fips_xref!$A$5:$C$286,2,FALSE)</f>
        <v>GARFIELD, MT_Non-Tribal</v>
      </c>
      <c r="C1419" s="227" t="str">
        <f t="shared" si="122"/>
        <v>30</v>
      </c>
      <c r="D1419" s="228" t="str">
        <f t="shared" si="128"/>
        <v>3003302</v>
      </c>
      <c r="E1419" s="226" t="str">
        <f t="shared" si="127"/>
        <v>2310003500</v>
      </c>
      <c r="F1419" s="226" t="str">
        <f>VLOOKUP(E1419,SCC_xref!$A$6:$B$39,2,FALSE)</f>
        <v>Other Flaring</v>
      </c>
      <c r="G1419" s="229">
        <v>6.5207412761833652E-5</v>
      </c>
      <c r="H1419" s="229">
        <v>0</v>
      </c>
      <c r="I1419" s="229">
        <v>3.5480504002762431E-4</v>
      </c>
      <c r="J1419" s="229">
        <v>0</v>
      </c>
      <c r="K1419" s="229">
        <v>0</v>
      </c>
      <c r="M1419" s="175"/>
    </row>
    <row r="1420" spans="1:13" x14ac:dyDescent="0.2">
      <c r="A1420" s="226" t="str">
        <f t="shared" si="126"/>
        <v>Other Flaring</v>
      </c>
      <c r="B1420" s="226" t="str">
        <f>VLOOKUP(D1420,fips_xref!$A$5:$C$286,2,FALSE)</f>
        <v>MCCONE, MT_Non-Tribal</v>
      </c>
      <c r="C1420" s="227" t="str">
        <f t="shared" si="122"/>
        <v>30</v>
      </c>
      <c r="D1420" s="228" t="str">
        <f t="shared" si="128"/>
        <v>3005502</v>
      </c>
      <c r="E1420" s="226" t="str">
        <f t="shared" si="127"/>
        <v>2310003500</v>
      </c>
      <c r="F1420" s="226" t="str">
        <f>VLOOKUP(E1420,SCC_xref!$A$6:$B$39,2,FALSE)</f>
        <v>Other Flaring</v>
      </c>
      <c r="G1420" s="229">
        <v>0</v>
      </c>
      <c r="H1420" s="229">
        <v>0</v>
      </c>
      <c r="I1420" s="229">
        <v>0</v>
      </c>
      <c r="J1420" s="229">
        <v>0</v>
      </c>
      <c r="K1420" s="229">
        <v>0</v>
      </c>
      <c r="M1420" s="175"/>
    </row>
    <row r="1421" spans="1:13" x14ac:dyDescent="0.2">
      <c r="A1421" s="226" t="str">
        <f t="shared" si="126"/>
        <v>Other Flaring</v>
      </c>
      <c r="B1421" s="226" t="str">
        <f>VLOOKUP(D1421,fips_xref!$A$5:$C$286,2,FALSE)</f>
        <v>PRAIRIE, MT_Non-Tribal</v>
      </c>
      <c r="C1421" s="227" t="str">
        <f t="shared" si="122"/>
        <v>30</v>
      </c>
      <c r="D1421" s="228" t="str">
        <f t="shared" si="128"/>
        <v>3007902</v>
      </c>
      <c r="E1421" s="226" t="str">
        <f t="shared" si="127"/>
        <v>2310003500</v>
      </c>
      <c r="F1421" s="226" t="str">
        <f>VLOOKUP(E1421,SCC_xref!$A$6:$B$39,2,FALSE)</f>
        <v>Other Flaring</v>
      </c>
      <c r="G1421" s="229">
        <v>2.5073590085269461E-4</v>
      </c>
      <c r="H1421" s="229">
        <v>0</v>
      </c>
      <c r="I1421" s="229">
        <v>1.3642982840514266E-3</v>
      </c>
      <c r="J1421" s="229">
        <v>0</v>
      </c>
      <c r="K1421" s="229">
        <v>0</v>
      </c>
      <c r="M1421" s="175"/>
    </row>
    <row r="1422" spans="1:13" x14ac:dyDescent="0.2">
      <c r="A1422" s="226" t="str">
        <f t="shared" si="126"/>
        <v>Other Flaring</v>
      </c>
      <c r="B1422" s="226" t="str">
        <f>VLOOKUP(D1422,fips_xref!$A$5:$C$286,2,FALSE)</f>
        <v>RICHLAND, MT_Non-Tribal</v>
      </c>
      <c r="C1422" s="227" t="str">
        <f t="shared" si="122"/>
        <v>30</v>
      </c>
      <c r="D1422" s="228" t="str">
        <f t="shared" si="128"/>
        <v>3008302</v>
      </c>
      <c r="E1422" s="226" t="str">
        <f t="shared" si="127"/>
        <v>2310003500</v>
      </c>
      <c r="F1422" s="226" t="str">
        <f>VLOOKUP(E1422,SCC_xref!$A$6:$B$39,2,FALSE)</f>
        <v>Other Flaring</v>
      </c>
      <c r="G1422" s="229">
        <v>0.46154500512057522</v>
      </c>
      <c r="H1422" s="229">
        <v>0</v>
      </c>
      <c r="I1422" s="229">
        <v>2.5113478219796006</v>
      </c>
      <c r="J1422" s="229">
        <v>0</v>
      </c>
      <c r="K1422" s="229">
        <v>0</v>
      </c>
      <c r="M1422" s="175"/>
    </row>
    <row r="1423" spans="1:13" x14ac:dyDescent="0.2">
      <c r="A1423" s="226" t="str">
        <f t="shared" si="126"/>
        <v>Other Flaring</v>
      </c>
      <c r="B1423" s="226" t="str">
        <f>VLOOKUP(D1423,fips_xref!$A$5:$C$286,2,FALSE)</f>
        <v>ROOSEVELT, MT_Non-Tribal</v>
      </c>
      <c r="C1423" s="227" t="str">
        <f t="shared" si="122"/>
        <v>30</v>
      </c>
      <c r="D1423" s="228" t="str">
        <f t="shared" si="128"/>
        <v>3008502</v>
      </c>
      <c r="E1423" s="226" t="str">
        <f t="shared" si="127"/>
        <v>2310003500</v>
      </c>
      <c r="F1423" s="226" t="str">
        <f>VLOOKUP(E1423,SCC_xref!$A$6:$B$39,2,FALSE)</f>
        <v>Other Flaring</v>
      </c>
      <c r="G1423" s="229">
        <v>1.9118456120877786E-2</v>
      </c>
      <c r="H1423" s="229">
        <v>0</v>
      </c>
      <c r="I1423" s="229">
        <v>0.10402689359889383</v>
      </c>
      <c r="J1423" s="229">
        <v>0</v>
      </c>
      <c r="K1423" s="229">
        <v>0</v>
      </c>
      <c r="M1423" s="175"/>
    </row>
    <row r="1424" spans="1:13" x14ac:dyDescent="0.2">
      <c r="A1424" s="226" t="str">
        <f t="shared" si="126"/>
        <v>Other Flaring</v>
      </c>
      <c r="B1424" s="226" t="str">
        <f>VLOOKUP(D1424,fips_xref!$A$5:$C$286,2,FALSE)</f>
        <v>SHERIDAN, MT_Non-Tribal</v>
      </c>
      <c r="C1424" s="227" t="str">
        <f t="shared" si="122"/>
        <v>30</v>
      </c>
      <c r="D1424" s="228" t="str">
        <f t="shared" si="128"/>
        <v>3009102</v>
      </c>
      <c r="E1424" s="226" t="str">
        <f t="shared" si="127"/>
        <v>2310003500</v>
      </c>
      <c r="F1424" s="226" t="str">
        <f>VLOOKUP(E1424,SCC_xref!$A$6:$B$39,2,FALSE)</f>
        <v>Other Flaring</v>
      </c>
      <c r="G1424" s="229">
        <v>2.1288969713617229E-2</v>
      </c>
      <c r="H1424" s="229">
        <v>0</v>
      </c>
      <c r="I1424" s="229">
        <v>0.11583704108879962</v>
      </c>
      <c r="J1424" s="229">
        <v>0</v>
      </c>
      <c r="K1424" s="229">
        <v>0</v>
      </c>
      <c r="M1424" s="175"/>
    </row>
    <row r="1425" spans="1:13" x14ac:dyDescent="0.2">
      <c r="A1425" s="226" t="str">
        <f t="shared" si="126"/>
        <v>Other Flaring</v>
      </c>
      <c r="B1425" s="226" t="str">
        <f>VLOOKUP(D1425,fips_xref!$A$5:$C$286,2,FALSE)</f>
        <v>VALLEY, MT_Non-Tribal</v>
      </c>
      <c r="C1425" s="227" t="str">
        <f t="shared" si="122"/>
        <v>30</v>
      </c>
      <c r="D1425" s="228" t="str">
        <f t="shared" si="128"/>
        <v>3010502</v>
      </c>
      <c r="E1425" s="226" t="str">
        <f t="shared" si="127"/>
        <v>2310003500</v>
      </c>
      <c r="F1425" s="226" t="str">
        <f>VLOOKUP(E1425,SCC_xref!$A$6:$B$39,2,FALSE)</f>
        <v>Other Flaring</v>
      </c>
      <c r="G1425" s="229">
        <v>4.8959779981712817E-2</v>
      </c>
      <c r="H1425" s="229">
        <v>0</v>
      </c>
      <c r="I1425" s="229">
        <v>0.26639880284167267</v>
      </c>
      <c r="J1425" s="229">
        <v>0</v>
      </c>
      <c r="K1425" s="229">
        <v>0</v>
      </c>
      <c r="M1425" s="175"/>
    </row>
    <row r="1426" spans="1:13" x14ac:dyDescent="0.2">
      <c r="A1426" s="226" t="str">
        <f t="shared" si="126"/>
        <v>Other Flaring</v>
      </c>
      <c r="B1426" s="226" t="str">
        <f>VLOOKUP(D1426,fips_xref!$A$5:$C$286,2,FALSE)</f>
        <v>WIBAUX, MT_Non-Tribal</v>
      </c>
      <c r="C1426" s="227" t="str">
        <f t="shared" si="122"/>
        <v>30</v>
      </c>
      <c r="D1426" s="228" t="str">
        <f t="shared" si="128"/>
        <v>3010902</v>
      </c>
      <c r="E1426" s="226" t="str">
        <f t="shared" si="127"/>
        <v>2310003500</v>
      </c>
      <c r="F1426" s="226" t="str">
        <f>VLOOKUP(E1426,SCC_xref!$A$6:$B$39,2,FALSE)</f>
        <v>Other Flaring</v>
      </c>
      <c r="G1426" s="229">
        <v>1.5080688067352896E-2</v>
      </c>
      <c r="H1426" s="229">
        <v>0</v>
      </c>
      <c r="I1426" s="229">
        <v>8.2056685072361343E-2</v>
      </c>
      <c r="J1426" s="229">
        <v>0</v>
      </c>
      <c r="K1426" s="229">
        <v>0</v>
      </c>
      <c r="M1426" s="175"/>
    </row>
    <row r="1427" spans="1:13" x14ac:dyDescent="0.2">
      <c r="A1427" s="226" t="str">
        <f t="shared" si="126"/>
        <v>Other Flaring</v>
      </c>
      <c r="B1427" s="226" t="str">
        <f>VLOOKUP(D1427,fips_xref!$A$5:$C$286,2,FALSE)</f>
        <v>BILLINGS, ND_Non-Tribal</v>
      </c>
      <c r="C1427" s="227" t="str">
        <f t="shared" si="122"/>
        <v>38</v>
      </c>
      <c r="D1427" s="228" t="str">
        <f t="shared" si="128"/>
        <v>3800702</v>
      </c>
      <c r="E1427" s="226" t="str">
        <f t="shared" si="127"/>
        <v>2310003500</v>
      </c>
      <c r="F1427" s="226" t="str">
        <f>VLOOKUP(E1427,SCC_xref!$A$6:$B$39,2,FALSE)</f>
        <v>Other Flaring</v>
      </c>
      <c r="G1427" s="229">
        <v>0.13108378211842536</v>
      </c>
      <c r="H1427" s="229">
        <v>0</v>
      </c>
      <c r="I1427" s="229">
        <v>0.71324999093849095</v>
      </c>
      <c r="J1427" s="229">
        <v>0</v>
      </c>
      <c r="K1427" s="229">
        <v>0</v>
      </c>
      <c r="M1427" s="175"/>
    </row>
    <row r="1428" spans="1:13" x14ac:dyDescent="0.2">
      <c r="A1428" s="226" t="str">
        <f t="shared" si="126"/>
        <v>Other Flaring</v>
      </c>
      <c r="B1428" s="226" t="str">
        <f>VLOOKUP(D1428,fips_xref!$A$5:$C$286,2,FALSE)</f>
        <v>BOTTINEAU, ND_Non-Tribal</v>
      </c>
      <c r="C1428" s="227" t="str">
        <f t="shared" si="122"/>
        <v>38</v>
      </c>
      <c r="D1428" s="228" t="str">
        <f t="shared" si="128"/>
        <v>3800902</v>
      </c>
      <c r="E1428" s="226" t="str">
        <f t="shared" si="127"/>
        <v>2310003500</v>
      </c>
      <c r="F1428" s="226" t="str">
        <f>VLOOKUP(E1428,SCC_xref!$A$6:$B$39,2,FALSE)</f>
        <v>Other Flaring</v>
      </c>
      <c r="G1428" s="229">
        <v>3.0579001327124731E-3</v>
      </c>
      <c r="H1428" s="229">
        <v>0</v>
      </c>
      <c r="I1428" s="229">
        <v>1.6638574251523753E-2</v>
      </c>
      <c r="J1428" s="229">
        <v>0</v>
      </c>
      <c r="K1428" s="229">
        <v>0</v>
      </c>
      <c r="M1428" s="175"/>
    </row>
    <row r="1429" spans="1:13" x14ac:dyDescent="0.2">
      <c r="A1429" s="226" t="str">
        <f t="shared" si="126"/>
        <v>Other Flaring</v>
      </c>
      <c r="B1429" s="226" t="str">
        <f>VLOOKUP(D1429,fips_xref!$A$5:$C$286,2,FALSE)</f>
        <v>BOWMAN, ND_Non-Tribal</v>
      </c>
      <c r="C1429" s="227" t="str">
        <f t="shared" si="122"/>
        <v>38</v>
      </c>
      <c r="D1429" s="228" t="str">
        <f t="shared" si="128"/>
        <v>3801102</v>
      </c>
      <c r="E1429" s="226" t="str">
        <f t="shared" si="127"/>
        <v>2310003500</v>
      </c>
      <c r="F1429" s="226" t="str">
        <f>VLOOKUP(E1429,SCC_xref!$A$6:$B$39,2,FALSE)</f>
        <v>Other Flaring</v>
      </c>
      <c r="G1429" s="229">
        <v>0.58157669650228194</v>
      </c>
      <c r="H1429" s="229">
        <v>0</v>
      </c>
      <c r="I1429" s="229">
        <v>3.1644614368506518</v>
      </c>
      <c r="J1429" s="229">
        <v>0</v>
      </c>
      <c r="K1429" s="229">
        <v>0</v>
      </c>
      <c r="M1429" s="175"/>
    </row>
    <row r="1430" spans="1:13" x14ac:dyDescent="0.2">
      <c r="A1430" s="226" t="str">
        <f t="shared" si="126"/>
        <v>Other Flaring</v>
      </c>
      <c r="B1430" s="226" t="str">
        <f>VLOOKUP(D1430,fips_xref!$A$5:$C$286,2,FALSE)</f>
        <v>BURKE, ND_Non-Tribal</v>
      </c>
      <c r="C1430" s="227" t="str">
        <f t="shared" si="122"/>
        <v>38</v>
      </c>
      <c r="D1430" s="228" t="str">
        <f t="shared" si="128"/>
        <v>3801302</v>
      </c>
      <c r="E1430" s="226" t="str">
        <f t="shared" si="127"/>
        <v>2310003500</v>
      </c>
      <c r="F1430" s="226" t="str">
        <f>VLOOKUP(E1430,SCC_xref!$A$6:$B$39,2,FALSE)</f>
        <v>Other Flaring</v>
      </c>
      <c r="G1430" s="229">
        <v>8.2928494869777367E-2</v>
      </c>
      <c r="H1430" s="229">
        <v>0</v>
      </c>
      <c r="I1430" s="229">
        <v>0.45122857502672981</v>
      </c>
      <c r="J1430" s="229">
        <v>0</v>
      </c>
      <c r="K1430" s="229">
        <v>0</v>
      </c>
      <c r="M1430" s="175"/>
    </row>
    <row r="1431" spans="1:13" x14ac:dyDescent="0.2">
      <c r="A1431" s="226" t="str">
        <f t="shared" si="126"/>
        <v>Other Flaring</v>
      </c>
      <c r="B1431" s="226" t="str">
        <f>VLOOKUP(D1431,fips_xref!$A$5:$C$286,2,FALSE)</f>
        <v>DIVIDE, ND_Non-Tribal</v>
      </c>
      <c r="C1431" s="227" t="str">
        <f t="shared" si="122"/>
        <v>38</v>
      </c>
      <c r="D1431" s="228" t="str">
        <f t="shared" si="128"/>
        <v>3802302</v>
      </c>
      <c r="E1431" s="226" t="str">
        <f t="shared" si="127"/>
        <v>2310003500</v>
      </c>
      <c r="F1431" s="226" t="str">
        <f>VLOOKUP(E1431,SCC_xref!$A$6:$B$39,2,FALSE)</f>
        <v>Other Flaring</v>
      </c>
      <c r="G1431" s="229">
        <v>6.3780144574281827E-2</v>
      </c>
      <c r="H1431" s="229">
        <v>0</v>
      </c>
      <c r="I1431" s="229">
        <v>0.34703902194829822</v>
      </c>
      <c r="J1431" s="229">
        <v>0</v>
      </c>
      <c r="K1431" s="229">
        <v>0</v>
      </c>
      <c r="M1431" s="175"/>
    </row>
    <row r="1432" spans="1:13" x14ac:dyDescent="0.2">
      <c r="A1432" s="226" t="str">
        <f t="shared" si="126"/>
        <v>Other Flaring</v>
      </c>
      <c r="B1432" s="226" t="str">
        <f>VLOOKUP(D1432,fips_xref!$A$5:$C$286,2,FALSE)</f>
        <v>DUNN, ND_Non-Tribal</v>
      </c>
      <c r="C1432" s="227" t="str">
        <f t="shared" si="122"/>
        <v>38</v>
      </c>
      <c r="D1432" s="228" t="str">
        <f t="shared" si="128"/>
        <v>3802502</v>
      </c>
      <c r="E1432" s="226" t="str">
        <f t="shared" si="127"/>
        <v>2310003500</v>
      </c>
      <c r="F1432" s="226" t="str">
        <f>VLOOKUP(E1432,SCC_xref!$A$6:$B$39,2,FALSE)</f>
        <v>Other Flaring</v>
      </c>
      <c r="G1432" s="229">
        <v>0.16512624986558169</v>
      </c>
      <c r="H1432" s="229">
        <v>0</v>
      </c>
      <c r="I1432" s="229">
        <v>0.89848106544507689</v>
      </c>
      <c r="J1432" s="229">
        <v>0</v>
      </c>
      <c r="K1432" s="229">
        <v>0</v>
      </c>
      <c r="M1432" s="175"/>
    </row>
    <row r="1433" spans="1:13" x14ac:dyDescent="0.2">
      <c r="A1433" s="226" t="str">
        <f t="shared" si="126"/>
        <v>Other Flaring</v>
      </c>
      <c r="B1433" s="226" t="str">
        <f>VLOOKUP(D1433,fips_xref!$A$5:$C$286,2,FALSE)</f>
        <v>GOLDEN VALLEY, ND_Non-Tribal</v>
      </c>
      <c r="C1433" s="227" t="str">
        <f t="shared" si="122"/>
        <v>38</v>
      </c>
      <c r="D1433" s="228" t="str">
        <f t="shared" si="128"/>
        <v>3803302</v>
      </c>
      <c r="E1433" s="226" t="str">
        <f t="shared" si="127"/>
        <v>2310003500</v>
      </c>
      <c r="F1433" s="226" t="str">
        <f>VLOOKUP(E1433,SCC_xref!$A$6:$B$39,2,FALSE)</f>
        <v>Other Flaring</v>
      </c>
      <c r="G1433" s="229">
        <v>1.8853487734499901E-2</v>
      </c>
      <c r="H1433" s="229">
        <v>0</v>
      </c>
      <c r="I1433" s="229">
        <v>0.10258515384948476</v>
      </c>
      <c r="J1433" s="229">
        <v>0</v>
      </c>
      <c r="K1433" s="229">
        <v>0</v>
      </c>
      <c r="M1433" s="175"/>
    </row>
    <row r="1434" spans="1:13" x14ac:dyDescent="0.2">
      <c r="A1434" s="226" t="str">
        <f t="shared" si="126"/>
        <v>Other Flaring</v>
      </c>
      <c r="B1434" s="226" t="str">
        <f>VLOOKUP(D1434,fips_xref!$A$5:$C$286,2,FALSE)</f>
        <v>MC HENRY, ND_Non-Tribal</v>
      </c>
      <c r="C1434" s="227" t="str">
        <f t="shared" si="122"/>
        <v>38</v>
      </c>
      <c r="D1434" s="228" t="str">
        <f t="shared" si="128"/>
        <v>3804902</v>
      </c>
      <c r="E1434" s="226" t="str">
        <f t="shared" si="127"/>
        <v>2310003500</v>
      </c>
      <c r="F1434" s="226" t="str">
        <f>VLOOKUP(E1434,SCC_xref!$A$6:$B$39,2,FALSE)</f>
        <v>Other Flaring</v>
      </c>
      <c r="G1434" s="229">
        <v>0</v>
      </c>
      <c r="H1434" s="229">
        <v>0</v>
      </c>
      <c r="I1434" s="229">
        <v>0</v>
      </c>
      <c r="J1434" s="229">
        <v>0</v>
      </c>
      <c r="K1434" s="229">
        <v>0</v>
      </c>
      <c r="M1434" s="175"/>
    </row>
    <row r="1435" spans="1:13" x14ac:dyDescent="0.2">
      <c r="A1435" s="226" t="str">
        <f t="shared" si="126"/>
        <v>Other Flaring</v>
      </c>
      <c r="B1435" s="226" t="str">
        <f>VLOOKUP(D1435,fips_xref!$A$5:$C$286,2,FALSE)</f>
        <v>MCKENZIE, ND_Non-Tribal</v>
      </c>
      <c r="C1435" s="227" t="str">
        <f t="shared" si="122"/>
        <v>38</v>
      </c>
      <c r="D1435" s="228" t="str">
        <f t="shared" si="128"/>
        <v>3805302</v>
      </c>
      <c r="E1435" s="226" t="str">
        <f t="shared" si="127"/>
        <v>2310003500</v>
      </c>
      <c r="F1435" s="226" t="str">
        <f>VLOOKUP(E1435,SCC_xref!$A$6:$B$39,2,FALSE)</f>
        <v>Other Flaring</v>
      </c>
      <c r="G1435" s="229">
        <v>0.51850519869682732</v>
      </c>
      <c r="H1435" s="229">
        <v>0</v>
      </c>
      <c r="I1435" s="229">
        <v>2.8212782870268547</v>
      </c>
      <c r="J1435" s="229">
        <v>0</v>
      </c>
      <c r="K1435" s="229">
        <v>0</v>
      </c>
      <c r="M1435" s="175"/>
    </row>
    <row r="1436" spans="1:13" x14ac:dyDescent="0.2">
      <c r="A1436" s="226" t="str">
        <f t="shared" si="126"/>
        <v>Other Flaring</v>
      </c>
      <c r="B1436" s="226" t="str">
        <f>VLOOKUP(D1436,fips_xref!$A$5:$C$286,2,FALSE)</f>
        <v>MCLEAN, ND_Non-Tribal</v>
      </c>
      <c r="C1436" s="227" t="str">
        <f t="shared" si="122"/>
        <v>38</v>
      </c>
      <c r="D1436" s="228" t="str">
        <f t="shared" si="128"/>
        <v>3805502</v>
      </c>
      <c r="E1436" s="226" t="str">
        <f t="shared" si="127"/>
        <v>2310003500</v>
      </c>
      <c r="F1436" s="226" t="str">
        <f>VLOOKUP(E1436,SCC_xref!$A$6:$B$39,2,FALSE)</f>
        <v>Other Flaring</v>
      </c>
      <c r="G1436" s="229">
        <v>0</v>
      </c>
      <c r="H1436" s="229">
        <v>0</v>
      </c>
      <c r="I1436" s="229">
        <v>0</v>
      </c>
      <c r="J1436" s="229">
        <v>0</v>
      </c>
      <c r="K1436" s="229">
        <v>0</v>
      </c>
      <c r="M1436" s="175"/>
    </row>
    <row r="1437" spans="1:13" x14ac:dyDescent="0.2">
      <c r="A1437" s="226" t="str">
        <f t="shared" si="126"/>
        <v>Other Flaring</v>
      </c>
      <c r="B1437" s="226" t="str">
        <f>VLOOKUP(D1437,fips_xref!$A$5:$C$286,2,FALSE)</f>
        <v>MERCER, ND_Non-Tribal</v>
      </c>
      <c r="C1437" s="227" t="str">
        <f t="shared" si="122"/>
        <v>38</v>
      </c>
      <c r="D1437" s="228" t="str">
        <f t="shared" si="128"/>
        <v>3805702</v>
      </c>
      <c r="E1437" s="226" t="str">
        <f t="shared" si="127"/>
        <v>2310003500</v>
      </c>
      <c r="F1437" s="226" t="str">
        <f>VLOOKUP(E1437,SCC_xref!$A$6:$B$39,2,FALSE)</f>
        <v>Other Flaring</v>
      </c>
      <c r="G1437" s="229">
        <v>3.846939602204981E-5</v>
      </c>
      <c r="H1437" s="229">
        <v>0</v>
      </c>
      <c r="I1437" s="229">
        <v>2.093187724729181E-4</v>
      </c>
      <c r="J1437" s="229">
        <v>0</v>
      </c>
      <c r="K1437" s="229">
        <v>0</v>
      </c>
      <c r="M1437" s="175"/>
    </row>
    <row r="1438" spans="1:13" x14ac:dyDescent="0.2">
      <c r="A1438" s="226" t="str">
        <f t="shared" si="126"/>
        <v>Other Flaring</v>
      </c>
      <c r="B1438" s="226" t="str">
        <f>VLOOKUP(D1438,fips_xref!$A$5:$C$286,2,FALSE)</f>
        <v>MOUNTRAIL, ND_Non-Tribal</v>
      </c>
      <c r="C1438" s="227" t="str">
        <f t="shared" si="122"/>
        <v>38</v>
      </c>
      <c r="D1438" s="228" t="str">
        <f t="shared" si="128"/>
        <v>3806102</v>
      </c>
      <c r="E1438" s="226" t="str">
        <f t="shared" si="127"/>
        <v>2310003500</v>
      </c>
      <c r="F1438" s="226" t="str">
        <f>VLOOKUP(E1438,SCC_xref!$A$6:$B$39,2,FALSE)</f>
        <v>Other Flaring</v>
      </c>
      <c r="G1438" s="229">
        <v>0.39927606466835464</v>
      </c>
      <c r="H1438" s="229">
        <v>0</v>
      </c>
      <c r="I1438" s="229">
        <v>2.1725315283425179</v>
      </c>
      <c r="J1438" s="229">
        <v>0</v>
      </c>
      <c r="K1438" s="229">
        <v>0</v>
      </c>
      <c r="M1438" s="175"/>
    </row>
    <row r="1439" spans="1:13" x14ac:dyDescent="0.2">
      <c r="A1439" s="226" t="str">
        <f t="shared" si="126"/>
        <v>Other Flaring</v>
      </c>
      <c r="B1439" s="226" t="str">
        <f>VLOOKUP(D1439,fips_xref!$A$5:$C$286,2,FALSE)</f>
        <v>RENVILLE, ND_Non-Tribal</v>
      </c>
      <c r="C1439" s="227" t="str">
        <f t="shared" si="122"/>
        <v>38</v>
      </c>
      <c r="D1439" s="228" t="str">
        <f t="shared" si="128"/>
        <v>3807502</v>
      </c>
      <c r="E1439" s="226" t="str">
        <f t="shared" si="127"/>
        <v>2310003500</v>
      </c>
      <c r="F1439" s="226" t="str">
        <f>VLOOKUP(E1439,SCC_xref!$A$6:$B$39,2,FALSE)</f>
        <v>Other Flaring</v>
      </c>
      <c r="G1439" s="229">
        <v>2.1133156749698198E-3</v>
      </c>
      <c r="H1439" s="229">
        <v>0</v>
      </c>
      <c r="I1439" s="229">
        <v>1.1498923525571079E-2</v>
      </c>
      <c r="J1439" s="229">
        <v>0</v>
      </c>
      <c r="K1439" s="229">
        <v>0</v>
      </c>
      <c r="M1439" s="175"/>
    </row>
    <row r="1440" spans="1:13" x14ac:dyDescent="0.2">
      <c r="A1440" s="226" t="str">
        <f t="shared" si="126"/>
        <v>Other Flaring</v>
      </c>
      <c r="B1440" s="226" t="str">
        <f>VLOOKUP(D1440,fips_xref!$A$5:$C$286,2,FALSE)</f>
        <v>SLOPE, ND_Non-Tribal</v>
      </c>
      <c r="C1440" s="227" t="str">
        <f t="shared" si="122"/>
        <v>38</v>
      </c>
      <c r="D1440" s="228" t="str">
        <f t="shared" si="128"/>
        <v>3808702</v>
      </c>
      <c r="E1440" s="226" t="str">
        <f t="shared" si="127"/>
        <v>2310003500</v>
      </c>
      <c r="F1440" s="226" t="str">
        <f>VLOOKUP(E1440,SCC_xref!$A$6:$B$39,2,FALSE)</f>
        <v>Other Flaring</v>
      </c>
      <c r="G1440" s="229">
        <v>6.121439664501243E-2</v>
      </c>
      <c r="H1440" s="229">
        <v>0</v>
      </c>
      <c r="I1440" s="229">
        <v>0.3330783346860971</v>
      </c>
      <c r="J1440" s="229">
        <v>0</v>
      </c>
      <c r="K1440" s="229">
        <v>0</v>
      </c>
      <c r="M1440" s="175"/>
    </row>
    <row r="1441" spans="1:14" x14ac:dyDescent="0.2">
      <c r="A1441" s="226" t="str">
        <f t="shared" si="126"/>
        <v>Other Flaring</v>
      </c>
      <c r="B1441" s="226" t="str">
        <f>VLOOKUP(D1441,fips_xref!$A$5:$C$286,2,FALSE)</f>
        <v>STARK, ND_Non-Tribal</v>
      </c>
      <c r="C1441" s="227" t="str">
        <f t="shared" si="122"/>
        <v>38</v>
      </c>
      <c r="D1441" s="228" t="str">
        <f t="shared" si="128"/>
        <v>3808902</v>
      </c>
      <c r="E1441" s="226" t="str">
        <f t="shared" si="127"/>
        <v>2310003500</v>
      </c>
      <c r="F1441" s="226" t="str">
        <f>VLOOKUP(E1441,SCC_xref!$A$6:$B$39,2,FALSE)</f>
        <v>Other Flaring</v>
      </c>
      <c r="G1441" s="229">
        <v>1.698748382683592E-2</v>
      </c>
      <c r="H1441" s="229">
        <v>0</v>
      </c>
      <c r="I1441" s="229">
        <v>9.2431897293077811E-2</v>
      </c>
      <c r="J1441" s="229">
        <v>0</v>
      </c>
      <c r="K1441" s="229">
        <v>0</v>
      </c>
      <c r="M1441" s="175"/>
    </row>
    <row r="1442" spans="1:14" x14ac:dyDescent="0.2">
      <c r="A1442" s="226" t="str">
        <f t="shared" si="126"/>
        <v>Other Flaring</v>
      </c>
      <c r="B1442" s="226" t="str">
        <f>VLOOKUP(D1442,fips_xref!$A$5:$C$286,2,FALSE)</f>
        <v>WARD, ND_Non-Tribal</v>
      </c>
      <c r="C1442" s="227" t="str">
        <f t="shared" si="122"/>
        <v>38</v>
      </c>
      <c r="D1442" s="228" t="str">
        <f t="shared" si="128"/>
        <v>3810102</v>
      </c>
      <c r="E1442" s="226" t="str">
        <f t="shared" si="127"/>
        <v>2310003500</v>
      </c>
      <c r="F1442" s="226" t="str">
        <f>VLOOKUP(E1442,SCC_xref!$A$6:$B$39,2,FALSE)</f>
        <v>Other Flaring</v>
      </c>
      <c r="G1442" s="229">
        <v>5.3681481492378951E-4</v>
      </c>
      <c r="H1442" s="229">
        <v>0</v>
      </c>
      <c r="I1442" s="229">
        <v>2.9209041400265019E-3</v>
      </c>
      <c r="J1442" s="229">
        <v>0</v>
      </c>
      <c r="K1442" s="229">
        <v>0</v>
      </c>
      <c r="M1442" s="175"/>
    </row>
    <row r="1443" spans="1:14" x14ac:dyDescent="0.2">
      <c r="A1443" s="226" t="str">
        <f t="shared" si="126"/>
        <v>Other Flaring</v>
      </c>
      <c r="B1443" s="226" t="str">
        <f>VLOOKUP(D1443,fips_xref!$A$5:$C$286,2,FALSE)</f>
        <v>WILLIAMS, ND_Non-Tribal</v>
      </c>
      <c r="C1443" s="227" t="str">
        <f t="shared" si="122"/>
        <v>38</v>
      </c>
      <c r="D1443" s="228" t="str">
        <f t="shared" si="128"/>
        <v>3810502</v>
      </c>
      <c r="E1443" s="226" t="str">
        <f t="shared" si="127"/>
        <v>2310003500</v>
      </c>
      <c r="F1443" s="226" t="str">
        <f>VLOOKUP(E1443,SCC_xref!$A$6:$B$39,2,FALSE)</f>
        <v>Other Flaring</v>
      </c>
      <c r="G1443" s="229">
        <v>0.58347807319823863</v>
      </c>
      <c r="H1443" s="229">
        <v>0</v>
      </c>
      <c r="I1443" s="229">
        <v>3.1748071629904167</v>
      </c>
      <c r="J1443" s="229">
        <v>0</v>
      </c>
      <c r="K1443" s="229">
        <v>0</v>
      </c>
      <c r="M1443" s="175"/>
    </row>
    <row r="1444" spans="1:14" x14ac:dyDescent="0.2">
      <c r="A1444" s="226" t="str">
        <f t="shared" si="126"/>
        <v>Other Flaring</v>
      </c>
      <c r="B1444" s="226" t="str">
        <f>VLOOKUP(D1444,fips_xref!$A$5:$C$286,2,FALSE)</f>
        <v>HARDING, SD_Non-Tribal</v>
      </c>
      <c r="C1444" s="227" t="str">
        <f t="shared" ref="C1444:C1507" si="129">LEFT(D1444,2)</f>
        <v>46</v>
      </c>
      <c r="D1444" s="228" t="str">
        <f t="shared" si="128"/>
        <v>4606302</v>
      </c>
      <c r="E1444" s="226" t="str">
        <f t="shared" si="127"/>
        <v>2310003500</v>
      </c>
      <c r="F1444" s="226" t="str">
        <f>VLOOKUP(E1444,SCC_xref!$A$6:$B$39,2,FALSE)</f>
        <v>Other Flaring</v>
      </c>
      <c r="G1444" s="229">
        <v>0.37548589938659482</v>
      </c>
      <c r="H1444" s="229">
        <v>0</v>
      </c>
      <c r="I1444" s="229">
        <v>2.0430850407800012</v>
      </c>
      <c r="J1444" s="229">
        <v>0</v>
      </c>
      <c r="K1444" s="229">
        <v>0</v>
      </c>
      <c r="M1444" s="175"/>
    </row>
    <row r="1445" spans="1:14" x14ac:dyDescent="0.2">
      <c r="A1445" s="226" t="str">
        <f t="shared" si="126"/>
        <v>Other Flaring</v>
      </c>
      <c r="B1445" s="226" t="str">
        <f>VLOOKUP(D1445,fips_xref!$A$5:$C$286,2,FALSE)</f>
        <v>BUTTE, SD_Non-Tribal</v>
      </c>
      <c r="C1445" s="227" t="str">
        <f t="shared" si="129"/>
        <v>46</v>
      </c>
      <c r="D1445" s="228" t="str">
        <f t="shared" si="128"/>
        <v>4601902</v>
      </c>
      <c r="E1445" s="226" t="str">
        <f t="shared" si="127"/>
        <v>2310003500</v>
      </c>
      <c r="F1445" s="226" t="str">
        <f>VLOOKUP(E1445,SCC_xref!$A$6:$B$39,2,FALSE)</f>
        <v>Other Flaring</v>
      </c>
      <c r="G1445" s="229">
        <v>0</v>
      </c>
      <c r="H1445" s="229">
        <v>0</v>
      </c>
      <c r="I1445" s="229">
        <v>0</v>
      </c>
      <c r="J1445" s="229">
        <v>0</v>
      </c>
      <c r="K1445" s="229">
        <v>0</v>
      </c>
      <c r="M1445" s="175"/>
    </row>
    <row r="1446" spans="1:14" s="32" customFormat="1" x14ac:dyDescent="0.2">
      <c r="A1446" s="204" t="s">
        <v>17254</v>
      </c>
      <c r="B1446" s="32" t="str">
        <f>VLOOKUP(D1446,fips_xref!$A$5:$C$286,2,FALSE)</f>
        <v>CARTER, MT</v>
      </c>
      <c r="C1446" s="62" t="str">
        <f t="shared" si="129"/>
        <v>30</v>
      </c>
      <c r="D1446" s="202">
        <f>fips_xref!A5</f>
        <v>30011</v>
      </c>
      <c r="E1446" s="32" t="str">
        <f>SCC_xref!A$27</f>
        <v>2310002231</v>
      </c>
      <c r="F1446" s="32" t="str">
        <f>VLOOKUP(E1446,SCC_xref!$A$6:$B$40,2,FALSE)</f>
        <v>Condensate tank flaring</v>
      </c>
      <c r="G1446" s="64">
        <v>0</v>
      </c>
      <c r="H1446" s="64">
        <v>0</v>
      </c>
      <c r="I1446" s="64">
        <v>0</v>
      </c>
      <c r="J1446" s="64">
        <v>0</v>
      </c>
      <c r="K1446" s="64">
        <v>0</v>
      </c>
      <c r="M1446" s="175"/>
      <c r="N1446" s="176"/>
    </row>
    <row r="1447" spans="1:14" s="32" customFormat="1" x14ac:dyDescent="0.2">
      <c r="A1447" s="204" t="s">
        <v>17254</v>
      </c>
      <c r="B1447" s="32" t="str">
        <f>VLOOKUP(D1447,fips_xref!$A$5:$C$286,2,FALSE)</f>
        <v>CUSTER, MT</v>
      </c>
      <c r="C1447" s="62" t="str">
        <f t="shared" si="129"/>
        <v>30</v>
      </c>
      <c r="D1447" s="202">
        <f>fips_xref!A6</f>
        <v>30017</v>
      </c>
      <c r="E1447" s="32" t="str">
        <f>SCC_xref!A$27</f>
        <v>2310002231</v>
      </c>
      <c r="F1447" s="32" t="str">
        <f>VLOOKUP(E1447,SCC_xref!$A$6:$B$40,2,FALSE)</f>
        <v>Condensate tank flaring</v>
      </c>
      <c r="G1447" s="64">
        <v>0</v>
      </c>
      <c r="H1447" s="64">
        <v>0</v>
      </c>
      <c r="I1447" s="64">
        <v>0</v>
      </c>
      <c r="J1447" s="64">
        <v>0</v>
      </c>
      <c r="K1447" s="64">
        <v>0</v>
      </c>
      <c r="M1447" s="175"/>
      <c r="N1447" s="176"/>
    </row>
    <row r="1448" spans="1:14" s="32" customFormat="1" x14ac:dyDescent="0.2">
      <c r="A1448" s="204" t="s">
        <v>17254</v>
      </c>
      <c r="B1448" s="32" t="str">
        <f>VLOOKUP(D1448,fips_xref!$A$5:$C$286,2,FALSE)</f>
        <v>DANIELS, MT</v>
      </c>
      <c r="C1448" s="62" t="str">
        <f t="shared" si="129"/>
        <v>30</v>
      </c>
      <c r="D1448" s="202">
        <f>fips_xref!A7</f>
        <v>30019</v>
      </c>
      <c r="E1448" s="32" t="str">
        <f>SCC_xref!A$27</f>
        <v>2310002231</v>
      </c>
      <c r="F1448" s="32" t="str">
        <f>VLOOKUP(E1448,SCC_xref!$A$6:$B$40,2,FALSE)</f>
        <v>Condensate tank flaring</v>
      </c>
      <c r="G1448" s="64">
        <v>0</v>
      </c>
      <c r="H1448" s="64">
        <v>0</v>
      </c>
      <c r="I1448" s="64">
        <v>0</v>
      </c>
      <c r="J1448" s="64">
        <v>0</v>
      </c>
      <c r="K1448" s="64">
        <v>0</v>
      </c>
      <c r="M1448" s="175"/>
      <c r="N1448" s="176"/>
    </row>
    <row r="1449" spans="1:14" s="32" customFormat="1" x14ac:dyDescent="0.2">
      <c r="A1449" s="204" t="s">
        <v>17254</v>
      </c>
      <c r="B1449" s="32" t="str">
        <f>VLOOKUP(D1449,fips_xref!$A$5:$C$286,2,FALSE)</f>
        <v>DAWSON, MT</v>
      </c>
      <c r="C1449" s="62" t="str">
        <f t="shared" si="129"/>
        <v>30</v>
      </c>
      <c r="D1449" s="202">
        <f>fips_xref!A8</f>
        <v>30021</v>
      </c>
      <c r="E1449" s="32" t="str">
        <f>SCC_xref!A$27</f>
        <v>2310002231</v>
      </c>
      <c r="F1449" s="32" t="str">
        <f>VLOOKUP(E1449,SCC_xref!$A$6:$B$40,2,FALSE)</f>
        <v>Condensate tank flaring</v>
      </c>
      <c r="G1449" s="64">
        <v>7.5215643380601308E-3</v>
      </c>
      <c r="H1449" s="64">
        <v>0</v>
      </c>
      <c r="I1449" s="64">
        <v>4.0926158898268367E-2</v>
      </c>
      <c r="J1449" s="64">
        <v>0</v>
      </c>
      <c r="K1449" s="64">
        <v>0</v>
      </c>
      <c r="M1449" s="175"/>
      <c r="N1449" s="176"/>
    </row>
    <row r="1450" spans="1:14" s="32" customFormat="1" x14ac:dyDescent="0.2">
      <c r="A1450" s="204" t="s">
        <v>17254</v>
      </c>
      <c r="B1450" s="32" t="str">
        <f>VLOOKUP(D1450,fips_xref!$A$5:$C$286,2,FALSE)</f>
        <v>FALLON, MT</v>
      </c>
      <c r="C1450" s="62" t="str">
        <f t="shared" si="129"/>
        <v>30</v>
      </c>
      <c r="D1450" s="202">
        <f>fips_xref!A9</f>
        <v>30025</v>
      </c>
      <c r="E1450" s="32" t="str">
        <f>SCC_xref!A$27</f>
        <v>2310002231</v>
      </c>
      <c r="F1450" s="32" t="str">
        <f>VLOOKUP(E1450,SCC_xref!$A$6:$B$40,2,FALSE)</f>
        <v>Condensate tank flaring</v>
      </c>
      <c r="G1450" s="64">
        <v>3.5999134133996115E-2</v>
      </c>
      <c r="H1450" s="64">
        <v>0</v>
      </c>
      <c r="I1450" s="64">
        <v>0.19587764161144947</v>
      </c>
      <c r="J1450" s="64">
        <v>0</v>
      </c>
      <c r="K1450" s="64">
        <v>0</v>
      </c>
      <c r="M1450" s="175"/>
      <c r="N1450" s="176"/>
    </row>
    <row r="1451" spans="1:14" s="32" customFormat="1" x14ac:dyDescent="0.2">
      <c r="A1451" s="204" t="s">
        <v>17254</v>
      </c>
      <c r="B1451" s="32" t="str">
        <f>VLOOKUP(D1451,fips_xref!$A$5:$C$286,2,FALSE)</f>
        <v>GARFIELD, MT</v>
      </c>
      <c r="C1451" s="62" t="str">
        <f t="shared" si="129"/>
        <v>30</v>
      </c>
      <c r="D1451" s="202">
        <f>fips_xref!A10</f>
        <v>30033</v>
      </c>
      <c r="E1451" s="32" t="str">
        <f>SCC_xref!A$27</f>
        <v>2310002231</v>
      </c>
      <c r="F1451" s="32" t="str">
        <f>VLOOKUP(E1451,SCC_xref!$A$6:$B$40,2,FALSE)</f>
        <v>Condensate tank flaring</v>
      </c>
      <c r="G1451" s="64">
        <v>0</v>
      </c>
      <c r="H1451" s="64">
        <v>0</v>
      </c>
      <c r="I1451" s="64">
        <v>0</v>
      </c>
      <c r="J1451" s="64">
        <v>0</v>
      </c>
      <c r="K1451" s="64">
        <v>0</v>
      </c>
      <c r="M1451" s="175"/>
      <c r="N1451" s="176"/>
    </row>
    <row r="1452" spans="1:14" s="32" customFormat="1" x14ac:dyDescent="0.2">
      <c r="A1452" s="204" t="s">
        <v>17254</v>
      </c>
      <c r="B1452" s="32" t="str">
        <f>VLOOKUP(D1452,fips_xref!$A$5:$C$286,2,FALSE)</f>
        <v>MCCONE, MT</v>
      </c>
      <c r="C1452" s="62" t="str">
        <f t="shared" si="129"/>
        <v>30</v>
      </c>
      <c r="D1452" s="202">
        <f>fips_xref!A11</f>
        <v>30055</v>
      </c>
      <c r="E1452" s="32" t="str">
        <f>SCC_xref!A$27</f>
        <v>2310002231</v>
      </c>
      <c r="F1452" s="32" t="str">
        <f>VLOOKUP(E1452,SCC_xref!$A$6:$B$40,2,FALSE)</f>
        <v>Condensate tank flaring</v>
      </c>
      <c r="G1452" s="64">
        <v>0</v>
      </c>
      <c r="H1452" s="64">
        <v>0</v>
      </c>
      <c r="I1452" s="64">
        <v>0</v>
      </c>
      <c r="J1452" s="64">
        <v>0</v>
      </c>
      <c r="K1452" s="64">
        <v>0</v>
      </c>
      <c r="M1452" s="175"/>
      <c r="N1452" s="176"/>
    </row>
    <row r="1453" spans="1:14" s="32" customFormat="1" x14ac:dyDescent="0.2">
      <c r="A1453" s="204" t="s">
        <v>17254</v>
      </c>
      <c r="B1453" s="32" t="str">
        <f>VLOOKUP(D1453,fips_xref!$A$5:$C$286,2,FALSE)</f>
        <v>PRAIRIE, MT</v>
      </c>
      <c r="C1453" s="62" t="str">
        <f t="shared" si="129"/>
        <v>30</v>
      </c>
      <c r="D1453" s="202">
        <f>fips_xref!A12</f>
        <v>30079</v>
      </c>
      <c r="E1453" s="32" t="str">
        <f>SCC_xref!A$27</f>
        <v>2310002231</v>
      </c>
      <c r="F1453" s="32" t="str">
        <f>VLOOKUP(E1453,SCC_xref!$A$6:$B$40,2,FALSE)</f>
        <v>Condensate tank flaring</v>
      </c>
      <c r="G1453" s="64">
        <v>0</v>
      </c>
      <c r="H1453" s="64">
        <v>0</v>
      </c>
      <c r="I1453" s="64">
        <v>0</v>
      </c>
      <c r="J1453" s="64">
        <v>0</v>
      </c>
      <c r="K1453" s="64">
        <v>0</v>
      </c>
      <c r="M1453" s="175"/>
      <c r="N1453" s="176"/>
    </row>
    <row r="1454" spans="1:14" s="32" customFormat="1" x14ac:dyDescent="0.2">
      <c r="A1454" s="204" t="s">
        <v>17254</v>
      </c>
      <c r="B1454" s="32" t="str">
        <f>VLOOKUP(D1454,fips_xref!$A$5:$C$286,2,FALSE)</f>
        <v>RICHLAND, MT</v>
      </c>
      <c r="C1454" s="62" t="str">
        <f t="shared" si="129"/>
        <v>30</v>
      </c>
      <c r="D1454" s="202">
        <f>fips_xref!A13</f>
        <v>30083</v>
      </c>
      <c r="E1454" s="32" t="str">
        <f>SCC_xref!A$27</f>
        <v>2310002231</v>
      </c>
      <c r="F1454" s="32" t="str">
        <f>VLOOKUP(E1454,SCC_xref!$A$6:$B$40,2,FALSE)</f>
        <v>Condensate tank flaring</v>
      </c>
      <c r="G1454" s="64">
        <v>6.169506780895196E-2</v>
      </c>
      <c r="H1454" s="64">
        <v>0</v>
      </c>
      <c r="I1454" s="64">
        <v>0.33569375131341511</v>
      </c>
      <c r="J1454" s="64">
        <v>0</v>
      </c>
      <c r="K1454" s="64">
        <v>0</v>
      </c>
      <c r="M1454" s="175"/>
      <c r="N1454" s="176"/>
    </row>
    <row r="1455" spans="1:14" s="32" customFormat="1" x14ac:dyDescent="0.2">
      <c r="A1455" s="204" t="s">
        <v>17254</v>
      </c>
      <c r="B1455" s="32" t="str">
        <f>VLOOKUP(D1455,fips_xref!$A$5:$C$286,2,FALSE)</f>
        <v>ROOSEVELT, MT</v>
      </c>
      <c r="C1455" s="62" t="str">
        <f t="shared" si="129"/>
        <v>30</v>
      </c>
      <c r="D1455" s="202">
        <f>fips_xref!A14</f>
        <v>30085</v>
      </c>
      <c r="E1455" s="32" t="str">
        <f>SCC_xref!A$27</f>
        <v>2310002231</v>
      </c>
      <c r="F1455" s="32" t="str">
        <f>VLOOKUP(E1455,SCC_xref!$A$6:$B$40,2,FALSE)</f>
        <v>Condensate tank flaring</v>
      </c>
      <c r="G1455" s="64">
        <v>0</v>
      </c>
      <c r="H1455" s="64">
        <v>0</v>
      </c>
      <c r="I1455" s="64">
        <v>0</v>
      </c>
      <c r="J1455" s="64">
        <v>0</v>
      </c>
      <c r="K1455" s="64">
        <v>0</v>
      </c>
      <c r="M1455" s="175"/>
      <c r="N1455" s="176"/>
    </row>
    <row r="1456" spans="1:14" s="32" customFormat="1" x14ac:dyDescent="0.2">
      <c r="A1456" s="204" t="s">
        <v>17254</v>
      </c>
      <c r="B1456" s="32" t="str">
        <f>VLOOKUP(D1456,fips_xref!$A$5:$C$286,2,FALSE)</f>
        <v>SHERIDAN, MT</v>
      </c>
      <c r="C1456" s="62" t="str">
        <f t="shared" si="129"/>
        <v>30</v>
      </c>
      <c r="D1456" s="202">
        <f>fips_xref!A15</f>
        <v>30091</v>
      </c>
      <c r="E1456" s="32" t="str">
        <f>SCC_xref!A$27</f>
        <v>2310002231</v>
      </c>
      <c r="F1456" s="32" t="str">
        <f>VLOOKUP(E1456,SCC_xref!$A$6:$B$40,2,FALSE)</f>
        <v>Condensate tank flaring</v>
      </c>
      <c r="G1456" s="64">
        <v>1.9248516618585679E-2</v>
      </c>
      <c r="H1456" s="64">
        <v>0</v>
      </c>
      <c r="I1456" s="64">
        <v>0.10473457571877502</v>
      </c>
      <c r="J1456" s="64">
        <v>0</v>
      </c>
      <c r="K1456" s="64">
        <v>0</v>
      </c>
      <c r="M1456" s="175"/>
      <c r="N1456" s="176"/>
    </row>
    <row r="1457" spans="1:14" s="32" customFormat="1" x14ac:dyDescent="0.2">
      <c r="A1457" s="204" t="s">
        <v>17254</v>
      </c>
      <c r="B1457" s="32" t="str">
        <f>VLOOKUP(D1457,fips_xref!$A$5:$C$286,2,FALSE)</f>
        <v>VALLEY, MT</v>
      </c>
      <c r="C1457" s="62" t="str">
        <f t="shared" si="129"/>
        <v>30</v>
      </c>
      <c r="D1457" s="202">
        <f>fips_xref!A16</f>
        <v>30105</v>
      </c>
      <c r="E1457" s="32" t="str">
        <f>SCC_xref!A$27</f>
        <v>2310002231</v>
      </c>
      <c r="F1457" s="32" t="str">
        <f>VLOOKUP(E1457,SCC_xref!$A$6:$B$40,2,FALSE)</f>
        <v>Condensate tank flaring</v>
      </c>
      <c r="G1457" s="64">
        <v>0</v>
      </c>
      <c r="H1457" s="64">
        <v>0</v>
      </c>
      <c r="I1457" s="64">
        <v>0</v>
      </c>
      <c r="J1457" s="64">
        <v>0</v>
      </c>
      <c r="K1457" s="64">
        <v>0</v>
      </c>
      <c r="M1457" s="175"/>
      <c r="N1457" s="176"/>
    </row>
    <row r="1458" spans="1:14" s="32" customFormat="1" x14ac:dyDescent="0.2">
      <c r="A1458" s="204" t="s">
        <v>17254</v>
      </c>
      <c r="B1458" s="32" t="str">
        <f>VLOOKUP(D1458,fips_xref!$A$5:$C$286,2,FALSE)</f>
        <v>WIBAUX, MT</v>
      </c>
      <c r="C1458" s="62" t="str">
        <f t="shared" si="129"/>
        <v>30</v>
      </c>
      <c r="D1458" s="202">
        <f>fips_xref!A17</f>
        <v>30109</v>
      </c>
      <c r="E1458" s="32" t="str">
        <f>SCC_xref!A$27</f>
        <v>2310002231</v>
      </c>
      <c r="F1458" s="32" t="str">
        <f>VLOOKUP(E1458,SCC_xref!$A$6:$B$40,2,FALSE)</f>
        <v>Condensate tank flaring</v>
      </c>
      <c r="G1458" s="64">
        <v>0</v>
      </c>
      <c r="H1458" s="64">
        <v>0</v>
      </c>
      <c r="I1458" s="64">
        <v>0</v>
      </c>
      <c r="J1458" s="64">
        <v>0</v>
      </c>
      <c r="K1458" s="64">
        <v>0</v>
      </c>
      <c r="M1458" s="175"/>
      <c r="N1458" s="176"/>
    </row>
    <row r="1459" spans="1:14" s="32" customFormat="1" x14ac:dyDescent="0.2">
      <c r="A1459" s="204" t="s">
        <v>17254</v>
      </c>
      <c r="B1459" s="32" t="str">
        <f>VLOOKUP(D1459,fips_xref!$A$5:$C$286,2,FALSE)</f>
        <v>BILLINGS, ND</v>
      </c>
      <c r="C1459" s="62" t="str">
        <f t="shared" si="129"/>
        <v>38</v>
      </c>
      <c r="D1459" s="202">
        <f>fips_xref!A18</f>
        <v>38007</v>
      </c>
      <c r="E1459" s="32" t="str">
        <f>SCC_xref!A$27</f>
        <v>2310002231</v>
      </c>
      <c r="F1459" s="32" t="str">
        <f>VLOOKUP(E1459,SCC_xref!$A$6:$B$40,2,FALSE)</f>
        <v>Condensate tank flaring</v>
      </c>
      <c r="G1459" s="64">
        <v>2.7302087865029984E-2</v>
      </c>
      <c r="H1459" s="64">
        <v>0</v>
      </c>
      <c r="I1459" s="64">
        <v>0.14855547808913375</v>
      </c>
      <c r="J1459" s="64">
        <v>0</v>
      </c>
      <c r="K1459" s="64">
        <v>0</v>
      </c>
      <c r="M1459" s="175"/>
      <c r="N1459" s="176"/>
    </row>
    <row r="1460" spans="1:14" s="32" customFormat="1" x14ac:dyDescent="0.2">
      <c r="A1460" s="204" t="s">
        <v>17254</v>
      </c>
      <c r="B1460" s="32" t="str">
        <f>VLOOKUP(D1460,fips_xref!$A$5:$C$286,2,FALSE)</f>
        <v>BOTTINEAU, ND</v>
      </c>
      <c r="C1460" s="62" t="str">
        <f t="shared" si="129"/>
        <v>38</v>
      </c>
      <c r="D1460" s="202">
        <f>fips_xref!A19</f>
        <v>38009</v>
      </c>
      <c r="E1460" s="32" t="str">
        <f>SCC_xref!A$27</f>
        <v>2310002231</v>
      </c>
      <c r="F1460" s="32" t="str">
        <f>VLOOKUP(E1460,SCC_xref!$A$6:$B$40,2,FALSE)</f>
        <v>Condensate tank flaring</v>
      </c>
      <c r="G1460" s="64">
        <v>0.1215255780723289</v>
      </c>
      <c r="H1460" s="64">
        <v>0</v>
      </c>
      <c r="I1460" s="64">
        <v>0.66124211598178961</v>
      </c>
      <c r="J1460" s="64">
        <v>0</v>
      </c>
      <c r="K1460" s="64">
        <v>0</v>
      </c>
      <c r="M1460" s="175"/>
      <c r="N1460" s="176"/>
    </row>
    <row r="1461" spans="1:14" s="32" customFormat="1" x14ac:dyDescent="0.2">
      <c r="A1461" s="204" t="s">
        <v>17254</v>
      </c>
      <c r="B1461" s="32" t="str">
        <f>VLOOKUP(D1461,fips_xref!$A$5:$C$286,2,FALSE)</f>
        <v>BOWMAN, ND</v>
      </c>
      <c r="C1461" s="62" t="str">
        <f t="shared" si="129"/>
        <v>38</v>
      </c>
      <c r="D1461" s="202">
        <f>fips_xref!A20</f>
        <v>38011</v>
      </c>
      <c r="E1461" s="32" t="str">
        <f>SCC_xref!A$27</f>
        <v>2310002231</v>
      </c>
      <c r="F1461" s="32" t="str">
        <f>VLOOKUP(E1461,SCC_xref!$A$6:$B$40,2,FALSE)</f>
        <v>Condensate tank flaring</v>
      </c>
      <c r="G1461" s="64">
        <v>3.821646292715446</v>
      </c>
      <c r="H1461" s="64">
        <v>0</v>
      </c>
      <c r="I1461" s="64">
        <v>20.794251886834047</v>
      </c>
      <c r="J1461" s="64">
        <v>0</v>
      </c>
      <c r="K1461" s="64">
        <v>0</v>
      </c>
      <c r="M1461" s="175"/>
      <c r="N1461" s="176"/>
    </row>
    <row r="1462" spans="1:14" s="32" customFormat="1" x14ac:dyDescent="0.2">
      <c r="A1462" s="204" t="s">
        <v>17254</v>
      </c>
      <c r="B1462" s="32" t="str">
        <f>VLOOKUP(D1462,fips_xref!$A$5:$C$286,2,FALSE)</f>
        <v>BURKE, ND</v>
      </c>
      <c r="C1462" s="62" t="str">
        <f t="shared" si="129"/>
        <v>38</v>
      </c>
      <c r="D1462" s="202">
        <f>fips_xref!A21</f>
        <v>38013</v>
      </c>
      <c r="E1462" s="32" t="str">
        <f>SCC_xref!A$27</f>
        <v>2310002231</v>
      </c>
      <c r="F1462" s="32" t="str">
        <f>VLOOKUP(E1462,SCC_xref!$A$6:$B$40,2,FALSE)</f>
        <v>Condensate tank flaring</v>
      </c>
      <c r="G1462" s="64">
        <v>6.2622279849278678E-2</v>
      </c>
      <c r="H1462" s="64">
        <v>0</v>
      </c>
      <c r="I1462" s="64">
        <v>0.34073887565048694</v>
      </c>
      <c r="J1462" s="64">
        <v>0</v>
      </c>
      <c r="K1462" s="64">
        <v>0</v>
      </c>
      <c r="M1462" s="175"/>
      <c r="N1462" s="176"/>
    </row>
    <row r="1463" spans="1:14" s="32" customFormat="1" x14ac:dyDescent="0.2">
      <c r="A1463" s="204" t="s">
        <v>17254</v>
      </c>
      <c r="B1463" s="32" t="str">
        <f>VLOOKUP(D1463,fips_xref!$A$5:$C$286,2,FALSE)</f>
        <v>DIVIDE, ND</v>
      </c>
      <c r="C1463" s="62" t="str">
        <f t="shared" si="129"/>
        <v>38</v>
      </c>
      <c r="D1463" s="202">
        <f>fips_xref!A22</f>
        <v>38023</v>
      </c>
      <c r="E1463" s="32" t="str">
        <f>SCC_xref!A$27</f>
        <v>2310002231</v>
      </c>
      <c r="F1463" s="32" t="str">
        <f>VLOOKUP(E1463,SCC_xref!$A$6:$B$40,2,FALSE)</f>
        <v>Condensate tank flaring</v>
      </c>
      <c r="G1463" s="64">
        <v>0.18084941508962565</v>
      </c>
      <c r="H1463" s="64">
        <v>0</v>
      </c>
      <c r="I1463" s="64">
        <v>0.98403358210531622</v>
      </c>
      <c r="J1463" s="64">
        <v>0</v>
      </c>
      <c r="K1463" s="64">
        <v>0</v>
      </c>
      <c r="M1463" s="175"/>
      <c r="N1463" s="176"/>
    </row>
    <row r="1464" spans="1:14" s="32" customFormat="1" x14ac:dyDescent="0.2">
      <c r="A1464" s="204" t="s">
        <v>17254</v>
      </c>
      <c r="B1464" s="32" t="str">
        <f>VLOOKUP(D1464,fips_xref!$A$5:$C$286,2,FALSE)</f>
        <v>DUNN, ND</v>
      </c>
      <c r="C1464" s="62" t="str">
        <f t="shared" si="129"/>
        <v>38</v>
      </c>
      <c r="D1464" s="202">
        <f>fips_xref!A23</f>
        <v>38025</v>
      </c>
      <c r="E1464" s="32" t="str">
        <f>SCC_xref!A$27</f>
        <v>2310002231</v>
      </c>
      <c r="F1464" s="32" t="str">
        <f>VLOOKUP(E1464,SCC_xref!$A$6:$B$40,2,FALSE)</f>
        <v>Condensate tank flaring</v>
      </c>
      <c r="G1464" s="64">
        <v>0.53740551182116325</v>
      </c>
      <c r="H1464" s="64">
        <v>0</v>
      </c>
      <c r="I1464" s="64">
        <v>2.9241182260857417</v>
      </c>
      <c r="J1464" s="64">
        <v>0</v>
      </c>
      <c r="K1464" s="64">
        <v>0</v>
      </c>
      <c r="M1464" s="175"/>
      <c r="N1464" s="176"/>
    </row>
    <row r="1465" spans="1:14" s="32" customFormat="1" x14ac:dyDescent="0.2">
      <c r="A1465" s="204" t="s">
        <v>17254</v>
      </c>
      <c r="B1465" s="32" t="str">
        <f>VLOOKUP(D1465,fips_xref!$A$5:$C$286,2,FALSE)</f>
        <v>GOLDEN VALLEY, ND</v>
      </c>
      <c r="C1465" s="62" t="str">
        <f t="shared" si="129"/>
        <v>38</v>
      </c>
      <c r="D1465" s="202">
        <f>fips_xref!A24</f>
        <v>38033</v>
      </c>
      <c r="E1465" s="32" t="str">
        <f>SCC_xref!A$27</f>
        <v>2310002231</v>
      </c>
      <c r="F1465" s="32" t="str">
        <f>VLOOKUP(E1465,SCC_xref!$A$6:$B$40,2,FALSE)</f>
        <v>Condensate tank flaring</v>
      </c>
      <c r="G1465" s="64">
        <v>0</v>
      </c>
      <c r="H1465" s="64">
        <v>0</v>
      </c>
      <c r="I1465" s="64">
        <v>0</v>
      </c>
      <c r="J1465" s="64">
        <v>0</v>
      </c>
      <c r="K1465" s="64">
        <v>0</v>
      </c>
      <c r="M1465" s="175"/>
      <c r="N1465" s="176"/>
    </row>
    <row r="1466" spans="1:14" s="32" customFormat="1" x14ac:dyDescent="0.2">
      <c r="A1466" s="204" t="s">
        <v>17254</v>
      </c>
      <c r="B1466" s="32" t="str">
        <f>VLOOKUP(D1466,fips_xref!$A$5:$C$286,2,FALSE)</f>
        <v>MC HENRY, ND</v>
      </c>
      <c r="C1466" s="62" t="str">
        <f t="shared" si="129"/>
        <v>38</v>
      </c>
      <c r="D1466" s="202">
        <f>fips_xref!A25</f>
        <v>38049</v>
      </c>
      <c r="E1466" s="32" t="str">
        <f>SCC_xref!A$27</f>
        <v>2310002231</v>
      </c>
      <c r="F1466" s="32" t="str">
        <f>VLOOKUP(E1466,SCC_xref!$A$6:$B$40,2,FALSE)</f>
        <v>Condensate tank flaring</v>
      </c>
      <c r="G1466" s="64">
        <v>0</v>
      </c>
      <c r="H1466" s="64">
        <v>0</v>
      </c>
      <c r="I1466" s="64">
        <v>0</v>
      </c>
      <c r="J1466" s="64">
        <v>0</v>
      </c>
      <c r="K1466" s="64">
        <v>0</v>
      </c>
      <c r="M1466" s="175"/>
      <c r="N1466" s="176"/>
    </row>
    <row r="1467" spans="1:14" s="32" customFormat="1" x14ac:dyDescent="0.2">
      <c r="A1467" s="204" t="s">
        <v>17254</v>
      </c>
      <c r="B1467" s="32" t="str">
        <f>VLOOKUP(D1467,fips_xref!$A$5:$C$286,2,FALSE)</f>
        <v>MCKENZIE, ND</v>
      </c>
      <c r="C1467" s="62" t="str">
        <f t="shared" si="129"/>
        <v>38</v>
      </c>
      <c r="D1467" s="202">
        <f>fips_xref!A26</f>
        <v>38053</v>
      </c>
      <c r="E1467" s="32" t="str">
        <f>SCC_xref!A$27</f>
        <v>2310002231</v>
      </c>
      <c r="F1467" s="32" t="str">
        <f>VLOOKUP(E1467,SCC_xref!$A$6:$B$40,2,FALSE)</f>
        <v>Condensate tank flaring</v>
      </c>
      <c r="G1467" s="64">
        <v>2.7581062154321732</v>
      </c>
      <c r="H1467" s="64">
        <v>0</v>
      </c>
      <c r="I1467" s="64">
        <v>15.007342642792709</v>
      </c>
      <c r="J1467" s="64">
        <v>0</v>
      </c>
      <c r="K1467" s="64">
        <v>0</v>
      </c>
      <c r="M1467" s="175"/>
      <c r="N1467" s="176"/>
    </row>
    <row r="1468" spans="1:14" s="32" customFormat="1" x14ac:dyDescent="0.2">
      <c r="A1468" s="204" t="s">
        <v>17254</v>
      </c>
      <c r="B1468" s="32" t="str">
        <f>VLOOKUP(D1468,fips_xref!$A$5:$C$286,2,FALSE)</f>
        <v>MCLEAN, ND</v>
      </c>
      <c r="C1468" s="62" t="str">
        <f t="shared" si="129"/>
        <v>38</v>
      </c>
      <c r="D1468" s="202">
        <f>fips_xref!A27</f>
        <v>38055</v>
      </c>
      <c r="E1468" s="32" t="str">
        <f>SCC_xref!A$27</f>
        <v>2310002231</v>
      </c>
      <c r="F1468" s="32" t="str">
        <f>VLOOKUP(E1468,SCC_xref!$A$6:$B$40,2,FALSE)</f>
        <v>Condensate tank flaring</v>
      </c>
      <c r="G1468" s="64">
        <v>0</v>
      </c>
      <c r="H1468" s="64">
        <v>0</v>
      </c>
      <c r="I1468" s="64">
        <v>0</v>
      </c>
      <c r="J1468" s="64">
        <v>0</v>
      </c>
      <c r="K1468" s="64">
        <v>0</v>
      </c>
      <c r="M1468" s="175"/>
      <c r="N1468" s="176"/>
    </row>
    <row r="1469" spans="1:14" s="32" customFormat="1" x14ac:dyDescent="0.2">
      <c r="A1469" s="204" t="s">
        <v>17254</v>
      </c>
      <c r="B1469" s="32" t="str">
        <f>VLOOKUP(D1469,fips_xref!$A$5:$C$286,2,FALSE)</f>
        <v>MERCER, ND</v>
      </c>
      <c r="C1469" s="62" t="str">
        <f t="shared" si="129"/>
        <v>38</v>
      </c>
      <c r="D1469" s="202">
        <f>fips_xref!A28</f>
        <v>38057</v>
      </c>
      <c r="E1469" s="32" t="str">
        <f>SCC_xref!A$27</f>
        <v>2310002231</v>
      </c>
      <c r="F1469" s="32" t="str">
        <f>VLOOKUP(E1469,SCC_xref!$A$6:$B$40,2,FALSE)</f>
        <v>Condensate tank flaring</v>
      </c>
      <c r="G1469" s="64">
        <v>0</v>
      </c>
      <c r="H1469" s="64">
        <v>0</v>
      </c>
      <c r="I1469" s="64">
        <v>0</v>
      </c>
      <c r="J1469" s="64">
        <v>0</v>
      </c>
      <c r="K1469" s="64">
        <v>0</v>
      </c>
      <c r="M1469" s="175"/>
      <c r="N1469" s="176"/>
    </row>
    <row r="1470" spans="1:14" s="32" customFormat="1" x14ac:dyDescent="0.2">
      <c r="A1470" s="204" t="s">
        <v>17254</v>
      </c>
      <c r="B1470" s="32" t="str">
        <f>VLOOKUP(D1470,fips_xref!$A$5:$C$286,2,FALSE)</f>
        <v>MOUNTRAIL, ND</v>
      </c>
      <c r="C1470" s="62" t="str">
        <f t="shared" si="129"/>
        <v>38</v>
      </c>
      <c r="D1470" s="202">
        <f>fips_xref!A29</f>
        <v>38061</v>
      </c>
      <c r="E1470" s="32" t="str">
        <f>SCC_xref!A$27</f>
        <v>2310002231</v>
      </c>
      <c r="F1470" s="32" t="str">
        <f>VLOOKUP(E1470,SCC_xref!$A$6:$B$40,2,FALSE)</f>
        <v>Condensate tank flaring</v>
      </c>
      <c r="G1470" s="64">
        <v>0.64552958253467163</v>
      </c>
      <c r="H1470" s="64">
        <v>0</v>
      </c>
      <c r="I1470" s="64">
        <v>3.5124403755563018</v>
      </c>
      <c r="J1470" s="64">
        <v>0</v>
      </c>
      <c r="K1470" s="64">
        <v>0</v>
      </c>
      <c r="M1470" s="175"/>
      <c r="N1470" s="176"/>
    </row>
    <row r="1471" spans="1:14" s="32" customFormat="1" x14ac:dyDescent="0.2">
      <c r="A1471" s="204" t="s">
        <v>17254</v>
      </c>
      <c r="B1471" s="32" t="str">
        <f>VLOOKUP(D1471,fips_xref!$A$5:$C$286,2,FALSE)</f>
        <v>RENVILLE, ND</v>
      </c>
      <c r="C1471" s="62" t="str">
        <f t="shared" si="129"/>
        <v>38</v>
      </c>
      <c r="D1471" s="202">
        <f>fips_xref!A30</f>
        <v>38075</v>
      </c>
      <c r="E1471" s="32" t="str">
        <f>SCC_xref!A$27</f>
        <v>2310002231</v>
      </c>
      <c r="F1471" s="32" t="str">
        <f>VLOOKUP(E1471,SCC_xref!$A$6:$B$40,2,FALSE)</f>
        <v>Condensate tank flaring</v>
      </c>
      <c r="G1471" s="64">
        <v>8.3433883432021683E-2</v>
      </c>
      <c r="H1471" s="64">
        <v>0</v>
      </c>
      <c r="I1471" s="64">
        <v>0.45397848338011804</v>
      </c>
      <c r="J1471" s="64">
        <v>0</v>
      </c>
      <c r="K1471" s="64">
        <v>0</v>
      </c>
      <c r="M1471" s="175"/>
      <c r="N1471" s="176"/>
    </row>
    <row r="1472" spans="1:14" s="32" customFormat="1" x14ac:dyDescent="0.2">
      <c r="A1472" s="204" t="s">
        <v>17254</v>
      </c>
      <c r="B1472" s="32" t="str">
        <f>VLOOKUP(D1472,fips_xref!$A$5:$C$286,2,FALSE)</f>
        <v>SLOPE, ND</v>
      </c>
      <c r="C1472" s="62" t="str">
        <f t="shared" si="129"/>
        <v>38</v>
      </c>
      <c r="D1472" s="202">
        <f>fips_xref!A31</f>
        <v>38087</v>
      </c>
      <c r="E1472" s="32" t="str">
        <f>SCC_xref!A$27</f>
        <v>2310002231</v>
      </c>
      <c r="F1472" s="32" t="str">
        <f>VLOOKUP(E1472,SCC_xref!$A$6:$B$40,2,FALSE)</f>
        <v>Condensate tank flaring</v>
      </c>
      <c r="G1472" s="64">
        <v>0.37851531521665216</v>
      </c>
      <c r="H1472" s="64">
        <v>0</v>
      </c>
      <c r="I1472" s="64">
        <v>2.0595686269141367</v>
      </c>
      <c r="J1472" s="64">
        <v>0</v>
      </c>
      <c r="K1472" s="64">
        <v>0</v>
      </c>
      <c r="M1472" s="175"/>
      <c r="N1472" s="176"/>
    </row>
    <row r="1473" spans="1:14" s="32" customFormat="1" x14ac:dyDescent="0.2">
      <c r="A1473" s="204" t="s">
        <v>17254</v>
      </c>
      <c r="B1473" s="32" t="str">
        <f>VLOOKUP(D1473,fips_xref!$A$5:$C$286,2,FALSE)</f>
        <v>STARK, ND</v>
      </c>
      <c r="C1473" s="62" t="str">
        <f t="shared" si="129"/>
        <v>38</v>
      </c>
      <c r="D1473" s="202">
        <f>fips_xref!A32</f>
        <v>38089</v>
      </c>
      <c r="E1473" s="32" t="str">
        <f>SCC_xref!A$27</f>
        <v>2310002231</v>
      </c>
      <c r="F1473" s="32" t="str">
        <f>VLOOKUP(E1473,SCC_xref!$A$6:$B$40,2,FALSE)</f>
        <v>Condensate tank flaring</v>
      </c>
      <c r="G1473" s="64">
        <v>0</v>
      </c>
      <c r="H1473" s="64">
        <v>0</v>
      </c>
      <c r="I1473" s="64">
        <v>0</v>
      </c>
      <c r="J1473" s="64">
        <v>0</v>
      </c>
      <c r="K1473" s="64">
        <v>0</v>
      </c>
      <c r="M1473" s="175"/>
      <c r="N1473" s="176"/>
    </row>
    <row r="1474" spans="1:14" s="32" customFormat="1" x14ac:dyDescent="0.2">
      <c r="A1474" s="204" t="s">
        <v>17254</v>
      </c>
      <c r="B1474" s="32" t="str">
        <f>VLOOKUP(D1474,fips_xref!$A$5:$C$286,2,FALSE)</f>
        <v>WARD, ND</v>
      </c>
      <c r="C1474" s="62" t="str">
        <f t="shared" si="129"/>
        <v>38</v>
      </c>
      <c r="D1474" s="202">
        <f>fips_xref!A33</f>
        <v>38101</v>
      </c>
      <c r="E1474" s="32" t="str">
        <f>SCC_xref!A$27</f>
        <v>2310002231</v>
      </c>
      <c r="F1474" s="32" t="str">
        <f>VLOOKUP(E1474,SCC_xref!$A$6:$B$40,2,FALSE)</f>
        <v>Condensate tank flaring</v>
      </c>
      <c r="G1474" s="64">
        <v>0</v>
      </c>
      <c r="H1474" s="64">
        <v>0</v>
      </c>
      <c r="I1474" s="64">
        <v>0</v>
      </c>
      <c r="J1474" s="64">
        <v>0</v>
      </c>
      <c r="K1474" s="64">
        <v>0</v>
      </c>
      <c r="M1474" s="175"/>
      <c r="N1474" s="176"/>
    </row>
    <row r="1475" spans="1:14" s="32" customFormat="1" x14ac:dyDescent="0.2">
      <c r="A1475" s="204" t="s">
        <v>17254</v>
      </c>
      <c r="B1475" s="32" t="str">
        <f>VLOOKUP(D1475,fips_xref!$A$5:$C$286,2,FALSE)</f>
        <v>WILLIAMS, ND</v>
      </c>
      <c r="C1475" s="62" t="str">
        <f t="shared" si="129"/>
        <v>38</v>
      </c>
      <c r="D1475" s="202">
        <f>fips_xref!A34</f>
        <v>38105</v>
      </c>
      <c r="E1475" s="32" t="str">
        <f>SCC_xref!A$27</f>
        <v>2310002231</v>
      </c>
      <c r="F1475" s="32" t="str">
        <f>VLOOKUP(E1475,SCC_xref!$A$6:$B$40,2,FALSE)</f>
        <v>Condensate tank flaring</v>
      </c>
      <c r="G1475" s="64">
        <v>1.7140097239672263</v>
      </c>
      <c r="H1475" s="64">
        <v>0</v>
      </c>
      <c r="I1475" s="64">
        <v>9.3262293804099095</v>
      </c>
      <c r="J1475" s="64">
        <v>0</v>
      </c>
      <c r="K1475" s="64">
        <v>0</v>
      </c>
      <c r="M1475" s="175"/>
      <c r="N1475" s="176"/>
    </row>
    <row r="1476" spans="1:14" s="32" customFormat="1" x14ac:dyDescent="0.2">
      <c r="A1476" s="204" t="s">
        <v>17254</v>
      </c>
      <c r="B1476" s="32" t="str">
        <f>VLOOKUP(D1476,fips_xref!$A$5:$C$286,2,FALSE)</f>
        <v>HARDING, SD</v>
      </c>
      <c r="C1476" s="62" t="str">
        <f t="shared" si="129"/>
        <v>46</v>
      </c>
      <c r="D1476" s="202">
        <f>fips_xref!A35</f>
        <v>46063</v>
      </c>
      <c r="E1476" s="32" t="str">
        <f>SCC_xref!A$27</f>
        <v>2310002231</v>
      </c>
      <c r="F1476" s="32" t="str">
        <f>VLOOKUP(E1476,SCC_xref!$A$6:$B$40,2,FALSE)</f>
        <v>Condensate tank flaring</v>
      </c>
      <c r="G1476" s="64">
        <v>3.0945068504346415E-2</v>
      </c>
      <c r="H1476" s="64">
        <v>0</v>
      </c>
      <c r="I1476" s="64">
        <v>0.16837757862659081</v>
      </c>
      <c r="J1476" s="64">
        <v>0</v>
      </c>
      <c r="K1476" s="64">
        <v>0</v>
      </c>
      <c r="M1476" s="175"/>
      <c r="N1476" s="176"/>
    </row>
    <row r="1477" spans="1:14" s="32" customFormat="1" x14ac:dyDescent="0.2">
      <c r="A1477" s="204" t="s">
        <v>16288</v>
      </c>
      <c r="B1477" s="32" t="str">
        <f>VLOOKUP(D1477,fips_xref!$A$5:$C$286,2,FALSE)</f>
        <v>BUTTE, SD</v>
      </c>
      <c r="C1477" s="62" t="str">
        <f t="shared" si="129"/>
        <v>46</v>
      </c>
      <c r="D1477" s="202">
        <f>fips_xref!A36</f>
        <v>46019</v>
      </c>
      <c r="E1477" s="32" t="str">
        <f>SCC_xref!A$27</f>
        <v>2310002231</v>
      </c>
      <c r="F1477" s="32" t="str">
        <f>VLOOKUP(E1477,SCC_xref!$A$6:$B$40,2,FALSE)</f>
        <v>Condensate tank flaring</v>
      </c>
      <c r="G1477" s="64">
        <v>0</v>
      </c>
      <c r="H1477" s="64">
        <v>0</v>
      </c>
      <c r="I1477" s="64">
        <v>0</v>
      </c>
      <c r="J1477" s="64">
        <v>0</v>
      </c>
      <c r="K1477" s="64">
        <v>0</v>
      </c>
      <c r="M1477" s="175"/>
      <c r="N1477" s="176"/>
    </row>
    <row r="1478" spans="1:14" x14ac:dyDescent="0.2">
      <c r="A1478" s="221" t="str">
        <f>A1446</f>
        <v>Condensate Tank Flaring</v>
      </c>
      <c r="B1478" s="221" t="str">
        <f>VLOOKUP(D1478,fips_xref!$A$5:$C$286,2,FALSE)</f>
        <v>CARTER, MT_Tribal</v>
      </c>
      <c r="C1478" s="222" t="str">
        <f t="shared" si="129"/>
        <v>30</v>
      </c>
      <c r="D1478" s="223" t="str">
        <f>D1446&amp;"01"</f>
        <v>3001101</v>
      </c>
      <c r="E1478" s="221" t="str">
        <f>E1446</f>
        <v>2310002231</v>
      </c>
      <c r="F1478" s="221" t="str">
        <f>VLOOKUP(E1478,SCC_xref!$A$6:$B$39,2,FALSE)</f>
        <v>Condensate tank flaring</v>
      </c>
      <c r="G1478" s="224">
        <v>0</v>
      </c>
      <c r="H1478" s="224">
        <v>0</v>
      </c>
      <c r="I1478" s="224">
        <v>0</v>
      </c>
      <c r="J1478" s="224">
        <v>0</v>
      </c>
      <c r="K1478" s="224">
        <v>0</v>
      </c>
      <c r="M1478" s="175"/>
    </row>
    <row r="1479" spans="1:14" x14ac:dyDescent="0.2">
      <c r="A1479" s="221" t="str">
        <f t="shared" ref="A1479:A1509" si="130">A1447</f>
        <v>Condensate Tank Flaring</v>
      </c>
      <c r="B1479" s="221" t="str">
        <f>VLOOKUP(D1479,fips_xref!$A$5:$C$286,2,FALSE)</f>
        <v>CUSTER, MT_Tribal</v>
      </c>
      <c r="C1479" s="222" t="str">
        <f t="shared" si="129"/>
        <v>30</v>
      </c>
      <c r="D1479" s="223" t="str">
        <f t="shared" ref="D1479:D1509" si="131">D1447&amp;"01"</f>
        <v>3001701</v>
      </c>
      <c r="E1479" s="221" t="str">
        <f t="shared" ref="E1479:E1509" si="132">E1447</f>
        <v>2310002231</v>
      </c>
      <c r="F1479" s="221" t="str">
        <f>VLOOKUP(E1479,SCC_xref!$A$6:$B$39,2,FALSE)</f>
        <v>Condensate tank flaring</v>
      </c>
      <c r="G1479" s="224">
        <v>0</v>
      </c>
      <c r="H1479" s="224">
        <v>0</v>
      </c>
      <c r="I1479" s="224">
        <v>0</v>
      </c>
      <c r="J1479" s="224">
        <v>0</v>
      </c>
      <c r="K1479" s="224">
        <v>0</v>
      </c>
      <c r="M1479" s="175"/>
    </row>
    <row r="1480" spans="1:14" x14ac:dyDescent="0.2">
      <c r="A1480" s="221" t="str">
        <f t="shared" si="130"/>
        <v>Condensate Tank Flaring</v>
      </c>
      <c r="B1480" s="221" t="str">
        <f>VLOOKUP(D1480,fips_xref!$A$5:$C$286,2,FALSE)</f>
        <v>DANIELS, MT_Tribal</v>
      </c>
      <c r="C1480" s="222" t="str">
        <f t="shared" si="129"/>
        <v>30</v>
      </c>
      <c r="D1480" s="223" t="str">
        <f t="shared" si="131"/>
        <v>3001901</v>
      </c>
      <c r="E1480" s="221" t="str">
        <f t="shared" si="132"/>
        <v>2310002231</v>
      </c>
      <c r="F1480" s="221" t="str">
        <f>VLOOKUP(E1480,SCC_xref!$A$6:$B$39,2,FALSE)</f>
        <v>Condensate tank flaring</v>
      </c>
      <c r="G1480" s="224">
        <v>0</v>
      </c>
      <c r="H1480" s="224">
        <v>0</v>
      </c>
      <c r="I1480" s="224">
        <v>0</v>
      </c>
      <c r="J1480" s="224">
        <v>0</v>
      </c>
      <c r="K1480" s="224">
        <v>0</v>
      </c>
      <c r="M1480" s="175"/>
    </row>
    <row r="1481" spans="1:14" x14ac:dyDescent="0.2">
      <c r="A1481" s="221" t="str">
        <f t="shared" si="130"/>
        <v>Condensate Tank Flaring</v>
      </c>
      <c r="B1481" s="221" t="str">
        <f>VLOOKUP(D1481,fips_xref!$A$5:$C$286,2,FALSE)</f>
        <v>DAWSON, MT_Tribal</v>
      </c>
      <c r="C1481" s="222" t="str">
        <f t="shared" si="129"/>
        <v>30</v>
      </c>
      <c r="D1481" s="223" t="str">
        <f t="shared" si="131"/>
        <v>3002101</v>
      </c>
      <c r="E1481" s="221" t="str">
        <f t="shared" si="132"/>
        <v>2310002231</v>
      </c>
      <c r="F1481" s="221" t="str">
        <f>VLOOKUP(E1481,SCC_xref!$A$6:$B$39,2,FALSE)</f>
        <v>Condensate tank flaring</v>
      </c>
      <c r="G1481" s="224">
        <v>0</v>
      </c>
      <c r="H1481" s="224">
        <v>0</v>
      </c>
      <c r="I1481" s="224">
        <v>0</v>
      </c>
      <c r="J1481" s="224">
        <v>0</v>
      </c>
      <c r="K1481" s="224">
        <v>0</v>
      </c>
      <c r="M1481" s="175"/>
    </row>
    <row r="1482" spans="1:14" x14ac:dyDescent="0.2">
      <c r="A1482" s="221" t="str">
        <f t="shared" si="130"/>
        <v>Condensate Tank Flaring</v>
      </c>
      <c r="B1482" s="221" t="str">
        <f>VLOOKUP(D1482,fips_xref!$A$5:$C$286,2,FALSE)</f>
        <v>FALLON, MT_Tribal</v>
      </c>
      <c r="C1482" s="222" t="str">
        <f t="shared" si="129"/>
        <v>30</v>
      </c>
      <c r="D1482" s="223" t="str">
        <f t="shared" si="131"/>
        <v>3002501</v>
      </c>
      <c r="E1482" s="221" t="str">
        <f t="shared" si="132"/>
        <v>2310002231</v>
      </c>
      <c r="F1482" s="221" t="str">
        <f>VLOOKUP(E1482,SCC_xref!$A$6:$B$39,2,FALSE)</f>
        <v>Condensate tank flaring</v>
      </c>
      <c r="G1482" s="224">
        <v>0</v>
      </c>
      <c r="H1482" s="224">
        <v>0</v>
      </c>
      <c r="I1482" s="224">
        <v>0</v>
      </c>
      <c r="J1482" s="224">
        <v>0</v>
      </c>
      <c r="K1482" s="224">
        <v>0</v>
      </c>
      <c r="M1482" s="175"/>
    </row>
    <row r="1483" spans="1:14" x14ac:dyDescent="0.2">
      <c r="A1483" s="221" t="str">
        <f t="shared" si="130"/>
        <v>Condensate Tank Flaring</v>
      </c>
      <c r="B1483" s="221" t="str">
        <f>VLOOKUP(D1483,fips_xref!$A$5:$C$286,2,FALSE)</f>
        <v>GARFIELD, MT_Tribal</v>
      </c>
      <c r="C1483" s="222" t="str">
        <f t="shared" si="129"/>
        <v>30</v>
      </c>
      <c r="D1483" s="223" t="str">
        <f t="shared" si="131"/>
        <v>3003301</v>
      </c>
      <c r="E1483" s="221" t="str">
        <f t="shared" si="132"/>
        <v>2310002231</v>
      </c>
      <c r="F1483" s="221" t="str">
        <f>VLOOKUP(E1483,SCC_xref!$A$6:$B$39,2,FALSE)</f>
        <v>Condensate tank flaring</v>
      </c>
      <c r="G1483" s="224">
        <v>0</v>
      </c>
      <c r="H1483" s="224">
        <v>0</v>
      </c>
      <c r="I1483" s="224">
        <v>0</v>
      </c>
      <c r="J1483" s="224">
        <v>0</v>
      </c>
      <c r="K1483" s="224">
        <v>0</v>
      </c>
      <c r="M1483" s="175"/>
    </row>
    <row r="1484" spans="1:14" x14ac:dyDescent="0.2">
      <c r="A1484" s="221" t="str">
        <f t="shared" si="130"/>
        <v>Condensate Tank Flaring</v>
      </c>
      <c r="B1484" s="221" t="str">
        <f>VLOOKUP(D1484,fips_xref!$A$5:$C$286,2,FALSE)</f>
        <v>MCCONE, MT_Tribal</v>
      </c>
      <c r="C1484" s="222" t="str">
        <f t="shared" si="129"/>
        <v>30</v>
      </c>
      <c r="D1484" s="223" t="str">
        <f t="shared" si="131"/>
        <v>3005501</v>
      </c>
      <c r="E1484" s="221" t="str">
        <f t="shared" si="132"/>
        <v>2310002231</v>
      </c>
      <c r="F1484" s="221" t="str">
        <f>VLOOKUP(E1484,SCC_xref!$A$6:$B$39,2,FALSE)</f>
        <v>Condensate tank flaring</v>
      </c>
      <c r="G1484" s="224">
        <v>0</v>
      </c>
      <c r="H1484" s="224">
        <v>0</v>
      </c>
      <c r="I1484" s="224">
        <v>0</v>
      </c>
      <c r="J1484" s="224">
        <v>0</v>
      </c>
      <c r="K1484" s="224">
        <v>0</v>
      </c>
      <c r="M1484" s="175"/>
    </row>
    <row r="1485" spans="1:14" x14ac:dyDescent="0.2">
      <c r="A1485" s="221" t="str">
        <f t="shared" si="130"/>
        <v>Condensate Tank Flaring</v>
      </c>
      <c r="B1485" s="221" t="str">
        <f>VLOOKUP(D1485,fips_xref!$A$5:$C$286,2,FALSE)</f>
        <v>PRAIRIE, MT_Tribal</v>
      </c>
      <c r="C1485" s="222" t="str">
        <f t="shared" si="129"/>
        <v>30</v>
      </c>
      <c r="D1485" s="223" t="str">
        <f t="shared" si="131"/>
        <v>3007901</v>
      </c>
      <c r="E1485" s="221" t="str">
        <f t="shared" si="132"/>
        <v>2310002231</v>
      </c>
      <c r="F1485" s="221" t="str">
        <f>VLOOKUP(E1485,SCC_xref!$A$6:$B$39,2,FALSE)</f>
        <v>Condensate tank flaring</v>
      </c>
      <c r="G1485" s="224">
        <v>0</v>
      </c>
      <c r="H1485" s="224">
        <v>0</v>
      </c>
      <c r="I1485" s="224">
        <v>0</v>
      </c>
      <c r="J1485" s="224">
        <v>0</v>
      </c>
      <c r="K1485" s="224">
        <v>0</v>
      </c>
      <c r="M1485" s="175"/>
    </row>
    <row r="1486" spans="1:14" x14ac:dyDescent="0.2">
      <c r="A1486" s="221" t="str">
        <f t="shared" si="130"/>
        <v>Condensate Tank Flaring</v>
      </c>
      <c r="B1486" s="221" t="str">
        <f>VLOOKUP(D1486,fips_xref!$A$5:$C$286,2,FALSE)</f>
        <v>RICHLAND, MT_Tribal</v>
      </c>
      <c r="C1486" s="222" t="str">
        <f t="shared" si="129"/>
        <v>30</v>
      </c>
      <c r="D1486" s="223" t="str">
        <f t="shared" si="131"/>
        <v>3008301</v>
      </c>
      <c r="E1486" s="221" t="str">
        <f t="shared" si="132"/>
        <v>2310002231</v>
      </c>
      <c r="F1486" s="221" t="str">
        <f>VLOOKUP(E1486,SCC_xref!$A$6:$B$39,2,FALSE)</f>
        <v>Condensate tank flaring</v>
      </c>
      <c r="G1486" s="224">
        <v>0</v>
      </c>
      <c r="H1486" s="224">
        <v>0</v>
      </c>
      <c r="I1486" s="224">
        <v>0</v>
      </c>
      <c r="J1486" s="224">
        <v>0</v>
      </c>
      <c r="K1486" s="224">
        <v>0</v>
      </c>
      <c r="M1486" s="175"/>
    </row>
    <row r="1487" spans="1:14" x14ac:dyDescent="0.2">
      <c r="A1487" s="221" t="str">
        <f t="shared" si="130"/>
        <v>Condensate Tank Flaring</v>
      </c>
      <c r="B1487" s="221" t="str">
        <f>VLOOKUP(D1487,fips_xref!$A$5:$C$286,2,FALSE)</f>
        <v>ROOSEVELT, MT_Tribal</v>
      </c>
      <c r="C1487" s="222" t="str">
        <f t="shared" si="129"/>
        <v>30</v>
      </c>
      <c r="D1487" s="223" t="str">
        <f t="shared" si="131"/>
        <v>3008501</v>
      </c>
      <c r="E1487" s="221" t="str">
        <f t="shared" si="132"/>
        <v>2310002231</v>
      </c>
      <c r="F1487" s="221" t="str">
        <f>VLOOKUP(E1487,SCC_xref!$A$6:$B$39,2,FALSE)</f>
        <v>Condensate tank flaring</v>
      </c>
      <c r="G1487" s="224">
        <v>0</v>
      </c>
      <c r="H1487" s="224">
        <v>0</v>
      </c>
      <c r="I1487" s="224">
        <v>0</v>
      </c>
      <c r="J1487" s="224">
        <v>0</v>
      </c>
      <c r="K1487" s="224">
        <v>0</v>
      </c>
      <c r="M1487" s="175"/>
    </row>
    <row r="1488" spans="1:14" x14ac:dyDescent="0.2">
      <c r="A1488" s="221" t="str">
        <f t="shared" si="130"/>
        <v>Condensate Tank Flaring</v>
      </c>
      <c r="B1488" s="221" t="str">
        <f>VLOOKUP(D1488,fips_xref!$A$5:$C$286,2,FALSE)</f>
        <v>SHERIDAN, MT_Tribal</v>
      </c>
      <c r="C1488" s="222" t="str">
        <f t="shared" si="129"/>
        <v>30</v>
      </c>
      <c r="D1488" s="223" t="str">
        <f t="shared" si="131"/>
        <v>3009101</v>
      </c>
      <c r="E1488" s="221" t="str">
        <f t="shared" si="132"/>
        <v>2310002231</v>
      </c>
      <c r="F1488" s="221" t="str">
        <f>VLOOKUP(E1488,SCC_xref!$A$6:$B$39,2,FALSE)</f>
        <v>Condensate tank flaring</v>
      </c>
      <c r="G1488" s="224">
        <v>0</v>
      </c>
      <c r="H1488" s="224">
        <v>0</v>
      </c>
      <c r="I1488" s="224">
        <v>0</v>
      </c>
      <c r="J1488" s="224">
        <v>0</v>
      </c>
      <c r="K1488" s="224">
        <v>0</v>
      </c>
      <c r="M1488" s="175"/>
    </row>
    <row r="1489" spans="1:13" x14ac:dyDescent="0.2">
      <c r="A1489" s="221" t="str">
        <f t="shared" si="130"/>
        <v>Condensate Tank Flaring</v>
      </c>
      <c r="B1489" s="221" t="str">
        <f>VLOOKUP(D1489,fips_xref!$A$5:$C$286,2,FALSE)</f>
        <v>VALLEY, MT_Tribal</v>
      </c>
      <c r="C1489" s="222" t="str">
        <f t="shared" si="129"/>
        <v>30</v>
      </c>
      <c r="D1489" s="223" t="str">
        <f t="shared" si="131"/>
        <v>3010501</v>
      </c>
      <c r="E1489" s="221" t="str">
        <f t="shared" si="132"/>
        <v>2310002231</v>
      </c>
      <c r="F1489" s="221" t="str">
        <f>VLOOKUP(E1489,SCC_xref!$A$6:$B$39,2,FALSE)</f>
        <v>Condensate tank flaring</v>
      </c>
      <c r="G1489" s="224">
        <v>0</v>
      </c>
      <c r="H1489" s="224">
        <v>0</v>
      </c>
      <c r="I1489" s="224">
        <v>0</v>
      </c>
      <c r="J1489" s="224">
        <v>0</v>
      </c>
      <c r="K1489" s="224">
        <v>0</v>
      </c>
      <c r="M1489" s="175"/>
    </row>
    <row r="1490" spans="1:13" x14ac:dyDescent="0.2">
      <c r="A1490" s="221" t="str">
        <f t="shared" si="130"/>
        <v>Condensate Tank Flaring</v>
      </c>
      <c r="B1490" s="221" t="str">
        <f>VLOOKUP(D1490,fips_xref!$A$5:$C$286,2,FALSE)</f>
        <v>WIBAUX, MT_Tribal</v>
      </c>
      <c r="C1490" s="222" t="str">
        <f t="shared" si="129"/>
        <v>30</v>
      </c>
      <c r="D1490" s="223" t="str">
        <f t="shared" si="131"/>
        <v>3010901</v>
      </c>
      <c r="E1490" s="221" t="str">
        <f t="shared" si="132"/>
        <v>2310002231</v>
      </c>
      <c r="F1490" s="221" t="str">
        <f>VLOOKUP(E1490,SCC_xref!$A$6:$B$39,2,FALSE)</f>
        <v>Condensate tank flaring</v>
      </c>
      <c r="G1490" s="224">
        <v>0</v>
      </c>
      <c r="H1490" s="224">
        <v>0</v>
      </c>
      <c r="I1490" s="224">
        <v>0</v>
      </c>
      <c r="J1490" s="224">
        <v>0</v>
      </c>
      <c r="K1490" s="224">
        <v>0</v>
      </c>
      <c r="M1490" s="175"/>
    </row>
    <row r="1491" spans="1:13" x14ac:dyDescent="0.2">
      <c r="A1491" s="221" t="str">
        <f t="shared" si="130"/>
        <v>Condensate Tank Flaring</v>
      </c>
      <c r="B1491" s="221" t="str">
        <f>VLOOKUP(D1491,fips_xref!$A$5:$C$286,2,FALSE)</f>
        <v>BILLINGS, ND_Tribal</v>
      </c>
      <c r="C1491" s="222" t="str">
        <f t="shared" si="129"/>
        <v>38</v>
      </c>
      <c r="D1491" s="223" t="str">
        <f t="shared" si="131"/>
        <v>3800701</v>
      </c>
      <c r="E1491" s="221" t="str">
        <f t="shared" si="132"/>
        <v>2310002231</v>
      </c>
      <c r="F1491" s="221" t="str">
        <f>VLOOKUP(E1491,SCC_xref!$A$6:$B$39,2,FALSE)</f>
        <v>Condensate tank flaring</v>
      </c>
      <c r="G1491" s="224">
        <v>0</v>
      </c>
      <c r="H1491" s="224">
        <v>0</v>
      </c>
      <c r="I1491" s="224">
        <v>0</v>
      </c>
      <c r="J1491" s="224">
        <v>0</v>
      </c>
      <c r="K1491" s="224">
        <v>0</v>
      </c>
      <c r="M1491" s="175"/>
    </row>
    <row r="1492" spans="1:13" x14ac:dyDescent="0.2">
      <c r="A1492" s="221" t="str">
        <f t="shared" si="130"/>
        <v>Condensate Tank Flaring</v>
      </c>
      <c r="B1492" s="221" t="str">
        <f>VLOOKUP(D1492,fips_xref!$A$5:$C$286,2,FALSE)</f>
        <v>BOTTINEAU, ND_Tribal</v>
      </c>
      <c r="C1492" s="222" t="str">
        <f t="shared" si="129"/>
        <v>38</v>
      </c>
      <c r="D1492" s="223" t="str">
        <f t="shared" si="131"/>
        <v>3800901</v>
      </c>
      <c r="E1492" s="221" t="str">
        <f t="shared" si="132"/>
        <v>2310002231</v>
      </c>
      <c r="F1492" s="221" t="str">
        <f>VLOOKUP(E1492,SCC_xref!$A$6:$B$39,2,FALSE)</f>
        <v>Condensate tank flaring</v>
      </c>
      <c r="G1492" s="224">
        <v>0</v>
      </c>
      <c r="H1492" s="224">
        <v>0</v>
      </c>
      <c r="I1492" s="224">
        <v>0</v>
      </c>
      <c r="J1492" s="224">
        <v>0</v>
      </c>
      <c r="K1492" s="224">
        <v>0</v>
      </c>
      <c r="M1492" s="175"/>
    </row>
    <row r="1493" spans="1:13" x14ac:dyDescent="0.2">
      <c r="A1493" s="221" t="str">
        <f t="shared" si="130"/>
        <v>Condensate Tank Flaring</v>
      </c>
      <c r="B1493" s="221" t="str">
        <f>VLOOKUP(D1493,fips_xref!$A$5:$C$286,2,FALSE)</f>
        <v>BOWMAN, ND_Tribal</v>
      </c>
      <c r="C1493" s="222" t="str">
        <f t="shared" si="129"/>
        <v>38</v>
      </c>
      <c r="D1493" s="223" t="str">
        <f t="shared" si="131"/>
        <v>3801101</v>
      </c>
      <c r="E1493" s="221" t="str">
        <f t="shared" si="132"/>
        <v>2310002231</v>
      </c>
      <c r="F1493" s="221" t="str">
        <f>VLOOKUP(E1493,SCC_xref!$A$6:$B$39,2,FALSE)</f>
        <v>Condensate tank flaring</v>
      </c>
      <c r="G1493" s="224">
        <v>0</v>
      </c>
      <c r="H1493" s="224">
        <v>0</v>
      </c>
      <c r="I1493" s="224">
        <v>0</v>
      </c>
      <c r="J1493" s="224">
        <v>0</v>
      </c>
      <c r="K1493" s="224">
        <v>0</v>
      </c>
      <c r="M1493" s="175"/>
    </row>
    <row r="1494" spans="1:13" x14ac:dyDescent="0.2">
      <c r="A1494" s="221" t="str">
        <f t="shared" si="130"/>
        <v>Condensate Tank Flaring</v>
      </c>
      <c r="B1494" s="221" t="str">
        <f>VLOOKUP(D1494,fips_xref!$A$5:$C$286,2,FALSE)</f>
        <v>BURKE, ND_Tribal</v>
      </c>
      <c r="C1494" s="222" t="str">
        <f t="shared" si="129"/>
        <v>38</v>
      </c>
      <c r="D1494" s="223" t="str">
        <f t="shared" si="131"/>
        <v>3801301</v>
      </c>
      <c r="E1494" s="221" t="str">
        <f t="shared" si="132"/>
        <v>2310002231</v>
      </c>
      <c r="F1494" s="221" t="str">
        <f>VLOOKUP(E1494,SCC_xref!$A$6:$B$39,2,FALSE)</f>
        <v>Condensate tank flaring</v>
      </c>
      <c r="G1494" s="224">
        <v>0</v>
      </c>
      <c r="H1494" s="224">
        <v>0</v>
      </c>
      <c r="I1494" s="224">
        <v>0</v>
      </c>
      <c r="J1494" s="224">
        <v>0</v>
      </c>
      <c r="K1494" s="224">
        <v>0</v>
      </c>
      <c r="M1494" s="175"/>
    </row>
    <row r="1495" spans="1:13" x14ac:dyDescent="0.2">
      <c r="A1495" s="221" t="str">
        <f t="shared" si="130"/>
        <v>Condensate Tank Flaring</v>
      </c>
      <c r="B1495" s="221" t="str">
        <f>VLOOKUP(D1495,fips_xref!$A$5:$C$286,2,FALSE)</f>
        <v>DIVIDE, ND_Tribal</v>
      </c>
      <c r="C1495" s="222" t="str">
        <f t="shared" si="129"/>
        <v>38</v>
      </c>
      <c r="D1495" s="223" t="str">
        <f t="shared" si="131"/>
        <v>3802301</v>
      </c>
      <c r="E1495" s="221" t="str">
        <f t="shared" si="132"/>
        <v>2310002231</v>
      </c>
      <c r="F1495" s="221" t="str">
        <f>VLOOKUP(E1495,SCC_xref!$A$6:$B$39,2,FALSE)</f>
        <v>Condensate tank flaring</v>
      </c>
      <c r="G1495" s="224">
        <v>0</v>
      </c>
      <c r="H1495" s="224">
        <v>0</v>
      </c>
      <c r="I1495" s="224">
        <v>0</v>
      </c>
      <c r="J1495" s="224">
        <v>0</v>
      </c>
      <c r="K1495" s="224">
        <v>0</v>
      </c>
      <c r="M1495" s="175"/>
    </row>
    <row r="1496" spans="1:13" x14ac:dyDescent="0.2">
      <c r="A1496" s="221" t="str">
        <f t="shared" si="130"/>
        <v>Condensate Tank Flaring</v>
      </c>
      <c r="B1496" s="221" t="str">
        <f>VLOOKUP(D1496,fips_xref!$A$5:$C$286,2,FALSE)</f>
        <v>DUNN, ND_Tribal</v>
      </c>
      <c r="C1496" s="222" t="str">
        <f t="shared" si="129"/>
        <v>38</v>
      </c>
      <c r="D1496" s="223" t="str">
        <f t="shared" si="131"/>
        <v>3802501</v>
      </c>
      <c r="E1496" s="221" t="str">
        <f t="shared" si="132"/>
        <v>2310002231</v>
      </c>
      <c r="F1496" s="221" t="str">
        <f>VLOOKUP(E1496,SCC_xref!$A$6:$B$39,2,FALSE)</f>
        <v>Condensate tank flaring</v>
      </c>
      <c r="G1496" s="224">
        <v>0</v>
      </c>
      <c r="H1496" s="224">
        <v>0</v>
      </c>
      <c r="I1496" s="224">
        <v>0</v>
      </c>
      <c r="J1496" s="224">
        <v>0</v>
      </c>
      <c r="K1496" s="224">
        <v>0</v>
      </c>
      <c r="M1496" s="175"/>
    </row>
    <row r="1497" spans="1:13" x14ac:dyDescent="0.2">
      <c r="A1497" s="221" t="str">
        <f t="shared" si="130"/>
        <v>Condensate Tank Flaring</v>
      </c>
      <c r="B1497" s="221" t="str">
        <f>VLOOKUP(D1497,fips_xref!$A$5:$C$286,2,FALSE)</f>
        <v>GOLDEN VALLEY, ND_Tribal</v>
      </c>
      <c r="C1497" s="222" t="str">
        <f t="shared" si="129"/>
        <v>38</v>
      </c>
      <c r="D1497" s="223" t="str">
        <f t="shared" si="131"/>
        <v>3803301</v>
      </c>
      <c r="E1497" s="221" t="str">
        <f t="shared" si="132"/>
        <v>2310002231</v>
      </c>
      <c r="F1497" s="221" t="str">
        <f>VLOOKUP(E1497,SCC_xref!$A$6:$B$39,2,FALSE)</f>
        <v>Condensate tank flaring</v>
      </c>
      <c r="G1497" s="224">
        <v>0</v>
      </c>
      <c r="H1497" s="224">
        <v>0</v>
      </c>
      <c r="I1497" s="224">
        <v>0</v>
      </c>
      <c r="J1497" s="224">
        <v>0</v>
      </c>
      <c r="K1497" s="224">
        <v>0</v>
      </c>
      <c r="M1497" s="175"/>
    </row>
    <row r="1498" spans="1:13" x14ac:dyDescent="0.2">
      <c r="A1498" s="221" t="str">
        <f t="shared" si="130"/>
        <v>Condensate Tank Flaring</v>
      </c>
      <c r="B1498" s="221" t="str">
        <f>VLOOKUP(D1498,fips_xref!$A$5:$C$286,2,FALSE)</f>
        <v>MC HENRY, ND_Tribal</v>
      </c>
      <c r="C1498" s="222" t="str">
        <f t="shared" si="129"/>
        <v>38</v>
      </c>
      <c r="D1498" s="223" t="str">
        <f t="shared" si="131"/>
        <v>3804901</v>
      </c>
      <c r="E1498" s="221" t="str">
        <f t="shared" si="132"/>
        <v>2310002231</v>
      </c>
      <c r="F1498" s="221" t="str">
        <f>VLOOKUP(E1498,SCC_xref!$A$6:$B$39,2,FALSE)</f>
        <v>Condensate tank flaring</v>
      </c>
      <c r="G1498" s="224">
        <v>0</v>
      </c>
      <c r="H1498" s="224">
        <v>0</v>
      </c>
      <c r="I1498" s="224">
        <v>0</v>
      </c>
      <c r="J1498" s="224">
        <v>0</v>
      </c>
      <c r="K1498" s="224">
        <v>0</v>
      </c>
      <c r="M1498" s="175"/>
    </row>
    <row r="1499" spans="1:13" x14ac:dyDescent="0.2">
      <c r="A1499" s="221" t="str">
        <f t="shared" si="130"/>
        <v>Condensate Tank Flaring</v>
      </c>
      <c r="B1499" s="221" t="str">
        <f>VLOOKUP(D1499,fips_xref!$A$5:$C$286,2,FALSE)</f>
        <v>MCKENZIE, ND_Tribal</v>
      </c>
      <c r="C1499" s="222" t="str">
        <f t="shared" si="129"/>
        <v>38</v>
      </c>
      <c r="D1499" s="223" t="str">
        <f t="shared" si="131"/>
        <v>3805301</v>
      </c>
      <c r="E1499" s="221" t="str">
        <f t="shared" si="132"/>
        <v>2310002231</v>
      </c>
      <c r="F1499" s="221" t="str">
        <f>VLOOKUP(E1499,SCC_xref!$A$6:$B$39,2,FALSE)</f>
        <v>Condensate tank flaring</v>
      </c>
      <c r="G1499" s="224">
        <v>0</v>
      </c>
      <c r="H1499" s="224">
        <v>0</v>
      </c>
      <c r="I1499" s="224">
        <v>0</v>
      </c>
      <c r="J1499" s="224">
        <v>0</v>
      </c>
      <c r="K1499" s="224">
        <v>0</v>
      </c>
      <c r="M1499" s="175"/>
    </row>
    <row r="1500" spans="1:13" x14ac:dyDescent="0.2">
      <c r="A1500" s="221" t="str">
        <f t="shared" si="130"/>
        <v>Condensate Tank Flaring</v>
      </c>
      <c r="B1500" s="221" t="str">
        <f>VLOOKUP(D1500,fips_xref!$A$5:$C$286,2,FALSE)</f>
        <v>MCLEAN, ND_Tribal</v>
      </c>
      <c r="C1500" s="222" t="str">
        <f t="shared" si="129"/>
        <v>38</v>
      </c>
      <c r="D1500" s="223" t="str">
        <f t="shared" si="131"/>
        <v>3805501</v>
      </c>
      <c r="E1500" s="221" t="str">
        <f t="shared" si="132"/>
        <v>2310002231</v>
      </c>
      <c r="F1500" s="221" t="str">
        <f>VLOOKUP(E1500,SCC_xref!$A$6:$B$39,2,FALSE)</f>
        <v>Condensate tank flaring</v>
      </c>
      <c r="G1500" s="224">
        <v>0</v>
      </c>
      <c r="H1500" s="224">
        <v>0</v>
      </c>
      <c r="I1500" s="224">
        <v>0</v>
      </c>
      <c r="J1500" s="224">
        <v>0</v>
      </c>
      <c r="K1500" s="224">
        <v>0</v>
      </c>
      <c r="M1500" s="175"/>
    </row>
    <row r="1501" spans="1:13" x14ac:dyDescent="0.2">
      <c r="A1501" s="221" t="str">
        <f t="shared" si="130"/>
        <v>Condensate Tank Flaring</v>
      </c>
      <c r="B1501" s="221" t="str">
        <f>VLOOKUP(D1501,fips_xref!$A$5:$C$286,2,FALSE)</f>
        <v>MERCER, ND_Tribal</v>
      </c>
      <c r="C1501" s="222" t="str">
        <f t="shared" si="129"/>
        <v>38</v>
      </c>
      <c r="D1501" s="223" t="str">
        <f t="shared" si="131"/>
        <v>3805701</v>
      </c>
      <c r="E1501" s="221" t="str">
        <f t="shared" si="132"/>
        <v>2310002231</v>
      </c>
      <c r="F1501" s="221" t="str">
        <f>VLOOKUP(E1501,SCC_xref!$A$6:$B$39,2,FALSE)</f>
        <v>Condensate tank flaring</v>
      </c>
      <c r="G1501" s="224">
        <v>0</v>
      </c>
      <c r="H1501" s="224">
        <v>0</v>
      </c>
      <c r="I1501" s="224">
        <v>0</v>
      </c>
      <c r="J1501" s="224">
        <v>0</v>
      </c>
      <c r="K1501" s="224">
        <v>0</v>
      </c>
      <c r="M1501" s="175"/>
    </row>
    <row r="1502" spans="1:13" x14ac:dyDescent="0.2">
      <c r="A1502" s="221" t="str">
        <f t="shared" si="130"/>
        <v>Condensate Tank Flaring</v>
      </c>
      <c r="B1502" s="221" t="str">
        <f>VLOOKUP(D1502,fips_xref!$A$5:$C$286,2,FALSE)</f>
        <v>MOUNTRAIL, ND_Tribal</v>
      </c>
      <c r="C1502" s="222" t="str">
        <f t="shared" si="129"/>
        <v>38</v>
      </c>
      <c r="D1502" s="223" t="str">
        <f t="shared" si="131"/>
        <v>3806101</v>
      </c>
      <c r="E1502" s="221" t="str">
        <f t="shared" si="132"/>
        <v>2310002231</v>
      </c>
      <c r="F1502" s="221" t="str">
        <f>VLOOKUP(E1502,SCC_xref!$A$6:$B$39,2,FALSE)</f>
        <v>Condensate tank flaring</v>
      </c>
      <c r="G1502" s="224">
        <v>0</v>
      </c>
      <c r="H1502" s="224">
        <v>0</v>
      </c>
      <c r="I1502" s="224">
        <v>0</v>
      </c>
      <c r="J1502" s="224">
        <v>0</v>
      </c>
      <c r="K1502" s="224">
        <v>0</v>
      </c>
      <c r="M1502" s="175"/>
    </row>
    <row r="1503" spans="1:13" x14ac:dyDescent="0.2">
      <c r="A1503" s="221" t="str">
        <f t="shared" si="130"/>
        <v>Condensate Tank Flaring</v>
      </c>
      <c r="B1503" s="221" t="str">
        <f>VLOOKUP(D1503,fips_xref!$A$5:$C$286,2,FALSE)</f>
        <v>RENVILLE, ND_Tribal</v>
      </c>
      <c r="C1503" s="222" t="str">
        <f t="shared" si="129"/>
        <v>38</v>
      </c>
      <c r="D1503" s="223" t="str">
        <f t="shared" si="131"/>
        <v>3807501</v>
      </c>
      <c r="E1503" s="221" t="str">
        <f t="shared" si="132"/>
        <v>2310002231</v>
      </c>
      <c r="F1503" s="221" t="str">
        <f>VLOOKUP(E1503,SCC_xref!$A$6:$B$39,2,FALSE)</f>
        <v>Condensate tank flaring</v>
      </c>
      <c r="G1503" s="224">
        <v>0</v>
      </c>
      <c r="H1503" s="224">
        <v>0</v>
      </c>
      <c r="I1503" s="224">
        <v>0</v>
      </c>
      <c r="J1503" s="224">
        <v>0</v>
      </c>
      <c r="K1503" s="224">
        <v>0</v>
      </c>
      <c r="M1503" s="175"/>
    </row>
    <row r="1504" spans="1:13" x14ac:dyDescent="0.2">
      <c r="A1504" s="221" t="str">
        <f t="shared" si="130"/>
        <v>Condensate Tank Flaring</v>
      </c>
      <c r="B1504" s="221" t="str">
        <f>VLOOKUP(D1504,fips_xref!$A$5:$C$286,2,FALSE)</f>
        <v>SLOPE, ND_Tribal</v>
      </c>
      <c r="C1504" s="222" t="str">
        <f t="shared" si="129"/>
        <v>38</v>
      </c>
      <c r="D1504" s="223" t="str">
        <f t="shared" si="131"/>
        <v>3808701</v>
      </c>
      <c r="E1504" s="221" t="str">
        <f t="shared" si="132"/>
        <v>2310002231</v>
      </c>
      <c r="F1504" s="221" t="str">
        <f>VLOOKUP(E1504,SCC_xref!$A$6:$B$39,2,FALSE)</f>
        <v>Condensate tank flaring</v>
      </c>
      <c r="G1504" s="224">
        <v>0</v>
      </c>
      <c r="H1504" s="224">
        <v>0</v>
      </c>
      <c r="I1504" s="224">
        <v>0</v>
      </c>
      <c r="J1504" s="224">
        <v>0</v>
      </c>
      <c r="K1504" s="224">
        <v>0</v>
      </c>
      <c r="M1504" s="175"/>
    </row>
    <row r="1505" spans="1:13" x14ac:dyDescent="0.2">
      <c r="A1505" s="221" t="str">
        <f t="shared" si="130"/>
        <v>Condensate Tank Flaring</v>
      </c>
      <c r="B1505" s="221" t="str">
        <f>VLOOKUP(D1505,fips_xref!$A$5:$C$286,2,FALSE)</f>
        <v>STARK, ND_Tribal</v>
      </c>
      <c r="C1505" s="222" t="str">
        <f t="shared" si="129"/>
        <v>38</v>
      </c>
      <c r="D1505" s="223" t="str">
        <f t="shared" si="131"/>
        <v>3808901</v>
      </c>
      <c r="E1505" s="221" t="str">
        <f t="shared" si="132"/>
        <v>2310002231</v>
      </c>
      <c r="F1505" s="221" t="str">
        <f>VLOOKUP(E1505,SCC_xref!$A$6:$B$39,2,FALSE)</f>
        <v>Condensate tank flaring</v>
      </c>
      <c r="G1505" s="224">
        <v>0</v>
      </c>
      <c r="H1505" s="224">
        <v>0</v>
      </c>
      <c r="I1505" s="224">
        <v>0</v>
      </c>
      <c r="J1505" s="224">
        <v>0</v>
      </c>
      <c r="K1505" s="224">
        <v>0</v>
      </c>
      <c r="M1505" s="175"/>
    </row>
    <row r="1506" spans="1:13" x14ac:dyDescent="0.2">
      <c r="A1506" s="221" t="str">
        <f t="shared" si="130"/>
        <v>Condensate Tank Flaring</v>
      </c>
      <c r="B1506" s="221" t="str">
        <f>VLOOKUP(D1506,fips_xref!$A$5:$C$286,2,FALSE)</f>
        <v>WARD, ND_Tribal</v>
      </c>
      <c r="C1506" s="222" t="str">
        <f t="shared" si="129"/>
        <v>38</v>
      </c>
      <c r="D1506" s="223" t="str">
        <f t="shared" si="131"/>
        <v>3810101</v>
      </c>
      <c r="E1506" s="221" t="str">
        <f t="shared" si="132"/>
        <v>2310002231</v>
      </c>
      <c r="F1506" s="221" t="str">
        <f>VLOOKUP(E1506,SCC_xref!$A$6:$B$39,2,FALSE)</f>
        <v>Condensate tank flaring</v>
      </c>
      <c r="G1506" s="224">
        <v>0</v>
      </c>
      <c r="H1506" s="224">
        <v>0</v>
      </c>
      <c r="I1506" s="224">
        <v>0</v>
      </c>
      <c r="J1506" s="224">
        <v>0</v>
      </c>
      <c r="K1506" s="224">
        <v>0</v>
      </c>
      <c r="M1506" s="175"/>
    </row>
    <row r="1507" spans="1:13" x14ac:dyDescent="0.2">
      <c r="A1507" s="221" t="str">
        <f t="shared" si="130"/>
        <v>Condensate Tank Flaring</v>
      </c>
      <c r="B1507" s="221" t="str">
        <f>VLOOKUP(D1507,fips_xref!$A$5:$C$286,2,FALSE)</f>
        <v>WILLIAMS, ND_Tribal</v>
      </c>
      <c r="C1507" s="222" t="str">
        <f t="shared" si="129"/>
        <v>38</v>
      </c>
      <c r="D1507" s="223" t="str">
        <f t="shared" si="131"/>
        <v>3810501</v>
      </c>
      <c r="E1507" s="221" t="str">
        <f t="shared" si="132"/>
        <v>2310002231</v>
      </c>
      <c r="F1507" s="221" t="str">
        <f>VLOOKUP(E1507,SCC_xref!$A$6:$B$39,2,FALSE)</f>
        <v>Condensate tank flaring</v>
      </c>
      <c r="G1507" s="224">
        <v>0</v>
      </c>
      <c r="H1507" s="224">
        <v>0</v>
      </c>
      <c r="I1507" s="224">
        <v>0</v>
      </c>
      <c r="J1507" s="224">
        <v>0</v>
      </c>
      <c r="K1507" s="224">
        <v>0</v>
      </c>
      <c r="M1507" s="175"/>
    </row>
    <row r="1508" spans="1:13" x14ac:dyDescent="0.2">
      <c r="A1508" s="221" t="str">
        <f t="shared" si="130"/>
        <v>Condensate Tank Flaring</v>
      </c>
      <c r="B1508" s="221" t="str">
        <f>VLOOKUP(D1508,fips_xref!$A$5:$C$286,2,FALSE)</f>
        <v>HARDING, SD_Tribal</v>
      </c>
      <c r="C1508" s="222" t="str">
        <f t="shared" ref="C1508:C1541" si="133">LEFT(D1508,2)</f>
        <v>46</v>
      </c>
      <c r="D1508" s="223" t="str">
        <f t="shared" si="131"/>
        <v>4606301</v>
      </c>
      <c r="E1508" s="221" t="str">
        <f t="shared" si="132"/>
        <v>2310002231</v>
      </c>
      <c r="F1508" s="221" t="str">
        <f>VLOOKUP(E1508,SCC_xref!$A$6:$B$39,2,FALSE)</f>
        <v>Condensate tank flaring</v>
      </c>
      <c r="G1508" s="224">
        <v>0</v>
      </c>
      <c r="H1508" s="224">
        <v>0</v>
      </c>
      <c r="I1508" s="224">
        <v>0</v>
      </c>
      <c r="J1508" s="224">
        <v>0</v>
      </c>
      <c r="K1508" s="224">
        <v>0</v>
      </c>
      <c r="M1508" s="175"/>
    </row>
    <row r="1509" spans="1:13" x14ac:dyDescent="0.2">
      <c r="A1509" s="221" t="str">
        <f t="shared" si="130"/>
        <v>Other Flaring</v>
      </c>
      <c r="B1509" s="221" t="str">
        <f>VLOOKUP(D1509,fips_xref!$A$5:$C$286,2,FALSE)</f>
        <v>BUTTE, SD_Tribal</v>
      </c>
      <c r="C1509" s="222" t="str">
        <f t="shared" si="133"/>
        <v>46</v>
      </c>
      <c r="D1509" s="223" t="str">
        <f t="shared" si="131"/>
        <v>4601901</v>
      </c>
      <c r="E1509" s="221" t="str">
        <f t="shared" si="132"/>
        <v>2310002231</v>
      </c>
      <c r="F1509" s="221" t="str">
        <f>VLOOKUP(E1509,SCC_xref!$A$6:$B$39,2,FALSE)</f>
        <v>Condensate tank flaring</v>
      </c>
      <c r="G1509" s="224">
        <v>0</v>
      </c>
      <c r="H1509" s="224">
        <v>0</v>
      </c>
      <c r="I1509" s="224">
        <v>0</v>
      </c>
      <c r="J1509" s="224">
        <v>0</v>
      </c>
      <c r="K1509" s="224">
        <v>0</v>
      </c>
      <c r="M1509" s="175"/>
    </row>
    <row r="1510" spans="1:13" x14ac:dyDescent="0.2">
      <c r="A1510" s="226" t="str">
        <f>A1446</f>
        <v>Condensate Tank Flaring</v>
      </c>
      <c r="B1510" s="226" t="str">
        <f>VLOOKUP(D1510,fips_xref!$A$5:$C$286,2,FALSE)</f>
        <v>CARTER, MT_Non-Tribal</v>
      </c>
      <c r="C1510" s="227" t="str">
        <f t="shared" si="133"/>
        <v>30</v>
      </c>
      <c r="D1510" s="228" t="str">
        <f>D1446&amp;"02"</f>
        <v>3001102</v>
      </c>
      <c r="E1510" s="226" t="str">
        <f>E1446</f>
        <v>2310002231</v>
      </c>
      <c r="F1510" s="226" t="str">
        <f>VLOOKUP(E1510,SCC_xref!$A$6:$B$39,2,FALSE)</f>
        <v>Condensate tank flaring</v>
      </c>
      <c r="G1510" s="229">
        <v>0</v>
      </c>
      <c r="H1510" s="229">
        <v>0</v>
      </c>
      <c r="I1510" s="229">
        <v>0</v>
      </c>
      <c r="J1510" s="229">
        <v>0</v>
      </c>
      <c r="K1510" s="229">
        <v>0</v>
      </c>
      <c r="M1510" s="175"/>
    </row>
    <row r="1511" spans="1:13" x14ac:dyDescent="0.2">
      <c r="A1511" s="226" t="str">
        <f t="shared" ref="A1511:A1541" si="134">A1447</f>
        <v>Condensate Tank Flaring</v>
      </c>
      <c r="B1511" s="226" t="str">
        <f>VLOOKUP(D1511,fips_xref!$A$5:$C$286,2,FALSE)</f>
        <v>CUSTER, MT_Non-Tribal</v>
      </c>
      <c r="C1511" s="227" t="str">
        <f t="shared" si="133"/>
        <v>30</v>
      </c>
      <c r="D1511" s="228" t="str">
        <f>D1447&amp;"02"</f>
        <v>3001702</v>
      </c>
      <c r="E1511" s="226" t="str">
        <f t="shared" ref="E1511:E1541" si="135">E1447</f>
        <v>2310002231</v>
      </c>
      <c r="F1511" s="226" t="str">
        <f>VLOOKUP(E1511,SCC_xref!$A$6:$B$39,2,FALSE)</f>
        <v>Condensate tank flaring</v>
      </c>
      <c r="G1511" s="229">
        <v>0</v>
      </c>
      <c r="H1511" s="229">
        <v>0</v>
      </c>
      <c r="I1511" s="229">
        <v>0</v>
      </c>
      <c r="J1511" s="229">
        <v>0</v>
      </c>
      <c r="K1511" s="229">
        <v>0</v>
      </c>
      <c r="M1511" s="175"/>
    </row>
    <row r="1512" spans="1:13" x14ac:dyDescent="0.2">
      <c r="A1512" s="226" t="str">
        <f t="shared" si="134"/>
        <v>Condensate Tank Flaring</v>
      </c>
      <c r="B1512" s="226" t="str">
        <f>VLOOKUP(D1512,fips_xref!$A$5:$C$286,2,FALSE)</f>
        <v>DANIELS, MT_Non-Tribal</v>
      </c>
      <c r="C1512" s="227" t="str">
        <f t="shared" si="133"/>
        <v>30</v>
      </c>
      <c r="D1512" s="228" t="str">
        <f t="shared" ref="D1512:D1541" si="136">D1448&amp;"02"</f>
        <v>3001902</v>
      </c>
      <c r="E1512" s="226" t="str">
        <f t="shared" si="135"/>
        <v>2310002231</v>
      </c>
      <c r="F1512" s="226" t="str">
        <f>VLOOKUP(E1512,SCC_xref!$A$6:$B$39,2,FALSE)</f>
        <v>Condensate tank flaring</v>
      </c>
      <c r="G1512" s="229">
        <v>0</v>
      </c>
      <c r="H1512" s="229">
        <v>0</v>
      </c>
      <c r="I1512" s="229">
        <v>0</v>
      </c>
      <c r="J1512" s="229">
        <v>0</v>
      </c>
      <c r="K1512" s="229">
        <v>0</v>
      </c>
      <c r="M1512" s="175"/>
    </row>
    <row r="1513" spans="1:13" x14ac:dyDescent="0.2">
      <c r="A1513" s="226" t="str">
        <f t="shared" si="134"/>
        <v>Condensate Tank Flaring</v>
      </c>
      <c r="B1513" s="226" t="str">
        <f>VLOOKUP(D1513,fips_xref!$A$5:$C$286,2,FALSE)</f>
        <v>DAWSON, MT_Non-Tribal</v>
      </c>
      <c r="C1513" s="227" t="str">
        <f t="shared" si="133"/>
        <v>30</v>
      </c>
      <c r="D1513" s="228" t="str">
        <f t="shared" si="136"/>
        <v>3002102</v>
      </c>
      <c r="E1513" s="226" t="str">
        <f t="shared" si="135"/>
        <v>2310002231</v>
      </c>
      <c r="F1513" s="226" t="str">
        <f>VLOOKUP(E1513,SCC_xref!$A$6:$B$39,2,FALSE)</f>
        <v>Condensate tank flaring</v>
      </c>
      <c r="G1513" s="229">
        <v>7.5215643380601308E-3</v>
      </c>
      <c r="H1513" s="229">
        <v>0</v>
      </c>
      <c r="I1513" s="229">
        <v>4.0926158898268367E-2</v>
      </c>
      <c r="J1513" s="229">
        <v>0</v>
      </c>
      <c r="K1513" s="229">
        <v>0</v>
      </c>
      <c r="M1513" s="175"/>
    </row>
    <row r="1514" spans="1:13" x14ac:dyDescent="0.2">
      <c r="A1514" s="226" t="str">
        <f t="shared" si="134"/>
        <v>Condensate Tank Flaring</v>
      </c>
      <c r="B1514" s="226" t="str">
        <f>VLOOKUP(D1514,fips_xref!$A$5:$C$286,2,FALSE)</f>
        <v>FALLON, MT_Non-Tribal</v>
      </c>
      <c r="C1514" s="227" t="str">
        <f t="shared" si="133"/>
        <v>30</v>
      </c>
      <c r="D1514" s="228" t="str">
        <f t="shared" si="136"/>
        <v>3002502</v>
      </c>
      <c r="E1514" s="226" t="str">
        <f t="shared" si="135"/>
        <v>2310002231</v>
      </c>
      <c r="F1514" s="226" t="str">
        <f>VLOOKUP(E1514,SCC_xref!$A$6:$B$39,2,FALSE)</f>
        <v>Condensate tank flaring</v>
      </c>
      <c r="G1514" s="229">
        <v>3.5999134133996115E-2</v>
      </c>
      <c r="H1514" s="229">
        <v>0</v>
      </c>
      <c r="I1514" s="229">
        <v>0.19587764161144947</v>
      </c>
      <c r="J1514" s="229">
        <v>0</v>
      </c>
      <c r="K1514" s="229">
        <v>0</v>
      </c>
      <c r="M1514" s="175"/>
    </row>
    <row r="1515" spans="1:13" x14ac:dyDescent="0.2">
      <c r="A1515" s="226" t="str">
        <f t="shared" si="134"/>
        <v>Condensate Tank Flaring</v>
      </c>
      <c r="B1515" s="226" t="str">
        <f>VLOOKUP(D1515,fips_xref!$A$5:$C$286,2,FALSE)</f>
        <v>GARFIELD, MT_Non-Tribal</v>
      </c>
      <c r="C1515" s="227" t="str">
        <f t="shared" si="133"/>
        <v>30</v>
      </c>
      <c r="D1515" s="228" t="str">
        <f t="shared" si="136"/>
        <v>3003302</v>
      </c>
      <c r="E1515" s="226" t="str">
        <f t="shared" si="135"/>
        <v>2310002231</v>
      </c>
      <c r="F1515" s="226" t="str">
        <f>VLOOKUP(E1515,SCC_xref!$A$6:$B$39,2,FALSE)</f>
        <v>Condensate tank flaring</v>
      </c>
      <c r="G1515" s="229">
        <v>0</v>
      </c>
      <c r="H1515" s="229">
        <v>0</v>
      </c>
      <c r="I1515" s="229">
        <v>0</v>
      </c>
      <c r="J1515" s="229">
        <v>0</v>
      </c>
      <c r="K1515" s="229">
        <v>0</v>
      </c>
      <c r="M1515" s="175"/>
    </row>
    <row r="1516" spans="1:13" x14ac:dyDescent="0.2">
      <c r="A1516" s="226" t="str">
        <f t="shared" si="134"/>
        <v>Condensate Tank Flaring</v>
      </c>
      <c r="B1516" s="226" t="str">
        <f>VLOOKUP(D1516,fips_xref!$A$5:$C$286,2,FALSE)</f>
        <v>MCCONE, MT_Non-Tribal</v>
      </c>
      <c r="C1516" s="227" t="str">
        <f t="shared" si="133"/>
        <v>30</v>
      </c>
      <c r="D1516" s="228" t="str">
        <f t="shared" si="136"/>
        <v>3005502</v>
      </c>
      <c r="E1516" s="226" t="str">
        <f t="shared" si="135"/>
        <v>2310002231</v>
      </c>
      <c r="F1516" s="226" t="str">
        <f>VLOOKUP(E1516,SCC_xref!$A$6:$B$39,2,FALSE)</f>
        <v>Condensate tank flaring</v>
      </c>
      <c r="G1516" s="229">
        <v>0</v>
      </c>
      <c r="H1516" s="229">
        <v>0</v>
      </c>
      <c r="I1516" s="229">
        <v>0</v>
      </c>
      <c r="J1516" s="229">
        <v>0</v>
      </c>
      <c r="K1516" s="229">
        <v>0</v>
      </c>
      <c r="M1516" s="175"/>
    </row>
    <row r="1517" spans="1:13" x14ac:dyDescent="0.2">
      <c r="A1517" s="226" t="str">
        <f t="shared" si="134"/>
        <v>Condensate Tank Flaring</v>
      </c>
      <c r="B1517" s="226" t="str">
        <f>VLOOKUP(D1517,fips_xref!$A$5:$C$286,2,FALSE)</f>
        <v>PRAIRIE, MT_Non-Tribal</v>
      </c>
      <c r="C1517" s="227" t="str">
        <f t="shared" si="133"/>
        <v>30</v>
      </c>
      <c r="D1517" s="228" t="str">
        <f t="shared" si="136"/>
        <v>3007902</v>
      </c>
      <c r="E1517" s="226" t="str">
        <f t="shared" si="135"/>
        <v>2310002231</v>
      </c>
      <c r="F1517" s="226" t="str">
        <f>VLOOKUP(E1517,SCC_xref!$A$6:$B$39,2,FALSE)</f>
        <v>Condensate tank flaring</v>
      </c>
      <c r="G1517" s="229">
        <v>0</v>
      </c>
      <c r="H1517" s="229">
        <v>0</v>
      </c>
      <c r="I1517" s="229">
        <v>0</v>
      </c>
      <c r="J1517" s="229">
        <v>0</v>
      </c>
      <c r="K1517" s="229">
        <v>0</v>
      </c>
      <c r="M1517" s="175"/>
    </row>
    <row r="1518" spans="1:13" x14ac:dyDescent="0.2">
      <c r="A1518" s="226" t="str">
        <f t="shared" si="134"/>
        <v>Condensate Tank Flaring</v>
      </c>
      <c r="B1518" s="226" t="str">
        <f>VLOOKUP(D1518,fips_xref!$A$5:$C$286,2,FALSE)</f>
        <v>RICHLAND, MT_Non-Tribal</v>
      </c>
      <c r="C1518" s="227" t="str">
        <f t="shared" si="133"/>
        <v>30</v>
      </c>
      <c r="D1518" s="228" t="str">
        <f t="shared" si="136"/>
        <v>3008302</v>
      </c>
      <c r="E1518" s="226" t="str">
        <f t="shared" si="135"/>
        <v>2310002231</v>
      </c>
      <c r="F1518" s="226" t="str">
        <f>VLOOKUP(E1518,SCC_xref!$A$6:$B$39,2,FALSE)</f>
        <v>Condensate tank flaring</v>
      </c>
      <c r="G1518" s="229">
        <v>6.169506780895196E-2</v>
      </c>
      <c r="H1518" s="229">
        <v>0</v>
      </c>
      <c r="I1518" s="229">
        <v>0.33569375131341511</v>
      </c>
      <c r="J1518" s="229">
        <v>0</v>
      </c>
      <c r="K1518" s="229">
        <v>0</v>
      </c>
      <c r="M1518" s="175"/>
    </row>
    <row r="1519" spans="1:13" x14ac:dyDescent="0.2">
      <c r="A1519" s="226" t="str">
        <f t="shared" si="134"/>
        <v>Condensate Tank Flaring</v>
      </c>
      <c r="B1519" s="226" t="str">
        <f>VLOOKUP(D1519,fips_xref!$A$5:$C$286,2,FALSE)</f>
        <v>ROOSEVELT, MT_Non-Tribal</v>
      </c>
      <c r="C1519" s="227" t="str">
        <f t="shared" si="133"/>
        <v>30</v>
      </c>
      <c r="D1519" s="228" t="str">
        <f t="shared" si="136"/>
        <v>3008502</v>
      </c>
      <c r="E1519" s="226" t="str">
        <f t="shared" si="135"/>
        <v>2310002231</v>
      </c>
      <c r="F1519" s="226" t="str">
        <f>VLOOKUP(E1519,SCC_xref!$A$6:$B$39,2,FALSE)</f>
        <v>Condensate tank flaring</v>
      </c>
      <c r="G1519" s="229">
        <v>0</v>
      </c>
      <c r="H1519" s="229">
        <v>0</v>
      </c>
      <c r="I1519" s="229">
        <v>0</v>
      </c>
      <c r="J1519" s="229">
        <v>0</v>
      </c>
      <c r="K1519" s="229">
        <v>0</v>
      </c>
      <c r="M1519" s="175"/>
    </row>
    <row r="1520" spans="1:13" x14ac:dyDescent="0.2">
      <c r="A1520" s="226" t="str">
        <f t="shared" si="134"/>
        <v>Condensate Tank Flaring</v>
      </c>
      <c r="B1520" s="226" t="str">
        <f>VLOOKUP(D1520,fips_xref!$A$5:$C$286,2,FALSE)</f>
        <v>SHERIDAN, MT_Non-Tribal</v>
      </c>
      <c r="C1520" s="227" t="str">
        <f t="shared" si="133"/>
        <v>30</v>
      </c>
      <c r="D1520" s="228" t="str">
        <f t="shared" si="136"/>
        <v>3009102</v>
      </c>
      <c r="E1520" s="226" t="str">
        <f t="shared" si="135"/>
        <v>2310002231</v>
      </c>
      <c r="F1520" s="226" t="str">
        <f>VLOOKUP(E1520,SCC_xref!$A$6:$B$39,2,FALSE)</f>
        <v>Condensate tank flaring</v>
      </c>
      <c r="G1520" s="229">
        <v>1.9248516618585679E-2</v>
      </c>
      <c r="H1520" s="229">
        <v>0</v>
      </c>
      <c r="I1520" s="229">
        <v>0.10473457571877502</v>
      </c>
      <c r="J1520" s="229">
        <v>0</v>
      </c>
      <c r="K1520" s="229">
        <v>0</v>
      </c>
      <c r="M1520" s="175"/>
    </row>
    <row r="1521" spans="1:13" x14ac:dyDescent="0.2">
      <c r="A1521" s="226" t="str">
        <f t="shared" si="134"/>
        <v>Condensate Tank Flaring</v>
      </c>
      <c r="B1521" s="226" t="str">
        <f>VLOOKUP(D1521,fips_xref!$A$5:$C$286,2,FALSE)</f>
        <v>VALLEY, MT_Non-Tribal</v>
      </c>
      <c r="C1521" s="227" t="str">
        <f t="shared" si="133"/>
        <v>30</v>
      </c>
      <c r="D1521" s="228" t="str">
        <f t="shared" si="136"/>
        <v>3010502</v>
      </c>
      <c r="E1521" s="226" t="str">
        <f t="shared" si="135"/>
        <v>2310002231</v>
      </c>
      <c r="F1521" s="226" t="str">
        <f>VLOOKUP(E1521,SCC_xref!$A$6:$B$39,2,FALSE)</f>
        <v>Condensate tank flaring</v>
      </c>
      <c r="G1521" s="229">
        <v>0</v>
      </c>
      <c r="H1521" s="229">
        <v>0</v>
      </c>
      <c r="I1521" s="229">
        <v>0</v>
      </c>
      <c r="J1521" s="229">
        <v>0</v>
      </c>
      <c r="K1521" s="229">
        <v>0</v>
      </c>
      <c r="M1521" s="175"/>
    </row>
    <row r="1522" spans="1:13" x14ac:dyDescent="0.2">
      <c r="A1522" s="226" t="str">
        <f t="shared" si="134"/>
        <v>Condensate Tank Flaring</v>
      </c>
      <c r="B1522" s="226" t="str">
        <f>VLOOKUP(D1522,fips_xref!$A$5:$C$286,2,FALSE)</f>
        <v>WIBAUX, MT_Non-Tribal</v>
      </c>
      <c r="C1522" s="227" t="str">
        <f t="shared" si="133"/>
        <v>30</v>
      </c>
      <c r="D1522" s="228" t="str">
        <f t="shared" si="136"/>
        <v>3010902</v>
      </c>
      <c r="E1522" s="226" t="str">
        <f t="shared" si="135"/>
        <v>2310002231</v>
      </c>
      <c r="F1522" s="226" t="str">
        <f>VLOOKUP(E1522,SCC_xref!$A$6:$B$39,2,FALSE)</f>
        <v>Condensate tank flaring</v>
      </c>
      <c r="G1522" s="229">
        <v>0</v>
      </c>
      <c r="H1522" s="229">
        <v>0</v>
      </c>
      <c r="I1522" s="229">
        <v>0</v>
      </c>
      <c r="J1522" s="229">
        <v>0</v>
      </c>
      <c r="K1522" s="229">
        <v>0</v>
      </c>
      <c r="M1522" s="175"/>
    </row>
    <row r="1523" spans="1:13" x14ac:dyDescent="0.2">
      <c r="A1523" s="226" t="str">
        <f t="shared" si="134"/>
        <v>Condensate Tank Flaring</v>
      </c>
      <c r="B1523" s="226" t="str">
        <f>VLOOKUP(D1523,fips_xref!$A$5:$C$286,2,FALSE)</f>
        <v>BILLINGS, ND_Non-Tribal</v>
      </c>
      <c r="C1523" s="227" t="str">
        <f t="shared" si="133"/>
        <v>38</v>
      </c>
      <c r="D1523" s="228" t="str">
        <f t="shared" si="136"/>
        <v>3800702</v>
      </c>
      <c r="E1523" s="226" t="str">
        <f t="shared" si="135"/>
        <v>2310002231</v>
      </c>
      <c r="F1523" s="226" t="str">
        <f>VLOOKUP(E1523,SCC_xref!$A$6:$B$39,2,FALSE)</f>
        <v>Condensate tank flaring</v>
      </c>
      <c r="G1523" s="229">
        <v>2.7302087865029984E-2</v>
      </c>
      <c r="H1523" s="229">
        <v>0</v>
      </c>
      <c r="I1523" s="229">
        <v>0.14855547808913375</v>
      </c>
      <c r="J1523" s="229">
        <v>0</v>
      </c>
      <c r="K1523" s="229">
        <v>0</v>
      </c>
      <c r="M1523" s="175"/>
    </row>
    <row r="1524" spans="1:13" x14ac:dyDescent="0.2">
      <c r="A1524" s="226" t="str">
        <f t="shared" si="134"/>
        <v>Condensate Tank Flaring</v>
      </c>
      <c r="B1524" s="226" t="str">
        <f>VLOOKUP(D1524,fips_xref!$A$5:$C$286,2,FALSE)</f>
        <v>BOTTINEAU, ND_Non-Tribal</v>
      </c>
      <c r="C1524" s="227" t="str">
        <f t="shared" si="133"/>
        <v>38</v>
      </c>
      <c r="D1524" s="228" t="str">
        <f t="shared" si="136"/>
        <v>3800902</v>
      </c>
      <c r="E1524" s="226" t="str">
        <f t="shared" si="135"/>
        <v>2310002231</v>
      </c>
      <c r="F1524" s="226" t="str">
        <f>VLOOKUP(E1524,SCC_xref!$A$6:$B$39,2,FALSE)</f>
        <v>Condensate tank flaring</v>
      </c>
      <c r="G1524" s="229">
        <v>0.1215255780723289</v>
      </c>
      <c r="H1524" s="229">
        <v>0</v>
      </c>
      <c r="I1524" s="229">
        <v>0.66124211598178961</v>
      </c>
      <c r="J1524" s="229">
        <v>0</v>
      </c>
      <c r="K1524" s="229">
        <v>0</v>
      </c>
      <c r="M1524" s="175"/>
    </row>
    <row r="1525" spans="1:13" x14ac:dyDescent="0.2">
      <c r="A1525" s="226" t="str">
        <f t="shared" si="134"/>
        <v>Condensate Tank Flaring</v>
      </c>
      <c r="B1525" s="226" t="str">
        <f>VLOOKUP(D1525,fips_xref!$A$5:$C$286,2,FALSE)</f>
        <v>BOWMAN, ND_Non-Tribal</v>
      </c>
      <c r="C1525" s="227" t="str">
        <f t="shared" si="133"/>
        <v>38</v>
      </c>
      <c r="D1525" s="228" t="str">
        <f t="shared" si="136"/>
        <v>3801102</v>
      </c>
      <c r="E1525" s="226" t="str">
        <f t="shared" si="135"/>
        <v>2310002231</v>
      </c>
      <c r="F1525" s="226" t="str">
        <f>VLOOKUP(E1525,SCC_xref!$A$6:$B$39,2,FALSE)</f>
        <v>Condensate tank flaring</v>
      </c>
      <c r="G1525" s="229">
        <v>3.821646292715446</v>
      </c>
      <c r="H1525" s="229">
        <v>0</v>
      </c>
      <c r="I1525" s="229">
        <v>20.794251886834047</v>
      </c>
      <c r="J1525" s="229">
        <v>0</v>
      </c>
      <c r="K1525" s="229">
        <v>0</v>
      </c>
      <c r="M1525" s="175"/>
    </row>
    <row r="1526" spans="1:13" x14ac:dyDescent="0.2">
      <c r="A1526" s="226" t="str">
        <f t="shared" si="134"/>
        <v>Condensate Tank Flaring</v>
      </c>
      <c r="B1526" s="226" t="str">
        <f>VLOOKUP(D1526,fips_xref!$A$5:$C$286,2,FALSE)</f>
        <v>BURKE, ND_Non-Tribal</v>
      </c>
      <c r="C1526" s="227" t="str">
        <f t="shared" si="133"/>
        <v>38</v>
      </c>
      <c r="D1526" s="228" t="str">
        <f t="shared" si="136"/>
        <v>3801302</v>
      </c>
      <c r="E1526" s="226" t="str">
        <f t="shared" si="135"/>
        <v>2310002231</v>
      </c>
      <c r="F1526" s="226" t="str">
        <f>VLOOKUP(E1526,SCC_xref!$A$6:$B$39,2,FALSE)</f>
        <v>Condensate tank flaring</v>
      </c>
      <c r="G1526" s="229">
        <v>6.2622279849278678E-2</v>
      </c>
      <c r="H1526" s="229">
        <v>0</v>
      </c>
      <c r="I1526" s="229">
        <v>0.34073887565048694</v>
      </c>
      <c r="J1526" s="229">
        <v>0</v>
      </c>
      <c r="K1526" s="229">
        <v>0</v>
      </c>
      <c r="M1526" s="175"/>
    </row>
    <row r="1527" spans="1:13" x14ac:dyDescent="0.2">
      <c r="A1527" s="226" t="str">
        <f t="shared" si="134"/>
        <v>Condensate Tank Flaring</v>
      </c>
      <c r="B1527" s="226" t="str">
        <f>VLOOKUP(D1527,fips_xref!$A$5:$C$286,2,FALSE)</f>
        <v>DIVIDE, ND_Non-Tribal</v>
      </c>
      <c r="C1527" s="227" t="str">
        <f t="shared" si="133"/>
        <v>38</v>
      </c>
      <c r="D1527" s="228" t="str">
        <f t="shared" si="136"/>
        <v>3802302</v>
      </c>
      <c r="E1527" s="226" t="str">
        <f t="shared" si="135"/>
        <v>2310002231</v>
      </c>
      <c r="F1527" s="226" t="str">
        <f>VLOOKUP(E1527,SCC_xref!$A$6:$B$39,2,FALSE)</f>
        <v>Condensate tank flaring</v>
      </c>
      <c r="G1527" s="229">
        <v>0.18084941508962565</v>
      </c>
      <c r="H1527" s="229">
        <v>0</v>
      </c>
      <c r="I1527" s="229">
        <v>0.98403358210531622</v>
      </c>
      <c r="J1527" s="229">
        <v>0</v>
      </c>
      <c r="K1527" s="229">
        <v>0</v>
      </c>
      <c r="M1527" s="175"/>
    </row>
    <row r="1528" spans="1:13" x14ac:dyDescent="0.2">
      <c r="A1528" s="226" t="str">
        <f t="shared" si="134"/>
        <v>Condensate Tank Flaring</v>
      </c>
      <c r="B1528" s="226" t="str">
        <f>VLOOKUP(D1528,fips_xref!$A$5:$C$286,2,FALSE)</f>
        <v>DUNN, ND_Non-Tribal</v>
      </c>
      <c r="C1528" s="227" t="str">
        <f t="shared" si="133"/>
        <v>38</v>
      </c>
      <c r="D1528" s="228" t="str">
        <f t="shared" si="136"/>
        <v>3802502</v>
      </c>
      <c r="E1528" s="226" t="str">
        <f t="shared" si="135"/>
        <v>2310002231</v>
      </c>
      <c r="F1528" s="226" t="str">
        <f>VLOOKUP(E1528,SCC_xref!$A$6:$B$39,2,FALSE)</f>
        <v>Condensate tank flaring</v>
      </c>
      <c r="G1528" s="229">
        <v>0.53740551182116325</v>
      </c>
      <c r="H1528" s="229">
        <v>0</v>
      </c>
      <c r="I1528" s="229">
        <v>2.9241182260857417</v>
      </c>
      <c r="J1528" s="229">
        <v>0</v>
      </c>
      <c r="K1528" s="229">
        <v>0</v>
      </c>
      <c r="M1528" s="175"/>
    </row>
    <row r="1529" spans="1:13" x14ac:dyDescent="0.2">
      <c r="A1529" s="226" t="str">
        <f t="shared" si="134"/>
        <v>Condensate Tank Flaring</v>
      </c>
      <c r="B1529" s="226" t="str">
        <f>VLOOKUP(D1529,fips_xref!$A$5:$C$286,2,FALSE)</f>
        <v>GOLDEN VALLEY, ND_Non-Tribal</v>
      </c>
      <c r="C1529" s="227" t="str">
        <f t="shared" si="133"/>
        <v>38</v>
      </c>
      <c r="D1529" s="228" t="str">
        <f t="shared" si="136"/>
        <v>3803302</v>
      </c>
      <c r="E1529" s="226" t="str">
        <f t="shared" si="135"/>
        <v>2310002231</v>
      </c>
      <c r="F1529" s="226" t="str">
        <f>VLOOKUP(E1529,SCC_xref!$A$6:$B$39,2,FALSE)</f>
        <v>Condensate tank flaring</v>
      </c>
      <c r="G1529" s="229">
        <v>0</v>
      </c>
      <c r="H1529" s="229">
        <v>0</v>
      </c>
      <c r="I1529" s="229">
        <v>0</v>
      </c>
      <c r="J1529" s="229">
        <v>0</v>
      </c>
      <c r="K1529" s="229">
        <v>0</v>
      </c>
      <c r="M1529" s="175"/>
    </row>
    <row r="1530" spans="1:13" x14ac:dyDescent="0.2">
      <c r="A1530" s="226" t="str">
        <f t="shared" si="134"/>
        <v>Condensate Tank Flaring</v>
      </c>
      <c r="B1530" s="226" t="str">
        <f>VLOOKUP(D1530,fips_xref!$A$5:$C$286,2,FALSE)</f>
        <v>MC HENRY, ND_Non-Tribal</v>
      </c>
      <c r="C1530" s="227" t="str">
        <f t="shared" si="133"/>
        <v>38</v>
      </c>
      <c r="D1530" s="228" t="str">
        <f t="shared" si="136"/>
        <v>3804902</v>
      </c>
      <c r="E1530" s="226" t="str">
        <f t="shared" si="135"/>
        <v>2310002231</v>
      </c>
      <c r="F1530" s="226" t="str">
        <f>VLOOKUP(E1530,SCC_xref!$A$6:$B$39,2,FALSE)</f>
        <v>Condensate tank flaring</v>
      </c>
      <c r="G1530" s="229">
        <v>0</v>
      </c>
      <c r="H1530" s="229">
        <v>0</v>
      </c>
      <c r="I1530" s="229">
        <v>0</v>
      </c>
      <c r="J1530" s="229">
        <v>0</v>
      </c>
      <c r="K1530" s="229">
        <v>0</v>
      </c>
      <c r="M1530" s="175"/>
    </row>
    <row r="1531" spans="1:13" x14ac:dyDescent="0.2">
      <c r="A1531" s="226" t="str">
        <f t="shared" si="134"/>
        <v>Condensate Tank Flaring</v>
      </c>
      <c r="B1531" s="226" t="str">
        <f>VLOOKUP(D1531,fips_xref!$A$5:$C$286,2,FALSE)</f>
        <v>MCKENZIE, ND_Non-Tribal</v>
      </c>
      <c r="C1531" s="227" t="str">
        <f t="shared" si="133"/>
        <v>38</v>
      </c>
      <c r="D1531" s="228" t="str">
        <f t="shared" si="136"/>
        <v>3805302</v>
      </c>
      <c r="E1531" s="226" t="str">
        <f t="shared" si="135"/>
        <v>2310002231</v>
      </c>
      <c r="F1531" s="226" t="str">
        <f>VLOOKUP(E1531,SCC_xref!$A$6:$B$39,2,FALSE)</f>
        <v>Condensate tank flaring</v>
      </c>
      <c r="G1531" s="229">
        <v>2.7581062154321732</v>
      </c>
      <c r="H1531" s="229">
        <v>0</v>
      </c>
      <c r="I1531" s="229">
        <v>15.007342642792709</v>
      </c>
      <c r="J1531" s="229">
        <v>0</v>
      </c>
      <c r="K1531" s="229">
        <v>0</v>
      </c>
      <c r="M1531" s="175"/>
    </row>
    <row r="1532" spans="1:13" x14ac:dyDescent="0.2">
      <c r="A1532" s="226" t="str">
        <f t="shared" si="134"/>
        <v>Condensate Tank Flaring</v>
      </c>
      <c r="B1532" s="226" t="str">
        <f>VLOOKUP(D1532,fips_xref!$A$5:$C$286,2,FALSE)</f>
        <v>MCLEAN, ND_Non-Tribal</v>
      </c>
      <c r="C1532" s="227" t="str">
        <f t="shared" si="133"/>
        <v>38</v>
      </c>
      <c r="D1532" s="228" t="str">
        <f t="shared" si="136"/>
        <v>3805502</v>
      </c>
      <c r="E1532" s="226" t="str">
        <f t="shared" si="135"/>
        <v>2310002231</v>
      </c>
      <c r="F1532" s="226" t="str">
        <f>VLOOKUP(E1532,SCC_xref!$A$6:$B$39,2,FALSE)</f>
        <v>Condensate tank flaring</v>
      </c>
      <c r="G1532" s="229">
        <v>0</v>
      </c>
      <c r="H1532" s="229">
        <v>0</v>
      </c>
      <c r="I1532" s="229">
        <v>0</v>
      </c>
      <c r="J1532" s="229">
        <v>0</v>
      </c>
      <c r="K1532" s="229">
        <v>0</v>
      </c>
      <c r="M1532" s="175"/>
    </row>
    <row r="1533" spans="1:13" x14ac:dyDescent="0.2">
      <c r="A1533" s="226" t="str">
        <f t="shared" si="134"/>
        <v>Condensate Tank Flaring</v>
      </c>
      <c r="B1533" s="226" t="str">
        <f>VLOOKUP(D1533,fips_xref!$A$5:$C$286,2,FALSE)</f>
        <v>MERCER, ND_Non-Tribal</v>
      </c>
      <c r="C1533" s="227" t="str">
        <f t="shared" si="133"/>
        <v>38</v>
      </c>
      <c r="D1533" s="228" t="str">
        <f t="shared" si="136"/>
        <v>3805702</v>
      </c>
      <c r="E1533" s="226" t="str">
        <f t="shared" si="135"/>
        <v>2310002231</v>
      </c>
      <c r="F1533" s="226" t="str">
        <f>VLOOKUP(E1533,SCC_xref!$A$6:$B$39,2,FALSE)</f>
        <v>Condensate tank flaring</v>
      </c>
      <c r="G1533" s="229">
        <v>0</v>
      </c>
      <c r="H1533" s="229">
        <v>0</v>
      </c>
      <c r="I1533" s="229">
        <v>0</v>
      </c>
      <c r="J1533" s="229">
        <v>0</v>
      </c>
      <c r="K1533" s="229">
        <v>0</v>
      </c>
      <c r="M1533" s="175"/>
    </row>
    <row r="1534" spans="1:13" x14ac:dyDescent="0.2">
      <c r="A1534" s="226" t="str">
        <f t="shared" si="134"/>
        <v>Condensate Tank Flaring</v>
      </c>
      <c r="B1534" s="226" t="str">
        <f>VLOOKUP(D1534,fips_xref!$A$5:$C$286,2,FALSE)</f>
        <v>MOUNTRAIL, ND_Non-Tribal</v>
      </c>
      <c r="C1534" s="227" t="str">
        <f t="shared" si="133"/>
        <v>38</v>
      </c>
      <c r="D1534" s="228" t="str">
        <f t="shared" si="136"/>
        <v>3806102</v>
      </c>
      <c r="E1534" s="226" t="str">
        <f t="shared" si="135"/>
        <v>2310002231</v>
      </c>
      <c r="F1534" s="226" t="str">
        <f>VLOOKUP(E1534,SCC_xref!$A$6:$B$39,2,FALSE)</f>
        <v>Condensate tank flaring</v>
      </c>
      <c r="G1534" s="229">
        <v>0.64552958253467163</v>
      </c>
      <c r="H1534" s="229">
        <v>0</v>
      </c>
      <c r="I1534" s="229">
        <v>3.5124403755563018</v>
      </c>
      <c r="J1534" s="229">
        <v>0</v>
      </c>
      <c r="K1534" s="229">
        <v>0</v>
      </c>
      <c r="M1534" s="175"/>
    </row>
    <row r="1535" spans="1:13" x14ac:dyDescent="0.2">
      <c r="A1535" s="226" t="str">
        <f t="shared" si="134"/>
        <v>Condensate Tank Flaring</v>
      </c>
      <c r="B1535" s="226" t="str">
        <f>VLOOKUP(D1535,fips_xref!$A$5:$C$286,2,FALSE)</f>
        <v>RENVILLE, ND_Non-Tribal</v>
      </c>
      <c r="C1535" s="227" t="str">
        <f t="shared" si="133"/>
        <v>38</v>
      </c>
      <c r="D1535" s="228" t="str">
        <f t="shared" si="136"/>
        <v>3807502</v>
      </c>
      <c r="E1535" s="226" t="str">
        <f t="shared" si="135"/>
        <v>2310002231</v>
      </c>
      <c r="F1535" s="226" t="str">
        <f>VLOOKUP(E1535,SCC_xref!$A$6:$B$39,2,FALSE)</f>
        <v>Condensate tank flaring</v>
      </c>
      <c r="G1535" s="229">
        <v>8.3433883432021683E-2</v>
      </c>
      <c r="H1535" s="229">
        <v>0</v>
      </c>
      <c r="I1535" s="229">
        <v>0.45397848338011804</v>
      </c>
      <c r="J1535" s="229">
        <v>0</v>
      </c>
      <c r="K1535" s="229">
        <v>0</v>
      </c>
      <c r="M1535" s="175"/>
    </row>
    <row r="1536" spans="1:13" x14ac:dyDescent="0.2">
      <c r="A1536" s="226" t="str">
        <f t="shared" si="134"/>
        <v>Condensate Tank Flaring</v>
      </c>
      <c r="B1536" s="226" t="str">
        <f>VLOOKUP(D1536,fips_xref!$A$5:$C$286,2,FALSE)</f>
        <v>SLOPE, ND_Non-Tribal</v>
      </c>
      <c r="C1536" s="227" t="str">
        <f t="shared" si="133"/>
        <v>38</v>
      </c>
      <c r="D1536" s="228" t="str">
        <f t="shared" si="136"/>
        <v>3808702</v>
      </c>
      <c r="E1536" s="226" t="str">
        <f t="shared" si="135"/>
        <v>2310002231</v>
      </c>
      <c r="F1536" s="226" t="str">
        <f>VLOOKUP(E1536,SCC_xref!$A$6:$B$39,2,FALSE)</f>
        <v>Condensate tank flaring</v>
      </c>
      <c r="G1536" s="229">
        <v>0.37851531521665216</v>
      </c>
      <c r="H1536" s="229">
        <v>0</v>
      </c>
      <c r="I1536" s="229">
        <v>2.0595686269141367</v>
      </c>
      <c r="J1536" s="229">
        <v>0</v>
      </c>
      <c r="K1536" s="229">
        <v>0</v>
      </c>
      <c r="M1536" s="175"/>
    </row>
    <row r="1537" spans="1:13" x14ac:dyDescent="0.2">
      <c r="A1537" s="226" t="str">
        <f t="shared" si="134"/>
        <v>Condensate Tank Flaring</v>
      </c>
      <c r="B1537" s="226" t="str">
        <f>VLOOKUP(D1537,fips_xref!$A$5:$C$286,2,FALSE)</f>
        <v>STARK, ND_Non-Tribal</v>
      </c>
      <c r="C1537" s="227" t="str">
        <f t="shared" si="133"/>
        <v>38</v>
      </c>
      <c r="D1537" s="228" t="str">
        <f t="shared" si="136"/>
        <v>3808902</v>
      </c>
      <c r="E1537" s="226" t="str">
        <f t="shared" si="135"/>
        <v>2310002231</v>
      </c>
      <c r="F1537" s="226" t="str">
        <f>VLOOKUP(E1537,SCC_xref!$A$6:$B$39,2,FALSE)</f>
        <v>Condensate tank flaring</v>
      </c>
      <c r="G1537" s="229">
        <v>0</v>
      </c>
      <c r="H1537" s="229">
        <v>0</v>
      </c>
      <c r="I1537" s="229">
        <v>0</v>
      </c>
      <c r="J1537" s="229">
        <v>0</v>
      </c>
      <c r="K1537" s="229">
        <v>0</v>
      </c>
      <c r="M1537" s="175"/>
    </row>
    <row r="1538" spans="1:13" x14ac:dyDescent="0.2">
      <c r="A1538" s="226" t="str">
        <f t="shared" si="134"/>
        <v>Condensate Tank Flaring</v>
      </c>
      <c r="B1538" s="226" t="str">
        <f>VLOOKUP(D1538,fips_xref!$A$5:$C$286,2,FALSE)</f>
        <v>WARD, ND_Non-Tribal</v>
      </c>
      <c r="C1538" s="227" t="str">
        <f t="shared" si="133"/>
        <v>38</v>
      </c>
      <c r="D1538" s="228" t="str">
        <f t="shared" si="136"/>
        <v>3810102</v>
      </c>
      <c r="E1538" s="226" t="str">
        <f t="shared" si="135"/>
        <v>2310002231</v>
      </c>
      <c r="F1538" s="226" t="str">
        <f>VLOOKUP(E1538,SCC_xref!$A$6:$B$39,2,FALSE)</f>
        <v>Condensate tank flaring</v>
      </c>
      <c r="G1538" s="229">
        <v>0</v>
      </c>
      <c r="H1538" s="229">
        <v>0</v>
      </c>
      <c r="I1538" s="229">
        <v>0</v>
      </c>
      <c r="J1538" s="229">
        <v>0</v>
      </c>
      <c r="K1538" s="229">
        <v>0</v>
      </c>
      <c r="M1538" s="175"/>
    </row>
    <row r="1539" spans="1:13" x14ac:dyDescent="0.2">
      <c r="A1539" s="226" t="str">
        <f t="shared" si="134"/>
        <v>Condensate Tank Flaring</v>
      </c>
      <c r="B1539" s="226" t="str">
        <f>VLOOKUP(D1539,fips_xref!$A$5:$C$286,2,FALSE)</f>
        <v>WILLIAMS, ND_Non-Tribal</v>
      </c>
      <c r="C1539" s="227" t="str">
        <f t="shared" si="133"/>
        <v>38</v>
      </c>
      <c r="D1539" s="228" t="str">
        <f t="shared" si="136"/>
        <v>3810502</v>
      </c>
      <c r="E1539" s="226" t="str">
        <f t="shared" si="135"/>
        <v>2310002231</v>
      </c>
      <c r="F1539" s="226" t="str">
        <f>VLOOKUP(E1539,SCC_xref!$A$6:$B$39,2,FALSE)</f>
        <v>Condensate tank flaring</v>
      </c>
      <c r="G1539" s="229">
        <v>1.7140097239672263</v>
      </c>
      <c r="H1539" s="229">
        <v>0</v>
      </c>
      <c r="I1539" s="229">
        <v>9.3262293804099095</v>
      </c>
      <c r="J1539" s="229">
        <v>0</v>
      </c>
      <c r="K1539" s="229">
        <v>0</v>
      </c>
      <c r="M1539" s="175"/>
    </row>
    <row r="1540" spans="1:13" x14ac:dyDescent="0.2">
      <c r="A1540" s="226" t="str">
        <f t="shared" si="134"/>
        <v>Condensate Tank Flaring</v>
      </c>
      <c r="B1540" s="226" t="str">
        <f>VLOOKUP(D1540,fips_xref!$A$5:$C$286,2,FALSE)</f>
        <v>HARDING, SD_Non-Tribal</v>
      </c>
      <c r="C1540" s="227" t="str">
        <f t="shared" si="133"/>
        <v>46</v>
      </c>
      <c r="D1540" s="228" t="str">
        <f t="shared" si="136"/>
        <v>4606302</v>
      </c>
      <c r="E1540" s="226" t="str">
        <f t="shared" si="135"/>
        <v>2310002231</v>
      </c>
      <c r="F1540" s="226" t="str">
        <f>VLOOKUP(E1540,SCC_xref!$A$6:$B$39,2,FALSE)</f>
        <v>Condensate tank flaring</v>
      </c>
      <c r="G1540" s="229">
        <v>3.0945068504346415E-2</v>
      </c>
      <c r="H1540" s="229">
        <v>0</v>
      </c>
      <c r="I1540" s="229">
        <v>0.16837757862659081</v>
      </c>
      <c r="J1540" s="229">
        <v>0</v>
      </c>
      <c r="K1540" s="229">
        <v>0</v>
      </c>
      <c r="M1540" s="175"/>
    </row>
    <row r="1541" spans="1:13" x14ac:dyDescent="0.2">
      <c r="A1541" s="226" t="str">
        <f t="shared" si="134"/>
        <v>Other Flaring</v>
      </c>
      <c r="B1541" s="226" t="str">
        <f>VLOOKUP(D1541,fips_xref!$A$5:$C$286,2,FALSE)</f>
        <v>BUTTE, SD_Non-Tribal</v>
      </c>
      <c r="C1541" s="227" t="str">
        <f t="shared" si="133"/>
        <v>46</v>
      </c>
      <c r="D1541" s="228" t="str">
        <f t="shared" si="136"/>
        <v>4601902</v>
      </c>
      <c r="E1541" s="226" t="str">
        <f t="shared" si="135"/>
        <v>2310002231</v>
      </c>
      <c r="F1541" s="226" t="str">
        <f>VLOOKUP(E1541,SCC_xref!$A$6:$B$39,2,FALSE)</f>
        <v>Condensate tank flaring</v>
      </c>
      <c r="G1541" s="229">
        <v>0</v>
      </c>
      <c r="H1541" s="229">
        <v>0</v>
      </c>
      <c r="I1541" s="229">
        <v>0</v>
      </c>
      <c r="J1541" s="229">
        <v>0</v>
      </c>
      <c r="K1541" s="229">
        <v>0</v>
      </c>
      <c r="M1541" s="175"/>
    </row>
    <row r="1542" spans="1:13" x14ac:dyDescent="0.2">
      <c r="A1542" s="33" t="s">
        <v>16378</v>
      </c>
      <c r="B1542" s="33" t="str">
        <f>VLOOKUP(D1542,fips_xref!$A$5:$C$286,2,FALSE)</f>
        <v>CARTER, MT</v>
      </c>
      <c r="C1542" s="34" t="str">
        <f t="shared" si="113"/>
        <v>30</v>
      </c>
      <c r="D1542" s="202">
        <f>fips_xref!A5</f>
        <v>30011</v>
      </c>
      <c r="E1542" s="33" t="str">
        <f>SCC_xref!A$28</f>
        <v>2310003100</v>
      </c>
      <c r="F1542" s="32" t="str">
        <f>VLOOKUP(E1542,SCC_xref!$A$6:$B$40,2,FALSE)</f>
        <v>Miscellaneous engines</v>
      </c>
      <c r="G1542" s="36">
        <v>1.2254965209057815</v>
      </c>
      <c r="H1542" s="36">
        <v>9.2912314218692046E-2</v>
      </c>
      <c r="I1542" s="36">
        <v>0.9135426765190543</v>
      </c>
      <c r="J1542" s="36">
        <v>4.9815744331063185E-4</v>
      </c>
      <c r="K1542" s="36">
        <v>8.7445091775506717E-2</v>
      </c>
      <c r="M1542" s="175"/>
    </row>
    <row r="1543" spans="1:13" x14ac:dyDescent="0.2">
      <c r="A1543" s="33" t="s">
        <v>16378</v>
      </c>
      <c r="B1543" s="33" t="str">
        <f>VLOOKUP(D1543,fips_xref!$A$5:$C$286,2,FALSE)</f>
        <v>CUSTER, MT</v>
      </c>
      <c r="C1543" s="34" t="str">
        <f t="shared" si="113"/>
        <v>30</v>
      </c>
      <c r="D1543" s="202">
        <f>fips_xref!A6</f>
        <v>30017</v>
      </c>
      <c r="E1543" s="33" t="str">
        <f>SCC_xref!A$28</f>
        <v>2310003100</v>
      </c>
      <c r="F1543" s="32" t="str">
        <f>VLOOKUP(E1543,SCC_xref!$A$6:$B$40,2,FALSE)</f>
        <v>Miscellaneous engines</v>
      </c>
      <c r="G1543" s="36">
        <v>0.20424942015096362</v>
      </c>
      <c r="H1543" s="36">
        <v>1.5485385703115341E-2</v>
      </c>
      <c r="I1543" s="36">
        <v>0.15225711275317572</v>
      </c>
      <c r="J1543" s="36">
        <v>8.3026240551771971E-5</v>
      </c>
      <c r="K1543" s="36">
        <v>1.4574181962584453E-2</v>
      </c>
      <c r="M1543" s="175"/>
    </row>
    <row r="1544" spans="1:13" x14ac:dyDescent="0.2">
      <c r="A1544" s="33" t="s">
        <v>16378</v>
      </c>
      <c r="B1544" s="33" t="str">
        <f>VLOOKUP(D1544,fips_xref!$A$5:$C$286,2,FALSE)</f>
        <v>DANIELS, MT</v>
      </c>
      <c r="C1544" s="34" t="str">
        <f t="shared" si="113"/>
        <v>30</v>
      </c>
      <c r="D1544" s="202">
        <f>fips_xref!A7</f>
        <v>30019</v>
      </c>
      <c r="E1544" s="33" t="str">
        <f>SCC_xref!A$28</f>
        <v>2310003100</v>
      </c>
      <c r="F1544" s="32" t="str">
        <f>VLOOKUP(E1544,SCC_xref!$A$6:$B$40,2,FALSE)</f>
        <v>Miscellaneous engines</v>
      </c>
      <c r="G1544" s="36">
        <v>0.20424942015096362</v>
      </c>
      <c r="H1544" s="36">
        <v>1.5485385703115341E-2</v>
      </c>
      <c r="I1544" s="36">
        <v>0.15225711275317572</v>
      </c>
      <c r="J1544" s="36">
        <v>8.3026240551771971E-5</v>
      </c>
      <c r="K1544" s="36">
        <v>1.4574181962584453E-2</v>
      </c>
      <c r="M1544" s="175"/>
    </row>
    <row r="1545" spans="1:13" x14ac:dyDescent="0.2">
      <c r="A1545" s="33" t="s">
        <v>16378</v>
      </c>
      <c r="B1545" s="33" t="str">
        <f>VLOOKUP(D1545,fips_xref!$A$5:$C$286,2,FALSE)</f>
        <v>DAWSON, MT</v>
      </c>
      <c r="C1545" s="34" t="str">
        <f t="shared" si="113"/>
        <v>30</v>
      </c>
      <c r="D1545" s="202">
        <f>fips_xref!A8</f>
        <v>30021</v>
      </c>
      <c r="E1545" s="33" t="str">
        <f>SCC_xref!A$28</f>
        <v>2310003100</v>
      </c>
      <c r="F1545" s="32" t="str">
        <f>VLOOKUP(E1545,SCC_xref!$A$6:$B$40,2,FALSE)</f>
        <v>Miscellaneous engines</v>
      </c>
      <c r="G1545" s="36">
        <v>4.3573209632205563</v>
      </c>
      <c r="H1545" s="36">
        <v>0.33035489499979392</v>
      </c>
      <c r="I1545" s="36">
        <v>3.248151738734415</v>
      </c>
      <c r="J1545" s="36">
        <v>1.7712264651044687E-3</v>
      </c>
      <c r="K1545" s="36">
        <v>0.3109158818684683</v>
      </c>
      <c r="M1545" s="175"/>
    </row>
    <row r="1546" spans="1:13" x14ac:dyDescent="0.2">
      <c r="A1546" s="33" t="s">
        <v>16378</v>
      </c>
      <c r="B1546" s="33" t="str">
        <f>VLOOKUP(D1546,fips_xref!$A$5:$C$286,2,FALSE)</f>
        <v>FALLON, MT</v>
      </c>
      <c r="C1546" s="34" t="str">
        <f t="shared" si="113"/>
        <v>30</v>
      </c>
      <c r="D1546" s="202">
        <f>fips_xref!A9</f>
        <v>30025</v>
      </c>
      <c r="E1546" s="33" t="str">
        <f>SCC_xref!A$28</f>
        <v>2310003100</v>
      </c>
      <c r="F1546" s="32" t="str">
        <f>VLOOKUP(E1546,SCC_xref!$A$6:$B$40,2,FALSE)</f>
        <v>Miscellaneous engines</v>
      </c>
      <c r="G1546" s="36">
        <v>95.656811770701282</v>
      </c>
      <c r="H1546" s="36">
        <v>7.2523223042923508</v>
      </c>
      <c r="I1546" s="36">
        <v>71.307081139403962</v>
      </c>
      <c r="J1546" s="36">
        <v>3.8883955991746537E-2</v>
      </c>
      <c r="K1546" s="36">
        <v>6.825575219143718</v>
      </c>
      <c r="M1546" s="175"/>
    </row>
    <row r="1547" spans="1:13" x14ac:dyDescent="0.2">
      <c r="A1547" s="33" t="s">
        <v>16378</v>
      </c>
      <c r="B1547" s="33" t="str">
        <f>VLOOKUP(D1547,fips_xref!$A$5:$C$286,2,FALSE)</f>
        <v>GARFIELD, MT</v>
      </c>
      <c r="C1547" s="34" t="str">
        <f t="shared" si="113"/>
        <v>30</v>
      </c>
      <c r="D1547" s="202">
        <f>fips_xref!A10</f>
        <v>30033</v>
      </c>
      <c r="E1547" s="33" t="str">
        <f>SCC_xref!A$28</f>
        <v>2310003100</v>
      </c>
      <c r="F1547" s="32" t="str">
        <f>VLOOKUP(E1547,SCC_xref!$A$6:$B$40,2,FALSE)</f>
        <v>Miscellaneous engines</v>
      </c>
      <c r="G1547" s="36">
        <v>0.81699768060385447</v>
      </c>
      <c r="H1547" s="36">
        <v>6.1941542812461364E-2</v>
      </c>
      <c r="I1547" s="36">
        <v>0.60902845101270286</v>
      </c>
      <c r="J1547" s="36">
        <v>3.3210496220708788E-4</v>
      </c>
      <c r="K1547" s="36">
        <v>5.8296727850337814E-2</v>
      </c>
      <c r="M1547" s="175"/>
    </row>
    <row r="1548" spans="1:13" x14ac:dyDescent="0.2">
      <c r="A1548" s="33" t="s">
        <v>16378</v>
      </c>
      <c r="B1548" s="33" t="str">
        <f>VLOOKUP(D1548,fips_xref!$A$5:$C$286,2,FALSE)</f>
        <v>MCCONE, MT</v>
      </c>
      <c r="C1548" s="34" t="str">
        <f t="shared" si="113"/>
        <v>30</v>
      </c>
      <c r="D1548" s="202">
        <f>fips_xref!A11</f>
        <v>30055</v>
      </c>
      <c r="E1548" s="33" t="str">
        <f>SCC_xref!A$28</f>
        <v>2310003100</v>
      </c>
      <c r="F1548" s="32" t="str">
        <f>VLOOKUP(E1548,SCC_xref!$A$6:$B$40,2,FALSE)</f>
        <v>Miscellaneous engines</v>
      </c>
      <c r="G1548" s="36">
        <v>0.340415700251606</v>
      </c>
      <c r="H1548" s="36">
        <v>2.5808976171858899E-2</v>
      </c>
      <c r="I1548" s="36">
        <v>0.25376185458862621</v>
      </c>
      <c r="J1548" s="36">
        <v>1.3837706758628663E-4</v>
      </c>
      <c r="K1548" s="36">
        <v>2.429030327097409E-2</v>
      </c>
      <c r="M1548" s="175"/>
    </row>
    <row r="1549" spans="1:13" x14ac:dyDescent="0.2">
      <c r="A1549" s="33" t="s">
        <v>16378</v>
      </c>
      <c r="B1549" s="33" t="str">
        <f>VLOOKUP(D1549,fips_xref!$A$5:$C$286,2,FALSE)</f>
        <v>PRAIRIE, MT</v>
      </c>
      <c r="C1549" s="34" t="str">
        <f t="shared" si="113"/>
        <v>30</v>
      </c>
      <c r="D1549" s="202">
        <f>fips_xref!A12</f>
        <v>30079</v>
      </c>
      <c r="E1549" s="33" t="str">
        <f>SCC_xref!A$28</f>
        <v>2310003100</v>
      </c>
      <c r="F1549" s="32" t="str">
        <f>VLOOKUP(E1549,SCC_xref!$A$6:$B$40,2,FALSE)</f>
        <v>Miscellaneous engines</v>
      </c>
      <c r="G1549" s="36">
        <v>0.88508082065417559</v>
      </c>
      <c r="H1549" s="36">
        <v>6.7103338046833147E-2</v>
      </c>
      <c r="I1549" s="36">
        <v>0.65978082193042809</v>
      </c>
      <c r="J1549" s="36">
        <v>3.5978037572434522E-4</v>
      </c>
      <c r="K1549" s="36">
        <v>6.3154788504532627E-2</v>
      </c>
      <c r="M1549" s="175"/>
    </row>
    <row r="1550" spans="1:13" x14ac:dyDescent="0.2">
      <c r="A1550" s="33" t="s">
        <v>16378</v>
      </c>
      <c r="B1550" s="33" t="str">
        <f>VLOOKUP(D1550,fips_xref!$A$5:$C$286,2,FALSE)</f>
        <v>RICHLAND, MT</v>
      </c>
      <c r="C1550" s="34" t="str">
        <f t="shared" si="113"/>
        <v>30</v>
      </c>
      <c r="D1550" s="202">
        <f>fips_xref!A13</f>
        <v>30083</v>
      </c>
      <c r="E1550" s="33" t="str">
        <f>SCC_xref!A$28</f>
        <v>2310003100</v>
      </c>
      <c r="F1550" s="32" t="str">
        <f>VLOOKUP(E1550,SCC_xref!$A$6:$B$40,2,FALSE)</f>
        <v>Miscellaneous engines</v>
      </c>
      <c r="G1550" s="36">
        <v>63.930068507251605</v>
      </c>
      <c r="H1550" s="36">
        <v>4.8469257250751019</v>
      </c>
      <c r="I1550" s="36">
        <v>47.656476291743999</v>
      </c>
      <c r="J1550" s="36">
        <v>2.5987213292704626E-2</v>
      </c>
      <c r="K1550" s="36">
        <v>4.5617189542889331</v>
      </c>
      <c r="M1550" s="175"/>
    </row>
    <row r="1551" spans="1:13" x14ac:dyDescent="0.2">
      <c r="A1551" s="33" t="s">
        <v>16378</v>
      </c>
      <c r="B1551" s="33" t="str">
        <f>VLOOKUP(D1551,fips_xref!$A$5:$C$286,2,FALSE)</f>
        <v>ROOSEVELT, MT</v>
      </c>
      <c r="C1551" s="34" t="str">
        <f t="shared" si="113"/>
        <v>30</v>
      </c>
      <c r="D1551" s="202">
        <f>fips_xref!A14</f>
        <v>30085</v>
      </c>
      <c r="E1551" s="33" t="str">
        <f>SCC_xref!A$28</f>
        <v>2310003100</v>
      </c>
      <c r="F1551" s="32" t="str">
        <f>VLOOKUP(E1551,SCC_xref!$A$6:$B$40,2,FALSE)</f>
        <v>Miscellaneous engines</v>
      </c>
      <c r="G1551" s="36">
        <v>12.254965209057817</v>
      </c>
      <c r="H1551" s="36">
        <v>0.92912314218692049</v>
      </c>
      <c r="I1551" s="36">
        <v>9.1354267651905428</v>
      </c>
      <c r="J1551" s="36">
        <v>4.9815744331063189E-3</v>
      </c>
      <c r="K1551" s="36">
        <v>0.87445091775506723</v>
      </c>
      <c r="M1551" s="175"/>
    </row>
    <row r="1552" spans="1:13" x14ac:dyDescent="0.2">
      <c r="A1552" s="33" t="s">
        <v>16378</v>
      </c>
      <c r="B1552" s="33" t="str">
        <f>VLOOKUP(D1552,fips_xref!$A$5:$C$286,2,FALSE)</f>
        <v>SHERIDAN, MT</v>
      </c>
      <c r="C1552" s="34" t="str">
        <f t="shared" si="113"/>
        <v>30</v>
      </c>
      <c r="D1552" s="203">
        <f>fips_xref!A15</f>
        <v>30091</v>
      </c>
      <c r="E1552" s="33" t="str">
        <f>SCC_xref!A$28</f>
        <v>2310003100</v>
      </c>
      <c r="F1552" s="32" t="str">
        <f>VLOOKUP(E1552,SCC_xref!$A$6:$B$40,2,FALSE)</f>
        <v>Miscellaneous engines</v>
      </c>
      <c r="G1552" s="36">
        <v>14.433625690668096</v>
      </c>
      <c r="H1552" s="36">
        <v>1.0943005896868174</v>
      </c>
      <c r="I1552" s="36">
        <v>10.759502634557752</v>
      </c>
      <c r="J1552" s="36">
        <v>5.8671876656585529E-3</v>
      </c>
      <c r="K1552" s="36">
        <v>1.0299088586893015</v>
      </c>
      <c r="M1552" s="175"/>
    </row>
    <row r="1553" spans="1:13" x14ac:dyDescent="0.2">
      <c r="A1553" s="33" t="s">
        <v>16378</v>
      </c>
      <c r="B1553" s="33" t="str">
        <f>VLOOKUP(D1553,fips_xref!$A$5:$C$286,2,FALSE)</f>
        <v>VALLEY, MT</v>
      </c>
      <c r="C1553" s="34" t="str">
        <f t="shared" si="113"/>
        <v>30</v>
      </c>
      <c r="D1553" s="203">
        <f>fips_xref!A16</f>
        <v>30105</v>
      </c>
      <c r="E1553" s="33" t="str">
        <f>SCC_xref!A$28</f>
        <v>2310003100</v>
      </c>
      <c r="F1553" s="32" t="str">
        <f>VLOOKUP(E1553,SCC_xref!$A$6:$B$40,2,FALSE)</f>
        <v>Miscellaneous engines</v>
      </c>
      <c r="G1553" s="36">
        <v>12.118798928957174</v>
      </c>
      <c r="H1553" s="36">
        <v>0.91879955171817695</v>
      </c>
      <c r="I1553" s="36">
        <v>9.0339220233550925</v>
      </c>
      <c r="J1553" s="36">
        <v>4.9262236060718043E-3</v>
      </c>
      <c r="K1553" s="36">
        <v>0.86473479644667761</v>
      </c>
      <c r="M1553" s="175"/>
    </row>
    <row r="1554" spans="1:13" x14ac:dyDescent="0.2">
      <c r="A1554" s="33" t="s">
        <v>16378</v>
      </c>
      <c r="B1554" s="33" t="str">
        <f>VLOOKUP(D1554,fips_xref!$A$5:$C$286,2,FALSE)</f>
        <v>WIBAUX, MT</v>
      </c>
      <c r="C1554" s="34" t="str">
        <f t="shared" si="113"/>
        <v>30</v>
      </c>
      <c r="D1554" s="203">
        <f>fips_xref!A17</f>
        <v>30109</v>
      </c>
      <c r="E1554" s="33" t="str">
        <f>SCC_xref!A$28</f>
        <v>2310003100</v>
      </c>
      <c r="F1554" s="32" t="str">
        <f>VLOOKUP(E1554,SCC_xref!$A$6:$B$40,2,FALSE)</f>
        <v>Miscellaneous engines</v>
      </c>
      <c r="G1554" s="36">
        <v>8.2380599460888657</v>
      </c>
      <c r="H1554" s="36">
        <v>0.62457722335898547</v>
      </c>
      <c r="I1554" s="36">
        <v>6.1410368810447542</v>
      </c>
      <c r="J1554" s="36">
        <v>3.3487250355881365E-3</v>
      </c>
      <c r="K1554" s="36">
        <v>0.58782533915757296</v>
      </c>
      <c r="M1554" s="175"/>
    </row>
    <row r="1555" spans="1:13" x14ac:dyDescent="0.2">
      <c r="A1555" s="33" t="s">
        <v>16378</v>
      </c>
      <c r="B1555" s="33" t="str">
        <f>VLOOKUP(D1555,fips_xref!$A$5:$C$286,2,FALSE)</f>
        <v>BILLINGS, ND</v>
      </c>
      <c r="C1555" s="34" t="str">
        <f t="shared" si="113"/>
        <v>38</v>
      </c>
      <c r="D1555" s="203">
        <f>fips_xref!A18</f>
        <v>38007</v>
      </c>
      <c r="E1555" s="33" t="str">
        <f>SCC_xref!A$28</f>
        <v>2310003100</v>
      </c>
      <c r="F1555" s="32" t="str">
        <f>VLOOKUP(E1555,SCC_xref!$A$6:$B$40,2,FALSE)</f>
        <v>Miscellaneous engines</v>
      </c>
      <c r="G1555" s="36">
        <v>31.182078143047111</v>
      </c>
      <c r="H1555" s="36">
        <v>2.3641022173422752</v>
      </c>
      <c r="I1555" s="36">
        <v>23.244585880318159</v>
      </c>
      <c r="J1555" s="36">
        <v>1.2675339390903855E-2</v>
      </c>
      <c r="K1555" s="36">
        <v>2.2249917796212264</v>
      </c>
      <c r="M1555" s="175"/>
    </row>
    <row r="1556" spans="1:13" x14ac:dyDescent="0.2">
      <c r="A1556" s="33" t="s">
        <v>16378</v>
      </c>
      <c r="B1556" s="33" t="str">
        <f>VLOOKUP(D1556,fips_xref!$A$5:$C$286,2,FALSE)</f>
        <v>BOTTINEAU, ND</v>
      </c>
      <c r="C1556" s="34" t="str">
        <f t="shared" si="113"/>
        <v>38</v>
      </c>
      <c r="D1556" s="203">
        <f>fips_xref!A19</f>
        <v>38009</v>
      </c>
      <c r="E1556" s="33" t="str">
        <f>SCC_xref!A$28</f>
        <v>2310003100</v>
      </c>
      <c r="F1556" s="32" t="str">
        <f>VLOOKUP(E1556,SCC_xref!$A$6:$B$40,2,FALSE)</f>
        <v>Miscellaneous engines</v>
      </c>
      <c r="G1556" s="36">
        <v>35.607482246317993</v>
      </c>
      <c r="H1556" s="36">
        <v>2.6996189075764416</v>
      </c>
      <c r="I1556" s="36">
        <v>26.543489989970304</v>
      </c>
      <c r="J1556" s="36">
        <v>1.4474241269525583E-2</v>
      </c>
      <c r="K1556" s="36">
        <v>2.54076572214389</v>
      </c>
      <c r="M1556" s="175"/>
    </row>
    <row r="1557" spans="1:13" x14ac:dyDescent="0.2">
      <c r="A1557" s="33" t="s">
        <v>16378</v>
      </c>
      <c r="B1557" s="33" t="str">
        <f>VLOOKUP(D1557,fips_xref!$A$5:$C$286,2,FALSE)</f>
        <v>BOWMAN, ND</v>
      </c>
      <c r="C1557" s="34" t="str">
        <f t="shared" si="113"/>
        <v>38</v>
      </c>
      <c r="D1557" s="203">
        <f>fips_xref!A20</f>
        <v>38011</v>
      </c>
      <c r="E1557" s="33" t="str">
        <f>SCC_xref!A$28</f>
        <v>2310003100</v>
      </c>
      <c r="F1557" s="32" t="str">
        <f>VLOOKUP(E1557,SCC_xref!$A$6:$B$40,2,FALSE)</f>
        <v>Miscellaneous engines</v>
      </c>
      <c r="G1557" s="36">
        <v>37.718059587877946</v>
      </c>
      <c r="H1557" s="36">
        <v>2.8596345598419664</v>
      </c>
      <c r="I1557" s="36">
        <v>28.116813488419783</v>
      </c>
      <c r="J1557" s="36">
        <v>1.5332179088560558E-2</v>
      </c>
      <c r="K1557" s="36">
        <v>2.6913656024239292</v>
      </c>
      <c r="M1557" s="175"/>
    </row>
    <row r="1558" spans="1:13" x14ac:dyDescent="0.2">
      <c r="A1558" s="33" t="s">
        <v>16378</v>
      </c>
      <c r="B1558" s="33" t="str">
        <f>VLOOKUP(D1558,fips_xref!$A$5:$C$286,2,FALSE)</f>
        <v>BURKE, ND</v>
      </c>
      <c r="C1558" s="34" t="str">
        <f t="shared" si="113"/>
        <v>38</v>
      </c>
      <c r="D1558" s="203">
        <f>fips_xref!A21</f>
        <v>38013</v>
      </c>
      <c r="E1558" s="33" t="str">
        <f>SCC_xref!A$28</f>
        <v>2310003100</v>
      </c>
      <c r="F1558" s="32" t="str">
        <f>VLOOKUP(E1558,SCC_xref!$A$6:$B$40,2,FALSE)</f>
        <v>Miscellaneous engines</v>
      </c>
      <c r="G1558" s="36">
        <v>25.53117751887045</v>
      </c>
      <c r="H1558" s="36">
        <v>1.9356732128894176</v>
      </c>
      <c r="I1558" s="36">
        <v>19.032139094146967</v>
      </c>
      <c r="J1558" s="36">
        <v>1.0378280068971497E-2</v>
      </c>
      <c r="K1558" s="36">
        <v>1.8217727453230566</v>
      </c>
      <c r="M1558" s="175"/>
    </row>
    <row r="1559" spans="1:13" x14ac:dyDescent="0.2">
      <c r="A1559" s="33" t="s">
        <v>16378</v>
      </c>
      <c r="B1559" s="33" t="str">
        <f>VLOOKUP(D1559,fips_xref!$A$5:$C$286,2,FALSE)</f>
        <v>DIVIDE, ND</v>
      </c>
      <c r="C1559" s="34" t="str">
        <f t="shared" si="113"/>
        <v>38</v>
      </c>
      <c r="D1559" s="203">
        <f>fips_xref!A22</f>
        <v>38023</v>
      </c>
      <c r="E1559" s="33" t="str">
        <f>SCC_xref!A$28</f>
        <v>2310003100</v>
      </c>
      <c r="F1559" s="32" t="str">
        <f>VLOOKUP(E1559,SCC_xref!$A$6:$B$40,2,FALSE)</f>
        <v>Miscellaneous engines</v>
      </c>
      <c r="G1559" s="36">
        <v>9.7358890271959329</v>
      </c>
      <c r="H1559" s="36">
        <v>0.7381367185151646</v>
      </c>
      <c r="I1559" s="36">
        <v>7.2575890412347093</v>
      </c>
      <c r="J1559" s="36">
        <v>3.9575841329677975E-3</v>
      </c>
      <c r="K1559" s="36">
        <v>0.69470267354985893</v>
      </c>
      <c r="M1559" s="175"/>
    </row>
    <row r="1560" spans="1:13" x14ac:dyDescent="0.2">
      <c r="A1560" s="33" t="s">
        <v>16378</v>
      </c>
      <c r="B1560" s="33" t="str">
        <f>VLOOKUP(D1560,fips_xref!$A$5:$C$286,2,FALSE)</f>
        <v>DUNN, ND</v>
      </c>
      <c r="C1560" s="34" t="str">
        <f t="shared" si="113"/>
        <v>38</v>
      </c>
      <c r="D1560" s="203">
        <f>fips_xref!A23</f>
        <v>38025</v>
      </c>
      <c r="E1560" s="33" t="str">
        <f>SCC_xref!A$28</f>
        <v>2310003100</v>
      </c>
      <c r="F1560" s="32" t="str">
        <f>VLOOKUP(E1560,SCC_xref!$A$6:$B$40,2,FALSE)</f>
        <v>Miscellaneous engines</v>
      </c>
      <c r="G1560" s="36">
        <v>26.212008919373663</v>
      </c>
      <c r="H1560" s="36">
        <v>1.9872911652331353</v>
      </c>
      <c r="I1560" s="36">
        <v>19.539662803324216</v>
      </c>
      <c r="J1560" s="36">
        <v>1.065503420414407E-2</v>
      </c>
      <c r="K1560" s="36">
        <v>1.8703533518650048</v>
      </c>
      <c r="M1560" s="175"/>
    </row>
    <row r="1561" spans="1:13" x14ac:dyDescent="0.2">
      <c r="A1561" s="33" t="s">
        <v>16378</v>
      </c>
      <c r="B1561" s="33" t="str">
        <f>VLOOKUP(D1561,fips_xref!$A$5:$C$286,2,FALSE)</f>
        <v>GOLDEN VALLEY, ND</v>
      </c>
      <c r="C1561" s="34" t="str">
        <f t="shared" si="113"/>
        <v>38</v>
      </c>
      <c r="D1561" s="203">
        <f>fips_xref!A24</f>
        <v>38033</v>
      </c>
      <c r="E1561" s="33" t="str">
        <f>SCC_xref!A$28</f>
        <v>2310003100</v>
      </c>
      <c r="F1561" s="32" t="str">
        <f>VLOOKUP(E1561,SCC_xref!$A$6:$B$40,2,FALSE)</f>
        <v>Miscellaneous engines</v>
      </c>
      <c r="G1561" s="36">
        <v>4.2892378231702359</v>
      </c>
      <c r="H1561" s="36">
        <v>0.32519309976542216</v>
      </c>
      <c r="I1561" s="36">
        <v>3.1973993678166903</v>
      </c>
      <c r="J1561" s="36">
        <v>1.7435510515872116E-3</v>
      </c>
      <c r="K1561" s="36">
        <v>0.3060578212142735</v>
      </c>
      <c r="M1561" s="175"/>
    </row>
    <row r="1562" spans="1:13" x14ac:dyDescent="0.2">
      <c r="A1562" s="33" t="s">
        <v>16378</v>
      </c>
      <c r="B1562" s="33" t="str">
        <f>VLOOKUP(D1562,fips_xref!$A$5:$C$286,2,FALSE)</f>
        <v>MC HENRY, ND</v>
      </c>
      <c r="C1562" s="34" t="str">
        <f t="shared" si="113"/>
        <v>38</v>
      </c>
      <c r="D1562" s="203">
        <f>fips_xref!A25</f>
        <v>38049</v>
      </c>
      <c r="E1562" s="33" t="str">
        <f>SCC_xref!A$28</f>
        <v>2310003100</v>
      </c>
      <c r="F1562" s="32" t="str">
        <f>VLOOKUP(E1562,SCC_xref!$A$6:$B$40,2,FALSE)</f>
        <v>Miscellaneous engines</v>
      </c>
      <c r="G1562" s="36">
        <v>1.1574133808554605</v>
      </c>
      <c r="H1562" s="36">
        <v>8.7750518984320264E-2</v>
      </c>
      <c r="I1562" s="36">
        <v>0.86279030560132908</v>
      </c>
      <c r="J1562" s="36">
        <v>4.7048202979337457E-4</v>
      </c>
      <c r="K1562" s="36">
        <v>8.258703112131191E-2</v>
      </c>
      <c r="M1562" s="175"/>
    </row>
    <row r="1563" spans="1:13" x14ac:dyDescent="0.2">
      <c r="A1563" s="33" t="s">
        <v>16378</v>
      </c>
      <c r="B1563" s="33" t="str">
        <f>VLOOKUP(D1563,fips_xref!$A$5:$C$286,2,FALSE)</f>
        <v>MCKENZIE, ND</v>
      </c>
      <c r="C1563" s="34" t="str">
        <f t="shared" si="113"/>
        <v>38</v>
      </c>
      <c r="D1563" s="203">
        <f>fips_xref!A26</f>
        <v>38053</v>
      </c>
      <c r="E1563" s="33" t="str">
        <f>SCC_xref!A$28</f>
        <v>2310003100</v>
      </c>
      <c r="F1563" s="32" t="str">
        <f>VLOOKUP(E1563,SCC_xref!$A$6:$B$40,2,FALSE)</f>
        <v>Miscellaneous engines</v>
      </c>
      <c r="G1563" s="36">
        <v>59.096165563678802</v>
      </c>
      <c r="H1563" s="36">
        <v>4.4804382634347055</v>
      </c>
      <c r="I1563" s="36">
        <v>44.053057956585512</v>
      </c>
      <c r="J1563" s="36">
        <v>2.4022258932979358E-2</v>
      </c>
      <c r="K1563" s="36">
        <v>4.2167966478411021</v>
      </c>
      <c r="M1563" s="175"/>
    </row>
    <row r="1564" spans="1:13" x14ac:dyDescent="0.2">
      <c r="A1564" s="33" t="s">
        <v>16378</v>
      </c>
      <c r="B1564" s="33" t="str">
        <f>VLOOKUP(D1564,fips_xref!$A$5:$C$286,2,FALSE)</f>
        <v>MCLEAN, ND</v>
      </c>
      <c r="C1564" s="34" t="str">
        <f t="shared" si="113"/>
        <v>38</v>
      </c>
      <c r="D1564" s="203">
        <f>fips_xref!A27</f>
        <v>38055</v>
      </c>
      <c r="E1564" s="33" t="str">
        <f>SCC_xref!A$28</f>
        <v>2310003100</v>
      </c>
      <c r="F1564" s="32" t="str">
        <f>VLOOKUP(E1564,SCC_xref!$A$6:$B$40,2,FALSE)</f>
        <v>Miscellaneous engines</v>
      </c>
      <c r="G1564" s="36">
        <v>1.1574133808554605</v>
      </c>
      <c r="H1564" s="36">
        <v>8.7750518984320264E-2</v>
      </c>
      <c r="I1564" s="36">
        <v>0.86279030560132908</v>
      </c>
      <c r="J1564" s="36">
        <v>4.7048202979337457E-4</v>
      </c>
      <c r="K1564" s="36">
        <v>8.258703112131191E-2</v>
      </c>
      <c r="M1564" s="175"/>
    </row>
    <row r="1565" spans="1:13" x14ac:dyDescent="0.2">
      <c r="A1565" s="33" t="s">
        <v>16378</v>
      </c>
      <c r="B1565" s="33" t="str">
        <f>VLOOKUP(D1565,fips_xref!$A$5:$C$286,2,FALSE)</f>
        <v>MERCER, ND</v>
      </c>
      <c r="C1565" s="34" t="str">
        <f t="shared" si="113"/>
        <v>38</v>
      </c>
      <c r="D1565" s="203">
        <f>fips_xref!A28</f>
        <v>38057</v>
      </c>
      <c r="E1565" s="33" t="str">
        <f>SCC_xref!A$28</f>
        <v>2310003100</v>
      </c>
      <c r="F1565" s="32" t="str">
        <f>VLOOKUP(E1565,SCC_xref!$A$6:$B$40,2,FALSE)</f>
        <v>Miscellaneous engines</v>
      </c>
      <c r="G1565" s="36">
        <v>6.8083140050321192E-2</v>
      </c>
      <c r="H1565" s="36">
        <v>5.1617952343717801E-3</v>
      </c>
      <c r="I1565" s="36">
        <v>5.0752370917725234E-2</v>
      </c>
      <c r="J1565" s="36">
        <v>2.7675413517257324E-5</v>
      </c>
      <c r="K1565" s="36">
        <v>4.8580606541948172E-3</v>
      </c>
      <c r="M1565" s="175"/>
    </row>
    <row r="1566" spans="1:13" x14ac:dyDescent="0.2">
      <c r="A1566" s="33" t="s">
        <v>16378</v>
      </c>
      <c r="B1566" s="33" t="str">
        <f>VLOOKUP(D1566,fips_xref!$A$5:$C$286,2,FALSE)</f>
        <v>MOUNTRAIL, ND</v>
      </c>
      <c r="C1566" s="34" t="str">
        <f t="shared" si="113"/>
        <v>38</v>
      </c>
      <c r="D1566" s="203">
        <f>fips_xref!A29</f>
        <v>38061</v>
      </c>
      <c r="E1566" s="33" t="str">
        <f>SCC_xref!A$28</f>
        <v>2310003100</v>
      </c>
      <c r="F1566" s="32" t="str">
        <f>VLOOKUP(E1566,SCC_xref!$A$6:$B$40,2,FALSE)</f>
        <v>Miscellaneous engines</v>
      </c>
      <c r="G1566" s="36">
        <v>34.722401425663811</v>
      </c>
      <c r="H1566" s="36">
        <v>2.6325155695296081</v>
      </c>
      <c r="I1566" s="36">
        <v>25.883709168039871</v>
      </c>
      <c r="J1566" s="36">
        <v>1.4114460893801235E-2</v>
      </c>
      <c r="K1566" s="36">
        <v>2.4776109336393568</v>
      </c>
      <c r="M1566" s="175"/>
    </row>
    <row r="1567" spans="1:13" x14ac:dyDescent="0.2">
      <c r="A1567" s="33" t="s">
        <v>16378</v>
      </c>
      <c r="B1567" s="33" t="str">
        <f>VLOOKUP(D1567,fips_xref!$A$5:$C$286,2,FALSE)</f>
        <v>RENVILLE, ND</v>
      </c>
      <c r="C1567" s="34" t="str">
        <f t="shared" si="113"/>
        <v>38</v>
      </c>
      <c r="D1567" s="203">
        <f>fips_xref!A30</f>
        <v>38075</v>
      </c>
      <c r="E1567" s="33" t="str">
        <f>SCC_xref!A$28</f>
        <v>2310003100</v>
      </c>
      <c r="F1567" s="32" t="str">
        <f>VLOOKUP(E1567,SCC_xref!$A$6:$B$40,2,FALSE)</f>
        <v>Miscellaneous engines</v>
      </c>
      <c r="G1567" s="36">
        <v>19.81219375464347</v>
      </c>
      <c r="H1567" s="36">
        <v>1.5020824132021882</v>
      </c>
      <c r="I1567" s="36">
        <v>14.768939937058045</v>
      </c>
      <c r="J1567" s="36">
        <v>8.0535453335218825E-3</v>
      </c>
      <c r="K1567" s="36">
        <v>1.4136956503706919</v>
      </c>
      <c r="M1567" s="175"/>
    </row>
    <row r="1568" spans="1:13" x14ac:dyDescent="0.2">
      <c r="A1568" s="33" t="s">
        <v>16378</v>
      </c>
      <c r="B1568" s="33" t="str">
        <f>VLOOKUP(D1568,fips_xref!$A$5:$C$286,2,FALSE)</f>
        <v>SLOPE, ND</v>
      </c>
      <c r="C1568" s="34" t="str">
        <f t="shared" si="113"/>
        <v>38</v>
      </c>
      <c r="D1568" s="203">
        <f>fips_xref!A31</f>
        <v>38087</v>
      </c>
      <c r="E1568" s="33" t="str">
        <f>SCC_xref!A$28</f>
        <v>2310003100</v>
      </c>
      <c r="F1568" s="32" t="str">
        <f>VLOOKUP(E1568,SCC_xref!$A$6:$B$40,2,FALSE)</f>
        <v>Miscellaneous engines</v>
      </c>
      <c r="G1568" s="36">
        <v>1.4297459410567452</v>
      </c>
      <c r="H1568" s="36">
        <v>0.10839769992180739</v>
      </c>
      <c r="I1568" s="36">
        <v>1.0657997892722302</v>
      </c>
      <c r="J1568" s="36">
        <v>5.8118368386240386E-4</v>
      </c>
      <c r="K1568" s="36">
        <v>0.10201927373809118</v>
      </c>
      <c r="M1568" s="175"/>
    </row>
    <row r="1569" spans="1:13" x14ac:dyDescent="0.2">
      <c r="A1569" s="33" t="s">
        <v>16378</v>
      </c>
      <c r="B1569" s="33" t="str">
        <f>VLOOKUP(D1569,fips_xref!$A$5:$C$286,2,FALSE)</f>
        <v>STARK, ND</v>
      </c>
      <c r="C1569" s="34" t="str">
        <f t="shared" si="113"/>
        <v>38</v>
      </c>
      <c r="D1569" s="203">
        <f>fips_xref!A32</f>
        <v>38089</v>
      </c>
      <c r="E1569" s="33" t="str">
        <f>SCC_xref!A$28</f>
        <v>2310003100</v>
      </c>
      <c r="F1569" s="32" t="str">
        <f>VLOOKUP(E1569,SCC_xref!$A$6:$B$40,2,FALSE)</f>
        <v>Miscellaneous engines</v>
      </c>
      <c r="G1569" s="36">
        <v>4.8339029435728049</v>
      </c>
      <c r="H1569" s="36">
        <v>0.36648746164039636</v>
      </c>
      <c r="I1569" s="36">
        <v>3.6034183351584916</v>
      </c>
      <c r="J1569" s="36">
        <v>1.9649543597252701E-3</v>
      </c>
      <c r="K1569" s="36">
        <v>0.34492230644783201</v>
      </c>
      <c r="M1569" s="175"/>
    </row>
    <row r="1570" spans="1:13" x14ac:dyDescent="0.2">
      <c r="A1570" s="33" t="s">
        <v>16378</v>
      </c>
      <c r="B1570" s="33" t="str">
        <f>VLOOKUP(D1570,fips_xref!$A$5:$C$286,2,FALSE)</f>
        <v>WARD, ND</v>
      </c>
      <c r="C1570" s="34" t="str">
        <f t="shared" si="113"/>
        <v>38</v>
      </c>
      <c r="D1570" s="203">
        <f>fips_xref!A33</f>
        <v>38101</v>
      </c>
      <c r="E1570" s="33" t="str">
        <f>SCC_xref!A$28</f>
        <v>2310003100</v>
      </c>
      <c r="F1570" s="32" t="str">
        <f>VLOOKUP(E1570,SCC_xref!$A$6:$B$40,2,FALSE)</f>
        <v>Miscellaneous engines</v>
      </c>
      <c r="G1570" s="36">
        <v>1.0893302408051391</v>
      </c>
      <c r="H1570" s="36">
        <v>8.2588723749948481E-2</v>
      </c>
      <c r="I1570" s="36">
        <v>0.81203793468360375</v>
      </c>
      <c r="J1570" s="36">
        <v>4.4280661627611718E-4</v>
      </c>
      <c r="K1570" s="36">
        <v>7.7728970467117076E-2</v>
      </c>
      <c r="M1570" s="175"/>
    </row>
    <row r="1571" spans="1:13" x14ac:dyDescent="0.2">
      <c r="A1571" s="33" t="s">
        <v>16378</v>
      </c>
      <c r="B1571" s="33" t="str">
        <f>VLOOKUP(D1571,fips_xref!$A$5:$C$286,2,FALSE)</f>
        <v>WILLIAMS, ND</v>
      </c>
      <c r="C1571" s="34" t="str">
        <f t="shared" si="113"/>
        <v>38</v>
      </c>
      <c r="D1571" s="203">
        <f>fips_xref!A34</f>
        <v>38105</v>
      </c>
      <c r="E1571" s="33" t="str">
        <f>SCC_xref!A$28</f>
        <v>2310003100</v>
      </c>
      <c r="F1571" s="32" t="str">
        <f>VLOOKUP(E1571,SCC_xref!$A$6:$B$40,2,FALSE)</f>
        <v>Miscellaneous engines</v>
      </c>
      <c r="G1571" s="36">
        <v>31.7948264035</v>
      </c>
      <c r="H1571" s="36">
        <v>2.4105583744516212</v>
      </c>
      <c r="I1571" s="36">
        <v>23.701357218577687</v>
      </c>
      <c r="J1571" s="36">
        <v>1.292441811255917E-2</v>
      </c>
      <c r="K1571" s="36">
        <v>2.2687143255089799</v>
      </c>
      <c r="M1571" s="175"/>
    </row>
    <row r="1572" spans="1:13" x14ac:dyDescent="0.2">
      <c r="A1572" s="33" t="s">
        <v>16378</v>
      </c>
      <c r="B1572" s="33" t="str">
        <f>VLOOKUP(D1572,fips_xref!$A$5:$C$286,2,FALSE)</f>
        <v>HARDING, SD</v>
      </c>
      <c r="C1572" s="34" t="str">
        <f t="shared" ref="C1572:C1635" si="137">LEFT(D1572,2)</f>
        <v>46</v>
      </c>
      <c r="D1572" s="203">
        <f>fips_xref!A35</f>
        <v>46063</v>
      </c>
      <c r="E1572" s="33" t="str">
        <f>SCC_xref!A$28</f>
        <v>2310003100</v>
      </c>
      <c r="F1572" s="32" t="str">
        <f>VLOOKUP(E1572,SCC_xref!$A$6:$B$40,2,FALSE)</f>
        <v>Miscellaneous engines</v>
      </c>
      <c r="G1572" s="36">
        <v>14.365542550617773</v>
      </c>
      <c r="H1572" s="36">
        <v>1.0891387944524455</v>
      </c>
      <c r="I1572" s="36">
        <v>10.708750263640026</v>
      </c>
      <c r="J1572" s="36">
        <v>5.8395122521412955E-3</v>
      </c>
      <c r="K1572" s="36">
        <v>1.0250507980351065</v>
      </c>
      <c r="M1572" s="175"/>
    </row>
    <row r="1573" spans="1:13" x14ac:dyDescent="0.2">
      <c r="A1573" s="33" t="s">
        <v>16378</v>
      </c>
      <c r="B1573" s="33" t="str">
        <f>VLOOKUP(D1573,fips_xref!$A$5:$C$286,2,FALSE)</f>
        <v>BUTTE, SD</v>
      </c>
      <c r="C1573" s="34" t="str">
        <f t="shared" si="137"/>
        <v>46</v>
      </c>
      <c r="D1573" s="203">
        <f>fips_xref!A36</f>
        <v>46019</v>
      </c>
      <c r="E1573" s="33" t="str">
        <f>SCC_xref!A$28</f>
        <v>2310003100</v>
      </c>
      <c r="F1573" s="32" t="str">
        <f>VLOOKUP(E1573,SCC_xref!$A$6:$B$40,2,FALSE)</f>
        <v>Miscellaneous engines</v>
      </c>
      <c r="G1573" s="36">
        <v>0</v>
      </c>
      <c r="H1573" s="36">
        <v>0</v>
      </c>
      <c r="I1573" s="36">
        <v>0</v>
      </c>
      <c r="J1573" s="36">
        <v>0</v>
      </c>
      <c r="K1573" s="36">
        <v>0</v>
      </c>
      <c r="M1573" s="175"/>
    </row>
    <row r="1574" spans="1:13" x14ac:dyDescent="0.2">
      <c r="A1574" s="221" t="str">
        <f>A1542</f>
        <v>Miscellaneous Engines</v>
      </c>
      <c r="B1574" s="221" t="str">
        <f>VLOOKUP(D1574,fips_xref!$A$5:$C$286,2,FALSE)</f>
        <v>CARTER, MT_Tribal</v>
      </c>
      <c r="C1574" s="222" t="str">
        <f t="shared" si="137"/>
        <v>30</v>
      </c>
      <c r="D1574" s="223" t="str">
        <f>D1542&amp;"01"</f>
        <v>3001101</v>
      </c>
      <c r="E1574" s="221" t="str">
        <f>E1542</f>
        <v>2310003100</v>
      </c>
      <c r="F1574" s="221" t="str">
        <f>VLOOKUP(E1574,SCC_xref!$A$6:$B$39,2,FALSE)</f>
        <v>Miscellaneous engines</v>
      </c>
      <c r="G1574" s="224">
        <v>0</v>
      </c>
      <c r="H1574" s="224">
        <v>0</v>
      </c>
      <c r="I1574" s="224">
        <v>0</v>
      </c>
      <c r="J1574" s="224">
        <v>0</v>
      </c>
      <c r="K1574" s="224">
        <v>0</v>
      </c>
      <c r="M1574" s="175"/>
    </row>
    <row r="1575" spans="1:13" x14ac:dyDescent="0.2">
      <c r="A1575" s="221" t="str">
        <f t="shared" ref="A1575:A1605" si="138">A1543</f>
        <v>Miscellaneous Engines</v>
      </c>
      <c r="B1575" s="221" t="str">
        <f>VLOOKUP(D1575,fips_xref!$A$5:$C$286,2,FALSE)</f>
        <v>CUSTER, MT_Tribal</v>
      </c>
      <c r="C1575" s="222" t="str">
        <f t="shared" si="137"/>
        <v>30</v>
      </c>
      <c r="D1575" s="223" t="str">
        <f t="shared" ref="D1575:D1605" si="139">D1543&amp;"01"</f>
        <v>3001701</v>
      </c>
      <c r="E1575" s="221" t="str">
        <f t="shared" ref="E1575:E1605" si="140">E1543</f>
        <v>2310003100</v>
      </c>
      <c r="F1575" s="221" t="str">
        <f>VLOOKUP(E1575,SCC_xref!$A$6:$B$39,2,FALSE)</f>
        <v>Miscellaneous engines</v>
      </c>
      <c r="G1575" s="224">
        <v>0</v>
      </c>
      <c r="H1575" s="224">
        <v>0</v>
      </c>
      <c r="I1575" s="224">
        <v>0</v>
      </c>
      <c r="J1575" s="224">
        <v>0</v>
      </c>
      <c r="K1575" s="224">
        <v>0</v>
      </c>
      <c r="M1575" s="175"/>
    </row>
    <row r="1576" spans="1:13" x14ac:dyDescent="0.2">
      <c r="A1576" s="221" t="str">
        <f t="shared" si="138"/>
        <v>Miscellaneous Engines</v>
      </c>
      <c r="B1576" s="221" t="str">
        <f>VLOOKUP(D1576,fips_xref!$A$5:$C$286,2,FALSE)</f>
        <v>DANIELS, MT_Tribal</v>
      </c>
      <c r="C1576" s="222" t="str">
        <f t="shared" si="137"/>
        <v>30</v>
      </c>
      <c r="D1576" s="223" t="str">
        <f t="shared" si="139"/>
        <v>3001901</v>
      </c>
      <c r="E1576" s="221" t="str">
        <f t="shared" si="140"/>
        <v>2310003100</v>
      </c>
      <c r="F1576" s="221" t="str">
        <f>VLOOKUP(E1576,SCC_xref!$A$6:$B$39,2,FALSE)</f>
        <v>Miscellaneous engines</v>
      </c>
      <c r="G1576" s="224">
        <v>0.13616628010064241</v>
      </c>
      <c r="H1576" s="224">
        <v>1.032359046874356E-2</v>
      </c>
      <c r="I1576" s="224">
        <v>0.10150474183545047</v>
      </c>
      <c r="J1576" s="224">
        <v>5.5350827034514647E-5</v>
      </c>
      <c r="K1576" s="224">
        <v>9.7161213083896344E-3</v>
      </c>
      <c r="M1576" s="175"/>
    </row>
    <row r="1577" spans="1:13" x14ac:dyDescent="0.2">
      <c r="A1577" s="221" t="str">
        <f t="shared" si="138"/>
        <v>Miscellaneous Engines</v>
      </c>
      <c r="B1577" s="221" t="str">
        <f>VLOOKUP(D1577,fips_xref!$A$5:$C$286,2,FALSE)</f>
        <v>DAWSON, MT_Tribal</v>
      </c>
      <c r="C1577" s="222" t="str">
        <f t="shared" si="137"/>
        <v>30</v>
      </c>
      <c r="D1577" s="223" t="str">
        <f t="shared" si="139"/>
        <v>3002101</v>
      </c>
      <c r="E1577" s="221" t="str">
        <f t="shared" si="140"/>
        <v>2310003100</v>
      </c>
      <c r="F1577" s="221" t="str">
        <f>VLOOKUP(E1577,SCC_xref!$A$6:$B$39,2,FALSE)</f>
        <v>Miscellaneous engines</v>
      </c>
      <c r="G1577" s="224">
        <v>0</v>
      </c>
      <c r="H1577" s="224">
        <v>0</v>
      </c>
      <c r="I1577" s="224">
        <v>0</v>
      </c>
      <c r="J1577" s="224">
        <v>0</v>
      </c>
      <c r="K1577" s="224">
        <v>0</v>
      </c>
      <c r="M1577" s="175"/>
    </row>
    <row r="1578" spans="1:13" x14ac:dyDescent="0.2">
      <c r="A1578" s="221" t="str">
        <f t="shared" si="138"/>
        <v>Miscellaneous Engines</v>
      </c>
      <c r="B1578" s="221" t="str">
        <f>VLOOKUP(D1578,fips_xref!$A$5:$C$286,2,FALSE)</f>
        <v>FALLON, MT_Tribal</v>
      </c>
      <c r="C1578" s="222" t="str">
        <f t="shared" si="137"/>
        <v>30</v>
      </c>
      <c r="D1578" s="223" t="str">
        <f t="shared" si="139"/>
        <v>3002501</v>
      </c>
      <c r="E1578" s="221" t="str">
        <f t="shared" si="140"/>
        <v>2310003100</v>
      </c>
      <c r="F1578" s="221" t="str">
        <f>VLOOKUP(E1578,SCC_xref!$A$6:$B$39,2,FALSE)</f>
        <v>Miscellaneous engines</v>
      </c>
      <c r="G1578" s="224">
        <v>0</v>
      </c>
      <c r="H1578" s="224">
        <v>0</v>
      </c>
      <c r="I1578" s="224">
        <v>0</v>
      </c>
      <c r="J1578" s="224">
        <v>0</v>
      </c>
      <c r="K1578" s="224">
        <v>0</v>
      </c>
      <c r="M1578" s="175"/>
    </row>
    <row r="1579" spans="1:13" x14ac:dyDescent="0.2">
      <c r="A1579" s="221" t="str">
        <f t="shared" si="138"/>
        <v>Miscellaneous Engines</v>
      </c>
      <c r="B1579" s="221" t="str">
        <f>VLOOKUP(D1579,fips_xref!$A$5:$C$286,2,FALSE)</f>
        <v>GARFIELD, MT_Tribal</v>
      </c>
      <c r="C1579" s="222" t="str">
        <f t="shared" si="137"/>
        <v>30</v>
      </c>
      <c r="D1579" s="223" t="str">
        <f t="shared" si="139"/>
        <v>3003301</v>
      </c>
      <c r="E1579" s="221" t="str">
        <f t="shared" si="140"/>
        <v>2310003100</v>
      </c>
      <c r="F1579" s="221" t="str">
        <f>VLOOKUP(E1579,SCC_xref!$A$6:$B$39,2,FALSE)</f>
        <v>Miscellaneous engines</v>
      </c>
      <c r="G1579" s="224">
        <v>0</v>
      </c>
      <c r="H1579" s="224">
        <v>0</v>
      </c>
      <c r="I1579" s="224">
        <v>0</v>
      </c>
      <c r="J1579" s="224">
        <v>0</v>
      </c>
      <c r="K1579" s="224">
        <v>0</v>
      </c>
      <c r="M1579" s="175"/>
    </row>
    <row r="1580" spans="1:13" x14ac:dyDescent="0.2">
      <c r="A1580" s="221" t="str">
        <f t="shared" si="138"/>
        <v>Miscellaneous Engines</v>
      </c>
      <c r="B1580" s="221" t="str">
        <f>VLOOKUP(D1580,fips_xref!$A$5:$C$286,2,FALSE)</f>
        <v>MCCONE, MT_Tribal</v>
      </c>
      <c r="C1580" s="222" t="str">
        <f t="shared" si="137"/>
        <v>30</v>
      </c>
      <c r="D1580" s="223" t="str">
        <f t="shared" si="139"/>
        <v>3005501</v>
      </c>
      <c r="E1580" s="221" t="str">
        <f t="shared" si="140"/>
        <v>2310003100</v>
      </c>
      <c r="F1580" s="221" t="str">
        <f>VLOOKUP(E1580,SCC_xref!$A$6:$B$39,2,FALSE)</f>
        <v>Miscellaneous engines</v>
      </c>
      <c r="G1580" s="224">
        <v>0</v>
      </c>
      <c r="H1580" s="224">
        <v>0</v>
      </c>
      <c r="I1580" s="224">
        <v>0</v>
      </c>
      <c r="J1580" s="224">
        <v>0</v>
      </c>
      <c r="K1580" s="224">
        <v>0</v>
      </c>
      <c r="M1580" s="175"/>
    </row>
    <row r="1581" spans="1:13" x14ac:dyDescent="0.2">
      <c r="A1581" s="221" t="str">
        <f t="shared" si="138"/>
        <v>Miscellaneous Engines</v>
      </c>
      <c r="B1581" s="221" t="str">
        <f>VLOOKUP(D1581,fips_xref!$A$5:$C$286,2,FALSE)</f>
        <v>PRAIRIE, MT_Tribal</v>
      </c>
      <c r="C1581" s="222" t="str">
        <f t="shared" si="137"/>
        <v>30</v>
      </c>
      <c r="D1581" s="223" t="str">
        <f t="shared" si="139"/>
        <v>3007901</v>
      </c>
      <c r="E1581" s="221" t="str">
        <f t="shared" si="140"/>
        <v>2310003100</v>
      </c>
      <c r="F1581" s="221" t="str">
        <f>VLOOKUP(E1581,SCC_xref!$A$6:$B$39,2,FALSE)</f>
        <v>Miscellaneous engines</v>
      </c>
      <c r="G1581" s="224">
        <v>0</v>
      </c>
      <c r="H1581" s="224">
        <v>0</v>
      </c>
      <c r="I1581" s="224">
        <v>0</v>
      </c>
      <c r="J1581" s="224">
        <v>0</v>
      </c>
      <c r="K1581" s="224">
        <v>0</v>
      </c>
      <c r="M1581" s="175"/>
    </row>
    <row r="1582" spans="1:13" x14ac:dyDescent="0.2">
      <c r="A1582" s="221" t="str">
        <f t="shared" si="138"/>
        <v>Miscellaneous Engines</v>
      </c>
      <c r="B1582" s="221" t="str">
        <f>VLOOKUP(D1582,fips_xref!$A$5:$C$286,2,FALSE)</f>
        <v>RICHLAND, MT_Tribal</v>
      </c>
      <c r="C1582" s="222" t="str">
        <f t="shared" si="137"/>
        <v>30</v>
      </c>
      <c r="D1582" s="223" t="str">
        <f t="shared" si="139"/>
        <v>3008301</v>
      </c>
      <c r="E1582" s="221" t="str">
        <f t="shared" si="140"/>
        <v>2310003100</v>
      </c>
      <c r="F1582" s="221" t="str">
        <f>VLOOKUP(E1582,SCC_xref!$A$6:$B$39,2,FALSE)</f>
        <v>Miscellaneous engines</v>
      </c>
      <c r="G1582" s="224">
        <v>0</v>
      </c>
      <c r="H1582" s="224">
        <v>0</v>
      </c>
      <c r="I1582" s="224">
        <v>0</v>
      </c>
      <c r="J1582" s="224">
        <v>0</v>
      </c>
      <c r="K1582" s="224">
        <v>0</v>
      </c>
      <c r="M1582" s="175"/>
    </row>
    <row r="1583" spans="1:13" x14ac:dyDescent="0.2">
      <c r="A1583" s="221" t="str">
        <f t="shared" si="138"/>
        <v>Miscellaneous Engines</v>
      </c>
      <c r="B1583" s="221" t="str">
        <f>VLOOKUP(D1583,fips_xref!$A$5:$C$286,2,FALSE)</f>
        <v>ROOSEVELT, MT_Tribal</v>
      </c>
      <c r="C1583" s="222" t="str">
        <f t="shared" si="137"/>
        <v>30</v>
      </c>
      <c r="D1583" s="223" t="str">
        <f t="shared" si="139"/>
        <v>3008501</v>
      </c>
      <c r="E1583" s="221" t="str">
        <f t="shared" si="140"/>
        <v>2310003100</v>
      </c>
      <c r="F1583" s="221" t="str">
        <f>VLOOKUP(E1583,SCC_xref!$A$6:$B$39,2,FALSE)</f>
        <v>Miscellaneous engines</v>
      </c>
      <c r="G1583" s="224">
        <v>4.5615703833715209</v>
      </c>
      <c r="H1583" s="224">
        <v>0.34584028070290929</v>
      </c>
      <c r="I1583" s="224">
        <v>3.4004088514875912</v>
      </c>
      <c r="J1583" s="224">
        <v>1.8542527056562409E-3</v>
      </c>
      <c r="K1583" s="224">
        <v>0.32549006383105283</v>
      </c>
      <c r="M1583" s="175"/>
    </row>
    <row r="1584" spans="1:13" x14ac:dyDescent="0.2">
      <c r="A1584" s="221" t="str">
        <f t="shared" si="138"/>
        <v>Miscellaneous Engines</v>
      </c>
      <c r="B1584" s="221" t="str">
        <f>VLOOKUP(D1584,fips_xref!$A$5:$C$286,2,FALSE)</f>
        <v>SHERIDAN, MT_Tribal</v>
      </c>
      <c r="C1584" s="222" t="str">
        <f t="shared" si="137"/>
        <v>30</v>
      </c>
      <c r="D1584" s="223" t="str">
        <f t="shared" si="139"/>
        <v>3009101</v>
      </c>
      <c r="E1584" s="221" t="str">
        <f t="shared" si="140"/>
        <v>2310003100</v>
      </c>
      <c r="F1584" s="221" t="str">
        <f>VLOOKUP(E1584,SCC_xref!$A$6:$B$39,2,FALSE)</f>
        <v>Miscellaneous engines</v>
      </c>
      <c r="G1584" s="224">
        <v>6.8083140050321206E-2</v>
      </c>
      <c r="H1584" s="224">
        <v>5.1617952343717801E-3</v>
      </c>
      <c r="I1584" s="224">
        <v>5.0752370917725241E-2</v>
      </c>
      <c r="J1584" s="224">
        <v>2.7675413517257324E-5</v>
      </c>
      <c r="K1584" s="224">
        <v>4.8580606541948181E-3</v>
      </c>
      <c r="M1584" s="175"/>
    </row>
    <row r="1585" spans="1:13" x14ac:dyDescent="0.2">
      <c r="A1585" s="221" t="str">
        <f t="shared" si="138"/>
        <v>Miscellaneous Engines</v>
      </c>
      <c r="B1585" s="221" t="str">
        <f>VLOOKUP(D1585,fips_xref!$A$5:$C$286,2,FALSE)</f>
        <v>VALLEY, MT_Tribal</v>
      </c>
      <c r="C1585" s="222" t="str">
        <f t="shared" si="137"/>
        <v>30</v>
      </c>
      <c r="D1585" s="223" t="str">
        <f t="shared" si="139"/>
        <v>3010501</v>
      </c>
      <c r="E1585" s="221" t="str">
        <f t="shared" si="140"/>
        <v>2310003100</v>
      </c>
      <c r="F1585" s="221" t="str">
        <f>VLOOKUP(E1585,SCC_xref!$A$6:$B$39,2,FALSE)</f>
        <v>Miscellaneous engines</v>
      </c>
      <c r="G1585" s="224">
        <v>2.8594918821134905</v>
      </c>
      <c r="H1585" s="224">
        <v>0.21679539984361479</v>
      </c>
      <c r="I1585" s="224">
        <v>2.1315995785444599</v>
      </c>
      <c r="J1585" s="224">
        <v>1.1623673677248077E-3</v>
      </c>
      <c r="K1585" s="224">
        <v>0.20403854747618236</v>
      </c>
      <c r="M1585" s="175"/>
    </row>
    <row r="1586" spans="1:13" x14ac:dyDescent="0.2">
      <c r="A1586" s="221" t="str">
        <f t="shared" si="138"/>
        <v>Miscellaneous Engines</v>
      </c>
      <c r="B1586" s="221" t="str">
        <f>VLOOKUP(D1586,fips_xref!$A$5:$C$286,2,FALSE)</f>
        <v>WIBAUX, MT_Tribal</v>
      </c>
      <c r="C1586" s="222" t="str">
        <f t="shared" si="137"/>
        <v>30</v>
      </c>
      <c r="D1586" s="223" t="str">
        <f t="shared" si="139"/>
        <v>3010901</v>
      </c>
      <c r="E1586" s="221" t="str">
        <f t="shared" si="140"/>
        <v>2310003100</v>
      </c>
      <c r="F1586" s="221" t="str">
        <f>VLOOKUP(E1586,SCC_xref!$A$6:$B$39,2,FALSE)</f>
        <v>Miscellaneous engines</v>
      </c>
      <c r="G1586" s="224">
        <v>0</v>
      </c>
      <c r="H1586" s="224">
        <v>0</v>
      </c>
      <c r="I1586" s="224">
        <v>0</v>
      </c>
      <c r="J1586" s="224">
        <v>0</v>
      </c>
      <c r="K1586" s="224">
        <v>0</v>
      </c>
      <c r="M1586" s="175"/>
    </row>
    <row r="1587" spans="1:13" x14ac:dyDescent="0.2">
      <c r="A1587" s="221" t="str">
        <f t="shared" si="138"/>
        <v>Miscellaneous Engines</v>
      </c>
      <c r="B1587" s="221" t="str">
        <f>VLOOKUP(D1587,fips_xref!$A$5:$C$286,2,FALSE)</f>
        <v>BILLINGS, ND_Tribal</v>
      </c>
      <c r="C1587" s="222" t="str">
        <f t="shared" si="137"/>
        <v>38</v>
      </c>
      <c r="D1587" s="223" t="str">
        <f t="shared" si="139"/>
        <v>3800701</v>
      </c>
      <c r="E1587" s="221" t="str">
        <f t="shared" si="140"/>
        <v>2310003100</v>
      </c>
      <c r="F1587" s="221" t="str">
        <f>VLOOKUP(E1587,SCC_xref!$A$6:$B$39,2,FALSE)</f>
        <v>Miscellaneous engines</v>
      </c>
      <c r="G1587" s="224">
        <v>0</v>
      </c>
      <c r="H1587" s="224">
        <v>0</v>
      </c>
      <c r="I1587" s="224">
        <v>0</v>
      </c>
      <c r="J1587" s="224">
        <v>0</v>
      </c>
      <c r="K1587" s="224">
        <v>0</v>
      </c>
      <c r="M1587" s="175"/>
    </row>
    <row r="1588" spans="1:13" x14ac:dyDescent="0.2">
      <c r="A1588" s="221" t="str">
        <f t="shared" si="138"/>
        <v>Miscellaneous Engines</v>
      </c>
      <c r="B1588" s="221" t="str">
        <f>VLOOKUP(D1588,fips_xref!$A$5:$C$286,2,FALSE)</f>
        <v>BOTTINEAU, ND_Tribal</v>
      </c>
      <c r="C1588" s="222" t="str">
        <f t="shared" si="137"/>
        <v>38</v>
      </c>
      <c r="D1588" s="223" t="str">
        <f t="shared" si="139"/>
        <v>3800901</v>
      </c>
      <c r="E1588" s="221" t="str">
        <f t="shared" si="140"/>
        <v>2310003100</v>
      </c>
      <c r="F1588" s="221" t="str">
        <f>VLOOKUP(E1588,SCC_xref!$A$6:$B$39,2,FALSE)</f>
        <v>Miscellaneous engines</v>
      </c>
      <c r="G1588" s="224">
        <v>0</v>
      </c>
      <c r="H1588" s="224">
        <v>0</v>
      </c>
      <c r="I1588" s="224">
        <v>0</v>
      </c>
      <c r="J1588" s="224">
        <v>0</v>
      </c>
      <c r="K1588" s="224">
        <v>0</v>
      </c>
      <c r="M1588" s="175"/>
    </row>
    <row r="1589" spans="1:13" x14ac:dyDescent="0.2">
      <c r="A1589" s="221" t="str">
        <f t="shared" si="138"/>
        <v>Miscellaneous Engines</v>
      </c>
      <c r="B1589" s="221" t="str">
        <f>VLOOKUP(D1589,fips_xref!$A$5:$C$286,2,FALSE)</f>
        <v>BOWMAN, ND_Tribal</v>
      </c>
      <c r="C1589" s="222" t="str">
        <f t="shared" si="137"/>
        <v>38</v>
      </c>
      <c r="D1589" s="223" t="str">
        <f t="shared" si="139"/>
        <v>3801101</v>
      </c>
      <c r="E1589" s="221" t="str">
        <f t="shared" si="140"/>
        <v>2310003100</v>
      </c>
      <c r="F1589" s="221" t="str">
        <f>VLOOKUP(E1589,SCC_xref!$A$6:$B$39,2,FALSE)</f>
        <v>Miscellaneous engines</v>
      </c>
      <c r="G1589" s="224">
        <v>0</v>
      </c>
      <c r="H1589" s="224">
        <v>0</v>
      </c>
      <c r="I1589" s="224">
        <v>0</v>
      </c>
      <c r="J1589" s="224">
        <v>0</v>
      </c>
      <c r="K1589" s="224">
        <v>0</v>
      </c>
      <c r="M1589" s="175"/>
    </row>
    <row r="1590" spans="1:13" x14ac:dyDescent="0.2">
      <c r="A1590" s="221" t="str">
        <f t="shared" si="138"/>
        <v>Miscellaneous Engines</v>
      </c>
      <c r="B1590" s="221" t="str">
        <f>VLOOKUP(D1590,fips_xref!$A$5:$C$286,2,FALSE)</f>
        <v>BURKE, ND_Tribal</v>
      </c>
      <c r="C1590" s="222" t="str">
        <f t="shared" si="137"/>
        <v>38</v>
      </c>
      <c r="D1590" s="223" t="str">
        <f t="shared" si="139"/>
        <v>3801301</v>
      </c>
      <c r="E1590" s="221" t="str">
        <f t="shared" si="140"/>
        <v>2310003100</v>
      </c>
      <c r="F1590" s="221" t="str">
        <f>VLOOKUP(E1590,SCC_xref!$A$6:$B$39,2,FALSE)</f>
        <v>Miscellaneous engines</v>
      </c>
      <c r="G1590" s="224">
        <v>0</v>
      </c>
      <c r="H1590" s="224">
        <v>0</v>
      </c>
      <c r="I1590" s="224">
        <v>0</v>
      </c>
      <c r="J1590" s="224">
        <v>0</v>
      </c>
      <c r="K1590" s="224">
        <v>0</v>
      </c>
      <c r="M1590" s="175"/>
    </row>
    <row r="1591" spans="1:13" x14ac:dyDescent="0.2">
      <c r="A1591" s="221" t="str">
        <f t="shared" si="138"/>
        <v>Miscellaneous Engines</v>
      </c>
      <c r="B1591" s="221" t="str">
        <f>VLOOKUP(D1591,fips_xref!$A$5:$C$286,2,FALSE)</f>
        <v>DIVIDE, ND_Tribal</v>
      </c>
      <c r="C1591" s="222" t="str">
        <f t="shared" si="137"/>
        <v>38</v>
      </c>
      <c r="D1591" s="223" t="str">
        <f t="shared" si="139"/>
        <v>3802301</v>
      </c>
      <c r="E1591" s="221" t="str">
        <f t="shared" si="140"/>
        <v>2310003100</v>
      </c>
      <c r="F1591" s="221" t="str">
        <f>VLOOKUP(E1591,SCC_xref!$A$6:$B$39,2,FALSE)</f>
        <v>Miscellaneous engines</v>
      </c>
      <c r="G1591" s="224">
        <v>0</v>
      </c>
      <c r="H1591" s="224">
        <v>0</v>
      </c>
      <c r="I1591" s="224">
        <v>0</v>
      </c>
      <c r="J1591" s="224">
        <v>0</v>
      </c>
      <c r="K1591" s="224">
        <v>0</v>
      </c>
      <c r="M1591" s="175"/>
    </row>
    <row r="1592" spans="1:13" x14ac:dyDescent="0.2">
      <c r="A1592" s="221" t="str">
        <f t="shared" si="138"/>
        <v>Miscellaneous Engines</v>
      </c>
      <c r="B1592" s="221" t="str">
        <f>VLOOKUP(D1592,fips_xref!$A$5:$C$286,2,FALSE)</f>
        <v>DUNN, ND_Tribal</v>
      </c>
      <c r="C1592" s="222" t="str">
        <f t="shared" si="137"/>
        <v>38</v>
      </c>
      <c r="D1592" s="223" t="str">
        <f t="shared" si="139"/>
        <v>3802501</v>
      </c>
      <c r="E1592" s="221" t="str">
        <f t="shared" si="140"/>
        <v>2310003100</v>
      </c>
      <c r="F1592" s="221" t="str">
        <f>VLOOKUP(E1592,SCC_xref!$A$6:$B$39,2,FALSE)</f>
        <v>Miscellaneous engines</v>
      </c>
      <c r="G1592" s="224">
        <v>1.6339953612077089</v>
      </c>
      <c r="H1592" s="224">
        <v>0.12388308562492271</v>
      </c>
      <c r="I1592" s="224">
        <v>1.2180569020254057</v>
      </c>
      <c r="J1592" s="224">
        <v>6.6420992441417587E-4</v>
      </c>
      <c r="K1592" s="224">
        <v>0.11659345570067563</v>
      </c>
      <c r="M1592" s="175"/>
    </row>
    <row r="1593" spans="1:13" x14ac:dyDescent="0.2">
      <c r="A1593" s="221" t="str">
        <f t="shared" si="138"/>
        <v>Miscellaneous Engines</v>
      </c>
      <c r="B1593" s="221" t="str">
        <f>VLOOKUP(D1593,fips_xref!$A$5:$C$286,2,FALSE)</f>
        <v>GOLDEN VALLEY, ND_Tribal</v>
      </c>
      <c r="C1593" s="222" t="str">
        <f t="shared" si="137"/>
        <v>38</v>
      </c>
      <c r="D1593" s="223" t="str">
        <f t="shared" si="139"/>
        <v>3803301</v>
      </c>
      <c r="E1593" s="221" t="str">
        <f t="shared" si="140"/>
        <v>2310003100</v>
      </c>
      <c r="F1593" s="221" t="str">
        <f>VLOOKUP(E1593,SCC_xref!$A$6:$B$39,2,FALSE)</f>
        <v>Miscellaneous engines</v>
      </c>
      <c r="G1593" s="224">
        <v>0</v>
      </c>
      <c r="H1593" s="224">
        <v>0</v>
      </c>
      <c r="I1593" s="224">
        <v>0</v>
      </c>
      <c r="J1593" s="224">
        <v>0</v>
      </c>
      <c r="K1593" s="224">
        <v>0</v>
      </c>
      <c r="M1593" s="175"/>
    </row>
    <row r="1594" spans="1:13" x14ac:dyDescent="0.2">
      <c r="A1594" s="221" t="str">
        <f t="shared" si="138"/>
        <v>Miscellaneous Engines</v>
      </c>
      <c r="B1594" s="221" t="str">
        <f>VLOOKUP(D1594,fips_xref!$A$5:$C$286,2,FALSE)</f>
        <v>MC HENRY, ND_Tribal</v>
      </c>
      <c r="C1594" s="222" t="str">
        <f t="shared" si="137"/>
        <v>38</v>
      </c>
      <c r="D1594" s="223" t="str">
        <f t="shared" si="139"/>
        <v>3804901</v>
      </c>
      <c r="E1594" s="221" t="str">
        <f t="shared" si="140"/>
        <v>2310003100</v>
      </c>
      <c r="F1594" s="221" t="str">
        <f>VLOOKUP(E1594,SCC_xref!$A$6:$B$39,2,FALSE)</f>
        <v>Miscellaneous engines</v>
      </c>
      <c r="G1594" s="224">
        <v>0</v>
      </c>
      <c r="H1594" s="224">
        <v>0</v>
      </c>
      <c r="I1594" s="224">
        <v>0</v>
      </c>
      <c r="J1594" s="224">
        <v>0</v>
      </c>
      <c r="K1594" s="224">
        <v>0</v>
      </c>
      <c r="M1594" s="175"/>
    </row>
    <row r="1595" spans="1:13" x14ac:dyDescent="0.2">
      <c r="A1595" s="221" t="str">
        <f t="shared" si="138"/>
        <v>Miscellaneous Engines</v>
      </c>
      <c r="B1595" s="221" t="str">
        <f>VLOOKUP(D1595,fips_xref!$A$5:$C$286,2,FALSE)</f>
        <v>MCKENZIE, ND_Tribal</v>
      </c>
      <c r="C1595" s="222" t="str">
        <f t="shared" si="137"/>
        <v>38</v>
      </c>
      <c r="D1595" s="223" t="str">
        <f t="shared" si="139"/>
        <v>3805301</v>
      </c>
      <c r="E1595" s="221" t="str">
        <f t="shared" si="140"/>
        <v>2310003100</v>
      </c>
      <c r="F1595" s="221" t="str">
        <f>VLOOKUP(E1595,SCC_xref!$A$6:$B$39,2,FALSE)</f>
        <v>Miscellaneous engines</v>
      </c>
      <c r="G1595" s="224">
        <v>1.4297459410567452</v>
      </c>
      <c r="H1595" s="224">
        <v>0.10839769992180739</v>
      </c>
      <c r="I1595" s="224">
        <v>1.0657997892722302</v>
      </c>
      <c r="J1595" s="224">
        <v>5.8118368386240386E-4</v>
      </c>
      <c r="K1595" s="224">
        <v>0.10201927373809118</v>
      </c>
      <c r="M1595" s="175"/>
    </row>
    <row r="1596" spans="1:13" x14ac:dyDescent="0.2">
      <c r="A1596" s="221" t="str">
        <f t="shared" si="138"/>
        <v>Miscellaneous Engines</v>
      </c>
      <c r="B1596" s="221" t="str">
        <f>VLOOKUP(D1596,fips_xref!$A$5:$C$286,2,FALSE)</f>
        <v>MCLEAN, ND_Tribal</v>
      </c>
      <c r="C1596" s="222" t="str">
        <f t="shared" si="137"/>
        <v>38</v>
      </c>
      <c r="D1596" s="223" t="str">
        <f t="shared" si="139"/>
        <v>3805501</v>
      </c>
      <c r="E1596" s="221" t="str">
        <f t="shared" si="140"/>
        <v>2310003100</v>
      </c>
      <c r="F1596" s="221" t="str">
        <f>VLOOKUP(E1596,SCC_xref!$A$6:$B$39,2,FALSE)</f>
        <v>Miscellaneous engines</v>
      </c>
      <c r="G1596" s="224">
        <v>1.1574133808554605</v>
      </c>
      <c r="H1596" s="224">
        <v>8.7750518984320264E-2</v>
      </c>
      <c r="I1596" s="224">
        <v>0.86279030560132908</v>
      </c>
      <c r="J1596" s="224">
        <v>4.7048202979337457E-4</v>
      </c>
      <c r="K1596" s="224">
        <v>8.258703112131191E-2</v>
      </c>
      <c r="M1596" s="175"/>
    </row>
    <row r="1597" spans="1:13" x14ac:dyDescent="0.2">
      <c r="A1597" s="221" t="str">
        <f t="shared" si="138"/>
        <v>Miscellaneous Engines</v>
      </c>
      <c r="B1597" s="221" t="str">
        <f>VLOOKUP(D1597,fips_xref!$A$5:$C$286,2,FALSE)</f>
        <v>MERCER, ND_Tribal</v>
      </c>
      <c r="C1597" s="222" t="str">
        <f t="shared" si="137"/>
        <v>38</v>
      </c>
      <c r="D1597" s="223" t="str">
        <f t="shared" si="139"/>
        <v>3805701</v>
      </c>
      <c r="E1597" s="221" t="str">
        <f t="shared" si="140"/>
        <v>2310003100</v>
      </c>
      <c r="F1597" s="221" t="str">
        <f>VLOOKUP(E1597,SCC_xref!$A$6:$B$39,2,FALSE)</f>
        <v>Miscellaneous engines</v>
      </c>
      <c r="G1597" s="224">
        <v>0</v>
      </c>
      <c r="H1597" s="224">
        <v>0</v>
      </c>
      <c r="I1597" s="224">
        <v>0</v>
      </c>
      <c r="J1597" s="224">
        <v>0</v>
      </c>
      <c r="K1597" s="224">
        <v>0</v>
      </c>
      <c r="M1597" s="175"/>
    </row>
    <row r="1598" spans="1:13" x14ac:dyDescent="0.2">
      <c r="A1598" s="221" t="str">
        <f t="shared" si="138"/>
        <v>Miscellaneous Engines</v>
      </c>
      <c r="B1598" s="221" t="str">
        <f>VLOOKUP(D1598,fips_xref!$A$5:$C$286,2,FALSE)</f>
        <v>MOUNTRAIL, ND_Tribal</v>
      </c>
      <c r="C1598" s="222" t="str">
        <f t="shared" si="137"/>
        <v>38</v>
      </c>
      <c r="D1598" s="223" t="str">
        <f t="shared" si="139"/>
        <v>3806101</v>
      </c>
      <c r="E1598" s="221" t="str">
        <f t="shared" si="140"/>
        <v>2310003100</v>
      </c>
      <c r="F1598" s="221" t="str">
        <f>VLOOKUP(E1598,SCC_xref!$A$6:$B$39,2,FALSE)</f>
        <v>Miscellaneous engines</v>
      </c>
      <c r="G1598" s="224">
        <v>7.6253116856359737</v>
      </c>
      <c r="H1598" s="224">
        <v>0.57812106624963944</v>
      </c>
      <c r="I1598" s="224">
        <v>5.6842655427852264</v>
      </c>
      <c r="J1598" s="224">
        <v>3.09964631393282E-3</v>
      </c>
      <c r="K1598" s="224">
        <v>0.54410279326981947</v>
      </c>
      <c r="M1598" s="175"/>
    </row>
    <row r="1599" spans="1:13" x14ac:dyDescent="0.2">
      <c r="A1599" s="221" t="str">
        <f t="shared" si="138"/>
        <v>Miscellaneous Engines</v>
      </c>
      <c r="B1599" s="221" t="str">
        <f>VLOOKUP(D1599,fips_xref!$A$5:$C$286,2,FALSE)</f>
        <v>RENVILLE, ND_Tribal</v>
      </c>
      <c r="C1599" s="222" t="str">
        <f t="shared" si="137"/>
        <v>38</v>
      </c>
      <c r="D1599" s="223" t="str">
        <f t="shared" si="139"/>
        <v>3807501</v>
      </c>
      <c r="E1599" s="221" t="str">
        <f t="shared" si="140"/>
        <v>2310003100</v>
      </c>
      <c r="F1599" s="221" t="str">
        <f>VLOOKUP(E1599,SCC_xref!$A$6:$B$39,2,FALSE)</f>
        <v>Miscellaneous engines</v>
      </c>
      <c r="G1599" s="224">
        <v>0</v>
      </c>
      <c r="H1599" s="224">
        <v>0</v>
      </c>
      <c r="I1599" s="224">
        <v>0</v>
      </c>
      <c r="J1599" s="224">
        <v>0</v>
      </c>
      <c r="K1599" s="224">
        <v>0</v>
      </c>
      <c r="M1599" s="175"/>
    </row>
    <row r="1600" spans="1:13" x14ac:dyDescent="0.2">
      <c r="A1600" s="221" t="str">
        <f t="shared" si="138"/>
        <v>Miscellaneous Engines</v>
      </c>
      <c r="B1600" s="221" t="str">
        <f>VLOOKUP(D1600,fips_xref!$A$5:$C$286,2,FALSE)</f>
        <v>SLOPE, ND_Tribal</v>
      </c>
      <c r="C1600" s="222" t="str">
        <f t="shared" si="137"/>
        <v>38</v>
      </c>
      <c r="D1600" s="223" t="str">
        <f t="shared" si="139"/>
        <v>3808701</v>
      </c>
      <c r="E1600" s="221" t="str">
        <f t="shared" si="140"/>
        <v>2310003100</v>
      </c>
      <c r="F1600" s="221" t="str">
        <f>VLOOKUP(E1600,SCC_xref!$A$6:$B$39,2,FALSE)</f>
        <v>Miscellaneous engines</v>
      </c>
      <c r="G1600" s="224">
        <v>0</v>
      </c>
      <c r="H1600" s="224">
        <v>0</v>
      </c>
      <c r="I1600" s="224">
        <v>0</v>
      </c>
      <c r="J1600" s="224">
        <v>0</v>
      </c>
      <c r="K1600" s="224">
        <v>0</v>
      </c>
      <c r="M1600" s="175"/>
    </row>
    <row r="1601" spans="1:13" x14ac:dyDescent="0.2">
      <c r="A1601" s="221" t="str">
        <f t="shared" si="138"/>
        <v>Miscellaneous Engines</v>
      </c>
      <c r="B1601" s="221" t="str">
        <f>VLOOKUP(D1601,fips_xref!$A$5:$C$286,2,FALSE)</f>
        <v>STARK, ND_Tribal</v>
      </c>
      <c r="C1601" s="222" t="str">
        <f t="shared" si="137"/>
        <v>38</v>
      </c>
      <c r="D1601" s="223" t="str">
        <f t="shared" si="139"/>
        <v>3808901</v>
      </c>
      <c r="E1601" s="221" t="str">
        <f t="shared" si="140"/>
        <v>2310003100</v>
      </c>
      <c r="F1601" s="221" t="str">
        <f>VLOOKUP(E1601,SCC_xref!$A$6:$B$39,2,FALSE)</f>
        <v>Miscellaneous engines</v>
      </c>
      <c r="G1601" s="224">
        <v>0</v>
      </c>
      <c r="H1601" s="224">
        <v>0</v>
      </c>
      <c r="I1601" s="224">
        <v>0</v>
      </c>
      <c r="J1601" s="224">
        <v>0</v>
      </c>
      <c r="K1601" s="224">
        <v>0</v>
      </c>
      <c r="M1601" s="175"/>
    </row>
    <row r="1602" spans="1:13" x14ac:dyDescent="0.2">
      <c r="A1602" s="221" t="str">
        <f t="shared" si="138"/>
        <v>Miscellaneous Engines</v>
      </c>
      <c r="B1602" s="221" t="str">
        <f>VLOOKUP(D1602,fips_xref!$A$5:$C$286,2,FALSE)</f>
        <v>WARD, ND_Tribal</v>
      </c>
      <c r="C1602" s="222" t="str">
        <f t="shared" si="137"/>
        <v>38</v>
      </c>
      <c r="D1602" s="223" t="str">
        <f t="shared" si="139"/>
        <v>3810101</v>
      </c>
      <c r="E1602" s="221" t="str">
        <f t="shared" si="140"/>
        <v>2310003100</v>
      </c>
      <c r="F1602" s="221" t="str">
        <f>VLOOKUP(E1602,SCC_xref!$A$6:$B$39,2,FALSE)</f>
        <v>Miscellaneous engines</v>
      </c>
      <c r="G1602" s="224">
        <v>0</v>
      </c>
      <c r="H1602" s="224">
        <v>0</v>
      </c>
      <c r="I1602" s="224">
        <v>0</v>
      </c>
      <c r="J1602" s="224">
        <v>0</v>
      </c>
      <c r="K1602" s="224">
        <v>0</v>
      </c>
      <c r="M1602" s="175"/>
    </row>
    <row r="1603" spans="1:13" x14ac:dyDescent="0.2">
      <c r="A1603" s="221" t="str">
        <f t="shared" si="138"/>
        <v>Miscellaneous Engines</v>
      </c>
      <c r="B1603" s="221" t="str">
        <f>VLOOKUP(D1603,fips_xref!$A$5:$C$286,2,FALSE)</f>
        <v>WILLIAMS, ND_Tribal</v>
      </c>
      <c r="C1603" s="222" t="str">
        <f t="shared" si="137"/>
        <v>38</v>
      </c>
      <c r="D1603" s="223" t="str">
        <f t="shared" si="139"/>
        <v>3810501</v>
      </c>
      <c r="E1603" s="221" t="str">
        <f t="shared" si="140"/>
        <v>2310003100</v>
      </c>
      <c r="F1603" s="221" t="str">
        <f>VLOOKUP(E1603,SCC_xref!$A$6:$B$39,2,FALSE)</f>
        <v>Miscellaneous engines</v>
      </c>
      <c r="G1603" s="224">
        <v>0</v>
      </c>
      <c r="H1603" s="224">
        <v>0</v>
      </c>
      <c r="I1603" s="224">
        <v>0</v>
      </c>
      <c r="J1603" s="224">
        <v>0</v>
      </c>
      <c r="K1603" s="224">
        <v>0</v>
      </c>
      <c r="M1603" s="175"/>
    </row>
    <row r="1604" spans="1:13" x14ac:dyDescent="0.2">
      <c r="A1604" s="221" t="str">
        <f t="shared" si="138"/>
        <v>Miscellaneous Engines</v>
      </c>
      <c r="B1604" s="221" t="str">
        <f>VLOOKUP(D1604,fips_xref!$A$5:$C$286,2,FALSE)</f>
        <v>HARDING, SD_Tribal</v>
      </c>
      <c r="C1604" s="222" t="str">
        <f t="shared" si="137"/>
        <v>46</v>
      </c>
      <c r="D1604" s="223" t="str">
        <f t="shared" si="139"/>
        <v>4606301</v>
      </c>
      <c r="E1604" s="221" t="str">
        <f t="shared" si="140"/>
        <v>2310003100</v>
      </c>
      <c r="F1604" s="221" t="str">
        <f>VLOOKUP(E1604,SCC_xref!$A$6:$B$39,2,FALSE)</f>
        <v>Miscellaneous engines</v>
      </c>
      <c r="G1604" s="224">
        <v>0</v>
      </c>
      <c r="H1604" s="224">
        <v>0</v>
      </c>
      <c r="I1604" s="224">
        <v>0</v>
      </c>
      <c r="J1604" s="224">
        <v>0</v>
      </c>
      <c r="K1604" s="224">
        <v>0</v>
      </c>
      <c r="M1604" s="175"/>
    </row>
    <row r="1605" spans="1:13" x14ac:dyDescent="0.2">
      <c r="A1605" s="221" t="str">
        <f t="shared" si="138"/>
        <v>Miscellaneous Engines</v>
      </c>
      <c r="B1605" s="221" t="str">
        <f>VLOOKUP(D1605,fips_xref!$A$5:$C$286,2,FALSE)</f>
        <v>BUTTE, SD_Tribal</v>
      </c>
      <c r="C1605" s="222" t="str">
        <f t="shared" si="137"/>
        <v>46</v>
      </c>
      <c r="D1605" s="223" t="str">
        <f t="shared" si="139"/>
        <v>4601901</v>
      </c>
      <c r="E1605" s="221" t="str">
        <f t="shared" si="140"/>
        <v>2310003100</v>
      </c>
      <c r="F1605" s="221" t="str">
        <f>VLOOKUP(E1605,SCC_xref!$A$6:$B$39,2,FALSE)</f>
        <v>Miscellaneous engines</v>
      </c>
      <c r="G1605" s="224">
        <v>0</v>
      </c>
      <c r="H1605" s="224">
        <v>0</v>
      </c>
      <c r="I1605" s="224">
        <v>0</v>
      </c>
      <c r="J1605" s="224">
        <v>0</v>
      </c>
      <c r="K1605" s="224">
        <v>0</v>
      </c>
      <c r="M1605" s="175"/>
    </row>
    <row r="1606" spans="1:13" x14ac:dyDescent="0.2">
      <c r="A1606" s="226" t="str">
        <f>A1542</f>
        <v>Miscellaneous Engines</v>
      </c>
      <c r="B1606" s="226" t="str">
        <f>VLOOKUP(D1606,fips_xref!$A$5:$C$286,2,FALSE)</f>
        <v>CARTER, MT_Non-Tribal</v>
      </c>
      <c r="C1606" s="227" t="str">
        <f t="shared" si="137"/>
        <v>30</v>
      </c>
      <c r="D1606" s="228" t="str">
        <f>D1542&amp;"02"</f>
        <v>3001102</v>
      </c>
      <c r="E1606" s="226" t="str">
        <f>E1542</f>
        <v>2310003100</v>
      </c>
      <c r="F1606" s="226" t="str">
        <f>VLOOKUP(E1606,SCC_xref!$A$6:$B$39,2,FALSE)</f>
        <v>Miscellaneous engines</v>
      </c>
      <c r="G1606" s="229">
        <v>1.2254965209057815</v>
      </c>
      <c r="H1606" s="229">
        <v>9.2912314218692046E-2</v>
      </c>
      <c r="I1606" s="229">
        <v>0.9135426765190543</v>
      </c>
      <c r="J1606" s="229">
        <v>4.9815744331063185E-4</v>
      </c>
      <c r="K1606" s="229">
        <v>8.7445091775506717E-2</v>
      </c>
      <c r="M1606" s="175"/>
    </row>
    <row r="1607" spans="1:13" x14ac:dyDescent="0.2">
      <c r="A1607" s="226" t="str">
        <f t="shared" ref="A1607:A1637" si="141">A1543</f>
        <v>Miscellaneous Engines</v>
      </c>
      <c r="B1607" s="226" t="str">
        <f>VLOOKUP(D1607,fips_xref!$A$5:$C$286,2,FALSE)</f>
        <v>CUSTER, MT_Non-Tribal</v>
      </c>
      <c r="C1607" s="227" t="str">
        <f t="shared" si="137"/>
        <v>30</v>
      </c>
      <c r="D1607" s="228" t="str">
        <f>D1543&amp;"02"</f>
        <v>3001702</v>
      </c>
      <c r="E1607" s="226" t="str">
        <f t="shared" ref="E1607:E1637" si="142">E1543</f>
        <v>2310003100</v>
      </c>
      <c r="F1607" s="226" t="str">
        <f>VLOOKUP(E1607,SCC_xref!$A$6:$B$39,2,FALSE)</f>
        <v>Miscellaneous engines</v>
      </c>
      <c r="G1607" s="229">
        <v>0.20424942015096362</v>
      </c>
      <c r="H1607" s="229">
        <v>1.5485385703115341E-2</v>
      </c>
      <c r="I1607" s="229">
        <v>0.15225711275317572</v>
      </c>
      <c r="J1607" s="229">
        <v>8.3026240551771971E-5</v>
      </c>
      <c r="K1607" s="229">
        <v>1.4574181962584453E-2</v>
      </c>
      <c r="M1607" s="175"/>
    </row>
    <row r="1608" spans="1:13" x14ac:dyDescent="0.2">
      <c r="A1608" s="226" t="str">
        <f t="shared" si="141"/>
        <v>Miscellaneous Engines</v>
      </c>
      <c r="B1608" s="226" t="str">
        <f>VLOOKUP(D1608,fips_xref!$A$5:$C$286,2,FALSE)</f>
        <v>DANIELS, MT_Non-Tribal</v>
      </c>
      <c r="C1608" s="227" t="str">
        <f t="shared" si="137"/>
        <v>30</v>
      </c>
      <c r="D1608" s="228" t="str">
        <f t="shared" ref="D1608:D1637" si="143">D1544&amp;"02"</f>
        <v>3001902</v>
      </c>
      <c r="E1608" s="226" t="str">
        <f t="shared" si="142"/>
        <v>2310003100</v>
      </c>
      <c r="F1608" s="226" t="str">
        <f>VLOOKUP(E1608,SCC_xref!$A$6:$B$39,2,FALSE)</f>
        <v>Miscellaneous engines</v>
      </c>
      <c r="G1608" s="229">
        <v>6.8083140050321206E-2</v>
      </c>
      <c r="H1608" s="229">
        <v>5.1617952343717801E-3</v>
      </c>
      <c r="I1608" s="229">
        <v>5.0752370917725234E-2</v>
      </c>
      <c r="J1608" s="229">
        <v>2.7675413517257324E-5</v>
      </c>
      <c r="K1608" s="229">
        <v>4.8580606541948172E-3</v>
      </c>
      <c r="M1608" s="175"/>
    </row>
    <row r="1609" spans="1:13" x14ac:dyDescent="0.2">
      <c r="A1609" s="226" t="str">
        <f t="shared" si="141"/>
        <v>Miscellaneous Engines</v>
      </c>
      <c r="B1609" s="226" t="str">
        <f>VLOOKUP(D1609,fips_xref!$A$5:$C$286,2,FALSE)</f>
        <v>DAWSON, MT_Non-Tribal</v>
      </c>
      <c r="C1609" s="227" t="str">
        <f t="shared" si="137"/>
        <v>30</v>
      </c>
      <c r="D1609" s="228" t="str">
        <f t="shared" si="143"/>
        <v>3002102</v>
      </c>
      <c r="E1609" s="226" t="str">
        <f t="shared" si="142"/>
        <v>2310003100</v>
      </c>
      <c r="F1609" s="226" t="str">
        <f>VLOOKUP(E1609,SCC_xref!$A$6:$B$39,2,FALSE)</f>
        <v>Miscellaneous engines</v>
      </c>
      <c r="G1609" s="229">
        <v>4.3573209632205563</v>
      </c>
      <c r="H1609" s="229">
        <v>0.33035489499979392</v>
      </c>
      <c r="I1609" s="229">
        <v>3.248151738734415</v>
      </c>
      <c r="J1609" s="229">
        <v>1.7712264651044687E-3</v>
      </c>
      <c r="K1609" s="229">
        <v>0.3109158818684683</v>
      </c>
      <c r="M1609" s="175"/>
    </row>
    <row r="1610" spans="1:13" x14ac:dyDescent="0.2">
      <c r="A1610" s="226" t="str">
        <f t="shared" si="141"/>
        <v>Miscellaneous Engines</v>
      </c>
      <c r="B1610" s="226" t="str">
        <f>VLOOKUP(D1610,fips_xref!$A$5:$C$286,2,FALSE)</f>
        <v>FALLON, MT_Non-Tribal</v>
      </c>
      <c r="C1610" s="227" t="str">
        <f t="shared" si="137"/>
        <v>30</v>
      </c>
      <c r="D1610" s="228" t="str">
        <f t="shared" si="143"/>
        <v>3002502</v>
      </c>
      <c r="E1610" s="226" t="str">
        <f t="shared" si="142"/>
        <v>2310003100</v>
      </c>
      <c r="F1610" s="226" t="str">
        <f>VLOOKUP(E1610,SCC_xref!$A$6:$B$39,2,FALSE)</f>
        <v>Miscellaneous engines</v>
      </c>
      <c r="G1610" s="229">
        <v>95.656811770701282</v>
      </c>
      <c r="H1610" s="229">
        <v>7.2523223042923508</v>
      </c>
      <c r="I1610" s="229">
        <v>71.307081139403962</v>
      </c>
      <c r="J1610" s="229">
        <v>3.8883955991746537E-2</v>
      </c>
      <c r="K1610" s="229">
        <v>6.825575219143718</v>
      </c>
      <c r="M1610" s="175"/>
    </row>
    <row r="1611" spans="1:13" x14ac:dyDescent="0.2">
      <c r="A1611" s="226" t="str">
        <f t="shared" si="141"/>
        <v>Miscellaneous Engines</v>
      </c>
      <c r="B1611" s="226" t="str">
        <f>VLOOKUP(D1611,fips_xref!$A$5:$C$286,2,FALSE)</f>
        <v>GARFIELD, MT_Non-Tribal</v>
      </c>
      <c r="C1611" s="227" t="str">
        <f t="shared" si="137"/>
        <v>30</v>
      </c>
      <c r="D1611" s="228" t="str">
        <f t="shared" si="143"/>
        <v>3003302</v>
      </c>
      <c r="E1611" s="226" t="str">
        <f t="shared" si="142"/>
        <v>2310003100</v>
      </c>
      <c r="F1611" s="226" t="str">
        <f>VLOOKUP(E1611,SCC_xref!$A$6:$B$39,2,FALSE)</f>
        <v>Miscellaneous engines</v>
      </c>
      <c r="G1611" s="229">
        <v>0.81699768060385447</v>
      </c>
      <c r="H1611" s="229">
        <v>6.1941542812461364E-2</v>
      </c>
      <c r="I1611" s="229">
        <v>0.60902845101270286</v>
      </c>
      <c r="J1611" s="229">
        <v>3.3210496220708788E-4</v>
      </c>
      <c r="K1611" s="229">
        <v>5.8296727850337814E-2</v>
      </c>
      <c r="M1611" s="175"/>
    </row>
    <row r="1612" spans="1:13" x14ac:dyDescent="0.2">
      <c r="A1612" s="226" t="str">
        <f t="shared" si="141"/>
        <v>Miscellaneous Engines</v>
      </c>
      <c r="B1612" s="226" t="str">
        <f>VLOOKUP(D1612,fips_xref!$A$5:$C$286,2,FALSE)</f>
        <v>MCCONE, MT_Non-Tribal</v>
      </c>
      <c r="C1612" s="227" t="str">
        <f t="shared" si="137"/>
        <v>30</v>
      </c>
      <c r="D1612" s="228" t="str">
        <f t="shared" si="143"/>
        <v>3005502</v>
      </c>
      <c r="E1612" s="226" t="str">
        <f t="shared" si="142"/>
        <v>2310003100</v>
      </c>
      <c r="F1612" s="226" t="str">
        <f>VLOOKUP(E1612,SCC_xref!$A$6:$B$39,2,FALSE)</f>
        <v>Miscellaneous engines</v>
      </c>
      <c r="G1612" s="229">
        <v>0.340415700251606</v>
      </c>
      <c r="H1612" s="229">
        <v>2.5808976171858899E-2</v>
      </c>
      <c r="I1612" s="229">
        <v>0.25376185458862621</v>
      </c>
      <c r="J1612" s="229">
        <v>1.3837706758628663E-4</v>
      </c>
      <c r="K1612" s="229">
        <v>2.429030327097409E-2</v>
      </c>
      <c r="M1612" s="175"/>
    </row>
    <row r="1613" spans="1:13" x14ac:dyDescent="0.2">
      <c r="A1613" s="226" t="str">
        <f t="shared" si="141"/>
        <v>Miscellaneous Engines</v>
      </c>
      <c r="B1613" s="226" t="str">
        <f>VLOOKUP(D1613,fips_xref!$A$5:$C$286,2,FALSE)</f>
        <v>PRAIRIE, MT_Non-Tribal</v>
      </c>
      <c r="C1613" s="227" t="str">
        <f t="shared" si="137"/>
        <v>30</v>
      </c>
      <c r="D1613" s="228" t="str">
        <f t="shared" si="143"/>
        <v>3007902</v>
      </c>
      <c r="E1613" s="226" t="str">
        <f t="shared" si="142"/>
        <v>2310003100</v>
      </c>
      <c r="F1613" s="226" t="str">
        <f>VLOOKUP(E1613,SCC_xref!$A$6:$B$39,2,FALSE)</f>
        <v>Miscellaneous engines</v>
      </c>
      <c r="G1613" s="229">
        <v>0.88508082065417559</v>
      </c>
      <c r="H1613" s="229">
        <v>6.7103338046833147E-2</v>
      </c>
      <c r="I1613" s="229">
        <v>0.65978082193042809</v>
      </c>
      <c r="J1613" s="229">
        <v>3.5978037572434522E-4</v>
      </c>
      <c r="K1613" s="229">
        <v>6.3154788504532627E-2</v>
      </c>
      <c r="M1613" s="175"/>
    </row>
    <row r="1614" spans="1:13" x14ac:dyDescent="0.2">
      <c r="A1614" s="226" t="str">
        <f t="shared" si="141"/>
        <v>Miscellaneous Engines</v>
      </c>
      <c r="B1614" s="226" t="str">
        <f>VLOOKUP(D1614,fips_xref!$A$5:$C$286,2,FALSE)</f>
        <v>RICHLAND, MT_Non-Tribal</v>
      </c>
      <c r="C1614" s="227" t="str">
        <f t="shared" si="137"/>
        <v>30</v>
      </c>
      <c r="D1614" s="228" t="str">
        <f t="shared" si="143"/>
        <v>3008302</v>
      </c>
      <c r="E1614" s="226" t="str">
        <f t="shared" si="142"/>
        <v>2310003100</v>
      </c>
      <c r="F1614" s="226" t="str">
        <f>VLOOKUP(E1614,SCC_xref!$A$6:$B$39,2,FALSE)</f>
        <v>Miscellaneous engines</v>
      </c>
      <c r="G1614" s="229">
        <v>63.930068507251605</v>
      </c>
      <c r="H1614" s="229">
        <v>4.8469257250751019</v>
      </c>
      <c r="I1614" s="229">
        <v>47.656476291743999</v>
      </c>
      <c r="J1614" s="229">
        <v>2.5987213292704626E-2</v>
      </c>
      <c r="K1614" s="229">
        <v>4.5617189542889331</v>
      </c>
      <c r="M1614" s="175"/>
    </row>
    <row r="1615" spans="1:13" x14ac:dyDescent="0.2">
      <c r="A1615" s="226" t="str">
        <f t="shared" si="141"/>
        <v>Miscellaneous Engines</v>
      </c>
      <c r="B1615" s="226" t="str">
        <f>VLOOKUP(D1615,fips_xref!$A$5:$C$286,2,FALSE)</f>
        <v>ROOSEVELT, MT_Non-Tribal</v>
      </c>
      <c r="C1615" s="227" t="str">
        <f t="shared" si="137"/>
        <v>30</v>
      </c>
      <c r="D1615" s="228" t="str">
        <f t="shared" si="143"/>
        <v>3008502</v>
      </c>
      <c r="E1615" s="226" t="str">
        <f t="shared" si="142"/>
        <v>2310003100</v>
      </c>
      <c r="F1615" s="226" t="str">
        <f>VLOOKUP(E1615,SCC_xref!$A$6:$B$39,2,FALSE)</f>
        <v>Miscellaneous engines</v>
      </c>
      <c r="G1615" s="229">
        <v>7.6933948256862958</v>
      </c>
      <c r="H1615" s="229">
        <v>0.58328286148401121</v>
      </c>
      <c r="I1615" s="229">
        <v>5.7350179137029516</v>
      </c>
      <c r="J1615" s="229">
        <v>3.1273217274500778E-3</v>
      </c>
      <c r="K1615" s="229">
        <v>0.54896085392401439</v>
      </c>
      <c r="M1615" s="175"/>
    </row>
    <row r="1616" spans="1:13" x14ac:dyDescent="0.2">
      <c r="A1616" s="226" t="str">
        <f t="shared" si="141"/>
        <v>Miscellaneous Engines</v>
      </c>
      <c r="B1616" s="226" t="str">
        <f>VLOOKUP(D1616,fips_xref!$A$5:$C$286,2,FALSE)</f>
        <v>SHERIDAN, MT_Non-Tribal</v>
      </c>
      <c r="C1616" s="227" t="str">
        <f t="shared" si="137"/>
        <v>30</v>
      </c>
      <c r="D1616" s="228" t="str">
        <f t="shared" si="143"/>
        <v>3009102</v>
      </c>
      <c r="E1616" s="226" t="str">
        <f t="shared" si="142"/>
        <v>2310003100</v>
      </c>
      <c r="F1616" s="226" t="str">
        <f>VLOOKUP(E1616,SCC_xref!$A$6:$B$39,2,FALSE)</f>
        <v>Miscellaneous engines</v>
      </c>
      <c r="G1616" s="229">
        <v>14.365542550617775</v>
      </c>
      <c r="H1616" s="229">
        <v>1.0891387944524455</v>
      </c>
      <c r="I1616" s="229">
        <v>10.708750263640026</v>
      </c>
      <c r="J1616" s="229">
        <v>5.8395122521412955E-3</v>
      </c>
      <c r="K1616" s="229">
        <v>1.0250507980351067</v>
      </c>
      <c r="M1616" s="175"/>
    </row>
    <row r="1617" spans="1:13" x14ac:dyDescent="0.2">
      <c r="A1617" s="226" t="str">
        <f t="shared" si="141"/>
        <v>Miscellaneous Engines</v>
      </c>
      <c r="B1617" s="226" t="str">
        <f>VLOOKUP(D1617,fips_xref!$A$5:$C$286,2,FALSE)</f>
        <v>VALLEY, MT_Non-Tribal</v>
      </c>
      <c r="C1617" s="227" t="str">
        <f t="shared" si="137"/>
        <v>30</v>
      </c>
      <c r="D1617" s="228" t="str">
        <f t="shared" si="143"/>
        <v>3010502</v>
      </c>
      <c r="E1617" s="226" t="str">
        <f t="shared" si="142"/>
        <v>2310003100</v>
      </c>
      <c r="F1617" s="226" t="str">
        <f>VLOOKUP(E1617,SCC_xref!$A$6:$B$39,2,FALSE)</f>
        <v>Miscellaneous engines</v>
      </c>
      <c r="G1617" s="229">
        <v>9.2593070468436842</v>
      </c>
      <c r="H1617" s="229">
        <v>0.70200415187456211</v>
      </c>
      <c r="I1617" s="229">
        <v>6.9023224448106326</v>
      </c>
      <c r="J1617" s="229">
        <v>3.7638562383469965E-3</v>
      </c>
      <c r="K1617" s="229">
        <v>0.66069624897049528</v>
      </c>
      <c r="M1617" s="175"/>
    </row>
    <row r="1618" spans="1:13" x14ac:dyDescent="0.2">
      <c r="A1618" s="226" t="str">
        <f t="shared" si="141"/>
        <v>Miscellaneous Engines</v>
      </c>
      <c r="B1618" s="226" t="str">
        <f>VLOOKUP(D1618,fips_xref!$A$5:$C$286,2,FALSE)</f>
        <v>WIBAUX, MT_Non-Tribal</v>
      </c>
      <c r="C1618" s="227" t="str">
        <f t="shared" si="137"/>
        <v>30</v>
      </c>
      <c r="D1618" s="228" t="str">
        <f t="shared" si="143"/>
        <v>3010902</v>
      </c>
      <c r="E1618" s="226" t="str">
        <f t="shared" si="142"/>
        <v>2310003100</v>
      </c>
      <c r="F1618" s="226" t="str">
        <f>VLOOKUP(E1618,SCC_xref!$A$6:$B$39,2,FALSE)</f>
        <v>Miscellaneous engines</v>
      </c>
      <c r="G1618" s="229">
        <v>8.2380599460888657</v>
      </c>
      <c r="H1618" s="229">
        <v>0.62457722335898547</v>
      </c>
      <c r="I1618" s="229">
        <v>6.1410368810447542</v>
      </c>
      <c r="J1618" s="229">
        <v>3.3487250355881365E-3</v>
      </c>
      <c r="K1618" s="229">
        <v>0.58782533915757296</v>
      </c>
      <c r="M1618" s="175"/>
    </row>
    <row r="1619" spans="1:13" x14ac:dyDescent="0.2">
      <c r="A1619" s="226" t="str">
        <f t="shared" si="141"/>
        <v>Miscellaneous Engines</v>
      </c>
      <c r="B1619" s="226" t="str">
        <f>VLOOKUP(D1619,fips_xref!$A$5:$C$286,2,FALSE)</f>
        <v>BILLINGS, ND_Non-Tribal</v>
      </c>
      <c r="C1619" s="227" t="str">
        <f t="shared" si="137"/>
        <v>38</v>
      </c>
      <c r="D1619" s="228" t="str">
        <f t="shared" si="143"/>
        <v>3800702</v>
      </c>
      <c r="E1619" s="226" t="str">
        <f t="shared" si="142"/>
        <v>2310003100</v>
      </c>
      <c r="F1619" s="226" t="str">
        <f>VLOOKUP(E1619,SCC_xref!$A$6:$B$39,2,FALSE)</f>
        <v>Miscellaneous engines</v>
      </c>
      <c r="G1619" s="229">
        <v>31.182078143047111</v>
      </c>
      <c r="H1619" s="229">
        <v>2.3641022173422752</v>
      </c>
      <c r="I1619" s="229">
        <v>23.244585880318159</v>
      </c>
      <c r="J1619" s="229">
        <v>1.2675339390903855E-2</v>
      </c>
      <c r="K1619" s="229">
        <v>2.2249917796212264</v>
      </c>
      <c r="M1619" s="175"/>
    </row>
    <row r="1620" spans="1:13" x14ac:dyDescent="0.2">
      <c r="A1620" s="226" t="str">
        <f t="shared" si="141"/>
        <v>Miscellaneous Engines</v>
      </c>
      <c r="B1620" s="226" t="str">
        <f>VLOOKUP(D1620,fips_xref!$A$5:$C$286,2,FALSE)</f>
        <v>BOTTINEAU, ND_Non-Tribal</v>
      </c>
      <c r="C1620" s="227" t="str">
        <f t="shared" si="137"/>
        <v>38</v>
      </c>
      <c r="D1620" s="228" t="str">
        <f t="shared" si="143"/>
        <v>3800902</v>
      </c>
      <c r="E1620" s="226" t="str">
        <f t="shared" si="142"/>
        <v>2310003100</v>
      </c>
      <c r="F1620" s="226" t="str">
        <f>VLOOKUP(E1620,SCC_xref!$A$6:$B$39,2,FALSE)</f>
        <v>Miscellaneous engines</v>
      </c>
      <c r="G1620" s="229">
        <v>35.607482246317993</v>
      </c>
      <c r="H1620" s="229">
        <v>2.6996189075764416</v>
      </c>
      <c r="I1620" s="229">
        <v>26.543489989970304</v>
      </c>
      <c r="J1620" s="229">
        <v>1.4474241269525583E-2</v>
      </c>
      <c r="K1620" s="229">
        <v>2.54076572214389</v>
      </c>
      <c r="M1620" s="175"/>
    </row>
    <row r="1621" spans="1:13" x14ac:dyDescent="0.2">
      <c r="A1621" s="226" t="str">
        <f t="shared" si="141"/>
        <v>Miscellaneous Engines</v>
      </c>
      <c r="B1621" s="226" t="str">
        <f>VLOOKUP(D1621,fips_xref!$A$5:$C$286,2,FALSE)</f>
        <v>BOWMAN, ND_Non-Tribal</v>
      </c>
      <c r="C1621" s="227" t="str">
        <f t="shared" si="137"/>
        <v>38</v>
      </c>
      <c r="D1621" s="228" t="str">
        <f t="shared" si="143"/>
        <v>3801102</v>
      </c>
      <c r="E1621" s="226" t="str">
        <f t="shared" si="142"/>
        <v>2310003100</v>
      </c>
      <c r="F1621" s="226" t="str">
        <f>VLOOKUP(E1621,SCC_xref!$A$6:$B$39,2,FALSE)</f>
        <v>Miscellaneous engines</v>
      </c>
      <c r="G1621" s="229">
        <v>37.718059587877946</v>
      </c>
      <c r="H1621" s="229">
        <v>2.8596345598419664</v>
      </c>
      <c r="I1621" s="229">
        <v>28.116813488419783</v>
      </c>
      <c r="J1621" s="229">
        <v>1.5332179088560558E-2</v>
      </c>
      <c r="K1621" s="229">
        <v>2.6913656024239292</v>
      </c>
      <c r="M1621" s="175"/>
    </row>
    <row r="1622" spans="1:13" x14ac:dyDescent="0.2">
      <c r="A1622" s="226" t="str">
        <f t="shared" si="141"/>
        <v>Miscellaneous Engines</v>
      </c>
      <c r="B1622" s="226" t="str">
        <f>VLOOKUP(D1622,fips_xref!$A$5:$C$286,2,FALSE)</f>
        <v>BURKE, ND_Non-Tribal</v>
      </c>
      <c r="C1622" s="227" t="str">
        <f t="shared" si="137"/>
        <v>38</v>
      </c>
      <c r="D1622" s="228" t="str">
        <f t="shared" si="143"/>
        <v>3801302</v>
      </c>
      <c r="E1622" s="226" t="str">
        <f t="shared" si="142"/>
        <v>2310003100</v>
      </c>
      <c r="F1622" s="226" t="str">
        <f>VLOOKUP(E1622,SCC_xref!$A$6:$B$39,2,FALSE)</f>
        <v>Miscellaneous engines</v>
      </c>
      <c r="G1622" s="229">
        <v>25.53117751887045</v>
      </c>
      <c r="H1622" s="229">
        <v>1.9356732128894176</v>
      </c>
      <c r="I1622" s="229">
        <v>19.032139094146967</v>
      </c>
      <c r="J1622" s="229">
        <v>1.0378280068971497E-2</v>
      </c>
      <c r="K1622" s="229">
        <v>1.8217727453230566</v>
      </c>
      <c r="M1622" s="175"/>
    </row>
    <row r="1623" spans="1:13" x14ac:dyDescent="0.2">
      <c r="A1623" s="226" t="str">
        <f t="shared" si="141"/>
        <v>Miscellaneous Engines</v>
      </c>
      <c r="B1623" s="226" t="str">
        <f>VLOOKUP(D1623,fips_xref!$A$5:$C$286,2,FALSE)</f>
        <v>DIVIDE, ND_Non-Tribal</v>
      </c>
      <c r="C1623" s="227" t="str">
        <f t="shared" si="137"/>
        <v>38</v>
      </c>
      <c r="D1623" s="228" t="str">
        <f t="shared" si="143"/>
        <v>3802302</v>
      </c>
      <c r="E1623" s="226" t="str">
        <f t="shared" si="142"/>
        <v>2310003100</v>
      </c>
      <c r="F1623" s="226" t="str">
        <f>VLOOKUP(E1623,SCC_xref!$A$6:$B$39,2,FALSE)</f>
        <v>Miscellaneous engines</v>
      </c>
      <c r="G1623" s="229">
        <v>9.7358890271959329</v>
      </c>
      <c r="H1623" s="229">
        <v>0.7381367185151646</v>
      </c>
      <c r="I1623" s="229">
        <v>7.2575890412347093</v>
      </c>
      <c r="J1623" s="229">
        <v>3.9575841329677975E-3</v>
      </c>
      <c r="K1623" s="229">
        <v>0.69470267354985893</v>
      </c>
      <c r="M1623" s="175"/>
    </row>
    <row r="1624" spans="1:13" x14ac:dyDescent="0.2">
      <c r="A1624" s="226" t="str">
        <f t="shared" si="141"/>
        <v>Miscellaneous Engines</v>
      </c>
      <c r="B1624" s="226" t="str">
        <f>VLOOKUP(D1624,fips_xref!$A$5:$C$286,2,FALSE)</f>
        <v>DUNN, ND_Non-Tribal</v>
      </c>
      <c r="C1624" s="227" t="str">
        <f t="shared" si="137"/>
        <v>38</v>
      </c>
      <c r="D1624" s="228" t="str">
        <f t="shared" si="143"/>
        <v>3802502</v>
      </c>
      <c r="E1624" s="226" t="str">
        <f t="shared" si="142"/>
        <v>2310003100</v>
      </c>
      <c r="F1624" s="226" t="str">
        <f>VLOOKUP(E1624,SCC_xref!$A$6:$B$39,2,FALSE)</f>
        <v>Miscellaneous engines</v>
      </c>
      <c r="G1624" s="229">
        <v>24.578013558165953</v>
      </c>
      <c r="H1624" s="229">
        <v>1.8634080796082126</v>
      </c>
      <c r="I1624" s="229">
        <v>18.32160590129881</v>
      </c>
      <c r="J1624" s="229">
        <v>9.9908242797298943E-3</v>
      </c>
      <c r="K1624" s="229">
        <v>1.7537598961643293</v>
      </c>
      <c r="M1624" s="175"/>
    </row>
    <row r="1625" spans="1:13" x14ac:dyDescent="0.2">
      <c r="A1625" s="226" t="str">
        <f t="shared" si="141"/>
        <v>Miscellaneous Engines</v>
      </c>
      <c r="B1625" s="226" t="str">
        <f>VLOOKUP(D1625,fips_xref!$A$5:$C$286,2,FALSE)</f>
        <v>GOLDEN VALLEY, ND_Non-Tribal</v>
      </c>
      <c r="C1625" s="227" t="str">
        <f t="shared" si="137"/>
        <v>38</v>
      </c>
      <c r="D1625" s="228" t="str">
        <f t="shared" si="143"/>
        <v>3803302</v>
      </c>
      <c r="E1625" s="226" t="str">
        <f t="shared" si="142"/>
        <v>2310003100</v>
      </c>
      <c r="F1625" s="226" t="str">
        <f>VLOOKUP(E1625,SCC_xref!$A$6:$B$39,2,FALSE)</f>
        <v>Miscellaneous engines</v>
      </c>
      <c r="G1625" s="229">
        <v>4.2892378231702359</v>
      </c>
      <c r="H1625" s="229">
        <v>0.32519309976542216</v>
      </c>
      <c r="I1625" s="229">
        <v>3.1973993678166903</v>
      </c>
      <c r="J1625" s="229">
        <v>1.7435510515872116E-3</v>
      </c>
      <c r="K1625" s="229">
        <v>0.3060578212142735</v>
      </c>
      <c r="M1625" s="175"/>
    </row>
    <row r="1626" spans="1:13" x14ac:dyDescent="0.2">
      <c r="A1626" s="226" t="str">
        <f t="shared" si="141"/>
        <v>Miscellaneous Engines</v>
      </c>
      <c r="B1626" s="226" t="str">
        <f>VLOOKUP(D1626,fips_xref!$A$5:$C$286,2,FALSE)</f>
        <v>MC HENRY, ND_Non-Tribal</v>
      </c>
      <c r="C1626" s="227" t="str">
        <f t="shared" si="137"/>
        <v>38</v>
      </c>
      <c r="D1626" s="228" t="str">
        <f t="shared" si="143"/>
        <v>3804902</v>
      </c>
      <c r="E1626" s="226" t="str">
        <f t="shared" si="142"/>
        <v>2310003100</v>
      </c>
      <c r="F1626" s="226" t="str">
        <f>VLOOKUP(E1626,SCC_xref!$A$6:$B$39,2,FALSE)</f>
        <v>Miscellaneous engines</v>
      </c>
      <c r="G1626" s="229">
        <v>1.1574133808554605</v>
      </c>
      <c r="H1626" s="229">
        <v>8.7750518984320264E-2</v>
      </c>
      <c r="I1626" s="229">
        <v>0.86279030560132908</v>
      </c>
      <c r="J1626" s="229">
        <v>4.7048202979337457E-4</v>
      </c>
      <c r="K1626" s="229">
        <v>8.258703112131191E-2</v>
      </c>
      <c r="M1626" s="175"/>
    </row>
    <row r="1627" spans="1:13" x14ac:dyDescent="0.2">
      <c r="A1627" s="226" t="str">
        <f t="shared" si="141"/>
        <v>Miscellaneous Engines</v>
      </c>
      <c r="B1627" s="226" t="str">
        <f>VLOOKUP(D1627,fips_xref!$A$5:$C$286,2,FALSE)</f>
        <v>MCKENZIE, ND_Non-Tribal</v>
      </c>
      <c r="C1627" s="227" t="str">
        <f t="shared" si="137"/>
        <v>38</v>
      </c>
      <c r="D1627" s="228" t="str">
        <f t="shared" si="143"/>
        <v>3805302</v>
      </c>
      <c r="E1627" s="226" t="str">
        <f t="shared" si="142"/>
        <v>2310003100</v>
      </c>
      <c r="F1627" s="226" t="str">
        <f>VLOOKUP(E1627,SCC_xref!$A$6:$B$39,2,FALSE)</f>
        <v>Miscellaneous engines</v>
      </c>
      <c r="G1627" s="229">
        <v>57.666419622622058</v>
      </c>
      <c r="H1627" s="229">
        <v>4.3720405635128978</v>
      </c>
      <c r="I1627" s="229">
        <v>42.987258167313286</v>
      </c>
      <c r="J1627" s="229">
        <v>2.3441075249116955E-2</v>
      </c>
      <c r="K1627" s="229">
        <v>4.1147773741030109</v>
      </c>
      <c r="M1627" s="175"/>
    </row>
    <row r="1628" spans="1:13" x14ac:dyDescent="0.2">
      <c r="A1628" s="226" t="str">
        <f t="shared" si="141"/>
        <v>Miscellaneous Engines</v>
      </c>
      <c r="B1628" s="226" t="str">
        <f>VLOOKUP(D1628,fips_xref!$A$5:$C$286,2,FALSE)</f>
        <v>MCLEAN, ND_Non-Tribal</v>
      </c>
      <c r="C1628" s="227" t="str">
        <f t="shared" si="137"/>
        <v>38</v>
      </c>
      <c r="D1628" s="228" t="str">
        <f t="shared" si="143"/>
        <v>3805502</v>
      </c>
      <c r="E1628" s="226" t="str">
        <f t="shared" si="142"/>
        <v>2310003100</v>
      </c>
      <c r="F1628" s="226" t="str">
        <f>VLOOKUP(E1628,SCC_xref!$A$6:$B$39,2,FALSE)</f>
        <v>Miscellaneous engines</v>
      </c>
      <c r="G1628" s="229">
        <v>0</v>
      </c>
      <c r="H1628" s="229">
        <v>0</v>
      </c>
      <c r="I1628" s="229">
        <v>0</v>
      </c>
      <c r="J1628" s="229">
        <v>0</v>
      </c>
      <c r="K1628" s="229">
        <v>0</v>
      </c>
      <c r="M1628" s="175"/>
    </row>
    <row r="1629" spans="1:13" x14ac:dyDescent="0.2">
      <c r="A1629" s="226" t="str">
        <f t="shared" si="141"/>
        <v>Miscellaneous Engines</v>
      </c>
      <c r="B1629" s="226" t="str">
        <f>VLOOKUP(D1629,fips_xref!$A$5:$C$286,2,FALSE)</f>
        <v>MERCER, ND_Non-Tribal</v>
      </c>
      <c r="C1629" s="227" t="str">
        <f t="shared" si="137"/>
        <v>38</v>
      </c>
      <c r="D1629" s="228" t="str">
        <f t="shared" si="143"/>
        <v>3805702</v>
      </c>
      <c r="E1629" s="226" t="str">
        <f t="shared" si="142"/>
        <v>2310003100</v>
      </c>
      <c r="F1629" s="226" t="str">
        <f>VLOOKUP(E1629,SCC_xref!$A$6:$B$39,2,FALSE)</f>
        <v>Miscellaneous engines</v>
      </c>
      <c r="G1629" s="229">
        <v>6.8083140050321192E-2</v>
      </c>
      <c r="H1629" s="229">
        <v>5.1617952343717801E-3</v>
      </c>
      <c r="I1629" s="229">
        <v>5.0752370917725234E-2</v>
      </c>
      <c r="J1629" s="229">
        <v>2.7675413517257324E-5</v>
      </c>
      <c r="K1629" s="229">
        <v>4.8580606541948172E-3</v>
      </c>
      <c r="M1629" s="175"/>
    </row>
    <row r="1630" spans="1:13" x14ac:dyDescent="0.2">
      <c r="A1630" s="226" t="str">
        <f t="shared" si="141"/>
        <v>Miscellaneous Engines</v>
      </c>
      <c r="B1630" s="226" t="str">
        <f>VLOOKUP(D1630,fips_xref!$A$5:$C$286,2,FALSE)</f>
        <v>MOUNTRAIL, ND_Non-Tribal</v>
      </c>
      <c r="C1630" s="227" t="str">
        <f t="shared" si="137"/>
        <v>38</v>
      </c>
      <c r="D1630" s="228" t="str">
        <f t="shared" si="143"/>
        <v>3806102</v>
      </c>
      <c r="E1630" s="226" t="str">
        <f t="shared" si="142"/>
        <v>2310003100</v>
      </c>
      <c r="F1630" s="226" t="str">
        <f>VLOOKUP(E1630,SCC_xref!$A$6:$B$39,2,FALSE)</f>
        <v>Miscellaneous engines</v>
      </c>
      <c r="G1630" s="229">
        <v>27.097089740027837</v>
      </c>
      <c r="H1630" s="229">
        <v>2.0543945032799686</v>
      </c>
      <c r="I1630" s="229">
        <v>20.199443625254645</v>
      </c>
      <c r="J1630" s="229">
        <v>1.1014814579868415E-2</v>
      </c>
      <c r="K1630" s="229">
        <v>1.9335081403695373</v>
      </c>
      <c r="M1630" s="175"/>
    </row>
    <row r="1631" spans="1:13" x14ac:dyDescent="0.2">
      <c r="A1631" s="226" t="str">
        <f t="shared" si="141"/>
        <v>Miscellaneous Engines</v>
      </c>
      <c r="B1631" s="226" t="str">
        <f>VLOOKUP(D1631,fips_xref!$A$5:$C$286,2,FALSE)</f>
        <v>RENVILLE, ND_Non-Tribal</v>
      </c>
      <c r="C1631" s="227" t="str">
        <f t="shared" si="137"/>
        <v>38</v>
      </c>
      <c r="D1631" s="228" t="str">
        <f t="shared" si="143"/>
        <v>3807502</v>
      </c>
      <c r="E1631" s="226" t="str">
        <f t="shared" si="142"/>
        <v>2310003100</v>
      </c>
      <c r="F1631" s="226" t="str">
        <f>VLOOKUP(E1631,SCC_xref!$A$6:$B$39,2,FALSE)</f>
        <v>Miscellaneous engines</v>
      </c>
      <c r="G1631" s="229">
        <v>19.81219375464347</v>
      </c>
      <c r="H1631" s="229">
        <v>1.5020824132021882</v>
      </c>
      <c r="I1631" s="229">
        <v>14.768939937058045</v>
      </c>
      <c r="J1631" s="229">
        <v>8.0535453335218825E-3</v>
      </c>
      <c r="K1631" s="229">
        <v>1.4136956503706919</v>
      </c>
      <c r="M1631" s="175"/>
    </row>
    <row r="1632" spans="1:13" x14ac:dyDescent="0.2">
      <c r="A1632" s="226" t="str">
        <f t="shared" si="141"/>
        <v>Miscellaneous Engines</v>
      </c>
      <c r="B1632" s="226" t="str">
        <f>VLOOKUP(D1632,fips_xref!$A$5:$C$286,2,FALSE)</f>
        <v>SLOPE, ND_Non-Tribal</v>
      </c>
      <c r="C1632" s="227" t="str">
        <f t="shared" si="137"/>
        <v>38</v>
      </c>
      <c r="D1632" s="228" t="str">
        <f t="shared" si="143"/>
        <v>3808702</v>
      </c>
      <c r="E1632" s="226" t="str">
        <f t="shared" si="142"/>
        <v>2310003100</v>
      </c>
      <c r="F1632" s="226" t="str">
        <f>VLOOKUP(E1632,SCC_xref!$A$6:$B$39,2,FALSE)</f>
        <v>Miscellaneous engines</v>
      </c>
      <c r="G1632" s="229">
        <v>1.4297459410567452</v>
      </c>
      <c r="H1632" s="229">
        <v>0.10839769992180739</v>
      </c>
      <c r="I1632" s="229">
        <v>1.0657997892722302</v>
      </c>
      <c r="J1632" s="229">
        <v>5.8118368386240386E-4</v>
      </c>
      <c r="K1632" s="229">
        <v>0.10201927373809118</v>
      </c>
      <c r="M1632" s="175"/>
    </row>
    <row r="1633" spans="1:13" x14ac:dyDescent="0.2">
      <c r="A1633" s="226" t="str">
        <f t="shared" si="141"/>
        <v>Miscellaneous Engines</v>
      </c>
      <c r="B1633" s="226" t="str">
        <f>VLOOKUP(D1633,fips_xref!$A$5:$C$286,2,FALSE)</f>
        <v>STARK, ND_Non-Tribal</v>
      </c>
      <c r="C1633" s="227" t="str">
        <f t="shared" si="137"/>
        <v>38</v>
      </c>
      <c r="D1633" s="228" t="str">
        <f t="shared" si="143"/>
        <v>3808902</v>
      </c>
      <c r="E1633" s="226" t="str">
        <f t="shared" si="142"/>
        <v>2310003100</v>
      </c>
      <c r="F1633" s="226" t="str">
        <f>VLOOKUP(E1633,SCC_xref!$A$6:$B$39,2,FALSE)</f>
        <v>Miscellaneous engines</v>
      </c>
      <c r="G1633" s="229">
        <v>4.8339029435728049</v>
      </c>
      <c r="H1633" s="229">
        <v>0.36648746164039636</v>
      </c>
      <c r="I1633" s="229">
        <v>3.6034183351584916</v>
      </c>
      <c r="J1633" s="229">
        <v>1.9649543597252701E-3</v>
      </c>
      <c r="K1633" s="229">
        <v>0.34492230644783201</v>
      </c>
      <c r="M1633" s="175"/>
    </row>
    <row r="1634" spans="1:13" x14ac:dyDescent="0.2">
      <c r="A1634" s="226" t="str">
        <f t="shared" si="141"/>
        <v>Miscellaneous Engines</v>
      </c>
      <c r="B1634" s="226" t="str">
        <f>VLOOKUP(D1634,fips_xref!$A$5:$C$286,2,FALSE)</f>
        <v>WARD, ND_Non-Tribal</v>
      </c>
      <c r="C1634" s="227" t="str">
        <f t="shared" si="137"/>
        <v>38</v>
      </c>
      <c r="D1634" s="228" t="str">
        <f t="shared" si="143"/>
        <v>3810102</v>
      </c>
      <c r="E1634" s="226" t="str">
        <f t="shared" si="142"/>
        <v>2310003100</v>
      </c>
      <c r="F1634" s="226" t="str">
        <f>VLOOKUP(E1634,SCC_xref!$A$6:$B$39,2,FALSE)</f>
        <v>Miscellaneous engines</v>
      </c>
      <c r="G1634" s="229">
        <v>1.0893302408051391</v>
      </c>
      <c r="H1634" s="229">
        <v>8.2588723749948481E-2</v>
      </c>
      <c r="I1634" s="229">
        <v>0.81203793468360375</v>
      </c>
      <c r="J1634" s="229">
        <v>4.4280661627611718E-4</v>
      </c>
      <c r="K1634" s="229">
        <v>7.7728970467117076E-2</v>
      </c>
      <c r="M1634" s="175"/>
    </row>
    <row r="1635" spans="1:13" x14ac:dyDescent="0.2">
      <c r="A1635" s="226" t="str">
        <f t="shared" si="141"/>
        <v>Miscellaneous Engines</v>
      </c>
      <c r="B1635" s="226" t="str">
        <f>VLOOKUP(D1635,fips_xref!$A$5:$C$286,2,FALSE)</f>
        <v>WILLIAMS, ND_Non-Tribal</v>
      </c>
      <c r="C1635" s="227" t="str">
        <f t="shared" si="137"/>
        <v>38</v>
      </c>
      <c r="D1635" s="228" t="str">
        <f t="shared" si="143"/>
        <v>3810502</v>
      </c>
      <c r="E1635" s="226" t="str">
        <f t="shared" si="142"/>
        <v>2310003100</v>
      </c>
      <c r="F1635" s="226" t="str">
        <f>VLOOKUP(E1635,SCC_xref!$A$6:$B$39,2,FALSE)</f>
        <v>Miscellaneous engines</v>
      </c>
      <c r="G1635" s="229">
        <v>31.7948264035</v>
      </c>
      <c r="H1635" s="229">
        <v>2.4105583744516212</v>
      </c>
      <c r="I1635" s="229">
        <v>23.701357218577687</v>
      </c>
      <c r="J1635" s="229">
        <v>1.292441811255917E-2</v>
      </c>
      <c r="K1635" s="229">
        <v>2.2687143255089799</v>
      </c>
      <c r="M1635" s="175"/>
    </row>
    <row r="1636" spans="1:13" x14ac:dyDescent="0.2">
      <c r="A1636" s="226" t="str">
        <f t="shared" si="141"/>
        <v>Miscellaneous Engines</v>
      </c>
      <c r="B1636" s="226" t="str">
        <f>VLOOKUP(D1636,fips_xref!$A$5:$C$286,2,FALSE)</f>
        <v>HARDING, SD_Non-Tribal</v>
      </c>
      <c r="C1636" s="227" t="str">
        <f t="shared" ref="C1636:C1637" si="144">LEFT(D1636,2)</f>
        <v>46</v>
      </c>
      <c r="D1636" s="228" t="str">
        <f t="shared" si="143"/>
        <v>4606302</v>
      </c>
      <c r="E1636" s="226" t="str">
        <f t="shared" si="142"/>
        <v>2310003100</v>
      </c>
      <c r="F1636" s="226" t="str">
        <f>VLOOKUP(E1636,SCC_xref!$A$6:$B$39,2,FALSE)</f>
        <v>Miscellaneous engines</v>
      </c>
      <c r="G1636" s="229">
        <v>14.365542550617773</v>
      </c>
      <c r="H1636" s="229">
        <v>1.0891387944524455</v>
      </c>
      <c r="I1636" s="229">
        <v>10.708750263640026</v>
      </c>
      <c r="J1636" s="229">
        <v>5.8395122521412955E-3</v>
      </c>
      <c r="K1636" s="229">
        <v>1.0250507980351065</v>
      </c>
      <c r="M1636" s="175"/>
    </row>
    <row r="1637" spans="1:13" x14ac:dyDescent="0.2">
      <c r="A1637" s="226" t="str">
        <f t="shared" si="141"/>
        <v>Miscellaneous Engines</v>
      </c>
      <c r="B1637" s="226" t="str">
        <f>VLOOKUP(D1637,fips_xref!$A$5:$C$286,2,FALSE)</f>
        <v>BUTTE, SD_Non-Tribal</v>
      </c>
      <c r="C1637" s="227" t="str">
        <f t="shared" si="144"/>
        <v>46</v>
      </c>
      <c r="D1637" s="228" t="str">
        <f t="shared" si="143"/>
        <v>4601902</v>
      </c>
      <c r="E1637" s="226" t="str">
        <f t="shared" si="142"/>
        <v>2310003100</v>
      </c>
      <c r="F1637" s="226" t="str">
        <f>VLOOKUP(E1637,SCC_xref!$A$6:$B$39,2,FALSE)</f>
        <v>Miscellaneous engines</v>
      </c>
      <c r="G1637" s="229">
        <v>0</v>
      </c>
      <c r="H1637" s="229">
        <v>0</v>
      </c>
      <c r="I1637" s="229">
        <v>0</v>
      </c>
      <c r="J1637" s="229">
        <v>0</v>
      </c>
      <c r="K1637" s="229">
        <v>0</v>
      </c>
      <c r="M1637" s="175"/>
    </row>
    <row r="1638" spans="1:13" x14ac:dyDescent="0.2">
      <c r="A1638" s="32" t="s">
        <v>16379</v>
      </c>
      <c r="B1638" s="33" t="str">
        <f>VLOOKUP(D1638,fips_xref!$A$5:$C$286,2,FALSE)</f>
        <v>CARTER, MT</v>
      </c>
      <c r="C1638" s="34" t="str">
        <f t="shared" si="113"/>
        <v>30</v>
      </c>
      <c r="D1638" s="202">
        <f>fips_xref!A5</f>
        <v>30011</v>
      </c>
      <c r="E1638" s="33" t="str">
        <f>SCC_xref!A$34</f>
        <v>2310000330</v>
      </c>
      <c r="F1638" s="32" t="str">
        <f>VLOOKUP(E1638,SCC_xref!$A$6:$B$40,2,FALSE)</f>
        <v>Artificial Lift</v>
      </c>
      <c r="G1638" s="36">
        <v>0.7552975639951105</v>
      </c>
      <c r="H1638" s="36">
        <v>0.31243762484923276</v>
      </c>
      <c r="I1638" s="36">
        <v>0.60280443708954756</v>
      </c>
      <c r="J1638" s="36">
        <v>0</v>
      </c>
      <c r="K1638" s="36">
        <v>3.3035783993320286E-2</v>
      </c>
      <c r="M1638" s="175"/>
    </row>
    <row r="1639" spans="1:13" x14ac:dyDescent="0.2">
      <c r="A1639" s="32" t="s">
        <v>16379</v>
      </c>
      <c r="B1639" s="33" t="str">
        <f>VLOOKUP(D1639,fips_xref!$A$5:$C$286,2,FALSE)</f>
        <v>CUSTER, MT</v>
      </c>
      <c r="C1639" s="34" t="str">
        <f t="shared" si="113"/>
        <v>30</v>
      </c>
      <c r="D1639" s="202">
        <f>fips_xref!A6</f>
        <v>30017</v>
      </c>
      <c r="E1639" s="33" t="str">
        <f>SCC_xref!A$34</f>
        <v>2310000330</v>
      </c>
      <c r="F1639" s="32" t="str">
        <f>VLOOKUP(E1639,SCC_xref!$A$6:$B$40,2,FALSE)</f>
        <v>Artificial Lift</v>
      </c>
      <c r="G1639" s="36">
        <v>0</v>
      </c>
      <c r="H1639" s="36">
        <v>0</v>
      </c>
      <c r="I1639" s="36">
        <v>0</v>
      </c>
      <c r="J1639" s="36">
        <v>0</v>
      </c>
      <c r="K1639" s="36">
        <v>0</v>
      </c>
      <c r="M1639" s="175"/>
    </row>
    <row r="1640" spans="1:13" x14ac:dyDescent="0.2">
      <c r="A1640" s="32" t="s">
        <v>16379</v>
      </c>
      <c r="B1640" s="33" t="str">
        <f>VLOOKUP(D1640,fips_xref!$A$5:$C$286,2,FALSE)</f>
        <v>DANIELS, MT</v>
      </c>
      <c r="C1640" s="34" t="str">
        <f t="shared" si="113"/>
        <v>30</v>
      </c>
      <c r="D1640" s="202">
        <f>fips_xref!A7</f>
        <v>30019</v>
      </c>
      <c r="E1640" s="33" t="str">
        <f>SCC_xref!A$34</f>
        <v>2310000330</v>
      </c>
      <c r="F1640" s="32" t="str">
        <f>VLOOKUP(E1640,SCC_xref!$A$6:$B$40,2,FALSE)</f>
        <v>Artificial Lift</v>
      </c>
      <c r="G1640" s="36">
        <v>7.8648293429375724E-2</v>
      </c>
      <c r="H1640" s="36">
        <v>3.2533781609917579E-2</v>
      </c>
      <c r="I1640" s="36">
        <v>6.276935410459672E-2</v>
      </c>
      <c r="J1640" s="36">
        <v>0</v>
      </c>
      <c r="K1640" s="36">
        <v>3.4399793631440172E-3</v>
      </c>
      <c r="M1640" s="175"/>
    </row>
    <row r="1641" spans="1:13" x14ac:dyDescent="0.2">
      <c r="A1641" s="32" t="s">
        <v>16379</v>
      </c>
      <c r="B1641" s="33" t="str">
        <f>VLOOKUP(D1641,fips_xref!$A$5:$C$286,2,FALSE)</f>
        <v>DAWSON, MT</v>
      </c>
      <c r="C1641" s="34" t="str">
        <f t="shared" si="113"/>
        <v>30</v>
      </c>
      <c r="D1641" s="202">
        <f>fips_xref!A8</f>
        <v>30021</v>
      </c>
      <c r="E1641" s="33" t="str">
        <f>SCC_xref!A$34</f>
        <v>2310000330</v>
      </c>
      <c r="F1641" s="32" t="str">
        <f>VLOOKUP(E1641,SCC_xref!$A$6:$B$40,2,FALSE)</f>
        <v>Artificial Lift</v>
      </c>
      <c r="G1641" s="36">
        <v>6.1325919202200954</v>
      </c>
      <c r="H1641" s="36">
        <v>2.5368179973840954</v>
      </c>
      <c r="I1641" s="36">
        <v>4.8944333949845928</v>
      </c>
      <c r="J1641" s="36">
        <v>0</v>
      </c>
      <c r="K1641" s="36">
        <v>0.26823200769237998</v>
      </c>
      <c r="M1641" s="175"/>
    </row>
    <row r="1642" spans="1:13" x14ac:dyDescent="0.2">
      <c r="A1642" s="32" t="s">
        <v>16379</v>
      </c>
      <c r="B1642" s="33" t="str">
        <f>VLOOKUP(D1642,fips_xref!$A$5:$C$286,2,FALSE)</f>
        <v>FALLON, MT</v>
      </c>
      <c r="C1642" s="34" t="str">
        <f t="shared" si="113"/>
        <v>30</v>
      </c>
      <c r="D1642" s="202">
        <f>fips_xref!A9</f>
        <v>30025</v>
      </c>
      <c r="E1642" s="33" t="str">
        <f>SCC_xref!A$34</f>
        <v>2310000330</v>
      </c>
      <c r="F1642" s="32" t="str">
        <f>VLOOKUP(E1642,SCC_xref!$A$6:$B$40,2,FALSE)</f>
        <v>Artificial Lift</v>
      </c>
      <c r="G1642" s="36">
        <v>96.404157045426032</v>
      </c>
      <c r="H1642" s="36">
        <v>39.878701175130921</v>
      </c>
      <c r="I1642" s="36">
        <v>76.940342973536417</v>
      </c>
      <c r="J1642" s="36">
        <v>0</v>
      </c>
      <c r="K1642" s="36">
        <v>4.2165989406414095</v>
      </c>
      <c r="M1642" s="175"/>
    </row>
    <row r="1643" spans="1:13" x14ac:dyDescent="0.2">
      <c r="A1643" s="32" t="s">
        <v>16379</v>
      </c>
      <c r="B1643" s="33" t="str">
        <f>VLOOKUP(D1643,fips_xref!$A$5:$C$286,2,FALSE)</f>
        <v>GARFIELD, MT</v>
      </c>
      <c r="C1643" s="34" t="str">
        <f t="shared" si="113"/>
        <v>30</v>
      </c>
      <c r="D1643" s="202">
        <f>fips_xref!A10</f>
        <v>30033</v>
      </c>
      <c r="E1643" s="33" t="str">
        <f>SCC_xref!A$34</f>
        <v>2310000330</v>
      </c>
      <c r="F1643" s="32" t="str">
        <f>VLOOKUP(E1643,SCC_xref!$A$6:$B$40,2,FALSE)</f>
        <v>Artificial Lift</v>
      </c>
      <c r="G1643" s="36">
        <v>0.24717352485428959</v>
      </c>
      <c r="H1643" s="36">
        <v>0.10224620429410913</v>
      </c>
      <c r="I1643" s="36">
        <v>0.19726966511730185</v>
      </c>
      <c r="J1643" s="36">
        <v>0</v>
      </c>
      <c r="K1643" s="36">
        <v>1.081106515525152E-2</v>
      </c>
      <c r="M1643" s="175"/>
    </row>
    <row r="1644" spans="1:13" x14ac:dyDescent="0.2">
      <c r="A1644" s="32" t="s">
        <v>16379</v>
      </c>
      <c r="B1644" s="33" t="str">
        <f>VLOOKUP(D1644,fips_xref!$A$5:$C$286,2,FALSE)</f>
        <v>MCCONE, MT</v>
      </c>
      <c r="C1644" s="34" t="str">
        <f t="shared" si="113"/>
        <v>30</v>
      </c>
      <c r="D1644" s="202">
        <f>fips_xref!A11</f>
        <v>30055</v>
      </c>
      <c r="E1644" s="33" t="str">
        <f>SCC_xref!A$34</f>
        <v>2310000330</v>
      </c>
      <c r="F1644" s="32" t="str">
        <f>VLOOKUP(E1644,SCC_xref!$A$6:$B$40,2,FALSE)</f>
        <v>Artificial Lift</v>
      </c>
      <c r="G1644" s="36">
        <v>9.5212535058891878E-2</v>
      </c>
      <c r="H1644" s="36">
        <v>3.9385772876485883E-2</v>
      </c>
      <c r="I1644" s="36">
        <v>7.5989307176443741E-2</v>
      </c>
      <c r="J1644" s="36">
        <v>0</v>
      </c>
      <c r="K1644" s="36">
        <v>4.1644788644947216E-3</v>
      </c>
      <c r="M1644" s="175"/>
    </row>
    <row r="1645" spans="1:13" x14ac:dyDescent="0.2">
      <c r="A1645" s="32" t="s">
        <v>16379</v>
      </c>
      <c r="B1645" s="33" t="str">
        <f>VLOOKUP(D1645,fips_xref!$A$5:$C$286,2,FALSE)</f>
        <v>PRAIRIE, MT</v>
      </c>
      <c r="C1645" s="34" t="str">
        <f t="shared" si="113"/>
        <v>30</v>
      </c>
      <c r="D1645" s="202">
        <f>fips_xref!A12</f>
        <v>30079</v>
      </c>
      <c r="E1645" s="33" t="str">
        <f>SCC_xref!A$34</f>
        <v>2310000330</v>
      </c>
      <c r="F1645" s="32" t="str">
        <f>VLOOKUP(E1645,SCC_xref!$A$6:$B$40,2,FALSE)</f>
        <v>Artificial Lift</v>
      </c>
      <c r="G1645" s="36">
        <v>1.1702955254361422</v>
      </c>
      <c r="H1645" s="36">
        <v>0.48410635988933248</v>
      </c>
      <c r="I1645" s="36">
        <v>0.9340151075126687</v>
      </c>
      <c r="J1645" s="36">
        <v>0</v>
      </c>
      <c r="K1645" s="36">
        <v>5.1187283038699086E-2</v>
      </c>
      <c r="M1645" s="175"/>
    </row>
    <row r="1646" spans="1:13" x14ac:dyDescent="0.2">
      <c r="A1646" s="32" t="s">
        <v>16379</v>
      </c>
      <c r="B1646" s="33" t="str">
        <f>VLOOKUP(D1646,fips_xref!$A$5:$C$286,2,FALSE)</f>
        <v>RICHLAND, MT</v>
      </c>
      <c r="C1646" s="34" t="str">
        <f t="shared" si="113"/>
        <v>30</v>
      </c>
      <c r="D1646" s="202">
        <f>fips_xref!A13</f>
        <v>30083</v>
      </c>
      <c r="E1646" s="33" t="str">
        <f>SCC_xref!A$34</f>
        <v>2310000330</v>
      </c>
      <c r="F1646" s="32" t="str">
        <f>VLOOKUP(E1646,SCC_xref!$A$6:$B$40,2,FALSE)</f>
        <v>Artificial Lift</v>
      </c>
      <c r="G1646" s="36">
        <v>239.39998996617931</v>
      </c>
      <c r="H1646" s="36">
        <v>99.030591146521189</v>
      </c>
      <c r="I1646" s="36">
        <v>191.06559198665741</v>
      </c>
      <c r="J1646" s="36">
        <v>0</v>
      </c>
      <c r="K1646" s="36">
        <v>10.471060325804178</v>
      </c>
      <c r="M1646" s="175"/>
    </row>
    <row r="1647" spans="1:13" x14ac:dyDescent="0.2">
      <c r="A1647" s="32" t="s">
        <v>16379</v>
      </c>
      <c r="B1647" s="33" t="str">
        <f>VLOOKUP(D1647,fips_xref!$A$5:$C$286,2,FALSE)</f>
        <v>ROOSEVELT, MT</v>
      </c>
      <c r="C1647" s="34" t="str">
        <f t="shared" si="113"/>
        <v>30</v>
      </c>
      <c r="D1647" s="202">
        <f>fips_xref!A14</f>
        <v>30085</v>
      </c>
      <c r="E1647" s="33" t="str">
        <f>SCC_xref!A$34</f>
        <v>2310000330</v>
      </c>
      <c r="F1647" s="32" t="str">
        <f>VLOOKUP(E1647,SCC_xref!$A$6:$B$40,2,FALSE)</f>
        <v>Artificial Lift</v>
      </c>
      <c r="G1647" s="36">
        <v>19.618321461424433</v>
      </c>
      <c r="H1647" s="36">
        <v>8.1153469217012564</v>
      </c>
      <c r="I1647" s="36">
        <v>15.65742005394883</v>
      </c>
      <c r="J1647" s="36">
        <v>0</v>
      </c>
      <c r="K1647" s="36">
        <v>0.85808118681464818</v>
      </c>
      <c r="M1647" s="175"/>
    </row>
    <row r="1648" spans="1:13" x14ac:dyDescent="0.2">
      <c r="A1648" s="32" t="s">
        <v>16379</v>
      </c>
      <c r="B1648" s="33" t="str">
        <f>VLOOKUP(D1648,fips_xref!$A$5:$C$286,2,FALSE)</f>
        <v>SHERIDAN, MT</v>
      </c>
      <c r="C1648" s="34" t="str">
        <f t="shared" si="113"/>
        <v>30</v>
      </c>
      <c r="D1648" s="203">
        <f>fips_xref!A15</f>
        <v>30091</v>
      </c>
      <c r="E1648" s="33" t="str">
        <f>SCC_xref!A$34</f>
        <v>2310000330</v>
      </c>
      <c r="F1648" s="32" t="str">
        <f>VLOOKUP(E1648,SCC_xref!$A$6:$B$40,2,FALSE)</f>
        <v>Artificial Lift</v>
      </c>
      <c r="G1648" s="36">
        <v>22.286088138790483</v>
      </c>
      <c r="H1648" s="36">
        <v>9.2188996459009278</v>
      </c>
      <c r="I1648" s="36">
        <v>17.786569765129823</v>
      </c>
      <c r="J1648" s="36">
        <v>0</v>
      </c>
      <c r="K1648" s="36">
        <v>0.97476601131199447</v>
      </c>
      <c r="M1648" s="175"/>
    </row>
    <row r="1649" spans="1:13" x14ac:dyDescent="0.2">
      <c r="A1649" s="32" t="s">
        <v>16379</v>
      </c>
      <c r="B1649" s="33" t="str">
        <f>VLOOKUP(D1649,fips_xref!$A$5:$C$286,2,FALSE)</f>
        <v>VALLEY, MT</v>
      </c>
      <c r="C1649" s="34" t="str">
        <f t="shared" si="113"/>
        <v>30</v>
      </c>
      <c r="D1649" s="203">
        <f>fips_xref!A16</f>
        <v>30105</v>
      </c>
      <c r="E1649" s="33" t="str">
        <f>SCC_xref!A$34</f>
        <v>2310000330</v>
      </c>
      <c r="F1649" s="32" t="str">
        <f>VLOOKUP(E1649,SCC_xref!$A$6:$B$40,2,FALSE)</f>
        <v>Artificial Lift</v>
      </c>
      <c r="G1649" s="36">
        <v>1.7309154688181989</v>
      </c>
      <c r="H1649" s="36">
        <v>0.71601332199696488</v>
      </c>
      <c r="I1649" s="36">
        <v>1.3814469615279987</v>
      </c>
      <c r="J1649" s="36">
        <v>0</v>
      </c>
      <c r="K1649" s="36">
        <v>7.5708107988740864E-2</v>
      </c>
      <c r="M1649" s="175"/>
    </row>
    <row r="1650" spans="1:13" x14ac:dyDescent="0.2">
      <c r="A1650" s="32" t="s">
        <v>16379</v>
      </c>
      <c r="B1650" s="33" t="str">
        <f>VLOOKUP(D1650,fips_xref!$A$5:$C$286,2,FALSE)</f>
        <v>WIBAUX, MT</v>
      </c>
      <c r="C1650" s="34" t="str">
        <f t="shared" si="113"/>
        <v>30</v>
      </c>
      <c r="D1650" s="203">
        <f>fips_xref!A17</f>
        <v>30109</v>
      </c>
      <c r="E1650" s="33" t="str">
        <f>SCC_xref!A$34</f>
        <v>2310000330</v>
      </c>
      <c r="F1650" s="32" t="str">
        <f>VLOOKUP(E1650,SCC_xref!$A$6:$B$40,2,FALSE)</f>
        <v>Artificial Lift</v>
      </c>
      <c r="G1650" s="36">
        <v>10.890734036920263</v>
      </c>
      <c r="H1650" s="36">
        <v>4.5050788425184045</v>
      </c>
      <c r="I1650" s="36">
        <v>8.6919157608460029</v>
      </c>
      <c r="J1650" s="36">
        <v>0</v>
      </c>
      <c r="K1650" s="36">
        <v>0.47634727599191345</v>
      </c>
      <c r="M1650" s="175"/>
    </row>
    <row r="1651" spans="1:13" x14ac:dyDescent="0.2">
      <c r="A1651" s="32" t="s">
        <v>16379</v>
      </c>
      <c r="B1651" s="33" t="str">
        <f>VLOOKUP(D1651,fips_xref!$A$5:$C$286,2,FALSE)</f>
        <v>BILLINGS, ND</v>
      </c>
      <c r="C1651" s="34" t="str">
        <f t="shared" si="113"/>
        <v>38</v>
      </c>
      <c r="D1651" s="203">
        <f>fips_xref!A18</f>
        <v>38007</v>
      </c>
      <c r="E1651" s="33" t="str">
        <f>SCC_xref!A$34</f>
        <v>2310000330</v>
      </c>
      <c r="F1651" s="32" t="str">
        <f>VLOOKUP(E1651,SCC_xref!$A$6:$B$40,2,FALSE)</f>
        <v>Artificial Lift</v>
      </c>
      <c r="G1651" s="36">
        <v>61.336112581665262</v>
      </c>
      <c r="H1651" s="36">
        <v>25.372396583851149</v>
      </c>
      <c r="I1651" s="36">
        <v>48.952469305582447</v>
      </c>
      <c r="J1651" s="36">
        <v>0</v>
      </c>
      <c r="K1651" s="36">
        <v>2.6827659227707845</v>
      </c>
      <c r="M1651" s="175"/>
    </row>
    <row r="1652" spans="1:13" x14ac:dyDescent="0.2">
      <c r="A1652" s="32" t="s">
        <v>16379</v>
      </c>
      <c r="B1652" s="33" t="str">
        <f>VLOOKUP(D1652,fips_xref!$A$5:$C$286,2,FALSE)</f>
        <v>BOTTINEAU, ND</v>
      </c>
      <c r="C1652" s="34" t="str">
        <f t="shared" si="113"/>
        <v>38</v>
      </c>
      <c r="D1652" s="203">
        <f>fips_xref!A19</f>
        <v>38009</v>
      </c>
      <c r="E1652" s="33" t="str">
        <f>SCC_xref!A$34</f>
        <v>2310000330</v>
      </c>
      <c r="F1652" s="32" t="str">
        <f>VLOOKUP(E1652,SCC_xref!$A$6:$B$40,2,FALSE)</f>
        <v>Artificial Lift</v>
      </c>
      <c r="G1652" s="36">
        <v>30.045941600400997</v>
      </c>
      <c r="H1652" s="36">
        <v>12.428853312240808</v>
      </c>
      <c r="I1652" s="36">
        <v>23.979723722996663</v>
      </c>
      <c r="J1652" s="36">
        <v>0</v>
      </c>
      <c r="K1652" s="36">
        <v>1.3141724320365862</v>
      </c>
      <c r="M1652" s="175"/>
    </row>
    <row r="1653" spans="1:13" x14ac:dyDescent="0.2">
      <c r="A1653" s="32" t="s">
        <v>16379</v>
      </c>
      <c r="B1653" s="33" t="str">
        <f>VLOOKUP(D1653,fips_xref!$A$5:$C$286,2,FALSE)</f>
        <v>BOWMAN, ND</v>
      </c>
      <c r="C1653" s="34" t="str">
        <f t="shared" si="113"/>
        <v>38</v>
      </c>
      <c r="D1653" s="203">
        <f>fips_xref!A20</f>
        <v>38011</v>
      </c>
      <c r="E1653" s="33" t="str">
        <f>SCC_xref!A$34</f>
        <v>2310000330</v>
      </c>
      <c r="F1653" s="32" t="str">
        <f>VLOOKUP(E1653,SCC_xref!$A$6:$B$40,2,FALSE)</f>
        <v>Artificial Lift</v>
      </c>
      <c r="G1653" s="36">
        <v>187.54853028726416</v>
      </c>
      <c r="H1653" s="36">
        <v>77.581631585000764</v>
      </c>
      <c r="I1653" s="36">
        <v>149.68284238702788</v>
      </c>
      <c r="J1653" s="36">
        <v>0</v>
      </c>
      <c r="K1653" s="36">
        <v>8.2031414242385345</v>
      </c>
      <c r="M1653" s="175"/>
    </row>
    <row r="1654" spans="1:13" x14ac:dyDescent="0.2">
      <c r="A1654" s="32" t="s">
        <v>16379</v>
      </c>
      <c r="B1654" s="33" t="str">
        <f>VLOOKUP(D1654,fips_xref!$A$5:$C$286,2,FALSE)</f>
        <v>BURKE, ND</v>
      </c>
      <c r="C1654" s="34" t="str">
        <f t="shared" si="113"/>
        <v>38</v>
      </c>
      <c r="D1654" s="203">
        <f>fips_xref!A21</f>
        <v>38013</v>
      </c>
      <c r="E1654" s="33" t="str">
        <f>SCC_xref!A$34</f>
        <v>2310000330</v>
      </c>
      <c r="F1654" s="32" t="str">
        <f>VLOOKUP(E1654,SCC_xref!$A$6:$B$40,2,FALSE)</f>
        <v>Artificial Lift</v>
      </c>
      <c r="G1654" s="36">
        <v>21.332879741633484</v>
      </c>
      <c r="H1654" s="36">
        <v>8.8245939023224853</v>
      </c>
      <c r="I1654" s="36">
        <v>17.025812311818381</v>
      </c>
      <c r="J1654" s="36">
        <v>0</v>
      </c>
      <c r="K1654" s="36">
        <v>0.93307385154580524</v>
      </c>
      <c r="M1654" s="175"/>
    </row>
    <row r="1655" spans="1:13" x14ac:dyDescent="0.2">
      <c r="A1655" s="32" t="s">
        <v>16379</v>
      </c>
      <c r="B1655" s="33" t="str">
        <f>VLOOKUP(D1655,fips_xref!$A$5:$C$286,2,FALSE)</f>
        <v>DIVIDE, ND</v>
      </c>
      <c r="C1655" s="34" t="str">
        <f t="shared" si="113"/>
        <v>38</v>
      </c>
      <c r="D1655" s="203">
        <f>fips_xref!A22</f>
        <v>38023</v>
      </c>
      <c r="E1655" s="33" t="str">
        <f>SCC_xref!A$34</f>
        <v>2310000330</v>
      </c>
      <c r="F1655" s="32" t="str">
        <f>VLOOKUP(E1655,SCC_xref!$A$6:$B$40,2,FALSE)</f>
        <v>Artificial Lift</v>
      </c>
      <c r="G1655" s="36">
        <v>23.364882156378965</v>
      </c>
      <c r="H1655" s="36">
        <v>9.6651553424956109</v>
      </c>
      <c r="I1655" s="36">
        <v>18.647557343413876</v>
      </c>
      <c r="J1655" s="36">
        <v>0</v>
      </c>
      <c r="K1655" s="36">
        <v>1.021951131239867</v>
      </c>
      <c r="M1655" s="175"/>
    </row>
    <row r="1656" spans="1:13" x14ac:dyDescent="0.2">
      <c r="A1656" s="32" t="s">
        <v>16379</v>
      </c>
      <c r="B1656" s="33" t="str">
        <f>VLOOKUP(D1656,fips_xref!$A$5:$C$286,2,FALSE)</f>
        <v>DUNN, ND</v>
      </c>
      <c r="C1656" s="34" t="str">
        <f t="shared" si="113"/>
        <v>38</v>
      </c>
      <c r="D1656" s="203">
        <f>fips_xref!A23</f>
        <v>38025</v>
      </c>
      <c r="E1656" s="33" t="str">
        <f>SCC_xref!A$34</f>
        <v>2310000330</v>
      </c>
      <c r="F1656" s="32" t="str">
        <f>VLOOKUP(E1656,SCC_xref!$A$6:$B$40,2,FALSE)</f>
        <v>Artificial Lift</v>
      </c>
      <c r="G1656" s="36">
        <v>136.87603050632981</v>
      </c>
      <c r="H1656" s="36">
        <v>56.62036250187834</v>
      </c>
      <c r="I1656" s="36">
        <v>109.24102294728705</v>
      </c>
      <c r="J1656" s="36">
        <v>0</v>
      </c>
      <c r="K1656" s="36">
        <v>5.9867887746815267</v>
      </c>
      <c r="M1656" s="175"/>
    </row>
    <row r="1657" spans="1:13" x14ac:dyDescent="0.2">
      <c r="A1657" s="32" t="s">
        <v>16379</v>
      </c>
      <c r="B1657" s="33" t="str">
        <f>VLOOKUP(D1657,fips_xref!$A$5:$C$286,2,FALSE)</f>
        <v>GOLDEN VALLEY, ND</v>
      </c>
      <c r="C1657" s="34" t="str">
        <f t="shared" si="113"/>
        <v>38</v>
      </c>
      <c r="D1657" s="203">
        <f>fips_xref!A24</f>
        <v>38033</v>
      </c>
      <c r="E1657" s="33" t="str">
        <f>SCC_xref!A$34</f>
        <v>2310000330</v>
      </c>
      <c r="F1657" s="32" t="str">
        <f>VLOOKUP(E1657,SCC_xref!$A$6:$B$40,2,FALSE)</f>
        <v>Artificial Lift</v>
      </c>
      <c r="G1657" s="36">
        <v>8.6278675044633992</v>
      </c>
      <c r="H1657" s="36">
        <v>3.5690177740674831</v>
      </c>
      <c r="I1657" s="36">
        <v>6.8859176333116405</v>
      </c>
      <c r="J1657" s="36">
        <v>0</v>
      </c>
      <c r="K1657" s="36">
        <v>0.37737228449777627</v>
      </c>
      <c r="M1657" s="175"/>
    </row>
    <row r="1658" spans="1:13" x14ac:dyDescent="0.2">
      <c r="A1658" s="32" t="s">
        <v>16379</v>
      </c>
      <c r="B1658" s="33" t="str">
        <f>VLOOKUP(D1658,fips_xref!$A$5:$C$286,2,FALSE)</f>
        <v>MC HENRY, ND</v>
      </c>
      <c r="C1658" s="34" t="str">
        <f t="shared" si="113"/>
        <v>38</v>
      </c>
      <c r="D1658" s="203">
        <f>fips_xref!A25</f>
        <v>38049</v>
      </c>
      <c r="E1658" s="33" t="str">
        <f>SCC_xref!A$34</f>
        <v>2310000330</v>
      </c>
      <c r="F1658" s="32" t="str">
        <f>VLOOKUP(E1658,SCC_xref!$A$6:$B$40,2,FALSE)</f>
        <v>Artificial Lift</v>
      </c>
      <c r="G1658" s="36">
        <v>0.51653357719888304</v>
      </c>
      <c r="H1658" s="36">
        <v>0.21367012381353523</v>
      </c>
      <c r="I1658" s="36">
        <v>0.41224644045487574</v>
      </c>
      <c r="J1658" s="36">
        <v>0</v>
      </c>
      <c r="K1658" s="36">
        <v>2.2592541661831434E-2</v>
      </c>
      <c r="M1658" s="175"/>
    </row>
    <row r="1659" spans="1:13" x14ac:dyDescent="0.2">
      <c r="A1659" s="32" t="s">
        <v>16379</v>
      </c>
      <c r="B1659" s="33" t="str">
        <f>VLOOKUP(D1659,fips_xref!$A$5:$C$286,2,FALSE)</f>
        <v>MCKENZIE, ND</v>
      </c>
      <c r="C1659" s="34" t="str">
        <f t="shared" si="113"/>
        <v>38</v>
      </c>
      <c r="D1659" s="203">
        <f>fips_xref!A26</f>
        <v>38053</v>
      </c>
      <c r="E1659" s="33" t="str">
        <f>SCC_xref!A$34</f>
        <v>2310000330</v>
      </c>
      <c r="F1659" s="32" t="str">
        <f>VLOOKUP(E1659,SCC_xref!$A$6:$B$40,2,FALSE)</f>
        <v>Artificial Lift</v>
      </c>
      <c r="G1659" s="36">
        <v>140.73420870641863</v>
      </c>
      <c r="H1659" s="36">
        <v>58.216342802284345</v>
      </c>
      <c r="I1659" s="36">
        <v>112.32024238206701</v>
      </c>
      <c r="J1659" s="36">
        <v>0</v>
      </c>
      <c r="K1659" s="36">
        <v>6.1555407311312322</v>
      </c>
      <c r="M1659" s="175"/>
    </row>
    <row r="1660" spans="1:13" x14ac:dyDescent="0.2">
      <c r="A1660" s="32" t="s">
        <v>16379</v>
      </c>
      <c r="B1660" s="33" t="str">
        <f>VLOOKUP(D1660,fips_xref!$A$5:$C$286,2,FALSE)</f>
        <v>MCLEAN, ND</v>
      </c>
      <c r="C1660" s="34" t="str">
        <f t="shared" si="113"/>
        <v>38</v>
      </c>
      <c r="D1660" s="203">
        <f>fips_xref!A27</f>
        <v>38055</v>
      </c>
      <c r="E1660" s="33" t="str">
        <f>SCC_xref!A$34</f>
        <v>2310000330</v>
      </c>
      <c r="F1660" s="32" t="str">
        <f>VLOOKUP(E1660,SCC_xref!$A$6:$B$40,2,FALSE)</f>
        <v>Artificial Lift</v>
      </c>
      <c r="G1660" s="36">
        <v>1.8557365857898509</v>
      </c>
      <c r="H1660" s="36">
        <v>0.76764702926244166</v>
      </c>
      <c r="I1660" s="36">
        <v>1.4810669348203691</v>
      </c>
      <c r="J1660" s="36">
        <v>0</v>
      </c>
      <c r="K1660" s="36">
        <v>8.1167629711899975E-2</v>
      </c>
      <c r="M1660" s="175"/>
    </row>
    <row r="1661" spans="1:13" x14ac:dyDescent="0.2">
      <c r="A1661" s="32" t="s">
        <v>16379</v>
      </c>
      <c r="B1661" s="33" t="str">
        <f>VLOOKUP(D1661,fips_xref!$A$5:$C$286,2,FALSE)</f>
        <v>MERCER, ND</v>
      </c>
      <c r="C1661" s="34" t="str">
        <f t="shared" si="113"/>
        <v>38</v>
      </c>
      <c r="D1661" s="203">
        <f>fips_xref!A28</f>
        <v>38057</v>
      </c>
      <c r="E1661" s="33" t="str">
        <f>SCC_xref!A$34</f>
        <v>2310000330</v>
      </c>
      <c r="F1661" s="32" t="str">
        <f>VLOOKUP(E1661,SCC_xref!$A$6:$B$40,2,FALSE)</f>
        <v>Artificial Lift</v>
      </c>
      <c r="G1661" s="36">
        <v>3.35585164551832E-2</v>
      </c>
      <c r="H1661" s="36">
        <v>1.3881870767941744E-2</v>
      </c>
      <c r="I1661" s="36">
        <v>2.678311646382853E-2</v>
      </c>
      <c r="J1661" s="36">
        <v>0</v>
      </c>
      <c r="K1661" s="36">
        <v>1.4678081243710904E-3</v>
      </c>
      <c r="M1661" s="175"/>
    </row>
    <row r="1662" spans="1:13" x14ac:dyDescent="0.2">
      <c r="A1662" s="32" t="s">
        <v>16379</v>
      </c>
      <c r="B1662" s="33" t="str">
        <f>VLOOKUP(D1662,fips_xref!$A$5:$C$286,2,FALSE)</f>
        <v>MOUNTRAIL, ND</v>
      </c>
      <c r="C1662" s="34" t="str">
        <f t="shared" si="113"/>
        <v>38</v>
      </c>
      <c r="D1662" s="203">
        <f>fips_xref!A29</f>
        <v>38061</v>
      </c>
      <c r="E1662" s="33" t="str">
        <f>SCC_xref!A$34</f>
        <v>2310000330</v>
      </c>
      <c r="F1662" s="32" t="str">
        <f>VLOOKUP(E1662,SCC_xref!$A$6:$B$40,2,FALSE)</f>
        <v>Artificial Lift</v>
      </c>
      <c r="G1662" s="36">
        <v>467.56177907294841</v>
      </c>
      <c r="H1662" s="36">
        <v>193.41236975680141</v>
      </c>
      <c r="I1662" s="36">
        <v>373.16195427380006</v>
      </c>
      <c r="J1662" s="36">
        <v>0</v>
      </c>
      <c r="K1662" s="36">
        <v>20.450575605307339</v>
      </c>
      <c r="M1662" s="175"/>
    </row>
    <row r="1663" spans="1:13" x14ac:dyDescent="0.2">
      <c r="A1663" s="32" t="s">
        <v>16379</v>
      </c>
      <c r="B1663" s="33" t="str">
        <f>VLOOKUP(D1663,fips_xref!$A$5:$C$286,2,FALSE)</f>
        <v>RENVILLE, ND</v>
      </c>
      <c r="C1663" s="34" t="str">
        <f t="shared" si="113"/>
        <v>38</v>
      </c>
      <c r="D1663" s="203">
        <f>fips_xref!A30</f>
        <v>38075</v>
      </c>
      <c r="E1663" s="33" t="str">
        <f>SCC_xref!A$34</f>
        <v>2310000330</v>
      </c>
      <c r="F1663" s="32" t="str">
        <f>VLOOKUP(E1663,SCC_xref!$A$6:$B$40,2,FALSE)</f>
        <v>Artificial Lift</v>
      </c>
      <c r="G1663" s="36">
        <v>11.85163525014174</v>
      </c>
      <c r="H1663" s="36">
        <v>4.9025668089639156</v>
      </c>
      <c r="I1663" s="36">
        <v>9.4588128654398513</v>
      </c>
      <c r="J1663" s="36">
        <v>0</v>
      </c>
      <c r="K1663" s="36">
        <v>0.51837591004574934</v>
      </c>
      <c r="M1663" s="175"/>
    </row>
    <row r="1664" spans="1:13" x14ac:dyDescent="0.2">
      <c r="A1664" s="32" t="s">
        <v>16379</v>
      </c>
      <c r="B1664" s="33" t="str">
        <f>VLOOKUP(D1664,fips_xref!$A$5:$C$286,2,FALSE)</f>
        <v>SLOPE, ND</v>
      </c>
      <c r="C1664" s="34" t="str">
        <f t="shared" si="113"/>
        <v>38</v>
      </c>
      <c r="D1664" s="203">
        <f>fips_xref!A31</f>
        <v>38087</v>
      </c>
      <c r="E1664" s="33" t="str">
        <f>SCC_xref!A$34</f>
        <v>2310000330</v>
      </c>
      <c r="F1664" s="32" t="str">
        <f>VLOOKUP(E1664,SCC_xref!$A$6:$B$40,2,FALSE)</f>
        <v>Artificial Lift</v>
      </c>
      <c r="G1664" s="36">
        <v>5.9618528141927749</v>
      </c>
      <c r="H1664" s="36">
        <v>2.4661897797133148</v>
      </c>
      <c r="I1664" s="36">
        <v>4.7581661863978626</v>
      </c>
      <c r="J1664" s="36">
        <v>0</v>
      </c>
      <c r="K1664" s="36">
        <v>0.2607640897553804</v>
      </c>
      <c r="M1664" s="175"/>
    </row>
    <row r="1665" spans="1:13" x14ac:dyDescent="0.2">
      <c r="A1665" s="32" t="s">
        <v>16379</v>
      </c>
      <c r="B1665" s="33" t="str">
        <f>VLOOKUP(D1665,fips_xref!$A$5:$C$286,2,FALSE)</f>
        <v>STARK, ND</v>
      </c>
      <c r="C1665" s="34" t="str">
        <f t="shared" si="113"/>
        <v>38</v>
      </c>
      <c r="D1665" s="203">
        <f>fips_xref!A32</f>
        <v>38089</v>
      </c>
      <c r="E1665" s="33" t="str">
        <f>SCC_xref!A$34</f>
        <v>2310000330</v>
      </c>
      <c r="F1665" s="32" t="str">
        <f>VLOOKUP(E1665,SCC_xref!$A$6:$B$40,2,FALSE)</f>
        <v>Artificial Lift</v>
      </c>
      <c r="G1665" s="36">
        <v>19.017883629509885</v>
      </c>
      <c r="H1665" s="36">
        <v>7.8669688267412967</v>
      </c>
      <c r="I1665" s="36">
        <v>15.178209466587715</v>
      </c>
      <c r="J1665" s="36">
        <v>0</v>
      </c>
      <c r="K1665" s="36">
        <v>0.83181877652482106</v>
      </c>
      <c r="M1665" s="175"/>
    </row>
    <row r="1666" spans="1:13" x14ac:dyDescent="0.2">
      <c r="A1666" s="32" t="s">
        <v>16379</v>
      </c>
      <c r="B1666" s="33" t="str">
        <f>VLOOKUP(D1666,fips_xref!$A$5:$C$286,2,FALSE)</f>
        <v>WARD, ND</v>
      </c>
      <c r="C1666" s="34" t="str">
        <f t="shared" si="113"/>
        <v>38</v>
      </c>
      <c r="D1666" s="203">
        <f>fips_xref!A33</f>
        <v>38101</v>
      </c>
      <c r="E1666" s="33" t="str">
        <f>SCC_xref!A$34</f>
        <v>2310000330</v>
      </c>
      <c r="F1666" s="32" t="str">
        <f>VLOOKUP(E1666,SCC_xref!$A$6:$B$40,2,FALSE)</f>
        <v>Artificial Lift</v>
      </c>
      <c r="G1666" s="36">
        <v>0.95773170929429352</v>
      </c>
      <c r="H1666" s="36">
        <v>0.39617686427046656</v>
      </c>
      <c r="I1666" s="36">
        <v>0.76436751741952402</v>
      </c>
      <c r="J1666" s="36">
        <v>0</v>
      </c>
      <c r="K1666" s="36">
        <v>4.1890003860788991E-2</v>
      </c>
      <c r="M1666" s="175"/>
    </row>
    <row r="1667" spans="1:13" x14ac:dyDescent="0.2">
      <c r="A1667" s="32" t="s">
        <v>16379</v>
      </c>
      <c r="B1667" s="33" t="str">
        <f>VLOOKUP(D1667,fips_xref!$A$5:$C$286,2,FALSE)</f>
        <v>WILLIAMS, ND</v>
      </c>
      <c r="C1667" s="34" t="str">
        <f t="shared" si="113"/>
        <v>38</v>
      </c>
      <c r="D1667" s="203">
        <f>fips_xref!A34</f>
        <v>38105</v>
      </c>
      <c r="E1667" s="33" t="str">
        <f>SCC_xref!A$34</f>
        <v>2310000330</v>
      </c>
      <c r="F1667" s="32" t="str">
        <f>VLOOKUP(E1667,SCC_xref!$A$6:$B$40,2,FALSE)</f>
        <v>Artificial Lift</v>
      </c>
      <c r="G1667" s="36">
        <v>78.276776602212166</v>
      </c>
      <c r="H1667" s="36">
        <v>32.380099351952218</v>
      </c>
      <c r="I1667" s="36">
        <v>62.472845810987195</v>
      </c>
      <c r="J1667" s="36">
        <v>0</v>
      </c>
      <c r="K1667" s="36">
        <v>3.423729675289684</v>
      </c>
      <c r="M1667" s="175"/>
    </row>
    <row r="1668" spans="1:13" x14ac:dyDescent="0.2">
      <c r="A1668" s="32" t="s">
        <v>16379</v>
      </c>
      <c r="B1668" s="33" t="str">
        <f>VLOOKUP(D1668,fips_xref!$A$5:$C$286,2,FALSE)</f>
        <v>HARDING, SD</v>
      </c>
      <c r="C1668" s="34" t="str">
        <f t="shared" ref="C1668:C1731" si="145">LEFT(D1668,2)</f>
        <v>46</v>
      </c>
      <c r="D1668" s="203">
        <f>fips_xref!A35</f>
        <v>46063</v>
      </c>
      <c r="E1668" s="33" t="str">
        <f>SCC_xref!A$34</f>
        <v>2310000330</v>
      </c>
      <c r="F1668" s="32" t="str">
        <f>VLOOKUP(E1668,SCC_xref!$A$6:$B$40,2,FALSE)</f>
        <v>Artificial Lift</v>
      </c>
      <c r="G1668" s="36">
        <v>25.546010527256325</v>
      </c>
      <c r="H1668" s="36">
        <v>10.567404469427274</v>
      </c>
      <c r="I1668" s="36">
        <v>20.388320087136005</v>
      </c>
      <c r="J1668" s="36">
        <v>0</v>
      </c>
      <c r="K1668" s="36">
        <v>1.1173509963484927</v>
      </c>
      <c r="M1668" s="175"/>
    </row>
    <row r="1669" spans="1:13" x14ac:dyDescent="0.2">
      <c r="A1669" s="32" t="s">
        <v>16379</v>
      </c>
      <c r="B1669" s="33" t="str">
        <f>VLOOKUP(D1669,fips_xref!$A$5:$C$286,2,FALSE)</f>
        <v>BUTTE, SD</v>
      </c>
      <c r="C1669" s="34" t="str">
        <f t="shared" si="145"/>
        <v>46</v>
      </c>
      <c r="D1669" s="203">
        <f>fips_xref!A36</f>
        <v>46019</v>
      </c>
      <c r="E1669" s="33" t="str">
        <f>SCC_xref!A$34</f>
        <v>2310000330</v>
      </c>
      <c r="F1669" s="32" t="str">
        <f>VLOOKUP(E1669,SCC_xref!$A$6:$B$40,2,FALSE)</f>
        <v>Artificial Lift</v>
      </c>
      <c r="G1669" s="36">
        <v>0</v>
      </c>
      <c r="H1669" s="36">
        <v>0</v>
      </c>
      <c r="I1669" s="36">
        <v>0</v>
      </c>
      <c r="J1669" s="36">
        <v>0</v>
      </c>
      <c r="K1669" s="36">
        <v>0</v>
      </c>
      <c r="M1669" s="175"/>
    </row>
    <row r="1670" spans="1:13" x14ac:dyDescent="0.2">
      <c r="A1670" s="221" t="str">
        <f>A1638</f>
        <v>Artificial Lift Engines</v>
      </c>
      <c r="B1670" s="221" t="str">
        <f>VLOOKUP(D1670,fips_xref!$A$5:$C$286,2,FALSE)</f>
        <v>CARTER, MT_Tribal</v>
      </c>
      <c r="C1670" s="222" t="str">
        <f t="shared" si="145"/>
        <v>30</v>
      </c>
      <c r="D1670" s="223" t="str">
        <f>D1638&amp;"01"</f>
        <v>3001101</v>
      </c>
      <c r="E1670" s="221" t="str">
        <f>E1638</f>
        <v>2310000330</v>
      </c>
      <c r="F1670" s="221" t="str">
        <f>VLOOKUP(E1670,SCC_xref!$A$6:$B$39,2,FALSE)</f>
        <v>Artificial Lift</v>
      </c>
      <c r="G1670" s="224">
        <v>0</v>
      </c>
      <c r="H1670" s="224">
        <v>0</v>
      </c>
      <c r="I1670" s="224">
        <v>0</v>
      </c>
      <c r="J1670" s="224">
        <v>0</v>
      </c>
      <c r="K1670" s="224">
        <v>0</v>
      </c>
      <c r="M1670" s="175"/>
    </row>
    <row r="1671" spans="1:13" x14ac:dyDescent="0.2">
      <c r="A1671" s="221" t="str">
        <f t="shared" ref="A1671:A1701" si="146">A1639</f>
        <v>Artificial Lift Engines</v>
      </c>
      <c r="B1671" s="221" t="str">
        <f>VLOOKUP(D1671,fips_xref!$A$5:$C$286,2,FALSE)</f>
        <v>CUSTER, MT_Tribal</v>
      </c>
      <c r="C1671" s="222" t="str">
        <f t="shared" si="145"/>
        <v>30</v>
      </c>
      <c r="D1671" s="223" t="str">
        <f t="shared" ref="D1671:D1701" si="147">D1639&amp;"01"</f>
        <v>3001701</v>
      </c>
      <c r="E1671" s="221" t="str">
        <f t="shared" ref="E1671:E1701" si="148">E1639</f>
        <v>2310000330</v>
      </c>
      <c r="F1671" s="221" t="str">
        <f>VLOOKUP(E1671,SCC_xref!$A$6:$B$39,2,FALSE)</f>
        <v>Artificial Lift</v>
      </c>
      <c r="G1671" s="224">
        <v>0</v>
      </c>
      <c r="H1671" s="224">
        <v>0</v>
      </c>
      <c r="I1671" s="224">
        <v>0</v>
      </c>
      <c r="J1671" s="224">
        <v>0</v>
      </c>
      <c r="K1671" s="224">
        <v>0</v>
      </c>
      <c r="M1671" s="175"/>
    </row>
    <row r="1672" spans="1:13" x14ac:dyDescent="0.2">
      <c r="A1672" s="221" t="str">
        <f t="shared" si="146"/>
        <v>Artificial Lift Engines</v>
      </c>
      <c r="B1672" s="221" t="str">
        <f>VLOOKUP(D1672,fips_xref!$A$5:$C$286,2,FALSE)</f>
        <v>DANIELS, MT_Tribal</v>
      </c>
      <c r="C1672" s="222" t="str">
        <f t="shared" si="145"/>
        <v>30</v>
      </c>
      <c r="D1672" s="223" t="str">
        <f t="shared" si="147"/>
        <v>3001901</v>
      </c>
      <c r="E1672" s="221" t="str">
        <f t="shared" si="148"/>
        <v>2310000330</v>
      </c>
      <c r="F1672" s="221" t="str">
        <f>VLOOKUP(E1672,SCC_xref!$A$6:$B$39,2,FALSE)</f>
        <v>Artificial Lift</v>
      </c>
      <c r="G1672" s="224">
        <v>7.7437829617988008E-2</v>
      </c>
      <c r="H1672" s="224">
        <v>3.2033059171206822E-2</v>
      </c>
      <c r="I1672" s="224">
        <v>6.1803280610884824E-2</v>
      </c>
      <c r="J1672" s="224">
        <v>0</v>
      </c>
      <c r="K1672" s="224">
        <v>3.3870351688145427E-3</v>
      </c>
      <c r="M1672" s="175"/>
    </row>
    <row r="1673" spans="1:13" x14ac:dyDescent="0.2">
      <c r="A1673" s="221" t="str">
        <f t="shared" si="146"/>
        <v>Artificial Lift Engines</v>
      </c>
      <c r="B1673" s="221" t="str">
        <f>VLOOKUP(D1673,fips_xref!$A$5:$C$286,2,FALSE)</f>
        <v>DAWSON, MT_Tribal</v>
      </c>
      <c r="C1673" s="222" t="str">
        <f t="shared" si="145"/>
        <v>30</v>
      </c>
      <c r="D1673" s="223" t="str">
        <f t="shared" si="147"/>
        <v>3002101</v>
      </c>
      <c r="E1673" s="221" t="str">
        <f t="shared" si="148"/>
        <v>2310000330</v>
      </c>
      <c r="F1673" s="221" t="str">
        <f>VLOOKUP(E1673,SCC_xref!$A$6:$B$39,2,FALSE)</f>
        <v>Artificial Lift</v>
      </c>
      <c r="G1673" s="224">
        <v>0</v>
      </c>
      <c r="H1673" s="224">
        <v>0</v>
      </c>
      <c r="I1673" s="224">
        <v>0</v>
      </c>
      <c r="J1673" s="224">
        <v>0</v>
      </c>
      <c r="K1673" s="224">
        <v>0</v>
      </c>
      <c r="M1673" s="175"/>
    </row>
    <row r="1674" spans="1:13" x14ac:dyDescent="0.2">
      <c r="A1674" s="221" t="str">
        <f t="shared" si="146"/>
        <v>Artificial Lift Engines</v>
      </c>
      <c r="B1674" s="221" t="str">
        <f>VLOOKUP(D1674,fips_xref!$A$5:$C$286,2,FALSE)</f>
        <v>FALLON, MT_Tribal</v>
      </c>
      <c r="C1674" s="222" t="str">
        <f t="shared" si="145"/>
        <v>30</v>
      </c>
      <c r="D1674" s="223" t="str">
        <f t="shared" si="147"/>
        <v>3002501</v>
      </c>
      <c r="E1674" s="221" t="str">
        <f t="shared" si="148"/>
        <v>2310000330</v>
      </c>
      <c r="F1674" s="221" t="str">
        <f>VLOOKUP(E1674,SCC_xref!$A$6:$B$39,2,FALSE)</f>
        <v>Artificial Lift</v>
      </c>
      <c r="G1674" s="224">
        <v>0</v>
      </c>
      <c r="H1674" s="224">
        <v>0</v>
      </c>
      <c r="I1674" s="224">
        <v>0</v>
      </c>
      <c r="J1674" s="224">
        <v>0</v>
      </c>
      <c r="K1674" s="224">
        <v>0</v>
      </c>
      <c r="M1674" s="175"/>
    </row>
    <row r="1675" spans="1:13" x14ac:dyDescent="0.2">
      <c r="A1675" s="221" t="str">
        <f t="shared" si="146"/>
        <v>Artificial Lift Engines</v>
      </c>
      <c r="B1675" s="221" t="str">
        <f>VLOOKUP(D1675,fips_xref!$A$5:$C$286,2,FALSE)</f>
        <v>GARFIELD, MT_Tribal</v>
      </c>
      <c r="C1675" s="222" t="str">
        <f t="shared" si="145"/>
        <v>30</v>
      </c>
      <c r="D1675" s="223" t="str">
        <f t="shared" si="147"/>
        <v>3003301</v>
      </c>
      <c r="E1675" s="221" t="str">
        <f t="shared" si="148"/>
        <v>2310000330</v>
      </c>
      <c r="F1675" s="221" t="str">
        <f>VLOOKUP(E1675,SCC_xref!$A$6:$B$39,2,FALSE)</f>
        <v>Artificial Lift</v>
      </c>
      <c r="G1675" s="224">
        <v>0</v>
      </c>
      <c r="H1675" s="224">
        <v>0</v>
      </c>
      <c r="I1675" s="224">
        <v>0</v>
      </c>
      <c r="J1675" s="224">
        <v>0</v>
      </c>
      <c r="K1675" s="224">
        <v>0</v>
      </c>
      <c r="M1675" s="175"/>
    </row>
    <row r="1676" spans="1:13" x14ac:dyDescent="0.2">
      <c r="A1676" s="221" t="str">
        <f t="shared" si="146"/>
        <v>Artificial Lift Engines</v>
      </c>
      <c r="B1676" s="221" t="str">
        <f>VLOOKUP(D1676,fips_xref!$A$5:$C$286,2,FALSE)</f>
        <v>MCCONE, MT_Tribal</v>
      </c>
      <c r="C1676" s="222" t="str">
        <f t="shared" si="145"/>
        <v>30</v>
      </c>
      <c r="D1676" s="223" t="str">
        <f t="shared" si="147"/>
        <v>3005501</v>
      </c>
      <c r="E1676" s="221" t="str">
        <f t="shared" si="148"/>
        <v>2310000330</v>
      </c>
      <c r="F1676" s="221" t="str">
        <f>VLOOKUP(E1676,SCC_xref!$A$6:$B$39,2,FALSE)</f>
        <v>Artificial Lift</v>
      </c>
      <c r="G1676" s="224">
        <v>0</v>
      </c>
      <c r="H1676" s="224">
        <v>0</v>
      </c>
      <c r="I1676" s="224">
        <v>0</v>
      </c>
      <c r="J1676" s="224">
        <v>0</v>
      </c>
      <c r="K1676" s="224">
        <v>0</v>
      </c>
      <c r="M1676" s="175"/>
    </row>
    <row r="1677" spans="1:13" x14ac:dyDescent="0.2">
      <c r="A1677" s="221" t="str">
        <f t="shared" si="146"/>
        <v>Artificial Lift Engines</v>
      </c>
      <c r="B1677" s="221" t="str">
        <f>VLOOKUP(D1677,fips_xref!$A$5:$C$286,2,FALSE)</f>
        <v>PRAIRIE, MT_Tribal</v>
      </c>
      <c r="C1677" s="222" t="str">
        <f t="shared" si="145"/>
        <v>30</v>
      </c>
      <c r="D1677" s="223" t="str">
        <f t="shared" si="147"/>
        <v>3007901</v>
      </c>
      <c r="E1677" s="221" t="str">
        <f t="shared" si="148"/>
        <v>2310000330</v>
      </c>
      <c r="F1677" s="221" t="str">
        <f>VLOOKUP(E1677,SCC_xref!$A$6:$B$39,2,FALSE)</f>
        <v>Artificial Lift</v>
      </c>
      <c r="G1677" s="224">
        <v>0</v>
      </c>
      <c r="H1677" s="224">
        <v>0</v>
      </c>
      <c r="I1677" s="224">
        <v>0</v>
      </c>
      <c r="J1677" s="224">
        <v>0</v>
      </c>
      <c r="K1677" s="224">
        <v>0</v>
      </c>
      <c r="M1677" s="175"/>
    </row>
    <row r="1678" spans="1:13" x14ac:dyDescent="0.2">
      <c r="A1678" s="221" t="str">
        <f t="shared" si="146"/>
        <v>Artificial Lift Engines</v>
      </c>
      <c r="B1678" s="221" t="str">
        <f>VLOOKUP(D1678,fips_xref!$A$5:$C$286,2,FALSE)</f>
        <v>RICHLAND, MT_Tribal</v>
      </c>
      <c r="C1678" s="222" t="str">
        <f t="shared" si="145"/>
        <v>30</v>
      </c>
      <c r="D1678" s="223" t="str">
        <f t="shared" si="147"/>
        <v>3008301</v>
      </c>
      <c r="E1678" s="221" t="str">
        <f t="shared" si="148"/>
        <v>2310000330</v>
      </c>
      <c r="F1678" s="221" t="str">
        <f>VLOOKUP(E1678,SCC_xref!$A$6:$B$39,2,FALSE)</f>
        <v>Artificial Lift</v>
      </c>
      <c r="G1678" s="224">
        <v>0</v>
      </c>
      <c r="H1678" s="224">
        <v>0</v>
      </c>
      <c r="I1678" s="224">
        <v>0</v>
      </c>
      <c r="J1678" s="224">
        <v>0</v>
      </c>
      <c r="K1678" s="224">
        <v>0</v>
      </c>
      <c r="M1678" s="175"/>
    </row>
    <row r="1679" spans="1:13" x14ac:dyDescent="0.2">
      <c r="A1679" s="221" t="str">
        <f t="shared" si="146"/>
        <v>Artificial Lift Engines</v>
      </c>
      <c r="B1679" s="221" t="str">
        <f>VLOOKUP(D1679,fips_xref!$A$5:$C$286,2,FALSE)</f>
        <v>ROOSEVELT, MT_Tribal</v>
      </c>
      <c r="C1679" s="222" t="str">
        <f t="shared" si="145"/>
        <v>30</v>
      </c>
      <c r="D1679" s="223" t="str">
        <f t="shared" si="147"/>
        <v>3008501</v>
      </c>
      <c r="E1679" s="221" t="str">
        <f t="shared" si="148"/>
        <v>2310000330</v>
      </c>
      <c r="F1679" s="221" t="str">
        <f>VLOOKUP(E1679,SCC_xref!$A$6:$B$39,2,FALSE)</f>
        <v>Artificial Lift</v>
      </c>
      <c r="G1679" s="224">
        <v>5.1672788849492157</v>
      </c>
      <c r="H1679" s="224">
        <v>2.1375050294185458</v>
      </c>
      <c r="I1679" s="224">
        <v>4.1240152067360309</v>
      </c>
      <c r="J1679" s="224">
        <v>0</v>
      </c>
      <c r="K1679" s="224">
        <v>0.22601040598289585</v>
      </c>
      <c r="M1679" s="175"/>
    </row>
    <row r="1680" spans="1:13" x14ac:dyDescent="0.2">
      <c r="A1680" s="221" t="str">
        <f t="shared" si="146"/>
        <v>Artificial Lift Engines</v>
      </c>
      <c r="B1680" s="221" t="str">
        <f>VLOOKUP(D1680,fips_xref!$A$5:$C$286,2,FALSE)</f>
        <v>SHERIDAN, MT_Tribal</v>
      </c>
      <c r="C1680" s="222" t="str">
        <f t="shared" si="145"/>
        <v>30</v>
      </c>
      <c r="D1680" s="223" t="str">
        <f t="shared" si="147"/>
        <v>3009101</v>
      </c>
      <c r="E1680" s="221" t="str">
        <f t="shared" si="148"/>
        <v>2310000330</v>
      </c>
      <c r="F1680" s="221" t="str">
        <f>VLOOKUP(E1680,SCC_xref!$A$6:$B$39,2,FALSE)</f>
        <v>Artificial Lift</v>
      </c>
      <c r="G1680" s="224">
        <v>0.16145357442154348</v>
      </c>
      <c r="H1680" s="224">
        <v>6.6787149489618169E-2</v>
      </c>
      <c r="I1680" s="224">
        <v>0.12885640797049353</v>
      </c>
      <c r="J1680" s="224">
        <v>0</v>
      </c>
      <c r="K1680" s="224">
        <v>7.0617802357616239E-3</v>
      </c>
      <c r="M1680" s="175"/>
    </row>
    <row r="1681" spans="1:13" x14ac:dyDescent="0.2">
      <c r="A1681" s="221" t="str">
        <f t="shared" si="146"/>
        <v>Artificial Lift Engines</v>
      </c>
      <c r="B1681" s="221" t="str">
        <f>VLOOKUP(D1681,fips_xref!$A$5:$C$286,2,FALSE)</f>
        <v>VALLEY, MT_Tribal</v>
      </c>
      <c r="C1681" s="222" t="str">
        <f t="shared" si="145"/>
        <v>30</v>
      </c>
      <c r="D1681" s="223" t="str">
        <f t="shared" si="147"/>
        <v>3010501</v>
      </c>
      <c r="E1681" s="221" t="str">
        <f t="shared" si="148"/>
        <v>2310000330</v>
      </c>
      <c r="F1681" s="221" t="str">
        <f>VLOOKUP(E1681,SCC_xref!$A$6:$B$39,2,FALSE)</f>
        <v>Artificial Lift</v>
      </c>
      <c r="G1681" s="224">
        <v>1.7309154688181989</v>
      </c>
      <c r="H1681" s="224">
        <v>0.71601332199696488</v>
      </c>
      <c r="I1681" s="224">
        <v>1.3814469615279987</v>
      </c>
      <c r="J1681" s="224">
        <v>0</v>
      </c>
      <c r="K1681" s="224">
        <v>7.5708107988740864E-2</v>
      </c>
      <c r="M1681" s="175"/>
    </row>
    <row r="1682" spans="1:13" x14ac:dyDescent="0.2">
      <c r="A1682" s="221" t="str">
        <f t="shared" si="146"/>
        <v>Artificial Lift Engines</v>
      </c>
      <c r="B1682" s="221" t="str">
        <f>VLOOKUP(D1682,fips_xref!$A$5:$C$286,2,FALSE)</f>
        <v>WIBAUX, MT_Tribal</v>
      </c>
      <c r="C1682" s="222" t="str">
        <f t="shared" si="145"/>
        <v>30</v>
      </c>
      <c r="D1682" s="223" t="str">
        <f t="shared" si="147"/>
        <v>3010901</v>
      </c>
      <c r="E1682" s="221" t="str">
        <f t="shared" si="148"/>
        <v>2310000330</v>
      </c>
      <c r="F1682" s="221" t="str">
        <f>VLOOKUP(E1682,SCC_xref!$A$6:$B$39,2,FALSE)</f>
        <v>Artificial Lift</v>
      </c>
      <c r="G1682" s="224">
        <v>0</v>
      </c>
      <c r="H1682" s="224">
        <v>0</v>
      </c>
      <c r="I1682" s="224">
        <v>0</v>
      </c>
      <c r="J1682" s="224">
        <v>0</v>
      </c>
      <c r="K1682" s="224">
        <v>0</v>
      </c>
      <c r="M1682" s="175"/>
    </row>
    <row r="1683" spans="1:13" x14ac:dyDescent="0.2">
      <c r="A1683" s="221" t="str">
        <f t="shared" si="146"/>
        <v>Artificial Lift Engines</v>
      </c>
      <c r="B1683" s="221" t="str">
        <f>VLOOKUP(D1683,fips_xref!$A$5:$C$286,2,FALSE)</f>
        <v>BILLINGS, ND_Tribal</v>
      </c>
      <c r="C1683" s="222" t="str">
        <f t="shared" si="145"/>
        <v>38</v>
      </c>
      <c r="D1683" s="223" t="str">
        <f t="shared" si="147"/>
        <v>3800701</v>
      </c>
      <c r="E1683" s="221" t="str">
        <f t="shared" si="148"/>
        <v>2310000330</v>
      </c>
      <c r="F1683" s="221" t="str">
        <f>VLOOKUP(E1683,SCC_xref!$A$6:$B$39,2,FALSE)</f>
        <v>Artificial Lift</v>
      </c>
      <c r="G1683" s="224">
        <v>0</v>
      </c>
      <c r="H1683" s="224">
        <v>0</v>
      </c>
      <c r="I1683" s="224">
        <v>0</v>
      </c>
      <c r="J1683" s="224">
        <v>0</v>
      </c>
      <c r="K1683" s="224">
        <v>0</v>
      </c>
      <c r="M1683" s="175"/>
    </row>
    <row r="1684" spans="1:13" x14ac:dyDescent="0.2">
      <c r="A1684" s="221" t="str">
        <f t="shared" si="146"/>
        <v>Artificial Lift Engines</v>
      </c>
      <c r="B1684" s="221" t="str">
        <f>VLOOKUP(D1684,fips_xref!$A$5:$C$286,2,FALSE)</f>
        <v>BOTTINEAU, ND_Tribal</v>
      </c>
      <c r="C1684" s="222" t="str">
        <f t="shared" si="145"/>
        <v>38</v>
      </c>
      <c r="D1684" s="223" t="str">
        <f t="shared" si="147"/>
        <v>3800901</v>
      </c>
      <c r="E1684" s="221" t="str">
        <f t="shared" si="148"/>
        <v>2310000330</v>
      </c>
      <c r="F1684" s="221" t="str">
        <f>VLOOKUP(E1684,SCC_xref!$A$6:$B$39,2,FALSE)</f>
        <v>Artificial Lift</v>
      </c>
      <c r="G1684" s="224">
        <v>0</v>
      </c>
      <c r="H1684" s="224">
        <v>0</v>
      </c>
      <c r="I1684" s="224">
        <v>0</v>
      </c>
      <c r="J1684" s="224">
        <v>0</v>
      </c>
      <c r="K1684" s="224">
        <v>0</v>
      </c>
      <c r="M1684" s="175"/>
    </row>
    <row r="1685" spans="1:13" x14ac:dyDescent="0.2">
      <c r="A1685" s="221" t="str">
        <f t="shared" si="146"/>
        <v>Artificial Lift Engines</v>
      </c>
      <c r="B1685" s="221" t="str">
        <f>VLOOKUP(D1685,fips_xref!$A$5:$C$286,2,FALSE)</f>
        <v>BOWMAN, ND_Tribal</v>
      </c>
      <c r="C1685" s="222" t="str">
        <f t="shared" si="145"/>
        <v>38</v>
      </c>
      <c r="D1685" s="223" t="str">
        <f t="shared" si="147"/>
        <v>3801101</v>
      </c>
      <c r="E1685" s="221" t="str">
        <f t="shared" si="148"/>
        <v>2310000330</v>
      </c>
      <c r="F1685" s="221" t="str">
        <f>VLOOKUP(E1685,SCC_xref!$A$6:$B$39,2,FALSE)</f>
        <v>Artificial Lift</v>
      </c>
      <c r="G1685" s="224">
        <v>0</v>
      </c>
      <c r="H1685" s="224">
        <v>0</v>
      </c>
      <c r="I1685" s="224">
        <v>0</v>
      </c>
      <c r="J1685" s="224">
        <v>0</v>
      </c>
      <c r="K1685" s="224">
        <v>0</v>
      </c>
      <c r="M1685" s="175"/>
    </row>
    <row r="1686" spans="1:13" x14ac:dyDescent="0.2">
      <c r="A1686" s="221" t="str">
        <f t="shared" si="146"/>
        <v>Artificial Lift Engines</v>
      </c>
      <c r="B1686" s="221" t="str">
        <f>VLOOKUP(D1686,fips_xref!$A$5:$C$286,2,FALSE)</f>
        <v>BURKE, ND_Tribal</v>
      </c>
      <c r="C1686" s="222" t="str">
        <f t="shared" si="145"/>
        <v>38</v>
      </c>
      <c r="D1686" s="223" t="str">
        <f t="shared" si="147"/>
        <v>3801301</v>
      </c>
      <c r="E1686" s="221" t="str">
        <f t="shared" si="148"/>
        <v>2310000330</v>
      </c>
      <c r="F1686" s="221" t="str">
        <f>VLOOKUP(E1686,SCC_xref!$A$6:$B$39,2,FALSE)</f>
        <v>Artificial Lift</v>
      </c>
      <c r="G1686" s="224">
        <v>0</v>
      </c>
      <c r="H1686" s="224">
        <v>0</v>
      </c>
      <c r="I1686" s="224">
        <v>0</v>
      </c>
      <c r="J1686" s="224">
        <v>0</v>
      </c>
      <c r="K1686" s="224">
        <v>0</v>
      </c>
      <c r="M1686" s="175"/>
    </row>
    <row r="1687" spans="1:13" x14ac:dyDescent="0.2">
      <c r="A1687" s="221" t="str">
        <f t="shared" si="146"/>
        <v>Artificial Lift Engines</v>
      </c>
      <c r="B1687" s="221" t="str">
        <f>VLOOKUP(D1687,fips_xref!$A$5:$C$286,2,FALSE)</f>
        <v>DIVIDE, ND_Tribal</v>
      </c>
      <c r="C1687" s="222" t="str">
        <f t="shared" si="145"/>
        <v>38</v>
      </c>
      <c r="D1687" s="223" t="str">
        <f t="shared" si="147"/>
        <v>3802301</v>
      </c>
      <c r="E1687" s="221" t="str">
        <f t="shared" si="148"/>
        <v>2310000330</v>
      </c>
      <c r="F1687" s="221" t="str">
        <f>VLOOKUP(E1687,SCC_xref!$A$6:$B$39,2,FALSE)</f>
        <v>Artificial Lift</v>
      </c>
      <c r="G1687" s="224">
        <v>0</v>
      </c>
      <c r="H1687" s="224">
        <v>0</v>
      </c>
      <c r="I1687" s="224">
        <v>0</v>
      </c>
      <c r="J1687" s="224">
        <v>0</v>
      </c>
      <c r="K1687" s="224">
        <v>0</v>
      </c>
      <c r="M1687" s="175"/>
    </row>
    <row r="1688" spans="1:13" x14ac:dyDescent="0.2">
      <c r="A1688" s="221" t="str">
        <f t="shared" si="146"/>
        <v>Artificial Lift Engines</v>
      </c>
      <c r="B1688" s="221" t="str">
        <f>VLOOKUP(D1688,fips_xref!$A$5:$C$286,2,FALSE)</f>
        <v>DUNN, ND_Tribal</v>
      </c>
      <c r="C1688" s="222" t="str">
        <f t="shared" si="145"/>
        <v>38</v>
      </c>
      <c r="D1688" s="223" t="str">
        <f t="shared" si="147"/>
        <v>3802501</v>
      </c>
      <c r="E1688" s="221" t="str">
        <f t="shared" si="148"/>
        <v>2310000330</v>
      </c>
      <c r="F1688" s="221" t="str">
        <f>VLOOKUP(E1688,SCC_xref!$A$6:$B$39,2,FALSE)</f>
        <v>Artificial Lift</v>
      </c>
      <c r="G1688" s="224">
        <v>11.429294870055317</v>
      </c>
      <c r="H1688" s="224">
        <v>4.7278607970258468</v>
      </c>
      <c r="I1688" s="224">
        <v>9.1217421965877676</v>
      </c>
      <c r="J1688" s="224">
        <v>0</v>
      </c>
      <c r="K1688" s="224">
        <v>0.4999032626637141</v>
      </c>
      <c r="M1688" s="175"/>
    </row>
    <row r="1689" spans="1:13" x14ac:dyDescent="0.2">
      <c r="A1689" s="221" t="str">
        <f t="shared" si="146"/>
        <v>Artificial Lift Engines</v>
      </c>
      <c r="B1689" s="221" t="str">
        <f>VLOOKUP(D1689,fips_xref!$A$5:$C$286,2,FALSE)</f>
        <v>GOLDEN VALLEY, ND_Tribal</v>
      </c>
      <c r="C1689" s="222" t="str">
        <f t="shared" si="145"/>
        <v>38</v>
      </c>
      <c r="D1689" s="223" t="str">
        <f t="shared" si="147"/>
        <v>3803301</v>
      </c>
      <c r="E1689" s="221" t="str">
        <f t="shared" si="148"/>
        <v>2310000330</v>
      </c>
      <c r="F1689" s="221" t="str">
        <f>VLOOKUP(E1689,SCC_xref!$A$6:$B$39,2,FALSE)</f>
        <v>Artificial Lift</v>
      </c>
      <c r="G1689" s="224">
        <v>0</v>
      </c>
      <c r="H1689" s="224">
        <v>0</v>
      </c>
      <c r="I1689" s="224">
        <v>0</v>
      </c>
      <c r="J1689" s="224">
        <v>0</v>
      </c>
      <c r="K1689" s="224">
        <v>0</v>
      </c>
      <c r="M1689" s="175"/>
    </row>
    <row r="1690" spans="1:13" x14ac:dyDescent="0.2">
      <c r="A1690" s="221" t="str">
        <f t="shared" si="146"/>
        <v>Artificial Lift Engines</v>
      </c>
      <c r="B1690" s="221" t="str">
        <f>VLOOKUP(D1690,fips_xref!$A$5:$C$286,2,FALSE)</f>
        <v>MC HENRY, ND_Tribal</v>
      </c>
      <c r="C1690" s="222" t="str">
        <f t="shared" si="145"/>
        <v>38</v>
      </c>
      <c r="D1690" s="223" t="str">
        <f t="shared" si="147"/>
        <v>3804901</v>
      </c>
      <c r="E1690" s="221" t="str">
        <f t="shared" si="148"/>
        <v>2310000330</v>
      </c>
      <c r="F1690" s="221" t="str">
        <f>VLOOKUP(E1690,SCC_xref!$A$6:$B$39,2,FALSE)</f>
        <v>Artificial Lift</v>
      </c>
      <c r="G1690" s="224">
        <v>0</v>
      </c>
      <c r="H1690" s="224">
        <v>0</v>
      </c>
      <c r="I1690" s="224">
        <v>0</v>
      </c>
      <c r="J1690" s="224">
        <v>0</v>
      </c>
      <c r="K1690" s="224">
        <v>0</v>
      </c>
      <c r="M1690" s="175"/>
    </row>
    <row r="1691" spans="1:13" x14ac:dyDescent="0.2">
      <c r="A1691" s="221" t="str">
        <f t="shared" si="146"/>
        <v>Artificial Lift Engines</v>
      </c>
      <c r="B1691" s="221" t="str">
        <f>VLOOKUP(D1691,fips_xref!$A$5:$C$286,2,FALSE)</f>
        <v>MCKENZIE, ND_Tribal</v>
      </c>
      <c r="C1691" s="222" t="str">
        <f t="shared" si="145"/>
        <v>38</v>
      </c>
      <c r="D1691" s="223" t="str">
        <f t="shared" si="147"/>
        <v>3805301</v>
      </c>
      <c r="E1691" s="221" t="str">
        <f t="shared" si="148"/>
        <v>2310000330</v>
      </c>
      <c r="F1691" s="221" t="str">
        <f>VLOOKUP(E1691,SCC_xref!$A$6:$B$39,2,FALSE)</f>
        <v>Artificial Lift</v>
      </c>
      <c r="G1691" s="224">
        <v>2.161506115408554</v>
      </c>
      <c r="H1691" s="224">
        <v>0.89413215266203616</v>
      </c>
      <c r="I1691" s="224">
        <v>1.7251021839293299</v>
      </c>
      <c r="J1691" s="224">
        <v>0</v>
      </c>
      <c r="K1691" s="224">
        <v>9.4541611853179608E-2</v>
      </c>
      <c r="M1691" s="175"/>
    </row>
    <row r="1692" spans="1:13" x14ac:dyDescent="0.2">
      <c r="A1692" s="221" t="str">
        <f t="shared" si="146"/>
        <v>Artificial Lift Engines</v>
      </c>
      <c r="B1692" s="221" t="str">
        <f>VLOOKUP(D1692,fips_xref!$A$5:$C$286,2,FALSE)</f>
        <v>MCLEAN, ND_Tribal</v>
      </c>
      <c r="C1692" s="222" t="str">
        <f t="shared" si="145"/>
        <v>38</v>
      </c>
      <c r="D1692" s="223" t="str">
        <f t="shared" si="147"/>
        <v>3805501</v>
      </c>
      <c r="E1692" s="221" t="str">
        <f t="shared" si="148"/>
        <v>2310000330</v>
      </c>
      <c r="F1692" s="221" t="str">
        <f>VLOOKUP(E1692,SCC_xref!$A$6:$B$39,2,FALSE)</f>
        <v>Artificial Lift</v>
      </c>
      <c r="G1692" s="224">
        <v>1.8557365857898509</v>
      </c>
      <c r="H1692" s="224">
        <v>0.76764702926244166</v>
      </c>
      <c r="I1692" s="224">
        <v>1.4810669348203691</v>
      </c>
      <c r="J1692" s="224">
        <v>0</v>
      </c>
      <c r="K1692" s="224">
        <v>8.1167629711899975E-2</v>
      </c>
      <c r="M1692" s="175"/>
    </row>
    <row r="1693" spans="1:13" x14ac:dyDescent="0.2">
      <c r="A1693" s="221" t="str">
        <f t="shared" si="146"/>
        <v>Artificial Lift Engines</v>
      </c>
      <c r="B1693" s="221" t="str">
        <f>VLOOKUP(D1693,fips_xref!$A$5:$C$286,2,FALSE)</f>
        <v>MERCER, ND_Tribal</v>
      </c>
      <c r="C1693" s="222" t="str">
        <f t="shared" si="145"/>
        <v>38</v>
      </c>
      <c r="D1693" s="223" t="str">
        <f t="shared" si="147"/>
        <v>3805701</v>
      </c>
      <c r="E1693" s="221" t="str">
        <f t="shared" si="148"/>
        <v>2310000330</v>
      </c>
      <c r="F1693" s="221" t="str">
        <f>VLOOKUP(E1693,SCC_xref!$A$6:$B$39,2,FALSE)</f>
        <v>Artificial Lift</v>
      </c>
      <c r="G1693" s="224">
        <v>0</v>
      </c>
      <c r="H1693" s="224">
        <v>0</v>
      </c>
      <c r="I1693" s="224">
        <v>0</v>
      </c>
      <c r="J1693" s="224">
        <v>0</v>
      </c>
      <c r="K1693" s="224">
        <v>0</v>
      </c>
      <c r="M1693" s="175"/>
    </row>
    <row r="1694" spans="1:13" x14ac:dyDescent="0.2">
      <c r="A1694" s="221" t="str">
        <f t="shared" si="146"/>
        <v>Artificial Lift Engines</v>
      </c>
      <c r="B1694" s="221" t="str">
        <f>VLOOKUP(D1694,fips_xref!$A$5:$C$286,2,FALSE)</f>
        <v>MOUNTRAIL, ND_Tribal</v>
      </c>
      <c r="C1694" s="222" t="str">
        <f t="shared" si="145"/>
        <v>38</v>
      </c>
      <c r="D1694" s="223" t="str">
        <f t="shared" si="147"/>
        <v>3806101</v>
      </c>
      <c r="E1694" s="221" t="str">
        <f t="shared" si="148"/>
        <v>2310000330</v>
      </c>
      <c r="F1694" s="221" t="str">
        <f>VLOOKUP(E1694,SCC_xref!$A$6:$B$39,2,FALSE)</f>
        <v>Artificial Lift</v>
      </c>
      <c r="G1694" s="224">
        <v>85.497671051802314</v>
      </c>
      <c r="H1694" s="224">
        <v>35.367106352456133</v>
      </c>
      <c r="I1694" s="224">
        <v>68.235855545778804</v>
      </c>
      <c r="J1694" s="224">
        <v>0</v>
      </c>
      <c r="K1694" s="224">
        <v>3.7395626934890771</v>
      </c>
      <c r="M1694" s="175"/>
    </row>
    <row r="1695" spans="1:13" x14ac:dyDescent="0.2">
      <c r="A1695" s="221" t="str">
        <f t="shared" si="146"/>
        <v>Artificial Lift Engines</v>
      </c>
      <c r="B1695" s="221" t="str">
        <f>VLOOKUP(D1695,fips_xref!$A$5:$C$286,2,FALSE)</f>
        <v>RENVILLE, ND_Tribal</v>
      </c>
      <c r="C1695" s="222" t="str">
        <f t="shared" si="145"/>
        <v>38</v>
      </c>
      <c r="D1695" s="223" t="str">
        <f t="shared" si="147"/>
        <v>3807501</v>
      </c>
      <c r="E1695" s="221" t="str">
        <f t="shared" si="148"/>
        <v>2310000330</v>
      </c>
      <c r="F1695" s="221" t="str">
        <f>VLOOKUP(E1695,SCC_xref!$A$6:$B$39,2,FALSE)</f>
        <v>Artificial Lift</v>
      </c>
      <c r="G1695" s="224">
        <v>0</v>
      </c>
      <c r="H1695" s="224">
        <v>0</v>
      </c>
      <c r="I1695" s="224">
        <v>0</v>
      </c>
      <c r="J1695" s="224">
        <v>0</v>
      </c>
      <c r="K1695" s="224">
        <v>0</v>
      </c>
      <c r="M1695" s="175"/>
    </row>
    <row r="1696" spans="1:13" x14ac:dyDescent="0.2">
      <c r="A1696" s="221" t="str">
        <f t="shared" si="146"/>
        <v>Artificial Lift Engines</v>
      </c>
      <c r="B1696" s="221" t="str">
        <f>VLOOKUP(D1696,fips_xref!$A$5:$C$286,2,FALSE)</f>
        <v>SLOPE, ND_Tribal</v>
      </c>
      <c r="C1696" s="222" t="str">
        <f t="shared" si="145"/>
        <v>38</v>
      </c>
      <c r="D1696" s="223" t="str">
        <f t="shared" si="147"/>
        <v>3808701</v>
      </c>
      <c r="E1696" s="221" t="str">
        <f t="shared" si="148"/>
        <v>2310000330</v>
      </c>
      <c r="F1696" s="221" t="str">
        <f>VLOOKUP(E1696,SCC_xref!$A$6:$B$39,2,FALSE)</f>
        <v>Artificial Lift</v>
      </c>
      <c r="G1696" s="224">
        <v>0</v>
      </c>
      <c r="H1696" s="224">
        <v>0</v>
      </c>
      <c r="I1696" s="224">
        <v>0</v>
      </c>
      <c r="J1696" s="224">
        <v>0</v>
      </c>
      <c r="K1696" s="224">
        <v>0</v>
      </c>
      <c r="M1696" s="175"/>
    </row>
    <row r="1697" spans="1:13" x14ac:dyDescent="0.2">
      <c r="A1697" s="221" t="str">
        <f t="shared" si="146"/>
        <v>Artificial Lift Engines</v>
      </c>
      <c r="B1697" s="221" t="str">
        <f>VLOOKUP(D1697,fips_xref!$A$5:$C$286,2,FALSE)</f>
        <v>STARK, ND_Tribal</v>
      </c>
      <c r="C1697" s="222" t="str">
        <f t="shared" si="145"/>
        <v>38</v>
      </c>
      <c r="D1697" s="223" t="str">
        <f t="shared" si="147"/>
        <v>3808901</v>
      </c>
      <c r="E1697" s="221" t="str">
        <f t="shared" si="148"/>
        <v>2310000330</v>
      </c>
      <c r="F1697" s="221" t="str">
        <f>VLOOKUP(E1697,SCC_xref!$A$6:$B$39,2,FALSE)</f>
        <v>Artificial Lift</v>
      </c>
      <c r="G1697" s="224">
        <v>0</v>
      </c>
      <c r="H1697" s="224">
        <v>0</v>
      </c>
      <c r="I1697" s="224">
        <v>0</v>
      </c>
      <c r="J1697" s="224">
        <v>0</v>
      </c>
      <c r="K1697" s="224">
        <v>0</v>
      </c>
      <c r="M1697" s="175"/>
    </row>
    <row r="1698" spans="1:13" x14ac:dyDescent="0.2">
      <c r="A1698" s="221" t="str">
        <f t="shared" si="146"/>
        <v>Artificial Lift Engines</v>
      </c>
      <c r="B1698" s="221" t="str">
        <f>VLOOKUP(D1698,fips_xref!$A$5:$C$286,2,FALSE)</f>
        <v>WARD, ND_Tribal</v>
      </c>
      <c r="C1698" s="222" t="str">
        <f t="shared" si="145"/>
        <v>38</v>
      </c>
      <c r="D1698" s="223" t="str">
        <f t="shared" si="147"/>
        <v>3810101</v>
      </c>
      <c r="E1698" s="221" t="str">
        <f t="shared" si="148"/>
        <v>2310000330</v>
      </c>
      <c r="F1698" s="221" t="str">
        <f>VLOOKUP(E1698,SCC_xref!$A$6:$B$39,2,FALSE)</f>
        <v>Artificial Lift</v>
      </c>
      <c r="G1698" s="224">
        <v>0</v>
      </c>
      <c r="H1698" s="224">
        <v>0</v>
      </c>
      <c r="I1698" s="224">
        <v>0</v>
      </c>
      <c r="J1698" s="224">
        <v>0</v>
      </c>
      <c r="K1698" s="224">
        <v>0</v>
      </c>
      <c r="M1698" s="175"/>
    </row>
    <row r="1699" spans="1:13" x14ac:dyDescent="0.2">
      <c r="A1699" s="221" t="str">
        <f t="shared" si="146"/>
        <v>Artificial Lift Engines</v>
      </c>
      <c r="B1699" s="221" t="str">
        <f>VLOOKUP(D1699,fips_xref!$A$5:$C$286,2,FALSE)</f>
        <v>WILLIAMS, ND_Tribal</v>
      </c>
      <c r="C1699" s="222" t="str">
        <f t="shared" si="145"/>
        <v>38</v>
      </c>
      <c r="D1699" s="223" t="str">
        <f t="shared" si="147"/>
        <v>3810501</v>
      </c>
      <c r="E1699" s="221" t="str">
        <f t="shared" si="148"/>
        <v>2310000330</v>
      </c>
      <c r="F1699" s="221" t="str">
        <f>VLOOKUP(E1699,SCC_xref!$A$6:$B$39,2,FALSE)</f>
        <v>Artificial Lift</v>
      </c>
      <c r="G1699" s="224">
        <v>0</v>
      </c>
      <c r="H1699" s="224">
        <v>0</v>
      </c>
      <c r="I1699" s="224">
        <v>0</v>
      </c>
      <c r="J1699" s="224">
        <v>0</v>
      </c>
      <c r="K1699" s="224">
        <v>0</v>
      </c>
      <c r="M1699" s="175"/>
    </row>
    <row r="1700" spans="1:13" x14ac:dyDescent="0.2">
      <c r="A1700" s="221" t="str">
        <f t="shared" si="146"/>
        <v>Artificial Lift Engines</v>
      </c>
      <c r="B1700" s="221" t="str">
        <f>VLOOKUP(D1700,fips_xref!$A$5:$C$286,2,FALSE)</f>
        <v>HARDING, SD_Tribal</v>
      </c>
      <c r="C1700" s="222" t="str">
        <f t="shared" si="145"/>
        <v>46</v>
      </c>
      <c r="D1700" s="223" t="str">
        <f t="shared" si="147"/>
        <v>4606301</v>
      </c>
      <c r="E1700" s="221" t="str">
        <f t="shared" si="148"/>
        <v>2310000330</v>
      </c>
      <c r="F1700" s="221" t="str">
        <f>VLOOKUP(E1700,SCC_xref!$A$6:$B$39,2,FALSE)</f>
        <v>Artificial Lift</v>
      </c>
      <c r="G1700" s="224">
        <v>0</v>
      </c>
      <c r="H1700" s="224">
        <v>0</v>
      </c>
      <c r="I1700" s="224">
        <v>0</v>
      </c>
      <c r="J1700" s="224">
        <v>0</v>
      </c>
      <c r="K1700" s="224">
        <v>0</v>
      </c>
      <c r="M1700" s="175"/>
    </row>
    <row r="1701" spans="1:13" x14ac:dyDescent="0.2">
      <c r="A1701" s="221" t="str">
        <f t="shared" si="146"/>
        <v>Artificial Lift Engines</v>
      </c>
      <c r="B1701" s="221" t="str">
        <f>VLOOKUP(D1701,fips_xref!$A$5:$C$286,2,FALSE)</f>
        <v>BUTTE, SD_Tribal</v>
      </c>
      <c r="C1701" s="222" t="str">
        <f t="shared" si="145"/>
        <v>46</v>
      </c>
      <c r="D1701" s="223" t="str">
        <f t="shared" si="147"/>
        <v>4601901</v>
      </c>
      <c r="E1701" s="221" t="str">
        <f t="shared" si="148"/>
        <v>2310000330</v>
      </c>
      <c r="F1701" s="221" t="str">
        <f>VLOOKUP(E1701,SCC_xref!$A$6:$B$39,2,FALSE)</f>
        <v>Artificial Lift</v>
      </c>
      <c r="G1701" s="224">
        <v>0</v>
      </c>
      <c r="H1701" s="224">
        <v>0</v>
      </c>
      <c r="I1701" s="224">
        <v>0</v>
      </c>
      <c r="J1701" s="224">
        <v>0</v>
      </c>
      <c r="K1701" s="224">
        <v>0</v>
      </c>
      <c r="M1701" s="175"/>
    </row>
    <row r="1702" spans="1:13" x14ac:dyDescent="0.2">
      <c r="A1702" s="226" t="str">
        <f>A1638</f>
        <v>Artificial Lift Engines</v>
      </c>
      <c r="B1702" s="226" t="str">
        <f>VLOOKUP(D1702,fips_xref!$A$5:$C$286,2,FALSE)</f>
        <v>CARTER, MT_Non-Tribal</v>
      </c>
      <c r="C1702" s="227" t="str">
        <f t="shared" si="145"/>
        <v>30</v>
      </c>
      <c r="D1702" s="228" t="str">
        <f>D1638&amp;"02"</f>
        <v>3001102</v>
      </c>
      <c r="E1702" s="226" t="str">
        <f>E1638</f>
        <v>2310000330</v>
      </c>
      <c r="F1702" s="226" t="str">
        <f>VLOOKUP(E1702,SCC_xref!$A$6:$B$39,2,FALSE)</f>
        <v>Artificial Lift</v>
      </c>
      <c r="G1702" s="229">
        <v>0.7552975639951105</v>
      </c>
      <c r="H1702" s="229">
        <v>0.31243762484923276</v>
      </c>
      <c r="I1702" s="229">
        <v>0.60280443708954756</v>
      </c>
      <c r="J1702" s="229">
        <v>0</v>
      </c>
      <c r="K1702" s="229">
        <v>3.3035783993320286E-2</v>
      </c>
      <c r="M1702" s="175"/>
    </row>
    <row r="1703" spans="1:13" x14ac:dyDescent="0.2">
      <c r="A1703" s="226" t="str">
        <f t="shared" ref="A1703:A1733" si="149">A1639</f>
        <v>Artificial Lift Engines</v>
      </c>
      <c r="B1703" s="226" t="str">
        <f>VLOOKUP(D1703,fips_xref!$A$5:$C$286,2,FALSE)</f>
        <v>CUSTER, MT_Non-Tribal</v>
      </c>
      <c r="C1703" s="227" t="str">
        <f t="shared" si="145"/>
        <v>30</v>
      </c>
      <c r="D1703" s="228" t="str">
        <f>D1639&amp;"02"</f>
        <v>3001702</v>
      </c>
      <c r="E1703" s="226" t="str">
        <f t="shared" ref="E1703:E1733" si="150">E1639</f>
        <v>2310000330</v>
      </c>
      <c r="F1703" s="226" t="str">
        <f>VLOOKUP(E1703,SCC_xref!$A$6:$B$39,2,FALSE)</f>
        <v>Artificial Lift</v>
      </c>
      <c r="G1703" s="229">
        <v>0</v>
      </c>
      <c r="H1703" s="229">
        <v>0</v>
      </c>
      <c r="I1703" s="229">
        <v>0</v>
      </c>
      <c r="J1703" s="229">
        <v>0</v>
      </c>
      <c r="K1703" s="229">
        <v>0</v>
      </c>
      <c r="M1703" s="175"/>
    </row>
    <row r="1704" spans="1:13" x14ac:dyDescent="0.2">
      <c r="A1704" s="226" t="str">
        <f t="shared" si="149"/>
        <v>Artificial Lift Engines</v>
      </c>
      <c r="B1704" s="226" t="str">
        <f>VLOOKUP(D1704,fips_xref!$A$5:$C$286,2,FALSE)</f>
        <v>DANIELS, MT_Non-Tribal</v>
      </c>
      <c r="C1704" s="227" t="str">
        <f t="shared" si="145"/>
        <v>30</v>
      </c>
      <c r="D1704" s="228" t="str">
        <f t="shared" ref="D1704:D1733" si="151">D1640&amp;"02"</f>
        <v>3001902</v>
      </c>
      <c r="E1704" s="226" t="str">
        <f t="shared" si="150"/>
        <v>2310000330</v>
      </c>
      <c r="F1704" s="226" t="str">
        <f>VLOOKUP(E1704,SCC_xref!$A$6:$B$39,2,FALSE)</f>
        <v>Artificial Lift</v>
      </c>
      <c r="G1704" s="229">
        <v>1.2104638113877187E-3</v>
      </c>
      <c r="H1704" s="229">
        <v>5.0072243871076064E-4</v>
      </c>
      <c r="I1704" s="229">
        <v>9.6607349371189766E-4</v>
      </c>
      <c r="J1704" s="229">
        <v>0</v>
      </c>
      <c r="K1704" s="229">
        <v>5.2944194329474543E-5</v>
      </c>
      <c r="M1704" s="175"/>
    </row>
    <row r="1705" spans="1:13" x14ac:dyDescent="0.2">
      <c r="A1705" s="226" t="str">
        <f t="shared" si="149"/>
        <v>Artificial Lift Engines</v>
      </c>
      <c r="B1705" s="226" t="str">
        <f>VLOOKUP(D1705,fips_xref!$A$5:$C$286,2,FALSE)</f>
        <v>DAWSON, MT_Non-Tribal</v>
      </c>
      <c r="C1705" s="227" t="str">
        <f t="shared" si="145"/>
        <v>30</v>
      </c>
      <c r="D1705" s="228" t="str">
        <f t="shared" si="151"/>
        <v>3002102</v>
      </c>
      <c r="E1705" s="226" t="str">
        <f t="shared" si="150"/>
        <v>2310000330</v>
      </c>
      <c r="F1705" s="226" t="str">
        <f>VLOOKUP(E1705,SCC_xref!$A$6:$B$39,2,FALSE)</f>
        <v>Artificial Lift</v>
      </c>
      <c r="G1705" s="229">
        <v>6.1325919202200954</v>
      </c>
      <c r="H1705" s="229">
        <v>2.5368179973840954</v>
      </c>
      <c r="I1705" s="229">
        <v>4.8944333949845928</v>
      </c>
      <c r="J1705" s="229">
        <v>0</v>
      </c>
      <c r="K1705" s="229">
        <v>0.26823200769237998</v>
      </c>
      <c r="M1705" s="175"/>
    </row>
    <row r="1706" spans="1:13" x14ac:dyDescent="0.2">
      <c r="A1706" s="226" t="str">
        <f t="shared" si="149"/>
        <v>Artificial Lift Engines</v>
      </c>
      <c r="B1706" s="226" t="str">
        <f>VLOOKUP(D1706,fips_xref!$A$5:$C$286,2,FALSE)</f>
        <v>FALLON, MT_Non-Tribal</v>
      </c>
      <c r="C1706" s="227" t="str">
        <f t="shared" si="145"/>
        <v>30</v>
      </c>
      <c r="D1706" s="228" t="str">
        <f t="shared" si="151"/>
        <v>3002502</v>
      </c>
      <c r="E1706" s="226" t="str">
        <f t="shared" si="150"/>
        <v>2310000330</v>
      </c>
      <c r="F1706" s="226" t="str">
        <f>VLOOKUP(E1706,SCC_xref!$A$6:$B$39,2,FALSE)</f>
        <v>Artificial Lift</v>
      </c>
      <c r="G1706" s="229">
        <v>96.404157045426032</v>
      </c>
      <c r="H1706" s="229">
        <v>39.878701175130921</v>
      </c>
      <c r="I1706" s="229">
        <v>76.940342973536417</v>
      </c>
      <c r="J1706" s="229">
        <v>0</v>
      </c>
      <c r="K1706" s="229">
        <v>4.2165989406414095</v>
      </c>
      <c r="M1706" s="175"/>
    </row>
    <row r="1707" spans="1:13" x14ac:dyDescent="0.2">
      <c r="A1707" s="226" t="str">
        <f t="shared" si="149"/>
        <v>Artificial Lift Engines</v>
      </c>
      <c r="B1707" s="226" t="str">
        <f>VLOOKUP(D1707,fips_xref!$A$5:$C$286,2,FALSE)</f>
        <v>GARFIELD, MT_Non-Tribal</v>
      </c>
      <c r="C1707" s="227" t="str">
        <f t="shared" si="145"/>
        <v>30</v>
      </c>
      <c r="D1707" s="228" t="str">
        <f t="shared" si="151"/>
        <v>3003302</v>
      </c>
      <c r="E1707" s="226" t="str">
        <f t="shared" si="150"/>
        <v>2310000330</v>
      </c>
      <c r="F1707" s="226" t="str">
        <f>VLOOKUP(E1707,SCC_xref!$A$6:$B$39,2,FALSE)</f>
        <v>Artificial Lift</v>
      </c>
      <c r="G1707" s="229">
        <v>0.24717352485428959</v>
      </c>
      <c r="H1707" s="229">
        <v>0.10224620429410913</v>
      </c>
      <c r="I1707" s="229">
        <v>0.19726966511730185</v>
      </c>
      <c r="J1707" s="229">
        <v>0</v>
      </c>
      <c r="K1707" s="229">
        <v>1.081106515525152E-2</v>
      </c>
      <c r="M1707" s="175"/>
    </row>
    <row r="1708" spans="1:13" x14ac:dyDescent="0.2">
      <c r="A1708" s="226" t="str">
        <f t="shared" si="149"/>
        <v>Artificial Lift Engines</v>
      </c>
      <c r="B1708" s="226" t="str">
        <f>VLOOKUP(D1708,fips_xref!$A$5:$C$286,2,FALSE)</f>
        <v>MCCONE, MT_Non-Tribal</v>
      </c>
      <c r="C1708" s="227" t="str">
        <f t="shared" si="145"/>
        <v>30</v>
      </c>
      <c r="D1708" s="228" t="str">
        <f t="shared" si="151"/>
        <v>3005502</v>
      </c>
      <c r="E1708" s="226" t="str">
        <f t="shared" si="150"/>
        <v>2310000330</v>
      </c>
      <c r="F1708" s="226" t="str">
        <f>VLOOKUP(E1708,SCC_xref!$A$6:$B$39,2,FALSE)</f>
        <v>Artificial Lift</v>
      </c>
      <c r="G1708" s="229">
        <v>9.5212535058891878E-2</v>
      </c>
      <c r="H1708" s="229">
        <v>3.9385772876485883E-2</v>
      </c>
      <c r="I1708" s="229">
        <v>7.5989307176443741E-2</v>
      </c>
      <c r="J1708" s="229">
        <v>0</v>
      </c>
      <c r="K1708" s="229">
        <v>4.1644788644947216E-3</v>
      </c>
      <c r="M1708" s="175"/>
    </row>
    <row r="1709" spans="1:13" x14ac:dyDescent="0.2">
      <c r="A1709" s="226" t="str">
        <f t="shared" si="149"/>
        <v>Artificial Lift Engines</v>
      </c>
      <c r="B1709" s="226" t="str">
        <f>VLOOKUP(D1709,fips_xref!$A$5:$C$286,2,FALSE)</f>
        <v>PRAIRIE, MT_Non-Tribal</v>
      </c>
      <c r="C1709" s="227" t="str">
        <f t="shared" si="145"/>
        <v>30</v>
      </c>
      <c r="D1709" s="228" t="str">
        <f t="shared" si="151"/>
        <v>3007902</v>
      </c>
      <c r="E1709" s="226" t="str">
        <f t="shared" si="150"/>
        <v>2310000330</v>
      </c>
      <c r="F1709" s="226" t="str">
        <f>VLOOKUP(E1709,SCC_xref!$A$6:$B$39,2,FALSE)</f>
        <v>Artificial Lift</v>
      </c>
      <c r="G1709" s="229">
        <v>1.1702955254361422</v>
      </c>
      <c r="H1709" s="229">
        <v>0.48410635988933248</v>
      </c>
      <c r="I1709" s="229">
        <v>0.9340151075126687</v>
      </c>
      <c r="J1709" s="229">
        <v>0</v>
      </c>
      <c r="K1709" s="229">
        <v>5.1187283038699086E-2</v>
      </c>
      <c r="M1709" s="175"/>
    </row>
    <row r="1710" spans="1:13" x14ac:dyDescent="0.2">
      <c r="A1710" s="226" t="str">
        <f t="shared" si="149"/>
        <v>Artificial Lift Engines</v>
      </c>
      <c r="B1710" s="226" t="str">
        <f>VLOOKUP(D1710,fips_xref!$A$5:$C$286,2,FALSE)</f>
        <v>RICHLAND, MT_Non-Tribal</v>
      </c>
      <c r="C1710" s="227" t="str">
        <f t="shared" si="145"/>
        <v>30</v>
      </c>
      <c r="D1710" s="228" t="str">
        <f t="shared" si="151"/>
        <v>3008302</v>
      </c>
      <c r="E1710" s="226" t="str">
        <f t="shared" si="150"/>
        <v>2310000330</v>
      </c>
      <c r="F1710" s="226" t="str">
        <f>VLOOKUP(E1710,SCC_xref!$A$6:$B$39,2,FALSE)</f>
        <v>Artificial Lift</v>
      </c>
      <c r="G1710" s="229">
        <v>239.39998996617931</v>
      </c>
      <c r="H1710" s="229">
        <v>99.030591146521189</v>
      </c>
      <c r="I1710" s="229">
        <v>191.06559198665741</v>
      </c>
      <c r="J1710" s="229">
        <v>0</v>
      </c>
      <c r="K1710" s="229">
        <v>10.471060325804178</v>
      </c>
      <c r="M1710" s="175"/>
    </row>
    <row r="1711" spans="1:13" x14ac:dyDescent="0.2">
      <c r="A1711" s="226" t="str">
        <f t="shared" si="149"/>
        <v>Artificial Lift Engines</v>
      </c>
      <c r="B1711" s="226" t="str">
        <f>VLOOKUP(D1711,fips_xref!$A$5:$C$286,2,FALSE)</f>
        <v>ROOSEVELT, MT_Non-Tribal</v>
      </c>
      <c r="C1711" s="227" t="str">
        <f t="shared" si="145"/>
        <v>30</v>
      </c>
      <c r="D1711" s="228" t="str">
        <f t="shared" si="151"/>
        <v>3008502</v>
      </c>
      <c r="E1711" s="226" t="str">
        <f t="shared" si="150"/>
        <v>2310000330</v>
      </c>
      <c r="F1711" s="226" t="str">
        <f>VLOOKUP(E1711,SCC_xref!$A$6:$B$39,2,FALSE)</f>
        <v>Artificial Lift</v>
      </c>
      <c r="G1711" s="229">
        <v>14.451042576475217</v>
      </c>
      <c r="H1711" s="229">
        <v>5.9778418922827106</v>
      </c>
      <c r="I1711" s="229">
        <v>11.533404847212799</v>
      </c>
      <c r="J1711" s="229">
        <v>0</v>
      </c>
      <c r="K1711" s="229">
        <v>0.63207078083175228</v>
      </c>
      <c r="M1711" s="175"/>
    </row>
    <row r="1712" spans="1:13" x14ac:dyDescent="0.2">
      <c r="A1712" s="226" t="str">
        <f t="shared" si="149"/>
        <v>Artificial Lift Engines</v>
      </c>
      <c r="B1712" s="226" t="str">
        <f>VLOOKUP(D1712,fips_xref!$A$5:$C$286,2,FALSE)</f>
        <v>SHERIDAN, MT_Non-Tribal</v>
      </c>
      <c r="C1712" s="227" t="str">
        <f t="shared" si="145"/>
        <v>30</v>
      </c>
      <c r="D1712" s="228" t="str">
        <f t="shared" si="151"/>
        <v>3009102</v>
      </c>
      <c r="E1712" s="226" t="str">
        <f t="shared" si="150"/>
        <v>2310000330</v>
      </c>
      <c r="F1712" s="226" t="str">
        <f>VLOOKUP(E1712,SCC_xref!$A$6:$B$39,2,FALSE)</f>
        <v>Artificial Lift</v>
      </c>
      <c r="G1712" s="229">
        <v>22.124634564368939</v>
      </c>
      <c r="H1712" s="229">
        <v>9.1521124964113092</v>
      </c>
      <c r="I1712" s="229">
        <v>17.657713357159331</v>
      </c>
      <c r="J1712" s="229">
        <v>0</v>
      </c>
      <c r="K1712" s="229">
        <v>0.96770423107623282</v>
      </c>
      <c r="M1712" s="175"/>
    </row>
    <row r="1713" spans="1:13" x14ac:dyDescent="0.2">
      <c r="A1713" s="226" t="str">
        <f t="shared" si="149"/>
        <v>Artificial Lift Engines</v>
      </c>
      <c r="B1713" s="226" t="str">
        <f>VLOOKUP(D1713,fips_xref!$A$5:$C$286,2,FALSE)</f>
        <v>VALLEY, MT_Non-Tribal</v>
      </c>
      <c r="C1713" s="227" t="str">
        <f t="shared" si="145"/>
        <v>30</v>
      </c>
      <c r="D1713" s="228" t="str">
        <f t="shared" si="151"/>
        <v>3010502</v>
      </c>
      <c r="E1713" s="226" t="str">
        <f t="shared" si="150"/>
        <v>2310000330</v>
      </c>
      <c r="F1713" s="226" t="str">
        <f>VLOOKUP(E1713,SCC_xref!$A$6:$B$39,2,FALSE)</f>
        <v>Artificial Lift</v>
      </c>
      <c r="G1713" s="229">
        <v>0</v>
      </c>
      <c r="H1713" s="229">
        <v>0</v>
      </c>
      <c r="I1713" s="229">
        <v>0</v>
      </c>
      <c r="J1713" s="229">
        <v>0</v>
      </c>
      <c r="K1713" s="229">
        <v>0</v>
      </c>
      <c r="M1713" s="175"/>
    </row>
    <row r="1714" spans="1:13" x14ac:dyDescent="0.2">
      <c r="A1714" s="226" t="str">
        <f t="shared" si="149"/>
        <v>Artificial Lift Engines</v>
      </c>
      <c r="B1714" s="226" t="str">
        <f>VLOOKUP(D1714,fips_xref!$A$5:$C$286,2,FALSE)</f>
        <v>WIBAUX, MT_Non-Tribal</v>
      </c>
      <c r="C1714" s="227" t="str">
        <f t="shared" si="145"/>
        <v>30</v>
      </c>
      <c r="D1714" s="228" t="str">
        <f t="shared" si="151"/>
        <v>3010902</v>
      </c>
      <c r="E1714" s="226" t="str">
        <f t="shared" si="150"/>
        <v>2310000330</v>
      </c>
      <c r="F1714" s="226" t="str">
        <f>VLOOKUP(E1714,SCC_xref!$A$6:$B$39,2,FALSE)</f>
        <v>Artificial Lift</v>
      </c>
      <c r="G1714" s="229">
        <v>10.890734036920263</v>
      </c>
      <c r="H1714" s="229">
        <v>4.5050788425184045</v>
      </c>
      <c r="I1714" s="229">
        <v>8.6919157608460029</v>
      </c>
      <c r="J1714" s="229">
        <v>0</v>
      </c>
      <c r="K1714" s="229">
        <v>0.47634727599191345</v>
      </c>
      <c r="M1714" s="175"/>
    </row>
    <row r="1715" spans="1:13" x14ac:dyDescent="0.2">
      <c r="A1715" s="226" t="str">
        <f t="shared" si="149"/>
        <v>Artificial Lift Engines</v>
      </c>
      <c r="B1715" s="226" t="str">
        <f>VLOOKUP(D1715,fips_xref!$A$5:$C$286,2,FALSE)</f>
        <v>BILLINGS, ND_Non-Tribal</v>
      </c>
      <c r="C1715" s="227" t="str">
        <f t="shared" si="145"/>
        <v>38</v>
      </c>
      <c r="D1715" s="228" t="str">
        <f t="shared" si="151"/>
        <v>3800702</v>
      </c>
      <c r="E1715" s="226" t="str">
        <f t="shared" si="150"/>
        <v>2310000330</v>
      </c>
      <c r="F1715" s="226" t="str">
        <f>VLOOKUP(E1715,SCC_xref!$A$6:$B$39,2,FALSE)</f>
        <v>Artificial Lift</v>
      </c>
      <c r="G1715" s="229">
        <v>61.336112581665262</v>
      </c>
      <c r="H1715" s="229">
        <v>25.372396583851149</v>
      </c>
      <c r="I1715" s="229">
        <v>48.952469305582447</v>
      </c>
      <c r="J1715" s="229">
        <v>0</v>
      </c>
      <c r="K1715" s="229">
        <v>2.6827659227707845</v>
      </c>
      <c r="M1715" s="175"/>
    </row>
    <row r="1716" spans="1:13" x14ac:dyDescent="0.2">
      <c r="A1716" s="226" t="str">
        <f t="shared" si="149"/>
        <v>Artificial Lift Engines</v>
      </c>
      <c r="B1716" s="226" t="str">
        <f>VLOOKUP(D1716,fips_xref!$A$5:$C$286,2,FALSE)</f>
        <v>BOTTINEAU, ND_Non-Tribal</v>
      </c>
      <c r="C1716" s="227" t="str">
        <f t="shared" si="145"/>
        <v>38</v>
      </c>
      <c r="D1716" s="228" t="str">
        <f t="shared" si="151"/>
        <v>3800902</v>
      </c>
      <c r="E1716" s="226" t="str">
        <f t="shared" si="150"/>
        <v>2310000330</v>
      </c>
      <c r="F1716" s="226" t="str">
        <f>VLOOKUP(E1716,SCC_xref!$A$6:$B$39,2,FALSE)</f>
        <v>Artificial Lift</v>
      </c>
      <c r="G1716" s="229">
        <v>30.045941600400997</v>
      </c>
      <c r="H1716" s="229">
        <v>12.428853312240808</v>
      </c>
      <c r="I1716" s="229">
        <v>23.979723722996663</v>
      </c>
      <c r="J1716" s="229">
        <v>0</v>
      </c>
      <c r="K1716" s="229">
        <v>1.3141724320365862</v>
      </c>
      <c r="M1716" s="175"/>
    </row>
    <row r="1717" spans="1:13" x14ac:dyDescent="0.2">
      <c r="A1717" s="226" t="str">
        <f t="shared" si="149"/>
        <v>Artificial Lift Engines</v>
      </c>
      <c r="B1717" s="226" t="str">
        <f>VLOOKUP(D1717,fips_xref!$A$5:$C$286,2,FALSE)</f>
        <v>BOWMAN, ND_Non-Tribal</v>
      </c>
      <c r="C1717" s="227" t="str">
        <f t="shared" si="145"/>
        <v>38</v>
      </c>
      <c r="D1717" s="228" t="str">
        <f t="shared" si="151"/>
        <v>3801102</v>
      </c>
      <c r="E1717" s="226" t="str">
        <f t="shared" si="150"/>
        <v>2310000330</v>
      </c>
      <c r="F1717" s="226" t="str">
        <f>VLOOKUP(E1717,SCC_xref!$A$6:$B$39,2,FALSE)</f>
        <v>Artificial Lift</v>
      </c>
      <c r="G1717" s="229">
        <v>187.54853028726416</v>
      </c>
      <c r="H1717" s="229">
        <v>77.581631585000764</v>
      </c>
      <c r="I1717" s="229">
        <v>149.68284238702788</v>
      </c>
      <c r="J1717" s="229">
        <v>0</v>
      </c>
      <c r="K1717" s="229">
        <v>8.2031414242385345</v>
      </c>
      <c r="M1717" s="175"/>
    </row>
    <row r="1718" spans="1:13" x14ac:dyDescent="0.2">
      <c r="A1718" s="226" t="str">
        <f t="shared" si="149"/>
        <v>Artificial Lift Engines</v>
      </c>
      <c r="B1718" s="226" t="str">
        <f>VLOOKUP(D1718,fips_xref!$A$5:$C$286,2,FALSE)</f>
        <v>BURKE, ND_Non-Tribal</v>
      </c>
      <c r="C1718" s="227" t="str">
        <f t="shared" si="145"/>
        <v>38</v>
      </c>
      <c r="D1718" s="228" t="str">
        <f t="shared" si="151"/>
        <v>3801302</v>
      </c>
      <c r="E1718" s="226" t="str">
        <f t="shared" si="150"/>
        <v>2310000330</v>
      </c>
      <c r="F1718" s="226" t="str">
        <f>VLOOKUP(E1718,SCC_xref!$A$6:$B$39,2,FALSE)</f>
        <v>Artificial Lift</v>
      </c>
      <c r="G1718" s="229">
        <v>21.332879741633484</v>
      </c>
      <c r="H1718" s="229">
        <v>8.8245939023224853</v>
      </c>
      <c r="I1718" s="229">
        <v>17.025812311818381</v>
      </c>
      <c r="J1718" s="229">
        <v>0</v>
      </c>
      <c r="K1718" s="229">
        <v>0.93307385154580524</v>
      </c>
      <c r="M1718" s="175"/>
    </row>
    <row r="1719" spans="1:13" x14ac:dyDescent="0.2">
      <c r="A1719" s="226" t="str">
        <f t="shared" si="149"/>
        <v>Artificial Lift Engines</v>
      </c>
      <c r="B1719" s="226" t="str">
        <f>VLOOKUP(D1719,fips_xref!$A$5:$C$286,2,FALSE)</f>
        <v>DIVIDE, ND_Non-Tribal</v>
      </c>
      <c r="C1719" s="227" t="str">
        <f t="shared" si="145"/>
        <v>38</v>
      </c>
      <c r="D1719" s="228" t="str">
        <f t="shared" si="151"/>
        <v>3802302</v>
      </c>
      <c r="E1719" s="226" t="str">
        <f t="shared" si="150"/>
        <v>2310000330</v>
      </c>
      <c r="F1719" s="226" t="str">
        <f>VLOOKUP(E1719,SCC_xref!$A$6:$B$39,2,FALSE)</f>
        <v>Artificial Lift</v>
      </c>
      <c r="G1719" s="229">
        <v>23.364882156378965</v>
      </c>
      <c r="H1719" s="229">
        <v>9.6651553424956109</v>
      </c>
      <c r="I1719" s="229">
        <v>18.647557343413876</v>
      </c>
      <c r="J1719" s="229">
        <v>0</v>
      </c>
      <c r="K1719" s="229">
        <v>1.021951131239867</v>
      </c>
      <c r="M1719" s="175"/>
    </row>
    <row r="1720" spans="1:13" x14ac:dyDescent="0.2">
      <c r="A1720" s="226" t="str">
        <f t="shared" si="149"/>
        <v>Artificial Lift Engines</v>
      </c>
      <c r="B1720" s="226" t="str">
        <f>VLOOKUP(D1720,fips_xref!$A$5:$C$286,2,FALSE)</f>
        <v>DUNN, ND_Non-Tribal</v>
      </c>
      <c r="C1720" s="227" t="str">
        <f t="shared" si="145"/>
        <v>38</v>
      </c>
      <c r="D1720" s="228" t="str">
        <f t="shared" si="151"/>
        <v>3802502</v>
      </c>
      <c r="E1720" s="226" t="str">
        <f t="shared" si="150"/>
        <v>2310000330</v>
      </c>
      <c r="F1720" s="226" t="str">
        <f>VLOOKUP(E1720,SCC_xref!$A$6:$B$39,2,FALSE)</f>
        <v>Artificial Lift</v>
      </c>
      <c r="G1720" s="229">
        <v>125.4467356362745</v>
      </c>
      <c r="H1720" s="229">
        <v>51.892501704852492</v>
      </c>
      <c r="I1720" s="229">
        <v>100.11928075069928</v>
      </c>
      <c r="J1720" s="229">
        <v>0</v>
      </c>
      <c r="K1720" s="229">
        <v>5.4868855120178122</v>
      </c>
      <c r="M1720" s="175"/>
    </row>
    <row r="1721" spans="1:13" x14ac:dyDescent="0.2">
      <c r="A1721" s="226" t="str">
        <f t="shared" si="149"/>
        <v>Artificial Lift Engines</v>
      </c>
      <c r="B1721" s="226" t="str">
        <f>VLOOKUP(D1721,fips_xref!$A$5:$C$286,2,FALSE)</f>
        <v>GOLDEN VALLEY, ND_Non-Tribal</v>
      </c>
      <c r="C1721" s="227" t="str">
        <f t="shared" si="145"/>
        <v>38</v>
      </c>
      <c r="D1721" s="228" t="str">
        <f t="shared" si="151"/>
        <v>3803302</v>
      </c>
      <c r="E1721" s="226" t="str">
        <f t="shared" si="150"/>
        <v>2310000330</v>
      </c>
      <c r="F1721" s="226" t="str">
        <f>VLOOKUP(E1721,SCC_xref!$A$6:$B$39,2,FALSE)</f>
        <v>Artificial Lift</v>
      </c>
      <c r="G1721" s="229">
        <v>8.6278675044633992</v>
      </c>
      <c r="H1721" s="229">
        <v>3.5690177740674831</v>
      </c>
      <c r="I1721" s="229">
        <v>6.8859176333116405</v>
      </c>
      <c r="J1721" s="229">
        <v>0</v>
      </c>
      <c r="K1721" s="229">
        <v>0.37737228449777627</v>
      </c>
      <c r="M1721" s="175"/>
    </row>
    <row r="1722" spans="1:13" x14ac:dyDescent="0.2">
      <c r="A1722" s="226" t="str">
        <f t="shared" si="149"/>
        <v>Artificial Lift Engines</v>
      </c>
      <c r="B1722" s="226" t="str">
        <f>VLOOKUP(D1722,fips_xref!$A$5:$C$286,2,FALSE)</f>
        <v>MC HENRY, ND_Non-Tribal</v>
      </c>
      <c r="C1722" s="227" t="str">
        <f t="shared" si="145"/>
        <v>38</v>
      </c>
      <c r="D1722" s="228" t="str">
        <f t="shared" si="151"/>
        <v>3804902</v>
      </c>
      <c r="E1722" s="226" t="str">
        <f t="shared" si="150"/>
        <v>2310000330</v>
      </c>
      <c r="F1722" s="226" t="str">
        <f>VLOOKUP(E1722,SCC_xref!$A$6:$B$39,2,FALSE)</f>
        <v>Artificial Lift</v>
      </c>
      <c r="G1722" s="229">
        <v>0.51653357719888304</v>
      </c>
      <c r="H1722" s="229">
        <v>0.21367012381353523</v>
      </c>
      <c r="I1722" s="229">
        <v>0.41224644045487574</v>
      </c>
      <c r="J1722" s="229">
        <v>0</v>
      </c>
      <c r="K1722" s="229">
        <v>2.2592541661831434E-2</v>
      </c>
      <c r="M1722" s="175"/>
    </row>
    <row r="1723" spans="1:13" x14ac:dyDescent="0.2">
      <c r="A1723" s="226" t="str">
        <f t="shared" si="149"/>
        <v>Artificial Lift Engines</v>
      </c>
      <c r="B1723" s="226" t="str">
        <f>VLOOKUP(D1723,fips_xref!$A$5:$C$286,2,FALSE)</f>
        <v>MCKENZIE, ND_Non-Tribal</v>
      </c>
      <c r="C1723" s="227" t="str">
        <f t="shared" si="145"/>
        <v>38</v>
      </c>
      <c r="D1723" s="228" t="str">
        <f t="shared" si="151"/>
        <v>3805302</v>
      </c>
      <c r="E1723" s="226" t="str">
        <f t="shared" si="150"/>
        <v>2310000330</v>
      </c>
      <c r="F1723" s="226" t="str">
        <f>VLOOKUP(E1723,SCC_xref!$A$6:$B$39,2,FALSE)</f>
        <v>Artificial Lift</v>
      </c>
      <c r="G1723" s="229">
        <v>138.57270259101008</v>
      </c>
      <c r="H1723" s="229">
        <v>57.322210649622313</v>
      </c>
      <c r="I1723" s="229">
        <v>110.59514019813768</v>
      </c>
      <c r="J1723" s="229">
        <v>0</v>
      </c>
      <c r="K1723" s="229">
        <v>6.060999119278053</v>
      </c>
      <c r="M1723" s="175"/>
    </row>
    <row r="1724" spans="1:13" x14ac:dyDescent="0.2">
      <c r="A1724" s="226" t="str">
        <f t="shared" si="149"/>
        <v>Artificial Lift Engines</v>
      </c>
      <c r="B1724" s="226" t="str">
        <f>VLOOKUP(D1724,fips_xref!$A$5:$C$286,2,FALSE)</f>
        <v>MCLEAN, ND_Non-Tribal</v>
      </c>
      <c r="C1724" s="227" t="str">
        <f t="shared" si="145"/>
        <v>38</v>
      </c>
      <c r="D1724" s="228" t="str">
        <f t="shared" si="151"/>
        <v>3805502</v>
      </c>
      <c r="E1724" s="226" t="str">
        <f t="shared" si="150"/>
        <v>2310000330</v>
      </c>
      <c r="F1724" s="226" t="str">
        <f>VLOOKUP(E1724,SCC_xref!$A$6:$B$39,2,FALSE)</f>
        <v>Artificial Lift</v>
      </c>
      <c r="G1724" s="229">
        <v>0</v>
      </c>
      <c r="H1724" s="229">
        <v>0</v>
      </c>
      <c r="I1724" s="229">
        <v>0</v>
      </c>
      <c r="J1724" s="229">
        <v>0</v>
      </c>
      <c r="K1724" s="229">
        <v>0</v>
      </c>
      <c r="M1724" s="175"/>
    </row>
    <row r="1725" spans="1:13" x14ac:dyDescent="0.2">
      <c r="A1725" s="226" t="str">
        <f t="shared" si="149"/>
        <v>Artificial Lift Engines</v>
      </c>
      <c r="B1725" s="226" t="str">
        <f>VLOOKUP(D1725,fips_xref!$A$5:$C$286,2,FALSE)</f>
        <v>MERCER, ND_Non-Tribal</v>
      </c>
      <c r="C1725" s="227" t="str">
        <f t="shared" si="145"/>
        <v>38</v>
      </c>
      <c r="D1725" s="228" t="str">
        <f t="shared" si="151"/>
        <v>3805702</v>
      </c>
      <c r="E1725" s="226" t="str">
        <f t="shared" si="150"/>
        <v>2310000330</v>
      </c>
      <c r="F1725" s="226" t="str">
        <f>VLOOKUP(E1725,SCC_xref!$A$6:$B$39,2,FALSE)</f>
        <v>Artificial Lift</v>
      </c>
      <c r="G1725" s="229">
        <v>3.35585164551832E-2</v>
      </c>
      <c r="H1725" s="229">
        <v>1.3881870767941744E-2</v>
      </c>
      <c r="I1725" s="229">
        <v>2.678311646382853E-2</v>
      </c>
      <c r="J1725" s="229">
        <v>0</v>
      </c>
      <c r="K1725" s="229">
        <v>1.4678081243710904E-3</v>
      </c>
      <c r="M1725" s="175"/>
    </row>
    <row r="1726" spans="1:13" x14ac:dyDescent="0.2">
      <c r="A1726" s="226" t="str">
        <f t="shared" si="149"/>
        <v>Artificial Lift Engines</v>
      </c>
      <c r="B1726" s="226" t="str">
        <f>VLOOKUP(D1726,fips_xref!$A$5:$C$286,2,FALSE)</f>
        <v>MOUNTRAIL, ND_Non-Tribal</v>
      </c>
      <c r="C1726" s="227" t="str">
        <f t="shared" si="145"/>
        <v>38</v>
      </c>
      <c r="D1726" s="228" t="str">
        <f t="shared" si="151"/>
        <v>3806102</v>
      </c>
      <c r="E1726" s="226" t="str">
        <f t="shared" si="150"/>
        <v>2310000330</v>
      </c>
      <c r="F1726" s="226" t="str">
        <f>VLOOKUP(E1726,SCC_xref!$A$6:$B$39,2,FALSE)</f>
        <v>Artificial Lift</v>
      </c>
      <c r="G1726" s="229">
        <v>382.06410802114607</v>
      </c>
      <c r="H1726" s="229">
        <v>158.04526340434526</v>
      </c>
      <c r="I1726" s="229">
        <v>304.92609872802126</v>
      </c>
      <c r="J1726" s="229">
        <v>0</v>
      </c>
      <c r="K1726" s="229">
        <v>16.711012911818262</v>
      </c>
      <c r="M1726" s="175"/>
    </row>
    <row r="1727" spans="1:13" x14ac:dyDescent="0.2">
      <c r="A1727" s="226" t="str">
        <f t="shared" si="149"/>
        <v>Artificial Lift Engines</v>
      </c>
      <c r="B1727" s="226" t="str">
        <f>VLOOKUP(D1727,fips_xref!$A$5:$C$286,2,FALSE)</f>
        <v>RENVILLE, ND_Non-Tribal</v>
      </c>
      <c r="C1727" s="227" t="str">
        <f t="shared" si="145"/>
        <v>38</v>
      </c>
      <c r="D1727" s="228" t="str">
        <f t="shared" si="151"/>
        <v>3807502</v>
      </c>
      <c r="E1727" s="226" t="str">
        <f t="shared" si="150"/>
        <v>2310000330</v>
      </c>
      <c r="F1727" s="226" t="str">
        <f>VLOOKUP(E1727,SCC_xref!$A$6:$B$39,2,FALSE)</f>
        <v>Artificial Lift</v>
      </c>
      <c r="G1727" s="229">
        <v>11.85163525014174</v>
      </c>
      <c r="H1727" s="229">
        <v>4.9025668089639156</v>
      </c>
      <c r="I1727" s="229">
        <v>9.4588128654398513</v>
      </c>
      <c r="J1727" s="229">
        <v>0</v>
      </c>
      <c r="K1727" s="229">
        <v>0.51837591004574934</v>
      </c>
      <c r="M1727" s="175"/>
    </row>
    <row r="1728" spans="1:13" x14ac:dyDescent="0.2">
      <c r="A1728" s="226" t="str">
        <f t="shared" si="149"/>
        <v>Artificial Lift Engines</v>
      </c>
      <c r="B1728" s="226" t="str">
        <f>VLOOKUP(D1728,fips_xref!$A$5:$C$286,2,FALSE)</f>
        <v>SLOPE, ND_Non-Tribal</v>
      </c>
      <c r="C1728" s="227" t="str">
        <f t="shared" si="145"/>
        <v>38</v>
      </c>
      <c r="D1728" s="228" t="str">
        <f t="shared" si="151"/>
        <v>3808702</v>
      </c>
      <c r="E1728" s="226" t="str">
        <f t="shared" si="150"/>
        <v>2310000330</v>
      </c>
      <c r="F1728" s="226" t="str">
        <f>VLOOKUP(E1728,SCC_xref!$A$6:$B$39,2,FALSE)</f>
        <v>Artificial Lift</v>
      </c>
      <c r="G1728" s="229">
        <v>5.9618528141927749</v>
      </c>
      <c r="H1728" s="229">
        <v>2.4661897797133148</v>
      </c>
      <c r="I1728" s="229">
        <v>4.7581661863978626</v>
      </c>
      <c r="J1728" s="229">
        <v>0</v>
      </c>
      <c r="K1728" s="229">
        <v>0.2607640897553804</v>
      </c>
      <c r="M1728" s="175"/>
    </row>
    <row r="1729" spans="1:13" x14ac:dyDescent="0.2">
      <c r="A1729" s="226" t="str">
        <f t="shared" si="149"/>
        <v>Artificial Lift Engines</v>
      </c>
      <c r="B1729" s="226" t="str">
        <f>VLOOKUP(D1729,fips_xref!$A$5:$C$286,2,FALSE)</f>
        <v>STARK, ND_Non-Tribal</v>
      </c>
      <c r="C1729" s="227" t="str">
        <f t="shared" si="145"/>
        <v>38</v>
      </c>
      <c r="D1729" s="228" t="str">
        <f t="shared" si="151"/>
        <v>3808902</v>
      </c>
      <c r="E1729" s="226" t="str">
        <f t="shared" si="150"/>
        <v>2310000330</v>
      </c>
      <c r="F1729" s="226" t="str">
        <f>VLOOKUP(E1729,SCC_xref!$A$6:$B$39,2,FALSE)</f>
        <v>Artificial Lift</v>
      </c>
      <c r="G1729" s="229">
        <v>19.017883629509885</v>
      </c>
      <c r="H1729" s="229">
        <v>7.8669688267412967</v>
      </c>
      <c r="I1729" s="229">
        <v>15.178209466587715</v>
      </c>
      <c r="J1729" s="229">
        <v>0</v>
      </c>
      <c r="K1729" s="229">
        <v>0.83181877652482106</v>
      </c>
      <c r="M1729" s="175"/>
    </row>
    <row r="1730" spans="1:13" x14ac:dyDescent="0.2">
      <c r="A1730" s="226" t="str">
        <f t="shared" si="149"/>
        <v>Artificial Lift Engines</v>
      </c>
      <c r="B1730" s="226" t="str">
        <f>VLOOKUP(D1730,fips_xref!$A$5:$C$286,2,FALSE)</f>
        <v>WARD, ND_Non-Tribal</v>
      </c>
      <c r="C1730" s="227" t="str">
        <f t="shared" si="145"/>
        <v>38</v>
      </c>
      <c r="D1730" s="228" t="str">
        <f t="shared" si="151"/>
        <v>3810102</v>
      </c>
      <c r="E1730" s="226" t="str">
        <f t="shared" si="150"/>
        <v>2310000330</v>
      </c>
      <c r="F1730" s="226" t="str">
        <f>VLOOKUP(E1730,SCC_xref!$A$6:$B$39,2,FALSE)</f>
        <v>Artificial Lift</v>
      </c>
      <c r="G1730" s="229">
        <v>0.95773170929429352</v>
      </c>
      <c r="H1730" s="229">
        <v>0.39617686427046656</v>
      </c>
      <c r="I1730" s="229">
        <v>0.76436751741952402</v>
      </c>
      <c r="J1730" s="229">
        <v>0</v>
      </c>
      <c r="K1730" s="229">
        <v>4.1890003860788991E-2</v>
      </c>
      <c r="M1730" s="175"/>
    </row>
    <row r="1731" spans="1:13" x14ac:dyDescent="0.2">
      <c r="A1731" s="226" t="str">
        <f t="shared" si="149"/>
        <v>Artificial Lift Engines</v>
      </c>
      <c r="B1731" s="226" t="str">
        <f>VLOOKUP(D1731,fips_xref!$A$5:$C$286,2,FALSE)</f>
        <v>WILLIAMS, ND_Non-Tribal</v>
      </c>
      <c r="C1731" s="227" t="str">
        <f t="shared" si="145"/>
        <v>38</v>
      </c>
      <c r="D1731" s="228" t="str">
        <f t="shared" si="151"/>
        <v>3810502</v>
      </c>
      <c r="E1731" s="226" t="str">
        <f t="shared" si="150"/>
        <v>2310000330</v>
      </c>
      <c r="F1731" s="226" t="str">
        <f>VLOOKUP(E1731,SCC_xref!$A$6:$B$39,2,FALSE)</f>
        <v>Artificial Lift</v>
      </c>
      <c r="G1731" s="229">
        <v>78.276776602212166</v>
      </c>
      <c r="H1731" s="229">
        <v>32.380099351952218</v>
      </c>
      <c r="I1731" s="229">
        <v>62.472845810987195</v>
      </c>
      <c r="J1731" s="229">
        <v>0</v>
      </c>
      <c r="K1731" s="229">
        <v>3.423729675289684</v>
      </c>
      <c r="M1731" s="175"/>
    </row>
    <row r="1732" spans="1:13" x14ac:dyDescent="0.2">
      <c r="A1732" s="226" t="str">
        <f t="shared" si="149"/>
        <v>Artificial Lift Engines</v>
      </c>
      <c r="B1732" s="226" t="str">
        <f>VLOOKUP(D1732,fips_xref!$A$5:$C$286,2,FALSE)</f>
        <v>HARDING, SD_Non-Tribal</v>
      </c>
      <c r="C1732" s="227" t="str">
        <f t="shared" ref="C1732:C1733" si="152">LEFT(D1732,2)</f>
        <v>46</v>
      </c>
      <c r="D1732" s="228" t="str">
        <f t="shared" si="151"/>
        <v>4606302</v>
      </c>
      <c r="E1732" s="226" t="str">
        <f t="shared" si="150"/>
        <v>2310000330</v>
      </c>
      <c r="F1732" s="226" t="str">
        <f>VLOOKUP(E1732,SCC_xref!$A$6:$B$39,2,FALSE)</f>
        <v>Artificial Lift</v>
      </c>
      <c r="G1732" s="229">
        <v>25.546010527256325</v>
      </c>
      <c r="H1732" s="229">
        <v>10.567404469427274</v>
      </c>
      <c r="I1732" s="229">
        <v>20.388320087136005</v>
      </c>
      <c r="J1732" s="229">
        <v>0</v>
      </c>
      <c r="K1732" s="229">
        <v>1.1173509963484927</v>
      </c>
      <c r="M1732" s="175"/>
    </row>
    <row r="1733" spans="1:13" x14ac:dyDescent="0.2">
      <c r="A1733" s="226" t="str">
        <f t="shared" si="149"/>
        <v>Artificial Lift Engines</v>
      </c>
      <c r="B1733" s="226" t="str">
        <f>VLOOKUP(D1733,fips_xref!$A$5:$C$286,2,FALSE)</f>
        <v>BUTTE, SD_Non-Tribal</v>
      </c>
      <c r="C1733" s="227" t="str">
        <f t="shared" si="152"/>
        <v>46</v>
      </c>
      <c r="D1733" s="228" t="str">
        <f t="shared" si="151"/>
        <v>4601902</v>
      </c>
      <c r="E1733" s="226" t="str">
        <f t="shared" si="150"/>
        <v>2310000330</v>
      </c>
      <c r="F1733" s="226" t="str">
        <f>VLOOKUP(E1733,SCC_xref!$A$6:$B$39,2,FALSE)</f>
        <v>Artificial Lift</v>
      </c>
      <c r="G1733" s="229">
        <v>0</v>
      </c>
      <c r="H1733" s="229">
        <v>0</v>
      </c>
      <c r="I1733" s="229">
        <v>0</v>
      </c>
      <c r="J1733" s="229">
        <v>0</v>
      </c>
      <c r="K1733" s="229">
        <v>0</v>
      </c>
      <c r="M1733" s="175"/>
    </row>
    <row r="1734" spans="1:13" x14ac:dyDescent="0.2">
      <c r="A1734" s="33" t="s">
        <v>16380</v>
      </c>
      <c r="B1734" s="33" t="str">
        <f>VLOOKUP(D1734,fips_xref!$A$5:$C$286,2,FALSE)</f>
        <v>CARTER, MT</v>
      </c>
      <c r="C1734" s="34" t="str">
        <f t="shared" si="113"/>
        <v>30</v>
      </c>
      <c r="D1734" s="202">
        <f>fips_xref!A5</f>
        <v>30011</v>
      </c>
      <c r="E1734" s="33" t="str">
        <f>SCC_xref!A$21</f>
        <v>2310001640</v>
      </c>
      <c r="F1734" s="32" t="str">
        <f>VLOOKUP(E1734,SCC_xref!$A$6:$B$40,2,FALSE)</f>
        <v xml:space="preserve">Venting - Compressor Startup </v>
      </c>
      <c r="G1734" s="36">
        <v>0</v>
      </c>
      <c r="H1734" s="64">
        <v>0.25035043560393555</v>
      </c>
      <c r="I1734" s="36">
        <v>0</v>
      </c>
      <c r="J1734" s="36">
        <v>0</v>
      </c>
      <c r="K1734" s="36">
        <v>0</v>
      </c>
      <c r="M1734" s="175"/>
    </row>
    <row r="1735" spans="1:13" x14ac:dyDescent="0.2">
      <c r="A1735" s="33" t="s">
        <v>16380</v>
      </c>
      <c r="B1735" s="33" t="str">
        <f>VLOOKUP(D1735,fips_xref!$A$5:$C$286,2,FALSE)</f>
        <v>CUSTER, MT</v>
      </c>
      <c r="C1735" s="34" t="str">
        <f t="shared" si="113"/>
        <v>30</v>
      </c>
      <c r="D1735" s="202">
        <f>fips_xref!A6</f>
        <v>30017</v>
      </c>
      <c r="E1735" s="33" t="str">
        <f>SCC_xref!A$21</f>
        <v>2310001640</v>
      </c>
      <c r="F1735" s="32" t="str">
        <f>VLOOKUP(E1735,SCC_xref!$A$6:$B$40,2,FALSE)</f>
        <v xml:space="preserve">Venting - Compressor Startup </v>
      </c>
      <c r="G1735" s="36">
        <v>0</v>
      </c>
      <c r="H1735" s="64">
        <v>0.18778623201652395</v>
      </c>
      <c r="I1735" s="36">
        <v>0</v>
      </c>
      <c r="J1735" s="36">
        <v>0</v>
      </c>
      <c r="K1735" s="36">
        <v>0</v>
      </c>
      <c r="M1735" s="175"/>
    </row>
    <row r="1736" spans="1:13" x14ac:dyDescent="0.2">
      <c r="A1736" s="33" t="s">
        <v>16380</v>
      </c>
      <c r="B1736" s="33" t="str">
        <f>VLOOKUP(D1736,fips_xref!$A$5:$C$286,2,FALSE)</f>
        <v>DANIELS, MT</v>
      </c>
      <c r="C1736" s="34" t="str">
        <f t="shared" si="113"/>
        <v>30</v>
      </c>
      <c r="D1736" s="202">
        <f>fips_xref!A7</f>
        <v>30019</v>
      </c>
      <c r="E1736" s="33" t="str">
        <f>SCC_xref!A$21</f>
        <v>2310001640</v>
      </c>
      <c r="F1736" s="32" t="str">
        <f>VLOOKUP(E1736,SCC_xref!$A$6:$B$40,2,FALSE)</f>
        <v xml:space="preserve">Venting - Compressor Startup </v>
      </c>
      <c r="G1736" s="36">
        <v>0</v>
      </c>
      <c r="H1736" s="64">
        <v>0</v>
      </c>
      <c r="I1736" s="36">
        <v>0</v>
      </c>
      <c r="J1736" s="36">
        <v>0</v>
      </c>
      <c r="K1736" s="36">
        <v>0</v>
      </c>
      <c r="M1736" s="175"/>
    </row>
    <row r="1737" spans="1:13" x14ac:dyDescent="0.2">
      <c r="A1737" s="33" t="s">
        <v>16380</v>
      </c>
      <c r="B1737" s="33" t="str">
        <f>VLOOKUP(D1737,fips_xref!$A$5:$C$286,2,FALSE)</f>
        <v>DAWSON, MT</v>
      </c>
      <c r="C1737" s="34" t="str">
        <f t="shared" si="113"/>
        <v>30</v>
      </c>
      <c r="D1737" s="202">
        <f>fips_xref!A8</f>
        <v>30021</v>
      </c>
      <c r="E1737" s="33" t="str">
        <f>SCC_xref!A$21</f>
        <v>2310001640</v>
      </c>
      <c r="F1737" s="32" t="str">
        <f>VLOOKUP(E1737,SCC_xref!$A$6:$B$40,2,FALSE)</f>
        <v xml:space="preserve">Venting - Compressor Startup </v>
      </c>
      <c r="G1737" s="36">
        <v>0</v>
      </c>
      <c r="H1737" s="64">
        <v>0.51426875144484185</v>
      </c>
      <c r="I1737" s="36">
        <v>0</v>
      </c>
      <c r="J1737" s="36">
        <v>0</v>
      </c>
      <c r="K1737" s="36">
        <v>0</v>
      </c>
      <c r="M1737" s="175"/>
    </row>
    <row r="1738" spans="1:13" x14ac:dyDescent="0.2">
      <c r="A1738" s="33" t="s">
        <v>16380</v>
      </c>
      <c r="B1738" s="33" t="str">
        <f>VLOOKUP(D1738,fips_xref!$A$5:$C$286,2,FALSE)</f>
        <v>FALLON, MT</v>
      </c>
      <c r="C1738" s="34" t="str">
        <f t="shared" si="113"/>
        <v>30</v>
      </c>
      <c r="D1738" s="202">
        <f>fips_xref!A9</f>
        <v>30025</v>
      </c>
      <c r="E1738" s="33" t="str">
        <f>SCC_xref!A$21</f>
        <v>2310001640</v>
      </c>
      <c r="F1738" s="32" t="str">
        <f>VLOOKUP(E1738,SCC_xref!$A$6:$B$40,2,FALSE)</f>
        <v xml:space="preserve">Venting - Compressor Startup </v>
      </c>
      <c r="G1738" s="36">
        <v>0</v>
      </c>
      <c r="H1738" s="64">
        <v>94.506374832847612</v>
      </c>
      <c r="I1738" s="36">
        <v>0</v>
      </c>
      <c r="J1738" s="36">
        <v>0</v>
      </c>
      <c r="K1738" s="36">
        <v>0</v>
      </c>
      <c r="M1738" s="175"/>
    </row>
    <row r="1739" spans="1:13" x14ac:dyDescent="0.2">
      <c r="A1739" s="33" t="s">
        <v>16380</v>
      </c>
      <c r="B1739" s="33" t="str">
        <f>VLOOKUP(D1739,fips_xref!$A$5:$C$286,2,FALSE)</f>
        <v>GARFIELD, MT</v>
      </c>
      <c r="C1739" s="34" t="str">
        <f t="shared" si="113"/>
        <v>30</v>
      </c>
      <c r="D1739" s="202">
        <f>fips_xref!A10</f>
        <v>30033</v>
      </c>
      <c r="E1739" s="33" t="str">
        <f>SCC_xref!A$21</f>
        <v>2310001640</v>
      </c>
      <c r="F1739" s="32" t="str">
        <f>VLOOKUP(E1739,SCC_xref!$A$6:$B$40,2,FALSE)</f>
        <v xml:space="preserve">Venting - Compressor Startup </v>
      </c>
      <c r="G1739" s="36">
        <v>0</v>
      </c>
      <c r="H1739" s="64">
        <v>7.8857902651183562E-3</v>
      </c>
      <c r="I1739" s="36">
        <v>0</v>
      </c>
      <c r="J1739" s="36">
        <v>0</v>
      </c>
      <c r="K1739" s="36">
        <v>0</v>
      </c>
      <c r="M1739" s="175"/>
    </row>
    <row r="1740" spans="1:13" x14ac:dyDescent="0.2">
      <c r="A1740" s="33" t="s">
        <v>16380</v>
      </c>
      <c r="B1740" s="33" t="str">
        <f>VLOOKUP(D1740,fips_xref!$A$5:$C$286,2,FALSE)</f>
        <v>MCCONE, MT</v>
      </c>
      <c r="C1740" s="34" t="str">
        <f t="shared" si="113"/>
        <v>30</v>
      </c>
      <c r="D1740" s="202">
        <f>fips_xref!A11</f>
        <v>30055</v>
      </c>
      <c r="E1740" s="33" t="str">
        <f>SCC_xref!A$21</f>
        <v>2310001640</v>
      </c>
      <c r="F1740" s="32" t="str">
        <f>VLOOKUP(E1740,SCC_xref!$A$6:$B$40,2,FALSE)</f>
        <v xml:space="preserve">Venting - Compressor Startup </v>
      </c>
      <c r="G1740" s="36">
        <v>0</v>
      </c>
      <c r="H1740" s="64">
        <v>0</v>
      </c>
      <c r="I1740" s="36">
        <v>0</v>
      </c>
      <c r="J1740" s="36">
        <v>0</v>
      </c>
      <c r="K1740" s="36">
        <v>0</v>
      </c>
      <c r="M1740" s="175"/>
    </row>
    <row r="1741" spans="1:13" x14ac:dyDescent="0.2">
      <c r="A1741" s="33" t="s">
        <v>16380</v>
      </c>
      <c r="B1741" s="33" t="str">
        <f>VLOOKUP(D1741,fips_xref!$A$5:$C$286,2,FALSE)</f>
        <v>PRAIRIE, MT</v>
      </c>
      <c r="C1741" s="34" t="str">
        <f t="shared" si="113"/>
        <v>30</v>
      </c>
      <c r="D1741" s="202">
        <f>fips_xref!A12</f>
        <v>30079</v>
      </c>
      <c r="E1741" s="33" t="str">
        <f>SCC_xref!A$21</f>
        <v>2310001640</v>
      </c>
      <c r="F1741" s="32" t="str">
        <f>VLOOKUP(E1741,SCC_xref!$A$6:$B$40,2,FALSE)</f>
        <v xml:space="preserve">Venting - Compressor Startup </v>
      </c>
      <c r="G1741" s="36">
        <v>0</v>
      </c>
      <c r="H1741" s="64">
        <v>3.0322483937242777E-2</v>
      </c>
      <c r="I1741" s="36">
        <v>0</v>
      </c>
      <c r="J1741" s="36">
        <v>0</v>
      </c>
      <c r="K1741" s="36">
        <v>0</v>
      </c>
      <c r="M1741" s="175"/>
    </row>
    <row r="1742" spans="1:13" x14ac:dyDescent="0.2">
      <c r="A1742" s="33" t="s">
        <v>16380</v>
      </c>
      <c r="B1742" s="33" t="str">
        <f>VLOOKUP(D1742,fips_xref!$A$5:$C$286,2,FALSE)</f>
        <v>RICHLAND, MT</v>
      </c>
      <c r="C1742" s="34" t="str">
        <f t="shared" si="113"/>
        <v>30</v>
      </c>
      <c r="D1742" s="202">
        <f>fips_xref!A13</f>
        <v>30083</v>
      </c>
      <c r="E1742" s="33" t="str">
        <f>SCC_xref!A$21</f>
        <v>2310001640</v>
      </c>
      <c r="F1742" s="32" t="str">
        <f>VLOOKUP(E1742,SCC_xref!$A$6:$B$40,2,FALSE)</f>
        <v xml:space="preserve">Venting - Compressor Startup </v>
      </c>
      <c r="G1742" s="36">
        <v>0</v>
      </c>
      <c r="H1742" s="64">
        <v>55.816462486978857</v>
      </c>
      <c r="I1742" s="36">
        <v>0</v>
      </c>
      <c r="J1742" s="36">
        <v>0</v>
      </c>
      <c r="K1742" s="36">
        <v>0</v>
      </c>
      <c r="M1742" s="175"/>
    </row>
    <row r="1743" spans="1:13" x14ac:dyDescent="0.2">
      <c r="A1743" s="33" t="s">
        <v>16380</v>
      </c>
      <c r="B1743" s="33" t="str">
        <f>VLOOKUP(D1743,fips_xref!$A$5:$C$286,2,FALSE)</f>
        <v>ROOSEVELT, MT</v>
      </c>
      <c r="C1743" s="34" t="str">
        <f t="shared" si="113"/>
        <v>30</v>
      </c>
      <c r="D1743" s="202">
        <f>fips_xref!A14</f>
        <v>30085</v>
      </c>
      <c r="E1743" s="33" t="str">
        <f>SCC_xref!A$21</f>
        <v>2310001640</v>
      </c>
      <c r="F1743" s="32" t="str">
        <f>VLOOKUP(E1743,SCC_xref!$A$6:$B$40,2,FALSE)</f>
        <v xml:space="preserve">Venting - Compressor Startup </v>
      </c>
      <c r="G1743" s="36">
        <v>0</v>
      </c>
      <c r="H1743" s="64">
        <v>2.4361330611259473</v>
      </c>
      <c r="I1743" s="36">
        <v>0</v>
      </c>
      <c r="J1743" s="36">
        <v>0</v>
      </c>
      <c r="K1743" s="36">
        <v>0</v>
      </c>
      <c r="M1743" s="175"/>
    </row>
    <row r="1744" spans="1:13" x14ac:dyDescent="0.2">
      <c r="A1744" s="33" t="s">
        <v>16380</v>
      </c>
      <c r="B1744" s="33" t="str">
        <f>VLOOKUP(D1744,fips_xref!$A$5:$C$286,2,FALSE)</f>
        <v>SHERIDAN, MT</v>
      </c>
      <c r="C1744" s="34" t="str">
        <f t="shared" si="113"/>
        <v>30</v>
      </c>
      <c r="D1744" s="203">
        <f>fips_xref!A15</f>
        <v>30091</v>
      </c>
      <c r="E1744" s="33" t="str">
        <f>SCC_xref!A$21</f>
        <v>2310001640</v>
      </c>
      <c r="F1744" s="32" t="str">
        <f>VLOOKUP(E1744,SCC_xref!$A$6:$B$40,2,FALSE)</f>
        <v xml:space="preserve">Venting - Compressor Startup </v>
      </c>
      <c r="G1744" s="36">
        <v>0</v>
      </c>
      <c r="H1744" s="64">
        <v>2.5902552505906025</v>
      </c>
      <c r="I1744" s="36">
        <v>0</v>
      </c>
      <c r="J1744" s="36">
        <v>0</v>
      </c>
      <c r="K1744" s="36">
        <v>0</v>
      </c>
      <c r="M1744" s="175"/>
    </row>
    <row r="1745" spans="1:13" x14ac:dyDescent="0.2">
      <c r="A1745" s="33" t="s">
        <v>16380</v>
      </c>
      <c r="B1745" s="33" t="str">
        <f>VLOOKUP(D1745,fips_xref!$A$5:$C$286,2,FALSE)</f>
        <v>VALLEY, MT</v>
      </c>
      <c r="C1745" s="34" t="str">
        <f t="shared" si="113"/>
        <v>30</v>
      </c>
      <c r="D1745" s="203">
        <f>fips_xref!A16</f>
        <v>30105</v>
      </c>
      <c r="E1745" s="33" t="str">
        <f>SCC_xref!A$21</f>
        <v>2310001640</v>
      </c>
      <c r="F1745" s="32" t="str">
        <f>VLOOKUP(E1745,SCC_xref!$A$6:$B$40,2,FALSE)</f>
        <v xml:space="preserve">Venting - Compressor Startup </v>
      </c>
      <c r="G1745" s="36">
        <v>0</v>
      </c>
      <c r="H1745" s="64">
        <v>5.9473837999678665</v>
      </c>
      <c r="I1745" s="36">
        <v>0</v>
      </c>
      <c r="J1745" s="36">
        <v>0</v>
      </c>
      <c r="K1745" s="36">
        <v>0</v>
      </c>
      <c r="M1745" s="175"/>
    </row>
    <row r="1746" spans="1:13" x14ac:dyDescent="0.2">
      <c r="A1746" s="33" t="s">
        <v>16380</v>
      </c>
      <c r="B1746" s="33" t="str">
        <f>VLOOKUP(D1746,fips_xref!$A$5:$C$286,2,FALSE)</f>
        <v>WIBAUX, MT</v>
      </c>
      <c r="C1746" s="34" t="str">
        <f t="shared" si="113"/>
        <v>30</v>
      </c>
      <c r="D1746" s="203">
        <f>fips_xref!A17</f>
        <v>30109</v>
      </c>
      <c r="E1746" s="33" t="str">
        <f>SCC_xref!A$21</f>
        <v>2310001640</v>
      </c>
      <c r="F1746" s="32" t="str">
        <f>VLOOKUP(E1746,SCC_xref!$A$6:$B$40,2,FALSE)</f>
        <v xml:space="preserve">Venting - Compressor Startup </v>
      </c>
      <c r="G1746" s="36">
        <v>0</v>
      </c>
      <c r="H1746" s="64">
        <v>1.8237672392735165</v>
      </c>
      <c r="I1746" s="36">
        <v>0</v>
      </c>
      <c r="J1746" s="36">
        <v>0</v>
      </c>
      <c r="K1746" s="36">
        <v>0</v>
      </c>
      <c r="M1746" s="175"/>
    </row>
    <row r="1747" spans="1:13" x14ac:dyDescent="0.2">
      <c r="A1747" s="33" t="s">
        <v>16380</v>
      </c>
      <c r="B1747" s="33" t="str">
        <f>VLOOKUP(D1747,fips_xref!$A$5:$C$286,2,FALSE)</f>
        <v>BILLINGS, ND</v>
      </c>
      <c r="C1747" s="34" t="str">
        <f t="shared" si="113"/>
        <v>38</v>
      </c>
      <c r="D1747" s="203">
        <f>fips_xref!A18</f>
        <v>38007</v>
      </c>
      <c r="E1747" s="33" t="str">
        <f>SCC_xref!A$21</f>
        <v>2310001640</v>
      </c>
      <c r="F1747" s="32" t="str">
        <f>VLOOKUP(E1747,SCC_xref!$A$6:$B$40,2,FALSE)</f>
        <v xml:space="preserve">Venting - Compressor Startup </v>
      </c>
      <c r="G1747" s="36">
        <v>0</v>
      </c>
      <c r="H1747" s="64">
        <v>15.852480096394894</v>
      </c>
      <c r="I1747" s="36">
        <v>0</v>
      </c>
      <c r="J1747" s="36">
        <v>0</v>
      </c>
      <c r="K1747" s="36">
        <v>0</v>
      </c>
      <c r="M1747" s="175"/>
    </row>
    <row r="1748" spans="1:13" x14ac:dyDescent="0.2">
      <c r="A1748" s="33" t="s">
        <v>16380</v>
      </c>
      <c r="B1748" s="33" t="str">
        <f>VLOOKUP(D1748,fips_xref!$A$5:$C$286,2,FALSE)</f>
        <v>BOTTINEAU, ND</v>
      </c>
      <c r="C1748" s="34" t="str">
        <f t="shared" si="113"/>
        <v>38</v>
      </c>
      <c r="D1748" s="203">
        <f>fips_xref!A19</f>
        <v>38009</v>
      </c>
      <c r="E1748" s="33" t="str">
        <f>SCC_xref!A$21</f>
        <v>2310001640</v>
      </c>
      <c r="F1748" s="32" t="str">
        <f>VLOOKUP(E1748,SCC_xref!$A$6:$B$40,2,FALSE)</f>
        <v xml:space="preserve">Venting - Compressor Startup </v>
      </c>
      <c r="G1748" s="36">
        <v>0</v>
      </c>
      <c r="H1748" s="64">
        <v>0.36980395444185171</v>
      </c>
      <c r="I1748" s="36">
        <v>0</v>
      </c>
      <c r="J1748" s="36">
        <v>0</v>
      </c>
      <c r="K1748" s="36">
        <v>0</v>
      </c>
      <c r="M1748" s="175"/>
    </row>
    <row r="1749" spans="1:13" x14ac:dyDescent="0.2">
      <c r="A1749" s="33" t="s">
        <v>16380</v>
      </c>
      <c r="B1749" s="33" t="str">
        <f>VLOOKUP(D1749,fips_xref!$A$5:$C$286,2,FALSE)</f>
        <v>BOWMAN, ND</v>
      </c>
      <c r="C1749" s="34" t="str">
        <f t="shared" si="113"/>
        <v>38</v>
      </c>
      <c r="D1749" s="203">
        <f>fips_xref!A20</f>
        <v>38011</v>
      </c>
      <c r="E1749" s="33" t="str">
        <f>SCC_xref!A$21</f>
        <v>2310001640</v>
      </c>
      <c r="F1749" s="32" t="str">
        <f>VLOOKUP(E1749,SCC_xref!$A$6:$B$40,2,FALSE)</f>
        <v xml:space="preserve">Venting - Compressor Startup </v>
      </c>
      <c r="G1749" s="36">
        <v>0</v>
      </c>
      <c r="H1749" s="64">
        <v>70.332369548968174</v>
      </c>
      <c r="I1749" s="36">
        <v>0</v>
      </c>
      <c r="J1749" s="36">
        <v>0</v>
      </c>
      <c r="K1749" s="36">
        <v>0</v>
      </c>
      <c r="M1749" s="175"/>
    </row>
    <row r="1750" spans="1:13" x14ac:dyDescent="0.2">
      <c r="A1750" s="33" t="s">
        <v>16380</v>
      </c>
      <c r="B1750" s="33" t="str">
        <f>VLOOKUP(D1750,fips_xref!$A$5:$C$286,2,FALSE)</f>
        <v>BURKE, ND</v>
      </c>
      <c r="C1750" s="34" t="str">
        <f t="shared" si="113"/>
        <v>38</v>
      </c>
      <c r="D1750" s="203">
        <f>fips_xref!A21</f>
        <v>38013</v>
      </c>
      <c r="E1750" s="33" t="str">
        <f>SCC_xref!A$21</f>
        <v>2310001640</v>
      </c>
      <c r="F1750" s="32" t="str">
        <f>VLOOKUP(E1750,SCC_xref!$A$6:$B$40,2,FALSE)</f>
        <v xml:space="preserve">Venting - Compressor Startup </v>
      </c>
      <c r="G1750" s="36">
        <v>0</v>
      </c>
      <c r="H1750" s="64">
        <v>10.028870796232132</v>
      </c>
      <c r="I1750" s="36">
        <v>0</v>
      </c>
      <c r="J1750" s="36">
        <v>0</v>
      </c>
      <c r="K1750" s="36">
        <v>0</v>
      </c>
      <c r="M1750" s="175"/>
    </row>
    <row r="1751" spans="1:13" x14ac:dyDescent="0.2">
      <c r="A1751" s="33" t="s">
        <v>16380</v>
      </c>
      <c r="B1751" s="33" t="str">
        <f>VLOOKUP(D1751,fips_xref!$A$5:$C$286,2,FALSE)</f>
        <v>DIVIDE, ND</v>
      </c>
      <c r="C1751" s="34" t="str">
        <f t="shared" si="113"/>
        <v>38</v>
      </c>
      <c r="D1751" s="203">
        <f>fips_xref!A22</f>
        <v>38023</v>
      </c>
      <c r="E1751" s="33" t="str">
        <f>SCC_xref!A$21</f>
        <v>2310001640</v>
      </c>
      <c r="F1751" s="32" t="str">
        <f>VLOOKUP(E1751,SCC_xref!$A$6:$B$40,2,FALSE)</f>
        <v xml:space="preserve">Venting - Compressor Startup </v>
      </c>
      <c r="G1751" s="36">
        <v>0</v>
      </c>
      <c r="H1751" s="64">
        <v>7.7131850795665535</v>
      </c>
      <c r="I1751" s="36">
        <v>0</v>
      </c>
      <c r="J1751" s="36">
        <v>0</v>
      </c>
      <c r="K1751" s="36">
        <v>0</v>
      </c>
      <c r="M1751" s="175"/>
    </row>
    <row r="1752" spans="1:13" x14ac:dyDescent="0.2">
      <c r="A1752" s="33" t="s">
        <v>16380</v>
      </c>
      <c r="B1752" s="33" t="str">
        <f>VLOOKUP(D1752,fips_xref!$A$5:$C$286,2,FALSE)</f>
        <v>DUNN, ND</v>
      </c>
      <c r="C1752" s="34" t="str">
        <f t="shared" si="113"/>
        <v>38</v>
      </c>
      <c r="D1752" s="203">
        <f>fips_xref!A23</f>
        <v>38025</v>
      </c>
      <c r="E1752" s="33" t="str">
        <f>SCC_xref!A$21</f>
        <v>2310001640</v>
      </c>
      <c r="F1752" s="32" t="str">
        <f>VLOOKUP(E1752,SCC_xref!$A$6:$B$40,2,FALSE)</f>
        <v xml:space="preserve">Venting - Compressor Startup </v>
      </c>
      <c r="G1752" s="36">
        <v>0</v>
      </c>
      <c r="H1752" s="64">
        <v>21.803133438627931</v>
      </c>
      <c r="I1752" s="36">
        <v>0</v>
      </c>
      <c r="J1752" s="36">
        <v>0</v>
      </c>
      <c r="K1752" s="36">
        <v>0</v>
      </c>
      <c r="M1752" s="175"/>
    </row>
    <row r="1753" spans="1:13" x14ac:dyDescent="0.2">
      <c r="A1753" s="33" t="s">
        <v>16380</v>
      </c>
      <c r="B1753" s="33" t="str">
        <f>VLOOKUP(D1753,fips_xref!$A$5:$C$286,2,FALSE)</f>
        <v>GOLDEN VALLEY, ND</v>
      </c>
      <c r="C1753" s="34" t="str">
        <f t="shared" si="113"/>
        <v>38</v>
      </c>
      <c r="D1753" s="203">
        <f>fips_xref!A24</f>
        <v>38033</v>
      </c>
      <c r="E1753" s="33" t="str">
        <f>SCC_xref!A$21</f>
        <v>2310001640</v>
      </c>
      <c r="F1753" s="32" t="str">
        <f>VLOOKUP(E1753,SCC_xref!$A$6:$B$40,2,FALSE)</f>
        <v xml:space="preserve">Venting - Compressor Startup </v>
      </c>
      <c r="G1753" s="36">
        <v>0</v>
      </c>
      <c r="H1753" s="64">
        <v>2.2800268212338577</v>
      </c>
      <c r="I1753" s="36">
        <v>0</v>
      </c>
      <c r="J1753" s="36">
        <v>0</v>
      </c>
      <c r="K1753" s="36">
        <v>0</v>
      </c>
      <c r="M1753" s="175"/>
    </row>
    <row r="1754" spans="1:13" x14ac:dyDescent="0.2">
      <c r="A1754" s="33" t="s">
        <v>16380</v>
      </c>
      <c r="B1754" s="33" t="str">
        <f>VLOOKUP(D1754,fips_xref!$A$5:$C$286,2,FALSE)</f>
        <v>MC HENRY, ND</v>
      </c>
      <c r="C1754" s="34" t="str">
        <f t="shared" si="113"/>
        <v>38</v>
      </c>
      <c r="D1754" s="203">
        <f>fips_xref!A25</f>
        <v>38049</v>
      </c>
      <c r="E1754" s="33" t="str">
        <f>SCC_xref!A$21</f>
        <v>2310001640</v>
      </c>
      <c r="F1754" s="32" t="str">
        <f>VLOOKUP(E1754,SCC_xref!$A$6:$B$40,2,FALSE)</f>
        <v xml:space="preserve">Venting - Compressor Startup </v>
      </c>
      <c r="G1754" s="36">
        <v>0</v>
      </c>
      <c r="H1754" s="64">
        <v>0</v>
      </c>
      <c r="I1754" s="36">
        <v>0</v>
      </c>
      <c r="J1754" s="36">
        <v>0</v>
      </c>
      <c r="K1754" s="36">
        <v>0</v>
      </c>
      <c r="M1754" s="175"/>
    </row>
    <row r="1755" spans="1:13" x14ac:dyDescent="0.2">
      <c r="A1755" s="33" t="s">
        <v>16380</v>
      </c>
      <c r="B1755" s="33" t="str">
        <f>VLOOKUP(D1755,fips_xref!$A$5:$C$286,2,FALSE)</f>
        <v>MCKENZIE, ND</v>
      </c>
      <c r="C1755" s="34" t="str">
        <f t="shared" si="113"/>
        <v>38</v>
      </c>
      <c r="D1755" s="203">
        <f>fips_xref!A26</f>
        <v>38053</v>
      </c>
      <c r="E1755" s="33" t="str">
        <f>SCC_xref!A$21</f>
        <v>2310001640</v>
      </c>
      <c r="F1755" s="32" t="str">
        <f>VLOOKUP(E1755,SCC_xref!$A$6:$B$40,2,FALSE)</f>
        <v xml:space="preserve">Venting - Compressor Startup </v>
      </c>
      <c r="G1755" s="36">
        <v>0</v>
      </c>
      <c r="H1755" s="64">
        <v>64.090719743499847</v>
      </c>
      <c r="I1755" s="36">
        <v>0</v>
      </c>
      <c r="J1755" s="36">
        <v>0</v>
      </c>
      <c r="K1755" s="36">
        <v>0</v>
      </c>
      <c r="M1755" s="175"/>
    </row>
    <row r="1756" spans="1:13" x14ac:dyDescent="0.2">
      <c r="A1756" s="33" t="s">
        <v>16380</v>
      </c>
      <c r="B1756" s="33" t="str">
        <f>VLOOKUP(D1756,fips_xref!$A$5:$C$286,2,FALSE)</f>
        <v>MCLEAN, ND</v>
      </c>
      <c r="C1756" s="34" t="str">
        <f t="shared" si="113"/>
        <v>38</v>
      </c>
      <c r="D1756" s="203">
        <f>fips_xref!A27</f>
        <v>38055</v>
      </c>
      <c r="E1756" s="33" t="str">
        <f>SCC_xref!A$21</f>
        <v>2310001640</v>
      </c>
      <c r="F1756" s="32" t="str">
        <f>VLOOKUP(E1756,SCC_xref!$A$6:$B$40,2,FALSE)</f>
        <v xml:space="preserve">Venting - Compressor Startup </v>
      </c>
      <c r="G1756" s="36">
        <v>0</v>
      </c>
      <c r="H1756" s="64">
        <v>0.2405490104433638</v>
      </c>
      <c r="I1756" s="36">
        <v>0</v>
      </c>
      <c r="J1756" s="36">
        <v>0</v>
      </c>
      <c r="K1756" s="36">
        <v>0</v>
      </c>
      <c r="M1756" s="175"/>
    </row>
    <row r="1757" spans="1:13" x14ac:dyDescent="0.2">
      <c r="A1757" s="33" t="s">
        <v>16380</v>
      </c>
      <c r="B1757" s="33" t="str">
        <f>VLOOKUP(D1757,fips_xref!$A$5:$C$286,2,FALSE)</f>
        <v>MERCER, ND</v>
      </c>
      <c r="C1757" s="34" t="str">
        <f t="shared" si="113"/>
        <v>38</v>
      </c>
      <c r="D1757" s="203">
        <f>fips_xref!A28</f>
        <v>38057</v>
      </c>
      <c r="E1757" s="33" t="str">
        <f>SCC_xref!A$21</f>
        <v>2310001640</v>
      </c>
      <c r="F1757" s="32" t="str">
        <f>VLOOKUP(E1757,SCC_xref!$A$6:$B$40,2,FALSE)</f>
        <v xml:space="preserve">Venting - Compressor Startup </v>
      </c>
      <c r="G1757" s="36">
        <v>0</v>
      </c>
      <c r="H1757" s="64">
        <v>4.6522561746725651E-3</v>
      </c>
      <c r="I1757" s="36">
        <v>0</v>
      </c>
      <c r="J1757" s="36">
        <v>0</v>
      </c>
      <c r="K1757" s="36">
        <v>0</v>
      </c>
      <c r="M1757" s="175"/>
    </row>
    <row r="1758" spans="1:13" x14ac:dyDescent="0.2">
      <c r="A1758" s="33" t="s">
        <v>16380</v>
      </c>
      <c r="B1758" s="33" t="str">
        <f>VLOOKUP(D1758,fips_xref!$A$5:$C$286,2,FALSE)</f>
        <v>MOUNTRAIL, ND</v>
      </c>
      <c r="C1758" s="34" t="str">
        <f t="shared" si="113"/>
        <v>38</v>
      </c>
      <c r="D1758" s="203">
        <f>fips_xref!A29</f>
        <v>38061</v>
      </c>
      <c r="E1758" s="33" t="str">
        <f>SCC_xref!A$21</f>
        <v>2310001640</v>
      </c>
      <c r="F1758" s="32" t="str">
        <f>VLOOKUP(E1758,SCC_xref!$A$6:$B$40,2,FALSE)</f>
        <v xml:space="preserve">Venting - Compressor Startup </v>
      </c>
      <c r="G1758" s="36">
        <v>0</v>
      </c>
      <c r="H1758" s="64">
        <v>57.637017797066761</v>
      </c>
      <c r="I1758" s="36">
        <v>0</v>
      </c>
      <c r="J1758" s="36">
        <v>0</v>
      </c>
      <c r="K1758" s="36">
        <v>0</v>
      </c>
      <c r="M1758" s="175"/>
    </row>
    <row r="1759" spans="1:13" x14ac:dyDescent="0.2">
      <c r="A1759" s="33" t="s">
        <v>16380</v>
      </c>
      <c r="B1759" s="33" t="str">
        <f>VLOOKUP(D1759,fips_xref!$A$5:$C$286,2,FALSE)</f>
        <v>RENVILLE, ND</v>
      </c>
      <c r="C1759" s="34" t="str">
        <f t="shared" si="113"/>
        <v>38</v>
      </c>
      <c r="D1759" s="203">
        <f>fips_xref!A30</f>
        <v>38075</v>
      </c>
      <c r="E1759" s="33" t="str">
        <f>SCC_xref!A$21</f>
        <v>2310001640</v>
      </c>
      <c r="F1759" s="32" t="str">
        <f>VLOOKUP(E1759,SCC_xref!$A$6:$B$40,2,FALSE)</f>
        <v xml:space="preserve">Venting - Compressor Startup </v>
      </c>
      <c r="G1759" s="36">
        <v>0</v>
      </c>
      <c r="H1759" s="64">
        <v>0.25557162093928787</v>
      </c>
      <c r="I1759" s="36">
        <v>0</v>
      </c>
      <c r="J1759" s="36">
        <v>0</v>
      </c>
      <c r="K1759" s="36">
        <v>0</v>
      </c>
      <c r="M1759" s="175"/>
    </row>
    <row r="1760" spans="1:13" x14ac:dyDescent="0.2">
      <c r="A1760" s="33" t="s">
        <v>16380</v>
      </c>
      <c r="B1760" s="33" t="str">
        <f>VLOOKUP(D1760,fips_xref!$A$5:$C$286,2,FALSE)</f>
        <v>SLOPE, ND</v>
      </c>
      <c r="C1760" s="34" t="str">
        <f t="shared" si="113"/>
        <v>38</v>
      </c>
      <c r="D1760" s="203">
        <f>fips_xref!A31</f>
        <v>38087</v>
      </c>
      <c r="E1760" s="33" t="str">
        <f>SCC_xref!A$21</f>
        <v>2310001640</v>
      </c>
      <c r="F1760" s="32" t="str">
        <f>VLOOKUP(E1760,SCC_xref!$A$6:$B$40,2,FALSE)</f>
        <v xml:space="preserve">Venting - Compressor Startup </v>
      </c>
      <c r="G1760" s="36">
        <v>0</v>
      </c>
      <c r="H1760" s="64">
        <v>7.4028990371302452</v>
      </c>
      <c r="I1760" s="36">
        <v>0</v>
      </c>
      <c r="J1760" s="36">
        <v>0</v>
      </c>
      <c r="K1760" s="36">
        <v>0</v>
      </c>
      <c r="M1760" s="175"/>
    </row>
    <row r="1761" spans="1:13" x14ac:dyDescent="0.2">
      <c r="A1761" s="33" t="s">
        <v>16380</v>
      </c>
      <c r="B1761" s="33" t="str">
        <f>VLOOKUP(D1761,fips_xref!$A$5:$C$286,2,FALSE)</f>
        <v>STARK, ND</v>
      </c>
      <c r="C1761" s="34" t="str">
        <f t="shared" si="113"/>
        <v>38</v>
      </c>
      <c r="D1761" s="203">
        <f>fips_xref!A32</f>
        <v>38089</v>
      </c>
      <c r="E1761" s="33" t="str">
        <f>SCC_xref!A$21</f>
        <v>2310001640</v>
      </c>
      <c r="F1761" s="32" t="str">
        <f>VLOOKUP(E1761,SCC_xref!$A$6:$B$40,2,FALSE)</f>
        <v xml:space="preserve">Venting - Compressor Startup </v>
      </c>
      <c r="G1761" s="36">
        <v>0</v>
      </c>
      <c r="H1761" s="64">
        <v>2.0543635902224571</v>
      </c>
      <c r="I1761" s="36">
        <v>0</v>
      </c>
      <c r="J1761" s="36">
        <v>0</v>
      </c>
      <c r="K1761" s="36">
        <v>0</v>
      </c>
      <c r="M1761" s="175"/>
    </row>
    <row r="1762" spans="1:13" x14ac:dyDescent="0.2">
      <c r="A1762" s="33" t="s">
        <v>16380</v>
      </c>
      <c r="B1762" s="33" t="str">
        <f>VLOOKUP(D1762,fips_xref!$A$5:$C$286,2,FALSE)</f>
        <v>WARD, ND</v>
      </c>
      <c r="C1762" s="34" t="str">
        <f t="shared" si="113"/>
        <v>38</v>
      </c>
      <c r="D1762" s="203">
        <f>fips_xref!A33</f>
        <v>38101</v>
      </c>
      <c r="E1762" s="33" t="str">
        <f>SCC_xref!A$21</f>
        <v>2310001640</v>
      </c>
      <c r="F1762" s="32" t="str">
        <f>VLOOKUP(E1762,SCC_xref!$A$6:$B$40,2,FALSE)</f>
        <v xml:space="preserve">Venting - Compressor Startup </v>
      </c>
      <c r="G1762" s="36">
        <v>0</v>
      </c>
      <c r="H1762" s="64">
        <v>6.491913821452916E-2</v>
      </c>
      <c r="I1762" s="36">
        <v>0</v>
      </c>
      <c r="J1762" s="36">
        <v>0</v>
      </c>
      <c r="K1762" s="36">
        <v>0</v>
      </c>
      <c r="M1762" s="175"/>
    </row>
    <row r="1763" spans="1:13" x14ac:dyDescent="0.2">
      <c r="A1763" s="33" t="s">
        <v>16380</v>
      </c>
      <c r="B1763" s="33" t="str">
        <f>VLOOKUP(D1763,fips_xref!$A$5:$C$286,2,FALSE)</f>
        <v>WILLIAMS, ND</v>
      </c>
      <c r="C1763" s="34" t="str">
        <f t="shared" si="113"/>
        <v>38</v>
      </c>
      <c r="D1763" s="203">
        <f>fips_xref!A34</f>
        <v>38105</v>
      </c>
      <c r="E1763" s="33" t="str">
        <f>SCC_xref!A$21</f>
        <v>2310001640</v>
      </c>
      <c r="F1763" s="32" t="str">
        <f>VLOOKUP(E1763,SCC_xref!$A$6:$B$40,2,FALSE)</f>
        <v xml:space="preserve">Venting - Compressor Startup </v>
      </c>
      <c r="G1763" s="36">
        <v>0</v>
      </c>
      <c r="H1763" s="64">
        <v>70.562310551137088</v>
      </c>
      <c r="I1763" s="36">
        <v>0</v>
      </c>
      <c r="J1763" s="36">
        <v>0</v>
      </c>
      <c r="K1763" s="36">
        <v>0</v>
      </c>
      <c r="M1763" s="175"/>
    </row>
    <row r="1764" spans="1:13" x14ac:dyDescent="0.2">
      <c r="A1764" s="33" t="s">
        <v>16380</v>
      </c>
      <c r="B1764" s="33" t="str">
        <f>VLOOKUP(D1764,fips_xref!$A$5:$C$286,2,FALSE)</f>
        <v>HARDING, SD</v>
      </c>
      <c r="C1764" s="34" t="str">
        <f t="shared" ref="C1764:C1827" si="153">LEFT(D1764,2)</f>
        <v>46</v>
      </c>
      <c r="D1764" s="203">
        <f>fips_xref!A35</f>
        <v>46063</v>
      </c>
      <c r="E1764" s="33" t="str">
        <f>SCC_xref!A$21</f>
        <v>2310001640</v>
      </c>
      <c r="F1764" s="32" t="str">
        <f>VLOOKUP(E1764,SCC_xref!$A$6:$B$40,2,FALSE)</f>
        <v xml:space="preserve">Venting - Compressor Startup </v>
      </c>
      <c r="G1764" s="36">
        <v>0</v>
      </c>
      <c r="H1764" s="64">
        <v>45.408994540036645</v>
      </c>
      <c r="I1764" s="36">
        <v>0</v>
      </c>
      <c r="J1764" s="36">
        <v>0</v>
      </c>
      <c r="K1764" s="36">
        <v>0</v>
      </c>
      <c r="M1764" s="175"/>
    </row>
    <row r="1765" spans="1:13" x14ac:dyDescent="0.2">
      <c r="A1765" s="33" t="s">
        <v>16380</v>
      </c>
      <c r="B1765" s="33" t="str">
        <f>VLOOKUP(D1765,fips_xref!$A$5:$C$286,2,FALSE)</f>
        <v>BUTTE, SD</v>
      </c>
      <c r="C1765" s="34" t="str">
        <f t="shared" si="153"/>
        <v>46</v>
      </c>
      <c r="D1765" s="203">
        <f>fips_xref!A36</f>
        <v>46019</v>
      </c>
      <c r="E1765" s="33" t="str">
        <f>SCC_xref!A$21</f>
        <v>2310001640</v>
      </c>
      <c r="F1765" s="32" t="str">
        <f>VLOOKUP(E1765,SCC_xref!$A$6:$B$40,2,FALSE)</f>
        <v xml:space="preserve">Venting - Compressor Startup </v>
      </c>
      <c r="G1765" s="36">
        <v>0</v>
      </c>
      <c r="H1765" s="64">
        <v>0</v>
      </c>
      <c r="I1765" s="36">
        <v>0</v>
      </c>
      <c r="J1765" s="36">
        <v>0</v>
      </c>
      <c r="K1765" s="36">
        <v>0</v>
      </c>
      <c r="M1765" s="175"/>
    </row>
    <row r="1766" spans="1:13" x14ac:dyDescent="0.2">
      <c r="A1766" s="221" t="str">
        <f>A1734</f>
        <v>Compressor Startup</v>
      </c>
      <c r="B1766" s="221" t="str">
        <f>VLOOKUP(D1766,fips_xref!$A$5:$C$286,2,FALSE)</f>
        <v>CARTER, MT_Tribal</v>
      </c>
      <c r="C1766" s="222" t="str">
        <f t="shared" si="153"/>
        <v>30</v>
      </c>
      <c r="D1766" s="223" t="str">
        <f>D1734&amp;"01"</f>
        <v>3001101</v>
      </c>
      <c r="E1766" s="221" t="str">
        <f>E1734</f>
        <v>2310001640</v>
      </c>
      <c r="F1766" s="221" t="str">
        <f>VLOOKUP(E1766,SCC_xref!$A$6:$B$39,2,FALSE)</f>
        <v xml:space="preserve">Venting - Compressor Startup </v>
      </c>
      <c r="G1766" s="224">
        <v>0</v>
      </c>
      <c r="H1766" s="224">
        <v>0</v>
      </c>
      <c r="I1766" s="224">
        <v>0</v>
      </c>
      <c r="J1766" s="224">
        <v>0</v>
      </c>
      <c r="K1766" s="224">
        <v>0</v>
      </c>
      <c r="M1766" s="175"/>
    </row>
    <row r="1767" spans="1:13" x14ac:dyDescent="0.2">
      <c r="A1767" s="221" t="str">
        <f t="shared" ref="A1767:A1797" si="154">A1735</f>
        <v>Compressor Startup</v>
      </c>
      <c r="B1767" s="221" t="str">
        <f>VLOOKUP(D1767,fips_xref!$A$5:$C$286,2,FALSE)</f>
        <v>CUSTER, MT_Tribal</v>
      </c>
      <c r="C1767" s="222" t="str">
        <f t="shared" si="153"/>
        <v>30</v>
      </c>
      <c r="D1767" s="223" t="str">
        <f t="shared" ref="D1767:D1797" si="155">D1735&amp;"01"</f>
        <v>3001701</v>
      </c>
      <c r="E1767" s="221" t="str">
        <f t="shared" ref="E1767:E1797" si="156">E1735</f>
        <v>2310001640</v>
      </c>
      <c r="F1767" s="221" t="str">
        <f>VLOOKUP(E1767,SCC_xref!$A$6:$B$39,2,FALSE)</f>
        <v xml:space="preserve">Venting - Compressor Startup </v>
      </c>
      <c r="G1767" s="224">
        <v>0</v>
      </c>
      <c r="H1767" s="224">
        <v>0</v>
      </c>
      <c r="I1767" s="224">
        <v>0</v>
      </c>
      <c r="J1767" s="224">
        <v>0</v>
      </c>
      <c r="K1767" s="224">
        <v>0</v>
      </c>
      <c r="M1767" s="175"/>
    </row>
    <row r="1768" spans="1:13" x14ac:dyDescent="0.2">
      <c r="A1768" s="221" t="str">
        <f t="shared" si="154"/>
        <v>Compressor Startup</v>
      </c>
      <c r="B1768" s="221" t="str">
        <f>VLOOKUP(D1768,fips_xref!$A$5:$C$286,2,FALSE)</f>
        <v>DANIELS, MT_Tribal</v>
      </c>
      <c r="C1768" s="222" t="str">
        <f t="shared" si="153"/>
        <v>30</v>
      </c>
      <c r="D1768" s="223" t="str">
        <f t="shared" si="155"/>
        <v>3001901</v>
      </c>
      <c r="E1768" s="221" t="str">
        <f t="shared" si="156"/>
        <v>2310001640</v>
      </c>
      <c r="F1768" s="221" t="str">
        <f>VLOOKUP(E1768,SCC_xref!$A$6:$B$39,2,FALSE)</f>
        <v xml:space="preserve">Venting - Compressor Startup </v>
      </c>
      <c r="G1768" s="224">
        <v>0</v>
      </c>
      <c r="H1768" s="224">
        <v>0</v>
      </c>
      <c r="I1768" s="224">
        <v>0</v>
      </c>
      <c r="J1768" s="224">
        <v>0</v>
      </c>
      <c r="K1768" s="224">
        <v>0</v>
      </c>
      <c r="M1768" s="175"/>
    </row>
    <row r="1769" spans="1:13" x14ac:dyDescent="0.2">
      <c r="A1769" s="221" t="str">
        <f t="shared" si="154"/>
        <v>Compressor Startup</v>
      </c>
      <c r="B1769" s="221" t="str">
        <f>VLOOKUP(D1769,fips_xref!$A$5:$C$286,2,FALSE)</f>
        <v>DAWSON, MT_Tribal</v>
      </c>
      <c r="C1769" s="222" t="str">
        <f t="shared" si="153"/>
        <v>30</v>
      </c>
      <c r="D1769" s="223" t="str">
        <f t="shared" si="155"/>
        <v>3002101</v>
      </c>
      <c r="E1769" s="221" t="str">
        <f t="shared" si="156"/>
        <v>2310001640</v>
      </c>
      <c r="F1769" s="221" t="str">
        <f>VLOOKUP(E1769,SCC_xref!$A$6:$B$39,2,FALSE)</f>
        <v xml:space="preserve">Venting - Compressor Startup </v>
      </c>
      <c r="G1769" s="224">
        <v>0</v>
      </c>
      <c r="H1769" s="224">
        <v>0</v>
      </c>
      <c r="I1769" s="224">
        <v>0</v>
      </c>
      <c r="J1769" s="224">
        <v>0</v>
      </c>
      <c r="K1769" s="224">
        <v>0</v>
      </c>
      <c r="M1769" s="175"/>
    </row>
    <row r="1770" spans="1:13" x14ac:dyDescent="0.2">
      <c r="A1770" s="221" t="str">
        <f t="shared" si="154"/>
        <v>Compressor Startup</v>
      </c>
      <c r="B1770" s="221" t="str">
        <f>VLOOKUP(D1770,fips_xref!$A$5:$C$286,2,FALSE)</f>
        <v>FALLON, MT_Tribal</v>
      </c>
      <c r="C1770" s="222" t="str">
        <f t="shared" si="153"/>
        <v>30</v>
      </c>
      <c r="D1770" s="223" t="str">
        <f t="shared" si="155"/>
        <v>3002501</v>
      </c>
      <c r="E1770" s="221" t="str">
        <f t="shared" si="156"/>
        <v>2310001640</v>
      </c>
      <c r="F1770" s="221" t="str">
        <f>VLOOKUP(E1770,SCC_xref!$A$6:$B$39,2,FALSE)</f>
        <v xml:space="preserve">Venting - Compressor Startup </v>
      </c>
      <c r="G1770" s="224">
        <v>0</v>
      </c>
      <c r="H1770" s="224">
        <v>0</v>
      </c>
      <c r="I1770" s="224">
        <v>0</v>
      </c>
      <c r="J1770" s="224">
        <v>0</v>
      </c>
      <c r="K1770" s="224">
        <v>0</v>
      </c>
      <c r="M1770" s="175"/>
    </row>
    <row r="1771" spans="1:13" x14ac:dyDescent="0.2">
      <c r="A1771" s="221" t="str">
        <f t="shared" si="154"/>
        <v>Compressor Startup</v>
      </c>
      <c r="B1771" s="221" t="str">
        <f>VLOOKUP(D1771,fips_xref!$A$5:$C$286,2,FALSE)</f>
        <v>GARFIELD, MT_Tribal</v>
      </c>
      <c r="C1771" s="222" t="str">
        <f t="shared" si="153"/>
        <v>30</v>
      </c>
      <c r="D1771" s="223" t="str">
        <f t="shared" si="155"/>
        <v>3003301</v>
      </c>
      <c r="E1771" s="221" t="str">
        <f t="shared" si="156"/>
        <v>2310001640</v>
      </c>
      <c r="F1771" s="221" t="str">
        <f>VLOOKUP(E1771,SCC_xref!$A$6:$B$39,2,FALSE)</f>
        <v xml:space="preserve">Venting - Compressor Startup </v>
      </c>
      <c r="G1771" s="224">
        <v>0</v>
      </c>
      <c r="H1771" s="224">
        <v>0</v>
      </c>
      <c r="I1771" s="224">
        <v>0</v>
      </c>
      <c r="J1771" s="224">
        <v>0</v>
      </c>
      <c r="K1771" s="224">
        <v>0</v>
      </c>
      <c r="M1771" s="175"/>
    </row>
    <row r="1772" spans="1:13" x14ac:dyDescent="0.2">
      <c r="A1772" s="221" t="str">
        <f t="shared" si="154"/>
        <v>Compressor Startup</v>
      </c>
      <c r="B1772" s="221" t="str">
        <f>VLOOKUP(D1772,fips_xref!$A$5:$C$286,2,FALSE)</f>
        <v>MCCONE, MT_Tribal</v>
      </c>
      <c r="C1772" s="222" t="str">
        <f t="shared" si="153"/>
        <v>30</v>
      </c>
      <c r="D1772" s="223" t="str">
        <f t="shared" si="155"/>
        <v>3005501</v>
      </c>
      <c r="E1772" s="221" t="str">
        <f t="shared" si="156"/>
        <v>2310001640</v>
      </c>
      <c r="F1772" s="221" t="str">
        <f>VLOOKUP(E1772,SCC_xref!$A$6:$B$39,2,FALSE)</f>
        <v xml:space="preserve">Venting - Compressor Startup </v>
      </c>
      <c r="G1772" s="224">
        <v>0</v>
      </c>
      <c r="H1772" s="224">
        <v>0</v>
      </c>
      <c r="I1772" s="224">
        <v>0</v>
      </c>
      <c r="J1772" s="224">
        <v>0</v>
      </c>
      <c r="K1772" s="224">
        <v>0</v>
      </c>
      <c r="M1772" s="175"/>
    </row>
    <row r="1773" spans="1:13" x14ac:dyDescent="0.2">
      <c r="A1773" s="221" t="str">
        <f t="shared" si="154"/>
        <v>Compressor Startup</v>
      </c>
      <c r="B1773" s="221" t="str">
        <f>VLOOKUP(D1773,fips_xref!$A$5:$C$286,2,FALSE)</f>
        <v>PRAIRIE, MT_Tribal</v>
      </c>
      <c r="C1773" s="222" t="str">
        <f t="shared" si="153"/>
        <v>30</v>
      </c>
      <c r="D1773" s="223" t="str">
        <f t="shared" si="155"/>
        <v>3007901</v>
      </c>
      <c r="E1773" s="221" t="str">
        <f t="shared" si="156"/>
        <v>2310001640</v>
      </c>
      <c r="F1773" s="221" t="str">
        <f>VLOOKUP(E1773,SCC_xref!$A$6:$B$39,2,FALSE)</f>
        <v xml:space="preserve">Venting - Compressor Startup </v>
      </c>
      <c r="G1773" s="224">
        <v>0</v>
      </c>
      <c r="H1773" s="224">
        <v>0</v>
      </c>
      <c r="I1773" s="224">
        <v>0</v>
      </c>
      <c r="J1773" s="224">
        <v>0</v>
      </c>
      <c r="K1773" s="224">
        <v>0</v>
      </c>
      <c r="M1773" s="175"/>
    </row>
    <row r="1774" spans="1:13" x14ac:dyDescent="0.2">
      <c r="A1774" s="221" t="str">
        <f t="shared" si="154"/>
        <v>Compressor Startup</v>
      </c>
      <c r="B1774" s="221" t="str">
        <f>VLOOKUP(D1774,fips_xref!$A$5:$C$286,2,FALSE)</f>
        <v>RICHLAND, MT_Tribal</v>
      </c>
      <c r="C1774" s="222" t="str">
        <f t="shared" si="153"/>
        <v>30</v>
      </c>
      <c r="D1774" s="223" t="str">
        <f t="shared" si="155"/>
        <v>3008301</v>
      </c>
      <c r="E1774" s="221" t="str">
        <f t="shared" si="156"/>
        <v>2310001640</v>
      </c>
      <c r="F1774" s="221" t="str">
        <f>VLOOKUP(E1774,SCC_xref!$A$6:$B$39,2,FALSE)</f>
        <v xml:space="preserve">Venting - Compressor Startup </v>
      </c>
      <c r="G1774" s="224">
        <v>0</v>
      </c>
      <c r="H1774" s="224">
        <v>0</v>
      </c>
      <c r="I1774" s="224">
        <v>0</v>
      </c>
      <c r="J1774" s="224">
        <v>0</v>
      </c>
      <c r="K1774" s="224">
        <v>0</v>
      </c>
      <c r="M1774" s="175"/>
    </row>
    <row r="1775" spans="1:13" x14ac:dyDescent="0.2">
      <c r="A1775" s="221" t="str">
        <f t="shared" si="154"/>
        <v>Compressor Startup</v>
      </c>
      <c r="B1775" s="221" t="str">
        <f>VLOOKUP(D1775,fips_xref!$A$5:$C$286,2,FALSE)</f>
        <v>ROOSEVELT, MT_Tribal</v>
      </c>
      <c r="C1775" s="222" t="str">
        <f t="shared" si="153"/>
        <v>30</v>
      </c>
      <c r="D1775" s="223" t="str">
        <f t="shared" si="155"/>
        <v>3008501</v>
      </c>
      <c r="E1775" s="221" t="str">
        <f t="shared" si="156"/>
        <v>2310001640</v>
      </c>
      <c r="F1775" s="221" t="str">
        <f>VLOOKUP(E1775,SCC_xref!$A$6:$B$39,2,FALSE)</f>
        <v xml:space="preserve">Venting - Compressor Startup </v>
      </c>
      <c r="G1775" s="224">
        <v>0</v>
      </c>
      <c r="H1775" s="224">
        <v>0.12406256520291684</v>
      </c>
      <c r="I1775" s="224">
        <v>0</v>
      </c>
      <c r="J1775" s="224">
        <v>0</v>
      </c>
      <c r="K1775" s="224">
        <v>0</v>
      </c>
      <c r="M1775" s="175"/>
    </row>
    <row r="1776" spans="1:13" x14ac:dyDescent="0.2">
      <c r="A1776" s="221" t="str">
        <f t="shared" si="154"/>
        <v>Compressor Startup</v>
      </c>
      <c r="B1776" s="221" t="str">
        <f>VLOOKUP(D1776,fips_xref!$A$5:$C$286,2,FALSE)</f>
        <v>SHERIDAN, MT_Tribal</v>
      </c>
      <c r="C1776" s="222" t="str">
        <f t="shared" si="153"/>
        <v>30</v>
      </c>
      <c r="D1776" s="223" t="str">
        <f t="shared" si="155"/>
        <v>3009101</v>
      </c>
      <c r="E1776" s="221" t="str">
        <f t="shared" si="156"/>
        <v>2310001640</v>
      </c>
      <c r="F1776" s="221" t="str">
        <f>VLOOKUP(E1776,SCC_xref!$A$6:$B$39,2,FALSE)</f>
        <v xml:space="preserve">Venting - Compressor Startup </v>
      </c>
      <c r="G1776" s="224">
        <v>0</v>
      </c>
      <c r="H1776" s="224">
        <v>1.569596336331092E-2</v>
      </c>
      <c r="I1776" s="224">
        <v>0</v>
      </c>
      <c r="J1776" s="224">
        <v>0</v>
      </c>
      <c r="K1776" s="224">
        <v>0</v>
      </c>
      <c r="M1776" s="175"/>
    </row>
    <row r="1777" spans="1:13" x14ac:dyDescent="0.2">
      <c r="A1777" s="221" t="str">
        <f t="shared" si="154"/>
        <v>Compressor Startup</v>
      </c>
      <c r="B1777" s="221" t="str">
        <f>VLOOKUP(D1777,fips_xref!$A$5:$C$286,2,FALSE)</f>
        <v>VALLEY, MT_Tribal</v>
      </c>
      <c r="C1777" s="222" t="str">
        <f t="shared" si="153"/>
        <v>30</v>
      </c>
      <c r="D1777" s="223" t="str">
        <f t="shared" si="155"/>
        <v>3010501</v>
      </c>
      <c r="E1777" s="221" t="str">
        <f t="shared" si="156"/>
        <v>2310001640</v>
      </c>
      <c r="F1777" s="221" t="str">
        <f>VLOOKUP(E1777,SCC_xref!$A$6:$B$39,2,FALSE)</f>
        <v xml:space="preserve">Venting - Compressor Startup </v>
      </c>
      <c r="G1777" s="224">
        <v>0</v>
      </c>
      <c r="H1777" s="224">
        <v>2.6484012511390646E-2</v>
      </c>
      <c r="I1777" s="224">
        <v>0</v>
      </c>
      <c r="J1777" s="224">
        <v>0</v>
      </c>
      <c r="K1777" s="224">
        <v>0</v>
      </c>
      <c r="M1777" s="175"/>
    </row>
    <row r="1778" spans="1:13" x14ac:dyDescent="0.2">
      <c r="A1778" s="221" t="str">
        <f t="shared" si="154"/>
        <v>Compressor Startup</v>
      </c>
      <c r="B1778" s="221" t="str">
        <f>VLOOKUP(D1778,fips_xref!$A$5:$C$286,2,FALSE)</f>
        <v>WIBAUX, MT_Tribal</v>
      </c>
      <c r="C1778" s="222" t="str">
        <f t="shared" si="153"/>
        <v>30</v>
      </c>
      <c r="D1778" s="223" t="str">
        <f t="shared" si="155"/>
        <v>3010901</v>
      </c>
      <c r="E1778" s="221" t="str">
        <f t="shared" si="156"/>
        <v>2310001640</v>
      </c>
      <c r="F1778" s="221" t="str">
        <f>VLOOKUP(E1778,SCC_xref!$A$6:$B$39,2,FALSE)</f>
        <v xml:space="preserve">Venting - Compressor Startup </v>
      </c>
      <c r="G1778" s="224">
        <v>0</v>
      </c>
      <c r="H1778" s="224">
        <v>0</v>
      </c>
      <c r="I1778" s="224">
        <v>0</v>
      </c>
      <c r="J1778" s="224">
        <v>0</v>
      </c>
      <c r="K1778" s="224">
        <v>0</v>
      </c>
      <c r="M1778" s="175"/>
    </row>
    <row r="1779" spans="1:13" x14ac:dyDescent="0.2">
      <c r="A1779" s="221" t="str">
        <f t="shared" si="154"/>
        <v>Compressor Startup</v>
      </c>
      <c r="B1779" s="221" t="str">
        <f>VLOOKUP(D1779,fips_xref!$A$5:$C$286,2,FALSE)</f>
        <v>BILLINGS, ND_Tribal</v>
      </c>
      <c r="C1779" s="222" t="str">
        <f t="shared" si="153"/>
        <v>38</v>
      </c>
      <c r="D1779" s="223" t="str">
        <f t="shared" si="155"/>
        <v>3800701</v>
      </c>
      <c r="E1779" s="221" t="str">
        <f t="shared" si="156"/>
        <v>2310001640</v>
      </c>
      <c r="F1779" s="221" t="str">
        <f>VLOOKUP(E1779,SCC_xref!$A$6:$B$39,2,FALSE)</f>
        <v xml:space="preserve">Venting - Compressor Startup </v>
      </c>
      <c r="G1779" s="224">
        <v>0</v>
      </c>
      <c r="H1779" s="224">
        <v>0</v>
      </c>
      <c r="I1779" s="224">
        <v>0</v>
      </c>
      <c r="J1779" s="224">
        <v>0</v>
      </c>
      <c r="K1779" s="224">
        <v>0</v>
      </c>
      <c r="M1779" s="175"/>
    </row>
    <row r="1780" spans="1:13" x14ac:dyDescent="0.2">
      <c r="A1780" s="221" t="str">
        <f t="shared" si="154"/>
        <v>Compressor Startup</v>
      </c>
      <c r="B1780" s="221" t="str">
        <f>VLOOKUP(D1780,fips_xref!$A$5:$C$286,2,FALSE)</f>
        <v>BOTTINEAU, ND_Tribal</v>
      </c>
      <c r="C1780" s="222" t="str">
        <f t="shared" si="153"/>
        <v>38</v>
      </c>
      <c r="D1780" s="223" t="str">
        <f t="shared" si="155"/>
        <v>3800901</v>
      </c>
      <c r="E1780" s="221" t="str">
        <f t="shared" si="156"/>
        <v>2310001640</v>
      </c>
      <c r="F1780" s="221" t="str">
        <f>VLOOKUP(E1780,SCC_xref!$A$6:$B$39,2,FALSE)</f>
        <v xml:space="preserve">Venting - Compressor Startup </v>
      </c>
      <c r="G1780" s="224">
        <v>0</v>
      </c>
      <c r="H1780" s="224">
        <v>0</v>
      </c>
      <c r="I1780" s="224">
        <v>0</v>
      </c>
      <c r="J1780" s="224">
        <v>0</v>
      </c>
      <c r="K1780" s="224">
        <v>0</v>
      </c>
      <c r="M1780" s="175"/>
    </row>
    <row r="1781" spans="1:13" x14ac:dyDescent="0.2">
      <c r="A1781" s="221" t="str">
        <f t="shared" si="154"/>
        <v>Compressor Startup</v>
      </c>
      <c r="B1781" s="221" t="str">
        <f>VLOOKUP(D1781,fips_xref!$A$5:$C$286,2,FALSE)</f>
        <v>BOWMAN, ND_Tribal</v>
      </c>
      <c r="C1781" s="222" t="str">
        <f t="shared" si="153"/>
        <v>38</v>
      </c>
      <c r="D1781" s="223" t="str">
        <f t="shared" si="155"/>
        <v>3801101</v>
      </c>
      <c r="E1781" s="221" t="str">
        <f t="shared" si="156"/>
        <v>2310001640</v>
      </c>
      <c r="F1781" s="221" t="str">
        <f>VLOOKUP(E1781,SCC_xref!$A$6:$B$39,2,FALSE)</f>
        <v xml:space="preserve">Venting - Compressor Startup </v>
      </c>
      <c r="G1781" s="224">
        <v>0</v>
      </c>
      <c r="H1781" s="224">
        <v>0</v>
      </c>
      <c r="I1781" s="224">
        <v>0</v>
      </c>
      <c r="J1781" s="224">
        <v>0</v>
      </c>
      <c r="K1781" s="224">
        <v>0</v>
      </c>
      <c r="M1781" s="175"/>
    </row>
    <row r="1782" spans="1:13" x14ac:dyDescent="0.2">
      <c r="A1782" s="221" t="str">
        <f t="shared" si="154"/>
        <v>Compressor Startup</v>
      </c>
      <c r="B1782" s="221" t="str">
        <f>VLOOKUP(D1782,fips_xref!$A$5:$C$286,2,FALSE)</f>
        <v>BURKE, ND_Tribal</v>
      </c>
      <c r="C1782" s="222" t="str">
        <f t="shared" si="153"/>
        <v>38</v>
      </c>
      <c r="D1782" s="223" t="str">
        <f t="shared" si="155"/>
        <v>3801301</v>
      </c>
      <c r="E1782" s="221" t="str">
        <f t="shared" si="156"/>
        <v>2310001640</v>
      </c>
      <c r="F1782" s="221" t="str">
        <f>VLOOKUP(E1782,SCC_xref!$A$6:$B$39,2,FALSE)</f>
        <v xml:space="preserve">Venting - Compressor Startup </v>
      </c>
      <c r="G1782" s="224">
        <v>0</v>
      </c>
      <c r="H1782" s="224">
        <v>0</v>
      </c>
      <c r="I1782" s="224">
        <v>0</v>
      </c>
      <c r="J1782" s="224">
        <v>0</v>
      </c>
      <c r="K1782" s="224">
        <v>0</v>
      </c>
      <c r="M1782" s="175"/>
    </row>
    <row r="1783" spans="1:13" x14ac:dyDescent="0.2">
      <c r="A1783" s="221" t="str">
        <f t="shared" si="154"/>
        <v>Compressor Startup</v>
      </c>
      <c r="B1783" s="221" t="str">
        <f>VLOOKUP(D1783,fips_xref!$A$5:$C$286,2,FALSE)</f>
        <v>DIVIDE, ND_Tribal</v>
      </c>
      <c r="C1783" s="222" t="str">
        <f t="shared" si="153"/>
        <v>38</v>
      </c>
      <c r="D1783" s="223" t="str">
        <f t="shared" si="155"/>
        <v>3802301</v>
      </c>
      <c r="E1783" s="221" t="str">
        <f t="shared" si="156"/>
        <v>2310001640</v>
      </c>
      <c r="F1783" s="221" t="str">
        <f>VLOOKUP(E1783,SCC_xref!$A$6:$B$39,2,FALSE)</f>
        <v xml:space="preserve">Venting - Compressor Startup </v>
      </c>
      <c r="G1783" s="224">
        <v>0</v>
      </c>
      <c r="H1783" s="224">
        <v>0</v>
      </c>
      <c r="I1783" s="224">
        <v>0</v>
      </c>
      <c r="J1783" s="224">
        <v>0</v>
      </c>
      <c r="K1783" s="224">
        <v>0</v>
      </c>
      <c r="M1783" s="175"/>
    </row>
    <row r="1784" spans="1:13" x14ac:dyDescent="0.2">
      <c r="A1784" s="221" t="str">
        <f t="shared" si="154"/>
        <v>Compressor Startup</v>
      </c>
      <c r="B1784" s="221" t="str">
        <f>VLOOKUP(D1784,fips_xref!$A$5:$C$286,2,FALSE)</f>
        <v>DUNN, ND_Tribal</v>
      </c>
      <c r="C1784" s="222" t="str">
        <f t="shared" si="153"/>
        <v>38</v>
      </c>
      <c r="D1784" s="223" t="str">
        <f t="shared" si="155"/>
        <v>3802501</v>
      </c>
      <c r="E1784" s="221" t="str">
        <f t="shared" si="156"/>
        <v>2310001640</v>
      </c>
      <c r="F1784" s="221" t="str">
        <f>VLOOKUP(E1784,SCC_xref!$A$6:$B$39,2,FALSE)</f>
        <v xml:space="preserve">Venting - Compressor Startup </v>
      </c>
      <c r="G1784" s="224">
        <v>0</v>
      </c>
      <c r="H1784" s="224">
        <v>1.8337631085776118</v>
      </c>
      <c r="I1784" s="224">
        <v>0</v>
      </c>
      <c r="J1784" s="224">
        <v>0</v>
      </c>
      <c r="K1784" s="224">
        <v>0</v>
      </c>
      <c r="M1784" s="175"/>
    </row>
    <row r="1785" spans="1:13" x14ac:dyDescent="0.2">
      <c r="A1785" s="221" t="str">
        <f t="shared" si="154"/>
        <v>Compressor Startup</v>
      </c>
      <c r="B1785" s="221" t="str">
        <f>VLOOKUP(D1785,fips_xref!$A$5:$C$286,2,FALSE)</f>
        <v>GOLDEN VALLEY, ND_Tribal</v>
      </c>
      <c r="C1785" s="222" t="str">
        <f t="shared" si="153"/>
        <v>38</v>
      </c>
      <c r="D1785" s="223" t="str">
        <f t="shared" si="155"/>
        <v>3803301</v>
      </c>
      <c r="E1785" s="221" t="str">
        <f t="shared" si="156"/>
        <v>2310001640</v>
      </c>
      <c r="F1785" s="221" t="str">
        <f>VLOOKUP(E1785,SCC_xref!$A$6:$B$39,2,FALSE)</f>
        <v xml:space="preserve">Venting - Compressor Startup </v>
      </c>
      <c r="G1785" s="224">
        <v>0</v>
      </c>
      <c r="H1785" s="224">
        <v>0</v>
      </c>
      <c r="I1785" s="224">
        <v>0</v>
      </c>
      <c r="J1785" s="224">
        <v>0</v>
      </c>
      <c r="K1785" s="224">
        <v>0</v>
      </c>
      <c r="M1785" s="175"/>
    </row>
    <row r="1786" spans="1:13" x14ac:dyDescent="0.2">
      <c r="A1786" s="221" t="str">
        <f t="shared" si="154"/>
        <v>Compressor Startup</v>
      </c>
      <c r="B1786" s="221" t="str">
        <f>VLOOKUP(D1786,fips_xref!$A$5:$C$286,2,FALSE)</f>
        <v>MC HENRY, ND_Tribal</v>
      </c>
      <c r="C1786" s="222" t="str">
        <f t="shared" si="153"/>
        <v>38</v>
      </c>
      <c r="D1786" s="223" t="str">
        <f t="shared" si="155"/>
        <v>3804901</v>
      </c>
      <c r="E1786" s="221" t="str">
        <f t="shared" si="156"/>
        <v>2310001640</v>
      </c>
      <c r="F1786" s="221" t="str">
        <f>VLOOKUP(E1786,SCC_xref!$A$6:$B$39,2,FALSE)</f>
        <v xml:space="preserve">Venting - Compressor Startup </v>
      </c>
      <c r="G1786" s="224">
        <v>0</v>
      </c>
      <c r="H1786" s="224">
        <v>0</v>
      </c>
      <c r="I1786" s="224">
        <v>0</v>
      </c>
      <c r="J1786" s="224">
        <v>0</v>
      </c>
      <c r="K1786" s="224">
        <v>0</v>
      </c>
      <c r="M1786" s="175"/>
    </row>
    <row r="1787" spans="1:13" x14ac:dyDescent="0.2">
      <c r="A1787" s="221" t="str">
        <f t="shared" si="154"/>
        <v>Compressor Startup</v>
      </c>
      <c r="B1787" s="221" t="str">
        <f>VLOOKUP(D1787,fips_xref!$A$5:$C$286,2,FALSE)</f>
        <v>MCKENZIE, ND_Tribal</v>
      </c>
      <c r="C1787" s="222" t="str">
        <f t="shared" si="153"/>
        <v>38</v>
      </c>
      <c r="D1787" s="223" t="str">
        <f t="shared" si="155"/>
        <v>3805301</v>
      </c>
      <c r="E1787" s="221" t="str">
        <f t="shared" si="156"/>
        <v>2310001640</v>
      </c>
      <c r="F1787" s="221" t="str">
        <f>VLOOKUP(E1787,SCC_xref!$A$6:$B$39,2,FALSE)</f>
        <v xml:space="preserve">Venting - Compressor Startup </v>
      </c>
      <c r="G1787" s="224">
        <v>0</v>
      </c>
      <c r="H1787" s="224">
        <v>1.3858358182489985</v>
      </c>
      <c r="I1787" s="224">
        <v>0</v>
      </c>
      <c r="J1787" s="224">
        <v>0</v>
      </c>
      <c r="K1787" s="224">
        <v>0</v>
      </c>
      <c r="M1787" s="175"/>
    </row>
    <row r="1788" spans="1:13" x14ac:dyDescent="0.2">
      <c r="A1788" s="221" t="str">
        <f t="shared" si="154"/>
        <v>Compressor Startup</v>
      </c>
      <c r="B1788" s="221" t="str">
        <f>VLOOKUP(D1788,fips_xref!$A$5:$C$286,2,FALSE)</f>
        <v>MCLEAN, ND_Tribal</v>
      </c>
      <c r="C1788" s="222" t="str">
        <f t="shared" si="153"/>
        <v>38</v>
      </c>
      <c r="D1788" s="223" t="str">
        <f t="shared" si="155"/>
        <v>3805501</v>
      </c>
      <c r="E1788" s="221" t="str">
        <f t="shared" si="156"/>
        <v>2310001640</v>
      </c>
      <c r="F1788" s="221" t="str">
        <f>VLOOKUP(E1788,SCC_xref!$A$6:$B$39,2,FALSE)</f>
        <v xml:space="preserve">Venting - Compressor Startup </v>
      </c>
      <c r="G1788" s="224">
        <v>0</v>
      </c>
      <c r="H1788" s="224">
        <v>0.2405490104433638</v>
      </c>
      <c r="I1788" s="224">
        <v>0</v>
      </c>
      <c r="J1788" s="224">
        <v>0</v>
      </c>
      <c r="K1788" s="224">
        <v>0</v>
      </c>
      <c r="M1788" s="175"/>
    </row>
    <row r="1789" spans="1:13" x14ac:dyDescent="0.2">
      <c r="A1789" s="221" t="str">
        <f t="shared" si="154"/>
        <v>Compressor Startup</v>
      </c>
      <c r="B1789" s="221" t="str">
        <f>VLOOKUP(D1789,fips_xref!$A$5:$C$286,2,FALSE)</f>
        <v>MERCER, ND_Tribal</v>
      </c>
      <c r="C1789" s="222" t="str">
        <f t="shared" si="153"/>
        <v>38</v>
      </c>
      <c r="D1789" s="223" t="str">
        <f t="shared" si="155"/>
        <v>3805701</v>
      </c>
      <c r="E1789" s="221" t="str">
        <f t="shared" si="156"/>
        <v>2310001640</v>
      </c>
      <c r="F1789" s="221" t="str">
        <f>VLOOKUP(E1789,SCC_xref!$A$6:$B$39,2,FALSE)</f>
        <v xml:space="preserve">Venting - Compressor Startup </v>
      </c>
      <c r="G1789" s="224">
        <v>0</v>
      </c>
      <c r="H1789" s="224">
        <v>0</v>
      </c>
      <c r="I1789" s="224">
        <v>0</v>
      </c>
      <c r="J1789" s="224">
        <v>0</v>
      </c>
      <c r="K1789" s="224">
        <v>0</v>
      </c>
      <c r="M1789" s="175"/>
    </row>
    <row r="1790" spans="1:13" x14ac:dyDescent="0.2">
      <c r="A1790" s="221" t="str">
        <f t="shared" si="154"/>
        <v>Compressor Startup</v>
      </c>
      <c r="B1790" s="221" t="str">
        <f>VLOOKUP(D1790,fips_xref!$A$5:$C$286,2,FALSE)</f>
        <v>MOUNTRAIL, ND_Tribal</v>
      </c>
      <c r="C1790" s="222" t="str">
        <f t="shared" si="153"/>
        <v>38</v>
      </c>
      <c r="D1790" s="223" t="str">
        <f t="shared" si="155"/>
        <v>3806101</v>
      </c>
      <c r="E1790" s="221" t="str">
        <f t="shared" si="156"/>
        <v>2310001640</v>
      </c>
      <c r="F1790" s="221" t="str">
        <f>VLOOKUP(E1790,SCC_xref!$A$6:$B$39,2,FALSE)</f>
        <v xml:space="preserve">Venting - Compressor Startup </v>
      </c>
      <c r="G1790" s="224">
        <v>0</v>
      </c>
      <c r="H1790" s="224">
        <v>9.3509844996472378</v>
      </c>
      <c r="I1790" s="224">
        <v>0</v>
      </c>
      <c r="J1790" s="224">
        <v>0</v>
      </c>
      <c r="K1790" s="224">
        <v>0</v>
      </c>
      <c r="M1790" s="175"/>
    </row>
    <row r="1791" spans="1:13" x14ac:dyDescent="0.2">
      <c r="A1791" s="221" t="str">
        <f t="shared" si="154"/>
        <v>Compressor Startup</v>
      </c>
      <c r="B1791" s="221" t="str">
        <f>VLOOKUP(D1791,fips_xref!$A$5:$C$286,2,FALSE)</f>
        <v>RENVILLE, ND_Tribal</v>
      </c>
      <c r="C1791" s="222" t="str">
        <f t="shared" si="153"/>
        <v>38</v>
      </c>
      <c r="D1791" s="223" t="str">
        <f t="shared" si="155"/>
        <v>3807501</v>
      </c>
      <c r="E1791" s="221" t="str">
        <f t="shared" si="156"/>
        <v>2310001640</v>
      </c>
      <c r="F1791" s="221" t="str">
        <f>VLOOKUP(E1791,SCC_xref!$A$6:$B$39,2,FALSE)</f>
        <v xml:space="preserve">Venting - Compressor Startup </v>
      </c>
      <c r="G1791" s="224">
        <v>0</v>
      </c>
      <c r="H1791" s="224">
        <v>0</v>
      </c>
      <c r="I1791" s="224">
        <v>0</v>
      </c>
      <c r="J1791" s="224">
        <v>0</v>
      </c>
      <c r="K1791" s="224">
        <v>0</v>
      </c>
      <c r="M1791" s="175"/>
    </row>
    <row r="1792" spans="1:13" x14ac:dyDescent="0.2">
      <c r="A1792" s="221" t="str">
        <f t="shared" si="154"/>
        <v>Compressor Startup</v>
      </c>
      <c r="B1792" s="221" t="str">
        <f>VLOOKUP(D1792,fips_xref!$A$5:$C$286,2,FALSE)</f>
        <v>SLOPE, ND_Tribal</v>
      </c>
      <c r="C1792" s="222" t="str">
        <f t="shared" si="153"/>
        <v>38</v>
      </c>
      <c r="D1792" s="223" t="str">
        <f t="shared" si="155"/>
        <v>3808701</v>
      </c>
      <c r="E1792" s="221" t="str">
        <f t="shared" si="156"/>
        <v>2310001640</v>
      </c>
      <c r="F1792" s="221" t="str">
        <f>VLOOKUP(E1792,SCC_xref!$A$6:$B$39,2,FALSE)</f>
        <v xml:space="preserve">Venting - Compressor Startup </v>
      </c>
      <c r="G1792" s="224">
        <v>0</v>
      </c>
      <c r="H1792" s="224">
        <v>0</v>
      </c>
      <c r="I1792" s="224">
        <v>0</v>
      </c>
      <c r="J1792" s="224">
        <v>0</v>
      </c>
      <c r="K1792" s="224">
        <v>0</v>
      </c>
      <c r="M1792" s="175"/>
    </row>
    <row r="1793" spans="1:13" x14ac:dyDescent="0.2">
      <c r="A1793" s="221" t="str">
        <f t="shared" si="154"/>
        <v>Compressor Startup</v>
      </c>
      <c r="B1793" s="221" t="str">
        <f>VLOOKUP(D1793,fips_xref!$A$5:$C$286,2,FALSE)</f>
        <v>STARK, ND_Tribal</v>
      </c>
      <c r="C1793" s="222" t="str">
        <f t="shared" si="153"/>
        <v>38</v>
      </c>
      <c r="D1793" s="223" t="str">
        <f t="shared" si="155"/>
        <v>3808901</v>
      </c>
      <c r="E1793" s="221" t="str">
        <f t="shared" si="156"/>
        <v>2310001640</v>
      </c>
      <c r="F1793" s="221" t="str">
        <f>VLOOKUP(E1793,SCC_xref!$A$6:$B$39,2,FALSE)</f>
        <v xml:space="preserve">Venting - Compressor Startup </v>
      </c>
      <c r="G1793" s="224">
        <v>0</v>
      </c>
      <c r="H1793" s="224">
        <v>0</v>
      </c>
      <c r="I1793" s="224">
        <v>0</v>
      </c>
      <c r="J1793" s="224">
        <v>0</v>
      </c>
      <c r="K1793" s="224">
        <v>0</v>
      </c>
      <c r="M1793" s="175"/>
    </row>
    <row r="1794" spans="1:13" x14ac:dyDescent="0.2">
      <c r="A1794" s="221" t="str">
        <f t="shared" si="154"/>
        <v>Compressor Startup</v>
      </c>
      <c r="B1794" s="221" t="str">
        <f>VLOOKUP(D1794,fips_xref!$A$5:$C$286,2,FALSE)</f>
        <v>WARD, ND_Tribal</v>
      </c>
      <c r="C1794" s="222" t="str">
        <f t="shared" si="153"/>
        <v>38</v>
      </c>
      <c r="D1794" s="223" t="str">
        <f t="shared" si="155"/>
        <v>3810101</v>
      </c>
      <c r="E1794" s="221" t="str">
        <f t="shared" si="156"/>
        <v>2310001640</v>
      </c>
      <c r="F1794" s="221" t="str">
        <f>VLOOKUP(E1794,SCC_xref!$A$6:$B$39,2,FALSE)</f>
        <v xml:space="preserve">Venting - Compressor Startup </v>
      </c>
      <c r="G1794" s="224">
        <v>0</v>
      </c>
      <c r="H1794" s="224">
        <v>0</v>
      </c>
      <c r="I1794" s="224">
        <v>0</v>
      </c>
      <c r="J1794" s="224">
        <v>0</v>
      </c>
      <c r="K1794" s="224">
        <v>0</v>
      </c>
      <c r="M1794" s="175"/>
    </row>
    <row r="1795" spans="1:13" x14ac:dyDescent="0.2">
      <c r="A1795" s="221" t="str">
        <f t="shared" si="154"/>
        <v>Compressor Startup</v>
      </c>
      <c r="B1795" s="221" t="str">
        <f>VLOOKUP(D1795,fips_xref!$A$5:$C$286,2,FALSE)</f>
        <v>WILLIAMS, ND_Tribal</v>
      </c>
      <c r="C1795" s="222" t="str">
        <f t="shared" si="153"/>
        <v>38</v>
      </c>
      <c r="D1795" s="223" t="str">
        <f t="shared" si="155"/>
        <v>3810501</v>
      </c>
      <c r="E1795" s="221" t="str">
        <f t="shared" si="156"/>
        <v>2310001640</v>
      </c>
      <c r="F1795" s="221" t="str">
        <f>VLOOKUP(E1795,SCC_xref!$A$6:$B$39,2,FALSE)</f>
        <v xml:space="preserve">Venting - Compressor Startup </v>
      </c>
      <c r="G1795" s="224">
        <v>0</v>
      </c>
      <c r="H1795" s="224">
        <v>0</v>
      </c>
      <c r="I1795" s="224">
        <v>0</v>
      </c>
      <c r="J1795" s="224">
        <v>0</v>
      </c>
      <c r="K1795" s="224">
        <v>0</v>
      </c>
      <c r="M1795" s="175"/>
    </row>
    <row r="1796" spans="1:13" x14ac:dyDescent="0.2">
      <c r="A1796" s="221" t="str">
        <f t="shared" si="154"/>
        <v>Compressor Startup</v>
      </c>
      <c r="B1796" s="221" t="str">
        <f>VLOOKUP(D1796,fips_xref!$A$5:$C$286,2,FALSE)</f>
        <v>HARDING, SD_Tribal</v>
      </c>
      <c r="C1796" s="222" t="str">
        <f t="shared" si="153"/>
        <v>46</v>
      </c>
      <c r="D1796" s="223" t="str">
        <f t="shared" si="155"/>
        <v>4606301</v>
      </c>
      <c r="E1796" s="221" t="str">
        <f t="shared" si="156"/>
        <v>2310001640</v>
      </c>
      <c r="F1796" s="221" t="str">
        <f>VLOOKUP(E1796,SCC_xref!$A$6:$B$39,2,FALSE)</f>
        <v xml:space="preserve">Venting - Compressor Startup </v>
      </c>
      <c r="G1796" s="224">
        <v>0</v>
      </c>
      <c r="H1796" s="224">
        <v>0</v>
      </c>
      <c r="I1796" s="224">
        <v>0</v>
      </c>
      <c r="J1796" s="224">
        <v>0</v>
      </c>
      <c r="K1796" s="224">
        <v>0</v>
      </c>
      <c r="M1796" s="175"/>
    </row>
    <row r="1797" spans="1:13" x14ac:dyDescent="0.2">
      <c r="A1797" s="221" t="str">
        <f t="shared" si="154"/>
        <v>Compressor Startup</v>
      </c>
      <c r="B1797" s="221" t="str">
        <f>VLOOKUP(D1797,fips_xref!$A$5:$C$286,2,FALSE)</f>
        <v>BUTTE, SD_Tribal</v>
      </c>
      <c r="C1797" s="222" t="str">
        <f t="shared" si="153"/>
        <v>46</v>
      </c>
      <c r="D1797" s="223" t="str">
        <f t="shared" si="155"/>
        <v>4601901</v>
      </c>
      <c r="E1797" s="221" t="str">
        <f t="shared" si="156"/>
        <v>2310001640</v>
      </c>
      <c r="F1797" s="221" t="str">
        <f>VLOOKUP(E1797,SCC_xref!$A$6:$B$39,2,FALSE)</f>
        <v xml:space="preserve">Venting - Compressor Startup </v>
      </c>
      <c r="G1797" s="224">
        <v>0</v>
      </c>
      <c r="H1797" s="224">
        <v>0</v>
      </c>
      <c r="I1797" s="224">
        <v>0</v>
      </c>
      <c r="J1797" s="224">
        <v>0</v>
      </c>
      <c r="K1797" s="224">
        <v>0</v>
      </c>
      <c r="M1797" s="175"/>
    </row>
    <row r="1798" spans="1:13" x14ac:dyDescent="0.2">
      <c r="A1798" s="226" t="str">
        <f>A1734</f>
        <v>Compressor Startup</v>
      </c>
      <c r="B1798" s="226" t="str">
        <f>VLOOKUP(D1798,fips_xref!$A$5:$C$286,2,FALSE)</f>
        <v>CARTER, MT_Non-Tribal</v>
      </c>
      <c r="C1798" s="227" t="str">
        <f t="shared" si="153"/>
        <v>30</v>
      </c>
      <c r="D1798" s="228" t="str">
        <f>D1734&amp;"02"</f>
        <v>3001102</v>
      </c>
      <c r="E1798" s="226" t="str">
        <f>E1734</f>
        <v>2310001640</v>
      </c>
      <c r="F1798" s="226" t="str">
        <f>VLOOKUP(E1798,SCC_xref!$A$6:$B$39,2,FALSE)</f>
        <v xml:space="preserve">Venting - Compressor Startup </v>
      </c>
      <c r="G1798" s="229">
        <v>0</v>
      </c>
      <c r="H1798" s="229">
        <v>0.25035043560393555</v>
      </c>
      <c r="I1798" s="229">
        <v>0</v>
      </c>
      <c r="J1798" s="229">
        <v>0</v>
      </c>
      <c r="K1798" s="229">
        <v>0</v>
      </c>
      <c r="M1798" s="175"/>
    </row>
    <row r="1799" spans="1:13" x14ac:dyDescent="0.2">
      <c r="A1799" s="226" t="str">
        <f t="shared" ref="A1799:A1829" si="157">A1735</f>
        <v>Compressor Startup</v>
      </c>
      <c r="B1799" s="226" t="str">
        <f>VLOOKUP(D1799,fips_xref!$A$5:$C$286,2,FALSE)</f>
        <v>CUSTER, MT_Non-Tribal</v>
      </c>
      <c r="C1799" s="227" t="str">
        <f t="shared" si="153"/>
        <v>30</v>
      </c>
      <c r="D1799" s="228" t="str">
        <f>D1735&amp;"02"</f>
        <v>3001702</v>
      </c>
      <c r="E1799" s="226" t="str">
        <f t="shared" ref="E1799:E1829" si="158">E1735</f>
        <v>2310001640</v>
      </c>
      <c r="F1799" s="226" t="str">
        <f>VLOOKUP(E1799,SCC_xref!$A$6:$B$39,2,FALSE)</f>
        <v xml:space="preserve">Venting - Compressor Startup </v>
      </c>
      <c r="G1799" s="229">
        <v>0</v>
      </c>
      <c r="H1799" s="229">
        <v>0.18778623201652395</v>
      </c>
      <c r="I1799" s="229">
        <v>0</v>
      </c>
      <c r="J1799" s="229">
        <v>0</v>
      </c>
      <c r="K1799" s="229">
        <v>0</v>
      </c>
      <c r="M1799" s="175"/>
    </row>
    <row r="1800" spans="1:13" x14ac:dyDescent="0.2">
      <c r="A1800" s="226" t="str">
        <f t="shared" si="157"/>
        <v>Compressor Startup</v>
      </c>
      <c r="B1800" s="226" t="str">
        <f>VLOOKUP(D1800,fips_xref!$A$5:$C$286,2,FALSE)</f>
        <v>DANIELS, MT_Non-Tribal</v>
      </c>
      <c r="C1800" s="227" t="str">
        <f t="shared" si="153"/>
        <v>30</v>
      </c>
      <c r="D1800" s="228" t="str">
        <f t="shared" ref="D1800:D1829" si="159">D1736&amp;"02"</f>
        <v>3001902</v>
      </c>
      <c r="E1800" s="226" t="str">
        <f t="shared" si="158"/>
        <v>2310001640</v>
      </c>
      <c r="F1800" s="226" t="str">
        <f>VLOOKUP(E1800,SCC_xref!$A$6:$B$39,2,FALSE)</f>
        <v xml:space="preserve">Venting - Compressor Startup </v>
      </c>
      <c r="G1800" s="229">
        <v>0</v>
      </c>
      <c r="H1800" s="229">
        <v>0</v>
      </c>
      <c r="I1800" s="229">
        <v>0</v>
      </c>
      <c r="J1800" s="229">
        <v>0</v>
      </c>
      <c r="K1800" s="229">
        <v>0</v>
      </c>
      <c r="M1800" s="175"/>
    </row>
    <row r="1801" spans="1:13" x14ac:dyDescent="0.2">
      <c r="A1801" s="226" t="str">
        <f t="shared" si="157"/>
        <v>Compressor Startup</v>
      </c>
      <c r="B1801" s="226" t="str">
        <f>VLOOKUP(D1801,fips_xref!$A$5:$C$286,2,FALSE)</f>
        <v>DAWSON, MT_Non-Tribal</v>
      </c>
      <c r="C1801" s="227" t="str">
        <f t="shared" si="153"/>
        <v>30</v>
      </c>
      <c r="D1801" s="228" t="str">
        <f t="shared" si="159"/>
        <v>3002102</v>
      </c>
      <c r="E1801" s="226" t="str">
        <f t="shared" si="158"/>
        <v>2310001640</v>
      </c>
      <c r="F1801" s="226" t="str">
        <f>VLOOKUP(E1801,SCC_xref!$A$6:$B$39,2,FALSE)</f>
        <v xml:space="preserve">Venting - Compressor Startup </v>
      </c>
      <c r="G1801" s="229">
        <v>0</v>
      </c>
      <c r="H1801" s="229">
        <v>0.51426875144484185</v>
      </c>
      <c r="I1801" s="229">
        <v>0</v>
      </c>
      <c r="J1801" s="229">
        <v>0</v>
      </c>
      <c r="K1801" s="229">
        <v>0</v>
      </c>
      <c r="M1801" s="175"/>
    </row>
    <row r="1802" spans="1:13" x14ac:dyDescent="0.2">
      <c r="A1802" s="226" t="str">
        <f t="shared" si="157"/>
        <v>Compressor Startup</v>
      </c>
      <c r="B1802" s="226" t="str">
        <f>VLOOKUP(D1802,fips_xref!$A$5:$C$286,2,FALSE)</f>
        <v>FALLON, MT_Non-Tribal</v>
      </c>
      <c r="C1802" s="227" t="str">
        <f t="shared" si="153"/>
        <v>30</v>
      </c>
      <c r="D1802" s="228" t="str">
        <f t="shared" si="159"/>
        <v>3002502</v>
      </c>
      <c r="E1802" s="226" t="str">
        <f t="shared" si="158"/>
        <v>2310001640</v>
      </c>
      <c r="F1802" s="226" t="str">
        <f>VLOOKUP(E1802,SCC_xref!$A$6:$B$39,2,FALSE)</f>
        <v xml:space="preserve">Venting - Compressor Startup </v>
      </c>
      <c r="G1802" s="229">
        <v>0</v>
      </c>
      <c r="H1802" s="229">
        <v>94.506374832847612</v>
      </c>
      <c r="I1802" s="229">
        <v>0</v>
      </c>
      <c r="J1802" s="229">
        <v>0</v>
      </c>
      <c r="K1802" s="229">
        <v>0</v>
      </c>
      <c r="M1802" s="175"/>
    </row>
    <row r="1803" spans="1:13" x14ac:dyDescent="0.2">
      <c r="A1803" s="226" t="str">
        <f t="shared" si="157"/>
        <v>Compressor Startup</v>
      </c>
      <c r="B1803" s="226" t="str">
        <f>VLOOKUP(D1803,fips_xref!$A$5:$C$286,2,FALSE)</f>
        <v>GARFIELD, MT_Non-Tribal</v>
      </c>
      <c r="C1803" s="227" t="str">
        <f t="shared" si="153"/>
        <v>30</v>
      </c>
      <c r="D1803" s="228" t="str">
        <f t="shared" si="159"/>
        <v>3003302</v>
      </c>
      <c r="E1803" s="226" t="str">
        <f t="shared" si="158"/>
        <v>2310001640</v>
      </c>
      <c r="F1803" s="226" t="str">
        <f>VLOOKUP(E1803,SCC_xref!$A$6:$B$39,2,FALSE)</f>
        <v xml:space="preserve">Venting - Compressor Startup </v>
      </c>
      <c r="G1803" s="229">
        <v>0</v>
      </c>
      <c r="H1803" s="229">
        <v>7.8857902651183562E-3</v>
      </c>
      <c r="I1803" s="229">
        <v>0</v>
      </c>
      <c r="J1803" s="229">
        <v>0</v>
      </c>
      <c r="K1803" s="229">
        <v>0</v>
      </c>
      <c r="M1803" s="175"/>
    </row>
    <row r="1804" spans="1:13" x14ac:dyDescent="0.2">
      <c r="A1804" s="226" t="str">
        <f t="shared" si="157"/>
        <v>Compressor Startup</v>
      </c>
      <c r="B1804" s="226" t="str">
        <f>VLOOKUP(D1804,fips_xref!$A$5:$C$286,2,FALSE)</f>
        <v>MCCONE, MT_Non-Tribal</v>
      </c>
      <c r="C1804" s="227" t="str">
        <f t="shared" si="153"/>
        <v>30</v>
      </c>
      <c r="D1804" s="228" t="str">
        <f t="shared" si="159"/>
        <v>3005502</v>
      </c>
      <c r="E1804" s="226" t="str">
        <f t="shared" si="158"/>
        <v>2310001640</v>
      </c>
      <c r="F1804" s="226" t="str">
        <f>VLOOKUP(E1804,SCC_xref!$A$6:$B$39,2,FALSE)</f>
        <v xml:space="preserve">Venting - Compressor Startup </v>
      </c>
      <c r="G1804" s="229">
        <v>0</v>
      </c>
      <c r="H1804" s="229">
        <v>0</v>
      </c>
      <c r="I1804" s="229">
        <v>0</v>
      </c>
      <c r="J1804" s="229">
        <v>0</v>
      </c>
      <c r="K1804" s="229">
        <v>0</v>
      </c>
      <c r="M1804" s="175"/>
    </row>
    <row r="1805" spans="1:13" x14ac:dyDescent="0.2">
      <c r="A1805" s="226" t="str">
        <f t="shared" si="157"/>
        <v>Compressor Startup</v>
      </c>
      <c r="B1805" s="226" t="str">
        <f>VLOOKUP(D1805,fips_xref!$A$5:$C$286,2,FALSE)</f>
        <v>PRAIRIE, MT_Non-Tribal</v>
      </c>
      <c r="C1805" s="227" t="str">
        <f t="shared" si="153"/>
        <v>30</v>
      </c>
      <c r="D1805" s="228" t="str">
        <f t="shared" si="159"/>
        <v>3007902</v>
      </c>
      <c r="E1805" s="226" t="str">
        <f t="shared" si="158"/>
        <v>2310001640</v>
      </c>
      <c r="F1805" s="226" t="str">
        <f>VLOOKUP(E1805,SCC_xref!$A$6:$B$39,2,FALSE)</f>
        <v xml:space="preserve">Venting - Compressor Startup </v>
      </c>
      <c r="G1805" s="229">
        <v>0</v>
      </c>
      <c r="H1805" s="229">
        <v>3.0322483937242777E-2</v>
      </c>
      <c r="I1805" s="229">
        <v>0</v>
      </c>
      <c r="J1805" s="229">
        <v>0</v>
      </c>
      <c r="K1805" s="229">
        <v>0</v>
      </c>
      <c r="M1805" s="175"/>
    </row>
    <row r="1806" spans="1:13" x14ac:dyDescent="0.2">
      <c r="A1806" s="226" t="str">
        <f t="shared" si="157"/>
        <v>Compressor Startup</v>
      </c>
      <c r="B1806" s="226" t="str">
        <f>VLOOKUP(D1806,fips_xref!$A$5:$C$286,2,FALSE)</f>
        <v>RICHLAND, MT_Non-Tribal</v>
      </c>
      <c r="C1806" s="227" t="str">
        <f t="shared" si="153"/>
        <v>30</v>
      </c>
      <c r="D1806" s="228" t="str">
        <f t="shared" si="159"/>
        <v>3008302</v>
      </c>
      <c r="E1806" s="226" t="str">
        <f t="shared" si="158"/>
        <v>2310001640</v>
      </c>
      <c r="F1806" s="226" t="str">
        <f>VLOOKUP(E1806,SCC_xref!$A$6:$B$39,2,FALSE)</f>
        <v xml:space="preserve">Venting - Compressor Startup </v>
      </c>
      <c r="G1806" s="229">
        <v>0</v>
      </c>
      <c r="H1806" s="229">
        <v>55.816462486978857</v>
      </c>
      <c r="I1806" s="229">
        <v>0</v>
      </c>
      <c r="J1806" s="229">
        <v>0</v>
      </c>
      <c r="K1806" s="229">
        <v>0</v>
      </c>
      <c r="M1806" s="175"/>
    </row>
    <row r="1807" spans="1:13" x14ac:dyDescent="0.2">
      <c r="A1807" s="226" t="str">
        <f t="shared" si="157"/>
        <v>Compressor Startup</v>
      </c>
      <c r="B1807" s="226" t="str">
        <f>VLOOKUP(D1807,fips_xref!$A$5:$C$286,2,FALSE)</f>
        <v>ROOSEVELT, MT_Non-Tribal</v>
      </c>
      <c r="C1807" s="227" t="str">
        <f t="shared" si="153"/>
        <v>30</v>
      </c>
      <c r="D1807" s="228" t="str">
        <f t="shared" si="159"/>
        <v>3008502</v>
      </c>
      <c r="E1807" s="226" t="str">
        <f t="shared" si="158"/>
        <v>2310001640</v>
      </c>
      <c r="F1807" s="226" t="str">
        <f>VLOOKUP(E1807,SCC_xref!$A$6:$B$39,2,FALSE)</f>
        <v xml:space="preserve">Venting - Compressor Startup </v>
      </c>
      <c r="G1807" s="229">
        <v>0</v>
      </c>
      <c r="H1807" s="229">
        <v>2.3120704959230305</v>
      </c>
      <c r="I1807" s="229">
        <v>0</v>
      </c>
      <c r="J1807" s="229">
        <v>0</v>
      </c>
      <c r="K1807" s="229">
        <v>0</v>
      </c>
      <c r="M1807" s="175"/>
    </row>
    <row r="1808" spans="1:13" x14ac:dyDescent="0.2">
      <c r="A1808" s="226" t="str">
        <f t="shared" si="157"/>
        <v>Compressor Startup</v>
      </c>
      <c r="B1808" s="226" t="str">
        <f>VLOOKUP(D1808,fips_xref!$A$5:$C$286,2,FALSE)</f>
        <v>SHERIDAN, MT_Non-Tribal</v>
      </c>
      <c r="C1808" s="227" t="str">
        <f t="shared" si="153"/>
        <v>30</v>
      </c>
      <c r="D1808" s="228" t="str">
        <f t="shared" si="159"/>
        <v>3009102</v>
      </c>
      <c r="E1808" s="226" t="str">
        <f t="shared" si="158"/>
        <v>2310001640</v>
      </c>
      <c r="F1808" s="226" t="str">
        <f>VLOOKUP(E1808,SCC_xref!$A$6:$B$39,2,FALSE)</f>
        <v xml:space="preserve">Venting - Compressor Startup </v>
      </c>
      <c r="G1808" s="229">
        <v>0</v>
      </c>
      <c r="H1808" s="229">
        <v>2.5745592872272915</v>
      </c>
      <c r="I1808" s="229">
        <v>0</v>
      </c>
      <c r="J1808" s="229">
        <v>0</v>
      </c>
      <c r="K1808" s="229">
        <v>0</v>
      </c>
      <c r="M1808" s="175"/>
    </row>
    <row r="1809" spans="1:13" x14ac:dyDescent="0.2">
      <c r="A1809" s="226" t="str">
        <f t="shared" si="157"/>
        <v>Compressor Startup</v>
      </c>
      <c r="B1809" s="226" t="str">
        <f>VLOOKUP(D1809,fips_xref!$A$5:$C$286,2,FALSE)</f>
        <v>VALLEY, MT_Non-Tribal</v>
      </c>
      <c r="C1809" s="227" t="str">
        <f t="shared" si="153"/>
        <v>30</v>
      </c>
      <c r="D1809" s="228" t="str">
        <f t="shared" si="159"/>
        <v>3010502</v>
      </c>
      <c r="E1809" s="226" t="str">
        <f t="shared" si="158"/>
        <v>2310001640</v>
      </c>
      <c r="F1809" s="226" t="str">
        <f>VLOOKUP(E1809,SCC_xref!$A$6:$B$39,2,FALSE)</f>
        <v xml:space="preserve">Venting - Compressor Startup </v>
      </c>
      <c r="G1809" s="229">
        <v>0</v>
      </c>
      <c r="H1809" s="229">
        <v>5.9208997874564755</v>
      </c>
      <c r="I1809" s="229">
        <v>0</v>
      </c>
      <c r="J1809" s="229">
        <v>0</v>
      </c>
      <c r="K1809" s="229">
        <v>0</v>
      </c>
      <c r="M1809" s="175"/>
    </row>
    <row r="1810" spans="1:13" x14ac:dyDescent="0.2">
      <c r="A1810" s="226" t="str">
        <f t="shared" si="157"/>
        <v>Compressor Startup</v>
      </c>
      <c r="B1810" s="226" t="str">
        <f>VLOOKUP(D1810,fips_xref!$A$5:$C$286,2,FALSE)</f>
        <v>WIBAUX, MT_Non-Tribal</v>
      </c>
      <c r="C1810" s="227" t="str">
        <f t="shared" si="153"/>
        <v>30</v>
      </c>
      <c r="D1810" s="228" t="str">
        <f t="shared" si="159"/>
        <v>3010902</v>
      </c>
      <c r="E1810" s="226" t="str">
        <f t="shared" si="158"/>
        <v>2310001640</v>
      </c>
      <c r="F1810" s="226" t="str">
        <f>VLOOKUP(E1810,SCC_xref!$A$6:$B$39,2,FALSE)</f>
        <v xml:space="preserve">Venting - Compressor Startup </v>
      </c>
      <c r="G1810" s="229">
        <v>0</v>
      </c>
      <c r="H1810" s="229">
        <v>1.8237672392735165</v>
      </c>
      <c r="I1810" s="229">
        <v>0</v>
      </c>
      <c r="J1810" s="229">
        <v>0</v>
      </c>
      <c r="K1810" s="229">
        <v>0</v>
      </c>
      <c r="M1810" s="175"/>
    </row>
    <row r="1811" spans="1:13" x14ac:dyDescent="0.2">
      <c r="A1811" s="226" t="str">
        <f t="shared" si="157"/>
        <v>Compressor Startup</v>
      </c>
      <c r="B1811" s="226" t="str">
        <f>VLOOKUP(D1811,fips_xref!$A$5:$C$286,2,FALSE)</f>
        <v>BILLINGS, ND_Non-Tribal</v>
      </c>
      <c r="C1811" s="227" t="str">
        <f t="shared" si="153"/>
        <v>38</v>
      </c>
      <c r="D1811" s="228" t="str">
        <f t="shared" si="159"/>
        <v>3800702</v>
      </c>
      <c r="E1811" s="226" t="str">
        <f t="shared" si="158"/>
        <v>2310001640</v>
      </c>
      <c r="F1811" s="226" t="str">
        <f>VLOOKUP(E1811,SCC_xref!$A$6:$B$39,2,FALSE)</f>
        <v xml:space="preserve">Venting - Compressor Startup </v>
      </c>
      <c r="G1811" s="229">
        <v>0</v>
      </c>
      <c r="H1811" s="229">
        <v>15.852480096394894</v>
      </c>
      <c r="I1811" s="229">
        <v>0</v>
      </c>
      <c r="J1811" s="229">
        <v>0</v>
      </c>
      <c r="K1811" s="229">
        <v>0</v>
      </c>
      <c r="M1811" s="175"/>
    </row>
    <row r="1812" spans="1:13" x14ac:dyDescent="0.2">
      <c r="A1812" s="226" t="str">
        <f t="shared" si="157"/>
        <v>Compressor Startup</v>
      </c>
      <c r="B1812" s="226" t="str">
        <f>VLOOKUP(D1812,fips_xref!$A$5:$C$286,2,FALSE)</f>
        <v>BOTTINEAU, ND_Non-Tribal</v>
      </c>
      <c r="C1812" s="227" t="str">
        <f t="shared" si="153"/>
        <v>38</v>
      </c>
      <c r="D1812" s="228" t="str">
        <f t="shared" si="159"/>
        <v>3800902</v>
      </c>
      <c r="E1812" s="226" t="str">
        <f t="shared" si="158"/>
        <v>2310001640</v>
      </c>
      <c r="F1812" s="226" t="str">
        <f>VLOOKUP(E1812,SCC_xref!$A$6:$B$39,2,FALSE)</f>
        <v xml:space="preserve">Venting - Compressor Startup </v>
      </c>
      <c r="G1812" s="229">
        <v>0</v>
      </c>
      <c r="H1812" s="229">
        <v>0.36980395444185171</v>
      </c>
      <c r="I1812" s="229">
        <v>0</v>
      </c>
      <c r="J1812" s="229">
        <v>0</v>
      </c>
      <c r="K1812" s="229">
        <v>0</v>
      </c>
      <c r="M1812" s="175"/>
    </row>
    <row r="1813" spans="1:13" x14ac:dyDescent="0.2">
      <c r="A1813" s="226" t="str">
        <f t="shared" si="157"/>
        <v>Compressor Startup</v>
      </c>
      <c r="B1813" s="226" t="str">
        <f>VLOOKUP(D1813,fips_xref!$A$5:$C$286,2,FALSE)</f>
        <v>BOWMAN, ND_Non-Tribal</v>
      </c>
      <c r="C1813" s="227" t="str">
        <f t="shared" si="153"/>
        <v>38</v>
      </c>
      <c r="D1813" s="228" t="str">
        <f t="shared" si="159"/>
        <v>3801102</v>
      </c>
      <c r="E1813" s="226" t="str">
        <f t="shared" si="158"/>
        <v>2310001640</v>
      </c>
      <c r="F1813" s="226" t="str">
        <f>VLOOKUP(E1813,SCC_xref!$A$6:$B$39,2,FALSE)</f>
        <v xml:space="preserve">Venting - Compressor Startup </v>
      </c>
      <c r="G1813" s="229">
        <v>0</v>
      </c>
      <c r="H1813" s="229">
        <v>70.332369548968174</v>
      </c>
      <c r="I1813" s="229">
        <v>0</v>
      </c>
      <c r="J1813" s="229">
        <v>0</v>
      </c>
      <c r="K1813" s="229">
        <v>0</v>
      </c>
      <c r="M1813" s="175"/>
    </row>
    <row r="1814" spans="1:13" x14ac:dyDescent="0.2">
      <c r="A1814" s="226" t="str">
        <f t="shared" si="157"/>
        <v>Compressor Startup</v>
      </c>
      <c r="B1814" s="226" t="str">
        <f>VLOOKUP(D1814,fips_xref!$A$5:$C$286,2,FALSE)</f>
        <v>BURKE, ND_Non-Tribal</v>
      </c>
      <c r="C1814" s="227" t="str">
        <f t="shared" si="153"/>
        <v>38</v>
      </c>
      <c r="D1814" s="228" t="str">
        <f t="shared" si="159"/>
        <v>3801302</v>
      </c>
      <c r="E1814" s="226" t="str">
        <f t="shared" si="158"/>
        <v>2310001640</v>
      </c>
      <c r="F1814" s="226" t="str">
        <f>VLOOKUP(E1814,SCC_xref!$A$6:$B$39,2,FALSE)</f>
        <v xml:space="preserve">Venting - Compressor Startup </v>
      </c>
      <c r="G1814" s="229">
        <v>0</v>
      </c>
      <c r="H1814" s="229">
        <v>10.028870796232132</v>
      </c>
      <c r="I1814" s="229">
        <v>0</v>
      </c>
      <c r="J1814" s="229">
        <v>0</v>
      </c>
      <c r="K1814" s="229">
        <v>0</v>
      </c>
      <c r="M1814" s="175"/>
    </row>
    <row r="1815" spans="1:13" x14ac:dyDescent="0.2">
      <c r="A1815" s="226" t="str">
        <f t="shared" si="157"/>
        <v>Compressor Startup</v>
      </c>
      <c r="B1815" s="226" t="str">
        <f>VLOOKUP(D1815,fips_xref!$A$5:$C$286,2,FALSE)</f>
        <v>DIVIDE, ND_Non-Tribal</v>
      </c>
      <c r="C1815" s="227" t="str">
        <f t="shared" si="153"/>
        <v>38</v>
      </c>
      <c r="D1815" s="228" t="str">
        <f t="shared" si="159"/>
        <v>3802302</v>
      </c>
      <c r="E1815" s="226" t="str">
        <f t="shared" si="158"/>
        <v>2310001640</v>
      </c>
      <c r="F1815" s="226" t="str">
        <f>VLOOKUP(E1815,SCC_xref!$A$6:$B$39,2,FALSE)</f>
        <v xml:space="preserve">Venting - Compressor Startup </v>
      </c>
      <c r="G1815" s="229">
        <v>0</v>
      </c>
      <c r="H1815" s="229">
        <v>7.7131850795665535</v>
      </c>
      <c r="I1815" s="229">
        <v>0</v>
      </c>
      <c r="J1815" s="229">
        <v>0</v>
      </c>
      <c r="K1815" s="229">
        <v>0</v>
      </c>
      <c r="M1815" s="175"/>
    </row>
    <row r="1816" spans="1:13" x14ac:dyDescent="0.2">
      <c r="A1816" s="226" t="str">
        <f t="shared" si="157"/>
        <v>Compressor Startup</v>
      </c>
      <c r="B1816" s="226" t="str">
        <f>VLOOKUP(D1816,fips_xref!$A$5:$C$286,2,FALSE)</f>
        <v>DUNN, ND_Non-Tribal</v>
      </c>
      <c r="C1816" s="227" t="str">
        <f t="shared" si="153"/>
        <v>38</v>
      </c>
      <c r="D1816" s="228" t="str">
        <f t="shared" si="159"/>
        <v>3802502</v>
      </c>
      <c r="E1816" s="226" t="str">
        <f t="shared" si="158"/>
        <v>2310001640</v>
      </c>
      <c r="F1816" s="226" t="str">
        <f>VLOOKUP(E1816,SCC_xref!$A$6:$B$39,2,FALSE)</f>
        <v xml:space="preserve">Venting - Compressor Startup </v>
      </c>
      <c r="G1816" s="229">
        <v>0</v>
      </c>
      <c r="H1816" s="229">
        <v>19.969370330050321</v>
      </c>
      <c r="I1816" s="229">
        <v>0</v>
      </c>
      <c r="J1816" s="229">
        <v>0</v>
      </c>
      <c r="K1816" s="229">
        <v>0</v>
      </c>
      <c r="M1816" s="175"/>
    </row>
    <row r="1817" spans="1:13" x14ac:dyDescent="0.2">
      <c r="A1817" s="226" t="str">
        <f t="shared" si="157"/>
        <v>Compressor Startup</v>
      </c>
      <c r="B1817" s="226" t="str">
        <f>VLOOKUP(D1817,fips_xref!$A$5:$C$286,2,FALSE)</f>
        <v>GOLDEN VALLEY, ND_Non-Tribal</v>
      </c>
      <c r="C1817" s="227" t="str">
        <f t="shared" si="153"/>
        <v>38</v>
      </c>
      <c r="D1817" s="228" t="str">
        <f t="shared" si="159"/>
        <v>3803302</v>
      </c>
      <c r="E1817" s="226" t="str">
        <f t="shared" si="158"/>
        <v>2310001640</v>
      </c>
      <c r="F1817" s="226" t="str">
        <f>VLOOKUP(E1817,SCC_xref!$A$6:$B$39,2,FALSE)</f>
        <v xml:space="preserve">Venting - Compressor Startup </v>
      </c>
      <c r="G1817" s="229">
        <v>0</v>
      </c>
      <c r="H1817" s="229">
        <v>2.2800268212338577</v>
      </c>
      <c r="I1817" s="229">
        <v>0</v>
      </c>
      <c r="J1817" s="229">
        <v>0</v>
      </c>
      <c r="K1817" s="229">
        <v>0</v>
      </c>
      <c r="M1817" s="175"/>
    </row>
    <row r="1818" spans="1:13" x14ac:dyDescent="0.2">
      <c r="A1818" s="226" t="str">
        <f t="shared" si="157"/>
        <v>Compressor Startup</v>
      </c>
      <c r="B1818" s="226" t="str">
        <f>VLOOKUP(D1818,fips_xref!$A$5:$C$286,2,FALSE)</f>
        <v>MC HENRY, ND_Non-Tribal</v>
      </c>
      <c r="C1818" s="227" t="str">
        <f t="shared" si="153"/>
        <v>38</v>
      </c>
      <c r="D1818" s="228" t="str">
        <f t="shared" si="159"/>
        <v>3804902</v>
      </c>
      <c r="E1818" s="226" t="str">
        <f t="shared" si="158"/>
        <v>2310001640</v>
      </c>
      <c r="F1818" s="226" t="str">
        <f>VLOOKUP(E1818,SCC_xref!$A$6:$B$39,2,FALSE)</f>
        <v xml:space="preserve">Venting - Compressor Startup </v>
      </c>
      <c r="G1818" s="229">
        <v>0</v>
      </c>
      <c r="H1818" s="229">
        <v>0</v>
      </c>
      <c r="I1818" s="229">
        <v>0</v>
      </c>
      <c r="J1818" s="229">
        <v>0</v>
      </c>
      <c r="K1818" s="229">
        <v>0</v>
      </c>
      <c r="M1818" s="175"/>
    </row>
    <row r="1819" spans="1:13" x14ac:dyDescent="0.2">
      <c r="A1819" s="226" t="str">
        <f t="shared" si="157"/>
        <v>Compressor Startup</v>
      </c>
      <c r="B1819" s="226" t="str">
        <f>VLOOKUP(D1819,fips_xref!$A$5:$C$286,2,FALSE)</f>
        <v>MCKENZIE, ND_Non-Tribal</v>
      </c>
      <c r="C1819" s="227" t="str">
        <f t="shared" si="153"/>
        <v>38</v>
      </c>
      <c r="D1819" s="228" t="str">
        <f t="shared" si="159"/>
        <v>3805302</v>
      </c>
      <c r="E1819" s="226" t="str">
        <f t="shared" si="158"/>
        <v>2310001640</v>
      </c>
      <c r="F1819" s="226" t="str">
        <f>VLOOKUP(E1819,SCC_xref!$A$6:$B$39,2,FALSE)</f>
        <v xml:space="preserve">Venting - Compressor Startup </v>
      </c>
      <c r="G1819" s="229">
        <v>0</v>
      </c>
      <c r="H1819" s="229">
        <v>62.704883925250847</v>
      </c>
      <c r="I1819" s="229">
        <v>0</v>
      </c>
      <c r="J1819" s="229">
        <v>0</v>
      </c>
      <c r="K1819" s="229">
        <v>0</v>
      </c>
      <c r="M1819" s="175"/>
    </row>
    <row r="1820" spans="1:13" x14ac:dyDescent="0.2">
      <c r="A1820" s="226" t="str">
        <f t="shared" si="157"/>
        <v>Compressor Startup</v>
      </c>
      <c r="B1820" s="226" t="str">
        <f>VLOOKUP(D1820,fips_xref!$A$5:$C$286,2,FALSE)</f>
        <v>MCLEAN, ND_Non-Tribal</v>
      </c>
      <c r="C1820" s="227" t="str">
        <f t="shared" si="153"/>
        <v>38</v>
      </c>
      <c r="D1820" s="228" t="str">
        <f t="shared" si="159"/>
        <v>3805502</v>
      </c>
      <c r="E1820" s="226" t="str">
        <f t="shared" si="158"/>
        <v>2310001640</v>
      </c>
      <c r="F1820" s="226" t="str">
        <f>VLOOKUP(E1820,SCC_xref!$A$6:$B$39,2,FALSE)</f>
        <v xml:space="preserve">Venting - Compressor Startup </v>
      </c>
      <c r="G1820" s="229">
        <v>0</v>
      </c>
      <c r="H1820" s="229">
        <v>0</v>
      </c>
      <c r="I1820" s="229">
        <v>0</v>
      </c>
      <c r="J1820" s="229">
        <v>0</v>
      </c>
      <c r="K1820" s="229">
        <v>0</v>
      </c>
      <c r="M1820" s="175"/>
    </row>
    <row r="1821" spans="1:13" x14ac:dyDescent="0.2">
      <c r="A1821" s="226" t="str">
        <f t="shared" si="157"/>
        <v>Compressor Startup</v>
      </c>
      <c r="B1821" s="226" t="str">
        <f>VLOOKUP(D1821,fips_xref!$A$5:$C$286,2,FALSE)</f>
        <v>MERCER, ND_Non-Tribal</v>
      </c>
      <c r="C1821" s="227" t="str">
        <f t="shared" si="153"/>
        <v>38</v>
      </c>
      <c r="D1821" s="228" t="str">
        <f t="shared" si="159"/>
        <v>3805702</v>
      </c>
      <c r="E1821" s="226" t="str">
        <f t="shared" si="158"/>
        <v>2310001640</v>
      </c>
      <c r="F1821" s="226" t="str">
        <f>VLOOKUP(E1821,SCC_xref!$A$6:$B$39,2,FALSE)</f>
        <v xml:space="preserve">Venting - Compressor Startup </v>
      </c>
      <c r="G1821" s="229">
        <v>0</v>
      </c>
      <c r="H1821" s="229">
        <v>4.6522561746725651E-3</v>
      </c>
      <c r="I1821" s="229">
        <v>0</v>
      </c>
      <c r="J1821" s="229">
        <v>0</v>
      </c>
      <c r="K1821" s="229">
        <v>0</v>
      </c>
      <c r="M1821" s="175"/>
    </row>
    <row r="1822" spans="1:13" x14ac:dyDescent="0.2">
      <c r="A1822" s="226" t="str">
        <f t="shared" si="157"/>
        <v>Compressor Startup</v>
      </c>
      <c r="B1822" s="226" t="str">
        <f>VLOOKUP(D1822,fips_xref!$A$5:$C$286,2,FALSE)</f>
        <v>MOUNTRAIL, ND_Non-Tribal</v>
      </c>
      <c r="C1822" s="227" t="str">
        <f t="shared" si="153"/>
        <v>38</v>
      </c>
      <c r="D1822" s="228" t="str">
        <f t="shared" si="159"/>
        <v>3806102</v>
      </c>
      <c r="E1822" s="226" t="str">
        <f t="shared" si="158"/>
        <v>2310001640</v>
      </c>
      <c r="F1822" s="226" t="str">
        <f>VLOOKUP(E1822,SCC_xref!$A$6:$B$39,2,FALSE)</f>
        <v xml:space="preserve">Venting - Compressor Startup </v>
      </c>
      <c r="G1822" s="229">
        <v>0</v>
      </c>
      <c r="H1822" s="229">
        <v>48.286033297419522</v>
      </c>
      <c r="I1822" s="229">
        <v>0</v>
      </c>
      <c r="J1822" s="229">
        <v>0</v>
      </c>
      <c r="K1822" s="229">
        <v>0</v>
      </c>
      <c r="M1822" s="175"/>
    </row>
    <row r="1823" spans="1:13" x14ac:dyDescent="0.2">
      <c r="A1823" s="226" t="str">
        <f t="shared" si="157"/>
        <v>Compressor Startup</v>
      </c>
      <c r="B1823" s="226" t="str">
        <f>VLOOKUP(D1823,fips_xref!$A$5:$C$286,2,FALSE)</f>
        <v>RENVILLE, ND_Non-Tribal</v>
      </c>
      <c r="C1823" s="227" t="str">
        <f t="shared" si="153"/>
        <v>38</v>
      </c>
      <c r="D1823" s="228" t="str">
        <f t="shared" si="159"/>
        <v>3807502</v>
      </c>
      <c r="E1823" s="226" t="str">
        <f t="shared" si="158"/>
        <v>2310001640</v>
      </c>
      <c r="F1823" s="226" t="str">
        <f>VLOOKUP(E1823,SCC_xref!$A$6:$B$39,2,FALSE)</f>
        <v xml:space="preserve">Venting - Compressor Startup </v>
      </c>
      <c r="G1823" s="229">
        <v>0</v>
      </c>
      <c r="H1823" s="229">
        <v>0.25557162093928787</v>
      </c>
      <c r="I1823" s="229">
        <v>0</v>
      </c>
      <c r="J1823" s="229">
        <v>0</v>
      </c>
      <c r="K1823" s="229">
        <v>0</v>
      </c>
      <c r="M1823" s="175"/>
    </row>
    <row r="1824" spans="1:13" x14ac:dyDescent="0.2">
      <c r="A1824" s="226" t="str">
        <f t="shared" si="157"/>
        <v>Compressor Startup</v>
      </c>
      <c r="B1824" s="226" t="str">
        <f>VLOOKUP(D1824,fips_xref!$A$5:$C$286,2,FALSE)</f>
        <v>SLOPE, ND_Non-Tribal</v>
      </c>
      <c r="C1824" s="227" t="str">
        <f t="shared" si="153"/>
        <v>38</v>
      </c>
      <c r="D1824" s="228" t="str">
        <f t="shared" si="159"/>
        <v>3808702</v>
      </c>
      <c r="E1824" s="226" t="str">
        <f t="shared" si="158"/>
        <v>2310001640</v>
      </c>
      <c r="F1824" s="226" t="str">
        <f>VLOOKUP(E1824,SCC_xref!$A$6:$B$39,2,FALSE)</f>
        <v xml:space="preserve">Venting - Compressor Startup </v>
      </c>
      <c r="G1824" s="229">
        <v>0</v>
      </c>
      <c r="H1824" s="229">
        <v>7.4028990371302452</v>
      </c>
      <c r="I1824" s="229">
        <v>0</v>
      </c>
      <c r="J1824" s="229">
        <v>0</v>
      </c>
      <c r="K1824" s="229">
        <v>0</v>
      </c>
      <c r="M1824" s="175"/>
    </row>
    <row r="1825" spans="1:13" x14ac:dyDescent="0.2">
      <c r="A1825" s="226" t="str">
        <f t="shared" si="157"/>
        <v>Compressor Startup</v>
      </c>
      <c r="B1825" s="226" t="str">
        <f>VLOOKUP(D1825,fips_xref!$A$5:$C$286,2,FALSE)</f>
        <v>STARK, ND_Non-Tribal</v>
      </c>
      <c r="C1825" s="227" t="str">
        <f t="shared" si="153"/>
        <v>38</v>
      </c>
      <c r="D1825" s="228" t="str">
        <f t="shared" si="159"/>
        <v>3808902</v>
      </c>
      <c r="E1825" s="226" t="str">
        <f t="shared" si="158"/>
        <v>2310001640</v>
      </c>
      <c r="F1825" s="226" t="str">
        <f>VLOOKUP(E1825,SCC_xref!$A$6:$B$39,2,FALSE)</f>
        <v xml:space="preserve">Venting - Compressor Startup </v>
      </c>
      <c r="G1825" s="229">
        <v>0</v>
      </c>
      <c r="H1825" s="229">
        <v>2.0543635902224571</v>
      </c>
      <c r="I1825" s="229">
        <v>0</v>
      </c>
      <c r="J1825" s="229">
        <v>0</v>
      </c>
      <c r="K1825" s="229">
        <v>0</v>
      </c>
      <c r="M1825" s="175"/>
    </row>
    <row r="1826" spans="1:13" x14ac:dyDescent="0.2">
      <c r="A1826" s="226" t="str">
        <f t="shared" si="157"/>
        <v>Compressor Startup</v>
      </c>
      <c r="B1826" s="226" t="str">
        <f>VLOOKUP(D1826,fips_xref!$A$5:$C$286,2,FALSE)</f>
        <v>WARD, ND_Non-Tribal</v>
      </c>
      <c r="C1826" s="227" t="str">
        <f t="shared" si="153"/>
        <v>38</v>
      </c>
      <c r="D1826" s="228" t="str">
        <f t="shared" si="159"/>
        <v>3810102</v>
      </c>
      <c r="E1826" s="226" t="str">
        <f t="shared" si="158"/>
        <v>2310001640</v>
      </c>
      <c r="F1826" s="226" t="str">
        <f>VLOOKUP(E1826,SCC_xref!$A$6:$B$39,2,FALSE)</f>
        <v xml:space="preserve">Venting - Compressor Startup </v>
      </c>
      <c r="G1826" s="229">
        <v>0</v>
      </c>
      <c r="H1826" s="229">
        <v>6.491913821452916E-2</v>
      </c>
      <c r="I1826" s="229">
        <v>0</v>
      </c>
      <c r="J1826" s="229">
        <v>0</v>
      </c>
      <c r="K1826" s="229">
        <v>0</v>
      </c>
      <c r="M1826" s="175"/>
    </row>
    <row r="1827" spans="1:13" x14ac:dyDescent="0.2">
      <c r="A1827" s="226" t="str">
        <f t="shared" si="157"/>
        <v>Compressor Startup</v>
      </c>
      <c r="B1827" s="226" t="str">
        <f>VLOOKUP(D1827,fips_xref!$A$5:$C$286,2,FALSE)</f>
        <v>WILLIAMS, ND_Non-Tribal</v>
      </c>
      <c r="C1827" s="227" t="str">
        <f t="shared" si="153"/>
        <v>38</v>
      </c>
      <c r="D1827" s="228" t="str">
        <f t="shared" si="159"/>
        <v>3810502</v>
      </c>
      <c r="E1827" s="226" t="str">
        <f t="shared" si="158"/>
        <v>2310001640</v>
      </c>
      <c r="F1827" s="226" t="str">
        <f>VLOOKUP(E1827,SCC_xref!$A$6:$B$39,2,FALSE)</f>
        <v xml:space="preserve">Venting - Compressor Startup </v>
      </c>
      <c r="G1827" s="229">
        <v>0</v>
      </c>
      <c r="H1827" s="229">
        <v>70.562310551137088</v>
      </c>
      <c r="I1827" s="229">
        <v>0</v>
      </c>
      <c r="J1827" s="229">
        <v>0</v>
      </c>
      <c r="K1827" s="229">
        <v>0</v>
      </c>
      <c r="M1827" s="175"/>
    </row>
    <row r="1828" spans="1:13" x14ac:dyDescent="0.2">
      <c r="A1828" s="226" t="str">
        <f t="shared" si="157"/>
        <v>Compressor Startup</v>
      </c>
      <c r="B1828" s="226" t="str">
        <f>VLOOKUP(D1828,fips_xref!$A$5:$C$286,2,FALSE)</f>
        <v>HARDING, SD_Non-Tribal</v>
      </c>
      <c r="C1828" s="227" t="str">
        <f t="shared" ref="C1828:C1829" si="160">LEFT(D1828,2)</f>
        <v>46</v>
      </c>
      <c r="D1828" s="228" t="str">
        <f t="shared" si="159"/>
        <v>4606302</v>
      </c>
      <c r="E1828" s="226" t="str">
        <f t="shared" si="158"/>
        <v>2310001640</v>
      </c>
      <c r="F1828" s="226" t="str">
        <f>VLOOKUP(E1828,SCC_xref!$A$6:$B$39,2,FALSE)</f>
        <v xml:space="preserve">Venting - Compressor Startup </v>
      </c>
      <c r="G1828" s="229">
        <v>0</v>
      </c>
      <c r="H1828" s="229">
        <v>45.408994540036645</v>
      </c>
      <c r="I1828" s="229">
        <v>0</v>
      </c>
      <c r="J1828" s="229">
        <v>0</v>
      </c>
      <c r="K1828" s="229">
        <v>0</v>
      </c>
      <c r="M1828" s="175"/>
    </row>
    <row r="1829" spans="1:13" x14ac:dyDescent="0.2">
      <c r="A1829" s="226" t="str">
        <f t="shared" si="157"/>
        <v>Compressor Startup</v>
      </c>
      <c r="B1829" s="226" t="str">
        <f>VLOOKUP(D1829,fips_xref!$A$5:$C$286,2,FALSE)</f>
        <v>BUTTE, SD_Non-Tribal</v>
      </c>
      <c r="C1829" s="227" t="str">
        <f t="shared" si="160"/>
        <v>46</v>
      </c>
      <c r="D1829" s="228" t="str">
        <f t="shared" si="159"/>
        <v>4601902</v>
      </c>
      <c r="E1829" s="226" t="str">
        <f t="shared" si="158"/>
        <v>2310001640</v>
      </c>
      <c r="F1829" s="226" t="str">
        <f>VLOOKUP(E1829,SCC_xref!$A$6:$B$39,2,FALSE)</f>
        <v xml:space="preserve">Venting - Compressor Startup </v>
      </c>
      <c r="G1829" s="229">
        <v>0</v>
      </c>
      <c r="H1829" s="229">
        <v>0</v>
      </c>
      <c r="I1829" s="229">
        <v>0</v>
      </c>
      <c r="J1829" s="229">
        <v>0</v>
      </c>
      <c r="K1829" s="229">
        <v>0</v>
      </c>
      <c r="M1829" s="175"/>
    </row>
    <row r="1830" spans="1:13" x14ac:dyDescent="0.2">
      <c r="A1830" s="33" t="s">
        <v>16381</v>
      </c>
      <c r="B1830" s="33" t="str">
        <f>VLOOKUP(D1830,fips_xref!$A$5:$C$286,2,FALSE)</f>
        <v>CARTER, MT</v>
      </c>
      <c r="C1830" s="34" t="str">
        <f t="shared" si="113"/>
        <v>30</v>
      </c>
      <c r="D1830" s="202">
        <f>fips_xref!A5</f>
        <v>30011</v>
      </c>
      <c r="E1830" s="33" t="str">
        <f>SCC_xref!A$22</f>
        <v>2310001650</v>
      </c>
      <c r="F1830" s="32" t="str">
        <f>VLOOKUP(E1830,SCC_xref!$A$6:$B$40,2,FALSE)</f>
        <v>Venting - Compressor Shutdown</v>
      </c>
      <c r="G1830" s="36">
        <v>0</v>
      </c>
      <c r="H1830" s="64">
        <v>0.23707590725815503</v>
      </c>
      <c r="I1830" s="36">
        <v>0</v>
      </c>
      <c r="J1830" s="36">
        <v>0</v>
      </c>
      <c r="K1830" s="36">
        <v>0</v>
      </c>
      <c r="M1830" s="175"/>
    </row>
    <row r="1831" spans="1:13" x14ac:dyDescent="0.2">
      <c r="A1831" s="33" t="s">
        <v>16381</v>
      </c>
      <c r="B1831" s="33" t="str">
        <f>VLOOKUP(D1831,fips_xref!$A$5:$C$286,2,FALSE)</f>
        <v>CUSTER, MT</v>
      </c>
      <c r="C1831" s="34" t="str">
        <f t="shared" si="113"/>
        <v>30</v>
      </c>
      <c r="D1831" s="202">
        <f>fips_xref!A6</f>
        <v>30017</v>
      </c>
      <c r="E1831" s="33" t="str">
        <f>SCC_xref!A$22</f>
        <v>2310001650</v>
      </c>
      <c r="F1831" s="32" t="str">
        <f>VLOOKUP(E1831,SCC_xref!$A$6:$B$40,2,FALSE)</f>
        <v>Venting - Compressor Shutdown</v>
      </c>
      <c r="G1831" s="36">
        <v>0</v>
      </c>
      <c r="H1831" s="64">
        <v>0.17782909471881087</v>
      </c>
      <c r="I1831" s="36">
        <v>0</v>
      </c>
      <c r="J1831" s="36">
        <v>0</v>
      </c>
      <c r="K1831" s="36">
        <v>0</v>
      </c>
      <c r="M1831" s="175"/>
    </row>
    <row r="1832" spans="1:13" x14ac:dyDescent="0.2">
      <c r="A1832" s="33" t="s">
        <v>16381</v>
      </c>
      <c r="B1832" s="33" t="str">
        <f>VLOOKUP(D1832,fips_xref!$A$5:$C$286,2,FALSE)</f>
        <v>DANIELS, MT</v>
      </c>
      <c r="C1832" s="34" t="str">
        <f t="shared" si="113"/>
        <v>30</v>
      </c>
      <c r="D1832" s="202">
        <f>fips_xref!A7</f>
        <v>30019</v>
      </c>
      <c r="E1832" s="33" t="str">
        <f>SCC_xref!A$22</f>
        <v>2310001650</v>
      </c>
      <c r="F1832" s="32" t="str">
        <f>VLOOKUP(E1832,SCC_xref!$A$6:$B$40,2,FALSE)</f>
        <v>Venting - Compressor Shutdown</v>
      </c>
      <c r="G1832" s="36">
        <v>0</v>
      </c>
      <c r="H1832" s="64">
        <v>0</v>
      </c>
      <c r="I1832" s="36">
        <v>0</v>
      </c>
      <c r="J1832" s="36">
        <v>0</v>
      </c>
      <c r="K1832" s="36">
        <v>0</v>
      </c>
      <c r="M1832" s="175"/>
    </row>
    <row r="1833" spans="1:13" x14ac:dyDescent="0.2">
      <c r="A1833" s="33" t="s">
        <v>16381</v>
      </c>
      <c r="B1833" s="33" t="str">
        <f>VLOOKUP(D1833,fips_xref!$A$5:$C$286,2,FALSE)</f>
        <v>DAWSON, MT</v>
      </c>
      <c r="C1833" s="34" t="str">
        <f t="shared" si="113"/>
        <v>30</v>
      </c>
      <c r="D1833" s="202">
        <f>fips_xref!A8</f>
        <v>30021</v>
      </c>
      <c r="E1833" s="33" t="str">
        <f>SCC_xref!A$22</f>
        <v>2310001650</v>
      </c>
      <c r="F1833" s="32" t="str">
        <f>VLOOKUP(E1833,SCC_xref!$A$6:$B$40,2,FALSE)</f>
        <v>Venting - Compressor Shutdown</v>
      </c>
      <c r="G1833" s="36">
        <v>0</v>
      </c>
      <c r="H1833" s="64">
        <v>0.48700027435218052</v>
      </c>
      <c r="I1833" s="36">
        <v>0</v>
      </c>
      <c r="J1833" s="36">
        <v>0</v>
      </c>
      <c r="K1833" s="36">
        <v>0</v>
      </c>
      <c r="M1833" s="175"/>
    </row>
    <row r="1834" spans="1:13" x14ac:dyDescent="0.2">
      <c r="A1834" s="33" t="s">
        <v>16381</v>
      </c>
      <c r="B1834" s="33" t="str">
        <f>VLOOKUP(D1834,fips_xref!$A$5:$C$286,2,FALSE)</f>
        <v>FALLON, MT</v>
      </c>
      <c r="C1834" s="34" t="str">
        <f t="shared" si="113"/>
        <v>30</v>
      </c>
      <c r="D1834" s="202">
        <f>fips_xref!A9</f>
        <v>30025</v>
      </c>
      <c r="E1834" s="33" t="str">
        <f>SCC_xref!A$22</f>
        <v>2310001650</v>
      </c>
      <c r="F1834" s="32" t="str">
        <f>VLOOKUP(E1834,SCC_xref!$A$6:$B$40,2,FALSE)</f>
        <v>Venting - Compressor Shutdown</v>
      </c>
      <c r="G1834" s="36">
        <v>0</v>
      </c>
      <c r="H1834" s="64">
        <v>89.495288878276696</v>
      </c>
      <c r="I1834" s="36">
        <v>0</v>
      </c>
      <c r="J1834" s="36">
        <v>0</v>
      </c>
      <c r="K1834" s="36">
        <v>0</v>
      </c>
      <c r="M1834" s="175"/>
    </row>
    <row r="1835" spans="1:13" x14ac:dyDescent="0.2">
      <c r="A1835" s="33" t="s">
        <v>16381</v>
      </c>
      <c r="B1835" s="33" t="str">
        <f>VLOOKUP(D1835,fips_xref!$A$5:$C$286,2,FALSE)</f>
        <v>GARFIELD, MT</v>
      </c>
      <c r="C1835" s="34" t="str">
        <f t="shared" si="113"/>
        <v>30</v>
      </c>
      <c r="D1835" s="202">
        <f>fips_xref!A10</f>
        <v>30033</v>
      </c>
      <c r="E1835" s="33" t="str">
        <f>SCC_xref!A$22</f>
        <v>2310001650</v>
      </c>
      <c r="F1835" s="32" t="str">
        <f>VLOOKUP(E1835,SCC_xref!$A$6:$B$40,2,FALSE)</f>
        <v>Venting - Compressor Shutdown</v>
      </c>
      <c r="G1835" s="36">
        <v>0</v>
      </c>
      <c r="H1835" s="64">
        <v>7.4676557963259723E-3</v>
      </c>
      <c r="I1835" s="36">
        <v>0</v>
      </c>
      <c r="J1835" s="36">
        <v>0</v>
      </c>
      <c r="K1835" s="36">
        <v>0</v>
      </c>
      <c r="M1835" s="175"/>
    </row>
    <row r="1836" spans="1:13" x14ac:dyDescent="0.2">
      <c r="A1836" s="33" t="s">
        <v>16381</v>
      </c>
      <c r="B1836" s="33" t="str">
        <f>VLOOKUP(D1836,fips_xref!$A$5:$C$286,2,FALSE)</f>
        <v>MCCONE, MT</v>
      </c>
      <c r="C1836" s="34" t="str">
        <f t="shared" si="113"/>
        <v>30</v>
      </c>
      <c r="D1836" s="202">
        <f>fips_xref!A11</f>
        <v>30055</v>
      </c>
      <c r="E1836" s="33" t="str">
        <f>SCC_xref!A$22</f>
        <v>2310001650</v>
      </c>
      <c r="F1836" s="32" t="str">
        <f>VLOOKUP(E1836,SCC_xref!$A$6:$B$40,2,FALSE)</f>
        <v>Venting - Compressor Shutdown</v>
      </c>
      <c r="G1836" s="36">
        <v>0</v>
      </c>
      <c r="H1836" s="64">
        <v>0</v>
      </c>
      <c r="I1836" s="36">
        <v>0</v>
      </c>
      <c r="J1836" s="36">
        <v>0</v>
      </c>
      <c r="K1836" s="36">
        <v>0</v>
      </c>
      <c r="M1836" s="175"/>
    </row>
    <row r="1837" spans="1:13" x14ac:dyDescent="0.2">
      <c r="A1837" s="33" t="s">
        <v>16381</v>
      </c>
      <c r="B1837" s="33" t="str">
        <f>VLOOKUP(D1837,fips_xref!$A$5:$C$286,2,FALSE)</f>
        <v>PRAIRIE, MT</v>
      </c>
      <c r="C1837" s="34" t="str">
        <f t="shared" si="113"/>
        <v>30</v>
      </c>
      <c r="D1837" s="202">
        <f>fips_xref!A12</f>
        <v>30079</v>
      </c>
      <c r="E1837" s="33" t="str">
        <f>SCC_xref!A$22</f>
        <v>2310001650</v>
      </c>
      <c r="F1837" s="32" t="str">
        <f>VLOOKUP(E1837,SCC_xref!$A$6:$B$40,2,FALSE)</f>
        <v>Venting - Compressor Shutdown</v>
      </c>
      <c r="G1837" s="36">
        <v>0</v>
      </c>
      <c r="H1837" s="64">
        <v>2.8714670986694526E-2</v>
      </c>
      <c r="I1837" s="36">
        <v>0</v>
      </c>
      <c r="J1837" s="36">
        <v>0</v>
      </c>
      <c r="K1837" s="36">
        <v>0</v>
      </c>
      <c r="M1837" s="175"/>
    </row>
    <row r="1838" spans="1:13" x14ac:dyDescent="0.2">
      <c r="A1838" s="33" t="s">
        <v>16381</v>
      </c>
      <c r="B1838" s="33" t="str">
        <f>VLOOKUP(D1838,fips_xref!$A$5:$C$286,2,FALSE)</f>
        <v>RICHLAND, MT</v>
      </c>
      <c r="C1838" s="34" t="str">
        <f t="shared" si="113"/>
        <v>30</v>
      </c>
      <c r="D1838" s="202">
        <f>fips_xref!A13</f>
        <v>30083</v>
      </c>
      <c r="E1838" s="33" t="str">
        <f>SCC_xref!A$22</f>
        <v>2310001650</v>
      </c>
      <c r="F1838" s="32" t="str">
        <f>VLOOKUP(E1838,SCC_xref!$A$6:$B$40,2,FALSE)</f>
        <v>Venting - Compressor Shutdown</v>
      </c>
      <c r="G1838" s="36">
        <v>0</v>
      </c>
      <c r="H1838" s="64">
        <v>52.856862230413739</v>
      </c>
      <c r="I1838" s="36">
        <v>0</v>
      </c>
      <c r="J1838" s="36">
        <v>0</v>
      </c>
      <c r="K1838" s="36">
        <v>0</v>
      </c>
      <c r="M1838" s="175"/>
    </row>
    <row r="1839" spans="1:13" x14ac:dyDescent="0.2">
      <c r="A1839" s="33" t="s">
        <v>16381</v>
      </c>
      <c r="B1839" s="33" t="str">
        <f>VLOOKUP(D1839,fips_xref!$A$5:$C$286,2,FALSE)</f>
        <v>ROOSEVELT, MT</v>
      </c>
      <c r="C1839" s="34" t="str">
        <f t="shared" si="113"/>
        <v>30</v>
      </c>
      <c r="D1839" s="202">
        <f>fips_xref!A14</f>
        <v>30085</v>
      </c>
      <c r="E1839" s="33" t="str">
        <f>SCC_xref!A$22</f>
        <v>2310001650</v>
      </c>
      <c r="F1839" s="32" t="str">
        <f>VLOOKUP(E1839,SCC_xref!$A$6:$B$40,2,FALSE)</f>
        <v>Venting - Compressor Shutdown</v>
      </c>
      <c r="G1839" s="36">
        <v>0</v>
      </c>
      <c r="H1839" s="64">
        <v>2.3069600589060899</v>
      </c>
      <c r="I1839" s="36">
        <v>0</v>
      </c>
      <c r="J1839" s="36">
        <v>0</v>
      </c>
      <c r="K1839" s="36">
        <v>0</v>
      </c>
      <c r="M1839" s="175"/>
    </row>
    <row r="1840" spans="1:13" x14ac:dyDescent="0.2">
      <c r="A1840" s="33" t="s">
        <v>16381</v>
      </c>
      <c r="B1840" s="33" t="str">
        <f>VLOOKUP(D1840,fips_xref!$A$5:$C$286,2,FALSE)</f>
        <v>SHERIDAN, MT</v>
      </c>
      <c r="C1840" s="34" t="str">
        <f t="shared" si="113"/>
        <v>30</v>
      </c>
      <c r="D1840" s="203">
        <f>fips_xref!A15</f>
        <v>30091</v>
      </c>
      <c r="E1840" s="33" t="str">
        <f>SCC_xref!A$22</f>
        <v>2310001650</v>
      </c>
      <c r="F1840" s="32" t="str">
        <f>VLOOKUP(E1840,SCC_xref!$A$6:$B$40,2,FALSE)</f>
        <v>Venting - Compressor Shutdown</v>
      </c>
      <c r="G1840" s="36">
        <v>0</v>
      </c>
      <c r="H1840" s="64">
        <v>2.4529101061181189</v>
      </c>
      <c r="I1840" s="36">
        <v>0</v>
      </c>
      <c r="J1840" s="36">
        <v>0</v>
      </c>
      <c r="K1840" s="36">
        <v>0</v>
      </c>
      <c r="M1840" s="175"/>
    </row>
    <row r="1841" spans="1:13" x14ac:dyDescent="0.2">
      <c r="A1841" s="33" t="s">
        <v>16381</v>
      </c>
      <c r="B1841" s="33" t="str">
        <f>VLOOKUP(D1841,fips_xref!$A$5:$C$286,2,FALSE)</f>
        <v>VALLEY, MT</v>
      </c>
      <c r="C1841" s="34" t="str">
        <f t="shared" si="113"/>
        <v>30</v>
      </c>
      <c r="D1841" s="203">
        <f>fips_xref!A16</f>
        <v>30105</v>
      </c>
      <c r="E1841" s="33" t="str">
        <f>SCC_xref!A$22</f>
        <v>2310001650</v>
      </c>
      <c r="F1841" s="32" t="str">
        <f>VLOOKUP(E1841,SCC_xref!$A$6:$B$40,2,FALSE)</f>
        <v>Venting - Compressor Shutdown</v>
      </c>
      <c r="G1841" s="36">
        <v>0</v>
      </c>
      <c r="H1841" s="64">
        <v>5.6320309840422356</v>
      </c>
      <c r="I1841" s="36">
        <v>0</v>
      </c>
      <c r="J1841" s="36">
        <v>0</v>
      </c>
      <c r="K1841" s="36">
        <v>0</v>
      </c>
      <c r="M1841" s="175"/>
    </row>
    <row r="1842" spans="1:13" x14ac:dyDescent="0.2">
      <c r="A1842" s="33" t="s">
        <v>16381</v>
      </c>
      <c r="B1842" s="33" t="str">
        <f>VLOOKUP(D1842,fips_xref!$A$5:$C$286,2,FALSE)</f>
        <v>WIBAUX, MT</v>
      </c>
      <c r="C1842" s="34" t="str">
        <f t="shared" si="113"/>
        <v>30</v>
      </c>
      <c r="D1842" s="203">
        <f>fips_xref!A17</f>
        <v>30109</v>
      </c>
      <c r="E1842" s="33" t="str">
        <f>SCC_xref!A$22</f>
        <v>2310001650</v>
      </c>
      <c r="F1842" s="32" t="str">
        <f>VLOOKUP(E1842,SCC_xref!$A$6:$B$40,2,FALSE)</f>
        <v>Venting - Compressor Shutdown</v>
      </c>
      <c r="G1842" s="36">
        <v>0</v>
      </c>
      <c r="H1842" s="64">
        <v>1.7270641923807089</v>
      </c>
      <c r="I1842" s="36">
        <v>0</v>
      </c>
      <c r="J1842" s="36">
        <v>0</v>
      </c>
      <c r="K1842" s="36">
        <v>0</v>
      </c>
      <c r="M1842" s="175"/>
    </row>
    <row r="1843" spans="1:13" x14ac:dyDescent="0.2">
      <c r="A1843" s="33" t="s">
        <v>16381</v>
      </c>
      <c r="B1843" s="33" t="str">
        <f>VLOOKUP(D1843,fips_xref!$A$5:$C$286,2,FALSE)</f>
        <v>BILLINGS, ND</v>
      </c>
      <c r="C1843" s="34" t="str">
        <f t="shared" si="113"/>
        <v>38</v>
      </c>
      <c r="D1843" s="203">
        <f>fips_xref!A18</f>
        <v>38007</v>
      </c>
      <c r="E1843" s="33" t="str">
        <f>SCC_xref!A$22</f>
        <v>2310001650</v>
      </c>
      <c r="F1843" s="32" t="str">
        <f>VLOOKUP(E1843,SCC_xref!$A$6:$B$40,2,FALSE)</f>
        <v>Venting - Compressor Shutdown</v>
      </c>
      <c r="G1843" s="36">
        <v>0</v>
      </c>
      <c r="H1843" s="64">
        <v>15.011921557389869</v>
      </c>
      <c r="I1843" s="36">
        <v>0</v>
      </c>
      <c r="J1843" s="36">
        <v>0</v>
      </c>
      <c r="K1843" s="36">
        <v>0</v>
      </c>
      <c r="M1843" s="175"/>
    </row>
    <row r="1844" spans="1:13" x14ac:dyDescent="0.2">
      <c r="A1844" s="33" t="s">
        <v>16381</v>
      </c>
      <c r="B1844" s="33" t="str">
        <f>VLOOKUP(D1844,fips_xref!$A$5:$C$286,2,FALSE)</f>
        <v>BOTTINEAU, ND</v>
      </c>
      <c r="C1844" s="34" t="str">
        <f t="shared" si="113"/>
        <v>38</v>
      </c>
      <c r="D1844" s="203">
        <f>fips_xref!A19</f>
        <v>38009</v>
      </c>
      <c r="E1844" s="33" t="str">
        <f>SCC_xref!A$22</f>
        <v>2310001650</v>
      </c>
      <c r="F1844" s="32" t="str">
        <f>VLOOKUP(E1844,SCC_xref!$A$6:$B$40,2,FALSE)</f>
        <v>Venting - Compressor Shutdown</v>
      </c>
      <c r="G1844" s="36">
        <v>0</v>
      </c>
      <c r="H1844" s="64">
        <v>0.35019554807428188</v>
      </c>
      <c r="I1844" s="36">
        <v>0</v>
      </c>
      <c r="J1844" s="36">
        <v>0</v>
      </c>
      <c r="K1844" s="36">
        <v>0</v>
      </c>
      <c r="M1844" s="175"/>
    </row>
    <row r="1845" spans="1:13" x14ac:dyDescent="0.2">
      <c r="A1845" s="33" t="s">
        <v>16381</v>
      </c>
      <c r="B1845" s="33" t="str">
        <f>VLOOKUP(D1845,fips_xref!$A$5:$C$286,2,FALSE)</f>
        <v>BOWMAN, ND</v>
      </c>
      <c r="C1845" s="34" t="str">
        <f t="shared" si="113"/>
        <v>38</v>
      </c>
      <c r="D1845" s="203">
        <f>fips_xref!A20</f>
        <v>38011</v>
      </c>
      <c r="E1845" s="33" t="str">
        <f>SCC_xref!A$22</f>
        <v>2310001650</v>
      </c>
      <c r="F1845" s="32" t="str">
        <f>VLOOKUP(E1845,SCC_xref!$A$6:$B$40,2,FALSE)</f>
        <v>Venting - Compressor Shutdown</v>
      </c>
      <c r="G1845" s="36">
        <v>0</v>
      </c>
      <c r="H1845" s="64">
        <v>66.603080918207695</v>
      </c>
      <c r="I1845" s="36">
        <v>0</v>
      </c>
      <c r="J1845" s="36">
        <v>0</v>
      </c>
      <c r="K1845" s="36">
        <v>0</v>
      </c>
      <c r="M1845" s="175"/>
    </row>
    <row r="1846" spans="1:13" x14ac:dyDescent="0.2">
      <c r="A1846" s="33" t="s">
        <v>16381</v>
      </c>
      <c r="B1846" s="33" t="str">
        <f>VLOOKUP(D1846,fips_xref!$A$5:$C$286,2,FALSE)</f>
        <v>BURKE, ND</v>
      </c>
      <c r="C1846" s="34" t="str">
        <f t="shared" si="113"/>
        <v>38</v>
      </c>
      <c r="D1846" s="203">
        <f>fips_xref!A21</f>
        <v>38013</v>
      </c>
      <c r="E1846" s="33" t="str">
        <f>SCC_xref!A$22</f>
        <v>2310001650</v>
      </c>
      <c r="F1846" s="32" t="str">
        <f>VLOOKUP(E1846,SCC_xref!$A$6:$B$40,2,FALSE)</f>
        <v>Venting - Compressor Shutdown</v>
      </c>
      <c r="G1846" s="36">
        <v>0</v>
      </c>
      <c r="H1846" s="64">
        <v>9.4971020803535282</v>
      </c>
      <c r="I1846" s="36">
        <v>0</v>
      </c>
      <c r="J1846" s="36">
        <v>0</v>
      </c>
      <c r="K1846" s="36">
        <v>0</v>
      </c>
      <c r="M1846" s="175"/>
    </row>
    <row r="1847" spans="1:13" x14ac:dyDescent="0.2">
      <c r="A1847" s="33" t="s">
        <v>16381</v>
      </c>
      <c r="B1847" s="33" t="str">
        <f>VLOOKUP(D1847,fips_xref!$A$5:$C$286,2,FALSE)</f>
        <v>DIVIDE, ND</v>
      </c>
      <c r="C1847" s="34" t="str">
        <f t="shared" si="113"/>
        <v>38</v>
      </c>
      <c r="D1847" s="203">
        <f>fips_xref!A22</f>
        <v>38023</v>
      </c>
      <c r="E1847" s="33" t="str">
        <f>SCC_xref!A$22</f>
        <v>2310001650</v>
      </c>
      <c r="F1847" s="32" t="str">
        <f>VLOOKUP(E1847,SCC_xref!$A$6:$B$40,2,FALSE)</f>
        <v>Venting - Compressor Shutdown</v>
      </c>
      <c r="G1847" s="36">
        <v>0</v>
      </c>
      <c r="H1847" s="64">
        <v>7.3042027914872119</v>
      </c>
      <c r="I1847" s="36">
        <v>0</v>
      </c>
      <c r="J1847" s="36">
        <v>0</v>
      </c>
      <c r="K1847" s="36">
        <v>0</v>
      </c>
      <c r="M1847" s="175"/>
    </row>
    <row r="1848" spans="1:13" x14ac:dyDescent="0.2">
      <c r="A1848" s="33" t="s">
        <v>16381</v>
      </c>
      <c r="B1848" s="33" t="str">
        <f>VLOOKUP(D1848,fips_xref!$A$5:$C$286,2,FALSE)</f>
        <v>DUNN, ND</v>
      </c>
      <c r="C1848" s="34" t="str">
        <f t="shared" si="113"/>
        <v>38</v>
      </c>
      <c r="D1848" s="203">
        <f>fips_xref!A23</f>
        <v>38025</v>
      </c>
      <c r="E1848" s="33" t="str">
        <f>SCC_xref!A$22</f>
        <v>2310001650</v>
      </c>
      <c r="F1848" s="32" t="str">
        <f>VLOOKUP(E1848,SCC_xref!$A$6:$B$40,2,FALSE)</f>
        <v>Venting - Compressor Shutdown</v>
      </c>
      <c r="G1848" s="36">
        <v>0</v>
      </c>
      <c r="H1848" s="64">
        <v>20.647048720182362</v>
      </c>
      <c r="I1848" s="36">
        <v>0</v>
      </c>
      <c r="J1848" s="36">
        <v>0</v>
      </c>
      <c r="K1848" s="36">
        <v>0</v>
      </c>
      <c r="M1848" s="175"/>
    </row>
    <row r="1849" spans="1:13" x14ac:dyDescent="0.2">
      <c r="A1849" s="33" t="s">
        <v>16381</v>
      </c>
      <c r="B1849" s="33" t="str">
        <f>VLOOKUP(D1849,fips_xref!$A$5:$C$286,2,FALSE)</f>
        <v>GOLDEN VALLEY, ND</v>
      </c>
      <c r="C1849" s="34" t="str">
        <f t="shared" si="113"/>
        <v>38</v>
      </c>
      <c r="D1849" s="203">
        <f>fips_xref!A24</f>
        <v>38033</v>
      </c>
      <c r="E1849" s="33" t="str">
        <f>SCC_xref!A$22</f>
        <v>2310001650</v>
      </c>
      <c r="F1849" s="32" t="str">
        <f>VLOOKUP(E1849,SCC_xref!$A$6:$B$40,2,FALSE)</f>
        <v>Venting - Compressor Shutdown</v>
      </c>
      <c r="G1849" s="36">
        <v>0</v>
      </c>
      <c r="H1849" s="64">
        <v>2.1591311631352585</v>
      </c>
      <c r="I1849" s="36">
        <v>0</v>
      </c>
      <c r="J1849" s="36">
        <v>0</v>
      </c>
      <c r="K1849" s="36">
        <v>0</v>
      </c>
      <c r="M1849" s="175"/>
    </row>
    <row r="1850" spans="1:13" x14ac:dyDescent="0.2">
      <c r="A1850" s="33" t="s">
        <v>16381</v>
      </c>
      <c r="B1850" s="33" t="str">
        <f>VLOOKUP(D1850,fips_xref!$A$5:$C$286,2,FALSE)</f>
        <v>MC HENRY, ND</v>
      </c>
      <c r="C1850" s="34" t="str">
        <f t="shared" si="113"/>
        <v>38</v>
      </c>
      <c r="D1850" s="203">
        <f>fips_xref!A25</f>
        <v>38049</v>
      </c>
      <c r="E1850" s="33" t="str">
        <f>SCC_xref!A$22</f>
        <v>2310001650</v>
      </c>
      <c r="F1850" s="32" t="str">
        <f>VLOOKUP(E1850,SCC_xref!$A$6:$B$40,2,FALSE)</f>
        <v>Venting - Compressor Shutdown</v>
      </c>
      <c r="G1850" s="36">
        <v>0</v>
      </c>
      <c r="H1850" s="64">
        <v>0</v>
      </c>
      <c r="I1850" s="36">
        <v>0</v>
      </c>
      <c r="J1850" s="36">
        <v>0</v>
      </c>
      <c r="K1850" s="36">
        <v>0</v>
      </c>
      <c r="M1850" s="175"/>
    </row>
    <row r="1851" spans="1:13" x14ac:dyDescent="0.2">
      <c r="A1851" s="33" t="s">
        <v>16381</v>
      </c>
      <c r="B1851" s="33" t="str">
        <f>VLOOKUP(D1851,fips_xref!$A$5:$C$286,2,FALSE)</f>
        <v>MCKENZIE, ND</v>
      </c>
      <c r="C1851" s="34" t="str">
        <f t="shared" si="113"/>
        <v>38</v>
      </c>
      <c r="D1851" s="203">
        <f>fips_xref!A26</f>
        <v>38053</v>
      </c>
      <c r="E1851" s="33" t="str">
        <f>SCC_xref!A$22</f>
        <v>2310001650</v>
      </c>
      <c r="F1851" s="32" t="str">
        <f>VLOOKUP(E1851,SCC_xref!$A$6:$B$40,2,FALSE)</f>
        <v>Venting - Compressor Shutdown</v>
      </c>
      <c r="G1851" s="36">
        <v>0</v>
      </c>
      <c r="H1851" s="64">
        <v>60.692387026865298</v>
      </c>
      <c r="I1851" s="36">
        <v>0</v>
      </c>
      <c r="J1851" s="36">
        <v>0</v>
      </c>
      <c r="K1851" s="36">
        <v>0</v>
      </c>
      <c r="M1851" s="175"/>
    </row>
    <row r="1852" spans="1:13" x14ac:dyDescent="0.2">
      <c r="A1852" s="33" t="s">
        <v>16381</v>
      </c>
      <c r="B1852" s="33" t="str">
        <f>VLOOKUP(D1852,fips_xref!$A$5:$C$286,2,FALSE)</f>
        <v>MCLEAN, ND</v>
      </c>
      <c r="C1852" s="34" t="str">
        <f t="shared" si="113"/>
        <v>38</v>
      </c>
      <c r="D1852" s="203">
        <f>fips_xref!A27</f>
        <v>38055</v>
      </c>
      <c r="E1852" s="33" t="str">
        <f>SCC_xref!A$22</f>
        <v>2310001650</v>
      </c>
      <c r="F1852" s="32" t="str">
        <f>VLOOKUP(E1852,SCC_xref!$A$6:$B$40,2,FALSE)</f>
        <v>Venting - Compressor Shutdown</v>
      </c>
      <c r="G1852" s="36">
        <v>0</v>
      </c>
      <c r="H1852" s="64">
        <v>0.22779419078436541</v>
      </c>
      <c r="I1852" s="36">
        <v>0</v>
      </c>
      <c r="J1852" s="36">
        <v>0</v>
      </c>
      <c r="K1852" s="36">
        <v>0</v>
      </c>
      <c r="M1852" s="175"/>
    </row>
    <row r="1853" spans="1:13" x14ac:dyDescent="0.2">
      <c r="A1853" s="33" t="s">
        <v>16381</v>
      </c>
      <c r="B1853" s="33" t="str">
        <f>VLOOKUP(D1853,fips_xref!$A$5:$C$286,2,FALSE)</f>
        <v>MERCER, ND</v>
      </c>
      <c r="C1853" s="34" t="str">
        <f t="shared" si="113"/>
        <v>38</v>
      </c>
      <c r="D1853" s="203">
        <f>fips_xref!A28</f>
        <v>38057</v>
      </c>
      <c r="E1853" s="33" t="str">
        <f>SCC_xref!A$22</f>
        <v>2310001650</v>
      </c>
      <c r="F1853" s="32" t="str">
        <f>VLOOKUP(E1853,SCC_xref!$A$6:$B$40,2,FALSE)</f>
        <v>Venting - Compressor Shutdown</v>
      </c>
      <c r="G1853" s="36">
        <v>0</v>
      </c>
      <c r="H1853" s="64">
        <v>4.4055759309831761E-3</v>
      </c>
      <c r="I1853" s="36">
        <v>0</v>
      </c>
      <c r="J1853" s="36">
        <v>0</v>
      </c>
      <c r="K1853" s="36">
        <v>0</v>
      </c>
      <c r="M1853" s="175"/>
    </row>
    <row r="1854" spans="1:13" x14ac:dyDescent="0.2">
      <c r="A1854" s="33" t="s">
        <v>16381</v>
      </c>
      <c r="B1854" s="33" t="str">
        <f>VLOOKUP(D1854,fips_xref!$A$5:$C$286,2,FALSE)</f>
        <v>MOUNTRAIL, ND</v>
      </c>
      <c r="C1854" s="34" t="str">
        <f t="shared" si="113"/>
        <v>38</v>
      </c>
      <c r="D1854" s="203">
        <f>fips_xref!A29</f>
        <v>38061</v>
      </c>
      <c r="E1854" s="33" t="str">
        <f>SCC_xref!A$22</f>
        <v>2310001650</v>
      </c>
      <c r="F1854" s="32" t="str">
        <f>VLOOKUP(E1854,SCC_xref!$A$6:$B$40,2,FALSE)</f>
        <v>Venting - Compressor Shutdown</v>
      </c>
      <c r="G1854" s="36">
        <v>0</v>
      </c>
      <c r="H1854" s="64">
        <v>54.580884802260059</v>
      </c>
      <c r="I1854" s="36">
        <v>0</v>
      </c>
      <c r="J1854" s="36">
        <v>0</v>
      </c>
      <c r="K1854" s="36">
        <v>0</v>
      </c>
      <c r="M1854" s="175"/>
    </row>
    <row r="1855" spans="1:13" x14ac:dyDescent="0.2">
      <c r="A1855" s="33" t="s">
        <v>16381</v>
      </c>
      <c r="B1855" s="33" t="str">
        <f>VLOOKUP(D1855,fips_xref!$A$5:$C$286,2,FALSE)</f>
        <v>RENVILLE, ND</v>
      </c>
      <c r="C1855" s="34" t="str">
        <f t="shared" si="113"/>
        <v>38</v>
      </c>
      <c r="D1855" s="203">
        <f>fips_xref!A30</f>
        <v>38075</v>
      </c>
      <c r="E1855" s="33" t="str">
        <f>SCC_xref!A$22</f>
        <v>2310001650</v>
      </c>
      <c r="F1855" s="32" t="str">
        <f>VLOOKUP(E1855,SCC_xref!$A$6:$B$40,2,FALSE)</f>
        <v>Venting - Compressor Shutdown</v>
      </c>
      <c r="G1855" s="36">
        <v>0</v>
      </c>
      <c r="H1855" s="64">
        <v>0.24202024557079097</v>
      </c>
      <c r="I1855" s="36">
        <v>0</v>
      </c>
      <c r="J1855" s="36">
        <v>0</v>
      </c>
      <c r="K1855" s="36">
        <v>0</v>
      </c>
      <c r="M1855" s="175"/>
    </row>
    <row r="1856" spans="1:13" x14ac:dyDescent="0.2">
      <c r="A1856" s="33" t="s">
        <v>16381</v>
      </c>
      <c r="B1856" s="33" t="str">
        <f>VLOOKUP(D1856,fips_xref!$A$5:$C$286,2,FALSE)</f>
        <v>SLOPE, ND</v>
      </c>
      <c r="C1856" s="34" t="str">
        <f t="shared" si="113"/>
        <v>38</v>
      </c>
      <c r="D1856" s="203">
        <f>fips_xref!A31</f>
        <v>38087</v>
      </c>
      <c r="E1856" s="33" t="str">
        <f>SCC_xref!A$22</f>
        <v>2310001650</v>
      </c>
      <c r="F1856" s="32" t="str">
        <f>VLOOKUP(E1856,SCC_xref!$A$6:$B$40,2,FALSE)</f>
        <v>Venting - Compressor Shutdown</v>
      </c>
      <c r="G1856" s="36">
        <v>0</v>
      </c>
      <c r="H1856" s="64">
        <v>7.0103692902884873</v>
      </c>
      <c r="I1856" s="36">
        <v>0</v>
      </c>
      <c r="J1856" s="36">
        <v>0</v>
      </c>
      <c r="K1856" s="36">
        <v>0</v>
      </c>
      <c r="M1856" s="175"/>
    </row>
    <row r="1857" spans="1:13" x14ac:dyDescent="0.2">
      <c r="A1857" s="33" t="s">
        <v>16381</v>
      </c>
      <c r="B1857" s="33" t="str">
        <f>VLOOKUP(D1857,fips_xref!$A$5:$C$286,2,FALSE)</f>
        <v>STARK, ND</v>
      </c>
      <c r="C1857" s="34" t="str">
        <f t="shared" si="113"/>
        <v>38</v>
      </c>
      <c r="D1857" s="203">
        <f>fips_xref!A32</f>
        <v>38089</v>
      </c>
      <c r="E1857" s="33" t="str">
        <f>SCC_xref!A$22</f>
        <v>2310001650</v>
      </c>
      <c r="F1857" s="32" t="str">
        <f>VLOOKUP(E1857,SCC_xref!$A$6:$B$40,2,FALSE)</f>
        <v>Venting - Compressor Shutdown</v>
      </c>
      <c r="G1857" s="36">
        <v>0</v>
      </c>
      <c r="H1857" s="64">
        <v>1.9454334513746427</v>
      </c>
      <c r="I1857" s="36">
        <v>0</v>
      </c>
      <c r="J1857" s="36">
        <v>0</v>
      </c>
      <c r="K1857" s="36">
        <v>0</v>
      </c>
      <c r="M1857" s="175"/>
    </row>
    <row r="1858" spans="1:13" x14ac:dyDescent="0.2">
      <c r="A1858" s="33" t="s">
        <v>16381</v>
      </c>
      <c r="B1858" s="33" t="str">
        <f>VLOOKUP(D1858,fips_xref!$A$5:$C$286,2,FALSE)</f>
        <v>WARD, ND</v>
      </c>
      <c r="C1858" s="34" t="str">
        <f t="shared" si="113"/>
        <v>38</v>
      </c>
      <c r="D1858" s="203">
        <f>fips_xref!A33</f>
        <v>38101</v>
      </c>
      <c r="E1858" s="33" t="str">
        <f>SCC_xref!A$22</f>
        <v>2310001650</v>
      </c>
      <c r="F1858" s="32" t="str">
        <f>VLOOKUP(E1858,SCC_xref!$A$6:$B$40,2,FALSE)</f>
        <v>Venting - Compressor Shutdown</v>
      </c>
      <c r="G1858" s="36">
        <v>0</v>
      </c>
      <c r="H1858" s="64">
        <v>6.1476879612767557E-2</v>
      </c>
      <c r="I1858" s="36">
        <v>0</v>
      </c>
      <c r="J1858" s="36">
        <v>0</v>
      </c>
      <c r="K1858" s="36">
        <v>0</v>
      </c>
      <c r="M1858" s="175"/>
    </row>
    <row r="1859" spans="1:13" x14ac:dyDescent="0.2">
      <c r="A1859" s="33" t="s">
        <v>16381</v>
      </c>
      <c r="B1859" s="33" t="str">
        <f>VLOOKUP(D1859,fips_xref!$A$5:$C$286,2,FALSE)</f>
        <v>WILLIAMS, ND</v>
      </c>
      <c r="C1859" s="34" t="str">
        <f t="shared" si="113"/>
        <v>38</v>
      </c>
      <c r="D1859" s="203">
        <f>fips_xref!A34</f>
        <v>38105</v>
      </c>
      <c r="E1859" s="33" t="str">
        <f>SCC_xref!A$22</f>
        <v>2310001650</v>
      </c>
      <c r="F1859" s="32" t="str">
        <f>VLOOKUP(E1859,SCC_xref!$A$6:$B$40,2,FALSE)</f>
        <v>Venting - Compressor Shutdown</v>
      </c>
      <c r="G1859" s="36">
        <v>0</v>
      </c>
      <c r="H1859" s="64">
        <v>66.820829577496184</v>
      </c>
      <c r="I1859" s="36">
        <v>0</v>
      </c>
      <c r="J1859" s="36">
        <v>0</v>
      </c>
      <c r="K1859" s="36">
        <v>0</v>
      </c>
      <c r="M1859" s="175"/>
    </row>
    <row r="1860" spans="1:13" x14ac:dyDescent="0.2">
      <c r="A1860" s="33" t="s">
        <v>16381</v>
      </c>
      <c r="B1860" s="33" t="str">
        <f>VLOOKUP(D1860,fips_xref!$A$5:$C$286,2,FALSE)</f>
        <v>HARDING, SD</v>
      </c>
      <c r="C1860" s="34" t="str">
        <f t="shared" ref="C1860:C1923" si="161">LEFT(D1860,2)</f>
        <v>46</v>
      </c>
      <c r="D1860" s="203">
        <f>fips_xref!A35</f>
        <v>46063</v>
      </c>
      <c r="E1860" s="33" t="str">
        <f>SCC_xref!A$22</f>
        <v>2310001650</v>
      </c>
      <c r="F1860" s="32" t="str">
        <f>VLOOKUP(E1860,SCC_xref!$A$6:$B$40,2,FALSE)</f>
        <v>Venting - Compressor Shutdown</v>
      </c>
      <c r="G1860" s="36">
        <v>0</v>
      </c>
      <c r="H1860" s="64">
        <v>43.001237654289753</v>
      </c>
      <c r="I1860" s="36">
        <v>0</v>
      </c>
      <c r="J1860" s="36">
        <v>0</v>
      </c>
      <c r="K1860" s="36">
        <v>0</v>
      </c>
      <c r="M1860" s="175"/>
    </row>
    <row r="1861" spans="1:13" x14ac:dyDescent="0.2">
      <c r="A1861" s="33" t="s">
        <v>16381</v>
      </c>
      <c r="B1861" s="33" t="str">
        <f>VLOOKUP(D1861,fips_xref!$A$5:$C$286,2,FALSE)</f>
        <v>BUTTE, SD</v>
      </c>
      <c r="C1861" s="34" t="str">
        <f t="shared" si="161"/>
        <v>46</v>
      </c>
      <c r="D1861" s="203">
        <f>fips_xref!A36</f>
        <v>46019</v>
      </c>
      <c r="E1861" s="33" t="str">
        <f>SCC_xref!A$22</f>
        <v>2310001650</v>
      </c>
      <c r="F1861" s="32" t="str">
        <f>VLOOKUP(E1861,SCC_xref!$A$6:$B$40,2,FALSE)</f>
        <v>Venting - Compressor Shutdown</v>
      </c>
      <c r="G1861" s="36">
        <v>0</v>
      </c>
      <c r="H1861" s="64">
        <v>0</v>
      </c>
      <c r="I1861" s="36">
        <v>0</v>
      </c>
      <c r="J1861" s="36">
        <v>0</v>
      </c>
      <c r="K1861" s="36">
        <v>0</v>
      </c>
      <c r="M1861" s="175"/>
    </row>
    <row r="1862" spans="1:13" x14ac:dyDescent="0.2">
      <c r="A1862" s="221" t="str">
        <f>A1830</f>
        <v>Compressor Shutdown</v>
      </c>
      <c r="B1862" s="221" t="str">
        <f>VLOOKUP(D1862,fips_xref!$A$5:$C$286,2,FALSE)</f>
        <v>CARTER, MT_Tribal</v>
      </c>
      <c r="C1862" s="222" t="str">
        <f t="shared" si="161"/>
        <v>30</v>
      </c>
      <c r="D1862" s="223" t="str">
        <f>D1830&amp;"01"</f>
        <v>3001101</v>
      </c>
      <c r="E1862" s="221" t="str">
        <f>E1830</f>
        <v>2310001650</v>
      </c>
      <c r="F1862" s="221" t="str">
        <f>VLOOKUP(E1862,SCC_xref!$A$6:$B$39,2,FALSE)</f>
        <v>Venting - Compressor Shutdown</v>
      </c>
      <c r="G1862" s="224">
        <v>0</v>
      </c>
      <c r="H1862" s="224">
        <v>0</v>
      </c>
      <c r="I1862" s="224">
        <v>0</v>
      </c>
      <c r="J1862" s="224">
        <v>0</v>
      </c>
      <c r="K1862" s="224">
        <v>0</v>
      </c>
      <c r="M1862" s="175"/>
    </row>
    <row r="1863" spans="1:13" x14ac:dyDescent="0.2">
      <c r="A1863" s="221" t="str">
        <f t="shared" ref="A1863:A1893" si="162">A1831</f>
        <v>Compressor Shutdown</v>
      </c>
      <c r="B1863" s="221" t="str">
        <f>VLOOKUP(D1863,fips_xref!$A$5:$C$286,2,FALSE)</f>
        <v>CUSTER, MT_Tribal</v>
      </c>
      <c r="C1863" s="222" t="str">
        <f t="shared" si="161"/>
        <v>30</v>
      </c>
      <c r="D1863" s="223" t="str">
        <f t="shared" ref="D1863:D1893" si="163">D1831&amp;"01"</f>
        <v>3001701</v>
      </c>
      <c r="E1863" s="221" t="str">
        <f t="shared" ref="E1863:E1893" si="164">E1831</f>
        <v>2310001650</v>
      </c>
      <c r="F1863" s="221" t="str">
        <f>VLOOKUP(E1863,SCC_xref!$A$6:$B$39,2,FALSE)</f>
        <v>Venting - Compressor Shutdown</v>
      </c>
      <c r="G1863" s="224">
        <v>0</v>
      </c>
      <c r="H1863" s="224">
        <v>0</v>
      </c>
      <c r="I1863" s="224">
        <v>0</v>
      </c>
      <c r="J1863" s="224">
        <v>0</v>
      </c>
      <c r="K1863" s="224">
        <v>0</v>
      </c>
      <c r="M1863" s="175"/>
    </row>
    <row r="1864" spans="1:13" x14ac:dyDescent="0.2">
      <c r="A1864" s="221" t="str">
        <f t="shared" si="162"/>
        <v>Compressor Shutdown</v>
      </c>
      <c r="B1864" s="221" t="str">
        <f>VLOOKUP(D1864,fips_xref!$A$5:$C$286,2,FALSE)</f>
        <v>DANIELS, MT_Tribal</v>
      </c>
      <c r="C1864" s="222" t="str">
        <f t="shared" si="161"/>
        <v>30</v>
      </c>
      <c r="D1864" s="223" t="str">
        <f t="shared" si="163"/>
        <v>3001901</v>
      </c>
      <c r="E1864" s="221" t="str">
        <f t="shared" si="164"/>
        <v>2310001650</v>
      </c>
      <c r="F1864" s="221" t="str">
        <f>VLOOKUP(E1864,SCC_xref!$A$6:$B$39,2,FALSE)</f>
        <v>Venting - Compressor Shutdown</v>
      </c>
      <c r="G1864" s="224">
        <v>0</v>
      </c>
      <c r="H1864" s="224">
        <v>0</v>
      </c>
      <c r="I1864" s="224">
        <v>0</v>
      </c>
      <c r="J1864" s="224">
        <v>0</v>
      </c>
      <c r="K1864" s="224">
        <v>0</v>
      </c>
      <c r="M1864" s="175"/>
    </row>
    <row r="1865" spans="1:13" x14ac:dyDescent="0.2">
      <c r="A1865" s="221" t="str">
        <f t="shared" si="162"/>
        <v>Compressor Shutdown</v>
      </c>
      <c r="B1865" s="221" t="str">
        <f>VLOOKUP(D1865,fips_xref!$A$5:$C$286,2,FALSE)</f>
        <v>DAWSON, MT_Tribal</v>
      </c>
      <c r="C1865" s="222" t="str">
        <f t="shared" si="161"/>
        <v>30</v>
      </c>
      <c r="D1865" s="223" t="str">
        <f t="shared" si="163"/>
        <v>3002101</v>
      </c>
      <c r="E1865" s="221" t="str">
        <f t="shared" si="164"/>
        <v>2310001650</v>
      </c>
      <c r="F1865" s="221" t="str">
        <f>VLOOKUP(E1865,SCC_xref!$A$6:$B$39,2,FALSE)</f>
        <v>Venting - Compressor Shutdown</v>
      </c>
      <c r="G1865" s="224">
        <v>0</v>
      </c>
      <c r="H1865" s="224">
        <v>0</v>
      </c>
      <c r="I1865" s="224">
        <v>0</v>
      </c>
      <c r="J1865" s="224">
        <v>0</v>
      </c>
      <c r="K1865" s="224">
        <v>0</v>
      </c>
      <c r="M1865" s="175"/>
    </row>
    <row r="1866" spans="1:13" x14ac:dyDescent="0.2">
      <c r="A1866" s="221" t="str">
        <f t="shared" si="162"/>
        <v>Compressor Shutdown</v>
      </c>
      <c r="B1866" s="221" t="str">
        <f>VLOOKUP(D1866,fips_xref!$A$5:$C$286,2,FALSE)</f>
        <v>FALLON, MT_Tribal</v>
      </c>
      <c r="C1866" s="222" t="str">
        <f t="shared" si="161"/>
        <v>30</v>
      </c>
      <c r="D1866" s="223" t="str">
        <f t="shared" si="163"/>
        <v>3002501</v>
      </c>
      <c r="E1866" s="221" t="str">
        <f t="shared" si="164"/>
        <v>2310001650</v>
      </c>
      <c r="F1866" s="221" t="str">
        <f>VLOOKUP(E1866,SCC_xref!$A$6:$B$39,2,FALSE)</f>
        <v>Venting - Compressor Shutdown</v>
      </c>
      <c r="G1866" s="224">
        <v>0</v>
      </c>
      <c r="H1866" s="224">
        <v>0</v>
      </c>
      <c r="I1866" s="224">
        <v>0</v>
      </c>
      <c r="J1866" s="224">
        <v>0</v>
      </c>
      <c r="K1866" s="224">
        <v>0</v>
      </c>
      <c r="M1866" s="175"/>
    </row>
    <row r="1867" spans="1:13" x14ac:dyDescent="0.2">
      <c r="A1867" s="221" t="str">
        <f t="shared" si="162"/>
        <v>Compressor Shutdown</v>
      </c>
      <c r="B1867" s="221" t="str">
        <f>VLOOKUP(D1867,fips_xref!$A$5:$C$286,2,FALSE)</f>
        <v>GARFIELD, MT_Tribal</v>
      </c>
      <c r="C1867" s="222" t="str">
        <f t="shared" si="161"/>
        <v>30</v>
      </c>
      <c r="D1867" s="223" t="str">
        <f t="shared" si="163"/>
        <v>3003301</v>
      </c>
      <c r="E1867" s="221" t="str">
        <f t="shared" si="164"/>
        <v>2310001650</v>
      </c>
      <c r="F1867" s="221" t="str">
        <f>VLOOKUP(E1867,SCC_xref!$A$6:$B$39,2,FALSE)</f>
        <v>Venting - Compressor Shutdown</v>
      </c>
      <c r="G1867" s="224">
        <v>0</v>
      </c>
      <c r="H1867" s="224">
        <v>0</v>
      </c>
      <c r="I1867" s="224">
        <v>0</v>
      </c>
      <c r="J1867" s="224">
        <v>0</v>
      </c>
      <c r="K1867" s="224">
        <v>0</v>
      </c>
      <c r="M1867" s="175"/>
    </row>
    <row r="1868" spans="1:13" x14ac:dyDescent="0.2">
      <c r="A1868" s="221" t="str">
        <f t="shared" si="162"/>
        <v>Compressor Shutdown</v>
      </c>
      <c r="B1868" s="221" t="str">
        <f>VLOOKUP(D1868,fips_xref!$A$5:$C$286,2,FALSE)</f>
        <v>MCCONE, MT_Tribal</v>
      </c>
      <c r="C1868" s="222" t="str">
        <f t="shared" si="161"/>
        <v>30</v>
      </c>
      <c r="D1868" s="223" t="str">
        <f t="shared" si="163"/>
        <v>3005501</v>
      </c>
      <c r="E1868" s="221" t="str">
        <f t="shared" si="164"/>
        <v>2310001650</v>
      </c>
      <c r="F1868" s="221" t="str">
        <f>VLOOKUP(E1868,SCC_xref!$A$6:$B$39,2,FALSE)</f>
        <v>Venting - Compressor Shutdown</v>
      </c>
      <c r="G1868" s="224">
        <v>0</v>
      </c>
      <c r="H1868" s="224">
        <v>0</v>
      </c>
      <c r="I1868" s="224">
        <v>0</v>
      </c>
      <c r="J1868" s="224">
        <v>0</v>
      </c>
      <c r="K1868" s="224">
        <v>0</v>
      </c>
      <c r="M1868" s="175"/>
    </row>
    <row r="1869" spans="1:13" x14ac:dyDescent="0.2">
      <c r="A1869" s="221" t="str">
        <f t="shared" si="162"/>
        <v>Compressor Shutdown</v>
      </c>
      <c r="B1869" s="221" t="str">
        <f>VLOOKUP(D1869,fips_xref!$A$5:$C$286,2,FALSE)</f>
        <v>PRAIRIE, MT_Tribal</v>
      </c>
      <c r="C1869" s="222" t="str">
        <f t="shared" si="161"/>
        <v>30</v>
      </c>
      <c r="D1869" s="223" t="str">
        <f t="shared" si="163"/>
        <v>3007901</v>
      </c>
      <c r="E1869" s="221" t="str">
        <f t="shared" si="164"/>
        <v>2310001650</v>
      </c>
      <c r="F1869" s="221" t="str">
        <f>VLOOKUP(E1869,SCC_xref!$A$6:$B$39,2,FALSE)</f>
        <v>Venting - Compressor Shutdown</v>
      </c>
      <c r="G1869" s="224">
        <v>0</v>
      </c>
      <c r="H1869" s="224">
        <v>0</v>
      </c>
      <c r="I1869" s="224">
        <v>0</v>
      </c>
      <c r="J1869" s="224">
        <v>0</v>
      </c>
      <c r="K1869" s="224">
        <v>0</v>
      </c>
      <c r="M1869" s="175"/>
    </row>
    <row r="1870" spans="1:13" x14ac:dyDescent="0.2">
      <c r="A1870" s="221" t="str">
        <f t="shared" si="162"/>
        <v>Compressor Shutdown</v>
      </c>
      <c r="B1870" s="221" t="str">
        <f>VLOOKUP(D1870,fips_xref!$A$5:$C$286,2,FALSE)</f>
        <v>RICHLAND, MT_Tribal</v>
      </c>
      <c r="C1870" s="222" t="str">
        <f t="shared" si="161"/>
        <v>30</v>
      </c>
      <c r="D1870" s="223" t="str">
        <f t="shared" si="163"/>
        <v>3008301</v>
      </c>
      <c r="E1870" s="221" t="str">
        <f t="shared" si="164"/>
        <v>2310001650</v>
      </c>
      <c r="F1870" s="221" t="str">
        <f>VLOOKUP(E1870,SCC_xref!$A$6:$B$39,2,FALSE)</f>
        <v>Venting - Compressor Shutdown</v>
      </c>
      <c r="G1870" s="224">
        <v>0</v>
      </c>
      <c r="H1870" s="224">
        <v>0</v>
      </c>
      <c r="I1870" s="224">
        <v>0</v>
      </c>
      <c r="J1870" s="224">
        <v>0</v>
      </c>
      <c r="K1870" s="224">
        <v>0</v>
      </c>
      <c r="M1870" s="175"/>
    </row>
    <row r="1871" spans="1:13" x14ac:dyDescent="0.2">
      <c r="A1871" s="221" t="str">
        <f t="shared" si="162"/>
        <v>Compressor Shutdown</v>
      </c>
      <c r="B1871" s="221" t="str">
        <f>VLOOKUP(D1871,fips_xref!$A$5:$C$286,2,FALSE)</f>
        <v>ROOSEVELT, MT_Tribal</v>
      </c>
      <c r="C1871" s="222" t="str">
        <f t="shared" si="161"/>
        <v>30</v>
      </c>
      <c r="D1871" s="223" t="str">
        <f t="shared" si="163"/>
        <v>3008501</v>
      </c>
      <c r="E1871" s="221" t="str">
        <f t="shared" si="164"/>
        <v>2310001650</v>
      </c>
      <c r="F1871" s="221" t="str">
        <f>VLOOKUP(E1871,SCC_xref!$A$6:$B$39,2,FALSE)</f>
        <v>Venting - Compressor Shutdown</v>
      </c>
      <c r="G1871" s="224">
        <v>0</v>
      </c>
      <c r="H1871" s="224">
        <v>0.11748429808521235</v>
      </c>
      <c r="I1871" s="224">
        <v>0</v>
      </c>
      <c r="J1871" s="224">
        <v>0</v>
      </c>
      <c r="K1871" s="224">
        <v>0</v>
      </c>
      <c r="M1871" s="175"/>
    </row>
    <row r="1872" spans="1:13" x14ac:dyDescent="0.2">
      <c r="A1872" s="221" t="str">
        <f t="shared" si="162"/>
        <v>Compressor Shutdown</v>
      </c>
      <c r="B1872" s="221" t="str">
        <f>VLOOKUP(D1872,fips_xref!$A$5:$C$286,2,FALSE)</f>
        <v>SHERIDAN, MT_Tribal</v>
      </c>
      <c r="C1872" s="222" t="str">
        <f t="shared" si="161"/>
        <v>30</v>
      </c>
      <c r="D1872" s="223" t="str">
        <f t="shared" si="163"/>
        <v>3009101</v>
      </c>
      <c r="E1872" s="221" t="str">
        <f t="shared" si="164"/>
        <v>2310001650</v>
      </c>
      <c r="F1872" s="221" t="str">
        <f>VLOOKUP(E1872,SCC_xref!$A$6:$B$39,2,FALSE)</f>
        <v>Venting - Compressor Shutdown</v>
      </c>
      <c r="G1872" s="224">
        <v>0</v>
      </c>
      <c r="H1872" s="224">
        <v>1.4863703934331009E-2</v>
      </c>
      <c r="I1872" s="224">
        <v>0</v>
      </c>
      <c r="J1872" s="224">
        <v>0</v>
      </c>
      <c r="K1872" s="224">
        <v>0</v>
      </c>
      <c r="M1872" s="175"/>
    </row>
    <row r="1873" spans="1:13" x14ac:dyDescent="0.2">
      <c r="A1873" s="221" t="str">
        <f t="shared" si="162"/>
        <v>Compressor Shutdown</v>
      </c>
      <c r="B1873" s="221" t="str">
        <f>VLOOKUP(D1873,fips_xref!$A$5:$C$286,2,FALSE)</f>
        <v>VALLEY, MT_Tribal</v>
      </c>
      <c r="C1873" s="222" t="str">
        <f t="shared" si="161"/>
        <v>30</v>
      </c>
      <c r="D1873" s="223" t="str">
        <f t="shared" si="163"/>
        <v>3010501</v>
      </c>
      <c r="E1873" s="221" t="str">
        <f t="shared" si="164"/>
        <v>2310001650</v>
      </c>
      <c r="F1873" s="221" t="str">
        <f>VLOOKUP(E1873,SCC_xref!$A$6:$B$39,2,FALSE)</f>
        <v>Venting - Compressor Shutdown</v>
      </c>
      <c r="G1873" s="224">
        <v>0</v>
      </c>
      <c r="H1873" s="224">
        <v>2.5079729854784256E-2</v>
      </c>
      <c r="I1873" s="224">
        <v>0</v>
      </c>
      <c r="J1873" s="224">
        <v>0</v>
      </c>
      <c r="K1873" s="224">
        <v>0</v>
      </c>
      <c r="M1873" s="175"/>
    </row>
    <row r="1874" spans="1:13" x14ac:dyDescent="0.2">
      <c r="A1874" s="221" t="str">
        <f t="shared" si="162"/>
        <v>Compressor Shutdown</v>
      </c>
      <c r="B1874" s="221" t="str">
        <f>VLOOKUP(D1874,fips_xref!$A$5:$C$286,2,FALSE)</f>
        <v>WIBAUX, MT_Tribal</v>
      </c>
      <c r="C1874" s="222" t="str">
        <f t="shared" si="161"/>
        <v>30</v>
      </c>
      <c r="D1874" s="223" t="str">
        <f t="shared" si="163"/>
        <v>3010901</v>
      </c>
      <c r="E1874" s="221" t="str">
        <f t="shared" si="164"/>
        <v>2310001650</v>
      </c>
      <c r="F1874" s="221" t="str">
        <f>VLOOKUP(E1874,SCC_xref!$A$6:$B$39,2,FALSE)</f>
        <v>Venting - Compressor Shutdown</v>
      </c>
      <c r="G1874" s="224">
        <v>0</v>
      </c>
      <c r="H1874" s="224">
        <v>0</v>
      </c>
      <c r="I1874" s="224">
        <v>0</v>
      </c>
      <c r="J1874" s="224">
        <v>0</v>
      </c>
      <c r="K1874" s="224">
        <v>0</v>
      </c>
      <c r="M1874" s="175"/>
    </row>
    <row r="1875" spans="1:13" x14ac:dyDescent="0.2">
      <c r="A1875" s="221" t="str">
        <f t="shared" si="162"/>
        <v>Compressor Shutdown</v>
      </c>
      <c r="B1875" s="221" t="str">
        <f>VLOOKUP(D1875,fips_xref!$A$5:$C$286,2,FALSE)</f>
        <v>BILLINGS, ND_Tribal</v>
      </c>
      <c r="C1875" s="222" t="str">
        <f t="shared" si="161"/>
        <v>38</v>
      </c>
      <c r="D1875" s="223" t="str">
        <f t="shared" si="163"/>
        <v>3800701</v>
      </c>
      <c r="E1875" s="221" t="str">
        <f t="shared" si="164"/>
        <v>2310001650</v>
      </c>
      <c r="F1875" s="221" t="str">
        <f>VLOOKUP(E1875,SCC_xref!$A$6:$B$39,2,FALSE)</f>
        <v>Venting - Compressor Shutdown</v>
      </c>
      <c r="G1875" s="224">
        <v>0</v>
      </c>
      <c r="H1875" s="224">
        <v>0</v>
      </c>
      <c r="I1875" s="224">
        <v>0</v>
      </c>
      <c r="J1875" s="224">
        <v>0</v>
      </c>
      <c r="K1875" s="224">
        <v>0</v>
      </c>
      <c r="M1875" s="175"/>
    </row>
    <row r="1876" spans="1:13" x14ac:dyDescent="0.2">
      <c r="A1876" s="221" t="str">
        <f t="shared" si="162"/>
        <v>Compressor Shutdown</v>
      </c>
      <c r="B1876" s="221" t="str">
        <f>VLOOKUP(D1876,fips_xref!$A$5:$C$286,2,FALSE)</f>
        <v>BOTTINEAU, ND_Tribal</v>
      </c>
      <c r="C1876" s="222" t="str">
        <f t="shared" si="161"/>
        <v>38</v>
      </c>
      <c r="D1876" s="223" t="str">
        <f t="shared" si="163"/>
        <v>3800901</v>
      </c>
      <c r="E1876" s="221" t="str">
        <f t="shared" si="164"/>
        <v>2310001650</v>
      </c>
      <c r="F1876" s="221" t="str">
        <f>VLOOKUP(E1876,SCC_xref!$A$6:$B$39,2,FALSE)</f>
        <v>Venting - Compressor Shutdown</v>
      </c>
      <c r="G1876" s="224">
        <v>0</v>
      </c>
      <c r="H1876" s="224">
        <v>0</v>
      </c>
      <c r="I1876" s="224">
        <v>0</v>
      </c>
      <c r="J1876" s="224">
        <v>0</v>
      </c>
      <c r="K1876" s="224">
        <v>0</v>
      </c>
      <c r="M1876" s="175"/>
    </row>
    <row r="1877" spans="1:13" x14ac:dyDescent="0.2">
      <c r="A1877" s="221" t="str">
        <f t="shared" si="162"/>
        <v>Compressor Shutdown</v>
      </c>
      <c r="B1877" s="221" t="str">
        <f>VLOOKUP(D1877,fips_xref!$A$5:$C$286,2,FALSE)</f>
        <v>BOWMAN, ND_Tribal</v>
      </c>
      <c r="C1877" s="222" t="str">
        <f t="shared" si="161"/>
        <v>38</v>
      </c>
      <c r="D1877" s="223" t="str">
        <f t="shared" si="163"/>
        <v>3801101</v>
      </c>
      <c r="E1877" s="221" t="str">
        <f t="shared" si="164"/>
        <v>2310001650</v>
      </c>
      <c r="F1877" s="221" t="str">
        <f>VLOOKUP(E1877,SCC_xref!$A$6:$B$39,2,FALSE)</f>
        <v>Venting - Compressor Shutdown</v>
      </c>
      <c r="G1877" s="224">
        <v>0</v>
      </c>
      <c r="H1877" s="224">
        <v>0</v>
      </c>
      <c r="I1877" s="224">
        <v>0</v>
      </c>
      <c r="J1877" s="224">
        <v>0</v>
      </c>
      <c r="K1877" s="224">
        <v>0</v>
      </c>
      <c r="M1877" s="175"/>
    </row>
    <row r="1878" spans="1:13" x14ac:dyDescent="0.2">
      <c r="A1878" s="221" t="str">
        <f t="shared" si="162"/>
        <v>Compressor Shutdown</v>
      </c>
      <c r="B1878" s="221" t="str">
        <f>VLOOKUP(D1878,fips_xref!$A$5:$C$286,2,FALSE)</f>
        <v>BURKE, ND_Tribal</v>
      </c>
      <c r="C1878" s="222" t="str">
        <f t="shared" si="161"/>
        <v>38</v>
      </c>
      <c r="D1878" s="223" t="str">
        <f t="shared" si="163"/>
        <v>3801301</v>
      </c>
      <c r="E1878" s="221" t="str">
        <f t="shared" si="164"/>
        <v>2310001650</v>
      </c>
      <c r="F1878" s="221" t="str">
        <f>VLOOKUP(E1878,SCC_xref!$A$6:$B$39,2,FALSE)</f>
        <v>Venting - Compressor Shutdown</v>
      </c>
      <c r="G1878" s="224">
        <v>0</v>
      </c>
      <c r="H1878" s="224">
        <v>0</v>
      </c>
      <c r="I1878" s="224">
        <v>0</v>
      </c>
      <c r="J1878" s="224">
        <v>0</v>
      </c>
      <c r="K1878" s="224">
        <v>0</v>
      </c>
      <c r="M1878" s="175"/>
    </row>
    <row r="1879" spans="1:13" x14ac:dyDescent="0.2">
      <c r="A1879" s="221" t="str">
        <f t="shared" si="162"/>
        <v>Compressor Shutdown</v>
      </c>
      <c r="B1879" s="221" t="str">
        <f>VLOOKUP(D1879,fips_xref!$A$5:$C$286,2,FALSE)</f>
        <v>DIVIDE, ND_Tribal</v>
      </c>
      <c r="C1879" s="222" t="str">
        <f t="shared" si="161"/>
        <v>38</v>
      </c>
      <c r="D1879" s="223" t="str">
        <f t="shared" si="163"/>
        <v>3802301</v>
      </c>
      <c r="E1879" s="221" t="str">
        <f t="shared" si="164"/>
        <v>2310001650</v>
      </c>
      <c r="F1879" s="221" t="str">
        <f>VLOOKUP(E1879,SCC_xref!$A$6:$B$39,2,FALSE)</f>
        <v>Venting - Compressor Shutdown</v>
      </c>
      <c r="G1879" s="224">
        <v>0</v>
      </c>
      <c r="H1879" s="224">
        <v>0</v>
      </c>
      <c r="I1879" s="224">
        <v>0</v>
      </c>
      <c r="J1879" s="224">
        <v>0</v>
      </c>
      <c r="K1879" s="224">
        <v>0</v>
      </c>
      <c r="M1879" s="175"/>
    </row>
    <row r="1880" spans="1:13" x14ac:dyDescent="0.2">
      <c r="A1880" s="221" t="str">
        <f t="shared" si="162"/>
        <v>Compressor Shutdown</v>
      </c>
      <c r="B1880" s="221" t="str">
        <f>VLOOKUP(D1880,fips_xref!$A$5:$C$286,2,FALSE)</f>
        <v>DUNN, ND_Tribal</v>
      </c>
      <c r="C1880" s="222" t="str">
        <f t="shared" si="161"/>
        <v>38</v>
      </c>
      <c r="D1880" s="223" t="str">
        <f t="shared" si="163"/>
        <v>3802501</v>
      </c>
      <c r="E1880" s="221" t="str">
        <f t="shared" si="164"/>
        <v>2310001650</v>
      </c>
      <c r="F1880" s="221" t="str">
        <f>VLOOKUP(E1880,SCC_xref!$A$6:$B$39,2,FALSE)</f>
        <v>Venting - Compressor Shutdown</v>
      </c>
      <c r="G1880" s="224">
        <v>0</v>
      </c>
      <c r="H1880" s="224">
        <v>1.7365300428330381</v>
      </c>
      <c r="I1880" s="224">
        <v>0</v>
      </c>
      <c r="J1880" s="224">
        <v>0</v>
      </c>
      <c r="K1880" s="224">
        <v>0</v>
      </c>
      <c r="M1880" s="175"/>
    </row>
    <row r="1881" spans="1:13" x14ac:dyDescent="0.2">
      <c r="A1881" s="221" t="str">
        <f t="shared" si="162"/>
        <v>Compressor Shutdown</v>
      </c>
      <c r="B1881" s="221" t="str">
        <f>VLOOKUP(D1881,fips_xref!$A$5:$C$286,2,FALSE)</f>
        <v>GOLDEN VALLEY, ND_Tribal</v>
      </c>
      <c r="C1881" s="222" t="str">
        <f t="shared" si="161"/>
        <v>38</v>
      </c>
      <c r="D1881" s="223" t="str">
        <f t="shared" si="163"/>
        <v>3803301</v>
      </c>
      <c r="E1881" s="221" t="str">
        <f t="shared" si="164"/>
        <v>2310001650</v>
      </c>
      <c r="F1881" s="221" t="str">
        <f>VLOOKUP(E1881,SCC_xref!$A$6:$B$39,2,FALSE)</f>
        <v>Venting - Compressor Shutdown</v>
      </c>
      <c r="G1881" s="224">
        <v>0</v>
      </c>
      <c r="H1881" s="224">
        <v>0</v>
      </c>
      <c r="I1881" s="224">
        <v>0</v>
      </c>
      <c r="J1881" s="224">
        <v>0</v>
      </c>
      <c r="K1881" s="224">
        <v>0</v>
      </c>
      <c r="M1881" s="175"/>
    </row>
    <row r="1882" spans="1:13" x14ac:dyDescent="0.2">
      <c r="A1882" s="221" t="str">
        <f t="shared" si="162"/>
        <v>Compressor Shutdown</v>
      </c>
      <c r="B1882" s="221" t="str">
        <f>VLOOKUP(D1882,fips_xref!$A$5:$C$286,2,FALSE)</f>
        <v>MC HENRY, ND_Tribal</v>
      </c>
      <c r="C1882" s="222" t="str">
        <f t="shared" si="161"/>
        <v>38</v>
      </c>
      <c r="D1882" s="223" t="str">
        <f t="shared" si="163"/>
        <v>3804901</v>
      </c>
      <c r="E1882" s="221" t="str">
        <f t="shared" si="164"/>
        <v>2310001650</v>
      </c>
      <c r="F1882" s="221" t="str">
        <f>VLOOKUP(E1882,SCC_xref!$A$6:$B$39,2,FALSE)</f>
        <v>Venting - Compressor Shutdown</v>
      </c>
      <c r="G1882" s="224">
        <v>0</v>
      </c>
      <c r="H1882" s="224">
        <v>0</v>
      </c>
      <c r="I1882" s="224">
        <v>0</v>
      </c>
      <c r="J1882" s="224">
        <v>0</v>
      </c>
      <c r="K1882" s="224">
        <v>0</v>
      </c>
      <c r="M1882" s="175"/>
    </row>
    <row r="1883" spans="1:13" x14ac:dyDescent="0.2">
      <c r="A1883" s="221" t="str">
        <f t="shared" si="162"/>
        <v>Compressor Shutdown</v>
      </c>
      <c r="B1883" s="221" t="str">
        <f>VLOOKUP(D1883,fips_xref!$A$5:$C$286,2,FALSE)</f>
        <v>MCKENZIE, ND_Tribal</v>
      </c>
      <c r="C1883" s="222" t="str">
        <f t="shared" si="161"/>
        <v>38</v>
      </c>
      <c r="D1883" s="223" t="str">
        <f t="shared" si="163"/>
        <v>3805301</v>
      </c>
      <c r="E1883" s="221" t="str">
        <f t="shared" si="164"/>
        <v>2310001650</v>
      </c>
      <c r="F1883" s="221" t="str">
        <f>VLOOKUP(E1883,SCC_xref!$A$6:$B$39,2,FALSE)</f>
        <v>Venting - Compressor Shutdown</v>
      </c>
      <c r="G1883" s="224">
        <v>0</v>
      </c>
      <c r="H1883" s="224">
        <v>1.3123535540477571</v>
      </c>
      <c r="I1883" s="224">
        <v>0</v>
      </c>
      <c r="J1883" s="224">
        <v>0</v>
      </c>
      <c r="K1883" s="224">
        <v>0</v>
      </c>
      <c r="M1883" s="175"/>
    </row>
    <row r="1884" spans="1:13" x14ac:dyDescent="0.2">
      <c r="A1884" s="221" t="str">
        <f t="shared" si="162"/>
        <v>Compressor Shutdown</v>
      </c>
      <c r="B1884" s="221" t="str">
        <f>VLOOKUP(D1884,fips_xref!$A$5:$C$286,2,FALSE)</f>
        <v>MCLEAN, ND_Tribal</v>
      </c>
      <c r="C1884" s="222" t="str">
        <f t="shared" si="161"/>
        <v>38</v>
      </c>
      <c r="D1884" s="223" t="str">
        <f t="shared" si="163"/>
        <v>3805501</v>
      </c>
      <c r="E1884" s="221" t="str">
        <f t="shared" si="164"/>
        <v>2310001650</v>
      </c>
      <c r="F1884" s="221" t="str">
        <f>VLOOKUP(E1884,SCC_xref!$A$6:$B$39,2,FALSE)</f>
        <v>Venting - Compressor Shutdown</v>
      </c>
      <c r="G1884" s="224">
        <v>0</v>
      </c>
      <c r="H1884" s="224">
        <v>0.22779419078436541</v>
      </c>
      <c r="I1884" s="224">
        <v>0</v>
      </c>
      <c r="J1884" s="224">
        <v>0</v>
      </c>
      <c r="K1884" s="224">
        <v>0</v>
      </c>
      <c r="M1884" s="175"/>
    </row>
    <row r="1885" spans="1:13" x14ac:dyDescent="0.2">
      <c r="A1885" s="221" t="str">
        <f t="shared" si="162"/>
        <v>Compressor Shutdown</v>
      </c>
      <c r="B1885" s="221" t="str">
        <f>VLOOKUP(D1885,fips_xref!$A$5:$C$286,2,FALSE)</f>
        <v>MERCER, ND_Tribal</v>
      </c>
      <c r="C1885" s="222" t="str">
        <f t="shared" si="161"/>
        <v>38</v>
      </c>
      <c r="D1885" s="223" t="str">
        <f t="shared" si="163"/>
        <v>3805701</v>
      </c>
      <c r="E1885" s="221" t="str">
        <f t="shared" si="164"/>
        <v>2310001650</v>
      </c>
      <c r="F1885" s="221" t="str">
        <f>VLOOKUP(E1885,SCC_xref!$A$6:$B$39,2,FALSE)</f>
        <v>Venting - Compressor Shutdown</v>
      </c>
      <c r="G1885" s="224">
        <v>0</v>
      </c>
      <c r="H1885" s="224">
        <v>0</v>
      </c>
      <c r="I1885" s="224">
        <v>0</v>
      </c>
      <c r="J1885" s="224">
        <v>0</v>
      </c>
      <c r="K1885" s="224">
        <v>0</v>
      </c>
      <c r="M1885" s="175"/>
    </row>
    <row r="1886" spans="1:13" x14ac:dyDescent="0.2">
      <c r="A1886" s="221" t="str">
        <f t="shared" si="162"/>
        <v>Compressor Shutdown</v>
      </c>
      <c r="B1886" s="221" t="str">
        <f>VLOOKUP(D1886,fips_xref!$A$5:$C$286,2,FALSE)</f>
        <v>MOUNTRAIL, ND_Tribal</v>
      </c>
      <c r="C1886" s="222" t="str">
        <f t="shared" si="161"/>
        <v>38</v>
      </c>
      <c r="D1886" s="223" t="str">
        <f t="shared" si="163"/>
        <v>3806101</v>
      </c>
      <c r="E1886" s="221" t="str">
        <f t="shared" si="164"/>
        <v>2310001650</v>
      </c>
      <c r="F1886" s="221" t="str">
        <f>VLOOKUP(E1886,SCC_xref!$A$6:$B$39,2,FALSE)</f>
        <v>Venting - Compressor Shutdown</v>
      </c>
      <c r="G1886" s="224">
        <v>0</v>
      </c>
      <c r="H1886" s="224">
        <v>8.8551598828373024</v>
      </c>
      <c r="I1886" s="224">
        <v>0</v>
      </c>
      <c r="J1886" s="224">
        <v>0</v>
      </c>
      <c r="K1886" s="224">
        <v>0</v>
      </c>
      <c r="M1886" s="175"/>
    </row>
    <row r="1887" spans="1:13" x14ac:dyDescent="0.2">
      <c r="A1887" s="221" t="str">
        <f t="shared" si="162"/>
        <v>Compressor Shutdown</v>
      </c>
      <c r="B1887" s="221" t="str">
        <f>VLOOKUP(D1887,fips_xref!$A$5:$C$286,2,FALSE)</f>
        <v>RENVILLE, ND_Tribal</v>
      </c>
      <c r="C1887" s="222" t="str">
        <f t="shared" si="161"/>
        <v>38</v>
      </c>
      <c r="D1887" s="223" t="str">
        <f t="shared" si="163"/>
        <v>3807501</v>
      </c>
      <c r="E1887" s="221" t="str">
        <f t="shared" si="164"/>
        <v>2310001650</v>
      </c>
      <c r="F1887" s="221" t="str">
        <f>VLOOKUP(E1887,SCC_xref!$A$6:$B$39,2,FALSE)</f>
        <v>Venting - Compressor Shutdown</v>
      </c>
      <c r="G1887" s="224">
        <v>0</v>
      </c>
      <c r="H1887" s="224">
        <v>0</v>
      </c>
      <c r="I1887" s="224">
        <v>0</v>
      </c>
      <c r="J1887" s="224">
        <v>0</v>
      </c>
      <c r="K1887" s="224">
        <v>0</v>
      </c>
      <c r="M1887" s="175"/>
    </row>
    <row r="1888" spans="1:13" x14ac:dyDescent="0.2">
      <c r="A1888" s="221" t="str">
        <f t="shared" si="162"/>
        <v>Compressor Shutdown</v>
      </c>
      <c r="B1888" s="221" t="str">
        <f>VLOOKUP(D1888,fips_xref!$A$5:$C$286,2,FALSE)</f>
        <v>SLOPE, ND_Tribal</v>
      </c>
      <c r="C1888" s="222" t="str">
        <f t="shared" si="161"/>
        <v>38</v>
      </c>
      <c r="D1888" s="223" t="str">
        <f t="shared" si="163"/>
        <v>3808701</v>
      </c>
      <c r="E1888" s="221" t="str">
        <f t="shared" si="164"/>
        <v>2310001650</v>
      </c>
      <c r="F1888" s="221" t="str">
        <f>VLOOKUP(E1888,SCC_xref!$A$6:$B$39,2,FALSE)</f>
        <v>Venting - Compressor Shutdown</v>
      </c>
      <c r="G1888" s="224">
        <v>0</v>
      </c>
      <c r="H1888" s="224">
        <v>0</v>
      </c>
      <c r="I1888" s="224">
        <v>0</v>
      </c>
      <c r="J1888" s="224">
        <v>0</v>
      </c>
      <c r="K1888" s="224">
        <v>0</v>
      </c>
      <c r="M1888" s="175"/>
    </row>
    <row r="1889" spans="1:13" x14ac:dyDescent="0.2">
      <c r="A1889" s="221" t="str">
        <f t="shared" si="162"/>
        <v>Compressor Shutdown</v>
      </c>
      <c r="B1889" s="221" t="str">
        <f>VLOOKUP(D1889,fips_xref!$A$5:$C$286,2,FALSE)</f>
        <v>STARK, ND_Tribal</v>
      </c>
      <c r="C1889" s="222" t="str">
        <f t="shared" si="161"/>
        <v>38</v>
      </c>
      <c r="D1889" s="223" t="str">
        <f t="shared" si="163"/>
        <v>3808901</v>
      </c>
      <c r="E1889" s="221" t="str">
        <f t="shared" si="164"/>
        <v>2310001650</v>
      </c>
      <c r="F1889" s="221" t="str">
        <f>VLOOKUP(E1889,SCC_xref!$A$6:$B$39,2,FALSE)</f>
        <v>Venting - Compressor Shutdown</v>
      </c>
      <c r="G1889" s="224">
        <v>0</v>
      </c>
      <c r="H1889" s="224">
        <v>0</v>
      </c>
      <c r="I1889" s="224">
        <v>0</v>
      </c>
      <c r="J1889" s="224">
        <v>0</v>
      </c>
      <c r="K1889" s="224">
        <v>0</v>
      </c>
      <c r="M1889" s="175"/>
    </row>
    <row r="1890" spans="1:13" x14ac:dyDescent="0.2">
      <c r="A1890" s="221" t="str">
        <f t="shared" si="162"/>
        <v>Compressor Shutdown</v>
      </c>
      <c r="B1890" s="221" t="str">
        <f>VLOOKUP(D1890,fips_xref!$A$5:$C$286,2,FALSE)</f>
        <v>WARD, ND_Tribal</v>
      </c>
      <c r="C1890" s="222" t="str">
        <f t="shared" si="161"/>
        <v>38</v>
      </c>
      <c r="D1890" s="223" t="str">
        <f t="shared" si="163"/>
        <v>3810101</v>
      </c>
      <c r="E1890" s="221" t="str">
        <f t="shared" si="164"/>
        <v>2310001650</v>
      </c>
      <c r="F1890" s="221" t="str">
        <f>VLOOKUP(E1890,SCC_xref!$A$6:$B$39,2,FALSE)</f>
        <v>Venting - Compressor Shutdown</v>
      </c>
      <c r="G1890" s="224">
        <v>0</v>
      </c>
      <c r="H1890" s="224">
        <v>0</v>
      </c>
      <c r="I1890" s="224">
        <v>0</v>
      </c>
      <c r="J1890" s="224">
        <v>0</v>
      </c>
      <c r="K1890" s="224">
        <v>0</v>
      </c>
      <c r="M1890" s="175"/>
    </row>
    <row r="1891" spans="1:13" x14ac:dyDescent="0.2">
      <c r="A1891" s="221" t="str">
        <f t="shared" si="162"/>
        <v>Compressor Shutdown</v>
      </c>
      <c r="B1891" s="221" t="str">
        <f>VLOOKUP(D1891,fips_xref!$A$5:$C$286,2,FALSE)</f>
        <v>WILLIAMS, ND_Tribal</v>
      </c>
      <c r="C1891" s="222" t="str">
        <f t="shared" si="161"/>
        <v>38</v>
      </c>
      <c r="D1891" s="223" t="str">
        <f t="shared" si="163"/>
        <v>3810501</v>
      </c>
      <c r="E1891" s="221" t="str">
        <f t="shared" si="164"/>
        <v>2310001650</v>
      </c>
      <c r="F1891" s="221" t="str">
        <f>VLOOKUP(E1891,SCC_xref!$A$6:$B$39,2,FALSE)</f>
        <v>Venting - Compressor Shutdown</v>
      </c>
      <c r="G1891" s="224">
        <v>0</v>
      </c>
      <c r="H1891" s="224">
        <v>0</v>
      </c>
      <c r="I1891" s="224">
        <v>0</v>
      </c>
      <c r="J1891" s="224">
        <v>0</v>
      </c>
      <c r="K1891" s="224">
        <v>0</v>
      </c>
      <c r="M1891" s="175"/>
    </row>
    <row r="1892" spans="1:13" x14ac:dyDescent="0.2">
      <c r="A1892" s="221" t="str">
        <f t="shared" si="162"/>
        <v>Compressor Shutdown</v>
      </c>
      <c r="B1892" s="221" t="str">
        <f>VLOOKUP(D1892,fips_xref!$A$5:$C$286,2,FALSE)</f>
        <v>HARDING, SD_Tribal</v>
      </c>
      <c r="C1892" s="222" t="str">
        <f t="shared" si="161"/>
        <v>46</v>
      </c>
      <c r="D1892" s="223" t="str">
        <f t="shared" si="163"/>
        <v>4606301</v>
      </c>
      <c r="E1892" s="221" t="str">
        <f t="shared" si="164"/>
        <v>2310001650</v>
      </c>
      <c r="F1892" s="221" t="str">
        <f>VLOOKUP(E1892,SCC_xref!$A$6:$B$39,2,FALSE)</f>
        <v>Venting - Compressor Shutdown</v>
      </c>
      <c r="G1892" s="224">
        <v>0</v>
      </c>
      <c r="H1892" s="224">
        <v>0</v>
      </c>
      <c r="I1892" s="224">
        <v>0</v>
      </c>
      <c r="J1892" s="224">
        <v>0</v>
      </c>
      <c r="K1892" s="224">
        <v>0</v>
      </c>
      <c r="M1892" s="175"/>
    </row>
    <row r="1893" spans="1:13" x14ac:dyDescent="0.2">
      <c r="A1893" s="221" t="str">
        <f t="shared" si="162"/>
        <v>Compressor Shutdown</v>
      </c>
      <c r="B1893" s="221" t="str">
        <f>VLOOKUP(D1893,fips_xref!$A$5:$C$286,2,FALSE)</f>
        <v>BUTTE, SD_Tribal</v>
      </c>
      <c r="C1893" s="222" t="str">
        <f t="shared" si="161"/>
        <v>46</v>
      </c>
      <c r="D1893" s="223" t="str">
        <f t="shared" si="163"/>
        <v>4601901</v>
      </c>
      <c r="E1893" s="221" t="str">
        <f t="shared" si="164"/>
        <v>2310001650</v>
      </c>
      <c r="F1893" s="221" t="str">
        <f>VLOOKUP(E1893,SCC_xref!$A$6:$B$39,2,FALSE)</f>
        <v>Venting - Compressor Shutdown</v>
      </c>
      <c r="G1893" s="224">
        <v>0</v>
      </c>
      <c r="H1893" s="224">
        <v>0</v>
      </c>
      <c r="I1893" s="224">
        <v>0</v>
      </c>
      <c r="J1893" s="224">
        <v>0</v>
      </c>
      <c r="K1893" s="224">
        <v>0</v>
      </c>
      <c r="M1893" s="175"/>
    </row>
    <row r="1894" spans="1:13" x14ac:dyDescent="0.2">
      <c r="A1894" s="226" t="str">
        <f>A1830</f>
        <v>Compressor Shutdown</v>
      </c>
      <c r="B1894" s="226" t="str">
        <f>VLOOKUP(D1894,fips_xref!$A$5:$C$286,2,FALSE)</f>
        <v>CARTER, MT_Non-Tribal</v>
      </c>
      <c r="C1894" s="227" t="str">
        <f t="shared" si="161"/>
        <v>30</v>
      </c>
      <c r="D1894" s="228" t="str">
        <f>D1830&amp;"02"</f>
        <v>3001102</v>
      </c>
      <c r="E1894" s="226" t="str">
        <f>E1830</f>
        <v>2310001650</v>
      </c>
      <c r="F1894" s="226" t="str">
        <f>VLOOKUP(E1894,SCC_xref!$A$6:$B$39,2,FALSE)</f>
        <v>Venting - Compressor Shutdown</v>
      </c>
      <c r="G1894" s="229">
        <v>0</v>
      </c>
      <c r="H1894" s="229">
        <v>0.23707590725815503</v>
      </c>
      <c r="I1894" s="229">
        <v>0</v>
      </c>
      <c r="J1894" s="229">
        <v>0</v>
      </c>
      <c r="K1894" s="229">
        <v>0</v>
      </c>
      <c r="M1894" s="175"/>
    </row>
    <row r="1895" spans="1:13" x14ac:dyDescent="0.2">
      <c r="A1895" s="226" t="str">
        <f t="shared" ref="A1895:A1925" si="165">A1831</f>
        <v>Compressor Shutdown</v>
      </c>
      <c r="B1895" s="226" t="str">
        <f>VLOOKUP(D1895,fips_xref!$A$5:$C$286,2,FALSE)</f>
        <v>CUSTER, MT_Non-Tribal</v>
      </c>
      <c r="C1895" s="227" t="str">
        <f t="shared" si="161"/>
        <v>30</v>
      </c>
      <c r="D1895" s="228" t="str">
        <f>D1831&amp;"02"</f>
        <v>3001702</v>
      </c>
      <c r="E1895" s="226" t="str">
        <f t="shared" ref="E1895:E1925" si="166">E1831</f>
        <v>2310001650</v>
      </c>
      <c r="F1895" s="226" t="str">
        <f>VLOOKUP(E1895,SCC_xref!$A$6:$B$39,2,FALSE)</f>
        <v>Venting - Compressor Shutdown</v>
      </c>
      <c r="G1895" s="229">
        <v>0</v>
      </c>
      <c r="H1895" s="229">
        <v>0.17782909471881087</v>
      </c>
      <c r="I1895" s="229">
        <v>0</v>
      </c>
      <c r="J1895" s="229">
        <v>0</v>
      </c>
      <c r="K1895" s="229">
        <v>0</v>
      </c>
      <c r="M1895" s="175"/>
    </row>
    <row r="1896" spans="1:13" x14ac:dyDescent="0.2">
      <c r="A1896" s="226" t="str">
        <f t="shared" si="165"/>
        <v>Compressor Shutdown</v>
      </c>
      <c r="B1896" s="226" t="str">
        <f>VLOOKUP(D1896,fips_xref!$A$5:$C$286,2,FALSE)</f>
        <v>DANIELS, MT_Non-Tribal</v>
      </c>
      <c r="C1896" s="227" t="str">
        <f t="shared" si="161"/>
        <v>30</v>
      </c>
      <c r="D1896" s="228" t="str">
        <f t="shared" ref="D1896:D1925" si="167">D1832&amp;"02"</f>
        <v>3001902</v>
      </c>
      <c r="E1896" s="226" t="str">
        <f t="shared" si="166"/>
        <v>2310001650</v>
      </c>
      <c r="F1896" s="226" t="str">
        <f>VLOOKUP(E1896,SCC_xref!$A$6:$B$39,2,FALSE)</f>
        <v>Venting - Compressor Shutdown</v>
      </c>
      <c r="G1896" s="229">
        <v>0</v>
      </c>
      <c r="H1896" s="229">
        <v>0</v>
      </c>
      <c r="I1896" s="229">
        <v>0</v>
      </c>
      <c r="J1896" s="229">
        <v>0</v>
      </c>
      <c r="K1896" s="229">
        <v>0</v>
      </c>
      <c r="M1896" s="175"/>
    </row>
    <row r="1897" spans="1:13" x14ac:dyDescent="0.2">
      <c r="A1897" s="226" t="str">
        <f t="shared" si="165"/>
        <v>Compressor Shutdown</v>
      </c>
      <c r="B1897" s="226" t="str">
        <f>VLOOKUP(D1897,fips_xref!$A$5:$C$286,2,FALSE)</f>
        <v>DAWSON, MT_Non-Tribal</v>
      </c>
      <c r="C1897" s="227" t="str">
        <f t="shared" si="161"/>
        <v>30</v>
      </c>
      <c r="D1897" s="228" t="str">
        <f t="shared" si="167"/>
        <v>3002102</v>
      </c>
      <c r="E1897" s="226" t="str">
        <f t="shared" si="166"/>
        <v>2310001650</v>
      </c>
      <c r="F1897" s="226" t="str">
        <f>VLOOKUP(E1897,SCC_xref!$A$6:$B$39,2,FALSE)</f>
        <v>Venting - Compressor Shutdown</v>
      </c>
      <c r="G1897" s="229">
        <v>0</v>
      </c>
      <c r="H1897" s="229">
        <v>0.48700027435218052</v>
      </c>
      <c r="I1897" s="229">
        <v>0</v>
      </c>
      <c r="J1897" s="229">
        <v>0</v>
      </c>
      <c r="K1897" s="229">
        <v>0</v>
      </c>
      <c r="M1897" s="175"/>
    </row>
    <row r="1898" spans="1:13" x14ac:dyDescent="0.2">
      <c r="A1898" s="226" t="str">
        <f t="shared" si="165"/>
        <v>Compressor Shutdown</v>
      </c>
      <c r="B1898" s="226" t="str">
        <f>VLOOKUP(D1898,fips_xref!$A$5:$C$286,2,FALSE)</f>
        <v>FALLON, MT_Non-Tribal</v>
      </c>
      <c r="C1898" s="227" t="str">
        <f t="shared" si="161"/>
        <v>30</v>
      </c>
      <c r="D1898" s="228" t="str">
        <f t="shared" si="167"/>
        <v>3002502</v>
      </c>
      <c r="E1898" s="226" t="str">
        <f t="shared" si="166"/>
        <v>2310001650</v>
      </c>
      <c r="F1898" s="226" t="str">
        <f>VLOOKUP(E1898,SCC_xref!$A$6:$B$39,2,FALSE)</f>
        <v>Venting - Compressor Shutdown</v>
      </c>
      <c r="G1898" s="229">
        <v>0</v>
      </c>
      <c r="H1898" s="229">
        <v>89.495288878276696</v>
      </c>
      <c r="I1898" s="229">
        <v>0</v>
      </c>
      <c r="J1898" s="229">
        <v>0</v>
      </c>
      <c r="K1898" s="229">
        <v>0</v>
      </c>
      <c r="M1898" s="175"/>
    </row>
    <row r="1899" spans="1:13" x14ac:dyDescent="0.2">
      <c r="A1899" s="226" t="str">
        <f t="shared" si="165"/>
        <v>Compressor Shutdown</v>
      </c>
      <c r="B1899" s="226" t="str">
        <f>VLOOKUP(D1899,fips_xref!$A$5:$C$286,2,FALSE)</f>
        <v>GARFIELD, MT_Non-Tribal</v>
      </c>
      <c r="C1899" s="227" t="str">
        <f t="shared" si="161"/>
        <v>30</v>
      </c>
      <c r="D1899" s="228" t="str">
        <f t="shared" si="167"/>
        <v>3003302</v>
      </c>
      <c r="E1899" s="226" t="str">
        <f t="shared" si="166"/>
        <v>2310001650</v>
      </c>
      <c r="F1899" s="226" t="str">
        <f>VLOOKUP(E1899,SCC_xref!$A$6:$B$39,2,FALSE)</f>
        <v>Venting - Compressor Shutdown</v>
      </c>
      <c r="G1899" s="229">
        <v>0</v>
      </c>
      <c r="H1899" s="229">
        <v>7.4676557963259723E-3</v>
      </c>
      <c r="I1899" s="229">
        <v>0</v>
      </c>
      <c r="J1899" s="229">
        <v>0</v>
      </c>
      <c r="K1899" s="229">
        <v>0</v>
      </c>
      <c r="M1899" s="175"/>
    </row>
    <row r="1900" spans="1:13" x14ac:dyDescent="0.2">
      <c r="A1900" s="226" t="str">
        <f t="shared" si="165"/>
        <v>Compressor Shutdown</v>
      </c>
      <c r="B1900" s="226" t="str">
        <f>VLOOKUP(D1900,fips_xref!$A$5:$C$286,2,FALSE)</f>
        <v>MCCONE, MT_Non-Tribal</v>
      </c>
      <c r="C1900" s="227" t="str">
        <f t="shared" si="161"/>
        <v>30</v>
      </c>
      <c r="D1900" s="228" t="str">
        <f t="shared" si="167"/>
        <v>3005502</v>
      </c>
      <c r="E1900" s="226" t="str">
        <f t="shared" si="166"/>
        <v>2310001650</v>
      </c>
      <c r="F1900" s="226" t="str">
        <f>VLOOKUP(E1900,SCC_xref!$A$6:$B$39,2,FALSE)</f>
        <v>Venting - Compressor Shutdown</v>
      </c>
      <c r="G1900" s="229">
        <v>0</v>
      </c>
      <c r="H1900" s="229">
        <v>0</v>
      </c>
      <c r="I1900" s="229">
        <v>0</v>
      </c>
      <c r="J1900" s="229">
        <v>0</v>
      </c>
      <c r="K1900" s="229">
        <v>0</v>
      </c>
      <c r="M1900" s="175"/>
    </row>
    <row r="1901" spans="1:13" x14ac:dyDescent="0.2">
      <c r="A1901" s="226" t="str">
        <f t="shared" si="165"/>
        <v>Compressor Shutdown</v>
      </c>
      <c r="B1901" s="226" t="str">
        <f>VLOOKUP(D1901,fips_xref!$A$5:$C$286,2,FALSE)</f>
        <v>PRAIRIE, MT_Non-Tribal</v>
      </c>
      <c r="C1901" s="227" t="str">
        <f t="shared" si="161"/>
        <v>30</v>
      </c>
      <c r="D1901" s="228" t="str">
        <f t="shared" si="167"/>
        <v>3007902</v>
      </c>
      <c r="E1901" s="226" t="str">
        <f t="shared" si="166"/>
        <v>2310001650</v>
      </c>
      <c r="F1901" s="226" t="str">
        <f>VLOOKUP(E1901,SCC_xref!$A$6:$B$39,2,FALSE)</f>
        <v>Venting - Compressor Shutdown</v>
      </c>
      <c r="G1901" s="229">
        <v>0</v>
      </c>
      <c r="H1901" s="229">
        <v>2.8714670986694526E-2</v>
      </c>
      <c r="I1901" s="229">
        <v>0</v>
      </c>
      <c r="J1901" s="229">
        <v>0</v>
      </c>
      <c r="K1901" s="229">
        <v>0</v>
      </c>
      <c r="M1901" s="175"/>
    </row>
    <row r="1902" spans="1:13" x14ac:dyDescent="0.2">
      <c r="A1902" s="226" t="str">
        <f t="shared" si="165"/>
        <v>Compressor Shutdown</v>
      </c>
      <c r="B1902" s="226" t="str">
        <f>VLOOKUP(D1902,fips_xref!$A$5:$C$286,2,FALSE)</f>
        <v>RICHLAND, MT_Non-Tribal</v>
      </c>
      <c r="C1902" s="227" t="str">
        <f t="shared" si="161"/>
        <v>30</v>
      </c>
      <c r="D1902" s="228" t="str">
        <f t="shared" si="167"/>
        <v>3008302</v>
      </c>
      <c r="E1902" s="226" t="str">
        <f t="shared" si="166"/>
        <v>2310001650</v>
      </c>
      <c r="F1902" s="226" t="str">
        <f>VLOOKUP(E1902,SCC_xref!$A$6:$B$39,2,FALSE)</f>
        <v>Venting - Compressor Shutdown</v>
      </c>
      <c r="G1902" s="229">
        <v>0</v>
      </c>
      <c r="H1902" s="229">
        <v>52.856862230413739</v>
      </c>
      <c r="I1902" s="229">
        <v>0</v>
      </c>
      <c r="J1902" s="229">
        <v>0</v>
      </c>
      <c r="K1902" s="229">
        <v>0</v>
      </c>
      <c r="M1902" s="175"/>
    </row>
    <row r="1903" spans="1:13" x14ac:dyDescent="0.2">
      <c r="A1903" s="226" t="str">
        <f t="shared" si="165"/>
        <v>Compressor Shutdown</v>
      </c>
      <c r="B1903" s="226" t="str">
        <f>VLOOKUP(D1903,fips_xref!$A$5:$C$286,2,FALSE)</f>
        <v>ROOSEVELT, MT_Non-Tribal</v>
      </c>
      <c r="C1903" s="227" t="str">
        <f t="shared" si="161"/>
        <v>30</v>
      </c>
      <c r="D1903" s="228" t="str">
        <f t="shared" si="167"/>
        <v>3008502</v>
      </c>
      <c r="E1903" s="226" t="str">
        <f t="shared" si="166"/>
        <v>2310001650</v>
      </c>
      <c r="F1903" s="226" t="str">
        <f>VLOOKUP(E1903,SCC_xref!$A$6:$B$39,2,FALSE)</f>
        <v>Venting - Compressor Shutdown</v>
      </c>
      <c r="G1903" s="229">
        <v>0</v>
      </c>
      <c r="H1903" s="229">
        <v>2.1894757608208777</v>
      </c>
      <c r="I1903" s="229">
        <v>0</v>
      </c>
      <c r="J1903" s="229">
        <v>0</v>
      </c>
      <c r="K1903" s="229">
        <v>0</v>
      </c>
      <c r="M1903" s="175"/>
    </row>
    <row r="1904" spans="1:13" x14ac:dyDescent="0.2">
      <c r="A1904" s="226" t="str">
        <f t="shared" si="165"/>
        <v>Compressor Shutdown</v>
      </c>
      <c r="B1904" s="226" t="str">
        <f>VLOOKUP(D1904,fips_xref!$A$5:$C$286,2,FALSE)</f>
        <v>SHERIDAN, MT_Non-Tribal</v>
      </c>
      <c r="C1904" s="227" t="str">
        <f t="shared" si="161"/>
        <v>30</v>
      </c>
      <c r="D1904" s="228" t="str">
        <f t="shared" si="167"/>
        <v>3009102</v>
      </c>
      <c r="E1904" s="226" t="str">
        <f t="shared" si="166"/>
        <v>2310001650</v>
      </c>
      <c r="F1904" s="226" t="str">
        <f>VLOOKUP(E1904,SCC_xref!$A$6:$B$39,2,FALSE)</f>
        <v>Venting - Compressor Shutdown</v>
      </c>
      <c r="G1904" s="229">
        <v>0</v>
      </c>
      <c r="H1904" s="229">
        <v>2.438046402183788</v>
      </c>
      <c r="I1904" s="229">
        <v>0</v>
      </c>
      <c r="J1904" s="229">
        <v>0</v>
      </c>
      <c r="K1904" s="229">
        <v>0</v>
      </c>
      <c r="M1904" s="175"/>
    </row>
    <row r="1905" spans="1:13" x14ac:dyDescent="0.2">
      <c r="A1905" s="226" t="str">
        <f t="shared" si="165"/>
        <v>Compressor Shutdown</v>
      </c>
      <c r="B1905" s="226" t="str">
        <f>VLOOKUP(D1905,fips_xref!$A$5:$C$286,2,FALSE)</f>
        <v>VALLEY, MT_Non-Tribal</v>
      </c>
      <c r="C1905" s="227" t="str">
        <f t="shared" si="161"/>
        <v>30</v>
      </c>
      <c r="D1905" s="228" t="str">
        <f t="shared" si="167"/>
        <v>3010502</v>
      </c>
      <c r="E1905" s="226" t="str">
        <f t="shared" si="166"/>
        <v>2310001650</v>
      </c>
      <c r="F1905" s="226" t="str">
        <f>VLOOKUP(E1905,SCC_xref!$A$6:$B$39,2,FALSE)</f>
        <v>Venting - Compressor Shutdown</v>
      </c>
      <c r="G1905" s="229">
        <v>0</v>
      </c>
      <c r="H1905" s="229">
        <v>5.6069512541874511</v>
      </c>
      <c r="I1905" s="229">
        <v>0</v>
      </c>
      <c r="J1905" s="229">
        <v>0</v>
      </c>
      <c r="K1905" s="229">
        <v>0</v>
      </c>
      <c r="M1905" s="175"/>
    </row>
    <row r="1906" spans="1:13" x14ac:dyDescent="0.2">
      <c r="A1906" s="226" t="str">
        <f t="shared" si="165"/>
        <v>Compressor Shutdown</v>
      </c>
      <c r="B1906" s="226" t="str">
        <f>VLOOKUP(D1906,fips_xref!$A$5:$C$286,2,FALSE)</f>
        <v>WIBAUX, MT_Non-Tribal</v>
      </c>
      <c r="C1906" s="227" t="str">
        <f t="shared" si="161"/>
        <v>30</v>
      </c>
      <c r="D1906" s="228" t="str">
        <f t="shared" si="167"/>
        <v>3010902</v>
      </c>
      <c r="E1906" s="226" t="str">
        <f t="shared" si="166"/>
        <v>2310001650</v>
      </c>
      <c r="F1906" s="226" t="str">
        <f>VLOOKUP(E1906,SCC_xref!$A$6:$B$39,2,FALSE)</f>
        <v>Venting - Compressor Shutdown</v>
      </c>
      <c r="G1906" s="229">
        <v>0</v>
      </c>
      <c r="H1906" s="229">
        <v>1.7270641923807089</v>
      </c>
      <c r="I1906" s="229">
        <v>0</v>
      </c>
      <c r="J1906" s="229">
        <v>0</v>
      </c>
      <c r="K1906" s="229">
        <v>0</v>
      </c>
      <c r="M1906" s="175"/>
    </row>
    <row r="1907" spans="1:13" x14ac:dyDescent="0.2">
      <c r="A1907" s="226" t="str">
        <f t="shared" si="165"/>
        <v>Compressor Shutdown</v>
      </c>
      <c r="B1907" s="226" t="str">
        <f>VLOOKUP(D1907,fips_xref!$A$5:$C$286,2,FALSE)</f>
        <v>BILLINGS, ND_Non-Tribal</v>
      </c>
      <c r="C1907" s="227" t="str">
        <f t="shared" si="161"/>
        <v>38</v>
      </c>
      <c r="D1907" s="228" t="str">
        <f t="shared" si="167"/>
        <v>3800702</v>
      </c>
      <c r="E1907" s="226" t="str">
        <f t="shared" si="166"/>
        <v>2310001650</v>
      </c>
      <c r="F1907" s="226" t="str">
        <f>VLOOKUP(E1907,SCC_xref!$A$6:$B$39,2,FALSE)</f>
        <v>Venting - Compressor Shutdown</v>
      </c>
      <c r="G1907" s="229">
        <v>0</v>
      </c>
      <c r="H1907" s="229">
        <v>15.011921557389869</v>
      </c>
      <c r="I1907" s="229">
        <v>0</v>
      </c>
      <c r="J1907" s="229">
        <v>0</v>
      </c>
      <c r="K1907" s="229">
        <v>0</v>
      </c>
      <c r="M1907" s="175"/>
    </row>
    <row r="1908" spans="1:13" x14ac:dyDescent="0.2">
      <c r="A1908" s="226" t="str">
        <f t="shared" si="165"/>
        <v>Compressor Shutdown</v>
      </c>
      <c r="B1908" s="226" t="str">
        <f>VLOOKUP(D1908,fips_xref!$A$5:$C$286,2,FALSE)</f>
        <v>BOTTINEAU, ND_Non-Tribal</v>
      </c>
      <c r="C1908" s="227" t="str">
        <f t="shared" si="161"/>
        <v>38</v>
      </c>
      <c r="D1908" s="228" t="str">
        <f t="shared" si="167"/>
        <v>3800902</v>
      </c>
      <c r="E1908" s="226" t="str">
        <f t="shared" si="166"/>
        <v>2310001650</v>
      </c>
      <c r="F1908" s="226" t="str">
        <f>VLOOKUP(E1908,SCC_xref!$A$6:$B$39,2,FALSE)</f>
        <v>Venting - Compressor Shutdown</v>
      </c>
      <c r="G1908" s="229">
        <v>0</v>
      </c>
      <c r="H1908" s="229">
        <v>0.35019554807428188</v>
      </c>
      <c r="I1908" s="229">
        <v>0</v>
      </c>
      <c r="J1908" s="229">
        <v>0</v>
      </c>
      <c r="K1908" s="229">
        <v>0</v>
      </c>
      <c r="M1908" s="175"/>
    </row>
    <row r="1909" spans="1:13" x14ac:dyDescent="0.2">
      <c r="A1909" s="226" t="str">
        <f t="shared" si="165"/>
        <v>Compressor Shutdown</v>
      </c>
      <c r="B1909" s="226" t="str">
        <f>VLOOKUP(D1909,fips_xref!$A$5:$C$286,2,FALSE)</f>
        <v>BOWMAN, ND_Non-Tribal</v>
      </c>
      <c r="C1909" s="227" t="str">
        <f t="shared" si="161"/>
        <v>38</v>
      </c>
      <c r="D1909" s="228" t="str">
        <f t="shared" si="167"/>
        <v>3801102</v>
      </c>
      <c r="E1909" s="226" t="str">
        <f t="shared" si="166"/>
        <v>2310001650</v>
      </c>
      <c r="F1909" s="226" t="str">
        <f>VLOOKUP(E1909,SCC_xref!$A$6:$B$39,2,FALSE)</f>
        <v>Venting - Compressor Shutdown</v>
      </c>
      <c r="G1909" s="229">
        <v>0</v>
      </c>
      <c r="H1909" s="229">
        <v>66.603080918207695</v>
      </c>
      <c r="I1909" s="229">
        <v>0</v>
      </c>
      <c r="J1909" s="229">
        <v>0</v>
      </c>
      <c r="K1909" s="229">
        <v>0</v>
      </c>
      <c r="M1909" s="175"/>
    </row>
    <row r="1910" spans="1:13" x14ac:dyDescent="0.2">
      <c r="A1910" s="226" t="str">
        <f t="shared" si="165"/>
        <v>Compressor Shutdown</v>
      </c>
      <c r="B1910" s="226" t="str">
        <f>VLOOKUP(D1910,fips_xref!$A$5:$C$286,2,FALSE)</f>
        <v>BURKE, ND_Non-Tribal</v>
      </c>
      <c r="C1910" s="227" t="str">
        <f t="shared" si="161"/>
        <v>38</v>
      </c>
      <c r="D1910" s="228" t="str">
        <f t="shared" si="167"/>
        <v>3801302</v>
      </c>
      <c r="E1910" s="226" t="str">
        <f t="shared" si="166"/>
        <v>2310001650</v>
      </c>
      <c r="F1910" s="226" t="str">
        <f>VLOOKUP(E1910,SCC_xref!$A$6:$B$39,2,FALSE)</f>
        <v>Venting - Compressor Shutdown</v>
      </c>
      <c r="G1910" s="229">
        <v>0</v>
      </c>
      <c r="H1910" s="229">
        <v>9.4971020803535282</v>
      </c>
      <c r="I1910" s="229">
        <v>0</v>
      </c>
      <c r="J1910" s="229">
        <v>0</v>
      </c>
      <c r="K1910" s="229">
        <v>0</v>
      </c>
      <c r="M1910" s="175"/>
    </row>
    <row r="1911" spans="1:13" x14ac:dyDescent="0.2">
      <c r="A1911" s="226" t="str">
        <f t="shared" si="165"/>
        <v>Compressor Shutdown</v>
      </c>
      <c r="B1911" s="226" t="str">
        <f>VLOOKUP(D1911,fips_xref!$A$5:$C$286,2,FALSE)</f>
        <v>DIVIDE, ND_Non-Tribal</v>
      </c>
      <c r="C1911" s="227" t="str">
        <f t="shared" si="161"/>
        <v>38</v>
      </c>
      <c r="D1911" s="228" t="str">
        <f t="shared" si="167"/>
        <v>3802302</v>
      </c>
      <c r="E1911" s="226" t="str">
        <f t="shared" si="166"/>
        <v>2310001650</v>
      </c>
      <c r="F1911" s="226" t="str">
        <f>VLOOKUP(E1911,SCC_xref!$A$6:$B$39,2,FALSE)</f>
        <v>Venting - Compressor Shutdown</v>
      </c>
      <c r="G1911" s="229">
        <v>0</v>
      </c>
      <c r="H1911" s="229">
        <v>7.3042027914872119</v>
      </c>
      <c r="I1911" s="229">
        <v>0</v>
      </c>
      <c r="J1911" s="229">
        <v>0</v>
      </c>
      <c r="K1911" s="229">
        <v>0</v>
      </c>
      <c r="M1911" s="175"/>
    </row>
    <row r="1912" spans="1:13" x14ac:dyDescent="0.2">
      <c r="A1912" s="226" t="str">
        <f t="shared" si="165"/>
        <v>Compressor Shutdown</v>
      </c>
      <c r="B1912" s="226" t="str">
        <f>VLOOKUP(D1912,fips_xref!$A$5:$C$286,2,FALSE)</f>
        <v>DUNN, ND_Non-Tribal</v>
      </c>
      <c r="C1912" s="227" t="str">
        <f t="shared" si="161"/>
        <v>38</v>
      </c>
      <c r="D1912" s="228" t="str">
        <f t="shared" si="167"/>
        <v>3802502</v>
      </c>
      <c r="E1912" s="226" t="str">
        <f t="shared" si="166"/>
        <v>2310001650</v>
      </c>
      <c r="F1912" s="226" t="str">
        <f>VLOOKUP(E1912,SCC_xref!$A$6:$B$39,2,FALSE)</f>
        <v>Venting - Compressor Shutdown</v>
      </c>
      <c r="G1912" s="229">
        <v>0</v>
      </c>
      <c r="H1912" s="229">
        <v>18.910518677349323</v>
      </c>
      <c r="I1912" s="229">
        <v>0</v>
      </c>
      <c r="J1912" s="229">
        <v>0</v>
      </c>
      <c r="K1912" s="229">
        <v>0</v>
      </c>
      <c r="M1912" s="175"/>
    </row>
    <row r="1913" spans="1:13" x14ac:dyDescent="0.2">
      <c r="A1913" s="226" t="str">
        <f t="shared" si="165"/>
        <v>Compressor Shutdown</v>
      </c>
      <c r="B1913" s="226" t="str">
        <f>VLOOKUP(D1913,fips_xref!$A$5:$C$286,2,FALSE)</f>
        <v>GOLDEN VALLEY, ND_Non-Tribal</v>
      </c>
      <c r="C1913" s="227" t="str">
        <f t="shared" si="161"/>
        <v>38</v>
      </c>
      <c r="D1913" s="228" t="str">
        <f t="shared" si="167"/>
        <v>3803302</v>
      </c>
      <c r="E1913" s="226" t="str">
        <f t="shared" si="166"/>
        <v>2310001650</v>
      </c>
      <c r="F1913" s="226" t="str">
        <f>VLOOKUP(E1913,SCC_xref!$A$6:$B$39,2,FALSE)</f>
        <v>Venting - Compressor Shutdown</v>
      </c>
      <c r="G1913" s="229">
        <v>0</v>
      </c>
      <c r="H1913" s="229">
        <v>2.1591311631352585</v>
      </c>
      <c r="I1913" s="229">
        <v>0</v>
      </c>
      <c r="J1913" s="229">
        <v>0</v>
      </c>
      <c r="K1913" s="229">
        <v>0</v>
      </c>
      <c r="M1913" s="175"/>
    </row>
    <row r="1914" spans="1:13" x14ac:dyDescent="0.2">
      <c r="A1914" s="226" t="str">
        <f t="shared" si="165"/>
        <v>Compressor Shutdown</v>
      </c>
      <c r="B1914" s="226" t="str">
        <f>VLOOKUP(D1914,fips_xref!$A$5:$C$286,2,FALSE)</f>
        <v>MC HENRY, ND_Non-Tribal</v>
      </c>
      <c r="C1914" s="227" t="str">
        <f t="shared" si="161"/>
        <v>38</v>
      </c>
      <c r="D1914" s="228" t="str">
        <f t="shared" si="167"/>
        <v>3804902</v>
      </c>
      <c r="E1914" s="226" t="str">
        <f t="shared" si="166"/>
        <v>2310001650</v>
      </c>
      <c r="F1914" s="226" t="str">
        <f>VLOOKUP(E1914,SCC_xref!$A$6:$B$39,2,FALSE)</f>
        <v>Venting - Compressor Shutdown</v>
      </c>
      <c r="G1914" s="229">
        <v>0</v>
      </c>
      <c r="H1914" s="229">
        <v>0</v>
      </c>
      <c r="I1914" s="229">
        <v>0</v>
      </c>
      <c r="J1914" s="229">
        <v>0</v>
      </c>
      <c r="K1914" s="229">
        <v>0</v>
      </c>
      <c r="M1914" s="175"/>
    </row>
    <row r="1915" spans="1:13" x14ac:dyDescent="0.2">
      <c r="A1915" s="226" t="str">
        <f t="shared" si="165"/>
        <v>Compressor Shutdown</v>
      </c>
      <c r="B1915" s="226" t="str">
        <f>VLOOKUP(D1915,fips_xref!$A$5:$C$286,2,FALSE)</f>
        <v>MCKENZIE, ND_Non-Tribal</v>
      </c>
      <c r="C1915" s="227" t="str">
        <f t="shared" si="161"/>
        <v>38</v>
      </c>
      <c r="D1915" s="228" t="str">
        <f t="shared" si="167"/>
        <v>3805302</v>
      </c>
      <c r="E1915" s="226" t="str">
        <f t="shared" si="166"/>
        <v>2310001650</v>
      </c>
      <c r="F1915" s="226" t="str">
        <f>VLOOKUP(E1915,SCC_xref!$A$6:$B$39,2,FALSE)</f>
        <v>Venting - Compressor Shutdown</v>
      </c>
      <c r="G1915" s="229">
        <v>0</v>
      </c>
      <c r="H1915" s="229">
        <v>59.380033472817544</v>
      </c>
      <c r="I1915" s="229">
        <v>0</v>
      </c>
      <c r="J1915" s="229">
        <v>0</v>
      </c>
      <c r="K1915" s="229">
        <v>0</v>
      </c>
      <c r="M1915" s="175"/>
    </row>
    <row r="1916" spans="1:13" x14ac:dyDescent="0.2">
      <c r="A1916" s="226" t="str">
        <f t="shared" si="165"/>
        <v>Compressor Shutdown</v>
      </c>
      <c r="B1916" s="226" t="str">
        <f>VLOOKUP(D1916,fips_xref!$A$5:$C$286,2,FALSE)</f>
        <v>MCLEAN, ND_Non-Tribal</v>
      </c>
      <c r="C1916" s="227" t="str">
        <f t="shared" si="161"/>
        <v>38</v>
      </c>
      <c r="D1916" s="228" t="str">
        <f t="shared" si="167"/>
        <v>3805502</v>
      </c>
      <c r="E1916" s="226" t="str">
        <f t="shared" si="166"/>
        <v>2310001650</v>
      </c>
      <c r="F1916" s="226" t="str">
        <f>VLOOKUP(E1916,SCC_xref!$A$6:$B$39,2,FALSE)</f>
        <v>Venting - Compressor Shutdown</v>
      </c>
      <c r="G1916" s="229">
        <v>0</v>
      </c>
      <c r="H1916" s="229">
        <v>0</v>
      </c>
      <c r="I1916" s="229">
        <v>0</v>
      </c>
      <c r="J1916" s="229">
        <v>0</v>
      </c>
      <c r="K1916" s="229">
        <v>0</v>
      </c>
      <c r="M1916" s="175"/>
    </row>
    <row r="1917" spans="1:13" x14ac:dyDescent="0.2">
      <c r="A1917" s="226" t="str">
        <f t="shared" si="165"/>
        <v>Compressor Shutdown</v>
      </c>
      <c r="B1917" s="226" t="str">
        <f>VLOOKUP(D1917,fips_xref!$A$5:$C$286,2,FALSE)</f>
        <v>MERCER, ND_Non-Tribal</v>
      </c>
      <c r="C1917" s="227" t="str">
        <f t="shared" si="161"/>
        <v>38</v>
      </c>
      <c r="D1917" s="228" t="str">
        <f t="shared" si="167"/>
        <v>3805702</v>
      </c>
      <c r="E1917" s="226" t="str">
        <f t="shared" si="166"/>
        <v>2310001650</v>
      </c>
      <c r="F1917" s="226" t="str">
        <f>VLOOKUP(E1917,SCC_xref!$A$6:$B$39,2,FALSE)</f>
        <v>Venting - Compressor Shutdown</v>
      </c>
      <c r="G1917" s="229">
        <v>0</v>
      </c>
      <c r="H1917" s="229">
        <v>4.4055759309831761E-3</v>
      </c>
      <c r="I1917" s="229">
        <v>0</v>
      </c>
      <c r="J1917" s="229">
        <v>0</v>
      </c>
      <c r="K1917" s="229">
        <v>0</v>
      </c>
      <c r="M1917" s="175"/>
    </row>
    <row r="1918" spans="1:13" x14ac:dyDescent="0.2">
      <c r="A1918" s="226" t="str">
        <f t="shared" si="165"/>
        <v>Compressor Shutdown</v>
      </c>
      <c r="B1918" s="226" t="str">
        <f>VLOOKUP(D1918,fips_xref!$A$5:$C$286,2,FALSE)</f>
        <v>MOUNTRAIL, ND_Non-Tribal</v>
      </c>
      <c r="C1918" s="227" t="str">
        <f t="shared" si="161"/>
        <v>38</v>
      </c>
      <c r="D1918" s="228" t="str">
        <f t="shared" si="167"/>
        <v>3806102</v>
      </c>
      <c r="E1918" s="226" t="str">
        <f t="shared" si="166"/>
        <v>2310001650</v>
      </c>
      <c r="F1918" s="226" t="str">
        <f>VLOOKUP(E1918,SCC_xref!$A$6:$B$39,2,FALSE)</f>
        <v>Venting - Compressor Shutdown</v>
      </c>
      <c r="G1918" s="229">
        <v>0</v>
      </c>
      <c r="H1918" s="229">
        <v>45.725724919422753</v>
      </c>
      <c r="I1918" s="229">
        <v>0</v>
      </c>
      <c r="J1918" s="229">
        <v>0</v>
      </c>
      <c r="K1918" s="229">
        <v>0</v>
      </c>
      <c r="M1918" s="175"/>
    </row>
    <row r="1919" spans="1:13" x14ac:dyDescent="0.2">
      <c r="A1919" s="226" t="str">
        <f t="shared" si="165"/>
        <v>Compressor Shutdown</v>
      </c>
      <c r="B1919" s="226" t="str">
        <f>VLOOKUP(D1919,fips_xref!$A$5:$C$286,2,FALSE)</f>
        <v>RENVILLE, ND_Non-Tribal</v>
      </c>
      <c r="C1919" s="227" t="str">
        <f t="shared" si="161"/>
        <v>38</v>
      </c>
      <c r="D1919" s="228" t="str">
        <f t="shared" si="167"/>
        <v>3807502</v>
      </c>
      <c r="E1919" s="226" t="str">
        <f t="shared" si="166"/>
        <v>2310001650</v>
      </c>
      <c r="F1919" s="226" t="str">
        <f>VLOOKUP(E1919,SCC_xref!$A$6:$B$39,2,FALSE)</f>
        <v>Venting - Compressor Shutdown</v>
      </c>
      <c r="G1919" s="229">
        <v>0</v>
      </c>
      <c r="H1919" s="229">
        <v>0.24202024557079097</v>
      </c>
      <c r="I1919" s="229">
        <v>0</v>
      </c>
      <c r="J1919" s="229">
        <v>0</v>
      </c>
      <c r="K1919" s="229">
        <v>0</v>
      </c>
      <c r="M1919" s="175"/>
    </row>
    <row r="1920" spans="1:13" x14ac:dyDescent="0.2">
      <c r="A1920" s="226" t="str">
        <f t="shared" si="165"/>
        <v>Compressor Shutdown</v>
      </c>
      <c r="B1920" s="226" t="str">
        <f>VLOOKUP(D1920,fips_xref!$A$5:$C$286,2,FALSE)</f>
        <v>SLOPE, ND_Non-Tribal</v>
      </c>
      <c r="C1920" s="227" t="str">
        <f t="shared" si="161"/>
        <v>38</v>
      </c>
      <c r="D1920" s="228" t="str">
        <f t="shared" si="167"/>
        <v>3808702</v>
      </c>
      <c r="E1920" s="226" t="str">
        <f t="shared" si="166"/>
        <v>2310001650</v>
      </c>
      <c r="F1920" s="226" t="str">
        <f>VLOOKUP(E1920,SCC_xref!$A$6:$B$39,2,FALSE)</f>
        <v>Venting - Compressor Shutdown</v>
      </c>
      <c r="G1920" s="229">
        <v>0</v>
      </c>
      <c r="H1920" s="229">
        <v>7.0103692902884873</v>
      </c>
      <c r="I1920" s="229">
        <v>0</v>
      </c>
      <c r="J1920" s="229">
        <v>0</v>
      </c>
      <c r="K1920" s="229">
        <v>0</v>
      </c>
      <c r="M1920" s="175"/>
    </row>
    <row r="1921" spans="1:14" x14ac:dyDescent="0.2">
      <c r="A1921" s="226" t="str">
        <f t="shared" si="165"/>
        <v>Compressor Shutdown</v>
      </c>
      <c r="B1921" s="226" t="str">
        <f>VLOOKUP(D1921,fips_xref!$A$5:$C$286,2,FALSE)</f>
        <v>STARK, ND_Non-Tribal</v>
      </c>
      <c r="C1921" s="227" t="str">
        <f t="shared" si="161"/>
        <v>38</v>
      </c>
      <c r="D1921" s="228" t="str">
        <f t="shared" si="167"/>
        <v>3808902</v>
      </c>
      <c r="E1921" s="226" t="str">
        <f t="shared" si="166"/>
        <v>2310001650</v>
      </c>
      <c r="F1921" s="226" t="str">
        <f>VLOOKUP(E1921,SCC_xref!$A$6:$B$39,2,FALSE)</f>
        <v>Venting - Compressor Shutdown</v>
      </c>
      <c r="G1921" s="229">
        <v>0</v>
      </c>
      <c r="H1921" s="229">
        <v>1.9454334513746427</v>
      </c>
      <c r="I1921" s="229">
        <v>0</v>
      </c>
      <c r="J1921" s="229">
        <v>0</v>
      </c>
      <c r="K1921" s="229">
        <v>0</v>
      </c>
      <c r="M1921" s="175"/>
    </row>
    <row r="1922" spans="1:14" x14ac:dyDescent="0.2">
      <c r="A1922" s="226" t="str">
        <f t="shared" si="165"/>
        <v>Compressor Shutdown</v>
      </c>
      <c r="B1922" s="226" t="str">
        <f>VLOOKUP(D1922,fips_xref!$A$5:$C$286,2,FALSE)</f>
        <v>WARD, ND_Non-Tribal</v>
      </c>
      <c r="C1922" s="227" t="str">
        <f t="shared" si="161"/>
        <v>38</v>
      </c>
      <c r="D1922" s="228" t="str">
        <f t="shared" si="167"/>
        <v>3810102</v>
      </c>
      <c r="E1922" s="226" t="str">
        <f t="shared" si="166"/>
        <v>2310001650</v>
      </c>
      <c r="F1922" s="226" t="str">
        <f>VLOOKUP(E1922,SCC_xref!$A$6:$B$39,2,FALSE)</f>
        <v>Venting - Compressor Shutdown</v>
      </c>
      <c r="G1922" s="229">
        <v>0</v>
      </c>
      <c r="H1922" s="229">
        <v>6.1476879612767557E-2</v>
      </c>
      <c r="I1922" s="229">
        <v>0</v>
      </c>
      <c r="J1922" s="229">
        <v>0</v>
      </c>
      <c r="K1922" s="229">
        <v>0</v>
      </c>
      <c r="M1922" s="175"/>
    </row>
    <row r="1923" spans="1:14" x14ac:dyDescent="0.2">
      <c r="A1923" s="226" t="str">
        <f t="shared" si="165"/>
        <v>Compressor Shutdown</v>
      </c>
      <c r="B1923" s="226" t="str">
        <f>VLOOKUP(D1923,fips_xref!$A$5:$C$286,2,FALSE)</f>
        <v>WILLIAMS, ND_Non-Tribal</v>
      </c>
      <c r="C1923" s="227" t="str">
        <f t="shared" si="161"/>
        <v>38</v>
      </c>
      <c r="D1923" s="228" t="str">
        <f t="shared" si="167"/>
        <v>3810502</v>
      </c>
      <c r="E1923" s="226" t="str">
        <f t="shared" si="166"/>
        <v>2310001650</v>
      </c>
      <c r="F1923" s="226" t="str">
        <f>VLOOKUP(E1923,SCC_xref!$A$6:$B$39,2,FALSE)</f>
        <v>Venting - Compressor Shutdown</v>
      </c>
      <c r="G1923" s="229">
        <v>0</v>
      </c>
      <c r="H1923" s="229">
        <v>66.820829577496184</v>
      </c>
      <c r="I1923" s="229">
        <v>0</v>
      </c>
      <c r="J1923" s="229">
        <v>0</v>
      </c>
      <c r="K1923" s="229">
        <v>0</v>
      </c>
      <c r="M1923" s="175"/>
    </row>
    <row r="1924" spans="1:14" x14ac:dyDescent="0.2">
      <c r="A1924" s="226" t="str">
        <f t="shared" si="165"/>
        <v>Compressor Shutdown</v>
      </c>
      <c r="B1924" s="226" t="str">
        <f>VLOOKUP(D1924,fips_xref!$A$5:$C$286,2,FALSE)</f>
        <v>HARDING, SD_Non-Tribal</v>
      </c>
      <c r="C1924" s="227" t="str">
        <f t="shared" ref="C1924:C1925" si="168">LEFT(D1924,2)</f>
        <v>46</v>
      </c>
      <c r="D1924" s="228" t="str">
        <f t="shared" si="167"/>
        <v>4606302</v>
      </c>
      <c r="E1924" s="226" t="str">
        <f t="shared" si="166"/>
        <v>2310001650</v>
      </c>
      <c r="F1924" s="226" t="str">
        <f>VLOOKUP(E1924,SCC_xref!$A$6:$B$39,2,FALSE)</f>
        <v>Venting - Compressor Shutdown</v>
      </c>
      <c r="G1924" s="229">
        <v>0</v>
      </c>
      <c r="H1924" s="229">
        <v>43.001237654289753</v>
      </c>
      <c r="I1924" s="229">
        <v>0</v>
      </c>
      <c r="J1924" s="229">
        <v>0</v>
      </c>
      <c r="K1924" s="229">
        <v>0</v>
      </c>
      <c r="M1924" s="175"/>
    </row>
    <row r="1925" spans="1:14" x14ac:dyDescent="0.2">
      <c r="A1925" s="226" t="str">
        <f t="shared" si="165"/>
        <v>Compressor Shutdown</v>
      </c>
      <c r="B1925" s="226" t="str">
        <f>VLOOKUP(D1925,fips_xref!$A$5:$C$286,2,FALSE)</f>
        <v>BUTTE, SD_Non-Tribal</v>
      </c>
      <c r="C1925" s="227" t="str">
        <f t="shared" si="168"/>
        <v>46</v>
      </c>
      <c r="D1925" s="228" t="str">
        <f t="shared" si="167"/>
        <v>4601902</v>
      </c>
      <c r="E1925" s="226" t="str">
        <f t="shared" si="166"/>
        <v>2310001650</v>
      </c>
      <c r="F1925" s="226" t="str">
        <f>VLOOKUP(E1925,SCC_xref!$A$6:$B$39,2,FALSE)</f>
        <v>Venting - Compressor Shutdown</v>
      </c>
      <c r="G1925" s="229">
        <v>0</v>
      </c>
      <c r="H1925" s="229">
        <v>0</v>
      </c>
      <c r="I1925" s="229">
        <v>0</v>
      </c>
      <c r="J1925" s="229">
        <v>0</v>
      </c>
      <c r="K1925" s="229">
        <v>0</v>
      </c>
      <c r="M1925" s="175"/>
    </row>
    <row r="1926" spans="1:14" s="32" customFormat="1" x14ac:dyDescent="0.2">
      <c r="A1926" s="32" t="s">
        <v>16382</v>
      </c>
      <c r="B1926" s="32" t="str">
        <f>VLOOKUP(D1926,fips_xref!$A$5:$C$286,2,FALSE)</f>
        <v>CARTER, MT</v>
      </c>
      <c r="C1926" s="62" t="str">
        <f t="shared" si="113"/>
        <v>30</v>
      </c>
      <c r="D1926" s="202">
        <f>fips_xref!A5</f>
        <v>30011</v>
      </c>
      <c r="E1926" s="32" t="str">
        <f>SCC_xref!A$32</f>
        <v>2310021410</v>
      </c>
      <c r="F1926" s="32" t="str">
        <f>VLOOKUP(E1926,SCC_xref!$A$6:$B$40,2,FALSE)</f>
        <v>Dehydrator</v>
      </c>
      <c r="G1926" s="64">
        <v>2.3134204618182894E-3</v>
      </c>
      <c r="H1926" s="64">
        <v>2.0165454556303898E-4</v>
      </c>
      <c r="I1926" s="64">
        <v>1.943273187927363E-3</v>
      </c>
      <c r="J1926" s="64">
        <v>0</v>
      </c>
      <c r="K1926" s="64">
        <v>1.7581995509819001E-4</v>
      </c>
      <c r="M1926" s="175"/>
      <c r="N1926" s="176"/>
    </row>
    <row r="1927" spans="1:14" s="32" customFormat="1" x14ac:dyDescent="0.2">
      <c r="A1927" s="32" t="s">
        <v>16382</v>
      </c>
      <c r="B1927" s="32" t="str">
        <f>VLOOKUP(D1927,fips_xref!$A$5:$C$286,2,FALSE)</f>
        <v>CUSTER, MT</v>
      </c>
      <c r="C1927" s="62" t="str">
        <f t="shared" si="113"/>
        <v>30</v>
      </c>
      <c r="D1927" s="202">
        <f>fips_xref!A6</f>
        <v>30017</v>
      </c>
      <c r="E1927" s="32" t="str">
        <f>SCC_xref!A$32</f>
        <v>2310021410</v>
      </c>
      <c r="F1927" s="32" t="str">
        <f>VLOOKUP(E1927,SCC_xref!$A$6:$B$40,2,FALSE)</f>
        <v>Dehydrator</v>
      </c>
      <c r="G1927" s="64">
        <v>1.7352816285171823E-3</v>
      </c>
      <c r="H1927" s="64">
        <v>1.5125976189710389E-4</v>
      </c>
      <c r="I1927" s="64">
        <v>1.4576365679544331E-3</v>
      </c>
      <c r="J1927" s="64">
        <v>0</v>
      </c>
      <c r="K1927" s="64">
        <v>1.3188140376730587E-4</v>
      </c>
      <c r="M1927" s="175"/>
      <c r="N1927" s="176"/>
    </row>
    <row r="1928" spans="1:14" s="32" customFormat="1" x14ac:dyDescent="0.2">
      <c r="A1928" s="32" t="s">
        <v>16382</v>
      </c>
      <c r="B1928" s="32" t="str">
        <f>VLOOKUP(D1928,fips_xref!$A$5:$C$286,2,FALSE)</f>
        <v>DANIELS, MT</v>
      </c>
      <c r="C1928" s="62" t="str">
        <f t="shared" si="113"/>
        <v>30</v>
      </c>
      <c r="D1928" s="202">
        <f>fips_xref!A7</f>
        <v>30019</v>
      </c>
      <c r="E1928" s="32" t="str">
        <f>SCC_xref!A$32</f>
        <v>2310021410</v>
      </c>
      <c r="F1928" s="32" t="str">
        <f>VLOOKUP(E1928,SCC_xref!$A$6:$B$40,2,FALSE)</f>
        <v>Dehydrator</v>
      </c>
      <c r="G1928" s="64">
        <v>0</v>
      </c>
      <c r="H1928" s="64">
        <v>0</v>
      </c>
      <c r="I1928" s="64">
        <v>0</v>
      </c>
      <c r="J1928" s="64">
        <v>0</v>
      </c>
      <c r="K1928" s="64">
        <v>0</v>
      </c>
      <c r="M1928" s="175"/>
      <c r="N1928" s="176"/>
    </row>
    <row r="1929" spans="1:14" s="32" customFormat="1" x14ac:dyDescent="0.2">
      <c r="A1929" s="32" t="s">
        <v>16382</v>
      </c>
      <c r="B1929" s="32" t="str">
        <f>VLOOKUP(D1929,fips_xref!$A$5:$C$286,2,FALSE)</f>
        <v>DAWSON, MT</v>
      </c>
      <c r="C1929" s="62" t="str">
        <f t="shared" si="113"/>
        <v>30</v>
      </c>
      <c r="D1929" s="202">
        <f>fips_xref!A8</f>
        <v>30021</v>
      </c>
      <c r="E1929" s="32" t="str">
        <f>SCC_xref!A$32</f>
        <v>2310021410</v>
      </c>
      <c r="F1929" s="32" t="str">
        <f>VLOOKUP(E1929,SCC_xref!$A$6:$B$40,2,FALSE)</f>
        <v>Dehydrator</v>
      </c>
      <c r="G1929" s="64">
        <v>4.7522180242914602E-3</v>
      </c>
      <c r="H1929" s="64">
        <v>4.1423787068597685E-4</v>
      </c>
      <c r="I1929" s="64">
        <v>3.9918631404048267E-3</v>
      </c>
      <c r="J1929" s="64">
        <v>0</v>
      </c>
      <c r="K1929" s="64">
        <v>3.611685698461511E-4</v>
      </c>
      <c r="M1929" s="175"/>
      <c r="N1929" s="176"/>
    </row>
    <row r="1930" spans="1:14" s="32" customFormat="1" x14ac:dyDescent="0.2">
      <c r="A1930" s="32" t="s">
        <v>16382</v>
      </c>
      <c r="B1930" s="32" t="str">
        <f>VLOOKUP(D1930,fips_xref!$A$5:$C$286,2,FALSE)</f>
        <v>FALLON, MT</v>
      </c>
      <c r="C1930" s="62" t="str">
        <f t="shared" si="113"/>
        <v>30</v>
      </c>
      <c r="D1930" s="202">
        <f>fips_xref!A9</f>
        <v>30025</v>
      </c>
      <c r="E1930" s="32" t="str">
        <f>SCC_xref!A$32</f>
        <v>2310021410</v>
      </c>
      <c r="F1930" s="32" t="str">
        <f>VLOOKUP(E1930,SCC_xref!$A$6:$B$40,2,FALSE)</f>
        <v>Dehydrator</v>
      </c>
      <c r="G1930" s="64">
        <v>0.87330777269533033</v>
      </c>
      <c r="H1930" s="64">
        <v>7.6123854243569447E-2</v>
      </c>
      <c r="I1930" s="64">
        <v>0.7335785290640775</v>
      </c>
      <c r="J1930" s="64">
        <v>0</v>
      </c>
      <c r="K1930" s="64">
        <v>6.6371390724845117E-2</v>
      </c>
      <c r="M1930" s="175"/>
      <c r="N1930" s="176"/>
    </row>
    <row r="1931" spans="1:14" s="32" customFormat="1" x14ac:dyDescent="0.2">
      <c r="A1931" s="32" t="s">
        <v>16382</v>
      </c>
      <c r="B1931" s="32" t="str">
        <f>VLOOKUP(D1931,fips_xref!$A$5:$C$286,2,FALSE)</f>
        <v>GARFIELD, MT</v>
      </c>
      <c r="C1931" s="62" t="str">
        <f t="shared" si="113"/>
        <v>30</v>
      </c>
      <c r="D1931" s="202">
        <f>fips_xref!A10</f>
        <v>30033</v>
      </c>
      <c r="E1931" s="32" t="str">
        <f>SCC_xref!A$32</f>
        <v>2310021410</v>
      </c>
      <c r="F1931" s="32" t="str">
        <f>VLOOKUP(E1931,SCC_xref!$A$6:$B$40,2,FALSE)</f>
        <v>Dehydrator</v>
      </c>
      <c r="G1931" s="64">
        <v>7.2870448629031641E-5</v>
      </c>
      <c r="H1931" s="64">
        <v>6.3519180563106658E-6</v>
      </c>
      <c r="I1931" s="64">
        <v>6.1211176848386569E-5</v>
      </c>
      <c r="J1931" s="64">
        <v>0</v>
      </c>
      <c r="K1931" s="64">
        <v>5.5381540958064056E-6</v>
      </c>
      <c r="M1931" s="175"/>
      <c r="N1931" s="176"/>
    </row>
    <row r="1932" spans="1:14" s="32" customFormat="1" x14ac:dyDescent="0.2">
      <c r="A1932" s="32" t="s">
        <v>16382</v>
      </c>
      <c r="B1932" s="32" t="str">
        <f>VLOOKUP(D1932,fips_xref!$A$5:$C$286,2,FALSE)</f>
        <v>MCCONE, MT</v>
      </c>
      <c r="C1932" s="62" t="str">
        <f t="shared" si="113"/>
        <v>30</v>
      </c>
      <c r="D1932" s="202">
        <f>fips_xref!A11</f>
        <v>30055</v>
      </c>
      <c r="E1932" s="32" t="str">
        <f>SCC_xref!A$32</f>
        <v>2310021410</v>
      </c>
      <c r="F1932" s="32" t="str">
        <f>VLOOKUP(E1932,SCC_xref!$A$6:$B$40,2,FALSE)</f>
        <v>Dehydrator</v>
      </c>
      <c r="G1932" s="64">
        <v>0</v>
      </c>
      <c r="H1932" s="64">
        <v>0</v>
      </c>
      <c r="I1932" s="64">
        <v>0</v>
      </c>
      <c r="J1932" s="64">
        <v>0</v>
      </c>
      <c r="K1932" s="64">
        <v>0</v>
      </c>
      <c r="M1932" s="175"/>
      <c r="N1932" s="176"/>
    </row>
    <row r="1933" spans="1:14" s="32" customFormat="1" x14ac:dyDescent="0.2">
      <c r="A1933" s="32" t="s">
        <v>16382</v>
      </c>
      <c r="B1933" s="32" t="str">
        <f>VLOOKUP(D1933,fips_xref!$A$5:$C$286,2,FALSE)</f>
        <v>PRAIRIE, MT</v>
      </c>
      <c r="C1933" s="62" t="str">
        <f t="shared" si="113"/>
        <v>30</v>
      </c>
      <c r="D1933" s="202">
        <f>fips_xref!A12</f>
        <v>30079</v>
      </c>
      <c r="E1933" s="32" t="str">
        <f>SCC_xref!A$32</f>
        <v>2310021410</v>
      </c>
      <c r="F1933" s="32" t="str">
        <f>VLOOKUP(E1933,SCC_xref!$A$6:$B$40,2,FALSE)</f>
        <v>Dehydrator</v>
      </c>
      <c r="G1933" s="64">
        <v>2.8020184835848193E-4</v>
      </c>
      <c r="H1933" s="64">
        <v>2.4424430115156218E-5</v>
      </c>
      <c r="I1933" s="64">
        <v>2.3536955262112481E-4</v>
      </c>
      <c r="J1933" s="64">
        <v>0</v>
      </c>
      <c r="K1933" s="64">
        <v>2.1295340475244632E-5</v>
      </c>
      <c r="M1933" s="175"/>
      <c r="N1933" s="176"/>
    </row>
    <row r="1934" spans="1:14" s="32" customFormat="1" x14ac:dyDescent="0.2">
      <c r="A1934" s="32" t="s">
        <v>16382</v>
      </c>
      <c r="B1934" s="32" t="str">
        <f>VLOOKUP(D1934,fips_xref!$A$5:$C$286,2,FALSE)</f>
        <v>RICHLAND, MT</v>
      </c>
      <c r="C1934" s="62" t="str">
        <f t="shared" si="113"/>
        <v>30</v>
      </c>
      <c r="D1934" s="202">
        <f>fips_xref!A13</f>
        <v>30083</v>
      </c>
      <c r="E1934" s="32" t="str">
        <f>SCC_xref!A$32</f>
        <v>2310021410</v>
      </c>
      <c r="F1934" s="32" t="str">
        <f>VLOOKUP(E1934,SCC_xref!$A$6:$B$40,2,FALSE)</f>
        <v>Dehydrator</v>
      </c>
      <c r="G1934" s="64">
        <v>0.51578478827963326</v>
      </c>
      <c r="H1934" s="64">
        <v>4.4959551800241374E-2</v>
      </c>
      <c r="I1934" s="64">
        <v>0.43325922215489188</v>
      </c>
      <c r="J1934" s="64">
        <v>0</v>
      </c>
      <c r="K1934" s="64">
        <v>3.9199643909252131E-2</v>
      </c>
      <c r="M1934" s="175"/>
      <c r="N1934" s="176"/>
    </row>
    <row r="1935" spans="1:14" s="32" customFormat="1" x14ac:dyDescent="0.2">
      <c r="A1935" s="32" t="s">
        <v>16382</v>
      </c>
      <c r="B1935" s="32" t="str">
        <f>VLOOKUP(D1935,fips_xref!$A$5:$C$286,2,FALSE)</f>
        <v>ROOSEVELT, MT</v>
      </c>
      <c r="C1935" s="62" t="str">
        <f t="shared" si="113"/>
        <v>30</v>
      </c>
      <c r="D1935" s="202">
        <f>fips_xref!A14</f>
        <v>30085</v>
      </c>
      <c r="E1935" s="32" t="str">
        <f>SCC_xref!A$32</f>
        <v>2310021410</v>
      </c>
      <c r="F1935" s="32" t="str">
        <f>VLOOKUP(E1935,SCC_xref!$A$6:$B$40,2,FALSE)</f>
        <v>Dehydrator</v>
      </c>
      <c r="G1935" s="64">
        <v>2.2511644757977789E-2</v>
      </c>
      <c r="H1935" s="64">
        <v>1.9622786123273885E-3</v>
      </c>
      <c r="I1935" s="64">
        <v>1.8909781596701342E-2</v>
      </c>
      <c r="J1935" s="64">
        <v>0</v>
      </c>
      <c r="K1935" s="64">
        <v>1.7108850016063122E-3</v>
      </c>
      <c r="M1935" s="175"/>
      <c r="N1935" s="176"/>
    </row>
    <row r="1936" spans="1:14" s="32" customFormat="1" x14ac:dyDescent="0.2">
      <c r="A1936" s="32" t="s">
        <v>16382</v>
      </c>
      <c r="B1936" s="32" t="str">
        <f>VLOOKUP(D1936,fips_xref!$A$5:$C$286,2,FALSE)</f>
        <v>SHERIDAN, MT</v>
      </c>
      <c r="C1936" s="62" t="str">
        <f t="shared" si="113"/>
        <v>30</v>
      </c>
      <c r="D1936" s="203">
        <f>fips_xref!A15</f>
        <v>30091</v>
      </c>
      <c r="E1936" s="32" t="str">
        <f>SCC_xref!A$32</f>
        <v>2310021410</v>
      </c>
      <c r="F1936" s="32" t="str">
        <f>VLOOKUP(E1936,SCC_xref!$A$6:$B$40,2,FALSE)</f>
        <v>Dehydrator</v>
      </c>
      <c r="G1936" s="64">
        <v>2.3935846101457152E-2</v>
      </c>
      <c r="H1936" s="64">
        <v>2.0864223550882146E-3</v>
      </c>
      <c r="I1936" s="64">
        <v>2.0106110725224006E-2</v>
      </c>
      <c r="J1936" s="64">
        <v>0</v>
      </c>
      <c r="K1936" s="64">
        <v>1.8191243037107439E-3</v>
      </c>
      <c r="M1936" s="175"/>
      <c r="N1936" s="176"/>
    </row>
    <row r="1937" spans="1:14" s="32" customFormat="1" x14ac:dyDescent="0.2">
      <c r="A1937" s="32" t="s">
        <v>16382</v>
      </c>
      <c r="B1937" s="32" t="str">
        <f>VLOOKUP(D1937,fips_xref!$A$5:$C$286,2,FALSE)</f>
        <v>VALLEY, MT</v>
      </c>
      <c r="C1937" s="62" t="str">
        <f t="shared" si="113"/>
        <v>30</v>
      </c>
      <c r="D1937" s="203">
        <f>fips_xref!A16</f>
        <v>30105</v>
      </c>
      <c r="E1937" s="32" t="str">
        <f>SCC_xref!A$32</f>
        <v>2310021410</v>
      </c>
      <c r="F1937" s="32" t="str">
        <f>VLOOKUP(E1937,SCC_xref!$A$6:$B$40,2,FALSE)</f>
        <v>Dehydrator</v>
      </c>
      <c r="G1937" s="64">
        <v>5.4958160324111625E-2</v>
      </c>
      <c r="H1937" s="64">
        <v>4.7905527888470207E-3</v>
      </c>
      <c r="I1937" s="64">
        <v>4.6164854672253765E-2</v>
      </c>
      <c r="J1937" s="64">
        <v>0</v>
      </c>
      <c r="K1937" s="64">
        <v>4.1768201846324841E-3</v>
      </c>
      <c r="M1937" s="175"/>
      <c r="N1937" s="176"/>
    </row>
    <row r="1938" spans="1:14" s="32" customFormat="1" x14ac:dyDescent="0.2">
      <c r="A1938" s="32" t="s">
        <v>16382</v>
      </c>
      <c r="B1938" s="32" t="str">
        <f>VLOOKUP(D1938,fips_xref!$A$5:$C$286,2,FALSE)</f>
        <v>WIBAUX, MT</v>
      </c>
      <c r="C1938" s="62" t="str">
        <f t="shared" si="113"/>
        <v>30</v>
      </c>
      <c r="D1938" s="203">
        <f>fips_xref!A17</f>
        <v>30109</v>
      </c>
      <c r="E1938" s="32" t="str">
        <f>SCC_xref!A$32</f>
        <v>2310021410</v>
      </c>
      <c r="F1938" s="32" t="str">
        <f>VLOOKUP(E1938,SCC_xref!$A$6:$B$40,2,FALSE)</f>
        <v>Dehydrator</v>
      </c>
      <c r="G1938" s="64">
        <v>1.6852938317247646E-2</v>
      </c>
      <c r="H1938" s="64">
        <v>1.4690246212724293E-3</v>
      </c>
      <c r="I1938" s="64">
        <v>1.4156468186488023E-2</v>
      </c>
      <c r="J1938" s="64">
        <v>0</v>
      </c>
      <c r="K1938" s="64">
        <v>1.2808233121108213E-3</v>
      </c>
      <c r="M1938" s="175"/>
      <c r="N1938" s="176"/>
    </row>
    <row r="1939" spans="1:14" s="32" customFormat="1" x14ac:dyDescent="0.2">
      <c r="A1939" s="32" t="s">
        <v>16382</v>
      </c>
      <c r="B1939" s="32" t="str">
        <f>VLOOKUP(D1939,fips_xref!$A$5:$C$286,2,FALSE)</f>
        <v>BILLINGS, ND</v>
      </c>
      <c r="C1939" s="62" t="str">
        <f t="shared" si="113"/>
        <v>38</v>
      </c>
      <c r="D1939" s="203">
        <f>fips_xref!A18</f>
        <v>38007</v>
      </c>
      <c r="E1939" s="32" t="str">
        <f>SCC_xref!A$32</f>
        <v>2310021410</v>
      </c>
      <c r="F1939" s="32" t="str">
        <f>VLOOKUP(E1939,SCC_xref!$A$6:$B$40,2,FALSE)</f>
        <v>Dehydrator</v>
      </c>
      <c r="G1939" s="64">
        <v>0.14648846820297126</v>
      </c>
      <c r="H1939" s="64">
        <v>1.276899983087299E-2</v>
      </c>
      <c r="I1939" s="64">
        <v>0.12305031329049584</v>
      </c>
      <c r="J1939" s="64">
        <v>0</v>
      </c>
      <c r="K1939" s="64">
        <v>1.1133123583425816E-2</v>
      </c>
      <c r="M1939" s="175"/>
      <c r="N1939" s="176"/>
    </row>
    <row r="1940" spans="1:14" s="32" customFormat="1" x14ac:dyDescent="0.2">
      <c r="A1940" s="32" t="s">
        <v>16382</v>
      </c>
      <c r="B1940" s="32" t="str">
        <f>VLOOKUP(D1940,fips_xref!$A$5:$C$286,2,FALSE)</f>
        <v>BOTTINEAU, ND</v>
      </c>
      <c r="C1940" s="62" t="str">
        <f t="shared" si="113"/>
        <v>38</v>
      </c>
      <c r="D1940" s="203">
        <f>fips_xref!A19</f>
        <v>38009</v>
      </c>
      <c r="E1940" s="32" t="str">
        <f>SCC_xref!A$32</f>
        <v>2310021410</v>
      </c>
      <c r="F1940" s="32" t="str">
        <f>VLOOKUP(E1940,SCC_xref!$A$6:$B$40,2,FALSE)</f>
        <v>Dehydrator</v>
      </c>
      <c r="G1940" s="64">
        <v>3.417258024749566E-3</v>
      </c>
      <c r="H1940" s="64">
        <v>2.9787305222972845E-4</v>
      </c>
      <c r="I1940" s="64">
        <v>2.8704967407896351E-3</v>
      </c>
      <c r="J1940" s="64">
        <v>0</v>
      </c>
      <c r="K1940" s="64">
        <v>2.5971160988096705E-4</v>
      </c>
      <c r="M1940" s="175"/>
      <c r="N1940" s="176"/>
    </row>
    <row r="1941" spans="1:14" s="32" customFormat="1" x14ac:dyDescent="0.2">
      <c r="A1941" s="32" t="s">
        <v>16382</v>
      </c>
      <c r="B1941" s="32" t="str">
        <f>VLOOKUP(D1941,fips_xref!$A$5:$C$286,2,FALSE)</f>
        <v>BOWMAN, ND</v>
      </c>
      <c r="C1941" s="62" t="str">
        <f t="shared" si="113"/>
        <v>38</v>
      </c>
      <c r="D1941" s="203">
        <f>fips_xref!A20</f>
        <v>38011</v>
      </c>
      <c r="E1941" s="32" t="str">
        <f>SCC_xref!A$32</f>
        <v>2310021410</v>
      </c>
      <c r="F1941" s="32" t="str">
        <f>VLOOKUP(E1941,SCC_xref!$A$6:$B$40,2,FALSE)</f>
        <v>Dehydrator</v>
      </c>
      <c r="G1941" s="64">
        <v>0.6499223476493553</v>
      </c>
      <c r="H1941" s="64">
        <v>5.6651956628534582E-2</v>
      </c>
      <c r="I1941" s="64">
        <v>0.54593477202545837</v>
      </c>
      <c r="J1941" s="64">
        <v>0</v>
      </c>
      <c r="K1941" s="64">
        <v>4.9394098421351014E-2</v>
      </c>
      <c r="M1941" s="175"/>
      <c r="N1941" s="176"/>
    </row>
    <row r="1942" spans="1:14" s="32" customFormat="1" x14ac:dyDescent="0.2">
      <c r="A1942" s="32" t="s">
        <v>16382</v>
      </c>
      <c r="B1942" s="32" t="str">
        <f>VLOOKUP(D1942,fips_xref!$A$5:$C$286,2,FALSE)</f>
        <v>BURKE, ND</v>
      </c>
      <c r="C1942" s="62" t="str">
        <f t="shared" si="113"/>
        <v>38</v>
      </c>
      <c r="D1942" s="203">
        <f>fips_xref!A21</f>
        <v>38013</v>
      </c>
      <c r="E1942" s="32" t="str">
        <f>SCC_xref!A$32</f>
        <v>2310021410</v>
      </c>
      <c r="F1942" s="32" t="str">
        <f>VLOOKUP(E1942,SCC_xref!$A$6:$B$40,2,FALSE)</f>
        <v>Dehydrator</v>
      </c>
      <c r="G1942" s="64">
        <v>9.2674074454738312E-2</v>
      </c>
      <c r="H1942" s="64">
        <v>8.0781460517372131E-3</v>
      </c>
      <c r="I1942" s="64">
        <v>7.784622254198019E-2</v>
      </c>
      <c r="J1942" s="64">
        <v>0</v>
      </c>
      <c r="K1942" s="64">
        <v>7.0432296585601134E-3</v>
      </c>
      <c r="M1942" s="175"/>
      <c r="N1942" s="176"/>
    </row>
    <row r="1943" spans="1:14" s="32" customFormat="1" x14ac:dyDescent="0.2">
      <c r="A1943" s="32" t="s">
        <v>16382</v>
      </c>
      <c r="B1943" s="32" t="str">
        <f>VLOOKUP(D1943,fips_xref!$A$5:$C$286,2,FALSE)</f>
        <v>DIVIDE, ND</v>
      </c>
      <c r="C1943" s="62" t="str">
        <f t="shared" si="113"/>
        <v>38</v>
      </c>
      <c r="D1943" s="203">
        <f>fips_xref!A22</f>
        <v>38023</v>
      </c>
      <c r="E1943" s="32" t="str">
        <f>SCC_xref!A$32</f>
        <v>2310021410</v>
      </c>
      <c r="F1943" s="32" t="str">
        <f>VLOOKUP(E1943,SCC_xref!$A$6:$B$40,2,FALSE)</f>
        <v>Dehydrator</v>
      </c>
      <c r="G1943" s="64">
        <v>7.1275450932669709E-2</v>
      </c>
      <c r="H1943" s="64">
        <v>6.2128864617767609E-3</v>
      </c>
      <c r="I1943" s="64">
        <v>5.9871378783442557E-2</v>
      </c>
      <c r="J1943" s="64">
        <v>0</v>
      </c>
      <c r="K1943" s="64">
        <v>5.4169342708828986E-3</v>
      </c>
      <c r="M1943" s="175"/>
      <c r="N1943" s="176"/>
    </row>
    <row r="1944" spans="1:14" s="32" customFormat="1" x14ac:dyDescent="0.2">
      <c r="A1944" s="32" t="s">
        <v>16382</v>
      </c>
      <c r="B1944" s="32" t="str">
        <f>VLOOKUP(D1944,fips_xref!$A$5:$C$286,2,FALSE)</f>
        <v>DUNN, ND</v>
      </c>
      <c r="C1944" s="62" t="str">
        <f t="shared" si="113"/>
        <v>38</v>
      </c>
      <c r="D1944" s="203">
        <f>fips_xref!A23</f>
        <v>38025</v>
      </c>
      <c r="E1944" s="32" t="str">
        <f>SCC_xref!A$32</f>
        <v>2310021410</v>
      </c>
      <c r="F1944" s="32" t="str">
        <f>VLOOKUP(E1944,SCC_xref!$A$6:$B$40,2,FALSE)</f>
        <v>Dehydrator</v>
      </c>
      <c r="G1944" s="64">
        <v>0.20147684148021308</v>
      </c>
      <c r="H1944" s="64">
        <v>1.7562186200357054E-2</v>
      </c>
      <c r="I1944" s="64">
        <v>0.16924054684337897</v>
      </c>
      <c r="J1944" s="64">
        <v>0</v>
      </c>
      <c r="K1944" s="64">
        <v>1.5312239952496197E-2</v>
      </c>
      <c r="M1944" s="175"/>
      <c r="N1944" s="176"/>
    </row>
    <row r="1945" spans="1:14" s="32" customFormat="1" x14ac:dyDescent="0.2">
      <c r="A1945" s="32" t="s">
        <v>16382</v>
      </c>
      <c r="B1945" s="32" t="str">
        <f>VLOOKUP(D1945,fips_xref!$A$5:$C$286,2,FALSE)</f>
        <v>GOLDEN VALLEY, ND</v>
      </c>
      <c r="C1945" s="62" t="str">
        <f t="shared" si="113"/>
        <v>38</v>
      </c>
      <c r="D1945" s="203">
        <f>fips_xref!A24</f>
        <v>38033</v>
      </c>
      <c r="E1945" s="32" t="str">
        <f>SCC_xref!A$32</f>
        <v>2310021410</v>
      </c>
      <c r="F1945" s="32" t="str">
        <f>VLOOKUP(E1945,SCC_xref!$A$6:$B$40,2,FALSE)</f>
        <v>Dehydrator</v>
      </c>
      <c r="G1945" s="64">
        <v>2.1069109342720067E-2</v>
      </c>
      <c r="H1945" s="64">
        <v>1.8365367385852714E-3</v>
      </c>
      <c r="I1945" s="64">
        <v>1.7698051847884855E-2</v>
      </c>
      <c r="J1945" s="64">
        <v>0</v>
      </c>
      <c r="K1945" s="64">
        <v>1.6012523100467253E-3</v>
      </c>
      <c r="M1945" s="175"/>
      <c r="N1945" s="176"/>
    </row>
    <row r="1946" spans="1:14" s="32" customFormat="1" x14ac:dyDescent="0.2">
      <c r="A1946" s="32" t="s">
        <v>16382</v>
      </c>
      <c r="B1946" s="32" t="str">
        <f>VLOOKUP(D1946,fips_xref!$A$5:$C$286,2,FALSE)</f>
        <v>MC HENRY, ND</v>
      </c>
      <c r="C1946" s="62" t="str">
        <f t="shared" si="113"/>
        <v>38</v>
      </c>
      <c r="D1946" s="203">
        <f>fips_xref!A25</f>
        <v>38049</v>
      </c>
      <c r="E1946" s="32" t="str">
        <f>SCC_xref!A$32</f>
        <v>2310021410</v>
      </c>
      <c r="F1946" s="32" t="str">
        <f>VLOOKUP(E1946,SCC_xref!$A$6:$B$40,2,FALSE)</f>
        <v>Dehydrator</v>
      </c>
      <c r="G1946" s="64">
        <v>0</v>
      </c>
      <c r="H1946" s="64">
        <v>0</v>
      </c>
      <c r="I1946" s="64">
        <v>0</v>
      </c>
      <c r="J1946" s="64">
        <v>0</v>
      </c>
      <c r="K1946" s="64">
        <v>0</v>
      </c>
      <c r="M1946" s="175"/>
      <c r="N1946" s="176"/>
    </row>
    <row r="1947" spans="1:14" s="32" customFormat="1" x14ac:dyDescent="0.2">
      <c r="A1947" s="32" t="s">
        <v>16382</v>
      </c>
      <c r="B1947" s="32" t="str">
        <f>VLOOKUP(D1947,fips_xref!$A$5:$C$286,2,FALSE)</f>
        <v>MCKENZIE, ND</v>
      </c>
      <c r="C1947" s="62" t="str">
        <f t="shared" si="113"/>
        <v>38</v>
      </c>
      <c r="D1947" s="203">
        <f>fips_xref!A26</f>
        <v>38053</v>
      </c>
      <c r="E1947" s="32" t="str">
        <f>SCC_xref!A$32</f>
        <v>2310021410</v>
      </c>
      <c r="F1947" s="32" t="str">
        <f>VLOOKUP(E1947,SCC_xref!$A$6:$B$40,2,FALSE)</f>
        <v>Dehydrator</v>
      </c>
      <c r="G1947" s="64">
        <v>0.59224495499516983</v>
      </c>
      <c r="H1947" s="64">
        <v>5.1624375781515033E-2</v>
      </c>
      <c r="I1947" s="64">
        <v>0.49748576219594259</v>
      </c>
      <c r="J1947" s="64">
        <v>0</v>
      </c>
      <c r="K1947" s="64">
        <v>4.5010616579632914E-2</v>
      </c>
      <c r="M1947" s="175"/>
      <c r="N1947" s="176"/>
    </row>
    <row r="1948" spans="1:14" s="32" customFormat="1" x14ac:dyDescent="0.2">
      <c r="A1948" s="32" t="s">
        <v>16382</v>
      </c>
      <c r="B1948" s="32" t="str">
        <f>VLOOKUP(D1948,fips_xref!$A$5:$C$286,2,FALSE)</f>
        <v>MCLEAN, ND</v>
      </c>
      <c r="C1948" s="62" t="str">
        <f t="shared" si="113"/>
        <v>38</v>
      </c>
      <c r="D1948" s="203">
        <f>fips_xref!A27</f>
        <v>38055</v>
      </c>
      <c r="E1948" s="32" t="str">
        <f>SCC_xref!A$32</f>
        <v>2310021410</v>
      </c>
      <c r="F1948" s="32" t="str">
        <f>VLOOKUP(E1948,SCC_xref!$A$6:$B$40,2,FALSE)</f>
        <v>Dehydrator</v>
      </c>
      <c r="G1948" s="64">
        <v>2.2228481507825708E-3</v>
      </c>
      <c r="H1948" s="64">
        <v>1.9375960449030945E-4</v>
      </c>
      <c r="I1948" s="64">
        <v>1.8671924466573593E-3</v>
      </c>
      <c r="J1948" s="64">
        <v>0</v>
      </c>
      <c r="K1948" s="64">
        <v>1.6893645945947539E-4</v>
      </c>
      <c r="M1948" s="175"/>
      <c r="N1948" s="176"/>
    </row>
    <row r="1949" spans="1:14" s="32" customFormat="1" x14ac:dyDescent="0.2">
      <c r="A1949" s="32" t="s">
        <v>16382</v>
      </c>
      <c r="B1949" s="32" t="str">
        <f>VLOOKUP(D1949,fips_xref!$A$5:$C$286,2,FALSE)</f>
        <v>MERCER, ND</v>
      </c>
      <c r="C1949" s="62" t="str">
        <f t="shared" si="113"/>
        <v>38</v>
      </c>
      <c r="D1949" s="203">
        <f>fips_xref!A28</f>
        <v>38057</v>
      </c>
      <c r="E1949" s="32" t="str">
        <f>SCC_xref!A$32</f>
        <v>2310021410</v>
      </c>
      <c r="F1949" s="32" t="str">
        <f>VLOOKUP(E1949,SCC_xref!$A$6:$B$40,2,FALSE)</f>
        <v>Dehydrator</v>
      </c>
      <c r="G1949" s="64">
        <v>4.299023727338305E-5</v>
      </c>
      <c r="H1949" s="64">
        <v>3.7473416113029133E-6</v>
      </c>
      <c r="I1949" s="64">
        <v>3.6111799309641763E-5</v>
      </c>
      <c r="J1949" s="64">
        <v>0</v>
      </c>
      <c r="K1949" s="64">
        <v>3.2672580327771123E-6</v>
      </c>
      <c r="M1949" s="175"/>
      <c r="N1949" s="176"/>
    </row>
    <row r="1950" spans="1:14" s="32" customFormat="1" x14ac:dyDescent="0.2">
      <c r="A1950" s="32" t="s">
        <v>16382</v>
      </c>
      <c r="B1950" s="32" t="str">
        <f>VLOOKUP(D1950,fips_xref!$A$5:$C$286,2,FALSE)</f>
        <v>MOUNTRAIL, ND</v>
      </c>
      <c r="C1950" s="62" t="str">
        <f t="shared" si="113"/>
        <v>38</v>
      </c>
      <c r="D1950" s="203">
        <f>fips_xref!A29</f>
        <v>38061</v>
      </c>
      <c r="E1950" s="32" t="str">
        <f>SCC_xref!A$32</f>
        <v>2310021410</v>
      </c>
      <c r="F1950" s="32" t="str">
        <f>VLOOKUP(E1950,SCC_xref!$A$6:$B$40,2,FALSE)</f>
        <v>Dehydrator</v>
      </c>
      <c r="G1950" s="64">
        <v>0.53260804603058998</v>
      </c>
      <c r="H1950" s="64">
        <v>4.6425989247584017E-2</v>
      </c>
      <c r="I1950" s="64">
        <v>0.44739075866569555</v>
      </c>
      <c r="J1950" s="64">
        <v>0</v>
      </c>
      <c r="K1950" s="64">
        <v>4.0478211498324847E-2</v>
      </c>
      <c r="M1950" s="175"/>
      <c r="N1950" s="176"/>
    </row>
    <row r="1951" spans="1:14" s="32" customFormat="1" x14ac:dyDescent="0.2">
      <c r="A1951" s="32" t="s">
        <v>16382</v>
      </c>
      <c r="B1951" s="32" t="str">
        <f>VLOOKUP(D1951,fips_xref!$A$5:$C$286,2,FALSE)</f>
        <v>RENVILLE, ND</v>
      </c>
      <c r="C1951" s="62" t="str">
        <f t="shared" si="113"/>
        <v>38</v>
      </c>
      <c r="D1951" s="203">
        <f>fips_xref!A30</f>
        <v>38075</v>
      </c>
      <c r="E1951" s="32" t="str">
        <f>SCC_xref!A$32</f>
        <v>2310021410</v>
      </c>
      <c r="F1951" s="32" t="str">
        <f>VLOOKUP(E1951,SCC_xref!$A$6:$B$40,2,FALSE)</f>
        <v>Dehydrator</v>
      </c>
      <c r="G1951" s="64">
        <v>2.3616680191297485E-3</v>
      </c>
      <c r="H1951" s="64">
        <v>2.0586015340854147E-4</v>
      </c>
      <c r="I1951" s="64">
        <v>1.9838011360689889E-3</v>
      </c>
      <c r="J1951" s="64">
        <v>0</v>
      </c>
      <c r="K1951" s="64">
        <v>1.7948676945386092E-4</v>
      </c>
      <c r="M1951" s="175"/>
      <c r="N1951" s="176"/>
    </row>
    <row r="1952" spans="1:14" s="32" customFormat="1" x14ac:dyDescent="0.2">
      <c r="A1952" s="32" t="s">
        <v>16382</v>
      </c>
      <c r="B1952" s="32" t="str">
        <f>VLOOKUP(D1952,fips_xref!$A$5:$C$286,2,FALSE)</f>
        <v>SLOPE, ND</v>
      </c>
      <c r="C1952" s="62" t="str">
        <f t="shared" si="113"/>
        <v>38</v>
      </c>
      <c r="D1952" s="203">
        <f>fips_xref!A31</f>
        <v>38087</v>
      </c>
      <c r="E1952" s="32" t="str">
        <f>SCC_xref!A$32</f>
        <v>2310021410</v>
      </c>
      <c r="F1952" s="32" t="str">
        <f>VLOOKUP(E1952,SCC_xref!$A$6:$B$40,2,FALSE)</f>
        <v>Dehydrator</v>
      </c>
      <c r="G1952" s="64">
        <v>6.840818178709332E-2</v>
      </c>
      <c r="H1952" s="64">
        <v>5.9629544385665567E-3</v>
      </c>
      <c r="I1952" s="64">
        <v>5.7462872701158386E-2</v>
      </c>
      <c r="J1952" s="64">
        <v>0</v>
      </c>
      <c r="K1952" s="64">
        <v>5.1990218158190927E-3</v>
      </c>
      <c r="M1952" s="175"/>
      <c r="N1952" s="176"/>
    </row>
    <row r="1953" spans="1:14" s="32" customFormat="1" x14ac:dyDescent="0.2">
      <c r="A1953" s="32" t="s">
        <v>16382</v>
      </c>
      <c r="B1953" s="32" t="str">
        <f>VLOOKUP(D1953,fips_xref!$A$5:$C$286,2,FALSE)</f>
        <v>STARK, ND</v>
      </c>
      <c r="C1953" s="62" t="str">
        <f t="shared" si="113"/>
        <v>38</v>
      </c>
      <c r="D1953" s="203">
        <f>fips_xref!A32</f>
        <v>38089</v>
      </c>
      <c r="E1953" s="32" t="str">
        <f>SCC_xref!A$32</f>
        <v>2310021410</v>
      </c>
      <c r="F1953" s="32" t="str">
        <f>VLOOKUP(E1953,SCC_xref!$A$6:$B$40,2,FALSE)</f>
        <v>Dehydrator</v>
      </c>
      <c r="G1953" s="64">
        <v>1.8983816641541338E-2</v>
      </c>
      <c r="H1953" s="64">
        <v>1.6547674670834497E-3</v>
      </c>
      <c r="I1953" s="64">
        <v>1.5946405978894726E-2</v>
      </c>
      <c r="J1953" s="64">
        <v>0</v>
      </c>
      <c r="K1953" s="64">
        <v>1.442770064757142E-3</v>
      </c>
      <c r="M1953" s="175"/>
      <c r="N1953" s="176"/>
    </row>
    <row r="1954" spans="1:14" s="32" customFormat="1" x14ac:dyDescent="0.2">
      <c r="A1954" s="32" t="s">
        <v>16382</v>
      </c>
      <c r="B1954" s="32" t="str">
        <f>VLOOKUP(D1954,fips_xref!$A$5:$C$286,2,FALSE)</f>
        <v>WARD, ND</v>
      </c>
      <c r="C1954" s="62" t="str">
        <f t="shared" si="113"/>
        <v>38</v>
      </c>
      <c r="D1954" s="203">
        <f>fips_xref!A33</f>
        <v>38101</v>
      </c>
      <c r="E1954" s="32" t="str">
        <f>SCC_xref!A$32</f>
        <v>2310021410</v>
      </c>
      <c r="F1954" s="32" t="str">
        <f>VLOOKUP(E1954,SCC_xref!$A$6:$B$40,2,FALSE)</f>
        <v>Dehydrator</v>
      </c>
      <c r="G1954" s="64">
        <v>5.9990014535744808E-4</v>
      </c>
      <c r="H1954" s="64">
        <v>5.229165782521689E-5</v>
      </c>
      <c r="I1954" s="64">
        <v>5.0391612210025642E-4</v>
      </c>
      <c r="J1954" s="64">
        <v>0</v>
      </c>
      <c r="K1954" s="64">
        <v>4.5592411047166065E-5</v>
      </c>
      <c r="M1954" s="175"/>
      <c r="N1954" s="176"/>
    </row>
    <row r="1955" spans="1:14" s="32" customFormat="1" x14ac:dyDescent="0.2">
      <c r="A1955" s="32" t="s">
        <v>16382</v>
      </c>
      <c r="B1955" s="32" t="str">
        <f>VLOOKUP(D1955,fips_xref!$A$5:$C$286,2,FALSE)</f>
        <v>WILLIAMS, ND</v>
      </c>
      <c r="C1955" s="62" t="str">
        <f t="shared" si="113"/>
        <v>38</v>
      </c>
      <c r="D1955" s="203">
        <f>fips_xref!A34</f>
        <v>38105</v>
      </c>
      <c r="E1955" s="32" t="str">
        <f>SCC_xref!A$32</f>
        <v>2310021410</v>
      </c>
      <c r="F1955" s="32" t="str">
        <f>VLOOKUP(E1955,SCC_xref!$A$6:$B$40,2,FALSE)</f>
        <v>Dehydrator</v>
      </c>
      <c r="G1955" s="64">
        <v>0.652047170073352</v>
      </c>
      <c r="H1955" s="64">
        <v>5.6837171598050518E-2</v>
      </c>
      <c r="I1955" s="64">
        <v>0.54771962286161568</v>
      </c>
      <c r="J1955" s="64">
        <v>0</v>
      </c>
      <c r="K1955" s="64">
        <v>4.9555584925574762E-2</v>
      </c>
      <c r="M1955" s="175"/>
      <c r="N1955" s="176"/>
    </row>
    <row r="1956" spans="1:14" s="32" customFormat="1" x14ac:dyDescent="0.2">
      <c r="A1956" s="32" t="s">
        <v>16382</v>
      </c>
      <c r="B1956" s="32" t="str">
        <f>VLOOKUP(D1956,fips_xref!$A$5:$C$286,2,FALSE)</f>
        <v>HARDING, SD</v>
      </c>
      <c r="C1956" s="62" t="str">
        <f t="shared" ref="C1956:C2019" si="169">LEFT(D1956,2)</f>
        <v>46</v>
      </c>
      <c r="D1956" s="203">
        <f>fips_xref!A35</f>
        <v>46063</v>
      </c>
      <c r="E1956" s="32" t="str">
        <f>SCC_xref!A$32</f>
        <v>2310021410</v>
      </c>
      <c r="F1956" s="32" t="str">
        <f>VLOOKUP(E1956,SCC_xref!$A$6:$B$40,2,FALSE)</f>
        <v>Dehydrator</v>
      </c>
      <c r="G1956" s="64">
        <v>0.41961220025879736</v>
      </c>
      <c r="H1956" s="64">
        <v>3.6576449872578763E-2</v>
      </c>
      <c r="I1956" s="64">
        <v>0.35247424821738976</v>
      </c>
      <c r="J1956" s="64">
        <v>0</v>
      </c>
      <c r="K1956" s="64">
        <v>3.1890527219668605E-2</v>
      </c>
      <c r="M1956" s="175"/>
      <c r="N1956" s="176"/>
    </row>
    <row r="1957" spans="1:14" s="32" customFormat="1" x14ac:dyDescent="0.2">
      <c r="A1957" s="32" t="s">
        <v>16382</v>
      </c>
      <c r="B1957" s="32" t="str">
        <f>VLOOKUP(D1957,fips_xref!$A$5:$C$286,2,FALSE)</f>
        <v>BUTTE, SD</v>
      </c>
      <c r="C1957" s="62" t="str">
        <f t="shared" si="169"/>
        <v>46</v>
      </c>
      <c r="D1957" s="203">
        <f>fips_xref!A36</f>
        <v>46019</v>
      </c>
      <c r="E1957" s="32" t="str">
        <f>SCC_xref!A$32</f>
        <v>2310021410</v>
      </c>
      <c r="F1957" s="32" t="str">
        <f>VLOOKUP(E1957,SCC_xref!$A$6:$B$40,2,FALSE)</f>
        <v>Dehydrator</v>
      </c>
      <c r="G1957" s="64">
        <v>0</v>
      </c>
      <c r="H1957" s="64">
        <v>0</v>
      </c>
      <c r="I1957" s="64">
        <v>0</v>
      </c>
      <c r="J1957" s="64">
        <v>0</v>
      </c>
      <c r="K1957" s="64">
        <v>0</v>
      </c>
      <c r="M1957" s="175"/>
      <c r="N1957" s="176"/>
    </row>
    <row r="1958" spans="1:14" x14ac:dyDescent="0.2">
      <c r="A1958" s="221" t="str">
        <f>A1926</f>
        <v>Dehydrators</v>
      </c>
      <c r="B1958" s="221" t="str">
        <f>VLOOKUP(D1958,fips_xref!$A$5:$C$286,2,FALSE)</f>
        <v>CARTER, MT_Tribal</v>
      </c>
      <c r="C1958" s="222" t="str">
        <f t="shared" si="169"/>
        <v>30</v>
      </c>
      <c r="D1958" s="223" t="str">
        <f>D1926&amp;"01"</f>
        <v>3001101</v>
      </c>
      <c r="E1958" s="221" t="str">
        <f>E1926</f>
        <v>2310021410</v>
      </c>
      <c r="F1958" s="221" t="str">
        <f>VLOOKUP(E1958,SCC_xref!$A$6:$B$39,2,FALSE)</f>
        <v>Dehydrator</v>
      </c>
      <c r="G1958" s="224">
        <v>0</v>
      </c>
      <c r="H1958" s="224">
        <v>0</v>
      </c>
      <c r="I1958" s="224">
        <v>0</v>
      </c>
      <c r="J1958" s="224">
        <v>0</v>
      </c>
      <c r="K1958" s="224">
        <v>0</v>
      </c>
      <c r="M1958" s="175"/>
    </row>
    <row r="1959" spans="1:14" x14ac:dyDescent="0.2">
      <c r="A1959" s="221" t="str">
        <f t="shared" ref="A1959:A1989" si="170">A1927</f>
        <v>Dehydrators</v>
      </c>
      <c r="B1959" s="221" t="str">
        <f>VLOOKUP(D1959,fips_xref!$A$5:$C$286,2,FALSE)</f>
        <v>CUSTER, MT_Tribal</v>
      </c>
      <c r="C1959" s="222" t="str">
        <f t="shared" si="169"/>
        <v>30</v>
      </c>
      <c r="D1959" s="223" t="str">
        <f t="shared" ref="D1959:D1989" si="171">D1927&amp;"01"</f>
        <v>3001701</v>
      </c>
      <c r="E1959" s="221" t="str">
        <f t="shared" ref="E1959:E1989" si="172">E1927</f>
        <v>2310021410</v>
      </c>
      <c r="F1959" s="221" t="str">
        <f>VLOOKUP(E1959,SCC_xref!$A$6:$B$39,2,FALSE)</f>
        <v>Dehydrator</v>
      </c>
      <c r="G1959" s="224">
        <v>0</v>
      </c>
      <c r="H1959" s="224">
        <v>0</v>
      </c>
      <c r="I1959" s="224">
        <v>0</v>
      </c>
      <c r="J1959" s="224">
        <v>0</v>
      </c>
      <c r="K1959" s="224">
        <v>0</v>
      </c>
      <c r="M1959" s="175"/>
    </row>
    <row r="1960" spans="1:14" x14ac:dyDescent="0.2">
      <c r="A1960" s="221" t="str">
        <f t="shared" si="170"/>
        <v>Dehydrators</v>
      </c>
      <c r="B1960" s="221" t="str">
        <f>VLOOKUP(D1960,fips_xref!$A$5:$C$286,2,FALSE)</f>
        <v>DANIELS, MT_Tribal</v>
      </c>
      <c r="C1960" s="222" t="str">
        <f t="shared" si="169"/>
        <v>30</v>
      </c>
      <c r="D1960" s="223" t="str">
        <f t="shared" si="171"/>
        <v>3001901</v>
      </c>
      <c r="E1960" s="221" t="str">
        <f t="shared" si="172"/>
        <v>2310021410</v>
      </c>
      <c r="F1960" s="221" t="str">
        <f>VLOOKUP(E1960,SCC_xref!$A$6:$B$39,2,FALSE)</f>
        <v>Dehydrator</v>
      </c>
      <c r="G1960" s="224">
        <v>0</v>
      </c>
      <c r="H1960" s="224">
        <v>0</v>
      </c>
      <c r="I1960" s="224">
        <v>0</v>
      </c>
      <c r="J1960" s="224">
        <v>0</v>
      </c>
      <c r="K1960" s="224">
        <v>0</v>
      </c>
      <c r="M1960" s="175"/>
    </row>
    <row r="1961" spans="1:14" x14ac:dyDescent="0.2">
      <c r="A1961" s="221" t="str">
        <f t="shared" si="170"/>
        <v>Dehydrators</v>
      </c>
      <c r="B1961" s="221" t="str">
        <f>VLOOKUP(D1961,fips_xref!$A$5:$C$286,2,FALSE)</f>
        <v>DAWSON, MT_Tribal</v>
      </c>
      <c r="C1961" s="222" t="str">
        <f t="shared" si="169"/>
        <v>30</v>
      </c>
      <c r="D1961" s="223" t="str">
        <f t="shared" si="171"/>
        <v>3002101</v>
      </c>
      <c r="E1961" s="221" t="str">
        <f t="shared" si="172"/>
        <v>2310021410</v>
      </c>
      <c r="F1961" s="221" t="str">
        <f>VLOOKUP(E1961,SCC_xref!$A$6:$B$39,2,FALSE)</f>
        <v>Dehydrator</v>
      </c>
      <c r="G1961" s="224">
        <v>0</v>
      </c>
      <c r="H1961" s="224">
        <v>0</v>
      </c>
      <c r="I1961" s="224">
        <v>0</v>
      </c>
      <c r="J1961" s="224">
        <v>0</v>
      </c>
      <c r="K1961" s="224">
        <v>0</v>
      </c>
      <c r="M1961" s="175"/>
    </row>
    <row r="1962" spans="1:14" x14ac:dyDescent="0.2">
      <c r="A1962" s="221" t="str">
        <f t="shared" si="170"/>
        <v>Dehydrators</v>
      </c>
      <c r="B1962" s="221" t="str">
        <f>VLOOKUP(D1962,fips_xref!$A$5:$C$286,2,FALSE)</f>
        <v>FALLON, MT_Tribal</v>
      </c>
      <c r="C1962" s="222" t="str">
        <f t="shared" si="169"/>
        <v>30</v>
      </c>
      <c r="D1962" s="223" t="str">
        <f t="shared" si="171"/>
        <v>3002501</v>
      </c>
      <c r="E1962" s="221" t="str">
        <f t="shared" si="172"/>
        <v>2310021410</v>
      </c>
      <c r="F1962" s="221" t="str">
        <f>VLOOKUP(E1962,SCC_xref!$A$6:$B$39,2,FALSE)</f>
        <v>Dehydrator</v>
      </c>
      <c r="G1962" s="224">
        <v>0</v>
      </c>
      <c r="H1962" s="224">
        <v>0</v>
      </c>
      <c r="I1962" s="224">
        <v>0</v>
      </c>
      <c r="J1962" s="224">
        <v>0</v>
      </c>
      <c r="K1962" s="224">
        <v>0</v>
      </c>
      <c r="M1962" s="175"/>
    </row>
    <row r="1963" spans="1:14" x14ac:dyDescent="0.2">
      <c r="A1963" s="221" t="str">
        <f t="shared" si="170"/>
        <v>Dehydrators</v>
      </c>
      <c r="B1963" s="221" t="str">
        <f>VLOOKUP(D1963,fips_xref!$A$5:$C$286,2,FALSE)</f>
        <v>GARFIELD, MT_Tribal</v>
      </c>
      <c r="C1963" s="222" t="str">
        <f t="shared" si="169"/>
        <v>30</v>
      </c>
      <c r="D1963" s="223" t="str">
        <f t="shared" si="171"/>
        <v>3003301</v>
      </c>
      <c r="E1963" s="221" t="str">
        <f t="shared" si="172"/>
        <v>2310021410</v>
      </c>
      <c r="F1963" s="221" t="str">
        <f>VLOOKUP(E1963,SCC_xref!$A$6:$B$39,2,FALSE)</f>
        <v>Dehydrator</v>
      </c>
      <c r="G1963" s="224">
        <v>0</v>
      </c>
      <c r="H1963" s="224">
        <v>0</v>
      </c>
      <c r="I1963" s="224">
        <v>0</v>
      </c>
      <c r="J1963" s="224">
        <v>0</v>
      </c>
      <c r="K1963" s="224">
        <v>0</v>
      </c>
      <c r="M1963" s="175"/>
    </row>
    <row r="1964" spans="1:14" x14ac:dyDescent="0.2">
      <c r="A1964" s="221" t="str">
        <f t="shared" si="170"/>
        <v>Dehydrators</v>
      </c>
      <c r="B1964" s="221" t="str">
        <f>VLOOKUP(D1964,fips_xref!$A$5:$C$286,2,FALSE)</f>
        <v>MCCONE, MT_Tribal</v>
      </c>
      <c r="C1964" s="222" t="str">
        <f t="shared" si="169"/>
        <v>30</v>
      </c>
      <c r="D1964" s="223" t="str">
        <f t="shared" si="171"/>
        <v>3005501</v>
      </c>
      <c r="E1964" s="221" t="str">
        <f t="shared" si="172"/>
        <v>2310021410</v>
      </c>
      <c r="F1964" s="221" t="str">
        <f>VLOOKUP(E1964,SCC_xref!$A$6:$B$39,2,FALSE)</f>
        <v>Dehydrator</v>
      </c>
      <c r="G1964" s="224">
        <v>0</v>
      </c>
      <c r="H1964" s="224">
        <v>0</v>
      </c>
      <c r="I1964" s="224">
        <v>0</v>
      </c>
      <c r="J1964" s="224">
        <v>0</v>
      </c>
      <c r="K1964" s="224">
        <v>0</v>
      </c>
      <c r="M1964" s="175"/>
    </row>
    <row r="1965" spans="1:14" x14ac:dyDescent="0.2">
      <c r="A1965" s="221" t="str">
        <f t="shared" si="170"/>
        <v>Dehydrators</v>
      </c>
      <c r="B1965" s="221" t="str">
        <f>VLOOKUP(D1965,fips_xref!$A$5:$C$286,2,FALSE)</f>
        <v>PRAIRIE, MT_Tribal</v>
      </c>
      <c r="C1965" s="222" t="str">
        <f t="shared" si="169"/>
        <v>30</v>
      </c>
      <c r="D1965" s="223" t="str">
        <f t="shared" si="171"/>
        <v>3007901</v>
      </c>
      <c r="E1965" s="221" t="str">
        <f t="shared" si="172"/>
        <v>2310021410</v>
      </c>
      <c r="F1965" s="221" t="str">
        <f>VLOOKUP(E1965,SCC_xref!$A$6:$B$39,2,FALSE)</f>
        <v>Dehydrator</v>
      </c>
      <c r="G1965" s="224">
        <v>0</v>
      </c>
      <c r="H1965" s="224">
        <v>0</v>
      </c>
      <c r="I1965" s="224">
        <v>0</v>
      </c>
      <c r="J1965" s="224">
        <v>0</v>
      </c>
      <c r="K1965" s="224">
        <v>0</v>
      </c>
      <c r="M1965" s="175"/>
    </row>
    <row r="1966" spans="1:14" x14ac:dyDescent="0.2">
      <c r="A1966" s="221" t="str">
        <f t="shared" si="170"/>
        <v>Dehydrators</v>
      </c>
      <c r="B1966" s="221" t="str">
        <f>VLOOKUP(D1966,fips_xref!$A$5:$C$286,2,FALSE)</f>
        <v>RICHLAND, MT_Tribal</v>
      </c>
      <c r="C1966" s="222" t="str">
        <f t="shared" si="169"/>
        <v>30</v>
      </c>
      <c r="D1966" s="223" t="str">
        <f t="shared" si="171"/>
        <v>3008301</v>
      </c>
      <c r="E1966" s="221" t="str">
        <f t="shared" si="172"/>
        <v>2310021410</v>
      </c>
      <c r="F1966" s="221" t="str">
        <f>VLOOKUP(E1966,SCC_xref!$A$6:$B$39,2,FALSE)</f>
        <v>Dehydrator</v>
      </c>
      <c r="G1966" s="224">
        <v>0</v>
      </c>
      <c r="H1966" s="224">
        <v>0</v>
      </c>
      <c r="I1966" s="224">
        <v>0</v>
      </c>
      <c r="J1966" s="224">
        <v>0</v>
      </c>
      <c r="K1966" s="224">
        <v>0</v>
      </c>
      <c r="M1966" s="175"/>
    </row>
    <row r="1967" spans="1:14" x14ac:dyDescent="0.2">
      <c r="A1967" s="221" t="str">
        <f t="shared" si="170"/>
        <v>Dehydrators</v>
      </c>
      <c r="B1967" s="221" t="str">
        <f>VLOOKUP(D1967,fips_xref!$A$5:$C$286,2,FALSE)</f>
        <v>ROOSEVELT, MT_Tribal</v>
      </c>
      <c r="C1967" s="222" t="str">
        <f t="shared" si="169"/>
        <v>30</v>
      </c>
      <c r="D1967" s="223" t="str">
        <f t="shared" si="171"/>
        <v>3008501</v>
      </c>
      <c r="E1967" s="221" t="str">
        <f t="shared" si="172"/>
        <v>2310021410</v>
      </c>
      <c r="F1967" s="221" t="str">
        <f>VLOOKUP(E1967,SCC_xref!$A$6:$B$39,2,FALSE)</f>
        <v>Dehydrator</v>
      </c>
      <c r="G1967" s="224">
        <v>1.1464285100751855E-3</v>
      </c>
      <c r="H1967" s="224">
        <v>9.9931043247546877E-5</v>
      </c>
      <c r="I1967" s="224">
        <v>9.6299994846315575E-4</v>
      </c>
      <c r="J1967" s="224">
        <v>0</v>
      </c>
      <c r="K1967" s="224">
        <v>8.712856676571411E-5</v>
      </c>
      <c r="M1967" s="175"/>
    </row>
    <row r="1968" spans="1:14" x14ac:dyDescent="0.2">
      <c r="A1968" s="221" t="str">
        <f t="shared" si="170"/>
        <v>Dehydrators</v>
      </c>
      <c r="B1968" s="221" t="str">
        <f>VLOOKUP(D1968,fips_xref!$A$5:$C$286,2,FALSE)</f>
        <v>SHERIDAN, MT_Tribal</v>
      </c>
      <c r="C1968" s="222" t="str">
        <f t="shared" si="169"/>
        <v>30</v>
      </c>
      <c r="D1968" s="223" t="str">
        <f t="shared" si="171"/>
        <v>3009101</v>
      </c>
      <c r="E1968" s="221" t="str">
        <f t="shared" si="172"/>
        <v>2310021410</v>
      </c>
      <c r="F1968" s="221" t="str">
        <f>VLOOKUP(E1968,SCC_xref!$A$6:$B$39,2,FALSE)</f>
        <v>Dehydrator</v>
      </c>
      <c r="G1968" s="224">
        <v>1.4504213953148352E-4</v>
      </c>
      <c r="H1968" s="224">
        <v>1.2642927309341639E-5</v>
      </c>
      <c r="I1968" s="224">
        <v>1.2183539720644613E-4</v>
      </c>
      <c r="J1968" s="224">
        <v>0</v>
      </c>
      <c r="K1968" s="224">
        <v>1.1023202604392748E-5</v>
      </c>
      <c r="M1968" s="175"/>
    </row>
    <row r="1969" spans="1:13" x14ac:dyDescent="0.2">
      <c r="A1969" s="221" t="str">
        <f t="shared" si="170"/>
        <v>Dehydrators</v>
      </c>
      <c r="B1969" s="221" t="str">
        <f>VLOOKUP(D1969,fips_xref!$A$5:$C$286,2,FALSE)</f>
        <v>VALLEY, MT_Tribal</v>
      </c>
      <c r="C1969" s="222" t="str">
        <f t="shared" si="169"/>
        <v>30</v>
      </c>
      <c r="D1969" s="223" t="str">
        <f t="shared" si="171"/>
        <v>3010501</v>
      </c>
      <c r="E1969" s="221" t="str">
        <f t="shared" si="172"/>
        <v>2310021410</v>
      </c>
      <c r="F1969" s="221" t="str">
        <f>VLOOKUP(E1969,SCC_xref!$A$6:$B$39,2,FALSE)</f>
        <v>Dehydrator</v>
      </c>
      <c r="G1969" s="224">
        <v>2.4473157519019532E-4</v>
      </c>
      <c r="H1969" s="224">
        <v>2.1332583243910936E-5</v>
      </c>
      <c r="I1969" s="224">
        <v>2.0557452315976405E-4</v>
      </c>
      <c r="J1969" s="224">
        <v>0</v>
      </c>
      <c r="K1969" s="224">
        <v>1.8599599714454847E-5</v>
      </c>
      <c r="M1969" s="175"/>
    </row>
    <row r="1970" spans="1:13" x14ac:dyDescent="0.2">
      <c r="A1970" s="221" t="str">
        <f t="shared" si="170"/>
        <v>Dehydrators</v>
      </c>
      <c r="B1970" s="221" t="str">
        <f>VLOOKUP(D1970,fips_xref!$A$5:$C$286,2,FALSE)</f>
        <v>WIBAUX, MT_Tribal</v>
      </c>
      <c r="C1970" s="222" t="str">
        <f t="shared" si="169"/>
        <v>30</v>
      </c>
      <c r="D1970" s="223" t="str">
        <f t="shared" si="171"/>
        <v>3010901</v>
      </c>
      <c r="E1970" s="221" t="str">
        <f t="shared" si="172"/>
        <v>2310021410</v>
      </c>
      <c r="F1970" s="221" t="str">
        <f>VLOOKUP(E1970,SCC_xref!$A$6:$B$39,2,FALSE)</f>
        <v>Dehydrator</v>
      </c>
      <c r="G1970" s="224">
        <v>0</v>
      </c>
      <c r="H1970" s="224">
        <v>0</v>
      </c>
      <c r="I1970" s="224">
        <v>0</v>
      </c>
      <c r="J1970" s="224">
        <v>0</v>
      </c>
      <c r="K1970" s="224">
        <v>0</v>
      </c>
      <c r="M1970" s="175"/>
    </row>
    <row r="1971" spans="1:13" x14ac:dyDescent="0.2">
      <c r="A1971" s="221" t="str">
        <f t="shared" si="170"/>
        <v>Dehydrators</v>
      </c>
      <c r="B1971" s="221" t="str">
        <f>VLOOKUP(D1971,fips_xref!$A$5:$C$286,2,FALSE)</f>
        <v>BILLINGS, ND_Tribal</v>
      </c>
      <c r="C1971" s="222" t="str">
        <f t="shared" si="169"/>
        <v>38</v>
      </c>
      <c r="D1971" s="223" t="str">
        <f t="shared" si="171"/>
        <v>3800701</v>
      </c>
      <c r="E1971" s="221" t="str">
        <f t="shared" si="172"/>
        <v>2310021410</v>
      </c>
      <c r="F1971" s="221" t="str">
        <f>VLOOKUP(E1971,SCC_xref!$A$6:$B$39,2,FALSE)</f>
        <v>Dehydrator</v>
      </c>
      <c r="G1971" s="224">
        <v>0</v>
      </c>
      <c r="H1971" s="224">
        <v>0</v>
      </c>
      <c r="I1971" s="224">
        <v>0</v>
      </c>
      <c r="J1971" s="224">
        <v>0</v>
      </c>
      <c r="K1971" s="224">
        <v>0</v>
      </c>
      <c r="M1971" s="175"/>
    </row>
    <row r="1972" spans="1:13" x14ac:dyDescent="0.2">
      <c r="A1972" s="221" t="str">
        <f t="shared" si="170"/>
        <v>Dehydrators</v>
      </c>
      <c r="B1972" s="221" t="str">
        <f>VLOOKUP(D1972,fips_xref!$A$5:$C$286,2,FALSE)</f>
        <v>BOTTINEAU, ND_Tribal</v>
      </c>
      <c r="C1972" s="222" t="str">
        <f t="shared" si="169"/>
        <v>38</v>
      </c>
      <c r="D1972" s="223" t="str">
        <f t="shared" si="171"/>
        <v>3800901</v>
      </c>
      <c r="E1972" s="221" t="str">
        <f t="shared" si="172"/>
        <v>2310021410</v>
      </c>
      <c r="F1972" s="221" t="str">
        <f>VLOOKUP(E1972,SCC_xref!$A$6:$B$39,2,FALSE)</f>
        <v>Dehydrator</v>
      </c>
      <c r="G1972" s="224">
        <v>0</v>
      </c>
      <c r="H1972" s="224">
        <v>0</v>
      </c>
      <c r="I1972" s="224">
        <v>0</v>
      </c>
      <c r="J1972" s="224">
        <v>0</v>
      </c>
      <c r="K1972" s="224">
        <v>0</v>
      </c>
      <c r="M1972" s="175"/>
    </row>
    <row r="1973" spans="1:13" x14ac:dyDescent="0.2">
      <c r="A1973" s="221" t="str">
        <f t="shared" si="170"/>
        <v>Dehydrators</v>
      </c>
      <c r="B1973" s="221" t="str">
        <f>VLOOKUP(D1973,fips_xref!$A$5:$C$286,2,FALSE)</f>
        <v>BOWMAN, ND_Tribal</v>
      </c>
      <c r="C1973" s="222" t="str">
        <f t="shared" si="169"/>
        <v>38</v>
      </c>
      <c r="D1973" s="223" t="str">
        <f t="shared" si="171"/>
        <v>3801101</v>
      </c>
      <c r="E1973" s="221" t="str">
        <f t="shared" si="172"/>
        <v>2310021410</v>
      </c>
      <c r="F1973" s="221" t="str">
        <f>VLOOKUP(E1973,SCC_xref!$A$6:$B$39,2,FALSE)</f>
        <v>Dehydrator</v>
      </c>
      <c r="G1973" s="224">
        <v>0</v>
      </c>
      <c r="H1973" s="224">
        <v>0</v>
      </c>
      <c r="I1973" s="224">
        <v>0</v>
      </c>
      <c r="J1973" s="224">
        <v>0</v>
      </c>
      <c r="K1973" s="224">
        <v>0</v>
      </c>
      <c r="M1973" s="175"/>
    </row>
    <row r="1974" spans="1:13" x14ac:dyDescent="0.2">
      <c r="A1974" s="221" t="str">
        <f t="shared" si="170"/>
        <v>Dehydrators</v>
      </c>
      <c r="B1974" s="221" t="str">
        <f>VLOOKUP(D1974,fips_xref!$A$5:$C$286,2,FALSE)</f>
        <v>BURKE, ND_Tribal</v>
      </c>
      <c r="C1974" s="222" t="str">
        <f t="shared" si="169"/>
        <v>38</v>
      </c>
      <c r="D1974" s="223" t="str">
        <f t="shared" si="171"/>
        <v>3801301</v>
      </c>
      <c r="E1974" s="221" t="str">
        <f t="shared" si="172"/>
        <v>2310021410</v>
      </c>
      <c r="F1974" s="221" t="str">
        <f>VLOOKUP(E1974,SCC_xref!$A$6:$B$39,2,FALSE)</f>
        <v>Dehydrator</v>
      </c>
      <c r="G1974" s="224">
        <v>0</v>
      </c>
      <c r="H1974" s="224">
        <v>0</v>
      </c>
      <c r="I1974" s="224">
        <v>0</v>
      </c>
      <c r="J1974" s="224">
        <v>0</v>
      </c>
      <c r="K1974" s="224">
        <v>0</v>
      </c>
      <c r="M1974" s="175"/>
    </row>
    <row r="1975" spans="1:13" x14ac:dyDescent="0.2">
      <c r="A1975" s="221" t="str">
        <f t="shared" si="170"/>
        <v>Dehydrators</v>
      </c>
      <c r="B1975" s="221" t="str">
        <f>VLOOKUP(D1975,fips_xref!$A$5:$C$286,2,FALSE)</f>
        <v>DIVIDE, ND_Tribal</v>
      </c>
      <c r="C1975" s="222" t="str">
        <f t="shared" si="169"/>
        <v>38</v>
      </c>
      <c r="D1975" s="223" t="str">
        <f t="shared" si="171"/>
        <v>3802301</v>
      </c>
      <c r="E1975" s="221" t="str">
        <f t="shared" si="172"/>
        <v>2310021410</v>
      </c>
      <c r="F1975" s="221" t="str">
        <f>VLOOKUP(E1975,SCC_xref!$A$6:$B$39,2,FALSE)</f>
        <v>Dehydrator</v>
      </c>
      <c r="G1975" s="224">
        <v>0</v>
      </c>
      <c r="H1975" s="224">
        <v>0</v>
      </c>
      <c r="I1975" s="224">
        <v>0</v>
      </c>
      <c r="J1975" s="224">
        <v>0</v>
      </c>
      <c r="K1975" s="224">
        <v>0</v>
      </c>
      <c r="M1975" s="175"/>
    </row>
    <row r="1976" spans="1:13" x14ac:dyDescent="0.2">
      <c r="A1976" s="221" t="str">
        <f t="shared" si="170"/>
        <v>Dehydrators</v>
      </c>
      <c r="B1976" s="221" t="str">
        <f>VLOOKUP(D1976,fips_xref!$A$5:$C$286,2,FALSE)</f>
        <v>DUNN, ND_Tribal</v>
      </c>
      <c r="C1976" s="222" t="str">
        <f t="shared" si="169"/>
        <v>38</v>
      </c>
      <c r="D1976" s="223" t="str">
        <f t="shared" si="171"/>
        <v>3802501</v>
      </c>
      <c r="E1976" s="221" t="str">
        <f t="shared" si="172"/>
        <v>2310021410</v>
      </c>
      <c r="F1976" s="221" t="str">
        <f>VLOOKUP(E1976,SCC_xref!$A$6:$B$39,2,FALSE)</f>
        <v>Dehydrator</v>
      </c>
      <c r="G1976" s="224">
        <v>1.6945307433866002E-2</v>
      </c>
      <c r="H1976" s="224">
        <v>1.4770761849821636E-3</v>
      </c>
      <c r="I1976" s="224">
        <v>1.4234058244447439E-2</v>
      </c>
      <c r="J1976" s="224">
        <v>0</v>
      </c>
      <c r="K1976" s="224">
        <v>1.2878433649738162E-3</v>
      </c>
      <c r="M1976" s="175"/>
    </row>
    <row r="1977" spans="1:13" x14ac:dyDescent="0.2">
      <c r="A1977" s="221" t="str">
        <f t="shared" si="170"/>
        <v>Dehydrators</v>
      </c>
      <c r="B1977" s="221" t="str">
        <f>VLOOKUP(D1977,fips_xref!$A$5:$C$286,2,FALSE)</f>
        <v>GOLDEN VALLEY, ND_Tribal</v>
      </c>
      <c r="C1977" s="222" t="str">
        <f t="shared" si="169"/>
        <v>38</v>
      </c>
      <c r="D1977" s="223" t="str">
        <f t="shared" si="171"/>
        <v>3803301</v>
      </c>
      <c r="E1977" s="221" t="str">
        <f t="shared" si="172"/>
        <v>2310021410</v>
      </c>
      <c r="F1977" s="221" t="str">
        <f>VLOOKUP(E1977,SCC_xref!$A$6:$B$39,2,FALSE)</f>
        <v>Dehydrator</v>
      </c>
      <c r="G1977" s="224">
        <v>0</v>
      </c>
      <c r="H1977" s="224">
        <v>0</v>
      </c>
      <c r="I1977" s="224">
        <v>0</v>
      </c>
      <c r="J1977" s="224">
        <v>0</v>
      </c>
      <c r="K1977" s="224">
        <v>0</v>
      </c>
      <c r="M1977" s="175"/>
    </row>
    <row r="1978" spans="1:13" x14ac:dyDescent="0.2">
      <c r="A1978" s="221" t="str">
        <f t="shared" si="170"/>
        <v>Dehydrators</v>
      </c>
      <c r="B1978" s="221" t="str">
        <f>VLOOKUP(D1978,fips_xref!$A$5:$C$286,2,FALSE)</f>
        <v>MC HENRY, ND_Tribal</v>
      </c>
      <c r="C1978" s="222" t="str">
        <f t="shared" si="169"/>
        <v>38</v>
      </c>
      <c r="D1978" s="223" t="str">
        <f t="shared" si="171"/>
        <v>3804901</v>
      </c>
      <c r="E1978" s="221" t="str">
        <f t="shared" si="172"/>
        <v>2310021410</v>
      </c>
      <c r="F1978" s="221" t="str">
        <f>VLOOKUP(E1978,SCC_xref!$A$6:$B$39,2,FALSE)</f>
        <v>Dehydrator</v>
      </c>
      <c r="G1978" s="224">
        <v>0</v>
      </c>
      <c r="H1978" s="224">
        <v>0</v>
      </c>
      <c r="I1978" s="224">
        <v>0</v>
      </c>
      <c r="J1978" s="224">
        <v>0</v>
      </c>
      <c r="K1978" s="224">
        <v>0</v>
      </c>
      <c r="M1978" s="175"/>
    </row>
    <row r="1979" spans="1:13" x14ac:dyDescent="0.2">
      <c r="A1979" s="221" t="str">
        <f t="shared" si="170"/>
        <v>Dehydrators</v>
      </c>
      <c r="B1979" s="221" t="str">
        <f>VLOOKUP(D1979,fips_xref!$A$5:$C$286,2,FALSE)</f>
        <v>MCKENZIE, ND_Tribal</v>
      </c>
      <c r="C1979" s="222" t="str">
        <f t="shared" si="169"/>
        <v>38</v>
      </c>
      <c r="D1979" s="223" t="str">
        <f t="shared" si="171"/>
        <v>3805301</v>
      </c>
      <c r="E1979" s="221" t="str">
        <f t="shared" si="172"/>
        <v>2310021410</v>
      </c>
      <c r="F1979" s="221" t="str">
        <f>VLOOKUP(E1979,SCC_xref!$A$6:$B$39,2,FALSE)</f>
        <v>Dehydrator</v>
      </c>
      <c r="G1979" s="224">
        <v>1.2806132855027179E-2</v>
      </c>
      <c r="H1979" s="224">
        <v>1.1162756377069026E-3</v>
      </c>
      <c r="I1979" s="224">
        <v>1.0757151598222828E-2</v>
      </c>
      <c r="J1979" s="224">
        <v>0</v>
      </c>
      <c r="K1979" s="224">
        <v>9.732660969820658E-4</v>
      </c>
      <c r="M1979" s="175"/>
    </row>
    <row r="1980" spans="1:13" x14ac:dyDescent="0.2">
      <c r="A1980" s="221" t="str">
        <f t="shared" si="170"/>
        <v>Dehydrators</v>
      </c>
      <c r="B1980" s="221" t="str">
        <f>VLOOKUP(D1980,fips_xref!$A$5:$C$286,2,FALSE)</f>
        <v>MCLEAN, ND_Tribal</v>
      </c>
      <c r="C1980" s="222" t="str">
        <f t="shared" si="169"/>
        <v>38</v>
      </c>
      <c r="D1980" s="223" t="str">
        <f t="shared" si="171"/>
        <v>3805501</v>
      </c>
      <c r="E1980" s="221" t="str">
        <f t="shared" si="172"/>
        <v>2310021410</v>
      </c>
      <c r="F1980" s="221" t="str">
        <f>VLOOKUP(E1980,SCC_xref!$A$6:$B$39,2,FALSE)</f>
        <v>Dehydrator</v>
      </c>
      <c r="G1980" s="224">
        <v>2.2228481507825708E-3</v>
      </c>
      <c r="H1980" s="224">
        <v>1.9375960449030945E-4</v>
      </c>
      <c r="I1980" s="224">
        <v>1.8671924466573593E-3</v>
      </c>
      <c r="J1980" s="224">
        <v>0</v>
      </c>
      <c r="K1980" s="224">
        <v>1.6893645945947539E-4</v>
      </c>
      <c r="M1980" s="175"/>
    </row>
    <row r="1981" spans="1:13" x14ac:dyDescent="0.2">
      <c r="A1981" s="221" t="str">
        <f t="shared" si="170"/>
        <v>Dehydrators</v>
      </c>
      <c r="B1981" s="221" t="str">
        <f>VLOOKUP(D1981,fips_xref!$A$5:$C$286,2,FALSE)</f>
        <v>MERCER, ND_Tribal</v>
      </c>
      <c r="C1981" s="222" t="str">
        <f t="shared" si="169"/>
        <v>38</v>
      </c>
      <c r="D1981" s="223" t="str">
        <f t="shared" si="171"/>
        <v>3805701</v>
      </c>
      <c r="E1981" s="221" t="str">
        <f t="shared" si="172"/>
        <v>2310021410</v>
      </c>
      <c r="F1981" s="221" t="str">
        <f>VLOOKUP(E1981,SCC_xref!$A$6:$B$39,2,FALSE)</f>
        <v>Dehydrator</v>
      </c>
      <c r="G1981" s="224">
        <v>0</v>
      </c>
      <c r="H1981" s="224">
        <v>0</v>
      </c>
      <c r="I1981" s="224">
        <v>0</v>
      </c>
      <c r="J1981" s="224">
        <v>0</v>
      </c>
      <c r="K1981" s="224">
        <v>0</v>
      </c>
      <c r="M1981" s="175"/>
    </row>
    <row r="1982" spans="1:13" x14ac:dyDescent="0.2">
      <c r="A1982" s="221" t="str">
        <f t="shared" si="170"/>
        <v>Dehydrators</v>
      </c>
      <c r="B1982" s="221" t="str">
        <f>VLOOKUP(D1982,fips_xref!$A$5:$C$286,2,FALSE)</f>
        <v>MOUNTRAIL, ND_Tribal</v>
      </c>
      <c r="C1982" s="222" t="str">
        <f t="shared" si="169"/>
        <v>38</v>
      </c>
      <c r="D1982" s="223" t="str">
        <f t="shared" si="171"/>
        <v>3806101</v>
      </c>
      <c r="E1982" s="221" t="str">
        <f t="shared" si="172"/>
        <v>2310021410</v>
      </c>
      <c r="F1982" s="221" t="str">
        <f>VLOOKUP(E1982,SCC_xref!$A$6:$B$39,2,FALSE)</f>
        <v>Dehydrator</v>
      </c>
      <c r="G1982" s="224">
        <v>8.6409911081015534E-2</v>
      </c>
      <c r="H1982" s="224">
        <v>7.5321160328500015E-3</v>
      </c>
      <c r="I1982" s="224">
        <v>7.2584325308053046E-2</v>
      </c>
      <c r="J1982" s="224">
        <v>0</v>
      </c>
      <c r="K1982" s="224">
        <v>6.5671532421571824E-3</v>
      </c>
      <c r="M1982" s="175"/>
    </row>
    <row r="1983" spans="1:13" x14ac:dyDescent="0.2">
      <c r="A1983" s="221" t="str">
        <f t="shared" si="170"/>
        <v>Dehydrators</v>
      </c>
      <c r="B1983" s="221" t="str">
        <f>VLOOKUP(D1983,fips_xref!$A$5:$C$286,2,FALSE)</f>
        <v>RENVILLE, ND_Tribal</v>
      </c>
      <c r="C1983" s="222" t="str">
        <f t="shared" si="169"/>
        <v>38</v>
      </c>
      <c r="D1983" s="223" t="str">
        <f t="shared" si="171"/>
        <v>3807501</v>
      </c>
      <c r="E1983" s="221" t="str">
        <f t="shared" si="172"/>
        <v>2310021410</v>
      </c>
      <c r="F1983" s="221" t="str">
        <f>VLOOKUP(E1983,SCC_xref!$A$6:$B$39,2,FALSE)</f>
        <v>Dehydrator</v>
      </c>
      <c r="G1983" s="224">
        <v>0</v>
      </c>
      <c r="H1983" s="224">
        <v>0</v>
      </c>
      <c r="I1983" s="224">
        <v>0</v>
      </c>
      <c r="J1983" s="224">
        <v>0</v>
      </c>
      <c r="K1983" s="224">
        <v>0</v>
      </c>
      <c r="M1983" s="175"/>
    </row>
    <row r="1984" spans="1:13" x14ac:dyDescent="0.2">
      <c r="A1984" s="221" t="str">
        <f t="shared" si="170"/>
        <v>Dehydrators</v>
      </c>
      <c r="B1984" s="221" t="str">
        <f>VLOOKUP(D1984,fips_xref!$A$5:$C$286,2,FALSE)</f>
        <v>SLOPE, ND_Tribal</v>
      </c>
      <c r="C1984" s="222" t="str">
        <f t="shared" si="169"/>
        <v>38</v>
      </c>
      <c r="D1984" s="223" t="str">
        <f t="shared" si="171"/>
        <v>3808701</v>
      </c>
      <c r="E1984" s="221" t="str">
        <f t="shared" si="172"/>
        <v>2310021410</v>
      </c>
      <c r="F1984" s="221" t="str">
        <f>VLOOKUP(E1984,SCC_xref!$A$6:$B$39,2,FALSE)</f>
        <v>Dehydrator</v>
      </c>
      <c r="G1984" s="224">
        <v>0</v>
      </c>
      <c r="H1984" s="224">
        <v>0</v>
      </c>
      <c r="I1984" s="224">
        <v>0</v>
      </c>
      <c r="J1984" s="224">
        <v>0</v>
      </c>
      <c r="K1984" s="224">
        <v>0</v>
      </c>
      <c r="M1984" s="175"/>
    </row>
    <row r="1985" spans="1:13" x14ac:dyDescent="0.2">
      <c r="A1985" s="221" t="str">
        <f t="shared" si="170"/>
        <v>Dehydrators</v>
      </c>
      <c r="B1985" s="221" t="str">
        <f>VLOOKUP(D1985,fips_xref!$A$5:$C$286,2,FALSE)</f>
        <v>STARK, ND_Tribal</v>
      </c>
      <c r="C1985" s="222" t="str">
        <f t="shared" si="169"/>
        <v>38</v>
      </c>
      <c r="D1985" s="223" t="str">
        <f t="shared" si="171"/>
        <v>3808901</v>
      </c>
      <c r="E1985" s="221" t="str">
        <f t="shared" si="172"/>
        <v>2310021410</v>
      </c>
      <c r="F1985" s="221" t="str">
        <f>VLOOKUP(E1985,SCC_xref!$A$6:$B$39,2,FALSE)</f>
        <v>Dehydrator</v>
      </c>
      <c r="G1985" s="224">
        <v>0</v>
      </c>
      <c r="H1985" s="224">
        <v>0</v>
      </c>
      <c r="I1985" s="224">
        <v>0</v>
      </c>
      <c r="J1985" s="224">
        <v>0</v>
      </c>
      <c r="K1985" s="224">
        <v>0</v>
      </c>
      <c r="M1985" s="175"/>
    </row>
    <row r="1986" spans="1:13" x14ac:dyDescent="0.2">
      <c r="A1986" s="221" t="str">
        <f t="shared" si="170"/>
        <v>Dehydrators</v>
      </c>
      <c r="B1986" s="221" t="str">
        <f>VLOOKUP(D1986,fips_xref!$A$5:$C$286,2,FALSE)</f>
        <v>WARD, ND_Tribal</v>
      </c>
      <c r="C1986" s="222" t="str">
        <f t="shared" si="169"/>
        <v>38</v>
      </c>
      <c r="D1986" s="223" t="str">
        <f t="shared" si="171"/>
        <v>3810101</v>
      </c>
      <c r="E1986" s="221" t="str">
        <f t="shared" si="172"/>
        <v>2310021410</v>
      </c>
      <c r="F1986" s="221" t="str">
        <f>VLOOKUP(E1986,SCC_xref!$A$6:$B$39,2,FALSE)</f>
        <v>Dehydrator</v>
      </c>
      <c r="G1986" s="224">
        <v>0</v>
      </c>
      <c r="H1986" s="224">
        <v>0</v>
      </c>
      <c r="I1986" s="224">
        <v>0</v>
      </c>
      <c r="J1986" s="224">
        <v>0</v>
      </c>
      <c r="K1986" s="224">
        <v>0</v>
      </c>
      <c r="M1986" s="175"/>
    </row>
    <row r="1987" spans="1:13" x14ac:dyDescent="0.2">
      <c r="A1987" s="221" t="str">
        <f t="shared" si="170"/>
        <v>Dehydrators</v>
      </c>
      <c r="B1987" s="221" t="str">
        <f>VLOOKUP(D1987,fips_xref!$A$5:$C$286,2,FALSE)</f>
        <v>WILLIAMS, ND_Tribal</v>
      </c>
      <c r="C1987" s="222" t="str">
        <f t="shared" si="169"/>
        <v>38</v>
      </c>
      <c r="D1987" s="223" t="str">
        <f t="shared" si="171"/>
        <v>3810501</v>
      </c>
      <c r="E1987" s="221" t="str">
        <f t="shared" si="172"/>
        <v>2310021410</v>
      </c>
      <c r="F1987" s="221" t="str">
        <f>VLOOKUP(E1987,SCC_xref!$A$6:$B$39,2,FALSE)</f>
        <v>Dehydrator</v>
      </c>
      <c r="G1987" s="224">
        <v>0</v>
      </c>
      <c r="H1987" s="224">
        <v>0</v>
      </c>
      <c r="I1987" s="224">
        <v>0</v>
      </c>
      <c r="J1987" s="224">
        <v>0</v>
      </c>
      <c r="K1987" s="224">
        <v>0</v>
      </c>
      <c r="M1987" s="175"/>
    </row>
    <row r="1988" spans="1:13" x14ac:dyDescent="0.2">
      <c r="A1988" s="221" t="str">
        <f t="shared" si="170"/>
        <v>Dehydrators</v>
      </c>
      <c r="B1988" s="221" t="str">
        <f>VLOOKUP(D1988,fips_xref!$A$5:$C$286,2,FALSE)</f>
        <v>HARDING, SD_Tribal</v>
      </c>
      <c r="C1988" s="222" t="str">
        <f t="shared" si="169"/>
        <v>46</v>
      </c>
      <c r="D1988" s="223" t="str">
        <f t="shared" si="171"/>
        <v>4606301</v>
      </c>
      <c r="E1988" s="221" t="str">
        <f t="shared" si="172"/>
        <v>2310021410</v>
      </c>
      <c r="F1988" s="221" t="str">
        <f>VLOOKUP(E1988,SCC_xref!$A$6:$B$39,2,FALSE)</f>
        <v>Dehydrator</v>
      </c>
      <c r="G1988" s="224">
        <v>0</v>
      </c>
      <c r="H1988" s="224">
        <v>0</v>
      </c>
      <c r="I1988" s="224">
        <v>0</v>
      </c>
      <c r="J1988" s="224">
        <v>0</v>
      </c>
      <c r="K1988" s="224">
        <v>0</v>
      </c>
      <c r="M1988" s="175"/>
    </row>
    <row r="1989" spans="1:13" x14ac:dyDescent="0.2">
      <c r="A1989" s="221" t="str">
        <f t="shared" si="170"/>
        <v>Dehydrators</v>
      </c>
      <c r="B1989" s="221" t="str">
        <f>VLOOKUP(D1989,fips_xref!$A$5:$C$286,2,FALSE)</f>
        <v>BUTTE, SD_Tribal</v>
      </c>
      <c r="C1989" s="222" t="str">
        <f t="shared" si="169"/>
        <v>46</v>
      </c>
      <c r="D1989" s="223" t="str">
        <f t="shared" si="171"/>
        <v>4601901</v>
      </c>
      <c r="E1989" s="221" t="str">
        <f t="shared" si="172"/>
        <v>2310021410</v>
      </c>
      <c r="F1989" s="221" t="str">
        <f>VLOOKUP(E1989,SCC_xref!$A$6:$B$39,2,FALSE)</f>
        <v>Dehydrator</v>
      </c>
      <c r="G1989" s="224">
        <v>0</v>
      </c>
      <c r="H1989" s="224">
        <v>0</v>
      </c>
      <c r="I1989" s="224">
        <v>0</v>
      </c>
      <c r="J1989" s="224">
        <v>0</v>
      </c>
      <c r="K1989" s="224">
        <v>0</v>
      </c>
      <c r="M1989" s="175"/>
    </row>
    <row r="1990" spans="1:13" x14ac:dyDescent="0.2">
      <c r="A1990" s="226" t="str">
        <f>A1926</f>
        <v>Dehydrators</v>
      </c>
      <c r="B1990" s="226" t="str">
        <f>VLOOKUP(D1990,fips_xref!$A$5:$C$286,2,FALSE)</f>
        <v>CARTER, MT_Non-Tribal</v>
      </c>
      <c r="C1990" s="227" t="str">
        <f t="shared" si="169"/>
        <v>30</v>
      </c>
      <c r="D1990" s="228" t="str">
        <f>D1926&amp;"02"</f>
        <v>3001102</v>
      </c>
      <c r="E1990" s="226" t="str">
        <f>E1926</f>
        <v>2310021410</v>
      </c>
      <c r="F1990" s="226" t="str">
        <f>VLOOKUP(E1990,SCC_xref!$A$6:$B$39,2,FALSE)</f>
        <v>Dehydrator</v>
      </c>
      <c r="G1990" s="229">
        <v>2.3134204618182894E-3</v>
      </c>
      <c r="H1990" s="229">
        <v>2.0165454556303898E-4</v>
      </c>
      <c r="I1990" s="229">
        <v>1.943273187927363E-3</v>
      </c>
      <c r="J1990" s="229">
        <v>0</v>
      </c>
      <c r="K1990" s="229">
        <v>1.7581995509819001E-4</v>
      </c>
      <c r="M1990" s="175"/>
    </row>
    <row r="1991" spans="1:13" x14ac:dyDescent="0.2">
      <c r="A1991" s="226" t="str">
        <f t="shared" ref="A1991:A2021" si="173">A1927</f>
        <v>Dehydrators</v>
      </c>
      <c r="B1991" s="226" t="str">
        <f>VLOOKUP(D1991,fips_xref!$A$5:$C$286,2,FALSE)</f>
        <v>CUSTER, MT_Non-Tribal</v>
      </c>
      <c r="C1991" s="227" t="str">
        <f t="shared" si="169"/>
        <v>30</v>
      </c>
      <c r="D1991" s="228" t="str">
        <f>D1927&amp;"02"</f>
        <v>3001702</v>
      </c>
      <c r="E1991" s="226" t="str">
        <f t="shared" ref="E1991:E2021" si="174">E1927</f>
        <v>2310021410</v>
      </c>
      <c r="F1991" s="226" t="str">
        <f>VLOOKUP(E1991,SCC_xref!$A$6:$B$39,2,FALSE)</f>
        <v>Dehydrator</v>
      </c>
      <c r="G1991" s="229">
        <v>1.7352816285171823E-3</v>
      </c>
      <c r="H1991" s="229">
        <v>1.5125976189710389E-4</v>
      </c>
      <c r="I1991" s="229">
        <v>1.4576365679544331E-3</v>
      </c>
      <c r="J1991" s="229">
        <v>0</v>
      </c>
      <c r="K1991" s="229">
        <v>1.3188140376730587E-4</v>
      </c>
      <c r="M1991" s="175"/>
    </row>
    <row r="1992" spans="1:13" x14ac:dyDescent="0.2">
      <c r="A1992" s="226" t="str">
        <f t="shared" si="173"/>
        <v>Dehydrators</v>
      </c>
      <c r="B1992" s="226" t="str">
        <f>VLOOKUP(D1992,fips_xref!$A$5:$C$286,2,FALSE)</f>
        <v>DANIELS, MT_Non-Tribal</v>
      </c>
      <c r="C1992" s="227" t="str">
        <f t="shared" si="169"/>
        <v>30</v>
      </c>
      <c r="D1992" s="228" t="str">
        <f t="shared" ref="D1992:D2021" si="175">D1928&amp;"02"</f>
        <v>3001902</v>
      </c>
      <c r="E1992" s="226" t="str">
        <f t="shared" si="174"/>
        <v>2310021410</v>
      </c>
      <c r="F1992" s="226" t="str">
        <f>VLOOKUP(E1992,SCC_xref!$A$6:$B$39,2,FALSE)</f>
        <v>Dehydrator</v>
      </c>
      <c r="G1992" s="229">
        <v>0</v>
      </c>
      <c r="H1992" s="229">
        <v>0</v>
      </c>
      <c r="I1992" s="229">
        <v>0</v>
      </c>
      <c r="J1992" s="229">
        <v>0</v>
      </c>
      <c r="K1992" s="229">
        <v>0</v>
      </c>
      <c r="M1992" s="175"/>
    </row>
    <row r="1993" spans="1:13" x14ac:dyDescent="0.2">
      <c r="A1993" s="226" t="str">
        <f t="shared" si="173"/>
        <v>Dehydrators</v>
      </c>
      <c r="B1993" s="226" t="str">
        <f>VLOOKUP(D1993,fips_xref!$A$5:$C$286,2,FALSE)</f>
        <v>DAWSON, MT_Non-Tribal</v>
      </c>
      <c r="C1993" s="227" t="str">
        <f t="shared" si="169"/>
        <v>30</v>
      </c>
      <c r="D1993" s="228" t="str">
        <f t="shared" si="175"/>
        <v>3002102</v>
      </c>
      <c r="E1993" s="226" t="str">
        <f t="shared" si="174"/>
        <v>2310021410</v>
      </c>
      <c r="F1993" s="226" t="str">
        <f>VLOOKUP(E1993,SCC_xref!$A$6:$B$39,2,FALSE)</f>
        <v>Dehydrator</v>
      </c>
      <c r="G1993" s="229">
        <v>4.7522180242914602E-3</v>
      </c>
      <c r="H1993" s="229">
        <v>4.1423787068597685E-4</v>
      </c>
      <c r="I1993" s="229">
        <v>3.9918631404048267E-3</v>
      </c>
      <c r="J1993" s="229">
        <v>0</v>
      </c>
      <c r="K1993" s="229">
        <v>3.611685698461511E-4</v>
      </c>
      <c r="M1993" s="175"/>
    </row>
    <row r="1994" spans="1:13" x14ac:dyDescent="0.2">
      <c r="A1994" s="226" t="str">
        <f t="shared" si="173"/>
        <v>Dehydrators</v>
      </c>
      <c r="B1994" s="226" t="str">
        <f>VLOOKUP(D1994,fips_xref!$A$5:$C$286,2,FALSE)</f>
        <v>FALLON, MT_Non-Tribal</v>
      </c>
      <c r="C1994" s="227" t="str">
        <f t="shared" si="169"/>
        <v>30</v>
      </c>
      <c r="D1994" s="228" t="str">
        <f t="shared" si="175"/>
        <v>3002502</v>
      </c>
      <c r="E1994" s="226" t="str">
        <f t="shared" si="174"/>
        <v>2310021410</v>
      </c>
      <c r="F1994" s="226" t="str">
        <f>VLOOKUP(E1994,SCC_xref!$A$6:$B$39,2,FALSE)</f>
        <v>Dehydrator</v>
      </c>
      <c r="G1994" s="229">
        <v>0.87330777269533033</v>
      </c>
      <c r="H1994" s="229">
        <v>7.6123854243569447E-2</v>
      </c>
      <c r="I1994" s="229">
        <v>0.7335785290640775</v>
      </c>
      <c r="J1994" s="229">
        <v>0</v>
      </c>
      <c r="K1994" s="229">
        <v>6.6371390724845117E-2</v>
      </c>
      <c r="M1994" s="175"/>
    </row>
    <row r="1995" spans="1:13" x14ac:dyDescent="0.2">
      <c r="A1995" s="226" t="str">
        <f t="shared" si="173"/>
        <v>Dehydrators</v>
      </c>
      <c r="B1995" s="226" t="str">
        <f>VLOOKUP(D1995,fips_xref!$A$5:$C$286,2,FALSE)</f>
        <v>GARFIELD, MT_Non-Tribal</v>
      </c>
      <c r="C1995" s="227" t="str">
        <f t="shared" si="169"/>
        <v>30</v>
      </c>
      <c r="D1995" s="228" t="str">
        <f t="shared" si="175"/>
        <v>3003302</v>
      </c>
      <c r="E1995" s="226" t="str">
        <f t="shared" si="174"/>
        <v>2310021410</v>
      </c>
      <c r="F1995" s="226" t="str">
        <f>VLOOKUP(E1995,SCC_xref!$A$6:$B$39,2,FALSE)</f>
        <v>Dehydrator</v>
      </c>
      <c r="G1995" s="229">
        <v>7.2870448629031641E-5</v>
      </c>
      <c r="H1995" s="229">
        <v>6.3519180563106658E-6</v>
      </c>
      <c r="I1995" s="229">
        <v>6.1211176848386569E-5</v>
      </c>
      <c r="J1995" s="229">
        <v>0</v>
      </c>
      <c r="K1995" s="229">
        <v>5.5381540958064056E-6</v>
      </c>
      <c r="M1995" s="175"/>
    </row>
    <row r="1996" spans="1:13" x14ac:dyDescent="0.2">
      <c r="A1996" s="226" t="str">
        <f t="shared" si="173"/>
        <v>Dehydrators</v>
      </c>
      <c r="B1996" s="226" t="str">
        <f>VLOOKUP(D1996,fips_xref!$A$5:$C$286,2,FALSE)</f>
        <v>MCCONE, MT_Non-Tribal</v>
      </c>
      <c r="C1996" s="227" t="str">
        <f t="shared" si="169"/>
        <v>30</v>
      </c>
      <c r="D1996" s="228" t="str">
        <f t="shared" si="175"/>
        <v>3005502</v>
      </c>
      <c r="E1996" s="226" t="str">
        <f t="shared" si="174"/>
        <v>2310021410</v>
      </c>
      <c r="F1996" s="226" t="str">
        <f>VLOOKUP(E1996,SCC_xref!$A$6:$B$39,2,FALSE)</f>
        <v>Dehydrator</v>
      </c>
      <c r="G1996" s="229">
        <v>0</v>
      </c>
      <c r="H1996" s="229">
        <v>0</v>
      </c>
      <c r="I1996" s="229">
        <v>0</v>
      </c>
      <c r="J1996" s="229">
        <v>0</v>
      </c>
      <c r="K1996" s="229">
        <v>0</v>
      </c>
      <c r="M1996" s="175"/>
    </row>
    <row r="1997" spans="1:13" x14ac:dyDescent="0.2">
      <c r="A1997" s="226" t="str">
        <f t="shared" si="173"/>
        <v>Dehydrators</v>
      </c>
      <c r="B1997" s="226" t="str">
        <f>VLOOKUP(D1997,fips_xref!$A$5:$C$286,2,FALSE)</f>
        <v>PRAIRIE, MT_Non-Tribal</v>
      </c>
      <c r="C1997" s="227" t="str">
        <f t="shared" si="169"/>
        <v>30</v>
      </c>
      <c r="D1997" s="228" t="str">
        <f t="shared" si="175"/>
        <v>3007902</v>
      </c>
      <c r="E1997" s="226" t="str">
        <f t="shared" si="174"/>
        <v>2310021410</v>
      </c>
      <c r="F1997" s="226" t="str">
        <f>VLOOKUP(E1997,SCC_xref!$A$6:$B$39,2,FALSE)</f>
        <v>Dehydrator</v>
      </c>
      <c r="G1997" s="229">
        <v>2.8020184835848193E-4</v>
      </c>
      <c r="H1997" s="229">
        <v>2.4424430115156218E-5</v>
      </c>
      <c r="I1997" s="229">
        <v>2.3536955262112481E-4</v>
      </c>
      <c r="J1997" s="229">
        <v>0</v>
      </c>
      <c r="K1997" s="229">
        <v>2.1295340475244632E-5</v>
      </c>
      <c r="M1997" s="175"/>
    </row>
    <row r="1998" spans="1:13" x14ac:dyDescent="0.2">
      <c r="A1998" s="226" t="str">
        <f t="shared" si="173"/>
        <v>Dehydrators</v>
      </c>
      <c r="B1998" s="226" t="str">
        <f>VLOOKUP(D1998,fips_xref!$A$5:$C$286,2,FALSE)</f>
        <v>RICHLAND, MT_Non-Tribal</v>
      </c>
      <c r="C1998" s="227" t="str">
        <f t="shared" si="169"/>
        <v>30</v>
      </c>
      <c r="D1998" s="228" t="str">
        <f t="shared" si="175"/>
        <v>3008302</v>
      </c>
      <c r="E1998" s="226" t="str">
        <f t="shared" si="174"/>
        <v>2310021410</v>
      </c>
      <c r="F1998" s="226" t="str">
        <f>VLOOKUP(E1998,SCC_xref!$A$6:$B$39,2,FALSE)</f>
        <v>Dehydrator</v>
      </c>
      <c r="G1998" s="229">
        <v>0.51578478827963326</v>
      </c>
      <c r="H1998" s="229">
        <v>4.4959551800241374E-2</v>
      </c>
      <c r="I1998" s="229">
        <v>0.43325922215489188</v>
      </c>
      <c r="J1998" s="229">
        <v>0</v>
      </c>
      <c r="K1998" s="229">
        <v>3.9199643909252131E-2</v>
      </c>
      <c r="M1998" s="175"/>
    </row>
    <row r="1999" spans="1:13" x14ac:dyDescent="0.2">
      <c r="A1999" s="226" t="str">
        <f t="shared" si="173"/>
        <v>Dehydrators</v>
      </c>
      <c r="B1999" s="226" t="str">
        <f>VLOOKUP(D1999,fips_xref!$A$5:$C$286,2,FALSE)</f>
        <v>ROOSEVELT, MT_Non-Tribal</v>
      </c>
      <c r="C1999" s="227" t="str">
        <f t="shared" si="169"/>
        <v>30</v>
      </c>
      <c r="D1999" s="228" t="str">
        <f t="shared" si="175"/>
        <v>3008502</v>
      </c>
      <c r="E1999" s="226" t="str">
        <f t="shared" si="174"/>
        <v>2310021410</v>
      </c>
      <c r="F1999" s="226" t="str">
        <f>VLOOKUP(E1999,SCC_xref!$A$6:$B$39,2,FALSE)</f>
        <v>Dehydrator</v>
      </c>
      <c r="G1999" s="229">
        <v>2.1365216247902604E-2</v>
      </c>
      <c r="H1999" s="229">
        <v>1.8623475690798417E-3</v>
      </c>
      <c r="I1999" s="229">
        <v>1.7946781648238187E-2</v>
      </c>
      <c r="J1999" s="229">
        <v>0</v>
      </c>
      <c r="K1999" s="229">
        <v>1.6237564348405981E-3</v>
      </c>
      <c r="M1999" s="175"/>
    </row>
    <row r="2000" spans="1:13" x14ac:dyDescent="0.2">
      <c r="A2000" s="226" t="str">
        <f t="shared" si="173"/>
        <v>Dehydrators</v>
      </c>
      <c r="B2000" s="226" t="str">
        <f>VLOOKUP(D2000,fips_xref!$A$5:$C$286,2,FALSE)</f>
        <v>SHERIDAN, MT_Non-Tribal</v>
      </c>
      <c r="C2000" s="227" t="str">
        <f t="shared" si="169"/>
        <v>30</v>
      </c>
      <c r="D2000" s="228" t="str">
        <f t="shared" si="175"/>
        <v>3009102</v>
      </c>
      <c r="E2000" s="226" t="str">
        <f t="shared" si="174"/>
        <v>2310021410</v>
      </c>
      <c r="F2000" s="226" t="str">
        <f>VLOOKUP(E2000,SCC_xref!$A$6:$B$39,2,FALSE)</f>
        <v>Dehydrator</v>
      </c>
      <c r="G2000" s="229">
        <v>2.379080396192567E-2</v>
      </c>
      <c r="H2000" s="229">
        <v>2.0737794277788731E-3</v>
      </c>
      <c r="I2000" s="229">
        <v>1.998427532801756E-2</v>
      </c>
      <c r="J2000" s="229">
        <v>0</v>
      </c>
      <c r="K2000" s="229">
        <v>1.8081011011063513E-3</v>
      </c>
      <c r="M2000" s="175"/>
    </row>
    <row r="2001" spans="1:13" x14ac:dyDescent="0.2">
      <c r="A2001" s="226" t="str">
        <f t="shared" si="173"/>
        <v>Dehydrators</v>
      </c>
      <c r="B2001" s="226" t="str">
        <f>VLOOKUP(D2001,fips_xref!$A$5:$C$286,2,FALSE)</f>
        <v>VALLEY, MT_Non-Tribal</v>
      </c>
      <c r="C2001" s="227" t="str">
        <f t="shared" si="169"/>
        <v>30</v>
      </c>
      <c r="D2001" s="228" t="str">
        <f t="shared" si="175"/>
        <v>3010502</v>
      </c>
      <c r="E2001" s="226" t="str">
        <f t="shared" si="174"/>
        <v>2310021410</v>
      </c>
      <c r="F2001" s="226" t="str">
        <f>VLOOKUP(E2001,SCC_xref!$A$6:$B$39,2,FALSE)</f>
        <v>Dehydrator</v>
      </c>
      <c r="G2001" s="229">
        <v>5.4713428748921426E-2</v>
      </c>
      <c r="H2001" s="229">
        <v>4.7692202056031094E-3</v>
      </c>
      <c r="I2001" s="229">
        <v>4.5959280149093999E-2</v>
      </c>
      <c r="J2001" s="229">
        <v>0</v>
      </c>
      <c r="K2001" s="229">
        <v>4.1582205849180296E-3</v>
      </c>
      <c r="M2001" s="175"/>
    </row>
    <row r="2002" spans="1:13" x14ac:dyDescent="0.2">
      <c r="A2002" s="226" t="str">
        <f t="shared" si="173"/>
        <v>Dehydrators</v>
      </c>
      <c r="B2002" s="226" t="str">
        <f>VLOOKUP(D2002,fips_xref!$A$5:$C$286,2,FALSE)</f>
        <v>WIBAUX, MT_Non-Tribal</v>
      </c>
      <c r="C2002" s="227" t="str">
        <f t="shared" si="169"/>
        <v>30</v>
      </c>
      <c r="D2002" s="228" t="str">
        <f t="shared" si="175"/>
        <v>3010902</v>
      </c>
      <c r="E2002" s="226" t="str">
        <f t="shared" si="174"/>
        <v>2310021410</v>
      </c>
      <c r="F2002" s="226" t="str">
        <f>VLOOKUP(E2002,SCC_xref!$A$6:$B$39,2,FALSE)</f>
        <v>Dehydrator</v>
      </c>
      <c r="G2002" s="229">
        <v>1.6852938317247646E-2</v>
      </c>
      <c r="H2002" s="229">
        <v>1.4690246212724293E-3</v>
      </c>
      <c r="I2002" s="229">
        <v>1.4156468186488023E-2</v>
      </c>
      <c r="J2002" s="229">
        <v>0</v>
      </c>
      <c r="K2002" s="229">
        <v>1.2808233121108213E-3</v>
      </c>
      <c r="M2002" s="175"/>
    </row>
    <row r="2003" spans="1:13" x14ac:dyDescent="0.2">
      <c r="A2003" s="226" t="str">
        <f t="shared" si="173"/>
        <v>Dehydrators</v>
      </c>
      <c r="B2003" s="226" t="str">
        <f>VLOOKUP(D2003,fips_xref!$A$5:$C$286,2,FALSE)</f>
        <v>BILLINGS, ND_Non-Tribal</v>
      </c>
      <c r="C2003" s="227" t="str">
        <f t="shared" si="169"/>
        <v>38</v>
      </c>
      <c r="D2003" s="228" t="str">
        <f t="shared" si="175"/>
        <v>3800702</v>
      </c>
      <c r="E2003" s="226" t="str">
        <f t="shared" si="174"/>
        <v>2310021410</v>
      </c>
      <c r="F2003" s="226" t="str">
        <f>VLOOKUP(E2003,SCC_xref!$A$6:$B$39,2,FALSE)</f>
        <v>Dehydrator</v>
      </c>
      <c r="G2003" s="229">
        <v>0.14648846820297126</v>
      </c>
      <c r="H2003" s="229">
        <v>1.276899983087299E-2</v>
      </c>
      <c r="I2003" s="229">
        <v>0.12305031329049584</v>
      </c>
      <c r="J2003" s="229">
        <v>0</v>
      </c>
      <c r="K2003" s="229">
        <v>1.1133123583425816E-2</v>
      </c>
      <c r="M2003" s="175"/>
    </row>
    <row r="2004" spans="1:13" x14ac:dyDescent="0.2">
      <c r="A2004" s="226" t="str">
        <f t="shared" si="173"/>
        <v>Dehydrators</v>
      </c>
      <c r="B2004" s="226" t="str">
        <f>VLOOKUP(D2004,fips_xref!$A$5:$C$286,2,FALSE)</f>
        <v>BOTTINEAU, ND_Non-Tribal</v>
      </c>
      <c r="C2004" s="227" t="str">
        <f t="shared" si="169"/>
        <v>38</v>
      </c>
      <c r="D2004" s="228" t="str">
        <f t="shared" si="175"/>
        <v>3800902</v>
      </c>
      <c r="E2004" s="226" t="str">
        <f t="shared" si="174"/>
        <v>2310021410</v>
      </c>
      <c r="F2004" s="226" t="str">
        <f>VLOOKUP(E2004,SCC_xref!$A$6:$B$39,2,FALSE)</f>
        <v>Dehydrator</v>
      </c>
      <c r="G2004" s="229">
        <v>3.417258024749566E-3</v>
      </c>
      <c r="H2004" s="229">
        <v>2.9787305222972845E-4</v>
      </c>
      <c r="I2004" s="229">
        <v>2.8704967407896351E-3</v>
      </c>
      <c r="J2004" s="229">
        <v>0</v>
      </c>
      <c r="K2004" s="229">
        <v>2.5971160988096705E-4</v>
      </c>
      <c r="M2004" s="175"/>
    </row>
    <row r="2005" spans="1:13" x14ac:dyDescent="0.2">
      <c r="A2005" s="226" t="str">
        <f t="shared" si="173"/>
        <v>Dehydrators</v>
      </c>
      <c r="B2005" s="226" t="str">
        <f>VLOOKUP(D2005,fips_xref!$A$5:$C$286,2,FALSE)</f>
        <v>BOWMAN, ND_Non-Tribal</v>
      </c>
      <c r="C2005" s="227" t="str">
        <f t="shared" si="169"/>
        <v>38</v>
      </c>
      <c r="D2005" s="228" t="str">
        <f t="shared" si="175"/>
        <v>3801102</v>
      </c>
      <c r="E2005" s="226" t="str">
        <f t="shared" si="174"/>
        <v>2310021410</v>
      </c>
      <c r="F2005" s="226" t="str">
        <f>VLOOKUP(E2005,SCC_xref!$A$6:$B$39,2,FALSE)</f>
        <v>Dehydrator</v>
      </c>
      <c r="G2005" s="229">
        <v>0.6499223476493553</v>
      </c>
      <c r="H2005" s="229">
        <v>5.6651956628534582E-2</v>
      </c>
      <c r="I2005" s="229">
        <v>0.54593477202545837</v>
      </c>
      <c r="J2005" s="229">
        <v>0</v>
      </c>
      <c r="K2005" s="229">
        <v>4.9394098421351014E-2</v>
      </c>
      <c r="M2005" s="175"/>
    </row>
    <row r="2006" spans="1:13" x14ac:dyDescent="0.2">
      <c r="A2006" s="226" t="str">
        <f t="shared" si="173"/>
        <v>Dehydrators</v>
      </c>
      <c r="B2006" s="226" t="str">
        <f>VLOOKUP(D2006,fips_xref!$A$5:$C$286,2,FALSE)</f>
        <v>BURKE, ND_Non-Tribal</v>
      </c>
      <c r="C2006" s="227" t="str">
        <f t="shared" si="169"/>
        <v>38</v>
      </c>
      <c r="D2006" s="228" t="str">
        <f t="shared" si="175"/>
        <v>3801302</v>
      </c>
      <c r="E2006" s="226" t="str">
        <f t="shared" si="174"/>
        <v>2310021410</v>
      </c>
      <c r="F2006" s="226" t="str">
        <f>VLOOKUP(E2006,SCC_xref!$A$6:$B$39,2,FALSE)</f>
        <v>Dehydrator</v>
      </c>
      <c r="G2006" s="229">
        <v>9.2674074454738312E-2</v>
      </c>
      <c r="H2006" s="229">
        <v>8.0781460517372131E-3</v>
      </c>
      <c r="I2006" s="229">
        <v>7.784622254198019E-2</v>
      </c>
      <c r="J2006" s="229">
        <v>0</v>
      </c>
      <c r="K2006" s="229">
        <v>7.0432296585601134E-3</v>
      </c>
      <c r="M2006" s="175"/>
    </row>
    <row r="2007" spans="1:13" x14ac:dyDescent="0.2">
      <c r="A2007" s="226" t="str">
        <f t="shared" si="173"/>
        <v>Dehydrators</v>
      </c>
      <c r="B2007" s="226" t="str">
        <f>VLOOKUP(D2007,fips_xref!$A$5:$C$286,2,FALSE)</f>
        <v>DIVIDE, ND_Non-Tribal</v>
      </c>
      <c r="C2007" s="227" t="str">
        <f t="shared" si="169"/>
        <v>38</v>
      </c>
      <c r="D2007" s="228" t="str">
        <f t="shared" si="175"/>
        <v>3802302</v>
      </c>
      <c r="E2007" s="226" t="str">
        <f t="shared" si="174"/>
        <v>2310021410</v>
      </c>
      <c r="F2007" s="226" t="str">
        <f>VLOOKUP(E2007,SCC_xref!$A$6:$B$39,2,FALSE)</f>
        <v>Dehydrator</v>
      </c>
      <c r="G2007" s="229">
        <v>7.1275450932669709E-2</v>
      </c>
      <c r="H2007" s="229">
        <v>6.2128864617767609E-3</v>
      </c>
      <c r="I2007" s="229">
        <v>5.9871378783442557E-2</v>
      </c>
      <c r="J2007" s="229">
        <v>0</v>
      </c>
      <c r="K2007" s="229">
        <v>5.4169342708828986E-3</v>
      </c>
      <c r="M2007" s="175"/>
    </row>
    <row r="2008" spans="1:13" x14ac:dyDescent="0.2">
      <c r="A2008" s="226" t="str">
        <f t="shared" si="173"/>
        <v>Dehydrators</v>
      </c>
      <c r="B2008" s="226" t="str">
        <f>VLOOKUP(D2008,fips_xref!$A$5:$C$286,2,FALSE)</f>
        <v>DUNN, ND_Non-Tribal</v>
      </c>
      <c r="C2008" s="227" t="str">
        <f t="shared" si="169"/>
        <v>38</v>
      </c>
      <c r="D2008" s="228" t="str">
        <f t="shared" si="175"/>
        <v>3802502</v>
      </c>
      <c r="E2008" s="226" t="str">
        <f t="shared" si="174"/>
        <v>2310021410</v>
      </c>
      <c r="F2008" s="226" t="str">
        <f>VLOOKUP(E2008,SCC_xref!$A$6:$B$39,2,FALSE)</f>
        <v>Dehydrator</v>
      </c>
      <c r="G2008" s="229">
        <v>0.18453153404634709</v>
      </c>
      <c r="H2008" s="229">
        <v>1.6085110015374892E-2</v>
      </c>
      <c r="I2008" s="229">
        <v>0.15500648859893154</v>
      </c>
      <c r="J2008" s="229">
        <v>0</v>
      </c>
      <c r="K2008" s="229">
        <v>1.4024396587522381E-2</v>
      </c>
      <c r="M2008" s="175"/>
    </row>
    <row r="2009" spans="1:13" x14ac:dyDescent="0.2">
      <c r="A2009" s="226" t="str">
        <f t="shared" si="173"/>
        <v>Dehydrators</v>
      </c>
      <c r="B2009" s="226" t="str">
        <f>VLOOKUP(D2009,fips_xref!$A$5:$C$286,2,FALSE)</f>
        <v>GOLDEN VALLEY, ND_Non-Tribal</v>
      </c>
      <c r="C2009" s="227" t="str">
        <f t="shared" si="169"/>
        <v>38</v>
      </c>
      <c r="D2009" s="228" t="str">
        <f t="shared" si="175"/>
        <v>3803302</v>
      </c>
      <c r="E2009" s="226" t="str">
        <f t="shared" si="174"/>
        <v>2310021410</v>
      </c>
      <c r="F2009" s="226" t="str">
        <f>VLOOKUP(E2009,SCC_xref!$A$6:$B$39,2,FALSE)</f>
        <v>Dehydrator</v>
      </c>
      <c r="G2009" s="229">
        <v>2.1069109342720067E-2</v>
      </c>
      <c r="H2009" s="229">
        <v>1.8365367385852714E-3</v>
      </c>
      <c r="I2009" s="229">
        <v>1.7698051847884855E-2</v>
      </c>
      <c r="J2009" s="229">
        <v>0</v>
      </c>
      <c r="K2009" s="229">
        <v>1.6012523100467253E-3</v>
      </c>
      <c r="M2009" s="175"/>
    </row>
    <row r="2010" spans="1:13" x14ac:dyDescent="0.2">
      <c r="A2010" s="226" t="str">
        <f t="shared" si="173"/>
        <v>Dehydrators</v>
      </c>
      <c r="B2010" s="226" t="str">
        <f>VLOOKUP(D2010,fips_xref!$A$5:$C$286,2,FALSE)</f>
        <v>MC HENRY, ND_Non-Tribal</v>
      </c>
      <c r="C2010" s="227" t="str">
        <f t="shared" si="169"/>
        <v>38</v>
      </c>
      <c r="D2010" s="228" t="str">
        <f t="shared" si="175"/>
        <v>3804902</v>
      </c>
      <c r="E2010" s="226" t="str">
        <f t="shared" si="174"/>
        <v>2310021410</v>
      </c>
      <c r="F2010" s="226" t="str">
        <f>VLOOKUP(E2010,SCC_xref!$A$6:$B$39,2,FALSE)</f>
        <v>Dehydrator</v>
      </c>
      <c r="G2010" s="229">
        <v>0</v>
      </c>
      <c r="H2010" s="229">
        <v>0</v>
      </c>
      <c r="I2010" s="229">
        <v>0</v>
      </c>
      <c r="J2010" s="229">
        <v>0</v>
      </c>
      <c r="K2010" s="229">
        <v>0</v>
      </c>
      <c r="M2010" s="175"/>
    </row>
    <row r="2011" spans="1:13" x14ac:dyDescent="0.2">
      <c r="A2011" s="226" t="str">
        <f t="shared" si="173"/>
        <v>Dehydrators</v>
      </c>
      <c r="B2011" s="226" t="str">
        <f>VLOOKUP(D2011,fips_xref!$A$5:$C$286,2,FALSE)</f>
        <v>MCKENZIE, ND_Non-Tribal</v>
      </c>
      <c r="C2011" s="227" t="str">
        <f t="shared" si="169"/>
        <v>38</v>
      </c>
      <c r="D2011" s="228" t="str">
        <f t="shared" si="175"/>
        <v>3805302</v>
      </c>
      <c r="E2011" s="226" t="str">
        <f t="shared" si="174"/>
        <v>2310021410</v>
      </c>
      <c r="F2011" s="226" t="str">
        <f>VLOOKUP(E2011,SCC_xref!$A$6:$B$39,2,FALSE)</f>
        <v>Dehydrator</v>
      </c>
      <c r="G2011" s="229">
        <v>0.57943882214014264</v>
      </c>
      <c r="H2011" s="229">
        <v>5.0508100143808132E-2</v>
      </c>
      <c r="I2011" s="229">
        <v>0.48672861059771977</v>
      </c>
      <c r="J2011" s="229">
        <v>0</v>
      </c>
      <c r="K2011" s="229">
        <v>4.4037350482650853E-2</v>
      </c>
      <c r="M2011" s="175"/>
    </row>
    <row r="2012" spans="1:13" x14ac:dyDescent="0.2">
      <c r="A2012" s="226" t="str">
        <f t="shared" si="173"/>
        <v>Dehydrators</v>
      </c>
      <c r="B2012" s="226" t="str">
        <f>VLOOKUP(D2012,fips_xref!$A$5:$C$286,2,FALSE)</f>
        <v>MCLEAN, ND_Non-Tribal</v>
      </c>
      <c r="C2012" s="227" t="str">
        <f t="shared" si="169"/>
        <v>38</v>
      </c>
      <c r="D2012" s="228" t="str">
        <f t="shared" si="175"/>
        <v>3805502</v>
      </c>
      <c r="E2012" s="226" t="str">
        <f t="shared" si="174"/>
        <v>2310021410</v>
      </c>
      <c r="F2012" s="226" t="str">
        <f>VLOOKUP(E2012,SCC_xref!$A$6:$B$39,2,FALSE)</f>
        <v>Dehydrator</v>
      </c>
      <c r="G2012" s="229">
        <v>0</v>
      </c>
      <c r="H2012" s="229">
        <v>0</v>
      </c>
      <c r="I2012" s="229">
        <v>0</v>
      </c>
      <c r="J2012" s="229">
        <v>0</v>
      </c>
      <c r="K2012" s="229">
        <v>0</v>
      </c>
      <c r="M2012" s="175"/>
    </row>
    <row r="2013" spans="1:13" x14ac:dyDescent="0.2">
      <c r="A2013" s="226" t="str">
        <f t="shared" si="173"/>
        <v>Dehydrators</v>
      </c>
      <c r="B2013" s="226" t="str">
        <f>VLOOKUP(D2013,fips_xref!$A$5:$C$286,2,FALSE)</f>
        <v>MERCER, ND_Non-Tribal</v>
      </c>
      <c r="C2013" s="227" t="str">
        <f t="shared" si="169"/>
        <v>38</v>
      </c>
      <c r="D2013" s="228" t="str">
        <f t="shared" si="175"/>
        <v>3805702</v>
      </c>
      <c r="E2013" s="226" t="str">
        <f t="shared" si="174"/>
        <v>2310021410</v>
      </c>
      <c r="F2013" s="226" t="str">
        <f>VLOOKUP(E2013,SCC_xref!$A$6:$B$39,2,FALSE)</f>
        <v>Dehydrator</v>
      </c>
      <c r="G2013" s="229">
        <v>4.299023727338305E-5</v>
      </c>
      <c r="H2013" s="229">
        <v>3.7473416113029133E-6</v>
      </c>
      <c r="I2013" s="229">
        <v>3.6111799309641763E-5</v>
      </c>
      <c r="J2013" s="229">
        <v>0</v>
      </c>
      <c r="K2013" s="229">
        <v>3.2672580327771123E-6</v>
      </c>
      <c r="M2013" s="175"/>
    </row>
    <row r="2014" spans="1:13" x14ac:dyDescent="0.2">
      <c r="A2014" s="226" t="str">
        <f t="shared" si="173"/>
        <v>Dehydrators</v>
      </c>
      <c r="B2014" s="226" t="str">
        <f>VLOOKUP(D2014,fips_xref!$A$5:$C$286,2,FALSE)</f>
        <v>MOUNTRAIL, ND_Non-Tribal</v>
      </c>
      <c r="C2014" s="227" t="str">
        <f t="shared" si="169"/>
        <v>38</v>
      </c>
      <c r="D2014" s="228" t="str">
        <f t="shared" si="175"/>
        <v>3806102</v>
      </c>
      <c r="E2014" s="226" t="str">
        <f t="shared" si="174"/>
        <v>2310021410</v>
      </c>
      <c r="F2014" s="226" t="str">
        <f>VLOOKUP(E2014,SCC_xref!$A$6:$B$39,2,FALSE)</f>
        <v>Dehydrator</v>
      </c>
      <c r="G2014" s="229">
        <v>0.44619813494957444</v>
      </c>
      <c r="H2014" s="229">
        <v>3.8893873214734018E-2</v>
      </c>
      <c r="I2014" s="229">
        <v>0.37480643335764252</v>
      </c>
      <c r="J2014" s="229">
        <v>0</v>
      </c>
      <c r="K2014" s="229">
        <v>3.3911058256167664E-2</v>
      </c>
      <c r="M2014" s="175"/>
    </row>
    <row r="2015" spans="1:13" x14ac:dyDescent="0.2">
      <c r="A2015" s="226" t="str">
        <f t="shared" si="173"/>
        <v>Dehydrators</v>
      </c>
      <c r="B2015" s="226" t="str">
        <f>VLOOKUP(D2015,fips_xref!$A$5:$C$286,2,FALSE)</f>
        <v>RENVILLE, ND_Non-Tribal</v>
      </c>
      <c r="C2015" s="227" t="str">
        <f t="shared" si="169"/>
        <v>38</v>
      </c>
      <c r="D2015" s="228" t="str">
        <f t="shared" si="175"/>
        <v>3807502</v>
      </c>
      <c r="E2015" s="226" t="str">
        <f t="shared" si="174"/>
        <v>2310021410</v>
      </c>
      <c r="F2015" s="226" t="str">
        <f>VLOOKUP(E2015,SCC_xref!$A$6:$B$39,2,FALSE)</f>
        <v>Dehydrator</v>
      </c>
      <c r="G2015" s="229">
        <v>2.3616680191297485E-3</v>
      </c>
      <c r="H2015" s="229">
        <v>2.0586015340854147E-4</v>
      </c>
      <c r="I2015" s="229">
        <v>1.9838011360689889E-3</v>
      </c>
      <c r="J2015" s="229">
        <v>0</v>
      </c>
      <c r="K2015" s="229">
        <v>1.7948676945386092E-4</v>
      </c>
      <c r="M2015" s="175"/>
    </row>
    <row r="2016" spans="1:13" x14ac:dyDescent="0.2">
      <c r="A2016" s="226" t="str">
        <f t="shared" si="173"/>
        <v>Dehydrators</v>
      </c>
      <c r="B2016" s="226" t="str">
        <f>VLOOKUP(D2016,fips_xref!$A$5:$C$286,2,FALSE)</f>
        <v>SLOPE, ND_Non-Tribal</v>
      </c>
      <c r="C2016" s="227" t="str">
        <f t="shared" si="169"/>
        <v>38</v>
      </c>
      <c r="D2016" s="228" t="str">
        <f t="shared" si="175"/>
        <v>3808702</v>
      </c>
      <c r="E2016" s="226" t="str">
        <f t="shared" si="174"/>
        <v>2310021410</v>
      </c>
      <c r="F2016" s="226" t="str">
        <f>VLOOKUP(E2016,SCC_xref!$A$6:$B$39,2,FALSE)</f>
        <v>Dehydrator</v>
      </c>
      <c r="G2016" s="229">
        <v>6.840818178709332E-2</v>
      </c>
      <c r="H2016" s="229">
        <v>5.9629544385665567E-3</v>
      </c>
      <c r="I2016" s="229">
        <v>5.7462872701158386E-2</v>
      </c>
      <c r="J2016" s="229">
        <v>0</v>
      </c>
      <c r="K2016" s="229">
        <v>5.1990218158190927E-3</v>
      </c>
      <c r="M2016" s="175"/>
    </row>
    <row r="2017" spans="1:13" x14ac:dyDescent="0.2">
      <c r="A2017" s="226" t="str">
        <f t="shared" si="173"/>
        <v>Dehydrators</v>
      </c>
      <c r="B2017" s="226" t="str">
        <f>VLOOKUP(D2017,fips_xref!$A$5:$C$286,2,FALSE)</f>
        <v>STARK, ND_Non-Tribal</v>
      </c>
      <c r="C2017" s="227" t="str">
        <f t="shared" si="169"/>
        <v>38</v>
      </c>
      <c r="D2017" s="228" t="str">
        <f t="shared" si="175"/>
        <v>3808902</v>
      </c>
      <c r="E2017" s="226" t="str">
        <f t="shared" si="174"/>
        <v>2310021410</v>
      </c>
      <c r="F2017" s="226" t="str">
        <f>VLOOKUP(E2017,SCC_xref!$A$6:$B$39,2,FALSE)</f>
        <v>Dehydrator</v>
      </c>
      <c r="G2017" s="229">
        <v>1.8983816641541338E-2</v>
      </c>
      <c r="H2017" s="229">
        <v>1.6547674670834497E-3</v>
      </c>
      <c r="I2017" s="229">
        <v>1.5946405978894726E-2</v>
      </c>
      <c r="J2017" s="229">
        <v>0</v>
      </c>
      <c r="K2017" s="229">
        <v>1.442770064757142E-3</v>
      </c>
      <c r="M2017" s="175"/>
    </row>
    <row r="2018" spans="1:13" x14ac:dyDescent="0.2">
      <c r="A2018" s="226" t="str">
        <f t="shared" si="173"/>
        <v>Dehydrators</v>
      </c>
      <c r="B2018" s="226" t="str">
        <f>VLOOKUP(D2018,fips_xref!$A$5:$C$286,2,FALSE)</f>
        <v>WARD, ND_Non-Tribal</v>
      </c>
      <c r="C2018" s="227" t="str">
        <f t="shared" si="169"/>
        <v>38</v>
      </c>
      <c r="D2018" s="228" t="str">
        <f t="shared" si="175"/>
        <v>3810102</v>
      </c>
      <c r="E2018" s="226" t="str">
        <f t="shared" si="174"/>
        <v>2310021410</v>
      </c>
      <c r="F2018" s="226" t="str">
        <f>VLOOKUP(E2018,SCC_xref!$A$6:$B$39,2,FALSE)</f>
        <v>Dehydrator</v>
      </c>
      <c r="G2018" s="229">
        <v>5.9990014535744808E-4</v>
      </c>
      <c r="H2018" s="229">
        <v>5.229165782521689E-5</v>
      </c>
      <c r="I2018" s="229">
        <v>5.0391612210025642E-4</v>
      </c>
      <c r="J2018" s="229">
        <v>0</v>
      </c>
      <c r="K2018" s="229">
        <v>4.5592411047166065E-5</v>
      </c>
      <c r="M2018" s="175"/>
    </row>
    <row r="2019" spans="1:13" x14ac:dyDescent="0.2">
      <c r="A2019" s="226" t="str">
        <f t="shared" si="173"/>
        <v>Dehydrators</v>
      </c>
      <c r="B2019" s="226" t="str">
        <f>VLOOKUP(D2019,fips_xref!$A$5:$C$286,2,FALSE)</f>
        <v>WILLIAMS, ND_Non-Tribal</v>
      </c>
      <c r="C2019" s="227" t="str">
        <f t="shared" si="169"/>
        <v>38</v>
      </c>
      <c r="D2019" s="228" t="str">
        <f t="shared" si="175"/>
        <v>3810502</v>
      </c>
      <c r="E2019" s="226" t="str">
        <f t="shared" si="174"/>
        <v>2310021410</v>
      </c>
      <c r="F2019" s="226" t="str">
        <f>VLOOKUP(E2019,SCC_xref!$A$6:$B$39,2,FALSE)</f>
        <v>Dehydrator</v>
      </c>
      <c r="G2019" s="229">
        <v>0.652047170073352</v>
      </c>
      <c r="H2019" s="229">
        <v>5.6837171598050518E-2</v>
      </c>
      <c r="I2019" s="229">
        <v>0.54771962286161568</v>
      </c>
      <c r="J2019" s="229">
        <v>0</v>
      </c>
      <c r="K2019" s="229">
        <v>4.9555584925574762E-2</v>
      </c>
      <c r="M2019" s="175"/>
    </row>
    <row r="2020" spans="1:13" x14ac:dyDescent="0.2">
      <c r="A2020" s="226" t="str">
        <f t="shared" si="173"/>
        <v>Dehydrators</v>
      </c>
      <c r="B2020" s="226" t="str">
        <f>VLOOKUP(D2020,fips_xref!$A$5:$C$286,2,FALSE)</f>
        <v>HARDING, SD_Non-Tribal</v>
      </c>
      <c r="C2020" s="227" t="str">
        <f t="shared" ref="C2020:C2021" si="176">LEFT(D2020,2)</f>
        <v>46</v>
      </c>
      <c r="D2020" s="228" t="str">
        <f t="shared" si="175"/>
        <v>4606302</v>
      </c>
      <c r="E2020" s="226" t="str">
        <f t="shared" si="174"/>
        <v>2310021410</v>
      </c>
      <c r="F2020" s="226" t="str">
        <f>VLOOKUP(E2020,SCC_xref!$A$6:$B$39,2,FALSE)</f>
        <v>Dehydrator</v>
      </c>
      <c r="G2020" s="229">
        <v>0.41961220025879736</v>
      </c>
      <c r="H2020" s="229">
        <v>3.6576449872578763E-2</v>
      </c>
      <c r="I2020" s="229">
        <v>0.35247424821738976</v>
      </c>
      <c r="J2020" s="229">
        <v>0</v>
      </c>
      <c r="K2020" s="229">
        <v>3.1890527219668605E-2</v>
      </c>
      <c r="M2020" s="175"/>
    </row>
    <row r="2021" spans="1:13" x14ac:dyDescent="0.2">
      <c r="A2021" s="226" t="str">
        <f t="shared" si="173"/>
        <v>Dehydrators</v>
      </c>
      <c r="B2021" s="226" t="str">
        <f>VLOOKUP(D2021,fips_xref!$A$5:$C$286,2,FALSE)</f>
        <v>BUTTE, SD_Non-Tribal</v>
      </c>
      <c r="C2021" s="227" t="str">
        <f t="shared" si="176"/>
        <v>46</v>
      </c>
      <c r="D2021" s="228" t="str">
        <f t="shared" si="175"/>
        <v>4601902</v>
      </c>
      <c r="E2021" s="226" t="str">
        <f t="shared" si="174"/>
        <v>2310021410</v>
      </c>
      <c r="F2021" s="226" t="str">
        <f>VLOOKUP(E2021,SCC_xref!$A$6:$B$39,2,FALSE)</f>
        <v>Dehydrator</v>
      </c>
      <c r="G2021" s="229">
        <v>0</v>
      </c>
      <c r="H2021" s="229">
        <v>0</v>
      </c>
      <c r="I2021" s="229">
        <v>0</v>
      </c>
      <c r="J2021" s="229">
        <v>0</v>
      </c>
      <c r="K2021" s="229">
        <v>0</v>
      </c>
      <c r="M2021" s="175"/>
    </row>
    <row r="2022" spans="1:13" x14ac:dyDescent="0.2">
      <c r="A2022" s="32" t="s">
        <v>14788</v>
      </c>
      <c r="B2022" s="33" t="str">
        <f>VLOOKUP(D2022,fips_xref!$A$5:$C$286,2,FALSE)</f>
        <v>CARTER, MT</v>
      </c>
      <c r="C2022" s="34" t="str">
        <f t="shared" si="113"/>
        <v>30</v>
      </c>
      <c r="D2022" s="202">
        <f>fips_xref!A5</f>
        <v>30011</v>
      </c>
      <c r="E2022" s="33" t="str">
        <f>SCC_xref!A$31</f>
        <v>2310020600</v>
      </c>
      <c r="F2022" s="33" t="str">
        <f>VLOOKUP(E2022,SCC_xref!$A$6:$B$40,2,FALSE)</f>
        <v>Compressor engines</v>
      </c>
      <c r="G2022" s="36">
        <v>0.4868888839184029</v>
      </c>
      <c r="H2022" s="36">
        <v>7.4746799650440648E-2</v>
      </c>
      <c r="I2022" s="36">
        <v>0.73988587674495854</v>
      </c>
      <c r="J2022" s="36">
        <v>0</v>
      </c>
      <c r="K2022" s="36">
        <v>4.0681356262223696E-3</v>
      </c>
      <c r="M2022" s="175"/>
    </row>
    <row r="2023" spans="1:13" x14ac:dyDescent="0.2">
      <c r="A2023" s="32" t="s">
        <v>14788</v>
      </c>
      <c r="B2023" s="33" t="str">
        <f>VLOOKUP(D2023,fips_xref!$A$5:$C$286,2,FALSE)</f>
        <v>CUSTER, MT</v>
      </c>
      <c r="C2023" s="34" t="str">
        <f t="shared" si="113"/>
        <v>30</v>
      </c>
      <c r="D2023" s="202">
        <f>fips_xref!A6</f>
        <v>30017</v>
      </c>
      <c r="E2023" s="33" t="str">
        <f>SCC_xref!A$31</f>
        <v>2310020600</v>
      </c>
      <c r="F2023" s="33" t="str">
        <f>VLOOKUP(E2023,SCC_xref!$A$6:$B$40,2,FALSE)</f>
        <v>Compressor engines</v>
      </c>
      <c r="G2023" s="36">
        <v>0.36521218228042218</v>
      </c>
      <c r="H2023" s="36">
        <v>5.6067087831460617E-2</v>
      </c>
      <c r="I2023" s="36">
        <v>0.5549835796410888</v>
      </c>
      <c r="J2023" s="36">
        <v>0</v>
      </c>
      <c r="K2023" s="36">
        <v>3.0514820505008603E-3</v>
      </c>
      <c r="M2023" s="175"/>
    </row>
    <row r="2024" spans="1:13" x14ac:dyDescent="0.2">
      <c r="A2024" s="32" t="s">
        <v>14788</v>
      </c>
      <c r="B2024" s="33" t="str">
        <f>VLOOKUP(D2024,fips_xref!$A$5:$C$286,2,FALSE)</f>
        <v>DANIELS, MT</v>
      </c>
      <c r="C2024" s="34" t="str">
        <f t="shared" si="113"/>
        <v>30</v>
      </c>
      <c r="D2024" s="202">
        <f>fips_xref!A7</f>
        <v>30019</v>
      </c>
      <c r="E2024" s="33" t="str">
        <f>SCC_xref!A$31</f>
        <v>2310020600</v>
      </c>
      <c r="F2024" s="33" t="str">
        <f>VLOOKUP(E2024,SCC_xref!$A$6:$B$40,2,FALSE)</f>
        <v>Compressor engines</v>
      </c>
      <c r="G2024" s="36">
        <v>0</v>
      </c>
      <c r="H2024" s="36">
        <v>0</v>
      </c>
      <c r="I2024" s="36">
        <v>0</v>
      </c>
      <c r="J2024" s="36">
        <v>0</v>
      </c>
      <c r="K2024" s="36">
        <v>0</v>
      </c>
      <c r="M2024" s="175"/>
    </row>
    <row r="2025" spans="1:13" x14ac:dyDescent="0.2">
      <c r="A2025" s="32" t="s">
        <v>14788</v>
      </c>
      <c r="B2025" s="33" t="str">
        <f>VLOOKUP(D2025,fips_xref!$A$5:$C$286,2,FALSE)</f>
        <v>DAWSON, MT</v>
      </c>
      <c r="C2025" s="34" t="str">
        <f t="shared" si="113"/>
        <v>30</v>
      </c>
      <c r="D2025" s="202">
        <f>fips_xref!A8</f>
        <v>30021</v>
      </c>
      <c r="E2025" s="33" t="str">
        <f>SCC_xref!A$31</f>
        <v>2310020600</v>
      </c>
      <c r="F2025" s="33" t="str">
        <f>VLOOKUP(E2025,SCC_xref!$A$6:$B$40,2,FALSE)</f>
        <v>Compressor engines</v>
      </c>
      <c r="G2025" s="36">
        <v>1.0001649800251173</v>
      </c>
      <c r="H2025" s="36">
        <v>0.15354454342369669</v>
      </c>
      <c r="I2025" s="36">
        <v>1.519870277546745</v>
      </c>
      <c r="J2025" s="36">
        <v>0</v>
      </c>
      <c r="K2025" s="36">
        <v>8.3567461113407768E-3</v>
      </c>
      <c r="M2025" s="175"/>
    </row>
    <row r="2026" spans="1:13" x14ac:dyDescent="0.2">
      <c r="A2026" s="32" t="s">
        <v>14788</v>
      </c>
      <c r="B2026" s="33" t="str">
        <f>VLOOKUP(D2026,fips_xref!$A$5:$C$286,2,FALSE)</f>
        <v>FALLON, MT</v>
      </c>
      <c r="C2026" s="34" t="str">
        <f t="shared" si="113"/>
        <v>30</v>
      </c>
      <c r="D2026" s="202">
        <f>fips_xref!A9</f>
        <v>30025</v>
      </c>
      <c r="E2026" s="33" t="str">
        <f>SCC_xref!A$31</f>
        <v>2310020600</v>
      </c>
      <c r="F2026" s="33" t="str">
        <f>VLOOKUP(E2026,SCC_xref!$A$6:$B$40,2,FALSE)</f>
        <v>Compressor engines</v>
      </c>
      <c r="G2026" s="36">
        <v>183.79877492338611</v>
      </c>
      <c r="H2026" s="36">
        <v>28.216643794844106</v>
      </c>
      <c r="I2026" s="36">
        <v>279.30421543908005</v>
      </c>
      <c r="J2026" s="36">
        <v>0</v>
      </c>
      <c r="K2026" s="36">
        <v>1.5357063367401973</v>
      </c>
      <c r="M2026" s="175"/>
    </row>
    <row r="2027" spans="1:13" x14ac:dyDescent="0.2">
      <c r="A2027" s="32" t="s">
        <v>14788</v>
      </c>
      <c r="B2027" s="33" t="str">
        <f>VLOOKUP(D2027,fips_xref!$A$5:$C$286,2,FALSE)</f>
        <v>GARFIELD, MT</v>
      </c>
      <c r="C2027" s="34" t="str">
        <f t="shared" si="113"/>
        <v>30</v>
      </c>
      <c r="D2027" s="202">
        <f>fips_xref!A10</f>
        <v>30033</v>
      </c>
      <c r="E2027" s="33" t="str">
        <f>SCC_xref!A$31</f>
        <v>2310020600</v>
      </c>
      <c r="F2027" s="33" t="str">
        <f>VLOOKUP(E2027,SCC_xref!$A$6:$B$40,2,FALSE)</f>
        <v>Compressor engines</v>
      </c>
      <c r="G2027" s="36">
        <v>1.5336516638110958E-2</v>
      </c>
      <c r="H2027" s="36">
        <v>2.3544500076872689E-3</v>
      </c>
      <c r="I2027" s="36">
        <v>2.3305670829207197E-2</v>
      </c>
      <c r="J2027" s="36">
        <v>0</v>
      </c>
      <c r="K2027" s="36">
        <v>1.2814223486791977E-4</v>
      </c>
      <c r="M2027" s="175"/>
    </row>
    <row r="2028" spans="1:13" x14ac:dyDescent="0.2">
      <c r="A2028" s="32" t="s">
        <v>14788</v>
      </c>
      <c r="B2028" s="33" t="str">
        <f>VLOOKUP(D2028,fips_xref!$A$5:$C$286,2,FALSE)</f>
        <v>MCCONE, MT</v>
      </c>
      <c r="C2028" s="34" t="str">
        <f t="shared" si="113"/>
        <v>30</v>
      </c>
      <c r="D2028" s="202">
        <f>fips_xref!A11</f>
        <v>30055</v>
      </c>
      <c r="E2028" s="33" t="str">
        <f>SCC_xref!A$31</f>
        <v>2310020600</v>
      </c>
      <c r="F2028" s="33" t="str">
        <f>VLOOKUP(E2028,SCC_xref!$A$6:$B$40,2,FALSE)</f>
        <v>Compressor engines</v>
      </c>
      <c r="G2028" s="36">
        <v>0</v>
      </c>
      <c r="H2028" s="36">
        <v>0</v>
      </c>
      <c r="I2028" s="36">
        <v>0</v>
      </c>
      <c r="J2028" s="36">
        <v>0</v>
      </c>
      <c r="K2028" s="36">
        <v>0</v>
      </c>
      <c r="M2028" s="175"/>
    </row>
    <row r="2029" spans="1:13" x14ac:dyDescent="0.2">
      <c r="A2029" s="32" t="s">
        <v>14788</v>
      </c>
      <c r="B2029" s="33" t="str">
        <f>VLOOKUP(D2029,fips_xref!$A$5:$C$286,2,FALSE)</f>
        <v>PRAIRIE, MT</v>
      </c>
      <c r="C2029" s="34" t="str">
        <f t="shared" si="113"/>
        <v>30</v>
      </c>
      <c r="D2029" s="202">
        <f>fips_xref!A12</f>
        <v>30079</v>
      </c>
      <c r="E2029" s="33" t="str">
        <f>SCC_xref!A$31</f>
        <v>2310020600</v>
      </c>
      <c r="F2029" s="33" t="str">
        <f>VLOOKUP(E2029,SCC_xref!$A$6:$B$40,2,FALSE)</f>
        <v>Compressor engines</v>
      </c>
      <c r="G2029" s="36">
        <v>5.8972057812571858E-2</v>
      </c>
      <c r="H2029" s="36">
        <v>9.0533440706550179E-3</v>
      </c>
      <c r="I2029" s="36">
        <v>8.9615093174773425E-2</v>
      </c>
      <c r="J2029" s="36">
        <v>0</v>
      </c>
      <c r="K2029" s="36">
        <v>4.9273322366335734E-4</v>
      </c>
      <c r="M2029" s="175"/>
    </row>
    <row r="2030" spans="1:13" x14ac:dyDescent="0.2">
      <c r="A2030" s="32" t="s">
        <v>14788</v>
      </c>
      <c r="B2030" s="33" t="str">
        <f>VLOOKUP(D2030,fips_xref!$A$5:$C$286,2,FALSE)</f>
        <v>RICHLAND, MT</v>
      </c>
      <c r="C2030" s="34" t="str">
        <f t="shared" si="113"/>
        <v>30</v>
      </c>
      <c r="D2030" s="202">
        <f>fips_xref!A13</f>
        <v>30083</v>
      </c>
      <c r="E2030" s="33" t="str">
        <f>SCC_xref!A$31</f>
        <v>2310020600</v>
      </c>
      <c r="F2030" s="33" t="str">
        <f>VLOOKUP(E2030,SCC_xref!$A$6:$B$40,2,FALSE)</f>
        <v>Compressor engines</v>
      </c>
      <c r="G2030" s="36">
        <v>108.55349645787203</v>
      </c>
      <c r="H2030" s="36">
        <v>16.665047650689843</v>
      </c>
      <c r="I2030" s="36">
        <v>164.96001768223502</v>
      </c>
      <c r="J2030" s="36">
        <v>0</v>
      </c>
      <c r="K2030" s="36">
        <v>0.90700437179272719</v>
      </c>
      <c r="M2030" s="175"/>
    </row>
    <row r="2031" spans="1:13" x14ac:dyDescent="0.2">
      <c r="A2031" s="32" t="s">
        <v>14788</v>
      </c>
      <c r="B2031" s="33" t="str">
        <f>VLOOKUP(D2031,fips_xref!$A$5:$C$286,2,FALSE)</f>
        <v>ROOSEVELT, MT</v>
      </c>
      <c r="C2031" s="34" t="str">
        <f t="shared" si="113"/>
        <v>30</v>
      </c>
      <c r="D2031" s="202">
        <f>fips_xref!A14</f>
        <v>30085</v>
      </c>
      <c r="E2031" s="33" t="str">
        <f>SCC_xref!A$31</f>
        <v>2310020600</v>
      </c>
      <c r="F2031" s="33" t="str">
        <f>VLOOKUP(E2031,SCC_xref!$A$6:$B$40,2,FALSE)</f>
        <v>Compressor engines</v>
      </c>
      <c r="G2031" s="36">
        <v>4.7378631650748719</v>
      </c>
      <c r="H2031" s="36">
        <v>0.72735303776293225</v>
      </c>
      <c r="I2031" s="36">
        <v>7.1997495888128444</v>
      </c>
      <c r="J2031" s="36">
        <v>0</v>
      </c>
      <c r="K2031" s="36">
        <v>3.9586588584425174E-2</v>
      </c>
      <c r="M2031" s="175"/>
    </row>
    <row r="2032" spans="1:13" x14ac:dyDescent="0.2">
      <c r="A2032" s="32" t="s">
        <v>14788</v>
      </c>
      <c r="B2032" s="33" t="str">
        <f>VLOOKUP(D2032,fips_xref!$A$5:$C$286,2,FALSE)</f>
        <v>SHERIDAN, MT</v>
      </c>
      <c r="C2032" s="34" t="str">
        <f t="shared" si="113"/>
        <v>30</v>
      </c>
      <c r="D2032" s="202">
        <f>fips_xref!A15</f>
        <v>30091</v>
      </c>
      <c r="E2032" s="33" t="str">
        <f>SCC_xref!A$31</f>
        <v>2310020600</v>
      </c>
      <c r="F2032" s="33" t="str">
        <f>VLOOKUP(E2032,SCC_xref!$A$6:$B$40,2,FALSE)</f>
        <v>Compressor engines</v>
      </c>
      <c r="G2032" s="36">
        <v>5.0376045281545174</v>
      </c>
      <c r="H2032" s="36">
        <v>0.7733690967716218</v>
      </c>
      <c r="I2032" s="36">
        <v>7.6552424302885171</v>
      </c>
      <c r="J2032" s="36">
        <v>0</v>
      </c>
      <c r="K2032" s="36">
        <v>4.209103787064284E-2</v>
      </c>
      <c r="M2032" s="175"/>
    </row>
    <row r="2033" spans="1:13" x14ac:dyDescent="0.2">
      <c r="A2033" s="32" t="s">
        <v>14788</v>
      </c>
      <c r="B2033" s="33" t="str">
        <f>VLOOKUP(D2033,fips_xref!$A$5:$C$286,2,FALSE)</f>
        <v>VALLEY, MT</v>
      </c>
      <c r="C2033" s="34" t="str">
        <f t="shared" si="113"/>
        <v>30</v>
      </c>
      <c r="D2033" s="202">
        <f>fips_xref!A16</f>
        <v>30105</v>
      </c>
      <c r="E2033" s="33" t="str">
        <f>SCC_xref!A$31</f>
        <v>2310020600</v>
      </c>
      <c r="F2033" s="33" t="str">
        <f>VLOOKUP(E2033,SCC_xref!$A$6:$B$40,2,FALSE)</f>
        <v>Compressor engines</v>
      </c>
      <c r="G2033" s="36">
        <v>11.566646782999339</v>
      </c>
      <c r="H2033" s="36">
        <v>1.7757025437885283</v>
      </c>
      <c r="I2033" s="36">
        <v>17.576902818493892</v>
      </c>
      <c r="J2033" s="36">
        <v>0</v>
      </c>
      <c r="K2033" s="36">
        <v>9.6643586263792811E-2</v>
      </c>
      <c r="M2033" s="175"/>
    </row>
    <row r="2034" spans="1:13" x14ac:dyDescent="0.2">
      <c r="A2034" s="32" t="s">
        <v>14788</v>
      </c>
      <c r="B2034" s="33" t="str">
        <f>VLOOKUP(D2034,fips_xref!$A$5:$C$286,2,FALSE)</f>
        <v>WIBAUX, MT</v>
      </c>
      <c r="C2034" s="34" t="str">
        <f t="shared" si="113"/>
        <v>30</v>
      </c>
      <c r="D2034" s="202">
        <f>fips_xref!A17</f>
        <v>30109</v>
      </c>
      <c r="E2034" s="33" t="str">
        <f>SCC_xref!A$31</f>
        <v>2310020600</v>
      </c>
      <c r="F2034" s="33" t="str">
        <f>VLOOKUP(E2034,SCC_xref!$A$6:$B$40,2,FALSE)</f>
        <v>Compressor engines</v>
      </c>
      <c r="G2034" s="36">
        <v>3.546916119857034</v>
      </c>
      <c r="H2034" s="36">
        <v>0.54451978129840262</v>
      </c>
      <c r="I2034" s="36">
        <v>5.3899631512660573</v>
      </c>
      <c r="J2034" s="36">
        <v>0</v>
      </c>
      <c r="K2034" s="36">
        <v>2.9635788178789077E-2</v>
      </c>
      <c r="M2034" s="175"/>
    </row>
    <row r="2035" spans="1:13" x14ac:dyDescent="0.2">
      <c r="A2035" s="32" t="s">
        <v>14788</v>
      </c>
      <c r="B2035" s="33" t="str">
        <f>VLOOKUP(D2035,fips_xref!$A$5:$C$286,2,FALSE)</f>
        <v>BILLINGS, ND</v>
      </c>
      <c r="C2035" s="34" t="str">
        <f t="shared" si="113"/>
        <v>38</v>
      </c>
      <c r="D2035" s="202">
        <f>fips_xref!A18</f>
        <v>38007</v>
      </c>
      <c r="E2035" s="33" t="str">
        <f>SCC_xref!A$31</f>
        <v>2310020600</v>
      </c>
      <c r="F2035" s="33" t="str">
        <f>VLOOKUP(E2035,SCC_xref!$A$6:$B$40,2,FALSE)</f>
        <v>Compressor engines</v>
      </c>
      <c r="G2035" s="36">
        <v>30.830369129787414</v>
      </c>
      <c r="H2035" s="36">
        <v>4.7330540922342221</v>
      </c>
      <c r="I2035" s="36">
        <v>46.85043230066087</v>
      </c>
      <c r="J2035" s="36">
        <v>0</v>
      </c>
      <c r="K2035" s="36">
        <v>0.257599068635738</v>
      </c>
      <c r="M2035" s="175"/>
    </row>
    <row r="2036" spans="1:13" x14ac:dyDescent="0.2">
      <c r="A2036" s="32" t="s">
        <v>14788</v>
      </c>
      <c r="B2036" s="33" t="str">
        <f>VLOOKUP(D2036,fips_xref!$A$5:$C$286,2,FALSE)</f>
        <v>BOTTINEAU, ND</v>
      </c>
      <c r="C2036" s="34" t="str">
        <f t="shared" si="113"/>
        <v>38</v>
      </c>
      <c r="D2036" s="202">
        <f>fips_xref!A19</f>
        <v>38009</v>
      </c>
      <c r="E2036" s="33" t="str">
        <f>SCC_xref!A$31</f>
        <v>2310020600</v>
      </c>
      <c r="F2036" s="33" t="str">
        <f>VLOOKUP(E2036,SCC_xref!$A$6:$B$40,2,FALSE)</f>
        <v>Compressor engines</v>
      </c>
      <c r="G2036" s="36">
        <v>0.71920559759543157</v>
      </c>
      <c r="H2036" s="36">
        <v>0.11041187935592807</v>
      </c>
      <c r="I2036" s="36">
        <v>1.0929189014427301</v>
      </c>
      <c r="J2036" s="36">
        <v>0</v>
      </c>
      <c r="K2036" s="36">
        <v>6.0092271785092966E-3</v>
      </c>
      <c r="M2036" s="175"/>
    </row>
    <row r="2037" spans="1:13" x14ac:dyDescent="0.2">
      <c r="A2037" s="32" t="s">
        <v>14788</v>
      </c>
      <c r="B2037" s="33" t="str">
        <f>VLOOKUP(D2037,fips_xref!$A$5:$C$286,2,FALSE)</f>
        <v>BOWMAN, ND</v>
      </c>
      <c r="C2037" s="34" t="str">
        <f t="shared" si="113"/>
        <v>38</v>
      </c>
      <c r="D2037" s="202">
        <f>fips_xref!A20</f>
        <v>38011</v>
      </c>
      <c r="E2037" s="33" t="str">
        <f>SCC_xref!A$31</f>
        <v>2310020600</v>
      </c>
      <c r="F2037" s="33" t="str">
        <f>VLOOKUP(E2037,SCC_xref!$A$6:$B$40,2,FALSE)</f>
        <v>Compressor engines</v>
      </c>
      <c r="G2037" s="36">
        <v>136.7844590740367</v>
      </c>
      <c r="H2037" s="36">
        <v>20.9990428933563</v>
      </c>
      <c r="I2037" s="36">
        <v>207.86034097266298</v>
      </c>
      <c r="J2037" s="36">
        <v>0</v>
      </c>
      <c r="K2037" s="36">
        <v>1.142884443354637</v>
      </c>
      <c r="M2037" s="175"/>
    </row>
    <row r="2038" spans="1:13" x14ac:dyDescent="0.2">
      <c r="A2038" s="32" t="s">
        <v>14788</v>
      </c>
      <c r="B2038" s="33" t="str">
        <f>VLOOKUP(D2038,fips_xref!$A$5:$C$286,2,FALSE)</f>
        <v>BURKE, ND</v>
      </c>
      <c r="C2038" s="34" t="str">
        <f t="shared" si="113"/>
        <v>38</v>
      </c>
      <c r="D2038" s="202">
        <f>fips_xref!A21</f>
        <v>38013</v>
      </c>
      <c r="E2038" s="33" t="str">
        <f>SCC_xref!A$31</f>
        <v>2310020600</v>
      </c>
      <c r="F2038" s="33" t="str">
        <f>VLOOKUP(E2038,SCC_xref!$A$6:$B$40,2,FALSE)</f>
        <v>Compressor engines</v>
      </c>
      <c r="G2038" s="36">
        <v>19.504442631225711</v>
      </c>
      <c r="H2038" s="36">
        <v>2.9943067377444348</v>
      </c>
      <c r="I2038" s="36">
        <v>29.639332737456098</v>
      </c>
      <c r="J2038" s="36">
        <v>0</v>
      </c>
      <c r="K2038" s="36">
        <v>0.16296678884744739</v>
      </c>
      <c r="M2038" s="175"/>
    </row>
    <row r="2039" spans="1:13" x14ac:dyDescent="0.2">
      <c r="A2039" s="32" t="s">
        <v>14788</v>
      </c>
      <c r="B2039" s="33" t="str">
        <f>VLOOKUP(D2039,fips_xref!$A$5:$C$286,2,FALSE)</f>
        <v>DIVIDE, ND</v>
      </c>
      <c r="C2039" s="34" t="str">
        <f t="shared" si="113"/>
        <v>38</v>
      </c>
      <c r="D2039" s="202">
        <f>fips_xref!A22</f>
        <v>38023</v>
      </c>
      <c r="E2039" s="33" t="str">
        <f>SCC_xref!A$31</f>
        <v>2310020600</v>
      </c>
      <c r="F2039" s="33" t="str">
        <f>VLOOKUP(E2039,SCC_xref!$A$6:$B$40,2,FALSE)</f>
        <v>Compressor engines</v>
      </c>
      <c r="G2039" s="36">
        <v>15.000829001102808</v>
      </c>
      <c r="H2039" s="36">
        <v>2.3029155048934382</v>
      </c>
      <c r="I2039" s="36">
        <v>22.795553326377039</v>
      </c>
      <c r="J2039" s="36">
        <v>0</v>
      </c>
      <c r="K2039" s="36">
        <v>0.12533744124764867</v>
      </c>
      <c r="M2039" s="175"/>
    </row>
    <row r="2040" spans="1:13" x14ac:dyDescent="0.2">
      <c r="A2040" s="32" t="s">
        <v>14788</v>
      </c>
      <c r="B2040" s="33" t="str">
        <f>VLOOKUP(D2040,fips_xref!$A$5:$C$286,2,FALSE)</f>
        <v>DUNN, ND</v>
      </c>
      <c r="C2040" s="34" t="str">
        <f t="shared" si="113"/>
        <v>38</v>
      </c>
      <c r="D2040" s="202">
        <f>fips_xref!A23</f>
        <v>38025</v>
      </c>
      <c r="E2040" s="33" t="str">
        <f>SCC_xref!A$31</f>
        <v>2310020600</v>
      </c>
      <c r="F2040" s="33" t="str">
        <f>VLOOKUP(E2040,SCC_xref!$A$6:$B$40,2,FALSE)</f>
        <v>Compressor engines</v>
      </c>
      <c r="G2040" s="36">
        <v>42.403374614662276</v>
      </c>
      <c r="H2040" s="36">
        <v>6.5097328189483123</v>
      </c>
      <c r="I2040" s="36">
        <v>64.436997926968871</v>
      </c>
      <c r="J2040" s="36">
        <v>0</v>
      </c>
      <c r="K2040" s="36">
        <v>0.35429578419143032</v>
      </c>
      <c r="M2040" s="175"/>
    </row>
    <row r="2041" spans="1:13" x14ac:dyDescent="0.2">
      <c r="A2041" s="32" t="s">
        <v>14788</v>
      </c>
      <c r="B2041" s="33" t="str">
        <f>VLOOKUP(D2041,fips_xref!$A$5:$C$286,2,FALSE)</f>
        <v>GOLDEN VALLEY, ND</v>
      </c>
      <c r="C2041" s="34" t="str">
        <f t="shared" si="113"/>
        <v>38</v>
      </c>
      <c r="D2041" s="202">
        <f>fips_xref!A24</f>
        <v>38033</v>
      </c>
      <c r="E2041" s="33" t="str">
        <f>SCC_xref!A$31</f>
        <v>2310020600</v>
      </c>
      <c r="F2041" s="33" t="str">
        <f>VLOOKUP(E2041,SCC_xref!$A$6:$B$40,2,FALSE)</f>
        <v>Compressor engines</v>
      </c>
      <c r="G2041" s="36">
        <v>4.4342631624209794</v>
      </c>
      <c r="H2041" s="36">
        <v>0.68074460343267373</v>
      </c>
      <c r="I2041" s="36">
        <v>6.7383930831239756</v>
      </c>
      <c r="J2041" s="36">
        <v>0</v>
      </c>
      <c r="K2041" s="36">
        <v>3.7049898945964471E-2</v>
      </c>
      <c r="M2041" s="175"/>
    </row>
    <row r="2042" spans="1:13" x14ac:dyDescent="0.2">
      <c r="A2042" s="32" t="s">
        <v>14788</v>
      </c>
      <c r="B2042" s="33" t="str">
        <f>VLOOKUP(D2042,fips_xref!$A$5:$C$286,2,FALSE)</f>
        <v>MC HENRY, ND</v>
      </c>
      <c r="C2042" s="34" t="str">
        <f t="shared" si="113"/>
        <v>38</v>
      </c>
      <c r="D2042" s="202">
        <f>fips_xref!A25</f>
        <v>38049</v>
      </c>
      <c r="E2042" s="33" t="str">
        <f>SCC_xref!A$31</f>
        <v>2310020600</v>
      </c>
      <c r="F2042" s="33" t="str">
        <f>VLOOKUP(E2042,SCC_xref!$A$6:$B$40,2,FALSE)</f>
        <v>Compressor engines</v>
      </c>
      <c r="G2042" s="36">
        <v>0</v>
      </c>
      <c r="H2042" s="36">
        <v>0</v>
      </c>
      <c r="I2042" s="36">
        <v>0</v>
      </c>
      <c r="J2042" s="36">
        <v>0</v>
      </c>
      <c r="K2042" s="36">
        <v>0</v>
      </c>
      <c r="M2042" s="175"/>
    </row>
    <row r="2043" spans="1:13" x14ac:dyDescent="0.2">
      <c r="A2043" s="32" t="s">
        <v>14788</v>
      </c>
      <c r="B2043" s="33" t="str">
        <f>VLOOKUP(D2043,fips_xref!$A$5:$C$286,2,FALSE)</f>
        <v>MCKENZIE, ND</v>
      </c>
      <c r="C2043" s="34" t="str">
        <f t="shared" si="113"/>
        <v>38</v>
      </c>
      <c r="D2043" s="202">
        <f>fips_xref!A26</f>
        <v>38053</v>
      </c>
      <c r="E2043" s="33" t="str">
        <f>SCC_xref!A$31</f>
        <v>2310020600</v>
      </c>
      <c r="F2043" s="33" t="str">
        <f>VLOOKUP(E2043,SCC_xref!$A$6:$B$40,2,FALSE)</f>
        <v>Compressor engines</v>
      </c>
      <c r="G2043" s="36">
        <v>124.64551511628864</v>
      </c>
      <c r="H2043" s="36">
        <v>19.135481736084564</v>
      </c>
      <c r="I2043" s="36">
        <v>189.41376416718072</v>
      </c>
      <c r="J2043" s="36">
        <v>0</v>
      </c>
      <c r="K2043" s="36">
        <v>1.0414591037950103</v>
      </c>
      <c r="M2043" s="175"/>
    </row>
    <row r="2044" spans="1:13" x14ac:dyDescent="0.2">
      <c r="A2044" s="32" t="s">
        <v>14788</v>
      </c>
      <c r="B2044" s="33" t="str">
        <f>VLOOKUP(D2044,fips_xref!$A$5:$C$286,2,FALSE)</f>
        <v>MCLEAN, ND</v>
      </c>
      <c r="C2044" s="34" t="str">
        <f t="shared" ref="C2044:C2051" si="177">LEFT(D2044,2)</f>
        <v>38</v>
      </c>
      <c r="D2044" s="202">
        <f>fips_xref!A27</f>
        <v>38055</v>
      </c>
      <c r="E2044" s="33" t="str">
        <f>SCC_xref!A$31</f>
        <v>2310020600</v>
      </c>
      <c r="F2044" s="33" t="str">
        <f>VLOOKUP(E2044,SCC_xref!$A$6:$B$40,2,FALSE)</f>
        <v>Compressor engines</v>
      </c>
      <c r="G2044" s="36">
        <v>0.46782678424308877</v>
      </c>
      <c r="H2044" s="36">
        <v>7.182040105641109E-2</v>
      </c>
      <c r="I2044" s="36">
        <v>0.71091873702025454</v>
      </c>
      <c r="J2044" s="36">
        <v>0</v>
      </c>
      <c r="K2044" s="36">
        <v>3.9088647753956676E-3</v>
      </c>
      <c r="M2044" s="175"/>
    </row>
    <row r="2045" spans="1:13" x14ac:dyDescent="0.2">
      <c r="A2045" s="32" t="s">
        <v>14788</v>
      </c>
      <c r="B2045" s="33" t="str">
        <f>VLOOKUP(D2045,fips_xref!$A$5:$C$286,2,FALSE)</f>
        <v>MERCER, ND</v>
      </c>
      <c r="C2045" s="34" t="str">
        <f t="shared" si="177"/>
        <v>38</v>
      </c>
      <c r="D2045" s="202">
        <f>fips_xref!A28</f>
        <v>38057</v>
      </c>
      <c r="E2045" s="33" t="str">
        <f>SCC_xref!A$31</f>
        <v>2310020600</v>
      </c>
      <c r="F2045" s="33" t="str">
        <f>VLOOKUP(E2045,SCC_xref!$A$6:$B$40,2,FALSE)</f>
        <v>Compressor engines</v>
      </c>
      <c r="G2045" s="36">
        <v>9.0478445189220817E-3</v>
      </c>
      <c r="H2045" s="36">
        <v>1.3890179954027173E-3</v>
      </c>
      <c r="I2045" s="36">
        <v>1.3749281603349633E-2</v>
      </c>
      <c r="J2045" s="36">
        <v>0</v>
      </c>
      <c r="K2045" s="36">
        <v>7.5598067328471401E-5</v>
      </c>
      <c r="M2045" s="175"/>
    </row>
    <row r="2046" spans="1:13" x14ac:dyDescent="0.2">
      <c r="A2046" s="32" t="s">
        <v>14788</v>
      </c>
      <c r="B2046" s="33" t="str">
        <f>VLOOKUP(D2046,fips_xref!$A$5:$C$286,2,FALSE)</f>
        <v>MOUNTRAIL, ND</v>
      </c>
      <c r="C2046" s="34" t="str">
        <f t="shared" si="177"/>
        <v>38</v>
      </c>
      <c r="D2046" s="202">
        <f>fips_xref!A29</f>
        <v>38061</v>
      </c>
      <c r="E2046" s="33" t="str">
        <f>SCC_xref!A$31</f>
        <v>2310020600</v>
      </c>
      <c r="F2046" s="33" t="str">
        <f>VLOOKUP(E2046,SCC_xref!$A$6:$B$40,2,FALSE)</f>
        <v>Compressor engines</v>
      </c>
      <c r="G2046" s="36">
        <v>112.09416592346369</v>
      </c>
      <c r="H2046" s="36">
        <v>17.208608450523929</v>
      </c>
      <c r="I2046" s="36">
        <v>170.34048829542817</v>
      </c>
      <c r="J2046" s="36">
        <v>0</v>
      </c>
      <c r="K2046" s="36">
        <v>0.9365879668785928</v>
      </c>
      <c r="M2046" s="175"/>
    </row>
    <row r="2047" spans="1:13" x14ac:dyDescent="0.2">
      <c r="A2047" s="32" t="s">
        <v>14788</v>
      </c>
      <c r="B2047" s="33" t="str">
        <f>VLOOKUP(D2047,fips_xref!$A$5:$C$286,2,FALSE)</f>
        <v>RENVILLE, ND</v>
      </c>
      <c r="C2047" s="34" t="str">
        <f t="shared" si="177"/>
        <v>38</v>
      </c>
      <c r="D2047" s="202">
        <f>fips_xref!A30</f>
        <v>38075</v>
      </c>
      <c r="E2047" s="33" t="str">
        <f>SCC_xref!A$31</f>
        <v>2310020600</v>
      </c>
      <c r="F2047" s="33" t="str">
        <f>VLOOKUP(E2047,SCC_xref!$A$6:$B$40,2,FALSE)</f>
        <v>Compressor engines</v>
      </c>
      <c r="G2047" s="36">
        <v>0.49704319858747181</v>
      </c>
      <c r="H2047" s="36">
        <v>7.6305682075621717E-2</v>
      </c>
      <c r="I2047" s="36">
        <v>0.75531657204283542</v>
      </c>
      <c r="J2047" s="36">
        <v>0</v>
      </c>
      <c r="K2047" s="36">
        <v>4.1529786584408555E-3</v>
      </c>
      <c r="M2047" s="175"/>
    </row>
    <row r="2048" spans="1:13" x14ac:dyDescent="0.2">
      <c r="A2048" s="32" t="s">
        <v>14788</v>
      </c>
      <c r="B2048" s="33" t="str">
        <f>VLOOKUP(D2048,fips_xref!$A$5:$C$286,2,FALSE)</f>
        <v>SLOPE, ND</v>
      </c>
      <c r="C2048" s="34" t="str">
        <f t="shared" si="177"/>
        <v>38</v>
      </c>
      <c r="D2048" s="202">
        <f>fips_xref!A31</f>
        <v>38087</v>
      </c>
      <c r="E2048" s="33" t="str">
        <f>SCC_xref!A$31</f>
        <v>2310020600</v>
      </c>
      <c r="F2048" s="33" t="str">
        <f>VLOOKUP(E2048,SCC_xref!$A$6:$B$40,2,FALSE)</f>
        <v>Compressor engines</v>
      </c>
      <c r="G2048" s="36">
        <v>14.397375587759125</v>
      </c>
      <c r="H2048" s="36">
        <v>2.2102738100932462</v>
      </c>
      <c r="I2048" s="36">
        <v>21.878533709471274</v>
      </c>
      <c r="J2048" s="36">
        <v>0</v>
      </c>
      <c r="K2048" s="36">
        <v>0.12029536612399408</v>
      </c>
      <c r="M2048" s="175"/>
    </row>
    <row r="2049" spans="1:13" x14ac:dyDescent="0.2">
      <c r="A2049" s="32" t="s">
        <v>14788</v>
      </c>
      <c r="B2049" s="33" t="str">
        <f>VLOOKUP(D2049,fips_xref!$A$5:$C$286,2,FALSE)</f>
        <v>STARK, ND</v>
      </c>
      <c r="C2049" s="34" t="str">
        <f t="shared" si="177"/>
        <v>38</v>
      </c>
      <c r="D2049" s="202">
        <f>fips_xref!A32</f>
        <v>38089</v>
      </c>
      <c r="E2049" s="33" t="str">
        <f>SCC_xref!A$31</f>
        <v>2310020600</v>
      </c>
      <c r="F2049" s="33" t="str">
        <f>VLOOKUP(E2049,SCC_xref!$A$6:$B$40,2,FALSE)</f>
        <v>Compressor engines</v>
      </c>
      <c r="G2049" s="36">
        <v>3.9953866794481874</v>
      </c>
      <c r="H2049" s="36">
        <v>0.61336862992502017</v>
      </c>
      <c r="I2049" s="36">
        <v>6.0714677904909102</v>
      </c>
      <c r="J2049" s="36">
        <v>0</v>
      </c>
      <c r="K2049" s="36">
        <v>3.3382924581045512E-2</v>
      </c>
      <c r="M2049" s="175"/>
    </row>
    <row r="2050" spans="1:13" x14ac:dyDescent="0.2">
      <c r="A2050" s="32" t="s">
        <v>14788</v>
      </c>
      <c r="B2050" s="33" t="str">
        <f>VLOOKUP(D2050,fips_xref!$A$5:$C$286,2,FALSE)</f>
        <v>WARD, ND</v>
      </c>
      <c r="C2050" s="34" t="str">
        <f t="shared" si="177"/>
        <v>38</v>
      </c>
      <c r="D2050" s="202">
        <f>fips_xref!A33</f>
        <v>38101</v>
      </c>
      <c r="E2050" s="33" t="str">
        <f>SCC_xref!A$31</f>
        <v>2310020600</v>
      </c>
      <c r="F2050" s="33" t="str">
        <f>VLOOKUP(E2050,SCC_xref!$A$6:$B$40,2,FALSE)</f>
        <v>Compressor engines</v>
      </c>
      <c r="G2050" s="36">
        <v>0.12625664770251255</v>
      </c>
      <c r="H2050" s="36">
        <v>1.938282154730309E-2</v>
      </c>
      <c r="I2050" s="36">
        <v>0.19186207277615364</v>
      </c>
      <c r="J2050" s="36">
        <v>0</v>
      </c>
      <c r="K2050" s="36">
        <v>1.0549207088738472E-3</v>
      </c>
      <c r="M2050" s="175"/>
    </row>
    <row r="2051" spans="1:13" x14ac:dyDescent="0.2">
      <c r="A2051" s="32" t="s">
        <v>14788</v>
      </c>
      <c r="B2051" s="33" t="str">
        <f>VLOOKUP(D2051,fips_xref!$A$5:$C$286,2,FALSE)</f>
        <v>WILLIAMS, ND</v>
      </c>
      <c r="C2051" s="34" t="str">
        <f t="shared" si="177"/>
        <v>38</v>
      </c>
      <c r="D2051" s="202">
        <f>fips_xref!A34</f>
        <v>38105</v>
      </c>
      <c r="E2051" s="33" t="str">
        <f>SCC_xref!A$31</f>
        <v>2310020600</v>
      </c>
      <c r="F2051" s="33" t="str">
        <f>VLOOKUP(E2051,SCC_xref!$A$6:$B$40,2,FALSE)</f>
        <v>Compressor engines</v>
      </c>
      <c r="G2051" s="36">
        <v>137.23165509206248</v>
      </c>
      <c r="H2051" s="36">
        <v>21.067696075361276</v>
      </c>
      <c r="I2051" s="36">
        <v>208.53990879358147</v>
      </c>
      <c r="J2051" s="36">
        <v>0</v>
      </c>
      <c r="K2051" s="36">
        <v>1.1466209304935391</v>
      </c>
      <c r="M2051" s="175"/>
    </row>
    <row r="2052" spans="1:13" x14ac:dyDescent="0.2">
      <c r="A2052" s="32" t="s">
        <v>14788</v>
      </c>
      <c r="B2052" s="33" t="str">
        <f>VLOOKUP(D2052,fips_xref!$A$5:$C$286,2,FALSE)</f>
        <v>HARDING, SD</v>
      </c>
      <c r="C2052" s="34" t="str">
        <f t="shared" ref="C2052" si="178">LEFT(D2052,2)</f>
        <v>46</v>
      </c>
      <c r="D2052" s="202">
        <f>fips_xref!A35</f>
        <v>46063</v>
      </c>
      <c r="E2052" s="33" t="str">
        <f>SCC_xref!A$31</f>
        <v>2310020600</v>
      </c>
      <c r="F2052" s="33" t="str">
        <f>VLOOKUP(E2052,SCC_xref!$A$6:$B$40,2,FALSE)</f>
        <v>Compressor engines</v>
      </c>
      <c r="G2052" s="36">
        <v>88.312746962553064</v>
      </c>
      <c r="H2052" s="36">
        <v>13.55770366056721</v>
      </c>
      <c r="I2052" s="36">
        <v>134.20177862408278</v>
      </c>
      <c r="J2052" s="36">
        <v>0</v>
      </c>
      <c r="K2052" s="36">
        <v>0.73788546839802727</v>
      </c>
      <c r="M2052" s="175"/>
    </row>
    <row r="2053" spans="1:13" x14ac:dyDescent="0.2">
      <c r="A2053" s="32" t="s">
        <v>14788</v>
      </c>
      <c r="B2053" s="33" t="str">
        <f>VLOOKUP(D2053,fips_xref!$A$5:$C$286,2,FALSE)</f>
        <v>BUTTE, SD</v>
      </c>
      <c r="C2053" s="34" t="str">
        <f t="shared" ref="C2053" si="179">LEFT(D2053,2)</f>
        <v>46</v>
      </c>
      <c r="D2053" s="202">
        <f>fips_xref!A36</f>
        <v>46019</v>
      </c>
      <c r="E2053" s="33" t="str">
        <f>SCC_xref!A$31</f>
        <v>2310020600</v>
      </c>
      <c r="F2053" s="33" t="str">
        <f>VLOOKUP(E2053,SCC_xref!$A$6:$B$40,2,FALSE)</f>
        <v>Compressor engines</v>
      </c>
      <c r="G2053" s="36">
        <v>0</v>
      </c>
      <c r="H2053" s="36">
        <v>0</v>
      </c>
      <c r="I2053" s="36">
        <v>0</v>
      </c>
      <c r="J2053" s="36">
        <v>0</v>
      </c>
      <c r="K2053" s="36">
        <v>0</v>
      </c>
      <c r="M2053" s="175"/>
    </row>
    <row r="2054" spans="1:13" x14ac:dyDescent="0.2">
      <c r="A2054" s="221" t="str">
        <f>A2022</f>
        <v>Compressor Engines</v>
      </c>
      <c r="B2054" s="221" t="str">
        <f>VLOOKUP(D2054,fips_xref!$A$5:$C$286,2,FALSE)</f>
        <v>CARTER, MT_Tribal</v>
      </c>
      <c r="C2054" s="222" t="str">
        <f t="shared" ref="C2054:C2117" si="180">LEFT(D2054,2)</f>
        <v>30</v>
      </c>
      <c r="D2054" s="223" t="str">
        <f>D2022&amp;"01"</f>
        <v>3001101</v>
      </c>
      <c r="E2054" s="221" t="str">
        <f>E2022</f>
        <v>2310020600</v>
      </c>
      <c r="F2054" s="221" t="str">
        <f>VLOOKUP(E2054,SCC_xref!$A$6:$B$39,2,FALSE)</f>
        <v>Compressor engines</v>
      </c>
      <c r="G2054" s="224">
        <v>0</v>
      </c>
      <c r="H2054" s="224">
        <v>0</v>
      </c>
      <c r="I2054" s="224">
        <v>0</v>
      </c>
      <c r="J2054" s="224">
        <v>0</v>
      </c>
      <c r="K2054" s="224">
        <v>0</v>
      </c>
      <c r="M2054" s="175"/>
    </row>
    <row r="2055" spans="1:13" x14ac:dyDescent="0.2">
      <c r="A2055" s="221" t="str">
        <f t="shared" ref="A2055:A2085" si="181">A2023</f>
        <v>Compressor Engines</v>
      </c>
      <c r="B2055" s="221" t="str">
        <f>VLOOKUP(D2055,fips_xref!$A$5:$C$286,2,FALSE)</f>
        <v>CUSTER, MT_Tribal</v>
      </c>
      <c r="C2055" s="222" t="str">
        <f t="shared" si="180"/>
        <v>30</v>
      </c>
      <c r="D2055" s="223" t="str">
        <f t="shared" ref="D2055:D2085" si="182">D2023&amp;"01"</f>
        <v>3001701</v>
      </c>
      <c r="E2055" s="221" t="str">
        <f t="shared" ref="E2055:E2085" si="183">E2023</f>
        <v>2310020600</v>
      </c>
      <c r="F2055" s="221" t="str">
        <f>VLOOKUP(E2055,SCC_xref!$A$6:$B$39,2,FALSE)</f>
        <v>Compressor engines</v>
      </c>
      <c r="G2055" s="224">
        <v>0</v>
      </c>
      <c r="H2055" s="224">
        <v>0</v>
      </c>
      <c r="I2055" s="224">
        <v>0</v>
      </c>
      <c r="J2055" s="224">
        <v>0</v>
      </c>
      <c r="K2055" s="224">
        <v>0</v>
      </c>
      <c r="M2055" s="175"/>
    </row>
    <row r="2056" spans="1:13" x14ac:dyDescent="0.2">
      <c r="A2056" s="221" t="str">
        <f t="shared" si="181"/>
        <v>Compressor Engines</v>
      </c>
      <c r="B2056" s="221" t="str">
        <f>VLOOKUP(D2056,fips_xref!$A$5:$C$286,2,FALSE)</f>
        <v>DANIELS, MT_Tribal</v>
      </c>
      <c r="C2056" s="222" t="str">
        <f t="shared" si="180"/>
        <v>30</v>
      </c>
      <c r="D2056" s="223" t="str">
        <f t="shared" si="182"/>
        <v>3001901</v>
      </c>
      <c r="E2056" s="221" t="str">
        <f t="shared" si="183"/>
        <v>2310020600</v>
      </c>
      <c r="F2056" s="221" t="str">
        <f>VLOOKUP(E2056,SCC_xref!$A$6:$B$39,2,FALSE)</f>
        <v>Compressor engines</v>
      </c>
      <c r="G2056" s="224">
        <v>0</v>
      </c>
      <c r="H2056" s="224">
        <v>0</v>
      </c>
      <c r="I2056" s="224">
        <v>0</v>
      </c>
      <c r="J2056" s="224">
        <v>0</v>
      </c>
      <c r="K2056" s="224">
        <v>0</v>
      </c>
      <c r="M2056" s="175"/>
    </row>
    <row r="2057" spans="1:13" x14ac:dyDescent="0.2">
      <c r="A2057" s="221" t="str">
        <f t="shared" si="181"/>
        <v>Compressor Engines</v>
      </c>
      <c r="B2057" s="221" t="str">
        <f>VLOOKUP(D2057,fips_xref!$A$5:$C$286,2,FALSE)</f>
        <v>DAWSON, MT_Tribal</v>
      </c>
      <c r="C2057" s="222" t="str">
        <f t="shared" si="180"/>
        <v>30</v>
      </c>
      <c r="D2057" s="223" t="str">
        <f t="shared" si="182"/>
        <v>3002101</v>
      </c>
      <c r="E2057" s="221" t="str">
        <f t="shared" si="183"/>
        <v>2310020600</v>
      </c>
      <c r="F2057" s="221" t="str">
        <f>VLOOKUP(E2057,SCC_xref!$A$6:$B$39,2,FALSE)</f>
        <v>Compressor engines</v>
      </c>
      <c r="G2057" s="224">
        <v>0</v>
      </c>
      <c r="H2057" s="224">
        <v>0</v>
      </c>
      <c r="I2057" s="224">
        <v>0</v>
      </c>
      <c r="J2057" s="224">
        <v>0</v>
      </c>
      <c r="K2057" s="224">
        <v>0</v>
      </c>
      <c r="M2057" s="175"/>
    </row>
    <row r="2058" spans="1:13" x14ac:dyDescent="0.2">
      <c r="A2058" s="221" t="str">
        <f t="shared" si="181"/>
        <v>Compressor Engines</v>
      </c>
      <c r="B2058" s="221" t="str">
        <f>VLOOKUP(D2058,fips_xref!$A$5:$C$286,2,FALSE)</f>
        <v>FALLON, MT_Tribal</v>
      </c>
      <c r="C2058" s="222" t="str">
        <f t="shared" si="180"/>
        <v>30</v>
      </c>
      <c r="D2058" s="223" t="str">
        <f t="shared" si="182"/>
        <v>3002501</v>
      </c>
      <c r="E2058" s="221" t="str">
        <f t="shared" si="183"/>
        <v>2310020600</v>
      </c>
      <c r="F2058" s="221" t="str">
        <f>VLOOKUP(E2058,SCC_xref!$A$6:$B$39,2,FALSE)</f>
        <v>Compressor engines</v>
      </c>
      <c r="G2058" s="224">
        <v>0</v>
      </c>
      <c r="H2058" s="224">
        <v>0</v>
      </c>
      <c r="I2058" s="224">
        <v>0</v>
      </c>
      <c r="J2058" s="224">
        <v>0</v>
      </c>
      <c r="K2058" s="224">
        <v>0</v>
      </c>
      <c r="M2058" s="175"/>
    </row>
    <row r="2059" spans="1:13" x14ac:dyDescent="0.2">
      <c r="A2059" s="221" t="str">
        <f t="shared" si="181"/>
        <v>Compressor Engines</v>
      </c>
      <c r="B2059" s="221" t="str">
        <f>VLOOKUP(D2059,fips_xref!$A$5:$C$286,2,FALSE)</f>
        <v>GARFIELD, MT_Tribal</v>
      </c>
      <c r="C2059" s="222" t="str">
        <f t="shared" si="180"/>
        <v>30</v>
      </c>
      <c r="D2059" s="223" t="str">
        <f t="shared" si="182"/>
        <v>3003301</v>
      </c>
      <c r="E2059" s="221" t="str">
        <f t="shared" si="183"/>
        <v>2310020600</v>
      </c>
      <c r="F2059" s="221" t="str">
        <f>VLOOKUP(E2059,SCC_xref!$A$6:$B$39,2,FALSE)</f>
        <v>Compressor engines</v>
      </c>
      <c r="G2059" s="224">
        <v>0</v>
      </c>
      <c r="H2059" s="224">
        <v>0</v>
      </c>
      <c r="I2059" s="224">
        <v>0</v>
      </c>
      <c r="J2059" s="224">
        <v>0</v>
      </c>
      <c r="K2059" s="224">
        <v>0</v>
      </c>
      <c r="M2059" s="175"/>
    </row>
    <row r="2060" spans="1:13" x14ac:dyDescent="0.2">
      <c r="A2060" s="221" t="str">
        <f t="shared" si="181"/>
        <v>Compressor Engines</v>
      </c>
      <c r="B2060" s="221" t="str">
        <f>VLOOKUP(D2060,fips_xref!$A$5:$C$286,2,FALSE)</f>
        <v>MCCONE, MT_Tribal</v>
      </c>
      <c r="C2060" s="222" t="str">
        <f t="shared" si="180"/>
        <v>30</v>
      </c>
      <c r="D2060" s="223" t="str">
        <f t="shared" si="182"/>
        <v>3005501</v>
      </c>
      <c r="E2060" s="221" t="str">
        <f t="shared" si="183"/>
        <v>2310020600</v>
      </c>
      <c r="F2060" s="221" t="str">
        <f>VLOOKUP(E2060,SCC_xref!$A$6:$B$39,2,FALSE)</f>
        <v>Compressor engines</v>
      </c>
      <c r="G2060" s="224">
        <v>0</v>
      </c>
      <c r="H2060" s="224">
        <v>0</v>
      </c>
      <c r="I2060" s="224">
        <v>0</v>
      </c>
      <c r="J2060" s="224">
        <v>0</v>
      </c>
      <c r="K2060" s="224">
        <v>0</v>
      </c>
      <c r="M2060" s="175"/>
    </row>
    <row r="2061" spans="1:13" x14ac:dyDescent="0.2">
      <c r="A2061" s="221" t="str">
        <f t="shared" si="181"/>
        <v>Compressor Engines</v>
      </c>
      <c r="B2061" s="221" t="str">
        <f>VLOOKUP(D2061,fips_xref!$A$5:$C$286,2,FALSE)</f>
        <v>PRAIRIE, MT_Tribal</v>
      </c>
      <c r="C2061" s="222" t="str">
        <f t="shared" si="180"/>
        <v>30</v>
      </c>
      <c r="D2061" s="223" t="str">
        <f t="shared" si="182"/>
        <v>3007901</v>
      </c>
      <c r="E2061" s="221" t="str">
        <f t="shared" si="183"/>
        <v>2310020600</v>
      </c>
      <c r="F2061" s="221" t="str">
        <f>VLOOKUP(E2061,SCC_xref!$A$6:$B$39,2,FALSE)</f>
        <v>Compressor engines</v>
      </c>
      <c r="G2061" s="224">
        <v>0</v>
      </c>
      <c r="H2061" s="224">
        <v>0</v>
      </c>
      <c r="I2061" s="224">
        <v>0</v>
      </c>
      <c r="J2061" s="224">
        <v>0</v>
      </c>
      <c r="K2061" s="224">
        <v>0</v>
      </c>
      <c r="M2061" s="175"/>
    </row>
    <row r="2062" spans="1:13" x14ac:dyDescent="0.2">
      <c r="A2062" s="221" t="str">
        <f t="shared" si="181"/>
        <v>Compressor Engines</v>
      </c>
      <c r="B2062" s="221" t="str">
        <f>VLOOKUP(D2062,fips_xref!$A$5:$C$286,2,FALSE)</f>
        <v>RICHLAND, MT_Tribal</v>
      </c>
      <c r="C2062" s="222" t="str">
        <f t="shared" si="180"/>
        <v>30</v>
      </c>
      <c r="D2062" s="223" t="str">
        <f t="shared" si="182"/>
        <v>3008301</v>
      </c>
      <c r="E2062" s="221" t="str">
        <f t="shared" si="183"/>
        <v>2310020600</v>
      </c>
      <c r="F2062" s="221" t="str">
        <f>VLOOKUP(E2062,SCC_xref!$A$6:$B$39,2,FALSE)</f>
        <v>Compressor engines</v>
      </c>
      <c r="G2062" s="224">
        <v>0</v>
      </c>
      <c r="H2062" s="224">
        <v>0</v>
      </c>
      <c r="I2062" s="224">
        <v>0</v>
      </c>
      <c r="J2062" s="224">
        <v>0</v>
      </c>
      <c r="K2062" s="224">
        <v>0</v>
      </c>
      <c r="M2062" s="175"/>
    </row>
    <row r="2063" spans="1:13" x14ac:dyDescent="0.2">
      <c r="A2063" s="221" t="str">
        <f t="shared" si="181"/>
        <v>Compressor Engines</v>
      </c>
      <c r="B2063" s="221" t="str">
        <f>VLOOKUP(D2063,fips_xref!$A$5:$C$286,2,FALSE)</f>
        <v>ROOSEVELT, MT_Tribal</v>
      </c>
      <c r="C2063" s="222" t="str">
        <f t="shared" si="180"/>
        <v>30</v>
      </c>
      <c r="D2063" s="223" t="str">
        <f t="shared" si="182"/>
        <v>3008501</v>
      </c>
      <c r="E2063" s="221" t="str">
        <f t="shared" si="183"/>
        <v>2310020600</v>
      </c>
      <c r="F2063" s="221" t="str">
        <f>VLOOKUP(E2063,SCC_xref!$A$6:$B$39,2,FALSE)</f>
        <v>Compressor engines</v>
      </c>
      <c r="G2063" s="224">
        <v>0.24128052248834472</v>
      </c>
      <c r="H2063" s="224">
        <v>3.7041196604957603E-2</v>
      </c>
      <c r="I2063" s="224">
        <v>0.36665460399520766</v>
      </c>
      <c r="J2063" s="224">
        <v>0</v>
      </c>
      <c r="K2063" s="224">
        <v>2.0159874703832457E-3</v>
      </c>
      <c r="M2063" s="175"/>
    </row>
    <row r="2064" spans="1:13" x14ac:dyDescent="0.2">
      <c r="A2064" s="221" t="str">
        <f t="shared" si="181"/>
        <v>Compressor Engines</v>
      </c>
      <c r="B2064" s="221" t="str">
        <f>VLOOKUP(D2064,fips_xref!$A$5:$C$286,2,FALSE)</f>
        <v>SHERIDAN, MT_Tribal</v>
      </c>
      <c r="C2064" s="222" t="str">
        <f t="shared" si="180"/>
        <v>30</v>
      </c>
      <c r="D2064" s="223" t="str">
        <f t="shared" si="182"/>
        <v>3009101</v>
      </c>
      <c r="E2064" s="221" t="str">
        <f t="shared" si="183"/>
        <v>2310020600</v>
      </c>
      <c r="F2064" s="221" t="str">
        <f>VLOOKUP(E2064,SCC_xref!$A$6:$B$39,2,FALSE)</f>
        <v>Compressor engines</v>
      </c>
      <c r="G2064" s="224">
        <v>3.052597078791126E-2</v>
      </c>
      <c r="H2064" s="224">
        <v>4.6863230974926035E-3</v>
      </c>
      <c r="I2064" s="224">
        <v>4.6387862623065823E-2</v>
      </c>
      <c r="J2064" s="224">
        <v>0</v>
      </c>
      <c r="K2064" s="224">
        <v>2.5505570857957182E-4</v>
      </c>
      <c r="M2064" s="175"/>
    </row>
    <row r="2065" spans="1:13" x14ac:dyDescent="0.2">
      <c r="A2065" s="221" t="str">
        <f t="shared" si="181"/>
        <v>Compressor Engines</v>
      </c>
      <c r="B2065" s="221" t="str">
        <f>VLOOKUP(D2065,fips_xref!$A$5:$C$286,2,FALSE)</f>
        <v>VALLEY, MT_Tribal</v>
      </c>
      <c r="C2065" s="222" t="str">
        <f t="shared" si="180"/>
        <v>30</v>
      </c>
      <c r="D2065" s="223" t="str">
        <f t="shared" si="182"/>
        <v>3010501</v>
      </c>
      <c r="E2065" s="221" t="str">
        <f t="shared" si="183"/>
        <v>2310020600</v>
      </c>
      <c r="F2065" s="221" t="str">
        <f>VLOOKUP(E2065,SCC_xref!$A$6:$B$39,2,FALSE)</f>
        <v>Compressor engines</v>
      </c>
      <c r="G2065" s="224">
        <v>5.1506885786897758E-2</v>
      </c>
      <c r="H2065" s="224">
        <v>7.9072967153150046E-3</v>
      </c>
      <c r="I2065" s="224">
        <v>7.8270871666127367E-2</v>
      </c>
      <c r="J2065" s="224">
        <v>0</v>
      </c>
      <c r="K2065" s="224">
        <v>4.3035896687376707E-4</v>
      </c>
      <c r="M2065" s="175"/>
    </row>
    <row r="2066" spans="1:13" x14ac:dyDescent="0.2">
      <c r="A2066" s="221" t="str">
        <f t="shared" si="181"/>
        <v>Compressor Engines</v>
      </c>
      <c r="B2066" s="221" t="str">
        <f>VLOOKUP(D2066,fips_xref!$A$5:$C$286,2,FALSE)</f>
        <v>WIBAUX, MT_Tribal</v>
      </c>
      <c r="C2066" s="222" t="str">
        <f t="shared" si="180"/>
        <v>30</v>
      </c>
      <c r="D2066" s="223" t="str">
        <f t="shared" si="182"/>
        <v>3010901</v>
      </c>
      <c r="E2066" s="221" t="str">
        <f t="shared" si="183"/>
        <v>2310020600</v>
      </c>
      <c r="F2066" s="221" t="str">
        <f>VLOOKUP(E2066,SCC_xref!$A$6:$B$39,2,FALSE)</f>
        <v>Compressor engines</v>
      </c>
      <c r="G2066" s="224">
        <v>0</v>
      </c>
      <c r="H2066" s="224">
        <v>0</v>
      </c>
      <c r="I2066" s="224">
        <v>0</v>
      </c>
      <c r="J2066" s="224">
        <v>0</v>
      </c>
      <c r="K2066" s="224">
        <v>0</v>
      </c>
      <c r="M2066" s="175"/>
    </row>
    <row r="2067" spans="1:13" x14ac:dyDescent="0.2">
      <c r="A2067" s="221" t="str">
        <f t="shared" si="181"/>
        <v>Compressor Engines</v>
      </c>
      <c r="B2067" s="221" t="str">
        <f>VLOOKUP(D2067,fips_xref!$A$5:$C$286,2,FALSE)</f>
        <v>BILLINGS, ND_Tribal</v>
      </c>
      <c r="C2067" s="222" t="str">
        <f t="shared" si="180"/>
        <v>38</v>
      </c>
      <c r="D2067" s="223" t="str">
        <f t="shared" si="182"/>
        <v>3800701</v>
      </c>
      <c r="E2067" s="221" t="str">
        <f t="shared" si="183"/>
        <v>2310020600</v>
      </c>
      <c r="F2067" s="221" t="str">
        <f>VLOOKUP(E2067,SCC_xref!$A$6:$B$39,2,FALSE)</f>
        <v>Compressor engines</v>
      </c>
      <c r="G2067" s="224">
        <v>0</v>
      </c>
      <c r="H2067" s="224">
        <v>0</v>
      </c>
      <c r="I2067" s="224">
        <v>0</v>
      </c>
      <c r="J2067" s="224">
        <v>0</v>
      </c>
      <c r="K2067" s="224">
        <v>0</v>
      </c>
      <c r="M2067" s="175"/>
    </row>
    <row r="2068" spans="1:13" x14ac:dyDescent="0.2">
      <c r="A2068" s="221" t="str">
        <f t="shared" si="181"/>
        <v>Compressor Engines</v>
      </c>
      <c r="B2068" s="221" t="str">
        <f>VLOOKUP(D2068,fips_xref!$A$5:$C$286,2,FALSE)</f>
        <v>BOTTINEAU, ND_Tribal</v>
      </c>
      <c r="C2068" s="222" t="str">
        <f t="shared" si="180"/>
        <v>38</v>
      </c>
      <c r="D2068" s="223" t="str">
        <f t="shared" si="182"/>
        <v>3800901</v>
      </c>
      <c r="E2068" s="221" t="str">
        <f t="shared" si="183"/>
        <v>2310020600</v>
      </c>
      <c r="F2068" s="221" t="str">
        <f>VLOOKUP(E2068,SCC_xref!$A$6:$B$39,2,FALSE)</f>
        <v>Compressor engines</v>
      </c>
      <c r="G2068" s="224">
        <v>0</v>
      </c>
      <c r="H2068" s="224">
        <v>0</v>
      </c>
      <c r="I2068" s="224">
        <v>0</v>
      </c>
      <c r="J2068" s="224">
        <v>0</v>
      </c>
      <c r="K2068" s="224">
        <v>0</v>
      </c>
      <c r="M2068" s="175"/>
    </row>
    <row r="2069" spans="1:13" x14ac:dyDescent="0.2">
      <c r="A2069" s="221" t="str">
        <f t="shared" si="181"/>
        <v>Compressor Engines</v>
      </c>
      <c r="B2069" s="221" t="str">
        <f>VLOOKUP(D2069,fips_xref!$A$5:$C$286,2,FALSE)</f>
        <v>BOWMAN, ND_Tribal</v>
      </c>
      <c r="C2069" s="222" t="str">
        <f t="shared" si="180"/>
        <v>38</v>
      </c>
      <c r="D2069" s="223" t="str">
        <f t="shared" si="182"/>
        <v>3801101</v>
      </c>
      <c r="E2069" s="221" t="str">
        <f t="shared" si="183"/>
        <v>2310020600</v>
      </c>
      <c r="F2069" s="221" t="str">
        <f>VLOOKUP(E2069,SCC_xref!$A$6:$B$39,2,FALSE)</f>
        <v>Compressor engines</v>
      </c>
      <c r="G2069" s="224">
        <v>0</v>
      </c>
      <c r="H2069" s="224">
        <v>0</v>
      </c>
      <c r="I2069" s="224">
        <v>0</v>
      </c>
      <c r="J2069" s="224">
        <v>0</v>
      </c>
      <c r="K2069" s="224">
        <v>0</v>
      </c>
      <c r="M2069" s="175"/>
    </row>
    <row r="2070" spans="1:13" x14ac:dyDescent="0.2">
      <c r="A2070" s="221" t="str">
        <f t="shared" si="181"/>
        <v>Compressor Engines</v>
      </c>
      <c r="B2070" s="221" t="str">
        <f>VLOOKUP(D2070,fips_xref!$A$5:$C$286,2,FALSE)</f>
        <v>BURKE, ND_Tribal</v>
      </c>
      <c r="C2070" s="222" t="str">
        <f t="shared" si="180"/>
        <v>38</v>
      </c>
      <c r="D2070" s="223" t="str">
        <f t="shared" si="182"/>
        <v>3801301</v>
      </c>
      <c r="E2070" s="221" t="str">
        <f t="shared" si="183"/>
        <v>2310020600</v>
      </c>
      <c r="F2070" s="221" t="str">
        <f>VLOOKUP(E2070,SCC_xref!$A$6:$B$39,2,FALSE)</f>
        <v>Compressor engines</v>
      </c>
      <c r="G2070" s="224">
        <v>0</v>
      </c>
      <c r="H2070" s="224">
        <v>0</v>
      </c>
      <c r="I2070" s="224">
        <v>0</v>
      </c>
      <c r="J2070" s="224">
        <v>0</v>
      </c>
      <c r="K2070" s="224">
        <v>0</v>
      </c>
      <c r="M2070" s="175"/>
    </row>
    <row r="2071" spans="1:13" x14ac:dyDescent="0.2">
      <c r="A2071" s="221" t="str">
        <f t="shared" si="181"/>
        <v>Compressor Engines</v>
      </c>
      <c r="B2071" s="221" t="str">
        <f>VLOOKUP(D2071,fips_xref!$A$5:$C$286,2,FALSE)</f>
        <v>DIVIDE, ND_Tribal</v>
      </c>
      <c r="C2071" s="222" t="str">
        <f t="shared" si="180"/>
        <v>38</v>
      </c>
      <c r="D2071" s="223" t="str">
        <f t="shared" si="182"/>
        <v>3802301</v>
      </c>
      <c r="E2071" s="221" t="str">
        <f t="shared" si="183"/>
        <v>2310020600</v>
      </c>
      <c r="F2071" s="221" t="str">
        <f>VLOOKUP(E2071,SCC_xref!$A$6:$B$39,2,FALSE)</f>
        <v>Compressor engines</v>
      </c>
      <c r="G2071" s="224">
        <v>0</v>
      </c>
      <c r="H2071" s="224">
        <v>0</v>
      </c>
      <c r="I2071" s="224">
        <v>0</v>
      </c>
      <c r="J2071" s="224">
        <v>0</v>
      </c>
      <c r="K2071" s="224">
        <v>0</v>
      </c>
      <c r="M2071" s="175"/>
    </row>
    <row r="2072" spans="1:13" x14ac:dyDescent="0.2">
      <c r="A2072" s="221" t="str">
        <f t="shared" si="181"/>
        <v>Compressor Engines</v>
      </c>
      <c r="B2072" s="221" t="str">
        <f>VLOOKUP(D2072,fips_xref!$A$5:$C$286,2,FALSE)</f>
        <v>DUNN, ND_Tribal</v>
      </c>
      <c r="C2072" s="222" t="str">
        <f t="shared" si="180"/>
        <v>38</v>
      </c>
      <c r="D2072" s="223" t="str">
        <f t="shared" si="182"/>
        <v>3802501</v>
      </c>
      <c r="E2072" s="221" t="str">
        <f t="shared" si="183"/>
        <v>2310020600</v>
      </c>
      <c r="F2072" s="221" t="str">
        <f>VLOOKUP(E2072,SCC_xref!$A$6:$B$39,2,FALSE)</f>
        <v>Compressor engines</v>
      </c>
      <c r="G2072" s="224">
        <v>3.5663563802165754</v>
      </c>
      <c r="H2072" s="224">
        <v>0.54750423482412858</v>
      </c>
      <c r="I2072" s="224">
        <v>5.4195049513673705</v>
      </c>
      <c r="J2072" s="224">
        <v>0</v>
      </c>
      <c r="K2072" s="224">
        <v>2.9798218701160468E-2</v>
      </c>
      <c r="M2072" s="175"/>
    </row>
    <row r="2073" spans="1:13" x14ac:dyDescent="0.2">
      <c r="A2073" s="221" t="str">
        <f t="shared" si="181"/>
        <v>Compressor Engines</v>
      </c>
      <c r="B2073" s="221" t="str">
        <f>VLOOKUP(D2073,fips_xref!$A$5:$C$286,2,FALSE)</f>
        <v>GOLDEN VALLEY, ND_Tribal</v>
      </c>
      <c r="C2073" s="222" t="str">
        <f t="shared" si="180"/>
        <v>38</v>
      </c>
      <c r="D2073" s="223" t="str">
        <f t="shared" si="182"/>
        <v>3803301</v>
      </c>
      <c r="E2073" s="221" t="str">
        <f t="shared" si="183"/>
        <v>2310020600</v>
      </c>
      <c r="F2073" s="221" t="str">
        <f>VLOOKUP(E2073,SCC_xref!$A$6:$B$39,2,FALSE)</f>
        <v>Compressor engines</v>
      </c>
      <c r="G2073" s="224">
        <v>0</v>
      </c>
      <c r="H2073" s="224">
        <v>0</v>
      </c>
      <c r="I2073" s="224">
        <v>0</v>
      </c>
      <c r="J2073" s="224">
        <v>0</v>
      </c>
      <c r="K2073" s="224">
        <v>0</v>
      </c>
      <c r="M2073" s="175"/>
    </row>
    <row r="2074" spans="1:13" x14ac:dyDescent="0.2">
      <c r="A2074" s="221" t="str">
        <f t="shared" si="181"/>
        <v>Compressor Engines</v>
      </c>
      <c r="B2074" s="221" t="str">
        <f>VLOOKUP(D2074,fips_xref!$A$5:$C$286,2,FALSE)</f>
        <v>MC HENRY, ND_Tribal</v>
      </c>
      <c r="C2074" s="222" t="str">
        <f t="shared" si="180"/>
        <v>38</v>
      </c>
      <c r="D2074" s="223" t="str">
        <f t="shared" si="182"/>
        <v>3804901</v>
      </c>
      <c r="E2074" s="221" t="str">
        <f t="shared" si="183"/>
        <v>2310020600</v>
      </c>
      <c r="F2074" s="221" t="str">
        <f>VLOOKUP(E2074,SCC_xref!$A$6:$B$39,2,FALSE)</f>
        <v>Compressor engines</v>
      </c>
      <c r="G2074" s="224">
        <v>0</v>
      </c>
      <c r="H2074" s="224">
        <v>0</v>
      </c>
      <c r="I2074" s="224">
        <v>0</v>
      </c>
      <c r="J2074" s="224">
        <v>0</v>
      </c>
      <c r="K2074" s="224">
        <v>0</v>
      </c>
      <c r="M2074" s="175"/>
    </row>
    <row r="2075" spans="1:13" x14ac:dyDescent="0.2">
      <c r="A2075" s="221" t="str">
        <f t="shared" si="181"/>
        <v>Compressor Engines</v>
      </c>
      <c r="B2075" s="221" t="str">
        <f>VLOOKUP(D2075,fips_xref!$A$5:$C$286,2,FALSE)</f>
        <v>MCKENZIE, ND_Tribal</v>
      </c>
      <c r="C2075" s="222" t="str">
        <f t="shared" si="180"/>
        <v>38</v>
      </c>
      <c r="D2075" s="223" t="str">
        <f t="shared" si="182"/>
        <v>3805301</v>
      </c>
      <c r="E2075" s="221" t="str">
        <f t="shared" si="183"/>
        <v>2310020600</v>
      </c>
      <c r="F2075" s="221" t="str">
        <f>VLOOKUP(E2075,SCC_xref!$A$6:$B$39,2,FALSE)</f>
        <v>Compressor engines</v>
      </c>
      <c r="G2075" s="224">
        <v>2.6952142232693381</v>
      </c>
      <c r="H2075" s="224">
        <v>0.41376717402218077</v>
      </c>
      <c r="I2075" s="224">
        <v>4.0957002808330989</v>
      </c>
      <c r="J2075" s="224">
        <v>0</v>
      </c>
      <c r="K2075" s="224">
        <v>2.2519505710918576E-2</v>
      </c>
      <c r="M2075" s="175"/>
    </row>
    <row r="2076" spans="1:13" x14ac:dyDescent="0.2">
      <c r="A2076" s="221" t="str">
        <f t="shared" si="181"/>
        <v>Compressor Engines</v>
      </c>
      <c r="B2076" s="221" t="str">
        <f>VLOOKUP(D2076,fips_xref!$A$5:$C$286,2,FALSE)</f>
        <v>MCLEAN, ND_Tribal</v>
      </c>
      <c r="C2076" s="222" t="str">
        <f t="shared" si="180"/>
        <v>38</v>
      </c>
      <c r="D2076" s="223" t="str">
        <f t="shared" si="182"/>
        <v>3805501</v>
      </c>
      <c r="E2076" s="221" t="str">
        <f t="shared" si="183"/>
        <v>2310020600</v>
      </c>
      <c r="F2076" s="221" t="str">
        <f>VLOOKUP(E2076,SCC_xref!$A$6:$B$39,2,FALSE)</f>
        <v>Compressor engines</v>
      </c>
      <c r="G2076" s="224">
        <v>0.46782678424308877</v>
      </c>
      <c r="H2076" s="224">
        <v>7.182040105641109E-2</v>
      </c>
      <c r="I2076" s="224">
        <v>0.71091873702025454</v>
      </c>
      <c r="J2076" s="224">
        <v>0</v>
      </c>
      <c r="K2076" s="224">
        <v>3.9088647753956676E-3</v>
      </c>
      <c r="M2076" s="175"/>
    </row>
    <row r="2077" spans="1:13" x14ac:dyDescent="0.2">
      <c r="A2077" s="221" t="str">
        <f t="shared" si="181"/>
        <v>Compressor Engines</v>
      </c>
      <c r="B2077" s="221" t="str">
        <f>VLOOKUP(D2077,fips_xref!$A$5:$C$286,2,FALSE)</f>
        <v>MERCER, ND_Tribal</v>
      </c>
      <c r="C2077" s="222" t="str">
        <f t="shared" si="180"/>
        <v>38</v>
      </c>
      <c r="D2077" s="223" t="str">
        <f t="shared" si="182"/>
        <v>3805701</v>
      </c>
      <c r="E2077" s="221" t="str">
        <f t="shared" si="183"/>
        <v>2310020600</v>
      </c>
      <c r="F2077" s="221" t="str">
        <f>VLOOKUP(E2077,SCC_xref!$A$6:$B$39,2,FALSE)</f>
        <v>Compressor engines</v>
      </c>
      <c r="G2077" s="224">
        <v>0</v>
      </c>
      <c r="H2077" s="224">
        <v>0</v>
      </c>
      <c r="I2077" s="224">
        <v>0</v>
      </c>
      <c r="J2077" s="224">
        <v>0</v>
      </c>
      <c r="K2077" s="224">
        <v>0</v>
      </c>
      <c r="M2077" s="175"/>
    </row>
    <row r="2078" spans="1:13" x14ac:dyDescent="0.2">
      <c r="A2078" s="221" t="str">
        <f t="shared" si="181"/>
        <v>Compressor Engines</v>
      </c>
      <c r="B2078" s="221" t="str">
        <f>VLOOKUP(D2078,fips_xref!$A$5:$C$286,2,FALSE)</f>
        <v>MOUNTRAIL, ND_Tribal</v>
      </c>
      <c r="C2078" s="222" t="str">
        <f t="shared" si="180"/>
        <v>38</v>
      </c>
      <c r="D2078" s="223" t="str">
        <f t="shared" si="182"/>
        <v>3806101</v>
      </c>
      <c r="E2078" s="221" t="str">
        <f t="shared" si="183"/>
        <v>2310020600</v>
      </c>
      <c r="F2078" s="221" t="str">
        <f>VLOOKUP(E2078,SCC_xref!$A$6:$B$39,2,FALSE)</f>
        <v>Compressor engines</v>
      </c>
      <c r="G2078" s="224">
        <v>18.186069441374507</v>
      </c>
      <c r="H2078" s="224">
        <v>2.7919111194808739</v>
      </c>
      <c r="I2078" s="224">
        <v>27.635907036709195</v>
      </c>
      <c r="J2078" s="224">
        <v>0</v>
      </c>
      <c r="K2078" s="224">
        <v>0.15195129615612329</v>
      </c>
      <c r="M2078" s="175"/>
    </row>
    <row r="2079" spans="1:13" x14ac:dyDescent="0.2">
      <c r="A2079" s="221" t="str">
        <f t="shared" si="181"/>
        <v>Compressor Engines</v>
      </c>
      <c r="B2079" s="221" t="str">
        <f>VLOOKUP(D2079,fips_xref!$A$5:$C$286,2,FALSE)</f>
        <v>RENVILLE, ND_Tribal</v>
      </c>
      <c r="C2079" s="222" t="str">
        <f t="shared" si="180"/>
        <v>38</v>
      </c>
      <c r="D2079" s="223" t="str">
        <f t="shared" si="182"/>
        <v>3807501</v>
      </c>
      <c r="E2079" s="221" t="str">
        <f t="shared" si="183"/>
        <v>2310020600</v>
      </c>
      <c r="F2079" s="221" t="str">
        <f>VLOOKUP(E2079,SCC_xref!$A$6:$B$39,2,FALSE)</f>
        <v>Compressor engines</v>
      </c>
      <c r="G2079" s="224">
        <v>0</v>
      </c>
      <c r="H2079" s="224">
        <v>0</v>
      </c>
      <c r="I2079" s="224">
        <v>0</v>
      </c>
      <c r="J2079" s="224">
        <v>0</v>
      </c>
      <c r="K2079" s="224">
        <v>0</v>
      </c>
      <c r="M2079" s="175"/>
    </row>
    <row r="2080" spans="1:13" x14ac:dyDescent="0.2">
      <c r="A2080" s="221" t="str">
        <f t="shared" si="181"/>
        <v>Compressor Engines</v>
      </c>
      <c r="B2080" s="221" t="str">
        <f>VLOOKUP(D2080,fips_xref!$A$5:$C$286,2,FALSE)</f>
        <v>SLOPE, ND_Tribal</v>
      </c>
      <c r="C2080" s="222" t="str">
        <f t="shared" si="180"/>
        <v>38</v>
      </c>
      <c r="D2080" s="223" t="str">
        <f t="shared" si="182"/>
        <v>3808701</v>
      </c>
      <c r="E2080" s="221" t="str">
        <f t="shared" si="183"/>
        <v>2310020600</v>
      </c>
      <c r="F2080" s="221" t="str">
        <f>VLOOKUP(E2080,SCC_xref!$A$6:$B$39,2,FALSE)</f>
        <v>Compressor engines</v>
      </c>
      <c r="G2080" s="224">
        <v>0</v>
      </c>
      <c r="H2080" s="224">
        <v>0</v>
      </c>
      <c r="I2080" s="224">
        <v>0</v>
      </c>
      <c r="J2080" s="224">
        <v>0</v>
      </c>
      <c r="K2080" s="224">
        <v>0</v>
      </c>
      <c r="M2080" s="175"/>
    </row>
    <row r="2081" spans="1:13" x14ac:dyDescent="0.2">
      <c r="A2081" s="221" t="str">
        <f t="shared" si="181"/>
        <v>Compressor Engines</v>
      </c>
      <c r="B2081" s="221" t="str">
        <f>VLOOKUP(D2081,fips_xref!$A$5:$C$286,2,FALSE)</f>
        <v>STARK, ND_Tribal</v>
      </c>
      <c r="C2081" s="222" t="str">
        <f t="shared" si="180"/>
        <v>38</v>
      </c>
      <c r="D2081" s="223" t="str">
        <f t="shared" si="182"/>
        <v>3808901</v>
      </c>
      <c r="E2081" s="221" t="str">
        <f t="shared" si="183"/>
        <v>2310020600</v>
      </c>
      <c r="F2081" s="221" t="str">
        <f>VLOOKUP(E2081,SCC_xref!$A$6:$B$39,2,FALSE)</f>
        <v>Compressor engines</v>
      </c>
      <c r="G2081" s="224">
        <v>0</v>
      </c>
      <c r="H2081" s="224">
        <v>0</v>
      </c>
      <c r="I2081" s="224">
        <v>0</v>
      </c>
      <c r="J2081" s="224">
        <v>0</v>
      </c>
      <c r="K2081" s="224">
        <v>0</v>
      </c>
      <c r="M2081" s="175"/>
    </row>
    <row r="2082" spans="1:13" x14ac:dyDescent="0.2">
      <c r="A2082" s="221" t="str">
        <f t="shared" si="181"/>
        <v>Compressor Engines</v>
      </c>
      <c r="B2082" s="221" t="str">
        <f>VLOOKUP(D2082,fips_xref!$A$5:$C$286,2,FALSE)</f>
        <v>WARD, ND_Tribal</v>
      </c>
      <c r="C2082" s="222" t="str">
        <f t="shared" si="180"/>
        <v>38</v>
      </c>
      <c r="D2082" s="223" t="str">
        <f t="shared" si="182"/>
        <v>3810101</v>
      </c>
      <c r="E2082" s="221" t="str">
        <f t="shared" si="183"/>
        <v>2310020600</v>
      </c>
      <c r="F2082" s="221" t="str">
        <f>VLOOKUP(E2082,SCC_xref!$A$6:$B$39,2,FALSE)</f>
        <v>Compressor engines</v>
      </c>
      <c r="G2082" s="224">
        <v>0</v>
      </c>
      <c r="H2082" s="224">
        <v>0</v>
      </c>
      <c r="I2082" s="224">
        <v>0</v>
      </c>
      <c r="J2082" s="224">
        <v>0</v>
      </c>
      <c r="K2082" s="224">
        <v>0</v>
      </c>
      <c r="M2082" s="175"/>
    </row>
    <row r="2083" spans="1:13" x14ac:dyDescent="0.2">
      <c r="A2083" s="221" t="str">
        <f t="shared" si="181"/>
        <v>Compressor Engines</v>
      </c>
      <c r="B2083" s="221" t="str">
        <f>VLOOKUP(D2083,fips_xref!$A$5:$C$286,2,FALSE)</f>
        <v>WILLIAMS, ND_Tribal</v>
      </c>
      <c r="C2083" s="222" t="str">
        <f t="shared" si="180"/>
        <v>38</v>
      </c>
      <c r="D2083" s="223" t="str">
        <f t="shared" si="182"/>
        <v>3810501</v>
      </c>
      <c r="E2083" s="221" t="str">
        <f t="shared" si="183"/>
        <v>2310020600</v>
      </c>
      <c r="F2083" s="221" t="str">
        <f>VLOOKUP(E2083,SCC_xref!$A$6:$B$39,2,FALSE)</f>
        <v>Compressor engines</v>
      </c>
      <c r="G2083" s="224">
        <v>0</v>
      </c>
      <c r="H2083" s="224">
        <v>0</v>
      </c>
      <c r="I2083" s="224">
        <v>0</v>
      </c>
      <c r="J2083" s="224">
        <v>0</v>
      </c>
      <c r="K2083" s="224">
        <v>0</v>
      </c>
      <c r="M2083" s="175"/>
    </row>
    <row r="2084" spans="1:13" x14ac:dyDescent="0.2">
      <c r="A2084" s="221" t="str">
        <f t="shared" si="181"/>
        <v>Compressor Engines</v>
      </c>
      <c r="B2084" s="221" t="str">
        <f>VLOOKUP(D2084,fips_xref!$A$5:$C$286,2,FALSE)</f>
        <v>HARDING, SD_Tribal</v>
      </c>
      <c r="C2084" s="222" t="str">
        <f t="shared" si="180"/>
        <v>46</v>
      </c>
      <c r="D2084" s="223" t="str">
        <f t="shared" si="182"/>
        <v>4606301</v>
      </c>
      <c r="E2084" s="221" t="str">
        <f t="shared" si="183"/>
        <v>2310020600</v>
      </c>
      <c r="F2084" s="221" t="str">
        <f>VLOOKUP(E2084,SCC_xref!$A$6:$B$39,2,FALSE)</f>
        <v>Compressor engines</v>
      </c>
      <c r="G2084" s="224">
        <v>0</v>
      </c>
      <c r="H2084" s="224">
        <v>0</v>
      </c>
      <c r="I2084" s="224">
        <v>0</v>
      </c>
      <c r="J2084" s="224">
        <v>0</v>
      </c>
      <c r="K2084" s="224">
        <v>0</v>
      </c>
      <c r="M2084" s="175"/>
    </row>
    <row r="2085" spans="1:13" x14ac:dyDescent="0.2">
      <c r="A2085" s="221" t="str">
        <f t="shared" si="181"/>
        <v>Compressor Engines</v>
      </c>
      <c r="B2085" s="221" t="str">
        <f>VLOOKUP(D2085,fips_xref!$A$5:$C$286,2,FALSE)</f>
        <v>BUTTE, SD_Tribal</v>
      </c>
      <c r="C2085" s="222" t="str">
        <f t="shared" si="180"/>
        <v>46</v>
      </c>
      <c r="D2085" s="223" t="str">
        <f t="shared" si="182"/>
        <v>4601901</v>
      </c>
      <c r="E2085" s="221" t="str">
        <f t="shared" si="183"/>
        <v>2310020600</v>
      </c>
      <c r="F2085" s="221" t="str">
        <f>VLOOKUP(E2085,SCC_xref!$A$6:$B$39,2,FALSE)</f>
        <v>Compressor engines</v>
      </c>
      <c r="G2085" s="224">
        <v>0</v>
      </c>
      <c r="H2085" s="224">
        <v>0</v>
      </c>
      <c r="I2085" s="224">
        <v>0</v>
      </c>
      <c r="J2085" s="224">
        <v>0</v>
      </c>
      <c r="K2085" s="224">
        <v>0</v>
      </c>
      <c r="M2085" s="175"/>
    </row>
    <row r="2086" spans="1:13" x14ac:dyDescent="0.2">
      <c r="A2086" s="226" t="str">
        <f>A2022</f>
        <v>Compressor Engines</v>
      </c>
      <c r="B2086" s="226" t="str">
        <f>VLOOKUP(D2086,fips_xref!$A$5:$C$286,2,FALSE)</f>
        <v>CARTER, MT_Non-Tribal</v>
      </c>
      <c r="C2086" s="227" t="str">
        <f t="shared" si="180"/>
        <v>30</v>
      </c>
      <c r="D2086" s="228" t="str">
        <f>D2022&amp;"02"</f>
        <v>3001102</v>
      </c>
      <c r="E2086" s="226" t="str">
        <f>E2022</f>
        <v>2310020600</v>
      </c>
      <c r="F2086" s="226" t="str">
        <f>VLOOKUP(E2086,SCC_xref!$A$6:$B$39,2,FALSE)</f>
        <v>Compressor engines</v>
      </c>
      <c r="G2086" s="229">
        <v>0.4868888839184029</v>
      </c>
      <c r="H2086" s="229">
        <v>7.4746799650440648E-2</v>
      </c>
      <c r="I2086" s="229">
        <v>0.73988587674495854</v>
      </c>
      <c r="J2086" s="229">
        <v>0</v>
      </c>
      <c r="K2086" s="229">
        <v>4.0681356262223696E-3</v>
      </c>
      <c r="M2086" s="175"/>
    </row>
    <row r="2087" spans="1:13" x14ac:dyDescent="0.2">
      <c r="A2087" s="226" t="str">
        <f t="shared" ref="A2087:A2117" si="184">A2023</f>
        <v>Compressor Engines</v>
      </c>
      <c r="B2087" s="226" t="str">
        <f>VLOOKUP(D2087,fips_xref!$A$5:$C$286,2,FALSE)</f>
        <v>CUSTER, MT_Non-Tribal</v>
      </c>
      <c r="C2087" s="227" t="str">
        <f t="shared" si="180"/>
        <v>30</v>
      </c>
      <c r="D2087" s="228" t="str">
        <f>D2023&amp;"02"</f>
        <v>3001702</v>
      </c>
      <c r="E2087" s="226" t="str">
        <f t="shared" ref="E2087:E2117" si="185">E2023</f>
        <v>2310020600</v>
      </c>
      <c r="F2087" s="226" t="str">
        <f>VLOOKUP(E2087,SCC_xref!$A$6:$B$39,2,FALSE)</f>
        <v>Compressor engines</v>
      </c>
      <c r="G2087" s="229">
        <v>0.36521218228042218</v>
      </c>
      <c r="H2087" s="229">
        <v>5.6067087831460617E-2</v>
      </c>
      <c r="I2087" s="229">
        <v>0.5549835796410888</v>
      </c>
      <c r="J2087" s="229">
        <v>0</v>
      </c>
      <c r="K2087" s="229">
        <v>3.0514820505008603E-3</v>
      </c>
      <c r="M2087" s="175"/>
    </row>
    <row r="2088" spans="1:13" x14ac:dyDescent="0.2">
      <c r="A2088" s="226" t="str">
        <f t="shared" si="184"/>
        <v>Compressor Engines</v>
      </c>
      <c r="B2088" s="226" t="str">
        <f>VLOOKUP(D2088,fips_xref!$A$5:$C$286,2,FALSE)</f>
        <v>DANIELS, MT_Non-Tribal</v>
      </c>
      <c r="C2088" s="227" t="str">
        <f t="shared" si="180"/>
        <v>30</v>
      </c>
      <c r="D2088" s="228" t="str">
        <f t="shared" ref="D2088:D2117" si="186">D2024&amp;"02"</f>
        <v>3001902</v>
      </c>
      <c r="E2088" s="226" t="str">
        <f t="shared" si="185"/>
        <v>2310020600</v>
      </c>
      <c r="F2088" s="226" t="str">
        <f>VLOOKUP(E2088,SCC_xref!$A$6:$B$39,2,FALSE)</f>
        <v>Compressor engines</v>
      </c>
      <c r="G2088" s="229">
        <v>0</v>
      </c>
      <c r="H2088" s="229">
        <v>0</v>
      </c>
      <c r="I2088" s="229">
        <v>0</v>
      </c>
      <c r="J2088" s="229">
        <v>0</v>
      </c>
      <c r="K2088" s="229">
        <v>0</v>
      </c>
      <c r="M2088" s="175"/>
    </row>
    <row r="2089" spans="1:13" x14ac:dyDescent="0.2">
      <c r="A2089" s="226" t="str">
        <f t="shared" si="184"/>
        <v>Compressor Engines</v>
      </c>
      <c r="B2089" s="226" t="str">
        <f>VLOOKUP(D2089,fips_xref!$A$5:$C$286,2,FALSE)</f>
        <v>DAWSON, MT_Non-Tribal</v>
      </c>
      <c r="C2089" s="227" t="str">
        <f t="shared" si="180"/>
        <v>30</v>
      </c>
      <c r="D2089" s="228" t="str">
        <f t="shared" si="186"/>
        <v>3002102</v>
      </c>
      <c r="E2089" s="226" t="str">
        <f t="shared" si="185"/>
        <v>2310020600</v>
      </c>
      <c r="F2089" s="226" t="str">
        <f>VLOOKUP(E2089,SCC_xref!$A$6:$B$39,2,FALSE)</f>
        <v>Compressor engines</v>
      </c>
      <c r="G2089" s="229">
        <v>1.0001649800251173</v>
      </c>
      <c r="H2089" s="229">
        <v>0.15354454342369669</v>
      </c>
      <c r="I2089" s="229">
        <v>1.519870277546745</v>
      </c>
      <c r="J2089" s="229">
        <v>0</v>
      </c>
      <c r="K2089" s="229">
        <v>8.3567461113407768E-3</v>
      </c>
      <c r="M2089" s="175"/>
    </row>
    <row r="2090" spans="1:13" x14ac:dyDescent="0.2">
      <c r="A2090" s="226" t="str">
        <f t="shared" si="184"/>
        <v>Compressor Engines</v>
      </c>
      <c r="B2090" s="226" t="str">
        <f>VLOOKUP(D2090,fips_xref!$A$5:$C$286,2,FALSE)</f>
        <v>FALLON, MT_Non-Tribal</v>
      </c>
      <c r="C2090" s="227" t="str">
        <f t="shared" si="180"/>
        <v>30</v>
      </c>
      <c r="D2090" s="228" t="str">
        <f t="shared" si="186"/>
        <v>3002502</v>
      </c>
      <c r="E2090" s="226" t="str">
        <f t="shared" si="185"/>
        <v>2310020600</v>
      </c>
      <c r="F2090" s="226" t="str">
        <f>VLOOKUP(E2090,SCC_xref!$A$6:$B$39,2,FALSE)</f>
        <v>Compressor engines</v>
      </c>
      <c r="G2090" s="229">
        <v>183.79877492338611</v>
      </c>
      <c r="H2090" s="229">
        <v>28.216643794844106</v>
      </c>
      <c r="I2090" s="229">
        <v>279.30421543908005</v>
      </c>
      <c r="J2090" s="229">
        <v>0</v>
      </c>
      <c r="K2090" s="229">
        <v>1.5357063367401973</v>
      </c>
      <c r="M2090" s="175"/>
    </row>
    <row r="2091" spans="1:13" x14ac:dyDescent="0.2">
      <c r="A2091" s="226" t="str">
        <f t="shared" si="184"/>
        <v>Compressor Engines</v>
      </c>
      <c r="B2091" s="226" t="str">
        <f>VLOOKUP(D2091,fips_xref!$A$5:$C$286,2,FALSE)</f>
        <v>GARFIELD, MT_Non-Tribal</v>
      </c>
      <c r="C2091" s="227" t="str">
        <f t="shared" si="180"/>
        <v>30</v>
      </c>
      <c r="D2091" s="228" t="str">
        <f t="shared" si="186"/>
        <v>3003302</v>
      </c>
      <c r="E2091" s="226" t="str">
        <f t="shared" si="185"/>
        <v>2310020600</v>
      </c>
      <c r="F2091" s="226" t="str">
        <f>VLOOKUP(E2091,SCC_xref!$A$6:$B$39,2,FALSE)</f>
        <v>Compressor engines</v>
      </c>
      <c r="G2091" s="229">
        <v>1.5336516638110958E-2</v>
      </c>
      <c r="H2091" s="229">
        <v>2.3544500076872689E-3</v>
      </c>
      <c r="I2091" s="229">
        <v>2.3305670829207197E-2</v>
      </c>
      <c r="J2091" s="229">
        <v>0</v>
      </c>
      <c r="K2091" s="229">
        <v>1.2814223486791977E-4</v>
      </c>
      <c r="M2091" s="175"/>
    </row>
    <row r="2092" spans="1:13" x14ac:dyDescent="0.2">
      <c r="A2092" s="226" t="str">
        <f t="shared" si="184"/>
        <v>Compressor Engines</v>
      </c>
      <c r="B2092" s="226" t="str">
        <f>VLOOKUP(D2092,fips_xref!$A$5:$C$286,2,FALSE)</f>
        <v>MCCONE, MT_Non-Tribal</v>
      </c>
      <c r="C2092" s="227" t="str">
        <f t="shared" si="180"/>
        <v>30</v>
      </c>
      <c r="D2092" s="228" t="str">
        <f t="shared" si="186"/>
        <v>3005502</v>
      </c>
      <c r="E2092" s="226" t="str">
        <f t="shared" si="185"/>
        <v>2310020600</v>
      </c>
      <c r="F2092" s="226" t="str">
        <f>VLOOKUP(E2092,SCC_xref!$A$6:$B$39,2,FALSE)</f>
        <v>Compressor engines</v>
      </c>
      <c r="G2092" s="229">
        <v>0</v>
      </c>
      <c r="H2092" s="229">
        <v>0</v>
      </c>
      <c r="I2092" s="229">
        <v>0</v>
      </c>
      <c r="J2092" s="229">
        <v>0</v>
      </c>
      <c r="K2092" s="229">
        <v>0</v>
      </c>
      <c r="M2092" s="175"/>
    </row>
    <row r="2093" spans="1:13" x14ac:dyDescent="0.2">
      <c r="A2093" s="226" t="str">
        <f t="shared" si="184"/>
        <v>Compressor Engines</v>
      </c>
      <c r="B2093" s="226" t="str">
        <f>VLOOKUP(D2093,fips_xref!$A$5:$C$286,2,FALSE)</f>
        <v>PRAIRIE, MT_Non-Tribal</v>
      </c>
      <c r="C2093" s="227" t="str">
        <f t="shared" si="180"/>
        <v>30</v>
      </c>
      <c r="D2093" s="228" t="str">
        <f t="shared" si="186"/>
        <v>3007902</v>
      </c>
      <c r="E2093" s="226" t="str">
        <f t="shared" si="185"/>
        <v>2310020600</v>
      </c>
      <c r="F2093" s="226" t="str">
        <f>VLOOKUP(E2093,SCC_xref!$A$6:$B$39,2,FALSE)</f>
        <v>Compressor engines</v>
      </c>
      <c r="G2093" s="229">
        <v>5.8972057812571858E-2</v>
      </c>
      <c r="H2093" s="229">
        <v>9.0533440706550179E-3</v>
      </c>
      <c r="I2093" s="229">
        <v>8.9615093174773425E-2</v>
      </c>
      <c r="J2093" s="229">
        <v>0</v>
      </c>
      <c r="K2093" s="229">
        <v>4.9273322366335734E-4</v>
      </c>
      <c r="M2093" s="175"/>
    </row>
    <row r="2094" spans="1:13" x14ac:dyDescent="0.2">
      <c r="A2094" s="226" t="str">
        <f t="shared" si="184"/>
        <v>Compressor Engines</v>
      </c>
      <c r="B2094" s="226" t="str">
        <f>VLOOKUP(D2094,fips_xref!$A$5:$C$286,2,FALSE)</f>
        <v>RICHLAND, MT_Non-Tribal</v>
      </c>
      <c r="C2094" s="227" t="str">
        <f t="shared" si="180"/>
        <v>30</v>
      </c>
      <c r="D2094" s="228" t="str">
        <f t="shared" si="186"/>
        <v>3008302</v>
      </c>
      <c r="E2094" s="226" t="str">
        <f t="shared" si="185"/>
        <v>2310020600</v>
      </c>
      <c r="F2094" s="226" t="str">
        <f>VLOOKUP(E2094,SCC_xref!$A$6:$B$39,2,FALSE)</f>
        <v>Compressor engines</v>
      </c>
      <c r="G2094" s="229">
        <v>108.55349645787203</v>
      </c>
      <c r="H2094" s="229">
        <v>16.665047650689843</v>
      </c>
      <c r="I2094" s="229">
        <v>164.96001768223502</v>
      </c>
      <c r="J2094" s="229">
        <v>0</v>
      </c>
      <c r="K2094" s="229">
        <v>0.90700437179272719</v>
      </c>
      <c r="M2094" s="175"/>
    </row>
    <row r="2095" spans="1:13" x14ac:dyDescent="0.2">
      <c r="A2095" s="226" t="str">
        <f t="shared" si="184"/>
        <v>Compressor Engines</v>
      </c>
      <c r="B2095" s="226" t="str">
        <f>VLOOKUP(D2095,fips_xref!$A$5:$C$286,2,FALSE)</f>
        <v>ROOSEVELT, MT_Non-Tribal</v>
      </c>
      <c r="C2095" s="227" t="str">
        <f t="shared" si="180"/>
        <v>30</v>
      </c>
      <c r="D2095" s="228" t="str">
        <f t="shared" si="186"/>
        <v>3008502</v>
      </c>
      <c r="E2095" s="226" t="str">
        <f t="shared" si="185"/>
        <v>2310020600</v>
      </c>
      <c r="F2095" s="226" t="str">
        <f>VLOOKUP(E2095,SCC_xref!$A$6:$B$39,2,FALSE)</f>
        <v>Compressor engines</v>
      </c>
      <c r="G2095" s="229">
        <v>4.4965826425865272</v>
      </c>
      <c r="H2095" s="229">
        <v>0.69031184115797473</v>
      </c>
      <c r="I2095" s="229">
        <v>6.8330949848176372</v>
      </c>
      <c r="J2095" s="229">
        <v>0</v>
      </c>
      <c r="K2095" s="229">
        <v>3.7570601114041931E-2</v>
      </c>
      <c r="M2095" s="175"/>
    </row>
    <row r="2096" spans="1:13" x14ac:dyDescent="0.2">
      <c r="A2096" s="226" t="str">
        <f t="shared" si="184"/>
        <v>Compressor Engines</v>
      </c>
      <c r="B2096" s="226" t="str">
        <f>VLOOKUP(D2096,fips_xref!$A$5:$C$286,2,FALSE)</f>
        <v>SHERIDAN, MT_Non-Tribal</v>
      </c>
      <c r="C2096" s="227" t="str">
        <f t="shared" si="180"/>
        <v>30</v>
      </c>
      <c r="D2096" s="228" t="str">
        <f t="shared" si="186"/>
        <v>3009102</v>
      </c>
      <c r="E2096" s="226" t="str">
        <f t="shared" si="185"/>
        <v>2310020600</v>
      </c>
      <c r="F2096" s="226" t="str">
        <f>VLOOKUP(E2096,SCC_xref!$A$6:$B$39,2,FALSE)</f>
        <v>Compressor engines</v>
      </c>
      <c r="G2096" s="229">
        <v>5.0070785573666061</v>
      </c>
      <c r="H2096" s="229">
        <v>0.76868277367412918</v>
      </c>
      <c r="I2096" s="229">
        <v>7.6088545676654515</v>
      </c>
      <c r="J2096" s="229">
        <v>0</v>
      </c>
      <c r="K2096" s="229">
        <v>4.1835982162063266E-2</v>
      </c>
      <c r="M2096" s="175"/>
    </row>
    <row r="2097" spans="1:13" x14ac:dyDescent="0.2">
      <c r="A2097" s="226" t="str">
        <f t="shared" si="184"/>
        <v>Compressor Engines</v>
      </c>
      <c r="B2097" s="226" t="str">
        <f>VLOOKUP(D2097,fips_xref!$A$5:$C$286,2,FALSE)</f>
        <v>VALLEY, MT_Non-Tribal</v>
      </c>
      <c r="C2097" s="227" t="str">
        <f t="shared" si="180"/>
        <v>30</v>
      </c>
      <c r="D2097" s="228" t="str">
        <f t="shared" si="186"/>
        <v>3010502</v>
      </c>
      <c r="E2097" s="226" t="str">
        <f t="shared" si="185"/>
        <v>2310020600</v>
      </c>
      <c r="F2097" s="226" t="str">
        <f>VLOOKUP(E2097,SCC_xref!$A$6:$B$39,2,FALSE)</f>
        <v>Compressor engines</v>
      </c>
      <c r="G2097" s="229">
        <v>11.515139897212441</v>
      </c>
      <c r="H2097" s="229">
        <v>1.7677952470732132</v>
      </c>
      <c r="I2097" s="229">
        <v>17.498631946827764</v>
      </c>
      <c r="J2097" s="229">
        <v>0</v>
      </c>
      <c r="K2097" s="229">
        <v>9.6213227296919043E-2</v>
      </c>
      <c r="M2097" s="175"/>
    </row>
    <row r="2098" spans="1:13" x14ac:dyDescent="0.2">
      <c r="A2098" s="226" t="str">
        <f t="shared" si="184"/>
        <v>Compressor Engines</v>
      </c>
      <c r="B2098" s="226" t="str">
        <f>VLOOKUP(D2098,fips_xref!$A$5:$C$286,2,FALSE)</f>
        <v>WIBAUX, MT_Non-Tribal</v>
      </c>
      <c r="C2098" s="227" t="str">
        <f t="shared" si="180"/>
        <v>30</v>
      </c>
      <c r="D2098" s="228" t="str">
        <f t="shared" si="186"/>
        <v>3010902</v>
      </c>
      <c r="E2098" s="226" t="str">
        <f t="shared" si="185"/>
        <v>2310020600</v>
      </c>
      <c r="F2098" s="226" t="str">
        <f>VLOOKUP(E2098,SCC_xref!$A$6:$B$39,2,FALSE)</f>
        <v>Compressor engines</v>
      </c>
      <c r="G2098" s="229">
        <v>3.546916119857034</v>
      </c>
      <c r="H2098" s="229">
        <v>0.54451978129840262</v>
      </c>
      <c r="I2098" s="229">
        <v>5.3899631512660573</v>
      </c>
      <c r="J2098" s="229">
        <v>0</v>
      </c>
      <c r="K2098" s="229">
        <v>2.9635788178789077E-2</v>
      </c>
      <c r="M2098" s="175"/>
    </row>
    <row r="2099" spans="1:13" x14ac:dyDescent="0.2">
      <c r="A2099" s="226" t="str">
        <f t="shared" si="184"/>
        <v>Compressor Engines</v>
      </c>
      <c r="B2099" s="226" t="str">
        <f>VLOOKUP(D2099,fips_xref!$A$5:$C$286,2,FALSE)</f>
        <v>BILLINGS, ND_Non-Tribal</v>
      </c>
      <c r="C2099" s="227" t="str">
        <f t="shared" si="180"/>
        <v>38</v>
      </c>
      <c r="D2099" s="228" t="str">
        <f t="shared" si="186"/>
        <v>3800702</v>
      </c>
      <c r="E2099" s="226" t="str">
        <f t="shared" si="185"/>
        <v>2310020600</v>
      </c>
      <c r="F2099" s="226" t="str">
        <f>VLOOKUP(E2099,SCC_xref!$A$6:$B$39,2,FALSE)</f>
        <v>Compressor engines</v>
      </c>
      <c r="G2099" s="229">
        <v>30.830369129787414</v>
      </c>
      <c r="H2099" s="229">
        <v>4.7330540922342221</v>
      </c>
      <c r="I2099" s="229">
        <v>46.85043230066087</v>
      </c>
      <c r="J2099" s="229">
        <v>0</v>
      </c>
      <c r="K2099" s="229">
        <v>0.257599068635738</v>
      </c>
      <c r="M2099" s="175"/>
    </row>
    <row r="2100" spans="1:13" x14ac:dyDescent="0.2">
      <c r="A2100" s="226" t="str">
        <f t="shared" si="184"/>
        <v>Compressor Engines</v>
      </c>
      <c r="B2100" s="226" t="str">
        <f>VLOOKUP(D2100,fips_xref!$A$5:$C$286,2,FALSE)</f>
        <v>BOTTINEAU, ND_Non-Tribal</v>
      </c>
      <c r="C2100" s="227" t="str">
        <f t="shared" si="180"/>
        <v>38</v>
      </c>
      <c r="D2100" s="228" t="str">
        <f t="shared" si="186"/>
        <v>3800902</v>
      </c>
      <c r="E2100" s="226" t="str">
        <f t="shared" si="185"/>
        <v>2310020600</v>
      </c>
      <c r="F2100" s="226" t="str">
        <f>VLOOKUP(E2100,SCC_xref!$A$6:$B$39,2,FALSE)</f>
        <v>Compressor engines</v>
      </c>
      <c r="G2100" s="229">
        <v>0.71920559759543157</v>
      </c>
      <c r="H2100" s="229">
        <v>0.11041187935592807</v>
      </c>
      <c r="I2100" s="229">
        <v>1.0929189014427301</v>
      </c>
      <c r="J2100" s="229">
        <v>0</v>
      </c>
      <c r="K2100" s="229">
        <v>6.0092271785092966E-3</v>
      </c>
      <c r="M2100" s="175"/>
    </row>
    <row r="2101" spans="1:13" x14ac:dyDescent="0.2">
      <c r="A2101" s="226" t="str">
        <f t="shared" si="184"/>
        <v>Compressor Engines</v>
      </c>
      <c r="B2101" s="226" t="str">
        <f>VLOOKUP(D2101,fips_xref!$A$5:$C$286,2,FALSE)</f>
        <v>BOWMAN, ND_Non-Tribal</v>
      </c>
      <c r="C2101" s="227" t="str">
        <f t="shared" si="180"/>
        <v>38</v>
      </c>
      <c r="D2101" s="228" t="str">
        <f t="shared" si="186"/>
        <v>3801102</v>
      </c>
      <c r="E2101" s="226" t="str">
        <f t="shared" si="185"/>
        <v>2310020600</v>
      </c>
      <c r="F2101" s="226" t="str">
        <f>VLOOKUP(E2101,SCC_xref!$A$6:$B$39,2,FALSE)</f>
        <v>Compressor engines</v>
      </c>
      <c r="G2101" s="229">
        <v>136.7844590740367</v>
      </c>
      <c r="H2101" s="229">
        <v>20.9990428933563</v>
      </c>
      <c r="I2101" s="229">
        <v>207.86034097266298</v>
      </c>
      <c r="J2101" s="229">
        <v>0</v>
      </c>
      <c r="K2101" s="229">
        <v>1.142884443354637</v>
      </c>
      <c r="M2101" s="175"/>
    </row>
    <row r="2102" spans="1:13" x14ac:dyDescent="0.2">
      <c r="A2102" s="226" t="str">
        <f t="shared" si="184"/>
        <v>Compressor Engines</v>
      </c>
      <c r="B2102" s="226" t="str">
        <f>VLOOKUP(D2102,fips_xref!$A$5:$C$286,2,FALSE)</f>
        <v>BURKE, ND_Non-Tribal</v>
      </c>
      <c r="C2102" s="227" t="str">
        <f t="shared" si="180"/>
        <v>38</v>
      </c>
      <c r="D2102" s="228" t="str">
        <f t="shared" si="186"/>
        <v>3801302</v>
      </c>
      <c r="E2102" s="226" t="str">
        <f t="shared" si="185"/>
        <v>2310020600</v>
      </c>
      <c r="F2102" s="226" t="str">
        <f>VLOOKUP(E2102,SCC_xref!$A$6:$B$39,2,FALSE)</f>
        <v>Compressor engines</v>
      </c>
      <c r="G2102" s="229">
        <v>19.504442631225711</v>
      </c>
      <c r="H2102" s="229">
        <v>2.9943067377444348</v>
      </c>
      <c r="I2102" s="229">
        <v>29.639332737456098</v>
      </c>
      <c r="J2102" s="229">
        <v>0</v>
      </c>
      <c r="K2102" s="229">
        <v>0.16296678884744739</v>
      </c>
      <c r="M2102" s="175"/>
    </row>
    <row r="2103" spans="1:13" x14ac:dyDescent="0.2">
      <c r="A2103" s="226" t="str">
        <f t="shared" si="184"/>
        <v>Compressor Engines</v>
      </c>
      <c r="B2103" s="226" t="str">
        <f>VLOOKUP(D2103,fips_xref!$A$5:$C$286,2,FALSE)</f>
        <v>DIVIDE, ND_Non-Tribal</v>
      </c>
      <c r="C2103" s="227" t="str">
        <f t="shared" si="180"/>
        <v>38</v>
      </c>
      <c r="D2103" s="228" t="str">
        <f t="shared" si="186"/>
        <v>3802302</v>
      </c>
      <c r="E2103" s="226" t="str">
        <f t="shared" si="185"/>
        <v>2310020600</v>
      </c>
      <c r="F2103" s="226" t="str">
        <f>VLOOKUP(E2103,SCC_xref!$A$6:$B$39,2,FALSE)</f>
        <v>Compressor engines</v>
      </c>
      <c r="G2103" s="229">
        <v>15.000829001102808</v>
      </c>
      <c r="H2103" s="229">
        <v>2.3029155048934382</v>
      </c>
      <c r="I2103" s="229">
        <v>22.795553326377039</v>
      </c>
      <c r="J2103" s="229">
        <v>0</v>
      </c>
      <c r="K2103" s="229">
        <v>0.12533744124764867</v>
      </c>
      <c r="M2103" s="175"/>
    </row>
    <row r="2104" spans="1:13" x14ac:dyDescent="0.2">
      <c r="A2104" s="226" t="str">
        <f t="shared" si="184"/>
        <v>Compressor Engines</v>
      </c>
      <c r="B2104" s="226" t="str">
        <f>VLOOKUP(D2104,fips_xref!$A$5:$C$286,2,FALSE)</f>
        <v>DUNN, ND_Non-Tribal</v>
      </c>
      <c r="C2104" s="227" t="str">
        <f t="shared" si="180"/>
        <v>38</v>
      </c>
      <c r="D2104" s="228" t="str">
        <f t="shared" si="186"/>
        <v>3802502</v>
      </c>
      <c r="E2104" s="226" t="str">
        <f t="shared" si="185"/>
        <v>2310020600</v>
      </c>
      <c r="F2104" s="226" t="str">
        <f>VLOOKUP(E2104,SCC_xref!$A$6:$B$39,2,FALSE)</f>
        <v>Compressor engines</v>
      </c>
      <c r="G2104" s="229">
        <v>38.837018234445701</v>
      </c>
      <c r="H2104" s="229">
        <v>5.9622285841241842</v>
      </c>
      <c r="I2104" s="229">
        <v>59.017492975601499</v>
      </c>
      <c r="J2104" s="229">
        <v>0</v>
      </c>
      <c r="K2104" s="229">
        <v>0.32449756549026987</v>
      </c>
      <c r="M2104" s="175"/>
    </row>
    <row r="2105" spans="1:13" x14ac:dyDescent="0.2">
      <c r="A2105" s="226" t="str">
        <f t="shared" si="184"/>
        <v>Compressor Engines</v>
      </c>
      <c r="B2105" s="226" t="str">
        <f>VLOOKUP(D2105,fips_xref!$A$5:$C$286,2,FALSE)</f>
        <v>GOLDEN VALLEY, ND_Non-Tribal</v>
      </c>
      <c r="C2105" s="227" t="str">
        <f t="shared" si="180"/>
        <v>38</v>
      </c>
      <c r="D2105" s="228" t="str">
        <f t="shared" si="186"/>
        <v>3803302</v>
      </c>
      <c r="E2105" s="226" t="str">
        <f t="shared" si="185"/>
        <v>2310020600</v>
      </c>
      <c r="F2105" s="226" t="str">
        <f>VLOOKUP(E2105,SCC_xref!$A$6:$B$39,2,FALSE)</f>
        <v>Compressor engines</v>
      </c>
      <c r="G2105" s="229">
        <v>4.4342631624209794</v>
      </c>
      <c r="H2105" s="229">
        <v>0.68074460343267373</v>
      </c>
      <c r="I2105" s="229">
        <v>6.7383930831239756</v>
      </c>
      <c r="J2105" s="229">
        <v>0</v>
      </c>
      <c r="K2105" s="229">
        <v>3.7049898945964471E-2</v>
      </c>
      <c r="M2105" s="175"/>
    </row>
    <row r="2106" spans="1:13" x14ac:dyDescent="0.2">
      <c r="A2106" s="226" t="str">
        <f t="shared" si="184"/>
        <v>Compressor Engines</v>
      </c>
      <c r="B2106" s="226" t="str">
        <f>VLOOKUP(D2106,fips_xref!$A$5:$C$286,2,FALSE)</f>
        <v>MC HENRY, ND_Non-Tribal</v>
      </c>
      <c r="C2106" s="227" t="str">
        <f t="shared" si="180"/>
        <v>38</v>
      </c>
      <c r="D2106" s="228" t="str">
        <f t="shared" si="186"/>
        <v>3804902</v>
      </c>
      <c r="E2106" s="226" t="str">
        <f t="shared" si="185"/>
        <v>2310020600</v>
      </c>
      <c r="F2106" s="226" t="str">
        <f>VLOOKUP(E2106,SCC_xref!$A$6:$B$39,2,FALSE)</f>
        <v>Compressor engines</v>
      </c>
      <c r="G2106" s="229">
        <v>0</v>
      </c>
      <c r="H2106" s="229">
        <v>0</v>
      </c>
      <c r="I2106" s="229">
        <v>0</v>
      </c>
      <c r="J2106" s="229">
        <v>0</v>
      </c>
      <c r="K2106" s="229">
        <v>0</v>
      </c>
      <c r="M2106" s="175"/>
    </row>
    <row r="2107" spans="1:13" x14ac:dyDescent="0.2">
      <c r="A2107" s="226" t="str">
        <f t="shared" si="184"/>
        <v>Compressor Engines</v>
      </c>
      <c r="B2107" s="226" t="str">
        <f>VLOOKUP(D2107,fips_xref!$A$5:$C$286,2,FALSE)</f>
        <v>MCKENZIE, ND_Non-Tribal</v>
      </c>
      <c r="C2107" s="227" t="str">
        <f t="shared" si="180"/>
        <v>38</v>
      </c>
      <c r="D2107" s="228" t="str">
        <f t="shared" si="186"/>
        <v>3805302</v>
      </c>
      <c r="E2107" s="226" t="str">
        <f t="shared" si="185"/>
        <v>2310020600</v>
      </c>
      <c r="F2107" s="226" t="str">
        <f>VLOOKUP(E2107,SCC_xref!$A$6:$B$39,2,FALSE)</f>
        <v>Compressor engines</v>
      </c>
      <c r="G2107" s="229">
        <v>121.9503008930193</v>
      </c>
      <c r="H2107" s="229">
        <v>18.721714562062385</v>
      </c>
      <c r="I2107" s="229">
        <v>185.31806388634763</v>
      </c>
      <c r="J2107" s="229">
        <v>0</v>
      </c>
      <c r="K2107" s="229">
        <v>1.0189395980840916</v>
      </c>
      <c r="M2107" s="175"/>
    </row>
    <row r="2108" spans="1:13" x14ac:dyDescent="0.2">
      <c r="A2108" s="226" t="str">
        <f t="shared" si="184"/>
        <v>Compressor Engines</v>
      </c>
      <c r="B2108" s="226" t="str">
        <f>VLOOKUP(D2108,fips_xref!$A$5:$C$286,2,FALSE)</f>
        <v>MCLEAN, ND_Non-Tribal</v>
      </c>
      <c r="C2108" s="227" t="str">
        <f t="shared" si="180"/>
        <v>38</v>
      </c>
      <c r="D2108" s="228" t="str">
        <f t="shared" si="186"/>
        <v>3805502</v>
      </c>
      <c r="E2108" s="226" t="str">
        <f t="shared" si="185"/>
        <v>2310020600</v>
      </c>
      <c r="F2108" s="226" t="str">
        <f>VLOOKUP(E2108,SCC_xref!$A$6:$B$39,2,FALSE)</f>
        <v>Compressor engines</v>
      </c>
      <c r="G2108" s="229">
        <v>0</v>
      </c>
      <c r="H2108" s="229">
        <v>0</v>
      </c>
      <c r="I2108" s="229">
        <v>0</v>
      </c>
      <c r="J2108" s="229">
        <v>0</v>
      </c>
      <c r="K2108" s="229">
        <v>0</v>
      </c>
      <c r="M2108" s="175"/>
    </row>
    <row r="2109" spans="1:13" x14ac:dyDescent="0.2">
      <c r="A2109" s="226" t="str">
        <f t="shared" si="184"/>
        <v>Compressor Engines</v>
      </c>
      <c r="B2109" s="226" t="str">
        <f>VLOOKUP(D2109,fips_xref!$A$5:$C$286,2,FALSE)</f>
        <v>MERCER, ND_Non-Tribal</v>
      </c>
      <c r="C2109" s="227" t="str">
        <f t="shared" si="180"/>
        <v>38</v>
      </c>
      <c r="D2109" s="228" t="str">
        <f t="shared" si="186"/>
        <v>3805702</v>
      </c>
      <c r="E2109" s="226" t="str">
        <f t="shared" si="185"/>
        <v>2310020600</v>
      </c>
      <c r="F2109" s="226" t="str">
        <f>VLOOKUP(E2109,SCC_xref!$A$6:$B$39,2,FALSE)</f>
        <v>Compressor engines</v>
      </c>
      <c r="G2109" s="229">
        <v>9.0478445189220817E-3</v>
      </c>
      <c r="H2109" s="229">
        <v>1.3890179954027173E-3</v>
      </c>
      <c r="I2109" s="229">
        <v>1.3749281603349633E-2</v>
      </c>
      <c r="J2109" s="229">
        <v>0</v>
      </c>
      <c r="K2109" s="229">
        <v>7.5598067328471401E-5</v>
      </c>
      <c r="M2109" s="175"/>
    </row>
    <row r="2110" spans="1:13" x14ac:dyDescent="0.2">
      <c r="A2110" s="226" t="str">
        <f t="shared" si="184"/>
        <v>Compressor Engines</v>
      </c>
      <c r="B2110" s="226" t="str">
        <f>VLOOKUP(D2110,fips_xref!$A$5:$C$286,2,FALSE)</f>
        <v>MOUNTRAIL, ND_Non-Tribal</v>
      </c>
      <c r="C2110" s="227" t="str">
        <f t="shared" si="180"/>
        <v>38</v>
      </c>
      <c r="D2110" s="228" t="str">
        <f t="shared" si="186"/>
        <v>3806102</v>
      </c>
      <c r="E2110" s="226" t="str">
        <f t="shared" si="185"/>
        <v>2310020600</v>
      </c>
      <c r="F2110" s="226" t="str">
        <f>VLOOKUP(E2110,SCC_xref!$A$6:$B$39,2,FALSE)</f>
        <v>Compressor engines</v>
      </c>
      <c r="G2110" s="229">
        <v>93.908096482089178</v>
      </c>
      <c r="H2110" s="229">
        <v>14.416697331043055</v>
      </c>
      <c r="I2110" s="229">
        <v>142.70458125871897</v>
      </c>
      <c r="J2110" s="229">
        <v>0</v>
      </c>
      <c r="K2110" s="229">
        <v>0.78463667072246945</v>
      </c>
      <c r="M2110" s="175"/>
    </row>
    <row r="2111" spans="1:13" x14ac:dyDescent="0.2">
      <c r="A2111" s="226" t="str">
        <f t="shared" si="184"/>
        <v>Compressor Engines</v>
      </c>
      <c r="B2111" s="226" t="str">
        <f>VLOOKUP(D2111,fips_xref!$A$5:$C$286,2,FALSE)</f>
        <v>RENVILLE, ND_Non-Tribal</v>
      </c>
      <c r="C2111" s="227" t="str">
        <f t="shared" si="180"/>
        <v>38</v>
      </c>
      <c r="D2111" s="228" t="str">
        <f t="shared" si="186"/>
        <v>3807502</v>
      </c>
      <c r="E2111" s="226" t="str">
        <f t="shared" si="185"/>
        <v>2310020600</v>
      </c>
      <c r="F2111" s="226" t="str">
        <f>VLOOKUP(E2111,SCC_xref!$A$6:$B$39,2,FALSE)</f>
        <v>Compressor engines</v>
      </c>
      <c r="G2111" s="229">
        <v>0.49704319858747181</v>
      </c>
      <c r="H2111" s="229">
        <v>7.6305682075621717E-2</v>
      </c>
      <c r="I2111" s="229">
        <v>0.75531657204283542</v>
      </c>
      <c r="J2111" s="229">
        <v>0</v>
      </c>
      <c r="K2111" s="229">
        <v>4.1529786584408555E-3</v>
      </c>
      <c r="M2111" s="175"/>
    </row>
    <row r="2112" spans="1:13" x14ac:dyDescent="0.2">
      <c r="A2112" s="226" t="str">
        <f t="shared" si="184"/>
        <v>Compressor Engines</v>
      </c>
      <c r="B2112" s="226" t="str">
        <f>VLOOKUP(D2112,fips_xref!$A$5:$C$286,2,FALSE)</f>
        <v>SLOPE, ND_Non-Tribal</v>
      </c>
      <c r="C2112" s="227" t="str">
        <f t="shared" si="180"/>
        <v>38</v>
      </c>
      <c r="D2112" s="228" t="str">
        <f t="shared" si="186"/>
        <v>3808702</v>
      </c>
      <c r="E2112" s="226" t="str">
        <f t="shared" si="185"/>
        <v>2310020600</v>
      </c>
      <c r="F2112" s="226" t="str">
        <f>VLOOKUP(E2112,SCC_xref!$A$6:$B$39,2,FALSE)</f>
        <v>Compressor engines</v>
      </c>
      <c r="G2112" s="229">
        <v>14.397375587759125</v>
      </c>
      <c r="H2112" s="229">
        <v>2.2102738100932462</v>
      </c>
      <c r="I2112" s="229">
        <v>21.878533709471274</v>
      </c>
      <c r="J2112" s="229">
        <v>0</v>
      </c>
      <c r="K2112" s="229">
        <v>0.12029536612399408</v>
      </c>
      <c r="M2112" s="175"/>
    </row>
    <row r="2113" spans="1:14" x14ac:dyDescent="0.2">
      <c r="A2113" s="226" t="str">
        <f t="shared" si="184"/>
        <v>Compressor Engines</v>
      </c>
      <c r="B2113" s="226" t="str">
        <f>VLOOKUP(D2113,fips_xref!$A$5:$C$286,2,FALSE)</f>
        <v>STARK, ND_Non-Tribal</v>
      </c>
      <c r="C2113" s="227" t="str">
        <f t="shared" si="180"/>
        <v>38</v>
      </c>
      <c r="D2113" s="228" t="str">
        <f t="shared" si="186"/>
        <v>3808902</v>
      </c>
      <c r="E2113" s="226" t="str">
        <f t="shared" si="185"/>
        <v>2310020600</v>
      </c>
      <c r="F2113" s="226" t="str">
        <f>VLOOKUP(E2113,SCC_xref!$A$6:$B$39,2,FALSE)</f>
        <v>Compressor engines</v>
      </c>
      <c r="G2113" s="229">
        <v>3.9953866794481874</v>
      </c>
      <c r="H2113" s="229">
        <v>0.61336862992502017</v>
      </c>
      <c r="I2113" s="229">
        <v>6.0714677904909102</v>
      </c>
      <c r="J2113" s="229">
        <v>0</v>
      </c>
      <c r="K2113" s="229">
        <v>3.3382924581045512E-2</v>
      </c>
      <c r="M2113" s="175"/>
    </row>
    <row r="2114" spans="1:14" x14ac:dyDescent="0.2">
      <c r="A2114" s="226" t="str">
        <f t="shared" si="184"/>
        <v>Compressor Engines</v>
      </c>
      <c r="B2114" s="226" t="str">
        <f>VLOOKUP(D2114,fips_xref!$A$5:$C$286,2,FALSE)</f>
        <v>WARD, ND_Non-Tribal</v>
      </c>
      <c r="C2114" s="227" t="str">
        <f t="shared" si="180"/>
        <v>38</v>
      </c>
      <c r="D2114" s="228" t="str">
        <f t="shared" si="186"/>
        <v>3810102</v>
      </c>
      <c r="E2114" s="226" t="str">
        <f t="shared" si="185"/>
        <v>2310020600</v>
      </c>
      <c r="F2114" s="226" t="str">
        <f>VLOOKUP(E2114,SCC_xref!$A$6:$B$39,2,FALSE)</f>
        <v>Compressor engines</v>
      </c>
      <c r="G2114" s="229">
        <v>0.12625664770251255</v>
      </c>
      <c r="H2114" s="229">
        <v>1.938282154730309E-2</v>
      </c>
      <c r="I2114" s="229">
        <v>0.19186207277615364</v>
      </c>
      <c r="J2114" s="229">
        <v>0</v>
      </c>
      <c r="K2114" s="229">
        <v>1.0549207088738472E-3</v>
      </c>
      <c r="M2114" s="175"/>
    </row>
    <row r="2115" spans="1:14" x14ac:dyDescent="0.2">
      <c r="A2115" s="226" t="str">
        <f t="shared" si="184"/>
        <v>Compressor Engines</v>
      </c>
      <c r="B2115" s="226" t="str">
        <f>VLOOKUP(D2115,fips_xref!$A$5:$C$286,2,FALSE)</f>
        <v>WILLIAMS, ND_Non-Tribal</v>
      </c>
      <c r="C2115" s="227" t="str">
        <f t="shared" si="180"/>
        <v>38</v>
      </c>
      <c r="D2115" s="228" t="str">
        <f t="shared" si="186"/>
        <v>3810502</v>
      </c>
      <c r="E2115" s="226" t="str">
        <f t="shared" si="185"/>
        <v>2310020600</v>
      </c>
      <c r="F2115" s="226" t="str">
        <f>VLOOKUP(E2115,SCC_xref!$A$6:$B$39,2,FALSE)</f>
        <v>Compressor engines</v>
      </c>
      <c r="G2115" s="229">
        <v>137.23165509206248</v>
      </c>
      <c r="H2115" s="229">
        <v>21.067696075361276</v>
      </c>
      <c r="I2115" s="229">
        <v>208.53990879358147</v>
      </c>
      <c r="J2115" s="229">
        <v>0</v>
      </c>
      <c r="K2115" s="229">
        <v>1.1466209304935391</v>
      </c>
      <c r="M2115" s="175"/>
    </row>
    <row r="2116" spans="1:14" x14ac:dyDescent="0.2">
      <c r="A2116" s="226" t="str">
        <f t="shared" si="184"/>
        <v>Compressor Engines</v>
      </c>
      <c r="B2116" s="226" t="str">
        <f>VLOOKUP(D2116,fips_xref!$A$5:$C$286,2,FALSE)</f>
        <v>HARDING, SD_Non-Tribal</v>
      </c>
      <c r="C2116" s="227" t="str">
        <f t="shared" si="180"/>
        <v>46</v>
      </c>
      <c r="D2116" s="228" t="str">
        <f t="shared" si="186"/>
        <v>4606302</v>
      </c>
      <c r="E2116" s="226" t="str">
        <f t="shared" si="185"/>
        <v>2310020600</v>
      </c>
      <c r="F2116" s="226" t="str">
        <f>VLOOKUP(E2116,SCC_xref!$A$6:$B$39,2,FALSE)</f>
        <v>Compressor engines</v>
      </c>
      <c r="G2116" s="229">
        <v>88.312746962553064</v>
      </c>
      <c r="H2116" s="229">
        <v>13.55770366056721</v>
      </c>
      <c r="I2116" s="229">
        <v>134.20177862408278</v>
      </c>
      <c r="J2116" s="229">
        <v>0</v>
      </c>
      <c r="K2116" s="229">
        <v>0.73788546839802727</v>
      </c>
      <c r="M2116" s="175"/>
    </row>
    <row r="2117" spans="1:14" x14ac:dyDescent="0.2">
      <c r="A2117" s="226" t="str">
        <f t="shared" si="184"/>
        <v>Compressor Engines</v>
      </c>
      <c r="B2117" s="226" t="str">
        <f>VLOOKUP(D2117,fips_xref!$A$5:$C$286,2,FALSE)</f>
        <v>BUTTE, SD_Non-Tribal</v>
      </c>
      <c r="C2117" s="227" t="str">
        <f t="shared" si="180"/>
        <v>46</v>
      </c>
      <c r="D2117" s="228" t="str">
        <f t="shared" si="186"/>
        <v>4601902</v>
      </c>
      <c r="E2117" s="226" t="str">
        <f t="shared" si="185"/>
        <v>2310020600</v>
      </c>
      <c r="F2117" s="226" t="str">
        <f>VLOOKUP(E2117,SCC_xref!$A$6:$B$39,2,FALSE)</f>
        <v>Compressor engines</v>
      </c>
      <c r="G2117" s="229">
        <v>0</v>
      </c>
      <c r="H2117" s="229">
        <v>0</v>
      </c>
      <c r="I2117" s="229">
        <v>0</v>
      </c>
      <c r="J2117" s="229">
        <v>0</v>
      </c>
      <c r="K2117" s="229">
        <v>0</v>
      </c>
      <c r="M2117" s="175"/>
    </row>
    <row r="2118" spans="1:14" s="32" customFormat="1" x14ac:dyDescent="0.2">
      <c r="A2118" s="204" t="s">
        <v>17265</v>
      </c>
      <c r="B2118" s="32" t="str">
        <f>VLOOKUP(D2118,fips_xref!$A$5:$C$286,2,FALSE)</f>
        <v>CARTER, MT</v>
      </c>
      <c r="C2118" s="62" t="str">
        <f t="shared" ref="C2118:C2213" si="187">LEFT(D2118,2)</f>
        <v>30</v>
      </c>
      <c r="D2118" s="202">
        <f>fips_xref!A5</f>
        <v>30011</v>
      </c>
      <c r="E2118" s="32" t="str">
        <f>SCC_xref!A$40</f>
        <v>2310003501</v>
      </c>
      <c r="F2118" s="32" t="str">
        <f>VLOOKUP(E2118,SCC_xref!$A$6:$B$40,2,FALSE)</f>
        <v>Casinghead Gas Venting and Flaring</v>
      </c>
      <c r="G2118" s="64">
        <v>0</v>
      </c>
      <c r="H2118" s="64">
        <v>0</v>
      </c>
      <c r="I2118" s="64">
        <v>0</v>
      </c>
      <c r="J2118" s="64">
        <v>0</v>
      </c>
      <c r="K2118" s="64">
        <v>0</v>
      </c>
      <c r="M2118" s="175"/>
      <c r="N2118" s="176"/>
    </row>
    <row r="2119" spans="1:14" s="32" customFormat="1" x14ac:dyDescent="0.2">
      <c r="A2119" s="204" t="s">
        <v>17265</v>
      </c>
      <c r="B2119" s="32" t="str">
        <f>VLOOKUP(D2119,fips_xref!$A$5:$C$286,2,FALSE)</f>
        <v>CUSTER, MT</v>
      </c>
      <c r="C2119" s="62" t="str">
        <f t="shared" si="187"/>
        <v>30</v>
      </c>
      <c r="D2119" s="202">
        <f>fips_xref!A6</f>
        <v>30017</v>
      </c>
      <c r="E2119" s="32" t="str">
        <f>SCC_xref!A$40</f>
        <v>2310003501</v>
      </c>
      <c r="F2119" s="32" t="str">
        <f>VLOOKUP(E2119,SCC_xref!$A$6:$B$40,2,FALSE)</f>
        <v>Casinghead Gas Venting and Flaring</v>
      </c>
      <c r="G2119" s="64">
        <v>0</v>
      </c>
      <c r="H2119" s="64">
        <v>0</v>
      </c>
      <c r="I2119" s="64">
        <v>0</v>
      </c>
      <c r="J2119" s="64">
        <v>0</v>
      </c>
      <c r="K2119" s="64">
        <v>0</v>
      </c>
      <c r="M2119" s="175"/>
      <c r="N2119" s="176"/>
    </row>
    <row r="2120" spans="1:14" s="32" customFormat="1" x14ac:dyDescent="0.2">
      <c r="A2120" s="204" t="s">
        <v>17265</v>
      </c>
      <c r="B2120" s="32" t="str">
        <f>VLOOKUP(D2120,fips_xref!$A$5:$C$286,2,FALSE)</f>
        <v>DANIELS, MT</v>
      </c>
      <c r="C2120" s="62" t="str">
        <f t="shared" si="187"/>
        <v>30</v>
      </c>
      <c r="D2120" s="202">
        <f>fips_xref!A7</f>
        <v>30019</v>
      </c>
      <c r="E2120" s="32" t="str">
        <f>SCC_xref!A$40</f>
        <v>2310003501</v>
      </c>
      <c r="F2120" s="32" t="str">
        <f>VLOOKUP(E2120,SCC_xref!$A$6:$B$40,2,FALSE)</f>
        <v>Casinghead Gas Venting and Flaring</v>
      </c>
      <c r="G2120" s="64">
        <v>5.6156970891373087E-2</v>
      </c>
      <c r="H2120" s="64">
        <v>1.6630203090356097</v>
      </c>
      <c r="I2120" s="64">
        <v>0.30555998867364775</v>
      </c>
      <c r="J2120" s="64">
        <v>0</v>
      </c>
      <c r="K2120" s="64">
        <v>0</v>
      </c>
      <c r="M2120" s="175"/>
      <c r="N2120" s="176"/>
    </row>
    <row r="2121" spans="1:14" s="32" customFormat="1" x14ac:dyDescent="0.2">
      <c r="A2121" s="204" t="s">
        <v>17265</v>
      </c>
      <c r="B2121" s="32" t="str">
        <f>VLOOKUP(D2121,fips_xref!$A$5:$C$286,2,FALSE)</f>
        <v>DAWSON, MT</v>
      </c>
      <c r="C2121" s="62" t="str">
        <f t="shared" si="187"/>
        <v>30</v>
      </c>
      <c r="D2121" s="202">
        <f>fips_xref!A8</f>
        <v>30021</v>
      </c>
      <c r="E2121" s="32" t="str">
        <f>SCC_xref!A$40</f>
        <v>2310003501</v>
      </c>
      <c r="F2121" s="32" t="str">
        <f>VLOOKUP(E2121,SCC_xref!$A$6:$B$40,2,FALSE)</f>
        <v>Casinghead Gas Venting and Flaring</v>
      </c>
      <c r="G2121" s="64">
        <v>0</v>
      </c>
      <c r="H2121" s="64">
        <v>0</v>
      </c>
      <c r="I2121" s="64">
        <v>0</v>
      </c>
      <c r="J2121" s="64">
        <v>0</v>
      </c>
      <c r="K2121" s="64">
        <v>0</v>
      </c>
      <c r="M2121" s="175"/>
      <c r="N2121" s="176"/>
    </row>
    <row r="2122" spans="1:14" s="32" customFormat="1" x14ac:dyDescent="0.2">
      <c r="A2122" s="204" t="s">
        <v>17265</v>
      </c>
      <c r="B2122" s="32" t="str">
        <f>VLOOKUP(D2122,fips_xref!$A$5:$C$286,2,FALSE)</f>
        <v>FALLON, MT</v>
      </c>
      <c r="C2122" s="62" t="str">
        <f t="shared" si="187"/>
        <v>30</v>
      </c>
      <c r="D2122" s="202">
        <f>fips_xref!A9</f>
        <v>30025</v>
      </c>
      <c r="E2122" s="32" t="str">
        <f>SCC_xref!A$40</f>
        <v>2310003501</v>
      </c>
      <c r="F2122" s="32" t="str">
        <f>VLOOKUP(E2122,SCC_xref!$A$6:$B$40,2,FALSE)</f>
        <v>Casinghead Gas Venting and Flaring</v>
      </c>
      <c r="G2122" s="64">
        <v>0</v>
      </c>
      <c r="H2122" s="64">
        <v>0</v>
      </c>
      <c r="I2122" s="64">
        <v>0</v>
      </c>
      <c r="J2122" s="64">
        <v>0</v>
      </c>
      <c r="K2122" s="64">
        <v>0</v>
      </c>
      <c r="M2122" s="175"/>
      <c r="N2122" s="176"/>
    </row>
    <row r="2123" spans="1:14" s="32" customFormat="1" x14ac:dyDescent="0.2">
      <c r="A2123" s="204" t="s">
        <v>17265</v>
      </c>
      <c r="B2123" s="32" t="str">
        <f>VLOOKUP(D2123,fips_xref!$A$5:$C$286,2,FALSE)</f>
        <v>GARFIELD, MT</v>
      </c>
      <c r="C2123" s="62" t="str">
        <f t="shared" si="187"/>
        <v>30</v>
      </c>
      <c r="D2123" s="202">
        <f>fips_xref!A10</f>
        <v>30033</v>
      </c>
      <c r="E2123" s="32" t="str">
        <f>SCC_xref!A$40</f>
        <v>2310003501</v>
      </c>
      <c r="F2123" s="32" t="str">
        <f>VLOOKUP(E2123,SCC_xref!$A$6:$B$40,2,FALSE)</f>
        <v>Casinghead Gas Venting and Flaring</v>
      </c>
      <c r="G2123" s="64">
        <v>0</v>
      </c>
      <c r="H2123" s="64">
        <v>0</v>
      </c>
      <c r="I2123" s="64">
        <v>0</v>
      </c>
      <c r="J2123" s="64">
        <v>0</v>
      </c>
      <c r="K2123" s="64">
        <v>0</v>
      </c>
      <c r="M2123" s="175"/>
      <c r="N2123" s="176"/>
    </row>
    <row r="2124" spans="1:14" s="32" customFormat="1" x14ac:dyDescent="0.2">
      <c r="A2124" s="204" t="s">
        <v>17265</v>
      </c>
      <c r="B2124" s="32" t="str">
        <f>VLOOKUP(D2124,fips_xref!$A$5:$C$286,2,FALSE)</f>
        <v>MCCONE, MT</v>
      </c>
      <c r="C2124" s="62" t="str">
        <f t="shared" si="187"/>
        <v>30</v>
      </c>
      <c r="D2124" s="202">
        <f>fips_xref!A11</f>
        <v>30055</v>
      </c>
      <c r="E2124" s="32" t="str">
        <f>SCC_xref!A$40</f>
        <v>2310003501</v>
      </c>
      <c r="F2124" s="32" t="str">
        <f>VLOOKUP(E2124,SCC_xref!$A$6:$B$40,2,FALSE)</f>
        <v>Casinghead Gas Venting and Flaring</v>
      </c>
      <c r="G2124" s="64">
        <v>6.7984279463067704E-2</v>
      </c>
      <c r="H2124" s="64">
        <v>2.0132716499422592</v>
      </c>
      <c r="I2124" s="64">
        <v>0.36991446178433907</v>
      </c>
      <c r="J2124" s="64">
        <v>0</v>
      </c>
      <c r="K2124" s="64">
        <v>0</v>
      </c>
      <c r="M2124" s="175"/>
      <c r="N2124" s="176"/>
    </row>
    <row r="2125" spans="1:14" s="32" customFormat="1" x14ac:dyDescent="0.2">
      <c r="A2125" s="204" t="s">
        <v>17265</v>
      </c>
      <c r="B2125" s="32" t="str">
        <f>VLOOKUP(D2125,fips_xref!$A$5:$C$286,2,FALSE)</f>
        <v>PRAIRIE, MT</v>
      </c>
      <c r="C2125" s="62" t="str">
        <f t="shared" si="187"/>
        <v>30</v>
      </c>
      <c r="D2125" s="202">
        <f>fips_xref!A12</f>
        <v>30079</v>
      </c>
      <c r="E2125" s="32" t="str">
        <f>SCC_xref!A$40</f>
        <v>2310003501</v>
      </c>
      <c r="F2125" s="32" t="str">
        <f>VLOOKUP(E2125,SCC_xref!$A$6:$B$40,2,FALSE)</f>
        <v>Casinghead Gas Venting and Flaring</v>
      </c>
      <c r="G2125" s="64">
        <v>0</v>
      </c>
      <c r="H2125" s="64">
        <v>0</v>
      </c>
      <c r="I2125" s="64">
        <v>0</v>
      </c>
      <c r="J2125" s="64">
        <v>0</v>
      </c>
      <c r="K2125" s="64">
        <v>0</v>
      </c>
      <c r="M2125" s="175"/>
      <c r="N2125" s="176"/>
    </row>
    <row r="2126" spans="1:14" s="32" customFormat="1" x14ac:dyDescent="0.2">
      <c r="A2126" s="204" t="s">
        <v>17265</v>
      </c>
      <c r="B2126" s="32" t="str">
        <f>VLOOKUP(D2126,fips_xref!$A$5:$C$286,2,FALSE)</f>
        <v>RICHLAND, MT</v>
      </c>
      <c r="C2126" s="62" t="str">
        <f t="shared" si="187"/>
        <v>30</v>
      </c>
      <c r="D2126" s="202">
        <f>fips_xref!A13</f>
        <v>30083</v>
      </c>
      <c r="E2126" s="32" t="str">
        <f>SCC_xref!A$40</f>
        <v>2310003501</v>
      </c>
      <c r="F2126" s="32" t="str">
        <f>VLOOKUP(E2126,SCC_xref!$A$6:$B$40,2,FALSE)</f>
        <v>Casinghead Gas Venting and Flaring</v>
      </c>
      <c r="G2126" s="64">
        <v>170.93795277322968</v>
      </c>
      <c r="H2126" s="64">
        <v>5062.1193154583298</v>
      </c>
      <c r="I2126" s="64">
        <v>930.10356656022054</v>
      </c>
      <c r="J2126" s="64">
        <v>0</v>
      </c>
      <c r="K2126" s="64">
        <v>0</v>
      </c>
      <c r="M2126" s="175"/>
      <c r="N2126" s="176"/>
    </row>
    <row r="2127" spans="1:14" s="32" customFormat="1" x14ac:dyDescent="0.2">
      <c r="A2127" s="204" t="s">
        <v>17265</v>
      </c>
      <c r="B2127" s="32" t="str">
        <f>VLOOKUP(D2127,fips_xref!$A$5:$C$286,2,FALSE)</f>
        <v>ROOSEVELT, MT</v>
      </c>
      <c r="C2127" s="62" t="str">
        <f t="shared" si="187"/>
        <v>30</v>
      </c>
      <c r="D2127" s="202">
        <f>fips_xref!A14</f>
        <v>30085</v>
      </c>
      <c r="E2127" s="32" t="str">
        <f>SCC_xref!A$40</f>
        <v>2310003501</v>
      </c>
      <c r="F2127" s="32" t="str">
        <f>VLOOKUP(E2127,SCC_xref!$A$6:$B$40,2,FALSE)</f>
        <v>Casinghead Gas Venting and Flaring</v>
      </c>
      <c r="G2127" s="64">
        <v>14.008002706837075</v>
      </c>
      <c r="H2127" s="64">
        <v>414.8299422267192</v>
      </c>
      <c r="I2127" s="64">
        <v>76.220014728378217</v>
      </c>
      <c r="J2127" s="64">
        <v>0</v>
      </c>
      <c r="K2127" s="64">
        <v>0</v>
      </c>
      <c r="M2127" s="175"/>
      <c r="N2127" s="176"/>
    </row>
    <row r="2128" spans="1:14" s="32" customFormat="1" x14ac:dyDescent="0.2">
      <c r="A2128" s="204" t="s">
        <v>17265</v>
      </c>
      <c r="B2128" s="32" t="str">
        <f>VLOOKUP(D2128,fips_xref!$A$5:$C$286,2,FALSE)</f>
        <v>SHERIDAN, MT</v>
      </c>
      <c r="C2128" s="62" t="str">
        <f t="shared" si="187"/>
        <v>30</v>
      </c>
      <c r="D2128" s="202">
        <f>fips_xref!A15</f>
        <v>30091</v>
      </c>
      <c r="E2128" s="32" t="str">
        <f>SCC_xref!A$40</f>
        <v>2310003501</v>
      </c>
      <c r="F2128" s="32" t="str">
        <f>VLOOKUP(E2128,SCC_xref!$A$6:$B$40,2,FALSE)</f>
        <v>Casinghead Gas Venting and Flaring</v>
      </c>
      <c r="G2128" s="64">
        <v>15.912858986781021</v>
      </c>
      <c r="H2128" s="64">
        <v>471.23994136054796</v>
      </c>
      <c r="I2128" s="64">
        <v>86.58467389866145</v>
      </c>
      <c r="J2128" s="64">
        <v>0</v>
      </c>
      <c r="K2128" s="64">
        <v>0</v>
      </c>
      <c r="M2128" s="175"/>
      <c r="N2128" s="176"/>
    </row>
    <row r="2129" spans="1:14" s="32" customFormat="1" x14ac:dyDescent="0.2">
      <c r="A2129" s="204" t="s">
        <v>17265</v>
      </c>
      <c r="B2129" s="32" t="str">
        <f>VLOOKUP(D2129,fips_xref!$A$5:$C$286,2,FALSE)</f>
        <v>VALLEY, MT</v>
      </c>
      <c r="C2129" s="62" t="str">
        <f t="shared" si="187"/>
        <v>30</v>
      </c>
      <c r="D2129" s="202">
        <f>fips_xref!A16</f>
        <v>30105</v>
      </c>
      <c r="E2129" s="32" t="str">
        <f>SCC_xref!A$40</f>
        <v>2310003501</v>
      </c>
      <c r="F2129" s="32" t="str">
        <f>VLOOKUP(E2129,SCC_xref!$A$6:$B$40,2,FALSE)</f>
        <v>Casinghead Gas Venting and Flaring</v>
      </c>
      <c r="G2129" s="64">
        <v>1.2359196285058227</v>
      </c>
      <c r="H2129" s="64">
        <v>36.600254784338389</v>
      </c>
      <c r="I2129" s="64">
        <v>6.7248568021640365</v>
      </c>
      <c r="J2129" s="64">
        <v>0</v>
      </c>
      <c r="K2129" s="64">
        <v>0</v>
      </c>
      <c r="M2129" s="175"/>
      <c r="N2129" s="176"/>
    </row>
    <row r="2130" spans="1:14" s="32" customFormat="1" x14ac:dyDescent="0.2">
      <c r="A2130" s="204" t="s">
        <v>17265</v>
      </c>
      <c r="B2130" s="32" t="str">
        <f>VLOOKUP(D2130,fips_xref!$A$5:$C$286,2,FALSE)</f>
        <v>WIBAUX, MT</v>
      </c>
      <c r="C2130" s="62" t="str">
        <f t="shared" si="187"/>
        <v>30</v>
      </c>
      <c r="D2130" s="202">
        <f>fips_xref!A17</f>
        <v>30109</v>
      </c>
      <c r="E2130" s="32" t="str">
        <f>SCC_xref!A$40</f>
        <v>2310003501</v>
      </c>
      <c r="F2130" s="32" t="str">
        <f>VLOOKUP(E2130,SCC_xref!$A$6:$B$40,2,FALSE)</f>
        <v>Casinghead Gas Venting and Flaring</v>
      </c>
      <c r="G2130" s="64">
        <v>0</v>
      </c>
      <c r="H2130" s="64">
        <v>0</v>
      </c>
      <c r="I2130" s="64">
        <v>0</v>
      </c>
      <c r="J2130" s="64">
        <v>0</v>
      </c>
      <c r="K2130" s="64">
        <v>0</v>
      </c>
      <c r="M2130" s="175"/>
      <c r="N2130" s="176"/>
    </row>
    <row r="2131" spans="1:14" s="32" customFormat="1" x14ac:dyDescent="0.2">
      <c r="A2131" s="204" t="s">
        <v>17265</v>
      </c>
      <c r="B2131" s="32" t="str">
        <f>VLOOKUP(D2131,fips_xref!$A$5:$C$286,2,FALSE)</f>
        <v>BILLINGS, ND</v>
      </c>
      <c r="C2131" s="62" t="str">
        <f t="shared" si="187"/>
        <v>38</v>
      </c>
      <c r="D2131" s="202">
        <f>fips_xref!A18</f>
        <v>38007</v>
      </c>
      <c r="E2131" s="32" t="str">
        <f>SCC_xref!A$40</f>
        <v>2310003501</v>
      </c>
      <c r="F2131" s="32" t="str">
        <f>VLOOKUP(E2131,SCC_xref!$A$6:$B$40,2,FALSE)</f>
        <v>Casinghead Gas Venting and Flaring</v>
      </c>
      <c r="G2131" s="64">
        <v>43.795613848018107</v>
      </c>
      <c r="H2131" s="64">
        <v>1296.9537729664835</v>
      </c>
      <c r="I2131" s="64">
        <v>238.29966358480445</v>
      </c>
      <c r="J2131" s="64">
        <v>0</v>
      </c>
      <c r="K2131" s="64">
        <v>0</v>
      </c>
      <c r="M2131" s="175"/>
      <c r="N2131" s="176"/>
    </row>
    <row r="2132" spans="1:14" s="32" customFormat="1" x14ac:dyDescent="0.2">
      <c r="A2132" s="204" t="s">
        <v>17265</v>
      </c>
      <c r="B2132" s="32" t="str">
        <f>VLOOKUP(D2132,fips_xref!$A$5:$C$286,2,FALSE)</f>
        <v>BOTTINEAU, ND</v>
      </c>
      <c r="C2132" s="62" t="str">
        <f t="shared" si="187"/>
        <v>38</v>
      </c>
      <c r="D2132" s="202">
        <f>fips_xref!A19</f>
        <v>38009</v>
      </c>
      <c r="E2132" s="32" t="str">
        <f>SCC_xref!A$40</f>
        <v>2310003501</v>
      </c>
      <c r="F2132" s="32" t="str">
        <f>VLOOKUP(E2132,SCC_xref!$A$6:$B$40,2,FALSE)</f>
        <v>Casinghead Gas Venting and Flaring</v>
      </c>
      <c r="G2132" s="64">
        <v>21.453600507845216</v>
      </c>
      <c r="H2132" s="64">
        <v>635.32225439111312</v>
      </c>
      <c r="I2132" s="64">
        <v>116.73282629268722</v>
      </c>
      <c r="J2132" s="64">
        <v>0</v>
      </c>
      <c r="K2132" s="64">
        <v>0</v>
      </c>
      <c r="M2132" s="175"/>
      <c r="N2132" s="176"/>
    </row>
    <row r="2133" spans="1:14" s="32" customFormat="1" x14ac:dyDescent="0.2">
      <c r="A2133" s="204" t="s">
        <v>17265</v>
      </c>
      <c r="B2133" s="32" t="str">
        <f>VLOOKUP(D2133,fips_xref!$A$5:$C$286,2,FALSE)</f>
        <v>BOWMAN, ND</v>
      </c>
      <c r="C2133" s="62" t="str">
        <f t="shared" si="187"/>
        <v>38</v>
      </c>
      <c r="D2133" s="202">
        <f>fips_xref!A20</f>
        <v>38011</v>
      </c>
      <c r="E2133" s="32" t="str">
        <f>SCC_xref!A$40</f>
        <v>2310003501</v>
      </c>
      <c r="F2133" s="32" t="str">
        <f>VLOOKUP(E2133,SCC_xref!$A$6:$B$40,2,FALSE)</f>
        <v>Casinghead Gas Venting and Flaring</v>
      </c>
      <c r="G2133" s="64">
        <v>0</v>
      </c>
      <c r="H2133" s="64">
        <v>0</v>
      </c>
      <c r="I2133" s="64">
        <v>0</v>
      </c>
      <c r="J2133" s="64">
        <v>0</v>
      </c>
      <c r="K2133" s="64">
        <v>0</v>
      </c>
      <c r="M2133" s="175"/>
      <c r="N2133" s="176"/>
    </row>
    <row r="2134" spans="1:14" s="32" customFormat="1" x14ac:dyDescent="0.2">
      <c r="A2134" s="204" t="s">
        <v>17265</v>
      </c>
      <c r="B2134" s="32" t="str">
        <f>VLOOKUP(D2134,fips_xref!$A$5:$C$286,2,FALSE)</f>
        <v>BURKE, ND</v>
      </c>
      <c r="C2134" s="62" t="str">
        <f t="shared" si="187"/>
        <v>38</v>
      </c>
      <c r="D2134" s="202">
        <f>fips_xref!A21</f>
        <v>38013</v>
      </c>
      <c r="E2134" s="32" t="str">
        <f>SCC_xref!A$40</f>
        <v>2310003501</v>
      </c>
      <c r="F2134" s="32" t="str">
        <f>VLOOKUP(E2134,SCC_xref!$A$6:$B$40,2,FALSE)</f>
        <v>Casinghead Gas Venting and Flaring</v>
      </c>
      <c r="G2134" s="64">
        <v>15.232242868128351</v>
      </c>
      <c r="H2134" s="64">
        <v>451.08432381191227</v>
      </c>
      <c r="I2134" s="64">
        <v>82.881321488345449</v>
      </c>
      <c r="J2134" s="64">
        <v>0</v>
      </c>
      <c r="K2134" s="64">
        <v>0</v>
      </c>
      <c r="M2134" s="175"/>
      <c r="N2134" s="176"/>
    </row>
    <row r="2135" spans="1:14" s="32" customFormat="1" x14ac:dyDescent="0.2">
      <c r="A2135" s="204" t="s">
        <v>17265</v>
      </c>
      <c r="B2135" s="32" t="str">
        <f>VLOOKUP(D2135,fips_xref!$A$5:$C$286,2,FALSE)</f>
        <v>DIVIDE, ND</v>
      </c>
      <c r="C2135" s="62" t="str">
        <f t="shared" si="187"/>
        <v>38</v>
      </c>
      <c r="D2135" s="202">
        <f>fips_xref!A22</f>
        <v>38023</v>
      </c>
      <c r="E2135" s="32" t="str">
        <f>SCC_xref!A$40</f>
        <v>2310003501</v>
      </c>
      <c r="F2135" s="32" t="str">
        <f>VLOOKUP(E2135,SCC_xref!$A$6:$B$40,2,FALSE)</f>
        <v>Casinghead Gas Venting and Flaring</v>
      </c>
      <c r="G2135" s="64">
        <v>16.6831465747489</v>
      </c>
      <c r="H2135" s="64">
        <v>494.0510702775</v>
      </c>
      <c r="I2135" s="64">
        <v>90.77594459789843</v>
      </c>
      <c r="J2135" s="64">
        <v>0</v>
      </c>
      <c r="K2135" s="64">
        <v>0</v>
      </c>
      <c r="M2135" s="175"/>
      <c r="N2135" s="176"/>
    </row>
    <row r="2136" spans="1:14" s="32" customFormat="1" x14ac:dyDescent="0.2">
      <c r="A2136" s="204" t="s">
        <v>17265</v>
      </c>
      <c r="B2136" s="32" t="str">
        <f>VLOOKUP(D2136,fips_xref!$A$5:$C$286,2,FALSE)</f>
        <v>DUNN, ND</v>
      </c>
      <c r="C2136" s="62" t="str">
        <f t="shared" si="187"/>
        <v>38</v>
      </c>
      <c r="D2136" s="202">
        <f>fips_xref!A23</f>
        <v>38025</v>
      </c>
      <c r="E2136" s="32" t="str">
        <f>SCC_xref!A$40</f>
        <v>2310003501</v>
      </c>
      <c r="F2136" s="32" t="str">
        <f>VLOOKUP(E2136,SCC_xref!$A$6:$B$40,2,FALSE)</f>
        <v>Casinghead Gas Venting and Flaring</v>
      </c>
      <c r="G2136" s="64">
        <v>97.733122051440162</v>
      </c>
      <c r="H2136" s="64">
        <v>2894.2473972001471</v>
      </c>
      <c r="I2136" s="64">
        <v>531.7831641034245</v>
      </c>
      <c r="J2136" s="64">
        <v>0</v>
      </c>
      <c r="K2136" s="64">
        <v>0</v>
      </c>
      <c r="M2136" s="175"/>
      <c r="N2136" s="176"/>
    </row>
    <row r="2137" spans="1:14" s="32" customFormat="1" x14ac:dyDescent="0.2">
      <c r="A2137" s="204" t="s">
        <v>17265</v>
      </c>
      <c r="B2137" s="32" t="str">
        <f>VLOOKUP(D2137,fips_xref!$A$5:$C$286,2,FALSE)</f>
        <v>GOLDEN VALLEY, ND</v>
      </c>
      <c r="C2137" s="62" t="str">
        <f t="shared" si="187"/>
        <v>38</v>
      </c>
      <c r="D2137" s="202">
        <f>fips_xref!A24</f>
        <v>38033</v>
      </c>
      <c r="E2137" s="32" t="str">
        <f>SCC_xref!A$40</f>
        <v>2310003501</v>
      </c>
      <c r="F2137" s="32" t="str">
        <f>VLOOKUP(E2137,SCC_xref!$A$6:$B$40,2,FALSE)</f>
        <v>Casinghead Gas Venting and Flaring</v>
      </c>
      <c r="G2137" s="64">
        <v>6.160526607457256</v>
      </c>
      <c r="H2137" s="64">
        <v>182.43649363447997</v>
      </c>
      <c r="I2137" s="64">
        <v>33.520512422929194</v>
      </c>
      <c r="J2137" s="64">
        <v>0</v>
      </c>
      <c r="K2137" s="64">
        <v>0</v>
      </c>
      <c r="M2137" s="175"/>
      <c r="N2137" s="176"/>
    </row>
    <row r="2138" spans="1:14" s="32" customFormat="1" x14ac:dyDescent="0.2">
      <c r="A2138" s="204" t="s">
        <v>17265</v>
      </c>
      <c r="B2138" s="32" t="str">
        <f>VLOOKUP(D2138,fips_xref!$A$5:$C$286,2,FALSE)</f>
        <v>MC HENRY, ND</v>
      </c>
      <c r="C2138" s="62" t="str">
        <f t="shared" si="187"/>
        <v>38</v>
      </c>
      <c r="D2138" s="202">
        <f>fips_xref!A25</f>
        <v>38049</v>
      </c>
      <c r="E2138" s="32" t="str">
        <f>SCC_xref!A$40</f>
        <v>2310003501</v>
      </c>
      <c r="F2138" s="32" t="str">
        <f>VLOOKUP(E2138,SCC_xref!$A$6:$B$40,2,FALSE)</f>
        <v>Casinghead Gas Venting and Flaring</v>
      </c>
      <c r="G2138" s="64">
        <v>0.36881869643137316</v>
      </c>
      <c r="H2138" s="64">
        <v>10.922116573984177</v>
      </c>
      <c r="I2138" s="64">
        <v>2.0068076129354133</v>
      </c>
      <c r="J2138" s="64">
        <v>0</v>
      </c>
      <c r="K2138" s="64">
        <v>0</v>
      </c>
      <c r="M2138" s="175"/>
      <c r="N2138" s="176"/>
    </row>
    <row r="2139" spans="1:14" s="32" customFormat="1" x14ac:dyDescent="0.2">
      <c r="A2139" s="204" t="s">
        <v>17265</v>
      </c>
      <c r="B2139" s="32" t="str">
        <f>VLOOKUP(D2139,fips_xref!$A$5:$C$286,2,FALSE)</f>
        <v>MCKENZIE, ND</v>
      </c>
      <c r="C2139" s="62" t="str">
        <f t="shared" si="187"/>
        <v>38</v>
      </c>
      <c r="D2139" s="202">
        <f>fips_xref!A26</f>
        <v>38053</v>
      </c>
      <c r="E2139" s="32" t="str">
        <f>SCC_xref!A$40</f>
        <v>2310003501</v>
      </c>
      <c r="F2139" s="32" t="str">
        <f>VLOOKUP(E2139,SCC_xref!$A$6:$B$40,2,FALSE)</f>
        <v>Casinghead Gas Venting and Flaring</v>
      </c>
      <c r="G2139" s="64">
        <v>100.48796378326588</v>
      </c>
      <c r="H2139" s="64">
        <v>2975.8286804404224</v>
      </c>
      <c r="I2139" s="64">
        <v>546.77274411482915</v>
      </c>
      <c r="J2139" s="64">
        <v>0</v>
      </c>
      <c r="K2139" s="64">
        <v>0</v>
      </c>
      <c r="M2139" s="175"/>
      <c r="N2139" s="176"/>
    </row>
    <row r="2140" spans="1:14" s="32" customFormat="1" x14ac:dyDescent="0.2">
      <c r="A2140" s="204" t="s">
        <v>17265</v>
      </c>
      <c r="B2140" s="32" t="str">
        <f>VLOOKUP(D2140,fips_xref!$A$5:$C$286,2,FALSE)</f>
        <v>MCLEAN, ND</v>
      </c>
      <c r="C2140" s="62" t="str">
        <f t="shared" si="187"/>
        <v>38</v>
      </c>
      <c r="D2140" s="202">
        <f>fips_xref!A27</f>
        <v>38055</v>
      </c>
      <c r="E2140" s="32" t="str">
        <f>SCC_xref!A$40</f>
        <v>2310003501</v>
      </c>
      <c r="F2140" s="32" t="str">
        <f>VLOOKUP(E2140,SCC_xref!$A$6:$B$40,2,FALSE)</f>
        <v>Casinghead Gas Venting and Flaring</v>
      </c>
      <c r="G2140" s="64">
        <v>1.3250452220407947</v>
      </c>
      <c r="H2140" s="64">
        <v>39.239600706151286</v>
      </c>
      <c r="I2140" s="64">
        <v>7.209804884633737</v>
      </c>
      <c r="J2140" s="64">
        <v>0</v>
      </c>
      <c r="K2140" s="64">
        <v>0</v>
      </c>
      <c r="M2140" s="175"/>
      <c r="N2140" s="176"/>
    </row>
    <row r="2141" spans="1:14" s="32" customFormat="1" x14ac:dyDescent="0.2">
      <c r="A2141" s="204" t="s">
        <v>17265</v>
      </c>
      <c r="B2141" s="32" t="str">
        <f>VLOOKUP(D2141,fips_xref!$A$5:$C$286,2,FALSE)</f>
        <v>MERCER, ND</v>
      </c>
      <c r="C2141" s="62" t="str">
        <f t="shared" si="187"/>
        <v>38</v>
      </c>
      <c r="D2141" s="202">
        <f>fips_xref!A28</f>
        <v>38057</v>
      </c>
      <c r="E2141" s="32" t="str">
        <f>SCC_xref!A$40</f>
        <v>2310003501</v>
      </c>
      <c r="F2141" s="32" t="str">
        <f>VLOOKUP(E2141,SCC_xref!$A$6:$B$40,2,FALSE)</f>
        <v>Casinghead Gas Venting and Flaring</v>
      </c>
      <c r="G2141" s="64">
        <v>2.3961672269769765E-2</v>
      </c>
      <c r="H2141" s="64">
        <v>0.70959574547145199</v>
      </c>
      <c r="I2141" s="64">
        <v>0.13037968735021785</v>
      </c>
      <c r="J2141" s="64">
        <v>0</v>
      </c>
      <c r="K2141" s="64">
        <v>0</v>
      </c>
      <c r="M2141" s="175"/>
      <c r="N2141" s="176"/>
    </row>
    <row r="2142" spans="1:14" s="32" customFormat="1" x14ac:dyDescent="0.2">
      <c r="A2142" s="204" t="s">
        <v>17265</v>
      </c>
      <c r="B2142" s="32" t="str">
        <f>VLOOKUP(D2142,fips_xref!$A$5:$C$286,2,FALSE)</f>
        <v>MOUNTRAIL, ND</v>
      </c>
      <c r="C2142" s="62" t="str">
        <f t="shared" si="187"/>
        <v>38</v>
      </c>
      <c r="D2142" s="202">
        <f>fips_xref!A29</f>
        <v>38061</v>
      </c>
      <c r="E2142" s="32" t="str">
        <f>SCC_xref!A$40</f>
        <v>2310003501</v>
      </c>
      <c r="F2142" s="32" t="str">
        <f>VLOOKUP(E2142,SCC_xref!$A$6:$B$40,2,FALSE)</f>
        <v>Casinghead Gas Venting and Flaring</v>
      </c>
      <c r="G2142" s="64">
        <v>333.85153157704815</v>
      </c>
      <c r="H2142" s="64">
        <v>9886.6065673169196</v>
      </c>
      <c r="I2142" s="64">
        <v>1816.5450982868799</v>
      </c>
      <c r="J2142" s="64">
        <v>0</v>
      </c>
      <c r="K2142" s="64">
        <v>0</v>
      </c>
      <c r="M2142" s="175"/>
      <c r="N2142" s="176"/>
    </row>
    <row r="2143" spans="1:14" s="32" customFormat="1" x14ac:dyDescent="0.2">
      <c r="A2143" s="204" t="s">
        <v>17265</v>
      </c>
      <c r="B2143" s="32" t="str">
        <f>VLOOKUP(D2143,fips_xref!$A$5:$C$286,2,FALSE)</f>
        <v>RENVILLE, ND</v>
      </c>
      <c r="C2143" s="62" t="str">
        <f t="shared" si="187"/>
        <v>38</v>
      </c>
      <c r="D2143" s="202">
        <f>fips_xref!A30</f>
        <v>38075</v>
      </c>
      <c r="E2143" s="32" t="str">
        <f>SCC_xref!A$40</f>
        <v>2310003501</v>
      </c>
      <c r="F2143" s="32" t="str">
        <f>VLOOKUP(E2143,SCC_xref!$A$6:$B$40,2,FALSE)</f>
        <v>Casinghead Gas Venting and Flaring</v>
      </c>
      <c r="G2143" s="64">
        <v>8.4623824209870566</v>
      </c>
      <c r="H2143" s="64">
        <v>250.60315051803013</v>
      </c>
      <c r="I2143" s="64">
        <v>46.045316114194286</v>
      </c>
      <c r="J2143" s="64">
        <v>0</v>
      </c>
      <c r="K2143" s="64">
        <v>0</v>
      </c>
      <c r="M2143" s="175"/>
      <c r="N2143" s="176"/>
    </row>
    <row r="2144" spans="1:14" s="32" customFormat="1" x14ac:dyDescent="0.2">
      <c r="A2144" s="204" t="s">
        <v>17265</v>
      </c>
      <c r="B2144" s="32" t="str">
        <f>VLOOKUP(D2144,fips_xref!$A$5:$C$286,2,FALSE)</f>
        <v>SLOPE, ND</v>
      </c>
      <c r="C2144" s="62" t="str">
        <f t="shared" si="187"/>
        <v>38</v>
      </c>
      <c r="D2144" s="202">
        <f>fips_xref!A31</f>
        <v>38087</v>
      </c>
      <c r="E2144" s="32" t="str">
        <f>SCC_xref!A$40</f>
        <v>2310003501</v>
      </c>
      <c r="F2144" s="32" t="str">
        <f>VLOOKUP(E2144,SCC_xref!$A$6:$B$40,2,FALSE)</f>
        <v>Casinghead Gas Venting and Flaring</v>
      </c>
      <c r="G2144" s="64">
        <v>0</v>
      </c>
      <c r="H2144" s="64">
        <v>0</v>
      </c>
      <c r="I2144" s="64">
        <v>0</v>
      </c>
      <c r="J2144" s="64">
        <v>0</v>
      </c>
      <c r="K2144" s="64">
        <v>0</v>
      </c>
      <c r="M2144" s="175"/>
      <c r="N2144" s="176"/>
    </row>
    <row r="2145" spans="1:14" s="32" customFormat="1" x14ac:dyDescent="0.2">
      <c r="A2145" s="204" t="s">
        <v>17265</v>
      </c>
      <c r="B2145" s="32" t="str">
        <f>VLOOKUP(D2145,fips_xref!$A$5:$C$286,2,FALSE)</f>
        <v>STARK, ND</v>
      </c>
      <c r="C2145" s="62" t="str">
        <f t="shared" si="187"/>
        <v>38</v>
      </c>
      <c r="D2145" s="202">
        <f>fips_xref!A32</f>
        <v>38089</v>
      </c>
      <c r="E2145" s="32" t="str">
        <f>SCC_xref!A$40</f>
        <v>2310003501</v>
      </c>
      <c r="F2145" s="32" t="str">
        <f>VLOOKUP(E2145,SCC_xref!$A$6:$B$40,2,FALSE)</f>
        <v>Casinghead Gas Venting and Flaring</v>
      </c>
      <c r="G2145" s="64">
        <v>13.579274143525234</v>
      </c>
      <c r="H2145" s="64">
        <v>402.13366789898868</v>
      </c>
      <c r="I2145" s="64">
        <v>73.887226957416729</v>
      </c>
      <c r="J2145" s="64">
        <v>0</v>
      </c>
      <c r="K2145" s="64">
        <v>0</v>
      </c>
      <c r="M2145" s="175"/>
      <c r="N2145" s="176"/>
    </row>
    <row r="2146" spans="1:14" s="32" customFormat="1" x14ac:dyDescent="0.2">
      <c r="A2146" s="204" t="s">
        <v>17265</v>
      </c>
      <c r="B2146" s="32" t="str">
        <f>VLOOKUP(D2146,fips_xref!$A$5:$C$286,2,FALSE)</f>
        <v>WARD, ND</v>
      </c>
      <c r="C2146" s="62" t="str">
        <f t="shared" si="187"/>
        <v>38</v>
      </c>
      <c r="D2146" s="202">
        <f>fips_xref!A33</f>
        <v>38101</v>
      </c>
      <c r="E2146" s="32" t="str">
        <f>SCC_xref!A$40</f>
        <v>2310003501</v>
      </c>
      <c r="F2146" s="32" t="str">
        <f>VLOOKUP(E2146,SCC_xref!$A$6:$B$40,2,FALSE)</f>
        <v>Casinghead Gas Venting and Flaring</v>
      </c>
      <c r="G2146" s="64">
        <v>0.68384588368571209</v>
      </c>
      <c r="H2146" s="64">
        <v>20.25126310711407</v>
      </c>
      <c r="I2146" s="64">
        <v>3.7209261318193163</v>
      </c>
      <c r="J2146" s="64">
        <v>0</v>
      </c>
      <c r="K2146" s="64">
        <v>0</v>
      </c>
      <c r="M2146" s="175"/>
      <c r="N2146" s="176"/>
    </row>
    <row r="2147" spans="1:14" s="32" customFormat="1" x14ac:dyDescent="0.2">
      <c r="A2147" s="204" t="s">
        <v>17265</v>
      </c>
      <c r="B2147" s="32" t="str">
        <f>VLOOKUP(D2147,fips_xref!$A$5:$C$286,2,FALSE)</f>
        <v>WILLIAMS, ND</v>
      </c>
      <c r="C2147" s="62" t="str">
        <f t="shared" si="187"/>
        <v>38</v>
      </c>
      <c r="D2147" s="202">
        <f>fips_xref!A34</f>
        <v>38105</v>
      </c>
      <c r="E2147" s="32" t="str">
        <f>SCC_xref!A$40</f>
        <v>2310003501</v>
      </c>
      <c r="F2147" s="32" t="str">
        <f>VLOOKUP(E2147,SCC_xref!$A$6:$B$40,2,FALSE)</f>
        <v>Casinghead Gas Venting and Flaring</v>
      </c>
      <c r="G2147" s="64">
        <v>55.891698007004486</v>
      </c>
      <c r="H2147" s="64">
        <v>1655.1645755952363</v>
      </c>
      <c r="I2147" s="64">
        <v>304.11659209693619</v>
      </c>
      <c r="J2147" s="64">
        <v>0</v>
      </c>
      <c r="K2147" s="64">
        <v>0</v>
      </c>
      <c r="M2147" s="175"/>
      <c r="N2147" s="176"/>
    </row>
    <row r="2148" spans="1:14" s="32" customFormat="1" x14ac:dyDescent="0.2">
      <c r="A2148" s="204" t="s">
        <v>17265</v>
      </c>
      <c r="B2148" s="32" t="str">
        <f>VLOOKUP(D2148,fips_xref!$A$5:$C$286,2,FALSE)</f>
        <v>HARDING, SD</v>
      </c>
      <c r="C2148" s="62" t="str">
        <f t="shared" si="187"/>
        <v>46</v>
      </c>
      <c r="D2148" s="202">
        <f>fips_xref!A35</f>
        <v>46063</v>
      </c>
      <c r="E2148" s="32" t="str">
        <f>SCC_xref!A$40</f>
        <v>2310003501</v>
      </c>
      <c r="F2148" s="32" t="str">
        <f>VLOOKUP(E2148,SCC_xref!$A$6:$B$40,2,FALSE)</f>
        <v>Casinghead Gas Venting and Flaring</v>
      </c>
      <c r="G2148" s="64">
        <v>0</v>
      </c>
      <c r="H2148" s="64">
        <v>0</v>
      </c>
      <c r="I2148" s="64">
        <v>0</v>
      </c>
      <c r="J2148" s="64">
        <v>0</v>
      </c>
      <c r="K2148" s="64">
        <v>0</v>
      </c>
      <c r="M2148" s="175"/>
      <c r="N2148" s="176"/>
    </row>
    <row r="2149" spans="1:14" s="32" customFormat="1" x14ac:dyDescent="0.2">
      <c r="A2149" s="204" t="s">
        <v>17265</v>
      </c>
      <c r="B2149" s="32" t="str">
        <f>VLOOKUP(D2149,fips_xref!$A$5:$C$286,2,FALSE)</f>
        <v>BUTTE, SD</v>
      </c>
      <c r="C2149" s="62" t="str">
        <f t="shared" si="187"/>
        <v>46</v>
      </c>
      <c r="D2149" s="202">
        <f>fips_xref!A36</f>
        <v>46019</v>
      </c>
      <c r="E2149" s="32" t="str">
        <f>SCC_xref!A$40</f>
        <v>2310003501</v>
      </c>
      <c r="F2149" s="32" t="str">
        <f>VLOOKUP(E2149,SCC_xref!$A$6:$B$40,2,FALSE)</f>
        <v>Casinghead Gas Venting and Flaring</v>
      </c>
      <c r="G2149" s="64">
        <v>0</v>
      </c>
      <c r="H2149" s="64">
        <v>0</v>
      </c>
      <c r="I2149" s="64">
        <v>0</v>
      </c>
      <c r="J2149" s="64">
        <v>0</v>
      </c>
      <c r="K2149" s="64">
        <v>0</v>
      </c>
      <c r="M2149" s="175"/>
      <c r="N2149" s="176"/>
    </row>
    <row r="2150" spans="1:14" x14ac:dyDescent="0.2">
      <c r="A2150" s="221" t="str">
        <f>A2118</f>
        <v>Casinghead Gas Venting and Flaring</v>
      </c>
      <c r="B2150" s="221" t="str">
        <f>VLOOKUP(D2150,fips_xref!$A$5:$C$286,2,FALSE)</f>
        <v>CARTER, MT_Tribal</v>
      </c>
      <c r="C2150" s="222" t="str">
        <f t="shared" si="187"/>
        <v>30</v>
      </c>
      <c r="D2150" s="223" t="str">
        <f>D2118&amp;"01"</f>
        <v>3001101</v>
      </c>
      <c r="E2150" s="221" t="str">
        <f>E2118</f>
        <v>2310003501</v>
      </c>
      <c r="F2150" s="221" t="str">
        <f>VLOOKUP(E2150,SCC_xref!$A$6:$B$40,2,FALSE)</f>
        <v>Casinghead Gas Venting and Flaring</v>
      </c>
      <c r="G2150" s="224">
        <v>0</v>
      </c>
      <c r="H2150" s="224">
        <v>0</v>
      </c>
      <c r="I2150" s="224">
        <v>0</v>
      </c>
      <c r="J2150" s="224">
        <v>0</v>
      </c>
      <c r="K2150" s="224">
        <v>0</v>
      </c>
      <c r="M2150" s="175"/>
    </row>
    <row r="2151" spans="1:14" x14ac:dyDescent="0.2">
      <c r="A2151" s="221" t="str">
        <f t="shared" ref="A2151:A2181" si="188">A2119</f>
        <v>Casinghead Gas Venting and Flaring</v>
      </c>
      <c r="B2151" s="221" t="str">
        <f>VLOOKUP(D2151,fips_xref!$A$5:$C$286,2,FALSE)</f>
        <v>CUSTER, MT_Tribal</v>
      </c>
      <c r="C2151" s="222" t="str">
        <f t="shared" si="187"/>
        <v>30</v>
      </c>
      <c r="D2151" s="223" t="str">
        <f t="shared" ref="D2151:D2181" si="189">D2119&amp;"01"</f>
        <v>3001701</v>
      </c>
      <c r="E2151" s="221" t="str">
        <f t="shared" ref="E2151:E2181" si="190">E2119</f>
        <v>2310003501</v>
      </c>
      <c r="F2151" s="221" t="str">
        <f>VLOOKUP(E2151,SCC_xref!$A$6:$B$40,2,FALSE)</f>
        <v>Casinghead Gas Venting and Flaring</v>
      </c>
      <c r="G2151" s="224">
        <v>0</v>
      </c>
      <c r="H2151" s="224">
        <v>0</v>
      </c>
      <c r="I2151" s="224">
        <v>0</v>
      </c>
      <c r="J2151" s="224">
        <v>0</v>
      </c>
      <c r="K2151" s="224">
        <v>0</v>
      </c>
      <c r="M2151" s="175"/>
    </row>
    <row r="2152" spans="1:14" x14ac:dyDescent="0.2">
      <c r="A2152" s="221" t="str">
        <f t="shared" si="188"/>
        <v>Casinghead Gas Venting and Flaring</v>
      </c>
      <c r="B2152" s="221" t="str">
        <f>VLOOKUP(D2152,fips_xref!$A$5:$C$286,2,FALSE)</f>
        <v>DANIELS, MT_Tribal</v>
      </c>
      <c r="C2152" s="222" t="str">
        <f t="shared" si="187"/>
        <v>30</v>
      </c>
      <c r="D2152" s="223" t="str">
        <f t="shared" si="189"/>
        <v>3001901</v>
      </c>
      <c r="E2152" s="221" t="str">
        <f t="shared" si="190"/>
        <v>2310003501</v>
      </c>
      <c r="F2152" s="221" t="str">
        <f>VLOOKUP(E2152,SCC_xref!$A$6:$B$40,2,FALSE)</f>
        <v>Casinghead Gas Venting and Flaring</v>
      </c>
      <c r="G2152" s="224">
        <v>5.529266757267233E-2</v>
      </c>
      <c r="H2152" s="224">
        <v>1.6374250187385853</v>
      </c>
      <c r="I2152" s="224">
        <v>0.30085716179248184</v>
      </c>
      <c r="J2152" s="224">
        <v>0</v>
      </c>
      <c r="K2152" s="224">
        <v>0</v>
      </c>
      <c r="M2152" s="175"/>
    </row>
    <row r="2153" spans="1:14" x14ac:dyDescent="0.2">
      <c r="A2153" s="221" t="str">
        <f t="shared" si="188"/>
        <v>Casinghead Gas Venting and Flaring</v>
      </c>
      <c r="B2153" s="221" t="str">
        <f>VLOOKUP(D2153,fips_xref!$A$5:$C$286,2,FALSE)</f>
        <v>DAWSON, MT_Tribal</v>
      </c>
      <c r="C2153" s="222" t="str">
        <f t="shared" si="187"/>
        <v>30</v>
      </c>
      <c r="D2153" s="223" t="str">
        <f t="shared" si="189"/>
        <v>3002101</v>
      </c>
      <c r="E2153" s="221" t="str">
        <f t="shared" si="190"/>
        <v>2310003501</v>
      </c>
      <c r="F2153" s="221" t="str">
        <f>VLOOKUP(E2153,SCC_xref!$A$6:$B$40,2,FALSE)</f>
        <v>Casinghead Gas Venting and Flaring</v>
      </c>
      <c r="G2153" s="224">
        <v>0</v>
      </c>
      <c r="H2153" s="224">
        <v>0</v>
      </c>
      <c r="I2153" s="224">
        <v>0</v>
      </c>
      <c r="J2153" s="224">
        <v>0</v>
      </c>
      <c r="K2153" s="224">
        <v>0</v>
      </c>
      <c r="M2153" s="175"/>
    </row>
    <row r="2154" spans="1:14" x14ac:dyDescent="0.2">
      <c r="A2154" s="221" t="str">
        <f t="shared" si="188"/>
        <v>Casinghead Gas Venting and Flaring</v>
      </c>
      <c r="B2154" s="221" t="str">
        <f>VLOOKUP(D2154,fips_xref!$A$5:$C$286,2,FALSE)</f>
        <v>FALLON, MT_Tribal</v>
      </c>
      <c r="C2154" s="222" t="str">
        <f t="shared" si="187"/>
        <v>30</v>
      </c>
      <c r="D2154" s="223" t="str">
        <f t="shared" si="189"/>
        <v>3002501</v>
      </c>
      <c r="E2154" s="221" t="str">
        <f t="shared" si="190"/>
        <v>2310003501</v>
      </c>
      <c r="F2154" s="221" t="str">
        <f>VLOOKUP(E2154,SCC_xref!$A$6:$B$40,2,FALSE)</f>
        <v>Casinghead Gas Venting and Flaring</v>
      </c>
      <c r="G2154" s="224">
        <v>0</v>
      </c>
      <c r="H2154" s="224">
        <v>0</v>
      </c>
      <c r="I2154" s="224">
        <v>0</v>
      </c>
      <c r="J2154" s="224">
        <v>0</v>
      </c>
      <c r="K2154" s="224">
        <v>0</v>
      </c>
      <c r="M2154" s="175"/>
    </row>
    <row r="2155" spans="1:14" x14ac:dyDescent="0.2">
      <c r="A2155" s="221" t="str">
        <f t="shared" si="188"/>
        <v>Casinghead Gas Venting and Flaring</v>
      </c>
      <c r="B2155" s="221" t="str">
        <f>VLOOKUP(D2155,fips_xref!$A$5:$C$286,2,FALSE)</f>
        <v>GARFIELD, MT_Tribal</v>
      </c>
      <c r="C2155" s="222" t="str">
        <f t="shared" si="187"/>
        <v>30</v>
      </c>
      <c r="D2155" s="223" t="str">
        <f t="shared" si="189"/>
        <v>3003301</v>
      </c>
      <c r="E2155" s="221" t="str">
        <f t="shared" si="190"/>
        <v>2310003501</v>
      </c>
      <c r="F2155" s="221" t="str">
        <f>VLOOKUP(E2155,SCC_xref!$A$6:$B$40,2,FALSE)</f>
        <v>Casinghead Gas Venting and Flaring</v>
      </c>
      <c r="G2155" s="224">
        <v>0</v>
      </c>
      <c r="H2155" s="224">
        <v>0</v>
      </c>
      <c r="I2155" s="224">
        <v>0</v>
      </c>
      <c r="J2155" s="224">
        <v>0</v>
      </c>
      <c r="K2155" s="224">
        <v>0</v>
      </c>
      <c r="M2155" s="175"/>
    </row>
    <row r="2156" spans="1:14" x14ac:dyDescent="0.2">
      <c r="A2156" s="221" t="str">
        <f t="shared" si="188"/>
        <v>Casinghead Gas Venting and Flaring</v>
      </c>
      <c r="B2156" s="221" t="str">
        <f>VLOOKUP(D2156,fips_xref!$A$5:$C$286,2,FALSE)</f>
        <v>MCCONE, MT_Tribal</v>
      </c>
      <c r="C2156" s="222" t="str">
        <f t="shared" si="187"/>
        <v>30</v>
      </c>
      <c r="D2156" s="223" t="str">
        <f t="shared" si="189"/>
        <v>3005501</v>
      </c>
      <c r="E2156" s="221" t="str">
        <f t="shared" si="190"/>
        <v>2310003501</v>
      </c>
      <c r="F2156" s="221" t="str">
        <f>VLOOKUP(E2156,SCC_xref!$A$6:$B$40,2,FALSE)</f>
        <v>Casinghead Gas Venting and Flaring</v>
      </c>
      <c r="G2156" s="224">
        <v>0</v>
      </c>
      <c r="H2156" s="224">
        <v>0</v>
      </c>
      <c r="I2156" s="224">
        <v>0</v>
      </c>
      <c r="J2156" s="224">
        <v>0</v>
      </c>
      <c r="K2156" s="224">
        <v>0</v>
      </c>
      <c r="M2156" s="175"/>
    </row>
    <row r="2157" spans="1:14" x14ac:dyDescent="0.2">
      <c r="A2157" s="221" t="str">
        <f t="shared" si="188"/>
        <v>Casinghead Gas Venting and Flaring</v>
      </c>
      <c r="B2157" s="221" t="str">
        <f>VLOOKUP(D2157,fips_xref!$A$5:$C$286,2,FALSE)</f>
        <v>PRAIRIE, MT_Tribal</v>
      </c>
      <c r="C2157" s="222" t="str">
        <f t="shared" si="187"/>
        <v>30</v>
      </c>
      <c r="D2157" s="223" t="str">
        <f t="shared" si="189"/>
        <v>3007901</v>
      </c>
      <c r="E2157" s="221" t="str">
        <f t="shared" si="190"/>
        <v>2310003501</v>
      </c>
      <c r="F2157" s="221" t="str">
        <f>VLOOKUP(E2157,SCC_xref!$A$6:$B$40,2,FALSE)</f>
        <v>Casinghead Gas Venting and Flaring</v>
      </c>
      <c r="G2157" s="224">
        <v>0</v>
      </c>
      <c r="H2157" s="224">
        <v>0</v>
      </c>
      <c r="I2157" s="224">
        <v>0</v>
      </c>
      <c r="J2157" s="224">
        <v>0</v>
      </c>
      <c r="K2157" s="224">
        <v>0</v>
      </c>
      <c r="M2157" s="175"/>
    </row>
    <row r="2158" spans="1:14" x14ac:dyDescent="0.2">
      <c r="A2158" s="221" t="str">
        <f t="shared" si="188"/>
        <v>Casinghead Gas Venting and Flaring</v>
      </c>
      <c r="B2158" s="221" t="str">
        <f>VLOOKUP(D2158,fips_xref!$A$5:$C$286,2,FALSE)</f>
        <v>RICHLAND, MT_Tribal</v>
      </c>
      <c r="C2158" s="222" t="str">
        <f t="shared" si="187"/>
        <v>30</v>
      </c>
      <c r="D2158" s="223" t="str">
        <f t="shared" si="189"/>
        <v>3008301</v>
      </c>
      <c r="E2158" s="221" t="str">
        <f t="shared" si="190"/>
        <v>2310003501</v>
      </c>
      <c r="F2158" s="221" t="str">
        <f>VLOOKUP(E2158,SCC_xref!$A$6:$B$40,2,FALSE)</f>
        <v>Casinghead Gas Venting and Flaring</v>
      </c>
      <c r="G2158" s="224">
        <v>0</v>
      </c>
      <c r="H2158" s="224">
        <v>0</v>
      </c>
      <c r="I2158" s="224">
        <v>0</v>
      </c>
      <c r="J2158" s="224">
        <v>0</v>
      </c>
      <c r="K2158" s="224">
        <v>0</v>
      </c>
      <c r="M2158" s="175"/>
    </row>
    <row r="2159" spans="1:14" x14ac:dyDescent="0.2">
      <c r="A2159" s="221" t="str">
        <f t="shared" si="188"/>
        <v>Casinghead Gas Venting and Flaring</v>
      </c>
      <c r="B2159" s="221" t="str">
        <f>VLOOKUP(D2159,fips_xref!$A$5:$C$286,2,FALSE)</f>
        <v>ROOSEVELT, MT_Tribal</v>
      </c>
      <c r="C2159" s="222" t="str">
        <f t="shared" si="187"/>
        <v>30</v>
      </c>
      <c r="D2159" s="223" t="str">
        <f t="shared" si="189"/>
        <v>3008501</v>
      </c>
      <c r="E2159" s="221" t="str">
        <f t="shared" si="190"/>
        <v>2310003501</v>
      </c>
      <c r="F2159" s="221" t="str">
        <f>VLOOKUP(E2159,SCC_xref!$A$6:$B$40,2,FALSE)</f>
        <v>Casinghead Gas Venting and Flaring</v>
      </c>
      <c r="G2159" s="224">
        <v>3.6895743985884879</v>
      </c>
      <c r="H2159" s="224">
        <v>109.26225291637118</v>
      </c>
      <c r="I2159" s="224">
        <v>20.075625404084423</v>
      </c>
      <c r="J2159" s="224">
        <v>0</v>
      </c>
      <c r="K2159" s="224">
        <v>0</v>
      </c>
      <c r="M2159" s="175"/>
    </row>
    <row r="2160" spans="1:14" x14ac:dyDescent="0.2">
      <c r="A2160" s="221" t="str">
        <f t="shared" si="188"/>
        <v>Casinghead Gas Venting and Flaring</v>
      </c>
      <c r="B2160" s="221" t="str">
        <f>VLOOKUP(D2160,fips_xref!$A$5:$C$286,2,FALSE)</f>
        <v>SHERIDAN, MT_Tribal</v>
      </c>
      <c r="C2160" s="222" t="str">
        <f t="shared" si="187"/>
        <v>30</v>
      </c>
      <c r="D2160" s="223" t="str">
        <f t="shared" si="189"/>
        <v>3009101</v>
      </c>
      <c r="E2160" s="221" t="str">
        <f t="shared" si="190"/>
        <v>2310003501</v>
      </c>
      <c r="F2160" s="221" t="str">
        <f>VLOOKUP(E2160,SCC_xref!$A$6:$B$40,2,FALSE)</f>
        <v>Casinghead Gas Venting and Flaring</v>
      </c>
      <c r="G2160" s="224">
        <v>0.11528214133775801</v>
      </c>
      <c r="H2160" s="224">
        <v>3.4139402334333688</v>
      </c>
      <c r="I2160" s="224">
        <v>0.62727047492603627</v>
      </c>
      <c r="J2160" s="224">
        <v>0</v>
      </c>
      <c r="K2160" s="224">
        <v>0</v>
      </c>
      <c r="M2160" s="175"/>
    </row>
    <row r="2161" spans="1:13" x14ac:dyDescent="0.2">
      <c r="A2161" s="221" t="str">
        <f t="shared" si="188"/>
        <v>Casinghead Gas Venting and Flaring</v>
      </c>
      <c r="B2161" s="221" t="str">
        <f>VLOOKUP(D2161,fips_xref!$A$5:$C$286,2,FALSE)</f>
        <v>VALLEY, MT_Tribal</v>
      </c>
      <c r="C2161" s="222" t="str">
        <f t="shared" si="187"/>
        <v>30</v>
      </c>
      <c r="D2161" s="223" t="str">
        <f t="shared" si="189"/>
        <v>3010501</v>
      </c>
      <c r="E2161" s="221" t="str">
        <f t="shared" si="190"/>
        <v>2310003501</v>
      </c>
      <c r="F2161" s="221" t="str">
        <f>VLOOKUP(E2161,SCC_xref!$A$6:$B$40,2,FALSE)</f>
        <v>Casinghead Gas Venting and Flaring</v>
      </c>
      <c r="G2161" s="224">
        <v>1.2359196285058227</v>
      </c>
      <c r="H2161" s="224">
        <v>36.600254784338389</v>
      </c>
      <c r="I2161" s="224">
        <v>6.7248568021640365</v>
      </c>
      <c r="J2161" s="224">
        <v>0</v>
      </c>
      <c r="K2161" s="224">
        <v>0</v>
      </c>
      <c r="M2161" s="175"/>
    </row>
    <row r="2162" spans="1:13" x14ac:dyDescent="0.2">
      <c r="A2162" s="221" t="str">
        <f t="shared" si="188"/>
        <v>Casinghead Gas Venting and Flaring</v>
      </c>
      <c r="B2162" s="221" t="str">
        <f>VLOOKUP(D2162,fips_xref!$A$5:$C$286,2,FALSE)</f>
        <v>WIBAUX, MT_Tribal</v>
      </c>
      <c r="C2162" s="222" t="str">
        <f t="shared" si="187"/>
        <v>30</v>
      </c>
      <c r="D2162" s="223" t="str">
        <f t="shared" si="189"/>
        <v>3010901</v>
      </c>
      <c r="E2162" s="221" t="str">
        <f t="shared" si="190"/>
        <v>2310003501</v>
      </c>
      <c r="F2162" s="221" t="str">
        <f>VLOOKUP(E2162,SCC_xref!$A$6:$B$40,2,FALSE)</f>
        <v>Casinghead Gas Venting and Flaring</v>
      </c>
      <c r="G2162" s="224">
        <v>0</v>
      </c>
      <c r="H2162" s="224">
        <v>0</v>
      </c>
      <c r="I2162" s="224">
        <v>0</v>
      </c>
      <c r="J2162" s="224">
        <v>0</v>
      </c>
      <c r="K2162" s="224">
        <v>0</v>
      </c>
      <c r="M2162" s="175"/>
    </row>
    <row r="2163" spans="1:13" x14ac:dyDescent="0.2">
      <c r="A2163" s="221" t="str">
        <f t="shared" si="188"/>
        <v>Casinghead Gas Venting and Flaring</v>
      </c>
      <c r="B2163" s="221" t="str">
        <f>VLOOKUP(D2163,fips_xref!$A$5:$C$286,2,FALSE)</f>
        <v>BILLINGS, ND_Tribal</v>
      </c>
      <c r="C2163" s="222" t="str">
        <f t="shared" si="187"/>
        <v>38</v>
      </c>
      <c r="D2163" s="223" t="str">
        <f t="shared" si="189"/>
        <v>3800701</v>
      </c>
      <c r="E2163" s="221" t="str">
        <f t="shared" si="190"/>
        <v>2310003501</v>
      </c>
      <c r="F2163" s="221" t="str">
        <f>VLOOKUP(E2163,SCC_xref!$A$6:$B$40,2,FALSE)</f>
        <v>Casinghead Gas Venting and Flaring</v>
      </c>
      <c r="G2163" s="224">
        <v>0</v>
      </c>
      <c r="H2163" s="224">
        <v>0</v>
      </c>
      <c r="I2163" s="224">
        <v>0</v>
      </c>
      <c r="J2163" s="224">
        <v>0</v>
      </c>
      <c r="K2163" s="224">
        <v>0</v>
      </c>
      <c r="M2163" s="175"/>
    </row>
    <row r="2164" spans="1:13" x14ac:dyDescent="0.2">
      <c r="A2164" s="221" t="str">
        <f t="shared" si="188"/>
        <v>Casinghead Gas Venting and Flaring</v>
      </c>
      <c r="B2164" s="221" t="str">
        <f>VLOOKUP(D2164,fips_xref!$A$5:$C$286,2,FALSE)</f>
        <v>BOTTINEAU, ND_Tribal</v>
      </c>
      <c r="C2164" s="222" t="str">
        <f t="shared" si="187"/>
        <v>38</v>
      </c>
      <c r="D2164" s="223" t="str">
        <f t="shared" si="189"/>
        <v>3800901</v>
      </c>
      <c r="E2164" s="221" t="str">
        <f t="shared" si="190"/>
        <v>2310003501</v>
      </c>
      <c r="F2164" s="221" t="str">
        <f>VLOOKUP(E2164,SCC_xref!$A$6:$B$40,2,FALSE)</f>
        <v>Casinghead Gas Venting and Flaring</v>
      </c>
      <c r="G2164" s="224">
        <v>0</v>
      </c>
      <c r="H2164" s="224">
        <v>0</v>
      </c>
      <c r="I2164" s="224">
        <v>0</v>
      </c>
      <c r="J2164" s="224">
        <v>0</v>
      </c>
      <c r="K2164" s="224">
        <v>0</v>
      </c>
      <c r="M2164" s="175"/>
    </row>
    <row r="2165" spans="1:13" x14ac:dyDescent="0.2">
      <c r="A2165" s="221" t="str">
        <f t="shared" si="188"/>
        <v>Casinghead Gas Venting and Flaring</v>
      </c>
      <c r="B2165" s="221" t="str">
        <f>VLOOKUP(D2165,fips_xref!$A$5:$C$286,2,FALSE)</f>
        <v>BOWMAN, ND_Tribal</v>
      </c>
      <c r="C2165" s="222" t="str">
        <f t="shared" si="187"/>
        <v>38</v>
      </c>
      <c r="D2165" s="223" t="str">
        <f t="shared" si="189"/>
        <v>3801101</v>
      </c>
      <c r="E2165" s="221" t="str">
        <f t="shared" si="190"/>
        <v>2310003501</v>
      </c>
      <c r="F2165" s="221" t="str">
        <f>VLOOKUP(E2165,SCC_xref!$A$6:$B$40,2,FALSE)</f>
        <v>Casinghead Gas Venting and Flaring</v>
      </c>
      <c r="G2165" s="224">
        <v>0</v>
      </c>
      <c r="H2165" s="224">
        <v>0</v>
      </c>
      <c r="I2165" s="224">
        <v>0</v>
      </c>
      <c r="J2165" s="224">
        <v>0</v>
      </c>
      <c r="K2165" s="224">
        <v>0</v>
      </c>
      <c r="M2165" s="175"/>
    </row>
    <row r="2166" spans="1:13" x14ac:dyDescent="0.2">
      <c r="A2166" s="221" t="str">
        <f t="shared" si="188"/>
        <v>Casinghead Gas Venting and Flaring</v>
      </c>
      <c r="B2166" s="221" t="str">
        <f>VLOOKUP(D2166,fips_xref!$A$5:$C$286,2,FALSE)</f>
        <v>BURKE, ND_Tribal</v>
      </c>
      <c r="C2166" s="222" t="str">
        <f t="shared" si="187"/>
        <v>38</v>
      </c>
      <c r="D2166" s="223" t="str">
        <f t="shared" si="189"/>
        <v>3801301</v>
      </c>
      <c r="E2166" s="221" t="str">
        <f t="shared" si="190"/>
        <v>2310003501</v>
      </c>
      <c r="F2166" s="221" t="str">
        <f>VLOOKUP(E2166,SCC_xref!$A$6:$B$40,2,FALSE)</f>
        <v>Casinghead Gas Venting and Flaring</v>
      </c>
      <c r="G2166" s="224">
        <v>0</v>
      </c>
      <c r="H2166" s="224">
        <v>0</v>
      </c>
      <c r="I2166" s="224">
        <v>0</v>
      </c>
      <c r="J2166" s="224">
        <v>0</v>
      </c>
      <c r="K2166" s="224">
        <v>0</v>
      </c>
      <c r="M2166" s="175"/>
    </row>
    <row r="2167" spans="1:13" x14ac:dyDescent="0.2">
      <c r="A2167" s="221" t="str">
        <f t="shared" si="188"/>
        <v>Casinghead Gas Venting and Flaring</v>
      </c>
      <c r="B2167" s="221" t="str">
        <f>VLOOKUP(D2167,fips_xref!$A$5:$C$286,2,FALSE)</f>
        <v>DIVIDE, ND_Tribal</v>
      </c>
      <c r="C2167" s="222" t="str">
        <f t="shared" si="187"/>
        <v>38</v>
      </c>
      <c r="D2167" s="223" t="str">
        <f t="shared" si="189"/>
        <v>3802301</v>
      </c>
      <c r="E2167" s="221" t="str">
        <f t="shared" si="190"/>
        <v>2310003501</v>
      </c>
      <c r="F2167" s="221" t="str">
        <f>VLOOKUP(E2167,SCC_xref!$A$6:$B$40,2,FALSE)</f>
        <v>Casinghead Gas Venting and Flaring</v>
      </c>
      <c r="G2167" s="224">
        <v>0</v>
      </c>
      <c r="H2167" s="224">
        <v>0</v>
      </c>
      <c r="I2167" s="224">
        <v>0</v>
      </c>
      <c r="J2167" s="224">
        <v>0</v>
      </c>
      <c r="K2167" s="224">
        <v>0</v>
      </c>
      <c r="M2167" s="175"/>
    </row>
    <row r="2168" spans="1:13" x14ac:dyDescent="0.2">
      <c r="A2168" s="221" t="str">
        <f t="shared" si="188"/>
        <v>Casinghead Gas Venting and Flaring</v>
      </c>
      <c r="B2168" s="221" t="str">
        <f>VLOOKUP(D2168,fips_xref!$A$5:$C$286,2,FALSE)</f>
        <v>DUNN, ND_Tribal</v>
      </c>
      <c r="C2168" s="222" t="str">
        <f t="shared" si="187"/>
        <v>38</v>
      </c>
      <c r="D2168" s="223" t="str">
        <f t="shared" si="189"/>
        <v>3802501</v>
      </c>
      <c r="E2168" s="221" t="str">
        <f t="shared" si="190"/>
        <v>2310003501</v>
      </c>
      <c r="F2168" s="221" t="str">
        <f>VLOOKUP(E2168,SCC_xref!$A$6:$B$40,2,FALSE)</f>
        <v>Casinghead Gas Venting and Flaring</v>
      </c>
      <c r="G2168" s="224">
        <v>8.1608201696451079</v>
      </c>
      <c r="H2168" s="224">
        <v>241.67275166531701</v>
      </c>
      <c r="I2168" s="224">
        <v>44.404462687774853</v>
      </c>
      <c r="J2168" s="224">
        <v>0</v>
      </c>
      <c r="K2168" s="224">
        <v>0</v>
      </c>
      <c r="M2168" s="175"/>
    </row>
    <row r="2169" spans="1:13" x14ac:dyDescent="0.2">
      <c r="A2169" s="221" t="str">
        <f t="shared" si="188"/>
        <v>Casinghead Gas Venting and Flaring</v>
      </c>
      <c r="B2169" s="221" t="str">
        <f>VLOOKUP(D2169,fips_xref!$A$5:$C$286,2,FALSE)</f>
        <v>GOLDEN VALLEY, ND_Tribal</v>
      </c>
      <c r="C2169" s="222" t="str">
        <f t="shared" si="187"/>
        <v>38</v>
      </c>
      <c r="D2169" s="223" t="str">
        <f t="shared" si="189"/>
        <v>3803301</v>
      </c>
      <c r="E2169" s="221" t="str">
        <f t="shared" si="190"/>
        <v>2310003501</v>
      </c>
      <c r="F2169" s="221" t="str">
        <f>VLOOKUP(E2169,SCC_xref!$A$6:$B$40,2,FALSE)</f>
        <v>Casinghead Gas Venting and Flaring</v>
      </c>
      <c r="G2169" s="224">
        <v>0</v>
      </c>
      <c r="H2169" s="224">
        <v>0</v>
      </c>
      <c r="I2169" s="224">
        <v>0</v>
      </c>
      <c r="J2169" s="224">
        <v>0</v>
      </c>
      <c r="K2169" s="224">
        <v>0</v>
      </c>
      <c r="M2169" s="175"/>
    </row>
    <row r="2170" spans="1:13" x14ac:dyDescent="0.2">
      <c r="A2170" s="221" t="str">
        <f t="shared" si="188"/>
        <v>Casinghead Gas Venting and Flaring</v>
      </c>
      <c r="B2170" s="221" t="str">
        <f>VLOOKUP(D2170,fips_xref!$A$5:$C$286,2,FALSE)</f>
        <v>MC HENRY, ND_Tribal</v>
      </c>
      <c r="C2170" s="222" t="str">
        <f t="shared" si="187"/>
        <v>38</v>
      </c>
      <c r="D2170" s="223" t="str">
        <f t="shared" si="189"/>
        <v>3804901</v>
      </c>
      <c r="E2170" s="221" t="str">
        <f t="shared" si="190"/>
        <v>2310003501</v>
      </c>
      <c r="F2170" s="221" t="str">
        <f>VLOOKUP(E2170,SCC_xref!$A$6:$B$40,2,FALSE)</f>
        <v>Casinghead Gas Venting and Flaring</v>
      </c>
      <c r="G2170" s="224">
        <v>0</v>
      </c>
      <c r="H2170" s="224">
        <v>0</v>
      </c>
      <c r="I2170" s="224">
        <v>0</v>
      </c>
      <c r="J2170" s="224">
        <v>0</v>
      </c>
      <c r="K2170" s="224">
        <v>0</v>
      </c>
      <c r="M2170" s="175"/>
    </row>
    <row r="2171" spans="1:13" x14ac:dyDescent="0.2">
      <c r="A2171" s="221" t="str">
        <f t="shared" si="188"/>
        <v>Casinghead Gas Venting and Flaring</v>
      </c>
      <c r="B2171" s="221" t="str">
        <f>VLOOKUP(D2171,fips_xref!$A$5:$C$286,2,FALSE)</f>
        <v>MCKENZIE, ND_Tribal</v>
      </c>
      <c r="C2171" s="222" t="str">
        <f t="shared" si="187"/>
        <v>38</v>
      </c>
      <c r="D2171" s="223" t="str">
        <f t="shared" si="189"/>
        <v>3805301</v>
      </c>
      <c r="E2171" s="221" t="str">
        <f t="shared" si="190"/>
        <v>2310003501</v>
      </c>
      <c r="F2171" s="221" t="str">
        <f>VLOOKUP(E2171,SCC_xref!$A$6:$B$40,2,FALSE)</f>
        <v>Casinghead Gas Venting and Flaring</v>
      </c>
      <c r="G2171" s="224">
        <v>1.5433727893094422</v>
      </c>
      <c r="H2171" s="224">
        <v>45.705105747233837</v>
      </c>
      <c r="I2171" s="224">
        <v>8.3977637065366721</v>
      </c>
      <c r="J2171" s="224">
        <v>0</v>
      </c>
      <c r="K2171" s="224">
        <v>0</v>
      </c>
      <c r="M2171" s="175"/>
    </row>
    <row r="2172" spans="1:13" x14ac:dyDescent="0.2">
      <c r="A2172" s="221" t="str">
        <f t="shared" si="188"/>
        <v>Casinghead Gas Venting and Flaring</v>
      </c>
      <c r="B2172" s="221" t="str">
        <f>VLOOKUP(D2172,fips_xref!$A$5:$C$286,2,FALSE)</f>
        <v>MCLEAN, ND_Tribal</v>
      </c>
      <c r="C2172" s="222" t="str">
        <f t="shared" si="187"/>
        <v>38</v>
      </c>
      <c r="D2172" s="223" t="str">
        <f t="shared" si="189"/>
        <v>3805501</v>
      </c>
      <c r="E2172" s="221" t="str">
        <f t="shared" si="190"/>
        <v>2310003501</v>
      </c>
      <c r="F2172" s="221" t="str">
        <f>VLOOKUP(E2172,SCC_xref!$A$6:$B$40,2,FALSE)</f>
        <v>Casinghead Gas Venting and Flaring</v>
      </c>
      <c r="G2172" s="224">
        <v>1.3250452220407947</v>
      </c>
      <c r="H2172" s="224">
        <v>39.239600706151286</v>
      </c>
      <c r="I2172" s="224">
        <v>7.209804884633737</v>
      </c>
      <c r="J2172" s="224">
        <v>0</v>
      </c>
      <c r="K2172" s="224">
        <v>0</v>
      </c>
      <c r="M2172" s="175"/>
    </row>
    <row r="2173" spans="1:13" x14ac:dyDescent="0.2">
      <c r="A2173" s="221" t="str">
        <f t="shared" si="188"/>
        <v>Casinghead Gas Venting and Flaring</v>
      </c>
      <c r="B2173" s="221" t="str">
        <f>VLOOKUP(D2173,fips_xref!$A$5:$C$286,2,FALSE)</f>
        <v>MERCER, ND_Tribal</v>
      </c>
      <c r="C2173" s="222" t="str">
        <f t="shared" si="187"/>
        <v>38</v>
      </c>
      <c r="D2173" s="223" t="str">
        <f t="shared" si="189"/>
        <v>3805701</v>
      </c>
      <c r="E2173" s="221" t="str">
        <f t="shared" si="190"/>
        <v>2310003501</v>
      </c>
      <c r="F2173" s="221" t="str">
        <f>VLOOKUP(E2173,SCC_xref!$A$6:$B$40,2,FALSE)</f>
        <v>Casinghead Gas Venting and Flaring</v>
      </c>
      <c r="G2173" s="224">
        <v>0</v>
      </c>
      <c r="H2173" s="224">
        <v>0</v>
      </c>
      <c r="I2173" s="224">
        <v>0</v>
      </c>
      <c r="J2173" s="224">
        <v>0</v>
      </c>
      <c r="K2173" s="224">
        <v>0</v>
      </c>
      <c r="M2173" s="175"/>
    </row>
    <row r="2174" spans="1:13" x14ac:dyDescent="0.2">
      <c r="A2174" s="221" t="str">
        <f t="shared" si="188"/>
        <v>Casinghead Gas Venting and Flaring</v>
      </c>
      <c r="B2174" s="221" t="str">
        <f>VLOOKUP(D2174,fips_xref!$A$5:$C$286,2,FALSE)</f>
        <v>MOUNTRAIL, ND_Tribal</v>
      </c>
      <c r="C2174" s="222" t="str">
        <f t="shared" si="187"/>
        <v>38</v>
      </c>
      <c r="D2174" s="223" t="str">
        <f t="shared" si="189"/>
        <v>3806101</v>
      </c>
      <c r="E2174" s="221" t="str">
        <f t="shared" si="190"/>
        <v>2310003501</v>
      </c>
      <c r="F2174" s="221" t="str">
        <f>VLOOKUP(E2174,SCC_xref!$A$6:$B$40,2,FALSE)</f>
        <v>Casinghead Gas Venting and Flaring</v>
      </c>
      <c r="G2174" s="224">
        <v>61.047608475417171</v>
      </c>
      <c r="H2174" s="224">
        <v>1807.8505856210513</v>
      </c>
      <c r="I2174" s="224">
        <v>332.17081082212286</v>
      </c>
      <c r="J2174" s="224">
        <v>0</v>
      </c>
      <c r="K2174" s="224">
        <v>0</v>
      </c>
      <c r="M2174" s="175"/>
    </row>
    <row r="2175" spans="1:13" x14ac:dyDescent="0.2">
      <c r="A2175" s="221" t="str">
        <f t="shared" si="188"/>
        <v>Casinghead Gas Venting and Flaring</v>
      </c>
      <c r="B2175" s="221" t="str">
        <f>VLOOKUP(D2175,fips_xref!$A$5:$C$286,2,FALSE)</f>
        <v>RENVILLE, ND_Tribal</v>
      </c>
      <c r="C2175" s="222" t="str">
        <f t="shared" si="187"/>
        <v>38</v>
      </c>
      <c r="D2175" s="223" t="str">
        <f t="shared" si="189"/>
        <v>3807501</v>
      </c>
      <c r="E2175" s="221" t="str">
        <f t="shared" si="190"/>
        <v>2310003501</v>
      </c>
      <c r="F2175" s="221" t="str">
        <f>VLOOKUP(E2175,SCC_xref!$A$6:$B$40,2,FALSE)</f>
        <v>Casinghead Gas Venting and Flaring</v>
      </c>
      <c r="G2175" s="224">
        <v>0</v>
      </c>
      <c r="H2175" s="224">
        <v>0</v>
      </c>
      <c r="I2175" s="224">
        <v>0</v>
      </c>
      <c r="J2175" s="224">
        <v>0</v>
      </c>
      <c r="K2175" s="224">
        <v>0</v>
      </c>
      <c r="M2175" s="175"/>
    </row>
    <row r="2176" spans="1:13" x14ac:dyDescent="0.2">
      <c r="A2176" s="221" t="str">
        <f t="shared" si="188"/>
        <v>Casinghead Gas Venting and Flaring</v>
      </c>
      <c r="B2176" s="221" t="str">
        <f>VLOOKUP(D2176,fips_xref!$A$5:$C$286,2,FALSE)</f>
        <v>SLOPE, ND_Tribal</v>
      </c>
      <c r="C2176" s="222" t="str">
        <f t="shared" si="187"/>
        <v>38</v>
      </c>
      <c r="D2176" s="223" t="str">
        <f t="shared" si="189"/>
        <v>3808701</v>
      </c>
      <c r="E2176" s="221" t="str">
        <f t="shared" si="190"/>
        <v>2310003501</v>
      </c>
      <c r="F2176" s="221" t="str">
        <f>VLOOKUP(E2176,SCC_xref!$A$6:$B$40,2,FALSE)</f>
        <v>Casinghead Gas Venting and Flaring</v>
      </c>
      <c r="G2176" s="224">
        <v>0</v>
      </c>
      <c r="H2176" s="224">
        <v>0</v>
      </c>
      <c r="I2176" s="224">
        <v>0</v>
      </c>
      <c r="J2176" s="224">
        <v>0</v>
      </c>
      <c r="K2176" s="224">
        <v>0</v>
      </c>
      <c r="M2176" s="175"/>
    </row>
    <row r="2177" spans="1:13" x14ac:dyDescent="0.2">
      <c r="A2177" s="221" t="str">
        <f t="shared" si="188"/>
        <v>Casinghead Gas Venting and Flaring</v>
      </c>
      <c r="B2177" s="221" t="str">
        <f>VLOOKUP(D2177,fips_xref!$A$5:$C$286,2,FALSE)</f>
        <v>STARK, ND_Tribal</v>
      </c>
      <c r="C2177" s="222" t="str">
        <f t="shared" si="187"/>
        <v>38</v>
      </c>
      <c r="D2177" s="223" t="str">
        <f t="shared" si="189"/>
        <v>3808901</v>
      </c>
      <c r="E2177" s="221" t="str">
        <f t="shared" si="190"/>
        <v>2310003501</v>
      </c>
      <c r="F2177" s="221" t="str">
        <f>VLOOKUP(E2177,SCC_xref!$A$6:$B$40,2,FALSE)</f>
        <v>Casinghead Gas Venting and Flaring</v>
      </c>
      <c r="G2177" s="224">
        <v>0</v>
      </c>
      <c r="H2177" s="224">
        <v>0</v>
      </c>
      <c r="I2177" s="224">
        <v>0</v>
      </c>
      <c r="J2177" s="224">
        <v>0</v>
      </c>
      <c r="K2177" s="224">
        <v>0</v>
      </c>
      <c r="M2177" s="175"/>
    </row>
    <row r="2178" spans="1:13" x14ac:dyDescent="0.2">
      <c r="A2178" s="221" t="str">
        <f t="shared" si="188"/>
        <v>Casinghead Gas Venting and Flaring</v>
      </c>
      <c r="B2178" s="221" t="str">
        <f>VLOOKUP(D2178,fips_xref!$A$5:$C$286,2,FALSE)</f>
        <v>WARD, ND_Tribal</v>
      </c>
      <c r="C2178" s="222" t="str">
        <f t="shared" si="187"/>
        <v>38</v>
      </c>
      <c r="D2178" s="223" t="str">
        <f t="shared" si="189"/>
        <v>3810101</v>
      </c>
      <c r="E2178" s="221" t="str">
        <f t="shared" si="190"/>
        <v>2310003501</v>
      </c>
      <c r="F2178" s="221" t="str">
        <f>VLOOKUP(E2178,SCC_xref!$A$6:$B$40,2,FALSE)</f>
        <v>Casinghead Gas Venting and Flaring</v>
      </c>
      <c r="G2178" s="224">
        <v>0</v>
      </c>
      <c r="H2178" s="224">
        <v>0</v>
      </c>
      <c r="I2178" s="224">
        <v>0</v>
      </c>
      <c r="J2178" s="224">
        <v>0</v>
      </c>
      <c r="K2178" s="224">
        <v>0</v>
      </c>
      <c r="M2178" s="175"/>
    </row>
    <row r="2179" spans="1:13" x14ac:dyDescent="0.2">
      <c r="A2179" s="221" t="str">
        <f t="shared" si="188"/>
        <v>Casinghead Gas Venting and Flaring</v>
      </c>
      <c r="B2179" s="221" t="str">
        <f>VLOOKUP(D2179,fips_xref!$A$5:$C$286,2,FALSE)</f>
        <v>WILLIAMS, ND_Tribal</v>
      </c>
      <c r="C2179" s="222" t="str">
        <f t="shared" si="187"/>
        <v>38</v>
      </c>
      <c r="D2179" s="223" t="str">
        <f t="shared" si="189"/>
        <v>3810501</v>
      </c>
      <c r="E2179" s="221" t="str">
        <f t="shared" si="190"/>
        <v>2310003501</v>
      </c>
      <c r="F2179" s="221" t="str">
        <f>VLOOKUP(E2179,SCC_xref!$A$6:$B$40,2,FALSE)</f>
        <v>Casinghead Gas Venting and Flaring</v>
      </c>
      <c r="G2179" s="224">
        <v>0</v>
      </c>
      <c r="H2179" s="224">
        <v>0</v>
      </c>
      <c r="I2179" s="224">
        <v>0</v>
      </c>
      <c r="J2179" s="224">
        <v>0</v>
      </c>
      <c r="K2179" s="224">
        <v>0</v>
      </c>
      <c r="M2179" s="175"/>
    </row>
    <row r="2180" spans="1:13" x14ac:dyDescent="0.2">
      <c r="A2180" s="221" t="str">
        <f t="shared" si="188"/>
        <v>Casinghead Gas Venting and Flaring</v>
      </c>
      <c r="B2180" s="221" t="str">
        <f>VLOOKUP(D2180,fips_xref!$A$5:$C$286,2,FALSE)</f>
        <v>HARDING, SD_Tribal</v>
      </c>
      <c r="C2180" s="222" t="str">
        <f t="shared" si="187"/>
        <v>46</v>
      </c>
      <c r="D2180" s="223" t="str">
        <f t="shared" si="189"/>
        <v>4606301</v>
      </c>
      <c r="E2180" s="221" t="str">
        <f t="shared" si="190"/>
        <v>2310003501</v>
      </c>
      <c r="F2180" s="221" t="str">
        <f>VLOOKUP(E2180,SCC_xref!$A$6:$B$40,2,FALSE)</f>
        <v>Casinghead Gas Venting and Flaring</v>
      </c>
      <c r="G2180" s="224">
        <v>0</v>
      </c>
      <c r="H2180" s="224">
        <v>0</v>
      </c>
      <c r="I2180" s="224">
        <v>0</v>
      </c>
      <c r="J2180" s="224">
        <v>0</v>
      </c>
      <c r="K2180" s="224">
        <v>0</v>
      </c>
      <c r="M2180" s="175"/>
    </row>
    <row r="2181" spans="1:13" x14ac:dyDescent="0.2">
      <c r="A2181" s="221" t="str">
        <f t="shared" si="188"/>
        <v>Casinghead Gas Venting and Flaring</v>
      </c>
      <c r="B2181" s="221" t="str">
        <f>VLOOKUP(D2181,fips_xref!$A$5:$C$286,2,FALSE)</f>
        <v>BUTTE, SD_Tribal</v>
      </c>
      <c r="C2181" s="222" t="str">
        <f t="shared" si="187"/>
        <v>46</v>
      </c>
      <c r="D2181" s="223" t="str">
        <f t="shared" si="189"/>
        <v>4601901</v>
      </c>
      <c r="E2181" s="221" t="str">
        <f t="shared" si="190"/>
        <v>2310003501</v>
      </c>
      <c r="F2181" s="221" t="str">
        <f>VLOOKUP(E2181,SCC_xref!$A$6:$B$40,2,FALSE)</f>
        <v>Casinghead Gas Venting and Flaring</v>
      </c>
      <c r="G2181" s="224">
        <v>0</v>
      </c>
      <c r="H2181" s="224">
        <v>0</v>
      </c>
      <c r="I2181" s="224">
        <v>0</v>
      </c>
      <c r="J2181" s="224">
        <v>0</v>
      </c>
      <c r="K2181" s="224">
        <v>0</v>
      </c>
      <c r="M2181" s="175"/>
    </row>
    <row r="2182" spans="1:13" x14ac:dyDescent="0.2">
      <c r="A2182" s="226" t="str">
        <f>A2118</f>
        <v>Casinghead Gas Venting and Flaring</v>
      </c>
      <c r="B2182" s="226" t="str">
        <f>VLOOKUP(D2182,fips_xref!$A$5:$C$286,2,FALSE)</f>
        <v>CARTER, MT_Non-Tribal</v>
      </c>
      <c r="C2182" s="227" t="str">
        <f t="shared" si="187"/>
        <v>30</v>
      </c>
      <c r="D2182" s="228" t="str">
        <f>D2118&amp;"02"</f>
        <v>3001102</v>
      </c>
      <c r="E2182" s="226" t="str">
        <f>E2118</f>
        <v>2310003501</v>
      </c>
      <c r="F2182" s="226" t="str">
        <f>VLOOKUP(E2182,SCC_xref!$A$6:$B$40,2,FALSE)</f>
        <v>Casinghead Gas Venting and Flaring</v>
      </c>
      <c r="G2182" s="229">
        <v>0</v>
      </c>
      <c r="H2182" s="229">
        <v>0</v>
      </c>
      <c r="I2182" s="229">
        <v>0</v>
      </c>
      <c r="J2182" s="229">
        <v>0</v>
      </c>
      <c r="K2182" s="229">
        <v>0</v>
      </c>
      <c r="M2182" s="175"/>
    </row>
    <row r="2183" spans="1:13" x14ac:dyDescent="0.2">
      <c r="A2183" s="226" t="str">
        <f t="shared" ref="A2183:A2213" si="191">A2119</f>
        <v>Casinghead Gas Venting and Flaring</v>
      </c>
      <c r="B2183" s="226" t="str">
        <f>VLOOKUP(D2183,fips_xref!$A$5:$C$286,2,FALSE)</f>
        <v>CUSTER, MT_Non-Tribal</v>
      </c>
      <c r="C2183" s="227" t="str">
        <f t="shared" si="187"/>
        <v>30</v>
      </c>
      <c r="D2183" s="228" t="str">
        <f>D2119&amp;"02"</f>
        <v>3001702</v>
      </c>
      <c r="E2183" s="226" t="str">
        <f t="shared" ref="E2183:E2213" si="192">E2119</f>
        <v>2310003501</v>
      </c>
      <c r="F2183" s="226" t="str">
        <f>VLOOKUP(E2183,SCC_xref!$A$6:$B$40,2,FALSE)</f>
        <v>Casinghead Gas Venting and Flaring</v>
      </c>
      <c r="G2183" s="229">
        <v>0</v>
      </c>
      <c r="H2183" s="229">
        <v>0</v>
      </c>
      <c r="I2183" s="229">
        <v>0</v>
      </c>
      <c r="J2183" s="229">
        <v>0</v>
      </c>
      <c r="K2183" s="229">
        <v>0</v>
      </c>
      <c r="M2183" s="175"/>
    </row>
    <row r="2184" spans="1:13" x14ac:dyDescent="0.2">
      <c r="A2184" s="226" t="str">
        <f t="shared" si="191"/>
        <v>Casinghead Gas Venting and Flaring</v>
      </c>
      <c r="B2184" s="226" t="str">
        <f>VLOOKUP(D2184,fips_xref!$A$5:$C$286,2,FALSE)</f>
        <v>DANIELS, MT_Non-Tribal</v>
      </c>
      <c r="C2184" s="227" t="str">
        <f t="shared" si="187"/>
        <v>30</v>
      </c>
      <c r="D2184" s="228" t="str">
        <f t="shared" ref="D2184:D2213" si="193">D2120&amp;"02"</f>
        <v>3001902</v>
      </c>
      <c r="E2184" s="226" t="str">
        <f t="shared" si="192"/>
        <v>2310003501</v>
      </c>
      <c r="F2184" s="226" t="str">
        <f>VLOOKUP(E2184,SCC_xref!$A$6:$B$40,2,FALSE)</f>
        <v>Casinghead Gas Venting and Flaring</v>
      </c>
      <c r="G2184" s="229">
        <v>8.643033187007603E-4</v>
      </c>
      <c r="H2184" s="229">
        <v>2.559529029702437E-2</v>
      </c>
      <c r="I2184" s="229">
        <v>4.7028268811659026E-3</v>
      </c>
      <c r="J2184" s="229">
        <v>0</v>
      </c>
      <c r="K2184" s="229">
        <v>0</v>
      </c>
      <c r="M2184" s="175"/>
    </row>
    <row r="2185" spans="1:13" x14ac:dyDescent="0.2">
      <c r="A2185" s="226" t="str">
        <f t="shared" si="191"/>
        <v>Casinghead Gas Venting and Flaring</v>
      </c>
      <c r="B2185" s="226" t="str">
        <f>VLOOKUP(D2185,fips_xref!$A$5:$C$286,2,FALSE)</f>
        <v>DAWSON, MT_Non-Tribal</v>
      </c>
      <c r="C2185" s="227" t="str">
        <f t="shared" si="187"/>
        <v>30</v>
      </c>
      <c r="D2185" s="228" t="str">
        <f t="shared" si="193"/>
        <v>3002102</v>
      </c>
      <c r="E2185" s="226" t="str">
        <f t="shared" si="192"/>
        <v>2310003501</v>
      </c>
      <c r="F2185" s="226" t="str">
        <f>VLOOKUP(E2185,SCC_xref!$A$6:$B$40,2,FALSE)</f>
        <v>Casinghead Gas Venting and Flaring</v>
      </c>
      <c r="G2185" s="229">
        <v>0</v>
      </c>
      <c r="H2185" s="229">
        <v>0</v>
      </c>
      <c r="I2185" s="229">
        <v>0</v>
      </c>
      <c r="J2185" s="229">
        <v>0</v>
      </c>
      <c r="K2185" s="229">
        <v>0</v>
      </c>
      <c r="M2185" s="175"/>
    </row>
    <row r="2186" spans="1:13" x14ac:dyDescent="0.2">
      <c r="A2186" s="226" t="str">
        <f t="shared" si="191"/>
        <v>Casinghead Gas Venting and Flaring</v>
      </c>
      <c r="B2186" s="226" t="str">
        <f>VLOOKUP(D2186,fips_xref!$A$5:$C$286,2,FALSE)</f>
        <v>FALLON, MT_Non-Tribal</v>
      </c>
      <c r="C2186" s="227" t="str">
        <f t="shared" si="187"/>
        <v>30</v>
      </c>
      <c r="D2186" s="228" t="str">
        <f t="shared" si="193"/>
        <v>3002502</v>
      </c>
      <c r="E2186" s="226" t="str">
        <f t="shared" si="192"/>
        <v>2310003501</v>
      </c>
      <c r="F2186" s="226" t="str">
        <f>VLOOKUP(E2186,SCC_xref!$A$6:$B$40,2,FALSE)</f>
        <v>Casinghead Gas Venting and Flaring</v>
      </c>
      <c r="G2186" s="229">
        <v>0</v>
      </c>
      <c r="H2186" s="229">
        <v>0</v>
      </c>
      <c r="I2186" s="229">
        <v>0</v>
      </c>
      <c r="J2186" s="229">
        <v>0</v>
      </c>
      <c r="K2186" s="229">
        <v>0</v>
      </c>
      <c r="M2186" s="175"/>
    </row>
    <row r="2187" spans="1:13" x14ac:dyDescent="0.2">
      <c r="A2187" s="226" t="str">
        <f t="shared" si="191"/>
        <v>Casinghead Gas Venting and Flaring</v>
      </c>
      <c r="B2187" s="226" t="str">
        <f>VLOOKUP(D2187,fips_xref!$A$5:$C$286,2,FALSE)</f>
        <v>GARFIELD, MT_Non-Tribal</v>
      </c>
      <c r="C2187" s="227" t="str">
        <f t="shared" si="187"/>
        <v>30</v>
      </c>
      <c r="D2187" s="228" t="str">
        <f t="shared" si="193"/>
        <v>3003302</v>
      </c>
      <c r="E2187" s="226" t="str">
        <f t="shared" si="192"/>
        <v>2310003501</v>
      </c>
      <c r="F2187" s="226" t="str">
        <f>VLOOKUP(E2187,SCC_xref!$A$6:$B$40,2,FALSE)</f>
        <v>Casinghead Gas Venting and Flaring</v>
      </c>
      <c r="G2187" s="229">
        <v>0</v>
      </c>
      <c r="H2187" s="229">
        <v>0</v>
      </c>
      <c r="I2187" s="229">
        <v>0</v>
      </c>
      <c r="J2187" s="229">
        <v>0</v>
      </c>
      <c r="K2187" s="229">
        <v>0</v>
      </c>
      <c r="M2187" s="175"/>
    </row>
    <row r="2188" spans="1:13" x14ac:dyDescent="0.2">
      <c r="A2188" s="226" t="str">
        <f t="shared" si="191"/>
        <v>Casinghead Gas Venting and Flaring</v>
      </c>
      <c r="B2188" s="226" t="str">
        <f>VLOOKUP(D2188,fips_xref!$A$5:$C$286,2,FALSE)</f>
        <v>MCCONE, MT_Non-Tribal</v>
      </c>
      <c r="C2188" s="227" t="str">
        <f t="shared" si="187"/>
        <v>30</v>
      </c>
      <c r="D2188" s="228" t="str">
        <f t="shared" si="193"/>
        <v>3005502</v>
      </c>
      <c r="E2188" s="226" t="str">
        <f t="shared" si="192"/>
        <v>2310003501</v>
      </c>
      <c r="F2188" s="226" t="str">
        <f>VLOOKUP(E2188,SCC_xref!$A$6:$B$40,2,FALSE)</f>
        <v>Casinghead Gas Venting and Flaring</v>
      </c>
      <c r="G2188" s="229">
        <v>6.7984279463067704E-2</v>
      </c>
      <c r="H2188" s="229">
        <v>2.0132716499422592</v>
      </c>
      <c r="I2188" s="229">
        <v>0.36991446178433907</v>
      </c>
      <c r="J2188" s="229">
        <v>0</v>
      </c>
      <c r="K2188" s="229">
        <v>0</v>
      </c>
      <c r="M2188" s="175"/>
    </row>
    <row r="2189" spans="1:13" x14ac:dyDescent="0.2">
      <c r="A2189" s="226" t="str">
        <f t="shared" si="191"/>
        <v>Casinghead Gas Venting and Flaring</v>
      </c>
      <c r="B2189" s="226" t="str">
        <f>VLOOKUP(D2189,fips_xref!$A$5:$C$286,2,FALSE)</f>
        <v>PRAIRIE, MT_Non-Tribal</v>
      </c>
      <c r="C2189" s="227" t="str">
        <f t="shared" si="187"/>
        <v>30</v>
      </c>
      <c r="D2189" s="228" t="str">
        <f t="shared" si="193"/>
        <v>3007902</v>
      </c>
      <c r="E2189" s="226" t="str">
        <f t="shared" si="192"/>
        <v>2310003501</v>
      </c>
      <c r="F2189" s="226" t="str">
        <f>VLOOKUP(E2189,SCC_xref!$A$6:$B$40,2,FALSE)</f>
        <v>Casinghead Gas Venting and Flaring</v>
      </c>
      <c r="G2189" s="229">
        <v>0</v>
      </c>
      <c r="H2189" s="229">
        <v>0</v>
      </c>
      <c r="I2189" s="229">
        <v>0</v>
      </c>
      <c r="J2189" s="229">
        <v>0</v>
      </c>
      <c r="K2189" s="229">
        <v>0</v>
      </c>
      <c r="M2189" s="175"/>
    </row>
    <row r="2190" spans="1:13" x14ac:dyDescent="0.2">
      <c r="A2190" s="226" t="str">
        <f t="shared" si="191"/>
        <v>Casinghead Gas Venting and Flaring</v>
      </c>
      <c r="B2190" s="226" t="str">
        <f>VLOOKUP(D2190,fips_xref!$A$5:$C$286,2,FALSE)</f>
        <v>RICHLAND, MT_Non-Tribal</v>
      </c>
      <c r="C2190" s="227" t="str">
        <f t="shared" si="187"/>
        <v>30</v>
      </c>
      <c r="D2190" s="228" t="str">
        <f t="shared" si="193"/>
        <v>3008302</v>
      </c>
      <c r="E2190" s="226" t="str">
        <f t="shared" si="192"/>
        <v>2310003501</v>
      </c>
      <c r="F2190" s="226" t="str">
        <f>VLOOKUP(E2190,SCC_xref!$A$6:$B$40,2,FALSE)</f>
        <v>Casinghead Gas Venting and Flaring</v>
      </c>
      <c r="G2190" s="229">
        <v>170.93795277322968</v>
      </c>
      <c r="H2190" s="229">
        <v>5062.1193154583298</v>
      </c>
      <c r="I2190" s="229">
        <v>930.10356656022054</v>
      </c>
      <c r="J2190" s="229">
        <v>0</v>
      </c>
      <c r="K2190" s="229">
        <v>0</v>
      </c>
      <c r="M2190" s="175"/>
    </row>
    <row r="2191" spans="1:13" x14ac:dyDescent="0.2">
      <c r="A2191" s="226" t="str">
        <f t="shared" si="191"/>
        <v>Casinghead Gas Venting and Flaring</v>
      </c>
      <c r="B2191" s="226" t="str">
        <f>VLOOKUP(D2191,fips_xref!$A$5:$C$286,2,FALSE)</f>
        <v>ROOSEVELT, MT_Non-Tribal</v>
      </c>
      <c r="C2191" s="227" t="str">
        <f t="shared" si="187"/>
        <v>30</v>
      </c>
      <c r="D2191" s="228" t="str">
        <f t="shared" si="193"/>
        <v>3008502</v>
      </c>
      <c r="E2191" s="226" t="str">
        <f t="shared" si="192"/>
        <v>2310003501</v>
      </c>
      <c r="F2191" s="226" t="str">
        <f>VLOOKUP(E2191,SCC_xref!$A$6:$B$40,2,FALSE)</f>
        <v>Casinghead Gas Venting and Flaring</v>
      </c>
      <c r="G2191" s="229">
        <v>10.318428308248587</v>
      </c>
      <c r="H2191" s="229">
        <v>305.56768931034799</v>
      </c>
      <c r="I2191" s="229">
        <v>56.14438932429379</v>
      </c>
      <c r="J2191" s="229">
        <v>0</v>
      </c>
      <c r="K2191" s="229">
        <v>0</v>
      </c>
      <c r="M2191" s="175"/>
    </row>
    <row r="2192" spans="1:13" x14ac:dyDescent="0.2">
      <c r="A2192" s="226" t="str">
        <f t="shared" si="191"/>
        <v>Casinghead Gas Venting and Flaring</v>
      </c>
      <c r="B2192" s="226" t="str">
        <f>VLOOKUP(D2192,fips_xref!$A$5:$C$286,2,FALSE)</f>
        <v>SHERIDAN, MT_Non-Tribal</v>
      </c>
      <c r="C2192" s="227" t="str">
        <f t="shared" si="187"/>
        <v>30</v>
      </c>
      <c r="D2192" s="228" t="str">
        <f t="shared" si="193"/>
        <v>3009102</v>
      </c>
      <c r="E2192" s="226" t="str">
        <f t="shared" si="192"/>
        <v>2310003501</v>
      </c>
      <c r="F2192" s="226" t="str">
        <f>VLOOKUP(E2192,SCC_xref!$A$6:$B$40,2,FALSE)</f>
        <v>Casinghead Gas Venting and Flaring</v>
      </c>
      <c r="G2192" s="229">
        <v>15.797576845443263</v>
      </c>
      <c r="H2192" s="229">
        <v>467.82600112711458</v>
      </c>
      <c r="I2192" s="229">
        <v>85.957403423735414</v>
      </c>
      <c r="J2192" s="229">
        <v>0</v>
      </c>
      <c r="K2192" s="229">
        <v>0</v>
      </c>
      <c r="M2192" s="175"/>
    </row>
    <row r="2193" spans="1:13" x14ac:dyDescent="0.2">
      <c r="A2193" s="226" t="str">
        <f t="shared" si="191"/>
        <v>Casinghead Gas Venting and Flaring</v>
      </c>
      <c r="B2193" s="226" t="str">
        <f>VLOOKUP(D2193,fips_xref!$A$5:$C$286,2,FALSE)</f>
        <v>VALLEY, MT_Non-Tribal</v>
      </c>
      <c r="C2193" s="227" t="str">
        <f t="shared" si="187"/>
        <v>30</v>
      </c>
      <c r="D2193" s="228" t="str">
        <f t="shared" si="193"/>
        <v>3010502</v>
      </c>
      <c r="E2193" s="226" t="str">
        <f t="shared" si="192"/>
        <v>2310003501</v>
      </c>
      <c r="F2193" s="226" t="str">
        <f>VLOOKUP(E2193,SCC_xref!$A$6:$B$40,2,FALSE)</f>
        <v>Casinghead Gas Venting and Flaring</v>
      </c>
      <c r="G2193" s="229">
        <v>0</v>
      </c>
      <c r="H2193" s="229">
        <v>0</v>
      </c>
      <c r="I2193" s="229">
        <v>0</v>
      </c>
      <c r="J2193" s="229">
        <v>0</v>
      </c>
      <c r="K2193" s="229">
        <v>0</v>
      </c>
      <c r="M2193" s="175"/>
    </row>
    <row r="2194" spans="1:13" x14ac:dyDescent="0.2">
      <c r="A2194" s="226" t="str">
        <f t="shared" si="191"/>
        <v>Casinghead Gas Venting and Flaring</v>
      </c>
      <c r="B2194" s="226" t="str">
        <f>VLOOKUP(D2194,fips_xref!$A$5:$C$286,2,FALSE)</f>
        <v>WIBAUX, MT_Non-Tribal</v>
      </c>
      <c r="C2194" s="227" t="str">
        <f t="shared" si="187"/>
        <v>30</v>
      </c>
      <c r="D2194" s="228" t="str">
        <f t="shared" si="193"/>
        <v>3010902</v>
      </c>
      <c r="E2194" s="226" t="str">
        <f t="shared" si="192"/>
        <v>2310003501</v>
      </c>
      <c r="F2194" s="226" t="str">
        <f>VLOOKUP(E2194,SCC_xref!$A$6:$B$40,2,FALSE)</f>
        <v>Casinghead Gas Venting and Flaring</v>
      </c>
      <c r="G2194" s="229">
        <v>0</v>
      </c>
      <c r="H2194" s="229">
        <v>0</v>
      </c>
      <c r="I2194" s="229">
        <v>0</v>
      </c>
      <c r="J2194" s="229">
        <v>0</v>
      </c>
      <c r="K2194" s="229">
        <v>0</v>
      </c>
      <c r="M2194" s="175"/>
    </row>
    <row r="2195" spans="1:13" x14ac:dyDescent="0.2">
      <c r="A2195" s="226" t="str">
        <f t="shared" si="191"/>
        <v>Casinghead Gas Venting and Flaring</v>
      </c>
      <c r="B2195" s="226" t="str">
        <f>VLOOKUP(D2195,fips_xref!$A$5:$C$286,2,FALSE)</f>
        <v>BILLINGS, ND_Non-Tribal</v>
      </c>
      <c r="C2195" s="227" t="str">
        <f t="shared" si="187"/>
        <v>38</v>
      </c>
      <c r="D2195" s="228" t="str">
        <f t="shared" si="193"/>
        <v>3800702</v>
      </c>
      <c r="E2195" s="226" t="str">
        <f t="shared" si="192"/>
        <v>2310003501</v>
      </c>
      <c r="F2195" s="226" t="str">
        <f>VLOOKUP(E2195,SCC_xref!$A$6:$B$40,2,FALSE)</f>
        <v>Casinghead Gas Venting and Flaring</v>
      </c>
      <c r="G2195" s="229">
        <v>43.795613848018107</v>
      </c>
      <c r="H2195" s="229">
        <v>1296.9537729664835</v>
      </c>
      <c r="I2195" s="229">
        <v>238.29966358480445</v>
      </c>
      <c r="J2195" s="229">
        <v>0</v>
      </c>
      <c r="K2195" s="229">
        <v>0</v>
      </c>
      <c r="M2195" s="175"/>
    </row>
    <row r="2196" spans="1:13" x14ac:dyDescent="0.2">
      <c r="A2196" s="226" t="str">
        <f t="shared" si="191"/>
        <v>Casinghead Gas Venting and Flaring</v>
      </c>
      <c r="B2196" s="226" t="str">
        <f>VLOOKUP(D2196,fips_xref!$A$5:$C$286,2,FALSE)</f>
        <v>BOTTINEAU, ND_Non-Tribal</v>
      </c>
      <c r="C2196" s="227" t="str">
        <f t="shared" si="187"/>
        <v>38</v>
      </c>
      <c r="D2196" s="228" t="str">
        <f t="shared" si="193"/>
        <v>3800902</v>
      </c>
      <c r="E2196" s="226" t="str">
        <f t="shared" si="192"/>
        <v>2310003501</v>
      </c>
      <c r="F2196" s="226" t="str">
        <f>VLOOKUP(E2196,SCC_xref!$A$6:$B$40,2,FALSE)</f>
        <v>Casinghead Gas Venting and Flaring</v>
      </c>
      <c r="G2196" s="229">
        <v>21.453600507845216</v>
      </c>
      <c r="H2196" s="229">
        <v>635.32225439111312</v>
      </c>
      <c r="I2196" s="229">
        <v>116.73282629268722</v>
      </c>
      <c r="J2196" s="229">
        <v>0</v>
      </c>
      <c r="K2196" s="229">
        <v>0</v>
      </c>
      <c r="M2196" s="175"/>
    </row>
    <row r="2197" spans="1:13" x14ac:dyDescent="0.2">
      <c r="A2197" s="226" t="str">
        <f t="shared" si="191"/>
        <v>Casinghead Gas Venting and Flaring</v>
      </c>
      <c r="B2197" s="226" t="str">
        <f>VLOOKUP(D2197,fips_xref!$A$5:$C$286,2,FALSE)</f>
        <v>BOWMAN, ND_Non-Tribal</v>
      </c>
      <c r="C2197" s="227" t="str">
        <f t="shared" si="187"/>
        <v>38</v>
      </c>
      <c r="D2197" s="228" t="str">
        <f t="shared" si="193"/>
        <v>3801102</v>
      </c>
      <c r="E2197" s="226" t="str">
        <f t="shared" si="192"/>
        <v>2310003501</v>
      </c>
      <c r="F2197" s="226" t="str">
        <f>VLOOKUP(E2197,SCC_xref!$A$6:$B$40,2,FALSE)</f>
        <v>Casinghead Gas Venting and Flaring</v>
      </c>
      <c r="G2197" s="229">
        <v>0</v>
      </c>
      <c r="H2197" s="229">
        <v>0</v>
      </c>
      <c r="I2197" s="229">
        <v>0</v>
      </c>
      <c r="J2197" s="229">
        <v>0</v>
      </c>
      <c r="K2197" s="229">
        <v>0</v>
      </c>
      <c r="M2197" s="175"/>
    </row>
    <row r="2198" spans="1:13" x14ac:dyDescent="0.2">
      <c r="A2198" s="226" t="str">
        <f t="shared" si="191"/>
        <v>Casinghead Gas Venting and Flaring</v>
      </c>
      <c r="B2198" s="226" t="str">
        <f>VLOOKUP(D2198,fips_xref!$A$5:$C$286,2,FALSE)</f>
        <v>BURKE, ND_Non-Tribal</v>
      </c>
      <c r="C2198" s="227" t="str">
        <f t="shared" si="187"/>
        <v>38</v>
      </c>
      <c r="D2198" s="228" t="str">
        <f t="shared" si="193"/>
        <v>3801302</v>
      </c>
      <c r="E2198" s="226" t="str">
        <f t="shared" si="192"/>
        <v>2310003501</v>
      </c>
      <c r="F2198" s="226" t="str">
        <f>VLOOKUP(E2198,SCC_xref!$A$6:$B$40,2,FALSE)</f>
        <v>Casinghead Gas Venting and Flaring</v>
      </c>
      <c r="G2198" s="229">
        <v>15.232242868128351</v>
      </c>
      <c r="H2198" s="229">
        <v>451.08432381191227</v>
      </c>
      <c r="I2198" s="229">
        <v>82.881321488345449</v>
      </c>
      <c r="J2198" s="229">
        <v>0</v>
      </c>
      <c r="K2198" s="229">
        <v>0</v>
      </c>
      <c r="M2198" s="175"/>
    </row>
    <row r="2199" spans="1:13" x14ac:dyDescent="0.2">
      <c r="A2199" s="226" t="str">
        <f t="shared" si="191"/>
        <v>Casinghead Gas Venting and Flaring</v>
      </c>
      <c r="B2199" s="226" t="str">
        <f>VLOOKUP(D2199,fips_xref!$A$5:$C$286,2,FALSE)</f>
        <v>DIVIDE, ND_Non-Tribal</v>
      </c>
      <c r="C2199" s="227" t="str">
        <f t="shared" si="187"/>
        <v>38</v>
      </c>
      <c r="D2199" s="228" t="str">
        <f t="shared" si="193"/>
        <v>3802302</v>
      </c>
      <c r="E2199" s="226" t="str">
        <f t="shared" si="192"/>
        <v>2310003501</v>
      </c>
      <c r="F2199" s="226" t="str">
        <f>VLOOKUP(E2199,SCC_xref!$A$6:$B$40,2,FALSE)</f>
        <v>Casinghead Gas Venting and Flaring</v>
      </c>
      <c r="G2199" s="229">
        <v>16.6831465747489</v>
      </c>
      <c r="H2199" s="229">
        <v>494.0510702775</v>
      </c>
      <c r="I2199" s="229">
        <v>90.77594459789843</v>
      </c>
      <c r="J2199" s="229">
        <v>0</v>
      </c>
      <c r="K2199" s="229">
        <v>0</v>
      </c>
      <c r="M2199" s="175"/>
    </row>
    <row r="2200" spans="1:13" x14ac:dyDescent="0.2">
      <c r="A2200" s="226" t="str">
        <f t="shared" si="191"/>
        <v>Casinghead Gas Venting and Flaring</v>
      </c>
      <c r="B2200" s="226" t="str">
        <f>VLOOKUP(D2200,fips_xref!$A$5:$C$286,2,FALSE)</f>
        <v>DUNN, ND_Non-Tribal</v>
      </c>
      <c r="C2200" s="227" t="str">
        <f t="shared" si="187"/>
        <v>38</v>
      </c>
      <c r="D2200" s="228" t="str">
        <f t="shared" si="193"/>
        <v>3802502</v>
      </c>
      <c r="E2200" s="226" t="str">
        <f t="shared" si="192"/>
        <v>2310003501</v>
      </c>
      <c r="F2200" s="226" t="str">
        <f>VLOOKUP(E2200,SCC_xref!$A$6:$B$40,2,FALSE)</f>
        <v>Casinghead Gas Venting and Flaring</v>
      </c>
      <c r="G2200" s="229">
        <v>89.572301881795056</v>
      </c>
      <c r="H2200" s="229">
        <v>2652.5746455348303</v>
      </c>
      <c r="I2200" s="229">
        <v>487.37870141564963</v>
      </c>
      <c r="J2200" s="229">
        <v>0</v>
      </c>
      <c r="K2200" s="229">
        <v>0</v>
      </c>
      <c r="M2200" s="175"/>
    </row>
    <row r="2201" spans="1:13" x14ac:dyDescent="0.2">
      <c r="A2201" s="226" t="str">
        <f t="shared" si="191"/>
        <v>Casinghead Gas Venting and Flaring</v>
      </c>
      <c r="B2201" s="226" t="str">
        <f>VLOOKUP(D2201,fips_xref!$A$5:$C$286,2,FALSE)</f>
        <v>GOLDEN VALLEY, ND_Non-Tribal</v>
      </c>
      <c r="C2201" s="227" t="str">
        <f t="shared" si="187"/>
        <v>38</v>
      </c>
      <c r="D2201" s="228" t="str">
        <f t="shared" si="193"/>
        <v>3803302</v>
      </c>
      <c r="E2201" s="226" t="str">
        <f t="shared" si="192"/>
        <v>2310003501</v>
      </c>
      <c r="F2201" s="226" t="str">
        <f>VLOOKUP(E2201,SCC_xref!$A$6:$B$40,2,FALSE)</f>
        <v>Casinghead Gas Venting and Flaring</v>
      </c>
      <c r="G2201" s="229">
        <v>6.160526607457256</v>
      </c>
      <c r="H2201" s="229">
        <v>182.43649363447997</v>
      </c>
      <c r="I2201" s="229">
        <v>33.520512422929194</v>
      </c>
      <c r="J2201" s="229">
        <v>0</v>
      </c>
      <c r="K2201" s="229">
        <v>0</v>
      </c>
      <c r="M2201" s="175"/>
    </row>
    <row r="2202" spans="1:13" x14ac:dyDescent="0.2">
      <c r="A2202" s="226" t="str">
        <f t="shared" si="191"/>
        <v>Casinghead Gas Venting and Flaring</v>
      </c>
      <c r="B2202" s="226" t="str">
        <f>VLOOKUP(D2202,fips_xref!$A$5:$C$286,2,FALSE)</f>
        <v>MC HENRY, ND_Non-Tribal</v>
      </c>
      <c r="C2202" s="227" t="str">
        <f t="shared" si="187"/>
        <v>38</v>
      </c>
      <c r="D2202" s="228" t="str">
        <f t="shared" si="193"/>
        <v>3804902</v>
      </c>
      <c r="E2202" s="226" t="str">
        <f t="shared" si="192"/>
        <v>2310003501</v>
      </c>
      <c r="F2202" s="226" t="str">
        <f>VLOOKUP(E2202,SCC_xref!$A$6:$B$40,2,FALSE)</f>
        <v>Casinghead Gas Venting and Flaring</v>
      </c>
      <c r="G2202" s="229">
        <v>0.36881869643137316</v>
      </c>
      <c r="H2202" s="229">
        <v>10.922116573984177</v>
      </c>
      <c r="I2202" s="229">
        <v>2.0068076129354133</v>
      </c>
      <c r="J2202" s="229">
        <v>0</v>
      </c>
      <c r="K2202" s="229">
        <v>0</v>
      </c>
      <c r="M2202" s="175"/>
    </row>
    <row r="2203" spans="1:13" x14ac:dyDescent="0.2">
      <c r="A2203" s="226" t="str">
        <f t="shared" si="191"/>
        <v>Casinghead Gas Venting and Flaring</v>
      </c>
      <c r="B2203" s="226" t="str">
        <f>VLOOKUP(D2203,fips_xref!$A$5:$C$286,2,FALSE)</f>
        <v>MCKENZIE, ND_Non-Tribal</v>
      </c>
      <c r="C2203" s="227" t="str">
        <f t="shared" si="187"/>
        <v>38</v>
      </c>
      <c r="D2203" s="228" t="str">
        <f t="shared" si="193"/>
        <v>3805302</v>
      </c>
      <c r="E2203" s="226" t="str">
        <f t="shared" si="192"/>
        <v>2310003501</v>
      </c>
      <c r="F2203" s="226" t="str">
        <f>VLOOKUP(E2203,SCC_xref!$A$6:$B$40,2,FALSE)</f>
        <v>Casinghead Gas Venting and Flaring</v>
      </c>
      <c r="G2203" s="229">
        <v>98.944590993956439</v>
      </c>
      <c r="H2203" s="229">
        <v>2930.1235746931889</v>
      </c>
      <c r="I2203" s="229">
        <v>538.37498040829246</v>
      </c>
      <c r="J2203" s="229">
        <v>0</v>
      </c>
      <c r="K2203" s="229">
        <v>0</v>
      </c>
      <c r="M2203" s="175"/>
    </row>
    <row r="2204" spans="1:13" x14ac:dyDescent="0.2">
      <c r="A2204" s="226" t="str">
        <f t="shared" si="191"/>
        <v>Casinghead Gas Venting and Flaring</v>
      </c>
      <c r="B2204" s="226" t="str">
        <f>VLOOKUP(D2204,fips_xref!$A$5:$C$286,2,FALSE)</f>
        <v>MCLEAN, ND_Non-Tribal</v>
      </c>
      <c r="C2204" s="227" t="str">
        <f t="shared" si="187"/>
        <v>38</v>
      </c>
      <c r="D2204" s="228" t="str">
        <f t="shared" si="193"/>
        <v>3805502</v>
      </c>
      <c r="E2204" s="226" t="str">
        <f t="shared" si="192"/>
        <v>2310003501</v>
      </c>
      <c r="F2204" s="226" t="str">
        <f>VLOOKUP(E2204,SCC_xref!$A$6:$B$40,2,FALSE)</f>
        <v>Casinghead Gas Venting and Flaring</v>
      </c>
      <c r="G2204" s="229">
        <v>0</v>
      </c>
      <c r="H2204" s="229">
        <v>0</v>
      </c>
      <c r="I2204" s="229">
        <v>0</v>
      </c>
      <c r="J2204" s="229">
        <v>0</v>
      </c>
      <c r="K2204" s="229">
        <v>0</v>
      </c>
      <c r="M2204" s="175"/>
    </row>
    <row r="2205" spans="1:13" x14ac:dyDescent="0.2">
      <c r="A2205" s="226" t="str">
        <f t="shared" si="191"/>
        <v>Casinghead Gas Venting and Flaring</v>
      </c>
      <c r="B2205" s="226" t="str">
        <f>VLOOKUP(D2205,fips_xref!$A$5:$C$286,2,FALSE)</f>
        <v>MERCER, ND_Non-Tribal</v>
      </c>
      <c r="C2205" s="227" t="str">
        <f t="shared" si="187"/>
        <v>38</v>
      </c>
      <c r="D2205" s="228" t="str">
        <f t="shared" si="193"/>
        <v>3805702</v>
      </c>
      <c r="E2205" s="226" t="str">
        <f t="shared" si="192"/>
        <v>2310003501</v>
      </c>
      <c r="F2205" s="226" t="str">
        <f>VLOOKUP(E2205,SCC_xref!$A$6:$B$40,2,FALSE)</f>
        <v>Casinghead Gas Venting and Flaring</v>
      </c>
      <c r="G2205" s="229">
        <v>2.3961672269769765E-2</v>
      </c>
      <c r="H2205" s="229">
        <v>0.70959574547145199</v>
      </c>
      <c r="I2205" s="229">
        <v>0.13037968735021785</v>
      </c>
      <c r="J2205" s="229">
        <v>0</v>
      </c>
      <c r="K2205" s="229">
        <v>0</v>
      </c>
      <c r="M2205" s="175"/>
    </row>
    <row r="2206" spans="1:13" x14ac:dyDescent="0.2">
      <c r="A2206" s="226" t="str">
        <f t="shared" si="191"/>
        <v>Casinghead Gas Venting and Flaring</v>
      </c>
      <c r="B2206" s="226" t="str">
        <f>VLOOKUP(D2206,fips_xref!$A$5:$C$286,2,FALSE)</f>
        <v>MOUNTRAIL, ND_Non-Tribal</v>
      </c>
      <c r="C2206" s="227" t="str">
        <f t="shared" si="187"/>
        <v>38</v>
      </c>
      <c r="D2206" s="228" t="str">
        <f t="shared" si="193"/>
        <v>3806102</v>
      </c>
      <c r="E2206" s="226" t="str">
        <f t="shared" si="192"/>
        <v>2310003501</v>
      </c>
      <c r="F2206" s="226" t="str">
        <f>VLOOKUP(E2206,SCC_xref!$A$6:$B$40,2,FALSE)</f>
        <v>Casinghead Gas Venting and Flaring</v>
      </c>
      <c r="G2206" s="229">
        <v>272.80392310163097</v>
      </c>
      <c r="H2206" s="229">
        <v>8078.7559816958683</v>
      </c>
      <c r="I2206" s="229">
        <v>1484.3742874647569</v>
      </c>
      <c r="J2206" s="229">
        <v>0</v>
      </c>
      <c r="K2206" s="229">
        <v>0</v>
      </c>
      <c r="M2206" s="175"/>
    </row>
    <row r="2207" spans="1:13" x14ac:dyDescent="0.2">
      <c r="A2207" s="226" t="str">
        <f t="shared" si="191"/>
        <v>Casinghead Gas Venting and Flaring</v>
      </c>
      <c r="B2207" s="226" t="str">
        <f>VLOOKUP(D2207,fips_xref!$A$5:$C$286,2,FALSE)</f>
        <v>RENVILLE, ND_Non-Tribal</v>
      </c>
      <c r="C2207" s="227" t="str">
        <f t="shared" si="187"/>
        <v>38</v>
      </c>
      <c r="D2207" s="228" t="str">
        <f t="shared" si="193"/>
        <v>3807502</v>
      </c>
      <c r="E2207" s="226" t="str">
        <f t="shared" si="192"/>
        <v>2310003501</v>
      </c>
      <c r="F2207" s="226" t="str">
        <f>VLOOKUP(E2207,SCC_xref!$A$6:$B$40,2,FALSE)</f>
        <v>Casinghead Gas Venting and Flaring</v>
      </c>
      <c r="G2207" s="229">
        <v>8.4623824209870566</v>
      </c>
      <c r="H2207" s="229">
        <v>250.60315051803013</v>
      </c>
      <c r="I2207" s="229">
        <v>46.045316114194286</v>
      </c>
      <c r="J2207" s="229">
        <v>0</v>
      </c>
      <c r="K2207" s="229">
        <v>0</v>
      </c>
      <c r="M2207" s="175"/>
    </row>
    <row r="2208" spans="1:13" x14ac:dyDescent="0.2">
      <c r="A2208" s="226" t="str">
        <f t="shared" si="191"/>
        <v>Casinghead Gas Venting and Flaring</v>
      </c>
      <c r="B2208" s="226" t="str">
        <f>VLOOKUP(D2208,fips_xref!$A$5:$C$286,2,FALSE)</f>
        <v>SLOPE, ND_Non-Tribal</v>
      </c>
      <c r="C2208" s="227" t="str">
        <f t="shared" si="187"/>
        <v>38</v>
      </c>
      <c r="D2208" s="228" t="str">
        <f t="shared" si="193"/>
        <v>3808702</v>
      </c>
      <c r="E2208" s="226" t="str">
        <f t="shared" si="192"/>
        <v>2310003501</v>
      </c>
      <c r="F2208" s="226" t="str">
        <f>VLOOKUP(E2208,SCC_xref!$A$6:$B$40,2,FALSE)</f>
        <v>Casinghead Gas Venting and Flaring</v>
      </c>
      <c r="G2208" s="229">
        <v>0</v>
      </c>
      <c r="H2208" s="229">
        <v>0</v>
      </c>
      <c r="I2208" s="229">
        <v>0</v>
      </c>
      <c r="J2208" s="229">
        <v>0</v>
      </c>
      <c r="K2208" s="229">
        <v>0</v>
      </c>
      <c r="M2208" s="175"/>
    </row>
    <row r="2209" spans="1:13" x14ac:dyDescent="0.2">
      <c r="A2209" s="226" t="str">
        <f t="shared" si="191"/>
        <v>Casinghead Gas Venting and Flaring</v>
      </c>
      <c r="B2209" s="226" t="str">
        <f>VLOOKUP(D2209,fips_xref!$A$5:$C$286,2,FALSE)</f>
        <v>STARK, ND_Non-Tribal</v>
      </c>
      <c r="C2209" s="227" t="str">
        <f t="shared" si="187"/>
        <v>38</v>
      </c>
      <c r="D2209" s="228" t="str">
        <f t="shared" si="193"/>
        <v>3808902</v>
      </c>
      <c r="E2209" s="226" t="str">
        <f t="shared" si="192"/>
        <v>2310003501</v>
      </c>
      <c r="F2209" s="226" t="str">
        <f>VLOOKUP(E2209,SCC_xref!$A$6:$B$40,2,FALSE)</f>
        <v>Casinghead Gas Venting and Flaring</v>
      </c>
      <c r="G2209" s="229">
        <v>13.579274143525234</v>
      </c>
      <c r="H2209" s="229">
        <v>402.13366789898868</v>
      </c>
      <c r="I2209" s="229">
        <v>73.887226957416729</v>
      </c>
      <c r="J2209" s="229">
        <v>0</v>
      </c>
      <c r="K2209" s="229">
        <v>0</v>
      </c>
      <c r="M2209" s="175"/>
    </row>
    <row r="2210" spans="1:13" x14ac:dyDescent="0.2">
      <c r="A2210" s="226" t="str">
        <f t="shared" si="191"/>
        <v>Casinghead Gas Venting and Flaring</v>
      </c>
      <c r="B2210" s="226" t="str">
        <f>VLOOKUP(D2210,fips_xref!$A$5:$C$286,2,FALSE)</f>
        <v>WARD, ND_Non-Tribal</v>
      </c>
      <c r="C2210" s="227" t="str">
        <f t="shared" si="187"/>
        <v>38</v>
      </c>
      <c r="D2210" s="228" t="str">
        <f t="shared" si="193"/>
        <v>3810102</v>
      </c>
      <c r="E2210" s="226" t="str">
        <f t="shared" si="192"/>
        <v>2310003501</v>
      </c>
      <c r="F2210" s="226" t="str">
        <f>VLOOKUP(E2210,SCC_xref!$A$6:$B$40,2,FALSE)</f>
        <v>Casinghead Gas Venting and Flaring</v>
      </c>
      <c r="G2210" s="229">
        <v>0.68384588368571209</v>
      </c>
      <c r="H2210" s="229">
        <v>20.25126310711407</v>
      </c>
      <c r="I2210" s="229">
        <v>3.7209261318193163</v>
      </c>
      <c r="J2210" s="229">
        <v>0</v>
      </c>
      <c r="K2210" s="229">
        <v>0</v>
      </c>
      <c r="M2210" s="175"/>
    </row>
    <row r="2211" spans="1:13" x14ac:dyDescent="0.2">
      <c r="A2211" s="226" t="str">
        <f t="shared" si="191"/>
        <v>Casinghead Gas Venting and Flaring</v>
      </c>
      <c r="B2211" s="226" t="str">
        <f>VLOOKUP(D2211,fips_xref!$A$5:$C$286,2,FALSE)</f>
        <v>WILLIAMS, ND_Non-Tribal</v>
      </c>
      <c r="C2211" s="227" t="str">
        <f t="shared" si="187"/>
        <v>38</v>
      </c>
      <c r="D2211" s="228" t="str">
        <f t="shared" si="193"/>
        <v>3810502</v>
      </c>
      <c r="E2211" s="226" t="str">
        <f t="shared" si="192"/>
        <v>2310003501</v>
      </c>
      <c r="F2211" s="226" t="str">
        <f>VLOOKUP(E2211,SCC_xref!$A$6:$B$40,2,FALSE)</f>
        <v>Casinghead Gas Venting and Flaring</v>
      </c>
      <c r="G2211" s="229">
        <v>55.891698007004486</v>
      </c>
      <c r="H2211" s="229">
        <v>1655.1645755952363</v>
      </c>
      <c r="I2211" s="229">
        <v>304.11659209693619</v>
      </c>
      <c r="J2211" s="229">
        <v>0</v>
      </c>
      <c r="K2211" s="229">
        <v>0</v>
      </c>
      <c r="M2211" s="175"/>
    </row>
    <row r="2212" spans="1:13" x14ac:dyDescent="0.2">
      <c r="A2212" s="226" t="str">
        <f t="shared" si="191"/>
        <v>Casinghead Gas Venting and Flaring</v>
      </c>
      <c r="B2212" s="226" t="str">
        <f>VLOOKUP(D2212,fips_xref!$A$5:$C$286,2,FALSE)</f>
        <v>HARDING, SD_Non-Tribal</v>
      </c>
      <c r="C2212" s="227" t="str">
        <f t="shared" si="187"/>
        <v>46</v>
      </c>
      <c r="D2212" s="228" t="str">
        <f t="shared" si="193"/>
        <v>4606302</v>
      </c>
      <c r="E2212" s="226" t="str">
        <f t="shared" si="192"/>
        <v>2310003501</v>
      </c>
      <c r="F2212" s="226" t="str">
        <f>VLOOKUP(E2212,SCC_xref!$A$6:$B$40,2,FALSE)</f>
        <v>Casinghead Gas Venting and Flaring</v>
      </c>
      <c r="G2212" s="229">
        <v>0</v>
      </c>
      <c r="H2212" s="229">
        <v>0</v>
      </c>
      <c r="I2212" s="229">
        <v>0</v>
      </c>
      <c r="J2212" s="229">
        <v>0</v>
      </c>
      <c r="K2212" s="229">
        <v>0</v>
      </c>
      <c r="M2212" s="175"/>
    </row>
    <row r="2213" spans="1:13" x14ac:dyDescent="0.2">
      <c r="A2213" s="226" t="str">
        <f t="shared" si="191"/>
        <v>Casinghead Gas Venting and Flaring</v>
      </c>
      <c r="B2213" s="226" t="str">
        <f>VLOOKUP(D2213,fips_xref!$A$5:$C$286,2,FALSE)</f>
        <v>BUTTE, SD_Non-Tribal</v>
      </c>
      <c r="C2213" s="227" t="str">
        <f t="shared" si="187"/>
        <v>46</v>
      </c>
      <c r="D2213" s="228" t="str">
        <f t="shared" si="193"/>
        <v>4601902</v>
      </c>
      <c r="E2213" s="226" t="str">
        <f t="shared" si="192"/>
        <v>2310003501</v>
      </c>
      <c r="F2213" s="226" t="str">
        <f>VLOOKUP(E2213,SCC_xref!$A$6:$B$40,2,FALSE)</f>
        <v>Casinghead Gas Venting and Flaring</v>
      </c>
      <c r="G2213" s="229">
        <v>0</v>
      </c>
      <c r="H2213" s="229">
        <v>0</v>
      </c>
      <c r="I2213" s="229">
        <v>0</v>
      </c>
      <c r="J2213" s="229">
        <v>0</v>
      </c>
      <c r="K2213" s="229">
        <v>0</v>
      </c>
      <c r="M2213" s="175"/>
    </row>
  </sheetData>
  <phoneticPr fontId="4" type="noConversion"/>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06"/>
  <sheetViews>
    <sheetView zoomScale="70" zoomScaleNormal="70" workbookViewId="0"/>
  </sheetViews>
  <sheetFormatPr defaultColWidth="9.140625" defaultRowHeight="12.75" x14ac:dyDescent="0.2"/>
  <cols>
    <col min="1" max="1" width="12" customWidth="1"/>
    <col min="2" max="2" width="29.140625" bestFit="1" customWidth="1"/>
    <col min="3" max="3" width="29.140625" style="99" customWidth="1"/>
    <col min="4" max="4" width="16" style="7" customWidth="1"/>
    <col min="5" max="5" width="27.140625" style="59" bestFit="1" customWidth="1"/>
    <col min="6" max="6" width="45.7109375" style="59" customWidth="1"/>
    <col min="7" max="7" width="46.28515625" style="59" customWidth="1"/>
    <col min="8" max="8" width="23.7109375" style="7" customWidth="1"/>
    <col min="9" max="9" width="21.42578125" style="7" customWidth="1"/>
    <col min="10" max="10" width="93.42578125" style="7" bestFit="1" customWidth="1"/>
    <col min="11" max="16384" width="9.140625" style="7"/>
  </cols>
  <sheetData>
    <row r="1" spans="1:12" customFormat="1" x14ac:dyDescent="0.2">
      <c r="C1" s="99"/>
      <c r="E1" s="13"/>
      <c r="F1" s="13"/>
      <c r="G1" s="13"/>
    </row>
    <row r="2" spans="1:12" customFormat="1" x14ac:dyDescent="0.2">
      <c r="C2" s="99"/>
      <c r="E2" s="13"/>
      <c r="F2" s="13"/>
      <c r="G2" s="13"/>
    </row>
    <row r="3" spans="1:12" customFormat="1" x14ac:dyDescent="0.2">
      <c r="C3" s="99"/>
      <c r="E3" s="13"/>
      <c r="F3" s="13"/>
      <c r="G3" s="13"/>
    </row>
    <row r="4" spans="1:12" customFormat="1" x14ac:dyDescent="0.2">
      <c r="A4" s="5" t="s">
        <v>15138</v>
      </c>
      <c r="C4" s="99"/>
      <c r="D4" s="5"/>
      <c r="E4" s="13"/>
      <c r="F4" s="13"/>
      <c r="G4" s="13"/>
    </row>
    <row r="5" spans="1:12" customFormat="1" x14ac:dyDescent="0.2">
      <c r="A5" s="3" t="s">
        <v>16666</v>
      </c>
      <c r="B5" s="3" t="s">
        <v>16667</v>
      </c>
      <c r="C5" s="112"/>
      <c r="D5" s="179" t="s">
        <v>16666</v>
      </c>
      <c r="E5" s="180" t="s">
        <v>15904</v>
      </c>
      <c r="F5" s="180"/>
      <c r="G5" s="180" t="s">
        <v>15904</v>
      </c>
      <c r="I5" s="278" t="s">
        <v>15880</v>
      </c>
      <c r="J5" s="279" t="s">
        <v>15881</v>
      </c>
    </row>
    <row r="6" spans="1:12" customFormat="1" ht="25.5" x14ac:dyDescent="0.2">
      <c r="A6" s="2" t="s">
        <v>15686</v>
      </c>
      <c r="B6" s="207" t="s">
        <v>15682</v>
      </c>
      <c r="C6" s="99"/>
      <c r="D6" s="181">
        <v>20200201</v>
      </c>
      <c r="E6" s="157" t="s">
        <v>14788</v>
      </c>
      <c r="F6" s="157">
        <f t="shared" ref="F6:F45" si="0">D6</f>
        <v>20200201</v>
      </c>
      <c r="G6" s="157" t="s">
        <v>15906</v>
      </c>
      <c r="I6" s="181" t="s">
        <v>15882</v>
      </c>
      <c r="J6" s="181" t="s">
        <v>15883</v>
      </c>
    </row>
    <row r="7" spans="1:12" customFormat="1" ht="25.5" x14ac:dyDescent="0.2">
      <c r="A7" s="2" t="s">
        <v>10028</v>
      </c>
      <c r="B7" s="188" t="s">
        <v>10027</v>
      </c>
      <c r="C7" s="206"/>
      <c r="D7" s="182" t="s">
        <v>15907</v>
      </c>
      <c r="E7" s="157" t="s">
        <v>14788</v>
      </c>
      <c r="F7" s="160" t="str">
        <f t="shared" si="0"/>
        <v>20200202</v>
      </c>
      <c r="G7" s="157" t="s">
        <v>15908</v>
      </c>
      <c r="I7" s="181" t="s">
        <v>15884</v>
      </c>
      <c r="J7" s="181" t="s">
        <v>15885</v>
      </c>
    </row>
    <row r="8" spans="1:12" customFormat="1" ht="25.5" x14ac:dyDescent="0.2">
      <c r="A8" s="2" t="s">
        <v>15685</v>
      </c>
      <c r="B8" s="207" t="s">
        <v>16674</v>
      </c>
      <c r="C8" s="99"/>
      <c r="D8" s="181">
        <v>20200203</v>
      </c>
      <c r="E8" s="157" t="s">
        <v>14788</v>
      </c>
      <c r="F8" s="157">
        <f t="shared" si="0"/>
        <v>20200203</v>
      </c>
      <c r="G8" s="157" t="s">
        <v>14710</v>
      </c>
      <c r="I8" s="181" t="s">
        <v>13385</v>
      </c>
      <c r="J8" s="181" t="s">
        <v>13386</v>
      </c>
    </row>
    <row r="9" spans="1:12" customFormat="1" ht="25.5" x14ac:dyDescent="0.2">
      <c r="A9" s="2" t="s">
        <v>15689</v>
      </c>
      <c r="B9" s="207" t="s">
        <v>10031</v>
      </c>
      <c r="C9" s="99"/>
      <c r="D9" s="181">
        <v>20200209</v>
      </c>
      <c r="E9" s="157" t="s">
        <v>14788</v>
      </c>
      <c r="F9" s="157">
        <f t="shared" si="0"/>
        <v>20200209</v>
      </c>
      <c r="G9" s="157" t="s">
        <v>14712</v>
      </c>
      <c r="I9" s="181" t="s">
        <v>13387</v>
      </c>
      <c r="J9" s="181" t="s">
        <v>16209</v>
      </c>
    </row>
    <row r="10" spans="1:12" customFormat="1" ht="25.5" x14ac:dyDescent="0.2">
      <c r="A10" s="2" t="s">
        <v>15691</v>
      </c>
      <c r="B10" s="110" t="s">
        <v>12114</v>
      </c>
      <c r="C10" s="108"/>
      <c r="D10" s="181">
        <v>20200252</v>
      </c>
      <c r="E10" s="157" t="s">
        <v>14788</v>
      </c>
      <c r="F10" s="157">
        <f t="shared" si="0"/>
        <v>20200252</v>
      </c>
      <c r="G10" s="157" t="s">
        <v>14714</v>
      </c>
      <c r="I10" s="181" t="s">
        <v>16210</v>
      </c>
      <c r="J10" s="181" t="s">
        <v>9160</v>
      </c>
    </row>
    <row r="11" spans="1:12" customFormat="1" ht="25.5" x14ac:dyDescent="0.2">
      <c r="A11" s="2" t="s">
        <v>15687</v>
      </c>
      <c r="B11" s="110" t="s">
        <v>12116</v>
      </c>
      <c r="C11" s="108"/>
      <c r="D11" s="183">
        <v>20200253</v>
      </c>
      <c r="E11" s="157" t="s">
        <v>14788</v>
      </c>
      <c r="F11" s="157">
        <f t="shared" si="0"/>
        <v>20200253</v>
      </c>
      <c r="G11" s="157" t="s">
        <v>14716</v>
      </c>
      <c r="I11" s="181" t="s">
        <v>9161</v>
      </c>
      <c r="J11" s="181" t="s">
        <v>9162</v>
      </c>
    </row>
    <row r="12" spans="1:12" customFormat="1" ht="25.5" x14ac:dyDescent="0.2">
      <c r="A12" s="2" t="s">
        <v>16662</v>
      </c>
      <c r="B12" s="110" t="s">
        <v>16663</v>
      </c>
      <c r="C12" s="108"/>
      <c r="D12" s="183">
        <v>20200253</v>
      </c>
      <c r="E12" s="157" t="s">
        <v>14788</v>
      </c>
      <c r="F12" s="157">
        <f t="shared" si="0"/>
        <v>20200253</v>
      </c>
      <c r="G12" s="157" t="s">
        <v>14718</v>
      </c>
      <c r="I12" s="181" t="s">
        <v>9163</v>
      </c>
      <c r="J12" s="181" t="s">
        <v>9164</v>
      </c>
    </row>
    <row r="13" spans="1:12" customFormat="1" ht="25.5" x14ac:dyDescent="0.2">
      <c r="A13" s="2" t="s">
        <v>16665</v>
      </c>
      <c r="B13" s="110" t="s">
        <v>16664</v>
      </c>
      <c r="C13" s="108"/>
      <c r="D13" s="181">
        <v>31000101</v>
      </c>
      <c r="E13" s="157" t="s">
        <v>12115</v>
      </c>
      <c r="F13" s="157">
        <f t="shared" si="0"/>
        <v>31000101</v>
      </c>
      <c r="G13" s="157" t="s">
        <v>14720</v>
      </c>
      <c r="I13" s="181" t="s">
        <v>9165</v>
      </c>
      <c r="J13" s="181" t="s">
        <v>9166</v>
      </c>
    </row>
    <row r="14" spans="1:12" customFormat="1" ht="25.5" x14ac:dyDescent="0.2">
      <c r="A14" s="2" t="s">
        <v>15115</v>
      </c>
      <c r="B14" s="110" t="s">
        <v>15116</v>
      </c>
      <c r="C14" s="108"/>
      <c r="D14" s="181">
        <v>31000102</v>
      </c>
      <c r="E14" s="157" t="s">
        <v>9173</v>
      </c>
      <c r="F14" s="157">
        <f t="shared" si="0"/>
        <v>31000102</v>
      </c>
      <c r="G14" s="157" t="s">
        <v>14722</v>
      </c>
    </row>
    <row r="15" spans="1:12" customFormat="1" ht="25.5" x14ac:dyDescent="0.2">
      <c r="A15" s="2" t="s">
        <v>15117</v>
      </c>
      <c r="B15" s="110" t="s">
        <v>15118</v>
      </c>
      <c r="C15" s="108"/>
      <c r="D15" s="181">
        <v>31000123</v>
      </c>
      <c r="E15" s="157" t="s">
        <v>9174</v>
      </c>
      <c r="F15" s="157">
        <f t="shared" si="0"/>
        <v>31000123</v>
      </c>
      <c r="G15" s="157" t="s">
        <v>11814</v>
      </c>
    </row>
    <row r="16" spans="1:12" customFormat="1" ht="25.5" x14ac:dyDescent="0.2">
      <c r="A16" s="2" t="s">
        <v>15692</v>
      </c>
      <c r="B16" s="110" t="s">
        <v>15910</v>
      </c>
      <c r="C16" s="108"/>
      <c r="D16" s="181">
        <v>31000129</v>
      </c>
      <c r="E16" s="157" t="s">
        <v>9175</v>
      </c>
      <c r="F16" s="157">
        <f t="shared" si="0"/>
        <v>31000129</v>
      </c>
      <c r="G16" s="157" t="s">
        <v>11816</v>
      </c>
      <c r="H16" s="59"/>
      <c r="I16" s="59"/>
      <c r="J16" s="59"/>
      <c r="K16" s="59"/>
      <c r="L16" s="7"/>
    </row>
    <row r="17" spans="1:12" customFormat="1" ht="25.5" x14ac:dyDescent="0.2">
      <c r="A17" s="2" t="s">
        <v>15126</v>
      </c>
      <c r="B17" s="110" t="s">
        <v>15127</v>
      </c>
      <c r="C17" s="108"/>
      <c r="D17" s="181">
        <v>31000130</v>
      </c>
      <c r="E17" s="157" t="s">
        <v>12095</v>
      </c>
      <c r="F17" s="157">
        <f t="shared" si="0"/>
        <v>31000130</v>
      </c>
      <c r="G17" s="157" t="s">
        <v>11818</v>
      </c>
      <c r="H17" s="59"/>
      <c r="I17" s="59"/>
      <c r="J17" s="59"/>
      <c r="K17" s="59"/>
      <c r="L17" s="7"/>
    </row>
    <row r="18" spans="1:12" customFormat="1" ht="38.25" x14ac:dyDescent="0.2">
      <c r="A18" s="2" t="s">
        <v>15693</v>
      </c>
      <c r="B18" s="110" t="s">
        <v>15679</v>
      </c>
      <c r="C18" s="108"/>
      <c r="D18" s="181">
        <v>31000132</v>
      </c>
      <c r="E18" s="157" t="s">
        <v>12096</v>
      </c>
      <c r="F18" s="157">
        <f t="shared" si="0"/>
        <v>31000132</v>
      </c>
      <c r="G18" s="157" t="s">
        <v>11820</v>
      </c>
      <c r="H18" s="59"/>
      <c r="I18" s="59"/>
      <c r="J18" s="59"/>
      <c r="K18" s="59"/>
      <c r="L18" s="7"/>
    </row>
    <row r="19" spans="1:12" customFormat="1" ht="38.25" x14ac:dyDescent="0.2">
      <c r="A19" s="2" t="s">
        <v>15694</v>
      </c>
      <c r="B19" s="110" t="s">
        <v>15681</v>
      </c>
      <c r="C19" s="108"/>
      <c r="D19" s="181">
        <v>31000199</v>
      </c>
      <c r="E19" s="157" t="s">
        <v>12097</v>
      </c>
      <c r="F19" s="157">
        <f t="shared" si="0"/>
        <v>31000199</v>
      </c>
      <c r="G19" s="157" t="s">
        <v>11822</v>
      </c>
      <c r="H19" s="59"/>
      <c r="I19" s="59"/>
      <c r="J19" s="59"/>
      <c r="K19" s="59"/>
      <c r="L19" s="7"/>
    </row>
    <row r="20" spans="1:12" customFormat="1" ht="38.25" x14ac:dyDescent="0.2">
      <c r="A20" s="2" t="s">
        <v>16773</v>
      </c>
      <c r="B20" s="110" t="s">
        <v>16774</v>
      </c>
      <c r="C20" s="108"/>
      <c r="D20" s="181">
        <v>31000201</v>
      </c>
      <c r="E20" s="157" t="s">
        <v>12098</v>
      </c>
      <c r="F20" s="157">
        <f t="shared" si="0"/>
        <v>31000201</v>
      </c>
      <c r="G20" s="157" t="s">
        <v>11824</v>
      </c>
      <c r="H20" s="59"/>
      <c r="I20" s="59"/>
      <c r="J20" s="59"/>
      <c r="K20" s="59"/>
      <c r="L20" s="7"/>
    </row>
    <row r="21" spans="1:12" customFormat="1" ht="25.5" x14ac:dyDescent="0.2">
      <c r="A21" s="2" t="s">
        <v>15119</v>
      </c>
      <c r="B21" s="110" t="s">
        <v>15120</v>
      </c>
      <c r="C21" s="108"/>
      <c r="D21" s="181">
        <v>31000202</v>
      </c>
      <c r="E21" s="157" t="s">
        <v>12099</v>
      </c>
      <c r="F21" s="157">
        <f t="shared" si="0"/>
        <v>31000202</v>
      </c>
      <c r="G21" s="157" t="s">
        <v>11826</v>
      </c>
      <c r="H21" s="59"/>
      <c r="I21" s="59"/>
      <c r="J21" s="59"/>
      <c r="K21" s="59"/>
      <c r="L21" s="7"/>
    </row>
    <row r="22" spans="1:12" customFormat="1" ht="25.5" x14ac:dyDescent="0.2">
      <c r="A22" s="2" t="s">
        <v>15121</v>
      </c>
      <c r="B22" s="110" t="s">
        <v>15122</v>
      </c>
      <c r="C22" s="108"/>
      <c r="D22" s="181">
        <v>31000203</v>
      </c>
      <c r="E22" s="157" t="s">
        <v>14788</v>
      </c>
      <c r="F22" s="157">
        <f t="shared" si="0"/>
        <v>31000203</v>
      </c>
      <c r="G22" s="157" t="s">
        <v>11828</v>
      </c>
      <c r="H22" s="59"/>
      <c r="I22" s="59"/>
      <c r="J22" s="59"/>
      <c r="K22" s="59"/>
      <c r="L22" s="7"/>
    </row>
    <row r="23" spans="1:12" customFormat="1" ht="25.5" x14ac:dyDescent="0.2">
      <c r="A23" s="2" t="s">
        <v>15696</v>
      </c>
      <c r="B23" s="110" t="s">
        <v>16673</v>
      </c>
      <c r="C23" s="108"/>
      <c r="D23" s="181">
        <v>31000205</v>
      </c>
      <c r="E23" s="157" t="s">
        <v>16771</v>
      </c>
      <c r="F23" s="157">
        <f t="shared" si="0"/>
        <v>31000205</v>
      </c>
      <c r="G23" s="157" t="s">
        <v>11830</v>
      </c>
      <c r="H23" s="59"/>
      <c r="I23" s="59"/>
      <c r="J23" s="59"/>
      <c r="K23" s="59"/>
      <c r="L23" s="7"/>
    </row>
    <row r="24" spans="1:12" customFormat="1" ht="25.5" x14ac:dyDescent="0.2">
      <c r="A24" s="2" t="s">
        <v>15697</v>
      </c>
      <c r="B24" s="110" t="s">
        <v>16672</v>
      </c>
      <c r="C24" s="108"/>
      <c r="D24" s="181">
        <v>31000207</v>
      </c>
      <c r="E24" s="158" t="s">
        <v>12115</v>
      </c>
      <c r="F24" s="157">
        <f t="shared" si="0"/>
        <v>31000207</v>
      </c>
      <c r="G24" s="157" t="s">
        <v>11832</v>
      </c>
      <c r="H24" s="59"/>
      <c r="I24" s="59"/>
      <c r="J24" s="59"/>
      <c r="K24" s="59"/>
      <c r="L24" s="7"/>
    </row>
    <row r="25" spans="1:12" customFormat="1" ht="38.25" x14ac:dyDescent="0.2">
      <c r="A25" s="2" t="s">
        <v>15129</v>
      </c>
      <c r="B25" s="110" t="s">
        <v>15130</v>
      </c>
      <c r="C25" s="108"/>
      <c r="D25" s="181">
        <v>31000209</v>
      </c>
      <c r="E25" s="157" t="s">
        <v>12100</v>
      </c>
      <c r="F25" s="157">
        <f t="shared" si="0"/>
        <v>31000209</v>
      </c>
      <c r="G25" s="157" t="s">
        <v>11834</v>
      </c>
      <c r="H25" s="59"/>
      <c r="I25" s="59"/>
      <c r="J25" s="59"/>
      <c r="K25" s="59"/>
      <c r="L25" s="7"/>
    </row>
    <row r="26" spans="1:12" customFormat="1" ht="38.25" x14ac:dyDescent="0.2">
      <c r="A26" s="2" t="s">
        <v>15131</v>
      </c>
      <c r="B26" s="110" t="s">
        <v>15132</v>
      </c>
      <c r="C26" s="108"/>
      <c r="D26" s="181">
        <v>31000215</v>
      </c>
      <c r="E26" s="157" t="s">
        <v>12101</v>
      </c>
      <c r="F26" s="157">
        <f t="shared" si="0"/>
        <v>31000215</v>
      </c>
      <c r="G26" s="157" t="s">
        <v>11836</v>
      </c>
      <c r="H26" s="59"/>
      <c r="I26" s="59"/>
      <c r="J26" s="59"/>
      <c r="K26" s="59"/>
      <c r="L26" s="7"/>
    </row>
    <row r="27" spans="1:12" customFormat="1" ht="38.25" x14ac:dyDescent="0.2">
      <c r="A27" s="2" t="s">
        <v>15137</v>
      </c>
      <c r="B27" s="110" t="s">
        <v>16671</v>
      </c>
      <c r="C27" s="108"/>
      <c r="D27" s="181">
        <v>31000216</v>
      </c>
      <c r="E27" s="157" t="s">
        <v>12102</v>
      </c>
      <c r="F27" s="157">
        <f t="shared" si="0"/>
        <v>31000216</v>
      </c>
      <c r="G27" s="157" t="s">
        <v>11838</v>
      </c>
      <c r="H27" s="59"/>
      <c r="I27" s="59"/>
      <c r="J27" s="59"/>
      <c r="K27" s="59"/>
      <c r="L27" s="7"/>
    </row>
    <row r="28" spans="1:12" customFormat="1" ht="38.25" x14ac:dyDescent="0.2">
      <c r="A28" s="2" t="s">
        <v>15688</v>
      </c>
      <c r="B28" s="110" t="s">
        <v>16377</v>
      </c>
      <c r="C28" s="108"/>
      <c r="D28" s="183" t="s">
        <v>11839</v>
      </c>
      <c r="E28" s="157" t="s">
        <v>12103</v>
      </c>
      <c r="F28" s="157" t="str">
        <f t="shared" si="0"/>
        <v>31000220</v>
      </c>
      <c r="G28" s="157" t="s">
        <v>11840</v>
      </c>
      <c r="H28" s="59"/>
      <c r="I28" s="59"/>
      <c r="J28" s="59"/>
      <c r="K28" s="59"/>
      <c r="L28" s="7"/>
    </row>
    <row r="29" spans="1:12" customFormat="1" ht="25.5" x14ac:dyDescent="0.2">
      <c r="A29" s="2" t="s">
        <v>15690</v>
      </c>
      <c r="B29" s="110" t="s">
        <v>10030</v>
      </c>
      <c r="C29" s="108"/>
      <c r="D29" s="181">
        <v>31000225</v>
      </c>
      <c r="E29" s="157" t="s">
        <v>12104</v>
      </c>
      <c r="F29" s="157">
        <f t="shared" si="0"/>
        <v>31000225</v>
      </c>
      <c r="G29" s="157" t="s">
        <v>11842</v>
      </c>
      <c r="H29" s="59"/>
      <c r="I29" s="59"/>
      <c r="J29" s="59"/>
      <c r="K29" s="59"/>
      <c r="L29" s="7"/>
    </row>
    <row r="30" spans="1:12" customFormat="1" ht="25.5" x14ac:dyDescent="0.2">
      <c r="A30" s="9" t="s">
        <v>15698</v>
      </c>
      <c r="B30" s="110" t="s">
        <v>15699</v>
      </c>
      <c r="C30" s="108"/>
      <c r="D30" s="181">
        <v>31000226</v>
      </c>
      <c r="E30" s="157" t="s">
        <v>12105</v>
      </c>
      <c r="F30" s="157">
        <f t="shared" si="0"/>
        <v>31000226</v>
      </c>
      <c r="G30" s="157" t="s">
        <v>11844</v>
      </c>
      <c r="H30" s="59"/>
      <c r="I30" s="59"/>
      <c r="J30" s="59"/>
      <c r="K30" s="59"/>
      <c r="L30" s="7"/>
    </row>
    <row r="31" spans="1:12" customFormat="1" ht="38.25" x14ac:dyDescent="0.2">
      <c r="A31" s="2" t="s">
        <v>16695</v>
      </c>
      <c r="B31" s="111" t="s">
        <v>16694</v>
      </c>
      <c r="C31" s="108"/>
      <c r="D31" s="181">
        <v>31000227</v>
      </c>
      <c r="E31" s="159" t="s">
        <v>15123</v>
      </c>
      <c r="F31" s="157">
        <f t="shared" si="0"/>
        <v>31000227</v>
      </c>
      <c r="G31" s="157" t="s">
        <v>11846</v>
      </c>
      <c r="H31" s="59"/>
      <c r="I31" s="59"/>
      <c r="J31" s="59"/>
      <c r="K31" s="59"/>
      <c r="L31" s="7"/>
    </row>
    <row r="32" spans="1:12" customFormat="1" ht="38.25" x14ac:dyDescent="0.2">
      <c r="A32" s="53" t="s">
        <v>15124</v>
      </c>
      <c r="B32" s="110" t="s">
        <v>15123</v>
      </c>
      <c r="C32" s="108"/>
      <c r="D32" s="181">
        <v>31000227</v>
      </c>
      <c r="E32" s="159" t="s">
        <v>15123</v>
      </c>
      <c r="F32" s="157">
        <f t="shared" si="0"/>
        <v>31000227</v>
      </c>
      <c r="G32" s="157" t="s">
        <v>11848</v>
      </c>
      <c r="H32" s="59"/>
      <c r="I32" s="59"/>
      <c r="J32" s="59"/>
      <c r="K32" s="59"/>
      <c r="L32" s="7"/>
    </row>
    <row r="33" spans="1:12" customFormat="1" ht="25.5" x14ac:dyDescent="0.2">
      <c r="A33" s="53" t="s">
        <v>15136</v>
      </c>
      <c r="B33" s="110" t="s">
        <v>15125</v>
      </c>
      <c r="C33" s="108"/>
      <c r="D33" s="181">
        <v>31000229</v>
      </c>
      <c r="E33" s="157" t="s">
        <v>12106</v>
      </c>
      <c r="F33" s="157">
        <f t="shared" si="0"/>
        <v>31000229</v>
      </c>
      <c r="G33" s="157" t="s">
        <v>14774</v>
      </c>
      <c r="H33" s="59"/>
      <c r="I33" s="59"/>
      <c r="J33" s="59"/>
      <c r="K33" s="59"/>
      <c r="L33" s="7"/>
    </row>
    <row r="34" spans="1:12" customFormat="1" ht="25.5" x14ac:dyDescent="0.2">
      <c r="A34" s="2" t="s">
        <v>10026</v>
      </c>
      <c r="B34" s="111" t="s">
        <v>10025</v>
      </c>
      <c r="C34" s="108"/>
      <c r="D34" s="181">
        <v>31000230</v>
      </c>
      <c r="E34" s="157" t="s">
        <v>12107</v>
      </c>
      <c r="F34" s="157">
        <f t="shared" si="0"/>
        <v>31000230</v>
      </c>
      <c r="G34" s="157" t="s">
        <v>14792</v>
      </c>
      <c r="H34" s="59"/>
      <c r="I34" s="59"/>
      <c r="J34" s="59"/>
      <c r="K34" s="59"/>
      <c r="L34" s="7"/>
    </row>
    <row r="35" spans="1:12" customFormat="1" ht="25.5" x14ac:dyDescent="0.2">
      <c r="A35" s="12" t="s">
        <v>15139</v>
      </c>
      <c r="B35" s="111" t="s">
        <v>9167</v>
      </c>
      <c r="C35" s="108"/>
      <c r="D35" s="183">
        <v>31000299</v>
      </c>
      <c r="E35" s="157" t="s">
        <v>12108</v>
      </c>
      <c r="F35" s="160">
        <f t="shared" si="0"/>
        <v>31000299</v>
      </c>
      <c r="G35" s="157" t="s">
        <v>11578</v>
      </c>
      <c r="H35" s="59"/>
      <c r="I35" s="59"/>
      <c r="J35" s="59"/>
      <c r="K35" s="59"/>
      <c r="L35" s="7"/>
    </row>
    <row r="36" spans="1:12" customFormat="1" ht="38.25" x14ac:dyDescent="0.2">
      <c r="A36" s="9" t="s">
        <v>15899</v>
      </c>
      <c r="B36" s="110" t="s">
        <v>15900</v>
      </c>
      <c r="C36" s="108"/>
      <c r="D36" s="183" t="s">
        <v>11579</v>
      </c>
      <c r="E36" s="159" t="s">
        <v>15123</v>
      </c>
      <c r="F36" s="157" t="str">
        <f t="shared" si="0"/>
        <v>31000301</v>
      </c>
      <c r="G36" s="157" t="s">
        <v>14422</v>
      </c>
      <c r="H36" s="59"/>
      <c r="I36" s="59"/>
      <c r="J36" s="59"/>
      <c r="K36" s="59"/>
      <c r="L36" s="7"/>
    </row>
    <row r="37" spans="1:12" customFormat="1" ht="51" x14ac:dyDescent="0.2">
      <c r="A37" s="275" t="s">
        <v>16376</v>
      </c>
      <c r="B37" s="110" t="s">
        <v>16288</v>
      </c>
      <c r="C37" s="108"/>
      <c r="D37" s="181">
        <v>31000302</v>
      </c>
      <c r="E37" s="159" t="s">
        <v>15123</v>
      </c>
      <c r="F37" s="157">
        <f t="shared" si="0"/>
        <v>31000302</v>
      </c>
      <c r="G37" s="157" t="s">
        <v>14424</v>
      </c>
      <c r="H37" s="59"/>
      <c r="I37" s="59"/>
      <c r="J37" s="59"/>
      <c r="K37" s="59"/>
      <c r="L37" s="7"/>
    </row>
    <row r="38" spans="1:12" customFormat="1" ht="51" x14ac:dyDescent="0.2">
      <c r="A38" s="137" t="s">
        <v>10381</v>
      </c>
      <c r="B38" s="138" t="s">
        <v>16373</v>
      </c>
      <c r="C38" s="108"/>
      <c r="D38" s="181">
        <v>31000303</v>
      </c>
      <c r="E38" s="159" t="s">
        <v>15123</v>
      </c>
      <c r="F38" s="157">
        <f t="shared" si="0"/>
        <v>31000303</v>
      </c>
      <c r="G38" s="157" t="s">
        <v>14280</v>
      </c>
      <c r="H38" s="7"/>
      <c r="I38" s="7"/>
      <c r="J38" s="7"/>
      <c r="K38" s="7"/>
      <c r="L38" s="7"/>
    </row>
    <row r="39" spans="1:12" customFormat="1" ht="38.25" x14ac:dyDescent="0.2">
      <c r="A39" s="137" t="s">
        <v>17251</v>
      </c>
      <c r="B39" s="253" t="s">
        <v>17252</v>
      </c>
      <c r="C39" s="108"/>
      <c r="D39" s="181">
        <v>31000304</v>
      </c>
      <c r="E39" s="159" t="s">
        <v>15123</v>
      </c>
      <c r="F39" s="157">
        <f t="shared" si="0"/>
        <v>31000304</v>
      </c>
      <c r="G39" s="157" t="s">
        <v>14282</v>
      </c>
      <c r="H39" s="7"/>
      <c r="I39" s="7"/>
      <c r="J39" s="7"/>
      <c r="K39" s="7"/>
      <c r="L39" s="7"/>
    </row>
    <row r="40" spans="1:12" customFormat="1" ht="38.25" x14ac:dyDescent="0.2">
      <c r="A40" s="137" t="s">
        <v>17263</v>
      </c>
      <c r="B40" s="276" t="s">
        <v>17265</v>
      </c>
      <c r="C40" s="108"/>
      <c r="D40" s="181">
        <v>31000305</v>
      </c>
      <c r="E40" s="157" t="s">
        <v>12109</v>
      </c>
      <c r="F40" s="157">
        <f t="shared" si="0"/>
        <v>31000305</v>
      </c>
      <c r="G40" s="157" t="s">
        <v>14284</v>
      </c>
      <c r="H40" s="7"/>
      <c r="I40" s="7"/>
      <c r="J40" s="7"/>
      <c r="K40" s="7"/>
      <c r="L40" s="7"/>
    </row>
    <row r="41" spans="1:12" customFormat="1" ht="25.5" x14ac:dyDescent="0.2">
      <c r="A41" s="4" t="s">
        <v>15695</v>
      </c>
      <c r="C41" s="108"/>
      <c r="D41" s="181">
        <v>31000306</v>
      </c>
      <c r="E41" s="157" t="s">
        <v>12110</v>
      </c>
      <c r="F41" s="157">
        <f t="shared" si="0"/>
        <v>31000306</v>
      </c>
      <c r="G41" s="157" t="s">
        <v>14286</v>
      </c>
      <c r="H41" s="7"/>
      <c r="I41" s="7"/>
      <c r="J41" s="7"/>
      <c r="K41" s="7"/>
      <c r="L41" s="7"/>
    </row>
    <row r="42" spans="1:12" customFormat="1" ht="25.5" x14ac:dyDescent="0.2">
      <c r="A42" s="3" t="s">
        <v>16666</v>
      </c>
      <c r="B42" s="109" t="s">
        <v>16667</v>
      </c>
      <c r="C42" s="108"/>
      <c r="D42" s="181">
        <v>31000307</v>
      </c>
      <c r="E42" s="157" t="s">
        <v>12111</v>
      </c>
      <c r="F42" s="157">
        <f t="shared" si="0"/>
        <v>31000307</v>
      </c>
      <c r="G42" s="157" t="s">
        <v>14288</v>
      </c>
      <c r="H42" s="7"/>
      <c r="I42" s="7"/>
      <c r="J42" s="7"/>
      <c r="K42" s="7"/>
      <c r="L42" s="7"/>
    </row>
    <row r="43" spans="1:12" customFormat="1" ht="38.25" x14ac:dyDescent="0.2">
      <c r="A43" s="2" t="s">
        <v>10022</v>
      </c>
      <c r="B43" s="111" t="s">
        <v>10021</v>
      </c>
      <c r="C43" s="108"/>
      <c r="D43" s="181">
        <v>31000309</v>
      </c>
      <c r="E43" s="157" t="s">
        <v>12112</v>
      </c>
      <c r="F43" s="157">
        <f t="shared" si="0"/>
        <v>31000309</v>
      </c>
      <c r="G43" s="157" t="s">
        <v>14290</v>
      </c>
      <c r="H43" s="7"/>
      <c r="I43" s="7"/>
      <c r="J43" s="7"/>
      <c r="K43" s="7"/>
      <c r="L43" s="7"/>
    </row>
    <row r="44" spans="1:12" customFormat="1" ht="25.5" x14ac:dyDescent="0.2">
      <c r="A44" s="2" t="s">
        <v>10020</v>
      </c>
      <c r="B44" s="111" t="s">
        <v>10019</v>
      </c>
      <c r="C44" s="108"/>
      <c r="D44" s="181">
        <v>31000310</v>
      </c>
      <c r="E44" s="157" t="s">
        <v>12113</v>
      </c>
      <c r="F44" s="157">
        <f t="shared" si="0"/>
        <v>31000310</v>
      </c>
      <c r="G44" s="157" t="s">
        <v>14292</v>
      </c>
    </row>
    <row r="45" spans="1:12" customFormat="1" ht="38.25" x14ac:dyDescent="0.2">
      <c r="A45" s="2" t="s">
        <v>10018</v>
      </c>
      <c r="B45" s="111" t="s">
        <v>10017</v>
      </c>
      <c r="C45" s="108"/>
      <c r="D45" s="181">
        <v>31000311</v>
      </c>
      <c r="E45" s="157" t="s">
        <v>14775</v>
      </c>
      <c r="F45" s="157">
        <f t="shared" si="0"/>
        <v>31000311</v>
      </c>
      <c r="G45" s="157" t="s">
        <v>14294</v>
      </c>
    </row>
    <row r="46" spans="1:12" customFormat="1" ht="25.5" x14ac:dyDescent="0.2">
      <c r="A46" s="2" t="s">
        <v>16699</v>
      </c>
      <c r="B46" s="111" t="s">
        <v>16698</v>
      </c>
      <c r="C46" s="108"/>
      <c r="D46" s="161" t="s">
        <v>14295</v>
      </c>
      <c r="E46" s="157" t="s">
        <v>14777</v>
      </c>
      <c r="F46" s="157">
        <v>31000404</v>
      </c>
      <c r="G46" s="157" t="s">
        <v>14296</v>
      </c>
    </row>
    <row r="47" spans="1:12" customFormat="1" ht="25.5" x14ac:dyDescent="0.2">
      <c r="A47" s="2" t="s">
        <v>16697</v>
      </c>
      <c r="B47" s="111" t="s">
        <v>16696</v>
      </c>
      <c r="C47" s="45"/>
      <c r="D47" s="181">
        <v>31000405</v>
      </c>
      <c r="E47" s="157" t="s">
        <v>14777</v>
      </c>
      <c r="F47" s="157">
        <f t="shared" ref="F47:F66" si="1">D47</f>
        <v>31000405</v>
      </c>
      <c r="G47" s="157" t="s">
        <v>12972</v>
      </c>
    </row>
    <row r="48" spans="1:12" customFormat="1" ht="25.5" x14ac:dyDescent="0.2">
      <c r="A48" s="2" t="s">
        <v>16693</v>
      </c>
      <c r="B48" s="274" t="s">
        <v>17264</v>
      </c>
      <c r="C48" s="108"/>
      <c r="D48" s="181">
        <v>31000406</v>
      </c>
      <c r="E48" s="157" t="s">
        <v>14777</v>
      </c>
      <c r="F48" s="157">
        <f t="shared" si="1"/>
        <v>31000406</v>
      </c>
      <c r="G48" s="157" t="s">
        <v>15851</v>
      </c>
    </row>
    <row r="49" spans="1:7" customFormat="1" ht="25.5" x14ac:dyDescent="0.2">
      <c r="A49" s="2" t="s">
        <v>16692</v>
      </c>
      <c r="B49" s="111" t="s">
        <v>16691</v>
      </c>
      <c r="C49" s="108"/>
      <c r="D49" s="181">
        <v>31000502</v>
      </c>
      <c r="E49" s="157" t="s">
        <v>14776</v>
      </c>
      <c r="F49" s="157">
        <f t="shared" si="1"/>
        <v>31000502</v>
      </c>
      <c r="G49" s="157" t="s">
        <v>15853</v>
      </c>
    </row>
    <row r="50" spans="1:7" customFormat="1" ht="25.5" x14ac:dyDescent="0.2">
      <c r="A50" s="2" t="s">
        <v>16690</v>
      </c>
      <c r="B50" s="111" t="s">
        <v>16689</v>
      </c>
      <c r="C50" s="108"/>
      <c r="D50" s="181">
        <v>31088801</v>
      </c>
      <c r="E50" s="158" t="s">
        <v>12115</v>
      </c>
      <c r="F50" s="157">
        <f t="shared" si="1"/>
        <v>31088801</v>
      </c>
      <c r="G50" s="157" t="s">
        <v>15855</v>
      </c>
    </row>
    <row r="51" spans="1:7" customFormat="1" ht="25.5" x14ac:dyDescent="0.2">
      <c r="A51" s="2" t="s">
        <v>16688</v>
      </c>
      <c r="B51" s="111" t="s">
        <v>16687</v>
      </c>
      <c r="C51" s="108"/>
      <c r="D51" s="181">
        <v>31088802</v>
      </c>
      <c r="E51" s="158" t="s">
        <v>12115</v>
      </c>
      <c r="F51" s="157">
        <f t="shared" si="1"/>
        <v>31088802</v>
      </c>
      <c r="G51" s="157" t="s">
        <v>15855</v>
      </c>
    </row>
    <row r="52" spans="1:7" customFormat="1" ht="25.5" x14ac:dyDescent="0.2">
      <c r="A52" s="2" t="s">
        <v>16686</v>
      </c>
      <c r="B52" s="111" t="s">
        <v>16685</v>
      </c>
      <c r="C52" s="108"/>
      <c r="D52" s="181">
        <v>31088803</v>
      </c>
      <c r="E52" s="158" t="s">
        <v>12115</v>
      </c>
      <c r="F52" s="157">
        <f t="shared" si="1"/>
        <v>31088803</v>
      </c>
      <c r="G52" s="157" t="s">
        <v>15855</v>
      </c>
    </row>
    <row r="53" spans="1:7" customFormat="1" ht="25.5" x14ac:dyDescent="0.2">
      <c r="A53" s="2" t="s">
        <v>16684</v>
      </c>
      <c r="B53" s="111" t="s">
        <v>16683</v>
      </c>
      <c r="C53" s="108"/>
      <c r="D53" s="181">
        <v>31088804</v>
      </c>
      <c r="E53" s="158" t="s">
        <v>12115</v>
      </c>
      <c r="F53" s="157">
        <f t="shared" si="1"/>
        <v>31088804</v>
      </c>
      <c r="G53" s="157" t="s">
        <v>15855</v>
      </c>
    </row>
    <row r="54" spans="1:7" customFormat="1" ht="25.5" x14ac:dyDescent="0.2">
      <c r="A54" s="2" t="s">
        <v>16682</v>
      </c>
      <c r="B54" s="111" t="s">
        <v>16681</v>
      </c>
      <c r="C54" s="108"/>
      <c r="D54" s="181">
        <v>31088805</v>
      </c>
      <c r="E54" s="158" t="s">
        <v>12115</v>
      </c>
      <c r="F54" s="157">
        <f t="shared" si="1"/>
        <v>31088805</v>
      </c>
      <c r="G54" s="157" t="s">
        <v>15855</v>
      </c>
    </row>
    <row r="55" spans="1:7" customFormat="1" ht="25.5" x14ac:dyDescent="0.2">
      <c r="A55" s="2" t="s">
        <v>10024</v>
      </c>
      <c r="B55" s="111" t="s">
        <v>10023</v>
      </c>
      <c r="C55" s="100"/>
      <c r="D55" s="181">
        <v>31088811</v>
      </c>
      <c r="E55" s="158" t="s">
        <v>12115</v>
      </c>
      <c r="F55" s="157">
        <f t="shared" si="1"/>
        <v>31088811</v>
      </c>
      <c r="G55" s="157" t="s">
        <v>15861</v>
      </c>
    </row>
    <row r="56" spans="1:7" customFormat="1" ht="51" x14ac:dyDescent="0.2">
      <c r="A56" s="2" t="s">
        <v>16680</v>
      </c>
      <c r="B56" s="111" t="s">
        <v>16679</v>
      </c>
      <c r="C56" s="100"/>
      <c r="D56" s="181">
        <v>40400301</v>
      </c>
      <c r="E56" s="162"/>
      <c r="F56" s="157">
        <f t="shared" si="1"/>
        <v>40400301</v>
      </c>
      <c r="G56" s="157" t="s">
        <v>15863</v>
      </c>
    </row>
    <row r="57" spans="1:7" customFormat="1" ht="51" x14ac:dyDescent="0.2">
      <c r="A57" s="2" t="s">
        <v>16695</v>
      </c>
      <c r="B57" s="111" t="s">
        <v>16694</v>
      </c>
      <c r="C57" s="100"/>
      <c r="D57" s="183" t="s">
        <v>15864</v>
      </c>
      <c r="E57" s="157" t="s">
        <v>16772</v>
      </c>
      <c r="F57" s="157" t="str">
        <f t="shared" si="1"/>
        <v>40400302</v>
      </c>
      <c r="G57" s="157" t="s">
        <v>15865</v>
      </c>
    </row>
    <row r="58" spans="1:7" customFormat="1" ht="51" x14ac:dyDescent="0.2">
      <c r="A58" s="2" t="s">
        <v>10026</v>
      </c>
      <c r="B58" s="111" t="s">
        <v>10025</v>
      </c>
      <c r="C58" s="100"/>
      <c r="D58" s="181">
        <v>40400304</v>
      </c>
      <c r="E58" s="157" t="s">
        <v>16772</v>
      </c>
      <c r="F58" s="157">
        <f t="shared" si="1"/>
        <v>40400304</v>
      </c>
      <c r="G58" s="157" t="s">
        <v>15867</v>
      </c>
    </row>
    <row r="59" spans="1:7" customFormat="1" ht="51" x14ac:dyDescent="0.2">
      <c r="A59" s="2" t="s">
        <v>16678</v>
      </c>
      <c r="B59" s="111" t="s">
        <v>16677</v>
      </c>
      <c r="C59" s="100"/>
      <c r="D59" s="181">
        <v>40400305</v>
      </c>
      <c r="E59" s="157" t="s">
        <v>16772</v>
      </c>
      <c r="F59" s="157">
        <f t="shared" si="1"/>
        <v>40400305</v>
      </c>
      <c r="G59" s="157" t="s">
        <v>15869</v>
      </c>
    </row>
    <row r="60" spans="1:7" customFormat="1" ht="51" x14ac:dyDescent="0.2">
      <c r="A60" s="2" t="s">
        <v>16676</v>
      </c>
      <c r="B60" s="111" t="s">
        <v>16675</v>
      </c>
      <c r="C60" s="99"/>
      <c r="D60" s="181">
        <v>40400311</v>
      </c>
      <c r="E60" s="157" t="s">
        <v>16772</v>
      </c>
      <c r="F60" s="157">
        <f t="shared" si="1"/>
        <v>40400311</v>
      </c>
      <c r="G60" s="157" t="s">
        <v>15871</v>
      </c>
    </row>
    <row r="61" spans="1:7" customFormat="1" ht="51" x14ac:dyDescent="0.2">
      <c r="C61" s="99"/>
      <c r="D61" s="161" t="s">
        <v>15872</v>
      </c>
      <c r="E61" s="157" t="s">
        <v>16772</v>
      </c>
      <c r="F61" s="157" t="str">
        <f t="shared" si="1"/>
        <v>40400312</v>
      </c>
      <c r="G61" s="157" t="s">
        <v>15873</v>
      </c>
    </row>
    <row r="62" spans="1:7" customFormat="1" ht="51" x14ac:dyDescent="0.2">
      <c r="C62" s="98"/>
      <c r="D62" s="181">
        <v>40400315</v>
      </c>
      <c r="E62" s="157" t="s">
        <v>16772</v>
      </c>
      <c r="F62" s="157">
        <f t="shared" si="1"/>
        <v>40400315</v>
      </c>
      <c r="G62" s="157" t="s">
        <v>15875</v>
      </c>
    </row>
    <row r="63" spans="1:7" customFormat="1" ht="51" x14ac:dyDescent="0.2">
      <c r="B63" s="98"/>
      <c r="C63" s="98"/>
      <c r="D63" s="181">
        <v>40400322</v>
      </c>
      <c r="E63" s="157" t="s">
        <v>16772</v>
      </c>
      <c r="F63" s="157">
        <f t="shared" si="1"/>
        <v>40400322</v>
      </c>
      <c r="G63" s="157" t="s">
        <v>15877</v>
      </c>
    </row>
    <row r="64" spans="1:7" customFormat="1" ht="51" x14ac:dyDescent="0.2">
      <c r="B64" s="98"/>
      <c r="C64" s="98"/>
      <c r="D64" s="181">
        <v>40400332</v>
      </c>
      <c r="E64" s="157" t="s">
        <v>16772</v>
      </c>
      <c r="F64" s="157">
        <f t="shared" si="1"/>
        <v>40400332</v>
      </c>
      <c r="G64" s="157" t="s">
        <v>15879</v>
      </c>
    </row>
    <row r="65" spans="2:9" x14ac:dyDescent="0.2">
      <c r="B65" s="98"/>
      <c r="C65" s="98"/>
      <c r="D65" s="184">
        <v>31000227</v>
      </c>
      <c r="E65" s="163" t="s">
        <v>1285</v>
      </c>
      <c r="F65" s="164">
        <f t="shared" si="1"/>
        <v>31000227</v>
      </c>
      <c r="G65" s="162"/>
      <c r="H65" s="59"/>
    </row>
    <row r="66" spans="2:9" x14ac:dyDescent="0.2">
      <c r="B66" s="98"/>
      <c r="C66" s="98"/>
      <c r="D66" s="184">
        <v>20200202</v>
      </c>
      <c r="E66" s="163" t="s">
        <v>14788</v>
      </c>
      <c r="F66" s="164">
        <f t="shared" si="1"/>
        <v>20200202</v>
      </c>
      <c r="G66" s="162"/>
      <c r="H66" s="59"/>
      <c r="I66" s="59"/>
    </row>
    <row r="67" spans="2:9" x14ac:dyDescent="0.2">
      <c r="B67" s="98"/>
      <c r="C67" s="98"/>
      <c r="D67" s="161">
        <v>20200200</v>
      </c>
      <c r="E67" s="162" t="s">
        <v>14788</v>
      </c>
      <c r="F67" s="161"/>
      <c r="G67" s="162"/>
      <c r="H67" s="59"/>
      <c r="I67" s="59"/>
    </row>
    <row r="68" spans="2:9" x14ac:dyDescent="0.2">
      <c r="B68" s="98"/>
      <c r="C68" s="98"/>
      <c r="D68" s="161">
        <v>40400300</v>
      </c>
      <c r="E68" s="157" t="s">
        <v>16772</v>
      </c>
      <c r="F68" s="162"/>
      <c r="G68" s="162"/>
      <c r="H68" s="59"/>
      <c r="I68" s="59"/>
    </row>
    <row r="69" spans="2:9" x14ac:dyDescent="0.2">
      <c r="B69" s="98"/>
      <c r="C69" s="98"/>
      <c r="D69" s="161" t="s">
        <v>4928</v>
      </c>
      <c r="E69" s="159" t="s">
        <v>15123</v>
      </c>
      <c r="F69" s="162"/>
      <c r="G69" s="162"/>
      <c r="H69" s="59"/>
      <c r="I69" s="59"/>
    </row>
    <row r="70" spans="2:9" x14ac:dyDescent="0.2">
      <c r="B70" s="98"/>
      <c r="C70" s="98"/>
      <c r="D70" s="161" t="s">
        <v>7746</v>
      </c>
      <c r="E70" s="159" t="s">
        <v>15123</v>
      </c>
      <c r="F70" s="162"/>
      <c r="G70" s="162"/>
      <c r="H70" s="59"/>
      <c r="I70" s="59"/>
    </row>
    <row r="71" spans="2:9" x14ac:dyDescent="0.2">
      <c r="B71" s="98"/>
      <c r="C71" s="98"/>
      <c r="D71" s="161" t="s">
        <v>7812</v>
      </c>
      <c r="E71" s="157" t="s">
        <v>14777</v>
      </c>
      <c r="F71" s="162"/>
      <c r="G71" s="162"/>
      <c r="H71" s="59"/>
      <c r="I71" s="59"/>
    </row>
    <row r="72" spans="2:9" x14ac:dyDescent="0.2">
      <c r="B72" s="98"/>
      <c r="C72" s="98"/>
      <c r="D72" s="161" t="s">
        <v>7821</v>
      </c>
      <c r="E72" s="157" t="s">
        <v>14777</v>
      </c>
      <c r="F72" s="162"/>
      <c r="G72" s="162"/>
      <c r="H72" s="59"/>
      <c r="I72" s="59"/>
    </row>
    <row r="73" spans="2:9" x14ac:dyDescent="0.2">
      <c r="B73" s="98"/>
      <c r="C73" s="98"/>
      <c r="D73" s="161" t="s">
        <v>13752</v>
      </c>
      <c r="E73" s="158" t="s">
        <v>14788</v>
      </c>
      <c r="F73" s="162"/>
      <c r="G73" s="162"/>
      <c r="H73" s="59"/>
      <c r="I73" s="59"/>
    </row>
    <row r="74" spans="2:9" x14ac:dyDescent="0.2">
      <c r="B74" s="98"/>
      <c r="C74" s="98"/>
      <c r="D74" s="161" t="s">
        <v>15905</v>
      </c>
      <c r="E74" s="158" t="s">
        <v>14788</v>
      </c>
      <c r="F74" s="162"/>
      <c r="G74" s="162"/>
      <c r="H74" s="59"/>
      <c r="I74" s="59"/>
    </row>
    <row r="75" spans="2:9" x14ac:dyDescent="0.2">
      <c r="B75" s="98"/>
      <c r="C75" s="98"/>
      <c r="D75" s="161" t="s">
        <v>14713</v>
      </c>
      <c r="E75" s="158" t="s">
        <v>14788</v>
      </c>
      <c r="F75" s="162"/>
      <c r="G75" s="162"/>
      <c r="H75" s="59"/>
      <c r="I75" s="59"/>
    </row>
    <row r="76" spans="2:9" x14ac:dyDescent="0.2">
      <c r="B76" s="98"/>
      <c r="C76" s="98"/>
      <c r="D76" s="161" t="s">
        <v>14715</v>
      </c>
      <c r="E76" s="158" t="s">
        <v>14788</v>
      </c>
      <c r="F76" s="162"/>
      <c r="G76" s="162"/>
      <c r="H76" s="59"/>
      <c r="I76" s="59"/>
    </row>
    <row r="77" spans="2:9" x14ac:dyDescent="0.2">
      <c r="B77" s="98"/>
      <c r="C77" s="98"/>
      <c r="D77" s="161" t="s">
        <v>14717</v>
      </c>
      <c r="E77" s="158" t="s">
        <v>14788</v>
      </c>
      <c r="F77" s="162"/>
      <c r="G77" s="162"/>
      <c r="H77" s="59"/>
      <c r="I77" s="59"/>
    </row>
    <row r="78" spans="2:9" x14ac:dyDescent="0.2">
      <c r="B78" s="98"/>
      <c r="C78" s="98"/>
      <c r="D78" s="161" t="s">
        <v>13774</v>
      </c>
      <c r="E78" s="158" t="s">
        <v>14788</v>
      </c>
      <c r="F78" s="162"/>
      <c r="G78" s="162"/>
      <c r="H78" s="59"/>
      <c r="I78" s="59"/>
    </row>
    <row r="79" spans="2:9" x14ac:dyDescent="0.2">
      <c r="B79" s="98"/>
      <c r="C79" s="98"/>
      <c r="D79" s="161" t="s">
        <v>13778</v>
      </c>
      <c r="E79" s="158" t="s">
        <v>14788</v>
      </c>
      <c r="F79" s="162"/>
      <c r="G79" s="162"/>
      <c r="H79" s="59"/>
      <c r="I79" s="59"/>
    </row>
    <row r="80" spans="2:9" x14ac:dyDescent="0.2">
      <c r="B80" s="98"/>
      <c r="C80" s="98"/>
      <c r="D80" s="161" t="s">
        <v>16370</v>
      </c>
      <c r="E80" s="157" t="s">
        <v>16772</v>
      </c>
      <c r="F80" s="162"/>
      <c r="G80" s="162"/>
      <c r="H80" s="59"/>
      <c r="I80" s="59"/>
    </row>
    <row r="81" spans="2:9" x14ac:dyDescent="0.2">
      <c r="B81" s="98"/>
      <c r="C81" s="98"/>
      <c r="D81" s="161" t="s">
        <v>7513</v>
      </c>
      <c r="E81" s="158" t="s">
        <v>14788</v>
      </c>
      <c r="F81" s="162"/>
      <c r="G81" s="162"/>
      <c r="H81" s="59"/>
      <c r="I81" s="59"/>
    </row>
    <row r="82" spans="2:9" x14ac:dyDescent="0.2">
      <c r="B82" s="98"/>
      <c r="C82" s="98"/>
      <c r="D82" s="161" t="s">
        <v>2906</v>
      </c>
      <c r="E82" s="157" t="s">
        <v>16287</v>
      </c>
      <c r="F82" s="162"/>
      <c r="G82" s="162"/>
      <c r="H82" s="59"/>
      <c r="I82" s="59"/>
    </row>
    <row r="83" spans="2:9" ht="25.5" x14ac:dyDescent="0.2">
      <c r="B83" s="98"/>
      <c r="C83" s="98"/>
      <c r="D83" s="161" t="s">
        <v>9692</v>
      </c>
      <c r="E83" s="157" t="s">
        <v>12097</v>
      </c>
      <c r="F83" s="162"/>
      <c r="G83" s="162"/>
      <c r="H83" s="59"/>
      <c r="I83" s="59"/>
    </row>
    <row r="84" spans="2:9" x14ac:dyDescent="0.2">
      <c r="B84" s="98"/>
      <c r="C84" s="98"/>
      <c r="D84" s="161" t="s">
        <v>11829</v>
      </c>
      <c r="E84" s="157" t="s">
        <v>16287</v>
      </c>
      <c r="F84" s="162"/>
      <c r="G84" s="162"/>
      <c r="H84" s="59"/>
      <c r="I84" s="59"/>
    </row>
    <row r="85" spans="2:9" x14ac:dyDescent="0.2">
      <c r="B85" s="98"/>
      <c r="C85" s="98"/>
      <c r="D85" s="161" t="s">
        <v>11847</v>
      </c>
      <c r="E85" s="159" t="s">
        <v>15123</v>
      </c>
      <c r="F85" s="162"/>
      <c r="G85" s="162"/>
      <c r="H85" s="59"/>
      <c r="I85" s="59"/>
    </row>
    <row r="86" spans="2:9" x14ac:dyDescent="0.2">
      <c r="B86" s="98"/>
      <c r="C86" s="98"/>
      <c r="D86" s="161" t="s">
        <v>14423</v>
      </c>
      <c r="E86" s="157" t="s">
        <v>16772</v>
      </c>
      <c r="F86" s="162"/>
      <c r="G86" s="162"/>
      <c r="H86" s="59"/>
      <c r="I86" s="59"/>
    </row>
    <row r="87" spans="2:9" x14ac:dyDescent="0.2">
      <c r="B87" s="98"/>
      <c r="C87" s="98"/>
      <c r="D87" s="161" t="s">
        <v>6884</v>
      </c>
      <c r="E87" s="157" t="s">
        <v>14777</v>
      </c>
      <c r="F87" s="162"/>
      <c r="G87" s="162"/>
      <c r="H87" s="59"/>
      <c r="I87" s="59"/>
    </row>
    <row r="88" spans="2:9" x14ac:dyDescent="0.2">
      <c r="B88" s="98"/>
      <c r="C88" s="98"/>
      <c r="D88" s="161" t="s">
        <v>8744</v>
      </c>
      <c r="E88" s="157" t="s">
        <v>16772</v>
      </c>
      <c r="F88" s="162"/>
      <c r="G88" s="162"/>
      <c r="H88" s="59"/>
      <c r="I88" s="59"/>
    </row>
    <row r="89" spans="2:9" x14ac:dyDescent="0.2">
      <c r="B89" s="98"/>
      <c r="C89" s="98"/>
      <c r="D89" s="161" t="s">
        <v>311</v>
      </c>
      <c r="E89" s="157" t="s">
        <v>16772</v>
      </c>
      <c r="F89" s="162"/>
      <c r="G89" s="162"/>
      <c r="H89" s="59"/>
      <c r="I89" s="59"/>
    </row>
    <row r="90" spans="2:9" x14ac:dyDescent="0.2">
      <c r="B90" s="98"/>
      <c r="C90" s="98"/>
      <c r="D90" s="161" t="s">
        <v>1775</v>
      </c>
      <c r="E90" s="157" t="s">
        <v>16772</v>
      </c>
      <c r="F90" s="162"/>
      <c r="G90" s="162"/>
      <c r="H90" s="59"/>
      <c r="I90" s="59"/>
    </row>
    <row r="91" spans="2:9" x14ac:dyDescent="0.2">
      <c r="B91" s="98"/>
      <c r="C91" s="98"/>
      <c r="D91" s="185" t="s">
        <v>17012</v>
      </c>
      <c r="E91" s="165" t="s">
        <v>14777</v>
      </c>
      <c r="F91" s="162"/>
      <c r="G91" s="162"/>
      <c r="H91" s="59"/>
      <c r="I91" s="59"/>
    </row>
    <row r="92" spans="2:9" x14ac:dyDescent="0.2">
      <c r="B92" s="98"/>
      <c r="C92" s="98"/>
      <c r="D92" s="186" t="s">
        <v>17013</v>
      </c>
      <c r="E92" s="196" t="s">
        <v>16382</v>
      </c>
      <c r="F92" s="162"/>
      <c r="G92" s="162"/>
      <c r="H92" s="59"/>
      <c r="I92" s="59"/>
    </row>
    <row r="93" spans="2:9" x14ac:dyDescent="0.2">
      <c r="B93" s="98"/>
      <c r="C93" s="98"/>
      <c r="D93" s="9">
        <v>20200254</v>
      </c>
      <c r="E93" s="157" t="s">
        <v>14788</v>
      </c>
      <c r="F93" s="162"/>
      <c r="G93" s="162"/>
      <c r="H93" s="59"/>
      <c r="I93" s="59"/>
    </row>
    <row r="94" spans="2:9" x14ac:dyDescent="0.2">
      <c r="B94" s="98"/>
      <c r="C94" s="98"/>
      <c r="D94" s="166" t="s">
        <v>14793</v>
      </c>
      <c r="E94" s="166" t="s">
        <v>7789</v>
      </c>
      <c r="F94" s="162"/>
      <c r="G94" s="162"/>
      <c r="H94" s="59"/>
      <c r="I94" s="59"/>
    </row>
    <row r="95" spans="2:9" x14ac:dyDescent="0.2">
      <c r="B95" s="98"/>
      <c r="C95" s="98"/>
      <c r="D95" s="181" t="s">
        <v>17014</v>
      </c>
      <c r="E95" s="158" t="s">
        <v>12115</v>
      </c>
      <c r="F95" s="162"/>
      <c r="G95" s="162"/>
      <c r="H95" s="59"/>
      <c r="I95" s="59"/>
    </row>
    <row r="96" spans="2:9" x14ac:dyDescent="0.2">
      <c r="B96" s="98"/>
      <c r="C96" s="98"/>
      <c r="D96" s="167">
        <v>31000404</v>
      </c>
      <c r="E96" s="166" t="s">
        <v>14777</v>
      </c>
      <c r="F96" s="167"/>
      <c r="G96" s="167"/>
      <c r="H96" s="59"/>
      <c r="I96" s="59"/>
    </row>
    <row r="97" spans="2:9" x14ac:dyDescent="0.2">
      <c r="B97" s="98"/>
      <c r="C97" s="98"/>
      <c r="D97" s="183">
        <v>20200301</v>
      </c>
      <c r="E97" s="168" t="s">
        <v>14788</v>
      </c>
      <c r="F97" s="169" t="s">
        <v>7825</v>
      </c>
      <c r="G97" s="166" t="s">
        <v>10816</v>
      </c>
      <c r="H97" s="59"/>
      <c r="I97" s="59"/>
    </row>
    <row r="98" spans="2:9" x14ac:dyDescent="0.2">
      <c r="B98" s="98"/>
      <c r="C98" s="101"/>
      <c r="D98" s="187">
        <v>20200102</v>
      </c>
      <c r="E98" s="188" t="s">
        <v>14788</v>
      </c>
      <c r="F98" s="166" t="s">
        <v>7825</v>
      </c>
      <c r="G98" s="166" t="s">
        <v>10816</v>
      </c>
      <c r="H98" s="59"/>
      <c r="I98" s="59"/>
    </row>
    <row r="99" spans="2:9" ht="25.5" x14ac:dyDescent="0.2">
      <c r="B99" s="101"/>
      <c r="C99" s="98"/>
      <c r="D99" s="187" t="s">
        <v>4926</v>
      </c>
      <c r="E99" s="157" t="s">
        <v>12098</v>
      </c>
      <c r="F99" s="162"/>
      <c r="G99" s="162"/>
      <c r="H99" s="59"/>
      <c r="I99" s="59"/>
    </row>
    <row r="100" spans="2:9" ht="25.5" x14ac:dyDescent="0.2">
      <c r="B100" s="98"/>
      <c r="C100" s="102"/>
      <c r="D100" s="9" t="s">
        <v>7784</v>
      </c>
      <c r="E100" s="157" t="s">
        <v>12098</v>
      </c>
      <c r="F100" s="162"/>
      <c r="G100" s="162"/>
      <c r="H100" s="59"/>
      <c r="I100" s="59"/>
    </row>
    <row r="101" spans="2:9" x14ac:dyDescent="0.2">
      <c r="B101" s="102"/>
      <c r="C101" s="102"/>
      <c r="D101" s="187" t="s">
        <v>10523</v>
      </c>
      <c r="E101" s="157" t="s">
        <v>14777</v>
      </c>
      <c r="F101" s="162"/>
      <c r="G101" s="162"/>
    </row>
    <row r="102" spans="2:9" x14ac:dyDescent="0.2">
      <c r="B102" s="102"/>
      <c r="C102" s="98"/>
      <c r="D102" s="187" t="s">
        <v>8359</v>
      </c>
      <c r="E102" s="157" t="s">
        <v>14777</v>
      </c>
      <c r="F102" s="162"/>
      <c r="G102" s="162"/>
    </row>
    <row r="103" spans="2:9" x14ac:dyDescent="0.2">
      <c r="B103" s="98"/>
      <c r="C103" s="103"/>
      <c r="D103" s="187" t="s">
        <v>11819</v>
      </c>
      <c r="E103" s="157" t="s">
        <v>16772</v>
      </c>
      <c r="F103" s="162"/>
      <c r="G103" s="162"/>
    </row>
    <row r="104" spans="2:9" x14ac:dyDescent="0.2">
      <c r="B104" s="103"/>
      <c r="C104" s="101"/>
      <c r="D104" s="187" t="s">
        <v>11827</v>
      </c>
      <c r="E104" s="157" t="s">
        <v>14788</v>
      </c>
      <c r="F104" s="162"/>
      <c r="G104" s="162"/>
    </row>
    <row r="105" spans="2:9" x14ac:dyDescent="0.2">
      <c r="B105" s="101"/>
      <c r="D105" s="187" t="s">
        <v>11827</v>
      </c>
      <c r="E105" s="157" t="s">
        <v>14788</v>
      </c>
      <c r="F105" s="162"/>
      <c r="G105" s="162"/>
    </row>
    <row r="106" spans="2:9" x14ac:dyDescent="0.2">
      <c r="B106" s="99"/>
      <c r="D106" s="187" t="s">
        <v>11827</v>
      </c>
      <c r="E106" s="157" t="s">
        <v>14788</v>
      </c>
      <c r="F106" s="162"/>
      <c r="G106" s="162"/>
    </row>
    <row r="107" spans="2:9" x14ac:dyDescent="0.2">
      <c r="B107" s="99"/>
      <c r="D107" s="187" t="s">
        <v>11827</v>
      </c>
      <c r="E107" s="159" t="s">
        <v>15123</v>
      </c>
      <c r="F107" s="162"/>
      <c r="G107" s="162"/>
    </row>
    <row r="108" spans="2:9" x14ac:dyDescent="0.2">
      <c r="D108" s="187" t="s">
        <v>11845</v>
      </c>
      <c r="E108" s="159" t="s">
        <v>15123</v>
      </c>
      <c r="F108" s="162"/>
      <c r="G108" s="162"/>
    </row>
    <row r="109" spans="2:9" x14ac:dyDescent="0.2">
      <c r="D109" s="187" t="s">
        <v>11845</v>
      </c>
      <c r="E109" s="159" t="s">
        <v>15123</v>
      </c>
      <c r="F109" s="162"/>
      <c r="G109" s="162"/>
    </row>
    <row r="110" spans="2:9" x14ac:dyDescent="0.2">
      <c r="D110" s="187" t="s">
        <v>11845</v>
      </c>
      <c r="E110" s="159" t="s">
        <v>15123</v>
      </c>
      <c r="F110" s="162"/>
      <c r="G110" s="162"/>
    </row>
    <row r="111" spans="2:9" x14ac:dyDescent="0.2">
      <c r="D111" s="187" t="s">
        <v>11845</v>
      </c>
      <c r="E111" s="159" t="s">
        <v>15123</v>
      </c>
      <c r="F111" s="162"/>
      <c r="G111" s="162"/>
    </row>
    <row r="112" spans="2:9" x14ac:dyDescent="0.2">
      <c r="D112" s="187" t="s">
        <v>11845</v>
      </c>
      <c r="E112" s="159" t="s">
        <v>15123</v>
      </c>
      <c r="F112" s="162"/>
      <c r="G112" s="162"/>
    </row>
    <row r="113" spans="4:7" ht="25.5" x14ac:dyDescent="0.2">
      <c r="D113" s="187" t="s">
        <v>14283</v>
      </c>
      <c r="E113" s="157" t="s">
        <v>12098</v>
      </c>
      <c r="F113" s="162"/>
      <c r="G113" s="162"/>
    </row>
    <row r="114" spans="4:7" ht="25.5" x14ac:dyDescent="0.2">
      <c r="D114" s="187" t="s">
        <v>14283</v>
      </c>
      <c r="E114" s="157" t="s">
        <v>12098</v>
      </c>
      <c r="F114" s="162"/>
      <c r="G114" s="162"/>
    </row>
    <row r="115" spans="4:7" x14ac:dyDescent="0.2">
      <c r="D115" s="187" t="s">
        <v>1889</v>
      </c>
      <c r="E115" s="157" t="s">
        <v>14777</v>
      </c>
      <c r="F115" s="162"/>
      <c r="G115" s="162"/>
    </row>
    <row r="116" spans="4:7" x14ac:dyDescent="0.2">
      <c r="D116" s="187" t="s">
        <v>1889</v>
      </c>
      <c r="E116" s="157" t="s">
        <v>14777</v>
      </c>
      <c r="F116" s="162"/>
      <c r="G116" s="162"/>
    </row>
    <row r="117" spans="4:7" x14ac:dyDescent="0.2">
      <c r="D117" s="187" t="s">
        <v>15862</v>
      </c>
      <c r="E117" s="157" t="s">
        <v>16772</v>
      </c>
      <c r="F117" s="162"/>
      <c r="G117" s="162"/>
    </row>
    <row r="118" spans="4:7" ht="25.5" x14ac:dyDescent="0.2">
      <c r="D118" s="187" t="s">
        <v>13366</v>
      </c>
      <c r="E118" s="162" t="s">
        <v>12108</v>
      </c>
      <c r="F118" s="187" t="str">
        <f>VLOOKUP($D118,SCC_FEB2004!$D$2462:$I$9866,3,FALSE)</f>
        <v>External Combustion Boilers</v>
      </c>
      <c r="G118" s="187" t="str">
        <f>VLOOKUP($D118,SCC_FEB2004!$D$2462:$I$9866,5,FALSE)</f>
        <v>Bituminous/Subbituminous Coal</v>
      </c>
    </row>
    <row r="119" spans="4:7" ht="25.5" x14ac:dyDescent="0.2">
      <c r="D119" s="187" t="s">
        <v>13376</v>
      </c>
      <c r="E119" s="162" t="s">
        <v>12108</v>
      </c>
      <c r="F119" s="187" t="str">
        <f>VLOOKUP($D119,SCC_FEB2004!$D$2462:$I$9866,3,FALSE)</f>
        <v>External Combustion Boilers</v>
      </c>
      <c r="G119" s="187" t="str">
        <f>VLOOKUP($D119,SCC_FEB2004!$D$2462:$I$9866,5,FALSE)</f>
        <v>Bituminous/Subbituminous Coal</v>
      </c>
    </row>
    <row r="120" spans="4:7" ht="25.5" x14ac:dyDescent="0.2">
      <c r="D120" s="187" t="s">
        <v>13384</v>
      </c>
      <c r="E120" s="162" t="s">
        <v>12108</v>
      </c>
      <c r="F120" s="187" t="str">
        <f>VLOOKUP($D120,SCC_FEB2004!$D$2462:$I$9866,3,FALSE)</f>
        <v>External Combustion Boilers</v>
      </c>
      <c r="G120" s="187" t="str">
        <f>VLOOKUP($D120,SCC_FEB2004!$D$2462:$I$9866,5,FALSE)</f>
        <v>Bituminous/Subbituminous Coal</v>
      </c>
    </row>
    <row r="121" spans="4:7" ht="25.5" x14ac:dyDescent="0.2">
      <c r="D121" s="187" t="s">
        <v>16250</v>
      </c>
      <c r="E121" s="162" t="s">
        <v>12108</v>
      </c>
      <c r="F121" s="187" t="str">
        <f>VLOOKUP($D121,SCC_FEB2004!$D$2462:$I$9866,3,FALSE)</f>
        <v>External Combustion Boilers</v>
      </c>
      <c r="G121" s="187" t="str">
        <f>VLOOKUP($D121,SCC_FEB2004!$D$2462:$I$9866,5,FALSE)</f>
        <v>Residual Oil</v>
      </c>
    </row>
    <row r="122" spans="4:7" ht="25.5" x14ac:dyDescent="0.2">
      <c r="D122" s="187" t="s">
        <v>4919</v>
      </c>
      <c r="E122" s="162" t="s">
        <v>12108</v>
      </c>
      <c r="F122" s="187" t="str">
        <f>VLOOKUP($D122,SCC_FEB2004!$D$2462:$I$9866,3,FALSE)</f>
        <v>External Combustion Boilers</v>
      </c>
      <c r="G122" s="187" t="str">
        <f>VLOOKUP($D122,SCC_FEB2004!$D$2462:$I$9866,5,FALSE)</f>
        <v>Distillate Oil</v>
      </c>
    </row>
    <row r="123" spans="4:7" x14ac:dyDescent="0.2">
      <c r="D123" s="187" t="s">
        <v>4931</v>
      </c>
      <c r="E123" s="162" t="s">
        <v>14777</v>
      </c>
      <c r="F123" s="187" t="str">
        <f>VLOOKUP($D123,SCC_FEB2004!$D$2462:$I$9866,3,FALSE)</f>
        <v>External Combustion Boilers</v>
      </c>
      <c r="G123" s="187" t="str">
        <f>VLOOKUP($D123,SCC_FEB2004!$D$2462:$I$9866,5,FALSE)</f>
        <v>Process Gas</v>
      </c>
    </row>
    <row r="124" spans="4:7" ht="25.5" x14ac:dyDescent="0.2">
      <c r="D124" s="187" t="s">
        <v>4942</v>
      </c>
      <c r="E124" s="162" t="s">
        <v>12108</v>
      </c>
      <c r="F124" s="187" t="str">
        <f>VLOOKUP($D124,SCC_FEB2004!$D$2462:$I$9866,3,FALSE)</f>
        <v>External Combustion Boilers</v>
      </c>
      <c r="G124" s="187" t="str">
        <f>VLOOKUP($D124,SCC_FEB2004!$D$2462:$I$9866,5,FALSE)</f>
        <v>Wood/Bark Waste</v>
      </c>
    </row>
    <row r="125" spans="4:7" x14ac:dyDescent="0.2">
      <c r="D125" s="187" t="s">
        <v>7810</v>
      </c>
      <c r="E125" s="162" t="s">
        <v>14777</v>
      </c>
      <c r="F125" s="187" t="str">
        <f>VLOOKUP($D125,SCC_FEB2004!$D$2462:$I$9866,3,FALSE)</f>
        <v>External Combustion Boilers</v>
      </c>
      <c r="G125" s="187" t="str">
        <f>VLOOKUP($D125,SCC_FEB2004!$D$2462:$I$9866,5,FALSE)</f>
        <v>Industrial</v>
      </c>
    </row>
    <row r="126" spans="4:7" x14ac:dyDescent="0.2">
      <c r="D126" s="187" t="s">
        <v>7811</v>
      </c>
      <c r="E126" s="162" t="s">
        <v>14777</v>
      </c>
      <c r="F126" s="187" t="str">
        <f>VLOOKUP($D126,SCC_FEB2004!$D$2462:$I$9866,3,FALSE)</f>
        <v>External Combustion Boilers</v>
      </c>
      <c r="G126" s="187" t="str">
        <f>VLOOKUP($D126,SCC_FEB2004!$D$2462:$I$9866,5,FALSE)</f>
        <v>Industrial</v>
      </c>
    </row>
    <row r="127" spans="4:7" ht="25.5" x14ac:dyDescent="0.2">
      <c r="D127" s="187" t="s">
        <v>10815</v>
      </c>
      <c r="E127" s="162" t="s">
        <v>12108</v>
      </c>
      <c r="F127" s="187" t="str">
        <f>VLOOKUP($D127,SCC_FEB2004!$D$2462:$I$9866,3,FALSE)</f>
        <v>Internal Combustion Engines</v>
      </c>
      <c r="G127" s="187" t="str">
        <f>VLOOKUP($D127,SCC_FEB2004!$D$2462:$I$9866,5,FALSE)</f>
        <v>Distillate Oil (Diesel)</v>
      </c>
    </row>
    <row r="128" spans="4:7" ht="25.5" x14ac:dyDescent="0.2">
      <c r="D128" s="187" t="s">
        <v>13693</v>
      </c>
      <c r="E128" s="162" t="s">
        <v>12108</v>
      </c>
      <c r="F128" s="187" t="str">
        <f>VLOOKUP($D128,SCC_FEB2004!$D$2462:$I$9866,3,FALSE)</f>
        <v>Internal Combustion Engines</v>
      </c>
      <c r="G128" s="187" t="str">
        <f>VLOOKUP($D128,SCC_FEB2004!$D$2462:$I$9866,5,FALSE)</f>
        <v>Natural Gas</v>
      </c>
    </row>
    <row r="129" spans="4:7" ht="25.5" x14ac:dyDescent="0.2">
      <c r="D129" s="187" t="s">
        <v>14711</v>
      </c>
      <c r="E129" s="162" t="s">
        <v>12108</v>
      </c>
      <c r="F129" s="187" t="str">
        <f>VLOOKUP($D129,SCC_FEB2004!$D$2462:$I$9866,3,FALSE)</f>
        <v>Internal Combustion Engines</v>
      </c>
      <c r="G129" s="187" t="str">
        <f>VLOOKUP($D129,SCC_FEB2004!$D$2462:$I$9866,5,FALSE)</f>
        <v>Natural Gas</v>
      </c>
    </row>
    <row r="130" spans="4:7" ht="25.5" x14ac:dyDescent="0.2">
      <c r="D130" s="187" t="s">
        <v>16592</v>
      </c>
      <c r="E130" s="162" t="s">
        <v>12108</v>
      </c>
      <c r="F130" s="187" t="str">
        <f>VLOOKUP($D130,SCC_FEB2004!$D$2462:$I$9866,3,FALSE)</f>
        <v>Internal Combustion Engines</v>
      </c>
      <c r="G130" s="187" t="str">
        <f>VLOOKUP($D130,SCC_FEB2004!$D$2462:$I$9866,5,FALSE)</f>
        <v>Gasoline</v>
      </c>
    </row>
    <row r="131" spans="4:7" ht="25.5" x14ac:dyDescent="0.2">
      <c r="D131" s="187" t="s">
        <v>14082</v>
      </c>
      <c r="E131" s="162" t="s">
        <v>12108</v>
      </c>
      <c r="F131" s="187" t="str">
        <f>VLOOKUP($D131,SCC_FEB2004!$D$2462:$I$9866,3,FALSE)</f>
        <v>Industrial Processes</v>
      </c>
      <c r="G131" s="187" t="str">
        <f>VLOOKUP($D131,SCC_FEB2004!$D$2462:$I$9866,5,FALSE)</f>
        <v>Cleaning Chemicals</v>
      </c>
    </row>
    <row r="132" spans="4:7" ht="25.5" x14ac:dyDescent="0.2">
      <c r="D132" s="187" t="s">
        <v>4682</v>
      </c>
      <c r="E132" s="162" t="s">
        <v>12108</v>
      </c>
      <c r="F132" s="187" t="str">
        <f>VLOOKUP($D132,SCC_FEB2004!$D$2462:$I$9866,3,FALSE)</f>
        <v>Industrial Processes</v>
      </c>
      <c r="G132" s="187" t="str">
        <f>VLOOKUP($D132,SCC_FEB2004!$D$2462:$I$9866,5,FALSE)</f>
        <v>Coal Mining, Cleaning, and Material Handling (See 305310)</v>
      </c>
    </row>
    <row r="133" spans="4:7" ht="25.5" x14ac:dyDescent="0.2">
      <c r="D133" s="187" t="s">
        <v>5314</v>
      </c>
      <c r="E133" s="162" t="s">
        <v>12108</v>
      </c>
      <c r="F133" s="187" t="str">
        <f>VLOOKUP($D133,SCC_FEB2004!$D$2462:$I$9866,3,FALSE)</f>
        <v>Industrial Processes</v>
      </c>
      <c r="G133" s="187" t="str">
        <f>VLOOKUP($D133,SCC_FEB2004!$D$2462:$I$9866,5,FALSE)</f>
        <v>Clay processing: Bentonite</v>
      </c>
    </row>
    <row r="134" spans="4:7" ht="25.5" x14ac:dyDescent="0.2">
      <c r="D134" s="187" t="s">
        <v>5318</v>
      </c>
      <c r="E134" s="162" t="s">
        <v>12108</v>
      </c>
      <c r="F134" s="187" t="str">
        <f>VLOOKUP($D134,SCC_FEB2004!$D$2462:$I$9866,3,FALSE)</f>
        <v>Industrial Processes</v>
      </c>
      <c r="G134" s="187" t="str">
        <f>VLOOKUP($D134,SCC_FEB2004!$D$2462:$I$9866,5,FALSE)</f>
        <v>Clay processing: Bentonite</v>
      </c>
    </row>
    <row r="135" spans="4:7" ht="25.5" x14ac:dyDescent="0.2">
      <c r="D135" s="187" t="s">
        <v>11198</v>
      </c>
      <c r="E135" s="162" t="s">
        <v>12108</v>
      </c>
      <c r="F135" s="187" t="str">
        <f>VLOOKUP($D135,SCC_FEB2004!$D$2462:$I$9866,3,FALSE)</f>
        <v>Industrial Processes</v>
      </c>
      <c r="G135" s="187" t="str">
        <f>VLOOKUP($D135,SCC_FEB2004!$D$2462:$I$9866,5,FALSE)</f>
        <v>Bulk Materials Storage Bins</v>
      </c>
    </row>
    <row r="136" spans="4:7" ht="25.5" x14ac:dyDescent="0.2">
      <c r="D136" s="187" t="s">
        <v>11227</v>
      </c>
      <c r="E136" s="162" t="s">
        <v>12108</v>
      </c>
      <c r="F136" s="187" t="str">
        <f>VLOOKUP($D136,SCC_FEB2004!$D$2462:$I$9866,3,FALSE)</f>
        <v>Industrial Processes</v>
      </c>
      <c r="G136" s="187" t="str">
        <f>VLOOKUP($D136,SCC_FEB2004!$D$2462:$I$9866,5,FALSE)</f>
        <v>Bulk Materials Unloading Operation</v>
      </c>
    </row>
    <row r="137" spans="4:7" x14ac:dyDescent="0.2">
      <c r="D137" s="187" t="s">
        <v>8355</v>
      </c>
      <c r="E137" s="162" t="s">
        <v>14777</v>
      </c>
      <c r="F137" s="187" t="str">
        <f>VLOOKUP($D137,SCC_FEB2004!$D$2462:$I$9866,3,FALSE)</f>
        <v>Industrial Processes</v>
      </c>
      <c r="G137" s="187" t="str">
        <f>VLOOKUP($D137,SCC_FEB2004!$D$2462:$I$9866,5,FALSE)</f>
        <v>Process Heaters</v>
      </c>
    </row>
    <row r="138" spans="4:7" x14ac:dyDescent="0.2">
      <c r="D138" s="187" t="s">
        <v>8357</v>
      </c>
      <c r="E138" s="162" t="s">
        <v>14777</v>
      </c>
      <c r="F138" s="187" t="str">
        <f>VLOOKUP($D138,SCC_FEB2004!$D$2462:$I$9866,3,FALSE)</f>
        <v>Industrial Processes</v>
      </c>
      <c r="G138" s="187" t="str">
        <f>VLOOKUP($D138,SCC_FEB2004!$D$2462:$I$9866,5,FALSE)</f>
        <v>Process Heaters</v>
      </c>
    </row>
    <row r="139" spans="4:7" x14ac:dyDescent="0.2">
      <c r="D139" s="187" t="s">
        <v>8361</v>
      </c>
      <c r="E139" s="162" t="s">
        <v>14777</v>
      </c>
      <c r="F139" s="187" t="str">
        <f>VLOOKUP($D139,SCC_FEB2004!$D$2462:$I$9866,3,FALSE)</f>
        <v>Industrial Processes</v>
      </c>
      <c r="G139" s="187" t="str">
        <f>VLOOKUP($D139,SCC_FEB2004!$D$2462:$I$9866,5,FALSE)</f>
        <v>Process Heaters</v>
      </c>
    </row>
    <row r="140" spans="4:7" ht="25.5" x14ac:dyDescent="0.2">
      <c r="D140" s="187" t="s">
        <v>8370</v>
      </c>
      <c r="E140" s="162" t="s">
        <v>12108</v>
      </c>
      <c r="F140" s="187" t="str">
        <f>VLOOKUP($D140,SCC_FEB2004!$D$2462:$I$9866,3,FALSE)</f>
        <v>Industrial Processes</v>
      </c>
      <c r="G140" s="187" t="str">
        <f>VLOOKUP($D140,SCC_FEB2004!$D$2462:$I$9866,5,FALSE)</f>
        <v>Catalytic Cracking Units</v>
      </c>
    </row>
    <row r="141" spans="4:7" ht="25.5" x14ac:dyDescent="0.2">
      <c r="D141" s="187" t="s">
        <v>8382</v>
      </c>
      <c r="E141" s="162" t="s">
        <v>12108</v>
      </c>
      <c r="F141" s="187" t="str">
        <f>VLOOKUP($D141,SCC_FEB2004!$D$2462:$I$9866,3,FALSE)</f>
        <v>Industrial Processes</v>
      </c>
      <c r="G141" s="187" t="str">
        <f>VLOOKUP($D141,SCC_FEB2004!$D$2462:$I$9866,5,FALSE)</f>
        <v>Wastewater Treatment</v>
      </c>
    </row>
    <row r="142" spans="4:7" ht="25.5" x14ac:dyDescent="0.2">
      <c r="D142" s="187" t="s">
        <v>8388</v>
      </c>
      <c r="E142" s="162" t="s">
        <v>12108</v>
      </c>
      <c r="F142" s="187" t="str">
        <f>VLOOKUP($D142,SCC_FEB2004!$D$2462:$I$9866,3,FALSE)</f>
        <v>Industrial Processes</v>
      </c>
      <c r="G142" s="187" t="str">
        <f>VLOOKUP($D142,SCC_FEB2004!$D$2462:$I$9866,5,FALSE)</f>
        <v>Wastewater Treatment</v>
      </c>
    </row>
    <row r="143" spans="4:7" ht="25.5" x14ac:dyDescent="0.2">
      <c r="D143" s="187" t="s">
        <v>5621</v>
      </c>
      <c r="E143" s="162" t="s">
        <v>12108</v>
      </c>
      <c r="F143" s="187" t="str">
        <f>VLOOKUP($D143,SCC_FEB2004!$D$2462:$I$9866,3,FALSE)</f>
        <v>Industrial Processes</v>
      </c>
      <c r="G143" s="187" t="str">
        <f>VLOOKUP($D143,SCC_FEB2004!$D$2462:$I$9866,5,FALSE)</f>
        <v>Hydrogen Generation Unit</v>
      </c>
    </row>
    <row r="144" spans="4:7" ht="25.5" x14ac:dyDescent="0.2">
      <c r="D144" s="187" t="s">
        <v>5631</v>
      </c>
      <c r="E144" s="162" t="s">
        <v>12108</v>
      </c>
      <c r="F144" s="187" t="str">
        <f>VLOOKUP($D144,SCC_FEB2004!$D$2462:$I$9866,3,FALSE)</f>
        <v>Industrial Processes</v>
      </c>
      <c r="G144" s="187" t="str">
        <f>VLOOKUP($D144,SCC_FEB2004!$D$2462:$I$9866,5,FALSE)</f>
        <v>Hydrocracking Unit</v>
      </c>
    </row>
    <row r="145" spans="3:7" ht="25.5" x14ac:dyDescent="0.2">
      <c r="D145" s="187" t="s">
        <v>5636</v>
      </c>
      <c r="E145" s="157" t="s">
        <v>12098</v>
      </c>
      <c r="F145" s="187" t="str">
        <f>VLOOKUP($D145,SCC_FEB2004!$D$2462:$I$9866,3,FALSE)</f>
        <v>Industrial Processes</v>
      </c>
      <c r="G145" s="187" t="str">
        <f>VLOOKUP($D145,SCC_FEB2004!$D$2462:$I$9866,5,FALSE)</f>
        <v>Sour Gas Treating Unit</v>
      </c>
    </row>
    <row r="146" spans="3:7" x14ac:dyDescent="0.2">
      <c r="D146" s="187" t="s">
        <v>5693</v>
      </c>
      <c r="E146" s="162" t="s">
        <v>12115</v>
      </c>
      <c r="F146" s="187" t="str">
        <f>VLOOKUP($D146,SCC_FEB2004!$D$2462:$I$9866,3,FALSE)</f>
        <v>Industrial Processes</v>
      </c>
      <c r="G146" s="187" t="str">
        <f>VLOOKUP($D146,SCC_FEB2004!$D$2462:$I$9866,5,FALSE)</f>
        <v>Fugitive Emissions</v>
      </c>
    </row>
    <row r="147" spans="3:7" ht="25.5" x14ac:dyDescent="0.2">
      <c r="D147" s="187" t="s">
        <v>14281</v>
      </c>
      <c r="E147" s="157" t="s">
        <v>12098</v>
      </c>
      <c r="F147" s="187" t="str">
        <f>VLOOKUP($D147,SCC_FEB2004!$D$2462:$I$9866,3,FALSE)</f>
        <v>Industrial Processes</v>
      </c>
      <c r="G147" s="187" t="str">
        <f>VLOOKUP($D147,SCC_FEB2004!$D$2462:$I$9866,5,FALSE)</f>
        <v>Natural Gas Processing Facilities</v>
      </c>
    </row>
    <row r="148" spans="3:7" x14ac:dyDescent="0.2">
      <c r="D148" s="187" t="s">
        <v>15860</v>
      </c>
      <c r="E148" s="158" t="s">
        <v>12115</v>
      </c>
      <c r="F148" s="187" t="str">
        <f>VLOOKUP($D148,SCC_FEB2004!$D$2462:$I$9866,3,FALSE)</f>
        <v>Industrial Processes</v>
      </c>
      <c r="G148" s="187" t="str">
        <f>VLOOKUP($D148,SCC_FEB2004!$D$2462:$I$9866,5,FALSE)</f>
        <v>Fugitive Emissions</v>
      </c>
    </row>
    <row r="149" spans="3:7" x14ac:dyDescent="0.2">
      <c r="D149" s="187" t="s">
        <v>1827</v>
      </c>
      <c r="E149" s="162" t="s">
        <v>16772</v>
      </c>
      <c r="F149" s="187" t="str">
        <f>VLOOKUP($D149,SCC_FEB2004!$D$2462:$I$9866,3,FALSE)</f>
        <v>Industrial Processes</v>
      </c>
      <c r="G149" s="187" t="str">
        <f>VLOOKUP($D149,SCC_FEB2004!$D$2462:$I$9866,5,FALSE)</f>
        <v>Fuel Storage - Fixed Roof Tanks</v>
      </c>
    </row>
    <row r="150" spans="3:7" x14ac:dyDescent="0.2">
      <c r="D150" s="187" t="s">
        <v>1839</v>
      </c>
      <c r="E150" s="162" t="s">
        <v>16772</v>
      </c>
      <c r="F150" s="187" t="str">
        <f>VLOOKUP($D150,SCC_FEB2004!$D$2462:$I$9866,3,FALSE)</f>
        <v>Industrial Processes</v>
      </c>
      <c r="G150" s="187" t="str">
        <f>VLOOKUP($D150,SCC_FEB2004!$D$2462:$I$9866,5,FALSE)</f>
        <v>Fuel Storage - Fixed Roof Tanks</v>
      </c>
    </row>
    <row r="151" spans="3:7" x14ac:dyDescent="0.2">
      <c r="D151" s="187" t="s">
        <v>15870</v>
      </c>
      <c r="E151" s="162" t="s">
        <v>16772</v>
      </c>
      <c r="F151" s="187" t="str">
        <f>VLOOKUP($D151,SCC_FEB2004!$D$2462:$I$9866,3,FALSE)</f>
        <v>Petroleum and Solvent Evaporation</v>
      </c>
      <c r="G151" s="187" t="str">
        <f>VLOOKUP($D151,SCC_FEB2004!$D$2462:$I$9866,5,FALSE)</f>
        <v>Oil and Gas Field Storage and Working Tanks</v>
      </c>
    </row>
    <row r="152" spans="3:7" x14ac:dyDescent="0.2">
      <c r="D152" s="187" t="s">
        <v>2040</v>
      </c>
      <c r="E152" s="162" t="s">
        <v>16772</v>
      </c>
      <c r="F152" s="187" t="str">
        <f>VLOOKUP($D152,SCC_FEB2004!$D$2462:$I$9866,3,FALSE)</f>
        <v>Petroleum and Solvent Evaporation</v>
      </c>
      <c r="G152" s="187">
        <f>VLOOKUP($D152,SCC_FEB2004!$D$2462:$I$9866,5,FALSE)</f>
        <v>0</v>
      </c>
    </row>
    <row r="153" spans="3:7" ht="25.5" x14ac:dyDescent="0.2">
      <c r="D153" s="187" t="s">
        <v>4822</v>
      </c>
      <c r="E153" s="162" t="s">
        <v>12108</v>
      </c>
      <c r="F153" s="187" t="str">
        <f>VLOOKUP($D153,SCC_FEB2004!$D$2462:$I$9866,3,FALSE)</f>
        <v>Waste Disposal</v>
      </c>
      <c r="G153" s="187" t="str">
        <f>VLOOKUP($D153,SCC_FEB2004!$D$2462:$I$9866,5,FALSE)</f>
        <v>Landfill Dump</v>
      </c>
    </row>
    <row r="154" spans="3:7" ht="25.5" x14ac:dyDescent="0.2">
      <c r="D154" s="187" t="s">
        <v>2158</v>
      </c>
      <c r="E154" s="162" t="s">
        <v>12108</v>
      </c>
      <c r="F154" s="187" t="str">
        <f>VLOOKUP($D154,SCC_FEB2004!$D$2462:$I$9866,3,FALSE)</f>
        <v>Waste Disposal</v>
      </c>
      <c r="G154" s="187" t="str">
        <f>VLOOKUP($D154,SCC_FEB2004!$D$2462:$I$9866,5,FALSE)</f>
        <v>Other Incineration</v>
      </c>
    </row>
    <row r="155" spans="3:7" x14ac:dyDescent="0.2">
      <c r="D155" s="187">
        <v>10100302</v>
      </c>
      <c r="E155" s="162" t="s">
        <v>14777</v>
      </c>
      <c r="F155" s="187"/>
      <c r="G155" s="187"/>
    </row>
    <row r="156" spans="3:7" x14ac:dyDescent="0.2">
      <c r="C156" s="208"/>
      <c r="D156" s="187">
        <v>10100604</v>
      </c>
      <c r="E156" s="162" t="s">
        <v>14777</v>
      </c>
      <c r="F156" s="187"/>
      <c r="G156" s="187"/>
    </row>
    <row r="157" spans="3:7" x14ac:dyDescent="0.2">
      <c r="C157" s="208"/>
      <c r="D157" s="187">
        <v>10200602</v>
      </c>
      <c r="E157" s="162" t="s">
        <v>14777</v>
      </c>
      <c r="F157" s="187"/>
      <c r="G157" s="187"/>
    </row>
    <row r="158" spans="3:7" x14ac:dyDescent="0.2">
      <c r="C158" s="208"/>
      <c r="D158" s="187">
        <v>10200603</v>
      </c>
      <c r="E158" s="162" t="s">
        <v>14777</v>
      </c>
      <c r="F158" s="187"/>
      <c r="G158" s="187"/>
    </row>
    <row r="159" spans="3:7" x14ac:dyDescent="0.2">
      <c r="C159" s="208"/>
      <c r="D159" s="187">
        <v>10201001</v>
      </c>
      <c r="E159" s="162" t="s">
        <v>14777</v>
      </c>
      <c r="F159" s="187"/>
      <c r="G159" s="187"/>
    </row>
    <row r="160" spans="3:7" x14ac:dyDescent="0.2">
      <c r="C160" s="208"/>
      <c r="D160" s="187">
        <v>10500106</v>
      </c>
      <c r="E160" s="162" t="s">
        <v>14777</v>
      </c>
      <c r="F160" s="187"/>
      <c r="G160" s="187"/>
    </row>
    <row r="161" spans="3:7" x14ac:dyDescent="0.2">
      <c r="C161" s="208"/>
      <c r="D161" s="187">
        <v>20100101</v>
      </c>
      <c r="E161" s="162" t="s">
        <v>14788</v>
      </c>
      <c r="F161" s="187"/>
      <c r="G161" s="187"/>
    </row>
    <row r="162" spans="3:7" x14ac:dyDescent="0.2">
      <c r="C162" s="208"/>
      <c r="D162" s="187">
        <v>20100102</v>
      </c>
      <c r="E162" s="162" t="s">
        <v>14788</v>
      </c>
      <c r="F162" s="187"/>
      <c r="G162" s="187"/>
    </row>
    <row r="163" spans="3:7" x14ac:dyDescent="0.2">
      <c r="C163" s="208"/>
      <c r="D163" s="187">
        <v>20100201</v>
      </c>
      <c r="E163" s="162" t="s">
        <v>14788</v>
      </c>
      <c r="F163" s="187"/>
      <c r="G163" s="187"/>
    </row>
    <row r="164" spans="3:7" x14ac:dyDescent="0.2">
      <c r="C164" s="208"/>
      <c r="D164" s="187">
        <v>20100202</v>
      </c>
      <c r="E164" s="162" t="s">
        <v>14788</v>
      </c>
      <c r="F164" s="187"/>
      <c r="G164" s="187"/>
    </row>
    <row r="165" spans="3:7" x14ac:dyDescent="0.2">
      <c r="C165" s="208"/>
      <c r="D165" s="187">
        <v>30200699</v>
      </c>
      <c r="E165" s="162" t="s">
        <v>16772</v>
      </c>
      <c r="F165" s="187"/>
      <c r="G165" s="187"/>
    </row>
    <row r="166" spans="3:7" x14ac:dyDescent="0.2">
      <c r="C166" s="208"/>
      <c r="D166" s="187">
        <v>30301012</v>
      </c>
      <c r="E166" s="162" t="s">
        <v>16772</v>
      </c>
      <c r="F166" s="187"/>
      <c r="G166" s="187"/>
    </row>
    <row r="167" spans="3:7" ht="25.5" x14ac:dyDescent="0.2">
      <c r="C167" s="208"/>
      <c r="D167" s="187">
        <v>30501050</v>
      </c>
      <c r="E167" s="162" t="s">
        <v>12108</v>
      </c>
      <c r="F167" s="187"/>
      <c r="G167" s="187"/>
    </row>
    <row r="168" spans="3:7" ht="25.5" x14ac:dyDescent="0.2">
      <c r="C168" s="208"/>
      <c r="D168" s="187">
        <v>30502504</v>
      </c>
      <c r="E168" s="162" t="s">
        <v>12108</v>
      </c>
      <c r="F168" s="187"/>
      <c r="G168" s="187"/>
    </row>
    <row r="169" spans="3:7" ht="25.5" x14ac:dyDescent="0.2">
      <c r="C169" s="208"/>
      <c r="D169" s="187">
        <v>31000107</v>
      </c>
      <c r="E169" s="162" t="s">
        <v>12108</v>
      </c>
      <c r="F169" s="187"/>
      <c r="G169" s="187"/>
    </row>
    <row r="170" spans="3:7" x14ac:dyDescent="0.2">
      <c r="C170" s="208"/>
      <c r="D170" s="187">
        <v>31000220</v>
      </c>
      <c r="E170" s="162" t="s">
        <v>12115</v>
      </c>
      <c r="F170" s="187"/>
      <c r="G170" s="187"/>
    </row>
    <row r="171" spans="3:7" x14ac:dyDescent="0.2">
      <c r="C171" s="208"/>
      <c r="D171" s="187">
        <v>31000228</v>
      </c>
      <c r="E171" s="162" t="s">
        <v>15123</v>
      </c>
      <c r="F171" s="187"/>
      <c r="G171" s="187"/>
    </row>
    <row r="172" spans="3:7" x14ac:dyDescent="0.2">
      <c r="C172" s="208"/>
      <c r="D172" s="187">
        <v>31000301</v>
      </c>
      <c r="E172" s="162" t="s">
        <v>15123</v>
      </c>
      <c r="F172" s="187"/>
      <c r="G172" s="187"/>
    </row>
    <row r="173" spans="3:7" x14ac:dyDescent="0.2">
      <c r="C173" s="208"/>
      <c r="D173" s="187">
        <v>40301008</v>
      </c>
      <c r="E173" s="162" t="s">
        <v>16772</v>
      </c>
      <c r="F173" s="187"/>
      <c r="G173" s="187"/>
    </row>
    <row r="174" spans="3:7" x14ac:dyDescent="0.2">
      <c r="C174" s="208"/>
      <c r="D174" s="187">
        <v>40301009</v>
      </c>
      <c r="E174" s="162" t="s">
        <v>16772</v>
      </c>
      <c r="F174" s="187"/>
      <c r="G174" s="187"/>
    </row>
    <row r="175" spans="3:7" x14ac:dyDescent="0.2">
      <c r="C175" s="208"/>
      <c r="D175" s="187">
        <v>40301010</v>
      </c>
      <c r="E175" s="162" t="s">
        <v>16772</v>
      </c>
      <c r="F175" s="187"/>
      <c r="G175" s="187"/>
    </row>
    <row r="176" spans="3:7" x14ac:dyDescent="0.2">
      <c r="C176" s="208"/>
      <c r="D176" s="187">
        <v>40301012</v>
      </c>
      <c r="E176" s="162" t="s">
        <v>16772</v>
      </c>
      <c r="F176" s="187"/>
      <c r="G176" s="187"/>
    </row>
    <row r="177" spans="3:7" x14ac:dyDescent="0.2">
      <c r="C177" s="208"/>
      <c r="D177" s="187">
        <v>40301021</v>
      </c>
      <c r="E177" s="162" t="s">
        <v>16772</v>
      </c>
      <c r="F177" s="187"/>
      <c r="G177" s="187"/>
    </row>
    <row r="178" spans="3:7" x14ac:dyDescent="0.2">
      <c r="C178" s="208"/>
      <c r="D178" s="187">
        <v>40301117</v>
      </c>
      <c r="E178" s="162" t="s">
        <v>16772</v>
      </c>
      <c r="F178" s="187"/>
      <c r="G178" s="187"/>
    </row>
    <row r="179" spans="3:7" x14ac:dyDescent="0.2">
      <c r="C179" s="208"/>
      <c r="D179" s="187">
        <v>40400116</v>
      </c>
      <c r="E179" s="162" t="s">
        <v>16772</v>
      </c>
      <c r="F179" s="187"/>
      <c r="G179" s="187"/>
    </row>
    <row r="180" spans="3:7" x14ac:dyDescent="0.2">
      <c r="C180" s="208"/>
      <c r="D180" s="187">
        <v>40400140</v>
      </c>
      <c r="E180" s="162" t="s">
        <v>16772</v>
      </c>
      <c r="F180" s="187"/>
      <c r="G180" s="187"/>
    </row>
    <row r="181" spans="3:7" x14ac:dyDescent="0.2">
      <c r="C181" s="208"/>
      <c r="D181" s="187">
        <v>40400151</v>
      </c>
      <c r="E181" s="162" t="s">
        <v>12115</v>
      </c>
      <c r="F181" s="187"/>
      <c r="G181" s="187"/>
    </row>
    <row r="182" spans="3:7" x14ac:dyDescent="0.2">
      <c r="C182" s="208"/>
      <c r="D182" s="187">
        <v>40400250</v>
      </c>
      <c r="E182" s="162" t="s">
        <v>16772</v>
      </c>
      <c r="F182" s="187"/>
      <c r="G182" s="187"/>
    </row>
    <row r="183" spans="3:7" x14ac:dyDescent="0.2">
      <c r="C183" s="208"/>
      <c r="D183" s="187">
        <v>40400302</v>
      </c>
      <c r="E183" s="162" t="s">
        <v>16772</v>
      </c>
      <c r="F183" s="187"/>
      <c r="G183" s="187"/>
    </row>
    <row r="184" spans="3:7" x14ac:dyDescent="0.2">
      <c r="C184" s="208"/>
      <c r="D184" s="187">
        <v>40400312</v>
      </c>
      <c r="E184" s="162" t="s">
        <v>16772</v>
      </c>
      <c r="F184" s="187"/>
      <c r="G184" s="187"/>
    </row>
    <row r="185" spans="3:7" x14ac:dyDescent="0.2">
      <c r="C185" s="208"/>
      <c r="D185" s="187">
        <v>40600131</v>
      </c>
      <c r="E185" s="162" t="s">
        <v>16772</v>
      </c>
      <c r="F185" s="187"/>
      <c r="G185" s="187"/>
    </row>
    <row r="186" spans="3:7" x14ac:dyDescent="0.2">
      <c r="C186" s="208"/>
      <c r="D186" s="187">
        <v>40600132</v>
      </c>
      <c r="E186" s="162" t="s">
        <v>16772</v>
      </c>
      <c r="F186" s="187"/>
      <c r="G186" s="187"/>
    </row>
    <row r="187" spans="3:7" x14ac:dyDescent="0.2">
      <c r="C187" s="208"/>
      <c r="D187" s="187">
        <v>40600135</v>
      </c>
      <c r="E187" s="162" t="s">
        <v>16772</v>
      </c>
      <c r="F187" s="187"/>
      <c r="G187" s="187"/>
    </row>
    <row r="188" spans="3:7" x14ac:dyDescent="0.2">
      <c r="C188" s="208"/>
      <c r="D188" s="187">
        <v>40700809</v>
      </c>
      <c r="E188" s="162" t="s">
        <v>16772</v>
      </c>
      <c r="F188" s="187"/>
      <c r="G188" s="187"/>
    </row>
    <row r="189" spans="3:7" x14ac:dyDescent="0.2">
      <c r="C189" s="208"/>
      <c r="D189" s="187">
        <v>40700810</v>
      </c>
      <c r="E189" s="162" t="s">
        <v>16772</v>
      </c>
      <c r="F189" s="187"/>
      <c r="G189" s="187"/>
    </row>
    <row r="190" spans="3:7" x14ac:dyDescent="0.2">
      <c r="C190" s="208"/>
      <c r="D190" s="187">
        <v>40781602</v>
      </c>
      <c r="E190" s="162" t="s">
        <v>16772</v>
      </c>
      <c r="F190" s="187"/>
      <c r="G190" s="187"/>
    </row>
    <row r="191" spans="3:7" x14ac:dyDescent="0.2">
      <c r="C191" s="208"/>
      <c r="D191" s="187">
        <v>40781604</v>
      </c>
      <c r="E191" s="162" t="s">
        <v>16772</v>
      </c>
      <c r="F191" s="187"/>
      <c r="G191" s="187"/>
    </row>
    <row r="192" spans="3:7" x14ac:dyDescent="0.2">
      <c r="C192" s="208"/>
      <c r="D192" s="187">
        <v>40781605</v>
      </c>
      <c r="E192" s="162" t="s">
        <v>16772</v>
      </c>
      <c r="F192" s="187"/>
      <c r="G192" s="187"/>
    </row>
    <row r="193" spans="3:8" x14ac:dyDescent="0.2">
      <c r="C193" s="208"/>
      <c r="D193" s="107"/>
      <c r="F193"/>
      <c r="G193"/>
      <c r="H193"/>
    </row>
    <row r="194" spans="3:8" x14ac:dyDescent="0.2">
      <c r="C194" s="208"/>
      <c r="D194" s="107"/>
      <c r="F194"/>
      <c r="G194"/>
      <c r="H194"/>
    </row>
    <row r="195" spans="3:8" x14ac:dyDescent="0.2">
      <c r="C195" s="208"/>
      <c r="D195" s="107"/>
      <c r="F195"/>
      <c r="G195"/>
      <c r="H195"/>
    </row>
    <row r="196" spans="3:8" x14ac:dyDescent="0.2">
      <c r="C196" s="208"/>
      <c r="D196" s="107"/>
      <c r="F196"/>
      <c r="G196"/>
      <c r="H196"/>
    </row>
    <row r="197" spans="3:8" x14ac:dyDescent="0.2">
      <c r="C197" s="208"/>
      <c r="D197" s="107"/>
      <c r="F197"/>
      <c r="G197"/>
      <c r="H197"/>
    </row>
    <row r="198" spans="3:8" x14ac:dyDescent="0.2">
      <c r="C198" s="208"/>
      <c r="D198" s="107"/>
      <c r="F198"/>
      <c r="G198"/>
      <c r="H198"/>
    </row>
    <row r="199" spans="3:8" x14ac:dyDescent="0.2">
      <c r="C199" s="208"/>
      <c r="D199" s="107"/>
      <c r="F199"/>
      <c r="G199"/>
      <c r="H199"/>
    </row>
    <row r="200" spans="3:8" x14ac:dyDescent="0.2">
      <c r="D200" s="107"/>
      <c r="F200"/>
      <c r="G200"/>
      <c r="H200"/>
    </row>
    <row r="201" spans="3:8" x14ac:dyDescent="0.2">
      <c r="D201" s="107"/>
      <c r="F201"/>
      <c r="G201"/>
      <c r="H201"/>
    </row>
    <row r="202" spans="3:8" x14ac:dyDescent="0.2">
      <c r="D202" s="107"/>
      <c r="F202"/>
      <c r="G202"/>
      <c r="H202"/>
    </row>
    <row r="203" spans="3:8" x14ac:dyDescent="0.2">
      <c r="D203" s="107"/>
      <c r="F203"/>
      <c r="G203"/>
      <c r="H203"/>
    </row>
    <row r="204" spans="3:8" x14ac:dyDescent="0.2">
      <c r="D204" s="107"/>
      <c r="F204"/>
      <c r="G204"/>
      <c r="H204"/>
    </row>
    <row r="205" spans="3:8" x14ac:dyDescent="0.2">
      <c r="D205" s="107"/>
      <c r="F205"/>
      <c r="G205"/>
      <c r="H205"/>
    </row>
    <row r="206" spans="3:8" x14ac:dyDescent="0.2">
      <c r="D206" s="107"/>
      <c r="F206"/>
      <c r="G206"/>
      <c r="H206"/>
    </row>
  </sheetData>
  <phoneticPr fontId="4" type="noConversion"/>
  <pageMargins left="0.75" right="0.75" top="1" bottom="1" header="0.5" footer="0.5"/>
  <pageSetup orientation="portrait" r:id="rId1"/>
  <headerFooter alignWithMargins="0">
    <oddFooter>&amp;L&amp;8Q:\IPAMS\Colorado\DJ_basin\baseline_emiss\DJ_basin_emission_summary_013008.xls:SCC_xref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R262"/>
  <sheetViews>
    <sheetView workbookViewId="0"/>
  </sheetViews>
  <sheetFormatPr defaultRowHeight="12.75" x14ac:dyDescent="0.2"/>
  <cols>
    <col min="1" max="1" width="9.140625" style="28" customWidth="1"/>
    <col min="2" max="2" width="18.28515625" customWidth="1"/>
    <col min="5" max="5" width="15.28515625" bestFit="1" customWidth="1"/>
    <col min="6" max="6" width="5" customWidth="1"/>
  </cols>
  <sheetData>
    <row r="1" spans="1:18" x14ac:dyDescent="0.2">
      <c r="E1" s="10"/>
      <c r="F1" s="10"/>
      <c r="G1" s="10"/>
      <c r="H1" s="10"/>
      <c r="I1" s="10"/>
      <c r="J1" s="10"/>
      <c r="K1" s="10"/>
    </row>
    <row r="2" spans="1:18" x14ac:dyDescent="0.2">
      <c r="A2" s="139"/>
      <c r="E2" s="10"/>
      <c r="F2" s="10"/>
      <c r="G2" s="10"/>
      <c r="H2" s="10"/>
      <c r="I2" s="10"/>
      <c r="J2" s="10"/>
      <c r="K2" s="10"/>
    </row>
    <row r="3" spans="1:18" x14ac:dyDescent="0.2">
      <c r="A3" s="140"/>
      <c r="B3" s="7"/>
      <c r="E3" s="10"/>
      <c r="F3" s="10"/>
      <c r="G3" s="10"/>
      <c r="H3" s="10"/>
      <c r="I3" s="10"/>
      <c r="J3" s="10"/>
      <c r="K3" s="10"/>
    </row>
    <row r="4" spans="1:18" x14ac:dyDescent="0.2">
      <c r="E4" s="10"/>
      <c r="F4" s="10"/>
      <c r="G4" s="10"/>
      <c r="H4" s="10"/>
      <c r="I4" s="10"/>
      <c r="J4" s="10"/>
      <c r="K4" s="10"/>
    </row>
    <row r="5" spans="1:18" x14ac:dyDescent="0.2">
      <c r="A5" s="210">
        <v>30011</v>
      </c>
      <c r="B5" s="211" t="s">
        <v>17020</v>
      </c>
      <c r="C5" s="7"/>
      <c r="E5" s="10"/>
      <c r="F5" s="10"/>
      <c r="G5" s="10"/>
      <c r="H5" s="10"/>
      <c r="I5" s="10"/>
      <c r="J5" s="200"/>
      <c r="K5" s="10"/>
      <c r="O5" t="str">
        <f>P5&amp;","&amp;Q5</f>
        <v>CARTER, MT</v>
      </c>
      <c r="P5" t="s">
        <v>17053</v>
      </c>
      <c r="Q5" t="s">
        <v>17054</v>
      </c>
      <c r="R5">
        <v>30011</v>
      </c>
    </row>
    <row r="6" spans="1:18" x14ac:dyDescent="0.2">
      <c r="A6" s="212">
        <v>30017</v>
      </c>
      <c r="B6" s="211" t="s">
        <v>17021</v>
      </c>
      <c r="C6" s="7"/>
      <c r="E6" s="10"/>
      <c r="F6" s="10"/>
      <c r="G6" s="10"/>
      <c r="H6" s="10"/>
      <c r="I6" s="10"/>
      <c r="J6" s="201"/>
      <c r="K6" s="10"/>
      <c r="O6" t="str">
        <f t="shared" ref="O6:O36" si="0">P6&amp;","&amp;Q6</f>
        <v>CUSTER, MT</v>
      </c>
      <c r="P6" t="s">
        <v>17055</v>
      </c>
      <c r="Q6" t="s">
        <v>17054</v>
      </c>
      <c r="R6">
        <v>30017</v>
      </c>
    </row>
    <row r="7" spans="1:18" x14ac:dyDescent="0.2">
      <c r="A7" s="212">
        <v>30019</v>
      </c>
      <c r="B7" s="211" t="s">
        <v>17022</v>
      </c>
      <c r="C7" s="7"/>
      <c r="D7" s="61"/>
      <c r="E7" s="10"/>
      <c r="F7" s="199"/>
      <c r="G7" s="10"/>
      <c r="H7" s="10"/>
      <c r="I7" s="134"/>
      <c r="J7" s="201"/>
      <c r="K7" s="10"/>
      <c r="O7" t="str">
        <f t="shared" si="0"/>
        <v>DANIELS, MT</v>
      </c>
      <c r="P7" t="s">
        <v>17056</v>
      </c>
      <c r="Q7" t="s">
        <v>17054</v>
      </c>
      <c r="R7">
        <v>30019</v>
      </c>
    </row>
    <row r="8" spans="1:18" x14ac:dyDescent="0.2">
      <c r="A8" s="212">
        <v>30021</v>
      </c>
      <c r="B8" s="211" t="s">
        <v>17023</v>
      </c>
      <c r="C8" s="7"/>
      <c r="E8" s="10"/>
      <c r="F8" s="199"/>
      <c r="G8" s="10"/>
      <c r="H8" s="10"/>
      <c r="I8" s="10"/>
      <c r="J8" s="201"/>
      <c r="K8" s="10"/>
      <c r="O8" t="str">
        <f t="shared" si="0"/>
        <v>DAWSON, MT</v>
      </c>
      <c r="P8" t="s">
        <v>17057</v>
      </c>
      <c r="Q8" t="s">
        <v>17054</v>
      </c>
      <c r="R8">
        <v>30021</v>
      </c>
    </row>
    <row r="9" spans="1:18" x14ac:dyDescent="0.2">
      <c r="A9" s="212">
        <v>30025</v>
      </c>
      <c r="B9" s="211" t="s">
        <v>17026</v>
      </c>
      <c r="C9" s="7"/>
      <c r="E9" s="10"/>
      <c r="F9" s="199"/>
      <c r="G9" s="10"/>
      <c r="H9" s="10"/>
      <c r="I9" s="10"/>
      <c r="J9" s="201"/>
      <c r="K9" s="10"/>
      <c r="O9" t="str">
        <f t="shared" si="0"/>
        <v>FALLON, MT</v>
      </c>
      <c r="P9" t="s">
        <v>17060</v>
      </c>
      <c r="Q9" t="s">
        <v>17054</v>
      </c>
      <c r="R9">
        <v>30025</v>
      </c>
    </row>
    <row r="10" spans="1:18" x14ac:dyDescent="0.2">
      <c r="A10" s="212">
        <v>30033</v>
      </c>
      <c r="B10" s="211" t="s">
        <v>17027</v>
      </c>
      <c r="C10" s="7"/>
      <c r="E10" s="10"/>
      <c r="F10" s="199"/>
      <c r="G10" s="10"/>
      <c r="H10" s="10"/>
      <c r="I10" s="10"/>
      <c r="J10" s="201"/>
      <c r="K10" s="10"/>
      <c r="O10" t="str">
        <f t="shared" si="0"/>
        <v>GARFIELD, MT</v>
      </c>
      <c r="P10" t="s">
        <v>17061</v>
      </c>
      <c r="Q10" t="s">
        <v>17054</v>
      </c>
      <c r="R10">
        <v>30033</v>
      </c>
    </row>
    <row r="11" spans="1:18" x14ac:dyDescent="0.2">
      <c r="A11" s="212">
        <v>30055</v>
      </c>
      <c r="B11" s="211" t="s">
        <v>17031</v>
      </c>
      <c r="C11" s="7"/>
      <c r="E11" s="10"/>
      <c r="F11" s="199"/>
      <c r="G11" s="10"/>
      <c r="H11" s="10"/>
      <c r="I11" s="10"/>
      <c r="J11" s="201"/>
      <c r="K11" s="10"/>
      <c r="O11" t="str">
        <f t="shared" si="0"/>
        <v>MCCONE, MT</v>
      </c>
      <c r="P11" t="s">
        <v>17066</v>
      </c>
      <c r="Q11" t="s">
        <v>17054</v>
      </c>
      <c r="R11">
        <v>30055</v>
      </c>
    </row>
    <row r="12" spans="1:18" x14ac:dyDescent="0.2">
      <c r="A12" s="212">
        <v>30079</v>
      </c>
      <c r="B12" s="211" t="s">
        <v>17036</v>
      </c>
      <c r="C12" s="7"/>
      <c r="E12" s="10"/>
      <c r="F12" s="199"/>
      <c r="G12" s="10"/>
      <c r="H12" s="10"/>
      <c r="I12" s="10"/>
      <c r="J12" s="201"/>
      <c r="K12" s="10"/>
      <c r="O12" t="str">
        <f t="shared" si="0"/>
        <v>PRAIRIE, MT</v>
      </c>
      <c r="P12" t="s">
        <v>17071</v>
      </c>
      <c r="Q12" t="s">
        <v>17054</v>
      </c>
      <c r="R12">
        <v>30079</v>
      </c>
    </row>
    <row r="13" spans="1:18" x14ac:dyDescent="0.2">
      <c r="A13" s="212">
        <v>30083</v>
      </c>
      <c r="B13" s="211" t="s">
        <v>17038</v>
      </c>
      <c r="C13" s="7"/>
      <c r="E13" s="10"/>
      <c r="F13" s="199"/>
      <c r="G13" s="10"/>
      <c r="H13" s="10"/>
      <c r="I13" s="10"/>
      <c r="J13" s="201"/>
      <c r="K13" s="10"/>
      <c r="O13" t="str">
        <f t="shared" si="0"/>
        <v>RICHLAND, MT</v>
      </c>
      <c r="P13" t="s">
        <v>17073</v>
      </c>
      <c r="Q13" t="s">
        <v>17054</v>
      </c>
      <c r="R13">
        <v>30083</v>
      </c>
    </row>
    <row r="14" spans="1:18" x14ac:dyDescent="0.2">
      <c r="A14" s="212">
        <v>30085</v>
      </c>
      <c r="B14" s="211" t="s">
        <v>17039</v>
      </c>
      <c r="C14" s="7"/>
      <c r="E14" s="10"/>
      <c r="F14" s="199"/>
      <c r="G14" s="10"/>
      <c r="H14" s="10"/>
      <c r="I14" s="10"/>
      <c r="J14" s="201"/>
      <c r="K14" s="10"/>
      <c r="O14" t="str">
        <f t="shared" si="0"/>
        <v>ROOSEVELT, MT</v>
      </c>
      <c r="P14" t="s">
        <v>17074</v>
      </c>
      <c r="Q14" t="s">
        <v>17054</v>
      </c>
      <c r="R14">
        <v>30085</v>
      </c>
    </row>
    <row r="15" spans="1:18" x14ac:dyDescent="0.2">
      <c r="A15" s="213">
        <v>30091</v>
      </c>
      <c r="B15" s="211" t="s">
        <v>17040</v>
      </c>
      <c r="C15" s="7"/>
      <c r="D15" s="1"/>
      <c r="E15" s="10"/>
      <c r="F15" s="199"/>
      <c r="G15" s="200"/>
      <c r="H15" s="10"/>
      <c r="I15" s="10"/>
      <c r="J15" s="61"/>
      <c r="K15" s="10"/>
      <c r="O15" t="str">
        <f t="shared" si="0"/>
        <v>SHERIDAN, MT</v>
      </c>
      <c r="P15" t="s">
        <v>17075</v>
      </c>
      <c r="Q15" t="s">
        <v>17054</v>
      </c>
      <c r="R15">
        <v>30091</v>
      </c>
    </row>
    <row r="16" spans="1:18" x14ac:dyDescent="0.2">
      <c r="A16" s="213">
        <v>30105</v>
      </c>
      <c r="B16" s="211" t="s">
        <v>17043</v>
      </c>
      <c r="C16" s="7"/>
      <c r="E16" s="10"/>
      <c r="F16" s="10"/>
      <c r="G16" s="10"/>
      <c r="H16" s="10"/>
      <c r="I16" s="10"/>
      <c r="J16" s="61"/>
      <c r="K16" s="10"/>
      <c r="O16" t="str">
        <f t="shared" si="0"/>
        <v>VALLEY, MT</v>
      </c>
      <c r="P16" t="s">
        <v>17078</v>
      </c>
      <c r="Q16" t="s">
        <v>17054</v>
      </c>
      <c r="R16">
        <v>30105</v>
      </c>
    </row>
    <row r="17" spans="1:18" x14ac:dyDescent="0.2">
      <c r="A17" s="213">
        <v>30109</v>
      </c>
      <c r="B17" s="211" t="s">
        <v>17045</v>
      </c>
      <c r="C17" s="7"/>
      <c r="E17" s="10"/>
      <c r="F17" s="10"/>
      <c r="G17" s="10"/>
      <c r="H17" s="10"/>
      <c r="I17" s="10"/>
      <c r="J17" s="61"/>
      <c r="K17" s="10"/>
      <c r="O17" t="str">
        <f t="shared" si="0"/>
        <v>WIBAUX, MT</v>
      </c>
      <c r="P17" t="s">
        <v>17080</v>
      </c>
      <c r="Q17" t="s">
        <v>17054</v>
      </c>
      <c r="R17">
        <v>30109</v>
      </c>
    </row>
    <row r="18" spans="1:18" x14ac:dyDescent="0.2">
      <c r="A18" s="213">
        <v>38007</v>
      </c>
      <c r="B18" s="211" t="s">
        <v>17016</v>
      </c>
      <c r="C18" s="7"/>
      <c r="E18" s="10"/>
      <c r="F18" s="10"/>
      <c r="G18" s="10"/>
      <c r="H18" s="10"/>
      <c r="I18" s="10"/>
      <c r="J18" s="61"/>
      <c r="K18" s="10"/>
      <c r="O18" t="str">
        <f t="shared" si="0"/>
        <v>BILLINGS, ND</v>
      </c>
      <c r="P18" t="s">
        <v>17048</v>
      </c>
      <c r="Q18" t="s">
        <v>17049</v>
      </c>
      <c r="R18">
        <v>38007</v>
      </c>
    </row>
    <row r="19" spans="1:18" x14ac:dyDescent="0.2">
      <c r="A19" s="213">
        <v>38009</v>
      </c>
      <c r="B19" s="211" t="s">
        <v>17017</v>
      </c>
      <c r="C19" s="7"/>
      <c r="E19" s="10"/>
      <c r="F19" s="10"/>
      <c r="G19" s="10"/>
      <c r="H19" s="10"/>
      <c r="I19" s="10"/>
      <c r="J19" s="61"/>
      <c r="K19" s="10"/>
      <c r="O19" t="str">
        <f t="shared" si="0"/>
        <v>BOTTINEAU, ND</v>
      </c>
      <c r="P19" t="s">
        <v>17050</v>
      </c>
      <c r="Q19" t="s">
        <v>17049</v>
      </c>
      <c r="R19">
        <v>38009</v>
      </c>
    </row>
    <row r="20" spans="1:18" x14ac:dyDescent="0.2">
      <c r="A20" s="213">
        <v>38011</v>
      </c>
      <c r="B20" s="211" t="s">
        <v>17018</v>
      </c>
      <c r="C20" s="7"/>
      <c r="E20" s="10"/>
      <c r="F20" s="10"/>
      <c r="G20" s="10"/>
      <c r="H20" s="10"/>
      <c r="I20" s="10"/>
      <c r="J20" s="61"/>
      <c r="K20" s="10"/>
      <c r="O20" t="str">
        <f t="shared" si="0"/>
        <v>BOWMAN, ND</v>
      </c>
      <c r="P20" t="s">
        <v>17051</v>
      </c>
      <c r="Q20" t="s">
        <v>17049</v>
      </c>
      <c r="R20">
        <v>38011</v>
      </c>
    </row>
    <row r="21" spans="1:18" x14ac:dyDescent="0.2">
      <c r="A21" s="213">
        <v>38013</v>
      </c>
      <c r="B21" s="211" t="s">
        <v>17019</v>
      </c>
      <c r="C21" s="7"/>
      <c r="E21" s="10"/>
      <c r="F21" s="10"/>
      <c r="G21" s="10"/>
      <c r="H21" s="10"/>
      <c r="I21" s="10"/>
      <c r="J21" s="61"/>
      <c r="K21" s="10"/>
      <c r="O21" t="str">
        <f t="shared" si="0"/>
        <v>BURKE, ND</v>
      </c>
      <c r="P21" t="s">
        <v>17052</v>
      </c>
      <c r="Q21" t="s">
        <v>17049</v>
      </c>
      <c r="R21">
        <v>38013</v>
      </c>
    </row>
    <row r="22" spans="1:18" x14ac:dyDescent="0.2">
      <c r="A22" s="213">
        <v>38023</v>
      </c>
      <c r="B22" s="211" t="s">
        <v>17024</v>
      </c>
      <c r="C22" s="7"/>
      <c r="E22" s="10"/>
      <c r="F22" s="10"/>
      <c r="G22" s="10"/>
      <c r="H22" s="10"/>
      <c r="I22" s="10"/>
      <c r="J22" s="61"/>
      <c r="K22" s="10"/>
      <c r="O22" t="str">
        <f t="shared" si="0"/>
        <v>DIVIDE, ND</v>
      </c>
      <c r="P22" t="s">
        <v>17058</v>
      </c>
      <c r="Q22" t="s">
        <v>17049</v>
      </c>
      <c r="R22">
        <v>38023</v>
      </c>
    </row>
    <row r="23" spans="1:18" x14ac:dyDescent="0.2">
      <c r="A23" s="213">
        <v>38025</v>
      </c>
      <c r="B23" s="211" t="s">
        <v>17025</v>
      </c>
      <c r="C23" s="7"/>
      <c r="E23" s="10"/>
      <c r="F23" s="10"/>
      <c r="G23" s="10"/>
      <c r="H23" s="10"/>
      <c r="I23" s="10"/>
      <c r="J23" s="61"/>
      <c r="K23" s="10"/>
      <c r="O23" t="str">
        <f t="shared" si="0"/>
        <v>DUNN, ND</v>
      </c>
      <c r="P23" t="s">
        <v>17059</v>
      </c>
      <c r="Q23" t="s">
        <v>17049</v>
      </c>
      <c r="R23">
        <v>38025</v>
      </c>
    </row>
    <row r="24" spans="1:18" x14ac:dyDescent="0.2">
      <c r="A24" s="213">
        <v>38033</v>
      </c>
      <c r="B24" s="211" t="s">
        <v>17028</v>
      </c>
      <c r="C24" s="7"/>
      <c r="E24" s="10"/>
      <c r="F24" s="10"/>
      <c r="G24" s="10"/>
      <c r="H24" s="10"/>
      <c r="I24" s="10"/>
      <c r="J24" s="61"/>
      <c r="K24" s="10"/>
      <c r="O24" t="str">
        <f t="shared" si="0"/>
        <v>GOLDEN VALLEY, ND</v>
      </c>
      <c r="P24" t="s">
        <v>17062</v>
      </c>
      <c r="Q24" t="s">
        <v>17049</v>
      </c>
      <c r="R24">
        <v>38033</v>
      </c>
    </row>
    <row r="25" spans="1:18" x14ac:dyDescent="0.2">
      <c r="A25" s="213">
        <v>38049</v>
      </c>
      <c r="B25" s="211" t="s">
        <v>17030</v>
      </c>
      <c r="C25" s="7"/>
      <c r="D25" s="1"/>
      <c r="E25" s="10"/>
      <c r="F25" s="10"/>
      <c r="G25" s="10"/>
      <c r="H25" s="10"/>
      <c r="I25" s="10"/>
      <c r="J25" s="61"/>
      <c r="K25" s="10"/>
      <c r="O25" t="str">
        <f t="shared" si="0"/>
        <v>MC HENRY, ND</v>
      </c>
      <c r="P25" t="s">
        <v>17065</v>
      </c>
      <c r="Q25" t="s">
        <v>17049</v>
      </c>
      <c r="R25">
        <v>38049</v>
      </c>
    </row>
    <row r="26" spans="1:18" x14ac:dyDescent="0.2">
      <c r="A26" s="213">
        <v>38053</v>
      </c>
      <c r="B26" s="211" t="s">
        <v>17032</v>
      </c>
      <c r="C26" s="7"/>
      <c r="E26" s="10"/>
      <c r="F26" s="10"/>
      <c r="G26" s="10"/>
      <c r="H26" s="10"/>
      <c r="I26" s="10"/>
      <c r="J26" s="61"/>
      <c r="K26" s="10"/>
      <c r="O26" t="str">
        <f t="shared" si="0"/>
        <v>MCKENZIE, ND</v>
      </c>
      <c r="P26" t="s">
        <v>17067</v>
      </c>
      <c r="Q26" t="s">
        <v>17049</v>
      </c>
      <c r="R26">
        <v>38053</v>
      </c>
    </row>
    <row r="27" spans="1:18" x14ac:dyDescent="0.2">
      <c r="A27" s="213">
        <v>38055</v>
      </c>
      <c r="B27" s="211" t="s">
        <v>17033</v>
      </c>
      <c r="C27" s="7"/>
      <c r="E27" s="10"/>
      <c r="F27" s="10"/>
      <c r="G27" s="10"/>
      <c r="H27" s="10"/>
      <c r="I27" s="10"/>
      <c r="J27" s="61"/>
      <c r="K27" s="10"/>
      <c r="O27" t="str">
        <f t="shared" si="0"/>
        <v>MCLEAN, ND</v>
      </c>
      <c r="P27" t="s">
        <v>17068</v>
      </c>
      <c r="Q27" t="s">
        <v>17049</v>
      </c>
      <c r="R27">
        <v>38055</v>
      </c>
    </row>
    <row r="28" spans="1:18" x14ac:dyDescent="0.2">
      <c r="A28" s="213">
        <v>38057</v>
      </c>
      <c r="B28" s="211" t="s">
        <v>17034</v>
      </c>
      <c r="C28" s="7"/>
      <c r="E28" s="10"/>
      <c r="F28" s="10"/>
      <c r="G28" s="10"/>
      <c r="H28" s="10"/>
      <c r="I28" s="10"/>
      <c r="J28" s="61"/>
      <c r="K28" s="10"/>
      <c r="O28" t="str">
        <f t="shared" si="0"/>
        <v>MERCER, ND</v>
      </c>
      <c r="P28" t="s">
        <v>17069</v>
      </c>
      <c r="Q28" t="s">
        <v>17049</v>
      </c>
      <c r="R28">
        <v>38057</v>
      </c>
    </row>
    <row r="29" spans="1:18" x14ac:dyDescent="0.2">
      <c r="A29" s="213">
        <v>38061</v>
      </c>
      <c r="B29" s="211" t="s">
        <v>17035</v>
      </c>
      <c r="E29" s="10"/>
      <c r="F29" s="10"/>
      <c r="G29" s="10"/>
      <c r="H29" s="10"/>
      <c r="I29" s="10"/>
      <c r="J29" s="61"/>
      <c r="K29" s="10"/>
      <c r="O29" t="str">
        <f t="shared" si="0"/>
        <v>MOUNTRAIL, ND</v>
      </c>
      <c r="P29" t="s">
        <v>17070</v>
      </c>
      <c r="Q29" t="s">
        <v>17049</v>
      </c>
      <c r="R29">
        <v>38061</v>
      </c>
    </row>
    <row r="30" spans="1:18" x14ac:dyDescent="0.2">
      <c r="A30" s="213">
        <v>38075</v>
      </c>
      <c r="B30" s="211" t="s">
        <v>17037</v>
      </c>
      <c r="C30" s="7"/>
      <c r="E30" s="10"/>
      <c r="F30" s="10"/>
      <c r="G30" s="10"/>
      <c r="H30" s="10"/>
      <c r="I30" s="10"/>
      <c r="J30" s="61"/>
      <c r="K30" s="10"/>
      <c r="O30" t="str">
        <f t="shared" si="0"/>
        <v>RENVILLE, ND</v>
      </c>
      <c r="P30" t="s">
        <v>17072</v>
      </c>
      <c r="Q30" t="s">
        <v>17049</v>
      </c>
      <c r="R30">
        <v>38075</v>
      </c>
    </row>
    <row r="31" spans="1:18" x14ac:dyDescent="0.2">
      <c r="A31" s="213">
        <v>38087</v>
      </c>
      <c r="B31" s="211" t="s">
        <v>17041</v>
      </c>
      <c r="C31" s="28"/>
      <c r="E31" s="10"/>
      <c r="F31" s="10"/>
      <c r="G31" s="10"/>
      <c r="H31" s="10"/>
      <c r="I31" s="10"/>
      <c r="J31" s="61"/>
      <c r="K31" s="10"/>
      <c r="O31" t="str">
        <f t="shared" si="0"/>
        <v>SLOPE, ND</v>
      </c>
      <c r="P31" t="s">
        <v>17076</v>
      </c>
      <c r="Q31" t="s">
        <v>17049</v>
      </c>
      <c r="R31">
        <v>38087</v>
      </c>
    </row>
    <row r="32" spans="1:18" x14ac:dyDescent="0.2">
      <c r="A32" s="213">
        <v>38089</v>
      </c>
      <c r="B32" s="211" t="s">
        <v>17042</v>
      </c>
      <c r="C32" s="7"/>
      <c r="E32" s="10"/>
      <c r="F32" s="10"/>
      <c r="G32" s="10"/>
      <c r="H32" s="10"/>
      <c r="I32" s="10"/>
      <c r="J32" s="61"/>
      <c r="K32" s="10"/>
      <c r="O32" t="str">
        <f t="shared" si="0"/>
        <v>STARK, ND</v>
      </c>
      <c r="P32" t="s">
        <v>17077</v>
      </c>
      <c r="Q32" t="s">
        <v>17049</v>
      </c>
      <c r="R32">
        <v>38089</v>
      </c>
    </row>
    <row r="33" spans="1:18" x14ac:dyDescent="0.2">
      <c r="A33" s="213">
        <v>38101</v>
      </c>
      <c r="B33" s="211" t="s">
        <v>17044</v>
      </c>
      <c r="C33" s="7"/>
      <c r="E33" s="10"/>
      <c r="F33" s="10"/>
      <c r="G33" s="10"/>
      <c r="H33" s="10"/>
      <c r="I33" s="10"/>
      <c r="J33" s="61"/>
      <c r="K33" s="10"/>
      <c r="O33" t="str">
        <f t="shared" si="0"/>
        <v>WARD, ND</v>
      </c>
      <c r="P33" t="s">
        <v>17079</v>
      </c>
      <c r="Q33" t="s">
        <v>17049</v>
      </c>
      <c r="R33">
        <v>38101</v>
      </c>
    </row>
    <row r="34" spans="1:18" x14ac:dyDescent="0.2">
      <c r="A34" s="213">
        <v>38105</v>
      </c>
      <c r="B34" s="211" t="s">
        <v>17046</v>
      </c>
      <c r="C34" s="7"/>
      <c r="E34" s="10"/>
      <c r="F34" s="10"/>
      <c r="G34" s="10"/>
      <c r="H34" s="10"/>
      <c r="I34" s="10"/>
      <c r="J34" s="61"/>
      <c r="K34" s="10"/>
      <c r="O34" t="str">
        <f t="shared" si="0"/>
        <v>WILLIAMS, ND</v>
      </c>
      <c r="P34" t="s">
        <v>17081</v>
      </c>
      <c r="Q34" t="s">
        <v>17049</v>
      </c>
      <c r="R34">
        <v>38105</v>
      </c>
    </row>
    <row r="35" spans="1:18" x14ac:dyDescent="0.2">
      <c r="A35" s="212">
        <v>46063</v>
      </c>
      <c r="B35" s="211" t="s">
        <v>17029</v>
      </c>
      <c r="C35" s="7"/>
      <c r="E35" s="10"/>
      <c r="F35" s="10"/>
      <c r="G35" s="10"/>
      <c r="H35" s="10"/>
      <c r="I35" s="10"/>
      <c r="J35" s="10"/>
      <c r="K35" s="10"/>
      <c r="O35" t="str">
        <f t="shared" si="0"/>
        <v>HARDING, SD</v>
      </c>
      <c r="P35" t="s">
        <v>17063</v>
      </c>
      <c r="Q35" t="s">
        <v>17064</v>
      </c>
      <c r="R35">
        <v>46063</v>
      </c>
    </row>
    <row r="36" spans="1:18" x14ac:dyDescent="0.2">
      <c r="A36" s="214">
        <v>46019</v>
      </c>
      <c r="B36" s="211" t="s">
        <v>17047</v>
      </c>
      <c r="E36" s="10"/>
      <c r="F36" s="10"/>
      <c r="G36" s="10"/>
      <c r="H36" s="10"/>
      <c r="I36" s="10"/>
      <c r="J36" s="10"/>
      <c r="K36" s="10"/>
      <c r="O36" t="str">
        <f t="shared" si="0"/>
        <v>BUTTE, SD</v>
      </c>
      <c r="P36" t="s">
        <v>17082</v>
      </c>
      <c r="Q36" t="s">
        <v>17064</v>
      </c>
      <c r="R36">
        <v>46019</v>
      </c>
    </row>
    <row r="37" spans="1:18" x14ac:dyDescent="0.2">
      <c r="A37" s="214">
        <v>38001</v>
      </c>
      <c r="B37" s="211" t="s">
        <v>17087</v>
      </c>
      <c r="E37" s="10"/>
      <c r="F37" s="10"/>
      <c r="G37" s="10"/>
      <c r="H37" s="10"/>
      <c r="I37" s="10"/>
      <c r="J37" s="10"/>
      <c r="K37" s="10"/>
    </row>
    <row r="38" spans="1:18" x14ac:dyDescent="0.2">
      <c r="A38" s="214">
        <v>38003</v>
      </c>
      <c r="B38" s="211" t="s">
        <v>17088</v>
      </c>
      <c r="E38" s="10"/>
      <c r="F38" s="10"/>
      <c r="G38" s="10"/>
      <c r="H38" s="10"/>
      <c r="I38" s="10"/>
      <c r="J38" s="10"/>
      <c r="K38" s="10"/>
    </row>
    <row r="39" spans="1:18" x14ac:dyDescent="0.2">
      <c r="A39" s="214">
        <v>38005</v>
      </c>
      <c r="B39" s="211" t="s">
        <v>17089</v>
      </c>
    </row>
    <row r="40" spans="1:18" x14ac:dyDescent="0.2">
      <c r="A40" s="214">
        <v>38015</v>
      </c>
      <c r="B40" s="211" t="s">
        <v>17090</v>
      </c>
    </row>
    <row r="41" spans="1:18" x14ac:dyDescent="0.2">
      <c r="A41" s="214">
        <v>38017</v>
      </c>
      <c r="B41" s="211" t="s">
        <v>17091</v>
      </c>
    </row>
    <row r="42" spans="1:18" x14ac:dyDescent="0.2">
      <c r="A42" s="214">
        <v>38019</v>
      </c>
      <c r="B42" s="211" t="s">
        <v>17092</v>
      </c>
    </row>
    <row r="43" spans="1:18" x14ac:dyDescent="0.2">
      <c r="A43" s="214">
        <v>38021</v>
      </c>
      <c r="B43" s="211" t="s">
        <v>17093</v>
      </c>
    </row>
    <row r="44" spans="1:18" x14ac:dyDescent="0.2">
      <c r="A44" s="214">
        <v>38027</v>
      </c>
      <c r="B44" s="211" t="s">
        <v>17094</v>
      </c>
    </row>
    <row r="45" spans="1:18" x14ac:dyDescent="0.2">
      <c r="A45" s="214">
        <v>38029</v>
      </c>
      <c r="B45" s="211" t="s">
        <v>17095</v>
      </c>
    </row>
    <row r="46" spans="1:18" x14ac:dyDescent="0.2">
      <c r="A46" s="214">
        <v>38031</v>
      </c>
      <c r="B46" s="211" t="s">
        <v>17096</v>
      </c>
    </row>
    <row r="47" spans="1:18" x14ac:dyDescent="0.2">
      <c r="A47" s="214">
        <v>38035</v>
      </c>
      <c r="B47" s="211" t="s">
        <v>17097</v>
      </c>
    </row>
    <row r="48" spans="1:18" x14ac:dyDescent="0.2">
      <c r="A48" s="214">
        <v>38037</v>
      </c>
      <c r="B48" s="211" t="s">
        <v>17098</v>
      </c>
    </row>
    <row r="49" spans="1:2" x14ac:dyDescent="0.2">
      <c r="A49" s="214">
        <v>38039</v>
      </c>
      <c r="B49" s="211" t="s">
        <v>17099</v>
      </c>
    </row>
    <row r="50" spans="1:2" x14ac:dyDescent="0.2">
      <c r="A50" s="214">
        <v>38041</v>
      </c>
      <c r="B50" s="211" t="s">
        <v>17100</v>
      </c>
    </row>
    <row r="51" spans="1:2" x14ac:dyDescent="0.2">
      <c r="A51" s="214">
        <v>38043</v>
      </c>
      <c r="B51" s="211" t="s">
        <v>17101</v>
      </c>
    </row>
    <row r="52" spans="1:2" x14ac:dyDescent="0.2">
      <c r="A52" s="214">
        <v>38045</v>
      </c>
      <c r="B52" s="211" t="s">
        <v>17102</v>
      </c>
    </row>
    <row r="53" spans="1:2" x14ac:dyDescent="0.2">
      <c r="A53" s="214">
        <v>38047</v>
      </c>
      <c r="B53" s="211" t="s">
        <v>17103</v>
      </c>
    </row>
    <row r="54" spans="1:2" x14ac:dyDescent="0.2">
      <c r="A54" s="214">
        <v>38051</v>
      </c>
      <c r="B54" s="211" t="s">
        <v>17104</v>
      </c>
    </row>
    <row r="55" spans="1:2" x14ac:dyDescent="0.2">
      <c r="A55" s="214">
        <v>38059</v>
      </c>
      <c r="B55" s="211" t="s">
        <v>17105</v>
      </c>
    </row>
    <row r="56" spans="1:2" x14ac:dyDescent="0.2">
      <c r="A56" s="214">
        <v>38063</v>
      </c>
      <c r="B56" s="211" t="s">
        <v>17106</v>
      </c>
    </row>
    <row r="57" spans="1:2" x14ac:dyDescent="0.2">
      <c r="A57" s="214">
        <v>38065</v>
      </c>
      <c r="B57" s="211" t="s">
        <v>17107</v>
      </c>
    </row>
    <row r="58" spans="1:2" x14ac:dyDescent="0.2">
      <c r="A58" s="214">
        <v>38067</v>
      </c>
      <c r="B58" s="211" t="s">
        <v>17108</v>
      </c>
    </row>
    <row r="59" spans="1:2" x14ac:dyDescent="0.2">
      <c r="A59" s="214">
        <v>38069</v>
      </c>
      <c r="B59" s="211" t="s">
        <v>17109</v>
      </c>
    </row>
    <row r="60" spans="1:2" x14ac:dyDescent="0.2">
      <c r="A60" s="214">
        <v>38071</v>
      </c>
      <c r="B60" s="211" t="s">
        <v>17110</v>
      </c>
    </row>
    <row r="61" spans="1:2" x14ac:dyDescent="0.2">
      <c r="A61" s="214">
        <v>38073</v>
      </c>
      <c r="B61" s="211" t="s">
        <v>17111</v>
      </c>
    </row>
    <row r="62" spans="1:2" x14ac:dyDescent="0.2">
      <c r="A62" s="214">
        <v>38077</v>
      </c>
      <c r="B62" s="211" t="s">
        <v>17112</v>
      </c>
    </row>
    <row r="63" spans="1:2" x14ac:dyDescent="0.2">
      <c r="A63" s="214">
        <v>38079</v>
      </c>
      <c r="B63" s="211" t="s">
        <v>17113</v>
      </c>
    </row>
    <row r="64" spans="1:2" x14ac:dyDescent="0.2">
      <c r="A64" s="214">
        <v>38081</v>
      </c>
      <c r="B64" s="211" t="s">
        <v>17114</v>
      </c>
    </row>
    <row r="65" spans="1:2" x14ac:dyDescent="0.2">
      <c r="A65" s="214">
        <v>38083</v>
      </c>
      <c r="B65" s="211" t="s">
        <v>17115</v>
      </c>
    </row>
    <row r="66" spans="1:2" x14ac:dyDescent="0.2">
      <c r="A66" s="214">
        <v>38085</v>
      </c>
      <c r="B66" s="211" t="s">
        <v>17116</v>
      </c>
    </row>
    <row r="67" spans="1:2" x14ac:dyDescent="0.2">
      <c r="A67" s="214">
        <v>38091</v>
      </c>
      <c r="B67" s="211" t="s">
        <v>17117</v>
      </c>
    </row>
    <row r="68" spans="1:2" x14ac:dyDescent="0.2">
      <c r="A68" s="214">
        <v>38093</v>
      </c>
      <c r="B68" s="211" t="s">
        <v>17118</v>
      </c>
    </row>
    <row r="69" spans="1:2" x14ac:dyDescent="0.2">
      <c r="A69" s="214">
        <v>38095</v>
      </c>
      <c r="B69" s="211" t="s">
        <v>17119</v>
      </c>
    </row>
    <row r="70" spans="1:2" x14ac:dyDescent="0.2">
      <c r="A70" s="214">
        <v>38097</v>
      </c>
      <c r="B70" s="211" t="s">
        <v>17120</v>
      </c>
    </row>
    <row r="71" spans="1:2" x14ac:dyDescent="0.2">
      <c r="A71" s="214">
        <v>38099</v>
      </c>
      <c r="B71" s="211" t="s">
        <v>17121</v>
      </c>
    </row>
    <row r="72" spans="1:2" x14ac:dyDescent="0.2">
      <c r="A72" s="214">
        <v>38103</v>
      </c>
      <c r="B72" s="211" t="s">
        <v>17122</v>
      </c>
    </row>
    <row r="73" spans="1:2" x14ac:dyDescent="0.2">
      <c r="A73" s="214">
        <v>46021</v>
      </c>
      <c r="B73" s="211" t="s">
        <v>17123</v>
      </c>
    </row>
    <row r="74" spans="1:2" x14ac:dyDescent="0.2">
      <c r="A74" s="214">
        <v>46031</v>
      </c>
      <c r="B74" s="211" t="s">
        <v>17124</v>
      </c>
    </row>
    <row r="75" spans="1:2" x14ac:dyDescent="0.2">
      <c r="A75" s="214">
        <v>46041</v>
      </c>
      <c r="B75" s="211" t="s">
        <v>17125</v>
      </c>
    </row>
    <row r="76" spans="1:2" x14ac:dyDescent="0.2">
      <c r="A76" s="214">
        <v>46045</v>
      </c>
      <c r="B76" s="211" t="s">
        <v>17126</v>
      </c>
    </row>
    <row r="77" spans="1:2" x14ac:dyDescent="0.2">
      <c r="A77" s="214">
        <v>46055</v>
      </c>
      <c r="B77" s="211" t="s">
        <v>17127</v>
      </c>
    </row>
    <row r="78" spans="1:2" x14ac:dyDescent="0.2">
      <c r="A78" s="214">
        <v>46065</v>
      </c>
      <c r="B78" s="211" t="s">
        <v>17128</v>
      </c>
    </row>
    <row r="79" spans="1:2" x14ac:dyDescent="0.2">
      <c r="A79" s="214">
        <v>46071</v>
      </c>
      <c r="B79" s="211" t="s">
        <v>17129</v>
      </c>
    </row>
    <row r="80" spans="1:2" x14ac:dyDescent="0.2">
      <c r="A80" s="214">
        <v>46075</v>
      </c>
      <c r="B80" s="211" t="s">
        <v>17130</v>
      </c>
    </row>
    <row r="81" spans="1:2" x14ac:dyDescent="0.2">
      <c r="A81" s="214">
        <v>46081</v>
      </c>
      <c r="B81" s="211" t="s">
        <v>17131</v>
      </c>
    </row>
    <row r="82" spans="1:2" x14ac:dyDescent="0.2">
      <c r="A82" s="214">
        <v>46089</v>
      </c>
      <c r="B82" s="211" t="s">
        <v>17132</v>
      </c>
    </row>
    <row r="83" spans="1:2" x14ac:dyDescent="0.2">
      <c r="A83" s="214">
        <v>46093</v>
      </c>
      <c r="B83" s="211" t="s">
        <v>17133</v>
      </c>
    </row>
    <row r="84" spans="1:2" x14ac:dyDescent="0.2">
      <c r="A84" s="214">
        <v>46103</v>
      </c>
      <c r="B84" s="211" t="s">
        <v>17134</v>
      </c>
    </row>
    <row r="85" spans="1:2" x14ac:dyDescent="0.2">
      <c r="A85" s="214">
        <v>46105</v>
      </c>
      <c r="B85" s="211" t="s">
        <v>17135</v>
      </c>
    </row>
    <row r="86" spans="1:2" x14ac:dyDescent="0.2">
      <c r="A86" s="214">
        <v>46107</v>
      </c>
      <c r="B86" s="211" t="s">
        <v>17136</v>
      </c>
    </row>
    <row r="87" spans="1:2" x14ac:dyDescent="0.2">
      <c r="A87" s="214">
        <v>46117</v>
      </c>
      <c r="B87" s="211" t="s">
        <v>17137</v>
      </c>
    </row>
    <row r="88" spans="1:2" x14ac:dyDescent="0.2">
      <c r="A88" s="214">
        <v>46119</v>
      </c>
      <c r="B88" s="211" t="s">
        <v>17138</v>
      </c>
    </row>
    <row r="89" spans="1:2" x14ac:dyDescent="0.2">
      <c r="A89" s="214">
        <v>46129</v>
      </c>
      <c r="B89" s="211" t="s">
        <v>17139</v>
      </c>
    </row>
    <row r="90" spans="1:2" x14ac:dyDescent="0.2">
      <c r="A90" s="214">
        <v>46137</v>
      </c>
      <c r="B90" s="211" t="s">
        <v>17140</v>
      </c>
    </row>
    <row r="91" spans="1:2" x14ac:dyDescent="0.2">
      <c r="A91" s="28" t="str">
        <f>A5&amp;"01"</f>
        <v>3001101</v>
      </c>
      <c r="B91" t="str">
        <f>B5&amp;"_"&amp;"Tribal"</f>
        <v>CARTER, MT_Tribal</v>
      </c>
    </row>
    <row r="92" spans="1:2" x14ac:dyDescent="0.2">
      <c r="A92" s="28" t="str">
        <f t="shared" ref="A92:A155" si="1">A6&amp;"01"</f>
        <v>3001701</v>
      </c>
      <c r="B92" t="str">
        <f t="shared" ref="B92:B155" si="2">B6&amp;"_"&amp;"Tribal"</f>
        <v>CUSTER, MT_Tribal</v>
      </c>
    </row>
    <row r="93" spans="1:2" x14ac:dyDescent="0.2">
      <c r="A93" s="28" t="str">
        <f t="shared" si="1"/>
        <v>3001901</v>
      </c>
      <c r="B93" t="str">
        <f t="shared" si="2"/>
        <v>DANIELS, MT_Tribal</v>
      </c>
    </row>
    <row r="94" spans="1:2" x14ac:dyDescent="0.2">
      <c r="A94" s="28" t="str">
        <f t="shared" si="1"/>
        <v>3002101</v>
      </c>
      <c r="B94" t="str">
        <f t="shared" si="2"/>
        <v>DAWSON, MT_Tribal</v>
      </c>
    </row>
    <row r="95" spans="1:2" x14ac:dyDescent="0.2">
      <c r="A95" s="28" t="str">
        <f t="shared" si="1"/>
        <v>3002501</v>
      </c>
      <c r="B95" t="str">
        <f t="shared" si="2"/>
        <v>FALLON, MT_Tribal</v>
      </c>
    </row>
    <row r="96" spans="1:2" x14ac:dyDescent="0.2">
      <c r="A96" s="28" t="str">
        <f t="shared" si="1"/>
        <v>3003301</v>
      </c>
      <c r="B96" t="str">
        <f t="shared" si="2"/>
        <v>GARFIELD, MT_Tribal</v>
      </c>
    </row>
    <row r="97" spans="1:2" x14ac:dyDescent="0.2">
      <c r="A97" s="28" t="str">
        <f t="shared" si="1"/>
        <v>3005501</v>
      </c>
      <c r="B97" t="str">
        <f t="shared" si="2"/>
        <v>MCCONE, MT_Tribal</v>
      </c>
    </row>
    <row r="98" spans="1:2" x14ac:dyDescent="0.2">
      <c r="A98" s="28" t="str">
        <f t="shared" si="1"/>
        <v>3007901</v>
      </c>
      <c r="B98" t="str">
        <f t="shared" si="2"/>
        <v>PRAIRIE, MT_Tribal</v>
      </c>
    </row>
    <row r="99" spans="1:2" x14ac:dyDescent="0.2">
      <c r="A99" s="28" t="str">
        <f t="shared" si="1"/>
        <v>3008301</v>
      </c>
      <c r="B99" t="str">
        <f t="shared" si="2"/>
        <v>RICHLAND, MT_Tribal</v>
      </c>
    </row>
    <row r="100" spans="1:2" x14ac:dyDescent="0.2">
      <c r="A100" s="28" t="str">
        <f t="shared" si="1"/>
        <v>3008501</v>
      </c>
      <c r="B100" t="str">
        <f t="shared" si="2"/>
        <v>ROOSEVELT, MT_Tribal</v>
      </c>
    </row>
    <row r="101" spans="1:2" x14ac:dyDescent="0.2">
      <c r="A101" s="28" t="str">
        <f t="shared" si="1"/>
        <v>3009101</v>
      </c>
      <c r="B101" t="str">
        <f t="shared" si="2"/>
        <v>SHERIDAN, MT_Tribal</v>
      </c>
    </row>
    <row r="102" spans="1:2" x14ac:dyDescent="0.2">
      <c r="A102" s="28" t="str">
        <f t="shared" si="1"/>
        <v>3010501</v>
      </c>
      <c r="B102" t="str">
        <f t="shared" si="2"/>
        <v>VALLEY, MT_Tribal</v>
      </c>
    </row>
    <row r="103" spans="1:2" x14ac:dyDescent="0.2">
      <c r="A103" s="28" t="str">
        <f t="shared" si="1"/>
        <v>3010901</v>
      </c>
      <c r="B103" t="str">
        <f t="shared" si="2"/>
        <v>WIBAUX, MT_Tribal</v>
      </c>
    </row>
    <row r="104" spans="1:2" x14ac:dyDescent="0.2">
      <c r="A104" s="28" t="str">
        <f t="shared" si="1"/>
        <v>3800701</v>
      </c>
      <c r="B104" t="str">
        <f t="shared" si="2"/>
        <v>BILLINGS, ND_Tribal</v>
      </c>
    </row>
    <row r="105" spans="1:2" x14ac:dyDescent="0.2">
      <c r="A105" s="28" t="str">
        <f t="shared" si="1"/>
        <v>3800901</v>
      </c>
      <c r="B105" t="str">
        <f t="shared" si="2"/>
        <v>BOTTINEAU, ND_Tribal</v>
      </c>
    </row>
    <row r="106" spans="1:2" x14ac:dyDescent="0.2">
      <c r="A106" s="28" t="str">
        <f t="shared" si="1"/>
        <v>3801101</v>
      </c>
      <c r="B106" t="str">
        <f t="shared" si="2"/>
        <v>BOWMAN, ND_Tribal</v>
      </c>
    </row>
    <row r="107" spans="1:2" x14ac:dyDescent="0.2">
      <c r="A107" s="28" t="str">
        <f t="shared" si="1"/>
        <v>3801301</v>
      </c>
      <c r="B107" t="str">
        <f t="shared" si="2"/>
        <v>BURKE, ND_Tribal</v>
      </c>
    </row>
    <row r="108" spans="1:2" x14ac:dyDescent="0.2">
      <c r="A108" s="28" t="str">
        <f t="shared" si="1"/>
        <v>3802301</v>
      </c>
      <c r="B108" t="str">
        <f t="shared" si="2"/>
        <v>DIVIDE, ND_Tribal</v>
      </c>
    </row>
    <row r="109" spans="1:2" x14ac:dyDescent="0.2">
      <c r="A109" s="28" t="str">
        <f t="shared" si="1"/>
        <v>3802501</v>
      </c>
      <c r="B109" t="str">
        <f t="shared" si="2"/>
        <v>DUNN, ND_Tribal</v>
      </c>
    </row>
    <row r="110" spans="1:2" x14ac:dyDescent="0.2">
      <c r="A110" s="28" t="str">
        <f t="shared" si="1"/>
        <v>3803301</v>
      </c>
      <c r="B110" t="str">
        <f t="shared" si="2"/>
        <v>GOLDEN VALLEY, ND_Tribal</v>
      </c>
    </row>
    <row r="111" spans="1:2" x14ac:dyDescent="0.2">
      <c r="A111" s="28" t="str">
        <f t="shared" si="1"/>
        <v>3804901</v>
      </c>
      <c r="B111" t="str">
        <f t="shared" si="2"/>
        <v>MC HENRY, ND_Tribal</v>
      </c>
    </row>
    <row r="112" spans="1:2" x14ac:dyDescent="0.2">
      <c r="A112" s="28" t="str">
        <f t="shared" si="1"/>
        <v>3805301</v>
      </c>
      <c r="B112" t="str">
        <f t="shared" si="2"/>
        <v>MCKENZIE, ND_Tribal</v>
      </c>
    </row>
    <row r="113" spans="1:2" x14ac:dyDescent="0.2">
      <c r="A113" s="28" t="str">
        <f t="shared" si="1"/>
        <v>3805501</v>
      </c>
      <c r="B113" t="str">
        <f t="shared" si="2"/>
        <v>MCLEAN, ND_Tribal</v>
      </c>
    </row>
    <row r="114" spans="1:2" x14ac:dyDescent="0.2">
      <c r="A114" s="28" t="str">
        <f t="shared" si="1"/>
        <v>3805701</v>
      </c>
      <c r="B114" t="str">
        <f t="shared" si="2"/>
        <v>MERCER, ND_Tribal</v>
      </c>
    </row>
    <row r="115" spans="1:2" x14ac:dyDescent="0.2">
      <c r="A115" s="28" t="str">
        <f t="shared" si="1"/>
        <v>3806101</v>
      </c>
      <c r="B115" t="str">
        <f t="shared" si="2"/>
        <v>MOUNTRAIL, ND_Tribal</v>
      </c>
    </row>
    <row r="116" spans="1:2" x14ac:dyDescent="0.2">
      <c r="A116" s="28" t="str">
        <f t="shared" si="1"/>
        <v>3807501</v>
      </c>
      <c r="B116" t="str">
        <f t="shared" si="2"/>
        <v>RENVILLE, ND_Tribal</v>
      </c>
    </row>
    <row r="117" spans="1:2" x14ac:dyDescent="0.2">
      <c r="A117" s="28" t="str">
        <f t="shared" si="1"/>
        <v>3808701</v>
      </c>
      <c r="B117" t="str">
        <f t="shared" si="2"/>
        <v>SLOPE, ND_Tribal</v>
      </c>
    </row>
    <row r="118" spans="1:2" x14ac:dyDescent="0.2">
      <c r="A118" s="28" t="str">
        <f t="shared" si="1"/>
        <v>3808901</v>
      </c>
      <c r="B118" t="str">
        <f t="shared" si="2"/>
        <v>STARK, ND_Tribal</v>
      </c>
    </row>
    <row r="119" spans="1:2" x14ac:dyDescent="0.2">
      <c r="A119" s="28" t="str">
        <f t="shared" si="1"/>
        <v>3810101</v>
      </c>
      <c r="B119" t="str">
        <f t="shared" si="2"/>
        <v>WARD, ND_Tribal</v>
      </c>
    </row>
    <row r="120" spans="1:2" x14ac:dyDescent="0.2">
      <c r="A120" s="28" t="str">
        <f t="shared" si="1"/>
        <v>3810501</v>
      </c>
      <c r="B120" t="str">
        <f t="shared" si="2"/>
        <v>WILLIAMS, ND_Tribal</v>
      </c>
    </row>
    <row r="121" spans="1:2" x14ac:dyDescent="0.2">
      <c r="A121" s="28" t="str">
        <f t="shared" si="1"/>
        <v>4606301</v>
      </c>
      <c r="B121" t="str">
        <f t="shared" si="2"/>
        <v>HARDING, SD_Tribal</v>
      </c>
    </row>
    <row r="122" spans="1:2" x14ac:dyDescent="0.2">
      <c r="A122" s="28" t="str">
        <f t="shared" si="1"/>
        <v>4601901</v>
      </c>
      <c r="B122" t="str">
        <f t="shared" si="2"/>
        <v>BUTTE, SD_Tribal</v>
      </c>
    </row>
    <row r="123" spans="1:2" x14ac:dyDescent="0.2">
      <c r="A123" s="28" t="str">
        <f t="shared" si="1"/>
        <v>3800101</v>
      </c>
      <c r="B123" t="str">
        <f t="shared" si="2"/>
        <v>ADAMS,ND_Tribal</v>
      </c>
    </row>
    <row r="124" spans="1:2" x14ac:dyDescent="0.2">
      <c r="A124" s="28" t="str">
        <f t="shared" si="1"/>
        <v>3800301</v>
      </c>
      <c r="B124" t="str">
        <f t="shared" si="2"/>
        <v>BARNES,ND_Tribal</v>
      </c>
    </row>
    <row r="125" spans="1:2" x14ac:dyDescent="0.2">
      <c r="A125" s="28" t="str">
        <f t="shared" si="1"/>
        <v>3800501</v>
      </c>
      <c r="B125" t="str">
        <f t="shared" si="2"/>
        <v>BENSON,ND_Tribal</v>
      </c>
    </row>
    <row r="126" spans="1:2" x14ac:dyDescent="0.2">
      <c r="A126" s="28" t="str">
        <f t="shared" si="1"/>
        <v>3801501</v>
      </c>
      <c r="B126" t="str">
        <f t="shared" si="2"/>
        <v>BURLEIGH,ND_Tribal</v>
      </c>
    </row>
    <row r="127" spans="1:2" x14ac:dyDescent="0.2">
      <c r="A127" s="28" t="str">
        <f t="shared" si="1"/>
        <v>3801701</v>
      </c>
      <c r="B127" t="str">
        <f t="shared" si="2"/>
        <v>CASS,ND_Tribal</v>
      </c>
    </row>
    <row r="128" spans="1:2" x14ac:dyDescent="0.2">
      <c r="A128" s="28" t="str">
        <f>A42&amp;"01"</f>
        <v>3801901</v>
      </c>
      <c r="B128" t="str">
        <f>B42&amp;"_"&amp;"Tribal"</f>
        <v>CAVALIER,ND_Tribal</v>
      </c>
    </row>
    <row r="129" spans="1:2" x14ac:dyDescent="0.2">
      <c r="A129" s="28" t="str">
        <f t="shared" si="1"/>
        <v>3802101</v>
      </c>
      <c r="B129" t="str">
        <f t="shared" si="2"/>
        <v>DICKEY,ND_Tribal</v>
      </c>
    </row>
    <row r="130" spans="1:2" x14ac:dyDescent="0.2">
      <c r="A130" s="28" t="str">
        <f t="shared" si="1"/>
        <v>3802701</v>
      </c>
      <c r="B130" t="str">
        <f t="shared" si="2"/>
        <v>EDDY,ND_Tribal</v>
      </c>
    </row>
    <row r="131" spans="1:2" x14ac:dyDescent="0.2">
      <c r="A131" s="28" t="str">
        <f t="shared" si="1"/>
        <v>3802901</v>
      </c>
      <c r="B131" t="str">
        <f t="shared" si="2"/>
        <v>EMMONS,ND_Tribal</v>
      </c>
    </row>
    <row r="132" spans="1:2" x14ac:dyDescent="0.2">
      <c r="A132" s="28" t="str">
        <f t="shared" si="1"/>
        <v>3803101</v>
      </c>
      <c r="B132" t="str">
        <f t="shared" si="2"/>
        <v>FOSTER,ND_Tribal</v>
      </c>
    </row>
    <row r="133" spans="1:2" x14ac:dyDescent="0.2">
      <c r="A133" s="28" t="str">
        <f t="shared" si="1"/>
        <v>3803501</v>
      </c>
      <c r="B133" t="str">
        <f t="shared" si="2"/>
        <v>GRAND FORKS,ND_Tribal</v>
      </c>
    </row>
    <row r="134" spans="1:2" x14ac:dyDescent="0.2">
      <c r="A134" s="28" t="str">
        <f t="shared" si="1"/>
        <v>3803701</v>
      </c>
      <c r="B134" t="str">
        <f t="shared" si="2"/>
        <v>GRANT,ND_Tribal</v>
      </c>
    </row>
    <row r="135" spans="1:2" x14ac:dyDescent="0.2">
      <c r="A135" s="28" t="str">
        <f t="shared" si="1"/>
        <v>3803901</v>
      </c>
      <c r="B135" t="str">
        <f t="shared" si="2"/>
        <v>GRIGGS,ND_Tribal</v>
      </c>
    </row>
    <row r="136" spans="1:2" x14ac:dyDescent="0.2">
      <c r="A136" s="28" t="str">
        <f t="shared" si="1"/>
        <v>3804101</v>
      </c>
      <c r="B136" t="str">
        <f t="shared" si="2"/>
        <v>HETTINGER,ND_Tribal</v>
      </c>
    </row>
    <row r="137" spans="1:2" x14ac:dyDescent="0.2">
      <c r="A137" s="28" t="str">
        <f t="shared" si="1"/>
        <v>3804301</v>
      </c>
      <c r="B137" t="str">
        <f t="shared" si="2"/>
        <v>KIDDER,ND_Tribal</v>
      </c>
    </row>
    <row r="138" spans="1:2" x14ac:dyDescent="0.2">
      <c r="A138" s="28" t="str">
        <f t="shared" si="1"/>
        <v>3804501</v>
      </c>
      <c r="B138" t="str">
        <f t="shared" si="2"/>
        <v>LAMOURE,ND_Tribal</v>
      </c>
    </row>
    <row r="139" spans="1:2" x14ac:dyDescent="0.2">
      <c r="A139" s="28" t="str">
        <f t="shared" si="1"/>
        <v>3804701</v>
      </c>
      <c r="B139" t="str">
        <f t="shared" si="2"/>
        <v>LOGAN,ND_Tribal</v>
      </c>
    </row>
    <row r="140" spans="1:2" x14ac:dyDescent="0.2">
      <c r="A140" s="28" t="str">
        <f t="shared" si="1"/>
        <v>3805101</v>
      </c>
      <c r="B140" t="str">
        <f t="shared" si="2"/>
        <v>MCINTOSH,ND_Tribal</v>
      </c>
    </row>
    <row r="141" spans="1:2" x14ac:dyDescent="0.2">
      <c r="A141" s="28" t="str">
        <f t="shared" si="1"/>
        <v>3805901</v>
      </c>
      <c r="B141" t="str">
        <f t="shared" si="2"/>
        <v>MORTON,ND_Tribal</v>
      </c>
    </row>
    <row r="142" spans="1:2" x14ac:dyDescent="0.2">
      <c r="A142" s="28" t="str">
        <f t="shared" si="1"/>
        <v>3806301</v>
      </c>
      <c r="B142" t="str">
        <f t="shared" si="2"/>
        <v>NELSON,ND_Tribal</v>
      </c>
    </row>
    <row r="143" spans="1:2" x14ac:dyDescent="0.2">
      <c r="A143" s="28" t="str">
        <f t="shared" si="1"/>
        <v>3806501</v>
      </c>
      <c r="B143" t="str">
        <f t="shared" si="2"/>
        <v>OLIVER,ND_Tribal</v>
      </c>
    </row>
    <row r="144" spans="1:2" x14ac:dyDescent="0.2">
      <c r="A144" s="28" t="str">
        <f t="shared" si="1"/>
        <v>3806701</v>
      </c>
      <c r="B144" t="str">
        <f t="shared" si="2"/>
        <v>PEMBINA,ND_Tribal</v>
      </c>
    </row>
    <row r="145" spans="1:2" x14ac:dyDescent="0.2">
      <c r="A145" s="28" t="str">
        <f t="shared" si="1"/>
        <v>3806901</v>
      </c>
      <c r="B145" t="str">
        <f t="shared" si="2"/>
        <v>PIERCE,ND_Tribal</v>
      </c>
    </row>
    <row r="146" spans="1:2" x14ac:dyDescent="0.2">
      <c r="A146" s="28" t="str">
        <f t="shared" si="1"/>
        <v>3807101</v>
      </c>
      <c r="B146" t="str">
        <f t="shared" si="2"/>
        <v>RAMSEY,ND_Tribal</v>
      </c>
    </row>
    <row r="147" spans="1:2" x14ac:dyDescent="0.2">
      <c r="A147" s="28" t="str">
        <f t="shared" si="1"/>
        <v>3807301</v>
      </c>
      <c r="B147" t="str">
        <f t="shared" si="2"/>
        <v>RANSOM,ND_Tribal</v>
      </c>
    </row>
    <row r="148" spans="1:2" x14ac:dyDescent="0.2">
      <c r="A148" s="28" t="str">
        <f t="shared" si="1"/>
        <v>3807701</v>
      </c>
      <c r="B148" t="str">
        <f t="shared" si="2"/>
        <v>RICHLAND,ND_Tribal</v>
      </c>
    </row>
    <row r="149" spans="1:2" x14ac:dyDescent="0.2">
      <c r="A149" s="28" t="str">
        <f t="shared" si="1"/>
        <v>3807901</v>
      </c>
      <c r="B149" t="str">
        <f t="shared" si="2"/>
        <v>ROLETTE,ND_Tribal</v>
      </c>
    </row>
    <row r="150" spans="1:2" x14ac:dyDescent="0.2">
      <c r="A150" s="28" t="str">
        <f>A64&amp;"01"</f>
        <v>3808101</v>
      </c>
      <c r="B150" t="str">
        <f>B64&amp;"_"&amp;"Tribal"</f>
        <v>SARGENT,ND_Tribal</v>
      </c>
    </row>
    <row r="151" spans="1:2" x14ac:dyDescent="0.2">
      <c r="A151" s="28" t="str">
        <f t="shared" si="1"/>
        <v>3808301</v>
      </c>
      <c r="B151" t="str">
        <f t="shared" si="2"/>
        <v>SHERIDAN,ND_Tribal</v>
      </c>
    </row>
    <row r="152" spans="1:2" x14ac:dyDescent="0.2">
      <c r="A152" s="28" t="str">
        <f t="shared" si="1"/>
        <v>3808501</v>
      </c>
      <c r="B152" t="str">
        <f t="shared" si="2"/>
        <v>SIOUX,ND_Tribal</v>
      </c>
    </row>
    <row r="153" spans="1:2" x14ac:dyDescent="0.2">
      <c r="A153" s="28" t="str">
        <f t="shared" si="1"/>
        <v>3809101</v>
      </c>
      <c r="B153" t="str">
        <f t="shared" si="2"/>
        <v>STEELE,ND_Tribal</v>
      </c>
    </row>
    <row r="154" spans="1:2" x14ac:dyDescent="0.2">
      <c r="A154" s="28" t="str">
        <f t="shared" si="1"/>
        <v>3809301</v>
      </c>
      <c r="B154" t="str">
        <f t="shared" si="2"/>
        <v>STUTSMAN,ND_Tribal</v>
      </c>
    </row>
    <row r="155" spans="1:2" x14ac:dyDescent="0.2">
      <c r="A155" s="28" t="str">
        <f t="shared" si="1"/>
        <v>3809501</v>
      </c>
      <c r="B155" t="str">
        <f t="shared" si="2"/>
        <v>TOWNER,ND_Tribal</v>
      </c>
    </row>
    <row r="156" spans="1:2" x14ac:dyDescent="0.2">
      <c r="A156" s="28" t="str">
        <f t="shared" ref="A156:A176" si="3">A70&amp;"01"</f>
        <v>3809701</v>
      </c>
      <c r="B156" t="str">
        <f t="shared" ref="B156:B176" si="4">B70&amp;"_"&amp;"Tribal"</f>
        <v>TRAILL,ND_Tribal</v>
      </c>
    </row>
    <row r="157" spans="1:2" x14ac:dyDescent="0.2">
      <c r="A157" s="28" t="str">
        <f t="shared" si="3"/>
        <v>3809901</v>
      </c>
      <c r="B157" t="str">
        <f t="shared" si="4"/>
        <v>WALSH,ND_Tribal</v>
      </c>
    </row>
    <row r="158" spans="1:2" x14ac:dyDescent="0.2">
      <c r="A158" s="28" t="str">
        <f t="shared" si="3"/>
        <v>3810301</v>
      </c>
      <c r="B158" t="str">
        <f t="shared" si="4"/>
        <v>WELLS,ND_Tribal</v>
      </c>
    </row>
    <row r="159" spans="1:2" x14ac:dyDescent="0.2">
      <c r="A159" s="28" t="str">
        <f t="shared" si="3"/>
        <v>4602101</v>
      </c>
      <c r="B159" t="str">
        <f t="shared" si="4"/>
        <v>CAMPBELL,SD_Tribal</v>
      </c>
    </row>
    <row r="160" spans="1:2" x14ac:dyDescent="0.2">
      <c r="A160" s="28" t="str">
        <f t="shared" si="3"/>
        <v>4603101</v>
      </c>
      <c r="B160" t="str">
        <f t="shared" si="4"/>
        <v>CORSON,SD_Tribal</v>
      </c>
    </row>
    <row r="161" spans="1:2" x14ac:dyDescent="0.2">
      <c r="A161" s="28" t="str">
        <f t="shared" si="3"/>
        <v>4604101</v>
      </c>
      <c r="B161" t="str">
        <f t="shared" si="4"/>
        <v>DEWEY,SD_Tribal</v>
      </c>
    </row>
    <row r="162" spans="1:2" x14ac:dyDescent="0.2">
      <c r="A162" s="28" t="str">
        <f t="shared" si="3"/>
        <v>4604501</v>
      </c>
      <c r="B162" t="str">
        <f t="shared" si="4"/>
        <v>EDMUNDS,SD_Tribal</v>
      </c>
    </row>
    <row r="163" spans="1:2" x14ac:dyDescent="0.2">
      <c r="A163" s="28" t="str">
        <f t="shared" si="3"/>
        <v>4605501</v>
      </c>
      <c r="B163" t="str">
        <f t="shared" si="4"/>
        <v>HAAKON,SD_Tribal</v>
      </c>
    </row>
    <row r="164" spans="1:2" x14ac:dyDescent="0.2">
      <c r="A164" s="28" t="str">
        <f t="shared" si="3"/>
        <v>4606501</v>
      </c>
      <c r="B164" t="str">
        <f t="shared" si="4"/>
        <v>HUGHES,SD_Tribal</v>
      </c>
    </row>
    <row r="165" spans="1:2" x14ac:dyDescent="0.2">
      <c r="A165" s="28" t="str">
        <f t="shared" si="3"/>
        <v>4607101</v>
      </c>
      <c r="B165" t="str">
        <f t="shared" si="4"/>
        <v>JACKSON,SD_Tribal</v>
      </c>
    </row>
    <row r="166" spans="1:2" x14ac:dyDescent="0.2">
      <c r="A166" s="28" t="str">
        <f t="shared" si="3"/>
        <v>4607501</v>
      </c>
      <c r="B166" t="str">
        <f t="shared" si="4"/>
        <v>JONES,SD_Tribal</v>
      </c>
    </row>
    <row r="167" spans="1:2" x14ac:dyDescent="0.2">
      <c r="A167" s="28" t="str">
        <f t="shared" si="3"/>
        <v>4608101</v>
      </c>
      <c r="B167" t="str">
        <f t="shared" si="4"/>
        <v>LAWRENCE,SD_Tribal</v>
      </c>
    </row>
    <row r="168" spans="1:2" x14ac:dyDescent="0.2">
      <c r="A168" s="28" t="str">
        <f t="shared" si="3"/>
        <v>4608901</v>
      </c>
      <c r="B168" t="str">
        <f t="shared" si="4"/>
        <v>MCPHERSON,SD_Tribal</v>
      </c>
    </row>
    <row r="169" spans="1:2" x14ac:dyDescent="0.2">
      <c r="A169" s="28" t="str">
        <f t="shared" si="3"/>
        <v>4609301</v>
      </c>
      <c r="B169" t="str">
        <f t="shared" si="4"/>
        <v>MEADE,SD_Tribal</v>
      </c>
    </row>
    <row r="170" spans="1:2" x14ac:dyDescent="0.2">
      <c r="A170" s="28" t="str">
        <f t="shared" si="3"/>
        <v>4610301</v>
      </c>
      <c r="B170" t="str">
        <f t="shared" si="4"/>
        <v>PENNINGTON,SD_Tribal</v>
      </c>
    </row>
    <row r="171" spans="1:2" x14ac:dyDescent="0.2">
      <c r="A171" s="28" t="str">
        <f t="shared" si="3"/>
        <v>4610501</v>
      </c>
      <c r="B171" t="str">
        <f t="shared" si="4"/>
        <v>PERKINS,SD_Tribal</v>
      </c>
    </row>
    <row r="172" spans="1:2" x14ac:dyDescent="0.2">
      <c r="A172" s="28" t="str">
        <f t="shared" si="3"/>
        <v>4610701</v>
      </c>
      <c r="B172" t="str">
        <f t="shared" si="4"/>
        <v>POTTER,SD_Tribal</v>
      </c>
    </row>
    <row r="173" spans="1:2" x14ac:dyDescent="0.2">
      <c r="A173" s="28" t="str">
        <f t="shared" si="3"/>
        <v>4611701</v>
      </c>
      <c r="B173" t="str">
        <f t="shared" si="4"/>
        <v>STANLEY,SD_Tribal</v>
      </c>
    </row>
    <row r="174" spans="1:2" x14ac:dyDescent="0.2">
      <c r="A174" s="28" t="str">
        <f t="shared" si="3"/>
        <v>4611901</v>
      </c>
      <c r="B174" t="str">
        <f t="shared" si="4"/>
        <v>SULLY,SD_Tribal</v>
      </c>
    </row>
    <row r="175" spans="1:2" x14ac:dyDescent="0.2">
      <c r="A175" s="28" t="str">
        <f t="shared" si="3"/>
        <v>4612901</v>
      </c>
      <c r="B175" t="str">
        <f t="shared" si="4"/>
        <v>WALWORTH,SD_Tribal</v>
      </c>
    </row>
    <row r="176" spans="1:2" x14ac:dyDescent="0.2">
      <c r="A176" s="28" t="str">
        <f t="shared" si="3"/>
        <v>4613701</v>
      </c>
      <c r="B176" t="str">
        <f t="shared" si="4"/>
        <v>ZIEBACH,SD_Tribal</v>
      </c>
    </row>
    <row r="177" spans="1:2" x14ac:dyDescent="0.2">
      <c r="A177" s="28" t="str">
        <f>A5&amp;"02"</f>
        <v>3001102</v>
      </c>
      <c r="B177" t="str">
        <f>B5&amp;"_"&amp;"Non-Tribal"</f>
        <v>CARTER, MT_Non-Tribal</v>
      </c>
    </row>
    <row r="178" spans="1:2" x14ac:dyDescent="0.2">
      <c r="A178" s="28" t="str">
        <f t="shared" ref="A178:A241" si="5">A6&amp;"02"</f>
        <v>3001702</v>
      </c>
      <c r="B178" t="str">
        <f t="shared" ref="B178:B241" si="6">B6&amp;"_"&amp;"Non-Tribal"</f>
        <v>CUSTER, MT_Non-Tribal</v>
      </c>
    </row>
    <row r="179" spans="1:2" x14ac:dyDescent="0.2">
      <c r="A179" s="28" t="str">
        <f t="shared" si="5"/>
        <v>3001902</v>
      </c>
      <c r="B179" t="str">
        <f t="shared" si="6"/>
        <v>DANIELS, MT_Non-Tribal</v>
      </c>
    </row>
    <row r="180" spans="1:2" x14ac:dyDescent="0.2">
      <c r="A180" s="28" t="str">
        <f t="shared" si="5"/>
        <v>3002102</v>
      </c>
      <c r="B180" t="str">
        <f t="shared" si="6"/>
        <v>DAWSON, MT_Non-Tribal</v>
      </c>
    </row>
    <row r="181" spans="1:2" x14ac:dyDescent="0.2">
      <c r="A181" s="28" t="str">
        <f t="shared" si="5"/>
        <v>3002502</v>
      </c>
      <c r="B181" t="str">
        <f t="shared" si="6"/>
        <v>FALLON, MT_Non-Tribal</v>
      </c>
    </row>
    <row r="182" spans="1:2" x14ac:dyDescent="0.2">
      <c r="A182" s="28" t="str">
        <f t="shared" si="5"/>
        <v>3003302</v>
      </c>
      <c r="B182" t="str">
        <f t="shared" si="6"/>
        <v>GARFIELD, MT_Non-Tribal</v>
      </c>
    </row>
    <row r="183" spans="1:2" x14ac:dyDescent="0.2">
      <c r="A183" s="28" t="str">
        <f t="shared" si="5"/>
        <v>3005502</v>
      </c>
      <c r="B183" t="str">
        <f t="shared" si="6"/>
        <v>MCCONE, MT_Non-Tribal</v>
      </c>
    </row>
    <row r="184" spans="1:2" x14ac:dyDescent="0.2">
      <c r="A184" s="28" t="str">
        <f t="shared" si="5"/>
        <v>3007902</v>
      </c>
      <c r="B184" t="str">
        <f t="shared" si="6"/>
        <v>PRAIRIE, MT_Non-Tribal</v>
      </c>
    </row>
    <row r="185" spans="1:2" x14ac:dyDescent="0.2">
      <c r="A185" s="28" t="str">
        <f t="shared" si="5"/>
        <v>3008302</v>
      </c>
      <c r="B185" t="str">
        <f t="shared" si="6"/>
        <v>RICHLAND, MT_Non-Tribal</v>
      </c>
    </row>
    <row r="186" spans="1:2" x14ac:dyDescent="0.2">
      <c r="A186" s="28" t="str">
        <f t="shared" si="5"/>
        <v>3008502</v>
      </c>
      <c r="B186" t="str">
        <f t="shared" si="6"/>
        <v>ROOSEVELT, MT_Non-Tribal</v>
      </c>
    </row>
    <row r="187" spans="1:2" x14ac:dyDescent="0.2">
      <c r="A187" s="28" t="str">
        <f t="shared" si="5"/>
        <v>3009102</v>
      </c>
      <c r="B187" t="str">
        <f t="shared" si="6"/>
        <v>SHERIDAN, MT_Non-Tribal</v>
      </c>
    </row>
    <row r="188" spans="1:2" x14ac:dyDescent="0.2">
      <c r="A188" s="28" t="str">
        <f t="shared" si="5"/>
        <v>3010502</v>
      </c>
      <c r="B188" t="str">
        <f t="shared" si="6"/>
        <v>VALLEY, MT_Non-Tribal</v>
      </c>
    </row>
    <row r="189" spans="1:2" x14ac:dyDescent="0.2">
      <c r="A189" s="28" t="str">
        <f t="shared" si="5"/>
        <v>3010902</v>
      </c>
      <c r="B189" t="str">
        <f t="shared" si="6"/>
        <v>WIBAUX, MT_Non-Tribal</v>
      </c>
    </row>
    <row r="190" spans="1:2" x14ac:dyDescent="0.2">
      <c r="A190" s="28" t="str">
        <f t="shared" si="5"/>
        <v>3800702</v>
      </c>
      <c r="B190" t="str">
        <f t="shared" si="6"/>
        <v>BILLINGS, ND_Non-Tribal</v>
      </c>
    </row>
    <row r="191" spans="1:2" x14ac:dyDescent="0.2">
      <c r="A191" s="28" t="str">
        <f t="shared" si="5"/>
        <v>3800902</v>
      </c>
      <c r="B191" t="str">
        <f t="shared" si="6"/>
        <v>BOTTINEAU, ND_Non-Tribal</v>
      </c>
    </row>
    <row r="192" spans="1:2" x14ac:dyDescent="0.2">
      <c r="A192" s="28" t="str">
        <f t="shared" si="5"/>
        <v>3801102</v>
      </c>
      <c r="B192" t="str">
        <f t="shared" si="6"/>
        <v>BOWMAN, ND_Non-Tribal</v>
      </c>
    </row>
    <row r="193" spans="1:2" x14ac:dyDescent="0.2">
      <c r="A193" s="28" t="str">
        <f t="shared" si="5"/>
        <v>3801302</v>
      </c>
      <c r="B193" t="str">
        <f t="shared" si="6"/>
        <v>BURKE, ND_Non-Tribal</v>
      </c>
    </row>
    <row r="194" spans="1:2" x14ac:dyDescent="0.2">
      <c r="A194" s="28" t="str">
        <f t="shared" si="5"/>
        <v>3802302</v>
      </c>
      <c r="B194" t="str">
        <f t="shared" si="6"/>
        <v>DIVIDE, ND_Non-Tribal</v>
      </c>
    </row>
    <row r="195" spans="1:2" x14ac:dyDescent="0.2">
      <c r="A195" s="28" t="str">
        <f t="shared" si="5"/>
        <v>3802502</v>
      </c>
      <c r="B195" t="str">
        <f t="shared" si="6"/>
        <v>DUNN, ND_Non-Tribal</v>
      </c>
    </row>
    <row r="196" spans="1:2" x14ac:dyDescent="0.2">
      <c r="A196" s="28" t="str">
        <f t="shared" si="5"/>
        <v>3803302</v>
      </c>
      <c r="B196" t="str">
        <f t="shared" si="6"/>
        <v>GOLDEN VALLEY, ND_Non-Tribal</v>
      </c>
    </row>
    <row r="197" spans="1:2" x14ac:dyDescent="0.2">
      <c r="A197" s="28" t="str">
        <f t="shared" si="5"/>
        <v>3804902</v>
      </c>
      <c r="B197" t="str">
        <f t="shared" si="6"/>
        <v>MC HENRY, ND_Non-Tribal</v>
      </c>
    </row>
    <row r="198" spans="1:2" x14ac:dyDescent="0.2">
      <c r="A198" s="28" t="str">
        <f t="shared" si="5"/>
        <v>3805302</v>
      </c>
      <c r="B198" t="str">
        <f t="shared" si="6"/>
        <v>MCKENZIE, ND_Non-Tribal</v>
      </c>
    </row>
    <row r="199" spans="1:2" x14ac:dyDescent="0.2">
      <c r="A199" s="28" t="str">
        <f t="shared" si="5"/>
        <v>3805502</v>
      </c>
      <c r="B199" t="str">
        <f t="shared" si="6"/>
        <v>MCLEAN, ND_Non-Tribal</v>
      </c>
    </row>
    <row r="200" spans="1:2" x14ac:dyDescent="0.2">
      <c r="A200" s="28" t="str">
        <f t="shared" si="5"/>
        <v>3805702</v>
      </c>
      <c r="B200" t="str">
        <f t="shared" si="6"/>
        <v>MERCER, ND_Non-Tribal</v>
      </c>
    </row>
    <row r="201" spans="1:2" x14ac:dyDescent="0.2">
      <c r="A201" s="28" t="str">
        <f t="shared" si="5"/>
        <v>3806102</v>
      </c>
      <c r="B201" t="str">
        <f t="shared" si="6"/>
        <v>MOUNTRAIL, ND_Non-Tribal</v>
      </c>
    </row>
    <row r="202" spans="1:2" x14ac:dyDescent="0.2">
      <c r="A202" s="28" t="str">
        <f t="shared" si="5"/>
        <v>3807502</v>
      </c>
      <c r="B202" t="str">
        <f t="shared" si="6"/>
        <v>RENVILLE, ND_Non-Tribal</v>
      </c>
    </row>
    <row r="203" spans="1:2" x14ac:dyDescent="0.2">
      <c r="A203" s="28" t="str">
        <f t="shared" si="5"/>
        <v>3808702</v>
      </c>
      <c r="B203" t="str">
        <f t="shared" si="6"/>
        <v>SLOPE, ND_Non-Tribal</v>
      </c>
    </row>
    <row r="204" spans="1:2" x14ac:dyDescent="0.2">
      <c r="A204" s="28" t="str">
        <f t="shared" si="5"/>
        <v>3808902</v>
      </c>
      <c r="B204" t="str">
        <f t="shared" si="6"/>
        <v>STARK, ND_Non-Tribal</v>
      </c>
    </row>
    <row r="205" spans="1:2" x14ac:dyDescent="0.2">
      <c r="A205" s="28" t="str">
        <f t="shared" si="5"/>
        <v>3810102</v>
      </c>
      <c r="B205" t="str">
        <f t="shared" si="6"/>
        <v>WARD, ND_Non-Tribal</v>
      </c>
    </row>
    <row r="206" spans="1:2" x14ac:dyDescent="0.2">
      <c r="A206" s="28" t="str">
        <f t="shared" si="5"/>
        <v>3810502</v>
      </c>
      <c r="B206" t="str">
        <f t="shared" si="6"/>
        <v>WILLIAMS, ND_Non-Tribal</v>
      </c>
    </row>
    <row r="207" spans="1:2" x14ac:dyDescent="0.2">
      <c r="A207" s="28" t="str">
        <f t="shared" si="5"/>
        <v>4606302</v>
      </c>
      <c r="B207" t="str">
        <f t="shared" si="6"/>
        <v>HARDING, SD_Non-Tribal</v>
      </c>
    </row>
    <row r="208" spans="1:2" x14ac:dyDescent="0.2">
      <c r="A208" s="28" t="str">
        <f t="shared" si="5"/>
        <v>4601902</v>
      </c>
      <c r="B208" t="str">
        <f t="shared" si="6"/>
        <v>BUTTE, SD_Non-Tribal</v>
      </c>
    </row>
    <row r="209" spans="1:2" x14ac:dyDescent="0.2">
      <c r="A209" s="28" t="str">
        <f t="shared" si="5"/>
        <v>3800102</v>
      </c>
      <c r="B209" t="str">
        <f t="shared" si="6"/>
        <v>ADAMS,ND_Non-Tribal</v>
      </c>
    </row>
    <row r="210" spans="1:2" x14ac:dyDescent="0.2">
      <c r="A210" s="28" t="str">
        <f t="shared" si="5"/>
        <v>3800302</v>
      </c>
      <c r="B210" t="str">
        <f t="shared" si="6"/>
        <v>BARNES,ND_Non-Tribal</v>
      </c>
    </row>
    <row r="211" spans="1:2" x14ac:dyDescent="0.2">
      <c r="A211" s="28" t="str">
        <f t="shared" si="5"/>
        <v>3800502</v>
      </c>
      <c r="B211" t="str">
        <f t="shared" si="6"/>
        <v>BENSON,ND_Non-Tribal</v>
      </c>
    </row>
    <row r="212" spans="1:2" x14ac:dyDescent="0.2">
      <c r="A212" s="28" t="str">
        <f t="shared" si="5"/>
        <v>3801502</v>
      </c>
      <c r="B212" t="str">
        <f t="shared" si="6"/>
        <v>BURLEIGH,ND_Non-Tribal</v>
      </c>
    </row>
    <row r="213" spans="1:2" x14ac:dyDescent="0.2">
      <c r="A213" s="28" t="str">
        <f t="shared" si="5"/>
        <v>3801702</v>
      </c>
      <c r="B213" t="str">
        <f t="shared" si="6"/>
        <v>CASS,ND_Non-Tribal</v>
      </c>
    </row>
    <row r="214" spans="1:2" x14ac:dyDescent="0.2">
      <c r="A214" s="28" t="str">
        <f t="shared" si="5"/>
        <v>3801902</v>
      </c>
      <c r="B214" t="str">
        <f t="shared" si="6"/>
        <v>CAVALIER,ND_Non-Tribal</v>
      </c>
    </row>
    <row r="215" spans="1:2" x14ac:dyDescent="0.2">
      <c r="A215" s="28" t="str">
        <f t="shared" si="5"/>
        <v>3802102</v>
      </c>
      <c r="B215" t="str">
        <f t="shared" si="6"/>
        <v>DICKEY,ND_Non-Tribal</v>
      </c>
    </row>
    <row r="216" spans="1:2" x14ac:dyDescent="0.2">
      <c r="A216" s="28" t="str">
        <f t="shared" si="5"/>
        <v>3802702</v>
      </c>
      <c r="B216" t="str">
        <f t="shared" si="6"/>
        <v>EDDY,ND_Non-Tribal</v>
      </c>
    </row>
    <row r="217" spans="1:2" x14ac:dyDescent="0.2">
      <c r="A217" s="28" t="str">
        <f t="shared" si="5"/>
        <v>3802902</v>
      </c>
      <c r="B217" t="str">
        <f t="shared" si="6"/>
        <v>EMMONS,ND_Non-Tribal</v>
      </c>
    </row>
    <row r="218" spans="1:2" x14ac:dyDescent="0.2">
      <c r="A218" s="28" t="str">
        <f t="shared" si="5"/>
        <v>3803102</v>
      </c>
      <c r="B218" t="str">
        <f t="shared" si="6"/>
        <v>FOSTER,ND_Non-Tribal</v>
      </c>
    </row>
    <row r="219" spans="1:2" x14ac:dyDescent="0.2">
      <c r="A219" s="28" t="str">
        <f t="shared" si="5"/>
        <v>3803502</v>
      </c>
      <c r="B219" t="str">
        <f t="shared" si="6"/>
        <v>GRAND FORKS,ND_Non-Tribal</v>
      </c>
    </row>
    <row r="220" spans="1:2" x14ac:dyDescent="0.2">
      <c r="A220" s="28" t="str">
        <f t="shared" si="5"/>
        <v>3803702</v>
      </c>
      <c r="B220" t="str">
        <f t="shared" si="6"/>
        <v>GRANT,ND_Non-Tribal</v>
      </c>
    </row>
    <row r="221" spans="1:2" x14ac:dyDescent="0.2">
      <c r="A221" s="28" t="str">
        <f t="shared" si="5"/>
        <v>3803902</v>
      </c>
      <c r="B221" t="str">
        <f t="shared" si="6"/>
        <v>GRIGGS,ND_Non-Tribal</v>
      </c>
    </row>
    <row r="222" spans="1:2" x14ac:dyDescent="0.2">
      <c r="A222" s="28" t="str">
        <f t="shared" si="5"/>
        <v>3804102</v>
      </c>
      <c r="B222" t="str">
        <f t="shared" si="6"/>
        <v>HETTINGER,ND_Non-Tribal</v>
      </c>
    </row>
    <row r="223" spans="1:2" x14ac:dyDescent="0.2">
      <c r="A223" s="28" t="str">
        <f t="shared" si="5"/>
        <v>3804302</v>
      </c>
      <c r="B223" t="str">
        <f t="shared" si="6"/>
        <v>KIDDER,ND_Non-Tribal</v>
      </c>
    </row>
    <row r="224" spans="1:2" x14ac:dyDescent="0.2">
      <c r="A224" s="28" t="str">
        <f t="shared" si="5"/>
        <v>3804502</v>
      </c>
      <c r="B224" t="str">
        <f t="shared" si="6"/>
        <v>LAMOURE,ND_Non-Tribal</v>
      </c>
    </row>
    <row r="225" spans="1:2" x14ac:dyDescent="0.2">
      <c r="A225" s="28" t="str">
        <f t="shared" si="5"/>
        <v>3804702</v>
      </c>
      <c r="B225" t="str">
        <f t="shared" si="6"/>
        <v>LOGAN,ND_Non-Tribal</v>
      </c>
    </row>
    <row r="226" spans="1:2" x14ac:dyDescent="0.2">
      <c r="A226" s="28" t="str">
        <f t="shared" si="5"/>
        <v>3805102</v>
      </c>
      <c r="B226" t="str">
        <f t="shared" si="6"/>
        <v>MCINTOSH,ND_Non-Tribal</v>
      </c>
    </row>
    <row r="227" spans="1:2" x14ac:dyDescent="0.2">
      <c r="A227" s="28" t="str">
        <f t="shared" si="5"/>
        <v>3805902</v>
      </c>
      <c r="B227" t="str">
        <f t="shared" si="6"/>
        <v>MORTON,ND_Non-Tribal</v>
      </c>
    </row>
    <row r="228" spans="1:2" x14ac:dyDescent="0.2">
      <c r="A228" s="28" t="str">
        <f t="shared" si="5"/>
        <v>3806302</v>
      </c>
      <c r="B228" t="str">
        <f t="shared" si="6"/>
        <v>NELSON,ND_Non-Tribal</v>
      </c>
    </row>
    <row r="229" spans="1:2" x14ac:dyDescent="0.2">
      <c r="A229" s="28" t="str">
        <f t="shared" si="5"/>
        <v>3806502</v>
      </c>
      <c r="B229" t="str">
        <f t="shared" si="6"/>
        <v>OLIVER,ND_Non-Tribal</v>
      </c>
    </row>
    <row r="230" spans="1:2" x14ac:dyDescent="0.2">
      <c r="A230" s="28" t="str">
        <f t="shared" si="5"/>
        <v>3806702</v>
      </c>
      <c r="B230" t="str">
        <f t="shared" si="6"/>
        <v>PEMBINA,ND_Non-Tribal</v>
      </c>
    </row>
    <row r="231" spans="1:2" x14ac:dyDescent="0.2">
      <c r="A231" s="28" t="str">
        <f t="shared" si="5"/>
        <v>3806902</v>
      </c>
      <c r="B231" t="str">
        <f t="shared" si="6"/>
        <v>PIERCE,ND_Non-Tribal</v>
      </c>
    </row>
    <row r="232" spans="1:2" x14ac:dyDescent="0.2">
      <c r="A232" s="28" t="str">
        <f t="shared" si="5"/>
        <v>3807102</v>
      </c>
      <c r="B232" t="str">
        <f t="shared" si="6"/>
        <v>RAMSEY,ND_Non-Tribal</v>
      </c>
    </row>
    <row r="233" spans="1:2" x14ac:dyDescent="0.2">
      <c r="A233" s="28" t="str">
        <f t="shared" si="5"/>
        <v>3807302</v>
      </c>
      <c r="B233" t="str">
        <f t="shared" si="6"/>
        <v>RANSOM,ND_Non-Tribal</v>
      </c>
    </row>
    <row r="234" spans="1:2" x14ac:dyDescent="0.2">
      <c r="A234" s="28" t="str">
        <f t="shared" si="5"/>
        <v>3807702</v>
      </c>
      <c r="B234" t="str">
        <f t="shared" si="6"/>
        <v>RICHLAND,ND_Non-Tribal</v>
      </c>
    </row>
    <row r="235" spans="1:2" x14ac:dyDescent="0.2">
      <c r="A235" s="28" t="str">
        <f t="shared" si="5"/>
        <v>3807902</v>
      </c>
      <c r="B235" t="str">
        <f t="shared" si="6"/>
        <v>ROLETTE,ND_Non-Tribal</v>
      </c>
    </row>
    <row r="236" spans="1:2" x14ac:dyDescent="0.2">
      <c r="A236" s="28" t="str">
        <f t="shared" si="5"/>
        <v>3808102</v>
      </c>
      <c r="B236" t="str">
        <f t="shared" si="6"/>
        <v>SARGENT,ND_Non-Tribal</v>
      </c>
    </row>
    <row r="237" spans="1:2" x14ac:dyDescent="0.2">
      <c r="A237" s="28" t="str">
        <f t="shared" si="5"/>
        <v>3808302</v>
      </c>
      <c r="B237" t="str">
        <f t="shared" si="6"/>
        <v>SHERIDAN,ND_Non-Tribal</v>
      </c>
    </row>
    <row r="238" spans="1:2" x14ac:dyDescent="0.2">
      <c r="A238" s="28" t="str">
        <f t="shared" si="5"/>
        <v>3808502</v>
      </c>
      <c r="B238" t="str">
        <f t="shared" si="6"/>
        <v>SIOUX,ND_Non-Tribal</v>
      </c>
    </row>
    <row r="239" spans="1:2" x14ac:dyDescent="0.2">
      <c r="A239" s="28" t="str">
        <f t="shared" si="5"/>
        <v>3809102</v>
      </c>
      <c r="B239" t="str">
        <f t="shared" si="6"/>
        <v>STEELE,ND_Non-Tribal</v>
      </c>
    </row>
    <row r="240" spans="1:2" x14ac:dyDescent="0.2">
      <c r="A240" s="28" t="str">
        <f t="shared" si="5"/>
        <v>3809302</v>
      </c>
      <c r="B240" t="str">
        <f t="shared" si="6"/>
        <v>STUTSMAN,ND_Non-Tribal</v>
      </c>
    </row>
    <row r="241" spans="1:2" x14ac:dyDescent="0.2">
      <c r="A241" s="28" t="str">
        <f t="shared" si="5"/>
        <v>3809502</v>
      </c>
      <c r="B241" t="str">
        <f t="shared" si="6"/>
        <v>TOWNER,ND_Non-Tribal</v>
      </c>
    </row>
    <row r="242" spans="1:2" x14ac:dyDescent="0.2">
      <c r="A242" s="28" t="str">
        <f t="shared" ref="A242:A262" si="7">A70&amp;"02"</f>
        <v>3809702</v>
      </c>
      <c r="B242" t="str">
        <f t="shared" ref="B242:B262" si="8">B70&amp;"_"&amp;"Non-Tribal"</f>
        <v>TRAILL,ND_Non-Tribal</v>
      </c>
    </row>
    <row r="243" spans="1:2" x14ac:dyDescent="0.2">
      <c r="A243" s="28" t="str">
        <f t="shared" si="7"/>
        <v>3809902</v>
      </c>
      <c r="B243" t="str">
        <f t="shared" si="8"/>
        <v>WALSH,ND_Non-Tribal</v>
      </c>
    </row>
    <row r="244" spans="1:2" x14ac:dyDescent="0.2">
      <c r="A244" s="28" t="str">
        <f t="shared" si="7"/>
        <v>3810302</v>
      </c>
      <c r="B244" t="str">
        <f t="shared" si="8"/>
        <v>WELLS,ND_Non-Tribal</v>
      </c>
    </row>
    <row r="245" spans="1:2" x14ac:dyDescent="0.2">
      <c r="A245" s="28" t="str">
        <f t="shared" si="7"/>
        <v>4602102</v>
      </c>
      <c r="B245" t="str">
        <f t="shared" si="8"/>
        <v>CAMPBELL,SD_Non-Tribal</v>
      </c>
    </row>
    <row r="246" spans="1:2" x14ac:dyDescent="0.2">
      <c r="A246" s="28" t="str">
        <f t="shared" si="7"/>
        <v>4603102</v>
      </c>
      <c r="B246" t="str">
        <f t="shared" si="8"/>
        <v>CORSON,SD_Non-Tribal</v>
      </c>
    </row>
    <row r="247" spans="1:2" x14ac:dyDescent="0.2">
      <c r="A247" s="28" t="str">
        <f t="shared" si="7"/>
        <v>4604102</v>
      </c>
      <c r="B247" t="str">
        <f t="shared" si="8"/>
        <v>DEWEY,SD_Non-Tribal</v>
      </c>
    </row>
    <row r="248" spans="1:2" x14ac:dyDescent="0.2">
      <c r="A248" s="28" t="str">
        <f t="shared" si="7"/>
        <v>4604502</v>
      </c>
      <c r="B248" t="str">
        <f t="shared" si="8"/>
        <v>EDMUNDS,SD_Non-Tribal</v>
      </c>
    </row>
    <row r="249" spans="1:2" x14ac:dyDescent="0.2">
      <c r="A249" s="28" t="str">
        <f t="shared" si="7"/>
        <v>4605502</v>
      </c>
      <c r="B249" t="str">
        <f t="shared" si="8"/>
        <v>HAAKON,SD_Non-Tribal</v>
      </c>
    </row>
    <row r="250" spans="1:2" x14ac:dyDescent="0.2">
      <c r="A250" s="28" t="str">
        <f t="shared" si="7"/>
        <v>4606502</v>
      </c>
      <c r="B250" t="str">
        <f t="shared" si="8"/>
        <v>HUGHES,SD_Non-Tribal</v>
      </c>
    </row>
    <row r="251" spans="1:2" x14ac:dyDescent="0.2">
      <c r="A251" s="28" t="str">
        <f t="shared" si="7"/>
        <v>4607102</v>
      </c>
      <c r="B251" t="str">
        <f t="shared" si="8"/>
        <v>JACKSON,SD_Non-Tribal</v>
      </c>
    </row>
    <row r="252" spans="1:2" x14ac:dyDescent="0.2">
      <c r="A252" s="28" t="str">
        <f t="shared" si="7"/>
        <v>4607502</v>
      </c>
      <c r="B252" t="str">
        <f t="shared" si="8"/>
        <v>JONES,SD_Non-Tribal</v>
      </c>
    </row>
    <row r="253" spans="1:2" x14ac:dyDescent="0.2">
      <c r="A253" s="28" t="str">
        <f t="shared" si="7"/>
        <v>4608102</v>
      </c>
      <c r="B253" t="str">
        <f t="shared" si="8"/>
        <v>LAWRENCE,SD_Non-Tribal</v>
      </c>
    </row>
    <row r="254" spans="1:2" x14ac:dyDescent="0.2">
      <c r="A254" s="28" t="str">
        <f t="shared" si="7"/>
        <v>4608902</v>
      </c>
      <c r="B254" t="str">
        <f t="shared" si="8"/>
        <v>MCPHERSON,SD_Non-Tribal</v>
      </c>
    </row>
    <row r="255" spans="1:2" x14ac:dyDescent="0.2">
      <c r="A255" s="28" t="str">
        <f t="shared" si="7"/>
        <v>4609302</v>
      </c>
      <c r="B255" t="str">
        <f t="shared" si="8"/>
        <v>MEADE,SD_Non-Tribal</v>
      </c>
    </row>
    <row r="256" spans="1:2" x14ac:dyDescent="0.2">
      <c r="A256" s="28" t="str">
        <f t="shared" si="7"/>
        <v>4610302</v>
      </c>
      <c r="B256" t="str">
        <f t="shared" si="8"/>
        <v>PENNINGTON,SD_Non-Tribal</v>
      </c>
    </row>
    <row r="257" spans="1:2" x14ac:dyDescent="0.2">
      <c r="A257" s="28" t="str">
        <f t="shared" si="7"/>
        <v>4610502</v>
      </c>
      <c r="B257" t="str">
        <f t="shared" si="8"/>
        <v>PERKINS,SD_Non-Tribal</v>
      </c>
    </row>
    <row r="258" spans="1:2" x14ac:dyDescent="0.2">
      <c r="A258" s="28" t="str">
        <f t="shared" si="7"/>
        <v>4610702</v>
      </c>
      <c r="B258" t="str">
        <f t="shared" si="8"/>
        <v>POTTER,SD_Non-Tribal</v>
      </c>
    </row>
    <row r="259" spans="1:2" x14ac:dyDescent="0.2">
      <c r="A259" s="28" t="str">
        <f t="shared" si="7"/>
        <v>4611702</v>
      </c>
      <c r="B259" t="str">
        <f t="shared" si="8"/>
        <v>STANLEY,SD_Non-Tribal</v>
      </c>
    </row>
    <row r="260" spans="1:2" x14ac:dyDescent="0.2">
      <c r="A260" s="28" t="str">
        <f t="shared" si="7"/>
        <v>4611902</v>
      </c>
      <c r="B260" t="str">
        <f t="shared" si="8"/>
        <v>SULLY,SD_Non-Tribal</v>
      </c>
    </row>
    <row r="261" spans="1:2" x14ac:dyDescent="0.2">
      <c r="A261" s="28" t="str">
        <f t="shared" si="7"/>
        <v>4612902</v>
      </c>
      <c r="B261" t="str">
        <f t="shared" si="8"/>
        <v>WALWORTH,SD_Non-Tribal</v>
      </c>
    </row>
    <row r="262" spans="1:2" x14ac:dyDescent="0.2">
      <c r="A262" s="28" t="str">
        <f t="shared" si="7"/>
        <v>4613702</v>
      </c>
      <c r="B262" t="str">
        <f t="shared" si="8"/>
        <v>ZIEBACH,SD_Non-Tribal</v>
      </c>
    </row>
  </sheetData>
  <sortState ref="P5:Q36">
    <sortCondition ref="Q5:Q36"/>
  </sortState>
  <phoneticPr fontId="4" type="noConversion"/>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L9866"/>
  <sheetViews>
    <sheetView workbookViewId="0">
      <pane xSplit="1" ySplit="1" topLeftCell="G9833" activePane="bottomRight" state="frozen"/>
      <selection pane="topRight" activeCell="B1" sqref="B1"/>
      <selection pane="bottomLeft" activeCell="A2" sqref="A2"/>
      <selection pane="bottomRight" activeCell="D2656" sqref="D2656"/>
    </sheetView>
  </sheetViews>
  <sheetFormatPr defaultColWidth="9.140625" defaultRowHeight="12.75" x14ac:dyDescent="0.2"/>
  <cols>
    <col min="1" max="1" width="10.7109375" style="114" customWidth="1"/>
    <col min="2" max="2" width="6.85546875" style="114" customWidth="1"/>
    <col min="3" max="3" width="13.7109375" style="114" customWidth="1"/>
    <col min="4" max="5" width="12.85546875" style="114" customWidth="1"/>
    <col min="6" max="6" width="20" style="114" customWidth="1"/>
    <col min="7" max="7" width="39" style="114" customWidth="1"/>
    <col min="8" max="8" width="39.5703125" style="114" customWidth="1"/>
    <col min="9" max="9" width="60.42578125" style="114" customWidth="1"/>
    <col min="10" max="10" width="10.42578125" style="114" customWidth="1"/>
    <col min="11" max="11" width="9.5703125" style="114" customWidth="1"/>
    <col min="12" max="12" width="27.5703125" style="114" customWidth="1"/>
    <col min="13" max="13" width="15.85546875" style="114" customWidth="1"/>
    <col min="14" max="16384" width="9.140625" style="114"/>
  </cols>
  <sheetData>
    <row r="1" spans="1:12" x14ac:dyDescent="0.2">
      <c r="A1" s="113" t="s">
        <v>13324</v>
      </c>
      <c r="B1" s="113" t="s">
        <v>13325</v>
      </c>
      <c r="C1" s="113" t="s">
        <v>13326</v>
      </c>
      <c r="D1" s="113" t="s">
        <v>16666</v>
      </c>
      <c r="E1" s="113"/>
      <c r="F1" s="113" t="s">
        <v>13327</v>
      </c>
      <c r="G1" s="113" t="s">
        <v>13328</v>
      </c>
      <c r="H1" s="113" t="s">
        <v>13329</v>
      </c>
      <c r="I1" s="113" t="s">
        <v>13330</v>
      </c>
      <c r="J1" s="113" t="s">
        <v>13331</v>
      </c>
      <c r="K1" s="113" t="s">
        <v>13332</v>
      </c>
      <c r="L1" s="113" t="s">
        <v>13333</v>
      </c>
    </row>
    <row r="2" spans="1:12" hidden="1" x14ac:dyDescent="0.2">
      <c r="A2" s="113" t="s">
        <v>13334</v>
      </c>
      <c r="D2" s="113" t="s">
        <v>13335</v>
      </c>
      <c r="E2" s="113">
        <f t="shared" ref="E2:E65" si="0">VALUE(D2)</f>
        <v>2101001000</v>
      </c>
      <c r="F2" s="113" t="s">
        <v>13336</v>
      </c>
      <c r="G2" s="113" t="s">
        <v>13337</v>
      </c>
      <c r="H2" s="113" t="s">
        <v>13338</v>
      </c>
      <c r="I2" s="113" t="s">
        <v>13339</v>
      </c>
    </row>
    <row r="3" spans="1:12" hidden="1" x14ac:dyDescent="0.2">
      <c r="A3" s="113" t="s">
        <v>13334</v>
      </c>
      <c r="D3" s="113" t="s">
        <v>13340</v>
      </c>
      <c r="E3" s="113">
        <f t="shared" si="0"/>
        <v>2101002000</v>
      </c>
      <c r="F3" s="113" t="s">
        <v>13336</v>
      </c>
      <c r="G3" s="113" t="s">
        <v>13337</v>
      </c>
      <c r="H3" s="113" t="s">
        <v>13341</v>
      </c>
      <c r="I3" s="113" t="s">
        <v>13339</v>
      </c>
    </row>
    <row r="4" spans="1:12" hidden="1" x14ac:dyDescent="0.2">
      <c r="A4" s="113" t="s">
        <v>13334</v>
      </c>
      <c r="D4" s="113" t="s">
        <v>16123</v>
      </c>
      <c r="E4" s="113">
        <f t="shared" si="0"/>
        <v>2101003000</v>
      </c>
      <c r="F4" s="113" t="s">
        <v>13336</v>
      </c>
      <c r="G4" s="113" t="s">
        <v>13337</v>
      </c>
      <c r="H4" s="113" t="s">
        <v>16124</v>
      </c>
      <c r="I4" s="113" t="s">
        <v>13339</v>
      </c>
    </row>
    <row r="5" spans="1:12" hidden="1" x14ac:dyDescent="0.2">
      <c r="A5" s="113" t="s">
        <v>13334</v>
      </c>
      <c r="D5" s="113" t="s">
        <v>16125</v>
      </c>
      <c r="E5" s="113">
        <f t="shared" si="0"/>
        <v>2101004000</v>
      </c>
      <c r="F5" s="113" t="s">
        <v>13336</v>
      </c>
      <c r="G5" s="113" t="s">
        <v>13337</v>
      </c>
      <c r="H5" s="113" t="s">
        <v>16126</v>
      </c>
      <c r="I5" s="113" t="s">
        <v>16127</v>
      </c>
    </row>
    <row r="6" spans="1:12" hidden="1" x14ac:dyDescent="0.2">
      <c r="A6" s="113" t="s">
        <v>13334</v>
      </c>
      <c r="D6" s="113" t="s">
        <v>16128</v>
      </c>
      <c r="E6" s="113">
        <f t="shared" si="0"/>
        <v>2101004001</v>
      </c>
      <c r="F6" s="113" t="s">
        <v>13336</v>
      </c>
      <c r="G6" s="113" t="s">
        <v>13337</v>
      </c>
      <c r="H6" s="113" t="s">
        <v>16126</v>
      </c>
      <c r="I6" s="113" t="s">
        <v>16129</v>
      </c>
    </row>
    <row r="7" spans="1:12" hidden="1" x14ac:dyDescent="0.2">
      <c r="A7" s="113" t="s">
        <v>13334</v>
      </c>
      <c r="D7" s="113" t="s">
        <v>16130</v>
      </c>
      <c r="E7" s="113">
        <f t="shared" si="0"/>
        <v>2101004002</v>
      </c>
      <c r="F7" s="113" t="s">
        <v>13336</v>
      </c>
      <c r="G7" s="113" t="s">
        <v>13337</v>
      </c>
      <c r="H7" s="113" t="s">
        <v>16126</v>
      </c>
      <c r="I7" s="113" t="s">
        <v>16131</v>
      </c>
    </row>
    <row r="8" spans="1:12" hidden="1" x14ac:dyDescent="0.2">
      <c r="A8" s="113" t="s">
        <v>13334</v>
      </c>
      <c r="D8" s="113" t="s">
        <v>16132</v>
      </c>
      <c r="E8" s="113">
        <f t="shared" si="0"/>
        <v>2101005000</v>
      </c>
      <c r="F8" s="113" t="s">
        <v>13336</v>
      </c>
      <c r="G8" s="113" t="s">
        <v>13337</v>
      </c>
      <c r="H8" s="113" t="s">
        <v>16133</v>
      </c>
      <c r="I8" s="113" t="s">
        <v>13339</v>
      </c>
    </row>
    <row r="9" spans="1:12" hidden="1" x14ac:dyDescent="0.2">
      <c r="A9" s="113" t="s">
        <v>13334</v>
      </c>
      <c r="D9" s="113" t="s">
        <v>16134</v>
      </c>
      <c r="E9" s="113">
        <f t="shared" si="0"/>
        <v>2101006000</v>
      </c>
      <c r="F9" s="113" t="s">
        <v>13336</v>
      </c>
      <c r="G9" s="113" t="s">
        <v>13337</v>
      </c>
      <c r="H9" s="113" t="s">
        <v>16135</v>
      </c>
      <c r="I9" s="113" t="s">
        <v>16127</v>
      </c>
    </row>
    <row r="10" spans="1:12" hidden="1" x14ac:dyDescent="0.2">
      <c r="A10" s="113" t="s">
        <v>13334</v>
      </c>
      <c r="D10" s="113" t="s">
        <v>16136</v>
      </c>
      <c r="E10" s="113">
        <f t="shared" si="0"/>
        <v>2101006001</v>
      </c>
      <c r="F10" s="113" t="s">
        <v>13336</v>
      </c>
      <c r="G10" s="113" t="s">
        <v>13337</v>
      </c>
      <c r="H10" s="113" t="s">
        <v>16135</v>
      </c>
      <c r="I10" s="113" t="s">
        <v>16129</v>
      </c>
    </row>
    <row r="11" spans="1:12" hidden="1" x14ac:dyDescent="0.2">
      <c r="A11" s="113" t="s">
        <v>13334</v>
      </c>
      <c r="D11" s="113" t="s">
        <v>16137</v>
      </c>
      <c r="E11" s="113">
        <f t="shared" si="0"/>
        <v>2101006002</v>
      </c>
      <c r="F11" s="113" t="s">
        <v>13336</v>
      </c>
      <c r="G11" s="113" t="s">
        <v>13337</v>
      </c>
      <c r="H11" s="113" t="s">
        <v>16135</v>
      </c>
      <c r="I11" s="113" t="s">
        <v>16131</v>
      </c>
    </row>
    <row r="12" spans="1:12" hidden="1" x14ac:dyDescent="0.2">
      <c r="A12" s="113" t="s">
        <v>13334</v>
      </c>
      <c r="D12" s="113" t="s">
        <v>16138</v>
      </c>
      <c r="E12" s="113">
        <f t="shared" si="0"/>
        <v>2101007000</v>
      </c>
      <c r="F12" s="113" t="s">
        <v>13336</v>
      </c>
      <c r="G12" s="113" t="s">
        <v>13337</v>
      </c>
      <c r="H12" s="113" t="s">
        <v>16139</v>
      </c>
      <c r="I12" s="113" t="s">
        <v>13339</v>
      </c>
    </row>
    <row r="13" spans="1:12" hidden="1" x14ac:dyDescent="0.2">
      <c r="A13" s="113" t="s">
        <v>13334</v>
      </c>
      <c r="D13" s="113" t="s">
        <v>16140</v>
      </c>
      <c r="E13" s="113">
        <f t="shared" si="0"/>
        <v>2101008000</v>
      </c>
      <c r="F13" s="113" t="s">
        <v>13336</v>
      </c>
      <c r="G13" s="113" t="s">
        <v>13337</v>
      </c>
      <c r="H13" s="113" t="s">
        <v>16141</v>
      </c>
      <c r="I13" s="113" t="s">
        <v>13339</v>
      </c>
    </row>
    <row r="14" spans="1:12" hidden="1" x14ac:dyDescent="0.2">
      <c r="A14" s="113" t="s">
        <v>13334</v>
      </c>
      <c r="D14" s="113" t="s">
        <v>16142</v>
      </c>
      <c r="E14" s="113">
        <f t="shared" si="0"/>
        <v>2101009000</v>
      </c>
      <c r="F14" s="113" t="s">
        <v>13336</v>
      </c>
      <c r="G14" s="113" t="s">
        <v>13337</v>
      </c>
      <c r="H14" s="113" t="s">
        <v>16143</v>
      </c>
      <c r="I14" s="113" t="s">
        <v>13339</v>
      </c>
      <c r="K14" s="115">
        <v>38019</v>
      </c>
      <c r="L14" s="113" t="s">
        <v>16144</v>
      </c>
    </row>
    <row r="15" spans="1:12" hidden="1" x14ac:dyDescent="0.2">
      <c r="A15" s="113" t="s">
        <v>13334</v>
      </c>
      <c r="D15" s="113" t="s">
        <v>16145</v>
      </c>
      <c r="E15" s="113">
        <f t="shared" si="0"/>
        <v>2101010000</v>
      </c>
      <c r="F15" s="113" t="s">
        <v>13336</v>
      </c>
      <c r="G15" s="113" t="s">
        <v>13337</v>
      </c>
      <c r="H15" s="113" t="s">
        <v>16146</v>
      </c>
      <c r="I15" s="113" t="s">
        <v>13339</v>
      </c>
    </row>
    <row r="16" spans="1:12" hidden="1" x14ac:dyDescent="0.2">
      <c r="A16" s="113" t="s">
        <v>13334</v>
      </c>
      <c r="D16" s="113" t="s">
        <v>16147</v>
      </c>
      <c r="E16" s="113">
        <f t="shared" si="0"/>
        <v>2102001000</v>
      </c>
      <c r="F16" s="113" t="s">
        <v>13336</v>
      </c>
      <c r="G16" s="113" t="s">
        <v>16148</v>
      </c>
      <c r="H16" s="113" t="s">
        <v>13338</v>
      </c>
      <c r="I16" s="113" t="s">
        <v>13339</v>
      </c>
    </row>
    <row r="17" spans="1:12" hidden="1" x14ac:dyDescent="0.2">
      <c r="A17" s="113" t="s">
        <v>13334</v>
      </c>
      <c r="D17" s="113" t="s">
        <v>16149</v>
      </c>
      <c r="E17" s="113">
        <f t="shared" si="0"/>
        <v>2102002000</v>
      </c>
      <c r="F17" s="113" t="s">
        <v>13336</v>
      </c>
      <c r="G17" s="113" t="s">
        <v>16148</v>
      </c>
      <c r="H17" s="113" t="s">
        <v>13341</v>
      </c>
      <c r="I17" s="113" t="s">
        <v>13339</v>
      </c>
    </row>
    <row r="18" spans="1:12" hidden="1" x14ac:dyDescent="0.2">
      <c r="A18" s="113" t="s">
        <v>13334</v>
      </c>
      <c r="D18" s="113" t="s">
        <v>16150</v>
      </c>
      <c r="E18" s="113">
        <f t="shared" si="0"/>
        <v>2102004000</v>
      </c>
      <c r="F18" s="113" t="s">
        <v>13336</v>
      </c>
      <c r="G18" s="113" t="s">
        <v>16148</v>
      </c>
      <c r="H18" s="113" t="s">
        <v>16126</v>
      </c>
      <c r="I18" s="113" t="s">
        <v>16127</v>
      </c>
    </row>
    <row r="19" spans="1:12" hidden="1" x14ac:dyDescent="0.2">
      <c r="A19" s="113" t="s">
        <v>13334</v>
      </c>
      <c r="D19" s="113" t="s">
        <v>16151</v>
      </c>
      <c r="E19" s="113">
        <f t="shared" si="0"/>
        <v>2102005000</v>
      </c>
      <c r="F19" s="113" t="s">
        <v>13336</v>
      </c>
      <c r="G19" s="113" t="s">
        <v>16148</v>
      </c>
      <c r="H19" s="113" t="s">
        <v>16133</v>
      </c>
      <c r="I19" s="113" t="s">
        <v>13339</v>
      </c>
    </row>
    <row r="20" spans="1:12" hidden="1" x14ac:dyDescent="0.2">
      <c r="A20" s="113" t="s">
        <v>13334</v>
      </c>
      <c r="D20" s="113" t="s">
        <v>16152</v>
      </c>
      <c r="E20" s="113">
        <f t="shared" si="0"/>
        <v>2102006000</v>
      </c>
      <c r="F20" s="113" t="s">
        <v>13336</v>
      </c>
      <c r="G20" s="113" t="s">
        <v>16148</v>
      </c>
      <c r="H20" s="113" t="s">
        <v>16135</v>
      </c>
      <c r="I20" s="113" t="s">
        <v>16127</v>
      </c>
    </row>
    <row r="21" spans="1:12" hidden="1" x14ac:dyDescent="0.2">
      <c r="A21" s="113" t="s">
        <v>13334</v>
      </c>
      <c r="D21" s="113" t="s">
        <v>16153</v>
      </c>
      <c r="E21" s="113">
        <f t="shared" si="0"/>
        <v>2102006001</v>
      </c>
      <c r="F21" s="113" t="s">
        <v>13336</v>
      </c>
      <c r="G21" s="113" t="s">
        <v>16148</v>
      </c>
      <c r="H21" s="113" t="s">
        <v>16135</v>
      </c>
      <c r="I21" s="113" t="s">
        <v>16129</v>
      </c>
    </row>
    <row r="22" spans="1:12" hidden="1" x14ac:dyDescent="0.2">
      <c r="A22" s="113" t="s">
        <v>13334</v>
      </c>
      <c r="D22" s="113" t="s">
        <v>16154</v>
      </c>
      <c r="E22" s="113">
        <f t="shared" si="0"/>
        <v>2102006002</v>
      </c>
      <c r="F22" s="113" t="s">
        <v>13336</v>
      </c>
      <c r="G22" s="113" t="s">
        <v>16148</v>
      </c>
      <c r="H22" s="113" t="s">
        <v>16135</v>
      </c>
      <c r="I22" s="113" t="s">
        <v>16131</v>
      </c>
    </row>
    <row r="23" spans="1:12" hidden="1" x14ac:dyDescent="0.2">
      <c r="A23" s="113" t="s">
        <v>13334</v>
      </c>
      <c r="D23" s="113" t="s">
        <v>16155</v>
      </c>
      <c r="E23" s="113">
        <f t="shared" si="0"/>
        <v>2102007000</v>
      </c>
      <c r="F23" s="113" t="s">
        <v>13336</v>
      </c>
      <c r="G23" s="113" t="s">
        <v>16148</v>
      </c>
      <c r="H23" s="113" t="s">
        <v>16139</v>
      </c>
      <c r="I23" s="113" t="s">
        <v>13339</v>
      </c>
    </row>
    <row r="24" spans="1:12" hidden="1" x14ac:dyDescent="0.2">
      <c r="A24" s="113" t="s">
        <v>13334</v>
      </c>
      <c r="D24" s="113" t="s">
        <v>16156</v>
      </c>
      <c r="E24" s="113">
        <f t="shared" si="0"/>
        <v>2102008000</v>
      </c>
      <c r="F24" s="113" t="s">
        <v>13336</v>
      </c>
      <c r="G24" s="113" t="s">
        <v>16148</v>
      </c>
      <c r="H24" s="113" t="s">
        <v>16141</v>
      </c>
      <c r="I24" s="113" t="s">
        <v>13339</v>
      </c>
    </row>
    <row r="25" spans="1:12" hidden="1" x14ac:dyDescent="0.2">
      <c r="A25" s="113" t="s">
        <v>13334</v>
      </c>
      <c r="D25" s="113" t="s">
        <v>16157</v>
      </c>
      <c r="E25" s="113">
        <f t="shared" si="0"/>
        <v>2102009000</v>
      </c>
      <c r="F25" s="113" t="s">
        <v>13336</v>
      </c>
      <c r="G25" s="113" t="s">
        <v>16148</v>
      </c>
      <c r="H25" s="113" t="s">
        <v>16143</v>
      </c>
      <c r="I25" s="113" t="s">
        <v>13339</v>
      </c>
      <c r="K25" s="115">
        <v>38019</v>
      </c>
      <c r="L25" s="113" t="s">
        <v>16144</v>
      </c>
    </row>
    <row r="26" spans="1:12" hidden="1" x14ac:dyDescent="0.2">
      <c r="A26" s="113" t="s">
        <v>13334</v>
      </c>
      <c r="D26" s="113" t="s">
        <v>16158</v>
      </c>
      <c r="E26" s="113">
        <f t="shared" si="0"/>
        <v>2102010000</v>
      </c>
      <c r="F26" s="113" t="s">
        <v>13336</v>
      </c>
      <c r="G26" s="113" t="s">
        <v>16148</v>
      </c>
      <c r="H26" s="113" t="s">
        <v>16146</v>
      </c>
      <c r="I26" s="113" t="s">
        <v>13339</v>
      </c>
    </row>
    <row r="27" spans="1:12" hidden="1" x14ac:dyDescent="0.2">
      <c r="A27" s="113" t="s">
        <v>13334</v>
      </c>
      <c r="D27" s="113" t="s">
        <v>16159</v>
      </c>
      <c r="E27" s="113">
        <f t="shared" si="0"/>
        <v>2102011000</v>
      </c>
      <c r="F27" s="113" t="s">
        <v>13336</v>
      </c>
      <c r="G27" s="113" t="s">
        <v>16148</v>
      </c>
      <c r="H27" s="113" t="s">
        <v>16160</v>
      </c>
      <c r="I27" s="113" t="s">
        <v>13339</v>
      </c>
      <c r="J27" s="115">
        <v>36504</v>
      </c>
    </row>
    <row r="28" spans="1:12" hidden="1" x14ac:dyDescent="0.2">
      <c r="A28" s="113" t="s">
        <v>13334</v>
      </c>
      <c r="D28" s="113" t="s">
        <v>16161</v>
      </c>
      <c r="E28" s="113">
        <f t="shared" si="0"/>
        <v>2103001000</v>
      </c>
      <c r="F28" s="113" t="s">
        <v>13336</v>
      </c>
      <c r="G28" s="113" t="s">
        <v>16162</v>
      </c>
      <c r="H28" s="113" t="s">
        <v>13338</v>
      </c>
      <c r="I28" s="113" t="s">
        <v>13339</v>
      </c>
    </row>
    <row r="29" spans="1:12" hidden="1" x14ac:dyDescent="0.2">
      <c r="A29" s="113" t="s">
        <v>13334</v>
      </c>
      <c r="D29" s="113" t="s">
        <v>16163</v>
      </c>
      <c r="E29" s="113">
        <f t="shared" si="0"/>
        <v>2103002000</v>
      </c>
      <c r="F29" s="113" t="s">
        <v>13336</v>
      </c>
      <c r="G29" s="113" t="s">
        <v>16162</v>
      </c>
      <c r="H29" s="113" t="s">
        <v>13341</v>
      </c>
      <c r="I29" s="113" t="s">
        <v>13339</v>
      </c>
    </row>
    <row r="30" spans="1:12" hidden="1" x14ac:dyDescent="0.2">
      <c r="A30" s="113" t="s">
        <v>13334</v>
      </c>
      <c r="D30" s="113" t="s">
        <v>16164</v>
      </c>
      <c r="E30" s="113">
        <f t="shared" si="0"/>
        <v>2103004000</v>
      </c>
      <c r="F30" s="113" t="s">
        <v>13336</v>
      </c>
      <c r="G30" s="113" t="s">
        <v>16162</v>
      </c>
      <c r="H30" s="113" t="s">
        <v>16126</v>
      </c>
      <c r="I30" s="113" t="s">
        <v>16127</v>
      </c>
    </row>
    <row r="31" spans="1:12" hidden="1" x14ac:dyDescent="0.2">
      <c r="A31" s="113" t="s">
        <v>13334</v>
      </c>
      <c r="D31" s="113" t="s">
        <v>16165</v>
      </c>
      <c r="E31" s="113">
        <f t="shared" si="0"/>
        <v>2103005000</v>
      </c>
      <c r="F31" s="113" t="s">
        <v>13336</v>
      </c>
      <c r="G31" s="113" t="s">
        <v>16162</v>
      </c>
      <c r="H31" s="113" t="s">
        <v>16133</v>
      </c>
      <c r="I31" s="113" t="s">
        <v>13339</v>
      </c>
    </row>
    <row r="32" spans="1:12" hidden="1" x14ac:dyDescent="0.2">
      <c r="A32" s="113" t="s">
        <v>13334</v>
      </c>
      <c r="D32" s="113" t="s">
        <v>16166</v>
      </c>
      <c r="E32" s="113">
        <f t="shared" si="0"/>
        <v>2103006000</v>
      </c>
      <c r="F32" s="113" t="s">
        <v>13336</v>
      </c>
      <c r="G32" s="113" t="s">
        <v>16162</v>
      </c>
      <c r="H32" s="113" t="s">
        <v>16135</v>
      </c>
      <c r="I32" s="113" t="s">
        <v>16127</v>
      </c>
    </row>
    <row r="33" spans="1:12" hidden="1" x14ac:dyDescent="0.2">
      <c r="A33" s="113" t="s">
        <v>13334</v>
      </c>
      <c r="D33" s="113" t="s">
        <v>16167</v>
      </c>
      <c r="E33" s="113">
        <f t="shared" si="0"/>
        <v>2103007000</v>
      </c>
      <c r="F33" s="113" t="s">
        <v>13336</v>
      </c>
      <c r="G33" s="113" t="s">
        <v>16162</v>
      </c>
      <c r="H33" s="113" t="s">
        <v>16139</v>
      </c>
      <c r="I33" s="113" t="s">
        <v>16168</v>
      </c>
    </row>
    <row r="34" spans="1:12" hidden="1" x14ac:dyDescent="0.2">
      <c r="A34" s="113" t="s">
        <v>13334</v>
      </c>
      <c r="D34" s="113" t="s">
        <v>16169</v>
      </c>
      <c r="E34" s="113">
        <f t="shared" si="0"/>
        <v>2103007005</v>
      </c>
      <c r="F34" s="113" t="s">
        <v>13336</v>
      </c>
      <c r="G34" s="113" t="s">
        <v>16162</v>
      </c>
      <c r="H34" s="113" t="s">
        <v>16139</v>
      </c>
      <c r="I34" s="113" t="s">
        <v>16129</v>
      </c>
    </row>
    <row r="35" spans="1:12" hidden="1" x14ac:dyDescent="0.2">
      <c r="A35" s="113" t="s">
        <v>13334</v>
      </c>
      <c r="D35" s="113" t="s">
        <v>16170</v>
      </c>
      <c r="E35" s="113">
        <f t="shared" si="0"/>
        <v>2103007010</v>
      </c>
      <c r="F35" s="113" t="s">
        <v>13336</v>
      </c>
      <c r="G35" s="113" t="s">
        <v>16162</v>
      </c>
      <c r="H35" s="113" t="s">
        <v>16139</v>
      </c>
      <c r="I35" s="113" t="s">
        <v>15820</v>
      </c>
    </row>
    <row r="36" spans="1:12" hidden="1" x14ac:dyDescent="0.2">
      <c r="A36" s="113" t="s">
        <v>13334</v>
      </c>
      <c r="D36" s="113" t="s">
        <v>15821</v>
      </c>
      <c r="E36" s="113">
        <f t="shared" si="0"/>
        <v>2103008000</v>
      </c>
      <c r="F36" s="113" t="s">
        <v>13336</v>
      </c>
      <c r="G36" s="113" t="s">
        <v>16162</v>
      </c>
      <c r="H36" s="113" t="s">
        <v>16141</v>
      </c>
      <c r="I36" s="113" t="s">
        <v>13339</v>
      </c>
    </row>
    <row r="37" spans="1:12" hidden="1" x14ac:dyDescent="0.2">
      <c r="A37" s="113" t="s">
        <v>13334</v>
      </c>
      <c r="D37" s="113" t="s">
        <v>15822</v>
      </c>
      <c r="E37" s="113">
        <f t="shared" si="0"/>
        <v>2103011000</v>
      </c>
      <c r="F37" s="113" t="s">
        <v>13336</v>
      </c>
      <c r="G37" s="113" t="s">
        <v>16162</v>
      </c>
      <c r="H37" s="113" t="s">
        <v>16160</v>
      </c>
      <c r="I37" s="113" t="s">
        <v>16168</v>
      </c>
    </row>
    <row r="38" spans="1:12" hidden="1" x14ac:dyDescent="0.2">
      <c r="A38" s="113" t="s">
        <v>13334</v>
      </c>
      <c r="D38" s="113" t="s">
        <v>15823</v>
      </c>
      <c r="E38" s="113">
        <f t="shared" si="0"/>
        <v>2103011005</v>
      </c>
      <c r="F38" s="113" t="s">
        <v>13336</v>
      </c>
      <c r="G38" s="113" t="s">
        <v>16162</v>
      </c>
      <c r="H38" s="113" t="s">
        <v>16160</v>
      </c>
      <c r="I38" s="113" t="s">
        <v>16129</v>
      </c>
    </row>
    <row r="39" spans="1:12" hidden="1" x14ac:dyDescent="0.2">
      <c r="A39" s="113" t="s">
        <v>13334</v>
      </c>
      <c r="D39" s="113" t="s">
        <v>15824</v>
      </c>
      <c r="E39" s="113">
        <f t="shared" si="0"/>
        <v>2103011010</v>
      </c>
      <c r="F39" s="113" t="s">
        <v>13336</v>
      </c>
      <c r="G39" s="113" t="s">
        <v>16162</v>
      </c>
      <c r="H39" s="113" t="s">
        <v>16160</v>
      </c>
      <c r="I39" s="113" t="s">
        <v>15820</v>
      </c>
    </row>
    <row r="40" spans="1:12" hidden="1" x14ac:dyDescent="0.2">
      <c r="A40" s="113" t="s">
        <v>13334</v>
      </c>
      <c r="D40" s="113" t="s">
        <v>15825</v>
      </c>
      <c r="E40" s="113">
        <f t="shared" si="0"/>
        <v>2104001000</v>
      </c>
      <c r="F40" s="113" t="s">
        <v>13336</v>
      </c>
      <c r="G40" s="113" t="s">
        <v>15826</v>
      </c>
      <c r="H40" s="113" t="s">
        <v>13338</v>
      </c>
      <c r="I40" s="113" t="s">
        <v>16168</v>
      </c>
    </row>
    <row r="41" spans="1:12" hidden="1" x14ac:dyDescent="0.2">
      <c r="A41" s="113" t="s">
        <v>13334</v>
      </c>
      <c r="D41" s="113" t="s">
        <v>15827</v>
      </c>
      <c r="E41" s="113">
        <f t="shared" si="0"/>
        <v>2104002000</v>
      </c>
      <c r="F41" s="113" t="s">
        <v>13336</v>
      </c>
      <c r="G41" s="113" t="s">
        <v>15826</v>
      </c>
      <c r="H41" s="113" t="s">
        <v>13341</v>
      </c>
      <c r="I41" s="113" t="s">
        <v>16168</v>
      </c>
    </row>
    <row r="42" spans="1:12" hidden="1" x14ac:dyDescent="0.2">
      <c r="A42" s="113" t="s">
        <v>13334</v>
      </c>
      <c r="D42" s="113" t="s">
        <v>15828</v>
      </c>
      <c r="E42" s="113">
        <f t="shared" si="0"/>
        <v>2104004000</v>
      </c>
      <c r="F42" s="113" t="s">
        <v>13336</v>
      </c>
      <c r="G42" s="113" t="s">
        <v>15826</v>
      </c>
      <c r="H42" s="113" t="s">
        <v>16126</v>
      </c>
      <c r="I42" s="113" t="s">
        <v>16168</v>
      </c>
    </row>
    <row r="43" spans="1:12" hidden="1" x14ac:dyDescent="0.2">
      <c r="A43" s="113" t="s">
        <v>13334</v>
      </c>
      <c r="D43" s="113" t="s">
        <v>15829</v>
      </c>
      <c r="E43" s="113">
        <f t="shared" si="0"/>
        <v>2104005000</v>
      </c>
      <c r="F43" s="113" t="s">
        <v>13336</v>
      </c>
      <c r="G43" s="113" t="s">
        <v>15826</v>
      </c>
      <c r="H43" s="113" t="s">
        <v>16133</v>
      </c>
      <c r="I43" s="113" t="s">
        <v>16168</v>
      </c>
    </row>
    <row r="44" spans="1:12" hidden="1" x14ac:dyDescent="0.2">
      <c r="A44" s="113" t="s">
        <v>13334</v>
      </c>
      <c r="D44" s="113" t="s">
        <v>15830</v>
      </c>
      <c r="E44" s="113">
        <f t="shared" si="0"/>
        <v>2104006000</v>
      </c>
      <c r="F44" s="113" t="s">
        <v>13336</v>
      </c>
      <c r="G44" s="113" t="s">
        <v>15826</v>
      </c>
      <c r="H44" s="113" t="s">
        <v>16135</v>
      </c>
      <c r="I44" s="113" t="s">
        <v>16168</v>
      </c>
    </row>
    <row r="45" spans="1:12" hidden="1" x14ac:dyDescent="0.2">
      <c r="A45" s="113" t="s">
        <v>13334</v>
      </c>
      <c r="D45" s="113" t="s">
        <v>15831</v>
      </c>
      <c r="E45" s="113">
        <f t="shared" si="0"/>
        <v>2104006010</v>
      </c>
      <c r="F45" s="113" t="s">
        <v>13336</v>
      </c>
      <c r="G45" s="113" t="s">
        <v>15826</v>
      </c>
      <c r="H45" s="113" t="s">
        <v>16135</v>
      </c>
      <c r="I45" s="113" t="s">
        <v>15832</v>
      </c>
    </row>
    <row r="46" spans="1:12" hidden="1" x14ac:dyDescent="0.2">
      <c r="A46" s="113" t="s">
        <v>13334</v>
      </c>
      <c r="D46" s="113" t="s">
        <v>15833</v>
      </c>
      <c r="E46" s="113">
        <f t="shared" si="0"/>
        <v>2104007000</v>
      </c>
      <c r="F46" s="113" t="s">
        <v>13336</v>
      </c>
      <c r="G46" s="113" t="s">
        <v>15826</v>
      </c>
      <c r="H46" s="113" t="s">
        <v>16139</v>
      </c>
      <c r="I46" s="113" t="s">
        <v>16168</v>
      </c>
    </row>
    <row r="47" spans="1:12" hidden="1" x14ac:dyDescent="0.2">
      <c r="A47" s="113" t="s">
        <v>13334</v>
      </c>
      <c r="D47" s="113" t="s">
        <v>15834</v>
      </c>
      <c r="E47" s="113">
        <f t="shared" si="0"/>
        <v>2104008000</v>
      </c>
      <c r="F47" s="113" t="s">
        <v>13336</v>
      </c>
      <c r="G47" s="113" t="s">
        <v>15826</v>
      </c>
      <c r="H47" s="113" t="s">
        <v>16141</v>
      </c>
      <c r="I47" s="113" t="s">
        <v>15835</v>
      </c>
    </row>
    <row r="48" spans="1:12" hidden="1" x14ac:dyDescent="0.2">
      <c r="A48" s="113" t="s">
        <v>13334</v>
      </c>
      <c r="D48" s="113" t="s">
        <v>15836</v>
      </c>
      <c r="E48" s="113">
        <f t="shared" si="0"/>
        <v>2104008001</v>
      </c>
      <c r="F48" s="113" t="s">
        <v>13336</v>
      </c>
      <c r="G48" s="113" t="s">
        <v>15826</v>
      </c>
      <c r="H48" s="113" t="s">
        <v>16141</v>
      </c>
      <c r="I48" s="113" t="s">
        <v>15837</v>
      </c>
      <c r="K48" s="115">
        <v>37063</v>
      </c>
      <c r="L48" s="113" t="s">
        <v>15838</v>
      </c>
    </row>
    <row r="49" spans="1:12" hidden="1" x14ac:dyDescent="0.2">
      <c r="A49" s="113" t="s">
        <v>13334</v>
      </c>
      <c r="D49" s="113" t="s">
        <v>15839</v>
      </c>
      <c r="E49" s="113">
        <f t="shared" si="0"/>
        <v>2104008002</v>
      </c>
      <c r="F49" s="113" t="s">
        <v>13336</v>
      </c>
      <c r="G49" s="113" t="s">
        <v>15826</v>
      </c>
      <c r="H49" s="113" t="s">
        <v>16141</v>
      </c>
      <c r="I49" s="113" t="s">
        <v>15840</v>
      </c>
      <c r="J49" s="115">
        <v>37063</v>
      </c>
    </row>
    <row r="50" spans="1:12" hidden="1" x14ac:dyDescent="0.2">
      <c r="A50" s="113" t="s">
        <v>13334</v>
      </c>
      <c r="D50" s="113" t="s">
        <v>15841</v>
      </c>
      <c r="E50" s="113">
        <f t="shared" si="0"/>
        <v>2104008003</v>
      </c>
      <c r="F50" s="113" t="s">
        <v>13336</v>
      </c>
      <c r="G50" s="113" t="s">
        <v>15826</v>
      </c>
      <c r="H50" s="113" t="s">
        <v>16141</v>
      </c>
      <c r="I50" s="113" t="s">
        <v>15842</v>
      </c>
      <c r="J50" s="115">
        <v>37063</v>
      </c>
    </row>
    <row r="51" spans="1:12" hidden="1" x14ac:dyDescent="0.2">
      <c r="A51" s="113" t="s">
        <v>13334</v>
      </c>
      <c r="D51" s="113" t="s">
        <v>15843</v>
      </c>
      <c r="E51" s="113">
        <f t="shared" si="0"/>
        <v>2104008004</v>
      </c>
      <c r="F51" s="113" t="s">
        <v>13336</v>
      </c>
      <c r="G51" s="113" t="s">
        <v>15826</v>
      </c>
      <c r="H51" s="113" t="s">
        <v>16141</v>
      </c>
      <c r="I51" s="113" t="s">
        <v>13268</v>
      </c>
      <c r="J51" s="115">
        <v>37063</v>
      </c>
    </row>
    <row r="52" spans="1:12" hidden="1" x14ac:dyDescent="0.2">
      <c r="A52" s="113" t="s">
        <v>13334</v>
      </c>
      <c r="D52" s="113" t="s">
        <v>13269</v>
      </c>
      <c r="E52" s="113">
        <f t="shared" si="0"/>
        <v>2104008010</v>
      </c>
      <c r="F52" s="113" t="s">
        <v>13336</v>
      </c>
      <c r="G52" s="113" t="s">
        <v>15826</v>
      </c>
      <c r="H52" s="113" t="s">
        <v>16141</v>
      </c>
      <c r="I52" s="113" t="s">
        <v>13270</v>
      </c>
    </row>
    <row r="53" spans="1:12" hidden="1" x14ac:dyDescent="0.2">
      <c r="A53" s="113" t="s">
        <v>13334</v>
      </c>
      <c r="D53" s="113" t="s">
        <v>13271</v>
      </c>
      <c r="E53" s="113">
        <f t="shared" si="0"/>
        <v>2104008030</v>
      </c>
      <c r="F53" s="113" t="s">
        <v>13336</v>
      </c>
      <c r="G53" s="113" t="s">
        <v>15826</v>
      </c>
      <c r="H53" s="113" t="s">
        <v>16141</v>
      </c>
      <c r="I53" s="113" t="s">
        <v>13272</v>
      </c>
    </row>
    <row r="54" spans="1:12" hidden="1" x14ac:dyDescent="0.2">
      <c r="A54" s="113" t="s">
        <v>13334</v>
      </c>
      <c r="D54" s="113" t="s">
        <v>13273</v>
      </c>
      <c r="E54" s="113">
        <f t="shared" si="0"/>
        <v>2104008050</v>
      </c>
      <c r="F54" s="113" t="s">
        <v>13336</v>
      </c>
      <c r="G54" s="113" t="s">
        <v>15826</v>
      </c>
      <c r="H54" s="113" t="s">
        <v>16141</v>
      </c>
      <c r="I54" s="113" t="s">
        <v>13274</v>
      </c>
      <c r="K54" s="115">
        <v>38040</v>
      </c>
      <c r="L54" s="113" t="s">
        <v>13275</v>
      </c>
    </row>
    <row r="55" spans="1:12" hidden="1" x14ac:dyDescent="0.2">
      <c r="A55" s="113" t="s">
        <v>13334</v>
      </c>
      <c r="D55" s="113" t="s">
        <v>13276</v>
      </c>
      <c r="E55" s="113">
        <f t="shared" si="0"/>
        <v>2104008051</v>
      </c>
      <c r="F55" s="113" t="s">
        <v>13336</v>
      </c>
      <c r="G55" s="113" t="s">
        <v>15826</v>
      </c>
      <c r="H55" s="113" t="s">
        <v>16141</v>
      </c>
      <c r="I55" s="113" t="s">
        <v>13277</v>
      </c>
      <c r="K55" s="115">
        <v>38040</v>
      </c>
      <c r="L55" s="113" t="s">
        <v>13278</v>
      </c>
    </row>
    <row r="56" spans="1:12" hidden="1" x14ac:dyDescent="0.2">
      <c r="A56" s="113" t="s">
        <v>13334</v>
      </c>
      <c r="D56" s="113" t="s">
        <v>13279</v>
      </c>
      <c r="E56" s="113">
        <f t="shared" si="0"/>
        <v>2104008052</v>
      </c>
      <c r="F56" s="113" t="s">
        <v>13336</v>
      </c>
      <c r="G56" s="113" t="s">
        <v>15826</v>
      </c>
      <c r="H56" s="113" t="s">
        <v>16141</v>
      </c>
      <c r="I56" s="113" t="s">
        <v>13280</v>
      </c>
    </row>
    <row r="57" spans="1:12" hidden="1" x14ac:dyDescent="0.2">
      <c r="A57" s="113" t="s">
        <v>13334</v>
      </c>
      <c r="D57" s="113" t="s">
        <v>13281</v>
      </c>
      <c r="E57" s="113">
        <f t="shared" si="0"/>
        <v>2104008053</v>
      </c>
      <c r="F57" s="113" t="s">
        <v>13336</v>
      </c>
      <c r="G57" s="113" t="s">
        <v>15826</v>
      </c>
      <c r="H57" s="113" t="s">
        <v>16141</v>
      </c>
      <c r="I57" s="113" t="s">
        <v>13282</v>
      </c>
    </row>
    <row r="58" spans="1:12" hidden="1" x14ac:dyDescent="0.2">
      <c r="A58" s="113" t="s">
        <v>13334</v>
      </c>
      <c r="D58" s="113" t="s">
        <v>13283</v>
      </c>
      <c r="E58" s="113">
        <f t="shared" si="0"/>
        <v>2104009000</v>
      </c>
      <c r="F58" s="113" t="s">
        <v>13336</v>
      </c>
      <c r="G58" s="113" t="s">
        <v>15826</v>
      </c>
      <c r="H58" s="113" t="s">
        <v>13284</v>
      </c>
      <c r="I58" s="113" t="s">
        <v>16168</v>
      </c>
      <c r="J58" s="115">
        <v>36964</v>
      </c>
    </row>
    <row r="59" spans="1:12" hidden="1" x14ac:dyDescent="0.2">
      <c r="A59" s="113" t="s">
        <v>13334</v>
      </c>
      <c r="D59" s="113" t="s">
        <v>13285</v>
      </c>
      <c r="E59" s="113">
        <f t="shared" si="0"/>
        <v>2104011000</v>
      </c>
      <c r="F59" s="113" t="s">
        <v>13336</v>
      </c>
      <c r="G59" s="113" t="s">
        <v>15826</v>
      </c>
      <c r="H59" s="113" t="s">
        <v>16160</v>
      </c>
      <c r="I59" s="113" t="s">
        <v>13286</v>
      </c>
    </row>
    <row r="60" spans="1:12" hidden="1" x14ac:dyDescent="0.2">
      <c r="A60" s="113" t="s">
        <v>13334</v>
      </c>
      <c r="D60" s="113" t="s">
        <v>13287</v>
      </c>
      <c r="E60" s="113">
        <f t="shared" si="0"/>
        <v>2199001000</v>
      </c>
      <c r="F60" s="113" t="s">
        <v>13336</v>
      </c>
      <c r="G60" s="113" t="s">
        <v>13288</v>
      </c>
      <c r="H60" s="113" t="s">
        <v>13338</v>
      </c>
      <c r="I60" s="113" t="s">
        <v>13339</v>
      </c>
    </row>
    <row r="61" spans="1:12" hidden="1" x14ac:dyDescent="0.2">
      <c r="A61" s="113" t="s">
        <v>13334</v>
      </c>
      <c r="D61" s="113" t="s">
        <v>13289</v>
      </c>
      <c r="E61" s="113">
        <f t="shared" si="0"/>
        <v>2199002000</v>
      </c>
      <c r="F61" s="113" t="s">
        <v>13336</v>
      </c>
      <c r="G61" s="113" t="s">
        <v>13288</v>
      </c>
      <c r="H61" s="113" t="s">
        <v>13341</v>
      </c>
      <c r="I61" s="113" t="s">
        <v>13339</v>
      </c>
    </row>
    <row r="62" spans="1:12" hidden="1" x14ac:dyDescent="0.2">
      <c r="A62" s="113" t="s">
        <v>13334</v>
      </c>
      <c r="D62" s="113" t="s">
        <v>13290</v>
      </c>
      <c r="E62" s="113">
        <f t="shared" si="0"/>
        <v>2199003000</v>
      </c>
      <c r="F62" s="113" t="s">
        <v>13336</v>
      </c>
      <c r="G62" s="113" t="s">
        <v>13288</v>
      </c>
      <c r="H62" s="113" t="s">
        <v>16124</v>
      </c>
      <c r="I62" s="113" t="s">
        <v>13339</v>
      </c>
    </row>
    <row r="63" spans="1:12" hidden="1" x14ac:dyDescent="0.2">
      <c r="A63" s="113" t="s">
        <v>13334</v>
      </c>
      <c r="D63" s="113" t="s">
        <v>13291</v>
      </c>
      <c r="E63" s="113">
        <f t="shared" si="0"/>
        <v>2199004000</v>
      </c>
      <c r="F63" s="113" t="s">
        <v>13336</v>
      </c>
      <c r="G63" s="113" t="s">
        <v>13288</v>
      </c>
      <c r="H63" s="113" t="s">
        <v>16126</v>
      </c>
      <c r="I63" s="113" t="s">
        <v>16127</v>
      </c>
    </row>
    <row r="64" spans="1:12" hidden="1" x14ac:dyDescent="0.2">
      <c r="A64" s="113" t="s">
        <v>13334</v>
      </c>
      <c r="D64" s="113" t="s">
        <v>13292</v>
      </c>
      <c r="E64" s="113">
        <f t="shared" si="0"/>
        <v>2199004001</v>
      </c>
      <c r="F64" s="113" t="s">
        <v>13336</v>
      </c>
      <c r="G64" s="113" t="s">
        <v>13288</v>
      </c>
      <c r="H64" s="113" t="s">
        <v>16126</v>
      </c>
      <c r="I64" s="113" t="s">
        <v>16129</v>
      </c>
    </row>
    <row r="65" spans="1:12" hidden="1" x14ac:dyDescent="0.2">
      <c r="A65" s="113" t="s">
        <v>13334</v>
      </c>
      <c r="D65" s="113" t="s">
        <v>13293</v>
      </c>
      <c r="E65" s="113">
        <f t="shared" si="0"/>
        <v>2199004002</v>
      </c>
      <c r="F65" s="113" t="s">
        <v>13336</v>
      </c>
      <c r="G65" s="113" t="s">
        <v>13288</v>
      </c>
      <c r="H65" s="113" t="s">
        <v>16126</v>
      </c>
      <c r="I65" s="113" t="s">
        <v>16131</v>
      </c>
    </row>
    <row r="66" spans="1:12" hidden="1" x14ac:dyDescent="0.2">
      <c r="A66" s="113" t="s">
        <v>13334</v>
      </c>
      <c r="D66" s="113" t="s">
        <v>13294</v>
      </c>
      <c r="E66" s="113">
        <f t="shared" ref="E66:E129" si="1">VALUE(D66)</f>
        <v>2199005000</v>
      </c>
      <c r="F66" s="113" t="s">
        <v>13336</v>
      </c>
      <c r="G66" s="113" t="s">
        <v>13288</v>
      </c>
      <c r="H66" s="113" t="s">
        <v>16133</v>
      </c>
      <c r="I66" s="113" t="s">
        <v>13339</v>
      </c>
    </row>
    <row r="67" spans="1:12" hidden="1" x14ac:dyDescent="0.2">
      <c r="A67" s="113" t="s">
        <v>13334</v>
      </c>
      <c r="D67" s="113" t="s">
        <v>13295</v>
      </c>
      <c r="E67" s="113">
        <f t="shared" si="1"/>
        <v>2199006000</v>
      </c>
      <c r="F67" s="113" t="s">
        <v>13336</v>
      </c>
      <c r="G67" s="113" t="s">
        <v>13288</v>
      </c>
      <c r="H67" s="113" t="s">
        <v>16135</v>
      </c>
      <c r="I67" s="113" t="s">
        <v>16127</v>
      </c>
    </row>
    <row r="68" spans="1:12" hidden="1" x14ac:dyDescent="0.2">
      <c r="A68" s="113" t="s">
        <v>13334</v>
      </c>
      <c r="D68" s="113" t="s">
        <v>13296</v>
      </c>
      <c r="E68" s="113">
        <f t="shared" si="1"/>
        <v>2199006001</v>
      </c>
      <c r="F68" s="113" t="s">
        <v>13336</v>
      </c>
      <c r="G68" s="113" t="s">
        <v>13288</v>
      </c>
      <c r="H68" s="113" t="s">
        <v>16135</v>
      </c>
      <c r="I68" s="113" t="s">
        <v>16129</v>
      </c>
    </row>
    <row r="69" spans="1:12" hidden="1" x14ac:dyDescent="0.2">
      <c r="A69" s="113" t="s">
        <v>13334</v>
      </c>
      <c r="D69" s="113" t="s">
        <v>13297</v>
      </c>
      <c r="E69" s="113">
        <f t="shared" si="1"/>
        <v>2199006002</v>
      </c>
      <c r="F69" s="113" t="s">
        <v>13336</v>
      </c>
      <c r="G69" s="113" t="s">
        <v>13288</v>
      </c>
      <c r="H69" s="113" t="s">
        <v>16135</v>
      </c>
      <c r="I69" s="113" t="s">
        <v>16131</v>
      </c>
    </row>
    <row r="70" spans="1:12" hidden="1" x14ac:dyDescent="0.2">
      <c r="A70" s="113" t="s">
        <v>13334</v>
      </c>
      <c r="D70" s="113" t="s">
        <v>13298</v>
      </c>
      <c r="E70" s="113">
        <f t="shared" si="1"/>
        <v>2199007000</v>
      </c>
      <c r="F70" s="113" t="s">
        <v>13336</v>
      </c>
      <c r="G70" s="113" t="s">
        <v>13288</v>
      </c>
      <c r="H70" s="113" t="s">
        <v>16139</v>
      </c>
      <c r="I70" s="113" t="s">
        <v>13339</v>
      </c>
    </row>
    <row r="71" spans="1:12" hidden="1" x14ac:dyDescent="0.2">
      <c r="A71" s="113" t="s">
        <v>13334</v>
      </c>
      <c r="D71" s="113" t="s">
        <v>13299</v>
      </c>
      <c r="E71" s="113">
        <f t="shared" si="1"/>
        <v>2199008000</v>
      </c>
      <c r="F71" s="113" t="s">
        <v>13336</v>
      </c>
      <c r="G71" s="113" t="s">
        <v>13288</v>
      </c>
      <c r="H71" s="113" t="s">
        <v>16141</v>
      </c>
      <c r="I71" s="113" t="s">
        <v>13339</v>
      </c>
    </row>
    <row r="72" spans="1:12" hidden="1" x14ac:dyDescent="0.2">
      <c r="A72" s="113" t="s">
        <v>13334</v>
      </c>
      <c r="D72" s="113" t="s">
        <v>13300</v>
      </c>
      <c r="E72" s="113">
        <f t="shared" si="1"/>
        <v>2199009000</v>
      </c>
      <c r="F72" s="113" t="s">
        <v>13336</v>
      </c>
      <c r="G72" s="113" t="s">
        <v>13288</v>
      </c>
      <c r="H72" s="113" t="s">
        <v>16143</v>
      </c>
      <c r="I72" s="113" t="s">
        <v>13339</v>
      </c>
      <c r="K72" s="115">
        <v>38019</v>
      </c>
      <c r="L72" s="113" t="s">
        <v>16144</v>
      </c>
    </row>
    <row r="73" spans="1:12" hidden="1" x14ac:dyDescent="0.2">
      <c r="A73" s="113" t="s">
        <v>13334</v>
      </c>
      <c r="D73" s="113" t="s">
        <v>13301</v>
      </c>
      <c r="E73" s="113">
        <f t="shared" si="1"/>
        <v>2199010000</v>
      </c>
      <c r="F73" s="113" t="s">
        <v>13336</v>
      </c>
      <c r="G73" s="113" t="s">
        <v>13288</v>
      </c>
      <c r="H73" s="113" t="s">
        <v>16146</v>
      </c>
      <c r="I73" s="113" t="s">
        <v>13339</v>
      </c>
    </row>
    <row r="74" spans="1:12" hidden="1" x14ac:dyDescent="0.2">
      <c r="A74" s="113" t="s">
        <v>13334</v>
      </c>
      <c r="D74" s="113" t="s">
        <v>13302</v>
      </c>
      <c r="E74" s="113">
        <f t="shared" si="1"/>
        <v>2199011000</v>
      </c>
      <c r="F74" s="113" t="s">
        <v>13336</v>
      </c>
      <c r="G74" s="113" t="s">
        <v>13288</v>
      </c>
      <c r="H74" s="113" t="s">
        <v>16160</v>
      </c>
      <c r="I74" s="113" t="s">
        <v>13286</v>
      </c>
    </row>
    <row r="75" spans="1:12" hidden="1" x14ac:dyDescent="0.2">
      <c r="A75" s="113" t="s">
        <v>13334</v>
      </c>
      <c r="D75" s="113" t="s">
        <v>13303</v>
      </c>
      <c r="E75" s="113">
        <f t="shared" si="1"/>
        <v>2294000000</v>
      </c>
      <c r="F75" s="113" t="s">
        <v>13304</v>
      </c>
      <c r="G75" s="113" t="s">
        <v>13305</v>
      </c>
      <c r="H75" s="113" t="s">
        <v>13306</v>
      </c>
      <c r="I75" s="113" t="s">
        <v>13307</v>
      </c>
    </row>
    <row r="76" spans="1:12" hidden="1" x14ac:dyDescent="0.2">
      <c r="A76" s="113" t="s">
        <v>13334</v>
      </c>
      <c r="D76" s="113" t="s">
        <v>13308</v>
      </c>
      <c r="E76" s="113">
        <f t="shared" si="1"/>
        <v>2294000001</v>
      </c>
      <c r="F76" s="113" t="s">
        <v>13304</v>
      </c>
      <c r="G76" s="113" t="s">
        <v>13305</v>
      </c>
      <c r="H76" s="113" t="s">
        <v>13306</v>
      </c>
      <c r="I76" s="113" t="s">
        <v>13309</v>
      </c>
    </row>
    <row r="77" spans="1:12" hidden="1" x14ac:dyDescent="0.2">
      <c r="A77" s="113" t="s">
        <v>13334</v>
      </c>
      <c r="D77" s="113" t="s">
        <v>13310</v>
      </c>
      <c r="E77" s="113">
        <f t="shared" si="1"/>
        <v>2294000002</v>
      </c>
      <c r="F77" s="113" t="s">
        <v>13304</v>
      </c>
      <c r="G77" s="113" t="s">
        <v>13305</v>
      </c>
      <c r="H77" s="113" t="s">
        <v>13306</v>
      </c>
      <c r="I77" s="113" t="s">
        <v>13311</v>
      </c>
    </row>
    <row r="78" spans="1:12" hidden="1" x14ac:dyDescent="0.2">
      <c r="A78" s="113" t="s">
        <v>13334</v>
      </c>
      <c r="D78" s="113" t="s">
        <v>13312</v>
      </c>
      <c r="E78" s="113">
        <f t="shared" si="1"/>
        <v>2294005000</v>
      </c>
      <c r="F78" s="113" t="s">
        <v>13304</v>
      </c>
      <c r="G78" s="113" t="s">
        <v>13305</v>
      </c>
      <c r="H78" s="113" t="s">
        <v>15669</v>
      </c>
      <c r="I78" s="113" t="s">
        <v>13307</v>
      </c>
    </row>
    <row r="79" spans="1:12" hidden="1" x14ac:dyDescent="0.2">
      <c r="A79" s="113" t="s">
        <v>13334</v>
      </c>
      <c r="D79" s="113" t="s">
        <v>15670</v>
      </c>
      <c r="E79" s="113">
        <f t="shared" si="1"/>
        <v>2294005001</v>
      </c>
      <c r="F79" s="113" t="s">
        <v>13304</v>
      </c>
      <c r="G79" s="113" t="s">
        <v>13305</v>
      </c>
      <c r="H79" s="113" t="s">
        <v>15669</v>
      </c>
      <c r="I79" s="113" t="s">
        <v>13309</v>
      </c>
    </row>
    <row r="80" spans="1:12" hidden="1" x14ac:dyDescent="0.2">
      <c r="A80" s="113" t="s">
        <v>13334</v>
      </c>
      <c r="D80" s="113" t="s">
        <v>15671</v>
      </c>
      <c r="E80" s="113">
        <f t="shared" si="1"/>
        <v>2294005002</v>
      </c>
      <c r="F80" s="113" t="s">
        <v>13304</v>
      </c>
      <c r="G80" s="113" t="s">
        <v>13305</v>
      </c>
      <c r="H80" s="113" t="s">
        <v>15669</v>
      </c>
      <c r="I80" s="113" t="s">
        <v>13311</v>
      </c>
    </row>
    <row r="81" spans="1:10" hidden="1" x14ac:dyDescent="0.2">
      <c r="A81" s="113" t="s">
        <v>13334</v>
      </c>
      <c r="D81" s="113" t="s">
        <v>15672</v>
      </c>
      <c r="E81" s="113">
        <f t="shared" si="1"/>
        <v>2294010000</v>
      </c>
      <c r="F81" s="113" t="s">
        <v>13304</v>
      </c>
      <c r="G81" s="113" t="s">
        <v>13305</v>
      </c>
      <c r="H81" s="113" t="s">
        <v>15673</v>
      </c>
      <c r="I81" s="113" t="s">
        <v>13307</v>
      </c>
    </row>
    <row r="82" spans="1:10" hidden="1" x14ac:dyDescent="0.2">
      <c r="A82" s="113" t="s">
        <v>13334</v>
      </c>
      <c r="D82" s="113" t="s">
        <v>15674</v>
      </c>
      <c r="E82" s="113">
        <f t="shared" si="1"/>
        <v>2294010001</v>
      </c>
      <c r="F82" s="113" t="s">
        <v>13304</v>
      </c>
      <c r="G82" s="113" t="s">
        <v>13305</v>
      </c>
      <c r="H82" s="113" t="s">
        <v>15673</v>
      </c>
      <c r="I82" s="113" t="s">
        <v>13309</v>
      </c>
    </row>
    <row r="83" spans="1:10" hidden="1" x14ac:dyDescent="0.2">
      <c r="A83" s="113" t="s">
        <v>13334</v>
      </c>
      <c r="D83" s="113" t="s">
        <v>15675</v>
      </c>
      <c r="E83" s="113">
        <f t="shared" si="1"/>
        <v>2294010002</v>
      </c>
      <c r="F83" s="113" t="s">
        <v>13304</v>
      </c>
      <c r="G83" s="113" t="s">
        <v>13305</v>
      </c>
      <c r="H83" s="113" t="s">
        <v>15673</v>
      </c>
      <c r="I83" s="113" t="s">
        <v>13311</v>
      </c>
    </row>
    <row r="84" spans="1:10" hidden="1" x14ac:dyDescent="0.2">
      <c r="A84" s="113" t="s">
        <v>13334</v>
      </c>
      <c r="D84" s="113" t="s">
        <v>15676</v>
      </c>
      <c r="E84" s="113">
        <f t="shared" si="1"/>
        <v>2294015000</v>
      </c>
      <c r="F84" s="113" t="s">
        <v>13304</v>
      </c>
      <c r="G84" s="113" t="s">
        <v>13305</v>
      </c>
      <c r="H84" s="113" t="s">
        <v>15677</v>
      </c>
      <c r="I84" s="113" t="s">
        <v>13307</v>
      </c>
    </row>
    <row r="85" spans="1:10" hidden="1" x14ac:dyDescent="0.2">
      <c r="A85" s="113" t="s">
        <v>13334</v>
      </c>
      <c r="D85" s="113" t="s">
        <v>15678</v>
      </c>
      <c r="E85" s="113">
        <f t="shared" si="1"/>
        <v>2294015001</v>
      </c>
      <c r="F85" s="113" t="s">
        <v>13304</v>
      </c>
      <c r="G85" s="113" t="s">
        <v>13305</v>
      </c>
      <c r="H85" s="113" t="s">
        <v>15677</v>
      </c>
      <c r="I85" s="113" t="s">
        <v>13309</v>
      </c>
    </row>
    <row r="86" spans="1:10" hidden="1" x14ac:dyDescent="0.2">
      <c r="A86" s="113" t="s">
        <v>13334</v>
      </c>
      <c r="D86" s="113" t="s">
        <v>11562</v>
      </c>
      <c r="E86" s="113">
        <f t="shared" si="1"/>
        <v>2294015002</v>
      </c>
      <c r="F86" s="113" t="s">
        <v>13304</v>
      </c>
      <c r="G86" s="113" t="s">
        <v>13305</v>
      </c>
      <c r="H86" s="113" t="s">
        <v>15677</v>
      </c>
      <c r="I86" s="113" t="s">
        <v>13311</v>
      </c>
    </row>
    <row r="87" spans="1:10" hidden="1" x14ac:dyDescent="0.2">
      <c r="A87" s="113" t="s">
        <v>13334</v>
      </c>
      <c r="D87" s="113" t="s">
        <v>11563</v>
      </c>
      <c r="E87" s="113">
        <f t="shared" si="1"/>
        <v>2296000000</v>
      </c>
      <c r="F87" s="113" t="s">
        <v>13304</v>
      </c>
      <c r="G87" s="113" t="s">
        <v>11564</v>
      </c>
      <c r="H87" s="113" t="s">
        <v>11565</v>
      </c>
      <c r="I87" s="113" t="s">
        <v>13307</v>
      </c>
    </row>
    <row r="88" spans="1:10" hidden="1" x14ac:dyDescent="0.2">
      <c r="A88" s="113" t="s">
        <v>13334</v>
      </c>
      <c r="D88" s="113" t="s">
        <v>11566</v>
      </c>
      <c r="E88" s="113">
        <f t="shared" si="1"/>
        <v>2296005000</v>
      </c>
      <c r="F88" s="113" t="s">
        <v>13304</v>
      </c>
      <c r="G88" s="113" t="s">
        <v>11564</v>
      </c>
      <c r="H88" s="113" t="s">
        <v>11567</v>
      </c>
      <c r="I88" s="113" t="s">
        <v>13307</v>
      </c>
    </row>
    <row r="89" spans="1:10" hidden="1" x14ac:dyDescent="0.2">
      <c r="A89" s="113" t="s">
        <v>13334</v>
      </c>
      <c r="D89" s="113" t="s">
        <v>11568</v>
      </c>
      <c r="E89" s="113">
        <f t="shared" si="1"/>
        <v>2296010000</v>
      </c>
      <c r="F89" s="113" t="s">
        <v>13304</v>
      </c>
      <c r="G89" s="113" t="s">
        <v>11564</v>
      </c>
      <c r="H89" s="113" t="s">
        <v>11569</v>
      </c>
      <c r="I89" s="113" t="s">
        <v>13307</v>
      </c>
    </row>
    <row r="90" spans="1:10" hidden="1" x14ac:dyDescent="0.2">
      <c r="A90" s="113" t="s">
        <v>13334</v>
      </c>
      <c r="D90" s="113" t="s">
        <v>11570</v>
      </c>
      <c r="E90" s="113">
        <f t="shared" si="1"/>
        <v>2301000000</v>
      </c>
      <c r="F90" s="113" t="s">
        <v>11571</v>
      </c>
      <c r="G90" s="113" t="s">
        <v>11572</v>
      </c>
      <c r="H90" s="113" t="s">
        <v>11573</v>
      </c>
      <c r="I90" s="113" t="s">
        <v>15135</v>
      </c>
    </row>
    <row r="91" spans="1:10" hidden="1" x14ac:dyDescent="0.2">
      <c r="A91" s="113" t="s">
        <v>13334</v>
      </c>
      <c r="D91" s="113" t="s">
        <v>11574</v>
      </c>
      <c r="E91" s="113">
        <f t="shared" si="1"/>
        <v>2301010000</v>
      </c>
      <c r="F91" s="113" t="s">
        <v>11571</v>
      </c>
      <c r="G91" s="113" t="s">
        <v>11572</v>
      </c>
      <c r="H91" s="113" t="s">
        <v>11575</v>
      </c>
      <c r="I91" s="113" t="s">
        <v>15135</v>
      </c>
    </row>
    <row r="92" spans="1:10" hidden="1" x14ac:dyDescent="0.2">
      <c r="A92" s="113" t="s">
        <v>13334</v>
      </c>
      <c r="D92" s="113" t="s">
        <v>11576</v>
      </c>
      <c r="E92" s="113">
        <f t="shared" si="1"/>
        <v>2301010010</v>
      </c>
      <c r="F92" s="113" t="s">
        <v>11571</v>
      </c>
      <c r="G92" s="113" t="s">
        <v>11572</v>
      </c>
      <c r="H92" s="113" t="s">
        <v>11575</v>
      </c>
      <c r="I92" s="113" t="s">
        <v>11577</v>
      </c>
    </row>
    <row r="93" spans="1:10" hidden="1" x14ac:dyDescent="0.2">
      <c r="A93" s="113" t="s">
        <v>13334</v>
      </c>
      <c r="D93" s="113" t="s">
        <v>13313</v>
      </c>
      <c r="E93" s="113">
        <f t="shared" si="1"/>
        <v>2301020000</v>
      </c>
      <c r="F93" s="113" t="s">
        <v>11571</v>
      </c>
      <c r="G93" s="113" t="s">
        <v>11572</v>
      </c>
      <c r="H93" s="113" t="s">
        <v>13314</v>
      </c>
      <c r="I93" s="113" t="s">
        <v>15135</v>
      </c>
      <c r="J93" s="115">
        <v>36552</v>
      </c>
    </row>
    <row r="94" spans="1:10" hidden="1" x14ac:dyDescent="0.2">
      <c r="A94" s="113" t="s">
        <v>13334</v>
      </c>
      <c r="D94" s="113" t="s">
        <v>13315</v>
      </c>
      <c r="E94" s="113">
        <f t="shared" si="1"/>
        <v>2301030000</v>
      </c>
      <c r="F94" s="113" t="s">
        <v>11571</v>
      </c>
      <c r="G94" s="113" t="s">
        <v>11572</v>
      </c>
      <c r="H94" s="113" t="s">
        <v>13316</v>
      </c>
      <c r="I94" s="113" t="s">
        <v>15135</v>
      </c>
      <c r="J94" s="115">
        <v>36552</v>
      </c>
    </row>
    <row r="95" spans="1:10" hidden="1" x14ac:dyDescent="0.2">
      <c r="A95" s="113" t="s">
        <v>13334</v>
      </c>
      <c r="D95" s="113" t="s">
        <v>13317</v>
      </c>
      <c r="E95" s="113">
        <f t="shared" si="1"/>
        <v>2301040000</v>
      </c>
      <c r="F95" s="113" t="s">
        <v>11571</v>
      </c>
      <c r="G95" s="113" t="s">
        <v>11572</v>
      </c>
      <c r="H95" s="113" t="s">
        <v>13318</v>
      </c>
      <c r="I95" s="113" t="s">
        <v>15135</v>
      </c>
      <c r="J95" s="115">
        <v>36552</v>
      </c>
    </row>
    <row r="96" spans="1:10" hidden="1" x14ac:dyDescent="0.2">
      <c r="A96" s="113" t="s">
        <v>13334</v>
      </c>
      <c r="D96" s="113" t="s">
        <v>13319</v>
      </c>
      <c r="E96" s="113">
        <f t="shared" si="1"/>
        <v>2302000000</v>
      </c>
      <c r="F96" s="113" t="s">
        <v>11571</v>
      </c>
      <c r="G96" s="113" t="s">
        <v>13320</v>
      </c>
      <c r="H96" s="113" t="s">
        <v>11573</v>
      </c>
      <c r="I96" s="113" t="s">
        <v>15135</v>
      </c>
    </row>
    <row r="97" spans="1:12" hidden="1" x14ac:dyDescent="0.2">
      <c r="A97" s="113" t="s">
        <v>13334</v>
      </c>
      <c r="D97" s="113" t="s">
        <v>13321</v>
      </c>
      <c r="E97" s="113">
        <f t="shared" si="1"/>
        <v>2302002000</v>
      </c>
      <c r="F97" s="113" t="s">
        <v>11571</v>
      </c>
      <c r="G97" s="113" t="s">
        <v>13320</v>
      </c>
      <c r="H97" s="113" t="s">
        <v>13322</v>
      </c>
      <c r="I97" s="113" t="s">
        <v>13323</v>
      </c>
      <c r="K97" s="115">
        <v>38037</v>
      </c>
      <c r="L97" s="113" t="s">
        <v>13216</v>
      </c>
    </row>
    <row r="98" spans="1:12" hidden="1" x14ac:dyDescent="0.2">
      <c r="A98" s="113" t="s">
        <v>13334</v>
      </c>
      <c r="D98" s="113" t="s">
        <v>13217</v>
      </c>
      <c r="E98" s="113">
        <f t="shared" si="1"/>
        <v>2302002100</v>
      </c>
      <c r="F98" s="113" t="s">
        <v>11571</v>
      </c>
      <c r="G98" s="113" t="s">
        <v>13320</v>
      </c>
      <c r="H98" s="113" t="s">
        <v>13322</v>
      </c>
      <c r="I98" s="113" t="s">
        <v>13218</v>
      </c>
      <c r="J98" s="115">
        <v>37778</v>
      </c>
      <c r="K98" s="115">
        <v>38037</v>
      </c>
      <c r="L98" s="113" t="s">
        <v>13219</v>
      </c>
    </row>
    <row r="99" spans="1:12" hidden="1" x14ac:dyDescent="0.2">
      <c r="A99" s="113" t="s">
        <v>13334</v>
      </c>
      <c r="D99" s="113" t="s">
        <v>13220</v>
      </c>
      <c r="E99" s="113">
        <f t="shared" si="1"/>
        <v>2302002200</v>
      </c>
      <c r="F99" s="113" t="s">
        <v>11571</v>
      </c>
      <c r="G99" s="113" t="s">
        <v>13320</v>
      </c>
      <c r="H99" s="113" t="s">
        <v>13322</v>
      </c>
      <c r="I99" s="113" t="s">
        <v>13221</v>
      </c>
      <c r="J99" s="115">
        <v>37778</v>
      </c>
      <c r="K99" s="115">
        <v>38037</v>
      </c>
      <c r="L99" s="113" t="s">
        <v>13219</v>
      </c>
    </row>
    <row r="100" spans="1:12" hidden="1" x14ac:dyDescent="0.2">
      <c r="A100" s="113" t="s">
        <v>13334</v>
      </c>
      <c r="D100" s="113" t="s">
        <v>13222</v>
      </c>
      <c r="E100" s="113">
        <f t="shared" si="1"/>
        <v>2302003000</v>
      </c>
      <c r="F100" s="113" t="s">
        <v>11571</v>
      </c>
      <c r="G100" s="113" t="s">
        <v>13320</v>
      </c>
      <c r="H100" s="113" t="s">
        <v>13223</v>
      </c>
      <c r="I100" s="113" t="s">
        <v>13224</v>
      </c>
      <c r="J100" s="115">
        <v>37484</v>
      </c>
      <c r="K100" s="115">
        <v>38037</v>
      </c>
      <c r="L100" s="113" t="s">
        <v>13216</v>
      </c>
    </row>
    <row r="101" spans="1:12" hidden="1" x14ac:dyDescent="0.2">
      <c r="A101" s="113" t="s">
        <v>13334</v>
      </c>
      <c r="D101" s="113" t="s">
        <v>13225</v>
      </c>
      <c r="E101" s="113">
        <f t="shared" si="1"/>
        <v>2302003100</v>
      </c>
      <c r="F101" s="113" t="s">
        <v>11571</v>
      </c>
      <c r="G101" s="113" t="s">
        <v>13320</v>
      </c>
      <c r="H101" s="113" t="s">
        <v>13223</v>
      </c>
      <c r="I101" s="113" t="s">
        <v>13226</v>
      </c>
      <c r="J101" s="115">
        <v>37778</v>
      </c>
      <c r="K101" s="115">
        <v>38037</v>
      </c>
      <c r="L101" s="113" t="s">
        <v>13219</v>
      </c>
    </row>
    <row r="102" spans="1:12" hidden="1" x14ac:dyDescent="0.2">
      <c r="A102" s="113" t="s">
        <v>13334</v>
      </c>
      <c r="D102" s="113" t="s">
        <v>13227</v>
      </c>
      <c r="E102" s="113">
        <f t="shared" si="1"/>
        <v>2302003200</v>
      </c>
      <c r="F102" s="113" t="s">
        <v>11571</v>
      </c>
      <c r="G102" s="113" t="s">
        <v>13320</v>
      </c>
      <c r="H102" s="113" t="s">
        <v>13223</v>
      </c>
      <c r="I102" s="113" t="s">
        <v>13228</v>
      </c>
      <c r="J102" s="115">
        <v>37778</v>
      </c>
      <c r="K102" s="115">
        <v>38037</v>
      </c>
      <c r="L102" s="113" t="s">
        <v>13219</v>
      </c>
    </row>
    <row r="103" spans="1:12" hidden="1" x14ac:dyDescent="0.2">
      <c r="A103" s="113" t="s">
        <v>13334</v>
      </c>
      <c r="D103" s="113" t="s">
        <v>13229</v>
      </c>
      <c r="E103" s="113">
        <f t="shared" si="1"/>
        <v>2302010000</v>
      </c>
      <c r="F103" s="113" t="s">
        <v>11571</v>
      </c>
      <c r="G103" s="113" t="s">
        <v>13320</v>
      </c>
      <c r="H103" s="113" t="s">
        <v>13230</v>
      </c>
      <c r="I103" s="113" t="s">
        <v>15135</v>
      </c>
    </row>
    <row r="104" spans="1:12" hidden="1" x14ac:dyDescent="0.2">
      <c r="A104" s="113" t="s">
        <v>13334</v>
      </c>
      <c r="D104" s="113" t="s">
        <v>13231</v>
      </c>
      <c r="E104" s="113">
        <f t="shared" si="1"/>
        <v>2302040000</v>
      </c>
      <c r="F104" s="113" t="s">
        <v>11571</v>
      </c>
      <c r="G104" s="113" t="s">
        <v>13320</v>
      </c>
      <c r="H104" s="113" t="s">
        <v>13232</v>
      </c>
      <c r="I104" s="113" t="s">
        <v>15135</v>
      </c>
    </row>
    <row r="105" spans="1:12" hidden="1" x14ac:dyDescent="0.2">
      <c r="A105" s="113" t="s">
        <v>13334</v>
      </c>
      <c r="D105" s="113" t="s">
        <v>13233</v>
      </c>
      <c r="E105" s="113">
        <f t="shared" si="1"/>
        <v>2302050000</v>
      </c>
      <c r="F105" s="113" t="s">
        <v>11571</v>
      </c>
      <c r="G105" s="113" t="s">
        <v>13320</v>
      </c>
      <c r="H105" s="113" t="s">
        <v>13234</v>
      </c>
      <c r="I105" s="113" t="s">
        <v>15135</v>
      </c>
    </row>
    <row r="106" spans="1:12" hidden="1" x14ac:dyDescent="0.2">
      <c r="A106" s="113" t="s">
        <v>13334</v>
      </c>
      <c r="D106" s="113" t="s">
        <v>13235</v>
      </c>
      <c r="E106" s="113">
        <f t="shared" si="1"/>
        <v>2302070000</v>
      </c>
      <c r="F106" s="113" t="s">
        <v>11571</v>
      </c>
      <c r="G106" s="113" t="s">
        <v>13320</v>
      </c>
      <c r="H106" s="113" t="s">
        <v>13236</v>
      </c>
      <c r="I106" s="113" t="s">
        <v>15135</v>
      </c>
    </row>
    <row r="107" spans="1:12" hidden="1" x14ac:dyDescent="0.2">
      <c r="A107" s="113" t="s">
        <v>13334</v>
      </c>
      <c r="D107" s="113" t="s">
        <v>13237</v>
      </c>
      <c r="E107" s="113">
        <f t="shared" si="1"/>
        <v>2302070001</v>
      </c>
      <c r="F107" s="113" t="s">
        <v>11571</v>
      </c>
      <c r="G107" s="113" t="s">
        <v>13320</v>
      </c>
      <c r="H107" s="113" t="s">
        <v>13236</v>
      </c>
      <c r="I107" s="113" t="s">
        <v>13238</v>
      </c>
    </row>
    <row r="108" spans="1:12" hidden="1" x14ac:dyDescent="0.2">
      <c r="A108" s="113" t="s">
        <v>13334</v>
      </c>
      <c r="D108" s="113" t="s">
        <v>13239</v>
      </c>
      <c r="E108" s="113">
        <f t="shared" si="1"/>
        <v>2302070005</v>
      </c>
      <c r="F108" s="113" t="s">
        <v>11571</v>
      </c>
      <c r="G108" s="113" t="s">
        <v>13320</v>
      </c>
      <c r="H108" s="113" t="s">
        <v>13236</v>
      </c>
      <c r="I108" s="113" t="s">
        <v>13240</v>
      </c>
    </row>
    <row r="109" spans="1:12" hidden="1" x14ac:dyDescent="0.2">
      <c r="A109" s="113" t="s">
        <v>13334</v>
      </c>
      <c r="D109" s="113" t="s">
        <v>13241</v>
      </c>
      <c r="E109" s="113">
        <f t="shared" si="1"/>
        <v>2302070010</v>
      </c>
      <c r="F109" s="113" t="s">
        <v>11571</v>
      </c>
      <c r="G109" s="113" t="s">
        <v>13320</v>
      </c>
      <c r="H109" s="113" t="s">
        <v>13236</v>
      </c>
      <c r="I109" s="113" t="s">
        <v>13242</v>
      </c>
    </row>
    <row r="110" spans="1:12" hidden="1" x14ac:dyDescent="0.2">
      <c r="A110" s="113" t="s">
        <v>13334</v>
      </c>
      <c r="D110" s="113" t="s">
        <v>13243</v>
      </c>
      <c r="E110" s="113">
        <f t="shared" si="1"/>
        <v>2302080000</v>
      </c>
      <c r="F110" s="113" t="s">
        <v>11571</v>
      </c>
      <c r="G110" s="113" t="s">
        <v>13320</v>
      </c>
      <c r="H110" s="113" t="s">
        <v>13244</v>
      </c>
      <c r="I110" s="113" t="s">
        <v>15135</v>
      </c>
    </row>
    <row r="111" spans="1:12" hidden="1" x14ac:dyDescent="0.2">
      <c r="A111" s="113" t="s">
        <v>13334</v>
      </c>
      <c r="D111" s="113" t="s">
        <v>13245</v>
      </c>
      <c r="E111" s="113">
        <f t="shared" si="1"/>
        <v>2302080002</v>
      </c>
      <c r="F111" s="113" t="s">
        <v>11571</v>
      </c>
      <c r="G111" s="113" t="s">
        <v>13320</v>
      </c>
      <c r="H111" s="113" t="s">
        <v>13244</v>
      </c>
      <c r="I111" s="113" t="s">
        <v>13246</v>
      </c>
      <c r="J111" s="115">
        <v>36797</v>
      </c>
    </row>
    <row r="112" spans="1:12" hidden="1" x14ac:dyDescent="0.2">
      <c r="A112" s="113" t="s">
        <v>13334</v>
      </c>
      <c r="D112" s="113" t="s">
        <v>13247</v>
      </c>
      <c r="E112" s="113">
        <f t="shared" si="1"/>
        <v>2303000000</v>
      </c>
      <c r="F112" s="113" t="s">
        <v>11571</v>
      </c>
      <c r="G112" s="113" t="s">
        <v>13248</v>
      </c>
      <c r="H112" s="113" t="s">
        <v>11573</v>
      </c>
      <c r="I112" s="113" t="s">
        <v>15135</v>
      </c>
    </row>
    <row r="113" spans="1:9" hidden="1" x14ac:dyDescent="0.2">
      <c r="A113" s="113" t="s">
        <v>13334</v>
      </c>
      <c r="D113" s="113" t="s">
        <v>13249</v>
      </c>
      <c r="E113" s="113">
        <f t="shared" si="1"/>
        <v>2303020000</v>
      </c>
      <c r="F113" s="113" t="s">
        <v>11571</v>
      </c>
      <c r="G113" s="113" t="s">
        <v>13248</v>
      </c>
      <c r="H113" s="113" t="s">
        <v>13250</v>
      </c>
      <c r="I113" s="113" t="s">
        <v>15135</v>
      </c>
    </row>
    <row r="114" spans="1:9" hidden="1" x14ac:dyDescent="0.2">
      <c r="A114" s="113" t="s">
        <v>13334</v>
      </c>
      <c r="D114" s="113" t="s">
        <v>13251</v>
      </c>
      <c r="E114" s="113">
        <f t="shared" si="1"/>
        <v>2304000000</v>
      </c>
      <c r="F114" s="113" t="s">
        <v>11571</v>
      </c>
      <c r="G114" s="113" t="s">
        <v>13252</v>
      </c>
      <c r="H114" s="113" t="s">
        <v>11573</v>
      </c>
      <c r="I114" s="113" t="s">
        <v>15135</v>
      </c>
    </row>
    <row r="115" spans="1:9" hidden="1" x14ac:dyDescent="0.2">
      <c r="A115" s="113" t="s">
        <v>13334</v>
      </c>
      <c r="D115" s="113" t="s">
        <v>13253</v>
      </c>
      <c r="E115" s="113">
        <f t="shared" si="1"/>
        <v>2304050000</v>
      </c>
      <c r="F115" s="113" t="s">
        <v>11571</v>
      </c>
      <c r="G115" s="113" t="s">
        <v>13252</v>
      </c>
      <c r="H115" s="113" t="s">
        <v>13254</v>
      </c>
      <c r="I115" s="113" t="s">
        <v>15135</v>
      </c>
    </row>
    <row r="116" spans="1:9" hidden="1" x14ac:dyDescent="0.2">
      <c r="A116" s="113" t="s">
        <v>13334</v>
      </c>
      <c r="D116" s="113" t="s">
        <v>13255</v>
      </c>
      <c r="E116" s="113">
        <f t="shared" si="1"/>
        <v>2305000000</v>
      </c>
      <c r="F116" s="113" t="s">
        <v>11571</v>
      </c>
      <c r="G116" s="113" t="s">
        <v>13256</v>
      </c>
      <c r="H116" s="113" t="s">
        <v>11573</v>
      </c>
      <c r="I116" s="113" t="s">
        <v>15135</v>
      </c>
    </row>
    <row r="117" spans="1:9" hidden="1" x14ac:dyDescent="0.2">
      <c r="A117" s="113" t="s">
        <v>13334</v>
      </c>
      <c r="D117" s="113" t="s">
        <v>13257</v>
      </c>
      <c r="E117" s="113">
        <f t="shared" si="1"/>
        <v>2305070000</v>
      </c>
      <c r="F117" s="113" t="s">
        <v>11571</v>
      </c>
      <c r="G117" s="113" t="s">
        <v>13256</v>
      </c>
      <c r="H117" s="113" t="s">
        <v>13258</v>
      </c>
      <c r="I117" s="113" t="s">
        <v>15135</v>
      </c>
    </row>
    <row r="118" spans="1:9" hidden="1" x14ac:dyDescent="0.2">
      <c r="A118" s="113" t="s">
        <v>13334</v>
      </c>
      <c r="D118" s="113" t="s">
        <v>13259</v>
      </c>
      <c r="E118" s="113">
        <f t="shared" si="1"/>
        <v>2305080000</v>
      </c>
      <c r="F118" s="113" t="s">
        <v>11571</v>
      </c>
      <c r="G118" s="113" t="s">
        <v>13256</v>
      </c>
      <c r="H118" s="113" t="s">
        <v>13260</v>
      </c>
      <c r="I118" s="113" t="s">
        <v>15135</v>
      </c>
    </row>
    <row r="119" spans="1:9" hidden="1" x14ac:dyDescent="0.2">
      <c r="A119" s="113" t="s">
        <v>13334</v>
      </c>
      <c r="D119" s="113" t="s">
        <v>13261</v>
      </c>
      <c r="E119" s="113">
        <f t="shared" si="1"/>
        <v>2306000000</v>
      </c>
      <c r="F119" s="113" t="s">
        <v>11571</v>
      </c>
      <c r="G119" s="113" t="s">
        <v>13262</v>
      </c>
      <c r="H119" s="113" t="s">
        <v>11573</v>
      </c>
      <c r="I119" s="113" t="s">
        <v>15135</v>
      </c>
    </row>
    <row r="120" spans="1:9" hidden="1" x14ac:dyDescent="0.2">
      <c r="A120" s="113" t="s">
        <v>13334</v>
      </c>
      <c r="D120" s="113" t="s">
        <v>13263</v>
      </c>
      <c r="E120" s="113">
        <f t="shared" si="1"/>
        <v>2306010000</v>
      </c>
      <c r="F120" s="113" t="s">
        <v>11571</v>
      </c>
      <c r="G120" s="113" t="s">
        <v>13262</v>
      </c>
      <c r="H120" s="113" t="s">
        <v>13264</v>
      </c>
      <c r="I120" s="113" t="s">
        <v>15135</v>
      </c>
    </row>
    <row r="121" spans="1:9" hidden="1" x14ac:dyDescent="0.2">
      <c r="A121" s="113" t="s">
        <v>13334</v>
      </c>
      <c r="D121" s="113" t="s">
        <v>13265</v>
      </c>
      <c r="E121" s="113">
        <f t="shared" si="1"/>
        <v>2307000000</v>
      </c>
      <c r="F121" s="113" t="s">
        <v>11571</v>
      </c>
      <c r="G121" s="113" t="s">
        <v>13266</v>
      </c>
      <c r="H121" s="113" t="s">
        <v>11573</v>
      </c>
      <c r="I121" s="113" t="s">
        <v>15135</v>
      </c>
    </row>
    <row r="122" spans="1:9" hidden="1" x14ac:dyDescent="0.2">
      <c r="A122" s="113" t="s">
        <v>13334</v>
      </c>
      <c r="D122" s="113" t="s">
        <v>13267</v>
      </c>
      <c r="E122" s="113">
        <f t="shared" si="1"/>
        <v>2307010000</v>
      </c>
      <c r="F122" s="113" t="s">
        <v>11571</v>
      </c>
      <c r="G122" s="113" t="s">
        <v>13266</v>
      </c>
      <c r="H122" s="113" t="s">
        <v>10332</v>
      </c>
      <c r="I122" s="113" t="s">
        <v>15135</v>
      </c>
    </row>
    <row r="123" spans="1:9" hidden="1" x14ac:dyDescent="0.2">
      <c r="A123" s="113" t="s">
        <v>13334</v>
      </c>
      <c r="D123" s="113" t="s">
        <v>10333</v>
      </c>
      <c r="E123" s="113">
        <f t="shared" si="1"/>
        <v>2307020000</v>
      </c>
      <c r="F123" s="113" t="s">
        <v>11571</v>
      </c>
      <c r="G123" s="113" t="s">
        <v>13266</v>
      </c>
      <c r="H123" s="113" t="s">
        <v>10334</v>
      </c>
      <c r="I123" s="113" t="s">
        <v>15135</v>
      </c>
    </row>
    <row r="124" spans="1:9" hidden="1" x14ac:dyDescent="0.2">
      <c r="A124" s="113" t="s">
        <v>13334</v>
      </c>
      <c r="D124" s="113" t="s">
        <v>10335</v>
      </c>
      <c r="E124" s="113">
        <f t="shared" si="1"/>
        <v>2307030000</v>
      </c>
      <c r="F124" s="113" t="s">
        <v>11571</v>
      </c>
      <c r="G124" s="113" t="s">
        <v>13266</v>
      </c>
      <c r="H124" s="113" t="s">
        <v>10336</v>
      </c>
      <c r="I124" s="113" t="s">
        <v>15135</v>
      </c>
    </row>
    <row r="125" spans="1:9" hidden="1" x14ac:dyDescent="0.2">
      <c r="A125" s="113" t="s">
        <v>13334</v>
      </c>
      <c r="D125" s="113" t="s">
        <v>10337</v>
      </c>
      <c r="E125" s="113">
        <f t="shared" si="1"/>
        <v>2307060000</v>
      </c>
      <c r="F125" s="113" t="s">
        <v>11571</v>
      </c>
      <c r="G125" s="113" t="s">
        <v>13266</v>
      </c>
      <c r="H125" s="113" t="s">
        <v>10338</v>
      </c>
      <c r="I125" s="113" t="s">
        <v>15135</v>
      </c>
    </row>
    <row r="126" spans="1:9" hidden="1" x14ac:dyDescent="0.2">
      <c r="A126" s="113" t="s">
        <v>13334</v>
      </c>
      <c r="D126" s="113" t="s">
        <v>10339</v>
      </c>
      <c r="E126" s="113">
        <f t="shared" si="1"/>
        <v>2308000000</v>
      </c>
      <c r="F126" s="113" t="s">
        <v>11571</v>
      </c>
      <c r="G126" s="113" t="s">
        <v>10340</v>
      </c>
      <c r="H126" s="113" t="s">
        <v>11573</v>
      </c>
      <c r="I126" s="113" t="s">
        <v>15135</v>
      </c>
    </row>
    <row r="127" spans="1:9" hidden="1" x14ac:dyDescent="0.2">
      <c r="A127" s="113" t="s">
        <v>13334</v>
      </c>
      <c r="D127" s="113" t="s">
        <v>10341</v>
      </c>
      <c r="E127" s="113">
        <f t="shared" si="1"/>
        <v>2309000000</v>
      </c>
      <c r="F127" s="113" t="s">
        <v>11571</v>
      </c>
      <c r="G127" s="113" t="s">
        <v>10342</v>
      </c>
      <c r="H127" s="113" t="s">
        <v>11573</v>
      </c>
      <c r="I127" s="113" t="s">
        <v>15135</v>
      </c>
    </row>
    <row r="128" spans="1:9" hidden="1" x14ac:dyDescent="0.2">
      <c r="A128" s="113" t="s">
        <v>13334</v>
      </c>
      <c r="D128" s="113" t="s">
        <v>10343</v>
      </c>
      <c r="E128" s="113">
        <f t="shared" si="1"/>
        <v>2309100000</v>
      </c>
      <c r="F128" s="113" t="s">
        <v>11571</v>
      </c>
      <c r="G128" s="113" t="s">
        <v>10342</v>
      </c>
      <c r="H128" s="113" t="s">
        <v>10344</v>
      </c>
      <c r="I128" s="113" t="s">
        <v>10345</v>
      </c>
    </row>
    <row r="129" spans="1:10" hidden="1" x14ac:dyDescent="0.2">
      <c r="A129" s="113" t="s">
        <v>13334</v>
      </c>
      <c r="D129" s="113" t="s">
        <v>10346</v>
      </c>
      <c r="E129" s="113">
        <f t="shared" si="1"/>
        <v>2309100010</v>
      </c>
      <c r="F129" s="113" t="s">
        <v>11571</v>
      </c>
      <c r="G129" s="113" t="s">
        <v>10342</v>
      </c>
      <c r="H129" s="113" t="s">
        <v>10344</v>
      </c>
      <c r="I129" s="113" t="s">
        <v>10347</v>
      </c>
    </row>
    <row r="130" spans="1:10" hidden="1" x14ac:dyDescent="0.2">
      <c r="A130" s="113" t="s">
        <v>13334</v>
      </c>
      <c r="D130" s="113" t="s">
        <v>10348</v>
      </c>
      <c r="E130" s="113">
        <f t="shared" ref="E130:E193" si="2">VALUE(D130)</f>
        <v>2309100030</v>
      </c>
      <c r="F130" s="113" t="s">
        <v>11571</v>
      </c>
      <c r="G130" s="113" t="s">
        <v>10342</v>
      </c>
      <c r="H130" s="113" t="s">
        <v>10344</v>
      </c>
      <c r="I130" s="113" t="s">
        <v>10349</v>
      </c>
    </row>
    <row r="131" spans="1:10" hidden="1" x14ac:dyDescent="0.2">
      <c r="A131" s="113" t="s">
        <v>13334</v>
      </c>
      <c r="D131" s="113" t="s">
        <v>10350</v>
      </c>
      <c r="E131" s="113">
        <f t="shared" si="2"/>
        <v>2309100050</v>
      </c>
      <c r="F131" s="113" t="s">
        <v>11571</v>
      </c>
      <c r="G131" s="113" t="s">
        <v>10342</v>
      </c>
      <c r="H131" s="113" t="s">
        <v>10344</v>
      </c>
      <c r="I131" s="113" t="s">
        <v>10351</v>
      </c>
    </row>
    <row r="132" spans="1:10" hidden="1" x14ac:dyDescent="0.2">
      <c r="A132" s="113" t="s">
        <v>13334</v>
      </c>
      <c r="D132" s="113" t="s">
        <v>10352</v>
      </c>
      <c r="E132" s="113">
        <f t="shared" si="2"/>
        <v>2309100080</v>
      </c>
      <c r="F132" s="113" t="s">
        <v>11571</v>
      </c>
      <c r="G132" s="113" t="s">
        <v>10342</v>
      </c>
      <c r="H132" s="113" t="s">
        <v>10344</v>
      </c>
      <c r="I132" s="113" t="s">
        <v>10353</v>
      </c>
    </row>
    <row r="133" spans="1:10" hidden="1" x14ac:dyDescent="0.2">
      <c r="A133" s="113" t="s">
        <v>13334</v>
      </c>
      <c r="D133" s="113" t="s">
        <v>10354</v>
      </c>
      <c r="E133" s="113">
        <f t="shared" si="2"/>
        <v>2309100110</v>
      </c>
      <c r="F133" s="113" t="s">
        <v>11571</v>
      </c>
      <c r="G133" s="113" t="s">
        <v>10342</v>
      </c>
      <c r="H133" s="113" t="s">
        <v>10344</v>
      </c>
      <c r="I133" s="113" t="s">
        <v>10355</v>
      </c>
    </row>
    <row r="134" spans="1:10" hidden="1" x14ac:dyDescent="0.2">
      <c r="A134" s="113" t="s">
        <v>13334</v>
      </c>
      <c r="D134" s="113" t="s">
        <v>10356</v>
      </c>
      <c r="E134" s="113">
        <f t="shared" si="2"/>
        <v>2309100140</v>
      </c>
      <c r="F134" s="113" t="s">
        <v>11571</v>
      </c>
      <c r="G134" s="113" t="s">
        <v>10342</v>
      </c>
      <c r="H134" s="113" t="s">
        <v>10344</v>
      </c>
      <c r="I134" s="113" t="s">
        <v>10357</v>
      </c>
    </row>
    <row r="135" spans="1:10" hidden="1" x14ac:dyDescent="0.2">
      <c r="A135" s="113" t="s">
        <v>13334</v>
      </c>
      <c r="D135" s="113" t="s">
        <v>10358</v>
      </c>
      <c r="E135" s="113">
        <f t="shared" si="2"/>
        <v>2309100170</v>
      </c>
      <c r="F135" s="113" t="s">
        <v>11571</v>
      </c>
      <c r="G135" s="113" t="s">
        <v>10342</v>
      </c>
      <c r="H135" s="113" t="s">
        <v>10344</v>
      </c>
      <c r="I135" s="113" t="s">
        <v>10359</v>
      </c>
    </row>
    <row r="136" spans="1:10" hidden="1" x14ac:dyDescent="0.2">
      <c r="A136" s="113" t="s">
        <v>13334</v>
      </c>
      <c r="D136" s="113" t="s">
        <v>10360</v>
      </c>
      <c r="E136" s="113">
        <f t="shared" si="2"/>
        <v>2309100200</v>
      </c>
      <c r="F136" s="113" t="s">
        <v>11571</v>
      </c>
      <c r="G136" s="113" t="s">
        <v>10342</v>
      </c>
      <c r="H136" s="113" t="s">
        <v>10344</v>
      </c>
      <c r="I136" s="113" t="s">
        <v>10361</v>
      </c>
    </row>
    <row r="137" spans="1:10" hidden="1" x14ac:dyDescent="0.2">
      <c r="A137" s="113" t="s">
        <v>13334</v>
      </c>
      <c r="D137" s="113" t="s">
        <v>10362</v>
      </c>
      <c r="E137" s="113">
        <f t="shared" si="2"/>
        <v>2309100230</v>
      </c>
      <c r="F137" s="113" t="s">
        <v>11571</v>
      </c>
      <c r="G137" s="113" t="s">
        <v>10342</v>
      </c>
      <c r="H137" s="113" t="s">
        <v>10344</v>
      </c>
      <c r="I137" s="113" t="s">
        <v>10363</v>
      </c>
    </row>
    <row r="138" spans="1:10" hidden="1" x14ac:dyDescent="0.2">
      <c r="A138" s="113" t="s">
        <v>13334</v>
      </c>
      <c r="D138" s="113" t="s">
        <v>10364</v>
      </c>
      <c r="E138" s="113">
        <f t="shared" si="2"/>
        <v>2309100260</v>
      </c>
      <c r="F138" s="113" t="s">
        <v>11571</v>
      </c>
      <c r="G138" s="113" t="s">
        <v>10342</v>
      </c>
      <c r="H138" s="113" t="s">
        <v>10344</v>
      </c>
      <c r="I138" s="113" t="s">
        <v>10365</v>
      </c>
    </row>
    <row r="139" spans="1:10" hidden="1" x14ac:dyDescent="0.2">
      <c r="A139" s="113" t="s">
        <v>13334</v>
      </c>
      <c r="D139" s="113" t="s">
        <v>10366</v>
      </c>
      <c r="E139" s="113">
        <f t="shared" si="2"/>
        <v>2310000000</v>
      </c>
      <c r="F139" s="113" t="s">
        <v>11571</v>
      </c>
      <c r="G139" s="113" t="s">
        <v>10367</v>
      </c>
      <c r="H139" s="113" t="s">
        <v>11573</v>
      </c>
      <c r="I139" s="113" t="s">
        <v>10345</v>
      </c>
    </row>
    <row r="140" spans="1:10" hidden="1" x14ac:dyDescent="0.2">
      <c r="A140" s="113" t="s">
        <v>13334</v>
      </c>
      <c r="D140" s="113" t="s">
        <v>10368</v>
      </c>
      <c r="E140" s="113">
        <f t="shared" si="2"/>
        <v>2310001000</v>
      </c>
      <c r="F140" s="113" t="s">
        <v>11571</v>
      </c>
      <c r="G140" s="113" t="s">
        <v>10367</v>
      </c>
      <c r="H140" s="113" t="s">
        <v>10369</v>
      </c>
      <c r="I140" s="113" t="s">
        <v>10345</v>
      </c>
      <c r="J140" s="115">
        <v>37302</v>
      </c>
    </row>
    <row r="141" spans="1:10" hidden="1" x14ac:dyDescent="0.2">
      <c r="A141" s="113" t="s">
        <v>13334</v>
      </c>
      <c r="D141" s="113" t="s">
        <v>10370</v>
      </c>
      <c r="E141" s="113">
        <f t="shared" si="2"/>
        <v>2310002000</v>
      </c>
      <c r="F141" s="113" t="s">
        <v>11571</v>
      </c>
      <c r="G141" s="113" t="s">
        <v>10367</v>
      </c>
      <c r="H141" s="113" t="s">
        <v>10371</v>
      </c>
      <c r="I141" s="113" t="s">
        <v>10345</v>
      </c>
      <c r="J141" s="115">
        <v>37302</v>
      </c>
    </row>
    <row r="142" spans="1:10" hidden="1" x14ac:dyDescent="0.2">
      <c r="A142" s="113" t="s">
        <v>13334</v>
      </c>
      <c r="D142" s="113" t="s">
        <v>10372</v>
      </c>
      <c r="E142" s="113">
        <f t="shared" si="2"/>
        <v>2310010000</v>
      </c>
      <c r="F142" s="113" t="s">
        <v>11571</v>
      </c>
      <c r="G142" s="113" t="s">
        <v>10367</v>
      </c>
      <c r="H142" s="113" t="s">
        <v>10373</v>
      </c>
      <c r="I142" s="113" t="s">
        <v>10345</v>
      </c>
    </row>
    <row r="143" spans="1:10" hidden="1" x14ac:dyDescent="0.2">
      <c r="A143" s="113" t="s">
        <v>13334</v>
      </c>
      <c r="D143" s="113" t="s">
        <v>10374</v>
      </c>
      <c r="E143" s="113">
        <f t="shared" si="2"/>
        <v>2310011000</v>
      </c>
      <c r="F143" s="113" t="s">
        <v>11571</v>
      </c>
      <c r="G143" s="113" t="s">
        <v>10367</v>
      </c>
      <c r="H143" s="113" t="s">
        <v>10375</v>
      </c>
      <c r="I143" s="113" t="s">
        <v>10345</v>
      </c>
      <c r="J143" s="115">
        <v>37302</v>
      </c>
    </row>
    <row r="144" spans="1:10" hidden="1" x14ac:dyDescent="0.2">
      <c r="A144" s="113" t="s">
        <v>13334</v>
      </c>
      <c r="D144" s="113" t="s">
        <v>10376</v>
      </c>
      <c r="E144" s="113">
        <f t="shared" si="2"/>
        <v>2310012000</v>
      </c>
      <c r="F144" s="113" t="s">
        <v>11571</v>
      </c>
      <c r="G144" s="113" t="s">
        <v>10367</v>
      </c>
      <c r="H144" s="113" t="s">
        <v>10377</v>
      </c>
      <c r="I144" s="113" t="s">
        <v>10345</v>
      </c>
      <c r="J144" s="115">
        <v>37302</v>
      </c>
    </row>
    <row r="145" spans="1:10" hidden="1" x14ac:dyDescent="0.2">
      <c r="A145" s="113" t="s">
        <v>13334</v>
      </c>
      <c r="D145" s="113" t="s">
        <v>10378</v>
      </c>
      <c r="E145" s="113">
        <f t="shared" si="2"/>
        <v>2310020000</v>
      </c>
      <c r="F145" s="113" t="s">
        <v>11571</v>
      </c>
      <c r="G145" s="113" t="s">
        <v>10367</v>
      </c>
      <c r="H145" s="113" t="s">
        <v>16135</v>
      </c>
      <c r="I145" s="113" t="s">
        <v>10345</v>
      </c>
    </row>
    <row r="146" spans="1:10" hidden="1" x14ac:dyDescent="0.2">
      <c r="A146" s="113" t="s">
        <v>13334</v>
      </c>
      <c r="D146" s="113" t="s">
        <v>10379</v>
      </c>
      <c r="E146" s="113">
        <f t="shared" si="2"/>
        <v>2310021000</v>
      </c>
      <c r="F146" s="113" t="s">
        <v>11571</v>
      </c>
      <c r="G146" s="113" t="s">
        <v>10367</v>
      </c>
      <c r="H146" s="113" t="s">
        <v>10380</v>
      </c>
      <c r="I146" s="113" t="s">
        <v>10345</v>
      </c>
      <c r="J146" s="115">
        <v>37302</v>
      </c>
    </row>
    <row r="147" spans="1:10" hidden="1" x14ac:dyDescent="0.2">
      <c r="A147" s="113" t="s">
        <v>13334</v>
      </c>
      <c r="D147" s="113" t="s">
        <v>10381</v>
      </c>
      <c r="E147" s="113">
        <f t="shared" si="2"/>
        <v>2310022000</v>
      </c>
      <c r="F147" s="113" t="s">
        <v>11571</v>
      </c>
      <c r="G147" s="113" t="s">
        <v>10367</v>
      </c>
      <c r="H147" s="113" t="s">
        <v>10382</v>
      </c>
      <c r="I147" s="113" t="s">
        <v>10345</v>
      </c>
      <c r="J147" s="115">
        <v>37302</v>
      </c>
    </row>
    <row r="148" spans="1:10" hidden="1" x14ac:dyDescent="0.2">
      <c r="A148" s="113" t="s">
        <v>13334</v>
      </c>
      <c r="D148" s="113" t="s">
        <v>10383</v>
      </c>
      <c r="E148" s="113">
        <f t="shared" si="2"/>
        <v>2310030000</v>
      </c>
      <c r="F148" s="113" t="s">
        <v>11571</v>
      </c>
      <c r="G148" s="113" t="s">
        <v>10367</v>
      </c>
      <c r="H148" s="113" t="s">
        <v>10384</v>
      </c>
      <c r="I148" s="113" t="s">
        <v>10345</v>
      </c>
    </row>
    <row r="149" spans="1:10" hidden="1" x14ac:dyDescent="0.2">
      <c r="A149" s="113" t="s">
        <v>13334</v>
      </c>
      <c r="D149" s="113" t="s">
        <v>10385</v>
      </c>
      <c r="E149" s="113">
        <f t="shared" si="2"/>
        <v>2310031000</v>
      </c>
      <c r="F149" s="113" t="s">
        <v>11571</v>
      </c>
      <c r="G149" s="113" t="s">
        <v>10367</v>
      </c>
      <c r="H149" s="113" t="s">
        <v>10386</v>
      </c>
      <c r="I149" s="113" t="s">
        <v>10345</v>
      </c>
      <c r="J149" s="115">
        <v>37302</v>
      </c>
    </row>
    <row r="150" spans="1:10" hidden="1" x14ac:dyDescent="0.2">
      <c r="A150" s="113" t="s">
        <v>13334</v>
      </c>
      <c r="D150" s="113" t="s">
        <v>10387</v>
      </c>
      <c r="E150" s="113">
        <f t="shared" si="2"/>
        <v>2310032000</v>
      </c>
      <c r="F150" s="113" t="s">
        <v>11571</v>
      </c>
      <c r="G150" s="113" t="s">
        <v>10367</v>
      </c>
      <c r="H150" s="113" t="s">
        <v>10388</v>
      </c>
      <c r="I150" s="113" t="s">
        <v>10345</v>
      </c>
      <c r="J150" s="115">
        <v>37302</v>
      </c>
    </row>
    <row r="151" spans="1:10" hidden="1" x14ac:dyDescent="0.2">
      <c r="A151" s="113" t="s">
        <v>13334</v>
      </c>
      <c r="D151" s="113" t="s">
        <v>10389</v>
      </c>
      <c r="E151" s="113">
        <f t="shared" si="2"/>
        <v>2311000000</v>
      </c>
      <c r="F151" s="113" t="s">
        <v>11571</v>
      </c>
      <c r="G151" s="113" t="s">
        <v>10390</v>
      </c>
      <c r="H151" s="113" t="s">
        <v>11573</v>
      </c>
      <c r="I151" s="113" t="s">
        <v>15135</v>
      </c>
    </row>
    <row r="152" spans="1:10" hidden="1" x14ac:dyDescent="0.2">
      <c r="A152" s="113" t="s">
        <v>13334</v>
      </c>
      <c r="D152" s="113" t="s">
        <v>10391</v>
      </c>
      <c r="E152" s="113">
        <f t="shared" si="2"/>
        <v>2311000010</v>
      </c>
      <c r="F152" s="113" t="s">
        <v>11571</v>
      </c>
      <c r="G152" s="113" t="s">
        <v>10390</v>
      </c>
      <c r="H152" s="113" t="s">
        <v>11573</v>
      </c>
      <c r="I152" s="113" t="s">
        <v>10392</v>
      </c>
    </row>
    <row r="153" spans="1:10" hidden="1" x14ac:dyDescent="0.2">
      <c r="A153" s="113" t="s">
        <v>13334</v>
      </c>
      <c r="D153" s="113" t="s">
        <v>10393</v>
      </c>
      <c r="E153" s="113">
        <f t="shared" si="2"/>
        <v>2311000020</v>
      </c>
      <c r="F153" s="113" t="s">
        <v>11571</v>
      </c>
      <c r="G153" s="113" t="s">
        <v>10390</v>
      </c>
      <c r="H153" s="113" t="s">
        <v>11573</v>
      </c>
      <c r="I153" s="113" t="s">
        <v>10394</v>
      </c>
    </row>
    <row r="154" spans="1:10" hidden="1" x14ac:dyDescent="0.2">
      <c r="A154" s="113" t="s">
        <v>13334</v>
      </c>
      <c r="D154" s="113" t="s">
        <v>10395</v>
      </c>
      <c r="E154" s="113">
        <f t="shared" si="2"/>
        <v>2311000030</v>
      </c>
      <c r="F154" s="113" t="s">
        <v>11571</v>
      </c>
      <c r="G154" s="113" t="s">
        <v>10390</v>
      </c>
      <c r="H154" s="113" t="s">
        <v>11573</v>
      </c>
      <c r="I154" s="113" t="s">
        <v>10396</v>
      </c>
    </row>
    <row r="155" spans="1:10" hidden="1" x14ac:dyDescent="0.2">
      <c r="A155" s="113" t="s">
        <v>13334</v>
      </c>
      <c r="D155" s="113" t="s">
        <v>10397</v>
      </c>
      <c r="E155" s="113">
        <f t="shared" si="2"/>
        <v>2311000040</v>
      </c>
      <c r="F155" s="113" t="s">
        <v>11571</v>
      </c>
      <c r="G155" s="113" t="s">
        <v>10390</v>
      </c>
      <c r="H155" s="113" t="s">
        <v>11573</v>
      </c>
      <c r="I155" s="113" t="s">
        <v>10398</v>
      </c>
    </row>
    <row r="156" spans="1:10" hidden="1" x14ac:dyDescent="0.2">
      <c r="A156" s="113" t="s">
        <v>13334</v>
      </c>
      <c r="D156" s="113" t="s">
        <v>10399</v>
      </c>
      <c r="E156" s="113">
        <f t="shared" si="2"/>
        <v>2311000050</v>
      </c>
      <c r="F156" s="113" t="s">
        <v>11571</v>
      </c>
      <c r="G156" s="113" t="s">
        <v>10390</v>
      </c>
      <c r="H156" s="113" t="s">
        <v>11573</v>
      </c>
      <c r="I156" s="113" t="s">
        <v>10400</v>
      </c>
    </row>
    <row r="157" spans="1:10" hidden="1" x14ac:dyDescent="0.2">
      <c r="A157" s="113" t="s">
        <v>13334</v>
      </c>
      <c r="D157" s="113" t="s">
        <v>10401</v>
      </c>
      <c r="E157" s="113">
        <f t="shared" si="2"/>
        <v>2311000060</v>
      </c>
      <c r="F157" s="113" t="s">
        <v>11571</v>
      </c>
      <c r="G157" s="113" t="s">
        <v>10390</v>
      </c>
      <c r="H157" s="113" t="s">
        <v>11573</v>
      </c>
      <c r="I157" s="113" t="s">
        <v>10402</v>
      </c>
    </row>
    <row r="158" spans="1:10" hidden="1" x14ac:dyDescent="0.2">
      <c r="A158" s="113" t="s">
        <v>13334</v>
      </c>
      <c r="D158" s="113" t="s">
        <v>10403</v>
      </c>
      <c r="E158" s="113">
        <f t="shared" si="2"/>
        <v>2311000070</v>
      </c>
      <c r="F158" s="113" t="s">
        <v>11571</v>
      </c>
      <c r="G158" s="113" t="s">
        <v>10390</v>
      </c>
      <c r="H158" s="113" t="s">
        <v>11573</v>
      </c>
      <c r="I158" s="113" t="s">
        <v>10404</v>
      </c>
    </row>
    <row r="159" spans="1:10" hidden="1" x14ac:dyDescent="0.2">
      <c r="A159" s="113" t="s">
        <v>13334</v>
      </c>
      <c r="D159" s="113" t="s">
        <v>10405</v>
      </c>
      <c r="E159" s="113">
        <f t="shared" si="2"/>
        <v>2311000080</v>
      </c>
      <c r="F159" s="113" t="s">
        <v>11571</v>
      </c>
      <c r="G159" s="113" t="s">
        <v>10390</v>
      </c>
      <c r="H159" s="113" t="s">
        <v>11573</v>
      </c>
      <c r="I159" s="113" t="s">
        <v>10406</v>
      </c>
    </row>
    <row r="160" spans="1:10" hidden="1" x14ac:dyDescent="0.2">
      <c r="A160" s="113" t="s">
        <v>13334</v>
      </c>
      <c r="D160" s="113" t="s">
        <v>10407</v>
      </c>
      <c r="E160" s="113">
        <f t="shared" si="2"/>
        <v>2311000100</v>
      </c>
      <c r="F160" s="113" t="s">
        <v>11571</v>
      </c>
      <c r="G160" s="113" t="s">
        <v>10390</v>
      </c>
      <c r="H160" s="113" t="s">
        <v>11573</v>
      </c>
      <c r="I160" s="113" t="s">
        <v>10408</v>
      </c>
    </row>
    <row r="161" spans="1:12" hidden="1" x14ac:dyDescent="0.2">
      <c r="A161" s="113" t="s">
        <v>13334</v>
      </c>
      <c r="D161" s="113" t="s">
        <v>10409</v>
      </c>
      <c r="E161" s="113">
        <f t="shared" si="2"/>
        <v>2311010000</v>
      </c>
      <c r="F161" s="113" t="s">
        <v>11571</v>
      </c>
      <c r="G161" s="113" t="s">
        <v>10390</v>
      </c>
      <c r="H161" s="113" t="s">
        <v>15826</v>
      </c>
      <c r="I161" s="113" t="s">
        <v>15135</v>
      </c>
      <c r="K161" s="115">
        <v>38037</v>
      </c>
      <c r="L161" s="113" t="s">
        <v>10410</v>
      </c>
    </row>
    <row r="162" spans="1:12" hidden="1" x14ac:dyDescent="0.2">
      <c r="A162" s="113" t="s">
        <v>13334</v>
      </c>
      <c r="B162" s="116" t="s">
        <v>10411</v>
      </c>
      <c r="D162" s="113" t="s">
        <v>10412</v>
      </c>
      <c r="E162" s="113">
        <f t="shared" si="2"/>
        <v>2311010010</v>
      </c>
      <c r="F162" s="113" t="s">
        <v>11571</v>
      </c>
      <c r="G162" s="113" t="s">
        <v>10390</v>
      </c>
      <c r="H162" s="113" t="s">
        <v>15826</v>
      </c>
      <c r="I162" s="113" t="s">
        <v>10392</v>
      </c>
      <c r="K162" s="115">
        <v>38037</v>
      </c>
      <c r="L162" s="113" t="s">
        <v>10410</v>
      </c>
    </row>
    <row r="163" spans="1:12" hidden="1" x14ac:dyDescent="0.2">
      <c r="A163" s="113" t="s">
        <v>13334</v>
      </c>
      <c r="B163" s="116" t="s">
        <v>10411</v>
      </c>
      <c r="D163" s="113" t="s">
        <v>10413</v>
      </c>
      <c r="E163" s="113">
        <f t="shared" si="2"/>
        <v>2311010020</v>
      </c>
      <c r="F163" s="113" t="s">
        <v>11571</v>
      </c>
      <c r="G163" s="113" t="s">
        <v>10390</v>
      </c>
      <c r="H163" s="113" t="s">
        <v>15826</v>
      </c>
      <c r="I163" s="113" t="s">
        <v>10394</v>
      </c>
      <c r="K163" s="115">
        <v>38037</v>
      </c>
      <c r="L163" s="113" t="s">
        <v>10410</v>
      </c>
    </row>
    <row r="164" spans="1:12" hidden="1" x14ac:dyDescent="0.2">
      <c r="A164" s="113" t="s">
        <v>13334</v>
      </c>
      <c r="B164" s="116" t="s">
        <v>10411</v>
      </c>
      <c r="D164" s="113" t="s">
        <v>10414</v>
      </c>
      <c r="E164" s="113">
        <f t="shared" si="2"/>
        <v>2311010030</v>
      </c>
      <c r="F164" s="113" t="s">
        <v>11571</v>
      </c>
      <c r="G164" s="113" t="s">
        <v>10390</v>
      </c>
      <c r="H164" s="113" t="s">
        <v>15826</v>
      </c>
      <c r="I164" s="113" t="s">
        <v>10396</v>
      </c>
      <c r="K164" s="115">
        <v>38037</v>
      </c>
      <c r="L164" s="113" t="s">
        <v>10410</v>
      </c>
    </row>
    <row r="165" spans="1:12" hidden="1" x14ac:dyDescent="0.2">
      <c r="A165" s="113" t="s">
        <v>13334</v>
      </c>
      <c r="B165" s="116" t="s">
        <v>10411</v>
      </c>
      <c r="D165" s="113" t="s">
        <v>10415</v>
      </c>
      <c r="E165" s="113">
        <f t="shared" si="2"/>
        <v>2311010040</v>
      </c>
      <c r="F165" s="113" t="s">
        <v>11571</v>
      </c>
      <c r="G165" s="113" t="s">
        <v>10390</v>
      </c>
      <c r="H165" s="113" t="s">
        <v>15826</v>
      </c>
      <c r="I165" s="113" t="s">
        <v>10398</v>
      </c>
      <c r="K165" s="115">
        <v>38037</v>
      </c>
      <c r="L165" s="113" t="s">
        <v>10410</v>
      </c>
    </row>
    <row r="166" spans="1:12" hidden="1" x14ac:dyDescent="0.2">
      <c r="A166" s="113" t="s">
        <v>13334</v>
      </c>
      <c r="B166" s="116" t="s">
        <v>10411</v>
      </c>
      <c r="D166" s="113" t="s">
        <v>10416</v>
      </c>
      <c r="E166" s="113">
        <f t="shared" si="2"/>
        <v>2311010050</v>
      </c>
      <c r="F166" s="113" t="s">
        <v>11571</v>
      </c>
      <c r="G166" s="113" t="s">
        <v>10390</v>
      </c>
      <c r="H166" s="113" t="s">
        <v>15826</v>
      </c>
      <c r="I166" s="113" t="s">
        <v>10400</v>
      </c>
      <c r="K166" s="115">
        <v>38037</v>
      </c>
      <c r="L166" s="113" t="s">
        <v>10410</v>
      </c>
    </row>
    <row r="167" spans="1:12" hidden="1" x14ac:dyDescent="0.2">
      <c r="A167" s="113" t="s">
        <v>13334</v>
      </c>
      <c r="B167" s="116" t="s">
        <v>10411</v>
      </c>
      <c r="D167" s="113" t="s">
        <v>10417</v>
      </c>
      <c r="E167" s="113">
        <f t="shared" si="2"/>
        <v>2311010060</v>
      </c>
      <c r="F167" s="113" t="s">
        <v>11571</v>
      </c>
      <c r="G167" s="113" t="s">
        <v>10390</v>
      </c>
      <c r="H167" s="113" t="s">
        <v>15826</v>
      </c>
      <c r="I167" s="113" t="s">
        <v>10402</v>
      </c>
      <c r="K167" s="115">
        <v>38037</v>
      </c>
      <c r="L167" s="113" t="s">
        <v>10410</v>
      </c>
    </row>
    <row r="168" spans="1:12" hidden="1" x14ac:dyDescent="0.2">
      <c r="A168" s="113" t="s">
        <v>13334</v>
      </c>
      <c r="B168" s="113"/>
      <c r="D168" s="113" t="s">
        <v>10418</v>
      </c>
      <c r="E168" s="113">
        <f t="shared" si="2"/>
        <v>2311010070</v>
      </c>
      <c r="F168" s="113" t="s">
        <v>11571</v>
      </c>
      <c r="G168" s="113" t="s">
        <v>10390</v>
      </c>
      <c r="H168" s="113" t="s">
        <v>15826</v>
      </c>
      <c r="I168" s="113" t="s">
        <v>10404</v>
      </c>
      <c r="K168" s="115">
        <v>38037</v>
      </c>
      <c r="L168" s="113" t="s">
        <v>10410</v>
      </c>
    </row>
    <row r="169" spans="1:12" hidden="1" x14ac:dyDescent="0.2">
      <c r="A169" s="113" t="s">
        <v>13334</v>
      </c>
      <c r="B169" s="116" t="s">
        <v>10411</v>
      </c>
      <c r="D169" s="113" t="s">
        <v>10419</v>
      </c>
      <c r="E169" s="113">
        <f t="shared" si="2"/>
        <v>2311010080</v>
      </c>
      <c r="F169" s="113" t="s">
        <v>11571</v>
      </c>
      <c r="G169" s="113" t="s">
        <v>10390</v>
      </c>
      <c r="H169" s="113" t="s">
        <v>15826</v>
      </c>
      <c r="I169" s="113" t="s">
        <v>10406</v>
      </c>
      <c r="K169" s="115">
        <v>38037</v>
      </c>
      <c r="L169" s="113" t="s">
        <v>10410</v>
      </c>
    </row>
    <row r="170" spans="1:12" hidden="1" x14ac:dyDescent="0.2">
      <c r="A170" s="113" t="s">
        <v>13334</v>
      </c>
      <c r="B170" s="116" t="s">
        <v>10411</v>
      </c>
      <c r="D170" s="113" t="s">
        <v>10420</v>
      </c>
      <c r="E170" s="113">
        <f t="shared" si="2"/>
        <v>2311010100</v>
      </c>
      <c r="F170" s="113" t="s">
        <v>11571</v>
      </c>
      <c r="G170" s="113" t="s">
        <v>10390</v>
      </c>
      <c r="H170" s="113" t="s">
        <v>15826</v>
      </c>
      <c r="I170" s="113" t="s">
        <v>10408</v>
      </c>
      <c r="K170" s="115">
        <v>38037</v>
      </c>
      <c r="L170" s="113" t="s">
        <v>10410</v>
      </c>
    </row>
    <row r="171" spans="1:12" hidden="1" x14ac:dyDescent="0.2">
      <c r="A171" s="113" t="s">
        <v>13334</v>
      </c>
      <c r="D171" s="113" t="s">
        <v>10421</v>
      </c>
      <c r="E171" s="113">
        <f t="shared" si="2"/>
        <v>2311020000</v>
      </c>
      <c r="F171" s="113" t="s">
        <v>11571</v>
      </c>
      <c r="G171" s="113" t="s">
        <v>10390</v>
      </c>
      <c r="H171" s="113" t="s">
        <v>10422</v>
      </c>
      <c r="I171" s="113" t="s">
        <v>15135</v>
      </c>
      <c r="K171" s="115">
        <v>38037</v>
      </c>
      <c r="L171" s="113" t="s">
        <v>10423</v>
      </c>
    </row>
    <row r="172" spans="1:12" hidden="1" x14ac:dyDescent="0.2">
      <c r="A172" s="113" t="s">
        <v>13334</v>
      </c>
      <c r="B172" s="116" t="s">
        <v>10411</v>
      </c>
      <c r="D172" s="113" t="s">
        <v>10424</v>
      </c>
      <c r="E172" s="113">
        <f t="shared" si="2"/>
        <v>2311020010</v>
      </c>
      <c r="F172" s="113" t="s">
        <v>11571</v>
      </c>
      <c r="G172" s="113" t="s">
        <v>10390</v>
      </c>
      <c r="H172" s="113" t="s">
        <v>10422</v>
      </c>
      <c r="I172" s="113" t="s">
        <v>10392</v>
      </c>
      <c r="K172" s="115">
        <v>38037</v>
      </c>
      <c r="L172" s="113" t="s">
        <v>10423</v>
      </c>
    </row>
    <row r="173" spans="1:12" hidden="1" x14ac:dyDescent="0.2">
      <c r="A173" s="113" t="s">
        <v>13334</v>
      </c>
      <c r="B173" s="116" t="s">
        <v>10411</v>
      </c>
      <c r="D173" s="113" t="s">
        <v>10425</v>
      </c>
      <c r="E173" s="113">
        <f t="shared" si="2"/>
        <v>2311020020</v>
      </c>
      <c r="F173" s="113" t="s">
        <v>11571</v>
      </c>
      <c r="G173" s="113" t="s">
        <v>10390</v>
      </c>
      <c r="H173" s="113" t="s">
        <v>10422</v>
      </c>
      <c r="I173" s="113" t="s">
        <v>10394</v>
      </c>
      <c r="K173" s="115">
        <v>38037</v>
      </c>
      <c r="L173" s="113" t="s">
        <v>10423</v>
      </c>
    </row>
    <row r="174" spans="1:12" hidden="1" x14ac:dyDescent="0.2">
      <c r="A174" s="113" t="s">
        <v>13334</v>
      </c>
      <c r="B174" s="116" t="s">
        <v>10411</v>
      </c>
      <c r="D174" s="113" t="s">
        <v>10426</v>
      </c>
      <c r="E174" s="113">
        <f t="shared" si="2"/>
        <v>2311020030</v>
      </c>
      <c r="F174" s="113" t="s">
        <v>11571</v>
      </c>
      <c r="G174" s="113" t="s">
        <v>10390</v>
      </c>
      <c r="H174" s="113" t="s">
        <v>10422</v>
      </c>
      <c r="I174" s="113" t="s">
        <v>10396</v>
      </c>
      <c r="K174" s="115">
        <v>38037</v>
      </c>
      <c r="L174" s="113" t="s">
        <v>10423</v>
      </c>
    </row>
    <row r="175" spans="1:12" hidden="1" x14ac:dyDescent="0.2">
      <c r="A175" s="113" t="s">
        <v>13334</v>
      </c>
      <c r="B175" s="116" t="s">
        <v>10411</v>
      </c>
      <c r="D175" s="113" t="s">
        <v>10427</v>
      </c>
      <c r="E175" s="113">
        <f t="shared" si="2"/>
        <v>2311020040</v>
      </c>
      <c r="F175" s="113" t="s">
        <v>11571</v>
      </c>
      <c r="G175" s="113" t="s">
        <v>10390</v>
      </c>
      <c r="H175" s="113" t="s">
        <v>10422</v>
      </c>
      <c r="I175" s="113" t="s">
        <v>10398</v>
      </c>
      <c r="K175" s="115">
        <v>38037</v>
      </c>
      <c r="L175" s="113" t="s">
        <v>10423</v>
      </c>
    </row>
    <row r="176" spans="1:12" hidden="1" x14ac:dyDescent="0.2">
      <c r="A176" s="113" t="s">
        <v>13334</v>
      </c>
      <c r="B176" s="116" t="s">
        <v>10411</v>
      </c>
      <c r="D176" s="113" t="s">
        <v>10428</v>
      </c>
      <c r="E176" s="113">
        <f t="shared" si="2"/>
        <v>2311020050</v>
      </c>
      <c r="F176" s="113" t="s">
        <v>11571</v>
      </c>
      <c r="G176" s="113" t="s">
        <v>10390</v>
      </c>
      <c r="H176" s="113" t="s">
        <v>10422</v>
      </c>
      <c r="I176" s="113" t="s">
        <v>10400</v>
      </c>
      <c r="K176" s="115">
        <v>38037</v>
      </c>
      <c r="L176" s="113" t="s">
        <v>10423</v>
      </c>
    </row>
    <row r="177" spans="1:12" hidden="1" x14ac:dyDescent="0.2">
      <c r="A177" s="113" t="s">
        <v>13334</v>
      </c>
      <c r="B177" s="116" t="s">
        <v>10411</v>
      </c>
      <c r="D177" s="113" t="s">
        <v>10429</v>
      </c>
      <c r="E177" s="113">
        <f t="shared" si="2"/>
        <v>2311020060</v>
      </c>
      <c r="F177" s="113" t="s">
        <v>11571</v>
      </c>
      <c r="G177" s="113" t="s">
        <v>10390</v>
      </c>
      <c r="H177" s="113" t="s">
        <v>10422</v>
      </c>
      <c r="I177" s="113" t="s">
        <v>10402</v>
      </c>
      <c r="K177" s="115">
        <v>38037</v>
      </c>
      <c r="L177" s="113" t="s">
        <v>10423</v>
      </c>
    </row>
    <row r="178" spans="1:12" hidden="1" x14ac:dyDescent="0.2">
      <c r="A178" s="113" t="s">
        <v>13334</v>
      </c>
      <c r="B178" s="116" t="s">
        <v>10411</v>
      </c>
      <c r="D178" s="113" t="s">
        <v>10430</v>
      </c>
      <c r="E178" s="113">
        <f t="shared" si="2"/>
        <v>2311020070</v>
      </c>
      <c r="F178" s="113" t="s">
        <v>11571</v>
      </c>
      <c r="G178" s="113" t="s">
        <v>10390</v>
      </c>
      <c r="H178" s="113" t="s">
        <v>10422</v>
      </c>
      <c r="I178" s="113" t="s">
        <v>10404</v>
      </c>
      <c r="K178" s="115">
        <v>38037</v>
      </c>
      <c r="L178" s="113" t="s">
        <v>10423</v>
      </c>
    </row>
    <row r="179" spans="1:12" hidden="1" x14ac:dyDescent="0.2">
      <c r="A179" s="113" t="s">
        <v>13334</v>
      </c>
      <c r="B179" s="116" t="s">
        <v>10411</v>
      </c>
      <c r="D179" s="113" t="s">
        <v>10431</v>
      </c>
      <c r="E179" s="113">
        <f t="shared" si="2"/>
        <v>2311020080</v>
      </c>
      <c r="F179" s="113" t="s">
        <v>11571</v>
      </c>
      <c r="G179" s="113" t="s">
        <v>10390</v>
      </c>
      <c r="H179" s="113" t="s">
        <v>10422</v>
      </c>
      <c r="I179" s="113" t="s">
        <v>10406</v>
      </c>
      <c r="K179" s="115">
        <v>38037</v>
      </c>
      <c r="L179" s="113" t="s">
        <v>10423</v>
      </c>
    </row>
    <row r="180" spans="1:12" hidden="1" x14ac:dyDescent="0.2">
      <c r="A180" s="113" t="s">
        <v>13334</v>
      </c>
      <c r="B180" s="116" t="s">
        <v>10411</v>
      </c>
      <c r="D180" s="113" t="s">
        <v>10432</v>
      </c>
      <c r="E180" s="113">
        <f t="shared" si="2"/>
        <v>2311020100</v>
      </c>
      <c r="F180" s="113" t="s">
        <v>11571</v>
      </c>
      <c r="G180" s="113" t="s">
        <v>10390</v>
      </c>
      <c r="H180" s="113" t="s">
        <v>10422</v>
      </c>
      <c r="I180" s="113" t="s">
        <v>10408</v>
      </c>
      <c r="K180" s="115">
        <v>38037</v>
      </c>
      <c r="L180" s="113" t="s">
        <v>10423</v>
      </c>
    </row>
    <row r="181" spans="1:12" hidden="1" x14ac:dyDescent="0.2">
      <c r="A181" s="113" t="s">
        <v>13334</v>
      </c>
      <c r="D181" s="113" t="s">
        <v>10433</v>
      </c>
      <c r="E181" s="113">
        <f t="shared" si="2"/>
        <v>2311030000</v>
      </c>
      <c r="F181" s="113" t="s">
        <v>11571</v>
      </c>
      <c r="G181" s="113" t="s">
        <v>10390</v>
      </c>
      <c r="H181" s="113" t="s">
        <v>10434</v>
      </c>
      <c r="I181" s="113" t="s">
        <v>15135</v>
      </c>
    </row>
    <row r="182" spans="1:12" hidden="1" x14ac:dyDescent="0.2">
      <c r="A182" s="113" t="s">
        <v>13334</v>
      </c>
      <c r="B182" s="116" t="s">
        <v>10411</v>
      </c>
      <c r="D182" s="113" t="s">
        <v>10435</v>
      </c>
      <c r="E182" s="113">
        <f t="shared" si="2"/>
        <v>2311030010</v>
      </c>
      <c r="F182" s="113" t="s">
        <v>11571</v>
      </c>
      <c r="G182" s="113" t="s">
        <v>10390</v>
      </c>
      <c r="H182" s="113" t="s">
        <v>10434</v>
      </c>
      <c r="I182" s="113" t="s">
        <v>10392</v>
      </c>
    </row>
    <row r="183" spans="1:12" hidden="1" x14ac:dyDescent="0.2">
      <c r="A183" s="113" t="s">
        <v>13334</v>
      </c>
      <c r="B183" s="116" t="s">
        <v>10411</v>
      </c>
      <c r="D183" s="113" t="s">
        <v>10436</v>
      </c>
      <c r="E183" s="113">
        <f t="shared" si="2"/>
        <v>2311030020</v>
      </c>
      <c r="F183" s="113" t="s">
        <v>11571</v>
      </c>
      <c r="G183" s="113" t="s">
        <v>10390</v>
      </c>
      <c r="H183" s="113" t="s">
        <v>10434</v>
      </c>
      <c r="I183" s="113" t="s">
        <v>10394</v>
      </c>
    </row>
    <row r="184" spans="1:12" hidden="1" x14ac:dyDescent="0.2">
      <c r="A184" s="113" t="s">
        <v>13334</v>
      </c>
      <c r="B184" s="116" t="s">
        <v>10411</v>
      </c>
      <c r="D184" s="113" t="s">
        <v>10437</v>
      </c>
      <c r="E184" s="113">
        <f t="shared" si="2"/>
        <v>2311030030</v>
      </c>
      <c r="F184" s="113" t="s">
        <v>11571</v>
      </c>
      <c r="G184" s="113" t="s">
        <v>10390</v>
      </c>
      <c r="H184" s="113" t="s">
        <v>10434</v>
      </c>
      <c r="I184" s="113" t="s">
        <v>10396</v>
      </c>
    </row>
    <row r="185" spans="1:12" hidden="1" x14ac:dyDescent="0.2">
      <c r="A185" s="113" t="s">
        <v>13334</v>
      </c>
      <c r="B185" s="116" t="s">
        <v>10411</v>
      </c>
      <c r="D185" s="113" t="s">
        <v>10438</v>
      </c>
      <c r="E185" s="113">
        <f t="shared" si="2"/>
        <v>2311030040</v>
      </c>
      <c r="F185" s="113" t="s">
        <v>11571</v>
      </c>
      <c r="G185" s="113" t="s">
        <v>10390</v>
      </c>
      <c r="H185" s="113" t="s">
        <v>10434</v>
      </c>
      <c r="I185" s="113" t="s">
        <v>10398</v>
      </c>
    </row>
    <row r="186" spans="1:12" hidden="1" x14ac:dyDescent="0.2">
      <c r="A186" s="113" t="s">
        <v>13334</v>
      </c>
      <c r="B186" s="116" t="s">
        <v>10411</v>
      </c>
      <c r="D186" s="113" t="s">
        <v>10439</v>
      </c>
      <c r="E186" s="113">
        <f t="shared" si="2"/>
        <v>2311030050</v>
      </c>
      <c r="F186" s="113" t="s">
        <v>11571</v>
      </c>
      <c r="G186" s="113" t="s">
        <v>10390</v>
      </c>
      <c r="H186" s="113" t="s">
        <v>10434</v>
      </c>
      <c r="I186" s="113" t="s">
        <v>10400</v>
      </c>
    </row>
    <row r="187" spans="1:12" hidden="1" x14ac:dyDescent="0.2">
      <c r="A187" s="113" t="s">
        <v>13334</v>
      </c>
      <c r="B187" s="116" t="s">
        <v>10411</v>
      </c>
      <c r="D187" s="113" t="s">
        <v>10440</v>
      </c>
      <c r="E187" s="113">
        <f t="shared" si="2"/>
        <v>2311030060</v>
      </c>
      <c r="F187" s="113" t="s">
        <v>11571</v>
      </c>
      <c r="G187" s="113" t="s">
        <v>10390</v>
      </c>
      <c r="H187" s="113" t="s">
        <v>10434</v>
      </c>
      <c r="I187" s="113" t="s">
        <v>10402</v>
      </c>
    </row>
    <row r="188" spans="1:12" hidden="1" x14ac:dyDescent="0.2">
      <c r="A188" s="113" t="s">
        <v>13334</v>
      </c>
      <c r="B188" s="116" t="s">
        <v>10411</v>
      </c>
      <c r="D188" s="113" t="s">
        <v>10441</v>
      </c>
      <c r="E188" s="113">
        <f t="shared" si="2"/>
        <v>2311030070</v>
      </c>
      <c r="F188" s="113" t="s">
        <v>11571</v>
      </c>
      <c r="G188" s="113" t="s">
        <v>10390</v>
      </c>
      <c r="H188" s="113" t="s">
        <v>10434</v>
      </c>
      <c r="I188" s="113" t="s">
        <v>10404</v>
      </c>
    </row>
    <row r="189" spans="1:12" hidden="1" x14ac:dyDescent="0.2">
      <c r="A189" s="113" t="s">
        <v>13334</v>
      </c>
      <c r="B189" s="116" t="s">
        <v>10411</v>
      </c>
      <c r="D189" s="113" t="s">
        <v>10442</v>
      </c>
      <c r="E189" s="113">
        <f t="shared" si="2"/>
        <v>2311030080</v>
      </c>
      <c r="F189" s="113" t="s">
        <v>11571</v>
      </c>
      <c r="G189" s="113" t="s">
        <v>10390</v>
      </c>
      <c r="H189" s="113" t="s">
        <v>10434</v>
      </c>
      <c r="I189" s="113" t="s">
        <v>10406</v>
      </c>
    </row>
    <row r="190" spans="1:12" hidden="1" x14ac:dyDescent="0.2">
      <c r="A190" s="113" t="s">
        <v>13334</v>
      </c>
      <c r="B190" s="116" t="s">
        <v>10411</v>
      </c>
      <c r="D190" s="113" t="s">
        <v>10443</v>
      </c>
      <c r="E190" s="113">
        <f t="shared" si="2"/>
        <v>2311030100</v>
      </c>
      <c r="F190" s="113" t="s">
        <v>11571</v>
      </c>
      <c r="G190" s="113" t="s">
        <v>10390</v>
      </c>
      <c r="H190" s="113" t="s">
        <v>10434</v>
      </c>
      <c r="I190" s="113" t="s">
        <v>10408</v>
      </c>
    </row>
    <row r="191" spans="1:12" hidden="1" x14ac:dyDescent="0.2">
      <c r="A191" s="113" t="s">
        <v>13334</v>
      </c>
      <c r="D191" s="113" t="s">
        <v>10444</v>
      </c>
      <c r="E191" s="113">
        <f t="shared" si="2"/>
        <v>2311040000</v>
      </c>
      <c r="F191" s="113" t="s">
        <v>11571</v>
      </c>
      <c r="G191" s="113" t="s">
        <v>10390</v>
      </c>
      <c r="H191" s="113" t="s">
        <v>13342</v>
      </c>
      <c r="I191" s="113" t="s">
        <v>15135</v>
      </c>
    </row>
    <row r="192" spans="1:12" hidden="1" x14ac:dyDescent="0.2">
      <c r="A192" s="113" t="s">
        <v>13334</v>
      </c>
      <c r="B192" s="116" t="s">
        <v>10411</v>
      </c>
      <c r="D192" s="113" t="s">
        <v>13343</v>
      </c>
      <c r="E192" s="113">
        <f t="shared" si="2"/>
        <v>2311040080</v>
      </c>
      <c r="F192" s="113" t="s">
        <v>11571</v>
      </c>
      <c r="G192" s="113" t="s">
        <v>10390</v>
      </c>
      <c r="H192" s="113" t="s">
        <v>13342</v>
      </c>
      <c r="I192" s="113" t="s">
        <v>10406</v>
      </c>
    </row>
    <row r="193" spans="1:9" hidden="1" x14ac:dyDescent="0.2">
      <c r="A193" s="113" t="s">
        <v>13334</v>
      </c>
      <c r="B193" s="116" t="s">
        <v>10411</v>
      </c>
      <c r="D193" s="113" t="s">
        <v>13344</v>
      </c>
      <c r="E193" s="113">
        <f t="shared" si="2"/>
        <v>2311040100</v>
      </c>
      <c r="F193" s="113" t="s">
        <v>11571</v>
      </c>
      <c r="G193" s="113" t="s">
        <v>10390</v>
      </c>
      <c r="H193" s="113" t="s">
        <v>13342</v>
      </c>
      <c r="I193" s="113" t="s">
        <v>10408</v>
      </c>
    </row>
    <row r="194" spans="1:9" hidden="1" x14ac:dyDescent="0.2">
      <c r="A194" s="113" t="s">
        <v>13334</v>
      </c>
      <c r="D194" s="113" t="s">
        <v>13345</v>
      </c>
      <c r="E194" s="113">
        <f t="shared" ref="E194:E257" si="3">VALUE(D194)</f>
        <v>2312000000</v>
      </c>
      <c r="F194" s="113" t="s">
        <v>11571</v>
      </c>
      <c r="G194" s="113" t="s">
        <v>13346</v>
      </c>
      <c r="H194" s="113" t="s">
        <v>11573</v>
      </c>
      <c r="I194" s="113" t="s">
        <v>15135</v>
      </c>
    </row>
    <row r="195" spans="1:9" hidden="1" x14ac:dyDescent="0.2">
      <c r="A195" s="113" t="s">
        <v>13334</v>
      </c>
      <c r="D195" s="113" t="s">
        <v>13347</v>
      </c>
      <c r="E195" s="113">
        <f t="shared" si="3"/>
        <v>2312050000</v>
      </c>
      <c r="F195" s="113" t="s">
        <v>11571</v>
      </c>
      <c r="G195" s="113" t="s">
        <v>13346</v>
      </c>
      <c r="H195" s="113" t="s">
        <v>13348</v>
      </c>
      <c r="I195" s="113" t="s">
        <v>15135</v>
      </c>
    </row>
    <row r="196" spans="1:9" hidden="1" x14ac:dyDescent="0.2">
      <c r="A196" s="113" t="s">
        <v>13334</v>
      </c>
      <c r="D196" s="113" t="s">
        <v>13349</v>
      </c>
      <c r="E196" s="113">
        <f t="shared" si="3"/>
        <v>2325000000</v>
      </c>
      <c r="F196" s="113" t="s">
        <v>11571</v>
      </c>
      <c r="G196" s="113" t="s">
        <v>13350</v>
      </c>
      <c r="H196" s="113" t="s">
        <v>11573</v>
      </c>
      <c r="I196" s="113" t="s">
        <v>15135</v>
      </c>
    </row>
    <row r="197" spans="1:9" hidden="1" x14ac:dyDescent="0.2">
      <c r="A197" s="113" t="s">
        <v>13334</v>
      </c>
      <c r="D197" s="113" t="s">
        <v>13351</v>
      </c>
      <c r="E197" s="113">
        <f t="shared" si="3"/>
        <v>2325010000</v>
      </c>
      <c r="F197" s="113" t="s">
        <v>11571</v>
      </c>
      <c r="G197" s="113" t="s">
        <v>13350</v>
      </c>
      <c r="H197" s="113" t="s">
        <v>13352</v>
      </c>
      <c r="I197" s="113" t="s">
        <v>15135</v>
      </c>
    </row>
    <row r="198" spans="1:9" hidden="1" x14ac:dyDescent="0.2">
      <c r="A198" s="113" t="s">
        <v>13334</v>
      </c>
      <c r="D198" s="113" t="s">
        <v>13353</v>
      </c>
      <c r="E198" s="113">
        <f t="shared" si="3"/>
        <v>2325020000</v>
      </c>
      <c r="F198" s="113" t="s">
        <v>11571</v>
      </c>
      <c r="G198" s="113" t="s">
        <v>13350</v>
      </c>
      <c r="H198" s="113" t="s">
        <v>13354</v>
      </c>
      <c r="I198" s="113" t="s">
        <v>15135</v>
      </c>
    </row>
    <row r="199" spans="1:9" hidden="1" x14ac:dyDescent="0.2">
      <c r="A199" s="113" t="s">
        <v>13334</v>
      </c>
      <c r="D199" s="113" t="s">
        <v>13355</v>
      </c>
      <c r="E199" s="113">
        <f t="shared" si="3"/>
        <v>2325030000</v>
      </c>
      <c r="F199" s="113" t="s">
        <v>11571</v>
      </c>
      <c r="G199" s="113" t="s">
        <v>13350</v>
      </c>
      <c r="H199" s="113" t="s">
        <v>13356</v>
      </c>
      <c r="I199" s="113" t="s">
        <v>15135</v>
      </c>
    </row>
    <row r="200" spans="1:9" hidden="1" x14ac:dyDescent="0.2">
      <c r="A200" s="113" t="s">
        <v>13334</v>
      </c>
      <c r="D200" s="113" t="s">
        <v>13357</v>
      </c>
      <c r="E200" s="113">
        <f t="shared" si="3"/>
        <v>2325040000</v>
      </c>
      <c r="F200" s="113" t="s">
        <v>11571</v>
      </c>
      <c r="G200" s="113" t="s">
        <v>13350</v>
      </c>
      <c r="H200" s="113" t="s">
        <v>13358</v>
      </c>
      <c r="I200" s="113" t="s">
        <v>15135</v>
      </c>
    </row>
    <row r="201" spans="1:9" hidden="1" x14ac:dyDescent="0.2">
      <c r="A201" s="113" t="s">
        <v>13334</v>
      </c>
      <c r="D201" s="113" t="s">
        <v>13359</v>
      </c>
      <c r="E201" s="113">
        <f t="shared" si="3"/>
        <v>2325050000</v>
      </c>
      <c r="F201" s="113" t="s">
        <v>11571</v>
      </c>
      <c r="G201" s="113" t="s">
        <v>13350</v>
      </c>
      <c r="H201" s="113" t="s">
        <v>13360</v>
      </c>
      <c r="I201" s="113" t="s">
        <v>15135</v>
      </c>
    </row>
    <row r="202" spans="1:9" hidden="1" x14ac:dyDescent="0.2">
      <c r="A202" s="113" t="s">
        <v>13334</v>
      </c>
      <c r="D202" s="113" t="s">
        <v>13361</v>
      </c>
      <c r="E202" s="113">
        <f t="shared" si="3"/>
        <v>2390001000</v>
      </c>
      <c r="F202" s="113" t="s">
        <v>11571</v>
      </c>
      <c r="G202" s="113" t="s">
        <v>13362</v>
      </c>
      <c r="H202" s="113" t="s">
        <v>13338</v>
      </c>
      <c r="I202" s="113" t="s">
        <v>15135</v>
      </c>
    </row>
    <row r="203" spans="1:9" hidden="1" x14ac:dyDescent="0.2">
      <c r="A203" s="113" t="s">
        <v>13334</v>
      </c>
      <c r="D203" s="113" t="s">
        <v>13363</v>
      </c>
      <c r="E203" s="113">
        <f t="shared" si="3"/>
        <v>2390002000</v>
      </c>
      <c r="F203" s="113" t="s">
        <v>11571</v>
      </c>
      <c r="G203" s="113" t="s">
        <v>13362</v>
      </c>
      <c r="H203" s="113" t="s">
        <v>13341</v>
      </c>
      <c r="I203" s="113" t="s">
        <v>15135</v>
      </c>
    </row>
    <row r="204" spans="1:9" hidden="1" x14ac:dyDescent="0.2">
      <c r="A204" s="113" t="s">
        <v>13334</v>
      </c>
      <c r="D204" s="113" t="s">
        <v>13364</v>
      </c>
      <c r="E204" s="113">
        <f t="shared" si="3"/>
        <v>2390004000</v>
      </c>
      <c r="F204" s="113" t="s">
        <v>11571</v>
      </c>
      <c r="G204" s="113" t="s">
        <v>13362</v>
      </c>
      <c r="H204" s="113" t="s">
        <v>16126</v>
      </c>
      <c r="I204" s="113" t="s">
        <v>15135</v>
      </c>
    </row>
    <row r="205" spans="1:9" hidden="1" x14ac:dyDescent="0.2">
      <c r="A205" s="113" t="s">
        <v>13334</v>
      </c>
      <c r="D205" s="113" t="s">
        <v>16205</v>
      </c>
      <c r="E205" s="113">
        <f t="shared" si="3"/>
        <v>2390005000</v>
      </c>
      <c r="F205" s="113" t="s">
        <v>11571</v>
      </c>
      <c r="G205" s="113" t="s">
        <v>13362</v>
      </c>
      <c r="H205" s="113" t="s">
        <v>16133</v>
      </c>
      <c r="I205" s="113" t="s">
        <v>15135</v>
      </c>
    </row>
    <row r="206" spans="1:9" hidden="1" x14ac:dyDescent="0.2">
      <c r="A206" s="113" t="s">
        <v>13334</v>
      </c>
      <c r="D206" s="113" t="s">
        <v>16206</v>
      </c>
      <c r="E206" s="113">
        <f t="shared" si="3"/>
        <v>2390006000</v>
      </c>
      <c r="F206" s="113" t="s">
        <v>11571</v>
      </c>
      <c r="G206" s="113" t="s">
        <v>13362</v>
      </c>
      <c r="H206" s="113" t="s">
        <v>16135</v>
      </c>
      <c r="I206" s="113" t="s">
        <v>15135</v>
      </c>
    </row>
    <row r="207" spans="1:9" hidden="1" x14ac:dyDescent="0.2">
      <c r="A207" s="113" t="s">
        <v>13334</v>
      </c>
      <c r="D207" s="113" t="s">
        <v>16207</v>
      </c>
      <c r="E207" s="113">
        <f t="shared" si="3"/>
        <v>2390007000</v>
      </c>
      <c r="F207" s="113" t="s">
        <v>11571</v>
      </c>
      <c r="G207" s="113" t="s">
        <v>13362</v>
      </c>
      <c r="H207" s="113" t="s">
        <v>16139</v>
      </c>
      <c r="I207" s="113" t="s">
        <v>15135</v>
      </c>
    </row>
    <row r="208" spans="1:9" hidden="1" x14ac:dyDescent="0.2">
      <c r="A208" s="113" t="s">
        <v>13334</v>
      </c>
      <c r="D208" s="113" t="s">
        <v>16208</v>
      </c>
      <c r="E208" s="113">
        <f t="shared" si="3"/>
        <v>2390008000</v>
      </c>
      <c r="F208" s="113" t="s">
        <v>11571</v>
      </c>
      <c r="G208" s="113" t="s">
        <v>13362</v>
      </c>
      <c r="H208" s="113" t="s">
        <v>16141</v>
      </c>
      <c r="I208" s="113" t="s">
        <v>15135</v>
      </c>
    </row>
    <row r="209" spans="1:12" hidden="1" x14ac:dyDescent="0.2">
      <c r="A209" s="113" t="s">
        <v>13334</v>
      </c>
      <c r="D209" s="113" t="s">
        <v>14724</v>
      </c>
      <c r="E209" s="113">
        <f t="shared" si="3"/>
        <v>2390009000</v>
      </c>
      <c r="F209" s="113" t="s">
        <v>11571</v>
      </c>
      <c r="G209" s="113" t="s">
        <v>13362</v>
      </c>
      <c r="H209" s="113" t="s">
        <v>14725</v>
      </c>
      <c r="I209" s="113" t="s">
        <v>15135</v>
      </c>
    </row>
    <row r="210" spans="1:12" hidden="1" x14ac:dyDescent="0.2">
      <c r="A210" s="113" t="s">
        <v>13334</v>
      </c>
      <c r="D210" s="113" t="s">
        <v>14726</v>
      </c>
      <c r="E210" s="113">
        <f t="shared" si="3"/>
        <v>2390010000</v>
      </c>
      <c r="F210" s="113" t="s">
        <v>11571</v>
      </c>
      <c r="G210" s="113" t="s">
        <v>13362</v>
      </c>
      <c r="H210" s="113" t="s">
        <v>16146</v>
      </c>
      <c r="I210" s="113" t="s">
        <v>15135</v>
      </c>
    </row>
    <row r="211" spans="1:12" hidden="1" x14ac:dyDescent="0.2">
      <c r="A211" s="113" t="s">
        <v>13334</v>
      </c>
      <c r="D211" s="113" t="s">
        <v>14727</v>
      </c>
      <c r="E211" s="113">
        <f t="shared" si="3"/>
        <v>2399000000</v>
      </c>
      <c r="F211" s="113" t="s">
        <v>11571</v>
      </c>
      <c r="G211" s="113" t="s">
        <v>14728</v>
      </c>
      <c r="H211" s="113" t="s">
        <v>14728</v>
      </c>
      <c r="I211" s="113" t="s">
        <v>15135</v>
      </c>
    </row>
    <row r="212" spans="1:12" hidden="1" x14ac:dyDescent="0.2">
      <c r="A212" s="113" t="s">
        <v>13334</v>
      </c>
      <c r="D212" s="113" t="s">
        <v>14729</v>
      </c>
      <c r="E212" s="113">
        <f t="shared" si="3"/>
        <v>2401001000</v>
      </c>
      <c r="F212" s="113" t="s">
        <v>14730</v>
      </c>
      <c r="G212" s="113" t="s">
        <v>14731</v>
      </c>
      <c r="H212" s="113" t="s">
        <v>14732</v>
      </c>
      <c r="I212" s="113" t="s">
        <v>14733</v>
      </c>
    </row>
    <row r="213" spans="1:12" hidden="1" x14ac:dyDescent="0.2">
      <c r="A213" s="113" t="s">
        <v>13334</v>
      </c>
      <c r="D213" s="113" t="s">
        <v>14734</v>
      </c>
      <c r="E213" s="113">
        <f t="shared" si="3"/>
        <v>2401001001</v>
      </c>
      <c r="F213" s="113" t="s">
        <v>14730</v>
      </c>
      <c r="G213" s="113" t="s">
        <v>14731</v>
      </c>
      <c r="H213" s="113" t="s">
        <v>14732</v>
      </c>
      <c r="I213" s="113" t="s">
        <v>14735</v>
      </c>
      <c r="J213" s="115">
        <v>37307</v>
      </c>
    </row>
    <row r="214" spans="1:12" hidden="1" x14ac:dyDescent="0.2">
      <c r="A214" s="113" t="s">
        <v>13334</v>
      </c>
      <c r="D214" s="113" t="s">
        <v>14736</v>
      </c>
      <c r="E214" s="113">
        <f t="shared" si="3"/>
        <v>2401001005</v>
      </c>
      <c r="F214" s="113" t="s">
        <v>14730</v>
      </c>
      <c r="G214" s="113" t="s">
        <v>14731</v>
      </c>
      <c r="H214" s="113" t="s">
        <v>14732</v>
      </c>
      <c r="I214" s="113" t="s">
        <v>14737</v>
      </c>
      <c r="J214" s="115">
        <v>37307</v>
      </c>
    </row>
    <row r="215" spans="1:12" hidden="1" x14ac:dyDescent="0.2">
      <c r="A215" s="113" t="s">
        <v>13334</v>
      </c>
      <c r="D215" s="113" t="s">
        <v>14738</v>
      </c>
      <c r="E215" s="113">
        <f t="shared" si="3"/>
        <v>2401001006</v>
      </c>
      <c r="F215" s="113" t="s">
        <v>14730</v>
      </c>
      <c r="G215" s="113" t="s">
        <v>14731</v>
      </c>
      <c r="H215" s="113" t="s">
        <v>14732</v>
      </c>
      <c r="I215" s="113" t="s">
        <v>14739</v>
      </c>
      <c r="J215" s="115">
        <v>37307</v>
      </c>
    </row>
    <row r="216" spans="1:12" hidden="1" x14ac:dyDescent="0.2">
      <c r="A216" s="113" t="s">
        <v>13334</v>
      </c>
      <c r="D216" s="113" t="s">
        <v>14740</v>
      </c>
      <c r="E216" s="113">
        <f t="shared" si="3"/>
        <v>2401001010</v>
      </c>
      <c r="F216" s="113" t="s">
        <v>14730</v>
      </c>
      <c r="G216" s="113" t="s">
        <v>14731</v>
      </c>
      <c r="H216" s="113" t="s">
        <v>14732</v>
      </c>
      <c r="I216" s="113" t="s">
        <v>14741</v>
      </c>
      <c r="J216" s="115">
        <v>37307</v>
      </c>
    </row>
    <row r="217" spans="1:12" hidden="1" x14ac:dyDescent="0.2">
      <c r="A217" s="113" t="s">
        <v>13334</v>
      </c>
      <c r="D217" s="113" t="s">
        <v>14742</v>
      </c>
      <c r="E217" s="113">
        <f t="shared" si="3"/>
        <v>2401001011</v>
      </c>
      <c r="F217" s="113" t="s">
        <v>14730</v>
      </c>
      <c r="G217" s="113" t="s">
        <v>14731</v>
      </c>
      <c r="H217" s="113" t="s">
        <v>14732</v>
      </c>
      <c r="I217" s="113" t="s">
        <v>14743</v>
      </c>
      <c r="J217" s="115">
        <v>37307</v>
      </c>
    </row>
    <row r="218" spans="1:12" hidden="1" x14ac:dyDescent="0.2">
      <c r="A218" s="113" t="s">
        <v>13334</v>
      </c>
      <c r="D218" s="113" t="s">
        <v>14744</v>
      </c>
      <c r="E218" s="113">
        <f t="shared" si="3"/>
        <v>2401001015</v>
      </c>
      <c r="F218" s="113" t="s">
        <v>14730</v>
      </c>
      <c r="G218" s="113" t="s">
        <v>14731</v>
      </c>
      <c r="H218" s="113" t="s">
        <v>14732</v>
      </c>
      <c r="I218" s="113" t="s">
        <v>14745</v>
      </c>
      <c r="J218" s="115">
        <v>37307</v>
      </c>
    </row>
    <row r="219" spans="1:12" hidden="1" x14ac:dyDescent="0.2">
      <c r="A219" s="113" t="s">
        <v>13334</v>
      </c>
      <c r="D219" s="113" t="s">
        <v>14746</v>
      </c>
      <c r="E219" s="113">
        <f t="shared" si="3"/>
        <v>2401001020</v>
      </c>
      <c r="F219" s="113" t="s">
        <v>14730</v>
      </c>
      <c r="G219" s="113" t="s">
        <v>14731</v>
      </c>
      <c r="H219" s="113" t="s">
        <v>14732</v>
      </c>
      <c r="I219" s="113" t="s">
        <v>14747</v>
      </c>
      <c r="J219" s="115">
        <v>37307</v>
      </c>
    </row>
    <row r="220" spans="1:12" hidden="1" x14ac:dyDescent="0.2">
      <c r="A220" s="113" t="s">
        <v>13334</v>
      </c>
      <c r="D220" s="113" t="s">
        <v>14748</v>
      </c>
      <c r="E220" s="113">
        <f t="shared" si="3"/>
        <v>2401001025</v>
      </c>
      <c r="F220" s="113" t="s">
        <v>14730</v>
      </c>
      <c r="G220" s="113" t="s">
        <v>14731</v>
      </c>
      <c r="H220" s="113" t="s">
        <v>14732</v>
      </c>
      <c r="I220" s="113" t="s">
        <v>14749</v>
      </c>
      <c r="J220" s="115">
        <v>37307</v>
      </c>
    </row>
    <row r="221" spans="1:12" hidden="1" x14ac:dyDescent="0.2">
      <c r="A221" s="113" t="s">
        <v>13334</v>
      </c>
      <c r="D221" s="113" t="s">
        <v>14750</v>
      </c>
      <c r="E221" s="113">
        <f t="shared" si="3"/>
        <v>2401001050</v>
      </c>
      <c r="F221" s="113" t="s">
        <v>14730</v>
      </c>
      <c r="G221" s="113" t="s">
        <v>14731</v>
      </c>
      <c r="H221" s="113" t="s">
        <v>14732</v>
      </c>
      <c r="I221" s="113" t="s">
        <v>14751</v>
      </c>
      <c r="J221" s="115">
        <v>37307</v>
      </c>
    </row>
    <row r="222" spans="1:12" hidden="1" x14ac:dyDescent="0.2">
      <c r="A222" s="113" t="s">
        <v>13334</v>
      </c>
      <c r="B222" s="116" t="s">
        <v>10411</v>
      </c>
      <c r="C222" s="113" t="s">
        <v>14729</v>
      </c>
      <c r="D222" s="113" t="s">
        <v>14752</v>
      </c>
      <c r="E222" s="113">
        <f t="shared" si="3"/>
        <v>2401001999</v>
      </c>
      <c r="F222" s="113" t="s">
        <v>14730</v>
      </c>
      <c r="G222" s="113" t="s">
        <v>14731</v>
      </c>
      <c r="H222" s="113" t="s">
        <v>14732</v>
      </c>
      <c r="I222" s="113" t="s">
        <v>14753</v>
      </c>
      <c r="K222" s="115">
        <v>37725</v>
      </c>
      <c r="L222" s="113" t="s">
        <v>14754</v>
      </c>
    </row>
    <row r="223" spans="1:12" hidden="1" x14ac:dyDescent="0.2">
      <c r="A223" s="113" t="s">
        <v>13334</v>
      </c>
      <c r="D223" s="113" t="s">
        <v>14755</v>
      </c>
      <c r="E223" s="113">
        <f t="shared" si="3"/>
        <v>2401002000</v>
      </c>
      <c r="F223" s="113" t="s">
        <v>14730</v>
      </c>
      <c r="G223" s="113" t="s">
        <v>14731</v>
      </c>
      <c r="H223" s="113" t="s">
        <v>14756</v>
      </c>
      <c r="I223" s="113" t="s">
        <v>14733</v>
      </c>
      <c r="J223" s="115">
        <v>36788</v>
      </c>
    </row>
    <row r="224" spans="1:12" hidden="1" x14ac:dyDescent="0.2">
      <c r="A224" s="113" t="s">
        <v>13334</v>
      </c>
      <c r="D224" s="113" t="s">
        <v>14757</v>
      </c>
      <c r="E224" s="113">
        <f t="shared" si="3"/>
        <v>2401003000</v>
      </c>
      <c r="F224" s="113" t="s">
        <v>14730</v>
      </c>
      <c r="G224" s="113" t="s">
        <v>14731</v>
      </c>
      <c r="H224" s="113" t="s">
        <v>14758</v>
      </c>
      <c r="I224" s="113" t="s">
        <v>14733</v>
      </c>
      <c r="J224" s="115">
        <v>36788</v>
      </c>
    </row>
    <row r="225" spans="1:12" hidden="1" x14ac:dyDescent="0.2">
      <c r="A225" s="113" t="s">
        <v>13334</v>
      </c>
      <c r="D225" s="113" t="s">
        <v>14759</v>
      </c>
      <c r="E225" s="113">
        <f t="shared" si="3"/>
        <v>2401005000</v>
      </c>
      <c r="F225" s="113" t="s">
        <v>14730</v>
      </c>
      <c r="G225" s="113" t="s">
        <v>14731</v>
      </c>
      <c r="H225" s="113" t="s">
        <v>14760</v>
      </c>
      <c r="I225" s="113" t="s">
        <v>14733</v>
      </c>
    </row>
    <row r="226" spans="1:12" hidden="1" x14ac:dyDescent="0.2">
      <c r="A226" s="113" t="s">
        <v>13334</v>
      </c>
      <c r="D226" s="113" t="s">
        <v>14761</v>
      </c>
      <c r="E226" s="113">
        <f t="shared" si="3"/>
        <v>2401005500</v>
      </c>
      <c r="F226" s="113" t="s">
        <v>14730</v>
      </c>
      <c r="G226" s="113" t="s">
        <v>14731</v>
      </c>
      <c r="H226" s="113" t="s">
        <v>14760</v>
      </c>
      <c r="I226" s="113" t="s">
        <v>14762</v>
      </c>
      <c r="J226" s="115">
        <v>37307</v>
      </c>
    </row>
    <row r="227" spans="1:12" hidden="1" x14ac:dyDescent="0.2">
      <c r="A227" s="113" t="s">
        <v>13334</v>
      </c>
      <c r="D227" s="113" t="s">
        <v>14763</v>
      </c>
      <c r="E227" s="113">
        <f t="shared" si="3"/>
        <v>2401005600</v>
      </c>
      <c r="F227" s="113" t="s">
        <v>14730</v>
      </c>
      <c r="G227" s="113" t="s">
        <v>14731</v>
      </c>
      <c r="H227" s="113" t="s">
        <v>14760</v>
      </c>
      <c r="I227" s="113" t="s">
        <v>14764</v>
      </c>
      <c r="J227" s="115">
        <v>37307</v>
      </c>
    </row>
    <row r="228" spans="1:12" hidden="1" x14ac:dyDescent="0.2">
      <c r="A228" s="113" t="s">
        <v>13334</v>
      </c>
      <c r="D228" s="113" t="s">
        <v>14765</v>
      </c>
      <c r="E228" s="113">
        <f t="shared" si="3"/>
        <v>2401005700</v>
      </c>
      <c r="F228" s="113" t="s">
        <v>14730</v>
      </c>
      <c r="G228" s="113" t="s">
        <v>14731</v>
      </c>
      <c r="H228" s="113" t="s">
        <v>14760</v>
      </c>
      <c r="I228" s="113" t="s">
        <v>14766</v>
      </c>
      <c r="J228" s="115">
        <v>37307</v>
      </c>
    </row>
    <row r="229" spans="1:12" hidden="1" x14ac:dyDescent="0.2">
      <c r="A229" s="113" t="s">
        <v>13334</v>
      </c>
      <c r="D229" s="113" t="s">
        <v>14767</v>
      </c>
      <c r="E229" s="113">
        <f t="shared" si="3"/>
        <v>2401005800</v>
      </c>
      <c r="F229" s="113" t="s">
        <v>14730</v>
      </c>
      <c r="G229" s="113" t="s">
        <v>14731</v>
      </c>
      <c r="H229" s="113" t="s">
        <v>14760</v>
      </c>
      <c r="I229" s="113" t="s">
        <v>14768</v>
      </c>
      <c r="J229" s="115">
        <v>37307</v>
      </c>
    </row>
    <row r="230" spans="1:12" hidden="1" x14ac:dyDescent="0.2">
      <c r="A230" s="113" t="s">
        <v>13334</v>
      </c>
      <c r="D230" s="113" t="s">
        <v>14769</v>
      </c>
      <c r="E230" s="113">
        <f t="shared" si="3"/>
        <v>2401008000</v>
      </c>
      <c r="F230" s="113" t="s">
        <v>14730</v>
      </c>
      <c r="G230" s="113" t="s">
        <v>14731</v>
      </c>
      <c r="H230" s="113" t="s">
        <v>14770</v>
      </c>
      <c r="I230" s="113" t="s">
        <v>14733</v>
      </c>
    </row>
    <row r="231" spans="1:12" hidden="1" x14ac:dyDescent="0.2">
      <c r="A231" s="113" t="s">
        <v>13334</v>
      </c>
      <c r="B231" s="116" t="s">
        <v>10411</v>
      </c>
      <c r="C231" s="113" t="s">
        <v>14769</v>
      </c>
      <c r="D231" s="113" t="s">
        <v>14771</v>
      </c>
      <c r="E231" s="113">
        <f t="shared" si="3"/>
        <v>2401008999</v>
      </c>
      <c r="F231" s="113" t="s">
        <v>14730</v>
      </c>
      <c r="G231" s="113" t="s">
        <v>14731</v>
      </c>
      <c r="H231" s="113" t="s">
        <v>14770</v>
      </c>
      <c r="I231" s="113" t="s">
        <v>14753</v>
      </c>
      <c r="K231" s="115">
        <v>37725</v>
      </c>
      <c r="L231" s="113" t="s">
        <v>14754</v>
      </c>
    </row>
    <row r="232" spans="1:12" hidden="1" x14ac:dyDescent="0.2">
      <c r="A232" s="113" t="s">
        <v>13334</v>
      </c>
      <c r="D232" s="113" t="s">
        <v>14772</v>
      </c>
      <c r="E232" s="113">
        <f t="shared" si="3"/>
        <v>2401010000</v>
      </c>
      <c r="F232" s="113" t="s">
        <v>14730</v>
      </c>
      <c r="G232" s="113" t="s">
        <v>14731</v>
      </c>
      <c r="H232" s="113" t="s">
        <v>15967</v>
      </c>
      <c r="I232" s="113" t="s">
        <v>14733</v>
      </c>
    </row>
    <row r="233" spans="1:12" hidden="1" x14ac:dyDescent="0.2">
      <c r="A233" s="113" t="s">
        <v>13334</v>
      </c>
      <c r="D233" s="113" t="s">
        <v>15968</v>
      </c>
      <c r="E233" s="113">
        <f t="shared" si="3"/>
        <v>2401015000</v>
      </c>
      <c r="F233" s="113" t="s">
        <v>14730</v>
      </c>
      <c r="G233" s="113" t="s">
        <v>14731</v>
      </c>
      <c r="H233" s="113" t="s">
        <v>15969</v>
      </c>
      <c r="I233" s="113" t="s">
        <v>14733</v>
      </c>
    </row>
    <row r="234" spans="1:12" hidden="1" x14ac:dyDescent="0.2">
      <c r="A234" s="113" t="s">
        <v>13334</v>
      </c>
      <c r="D234" s="113" t="s">
        <v>15970</v>
      </c>
      <c r="E234" s="113">
        <f t="shared" si="3"/>
        <v>2401020000</v>
      </c>
      <c r="F234" s="113" t="s">
        <v>14730</v>
      </c>
      <c r="G234" s="113" t="s">
        <v>14731</v>
      </c>
      <c r="H234" s="113" t="s">
        <v>15971</v>
      </c>
      <c r="I234" s="113" t="s">
        <v>14733</v>
      </c>
    </row>
    <row r="235" spans="1:12" hidden="1" x14ac:dyDescent="0.2">
      <c r="A235" s="113" t="s">
        <v>13334</v>
      </c>
      <c r="D235" s="113" t="s">
        <v>15972</v>
      </c>
      <c r="E235" s="113">
        <f t="shared" si="3"/>
        <v>2401025000</v>
      </c>
      <c r="F235" s="113" t="s">
        <v>14730</v>
      </c>
      <c r="G235" s="113" t="s">
        <v>14731</v>
      </c>
      <c r="H235" s="113" t="s">
        <v>15973</v>
      </c>
      <c r="I235" s="113" t="s">
        <v>14733</v>
      </c>
    </row>
    <row r="236" spans="1:12" hidden="1" x14ac:dyDescent="0.2">
      <c r="A236" s="113" t="s">
        <v>13334</v>
      </c>
      <c r="D236" s="113" t="s">
        <v>15974</v>
      </c>
      <c r="E236" s="113">
        <f t="shared" si="3"/>
        <v>2401030000</v>
      </c>
      <c r="F236" s="113" t="s">
        <v>14730</v>
      </c>
      <c r="G236" s="113" t="s">
        <v>14731</v>
      </c>
      <c r="H236" s="113" t="s">
        <v>15975</v>
      </c>
      <c r="I236" s="113" t="s">
        <v>14733</v>
      </c>
    </row>
    <row r="237" spans="1:12" hidden="1" x14ac:dyDescent="0.2">
      <c r="A237" s="113" t="s">
        <v>13334</v>
      </c>
      <c r="D237" s="113" t="s">
        <v>15976</v>
      </c>
      <c r="E237" s="113">
        <f t="shared" si="3"/>
        <v>2401035000</v>
      </c>
      <c r="F237" s="113" t="s">
        <v>14730</v>
      </c>
      <c r="G237" s="113" t="s">
        <v>14731</v>
      </c>
      <c r="H237" s="113" t="s">
        <v>15977</v>
      </c>
      <c r="I237" s="113" t="s">
        <v>14733</v>
      </c>
    </row>
    <row r="238" spans="1:12" hidden="1" x14ac:dyDescent="0.2">
      <c r="A238" s="113" t="s">
        <v>13334</v>
      </c>
      <c r="D238" s="113" t="s">
        <v>15978</v>
      </c>
      <c r="E238" s="113">
        <f t="shared" si="3"/>
        <v>2401040000</v>
      </c>
      <c r="F238" s="113" t="s">
        <v>14730</v>
      </c>
      <c r="G238" s="113" t="s">
        <v>14731</v>
      </c>
      <c r="H238" s="113" t="s">
        <v>15979</v>
      </c>
      <c r="I238" s="113" t="s">
        <v>14733</v>
      </c>
    </row>
    <row r="239" spans="1:12" hidden="1" x14ac:dyDescent="0.2">
      <c r="A239" s="113" t="s">
        <v>13334</v>
      </c>
      <c r="D239" s="113" t="s">
        <v>15980</v>
      </c>
      <c r="E239" s="113">
        <f t="shared" si="3"/>
        <v>2401045000</v>
      </c>
      <c r="F239" s="113" t="s">
        <v>14730</v>
      </c>
      <c r="G239" s="113" t="s">
        <v>14731</v>
      </c>
      <c r="H239" s="113" t="s">
        <v>15981</v>
      </c>
      <c r="I239" s="113" t="s">
        <v>14733</v>
      </c>
    </row>
    <row r="240" spans="1:12" hidden="1" x14ac:dyDescent="0.2">
      <c r="A240" s="113" t="s">
        <v>13334</v>
      </c>
      <c r="D240" s="113" t="s">
        <v>15982</v>
      </c>
      <c r="E240" s="113">
        <f t="shared" si="3"/>
        <v>2401050000</v>
      </c>
      <c r="F240" s="113" t="s">
        <v>14730</v>
      </c>
      <c r="G240" s="113" t="s">
        <v>14731</v>
      </c>
      <c r="H240" s="113" t="s">
        <v>15983</v>
      </c>
      <c r="I240" s="113" t="s">
        <v>14733</v>
      </c>
    </row>
    <row r="241" spans="1:12" hidden="1" x14ac:dyDescent="0.2">
      <c r="A241" s="113" t="s">
        <v>13334</v>
      </c>
      <c r="D241" s="113" t="s">
        <v>15984</v>
      </c>
      <c r="E241" s="113">
        <f t="shared" si="3"/>
        <v>2401055000</v>
      </c>
      <c r="F241" s="113" t="s">
        <v>14730</v>
      </c>
      <c r="G241" s="113" t="s">
        <v>14731</v>
      </c>
      <c r="H241" s="113" t="s">
        <v>15985</v>
      </c>
      <c r="I241" s="113" t="s">
        <v>14733</v>
      </c>
    </row>
    <row r="242" spans="1:12" hidden="1" x14ac:dyDescent="0.2">
      <c r="A242" s="113" t="s">
        <v>13334</v>
      </c>
      <c r="D242" s="113" t="s">
        <v>15986</v>
      </c>
      <c r="E242" s="113">
        <f t="shared" si="3"/>
        <v>2401060000</v>
      </c>
      <c r="F242" s="113" t="s">
        <v>14730</v>
      </c>
      <c r="G242" s="113" t="s">
        <v>14731</v>
      </c>
      <c r="H242" s="113" t="s">
        <v>15987</v>
      </c>
      <c r="I242" s="113" t="s">
        <v>14733</v>
      </c>
    </row>
    <row r="243" spans="1:12" hidden="1" x14ac:dyDescent="0.2">
      <c r="A243" s="113" t="s">
        <v>13334</v>
      </c>
      <c r="D243" s="113" t="s">
        <v>15988</v>
      </c>
      <c r="E243" s="113">
        <f t="shared" si="3"/>
        <v>2401065000</v>
      </c>
      <c r="F243" s="113" t="s">
        <v>14730</v>
      </c>
      <c r="G243" s="113" t="s">
        <v>14731</v>
      </c>
      <c r="H243" s="113" t="s">
        <v>15989</v>
      </c>
      <c r="I243" s="113" t="s">
        <v>14733</v>
      </c>
    </row>
    <row r="244" spans="1:12" hidden="1" x14ac:dyDescent="0.2">
      <c r="A244" s="113" t="s">
        <v>13334</v>
      </c>
      <c r="D244" s="113" t="s">
        <v>15990</v>
      </c>
      <c r="E244" s="113">
        <f t="shared" si="3"/>
        <v>2401070000</v>
      </c>
      <c r="F244" s="113" t="s">
        <v>14730</v>
      </c>
      <c r="G244" s="113" t="s">
        <v>14731</v>
      </c>
      <c r="H244" s="113" t="s">
        <v>15991</v>
      </c>
      <c r="I244" s="113" t="s">
        <v>14733</v>
      </c>
    </row>
    <row r="245" spans="1:12" hidden="1" x14ac:dyDescent="0.2">
      <c r="A245" s="113" t="s">
        <v>13334</v>
      </c>
      <c r="D245" s="113" t="s">
        <v>15992</v>
      </c>
      <c r="E245" s="113">
        <f t="shared" si="3"/>
        <v>2401075000</v>
      </c>
      <c r="F245" s="113" t="s">
        <v>14730</v>
      </c>
      <c r="G245" s="113" t="s">
        <v>14731</v>
      </c>
      <c r="H245" s="113" t="s">
        <v>15993</v>
      </c>
      <c r="I245" s="113" t="s">
        <v>14733</v>
      </c>
    </row>
    <row r="246" spans="1:12" hidden="1" x14ac:dyDescent="0.2">
      <c r="A246" s="113" t="s">
        <v>13334</v>
      </c>
      <c r="D246" s="113" t="s">
        <v>15994</v>
      </c>
      <c r="E246" s="113">
        <f t="shared" si="3"/>
        <v>2401080000</v>
      </c>
      <c r="F246" s="113" t="s">
        <v>14730</v>
      </c>
      <c r="G246" s="113" t="s">
        <v>14731</v>
      </c>
      <c r="H246" s="113" t="s">
        <v>15995</v>
      </c>
      <c r="I246" s="113" t="s">
        <v>14733</v>
      </c>
    </row>
    <row r="247" spans="1:12" hidden="1" x14ac:dyDescent="0.2">
      <c r="A247" s="113" t="s">
        <v>13334</v>
      </c>
      <c r="D247" s="113" t="s">
        <v>15996</v>
      </c>
      <c r="E247" s="113">
        <f t="shared" si="3"/>
        <v>2401085000</v>
      </c>
      <c r="F247" s="113" t="s">
        <v>14730</v>
      </c>
      <c r="G247" s="113" t="s">
        <v>14731</v>
      </c>
      <c r="H247" s="113" t="s">
        <v>15997</v>
      </c>
      <c r="I247" s="113" t="s">
        <v>14733</v>
      </c>
    </row>
    <row r="248" spans="1:12" hidden="1" x14ac:dyDescent="0.2">
      <c r="A248" s="113" t="s">
        <v>13334</v>
      </c>
      <c r="D248" s="113" t="s">
        <v>15998</v>
      </c>
      <c r="E248" s="113">
        <f t="shared" si="3"/>
        <v>2401090000</v>
      </c>
      <c r="F248" s="113" t="s">
        <v>14730</v>
      </c>
      <c r="G248" s="113" t="s">
        <v>14731</v>
      </c>
      <c r="H248" s="113" t="s">
        <v>15999</v>
      </c>
      <c r="I248" s="113" t="s">
        <v>14733</v>
      </c>
    </row>
    <row r="249" spans="1:12" hidden="1" x14ac:dyDescent="0.2">
      <c r="A249" s="113" t="s">
        <v>13334</v>
      </c>
      <c r="D249" s="113" t="s">
        <v>16000</v>
      </c>
      <c r="E249" s="113">
        <f t="shared" si="3"/>
        <v>2401100000</v>
      </c>
      <c r="F249" s="113" t="s">
        <v>14730</v>
      </c>
      <c r="G249" s="113" t="s">
        <v>14731</v>
      </c>
      <c r="H249" s="113" t="s">
        <v>16001</v>
      </c>
      <c r="I249" s="113" t="s">
        <v>14733</v>
      </c>
    </row>
    <row r="250" spans="1:12" hidden="1" x14ac:dyDescent="0.2">
      <c r="A250" s="113" t="s">
        <v>13334</v>
      </c>
      <c r="D250" s="113" t="s">
        <v>16002</v>
      </c>
      <c r="E250" s="113">
        <f t="shared" si="3"/>
        <v>2401100001</v>
      </c>
      <c r="F250" s="113" t="s">
        <v>14730</v>
      </c>
      <c r="G250" s="113" t="s">
        <v>14731</v>
      </c>
      <c r="H250" s="113" t="s">
        <v>16001</v>
      </c>
      <c r="I250" s="113" t="s">
        <v>16003</v>
      </c>
      <c r="J250" s="115">
        <v>37307</v>
      </c>
    </row>
    <row r="251" spans="1:12" hidden="1" x14ac:dyDescent="0.2">
      <c r="A251" s="113" t="s">
        <v>13334</v>
      </c>
      <c r="D251" s="113" t="s">
        <v>16004</v>
      </c>
      <c r="E251" s="113">
        <f t="shared" si="3"/>
        <v>2401200000</v>
      </c>
      <c r="F251" s="113" t="s">
        <v>14730</v>
      </c>
      <c r="G251" s="113" t="s">
        <v>14731</v>
      </c>
      <c r="H251" s="113" t="s">
        <v>16005</v>
      </c>
      <c r="I251" s="113" t="s">
        <v>14733</v>
      </c>
    </row>
    <row r="252" spans="1:12" hidden="1" x14ac:dyDescent="0.2">
      <c r="A252" s="113" t="s">
        <v>13334</v>
      </c>
      <c r="D252" s="113" t="s">
        <v>16006</v>
      </c>
      <c r="E252" s="113">
        <f t="shared" si="3"/>
        <v>2401990000</v>
      </c>
      <c r="F252" s="113" t="s">
        <v>14730</v>
      </c>
      <c r="G252" s="113" t="s">
        <v>14731</v>
      </c>
      <c r="H252" s="113" t="s">
        <v>16007</v>
      </c>
      <c r="I252" s="113" t="s">
        <v>14733</v>
      </c>
    </row>
    <row r="253" spans="1:12" hidden="1" x14ac:dyDescent="0.2">
      <c r="A253" s="113" t="s">
        <v>13334</v>
      </c>
      <c r="D253" s="113" t="s">
        <v>16008</v>
      </c>
      <c r="E253" s="113">
        <f t="shared" si="3"/>
        <v>2415000000</v>
      </c>
      <c r="F253" s="113" t="s">
        <v>14730</v>
      </c>
      <c r="G253" s="113" t="s">
        <v>16009</v>
      </c>
      <c r="H253" s="113" t="s">
        <v>16010</v>
      </c>
      <c r="I253" s="113" t="s">
        <v>14733</v>
      </c>
    </row>
    <row r="254" spans="1:12" hidden="1" x14ac:dyDescent="0.2">
      <c r="A254" s="113" t="s">
        <v>13334</v>
      </c>
      <c r="B254" s="116" t="s">
        <v>10411</v>
      </c>
      <c r="C254" s="113" t="s">
        <v>16008</v>
      </c>
      <c r="D254" s="113" t="s">
        <v>16011</v>
      </c>
      <c r="E254" s="113">
        <f t="shared" si="3"/>
        <v>2415000999</v>
      </c>
      <c r="F254" s="113" t="s">
        <v>14730</v>
      </c>
      <c r="G254" s="113" t="s">
        <v>16009</v>
      </c>
      <c r="H254" s="113" t="s">
        <v>16010</v>
      </c>
      <c r="I254" s="113" t="s">
        <v>14753</v>
      </c>
      <c r="K254" s="115">
        <v>37725</v>
      </c>
      <c r="L254" s="113" t="s">
        <v>14754</v>
      </c>
    </row>
    <row r="255" spans="1:12" hidden="1" x14ac:dyDescent="0.2">
      <c r="A255" s="113" t="s">
        <v>13334</v>
      </c>
      <c r="D255" s="113" t="s">
        <v>16012</v>
      </c>
      <c r="E255" s="113">
        <f t="shared" si="3"/>
        <v>2415005000</v>
      </c>
      <c r="F255" s="113" t="s">
        <v>14730</v>
      </c>
      <c r="G255" s="113" t="s">
        <v>16009</v>
      </c>
      <c r="H255" s="113" t="s">
        <v>16013</v>
      </c>
      <c r="I255" s="113" t="s">
        <v>14733</v>
      </c>
    </row>
    <row r="256" spans="1:12" hidden="1" x14ac:dyDescent="0.2">
      <c r="A256" s="113" t="s">
        <v>13334</v>
      </c>
      <c r="D256" s="113" t="s">
        <v>16014</v>
      </c>
      <c r="E256" s="113">
        <f t="shared" si="3"/>
        <v>2415010000</v>
      </c>
      <c r="F256" s="113" t="s">
        <v>14730</v>
      </c>
      <c r="G256" s="113" t="s">
        <v>16009</v>
      </c>
      <c r="H256" s="113" t="s">
        <v>16015</v>
      </c>
      <c r="I256" s="113" t="s">
        <v>14733</v>
      </c>
    </row>
    <row r="257" spans="1:12" hidden="1" x14ac:dyDescent="0.2">
      <c r="A257" s="113" t="s">
        <v>13334</v>
      </c>
      <c r="D257" s="113" t="s">
        <v>16016</v>
      </c>
      <c r="E257" s="113">
        <f t="shared" si="3"/>
        <v>2415015000</v>
      </c>
      <c r="F257" s="113" t="s">
        <v>14730</v>
      </c>
      <c r="G257" s="113" t="s">
        <v>16009</v>
      </c>
      <c r="H257" s="113" t="s">
        <v>16017</v>
      </c>
      <c r="I257" s="113" t="s">
        <v>14733</v>
      </c>
    </row>
    <row r="258" spans="1:12" hidden="1" x14ac:dyDescent="0.2">
      <c r="A258" s="113" t="s">
        <v>13334</v>
      </c>
      <c r="D258" s="113" t="s">
        <v>16018</v>
      </c>
      <c r="E258" s="113">
        <f t="shared" ref="E258:E321" si="4">VALUE(D258)</f>
        <v>2415020000</v>
      </c>
      <c r="F258" s="113" t="s">
        <v>14730</v>
      </c>
      <c r="G258" s="113" t="s">
        <v>16009</v>
      </c>
      <c r="H258" s="113" t="s">
        <v>16019</v>
      </c>
      <c r="I258" s="113" t="s">
        <v>14733</v>
      </c>
    </row>
    <row r="259" spans="1:12" hidden="1" x14ac:dyDescent="0.2">
      <c r="A259" s="113" t="s">
        <v>13334</v>
      </c>
      <c r="D259" s="113" t="s">
        <v>16020</v>
      </c>
      <c r="E259" s="113">
        <f t="shared" si="4"/>
        <v>2415025000</v>
      </c>
      <c r="F259" s="113" t="s">
        <v>14730</v>
      </c>
      <c r="G259" s="113" t="s">
        <v>16009</v>
      </c>
      <c r="H259" s="113" t="s">
        <v>16021</v>
      </c>
      <c r="I259" s="113" t="s">
        <v>14733</v>
      </c>
    </row>
    <row r="260" spans="1:12" hidden="1" x14ac:dyDescent="0.2">
      <c r="A260" s="113" t="s">
        <v>13334</v>
      </c>
      <c r="D260" s="113" t="s">
        <v>16022</v>
      </c>
      <c r="E260" s="113">
        <f t="shared" si="4"/>
        <v>2415030000</v>
      </c>
      <c r="F260" s="113" t="s">
        <v>14730</v>
      </c>
      <c r="G260" s="113" t="s">
        <v>16009</v>
      </c>
      <c r="H260" s="113" t="s">
        <v>16023</v>
      </c>
      <c r="I260" s="113" t="s">
        <v>14733</v>
      </c>
    </row>
    <row r="261" spans="1:12" hidden="1" x14ac:dyDescent="0.2">
      <c r="A261" s="113" t="s">
        <v>13334</v>
      </c>
      <c r="D261" s="113" t="s">
        <v>16024</v>
      </c>
      <c r="E261" s="113">
        <f t="shared" si="4"/>
        <v>2415035000</v>
      </c>
      <c r="F261" s="113" t="s">
        <v>14730</v>
      </c>
      <c r="G261" s="113" t="s">
        <v>16009</v>
      </c>
      <c r="H261" s="113" t="s">
        <v>16025</v>
      </c>
      <c r="I261" s="113" t="s">
        <v>14733</v>
      </c>
    </row>
    <row r="262" spans="1:12" hidden="1" x14ac:dyDescent="0.2">
      <c r="A262" s="113" t="s">
        <v>13334</v>
      </c>
      <c r="D262" s="113" t="s">
        <v>16026</v>
      </c>
      <c r="E262" s="113">
        <f t="shared" si="4"/>
        <v>2415040000</v>
      </c>
      <c r="F262" s="113" t="s">
        <v>14730</v>
      </c>
      <c r="G262" s="113" t="s">
        <v>16009</v>
      </c>
      <c r="H262" s="113" t="s">
        <v>16027</v>
      </c>
      <c r="I262" s="113" t="s">
        <v>14733</v>
      </c>
    </row>
    <row r="263" spans="1:12" hidden="1" x14ac:dyDescent="0.2">
      <c r="A263" s="113" t="s">
        <v>13334</v>
      </c>
      <c r="D263" s="113" t="s">
        <v>16028</v>
      </c>
      <c r="E263" s="113">
        <f t="shared" si="4"/>
        <v>2415045000</v>
      </c>
      <c r="F263" s="113" t="s">
        <v>14730</v>
      </c>
      <c r="G263" s="113" t="s">
        <v>16009</v>
      </c>
      <c r="H263" s="113" t="s">
        <v>16029</v>
      </c>
      <c r="I263" s="113" t="s">
        <v>14733</v>
      </c>
    </row>
    <row r="264" spans="1:12" hidden="1" x14ac:dyDescent="0.2">
      <c r="A264" s="113" t="s">
        <v>13334</v>
      </c>
      <c r="B264" s="116" t="s">
        <v>10411</v>
      </c>
      <c r="C264" s="113" t="s">
        <v>16028</v>
      </c>
      <c r="D264" s="113" t="s">
        <v>16030</v>
      </c>
      <c r="E264" s="113">
        <f t="shared" si="4"/>
        <v>2415045999</v>
      </c>
      <c r="F264" s="113" t="s">
        <v>14730</v>
      </c>
      <c r="G264" s="113" t="s">
        <v>16009</v>
      </c>
      <c r="H264" s="113" t="s">
        <v>16029</v>
      </c>
      <c r="I264" s="113" t="s">
        <v>14753</v>
      </c>
      <c r="K264" s="115">
        <v>37725</v>
      </c>
      <c r="L264" s="113" t="s">
        <v>14754</v>
      </c>
    </row>
    <row r="265" spans="1:12" hidden="1" x14ac:dyDescent="0.2">
      <c r="A265" s="113" t="s">
        <v>13334</v>
      </c>
      <c r="D265" s="113" t="s">
        <v>16031</v>
      </c>
      <c r="E265" s="113">
        <f t="shared" si="4"/>
        <v>2415050000</v>
      </c>
      <c r="F265" s="113" t="s">
        <v>14730</v>
      </c>
      <c r="G265" s="113" t="s">
        <v>16009</v>
      </c>
      <c r="H265" s="113" t="s">
        <v>16032</v>
      </c>
      <c r="I265" s="113" t="s">
        <v>14733</v>
      </c>
    </row>
    <row r="266" spans="1:12" hidden="1" x14ac:dyDescent="0.2">
      <c r="A266" s="113" t="s">
        <v>13334</v>
      </c>
      <c r="D266" s="113" t="s">
        <v>16033</v>
      </c>
      <c r="E266" s="113">
        <f t="shared" si="4"/>
        <v>2415055000</v>
      </c>
      <c r="F266" s="113" t="s">
        <v>14730</v>
      </c>
      <c r="G266" s="113" t="s">
        <v>16009</v>
      </c>
      <c r="H266" s="113" t="s">
        <v>16034</v>
      </c>
      <c r="I266" s="113" t="s">
        <v>14733</v>
      </c>
    </row>
    <row r="267" spans="1:12" hidden="1" x14ac:dyDescent="0.2">
      <c r="A267" s="113" t="s">
        <v>13334</v>
      </c>
      <c r="D267" s="113" t="s">
        <v>16035</v>
      </c>
      <c r="E267" s="113">
        <f t="shared" si="4"/>
        <v>2415060000</v>
      </c>
      <c r="F267" s="113" t="s">
        <v>14730</v>
      </c>
      <c r="G267" s="113" t="s">
        <v>16009</v>
      </c>
      <c r="H267" s="113" t="s">
        <v>16036</v>
      </c>
      <c r="I267" s="113" t="s">
        <v>14733</v>
      </c>
    </row>
    <row r="268" spans="1:12" hidden="1" x14ac:dyDescent="0.2">
      <c r="A268" s="113" t="s">
        <v>13334</v>
      </c>
      <c r="D268" s="113" t="s">
        <v>16037</v>
      </c>
      <c r="E268" s="113">
        <f t="shared" si="4"/>
        <v>2415065000</v>
      </c>
      <c r="F268" s="113" t="s">
        <v>14730</v>
      </c>
      <c r="G268" s="113" t="s">
        <v>16009</v>
      </c>
      <c r="H268" s="113" t="s">
        <v>16038</v>
      </c>
      <c r="I268" s="113" t="s">
        <v>14733</v>
      </c>
    </row>
    <row r="269" spans="1:12" hidden="1" x14ac:dyDescent="0.2">
      <c r="A269" s="113" t="s">
        <v>13334</v>
      </c>
      <c r="D269" s="113" t="s">
        <v>16039</v>
      </c>
      <c r="E269" s="113">
        <f t="shared" si="4"/>
        <v>2415100000</v>
      </c>
      <c r="F269" s="113" t="s">
        <v>14730</v>
      </c>
      <c r="G269" s="113" t="s">
        <v>16009</v>
      </c>
      <c r="H269" s="113" t="s">
        <v>16040</v>
      </c>
      <c r="I269" s="113" t="s">
        <v>14733</v>
      </c>
    </row>
    <row r="270" spans="1:12" hidden="1" x14ac:dyDescent="0.2">
      <c r="A270" s="113" t="s">
        <v>13334</v>
      </c>
      <c r="D270" s="113" t="s">
        <v>16041</v>
      </c>
      <c r="E270" s="113">
        <f t="shared" si="4"/>
        <v>2415105000</v>
      </c>
      <c r="F270" s="113" t="s">
        <v>14730</v>
      </c>
      <c r="G270" s="113" t="s">
        <v>16009</v>
      </c>
      <c r="H270" s="113" t="s">
        <v>16042</v>
      </c>
      <c r="I270" s="113" t="s">
        <v>14733</v>
      </c>
    </row>
    <row r="271" spans="1:12" hidden="1" x14ac:dyDescent="0.2">
      <c r="A271" s="113" t="s">
        <v>13334</v>
      </c>
      <c r="D271" s="113" t="s">
        <v>16043</v>
      </c>
      <c r="E271" s="113">
        <f t="shared" si="4"/>
        <v>2415110000</v>
      </c>
      <c r="F271" s="113" t="s">
        <v>14730</v>
      </c>
      <c r="G271" s="113" t="s">
        <v>16009</v>
      </c>
      <c r="H271" s="113" t="s">
        <v>16044</v>
      </c>
      <c r="I271" s="113" t="s">
        <v>14733</v>
      </c>
    </row>
    <row r="272" spans="1:12" hidden="1" x14ac:dyDescent="0.2">
      <c r="A272" s="113" t="s">
        <v>13334</v>
      </c>
      <c r="D272" s="113" t="s">
        <v>16045</v>
      </c>
      <c r="E272" s="113">
        <f t="shared" si="4"/>
        <v>2415115000</v>
      </c>
      <c r="F272" s="113" t="s">
        <v>14730</v>
      </c>
      <c r="G272" s="113" t="s">
        <v>16009</v>
      </c>
      <c r="H272" s="113" t="s">
        <v>16046</v>
      </c>
      <c r="I272" s="113" t="s">
        <v>14733</v>
      </c>
    </row>
    <row r="273" spans="1:9" hidden="1" x14ac:dyDescent="0.2">
      <c r="A273" s="113" t="s">
        <v>13334</v>
      </c>
      <c r="D273" s="113" t="s">
        <v>16047</v>
      </c>
      <c r="E273" s="113">
        <f t="shared" si="4"/>
        <v>2415120000</v>
      </c>
      <c r="F273" s="113" t="s">
        <v>14730</v>
      </c>
      <c r="G273" s="113" t="s">
        <v>16009</v>
      </c>
      <c r="H273" s="113" t="s">
        <v>16048</v>
      </c>
      <c r="I273" s="113" t="s">
        <v>14733</v>
      </c>
    </row>
    <row r="274" spans="1:9" hidden="1" x14ac:dyDescent="0.2">
      <c r="A274" s="113" t="s">
        <v>13334</v>
      </c>
      <c r="D274" s="113" t="s">
        <v>16049</v>
      </c>
      <c r="E274" s="113">
        <f t="shared" si="4"/>
        <v>2415125000</v>
      </c>
      <c r="F274" s="113" t="s">
        <v>14730</v>
      </c>
      <c r="G274" s="113" t="s">
        <v>16009</v>
      </c>
      <c r="H274" s="113" t="s">
        <v>16050</v>
      </c>
      <c r="I274" s="113" t="s">
        <v>14733</v>
      </c>
    </row>
    <row r="275" spans="1:9" hidden="1" x14ac:dyDescent="0.2">
      <c r="A275" s="113" t="s">
        <v>13334</v>
      </c>
      <c r="D275" s="113" t="s">
        <v>16051</v>
      </c>
      <c r="E275" s="113">
        <f t="shared" si="4"/>
        <v>2415130000</v>
      </c>
      <c r="F275" s="113" t="s">
        <v>14730</v>
      </c>
      <c r="G275" s="113" t="s">
        <v>16009</v>
      </c>
      <c r="H275" s="113" t="s">
        <v>16052</v>
      </c>
      <c r="I275" s="113" t="s">
        <v>14733</v>
      </c>
    </row>
    <row r="276" spans="1:9" hidden="1" x14ac:dyDescent="0.2">
      <c r="A276" s="113" t="s">
        <v>13334</v>
      </c>
      <c r="D276" s="113" t="s">
        <v>16053</v>
      </c>
      <c r="E276" s="113">
        <f t="shared" si="4"/>
        <v>2415135000</v>
      </c>
      <c r="F276" s="113" t="s">
        <v>14730</v>
      </c>
      <c r="G276" s="113" t="s">
        <v>16009</v>
      </c>
      <c r="H276" s="113" t="s">
        <v>16054</v>
      </c>
      <c r="I276" s="113" t="s">
        <v>14733</v>
      </c>
    </row>
    <row r="277" spans="1:9" hidden="1" x14ac:dyDescent="0.2">
      <c r="A277" s="113" t="s">
        <v>13334</v>
      </c>
      <c r="D277" s="113" t="s">
        <v>16055</v>
      </c>
      <c r="E277" s="113">
        <f t="shared" si="4"/>
        <v>2415140000</v>
      </c>
      <c r="F277" s="113" t="s">
        <v>14730</v>
      </c>
      <c r="G277" s="113" t="s">
        <v>16009</v>
      </c>
      <c r="H277" s="113" t="s">
        <v>13553</v>
      </c>
      <c r="I277" s="113" t="s">
        <v>14733</v>
      </c>
    </row>
    <row r="278" spans="1:9" hidden="1" x14ac:dyDescent="0.2">
      <c r="A278" s="113" t="s">
        <v>13334</v>
      </c>
      <c r="D278" s="113" t="s">
        <v>13554</v>
      </c>
      <c r="E278" s="113">
        <f t="shared" si="4"/>
        <v>2415145000</v>
      </c>
      <c r="F278" s="113" t="s">
        <v>14730</v>
      </c>
      <c r="G278" s="113" t="s">
        <v>16009</v>
      </c>
      <c r="H278" s="113" t="s">
        <v>13555</v>
      </c>
      <c r="I278" s="113" t="s">
        <v>14733</v>
      </c>
    </row>
    <row r="279" spans="1:9" hidden="1" x14ac:dyDescent="0.2">
      <c r="A279" s="113" t="s">
        <v>13334</v>
      </c>
      <c r="D279" s="113" t="s">
        <v>13556</v>
      </c>
      <c r="E279" s="113">
        <f t="shared" si="4"/>
        <v>2415150000</v>
      </c>
      <c r="F279" s="113" t="s">
        <v>14730</v>
      </c>
      <c r="G279" s="113" t="s">
        <v>16009</v>
      </c>
      <c r="H279" s="113" t="s">
        <v>13557</v>
      </c>
      <c r="I279" s="113" t="s">
        <v>14733</v>
      </c>
    </row>
    <row r="280" spans="1:9" hidden="1" x14ac:dyDescent="0.2">
      <c r="A280" s="113" t="s">
        <v>13334</v>
      </c>
      <c r="D280" s="113" t="s">
        <v>13558</v>
      </c>
      <c r="E280" s="113">
        <f t="shared" si="4"/>
        <v>2415155000</v>
      </c>
      <c r="F280" s="113" t="s">
        <v>14730</v>
      </c>
      <c r="G280" s="113" t="s">
        <v>16009</v>
      </c>
      <c r="H280" s="113" t="s">
        <v>13559</v>
      </c>
      <c r="I280" s="113" t="s">
        <v>14733</v>
      </c>
    </row>
    <row r="281" spans="1:9" hidden="1" x14ac:dyDescent="0.2">
      <c r="A281" s="113" t="s">
        <v>13334</v>
      </c>
      <c r="D281" s="113" t="s">
        <v>13560</v>
      </c>
      <c r="E281" s="113">
        <f t="shared" si="4"/>
        <v>2415160000</v>
      </c>
      <c r="F281" s="113" t="s">
        <v>14730</v>
      </c>
      <c r="G281" s="113" t="s">
        <v>16009</v>
      </c>
      <c r="H281" s="113" t="s">
        <v>13561</v>
      </c>
      <c r="I281" s="113" t="s">
        <v>14733</v>
      </c>
    </row>
    <row r="282" spans="1:9" hidden="1" x14ac:dyDescent="0.2">
      <c r="A282" s="113" t="s">
        <v>13334</v>
      </c>
      <c r="D282" s="113" t="s">
        <v>13562</v>
      </c>
      <c r="E282" s="113">
        <f t="shared" si="4"/>
        <v>2415165000</v>
      </c>
      <c r="F282" s="113" t="s">
        <v>14730</v>
      </c>
      <c r="G282" s="113" t="s">
        <v>16009</v>
      </c>
      <c r="H282" s="113" t="s">
        <v>13563</v>
      </c>
      <c r="I282" s="113" t="s">
        <v>14733</v>
      </c>
    </row>
    <row r="283" spans="1:9" hidden="1" x14ac:dyDescent="0.2">
      <c r="A283" s="113" t="s">
        <v>13334</v>
      </c>
      <c r="D283" s="113" t="s">
        <v>13564</v>
      </c>
      <c r="E283" s="113">
        <f t="shared" si="4"/>
        <v>2415200000</v>
      </c>
      <c r="F283" s="113" t="s">
        <v>14730</v>
      </c>
      <c r="G283" s="113" t="s">
        <v>16009</v>
      </c>
      <c r="H283" s="113" t="s">
        <v>13565</v>
      </c>
      <c r="I283" s="113" t="s">
        <v>14733</v>
      </c>
    </row>
    <row r="284" spans="1:9" hidden="1" x14ac:dyDescent="0.2">
      <c r="A284" s="113" t="s">
        <v>13334</v>
      </c>
      <c r="D284" s="113" t="s">
        <v>13566</v>
      </c>
      <c r="E284" s="113">
        <f t="shared" si="4"/>
        <v>2415205000</v>
      </c>
      <c r="F284" s="113" t="s">
        <v>14730</v>
      </c>
      <c r="G284" s="113" t="s">
        <v>16009</v>
      </c>
      <c r="H284" s="113" t="s">
        <v>13567</v>
      </c>
      <c r="I284" s="113" t="s">
        <v>14733</v>
      </c>
    </row>
    <row r="285" spans="1:9" hidden="1" x14ac:dyDescent="0.2">
      <c r="A285" s="113" t="s">
        <v>13334</v>
      </c>
      <c r="D285" s="113" t="s">
        <v>13568</v>
      </c>
      <c r="E285" s="113">
        <f t="shared" si="4"/>
        <v>2415210000</v>
      </c>
      <c r="F285" s="113" t="s">
        <v>14730</v>
      </c>
      <c r="G285" s="113" t="s">
        <v>16009</v>
      </c>
      <c r="H285" s="113" t="s">
        <v>13569</v>
      </c>
      <c r="I285" s="113" t="s">
        <v>14733</v>
      </c>
    </row>
    <row r="286" spans="1:9" hidden="1" x14ac:dyDescent="0.2">
      <c r="A286" s="113" t="s">
        <v>13334</v>
      </c>
      <c r="D286" s="113" t="s">
        <v>13570</v>
      </c>
      <c r="E286" s="113">
        <f t="shared" si="4"/>
        <v>2415215000</v>
      </c>
      <c r="F286" s="113" t="s">
        <v>14730</v>
      </c>
      <c r="G286" s="113" t="s">
        <v>16009</v>
      </c>
      <c r="H286" s="113" t="s">
        <v>10737</v>
      </c>
      <c r="I286" s="113" t="s">
        <v>14733</v>
      </c>
    </row>
    <row r="287" spans="1:9" hidden="1" x14ac:dyDescent="0.2">
      <c r="A287" s="113" t="s">
        <v>13334</v>
      </c>
      <c r="D287" s="113" t="s">
        <v>10738</v>
      </c>
      <c r="E287" s="113">
        <f t="shared" si="4"/>
        <v>2415220000</v>
      </c>
      <c r="F287" s="113" t="s">
        <v>14730</v>
      </c>
      <c r="G287" s="113" t="s">
        <v>16009</v>
      </c>
      <c r="H287" s="113" t="s">
        <v>10732</v>
      </c>
      <c r="I287" s="113" t="s">
        <v>14733</v>
      </c>
    </row>
    <row r="288" spans="1:9" hidden="1" x14ac:dyDescent="0.2">
      <c r="A288" s="113" t="s">
        <v>13334</v>
      </c>
      <c r="D288" s="113" t="s">
        <v>10733</v>
      </c>
      <c r="E288" s="113">
        <f t="shared" si="4"/>
        <v>2415225000</v>
      </c>
      <c r="F288" s="113" t="s">
        <v>14730</v>
      </c>
      <c r="G288" s="113" t="s">
        <v>16009</v>
      </c>
      <c r="H288" s="113" t="s">
        <v>10734</v>
      </c>
      <c r="I288" s="113" t="s">
        <v>14733</v>
      </c>
    </row>
    <row r="289" spans="1:9" hidden="1" x14ac:dyDescent="0.2">
      <c r="A289" s="113" t="s">
        <v>13334</v>
      </c>
      <c r="D289" s="113" t="s">
        <v>10735</v>
      </c>
      <c r="E289" s="113">
        <f t="shared" si="4"/>
        <v>2415230000</v>
      </c>
      <c r="F289" s="113" t="s">
        <v>14730</v>
      </c>
      <c r="G289" s="113" t="s">
        <v>16009</v>
      </c>
      <c r="H289" s="113" t="s">
        <v>10736</v>
      </c>
      <c r="I289" s="113" t="s">
        <v>14733</v>
      </c>
    </row>
    <row r="290" spans="1:9" hidden="1" x14ac:dyDescent="0.2">
      <c r="A290" s="113" t="s">
        <v>13334</v>
      </c>
      <c r="D290" s="113" t="s">
        <v>7699</v>
      </c>
      <c r="E290" s="113">
        <f t="shared" si="4"/>
        <v>2415235000</v>
      </c>
      <c r="F290" s="113" t="s">
        <v>14730</v>
      </c>
      <c r="G290" s="113" t="s">
        <v>16009</v>
      </c>
      <c r="H290" s="113" t="s">
        <v>7700</v>
      </c>
      <c r="I290" s="113" t="s">
        <v>14733</v>
      </c>
    </row>
    <row r="291" spans="1:9" hidden="1" x14ac:dyDescent="0.2">
      <c r="A291" s="113" t="s">
        <v>13334</v>
      </c>
      <c r="D291" s="113" t="s">
        <v>7701</v>
      </c>
      <c r="E291" s="113">
        <f t="shared" si="4"/>
        <v>2415240000</v>
      </c>
      <c r="F291" s="113" t="s">
        <v>14730</v>
      </c>
      <c r="G291" s="113" t="s">
        <v>16009</v>
      </c>
      <c r="H291" s="113" t="s">
        <v>7702</v>
      </c>
      <c r="I291" s="113" t="s">
        <v>14733</v>
      </c>
    </row>
    <row r="292" spans="1:9" hidden="1" x14ac:dyDescent="0.2">
      <c r="A292" s="113" t="s">
        <v>13334</v>
      </c>
      <c r="D292" s="113" t="s">
        <v>7703</v>
      </c>
      <c r="E292" s="113">
        <f t="shared" si="4"/>
        <v>2415245000</v>
      </c>
      <c r="F292" s="113" t="s">
        <v>14730</v>
      </c>
      <c r="G292" s="113" t="s">
        <v>16009</v>
      </c>
      <c r="H292" s="113" t="s">
        <v>7704</v>
      </c>
      <c r="I292" s="113" t="s">
        <v>14733</v>
      </c>
    </row>
    <row r="293" spans="1:9" hidden="1" x14ac:dyDescent="0.2">
      <c r="A293" s="113" t="s">
        <v>13334</v>
      </c>
      <c r="D293" s="113" t="s">
        <v>7705</v>
      </c>
      <c r="E293" s="113">
        <f t="shared" si="4"/>
        <v>2415250000</v>
      </c>
      <c r="F293" s="113" t="s">
        <v>14730</v>
      </c>
      <c r="G293" s="113" t="s">
        <v>16009</v>
      </c>
      <c r="H293" s="113" t="s">
        <v>7706</v>
      </c>
      <c r="I293" s="113" t="s">
        <v>14733</v>
      </c>
    </row>
    <row r="294" spans="1:9" hidden="1" x14ac:dyDescent="0.2">
      <c r="A294" s="113" t="s">
        <v>13334</v>
      </c>
      <c r="D294" s="113" t="s">
        <v>7707</v>
      </c>
      <c r="E294" s="113">
        <f t="shared" si="4"/>
        <v>2415255000</v>
      </c>
      <c r="F294" s="113" t="s">
        <v>14730</v>
      </c>
      <c r="G294" s="113" t="s">
        <v>16009</v>
      </c>
      <c r="H294" s="113" t="s">
        <v>7708</v>
      </c>
      <c r="I294" s="113" t="s">
        <v>14733</v>
      </c>
    </row>
    <row r="295" spans="1:9" hidden="1" x14ac:dyDescent="0.2">
      <c r="A295" s="113" t="s">
        <v>13334</v>
      </c>
      <c r="D295" s="113" t="s">
        <v>7709</v>
      </c>
      <c r="E295" s="113">
        <f t="shared" si="4"/>
        <v>2415260000</v>
      </c>
      <c r="F295" s="113" t="s">
        <v>14730</v>
      </c>
      <c r="G295" s="113" t="s">
        <v>16009</v>
      </c>
      <c r="H295" s="113" t="s">
        <v>7710</v>
      </c>
      <c r="I295" s="113" t="s">
        <v>14733</v>
      </c>
    </row>
    <row r="296" spans="1:9" hidden="1" x14ac:dyDescent="0.2">
      <c r="A296" s="113" t="s">
        <v>13334</v>
      </c>
      <c r="D296" s="113" t="s">
        <v>7711</v>
      </c>
      <c r="E296" s="113">
        <f t="shared" si="4"/>
        <v>2415265000</v>
      </c>
      <c r="F296" s="113" t="s">
        <v>14730</v>
      </c>
      <c r="G296" s="113" t="s">
        <v>16009</v>
      </c>
      <c r="H296" s="113" t="s">
        <v>7712</v>
      </c>
      <c r="I296" s="113" t="s">
        <v>14733</v>
      </c>
    </row>
    <row r="297" spans="1:9" hidden="1" x14ac:dyDescent="0.2">
      <c r="A297" s="113" t="s">
        <v>13334</v>
      </c>
      <c r="D297" s="113" t="s">
        <v>7713</v>
      </c>
      <c r="E297" s="113">
        <f t="shared" si="4"/>
        <v>2415300000</v>
      </c>
      <c r="F297" s="113" t="s">
        <v>14730</v>
      </c>
      <c r="G297" s="113" t="s">
        <v>16009</v>
      </c>
      <c r="H297" s="113" t="s">
        <v>7714</v>
      </c>
      <c r="I297" s="113" t="s">
        <v>14733</v>
      </c>
    </row>
    <row r="298" spans="1:9" hidden="1" x14ac:dyDescent="0.2">
      <c r="A298" s="113" t="s">
        <v>13334</v>
      </c>
      <c r="D298" s="113" t="s">
        <v>7715</v>
      </c>
      <c r="E298" s="113">
        <f t="shared" si="4"/>
        <v>2415305000</v>
      </c>
      <c r="F298" s="113" t="s">
        <v>14730</v>
      </c>
      <c r="G298" s="113" t="s">
        <v>16009</v>
      </c>
      <c r="H298" s="113" t="s">
        <v>7716</v>
      </c>
      <c r="I298" s="113" t="s">
        <v>14733</v>
      </c>
    </row>
    <row r="299" spans="1:9" hidden="1" x14ac:dyDescent="0.2">
      <c r="A299" s="113" t="s">
        <v>13334</v>
      </c>
      <c r="D299" s="113" t="s">
        <v>7717</v>
      </c>
      <c r="E299" s="113">
        <f t="shared" si="4"/>
        <v>2415310000</v>
      </c>
      <c r="F299" s="113" t="s">
        <v>14730</v>
      </c>
      <c r="G299" s="113" t="s">
        <v>16009</v>
      </c>
      <c r="H299" s="113" t="s">
        <v>7718</v>
      </c>
      <c r="I299" s="113" t="s">
        <v>14733</v>
      </c>
    </row>
    <row r="300" spans="1:9" hidden="1" x14ac:dyDescent="0.2">
      <c r="A300" s="113" t="s">
        <v>13334</v>
      </c>
      <c r="D300" s="113" t="s">
        <v>7719</v>
      </c>
      <c r="E300" s="113">
        <f t="shared" si="4"/>
        <v>2415315000</v>
      </c>
      <c r="F300" s="113" t="s">
        <v>14730</v>
      </c>
      <c r="G300" s="113" t="s">
        <v>16009</v>
      </c>
      <c r="H300" s="113" t="s">
        <v>7720</v>
      </c>
      <c r="I300" s="113" t="s">
        <v>14733</v>
      </c>
    </row>
    <row r="301" spans="1:9" hidden="1" x14ac:dyDescent="0.2">
      <c r="A301" s="113" t="s">
        <v>13334</v>
      </c>
      <c r="D301" s="113" t="s">
        <v>7721</v>
      </c>
      <c r="E301" s="113">
        <f t="shared" si="4"/>
        <v>2415320000</v>
      </c>
      <c r="F301" s="113" t="s">
        <v>14730</v>
      </c>
      <c r="G301" s="113" t="s">
        <v>16009</v>
      </c>
      <c r="H301" s="113" t="s">
        <v>7722</v>
      </c>
      <c r="I301" s="113" t="s">
        <v>14733</v>
      </c>
    </row>
    <row r="302" spans="1:9" hidden="1" x14ac:dyDescent="0.2">
      <c r="A302" s="113" t="s">
        <v>13334</v>
      </c>
      <c r="D302" s="113" t="s">
        <v>7723</v>
      </c>
      <c r="E302" s="113">
        <f t="shared" si="4"/>
        <v>2415325000</v>
      </c>
      <c r="F302" s="113" t="s">
        <v>14730</v>
      </c>
      <c r="G302" s="113" t="s">
        <v>16009</v>
      </c>
      <c r="H302" s="113" t="s">
        <v>7724</v>
      </c>
      <c r="I302" s="113" t="s">
        <v>14733</v>
      </c>
    </row>
    <row r="303" spans="1:9" hidden="1" x14ac:dyDescent="0.2">
      <c r="A303" s="113" t="s">
        <v>13334</v>
      </c>
      <c r="D303" s="113" t="s">
        <v>7725</v>
      </c>
      <c r="E303" s="113">
        <f t="shared" si="4"/>
        <v>2415330000</v>
      </c>
      <c r="F303" s="113" t="s">
        <v>14730</v>
      </c>
      <c r="G303" s="113" t="s">
        <v>16009</v>
      </c>
      <c r="H303" s="113" t="s">
        <v>10739</v>
      </c>
      <c r="I303" s="113" t="s">
        <v>14733</v>
      </c>
    </row>
    <row r="304" spans="1:9" hidden="1" x14ac:dyDescent="0.2">
      <c r="A304" s="113" t="s">
        <v>13334</v>
      </c>
      <c r="D304" s="113" t="s">
        <v>10740</v>
      </c>
      <c r="E304" s="113">
        <f t="shared" si="4"/>
        <v>2415335000</v>
      </c>
      <c r="F304" s="113" t="s">
        <v>14730</v>
      </c>
      <c r="G304" s="113" t="s">
        <v>16009</v>
      </c>
      <c r="H304" s="113" t="s">
        <v>10741</v>
      </c>
      <c r="I304" s="113" t="s">
        <v>14733</v>
      </c>
    </row>
    <row r="305" spans="1:12" hidden="1" x14ac:dyDescent="0.2">
      <c r="A305" s="113" t="s">
        <v>13334</v>
      </c>
      <c r="D305" s="113" t="s">
        <v>10742</v>
      </c>
      <c r="E305" s="113">
        <f t="shared" si="4"/>
        <v>2415340000</v>
      </c>
      <c r="F305" s="113" t="s">
        <v>14730</v>
      </c>
      <c r="G305" s="113" t="s">
        <v>16009</v>
      </c>
      <c r="H305" s="113" t="s">
        <v>10743</v>
      </c>
      <c r="I305" s="113" t="s">
        <v>14733</v>
      </c>
    </row>
    <row r="306" spans="1:12" hidden="1" x14ac:dyDescent="0.2">
      <c r="A306" s="113" t="s">
        <v>13334</v>
      </c>
      <c r="D306" s="113" t="s">
        <v>10744</v>
      </c>
      <c r="E306" s="113">
        <f t="shared" si="4"/>
        <v>2415345000</v>
      </c>
      <c r="F306" s="113" t="s">
        <v>14730</v>
      </c>
      <c r="G306" s="113" t="s">
        <v>16009</v>
      </c>
      <c r="H306" s="113" t="s">
        <v>10745</v>
      </c>
      <c r="I306" s="113" t="s">
        <v>14733</v>
      </c>
    </row>
    <row r="307" spans="1:12" hidden="1" x14ac:dyDescent="0.2">
      <c r="A307" s="113" t="s">
        <v>13334</v>
      </c>
      <c r="D307" s="113" t="s">
        <v>10746</v>
      </c>
      <c r="E307" s="113">
        <f t="shared" si="4"/>
        <v>2415350000</v>
      </c>
      <c r="F307" s="113" t="s">
        <v>14730</v>
      </c>
      <c r="G307" s="113" t="s">
        <v>16009</v>
      </c>
      <c r="H307" s="113" t="s">
        <v>10747</v>
      </c>
      <c r="I307" s="113" t="s">
        <v>14733</v>
      </c>
    </row>
    <row r="308" spans="1:12" hidden="1" x14ac:dyDescent="0.2">
      <c r="A308" s="113" t="s">
        <v>13334</v>
      </c>
      <c r="D308" s="113" t="s">
        <v>10748</v>
      </c>
      <c r="E308" s="113">
        <f t="shared" si="4"/>
        <v>2415355000</v>
      </c>
      <c r="F308" s="113" t="s">
        <v>14730</v>
      </c>
      <c r="G308" s="113" t="s">
        <v>16009</v>
      </c>
      <c r="H308" s="113" t="s">
        <v>10749</v>
      </c>
      <c r="I308" s="113" t="s">
        <v>14733</v>
      </c>
    </row>
    <row r="309" spans="1:12" hidden="1" x14ac:dyDescent="0.2">
      <c r="A309" s="113" t="s">
        <v>13334</v>
      </c>
      <c r="D309" s="113" t="s">
        <v>10750</v>
      </c>
      <c r="E309" s="113">
        <f t="shared" si="4"/>
        <v>2415360000</v>
      </c>
      <c r="F309" s="113" t="s">
        <v>14730</v>
      </c>
      <c r="G309" s="113" t="s">
        <v>16009</v>
      </c>
      <c r="H309" s="113" t="s">
        <v>10751</v>
      </c>
      <c r="I309" s="113" t="s">
        <v>14733</v>
      </c>
    </row>
    <row r="310" spans="1:12" hidden="1" x14ac:dyDescent="0.2">
      <c r="A310" s="113" t="s">
        <v>13334</v>
      </c>
      <c r="D310" s="113" t="s">
        <v>10752</v>
      </c>
      <c r="E310" s="113">
        <f t="shared" si="4"/>
        <v>2415365000</v>
      </c>
      <c r="F310" s="113" t="s">
        <v>14730</v>
      </c>
      <c r="G310" s="113" t="s">
        <v>16009</v>
      </c>
      <c r="H310" s="113" t="s">
        <v>10753</v>
      </c>
      <c r="I310" s="113" t="s">
        <v>14733</v>
      </c>
    </row>
    <row r="311" spans="1:12" hidden="1" x14ac:dyDescent="0.2">
      <c r="A311" s="113" t="s">
        <v>13334</v>
      </c>
      <c r="D311" s="113" t="s">
        <v>10754</v>
      </c>
      <c r="E311" s="113">
        <f t="shared" si="4"/>
        <v>2420000000</v>
      </c>
      <c r="F311" s="113" t="s">
        <v>14730</v>
      </c>
      <c r="G311" s="113" t="s">
        <v>10755</v>
      </c>
      <c r="H311" s="113" t="s">
        <v>11573</v>
      </c>
      <c r="I311" s="113" t="s">
        <v>14733</v>
      </c>
    </row>
    <row r="312" spans="1:12" hidden="1" x14ac:dyDescent="0.2">
      <c r="A312" s="113" t="s">
        <v>13334</v>
      </c>
      <c r="D312" s="113" t="s">
        <v>10756</v>
      </c>
      <c r="E312" s="113">
        <f t="shared" si="4"/>
        <v>2420000055</v>
      </c>
      <c r="F312" s="113" t="s">
        <v>14730</v>
      </c>
      <c r="G312" s="113" t="s">
        <v>10755</v>
      </c>
      <c r="H312" s="113" t="s">
        <v>11573</v>
      </c>
      <c r="I312" s="113" t="s">
        <v>10757</v>
      </c>
    </row>
    <row r="313" spans="1:12" hidden="1" x14ac:dyDescent="0.2">
      <c r="A313" s="113" t="s">
        <v>13334</v>
      </c>
      <c r="D313" s="113" t="s">
        <v>10758</v>
      </c>
      <c r="E313" s="113">
        <f t="shared" si="4"/>
        <v>2420000370</v>
      </c>
      <c r="F313" s="113" t="s">
        <v>14730</v>
      </c>
      <c r="G313" s="113" t="s">
        <v>10755</v>
      </c>
      <c r="H313" s="113" t="s">
        <v>11573</v>
      </c>
      <c r="I313" s="113" t="s">
        <v>10759</v>
      </c>
    </row>
    <row r="314" spans="1:12" hidden="1" x14ac:dyDescent="0.2">
      <c r="A314" s="113" t="s">
        <v>13334</v>
      </c>
      <c r="B314" s="116" t="s">
        <v>10411</v>
      </c>
      <c r="C314" s="113" t="s">
        <v>10754</v>
      </c>
      <c r="D314" s="113" t="s">
        <v>10760</v>
      </c>
      <c r="E314" s="113">
        <f t="shared" si="4"/>
        <v>2420000999</v>
      </c>
      <c r="F314" s="113" t="s">
        <v>14730</v>
      </c>
      <c r="G314" s="113" t="s">
        <v>10755</v>
      </c>
      <c r="H314" s="113" t="s">
        <v>11573</v>
      </c>
      <c r="I314" s="113" t="s">
        <v>14753</v>
      </c>
      <c r="K314" s="115">
        <v>37725</v>
      </c>
      <c r="L314" s="113" t="s">
        <v>14754</v>
      </c>
    </row>
    <row r="315" spans="1:12" hidden="1" x14ac:dyDescent="0.2">
      <c r="A315" s="113" t="s">
        <v>13334</v>
      </c>
      <c r="D315" s="113" t="s">
        <v>10761</v>
      </c>
      <c r="E315" s="113">
        <f t="shared" si="4"/>
        <v>2420010000</v>
      </c>
      <c r="F315" s="113" t="s">
        <v>14730</v>
      </c>
      <c r="G315" s="113" t="s">
        <v>10755</v>
      </c>
      <c r="H315" s="113" t="s">
        <v>10762</v>
      </c>
      <c r="I315" s="113" t="s">
        <v>14733</v>
      </c>
    </row>
    <row r="316" spans="1:12" hidden="1" x14ac:dyDescent="0.2">
      <c r="A316" s="113" t="s">
        <v>13334</v>
      </c>
      <c r="D316" s="113" t="s">
        <v>10763</v>
      </c>
      <c r="E316" s="113">
        <f t="shared" si="4"/>
        <v>2420010055</v>
      </c>
      <c r="F316" s="113" t="s">
        <v>14730</v>
      </c>
      <c r="G316" s="113" t="s">
        <v>10755</v>
      </c>
      <c r="H316" s="113" t="s">
        <v>10762</v>
      </c>
      <c r="I316" s="113" t="s">
        <v>10757</v>
      </c>
    </row>
    <row r="317" spans="1:12" hidden="1" x14ac:dyDescent="0.2">
      <c r="A317" s="113" t="s">
        <v>13334</v>
      </c>
      <c r="D317" s="113" t="s">
        <v>10764</v>
      </c>
      <c r="E317" s="113">
        <f t="shared" si="4"/>
        <v>2420010370</v>
      </c>
      <c r="F317" s="113" t="s">
        <v>14730</v>
      </c>
      <c r="G317" s="113" t="s">
        <v>10755</v>
      </c>
      <c r="H317" s="113" t="s">
        <v>10762</v>
      </c>
      <c r="I317" s="113" t="s">
        <v>10759</v>
      </c>
    </row>
    <row r="318" spans="1:12" hidden="1" x14ac:dyDescent="0.2">
      <c r="A318" s="113" t="s">
        <v>13334</v>
      </c>
      <c r="B318" s="116" t="s">
        <v>10411</v>
      </c>
      <c r="C318" s="113" t="s">
        <v>10761</v>
      </c>
      <c r="D318" s="113" t="s">
        <v>10765</v>
      </c>
      <c r="E318" s="113">
        <f t="shared" si="4"/>
        <v>2420010999</v>
      </c>
      <c r="F318" s="113" t="s">
        <v>14730</v>
      </c>
      <c r="G318" s="113" t="s">
        <v>10755</v>
      </c>
      <c r="H318" s="113" t="s">
        <v>10762</v>
      </c>
      <c r="I318" s="113" t="s">
        <v>14753</v>
      </c>
      <c r="K318" s="115">
        <v>37725</v>
      </c>
      <c r="L318" s="113" t="s">
        <v>14754</v>
      </c>
    </row>
    <row r="319" spans="1:12" hidden="1" x14ac:dyDescent="0.2">
      <c r="A319" s="113" t="s">
        <v>13334</v>
      </c>
      <c r="D319" s="113" t="s">
        <v>10766</v>
      </c>
      <c r="E319" s="113">
        <f t="shared" si="4"/>
        <v>2420020000</v>
      </c>
      <c r="F319" s="113" t="s">
        <v>14730</v>
      </c>
      <c r="G319" s="113" t="s">
        <v>10755</v>
      </c>
      <c r="H319" s="113" t="s">
        <v>10767</v>
      </c>
      <c r="I319" s="113" t="s">
        <v>14733</v>
      </c>
    </row>
    <row r="320" spans="1:12" hidden="1" x14ac:dyDescent="0.2">
      <c r="A320" s="113" t="s">
        <v>13334</v>
      </c>
      <c r="D320" s="113" t="s">
        <v>10768</v>
      </c>
      <c r="E320" s="113">
        <f t="shared" si="4"/>
        <v>2420020055</v>
      </c>
      <c r="F320" s="113" t="s">
        <v>14730</v>
      </c>
      <c r="G320" s="113" t="s">
        <v>10755</v>
      </c>
      <c r="H320" s="113" t="s">
        <v>10767</v>
      </c>
      <c r="I320" s="113" t="s">
        <v>10757</v>
      </c>
    </row>
    <row r="321" spans="1:12" hidden="1" x14ac:dyDescent="0.2">
      <c r="A321" s="113" t="s">
        <v>13334</v>
      </c>
      <c r="D321" s="113" t="s">
        <v>10769</v>
      </c>
      <c r="E321" s="113">
        <f t="shared" si="4"/>
        <v>2425000000</v>
      </c>
      <c r="F321" s="113" t="s">
        <v>14730</v>
      </c>
      <c r="G321" s="113" t="s">
        <v>10770</v>
      </c>
      <c r="H321" s="113" t="s">
        <v>11573</v>
      </c>
      <c r="I321" s="113" t="s">
        <v>14733</v>
      </c>
    </row>
    <row r="322" spans="1:12" hidden="1" x14ac:dyDescent="0.2">
      <c r="A322" s="113" t="s">
        <v>13334</v>
      </c>
      <c r="D322" s="113" t="s">
        <v>10771</v>
      </c>
      <c r="E322" s="113">
        <f t="shared" ref="E322:E385" si="5">VALUE(D322)</f>
        <v>2425010000</v>
      </c>
      <c r="F322" s="113" t="s">
        <v>14730</v>
      </c>
      <c r="G322" s="113" t="s">
        <v>10770</v>
      </c>
      <c r="H322" s="113" t="s">
        <v>10772</v>
      </c>
      <c r="I322" s="113" t="s">
        <v>14733</v>
      </c>
    </row>
    <row r="323" spans="1:12" hidden="1" x14ac:dyDescent="0.2">
      <c r="A323" s="113" t="s">
        <v>13334</v>
      </c>
      <c r="D323" s="113" t="s">
        <v>10773</v>
      </c>
      <c r="E323" s="113">
        <f t="shared" si="5"/>
        <v>2425020000</v>
      </c>
      <c r="F323" s="113" t="s">
        <v>14730</v>
      </c>
      <c r="G323" s="113" t="s">
        <v>10770</v>
      </c>
      <c r="H323" s="113" t="s">
        <v>10774</v>
      </c>
      <c r="I323" s="113" t="s">
        <v>14733</v>
      </c>
    </row>
    <row r="324" spans="1:12" hidden="1" x14ac:dyDescent="0.2">
      <c r="A324" s="113" t="s">
        <v>13334</v>
      </c>
      <c r="D324" s="113" t="s">
        <v>10775</v>
      </c>
      <c r="E324" s="113">
        <f t="shared" si="5"/>
        <v>2425030000</v>
      </c>
      <c r="F324" s="113" t="s">
        <v>14730</v>
      </c>
      <c r="G324" s="113" t="s">
        <v>10770</v>
      </c>
      <c r="H324" s="113" t="s">
        <v>10776</v>
      </c>
      <c r="I324" s="113" t="s">
        <v>14733</v>
      </c>
    </row>
    <row r="325" spans="1:12" hidden="1" x14ac:dyDescent="0.2">
      <c r="A325" s="113" t="s">
        <v>13334</v>
      </c>
      <c r="D325" s="113" t="s">
        <v>10777</v>
      </c>
      <c r="E325" s="113">
        <f t="shared" si="5"/>
        <v>2425040000</v>
      </c>
      <c r="F325" s="113" t="s">
        <v>14730</v>
      </c>
      <c r="G325" s="113" t="s">
        <v>10770</v>
      </c>
      <c r="H325" s="113" t="s">
        <v>10778</v>
      </c>
      <c r="I325" s="113" t="s">
        <v>14733</v>
      </c>
    </row>
    <row r="326" spans="1:12" hidden="1" x14ac:dyDescent="0.2">
      <c r="A326" s="113" t="s">
        <v>13334</v>
      </c>
      <c r="D326" s="113" t="s">
        <v>10779</v>
      </c>
      <c r="E326" s="113">
        <f t="shared" si="5"/>
        <v>2430000000</v>
      </c>
      <c r="F326" s="113" t="s">
        <v>14730</v>
      </c>
      <c r="G326" s="113" t="s">
        <v>10780</v>
      </c>
      <c r="H326" s="113" t="s">
        <v>11573</v>
      </c>
      <c r="I326" s="113" t="s">
        <v>14733</v>
      </c>
    </row>
    <row r="327" spans="1:12" hidden="1" x14ac:dyDescent="0.2">
      <c r="A327" s="113" t="s">
        <v>13334</v>
      </c>
      <c r="D327" s="113" t="s">
        <v>10781</v>
      </c>
      <c r="E327" s="113">
        <f t="shared" si="5"/>
        <v>2440000000</v>
      </c>
      <c r="F327" s="113" t="s">
        <v>14730</v>
      </c>
      <c r="G327" s="113" t="s">
        <v>10782</v>
      </c>
      <c r="H327" s="113" t="s">
        <v>11573</v>
      </c>
      <c r="I327" s="113" t="s">
        <v>14733</v>
      </c>
    </row>
    <row r="328" spans="1:12" hidden="1" x14ac:dyDescent="0.2">
      <c r="A328" s="113" t="s">
        <v>13334</v>
      </c>
      <c r="D328" s="113" t="s">
        <v>10783</v>
      </c>
      <c r="E328" s="113">
        <f t="shared" si="5"/>
        <v>2440020000</v>
      </c>
      <c r="F328" s="113" t="s">
        <v>14730</v>
      </c>
      <c r="G328" s="113" t="s">
        <v>10782</v>
      </c>
      <c r="H328" s="113" t="s">
        <v>10784</v>
      </c>
      <c r="I328" s="113" t="s">
        <v>14733</v>
      </c>
    </row>
    <row r="329" spans="1:12" hidden="1" x14ac:dyDescent="0.2">
      <c r="A329" s="113" t="s">
        <v>13334</v>
      </c>
      <c r="D329" s="113" t="s">
        <v>10785</v>
      </c>
      <c r="E329" s="113">
        <f t="shared" si="5"/>
        <v>2460000000</v>
      </c>
      <c r="F329" s="113" t="s">
        <v>14730</v>
      </c>
      <c r="G329" s="113" t="s">
        <v>10786</v>
      </c>
      <c r="H329" s="113" t="s">
        <v>11573</v>
      </c>
      <c r="I329" s="113" t="s">
        <v>14733</v>
      </c>
      <c r="K329" s="115">
        <v>36515</v>
      </c>
      <c r="L329" s="113" t="s">
        <v>10787</v>
      </c>
    </row>
    <row r="330" spans="1:12" hidden="1" x14ac:dyDescent="0.2">
      <c r="A330" s="113" t="s">
        <v>13334</v>
      </c>
      <c r="D330" s="113" t="s">
        <v>10788</v>
      </c>
      <c r="E330" s="113">
        <f t="shared" si="5"/>
        <v>2460100000</v>
      </c>
      <c r="F330" s="113" t="s">
        <v>14730</v>
      </c>
      <c r="G330" s="113" t="s">
        <v>10786</v>
      </c>
      <c r="H330" s="113" t="s">
        <v>10789</v>
      </c>
      <c r="I330" s="113" t="s">
        <v>14733</v>
      </c>
    </row>
    <row r="331" spans="1:12" hidden="1" x14ac:dyDescent="0.2">
      <c r="A331" s="113" t="s">
        <v>13334</v>
      </c>
      <c r="D331" s="113" t="s">
        <v>10790</v>
      </c>
      <c r="E331" s="113">
        <f t="shared" si="5"/>
        <v>2460110000</v>
      </c>
      <c r="F331" s="113" t="s">
        <v>14730</v>
      </c>
      <c r="G331" s="113" t="s">
        <v>10786</v>
      </c>
      <c r="H331" s="113" t="s">
        <v>10791</v>
      </c>
      <c r="I331" s="113" t="s">
        <v>14733</v>
      </c>
    </row>
    <row r="332" spans="1:12" hidden="1" x14ac:dyDescent="0.2">
      <c r="A332" s="113" t="s">
        <v>13334</v>
      </c>
      <c r="D332" s="113" t="s">
        <v>10792</v>
      </c>
      <c r="E332" s="113">
        <f t="shared" si="5"/>
        <v>2460120000</v>
      </c>
      <c r="F332" s="113" t="s">
        <v>14730</v>
      </c>
      <c r="G332" s="113" t="s">
        <v>10786</v>
      </c>
      <c r="H332" s="113" t="s">
        <v>10793</v>
      </c>
      <c r="I332" s="113" t="s">
        <v>14733</v>
      </c>
    </row>
    <row r="333" spans="1:12" hidden="1" x14ac:dyDescent="0.2">
      <c r="A333" s="113" t="s">
        <v>13334</v>
      </c>
      <c r="D333" s="113" t="s">
        <v>10794</v>
      </c>
      <c r="E333" s="113">
        <f t="shared" si="5"/>
        <v>2460130000</v>
      </c>
      <c r="F333" s="113" t="s">
        <v>14730</v>
      </c>
      <c r="G333" s="113" t="s">
        <v>10786</v>
      </c>
      <c r="H333" s="113" t="s">
        <v>10795</v>
      </c>
      <c r="I333" s="113" t="s">
        <v>14733</v>
      </c>
    </row>
    <row r="334" spans="1:12" hidden="1" x14ac:dyDescent="0.2">
      <c r="A334" s="113" t="s">
        <v>13334</v>
      </c>
      <c r="D334" s="113" t="s">
        <v>10796</v>
      </c>
      <c r="E334" s="113">
        <f t="shared" si="5"/>
        <v>2460140000</v>
      </c>
      <c r="F334" s="113" t="s">
        <v>14730</v>
      </c>
      <c r="G334" s="113" t="s">
        <v>10786</v>
      </c>
      <c r="H334" s="113" t="s">
        <v>10797</v>
      </c>
      <c r="I334" s="113" t="s">
        <v>14733</v>
      </c>
    </row>
    <row r="335" spans="1:12" hidden="1" x14ac:dyDescent="0.2">
      <c r="A335" s="113" t="s">
        <v>13334</v>
      </c>
      <c r="D335" s="113" t="s">
        <v>10798</v>
      </c>
      <c r="E335" s="113">
        <f t="shared" si="5"/>
        <v>2460150000</v>
      </c>
      <c r="F335" s="113" t="s">
        <v>14730</v>
      </c>
      <c r="G335" s="113" t="s">
        <v>10786</v>
      </c>
      <c r="H335" s="113" t="s">
        <v>10799</v>
      </c>
      <c r="I335" s="113" t="s">
        <v>14733</v>
      </c>
    </row>
    <row r="336" spans="1:12" hidden="1" x14ac:dyDescent="0.2">
      <c r="A336" s="113" t="s">
        <v>13334</v>
      </c>
      <c r="D336" s="113" t="s">
        <v>10800</v>
      </c>
      <c r="E336" s="113">
        <f t="shared" si="5"/>
        <v>2460160000</v>
      </c>
      <c r="F336" s="113" t="s">
        <v>14730</v>
      </c>
      <c r="G336" s="113" t="s">
        <v>10786</v>
      </c>
      <c r="H336" s="113" t="s">
        <v>10801</v>
      </c>
      <c r="I336" s="113" t="s">
        <v>14733</v>
      </c>
    </row>
    <row r="337" spans="1:9" hidden="1" x14ac:dyDescent="0.2">
      <c r="A337" s="113" t="s">
        <v>13334</v>
      </c>
      <c r="D337" s="113" t="s">
        <v>10802</v>
      </c>
      <c r="E337" s="113">
        <f t="shared" si="5"/>
        <v>2460170000</v>
      </c>
      <c r="F337" s="113" t="s">
        <v>14730</v>
      </c>
      <c r="G337" s="113" t="s">
        <v>10786</v>
      </c>
      <c r="H337" s="113" t="s">
        <v>10803</v>
      </c>
      <c r="I337" s="113" t="s">
        <v>14733</v>
      </c>
    </row>
    <row r="338" spans="1:9" hidden="1" x14ac:dyDescent="0.2">
      <c r="A338" s="113" t="s">
        <v>13334</v>
      </c>
      <c r="D338" s="113" t="s">
        <v>10804</v>
      </c>
      <c r="E338" s="113">
        <f t="shared" si="5"/>
        <v>2460180000</v>
      </c>
      <c r="F338" s="113" t="s">
        <v>14730</v>
      </c>
      <c r="G338" s="113" t="s">
        <v>10786</v>
      </c>
      <c r="H338" s="113" t="s">
        <v>10805</v>
      </c>
      <c r="I338" s="113" t="s">
        <v>14733</v>
      </c>
    </row>
    <row r="339" spans="1:9" hidden="1" x14ac:dyDescent="0.2">
      <c r="A339" s="113" t="s">
        <v>13334</v>
      </c>
      <c r="D339" s="113" t="s">
        <v>10806</v>
      </c>
      <c r="E339" s="113">
        <f t="shared" si="5"/>
        <v>2460190000</v>
      </c>
      <c r="F339" s="113" t="s">
        <v>14730</v>
      </c>
      <c r="G339" s="113" t="s">
        <v>10786</v>
      </c>
      <c r="H339" s="113" t="s">
        <v>10807</v>
      </c>
      <c r="I339" s="113" t="s">
        <v>14733</v>
      </c>
    </row>
    <row r="340" spans="1:9" hidden="1" x14ac:dyDescent="0.2">
      <c r="A340" s="113" t="s">
        <v>13334</v>
      </c>
      <c r="D340" s="113" t="s">
        <v>10808</v>
      </c>
      <c r="E340" s="113">
        <f t="shared" si="5"/>
        <v>2460200000</v>
      </c>
      <c r="F340" s="113" t="s">
        <v>14730</v>
      </c>
      <c r="G340" s="113" t="s">
        <v>10786</v>
      </c>
      <c r="H340" s="113" t="s">
        <v>10809</v>
      </c>
      <c r="I340" s="113" t="s">
        <v>14733</v>
      </c>
    </row>
    <row r="341" spans="1:9" hidden="1" x14ac:dyDescent="0.2">
      <c r="A341" s="113" t="s">
        <v>13334</v>
      </c>
      <c r="D341" s="113" t="s">
        <v>10810</v>
      </c>
      <c r="E341" s="113">
        <f t="shared" si="5"/>
        <v>2460210000</v>
      </c>
      <c r="F341" s="113" t="s">
        <v>14730</v>
      </c>
      <c r="G341" s="113" t="s">
        <v>10786</v>
      </c>
      <c r="H341" s="113" t="s">
        <v>10811</v>
      </c>
      <c r="I341" s="113" t="s">
        <v>14733</v>
      </c>
    </row>
    <row r="342" spans="1:9" hidden="1" x14ac:dyDescent="0.2">
      <c r="A342" s="113" t="s">
        <v>13334</v>
      </c>
      <c r="D342" s="113" t="s">
        <v>10812</v>
      </c>
      <c r="E342" s="113">
        <f t="shared" si="5"/>
        <v>2460220000</v>
      </c>
      <c r="F342" s="113" t="s">
        <v>14730</v>
      </c>
      <c r="G342" s="113" t="s">
        <v>10786</v>
      </c>
      <c r="H342" s="113" t="s">
        <v>13674</v>
      </c>
      <c r="I342" s="113" t="s">
        <v>14733</v>
      </c>
    </row>
    <row r="343" spans="1:9" hidden="1" x14ac:dyDescent="0.2">
      <c r="A343" s="113" t="s">
        <v>13334</v>
      </c>
      <c r="D343" s="113" t="s">
        <v>13675</v>
      </c>
      <c r="E343" s="113">
        <f t="shared" si="5"/>
        <v>2460230000</v>
      </c>
      <c r="F343" s="113" t="s">
        <v>14730</v>
      </c>
      <c r="G343" s="113" t="s">
        <v>10786</v>
      </c>
      <c r="H343" s="113" t="s">
        <v>13676</v>
      </c>
      <c r="I343" s="113" t="s">
        <v>14733</v>
      </c>
    </row>
    <row r="344" spans="1:9" hidden="1" x14ac:dyDescent="0.2">
      <c r="A344" s="113" t="s">
        <v>13334</v>
      </c>
      <c r="D344" s="113" t="s">
        <v>13677</v>
      </c>
      <c r="E344" s="113">
        <f t="shared" si="5"/>
        <v>2460240000</v>
      </c>
      <c r="F344" s="113" t="s">
        <v>14730</v>
      </c>
      <c r="G344" s="113" t="s">
        <v>10786</v>
      </c>
      <c r="H344" s="113" t="s">
        <v>13678</v>
      </c>
      <c r="I344" s="113" t="s">
        <v>14733</v>
      </c>
    </row>
    <row r="345" spans="1:9" hidden="1" x14ac:dyDescent="0.2">
      <c r="A345" s="113" t="s">
        <v>13334</v>
      </c>
      <c r="D345" s="113" t="s">
        <v>13679</v>
      </c>
      <c r="E345" s="113">
        <f t="shared" si="5"/>
        <v>2460250000</v>
      </c>
      <c r="F345" s="113" t="s">
        <v>14730</v>
      </c>
      <c r="G345" s="113" t="s">
        <v>10786</v>
      </c>
      <c r="H345" s="113" t="s">
        <v>13680</v>
      </c>
      <c r="I345" s="113" t="s">
        <v>14733</v>
      </c>
    </row>
    <row r="346" spans="1:9" hidden="1" x14ac:dyDescent="0.2">
      <c r="A346" s="113" t="s">
        <v>13334</v>
      </c>
      <c r="D346" s="113" t="s">
        <v>13681</v>
      </c>
      <c r="E346" s="113">
        <f t="shared" si="5"/>
        <v>2460260000</v>
      </c>
      <c r="F346" s="113" t="s">
        <v>14730</v>
      </c>
      <c r="G346" s="113" t="s">
        <v>10786</v>
      </c>
      <c r="H346" s="113" t="s">
        <v>13682</v>
      </c>
      <c r="I346" s="113" t="s">
        <v>14733</v>
      </c>
    </row>
    <row r="347" spans="1:9" hidden="1" x14ac:dyDescent="0.2">
      <c r="A347" s="113" t="s">
        <v>13334</v>
      </c>
      <c r="D347" s="113" t="s">
        <v>13683</v>
      </c>
      <c r="E347" s="113">
        <f t="shared" si="5"/>
        <v>2460270000</v>
      </c>
      <c r="F347" s="113" t="s">
        <v>14730</v>
      </c>
      <c r="G347" s="113" t="s">
        <v>10786</v>
      </c>
      <c r="H347" s="113" t="s">
        <v>13684</v>
      </c>
      <c r="I347" s="113" t="s">
        <v>14733</v>
      </c>
    </row>
    <row r="348" spans="1:9" hidden="1" x14ac:dyDescent="0.2">
      <c r="A348" s="113" t="s">
        <v>13334</v>
      </c>
      <c r="D348" s="113" t="s">
        <v>13685</v>
      </c>
      <c r="E348" s="113">
        <f t="shared" si="5"/>
        <v>2460290000</v>
      </c>
      <c r="F348" s="113" t="s">
        <v>14730</v>
      </c>
      <c r="G348" s="113" t="s">
        <v>10786</v>
      </c>
      <c r="H348" s="113" t="s">
        <v>13686</v>
      </c>
      <c r="I348" s="113" t="s">
        <v>14733</v>
      </c>
    </row>
    <row r="349" spans="1:9" hidden="1" x14ac:dyDescent="0.2">
      <c r="A349" s="113" t="s">
        <v>13334</v>
      </c>
      <c r="D349" s="113" t="s">
        <v>13687</v>
      </c>
      <c r="E349" s="113">
        <f t="shared" si="5"/>
        <v>2460400000</v>
      </c>
      <c r="F349" s="113" t="s">
        <v>14730</v>
      </c>
      <c r="G349" s="113" t="s">
        <v>10786</v>
      </c>
      <c r="H349" s="113" t="s">
        <v>13688</v>
      </c>
      <c r="I349" s="113" t="s">
        <v>14733</v>
      </c>
    </row>
    <row r="350" spans="1:9" hidden="1" x14ac:dyDescent="0.2">
      <c r="A350" s="113" t="s">
        <v>13334</v>
      </c>
      <c r="D350" s="113" t="s">
        <v>13689</v>
      </c>
      <c r="E350" s="113">
        <f t="shared" si="5"/>
        <v>2460410000</v>
      </c>
      <c r="F350" s="113" t="s">
        <v>14730</v>
      </c>
      <c r="G350" s="113" t="s">
        <v>10786</v>
      </c>
      <c r="H350" s="113" t="s">
        <v>16522</v>
      </c>
      <c r="I350" s="113" t="s">
        <v>14733</v>
      </c>
    </row>
    <row r="351" spans="1:9" hidden="1" x14ac:dyDescent="0.2">
      <c r="A351" s="113" t="s">
        <v>13334</v>
      </c>
      <c r="D351" s="113" t="s">
        <v>16523</v>
      </c>
      <c r="E351" s="113">
        <f t="shared" si="5"/>
        <v>2460420000</v>
      </c>
      <c r="F351" s="113" t="s">
        <v>14730</v>
      </c>
      <c r="G351" s="113" t="s">
        <v>10786</v>
      </c>
      <c r="H351" s="113" t="s">
        <v>16524</v>
      </c>
      <c r="I351" s="113" t="s">
        <v>14733</v>
      </c>
    </row>
    <row r="352" spans="1:9" hidden="1" x14ac:dyDescent="0.2">
      <c r="A352" s="113" t="s">
        <v>13334</v>
      </c>
      <c r="D352" s="113" t="s">
        <v>16525</v>
      </c>
      <c r="E352" s="113">
        <f t="shared" si="5"/>
        <v>2460500000</v>
      </c>
      <c r="F352" s="113" t="s">
        <v>14730</v>
      </c>
      <c r="G352" s="113" t="s">
        <v>10786</v>
      </c>
      <c r="H352" s="113" t="s">
        <v>16526</v>
      </c>
      <c r="I352" s="113" t="s">
        <v>14733</v>
      </c>
    </row>
    <row r="353" spans="1:9" hidden="1" x14ac:dyDescent="0.2">
      <c r="A353" s="113" t="s">
        <v>13334</v>
      </c>
      <c r="D353" s="113" t="s">
        <v>16527</v>
      </c>
      <c r="E353" s="113">
        <f t="shared" si="5"/>
        <v>2460510000</v>
      </c>
      <c r="F353" s="113" t="s">
        <v>14730</v>
      </c>
      <c r="G353" s="113" t="s">
        <v>10786</v>
      </c>
      <c r="H353" s="113" t="s">
        <v>16528</v>
      </c>
      <c r="I353" s="113" t="s">
        <v>14733</v>
      </c>
    </row>
    <row r="354" spans="1:9" hidden="1" x14ac:dyDescent="0.2">
      <c r="A354" s="113" t="s">
        <v>13334</v>
      </c>
      <c r="D354" s="113" t="s">
        <v>16529</v>
      </c>
      <c r="E354" s="113">
        <f t="shared" si="5"/>
        <v>2460520000</v>
      </c>
      <c r="F354" s="113" t="s">
        <v>14730</v>
      </c>
      <c r="G354" s="113" t="s">
        <v>10786</v>
      </c>
      <c r="H354" s="113" t="s">
        <v>16530</v>
      </c>
      <c r="I354" s="113" t="s">
        <v>14733</v>
      </c>
    </row>
    <row r="355" spans="1:9" hidden="1" x14ac:dyDescent="0.2">
      <c r="A355" s="113" t="s">
        <v>13334</v>
      </c>
      <c r="D355" s="113" t="s">
        <v>16531</v>
      </c>
      <c r="E355" s="113">
        <f t="shared" si="5"/>
        <v>2460600000</v>
      </c>
      <c r="F355" s="113" t="s">
        <v>14730</v>
      </c>
      <c r="G355" s="113" t="s">
        <v>10786</v>
      </c>
      <c r="H355" s="113" t="s">
        <v>16532</v>
      </c>
      <c r="I355" s="113" t="s">
        <v>14733</v>
      </c>
    </row>
    <row r="356" spans="1:9" hidden="1" x14ac:dyDescent="0.2">
      <c r="A356" s="113" t="s">
        <v>13334</v>
      </c>
      <c r="D356" s="113" t="s">
        <v>16533</v>
      </c>
      <c r="E356" s="113">
        <f t="shared" si="5"/>
        <v>2460610000</v>
      </c>
      <c r="F356" s="113" t="s">
        <v>14730</v>
      </c>
      <c r="G356" s="113" t="s">
        <v>10786</v>
      </c>
      <c r="H356" s="113" t="s">
        <v>16534</v>
      </c>
      <c r="I356" s="113" t="s">
        <v>14733</v>
      </c>
    </row>
    <row r="357" spans="1:9" hidden="1" x14ac:dyDescent="0.2">
      <c r="A357" s="113" t="s">
        <v>13334</v>
      </c>
      <c r="D357" s="113" t="s">
        <v>16535</v>
      </c>
      <c r="E357" s="113">
        <f t="shared" si="5"/>
        <v>2460620000</v>
      </c>
      <c r="F357" s="113" t="s">
        <v>14730</v>
      </c>
      <c r="G357" s="113" t="s">
        <v>10786</v>
      </c>
      <c r="H357" s="113" t="s">
        <v>16536</v>
      </c>
      <c r="I357" s="113" t="s">
        <v>14733</v>
      </c>
    </row>
    <row r="358" spans="1:9" hidden="1" x14ac:dyDescent="0.2">
      <c r="A358" s="113" t="s">
        <v>13334</v>
      </c>
      <c r="D358" s="113" t="s">
        <v>16537</v>
      </c>
      <c r="E358" s="113">
        <f t="shared" si="5"/>
        <v>2460800000</v>
      </c>
      <c r="F358" s="113" t="s">
        <v>14730</v>
      </c>
      <c r="G358" s="113" t="s">
        <v>10786</v>
      </c>
      <c r="H358" s="113" t="s">
        <v>16538</v>
      </c>
      <c r="I358" s="113" t="s">
        <v>14733</v>
      </c>
    </row>
    <row r="359" spans="1:9" hidden="1" x14ac:dyDescent="0.2">
      <c r="A359" s="113" t="s">
        <v>13334</v>
      </c>
      <c r="D359" s="113" t="s">
        <v>16539</v>
      </c>
      <c r="E359" s="113">
        <f t="shared" si="5"/>
        <v>2460810000</v>
      </c>
      <c r="F359" s="113" t="s">
        <v>14730</v>
      </c>
      <c r="G359" s="113" t="s">
        <v>10786</v>
      </c>
      <c r="H359" s="113" t="s">
        <v>16540</v>
      </c>
      <c r="I359" s="113" t="s">
        <v>14733</v>
      </c>
    </row>
    <row r="360" spans="1:9" hidden="1" x14ac:dyDescent="0.2">
      <c r="A360" s="113" t="s">
        <v>13334</v>
      </c>
      <c r="D360" s="113" t="s">
        <v>16541</v>
      </c>
      <c r="E360" s="113">
        <f t="shared" si="5"/>
        <v>2460820000</v>
      </c>
      <c r="F360" s="113" t="s">
        <v>14730</v>
      </c>
      <c r="G360" s="113" t="s">
        <v>10786</v>
      </c>
      <c r="H360" s="113" t="s">
        <v>16542</v>
      </c>
      <c r="I360" s="113" t="s">
        <v>14733</v>
      </c>
    </row>
    <row r="361" spans="1:9" hidden="1" x14ac:dyDescent="0.2">
      <c r="A361" s="113" t="s">
        <v>13334</v>
      </c>
      <c r="D361" s="113" t="s">
        <v>16543</v>
      </c>
      <c r="E361" s="113">
        <f t="shared" si="5"/>
        <v>2460830000</v>
      </c>
      <c r="F361" s="113" t="s">
        <v>14730</v>
      </c>
      <c r="G361" s="113" t="s">
        <v>10786</v>
      </c>
      <c r="H361" s="113" t="s">
        <v>16171</v>
      </c>
      <c r="I361" s="113" t="s">
        <v>14733</v>
      </c>
    </row>
    <row r="362" spans="1:9" hidden="1" x14ac:dyDescent="0.2">
      <c r="A362" s="113" t="s">
        <v>13334</v>
      </c>
      <c r="D362" s="113" t="s">
        <v>16172</v>
      </c>
      <c r="E362" s="113">
        <f t="shared" si="5"/>
        <v>2460840000</v>
      </c>
      <c r="F362" s="113" t="s">
        <v>14730</v>
      </c>
      <c r="G362" s="113" t="s">
        <v>10786</v>
      </c>
      <c r="H362" s="113" t="s">
        <v>16173</v>
      </c>
      <c r="I362" s="113" t="s">
        <v>14733</v>
      </c>
    </row>
    <row r="363" spans="1:9" hidden="1" x14ac:dyDescent="0.2">
      <c r="A363" s="113" t="s">
        <v>13334</v>
      </c>
      <c r="D363" s="113" t="s">
        <v>16174</v>
      </c>
      <c r="E363" s="113">
        <f t="shared" si="5"/>
        <v>2460890000</v>
      </c>
      <c r="F363" s="113" t="s">
        <v>14730</v>
      </c>
      <c r="G363" s="113" t="s">
        <v>10786</v>
      </c>
      <c r="H363" s="113" t="s">
        <v>16175</v>
      </c>
      <c r="I363" s="113" t="s">
        <v>14733</v>
      </c>
    </row>
    <row r="364" spans="1:9" hidden="1" x14ac:dyDescent="0.2">
      <c r="A364" s="113" t="s">
        <v>13334</v>
      </c>
      <c r="D364" s="113" t="s">
        <v>16176</v>
      </c>
      <c r="E364" s="113">
        <f t="shared" si="5"/>
        <v>2460900000</v>
      </c>
      <c r="F364" s="113" t="s">
        <v>14730</v>
      </c>
      <c r="G364" s="113" t="s">
        <v>10786</v>
      </c>
      <c r="H364" s="113" t="s">
        <v>16177</v>
      </c>
      <c r="I364" s="113" t="s">
        <v>14733</v>
      </c>
    </row>
    <row r="365" spans="1:9" hidden="1" x14ac:dyDescent="0.2">
      <c r="A365" s="113" t="s">
        <v>13334</v>
      </c>
      <c r="D365" s="113" t="s">
        <v>16178</v>
      </c>
      <c r="E365" s="113">
        <f t="shared" si="5"/>
        <v>2460910000</v>
      </c>
      <c r="F365" s="113" t="s">
        <v>14730</v>
      </c>
      <c r="G365" s="113" t="s">
        <v>10786</v>
      </c>
      <c r="H365" s="113" t="s">
        <v>16179</v>
      </c>
      <c r="I365" s="113" t="s">
        <v>14733</v>
      </c>
    </row>
    <row r="366" spans="1:9" hidden="1" x14ac:dyDescent="0.2">
      <c r="A366" s="113" t="s">
        <v>13334</v>
      </c>
      <c r="D366" s="113" t="s">
        <v>16180</v>
      </c>
      <c r="E366" s="113">
        <f t="shared" si="5"/>
        <v>2460920000</v>
      </c>
      <c r="F366" s="113" t="s">
        <v>14730</v>
      </c>
      <c r="G366" s="113" t="s">
        <v>10786</v>
      </c>
      <c r="H366" s="113" t="s">
        <v>16181</v>
      </c>
      <c r="I366" s="113" t="s">
        <v>14733</v>
      </c>
    </row>
    <row r="367" spans="1:9" hidden="1" x14ac:dyDescent="0.2">
      <c r="A367" s="113" t="s">
        <v>13334</v>
      </c>
      <c r="D367" s="113" t="s">
        <v>16182</v>
      </c>
      <c r="E367" s="113">
        <f t="shared" si="5"/>
        <v>2460930000</v>
      </c>
      <c r="F367" s="113" t="s">
        <v>14730</v>
      </c>
      <c r="G367" s="113" t="s">
        <v>10786</v>
      </c>
      <c r="H367" s="113" t="s">
        <v>16183</v>
      </c>
      <c r="I367" s="113" t="s">
        <v>14733</v>
      </c>
    </row>
    <row r="368" spans="1:9" hidden="1" x14ac:dyDescent="0.2">
      <c r="A368" s="113" t="s">
        <v>13334</v>
      </c>
      <c r="D368" s="113" t="s">
        <v>16184</v>
      </c>
      <c r="E368" s="113">
        <f t="shared" si="5"/>
        <v>2460940000</v>
      </c>
      <c r="F368" s="113" t="s">
        <v>14730</v>
      </c>
      <c r="G368" s="113" t="s">
        <v>10786</v>
      </c>
      <c r="H368" s="113" t="s">
        <v>16185</v>
      </c>
      <c r="I368" s="113" t="s">
        <v>14733</v>
      </c>
    </row>
    <row r="369" spans="1:12" hidden="1" x14ac:dyDescent="0.2">
      <c r="A369" s="113" t="s">
        <v>13334</v>
      </c>
      <c r="D369" s="113" t="s">
        <v>16186</v>
      </c>
      <c r="E369" s="113">
        <f t="shared" si="5"/>
        <v>2461000000</v>
      </c>
      <c r="F369" s="113" t="s">
        <v>14730</v>
      </c>
      <c r="G369" s="113" t="s">
        <v>16187</v>
      </c>
      <c r="H369" s="113" t="s">
        <v>11573</v>
      </c>
      <c r="I369" s="113" t="s">
        <v>14733</v>
      </c>
    </row>
    <row r="370" spans="1:12" hidden="1" x14ac:dyDescent="0.2">
      <c r="A370" s="113" t="s">
        <v>13334</v>
      </c>
      <c r="D370" s="113" t="s">
        <v>16188</v>
      </c>
      <c r="E370" s="113">
        <f t="shared" si="5"/>
        <v>2461020000</v>
      </c>
      <c r="F370" s="113" t="s">
        <v>14730</v>
      </c>
      <c r="G370" s="113" t="s">
        <v>16187</v>
      </c>
      <c r="H370" s="113" t="s">
        <v>16189</v>
      </c>
      <c r="I370" s="113" t="s">
        <v>14733</v>
      </c>
    </row>
    <row r="371" spans="1:12" hidden="1" x14ac:dyDescent="0.2">
      <c r="A371" s="113" t="s">
        <v>13334</v>
      </c>
      <c r="D371" s="113" t="s">
        <v>16190</v>
      </c>
      <c r="E371" s="113">
        <f t="shared" si="5"/>
        <v>2461021000</v>
      </c>
      <c r="F371" s="113" t="s">
        <v>14730</v>
      </c>
      <c r="G371" s="113" t="s">
        <v>16187</v>
      </c>
      <c r="H371" s="113" t="s">
        <v>16191</v>
      </c>
      <c r="I371" s="113" t="s">
        <v>14733</v>
      </c>
    </row>
    <row r="372" spans="1:12" hidden="1" x14ac:dyDescent="0.2">
      <c r="A372" s="113" t="s">
        <v>13334</v>
      </c>
      <c r="D372" s="113" t="s">
        <v>16192</v>
      </c>
      <c r="E372" s="113">
        <f t="shared" si="5"/>
        <v>2461022000</v>
      </c>
      <c r="F372" s="113" t="s">
        <v>14730</v>
      </c>
      <c r="G372" s="113" t="s">
        <v>16187</v>
      </c>
      <c r="H372" s="113" t="s">
        <v>16193</v>
      </c>
      <c r="I372" s="113" t="s">
        <v>14733</v>
      </c>
    </row>
    <row r="373" spans="1:12" hidden="1" x14ac:dyDescent="0.2">
      <c r="A373" s="113" t="s">
        <v>13334</v>
      </c>
      <c r="D373" s="113" t="s">
        <v>16194</v>
      </c>
      <c r="E373" s="113">
        <f t="shared" si="5"/>
        <v>2461023000</v>
      </c>
      <c r="F373" s="113" t="s">
        <v>14730</v>
      </c>
      <c r="G373" s="113" t="s">
        <v>16187</v>
      </c>
      <c r="H373" s="113" t="s">
        <v>16195</v>
      </c>
      <c r="I373" s="113" t="s">
        <v>14733</v>
      </c>
    </row>
    <row r="374" spans="1:12" hidden="1" x14ac:dyDescent="0.2">
      <c r="A374" s="113" t="s">
        <v>13334</v>
      </c>
      <c r="D374" s="113" t="s">
        <v>16196</v>
      </c>
      <c r="E374" s="113">
        <f t="shared" si="5"/>
        <v>2461024000</v>
      </c>
      <c r="F374" s="113" t="s">
        <v>14730</v>
      </c>
      <c r="G374" s="113" t="s">
        <v>16187</v>
      </c>
      <c r="H374" s="113" t="s">
        <v>16197</v>
      </c>
      <c r="I374" s="113" t="s">
        <v>14733</v>
      </c>
    </row>
    <row r="375" spans="1:12" hidden="1" x14ac:dyDescent="0.2">
      <c r="A375" s="113" t="s">
        <v>13334</v>
      </c>
      <c r="D375" s="113" t="s">
        <v>16198</v>
      </c>
      <c r="E375" s="113">
        <f t="shared" si="5"/>
        <v>2461050000</v>
      </c>
      <c r="F375" s="113" t="s">
        <v>14730</v>
      </c>
      <c r="G375" s="113" t="s">
        <v>16187</v>
      </c>
      <c r="H375" s="113" t="s">
        <v>16199</v>
      </c>
      <c r="I375" s="113" t="s">
        <v>14733</v>
      </c>
    </row>
    <row r="376" spans="1:12" hidden="1" x14ac:dyDescent="0.2">
      <c r="A376" s="113" t="s">
        <v>13334</v>
      </c>
      <c r="D376" s="113" t="s">
        <v>16200</v>
      </c>
      <c r="E376" s="113">
        <f t="shared" si="5"/>
        <v>2461100000</v>
      </c>
      <c r="F376" s="113" t="s">
        <v>14730</v>
      </c>
      <c r="G376" s="113" t="s">
        <v>16187</v>
      </c>
      <c r="H376" s="113" t="s">
        <v>16201</v>
      </c>
      <c r="I376" s="113" t="s">
        <v>14733</v>
      </c>
    </row>
    <row r="377" spans="1:12" hidden="1" x14ac:dyDescent="0.2">
      <c r="A377" s="113" t="s">
        <v>13334</v>
      </c>
      <c r="D377" s="113" t="s">
        <v>16202</v>
      </c>
      <c r="E377" s="113">
        <f t="shared" si="5"/>
        <v>2461160000</v>
      </c>
      <c r="F377" s="113" t="s">
        <v>14730</v>
      </c>
      <c r="G377" s="113" t="s">
        <v>16187</v>
      </c>
      <c r="H377" s="113" t="s">
        <v>16203</v>
      </c>
      <c r="I377" s="113" t="s">
        <v>14733</v>
      </c>
    </row>
    <row r="378" spans="1:12" hidden="1" x14ac:dyDescent="0.2">
      <c r="A378" s="113" t="s">
        <v>13334</v>
      </c>
      <c r="D378" s="113" t="s">
        <v>16204</v>
      </c>
      <c r="E378" s="113">
        <f t="shared" si="5"/>
        <v>2461200000</v>
      </c>
      <c r="F378" s="113" t="s">
        <v>14730</v>
      </c>
      <c r="G378" s="113" t="s">
        <v>16187</v>
      </c>
      <c r="H378" s="113" t="s">
        <v>12087</v>
      </c>
      <c r="I378" s="113" t="s">
        <v>14733</v>
      </c>
    </row>
    <row r="379" spans="1:12" hidden="1" x14ac:dyDescent="0.2">
      <c r="A379" s="113" t="s">
        <v>13334</v>
      </c>
      <c r="D379" s="113" t="s">
        <v>12088</v>
      </c>
      <c r="E379" s="113">
        <f t="shared" si="5"/>
        <v>2461800000</v>
      </c>
      <c r="F379" s="113" t="s">
        <v>14730</v>
      </c>
      <c r="G379" s="113" t="s">
        <v>16187</v>
      </c>
      <c r="H379" s="113" t="s">
        <v>12089</v>
      </c>
      <c r="I379" s="113" t="s">
        <v>14733</v>
      </c>
    </row>
    <row r="380" spans="1:12" hidden="1" x14ac:dyDescent="0.2">
      <c r="A380" s="113" t="s">
        <v>13334</v>
      </c>
      <c r="D380" s="113" t="s">
        <v>12090</v>
      </c>
      <c r="E380" s="113">
        <f t="shared" si="5"/>
        <v>2461800001</v>
      </c>
      <c r="F380" s="113" t="s">
        <v>14730</v>
      </c>
      <c r="G380" s="113" t="s">
        <v>16187</v>
      </c>
      <c r="H380" s="113" t="s">
        <v>12089</v>
      </c>
      <c r="I380" s="113" t="s">
        <v>12091</v>
      </c>
      <c r="J380" s="115">
        <v>37041</v>
      </c>
    </row>
    <row r="381" spans="1:12" hidden="1" x14ac:dyDescent="0.2">
      <c r="A381" s="113" t="s">
        <v>13334</v>
      </c>
      <c r="D381" s="113" t="s">
        <v>12092</v>
      </c>
      <c r="E381" s="113">
        <f t="shared" si="5"/>
        <v>2461800002</v>
      </c>
      <c r="F381" s="113" t="s">
        <v>14730</v>
      </c>
      <c r="G381" s="113" t="s">
        <v>16187</v>
      </c>
      <c r="H381" s="113" t="s">
        <v>12089</v>
      </c>
      <c r="I381" s="113" t="s">
        <v>12093</v>
      </c>
      <c r="J381" s="115">
        <v>37041</v>
      </c>
    </row>
    <row r="382" spans="1:12" hidden="1" x14ac:dyDescent="0.2">
      <c r="A382" s="113" t="s">
        <v>13334</v>
      </c>
      <c r="B382" s="116" t="s">
        <v>10411</v>
      </c>
      <c r="C382" s="113" t="s">
        <v>12088</v>
      </c>
      <c r="D382" s="113" t="s">
        <v>12094</v>
      </c>
      <c r="E382" s="113">
        <f t="shared" si="5"/>
        <v>2461800999</v>
      </c>
      <c r="F382" s="113" t="s">
        <v>14730</v>
      </c>
      <c r="G382" s="113" t="s">
        <v>16187</v>
      </c>
      <c r="H382" s="113" t="s">
        <v>12089</v>
      </c>
      <c r="I382" s="113" t="s">
        <v>14753</v>
      </c>
      <c r="K382" s="115">
        <v>37725</v>
      </c>
      <c r="L382" s="113" t="s">
        <v>14754</v>
      </c>
    </row>
    <row r="383" spans="1:12" hidden="1" x14ac:dyDescent="0.2">
      <c r="A383" s="113" t="s">
        <v>13334</v>
      </c>
      <c r="D383" s="113" t="s">
        <v>16320</v>
      </c>
      <c r="E383" s="113">
        <f t="shared" si="5"/>
        <v>2461850000</v>
      </c>
      <c r="F383" s="113" t="s">
        <v>14730</v>
      </c>
      <c r="G383" s="113" t="s">
        <v>16187</v>
      </c>
      <c r="H383" s="113" t="s">
        <v>16321</v>
      </c>
      <c r="I383" s="113" t="s">
        <v>11573</v>
      </c>
      <c r="J383" s="115">
        <v>36504</v>
      </c>
    </row>
    <row r="384" spans="1:12" hidden="1" x14ac:dyDescent="0.2">
      <c r="A384" s="113" t="s">
        <v>13334</v>
      </c>
      <c r="D384" s="113" t="s">
        <v>16322</v>
      </c>
      <c r="E384" s="113">
        <f t="shared" si="5"/>
        <v>2461850001</v>
      </c>
      <c r="F384" s="113" t="s">
        <v>14730</v>
      </c>
      <c r="G384" s="113" t="s">
        <v>16187</v>
      </c>
      <c r="H384" s="113" t="s">
        <v>16321</v>
      </c>
      <c r="I384" s="113" t="s">
        <v>16323</v>
      </c>
      <c r="J384" s="115">
        <v>36504</v>
      </c>
    </row>
    <row r="385" spans="1:10" hidden="1" x14ac:dyDescent="0.2">
      <c r="A385" s="113" t="s">
        <v>13334</v>
      </c>
      <c r="D385" s="113" t="s">
        <v>16324</v>
      </c>
      <c r="E385" s="113">
        <f t="shared" si="5"/>
        <v>2461850002</v>
      </c>
      <c r="F385" s="113" t="s">
        <v>14730</v>
      </c>
      <c r="G385" s="113" t="s">
        <v>16187</v>
      </c>
      <c r="H385" s="113" t="s">
        <v>16321</v>
      </c>
      <c r="I385" s="113" t="s">
        <v>16325</v>
      </c>
      <c r="J385" s="115">
        <v>36504</v>
      </c>
    </row>
    <row r="386" spans="1:10" hidden="1" x14ac:dyDescent="0.2">
      <c r="A386" s="113" t="s">
        <v>13334</v>
      </c>
      <c r="D386" s="113" t="s">
        <v>16326</v>
      </c>
      <c r="E386" s="113">
        <f t="shared" ref="E386:E449" si="6">VALUE(D386)</f>
        <v>2461850003</v>
      </c>
      <c r="F386" s="113" t="s">
        <v>14730</v>
      </c>
      <c r="G386" s="113" t="s">
        <v>16187</v>
      </c>
      <c r="H386" s="113" t="s">
        <v>16321</v>
      </c>
      <c r="I386" s="113" t="s">
        <v>16327</v>
      </c>
      <c r="J386" s="115">
        <v>36504</v>
      </c>
    </row>
    <row r="387" spans="1:10" hidden="1" x14ac:dyDescent="0.2">
      <c r="A387" s="113" t="s">
        <v>13334</v>
      </c>
      <c r="D387" s="113" t="s">
        <v>16328</v>
      </c>
      <c r="E387" s="113">
        <f t="shared" si="6"/>
        <v>2461850004</v>
      </c>
      <c r="F387" s="113" t="s">
        <v>14730</v>
      </c>
      <c r="G387" s="113" t="s">
        <v>16187</v>
      </c>
      <c r="H387" s="113" t="s">
        <v>16321</v>
      </c>
      <c r="I387" s="113" t="s">
        <v>16329</v>
      </c>
      <c r="J387" s="115">
        <v>36504</v>
      </c>
    </row>
    <row r="388" spans="1:10" hidden="1" x14ac:dyDescent="0.2">
      <c r="A388" s="113" t="s">
        <v>13334</v>
      </c>
      <c r="D388" s="113" t="s">
        <v>16330</v>
      </c>
      <c r="E388" s="113">
        <f t="shared" si="6"/>
        <v>2461850005</v>
      </c>
      <c r="F388" s="113" t="s">
        <v>14730</v>
      </c>
      <c r="G388" s="113" t="s">
        <v>16187</v>
      </c>
      <c r="H388" s="113" t="s">
        <v>16321</v>
      </c>
      <c r="I388" s="113" t="s">
        <v>16331</v>
      </c>
      <c r="J388" s="115">
        <v>36504</v>
      </c>
    </row>
    <row r="389" spans="1:10" hidden="1" x14ac:dyDescent="0.2">
      <c r="A389" s="113" t="s">
        <v>13334</v>
      </c>
      <c r="D389" s="113" t="s">
        <v>16332</v>
      </c>
      <c r="E389" s="113">
        <f t="shared" si="6"/>
        <v>2461850006</v>
      </c>
      <c r="F389" s="113" t="s">
        <v>14730</v>
      </c>
      <c r="G389" s="113" t="s">
        <v>16187</v>
      </c>
      <c r="H389" s="113" t="s">
        <v>16321</v>
      </c>
      <c r="I389" s="113" t="s">
        <v>16333</v>
      </c>
      <c r="J389" s="115">
        <v>36504</v>
      </c>
    </row>
    <row r="390" spans="1:10" hidden="1" x14ac:dyDescent="0.2">
      <c r="A390" s="113" t="s">
        <v>13334</v>
      </c>
      <c r="D390" s="113" t="s">
        <v>16334</v>
      </c>
      <c r="E390" s="113">
        <f t="shared" si="6"/>
        <v>2461850009</v>
      </c>
      <c r="F390" s="113" t="s">
        <v>14730</v>
      </c>
      <c r="G390" s="113" t="s">
        <v>16187</v>
      </c>
      <c r="H390" s="113" t="s">
        <v>16321</v>
      </c>
      <c r="I390" s="113" t="s">
        <v>16335</v>
      </c>
      <c r="J390" s="115">
        <v>37041</v>
      </c>
    </row>
    <row r="391" spans="1:10" hidden="1" x14ac:dyDescent="0.2">
      <c r="A391" s="113" t="s">
        <v>13334</v>
      </c>
      <c r="D391" s="113" t="s">
        <v>16336</v>
      </c>
      <c r="E391" s="113">
        <f t="shared" si="6"/>
        <v>2461850051</v>
      </c>
      <c r="F391" s="113" t="s">
        <v>14730</v>
      </c>
      <c r="G391" s="113" t="s">
        <v>16187</v>
      </c>
      <c r="H391" s="113" t="s">
        <v>16321</v>
      </c>
      <c r="I391" s="113" t="s">
        <v>16337</v>
      </c>
      <c r="J391" s="115">
        <v>36504</v>
      </c>
    </row>
    <row r="392" spans="1:10" hidden="1" x14ac:dyDescent="0.2">
      <c r="A392" s="113" t="s">
        <v>13334</v>
      </c>
      <c r="D392" s="113" t="s">
        <v>16338</v>
      </c>
      <c r="E392" s="113">
        <f t="shared" si="6"/>
        <v>2461850052</v>
      </c>
      <c r="F392" s="113" t="s">
        <v>14730</v>
      </c>
      <c r="G392" s="113" t="s">
        <v>16187</v>
      </c>
      <c r="H392" s="113" t="s">
        <v>16321</v>
      </c>
      <c r="I392" s="113" t="s">
        <v>16339</v>
      </c>
      <c r="J392" s="115">
        <v>36504</v>
      </c>
    </row>
    <row r="393" spans="1:10" hidden="1" x14ac:dyDescent="0.2">
      <c r="A393" s="113" t="s">
        <v>13334</v>
      </c>
      <c r="D393" s="113" t="s">
        <v>16340</v>
      </c>
      <c r="E393" s="113">
        <f t="shared" si="6"/>
        <v>2461850053</v>
      </c>
      <c r="F393" s="113" t="s">
        <v>14730</v>
      </c>
      <c r="G393" s="113" t="s">
        <v>16187</v>
      </c>
      <c r="H393" s="113" t="s">
        <v>16321</v>
      </c>
      <c r="I393" s="113" t="s">
        <v>16341</v>
      </c>
      <c r="J393" s="115">
        <v>36504</v>
      </c>
    </row>
    <row r="394" spans="1:10" hidden="1" x14ac:dyDescent="0.2">
      <c r="A394" s="113" t="s">
        <v>13334</v>
      </c>
      <c r="D394" s="113" t="s">
        <v>16342</v>
      </c>
      <c r="E394" s="113">
        <f t="shared" si="6"/>
        <v>2461850054</v>
      </c>
      <c r="F394" s="113" t="s">
        <v>14730</v>
      </c>
      <c r="G394" s="113" t="s">
        <v>16187</v>
      </c>
      <c r="H394" s="113" t="s">
        <v>16321</v>
      </c>
      <c r="I394" s="113" t="s">
        <v>16343</v>
      </c>
      <c r="J394" s="115">
        <v>36504</v>
      </c>
    </row>
    <row r="395" spans="1:10" hidden="1" x14ac:dyDescent="0.2">
      <c r="A395" s="113" t="s">
        <v>13334</v>
      </c>
      <c r="D395" s="113" t="s">
        <v>16344</v>
      </c>
      <c r="E395" s="113">
        <f t="shared" si="6"/>
        <v>2461850055</v>
      </c>
      <c r="F395" s="113" t="s">
        <v>14730</v>
      </c>
      <c r="G395" s="113" t="s">
        <v>16187</v>
      </c>
      <c r="H395" s="113" t="s">
        <v>16321</v>
      </c>
      <c r="I395" s="113" t="s">
        <v>16345</v>
      </c>
      <c r="J395" s="115">
        <v>36504</v>
      </c>
    </row>
    <row r="396" spans="1:10" hidden="1" x14ac:dyDescent="0.2">
      <c r="A396" s="113" t="s">
        <v>13334</v>
      </c>
      <c r="D396" s="113" t="s">
        <v>16346</v>
      </c>
      <c r="E396" s="113">
        <f t="shared" si="6"/>
        <v>2461850056</v>
      </c>
      <c r="F396" s="113" t="s">
        <v>14730</v>
      </c>
      <c r="G396" s="113" t="s">
        <v>16187</v>
      </c>
      <c r="H396" s="113" t="s">
        <v>16321</v>
      </c>
      <c r="I396" s="113" t="s">
        <v>16347</v>
      </c>
      <c r="J396" s="115">
        <v>36504</v>
      </c>
    </row>
    <row r="397" spans="1:10" hidden="1" x14ac:dyDescent="0.2">
      <c r="A397" s="113" t="s">
        <v>13334</v>
      </c>
      <c r="D397" s="113" t="s">
        <v>16348</v>
      </c>
      <c r="E397" s="113">
        <f t="shared" si="6"/>
        <v>2461850099</v>
      </c>
      <c r="F397" s="113" t="s">
        <v>14730</v>
      </c>
      <c r="G397" s="113" t="s">
        <v>16187</v>
      </c>
      <c r="H397" s="113" t="s">
        <v>16321</v>
      </c>
      <c r="I397" s="113" t="s">
        <v>16349</v>
      </c>
      <c r="J397" s="115">
        <v>37041</v>
      </c>
    </row>
    <row r="398" spans="1:10" hidden="1" x14ac:dyDescent="0.2">
      <c r="A398" s="113" t="s">
        <v>13334</v>
      </c>
      <c r="D398" s="113" t="s">
        <v>16350</v>
      </c>
      <c r="E398" s="113">
        <f t="shared" si="6"/>
        <v>2461870999</v>
      </c>
      <c r="F398" s="113" t="s">
        <v>14730</v>
      </c>
      <c r="G398" s="113" t="s">
        <v>16187</v>
      </c>
      <c r="H398" s="113" t="s">
        <v>16351</v>
      </c>
      <c r="I398" s="113" t="s">
        <v>16352</v>
      </c>
      <c r="J398" s="115">
        <v>37041</v>
      </c>
    </row>
    <row r="399" spans="1:10" hidden="1" x14ac:dyDescent="0.2">
      <c r="A399" s="113" t="s">
        <v>13334</v>
      </c>
      <c r="D399" s="113" t="s">
        <v>16353</v>
      </c>
      <c r="E399" s="113">
        <f t="shared" si="6"/>
        <v>2461900000</v>
      </c>
      <c r="F399" s="113" t="s">
        <v>14730</v>
      </c>
      <c r="G399" s="113" t="s">
        <v>16187</v>
      </c>
      <c r="H399" s="113" t="s">
        <v>16354</v>
      </c>
      <c r="I399" s="113" t="s">
        <v>14733</v>
      </c>
    </row>
    <row r="400" spans="1:10" hidden="1" x14ac:dyDescent="0.2">
      <c r="A400" s="113" t="s">
        <v>13334</v>
      </c>
      <c r="D400" s="113" t="s">
        <v>16355</v>
      </c>
      <c r="E400" s="113">
        <f t="shared" si="6"/>
        <v>2465000000</v>
      </c>
      <c r="F400" s="113" t="s">
        <v>14730</v>
      </c>
      <c r="G400" s="113" t="s">
        <v>16356</v>
      </c>
      <c r="H400" s="113" t="s">
        <v>16357</v>
      </c>
      <c r="I400" s="113" t="s">
        <v>14733</v>
      </c>
    </row>
    <row r="401" spans="1:12" hidden="1" x14ac:dyDescent="0.2">
      <c r="A401" s="113" t="s">
        <v>13334</v>
      </c>
      <c r="D401" s="113" t="s">
        <v>16358</v>
      </c>
      <c r="E401" s="113">
        <f t="shared" si="6"/>
        <v>2465100000</v>
      </c>
      <c r="F401" s="113" t="s">
        <v>14730</v>
      </c>
      <c r="G401" s="113" t="s">
        <v>16356</v>
      </c>
      <c r="H401" s="113" t="s">
        <v>16359</v>
      </c>
      <c r="I401" s="113" t="s">
        <v>14733</v>
      </c>
    </row>
    <row r="402" spans="1:12" hidden="1" x14ac:dyDescent="0.2">
      <c r="A402" s="113" t="s">
        <v>13334</v>
      </c>
      <c r="D402" s="113" t="s">
        <v>16360</v>
      </c>
      <c r="E402" s="113">
        <f t="shared" si="6"/>
        <v>2465200000</v>
      </c>
      <c r="F402" s="113" t="s">
        <v>14730</v>
      </c>
      <c r="G402" s="113" t="s">
        <v>16356</v>
      </c>
      <c r="H402" s="113" t="s">
        <v>16361</v>
      </c>
      <c r="I402" s="113" t="s">
        <v>14733</v>
      </c>
    </row>
    <row r="403" spans="1:12" hidden="1" x14ac:dyDescent="0.2">
      <c r="A403" s="113" t="s">
        <v>13334</v>
      </c>
      <c r="D403" s="113" t="s">
        <v>16362</v>
      </c>
      <c r="E403" s="113">
        <f t="shared" si="6"/>
        <v>2465400000</v>
      </c>
      <c r="F403" s="113" t="s">
        <v>14730</v>
      </c>
      <c r="G403" s="113" t="s">
        <v>16356</v>
      </c>
      <c r="H403" s="113" t="s">
        <v>16363</v>
      </c>
      <c r="I403" s="113" t="s">
        <v>14733</v>
      </c>
    </row>
    <row r="404" spans="1:12" hidden="1" x14ac:dyDescent="0.2">
      <c r="A404" s="113" t="s">
        <v>13334</v>
      </c>
      <c r="D404" s="113" t="s">
        <v>16364</v>
      </c>
      <c r="E404" s="113">
        <f t="shared" si="6"/>
        <v>2465600000</v>
      </c>
      <c r="F404" s="113" t="s">
        <v>14730</v>
      </c>
      <c r="G404" s="113" t="s">
        <v>16356</v>
      </c>
      <c r="H404" s="113" t="s">
        <v>12087</v>
      </c>
      <c r="I404" s="113" t="s">
        <v>14733</v>
      </c>
    </row>
    <row r="405" spans="1:12" hidden="1" x14ac:dyDescent="0.2">
      <c r="A405" s="113" t="s">
        <v>13334</v>
      </c>
      <c r="D405" s="113" t="s">
        <v>16365</v>
      </c>
      <c r="E405" s="113">
        <f t="shared" si="6"/>
        <v>2465800000</v>
      </c>
      <c r="F405" s="113" t="s">
        <v>14730</v>
      </c>
      <c r="G405" s="113" t="s">
        <v>16356</v>
      </c>
      <c r="H405" s="113" t="s">
        <v>16366</v>
      </c>
      <c r="I405" s="113" t="s">
        <v>14733</v>
      </c>
    </row>
    <row r="406" spans="1:12" hidden="1" x14ac:dyDescent="0.2">
      <c r="A406" s="113" t="s">
        <v>13334</v>
      </c>
      <c r="D406" s="113" t="s">
        <v>16367</v>
      </c>
      <c r="E406" s="113">
        <f t="shared" si="6"/>
        <v>2465900000</v>
      </c>
      <c r="F406" s="113" t="s">
        <v>14730</v>
      </c>
      <c r="G406" s="113" t="s">
        <v>16356</v>
      </c>
      <c r="H406" s="113" t="s">
        <v>16354</v>
      </c>
      <c r="I406" s="113" t="s">
        <v>14733</v>
      </c>
    </row>
    <row r="407" spans="1:12" hidden="1" x14ac:dyDescent="0.2">
      <c r="A407" s="113" t="s">
        <v>13334</v>
      </c>
      <c r="D407" s="113" t="s">
        <v>16368</v>
      </c>
      <c r="E407" s="113">
        <f t="shared" si="6"/>
        <v>2495000000</v>
      </c>
      <c r="F407" s="113" t="s">
        <v>14730</v>
      </c>
      <c r="G407" s="113" t="s">
        <v>16369</v>
      </c>
      <c r="H407" s="113" t="s">
        <v>11573</v>
      </c>
      <c r="I407" s="113" t="s">
        <v>14733</v>
      </c>
    </row>
    <row r="408" spans="1:12" hidden="1" x14ac:dyDescent="0.2">
      <c r="A408" s="113" t="s">
        <v>13334</v>
      </c>
      <c r="D408" s="113" t="s">
        <v>16370</v>
      </c>
      <c r="E408" s="113">
        <f t="shared" si="6"/>
        <v>2501000000</v>
      </c>
      <c r="F408" s="113" t="s">
        <v>16371</v>
      </c>
      <c r="G408" s="113" t="s">
        <v>16372</v>
      </c>
      <c r="H408" s="113" t="s">
        <v>13904</v>
      </c>
      <c r="I408" s="113" t="s">
        <v>13905</v>
      </c>
    </row>
    <row r="409" spans="1:12" hidden="1" x14ac:dyDescent="0.2">
      <c r="A409" s="113" t="s">
        <v>13334</v>
      </c>
      <c r="D409" s="113" t="s">
        <v>13906</v>
      </c>
      <c r="E409" s="113">
        <f t="shared" si="6"/>
        <v>2501000030</v>
      </c>
      <c r="F409" s="113" t="s">
        <v>16371</v>
      </c>
      <c r="G409" s="113" t="s">
        <v>16372</v>
      </c>
      <c r="H409" s="113" t="s">
        <v>13904</v>
      </c>
      <c r="I409" s="113" t="s">
        <v>13907</v>
      </c>
    </row>
    <row r="410" spans="1:12" hidden="1" x14ac:dyDescent="0.2">
      <c r="A410" s="113" t="s">
        <v>13334</v>
      </c>
      <c r="D410" s="113" t="s">
        <v>13908</v>
      </c>
      <c r="E410" s="113">
        <f t="shared" si="6"/>
        <v>2501000060</v>
      </c>
      <c r="F410" s="113" t="s">
        <v>16371</v>
      </c>
      <c r="G410" s="113" t="s">
        <v>16372</v>
      </c>
      <c r="H410" s="113" t="s">
        <v>13904</v>
      </c>
      <c r="I410" s="113" t="s">
        <v>16133</v>
      </c>
    </row>
    <row r="411" spans="1:12" hidden="1" x14ac:dyDescent="0.2">
      <c r="A411" s="113" t="s">
        <v>13334</v>
      </c>
      <c r="D411" s="113" t="s">
        <v>13909</v>
      </c>
      <c r="E411" s="113">
        <f t="shared" si="6"/>
        <v>2501000090</v>
      </c>
      <c r="F411" s="113" t="s">
        <v>16371</v>
      </c>
      <c r="G411" s="113" t="s">
        <v>16372</v>
      </c>
      <c r="H411" s="113" t="s">
        <v>13904</v>
      </c>
      <c r="I411" s="113" t="s">
        <v>16126</v>
      </c>
    </row>
    <row r="412" spans="1:12" hidden="1" x14ac:dyDescent="0.2">
      <c r="A412" s="113" t="s">
        <v>13334</v>
      </c>
      <c r="D412" s="113" t="s">
        <v>13910</v>
      </c>
      <c r="E412" s="113">
        <f t="shared" si="6"/>
        <v>2501000120</v>
      </c>
      <c r="F412" s="113" t="s">
        <v>16371</v>
      </c>
      <c r="G412" s="113" t="s">
        <v>16372</v>
      </c>
      <c r="H412" s="113" t="s">
        <v>13904</v>
      </c>
      <c r="I412" s="113" t="s">
        <v>13911</v>
      </c>
    </row>
    <row r="413" spans="1:12" hidden="1" x14ac:dyDescent="0.2">
      <c r="A413" s="113" t="s">
        <v>13334</v>
      </c>
      <c r="D413" s="113" t="s">
        <v>13912</v>
      </c>
      <c r="E413" s="113">
        <f t="shared" si="6"/>
        <v>2501000150</v>
      </c>
      <c r="F413" s="113" t="s">
        <v>16371</v>
      </c>
      <c r="G413" s="113" t="s">
        <v>16372</v>
      </c>
      <c r="H413" s="113" t="s">
        <v>13904</v>
      </c>
      <c r="I413" s="113" t="s">
        <v>13913</v>
      </c>
    </row>
    <row r="414" spans="1:12" hidden="1" x14ac:dyDescent="0.2">
      <c r="A414" s="113" t="s">
        <v>13334</v>
      </c>
      <c r="D414" s="113" t="s">
        <v>13914</v>
      </c>
      <c r="E414" s="113">
        <f t="shared" si="6"/>
        <v>2501000180</v>
      </c>
      <c r="F414" s="113" t="s">
        <v>16371</v>
      </c>
      <c r="G414" s="113" t="s">
        <v>16372</v>
      </c>
      <c r="H414" s="113" t="s">
        <v>13904</v>
      </c>
      <c r="I414" s="113" t="s">
        <v>16160</v>
      </c>
    </row>
    <row r="415" spans="1:12" hidden="1" x14ac:dyDescent="0.2">
      <c r="A415" s="113" t="s">
        <v>13334</v>
      </c>
      <c r="D415" s="113" t="s">
        <v>13915</v>
      </c>
      <c r="E415" s="113">
        <f t="shared" si="6"/>
        <v>2501000900</v>
      </c>
      <c r="F415" s="113" t="s">
        <v>16371</v>
      </c>
      <c r="G415" s="113" t="s">
        <v>16372</v>
      </c>
      <c r="H415" s="113" t="s">
        <v>13904</v>
      </c>
      <c r="I415" s="113" t="s">
        <v>13916</v>
      </c>
      <c r="K415" s="115"/>
      <c r="L415" s="113"/>
    </row>
    <row r="416" spans="1:12" hidden="1" x14ac:dyDescent="0.2">
      <c r="A416" s="113" t="s">
        <v>13334</v>
      </c>
      <c r="D416" s="113" t="s">
        <v>13917</v>
      </c>
      <c r="E416" s="113">
        <f t="shared" si="6"/>
        <v>2501010000</v>
      </c>
      <c r="F416" s="113" t="s">
        <v>16371</v>
      </c>
      <c r="G416" s="113" t="s">
        <v>16372</v>
      </c>
      <c r="H416" s="113" t="s">
        <v>13918</v>
      </c>
      <c r="I416" s="113" t="s">
        <v>13905</v>
      </c>
    </row>
    <row r="417" spans="1:12" hidden="1" x14ac:dyDescent="0.2">
      <c r="A417" s="113" t="s">
        <v>13334</v>
      </c>
      <c r="D417" s="113" t="s">
        <v>13919</v>
      </c>
      <c r="E417" s="113">
        <f t="shared" si="6"/>
        <v>2501010030</v>
      </c>
      <c r="F417" s="113" t="s">
        <v>16371</v>
      </c>
      <c r="G417" s="113" t="s">
        <v>16372</v>
      </c>
      <c r="H417" s="113" t="s">
        <v>13918</v>
      </c>
      <c r="I417" s="113" t="s">
        <v>13907</v>
      </c>
    </row>
    <row r="418" spans="1:12" hidden="1" x14ac:dyDescent="0.2">
      <c r="A418" s="113" t="s">
        <v>13334</v>
      </c>
      <c r="D418" s="113" t="s">
        <v>13920</v>
      </c>
      <c r="E418" s="113">
        <f t="shared" si="6"/>
        <v>2501010060</v>
      </c>
      <c r="F418" s="113" t="s">
        <v>16371</v>
      </c>
      <c r="G418" s="113" t="s">
        <v>16372</v>
      </c>
      <c r="H418" s="113" t="s">
        <v>13918</v>
      </c>
      <c r="I418" s="113" t="s">
        <v>16133</v>
      </c>
    </row>
    <row r="419" spans="1:12" hidden="1" x14ac:dyDescent="0.2">
      <c r="A419" s="113" t="s">
        <v>13334</v>
      </c>
      <c r="D419" s="113" t="s">
        <v>13921</v>
      </c>
      <c r="E419" s="113">
        <f t="shared" si="6"/>
        <v>2501010090</v>
      </c>
      <c r="F419" s="113" t="s">
        <v>16371</v>
      </c>
      <c r="G419" s="113" t="s">
        <v>16372</v>
      </c>
      <c r="H419" s="113" t="s">
        <v>13918</v>
      </c>
      <c r="I419" s="113" t="s">
        <v>16126</v>
      </c>
    </row>
    <row r="420" spans="1:12" hidden="1" x14ac:dyDescent="0.2">
      <c r="A420" s="113" t="s">
        <v>13334</v>
      </c>
      <c r="D420" s="113" t="s">
        <v>13922</v>
      </c>
      <c r="E420" s="113">
        <f t="shared" si="6"/>
        <v>2501010120</v>
      </c>
      <c r="F420" s="113" t="s">
        <v>16371</v>
      </c>
      <c r="G420" s="113" t="s">
        <v>16372</v>
      </c>
      <c r="H420" s="113" t="s">
        <v>13918</v>
      </c>
      <c r="I420" s="113" t="s">
        <v>13911</v>
      </c>
    </row>
    <row r="421" spans="1:12" hidden="1" x14ac:dyDescent="0.2">
      <c r="A421" s="113" t="s">
        <v>13334</v>
      </c>
      <c r="D421" s="113" t="s">
        <v>13923</v>
      </c>
      <c r="E421" s="113">
        <f t="shared" si="6"/>
        <v>2501010150</v>
      </c>
      <c r="F421" s="113" t="s">
        <v>16371</v>
      </c>
      <c r="G421" s="113" t="s">
        <v>16372</v>
      </c>
      <c r="H421" s="113" t="s">
        <v>13918</v>
      </c>
      <c r="I421" s="113" t="s">
        <v>13913</v>
      </c>
    </row>
    <row r="422" spans="1:12" hidden="1" x14ac:dyDescent="0.2">
      <c r="A422" s="113" t="s">
        <v>13334</v>
      </c>
      <c r="D422" s="113" t="s">
        <v>13924</v>
      </c>
      <c r="E422" s="113">
        <f t="shared" si="6"/>
        <v>2501010180</v>
      </c>
      <c r="F422" s="113" t="s">
        <v>16371</v>
      </c>
      <c r="G422" s="113" t="s">
        <v>16372</v>
      </c>
      <c r="H422" s="113" t="s">
        <v>13918</v>
      </c>
      <c r="I422" s="113" t="s">
        <v>16160</v>
      </c>
    </row>
    <row r="423" spans="1:12" hidden="1" x14ac:dyDescent="0.2">
      <c r="A423" s="113" t="s">
        <v>13334</v>
      </c>
      <c r="D423" s="113" t="s">
        <v>13925</v>
      </c>
      <c r="E423" s="113">
        <f t="shared" si="6"/>
        <v>2501010900</v>
      </c>
      <c r="F423" s="113" t="s">
        <v>16371</v>
      </c>
      <c r="G423" s="113" t="s">
        <v>16372</v>
      </c>
      <c r="H423" s="113" t="s">
        <v>13918</v>
      </c>
      <c r="I423" s="113" t="s">
        <v>13916</v>
      </c>
      <c r="K423" s="115"/>
      <c r="L423" s="113"/>
    </row>
    <row r="424" spans="1:12" hidden="1" x14ac:dyDescent="0.2">
      <c r="A424" s="113" t="s">
        <v>13334</v>
      </c>
      <c r="D424" s="113" t="s">
        <v>13926</v>
      </c>
      <c r="E424" s="113">
        <f t="shared" si="6"/>
        <v>2501050000</v>
      </c>
      <c r="F424" s="113" t="s">
        <v>16371</v>
      </c>
      <c r="G424" s="113" t="s">
        <v>16372</v>
      </c>
      <c r="H424" s="113" t="s">
        <v>13927</v>
      </c>
      <c r="I424" s="113" t="s">
        <v>13905</v>
      </c>
    </row>
    <row r="425" spans="1:12" hidden="1" x14ac:dyDescent="0.2">
      <c r="A425" s="113" t="s">
        <v>13334</v>
      </c>
      <c r="D425" s="113" t="s">
        <v>13928</v>
      </c>
      <c r="E425" s="113">
        <f t="shared" si="6"/>
        <v>2501050030</v>
      </c>
      <c r="F425" s="113" t="s">
        <v>16371</v>
      </c>
      <c r="G425" s="113" t="s">
        <v>16372</v>
      </c>
      <c r="H425" s="113" t="s">
        <v>13927</v>
      </c>
      <c r="I425" s="113" t="s">
        <v>13907</v>
      </c>
    </row>
    <row r="426" spans="1:12" hidden="1" x14ac:dyDescent="0.2">
      <c r="A426" s="113" t="s">
        <v>13334</v>
      </c>
      <c r="D426" s="113" t="s">
        <v>13929</v>
      </c>
      <c r="E426" s="113">
        <f t="shared" si="6"/>
        <v>2501050060</v>
      </c>
      <c r="F426" s="113" t="s">
        <v>16371</v>
      </c>
      <c r="G426" s="113" t="s">
        <v>16372</v>
      </c>
      <c r="H426" s="113" t="s">
        <v>13927</v>
      </c>
      <c r="I426" s="113" t="s">
        <v>16133</v>
      </c>
    </row>
    <row r="427" spans="1:12" hidden="1" x14ac:dyDescent="0.2">
      <c r="A427" s="113" t="s">
        <v>13334</v>
      </c>
      <c r="D427" s="113" t="s">
        <v>13930</v>
      </c>
      <c r="E427" s="113">
        <f t="shared" si="6"/>
        <v>2501050090</v>
      </c>
      <c r="F427" s="113" t="s">
        <v>16371</v>
      </c>
      <c r="G427" s="113" t="s">
        <v>16372</v>
      </c>
      <c r="H427" s="113" t="s">
        <v>13927</v>
      </c>
      <c r="I427" s="113" t="s">
        <v>16126</v>
      </c>
    </row>
    <row r="428" spans="1:12" hidden="1" x14ac:dyDescent="0.2">
      <c r="A428" s="113" t="s">
        <v>13334</v>
      </c>
      <c r="D428" s="113" t="s">
        <v>13931</v>
      </c>
      <c r="E428" s="113">
        <f t="shared" si="6"/>
        <v>2501050120</v>
      </c>
      <c r="F428" s="113" t="s">
        <v>16371</v>
      </c>
      <c r="G428" s="113" t="s">
        <v>16372</v>
      </c>
      <c r="H428" s="113" t="s">
        <v>13927</v>
      </c>
      <c r="I428" s="113" t="s">
        <v>13911</v>
      </c>
    </row>
    <row r="429" spans="1:12" hidden="1" x14ac:dyDescent="0.2">
      <c r="A429" s="113" t="s">
        <v>13334</v>
      </c>
      <c r="D429" s="113" t="s">
        <v>13932</v>
      </c>
      <c r="E429" s="113">
        <f t="shared" si="6"/>
        <v>2501050150</v>
      </c>
      <c r="F429" s="113" t="s">
        <v>16371</v>
      </c>
      <c r="G429" s="113" t="s">
        <v>16372</v>
      </c>
      <c r="H429" s="113" t="s">
        <v>13927</v>
      </c>
      <c r="I429" s="113" t="s">
        <v>13913</v>
      </c>
    </row>
    <row r="430" spans="1:12" hidden="1" x14ac:dyDescent="0.2">
      <c r="A430" s="113" t="s">
        <v>13334</v>
      </c>
      <c r="D430" s="113" t="s">
        <v>13933</v>
      </c>
      <c r="E430" s="113">
        <f t="shared" si="6"/>
        <v>2501050180</v>
      </c>
      <c r="F430" s="113" t="s">
        <v>16371</v>
      </c>
      <c r="G430" s="113" t="s">
        <v>16372</v>
      </c>
      <c r="H430" s="113" t="s">
        <v>13927</v>
      </c>
      <c r="I430" s="113" t="s">
        <v>16160</v>
      </c>
    </row>
    <row r="431" spans="1:12" hidden="1" x14ac:dyDescent="0.2">
      <c r="A431" s="113" t="s">
        <v>13334</v>
      </c>
      <c r="D431" s="113" t="s">
        <v>13934</v>
      </c>
      <c r="E431" s="113">
        <f t="shared" si="6"/>
        <v>2501050900</v>
      </c>
      <c r="F431" s="113" t="s">
        <v>16371</v>
      </c>
      <c r="G431" s="113" t="s">
        <v>16372</v>
      </c>
      <c r="H431" s="113" t="s">
        <v>13927</v>
      </c>
      <c r="I431" s="113" t="s">
        <v>13916</v>
      </c>
      <c r="K431" s="115"/>
      <c r="L431" s="113"/>
    </row>
    <row r="432" spans="1:12" hidden="1" x14ac:dyDescent="0.2">
      <c r="A432" s="113" t="s">
        <v>13334</v>
      </c>
      <c r="D432" s="113" t="s">
        <v>13935</v>
      </c>
      <c r="E432" s="113">
        <f t="shared" si="6"/>
        <v>2501060000</v>
      </c>
      <c r="F432" s="113" t="s">
        <v>16371</v>
      </c>
      <c r="G432" s="113" t="s">
        <v>16372</v>
      </c>
      <c r="H432" s="113" t="s">
        <v>13936</v>
      </c>
      <c r="I432" s="113" t="s">
        <v>13937</v>
      </c>
    </row>
    <row r="433" spans="1:9" hidden="1" x14ac:dyDescent="0.2">
      <c r="A433" s="113" t="s">
        <v>13334</v>
      </c>
      <c r="D433" s="113" t="s">
        <v>13938</v>
      </c>
      <c r="E433" s="113">
        <f t="shared" si="6"/>
        <v>2501060050</v>
      </c>
      <c r="F433" s="113" t="s">
        <v>16371</v>
      </c>
      <c r="G433" s="113" t="s">
        <v>16372</v>
      </c>
      <c r="H433" s="113" t="s">
        <v>13936</v>
      </c>
      <c r="I433" s="113" t="s">
        <v>13939</v>
      </c>
    </row>
    <row r="434" spans="1:9" hidden="1" x14ac:dyDescent="0.2">
      <c r="A434" s="113" t="s">
        <v>13334</v>
      </c>
      <c r="D434" s="113" t="s">
        <v>13940</v>
      </c>
      <c r="E434" s="113">
        <f t="shared" si="6"/>
        <v>2501060051</v>
      </c>
      <c r="F434" s="113" t="s">
        <v>16371</v>
      </c>
      <c r="G434" s="113" t="s">
        <v>16372</v>
      </c>
      <c r="H434" s="113" t="s">
        <v>13936</v>
      </c>
      <c r="I434" s="113" t="s">
        <v>13941</v>
      </c>
    </row>
    <row r="435" spans="1:9" hidden="1" x14ac:dyDescent="0.2">
      <c r="A435" s="113" t="s">
        <v>13334</v>
      </c>
      <c r="D435" s="113" t="s">
        <v>13942</v>
      </c>
      <c r="E435" s="113">
        <f t="shared" si="6"/>
        <v>2501060052</v>
      </c>
      <c r="F435" s="113" t="s">
        <v>16371</v>
      </c>
      <c r="G435" s="113" t="s">
        <v>16372</v>
      </c>
      <c r="H435" s="113" t="s">
        <v>13936</v>
      </c>
      <c r="I435" s="113" t="s">
        <v>13943</v>
      </c>
    </row>
    <row r="436" spans="1:9" hidden="1" x14ac:dyDescent="0.2">
      <c r="A436" s="113" t="s">
        <v>13334</v>
      </c>
      <c r="D436" s="113" t="s">
        <v>13944</v>
      </c>
      <c r="E436" s="113">
        <f t="shared" si="6"/>
        <v>2501060053</v>
      </c>
      <c r="F436" s="113" t="s">
        <v>16371</v>
      </c>
      <c r="G436" s="113" t="s">
        <v>16372</v>
      </c>
      <c r="H436" s="113" t="s">
        <v>13936</v>
      </c>
      <c r="I436" s="113" t="s">
        <v>13945</v>
      </c>
    </row>
    <row r="437" spans="1:9" hidden="1" x14ac:dyDescent="0.2">
      <c r="A437" s="113" t="s">
        <v>13334</v>
      </c>
      <c r="D437" s="113" t="s">
        <v>13946</v>
      </c>
      <c r="E437" s="113">
        <f t="shared" si="6"/>
        <v>2501060100</v>
      </c>
      <c r="F437" s="113" t="s">
        <v>16371</v>
      </c>
      <c r="G437" s="113" t="s">
        <v>16372</v>
      </c>
      <c r="H437" s="113" t="s">
        <v>13936</v>
      </c>
      <c r="I437" s="113" t="s">
        <v>13947</v>
      </c>
    </row>
    <row r="438" spans="1:9" hidden="1" x14ac:dyDescent="0.2">
      <c r="A438" s="113" t="s">
        <v>13334</v>
      </c>
      <c r="D438" s="113" t="s">
        <v>13948</v>
      </c>
      <c r="E438" s="113">
        <f t="shared" si="6"/>
        <v>2501060101</v>
      </c>
      <c r="F438" s="113" t="s">
        <v>16371</v>
      </c>
      <c r="G438" s="113" t="s">
        <v>16372</v>
      </c>
      <c r="H438" s="113" t="s">
        <v>13936</v>
      </c>
      <c r="I438" s="113" t="s">
        <v>13949</v>
      </c>
    </row>
    <row r="439" spans="1:9" hidden="1" x14ac:dyDescent="0.2">
      <c r="A439" s="113" t="s">
        <v>13334</v>
      </c>
      <c r="D439" s="113" t="s">
        <v>13950</v>
      </c>
      <c r="E439" s="113">
        <f t="shared" si="6"/>
        <v>2501060102</v>
      </c>
      <c r="F439" s="113" t="s">
        <v>16371</v>
      </c>
      <c r="G439" s="113" t="s">
        <v>16372</v>
      </c>
      <c r="H439" s="113" t="s">
        <v>13936</v>
      </c>
      <c r="I439" s="113" t="s">
        <v>13951</v>
      </c>
    </row>
    <row r="440" spans="1:9" hidden="1" x14ac:dyDescent="0.2">
      <c r="A440" s="113" t="s">
        <v>13334</v>
      </c>
      <c r="D440" s="113" t="s">
        <v>13952</v>
      </c>
      <c r="E440" s="113">
        <f t="shared" si="6"/>
        <v>2501060103</v>
      </c>
      <c r="F440" s="113" t="s">
        <v>16371</v>
      </c>
      <c r="G440" s="113" t="s">
        <v>16372</v>
      </c>
      <c r="H440" s="113" t="s">
        <v>13936</v>
      </c>
      <c r="I440" s="113" t="s">
        <v>13953</v>
      </c>
    </row>
    <row r="441" spans="1:9" hidden="1" x14ac:dyDescent="0.2">
      <c r="A441" s="113" t="s">
        <v>13334</v>
      </c>
      <c r="D441" s="113" t="s">
        <v>13954</v>
      </c>
      <c r="E441" s="113">
        <f t="shared" si="6"/>
        <v>2501060200</v>
      </c>
      <c r="F441" s="113" t="s">
        <v>16371</v>
      </c>
      <c r="G441" s="113" t="s">
        <v>16372</v>
      </c>
      <c r="H441" s="113" t="s">
        <v>13936</v>
      </c>
      <c r="I441" s="113" t="s">
        <v>13955</v>
      </c>
    </row>
    <row r="442" spans="1:9" hidden="1" x14ac:dyDescent="0.2">
      <c r="A442" s="113" t="s">
        <v>13334</v>
      </c>
      <c r="D442" s="113" t="s">
        <v>13956</v>
      </c>
      <c r="E442" s="113">
        <f t="shared" si="6"/>
        <v>2501060201</v>
      </c>
      <c r="F442" s="113" t="s">
        <v>16371</v>
      </c>
      <c r="G442" s="113" t="s">
        <v>16372</v>
      </c>
      <c r="H442" s="113" t="s">
        <v>13936</v>
      </c>
      <c r="I442" s="113" t="s">
        <v>13957</v>
      </c>
    </row>
    <row r="443" spans="1:9" hidden="1" x14ac:dyDescent="0.2">
      <c r="A443" s="113" t="s">
        <v>13334</v>
      </c>
      <c r="D443" s="113" t="s">
        <v>13958</v>
      </c>
      <c r="E443" s="113">
        <f t="shared" si="6"/>
        <v>2501070000</v>
      </c>
      <c r="F443" s="113" t="s">
        <v>16371</v>
      </c>
      <c r="G443" s="113" t="s">
        <v>16372</v>
      </c>
      <c r="H443" s="113" t="s">
        <v>13959</v>
      </c>
      <c r="I443" s="113" t="s">
        <v>13960</v>
      </c>
    </row>
    <row r="444" spans="1:9" hidden="1" x14ac:dyDescent="0.2">
      <c r="A444" s="113" t="s">
        <v>13334</v>
      </c>
      <c r="D444" s="113" t="s">
        <v>13961</v>
      </c>
      <c r="E444" s="113">
        <f t="shared" si="6"/>
        <v>2501070050</v>
      </c>
      <c r="F444" s="113" t="s">
        <v>16371</v>
      </c>
      <c r="G444" s="113" t="s">
        <v>16372</v>
      </c>
      <c r="H444" s="113" t="s">
        <v>13959</v>
      </c>
      <c r="I444" s="113" t="s">
        <v>13939</v>
      </c>
    </row>
    <row r="445" spans="1:9" hidden="1" x14ac:dyDescent="0.2">
      <c r="A445" s="113" t="s">
        <v>13334</v>
      </c>
      <c r="D445" s="113" t="s">
        <v>13962</v>
      </c>
      <c r="E445" s="113">
        <f t="shared" si="6"/>
        <v>2501070051</v>
      </c>
      <c r="F445" s="113" t="s">
        <v>16371</v>
      </c>
      <c r="G445" s="113" t="s">
        <v>16372</v>
      </c>
      <c r="H445" s="113" t="s">
        <v>13959</v>
      </c>
      <c r="I445" s="113" t="s">
        <v>13941</v>
      </c>
    </row>
    <row r="446" spans="1:9" hidden="1" x14ac:dyDescent="0.2">
      <c r="A446" s="113" t="s">
        <v>13334</v>
      </c>
      <c r="D446" s="113" t="s">
        <v>13963</v>
      </c>
      <c r="E446" s="113">
        <f t="shared" si="6"/>
        <v>2501070052</v>
      </c>
      <c r="F446" s="113" t="s">
        <v>16371</v>
      </c>
      <c r="G446" s="113" t="s">
        <v>16372</v>
      </c>
      <c r="H446" s="113" t="s">
        <v>13959</v>
      </c>
      <c r="I446" s="113" t="s">
        <v>13943</v>
      </c>
    </row>
    <row r="447" spans="1:9" hidden="1" x14ac:dyDescent="0.2">
      <c r="A447" s="113" t="s">
        <v>13334</v>
      </c>
      <c r="D447" s="113" t="s">
        <v>13964</v>
      </c>
      <c r="E447" s="113">
        <f t="shared" si="6"/>
        <v>2501070053</v>
      </c>
      <c r="F447" s="113" t="s">
        <v>16371</v>
      </c>
      <c r="G447" s="113" t="s">
        <v>16372</v>
      </c>
      <c r="H447" s="113" t="s">
        <v>13959</v>
      </c>
      <c r="I447" s="113" t="s">
        <v>13945</v>
      </c>
    </row>
    <row r="448" spans="1:9" hidden="1" x14ac:dyDescent="0.2">
      <c r="A448" s="113" t="s">
        <v>13334</v>
      </c>
      <c r="D448" s="113" t="s">
        <v>13965</v>
      </c>
      <c r="E448" s="113">
        <f t="shared" si="6"/>
        <v>2501070100</v>
      </c>
      <c r="F448" s="113" t="s">
        <v>16371</v>
      </c>
      <c r="G448" s="113" t="s">
        <v>16372</v>
      </c>
      <c r="H448" s="113" t="s">
        <v>13959</v>
      </c>
      <c r="I448" s="113" t="s">
        <v>13947</v>
      </c>
    </row>
    <row r="449" spans="1:10" hidden="1" x14ac:dyDescent="0.2">
      <c r="A449" s="113" t="s">
        <v>13334</v>
      </c>
      <c r="D449" s="113" t="s">
        <v>13966</v>
      </c>
      <c r="E449" s="113">
        <f t="shared" si="6"/>
        <v>2501070101</v>
      </c>
      <c r="F449" s="113" t="s">
        <v>16371</v>
      </c>
      <c r="G449" s="113" t="s">
        <v>16372</v>
      </c>
      <c r="H449" s="113" t="s">
        <v>13959</v>
      </c>
      <c r="I449" s="113" t="s">
        <v>13949</v>
      </c>
    </row>
    <row r="450" spans="1:10" hidden="1" x14ac:dyDescent="0.2">
      <c r="A450" s="113" t="s">
        <v>13334</v>
      </c>
      <c r="D450" s="113" t="s">
        <v>13967</v>
      </c>
      <c r="E450" s="113">
        <f t="shared" ref="E450:E513" si="7">VALUE(D450)</f>
        <v>2501070102</v>
      </c>
      <c r="F450" s="113" t="s">
        <v>16371</v>
      </c>
      <c r="G450" s="113" t="s">
        <v>16372</v>
      </c>
      <c r="H450" s="113" t="s">
        <v>13959</v>
      </c>
      <c r="I450" s="113" t="s">
        <v>13951</v>
      </c>
    </row>
    <row r="451" spans="1:10" hidden="1" x14ac:dyDescent="0.2">
      <c r="A451" s="113" t="s">
        <v>13334</v>
      </c>
      <c r="D451" s="113" t="s">
        <v>13968</v>
      </c>
      <c r="E451" s="113">
        <f t="shared" si="7"/>
        <v>2501070103</v>
      </c>
      <c r="F451" s="113" t="s">
        <v>16371</v>
      </c>
      <c r="G451" s="113" t="s">
        <v>16372</v>
      </c>
      <c r="H451" s="113" t="s">
        <v>13959</v>
      </c>
      <c r="I451" s="113" t="s">
        <v>13953</v>
      </c>
    </row>
    <row r="452" spans="1:10" hidden="1" x14ac:dyDescent="0.2">
      <c r="A452" s="113" t="s">
        <v>13334</v>
      </c>
      <c r="D452" s="113" t="s">
        <v>13969</v>
      </c>
      <c r="E452" s="113">
        <f t="shared" si="7"/>
        <v>2501070200</v>
      </c>
      <c r="F452" s="113" t="s">
        <v>16371</v>
      </c>
      <c r="G452" s="113" t="s">
        <v>16372</v>
      </c>
      <c r="H452" s="113" t="s">
        <v>13959</v>
      </c>
      <c r="I452" s="113" t="s">
        <v>13955</v>
      </c>
    </row>
    <row r="453" spans="1:10" hidden="1" x14ac:dyDescent="0.2">
      <c r="A453" s="113" t="s">
        <v>13334</v>
      </c>
      <c r="D453" s="113" t="s">
        <v>13970</v>
      </c>
      <c r="E453" s="113">
        <f t="shared" si="7"/>
        <v>2501070201</v>
      </c>
      <c r="F453" s="113" t="s">
        <v>16371</v>
      </c>
      <c r="G453" s="113" t="s">
        <v>16372</v>
      </c>
      <c r="H453" s="113" t="s">
        <v>13959</v>
      </c>
      <c r="I453" s="113" t="s">
        <v>13957</v>
      </c>
    </row>
    <row r="454" spans="1:10" hidden="1" x14ac:dyDescent="0.2">
      <c r="A454" s="113" t="s">
        <v>13334</v>
      </c>
      <c r="D454" s="113" t="s">
        <v>13971</v>
      </c>
      <c r="E454" s="113">
        <f t="shared" si="7"/>
        <v>2501080050</v>
      </c>
      <c r="F454" s="113" t="s">
        <v>16371</v>
      </c>
      <c r="G454" s="113" t="s">
        <v>16372</v>
      </c>
      <c r="H454" s="113" t="s">
        <v>13972</v>
      </c>
      <c r="I454" s="113" t="s">
        <v>13939</v>
      </c>
      <c r="J454" s="115">
        <v>37469</v>
      </c>
    </row>
    <row r="455" spans="1:10" hidden="1" x14ac:dyDescent="0.2">
      <c r="A455" s="113" t="s">
        <v>13334</v>
      </c>
      <c r="D455" s="113" t="s">
        <v>13973</v>
      </c>
      <c r="E455" s="113">
        <f t="shared" si="7"/>
        <v>2501080100</v>
      </c>
      <c r="F455" s="113" t="s">
        <v>16371</v>
      </c>
      <c r="G455" s="113" t="s">
        <v>16372</v>
      </c>
      <c r="H455" s="113" t="s">
        <v>13972</v>
      </c>
      <c r="I455" s="113" t="s">
        <v>13947</v>
      </c>
      <c r="J455" s="115">
        <v>37469</v>
      </c>
    </row>
    <row r="456" spans="1:10" hidden="1" x14ac:dyDescent="0.2">
      <c r="A456" s="113" t="s">
        <v>13334</v>
      </c>
      <c r="D456" s="113" t="s">
        <v>13974</v>
      </c>
      <c r="E456" s="113">
        <f t="shared" si="7"/>
        <v>2501995000</v>
      </c>
      <c r="F456" s="113" t="s">
        <v>16371</v>
      </c>
      <c r="G456" s="113" t="s">
        <v>16372</v>
      </c>
      <c r="H456" s="113" t="s">
        <v>13975</v>
      </c>
      <c r="I456" s="113" t="s">
        <v>13905</v>
      </c>
    </row>
    <row r="457" spans="1:10" hidden="1" x14ac:dyDescent="0.2">
      <c r="A457" s="113" t="s">
        <v>13334</v>
      </c>
      <c r="D457" s="113" t="s">
        <v>13976</v>
      </c>
      <c r="E457" s="113">
        <f t="shared" si="7"/>
        <v>2501995030</v>
      </c>
      <c r="F457" s="113" t="s">
        <v>16371</v>
      </c>
      <c r="G457" s="113" t="s">
        <v>16372</v>
      </c>
      <c r="H457" s="113" t="s">
        <v>13975</v>
      </c>
      <c r="I457" s="113" t="s">
        <v>13907</v>
      </c>
    </row>
    <row r="458" spans="1:10" hidden="1" x14ac:dyDescent="0.2">
      <c r="A458" s="113" t="s">
        <v>13334</v>
      </c>
      <c r="D458" s="113" t="s">
        <v>13977</v>
      </c>
      <c r="E458" s="113">
        <f t="shared" si="7"/>
        <v>2501995060</v>
      </c>
      <c r="F458" s="113" t="s">
        <v>16371</v>
      </c>
      <c r="G458" s="113" t="s">
        <v>16372</v>
      </c>
      <c r="H458" s="113" t="s">
        <v>13975</v>
      </c>
      <c r="I458" s="113" t="s">
        <v>16133</v>
      </c>
    </row>
    <row r="459" spans="1:10" hidden="1" x14ac:dyDescent="0.2">
      <c r="A459" s="113" t="s">
        <v>13334</v>
      </c>
      <c r="D459" s="113" t="s">
        <v>13978</v>
      </c>
      <c r="E459" s="113">
        <f t="shared" si="7"/>
        <v>2501995090</v>
      </c>
      <c r="F459" s="113" t="s">
        <v>16371</v>
      </c>
      <c r="G459" s="113" t="s">
        <v>16372</v>
      </c>
      <c r="H459" s="113" t="s">
        <v>13975</v>
      </c>
      <c r="I459" s="113" t="s">
        <v>16126</v>
      </c>
    </row>
    <row r="460" spans="1:10" hidden="1" x14ac:dyDescent="0.2">
      <c r="A460" s="113" t="s">
        <v>13334</v>
      </c>
      <c r="D460" s="113" t="s">
        <v>13979</v>
      </c>
      <c r="E460" s="113">
        <f t="shared" si="7"/>
        <v>2501995120</v>
      </c>
      <c r="F460" s="113" t="s">
        <v>16371</v>
      </c>
      <c r="G460" s="113" t="s">
        <v>16372</v>
      </c>
      <c r="H460" s="113" t="s">
        <v>13975</v>
      </c>
      <c r="I460" s="113" t="s">
        <v>13911</v>
      </c>
    </row>
    <row r="461" spans="1:10" hidden="1" x14ac:dyDescent="0.2">
      <c r="A461" s="113" t="s">
        <v>13334</v>
      </c>
      <c r="D461" s="113" t="s">
        <v>13980</v>
      </c>
      <c r="E461" s="113">
        <f t="shared" si="7"/>
        <v>2501995150</v>
      </c>
      <c r="F461" s="113" t="s">
        <v>16371</v>
      </c>
      <c r="G461" s="113" t="s">
        <v>16372</v>
      </c>
      <c r="H461" s="113" t="s">
        <v>13975</v>
      </c>
      <c r="I461" s="113" t="s">
        <v>13913</v>
      </c>
    </row>
    <row r="462" spans="1:10" hidden="1" x14ac:dyDescent="0.2">
      <c r="A462" s="113" t="s">
        <v>13334</v>
      </c>
      <c r="D462" s="113" t="s">
        <v>13981</v>
      </c>
      <c r="E462" s="113">
        <f t="shared" si="7"/>
        <v>2501995180</v>
      </c>
      <c r="F462" s="113" t="s">
        <v>16371</v>
      </c>
      <c r="G462" s="113" t="s">
        <v>16372</v>
      </c>
      <c r="H462" s="113" t="s">
        <v>13975</v>
      </c>
      <c r="I462" s="113" t="s">
        <v>16160</v>
      </c>
    </row>
    <row r="463" spans="1:10" hidden="1" x14ac:dyDescent="0.2">
      <c r="A463" s="113" t="s">
        <v>13334</v>
      </c>
      <c r="D463" s="113" t="s">
        <v>13982</v>
      </c>
      <c r="E463" s="113">
        <f t="shared" si="7"/>
        <v>2505000000</v>
      </c>
      <c r="F463" s="113" t="s">
        <v>16371</v>
      </c>
      <c r="G463" s="113" t="s">
        <v>13983</v>
      </c>
      <c r="H463" s="113" t="s">
        <v>13984</v>
      </c>
      <c r="I463" s="113" t="s">
        <v>13905</v>
      </c>
    </row>
    <row r="464" spans="1:10" hidden="1" x14ac:dyDescent="0.2">
      <c r="A464" s="113" t="s">
        <v>13334</v>
      </c>
      <c r="D464" s="113" t="s">
        <v>13985</v>
      </c>
      <c r="E464" s="113">
        <f t="shared" si="7"/>
        <v>2505000030</v>
      </c>
      <c r="F464" s="113" t="s">
        <v>16371</v>
      </c>
      <c r="G464" s="113" t="s">
        <v>13983</v>
      </c>
      <c r="H464" s="113" t="s">
        <v>13984</v>
      </c>
      <c r="I464" s="113" t="s">
        <v>13907</v>
      </c>
    </row>
    <row r="465" spans="1:9" hidden="1" x14ac:dyDescent="0.2">
      <c r="A465" s="113" t="s">
        <v>13334</v>
      </c>
      <c r="D465" s="113" t="s">
        <v>13986</v>
      </c>
      <c r="E465" s="113">
        <f t="shared" si="7"/>
        <v>2505000060</v>
      </c>
      <c r="F465" s="113" t="s">
        <v>16371</v>
      </c>
      <c r="G465" s="113" t="s">
        <v>13983</v>
      </c>
      <c r="H465" s="113" t="s">
        <v>13984</v>
      </c>
      <c r="I465" s="113" t="s">
        <v>16133</v>
      </c>
    </row>
    <row r="466" spans="1:9" hidden="1" x14ac:dyDescent="0.2">
      <c r="A466" s="113" t="s">
        <v>13334</v>
      </c>
      <c r="D466" s="113" t="s">
        <v>13987</v>
      </c>
      <c r="E466" s="113">
        <f t="shared" si="7"/>
        <v>2505000090</v>
      </c>
      <c r="F466" s="113" t="s">
        <v>16371</v>
      </c>
      <c r="G466" s="113" t="s">
        <v>13983</v>
      </c>
      <c r="H466" s="113" t="s">
        <v>13984</v>
      </c>
      <c r="I466" s="113" t="s">
        <v>16126</v>
      </c>
    </row>
    <row r="467" spans="1:9" hidden="1" x14ac:dyDescent="0.2">
      <c r="A467" s="113" t="s">
        <v>13334</v>
      </c>
      <c r="D467" s="113" t="s">
        <v>13988</v>
      </c>
      <c r="E467" s="113">
        <f t="shared" si="7"/>
        <v>2505000120</v>
      </c>
      <c r="F467" s="113" t="s">
        <v>16371</v>
      </c>
      <c r="G467" s="113" t="s">
        <v>13983</v>
      </c>
      <c r="H467" s="113" t="s">
        <v>13984</v>
      </c>
      <c r="I467" s="113" t="s">
        <v>13911</v>
      </c>
    </row>
    <row r="468" spans="1:9" hidden="1" x14ac:dyDescent="0.2">
      <c r="A468" s="113" t="s">
        <v>13334</v>
      </c>
      <c r="D468" s="113" t="s">
        <v>13989</v>
      </c>
      <c r="E468" s="113">
        <f t="shared" si="7"/>
        <v>2505000150</v>
      </c>
      <c r="F468" s="113" t="s">
        <v>16371</v>
      </c>
      <c r="G468" s="113" t="s">
        <v>13983</v>
      </c>
      <c r="H468" s="113" t="s">
        <v>13984</v>
      </c>
      <c r="I468" s="113" t="s">
        <v>13913</v>
      </c>
    </row>
    <row r="469" spans="1:9" hidden="1" x14ac:dyDescent="0.2">
      <c r="A469" s="113" t="s">
        <v>13334</v>
      </c>
      <c r="D469" s="113" t="s">
        <v>13990</v>
      </c>
      <c r="E469" s="113">
        <f t="shared" si="7"/>
        <v>2505000180</v>
      </c>
      <c r="F469" s="113" t="s">
        <v>16371</v>
      </c>
      <c r="G469" s="113" t="s">
        <v>13983</v>
      </c>
      <c r="H469" s="113" t="s">
        <v>13984</v>
      </c>
      <c r="I469" s="113" t="s">
        <v>16160</v>
      </c>
    </row>
    <row r="470" spans="1:9" hidden="1" x14ac:dyDescent="0.2">
      <c r="A470" s="113" t="s">
        <v>13334</v>
      </c>
      <c r="D470" s="113" t="s">
        <v>13991</v>
      </c>
      <c r="E470" s="113">
        <f t="shared" si="7"/>
        <v>2505000900</v>
      </c>
      <c r="F470" s="113" t="s">
        <v>16371</v>
      </c>
      <c r="G470" s="113" t="s">
        <v>13983</v>
      </c>
      <c r="H470" s="113" t="s">
        <v>13984</v>
      </c>
      <c r="I470" s="113" t="s">
        <v>13916</v>
      </c>
    </row>
    <row r="471" spans="1:9" hidden="1" x14ac:dyDescent="0.2">
      <c r="A471" s="113" t="s">
        <v>13334</v>
      </c>
      <c r="D471" s="113" t="s">
        <v>13992</v>
      </c>
      <c r="E471" s="113">
        <f t="shared" si="7"/>
        <v>2505010000</v>
      </c>
      <c r="F471" s="113" t="s">
        <v>16371</v>
      </c>
      <c r="G471" s="113" t="s">
        <v>13983</v>
      </c>
      <c r="H471" s="113" t="s">
        <v>13993</v>
      </c>
      <c r="I471" s="113" t="s">
        <v>13905</v>
      </c>
    </row>
    <row r="472" spans="1:9" hidden="1" x14ac:dyDescent="0.2">
      <c r="A472" s="113" t="s">
        <v>13334</v>
      </c>
      <c r="D472" s="113" t="s">
        <v>13994</v>
      </c>
      <c r="E472" s="113">
        <f t="shared" si="7"/>
        <v>2505010030</v>
      </c>
      <c r="F472" s="113" t="s">
        <v>16371</v>
      </c>
      <c r="G472" s="113" t="s">
        <v>13983</v>
      </c>
      <c r="H472" s="113" t="s">
        <v>13993</v>
      </c>
      <c r="I472" s="113" t="s">
        <v>13907</v>
      </c>
    </row>
    <row r="473" spans="1:9" hidden="1" x14ac:dyDescent="0.2">
      <c r="A473" s="113" t="s">
        <v>13334</v>
      </c>
      <c r="D473" s="113" t="s">
        <v>13995</v>
      </c>
      <c r="E473" s="113">
        <f t="shared" si="7"/>
        <v>2505010060</v>
      </c>
      <c r="F473" s="113" t="s">
        <v>16371</v>
      </c>
      <c r="G473" s="113" t="s">
        <v>13983</v>
      </c>
      <c r="H473" s="113" t="s">
        <v>13993</v>
      </c>
      <c r="I473" s="113" t="s">
        <v>16133</v>
      </c>
    </row>
    <row r="474" spans="1:9" hidden="1" x14ac:dyDescent="0.2">
      <c r="A474" s="113" t="s">
        <v>13334</v>
      </c>
      <c r="D474" s="113" t="s">
        <v>13996</v>
      </c>
      <c r="E474" s="113">
        <f t="shared" si="7"/>
        <v>2505010090</v>
      </c>
      <c r="F474" s="113" t="s">
        <v>16371</v>
      </c>
      <c r="G474" s="113" t="s">
        <v>13983</v>
      </c>
      <c r="H474" s="113" t="s">
        <v>13993</v>
      </c>
      <c r="I474" s="113" t="s">
        <v>16126</v>
      </c>
    </row>
    <row r="475" spans="1:9" hidden="1" x14ac:dyDescent="0.2">
      <c r="A475" s="113" t="s">
        <v>13334</v>
      </c>
      <c r="D475" s="113" t="s">
        <v>13997</v>
      </c>
      <c r="E475" s="113">
        <f t="shared" si="7"/>
        <v>2505010120</v>
      </c>
      <c r="F475" s="113" t="s">
        <v>16371</v>
      </c>
      <c r="G475" s="113" t="s">
        <v>13983</v>
      </c>
      <c r="H475" s="113" t="s">
        <v>13993</v>
      </c>
      <c r="I475" s="113" t="s">
        <v>13911</v>
      </c>
    </row>
    <row r="476" spans="1:9" hidden="1" x14ac:dyDescent="0.2">
      <c r="A476" s="113" t="s">
        <v>13334</v>
      </c>
      <c r="D476" s="113" t="s">
        <v>13998</v>
      </c>
      <c r="E476" s="113">
        <f t="shared" si="7"/>
        <v>2505010150</v>
      </c>
      <c r="F476" s="113" t="s">
        <v>16371</v>
      </c>
      <c r="G476" s="113" t="s">
        <v>13983</v>
      </c>
      <c r="H476" s="113" t="s">
        <v>13993</v>
      </c>
      <c r="I476" s="113" t="s">
        <v>13913</v>
      </c>
    </row>
    <row r="477" spans="1:9" hidden="1" x14ac:dyDescent="0.2">
      <c r="A477" s="113" t="s">
        <v>13334</v>
      </c>
      <c r="D477" s="113" t="s">
        <v>13999</v>
      </c>
      <c r="E477" s="113">
        <f t="shared" si="7"/>
        <v>2505010180</v>
      </c>
      <c r="F477" s="113" t="s">
        <v>16371</v>
      </c>
      <c r="G477" s="113" t="s">
        <v>13983</v>
      </c>
      <c r="H477" s="113" t="s">
        <v>13993</v>
      </c>
      <c r="I477" s="113" t="s">
        <v>16160</v>
      </c>
    </row>
    <row r="478" spans="1:9" hidden="1" x14ac:dyDescent="0.2">
      <c r="A478" s="113" t="s">
        <v>13334</v>
      </c>
      <c r="D478" s="113" t="s">
        <v>14000</v>
      </c>
      <c r="E478" s="113">
        <f t="shared" si="7"/>
        <v>2505010900</v>
      </c>
      <c r="F478" s="113" t="s">
        <v>16371</v>
      </c>
      <c r="G478" s="113" t="s">
        <v>13983</v>
      </c>
      <c r="H478" s="113" t="s">
        <v>13993</v>
      </c>
      <c r="I478" s="113" t="s">
        <v>13916</v>
      </c>
    </row>
    <row r="479" spans="1:9" hidden="1" x14ac:dyDescent="0.2">
      <c r="A479" s="113" t="s">
        <v>13334</v>
      </c>
      <c r="D479" s="113" t="s">
        <v>14001</v>
      </c>
      <c r="E479" s="113">
        <f t="shared" si="7"/>
        <v>2505020000</v>
      </c>
      <c r="F479" s="113" t="s">
        <v>16371</v>
      </c>
      <c r="G479" s="113" t="s">
        <v>13983</v>
      </c>
      <c r="H479" s="113" t="s">
        <v>14002</v>
      </c>
      <c r="I479" s="113" t="s">
        <v>13905</v>
      </c>
    </row>
    <row r="480" spans="1:9" hidden="1" x14ac:dyDescent="0.2">
      <c r="A480" s="113" t="s">
        <v>13334</v>
      </c>
      <c r="D480" s="113" t="s">
        <v>14003</v>
      </c>
      <c r="E480" s="113">
        <f t="shared" si="7"/>
        <v>2505020030</v>
      </c>
      <c r="F480" s="113" t="s">
        <v>16371</v>
      </c>
      <c r="G480" s="113" t="s">
        <v>13983</v>
      </c>
      <c r="H480" s="113" t="s">
        <v>14002</v>
      </c>
      <c r="I480" s="113" t="s">
        <v>13907</v>
      </c>
    </row>
    <row r="481" spans="1:10" hidden="1" x14ac:dyDescent="0.2">
      <c r="A481" s="113" t="s">
        <v>13334</v>
      </c>
      <c r="D481" s="113" t="s">
        <v>14004</v>
      </c>
      <c r="E481" s="113">
        <f t="shared" si="7"/>
        <v>2505020060</v>
      </c>
      <c r="F481" s="113" t="s">
        <v>16371</v>
      </c>
      <c r="G481" s="113" t="s">
        <v>13983</v>
      </c>
      <c r="H481" s="113" t="s">
        <v>14002</v>
      </c>
      <c r="I481" s="113" t="s">
        <v>16133</v>
      </c>
    </row>
    <row r="482" spans="1:10" hidden="1" x14ac:dyDescent="0.2">
      <c r="A482" s="113" t="s">
        <v>13334</v>
      </c>
      <c r="D482" s="113" t="s">
        <v>14005</v>
      </c>
      <c r="E482" s="113">
        <f t="shared" si="7"/>
        <v>2505020090</v>
      </c>
      <c r="F482" s="113" t="s">
        <v>16371</v>
      </c>
      <c r="G482" s="113" t="s">
        <v>13983</v>
      </c>
      <c r="H482" s="113" t="s">
        <v>14002</v>
      </c>
      <c r="I482" s="113" t="s">
        <v>16126</v>
      </c>
    </row>
    <row r="483" spans="1:10" hidden="1" x14ac:dyDescent="0.2">
      <c r="A483" s="113" t="s">
        <v>13334</v>
      </c>
      <c r="D483" s="113" t="s">
        <v>14006</v>
      </c>
      <c r="E483" s="113">
        <f t="shared" si="7"/>
        <v>2505020120</v>
      </c>
      <c r="F483" s="113" t="s">
        <v>16371</v>
      </c>
      <c r="G483" s="113" t="s">
        <v>13983</v>
      </c>
      <c r="H483" s="113" t="s">
        <v>14002</v>
      </c>
      <c r="I483" s="113" t="s">
        <v>13911</v>
      </c>
    </row>
    <row r="484" spans="1:10" hidden="1" x14ac:dyDescent="0.2">
      <c r="A484" s="113" t="s">
        <v>13334</v>
      </c>
      <c r="D484" s="113" t="s">
        <v>14007</v>
      </c>
      <c r="E484" s="113">
        <f t="shared" si="7"/>
        <v>2505020121</v>
      </c>
      <c r="F484" s="113" t="s">
        <v>16371</v>
      </c>
      <c r="G484" s="113" t="s">
        <v>13983</v>
      </c>
      <c r="H484" s="113" t="s">
        <v>14002</v>
      </c>
      <c r="I484" s="113" t="s">
        <v>14008</v>
      </c>
      <c r="J484" s="115">
        <v>37484</v>
      </c>
    </row>
    <row r="485" spans="1:10" hidden="1" x14ac:dyDescent="0.2">
      <c r="A485" s="113" t="s">
        <v>13334</v>
      </c>
      <c r="D485" s="113" t="s">
        <v>14009</v>
      </c>
      <c r="E485" s="113">
        <f t="shared" si="7"/>
        <v>2505020150</v>
      </c>
      <c r="F485" s="113" t="s">
        <v>16371</v>
      </c>
      <c r="G485" s="113" t="s">
        <v>13983</v>
      </c>
      <c r="H485" s="113" t="s">
        <v>14002</v>
      </c>
      <c r="I485" s="113" t="s">
        <v>13913</v>
      </c>
    </row>
    <row r="486" spans="1:10" hidden="1" x14ac:dyDescent="0.2">
      <c r="A486" s="113" t="s">
        <v>13334</v>
      </c>
      <c r="D486" s="113" t="s">
        <v>14010</v>
      </c>
      <c r="E486" s="113">
        <f t="shared" si="7"/>
        <v>2505020180</v>
      </c>
      <c r="F486" s="113" t="s">
        <v>16371</v>
      </c>
      <c r="G486" s="113" t="s">
        <v>13983</v>
      </c>
      <c r="H486" s="113" t="s">
        <v>14002</v>
      </c>
      <c r="I486" s="113" t="s">
        <v>16160</v>
      </c>
    </row>
    <row r="487" spans="1:10" hidden="1" x14ac:dyDescent="0.2">
      <c r="A487" s="113" t="s">
        <v>13334</v>
      </c>
      <c r="D487" s="113" t="s">
        <v>14011</v>
      </c>
      <c r="E487" s="113">
        <f t="shared" si="7"/>
        <v>2505020900</v>
      </c>
      <c r="F487" s="113" t="s">
        <v>16371</v>
      </c>
      <c r="G487" s="113" t="s">
        <v>13983</v>
      </c>
      <c r="H487" s="113" t="s">
        <v>14002</v>
      </c>
      <c r="I487" s="113" t="s">
        <v>13916</v>
      </c>
    </row>
    <row r="488" spans="1:10" hidden="1" x14ac:dyDescent="0.2">
      <c r="A488" s="113" t="s">
        <v>13334</v>
      </c>
      <c r="D488" s="113" t="s">
        <v>14012</v>
      </c>
      <c r="E488" s="113">
        <f t="shared" si="7"/>
        <v>2505030000</v>
      </c>
      <c r="F488" s="113" t="s">
        <v>16371</v>
      </c>
      <c r="G488" s="113" t="s">
        <v>13983</v>
      </c>
      <c r="H488" s="113" t="s">
        <v>14013</v>
      </c>
      <c r="I488" s="113" t="s">
        <v>13905</v>
      </c>
    </row>
    <row r="489" spans="1:10" hidden="1" x14ac:dyDescent="0.2">
      <c r="A489" s="113" t="s">
        <v>13334</v>
      </c>
      <c r="D489" s="113" t="s">
        <v>14014</v>
      </c>
      <c r="E489" s="113">
        <f t="shared" si="7"/>
        <v>2505030030</v>
      </c>
      <c r="F489" s="113" t="s">
        <v>16371</v>
      </c>
      <c r="G489" s="113" t="s">
        <v>13983</v>
      </c>
      <c r="H489" s="113" t="s">
        <v>14013</v>
      </c>
      <c r="I489" s="113" t="s">
        <v>13907</v>
      </c>
    </row>
    <row r="490" spans="1:10" hidden="1" x14ac:dyDescent="0.2">
      <c r="A490" s="113" t="s">
        <v>13334</v>
      </c>
      <c r="D490" s="113" t="s">
        <v>14015</v>
      </c>
      <c r="E490" s="113">
        <f t="shared" si="7"/>
        <v>2505030060</v>
      </c>
      <c r="F490" s="113" t="s">
        <v>16371</v>
      </c>
      <c r="G490" s="113" t="s">
        <v>13983</v>
      </c>
      <c r="H490" s="113" t="s">
        <v>14013</v>
      </c>
      <c r="I490" s="113" t="s">
        <v>16133</v>
      </c>
    </row>
    <row r="491" spans="1:10" hidden="1" x14ac:dyDescent="0.2">
      <c r="A491" s="113" t="s">
        <v>13334</v>
      </c>
      <c r="D491" s="113" t="s">
        <v>14016</v>
      </c>
      <c r="E491" s="113">
        <f t="shared" si="7"/>
        <v>2505030090</v>
      </c>
      <c r="F491" s="113" t="s">
        <v>16371</v>
      </c>
      <c r="G491" s="113" t="s">
        <v>13983</v>
      </c>
      <c r="H491" s="113" t="s">
        <v>14013</v>
      </c>
      <c r="I491" s="113" t="s">
        <v>16126</v>
      </c>
    </row>
    <row r="492" spans="1:10" hidden="1" x14ac:dyDescent="0.2">
      <c r="A492" s="113" t="s">
        <v>13334</v>
      </c>
      <c r="D492" s="113" t="s">
        <v>14017</v>
      </c>
      <c r="E492" s="113">
        <f t="shared" si="7"/>
        <v>2505030120</v>
      </c>
      <c r="F492" s="113" t="s">
        <v>16371</v>
      </c>
      <c r="G492" s="113" t="s">
        <v>13983</v>
      </c>
      <c r="H492" s="113" t="s">
        <v>14013</v>
      </c>
      <c r="I492" s="113" t="s">
        <v>13911</v>
      </c>
    </row>
    <row r="493" spans="1:10" hidden="1" x14ac:dyDescent="0.2">
      <c r="A493" s="113" t="s">
        <v>13334</v>
      </c>
      <c r="D493" s="113" t="s">
        <v>14018</v>
      </c>
      <c r="E493" s="113">
        <f t="shared" si="7"/>
        <v>2505030150</v>
      </c>
      <c r="F493" s="113" t="s">
        <v>16371</v>
      </c>
      <c r="G493" s="113" t="s">
        <v>13983</v>
      </c>
      <c r="H493" s="113" t="s">
        <v>14013</v>
      </c>
      <c r="I493" s="113" t="s">
        <v>13913</v>
      </c>
    </row>
    <row r="494" spans="1:10" hidden="1" x14ac:dyDescent="0.2">
      <c r="A494" s="113" t="s">
        <v>13334</v>
      </c>
      <c r="D494" s="113" t="s">
        <v>14019</v>
      </c>
      <c r="E494" s="113">
        <f t="shared" si="7"/>
        <v>2505030180</v>
      </c>
      <c r="F494" s="113" t="s">
        <v>16371</v>
      </c>
      <c r="G494" s="113" t="s">
        <v>13983</v>
      </c>
      <c r="H494" s="113" t="s">
        <v>14013</v>
      </c>
      <c r="I494" s="113" t="s">
        <v>16160</v>
      </c>
    </row>
    <row r="495" spans="1:10" hidden="1" x14ac:dyDescent="0.2">
      <c r="A495" s="113" t="s">
        <v>13334</v>
      </c>
      <c r="D495" s="113" t="s">
        <v>14020</v>
      </c>
      <c r="E495" s="113">
        <f t="shared" si="7"/>
        <v>2505030900</v>
      </c>
      <c r="F495" s="113" t="s">
        <v>16371</v>
      </c>
      <c r="G495" s="113" t="s">
        <v>13983</v>
      </c>
      <c r="H495" s="113" t="s">
        <v>14013</v>
      </c>
      <c r="I495" s="113" t="s">
        <v>13916</v>
      </c>
    </row>
    <row r="496" spans="1:10" hidden="1" x14ac:dyDescent="0.2">
      <c r="A496" s="113" t="s">
        <v>13334</v>
      </c>
      <c r="D496" s="113" t="s">
        <v>14021</v>
      </c>
      <c r="E496" s="113">
        <f t="shared" si="7"/>
        <v>2505040000</v>
      </c>
      <c r="F496" s="113" t="s">
        <v>16371</v>
      </c>
      <c r="G496" s="113" t="s">
        <v>13983</v>
      </c>
      <c r="H496" s="113" t="s">
        <v>14022</v>
      </c>
      <c r="I496" s="113" t="s">
        <v>13905</v>
      </c>
    </row>
    <row r="497" spans="1:12" hidden="1" x14ac:dyDescent="0.2">
      <c r="A497" s="113" t="s">
        <v>13334</v>
      </c>
      <c r="D497" s="113" t="s">
        <v>14023</v>
      </c>
      <c r="E497" s="113">
        <f t="shared" si="7"/>
        <v>2505040030</v>
      </c>
      <c r="F497" s="113" t="s">
        <v>16371</v>
      </c>
      <c r="G497" s="113" t="s">
        <v>13983</v>
      </c>
      <c r="H497" s="113" t="s">
        <v>14022</v>
      </c>
      <c r="I497" s="113" t="s">
        <v>13907</v>
      </c>
    </row>
    <row r="498" spans="1:12" hidden="1" x14ac:dyDescent="0.2">
      <c r="A498" s="113" t="s">
        <v>13334</v>
      </c>
      <c r="D498" s="113" t="s">
        <v>14024</v>
      </c>
      <c r="E498" s="113">
        <f t="shared" si="7"/>
        <v>2505040060</v>
      </c>
      <c r="F498" s="113" t="s">
        <v>16371</v>
      </c>
      <c r="G498" s="113" t="s">
        <v>13983</v>
      </c>
      <c r="H498" s="113" t="s">
        <v>14022</v>
      </c>
      <c r="I498" s="113" t="s">
        <v>16133</v>
      </c>
    </row>
    <row r="499" spans="1:12" hidden="1" x14ac:dyDescent="0.2">
      <c r="A499" s="113" t="s">
        <v>13334</v>
      </c>
      <c r="D499" s="113" t="s">
        <v>14025</v>
      </c>
      <c r="E499" s="113">
        <f t="shared" si="7"/>
        <v>2505040090</v>
      </c>
      <c r="F499" s="113" t="s">
        <v>16371</v>
      </c>
      <c r="G499" s="113" t="s">
        <v>13983</v>
      </c>
      <c r="H499" s="113" t="s">
        <v>14022</v>
      </c>
      <c r="I499" s="113" t="s">
        <v>16126</v>
      </c>
    </row>
    <row r="500" spans="1:12" hidden="1" x14ac:dyDescent="0.2">
      <c r="A500" s="113" t="s">
        <v>13334</v>
      </c>
      <c r="D500" s="113" t="s">
        <v>14026</v>
      </c>
      <c r="E500" s="113">
        <f t="shared" si="7"/>
        <v>2505040120</v>
      </c>
      <c r="F500" s="113" t="s">
        <v>16371</v>
      </c>
      <c r="G500" s="113" t="s">
        <v>13983</v>
      </c>
      <c r="H500" s="113" t="s">
        <v>14022</v>
      </c>
      <c r="I500" s="113" t="s">
        <v>13911</v>
      </c>
    </row>
    <row r="501" spans="1:12" hidden="1" x14ac:dyDescent="0.2">
      <c r="A501" s="113" t="s">
        <v>13334</v>
      </c>
      <c r="D501" s="113" t="s">
        <v>14027</v>
      </c>
      <c r="E501" s="113">
        <f t="shared" si="7"/>
        <v>2505040150</v>
      </c>
      <c r="F501" s="113" t="s">
        <v>16371</v>
      </c>
      <c r="G501" s="113" t="s">
        <v>13983</v>
      </c>
      <c r="H501" s="113" t="s">
        <v>14022</v>
      </c>
      <c r="I501" s="113" t="s">
        <v>13913</v>
      </c>
    </row>
    <row r="502" spans="1:12" hidden="1" x14ac:dyDescent="0.2">
      <c r="A502" s="113" t="s">
        <v>13334</v>
      </c>
      <c r="D502" s="113" t="s">
        <v>16775</v>
      </c>
      <c r="E502" s="113">
        <f t="shared" si="7"/>
        <v>2505040180</v>
      </c>
      <c r="F502" s="113" t="s">
        <v>16371</v>
      </c>
      <c r="G502" s="113" t="s">
        <v>13983</v>
      </c>
      <c r="H502" s="113" t="s">
        <v>14022</v>
      </c>
      <c r="I502" s="113" t="s">
        <v>16160</v>
      </c>
    </row>
    <row r="503" spans="1:12" hidden="1" x14ac:dyDescent="0.2">
      <c r="A503" s="113" t="s">
        <v>13334</v>
      </c>
      <c r="D503" s="113" t="s">
        <v>16776</v>
      </c>
      <c r="E503" s="113">
        <f t="shared" si="7"/>
        <v>2510000000</v>
      </c>
      <c r="F503" s="113" t="s">
        <v>16371</v>
      </c>
      <c r="G503" s="113" t="s">
        <v>16777</v>
      </c>
      <c r="H503" s="113" t="s">
        <v>13904</v>
      </c>
      <c r="I503" s="113" t="s">
        <v>13905</v>
      </c>
    </row>
    <row r="504" spans="1:12" hidden="1" x14ac:dyDescent="0.2">
      <c r="A504" s="113" t="s">
        <v>13334</v>
      </c>
      <c r="D504" s="113" t="s">
        <v>16778</v>
      </c>
      <c r="E504" s="113">
        <f t="shared" si="7"/>
        <v>2510000030</v>
      </c>
      <c r="F504" s="113" t="s">
        <v>16371</v>
      </c>
      <c r="G504" s="113" t="s">
        <v>16777</v>
      </c>
      <c r="H504" s="113" t="s">
        <v>13904</v>
      </c>
      <c r="I504" s="113" t="s">
        <v>16779</v>
      </c>
    </row>
    <row r="505" spans="1:12" hidden="1" x14ac:dyDescent="0.2">
      <c r="A505" s="113" t="s">
        <v>13334</v>
      </c>
      <c r="D505" s="113" t="s">
        <v>16780</v>
      </c>
      <c r="E505" s="113">
        <f t="shared" si="7"/>
        <v>2510000060</v>
      </c>
      <c r="F505" s="113" t="s">
        <v>16371</v>
      </c>
      <c r="G505" s="113" t="s">
        <v>16777</v>
      </c>
      <c r="H505" s="113" t="s">
        <v>13904</v>
      </c>
      <c r="I505" s="113" t="s">
        <v>16781</v>
      </c>
      <c r="K505" s="115"/>
      <c r="L505" s="113"/>
    </row>
    <row r="506" spans="1:12" hidden="1" x14ac:dyDescent="0.2">
      <c r="A506" s="113" t="s">
        <v>13334</v>
      </c>
      <c r="D506" s="113" t="s">
        <v>16782</v>
      </c>
      <c r="E506" s="113">
        <f t="shared" si="7"/>
        <v>2510000065</v>
      </c>
      <c r="F506" s="113" t="s">
        <v>16371</v>
      </c>
      <c r="G506" s="113" t="s">
        <v>16777</v>
      </c>
      <c r="H506" s="113" t="s">
        <v>13904</v>
      </c>
      <c r="I506" s="113" t="s">
        <v>11102</v>
      </c>
    </row>
    <row r="507" spans="1:12" hidden="1" x14ac:dyDescent="0.2">
      <c r="A507" s="113" t="s">
        <v>13334</v>
      </c>
      <c r="D507" s="113" t="s">
        <v>11103</v>
      </c>
      <c r="E507" s="113">
        <f t="shared" si="7"/>
        <v>2510000070</v>
      </c>
      <c r="F507" s="113" t="s">
        <v>16371</v>
      </c>
      <c r="G507" s="113" t="s">
        <v>16777</v>
      </c>
      <c r="H507" s="113" t="s">
        <v>13904</v>
      </c>
      <c r="I507" s="113" t="s">
        <v>11104</v>
      </c>
    </row>
    <row r="508" spans="1:12" hidden="1" x14ac:dyDescent="0.2">
      <c r="A508" s="113" t="s">
        <v>13334</v>
      </c>
      <c r="D508" s="113" t="s">
        <v>11105</v>
      </c>
      <c r="E508" s="113">
        <f t="shared" si="7"/>
        <v>2510000100</v>
      </c>
      <c r="F508" s="113" t="s">
        <v>16371</v>
      </c>
      <c r="G508" s="113" t="s">
        <v>16777</v>
      </c>
      <c r="H508" s="113" t="s">
        <v>13904</v>
      </c>
      <c r="I508" s="113" t="s">
        <v>14028</v>
      </c>
    </row>
    <row r="509" spans="1:12" hidden="1" x14ac:dyDescent="0.2">
      <c r="A509" s="113" t="s">
        <v>13334</v>
      </c>
      <c r="D509" s="113" t="s">
        <v>14029</v>
      </c>
      <c r="E509" s="113">
        <f t="shared" si="7"/>
        <v>2510000165</v>
      </c>
      <c r="F509" s="113" t="s">
        <v>16371</v>
      </c>
      <c r="G509" s="113" t="s">
        <v>16777</v>
      </c>
      <c r="H509" s="113" t="s">
        <v>13904</v>
      </c>
      <c r="I509" s="113" t="s">
        <v>14030</v>
      </c>
    </row>
    <row r="510" spans="1:12" hidden="1" x14ac:dyDescent="0.2">
      <c r="A510" s="113" t="s">
        <v>13334</v>
      </c>
      <c r="D510" s="113" t="s">
        <v>14031</v>
      </c>
      <c r="E510" s="113">
        <f t="shared" si="7"/>
        <v>2510000185</v>
      </c>
      <c r="F510" s="113" t="s">
        <v>16371</v>
      </c>
      <c r="G510" s="113" t="s">
        <v>16777</v>
      </c>
      <c r="H510" s="113" t="s">
        <v>13904</v>
      </c>
      <c r="I510" s="113" t="s">
        <v>14032</v>
      </c>
      <c r="K510" s="115"/>
      <c r="L510" s="113"/>
    </row>
    <row r="511" spans="1:12" hidden="1" x14ac:dyDescent="0.2">
      <c r="A511" s="113" t="s">
        <v>13334</v>
      </c>
      <c r="D511" s="113" t="s">
        <v>14033</v>
      </c>
      <c r="E511" s="113">
        <f t="shared" si="7"/>
        <v>2510000195</v>
      </c>
      <c r="F511" s="113" t="s">
        <v>16371</v>
      </c>
      <c r="G511" s="113" t="s">
        <v>16777</v>
      </c>
      <c r="H511" s="113" t="s">
        <v>13904</v>
      </c>
      <c r="I511" s="113" t="s">
        <v>14034</v>
      </c>
    </row>
    <row r="512" spans="1:12" hidden="1" x14ac:dyDescent="0.2">
      <c r="A512" s="113" t="s">
        <v>13334</v>
      </c>
      <c r="D512" s="113" t="s">
        <v>14035</v>
      </c>
      <c r="E512" s="113">
        <f t="shared" si="7"/>
        <v>2510000220</v>
      </c>
      <c r="F512" s="113" t="s">
        <v>16371</v>
      </c>
      <c r="G512" s="113" t="s">
        <v>16777</v>
      </c>
      <c r="H512" s="113" t="s">
        <v>13904</v>
      </c>
      <c r="I512" s="113" t="s">
        <v>14036</v>
      </c>
    </row>
    <row r="513" spans="1:12" hidden="1" x14ac:dyDescent="0.2">
      <c r="A513" s="113" t="s">
        <v>13334</v>
      </c>
      <c r="D513" s="113" t="s">
        <v>14037</v>
      </c>
      <c r="E513" s="113">
        <f t="shared" si="7"/>
        <v>2510000235</v>
      </c>
      <c r="F513" s="113" t="s">
        <v>16371</v>
      </c>
      <c r="G513" s="113" t="s">
        <v>16777</v>
      </c>
      <c r="H513" s="113" t="s">
        <v>13904</v>
      </c>
      <c r="I513" s="113" t="s">
        <v>14038</v>
      </c>
    </row>
    <row r="514" spans="1:12" hidden="1" x14ac:dyDescent="0.2">
      <c r="A514" s="113" t="s">
        <v>13334</v>
      </c>
      <c r="D514" s="113" t="s">
        <v>14039</v>
      </c>
      <c r="E514" s="113">
        <f t="shared" ref="E514:E577" si="8">VALUE(D514)</f>
        <v>2510000240</v>
      </c>
      <c r="F514" s="113" t="s">
        <v>16371</v>
      </c>
      <c r="G514" s="113" t="s">
        <v>16777</v>
      </c>
      <c r="H514" s="113" t="s">
        <v>13904</v>
      </c>
      <c r="I514" s="113" t="s">
        <v>14040</v>
      </c>
    </row>
    <row r="515" spans="1:12" hidden="1" x14ac:dyDescent="0.2">
      <c r="A515" s="113" t="s">
        <v>13334</v>
      </c>
      <c r="D515" s="113" t="s">
        <v>14041</v>
      </c>
      <c r="E515" s="113">
        <f t="shared" si="8"/>
        <v>2510000250</v>
      </c>
      <c r="F515" s="113" t="s">
        <v>16371</v>
      </c>
      <c r="G515" s="113" t="s">
        <v>16777</v>
      </c>
      <c r="H515" s="113" t="s">
        <v>13904</v>
      </c>
      <c r="I515" s="113" t="s">
        <v>14042</v>
      </c>
    </row>
    <row r="516" spans="1:12" hidden="1" x14ac:dyDescent="0.2">
      <c r="A516" s="113" t="s">
        <v>13334</v>
      </c>
      <c r="D516" s="113" t="s">
        <v>14043</v>
      </c>
      <c r="E516" s="113">
        <f t="shared" si="8"/>
        <v>2510000260</v>
      </c>
      <c r="F516" s="113" t="s">
        <v>16371</v>
      </c>
      <c r="G516" s="113" t="s">
        <v>16777</v>
      </c>
      <c r="H516" s="113" t="s">
        <v>13904</v>
      </c>
      <c r="I516" s="113" t="s">
        <v>14044</v>
      </c>
    </row>
    <row r="517" spans="1:12" hidden="1" x14ac:dyDescent="0.2">
      <c r="A517" s="113" t="s">
        <v>13334</v>
      </c>
      <c r="D517" s="113" t="s">
        <v>14045</v>
      </c>
      <c r="E517" s="113">
        <f t="shared" si="8"/>
        <v>2510000265</v>
      </c>
      <c r="F517" s="113" t="s">
        <v>16371</v>
      </c>
      <c r="G517" s="113" t="s">
        <v>16777</v>
      </c>
      <c r="H517" s="113" t="s">
        <v>13904</v>
      </c>
      <c r="I517" s="113" t="s">
        <v>14046</v>
      </c>
    </row>
    <row r="518" spans="1:12" hidden="1" x14ac:dyDescent="0.2">
      <c r="A518" s="113" t="s">
        <v>13334</v>
      </c>
      <c r="D518" s="113" t="s">
        <v>14047</v>
      </c>
      <c r="E518" s="113">
        <f t="shared" si="8"/>
        <v>2510000270</v>
      </c>
      <c r="F518" s="113" t="s">
        <v>16371</v>
      </c>
      <c r="G518" s="113" t="s">
        <v>16777</v>
      </c>
      <c r="H518" s="113" t="s">
        <v>13904</v>
      </c>
      <c r="I518" s="113" t="s">
        <v>14048</v>
      </c>
      <c r="K518" s="115"/>
      <c r="L518" s="113"/>
    </row>
    <row r="519" spans="1:12" hidden="1" x14ac:dyDescent="0.2">
      <c r="A519" s="113" t="s">
        <v>13334</v>
      </c>
      <c r="D519" s="113" t="s">
        <v>14049</v>
      </c>
      <c r="E519" s="113">
        <f t="shared" si="8"/>
        <v>2510000275</v>
      </c>
      <c r="F519" s="113" t="s">
        <v>16371</v>
      </c>
      <c r="G519" s="113" t="s">
        <v>16777</v>
      </c>
      <c r="H519" s="113" t="s">
        <v>13904</v>
      </c>
      <c r="I519" s="113" t="s">
        <v>14050</v>
      </c>
    </row>
    <row r="520" spans="1:12" hidden="1" x14ac:dyDescent="0.2">
      <c r="A520" s="113" t="s">
        <v>13334</v>
      </c>
      <c r="D520" s="113" t="s">
        <v>14051</v>
      </c>
      <c r="E520" s="113">
        <f t="shared" si="8"/>
        <v>2510000285</v>
      </c>
      <c r="F520" s="113" t="s">
        <v>16371</v>
      </c>
      <c r="G520" s="113" t="s">
        <v>16777</v>
      </c>
      <c r="H520" s="113" t="s">
        <v>13904</v>
      </c>
      <c r="I520" s="113" t="s">
        <v>14052</v>
      </c>
    </row>
    <row r="521" spans="1:12" hidden="1" x14ac:dyDescent="0.2">
      <c r="A521" s="113" t="s">
        <v>13334</v>
      </c>
      <c r="D521" s="113" t="s">
        <v>14053</v>
      </c>
      <c r="E521" s="113">
        <f t="shared" si="8"/>
        <v>2510000295</v>
      </c>
      <c r="F521" s="113" t="s">
        <v>16371</v>
      </c>
      <c r="G521" s="113" t="s">
        <v>16777</v>
      </c>
      <c r="H521" s="113" t="s">
        <v>13904</v>
      </c>
      <c r="I521" s="113" t="s">
        <v>14054</v>
      </c>
    </row>
    <row r="522" spans="1:12" hidden="1" x14ac:dyDescent="0.2">
      <c r="A522" s="113" t="s">
        <v>13334</v>
      </c>
      <c r="D522" s="113" t="s">
        <v>14055</v>
      </c>
      <c r="E522" s="113">
        <f t="shared" si="8"/>
        <v>2510000310</v>
      </c>
      <c r="F522" s="113" t="s">
        <v>16371</v>
      </c>
      <c r="G522" s="113" t="s">
        <v>16777</v>
      </c>
      <c r="H522" s="113" t="s">
        <v>13904</v>
      </c>
      <c r="I522" s="113" t="s">
        <v>14056</v>
      </c>
      <c r="L522" s="113"/>
    </row>
    <row r="523" spans="1:12" hidden="1" x14ac:dyDescent="0.2">
      <c r="A523" s="113" t="s">
        <v>13334</v>
      </c>
      <c r="D523" s="113" t="s">
        <v>14057</v>
      </c>
      <c r="E523" s="113">
        <f t="shared" si="8"/>
        <v>2510000320</v>
      </c>
      <c r="F523" s="113" t="s">
        <v>16371</v>
      </c>
      <c r="G523" s="113" t="s">
        <v>16777</v>
      </c>
      <c r="H523" s="113" t="s">
        <v>13904</v>
      </c>
      <c r="I523" s="113" t="s">
        <v>14058</v>
      </c>
    </row>
    <row r="524" spans="1:12" hidden="1" x14ac:dyDescent="0.2">
      <c r="A524" s="113" t="s">
        <v>13334</v>
      </c>
      <c r="D524" s="113" t="s">
        <v>14059</v>
      </c>
      <c r="E524" s="113">
        <f t="shared" si="8"/>
        <v>2510000345</v>
      </c>
      <c r="F524" s="113" t="s">
        <v>16371</v>
      </c>
      <c r="G524" s="113" t="s">
        <v>16777</v>
      </c>
      <c r="H524" s="113" t="s">
        <v>13904</v>
      </c>
      <c r="I524" s="113" t="s">
        <v>10757</v>
      </c>
    </row>
    <row r="525" spans="1:12" hidden="1" x14ac:dyDescent="0.2">
      <c r="A525" s="113" t="s">
        <v>13334</v>
      </c>
      <c r="D525" s="113" t="s">
        <v>14060</v>
      </c>
      <c r="E525" s="113">
        <f t="shared" si="8"/>
        <v>2510000350</v>
      </c>
      <c r="F525" s="113" t="s">
        <v>16371</v>
      </c>
      <c r="G525" s="113" t="s">
        <v>16777</v>
      </c>
      <c r="H525" s="113" t="s">
        <v>13904</v>
      </c>
      <c r="I525" s="113" t="s">
        <v>16845</v>
      </c>
    </row>
    <row r="526" spans="1:12" hidden="1" x14ac:dyDescent="0.2">
      <c r="A526" s="113" t="s">
        <v>13334</v>
      </c>
      <c r="D526" s="113" t="s">
        <v>16846</v>
      </c>
      <c r="E526" s="113">
        <f t="shared" si="8"/>
        <v>2510000370</v>
      </c>
      <c r="F526" s="113" t="s">
        <v>16371</v>
      </c>
      <c r="G526" s="113" t="s">
        <v>16777</v>
      </c>
      <c r="H526" s="113" t="s">
        <v>13904</v>
      </c>
      <c r="I526" s="113" t="s">
        <v>10759</v>
      </c>
    </row>
    <row r="527" spans="1:12" hidden="1" x14ac:dyDescent="0.2">
      <c r="A527" s="113" t="s">
        <v>13334</v>
      </c>
      <c r="D527" s="113" t="s">
        <v>16847</v>
      </c>
      <c r="E527" s="113">
        <f t="shared" si="8"/>
        <v>2510000380</v>
      </c>
      <c r="F527" s="113" t="s">
        <v>16371</v>
      </c>
      <c r="G527" s="113" t="s">
        <v>16777</v>
      </c>
      <c r="H527" s="113" t="s">
        <v>13904</v>
      </c>
      <c r="I527" s="113" t="s">
        <v>16848</v>
      </c>
    </row>
    <row r="528" spans="1:12" hidden="1" x14ac:dyDescent="0.2">
      <c r="A528" s="113" t="s">
        <v>13334</v>
      </c>
      <c r="D528" s="113" t="s">
        <v>16849</v>
      </c>
      <c r="E528" s="113">
        <f t="shared" si="8"/>
        <v>2510000385</v>
      </c>
      <c r="F528" s="113" t="s">
        <v>16371</v>
      </c>
      <c r="G528" s="113" t="s">
        <v>16777</v>
      </c>
      <c r="H528" s="113" t="s">
        <v>13904</v>
      </c>
      <c r="I528" s="113" t="s">
        <v>16850</v>
      </c>
    </row>
    <row r="529" spans="1:12" hidden="1" x14ac:dyDescent="0.2">
      <c r="A529" s="113" t="s">
        <v>13334</v>
      </c>
      <c r="D529" s="113" t="s">
        <v>16851</v>
      </c>
      <c r="E529" s="113">
        <f t="shared" si="8"/>
        <v>2510000405</v>
      </c>
      <c r="F529" s="113" t="s">
        <v>16371</v>
      </c>
      <c r="G529" s="113" t="s">
        <v>16777</v>
      </c>
      <c r="H529" s="113" t="s">
        <v>13904</v>
      </c>
      <c r="I529" s="113" t="s">
        <v>16852</v>
      </c>
    </row>
    <row r="530" spans="1:12" hidden="1" x14ac:dyDescent="0.2">
      <c r="A530" s="113" t="s">
        <v>13334</v>
      </c>
      <c r="D530" s="113" t="s">
        <v>16853</v>
      </c>
      <c r="E530" s="113">
        <f t="shared" si="8"/>
        <v>2510000900</v>
      </c>
      <c r="F530" s="113" t="s">
        <v>16371</v>
      </c>
      <c r="G530" s="113" t="s">
        <v>16777</v>
      </c>
      <c r="H530" s="113" t="s">
        <v>13904</v>
      </c>
      <c r="I530" s="113" t="s">
        <v>13916</v>
      </c>
      <c r="K530" s="115"/>
      <c r="L530" s="113"/>
    </row>
    <row r="531" spans="1:12" hidden="1" x14ac:dyDescent="0.2">
      <c r="A531" s="113" t="s">
        <v>13334</v>
      </c>
      <c r="D531" s="113" t="s">
        <v>16854</v>
      </c>
      <c r="E531" s="113">
        <f t="shared" si="8"/>
        <v>2510010000</v>
      </c>
      <c r="F531" s="113" t="s">
        <v>16371</v>
      </c>
      <c r="G531" s="113" t="s">
        <v>16777</v>
      </c>
      <c r="H531" s="113" t="s">
        <v>13918</v>
      </c>
      <c r="I531" s="113" t="s">
        <v>13905</v>
      </c>
    </row>
    <row r="532" spans="1:12" hidden="1" x14ac:dyDescent="0.2">
      <c r="A532" s="113" t="s">
        <v>13334</v>
      </c>
      <c r="D532" s="113" t="s">
        <v>16855</v>
      </c>
      <c r="E532" s="113">
        <f t="shared" si="8"/>
        <v>2510010030</v>
      </c>
      <c r="F532" s="113" t="s">
        <v>16371</v>
      </c>
      <c r="G532" s="113" t="s">
        <v>16777</v>
      </c>
      <c r="H532" s="113" t="s">
        <v>13918</v>
      </c>
      <c r="I532" s="113" t="s">
        <v>16779</v>
      </c>
    </row>
    <row r="533" spans="1:12" hidden="1" x14ac:dyDescent="0.2">
      <c r="A533" s="113" t="s">
        <v>13334</v>
      </c>
      <c r="D533" s="113" t="s">
        <v>16856</v>
      </c>
      <c r="E533" s="113">
        <f t="shared" si="8"/>
        <v>2510010060</v>
      </c>
      <c r="F533" s="113" t="s">
        <v>16371</v>
      </c>
      <c r="G533" s="113" t="s">
        <v>16777</v>
      </c>
      <c r="H533" s="113" t="s">
        <v>13918</v>
      </c>
      <c r="I533" s="113" t="s">
        <v>16781</v>
      </c>
      <c r="K533" s="115"/>
      <c r="L533" s="113"/>
    </row>
    <row r="534" spans="1:12" hidden="1" x14ac:dyDescent="0.2">
      <c r="A534" s="113" t="s">
        <v>13334</v>
      </c>
      <c r="D534" s="113" t="s">
        <v>16857</v>
      </c>
      <c r="E534" s="113">
        <f t="shared" si="8"/>
        <v>2510010065</v>
      </c>
      <c r="F534" s="113" t="s">
        <v>16371</v>
      </c>
      <c r="G534" s="113" t="s">
        <v>16777</v>
      </c>
      <c r="H534" s="113" t="s">
        <v>13918</v>
      </c>
      <c r="I534" s="113" t="s">
        <v>11102</v>
      </c>
    </row>
    <row r="535" spans="1:12" hidden="1" x14ac:dyDescent="0.2">
      <c r="A535" s="113" t="s">
        <v>13334</v>
      </c>
      <c r="D535" s="113" t="s">
        <v>16858</v>
      </c>
      <c r="E535" s="113">
        <f t="shared" si="8"/>
        <v>2510010070</v>
      </c>
      <c r="F535" s="113" t="s">
        <v>16371</v>
      </c>
      <c r="G535" s="113" t="s">
        <v>16777</v>
      </c>
      <c r="H535" s="113" t="s">
        <v>13918</v>
      </c>
      <c r="I535" s="113" t="s">
        <v>11104</v>
      </c>
    </row>
    <row r="536" spans="1:12" hidden="1" x14ac:dyDescent="0.2">
      <c r="A536" s="113" t="s">
        <v>13334</v>
      </c>
      <c r="D536" s="113" t="s">
        <v>16859</v>
      </c>
      <c r="E536" s="113">
        <f t="shared" si="8"/>
        <v>2510010100</v>
      </c>
      <c r="F536" s="113" t="s">
        <v>16371</v>
      </c>
      <c r="G536" s="113" t="s">
        <v>16777</v>
      </c>
      <c r="H536" s="113" t="s">
        <v>13918</v>
      </c>
      <c r="I536" s="113" t="s">
        <v>14028</v>
      </c>
    </row>
    <row r="537" spans="1:12" hidden="1" x14ac:dyDescent="0.2">
      <c r="A537" s="113" t="s">
        <v>13334</v>
      </c>
      <c r="D537" s="113" t="s">
        <v>16860</v>
      </c>
      <c r="E537" s="113">
        <f t="shared" si="8"/>
        <v>2510010165</v>
      </c>
      <c r="F537" s="113" t="s">
        <v>16371</v>
      </c>
      <c r="G537" s="113" t="s">
        <v>16777</v>
      </c>
      <c r="H537" s="113" t="s">
        <v>13918</v>
      </c>
      <c r="I537" s="113" t="s">
        <v>14030</v>
      </c>
    </row>
    <row r="538" spans="1:12" hidden="1" x14ac:dyDescent="0.2">
      <c r="A538" s="113" t="s">
        <v>13334</v>
      </c>
      <c r="D538" s="113" t="s">
        <v>16861</v>
      </c>
      <c r="E538" s="113">
        <f t="shared" si="8"/>
        <v>2510010185</v>
      </c>
      <c r="F538" s="113" t="s">
        <v>16371</v>
      </c>
      <c r="G538" s="113" t="s">
        <v>16777</v>
      </c>
      <c r="H538" s="113" t="s">
        <v>13918</v>
      </c>
      <c r="I538" s="113" t="s">
        <v>14032</v>
      </c>
      <c r="K538" s="115"/>
      <c r="L538" s="113"/>
    </row>
    <row r="539" spans="1:12" hidden="1" x14ac:dyDescent="0.2">
      <c r="A539" s="113" t="s">
        <v>13334</v>
      </c>
      <c r="D539" s="113" t="s">
        <v>16862</v>
      </c>
      <c r="E539" s="113">
        <f t="shared" si="8"/>
        <v>2510010195</v>
      </c>
      <c r="F539" s="113" t="s">
        <v>16371</v>
      </c>
      <c r="G539" s="113" t="s">
        <v>16777</v>
      </c>
      <c r="H539" s="113" t="s">
        <v>13918</v>
      </c>
      <c r="I539" s="113" t="s">
        <v>14034</v>
      </c>
    </row>
    <row r="540" spans="1:12" hidden="1" x14ac:dyDescent="0.2">
      <c r="A540" s="113" t="s">
        <v>13334</v>
      </c>
      <c r="D540" s="113" t="s">
        <v>16863</v>
      </c>
      <c r="E540" s="113">
        <f t="shared" si="8"/>
        <v>2510010220</v>
      </c>
      <c r="F540" s="113" t="s">
        <v>16371</v>
      </c>
      <c r="G540" s="113" t="s">
        <v>16777</v>
      </c>
      <c r="H540" s="113" t="s">
        <v>13918</v>
      </c>
      <c r="I540" s="113" t="s">
        <v>14036</v>
      </c>
    </row>
    <row r="541" spans="1:12" hidden="1" x14ac:dyDescent="0.2">
      <c r="A541" s="113" t="s">
        <v>13334</v>
      </c>
      <c r="D541" s="113" t="s">
        <v>16864</v>
      </c>
      <c r="E541" s="113">
        <f t="shared" si="8"/>
        <v>2510010235</v>
      </c>
      <c r="F541" s="113" t="s">
        <v>16371</v>
      </c>
      <c r="G541" s="113" t="s">
        <v>16777</v>
      </c>
      <c r="H541" s="113" t="s">
        <v>13918</v>
      </c>
      <c r="I541" s="113" t="s">
        <v>14038</v>
      </c>
    </row>
    <row r="542" spans="1:12" hidden="1" x14ac:dyDescent="0.2">
      <c r="A542" s="113" t="s">
        <v>13334</v>
      </c>
      <c r="D542" s="113" t="s">
        <v>16865</v>
      </c>
      <c r="E542" s="113">
        <f t="shared" si="8"/>
        <v>2510010240</v>
      </c>
      <c r="F542" s="113" t="s">
        <v>16371</v>
      </c>
      <c r="G542" s="113" t="s">
        <v>16777</v>
      </c>
      <c r="H542" s="113" t="s">
        <v>13918</v>
      </c>
      <c r="I542" s="113" t="s">
        <v>14040</v>
      </c>
    </row>
    <row r="543" spans="1:12" hidden="1" x14ac:dyDescent="0.2">
      <c r="A543" s="113" t="s">
        <v>13334</v>
      </c>
      <c r="D543" s="113" t="s">
        <v>16866</v>
      </c>
      <c r="E543" s="113">
        <f t="shared" si="8"/>
        <v>2510010250</v>
      </c>
      <c r="F543" s="113" t="s">
        <v>16371</v>
      </c>
      <c r="G543" s="113" t="s">
        <v>16777</v>
      </c>
      <c r="H543" s="113" t="s">
        <v>13918</v>
      </c>
      <c r="I543" s="113" t="s">
        <v>14042</v>
      </c>
    </row>
    <row r="544" spans="1:12" hidden="1" x14ac:dyDescent="0.2">
      <c r="A544" s="113" t="s">
        <v>13334</v>
      </c>
      <c r="D544" s="113" t="s">
        <v>16867</v>
      </c>
      <c r="E544" s="113">
        <f t="shared" si="8"/>
        <v>2510010260</v>
      </c>
      <c r="F544" s="113" t="s">
        <v>16371</v>
      </c>
      <c r="G544" s="113" t="s">
        <v>16777</v>
      </c>
      <c r="H544" s="113" t="s">
        <v>13918</v>
      </c>
      <c r="I544" s="113" t="s">
        <v>14044</v>
      </c>
    </row>
    <row r="545" spans="1:12" hidden="1" x14ac:dyDescent="0.2">
      <c r="A545" s="113" t="s">
        <v>13334</v>
      </c>
      <c r="D545" s="113" t="s">
        <v>16868</v>
      </c>
      <c r="E545" s="113">
        <f t="shared" si="8"/>
        <v>2510010265</v>
      </c>
      <c r="F545" s="113" t="s">
        <v>16371</v>
      </c>
      <c r="G545" s="113" t="s">
        <v>16777</v>
      </c>
      <c r="H545" s="113" t="s">
        <v>13918</v>
      </c>
      <c r="I545" s="113" t="s">
        <v>14046</v>
      </c>
    </row>
    <row r="546" spans="1:12" hidden="1" x14ac:dyDescent="0.2">
      <c r="A546" s="113" t="s">
        <v>13334</v>
      </c>
      <c r="D546" s="113" t="s">
        <v>16869</v>
      </c>
      <c r="E546" s="113">
        <f t="shared" si="8"/>
        <v>2510010270</v>
      </c>
      <c r="F546" s="113" t="s">
        <v>16371</v>
      </c>
      <c r="G546" s="113" t="s">
        <v>16777</v>
      </c>
      <c r="H546" s="113" t="s">
        <v>13918</v>
      </c>
      <c r="I546" s="113" t="s">
        <v>14048</v>
      </c>
      <c r="K546" s="115"/>
      <c r="L546" s="113"/>
    </row>
    <row r="547" spans="1:12" hidden="1" x14ac:dyDescent="0.2">
      <c r="A547" s="113" t="s">
        <v>13334</v>
      </c>
      <c r="D547" s="113" t="s">
        <v>13606</v>
      </c>
      <c r="E547" s="113">
        <f t="shared" si="8"/>
        <v>2510010275</v>
      </c>
      <c r="F547" s="113" t="s">
        <v>16371</v>
      </c>
      <c r="G547" s="113" t="s">
        <v>16777</v>
      </c>
      <c r="H547" s="113" t="s">
        <v>13918</v>
      </c>
      <c r="I547" s="113" t="s">
        <v>14050</v>
      </c>
    </row>
    <row r="548" spans="1:12" hidden="1" x14ac:dyDescent="0.2">
      <c r="A548" s="113" t="s">
        <v>13334</v>
      </c>
      <c r="D548" s="113" t="s">
        <v>13607</v>
      </c>
      <c r="E548" s="113">
        <f t="shared" si="8"/>
        <v>2510010285</v>
      </c>
      <c r="F548" s="113" t="s">
        <v>16371</v>
      </c>
      <c r="G548" s="113" t="s">
        <v>16777</v>
      </c>
      <c r="H548" s="113" t="s">
        <v>13918</v>
      </c>
      <c r="I548" s="113" t="s">
        <v>14052</v>
      </c>
    </row>
    <row r="549" spans="1:12" hidden="1" x14ac:dyDescent="0.2">
      <c r="A549" s="113" t="s">
        <v>13334</v>
      </c>
      <c r="D549" s="113" t="s">
        <v>13608</v>
      </c>
      <c r="E549" s="113">
        <f t="shared" si="8"/>
        <v>2510010295</v>
      </c>
      <c r="F549" s="113" t="s">
        <v>16371</v>
      </c>
      <c r="G549" s="113" t="s">
        <v>16777</v>
      </c>
      <c r="H549" s="113" t="s">
        <v>13918</v>
      </c>
      <c r="I549" s="113" t="s">
        <v>14054</v>
      </c>
    </row>
    <row r="550" spans="1:12" hidden="1" x14ac:dyDescent="0.2">
      <c r="A550" s="113" t="s">
        <v>13334</v>
      </c>
      <c r="D550" s="113" t="s">
        <v>13609</v>
      </c>
      <c r="E550" s="113">
        <f t="shared" si="8"/>
        <v>2510010310</v>
      </c>
      <c r="F550" s="113" t="s">
        <v>16371</v>
      </c>
      <c r="G550" s="113" t="s">
        <v>16777</v>
      </c>
      <c r="H550" s="113" t="s">
        <v>13918</v>
      </c>
      <c r="I550" s="113" t="s">
        <v>14056</v>
      </c>
      <c r="L550" s="113"/>
    </row>
    <row r="551" spans="1:12" hidden="1" x14ac:dyDescent="0.2">
      <c r="A551" s="113" t="s">
        <v>13334</v>
      </c>
      <c r="D551" s="113" t="s">
        <v>13610</v>
      </c>
      <c r="E551" s="113">
        <f t="shared" si="8"/>
        <v>2510010320</v>
      </c>
      <c r="F551" s="113" t="s">
        <v>16371</v>
      </c>
      <c r="G551" s="113" t="s">
        <v>16777</v>
      </c>
      <c r="H551" s="113" t="s">
        <v>13918</v>
      </c>
      <c r="I551" s="113" t="s">
        <v>14058</v>
      </c>
    </row>
    <row r="552" spans="1:12" hidden="1" x14ac:dyDescent="0.2">
      <c r="A552" s="113" t="s">
        <v>13334</v>
      </c>
      <c r="D552" s="113" t="s">
        <v>13611</v>
      </c>
      <c r="E552" s="113">
        <f t="shared" si="8"/>
        <v>2510010345</v>
      </c>
      <c r="F552" s="113" t="s">
        <v>16371</v>
      </c>
      <c r="G552" s="113" t="s">
        <v>16777</v>
      </c>
      <c r="H552" s="113" t="s">
        <v>13918</v>
      </c>
      <c r="I552" s="113" t="s">
        <v>10757</v>
      </c>
    </row>
    <row r="553" spans="1:12" hidden="1" x14ac:dyDescent="0.2">
      <c r="A553" s="113" t="s">
        <v>13334</v>
      </c>
      <c r="D553" s="113" t="s">
        <v>13612</v>
      </c>
      <c r="E553" s="113">
        <f t="shared" si="8"/>
        <v>2510010350</v>
      </c>
      <c r="F553" s="113" t="s">
        <v>16371</v>
      </c>
      <c r="G553" s="113" t="s">
        <v>16777</v>
      </c>
      <c r="H553" s="113" t="s">
        <v>13918</v>
      </c>
      <c r="I553" s="113" t="s">
        <v>16845</v>
      </c>
    </row>
    <row r="554" spans="1:12" hidden="1" x14ac:dyDescent="0.2">
      <c r="A554" s="113" t="s">
        <v>13334</v>
      </c>
      <c r="D554" s="113" t="s">
        <v>13613</v>
      </c>
      <c r="E554" s="113">
        <f t="shared" si="8"/>
        <v>2510010370</v>
      </c>
      <c r="F554" s="113" t="s">
        <v>16371</v>
      </c>
      <c r="G554" s="113" t="s">
        <v>16777</v>
      </c>
      <c r="H554" s="113" t="s">
        <v>13918</v>
      </c>
      <c r="I554" s="113" t="s">
        <v>10759</v>
      </c>
    </row>
    <row r="555" spans="1:12" hidden="1" x14ac:dyDescent="0.2">
      <c r="A555" s="113" t="s">
        <v>13334</v>
      </c>
      <c r="D555" s="113" t="s">
        <v>13614</v>
      </c>
      <c r="E555" s="113">
        <f t="shared" si="8"/>
        <v>2510010380</v>
      </c>
      <c r="F555" s="113" t="s">
        <v>16371</v>
      </c>
      <c r="G555" s="113" t="s">
        <v>16777</v>
      </c>
      <c r="H555" s="113" t="s">
        <v>13918</v>
      </c>
      <c r="I555" s="113" t="s">
        <v>16848</v>
      </c>
    </row>
    <row r="556" spans="1:12" hidden="1" x14ac:dyDescent="0.2">
      <c r="A556" s="113" t="s">
        <v>13334</v>
      </c>
      <c r="D556" s="113" t="s">
        <v>13615</v>
      </c>
      <c r="E556" s="113">
        <f t="shared" si="8"/>
        <v>2510010385</v>
      </c>
      <c r="F556" s="113" t="s">
        <v>16371</v>
      </c>
      <c r="G556" s="113" t="s">
        <v>16777</v>
      </c>
      <c r="H556" s="113" t="s">
        <v>13918</v>
      </c>
      <c r="I556" s="113" t="s">
        <v>16850</v>
      </c>
    </row>
    <row r="557" spans="1:12" hidden="1" x14ac:dyDescent="0.2">
      <c r="A557" s="113" t="s">
        <v>13334</v>
      </c>
      <c r="D557" s="113" t="s">
        <v>13616</v>
      </c>
      <c r="E557" s="113">
        <f t="shared" si="8"/>
        <v>2510010405</v>
      </c>
      <c r="F557" s="113" t="s">
        <v>16371</v>
      </c>
      <c r="G557" s="113" t="s">
        <v>16777</v>
      </c>
      <c r="H557" s="113" t="s">
        <v>13918</v>
      </c>
      <c r="I557" s="113" t="s">
        <v>16852</v>
      </c>
    </row>
    <row r="558" spans="1:12" hidden="1" x14ac:dyDescent="0.2">
      <c r="A558" s="113" t="s">
        <v>13334</v>
      </c>
      <c r="D558" s="113" t="s">
        <v>13617</v>
      </c>
      <c r="E558" s="113">
        <f t="shared" si="8"/>
        <v>2510010900</v>
      </c>
      <c r="F558" s="113" t="s">
        <v>16371</v>
      </c>
      <c r="G558" s="113" t="s">
        <v>16777</v>
      </c>
      <c r="H558" s="113" t="s">
        <v>13918</v>
      </c>
      <c r="I558" s="113" t="s">
        <v>13916</v>
      </c>
      <c r="K558" s="115"/>
      <c r="L558" s="113"/>
    </row>
    <row r="559" spans="1:12" hidden="1" x14ac:dyDescent="0.2">
      <c r="A559" s="113" t="s">
        <v>13334</v>
      </c>
      <c r="D559" s="113" t="s">
        <v>13618</v>
      </c>
      <c r="E559" s="113">
        <f t="shared" si="8"/>
        <v>2510050000</v>
      </c>
      <c r="F559" s="113" t="s">
        <v>16371</v>
      </c>
      <c r="G559" s="113" t="s">
        <v>16777</v>
      </c>
      <c r="H559" s="113" t="s">
        <v>13927</v>
      </c>
      <c r="I559" s="113" t="s">
        <v>13905</v>
      </c>
    </row>
    <row r="560" spans="1:12" hidden="1" x14ac:dyDescent="0.2">
      <c r="A560" s="113" t="s">
        <v>13334</v>
      </c>
      <c r="D560" s="113" t="s">
        <v>13619</v>
      </c>
      <c r="E560" s="113">
        <f t="shared" si="8"/>
        <v>2510050030</v>
      </c>
      <c r="F560" s="113" t="s">
        <v>16371</v>
      </c>
      <c r="G560" s="113" t="s">
        <v>16777</v>
      </c>
      <c r="H560" s="113" t="s">
        <v>13927</v>
      </c>
      <c r="I560" s="113" t="s">
        <v>16779</v>
      </c>
    </row>
    <row r="561" spans="1:12" hidden="1" x14ac:dyDescent="0.2">
      <c r="A561" s="113" t="s">
        <v>13334</v>
      </c>
      <c r="D561" s="113" t="s">
        <v>13620</v>
      </c>
      <c r="E561" s="113">
        <f t="shared" si="8"/>
        <v>2510050060</v>
      </c>
      <c r="F561" s="113" t="s">
        <v>16371</v>
      </c>
      <c r="G561" s="113" t="s">
        <v>16777</v>
      </c>
      <c r="H561" s="113" t="s">
        <v>13927</v>
      </c>
      <c r="I561" s="113" t="s">
        <v>16781</v>
      </c>
      <c r="K561" s="115"/>
      <c r="L561" s="113"/>
    </row>
    <row r="562" spans="1:12" hidden="1" x14ac:dyDescent="0.2">
      <c r="A562" s="113" t="s">
        <v>13334</v>
      </c>
      <c r="D562" s="113" t="s">
        <v>13621</v>
      </c>
      <c r="E562" s="113">
        <f t="shared" si="8"/>
        <v>2510050065</v>
      </c>
      <c r="F562" s="113" t="s">
        <v>16371</v>
      </c>
      <c r="G562" s="113" t="s">
        <v>16777</v>
      </c>
      <c r="H562" s="113" t="s">
        <v>13927</v>
      </c>
      <c r="I562" s="113" t="s">
        <v>11102</v>
      </c>
    </row>
    <row r="563" spans="1:12" hidden="1" x14ac:dyDescent="0.2">
      <c r="A563" s="113" t="s">
        <v>13334</v>
      </c>
      <c r="D563" s="113" t="s">
        <v>13622</v>
      </c>
      <c r="E563" s="113">
        <f t="shared" si="8"/>
        <v>2510050070</v>
      </c>
      <c r="F563" s="113" t="s">
        <v>16371</v>
      </c>
      <c r="G563" s="113" t="s">
        <v>16777</v>
      </c>
      <c r="H563" s="113" t="s">
        <v>13927</v>
      </c>
      <c r="I563" s="113" t="s">
        <v>11104</v>
      </c>
    </row>
    <row r="564" spans="1:12" hidden="1" x14ac:dyDescent="0.2">
      <c r="A564" s="113" t="s">
        <v>13334</v>
      </c>
      <c r="D564" s="113" t="s">
        <v>13623</v>
      </c>
      <c r="E564" s="113">
        <f t="shared" si="8"/>
        <v>2510050100</v>
      </c>
      <c r="F564" s="113" t="s">
        <v>16371</v>
      </c>
      <c r="G564" s="113" t="s">
        <v>16777</v>
      </c>
      <c r="H564" s="113" t="s">
        <v>13927</v>
      </c>
      <c r="I564" s="113" t="s">
        <v>14028</v>
      </c>
    </row>
    <row r="565" spans="1:12" hidden="1" x14ac:dyDescent="0.2">
      <c r="A565" s="113" t="s">
        <v>13334</v>
      </c>
      <c r="D565" s="113" t="s">
        <v>13624</v>
      </c>
      <c r="E565" s="113">
        <f t="shared" si="8"/>
        <v>2510050165</v>
      </c>
      <c r="F565" s="113" t="s">
        <v>16371</v>
      </c>
      <c r="G565" s="113" t="s">
        <v>16777</v>
      </c>
      <c r="H565" s="113" t="s">
        <v>13927</v>
      </c>
      <c r="I565" s="113" t="s">
        <v>14030</v>
      </c>
    </row>
    <row r="566" spans="1:12" hidden="1" x14ac:dyDescent="0.2">
      <c r="A566" s="113" t="s">
        <v>13334</v>
      </c>
      <c r="D566" s="113" t="s">
        <v>13625</v>
      </c>
      <c r="E566" s="113">
        <f t="shared" si="8"/>
        <v>2510050185</v>
      </c>
      <c r="F566" s="113" t="s">
        <v>16371</v>
      </c>
      <c r="G566" s="113" t="s">
        <v>16777</v>
      </c>
      <c r="H566" s="113" t="s">
        <v>13927</v>
      </c>
      <c r="I566" s="113" t="s">
        <v>14032</v>
      </c>
      <c r="K566" s="115"/>
      <c r="L566" s="113"/>
    </row>
    <row r="567" spans="1:12" hidden="1" x14ac:dyDescent="0.2">
      <c r="A567" s="113" t="s">
        <v>13334</v>
      </c>
      <c r="D567" s="113" t="s">
        <v>13626</v>
      </c>
      <c r="E567" s="113">
        <f t="shared" si="8"/>
        <v>2510050195</v>
      </c>
      <c r="F567" s="113" t="s">
        <v>16371</v>
      </c>
      <c r="G567" s="113" t="s">
        <v>16777</v>
      </c>
      <c r="H567" s="113" t="s">
        <v>13927</v>
      </c>
      <c r="I567" s="113" t="s">
        <v>14034</v>
      </c>
    </row>
    <row r="568" spans="1:12" hidden="1" x14ac:dyDescent="0.2">
      <c r="A568" s="113" t="s">
        <v>13334</v>
      </c>
      <c r="D568" s="113" t="s">
        <v>13627</v>
      </c>
      <c r="E568" s="113">
        <f t="shared" si="8"/>
        <v>2510050220</v>
      </c>
      <c r="F568" s="113" t="s">
        <v>16371</v>
      </c>
      <c r="G568" s="113" t="s">
        <v>16777</v>
      </c>
      <c r="H568" s="113" t="s">
        <v>13927</v>
      </c>
      <c r="I568" s="113" t="s">
        <v>14036</v>
      </c>
    </row>
    <row r="569" spans="1:12" hidden="1" x14ac:dyDescent="0.2">
      <c r="A569" s="113" t="s">
        <v>13334</v>
      </c>
      <c r="D569" s="113" t="s">
        <v>13628</v>
      </c>
      <c r="E569" s="113">
        <f t="shared" si="8"/>
        <v>2510050235</v>
      </c>
      <c r="F569" s="113" t="s">
        <v>16371</v>
      </c>
      <c r="G569" s="113" t="s">
        <v>16777</v>
      </c>
      <c r="H569" s="113" t="s">
        <v>13927</v>
      </c>
      <c r="I569" s="113" t="s">
        <v>14038</v>
      </c>
    </row>
    <row r="570" spans="1:12" hidden="1" x14ac:dyDescent="0.2">
      <c r="A570" s="113" t="s">
        <v>13334</v>
      </c>
      <c r="D570" s="113" t="s">
        <v>13629</v>
      </c>
      <c r="E570" s="113">
        <f t="shared" si="8"/>
        <v>2510050240</v>
      </c>
      <c r="F570" s="113" t="s">
        <v>16371</v>
      </c>
      <c r="G570" s="113" t="s">
        <v>16777</v>
      </c>
      <c r="H570" s="113" t="s">
        <v>13927</v>
      </c>
      <c r="I570" s="113" t="s">
        <v>14040</v>
      </c>
    </row>
    <row r="571" spans="1:12" hidden="1" x14ac:dyDescent="0.2">
      <c r="A571" s="113" t="s">
        <v>13334</v>
      </c>
      <c r="D571" s="113" t="s">
        <v>13630</v>
      </c>
      <c r="E571" s="113">
        <f t="shared" si="8"/>
        <v>2510050250</v>
      </c>
      <c r="F571" s="113" t="s">
        <v>16371</v>
      </c>
      <c r="G571" s="113" t="s">
        <v>16777</v>
      </c>
      <c r="H571" s="113" t="s">
        <v>13927</v>
      </c>
      <c r="I571" s="113" t="s">
        <v>14042</v>
      </c>
    </row>
    <row r="572" spans="1:12" hidden="1" x14ac:dyDescent="0.2">
      <c r="A572" s="113" t="s">
        <v>13334</v>
      </c>
      <c r="D572" s="113" t="s">
        <v>13631</v>
      </c>
      <c r="E572" s="113">
        <f t="shared" si="8"/>
        <v>2510050260</v>
      </c>
      <c r="F572" s="113" t="s">
        <v>16371</v>
      </c>
      <c r="G572" s="113" t="s">
        <v>16777</v>
      </c>
      <c r="H572" s="113" t="s">
        <v>13927</v>
      </c>
      <c r="I572" s="113" t="s">
        <v>14044</v>
      </c>
    </row>
    <row r="573" spans="1:12" hidden="1" x14ac:dyDescent="0.2">
      <c r="A573" s="113" t="s">
        <v>13334</v>
      </c>
      <c r="D573" s="113" t="s">
        <v>13632</v>
      </c>
      <c r="E573" s="113">
        <f t="shared" si="8"/>
        <v>2510050265</v>
      </c>
      <c r="F573" s="113" t="s">
        <v>16371</v>
      </c>
      <c r="G573" s="113" t="s">
        <v>16777</v>
      </c>
      <c r="H573" s="113" t="s">
        <v>13927</v>
      </c>
      <c r="I573" s="113" t="s">
        <v>14046</v>
      </c>
    </row>
    <row r="574" spans="1:12" hidden="1" x14ac:dyDescent="0.2">
      <c r="A574" s="113" t="s">
        <v>13334</v>
      </c>
      <c r="D574" s="113" t="s">
        <v>13633</v>
      </c>
      <c r="E574" s="113">
        <f t="shared" si="8"/>
        <v>2510050270</v>
      </c>
      <c r="F574" s="113" t="s">
        <v>16371</v>
      </c>
      <c r="G574" s="113" t="s">
        <v>16777</v>
      </c>
      <c r="H574" s="113" t="s">
        <v>13927</v>
      </c>
      <c r="I574" s="113" t="s">
        <v>14048</v>
      </c>
      <c r="K574" s="115"/>
      <c r="L574" s="113"/>
    </row>
    <row r="575" spans="1:12" hidden="1" x14ac:dyDescent="0.2">
      <c r="A575" s="113" t="s">
        <v>13334</v>
      </c>
      <c r="D575" s="113" t="s">
        <v>13634</v>
      </c>
      <c r="E575" s="113">
        <f t="shared" si="8"/>
        <v>2510050275</v>
      </c>
      <c r="F575" s="113" t="s">
        <v>16371</v>
      </c>
      <c r="G575" s="113" t="s">
        <v>16777</v>
      </c>
      <c r="H575" s="113" t="s">
        <v>13927</v>
      </c>
      <c r="I575" s="113" t="s">
        <v>14050</v>
      </c>
    </row>
    <row r="576" spans="1:12" hidden="1" x14ac:dyDescent="0.2">
      <c r="A576" s="113" t="s">
        <v>13334</v>
      </c>
      <c r="D576" s="113" t="s">
        <v>13635</v>
      </c>
      <c r="E576" s="113">
        <f t="shared" si="8"/>
        <v>2510050285</v>
      </c>
      <c r="F576" s="113" t="s">
        <v>16371</v>
      </c>
      <c r="G576" s="113" t="s">
        <v>16777</v>
      </c>
      <c r="H576" s="113" t="s">
        <v>13927</v>
      </c>
      <c r="I576" s="113" t="s">
        <v>14052</v>
      </c>
    </row>
    <row r="577" spans="1:12" hidden="1" x14ac:dyDescent="0.2">
      <c r="A577" s="113" t="s">
        <v>13334</v>
      </c>
      <c r="D577" s="113" t="s">
        <v>13636</v>
      </c>
      <c r="E577" s="113">
        <f t="shared" si="8"/>
        <v>2510050295</v>
      </c>
      <c r="F577" s="113" t="s">
        <v>16371</v>
      </c>
      <c r="G577" s="113" t="s">
        <v>16777</v>
      </c>
      <c r="H577" s="113" t="s">
        <v>13927</v>
      </c>
      <c r="I577" s="113" t="s">
        <v>14054</v>
      </c>
    </row>
    <row r="578" spans="1:12" hidden="1" x14ac:dyDescent="0.2">
      <c r="A578" s="113" t="s">
        <v>13334</v>
      </c>
      <c r="D578" s="113" t="s">
        <v>13637</v>
      </c>
      <c r="E578" s="113">
        <f t="shared" ref="E578:E641" si="9">VALUE(D578)</f>
        <v>2510050310</v>
      </c>
      <c r="F578" s="113" t="s">
        <v>16371</v>
      </c>
      <c r="G578" s="113" t="s">
        <v>16777</v>
      </c>
      <c r="H578" s="113" t="s">
        <v>13927</v>
      </c>
      <c r="I578" s="113" t="s">
        <v>14056</v>
      </c>
      <c r="L578" s="113"/>
    </row>
    <row r="579" spans="1:12" hidden="1" x14ac:dyDescent="0.2">
      <c r="A579" s="113" t="s">
        <v>13334</v>
      </c>
      <c r="D579" s="113" t="s">
        <v>13638</v>
      </c>
      <c r="E579" s="113">
        <f t="shared" si="9"/>
        <v>2510050320</v>
      </c>
      <c r="F579" s="113" t="s">
        <v>16371</v>
      </c>
      <c r="G579" s="113" t="s">
        <v>16777</v>
      </c>
      <c r="H579" s="113" t="s">
        <v>13927</v>
      </c>
      <c r="I579" s="113" t="s">
        <v>14058</v>
      </c>
    </row>
    <row r="580" spans="1:12" hidden="1" x14ac:dyDescent="0.2">
      <c r="A580" s="113" t="s">
        <v>13334</v>
      </c>
      <c r="D580" s="113" t="s">
        <v>13639</v>
      </c>
      <c r="E580" s="113">
        <f t="shared" si="9"/>
        <v>2510050345</v>
      </c>
      <c r="F580" s="113" t="s">
        <v>16371</v>
      </c>
      <c r="G580" s="113" t="s">
        <v>16777</v>
      </c>
      <c r="H580" s="113" t="s">
        <v>13927</v>
      </c>
      <c r="I580" s="113" t="s">
        <v>10757</v>
      </c>
    </row>
    <row r="581" spans="1:12" hidden="1" x14ac:dyDescent="0.2">
      <c r="A581" s="113" t="s">
        <v>13334</v>
      </c>
      <c r="D581" s="113" t="s">
        <v>13640</v>
      </c>
      <c r="E581" s="113">
        <f t="shared" si="9"/>
        <v>2510050350</v>
      </c>
      <c r="F581" s="113" t="s">
        <v>16371</v>
      </c>
      <c r="G581" s="113" t="s">
        <v>16777</v>
      </c>
      <c r="H581" s="113" t="s">
        <v>13927</v>
      </c>
      <c r="I581" s="113" t="s">
        <v>16845</v>
      </c>
    </row>
    <row r="582" spans="1:12" hidden="1" x14ac:dyDescent="0.2">
      <c r="A582" s="113" t="s">
        <v>13334</v>
      </c>
      <c r="D582" s="113" t="s">
        <v>13641</v>
      </c>
      <c r="E582" s="113">
        <f t="shared" si="9"/>
        <v>2510050370</v>
      </c>
      <c r="F582" s="113" t="s">
        <v>16371</v>
      </c>
      <c r="G582" s="113" t="s">
        <v>16777</v>
      </c>
      <c r="H582" s="113" t="s">
        <v>13927</v>
      </c>
      <c r="I582" s="113" t="s">
        <v>10759</v>
      </c>
    </row>
    <row r="583" spans="1:12" hidden="1" x14ac:dyDescent="0.2">
      <c r="A583" s="113" t="s">
        <v>13334</v>
      </c>
      <c r="D583" s="113" t="s">
        <v>13642</v>
      </c>
      <c r="E583" s="113">
        <f t="shared" si="9"/>
        <v>2510050380</v>
      </c>
      <c r="F583" s="113" t="s">
        <v>16371</v>
      </c>
      <c r="G583" s="113" t="s">
        <v>16777</v>
      </c>
      <c r="H583" s="113" t="s">
        <v>13927</v>
      </c>
      <c r="I583" s="113" t="s">
        <v>16848</v>
      </c>
    </row>
    <row r="584" spans="1:12" hidden="1" x14ac:dyDescent="0.2">
      <c r="A584" s="113" t="s">
        <v>13334</v>
      </c>
      <c r="D584" s="113" t="s">
        <v>13643</v>
      </c>
      <c r="E584" s="113">
        <f t="shared" si="9"/>
        <v>2510050385</v>
      </c>
      <c r="F584" s="113" t="s">
        <v>16371</v>
      </c>
      <c r="G584" s="113" t="s">
        <v>16777</v>
      </c>
      <c r="H584" s="113" t="s">
        <v>13927</v>
      </c>
      <c r="I584" s="113" t="s">
        <v>16850</v>
      </c>
    </row>
    <row r="585" spans="1:12" hidden="1" x14ac:dyDescent="0.2">
      <c r="A585" s="113" t="s">
        <v>13334</v>
      </c>
      <c r="D585" s="113" t="s">
        <v>13644</v>
      </c>
      <c r="E585" s="113">
        <f t="shared" si="9"/>
        <v>2510050405</v>
      </c>
      <c r="F585" s="113" t="s">
        <v>16371</v>
      </c>
      <c r="G585" s="113" t="s">
        <v>16777</v>
      </c>
      <c r="H585" s="113" t="s">
        <v>13927</v>
      </c>
      <c r="I585" s="113" t="s">
        <v>16852</v>
      </c>
    </row>
    <row r="586" spans="1:12" hidden="1" x14ac:dyDescent="0.2">
      <c r="A586" s="113" t="s">
        <v>13334</v>
      </c>
      <c r="D586" s="113" t="s">
        <v>13645</v>
      </c>
      <c r="E586" s="113">
        <f t="shared" si="9"/>
        <v>2510050900</v>
      </c>
      <c r="F586" s="113" t="s">
        <v>16371</v>
      </c>
      <c r="G586" s="113" t="s">
        <v>16777</v>
      </c>
      <c r="H586" s="113" t="s">
        <v>13927</v>
      </c>
      <c r="I586" s="113" t="s">
        <v>13916</v>
      </c>
      <c r="K586" s="115"/>
      <c r="L586" s="113"/>
    </row>
    <row r="587" spans="1:12" hidden="1" x14ac:dyDescent="0.2">
      <c r="A587" s="113" t="s">
        <v>13334</v>
      </c>
      <c r="D587" s="113" t="s">
        <v>13646</v>
      </c>
      <c r="E587" s="113">
        <f t="shared" si="9"/>
        <v>2510995000</v>
      </c>
      <c r="F587" s="113" t="s">
        <v>16371</v>
      </c>
      <c r="G587" s="113" t="s">
        <v>16777</v>
      </c>
      <c r="H587" s="113" t="s">
        <v>13975</v>
      </c>
      <c r="I587" s="113" t="s">
        <v>13905</v>
      </c>
    </row>
    <row r="588" spans="1:12" hidden="1" x14ac:dyDescent="0.2">
      <c r="A588" s="113" t="s">
        <v>13334</v>
      </c>
      <c r="D588" s="113" t="s">
        <v>13647</v>
      </c>
      <c r="E588" s="113">
        <f t="shared" si="9"/>
        <v>2510995030</v>
      </c>
      <c r="F588" s="113" t="s">
        <v>16371</v>
      </c>
      <c r="G588" s="113" t="s">
        <v>16777</v>
      </c>
      <c r="H588" s="113" t="s">
        <v>13975</v>
      </c>
      <c r="I588" s="113" t="s">
        <v>16779</v>
      </c>
    </row>
    <row r="589" spans="1:12" hidden="1" x14ac:dyDescent="0.2">
      <c r="A589" s="113" t="s">
        <v>13334</v>
      </c>
      <c r="D589" s="113" t="s">
        <v>13648</v>
      </c>
      <c r="E589" s="113">
        <f t="shared" si="9"/>
        <v>2510995060</v>
      </c>
      <c r="F589" s="113" t="s">
        <v>16371</v>
      </c>
      <c r="G589" s="113" t="s">
        <v>16777</v>
      </c>
      <c r="H589" s="113" t="s">
        <v>13975</v>
      </c>
      <c r="I589" s="113" t="s">
        <v>16781</v>
      </c>
      <c r="K589" s="115"/>
      <c r="L589" s="113"/>
    </row>
    <row r="590" spans="1:12" hidden="1" x14ac:dyDescent="0.2">
      <c r="A590" s="113" t="s">
        <v>13334</v>
      </c>
      <c r="D590" s="113" t="s">
        <v>13649</v>
      </c>
      <c r="E590" s="113">
        <f t="shared" si="9"/>
        <v>2510995065</v>
      </c>
      <c r="F590" s="113" t="s">
        <v>16371</v>
      </c>
      <c r="G590" s="113" t="s">
        <v>16777</v>
      </c>
      <c r="H590" s="113" t="s">
        <v>13975</v>
      </c>
      <c r="I590" s="113" t="s">
        <v>11102</v>
      </c>
    </row>
    <row r="591" spans="1:12" hidden="1" x14ac:dyDescent="0.2">
      <c r="A591" s="113" t="s">
        <v>13334</v>
      </c>
      <c r="D591" s="113" t="s">
        <v>13650</v>
      </c>
      <c r="E591" s="113">
        <f t="shared" si="9"/>
        <v>2510995070</v>
      </c>
      <c r="F591" s="113" t="s">
        <v>16371</v>
      </c>
      <c r="G591" s="113" t="s">
        <v>16777</v>
      </c>
      <c r="H591" s="113" t="s">
        <v>13975</v>
      </c>
      <c r="I591" s="113" t="s">
        <v>11104</v>
      </c>
    </row>
    <row r="592" spans="1:12" hidden="1" x14ac:dyDescent="0.2">
      <c r="A592" s="113" t="s">
        <v>13334</v>
      </c>
      <c r="D592" s="113" t="s">
        <v>13651</v>
      </c>
      <c r="E592" s="113">
        <f t="shared" si="9"/>
        <v>2510995100</v>
      </c>
      <c r="F592" s="113" t="s">
        <v>16371</v>
      </c>
      <c r="G592" s="113" t="s">
        <v>16777</v>
      </c>
      <c r="H592" s="113" t="s">
        <v>13975</v>
      </c>
      <c r="I592" s="113" t="s">
        <v>14028</v>
      </c>
    </row>
    <row r="593" spans="1:12" hidden="1" x14ac:dyDescent="0.2">
      <c r="A593" s="113" t="s">
        <v>13334</v>
      </c>
      <c r="D593" s="113" t="s">
        <v>13652</v>
      </c>
      <c r="E593" s="113">
        <f t="shared" si="9"/>
        <v>2510995165</v>
      </c>
      <c r="F593" s="113" t="s">
        <v>16371</v>
      </c>
      <c r="G593" s="113" t="s">
        <v>16777</v>
      </c>
      <c r="H593" s="113" t="s">
        <v>13975</v>
      </c>
      <c r="I593" s="113" t="s">
        <v>14030</v>
      </c>
    </row>
    <row r="594" spans="1:12" hidden="1" x14ac:dyDescent="0.2">
      <c r="A594" s="113" t="s">
        <v>13334</v>
      </c>
      <c r="D594" s="113" t="s">
        <v>13653</v>
      </c>
      <c r="E594" s="113">
        <f t="shared" si="9"/>
        <v>2510995185</v>
      </c>
      <c r="F594" s="113" t="s">
        <v>16371</v>
      </c>
      <c r="G594" s="113" t="s">
        <v>16777</v>
      </c>
      <c r="H594" s="113" t="s">
        <v>13975</v>
      </c>
      <c r="I594" s="113" t="s">
        <v>14032</v>
      </c>
      <c r="K594" s="115"/>
      <c r="L594" s="113"/>
    </row>
    <row r="595" spans="1:12" hidden="1" x14ac:dyDescent="0.2">
      <c r="A595" s="113" t="s">
        <v>13334</v>
      </c>
      <c r="D595" s="113" t="s">
        <v>13654</v>
      </c>
      <c r="E595" s="113">
        <f t="shared" si="9"/>
        <v>2510995195</v>
      </c>
      <c r="F595" s="113" t="s">
        <v>16371</v>
      </c>
      <c r="G595" s="113" t="s">
        <v>16777</v>
      </c>
      <c r="H595" s="113" t="s">
        <v>13975</v>
      </c>
      <c r="I595" s="113" t="s">
        <v>14034</v>
      </c>
    </row>
    <row r="596" spans="1:12" hidden="1" x14ac:dyDescent="0.2">
      <c r="A596" s="113" t="s">
        <v>13334</v>
      </c>
      <c r="D596" s="113" t="s">
        <v>13655</v>
      </c>
      <c r="E596" s="113">
        <f t="shared" si="9"/>
        <v>2510995220</v>
      </c>
      <c r="F596" s="113" t="s">
        <v>16371</v>
      </c>
      <c r="G596" s="113" t="s">
        <v>16777</v>
      </c>
      <c r="H596" s="113" t="s">
        <v>13975</v>
      </c>
      <c r="I596" s="113" t="s">
        <v>14036</v>
      </c>
    </row>
    <row r="597" spans="1:12" hidden="1" x14ac:dyDescent="0.2">
      <c r="A597" s="113" t="s">
        <v>13334</v>
      </c>
      <c r="D597" s="113" t="s">
        <v>13656</v>
      </c>
      <c r="E597" s="113">
        <f t="shared" si="9"/>
        <v>2510995235</v>
      </c>
      <c r="F597" s="113" t="s">
        <v>16371</v>
      </c>
      <c r="G597" s="113" t="s">
        <v>16777</v>
      </c>
      <c r="H597" s="113" t="s">
        <v>13975</v>
      </c>
      <c r="I597" s="113" t="s">
        <v>14038</v>
      </c>
    </row>
    <row r="598" spans="1:12" hidden="1" x14ac:dyDescent="0.2">
      <c r="A598" s="113" t="s">
        <v>13334</v>
      </c>
      <c r="D598" s="113" t="s">
        <v>13657</v>
      </c>
      <c r="E598" s="113">
        <f t="shared" si="9"/>
        <v>2510995240</v>
      </c>
      <c r="F598" s="113" t="s">
        <v>16371</v>
      </c>
      <c r="G598" s="113" t="s">
        <v>16777</v>
      </c>
      <c r="H598" s="113" t="s">
        <v>13975</v>
      </c>
      <c r="I598" s="113" t="s">
        <v>14040</v>
      </c>
    </row>
    <row r="599" spans="1:12" hidden="1" x14ac:dyDescent="0.2">
      <c r="A599" s="113" t="s">
        <v>13334</v>
      </c>
      <c r="D599" s="113" t="s">
        <v>13658</v>
      </c>
      <c r="E599" s="113">
        <f t="shared" si="9"/>
        <v>2510995250</v>
      </c>
      <c r="F599" s="113" t="s">
        <v>16371</v>
      </c>
      <c r="G599" s="113" t="s">
        <v>16777</v>
      </c>
      <c r="H599" s="113" t="s">
        <v>13975</v>
      </c>
      <c r="I599" s="113" t="s">
        <v>14042</v>
      </c>
    </row>
    <row r="600" spans="1:12" hidden="1" x14ac:dyDescent="0.2">
      <c r="A600" s="113" t="s">
        <v>13334</v>
      </c>
      <c r="D600" s="113" t="s">
        <v>13659</v>
      </c>
      <c r="E600" s="113">
        <f t="shared" si="9"/>
        <v>2510995260</v>
      </c>
      <c r="F600" s="113" t="s">
        <v>16371</v>
      </c>
      <c r="G600" s="113" t="s">
        <v>16777</v>
      </c>
      <c r="H600" s="113" t="s">
        <v>13975</v>
      </c>
      <c r="I600" s="113" t="s">
        <v>14044</v>
      </c>
    </row>
    <row r="601" spans="1:12" hidden="1" x14ac:dyDescent="0.2">
      <c r="A601" s="113" t="s">
        <v>13334</v>
      </c>
      <c r="D601" s="113" t="s">
        <v>13660</v>
      </c>
      <c r="E601" s="113">
        <f t="shared" si="9"/>
        <v>2510995265</v>
      </c>
      <c r="F601" s="113" t="s">
        <v>16371</v>
      </c>
      <c r="G601" s="113" t="s">
        <v>16777</v>
      </c>
      <c r="H601" s="113" t="s">
        <v>13975</v>
      </c>
      <c r="I601" s="113" t="s">
        <v>14046</v>
      </c>
    </row>
    <row r="602" spans="1:12" hidden="1" x14ac:dyDescent="0.2">
      <c r="A602" s="113" t="s">
        <v>13334</v>
      </c>
      <c r="D602" s="113" t="s">
        <v>13661</v>
      </c>
      <c r="E602" s="113">
        <f t="shared" si="9"/>
        <v>2510995270</v>
      </c>
      <c r="F602" s="113" t="s">
        <v>16371</v>
      </c>
      <c r="G602" s="113" t="s">
        <v>16777</v>
      </c>
      <c r="H602" s="113" t="s">
        <v>13975</v>
      </c>
      <c r="I602" s="113" t="s">
        <v>14048</v>
      </c>
      <c r="K602" s="115"/>
      <c r="L602" s="113"/>
    </row>
    <row r="603" spans="1:12" hidden="1" x14ac:dyDescent="0.2">
      <c r="A603" s="113" t="s">
        <v>13334</v>
      </c>
      <c r="D603" s="113" t="s">
        <v>13662</v>
      </c>
      <c r="E603" s="113">
        <f t="shared" si="9"/>
        <v>2510995275</v>
      </c>
      <c r="F603" s="113" t="s">
        <v>16371</v>
      </c>
      <c r="G603" s="113" t="s">
        <v>16777</v>
      </c>
      <c r="H603" s="113" t="s">
        <v>13975</v>
      </c>
      <c r="I603" s="113" t="s">
        <v>14050</v>
      </c>
    </row>
    <row r="604" spans="1:12" hidden="1" x14ac:dyDescent="0.2">
      <c r="A604" s="113" t="s">
        <v>13334</v>
      </c>
      <c r="D604" s="113" t="s">
        <v>13663</v>
      </c>
      <c r="E604" s="113">
        <f t="shared" si="9"/>
        <v>2510995285</v>
      </c>
      <c r="F604" s="113" t="s">
        <v>16371</v>
      </c>
      <c r="G604" s="113" t="s">
        <v>16777</v>
      </c>
      <c r="H604" s="113" t="s">
        <v>13975</v>
      </c>
      <c r="I604" s="113" t="s">
        <v>14052</v>
      </c>
    </row>
    <row r="605" spans="1:12" hidden="1" x14ac:dyDescent="0.2">
      <c r="A605" s="113" t="s">
        <v>13334</v>
      </c>
      <c r="D605" s="113" t="s">
        <v>13664</v>
      </c>
      <c r="E605" s="113">
        <f t="shared" si="9"/>
        <v>2510995295</v>
      </c>
      <c r="F605" s="113" t="s">
        <v>16371</v>
      </c>
      <c r="G605" s="113" t="s">
        <v>16777</v>
      </c>
      <c r="H605" s="113" t="s">
        <v>13975</v>
      </c>
      <c r="I605" s="113" t="s">
        <v>14054</v>
      </c>
    </row>
    <row r="606" spans="1:12" hidden="1" x14ac:dyDescent="0.2">
      <c r="A606" s="113" t="s">
        <v>13334</v>
      </c>
      <c r="D606" s="113" t="s">
        <v>13665</v>
      </c>
      <c r="E606" s="113">
        <f t="shared" si="9"/>
        <v>2510995310</v>
      </c>
      <c r="F606" s="113" t="s">
        <v>16371</v>
      </c>
      <c r="G606" s="113" t="s">
        <v>16777</v>
      </c>
      <c r="H606" s="113" t="s">
        <v>13975</v>
      </c>
      <c r="I606" s="113" t="s">
        <v>14056</v>
      </c>
      <c r="L606" s="113"/>
    </row>
    <row r="607" spans="1:12" hidden="1" x14ac:dyDescent="0.2">
      <c r="A607" s="113" t="s">
        <v>13334</v>
      </c>
      <c r="D607" s="113" t="s">
        <v>13666</v>
      </c>
      <c r="E607" s="113">
        <f t="shared" si="9"/>
        <v>2510995320</v>
      </c>
      <c r="F607" s="113" t="s">
        <v>16371</v>
      </c>
      <c r="G607" s="113" t="s">
        <v>16777</v>
      </c>
      <c r="H607" s="113" t="s">
        <v>13975</v>
      </c>
      <c r="I607" s="113" t="s">
        <v>14058</v>
      </c>
    </row>
    <row r="608" spans="1:12" hidden="1" x14ac:dyDescent="0.2">
      <c r="A608" s="113" t="s">
        <v>13334</v>
      </c>
      <c r="D608" s="113" t="s">
        <v>13667</v>
      </c>
      <c r="E608" s="113">
        <f t="shared" si="9"/>
        <v>2510995345</v>
      </c>
      <c r="F608" s="113" t="s">
        <v>16371</v>
      </c>
      <c r="G608" s="113" t="s">
        <v>16777</v>
      </c>
      <c r="H608" s="113" t="s">
        <v>13975</v>
      </c>
      <c r="I608" s="113" t="s">
        <v>10757</v>
      </c>
    </row>
    <row r="609" spans="1:12" hidden="1" x14ac:dyDescent="0.2">
      <c r="A609" s="113" t="s">
        <v>13334</v>
      </c>
      <c r="D609" s="113" t="s">
        <v>13668</v>
      </c>
      <c r="E609" s="113">
        <f t="shared" si="9"/>
        <v>2510995350</v>
      </c>
      <c r="F609" s="113" t="s">
        <v>16371</v>
      </c>
      <c r="G609" s="113" t="s">
        <v>16777</v>
      </c>
      <c r="H609" s="113" t="s">
        <v>13975</v>
      </c>
      <c r="I609" s="113" t="s">
        <v>16845</v>
      </c>
    </row>
    <row r="610" spans="1:12" hidden="1" x14ac:dyDescent="0.2">
      <c r="A610" s="113" t="s">
        <v>13334</v>
      </c>
      <c r="D610" s="113" t="s">
        <v>13669</v>
      </c>
      <c r="E610" s="113">
        <f t="shared" si="9"/>
        <v>2510995370</v>
      </c>
      <c r="F610" s="113" t="s">
        <v>16371</v>
      </c>
      <c r="G610" s="113" t="s">
        <v>16777</v>
      </c>
      <c r="H610" s="113" t="s">
        <v>13975</v>
      </c>
      <c r="I610" s="113" t="s">
        <v>10759</v>
      </c>
    </row>
    <row r="611" spans="1:12" hidden="1" x14ac:dyDescent="0.2">
      <c r="A611" s="113" t="s">
        <v>13334</v>
      </c>
      <c r="D611" s="113" t="s">
        <v>13670</v>
      </c>
      <c r="E611" s="113">
        <f t="shared" si="9"/>
        <v>2510995380</v>
      </c>
      <c r="F611" s="113" t="s">
        <v>16371</v>
      </c>
      <c r="G611" s="113" t="s">
        <v>16777</v>
      </c>
      <c r="H611" s="113" t="s">
        <v>13975</v>
      </c>
      <c r="I611" s="113" t="s">
        <v>16848</v>
      </c>
    </row>
    <row r="612" spans="1:12" hidden="1" x14ac:dyDescent="0.2">
      <c r="A612" s="113" t="s">
        <v>13334</v>
      </c>
      <c r="D612" s="113" t="s">
        <v>13671</v>
      </c>
      <c r="E612" s="113">
        <f t="shared" si="9"/>
        <v>2510995385</v>
      </c>
      <c r="F612" s="113" t="s">
        <v>16371</v>
      </c>
      <c r="G612" s="113" t="s">
        <v>16777</v>
      </c>
      <c r="H612" s="113" t="s">
        <v>13975</v>
      </c>
      <c r="I612" s="113" t="s">
        <v>16850</v>
      </c>
    </row>
    <row r="613" spans="1:12" hidden="1" x14ac:dyDescent="0.2">
      <c r="A613" s="113" t="s">
        <v>13334</v>
      </c>
      <c r="D613" s="113" t="s">
        <v>13672</v>
      </c>
      <c r="E613" s="113">
        <f t="shared" si="9"/>
        <v>2510995405</v>
      </c>
      <c r="F613" s="113" t="s">
        <v>16371</v>
      </c>
      <c r="G613" s="113" t="s">
        <v>16777</v>
      </c>
      <c r="H613" s="113" t="s">
        <v>13975</v>
      </c>
      <c r="I613" s="113" t="s">
        <v>16852</v>
      </c>
    </row>
    <row r="614" spans="1:12" hidden="1" x14ac:dyDescent="0.2">
      <c r="A614" s="113" t="s">
        <v>13334</v>
      </c>
      <c r="D614" s="113" t="s">
        <v>13673</v>
      </c>
      <c r="E614" s="113">
        <f t="shared" si="9"/>
        <v>2515000000</v>
      </c>
      <c r="F614" s="113" t="s">
        <v>16371</v>
      </c>
      <c r="G614" s="113" t="s">
        <v>16443</v>
      </c>
      <c r="H614" s="113" t="s">
        <v>13984</v>
      </c>
      <c r="I614" s="113" t="s">
        <v>13905</v>
      </c>
    </row>
    <row r="615" spans="1:12" hidden="1" x14ac:dyDescent="0.2">
      <c r="A615" s="113" t="s">
        <v>13334</v>
      </c>
      <c r="D615" s="113" t="s">
        <v>16444</v>
      </c>
      <c r="E615" s="113">
        <f t="shared" si="9"/>
        <v>2515000030</v>
      </c>
      <c r="F615" s="113" t="s">
        <v>16371</v>
      </c>
      <c r="G615" s="113" t="s">
        <v>16443</v>
      </c>
      <c r="H615" s="113" t="s">
        <v>13984</v>
      </c>
      <c r="I615" s="113" t="s">
        <v>16779</v>
      </c>
    </row>
    <row r="616" spans="1:12" hidden="1" x14ac:dyDescent="0.2">
      <c r="A616" s="113" t="s">
        <v>13334</v>
      </c>
      <c r="D616" s="113" t="s">
        <v>16445</v>
      </c>
      <c r="E616" s="113">
        <f t="shared" si="9"/>
        <v>2515000060</v>
      </c>
      <c r="F616" s="113" t="s">
        <v>16371</v>
      </c>
      <c r="G616" s="113" t="s">
        <v>16443</v>
      </c>
      <c r="H616" s="113" t="s">
        <v>13984</v>
      </c>
      <c r="I616" s="113" t="s">
        <v>16781</v>
      </c>
      <c r="K616" s="115"/>
      <c r="L616" s="113"/>
    </row>
    <row r="617" spans="1:12" hidden="1" x14ac:dyDescent="0.2">
      <c r="A617" s="113" t="s">
        <v>13334</v>
      </c>
      <c r="D617" s="113" t="s">
        <v>16446</v>
      </c>
      <c r="E617" s="113">
        <f t="shared" si="9"/>
        <v>2515000065</v>
      </c>
      <c r="F617" s="113" t="s">
        <v>16371</v>
      </c>
      <c r="G617" s="113" t="s">
        <v>16443</v>
      </c>
      <c r="H617" s="113" t="s">
        <v>13984</v>
      </c>
      <c r="I617" s="113" t="s">
        <v>11102</v>
      </c>
    </row>
    <row r="618" spans="1:12" hidden="1" x14ac:dyDescent="0.2">
      <c r="A618" s="113" t="s">
        <v>13334</v>
      </c>
      <c r="D618" s="113" t="s">
        <v>16447</v>
      </c>
      <c r="E618" s="113">
        <f t="shared" si="9"/>
        <v>2515000070</v>
      </c>
      <c r="F618" s="113" t="s">
        <v>16371</v>
      </c>
      <c r="G618" s="113" t="s">
        <v>16443</v>
      </c>
      <c r="H618" s="113" t="s">
        <v>13984</v>
      </c>
      <c r="I618" s="113" t="s">
        <v>11104</v>
      </c>
    </row>
    <row r="619" spans="1:12" hidden="1" x14ac:dyDescent="0.2">
      <c r="A619" s="113" t="s">
        <v>13334</v>
      </c>
      <c r="D619" s="113" t="s">
        <v>16448</v>
      </c>
      <c r="E619" s="113">
        <f t="shared" si="9"/>
        <v>2515000100</v>
      </c>
      <c r="F619" s="113" t="s">
        <v>16371</v>
      </c>
      <c r="G619" s="113" t="s">
        <v>16443</v>
      </c>
      <c r="H619" s="113" t="s">
        <v>13984</v>
      </c>
      <c r="I619" s="113" t="s">
        <v>14028</v>
      </c>
    </row>
    <row r="620" spans="1:12" hidden="1" x14ac:dyDescent="0.2">
      <c r="A620" s="113" t="s">
        <v>13334</v>
      </c>
      <c r="D620" s="113" t="s">
        <v>16449</v>
      </c>
      <c r="E620" s="113">
        <f t="shared" si="9"/>
        <v>2515000165</v>
      </c>
      <c r="F620" s="113" t="s">
        <v>16371</v>
      </c>
      <c r="G620" s="113" t="s">
        <v>16443</v>
      </c>
      <c r="H620" s="113" t="s">
        <v>13984</v>
      </c>
      <c r="I620" s="113" t="s">
        <v>14030</v>
      </c>
    </row>
    <row r="621" spans="1:12" hidden="1" x14ac:dyDescent="0.2">
      <c r="A621" s="113" t="s">
        <v>13334</v>
      </c>
      <c r="D621" s="113" t="s">
        <v>16450</v>
      </c>
      <c r="E621" s="113">
        <f t="shared" si="9"/>
        <v>2515000185</v>
      </c>
      <c r="F621" s="113" t="s">
        <v>16371</v>
      </c>
      <c r="G621" s="113" t="s">
        <v>16443</v>
      </c>
      <c r="H621" s="113" t="s">
        <v>13984</v>
      </c>
      <c r="I621" s="113" t="s">
        <v>14032</v>
      </c>
      <c r="K621" s="115"/>
      <c r="L621" s="113"/>
    </row>
    <row r="622" spans="1:12" hidden="1" x14ac:dyDescent="0.2">
      <c r="A622" s="113" t="s">
        <v>13334</v>
      </c>
      <c r="D622" s="113" t="s">
        <v>16451</v>
      </c>
      <c r="E622" s="113">
        <f t="shared" si="9"/>
        <v>2515000195</v>
      </c>
      <c r="F622" s="113" t="s">
        <v>16371</v>
      </c>
      <c r="G622" s="113" t="s">
        <v>16443</v>
      </c>
      <c r="H622" s="113" t="s">
        <v>13984</v>
      </c>
      <c r="I622" s="113" t="s">
        <v>14034</v>
      </c>
    </row>
    <row r="623" spans="1:12" hidden="1" x14ac:dyDescent="0.2">
      <c r="A623" s="113" t="s">
        <v>13334</v>
      </c>
      <c r="D623" s="113" t="s">
        <v>16452</v>
      </c>
      <c r="E623" s="113">
        <f t="shared" si="9"/>
        <v>2515000220</v>
      </c>
      <c r="F623" s="113" t="s">
        <v>16371</v>
      </c>
      <c r="G623" s="113" t="s">
        <v>16443</v>
      </c>
      <c r="H623" s="113" t="s">
        <v>13984</v>
      </c>
      <c r="I623" s="113" t="s">
        <v>14036</v>
      </c>
    </row>
    <row r="624" spans="1:12" hidden="1" x14ac:dyDescent="0.2">
      <c r="A624" s="113" t="s">
        <v>13334</v>
      </c>
      <c r="D624" s="113" t="s">
        <v>16453</v>
      </c>
      <c r="E624" s="113">
        <f t="shared" si="9"/>
        <v>2515000235</v>
      </c>
      <c r="F624" s="113" t="s">
        <v>16371</v>
      </c>
      <c r="G624" s="113" t="s">
        <v>16443</v>
      </c>
      <c r="H624" s="113" t="s">
        <v>13984</v>
      </c>
      <c r="I624" s="113" t="s">
        <v>14038</v>
      </c>
    </row>
    <row r="625" spans="1:12" hidden="1" x14ac:dyDescent="0.2">
      <c r="A625" s="113" t="s">
        <v>13334</v>
      </c>
      <c r="D625" s="113" t="s">
        <v>16454</v>
      </c>
      <c r="E625" s="113">
        <f t="shared" si="9"/>
        <v>2515000240</v>
      </c>
      <c r="F625" s="113" t="s">
        <v>16371</v>
      </c>
      <c r="G625" s="113" t="s">
        <v>16443</v>
      </c>
      <c r="H625" s="113" t="s">
        <v>13984</v>
      </c>
      <c r="I625" s="113" t="s">
        <v>14040</v>
      </c>
    </row>
    <row r="626" spans="1:12" hidden="1" x14ac:dyDescent="0.2">
      <c r="A626" s="113" t="s">
        <v>13334</v>
      </c>
      <c r="D626" s="113" t="s">
        <v>16455</v>
      </c>
      <c r="E626" s="113">
        <f t="shared" si="9"/>
        <v>2515000250</v>
      </c>
      <c r="F626" s="113" t="s">
        <v>16371</v>
      </c>
      <c r="G626" s="113" t="s">
        <v>16443</v>
      </c>
      <c r="H626" s="113" t="s">
        <v>13984</v>
      </c>
      <c r="I626" s="113" t="s">
        <v>14042</v>
      </c>
    </row>
    <row r="627" spans="1:12" hidden="1" x14ac:dyDescent="0.2">
      <c r="A627" s="113" t="s">
        <v>13334</v>
      </c>
      <c r="D627" s="113" t="s">
        <v>16456</v>
      </c>
      <c r="E627" s="113">
        <f t="shared" si="9"/>
        <v>2515000260</v>
      </c>
      <c r="F627" s="113" t="s">
        <v>16371</v>
      </c>
      <c r="G627" s="113" t="s">
        <v>16443</v>
      </c>
      <c r="H627" s="113" t="s">
        <v>13984</v>
      </c>
      <c r="I627" s="113" t="s">
        <v>14044</v>
      </c>
    </row>
    <row r="628" spans="1:12" hidden="1" x14ac:dyDescent="0.2">
      <c r="A628" s="113" t="s">
        <v>13334</v>
      </c>
      <c r="D628" s="113" t="s">
        <v>16457</v>
      </c>
      <c r="E628" s="113">
        <f t="shared" si="9"/>
        <v>2515000265</v>
      </c>
      <c r="F628" s="113" t="s">
        <v>16371</v>
      </c>
      <c r="G628" s="113" t="s">
        <v>16443</v>
      </c>
      <c r="H628" s="113" t="s">
        <v>13984</v>
      </c>
      <c r="I628" s="113" t="s">
        <v>14046</v>
      </c>
    </row>
    <row r="629" spans="1:12" hidden="1" x14ac:dyDescent="0.2">
      <c r="A629" s="113" t="s">
        <v>13334</v>
      </c>
      <c r="D629" s="113" t="s">
        <v>16458</v>
      </c>
      <c r="E629" s="113">
        <f t="shared" si="9"/>
        <v>2515000270</v>
      </c>
      <c r="F629" s="113" t="s">
        <v>16371</v>
      </c>
      <c r="G629" s="113" t="s">
        <v>16443</v>
      </c>
      <c r="H629" s="113" t="s">
        <v>13984</v>
      </c>
      <c r="I629" s="113" t="s">
        <v>14048</v>
      </c>
      <c r="K629" s="115"/>
      <c r="L629" s="113"/>
    </row>
    <row r="630" spans="1:12" hidden="1" x14ac:dyDescent="0.2">
      <c r="A630" s="113" t="s">
        <v>13334</v>
      </c>
      <c r="D630" s="113" t="s">
        <v>16459</v>
      </c>
      <c r="E630" s="113">
        <f t="shared" si="9"/>
        <v>2515000275</v>
      </c>
      <c r="F630" s="113" t="s">
        <v>16371</v>
      </c>
      <c r="G630" s="113" t="s">
        <v>16443</v>
      </c>
      <c r="H630" s="113" t="s">
        <v>13984</v>
      </c>
      <c r="I630" s="113" t="s">
        <v>14050</v>
      </c>
    </row>
    <row r="631" spans="1:12" hidden="1" x14ac:dyDescent="0.2">
      <c r="A631" s="113" t="s">
        <v>13334</v>
      </c>
      <c r="D631" s="113" t="s">
        <v>16460</v>
      </c>
      <c r="E631" s="113">
        <f t="shared" si="9"/>
        <v>2515000285</v>
      </c>
      <c r="F631" s="113" t="s">
        <v>16371</v>
      </c>
      <c r="G631" s="113" t="s">
        <v>16443</v>
      </c>
      <c r="H631" s="113" t="s">
        <v>13984</v>
      </c>
      <c r="I631" s="113" t="s">
        <v>14052</v>
      </c>
    </row>
    <row r="632" spans="1:12" hidden="1" x14ac:dyDescent="0.2">
      <c r="A632" s="113" t="s">
        <v>13334</v>
      </c>
      <c r="D632" s="113" t="s">
        <v>16461</v>
      </c>
      <c r="E632" s="113">
        <f t="shared" si="9"/>
        <v>2515000295</v>
      </c>
      <c r="F632" s="113" t="s">
        <v>16371</v>
      </c>
      <c r="G632" s="113" t="s">
        <v>16443</v>
      </c>
      <c r="H632" s="113" t="s">
        <v>13984</v>
      </c>
      <c r="I632" s="113" t="s">
        <v>14054</v>
      </c>
    </row>
    <row r="633" spans="1:12" hidden="1" x14ac:dyDescent="0.2">
      <c r="A633" s="113" t="s">
        <v>13334</v>
      </c>
      <c r="D633" s="113" t="s">
        <v>16462</v>
      </c>
      <c r="E633" s="113">
        <f t="shared" si="9"/>
        <v>2515000310</v>
      </c>
      <c r="F633" s="113" t="s">
        <v>16371</v>
      </c>
      <c r="G633" s="113" t="s">
        <v>16443</v>
      </c>
      <c r="H633" s="113" t="s">
        <v>13984</v>
      </c>
      <c r="I633" s="113" t="s">
        <v>14056</v>
      </c>
      <c r="L633" s="113"/>
    </row>
    <row r="634" spans="1:12" hidden="1" x14ac:dyDescent="0.2">
      <c r="A634" s="113" t="s">
        <v>13334</v>
      </c>
      <c r="D634" s="113" t="s">
        <v>16463</v>
      </c>
      <c r="E634" s="113">
        <f t="shared" si="9"/>
        <v>2515000320</v>
      </c>
      <c r="F634" s="113" t="s">
        <v>16371</v>
      </c>
      <c r="G634" s="113" t="s">
        <v>16443</v>
      </c>
      <c r="H634" s="113" t="s">
        <v>13984</v>
      </c>
      <c r="I634" s="113" t="s">
        <v>14058</v>
      </c>
    </row>
    <row r="635" spans="1:12" hidden="1" x14ac:dyDescent="0.2">
      <c r="A635" s="113" t="s">
        <v>13334</v>
      </c>
      <c r="D635" s="113" t="s">
        <v>16464</v>
      </c>
      <c r="E635" s="113">
        <f t="shared" si="9"/>
        <v>2515000345</v>
      </c>
      <c r="F635" s="113" t="s">
        <v>16371</v>
      </c>
      <c r="G635" s="113" t="s">
        <v>16443</v>
      </c>
      <c r="H635" s="113" t="s">
        <v>13984</v>
      </c>
      <c r="I635" s="113" t="s">
        <v>10757</v>
      </c>
    </row>
    <row r="636" spans="1:12" hidden="1" x14ac:dyDescent="0.2">
      <c r="A636" s="113" t="s">
        <v>13334</v>
      </c>
      <c r="D636" s="113" t="s">
        <v>16465</v>
      </c>
      <c r="E636" s="113">
        <f t="shared" si="9"/>
        <v>2515000350</v>
      </c>
      <c r="F636" s="113" t="s">
        <v>16371</v>
      </c>
      <c r="G636" s="113" t="s">
        <v>16443</v>
      </c>
      <c r="H636" s="113" t="s">
        <v>13984</v>
      </c>
      <c r="I636" s="113" t="s">
        <v>16845</v>
      </c>
    </row>
    <row r="637" spans="1:12" hidden="1" x14ac:dyDescent="0.2">
      <c r="A637" s="113" t="s">
        <v>13334</v>
      </c>
      <c r="D637" s="113" t="s">
        <v>16466</v>
      </c>
      <c r="E637" s="113">
        <f t="shared" si="9"/>
        <v>2515000370</v>
      </c>
      <c r="F637" s="113" t="s">
        <v>16371</v>
      </c>
      <c r="G637" s="113" t="s">
        <v>16443</v>
      </c>
      <c r="H637" s="113" t="s">
        <v>13984</v>
      </c>
      <c r="I637" s="113" t="s">
        <v>10759</v>
      </c>
    </row>
    <row r="638" spans="1:12" hidden="1" x14ac:dyDescent="0.2">
      <c r="A638" s="113" t="s">
        <v>13334</v>
      </c>
      <c r="D638" s="113" t="s">
        <v>16467</v>
      </c>
      <c r="E638" s="113">
        <f t="shared" si="9"/>
        <v>2515000380</v>
      </c>
      <c r="F638" s="113" t="s">
        <v>16371</v>
      </c>
      <c r="G638" s="113" t="s">
        <v>16443</v>
      </c>
      <c r="H638" s="113" t="s">
        <v>13984</v>
      </c>
      <c r="I638" s="113" t="s">
        <v>16848</v>
      </c>
    </row>
    <row r="639" spans="1:12" hidden="1" x14ac:dyDescent="0.2">
      <c r="A639" s="113" t="s">
        <v>13334</v>
      </c>
      <c r="D639" s="113" t="s">
        <v>16468</v>
      </c>
      <c r="E639" s="113">
        <f t="shared" si="9"/>
        <v>2515000385</v>
      </c>
      <c r="F639" s="113" t="s">
        <v>16371</v>
      </c>
      <c r="G639" s="113" t="s">
        <v>16443</v>
      </c>
      <c r="H639" s="113" t="s">
        <v>13984</v>
      </c>
      <c r="I639" s="113" t="s">
        <v>16850</v>
      </c>
    </row>
    <row r="640" spans="1:12" hidden="1" x14ac:dyDescent="0.2">
      <c r="A640" s="113" t="s">
        <v>13334</v>
      </c>
      <c r="D640" s="113" t="s">
        <v>16469</v>
      </c>
      <c r="E640" s="113">
        <f t="shared" si="9"/>
        <v>2515000405</v>
      </c>
      <c r="F640" s="113" t="s">
        <v>16371</v>
      </c>
      <c r="G640" s="113" t="s">
        <v>16443</v>
      </c>
      <c r="H640" s="113" t="s">
        <v>13984</v>
      </c>
      <c r="I640" s="113" t="s">
        <v>16852</v>
      </c>
    </row>
    <row r="641" spans="1:12" hidden="1" x14ac:dyDescent="0.2">
      <c r="A641" s="113" t="s">
        <v>13334</v>
      </c>
      <c r="D641" s="113" t="s">
        <v>16470</v>
      </c>
      <c r="E641" s="113">
        <f t="shared" si="9"/>
        <v>2515000900</v>
      </c>
      <c r="F641" s="113" t="s">
        <v>16371</v>
      </c>
      <c r="G641" s="113" t="s">
        <v>16443</v>
      </c>
      <c r="H641" s="113" t="s">
        <v>13984</v>
      </c>
      <c r="I641" s="113" t="s">
        <v>13916</v>
      </c>
    </row>
    <row r="642" spans="1:12" hidden="1" x14ac:dyDescent="0.2">
      <c r="A642" s="113" t="s">
        <v>13334</v>
      </c>
      <c r="D642" s="113" t="s">
        <v>16471</v>
      </c>
      <c r="E642" s="113">
        <f t="shared" ref="E642:E705" si="10">VALUE(D642)</f>
        <v>2515010000</v>
      </c>
      <c r="F642" s="113" t="s">
        <v>16371</v>
      </c>
      <c r="G642" s="113" t="s">
        <v>16443</v>
      </c>
      <c r="H642" s="113" t="s">
        <v>13993</v>
      </c>
      <c r="I642" s="113" t="s">
        <v>13905</v>
      </c>
    </row>
    <row r="643" spans="1:12" hidden="1" x14ac:dyDescent="0.2">
      <c r="A643" s="113" t="s">
        <v>13334</v>
      </c>
      <c r="D643" s="113" t="s">
        <v>16472</v>
      </c>
      <c r="E643" s="113">
        <f t="shared" si="10"/>
        <v>2515010030</v>
      </c>
      <c r="F643" s="113" t="s">
        <v>16371</v>
      </c>
      <c r="G643" s="113" t="s">
        <v>16443</v>
      </c>
      <c r="H643" s="113" t="s">
        <v>13993</v>
      </c>
      <c r="I643" s="113" t="s">
        <v>16779</v>
      </c>
    </row>
    <row r="644" spans="1:12" hidden="1" x14ac:dyDescent="0.2">
      <c r="A644" s="113" t="s">
        <v>13334</v>
      </c>
      <c r="D644" s="113" t="s">
        <v>16473</v>
      </c>
      <c r="E644" s="113">
        <f t="shared" si="10"/>
        <v>2515010060</v>
      </c>
      <c r="F644" s="113" t="s">
        <v>16371</v>
      </c>
      <c r="G644" s="113" t="s">
        <v>16443</v>
      </c>
      <c r="H644" s="113" t="s">
        <v>13993</v>
      </c>
      <c r="I644" s="113" t="s">
        <v>16781</v>
      </c>
      <c r="K644" s="115"/>
      <c r="L644" s="113"/>
    </row>
    <row r="645" spans="1:12" hidden="1" x14ac:dyDescent="0.2">
      <c r="A645" s="113" t="s">
        <v>13334</v>
      </c>
      <c r="D645" s="113" t="s">
        <v>16474</v>
      </c>
      <c r="E645" s="113">
        <f t="shared" si="10"/>
        <v>2515010065</v>
      </c>
      <c r="F645" s="113" t="s">
        <v>16371</v>
      </c>
      <c r="G645" s="113" t="s">
        <v>16443</v>
      </c>
      <c r="H645" s="113" t="s">
        <v>13993</v>
      </c>
      <c r="I645" s="113" t="s">
        <v>11102</v>
      </c>
    </row>
    <row r="646" spans="1:12" hidden="1" x14ac:dyDescent="0.2">
      <c r="A646" s="113" t="s">
        <v>13334</v>
      </c>
      <c r="D646" s="113" t="s">
        <v>16475</v>
      </c>
      <c r="E646" s="113">
        <f t="shared" si="10"/>
        <v>2515010070</v>
      </c>
      <c r="F646" s="113" t="s">
        <v>16371</v>
      </c>
      <c r="G646" s="113" t="s">
        <v>16443</v>
      </c>
      <c r="H646" s="113" t="s">
        <v>13993</v>
      </c>
      <c r="I646" s="113" t="s">
        <v>11104</v>
      </c>
    </row>
    <row r="647" spans="1:12" hidden="1" x14ac:dyDescent="0.2">
      <c r="A647" s="113" t="s">
        <v>13334</v>
      </c>
      <c r="D647" s="113" t="s">
        <v>16476</v>
      </c>
      <c r="E647" s="113">
        <f t="shared" si="10"/>
        <v>2515010100</v>
      </c>
      <c r="F647" s="113" t="s">
        <v>16371</v>
      </c>
      <c r="G647" s="113" t="s">
        <v>16443</v>
      </c>
      <c r="H647" s="113" t="s">
        <v>13993</v>
      </c>
      <c r="I647" s="113" t="s">
        <v>14028</v>
      </c>
    </row>
    <row r="648" spans="1:12" hidden="1" x14ac:dyDescent="0.2">
      <c r="A648" s="113" t="s">
        <v>13334</v>
      </c>
      <c r="D648" s="113" t="s">
        <v>16477</v>
      </c>
      <c r="E648" s="113">
        <f t="shared" si="10"/>
        <v>2515010165</v>
      </c>
      <c r="F648" s="113" t="s">
        <v>16371</v>
      </c>
      <c r="G648" s="113" t="s">
        <v>16443</v>
      </c>
      <c r="H648" s="113" t="s">
        <v>13993</v>
      </c>
      <c r="I648" s="113" t="s">
        <v>14030</v>
      </c>
    </row>
    <row r="649" spans="1:12" hidden="1" x14ac:dyDescent="0.2">
      <c r="A649" s="113" t="s">
        <v>13334</v>
      </c>
      <c r="D649" s="113" t="s">
        <v>16478</v>
      </c>
      <c r="E649" s="113">
        <f t="shared" si="10"/>
        <v>2515010185</v>
      </c>
      <c r="F649" s="113" t="s">
        <v>16371</v>
      </c>
      <c r="G649" s="113" t="s">
        <v>16443</v>
      </c>
      <c r="H649" s="113" t="s">
        <v>13993</v>
      </c>
      <c r="I649" s="113" t="s">
        <v>14032</v>
      </c>
      <c r="K649" s="115"/>
      <c r="L649" s="113"/>
    </row>
    <row r="650" spans="1:12" hidden="1" x14ac:dyDescent="0.2">
      <c r="A650" s="113" t="s">
        <v>13334</v>
      </c>
      <c r="D650" s="113" t="s">
        <v>16479</v>
      </c>
      <c r="E650" s="113">
        <f t="shared" si="10"/>
        <v>2515010195</v>
      </c>
      <c r="F650" s="113" t="s">
        <v>16371</v>
      </c>
      <c r="G650" s="113" t="s">
        <v>16443</v>
      </c>
      <c r="H650" s="113" t="s">
        <v>13993</v>
      </c>
      <c r="I650" s="113" t="s">
        <v>14034</v>
      </c>
    </row>
    <row r="651" spans="1:12" hidden="1" x14ac:dyDescent="0.2">
      <c r="A651" s="113" t="s">
        <v>13334</v>
      </c>
      <c r="D651" s="113" t="s">
        <v>16480</v>
      </c>
      <c r="E651" s="113">
        <f t="shared" si="10"/>
        <v>2515010220</v>
      </c>
      <c r="F651" s="113" t="s">
        <v>16371</v>
      </c>
      <c r="G651" s="113" t="s">
        <v>16443</v>
      </c>
      <c r="H651" s="113" t="s">
        <v>13993</v>
      </c>
      <c r="I651" s="113" t="s">
        <v>14036</v>
      </c>
    </row>
    <row r="652" spans="1:12" hidden="1" x14ac:dyDescent="0.2">
      <c r="A652" s="113" t="s">
        <v>13334</v>
      </c>
      <c r="D652" s="113" t="s">
        <v>16481</v>
      </c>
      <c r="E652" s="113">
        <f t="shared" si="10"/>
        <v>2515010235</v>
      </c>
      <c r="F652" s="113" t="s">
        <v>16371</v>
      </c>
      <c r="G652" s="113" t="s">
        <v>16443</v>
      </c>
      <c r="H652" s="113" t="s">
        <v>13993</v>
      </c>
      <c r="I652" s="113" t="s">
        <v>14038</v>
      </c>
    </row>
    <row r="653" spans="1:12" hidden="1" x14ac:dyDescent="0.2">
      <c r="A653" s="113" t="s">
        <v>13334</v>
      </c>
      <c r="D653" s="113" t="s">
        <v>16482</v>
      </c>
      <c r="E653" s="113">
        <f t="shared" si="10"/>
        <v>2515010240</v>
      </c>
      <c r="F653" s="113" t="s">
        <v>16371</v>
      </c>
      <c r="G653" s="113" t="s">
        <v>16443</v>
      </c>
      <c r="H653" s="113" t="s">
        <v>13993</v>
      </c>
      <c r="I653" s="113" t="s">
        <v>14040</v>
      </c>
    </row>
    <row r="654" spans="1:12" hidden="1" x14ac:dyDescent="0.2">
      <c r="A654" s="113" t="s">
        <v>13334</v>
      </c>
      <c r="D654" s="113" t="s">
        <v>16483</v>
      </c>
      <c r="E654" s="113">
        <f t="shared" si="10"/>
        <v>2515010250</v>
      </c>
      <c r="F654" s="113" t="s">
        <v>16371</v>
      </c>
      <c r="G654" s="113" t="s">
        <v>16443</v>
      </c>
      <c r="H654" s="113" t="s">
        <v>13993</v>
      </c>
      <c r="I654" s="113" t="s">
        <v>14042</v>
      </c>
    </row>
    <row r="655" spans="1:12" hidden="1" x14ac:dyDescent="0.2">
      <c r="A655" s="113" t="s">
        <v>13334</v>
      </c>
      <c r="D655" s="113" t="s">
        <v>16484</v>
      </c>
      <c r="E655" s="113">
        <f t="shared" si="10"/>
        <v>2515010260</v>
      </c>
      <c r="F655" s="113" t="s">
        <v>16371</v>
      </c>
      <c r="G655" s="113" t="s">
        <v>16443</v>
      </c>
      <c r="H655" s="113" t="s">
        <v>13993</v>
      </c>
      <c r="I655" s="113" t="s">
        <v>14044</v>
      </c>
    </row>
    <row r="656" spans="1:12" hidden="1" x14ac:dyDescent="0.2">
      <c r="A656" s="113" t="s">
        <v>13334</v>
      </c>
      <c r="D656" s="113" t="s">
        <v>16485</v>
      </c>
      <c r="E656" s="113">
        <f t="shared" si="10"/>
        <v>2515010265</v>
      </c>
      <c r="F656" s="113" t="s">
        <v>16371</v>
      </c>
      <c r="G656" s="113" t="s">
        <v>16443</v>
      </c>
      <c r="H656" s="113" t="s">
        <v>13993</v>
      </c>
      <c r="I656" s="113" t="s">
        <v>14046</v>
      </c>
    </row>
    <row r="657" spans="1:12" hidden="1" x14ac:dyDescent="0.2">
      <c r="A657" s="113" t="s">
        <v>13334</v>
      </c>
      <c r="D657" s="113" t="s">
        <v>16486</v>
      </c>
      <c r="E657" s="113">
        <f t="shared" si="10"/>
        <v>2515010270</v>
      </c>
      <c r="F657" s="113" t="s">
        <v>16371</v>
      </c>
      <c r="G657" s="113" t="s">
        <v>16443</v>
      </c>
      <c r="H657" s="113" t="s">
        <v>13993</v>
      </c>
      <c r="I657" s="113" t="s">
        <v>14048</v>
      </c>
      <c r="K657" s="115"/>
      <c r="L657" s="113"/>
    </row>
    <row r="658" spans="1:12" hidden="1" x14ac:dyDescent="0.2">
      <c r="A658" s="113" t="s">
        <v>13334</v>
      </c>
      <c r="D658" s="113" t="s">
        <v>16487</v>
      </c>
      <c r="E658" s="113">
        <f t="shared" si="10"/>
        <v>2515010275</v>
      </c>
      <c r="F658" s="113" t="s">
        <v>16371</v>
      </c>
      <c r="G658" s="113" t="s">
        <v>16443</v>
      </c>
      <c r="H658" s="113" t="s">
        <v>13993</v>
      </c>
      <c r="I658" s="113" t="s">
        <v>14050</v>
      </c>
    </row>
    <row r="659" spans="1:12" hidden="1" x14ac:dyDescent="0.2">
      <c r="A659" s="113" t="s">
        <v>13334</v>
      </c>
      <c r="D659" s="113" t="s">
        <v>16488</v>
      </c>
      <c r="E659" s="113">
        <f t="shared" si="10"/>
        <v>2515010285</v>
      </c>
      <c r="F659" s="113" t="s">
        <v>16371</v>
      </c>
      <c r="G659" s="113" t="s">
        <v>16443</v>
      </c>
      <c r="H659" s="113" t="s">
        <v>13993</v>
      </c>
      <c r="I659" s="113" t="s">
        <v>14052</v>
      </c>
    </row>
    <row r="660" spans="1:12" hidden="1" x14ac:dyDescent="0.2">
      <c r="A660" s="113" t="s">
        <v>13334</v>
      </c>
      <c r="D660" s="113" t="s">
        <v>16489</v>
      </c>
      <c r="E660" s="113">
        <f t="shared" si="10"/>
        <v>2515010295</v>
      </c>
      <c r="F660" s="113" t="s">
        <v>16371</v>
      </c>
      <c r="G660" s="113" t="s">
        <v>16443</v>
      </c>
      <c r="H660" s="113" t="s">
        <v>13993</v>
      </c>
      <c r="I660" s="113" t="s">
        <v>14054</v>
      </c>
    </row>
    <row r="661" spans="1:12" hidden="1" x14ac:dyDescent="0.2">
      <c r="A661" s="113" t="s">
        <v>13334</v>
      </c>
      <c r="D661" s="113" t="s">
        <v>16490</v>
      </c>
      <c r="E661" s="113">
        <f t="shared" si="10"/>
        <v>2515010310</v>
      </c>
      <c r="F661" s="113" t="s">
        <v>16371</v>
      </c>
      <c r="G661" s="113" t="s">
        <v>16443</v>
      </c>
      <c r="H661" s="113" t="s">
        <v>13993</v>
      </c>
      <c r="I661" s="113" t="s">
        <v>14056</v>
      </c>
      <c r="L661" s="113"/>
    </row>
    <row r="662" spans="1:12" hidden="1" x14ac:dyDescent="0.2">
      <c r="A662" s="113" t="s">
        <v>13334</v>
      </c>
      <c r="D662" s="113" t="s">
        <v>16491</v>
      </c>
      <c r="E662" s="113">
        <f t="shared" si="10"/>
        <v>2515010320</v>
      </c>
      <c r="F662" s="113" t="s">
        <v>16371</v>
      </c>
      <c r="G662" s="113" t="s">
        <v>16443</v>
      </c>
      <c r="H662" s="113" t="s">
        <v>13993</v>
      </c>
      <c r="I662" s="113" t="s">
        <v>14058</v>
      </c>
    </row>
    <row r="663" spans="1:12" hidden="1" x14ac:dyDescent="0.2">
      <c r="A663" s="113" t="s">
        <v>13334</v>
      </c>
      <c r="D663" s="113" t="s">
        <v>16492</v>
      </c>
      <c r="E663" s="113">
        <f t="shared" si="10"/>
        <v>2515010345</v>
      </c>
      <c r="F663" s="113" t="s">
        <v>16371</v>
      </c>
      <c r="G663" s="113" t="s">
        <v>16443</v>
      </c>
      <c r="H663" s="113" t="s">
        <v>13993</v>
      </c>
      <c r="I663" s="113" t="s">
        <v>10757</v>
      </c>
    </row>
    <row r="664" spans="1:12" hidden="1" x14ac:dyDescent="0.2">
      <c r="A664" s="113" t="s">
        <v>13334</v>
      </c>
      <c r="D664" s="113" t="s">
        <v>16493</v>
      </c>
      <c r="E664" s="113">
        <f t="shared" si="10"/>
        <v>2515010350</v>
      </c>
      <c r="F664" s="113" t="s">
        <v>16371</v>
      </c>
      <c r="G664" s="113" t="s">
        <v>16443</v>
      </c>
      <c r="H664" s="113" t="s">
        <v>13993</v>
      </c>
      <c r="I664" s="113" t="s">
        <v>16845</v>
      </c>
    </row>
    <row r="665" spans="1:12" hidden="1" x14ac:dyDescent="0.2">
      <c r="A665" s="113" t="s">
        <v>13334</v>
      </c>
      <c r="D665" s="113" t="s">
        <v>16494</v>
      </c>
      <c r="E665" s="113">
        <f t="shared" si="10"/>
        <v>2515010370</v>
      </c>
      <c r="F665" s="113" t="s">
        <v>16371</v>
      </c>
      <c r="G665" s="113" t="s">
        <v>16443</v>
      </c>
      <c r="H665" s="113" t="s">
        <v>13993</v>
      </c>
      <c r="I665" s="113" t="s">
        <v>10759</v>
      </c>
    </row>
    <row r="666" spans="1:12" hidden="1" x14ac:dyDescent="0.2">
      <c r="A666" s="113" t="s">
        <v>13334</v>
      </c>
      <c r="D666" s="113" t="s">
        <v>16495</v>
      </c>
      <c r="E666" s="113">
        <f t="shared" si="10"/>
        <v>2515010380</v>
      </c>
      <c r="F666" s="113" t="s">
        <v>16371</v>
      </c>
      <c r="G666" s="113" t="s">
        <v>16443</v>
      </c>
      <c r="H666" s="113" t="s">
        <v>13993</v>
      </c>
      <c r="I666" s="113" t="s">
        <v>16848</v>
      </c>
    </row>
    <row r="667" spans="1:12" hidden="1" x14ac:dyDescent="0.2">
      <c r="A667" s="113" t="s">
        <v>13334</v>
      </c>
      <c r="D667" s="113" t="s">
        <v>16496</v>
      </c>
      <c r="E667" s="113">
        <f t="shared" si="10"/>
        <v>2515010385</v>
      </c>
      <c r="F667" s="113" t="s">
        <v>16371</v>
      </c>
      <c r="G667" s="113" t="s">
        <v>16443</v>
      </c>
      <c r="H667" s="113" t="s">
        <v>13993</v>
      </c>
      <c r="I667" s="113" t="s">
        <v>16850</v>
      </c>
    </row>
    <row r="668" spans="1:12" hidden="1" x14ac:dyDescent="0.2">
      <c r="A668" s="113" t="s">
        <v>13334</v>
      </c>
      <c r="D668" s="113" t="s">
        <v>16497</v>
      </c>
      <c r="E668" s="113">
        <f t="shared" si="10"/>
        <v>2515010405</v>
      </c>
      <c r="F668" s="113" t="s">
        <v>16371</v>
      </c>
      <c r="G668" s="113" t="s">
        <v>16443</v>
      </c>
      <c r="H668" s="113" t="s">
        <v>13993</v>
      </c>
      <c r="I668" s="113" t="s">
        <v>16852</v>
      </c>
    </row>
    <row r="669" spans="1:12" hidden="1" x14ac:dyDescent="0.2">
      <c r="A669" s="113" t="s">
        <v>13334</v>
      </c>
      <c r="D669" s="113" t="s">
        <v>16498</v>
      </c>
      <c r="E669" s="113">
        <f t="shared" si="10"/>
        <v>2515010900</v>
      </c>
      <c r="F669" s="113" t="s">
        <v>16371</v>
      </c>
      <c r="G669" s="113" t="s">
        <v>16443</v>
      </c>
      <c r="H669" s="113" t="s">
        <v>13993</v>
      </c>
      <c r="I669" s="113" t="s">
        <v>13916</v>
      </c>
    </row>
    <row r="670" spans="1:12" hidden="1" x14ac:dyDescent="0.2">
      <c r="A670" s="113" t="s">
        <v>13334</v>
      </c>
      <c r="D670" s="113" t="s">
        <v>16499</v>
      </c>
      <c r="E670" s="113">
        <f t="shared" si="10"/>
        <v>2515020000</v>
      </c>
      <c r="F670" s="113" t="s">
        <v>16371</v>
      </c>
      <c r="G670" s="113" t="s">
        <v>16443</v>
      </c>
      <c r="H670" s="113" t="s">
        <v>14002</v>
      </c>
      <c r="I670" s="113" t="s">
        <v>13905</v>
      </c>
    </row>
    <row r="671" spans="1:12" hidden="1" x14ac:dyDescent="0.2">
      <c r="A671" s="113" t="s">
        <v>13334</v>
      </c>
      <c r="D671" s="113" t="s">
        <v>16500</v>
      </c>
      <c r="E671" s="113">
        <f t="shared" si="10"/>
        <v>2515020030</v>
      </c>
      <c r="F671" s="113" t="s">
        <v>16371</v>
      </c>
      <c r="G671" s="113" t="s">
        <v>16443</v>
      </c>
      <c r="H671" s="113" t="s">
        <v>14002</v>
      </c>
      <c r="I671" s="113" t="s">
        <v>16779</v>
      </c>
    </row>
    <row r="672" spans="1:12" hidden="1" x14ac:dyDescent="0.2">
      <c r="A672" s="113" t="s">
        <v>13334</v>
      </c>
      <c r="D672" s="113" t="s">
        <v>16501</v>
      </c>
      <c r="E672" s="113">
        <f t="shared" si="10"/>
        <v>2515020060</v>
      </c>
      <c r="F672" s="113" t="s">
        <v>16371</v>
      </c>
      <c r="G672" s="113" t="s">
        <v>16443</v>
      </c>
      <c r="H672" s="113" t="s">
        <v>14002</v>
      </c>
      <c r="I672" s="113" t="s">
        <v>16781</v>
      </c>
      <c r="K672" s="115"/>
      <c r="L672" s="113"/>
    </row>
    <row r="673" spans="1:12" hidden="1" x14ac:dyDescent="0.2">
      <c r="A673" s="113" t="s">
        <v>13334</v>
      </c>
      <c r="D673" s="113" t="s">
        <v>16502</v>
      </c>
      <c r="E673" s="113">
        <f t="shared" si="10"/>
        <v>2515020065</v>
      </c>
      <c r="F673" s="113" t="s">
        <v>16371</v>
      </c>
      <c r="G673" s="113" t="s">
        <v>16443</v>
      </c>
      <c r="H673" s="113" t="s">
        <v>14002</v>
      </c>
      <c r="I673" s="113" t="s">
        <v>11102</v>
      </c>
    </row>
    <row r="674" spans="1:12" hidden="1" x14ac:dyDescent="0.2">
      <c r="A674" s="113" t="s">
        <v>13334</v>
      </c>
      <c r="D674" s="113" t="s">
        <v>16503</v>
      </c>
      <c r="E674" s="113">
        <f t="shared" si="10"/>
        <v>2515020070</v>
      </c>
      <c r="F674" s="113" t="s">
        <v>16371</v>
      </c>
      <c r="G674" s="113" t="s">
        <v>16443</v>
      </c>
      <c r="H674" s="113" t="s">
        <v>14002</v>
      </c>
      <c r="I674" s="113" t="s">
        <v>11104</v>
      </c>
    </row>
    <row r="675" spans="1:12" hidden="1" x14ac:dyDescent="0.2">
      <c r="A675" s="113" t="s">
        <v>13334</v>
      </c>
      <c r="D675" s="113" t="s">
        <v>16504</v>
      </c>
      <c r="E675" s="113">
        <f t="shared" si="10"/>
        <v>2515020100</v>
      </c>
      <c r="F675" s="113" t="s">
        <v>16371</v>
      </c>
      <c r="G675" s="113" t="s">
        <v>16443</v>
      </c>
      <c r="H675" s="113" t="s">
        <v>14002</v>
      </c>
      <c r="I675" s="113" t="s">
        <v>14028</v>
      </c>
    </row>
    <row r="676" spans="1:12" hidden="1" x14ac:dyDescent="0.2">
      <c r="A676" s="113" t="s">
        <v>13334</v>
      </c>
      <c r="D676" s="113" t="s">
        <v>16505</v>
      </c>
      <c r="E676" s="113">
        <f t="shared" si="10"/>
        <v>2515020165</v>
      </c>
      <c r="F676" s="113" t="s">
        <v>16371</v>
      </c>
      <c r="G676" s="113" t="s">
        <v>16443</v>
      </c>
      <c r="H676" s="113" t="s">
        <v>14002</v>
      </c>
      <c r="I676" s="113" t="s">
        <v>14030</v>
      </c>
    </row>
    <row r="677" spans="1:12" hidden="1" x14ac:dyDescent="0.2">
      <c r="A677" s="113" t="s">
        <v>13334</v>
      </c>
      <c r="D677" s="113" t="s">
        <v>16506</v>
      </c>
      <c r="E677" s="113">
        <f t="shared" si="10"/>
        <v>2515020185</v>
      </c>
      <c r="F677" s="113" t="s">
        <v>16371</v>
      </c>
      <c r="G677" s="113" t="s">
        <v>16443</v>
      </c>
      <c r="H677" s="113" t="s">
        <v>14002</v>
      </c>
      <c r="I677" s="113" t="s">
        <v>14032</v>
      </c>
      <c r="K677" s="115"/>
      <c r="L677" s="113"/>
    </row>
    <row r="678" spans="1:12" hidden="1" x14ac:dyDescent="0.2">
      <c r="A678" s="113" t="s">
        <v>13334</v>
      </c>
      <c r="D678" s="113" t="s">
        <v>16507</v>
      </c>
      <c r="E678" s="113">
        <f t="shared" si="10"/>
        <v>2515020195</v>
      </c>
      <c r="F678" s="113" t="s">
        <v>16371</v>
      </c>
      <c r="G678" s="113" t="s">
        <v>16443</v>
      </c>
      <c r="H678" s="113" t="s">
        <v>14002</v>
      </c>
      <c r="I678" s="113" t="s">
        <v>14034</v>
      </c>
    </row>
    <row r="679" spans="1:12" hidden="1" x14ac:dyDescent="0.2">
      <c r="A679" s="113" t="s">
        <v>13334</v>
      </c>
      <c r="D679" s="113" t="s">
        <v>16508</v>
      </c>
      <c r="E679" s="113">
        <f t="shared" si="10"/>
        <v>2515020220</v>
      </c>
      <c r="F679" s="113" t="s">
        <v>16371</v>
      </c>
      <c r="G679" s="113" t="s">
        <v>16443</v>
      </c>
      <c r="H679" s="113" t="s">
        <v>14002</v>
      </c>
      <c r="I679" s="113" t="s">
        <v>14036</v>
      </c>
    </row>
    <row r="680" spans="1:12" hidden="1" x14ac:dyDescent="0.2">
      <c r="A680" s="113" t="s">
        <v>13334</v>
      </c>
      <c r="D680" s="113" t="s">
        <v>16509</v>
      </c>
      <c r="E680" s="113">
        <f t="shared" si="10"/>
        <v>2515020235</v>
      </c>
      <c r="F680" s="113" t="s">
        <v>16371</v>
      </c>
      <c r="G680" s="113" t="s">
        <v>16443</v>
      </c>
      <c r="H680" s="113" t="s">
        <v>14002</v>
      </c>
      <c r="I680" s="113" t="s">
        <v>14038</v>
      </c>
    </row>
    <row r="681" spans="1:12" hidden="1" x14ac:dyDescent="0.2">
      <c r="A681" s="113" t="s">
        <v>13334</v>
      </c>
      <c r="D681" s="113" t="s">
        <v>16510</v>
      </c>
      <c r="E681" s="113">
        <f t="shared" si="10"/>
        <v>2515020240</v>
      </c>
      <c r="F681" s="113" t="s">
        <v>16371</v>
      </c>
      <c r="G681" s="113" t="s">
        <v>16443</v>
      </c>
      <c r="H681" s="113" t="s">
        <v>14002</v>
      </c>
      <c r="I681" s="113" t="s">
        <v>14040</v>
      </c>
    </row>
    <row r="682" spans="1:12" hidden="1" x14ac:dyDescent="0.2">
      <c r="A682" s="113" t="s">
        <v>13334</v>
      </c>
      <c r="D682" s="113" t="s">
        <v>16511</v>
      </c>
      <c r="E682" s="113">
        <f t="shared" si="10"/>
        <v>2515020250</v>
      </c>
      <c r="F682" s="113" t="s">
        <v>16371</v>
      </c>
      <c r="G682" s="113" t="s">
        <v>16443</v>
      </c>
      <c r="H682" s="113" t="s">
        <v>14002</v>
      </c>
      <c r="I682" s="113" t="s">
        <v>14042</v>
      </c>
    </row>
    <row r="683" spans="1:12" hidden="1" x14ac:dyDescent="0.2">
      <c r="A683" s="113" t="s">
        <v>13334</v>
      </c>
      <c r="D683" s="113" t="s">
        <v>16512</v>
      </c>
      <c r="E683" s="113">
        <f t="shared" si="10"/>
        <v>2515020260</v>
      </c>
      <c r="F683" s="113" t="s">
        <v>16371</v>
      </c>
      <c r="G683" s="113" t="s">
        <v>16443</v>
      </c>
      <c r="H683" s="113" t="s">
        <v>14002</v>
      </c>
      <c r="I683" s="113" t="s">
        <v>14044</v>
      </c>
    </row>
    <row r="684" spans="1:12" hidden="1" x14ac:dyDescent="0.2">
      <c r="A684" s="113" t="s">
        <v>13334</v>
      </c>
      <c r="D684" s="113" t="s">
        <v>16513</v>
      </c>
      <c r="E684" s="113">
        <f t="shared" si="10"/>
        <v>2515020265</v>
      </c>
      <c r="F684" s="113" t="s">
        <v>16371</v>
      </c>
      <c r="G684" s="113" t="s">
        <v>16443</v>
      </c>
      <c r="H684" s="113" t="s">
        <v>14002</v>
      </c>
      <c r="I684" s="113" t="s">
        <v>14046</v>
      </c>
    </row>
    <row r="685" spans="1:12" hidden="1" x14ac:dyDescent="0.2">
      <c r="A685" s="113" t="s">
        <v>13334</v>
      </c>
      <c r="D685" s="113" t="s">
        <v>16514</v>
      </c>
      <c r="E685" s="113">
        <f t="shared" si="10"/>
        <v>2515020270</v>
      </c>
      <c r="F685" s="113" t="s">
        <v>16371</v>
      </c>
      <c r="G685" s="113" t="s">
        <v>16443</v>
      </c>
      <c r="H685" s="113" t="s">
        <v>14002</v>
      </c>
      <c r="I685" s="113" t="s">
        <v>14048</v>
      </c>
      <c r="K685" s="115"/>
      <c r="L685" s="113"/>
    </row>
    <row r="686" spans="1:12" hidden="1" x14ac:dyDescent="0.2">
      <c r="A686" s="113" t="s">
        <v>13334</v>
      </c>
      <c r="D686" s="113" t="s">
        <v>16515</v>
      </c>
      <c r="E686" s="113">
        <f t="shared" si="10"/>
        <v>2515020275</v>
      </c>
      <c r="F686" s="113" t="s">
        <v>16371</v>
      </c>
      <c r="G686" s="113" t="s">
        <v>16443</v>
      </c>
      <c r="H686" s="113" t="s">
        <v>14002</v>
      </c>
      <c r="I686" s="113" t="s">
        <v>14050</v>
      </c>
    </row>
    <row r="687" spans="1:12" hidden="1" x14ac:dyDescent="0.2">
      <c r="A687" s="113" t="s">
        <v>13334</v>
      </c>
      <c r="D687" s="113" t="s">
        <v>16516</v>
      </c>
      <c r="E687" s="113">
        <f t="shared" si="10"/>
        <v>2515020285</v>
      </c>
      <c r="F687" s="113" t="s">
        <v>16371</v>
      </c>
      <c r="G687" s="113" t="s">
        <v>16443</v>
      </c>
      <c r="H687" s="113" t="s">
        <v>14002</v>
      </c>
      <c r="I687" s="113" t="s">
        <v>14052</v>
      </c>
    </row>
    <row r="688" spans="1:12" hidden="1" x14ac:dyDescent="0.2">
      <c r="A688" s="113" t="s">
        <v>13334</v>
      </c>
      <c r="D688" s="113" t="s">
        <v>16517</v>
      </c>
      <c r="E688" s="113">
        <f t="shared" si="10"/>
        <v>2515020295</v>
      </c>
      <c r="F688" s="113" t="s">
        <v>16371</v>
      </c>
      <c r="G688" s="113" t="s">
        <v>16443</v>
      </c>
      <c r="H688" s="113" t="s">
        <v>14002</v>
      </c>
      <c r="I688" s="113" t="s">
        <v>14054</v>
      </c>
    </row>
    <row r="689" spans="1:12" hidden="1" x14ac:dyDescent="0.2">
      <c r="A689" s="113" t="s">
        <v>13334</v>
      </c>
      <c r="D689" s="113" t="s">
        <v>16518</v>
      </c>
      <c r="E689" s="113">
        <f t="shared" si="10"/>
        <v>2515020310</v>
      </c>
      <c r="F689" s="113" t="s">
        <v>16371</v>
      </c>
      <c r="G689" s="113" t="s">
        <v>16443</v>
      </c>
      <c r="H689" s="113" t="s">
        <v>14002</v>
      </c>
      <c r="I689" s="113" t="s">
        <v>14056</v>
      </c>
      <c r="L689" s="113"/>
    </row>
    <row r="690" spans="1:12" hidden="1" x14ac:dyDescent="0.2">
      <c r="A690" s="113" t="s">
        <v>13334</v>
      </c>
      <c r="D690" s="113" t="s">
        <v>16519</v>
      </c>
      <c r="E690" s="113">
        <f t="shared" si="10"/>
        <v>2515020320</v>
      </c>
      <c r="F690" s="113" t="s">
        <v>16371</v>
      </c>
      <c r="G690" s="113" t="s">
        <v>16443</v>
      </c>
      <c r="H690" s="113" t="s">
        <v>14002</v>
      </c>
      <c r="I690" s="113" t="s">
        <v>14058</v>
      </c>
    </row>
    <row r="691" spans="1:12" hidden="1" x14ac:dyDescent="0.2">
      <c r="A691" s="113" t="s">
        <v>13334</v>
      </c>
      <c r="D691" s="113" t="s">
        <v>16520</v>
      </c>
      <c r="E691" s="113">
        <f t="shared" si="10"/>
        <v>2515020345</v>
      </c>
      <c r="F691" s="113" t="s">
        <v>16371</v>
      </c>
      <c r="G691" s="113" t="s">
        <v>16443</v>
      </c>
      <c r="H691" s="113" t="s">
        <v>14002</v>
      </c>
      <c r="I691" s="113" t="s">
        <v>10757</v>
      </c>
    </row>
    <row r="692" spans="1:12" hidden="1" x14ac:dyDescent="0.2">
      <c r="A692" s="113" t="s">
        <v>13334</v>
      </c>
      <c r="D692" s="113" t="s">
        <v>16521</v>
      </c>
      <c r="E692" s="113">
        <f t="shared" si="10"/>
        <v>2515020350</v>
      </c>
      <c r="F692" s="113" t="s">
        <v>16371</v>
      </c>
      <c r="G692" s="113" t="s">
        <v>16443</v>
      </c>
      <c r="H692" s="113" t="s">
        <v>14002</v>
      </c>
      <c r="I692" s="113" t="s">
        <v>16845</v>
      </c>
    </row>
    <row r="693" spans="1:12" hidden="1" x14ac:dyDescent="0.2">
      <c r="A693" s="113" t="s">
        <v>13334</v>
      </c>
      <c r="D693" s="113" t="s">
        <v>14998</v>
      </c>
      <c r="E693" s="113">
        <f t="shared" si="10"/>
        <v>2515020370</v>
      </c>
      <c r="F693" s="113" t="s">
        <v>16371</v>
      </c>
      <c r="G693" s="113" t="s">
        <v>16443</v>
      </c>
      <c r="H693" s="113" t="s">
        <v>14002</v>
      </c>
      <c r="I693" s="113" t="s">
        <v>10759</v>
      </c>
    </row>
    <row r="694" spans="1:12" hidden="1" x14ac:dyDescent="0.2">
      <c r="A694" s="113" t="s">
        <v>13334</v>
      </c>
      <c r="D694" s="113" t="s">
        <v>14999</v>
      </c>
      <c r="E694" s="113">
        <f t="shared" si="10"/>
        <v>2515020380</v>
      </c>
      <c r="F694" s="113" t="s">
        <v>16371</v>
      </c>
      <c r="G694" s="113" t="s">
        <v>16443</v>
      </c>
      <c r="H694" s="113" t="s">
        <v>14002</v>
      </c>
      <c r="I694" s="113" t="s">
        <v>16848</v>
      </c>
    </row>
    <row r="695" spans="1:12" hidden="1" x14ac:dyDescent="0.2">
      <c r="A695" s="113" t="s">
        <v>13334</v>
      </c>
      <c r="D695" s="113" t="s">
        <v>15000</v>
      </c>
      <c r="E695" s="113">
        <f t="shared" si="10"/>
        <v>2515020385</v>
      </c>
      <c r="F695" s="113" t="s">
        <v>16371</v>
      </c>
      <c r="G695" s="113" t="s">
        <v>16443</v>
      </c>
      <c r="H695" s="113" t="s">
        <v>14002</v>
      </c>
      <c r="I695" s="113" t="s">
        <v>16850</v>
      </c>
    </row>
    <row r="696" spans="1:12" hidden="1" x14ac:dyDescent="0.2">
      <c r="A696" s="113" t="s">
        <v>13334</v>
      </c>
      <c r="D696" s="113" t="s">
        <v>15001</v>
      </c>
      <c r="E696" s="113">
        <f t="shared" si="10"/>
        <v>2515020405</v>
      </c>
      <c r="F696" s="113" t="s">
        <v>16371</v>
      </c>
      <c r="G696" s="113" t="s">
        <v>16443</v>
      </c>
      <c r="H696" s="113" t="s">
        <v>14002</v>
      </c>
      <c r="I696" s="113" t="s">
        <v>16852</v>
      </c>
    </row>
    <row r="697" spans="1:12" hidden="1" x14ac:dyDescent="0.2">
      <c r="A697" s="113" t="s">
        <v>13334</v>
      </c>
      <c r="D697" s="113" t="s">
        <v>15002</v>
      </c>
      <c r="E697" s="113">
        <f t="shared" si="10"/>
        <v>2515020900</v>
      </c>
      <c r="F697" s="113" t="s">
        <v>16371</v>
      </c>
      <c r="G697" s="113" t="s">
        <v>16443</v>
      </c>
      <c r="H697" s="113" t="s">
        <v>14002</v>
      </c>
      <c r="I697" s="113" t="s">
        <v>13916</v>
      </c>
    </row>
    <row r="698" spans="1:12" hidden="1" x14ac:dyDescent="0.2">
      <c r="A698" s="113" t="s">
        <v>13334</v>
      </c>
      <c r="D698" s="113" t="s">
        <v>15003</v>
      </c>
      <c r="E698" s="113">
        <f t="shared" si="10"/>
        <v>2515030000</v>
      </c>
      <c r="F698" s="113" t="s">
        <v>16371</v>
      </c>
      <c r="G698" s="113" t="s">
        <v>16443</v>
      </c>
      <c r="H698" s="113" t="s">
        <v>14013</v>
      </c>
      <c r="I698" s="113" t="s">
        <v>13905</v>
      </c>
    </row>
    <row r="699" spans="1:12" hidden="1" x14ac:dyDescent="0.2">
      <c r="A699" s="113" t="s">
        <v>13334</v>
      </c>
      <c r="D699" s="113" t="s">
        <v>15004</v>
      </c>
      <c r="E699" s="113">
        <f t="shared" si="10"/>
        <v>2515030030</v>
      </c>
      <c r="F699" s="113" t="s">
        <v>16371</v>
      </c>
      <c r="G699" s="113" t="s">
        <v>16443</v>
      </c>
      <c r="H699" s="113" t="s">
        <v>14013</v>
      </c>
      <c r="I699" s="113" t="s">
        <v>16779</v>
      </c>
    </row>
    <row r="700" spans="1:12" hidden="1" x14ac:dyDescent="0.2">
      <c r="A700" s="113" t="s">
        <v>13334</v>
      </c>
      <c r="D700" s="113" t="s">
        <v>15005</v>
      </c>
      <c r="E700" s="113">
        <f t="shared" si="10"/>
        <v>2515030060</v>
      </c>
      <c r="F700" s="113" t="s">
        <v>16371</v>
      </c>
      <c r="G700" s="113" t="s">
        <v>16443</v>
      </c>
      <c r="H700" s="113" t="s">
        <v>14013</v>
      </c>
      <c r="I700" s="113" t="s">
        <v>16781</v>
      </c>
      <c r="K700" s="115"/>
      <c r="L700" s="113"/>
    </row>
    <row r="701" spans="1:12" hidden="1" x14ac:dyDescent="0.2">
      <c r="A701" s="113" t="s">
        <v>13334</v>
      </c>
      <c r="D701" s="113" t="s">
        <v>15006</v>
      </c>
      <c r="E701" s="113">
        <f t="shared" si="10"/>
        <v>2515030065</v>
      </c>
      <c r="F701" s="113" t="s">
        <v>16371</v>
      </c>
      <c r="G701" s="113" t="s">
        <v>16443</v>
      </c>
      <c r="H701" s="113" t="s">
        <v>14013</v>
      </c>
      <c r="I701" s="113" t="s">
        <v>11102</v>
      </c>
    </row>
    <row r="702" spans="1:12" hidden="1" x14ac:dyDescent="0.2">
      <c r="A702" s="113" t="s">
        <v>13334</v>
      </c>
      <c r="D702" s="113" t="s">
        <v>15007</v>
      </c>
      <c r="E702" s="113">
        <f t="shared" si="10"/>
        <v>2515030070</v>
      </c>
      <c r="F702" s="113" t="s">
        <v>16371</v>
      </c>
      <c r="G702" s="113" t="s">
        <v>16443</v>
      </c>
      <c r="H702" s="113" t="s">
        <v>14013</v>
      </c>
      <c r="I702" s="113" t="s">
        <v>11104</v>
      </c>
    </row>
    <row r="703" spans="1:12" hidden="1" x14ac:dyDescent="0.2">
      <c r="A703" s="113" t="s">
        <v>13334</v>
      </c>
      <c r="D703" s="113" t="s">
        <v>15008</v>
      </c>
      <c r="E703" s="113">
        <f t="shared" si="10"/>
        <v>2515030100</v>
      </c>
      <c r="F703" s="113" t="s">
        <v>16371</v>
      </c>
      <c r="G703" s="113" t="s">
        <v>16443</v>
      </c>
      <c r="H703" s="113" t="s">
        <v>14013</v>
      </c>
      <c r="I703" s="113" t="s">
        <v>14028</v>
      </c>
    </row>
    <row r="704" spans="1:12" hidden="1" x14ac:dyDescent="0.2">
      <c r="A704" s="113" t="s">
        <v>13334</v>
      </c>
      <c r="D704" s="113" t="s">
        <v>15009</v>
      </c>
      <c r="E704" s="113">
        <f t="shared" si="10"/>
        <v>2515030165</v>
      </c>
      <c r="F704" s="113" t="s">
        <v>16371</v>
      </c>
      <c r="G704" s="113" t="s">
        <v>16443</v>
      </c>
      <c r="H704" s="113" t="s">
        <v>14013</v>
      </c>
      <c r="I704" s="113" t="s">
        <v>14030</v>
      </c>
    </row>
    <row r="705" spans="1:12" hidden="1" x14ac:dyDescent="0.2">
      <c r="A705" s="113" t="s">
        <v>13334</v>
      </c>
      <c r="D705" s="113" t="s">
        <v>15010</v>
      </c>
      <c r="E705" s="113">
        <f t="shared" si="10"/>
        <v>2515030185</v>
      </c>
      <c r="F705" s="113" t="s">
        <v>16371</v>
      </c>
      <c r="G705" s="113" t="s">
        <v>16443</v>
      </c>
      <c r="H705" s="113" t="s">
        <v>14013</v>
      </c>
      <c r="I705" s="113" t="s">
        <v>14032</v>
      </c>
      <c r="K705" s="115"/>
      <c r="L705" s="113"/>
    </row>
    <row r="706" spans="1:12" hidden="1" x14ac:dyDescent="0.2">
      <c r="A706" s="113" t="s">
        <v>13334</v>
      </c>
      <c r="D706" s="113" t="s">
        <v>15011</v>
      </c>
      <c r="E706" s="113">
        <f t="shared" ref="E706:E769" si="11">VALUE(D706)</f>
        <v>2515030195</v>
      </c>
      <c r="F706" s="113" t="s">
        <v>16371</v>
      </c>
      <c r="G706" s="113" t="s">
        <v>16443</v>
      </c>
      <c r="H706" s="113" t="s">
        <v>14013</v>
      </c>
      <c r="I706" s="113" t="s">
        <v>14034</v>
      </c>
    </row>
    <row r="707" spans="1:12" hidden="1" x14ac:dyDescent="0.2">
      <c r="A707" s="113" t="s">
        <v>13334</v>
      </c>
      <c r="D707" s="113" t="s">
        <v>15012</v>
      </c>
      <c r="E707" s="113">
        <f t="shared" si="11"/>
        <v>2515030220</v>
      </c>
      <c r="F707" s="113" t="s">
        <v>16371</v>
      </c>
      <c r="G707" s="113" t="s">
        <v>16443</v>
      </c>
      <c r="H707" s="113" t="s">
        <v>14013</v>
      </c>
      <c r="I707" s="113" t="s">
        <v>14036</v>
      </c>
    </row>
    <row r="708" spans="1:12" hidden="1" x14ac:dyDescent="0.2">
      <c r="A708" s="113" t="s">
        <v>13334</v>
      </c>
      <c r="D708" s="113" t="s">
        <v>15013</v>
      </c>
      <c r="E708" s="113">
        <f t="shared" si="11"/>
        <v>2515030235</v>
      </c>
      <c r="F708" s="113" t="s">
        <v>16371</v>
      </c>
      <c r="G708" s="113" t="s">
        <v>16443</v>
      </c>
      <c r="H708" s="113" t="s">
        <v>14013</v>
      </c>
      <c r="I708" s="113" t="s">
        <v>14038</v>
      </c>
    </row>
    <row r="709" spans="1:12" hidden="1" x14ac:dyDescent="0.2">
      <c r="A709" s="113" t="s">
        <v>13334</v>
      </c>
      <c r="D709" s="113" t="s">
        <v>15014</v>
      </c>
      <c r="E709" s="113">
        <f t="shared" si="11"/>
        <v>2515030240</v>
      </c>
      <c r="F709" s="113" t="s">
        <v>16371</v>
      </c>
      <c r="G709" s="113" t="s">
        <v>16443</v>
      </c>
      <c r="H709" s="113" t="s">
        <v>14013</v>
      </c>
      <c r="I709" s="113" t="s">
        <v>14040</v>
      </c>
    </row>
    <row r="710" spans="1:12" hidden="1" x14ac:dyDescent="0.2">
      <c r="A710" s="113" t="s">
        <v>13334</v>
      </c>
      <c r="D710" s="113" t="s">
        <v>15015</v>
      </c>
      <c r="E710" s="113">
        <f t="shared" si="11"/>
        <v>2515030250</v>
      </c>
      <c r="F710" s="113" t="s">
        <v>16371</v>
      </c>
      <c r="G710" s="113" t="s">
        <v>16443</v>
      </c>
      <c r="H710" s="113" t="s">
        <v>14013</v>
      </c>
      <c r="I710" s="113" t="s">
        <v>14042</v>
      </c>
    </row>
    <row r="711" spans="1:12" hidden="1" x14ac:dyDescent="0.2">
      <c r="A711" s="113" t="s">
        <v>13334</v>
      </c>
      <c r="D711" s="113" t="s">
        <v>15016</v>
      </c>
      <c r="E711" s="113">
        <f t="shared" si="11"/>
        <v>2515030260</v>
      </c>
      <c r="F711" s="113" t="s">
        <v>16371</v>
      </c>
      <c r="G711" s="113" t="s">
        <v>16443</v>
      </c>
      <c r="H711" s="113" t="s">
        <v>14013</v>
      </c>
      <c r="I711" s="113" t="s">
        <v>14044</v>
      </c>
    </row>
    <row r="712" spans="1:12" hidden="1" x14ac:dyDescent="0.2">
      <c r="A712" s="113" t="s">
        <v>13334</v>
      </c>
      <c r="D712" s="113" t="s">
        <v>15017</v>
      </c>
      <c r="E712" s="113">
        <f t="shared" si="11"/>
        <v>2515030265</v>
      </c>
      <c r="F712" s="113" t="s">
        <v>16371</v>
      </c>
      <c r="G712" s="113" t="s">
        <v>16443</v>
      </c>
      <c r="H712" s="113" t="s">
        <v>14013</v>
      </c>
      <c r="I712" s="113" t="s">
        <v>14046</v>
      </c>
    </row>
    <row r="713" spans="1:12" hidden="1" x14ac:dyDescent="0.2">
      <c r="A713" s="113" t="s">
        <v>13334</v>
      </c>
      <c r="D713" s="113" t="s">
        <v>15018</v>
      </c>
      <c r="E713" s="113">
        <f t="shared" si="11"/>
        <v>2515030270</v>
      </c>
      <c r="F713" s="113" t="s">
        <v>16371</v>
      </c>
      <c r="G713" s="113" t="s">
        <v>16443</v>
      </c>
      <c r="H713" s="113" t="s">
        <v>14013</v>
      </c>
      <c r="I713" s="113" t="s">
        <v>14048</v>
      </c>
      <c r="K713" s="115"/>
      <c r="L713" s="113"/>
    </row>
    <row r="714" spans="1:12" hidden="1" x14ac:dyDescent="0.2">
      <c r="A714" s="113" t="s">
        <v>13334</v>
      </c>
      <c r="D714" s="113" t="s">
        <v>15019</v>
      </c>
      <c r="E714" s="113">
        <f t="shared" si="11"/>
        <v>2515030275</v>
      </c>
      <c r="F714" s="113" t="s">
        <v>16371</v>
      </c>
      <c r="G714" s="113" t="s">
        <v>16443</v>
      </c>
      <c r="H714" s="113" t="s">
        <v>14013</v>
      </c>
      <c r="I714" s="113" t="s">
        <v>14050</v>
      </c>
    </row>
    <row r="715" spans="1:12" hidden="1" x14ac:dyDescent="0.2">
      <c r="A715" s="113" t="s">
        <v>13334</v>
      </c>
      <c r="D715" s="113" t="s">
        <v>15020</v>
      </c>
      <c r="E715" s="113">
        <f t="shared" si="11"/>
        <v>2515030285</v>
      </c>
      <c r="F715" s="113" t="s">
        <v>16371</v>
      </c>
      <c r="G715" s="113" t="s">
        <v>16443</v>
      </c>
      <c r="H715" s="113" t="s">
        <v>14013</v>
      </c>
      <c r="I715" s="113" t="s">
        <v>14052</v>
      </c>
    </row>
    <row r="716" spans="1:12" hidden="1" x14ac:dyDescent="0.2">
      <c r="A716" s="113" t="s">
        <v>13334</v>
      </c>
      <c r="D716" s="113" t="s">
        <v>15021</v>
      </c>
      <c r="E716" s="113">
        <f t="shared" si="11"/>
        <v>2515030295</v>
      </c>
      <c r="F716" s="113" t="s">
        <v>16371</v>
      </c>
      <c r="G716" s="113" t="s">
        <v>16443</v>
      </c>
      <c r="H716" s="113" t="s">
        <v>14013</v>
      </c>
      <c r="I716" s="113" t="s">
        <v>14054</v>
      </c>
    </row>
    <row r="717" spans="1:12" hidden="1" x14ac:dyDescent="0.2">
      <c r="A717" s="113" t="s">
        <v>13334</v>
      </c>
      <c r="D717" s="113" t="s">
        <v>15022</v>
      </c>
      <c r="E717" s="113">
        <f t="shared" si="11"/>
        <v>2515030310</v>
      </c>
      <c r="F717" s="113" t="s">
        <v>16371</v>
      </c>
      <c r="G717" s="113" t="s">
        <v>16443</v>
      </c>
      <c r="H717" s="113" t="s">
        <v>14013</v>
      </c>
      <c r="I717" s="113" t="s">
        <v>14056</v>
      </c>
      <c r="L717" s="113"/>
    </row>
    <row r="718" spans="1:12" hidden="1" x14ac:dyDescent="0.2">
      <c r="A718" s="113" t="s">
        <v>13334</v>
      </c>
      <c r="D718" s="113" t="s">
        <v>15023</v>
      </c>
      <c r="E718" s="113">
        <f t="shared" si="11"/>
        <v>2515030320</v>
      </c>
      <c r="F718" s="113" t="s">
        <v>16371</v>
      </c>
      <c r="G718" s="113" t="s">
        <v>16443</v>
      </c>
      <c r="H718" s="113" t="s">
        <v>14013</v>
      </c>
      <c r="I718" s="113" t="s">
        <v>14058</v>
      </c>
    </row>
    <row r="719" spans="1:12" hidden="1" x14ac:dyDescent="0.2">
      <c r="A719" s="113" t="s">
        <v>13334</v>
      </c>
      <c r="D719" s="113" t="s">
        <v>15024</v>
      </c>
      <c r="E719" s="113">
        <f t="shared" si="11"/>
        <v>2515030345</v>
      </c>
      <c r="F719" s="113" t="s">
        <v>16371</v>
      </c>
      <c r="G719" s="113" t="s">
        <v>16443</v>
      </c>
      <c r="H719" s="113" t="s">
        <v>14013</v>
      </c>
      <c r="I719" s="113" t="s">
        <v>10757</v>
      </c>
    </row>
    <row r="720" spans="1:12" hidden="1" x14ac:dyDescent="0.2">
      <c r="A720" s="113" t="s">
        <v>13334</v>
      </c>
      <c r="D720" s="113" t="s">
        <v>15025</v>
      </c>
      <c r="E720" s="113">
        <f t="shared" si="11"/>
        <v>2515030350</v>
      </c>
      <c r="F720" s="113" t="s">
        <v>16371</v>
      </c>
      <c r="G720" s="113" t="s">
        <v>16443</v>
      </c>
      <c r="H720" s="113" t="s">
        <v>14013</v>
      </c>
      <c r="I720" s="113" t="s">
        <v>16845</v>
      </c>
    </row>
    <row r="721" spans="1:12" hidden="1" x14ac:dyDescent="0.2">
      <c r="A721" s="113" t="s">
        <v>13334</v>
      </c>
      <c r="D721" s="113" t="s">
        <v>15026</v>
      </c>
      <c r="E721" s="113">
        <f t="shared" si="11"/>
        <v>2515030370</v>
      </c>
      <c r="F721" s="113" t="s">
        <v>16371</v>
      </c>
      <c r="G721" s="113" t="s">
        <v>16443</v>
      </c>
      <c r="H721" s="113" t="s">
        <v>14013</v>
      </c>
      <c r="I721" s="113" t="s">
        <v>10759</v>
      </c>
    </row>
    <row r="722" spans="1:12" hidden="1" x14ac:dyDescent="0.2">
      <c r="A722" s="113" t="s">
        <v>13334</v>
      </c>
      <c r="D722" s="113" t="s">
        <v>15027</v>
      </c>
      <c r="E722" s="113">
        <f t="shared" si="11"/>
        <v>2515030380</v>
      </c>
      <c r="F722" s="113" t="s">
        <v>16371</v>
      </c>
      <c r="G722" s="113" t="s">
        <v>16443</v>
      </c>
      <c r="H722" s="113" t="s">
        <v>14013</v>
      </c>
      <c r="I722" s="113" t="s">
        <v>16848</v>
      </c>
    </row>
    <row r="723" spans="1:12" hidden="1" x14ac:dyDescent="0.2">
      <c r="A723" s="113" t="s">
        <v>13334</v>
      </c>
      <c r="D723" s="113" t="s">
        <v>15028</v>
      </c>
      <c r="E723" s="113">
        <f t="shared" si="11"/>
        <v>2515030385</v>
      </c>
      <c r="F723" s="113" t="s">
        <v>16371</v>
      </c>
      <c r="G723" s="113" t="s">
        <v>16443</v>
      </c>
      <c r="H723" s="113" t="s">
        <v>14013</v>
      </c>
      <c r="I723" s="113" t="s">
        <v>16850</v>
      </c>
    </row>
    <row r="724" spans="1:12" hidden="1" x14ac:dyDescent="0.2">
      <c r="A724" s="113" t="s">
        <v>13334</v>
      </c>
      <c r="D724" s="113" t="s">
        <v>15029</v>
      </c>
      <c r="E724" s="113">
        <f t="shared" si="11"/>
        <v>2515030405</v>
      </c>
      <c r="F724" s="113" t="s">
        <v>16371</v>
      </c>
      <c r="G724" s="113" t="s">
        <v>16443</v>
      </c>
      <c r="H724" s="113" t="s">
        <v>14013</v>
      </c>
      <c r="I724" s="113" t="s">
        <v>16852</v>
      </c>
    </row>
    <row r="725" spans="1:12" hidden="1" x14ac:dyDescent="0.2">
      <c r="A725" s="113" t="s">
        <v>13334</v>
      </c>
      <c r="D725" s="113" t="s">
        <v>15030</v>
      </c>
      <c r="E725" s="113">
        <f t="shared" si="11"/>
        <v>2515030900</v>
      </c>
      <c r="F725" s="113" t="s">
        <v>16371</v>
      </c>
      <c r="G725" s="113" t="s">
        <v>16443</v>
      </c>
      <c r="H725" s="113" t="s">
        <v>14013</v>
      </c>
      <c r="I725" s="113" t="s">
        <v>13916</v>
      </c>
    </row>
    <row r="726" spans="1:12" hidden="1" x14ac:dyDescent="0.2">
      <c r="A726" s="113" t="s">
        <v>13334</v>
      </c>
      <c r="D726" s="113" t="s">
        <v>15031</v>
      </c>
      <c r="E726" s="113">
        <f t="shared" si="11"/>
        <v>2515040000</v>
      </c>
      <c r="F726" s="113" t="s">
        <v>16371</v>
      </c>
      <c r="G726" s="113" t="s">
        <v>16443</v>
      </c>
      <c r="H726" s="113" t="s">
        <v>14022</v>
      </c>
      <c r="I726" s="113" t="s">
        <v>13905</v>
      </c>
    </row>
    <row r="727" spans="1:12" hidden="1" x14ac:dyDescent="0.2">
      <c r="A727" s="113" t="s">
        <v>13334</v>
      </c>
      <c r="D727" s="113" t="s">
        <v>15032</v>
      </c>
      <c r="E727" s="113">
        <f t="shared" si="11"/>
        <v>2515040030</v>
      </c>
      <c r="F727" s="113" t="s">
        <v>16371</v>
      </c>
      <c r="G727" s="113" t="s">
        <v>16443</v>
      </c>
      <c r="H727" s="113" t="s">
        <v>14022</v>
      </c>
      <c r="I727" s="113" t="s">
        <v>16779</v>
      </c>
    </row>
    <row r="728" spans="1:12" hidden="1" x14ac:dyDescent="0.2">
      <c r="A728" s="113" t="s">
        <v>13334</v>
      </c>
      <c r="D728" s="113" t="s">
        <v>15033</v>
      </c>
      <c r="E728" s="113">
        <f t="shared" si="11"/>
        <v>2515040060</v>
      </c>
      <c r="F728" s="113" t="s">
        <v>16371</v>
      </c>
      <c r="G728" s="113" t="s">
        <v>16443</v>
      </c>
      <c r="H728" s="113" t="s">
        <v>14022</v>
      </c>
      <c r="I728" s="113" t="s">
        <v>16781</v>
      </c>
      <c r="K728" s="115"/>
      <c r="L728" s="113"/>
    </row>
    <row r="729" spans="1:12" hidden="1" x14ac:dyDescent="0.2">
      <c r="A729" s="113" t="s">
        <v>13334</v>
      </c>
      <c r="D729" s="113" t="s">
        <v>15034</v>
      </c>
      <c r="E729" s="113">
        <f t="shared" si="11"/>
        <v>2515040065</v>
      </c>
      <c r="F729" s="113" t="s">
        <v>16371</v>
      </c>
      <c r="G729" s="113" t="s">
        <v>16443</v>
      </c>
      <c r="H729" s="113" t="s">
        <v>14022</v>
      </c>
      <c r="I729" s="113" t="s">
        <v>11102</v>
      </c>
    </row>
    <row r="730" spans="1:12" hidden="1" x14ac:dyDescent="0.2">
      <c r="A730" s="113" t="s">
        <v>13334</v>
      </c>
      <c r="D730" s="113" t="s">
        <v>15035</v>
      </c>
      <c r="E730" s="113">
        <f t="shared" si="11"/>
        <v>2515040070</v>
      </c>
      <c r="F730" s="113" t="s">
        <v>16371</v>
      </c>
      <c r="G730" s="113" t="s">
        <v>16443</v>
      </c>
      <c r="H730" s="113" t="s">
        <v>14022</v>
      </c>
      <c r="I730" s="113" t="s">
        <v>11104</v>
      </c>
    </row>
    <row r="731" spans="1:12" hidden="1" x14ac:dyDescent="0.2">
      <c r="A731" s="113" t="s">
        <v>13334</v>
      </c>
      <c r="D731" s="113" t="s">
        <v>15036</v>
      </c>
      <c r="E731" s="113">
        <f t="shared" si="11"/>
        <v>2515040100</v>
      </c>
      <c r="F731" s="113" t="s">
        <v>16371</v>
      </c>
      <c r="G731" s="113" t="s">
        <v>16443</v>
      </c>
      <c r="H731" s="113" t="s">
        <v>14022</v>
      </c>
      <c r="I731" s="113" t="s">
        <v>14028</v>
      </c>
    </row>
    <row r="732" spans="1:12" hidden="1" x14ac:dyDescent="0.2">
      <c r="A732" s="113" t="s">
        <v>13334</v>
      </c>
      <c r="D732" s="113" t="s">
        <v>15037</v>
      </c>
      <c r="E732" s="113">
        <f t="shared" si="11"/>
        <v>2515040165</v>
      </c>
      <c r="F732" s="113" t="s">
        <v>16371</v>
      </c>
      <c r="G732" s="113" t="s">
        <v>16443</v>
      </c>
      <c r="H732" s="113" t="s">
        <v>14022</v>
      </c>
      <c r="I732" s="113" t="s">
        <v>14030</v>
      </c>
    </row>
    <row r="733" spans="1:12" hidden="1" x14ac:dyDescent="0.2">
      <c r="A733" s="113" t="s">
        <v>13334</v>
      </c>
      <c r="D733" s="113" t="s">
        <v>15038</v>
      </c>
      <c r="E733" s="113">
        <f t="shared" si="11"/>
        <v>2515040185</v>
      </c>
      <c r="F733" s="113" t="s">
        <v>16371</v>
      </c>
      <c r="G733" s="113" t="s">
        <v>16443</v>
      </c>
      <c r="H733" s="113" t="s">
        <v>14022</v>
      </c>
      <c r="I733" s="113" t="s">
        <v>14032</v>
      </c>
      <c r="K733" s="115"/>
      <c r="L733" s="113"/>
    </row>
    <row r="734" spans="1:12" hidden="1" x14ac:dyDescent="0.2">
      <c r="A734" s="113" t="s">
        <v>13334</v>
      </c>
      <c r="D734" s="113" t="s">
        <v>15039</v>
      </c>
      <c r="E734" s="113">
        <f t="shared" si="11"/>
        <v>2515040195</v>
      </c>
      <c r="F734" s="113" t="s">
        <v>16371</v>
      </c>
      <c r="G734" s="113" t="s">
        <v>16443</v>
      </c>
      <c r="H734" s="113" t="s">
        <v>14022</v>
      </c>
      <c r="I734" s="113" t="s">
        <v>14034</v>
      </c>
    </row>
    <row r="735" spans="1:12" hidden="1" x14ac:dyDescent="0.2">
      <c r="A735" s="113" t="s">
        <v>13334</v>
      </c>
      <c r="D735" s="113" t="s">
        <v>15040</v>
      </c>
      <c r="E735" s="113">
        <f t="shared" si="11"/>
        <v>2515040220</v>
      </c>
      <c r="F735" s="113" t="s">
        <v>16371</v>
      </c>
      <c r="G735" s="113" t="s">
        <v>16443</v>
      </c>
      <c r="H735" s="113" t="s">
        <v>14022</v>
      </c>
      <c r="I735" s="113" t="s">
        <v>14036</v>
      </c>
    </row>
    <row r="736" spans="1:12" hidden="1" x14ac:dyDescent="0.2">
      <c r="A736" s="113" t="s">
        <v>13334</v>
      </c>
      <c r="D736" s="113" t="s">
        <v>15041</v>
      </c>
      <c r="E736" s="113">
        <f t="shared" si="11"/>
        <v>2515040235</v>
      </c>
      <c r="F736" s="113" t="s">
        <v>16371</v>
      </c>
      <c r="G736" s="113" t="s">
        <v>16443</v>
      </c>
      <c r="H736" s="113" t="s">
        <v>14022</v>
      </c>
      <c r="I736" s="113" t="s">
        <v>14038</v>
      </c>
    </row>
    <row r="737" spans="1:12" hidden="1" x14ac:dyDescent="0.2">
      <c r="A737" s="113" t="s">
        <v>13334</v>
      </c>
      <c r="D737" s="113" t="s">
        <v>15042</v>
      </c>
      <c r="E737" s="113">
        <f t="shared" si="11"/>
        <v>2515040240</v>
      </c>
      <c r="F737" s="113" t="s">
        <v>16371</v>
      </c>
      <c r="G737" s="113" t="s">
        <v>16443</v>
      </c>
      <c r="H737" s="113" t="s">
        <v>14022</v>
      </c>
      <c r="I737" s="113" t="s">
        <v>14040</v>
      </c>
    </row>
    <row r="738" spans="1:12" hidden="1" x14ac:dyDescent="0.2">
      <c r="A738" s="113" t="s">
        <v>13334</v>
      </c>
      <c r="D738" s="113" t="s">
        <v>15043</v>
      </c>
      <c r="E738" s="113">
        <f t="shared" si="11"/>
        <v>2515040250</v>
      </c>
      <c r="F738" s="113" t="s">
        <v>16371</v>
      </c>
      <c r="G738" s="113" t="s">
        <v>16443</v>
      </c>
      <c r="H738" s="113" t="s">
        <v>14022</v>
      </c>
      <c r="I738" s="113" t="s">
        <v>14042</v>
      </c>
    </row>
    <row r="739" spans="1:12" hidden="1" x14ac:dyDescent="0.2">
      <c r="A739" s="113" t="s">
        <v>13334</v>
      </c>
      <c r="D739" s="113" t="s">
        <v>15044</v>
      </c>
      <c r="E739" s="113">
        <f t="shared" si="11"/>
        <v>2515040260</v>
      </c>
      <c r="F739" s="113" t="s">
        <v>16371</v>
      </c>
      <c r="G739" s="113" t="s">
        <v>16443</v>
      </c>
      <c r="H739" s="113" t="s">
        <v>14022</v>
      </c>
      <c r="I739" s="113" t="s">
        <v>14044</v>
      </c>
    </row>
    <row r="740" spans="1:12" hidden="1" x14ac:dyDescent="0.2">
      <c r="A740" s="113" t="s">
        <v>13334</v>
      </c>
      <c r="D740" s="113" t="s">
        <v>15045</v>
      </c>
      <c r="E740" s="113">
        <f t="shared" si="11"/>
        <v>2515040265</v>
      </c>
      <c r="F740" s="113" t="s">
        <v>16371</v>
      </c>
      <c r="G740" s="113" t="s">
        <v>16443</v>
      </c>
      <c r="H740" s="113" t="s">
        <v>14022</v>
      </c>
      <c r="I740" s="113" t="s">
        <v>14046</v>
      </c>
    </row>
    <row r="741" spans="1:12" hidden="1" x14ac:dyDescent="0.2">
      <c r="A741" s="113" t="s">
        <v>13334</v>
      </c>
      <c r="D741" s="113" t="s">
        <v>15046</v>
      </c>
      <c r="E741" s="113">
        <f t="shared" si="11"/>
        <v>2515040270</v>
      </c>
      <c r="F741" s="113" t="s">
        <v>16371</v>
      </c>
      <c r="G741" s="113" t="s">
        <v>16443</v>
      </c>
      <c r="H741" s="113" t="s">
        <v>14022</v>
      </c>
      <c r="I741" s="113" t="s">
        <v>14048</v>
      </c>
      <c r="K741" s="115"/>
      <c r="L741" s="113"/>
    </row>
    <row r="742" spans="1:12" hidden="1" x14ac:dyDescent="0.2">
      <c r="A742" s="113" t="s">
        <v>13334</v>
      </c>
      <c r="D742" s="113" t="s">
        <v>15047</v>
      </c>
      <c r="E742" s="113">
        <f t="shared" si="11"/>
        <v>2515040275</v>
      </c>
      <c r="F742" s="113" t="s">
        <v>16371</v>
      </c>
      <c r="G742" s="113" t="s">
        <v>16443</v>
      </c>
      <c r="H742" s="113" t="s">
        <v>14022</v>
      </c>
      <c r="I742" s="113" t="s">
        <v>14050</v>
      </c>
    </row>
    <row r="743" spans="1:12" hidden="1" x14ac:dyDescent="0.2">
      <c r="A743" s="113" t="s">
        <v>13334</v>
      </c>
      <c r="D743" s="113" t="s">
        <v>15048</v>
      </c>
      <c r="E743" s="113">
        <f t="shared" si="11"/>
        <v>2515040285</v>
      </c>
      <c r="F743" s="113" t="s">
        <v>16371</v>
      </c>
      <c r="G743" s="113" t="s">
        <v>16443</v>
      </c>
      <c r="H743" s="113" t="s">
        <v>14022</v>
      </c>
      <c r="I743" s="113" t="s">
        <v>14052</v>
      </c>
    </row>
    <row r="744" spans="1:12" hidden="1" x14ac:dyDescent="0.2">
      <c r="A744" s="113" t="s">
        <v>13334</v>
      </c>
      <c r="D744" s="113" t="s">
        <v>15049</v>
      </c>
      <c r="E744" s="113">
        <f t="shared" si="11"/>
        <v>2515040295</v>
      </c>
      <c r="F744" s="113" t="s">
        <v>16371</v>
      </c>
      <c r="G744" s="113" t="s">
        <v>16443</v>
      </c>
      <c r="H744" s="113" t="s">
        <v>14022</v>
      </c>
      <c r="I744" s="113" t="s">
        <v>14054</v>
      </c>
    </row>
    <row r="745" spans="1:12" hidden="1" x14ac:dyDescent="0.2">
      <c r="A745" s="113" t="s">
        <v>13334</v>
      </c>
      <c r="D745" s="113" t="s">
        <v>15050</v>
      </c>
      <c r="E745" s="113">
        <f t="shared" si="11"/>
        <v>2515040310</v>
      </c>
      <c r="F745" s="113" t="s">
        <v>16371</v>
      </c>
      <c r="G745" s="113" t="s">
        <v>16443</v>
      </c>
      <c r="H745" s="113" t="s">
        <v>14022</v>
      </c>
      <c r="I745" s="113" t="s">
        <v>14056</v>
      </c>
      <c r="L745" s="113"/>
    </row>
    <row r="746" spans="1:12" hidden="1" x14ac:dyDescent="0.2">
      <c r="A746" s="113" t="s">
        <v>13334</v>
      </c>
      <c r="D746" s="113" t="s">
        <v>15051</v>
      </c>
      <c r="E746" s="113">
        <f t="shared" si="11"/>
        <v>2515040320</v>
      </c>
      <c r="F746" s="113" t="s">
        <v>16371</v>
      </c>
      <c r="G746" s="113" t="s">
        <v>16443</v>
      </c>
      <c r="H746" s="113" t="s">
        <v>14022</v>
      </c>
      <c r="I746" s="113" t="s">
        <v>14058</v>
      </c>
    </row>
    <row r="747" spans="1:12" hidden="1" x14ac:dyDescent="0.2">
      <c r="A747" s="113" t="s">
        <v>13334</v>
      </c>
      <c r="D747" s="113" t="s">
        <v>15052</v>
      </c>
      <c r="E747" s="113">
        <f t="shared" si="11"/>
        <v>2515040345</v>
      </c>
      <c r="F747" s="113" t="s">
        <v>16371</v>
      </c>
      <c r="G747" s="113" t="s">
        <v>16443</v>
      </c>
      <c r="H747" s="113" t="s">
        <v>14022</v>
      </c>
      <c r="I747" s="113" t="s">
        <v>10757</v>
      </c>
    </row>
    <row r="748" spans="1:12" hidden="1" x14ac:dyDescent="0.2">
      <c r="A748" s="113" t="s">
        <v>13334</v>
      </c>
      <c r="D748" s="113" t="s">
        <v>15053</v>
      </c>
      <c r="E748" s="113">
        <f t="shared" si="11"/>
        <v>2515040350</v>
      </c>
      <c r="F748" s="113" t="s">
        <v>16371</v>
      </c>
      <c r="G748" s="113" t="s">
        <v>16443</v>
      </c>
      <c r="H748" s="113" t="s">
        <v>14022</v>
      </c>
      <c r="I748" s="113" t="s">
        <v>16845</v>
      </c>
    </row>
    <row r="749" spans="1:12" hidden="1" x14ac:dyDescent="0.2">
      <c r="A749" s="113" t="s">
        <v>13334</v>
      </c>
      <c r="D749" s="113" t="s">
        <v>15054</v>
      </c>
      <c r="E749" s="113">
        <f t="shared" si="11"/>
        <v>2515040370</v>
      </c>
      <c r="F749" s="113" t="s">
        <v>16371</v>
      </c>
      <c r="G749" s="113" t="s">
        <v>16443</v>
      </c>
      <c r="H749" s="113" t="s">
        <v>14022</v>
      </c>
      <c r="I749" s="113" t="s">
        <v>10759</v>
      </c>
    </row>
    <row r="750" spans="1:12" hidden="1" x14ac:dyDescent="0.2">
      <c r="A750" s="113" t="s">
        <v>13334</v>
      </c>
      <c r="D750" s="113" t="s">
        <v>15055</v>
      </c>
      <c r="E750" s="113">
        <f t="shared" si="11"/>
        <v>2515040380</v>
      </c>
      <c r="F750" s="113" t="s">
        <v>16371</v>
      </c>
      <c r="G750" s="113" t="s">
        <v>16443</v>
      </c>
      <c r="H750" s="113" t="s">
        <v>14022</v>
      </c>
      <c r="I750" s="113" t="s">
        <v>16848</v>
      </c>
    </row>
    <row r="751" spans="1:12" hidden="1" x14ac:dyDescent="0.2">
      <c r="A751" s="113" t="s">
        <v>13334</v>
      </c>
      <c r="D751" s="113" t="s">
        <v>15056</v>
      </c>
      <c r="E751" s="113">
        <f t="shared" si="11"/>
        <v>2515040385</v>
      </c>
      <c r="F751" s="113" t="s">
        <v>16371</v>
      </c>
      <c r="G751" s="113" t="s">
        <v>16443</v>
      </c>
      <c r="H751" s="113" t="s">
        <v>14022</v>
      </c>
      <c r="I751" s="113" t="s">
        <v>16850</v>
      </c>
    </row>
    <row r="752" spans="1:12" hidden="1" x14ac:dyDescent="0.2">
      <c r="A752" s="113" t="s">
        <v>13334</v>
      </c>
      <c r="D752" s="113" t="s">
        <v>15057</v>
      </c>
      <c r="E752" s="113">
        <f t="shared" si="11"/>
        <v>2515040405</v>
      </c>
      <c r="F752" s="113" t="s">
        <v>16371</v>
      </c>
      <c r="G752" s="113" t="s">
        <v>16443</v>
      </c>
      <c r="H752" s="113" t="s">
        <v>14022</v>
      </c>
      <c r="I752" s="113" t="s">
        <v>16852</v>
      </c>
    </row>
    <row r="753" spans="1:12" hidden="1" x14ac:dyDescent="0.2">
      <c r="A753" s="113" t="s">
        <v>13334</v>
      </c>
      <c r="D753" s="113" t="s">
        <v>15058</v>
      </c>
      <c r="E753" s="113">
        <f t="shared" si="11"/>
        <v>2520000000</v>
      </c>
      <c r="F753" s="113" t="s">
        <v>16371</v>
      </c>
      <c r="G753" s="113" t="s">
        <v>15059</v>
      </c>
      <c r="H753" s="113" t="s">
        <v>13904</v>
      </c>
      <c r="I753" s="113" t="s">
        <v>13905</v>
      </c>
    </row>
    <row r="754" spans="1:12" hidden="1" x14ac:dyDescent="0.2">
      <c r="A754" s="113" t="s">
        <v>13334</v>
      </c>
      <c r="D754" s="113" t="s">
        <v>15060</v>
      </c>
      <c r="E754" s="113">
        <f t="shared" si="11"/>
        <v>2520000010</v>
      </c>
      <c r="F754" s="113" t="s">
        <v>16371</v>
      </c>
      <c r="G754" s="113" t="s">
        <v>15059</v>
      </c>
      <c r="H754" s="113" t="s">
        <v>13904</v>
      </c>
      <c r="I754" s="113" t="s">
        <v>15061</v>
      </c>
    </row>
    <row r="755" spans="1:12" hidden="1" x14ac:dyDescent="0.2">
      <c r="A755" s="113" t="s">
        <v>13334</v>
      </c>
      <c r="D755" s="113" t="s">
        <v>15062</v>
      </c>
      <c r="E755" s="113">
        <f t="shared" si="11"/>
        <v>2520000020</v>
      </c>
      <c r="F755" s="113" t="s">
        <v>16371</v>
      </c>
      <c r="G755" s="113" t="s">
        <v>15059</v>
      </c>
      <c r="H755" s="113" t="s">
        <v>13904</v>
      </c>
      <c r="I755" s="113" t="s">
        <v>15063</v>
      </c>
    </row>
    <row r="756" spans="1:12" hidden="1" x14ac:dyDescent="0.2">
      <c r="A756" s="113" t="s">
        <v>13334</v>
      </c>
      <c r="D756" s="113" t="s">
        <v>15064</v>
      </c>
      <c r="E756" s="113">
        <f t="shared" si="11"/>
        <v>2520000030</v>
      </c>
      <c r="F756" s="113" t="s">
        <v>16371</v>
      </c>
      <c r="G756" s="113" t="s">
        <v>15059</v>
      </c>
      <c r="H756" s="113" t="s">
        <v>13904</v>
      </c>
      <c r="I756" s="113" t="s">
        <v>15065</v>
      </c>
    </row>
    <row r="757" spans="1:12" hidden="1" x14ac:dyDescent="0.2">
      <c r="A757" s="113" t="s">
        <v>13334</v>
      </c>
      <c r="D757" s="113" t="s">
        <v>15066</v>
      </c>
      <c r="E757" s="113">
        <f t="shared" si="11"/>
        <v>2520000040</v>
      </c>
      <c r="F757" s="113" t="s">
        <v>16371</v>
      </c>
      <c r="G757" s="113" t="s">
        <v>15059</v>
      </c>
      <c r="H757" s="113" t="s">
        <v>13904</v>
      </c>
      <c r="I757" s="113" t="s">
        <v>15067</v>
      </c>
    </row>
    <row r="758" spans="1:12" hidden="1" x14ac:dyDescent="0.2">
      <c r="A758" s="113" t="s">
        <v>13334</v>
      </c>
      <c r="D758" s="113" t="s">
        <v>15068</v>
      </c>
      <c r="E758" s="113">
        <f t="shared" si="11"/>
        <v>2520000900</v>
      </c>
      <c r="F758" s="113" t="s">
        <v>16371</v>
      </c>
      <c r="G758" s="113" t="s">
        <v>15059</v>
      </c>
      <c r="H758" s="113" t="s">
        <v>13904</v>
      </c>
      <c r="I758" s="113" t="s">
        <v>13916</v>
      </c>
      <c r="K758" s="115"/>
      <c r="L758" s="113"/>
    </row>
    <row r="759" spans="1:12" hidden="1" x14ac:dyDescent="0.2">
      <c r="A759" s="113" t="s">
        <v>13334</v>
      </c>
      <c r="D759" s="113" t="s">
        <v>15069</v>
      </c>
      <c r="E759" s="113">
        <f t="shared" si="11"/>
        <v>2520010000</v>
      </c>
      <c r="F759" s="113" t="s">
        <v>16371</v>
      </c>
      <c r="G759" s="113" t="s">
        <v>15059</v>
      </c>
      <c r="H759" s="113" t="s">
        <v>13918</v>
      </c>
      <c r="I759" s="113" t="s">
        <v>13905</v>
      </c>
    </row>
    <row r="760" spans="1:12" hidden="1" x14ac:dyDescent="0.2">
      <c r="A760" s="113" t="s">
        <v>13334</v>
      </c>
      <c r="D760" s="113" t="s">
        <v>15070</v>
      </c>
      <c r="E760" s="113">
        <f t="shared" si="11"/>
        <v>2520010010</v>
      </c>
      <c r="F760" s="113" t="s">
        <v>16371</v>
      </c>
      <c r="G760" s="113" t="s">
        <v>15059</v>
      </c>
      <c r="H760" s="113" t="s">
        <v>13918</v>
      </c>
      <c r="I760" s="113" t="s">
        <v>15061</v>
      </c>
    </row>
    <row r="761" spans="1:12" hidden="1" x14ac:dyDescent="0.2">
      <c r="A761" s="113" t="s">
        <v>13334</v>
      </c>
      <c r="D761" s="113" t="s">
        <v>15071</v>
      </c>
      <c r="E761" s="113">
        <f t="shared" si="11"/>
        <v>2520010020</v>
      </c>
      <c r="F761" s="113" t="s">
        <v>16371</v>
      </c>
      <c r="G761" s="113" t="s">
        <v>15059</v>
      </c>
      <c r="H761" s="113" t="s">
        <v>13918</v>
      </c>
      <c r="I761" s="113" t="s">
        <v>15063</v>
      </c>
    </row>
    <row r="762" spans="1:12" hidden="1" x14ac:dyDescent="0.2">
      <c r="A762" s="113" t="s">
        <v>13334</v>
      </c>
      <c r="D762" s="113" t="s">
        <v>15072</v>
      </c>
      <c r="E762" s="113">
        <f t="shared" si="11"/>
        <v>2520010030</v>
      </c>
      <c r="F762" s="113" t="s">
        <v>16371</v>
      </c>
      <c r="G762" s="113" t="s">
        <v>15059</v>
      </c>
      <c r="H762" s="113" t="s">
        <v>13918</v>
      </c>
      <c r="I762" s="113" t="s">
        <v>15065</v>
      </c>
    </row>
    <row r="763" spans="1:12" hidden="1" x14ac:dyDescent="0.2">
      <c r="A763" s="113" t="s">
        <v>13334</v>
      </c>
      <c r="D763" s="113" t="s">
        <v>15073</v>
      </c>
      <c r="E763" s="113">
        <f t="shared" si="11"/>
        <v>2520010040</v>
      </c>
      <c r="F763" s="113" t="s">
        <v>16371</v>
      </c>
      <c r="G763" s="113" t="s">
        <v>15059</v>
      </c>
      <c r="H763" s="113" t="s">
        <v>13918</v>
      </c>
      <c r="I763" s="113" t="s">
        <v>15067</v>
      </c>
    </row>
    <row r="764" spans="1:12" hidden="1" x14ac:dyDescent="0.2">
      <c r="A764" s="113" t="s">
        <v>13334</v>
      </c>
      <c r="D764" s="113" t="s">
        <v>15074</v>
      </c>
      <c r="E764" s="113">
        <f t="shared" si="11"/>
        <v>2520010900</v>
      </c>
      <c r="F764" s="113" t="s">
        <v>16371</v>
      </c>
      <c r="G764" s="113" t="s">
        <v>15059</v>
      </c>
      <c r="H764" s="113" t="s">
        <v>13918</v>
      </c>
      <c r="I764" s="113" t="s">
        <v>13916</v>
      </c>
      <c r="K764" s="115"/>
      <c r="L764" s="113"/>
    </row>
    <row r="765" spans="1:12" hidden="1" x14ac:dyDescent="0.2">
      <c r="A765" s="113" t="s">
        <v>13334</v>
      </c>
      <c r="D765" s="113" t="s">
        <v>15075</v>
      </c>
      <c r="E765" s="113">
        <f t="shared" si="11"/>
        <v>2520050000</v>
      </c>
      <c r="F765" s="113" t="s">
        <v>16371</v>
      </c>
      <c r="G765" s="113" t="s">
        <v>15059</v>
      </c>
      <c r="H765" s="113" t="s">
        <v>13927</v>
      </c>
      <c r="I765" s="113" t="s">
        <v>13905</v>
      </c>
    </row>
    <row r="766" spans="1:12" hidden="1" x14ac:dyDescent="0.2">
      <c r="A766" s="113" t="s">
        <v>13334</v>
      </c>
      <c r="D766" s="113" t="s">
        <v>15076</v>
      </c>
      <c r="E766" s="113">
        <f t="shared" si="11"/>
        <v>2520050010</v>
      </c>
      <c r="F766" s="113" t="s">
        <v>16371</v>
      </c>
      <c r="G766" s="113" t="s">
        <v>15059</v>
      </c>
      <c r="H766" s="113" t="s">
        <v>13927</v>
      </c>
      <c r="I766" s="113" t="s">
        <v>15061</v>
      </c>
    </row>
    <row r="767" spans="1:12" hidden="1" x14ac:dyDescent="0.2">
      <c r="A767" s="113" t="s">
        <v>13334</v>
      </c>
      <c r="D767" s="113" t="s">
        <v>15077</v>
      </c>
      <c r="E767" s="113">
        <f t="shared" si="11"/>
        <v>2520050020</v>
      </c>
      <c r="F767" s="113" t="s">
        <v>16371</v>
      </c>
      <c r="G767" s="113" t="s">
        <v>15059</v>
      </c>
      <c r="H767" s="113" t="s">
        <v>13927</v>
      </c>
      <c r="I767" s="113" t="s">
        <v>15063</v>
      </c>
    </row>
    <row r="768" spans="1:12" hidden="1" x14ac:dyDescent="0.2">
      <c r="A768" s="113" t="s">
        <v>13334</v>
      </c>
      <c r="D768" s="113" t="s">
        <v>15078</v>
      </c>
      <c r="E768" s="113">
        <f t="shared" si="11"/>
        <v>2520050030</v>
      </c>
      <c r="F768" s="113" t="s">
        <v>16371</v>
      </c>
      <c r="G768" s="113" t="s">
        <v>15059</v>
      </c>
      <c r="H768" s="113" t="s">
        <v>13927</v>
      </c>
      <c r="I768" s="113" t="s">
        <v>15065</v>
      </c>
    </row>
    <row r="769" spans="1:12" hidden="1" x14ac:dyDescent="0.2">
      <c r="A769" s="113" t="s">
        <v>13334</v>
      </c>
      <c r="D769" s="113" t="s">
        <v>15079</v>
      </c>
      <c r="E769" s="113">
        <f t="shared" si="11"/>
        <v>2520050040</v>
      </c>
      <c r="F769" s="113" t="s">
        <v>16371</v>
      </c>
      <c r="G769" s="113" t="s">
        <v>15059</v>
      </c>
      <c r="H769" s="113" t="s">
        <v>13927</v>
      </c>
      <c r="I769" s="113" t="s">
        <v>15067</v>
      </c>
    </row>
    <row r="770" spans="1:12" hidden="1" x14ac:dyDescent="0.2">
      <c r="A770" s="113" t="s">
        <v>13334</v>
      </c>
      <c r="D770" s="113" t="s">
        <v>15080</v>
      </c>
      <c r="E770" s="113">
        <f t="shared" ref="E770:E833" si="12">VALUE(D770)</f>
        <v>2520050900</v>
      </c>
      <c r="F770" s="113" t="s">
        <v>16371</v>
      </c>
      <c r="G770" s="113" t="s">
        <v>15059</v>
      </c>
      <c r="H770" s="113" t="s">
        <v>13927</v>
      </c>
      <c r="I770" s="113" t="s">
        <v>13916</v>
      </c>
      <c r="K770" s="115"/>
      <c r="L770" s="113"/>
    </row>
    <row r="771" spans="1:12" hidden="1" x14ac:dyDescent="0.2">
      <c r="A771" s="113" t="s">
        <v>13334</v>
      </c>
      <c r="D771" s="113" t="s">
        <v>15081</v>
      </c>
      <c r="E771" s="113">
        <f t="shared" si="12"/>
        <v>2520995000</v>
      </c>
      <c r="F771" s="113" t="s">
        <v>16371</v>
      </c>
      <c r="G771" s="113" t="s">
        <v>15059</v>
      </c>
      <c r="H771" s="113" t="s">
        <v>13975</v>
      </c>
      <c r="I771" s="113" t="s">
        <v>13905</v>
      </c>
    </row>
    <row r="772" spans="1:12" hidden="1" x14ac:dyDescent="0.2">
      <c r="A772" s="113" t="s">
        <v>13334</v>
      </c>
      <c r="D772" s="113" t="s">
        <v>15082</v>
      </c>
      <c r="E772" s="113">
        <f t="shared" si="12"/>
        <v>2520995010</v>
      </c>
      <c r="F772" s="113" t="s">
        <v>16371</v>
      </c>
      <c r="G772" s="113" t="s">
        <v>15059</v>
      </c>
      <c r="H772" s="113" t="s">
        <v>13975</v>
      </c>
      <c r="I772" s="113" t="s">
        <v>15061</v>
      </c>
    </row>
    <row r="773" spans="1:12" hidden="1" x14ac:dyDescent="0.2">
      <c r="A773" s="113" t="s">
        <v>13334</v>
      </c>
      <c r="D773" s="113" t="s">
        <v>15083</v>
      </c>
      <c r="E773" s="113">
        <f t="shared" si="12"/>
        <v>2520995020</v>
      </c>
      <c r="F773" s="113" t="s">
        <v>16371</v>
      </c>
      <c r="G773" s="113" t="s">
        <v>15059</v>
      </c>
      <c r="H773" s="113" t="s">
        <v>13975</v>
      </c>
      <c r="I773" s="113" t="s">
        <v>15063</v>
      </c>
    </row>
    <row r="774" spans="1:12" hidden="1" x14ac:dyDescent="0.2">
      <c r="A774" s="113" t="s">
        <v>13334</v>
      </c>
      <c r="D774" s="113" t="s">
        <v>15084</v>
      </c>
      <c r="E774" s="113">
        <f t="shared" si="12"/>
        <v>2520995030</v>
      </c>
      <c r="F774" s="113" t="s">
        <v>16371</v>
      </c>
      <c r="G774" s="113" t="s">
        <v>15059</v>
      </c>
      <c r="H774" s="113" t="s">
        <v>13975</v>
      </c>
      <c r="I774" s="113" t="s">
        <v>15065</v>
      </c>
    </row>
    <row r="775" spans="1:12" hidden="1" x14ac:dyDescent="0.2">
      <c r="A775" s="113" t="s">
        <v>13334</v>
      </c>
      <c r="D775" s="113" t="s">
        <v>15085</v>
      </c>
      <c r="E775" s="113">
        <f t="shared" si="12"/>
        <v>2520995040</v>
      </c>
      <c r="F775" s="113" t="s">
        <v>16371</v>
      </c>
      <c r="G775" s="113" t="s">
        <v>15059</v>
      </c>
      <c r="H775" s="113" t="s">
        <v>13975</v>
      </c>
      <c r="I775" s="113" t="s">
        <v>15067</v>
      </c>
    </row>
    <row r="776" spans="1:12" hidden="1" x14ac:dyDescent="0.2">
      <c r="A776" s="113" t="s">
        <v>13334</v>
      </c>
      <c r="D776" s="113" t="s">
        <v>15086</v>
      </c>
      <c r="E776" s="113">
        <f t="shared" si="12"/>
        <v>2525000000</v>
      </c>
      <c r="F776" s="113" t="s">
        <v>16371</v>
      </c>
      <c r="G776" s="113" t="s">
        <v>15087</v>
      </c>
      <c r="H776" s="113" t="s">
        <v>13984</v>
      </c>
      <c r="I776" s="113" t="s">
        <v>13905</v>
      </c>
    </row>
    <row r="777" spans="1:12" hidden="1" x14ac:dyDescent="0.2">
      <c r="A777" s="113" t="s">
        <v>13334</v>
      </c>
      <c r="D777" s="113" t="s">
        <v>15088</v>
      </c>
      <c r="E777" s="113">
        <f t="shared" si="12"/>
        <v>2525000010</v>
      </c>
      <c r="F777" s="113" t="s">
        <v>16371</v>
      </c>
      <c r="G777" s="113" t="s">
        <v>15087</v>
      </c>
      <c r="H777" s="113" t="s">
        <v>13984</v>
      </c>
      <c r="I777" s="113" t="s">
        <v>15061</v>
      </c>
    </row>
    <row r="778" spans="1:12" hidden="1" x14ac:dyDescent="0.2">
      <c r="A778" s="113" t="s">
        <v>13334</v>
      </c>
      <c r="D778" s="113" t="s">
        <v>15089</v>
      </c>
      <c r="E778" s="113">
        <f t="shared" si="12"/>
        <v>2525000020</v>
      </c>
      <c r="F778" s="113" t="s">
        <v>16371</v>
      </c>
      <c r="G778" s="113" t="s">
        <v>15087</v>
      </c>
      <c r="H778" s="113" t="s">
        <v>13984</v>
      </c>
      <c r="I778" s="113" t="s">
        <v>15063</v>
      </c>
    </row>
    <row r="779" spans="1:12" hidden="1" x14ac:dyDescent="0.2">
      <c r="A779" s="113" t="s">
        <v>13334</v>
      </c>
      <c r="D779" s="113" t="s">
        <v>15090</v>
      </c>
      <c r="E779" s="113">
        <f t="shared" si="12"/>
        <v>2525000030</v>
      </c>
      <c r="F779" s="113" t="s">
        <v>16371</v>
      </c>
      <c r="G779" s="113" t="s">
        <v>15087</v>
      </c>
      <c r="H779" s="113" t="s">
        <v>13984</v>
      </c>
      <c r="I779" s="113" t="s">
        <v>15065</v>
      </c>
    </row>
    <row r="780" spans="1:12" hidden="1" x14ac:dyDescent="0.2">
      <c r="A780" s="113" t="s">
        <v>13334</v>
      </c>
      <c r="D780" s="113" t="s">
        <v>15091</v>
      </c>
      <c r="E780" s="113">
        <f t="shared" si="12"/>
        <v>2525000040</v>
      </c>
      <c r="F780" s="113" t="s">
        <v>16371</v>
      </c>
      <c r="G780" s="113" t="s">
        <v>15087</v>
      </c>
      <c r="H780" s="113" t="s">
        <v>13984</v>
      </c>
      <c r="I780" s="113" t="s">
        <v>15067</v>
      </c>
    </row>
    <row r="781" spans="1:12" hidden="1" x14ac:dyDescent="0.2">
      <c r="A781" s="113" t="s">
        <v>13334</v>
      </c>
      <c r="D781" s="113" t="s">
        <v>15092</v>
      </c>
      <c r="E781" s="113">
        <f t="shared" si="12"/>
        <v>2525000900</v>
      </c>
      <c r="F781" s="113" t="s">
        <v>16371</v>
      </c>
      <c r="G781" s="113" t="s">
        <v>15087</v>
      </c>
      <c r="H781" s="113" t="s">
        <v>13984</v>
      </c>
      <c r="I781" s="113" t="s">
        <v>13916</v>
      </c>
    </row>
    <row r="782" spans="1:12" hidden="1" x14ac:dyDescent="0.2">
      <c r="A782" s="113" t="s">
        <v>13334</v>
      </c>
      <c r="D782" s="113" t="s">
        <v>15093</v>
      </c>
      <c r="E782" s="113">
        <f t="shared" si="12"/>
        <v>2525010000</v>
      </c>
      <c r="F782" s="113" t="s">
        <v>16371</v>
      </c>
      <c r="G782" s="113" t="s">
        <v>15087</v>
      </c>
      <c r="H782" s="113" t="s">
        <v>13993</v>
      </c>
      <c r="I782" s="113" t="s">
        <v>13905</v>
      </c>
    </row>
    <row r="783" spans="1:12" hidden="1" x14ac:dyDescent="0.2">
      <c r="A783" s="113" t="s">
        <v>13334</v>
      </c>
      <c r="D783" s="113" t="s">
        <v>12480</v>
      </c>
      <c r="E783" s="113">
        <f t="shared" si="12"/>
        <v>2525010010</v>
      </c>
      <c r="F783" s="113" t="s">
        <v>16371</v>
      </c>
      <c r="G783" s="113" t="s">
        <v>15087</v>
      </c>
      <c r="H783" s="113" t="s">
        <v>13993</v>
      </c>
      <c r="I783" s="113" t="s">
        <v>15061</v>
      </c>
    </row>
    <row r="784" spans="1:12" hidden="1" x14ac:dyDescent="0.2">
      <c r="A784" s="113" t="s">
        <v>13334</v>
      </c>
      <c r="D784" s="113" t="s">
        <v>12481</v>
      </c>
      <c r="E784" s="113">
        <f t="shared" si="12"/>
        <v>2525010020</v>
      </c>
      <c r="F784" s="113" t="s">
        <v>16371</v>
      </c>
      <c r="G784" s="113" t="s">
        <v>15087</v>
      </c>
      <c r="H784" s="113" t="s">
        <v>13993</v>
      </c>
      <c r="I784" s="113" t="s">
        <v>15063</v>
      </c>
    </row>
    <row r="785" spans="1:9" hidden="1" x14ac:dyDescent="0.2">
      <c r="A785" s="113" t="s">
        <v>13334</v>
      </c>
      <c r="D785" s="113" t="s">
        <v>12482</v>
      </c>
      <c r="E785" s="113">
        <f t="shared" si="12"/>
        <v>2525010030</v>
      </c>
      <c r="F785" s="113" t="s">
        <v>16371</v>
      </c>
      <c r="G785" s="113" t="s">
        <v>15087</v>
      </c>
      <c r="H785" s="113" t="s">
        <v>13993</v>
      </c>
      <c r="I785" s="113" t="s">
        <v>15065</v>
      </c>
    </row>
    <row r="786" spans="1:9" hidden="1" x14ac:dyDescent="0.2">
      <c r="A786" s="113" t="s">
        <v>13334</v>
      </c>
      <c r="D786" s="113" t="s">
        <v>12483</v>
      </c>
      <c r="E786" s="113">
        <f t="shared" si="12"/>
        <v>2525010040</v>
      </c>
      <c r="F786" s="113" t="s">
        <v>16371</v>
      </c>
      <c r="G786" s="113" t="s">
        <v>15087</v>
      </c>
      <c r="H786" s="113" t="s">
        <v>13993</v>
      </c>
      <c r="I786" s="113" t="s">
        <v>15067</v>
      </c>
    </row>
    <row r="787" spans="1:9" hidden="1" x14ac:dyDescent="0.2">
      <c r="A787" s="113" t="s">
        <v>13334</v>
      </c>
      <c r="D787" s="113" t="s">
        <v>15412</v>
      </c>
      <c r="E787" s="113">
        <f t="shared" si="12"/>
        <v>2525010900</v>
      </c>
      <c r="F787" s="113" t="s">
        <v>16371</v>
      </c>
      <c r="G787" s="113" t="s">
        <v>15087</v>
      </c>
      <c r="H787" s="113" t="s">
        <v>13993</v>
      </c>
      <c r="I787" s="113" t="s">
        <v>13916</v>
      </c>
    </row>
    <row r="788" spans="1:9" hidden="1" x14ac:dyDescent="0.2">
      <c r="A788" s="113" t="s">
        <v>13334</v>
      </c>
      <c r="D788" s="113" t="s">
        <v>15413</v>
      </c>
      <c r="E788" s="113">
        <f t="shared" si="12"/>
        <v>2525020000</v>
      </c>
      <c r="F788" s="113" t="s">
        <v>16371</v>
      </c>
      <c r="G788" s="113" t="s">
        <v>15087</v>
      </c>
      <c r="H788" s="113" t="s">
        <v>14002</v>
      </c>
      <c r="I788" s="113" t="s">
        <v>13905</v>
      </c>
    </row>
    <row r="789" spans="1:9" hidden="1" x14ac:dyDescent="0.2">
      <c r="A789" s="113" t="s">
        <v>13334</v>
      </c>
      <c r="D789" s="113" t="s">
        <v>15414</v>
      </c>
      <c r="E789" s="113">
        <f t="shared" si="12"/>
        <v>2525020010</v>
      </c>
      <c r="F789" s="113" t="s">
        <v>16371</v>
      </c>
      <c r="G789" s="113" t="s">
        <v>15087</v>
      </c>
      <c r="H789" s="113" t="s">
        <v>14002</v>
      </c>
      <c r="I789" s="113" t="s">
        <v>15061</v>
      </c>
    </row>
    <row r="790" spans="1:9" hidden="1" x14ac:dyDescent="0.2">
      <c r="A790" s="113" t="s">
        <v>13334</v>
      </c>
      <c r="D790" s="113" t="s">
        <v>15415</v>
      </c>
      <c r="E790" s="113">
        <f t="shared" si="12"/>
        <v>2525020020</v>
      </c>
      <c r="F790" s="113" t="s">
        <v>16371</v>
      </c>
      <c r="G790" s="113" t="s">
        <v>15087</v>
      </c>
      <c r="H790" s="113" t="s">
        <v>14002</v>
      </c>
      <c r="I790" s="113" t="s">
        <v>15063</v>
      </c>
    </row>
    <row r="791" spans="1:9" hidden="1" x14ac:dyDescent="0.2">
      <c r="A791" s="113" t="s">
        <v>13334</v>
      </c>
      <c r="D791" s="113" t="s">
        <v>15416</v>
      </c>
      <c r="E791" s="113">
        <f t="shared" si="12"/>
        <v>2525020030</v>
      </c>
      <c r="F791" s="113" t="s">
        <v>16371</v>
      </c>
      <c r="G791" s="113" t="s">
        <v>15087</v>
      </c>
      <c r="H791" s="113" t="s">
        <v>14002</v>
      </c>
      <c r="I791" s="113" t="s">
        <v>15065</v>
      </c>
    </row>
    <row r="792" spans="1:9" hidden="1" x14ac:dyDescent="0.2">
      <c r="A792" s="113" t="s">
        <v>13334</v>
      </c>
      <c r="D792" s="113" t="s">
        <v>15417</v>
      </c>
      <c r="E792" s="113">
        <f t="shared" si="12"/>
        <v>2525020040</v>
      </c>
      <c r="F792" s="113" t="s">
        <v>16371</v>
      </c>
      <c r="G792" s="113" t="s">
        <v>15087</v>
      </c>
      <c r="H792" s="113" t="s">
        <v>14002</v>
      </c>
      <c r="I792" s="113" t="s">
        <v>15067</v>
      </c>
    </row>
    <row r="793" spans="1:9" hidden="1" x14ac:dyDescent="0.2">
      <c r="A793" s="113" t="s">
        <v>13334</v>
      </c>
      <c r="D793" s="113" t="s">
        <v>15418</v>
      </c>
      <c r="E793" s="113">
        <f t="shared" si="12"/>
        <v>2525020900</v>
      </c>
      <c r="F793" s="113" t="s">
        <v>16371</v>
      </c>
      <c r="G793" s="113" t="s">
        <v>15087</v>
      </c>
      <c r="H793" s="113" t="s">
        <v>14002</v>
      </c>
      <c r="I793" s="113" t="s">
        <v>13916</v>
      </c>
    </row>
    <row r="794" spans="1:9" hidden="1" x14ac:dyDescent="0.2">
      <c r="A794" s="113" t="s">
        <v>13334</v>
      </c>
      <c r="D794" s="113" t="s">
        <v>15419</v>
      </c>
      <c r="E794" s="113">
        <f t="shared" si="12"/>
        <v>2525030000</v>
      </c>
      <c r="F794" s="113" t="s">
        <v>16371</v>
      </c>
      <c r="G794" s="113" t="s">
        <v>15087</v>
      </c>
      <c r="H794" s="113" t="s">
        <v>14013</v>
      </c>
      <c r="I794" s="113" t="s">
        <v>13905</v>
      </c>
    </row>
    <row r="795" spans="1:9" hidden="1" x14ac:dyDescent="0.2">
      <c r="A795" s="113" t="s">
        <v>13334</v>
      </c>
      <c r="D795" s="113" t="s">
        <v>15420</v>
      </c>
      <c r="E795" s="113">
        <f t="shared" si="12"/>
        <v>2525030010</v>
      </c>
      <c r="F795" s="113" t="s">
        <v>16371</v>
      </c>
      <c r="G795" s="113" t="s">
        <v>15087</v>
      </c>
      <c r="H795" s="113" t="s">
        <v>14013</v>
      </c>
      <c r="I795" s="113" t="s">
        <v>15061</v>
      </c>
    </row>
    <row r="796" spans="1:9" hidden="1" x14ac:dyDescent="0.2">
      <c r="A796" s="113" t="s">
        <v>13334</v>
      </c>
      <c r="D796" s="113" t="s">
        <v>15421</v>
      </c>
      <c r="E796" s="113">
        <f t="shared" si="12"/>
        <v>2525030020</v>
      </c>
      <c r="F796" s="113" t="s">
        <v>16371</v>
      </c>
      <c r="G796" s="113" t="s">
        <v>15087</v>
      </c>
      <c r="H796" s="113" t="s">
        <v>14013</v>
      </c>
      <c r="I796" s="113" t="s">
        <v>15063</v>
      </c>
    </row>
    <row r="797" spans="1:9" hidden="1" x14ac:dyDescent="0.2">
      <c r="A797" s="113" t="s">
        <v>13334</v>
      </c>
      <c r="D797" s="113" t="s">
        <v>15422</v>
      </c>
      <c r="E797" s="113">
        <f t="shared" si="12"/>
        <v>2525030030</v>
      </c>
      <c r="F797" s="113" t="s">
        <v>16371</v>
      </c>
      <c r="G797" s="113" t="s">
        <v>15087</v>
      </c>
      <c r="H797" s="113" t="s">
        <v>14013</v>
      </c>
      <c r="I797" s="113" t="s">
        <v>15065</v>
      </c>
    </row>
    <row r="798" spans="1:9" hidden="1" x14ac:dyDescent="0.2">
      <c r="A798" s="113" t="s">
        <v>13334</v>
      </c>
      <c r="D798" s="113" t="s">
        <v>15423</v>
      </c>
      <c r="E798" s="113">
        <f t="shared" si="12"/>
        <v>2525030040</v>
      </c>
      <c r="F798" s="113" t="s">
        <v>16371</v>
      </c>
      <c r="G798" s="113" t="s">
        <v>15087</v>
      </c>
      <c r="H798" s="113" t="s">
        <v>14013</v>
      </c>
      <c r="I798" s="113" t="s">
        <v>15067</v>
      </c>
    </row>
    <row r="799" spans="1:9" hidden="1" x14ac:dyDescent="0.2">
      <c r="A799" s="113" t="s">
        <v>13334</v>
      </c>
      <c r="D799" s="113" t="s">
        <v>15424</v>
      </c>
      <c r="E799" s="113">
        <f t="shared" si="12"/>
        <v>2525030900</v>
      </c>
      <c r="F799" s="113" t="s">
        <v>16371</v>
      </c>
      <c r="G799" s="113" t="s">
        <v>15087</v>
      </c>
      <c r="H799" s="113" t="s">
        <v>14013</v>
      </c>
      <c r="I799" s="113" t="s">
        <v>13916</v>
      </c>
    </row>
    <row r="800" spans="1:9" hidden="1" x14ac:dyDescent="0.2">
      <c r="A800" s="113" t="s">
        <v>13334</v>
      </c>
      <c r="D800" s="113" t="s">
        <v>15425</v>
      </c>
      <c r="E800" s="113">
        <f t="shared" si="12"/>
        <v>2525040000</v>
      </c>
      <c r="F800" s="113" t="s">
        <v>16371</v>
      </c>
      <c r="G800" s="113" t="s">
        <v>15087</v>
      </c>
      <c r="H800" s="113" t="s">
        <v>14022</v>
      </c>
      <c r="I800" s="113" t="s">
        <v>13905</v>
      </c>
    </row>
    <row r="801" spans="1:9" hidden="1" x14ac:dyDescent="0.2">
      <c r="A801" s="113" t="s">
        <v>13334</v>
      </c>
      <c r="D801" s="113" t="s">
        <v>15426</v>
      </c>
      <c r="E801" s="113">
        <f t="shared" si="12"/>
        <v>2525040010</v>
      </c>
      <c r="F801" s="113" t="s">
        <v>16371</v>
      </c>
      <c r="G801" s="113" t="s">
        <v>15087</v>
      </c>
      <c r="H801" s="113" t="s">
        <v>14022</v>
      </c>
      <c r="I801" s="113" t="s">
        <v>15061</v>
      </c>
    </row>
    <row r="802" spans="1:9" hidden="1" x14ac:dyDescent="0.2">
      <c r="A802" s="113" t="s">
        <v>13334</v>
      </c>
      <c r="D802" s="113" t="s">
        <v>15427</v>
      </c>
      <c r="E802" s="113">
        <f t="shared" si="12"/>
        <v>2525040020</v>
      </c>
      <c r="F802" s="113" t="s">
        <v>16371</v>
      </c>
      <c r="G802" s="113" t="s">
        <v>15087</v>
      </c>
      <c r="H802" s="113" t="s">
        <v>14022</v>
      </c>
      <c r="I802" s="113" t="s">
        <v>15063</v>
      </c>
    </row>
    <row r="803" spans="1:9" hidden="1" x14ac:dyDescent="0.2">
      <c r="A803" s="113" t="s">
        <v>13334</v>
      </c>
      <c r="D803" s="113" t="s">
        <v>15428</v>
      </c>
      <c r="E803" s="113">
        <f t="shared" si="12"/>
        <v>2525040030</v>
      </c>
      <c r="F803" s="113" t="s">
        <v>16371</v>
      </c>
      <c r="G803" s="113" t="s">
        <v>15087</v>
      </c>
      <c r="H803" s="113" t="s">
        <v>14022</v>
      </c>
      <c r="I803" s="113" t="s">
        <v>15065</v>
      </c>
    </row>
    <row r="804" spans="1:9" hidden="1" x14ac:dyDescent="0.2">
      <c r="A804" s="113" t="s">
        <v>13334</v>
      </c>
      <c r="D804" s="113" t="s">
        <v>15429</v>
      </c>
      <c r="E804" s="113">
        <f t="shared" si="12"/>
        <v>2525040040</v>
      </c>
      <c r="F804" s="113" t="s">
        <v>16371</v>
      </c>
      <c r="G804" s="113" t="s">
        <v>15087</v>
      </c>
      <c r="H804" s="113" t="s">
        <v>14022</v>
      </c>
      <c r="I804" s="113" t="s">
        <v>15067</v>
      </c>
    </row>
    <row r="805" spans="1:9" hidden="1" x14ac:dyDescent="0.2">
      <c r="A805" s="113" t="s">
        <v>13334</v>
      </c>
      <c r="D805" s="113" t="s">
        <v>15430</v>
      </c>
      <c r="E805" s="113">
        <f t="shared" si="12"/>
        <v>2530000000</v>
      </c>
      <c r="F805" s="113" t="s">
        <v>16371</v>
      </c>
      <c r="G805" s="113" t="s">
        <v>15431</v>
      </c>
      <c r="H805" s="113" t="s">
        <v>15432</v>
      </c>
      <c r="I805" s="113" t="s">
        <v>13905</v>
      </c>
    </row>
    <row r="806" spans="1:9" hidden="1" x14ac:dyDescent="0.2">
      <c r="A806" s="113" t="s">
        <v>13334</v>
      </c>
      <c r="D806" s="113" t="s">
        <v>15433</v>
      </c>
      <c r="E806" s="113">
        <f t="shared" si="12"/>
        <v>2530000020</v>
      </c>
      <c r="F806" s="113" t="s">
        <v>16371</v>
      </c>
      <c r="G806" s="113" t="s">
        <v>15431</v>
      </c>
      <c r="H806" s="113" t="s">
        <v>15432</v>
      </c>
      <c r="I806" s="113" t="s">
        <v>15434</v>
      </c>
    </row>
    <row r="807" spans="1:9" hidden="1" x14ac:dyDescent="0.2">
      <c r="A807" s="113" t="s">
        <v>13334</v>
      </c>
      <c r="D807" s="113" t="s">
        <v>15435</v>
      </c>
      <c r="E807" s="113">
        <f t="shared" si="12"/>
        <v>2530000040</v>
      </c>
      <c r="F807" s="113" t="s">
        <v>16371</v>
      </c>
      <c r="G807" s="113" t="s">
        <v>15431</v>
      </c>
      <c r="H807" s="113" t="s">
        <v>15432</v>
      </c>
      <c r="I807" s="113" t="s">
        <v>15436</v>
      </c>
    </row>
    <row r="808" spans="1:9" hidden="1" x14ac:dyDescent="0.2">
      <c r="A808" s="113" t="s">
        <v>13334</v>
      </c>
      <c r="D808" s="113" t="s">
        <v>15437</v>
      </c>
      <c r="E808" s="113">
        <f t="shared" si="12"/>
        <v>2530000060</v>
      </c>
      <c r="F808" s="113" t="s">
        <v>16371</v>
      </c>
      <c r="G808" s="113" t="s">
        <v>15431</v>
      </c>
      <c r="H808" s="113" t="s">
        <v>15432</v>
      </c>
      <c r="I808" s="113" t="s">
        <v>15438</v>
      </c>
    </row>
    <row r="809" spans="1:9" hidden="1" x14ac:dyDescent="0.2">
      <c r="A809" s="113" t="s">
        <v>13334</v>
      </c>
      <c r="D809" s="113" t="s">
        <v>15439</v>
      </c>
      <c r="E809" s="113">
        <f t="shared" si="12"/>
        <v>2530000080</v>
      </c>
      <c r="F809" s="113" t="s">
        <v>16371</v>
      </c>
      <c r="G809" s="113" t="s">
        <v>15431</v>
      </c>
      <c r="H809" s="113" t="s">
        <v>15432</v>
      </c>
      <c r="I809" s="113" t="s">
        <v>15440</v>
      </c>
    </row>
    <row r="810" spans="1:9" hidden="1" x14ac:dyDescent="0.2">
      <c r="A810" s="113" t="s">
        <v>13334</v>
      </c>
      <c r="D810" s="113" t="s">
        <v>15441</v>
      </c>
      <c r="E810" s="113">
        <f t="shared" si="12"/>
        <v>2530000100</v>
      </c>
      <c r="F810" s="113" t="s">
        <v>16371</v>
      </c>
      <c r="G810" s="113" t="s">
        <v>15431</v>
      </c>
      <c r="H810" s="113" t="s">
        <v>15432</v>
      </c>
      <c r="I810" s="113" t="s">
        <v>15442</v>
      </c>
    </row>
    <row r="811" spans="1:9" hidden="1" x14ac:dyDescent="0.2">
      <c r="A811" s="113" t="s">
        <v>13334</v>
      </c>
      <c r="D811" s="113" t="s">
        <v>15443</v>
      </c>
      <c r="E811" s="113">
        <f t="shared" si="12"/>
        <v>2530000120</v>
      </c>
      <c r="F811" s="113" t="s">
        <v>16371</v>
      </c>
      <c r="G811" s="113" t="s">
        <v>15431</v>
      </c>
      <c r="H811" s="113" t="s">
        <v>15432</v>
      </c>
      <c r="I811" s="113" t="s">
        <v>15444</v>
      </c>
    </row>
    <row r="812" spans="1:9" hidden="1" x14ac:dyDescent="0.2">
      <c r="A812" s="113" t="s">
        <v>13334</v>
      </c>
      <c r="D812" s="113" t="s">
        <v>15445</v>
      </c>
      <c r="E812" s="113">
        <f t="shared" si="12"/>
        <v>2530010000</v>
      </c>
      <c r="F812" s="113" t="s">
        <v>16371</v>
      </c>
      <c r="G812" s="113" t="s">
        <v>15431</v>
      </c>
      <c r="H812" s="113" t="s">
        <v>15446</v>
      </c>
      <c r="I812" s="113" t="s">
        <v>13905</v>
      </c>
    </row>
    <row r="813" spans="1:9" hidden="1" x14ac:dyDescent="0.2">
      <c r="A813" s="113" t="s">
        <v>13334</v>
      </c>
      <c r="D813" s="113" t="s">
        <v>15447</v>
      </c>
      <c r="E813" s="113">
        <f t="shared" si="12"/>
        <v>2530010020</v>
      </c>
      <c r="F813" s="113" t="s">
        <v>16371</v>
      </c>
      <c r="G813" s="113" t="s">
        <v>15431</v>
      </c>
      <c r="H813" s="113" t="s">
        <v>15446</v>
      </c>
      <c r="I813" s="113" t="s">
        <v>15434</v>
      </c>
    </row>
    <row r="814" spans="1:9" hidden="1" x14ac:dyDescent="0.2">
      <c r="A814" s="113" t="s">
        <v>13334</v>
      </c>
      <c r="D814" s="113" t="s">
        <v>15448</v>
      </c>
      <c r="E814" s="113">
        <f t="shared" si="12"/>
        <v>2530010040</v>
      </c>
      <c r="F814" s="113" t="s">
        <v>16371</v>
      </c>
      <c r="G814" s="113" t="s">
        <v>15431</v>
      </c>
      <c r="H814" s="113" t="s">
        <v>15446</v>
      </c>
      <c r="I814" s="113" t="s">
        <v>15436</v>
      </c>
    </row>
    <row r="815" spans="1:9" hidden="1" x14ac:dyDescent="0.2">
      <c r="A815" s="113" t="s">
        <v>13334</v>
      </c>
      <c r="D815" s="113" t="s">
        <v>15449</v>
      </c>
      <c r="E815" s="113">
        <f t="shared" si="12"/>
        <v>2530010060</v>
      </c>
      <c r="F815" s="113" t="s">
        <v>16371</v>
      </c>
      <c r="G815" s="113" t="s">
        <v>15431</v>
      </c>
      <c r="H815" s="113" t="s">
        <v>15446</v>
      </c>
      <c r="I815" s="113" t="s">
        <v>15438</v>
      </c>
    </row>
    <row r="816" spans="1:9" hidden="1" x14ac:dyDescent="0.2">
      <c r="A816" s="113" t="s">
        <v>13334</v>
      </c>
      <c r="D816" s="113" t="s">
        <v>15450</v>
      </c>
      <c r="E816" s="113">
        <f t="shared" si="12"/>
        <v>2530010080</v>
      </c>
      <c r="F816" s="113" t="s">
        <v>16371</v>
      </c>
      <c r="G816" s="113" t="s">
        <v>15431</v>
      </c>
      <c r="H816" s="113" t="s">
        <v>15446</v>
      </c>
      <c r="I816" s="113" t="s">
        <v>15440</v>
      </c>
    </row>
    <row r="817" spans="1:9" hidden="1" x14ac:dyDescent="0.2">
      <c r="A817" s="113" t="s">
        <v>13334</v>
      </c>
      <c r="D817" s="113" t="s">
        <v>15451</v>
      </c>
      <c r="E817" s="113">
        <f t="shared" si="12"/>
        <v>2530010100</v>
      </c>
      <c r="F817" s="113" t="s">
        <v>16371</v>
      </c>
      <c r="G817" s="113" t="s">
        <v>15431</v>
      </c>
      <c r="H817" s="113" t="s">
        <v>15446</v>
      </c>
      <c r="I817" s="113" t="s">
        <v>15442</v>
      </c>
    </row>
    <row r="818" spans="1:9" hidden="1" x14ac:dyDescent="0.2">
      <c r="A818" s="113" t="s">
        <v>13334</v>
      </c>
      <c r="D818" s="113" t="s">
        <v>15452</v>
      </c>
      <c r="E818" s="113">
        <f t="shared" si="12"/>
        <v>2530010120</v>
      </c>
      <c r="F818" s="113" t="s">
        <v>16371</v>
      </c>
      <c r="G818" s="113" t="s">
        <v>15431</v>
      </c>
      <c r="H818" s="113" t="s">
        <v>15446</v>
      </c>
      <c r="I818" s="113" t="s">
        <v>15444</v>
      </c>
    </row>
    <row r="819" spans="1:9" hidden="1" x14ac:dyDescent="0.2">
      <c r="A819" s="113" t="s">
        <v>13334</v>
      </c>
      <c r="D819" s="113" t="s">
        <v>15453</v>
      </c>
      <c r="E819" s="113">
        <f t="shared" si="12"/>
        <v>2530050000</v>
      </c>
      <c r="F819" s="113" t="s">
        <v>16371</v>
      </c>
      <c r="G819" s="113" t="s">
        <v>15431</v>
      </c>
      <c r="H819" s="113" t="s">
        <v>15454</v>
      </c>
      <c r="I819" s="113" t="s">
        <v>13905</v>
      </c>
    </row>
    <row r="820" spans="1:9" hidden="1" x14ac:dyDescent="0.2">
      <c r="A820" s="113" t="s">
        <v>13334</v>
      </c>
      <c r="D820" s="113" t="s">
        <v>15455</v>
      </c>
      <c r="E820" s="113">
        <f t="shared" si="12"/>
        <v>2530050020</v>
      </c>
      <c r="F820" s="113" t="s">
        <v>16371</v>
      </c>
      <c r="G820" s="113" t="s">
        <v>15431</v>
      </c>
      <c r="H820" s="113" t="s">
        <v>15454</v>
      </c>
      <c r="I820" s="113" t="s">
        <v>15434</v>
      </c>
    </row>
    <row r="821" spans="1:9" hidden="1" x14ac:dyDescent="0.2">
      <c r="A821" s="113" t="s">
        <v>13334</v>
      </c>
      <c r="D821" s="113" t="s">
        <v>15456</v>
      </c>
      <c r="E821" s="113">
        <f t="shared" si="12"/>
        <v>2530050040</v>
      </c>
      <c r="F821" s="113" t="s">
        <v>16371</v>
      </c>
      <c r="G821" s="113" t="s">
        <v>15431</v>
      </c>
      <c r="H821" s="113" t="s">
        <v>15454</v>
      </c>
      <c r="I821" s="113" t="s">
        <v>15436</v>
      </c>
    </row>
    <row r="822" spans="1:9" hidden="1" x14ac:dyDescent="0.2">
      <c r="A822" s="113" t="s">
        <v>13334</v>
      </c>
      <c r="D822" s="113" t="s">
        <v>15457</v>
      </c>
      <c r="E822" s="113">
        <f t="shared" si="12"/>
        <v>2530050060</v>
      </c>
      <c r="F822" s="113" t="s">
        <v>16371</v>
      </c>
      <c r="G822" s="113" t="s">
        <v>15431</v>
      </c>
      <c r="H822" s="113" t="s">
        <v>15454</v>
      </c>
      <c r="I822" s="113" t="s">
        <v>15438</v>
      </c>
    </row>
    <row r="823" spans="1:9" hidden="1" x14ac:dyDescent="0.2">
      <c r="A823" s="113" t="s">
        <v>13334</v>
      </c>
      <c r="D823" s="113" t="s">
        <v>15458</v>
      </c>
      <c r="E823" s="113">
        <f t="shared" si="12"/>
        <v>2530050080</v>
      </c>
      <c r="F823" s="113" t="s">
        <v>16371</v>
      </c>
      <c r="G823" s="113" t="s">
        <v>15431</v>
      </c>
      <c r="H823" s="113" t="s">
        <v>15454</v>
      </c>
      <c r="I823" s="113" t="s">
        <v>15440</v>
      </c>
    </row>
    <row r="824" spans="1:9" hidden="1" x14ac:dyDescent="0.2">
      <c r="A824" s="113" t="s">
        <v>13334</v>
      </c>
      <c r="D824" s="113" t="s">
        <v>15459</v>
      </c>
      <c r="E824" s="113">
        <f t="shared" si="12"/>
        <v>2530050100</v>
      </c>
      <c r="F824" s="113" t="s">
        <v>16371</v>
      </c>
      <c r="G824" s="113" t="s">
        <v>15431</v>
      </c>
      <c r="H824" s="113" t="s">
        <v>15454</v>
      </c>
      <c r="I824" s="113" t="s">
        <v>15442</v>
      </c>
    </row>
    <row r="825" spans="1:9" hidden="1" x14ac:dyDescent="0.2">
      <c r="A825" s="113" t="s">
        <v>13334</v>
      </c>
      <c r="D825" s="113" t="s">
        <v>15460</v>
      </c>
      <c r="E825" s="113">
        <f t="shared" si="12"/>
        <v>2530050120</v>
      </c>
      <c r="F825" s="113" t="s">
        <v>16371</v>
      </c>
      <c r="G825" s="113" t="s">
        <v>15431</v>
      </c>
      <c r="H825" s="113" t="s">
        <v>15454</v>
      </c>
      <c r="I825" s="113" t="s">
        <v>15444</v>
      </c>
    </row>
    <row r="826" spans="1:9" hidden="1" x14ac:dyDescent="0.2">
      <c r="A826" s="113" t="s">
        <v>13334</v>
      </c>
      <c r="D826" s="113" t="s">
        <v>15461</v>
      </c>
      <c r="E826" s="113">
        <f t="shared" si="12"/>
        <v>2535000000</v>
      </c>
      <c r="F826" s="113" t="s">
        <v>16371</v>
      </c>
      <c r="G826" s="113" t="s">
        <v>15462</v>
      </c>
      <c r="H826" s="113" t="s">
        <v>13984</v>
      </c>
      <c r="I826" s="113" t="s">
        <v>13905</v>
      </c>
    </row>
    <row r="827" spans="1:9" hidden="1" x14ac:dyDescent="0.2">
      <c r="A827" s="113" t="s">
        <v>13334</v>
      </c>
      <c r="D827" s="113" t="s">
        <v>15463</v>
      </c>
      <c r="E827" s="113">
        <f t="shared" si="12"/>
        <v>2535000020</v>
      </c>
      <c r="F827" s="113" t="s">
        <v>16371</v>
      </c>
      <c r="G827" s="113" t="s">
        <v>15462</v>
      </c>
      <c r="H827" s="113" t="s">
        <v>13984</v>
      </c>
      <c r="I827" s="113" t="s">
        <v>15434</v>
      </c>
    </row>
    <row r="828" spans="1:9" hidden="1" x14ac:dyDescent="0.2">
      <c r="A828" s="113" t="s">
        <v>13334</v>
      </c>
      <c r="D828" s="113" t="s">
        <v>15464</v>
      </c>
      <c r="E828" s="113">
        <f t="shared" si="12"/>
        <v>2535000040</v>
      </c>
      <c r="F828" s="113" t="s">
        <v>16371</v>
      </c>
      <c r="G828" s="113" t="s">
        <v>15462</v>
      </c>
      <c r="H828" s="113" t="s">
        <v>13984</v>
      </c>
      <c r="I828" s="113" t="s">
        <v>15436</v>
      </c>
    </row>
    <row r="829" spans="1:9" hidden="1" x14ac:dyDescent="0.2">
      <c r="A829" s="113" t="s">
        <v>13334</v>
      </c>
      <c r="D829" s="113" t="s">
        <v>16739</v>
      </c>
      <c r="E829" s="113">
        <f t="shared" si="12"/>
        <v>2535000060</v>
      </c>
      <c r="F829" s="113" t="s">
        <v>16371</v>
      </c>
      <c r="G829" s="113" t="s">
        <v>15462</v>
      </c>
      <c r="H829" s="113" t="s">
        <v>13984</v>
      </c>
      <c r="I829" s="113" t="s">
        <v>15438</v>
      </c>
    </row>
    <row r="830" spans="1:9" hidden="1" x14ac:dyDescent="0.2">
      <c r="A830" s="113" t="s">
        <v>13334</v>
      </c>
      <c r="D830" s="113" t="s">
        <v>16740</v>
      </c>
      <c r="E830" s="113">
        <f t="shared" si="12"/>
        <v>2535000080</v>
      </c>
      <c r="F830" s="113" t="s">
        <v>16371</v>
      </c>
      <c r="G830" s="113" t="s">
        <v>15462</v>
      </c>
      <c r="H830" s="113" t="s">
        <v>13984</v>
      </c>
      <c r="I830" s="113" t="s">
        <v>15440</v>
      </c>
    </row>
    <row r="831" spans="1:9" hidden="1" x14ac:dyDescent="0.2">
      <c r="A831" s="113" t="s">
        <v>13334</v>
      </c>
      <c r="D831" s="113" t="s">
        <v>16741</v>
      </c>
      <c r="E831" s="113">
        <f t="shared" si="12"/>
        <v>2535000100</v>
      </c>
      <c r="F831" s="113" t="s">
        <v>16371</v>
      </c>
      <c r="G831" s="113" t="s">
        <v>15462</v>
      </c>
      <c r="H831" s="113" t="s">
        <v>13984</v>
      </c>
      <c r="I831" s="113" t="s">
        <v>15442</v>
      </c>
    </row>
    <row r="832" spans="1:9" hidden="1" x14ac:dyDescent="0.2">
      <c r="A832" s="113" t="s">
        <v>13334</v>
      </c>
      <c r="D832" s="113" t="s">
        <v>16742</v>
      </c>
      <c r="E832" s="113">
        <f t="shared" si="12"/>
        <v>2535000120</v>
      </c>
      <c r="F832" s="113" t="s">
        <v>16371</v>
      </c>
      <c r="G832" s="113" t="s">
        <v>15462</v>
      </c>
      <c r="H832" s="113" t="s">
        <v>13984</v>
      </c>
      <c r="I832" s="113" t="s">
        <v>15444</v>
      </c>
    </row>
    <row r="833" spans="1:9" hidden="1" x14ac:dyDescent="0.2">
      <c r="A833" s="113" t="s">
        <v>13334</v>
      </c>
      <c r="D833" s="113" t="s">
        <v>16743</v>
      </c>
      <c r="E833" s="113">
        <f t="shared" si="12"/>
        <v>2535000140</v>
      </c>
      <c r="F833" s="113" t="s">
        <v>16371</v>
      </c>
      <c r="G833" s="113" t="s">
        <v>15462</v>
      </c>
      <c r="H833" s="113" t="s">
        <v>13984</v>
      </c>
      <c r="I833" s="113" t="s">
        <v>16744</v>
      </c>
    </row>
    <row r="834" spans="1:9" hidden="1" x14ac:dyDescent="0.2">
      <c r="A834" s="113" t="s">
        <v>13334</v>
      </c>
      <c r="D834" s="113" t="s">
        <v>16745</v>
      </c>
      <c r="E834" s="113">
        <f t="shared" ref="E834:E897" si="13">VALUE(D834)</f>
        <v>2535010000</v>
      </c>
      <c r="F834" s="113" t="s">
        <v>16371</v>
      </c>
      <c r="G834" s="113" t="s">
        <v>15462</v>
      </c>
      <c r="H834" s="113" t="s">
        <v>16746</v>
      </c>
      <c r="I834" s="113" t="s">
        <v>13905</v>
      </c>
    </row>
    <row r="835" spans="1:9" hidden="1" x14ac:dyDescent="0.2">
      <c r="A835" s="113" t="s">
        <v>13334</v>
      </c>
      <c r="D835" s="113" t="s">
        <v>16747</v>
      </c>
      <c r="E835" s="113">
        <f t="shared" si="13"/>
        <v>2535010020</v>
      </c>
      <c r="F835" s="113" t="s">
        <v>16371</v>
      </c>
      <c r="G835" s="113" t="s">
        <v>15462</v>
      </c>
      <c r="H835" s="113" t="s">
        <v>16746</v>
      </c>
      <c r="I835" s="113" t="s">
        <v>15434</v>
      </c>
    </row>
    <row r="836" spans="1:9" hidden="1" x14ac:dyDescent="0.2">
      <c r="A836" s="113" t="s">
        <v>13334</v>
      </c>
      <c r="D836" s="113" t="s">
        <v>16748</v>
      </c>
      <c r="E836" s="113">
        <f t="shared" si="13"/>
        <v>2535010040</v>
      </c>
      <c r="F836" s="113" t="s">
        <v>16371</v>
      </c>
      <c r="G836" s="113" t="s">
        <v>15462</v>
      </c>
      <c r="H836" s="113" t="s">
        <v>16746</v>
      </c>
      <c r="I836" s="113" t="s">
        <v>15436</v>
      </c>
    </row>
    <row r="837" spans="1:9" hidden="1" x14ac:dyDescent="0.2">
      <c r="A837" s="113" t="s">
        <v>13334</v>
      </c>
      <c r="D837" s="113" t="s">
        <v>16749</v>
      </c>
      <c r="E837" s="113">
        <f t="shared" si="13"/>
        <v>2535010060</v>
      </c>
      <c r="F837" s="113" t="s">
        <v>16371</v>
      </c>
      <c r="G837" s="113" t="s">
        <v>15462</v>
      </c>
      <c r="H837" s="113" t="s">
        <v>16746</v>
      </c>
      <c r="I837" s="113" t="s">
        <v>15438</v>
      </c>
    </row>
    <row r="838" spans="1:9" hidden="1" x14ac:dyDescent="0.2">
      <c r="A838" s="113" t="s">
        <v>13334</v>
      </c>
      <c r="D838" s="113" t="s">
        <v>16750</v>
      </c>
      <c r="E838" s="113">
        <f t="shared" si="13"/>
        <v>2535010080</v>
      </c>
      <c r="F838" s="113" t="s">
        <v>16371</v>
      </c>
      <c r="G838" s="113" t="s">
        <v>15462</v>
      </c>
      <c r="H838" s="113" t="s">
        <v>16746</v>
      </c>
      <c r="I838" s="113" t="s">
        <v>15440</v>
      </c>
    </row>
    <row r="839" spans="1:9" hidden="1" x14ac:dyDescent="0.2">
      <c r="A839" s="113" t="s">
        <v>13334</v>
      </c>
      <c r="D839" s="113" t="s">
        <v>16751</v>
      </c>
      <c r="E839" s="113">
        <f t="shared" si="13"/>
        <v>2535010100</v>
      </c>
      <c r="F839" s="113" t="s">
        <v>16371</v>
      </c>
      <c r="G839" s="113" t="s">
        <v>15462</v>
      </c>
      <c r="H839" s="113" t="s">
        <v>16746</v>
      </c>
      <c r="I839" s="113" t="s">
        <v>15442</v>
      </c>
    </row>
    <row r="840" spans="1:9" hidden="1" x14ac:dyDescent="0.2">
      <c r="A840" s="113" t="s">
        <v>13334</v>
      </c>
      <c r="D840" s="113" t="s">
        <v>16752</v>
      </c>
      <c r="E840" s="113">
        <f t="shared" si="13"/>
        <v>2535010120</v>
      </c>
      <c r="F840" s="113" t="s">
        <v>16371</v>
      </c>
      <c r="G840" s="113" t="s">
        <v>15462</v>
      </c>
      <c r="H840" s="113" t="s">
        <v>16746</v>
      </c>
      <c r="I840" s="113" t="s">
        <v>15444</v>
      </c>
    </row>
    <row r="841" spans="1:9" hidden="1" x14ac:dyDescent="0.2">
      <c r="A841" s="113" t="s">
        <v>13334</v>
      </c>
      <c r="D841" s="113" t="s">
        <v>16753</v>
      </c>
      <c r="E841" s="113">
        <f t="shared" si="13"/>
        <v>2535010140</v>
      </c>
      <c r="F841" s="113" t="s">
        <v>16371</v>
      </c>
      <c r="G841" s="113" t="s">
        <v>15462</v>
      </c>
      <c r="H841" s="113" t="s">
        <v>16746</v>
      </c>
      <c r="I841" s="113" t="s">
        <v>16744</v>
      </c>
    </row>
    <row r="842" spans="1:9" hidden="1" x14ac:dyDescent="0.2">
      <c r="A842" s="113" t="s">
        <v>13334</v>
      </c>
      <c r="D842" s="113" t="s">
        <v>16754</v>
      </c>
      <c r="E842" s="113">
        <f t="shared" si="13"/>
        <v>2535020000</v>
      </c>
      <c r="F842" s="113" t="s">
        <v>16371</v>
      </c>
      <c r="G842" s="113" t="s">
        <v>15462</v>
      </c>
      <c r="H842" s="113" t="s">
        <v>14002</v>
      </c>
      <c r="I842" s="113" t="s">
        <v>13905</v>
      </c>
    </row>
    <row r="843" spans="1:9" hidden="1" x14ac:dyDescent="0.2">
      <c r="A843" s="113" t="s">
        <v>13334</v>
      </c>
      <c r="D843" s="113" t="s">
        <v>16755</v>
      </c>
      <c r="E843" s="113">
        <f t="shared" si="13"/>
        <v>2535020020</v>
      </c>
      <c r="F843" s="113" t="s">
        <v>16371</v>
      </c>
      <c r="G843" s="113" t="s">
        <v>15462</v>
      </c>
      <c r="H843" s="113" t="s">
        <v>14002</v>
      </c>
      <c r="I843" s="113" t="s">
        <v>15434</v>
      </c>
    </row>
    <row r="844" spans="1:9" hidden="1" x14ac:dyDescent="0.2">
      <c r="A844" s="113" t="s">
        <v>13334</v>
      </c>
      <c r="D844" s="113" t="s">
        <v>16756</v>
      </c>
      <c r="E844" s="113">
        <f t="shared" si="13"/>
        <v>2535020040</v>
      </c>
      <c r="F844" s="113" t="s">
        <v>16371</v>
      </c>
      <c r="G844" s="113" t="s">
        <v>15462</v>
      </c>
      <c r="H844" s="113" t="s">
        <v>14002</v>
      </c>
      <c r="I844" s="113" t="s">
        <v>15436</v>
      </c>
    </row>
    <row r="845" spans="1:9" hidden="1" x14ac:dyDescent="0.2">
      <c r="A845" s="113" t="s">
        <v>13334</v>
      </c>
      <c r="D845" s="113" t="s">
        <v>16757</v>
      </c>
      <c r="E845" s="113">
        <f t="shared" si="13"/>
        <v>2535020060</v>
      </c>
      <c r="F845" s="113" t="s">
        <v>16371</v>
      </c>
      <c r="G845" s="113" t="s">
        <v>15462</v>
      </c>
      <c r="H845" s="113" t="s">
        <v>14002</v>
      </c>
      <c r="I845" s="113" t="s">
        <v>15438</v>
      </c>
    </row>
    <row r="846" spans="1:9" hidden="1" x14ac:dyDescent="0.2">
      <c r="A846" s="113" t="s">
        <v>13334</v>
      </c>
      <c r="D846" s="113" t="s">
        <v>16758</v>
      </c>
      <c r="E846" s="113">
        <f t="shared" si="13"/>
        <v>2535020080</v>
      </c>
      <c r="F846" s="113" t="s">
        <v>16371</v>
      </c>
      <c r="G846" s="113" t="s">
        <v>15462</v>
      </c>
      <c r="H846" s="113" t="s">
        <v>14002</v>
      </c>
      <c r="I846" s="113" t="s">
        <v>15440</v>
      </c>
    </row>
    <row r="847" spans="1:9" hidden="1" x14ac:dyDescent="0.2">
      <c r="A847" s="113" t="s">
        <v>13334</v>
      </c>
      <c r="D847" s="113" t="s">
        <v>16759</v>
      </c>
      <c r="E847" s="113">
        <f t="shared" si="13"/>
        <v>2535020100</v>
      </c>
      <c r="F847" s="113" t="s">
        <v>16371</v>
      </c>
      <c r="G847" s="113" t="s">
        <v>15462</v>
      </c>
      <c r="H847" s="113" t="s">
        <v>14002</v>
      </c>
      <c r="I847" s="113" t="s">
        <v>15442</v>
      </c>
    </row>
    <row r="848" spans="1:9" hidden="1" x14ac:dyDescent="0.2">
      <c r="A848" s="113" t="s">
        <v>13334</v>
      </c>
      <c r="D848" s="113" t="s">
        <v>16760</v>
      </c>
      <c r="E848" s="113">
        <f t="shared" si="13"/>
        <v>2535020120</v>
      </c>
      <c r="F848" s="113" t="s">
        <v>16371</v>
      </c>
      <c r="G848" s="113" t="s">
        <v>15462</v>
      </c>
      <c r="H848" s="113" t="s">
        <v>14002</v>
      </c>
      <c r="I848" s="113" t="s">
        <v>15444</v>
      </c>
    </row>
    <row r="849" spans="1:12" hidden="1" x14ac:dyDescent="0.2">
      <c r="A849" s="113" t="s">
        <v>13334</v>
      </c>
      <c r="D849" s="113" t="s">
        <v>16761</v>
      </c>
      <c r="E849" s="113">
        <f t="shared" si="13"/>
        <v>2535020140</v>
      </c>
      <c r="F849" s="113" t="s">
        <v>16371</v>
      </c>
      <c r="G849" s="113" t="s">
        <v>15462</v>
      </c>
      <c r="H849" s="113" t="s">
        <v>14002</v>
      </c>
      <c r="I849" s="113" t="s">
        <v>16744</v>
      </c>
    </row>
    <row r="850" spans="1:12" hidden="1" x14ac:dyDescent="0.2">
      <c r="A850" s="113" t="s">
        <v>13334</v>
      </c>
      <c r="D850" s="113" t="s">
        <v>16762</v>
      </c>
      <c r="E850" s="113">
        <f t="shared" si="13"/>
        <v>2535030000</v>
      </c>
      <c r="F850" s="113" t="s">
        <v>16371</v>
      </c>
      <c r="G850" s="113" t="s">
        <v>15462</v>
      </c>
      <c r="H850" s="113" t="s">
        <v>14013</v>
      </c>
      <c r="I850" s="113" t="s">
        <v>13905</v>
      </c>
    </row>
    <row r="851" spans="1:12" hidden="1" x14ac:dyDescent="0.2">
      <c r="A851" s="113" t="s">
        <v>13334</v>
      </c>
      <c r="D851" s="113" t="s">
        <v>16763</v>
      </c>
      <c r="E851" s="113">
        <f t="shared" si="13"/>
        <v>2535030020</v>
      </c>
      <c r="F851" s="113" t="s">
        <v>16371</v>
      </c>
      <c r="G851" s="113" t="s">
        <v>15462</v>
      </c>
      <c r="H851" s="113" t="s">
        <v>14013</v>
      </c>
      <c r="I851" s="113" t="s">
        <v>15434</v>
      </c>
    </row>
    <row r="852" spans="1:12" hidden="1" x14ac:dyDescent="0.2">
      <c r="A852" s="113" t="s">
        <v>13334</v>
      </c>
      <c r="D852" s="113" t="s">
        <v>16764</v>
      </c>
      <c r="E852" s="113">
        <f t="shared" si="13"/>
        <v>2535030040</v>
      </c>
      <c r="F852" s="113" t="s">
        <v>16371</v>
      </c>
      <c r="G852" s="113" t="s">
        <v>15462</v>
      </c>
      <c r="H852" s="113" t="s">
        <v>14013</v>
      </c>
      <c r="I852" s="113" t="s">
        <v>15436</v>
      </c>
    </row>
    <row r="853" spans="1:12" hidden="1" x14ac:dyDescent="0.2">
      <c r="A853" s="113" t="s">
        <v>13334</v>
      </c>
      <c r="D853" s="113" t="s">
        <v>16765</v>
      </c>
      <c r="E853" s="113">
        <f t="shared" si="13"/>
        <v>2535030060</v>
      </c>
      <c r="F853" s="113" t="s">
        <v>16371</v>
      </c>
      <c r="G853" s="113" t="s">
        <v>15462</v>
      </c>
      <c r="H853" s="113" t="s">
        <v>14013</v>
      </c>
      <c r="I853" s="113" t="s">
        <v>15438</v>
      </c>
    </row>
    <row r="854" spans="1:12" hidden="1" x14ac:dyDescent="0.2">
      <c r="A854" s="113" t="s">
        <v>13334</v>
      </c>
      <c r="D854" s="113" t="s">
        <v>16766</v>
      </c>
      <c r="E854" s="113">
        <f t="shared" si="13"/>
        <v>2535030080</v>
      </c>
      <c r="F854" s="113" t="s">
        <v>16371</v>
      </c>
      <c r="G854" s="113" t="s">
        <v>15462</v>
      </c>
      <c r="H854" s="113" t="s">
        <v>14013</v>
      </c>
      <c r="I854" s="113" t="s">
        <v>15440</v>
      </c>
    </row>
    <row r="855" spans="1:12" hidden="1" x14ac:dyDescent="0.2">
      <c r="A855" s="113" t="s">
        <v>13334</v>
      </c>
      <c r="D855" s="113" t="s">
        <v>16767</v>
      </c>
      <c r="E855" s="113">
        <f t="shared" si="13"/>
        <v>2535030100</v>
      </c>
      <c r="F855" s="113" t="s">
        <v>16371</v>
      </c>
      <c r="G855" s="113" t="s">
        <v>15462</v>
      </c>
      <c r="H855" s="113" t="s">
        <v>14013</v>
      </c>
      <c r="I855" s="113" t="s">
        <v>15442</v>
      </c>
    </row>
    <row r="856" spans="1:12" hidden="1" x14ac:dyDescent="0.2">
      <c r="A856" s="113" t="s">
        <v>13334</v>
      </c>
      <c r="D856" s="113" t="s">
        <v>16768</v>
      </c>
      <c r="E856" s="113">
        <f t="shared" si="13"/>
        <v>2535030120</v>
      </c>
      <c r="F856" s="113" t="s">
        <v>16371</v>
      </c>
      <c r="G856" s="113" t="s">
        <v>15462</v>
      </c>
      <c r="H856" s="113" t="s">
        <v>14013</v>
      </c>
      <c r="I856" s="113" t="s">
        <v>15444</v>
      </c>
    </row>
    <row r="857" spans="1:12" hidden="1" x14ac:dyDescent="0.2">
      <c r="A857" s="113" t="s">
        <v>13334</v>
      </c>
      <c r="D857" s="113" t="s">
        <v>16769</v>
      </c>
      <c r="E857" s="113">
        <f t="shared" si="13"/>
        <v>2535030140</v>
      </c>
      <c r="F857" s="113" t="s">
        <v>16371</v>
      </c>
      <c r="G857" s="113" t="s">
        <v>15462</v>
      </c>
      <c r="H857" s="113" t="s">
        <v>14013</v>
      </c>
      <c r="I857" s="113" t="s">
        <v>16744</v>
      </c>
    </row>
    <row r="858" spans="1:12" hidden="1" x14ac:dyDescent="0.2">
      <c r="A858" s="113" t="s">
        <v>13334</v>
      </c>
      <c r="D858" s="113" t="s">
        <v>16770</v>
      </c>
      <c r="E858" s="113">
        <f t="shared" si="13"/>
        <v>2601000000</v>
      </c>
      <c r="F858" s="113" t="s">
        <v>11405</v>
      </c>
      <c r="G858" s="113" t="s">
        <v>11406</v>
      </c>
      <c r="H858" s="113" t="s">
        <v>11407</v>
      </c>
      <c r="I858" s="113" t="s">
        <v>15135</v>
      </c>
    </row>
    <row r="859" spans="1:12" hidden="1" x14ac:dyDescent="0.2">
      <c r="A859" s="113" t="s">
        <v>13334</v>
      </c>
      <c r="D859" s="113" t="s">
        <v>11408</v>
      </c>
      <c r="E859" s="113">
        <f t="shared" si="13"/>
        <v>2601010000</v>
      </c>
      <c r="F859" s="113" t="s">
        <v>11405</v>
      </c>
      <c r="G859" s="113" t="s">
        <v>11406</v>
      </c>
      <c r="H859" s="113" t="s">
        <v>16148</v>
      </c>
      <c r="I859" s="113" t="s">
        <v>15135</v>
      </c>
    </row>
    <row r="860" spans="1:12" hidden="1" x14ac:dyDescent="0.2">
      <c r="A860" s="113" t="s">
        <v>13334</v>
      </c>
      <c r="D860" s="113" t="s">
        <v>14298</v>
      </c>
      <c r="E860" s="113">
        <f t="shared" si="13"/>
        <v>2601020000</v>
      </c>
      <c r="F860" s="113" t="s">
        <v>11405</v>
      </c>
      <c r="G860" s="113" t="s">
        <v>11406</v>
      </c>
      <c r="H860" s="113" t="s">
        <v>16162</v>
      </c>
      <c r="I860" s="113" t="s">
        <v>15135</v>
      </c>
    </row>
    <row r="861" spans="1:12" hidden="1" x14ac:dyDescent="0.2">
      <c r="A861" s="113" t="s">
        <v>13334</v>
      </c>
      <c r="B861" s="116" t="s">
        <v>10411</v>
      </c>
      <c r="D861" s="113" t="s">
        <v>14299</v>
      </c>
      <c r="E861" s="113">
        <f t="shared" si="13"/>
        <v>2601030000</v>
      </c>
      <c r="F861" s="113" t="s">
        <v>11405</v>
      </c>
      <c r="G861" s="113" t="s">
        <v>11406</v>
      </c>
      <c r="H861" s="113" t="s">
        <v>15826</v>
      </c>
      <c r="I861" s="113" t="s">
        <v>15135</v>
      </c>
      <c r="K861" s="115">
        <v>37302</v>
      </c>
      <c r="L861" s="113" t="s">
        <v>14300</v>
      </c>
    </row>
    <row r="862" spans="1:12" hidden="1" x14ac:dyDescent="0.2">
      <c r="A862" s="113" t="s">
        <v>13334</v>
      </c>
      <c r="B862" s="116" t="s">
        <v>10411</v>
      </c>
      <c r="D862" s="113" t="s">
        <v>14301</v>
      </c>
      <c r="E862" s="113">
        <f t="shared" si="13"/>
        <v>2610000000</v>
      </c>
      <c r="F862" s="113" t="s">
        <v>11405</v>
      </c>
      <c r="G862" s="113" t="s">
        <v>14302</v>
      </c>
      <c r="H862" s="113" t="s">
        <v>11407</v>
      </c>
      <c r="I862" s="113" t="s">
        <v>15135</v>
      </c>
      <c r="K862" s="115">
        <v>37302</v>
      </c>
      <c r="L862" s="113" t="s">
        <v>14300</v>
      </c>
    </row>
    <row r="863" spans="1:12" hidden="1" x14ac:dyDescent="0.2">
      <c r="A863" s="113" t="s">
        <v>13334</v>
      </c>
      <c r="D863" s="113" t="s">
        <v>14303</v>
      </c>
      <c r="E863" s="113">
        <f t="shared" si="13"/>
        <v>2610000100</v>
      </c>
      <c r="F863" s="113" t="s">
        <v>11405</v>
      </c>
      <c r="G863" s="113" t="s">
        <v>14302</v>
      </c>
      <c r="H863" s="113" t="s">
        <v>11407</v>
      </c>
      <c r="I863" s="113" t="s">
        <v>14304</v>
      </c>
      <c r="K863" s="115">
        <v>36769</v>
      </c>
      <c r="L863" s="113" t="s">
        <v>14305</v>
      </c>
    </row>
    <row r="864" spans="1:12" hidden="1" x14ac:dyDescent="0.2">
      <c r="A864" s="113" t="s">
        <v>13334</v>
      </c>
      <c r="D864" s="113" t="s">
        <v>14306</v>
      </c>
      <c r="E864" s="113">
        <f t="shared" si="13"/>
        <v>2610000110</v>
      </c>
      <c r="F864" s="113" t="s">
        <v>11405</v>
      </c>
      <c r="G864" s="113" t="s">
        <v>14302</v>
      </c>
      <c r="H864" s="113" t="s">
        <v>11407</v>
      </c>
      <c r="I864" s="113" t="s">
        <v>14307</v>
      </c>
    </row>
    <row r="865" spans="1:9" hidden="1" x14ac:dyDescent="0.2">
      <c r="A865" s="113" t="s">
        <v>13334</v>
      </c>
      <c r="D865" s="113" t="s">
        <v>14308</v>
      </c>
      <c r="E865" s="113">
        <f t="shared" si="13"/>
        <v>2610000120</v>
      </c>
      <c r="F865" s="113" t="s">
        <v>11405</v>
      </c>
      <c r="G865" s="113" t="s">
        <v>14302</v>
      </c>
      <c r="H865" s="113" t="s">
        <v>11407</v>
      </c>
      <c r="I865" s="113" t="s">
        <v>14309</v>
      </c>
    </row>
    <row r="866" spans="1:9" hidden="1" x14ac:dyDescent="0.2">
      <c r="A866" s="113" t="s">
        <v>13334</v>
      </c>
      <c r="D866" s="113" t="s">
        <v>14310</v>
      </c>
      <c r="E866" s="113">
        <f t="shared" si="13"/>
        <v>2610000130</v>
      </c>
      <c r="F866" s="113" t="s">
        <v>11405</v>
      </c>
      <c r="G866" s="113" t="s">
        <v>14302</v>
      </c>
      <c r="H866" s="113" t="s">
        <v>11407</v>
      </c>
      <c r="I866" s="113" t="s">
        <v>14311</v>
      </c>
    </row>
    <row r="867" spans="1:9" hidden="1" x14ac:dyDescent="0.2">
      <c r="A867" s="113" t="s">
        <v>13334</v>
      </c>
      <c r="D867" s="113" t="s">
        <v>14312</v>
      </c>
      <c r="E867" s="113">
        <f t="shared" si="13"/>
        <v>2610000140</v>
      </c>
      <c r="F867" s="113" t="s">
        <v>11405</v>
      </c>
      <c r="G867" s="113" t="s">
        <v>14302</v>
      </c>
      <c r="H867" s="113" t="s">
        <v>11407</v>
      </c>
      <c r="I867" s="113" t="s">
        <v>14313</v>
      </c>
    </row>
    <row r="868" spans="1:9" hidden="1" x14ac:dyDescent="0.2">
      <c r="A868" s="113" t="s">
        <v>13334</v>
      </c>
      <c r="D868" s="113" t="s">
        <v>14314</v>
      </c>
      <c r="E868" s="113">
        <f t="shared" si="13"/>
        <v>2610000150</v>
      </c>
      <c r="F868" s="113" t="s">
        <v>11405</v>
      </c>
      <c r="G868" s="113" t="s">
        <v>14302</v>
      </c>
      <c r="H868" s="113" t="s">
        <v>11407</v>
      </c>
      <c r="I868" s="113" t="s">
        <v>14315</v>
      </c>
    </row>
    <row r="869" spans="1:9" hidden="1" x14ac:dyDescent="0.2">
      <c r="A869" s="113" t="s">
        <v>13334</v>
      </c>
      <c r="D869" s="113" t="s">
        <v>14316</v>
      </c>
      <c r="E869" s="113">
        <f t="shared" si="13"/>
        <v>2610000160</v>
      </c>
      <c r="F869" s="113" t="s">
        <v>11405</v>
      </c>
      <c r="G869" s="113" t="s">
        <v>14302</v>
      </c>
      <c r="H869" s="113" t="s">
        <v>11407</v>
      </c>
      <c r="I869" s="113" t="s">
        <v>14317</v>
      </c>
    </row>
    <row r="870" spans="1:9" hidden="1" x14ac:dyDescent="0.2">
      <c r="A870" s="113" t="s">
        <v>13334</v>
      </c>
      <c r="D870" s="113" t="s">
        <v>14318</v>
      </c>
      <c r="E870" s="113">
        <f t="shared" si="13"/>
        <v>2610000170</v>
      </c>
      <c r="F870" s="113" t="s">
        <v>11405</v>
      </c>
      <c r="G870" s="113" t="s">
        <v>14302</v>
      </c>
      <c r="H870" s="113" t="s">
        <v>11407</v>
      </c>
      <c r="I870" s="113" t="s">
        <v>14319</v>
      </c>
    </row>
    <row r="871" spans="1:9" hidden="1" x14ac:dyDescent="0.2">
      <c r="A871" s="113" t="s">
        <v>13334</v>
      </c>
      <c r="D871" s="113" t="s">
        <v>14320</v>
      </c>
      <c r="E871" s="113">
        <f t="shared" si="13"/>
        <v>2610000180</v>
      </c>
      <c r="F871" s="113" t="s">
        <v>11405</v>
      </c>
      <c r="G871" s="113" t="s">
        <v>14302</v>
      </c>
      <c r="H871" s="113" t="s">
        <v>11407</v>
      </c>
      <c r="I871" s="113" t="s">
        <v>14321</v>
      </c>
    </row>
    <row r="872" spans="1:9" hidden="1" x14ac:dyDescent="0.2">
      <c r="A872" s="113" t="s">
        <v>13334</v>
      </c>
      <c r="D872" s="113" t="s">
        <v>14322</v>
      </c>
      <c r="E872" s="113">
        <f t="shared" si="13"/>
        <v>2610000190</v>
      </c>
      <c r="F872" s="113" t="s">
        <v>11405</v>
      </c>
      <c r="G872" s="113" t="s">
        <v>14302</v>
      </c>
      <c r="H872" s="113" t="s">
        <v>11407</v>
      </c>
      <c r="I872" s="113" t="s">
        <v>14323</v>
      </c>
    </row>
    <row r="873" spans="1:9" hidden="1" x14ac:dyDescent="0.2">
      <c r="A873" s="113" t="s">
        <v>13334</v>
      </c>
      <c r="D873" s="113" t="s">
        <v>14324</v>
      </c>
      <c r="E873" s="113">
        <f t="shared" si="13"/>
        <v>2610000200</v>
      </c>
      <c r="F873" s="113" t="s">
        <v>11405</v>
      </c>
      <c r="G873" s="113" t="s">
        <v>14302</v>
      </c>
      <c r="H873" s="113" t="s">
        <v>11407</v>
      </c>
      <c r="I873" s="113" t="s">
        <v>14325</v>
      </c>
    </row>
    <row r="874" spans="1:9" hidden="1" x14ac:dyDescent="0.2">
      <c r="A874" s="113" t="s">
        <v>13334</v>
      </c>
      <c r="D874" s="113" t="s">
        <v>14326</v>
      </c>
      <c r="E874" s="113">
        <f t="shared" si="13"/>
        <v>2610000210</v>
      </c>
      <c r="F874" s="113" t="s">
        <v>11405</v>
      </c>
      <c r="G874" s="113" t="s">
        <v>14302</v>
      </c>
      <c r="H874" s="113" t="s">
        <v>11407</v>
      </c>
      <c r="I874" s="113" t="s">
        <v>14327</v>
      </c>
    </row>
    <row r="875" spans="1:9" hidden="1" x14ac:dyDescent="0.2">
      <c r="A875" s="113" t="s">
        <v>13334</v>
      </c>
      <c r="D875" s="113" t="s">
        <v>14328</v>
      </c>
      <c r="E875" s="113">
        <f t="shared" si="13"/>
        <v>2610000220</v>
      </c>
      <c r="F875" s="113" t="s">
        <v>11405</v>
      </c>
      <c r="G875" s="113" t="s">
        <v>14302</v>
      </c>
      <c r="H875" s="113" t="s">
        <v>11407</v>
      </c>
      <c r="I875" s="113" t="s">
        <v>14329</v>
      </c>
    </row>
    <row r="876" spans="1:9" hidden="1" x14ac:dyDescent="0.2">
      <c r="A876" s="113" t="s">
        <v>13334</v>
      </c>
      <c r="D876" s="113" t="s">
        <v>14330</v>
      </c>
      <c r="E876" s="113">
        <f t="shared" si="13"/>
        <v>2610000230</v>
      </c>
      <c r="F876" s="113" t="s">
        <v>11405</v>
      </c>
      <c r="G876" s="113" t="s">
        <v>14302</v>
      </c>
      <c r="H876" s="113" t="s">
        <v>11407</v>
      </c>
      <c r="I876" s="113" t="s">
        <v>14331</v>
      </c>
    </row>
    <row r="877" spans="1:9" hidden="1" x14ac:dyDescent="0.2">
      <c r="A877" s="113" t="s">
        <v>13334</v>
      </c>
      <c r="D877" s="113" t="s">
        <v>14332</v>
      </c>
      <c r="E877" s="113">
        <f t="shared" si="13"/>
        <v>2610000240</v>
      </c>
      <c r="F877" s="113" t="s">
        <v>11405</v>
      </c>
      <c r="G877" s="113" t="s">
        <v>14302</v>
      </c>
      <c r="H877" s="113" t="s">
        <v>11407</v>
      </c>
      <c r="I877" s="113" t="s">
        <v>14333</v>
      </c>
    </row>
    <row r="878" spans="1:9" hidden="1" x14ac:dyDescent="0.2">
      <c r="A878" s="113" t="s">
        <v>13334</v>
      </c>
      <c r="D878" s="113" t="s">
        <v>14334</v>
      </c>
      <c r="E878" s="113">
        <f t="shared" si="13"/>
        <v>2610000250</v>
      </c>
      <c r="F878" s="113" t="s">
        <v>11405</v>
      </c>
      <c r="G878" s="113" t="s">
        <v>14302</v>
      </c>
      <c r="H878" s="113" t="s">
        <v>11407</v>
      </c>
      <c r="I878" s="113" t="s">
        <v>14335</v>
      </c>
    </row>
    <row r="879" spans="1:9" hidden="1" x14ac:dyDescent="0.2">
      <c r="A879" s="113" t="s">
        <v>13334</v>
      </c>
      <c r="D879" s="113" t="s">
        <v>14336</v>
      </c>
      <c r="E879" s="113">
        <f t="shared" si="13"/>
        <v>2610000260</v>
      </c>
      <c r="F879" s="113" t="s">
        <v>11405</v>
      </c>
      <c r="G879" s="113" t="s">
        <v>14302</v>
      </c>
      <c r="H879" s="113" t="s">
        <v>11407</v>
      </c>
      <c r="I879" s="113" t="s">
        <v>14337</v>
      </c>
    </row>
    <row r="880" spans="1:9" hidden="1" x14ac:dyDescent="0.2">
      <c r="A880" s="113" t="s">
        <v>13334</v>
      </c>
      <c r="D880" s="113" t="s">
        <v>14338</v>
      </c>
      <c r="E880" s="113">
        <f t="shared" si="13"/>
        <v>2610000270</v>
      </c>
      <c r="F880" s="113" t="s">
        <v>11405</v>
      </c>
      <c r="G880" s="113" t="s">
        <v>14302</v>
      </c>
      <c r="H880" s="113" t="s">
        <v>11407</v>
      </c>
      <c r="I880" s="113" t="s">
        <v>14339</v>
      </c>
    </row>
    <row r="881" spans="1:12" hidden="1" x14ac:dyDescent="0.2">
      <c r="A881" s="113" t="s">
        <v>13334</v>
      </c>
      <c r="D881" s="113" t="s">
        <v>14340</v>
      </c>
      <c r="E881" s="113">
        <f t="shared" si="13"/>
        <v>2610000300</v>
      </c>
      <c r="F881" s="113" t="s">
        <v>11405</v>
      </c>
      <c r="G881" s="113" t="s">
        <v>14302</v>
      </c>
      <c r="H881" s="113" t="s">
        <v>11407</v>
      </c>
      <c r="I881" s="113" t="s">
        <v>14341</v>
      </c>
      <c r="K881" s="115">
        <v>36769</v>
      </c>
      <c r="L881" s="113" t="s">
        <v>14342</v>
      </c>
    </row>
    <row r="882" spans="1:12" hidden="1" x14ac:dyDescent="0.2">
      <c r="A882" s="113" t="s">
        <v>13334</v>
      </c>
      <c r="D882" s="113" t="s">
        <v>14343</v>
      </c>
      <c r="E882" s="113">
        <f t="shared" si="13"/>
        <v>2610000310</v>
      </c>
      <c r="F882" s="113" t="s">
        <v>11405</v>
      </c>
      <c r="G882" s="113" t="s">
        <v>14302</v>
      </c>
      <c r="H882" s="113" t="s">
        <v>11407</v>
      </c>
      <c r="I882" s="113" t="s">
        <v>14344</v>
      </c>
    </row>
    <row r="883" spans="1:12" hidden="1" x14ac:dyDescent="0.2">
      <c r="A883" s="113" t="s">
        <v>13334</v>
      </c>
      <c r="D883" s="113" t="s">
        <v>14345</v>
      </c>
      <c r="E883" s="113">
        <f t="shared" si="13"/>
        <v>2610000320</v>
      </c>
      <c r="F883" s="113" t="s">
        <v>11405</v>
      </c>
      <c r="G883" s="113" t="s">
        <v>14302</v>
      </c>
      <c r="H883" s="113" t="s">
        <v>11407</v>
      </c>
      <c r="I883" s="113" t="s">
        <v>14346</v>
      </c>
    </row>
    <row r="884" spans="1:12" hidden="1" x14ac:dyDescent="0.2">
      <c r="A884" s="113" t="s">
        <v>13334</v>
      </c>
      <c r="D884" s="113" t="s">
        <v>14347</v>
      </c>
      <c r="E884" s="113">
        <f t="shared" si="13"/>
        <v>2610000400</v>
      </c>
      <c r="F884" s="113" t="s">
        <v>11405</v>
      </c>
      <c r="G884" s="113" t="s">
        <v>14302</v>
      </c>
      <c r="H884" s="113" t="s">
        <v>11407</v>
      </c>
      <c r="I884" s="113" t="s">
        <v>14348</v>
      </c>
      <c r="J884" s="115">
        <v>36769</v>
      </c>
    </row>
    <row r="885" spans="1:12" hidden="1" x14ac:dyDescent="0.2">
      <c r="A885" s="113" t="s">
        <v>13334</v>
      </c>
      <c r="D885" s="113" t="s">
        <v>14349</v>
      </c>
      <c r="E885" s="113">
        <f t="shared" si="13"/>
        <v>2610000500</v>
      </c>
      <c r="F885" s="113" t="s">
        <v>11405</v>
      </c>
      <c r="G885" s="113" t="s">
        <v>14302</v>
      </c>
      <c r="H885" s="113" t="s">
        <v>11407</v>
      </c>
      <c r="I885" s="113" t="s">
        <v>14350</v>
      </c>
      <c r="J885" s="115">
        <v>36769</v>
      </c>
    </row>
    <row r="886" spans="1:12" hidden="1" x14ac:dyDescent="0.2">
      <c r="A886" s="113" t="s">
        <v>13334</v>
      </c>
      <c r="B886" s="116" t="s">
        <v>10411</v>
      </c>
      <c r="D886" s="113" t="s">
        <v>14351</v>
      </c>
      <c r="E886" s="113">
        <f t="shared" si="13"/>
        <v>2610010000</v>
      </c>
      <c r="F886" s="113" t="s">
        <v>11405</v>
      </c>
      <c r="G886" s="113" t="s">
        <v>14302</v>
      </c>
      <c r="H886" s="113" t="s">
        <v>16148</v>
      </c>
      <c r="I886" s="113" t="s">
        <v>15135</v>
      </c>
      <c r="K886" s="115">
        <v>37302</v>
      </c>
      <c r="L886" s="113" t="s">
        <v>14300</v>
      </c>
    </row>
    <row r="887" spans="1:12" hidden="1" x14ac:dyDescent="0.2">
      <c r="A887" s="113" t="s">
        <v>13334</v>
      </c>
      <c r="B887" s="116" t="s">
        <v>10411</v>
      </c>
      <c r="D887" s="113" t="s">
        <v>14352</v>
      </c>
      <c r="E887" s="113">
        <f t="shared" si="13"/>
        <v>2610020000</v>
      </c>
      <c r="F887" s="113" t="s">
        <v>11405</v>
      </c>
      <c r="G887" s="113" t="s">
        <v>14302</v>
      </c>
      <c r="H887" s="113" t="s">
        <v>16162</v>
      </c>
      <c r="I887" s="113" t="s">
        <v>15135</v>
      </c>
      <c r="K887" s="115">
        <v>37302</v>
      </c>
      <c r="L887" s="113" t="s">
        <v>14300</v>
      </c>
    </row>
    <row r="888" spans="1:12" hidden="1" x14ac:dyDescent="0.2">
      <c r="A888" s="113" t="s">
        <v>13334</v>
      </c>
      <c r="D888" s="113" t="s">
        <v>14353</v>
      </c>
      <c r="E888" s="113">
        <f t="shared" si="13"/>
        <v>2610030000</v>
      </c>
      <c r="F888" s="113" t="s">
        <v>11405</v>
      </c>
      <c r="G888" s="113" t="s">
        <v>14302</v>
      </c>
      <c r="H888" s="113" t="s">
        <v>15826</v>
      </c>
      <c r="I888" s="113" t="s">
        <v>14354</v>
      </c>
      <c r="K888" s="115">
        <v>36769</v>
      </c>
      <c r="L888" s="113" t="s">
        <v>14355</v>
      </c>
    </row>
    <row r="889" spans="1:12" hidden="1" x14ac:dyDescent="0.2">
      <c r="A889" s="113" t="s">
        <v>13334</v>
      </c>
      <c r="D889" s="113" t="s">
        <v>14356</v>
      </c>
      <c r="E889" s="113">
        <f t="shared" si="13"/>
        <v>2610040400</v>
      </c>
      <c r="F889" s="113" t="s">
        <v>11405</v>
      </c>
      <c r="G889" s="113" t="s">
        <v>14302</v>
      </c>
      <c r="H889" s="113" t="s">
        <v>14357</v>
      </c>
      <c r="I889" s="113" t="s">
        <v>14358</v>
      </c>
      <c r="J889" s="115">
        <v>37804</v>
      </c>
    </row>
    <row r="890" spans="1:12" hidden="1" x14ac:dyDescent="0.2">
      <c r="A890" s="113" t="s">
        <v>13334</v>
      </c>
      <c r="D890" s="113" t="s">
        <v>14359</v>
      </c>
      <c r="E890" s="113">
        <f t="shared" si="13"/>
        <v>2620000000</v>
      </c>
      <c r="F890" s="113" t="s">
        <v>11405</v>
      </c>
      <c r="G890" s="113" t="s">
        <v>14360</v>
      </c>
      <c r="H890" s="113" t="s">
        <v>11407</v>
      </c>
      <c r="I890" s="113" t="s">
        <v>15135</v>
      </c>
    </row>
    <row r="891" spans="1:12" hidden="1" x14ac:dyDescent="0.2">
      <c r="A891" s="113" t="s">
        <v>13334</v>
      </c>
      <c r="D891" s="113" t="s">
        <v>14361</v>
      </c>
      <c r="E891" s="113">
        <f t="shared" si="13"/>
        <v>2620010000</v>
      </c>
      <c r="F891" s="113" t="s">
        <v>11405</v>
      </c>
      <c r="G891" s="113" t="s">
        <v>14360</v>
      </c>
      <c r="H891" s="113" t="s">
        <v>16148</v>
      </c>
      <c r="I891" s="113" t="s">
        <v>15135</v>
      </c>
    </row>
    <row r="892" spans="1:12" hidden="1" x14ac:dyDescent="0.2">
      <c r="A892" s="113" t="s">
        <v>13334</v>
      </c>
      <c r="D892" s="113" t="s">
        <v>14362</v>
      </c>
      <c r="E892" s="113">
        <f t="shared" si="13"/>
        <v>2620020000</v>
      </c>
      <c r="F892" s="113" t="s">
        <v>11405</v>
      </c>
      <c r="G892" s="113" t="s">
        <v>14360</v>
      </c>
      <c r="H892" s="113" t="s">
        <v>16162</v>
      </c>
      <c r="I892" s="113" t="s">
        <v>15135</v>
      </c>
    </row>
    <row r="893" spans="1:12" hidden="1" x14ac:dyDescent="0.2">
      <c r="A893" s="113" t="s">
        <v>13334</v>
      </c>
      <c r="D893" s="113" t="s">
        <v>14363</v>
      </c>
      <c r="E893" s="113">
        <f t="shared" si="13"/>
        <v>2620030000</v>
      </c>
      <c r="F893" s="113" t="s">
        <v>11405</v>
      </c>
      <c r="G893" s="113" t="s">
        <v>14360</v>
      </c>
      <c r="H893" s="113" t="s">
        <v>14364</v>
      </c>
      <c r="I893" s="113" t="s">
        <v>15135</v>
      </c>
    </row>
    <row r="894" spans="1:12" hidden="1" x14ac:dyDescent="0.2">
      <c r="A894" s="113" t="s">
        <v>13334</v>
      </c>
      <c r="D894" s="113" t="s">
        <v>14365</v>
      </c>
      <c r="E894" s="113">
        <f t="shared" si="13"/>
        <v>2630000000</v>
      </c>
      <c r="F894" s="113" t="s">
        <v>11405</v>
      </c>
      <c r="G894" s="113" t="s">
        <v>14366</v>
      </c>
      <c r="H894" s="113" t="s">
        <v>11407</v>
      </c>
      <c r="I894" s="113" t="s">
        <v>14367</v>
      </c>
    </row>
    <row r="895" spans="1:12" hidden="1" x14ac:dyDescent="0.2">
      <c r="A895" s="113" t="s">
        <v>13334</v>
      </c>
      <c r="D895" s="113" t="s">
        <v>14368</v>
      </c>
      <c r="E895" s="113">
        <f t="shared" si="13"/>
        <v>2630010000</v>
      </c>
      <c r="F895" s="113" t="s">
        <v>11405</v>
      </c>
      <c r="G895" s="113" t="s">
        <v>14366</v>
      </c>
      <c r="H895" s="113" t="s">
        <v>16148</v>
      </c>
      <c r="I895" s="113" t="s">
        <v>14367</v>
      </c>
    </row>
    <row r="896" spans="1:12" hidden="1" x14ac:dyDescent="0.2">
      <c r="A896" s="113" t="s">
        <v>13334</v>
      </c>
      <c r="D896" s="113" t="s">
        <v>14369</v>
      </c>
      <c r="E896" s="113">
        <f t="shared" si="13"/>
        <v>2630020000</v>
      </c>
      <c r="F896" s="113" t="s">
        <v>11405</v>
      </c>
      <c r="G896" s="113" t="s">
        <v>14366</v>
      </c>
      <c r="H896" s="113" t="s">
        <v>14370</v>
      </c>
      <c r="I896" s="113" t="s">
        <v>14367</v>
      </c>
    </row>
    <row r="897" spans="1:10" hidden="1" x14ac:dyDescent="0.2">
      <c r="A897" s="113" t="s">
        <v>13334</v>
      </c>
      <c r="D897" s="113" t="s">
        <v>14371</v>
      </c>
      <c r="E897" s="113">
        <f t="shared" si="13"/>
        <v>2630020001</v>
      </c>
      <c r="F897" s="113" t="s">
        <v>11405</v>
      </c>
      <c r="G897" s="113" t="s">
        <v>14366</v>
      </c>
      <c r="H897" s="113" t="s">
        <v>14370</v>
      </c>
      <c r="I897" s="113" t="s">
        <v>14372</v>
      </c>
      <c r="J897" s="115">
        <v>37112</v>
      </c>
    </row>
    <row r="898" spans="1:10" hidden="1" x14ac:dyDescent="0.2">
      <c r="A898" s="113" t="s">
        <v>13334</v>
      </c>
      <c r="D898" s="113" t="s">
        <v>14373</v>
      </c>
      <c r="E898" s="113">
        <f t="shared" ref="E898:E961" si="14">VALUE(D898)</f>
        <v>2630030000</v>
      </c>
      <c r="F898" s="113" t="s">
        <v>11405</v>
      </c>
      <c r="G898" s="113" t="s">
        <v>14366</v>
      </c>
      <c r="H898" s="113" t="s">
        <v>14374</v>
      </c>
      <c r="I898" s="113" t="s">
        <v>14367</v>
      </c>
    </row>
    <row r="899" spans="1:10" hidden="1" x14ac:dyDescent="0.2">
      <c r="A899" s="113" t="s">
        <v>13334</v>
      </c>
      <c r="D899" s="113" t="s">
        <v>14375</v>
      </c>
      <c r="E899" s="113">
        <f t="shared" si="14"/>
        <v>2635000000</v>
      </c>
      <c r="F899" s="113" t="s">
        <v>11405</v>
      </c>
      <c r="G899" s="113" t="s">
        <v>14376</v>
      </c>
      <c r="H899" s="113" t="s">
        <v>11407</v>
      </c>
      <c r="I899" s="113" t="s">
        <v>15135</v>
      </c>
      <c r="J899" s="115">
        <v>37519</v>
      </c>
    </row>
    <row r="900" spans="1:10" hidden="1" x14ac:dyDescent="0.2">
      <c r="A900" s="113" t="s">
        <v>13334</v>
      </c>
      <c r="D900" s="113" t="s">
        <v>14377</v>
      </c>
      <c r="E900" s="113">
        <f t="shared" si="14"/>
        <v>2640000000</v>
      </c>
      <c r="F900" s="113" t="s">
        <v>11405</v>
      </c>
      <c r="G900" s="113" t="s">
        <v>14378</v>
      </c>
      <c r="H900" s="113" t="s">
        <v>14379</v>
      </c>
      <c r="I900" s="113" t="s">
        <v>10345</v>
      </c>
    </row>
    <row r="901" spans="1:10" hidden="1" x14ac:dyDescent="0.2">
      <c r="A901" s="113" t="s">
        <v>13334</v>
      </c>
      <c r="D901" s="113" t="s">
        <v>14380</v>
      </c>
      <c r="E901" s="113">
        <f t="shared" si="14"/>
        <v>2640000001</v>
      </c>
      <c r="F901" s="113" t="s">
        <v>11405</v>
      </c>
      <c r="G901" s="113" t="s">
        <v>14378</v>
      </c>
      <c r="H901" s="113" t="s">
        <v>14379</v>
      </c>
      <c r="I901" s="113" t="s">
        <v>14381</v>
      </c>
    </row>
    <row r="902" spans="1:10" hidden="1" x14ac:dyDescent="0.2">
      <c r="A902" s="113" t="s">
        <v>13334</v>
      </c>
      <c r="D902" s="113" t="s">
        <v>14382</v>
      </c>
      <c r="E902" s="113">
        <f t="shared" si="14"/>
        <v>2640000002</v>
      </c>
      <c r="F902" s="113" t="s">
        <v>11405</v>
      </c>
      <c r="G902" s="113" t="s">
        <v>14378</v>
      </c>
      <c r="H902" s="113" t="s">
        <v>14379</v>
      </c>
      <c r="I902" s="113" t="s">
        <v>14383</v>
      </c>
    </row>
    <row r="903" spans="1:10" hidden="1" x14ac:dyDescent="0.2">
      <c r="A903" s="113" t="s">
        <v>13334</v>
      </c>
      <c r="D903" s="113" t="s">
        <v>14384</v>
      </c>
      <c r="E903" s="113">
        <f t="shared" si="14"/>
        <v>2640000003</v>
      </c>
      <c r="F903" s="113" t="s">
        <v>11405</v>
      </c>
      <c r="G903" s="113" t="s">
        <v>14378</v>
      </c>
      <c r="H903" s="113" t="s">
        <v>14379</v>
      </c>
      <c r="I903" s="113" t="s">
        <v>14360</v>
      </c>
    </row>
    <row r="904" spans="1:10" hidden="1" x14ac:dyDescent="0.2">
      <c r="A904" s="113" t="s">
        <v>13334</v>
      </c>
      <c r="D904" s="113" t="s">
        <v>14385</v>
      </c>
      <c r="E904" s="113">
        <f t="shared" si="14"/>
        <v>2640000004</v>
      </c>
      <c r="F904" s="113" t="s">
        <v>11405</v>
      </c>
      <c r="G904" s="113" t="s">
        <v>14378</v>
      </c>
      <c r="H904" s="113" t="s">
        <v>14379</v>
      </c>
      <c r="I904" s="113" t="s">
        <v>14386</v>
      </c>
    </row>
    <row r="905" spans="1:10" hidden="1" x14ac:dyDescent="0.2">
      <c r="A905" s="113" t="s">
        <v>13334</v>
      </c>
      <c r="D905" s="113" t="s">
        <v>14387</v>
      </c>
      <c r="E905" s="113">
        <f t="shared" si="14"/>
        <v>2640010000</v>
      </c>
      <c r="F905" s="113" t="s">
        <v>11405</v>
      </c>
      <c r="G905" s="113" t="s">
        <v>14378</v>
      </c>
      <c r="H905" s="113" t="s">
        <v>16148</v>
      </c>
      <c r="I905" s="113" t="s">
        <v>10345</v>
      </c>
    </row>
    <row r="906" spans="1:10" hidden="1" x14ac:dyDescent="0.2">
      <c r="A906" s="113" t="s">
        <v>13334</v>
      </c>
      <c r="D906" s="113" t="s">
        <v>14388</v>
      </c>
      <c r="E906" s="113">
        <f t="shared" si="14"/>
        <v>2640010001</v>
      </c>
      <c r="F906" s="113" t="s">
        <v>11405</v>
      </c>
      <c r="G906" s="113" t="s">
        <v>14378</v>
      </c>
      <c r="H906" s="113" t="s">
        <v>16148</v>
      </c>
      <c r="I906" s="113" t="s">
        <v>14381</v>
      </c>
    </row>
    <row r="907" spans="1:10" hidden="1" x14ac:dyDescent="0.2">
      <c r="A907" s="113" t="s">
        <v>13334</v>
      </c>
      <c r="D907" s="113" t="s">
        <v>14389</v>
      </c>
      <c r="E907" s="113">
        <f t="shared" si="14"/>
        <v>2640010002</v>
      </c>
      <c r="F907" s="113" t="s">
        <v>11405</v>
      </c>
      <c r="G907" s="113" t="s">
        <v>14378</v>
      </c>
      <c r="H907" s="113" t="s">
        <v>16148</v>
      </c>
      <c r="I907" s="113" t="s">
        <v>14383</v>
      </c>
    </row>
    <row r="908" spans="1:10" hidden="1" x14ac:dyDescent="0.2">
      <c r="A908" s="113" t="s">
        <v>13334</v>
      </c>
      <c r="D908" s="113" t="s">
        <v>14390</v>
      </c>
      <c r="E908" s="113">
        <f t="shared" si="14"/>
        <v>2640010003</v>
      </c>
      <c r="F908" s="113" t="s">
        <v>11405</v>
      </c>
      <c r="G908" s="113" t="s">
        <v>14378</v>
      </c>
      <c r="H908" s="113" t="s">
        <v>16148</v>
      </c>
      <c r="I908" s="113" t="s">
        <v>14360</v>
      </c>
    </row>
    <row r="909" spans="1:10" hidden="1" x14ac:dyDescent="0.2">
      <c r="A909" s="113" t="s">
        <v>13334</v>
      </c>
      <c r="D909" s="113" t="s">
        <v>14391</v>
      </c>
      <c r="E909" s="113">
        <f t="shared" si="14"/>
        <v>2640010004</v>
      </c>
      <c r="F909" s="113" t="s">
        <v>11405</v>
      </c>
      <c r="G909" s="113" t="s">
        <v>14378</v>
      </c>
      <c r="H909" s="113" t="s">
        <v>16148</v>
      </c>
      <c r="I909" s="113" t="s">
        <v>14386</v>
      </c>
    </row>
    <row r="910" spans="1:10" hidden="1" x14ac:dyDescent="0.2">
      <c r="A910" s="113" t="s">
        <v>13334</v>
      </c>
      <c r="D910" s="113" t="s">
        <v>14392</v>
      </c>
      <c r="E910" s="113">
        <f t="shared" si="14"/>
        <v>2640020000</v>
      </c>
      <c r="F910" s="113" t="s">
        <v>11405</v>
      </c>
      <c r="G910" s="113" t="s">
        <v>14378</v>
      </c>
      <c r="H910" s="113" t="s">
        <v>16162</v>
      </c>
      <c r="I910" s="113" t="s">
        <v>10345</v>
      </c>
    </row>
    <row r="911" spans="1:10" hidden="1" x14ac:dyDescent="0.2">
      <c r="A911" s="113" t="s">
        <v>13334</v>
      </c>
      <c r="D911" s="113" t="s">
        <v>14393</v>
      </c>
      <c r="E911" s="113">
        <f t="shared" si="14"/>
        <v>2640020001</v>
      </c>
      <c r="F911" s="113" t="s">
        <v>11405</v>
      </c>
      <c r="G911" s="113" t="s">
        <v>14378</v>
      </c>
      <c r="H911" s="113" t="s">
        <v>16162</v>
      </c>
      <c r="I911" s="113" t="s">
        <v>14381</v>
      </c>
    </row>
    <row r="912" spans="1:10" hidden="1" x14ac:dyDescent="0.2">
      <c r="A912" s="113" t="s">
        <v>13334</v>
      </c>
      <c r="D912" s="113" t="s">
        <v>14394</v>
      </c>
      <c r="E912" s="113">
        <f t="shared" si="14"/>
        <v>2640020002</v>
      </c>
      <c r="F912" s="113" t="s">
        <v>11405</v>
      </c>
      <c r="G912" s="113" t="s">
        <v>14378</v>
      </c>
      <c r="H912" s="113" t="s">
        <v>16162</v>
      </c>
      <c r="I912" s="113" t="s">
        <v>14383</v>
      </c>
    </row>
    <row r="913" spans="1:10" hidden="1" x14ac:dyDescent="0.2">
      <c r="A913" s="113" t="s">
        <v>13334</v>
      </c>
      <c r="D913" s="113" t="s">
        <v>14395</v>
      </c>
      <c r="E913" s="113">
        <f t="shared" si="14"/>
        <v>2640020003</v>
      </c>
      <c r="F913" s="113" t="s">
        <v>11405</v>
      </c>
      <c r="G913" s="113" t="s">
        <v>14378</v>
      </c>
      <c r="H913" s="113" t="s">
        <v>16162</v>
      </c>
      <c r="I913" s="113" t="s">
        <v>14360</v>
      </c>
    </row>
    <row r="914" spans="1:10" hidden="1" x14ac:dyDescent="0.2">
      <c r="A914" s="113" t="s">
        <v>13334</v>
      </c>
      <c r="D914" s="113" t="s">
        <v>14396</v>
      </c>
      <c r="E914" s="113">
        <f t="shared" si="14"/>
        <v>2640020004</v>
      </c>
      <c r="F914" s="113" t="s">
        <v>11405</v>
      </c>
      <c r="G914" s="113" t="s">
        <v>14378</v>
      </c>
      <c r="H914" s="113" t="s">
        <v>16162</v>
      </c>
      <c r="I914" s="113" t="s">
        <v>14386</v>
      </c>
    </row>
    <row r="915" spans="1:10" hidden="1" x14ac:dyDescent="0.2">
      <c r="A915" s="113" t="s">
        <v>13334</v>
      </c>
      <c r="D915" s="113" t="s">
        <v>14397</v>
      </c>
      <c r="E915" s="113">
        <f t="shared" si="14"/>
        <v>2650000000</v>
      </c>
      <c r="F915" s="113" t="s">
        <v>11405</v>
      </c>
      <c r="G915" s="113" t="s">
        <v>14398</v>
      </c>
      <c r="H915" s="113" t="s">
        <v>14398</v>
      </c>
      <c r="I915" s="113" t="s">
        <v>10345</v>
      </c>
    </row>
    <row r="916" spans="1:10" hidden="1" x14ac:dyDescent="0.2">
      <c r="A916" s="113" t="s">
        <v>13334</v>
      </c>
      <c r="D916" s="113" t="s">
        <v>14399</v>
      </c>
      <c r="E916" s="113">
        <f t="shared" si="14"/>
        <v>2650000001</v>
      </c>
      <c r="F916" s="113" t="s">
        <v>11405</v>
      </c>
      <c r="G916" s="113" t="s">
        <v>14398</v>
      </c>
      <c r="H916" s="113" t="s">
        <v>14398</v>
      </c>
      <c r="I916" s="113" t="s">
        <v>14400</v>
      </c>
    </row>
    <row r="917" spans="1:10" hidden="1" x14ac:dyDescent="0.2">
      <c r="A917" s="113" t="s">
        <v>13334</v>
      </c>
      <c r="D917" s="113" t="s">
        <v>14401</v>
      </c>
      <c r="E917" s="113">
        <f t="shared" si="14"/>
        <v>2650000002</v>
      </c>
      <c r="F917" s="113" t="s">
        <v>11405</v>
      </c>
      <c r="G917" s="113" t="s">
        <v>14398</v>
      </c>
      <c r="H917" s="113" t="s">
        <v>14398</v>
      </c>
      <c r="I917" s="113" t="s">
        <v>14402</v>
      </c>
    </row>
    <row r="918" spans="1:10" hidden="1" x14ac:dyDescent="0.2">
      <c r="A918" s="113" t="s">
        <v>13334</v>
      </c>
      <c r="D918" s="113" t="s">
        <v>14403</v>
      </c>
      <c r="E918" s="113">
        <f t="shared" si="14"/>
        <v>2650000003</v>
      </c>
      <c r="F918" s="113" t="s">
        <v>11405</v>
      </c>
      <c r="G918" s="113" t="s">
        <v>14398</v>
      </c>
      <c r="H918" s="113" t="s">
        <v>14398</v>
      </c>
      <c r="I918" s="113" t="s">
        <v>14404</v>
      </c>
    </row>
    <row r="919" spans="1:10" hidden="1" x14ac:dyDescent="0.2">
      <c r="A919" s="113" t="s">
        <v>13334</v>
      </c>
      <c r="D919" s="113" t="s">
        <v>14405</v>
      </c>
      <c r="E919" s="113">
        <f t="shared" si="14"/>
        <v>2650000004</v>
      </c>
      <c r="F919" s="113" t="s">
        <v>11405</v>
      </c>
      <c r="G919" s="113" t="s">
        <v>14398</v>
      </c>
      <c r="H919" s="113" t="s">
        <v>14398</v>
      </c>
      <c r="I919" s="113" t="s">
        <v>14406</v>
      </c>
    </row>
    <row r="920" spans="1:10" hidden="1" x14ac:dyDescent="0.2">
      <c r="A920" s="113" t="s">
        <v>13334</v>
      </c>
      <c r="D920" s="113" t="s">
        <v>14407</v>
      </c>
      <c r="E920" s="113">
        <f t="shared" si="14"/>
        <v>2650000005</v>
      </c>
      <c r="F920" s="113" t="s">
        <v>11405</v>
      </c>
      <c r="G920" s="113" t="s">
        <v>14398</v>
      </c>
      <c r="H920" s="113" t="s">
        <v>14398</v>
      </c>
      <c r="I920" s="113" t="s">
        <v>14408</v>
      </c>
    </row>
    <row r="921" spans="1:10" hidden="1" x14ac:dyDescent="0.2">
      <c r="A921" s="113" t="s">
        <v>13334</v>
      </c>
      <c r="D921" s="113" t="s">
        <v>14409</v>
      </c>
      <c r="E921" s="113">
        <f t="shared" si="14"/>
        <v>2660000000</v>
      </c>
      <c r="F921" s="113" t="s">
        <v>11405</v>
      </c>
      <c r="G921" s="113" t="s">
        <v>14410</v>
      </c>
      <c r="H921" s="113" t="s">
        <v>14410</v>
      </c>
      <c r="I921" s="113" t="s">
        <v>14411</v>
      </c>
    </row>
    <row r="922" spans="1:10" hidden="1" x14ac:dyDescent="0.2">
      <c r="A922" s="113" t="s">
        <v>13334</v>
      </c>
      <c r="D922" s="113" t="s">
        <v>14412</v>
      </c>
      <c r="E922" s="113">
        <f t="shared" si="14"/>
        <v>2670001000</v>
      </c>
      <c r="F922" s="113" t="s">
        <v>11405</v>
      </c>
      <c r="G922" s="113" t="s">
        <v>14413</v>
      </c>
      <c r="H922" s="113" t="s">
        <v>14414</v>
      </c>
      <c r="I922" s="113" t="s">
        <v>14415</v>
      </c>
      <c r="J922" s="115">
        <v>36797</v>
      </c>
    </row>
    <row r="923" spans="1:10" hidden="1" x14ac:dyDescent="0.2">
      <c r="A923" s="113" t="s">
        <v>13334</v>
      </c>
      <c r="D923" s="113" t="s">
        <v>14416</v>
      </c>
      <c r="E923" s="113">
        <f t="shared" si="14"/>
        <v>2670002000</v>
      </c>
      <c r="F923" s="113" t="s">
        <v>11405</v>
      </c>
      <c r="G923" s="113" t="s">
        <v>14413</v>
      </c>
      <c r="H923" s="113" t="s">
        <v>14417</v>
      </c>
      <c r="I923" s="113" t="s">
        <v>14415</v>
      </c>
      <c r="J923" s="115">
        <v>36797</v>
      </c>
    </row>
    <row r="924" spans="1:10" hidden="1" x14ac:dyDescent="0.2">
      <c r="A924" s="113" t="s">
        <v>13334</v>
      </c>
      <c r="D924" s="113" t="s">
        <v>14418</v>
      </c>
      <c r="E924" s="113">
        <f t="shared" si="14"/>
        <v>2670003000</v>
      </c>
      <c r="F924" s="113" t="s">
        <v>11405</v>
      </c>
      <c r="G924" s="113" t="s">
        <v>14413</v>
      </c>
      <c r="H924" s="113" t="s">
        <v>14419</v>
      </c>
      <c r="I924" s="113" t="s">
        <v>14415</v>
      </c>
      <c r="J924" s="115">
        <v>36797</v>
      </c>
    </row>
    <row r="925" spans="1:10" hidden="1" x14ac:dyDescent="0.2">
      <c r="A925" s="113" t="s">
        <v>13334</v>
      </c>
      <c r="D925" s="113" t="s">
        <v>14420</v>
      </c>
      <c r="E925" s="113">
        <f t="shared" si="14"/>
        <v>2680001000</v>
      </c>
      <c r="F925" s="113" t="s">
        <v>11405</v>
      </c>
      <c r="G925" s="113" t="s">
        <v>14421</v>
      </c>
      <c r="H925" s="113" t="s">
        <v>15660</v>
      </c>
      <c r="I925" s="113" t="s">
        <v>11573</v>
      </c>
      <c r="J925" s="115">
        <v>37826</v>
      </c>
    </row>
    <row r="926" spans="1:10" hidden="1" x14ac:dyDescent="0.2">
      <c r="A926" s="113" t="s">
        <v>13334</v>
      </c>
      <c r="D926" s="113" t="s">
        <v>15661</v>
      </c>
      <c r="E926" s="113">
        <f t="shared" si="14"/>
        <v>2680002000</v>
      </c>
      <c r="F926" s="113" t="s">
        <v>11405</v>
      </c>
      <c r="G926" s="113" t="s">
        <v>14421</v>
      </c>
      <c r="H926" s="113" t="s">
        <v>15662</v>
      </c>
      <c r="I926" s="113" t="s">
        <v>11573</v>
      </c>
      <c r="J926" s="115">
        <v>37826</v>
      </c>
    </row>
    <row r="927" spans="1:10" hidden="1" x14ac:dyDescent="0.2">
      <c r="A927" s="113" t="s">
        <v>13334</v>
      </c>
      <c r="D927" s="113" t="s">
        <v>15663</v>
      </c>
      <c r="E927" s="113">
        <f t="shared" si="14"/>
        <v>2680003000</v>
      </c>
      <c r="F927" s="113" t="s">
        <v>11405</v>
      </c>
      <c r="G927" s="113" t="s">
        <v>14421</v>
      </c>
      <c r="H927" s="113" t="s">
        <v>15664</v>
      </c>
      <c r="I927" s="113" t="s">
        <v>11573</v>
      </c>
      <c r="J927" s="115">
        <v>37826</v>
      </c>
    </row>
    <row r="928" spans="1:10" hidden="1" x14ac:dyDescent="0.2">
      <c r="A928" s="113" t="s">
        <v>13334</v>
      </c>
      <c r="D928" s="113" t="s">
        <v>15665</v>
      </c>
      <c r="E928" s="113">
        <f t="shared" si="14"/>
        <v>2680003010</v>
      </c>
      <c r="F928" s="113" t="s">
        <v>11405</v>
      </c>
      <c r="G928" s="113" t="s">
        <v>14421</v>
      </c>
      <c r="H928" s="113" t="s">
        <v>15664</v>
      </c>
      <c r="I928" s="113" t="s">
        <v>15666</v>
      </c>
      <c r="J928" s="115">
        <v>37826</v>
      </c>
    </row>
    <row r="929" spans="1:12" hidden="1" x14ac:dyDescent="0.2">
      <c r="A929" s="113" t="s">
        <v>13334</v>
      </c>
      <c r="D929" s="113" t="s">
        <v>15667</v>
      </c>
      <c r="E929" s="113">
        <f t="shared" si="14"/>
        <v>2801000000</v>
      </c>
      <c r="F929" s="113" t="s">
        <v>15668</v>
      </c>
      <c r="G929" s="113" t="s">
        <v>8614</v>
      </c>
      <c r="H929" s="113" t="s">
        <v>11580</v>
      </c>
      <c r="I929" s="113" t="s">
        <v>15135</v>
      </c>
      <c r="J929" s="115">
        <v>36552</v>
      </c>
    </row>
    <row r="930" spans="1:12" hidden="1" x14ac:dyDescent="0.2">
      <c r="A930" s="113" t="s">
        <v>13334</v>
      </c>
      <c r="D930" s="113" t="s">
        <v>11581</v>
      </c>
      <c r="E930" s="113">
        <f t="shared" si="14"/>
        <v>2801000001</v>
      </c>
      <c r="F930" s="113" t="s">
        <v>15668</v>
      </c>
      <c r="G930" s="113" t="s">
        <v>8614</v>
      </c>
      <c r="H930" s="113" t="s">
        <v>11580</v>
      </c>
      <c r="I930" s="113" t="s">
        <v>14426</v>
      </c>
    </row>
    <row r="931" spans="1:12" hidden="1" x14ac:dyDescent="0.2">
      <c r="A931" s="113" t="s">
        <v>13334</v>
      </c>
      <c r="D931" s="113" t="s">
        <v>14427</v>
      </c>
      <c r="E931" s="113">
        <f t="shared" si="14"/>
        <v>2801000002</v>
      </c>
      <c r="F931" s="113" t="s">
        <v>15668</v>
      </c>
      <c r="G931" s="113" t="s">
        <v>8614</v>
      </c>
      <c r="H931" s="113" t="s">
        <v>11580</v>
      </c>
      <c r="I931" s="113" t="s">
        <v>14428</v>
      </c>
    </row>
    <row r="932" spans="1:12" hidden="1" x14ac:dyDescent="0.2">
      <c r="A932" s="113" t="s">
        <v>13334</v>
      </c>
      <c r="D932" s="113" t="s">
        <v>14429</v>
      </c>
      <c r="E932" s="113">
        <f t="shared" si="14"/>
        <v>2801000003</v>
      </c>
      <c r="F932" s="113" t="s">
        <v>15668</v>
      </c>
      <c r="G932" s="113" t="s">
        <v>8614</v>
      </c>
      <c r="H932" s="113" t="s">
        <v>11580</v>
      </c>
      <c r="I932" s="113" t="s">
        <v>14430</v>
      </c>
    </row>
    <row r="933" spans="1:12" hidden="1" x14ac:dyDescent="0.2">
      <c r="A933" s="113" t="s">
        <v>13334</v>
      </c>
      <c r="D933" s="113" t="s">
        <v>14431</v>
      </c>
      <c r="E933" s="113">
        <f t="shared" si="14"/>
        <v>2801000004</v>
      </c>
      <c r="F933" s="113" t="s">
        <v>15668</v>
      </c>
      <c r="G933" s="113" t="s">
        <v>8614</v>
      </c>
      <c r="H933" s="113" t="s">
        <v>11580</v>
      </c>
      <c r="I933" s="113" t="s">
        <v>14432</v>
      </c>
    </row>
    <row r="934" spans="1:12" hidden="1" x14ac:dyDescent="0.2">
      <c r="A934" s="113" t="s">
        <v>13334</v>
      </c>
      <c r="D934" s="113" t="s">
        <v>14433</v>
      </c>
      <c r="E934" s="113">
        <f t="shared" si="14"/>
        <v>2801000005</v>
      </c>
      <c r="F934" s="113" t="s">
        <v>15668</v>
      </c>
      <c r="G934" s="113" t="s">
        <v>8614</v>
      </c>
      <c r="H934" s="113" t="s">
        <v>11580</v>
      </c>
      <c r="I934" s="113" t="s">
        <v>14434</v>
      </c>
    </row>
    <row r="935" spans="1:12" hidden="1" x14ac:dyDescent="0.2">
      <c r="A935" s="113" t="s">
        <v>13334</v>
      </c>
      <c r="D935" s="113" t="s">
        <v>14435</v>
      </c>
      <c r="E935" s="113">
        <f t="shared" si="14"/>
        <v>2801000006</v>
      </c>
      <c r="F935" s="113" t="s">
        <v>15668</v>
      </c>
      <c r="G935" s="113" t="s">
        <v>8614</v>
      </c>
      <c r="H935" s="113" t="s">
        <v>11580</v>
      </c>
      <c r="I935" s="113" t="s">
        <v>14436</v>
      </c>
    </row>
    <row r="936" spans="1:12" hidden="1" x14ac:dyDescent="0.2">
      <c r="A936" s="113" t="s">
        <v>13334</v>
      </c>
      <c r="D936" s="113" t="s">
        <v>14437</v>
      </c>
      <c r="E936" s="113">
        <f t="shared" si="14"/>
        <v>2801000007</v>
      </c>
      <c r="F936" s="113" t="s">
        <v>15668</v>
      </c>
      <c r="G936" s="113" t="s">
        <v>8614</v>
      </c>
      <c r="H936" s="113" t="s">
        <v>11580</v>
      </c>
      <c r="I936" s="113" t="s">
        <v>14438</v>
      </c>
    </row>
    <row r="937" spans="1:12" hidden="1" x14ac:dyDescent="0.2">
      <c r="A937" s="113" t="s">
        <v>13334</v>
      </c>
      <c r="D937" s="113" t="s">
        <v>14439</v>
      </c>
      <c r="E937" s="113">
        <f t="shared" si="14"/>
        <v>2801000008</v>
      </c>
      <c r="F937" s="113" t="s">
        <v>15668</v>
      </c>
      <c r="G937" s="113" t="s">
        <v>8614</v>
      </c>
      <c r="H937" s="113" t="s">
        <v>11580</v>
      </c>
      <c r="I937" s="113" t="s">
        <v>14440</v>
      </c>
    </row>
    <row r="938" spans="1:12" hidden="1" x14ac:dyDescent="0.2">
      <c r="A938" s="113" t="s">
        <v>13334</v>
      </c>
      <c r="D938" s="113" t="s">
        <v>14441</v>
      </c>
      <c r="E938" s="113">
        <f t="shared" si="14"/>
        <v>2801500000</v>
      </c>
      <c r="F938" s="113" t="s">
        <v>15668</v>
      </c>
      <c r="G938" s="113" t="s">
        <v>8614</v>
      </c>
      <c r="H938" s="113" t="s">
        <v>14442</v>
      </c>
      <c r="I938" s="113" t="s">
        <v>14443</v>
      </c>
      <c r="K938" s="115">
        <v>36552</v>
      </c>
      <c r="L938" s="113" t="s">
        <v>14444</v>
      </c>
    </row>
    <row r="939" spans="1:12" hidden="1" x14ac:dyDescent="0.2">
      <c r="A939" s="113" t="s">
        <v>13334</v>
      </c>
      <c r="D939" s="113" t="s">
        <v>14445</v>
      </c>
      <c r="E939" s="113">
        <f t="shared" si="14"/>
        <v>2801500100</v>
      </c>
      <c r="F939" s="113" t="s">
        <v>15668</v>
      </c>
      <c r="G939" s="113" t="s">
        <v>8614</v>
      </c>
      <c r="H939" s="113" t="s">
        <v>14442</v>
      </c>
      <c r="I939" s="113" t="s">
        <v>14446</v>
      </c>
      <c r="K939" s="115">
        <v>36552</v>
      </c>
      <c r="L939" s="113" t="s">
        <v>14447</v>
      </c>
    </row>
    <row r="940" spans="1:12" hidden="1" x14ac:dyDescent="0.2">
      <c r="A940" s="113" t="s">
        <v>13334</v>
      </c>
      <c r="D940" s="113" t="s">
        <v>14448</v>
      </c>
      <c r="E940" s="113">
        <f t="shared" si="14"/>
        <v>2801500111</v>
      </c>
      <c r="F940" s="113" t="s">
        <v>15668</v>
      </c>
      <c r="G940" s="113" t="s">
        <v>8614</v>
      </c>
      <c r="H940" s="113" t="s">
        <v>14442</v>
      </c>
      <c r="I940" s="113" t="s">
        <v>14449</v>
      </c>
      <c r="K940" s="115">
        <v>36552</v>
      </c>
      <c r="L940" s="113" t="s">
        <v>14447</v>
      </c>
    </row>
    <row r="941" spans="1:12" hidden="1" x14ac:dyDescent="0.2">
      <c r="A941" s="113" t="s">
        <v>13334</v>
      </c>
      <c r="D941" s="113" t="s">
        <v>14450</v>
      </c>
      <c r="E941" s="113">
        <f t="shared" si="14"/>
        <v>2801500112</v>
      </c>
      <c r="F941" s="113" t="s">
        <v>15668</v>
      </c>
      <c r="G941" s="113" t="s">
        <v>8614</v>
      </c>
      <c r="H941" s="113" t="s">
        <v>14442</v>
      </c>
      <c r="I941" s="113" t="s">
        <v>14451</v>
      </c>
      <c r="K941" s="115">
        <v>36552</v>
      </c>
      <c r="L941" s="113" t="s">
        <v>14447</v>
      </c>
    </row>
    <row r="942" spans="1:12" hidden="1" x14ac:dyDescent="0.2">
      <c r="A942" s="113" t="s">
        <v>13334</v>
      </c>
      <c r="D942" s="113" t="s">
        <v>14452</v>
      </c>
      <c r="E942" s="113">
        <f t="shared" si="14"/>
        <v>2801500120</v>
      </c>
      <c r="F942" s="113" t="s">
        <v>15668</v>
      </c>
      <c r="G942" s="113" t="s">
        <v>8614</v>
      </c>
      <c r="H942" s="113" t="s">
        <v>14442</v>
      </c>
      <c r="I942" s="113" t="s">
        <v>14453</v>
      </c>
      <c r="K942" s="115">
        <v>36552</v>
      </c>
      <c r="L942" s="113" t="s">
        <v>14447</v>
      </c>
    </row>
    <row r="943" spans="1:12" hidden="1" x14ac:dyDescent="0.2">
      <c r="A943" s="113" t="s">
        <v>13334</v>
      </c>
      <c r="D943" s="113" t="s">
        <v>14454</v>
      </c>
      <c r="E943" s="113">
        <f t="shared" si="14"/>
        <v>2801500130</v>
      </c>
      <c r="F943" s="113" t="s">
        <v>15668</v>
      </c>
      <c r="G943" s="113" t="s">
        <v>8614</v>
      </c>
      <c r="H943" s="113" t="s">
        <v>14442</v>
      </c>
      <c r="I943" s="113" t="s">
        <v>14455</v>
      </c>
      <c r="K943" s="115">
        <v>36552</v>
      </c>
      <c r="L943" s="113" t="s">
        <v>14447</v>
      </c>
    </row>
    <row r="944" spans="1:12" hidden="1" x14ac:dyDescent="0.2">
      <c r="A944" s="113" t="s">
        <v>13334</v>
      </c>
      <c r="D944" s="113" t="s">
        <v>14456</v>
      </c>
      <c r="E944" s="113">
        <f t="shared" si="14"/>
        <v>2801500141</v>
      </c>
      <c r="F944" s="113" t="s">
        <v>15668</v>
      </c>
      <c r="G944" s="113" t="s">
        <v>8614</v>
      </c>
      <c r="H944" s="113" t="s">
        <v>14442</v>
      </c>
      <c r="I944" s="113" t="s">
        <v>14457</v>
      </c>
      <c r="K944" s="115">
        <v>36552</v>
      </c>
      <c r="L944" s="113" t="s">
        <v>14447</v>
      </c>
    </row>
    <row r="945" spans="1:12" hidden="1" x14ac:dyDescent="0.2">
      <c r="A945" s="113" t="s">
        <v>13334</v>
      </c>
      <c r="D945" s="113" t="s">
        <v>14458</v>
      </c>
      <c r="E945" s="113">
        <f t="shared" si="14"/>
        <v>2801500142</v>
      </c>
      <c r="F945" s="113" t="s">
        <v>15668</v>
      </c>
      <c r="G945" s="113" t="s">
        <v>8614</v>
      </c>
      <c r="H945" s="113" t="s">
        <v>14442</v>
      </c>
      <c r="I945" s="113" t="s">
        <v>16823</v>
      </c>
      <c r="K945" s="115">
        <v>36552</v>
      </c>
      <c r="L945" s="113" t="s">
        <v>14447</v>
      </c>
    </row>
    <row r="946" spans="1:12" hidden="1" x14ac:dyDescent="0.2">
      <c r="A946" s="113" t="s">
        <v>13334</v>
      </c>
      <c r="D946" s="113" t="s">
        <v>16824</v>
      </c>
      <c r="E946" s="113">
        <f t="shared" si="14"/>
        <v>2801500150</v>
      </c>
      <c r="F946" s="113" t="s">
        <v>15668</v>
      </c>
      <c r="G946" s="113" t="s">
        <v>8614</v>
      </c>
      <c r="H946" s="113" t="s">
        <v>14442</v>
      </c>
      <c r="I946" s="113" t="s">
        <v>16825</v>
      </c>
      <c r="K946" s="115">
        <v>36552</v>
      </c>
      <c r="L946" s="113" t="s">
        <v>14447</v>
      </c>
    </row>
    <row r="947" spans="1:12" hidden="1" x14ac:dyDescent="0.2">
      <c r="A947" s="113" t="s">
        <v>13334</v>
      </c>
      <c r="D947" s="113" t="s">
        <v>16826</v>
      </c>
      <c r="E947" s="113">
        <f t="shared" si="14"/>
        <v>2801500160</v>
      </c>
      <c r="F947" s="113" t="s">
        <v>15668</v>
      </c>
      <c r="G947" s="113" t="s">
        <v>8614</v>
      </c>
      <c r="H947" s="113" t="s">
        <v>14442</v>
      </c>
      <c r="I947" s="113" t="s">
        <v>16827</v>
      </c>
      <c r="K947" s="115">
        <v>36552</v>
      </c>
      <c r="L947" s="113" t="s">
        <v>14447</v>
      </c>
    </row>
    <row r="948" spans="1:12" hidden="1" x14ac:dyDescent="0.2">
      <c r="A948" s="113" t="s">
        <v>13334</v>
      </c>
      <c r="D948" s="113" t="s">
        <v>16828</v>
      </c>
      <c r="E948" s="113">
        <f t="shared" si="14"/>
        <v>2801500170</v>
      </c>
      <c r="F948" s="113" t="s">
        <v>15668</v>
      </c>
      <c r="G948" s="113" t="s">
        <v>8614</v>
      </c>
      <c r="H948" s="113" t="s">
        <v>14442</v>
      </c>
      <c r="I948" s="113" t="s">
        <v>16829</v>
      </c>
      <c r="K948" s="115">
        <v>36552</v>
      </c>
      <c r="L948" s="113" t="s">
        <v>14447</v>
      </c>
    </row>
    <row r="949" spans="1:12" hidden="1" x14ac:dyDescent="0.2">
      <c r="A949" s="113" t="s">
        <v>13334</v>
      </c>
      <c r="D949" s="113" t="s">
        <v>16830</v>
      </c>
      <c r="E949" s="113">
        <f t="shared" si="14"/>
        <v>2801500181</v>
      </c>
      <c r="F949" s="113" t="s">
        <v>15668</v>
      </c>
      <c r="G949" s="113" t="s">
        <v>8614</v>
      </c>
      <c r="H949" s="113" t="s">
        <v>14442</v>
      </c>
      <c r="I949" s="113" t="s">
        <v>16831</v>
      </c>
      <c r="K949" s="115">
        <v>36552</v>
      </c>
      <c r="L949" s="113" t="s">
        <v>14447</v>
      </c>
    </row>
    <row r="950" spans="1:12" hidden="1" x14ac:dyDescent="0.2">
      <c r="A950" s="113" t="s">
        <v>13334</v>
      </c>
      <c r="D950" s="113" t="s">
        <v>16832</v>
      </c>
      <c r="E950" s="113">
        <f t="shared" si="14"/>
        <v>2801500182</v>
      </c>
      <c r="F950" s="113" t="s">
        <v>15668</v>
      </c>
      <c r="G950" s="113" t="s">
        <v>8614</v>
      </c>
      <c r="H950" s="113" t="s">
        <v>14442</v>
      </c>
      <c r="I950" s="113" t="s">
        <v>16833</v>
      </c>
      <c r="K950" s="115">
        <v>36552</v>
      </c>
      <c r="L950" s="113" t="s">
        <v>14447</v>
      </c>
    </row>
    <row r="951" spans="1:12" hidden="1" x14ac:dyDescent="0.2">
      <c r="A951" s="113" t="s">
        <v>13334</v>
      </c>
      <c r="D951" s="113" t="s">
        <v>16834</v>
      </c>
      <c r="E951" s="113">
        <f t="shared" si="14"/>
        <v>2801500191</v>
      </c>
      <c r="F951" s="113" t="s">
        <v>15668</v>
      </c>
      <c r="G951" s="113" t="s">
        <v>8614</v>
      </c>
      <c r="H951" s="113" t="s">
        <v>14442</v>
      </c>
      <c r="I951" s="113" t="s">
        <v>16835</v>
      </c>
      <c r="K951" s="115">
        <v>36552</v>
      </c>
      <c r="L951" s="113" t="s">
        <v>14447</v>
      </c>
    </row>
    <row r="952" spans="1:12" hidden="1" x14ac:dyDescent="0.2">
      <c r="A952" s="113" t="s">
        <v>13334</v>
      </c>
      <c r="D952" s="113" t="s">
        <v>16836</v>
      </c>
      <c r="E952" s="113">
        <f t="shared" si="14"/>
        <v>2801500192</v>
      </c>
      <c r="F952" s="113" t="s">
        <v>15668</v>
      </c>
      <c r="G952" s="113" t="s">
        <v>8614</v>
      </c>
      <c r="H952" s="113" t="s">
        <v>14442</v>
      </c>
      <c r="I952" s="113" t="s">
        <v>16837</v>
      </c>
      <c r="K952" s="115">
        <v>36552</v>
      </c>
      <c r="L952" s="113" t="s">
        <v>14447</v>
      </c>
    </row>
    <row r="953" spans="1:12" hidden="1" x14ac:dyDescent="0.2">
      <c r="A953" s="113" t="s">
        <v>13334</v>
      </c>
      <c r="D953" s="113" t="s">
        <v>16838</v>
      </c>
      <c r="E953" s="113">
        <f t="shared" si="14"/>
        <v>2801500201</v>
      </c>
      <c r="F953" s="113" t="s">
        <v>15668</v>
      </c>
      <c r="G953" s="113" t="s">
        <v>8614</v>
      </c>
      <c r="H953" s="113" t="s">
        <v>14442</v>
      </c>
      <c r="I953" s="113" t="s">
        <v>16839</v>
      </c>
      <c r="K953" s="115">
        <v>36552</v>
      </c>
      <c r="L953" s="113" t="s">
        <v>14447</v>
      </c>
    </row>
    <row r="954" spans="1:12" hidden="1" x14ac:dyDescent="0.2">
      <c r="A954" s="113" t="s">
        <v>13334</v>
      </c>
      <c r="D954" s="113" t="s">
        <v>16840</v>
      </c>
      <c r="E954" s="113">
        <f t="shared" si="14"/>
        <v>2801500202</v>
      </c>
      <c r="F954" s="113" t="s">
        <v>15668</v>
      </c>
      <c r="G954" s="113" t="s">
        <v>8614</v>
      </c>
      <c r="H954" s="113" t="s">
        <v>14442</v>
      </c>
      <c r="I954" s="113" t="s">
        <v>16841</v>
      </c>
      <c r="K954" s="115">
        <v>36552</v>
      </c>
      <c r="L954" s="113" t="s">
        <v>14447</v>
      </c>
    </row>
    <row r="955" spans="1:12" hidden="1" x14ac:dyDescent="0.2">
      <c r="A955" s="113" t="s">
        <v>13334</v>
      </c>
      <c r="D955" s="113" t="s">
        <v>16842</v>
      </c>
      <c r="E955" s="113">
        <f t="shared" si="14"/>
        <v>2801500210</v>
      </c>
      <c r="F955" s="113" t="s">
        <v>15668</v>
      </c>
      <c r="G955" s="113" t="s">
        <v>8614</v>
      </c>
      <c r="H955" s="113" t="s">
        <v>14442</v>
      </c>
      <c r="I955" s="113" t="s">
        <v>16843</v>
      </c>
      <c r="K955" s="115">
        <v>36552</v>
      </c>
      <c r="L955" s="113" t="s">
        <v>14447</v>
      </c>
    </row>
    <row r="956" spans="1:12" hidden="1" x14ac:dyDescent="0.2">
      <c r="A956" s="113" t="s">
        <v>13334</v>
      </c>
      <c r="D956" s="113" t="s">
        <v>16844</v>
      </c>
      <c r="E956" s="113">
        <f t="shared" si="14"/>
        <v>2801500220</v>
      </c>
      <c r="F956" s="113" t="s">
        <v>15668</v>
      </c>
      <c r="G956" s="113" t="s">
        <v>8614</v>
      </c>
      <c r="H956" s="113" t="s">
        <v>14442</v>
      </c>
      <c r="I956" s="113" t="s">
        <v>15348</v>
      </c>
      <c r="K956" s="115">
        <v>36552</v>
      </c>
      <c r="L956" s="113" t="s">
        <v>14447</v>
      </c>
    </row>
    <row r="957" spans="1:12" hidden="1" x14ac:dyDescent="0.2">
      <c r="A957" s="113" t="s">
        <v>13334</v>
      </c>
      <c r="D957" s="113" t="s">
        <v>15349</v>
      </c>
      <c r="E957" s="113">
        <f t="shared" si="14"/>
        <v>2801500230</v>
      </c>
      <c r="F957" s="113" t="s">
        <v>15668</v>
      </c>
      <c r="G957" s="113" t="s">
        <v>8614</v>
      </c>
      <c r="H957" s="113" t="s">
        <v>14442</v>
      </c>
      <c r="I957" s="113" t="s">
        <v>15350</v>
      </c>
      <c r="K957" s="115">
        <v>36552</v>
      </c>
      <c r="L957" s="113" t="s">
        <v>14447</v>
      </c>
    </row>
    <row r="958" spans="1:12" hidden="1" x14ac:dyDescent="0.2">
      <c r="A958" s="113" t="s">
        <v>13334</v>
      </c>
      <c r="D958" s="113" t="s">
        <v>15351</v>
      </c>
      <c r="E958" s="113">
        <f t="shared" si="14"/>
        <v>2801500240</v>
      </c>
      <c r="F958" s="113" t="s">
        <v>15668</v>
      </c>
      <c r="G958" s="113" t="s">
        <v>8614</v>
      </c>
      <c r="H958" s="113" t="s">
        <v>14442</v>
      </c>
      <c r="I958" s="113" t="s">
        <v>15352</v>
      </c>
      <c r="K958" s="115">
        <v>36552</v>
      </c>
      <c r="L958" s="113" t="s">
        <v>14447</v>
      </c>
    </row>
    <row r="959" spans="1:12" hidden="1" x14ac:dyDescent="0.2">
      <c r="A959" s="113" t="s">
        <v>13334</v>
      </c>
      <c r="D959" s="113" t="s">
        <v>15353</v>
      </c>
      <c r="E959" s="113">
        <f t="shared" si="14"/>
        <v>2801500250</v>
      </c>
      <c r="F959" s="113" t="s">
        <v>15668</v>
      </c>
      <c r="G959" s="113" t="s">
        <v>8614</v>
      </c>
      <c r="H959" s="113" t="s">
        <v>14442</v>
      </c>
      <c r="I959" s="113" t="s">
        <v>15354</v>
      </c>
      <c r="K959" s="115">
        <v>36552</v>
      </c>
      <c r="L959" s="113" t="s">
        <v>14447</v>
      </c>
    </row>
    <row r="960" spans="1:12" hidden="1" x14ac:dyDescent="0.2">
      <c r="A960" s="113" t="s">
        <v>13334</v>
      </c>
      <c r="D960" s="113" t="s">
        <v>15355</v>
      </c>
      <c r="E960" s="113">
        <f t="shared" si="14"/>
        <v>2801500261</v>
      </c>
      <c r="F960" s="113" t="s">
        <v>15668</v>
      </c>
      <c r="G960" s="113" t="s">
        <v>8614</v>
      </c>
      <c r="H960" s="113" t="s">
        <v>14442</v>
      </c>
      <c r="I960" s="113" t="s">
        <v>15356</v>
      </c>
      <c r="K960" s="115">
        <v>36552</v>
      </c>
      <c r="L960" s="113" t="s">
        <v>14447</v>
      </c>
    </row>
    <row r="961" spans="1:12" hidden="1" x14ac:dyDescent="0.2">
      <c r="A961" s="113" t="s">
        <v>13334</v>
      </c>
      <c r="D961" s="113" t="s">
        <v>15357</v>
      </c>
      <c r="E961" s="113">
        <f t="shared" si="14"/>
        <v>2801500262</v>
      </c>
      <c r="F961" s="113" t="s">
        <v>15668</v>
      </c>
      <c r="G961" s="113" t="s">
        <v>8614</v>
      </c>
      <c r="H961" s="113" t="s">
        <v>14442</v>
      </c>
      <c r="I961" s="113" t="s">
        <v>15358</v>
      </c>
      <c r="K961" s="115">
        <v>36552</v>
      </c>
      <c r="L961" s="113" t="s">
        <v>14447</v>
      </c>
    </row>
    <row r="962" spans="1:12" hidden="1" x14ac:dyDescent="0.2">
      <c r="A962" s="113" t="s">
        <v>13334</v>
      </c>
      <c r="D962" s="113" t="s">
        <v>15359</v>
      </c>
      <c r="E962" s="113">
        <f t="shared" ref="E962:E1025" si="15">VALUE(D962)</f>
        <v>2801500300</v>
      </c>
      <c r="F962" s="113" t="s">
        <v>15668</v>
      </c>
      <c r="G962" s="113" t="s">
        <v>8614</v>
      </c>
      <c r="H962" s="113" t="s">
        <v>14442</v>
      </c>
      <c r="I962" s="113" t="s">
        <v>15360</v>
      </c>
      <c r="K962" s="115">
        <v>36552</v>
      </c>
      <c r="L962" s="113" t="s">
        <v>14447</v>
      </c>
    </row>
    <row r="963" spans="1:12" hidden="1" x14ac:dyDescent="0.2">
      <c r="A963" s="113" t="s">
        <v>13334</v>
      </c>
      <c r="D963" s="113" t="s">
        <v>15361</v>
      </c>
      <c r="E963" s="113">
        <f t="shared" si="15"/>
        <v>2801500310</v>
      </c>
      <c r="F963" s="113" t="s">
        <v>15668</v>
      </c>
      <c r="G963" s="113" t="s">
        <v>8614</v>
      </c>
      <c r="H963" s="113" t="s">
        <v>14442</v>
      </c>
      <c r="I963" s="113" t="s">
        <v>15362</v>
      </c>
      <c r="K963" s="115">
        <v>36552</v>
      </c>
      <c r="L963" s="113" t="s">
        <v>14447</v>
      </c>
    </row>
    <row r="964" spans="1:12" hidden="1" x14ac:dyDescent="0.2">
      <c r="A964" s="113" t="s">
        <v>13334</v>
      </c>
      <c r="D964" s="113" t="s">
        <v>15363</v>
      </c>
      <c r="E964" s="113">
        <f t="shared" si="15"/>
        <v>2801500320</v>
      </c>
      <c r="F964" s="113" t="s">
        <v>15668</v>
      </c>
      <c r="G964" s="113" t="s">
        <v>8614</v>
      </c>
      <c r="H964" s="113" t="s">
        <v>14442</v>
      </c>
      <c r="I964" s="113" t="s">
        <v>15364</v>
      </c>
      <c r="K964" s="115">
        <v>36552</v>
      </c>
      <c r="L964" s="113" t="s">
        <v>14447</v>
      </c>
    </row>
    <row r="965" spans="1:12" hidden="1" x14ac:dyDescent="0.2">
      <c r="A965" s="113" t="s">
        <v>13334</v>
      </c>
      <c r="D965" s="113" t="s">
        <v>15365</v>
      </c>
      <c r="E965" s="113">
        <f t="shared" si="15"/>
        <v>2801500330</v>
      </c>
      <c r="F965" s="113" t="s">
        <v>15668</v>
      </c>
      <c r="G965" s="113" t="s">
        <v>8614</v>
      </c>
      <c r="H965" s="113" t="s">
        <v>14442</v>
      </c>
      <c r="I965" s="113" t="s">
        <v>15366</v>
      </c>
      <c r="K965" s="115">
        <v>36552</v>
      </c>
      <c r="L965" s="113" t="s">
        <v>14447</v>
      </c>
    </row>
    <row r="966" spans="1:12" hidden="1" x14ac:dyDescent="0.2">
      <c r="A966" s="113" t="s">
        <v>13334</v>
      </c>
      <c r="D966" s="113" t="s">
        <v>15367</v>
      </c>
      <c r="E966" s="113">
        <f t="shared" si="15"/>
        <v>2801500340</v>
      </c>
      <c r="F966" s="113" t="s">
        <v>15668</v>
      </c>
      <c r="G966" s="113" t="s">
        <v>8614</v>
      </c>
      <c r="H966" s="113" t="s">
        <v>14442</v>
      </c>
      <c r="I966" s="113" t="s">
        <v>15368</v>
      </c>
      <c r="K966" s="115">
        <v>36552</v>
      </c>
      <c r="L966" s="113" t="s">
        <v>14447</v>
      </c>
    </row>
    <row r="967" spans="1:12" hidden="1" x14ac:dyDescent="0.2">
      <c r="A967" s="113" t="s">
        <v>13334</v>
      </c>
      <c r="D967" s="113" t="s">
        <v>15369</v>
      </c>
      <c r="E967" s="113">
        <f t="shared" si="15"/>
        <v>2801500350</v>
      </c>
      <c r="F967" s="113" t="s">
        <v>15668</v>
      </c>
      <c r="G967" s="113" t="s">
        <v>8614</v>
      </c>
      <c r="H967" s="113" t="s">
        <v>14442</v>
      </c>
      <c r="I967" s="113" t="s">
        <v>15370</v>
      </c>
      <c r="K967" s="115">
        <v>36552</v>
      </c>
      <c r="L967" s="113" t="s">
        <v>14447</v>
      </c>
    </row>
    <row r="968" spans="1:12" hidden="1" x14ac:dyDescent="0.2">
      <c r="A968" s="113" t="s">
        <v>13334</v>
      </c>
      <c r="D968" s="113" t="s">
        <v>15371</v>
      </c>
      <c r="E968" s="113">
        <f t="shared" si="15"/>
        <v>2801500360</v>
      </c>
      <c r="F968" s="113" t="s">
        <v>15668</v>
      </c>
      <c r="G968" s="113" t="s">
        <v>8614</v>
      </c>
      <c r="H968" s="113" t="s">
        <v>14442</v>
      </c>
      <c r="I968" s="113" t="s">
        <v>15372</v>
      </c>
      <c r="K968" s="115">
        <v>36552</v>
      </c>
      <c r="L968" s="113" t="s">
        <v>14447</v>
      </c>
    </row>
    <row r="969" spans="1:12" hidden="1" x14ac:dyDescent="0.2">
      <c r="A969" s="113" t="s">
        <v>13334</v>
      </c>
      <c r="D969" s="113" t="s">
        <v>15373</v>
      </c>
      <c r="E969" s="113">
        <f t="shared" si="15"/>
        <v>2801500370</v>
      </c>
      <c r="F969" s="113" t="s">
        <v>15668</v>
      </c>
      <c r="G969" s="113" t="s">
        <v>8614</v>
      </c>
      <c r="H969" s="113" t="s">
        <v>14442</v>
      </c>
      <c r="I969" s="113" t="s">
        <v>15374</v>
      </c>
      <c r="K969" s="115">
        <v>36552</v>
      </c>
      <c r="L969" s="113" t="s">
        <v>14447</v>
      </c>
    </row>
    <row r="970" spans="1:12" hidden="1" x14ac:dyDescent="0.2">
      <c r="A970" s="113" t="s">
        <v>13334</v>
      </c>
      <c r="D970" s="113" t="s">
        <v>15375</v>
      </c>
      <c r="E970" s="113">
        <f t="shared" si="15"/>
        <v>2801500380</v>
      </c>
      <c r="F970" s="113" t="s">
        <v>15668</v>
      </c>
      <c r="G970" s="113" t="s">
        <v>8614</v>
      </c>
      <c r="H970" s="113" t="s">
        <v>14442</v>
      </c>
      <c r="I970" s="113" t="s">
        <v>15376</v>
      </c>
      <c r="K970" s="115">
        <v>36552</v>
      </c>
      <c r="L970" s="113" t="s">
        <v>14447</v>
      </c>
    </row>
    <row r="971" spans="1:12" hidden="1" x14ac:dyDescent="0.2">
      <c r="A971" s="113" t="s">
        <v>13334</v>
      </c>
      <c r="D971" s="113" t="s">
        <v>15377</v>
      </c>
      <c r="E971" s="113">
        <f t="shared" si="15"/>
        <v>2801500390</v>
      </c>
      <c r="F971" s="113" t="s">
        <v>15668</v>
      </c>
      <c r="G971" s="113" t="s">
        <v>8614</v>
      </c>
      <c r="H971" s="113" t="s">
        <v>14442</v>
      </c>
      <c r="I971" s="113" t="s">
        <v>15378</v>
      </c>
      <c r="K971" s="115">
        <v>36552</v>
      </c>
      <c r="L971" s="113" t="s">
        <v>14447</v>
      </c>
    </row>
    <row r="972" spans="1:12" hidden="1" x14ac:dyDescent="0.2">
      <c r="A972" s="113" t="s">
        <v>13334</v>
      </c>
      <c r="D972" s="113" t="s">
        <v>15379</v>
      </c>
      <c r="E972" s="113">
        <f t="shared" si="15"/>
        <v>2801500400</v>
      </c>
      <c r="F972" s="113" t="s">
        <v>15668</v>
      </c>
      <c r="G972" s="113" t="s">
        <v>8614</v>
      </c>
      <c r="H972" s="113" t="s">
        <v>14442</v>
      </c>
      <c r="I972" s="113" t="s">
        <v>15380</v>
      </c>
      <c r="K972" s="115">
        <v>36552</v>
      </c>
      <c r="L972" s="113" t="s">
        <v>14447</v>
      </c>
    </row>
    <row r="973" spans="1:12" hidden="1" x14ac:dyDescent="0.2">
      <c r="A973" s="113" t="s">
        <v>13334</v>
      </c>
      <c r="D973" s="113" t="s">
        <v>15381</v>
      </c>
      <c r="E973" s="113">
        <f t="shared" si="15"/>
        <v>2801500410</v>
      </c>
      <c r="F973" s="113" t="s">
        <v>15668</v>
      </c>
      <c r="G973" s="113" t="s">
        <v>8614</v>
      </c>
      <c r="H973" s="113" t="s">
        <v>14442</v>
      </c>
      <c r="I973" s="113" t="s">
        <v>15382</v>
      </c>
      <c r="K973" s="115">
        <v>36552</v>
      </c>
      <c r="L973" s="113" t="s">
        <v>14447</v>
      </c>
    </row>
    <row r="974" spans="1:12" hidden="1" x14ac:dyDescent="0.2">
      <c r="A974" s="113" t="s">
        <v>13334</v>
      </c>
      <c r="D974" s="113" t="s">
        <v>15383</v>
      </c>
      <c r="E974" s="113">
        <f t="shared" si="15"/>
        <v>2801500420</v>
      </c>
      <c r="F974" s="113" t="s">
        <v>15668</v>
      </c>
      <c r="G974" s="113" t="s">
        <v>8614</v>
      </c>
      <c r="H974" s="113" t="s">
        <v>14442</v>
      </c>
      <c r="I974" s="113" t="s">
        <v>15384</v>
      </c>
      <c r="K974" s="115">
        <v>36552</v>
      </c>
      <c r="L974" s="113" t="s">
        <v>14447</v>
      </c>
    </row>
    <row r="975" spans="1:12" hidden="1" x14ac:dyDescent="0.2">
      <c r="A975" s="113" t="s">
        <v>13334</v>
      </c>
      <c r="D975" s="113" t="s">
        <v>15385</v>
      </c>
      <c r="E975" s="113">
        <f t="shared" si="15"/>
        <v>2801500430</v>
      </c>
      <c r="F975" s="113" t="s">
        <v>15668</v>
      </c>
      <c r="G975" s="113" t="s">
        <v>8614</v>
      </c>
      <c r="H975" s="113" t="s">
        <v>14442</v>
      </c>
      <c r="I975" s="113" t="s">
        <v>15386</v>
      </c>
      <c r="K975" s="115">
        <v>36552</v>
      </c>
      <c r="L975" s="113" t="s">
        <v>14447</v>
      </c>
    </row>
    <row r="976" spans="1:12" hidden="1" x14ac:dyDescent="0.2">
      <c r="A976" s="113" t="s">
        <v>13334</v>
      </c>
      <c r="D976" s="113" t="s">
        <v>15387</v>
      </c>
      <c r="E976" s="113">
        <f t="shared" si="15"/>
        <v>2801500440</v>
      </c>
      <c r="F976" s="113" t="s">
        <v>15668</v>
      </c>
      <c r="G976" s="113" t="s">
        <v>8614</v>
      </c>
      <c r="H976" s="113" t="s">
        <v>14442</v>
      </c>
      <c r="I976" s="113" t="s">
        <v>15388</v>
      </c>
      <c r="K976" s="115">
        <v>36552</v>
      </c>
      <c r="L976" s="113" t="s">
        <v>14447</v>
      </c>
    </row>
    <row r="977" spans="1:12" hidden="1" x14ac:dyDescent="0.2">
      <c r="A977" s="113" t="s">
        <v>13334</v>
      </c>
      <c r="D977" s="113" t="s">
        <v>15389</v>
      </c>
      <c r="E977" s="113">
        <f t="shared" si="15"/>
        <v>2801500450</v>
      </c>
      <c r="F977" s="113" t="s">
        <v>15668</v>
      </c>
      <c r="G977" s="113" t="s">
        <v>8614</v>
      </c>
      <c r="H977" s="113" t="s">
        <v>14442</v>
      </c>
      <c r="I977" s="113" t="s">
        <v>15390</v>
      </c>
      <c r="J977" s="115">
        <v>37236</v>
      </c>
    </row>
    <row r="978" spans="1:12" hidden="1" x14ac:dyDescent="0.2">
      <c r="A978" s="113" t="s">
        <v>13334</v>
      </c>
      <c r="D978" s="113" t="s">
        <v>15391</v>
      </c>
      <c r="E978" s="113">
        <f t="shared" si="15"/>
        <v>2801500500</v>
      </c>
      <c r="F978" s="113" t="s">
        <v>15668</v>
      </c>
      <c r="G978" s="113" t="s">
        <v>8614</v>
      </c>
      <c r="H978" s="113" t="s">
        <v>14442</v>
      </c>
      <c r="I978" s="113" t="s">
        <v>15392</v>
      </c>
      <c r="K978" s="115">
        <v>36552</v>
      </c>
      <c r="L978" s="113" t="s">
        <v>14447</v>
      </c>
    </row>
    <row r="979" spans="1:12" hidden="1" x14ac:dyDescent="0.2">
      <c r="A979" s="113" t="s">
        <v>13334</v>
      </c>
      <c r="D979" s="113" t="s">
        <v>15393</v>
      </c>
      <c r="E979" s="113">
        <f t="shared" si="15"/>
        <v>2801500600</v>
      </c>
      <c r="F979" s="113" t="s">
        <v>15668</v>
      </c>
      <c r="G979" s="113" t="s">
        <v>8614</v>
      </c>
      <c r="H979" s="113" t="s">
        <v>14442</v>
      </c>
      <c r="I979" s="113" t="s">
        <v>15394</v>
      </c>
      <c r="K979" s="115">
        <v>36552</v>
      </c>
      <c r="L979" s="113" t="s">
        <v>14447</v>
      </c>
    </row>
    <row r="980" spans="1:12" hidden="1" x14ac:dyDescent="0.2">
      <c r="A980" s="113" t="s">
        <v>13334</v>
      </c>
      <c r="D980" s="113" t="s">
        <v>15395</v>
      </c>
      <c r="E980" s="113">
        <f t="shared" si="15"/>
        <v>2801500610</v>
      </c>
      <c r="F980" s="113" t="s">
        <v>15668</v>
      </c>
      <c r="G980" s="113" t="s">
        <v>8614</v>
      </c>
      <c r="H980" s="113" t="s">
        <v>14442</v>
      </c>
      <c r="I980" s="113" t="s">
        <v>15396</v>
      </c>
      <c r="K980" s="115">
        <v>36552</v>
      </c>
      <c r="L980" s="113" t="s">
        <v>14447</v>
      </c>
    </row>
    <row r="981" spans="1:12" hidden="1" x14ac:dyDescent="0.2">
      <c r="A981" s="113" t="s">
        <v>13334</v>
      </c>
      <c r="D981" s="113" t="s">
        <v>15397</v>
      </c>
      <c r="E981" s="113">
        <f t="shared" si="15"/>
        <v>2801500620</v>
      </c>
      <c r="F981" s="113" t="s">
        <v>15668</v>
      </c>
      <c r="G981" s="113" t="s">
        <v>8614</v>
      </c>
      <c r="H981" s="113" t="s">
        <v>14442</v>
      </c>
      <c r="I981" s="113" t="s">
        <v>15398</v>
      </c>
      <c r="K981" s="115">
        <v>36552</v>
      </c>
      <c r="L981" s="113" t="s">
        <v>14447</v>
      </c>
    </row>
    <row r="982" spans="1:12" hidden="1" x14ac:dyDescent="0.2">
      <c r="A982" s="113" t="s">
        <v>13334</v>
      </c>
      <c r="D982" s="113" t="s">
        <v>15399</v>
      </c>
      <c r="E982" s="113">
        <f t="shared" si="15"/>
        <v>2801501000</v>
      </c>
      <c r="F982" s="113" t="s">
        <v>15668</v>
      </c>
      <c r="G982" s="113" t="s">
        <v>8614</v>
      </c>
      <c r="H982" s="113" t="s">
        <v>15400</v>
      </c>
      <c r="I982" s="113" t="s">
        <v>14443</v>
      </c>
      <c r="J982" s="115">
        <v>36552</v>
      </c>
    </row>
    <row r="983" spans="1:12" hidden="1" x14ac:dyDescent="0.2">
      <c r="A983" s="113" t="s">
        <v>13334</v>
      </c>
      <c r="D983" s="113" t="s">
        <v>15401</v>
      </c>
      <c r="E983" s="113">
        <f t="shared" si="15"/>
        <v>2801501105</v>
      </c>
      <c r="F983" s="113" t="s">
        <v>15668</v>
      </c>
      <c r="G983" s="113" t="s">
        <v>8614</v>
      </c>
      <c r="H983" s="113" t="s">
        <v>15400</v>
      </c>
      <c r="I983" s="113" t="s">
        <v>15402</v>
      </c>
      <c r="J983" s="115">
        <v>36552</v>
      </c>
    </row>
    <row r="984" spans="1:12" hidden="1" x14ac:dyDescent="0.2">
      <c r="A984" s="113" t="s">
        <v>13334</v>
      </c>
      <c r="D984" s="113" t="s">
        <v>15403</v>
      </c>
      <c r="E984" s="113">
        <f t="shared" si="15"/>
        <v>2801501130</v>
      </c>
      <c r="F984" s="113" t="s">
        <v>15668</v>
      </c>
      <c r="G984" s="113" t="s">
        <v>8614</v>
      </c>
      <c r="H984" s="113" t="s">
        <v>15400</v>
      </c>
      <c r="I984" s="113" t="s">
        <v>15404</v>
      </c>
      <c r="J984" s="115">
        <v>36552</v>
      </c>
    </row>
    <row r="985" spans="1:12" hidden="1" x14ac:dyDescent="0.2">
      <c r="A985" s="113" t="s">
        <v>13334</v>
      </c>
      <c r="D985" s="113" t="s">
        <v>15405</v>
      </c>
      <c r="E985" s="113">
        <f t="shared" si="15"/>
        <v>2801501170</v>
      </c>
      <c r="F985" s="113" t="s">
        <v>15668</v>
      </c>
      <c r="G985" s="113" t="s">
        <v>8614</v>
      </c>
      <c r="H985" s="113" t="s">
        <v>15400</v>
      </c>
      <c r="I985" s="113" t="s">
        <v>15406</v>
      </c>
      <c r="J985" s="115">
        <v>36552</v>
      </c>
    </row>
    <row r="986" spans="1:12" hidden="1" x14ac:dyDescent="0.2">
      <c r="A986" s="113" t="s">
        <v>13334</v>
      </c>
      <c r="D986" s="113" t="s">
        <v>15407</v>
      </c>
      <c r="E986" s="113">
        <f t="shared" si="15"/>
        <v>2801501260</v>
      </c>
      <c r="F986" s="113" t="s">
        <v>15668</v>
      </c>
      <c r="G986" s="113" t="s">
        <v>8614</v>
      </c>
      <c r="H986" s="113" t="s">
        <v>15400</v>
      </c>
      <c r="I986" s="113" t="s">
        <v>15408</v>
      </c>
      <c r="J986" s="115">
        <v>36552</v>
      </c>
    </row>
    <row r="987" spans="1:12" hidden="1" x14ac:dyDescent="0.2">
      <c r="A987" s="113" t="s">
        <v>13334</v>
      </c>
      <c r="D987" s="113" t="s">
        <v>15409</v>
      </c>
      <c r="E987" s="113">
        <f t="shared" si="15"/>
        <v>2801501270</v>
      </c>
      <c r="F987" s="113" t="s">
        <v>15668</v>
      </c>
      <c r="G987" s="113" t="s">
        <v>8614</v>
      </c>
      <c r="H987" s="113" t="s">
        <v>15400</v>
      </c>
      <c r="I987" s="113" t="s">
        <v>15410</v>
      </c>
      <c r="J987" s="115">
        <v>36552</v>
      </c>
    </row>
    <row r="988" spans="1:12" hidden="1" x14ac:dyDescent="0.2">
      <c r="A988" s="113" t="s">
        <v>13334</v>
      </c>
      <c r="D988" s="113" t="s">
        <v>15411</v>
      </c>
      <c r="E988" s="113">
        <f t="shared" si="15"/>
        <v>2801502000</v>
      </c>
      <c r="F988" s="113" t="s">
        <v>15668</v>
      </c>
      <c r="G988" s="113" t="s">
        <v>8614</v>
      </c>
      <c r="H988" s="113" t="s">
        <v>16653</v>
      </c>
      <c r="I988" s="113" t="s">
        <v>14443</v>
      </c>
      <c r="J988" s="115">
        <v>36552</v>
      </c>
    </row>
    <row r="989" spans="1:12" hidden="1" x14ac:dyDescent="0.2">
      <c r="A989" s="113" t="s">
        <v>13334</v>
      </c>
      <c r="D989" s="113" t="s">
        <v>16654</v>
      </c>
      <c r="E989" s="113">
        <f t="shared" si="15"/>
        <v>2801502105</v>
      </c>
      <c r="F989" s="113" t="s">
        <v>15668</v>
      </c>
      <c r="G989" s="113" t="s">
        <v>8614</v>
      </c>
      <c r="H989" s="113" t="s">
        <v>16653</v>
      </c>
      <c r="I989" s="113" t="s">
        <v>15402</v>
      </c>
      <c r="J989" s="115">
        <v>36552</v>
      </c>
    </row>
    <row r="990" spans="1:12" hidden="1" x14ac:dyDescent="0.2">
      <c r="A990" s="113" t="s">
        <v>13334</v>
      </c>
      <c r="D990" s="113" t="s">
        <v>14625</v>
      </c>
      <c r="E990" s="113">
        <f t="shared" si="15"/>
        <v>2801502130</v>
      </c>
      <c r="F990" s="113" t="s">
        <v>15668</v>
      </c>
      <c r="G990" s="113" t="s">
        <v>8614</v>
      </c>
      <c r="H990" s="113" t="s">
        <v>16653</v>
      </c>
      <c r="I990" s="113" t="s">
        <v>15404</v>
      </c>
      <c r="J990" s="115">
        <v>36552</v>
      </c>
    </row>
    <row r="991" spans="1:12" hidden="1" x14ac:dyDescent="0.2">
      <c r="A991" s="113" t="s">
        <v>13334</v>
      </c>
      <c r="D991" s="113" t="s">
        <v>14626</v>
      </c>
      <c r="E991" s="113">
        <f t="shared" si="15"/>
        <v>2801502170</v>
      </c>
      <c r="F991" s="113" t="s">
        <v>15668</v>
      </c>
      <c r="G991" s="113" t="s">
        <v>8614</v>
      </c>
      <c r="H991" s="113" t="s">
        <v>16653</v>
      </c>
      <c r="I991" s="113" t="s">
        <v>15406</v>
      </c>
      <c r="J991" s="115">
        <v>36552</v>
      </c>
    </row>
    <row r="992" spans="1:12" hidden="1" x14ac:dyDescent="0.2">
      <c r="A992" s="113" t="s">
        <v>13334</v>
      </c>
      <c r="D992" s="113" t="s">
        <v>14627</v>
      </c>
      <c r="E992" s="113">
        <f t="shared" si="15"/>
        <v>2801502260</v>
      </c>
      <c r="F992" s="113" t="s">
        <v>15668</v>
      </c>
      <c r="G992" s="113" t="s">
        <v>8614</v>
      </c>
      <c r="H992" s="113" t="s">
        <v>16653</v>
      </c>
      <c r="I992" s="113" t="s">
        <v>15408</v>
      </c>
      <c r="J992" s="115">
        <v>36552</v>
      </c>
    </row>
    <row r="993" spans="1:12" hidden="1" x14ac:dyDescent="0.2">
      <c r="A993" s="113" t="s">
        <v>13334</v>
      </c>
      <c r="D993" s="113" t="s">
        <v>14628</v>
      </c>
      <c r="E993" s="113">
        <f t="shared" si="15"/>
        <v>2801502270</v>
      </c>
      <c r="F993" s="113" t="s">
        <v>15668</v>
      </c>
      <c r="G993" s="113" t="s">
        <v>8614</v>
      </c>
      <c r="H993" s="113" t="s">
        <v>16653</v>
      </c>
      <c r="I993" s="113" t="s">
        <v>15410</v>
      </c>
      <c r="J993" s="115">
        <v>36552</v>
      </c>
    </row>
    <row r="994" spans="1:12" hidden="1" x14ac:dyDescent="0.2">
      <c r="A994" s="113" t="s">
        <v>13334</v>
      </c>
      <c r="D994" s="113" t="s">
        <v>14629</v>
      </c>
      <c r="E994" s="113">
        <f t="shared" si="15"/>
        <v>2801520000</v>
      </c>
      <c r="F994" s="113" t="s">
        <v>15668</v>
      </c>
      <c r="G994" s="113" t="s">
        <v>8614</v>
      </c>
      <c r="H994" s="113" t="s">
        <v>14630</v>
      </c>
      <c r="I994" s="113" t="s">
        <v>14631</v>
      </c>
      <c r="K994" s="115">
        <v>36552</v>
      </c>
      <c r="L994" s="113" t="s">
        <v>14632</v>
      </c>
    </row>
    <row r="995" spans="1:12" hidden="1" x14ac:dyDescent="0.2">
      <c r="A995" s="113" t="s">
        <v>13334</v>
      </c>
      <c r="D995" s="113" t="s">
        <v>14633</v>
      </c>
      <c r="E995" s="113">
        <f t="shared" si="15"/>
        <v>2801520004</v>
      </c>
      <c r="F995" s="113" t="s">
        <v>15668</v>
      </c>
      <c r="G995" s="113" t="s">
        <v>8614</v>
      </c>
      <c r="H995" s="113" t="s">
        <v>14630</v>
      </c>
      <c r="I995" s="113" t="s">
        <v>14634</v>
      </c>
      <c r="J995" s="115">
        <v>36552</v>
      </c>
    </row>
    <row r="996" spans="1:12" hidden="1" x14ac:dyDescent="0.2">
      <c r="A996" s="113" t="s">
        <v>13334</v>
      </c>
      <c r="D996" s="113" t="s">
        <v>14635</v>
      </c>
      <c r="E996" s="113">
        <f t="shared" si="15"/>
        <v>2801520006</v>
      </c>
      <c r="F996" s="113" t="s">
        <v>15668</v>
      </c>
      <c r="G996" s="113" t="s">
        <v>8614</v>
      </c>
      <c r="H996" s="113" t="s">
        <v>14630</v>
      </c>
      <c r="I996" s="113" t="s">
        <v>16135</v>
      </c>
      <c r="J996" s="115">
        <v>36552</v>
      </c>
    </row>
    <row r="997" spans="1:12" hidden="1" x14ac:dyDescent="0.2">
      <c r="A997" s="113" t="s">
        <v>13334</v>
      </c>
      <c r="D997" s="113" t="s">
        <v>14636</v>
      </c>
      <c r="E997" s="113">
        <f t="shared" si="15"/>
        <v>2801520010</v>
      </c>
      <c r="F997" s="113" t="s">
        <v>15668</v>
      </c>
      <c r="G997" s="113" t="s">
        <v>8614</v>
      </c>
      <c r="H997" s="113" t="s">
        <v>14630</v>
      </c>
      <c r="I997" s="113" t="s">
        <v>14637</v>
      </c>
      <c r="J997" s="115">
        <v>36552</v>
      </c>
    </row>
    <row r="998" spans="1:12" hidden="1" x14ac:dyDescent="0.2">
      <c r="A998" s="113" t="s">
        <v>13334</v>
      </c>
      <c r="B998" s="113"/>
      <c r="D998" s="113" t="s">
        <v>14638</v>
      </c>
      <c r="E998" s="113">
        <f t="shared" si="15"/>
        <v>2801600000</v>
      </c>
      <c r="F998" s="113" t="s">
        <v>15668</v>
      </c>
      <c r="G998" s="113" t="s">
        <v>8614</v>
      </c>
      <c r="H998" s="113" t="s">
        <v>14639</v>
      </c>
      <c r="I998" s="113" t="s">
        <v>15135</v>
      </c>
    </row>
    <row r="999" spans="1:12" hidden="1" x14ac:dyDescent="0.2">
      <c r="A999" s="113" t="s">
        <v>13334</v>
      </c>
      <c r="D999" s="113" t="s">
        <v>14640</v>
      </c>
      <c r="E999" s="113">
        <f t="shared" si="15"/>
        <v>2801700001</v>
      </c>
      <c r="F999" s="113" t="s">
        <v>15668</v>
      </c>
      <c r="G999" s="113" t="s">
        <v>8614</v>
      </c>
      <c r="H999" s="113" t="s">
        <v>14641</v>
      </c>
      <c r="I999" s="113" t="s">
        <v>14642</v>
      </c>
      <c r="J999" s="115">
        <v>36504</v>
      </c>
    </row>
    <row r="1000" spans="1:12" hidden="1" x14ac:dyDescent="0.2">
      <c r="A1000" s="113" t="s">
        <v>13334</v>
      </c>
      <c r="D1000" s="113" t="s">
        <v>14643</v>
      </c>
      <c r="E1000" s="113">
        <f t="shared" si="15"/>
        <v>2801700002</v>
      </c>
      <c r="F1000" s="113" t="s">
        <v>15668</v>
      </c>
      <c r="G1000" s="113" t="s">
        <v>8614</v>
      </c>
      <c r="H1000" s="113" t="s">
        <v>14641</v>
      </c>
      <c r="I1000" s="113" t="s">
        <v>14644</v>
      </c>
      <c r="J1000" s="115">
        <v>36504</v>
      </c>
      <c r="K1000" s="115">
        <v>37544</v>
      </c>
      <c r="L1000" s="113" t="s">
        <v>14645</v>
      </c>
    </row>
    <row r="1001" spans="1:12" hidden="1" x14ac:dyDescent="0.2">
      <c r="A1001" s="113" t="s">
        <v>13334</v>
      </c>
      <c r="D1001" s="113" t="s">
        <v>14646</v>
      </c>
      <c r="E1001" s="113">
        <f t="shared" si="15"/>
        <v>2801700003</v>
      </c>
      <c r="F1001" s="113" t="s">
        <v>15668</v>
      </c>
      <c r="G1001" s="113" t="s">
        <v>8614</v>
      </c>
      <c r="H1001" s="113" t="s">
        <v>14641</v>
      </c>
      <c r="I1001" s="113" t="s">
        <v>14647</v>
      </c>
      <c r="J1001" s="115">
        <v>36504</v>
      </c>
    </row>
    <row r="1002" spans="1:12" hidden="1" x14ac:dyDescent="0.2">
      <c r="A1002" s="113" t="s">
        <v>13334</v>
      </c>
      <c r="D1002" s="113" t="s">
        <v>14648</v>
      </c>
      <c r="E1002" s="113">
        <f t="shared" si="15"/>
        <v>2801700004</v>
      </c>
      <c r="F1002" s="113" t="s">
        <v>15668</v>
      </c>
      <c r="G1002" s="113" t="s">
        <v>8614</v>
      </c>
      <c r="H1002" s="113" t="s">
        <v>14641</v>
      </c>
      <c r="I1002" s="113" t="s">
        <v>14649</v>
      </c>
      <c r="J1002" s="115">
        <v>36504</v>
      </c>
    </row>
    <row r="1003" spans="1:12" hidden="1" x14ac:dyDescent="0.2">
      <c r="A1003" s="113" t="s">
        <v>13334</v>
      </c>
      <c r="D1003" s="113" t="s">
        <v>14650</v>
      </c>
      <c r="E1003" s="113">
        <f t="shared" si="15"/>
        <v>2801700005</v>
      </c>
      <c r="F1003" s="113" t="s">
        <v>15668</v>
      </c>
      <c r="G1003" s="113" t="s">
        <v>8614</v>
      </c>
      <c r="H1003" s="113" t="s">
        <v>14641</v>
      </c>
      <c r="I1003" s="113" t="s">
        <v>14651</v>
      </c>
      <c r="J1003" s="115">
        <v>36504</v>
      </c>
    </row>
    <row r="1004" spans="1:12" hidden="1" x14ac:dyDescent="0.2">
      <c r="A1004" s="113" t="s">
        <v>13334</v>
      </c>
      <c r="D1004" s="113" t="s">
        <v>14652</v>
      </c>
      <c r="E1004" s="113">
        <f t="shared" si="15"/>
        <v>2801700006</v>
      </c>
      <c r="F1004" s="113" t="s">
        <v>15668</v>
      </c>
      <c r="G1004" s="113" t="s">
        <v>8614</v>
      </c>
      <c r="H1004" s="113" t="s">
        <v>14641</v>
      </c>
      <c r="I1004" s="113" t="s">
        <v>14653</v>
      </c>
      <c r="J1004" s="115">
        <v>36504</v>
      </c>
    </row>
    <row r="1005" spans="1:12" hidden="1" x14ac:dyDescent="0.2">
      <c r="A1005" s="113" t="s">
        <v>13334</v>
      </c>
      <c r="D1005" s="113" t="s">
        <v>14654</v>
      </c>
      <c r="E1005" s="113">
        <f t="shared" si="15"/>
        <v>2801700007</v>
      </c>
      <c r="F1005" s="113" t="s">
        <v>15668</v>
      </c>
      <c r="G1005" s="113" t="s">
        <v>8614</v>
      </c>
      <c r="H1005" s="113" t="s">
        <v>14641</v>
      </c>
      <c r="I1005" s="113" t="s">
        <v>14655</v>
      </c>
      <c r="J1005" s="115">
        <v>36504</v>
      </c>
    </row>
    <row r="1006" spans="1:12" hidden="1" x14ac:dyDescent="0.2">
      <c r="A1006" s="113" t="s">
        <v>13334</v>
      </c>
      <c r="D1006" s="113" t="s">
        <v>14656</v>
      </c>
      <c r="E1006" s="113">
        <f t="shared" si="15"/>
        <v>2801700008</v>
      </c>
      <c r="F1006" s="113" t="s">
        <v>15668</v>
      </c>
      <c r="G1006" s="113" t="s">
        <v>8614</v>
      </c>
      <c r="H1006" s="113" t="s">
        <v>14641</v>
      </c>
      <c r="I1006" s="113" t="s">
        <v>14657</v>
      </c>
      <c r="J1006" s="115">
        <v>36504</v>
      </c>
    </row>
    <row r="1007" spans="1:12" hidden="1" x14ac:dyDescent="0.2">
      <c r="A1007" s="113" t="s">
        <v>13334</v>
      </c>
      <c r="D1007" s="113" t="s">
        <v>14658</v>
      </c>
      <c r="E1007" s="113">
        <f t="shared" si="15"/>
        <v>2801700009</v>
      </c>
      <c r="F1007" s="113" t="s">
        <v>15668</v>
      </c>
      <c r="G1007" s="113" t="s">
        <v>8614</v>
      </c>
      <c r="H1007" s="113" t="s">
        <v>14641</v>
      </c>
      <c r="I1007" s="113" t="s">
        <v>14659</v>
      </c>
      <c r="J1007" s="115">
        <v>36504</v>
      </c>
      <c r="K1007" s="115">
        <v>37544</v>
      </c>
      <c r="L1007" s="113" t="s">
        <v>14660</v>
      </c>
    </row>
    <row r="1008" spans="1:12" hidden="1" x14ac:dyDescent="0.2">
      <c r="A1008" s="113" t="s">
        <v>13334</v>
      </c>
      <c r="D1008" s="113" t="s">
        <v>14661</v>
      </c>
      <c r="E1008" s="113">
        <f t="shared" si="15"/>
        <v>2801700010</v>
      </c>
      <c r="F1008" s="113" t="s">
        <v>15668</v>
      </c>
      <c r="G1008" s="113" t="s">
        <v>8614</v>
      </c>
      <c r="H1008" s="113" t="s">
        <v>14641</v>
      </c>
      <c r="I1008" s="113" t="s">
        <v>14662</v>
      </c>
      <c r="J1008" s="115">
        <v>36504</v>
      </c>
      <c r="K1008" s="115">
        <v>37544</v>
      </c>
      <c r="L1008" s="113" t="s">
        <v>14663</v>
      </c>
    </row>
    <row r="1009" spans="1:12" hidden="1" x14ac:dyDescent="0.2">
      <c r="A1009" s="113" t="s">
        <v>13334</v>
      </c>
      <c r="D1009" s="113" t="s">
        <v>14664</v>
      </c>
      <c r="E1009" s="113">
        <f t="shared" si="15"/>
        <v>2801700011</v>
      </c>
      <c r="F1009" s="113" t="s">
        <v>15668</v>
      </c>
      <c r="G1009" s="113" t="s">
        <v>8614</v>
      </c>
      <c r="H1009" s="113" t="s">
        <v>14641</v>
      </c>
      <c r="I1009" s="113" t="s">
        <v>14665</v>
      </c>
      <c r="J1009" s="115">
        <v>37544</v>
      </c>
    </row>
    <row r="1010" spans="1:12" hidden="1" x14ac:dyDescent="0.2">
      <c r="A1010" s="113" t="s">
        <v>13334</v>
      </c>
      <c r="D1010" s="113" t="s">
        <v>14666</v>
      </c>
      <c r="E1010" s="113">
        <f t="shared" si="15"/>
        <v>2801700012</v>
      </c>
      <c r="F1010" s="113" t="s">
        <v>15668</v>
      </c>
      <c r="G1010" s="113" t="s">
        <v>8614</v>
      </c>
      <c r="H1010" s="113" t="s">
        <v>14641</v>
      </c>
      <c r="I1010" s="113" t="s">
        <v>14667</v>
      </c>
      <c r="J1010" s="115">
        <v>37544</v>
      </c>
    </row>
    <row r="1011" spans="1:12" hidden="1" x14ac:dyDescent="0.2">
      <c r="A1011" s="113" t="s">
        <v>13334</v>
      </c>
      <c r="D1011" s="113" t="s">
        <v>14668</v>
      </c>
      <c r="E1011" s="113">
        <f t="shared" si="15"/>
        <v>2801700013</v>
      </c>
      <c r="F1011" s="113" t="s">
        <v>15668</v>
      </c>
      <c r="G1011" s="113" t="s">
        <v>8614</v>
      </c>
      <c r="H1011" s="113" t="s">
        <v>14641</v>
      </c>
      <c r="I1011" s="113" t="s">
        <v>14669</v>
      </c>
      <c r="J1011" s="115">
        <v>37544</v>
      </c>
    </row>
    <row r="1012" spans="1:12" hidden="1" x14ac:dyDescent="0.2">
      <c r="A1012" s="113" t="s">
        <v>13334</v>
      </c>
      <c r="D1012" s="113" t="s">
        <v>14670</v>
      </c>
      <c r="E1012" s="113">
        <f t="shared" si="15"/>
        <v>2801700014</v>
      </c>
      <c r="F1012" s="113" t="s">
        <v>15668</v>
      </c>
      <c r="G1012" s="113" t="s">
        <v>8614</v>
      </c>
      <c r="H1012" s="113" t="s">
        <v>14641</v>
      </c>
      <c r="I1012" s="113" t="s">
        <v>14671</v>
      </c>
      <c r="J1012" s="115">
        <v>37544</v>
      </c>
    </row>
    <row r="1013" spans="1:12" hidden="1" x14ac:dyDescent="0.2">
      <c r="A1013" s="113" t="s">
        <v>13334</v>
      </c>
      <c r="D1013" s="113" t="s">
        <v>14672</v>
      </c>
      <c r="E1013" s="113">
        <f t="shared" si="15"/>
        <v>2801700015</v>
      </c>
      <c r="F1013" s="113" t="s">
        <v>15668</v>
      </c>
      <c r="G1013" s="113" t="s">
        <v>8614</v>
      </c>
      <c r="H1013" s="113" t="s">
        <v>14641</v>
      </c>
      <c r="I1013" s="113" t="s">
        <v>14673</v>
      </c>
      <c r="J1013" s="115">
        <v>37544</v>
      </c>
    </row>
    <row r="1014" spans="1:12" hidden="1" x14ac:dyDescent="0.2">
      <c r="A1014" s="113" t="s">
        <v>13334</v>
      </c>
      <c r="D1014" s="113" t="s">
        <v>14674</v>
      </c>
      <c r="E1014" s="113">
        <f t="shared" si="15"/>
        <v>2801700099</v>
      </c>
      <c r="F1014" s="113" t="s">
        <v>15668</v>
      </c>
      <c r="G1014" s="113" t="s">
        <v>8614</v>
      </c>
      <c r="H1014" s="113" t="s">
        <v>14641</v>
      </c>
      <c r="I1014" s="113" t="s">
        <v>14675</v>
      </c>
      <c r="J1014" s="115">
        <v>37544</v>
      </c>
    </row>
    <row r="1015" spans="1:12" hidden="1" x14ac:dyDescent="0.2">
      <c r="A1015" s="113" t="s">
        <v>13334</v>
      </c>
      <c r="B1015" s="116" t="s">
        <v>10411</v>
      </c>
      <c r="D1015" s="113" t="s">
        <v>14676</v>
      </c>
      <c r="E1015" s="113">
        <f t="shared" si="15"/>
        <v>2805000000</v>
      </c>
      <c r="F1015" s="113" t="s">
        <v>15668</v>
      </c>
      <c r="G1015" s="113" t="s">
        <v>14677</v>
      </c>
      <c r="H1015" s="113" t="s">
        <v>14678</v>
      </c>
      <c r="I1015" s="113" t="s">
        <v>15135</v>
      </c>
      <c r="K1015" s="115">
        <v>37302</v>
      </c>
      <c r="L1015" s="113" t="s">
        <v>14300</v>
      </c>
    </row>
    <row r="1016" spans="1:12" hidden="1" x14ac:dyDescent="0.2">
      <c r="A1016" s="113" t="s">
        <v>13334</v>
      </c>
      <c r="D1016" s="113" t="s">
        <v>14679</v>
      </c>
      <c r="E1016" s="113">
        <f t="shared" si="15"/>
        <v>2805001000</v>
      </c>
      <c r="F1016" s="113" t="s">
        <v>15668</v>
      </c>
      <c r="G1016" s="113" t="s">
        <v>14677</v>
      </c>
      <c r="H1016" s="113" t="s">
        <v>14680</v>
      </c>
      <c r="I1016" s="113" t="s">
        <v>14681</v>
      </c>
      <c r="K1016" s="115">
        <v>37544</v>
      </c>
      <c r="L1016" s="113" t="s">
        <v>14682</v>
      </c>
    </row>
    <row r="1017" spans="1:12" hidden="1" x14ac:dyDescent="0.2">
      <c r="A1017" s="113" t="s">
        <v>13334</v>
      </c>
      <c r="D1017" s="113" t="s">
        <v>14683</v>
      </c>
      <c r="E1017" s="113">
        <f t="shared" si="15"/>
        <v>2805001100</v>
      </c>
      <c r="F1017" s="113" t="s">
        <v>15668</v>
      </c>
      <c r="G1017" s="113" t="s">
        <v>14677</v>
      </c>
      <c r="H1017" s="113" t="s">
        <v>14680</v>
      </c>
      <c r="I1017" s="113" t="s">
        <v>14684</v>
      </c>
      <c r="J1017" s="115">
        <v>38040</v>
      </c>
    </row>
    <row r="1018" spans="1:12" hidden="1" x14ac:dyDescent="0.2">
      <c r="A1018" s="113" t="s">
        <v>13334</v>
      </c>
      <c r="D1018" s="113" t="s">
        <v>14685</v>
      </c>
      <c r="E1018" s="113">
        <f t="shared" si="15"/>
        <v>2805001200</v>
      </c>
      <c r="F1018" s="113" t="s">
        <v>15668</v>
      </c>
      <c r="G1018" s="113" t="s">
        <v>14677</v>
      </c>
      <c r="H1018" s="113" t="s">
        <v>14680</v>
      </c>
      <c r="I1018" s="113" t="s">
        <v>14686</v>
      </c>
      <c r="J1018" s="115">
        <v>38040</v>
      </c>
    </row>
    <row r="1019" spans="1:12" hidden="1" x14ac:dyDescent="0.2">
      <c r="A1019" s="113" t="s">
        <v>13334</v>
      </c>
      <c r="D1019" s="113" t="s">
        <v>14687</v>
      </c>
      <c r="E1019" s="113">
        <f t="shared" si="15"/>
        <v>2805001300</v>
      </c>
      <c r="F1019" s="113" t="s">
        <v>15668</v>
      </c>
      <c r="G1019" s="113" t="s">
        <v>14677</v>
      </c>
      <c r="H1019" s="113" t="s">
        <v>14680</v>
      </c>
      <c r="I1019" s="113" t="s">
        <v>14688</v>
      </c>
      <c r="J1019" s="115">
        <v>38040</v>
      </c>
    </row>
    <row r="1020" spans="1:12" hidden="1" x14ac:dyDescent="0.2">
      <c r="A1020" s="113" t="s">
        <v>13334</v>
      </c>
      <c r="D1020" s="113" t="s">
        <v>14689</v>
      </c>
      <c r="E1020" s="113">
        <f t="shared" si="15"/>
        <v>2805002000</v>
      </c>
      <c r="F1020" s="113" t="s">
        <v>15668</v>
      </c>
      <c r="G1020" s="113" t="s">
        <v>14677</v>
      </c>
      <c r="H1020" s="113" t="s">
        <v>14690</v>
      </c>
      <c r="I1020" s="113" t="s">
        <v>16352</v>
      </c>
      <c r="J1020" s="115">
        <v>38040</v>
      </c>
    </row>
    <row r="1021" spans="1:12" hidden="1" x14ac:dyDescent="0.2">
      <c r="A1021" s="113" t="s">
        <v>13334</v>
      </c>
      <c r="D1021" s="113" t="s">
        <v>14691</v>
      </c>
      <c r="E1021" s="113">
        <f t="shared" si="15"/>
        <v>2805003100</v>
      </c>
      <c r="F1021" s="113" t="s">
        <v>15668</v>
      </c>
      <c r="G1021" s="113" t="s">
        <v>14677</v>
      </c>
      <c r="H1021" s="113" t="s">
        <v>14692</v>
      </c>
      <c r="I1021" s="113" t="s">
        <v>14684</v>
      </c>
      <c r="J1021" s="115">
        <v>38040</v>
      </c>
    </row>
    <row r="1022" spans="1:12" hidden="1" x14ac:dyDescent="0.2">
      <c r="A1022" s="113" t="s">
        <v>13334</v>
      </c>
      <c r="B1022" s="116" t="s">
        <v>10411</v>
      </c>
      <c r="C1022" s="113" t="s">
        <v>14693</v>
      </c>
      <c r="D1022" s="113" t="s">
        <v>14694</v>
      </c>
      <c r="E1022" s="113">
        <f t="shared" si="15"/>
        <v>2805005000</v>
      </c>
      <c r="F1022" s="113" t="s">
        <v>15668</v>
      </c>
      <c r="G1022" s="113" t="s">
        <v>14677</v>
      </c>
      <c r="H1022" s="113" t="s">
        <v>14695</v>
      </c>
      <c r="I1022" s="113" t="s">
        <v>14696</v>
      </c>
      <c r="K1022" s="115">
        <v>37544</v>
      </c>
      <c r="L1022" s="113" t="s">
        <v>14697</v>
      </c>
    </row>
    <row r="1023" spans="1:12" hidden="1" x14ac:dyDescent="0.2">
      <c r="A1023" s="113" t="s">
        <v>13334</v>
      </c>
      <c r="D1023" s="113" t="s">
        <v>14698</v>
      </c>
      <c r="E1023" s="113">
        <f t="shared" si="15"/>
        <v>2805007100</v>
      </c>
      <c r="F1023" s="113" t="s">
        <v>15668</v>
      </c>
      <c r="G1023" s="113" t="s">
        <v>14677</v>
      </c>
      <c r="H1023" s="113" t="s">
        <v>15886</v>
      </c>
      <c r="I1023" s="113" t="s">
        <v>14684</v>
      </c>
      <c r="J1023" s="115">
        <v>38040</v>
      </c>
    </row>
    <row r="1024" spans="1:12" hidden="1" x14ac:dyDescent="0.2">
      <c r="A1024" s="113" t="s">
        <v>13334</v>
      </c>
      <c r="D1024" s="113" t="s">
        <v>15887</v>
      </c>
      <c r="E1024" s="113">
        <f t="shared" si="15"/>
        <v>2805007300</v>
      </c>
      <c r="F1024" s="113" t="s">
        <v>15668</v>
      </c>
      <c r="G1024" s="113" t="s">
        <v>14677</v>
      </c>
      <c r="H1024" s="113" t="s">
        <v>15886</v>
      </c>
      <c r="I1024" s="113" t="s">
        <v>14688</v>
      </c>
      <c r="J1024" s="115">
        <v>38040</v>
      </c>
    </row>
    <row r="1025" spans="1:12" hidden="1" x14ac:dyDescent="0.2">
      <c r="A1025" s="113" t="s">
        <v>13334</v>
      </c>
      <c r="D1025" s="113" t="s">
        <v>15888</v>
      </c>
      <c r="E1025" s="113">
        <f t="shared" si="15"/>
        <v>2805008100</v>
      </c>
      <c r="F1025" s="113" t="s">
        <v>15668</v>
      </c>
      <c r="G1025" s="113" t="s">
        <v>14677</v>
      </c>
      <c r="H1025" s="113" t="s">
        <v>15889</v>
      </c>
      <c r="I1025" s="113" t="s">
        <v>14684</v>
      </c>
      <c r="J1025" s="115">
        <v>38040</v>
      </c>
    </row>
    <row r="1026" spans="1:12" hidden="1" x14ac:dyDescent="0.2">
      <c r="A1026" s="113" t="s">
        <v>13334</v>
      </c>
      <c r="D1026" s="113" t="s">
        <v>15890</v>
      </c>
      <c r="E1026" s="113">
        <f t="shared" ref="E1026:E1089" si="16">VALUE(D1026)</f>
        <v>2805008200</v>
      </c>
      <c r="F1026" s="113" t="s">
        <v>15668</v>
      </c>
      <c r="G1026" s="113" t="s">
        <v>14677</v>
      </c>
      <c r="H1026" s="113" t="s">
        <v>15889</v>
      </c>
      <c r="I1026" s="113" t="s">
        <v>14686</v>
      </c>
      <c r="J1026" s="115">
        <v>38040</v>
      </c>
    </row>
    <row r="1027" spans="1:12" hidden="1" x14ac:dyDescent="0.2">
      <c r="A1027" s="113" t="s">
        <v>13334</v>
      </c>
      <c r="D1027" s="113" t="s">
        <v>15891</v>
      </c>
      <c r="E1027" s="113">
        <f t="shared" si="16"/>
        <v>2805008300</v>
      </c>
      <c r="F1027" s="113" t="s">
        <v>15668</v>
      </c>
      <c r="G1027" s="113" t="s">
        <v>14677</v>
      </c>
      <c r="H1027" s="113" t="s">
        <v>15889</v>
      </c>
      <c r="I1027" s="113" t="s">
        <v>14688</v>
      </c>
      <c r="J1027" s="115">
        <v>38040</v>
      </c>
    </row>
    <row r="1028" spans="1:12" hidden="1" x14ac:dyDescent="0.2">
      <c r="A1028" s="113" t="s">
        <v>13334</v>
      </c>
      <c r="D1028" s="113" t="s">
        <v>15892</v>
      </c>
      <c r="E1028" s="113">
        <f t="shared" si="16"/>
        <v>2805009100</v>
      </c>
      <c r="F1028" s="113" t="s">
        <v>15668</v>
      </c>
      <c r="G1028" s="113" t="s">
        <v>14677</v>
      </c>
      <c r="H1028" s="113" t="s">
        <v>15893</v>
      </c>
      <c r="I1028" s="113" t="s">
        <v>14684</v>
      </c>
      <c r="J1028" s="115">
        <v>38040</v>
      </c>
    </row>
    <row r="1029" spans="1:12" hidden="1" x14ac:dyDescent="0.2">
      <c r="A1029" s="113" t="s">
        <v>13334</v>
      </c>
      <c r="D1029" s="113" t="s">
        <v>15894</v>
      </c>
      <c r="E1029" s="113">
        <f t="shared" si="16"/>
        <v>2805009200</v>
      </c>
      <c r="F1029" s="113" t="s">
        <v>15668</v>
      </c>
      <c r="G1029" s="113" t="s">
        <v>14677</v>
      </c>
      <c r="H1029" s="113" t="s">
        <v>15893</v>
      </c>
      <c r="I1029" s="113" t="s">
        <v>14686</v>
      </c>
      <c r="J1029" s="115">
        <v>38040</v>
      </c>
    </row>
    <row r="1030" spans="1:12" hidden="1" x14ac:dyDescent="0.2">
      <c r="A1030" s="113" t="s">
        <v>13334</v>
      </c>
      <c r="D1030" s="113" t="s">
        <v>15895</v>
      </c>
      <c r="E1030" s="113">
        <f t="shared" si="16"/>
        <v>2805009300</v>
      </c>
      <c r="F1030" s="113" t="s">
        <v>15668</v>
      </c>
      <c r="G1030" s="113" t="s">
        <v>14677</v>
      </c>
      <c r="H1030" s="113" t="s">
        <v>15893</v>
      </c>
      <c r="I1030" s="113" t="s">
        <v>14688</v>
      </c>
      <c r="J1030" s="115">
        <v>38040</v>
      </c>
    </row>
    <row r="1031" spans="1:12" hidden="1" x14ac:dyDescent="0.2">
      <c r="A1031" s="113" t="s">
        <v>13334</v>
      </c>
      <c r="D1031" s="113" t="s">
        <v>15896</v>
      </c>
      <c r="E1031" s="113">
        <f t="shared" si="16"/>
        <v>2805010100</v>
      </c>
      <c r="F1031" s="113" t="s">
        <v>15668</v>
      </c>
      <c r="G1031" s="113" t="s">
        <v>14677</v>
      </c>
      <c r="H1031" s="113" t="s">
        <v>15897</v>
      </c>
      <c r="I1031" s="113" t="s">
        <v>14684</v>
      </c>
      <c r="J1031" s="115">
        <v>38040</v>
      </c>
    </row>
    <row r="1032" spans="1:12" hidden="1" x14ac:dyDescent="0.2">
      <c r="A1032" s="113" t="s">
        <v>13334</v>
      </c>
      <c r="D1032" s="113" t="s">
        <v>14701</v>
      </c>
      <c r="E1032" s="113">
        <f t="shared" si="16"/>
        <v>2805010200</v>
      </c>
      <c r="F1032" s="113" t="s">
        <v>15668</v>
      </c>
      <c r="G1032" s="113" t="s">
        <v>14677</v>
      </c>
      <c r="H1032" s="113" t="s">
        <v>15897</v>
      </c>
      <c r="I1032" s="113" t="s">
        <v>14686</v>
      </c>
      <c r="J1032" s="115">
        <v>38040</v>
      </c>
    </row>
    <row r="1033" spans="1:12" hidden="1" x14ac:dyDescent="0.2">
      <c r="A1033" s="113" t="s">
        <v>13334</v>
      </c>
      <c r="D1033" s="113" t="s">
        <v>14702</v>
      </c>
      <c r="E1033" s="113">
        <f t="shared" si="16"/>
        <v>2805010300</v>
      </c>
      <c r="F1033" s="113" t="s">
        <v>15668</v>
      </c>
      <c r="G1033" s="113" t="s">
        <v>14677</v>
      </c>
      <c r="H1033" s="113" t="s">
        <v>15897</v>
      </c>
      <c r="I1033" s="113" t="s">
        <v>14688</v>
      </c>
      <c r="J1033" s="115">
        <v>38040</v>
      </c>
    </row>
    <row r="1034" spans="1:12" hidden="1" x14ac:dyDescent="0.2">
      <c r="A1034" s="113" t="s">
        <v>13334</v>
      </c>
      <c r="B1034" s="116" t="s">
        <v>10411</v>
      </c>
      <c r="C1034" s="113" t="s">
        <v>14703</v>
      </c>
      <c r="D1034" s="113" t="s">
        <v>14704</v>
      </c>
      <c r="E1034" s="113">
        <f t="shared" si="16"/>
        <v>2805015000</v>
      </c>
      <c r="F1034" s="113" t="s">
        <v>15668</v>
      </c>
      <c r="G1034" s="113" t="s">
        <v>14677</v>
      </c>
      <c r="H1034" s="113" t="s">
        <v>14705</v>
      </c>
      <c r="I1034" s="113" t="s">
        <v>14706</v>
      </c>
      <c r="K1034" s="115">
        <v>37544</v>
      </c>
      <c r="L1034" s="113" t="s">
        <v>14697</v>
      </c>
    </row>
    <row r="1035" spans="1:12" hidden="1" x14ac:dyDescent="0.2">
      <c r="A1035" s="113" t="s">
        <v>13334</v>
      </c>
      <c r="D1035" s="113" t="s">
        <v>14707</v>
      </c>
      <c r="E1035" s="113">
        <f t="shared" si="16"/>
        <v>2805018000</v>
      </c>
      <c r="F1035" s="113" t="s">
        <v>15668</v>
      </c>
      <c r="G1035" s="113" t="s">
        <v>14677</v>
      </c>
      <c r="H1035" s="113" t="s">
        <v>14708</v>
      </c>
      <c r="I1035" s="113" t="s">
        <v>16352</v>
      </c>
      <c r="J1035" s="115">
        <v>38040</v>
      </c>
    </row>
    <row r="1036" spans="1:12" hidden="1" x14ac:dyDescent="0.2">
      <c r="A1036" s="113" t="s">
        <v>13334</v>
      </c>
      <c r="D1036" s="113" t="s">
        <v>14709</v>
      </c>
      <c r="E1036" s="113">
        <f t="shared" si="16"/>
        <v>2805019100</v>
      </c>
      <c r="F1036" s="113" t="s">
        <v>15668</v>
      </c>
      <c r="G1036" s="113" t="s">
        <v>14677</v>
      </c>
      <c r="H1036" s="113" t="s">
        <v>11758</v>
      </c>
      <c r="I1036" s="113" t="s">
        <v>14684</v>
      </c>
      <c r="J1036" s="115">
        <v>38040</v>
      </c>
    </row>
    <row r="1037" spans="1:12" hidden="1" x14ac:dyDescent="0.2">
      <c r="A1037" s="113" t="s">
        <v>13334</v>
      </c>
      <c r="D1037" s="113" t="s">
        <v>11759</v>
      </c>
      <c r="E1037" s="113">
        <f t="shared" si="16"/>
        <v>2805019200</v>
      </c>
      <c r="F1037" s="113" t="s">
        <v>15668</v>
      </c>
      <c r="G1037" s="113" t="s">
        <v>14677</v>
      </c>
      <c r="H1037" s="113" t="s">
        <v>11758</v>
      </c>
      <c r="I1037" s="113" t="s">
        <v>14686</v>
      </c>
      <c r="J1037" s="115">
        <v>38040</v>
      </c>
    </row>
    <row r="1038" spans="1:12" hidden="1" x14ac:dyDescent="0.2">
      <c r="A1038" s="113" t="s">
        <v>13334</v>
      </c>
      <c r="D1038" s="113" t="s">
        <v>11760</v>
      </c>
      <c r="E1038" s="113">
        <f t="shared" si="16"/>
        <v>2805019300</v>
      </c>
      <c r="F1038" s="113" t="s">
        <v>15668</v>
      </c>
      <c r="G1038" s="113" t="s">
        <v>14677</v>
      </c>
      <c r="H1038" s="113" t="s">
        <v>11758</v>
      </c>
      <c r="I1038" s="113" t="s">
        <v>14688</v>
      </c>
      <c r="J1038" s="115">
        <v>38040</v>
      </c>
    </row>
    <row r="1039" spans="1:12" hidden="1" x14ac:dyDescent="0.2">
      <c r="A1039" s="113" t="s">
        <v>13334</v>
      </c>
      <c r="D1039" s="113" t="s">
        <v>11761</v>
      </c>
      <c r="E1039" s="113">
        <f t="shared" si="16"/>
        <v>2805020000</v>
      </c>
      <c r="F1039" s="113" t="s">
        <v>15668</v>
      </c>
      <c r="G1039" s="113" t="s">
        <v>14677</v>
      </c>
      <c r="H1039" s="113" t="s">
        <v>11762</v>
      </c>
      <c r="I1039" s="113" t="s">
        <v>11763</v>
      </c>
      <c r="J1039" s="115">
        <v>36504</v>
      </c>
      <c r="K1039" s="115">
        <v>38040</v>
      </c>
      <c r="L1039" s="113" t="s">
        <v>11764</v>
      </c>
    </row>
    <row r="1040" spans="1:12" hidden="1" x14ac:dyDescent="0.2">
      <c r="A1040" s="113" t="s">
        <v>13334</v>
      </c>
      <c r="D1040" s="113" t="s">
        <v>11765</v>
      </c>
      <c r="E1040" s="113">
        <f t="shared" si="16"/>
        <v>2805020001</v>
      </c>
      <c r="F1040" s="113" t="s">
        <v>15668</v>
      </c>
      <c r="G1040" s="113" t="s">
        <v>14677</v>
      </c>
      <c r="H1040" s="113" t="s">
        <v>11762</v>
      </c>
      <c r="I1040" s="113" t="s">
        <v>11766</v>
      </c>
      <c r="J1040" s="115">
        <v>37544</v>
      </c>
    </row>
    <row r="1041" spans="1:12" hidden="1" x14ac:dyDescent="0.2">
      <c r="A1041" s="113" t="s">
        <v>13334</v>
      </c>
      <c r="D1041" s="113" t="s">
        <v>11767</v>
      </c>
      <c r="E1041" s="113">
        <f t="shared" si="16"/>
        <v>2805020002</v>
      </c>
      <c r="F1041" s="113" t="s">
        <v>15668</v>
      </c>
      <c r="G1041" s="113" t="s">
        <v>14677</v>
      </c>
      <c r="H1041" s="113" t="s">
        <v>11762</v>
      </c>
      <c r="I1041" s="113" t="s">
        <v>11768</v>
      </c>
      <c r="J1041" s="115">
        <v>37544</v>
      </c>
    </row>
    <row r="1042" spans="1:12" hidden="1" x14ac:dyDescent="0.2">
      <c r="A1042" s="113" t="s">
        <v>13334</v>
      </c>
      <c r="D1042" s="113" t="s">
        <v>11769</v>
      </c>
      <c r="E1042" s="113">
        <f t="shared" si="16"/>
        <v>2805020003</v>
      </c>
      <c r="F1042" s="113" t="s">
        <v>15668</v>
      </c>
      <c r="G1042" s="113" t="s">
        <v>14677</v>
      </c>
      <c r="H1042" s="113" t="s">
        <v>11762</v>
      </c>
      <c r="I1042" s="113" t="s">
        <v>11770</v>
      </c>
      <c r="J1042" s="115">
        <v>37544</v>
      </c>
    </row>
    <row r="1043" spans="1:12" hidden="1" x14ac:dyDescent="0.2">
      <c r="A1043" s="113" t="s">
        <v>13334</v>
      </c>
      <c r="D1043" s="113" t="s">
        <v>11771</v>
      </c>
      <c r="E1043" s="113">
        <f t="shared" si="16"/>
        <v>2805020004</v>
      </c>
      <c r="F1043" s="113" t="s">
        <v>15668</v>
      </c>
      <c r="G1043" s="113" t="s">
        <v>14677</v>
      </c>
      <c r="H1043" s="113" t="s">
        <v>11762</v>
      </c>
      <c r="I1043" s="113" t="s">
        <v>11772</v>
      </c>
      <c r="J1043" s="115">
        <v>37544</v>
      </c>
    </row>
    <row r="1044" spans="1:12" hidden="1" x14ac:dyDescent="0.2">
      <c r="A1044" s="113" t="s">
        <v>13334</v>
      </c>
      <c r="D1044" s="113" t="s">
        <v>11773</v>
      </c>
      <c r="E1044" s="113">
        <f t="shared" si="16"/>
        <v>2805021100</v>
      </c>
      <c r="F1044" s="113" t="s">
        <v>15668</v>
      </c>
      <c r="G1044" s="113" t="s">
        <v>14677</v>
      </c>
      <c r="H1044" s="113" t="s">
        <v>11774</v>
      </c>
      <c r="I1044" s="113" t="s">
        <v>14684</v>
      </c>
      <c r="J1044" s="115">
        <v>38040</v>
      </c>
    </row>
    <row r="1045" spans="1:12" hidden="1" x14ac:dyDescent="0.2">
      <c r="A1045" s="113" t="s">
        <v>13334</v>
      </c>
      <c r="D1045" s="113" t="s">
        <v>11775</v>
      </c>
      <c r="E1045" s="113">
        <f t="shared" si="16"/>
        <v>2805021200</v>
      </c>
      <c r="F1045" s="113" t="s">
        <v>15668</v>
      </c>
      <c r="G1045" s="113" t="s">
        <v>14677</v>
      </c>
      <c r="H1045" s="113" t="s">
        <v>11774</v>
      </c>
      <c r="I1045" s="113" t="s">
        <v>14686</v>
      </c>
      <c r="J1045" s="115">
        <v>38040</v>
      </c>
    </row>
    <row r="1046" spans="1:12" hidden="1" x14ac:dyDescent="0.2">
      <c r="A1046" s="113" t="s">
        <v>13334</v>
      </c>
      <c r="D1046" s="113" t="s">
        <v>11776</v>
      </c>
      <c r="E1046" s="113">
        <f t="shared" si="16"/>
        <v>2805021300</v>
      </c>
      <c r="F1046" s="113" t="s">
        <v>15668</v>
      </c>
      <c r="G1046" s="113" t="s">
        <v>14677</v>
      </c>
      <c r="H1046" s="113" t="s">
        <v>11774</v>
      </c>
      <c r="I1046" s="113" t="s">
        <v>14688</v>
      </c>
      <c r="J1046" s="115">
        <v>38040</v>
      </c>
    </row>
    <row r="1047" spans="1:12" hidden="1" x14ac:dyDescent="0.2">
      <c r="A1047" s="113" t="s">
        <v>13334</v>
      </c>
      <c r="D1047" s="113" t="s">
        <v>11777</v>
      </c>
      <c r="E1047" s="113">
        <f t="shared" si="16"/>
        <v>2805022100</v>
      </c>
      <c r="F1047" s="113" t="s">
        <v>15668</v>
      </c>
      <c r="G1047" s="113" t="s">
        <v>14677</v>
      </c>
      <c r="H1047" s="113" t="s">
        <v>11778</v>
      </c>
      <c r="I1047" s="113" t="s">
        <v>14684</v>
      </c>
      <c r="J1047" s="115">
        <v>38040</v>
      </c>
    </row>
    <row r="1048" spans="1:12" hidden="1" x14ac:dyDescent="0.2">
      <c r="A1048" s="113" t="s">
        <v>13334</v>
      </c>
      <c r="D1048" s="113" t="s">
        <v>11779</v>
      </c>
      <c r="E1048" s="113">
        <f t="shared" si="16"/>
        <v>2805022200</v>
      </c>
      <c r="F1048" s="113" t="s">
        <v>15668</v>
      </c>
      <c r="G1048" s="113" t="s">
        <v>14677</v>
      </c>
      <c r="H1048" s="113" t="s">
        <v>11778</v>
      </c>
      <c r="I1048" s="113" t="s">
        <v>14686</v>
      </c>
      <c r="J1048" s="115">
        <v>38040</v>
      </c>
    </row>
    <row r="1049" spans="1:12" hidden="1" x14ac:dyDescent="0.2">
      <c r="A1049" s="113" t="s">
        <v>13334</v>
      </c>
      <c r="D1049" s="113" t="s">
        <v>11780</v>
      </c>
      <c r="E1049" s="113">
        <f t="shared" si="16"/>
        <v>2805022300</v>
      </c>
      <c r="F1049" s="113" t="s">
        <v>15668</v>
      </c>
      <c r="G1049" s="113" t="s">
        <v>14677</v>
      </c>
      <c r="H1049" s="113" t="s">
        <v>11778</v>
      </c>
      <c r="I1049" s="113" t="s">
        <v>14688</v>
      </c>
      <c r="J1049" s="115">
        <v>38040</v>
      </c>
    </row>
    <row r="1050" spans="1:12" hidden="1" x14ac:dyDescent="0.2">
      <c r="A1050" s="113" t="s">
        <v>13334</v>
      </c>
      <c r="D1050" s="113" t="s">
        <v>11781</v>
      </c>
      <c r="E1050" s="113">
        <f t="shared" si="16"/>
        <v>2805023100</v>
      </c>
      <c r="F1050" s="113" t="s">
        <v>15668</v>
      </c>
      <c r="G1050" s="113" t="s">
        <v>14677</v>
      </c>
      <c r="H1050" s="113" t="s">
        <v>11782</v>
      </c>
      <c r="I1050" s="113" t="s">
        <v>14684</v>
      </c>
      <c r="J1050" s="115">
        <v>38040</v>
      </c>
    </row>
    <row r="1051" spans="1:12" hidden="1" x14ac:dyDescent="0.2">
      <c r="A1051" s="113" t="s">
        <v>13334</v>
      </c>
      <c r="D1051" s="113" t="s">
        <v>11783</v>
      </c>
      <c r="E1051" s="113">
        <f t="shared" si="16"/>
        <v>2805023200</v>
      </c>
      <c r="F1051" s="113" t="s">
        <v>15668</v>
      </c>
      <c r="G1051" s="113" t="s">
        <v>14677</v>
      </c>
      <c r="H1051" s="113" t="s">
        <v>11782</v>
      </c>
      <c r="I1051" s="113" t="s">
        <v>14686</v>
      </c>
      <c r="J1051" s="115">
        <v>38040</v>
      </c>
    </row>
    <row r="1052" spans="1:12" hidden="1" x14ac:dyDescent="0.2">
      <c r="A1052" s="113" t="s">
        <v>13334</v>
      </c>
      <c r="D1052" s="113" t="s">
        <v>11784</v>
      </c>
      <c r="E1052" s="113">
        <f t="shared" si="16"/>
        <v>2805023300</v>
      </c>
      <c r="F1052" s="113" t="s">
        <v>15668</v>
      </c>
      <c r="G1052" s="113" t="s">
        <v>14677</v>
      </c>
      <c r="H1052" s="113" t="s">
        <v>11782</v>
      </c>
      <c r="I1052" s="113" t="s">
        <v>14688</v>
      </c>
      <c r="J1052" s="115">
        <v>38040</v>
      </c>
    </row>
    <row r="1053" spans="1:12" hidden="1" x14ac:dyDescent="0.2">
      <c r="A1053" s="113" t="s">
        <v>13334</v>
      </c>
      <c r="D1053" s="113" t="s">
        <v>14703</v>
      </c>
      <c r="E1053" s="113">
        <f t="shared" si="16"/>
        <v>2805025000</v>
      </c>
      <c r="F1053" s="113" t="s">
        <v>15668</v>
      </c>
      <c r="G1053" s="113" t="s">
        <v>14677</v>
      </c>
      <c r="H1053" s="113" t="s">
        <v>11785</v>
      </c>
      <c r="I1053" s="113" t="s">
        <v>11786</v>
      </c>
      <c r="J1053" s="115">
        <v>36504</v>
      </c>
      <c r="K1053" s="115">
        <v>38040</v>
      </c>
      <c r="L1053" s="113" t="s">
        <v>11764</v>
      </c>
    </row>
    <row r="1054" spans="1:12" hidden="1" x14ac:dyDescent="0.2">
      <c r="A1054" s="113" t="s">
        <v>13334</v>
      </c>
      <c r="D1054" s="113" t="s">
        <v>14693</v>
      </c>
      <c r="E1054" s="113">
        <f t="shared" si="16"/>
        <v>2805030000</v>
      </c>
      <c r="F1054" s="113" t="s">
        <v>15668</v>
      </c>
      <c r="G1054" s="113" t="s">
        <v>14677</v>
      </c>
      <c r="H1054" s="113" t="s">
        <v>11787</v>
      </c>
      <c r="I1054" s="113" t="s">
        <v>11788</v>
      </c>
      <c r="J1054" s="115">
        <v>36504</v>
      </c>
      <c r="K1054" s="115">
        <v>38040</v>
      </c>
      <c r="L1054" s="113" t="s">
        <v>11789</v>
      </c>
    </row>
    <row r="1055" spans="1:12" hidden="1" x14ac:dyDescent="0.2">
      <c r="A1055" s="113" t="s">
        <v>13334</v>
      </c>
      <c r="D1055" s="113" t="s">
        <v>11790</v>
      </c>
      <c r="E1055" s="113">
        <f t="shared" si="16"/>
        <v>2805030001</v>
      </c>
      <c r="F1055" s="113" t="s">
        <v>15668</v>
      </c>
      <c r="G1055" s="113" t="s">
        <v>14677</v>
      </c>
      <c r="H1055" s="113" t="s">
        <v>11787</v>
      </c>
      <c r="I1055" s="113" t="s">
        <v>11791</v>
      </c>
      <c r="J1055" s="115">
        <v>37544</v>
      </c>
    </row>
    <row r="1056" spans="1:12" hidden="1" x14ac:dyDescent="0.2">
      <c r="A1056" s="113" t="s">
        <v>13334</v>
      </c>
      <c r="D1056" s="113" t="s">
        <v>11792</v>
      </c>
      <c r="E1056" s="113">
        <f t="shared" si="16"/>
        <v>2805030002</v>
      </c>
      <c r="F1056" s="113" t="s">
        <v>15668</v>
      </c>
      <c r="G1056" s="113" t="s">
        <v>14677</v>
      </c>
      <c r="H1056" s="113" t="s">
        <v>11787</v>
      </c>
      <c r="I1056" s="113" t="s">
        <v>11793</v>
      </c>
      <c r="J1056" s="115">
        <v>37544</v>
      </c>
    </row>
    <row r="1057" spans="1:12" hidden="1" x14ac:dyDescent="0.2">
      <c r="A1057" s="113" t="s">
        <v>13334</v>
      </c>
      <c r="D1057" s="113" t="s">
        <v>11794</v>
      </c>
      <c r="E1057" s="113">
        <f t="shared" si="16"/>
        <v>2805030003</v>
      </c>
      <c r="F1057" s="113" t="s">
        <v>15668</v>
      </c>
      <c r="G1057" s="113" t="s">
        <v>14677</v>
      </c>
      <c r="H1057" s="113" t="s">
        <v>11787</v>
      </c>
      <c r="I1057" s="113" t="s">
        <v>11795</v>
      </c>
      <c r="J1057" s="115">
        <v>37544</v>
      </c>
    </row>
    <row r="1058" spans="1:12" hidden="1" x14ac:dyDescent="0.2">
      <c r="A1058" s="113" t="s">
        <v>13334</v>
      </c>
      <c r="D1058" s="113" t="s">
        <v>11796</v>
      </c>
      <c r="E1058" s="113">
        <f t="shared" si="16"/>
        <v>2805030004</v>
      </c>
      <c r="F1058" s="113" t="s">
        <v>15668</v>
      </c>
      <c r="G1058" s="113" t="s">
        <v>14677</v>
      </c>
      <c r="H1058" s="113" t="s">
        <v>11787</v>
      </c>
      <c r="I1058" s="113" t="s">
        <v>11797</v>
      </c>
      <c r="J1058" s="115">
        <v>37544</v>
      </c>
    </row>
    <row r="1059" spans="1:12" hidden="1" x14ac:dyDescent="0.2">
      <c r="A1059" s="113" t="s">
        <v>13334</v>
      </c>
      <c r="D1059" s="113" t="s">
        <v>11798</v>
      </c>
      <c r="E1059" s="113">
        <f t="shared" si="16"/>
        <v>2805030007</v>
      </c>
      <c r="F1059" s="113" t="s">
        <v>15668</v>
      </c>
      <c r="G1059" s="113" t="s">
        <v>14677</v>
      </c>
      <c r="H1059" s="113" t="s">
        <v>11787</v>
      </c>
      <c r="I1059" s="113" t="s">
        <v>11799</v>
      </c>
      <c r="J1059" s="115">
        <v>37544</v>
      </c>
    </row>
    <row r="1060" spans="1:12" hidden="1" x14ac:dyDescent="0.2">
      <c r="A1060" s="113" t="s">
        <v>13334</v>
      </c>
      <c r="D1060" s="113" t="s">
        <v>11800</v>
      </c>
      <c r="E1060" s="113">
        <f t="shared" si="16"/>
        <v>2805030008</v>
      </c>
      <c r="F1060" s="113" t="s">
        <v>15668</v>
      </c>
      <c r="G1060" s="113" t="s">
        <v>14677</v>
      </c>
      <c r="H1060" s="113" t="s">
        <v>11787</v>
      </c>
      <c r="I1060" s="113" t="s">
        <v>11801</v>
      </c>
      <c r="J1060" s="115">
        <v>37544</v>
      </c>
    </row>
    <row r="1061" spans="1:12" hidden="1" x14ac:dyDescent="0.2">
      <c r="A1061" s="113" t="s">
        <v>13334</v>
      </c>
      <c r="D1061" s="113" t="s">
        <v>11802</v>
      </c>
      <c r="E1061" s="113">
        <f t="shared" si="16"/>
        <v>2805030009</v>
      </c>
      <c r="F1061" s="113" t="s">
        <v>15668</v>
      </c>
      <c r="G1061" s="113" t="s">
        <v>14677</v>
      </c>
      <c r="H1061" s="113" t="s">
        <v>11787</v>
      </c>
      <c r="I1061" s="113" t="s">
        <v>11803</v>
      </c>
      <c r="J1061" s="115">
        <v>37544</v>
      </c>
    </row>
    <row r="1062" spans="1:12" hidden="1" x14ac:dyDescent="0.2">
      <c r="A1062" s="113" t="s">
        <v>13334</v>
      </c>
      <c r="D1062" s="113" t="s">
        <v>11804</v>
      </c>
      <c r="E1062" s="113">
        <f t="shared" si="16"/>
        <v>2805035000</v>
      </c>
      <c r="F1062" s="113" t="s">
        <v>15668</v>
      </c>
      <c r="G1062" s="113" t="s">
        <v>14677</v>
      </c>
      <c r="H1062" s="113" t="s">
        <v>11805</v>
      </c>
      <c r="I1062" s="113" t="s">
        <v>16352</v>
      </c>
      <c r="J1062" s="115">
        <v>36516</v>
      </c>
      <c r="K1062" s="115">
        <v>38040</v>
      </c>
      <c r="L1062" s="113" t="s">
        <v>11806</v>
      </c>
    </row>
    <row r="1063" spans="1:12" hidden="1" x14ac:dyDescent="0.2">
      <c r="A1063" s="113" t="s">
        <v>13334</v>
      </c>
      <c r="D1063" s="113" t="s">
        <v>11807</v>
      </c>
      <c r="E1063" s="113">
        <f t="shared" si="16"/>
        <v>2805039100</v>
      </c>
      <c r="F1063" s="113" t="s">
        <v>15668</v>
      </c>
      <c r="G1063" s="113" t="s">
        <v>14677</v>
      </c>
      <c r="H1063" s="113" t="s">
        <v>11808</v>
      </c>
      <c r="I1063" s="113" t="s">
        <v>14684</v>
      </c>
      <c r="J1063" s="115">
        <v>38040</v>
      </c>
    </row>
    <row r="1064" spans="1:12" hidden="1" x14ac:dyDescent="0.2">
      <c r="A1064" s="113" t="s">
        <v>13334</v>
      </c>
      <c r="D1064" s="113" t="s">
        <v>11809</v>
      </c>
      <c r="E1064" s="113">
        <f t="shared" si="16"/>
        <v>2805039200</v>
      </c>
      <c r="F1064" s="113" t="s">
        <v>15668</v>
      </c>
      <c r="G1064" s="113" t="s">
        <v>14677</v>
      </c>
      <c r="H1064" s="113" t="s">
        <v>11808</v>
      </c>
      <c r="I1064" s="113" t="s">
        <v>14686</v>
      </c>
      <c r="J1064" s="115">
        <v>38040</v>
      </c>
    </row>
    <row r="1065" spans="1:12" hidden="1" x14ac:dyDescent="0.2">
      <c r="A1065" s="113" t="s">
        <v>13334</v>
      </c>
      <c r="D1065" s="113" t="s">
        <v>11810</v>
      </c>
      <c r="E1065" s="113">
        <f t="shared" si="16"/>
        <v>2805039300</v>
      </c>
      <c r="F1065" s="113" t="s">
        <v>15668</v>
      </c>
      <c r="G1065" s="113" t="s">
        <v>14677</v>
      </c>
      <c r="H1065" s="113" t="s">
        <v>11808</v>
      </c>
      <c r="I1065" s="113" t="s">
        <v>14688</v>
      </c>
      <c r="J1065" s="115">
        <v>38040</v>
      </c>
    </row>
    <row r="1066" spans="1:12" hidden="1" x14ac:dyDescent="0.2">
      <c r="A1066" s="113" t="s">
        <v>13334</v>
      </c>
      <c r="D1066" s="113" t="s">
        <v>11811</v>
      </c>
      <c r="E1066" s="113">
        <f t="shared" si="16"/>
        <v>2805040000</v>
      </c>
      <c r="F1066" s="113" t="s">
        <v>15668</v>
      </c>
      <c r="G1066" s="113" t="s">
        <v>14677</v>
      </c>
      <c r="H1066" s="113" t="s">
        <v>11812</v>
      </c>
      <c r="I1066" s="113" t="s">
        <v>15135</v>
      </c>
      <c r="J1066" s="115">
        <v>36504</v>
      </c>
      <c r="K1066" s="115">
        <v>37544</v>
      </c>
      <c r="L1066" s="113" t="s">
        <v>14682</v>
      </c>
    </row>
    <row r="1067" spans="1:12" hidden="1" x14ac:dyDescent="0.2">
      <c r="A1067" s="113" t="s">
        <v>13334</v>
      </c>
      <c r="D1067" s="113" t="s">
        <v>11813</v>
      </c>
      <c r="E1067" s="113">
        <f t="shared" si="16"/>
        <v>2805045000</v>
      </c>
      <c r="F1067" s="113" t="s">
        <v>15668</v>
      </c>
      <c r="G1067" s="113" t="s">
        <v>14677</v>
      </c>
      <c r="H1067" s="113" t="s">
        <v>8849</v>
      </c>
      <c r="I1067" s="113" t="s">
        <v>16352</v>
      </c>
      <c r="J1067" s="115">
        <v>38040</v>
      </c>
    </row>
    <row r="1068" spans="1:12" hidden="1" x14ac:dyDescent="0.2">
      <c r="A1068" s="113" t="s">
        <v>13334</v>
      </c>
      <c r="B1068" s="116" t="s">
        <v>10411</v>
      </c>
      <c r="C1068" s="113" t="s">
        <v>11813</v>
      </c>
      <c r="D1068" s="113" t="s">
        <v>8850</v>
      </c>
      <c r="E1068" s="113">
        <f t="shared" si="16"/>
        <v>2805045001</v>
      </c>
      <c r="F1068" s="113" t="s">
        <v>15668</v>
      </c>
      <c r="G1068" s="113" t="s">
        <v>14677</v>
      </c>
      <c r="H1068" s="113" t="s">
        <v>8849</v>
      </c>
      <c r="I1068" s="113" t="s">
        <v>15135</v>
      </c>
      <c r="J1068" s="115">
        <v>36516</v>
      </c>
      <c r="K1068" s="115">
        <v>37544</v>
      </c>
      <c r="L1068" s="113" t="s">
        <v>14682</v>
      </c>
    </row>
    <row r="1069" spans="1:12" hidden="1" x14ac:dyDescent="0.2">
      <c r="A1069" s="113" t="s">
        <v>13334</v>
      </c>
      <c r="D1069" s="113" t="s">
        <v>8851</v>
      </c>
      <c r="E1069" s="113">
        <f t="shared" si="16"/>
        <v>2805045002</v>
      </c>
      <c r="F1069" s="113" t="s">
        <v>15668</v>
      </c>
      <c r="G1069" s="113" t="s">
        <v>14677</v>
      </c>
      <c r="H1069" s="113" t="s">
        <v>8849</v>
      </c>
      <c r="I1069" s="113" t="s">
        <v>8852</v>
      </c>
      <c r="J1069" s="115">
        <v>37544</v>
      </c>
    </row>
    <row r="1070" spans="1:12" hidden="1" x14ac:dyDescent="0.2">
      <c r="A1070" s="113" t="s">
        <v>13334</v>
      </c>
      <c r="D1070" s="113" t="s">
        <v>8853</v>
      </c>
      <c r="E1070" s="113">
        <f t="shared" si="16"/>
        <v>2805045003</v>
      </c>
      <c r="F1070" s="113" t="s">
        <v>15668</v>
      </c>
      <c r="G1070" s="113" t="s">
        <v>14677</v>
      </c>
      <c r="H1070" s="113" t="s">
        <v>8849</v>
      </c>
      <c r="I1070" s="113" t="s">
        <v>8854</v>
      </c>
      <c r="J1070" s="115">
        <v>37544</v>
      </c>
    </row>
    <row r="1071" spans="1:12" hidden="1" x14ac:dyDescent="0.2">
      <c r="A1071" s="113" t="s">
        <v>13334</v>
      </c>
      <c r="D1071" s="113" t="s">
        <v>8855</v>
      </c>
      <c r="E1071" s="113">
        <f t="shared" si="16"/>
        <v>2805047100</v>
      </c>
      <c r="F1071" s="113" t="s">
        <v>15668</v>
      </c>
      <c r="G1071" s="113" t="s">
        <v>14677</v>
      </c>
      <c r="H1071" s="113" t="s">
        <v>8856</v>
      </c>
      <c r="I1071" s="113" t="s">
        <v>14684</v>
      </c>
      <c r="J1071" s="115">
        <v>38040</v>
      </c>
    </row>
    <row r="1072" spans="1:12" hidden="1" x14ac:dyDescent="0.2">
      <c r="A1072" s="113" t="s">
        <v>13334</v>
      </c>
      <c r="D1072" s="113" t="s">
        <v>8857</v>
      </c>
      <c r="E1072" s="113">
        <f t="shared" si="16"/>
        <v>2805047300</v>
      </c>
      <c r="F1072" s="113" t="s">
        <v>15668</v>
      </c>
      <c r="G1072" s="113" t="s">
        <v>14677</v>
      </c>
      <c r="H1072" s="113" t="s">
        <v>8856</v>
      </c>
      <c r="I1072" s="113" t="s">
        <v>14688</v>
      </c>
      <c r="J1072" s="115">
        <v>38040</v>
      </c>
    </row>
    <row r="1073" spans="1:12" hidden="1" x14ac:dyDescent="0.2">
      <c r="A1073" s="113" t="s">
        <v>13334</v>
      </c>
      <c r="D1073" s="113" t="s">
        <v>8858</v>
      </c>
      <c r="E1073" s="113">
        <f t="shared" si="16"/>
        <v>2805053100</v>
      </c>
      <c r="F1073" s="113" t="s">
        <v>15668</v>
      </c>
      <c r="G1073" s="113" t="s">
        <v>14677</v>
      </c>
      <c r="H1073" s="113" t="s">
        <v>8859</v>
      </c>
      <c r="I1073" s="113" t="s">
        <v>14684</v>
      </c>
      <c r="J1073" s="115">
        <v>38040</v>
      </c>
    </row>
    <row r="1074" spans="1:12" hidden="1" x14ac:dyDescent="0.2">
      <c r="A1074" s="113" t="s">
        <v>13334</v>
      </c>
      <c r="D1074" s="113" t="s">
        <v>8860</v>
      </c>
      <c r="E1074" s="113">
        <f t="shared" si="16"/>
        <v>2806010000</v>
      </c>
      <c r="F1074" s="113" t="s">
        <v>15668</v>
      </c>
      <c r="G1074" s="113" t="s">
        <v>8861</v>
      </c>
      <c r="H1074" s="113" t="s">
        <v>8862</v>
      </c>
      <c r="I1074" s="113" t="s">
        <v>15135</v>
      </c>
      <c r="J1074" s="115">
        <v>37544</v>
      </c>
    </row>
    <row r="1075" spans="1:12" hidden="1" x14ac:dyDescent="0.2">
      <c r="A1075" s="113" t="s">
        <v>13334</v>
      </c>
      <c r="D1075" s="113" t="s">
        <v>8863</v>
      </c>
      <c r="E1075" s="113">
        <f t="shared" si="16"/>
        <v>2806015000</v>
      </c>
      <c r="F1075" s="113" t="s">
        <v>15668</v>
      </c>
      <c r="G1075" s="113" t="s">
        <v>8861</v>
      </c>
      <c r="H1075" s="113" t="s">
        <v>8864</v>
      </c>
      <c r="I1075" s="113" t="s">
        <v>15135</v>
      </c>
      <c r="J1075" s="115">
        <v>37544</v>
      </c>
    </row>
    <row r="1076" spans="1:12" hidden="1" x14ac:dyDescent="0.2">
      <c r="A1076" s="113" t="s">
        <v>13334</v>
      </c>
      <c r="D1076" s="113" t="s">
        <v>8865</v>
      </c>
      <c r="E1076" s="113">
        <f t="shared" si="16"/>
        <v>2807020001</v>
      </c>
      <c r="F1076" s="113" t="s">
        <v>15668</v>
      </c>
      <c r="G1076" s="113" t="s">
        <v>8866</v>
      </c>
      <c r="H1076" s="113" t="s">
        <v>8867</v>
      </c>
      <c r="I1076" s="113" t="s">
        <v>8868</v>
      </c>
      <c r="J1076" s="115">
        <v>37544</v>
      </c>
    </row>
    <row r="1077" spans="1:12" hidden="1" x14ac:dyDescent="0.2">
      <c r="A1077" s="113" t="s">
        <v>13334</v>
      </c>
      <c r="D1077" s="113" t="s">
        <v>8869</v>
      </c>
      <c r="E1077" s="113">
        <f t="shared" si="16"/>
        <v>2807020002</v>
      </c>
      <c r="F1077" s="113" t="s">
        <v>15668</v>
      </c>
      <c r="G1077" s="113" t="s">
        <v>8866</v>
      </c>
      <c r="H1077" s="113" t="s">
        <v>8867</v>
      </c>
      <c r="I1077" s="113" t="s">
        <v>8870</v>
      </c>
      <c r="J1077" s="115">
        <v>37544</v>
      </c>
    </row>
    <row r="1078" spans="1:12" hidden="1" x14ac:dyDescent="0.2">
      <c r="A1078" s="113" t="s">
        <v>13334</v>
      </c>
      <c r="D1078" s="113" t="s">
        <v>8871</v>
      </c>
      <c r="E1078" s="113">
        <f t="shared" si="16"/>
        <v>2807025000</v>
      </c>
      <c r="F1078" s="113" t="s">
        <v>15668</v>
      </c>
      <c r="G1078" s="113" t="s">
        <v>8866</v>
      </c>
      <c r="H1078" s="113" t="s">
        <v>8872</v>
      </c>
      <c r="I1078" s="113" t="s">
        <v>15135</v>
      </c>
      <c r="J1078" s="115">
        <v>37544</v>
      </c>
    </row>
    <row r="1079" spans="1:12" hidden="1" x14ac:dyDescent="0.2">
      <c r="A1079" s="113" t="s">
        <v>13334</v>
      </c>
      <c r="D1079" s="113" t="s">
        <v>8873</v>
      </c>
      <c r="E1079" s="113">
        <f t="shared" si="16"/>
        <v>2807030000</v>
      </c>
      <c r="F1079" s="113" t="s">
        <v>15668</v>
      </c>
      <c r="G1079" s="113" t="s">
        <v>8866</v>
      </c>
      <c r="H1079" s="113" t="s">
        <v>8874</v>
      </c>
      <c r="I1079" s="113" t="s">
        <v>15135</v>
      </c>
      <c r="J1079" s="115">
        <v>37544</v>
      </c>
    </row>
    <row r="1080" spans="1:12" hidden="1" x14ac:dyDescent="0.2">
      <c r="A1080" s="113" t="s">
        <v>13334</v>
      </c>
      <c r="D1080" s="113" t="s">
        <v>8875</v>
      </c>
      <c r="E1080" s="113">
        <f t="shared" si="16"/>
        <v>2807035000</v>
      </c>
      <c r="F1080" s="113" t="s">
        <v>15668</v>
      </c>
      <c r="G1080" s="113" t="s">
        <v>8866</v>
      </c>
      <c r="H1080" s="113" t="s">
        <v>8876</v>
      </c>
      <c r="I1080" s="113" t="s">
        <v>15135</v>
      </c>
      <c r="J1080" s="115">
        <v>37544</v>
      </c>
    </row>
    <row r="1081" spans="1:12" hidden="1" x14ac:dyDescent="0.2">
      <c r="A1081" s="113" t="s">
        <v>13334</v>
      </c>
      <c r="D1081" s="113" t="s">
        <v>8877</v>
      </c>
      <c r="E1081" s="113">
        <f t="shared" si="16"/>
        <v>2807040000</v>
      </c>
      <c r="F1081" s="113" t="s">
        <v>15668</v>
      </c>
      <c r="G1081" s="113" t="s">
        <v>8866</v>
      </c>
      <c r="H1081" s="113" t="s">
        <v>8878</v>
      </c>
      <c r="I1081" s="113" t="s">
        <v>15135</v>
      </c>
      <c r="J1081" s="115">
        <v>37544</v>
      </c>
    </row>
    <row r="1082" spans="1:12" hidden="1" x14ac:dyDescent="0.2">
      <c r="A1082" s="113" t="s">
        <v>13334</v>
      </c>
      <c r="D1082" s="113" t="s">
        <v>8879</v>
      </c>
      <c r="E1082" s="113">
        <f t="shared" si="16"/>
        <v>2807045000</v>
      </c>
      <c r="F1082" s="113" t="s">
        <v>15668</v>
      </c>
      <c r="G1082" s="113" t="s">
        <v>8866</v>
      </c>
      <c r="H1082" s="113" t="s">
        <v>8880</v>
      </c>
      <c r="I1082" s="113" t="s">
        <v>15135</v>
      </c>
      <c r="J1082" s="115">
        <v>37544</v>
      </c>
    </row>
    <row r="1083" spans="1:12" hidden="1" x14ac:dyDescent="0.2">
      <c r="A1083" s="113" t="s">
        <v>13334</v>
      </c>
      <c r="D1083" s="113" t="s">
        <v>8881</v>
      </c>
      <c r="E1083" s="113">
        <f t="shared" si="16"/>
        <v>2810001000</v>
      </c>
      <c r="F1083" s="113" t="s">
        <v>15668</v>
      </c>
      <c r="G1083" s="113" t="s">
        <v>8882</v>
      </c>
      <c r="H1083" s="113" t="s">
        <v>8883</v>
      </c>
      <c r="I1083" s="113" t="s">
        <v>15135</v>
      </c>
    </row>
    <row r="1084" spans="1:12" hidden="1" x14ac:dyDescent="0.2">
      <c r="A1084" s="113" t="s">
        <v>13334</v>
      </c>
      <c r="D1084" s="113" t="s">
        <v>8884</v>
      </c>
      <c r="E1084" s="113">
        <f t="shared" si="16"/>
        <v>2810003000</v>
      </c>
      <c r="F1084" s="113" t="s">
        <v>15668</v>
      </c>
      <c r="G1084" s="113" t="s">
        <v>8882</v>
      </c>
      <c r="H1084" s="113" t="s">
        <v>8885</v>
      </c>
      <c r="I1084" s="113" t="s">
        <v>15135</v>
      </c>
      <c r="J1084" s="115">
        <v>36504</v>
      </c>
    </row>
    <row r="1085" spans="1:12" hidden="1" x14ac:dyDescent="0.2">
      <c r="A1085" s="113" t="s">
        <v>13334</v>
      </c>
      <c r="D1085" s="113" t="s">
        <v>8886</v>
      </c>
      <c r="E1085" s="113">
        <f t="shared" si="16"/>
        <v>2810005000</v>
      </c>
      <c r="F1085" s="113" t="s">
        <v>15668</v>
      </c>
      <c r="G1085" s="113" t="s">
        <v>8882</v>
      </c>
      <c r="H1085" s="113" t="s">
        <v>8887</v>
      </c>
      <c r="I1085" s="113" t="s">
        <v>15135</v>
      </c>
      <c r="K1085" s="115">
        <v>36769</v>
      </c>
      <c r="L1085" s="113" t="s">
        <v>8888</v>
      </c>
    </row>
    <row r="1086" spans="1:12" hidden="1" x14ac:dyDescent="0.2">
      <c r="A1086" s="113" t="s">
        <v>13334</v>
      </c>
      <c r="D1086" s="113" t="s">
        <v>8889</v>
      </c>
      <c r="E1086" s="113">
        <f t="shared" si="16"/>
        <v>2810010000</v>
      </c>
      <c r="F1086" s="113" t="s">
        <v>15668</v>
      </c>
      <c r="G1086" s="113" t="s">
        <v>8882</v>
      </c>
      <c r="H1086" s="113" t="s">
        <v>8890</v>
      </c>
      <c r="I1086" s="113" t="s">
        <v>15135</v>
      </c>
      <c r="J1086" s="115">
        <v>36797</v>
      </c>
      <c r="K1086" s="115">
        <v>37544</v>
      </c>
      <c r="L1086" s="113" t="s">
        <v>8891</v>
      </c>
    </row>
    <row r="1087" spans="1:12" hidden="1" x14ac:dyDescent="0.2">
      <c r="A1087" s="113" t="s">
        <v>13334</v>
      </c>
      <c r="D1087" s="113" t="s">
        <v>8892</v>
      </c>
      <c r="E1087" s="113">
        <f t="shared" si="16"/>
        <v>2810015000</v>
      </c>
      <c r="F1087" s="113" t="s">
        <v>15668</v>
      </c>
      <c r="G1087" s="113" t="s">
        <v>8882</v>
      </c>
      <c r="H1087" s="113" t="s">
        <v>8893</v>
      </c>
      <c r="I1087" s="113" t="s">
        <v>15135</v>
      </c>
      <c r="K1087" s="115">
        <v>36769</v>
      </c>
      <c r="L1087" s="113" t="s">
        <v>8894</v>
      </c>
    </row>
    <row r="1088" spans="1:12" hidden="1" x14ac:dyDescent="0.2">
      <c r="A1088" s="113" t="s">
        <v>13334</v>
      </c>
      <c r="D1088" s="113" t="s">
        <v>8895</v>
      </c>
      <c r="E1088" s="113">
        <f t="shared" si="16"/>
        <v>2810020000</v>
      </c>
      <c r="F1088" s="113" t="s">
        <v>15668</v>
      </c>
      <c r="G1088" s="113" t="s">
        <v>8882</v>
      </c>
      <c r="H1088" s="113" t="s">
        <v>8896</v>
      </c>
      <c r="I1088" s="113" t="s">
        <v>15135</v>
      </c>
      <c r="J1088" s="115">
        <v>37223</v>
      </c>
    </row>
    <row r="1089" spans="1:12" hidden="1" x14ac:dyDescent="0.2">
      <c r="A1089" s="113" t="s">
        <v>13334</v>
      </c>
      <c r="D1089" s="113" t="s">
        <v>8897</v>
      </c>
      <c r="E1089" s="113">
        <f t="shared" si="16"/>
        <v>2810025000</v>
      </c>
      <c r="F1089" s="113" t="s">
        <v>15668</v>
      </c>
      <c r="G1089" s="113" t="s">
        <v>8882</v>
      </c>
      <c r="H1089" s="113" t="s">
        <v>8898</v>
      </c>
      <c r="I1089" s="113" t="s">
        <v>15135</v>
      </c>
      <c r="K1089" s="115">
        <v>37778</v>
      </c>
      <c r="L1089" s="113" t="s">
        <v>8899</v>
      </c>
    </row>
    <row r="1090" spans="1:12" hidden="1" x14ac:dyDescent="0.2">
      <c r="A1090" s="113" t="s">
        <v>13334</v>
      </c>
      <c r="D1090" s="113" t="s">
        <v>8900</v>
      </c>
      <c r="E1090" s="113">
        <f t="shared" ref="E1090:E1153" si="17">VALUE(D1090)</f>
        <v>2810030000</v>
      </c>
      <c r="F1090" s="113" t="s">
        <v>15668</v>
      </c>
      <c r="G1090" s="113" t="s">
        <v>8882</v>
      </c>
      <c r="H1090" s="113" t="s">
        <v>8901</v>
      </c>
      <c r="I1090" s="113" t="s">
        <v>15135</v>
      </c>
    </row>
    <row r="1091" spans="1:12" hidden="1" x14ac:dyDescent="0.2">
      <c r="A1091" s="113" t="s">
        <v>13334</v>
      </c>
      <c r="D1091" s="113" t="s">
        <v>8902</v>
      </c>
      <c r="E1091" s="113">
        <f t="shared" si="17"/>
        <v>2810035000</v>
      </c>
      <c r="F1091" s="113" t="s">
        <v>15668</v>
      </c>
      <c r="G1091" s="113" t="s">
        <v>8882</v>
      </c>
      <c r="H1091" s="113" t="s">
        <v>8903</v>
      </c>
      <c r="I1091" s="113" t="s">
        <v>15135</v>
      </c>
    </row>
    <row r="1092" spans="1:12" hidden="1" x14ac:dyDescent="0.2">
      <c r="A1092" s="113" t="s">
        <v>13334</v>
      </c>
      <c r="D1092" s="113" t="s">
        <v>8904</v>
      </c>
      <c r="E1092" s="113">
        <f t="shared" si="17"/>
        <v>2810040000</v>
      </c>
      <c r="F1092" s="113" t="s">
        <v>15668</v>
      </c>
      <c r="G1092" s="113" t="s">
        <v>8882</v>
      </c>
      <c r="H1092" s="113" t="s">
        <v>8905</v>
      </c>
      <c r="I1092" s="113" t="s">
        <v>15135</v>
      </c>
    </row>
    <row r="1093" spans="1:12" hidden="1" x14ac:dyDescent="0.2">
      <c r="A1093" s="113" t="s">
        <v>13334</v>
      </c>
      <c r="D1093" s="113" t="s">
        <v>8906</v>
      </c>
      <c r="E1093" s="113">
        <f t="shared" si="17"/>
        <v>2810050000</v>
      </c>
      <c r="F1093" s="113" t="s">
        <v>15668</v>
      </c>
      <c r="G1093" s="113" t="s">
        <v>8882</v>
      </c>
      <c r="H1093" s="113" t="s">
        <v>8907</v>
      </c>
      <c r="I1093" s="113" t="s">
        <v>15135</v>
      </c>
    </row>
    <row r="1094" spans="1:12" hidden="1" x14ac:dyDescent="0.2">
      <c r="A1094" s="113" t="s">
        <v>13334</v>
      </c>
      <c r="D1094" s="113" t="s">
        <v>8908</v>
      </c>
      <c r="E1094" s="113">
        <f t="shared" si="17"/>
        <v>2810060100</v>
      </c>
      <c r="F1094" s="113" t="s">
        <v>15668</v>
      </c>
      <c r="G1094" s="113" t="s">
        <v>8882</v>
      </c>
      <c r="H1094" s="113" t="s">
        <v>8909</v>
      </c>
      <c r="I1094" s="113" t="s">
        <v>8910</v>
      </c>
    </row>
    <row r="1095" spans="1:12" hidden="1" x14ac:dyDescent="0.2">
      <c r="A1095" s="113" t="s">
        <v>13334</v>
      </c>
      <c r="D1095" s="113" t="s">
        <v>8911</v>
      </c>
      <c r="E1095" s="113">
        <f t="shared" si="17"/>
        <v>2810060200</v>
      </c>
      <c r="F1095" s="113" t="s">
        <v>15668</v>
      </c>
      <c r="G1095" s="113" t="s">
        <v>8882</v>
      </c>
      <c r="H1095" s="113" t="s">
        <v>8909</v>
      </c>
      <c r="I1095" s="113" t="s">
        <v>8912</v>
      </c>
    </row>
    <row r="1096" spans="1:12" hidden="1" x14ac:dyDescent="0.2">
      <c r="A1096" s="113" t="s">
        <v>13334</v>
      </c>
      <c r="D1096" s="113" t="s">
        <v>8913</v>
      </c>
      <c r="E1096" s="113">
        <f t="shared" si="17"/>
        <v>2820000000</v>
      </c>
      <c r="F1096" s="113" t="s">
        <v>15668</v>
      </c>
      <c r="G1096" s="113" t="s">
        <v>8914</v>
      </c>
      <c r="H1096" s="113" t="s">
        <v>8915</v>
      </c>
      <c r="I1096" s="113" t="s">
        <v>15135</v>
      </c>
    </row>
    <row r="1097" spans="1:12" hidden="1" x14ac:dyDescent="0.2">
      <c r="A1097" s="113" t="s">
        <v>13334</v>
      </c>
      <c r="D1097" s="113" t="s">
        <v>8916</v>
      </c>
      <c r="E1097" s="113">
        <f t="shared" si="17"/>
        <v>2820010000</v>
      </c>
      <c r="F1097" s="113" t="s">
        <v>15668</v>
      </c>
      <c r="G1097" s="113" t="s">
        <v>8914</v>
      </c>
      <c r="H1097" s="113" t="s">
        <v>8917</v>
      </c>
      <c r="I1097" s="113" t="s">
        <v>15135</v>
      </c>
    </row>
    <row r="1098" spans="1:12" hidden="1" x14ac:dyDescent="0.2">
      <c r="A1098" s="113" t="s">
        <v>13334</v>
      </c>
      <c r="D1098" s="113" t="s">
        <v>8918</v>
      </c>
      <c r="E1098" s="113">
        <f t="shared" si="17"/>
        <v>2820020000</v>
      </c>
      <c r="F1098" s="113" t="s">
        <v>15668</v>
      </c>
      <c r="G1098" s="113" t="s">
        <v>8914</v>
      </c>
      <c r="H1098" s="113" t="s">
        <v>8919</v>
      </c>
      <c r="I1098" s="113" t="s">
        <v>15135</v>
      </c>
    </row>
    <row r="1099" spans="1:12" hidden="1" x14ac:dyDescent="0.2">
      <c r="A1099" s="113" t="s">
        <v>13334</v>
      </c>
      <c r="D1099" s="113" t="s">
        <v>8920</v>
      </c>
      <c r="E1099" s="113">
        <f t="shared" si="17"/>
        <v>2830000000</v>
      </c>
      <c r="F1099" s="113" t="s">
        <v>15668</v>
      </c>
      <c r="G1099" s="113" t="s">
        <v>8921</v>
      </c>
      <c r="H1099" s="113" t="s">
        <v>8922</v>
      </c>
      <c r="I1099" s="113" t="s">
        <v>15135</v>
      </c>
    </row>
    <row r="1100" spans="1:12" hidden="1" x14ac:dyDescent="0.2">
      <c r="A1100" s="113" t="s">
        <v>13334</v>
      </c>
      <c r="D1100" s="113" t="s">
        <v>8923</v>
      </c>
      <c r="E1100" s="113">
        <f t="shared" si="17"/>
        <v>2830001000</v>
      </c>
      <c r="F1100" s="113" t="s">
        <v>15668</v>
      </c>
      <c r="G1100" s="113" t="s">
        <v>8921</v>
      </c>
      <c r="H1100" s="113" t="s">
        <v>8924</v>
      </c>
      <c r="I1100" s="113" t="s">
        <v>15135</v>
      </c>
    </row>
    <row r="1101" spans="1:12" hidden="1" x14ac:dyDescent="0.2">
      <c r="A1101" s="113" t="s">
        <v>13334</v>
      </c>
      <c r="D1101" s="113" t="s">
        <v>8925</v>
      </c>
      <c r="E1101" s="113">
        <f t="shared" si="17"/>
        <v>2830010000</v>
      </c>
      <c r="F1101" s="113" t="s">
        <v>15668</v>
      </c>
      <c r="G1101" s="113" t="s">
        <v>8921</v>
      </c>
      <c r="H1101" s="113" t="s">
        <v>8926</v>
      </c>
      <c r="I1101" s="113" t="s">
        <v>15135</v>
      </c>
    </row>
    <row r="1102" spans="1:12" hidden="1" x14ac:dyDescent="0.2">
      <c r="A1102" s="113" t="s">
        <v>13334</v>
      </c>
      <c r="D1102" s="113" t="s">
        <v>8927</v>
      </c>
      <c r="E1102" s="113">
        <f t="shared" si="17"/>
        <v>2840000000</v>
      </c>
      <c r="F1102" s="113" t="s">
        <v>15668</v>
      </c>
      <c r="G1102" s="113" t="s">
        <v>8928</v>
      </c>
      <c r="H1102" s="113" t="s">
        <v>8928</v>
      </c>
      <c r="I1102" s="113" t="s">
        <v>15135</v>
      </c>
    </row>
    <row r="1103" spans="1:12" hidden="1" x14ac:dyDescent="0.2">
      <c r="A1103" s="113" t="s">
        <v>13334</v>
      </c>
      <c r="D1103" s="113" t="s">
        <v>8929</v>
      </c>
      <c r="E1103" s="113">
        <f t="shared" si="17"/>
        <v>2840000010</v>
      </c>
      <c r="F1103" s="113" t="s">
        <v>15668</v>
      </c>
      <c r="G1103" s="113" t="s">
        <v>8928</v>
      </c>
      <c r="H1103" s="113" t="s">
        <v>8928</v>
      </c>
      <c r="I1103" s="113" t="s">
        <v>8930</v>
      </c>
    </row>
    <row r="1104" spans="1:12" hidden="1" x14ac:dyDescent="0.2">
      <c r="A1104" s="113" t="s">
        <v>13334</v>
      </c>
      <c r="D1104" s="113" t="s">
        <v>8931</v>
      </c>
      <c r="E1104" s="113">
        <f t="shared" si="17"/>
        <v>2840000020</v>
      </c>
      <c r="F1104" s="113" t="s">
        <v>15668</v>
      </c>
      <c r="G1104" s="113" t="s">
        <v>8928</v>
      </c>
      <c r="H1104" s="113" t="s">
        <v>8928</v>
      </c>
      <c r="I1104" s="113" t="s">
        <v>10406</v>
      </c>
    </row>
    <row r="1105" spans="1:9" hidden="1" x14ac:dyDescent="0.2">
      <c r="A1105" s="113" t="s">
        <v>13334</v>
      </c>
      <c r="D1105" s="113" t="s">
        <v>8932</v>
      </c>
      <c r="E1105" s="113">
        <f t="shared" si="17"/>
        <v>2840000030</v>
      </c>
      <c r="F1105" s="113" t="s">
        <v>15668</v>
      </c>
      <c r="G1105" s="113" t="s">
        <v>8928</v>
      </c>
      <c r="H1105" s="113" t="s">
        <v>8928</v>
      </c>
      <c r="I1105" s="113" t="s">
        <v>8933</v>
      </c>
    </row>
    <row r="1106" spans="1:9" hidden="1" x14ac:dyDescent="0.2">
      <c r="A1106" s="113" t="s">
        <v>13334</v>
      </c>
      <c r="D1106" s="113" t="s">
        <v>11849</v>
      </c>
      <c r="E1106" s="113">
        <f t="shared" si="17"/>
        <v>2840000040</v>
      </c>
      <c r="F1106" s="113" t="s">
        <v>15668</v>
      </c>
      <c r="G1106" s="113" t="s">
        <v>8928</v>
      </c>
      <c r="H1106" s="113" t="s">
        <v>8928</v>
      </c>
      <c r="I1106" s="113" t="s">
        <v>11850</v>
      </c>
    </row>
    <row r="1107" spans="1:9" hidden="1" x14ac:dyDescent="0.2">
      <c r="A1107" s="113" t="s">
        <v>13334</v>
      </c>
      <c r="D1107" s="113" t="s">
        <v>11851</v>
      </c>
      <c r="E1107" s="113">
        <f t="shared" si="17"/>
        <v>2840000050</v>
      </c>
      <c r="F1107" s="113" t="s">
        <v>15668</v>
      </c>
      <c r="G1107" s="113" t="s">
        <v>8928</v>
      </c>
      <c r="H1107" s="113" t="s">
        <v>8928</v>
      </c>
      <c r="I1107" s="113" t="s">
        <v>11852</v>
      </c>
    </row>
    <row r="1108" spans="1:9" hidden="1" x14ac:dyDescent="0.2">
      <c r="A1108" s="113" t="s">
        <v>13334</v>
      </c>
      <c r="D1108" s="113" t="s">
        <v>11853</v>
      </c>
      <c r="E1108" s="113">
        <f t="shared" si="17"/>
        <v>2840010000</v>
      </c>
      <c r="F1108" s="113" t="s">
        <v>15668</v>
      </c>
      <c r="G1108" s="113" t="s">
        <v>8928</v>
      </c>
      <c r="H1108" s="113" t="s">
        <v>11854</v>
      </c>
      <c r="I1108" s="113" t="s">
        <v>15135</v>
      </c>
    </row>
    <row r="1109" spans="1:9" hidden="1" x14ac:dyDescent="0.2">
      <c r="A1109" s="113" t="s">
        <v>13334</v>
      </c>
      <c r="D1109" s="113" t="s">
        <v>11855</v>
      </c>
      <c r="E1109" s="113">
        <f t="shared" si="17"/>
        <v>2840010010</v>
      </c>
      <c r="F1109" s="113" t="s">
        <v>15668</v>
      </c>
      <c r="G1109" s="113" t="s">
        <v>8928</v>
      </c>
      <c r="H1109" s="113" t="s">
        <v>11854</v>
      </c>
      <c r="I1109" s="113" t="s">
        <v>8930</v>
      </c>
    </row>
    <row r="1110" spans="1:9" hidden="1" x14ac:dyDescent="0.2">
      <c r="A1110" s="113" t="s">
        <v>13334</v>
      </c>
      <c r="D1110" s="113" t="s">
        <v>11856</v>
      </c>
      <c r="E1110" s="113">
        <f t="shared" si="17"/>
        <v>2840010020</v>
      </c>
      <c r="F1110" s="113" t="s">
        <v>15668</v>
      </c>
      <c r="G1110" s="113" t="s">
        <v>8928</v>
      </c>
      <c r="H1110" s="113" t="s">
        <v>11854</v>
      </c>
      <c r="I1110" s="113" t="s">
        <v>10406</v>
      </c>
    </row>
    <row r="1111" spans="1:9" hidden="1" x14ac:dyDescent="0.2">
      <c r="A1111" s="113" t="s">
        <v>13334</v>
      </c>
      <c r="D1111" s="113" t="s">
        <v>11857</v>
      </c>
      <c r="E1111" s="113">
        <f t="shared" si="17"/>
        <v>2840010030</v>
      </c>
      <c r="F1111" s="113" t="s">
        <v>15668</v>
      </c>
      <c r="G1111" s="113" t="s">
        <v>8928</v>
      </c>
      <c r="H1111" s="113" t="s">
        <v>11854</v>
      </c>
      <c r="I1111" s="113" t="s">
        <v>8933</v>
      </c>
    </row>
    <row r="1112" spans="1:9" hidden="1" x14ac:dyDescent="0.2">
      <c r="A1112" s="113" t="s">
        <v>13334</v>
      </c>
      <c r="D1112" s="113" t="s">
        <v>11858</v>
      </c>
      <c r="E1112" s="113">
        <f t="shared" si="17"/>
        <v>2840010040</v>
      </c>
      <c r="F1112" s="113" t="s">
        <v>15668</v>
      </c>
      <c r="G1112" s="113" t="s">
        <v>8928</v>
      </c>
      <c r="H1112" s="113" t="s">
        <v>11854</v>
      </c>
      <c r="I1112" s="113" t="s">
        <v>11850</v>
      </c>
    </row>
    <row r="1113" spans="1:9" hidden="1" x14ac:dyDescent="0.2">
      <c r="A1113" s="113" t="s">
        <v>13334</v>
      </c>
      <c r="D1113" s="113" t="s">
        <v>11859</v>
      </c>
      <c r="E1113" s="113">
        <f t="shared" si="17"/>
        <v>2840010050</v>
      </c>
      <c r="F1113" s="113" t="s">
        <v>15668</v>
      </c>
      <c r="G1113" s="113" t="s">
        <v>8928</v>
      </c>
      <c r="H1113" s="113" t="s">
        <v>11854</v>
      </c>
      <c r="I1113" s="113" t="s">
        <v>11852</v>
      </c>
    </row>
    <row r="1114" spans="1:9" hidden="1" x14ac:dyDescent="0.2">
      <c r="A1114" s="113" t="s">
        <v>13334</v>
      </c>
      <c r="D1114" s="113" t="s">
        <v>11860</v>
      </c>
      <c r="E1114" s="113">
        <f t="shared" si="17"/>
        <v>2840020000</v>
      </c>
      <c r="F1114" s="113" t="s">
        <v>15668</v>
      </c>
      <c r="G1114" s="113" t="s">
        <v>8928</v>
      </c>
      <c r="H1114" s="113" t="s">
        <v>11861</v>
      </c>
      <c r="I1114" s="113" t="s">
        <v>15135</v>
      </c>
    </row>
    <row r="1115" spans="1:9" hidden="1" x14ac:dyDescent="0.2">
      <c r="A1115" s="113" t="s">
        <v>13334</v>
      </c>
      <c r="D1115" s="113" t="s">
        <v>11862</v>
      </c>
      <c r="E1115" s="113">
        <f t="shared" si="17"/>
        <v>2840020010</v>
      </c>
      <c r="F1115" s="113" t="s">
        <v>15668</v>
      </c>
      <c r="G1115" s="113" t="s">
        <v>8928</v>
      </c>
      <c r="H1115" s="113" t="s">
        <v>11861</v>
      </c>
      <c r="I1115" s="113" t="s">
        <v>8930</v>
      </c>
    </row>
    <row r="1116" spans="1:9" hidden="1" x14ac:dyDescent="0.2">
      <c r="A1116" s="113" t="s">
        <v>13334</v>
      </c>
      <c r="D1116" s="113" t="s">
        <v>11863</v>
      </c>
      <c r="E1116" s="113">
        <f t="shared" si="17"/>
        <v>2840020020</v>
      </c>
      <c r="F1116" s="113" t="s">
        <v>15668</v>
      </c>
      <c r="G1116" s="113" t="s">
        <v>8928</v>
      </c>
      <c r="H1116" s="113" t="s">
        <v>11861</v>
      </c>
      <c r="I1116" s="113" t="s">
        <v>10406</v>
      </c>
    </row>
    <row r="1117" spans="1:9" hidden="1" x14ac:dyDescent="0.2">
      <c r="A1117" s="113" t="s">
        <v>13334</v>
      </c>
      <c r="D1117" s="113" t="s">
        <v>11864</v>
      </c>
      <c r="E1117" s="113">
        <f t="shared" si="17"/>
        <v>2840020030</v>
      </c>
      <c r="F1117" s="113" t="s">
        <v>15668</v>
      </c>
      <c r="G1117" s="113" t="s">
        <v>8928</v>
      </c>
      <c r="H1117" s="113" t="s">
        <v>11861</v>
      </c>
      <c r="I1117" s="113" t="s">
        <v>8933</v>
      </c>
    </row>
    <row r="1118" spans="1:9" hidden="1" x14ac:dyDescent="0.2">
      <c r="A1118" s="113" t="s">
        <v>13334</v>
      </c>
      <c r="D1118" s="113" t="s">
        <v>11865</v>
      </c>
      <c r="E1118" s="113">
        <f t="shared" si="17"/>
        <v>2840020040</v>
      </c>
      <c r="F1118" s="113" t="s">
        <v>15668</v>
      </c>
      <c r="G1118" s="113" t="s">
        <v>8928</v>
      </c>
      <c r="H1118" s="113" t="s">
        <v>11861</v>
      </c>
      <c r="I1118" s="113" t="s">
        <v>11850</v>
      </c>
    </row>
    <row r="1119" spans="1:9" hidden="1" x14ac:dyDescent="0.2">
      <c r="A1119" s="113" t="s">
        <v>13334</v>
      </c>
      <c r="D1119" s="113" t="s">
        <v>11866</v>
      </c>
      <c r="E1119" s="113">
        <f t="shared" si="17"/>
        <v>2840020050</v>
      </c>
      <c r="F1119" s="113" t="s">
        <v>15668</v>
      </c>
      <c r="G1119" s="113" t="s">
        <v>8928</v>
      </c>
      <c r="H1119" s="113" t="s">
        <v>11861</v>
      </c>
      <c r="I1119" s="113" t="s">
        <v>11852</v>
      </c>
    </row>
    <row r="1120" spans="1:9" hidden="1" x14ac:dyDescent="0.2">
      <c r="A1120" s="113" t="s">
        <v>13334</v>
      </c>
      <c r="D1120" s="113" t="s">
        <v>11867</v>
      </c>
      <c r="E1120" s="113">
        <f t="shared" si="17"/>
        <v>2840030000</v>
      </c>
      <c r="F1120" s="113" t="s">
        <v>15668</v>
      </c>
      <c r="G1120" s="113" t="s">
        <v>8928</v>
      </c>
      <c r="H1120" s="113" t="s">
        <v>11868</v>
      </c>
      <c r="I1120" s="113" t="s">
        <v>15135</v>
      </c>
    </row>
    <row r="1121" spans="1:9" hidden="1" x14ac:dyDescent="0.2">
      <c r="A1121" s="113" t="s">
        <v>13334</v>
      </c>
      <c r="D1121" s="113" t="s">
        <v>11869</v>
      </c>
      <c r="E1121" s="113">
        <f t="shared" si="17"/>
        <v>2840030010</v>
      </c>
      <c r="F1121" s="113" t="s">
        <v>15668</v>
      </c>
      <c r="G1121" s="113" t="s">
        <v>8928</v>
      </c>
      <c r="H1121" s="113" t="s">
        <v>11868</v>
      </c>
      <c r="I1121" s="113" t="s">
        <v>11870</v>
      </c>
    </row>
    <row r="1122" spans="1:9" hidden="1" x14ac:dyDescent="0.2">
      <c r="A1122" s="113" t="s">
        <v>13334</v>
      </c>
      <c r="D1122" s="113" t="s">
        <v>11871</v>
      </c>
      <c r="E1122" s="113">
        <f t="shared" si="17"/>
        <v>2841000000</v>
      </c>
      <c r="F1122" s="113" t="s">
        <v>15668</v>
      </c>
      <c r="G1122" s="113" t="s">
        <v>11872</v>
      </c>
      <c r="H1122" s="113" t="s">
        <v>11872</v>
      </c>
      <c r="I1122" s="113" t="s">
        <v>15135</v>
      </c>
    </row>
    <row r="1123" spans="1:9" hidden="1" x14ac:dyDescent="0.2">
      <c r="A1123" s="113" t="s">
        <v>13334</v>
      </c>
      <c r="D1123" s="113" t="s">
        <v>11873</v>
      </c>
      <c r="E1123" s="113">
        <f t="shared" si="17"/>
        <v>2841000010</v>
      </c>
      <c r="F1123" s="113" t="s">
        <v>15668</v>
      </c>
      <c r="G1123" s="113" t="s">
        <v>11872</v>
      </c>
      <c r="H1123" s="113" t="s">
        <v>11872</v>
      </c>
      <c r="I1123" s="113" t="s">
        <v>8930</v>
      </c>
    </row>
    <row r="1124" spans="1:9" hidden="1" x14ac:dyDescent="0.2">
      <c r="A1124" s="113" t="s">
        <v>13334</v>
      </c>
      <c r="D1124" s="113" t="s">
        <v>11874</v>
      </c>
      <c r="E1124" s="113">
        <f t="shared" si="17"/>
        <v>2841000020</v>
      </c>
      <c r="F1124" s="113" t="s">
        <v>15668</v>
      </c>
      <c r="G1124" s="113" t="s">
        <v>11872</v>
      </c>
      <c r="H1124" s="113" t="s">
        <v>11872</v>
      </c>
      <c r="I1124" s="113" t="s">
        <v>10406</v>
      </c>
    </row>
    <row r="1125" spans="1:9" hidden="1" x14ac:dyDescent="0.2">
      <c r="A1125" s="113" t="s">
        <v>13334</v>
      </c>
      <c r="D1125" s="113" t="s">
        <v>11875</v>
      </c>
      <c r="E1125" s="113">
        <f t="shared" si="17"/>
        <v>2841000030</v>
      </c>
      <c r="F1125" s="113" t="s">
        <v>15668</v>
      </c>
      <c r="G1125" s="113" t="s">
        <v>11872</v>
      </c>
      <c r="H1125" s="113" t="s">
        <v>11872</v>
      </c>
      <c r="I1125" s="113" t="s">
        <v>8933</v>
      </c>
    </row>
    <row r="1126" spans="1:9" hidden="1" x14ac:dyDescent="0.2">
      <c r="A1126" s="113" t="s">
        <v>13334</v>
      </c>
      <c r="D1126" s="113" t="s">
        <v>11876</v>
      </c>
      <c r="E1126" s="113">
        <f t="shared" si="17"/>
        <v>2841000040</v>
      </c>
      <c r="F1126" s="113" t="s">
        <v>15668</v>
      </c>
      <c r="G1126" s="113" t="s">
        <v>11872</v>
      </c>
      <c r="H1126" s="113" t="s">
        <v>11872</v>
      </c>
      <c r="I1126" s="113" t="s">
        <v>11850</v>
      </c>
    </row>
    <row r="1127" spans="1:9" hidden="1" x14ac:dyDescent="0.2">
      <c r="A1127" s="113" t="s">
        <v>13334</v>
      </c>
      <c r="D1127" s="113" t="s">
        <v>11877</v>
      </c>
      <c r="E1127" s="113">
        <f t="shared" si="17"/>
        <v>2841000050</v>
      </c>
      <c r="F1127" s="113" t="s">
        <v>15668</v>
      </c>
      <c r="G1127" s="113" t="s">
        <v>11872</v>
      </c>
      <c r="H1127" s="113" t="s">
        <v>11872</v>
      </c>
      <c r="I1127" s="113" t="s">
        <v>11852</v>
      </c>
    </row>
    <row r="1128" spans="1:9" hidden="1" x14ac:dyDescent="0.2">
      <c r="A1128" s="113" t="s">
        <v>13334</v>
      </c>
      <c r="D1128" s="113" t="s">
        <v>11878</v>
      </c>
      <c r="E1128" s="113">
        <f t="shared" si="17"/>
        <v>2841010000</v>
      </c>
      <c r="F1128" s="113" t="s">
        <v>15668</v>
      </c>
      <c r="G1128" s="113" t="s">
        <v>11872</v>
      </c>
      <c r="H1128" s="113" t="s">
        <v>11879</v>
      </c>
      <c r="I1128" s="113" t="s">
        <v>15135</v>
      </c>
    </row>
    <row r="1129" spans="1:9" hidden="1" x14ac:dyDescent="0.2">
      <c r="A1129" s="113" t="s">
        <v>13334</v>
      </c>
      <c r="D1129" s="113" t="s">
        <v>11880</v>
      </c>
      <c r="E1129" s="113">
        <f t="shared" si="17"/>
        <v>2841010010</v>
      </c>
      <c r="F1129" s="113" t="s">
        <v>15668</v>
      </c>
      <c r="G1129" s="113" t="s">
        <v>11872</v>
      </c>
      <c r="H1129" s="113" t="s">
        <v>11879</v>
      </c>
      <c r="I1129" s="113" t="s">
        <v>8930</v>
      </c>
    </row>
    <row r="1130" spans="1:9" hidden="1" x14ac:dyDescent="0.2">
      <c r="A1130" s="113" t="s">
        <v>13334</v>
      </c>
      <c r="D1130" s="113" t="s">
        <v>11881</v>
      </c>
      <c r="E1130" s="113">
        <f t="shared" si="17"/>
        <v>2841010020</v>
      </c>
      <c r="F1130" s="113" t="s">
        <v>15668</v>
      </c>
      <c r="G1130" s="113" t="s">
        <v>11872</v>
      </c>
      <c r="H1130" s="113" t="s">
        <v>11879</v>
      </c>
      <c r="I1130" s="113" t="s">
        <v>10406</v>
      </c>
    </row>
    <row r="1131" spans="1:9" hidden="1" x14ac:dyDescent="0.2">
      <c r="A1131" s="113" t="s">
        <v>13334</v>
      </c>
      <c r="D1131" s="113" t="s">
        <v>11882</v>
      </c>
      <c r="E1131" s="113">
        <f t="shared" si="17"/>
        <v>2841010030</v>
      </c>
      <c r="F1131" s="113" t="s">
        <v>15668</v>
      </c>
      <c r="G1131" s="113" t="s">
        <v>11872</v>
      </c>
      <c r="H1131" s="113" t="s">
        <v>11879</v>
      </c>
      <c r="I1131" s="113" t="s">
        <v>8933</v>
      </c>
    </row>
    <row r="1132" spans="1:9" hidden="1" x14ac:dyDescent="0.2">
      <c r="A1132" s="113" t="s">
        <v>13334</v>
      </c>
      <c r="D1132" s="113" t="s">
        <v>11883</v>
      </c>
      <c r="E1132" s="113">
        <f t="shared" si="17"/>
        <v>2841010040</v>
      </c>
      <c r="F1132" s="113" t="s">
        <v>15668</v>
      </c>
      <c r="G1132" s="113" t="s">
        <v>11872</v>
      </c>
      <c r="H1132" s="113" t="s">
        <v>11879</v>
      </c>
      <c r="I1132" s="113" t="s">
        <v>11850</v>
      </c>
    </row>
    <row r="1133" spans="1:9" hidden="1" x14ac:dyDescent="0.2">
      <c r="A1133" s="113" t="s">
        <v>13334</v>
      </c>
      <c r="D1133" s="113" t="s">
        <v>11884</v>
      </c>
      <c r="E1133" s="113">
        <f t="shared" si="17"/>
        <v>2841010050</v>
      </c>
      <c r="F1133" s="113" t="s">
        <v>15668</v>
      </c>
      <c r="G1133" s="113" t="s">
        <v>11872</v>
      </c>
      <c r="H1133" s="113" t="s">
        <v>11879</v>
      </c>
      <c r="I1133" s="113" t="s">
        <v>11852</v>
      </c>
    </row>
    <row r="1134" spans="1:9" hidden="1" x14ac:dyDescent="0.2">
      <c r="A1134" s="113" t="s">
        <v>13334</v>
      </c>
      <c r="D1134" s="113" t="s">
        <v>11885</v>
      </c>
      <c r="E1134" s="113">
        <f t="shared" si="17"/>
        <v>2850000000</v>
      </c>
      <c r="F1134" s="113" t="s">
        <v>15668</v>
      </c>
      <c r="G1134" s="113" t="s">
        <v>11886</v>
      </c>
      <c r="H1134" s="113" t="s">
        <v>11887</v>
      </c>
      <c r="I1134" s="113" t="s">
        <v>11888</v>
      </c>
    </row>
    <row r="1135" spans="1:9" hidden="1" x14ac:dyDescent="0.2">
      <c r="A1135" s="113" t="s">
        <v>13334</v>
      </c>
      <c r="D1135" s="113" t="s">
        <v>11889</v>
      </c>
      <c r="E1135" s="113">
        <f t="shared" si="17"/>
        <v>2850000010</v>
      </c>
      <c r="F1135" s="113" t="s">
        <v>15668</v>
      </c>
      <c r="G1135" s="113" t="s">
        <v>11886</v>
      </c>
      <c r="H1135" s="113" t="s">
        <v>11887</v>
      </c>
      <c r="I1135" s="113" t="s">
        <v>11890</v>
      </c>
    </row>
    <row r="1136" spans="1:9" hidden="1" x14ac:dyDescent="0.2">
      <c r="A1136" s="113" t="s">
        <v>13334</v>
      </c>
      <c r="D1136" s="113" t="s">
        <v>11891</v>
      </c>
      <c r="E1136" s="113">
        <f t="shared" si="17"/>
        <v>2850000030</v>
      </c>
      <c r="F1136" s="113" t="s">
        <v>15668</v>
      </c>
      <c r="G1136" s="113" t="s">
        <v>11886</v>
      </c>
      <c r="H1136" s="113" t="s">
        <v>11887</v>
      </c>
      <c r="I1136" s="113" t="s">
        <v>11892</v>
      </c>
    </row>
    <row r="1137" spans="1:10" hidden="1" x14ac:dyDescent="0.2">
      <c r="A1137" s="113" t="s">
        <v>13334</v>
      </c>
      <c r="D1137" s="113" t="s">
        <v>11893</v>
      </c>
      <c r="E1137" s="113">
        <f t="shared" si="17"/>
        <v>2861000000</v>
      </c>
      <c r="F1137" s="113" t="s">
        <v>15668</v>
      </c>
      <c r="G1137" s="113" t="s">
        <v>14794</v>
      </c>
      <c r="H1137" s="113" t="s">
        <v>15135</v>
      </c>
      <c r="I1137" s="113" t="s">
        <v>15135</v>
      </c>
      <c r="J1137" s="115">
        <v>36504</v>
      </c>
    </row>
    <row r="1138" spans="1:10" hidden="1" x14ac:dyDescent="0.2">
      <c r="A1138" s="113" t="s">
        <v>13334</v>
      </c>
      <c r="D1138" s="113" t="s">
        <v>14795</v>
      </c>
      <c r="E1138" s="113">
        <f t="shared" si="17"/>
        <v>2862000000</v>
      </c>
      <c r="F1138" s="113" t="s">
        <v>15668</v>
      </c>
      <c r="G1138" s="113" t="s">
        <v>14796</v>
      </c>
      <c r="H1138" s="113" t="s">
        <v>14797</v>
      </c>
      <c r="I1138" s="113" t="s">
        <v>15135</v>
      </c>
      <c r="J1138" s="115">
        <v>36504</v>
      </c>
    </row>
    <row r="1139" spans="1:10" hidden="1" x14ac:dyDescent="0.2">
      <c r="A1139" s="113" t="s">
        <v>13334</v>
      </c>
      <c r="D1139" s="113" t="s">
        <v>14798</v>
      </c>
      <c r="E1139" s="113">
        <f t="shared" si="17"/>
        <v>2862001000</v>
      </c>
      <c r="F1139" s="113" t="s">
        <v>15668</v>
      </c>
      <c r="G1139" s="113" t="s">
        <v>14796</v>
      </c>
      <c r="H1139" s="113" t="s">
        <v>14799</v>
      </c>
      <c r="I1139" s="113" t="s">
        <v>15135</v>
      </c>
    </row>
    <row r="1140" spans="1:10" hidden="1" x14ac:dyDescent="0.2">
      <c r="A1140" s="113" t="s">
        <v>13334</v>
      </c>
      <c r="D1140" s="113" t="s">
        <v>14800</v>
      </c>
      <c r="E1140" s="113">
        <f t="shared" si="17"/>
        <v>2862002000</v>
      </c>
      <c r="F1140" s="113" t="s">
        <v>15668</v>
      </c>
      <c r="G1140" s="113" t="s">
        <v>14796</v>
      </c>
      <c r="H1140" s="113" t="s">
        <v>15826</v>
      </c>
      <c r="I1140" s="113" t="s">
        <v>15135</v>
      </c>
    </row>
    <row r="1141" spans="1:10" hidden="1" x14ac:dyDescent="0.2">
      <c r="A1141" s="113" t="s">
        <v>14801</v>
      </c>
      <c r="D1141" s="113" t="s">
        <v>14802</v>
      </c>
      <c r="E1141" s="113">
        <f t="shared" si="17"/>
        <v>2701001000</v>
      </c>
      <c r="F1141" s="113" t="s">
        <v>14803</v>
      </c>
      <c r="G1141" s="113" t="s">
        <v>14804</v>
      </c>
      <c r="H1141" s="113" t="s">
        <v>14805</v>
      </c>
      <c r="I1141" s="113" t="s">
        <v>15135</v>
      </c>
    </row>
    <row r="1142" spans="1:10" hidden="1" x14ac:dyDescent="0.2">
      <c r="A1142" s="113" t="s">
        <v>14801</v>
      </c>
      <c r="D1142" s="113" t="s">
        <v>16056</v>
      </c>
      <c r="E1142" s="113">
        <f t="shared" si="17"/>
        <v>2701010000</v>
      </c>
      <c r="F1142" s="113" t="s">
        <v>14803</v>
      </c>
      <c r="G1142" s="113" t="s">
        <v>14804</v>
      </c>
      <c r="H1142" s="113" t="s">
        <v>16057</v>
      </c>
      <c r="I1142" s="113" t="s">
        <v>15135</v>
      </c>
    </row>
    <row r="1143" spans="1:10" hidden="1" x14ac:dyDescent="0.2">
      <c r="A1143" s="113" t="s">
        <v>14801</v>
      </c>
      <c r="D1143" s="113" t="s">
        <v>16058</v>
      </c>
      <c r="E1143" s="113">
        <f t="shared" si="17"/>
        <v>2701020000</v>
      </c>
      <c r="F1143" s="113" t="s">
        <v>14803</v>
      </c>
      <c r="G1143" s="113" t="s">
        <v>14804</v>
      </c>
      <c r="H1143" s="113" t="s">
        <v>16059</v>
      </c>
      <c r="I1143" s="113" t="s">
        <v>15135</v>
      </c>
    </row>
    <row r="1144" spans="1:10" hidden="1" x14ac:dyDescent="0.2">
      <c r="A1144" s="113" t="s">
        <v>14801</v>
      </c>
      <c r="D1144" s="113" t="s">
        <v>16072</v>
      </c>
      <c r="E1144" s="113">
        <f t="shared" si="17"/>
        <v>2701030000</v>
      </c>
      <c r="F1144" s="113" t="s">
        <v>14803</v>
      </c>
      <c r="G1144" s="113" t="s">
        <v>14804</v>
      </c>
      <c r="H1144" s="113" t="s">
        <v>16073</v>
      </c>
      <c r="I1144" s="113" t="s">
        <v>15135</v>
      </c>
    </row>
    <row r="1145" spans="1:10" hidden="1" x14ac:dyDescent="0.2">
      <c r="A1145" s="113" t="s">
        <v>14801</v>
      </c>
      <c r="D1145" s="113" t="s">
        <v>16074</v>
      </c>
      <c r="E1145" s="113">
        <f t="shared" si="17"/>
        <v>2701200000</v>
      </c>
      <c r="F1145" s="113" t="s">
        <v>14803</v>
      </c>
      <c r="G1145" s="113" t="s">
        <v>14804</v>
      </c>
      <c r="H1145" s="113" t="s">
        <v>16075</v>
      </c>
      <c r="I1145" s="113" t="s">
        <v>15135</v>
      </c>
    </row>
    <row r="1146" spans="1:10" hidden="1" x14ac:dyDescent="0.2">
      <c r="A1146" s="113" t="s">
        <v>14801</v>
      </c>
      <c r="D1146" s="113" t="s">
        <v>16076</v>
      </c>
      <c r="E1146" s="113">
        <f t="shared" si="17"/>
        <v>2701220000</v>
      </c>
      <c r="F1146" s="113" t="s">
        <v>14803</v>
      </c>
      <c r="G1146" s="113" t="s">
        <v>14804</v>
      </c>
      <c r="H1146" s="113" t="s">
        <v>16077</v>
      </c>
      <c r="I1146" s="113" t="s">
        <v>15135</v>
      </c>
    </row>
    <row r="1147" spans="1:10" hidden="1" x14ac:dyDescent="0.2">
      <c r="A1147" s="113" t="s">
        <v>14801</v>
      </c>
      <c r="D1147" s="113" t="s">
        <v>16078</v>
      </c>
      <c r="E1147" s="113">
        <f t="shared" si="17"/>
        <v>2701220001</v>
      </c>
      <c r="F1147" s="113" t="s">
        <v>14803</v>
      </c>
      <c r="G1147" s="113" t="s">
        <v>14804</v>
      </c>
      <c r="H1147" s="113" t="s">
        <v>16077</v>
      </c>
      <c r="I1147" s="113" t="s">
        <v>16079</v>
      </c>
    </row>
    <row r="1148" spans="1:10" hidden="1" x14ac:dyDescent="0.2">
      <c r="A1148" s="113" t="s">
        <v>14801</v>
      </c>
      <c r="D1148" s="113" t="s">
        <v>16080</v>
      </c>
      <c r="E1148" s="113">
        <f t="shared" si="17"/>
        <v>2701220002</v>
      </c>
      <c r="F1148" s="113" t="s">
        <v>14803</v>
      </c>
      <c r="G1148" s="113" t="s">
        <v>14804</v>
      </c>
      <c r="H1148" s="113" t="s">
        <v>16077</v>
      </c>
      <c r="I1148" s="113" t="s">
        <v>16081</v>
      </c>
    </row>
    <row r="1149" spans="1:10" hidden="1" x14ac:dyDescent="0.2">
      <c r="A1149" s="113" t="s">
        <v>14801</v>
      </c>
      <c r="D1149" s="113" t="s">
        <v>16082</v>
      </c>
      <c r="E1149" s="113">
        <f t="shared" si="17"/>
        <v>2701220003</v>
      </c>
      <c r="F1149" s="113" t="s">
        <v>14803</v>
      </c>
      <c r="G1149" s="113" t="s">
        <v>14804</v>
      </c>
      <c r="H1149" s="113" t="s">
        <v>16077</v>
      </c>
      <c r="I1149" s="113" t="s">
        <v>16083</v>
      </c>
    </row>
    <row r="1150" spans="1:10" hidden="1" x14ac:dyDescent="0.2">
      <c r="A1150" s="113" t="s">
        <v>14801</v>
      </c>
      <c r="D1150" s="113" t="s">
        <v>16084</v>
      </c>
      <c r="E1150" s="113">
        <f t="shared" si="17"/>
        <v>2701220004</v>
      </c>
      <c r="F1150" s="113" t="s">
        <v>14803</v>
      </c>
      <c r="G1150" s="113" t="s">
        <v>14804</v>
      </c>
      <c r="H1150" s="113" t="s">
        <v>16077</v>
      </c>
      <c r="I1150" s="113" t="s">
        <v>16085</v>
      </c>
    </row>
    <row r="1151" spans="1:10" hidden="1" x14ac:dyDescent="0.2">
      <c r="A1151" s="113" t="s">
        <v>14801</v>
      </c>
      <c r="D1151" s="113" t="s">
        <v>16086</v>
      </c>
      <c r="E1151" s="113">
        <f t="shared" si="17"/>
        <v>2701220005</v>
      </c>
      <c r="F1151" s="113" t="s">
        <v>14803</v>
      </c>
      <c r="G1151" s="113" t="s">
        <v>14804</v>
      </c>
      <c r="H1151" s="113" t="s">
        <v>16077</v>
      </c>
      <c r="I1151" s="113" t="s">
        <v>16087</v>
      </c>
    </row>
    <row r="1152" spans="1:10" hidden="1" x14ac:dyDescent="0.2">
      <c r="A1152" s="113" t="s">
        <v>14801</v>
      </c>
      <c r="D1152" s="113" t="s">
        <v>16088</v>
      </c>
      <c r="E1152" s="113">
        <f t="shared" si="17"/>
        <v>2701220006</v>
      </c>
      <c r="F1152" s="113" t="s">
        <v>14803</v>
      </c>
      <c r="G1152" s="113" t="s">
        <v>14804</v>
      </c>
      <c r="H1152" s="113" t="s">
        <v>16077</v>
      </c>
      <c r="I1152" s="113" t="s">
        <v>16089</v>
      </c>
    </row>
    <row r="1153" spans="1:12" hidden="1" x14ac:dyDescent="0.2">
      <c r="A1153" s="113" t="s">
        <v>14801</v>
      </c>
      <c r="D1153" s="113" t="s">
        <v>16090</v>
      </c>
      <c r="E1153" s="113">
        <f t="shared" si="17"/>
        <v>2701220007</v>
      </c>
      <c r="F1153" s="113" t="s">
        <v>14803</v>
      </c>
      <c r="G1153" s="113" t="s">
        <v>14804</v>
      </c>
      <c r="H1153" s="113" t="s">
        <v>16077</v>
      </c>
      <c r="I1153" s="113" t="s">
        <v>16091</v>
      </c>
    </row>
    <row r="1154" spans="1:12" hidden="1" x14ac:dyDescent="0.2">
      <c r="A1154" s="113" t="s">
        <v>14801</v>
      </c>
      <c r="D1154" s="113" t="s">
        <v>16092</v>
      </c>
      <c r="E1154" s="113">
        <f t="shared" ref="E1154:E1217" si="18">VALUE(D1154)</f>
        <v>2701220008</v>
      </c>
      <c r="F1154" s="113" t="s">
        <v>14803</v>
      </c>
      <c r="G1154" s="113" t="s">
        <v>14804</v>
      </c>
      <c r="H1154" s="113" t="s">
        <v>16077</v>
      </c>
      <c r="I1154" s="113" t="s">
        <v>16093</v>
      </c>
    </row>
    <row r="1155" spans="1:12" hidden="1" x14ac:dyDescent="0.2">
      <c r="A1155" s="113" t="s">
        <v>14801</v>
      </c>
      <c r="D1155" s="113" t="s">
        <v>16094</v>
      </c>
      <c r="E1155" s="113">
        <f t="shared" si="18"/>
        <v>2701220009</v>
      </c>
      <c r="F1155" s="113" t="s">
        <v>14803</v>
      </c>
      <c r="G1155" s="113" t="s">
        <v>14804</v>
      </c>
      <c r="H1155" s="113" t="s">
        <v>16077</v>
      </c>
      <c r="I1155" s="113" t="s">
        <v>15408</v>
      </c>
    </row>
    <row r="1156" spans="1:12" hidden="1" x14ac:dyDescent="0.2">
      <c r="A1156" s="113" t="s">
        <v>14801</v>
      </c>
      <c r="D1156" s="113" t="s">
        <v>16095</v>
      </c>
      <c r="E1156" s="113">
        <f t="shared" si="18"/>
        <v>2701220999</v>
      </c>
      <c r="F1156" s="113" t="s">
        <v>14803</v>
      </c>
      <c r="G1156" s="113" t="s">
        <v>14804</v>
      </c>
      <c r="H1156" s="113" t="s">
        <v>16077</v>
      </c>
      <c r="I1156" s="113" t="s">
        <v>16096</v>
      </c>
    </row>
    <row r="1157" spans="1:12" hidden="1" x14ac:dyDescent="0.2">
      <c r="A1157" s="113" t="s">
        <v>14801</v>
      </c>
      <c r="D1157" s="113" t="s">
        <v>16097</v>
      </c>
      <c r="E1157" s="113">
        <f t="shared" si="18"/>
        <v>2701240000</v>
      </c>
      <c r="F1157" s="113" t="s">
        <v>14803</v>
      </c>
      <c r="G1157" s="113" t="s">
        <v>14804</v>
      </c>
      <c r="H1157" s="113" t="s">
        <v>16098</v>
      </c>
      <c r="I1157" s="113" t="s">
        <v>15135</v>
      </c>
    </row>
    <row r="1158" spans="1:12" hidden="1" x14ac:dyDescent="0.2">
      <c r="A1158" s="113" t="s">
        <v>14801</v>
      </c>
      <c r="D1158" s="113" t="s">
        <v>16099</v>
      </c>
      <c r="E1158" s="113">
        <f t="shared" si="18"/>
        <v>2701250000</v>
      </c>
      <c r="F1158" s="113" t="s">
        <v>14803</v>
      </c>
      <c r="G1158" s="113" t="s">
        <v>14804</v>
      </c>
      <c r="H1158" s="113" t="s">
        <v>16100</v>
      </c>
      <c r="I1158" s="113" t="s">
        <v>15135</v>
      </c>
      <c r="J1158" s="115">
        <v>36797</v>
      </c>
    </row>
    <row r="1159" spans="1:12" hidden="1" x14ac:dyDescent="0.2">
      <c r="A1159" s="113" t="s">
        <v>14801</v>
      </c>
      <c r="D1159" s="113" t="s">
        <v>16101</v>
      </c>
      <c r="E1159" s="113">
        <f t="shared" si="18"/>
        <v>2701260000</v>
      </c>
      <c r="F1159" s="113" t="s">
        <v>14803</v>
      </c>
      <c r="G1159" s="113" t="s">
        <v>14804</v>
      </c>
      <c r="H1159" s="113" t="s">
        <v>16102</v>
      </c>
      <c r="I1159" s="113" t="s">
        <v>15135</v>
      </c>
    </row>
    <row r="1160" spans="1:12" hidden="1" x14ac:dyDescent="0.2">
      <c r="A1160" s="113" t="s">
        <v>14801</v>
      </c>
      <c r="D1160" s="113" t="s">
        <v>16103</v>
      </c>
      <c r="E1160" s="113">
        <f t="shared" si="18"/>
        <v>2701270000</v>
      </c>
      <c r="F1160" s="113" t="s">
        <v>14803</v>
      </c>
      <c r="G1160" s="113" t="s">
        <v>14804</v>
      </c>
      <c r="H1160" s="113" t="s">
        <v>16104</v>
      </c>
      <c r="I1160" s="113" t="s">
        <v>15135</v>
      </c>
      <c r="J1160" s="115">
        <v>36797</v>
      </c>
    </row>
    <row r="1161" spans="1:12" hidden="1" x14ac:dyDescent="0.2">
      <c r="A1161" s="113" t="s">
        <v>14801</v>
      </c>
      <c r="D1161" s="113" t="s">
        <v>16105</v>
      </c>
      <c r="E1161" s="113">
        <f t="shared" si="18"/>
        <v>2701280000</v>
      </c>
      <c r="F1161" s="113" t="s">
        <v>14803</v>
      </c>
      <c r="G1161" s="113" t="s">
        <v>14804</v>
      </c>
      <c r="H1161" s="113" t="s">
        <v>16106</v>
      </c>
      <c r="I1161" s="113" t="s">
        <v>15135</v>
      </c>
    </row>
    <row r="1162" spans="1:12" hidden="1" x14ac:dyDescent="0.2">
      <c r="A1162" s="113" t="s">
        <v>14801</v>
      </c>
      <c r="D1162" s="113" t="s">
        <v>16107</v>
      </c>
      <c r="E1162" s="113">
        <f t="shared" si="18"/>
        <v>2701290000</v>
      </c>
      <c r="F1162" s="113" t="s">
        <v>14803</v>
      </c>
      <c r="G1162" s="113" t="s">
        <v>14804</v>
      </c>
      <c r="H1162" s="113" t="s">
        <v>16108</v>
      </c>
      <c r="I1162" s="113" t="s">
        <v>15135</v>
      </c>
    </row>
    <row r="1163" spans="1:12" hidden="1" x14ac:dyDescent="0.2">
      <c r="A1163" s="113" t="s">
        <v>14801</v>
      </c>
      <c r="D1163" s="113" t="s">
        <v>16109</v>
      </c>
      <c r="E1163" s="113">
        <f t="shared" si="18"/>
        <v>2701400000</v>
      </c>
      <c r="F1163" s="113" t="s">
        <v>14803</v>
      </c>
      <c r="G1163" s="113" t="s">
        <v>14804</v>
      </c>
      <c r="H1163" s="113" t="s">
        <v>16110</v>
      </c>
      <c r="I1163" s="113" t="s">
        <v>15135</v>
      </c>
      <c r="K1163" s="115">
        <v>37589</v>
      </c>
      <c r="L1163" s="113" t="s">
        <v>16111</v>
      </c>
    </row>
    <row r="1164" spans="1:12" hidden="1" x14ac:dyDescent="0.2">
      <c r="A1164" s="113" t="s">
        <v>14801</v>
      </c>
      <c r="D1164" s="113" t="s">
        <v>16112</v>
      </c>
      <c r="E1164" s="113">
        <f t="shared" si="18"/>
        <v>2701405000</v>
      </c>
      <c r="F1164" s="113" t="s">
        <v>14803</v>
      </c>
      <c r="G1164" s="113" t="s">
        <v>14804</v>
      </c>
      <c r="H1164" s="113" t="s">
        <v>16113</v>
      </c>
      <c r="I1164" s="113" t="s">
        <v>15135</v>
      </c>
      <c r="J1164" s="115">
        <v>37589</v>
      </c>
    </row>
    <row r="1165" spans="1:12" hidden="1" x14ac:dyDescent="0.2">
      <c r="A1165" s="113" t="s">
        <v>14801</v>
      </c>
      <c r="D1165" s="113" t="s">
        <v>16114</v>
      </c>
      <c r="E1165" s="113">
        <f t="shared" si="18"/>
        <v>2701410000</v>
      </c>
      <c r="F1165" s="113" t="s">
        <v>14803</v>
      </c>
      <c r="G1165" s="113" t="s">
        <v>14804</v>
      </c>
      <c r="H1165" s="113" t="s">
        <v>16115</v>
      </c>
      <c r="I1165" s="113" t="s">
        <v>15135</v>
      </c>
      <c r="J1165" s="115">
        <v>37589</v>
      </c>
    </row>
    <row r="1166" spans="1:12" hidden="1" x14ac:dyDescent="0.2">
      <c r="A1166" s="113" t="s">
        <v>14801</v>
      </c>
      <c r="D1166" s="113" t="s">
        <v>16116</v>
      </c>
      <c r="E1166" s="113">
        <f t="shared" si="18"/>
        <v>2701411000</v>
      </c>
      <c r="F1166" s="113" t="s">
        <v>14803</v>
      </c>
      <c r="G1166" s="113" t="s">
        <v>14804</v>
      </c>
      <c r="H1166" s="113" t="s">
        <v>16117</v>
      </c>
      <c r="I1166" s="113" t="s">
        <v>15135</v>
      </c>
      <c r="J1166" s="115">
        <v>37589</v>
      </c>
    </row>
    <row r="1167" spans="1:12" hidden="1" x14ac:dyDescent="0.2">
      <c r="A1167" s="113" t="s">
        <v>14801</v>
      </c>
      <c r="D1167" s="113" t="s">
        <v>16118</v>
      </c>
      <c r="E1167" s="113">
        <f t="shared" si="18"/>
        <v>2701412000</v>
      </c>
      <c r="F1167" s="113" t="s">
        <v>14803</v>
      </c>
      <c r="G1167" s="113" t="s">
        <v>14804</v>
      </c>
      <c r="H1167" s="113" t="s">
        <v>16119</v>
      </c>
      <c r="I1167" s="113" t="s">
        <v>15135</v>
      </c>
      <c r="J1167" s="115">
        <v>37589</v>
      </c>
    </row>
    <row r="1168" spans="1:12" hidden="1" x14ac:dyDescent="0.2">
      <c r="A1168" s="113" t="s">
        <v>14801</v>
      </c>
      <c r="D1168" s="113" t="s">
        <v>16120</v>
      </c>
      <c r="E1168" s="113">
        <f t="shared" si="18"/>
        <v>2701413000</v>
      </c>
      <c r="F1168" s="113" t="s">
        <v>14803</v>
      </c>
      <c r="G1168" s="113" t="s">
        <v>14804</v>
      </c>
      <c r="H1168" s="113" t="s">
        <v>16121</v>
      </c>
      <c r="I1168" s="113" t="s">
        <v>15135</v>
      </c>
      <c r="J1168" s="115">
        <v>37589</v>
      </c>
    </row>
    <row r="1169" spans="1:12" hidden="1" x14ac:dyDescent="0.2">
      <c r="A1169" s="113" t="s">
        <v>14801</v>
      </c>
      <c r="D1169" s="113" t="s">
        <v>16122</v>
      </c>
      <c r="E1169" s="113">
        <f t="shared" si="18"/>
        <v>2701414000</v>
      </c>
      <c r="F1169" s="113" t="s">
        <v>14803</v>
      </c>
      <c r="G1169" s="113" t="s">
        <v>14804</v>
      </c>
      <c r="H1169" s="113" t="s">
        <v>14937</v>
      </c>
      <c r="I1169" s="113" t="s">
        <v>15135</v>
      </c>
      <c r="J1169" s="115">
        <v>37589</v>
      </c>
    </row>
    <row r="1170" spans="1:12" hidden="1" x14ac:dyDescent="0.2">
      <c r="A1170" s="113" t="s">
        <v>14801</v>
      </c>
      <c r="D1170" s="113" t="s">
        <v>14938</v>
      </c>
      <c r="E1170" s="113">
        <f t="shared" si="18"/>
        <v>2701415000</v>
      </c>
      <c r="F1170" s="113" t="s">
        <v>14803</v>
      </c>
      <c r="G1170" s="113" t="s">
        <v>14804</v>
      </c>
      <c r="H1170" s="113" t="s">
        <v>14939</v>
      </c>
      <c r="I1170" s="113" t="s">
        <v>15135</v>
      </c>
      <c r="J1170" s="115">
        <v>37589</v>
      </c>
    </row>
    <row r="1171" spans="1:12" hidden="1" x14ac:dyDescent="0.2">
      <c r="A1171" s="113" t="s">
        <v>14801</v>
      </c>
      <c r="D1171" s="113" t="s">
        <v>14940</v>
      </c>
      <c r="E1171" s="113">
        <f t="shared" si="18"/>
        <v>2701416000</v>
      </c>
      <c r="F1171" s="113" t="s">
        <v>14803</v>
      </c>
      <c r="G1171" s="113" t="s">
        <v>14804</v>
      </c>
      <c r="H1171" s="113" t="s">
        <v>14941</v>
      </c>
      <c r="I1171" s="113" t="s">
        <v>15135</v>
      </c>
      <c r="J1171" s="115">
        <v>37589</v>
      </c>
    </row>
    <row r="1172" spans="1:12" hidden="1" x14ac:dyDescent="0.2">
      <c r="A1172" s="113" t="s">
        <v>14801</v>
      </c>
      <c r="D1172" s="113" t="s">
        <v>14942</v>
      </c>
      <c r="E1172" s="113">
        <f t="shared" si="18"/>
        <v>2701417000</v>
      </c>
      <c r="F1172" s="113" t="s">
        <v>14803</v>
      </c>
      <c r="G1172" s="113" t="s">
        <v>14804</v>
      </c>
      <c r="H1172" s="113" t="s">
        <v>14943</v>
      </c>
      <c r="I1172" s="113" t="s">
        <v>15135</v>
      </c>
      <c r="J1172" s="115">
        <v>37589</v>
      </c>
    </row>
    <row r="1173" spans="1:12" hidden="1" x14ac:dyDescent="0.2">
      <c r="A1173" s="113" t="s">
        <v>14801</v>
      </c>
      <c r="D1173" s="113" t="s">
        <v>14944</v>
      </c>
      <c r="E1173" s="113">
        <f t="shared" si="18"/>
        <v>2701420000</v>
      </c>
      <c r="F1173" s="113" t="s">
        <v>14803</v>
      </c>
      <c r="G1173" s="113" t="s">
        <v>14804</v>
      </c>
      <c r="H1173" s="113" t="s">
        <v>14945</v>
      </c>
      <c r="I1173" s="113" t="s">
        <v>15135</v>
      </c>
      <c r="K1173" s="115">
        <v>37589</v>
      </c>
      <c r="L1173" s="113" t="s">
        <v>14946</v>
      </c>
    </row>
    <row r="1174" spans="1:12" hidden="1" x14ac:dyDescent="0.2">
      <c r="A1174" s="113" t="s">
        <v>14801</v>
      </c>
      <c r="D1174" s="113" t="s">
        <v>14947</v>
      </c>
      <c r="E1174" s="113">
        <f t="shared" si="18"/>
        <v>2701421000</v>
      </c>
      <c r="F1174" s="113" t="s">
        <v>14803</v>
      </c>
      <c r="G1174" s="113" t="s">
        <v>14804</v>
      </c>
      <c r="H1174" s="113" t="s">
        <v>14948</v>
      </c>
      <c r="I1174" s="113" t="s">
        <v>15135</v>
      </c>
      <c r="J1174" s="115">
        <v>37589</v>
      </c>
    </row>
    <row r="1175" spans="1:12" hidden="1" x14ac:dyDescent="0.2">
      <c r="A1175" s="113" t="s">
        <v>14801</v>
      </c>
      <c r="D1175" s="113" t="s">
        <v>14949</v>
      </c>
      <c r="E1175" s="113">
        <f t="shared" si="18"/>
        <v>2701422000</v>
      </c>
      <c r="F1175" s="113" t="s">
        <v>14803</v>
      </c>
      <c r="G1175" s="113" t="s">
        <v>14804</v>
      </c>
      <c r="H1175" s="113" t="s">
        <v>14950</v>
      </c>
      <c r="I1175" s="113" t="s">
        <v>15135</v>
      </c>
      <c r="J1175" s="115">
        <v>37589</v>
      </c>
    </row>
    <row r="1176" spans="1:12" hidden="1" x14ac:dyDescent="0.2">
      <c r="A1176" s="113" t="s">
        <v>14801</v>
      </c>
      <c r="D1176" s="113" t="s">
        <v>14951</v>
      </c>
      <c r="E1176" s="113">
        <f t="shared" si="18"/>
        <v>2701423000</v>
      </c>
      <c r="F1176" s="113" t="s">
        <v>14803</v>
      </c>
      <c r="G1176" s="113" t="s">
        <v>14804</v>
      </c>
      <c r="H1176" s="113" t="s">
        <v>14952</v>
      </c>
      <c r="I1176" s="113" t="s">
        <v>15135</v>
      </c>
      <c r="J1176" s="115">
        <v>37589</v>
      </c>
    </row>
    <row r="1177" spans="1:12" hidden="1" x14ac:dyDescent="0.2">
      <c r="A1177" s="113" t="s">
        <v>14801</v>
      </c>
      <c r="D1177" s="113" t="s">
        <v>14953</v>
      </c>
      <c r="E1177" s="113">
        <f t="shared" si="18"/>
        <v>2701424000</v>
      </c>
      <c r="F1177" s="113" t="s">
        <v>14803</v>
      </c>
      <c r="G1177" s="113" t="s">
        <v>14804</v>
      </c>
      <c r="H1177" s="113" t="s">
        <v>14954</v>
      </c>
      <c r="I1177" s="113" t="s">
        <v>15135</v>
      </c>
      <c r="J1177" s="115">
        <v>37589</v>
      </c>
    </row>
    <row r="1178" spans="1:12" hidden="1" x14ac:dyDescent="0.2">
      <c r="A1178" s="113" t="s">
        <v>14801</v>
      </c>
      <c r="D1178" s="113" t="s">
        <v>14955</v>
      </c>
      <c r="E1178" s="113">
        <f t="shared" si="18"/>
        <v>2701430000</v>
      </c>
      <c r="F1178" s="113" t="s">
        <v>14803</v>
      </c>
      <c r="G1178" s="113" t="s">
        <v>14804</v>
      </c>
      <c r="H1178" s="113" t="s">
        <v>14956</v>
      </c>
      <c r="I1178" s="113" t="s">
        <v>15135</v>
      </c>
      <c r="J1178" s="115">
        <v>37589</v>
      </c>
    </row>
    <row r="1179" spans="1:12" hidden="1" x14ac:dyDescent="0.2">
      <c r="A1179" s="113" t="s">
        <v>14801</v>
      </c>
      <c r="D1179" s="113" t="s">
        <v>14957</v>
      </c>
      <c r="E1179" s="113">
        <f t="shared" si="18"/>
        <v>2701431000</v>
      </c>
      <c r="F1179" s="113" t="s">
        <v>14803</v>
      </c>
      <c r="G1179" s="113" t="s">
        <v>14804</v>
      </c>
      <c r="H1179" s="113" t="s">
        <v>14958</v>
      </c>
      <c r="I1179" s="113" t="s">
        <v>15135</v>
      </c>
      <c r="J1179" s="115">
        <v>37589</v>
      </c>
    </row>
    <row r="1180" spans="1:12" hidden="1" x14ac:dyDescent="0.2">
      <c r="A1180" s="113" t="s">
        <v>14801</v>
      </c>
      <c r="D1180" s="113" t="s">
        <v>14959</v>
      </c>
      <c r="E1180" s="113">
        <f t="shared" si="18"/>
        <v>2701432000</v>
      </c>
      <c r="F1180" s="113" t="s">
        <v>14803</v>
      </c>
      <c r="G1180" s="113" t="s">
        <v>14804</v>
      </c>
      <c r="H1180" s="113" t="s">
        <v>14960</v>
      </c>
      <c r="I1180" s="113" t="s">
        <v>15135</v>
      </c>
      <c r="J1180" s="115">
        <v>37589</v>
      </c>
    </row>
    <row r="1181" spans="1:12" hidden="1" x14ac:dyDescent="0.2">
      <c r="A1181" s="113" t="s">
        <v>14801</v>
      </c>
      <c r="D1181" s="113" t="s">
        <v>14961</v>
      </c>
      <c r="E1181" s="113">
        <f t="shared" si="18"/>
        <v>2701433000</v>
      </c>
      <c r="F1181" s="113" t="s">
        <v>14803</v>
      </c>
      <c r="G1181" s="113" t="s">
        <v>14804</v>
      </c>
      <c r="H1181" s="113" t="s">
        <v>14962</v>
      </c>
      <c r="I1181" s="113" t="s">
        <v>15135</v>
      </c>
      <c r="J1181" s="115">
        <v>37589</v>
      </c>
    </row>
    <row r="1182" spans="1:12" hidden="1" x14ac:dyDescent="0.2">
      <c r="A1182" s="113" t="s">
        <v>14801</v>
      </c>
      <c r="D1182" s="113" t="s">
        <v>14963</v>
      </c>
      <c r="E1182" s="113">
        <f t="shared" si="18"/>
        <v>2701440000</v>
      </c>
      <c r="F1182" s="113" t="s">
        <v>14803</v>
      </c>
      <c r="G1182" s="113" t="s">
        <v>14804</v>
      </c>
      <c r="H1182" s="113" t="s">
        <v>14964</v>
      </c>
      <c r="I1182" s="113" t="s">
        <v>15135</v>
      </c>
      <c r="K1182" s="115">
        <v>37589</v>
      </c>
      <c r="L1182" s="113" t="s">
        <v>14965</v>
      </c>
    </row>
    <row r="1183" spans="1:12" hidden="1" x14ac:dyDescent="0.2">
      <c r="A1183" s="113" t="s">
        <v>14801</v>
      </c>
      <c r="D1183" s="113" t="s">
        <v>14966</v>
      </c>
      <c r="E1183" s="113">
        <f t="shared" si="18"/>
        <v>2701441000</v>
      </c>
      <c r="F1183" s="113" t="s">
        <v>14803</v>
      </c>
      <c r="G1183" s="113" t="s">
        <v>14804</v>
      </c>
      <c r="H1183" s="113" t="s">
        <v>14967</v>
      </c>
      <c r="I1183" s="113" t="s">
        <v>15135</v>
      </c>
      <c r="J1183" s="115">
        <v>37589</v>
      </c>
    </row>
    <row r="1184" spans="1:12" hidden="1" x14ac:dyDescent="0.2">
      <c r="A1184" s="113" t="s">
        <v>14801</v>
      </c>
      <c r="D1184" s="113" t="s">
        <v>14968</v>
      </c>
      <c r="E1184" s="113">
        <f t="shared" si="18"/>
        <v>2701442000</v>
      </c>
      <c r="F1184" s="113" t="s">
        <v>14803</v>
      </c>
      <c r="G1184" s="113" t="s">
        <v>14804</v>
      </c>
      <c r="H1184" s="113" t="s">
        <v>14969</v>
      </c>
      <c r="I1184" s="113" t="s">
        <v>15135</v>
      </c>
      <c r="J1184" s="115">
        <v>37589</v>
      </c>
    </row>
    <row r="1185" spans="1:12" hidden="1" x14ac:dyDescent="0.2">
      <c r="A1185" s="113" t="s">
        <v>14801</v>
      </c>
      <c r="D1185" s="113" t="s">
        <v>14970</v>
      </c>
      <c r="E1185" s="113">
        <f t="shared" si="18"/>
        <v>2701443000</v>
      </c>
      <c r="F1185" s="113" t="s">
        <v>14803</v>
      </c>
      <c r="G1185" s="113" t="s">
        <v>14804</v>
      </c>
      <c r="H1185" s="113" t="s">
        <v>14971</v>
      </c>
      <c r="I1185" s="113" t="s">
        <v>15135</v>
      </c>
      <c r="J1185" s="115">
        <v>37589</v>
      </c>
    </row>
    <row r="1186" spans="1:12" hidden="1" x14ac:dyDescent="0.2">
      <c r="A1186" s="113" t="s">
        <v>14801</v>
      </c>
      <c r="D1186" s="113" t="s">
        <v>14972</v>
      </c>
      <c r="E1186" s="113">
        <f t="shared" si="18"/>
        <v>2701450000</v>
      </c>
      <c r="F1186" s="113" t="s">
        <v>14803</v>
      </c>
      <c r="G1186" s="113" t="s">
        <v>14804</v>
      </c>
      <c r="H1186" s="113" t="s">
        <v>14973</v>
      </c>
      <c r="I1186" s="113" t="s">
        <v>15135</v>
      </c>
      <c r="J1186" s="115">
        <v>37589</v>
      </c>
    </row>
    <row r="1187" spans="1:12" hidden="1" x14ac:dyDescent="0.2">
      <c r="A1187" s="113" t="s">
        <v>14801</v>
      </c>
      <c r="D1187" s="113" t="s">
        <v>14974</v>
      </c>
      <c r="E1187" s="113">
        <f t="shared" si="18"/>
        <v>2701451000</v>
      </c>
      <c r="F1187" s="113" t="s">
        <v>14803</v>
      </c>
      <c r="G1187" s="113" t="s">
        <v>14804</v>
      </c>
      <c r="H1187" s="113" t="s">
        <v>14975</v>
      </c>
      <c r="I1187" s="113" t="s">
        <v>15135</v>
      </c>
      <c r="J1187" s="115">
        <v>37589</v>
      </c>
    </row>
    <row r="1188" spans="1:12" hidden="1" x14ac:dyDescent="0.2">
      <c r="A1188" s="113" t="s">
        <v>14801</v>
      </c>
      <c r="D1188" s="113" t="s">
        <v>14976</v>
      </c>
      <c r="E1188" s="113">
        <f t="shared" si="18"/>
        <v>2701452000</v>
      </c>
      <c r="F1188" s="113" t="s">
        <v>14803</v>
      </c>
      <c r="G1188" s="113" t="s">
        <v>14804</v>
      </c>
      <c r="H1188" s="113" t="s">
        <v>14977</v>
      </c>
      <c r="I1188" s="113" t="s">
        <v>15135</v>
      </c>
      <c r="J1188" s="115">
        <v>37589</v>
      </c>
    </row>
    <row r="1189" spans="1:12" hidden="1" x14ac:dyDescent="0.2">
      <c r="A1189" s="113" t="s">
        <v>14801</v>
      </c>
      <c r="D1189" s="113" t="s">
        <v>14978</v>
      </c>
      <c r="E1189" s="113">
        <f t="shared" si="18"/>
        <v>2701453000</v>
      </c>
      <c r="F1189" s="113" t="s">
        <v>14803</v>
      </c>
      <c r="G1189" s="113" t="s">
        <v>14804</v>
      </c>
      <c r="H1189" s="113" t="s">
        <v>14979</v>
      </c>
      <c r="I1189" s="113" t="s">
        <v>15135</v>
      </c>
      <c r="J1189" s="115">
        <v>37589</v>
      </c>
    </row>
    <row r="1190" spans="1:12" hidden="1" x14ac:dyDescent="0.2">
      <c r="A1190" s="113" t="s">
        <v>14801</v>
      </c>
      <c r="D1190" s="113" t="s">
        <v>14980</v>
      </c>
      <c r="E1190" s="113">
        <f t="shared" si="18"/>
        <v>2701454000</v>
      </c>
      <c r="F1190" s="113" t="s">
        <v>14803</v>
      </c>
      <c r="G1190" s="113" t="s">
        <v>14804</v>
      </c>
      <c r="H1190" s="113" t="s">
        <v>14981</v>
      </c>
      <c r="I1190" s="113" t="s">
        <v>15135</v>
      </c>
      <c r="J1190" s="115">
        <v>37589</v>
      </c>
    </row>
    <row r="1191" spans="1:12" hidden="1" x14ac:dyDescent="0.2">
      <c r="A1191" s="113" t="s">
        <v>14801</v>
      </c>
      <c r="D1191" s="113" t="s">
        <v>14982</v>
      </c>
      <c r="E1191" s="113">
        <f t="shared" si="18"/>
        <v>2701460000</v>
      </c>
      <c r="F1191" s="113" t="s">
        <v>14803</v>
      </c>
      <c r="G1191" s="113" t="s">
        <v>14804</v>
      </c>
      <c r="H1191" s="113" t="s">
        <v>14983</v>
      </c>
      <c r="I1191" s="113" t="s">
        <v>15135</v>
      </c>
      <c r="K1191" s="115">
        <v>37589</v>
      </c>
      <c r="L1191" s="113" t="s">
        <v>14984</v>
      </c>
    </row>
    <row r="1192" spans="1:12" hidden="1" x14ac:dyDescent="0.2">
      <c r="A1192" s="113" t="s">
        <v>14801</v>
      </c>
      <c r="D1192" s="113" t="s">
        <v>14985</v>
      </c>
      <c r="E1192" s="113">
        <f t="shared" si="18"/>
        <v>2701461000</v>
      </c>
      <c r="F1192" s="113" t="s">
        <v>14803</v>
      </c>
      <c r="G1192" s="113" t="s">
        <v>14804</v>
      </c>
      <c r="H1192" s="113" t="s">
        <v>14986</v>
      </c>
      <c r="I1192" s="113" t="s">
        <v>15135</v>
      </c>
      <c r="J1192" s="115">
        <v>37589</v>
      </c>
    </row>
    <row r="1193" spans="1:12" hidden="1" x14ac:dyDescent="0.2">
      <c r="A1193" s="113" t="s">
        <v>14801</v>
      </c>
      <c r="D1193" s="113" t="s">
        <v>14987</v>
      </c>
      <c r="E1193" s="113">
        <f t="shared" si="18"/>
        <v>2701462000</v>
      </c>
      <c r="F1193" s="113" t="s">
        <v>14803</v>
      </c>
      <c r="G1193" s="113" t="s">
        <v>14804</v>
      </c>
      <c r="H1193" s="113" t="s">
        <v>14988</v>
      </c>
      <c r="I1193" s="113" t="s">
        <v>15135</v>
      </c>
      <c r="J1193" s="115">
        <v>37589</v>
      </c>
    </row>
    <row r="1194" spans="1:12" hidden="1" x14ac:dyDescent="0.2">
      <c r="A1194" s="113" t="s">
        <v>14801</v>
      </c>
      <c r="D1194" s="113" t="s">
        <v>14989</v>
      </c>
      <c r="E1194" s="113">
        <f t="shared" si="18"/>
        <v>2701470000</v>
      </c>
      <c r="F1194" s="113" t="s">
        <v>14803</v>
      </c>
      <c r="G1194" s="113" t="s">
        <v>14804</v>
      </c>
      <c r="H1194" s="113" t="s">
        <v>14990</v>
      </c>
      <c r="I1194" s="113" t="s">
        <v>15135</v>
      </c>
      <c r="J1194" s="115">
        <v>37589</v>
      </c>
    </row>
    <row r="1195" spans="1:12" hidden="1" x14ac:dyDescent="0.2">
      <c r="A1195" s="113" t="s">
        <v>14801</v>
      </c>
      <c r="D1195" s="113" t="s">
        <v>14991</v>
      </c>
      <c r="E1195" s="113">
        <f t="shared" si="18"/>
        <v>2701471000</v>
      </c>
      <c r="F1195" s="113" t="s">
        <v>14803</v>
      </c>
      <c r="G1195" s="113" t="s">
        <v>14804</v>
      </c>
      <c r="H1195" s="113" t="s">
        <v>14992</v>
      </c>
      <c r="I1195" s="113" t="s">
        <v>15135</v>
      </c>
      <c r="J1195" s="115">
        <v>37589</v>
      </c>
    </row>
    <row r="1196" spans="1:12" hidden="1" x14ac:dyDescent="0.2">
      <c r="A1196" s="113" t="s">
        <v>14801</v>
      </c>
      <c r="D1196" s="113" t="s">
        <v>14993</v>
      </c>
      <c r="E1196" s="113">
        <f t="shared" si="18"/>
        <v>2701472000</v>
      </c>
      <c r="F1196" s="113" t="s">
        <v>14803</v>
      </c>
      <c r="G1196" s="113" t="s">
        <v>14804</v>
      </c>
      <c r="H1196" s="113" t="s">
        <v>14994</v>
      </c>
      <c r="I1196" s="113" t="s">
        <v>15135</v>
      </c>
      <c r="J1196" s="115">
        <v>37589</v>
      </c>
    </row>
    <row r="1197" spans="1:12" hidden="1" x14ac:dyDescent="0.2">
      <c r="A1197" s="113" t="s">
        <v>14801</v>
      </c>
      <c r="D1197" s="113" t="s">
        <v>14995</v>
      </c>
      <c r="E1197" s="113">
        <f t="shared" si="18"/>
        <v>2701473000</v>
      </c>
      <c r="F1197" s="113" t="s">
        <v>14803</v>
      </c>
      <c r="G1197" s="113" t="s">
        <v>14804</v>
      </c>
      <c r="H1197" s="113" t="s">
        <v>14996</v>
      </c>
      <c r="I1197" s="113" t="s">
        <v>15135</v>
      </c>
      <c r="J1197" s="115">
        <v>37589</v>
      </c>
    </row>
    <row r="1198" spans="1:12" hidden="1" x14ac:dyDescent="0.2">
      <c r="A1198" s="113" t="s">
        <v>14801</v>
      </c>
      <c r="D1198" s="113" t="s">
        <v>14997</v>
      </c>
      <c r="E1198" s="113">
        <f t="shared" si="18"/>
        <v>2701474000</v>
      </c>
      <c r="F1198" s="113" t="s">
        <v>14803</v>
      </c>
      <c r="G1198" s="113" t="s">
        <v>14804</v>
      </c>
      <c r="H1198" s="113" t="s">
        <v>12057</v>
      </c>
      <c r="I1198" s="113" t="s">
        <v>15135</v>
      </c>
      <c r="J1198" s="115">
        <v>37589</v>
      </c>
    </row>
    <row r="1199" spans="1:12" hidden="1" x14ac:dyDescent="0.2">
      <c r="A1199" s="113" t="s">
        <v>14801</v>
      </c>
      <c r="D1199" s="113" t="s">
        <v>12058</v>
      </c>
      <c r="E1199" s="113">
        <f t="shared" si="18"/>
        <v>2701475000</v>
      </c>
      <c r="F1199" s="113" t="s">
        <v>14803</v>
      </c>
      <c r="G1199" s="113" t="s">
        <v>14804</v>
      </c>
      <c r="H1199" s="113" t="s">
        <v>12059</v>
      </c>
      <c r="I1199" s="113" t="s">
        <v>15135</v>
      </c>
      <c r="J1199" s="115">
        <v>37589</v>
      </c>
    </row>
    <row r="1200" spans="1:12" hidden="1" x14ac:dyDescent="0.2">
      <c r="A1200" s="113" t="s">
        <v>14801</v>
      </c>
      <c r="D1200" s="113" t="s">
        <v>12060</v>
      </c>
      <c r="E1200" s="113">
        <f t="shared" si="18"/>
        <v>2701476000</v>
      </c>
      <c r="F1200" s="113" t="s">
        <v>14803</v>
      </c>
      <c r="G1200" s="113" t="s">
        <v>14804</v>
      </c>
      <c r="H1200" s="113" t="s">
        <v>12061</v>
      </c>
      <c r="I1200" s="113" t="s">
        <v>15135</v>
      </c>
      <c r="J1200" s="115">
        <v>37589</v>
      </c>
    </row>
    <row r="1201" spans="1:12" hidden="1" x14ac:dyDescent="0.2">
      <c r="A1201" s="113" t="s">
        <v>14801</v>
      </c>
      <c r="D1201" s="113" t="s">
        <v>12062</v>
      </c>
      <c r="E1201" s="113">
        <f t="shared" si="18"/>
        <v>2701477000</v>
      </c>
      <c r="F1201" s="113" t="s">
        <v>14803</v>
      </c>
      <c r="G1201" s="113" t="s">
        <v>14804</v>
      </c>
      <c r="H1201" s="113" t="s">
        <v>12063</v>
      </c>
      <c r="I1201" s="113" t="s">
        <v>15135</v>
      </c>
      <c r="J1201" s="115">
        <v>37589</v>
      </c>
    </row>
    <row r="1202" spans="1:12" hidden="1" x14ac:dyDescent="0.2">
      <c r="A1202" s="113" t="s">
        <v>14801</v>
      </c>
      <c r="D1202" s="113" t="s">
        <v>12064</v>
      </c>
      <c r="E1202" s="113">
        <f t="shared" si="18"/>
        <v>2701480000</v>
      </c>
      <c r="F1202" s="113" t="s">
        <v>14803</v>
      </c>
      <c r="G1202" s="113" t="s">
        <v>14804</v>
      </c>
      <c r="H1202" s="113" t="s">
        <v>12065</v>
      </c>
      <c r="I1202" s="113" t="s">
        <v>15135</v>
      </c>
      <c r="K1202" s="115">
        <v>37589</v>
      </c>
      <c r="L1202" s="113" t="s">
        <v>12066</v>
      </c>
    </row>
    <row r="1203" spans="1:12" hidden="1" x14ac:dyDescent="0.2">
      <c r="A1203" s="113" t="s">
        <v>14801</v>
      </c>
      <c r="D1203" s="113" t="s">
        <v>12067</v>
      </c>
      <c r="E1203" s="113">
        <f t="shared" si="18"/>
        <v>2701481000</v>
      </c>
      <c r="F1203" s="113" t="s">
        <v>14803</v>
      </c>
      <c r="G1203" s="113" t="s">
        <v>14804</v>
      </c>
      <c r="H1203" s="113" t="s">
        <v>12068</v>
      </c>
      <c r="I1203" s="113" t="s">
        <v>15135</v>
      </c>
      <c r="J1203" s="115">
        <v>37589</v>
      </c>
    </row>
    <row r="1204" spans="1:12" hidden="1" x14ac:dyDescent="0.2">
      <c r="A1204" s="113" t="s">
        <v>14801</v>
      </c>
      <c r="D1204" s="113" t="s">
        <v>12069</v>
      </c>
      <c r="E1204" s="113">
        <f t="shared" si="18"/>
        <v>2701482000</v>
      </c>
      <c r="F1204" s="113" t="s">
        <v>14803</v>
      </c>
      <c r="G1204" s="113" t="s">
        <v>14804</v>
      </c>
      <c r="H1204" s="113" t="s">
        <v>12070</v>
      </c>
      <c r="I1204" s="113" t="s">
        <v>15135</v>
      </c>
      <c r="J1204" s="115">
        <v>37589</v>
      </c>
    </row>
    <row r="1205" spans="1:12" hidden="1" x14ac:dyDescent="0.2">
      <c r="A1205" s="113" t="s">
        <v>14801</v>
      </c>
      <c r="D1205" s="113" t="s">
        <v>12071</v>
      </c>
      <c r="E1205" s="113">
        <f t="shared" si="18"/>
        <v>2701483000</v>
      </c>
      <c r="F1205" s="113" t="s">
        <v>14803</v>
      </c>
      <c r="G1205" s="113" t="s">
        <v>14804</v>
      </c>
      <c r="H1205" s="113" t="s">
        <v>12072</v>
      </c>
      <c r="I1205" s="113" t="s">
        <v>15135</v>
      </c>
      <c r="J1205" s="115">
        <v>37589</v>
      </c>
    </row>
    <row r="1206" spans="1:12" hidden="1" x14ac:dyDescent="0.2">
      <c r="A1206" s="113" t="s">
        <v>14801</v>
      </c>
      <c r="D1206" s="113" t="s">
        <v>12073</v>
      </c>
      <c r="E1206" s="113">
        <f t="shared" si="18"/>
        <v>2701484000</v>
      </c>
      <c r="F1206" s="113" t="s">
        <v>14803</v>
      </c>
      <c r="G1206" s="113" t="s">
        <v>14804</v>
      </c>
      <c r="H1206" s="113" t="s">
        <v>12074</v>
      </c>
      <c r="I1206" s="113" t="s">
        <v>15135</v>
      </c>
      <c r="J1206" s="115">
        <v>37589</v>
      </c>
    </row>
    <row r="1207" spans="1:12" hidden="1" x14ac:dyDescent="0.2">
      <c r="A1207" s="113" t="s">
        <v>14801</v>
      </c>
      <c r="D1207" s="113" t="s">
        <v>12075</v>
      </c>
      <c r="E1207" s="113">
        <f t="shared" si="18"/>
        <v>2701485000</v>
      </c>
      <c r="F1207" s="113" t="s">
        <v>14803</v>
      </c>
      <c r="G1207" s="113" t="s">
        <v>14804</v>
      </c>
      <c r="H1207" s="113" t="s">
        <v>12076</v>
      </c>
      <c r="I1207" s="113" t="s">
        <v>15135</v>
      </c>
      <c r="J1207" s="115">
        <v>37589</v>
      </c>
    </row>
    <row r="1208" spans="1:12" hidden="1" x14ac:dyDescent="0.2">
      <c r="A1208" s="113" t="s">
        <v>14801</v>
      </c>
      <c r="D1208" s="113" t="s">
        <v>12077</v>
      </c>
      <c r="E1208" s="113">
        <f t="shared" si="18"/>
        <v>2701490000</v>
      </c>
      <c r="F1208" s="113" t="s">
        <v>14803</v>
      </c>
      <c r="G1208" s="113" t="s">
        <v>14804</v>
      </c>
      <c r="H1208" s="113" t="s">
        <v>12078</v>
      </c>
      <c r="I1208" s="113" t="s">
        <v>15135</v>
      </c>
      <c r="J1208" s="115">
        <v>37589</v>
      </c>
    </row>
    <row r="1209" spans="1:12" hidden="1" x14ac:dyDescent="0.2">
      <c r="A1209" s="113" t="s">
        <v>14801</v>
      </c>
      <c r="D1209" s="113" t="s">
        <v>12079</v>
      </c>
      <c r="E1209" s="113">
        <f t="shared" si="18"/>
        <v>2701491000</v>
      </c>
      <c r="F1209" s="113" t="s">
        <v>14803</v>
      </c>
      <c r="G1209" s="113" t="s">
        <v>14804</v>
      </c>
      <c r="H1209" s="113" t="s">
        <v>12080</v>
      </c>
      <c r="I1209" s="113" t="s">
        <v>15135</v>
      </c>
      <c r="J1209" s="115">
        <v>37589</v>
      </c>
    </row>
    <row r="1210" spans="1:12" hidden="1" x14ac:dyDescent="0.2">
      <c r="A1210" s="113" t="s">
        <v>14801</v>
      </c>
      <c r="D1210" s="113" t="s">
        <v>12081</v>
      </c>
      <c r="E1210" s="113">
        <f t="shared" si="18"/>
        <v>2701492000</v>
      </c>
      <c r="F1210" s="113" t="s">
        <v>14803</v>
      </c>
      <c r="G1210" s="113" t="s">
        <v>14804</v>
      </c>
      <c r="H1210" s="113" t="s">
        <v>12082</v>
      </c>
      <c r="I1210" s="113" t="s">
        <v>15135</v>
      </c>
      <c r="J1210" s="115">
        <v>37589</v>
      </c>
    </row>
    <row r="1211" spans="1:12" hidden="1" x14ac:dyDescent="0.2">
      <c r="A1211" s="113" t="s">
        <v>14801</v>
      </c>
      <c r="B1211" s="116" t="s">
        <v>10411</v>
      </c>
      <c r="C1211" s="113" t="s">
        <v>11804</v>
      </c>
      <c r="D1211" s="113" t="s">
        <v>12083</v>
      </c>
      <c r="E1211" s="113">
        <f t="shared" si="18"/>
        <v>2710020030</v>
      </c>
      <c r="F1211" s="113" t="s">
        <v>14803</v>
      </c>
      <c r="G1211" s="113" t="s">
        <v>14677</v>
      </c>
      <c r="H1211" s="113" t="s">
        <v>12084</v>
      </c>
      <c r="I1211" s="113" t="s">
        <v>15135</v>
      </c>
      <c r="J1211" s="115">
        <v>36837</v>
      </c>
      <c r="K1211" s="115">
        <v>38014</v>
      </c>
      <c r="L1211" s="113" t="s">
        <v>12085</v>
      </c>
    </row>
    <row r="1212" spans="1:12" hidden="1" x14ac:dyDescent="0.2">
      <c r="A1212" s="113" t="s">
        <v>14801</v>
      </c>
      <c r="D1212" s="113" t="s">
        <v>12086</v>
      </c>
      <c r="E1212" s="113">
        <f t="shared" si="18"/>
        <v>2730001000</v>
      </c>
      <c r="F1212" s="113" t="s">
        <v>14803</v>
      </c>
      <c r="G1212" s="113" t="s">
        <v>9156</v>
      </c>
      <c r="H1212" s="113" t="s">
        <v>9157</v>
      </c>
      <c r="I1212" s="113" t="s">
        <v>15135</v>
      </c>
    </row>
    <row r="1213" spans="1:12" hidden="1" x14ac:dyDescent="0.2">
      <c r="A1213" s="113" t="s">
        <v>14801</v>
      </c>
      <c r="D1213" s="113" t="s">
        <v>9158</v>
      </c>
      <c r="E1213" s="113">
        <f t="shared" si="18"/>
        <v>2730050000</v>
      </c>
      <c r="F1213" s="113" t="s">
        <v>14803</v>
      </c>
      <c r="G1213" s="113" t="s">
        <v>9156</v>
      </c>
      <c r="H1213" s="113" t="s">
        <v>9159</v>
      </c>
      <c r="I1213" s="113" t="s">
        <v>15135</v>
      </c>
    </row>
    <row r="1214" spans="1:12" hidden="1" x14ac:dyDescent="0.2">
      <c r="A1214" s="113" t="s">
        <v>14801</v>
      </c>
      <c r="D1214" s="113" t="s">
        <v>6243</v>
      </c>
      <c r="E1214" s="113">
        <f t="shared" si="18"/>
        <v>2730100000</v>
      </c>
      <c r="F1214" s="113" t="s">
        <v>14803</v>
      </c>
      <c r="G1214" s="113" t="s">
        <v>9156</v>
      </c>
      <c r="H1214" s="113" t="s">
        <v>10408</v>
      </c>
      <c r="I1214" s="113" t="s">
        <v>15135</v>
      </c>
    </row>
    <row r="1215" spans="1:12" hidden="1" x14ac:dyDescent="0.2">
      <c r="A1215" s="113" t="s">
        <v>14801</v>
      </c>
      <c r="D1215" s="113" t="s">
        <v>6244</v>
      </c>
      <c r="E1215" s="113">
        <f t="shared" si="18"/>
        <v>2730100001</v>
      </c>
      <c r="F1215" s="113" t="s">
        <v>14803</v>
      </c>
      <c r="G1215" s="113" t="s">
        <v>9156</v>
      </c>
      <c r="H1215" s="113" t="s">
        <v>10408</v>
      </c>
      <c r="I1215" s="113" t="s">
        <v>6245</v>
      </c>
    </row>
    <row r="1216" spans="1:12" hidden="1" x14ac:dyDescent="0.2">
      <c r="A1216" s="113" t="s">
        <v>14801</v>
      </c>
      <c r="D1216" s="113" t="s">
        <v>6246</v>
      </c>
      <c r="E1216" s="113">
        <f t="shared" si="18"/>
        <v>2740001000</v>
      </c>
      <c r="F1216" s="113" t="s">
        <v>14803</v>
      </c>
      <c r="G1216" s="113" t="s">
        <v>6247</v>
      </c>
      <c r="H1216" s="113" t="s">
        <v>6248</v>
      </c>
      <c r="I1216" s="113" t="s">
        <v>15135</v>
      </c>
    </row>
    <row r="1217" spans="1:12" hidden="1" x14ac:dyDescent="0.2">
      <c r="A1217" s="113" t="s">
        <v>14801</v>
      </c>
      <c r="D1217" s="113" t="s">
        <v>6249</v>
      </c>
      <c r="E1217" s="113">
        <f t="shared" si="18"/>
        <v>2740020000</v>
      </c>
      <c r="F1217" s="113" t="s">
        <v>14803</v>
      </c>
      <c r="G1217" s="113" t="s">
        <v>6247</v>
      </c>
      <c r="H1217" s="113" t="s">
        <v>14973</v>
      </c>
      <c r="I1217" s="113" t="s">
        <v>15135</v>
      </c>
    </row>
    <row r="1218" spans="1:12" hidden="1" x14ac:dyDescent="0.2">
      <c r="A1218" s="113" t="s">
        <v>14801</v>
      </c>
      <c r="D1218" s="113" t="s">
        <v>6250</v>
      </c>
      <c r="E1218" s="113">
        <f t="shared" ref="E1218:E1281" si="19">VALUE(D1218)</f>
        <v>2740020010</v>
      </c>
      <c r="F1218" s="113" t="s">
        <v>14803</v>
      </c>
      <c r="G1218" s="113" t="s">
        <v>6247</v>
      </c>
      <c r="H1218" s="113" t="s">
        <v>14973</v>
      </c>
      <c r="I1218" s="113" t="s">
        <v>6251</v>
      </c>
    </row>
    <row r="1219" spans="1:12" hidden="1" x14ac:dyDescent="0.2">
      <c r="A1219" s="113" t="s">
        <v>14801</v>
      </c>
      <c r="D1219" s="113" t="s">
        <v>6252</v>
      </c>
      <c r="E1219" s="113">
        <f t="shared" si="19"/>
        <v>2740030000</v>
      </c>
      <c r="F1219" s="113" t="s">
        <v>14803</v>
      </c>
      <c r="G1219" s="113" t="s">
        <v>6247</v>
      </c>
      <c r="H1219" s="113" t="s">
        <v>6253</v>
      </c>
      <c r="I1219" s="113" t="s">
        <v>15135</v>
      </c>
    </row>
    <row r="1220" spans="1:12" hidden="1" x14ac:dyDescent="0.2">
      <c r="A1220" s="113" t="s">
        <v>14801</v>
      </c>
      <c r="D1220" s="113" t="s">
        <v>6254</v>
      </c>
      <c r="E1220" s="113">
        <f t="shared" si="19"/>
        <v>2740030010</v>
      </c>
      <c r="F1220" s="113" t="s">
        <v>14803</v>
      </c>
      <c r="G1220" s="113" t="s">
        <v>6247</v>
      </c>
      <c r="H1220" s="113" t="s">
        <v>6253</v>
      </c>
      <c r="I1220" s="113" t="s">
        <v>6251</v>
      </c>
    </row>
    <row r="1221" spans="1:12" hidden="1" x14ac:dyDescent="0.2">
      <c r="A1221" s="113" t="s">
        <v>14801</v>
      </c>
      <c r="D1221" s="113" t="s">
        <v>6255</v>
      </c>
      <c r="E1221" s="113">
        <f t="shared" si="19"/>
        <v>2740040000</v>
      </c>
      <c r="F1221" s="113" t="s">
        <v>14803</v>
      </c>
      <c r="G1221" s="113" t="s">
        <v>6247</v>
      </c>
      <c r="H1221" s="113" t="s">
        <v>6256</v>
      </c>
      <c r="I1221" s="113" t="s">
        <v>15135</v>
      </c>
    </row>
    <row r="1222" spans="1:12" hidden="1" x14ac:dyDescent="0.2">
      <c r="A1222" s="113" t="s">
        <v>14801</v>
      </c>
      <c r="D1222" s="113" t="s">
        <v>6257</v>
      </c>
      <c r="E1222" s="113">
        <f t="shared" si="19"/>
        <v>2740040010</v>
      </c>
      <c r="F1222" s="113" t="s">
        <v>14803</v>
      </c>
      <c r="G1222" s="113" t="s">
        <v>6247</v>
      </c>
      <c r="H1222" s="113" t="s">
        <v>6256</v>
      </c>
      <c r="I1222" s="113" t="s">
        <v>6251</v>
      </c>
    </row>
    <row r="1223" spans="1:12" hidden="1" x14ac:dyDescent="0.2">
      <c r="A1223" s="113" t="s">
        <v>6258</v>
      </c>
      <c r="D1223" s="113" t="s">
        <v>6259</v>
      </c>
      <c r="E1223" s="113">
        <f t="shared" si="19"/>
        <v>2260000000</v>
      </c>
      <c r="F1223" s="113" t="s">
        <v>13304</v>
      </c>
      <c r="G1223" s="113" t="s">
        <v>6260</v>
      </c>
      <c r="H1223" s="113" t="s">
        <v>6261</v>
      </c>
      <c r="I1223" s="113" t="s">
        <v>6262</v>
      </c>
    </row>
    <row r="1224" spans="1:12" hidden="1" x14ac:dyDescent="0.2">
      <c r="A1224" s="113" t="s">
        <v>6258</v>
      </c>
      <c r="D1224" s="113" t="s">
        <v>6263</v>
      </c>
      <c r="E1224" s="113">
        <f t="shared" si="19"/>
        <v>2260001000</v>
      </c>
      <c r="F1224" s="113" t="s">
        <v>13304</v>
      </c>
      <c r="G1224" s="113" t="s">
        <v>6260</v>
      </c>
      <c r="H1224" s="113" t="s">
        <v>6264</v>
      </c>
      <c r="I1224" s="113" t="s">
        <v>15135</v>
      </c>
    </row>
    <row r="1225" spans="1:12" hidden="1" x14ac:dyDescent="0.2">
      <c r="A1225" s="113" t="s">
        <v>6258</v>
      </c>
      <c r="D1225" s="113" t="s">
        <v>6265</v>
      </c>
      <c r="E1225" s="113">
        <f t="shared" si="19"/>
        <v>2260001010</v>
      </c>
      <c r="F1225" s="113" t="s">
        <v>13304</v>
      </c>
      <c r="G1225" s="113" t="s">
        <v>6260</v>
      </c>
      <c r="H1225" s="113" t="s">
        <v>6264</v>
      </c>
      <c r="I1225" s="113" t="s">
        <v>6266</v>
      </c>
    </row>
    <row r="1226" spans="1:12" hidden="1" x14ac:dyDescent="0.2">
      <c r="A1226" s="113" t="s">
        <v>6258</v>
      </c>
      <c r="D1226" s="113" t="s">
        <v>6267</v>
      </c>
      <c r="E1226" s="113">
        <f t="shared" si="19"/>
        <v>2260001020</v>
      </c>
      <c r="F1226" s="113" t="s">
        <v>13304</v>
      </c>
      <c r="G1226" s="113" t="s">
        <v>6260</v>
      </c>
      <c r="H1226" s="113" t="s">
        <v>6264</v>
      </c>
      <c r="I1226" s="113" t="s">
        <v>6268</v>
      </c>
    </row>
    <row r="1227" spans="1:12" hidden="1" x14ac:dyDescent="0.2">
      <c r="A1227" s="113" t="s">
        <v>6258</v>
      </c>
      <c r="D1227" s="113" t="s">
        <v>6269</v>
      </c>
      <c r="E1227" s="113">
        <f t="shared" si="19"/>
        <v>2260001030</v>
      </c>
      <c r="F1227" s="113" t="s">
        <v>13304</v>
      </c>
      <c r="G1227" s="113" t="s">
        <v>6260</v>
      </c>
      <c r="H1227" s="113" t="s">
        <v>6264</v>
      </c>
      <c r="I1227" s="113" t="s">
        <v>6270</v>
      </c>
      <c r="K1227" s="115">
        <v>37342</v>
      </c>
      <c r="L1227" s="113" t="s">
        <v>6271</v>
      </c>
    </row>
    <row r="1228" spans="1:12" hidden="1" x14ac:dyDescent="0.2">
      <c r="A1228" s="113" t="s">
        <v>6258</v>
      </c>
      <c r="D1228" s="113" t="s">
        <v>6272</v>
      </c>
      <c r="E1228" s="113">
        <f t="shared" si="19"/>
        <v>2260001040</v>
      </c>
      <c r="F1228" s="113" t="s">
        <v>13304</v>
      </c>
      <c r="G1228" s="113" t="s">
        <v>6260</v>
      </c>
      <c r="H1228" s="113" t="s">
        <v>6264</v>
      </c>
      <c r="I1228" s="113" t="s">
        <v>6273</v>
      </c>
    </row>
    <row r="1229" spans="1:12" hidden="1" x14ac:dyDescent="0.2">
      <c r="A1229" s="113" t="s">
        <v>6258</v>
      </c>
      <c r="D1229" s="113" t="s">
        <v>6274</v>
      </c>
      <c r="E1229" s="113">
        <f t="shared" si="19"/>
        <v>2260001050</v>
      </c>
      <c r="F1229" s="113" t="s">
        <v>13304</v>
      </c>
      <c r="G1229" s="113" t="s">
        <v>6260</v>
      </c>
      <c r="H1229" s="113" t="s">
        <v>6264</v>
      </c>
      <c r="I1229" s="113" t="s">
        <v>6275</v>
      </c>
    </row>
    <row r="1230" spans="1:12" hidden="1" x14ac:dyDescent="0.2">
      <c r="A1230" s="113" t="s">
        <v>6258</v>
      </c>
      <c r="D1230" s="113" t="s">
        <v>6276</v>
      </c>
      <c r="E1230" s="113">
        <f t="shared" si="19"/>
        <v>2260001060</v>
      </c>
      <c r="F1230" s="113" t="s">
        <v>13304</v>
      </c>
      <c r="G1230" s="113" t="s">
        <v>6260</v>
      </c>
      <c r="H1230" s="113" t="s">
        <v>6264</v>
      </c>
      <c r="I1230" s="113" t="s">
        <v>6277</v>
      </c>
    </row>
    <row r="1231" spans="1:12" hidden="1" x14ac:dyDescent="0.2">
      <c r="A1231" s="113" t="s">
        <v>6258</v>
      </c>
      <c r="D1231" s="113" t="s">
        <v>6278</v>
      </c>
      <c r="E1231" s="113">
        <f t="shared" si="19"/>
        <v>2260002000</v>
      </c>
      <c r="F1231" s="113" t="s">
        <v>13304</v>
      </c>
      <c r="G1231" s="113" t="s">
        <v>6260</v>
      </c>
      <c r="H1231" s="113" t="s">
        <v>6279</v>
      </c>
      <c r="I1231" s="113" t="s">
        <v>15135</v>
      </c>
      <c r="K1231" s="115">
        <v>36504</v>
      </c>
      <c r="L1231" s="113" t="s">
        <v>6280</v>
      </c>
    </row>
    <row r="1232" spans="1:12" hidden="1" x14ac:dyDescent="0.2">
      <c r="A1232" s="113" t="s">
        <v>6258</v>
      </c>
      <c r="D1232" s="113" t="s">
        <v>6281</v>
      </c>
      <c r="E1232" s="113">
        <f t="shared" si="19"/>
        <v>2260002003</v>
      </c>
      <c r="F1232" s="113" t="s">
        <v>13304</v>
      </c>
      <c r="G1232" s="113" t="s">
        <v>6260</v>
      </c>
      <c r="H1232" s="113" t="s">
        <v>6279</v>
      </c>
      <c r="I1232" s="113" t="s">
        <v>6282</v>
      </c>
      <c r="K1232" s="115">
        <v>36504</v>
      </c>
      <c r="L1232" s="113" t="s">
        <v>6283</v>
      </c>
    </row>
    <row r="1233" spans="1:12" hidden="1" x14ac:dyDescent="0.2">
      <c r="A1233" s="113" t="s">
        <v>6258</v>
      </c>
      <c r="D1233" s="113" t="s">
        <v>6284</v>
      </c>
      <c r="E1233" s="113">
        <f t="shared" si="19"/>
        <v>2260002006</v>
      </c>
      <c r="F1233" s="113" t="s">
        <v>13304</v>
      </c>
      <c r="G1233" s="113" t="s">
        <v>6260</v>
      </c>
      <c r="H1233" s="113" t="s">
        <v>6279</v>
      </c>
      <c r="I1233" s="113" t="s">
        <v>6285</v>
      </c>
    </row>
    <row r="1234" spans="1:12" hidden="1" x14ac:dyDescent="0.2">
      <c r="A1234" s="113" t="s">
        <v>6258</v>
      </c>
      <c r="D1234" s="113" t="s">
        <v>6286</v>
      </c>
      <c r="E1234" s="113">
        <f t="shared" si="19"/>
        <v>2260002009</v>
      </c>
      <c r="F1234" s="113" t="s">
        <v>13304</v>
      </c>
      <c r="G1234" s="113" t="s">
        <v>6260</v>
      </c>
      <c r="H1234" s="113" t="s">
        <v>6279</v>
      </c>
      <c r="I1234" s="113" t="s">
        <v>6287</v>
      </c>
    </row>
    <row r="1235" spans="1:12" hidden="1" x14ac:dyDescent="0.2">
      <c r="A1235" s="113" t="s">
        <v>6258</v>
      </c>
      <c r="D1235" s="113" t="s">
        <v>6288</v>
      </c>
      <c r="E1235" s="113">
        <f t="shared" si="19"/>
        <v>2260002012</v>
      </c>
      <c r="F1235" s="113" t="s">
        <v>13304</v>
      </c>
      <c r="G1235" s="113" t="s">
        <v>6260</v>
      </c>
      <c r="H1235" s="113" t="s">
        <v>6279</v>
      </c>
      <c r="I1235" s="113" t="s">
        <v>6289</v>
      </c>
      <c r="K1235" s="115">
        <v>36504</v>
      </c>
      <c r="L1235" s="113" t="s">
        <v>6290</v>
      </c>
    </row>
    <row r="1236" spans="1:12" hidden="1" x14ac:dyDescent="0.2">
      <c r="A1236" s="113" t="s">
        <v>6258</v>
      </c>
      <c r="D1236" s="113" t="s">
        <v>6291</v>
      </c>
      <c r="E1236" s="113">
        <f t="shared" si="19"/>
        <v>2260002015</v>
      </c>
      <c r="F1236" s="113" t="s">
        <v>13304</v>
      </c>
      <c r="G1236" s="113" t="s">
        <v>6260</v>
      </c>
      <c r="H1236" s="113" t="s">
        <v>6279</v>
      </c>
      <c r="I1236" s="113" t="s">
        <v>6292</v>
      </c>
    </row>
    <row r="1237" spans="1:12" hidden="1" x14ac:dyDescent="0.2">
      <c r="A1237" s="113" t="s">
        <v>6258</v>
      </c>
      <c r="D1237" s="113" t="s">
        <v>6293</v>
      </c>
      <c r="E1237" s="113">
        <f t="shared" si="19"/>
        <v>2260002018</v>
      </c>
      <c r="F1237" s="113" t="s">
        <v>13304</v>
      </c>
      <c r="G1237" s="113" t="s">
        <v>6260</v>
      </c>
      <c r="H1237" s="113" t="s">
        <v>6279</v>
      </c>
      <c r="I1237" s="113" t="s">
        <v>6294</v>
      </c>
    </row>
    <row r="1238" spans="1:12" hidden="1" x14ac:dyDescent="0.2">
      <c r="A1238" s="113" t="s">
        <v>6258</v>
      </c>
      <c r="D1238" s="113" t="s">
        <v>6295</v>
      </c>
      <c r="E1238" s="113">
        <f t="shared" si="19"/>
        <v>2260002021</v>
      </c>
      <c r="F1238" s="113" t="s">
        <v>13304</v>
      </c>
      <c r="G1238" s="113" t="s">
        <v>6260</v>
      </c>
      <c r="H1238" s="113" t="s">
        <v>6279</v>
      </c>
      <c r="I1238" s="113" t="s">
        <v>6296</v>
      </c>
    </row>
    <row r="1239" spans="1:12" hidden="1" x14ac:dyDescent="0.2">
      <c r="A1239" s="113" t="s">
        <v>6258</v>
      </c>
      <c r="D1239" s="113" t="s">
        <v>6297</v>
      </c>
      <c r="E1239" s="113">
        <f t="shared" si="19"/>
        <v>2260002024</v>
      </c>
      <c r="F1239" s="113" t="s">
        <v>13304</v>
      </c>
      <c r="G1239" s="113" t="s">
        <v>6260</v>
      </c>
      <c r="H1239" s="113" t="s">
        <v>6279</v>
      </c>
      <c r="I1239" s="113" t="s">
        <v>9176</v>
      </c>
    </row>
    <row r="1240" spans="1:12" hidden="1" x14ac:dyDescent="0.2">
      <c r="A1240" s="113" t="s">
        <v>6258</v>
      </c>
      <c r="D1240" s="113" t="s">
        <v>9177</v>
      </c>
      <c r="E1240" s="113">
        <f t="shared" si="19"/>
        <v>2260002027</v>
      </c>
      <c r="F1240" s="113" t="s">
        <v>13304</v>
      </c>
      <c r="G1240" s="113" t="s">
        <v>6260</v>
      </c>
      <c r="H1240" s="113" t="s">
        <v>6279</v>
      </c>
      <c r="I1240" s="113" t="s">
        <v>9178</v>
      </c>
      <c r="K1240" s="115">
        <v>36504</v>
      </c>
      <c r="L1240" s="113" t="s">
        <v>9179</v>
      </c>
    </row>
    <row r="1241" spans="1:12" hidden="1" x14ac:dyDescent="0.2">
      <c r="A1241" s="113" t="s">
        <v>6258</v>
      </c>
      <c r="D1241" s="113" t="s">
        <v>9180</v>
      </c>
      <c r="E1241" s="113">
        <f t="shared" si="19"/>
        <v>2260002030</v>
      </c>
      <c r="F1241" s="113" t="s">
        <v>13304</v>
      </c>
      <c r="G1241" s="113" t="s">
        <v>6260</v>
      </c>
      <c r="H1241" s="113" t="s">
        <v>6279</v>
      </c>
      <c r="I1241" s="113" t="s">
        <v>9181</v>
      </c>
    </row>
    <row r="1242" spans="1:12" hidden="1" x14ac:dyDescent="0.2">
      <c r="A1242" s="113" t="s">
        <v>6258</v>
      </c>
      <c r="D1242" s="113" t="s">
        <v>9182</v>
      </c>
      <c r="E1242" s="113">
        <f t="shared" si="19"/>
        <v>2260002033</v>
      </c>
      <c r="F1242" s="113" t="s">
        <v>13304</v>
      </c>
      <c r="G1242" s="113" t="s">
        <v>6260</v>
      </c>
      <c r="H1242" s="113" t="s">
        <v>6279</v>
      </c>
      <c r="I1242" s="113" t="s">
        <v>9183</v>
      </c>
    </row>
    <row r="1243" spans="1:12" hidden="1" x14ac:dyDescent="0.2">
      <c r="A1243" s="113" t="s">
        <v>6258</v>
      </c>
      <c r="D1243" s="113" t="s">
        <v>9184</v>
      </c>
      <c r="E1243" s="113">
        <f t="shared" si="19"/>
        <v>2260002036</v>
      </c>
      <c r="F1243" s="113" t="s">
        <v>13304</v>
      </c>
      <c r="G1243" s="113" t="s">
        <v>6260</v>
      </c>
      <c r="H1243" s="113" t="s">
        <v>6279</v>
      </c>
      <c r="I1243" s="113" t="s">
        <v>9185</v>
      </c>
    </row>
    <row r="1244" spans="1:12" hidden="1" x14ac:dyDescent="0.2">
      <c r="A1244" s="113" t="s">
        <v>6258</v>
      </c>
      <c r="D1244" s="113" t="s">
        <v>9186</v>
      </c>
      <c r="E1244" s="113">
        <f t="shared" si="19"/>
        <v>2260002039</v>
      </c>
      <c r="F1244" s="113" t="s">
        <v>13304</v>
      </c>
      <c r="G1244" s="113" t="s">
        <v>6260</v>
      </c>
      <c r="H1244" s="113" t="s">
        <v>6279</v>
      </c>
      <c r="I1244" s="113" t="s">
        <v>9187</v>
      </c>
    </row>
    <row r="1245" spans="1:12" hidden="1" x14ac:dyDescent="0.2">
      <c r="A1245" s="113" t="s">
        <v>6258</v>
      </c>
      <c r="D1245" s="113" t="s">
        <v>9188</v>
      </c>
      <c r="E1245" s="113">
        <f t="shared" si="19"/>
        <v>2260002042</v>
      </c>
      <c r="F1245" s="113" t="s">
        <v>13304</v>
      </c>
      <c r="G1245" s="113" t="s">
        <v>6260</v>
      </c>
      <c r="H1245" s="113" t="s">
        <v>6279</v>
      </c>
      <c r="I1245" s="113" t="s">
        <v>9189</v>
      </c>
    </row>
    <row r="1246" spans="1:12" hidden="1" x14ac:dyDescent="0.2">
      <c r="A1246" s="113" t="s">
        <v>6258</v>
      </c>
      <c r="D1246" s="113" t="s">
        <v>9190</v>
      </c>
      <c r="E1246" s="113">
        <f t="shared" si="19"/>
        <v>2260002045</v>
      </c>
      <c r="F1246" s="113" t="s">
        <v>13304</v>
      </c>
      <c r="G1246" s="113" t="s">
        <v>6260</v>
      </c>
      <c r="H1246" s="113" t="s">
        <v>6279</v>
      </c>
      <c r="I1246" s="113" t="s">
        <v>9191</v>
      </c>
    </row>
    <row r="1247" spans="1:12" hidden="1" x14ac:dyDescent="0.2">
      <c r="A1247" s="113" t="s">
        <v>6258</v>
      </c>
      <c r="D1247" s="113" t="s">
        <v>9192</v>
      </c>
      <c r="E1247" s="113">
        <f t="shared" si="19"/>
        <v>2260002048</v>
      </c>
      <c r="F1247" s="113" t="s">
        <v>13304</v>
      </c>
      <c r="G1247" s="113" t="s">
        <v>6260</v>
      </c>
      <c r="H1247" s="113" t="s">
        <v>6279</v>
      </c>
      <c r="I1247" s="113" t="s">
        <v>9193</v>
      </c>
    </row>
    <row r="1248" spans="1:12" hidden="1" x14ac:dyDescent="0.2">
      <c r="A1248" s="113" t="s">
        <v>6258</v>
      </c>
      <c r="D1248" s="113" t="s">
        <v>9194</v>
      </c>
      <c r="E1248" s="113">
        <f t="shared" si="19"/>
        <v>2260002051</v>
      </c>
      <c r="F1248" s="113" t="s">
        <v>13304</v>
      </c>
      <c r="G1248" s="113" t="s">
        <v>6260</v>
      </c>
      <c r="H1248" s="113" t="s">
        <v>6279</v>
      </c>
      <c r="I1248" s="113" t="s">
        <v>9195</v>
      </c>
    </row>
    <row r="1249" spans="1:12" hidden="1" x14ac:dyDescent="0.2">
      <c r="A1249" s="113" t="s">
        <v>6258</v>
      </c>
      <c r="D1249" s="113" t="s">
        <v>9196</v>
      </c>
      <c r="E1249" s="113">
        <f t="shared" si="19"/>
        <v>2260002054</v>
      </c>
      <c r="F1249" s="113" t="s">
        <v>13304</v>
      </c>
      <c r="G1249" s="113" t="s">
        <v>6260</v>
      </c>
      <c r="H1249" s="113" t="s">
        <v>6279</v>
      </c>
      <c r="I1249" s="113" t="s">
        <v>9197</v>
      </c>
    </row>
    <row r="1250" spans="1:12" hidden="1" x14ac:dyDescent="0.2">
      <c r="A1250" s="113" t="s">
        <v>6258</v>
      </c>
      <c r="D1250" s="113" t="s">
        <v>9198</v>
      </c>
      <c r="E1250" s="113">
        <f t="shared" si="19"/>
        <v>2260002057</v>
      </c>
      <c r="F1250" s="113" t="s">
        <v>13304</v>
      </c>
      <c r="G1250" s="113" t="s">
        <v>6260</v>
      </c>
      <c r="H1250" s="113" t="s">
        <v>6279</v>
      </c>
      <c r="I1250" s="113" t="s">
        <v>9199</v>
      </c>
    </row>
    <row r="1251" spans="1:12" hidden="1" x14ac:dyDescent="0.2">
      <c r="A1251" s="113" t="s">
        <v>6258</v>
      </c>
      <c r="D1251" s="113" t="s">
        <v>9200</v>
      </c>
      <c r="E1251" s="113">
        <f t="shared" si="19"/>
        <v>2260002060</v>
      </c>
      <c r="F1251" s="113" t="s">
        <v>13304</v>
      </c>
      <c r="G1251" s="113" t="s">
        <v>6260</v>
      </c>
      <c r="H1251" s="113" t="s">
        <v>6279</v>
      </c>
      <c r="I1251" s="113" t="s">
        <v>9201</v>
      </c>
    </row>
    <row r="1252" spans="1:12" hidden="1" x14ac:dyDescent="0.2">
      <c r="A1252" s="113" t="s">
        <v>6258</v>
      </c>
      <c r="D1252" s="113" t="s">
        <v>9202</v>
      </c>
      <c r="E1252" s="113">
        <f t="shared" si="19"/>
        <v>2260002063</v>
      </c>
      <c r="F1252" s="113" t="s">
        <v>13304</v>
      </c>
      <c r="G1252" s="113" t="s">
        <v>6260</v>
      </c>
      <c r="H1252" s="113" t="s">
        <v>6279</v>
      </c>
      <c r="I1252" s="113" t="s">
        <v>9203</v>
      </c>
      <c r="K1252" s="115">
        <v>36504</v>
      </c>
      <c r="L1252" s="113" t="s">
        <v>9204</v>
      </c>
    </row>
    <row r="1253" spans="1:12" hidden="1" x14ac:dyDescent="0.2">
      <c r="A1253" s="113" t="s">
        <v>6258</v>
      </c>
      <c r="D1253" s="113" t="s">
        <v>9205</v>
      </c>
      <c r="E1253" s="113">
        <f t="shared" si="19"/>
        <v>2260002066</v>
      </c>
      <c r="F1253" s="113" t="s">
        <v>13304</v>
      </c>
      <c r="G1253" s="113" t="s">
        <v>6260</v>
      </c>
      <c r="H1253" s="113" t="s">
        <v>6279</v>
      </c>
      <c r="I1253" s="113" t="s">
        <v>9206</v>
      </c>
    </row>
    <row r="1254" spans="1:12" hidden="1" x14ac:dyDescent="0.2">
      <c r="A1254" s="113" t="s">
        <v>6258</v>
      </c>
      <c r="D1254" s="113" t="s">
        <v>9207</v>
      </c>
      <c r="E1254" s="113">
        <f t="shared" si="19"/>
        <v>2260002069</v>
      </c>
      <c r="F1254" s="113" t="s">
        <v>13304</v>
      </c>
      <c r="G1254" s="113" t="s">
        <v>6260</v>
      </c>
      <c r="H1254" s="113" t="s">
        <v>6279</v>
      </c>
      <c r="I1254" s="113" t="s">
        <v>9208</v>
      </c>
      <c r="K1254" s="115">
        <v>36504</v>
      </c>
      <c r="L1254" s="113" t="s">
        <v>9204</v>
      </c>
    </row>
    <row r="1255" spans="1:12" hidden="1" x14ac:dyDescent="0.2">
      <c r="A1255" s="113" t="s">
        <v>6258</v>
      </c>
      <c r="D1255" s="113" t="s">
        <v>9209</v>
      </c>
      <c r="E1255" s="113">
        <f t="shared" si="19"/>
        <v>2260002072</v>
      </c>
      <c r="F1255" s="113" t="s">
        <v>13304</v>
      </c>
      <c r="G1255" s="113" t="s">
        <v>6260</v>
      </c>
      <c r="H1255" s="113" t="s">
        <v>6279</v>
      </c>
      <c r="I1255" s="113" t="s">
        <v>9210</v>
      </c>
    </row>
    <row r="1256" spans="1:12" hidden="1" x14ac:dyDescent="0.2">
      <c r="A1256" s="113" t="s">
        <v>6258</v>
      </c>
      <c r="D1256" s="113" t="s">
        <v>9211</v>
      </c>
      <c r="E1256" s="113">
        <f t="shared" si="19"/>
        <v>2260002075</v>
      </c>
      <c r="F1256" s="113" t="s">
        <v>13304</v>
      </c>
      <c r="G1256" s="113" t="s">
        <v>6260</v>
      </c>
      <c r="H1256" s="113" t="s">
        <v>6279</v>
      </c>
      <c r="I1256" s="113" t="s">
        <v>9212</v>
      </c>
    </row>
    <row r="1257" spans="1:12" hidden="1" x14ac:dyDescent="0.2">
      <c r="A1257" s="113" t="s">
        <v>6258</v>
      </c>
      <c r="D1257" s="113" t="s">
        <v>9213</v>
      </c>
      <c r="E1257" s="113">
        <f t="shared" si="19"/>
        <v>2260002078</v>
      </c>
      <c r="F1257" s="113" t="s">
        <v>13304</v>
      </c>
      <c r="G1257" s="113" t="s">
        <v>6260</v>
      </c>
      <c r="H1257" s="113" t="s">
        <v>6279</v>
      </c>
      <c r="I1257" s="113" t="s">
        <v>9214</v>
      </c>
    </row>
    <row r="1258" spans="1:12" hidden="1" x14ac:dyDescent="0.2">
      <c r="A1258" s="113" t="s">
        <v>6258</v>
      </c>
      <c r="D1258" s="113" t="s">
        <v>9215</v>
      </c>
      <c r="E1258" s="113">
        <f t="shared" si="19"/>
        <v>2260002081</v>
      </c>
      <c r="F1258" s="113" t="s">
        <v>13304</v>
      </c>
      <c r="G1258" s="113" t="s">
        <v>6260</v>
      </c>
      <c r="H1258" s="113" t="s">
        <v>6279</v>
      </c>
      <c r="I1258" s="113" t="s">
        <v>9216</v>
      </c>
    </row>
    <row r="1259" spans="1:12" hidden="1" x14ac:dyDescent="0.2">
      <c r="A1259" s="113" t="s">
        <v>6258</v>
      </c>
      <c r="D1259" s="113" t="s">
        <v>9217</v>
      </c>
      <c r="E1259" s="113">
        <f t="shared" si="19"/>
        <v>2260003000</v>
      </c>
      <c r="F1259" s="113" t="s">
        <v>13304</v>
      </c>
      <c r="G1259" s="113" t="s">
        <v>6260</v>
      </c>
      <c r="H1259" s="113" t="s">
        <v>9218</v>
      </c>
      <c r="I1259" s="113" t="s">
        <v>15135</v>
      </c>
    </row>
    <row r="1260" spans="1:12" hidden="1" x14ac:dyDescent="0.2">
      <c r="A1260" s="113" t="s">
        <v>6258</v>
      </c>
      <c r="D1260" s="113" t="s">
        <v>9219</v>
      </c>
      <c r="E1260" s="113">
        <f t="shared" si="19"/>
        <v>2260003010</v>
      </c>
      <c r="F1260" s="113" t="s">
        <v>13304</v>
      </c>
      <c r="G1260" s="113" t="s">
        <v>6260</v>
      </c>
      <c r="H1260" s="113" t="s">
        <v>9218</v>
      </c>
      <c r="I1260" s="113" t="s">
        <v>9220</v>
      </c>
    </row>
    <row r="1261" spans="1:12" hidden="1" x14ac:dyDescent="0.2">
      <c r="A1261" s="113" t="s">
        <v>6258</v>
      </c>
      <c r="D1261" s="113" t="s">
        <v>9221</v>
      </c>
      <c r="E1261" s="113">
        <f t="shared" si="19"/>
        <v>2260003020</v>
      </c>
      <c r="F1261" s="113" t="s">
        <v>13304</v>
      </c>
      <c r="G1261" s="113" t="s">
        <v>6260</v>
      </c>
      <c r="H1261" s="113" t="s">
        <v>9218</v>
      </c>
      <c r="I1261" s="113" t="s">
        <v>9222</v>
      </c>
    </row>
    <row r="1262" spans="1:12" hidden="1" x14ac:dyDescent="0.2">
      <c r="A1262" s="113" t="s">
        <v>6258</v>
      </c>
      <c r="D1262" s="113" t="s">
        <v>9223</v>
      </c>
      <c r="E1262" s="113">
        <f t="shared" si="19"/>
        <v>2260003030</v>
      </c>
      <c r="F1262" s="113" t="s">
        <v>13304</v>
      </c>
      <c r="G1262" s="113" t="s">
        <v>6260</v>
      </c>
      <c r="H1262" s="113" t="s">
        <v>9218</v>
      </c>
      <c r="I1262" s="113" t="s">
        <v>9224</v>
      </c>
    </row>
    <row r="1263" spans="1:12" hidden="1" x14ac:dyDescent="0.2">
      <c r="A1263" s="113" t="s">
        <v>6258</v>
      </c>
      <c r="D1263" s="113" t="s">
        <v>9225</v>
      </c>
      <c r="E1263" s="113">
        <f t="shared" si="19"/>
        <v>2260003040</v>
      </c>
      <c r="F1263" s="113" t="s">
        <v>13304</v>
      </c>
      <c r="G1263" s="113" t="s">
        <v>6260</v>
      </c>
      <c r="H1263" s="113" t="s">
        <v>9218</v>
      </c>
      <c r="I1263" s="113" t="s">
        <v>9226</v>
      </c>
    </row>
    <row r="1264" spans="1:12" hidden="1" x14ac:dyDescent="0.2">
      <c r="A1264" s="113" t="s">
        <v>6258</v>
      </c>
      <c r="D1264" s="113" t="s">
        <v>9227</v>
      </c>
      <c r="E1264" s="113">
        <f t="shared" si="19"/>
        <v>2260003050</v>
      </c>
      <c r="F1264" s="113" t="s">
        <v>13304</v>
      </c>
      <c r="G1264" s="113" t="s">
        <v>6260</v>
      </c>
      <c r="H1264" s="113" t="s">
        <v>9218</v>
      </c>
      <c r="I1264" s="113" t="s">
        <v>9228</v>
      </c>
    </row>
    <row r="1265" spans="1:12" hidden="1" x14ac:dyDescent="0.2">
      <c r="A1265" s="113" t="s">
        <v>6258</v>
      </c>
      <c r="D1265" s="113" t="s">
        <v>9229</v>
      </c>
      <c r="E1265" s="113">
        <f t="shared" si="19"/>
        <v>2260003060</v>
      </c>
      <c r="F1265" s="113" t="s">
        <v>13304</v>
      </c>
      <c r="G1265" s="113" t="s">
        <v>6260</v>
      </c>
      <c r="H1265" s="113" t="s">
        <v>9218</v>
      </c>
      <c r="I1265" s="113" t="s">
        <v>9230</v>
      </c>
      <c r="J1265" s="115">
        <v>36504</v>
      </c>
    </row>
    <row r="1266" spans="1:12" hidden="1" x14ac:dyDescent="0.2">
      <c r="A1266" s="113" t="s">
        <v>6258</v>
      </c>
      <c r="D1266" s="113" t="s">
        <v>9231</v>
      </c>
      <c r="E1266" s="113">
        <f t="shared" si="19"/>
        <v>2260003070</v>
      </c>
      <c r="F1266" s="113" t="s">
        <v>13304</v>
      </c>
      <c r="G1266" s="113" t="s">
        <v>6260</v>
      </c>
      <c r="H1266" s="113" t="s">
        <v>9218</v>
      </c>
      <c r="I1266" s="113" t="s">
        <v>9232</v>
      </c>
      <c r="J1266" s="115">
        <v>36504</v>
      </c>
    </row>
    <row r="1267" spans="1:12" hidden="1" x14ac:dyDescent="0.2">
      <c r="A1267" s="113" t="s">
        <v>6258</v>
      </c>
      <c r="D1267" s="113" t="s">
        <v>9233</v>
      </c>
      <c r="E1267" s="113">
        <f t="shared" si="19"/>
        <v>2260004000</v>
      </c>
      <c r="F1267" s="113" t="s">
        <v>13304</v>
      </c>
      <c r="G1267" s="113" t="s">
        <v>6260</v>
      </c>
      <c r="H1267" s="113" t="s">
        <v>9234</v>
      </c>
      <c r="I1267" s="113" t="s">
        <v>6262</v>
      </c>
      <c r="K1267" s="115">
        <v>36515</v>
      </c>
      <c r="L1267" s="113" t="s">
        <v>9235</v>
      </c>
    </row>
    <row r="1268" spans="1:12" hidden="1" x14ac:dyDescent="0.2">
      <c r="A1268" s="113" t="s">
        <v>6258</v>
      </c>
      <c r="D1268" s="113" t="s">
        <v>9236</v>
      </c>
      <c r="E1268" s="113">
        <f t="shared" si="19"/>
        <v>2260004010</v>
      </c>
      <c r="F1268" s="113" t="s">
        <v>13304</v>
      </c>
      <c r="G1268" s="113" t="s">
        <v>6260</v>
      </c>
      <c r="H1268" s="113" t="s">
        <v>9234</v>
      </c>
      <c r="I1268" s="113" t="s">
        <v>9237</v>
      </c>
      <c r="K1268" s="115">
        <v>36504</v>
      </c>
      <c r="L1268" s="113" t="s">
        <v>9238</v>
      </c>
    </row>
    <row r="1269" spans="1:12" hidden="1" x14ac:dyDescent="0.2">
      <c r="A1269" s="113" t="s">
        <v>6258</v>
      </c>
      <c r="D1269" s="113" t="s">
        <v>9239</v>
      </c>
      <c r="E1269" s="113">
        <f t="shared" si="19"/>
        <v>2260004011</v>
      </c>
      <c r="F1269" s="113" t="s">
        <v>13304</v>
      </c>
      <c r="G1269" s="113" t="s">
        <v>6260</v>
      </c>
      <c r="H1269" s="113" t="s">
        <v>9234</v>
      </c>
      <c r="I1269" s="113" t="s">
        <v>9240</v>
      </c>
      <c r="J1269" s="115">
        <v>36504</v>
      </c>
    </row>
    <row r="1270" spans="1:12" hidden="1" x14ac:dyDescent="0.2">
      <c r="A1270" s="113" t="s">
        <v>6258</v>
      </c>
      <c r="D1270" s="113" t="s">
        <v>9241</v>
      </c>
      <c r="E1270" s="113">
        <f t="shared" si="19"/>
        <v>2260004015</v>
      </c>
      <c r="F1270" s="113" t="s">
        <v>13304</v>
      </c>
      <c r="G1270" s="113" t="s">
        <v>6260</v>
      </c>
      <c r="H1270" s="113" t="s">
        <v>9234</v>
      </c>
      <c r="I1270" s="113" t="s">
        <v>9242</v>
      </c>
      <c r="K1270" s="115">
        <v>36504</v>
      </c>
      <c r="L1270" s="113" t="s">
        <v>9243</v>
      </c>
    </row>
    <row r="1271" spans="1:12" hidden="1" x14ac:dyDescent="0.2">
      <c r="A1271" s="113" t="s">
        <v>6258</v>
      </c>
      <c r="D1271" s="113" t="s">
        <v>9244</v>
      </c>
      <c r="E1271" s="113">
        <f t="shared" si="19"/>
        <v>2260004016</v>
      </c>
      <c r="F1271" s="113" t="s">
        <v>13304</v>
      </c>
      <c r="G1271" s="113" t="s">
        <v>6260</v>
      </c>
      <c r="H1271" s="113" t="s">
        <v>9234</v>
      </c>
      <c r="I1271" s="113" t="s">
        <v>12117</v>
      </c>
      <c r="J1271" s="115">
        <v>36504</v>
      </c>
    </row>
    <row r="1272" spans="1:12" hidden="1" x14ac:dyDescent="0.2">
      <c r="A1272" s="113" t="s">
        <v>6258</v>
      </c>
      <c r="D1272" s="113" t="s">
        <v>12118</v>
      </c>
      <c r="E1272" s="113">
        <f t="shared" si="19"/>
        <v>2260004020</v>
      </c>
      <c r="F1272" s="113" t="s">
        <v>13304</v>
      </c>
      <c r="G1272" s="113" t="s">
        <v>6260</v>
      </c>
      <c r="H1272" s="113" t="s">
        <v>9234</v>
      </c>
      <c r="I1272" s="113" t="s">
        <v>12119</v>
      </c>
      <c r="K1272" s="115">
        <v>36504</v>
      </c>
      <c r="L1272" s="113" t="s">
        <v>12120</v>
      </c>
    </row>
    <row r="1273" spans="1:12" hidden="1" x14ac:dyDescent="0.2">
      <c r="A1273" s="113" t="s">
        <v>6258</v>
      </c>
      <c r="D1273" s="113" t="s">
        <v>12121</v>
      </c>
      <c r="E1273" s="113">
        <f t="shared" si="19"/>
        <v>2260004021</v>
      </c>
      <c r="F1273" s="113" t="s">
        <v>13304</v>
      </c>
      <c r="G1273" s="113" t="s">
        <v>6260</v>
      </c>
      <c r="H1273" s="113" t="s">
        <v>9234</v>
      </c>
      <c r="I1273" s="113" t="s">
        <v>12122</v>
      </c>
      <c r="J1273" s="115">
        <v>36504</v>
      </c>
    </row>
    <row r="1274" spans="1:12" hidden="1" x14ac:dyDescent="0.2">
      <c r="A1274" s="113" t="s">
        <v>6258</v>
      </c>
      <c r="D1274" s="113" t="s">
        <v>12123</v>
      </c>
      <c r="E1274" s="113">
        <f t="shared" si="19"/>
        <v>2260004025</v>
      </c>
      <c r="F1274" s="113" t="s">
        <v>13304</v>
      </c>
      <c r="G1274" s="113" t="s">
        <v>6260</v>
      </c>
      <c r="H1274" s="113" t="s">
        <v>9234</v>
      </c>
      <c r="I1274" s="113" t="s">
        <v>12124</v>
      </c>
      <c r="K1274" s="115">
        <v>36504</v>
      </c>
      <c r="L1274" s="113" t="s">
        <v>9238</v>
      </c>
    </row>
    <row r="1275" spans="1:12" hidden="1" x14ac:dyDescent="0.2">
      <c r="A1275" s="113" t="s">
        <v>6258</v>
      </c>
      <c r="D1275" s="113" t="s">
        <v>12125</v>
      </c>
      <c r="E1275" s="113">
        <f t="shared" si="19"/>
        <v>2260004026</v>
      </c>
      <c r="F1275" s="113" t="s">
        <v>13304</v>
      </c>
      <c r="G1275" s="113" t="s">
        <v>6260</v>
      </c>
      <c r="H1275" s="113" t="s">
        <v>9234</v>
      </c>
      <c r="I1275" s="113" t="s">
        <v>12126</v>
      </c>
      <c r="J1275" s="115">
        <v>36504</v>
      </c>
    </row>
    <row r="1276" spans="1:12" hidden="1" x14ac:dyDescent="0.2">
      <c r="A1276" s="113" t="s">
        <v>6258</v>
      </c>
      <c r="D1276" s="113" t="s">
        <v>12127</v>
      </c>
      <c r="E1276" s="113">
        <f t="shared" si="19"/>
        <v>2260004030</v>
      </c>
      <c r="F1276" s="113" t="s">
        <v>13304</v>
      </c>
      <c r="G1276" s="113" t="s">
        <v>6260</v>
      </c>
      <c r="H1276" s="113" t="s">
        <v>9234</v>
      </c>
      <c r="I1276" s="113" t="s">
        <v>12128</v>
      </c>
      <c r="K1276" s="115">
        <v>36504</v>
      </c>
      <c r="L1276" s="113" t="s">
        <v>9238</v>
      </c>
    </row>
    <row r="1277" spans="1:12" hidden="1" x14ac:dyDescent="0.2">
      <c r="A1277" s="113" t="s">
        <v>6258</v>
      </c>
      <c r="D1277" s="113" t="s">
        <v>12129</v>
      </c>
      <c r="E1277" s="113">
        <f t="shared" si="19"/>
        <v>2260004031</v>
      </c>
      <c r="F1277" s="113" t="s">
        <v>13304</v>
      </c>
      <c r="G1277" s="113" t="s">
        <v>6260</v>
      </c>
      <c r="H1277" s="113" t="s">
        <v>9234</v>
      </c>
      <c r="I1277" s="113" t="s">
        <v>12130</v>
      </c>
      <c r="J1277" s="115">
        <v>36504</v>
      </c>
    </row>
    <row r="1278" spans="1:12" hidden="1" x14ac:dyDescent="0.2">
      <c r="A1278" s="113" t="s">
        <v>6258</v>
      </c>
      <c r="D1278" s="113" t="s">
        <v>12131</v>
      </c>
      <c r="E1278" s="113">
        <f t="shared" si="19"/>
        <v>2260004035</v>
      </c>
      <c r="F1278" s="113" t="s">
        <v>13304</v>
      </c>
      <c r="G1278" s="113" t="s">
        <v>6260</v>
      </c>
      <c r="H1278" s="113" t="s">
        <v>9234</v>
      </c>
      <c r="I1278" s="113" t="s">
        <v>12132</v>
      </c>
      <c r="K1278" s="115">
        <v>36504</v>
      </c>
      <c r="L1278" s="113" t="s">
        <v>9238</v>
      </c>
    </row>
    <row r="1279" spans="1:12" hidden="1" x14ac:dyDescent="0.2">
      <c r="A1279" s="113" t="s">
        <v>6258</v>
      </c>
      <c r="D1279" s="113" t="s">
        <v>12133</v>
      </c>
      <c r="E1279" s="113">
        <f t="shared" si="19"/>
        <v>2260004036</v>
      </c>
      <c r="F1279" s="113" t="s">
        <v>13304</v>
      </c>
      <c r="G1279" s="113" t="s">
        <v>6260</v>
      </c>
      <c r="H1279" s="113" t="s">
        <v>9234</v>
      </c>
      <c r="I1279" s="113" t="s">
        <v>15143</v>
      </c>
      <c r="J1279" s="115">
        <v>36504</v>
      </c>
    </row>
    <row r="1280" spans="1:12" hidden="1" x14ac:dyDescent="0.2">
      <c r="A1280" s="113" t="s">
        <v>6258</v>
      </c>
      <c r="D1280" s="113" t="s">
        <v>15144</v>
      </c>
      <c r="E1280" s="113">
        <f t="shared" si="19"/>
        <v>2260004040</v>
      </c>
      <c r="F1280" s="113" t="s">
        <v>13304</v>
      </c>
      <c r="G1280" s="113" t="s">
        <v>6260</v>
      </c>
      <c r="H1280" s="113" t="s">
        <v>9234</v>
      </c>
      <c r="I1280" s="113" t="s">
        <v>15145</v>
      </c>
      <c r="K1280" s="115">
        <v>36504</v>
      </c>
      <c r="L1280" s="113" t="s">
        <v>9238</v>
      </c>
    </row>
    <row r="1281" spans="1:12" hidden="1" x14ac:dyDescent="0.2">
      <c r="A1281" s="113" t="s">
        <v>6258</v>
      </c>
      <c r="D1281" s="113" t="s">
        <v>15146</v>
      </c>
      <c r="E1281" s="113">
        <f t="shared" si="19"/>
        <v>2260004041</v>
      </c>
      <c r="F1281" s="113" t="s">
        <v>13304</v>
      </c>
      <c r="G1281" s="113" t="s">
        <v>6260</v>
      </c>
      <c r="H1281" s="113" t="s">
        <v>9234</v>
      </c>
      <c r="I1281" s="113" t="s">
        <v>15147</v>
      </c>
      <c r="J1281" s="115">
        <v>36504</v>
      </c>
    </row>
    <row r="1282" spans="1:12" hidden="1" x14ac:dyDescent="0.2">
      <c r="A1282" s="113" t="s">
        <v>6258</v>
      </c>
      <c r="D1282" s="113" t="s">
        <v>15148</v>
      </c>
      <c r="E1282" s="113">
        <f t="shared" ref="E1282:E1345" si="20">VALUE(D1282)</f>
        <v>2260004045</v>
      </c>
      <c r="F1282" s="113" t="s">
        <v>13304</v>
      </c>
      <c r="G1282" s="113" t="s">
        <v>6260</v>
      </c>
      <c r="H1282" s="113" t="s">
        <v>9234</v>
      </c>
      <c r="I1282" s="113" t="s">
        <v>15149</v>
      </c>
      <c r="K1282" s="115">
        <v>36504</v>
      </c>
      <c r="L1282" s="113" t="s">
        <v>9238</v>
      </c>
    </row>
    <row r="1283" spans="1:12" hidden="1" x14ac:dyDescent="0.2">
      <c r="A1283" s="113" t="s">
        <v>6258</v>
      </c>
      <c r="D1283" s="113" t="s">
        <v>15150</v>
      </c>
      <c r="E1283" s="113">
        <f t="shared" si="20"/>
        <v>2260004046</v>
      </c>
      <c r="F1283" s="113" t="s">
        <v>13304</v>
      </c>
      <c r="G1283" s="113" t="s">
        <v>6260</v>
      </c>
      <c r="H1283" s="113" t="s">
        <v>9234</v>
      </c>
      <c r="I1283" s="113" t="s">
        <v>15151</v>
      </c>
      <c r="J1283" s="115">
        <v>36504</v>
      </c>
    </row>
    <row r="1284" spans="1:12" hidden="1" x14ac:dyDescent="0.2">
      <c r="A1284" s="113" t="s">
        <v>6258</v>
      </c>
      <c r="D1284" s="113" t="s">
        <v>15152</v>
      </c>
      <c r="E1284" s="113">
        <f t="shared" si="20"/>
        <v>2260004050</v>
      </c>
      <c r="F1284" s="113" t="s">
        <v>13304</v>
      </c>
      <c r="G1284" s="113" t="s">
        <v>6260</v>
      </c>
      <c r="H1284" s="113" t="s">
        <v>9234</v>
      </c>
      <c r="I1284" s="113" t="s">
        <v>15153</v>
      </c>
      <c r="K1284" s="115">
        <v>36504</v>
      </c>
      <c r="L1284" s="113" t="s">
        <v>9243</v>
      </c>
    </row>
    <row r="1285" spans="1:12" hidden="1" x14ac:dyDescent="0.2">
      <c r="A1285" s="113" t="s">
        <v>6258</v>
      </c>
      <c r="D1285" s="113" t="s">
        <v>15154</v>
      </c>
      <c r="E1285" s="113">
        <f t="shared" si="20"/>
        <v>2260004051</v>
      </c>
      <c r="F1285" s="113" t="s">
        <v>13304</v>
      </c>
      <c r="G1285" s="113" t="s">
        <v>6260</v>
      </c>
      <c r="H1285" s="113" t="s">
        <v>9234</v>
      </c>
      <c r="I1285" s="113" t="s">
        <v>15155</v>
      </c>
      <c r="J1285" s="115">
        <v>36504</v>
      </c>
    </row>
    <row r="1286" spans="1:12" hidden="1" x14ac:dyDescent="0.2">
      <c r="A1286" s="113" t="s">
        <v>6258</v>
      </c>
      <c r="D1286" s="113" t="s">
        <v>15156</v>
      </c>
      <c r="E1286" s="113">
        <f t="shared" si="20"/>
        <v>2260004055</v>
      </c>
      <c r="F1286" s="113" t="s">
        <v>13304</v>
      </c>
      <c r="G1286" s="113" t="s">
        <v>6260</v>
      </c>
      <c r="H1286" s="113" t="s">
        <v>9234</v>
      </c>
      <c r="I1286" s="113" t="s">
        <v>15157</v>
      </c>
      <c r="K1286" s="115">
        <v>36504</v>
      </c>
      <c r="L1286" s="113" t="s">
        <v>9238</v>
      </c>
    </row>
    <row r="1287" spans="1:12" hidden="1" x14ac:dyDescent="0.2">
      <c r="A1287" s="113" t="s">
        <v>6258</v>
      </c>
      <c r="D1287" s="113" t="s">
        <v>15158</v>
      </c>
      <c r="E1287" s="113">
        <f t="shared" si="20"/>
        <v>2260004056</v>
      </c>
      <c r="F1287" s="113" t="s">
        <v>13304</v>
      </c>
      <c r="G1287" s="113" t="s">
        <v>6260</v>
      </c>
      <c r="H1287" s="113" t="s">
        <v>9234</v>
      </c>
      <c r="I1287" s="113" t="s">
        <v>15159</v>
      </c>
      <c r="J1287" s="115">
        <v>36504</v>
      </c>
    </row>
    <row r="1288" spans="1:12" hidden="1" x14ac:dyDescent="0.2">
      <c r="A1288" s="113" t="s">
        <v>6258</v>
      </c>
      <c r="D1288" s="113" t="s">
        <v>15160</v>
      </c>
      <c r="E1288" s="113">
        <f t="shared" si="20"/>
        <v>2260004060</v>
      </c>
      <c r="F1288" s="113" t="s">
        <v>13304</v>
      </c>
      <c r="G1288" s="113" t="s">
        <v>6260</v>
      </c>
      <c r="H1288" s="113" t="s">
        <v>9234</v>
      </c>
      <c r="I1288" s="113" t="s">
        <v>15161</v>
      </c>
      <c r="K1288" s="115">
        <v>36504</v>
      </c>
      <c r="L1288" s="113" t="s">
        <v>9238</v>
      </c>
    </row>
    <row r="1289" spans="1:12" hidden="1" x14ac:dyDescent="0.2">
      <c r="A1289" s="113" t="s">
        <v>6258</v>
      </c>
      <c r="D1289" s="113" t="s">
        <v>15162</v>
      </c>
      <c r="E1289" s="113">
        <f t="shared" si="20"/>
        <v>2260004061</v>
      </c>
      <c r="F1289" s="113" t="s">
        <v>13304</v>
      </c>
      <c r="G1289" s="113" t="s">
        <v>6260</v>
      </c>
      <c r="H1289" s="113" t="s">
        <v>9234</v>
      </c>
      <c r="I1289" s="113" t="s">
        <v>15163</v>
      </c>
      <c r="J1289" s="115">
        <v>36504</v>
      </c>
    </row>
    <row r="1290" spans="1:12" hidden="1" x14ac:dyDescent="0.2">
      <c r="A1290" s="113" t="s">
        <v>6258</v>
      </c>
      <c r="D1290" s="113" t="s">
        <v>15164</v>
      </c>
      <c r="E1290" s="113">
        <f t="shared" si="20"/>
        <v>2260004065</v>
      </c>
      <c r="F1290" s="113" t="s">
        <v>13304</v>
      </c>
      <c r="G1290" s="113" t="s">
        <v>6260</v>
      </c>
      <c r="H1290" s="113" t="s">
        <v>9234</v>
      </c>
      <c r="I1290" s="113" t="s">
        <v>15165</v>
      </c>
      <c r="K1290" s="115">
        <v>36504</v>
      </c>
      <c r="L1290" s="113" t="s">
        <v>9238</v>
      </c>
    </row>
    <row r="1291" spans="1:12" hidden="1" x14ac:dyDescent="0.2">
      <c r="A1291" s="113" t="s">
        <v>6258</v>
      </c>
      <c r="D1291" s="113" t="s">
        <v>15166</v>
      </c>
      <c r="E1291" s="113">
        <f t="shared" si="20"/>
        <v>2260004066</v>
      </c>
      <c r="F1291" s="113" t="s">
        <v>13304</v>
      </c>
      <c r="G1291" s="113" t="s">
        <v>6260</v>
      </c>
      <c r="H1291" s="113" t="s">
        <v>9234</v>
      </c>
      <c r="I1291" s="113" t="s">
        <v>15167</v>
      </c>
      <c r="J1291" s="115">
        <v>36504</v>
      </c>
    </row>
    <row r="1292" spans="1:12" hidden="1" x14ac:dyDescent="0.2">
      <c r="A1292" s="113" t="s">
        <v>6258</v>
      </c>
      <c r="D1292" s="113" t="s">
        <v>15168</v>
      </c>
      <c r="E1292" s="113">
        <f t="shared" si="20"/>
        <v>2260004070</v>
      </c>
      <c r="F1292" s="113" t="s">
        <v>13304</v>
      </c>
      <c r="G1292" s="113" t="s">
        <v>6260</v>
      </c>
      <c r="H1292" s="113" t="s">
        <v>9234</v>
      </c>
      <c r="I1292" s="113" t="s">
        <v>15169</v>
      </c>
      <c r="K1292" s="115">
        <v>36504</v>
      </c>
      <c r="L1292" s="113" t="s">
        <v>6290</v>
      </c>
    </row>
    <row r="1293" spans="1:12" hidden="1" x14ac:dyDescent="0.2">
      <c r="A1293" s="113" t="s">
        <v>6258</v>
      </c>
      <c r="D1293" s="113" t="s">
        <v>15170</v>
      </c>
      <c r="E1293" s="113">
        <f t="shared" si="20"/>
        <v>2260004071</v>
      </c>
      <c r="F1293" s="113" t="s">
        <v>13304</v>
      </c>
      <c r="G1293" s="113" t="s">
        <v>6260</v>
      </c>
      <c r="H1293" s="113" t="s">
        <v>9234</v>
      </c>
      <c r="I1293" s="113" t="s">
        <v>15171</v>
      </c>
      <c r="J1293" s="115">
        <v>36504</v>
      </c>
    </row>
    <row r="1294" spans="1:12" hidden="1" x14ac:dyDescent="0.2">
      <c r="A1294" s="113" t="s">
        <v>6258</v>
      </c>
      <c r="D1294" s="113" t="s">
        <v>15172</v>
      </c>
      <c r="E1294" s="113">
        <f t="shared" si="20"/>
        <v>2260004075</v>
      </c>
      <c r="F1294" s="113" t="s">
        <v>13304</v>
      </c>
      <c r="G1294" s="113" t="s">
        <v>6260</v>
      </c>
      <c r="H1294" s="113" t="s">
        <v>9234</v>
      </c>
      <c r="I1294" s="113" t="s">
        <v>15173</v>
      </c>
      <c r="K1294" s="115">
        <v>36504</v>
      </c>
      <c r="L1294" s="113" t="s">
        <v>9238</v>
      </c>
    </row>
    <row r="1295" spans="1:12" hidden="1" x14ac:dyDescent="0.2">
      <c r="A1295" s="113" t="s">
        <v>6258</v>
      </c>
      <c r="D1295" s="113" t="s">
        <v>15174</v>
      </c>
      <c r="E1295" s="113">
        <f t="shared" si="20"/>
        <v>2260004076</v>
      </c>
      <c r="F1295" s="113" t="s">
        <v>13304</v>
      </c>
      <c r="G1295" s="113" t="s">
        <v>6260</v>
      </c>
      <c r="H1295" s="113" t="s">
        <v>9234</v>
      </c>
      <c r="I1295" s="113" t="s">
        <v>15175</v>
      </c>
      <c r="J1295" s="115">
        <v>36504</v>
      </c>
    </row>
    <row r="1296" spans="1:12" hidden="1" x14ac:dyDescent="0.2">
      <c r="A1296" s="113" t="s">
        <v>6258</v>
      </c>
      <c r="D1296" s="113" t="s">
        <v>15176</v>
      </c>
      <c r="E1296" s="113">
        <f t="shared" si="20"/>
        <v>2260005000</v>
      </c>
      <c r="F1296" s="113" t="s">
        <v>13304</v>
      </c>
      <c r="G1296" s="113" t="s">
        <v>6260</v>
      </c>
      <c r="H1296" s="113" t="s">
        <v>15177</v>
      </c>
      <c r="I1296" s="113" t="s">
        <v>15135</v>
      </c>
      <c r="K1296" s="115">
        <v>36504</v>
      </c>
      <c r="L1296" s="113" t="s">
        <v>15178</v>
      </c>
    </row>
    <row r="1297" spans="1:12" hidden="1" x14ac:dyDescent="0.2">
      <c r="A1297" s="113" t="s">
        <v>6258</v>
      </c>
      <c r="D1297" s="113" t="s">
        <v>15179</v>
      </c>
      <c r="E1297" s="113">
        <f t="shared" si="20"/>
        <v>2260005010</v>
      </c>
      <c r="F1297" s="113" t="s">
        <v>13304</v>
      </c>
      <c r="G1297" s="113" t="s">
        <v>6260</v>
      </c>
      <c r="H1297" s="113" t="s">
        <v>15177</v>
      </c>
      <c r="I1297" s="113" t="s">
        <v>15180</v>
      </c>
    </row>
    <row r="1298" spans="1:12" hidden="1" x14ac:dyDescent="0.2">
      <c r="A1298" s="113" t="s">
        <v>6258</v>
      </c>
      <c r="D1298" s="113" t="s">
        <v>15181</v>
      </c>
      <c r="E1298" s="113">
        <f t="shared" si="20"/>
        <v>2260005015</v>
      </c>
      <c r="F1298" s="113" t="s">
        <v>13304</v>
      </c>
      <c r="G1298" s="113" t="s">
        <v>6260</v>
      </c>
      <c r="H1298" s="113" t="s">
        <v>15177</v>
      </c>
      <c r="I1298" s="113" t="s">
        <v>15182</v>
      </c>
    </row>
    <row r="1299" spans="1:12" hidden="1" x14ac:dyDescent="0.2">
      <c r="A1299" s="113" t="s">
        <v>6258</v>
      </c>
      <c r="D1299" s="113" t="s">
        <v>15183</v>
      </c>
      <c r="E1299" s="113">
        <f t="shared" si="20"/>
        <v>2260005020</v>
      </c>
      <c r="F1299" s="113" t="s">
        <v>13304</v>
      </c>
      <c r="G1299" s="113" t="s">
        <v>6260</v>
      </c>
      <c r="H1299" s="113" t="s">
        <v>15177</v>
      </c>
      <c r="I1299" s="113" t="s">
        <v>15184</v>
      </c>
    </row>
    <row r="1300" spans="1:12" hidden="1" x14ac:dyDescent="0.2">
      <c r="A1300" s="113" t="s">
        <v>6258</v>
      </c>
      <c r="D1300" s="113" t="s">
        <v>15185</v>
      </c>
      <c r="E1300" s="113">
        <f t="shared" si="20"/>
        <v>2260005025</v>
      </c>
      <c r="F1300" s="113" t="s">
        <v>13304</v>
      </c>
      <c r="G1300" s="113" t="s">
        <v>6260</v>
      </c>
      <c r="H1300" s="113" t="s">
        <v>15177</v>
      </c>
      <c r="I1300" s="113" t="s">
        <v>15186</v>
      </c>
    </row>
    <row r="1301" spans="1:12" hidden="1" x14ac:dyDescent="0.2">
      <c r="A1301" s="113" t="s">
        <v>6258</v>
      </c>
      <c r="D1301" s="113" t="s">
        <v>15187</v>
      </c>
      <c r="E1301" s="113">
        <f t="shared" si="20"/>
        <v>2260005030</v>
      </c>
      <c r="F1301" s="113" t="s">
        <v>13304</v>
      </c>
      <c r="G1301" s="113" t="s">
        <v>6260</v>
      </c>
      <c r="H1301" s="113" t="s">
        <v>15177</v>
      </c>
      <c r="I1301" s="113" t="s">
        <v>15188</v>
      </c>
    </row>
    <row r="1302" spans="1:12" hidden="1" x14ac:dyDescent="0.2">
      <c r="A1302" s="113" t="s">
        <v>6258</v>
      </c>
      <c r="D1302" s="113" t="s">
        <v>15189</v>
      </c>
      <c r="E1302" s="113">
        <f t="shared" si="20"/>
        <v>2260005035</v>
      </c>
      <c r="F1302" s="113" t="s">
        <v>13304</v>
      </c>
      <c r="G1302" s="113" t="s">
        <v>6260</v>
      </c>
      <c r="H1302" s="113" t="s">
        <v>15177</v>
      </c>
      <c r="I1302" s="113" t="s">
        <v>15190</v>
      </c>
    </row>
    <row r="1303" spans="1:12" hidden="1" x14ac:dyDescent="0.2">
      <c r="A1303" s="113" t="s">
        <v>6258</v>
      </c>
      <c r="D1303" s="113" t="s">
        <v>15191</v>
      </c>
      <c r="E1303" s="113">
        <f t="shared" si="20"/>
        <v>2260005040</v>
      </c>
      <c r="F1303" s="113" t="s">
        <v>13304</v>
      </c>
      <c r="G1303" s="113" t="s">
        <v>6260</v>
      </c>
      <c r="H1303" s="113" t="s">
        <v>15177</v>
      </c>
      <c r="I1303" s="113" t="s">
        <v>15192</v>
      </c>
      <c r="K1303" s="115">
        <v>36504</v>
      </c>
      <c r="L1303" s="113" t="s">
        <v>15193</v>
      </c>
    </row>
    <row r="1304" spans="1:12" hidden="1" x14ac:dyDescent="0.2">
      <c r="A1304" s="113" t="s">
        <v>6258</v>
      </c>
      <c r="D1304" s="113" t="s">
        <v>15194</v>
      </c>
      <c r="E1304" s="113">
        <f t="shared" si="20"/>
        <v>2260005045</v>
      </c>
      <c r="F1304" s="113" t="s">
        <v>13304</v>
      </c>
      <c r="G1304" s="113" t="s">
        <v>6260</v>
      </c>
      <c r="H1304" s="113" t="s">
        <v>15177</v>
      </c>
      <c r="I1304" s="113" t="s">
        <v>15195</v>
      </c>
    </row>
    <row r="1305" spans="1:12" hidden="1" x14ac:dyDescent="0.2">
      <c r="A1305" s="113" t="s">
        <v>6258</v>
      </c>
      <c r="D1305" s="113" t="s">
        <v>15196</v>
      </c>
      <c r="E1305" s="113">
        <f t="shared" si="20"/>
        <v>2260005050</v>
      </c>
      <c r="F1305" s="113" t="s">
        <v>13304</v>
      </c>
      <c r="G1305" s="113" t="s">
        <v>6260</v>
      </c>
      <c r="H1305" s="113" t="s">
        <v>15177</v>
      </c>
      <c r="I1305" s="113" t="s">
        <v>15197</v>
      </c>
    </row>
    <row r="1306" spans="1:12" hidden="1" x14ac:dyDescent="0.2">
      <c r="A1306" s="113" t="s">
        <v>6258</v>
      </c>
      <c r="D1306" s="113" t="s">
        <v>15198</v>
      </c>
      <c r="E1306" s="113">
        <f t="shared" si="20"/>
        <v>2260005055</v>
      </c>
      <c r="F1306" s="113" t="s">
        <v>13304</v>
      </c>
      <c r="G1306" s="113" t="s">
        <v>6260</v>
      </c>
      <c r="H1306" s="113" t="s">
        <v>15177</v>
      </c>
      <c r="I1306" s="113" t="s">
        <v>15199</v>
      </c>
    </row>
    <row r="1307" spans="1:12" hidden="1" x14ac:dyDescent="0.2">
      <c r="A1307" s="113" t="s">
        <v>6258</v>
      </c>
      <c r="D1307" s="113" t="s">
        <v>15200</v>
      </c>
      <c r="E1307" s="113">
        <f t="shared" si="20"/>
        <v>2260005060</v>
      </c>
      <c r="F1307" s="113" t="s">
        <v>13304</v>
      </c>
      <c r="G1307" s="113" t="s">
        <v>6260</v>
      </c>
      <c r="H1307" s="113" t="s">
        <v>15177</v>
      </c>
      <c r="I1307" s="113" t="s">
        <v>15201</v>
      </c>
      <c r="J1307" s="115">
        <v>36504</v>
      </c>
    </row>
    <row r="1308" spans="1:12" hidden="1" x14ac:dyDescent="0.2">
      <c r="A1308" s="113" t="s">
        <v>6258</v>
      </c>
      <c r="D1308" s="113" t="s">
        <v>16383</v>
      </c>
      <c r="E1308" s="113">
        <f t="shared" si="20"/>
        <v>2260006000</v>
      </c>
      <c r="F1308" s="113" t="s">
        <v>13304</v>
      </c>
      <c r="G1308" s="113" t="s">
        <v>6260</v>
      </c>
      <c r="H1308" s="113" t="s">
        <v>16384</v>
      </c>
      <c r="I1308" s="113" t="s">
        <v>15135</v>
      </c>
      <c r="K1308" s="115">
        <v>36504</v>
      </c>
      <c r="L1308" s="113" t="s">
        <v>16385</v>
      </c>
    </row>
    <row r="1309" spans="1:12" hidden="1" x14ac:dyDescent="0.2">
      <c r="A1309" s="113" t="s">
        <v>6258</v>
      </c>
      <c r="D1309" s="113" t="s">
        <v>16386</v>
      </c>
      <c r="E1309" s="113">
        <f t="shared" si="20"/>
        <v>2260006005</v>
      </c>
      <c r="F1309" s="113" t="s">
        <v>13304</v>
      </c>
      <c r="G1309" s="113" t="s">
        <v>6260</v>
      </c>
      <c r="H1309" s="113" t="s">
        <v>16384</v>
      </c>
      <c r="I1309" s="113" t="s">
        <v>16387</v>
      </c>
      <c r="K1309" s="115">
        <v>36504</v>
      </c>
      <c r="L1309" s="113" t="s">
        <v>16388</v>
      </c>
    </row>
    <row r="1310" spans="1:12" hidden="1" x14ac:dyDescent="0.2">
      <c r="A1310" s="113" t="s">
        <v>6258</v>
      </c>
      <c r="D1310" s="113" t="s">
        <v>16389</v>
      </c>
      <c r="E1310" s="113">
        <f t="shared" si="20"/>
        <v>2260006010</v>
      </c>
      <c r="F1310" s="113" t="s">
        <v>13304</v>
      </c>
      <c r="G1310" s="113" t="s">
        <v>6260</v>
      </c>
      <c r="H1310" s="113" t="s">
        <v>16384</v>
      </c>
      <c r="I1310" s="113" t="s">
        <v>16390</v>
      </c>
      <c r="K1310" s="115">
        <v>36504</v>
      </c>
      <c r="L1310" s="113" t="s">
        <v>16388</v>
      </c>
    </row>
    <row r="1311" spans="1:12" hidden="1" x14ac:dyDescent="0.2">
      <c r="A1311" s="113" t="s">
        <v>6258</v>
      </c>
      <c r="D1311" s="113" t="s">
        <v>16391</v>
      </c>
      <c r="E1311" s="113">
        <f t="shared" si="20"/>
        <v>2260006015</v>
      </c>
      <c r="F1311" s="113" t="s">
        <v>13304</v>
      </c>
      <c r="G1311" s="113" t="s">
        <v>6260</v>
      </c>
      <c r="H1311" s="113" t="s">
        <v>16384</v>
      </c>
      <c r="I1311" s="113" t="s">
        <v>16392</v>
      </c>
      <c r="K1311" s="115">
        <v>36504</v>
      </c>
      <c r="L1311" s="113" t="s">
        <v>16388</v>
      </c>
    </row>
    <row r="1312" spans="1:12" hidden="1" x14ac:dyDescent="0.2">
      <c r="A1312" s="113" t="s">
        <v>6258</v>
      </c>
      <c r="D1312" s="113" t="s">
        <v>16393</v>
      </c>
      <c r="E1312" s="113">
        <f t="shared" si="20"/>
        <v>2260006020</v>
      </c>
      <c r="F1312" s="113" t="s">
        <v>13304</v>
      </c>
      <c r="G1312" s="113" t="s">
        <v>6260</v>
      </c>
      <c r="H1312" s="113" t="s">
        <v>16384</v>
      </c>
      <c r="I1312" s="113" t="s">
        <v>16394</v>
      </c>
      <c r="K1312" s="115">
        <v>36504</v>
      </c>
      <c r="L1312" s="113" t="s">
        <v>16388</v>
      </c>
    </row>
    <row r="1313" spans="1:12" hidden="1" x14ac:dyDescent="0.2">
      <c r="A1313" s="113" t="s">
        <v>6258</v>
      </c>
      <c r="D1313" s="113" t="s">
        <v>16395</v>
      </c>
      <c r="E1313" s="113">
        <f t="shared" si="20"/>
        <v>2260006025</v>
      </c>
      <c r="F1313" s="113" t="s">
        <v>13304</v>
      </c>
      <c r="G1313" s="113" t="s">
        <v>6260</v>
      </c>
      <c r="H1313" s="113" t="s">
        <v>16384</v>
      </c>
      <c r="I1313" s="113" t="s">
        <v>16396</v>
      </c>
      <c r="K1313" s="115">
        <v>36504</v>
      </c>
      <c r="L1313" s="113" t="s">
        <v>16388</v>
      </c>
    </row>
    <row r="1314" spans="1:12" hidden="1" x14ac:dyDescent="0.2">
      <c r="A1314" s="113" t="s">
        <v>6258</v>
      </c>
      <c r="D1314" s="113" t="s">
        <v>16397</v>
      </c>
      <c r="E1314" s="113">
        <f t="shared" si="20"/>
        <v>2260006030</v>
      </c>
      <c r="F1314" s="113" t="s">
        <v>13304</v>
      </c>
      <c r="G1314" s="113" t="s">
        <v>6260</v>
      </c>
      <c r="H1314" s="113" t="s">
        <v>16384</v>
      </c>
      <c r="I1314" s="113" t="s">
        <v>16398</v>
      </c>
      <c r="K1314" s="115">
        <v>36504</v>
      </c>
      <c r="L1314" s="113" t="s">
        <v>16388</v>
      </c>
    </row>
    <row r="1315" spans="1:12" hidden="1" x14ac:dyDescent="0.2">
      <c r="A1315" s="113" t="s">
        <v>6258</v>
      </c>
      <c r="D1315" s="113" t="s">
        <v>16399</v>
      </c>
      <c r="E1315" s="113">
        <f t="shared" si="20"/>
        <v>2260007000</v>
      </c>
      <c r="F1315" s="113" t="s">
        <v>13304</v>
      </c>
      <c r="G1315" s="113" t="s">
        <v>6260</v>
      </c>
      <c r="H1315" s="113" t="s">
        <v>16400</v>
      </c>
      <c r="I1315" s="113" t="s">
        <v>15135</v>
      </c>
    </row>
    <row r="1316" spans="1:12" hidden="1" x14ac:dyDescent="0.2">
      <c r="A1316" s="113" t="s">
        <v>6258</v>
      </c>
      <c r="D1316" s="113" t="s">
        <v>16401</v>
      </c>
      <c r="E1316" s="113">
        <f t="shared" si="20"/>
        <v>2260007005</v>
      </c>
      <c r="F1316" s="113" t="s">
        <v>13304</v>
      </c>
      <c r="G1316" s="113" t="s">
        <v>6260</v>
      </c>
      <c r="H1316" s="113" t="s">
        <v>16400</v>
      </c>
      <c r="I1316" s="113" t="s">
        <v>16402</v>
      </c>
      <c r="K1316" s="115">
        <v>36504</v>
      </c>
      <c r="L1316" s="113" t="s">
        <v>16403</v>
      </c>
    </row>
    <row r="1317" spans="1:12" hidden="1" x14ac:dyDescent="0.2">
      <c r="A1317" s="113" t="s">
        <v>6258</v>
      </c>
      <c r="D1317" s="113" t="s">
        <v>16404</v>
      </c>
      <c r="E1317" s="113">
        <f t="shared" si="20"/>
        <v>2260007010</v>
      </c>
      <c r="F1317" s="113" t="s">
        <v>13304</v>
      </c>
      <c r="G1317" s="113" t="s">
        <v>6260</v>
      </c>
      <c r="H1317" s="113" t="s">
        <v>16400</v>
      </c>
      <c r="I1317" s="113" t="s">
        <v>16405</v>
      </c>
      <c r="K1317" s="115">
        <v>36504</v>
      </c>
      <c r="L1317" s="113" t="s">
        <v>15193</v>
      </c>
    </row>
    <row r="1318" spans="1:12" hidden="1" x14ac:dyDescent="0.2">
      <c r="A1318" s="113" t="s">
        <v>6258</v>
      </c>
      <c r="D1318" s="113" t="s">
        <v>16406</v>
      </c>
      <c r="E1318" s="113">
        <f t="shared" si="20"/>
        <v>2260007015</v>
      </c>
      <c r="F1318" s="113" t="s">
        <v>13304</v>
      </c>
      <c r="G1318" s="113" t="s">
        <v>6260</v>
      </c>
      <c r="H1318" s="113" t="s">
        <v>16400</v>
      </c>
      <c r="I1318" s="113" t="s">
        <v>16407</v>
      </c>
      <c r="K1318" s="115">
        <v>36504</v>
      </c>
      <c r="L1318" s="113" t="s">
        <v>16408</v>
      </c>
    </row>
    <row r="1319" spans="1:12" hidden="1" x14ac:dyDescent="0.2">
      <c r="A1319" s="113" t="s">
        <v>6258</v>
      </c>
      <c r="D1319" s="113" t="s">
        <v>16409</v>
      </c>
      <c r="E1319" s="113">
        <f t="shared" si="20"/>
        <v>2260007020</v>
      </c>
      <c r="F1319" s="113" t="s">
        <v>13304</v>
      </c>
      <c r="G1319" s="113" t="s">
        <v>6260</v>
      </c>
      <c r="H1319" s="113" t="s">
        <v>16400</v>
      </c>
      <c r="I1319" s="113" t="s">
        <v>16410</v>
      </c>
      <c r="K1319" s="115">
        <v>36504</v>
      </c>
      <c r="L1319" s="113" t="s">
        <v>6290</v>
      </c>
    </row>
    <row r="1320" spans="1:12" hidden="1" x14ac:dyDescent="0.2">
      <c r="A1320" s="113" t="s">
        <v>6258</v>
      </c>
      <c r="D1320" s="113" t="s">
        <v>16411</v>
      </c>
      <c r="E1320" s="113">
        <f t="shared" si="20"/>
        <v>2260008000</v>
      </c>
      <c r="F1320" s="113" t="s">
        <v>13304</v>
      </c>
      <c r="G1320" s="113" t="s">
        <v>6260</v>
      </c>
      <c r="H1320" s="113" t="s">
        <v>16412</v>
      </c>
      <c r="I1320" s="113" t="s">
        <v>15135</v>
      </c>
      <c r="K1320" s="115">
        <v>36504</v>
      </c>
      <c r="L1320" s="113" t="s">
        <v>16413</v>
      </c>
    </row>
    <row r="1321" spans="1:12" hidden="1" x14ac:dyDescent="0.2">
      <c r="A1321" s="113" t="s">
        <v>6258</v>
      </c>
      <c r="D1321" s="113" t="s">
        <v>16414</v>
      </c>
      <c r="E1321" s="113">
        <f t="shared" si="20"/>
        <v>2260008005</v>
      </c>
      <c r="F1321" s="113" t="s">
        <v>13304</v>
      </c>
      <c r="G1321" s="113" t="s">
        <v>6260</v>
      </c>
      <c r="H1321" s="113" t="s">
        <v>16412</v>
      </c>
      <c r="I1321" s="113" t="s">
        <v>16412</v>
      </c>
      <c r="K1321" s="115">
        <v>36504</v>
      </c>
      <c r="L1321" s="113" t="s">
        <v>16415</v>
      </c>
    </row>
    <row r="1322" spans="1:12" hidden="1" x14ac:dyDescent="0.2">
      <c r="A1322" s="113" t="s">
        <v>6258</v>
      </c>
      <c r="D1322" s="113" t="s">
        <v>16416</v>
      </c>
      <c r="E1322" s="113">
        <f t="shared" si="20"/>
        <v>2260008010</v>
      </c>
      <c r="F1322" s="113" t="s">
        <v>13304</v>
      </c>
      <c r="G1322" s="113" t="s">
        <v>6260</v>
      </c>
      <c r="H1322" s="113" t="s">
        <v>16412</v>
      </c>
      <c r="I1322" s="113" t="s">
        <v>16417</v>
      </c>
      <c r="K1322" s="115">
        <v>36504</v>
      </c>
      <c r="L1322" s="113" t="s">
        <v>6290</v>
      </c>
    </row>
    <row r="1323" spans="1:12" hidden="1" x14ac:dyDescent="0.2">
      <c r="A1323" s="113" t="s">
        <v>6258</v>
      </c>
      <c r="D1323" s="113" t="s">
        <v>16418</v>
      </c>
      <c r="E1323" s="113">
        <f t="shared" si="20"/>
        <v>2260009000</v>
      </c>
      <c r="F1323" s="113" t="s">
        <v>13304</v>
      </c>
      <c r="G1323" s="113" t="s">
        <v>6260</v>
      </c>
      <c r="H1323" s="113" t="s">
        <v>16419</v>
      </c>
      <c r="I1323" s="113" t="s">
        <v>6262</v>
      </c>
      <c r="J1323" s="115">
        <v>36504</v>
      </c>
    </row>
    <row r="1324" spans="1:12" hidden="1" x14ac:dyDescent="0.2">
      <c r="A1324" s="113" t="s">
        <v>6258</v>
      </c>
      <c r="D1324" s="113" t="s">
        <v>13571</v>
      </c>
      <c r="E1324" s="113">
        <f t="shared" si="20"/>
        <v>2260009010</v>
      </c>
      <c r="F1324" s="113" t="s">
        <v>13304</v>
      </c>
      <c r="G1324" s="113" t="s">
        <v>6260</v>
      </c>
      <c r="H1324" s="113" t="s">
        <v>16419</v>
      </c>
      <c r="I1324" s="113" t="s">
        <v>13572</v>
      </c>
      <c r="J1324" s="115">
        <v>36504</v>
      </c>
    </row>
    <row r="1325" spans="1:12" hidden="1" x14ac:dyDescent="0.2">
      <c r="A1325" s="113" t="s">
        <v>6258</v>
      </c>
      <c r="D1325" s="113" t="s">
        <v>13573</v>
      </c>
      <c r="E1325" s="113">
        <f t="shared" si="20"/>
        <v>2260010000</v>
      </c>
      <c r="F1325" s="113" t="s">
        <v>13304</v>
      </c>
      <c r="G1325" s="113" t="s">
        <v>6260</v>
      </c>
      <c r="H1325" s="113" t="s">
        <v>9218</v>
      </c>
      <c r="I1325" s="113" t="s">
        <v>6262</v>
      </c>
      <c r="J1325" s="115">
        <v>36504</v>
      </c>
    </row>
    <row r="1326" spans="1:12" hidden="1" x14ac:dyDescent="0.2">
      <c r="A1326" s="113" t="s">
        <v>6258</v>
      </c>
      <c r="D1326" s="113" t="s">
        <v>13574</v>
      </c>
      <c r="E1326" s="113">
        <f t="shared" si="20"/>
        <v>2260010010</v>
      </c>
      <c r="F1326" s="113" t="s">
        <v>13304</v>
      </c>
      <c r="G1326" s="113" t="s">
        <v>6260</v>
      </c>
      <c r="H1326" s="113" t="s">
        <v>9218</v>
      </c>
      <c r="I1326" s="113" t="s">
        <v>13575</v>
      </c>
      <c r="J1326" s="115">
        <v>36504</v>
      </c>
    </row>
    <row r="1327" spans="1:12" hidden="1" x14ac:dyDescent="0.2">
      <c r="A1327" s="113" t="s">
        <v>6258</v>
      </c>
      <c r="D1327" s="113" t="s">
        <v>13576</v>
      </c>
      <c r="E1327" s="113">
        <f t="shared" si="20"/>
        <v>2265000000</v>
      </c>
      <c r="F1327" s="113" t="s">
        <v>13304</v>
      </c>
      <c r="G1327" s="113" t="s">
        <v>13577</v>
      </c>
      <c r="H1327" s="113" t="s">
        <v>13578</v>
      </c>
      <c r="I1327" s="113" t="s">
        <v>6262</v>
      </c>
    </row>
    <row r="1328" spans="1:12" hidden="1" x14ac:dyDescent="0.2">
      <c r="A1328" s="113" t="s">
        <v>6258</v>
      </c>
      <c r="D1328" s="113" t="s">
        <v>13579</v>
      </c>
      <c r="E1328" s="113">
        <f t="shared" si="20"/>
        <v>2265001000</v>
      </c>
      <c r="F1328" s="113" t="s">
        <v>13304</v>
      </c>
      <c r="G1328" s="113" t="s">
        <v>13577</v>
      </c>
      <c r="H1328" s="113" t="s">
        <v>6264</v>
      </c>
      <c r="I1328" s="113" t="s">
        <v>15135</v>
      </c>
    </row>
    <row r="1329" spans="1:12" hidden="1" x14ac:dyDescent="0.2">
      <c r="A1329" s="113" t="s">
        <v>6258</v>
      </c>
      <c r="D1329" s="113" t="s">
        <v>13580</v>
      </c>
      <c r="E1329" s="113">
        <f t="shared" si="20"/>
        <v>2265001010</v>
      </c>
      <c r="F1329" s="113" t="s">
        <v>13304</v>
      </c>
      <c r="G1329" s="113" t="s">
        <v>13577</v>
      </c>
      <c r="H1329" s="113" t="s">
        <v>6264</v>
      </c>
      <c r="I1329" s="113" t="s">
        <v>6266</v>
      </c>
    </row>
    <row r="1330" spans="1:12" hidden="1" x14ac:dyDescent="0.2">
      <c r="A1330" s="113" t="s">
        <v>6258</v>
      </c>
      <c r="D1330" s="113" t="s">
        <v>13581</v>
      </c>
      <c r="E1330" s="113">
        <f t="shared" si="20"/>
        <v>2265001020</v>
      </c>
      <c r="F1330" s="113" t="s">
        <v>13304</v>
      </c>
      <c r="G1330" s="113" t="s">
        <v>13577</v>
      </c>
      <c r="H1330" s="113" t="s">
        <v>6264</v>
      </c>
      <c r="I1330" s="113" t="s">
        <v>6268</v>
      </c>
    </row>
    <row r="1331" spans="1:12" hidden="1" x14ac:dyDescent="0.2">
      <c r="A1331" s="113" t="s">
        <v>6258</v>
      </c>
      <c r="D1331" s="113" t="s">
        <v>13582</v>
      </c>
      <c r="E1331" s="113">
        <f t="shared" si="20"/>
        <v>2265001030</v>
      </c>
      <c r="F1331" s="113" t="s">
        <v>13304</v>
      </c>
      <c r="G1331" s="113" t="s">
        <v>13577</v>
      </c>
      <c r="H1331" s="113" t="s">
        <v>6264</v>
      </c>
      <c r="I1331" s="113" t="s">
        <v>6270</v>
      </c>
      <c r="K1331" s="115">
        <v>37342</v>
      </c>
      <c r="L1331" s="113" t="s">
        <v>6271</v>
      </c>
    </row>
    <row r="1332" spans="1:12" hidden="1" x14ac:dyDescent="0.2">
      <c r="A1332" s="113" t="s">
        <v>6258</v>
      </c>
      <c r="D1332" s="113" t="s">
        <v>13583</v>
      </c>
      <c r="E1332" s="113">
        <f t="shared" si="20"/>
        <v>2265001040</v>
      </c>
      <c r="F1332" s="113" t="s">
        <v>13304</v>
      </c>
      <c r="G1332" s="113" t="s">
        <v>13577</v>
      </c>
      <c r="H1332" s="113" t="s">
        <v>6264</v>
      </c>
      <c r="I1332" s="113" t="s">
        <v>6273</v>
      </c>
    </row>
    <row r="1333" spans="1:12" hidden="1" x14ac:dyDescent="0.2">
      <c r="A1333" s="113" t="s">
        <v>6258</v>
      </c>
      <c r="D1333" s="113" t="s">
        <v>13584</v>
      </c>
      <c r="E1333" s="113">
        <f t="shared" si="20"/>
        <v>2265001050</v>
      </c>
      <c r="F1333" s="113" t="s">
        <v>13304</v>
      </c>
      <c r="G1333" s="113" t="s">
        <v>13577</v>
      </c>
      <c r="H1333" s="113" t="s">
        <v>6264</v>
      </c>
      <c r="I1333" s="113" t="s">
        <v>6275</v>
      </c>
    </row>
    <row r="1334" spans="1:12" hidden="1" x14ac:dyDescent="0.2">
      <c r="A1334" s="113" t="s">
        <v>6258</v>
      </c>
      <c r="D1334" s="113" t="s">
        <v>13585</v>
      </c>
      <c r="E1334" s="113">
        <f t="shared" si="20"/>
        <v>2265001060</v>
      </c>
      <c r="F1334" s="113" t="s">
        <v>13304</v>
      </c>
      <c r="G1334" s="113" t="s">
        <v>13577</v>
      </c>
      <c r="H1334" s="113" t="s">
        <v>6264</v>
      </c>
      <c r="I1334" s="113" t="s">
        <v>6277</v>
      </c>
    </row>
    <row r="1335" spans="1:12" hidden="1" x14ac:dyDescent="0.2">
      <c r="A1335" s="113" t="s">
        <v>6258</v>
      </c>
      <c r="D1335" s="113" t="s">
        <v>13586</v>
      </c>
      <c r="E1335" s="113">
        <f t="shared" si="20"/>
        <v>2265002000</v>
      </c>
      <c r="F1335" s="113" t="s">
        <v>13304</v>
      </c>
      <c r="G1335" s="113" t="s">
        <v>13577</v>
      </c>
      <c r="H1335" s="113" t="s">
        <v>6279</v>
      </c>
      <c r="I1335" s="113" t="s">
        <v>15135</v>
      </c>
      <c r="K1335" s="115">
        <v>36504</v>
      </c>
      <c r="L1335" s="113" t="s">
        <v>6280</v>
      </c>
    </row>
    <row r="1336" spans="1:12" hidden="1" x14ac:dyDescent="0.2">
      <c r="A1336" s="113" t="s">
        <v>6258</v>
      </c>
      <c r="D1336" s="113" t="s">
        <v>13587</v>
      </c>
      <c r="E1336" s="113">
        <f t="shared" si="20"/>
        <v>2265002003</v>
      </c>
      <c r="F1336" s="113" t="s">
        <v>13304</v>
      </c>
      <c r="G1336" s="113" t="s">
        <v>13577</v>
      </c>
      <c r="H1336" s="113" t="s">
        <v>6279</v>
      </c>
      <c r="I1336" s="113" t="s">
        <v>6282</v>
      </c>
      <c r="K1336" s="115">
        <v>36504</v>
      </c>
      <c r="L1336" s="113" t="s">
        <v>6283</v>
      </c>
    </row>
    <row r="1337" spans="1:12" hidden="1" x14ac:dyDescent="0.2">
      <c r="A1337" s="113" t="s">
        <v>6258</v>
      </c>
      <c r="D1337" s="113" t="s">
        <v>13588</v>
      </c>
      <c r="E1337" s="113">
        <f t="shared" si="20"/>
        <v>2265002006</v>
      </c>
      <c r="F1337" s="113" t="s">
        <v>13304</v>
      </c>
      <c r="G1337" s="113" t="s">
        <v>13577</v>
      </c>
      <c r="H1337" s="113" t="s">
        <v>6279</v>
      </c>
      <c r="I1337" s="113" t="s">
        <v>6285</v>
      </c>
    </row>
    <row r="1338" spans="1:12" hidden="1" x14ac:dyDescent="0.2">
      <c r="A1338" s="113" t="s">
        <v>6258</v>
      </c>
      <c r="D1338" s="113" t="s">
        <v>13589</v>
      </c>
      <c r="E1338" s="113">
        <f t="shared" si="20"/>
        <v>2265002009</v>
      </c>
      <c r="F1338" s="113" t="s">
        <v>13304</v>
      </c>
      <c r="G1338" s="113" t="s">
        <v>13577</v>
      </c>
      <c r="H1338" s="113" t="s">
        <v>6279</v>
      </c>
      <c r="I1338" s="113" t="s">
        <v>6287</v>
      </c>
    </row>
    <row r="1339" spans="1:12" hidden="1" x14ac:dyDescent="0.2">
      <c r="A1339" s="113" t="s">
        <v>6258</v>
      </c>
      <c r="D1339" s="113" t="s">
        <v>13590</v>
      </c>
      <c r="E1339" s="113">
        <f t="shared" si="20"/>
        <v>2265002012</v>
      </c>
      <c r="F1339" s="113" t="s">
        <v>13304</v>
      </c>
      <c r="G1339" s="113" t="s">
        <v>13577</v>
      </c>
      <c r="H1339" s="113" t="s">
        <v>6279</v>
      </c>
      <c r="I1339" s="113" t="s">
        <v>6289</v>
      </c>
      <c r="K1339" s="115">
        <v>36504</v>
      </c>
      <c r="L1339" s="113" t="s">
        <v>6290</v>
      </c>
    </row>
    <row r="1340" spans="1:12" hidden="1" x14ac:dyDescent="0.2">
      <c r="A1340" s="113" t="s">
        <v>6258</v>
      </c>
      <c r="D1340" s="113" t="s">
        <v>13591</v>
      </c>
      <c r="E1340" s="113">
        <f t="shared" si="20"/>
        <v>2265002015</v>
      </c>
      <c r="F1340" s="113" t="s">
        <v>13304</v>
      </c>
      <c r="G1340" s="113" t="s">
        <v>13577</v>
      </c>
      <c r="H1340" s="113" t="s">
        <v>6279</v>
      </c>
      <c r="I1340" s="113" t="s">
        <v>6292</v>
      </c>
    </row>
    <row r="1341" spans="1:12" hidden="1" x14ac:dyDescent="0.2">
      <c r="A1341" s="113" t="s">
        <v>6258</v>
      </c>
      <c r="D1341" s="113" t="s">
        <v>13592</v>
      </c>
      <c r="E1341" s="113">
        <f t="shared" si="20"/>
        <v>2265002018</v>
      </c>
      <c r="F1341" s="113" t="s">
        <v>13304</v>
      </c>
      <c r="G1341" s="113" t="s">
        <v>13577</v>
      </c>
      <c r="H1341" s="113" t="s">
        <v>6279</v>
      </c>
      <c r="I1341" s="113" t="s">
        <v>6294</v>
      </c>
    </row>
    <row r="1342" spans="1:12" hidden="1" x14ac:dyDescent="0.2">
      <c r="A1342" s="113" t="s">
        <v>6258</v>
      </c>
      <c r="D1342" s="113" t="s">
        <v>13593</v>
      </c>
      <c r="E1342" s="113">
        <f t="shared" si="20"/>
        <v>2265002021</v>
      </c>
      <c r="F1342" s="113" t="s">
        <v>13304</v>
      </c>
      <c r="G1342" s="113" t="s">
        <v>13577</v>
      </c>
      <c r="H1342" s="113" t="s">
        <v>6279</v>
      </c>
      <c r="I1342" s="113" t="s">
        <v>6296</v>
      </c>
    </row>
    <row r="1343" spans="1:12" hidden="1" x14ac:dyDescent="0.2">
      <c r="A1343" s="113" t="s">
        <v>6258</v>
      </c>
      <c r="D1343" s="113" t="s">
        <v>13594</v>
      </c>
      <c r="E1343" s="113">
        <f t="shared" si="20"/>
        <v>2265002024</v>
      </c>
      <c r="F1343" s="113" t="s">
        <v>13304</v>
      </c>
      <c r="G1343" s="113" t="s">
        <v>13577</v>
      </c>
      <c r="H1343" s="113" t="s">
        <v>6279</v>
      </c>
      <c r="I1343" s="113" t="s">
        <v>9176</v>
      </c>
    </row>
    <row r="1344" spans="1:12" hidden="1" x14ac:dyDescent="0.2">
      <c r="A1344" s="113" t="s">
        <v>6258</v>
      </c>
      <c r="D1344" s="113" t="s">
        <v>13595</v>
      </c>
      <c r="E1344" s="113">
        <f t="shared" si="20"/>
        <v>2265002027</v>
      </c>
      <c r="F1344" s="113" t="s">
        <v>13304</v>
      </c>
      <c r="G1344" s="113" t="s">
        <v>13577</v>
      </c>
      <c r="H1344" s="113" t="s">
        <v>6279</v>
      </c>
      <c r="I1344" s="113" t="s">
        <v>9178</v>
      </c>
      <c r="K1344" s="115">
        <v>36504</v>
      </c>
      <c r="L1344" s="113" t="s">
        <v>9179</v>
      </c>
    </row>
    <row r="1345" spans="1:12" hidden="1" x14ac:dyDescent="0.2">
      <c r="A1345" s="113" t="s">
        <v>6258</v>
      </c>
      <c r="D1345" s="113" t="s">
        <v>13596</v>
      </c>
      <c r="E1345" s="113">
        <f t="shared" si="20"/>
        <v>2265002030</v>
      </c>
      <c r="F1345" s="113" t="s">
        <v>13304</v>
      </c>
      <c r="G1345" s="113" t="s">
        <v>13577</v>
      </c>
      <c r="H1345" s="113" t="s">
        <v>6279</v>
      </c>
      <c r="I1345" s="113" t="s">
        <v>9181</v>
      </c>
    </row>
    <row r="1346" spans="1:12" hidden="1" x14ac:dyDescent="0.2">
      <c r="A1346" s="113" t="s">
        <v>6258</v>
      </c>
      <c r="D1346" s="113" t="s">
        <v>13597</v>
      </c>
      <c r="E1346" s="113">
        <f t="shared" ref="E1346:E1409" si="21">VALUE(D1346)</f>
        <v>2265002033</v>
      </c>
      <c r="F1346" s="113" t="s">
        <v>13304</v>
      </c>
      <c r="G1346" s="113" t="s">
        <v>13577</v>
      </c>
      <c r="H1346" s="113" t="s">
        <v>6279</v>
      </c>
      <c r="I1346" s="113" t="s">
        <v>9183</v>
      </c>
    </row>
    <row r="1347" spans="1:12" hidden="1" x14ac:dyDescent="0.2">
      <c r="A1347" s="113" t="s">
        <v>6258</v>
      </c>
      <c r="D1347" s="113" t="s">
        <v>13598</v>
      </c>
      <c r="E1347" s="113">
        <f t="shared" si="21"/>
        <v>2265002036</v>
      </c>
      <c r="F1347" s="113" t="s">
        <v>13304</v>
      </c>
      <c r="G1347" s="113" t="s">
        <v>13577</v>
      </c>
      <c r="H1347" s="113" t="s">
        <v>6279</v>
      </c>
      <c r="I1347" s="113" t="s">
        <v>9185</v>
      </c>
    </row>
    <row r="1348" spans="1:12" hidden="1" x14ac:dyDescent="0.2">
      <c r="A1348" s="113" t="s">
        <v>6258</v>
      </c>
      <c r="D1348" s="113" t="s">
        <v>13599</v>
      </c>
      <c r="E1348" s="113">
        <f t="shared" si="21"/>
        <v>2265002039</v>
      </c>
      <c r="F1348" s="113" t="s">
        <v>13304</v>
      </c>
      <c r="G1348" s="113" t="s">
        <v>13577</v>
      </c>
      <c r="H1348" s="113" t="s">
        <v>6279</v>
      </c>
      <c r="I1348" s="113" t="s">
        <v>9187</v>
      </c>
    </row>
    <row r="1349" spans="1:12" hidden="1" x14ac:dyDescent="0.2">
      <c r="A1349" s="113" t="s">
        <v>6258</v>
      </c>
      <c r="D1349" s="113" t="s">
        <v>13600</v>
      </c>
      <c r="E1349" s="113">
        <f t="shared" si="21"/>
        <v>2265002042</v>
      </c>
      <c r="F1349" s="113" t="s">
        <v>13304</v>
      </c>
      <c r="G1349" s="113" t="s">
        <v>13577</v>
      </c>
      <c r="H1349" s="113" t="s">
        <v>6279</v>
      </c>
      <c r="I1349" s="113" t="s">
        <v>9189</v>
      </c>
    </row>
    <row r="1350" spans="1:12" hidden="1" x14ac:dyDescent="0.2">
      <c r="A1350" s="113" t="s">
        <v>6258</v>
      </c>
      <c r="D1350" s="113" t="s">
        <v>13601</v>
      </c>
      <c r="E1350" s="113">
        <f t="shared" si="21"/>
        <v>2265002045</v>
      </c>
      <c r="F1350" s="113" t="s">
        <v>13304</v>
      </c>
      <c r="G1350" s="113" t="s">
        <v>13577</v>
      </c>
      <c r="H1350" s="113" t="s">
        <v>6279</v>
      </c>
      <c r="I1350" s="113" t="s">
        <v>9191</v>
      </c>
    </row>
    <row r="1351" spans="1:12" hidden="1" x14ac:dyDescent="0.2">
      <c r="A1351" s="113" t="s">
        <v>6258</v>
      </c>
      <c r="D1351" s="113" t="s">
        <v>13602</v>
      </c>
      <c r="E1351" s="113">
        <f t="shared" si="21"/>
        <v>2265002048</v>
      </c>
      <c r="F1351" s="113" t="s">
        <v>13304</v>
      </c>
      <c r="G1351" s="113" t="s">
        <v>13577</v>
      </c>
      <c r="H1351" s="113" t="s">
        <v>6279</v>
      </c>
      <c r="I1351" s="113" t="s">
        <v>9193</v>
      </c>
    </row>
    <row r="1352" spans="1:12" hidden="1" x14ac:dyDescent="0.2">
      <c r="A1352" s="113" t="s">
        <v>6258</v>
      </c>
      <c r="D1352" s="113" t="s">
        <v>13603</v>
      </c>
      <c r="E1352" s="113">
        <f t="shared" si="21"/>
        <v>2265002051</v>
      </c>
      <c r="F1352" s="113" t="s">
        <v>13304</v>
      </c>
      <c r="G1352" s="113" t="s">
        <v>13577</v>
      </c>
      <c r="H1352" s="113" t="s">
        <v>6279</v>
      </c>
      <c r="I1352" s="113" t="s">
        <v>9195</v>
      </c>
    </row>
    <row r="1353" spans="1:12" hidden="1" x14ac:dyDescent="0.2">
      <c r="A1353" s="113" t="s">
        <v>6258</v>
      </c>
      <c r="D1353" s="113" t="s">
        <v>13604</v>
      </c>
      <c r="E1353" s="113">
        <f t="shared" si="21"/>
        <v>2265002054</v>
      </c>
      <c r="F1353" s="113" t="s">
        <v>13304</v>
      </c>
      <c r="G1353" s="113" t="s">
        <v>13577</v>
      </c>
      <c r="H1353" s="113" t="s">
        <v>6279</v>
      </c>
      <c r="I1353" s="113" t="s">
        <v>9197</v>
      </c>
    </row>
    <row r="1354" spans="1:12" hidden="1" x14ac:dyDescent="0.2">
      <c r="A1354" s="113" t="s">
        <v>6258</v>
      </c>
      <c r="D1354" s="113" t="s">
        <v>13605</v>
      </c>
      <c r="E1354" s="113">
        <f t="shared" si="21"/>
        <v>2265002057</v>
      </c>
      <c r="F1354" s="113" t="s">
        <v>13304</v>
      </c>
      <c r="G1354" s="113" t="s">
        <v>13577</v>
      </c>
      <c r="H1354" s="113" t="s">
        <v>6279</v>
      </c>
      <c r="I1354" s="113" t="s">
        <v>9199</v>
      </c>
    </row>
    <row r="1355" spans="1:12" hidden="1" x14ac:dyDescent="0.2">
      <c r="A1355" s="113" t="s">
        <v>6258</v>
      </c>
      <c r="D1355" s="113" t="s">
        <v>15268</v>
      </c>
      <c r="E1355" s="113">
        <f t="shared" si="21"/>
        <v>2265002060</v>
      </c>
      <c r="F1355" s="113" t="s">
        <v>13304</v>
      </c>
      <c r="G1355" s="113" t="s">
        <v>13577</v>
      </c>
      <c r="H1355" s="113" t="s">
        <v>6279</v>
      </c>
      <c r="I1355" s="113" t="s">
        <v>9201</v>
      </c>
    </row>
    <row r="1356" spans="1:12" hidden="1" x14ac:dyDescent="0.2">
      <c r="A1356" s="113" t="s">
        <v>6258</v>
      </c>
      <c r="D1356" s="113" t="s">
        <v>15269</v>
      </c>
      <c r="E1356" s="113">
        <f t="shared" si="21"/>
        <v>2265002063</v>
      </c>
      <c r="F1356" s="113" t="s">
        <v>13304</v>
      </c>
      <c r="G1356" s="113" t="s">
        <v>13577</v>
      </c>
      <c r="H1356" s="113" t="s">
        <v>6279</v>
      </c>
      <c r="I1356" s="113" t="s">
        <v>9203</v>
      </c>
      <c r="K1356" s="115">
        <v>36504</v>
      </c>
      <c r="L1356" s="113" t="s">
        <v>9204</v>
      </c>
    </row>
    <row r="1357" spans="1:12" hidden="1" x14ac:dyDescent="0.2">
      <c r="A1357" s="113" t="s">
        <v>6258</v>
      </c>
      <c r="D1357" s="113" t="s">
        <v>15270</v>
      </c>
      <c r="E1357" s="113">
        <f t="shared" si="21"/>
        <v>2265002066</v>
      </c>
      <c r="F1357" s="113" t="s">
        <v>13304</v>
      </c>
      <c r="G1357" s="113" t="s">
        <v>13577</v>
      </c>
      <c r="H1357" s="113" t="s">
        <v>6279</v>
      </c>
      <c r="I1357" s="113" t="s">
        <v>9206</v>
      </c>
    </row>
    <row r="1358" spans="1:12" hidden="1" x14ac:dyDescent="0.2">
      <c r="A1358" s="113" t="s">
        <v>6258</v>
      </c>
      <c r="D1358" s="113" t="s">
        <v>15271</v>
      </c>
      <c r="E1358" s="113">
        <f t="shared" si="21"/>
        <v>2265002069</v>
      </c>
      <c r="F1358" s="113" t="s">
        <v>13304</v>
      </c>
      <c r="G1358" s="113" t="s">
        <v>13577</v>
      </c>
      <c r="H1358" s="113" t="s">
        <v>6279</v>
      </c>
      <c r="I1358" s="113" t="s">
        <v>9208</v>
      </c>
      <c r="K1358" s="115">
        <v>36504</v>
      </c>
      <c r="L1358" s="113" t="s">
        <v>9204</v>
      </c>
    </row>
    <row r="1359" spans="1:12" hidden="1" x14ac:dyDescent="0.2">
      <c r="A1359" s="113" t="s">
        <v>6258</v>
      </c>
      <c r="D1359" s="113" t="s">
        <v>15272</v>
      </c>
      <c r="E1359" s="113">
        <f t="shared" si="21"/>
        <v>2265002072</v>
      </c>
      <c r="F1359" s="113" t="s">
        <v>13304</v>
      </c>
      <c r="G1359" s="113" t="s">
        <v>13577</v>
      </c>
      <c r="H1359" s="113" t="s">
        <v>6279</v>
      </c>
      <c r="I1359" s="113" t="s">
        <v>9210</v>
      </c>
    </row>
    <row r="1360" spans="1:12" hidden="1" x14ac:dyDescent="0.2">
      <c r="A1360" s="113" t="s">
        <v>6258</v>
      </c>
      <c r="D1360" s="113" t="s">
        <v>15273</v>
      </c>
      <c r="E1360" s="113">
        <f t="shared" si="21"/>
        <v>2265002075</v>
      </c>
      <c r="F1360" s="113" t="s">
        <v>13304</v>
      </c>
      <c r="G1360" s="113" t="s">
        <v>13577</v>
      </c>
      <c r="H1360" s="113" t="s">
        <v>6279</v>
      </c>
      <c r="I1360" s="113" t="s">
        <v>9212</v>
      </c>
    </row>
    <row r="1361" spans="1:12" hidden="1" x14ac:dyDescent="0.2">
      <c r="A1361" s="113" t="s">
        <v>6258</v>
      </c>
      <c r="D1361" s="113" t="s">
        <v>15274</v>
      </c>
      <c r="E1361" s="113">
        <f t="shared" si="21"/>
        <v>2265002078</v>
      </c>
      <c r="F1361" s="113" t="s">
        <v>13304</v>
      </c>
      <c r="G1361" s="113" t="s">
        <v>13577</v>
      </c>
      <c r="H1361" s="113" t="s">
        <v>6279</v>
      </c>
      <c r="I1361" s="113" t="s">
        <v>9214</v>
      </c>
    </row>
    <row r="1362" spans="1:12" hidden="1" x14ac:dyDescent="0.2">
      <c r="A1362" s="113" t="s">
        <v>6258</v>
      </c>
      <c r="D1362" s="113" t="s">
        <v>15275</v>
      </c>
      <c r="E1362" s="113">
        <f t="shared" si="21"/>
        <v>2265002081</v>
      </c>
      <c r="F1362" s="113" t="s">
        <v>13304</v>
      </c>
      <c r="G1362" s="113" t="s">
        <v>13577</v>
      </c>
      <c r="H1362" s="113" t="s">
        <v>6279</v>
      </c>
      <c r="I1362" s="113" t="s">
        <v>9216</v>
      </c>
    </row>
    <row r="1363" spans="1:12" hidden="1" x14ac:dyDescent="0.2">
      <c r="A1363" s="113" t="s">
        <v>6258</v>
      </c>
      <c r="D1363" s="113" t="s">
        <v>15276</v>
      </c>
      <c r="E1363" s="113">
        <f t="shared" si="21"/>
        <v>2265003000</v>
      </c>
      <c r="F1363" s="113" t="s">
        <v>13304</v>
      </c>
      <c r="G1363" s="113" t="s">
        <v>13577</v>
      </c>
      <c r="H1363" s="113" t="s">
        <v>9218</v>
      </c>
      <c r="I1363" s="113" t="s">
        <v>15135</v>
      </c>
    </row>
    <row r="1364" spans="1:12" hidden="1" x14ac:dyDescent="0.2">
      <c r="A1364" s="113" t="s">
        <v>6258</v>
      </c>
      <c r="D1364" s="113" t="s">
        <v>15277</v>
      </c>
      <c r="E1364" s="113">
        <f t="shared" si="21"/>
        <v>2265003010</v>
      </c>
      <c r="F1364" s="113" t="s">
        <v>13304</v>
      </c>
      <c r="G1364" s="113" t="s">
        <v>13577</v>
      </c>
      <c r="H1364" s="113" t="s">
        <v>9218</v>
      </c>
      <c r="I1364" s="113" t="s">
        <v>9220</v>
      </c>
    </row>
    <row r="1365" spans="1:12" hidden="1" x14ac:dyDescent="0.2">
      <c r="A1365" s="113" t="s">
        <v>6258</v>
      </c>
      <c r="D1365" s="113" t="s">
        <v>15278</v>
      </c>
      <c r="E1365" s="113">
        <f t="shared" si="21"/>
        <v>2265003020</v>
      </c>
      <c r="F1365" s="113" t="s">
        <v>13304</v>
      </c>
      <c r="G1365" s="113" t="s">
        <v>13577</v>
      </c>
      <c r="H1365" s="113" t="s">
        <v>9218</v>
      </c>
      <c r="I1365" s="113" t="s">
        <v>9222</v>
      </c>
    </row>
    <row r="1366" spans="1:12" hidden="1" x14ac:dyDescent="0.2">
      <c r="A1366" s="113" t="s">
        <v>6258</v>
      </c>
      <c r="D1366" s="113" t="s">
        <v>15279</v>
      </c>
      <c r="E1366" s="113">
        <f t="shared" si="21"/>
        <v>2265003030</v>
      </c>
      <c r="F1366" s="113" t="s">
        <v>13304</v>
      </c>
      <c r="G1366" s="113" t="s">
        <v>13577</v>
      </c>
      <c r="H1366" s="113" t="s">
        <v>9218</v>
      </c>
      <c r="I1366" s="113" t="s">
        <v>9224</v>
      </c>
    </row>
    <row r="1367" spans="1:12" hidden="1" x14ac:dyDescent="0.2">
      <c r="A1367" s="113" t="s">
        <v>6258</v>
      </c>
      <c r="D1367" s="113" t="s">
        <v>15280</v>
      </c>
      <c r="E1367" s="113">
        <f t="shared" si="21"/>
        <v>2265003040</v>
      </c>
      <c r="F1367" s="113" t="s">
        <v>13304</v>
      </c>
      <c r="G1367" s="113" t="s">
        <v>13577</v>
      </c>
      <c r="H1367" s="113" t="s">
        <v>9218</v>
      </c>
      <c r="I1367" s="113" t="s">
        <v>9226</v>
      </c>
    </row>
    <row r="1368" spans="1:12" hidden="1" x14ac:dyDescent="0.2">
      <c r="A1368" s="113" t="s">
        <v>6258</v>
      </c>
      <c r="D1368" s="113" t="s">
        <v>15281</v>
      </c>
      <c r="E1368" s="113">
        <f t="shared" si="21"/>
        <v>2265003050</v>
      </c>
      <c r="F1368" s="113" t="s">
        <v>13304</v>
      </c>
      <c r="G1368" s="113" t="s">
        <v>13577</v>
      </c>
      <c r="H1368" s="113" t="s">
        <v>9218</v>
      </c>
      <c r="I1368" s="113" t="s">
        <v>9228</v>
      </c>
    </row>
    <row r="1369" spans="1:12" hidden="1" x14ac:dyDescent="0.2">
      <c r="A1369" s="113" t="s">
        <v>6258</v>
      </c>
      <c r="D1369" s="113" t="s">
        <v>15282</v>
      </c>
      <c r="E1369" s="113">
        <f t="shared" si="21"/>
        <v>2265003060</v>
      </c>
      <c r="F1369" s="113" t="s">
        <v>13304</v>
      </c>
      <c r="G1369" s="113" t="s">
        <v>13577</v>
      </c>
      <c r="H1369" s="113" t="s">
        <v>9218</v>
      </c>
      <c r="I1369" s="113" t="s">
        <v>9230</v>
      </c>
      <c r="J1369" s="115">
        <v>36504</v>
      </c>
    </row>
    <row r="1370" spans="1:12" hidden="1" x14ac:dyDescent="0.2">
      <c r="A1370" s="113" t="s">
        <v>6258</v>
      </c>
      <c r="D1370" s="113" t="s">
        <v>15283</v>
      </c>
      <c r="E1370" s="113">
        <f t="shared" si="21"/>
        <v>2265003070</v>
      </c>
      <c r="F1370" s="113" t="s">
        <v>13304</v>
      </c>
      <c r="G1370" s="113" t="s">
        <v>13577</v>
      </c>
      <c r="H1370" s="113" t="s">
        <v>9218</v>
      </c>
      <c r="I1370" s="113" t="s">
        <v>9232</v>
      </c>
      <c r="J1370" s="115">
        <v>36504</v>
      </c>
    </row>
    <row r="1371" spans="1:12" hidden="1" x14ac:dyDescent="0.2">
      <c r="A1371" s="113" t="s">
        <v>6258</v>
      </c>
      <c r="D1371" s="113" t="s">
        <v>15284</v>
      </c>
      <c r="E1371" s="113">
        <f t="shared" si="21"/>
        <v>2265004000</v>
      </c>
      <c r="F1371" s="113" t="s">
        <v>13304</v>
      </c>
      <c r="G1371" s="113" t="s">
        <v>13577</v>
      </c>
      <c r="H1371" s="113" t="s">
        <v>9234</v>
      </c>
      <c r="I1371" s="113" t="s">
        <v>6262</v>
      </c>
      <c r="K1371" s="115">
        <v>36515</v>
      </c>
      <c r="L1371" s="113" t="s">
        <v>9235</v>
      </c>
    </row>
    <row r="1372" spans="1:12" hidden="1" x14ac:dyDescent="0.2">
      <c r="A1372" s="113" t="s">
        <v>6258</v>
      </c>
      <c r="D1372" s="113" t="s">
        <v>15285</v>
      </c>
      <c r="E1372" s="113">
        <f t="shared" si="21"/>
        <v>2265004010</v>
      </c>
      <c r="F1372" s="113" t="s">
        <v>13304</v>
      </c>
      <c r="G1372" s="113" t="s">
        <v>13577</v>
      </c>
      <c r="H1372" s="113" t="s">
        <v>9234</v>
      </c>
      <c r="I1372" s="113" t="s">
        <v>9237</v>
      </c>
      <c r="K1372" s="115">
        <v>36504</v>
      </c>
      <c r="L1372" s="113" t="s">
        <v>9238</v>
      </c>
    </row>
    <row r="1373" spans="1:12" hidden="1" x14ac:dyDescent="0.2">
      <c r="A1373" s="113" t="s">
        <v>6258</v>
      </c>
      <c r="D1373" s="113" t="s">
        <v>15286</v>
      </c>
      <c r="E1373" s="113">
        <f t="shared" si="21"/>
        <v>2265004011</v>
      </c>
      <c r="F1373" s="113" t="s">
        <v>13304</v>
      </c>
      <c r="G1373" s="113" t="s">
        <v>13577</v>
      </c>
      <c r="H1373" s="113" t="s">
        <v>9234</v>
      </c>
      <c r="I1373" s="113" t="s">
        <v>9240</v>
      </c>
      <c r="J1373" s="115">
        <v>36504</v>
      </c>
    </row>
    <row r="1374" spans="1:12" hidden="1" x14ac:dyDescent="0.2">
      <c r="A1374" s="113" t="s">
        <v>6258</v>
      </c>
      <c r="D1374" s="113" t="s">
        <v>15287</v>
      </c>
      <c r="E1374" s="113">
        <f t="shared" si="21"/>
        <v>2265004015</v>
      </c>
      <c r="F1374" s="113" t="s">
        <v>13304</v>
      </c>
      <c r="G1374" s="113" t="s">
        <v>13577</v>
      </c>
      <c r="H1374" s="113" t="s">
        <v>9234</v>
      </c>
      <c r="I1374" s="113" t="s">
        <v>9242</v>
      </c>
      <c r="K1374" s="115">
        <v>36504</v>
      </c>
      <c r="L1374" s="113" t="s">
        <v>9243</v>
      </c>
    </row>
    <row r="1375" spans="1:12" hidden="1" x14ac:dyDescent="0.2">
      <c r="A1375" s="113" t="s">
        <v>6258</v>
      </c>
      <c r="D1375" s="113" t="s">
        <v>15288</v>
      </c>
      <c r="E1375" s="113">
        <f t="shared" si="21"/>
        <v>2265004016</v>
      </c>
      <c r="F1375" s="113" t="s">
        <v>13304</v>
      </c>
      <c r="G1375" s="113" t="s">
        <v>13577</v>
      </c>
      <c r="H1375" s="113" t="s">
        <v>9234</v>
      </c>
      <c r="I1375" s="113" t="s">
        <v>12117</v>
      </c>
      <c r="J1375" s="115">
        <v>36504</v>
      </c>
    </row>
    <row r="1376" spans="1:12" hidden="1" x14ac:dyDescent="0.2">
      <c r="A1376" s="113" t="s">
        <v>6258</v>
      </c>
      <c r="D1376" s="113" t="s">
        <v>15289</v>
      </c>
      <c r="E1376" s="113">
        <f t="shared" si="21"/>
        <v>2265004020</v>
      </c>
      <c r="F1376" s="113" t="s">
        <v>13304</v>
      </c>
      <c r="G1376" s="113" t="s">
        <v>13577</v>
      </c>
      <c r="H1376" s="113" t="s">
        <v>9234</v>
      </c>
      <c r="I1376" s="113" t="s">
        <v>12119</v>
      </c>
      <c r="K1376" s="115">
        <v>36504</v>
      </c>
      <c r="L1376" s="113" t="s">
        <v>12120</v>
      </c>
    </row>
    <row r="1377" spans="1:12" hidden="1" x14ac:dyDescent="0.2">
      <c r="A1377" s="113" t="s">
        <v>6258</v>
      </c>
      <c r="D1377" s="113" t="s">
        <v>15290</v>
      </c>
      <c r="E1377" s="113">
        <f t="shared" si="21"/>
        <v>2265004021</v>
      </c>
      <c r="F1377" s="113" t="s">
        <v>13304</v>
      </c>
      <c r="G1377" s="113" t="s">
        <v>13577</v>
      </c>
      <c r="H1377" s="113" t="s">
        <v>9234</v>
      </c>
      <c r="I1377" s="113" t="s">
        <v>12122</v>
      </c>
      <c r="J1377" s="115">
        <v>36504</v>
      </c>
    </row>
    <row r="1378" spans="1:12" hidden="1" x14ac:dyDescent="0.2">
      <c r="A1378" s="113" t="s">
        <v>6258</v>
      </c>
      <c r="D1378" s="113" t="s">
        <v>15291</v>
      </c>
      <c r="E1378" s="113">
        <f t="shared" si="21"/>
        <v>2265004025</v>
      </c>
      <c r="F1378" s="113" t="s">
        <v>13304</v>
      </c>
      <c r="G1378" s="113" t="s">
        <v>13577</v>
      </c>
      <c r="H1378" s="113" t="s">
        <v>9234</v>
      </c>
      <c r="I1378" s="113" t="s">
        <v>12124</v>
      </c>
      <c r="K1378" s="115">
        <v>36504</v>
      </c>
      <c r="L1378" s="113" t="s">
        <v>9238</v>
      </c>
    </row>
    <row r="1379" spans="1:12" hidden="1" x14ac:dyDescent="0.2">
      <c r="A1379" s="113" t="s">
        <v>6258</v>
      </c>
      <c r="D1379" s="113" t="s">
        <v>15292</v>
      </c>
      <c r="E1379" s="113">
        <f t="shared" si="21"/>
        <v>2265004026</v>
      </c>
      <c r="F1379" s="113" t="s">
        <v>13304</v>
      </c>
      <c r="G1379" s="113" t="s">
        <v>13577</v>
      </c>
      <c r="H1379" s="113" t="s">
        <v>9234</v>
      </c>
      <c r="I1379" s="113" t="s">
        <v>12126</v>
      </c>
      <c r="J1379" s="115">
        <v>36504</v>
      </c>
    </row>
    <row r="1380" spans="1:12" hidden="1" x14ac:dyDescent="0.2">
      <c r="A1380" s="113" t="s">
        <v>6258</v>
      </c>
      <c r="D1380" s="113" t="s">
        <v>15293</v>
      </c>
      <c r="E1380" s="113">
        <f t="shared" si="21"/>
        <v>2265004030</v>
      </c>
      <c r="F1380" s="113" t="s">
        <v>13304</v>
      </c>
      <c r="G1380" s="113" t="s">
        <v>13577</v>
      </c>
      <c r="H1380" s="113" t="s">
        <v>9234</v>
      </c>
      <c r="I1380" s="113" t="s">
        <v>12128</v>
      </c>
      <c r="K1380" s="115">
        <v>36504</v>
      </c>
      <c r="L1380" s="113" t="s">
        <v>9238</v>
      </c>
    </row>
    <row r="1381" spans="1:12" hidden="1" x14ac:dyDescent="0.2">
      <c r="A1381" s="113" t="s">
        <v>6258</v>
      </c>
      <c r="D1381" s="113" t="s">
        <v>15294</v>
      </c>
      <c r="E1381" s="113">
        <f t="shared" si="21"/>
        <v>2265004031</v>
      </c>
      <c r="F1381" s="113" t="s">
        <v>13304</v>
      </c>
      <c r="G1381" s="113" t="s">
        <v>13577</v>
      </c>
      <c r="H1381" s="113" t="s">
        <v>9234</v>
      </c>
      <c r="I1381" s="113" t="s">
        <v>12130</v>
      </c>
      <c r="J1381" s="115">
        <v>36504</v>
      </c>
    </row>
    <row r="1382" spans="1:12" hidden="1" x14ac:dyDescent="0.2">
      <c r="A1382" s="113" t="s">
        <v>6258</v>
      </c>
      <c r="D1382" s="113" t="s">
        <v>15295</v>
      </c>
      <c r="E1382" s="113">
        <f t="shared" si="21"/>
        <v>2265004035</v>
      </c>
      <c r="F1382" s="113" t="s">
        <v>13304</v>
      </c>
      <c r="G1382" s="113" t="s">
        <v>13577</v>
      </c>
      <c r="H1382" s="113" t="s">
        <v>9234</v>
      </c>
      <c r="I1382" s="113" t="s">
        <v>12132</v>
      </c>
      <c r="K1382" s="115">
        <v>36504</v>
      </c>
      <c r="L1382" s="113" t="s">
        <v>9238</v>
      </c>
    </row>
    <row r="1383" spans="1:12" hidden="1" x14ac:dyDescent="0.2">
      <c r="A1383" s="113" t="s">
        <v>6258</v>
      </c>
      <c r="D1383" s="113" t="s">
        <v>15296</v>
      </c>
      <c r="E1383" s="113">
        <f t="shared" si="21"/>
        <v>2265004036</v>
      </c>
      <c r="F1383" s="113" t="s">
        <v>13304</v>
      </c>
      <c r="G1383" s="113" t="s">
        <v>13577</v>
      </c>
      <c r="H1383" s="113" t="s">
        <v>9234</v>
      </c>
      <c r="I1383" s="113" t="s">
        <v>15143</v>
      </c>
      <c r="J1383" s="115">
        <v>36504</v>
      </c>
    </row>
    <row r="1384" spans="1:12" hidden="1" x14ac:dyDescent="0.2">
      <c r="A1384" s="113" t="s">
        <v>6258</v>
      </c>
      <c r="D1384" s="113" t="s">
        <v>15297</v>
      </c>
      <c r="E1384" s="113">
        <f t="shared" si="21"/>
        <v>2265004040</v>
      </c>
      <c r="F1384" s="113" t="s">
        <v>13304</v>
      </c>
      <c r="G1384" s="113" t="s">
        <v>13577</v>
      </c>
      <c r="H1384" s="113" t="s">
        <v>9234</v>
      </c>
      <c r="I1384" s="113" t="s">
        <v>15145</v>
      </c>
      <c r="K1384" s="115">
        <v>36504</v>
      </c>
      <c r="L1384" s="113" t="s">
        <v>9238</v>
      </c>
    </row>
    <row r="1385" spans="1:12" hidden="1" x14ac:dyDescent="0.2">
      <c r="A1385" s="113" t="s">
        <v>6258</v>
      </c>
      <c r="D1385" s="113" t="s">
        <v>15298</v>
      </c>
      <c r="E1385" s="113">
        <f t="shared" si="21"/>
        <v>2265004041</v>
      </c>
      <c r="F1385" s="113" t="s">
        <v>13304</v>
      </c>
      <c r="G1385" s="113" t="s">
        <v>13577</v>
      </c>
      <c r="H1385" s="113" t="s">
        <v>9234</v>
      </c>
      <c r="I1385" s="113" t="s">
        <v>15147</v>
      </c>
      <c r="J1385" s="115">
        <v>36504</v>
      </c>
    </row>
    <row r="1386" spans="1:12" hidden="1" x14ac:dyDescent="0.2">
      <c r="A1386" s="113" t="s">
        <v>6258</v>
      </c>
      <c r="D1386" s="113" t="s">
        <v>15299</v>
      </c>
      <c r="E1386" s="113">
        <f t="shared" si="21"/>
        <v>2265004045</v>
      </c>
      <c r="F1386" s="113" t="s">
        <v>13304</v>
      </c>
      <c r="G1386" s="113" t="s">
        <v>13577</v>
      </c>
      <c r="H1386" s="113" t="s">
        <v>9234</v>
      </c>
      <c r="I1386" s="113" t="s">
        <v>15149</v>
      </c>
      <c r="K1386" s="115">
        <v>36504</v>
      </c>
      <c r="L1386" s="113" t="s">
        <v>9238</v>
      </c>
    </row>
    <row r="1387" spans="1:12" hidden="1" x14ac:dyDescent="0.2">
      <c r="A1387" s="113" t="s">
        <v>6258</v>
      </c>
      <c r="D1387" s="113" t="s">
        <v>15300</v>
      </c>
      <c r="E1387" s="113">
        <f t="shared" si="21"/>
        <v>2265004046</v>
      </c>
      <c r="F1387" s="113" t="s">
        <v>13304</v>
      </c>
      <c r="G1387" s="113" t="s">
        <v>13577</v>
      </c>
      <c r="H1387" s="113" t="s">
        <v>9234</v>
      </c>
      <c r="I1387" s="113" t="s">
        <v>15151</v>
      </c>
      <c r="J1387" s="115">
        <v>36504</v>
      </c>
    </row>
    <row r="1388" spans="1:12" hidden="1" x14ac:dyDescent="0.2">
      <c r="A1388" s="113" t="s">
        <v>6258</v>
      </c>
      <c r="D1388" s="113" t="s">
        <v>15301</v>
      </c>
      <c r="E1388" s="113">
        <f t="shared" si="21"/>
        <v>2265004050</v>
      </c>
      <c r="F1388" s="113" t="s">
        <v>13304</v>
      </c>
      <c r="G1388" s="113" t="s">
        <v>13577</v>
      </c>
      <c r="H1388" s="113" t="s">
        <v>9234</v>
      </c>
      <c r="I1388" s="113" t="s">
        <v>15153</v>
      </c>
      <c r="K1388" s="115">
        <v>36504</v>
      </c>
      <c r="L1388" s="113" t="s">
        <v>9243</v>
      </c>
    </row>
    <row r="1389" spans="1:12" hidden="1" x14ac:dyDescent="0.2">
      <c r="A1389" s="113" t="s">
        <v>6258</v>
      </c>
      <c r="D1389" s="113" t="s">
        <v>15302</v>
      </c>
      <c r="E1389" s="113">
        <f t="shared" si="21"/>
        <v>2265004051</v>
      </c>
      <c r="F1389" s="113" t="s">
        <v>13304</v>
      </c>
      <c r="G1389" s="113" t="s">
        <v>13577</v>
      </c>
      <c r="H1389" s="113" t="s">
        <v>9234</v>
      </c>
      <c r="I1389" s="113" t="s">
        <v>15155</v>
      </c>
      <c r="J1389" s="115">
        <v>36504</v>
      </c>
    </row>
    <row r="1390" spans="1:12" hidden="1" x14ac:dyDescent="0.2">
      <c r="A1390" s="113" t="s">
        <v>6258</v>
      </c>
      <c r="D1390" s="113" t="s">
        <v>15303</v>
      </c>
      <c r="E1390" s="113">
        <f t="shared" si="21"/>
        <v>2265004055</v>
      </c>
      <c r="F1390" s="113" t="s">
        <v>13304</v>
      </c>
      <c r="G1390" s="113" t="s">
        <v>13577</v>
      </c>
      <c r="H1390" s="113" t="s">
        <v>9234</v>
      </c>
      <c r="I1390" s="113" t="s">
        <v>15157</v>
      </c>
      <c r="K1390" s="115">
        <v>36504</v>
      </c>
      <c r="L1390" s="113" t="s">
        <v>9238</v>
      </c>
    </row>
    <row r="1391" spans="1:12" hidden="1" x14ac:dyDescent="0.2">
      <c r="A1391" s="113" t="s">
        <v>6258</v>
      </c>
      <c r="D1391" s="113" t="s">
        <v>15304</v>
      </c>
      <c r="E1391" s="113">
        <f t="shared" si="21"/>
        <v>2265004056</v>
      </c>
      <c r="F1391" s="113" t="s">
        <v>13304</v>
      </c>
      <c r="G1391" s="113" t="s">
        <v>13577</v>
      </c>
      <c r="H1391" s="113" t="s">
        <v>9234</v>
      </c>
      <c r="I1391" s="113" t="s">
        <v>15159</v>
      </c>
      <c r="J1391" s="115">
        <v>36504</v>
      </c>
    </row>
    <row r="1392" spans="1:12" hidden="1" x14ac:dyDescent="0.2">
      <c r="A1392" s="113" t="s">
        <v>6258</v>
      </c>
      <c r="D1392" s="113" t="s">
        <v>15305</v>
      </c>
      <c r="E1392" s="113">
        <f t="shared" si="21"/>
        <v>2265004060</v>
      </c>
      <c r="F1392" s="113" t="s">
        <v>13304</v>
      </c>
      <c r="G1392" s="113" t="s">
        <v>13577</v>
      </c>
      <c r="H1392" s="113" t="s">
        <v>9234</v>
      </c>
      <c r="I1392" s="113" t="s">
        <v>15161</v>
      </c>
      <c r="K1392" s="115">
        <v>36504</v>
      </c>
      <c r="L1392" s="113" t="s">
        <v>9238</v>
      </c>
    </row>
    <row r="1393" spans="1:12" hidden="1" x14ac:dyDescent="0.2">
      <c r="A1393" s="113" t="s">
        <v>6258</v>
      </c>
      <c r="D1393" s="113" t="s">
        <v>15306</v>
      </c>
      <c r="E1393" s="113">
        <f t="shared" si="21"/>
        <v>2265004061</v>
      </c>
      <c r="F1393" s="113" t="s">
        <v>13304</v>
      </c>
      <c r="G1393" s="113" t="s">
        <v>13577</v>
      </c>
      <c r="H1393" s="113" t="s">
        <v>9234</v>
      </c>
      <c r="I1393" s="113" t="s">
        <v>15163</v>
      </c>
      <c r="J1393" s="115">
        <v>36504</v>
      </c>
    </row>
    <row r="1394" spans="1:12" hidden="1" x14ac:dyDescent="0.2">
      <c r="A1394" s="113" t="s">
        <v>6258</v>
      </c>
      <c r="D1394" s="113" t="s">
        <v>15307</v>
      </c>
      <c r="E1394" s="113">
        <f t="shared" si="21"/>
        <v>2265004065</v>
      </c>
      <c r="F1394" s="113" t="s">
        <v>13304</v>
      </c>
      <c r="G1394" s="113" t="s">
        <v>13577</v>
      </c>
      <c r="H1394" s="113" t="s">
        <v>9234</v>
      </c>
      <c r="I1394" s="113" t="s">
        <v>15165</v>
      </c>
      <c r="K1394" s="115">
        <v>36504</v>
      </c>
      <c r="L1394" s="113" t="s">
        <v>9238</v>
      </c>
    </row>
    <row r="1395" spans="1:12" hidden="1" x14ac:dyDescent="0.2">
      <c r="A1395" s="113" t="s">
        <v>6258</v>
      </c>
      <c r="D1395" s="113" t="s">
        <v>15308</v>
      </c>
      <c r="E1395" s="113">
        <f t="shared" si="21"/>
        <v>2265004066</v>
      </c>
      <c r="F1395" s="113" t="s">
        <v>13304</v>
      </c>
      <c r="G1395" s="113" t="s">
        <v>13577</v>
      </c>
      <c r="H1395" s="113" t="s">
        <v>9234</v>
      </c>
      <c r="I1395" s="113" t="s">
        <v>15167</v>
      </c>
      <c r="J1395" s="115">
        <v>36504</v>
      </c>
    </row>
    <row r="1396" spans="1:12" hidden="1" x14ac:dyDescent="0.2">
      <c r="A1396" s="113" t="s">
        <v>6258</v>
      </c>
      <c r="D1396" s="113" t="s">
        <v>15309</v>
      </c>
      <c r="E1396" s="113">
        <f t="shared" si="21"/>
        <v>2265004070</v>
      </c>
      <c r="F1396" s="113" t="s">
        <v>13304</v>
      </c>
      <c r="G1396" s="113" t="s">
        <v>13577</v>
      </c>
      <c r="H1396" s="113" t="s">
        <v>9234</v>
      </c>
      <c r="I1396" s="113" t="s">
        <v>15310</v>
      </c>
      <c r="K1396" s="115">
        <v>36504</v>
      </c>
      <c r="L1396" s="113" t="s">
        <v>6290</v>
      </c>
    </row>
    <row r="1397" spans="1:12" hidden="1" x14ac:dyDescent="0.2">
      <c r="A1397" s="113" t="s">
        <v>6258</v>
      </c>
      <c r="D1397" s="113" t="s">
        <v>15311</v>
      </c>
      <c r="E1397" s="113">
        <f t="shared" si="21"/>
        <v>2265004071</v>
      </c>
      <c r="F1397" s="113" t="s">
        <v>13304</v>
      </c>
      <c r="G1397" s="113" t="s">
        <v>13577</v>
      </c>
      <c r="H1397" s="113" t="s">
        <v>9234</v>
      </c>
      <c r="I1397" s="113" t="s">
        <v>15171</v>
      </c>
      <c r="J1397" s="115">
        <v>36504</v>
      </c>
    </row>
    <row r="1398" spans="1:12" hidden="1" x14ac:dyDescent="0.2">
      <c r="A1398" s="113" t="s">
        <v>6258</v>
      </c>
      <c r="D1398" s="113" t="s">
        <v>15312</v>
      </c>
      <c r="E1398" s="113">
        <f t="shared" si="21"/>
        <v>2265004075</v>
      </c>
      <c r="F1398" s="113" t="s">
        <v>13304</v>
      </c>
      <c r="G1398" s="113" t="s">
        <v>13577</v>
      </c>
      <c r="H1398" s="113" t="s">
        <v>9234</v>
      </c>
      <c r="I1398" s="113" t="s">
        <v>15173</v>
      </c>
      <c r="K1398" s="115">
        <v>36504</v>
      </c>
      <c r="L1398" s="113" t="s">
        <v>9238</v>
      </c>
    </row>
    <row r="1399" spans="1:12" hidden="1" x14ac:dyDescent="0.2">
      <c r="A1399" s="113" t="s">
        <v>6258</v>
      </c>
      <c r="D1399" s="113" t="s">
        <v>15313</v>
      </c>
      <c r="E1399" s="113">
        <f t="shared" si="21"/>
        <v>2265004076</v>
      </c>
      <c r="F1399" s="113" t="s">
        <v>13304</v>
      </c>
      <c r="G1399" s="113" t="s">
        <v>13577</v>
      </c>
      <c r="H1399" s="113" t="s">
        <v>9234</v>
      </c>
      <c r="I1399" s="113" t="s">
        <v>15175</v>
      </c>
      <c r="J1399" s="115">
        <v>36504</v>
      </c>
    </row>
    <row r="1400" spans="1:12" hidden="1" x14ac:dyDescent="0.2">
      <c r="A1400" s="113" t="s">
        <v>6258</v>
      </c>
      <c r="D1400" s="113" t="s">
        <v>15314</v>
      </c>
      <c r="E1400" s="113">
        <f t="shared" si="21"/>
        <v>2265005000</v>
      </c>
      <c r="F1400" s="113" t="s">
        <v>13304</v>
      </c>
      <c r="G1400" s="113" t="s">
        <v>13577</v>
      </c>
      <c r="H1400" s="113" t="s">
        <v>15177</v>
      </c>
      <c r="I1400" s="113" t="s">
        <v>15135</v>
      </c>
      <c r="K1400" s="115">
        <v>36504</v>
      </c>
      <c r="L1400" s="113" t="s">
        <v>15178</v>
      </c>
    </row>
    <row r="1401" spans="1:12" hidden="1" x14ac:dyDescent="0.2">
      <c r="A1401" s="113" t="s">
        <v>6258</v>
      </c>
      <c r="D1401" s="113" t="s">
        <v>15315</v>
      </c>
      <c r="E1401" s="113">
        <f t="shared" si="21"/>
        <v>2265005010</v>
      </c>
      <c r="F1401" s="113" t="s">
        <v>13304</v>
      </c>
      <c r="G1401" s="113" t="s">
        <v>13577</v>
      </c>
      <c r="H1401" s="113" t="s">
        <v>15177</v>
      </c>
      <c r="I1401" s="113" t="s">
        <v>15180</v>
      </c>
    </row>
    <row r="1402" spans="1:12" hidden="1" x14ac:dyDescent="0.2">
      <c r="A1402" s="113" t="s">
        <v>6258</v>
      </c>
      <c r="D1402" s="113" t="s">
        <v>15316</v>
      </c>
      <c r="E1402" s="113">
        <f t="shared" si="21"/>
        <v>2265005015</v>
      </c>
      <c r="F1402" s="113" t="s">
        <v>13304</v>
      </c>
      <c r="G1402" s="113" t="s">
        <v>13577</v>
      </c>
      <c r="H1402" s="113" t="s">
        <v>15177</v>
      </c>
      <c r="I1402" s="113" t="s">
        <v>15182</v>
      </c>
    </row>
    <row r="1403" spans="1:12" hidden="1" x14ac:dyDescent="0.2">
      <c r="A1403" s="113" t="s">
        <v>6258</v>
      </c>
      <c r="D1403" s="113" t="s">
        <v>15317</v>
      </c>
      <c r="E1403" s="113">
        <f t="shared" si="21"/>
        <v>2265005020</v>
      </c>
      <c r="F1403" s="113" t="s">
        <v>13304</v>
      </c>
      <c r="G1403" s="113" t="s">
        <v>13577</v>
      </c>
      <c r="H1403" s="113" t="s">
        <v>15177</v>
      </c>
      <c r="I1403" s="113" t="s">
        <v>15184</v>
      </c>
    </row>
    <row r="1404" spans="1:12" hidden="1" x14ac:dyDescent="0.2">
      <c r="A1404" s="113" t="s">
        <v>6258</v>
      </c>
      <c r="D1404" s="113" t="s">
        <v>15318</v>
      </c>
      <c r="E1404" s="113">
        <f t="shared" si="21"/>
        <v>2265005025</v>
      </c>
      <c r="F1404" s="113" t="s">
        <v>13304</v>
      </c>
      <c r="G1404" s="113" t="s">
        <v>13577</v>
      </c>
      <c r="H1404" s="113" t="s">
        <v>15177</v>
      </c>
      <c r="I1404" s="113" t="s">
        <v>15186</v>
      </c>
    </row>
    <row r="1405" spans="1:12" hidden="1" x14ac:dyDescent="0.2">
      <c r="A1405" s="113" t="s">
        <v>6258</v>
      </c>
      <c r="D1405" s="113" t="s">
        <v>15319</v>
      </c>
      <c r="E1405" s="113">
        <f t="shared" si="21"/>
        <v>2265005030</v>
      </c>
      <c r="F1405" s="113" t="s">
        <v>13304</v>
      </c>
      <c r="G1405" s="113" t="s">
        <v>13577</v>
      </c>
      <c r="H1405" s="113" t="s">
        <v>15177</v>
      </c>
      <c r="I1405" s="113" t="s">
        <v>15188</v>
      </c>
    </row>
    <row r="1406" spans="1:12" hidden="1" x14ac:dyDescent="0.2">
      <c r="A1406" s="113" t="s">
        <v>6258</v>
      </c>
      <c r="D1406" s="113" t="s">
        <v>15320</v>
      </c>
      <c r="E1406" s="113">
        <f t="shared" si="21"/>
        <v>2265005035</v>
      </c>
      <c r="F1406" s="113" t="s">
        <v>13304</v>
      </c>
      <c r="G1406" s="113" t="s">
        <v>13577</v>
      </c>
      <c r="H1406" s="113" t="s">
        <v>15177</v>
      </c>
      <c r="I1406" s="113" t="s">
        <v>15190</v>
      </c>
    </row>
    <row r="1407" spans="1:12" hidden="1" x14ac:dyDescent="0.2">
      <c r="A1407" s="113" t="s">
        <v>6258</v>
      </c>
      <c r="D1407" s="113" t="s">
        <v>15321</v>
      </c>
      <c r="E1407" s="113">
        <f t="shared" si="21"/>
        <v>2265005040</v>
      </c>
      <c r="F1407" s="113" t="s">
        <v>13304</v>
      </c>
      <c r="G1407" s="113" t="s">
        <v>13577</v>
      </c>
      <c r="H1407" s="113" t="s">
        <v>15177</v>
      </c>
      <c r="I1407" s="113" t="s">
        <v>15192</v>
      </c>
      <c r="K1407" s="115">
        <v>36504</v>
      </c>
      <c r="L1407" s="113" t="s">
        <v>15193</v>
      </c>
    </row>
    <row r="1408" spans="1:12" hidden="1" x14ac:dyDescent="0.2">
      <c r="A1408" s="113" t="s">
        <v>6258</v>
      </c>
      <c r="D1408" s="113" t="s">
        <v>15322</v>
      </c>
      <c r="E1408" s="113">
        <f t="shared" si="21"/>
        <v>2265005045</v>
      </c>
      <c r="F1408" s="113" t="s">
        <v>13304</v>
      </c>
      <c r="G1408" s="113" t="s">
        <v>13577</v>
      </c>
      <c r="H1408" s="113" t="s">
        <v>15177</v>
      </c>
      <c r="I1408" s="113" t="s">
        <v>15195</v>
      </c>
    </row>
    <row r="1409" spans="1:12" hidden="1" x14ac:dyDescent="0.2">
      <c r="A1409" s="113" t="s">
        <v>6258</v>
      </c>
      <c r="D1409" s="113" t="s">
        <v>15323</v>
      </c>
      <c r="E1409" s="113">
        <f t="shared" si="21"/>
        <v>2265005050</v>
      </c>
      <c r="F1409" s="113" t="s">
        <v>13304</v>
      </c>
      <c r="G1409" s="113" t="s">
        <v>13577</v>
      </c>
      <c r="H1409" s="113" t="s">
        <v>15177</v>
      </c>
      <c r="I1409" s="113" t="s">
        <v>15197</v>
      </c>
    </row>
    <row r="1410" spans="1:12" hidden="1" x14ac:dyDescent="0.2">
      <c r="A1410" s="113" t="s">
        <v>6258</v>
      </c>
      <c r="D1410" s="113" t="s">
        <v>15324</v>
      </c>
      <c r="E1410" s="113">
        <f t="shared" ref="E1410:E1473" si="22">VALUE(D1410)</f>
        <v>2265005055</v>
      </c>
      <c r="F1410" s="113" t="s">
        <v>13304</v>
      </c>
      <c r="G1410" s="113" t="s">
        <v>13577</v>
      </c>
      <c r="H1410" s="113" t="s">
        <v>15177</v>
      </c>
      <c r="I1410" s="113" t="s">
        <v>15199</v>
      </c>
    </row>
    <row r="1411" spans="1:12" hidden="1" x14ac:dyDescent="0.2">
      <c r="A1411" s="113" t="s">
        <v>6258</v>
      </c>
      <c r="D1411" s="113" t="s">
        <v>15325</v>
      </c>
      <c r="E1411" s="113">
        <f t="shared" si="22"/>
        <v>2265005060</v>
      </c>
      <c r="F1411" s="113" t="s">
        <v>13304</v>
      </c>
      <c r="G1411" s="113" t="s">
        <v>13577</v>
      </c>
      <c r="H1411" s="113" t="s">
        <v>15177</v>
      </c>
      <c r="I1411" s="113" t="s">
        <v>15201</v>
      </c>
      <c r="J1411" s="115">
        <v>36504</v>
      </c>
    </row>
    <row r="1412" spans="1:12" hidden="1" x14ac:dyDescent="0.2">
      <c r="A1412" s="113" t="s">
        <v>6258</v>
      </c>
      <c r="D1412" s="113" t="s">
        <v>15326</v>
      </c>
      <c r="E1412" s="113">
        <f t="shared" si="22"/>
        <v>2265006000</v>
      </c>
      <c r="F1412" s="113" t="s">
        <v>13304</v>
      </c>
      <c r="G1412" s="113" t="s">
        <v>13577</v>
      </c>
      <c r="H1412" s="113" t="s">
        <v>16384</v>
      </c>
      <c r="I1412" s="113" t="s">
        <v>15135</v>
      </c>
      <c r="K1412" s="115">
        <v>36504</v>
      </c>
      <c r="L1412" s="113" t="s">
        <v>16385</v>
      </c>
    </row>
    <row r="1413" spans="1:12" hidden="1" x14ac:dyDescent="0.2">
      <c r="A1413" s="113" t="s">
        <v>6258</v>
      </c>
      <c r="D1413" s="113" t="s">
        <v>15327</v>
      </c>
      <c r="E1413" s="113">
        <f t="shared" si="22"/>
        <v>2265006005</v>
      </c>
      <c r="F1413" s="113" t="s">
        <v>13304</v>
      </c>
      <c r="G1413" s="113" t="s">
        <v>13577</v>
      </c>
      <c r="H1413" s="113" t="s">
        <v>16384</v>
      </c>
      <c r="I1413" s="113" t="s">
        <v>16387</v>
      </c>
      <c r="K1413" s="115">
        <v>36504</v>
      </c>
      <c r="L1413" s="113" t="s">
        <v>16388</v>
      </c>
    </row>
    <row r="1414" spans="1:12" hidden="1" x14ac:dyDescent="0.2">
      <c r="A1414" s="113" t="s">
        <v>6258</v>
      </c>
      <c r="D1414" s="113" t="s">
        <v>15328</v>
      </c>
      <c r="E1414" s="113">
        <f t="shared" si="22"/>
        <v>2265006010</v>
      </c>
      <c r="F1414" s="113" t="s">
        <v>13304</v>
      </c>
      <c r="G1414" s="113" t="s">
        <v>13577</v>
      </c>
      <c r="H1414" s="113" t="s">
        <v>16384</v>
      </c>
      <c r="I1414" s="113" t="s">
        <v>16390</v>
      </c>
      <c r="K1414" s="115">
        <v>36504</v>
      </c>
      <c r="L1414" s="113" t="s">
        <v>16388</v>
      </c>
    </row>
    <row r="1415" spans="1:12" hidden="1" x14ac:dyDescent="0.2">
      <c r="A1415" s="113" t="s">
        <v>6258</v>
      </c>
      <c r="D1415" s="113" t="s">
        <v>15329</v>
      </c>
      <c r="E1415" s="113">
        <f t="shared" si="22"/>
        <v>2265006015</v>
      </c>
      <c r="F1415" s="113" t="s">
        <v>13304</v>
      </c>
      <c r="G1415" s="113" t="s">
        <v>13577</v>
      </c>
      <c r="H1415" s="113" t="s">
        <v>16384</v>
      </c>
      <c r="I1415" s="113" t="s">
        <v>16392</v>
      </c>
      <c r="K1415" s="115">
        <v>36504</v>
      </c>
      <c r="L1415" s="113" t="s">
        <v>16388</v>
      </c>
    </row>
    <row r="1416" spans="1:12" hidden="1" x14ac:dyDescent="0.2">
      <c r="A1416" s="113" t="s">
        <v>6258</v>
      </c>
      <c r="D1416" s="113" t="s">
        <v>15330</v>
      </c>
      <c r="E1416" s="113">
        <f t="shared" si="22"/>
        <v>2265006020</v>
      </c>
      <c r="F1416" s="113" t="s">
        <v>13304</v>
      </c>
      <c r="G1416" s="113" t="s">
        <v>13577</v>
      </c>
      <c r="H1416" s="113" t="s">
        <v>16384</v>
      </c>
      <c r="I1416" s="113" t="s">
        <v>16394</v>
      </c>
      <c r="K1416" s="115">
        <v>36504</v>
      </c>
      <c r="L1416" s="113" t="s">
        <v>16388</v>
      </c>
    </row>
    <row r="1417" spans="1:12" hidden="1" x14ac:dyDescent="0.2">
      <c r="A1417" s="113" t="s">
        <v>6258</v>
      </c>
      <c r="D1417" s="113" t="s">
        <v>15331</v>
      </c>
      <c r="E1417" s="113">
        <f t="shared" si="22"/>
        <v>2265006025</v>
      </c>
      <c r="F1417" s="113" t="s">
        <v>13304</v>
      </c>
      <c r="G1417" s="113" t="s">
        <v>13577</v>
      </c>
      <c r="H1417" s="113" t="s">
        <v>16384</v>
      </c>
      <c r="I1417" s="113" t="s">
        <v>16396</v>
      </c>
      <c r="K1417" s="115">
        <v>36504</v>
      </c>
      <c r="L1417" s="113" t="s">
        <v>16388</v>
      </c>
    </row>
    <row r="1418" spans="1:12" hidden="1" x14ac:dyDescent="0.2">
      <c r="A1418" s="113" t="s">
        <v>6258</v>
      </c>
      <c r="D1418" s="113" t="s">
        <v>15332</v>
      </c>
      <c r="E1418" s="113">
        <f t="shared" si="22"/>
        <v>2265006030</v>
      </c>
      <c r="F1418" s="113" t="s">
        <v>13304</v>
      </c>
      <c r="G1418" s="113" t="s">
        <v>13577</v>
      </c>
      <c r="H1418" s="113" t="s">
        <v>16384</v>
      </c>
      <c r="I1418" s="113" t="s">
        <v>16398</v>
      </c>
      <c r="K1418" s="115">
        <v>36504</v>
      </c>
      <c r="L1418" s="113" t="s">
        <v>16388</v>
      </c>
    </row>
    <row r="1419" spans="1:12" hidden="1" x14ac:dyDescent="0.2">
      <c r="A1419" s="113" t="s">
        <v>6258</v>
      </c>
      <c r="D1419" s="113" t="s">
        <v>15333</v>
      </c>
      <c r="E1419" s="113">
        <f t="shared" si="22"/>
        <v>2265007000</v>
      </c>
      <c r="F1419" s="113" t="s">
        <v>13304</v>
      </c>
      <c r="G1419" s="113" t="s">
        <v>13577</v>
      </c>
      <c r="H1419" s="113" t="s">
        <v>16400</v>
      </c>
      <c r="I1419" s="113" t="s">
        <v>15135</v>
      </c>
    </row>
    <row r="1420" spans="1:12" hidden="1" x14ac:dyDescent="0.2">
      <c r="A1420" s="113" t="s">
        <v>6258</v>
      </c>
      <c r="D1420" s="113" t="s">
        <v>15334</v>
      </c>
      <c r="E1420" s="113">
        <f t="shared" si="22"/>
        <v>2265007005</v>
      </c>
      <c r="F1420" s="113" t="s">
        <v>13304</v>
      </c>
      <c r="G1420" s="113" t="s">
        <v>13577</v>
      </c>
      <c r="H1420" s="113" t="s">
        <v>16400</v>
      </c>
      <c r="I1420" s="113" t="s">
        <v>16402</v>
      </c>
      <c r="K1420" s="115">
        <v>36504</v>
      </c>
      <c r="L1420" s="113" t="s">
        <v>16403</v>
      </c>
    </row>
    <row r="1421" spans="1:12" hidden="1" x14ac:dyDescent="0.2">
      <c r="A1421" s="113" t="s">
        <v>6258</v>
      </c>
      <c r="D1421" s="113" t="s">
        <v>15335</v>
      </c>
      <c r="E1421" s="113">
        <f t="shared" si="22"/>
        <v>2265007010</v>
      </c>
      <c r="F1421" s="113" t="s">
        <v>13304</v>
      </c>
      <c r="G1421" s="113" t="s">
        <v>13577</v>
      </c>
      <c r="H1421" s="113" t="s">
        <v>16400</v>
      </c>
      <c r="I1421" s="113" t="s">
        <v>16405</v>
      </c>
      <c r="K1421" s="115">
        <v>36504</v>
      </c>
      <c r="L1421" s="113" t="s">
        <v>15193</v>
      </c>
    </row>
    <row r="1422" spans="1:12" hidden="1" x14ac:dyDescent="0.2">
      <c r="A1422" s="113" t="s">
        <v>6258</v>
      </c>
      <c r="D1422" s="113" t="s">
        <v>15336</v>
      </c>
      <c r="E1422" s="113">
        <f t="shared" si="22"/>
        <v>2265007015</v>
      </c>
      <c r="F1422" s="113" t="s">
        <v>13304</v>
      </c>
      <c r="G1422" s="113" t="s">
        <v>13577</v>
      </c>
      <c r="H1422" s="113" t="s">
        <v>16400</v>
      </c>
      <c r="I1422" s="113" t="s">
        <v>16407</v>
      </c>
      <c r="K1422" s="115">
        <v>36504</v>
      </c>
      <c r="L1422" s="113" t="s">
        <v>16408</v>
      </c>
    </row>
    <row r="1423" spans="1:12" hidden="1" x14ac:dyDescent="0.2">
      <c r="A1423" s="113" t="s">
        <v>6258</v>
      </c>
      <c r="D1423" s="113" t="s">
        <v>15337</v>
      </c>
      <c r="E1423" s="113">
        <f t="shared" si="22"/>
        <v>2265007020</v>
      </c>
      <c r="F1423" s="113" t="s">
        <v>13304</v>
      </c>
      <c r="G1423" s="113" t="s">
        <v>13577</v>
      </c>
      <c r="H1423" s="113" t="s">
        <v>16400</v>
      </c>
      <c r="I1423" s="113" t="s">
        <v>15338</v>
      </c>
      <c r="K1423" s="115">
        <v>36504</v>
      </c>
      <c r="L1423" s="113" t="s">
        <v>6290</v>
      </c>
    </row>
    <row r="1424" spans="1:12" hidden="1" x14ac:dyDescent="0.2">
      <c r="A1424" s="113" t="s">
        <v>6258</v>
      </c>
      <c r="D1424" s="113" t="s">
        <v>15339</v>
      </c>
      <c r="E1424" s="113">
        <f t="shared" si="22"/>
        <v>2265008000</v>
      </c>
      <c r="F1424" s="113" t="s">
        <v>13304</v>
      </c>
      <c r="G1424" s="113" t="s">
        <v>13577</v>
      </c>
      <c r="H1424" s="113" t="s">
        <v>16412</v>
      </c>
      <c r="I1424" s="113" t="s">
        <v>15135</v>
      </c>
      <c r="K1424" s="115">
        <v>36504</v>
      </c>
      <c r="L1424" s="113" t="s">
        <v>16413</v>
      </c>
    </row>
    <row r="1425" spans="1:12" hidden="1" x14ac:dyDescent="0.2">
      <c r="A1425" s="113" t="s">
        <v>6258</v>
      </c>
      <c r="D1425" s="113" t="s">
        <v>15340</v>
      </c>
      <c r="E1425" s="113">
        <f t="shared" si="22"/>
        <v>2265008005</v>
      </c>
      <c r="F1425" s="113" t="s">
        <v>13304</v>
      </c>
      <c r="G1425" s="113" t="s">
        <v>13577</v>
      </c>
      <c r="H1425" s="113" t="s">
        <v>16412</v>
      </c>
      <c r="I1425" s="113" t="s">
        <v>16412</v>
      </c>
      <c r="K1425" s="115">
        <v>36504</v>
      </c>
      <c r="L1425" s="113" t="s">
        <v>16415</v>
      </c>
    </row>
    <row r="1426" spans="1:12" hidden="1" x14ac:dyDescent="0.2">
      <c r="A1426" s="113" t="s">
        <v>6258</v>
      </c>
      <c r="D1426" s="113" t="s">
        <v>15341</v>
      </c>
      <c r="E1426" s="113">
        <f t="shared" si="22"/>
        <v>2265008010</v>
      </c>
      <c r="F1426" s="113" t="s">
        <v>13304</v>
      </c>
      <c r="G1426" s="113" t="s">
        <v>13577</v>
      </c>
      <c r="H1426" s="113" t="s">
        <v>16412</v>
      </c>
      <c r="I1426" s="113" t="s">
        <v>16417</v>
      </c>
      <c r="K1426" s="115">
        <v>36504</v>
      </c>
      <c r="L1426" s="113" t="s">
        <v>6290</v>
      </c>
    </row>
    <row r="1427" spans="1:12" hidden="1" x14ac:dyDescent="0.2">
      <c r="A1427" s="113" t="s">
        <v>6258</v>
      </c>
      <c r="D1427" s="113" t="s">
        <v>15342</v>
      </c>
      <c r="E1427" s="113">
        <f t="shared" si="22"/>
        <v>2265009000</v>
      </c>
      <c r="F1427" s="113" t="s">
        <v>13304</v>
      </c>
      <c r="G1427" s="113" t="s">
        <v>13577</v>
      </c>
      <c r="H1427" s="113" t="s">
        <v>16419</v>
      </c>
      <c r="I1427" s="113" t="s">
        <v>6262</v>
      </c>
      <c r="J1427" s="115">
        <v>36504</v>
      </c>
    </row>
    <row r="1428" spans="1:12" hidden="1" x14ac:dyDescent="0.2">
      <c r="A1428" s="113" t="s">
        <v>6258</v>
      </c>
      <c r="D1428" s="113" t="s">
        <v>15343</v>
      </c>
      <c r="E1428" s="113">
        <f t="shared" si="22"/>
        <v>2265009010</v>
      </c>
      <c r="F1428" s="113" t="s">
        <v>13304</v>
      </c>
      <c r="G1428" s="113" t="s">
        <v>13577</v>
      </c>
      <c r="H1428" s="113" t="s">
        <v>16419</v>
      </c>
      <c r="I1428" s="113" t="s">
        <v>13572</v>
      </c>
      <c r="J1428" s="115">
        <v>36504</v>
      </c>
    </row>
    <row r="1429" spans="1:12" hidden="1" x14ac:dyDescent="0.2">
      <c r="A1429" s="113" t="s">
        <v>6258</v>
      </c>
      <c r="D1429" s="113" t="s">
        <v>15344</v>
      </c>
      <c r="E1429" s="113">
        <f t="shared" si="22"/>
        <v>2265010000</v>
      </c>
      <c r="F1429" s="113" t="s">
        <v>13304</v>
      </c>
      <c r="G1429" s="113" t="s">
        <v>13577</v>
      </c>
      <c r="H1429" s="113" t="s">
        <v>9218</v>
      </c>
      <c r="I1429" s="113" t="s">
        <v>6262</v>
      </c>
      <c r="J1429" s="115">
        <v>36504</v>
      </c>
    </row>
    <row r="1430" spans="1:12" hidden="1" x14ac:dyDescent="0.2">
      <c r="A1430" s="113" t="s">
        <v>6258</v>
      </c>
      <c r="D1430" s="113" t="s">
        <v>15345</v>
      </c>
      <c r="E1430" s="113">
        <f t="shared" si="22"/>
        <v>2265010010</v>
      </c>
      <c r="F1430" s="113" t="s">
        <v>13304</v>
      </c>
      <c r="G1430" s="113" t="s">
        <v>13577</v>
      </c>
      <c r="H1430" s="113" t="s">
        <v>9218</v>
      </c>
      <c r="I1430" s="113" t="s">
        <v>13575</v>
      </c>
      <c r="J1430" s="115">
        <v>36504</v>
      </c>
    </row>
    <row r="1431" spans="1:12" hidden="1" x14ac:dyDescent="0.2">
      <c r="A1431" s="113" t="s">
        <v>6258</v>
      </c>
      <c r="D1431" s="113" t="s">
        <v>15346</v>
      </c>
      <c r="E1431" s="113">
        <f t="shared" si="22"/>
        <v>2267000000</v>
      </c>
      <c r="F1431" s="113" t="s">
        <v>13304</v>
      </c>
      <c r="G1431" s="113" t="s">
        <v>15347</v>
      </c>
      <c r="H1431" s="113" t="s">
        <v>12331</v>
      </c>
      <c r="I1431" s="113" t="s">
        <v>6262</v>
      </c>
      <c r="J1431" s="115">
        <v>36504</v>
      </c>
    </row>
    <row r="1432" spans="1:12" hidden="1" x14ac:dyDescent="0.2">
      <c r="A1432" s="113" t="s">
        <v>6258</v>
      </c>
      <c r="D1432" s="113" t="s">
        <v>12332</v>
      </c>
      <c r="E1432" s="113">
        <f t="shared" si="22"/>
        <v>2267001000</v>
      </c>
      <c r="F1432" s="113" t="s">
        <v>13304</v>
      </c>
      <c r="G1432" s="113" t="s">
        <v>15347</v>
      </c>
      <c r="H1432" s="113" t="s">
        <v>6264</v>
      </c>
      <c r="I1432" s="113" t="s">
        <v>6262</v>
      </c>
      <c r="J1432" s="115">
        <v>36504</v>
      </c>
    </row>
    <row r="1433" spans="1:12" hidden="1" x14ac:dyDescent="0.2">
      <c r="A1433" s="113" t="s">
        <v>6258</v>
      </c>
      <c r="D1433" s="113" t="s">
        <v>12333</v>
      </c>
      <c r="E1433" s="113">
        <f t="shared" si="22"/>
        <v>2267001010</v>
      </c>
      <c r="F1433" s="113" t="s">
        <v>13304</v>
      </c>
      <c r="G1433" s="113" t="s">
        <v>15347</v>
      </c>
      <c r="H1433" s="113" t="s">
        <v>6264</v>
      </c>
      <c r="I1433" s="113" t="s">
        <v>6266</v>
      </c>
      <c r="J1433" s="115">
        <v>36504</v>
      </c>
    </row>
    <row r="1434" spans="1:12" hidden="1" x14ac:dyDescent="0.2">
      <c r="A1434" s="113" t="s">
        <v>6258</v>
      </c>
      <c r="D1434" s="113" t="s">
        <v>12334</v>
      </c>
      <c r="E1434" s="113">
        <f t="shared" si="22"/>
        <v>2267001020</v>
      </c>
      <c r="F1434" s="113" t="s">
        <v>13304</v>
      </c>
      <c r="G1434" s="113" t="s">
        <v>15347</v>
      </c>
      <c r="H1434" s="113" t="s">
        <v>6264</v>
      </c>
      <c r="I1434" s="113" t="s">
        <v>6268</v>
      </c>
      <c r="J1434" s="115">
        <v>36504</v>
      </c>
    </row>
    <row r="1435" spans="1:12" hidden="1" x14ac:dyDescent="0.2">
      <c r="A1435" s="113" t="s">
        <v>6258</v>
      </c>
      <c r="D1435" s="113" t="s">
        <v>12335</v>
      </c>
      <c r="E1435" s="113">
        <f t="shared" si="22"/>
        <v>2267001030</v>
      </c>
      <c r="F1435" s="113" t="s">
        <v>13304</v>
      </c>
      <c r="G1435" s="113" t="s">
        <v>15347</v>
      </c>
      <c r="H1435" s="113" t="s">
        <v>6264</v>
      </c>
      <c r="I1435" s="113" t="s">
        <v>6270</v>
      </c>
      <c r="J1435" s="115">
        <v>36504</v>
      </c>
    </row>
    <row r="1436" spans="1:12" hidden="1" x14ac:dyDescent="0.2">
      <c r="A1436" s="113" t="s">
        <v>6258</v>
      </c>
      <c r="D1436" s="113" t="s">
        <v>12336</v>
      </c>
      <c r="E1436" s="113">
        <f t="shared" si="22"/>
        <v>2267001040</v>
      </c>
      <c r="F1436" s="113" t="s">
        <v>13304</v>
      </c>
      <c r="G1436" s="113" t="s">
        <v>15347</v>
      </c>
      <c r="H1436" s="113" t="s">
        <v>6264</v>
      </c>
      <c r="I1436" s="113" t="s">
        <v>6273</v>
      </c>
      <c r="J1436" s="115">
        <v>36504</v>
      </c>
    </row>
    <row r="1437" spans="1:12" hidden="1" x14ac:dyDescent="0.2">
      <c r="A1437" s="113" t="s">
        <v>6258</v>
      </c>
      <c r="D1437" s="113" t="s">
        <v>12337</v>
      </c>
      <c r="E1437" s="113">
        <f t="shared" si="22"/>
        <v>2267001050</v>
      </c>
      <c r="F1437" s="113" t="s">
        <v>13304</v>
      </c>
      <c r="G1437" s="113" t="s">
        <v>15347</v>
      </c>
      <c r="H1437" s="113" t="s">
        <v>6264</v>
      </c>
      <c r="I1437" s="113" t="s">
        <v>6275</v>
      </c>
      <c r="J1437" s="115">
        <v>36504</v>
      </c>
    </row>
    <row r="1438" spans="1:12" hidden="1" x14ac:dyDescent="0.2">
      <c r="A1438" s="113" t="s">
        <v>6258</v>
      </c>
      <c r="D1438" s="113" t="s">
        <v>12338</v>
      </c>
      <c r="E1438" s="113">
        <f t="shared" si="22"/>
        <v>2267001060</v>
      </c>
      <c r="F1438" s="113" t="s">
        <v>13304</v>
      </c>
      <c r="G1438" s="113" t="s">
        <v>15347</v>
      </c>
      <c r="H1438" s="113" t="s">
        <v>6264</v>
      </c>
      <c r="I1438" s="113" t="s">
        <v>6277</v>
      </c>
      <c r="J1438" s="115">
        <v>36504</v>
      </c>
    </row>
    <row r="1439" spans="1:12" hidden="1" x14ac:dyDescent="0.2">
      <c r="A1439" s="113" t="s">
        <v>6258</v>
      </c>
      <c r="D1439" s="113" t="s">
        <v>12339</v>
      </c>
      <c r="E1439" s="113">
        <f t="shared" si="22"/>
        <v>2267002000</v>
      </c>
      <c r="F1439" s="113" t="s">
        <v>13304</v>
      </c>
      <c r="G1439" s="113" t="s">
        <v>15347</v>
      </c>
      <c r="H1439" s="113" t="s">
        <v>6279</v>
      </c>
      <c r="I1439" s="113" t="s">
        <v>6262</v>
      </c>
      <c r="J1439" s="115">
        <v>36504</v>
      </c>
    </row>
    <row r="1440" spans="1:12" hidden="1" x14ac:dyDescent="0.2">
      <c r="A1440" s="113" t="s">
        <v>6258</v>
      </c>
      <c r="D1440" s="113" t="s">
        <v>12340</v>
      </c>
      <c r="E1440" s="113">
        <f t="shared" si="22"/>
        <v>2267002003</v>
      </c>
      <c r="F1440" s="113" t="s">
        <v>13304</v>
      </c>
      <c r="G1440" s="113" t="s">
        <v>15347</v>
      </c>
      <c r="H1440" s="113" t="s">
        <v>6279</v>
      </c>
      <c r="I1440" s="113" t="s">
        <v>6282</v>
      </c>
      <c r="J1440" s="115">
        <v>36504</v>
      </c>
    </row>
    <row r="1441" spans="1:10" hidden="1" x14ac:dyDescent="0.2">
      <c r="A1441" s="113" t="s">
        <v>6258</v>
      </c>
      <c r="D1441" s="113" t="s">
        <v>12341</v>
      </c>
      <c r="E1441" s="113">
        <f t="shared" si="22"/>
        <v>2267002006</v>
      </c>
      <c r="F1441" s="113" t="s">
        <v>13304</v>
      </c>
      <c r="G1441" s="113" t="s">
        <v>15347</v>
      </c>
      <c r="H1441" s="113" t="s">
        <v>6279</v>
      </c>
      <c r="I1441" s="113" t="s">
        <v>6285</v>
      </c>
      <c r="J1441" s="115">
        <v>36504</v>
      </c>
    </row>
    <row r="1442" spans="1:10" hidden="1" x14ac:dyDescent="0.2">
      <c r="A1442" s="113" t="s">
        <v>6258</v>
      </c>
      <c r="D1442" s="113" t="s">
        <v>12342</v>
      </c>
      <c r="E1442" s="113">
        <f t="shared" si="22"/>
        <v>2267002009</v>
      </c>
      <c r="F1442" s="113" t="s">
        <v>13304</v>
      </c>
      <c r="G1442" s="113" t="s">
        <v>15347</v>
      </c>
      <c r="H1442" s="113" t="s">
        <v>6279</v>
      </c>
      <c r="I1442" s="113" t="s">
        <v>6287</v>
      </c>
      <c r="J1442" s="115">
        <v>36504</v>
      </c>
    </row>
    <row r="1443" spans="1:10" hidden="1" x14ac:dyDescent="0.2">
      <c r="A1443" s="113" t="s">
        <v>6258</v>
      </c>
      <c r="D1443" s="113" t="s">
        <v>12343</v>
      </c>
      <c r="E1443" s="113">
        <f t="shared" si="22"/>
        <v>2267002015</v>
      </c>
      <c r="F1443" s="113" t="s">
        <v>13304</v>
      </c>
      <c r="G1443" s="113" t="s">
        <v>15347</v>
      </c>
      <c r="H1443" s="113" t="s">
        <v>6279</v>
      </c>
      <c r="I1443" s="113" t="s">
        <v>6292</v>
      </c>
      <c r="J1443" s="115">
        <v>36504</v>
      </c>
    </row>
    <row r="1444" spans="1:10" hidden="1" x14ac:dyDescent="0.2">
      <c r="A1444" s="113" t="s">
        <v>6258</v>
      </c>
      <c r="D1444" s="113" t="s">
        <v>12344</v>
      </c>
      <c r="E1444" s="113">
        <f t="shared" si="22"/>
        <v>2267002018</v>
      </c>
      <c r="F1444" s="113" t="s">
        <v>13304</v>
      </c>
      <c r="G1444" s="113" t="s">
        <v>15347</v>
      </c>
      <c r="H1444" s="113" t="s">
        <v>6279</v>
      </c>
      <c r="I1444" s="113" t="s">
        <v>6294</v>
      </c>
      <c r="J1444" s="115">
        <v>36504</v>
      </c>
    </row>
    <row r="1445" spans="1:10" hidden="1" x14ac:dyDescent="0.2">
      <c r="A1445" s="113" t="s">
        <v>6258</v>
      </c>
      <c r="D1445" s="113" t="s">
        <v>12345</v>
      </c>
      <c r="E1445" s="113">
        <f t="shared" si="22"/>
        <v>2267002021</v>
      </c>
      <c r="F1445" s="113" t="s">
        <v>13304</v>
      </c>
      <c r="G1445" s="113" t="s">
        <v>15347</v>
      </c>
      <c r="H1445" s="113" t="s">
        <v>6279</v>
      </c>
      <c r="I1445" s="113" t="s">
        <v>6296</v>
      </c>
      <c r="J1445" s="115">
        <v>36504</v>
      </c>
    </row>
    <row r="1446" spans="1:10" hidden="1" x14ac:dyDescent="0.2">
      <c r="A1446" s="113" t="s">
        <v>6258</v>
      </c>
      <c r="D1446" s="113" t="s">
        <v>12346</v>
      </c>
      <c r="E1446" s="113">
        <f t="shared" si="22"/>
        <v>2267002024</v>
      </c>
      <c r="F1446" s="113" t="s">
        <v>13304</v>
      </c>
      <c r="G1446" s="113" t="s">
        <v>15347</v>
      </c>
      <c r="H1446" s="113" t="s">
        <v>6279</v>
      </c>
      <c r="I1446" s="113" t="s">
        <v>9176</v>
      </c>
      <c r="J1446" s="115">
        <v>36504</v>
      </c>
    </row>
    <row r="1447" spans="1:10" hidden="1" x14ac:dyDescent="0.2">
      <c r="A1447" s="113" t="s">
        <v>6258</v>
      </c>
      <c r="D1447" s="113" t="s">
        <v>12347</v>
      </c>
      <c r="E1447" s="113">
        <f t="shared" si="22"/>
        <v>2267002027</v>
      </c>
      <c r="F1447" s="113" t="s">
        <v>13304</v>
      </c>
      <c r="G1447" s="113" t="s">
        <v>15347</v>
      </c>
      <c r="H1447" s="113" t="s">
        <v>6279</v>
      </c>
      <c r="I1447" s="113" t="s">
        <v>9178</v>
      </c>
      <c r="J1447" s="115">
        <v>36504</v>
      </c>
    </row>
    <row r="1448" spans="1:10" hidden="1" x14ac:dyDescent="0.2">
      <c r="A1448" s="113" t="s">
        <v>6258</v>
      </c>
      <c r="D1448" s="113" t="s">
        <v>12348</v>
      </c>
      <c r="E1448" s="113">
        <f t="shared" si="22"/>
        <v>2267002030</v>
      </c>
      <c r="F1448" s="113" t="s">
        <v>13304</v>
      </c>
      <c r="G1448" s="113" t="s">
        <v>15347</v>
      </c>
      <c r="H1448" s="113" t="s">
        <v>6279</v>
      </c>
      <c r="I1448" s="113" t="s">
        <v>9181</v>
      </c>
      <c r="J1448" s="115">
        <v>36504</v>
      </c>
    </row>
    <row r="1449" spans="1:10" hidden="1" x14ac:dyDescent="0.2">
      <c r="A1449" s="113" t="s">
        <v>6258</v>
      </c>
      <c r="D1449" s="113" t="s">
        <v>12349</v>
      </c>
      <c r="E1449" s="113">
        <f t="shared" si="22"/>
        <v>2267002033</v>
      </c>
      <c r="F1449" s="113" t="s">
        <v>13304</v>
      </c>
      <c r="G1449" s="113" t="s">
        <v>15347</v>
      </c>
      <c r="H1449" s="113" t="s">
        <v>6279</v>
      </c>
      <c r="I1449" s="113" t="s">
        <v>9183</v>
      </c>
      <c r="J1449" s="115">
        <v>36504</v>
      </c>
    </row>
    <row r="1450" spans="1:10" hidden="1" x14ac:dyDescent="0.2">
      <c r="A1450" s="113" t="s">
        <v>6258</v>
      </c>
      <c r="D1450" s="113" t="s">
        <v>12350</v>
      </c>
      <c r="E1450" s="113">
        <f t="shared" si="22"/>
        <v>2267002036</v>
      </c>
      <c r="F1450" s="113" t="s">
        <v>13304</v>
      </c>
      <c r="G1450" s="113" t="s">
        <v>15347</v>
      </c>
      <c r="H1450" s="113" t="s">
        <v>6279</v>
      </c>
      <c r="I1450" s="113" t="s">
        <v>9185</v>
      </c>
      <c r="J1450" s="115">
        <v>36504</v>
      </c>
    </row>
    <row r="1451" spans="1:10" hidden="1" x14ac:dyDescent="0.2">
      <c r="A1451" s="113" t="s">
        <v>6258</v>
      </c>
      <c r="D1451" s="113" t="s">
        <v>12351</v>
      </c>
      <c r="E1451" s="113">
        <f t="shared" si="22"/>
        <v>2267002039</v>
      </c>
      <c r="F1451" s="113" t="s">
        <v>13304</v>
      </c>
      <c r="G1451" s="113" t="s">
        <v>15347</v>
      </c>
      <c r="H1451" s="113" t="s">
        <v>6279</v>
      </c>
      <c r="I1451" s="113" t="s">
        <v>9187</v>
      </c>
      <c r="J1451" s="115">
        <v>36504</v>
      </c>
    </row>
    <row r="1452" spans="1:10" hidden="1" x14ac:dyDescent="0.2">
      <c r="A1452" s="113" t="s">
        <v>6258</v>
      </c>
      <c r="D1452" s="113" t="s">
        <v>12352</v>
      </c>
      <c r="E1452" s="113">
        <f t="shared" si="22"/>
        <v>2267002042</v>
      </c>
      <c r="F1452" s="113" t="s">
        <v>13304</v>
      </c>
      <c r="G1452" s="113" t="s">
        <v>15347</v>
      </c>
      <c r="H1452" s="113" t="s">
        <v>6279</v>
      </c>
      <c r="I1452" s="113" t="s">
        <v>9189</v>
      </c>
      <c r="J1452" s="115">
        <v>36504</v>
      </c>
    </row>
    <row r="1453" spans="1:10" hidden="1" x14ac:dyDescent="0.2">
      <c r="A1453" s="113" t="s">
        <v>6258</v>
      </c>
      <c r="D1453" s="113" t="s">
        <v>12353</v>
      </c>
      <c r="E1453" s="113">
        <f t="shared" si="22"/>
        <v>2267002045</v>
      </c>
      <c r="F1453" s="113" t="s">
        <v>13304</v>
      </c>
      <c r="G1453" s="113" t="s">
        <v>15347</v>
      </c>
      <c r="H1453" s="113" t="s">
        <v>6279</v>
      </c>
      <c r="I1453" s="113" t="s">
        <v>9191</v>
      </c>
      <c r="J1453" s="115">
        <v>36504</v>
      </c>
    </row>
    <row r="1454" spans="1:10" hidden="1" x14ac:dyDescent="0.2">
      <c r="A1454" s="113" t="s">
        <v>6258</v>
      </c>
      <c r="D1454" s="113" t="s">
        <v>12354</v>
      </c>
      <c r="E1454" s="113">
        <f t="shared" si="22"/>
        <v>2267002048</v>
      </c>
      <c r="F1454" s="113" t="s">
        <v>13304</v>
      </c>
      <c r="G1454" s="113" t="s">
        <v>15347</v>
      </c>
      <c r="H1454" s="113" t="s">
        <v>6279</v>
      </c>
      <c r="I1454" s="113" t="s">
        <v>9193</v>
      </c>
      <c r="J1454" s="115">
        <v>36504</v>
      </c>
    </row>
    <row r="1455" spans="1:10" hidden="1" x14ac:dyDescent="0.2">
      <c r="A1455" s="113" t="s">
        <v>6258</v>
      </c>
      <c r="D1455" s="113" t="s">
        <v>12355</v>
      </c>
      <c r="E1455" s="113">
        <f t="shared" si="22"/>
        <v>2267002051</v>
      </c>
      <c r="F1455" s="113" t="s">
        <v>13304</v>
      </c>
      <c r="G1455" s="113" t="s">
        <v>15347</v>
      </c>
      <c r="H1455" s="113" t="s">
        <v>6279</v>
      </c>
      <c r="I1455" s="113" t="s">
        <v>9195</v>
      </c>
      <c r="J1455" s="115">
        <v>36504</v>
      </c>
    </row>
    <row r="1456" spans="1:10" hidden="1" x14ac:dyDescent="0.2">
      <c r="A1456" s="113" t="s">
        <v>6258</v>
      </c>
      <c r="D1456" s="113" t="s">
        <v>12356</v>
      </c>
      <c r="E1456" s="113">
        <f t="shared" si="22"/>
        <v>2267002054</v>
      </c>
      <c r="F1456" s="113" t="s">
        <v>13304</v>
      </c>
      <c r="G1456" s="113" t="s">
        <v>15347</v>
      </c>
      <c r="H1456" s="113" t="s">
        <v>6279</v>
      </c>
      <c r="I1456" s="113" t="s">
        <v>9197</v>
      </c>
      <c r="J1456" s="115">
        <v>36504</v>
      </c>
    </row>
    <row r="1457" spans="1:10" hidden="1" x14ac:dyDescent="0.2">
      <c r="A1457" s="113" t="s">
        <v>6258</v>
      </c>
      <c r="D1457" s="113" t="s">
        <v>12357</v>
      </c>
      <c r="E1457" s="113">
        <f t="shared" si="22"/>
        <v>2267002057</v>
      </c>
      <c r="F1457" s="113" t="s">
        <v>13304</v>
      </c>
      <c r="G1457" s="113" t="s">
        <v>15347</v>
      </c>
      <c r="H1457" s="113" t="s">
        <v>6279</v>
      </c>
      <c r="I1457" s="113" t="s">
        <v>9199</v>
      </c>
      <c r="J1457" s="115">
        <v>36504</v>
      </c>
    </row>
    <row r="1458" spans="1:10" hidden="1" x14ac:dyDescent="0.2">
      <c r="A1458" s="113" t="s">
        <v>6258</v>
      </c>
      <c r="D1458" s="113" t="s">
        <v>12358</v>
      </c>
      <c r="E1458" s="113">
        <f t="shared" si="22"/>
        <v>2267002060</v>
      </c>
      <c r="F1458" s="113" t="s">
        <v>13304</v>
      </c>
      <c r="G1458" s="113" t="s">
        <v>15347</v>
      </c>
      <c r="H1458" s="113" t="s">
        <v>6279</v>
      </c>
      <c r="I1458" s="113" t="s">
        <v>9201</v>
      </c>
      <c r="J1458" s="115">
        <v>36504</v>
      </c>
    </row>
    <row r="1459" spans="1:10" hidden="1" x14ac:dyDescent="0.2">
      <c r="A1459" s="113" t="s">
        <v>6258</v>
      </c>
      <c r="D1459" s="113" t="s">
        <v>12359</v>
      </c>
      <c r="E1459" s="113">
        <f t="shared" si="22"/>
        <v>2267002063</v>
      </c>
      <c r="F1459" s="113" t="s">
        <v>13304</v>
      </c>
      <c r="G1459" s="113" t="s">
        <v>15347</v>
      </c>
      <c r="H1459" s="113" t="s">
        <v>6279</v>
      </c>
      <c r="I1459" s="113" t="s">
        <v>9203</v>
      </c>
      <c r="J1459" s="115">
        <v>36504</v>
      </c>
    </row>
    <row r="1460" spans="1:10" hidden="1" x14ac:dyDescent="0.2">
      <c r="A1460" s="113" t="s">
        <v>6258</v>
      </c>
      <c r="D1460" s="113" t="s">
        <v>12360</v>
      </c>
      <c r="E1460" s="113">
        <f t="shared" si="22"/>
        <v>2267002066</v>
      </c>
      <c r="F1460" s="113" t="s">
        <v>13304</v>
      </c>
      <c r="G1460" s="113" t="s">
        <v>15347</v>
      </c>
      <c r="H1460" s="113" t="s">
        <v>6279</v>
      </c>
      <c r="I1460" s="113" t="s">
        <v>9206</v>
      </c>
      <c r="J1460" s="115">
        <v>36504</v>
      </c>
    </row>
    <row r="1461" spans="1:10" hidden="1" x14ac:dyDescent="0.2">
      <c r="A1461" s="113" t="s">
        <v>6258</v>
      </c>
      <c r="D1461" s="113" t="s">
        <v>12361</v>
      </c>
      <c r="E1461" s="113">
        <f t="shared" si="22"/>
        <v>2267002069</v>
      </c>
      <c r="F1461" s="113" t="s">
        <v>13304</v>
      </c>
      <c r="G1461" s="113" t="s">
        <v>15347</v>
      </c>
      <c r="H1461" s="113" t="s">
        <v>6279</v>
      </c>
      <c r="I1461" s="113" t="s">
        <v>9208</v>
      </c>
      <c r="J1461" s="115">
        <v>36504</v>
      </c>
    </row>
    <row r="1462" spans="1:10" hidden="1" x14ac:dyDescent="0.2">
      <c r="A1462" s="113" t="s">
        <v>6258</v>
      </c>
      <c r="D1462" s="113" t="s">
        <v>12362</v>
      </c>
      <c r="E1462" s="113">
        <f t="shared" si="22"/>
        <v>2267002072</v>
      </c>
      <c r="F1462" s="113" t="s">
        <v>13304</v>
      </c>
      <c r="G1462" s="113" t="s">
        <v>15347</v>
      </c>
      <c r="H1462" s="113" t="s">
        <v>6279</v>
      </c>
      <c r="I1462" s="113" t="s">
        <v>9210</v>
      </c>
      <c r="J1462" s="115">
        <v>36504</v>
      </c>
    </row>
    <row r="1463" spans="1:10" hidden="1" x14ac:dyDescent="0.2">
      <c r="A1463" s="113" t="s">
        <v>6258</v>
      </c>
      <c r="D1463" s="113" t="s">
        <v>12363</v>
      </c>
      <c r="E1463" s="113">
        <f t="shared" si="22"/>
        <v>2267002075</v>
      </c>
      <c r="F1463" s="113" t="s">
        <v>13304</v>
      </c>
      <c r="G1463" s="113" t="s">
        <v>15347</v>
      </c>
      <c r="H1463" s="113" t="s">
        <v>6279</v>
      </c>
      <c r="I1463" s="113" t="s">
        <v>9212</v>
      </c>
      <c r="J1463" s="115">
        <v>36504</v>
      </c>
    </row>
    <row r="1464" spans="1:10" hidden="1" x14ac:dyDescent="0.2">
      <c r="A1464" s="113" t="s">
        <v>6258</v>
      </c>
      <c r="D1464" s="113" t="s">
        <v>12364</v>
      </c>
      <c r="E1464" s="113">
        <f t="shared" si="22"/>
        <v>2267002078</v>
      </c>
      <c r="F1464" s="113" t="s">
        <v>13304</v>
      </c>
      <c r="G1464" s="113" t="s">
        <v>15347</v>
      </c>
      <c r="H1464" s="113" t="s">
        <v>6279</v>
      </c>
      <c r="I1464" s="113" t="s">
        <v>9214</v>
      </c>
      <c r="J1464" s="115">
        <v>36504</v>
      </c>
    </row>
    <row r="1465" spans="1:10" hidden="1" x14ac:dyDescent="0.2">
      <c r="A1465" s="113" t="s">
        <v>6258</v>
      </c>
      <c r="D1465" s="113" t="s">
        <v>12365</v>
      </c>
      <c r="E1465" s="113">
        <f t="shared" si="22"/>
        <v>2267002081</v>
      </c>
      <c r="F1465" s="113" t="s">
        <v>13304</v>
      </c>
      <c r="G1465" s="113" t="s">
        <v>15347</v>
      </c>
      <c r="H1465" s="113" t="s">
        <v>6279</v>
      </c>
      <c r="I1465" s="113" t="s">
        <v>9216</v>
      </c>
      <c r="J1465" s="115">
        <v>36504</v>
      </c>
    </row>
    <row r="1466" spans="1:10" hidden="1" x14ac:dyDescent="0.2">
      <c r="A1466" s="113" t="s">
        <v>6258</v>
      </c>
      <c r="D1466" s="113" t="s">
        <v>12366</v>
      </c>
      <c r="E1466" s="113">
        <f t="shared" si="22"/>
        <v>2267003000</v>
      </c>
      <c r="F1466" s="113" t="s">
        <v>13304</v>
      </c>
      <c r="G1466" s="113" t="s">
        <v>15347</v>
      </c>
      <c r="H1466" s="113" t="s">
        <v>9218</v>
      </c>
      <c r="I1466" s="113" t="s">
        <v>6262</v>
      </c>
      <c r="J1466" s="115">
        <v>36504</v>
      </c>
    </row>
    <row r="1467" spans="1:10" hidden="1" x14ac:dyDescent="0.2">
      <c r="A1467" s="113" t="s">
        <v>6258</v>
      </c>
      <c r="D1467" s="113" t="s">
        <v>12367</v>
      </c>
      <c r="E1467" s="113">
        <f t="shared" si="22"/>
        <v>2267003010</v>
      </c>
      <c r="F1467" s="113" t="s">
        <v>13304</v>
      </c>
      <c r="G1467" s="113" t="s">
        <v>15347</v>
      </c>
      <c r="H1467" s="113" t="s">
        <v>9218</v>
      </c>
      <c r="I1467" s="113" t="s">
        <v>9220</v>
      </c>
      <c r="J1467" s="115">
        <v>36504</v>
      </c>
    </row>
    <row r="1468" spans="1:10" hidden="1" x14ac:dyDescent="0.2">
      <c r="A1468" s="113" t="s">
        <v>6258</v>
      </c>
      <c r="D1468" s="113" t="s">
        <v>12368</v>
      </c>
      <c r="E1468" s="113">
        <f t="shared" si="22"/>
        <v>2267003020</v>
      </c>
      <c r="F1468" s="113" t="s">
        <v>13304</v>
      </c>
      <c r="G1468" s="113" t="s">
        <v>15347</v>
      </c>
      <c r="H1468" s="113" t="s">
        <v>9218</v>
      </c>
      <c r="I1468" s="113" t="s">
        <v>9222</v>
      </c>
      <c r="J1468" s="115">
        <v>36504</v>
      </c>
    </row>
    <row r="1469" spans="1:10" hidden="1" x14ac:dyDescent="0.2">
      <c r="A1469" s="113" t="s">
        <v>6258</v>
      </c>
      <c r="D1469" s="113" t="s">
        <v>12369</v>
      </c>
      <c r="E1469" s="113">
        <f t="shared" si="22"/>
        <v>2267003030</v>
      </c>
      <c r="F1469" s="113" t="s">
        <v>13304</v>
      </c>
      <c r="G1469" s="113" t="s">
        <v>15347</v>
      </c>
      <c r="H1469" s="113" t="s">
        <v>9218</v>
      </c>
      <c r="I1469" s="113" t="s">
        <v>9224</v>
      </c>
      <c r="J1469" s="115">
        <v>36504</v>
      </c>
    </row>
    <row r="1470" spans="1:10" hidden="1" x14ac:dyDescent="0.2">
      <c r="A1470" s="113" t="s">
        <v>6258</v>
      </c>
      <c r="D1470" s="113" t="s">
        <v>12370</v>
      </c>
      <c r="E1470" s="113">
        <f t="shared" si="22"/>
        <v>2267003040</v>
      </c>
      <c r="F1470" s="113" t="s">
        <v>13304</v>
      </c>
      <c r="G1470" s="113" t="s">
        <v>15347</v>
      </c>
      <c r="H1470" s="113" t="s">
        <v>9218</v>
      </c>
      <c r="I1470" s="113" t="s">
        <v>9226</v>
      </c>
      <c r="J1470" s="115">
        <v>36504</v>
      </c>
    </row>
    <row r="1471" spans="1:10" hidden="1" x14ac:dyDescent="0.2">
      <c r="A1471" s="113" t="s">
        <v>6258</v>
      </c>
      <c r="D1471" s="113" t="s">
        <v>12371</v>
      </c>
      <c r="E1471" s="113">
        <f t="shared" si="22"/>
        <v>2267003050</v>
      </c>
      <c r="F1471" s="113" t="s">
        <v>13304</v>
      </c>
      <c r="G1471" s="113" t="s">
        <v>15347</v>
      </c>
      <c r="H1471" s="113" t="s">
        <v>9218</v>
      </c>
      <c r="I1471" s="113" t="s">
        <v>9228</v>
      </c>
      <c r="J1471" s="115">
        <v>36504</v>
      </c>
    </row>
    <row r="1472" spans="1:10" hidden="1" x14ac:dyDescent="0.2">
      <c r="A1472" s="113" t="s">
        <v>6258</v>
      </c>
      <c r="D1472" s="113" t="s">
        <v>12372</v>
      </c>
      <c r="E1472" s="113">
        <f t="shared" si="22"/>
        <v>2267003060</v>
      </c>
      <c r="F1472" s="113" t="s">
        <v>13304</v>
      </c>
      <c r="G1472" s="113" t="s">
        <v>15347</v>
      </c>
      <c r="H1472" s="113" t="s">
        <v>9218</v>
      </c>
      <c r="I1472" s="113" t="s">
        <v>9230</v>
      </c>
      <c r="J1472" s="115">
        <v>36504</v>
      </c>
    </row>
    <row r="1473" spans="1:10" hidden="1" x14ac:dyDescent="0.2">
      <c r="A1473" s="113" t="s">
        <v>6258</v>
      </c>
      <c r="D1473" s="113" t="s">
        <v>12373</v>
      </c>
      <c r="E1473" s="113">
        <f t="shared" si="22"/>
        <v>2267003070</v>
      </c>
      <c r="F1473" s="113" t="s">
        <v>13304</v>
      </c>
      <c r="G1473" s="113" t="s">
        <v>15347</v>
      </c>
      <c r="H1473" s="113" t="s">
        <v>9218</v>
      </c>
      <c r="I1473" s="113" t="s">
        <v>9232</v>
      </c>
      <c r="J1473" s="115">
        <v>36504</v>
      </c>
    </row>
    <row r="1474" spans="1:10" hidden="1" x14ac:dyDescent="0.2">
      <c r="A1474" s="113" t="s">
        <v>6258</v>
      </c>
      <c r="D1474" s="113" t="s">
        <v>12374</v>
      </c>
      <c r="E1474" s="113">
        <f t="shared" ref="E1474:E1537" si="23">VALUE(D1474)</f>
        <v>2267004000</v>
      </c>
      <c r="F1474" s="113" t="s">
        <v>13304</v>
      </c>
      <c r="G1474" s="113" t="s">
        <v>15347</v>
      </c>
      <c r="H1474" s="113" t="s">
        <v>9234</v>
      </c>
      <c r="I1474" s="113" t="s">
        <v>6262</v>
      </c>
      <c r="J1474" s="115">
        <v>36504</v>
      </c>
    </row>
    <row r="1475" spans="1:10" hidden="1" x14ac:dyDescent="0.2">
      <c r="A1475" s="113" t="s">
        <v>6258</v>
      </c>
      <c r="D1475" s="113" t="s">
        <v>12375</v>
      </c>
      <c r="E1475" s="113">
        <f t="shared" si="23"/>
        <v>2267004010</v>
      </c>
      <c r="F1475" s="113" t="s">
        <v>13304</v>
      </c>
      <c r="G1475" s="113" t="s">
        <v>15347</v>
      </c>
      <c r="H1475" s="113" t="s">
        <v>9234</v>
      </c>
      <c r="I1475" s="113" t="s">
        <v>9237</v>
      </c>
      <c r="J1475" s="115">
        <v>36504</v>
      </c>
    </row>
    <row r="1476" spans="1:10" hidden="1" x14ac:dyDescent="0.2">
      <c r="A1476" s="113" t="s">
        <v>6258</v>
      </c>
      <c r="D1476" s="113" t="s">
        <v>12376</v>
      </c>
      <c r="E1476" s="113">
        <f t="shared" si="23"/>
        <v>2267004011</v>
      </c>
      <c r="F1476" s="113" t="s">
        <v>13304</v>
      </c>
      <c r="G1476" s="113" t="s">
        <v>15347</v>
      </c>
      <c r="H1476" s="113" t="s">
        <v>9234</v>
      </c>
      <c r="I1476" s="113" t="s">
        <v>9240</v>
      </c>
      <c r="J1476" s="115">
        <v>36504</v>
      </c>
    </row>
    <row r="1477" spans="1:10" hidden="1" x14ac:dyDescent="0.2">
      <c r="A1477" s="113" t="s">
        <v>6258</v>
      </c>
      <c r="D1477" s="113" t="s">
        <v>12377</v>
      </c>
      <c r="E1477" s="113">
        <f t="shared" si="23"/>
        <v>2267004015</v>
      </c>
      <c r="F1477" s="113" t="s">
        <v>13304</v>
      </c>
      <c r="G1477" s="113" t="s">
        <v>15347</v>
      </c>
      <c r="H1477" s="113" t="s">
        <v>9234</v>
      </c>
      <c r="I1477" s="113" t="s">
        <v>9242</v>
      </c>
      <c r="J1477" s="115">
        <v>36504</v>
      </c>
    </row>
    <row r="1478" spans="1:10" hidden="1" x14ac:dyDescent="0.2">
      <c r="A1478" s="113" t="s">
        <v>6258</v>
      </c>
      <c r="D1478" s="113" t="s">
        <v>12378</v>
      </c>
      <c r="E1478" s="113">
        <f t="shared" si="23"/>
        <v>2267004016</v>
      </c>
      <c r="F1478" s="113" t="s">
        <v>13304</v>
      </c>
      <c r="G1478" s="113" t="s">
        <v>15347</v>
      </c>
      <c r="H1478" s="113" t="s">
        <v>9234</v>
      </c>
      <c r="I1478" s="113" t="s">
        <v>12117</v>
      </c>
      <c r="J1478" s="115">
        <v>36504</v>
      </c>
    </row>
    <row r="1479" spans="1:10" hidden="1" x14ac:dyDescent="0.2">
      <c r="A1479" s="113" t="s">
        <v>6258</v>
      </c>
      <c r="D1479" s="113" t="s">
        <v>12379</v>
      </c>
      <c r="E1479" s="113">
        <f t="shared" si="23"/>
        <v>2267004020</v>
      </c>
      <c r="F1479" s="113" t="s">
        <v>13304</v>
      </c>
      <c r="G1479" s="113" t="s">
        <v>15347</v>
      </c>
      <c r="H1479" s="113" t="s">
        <v>9234</v>
      </c>
      <c r="I1479" s="113" t="s">
        <v>12119</v>
      </c>
      <c r="J1479" s="115">
        <v>36504</v>
      </c>
    </row>
    <row r="1480" spans="1:10" hidden="1" x14ac:dyDescent="0.2">
      <c r="A1480" s="113" t="s">
        <v>6258</v>
      </c>
      <c r="D1480" s="113" t="s">
        <v>12380</v>
      </c>
      <c r="E1480" s="113">
        <f t="shared" si="23"/>
        <v>2267004021</v>
      </c>
      <c r="F1480" s="113" t="s">
        <v>13304</v>
      </c>
      <c r="G1480" s="113" t="s">
        <v>15347</v>
      </c>
      <c r="H1480" s="113" t="s">
        <v>9234</v>
      </c>
      <c r="I1480" s="113" t="s">
        <v>12122</v>
      </c>
      <c r="J1480" s="115">
        <v>36504</v>
      </c>
    </row>
    <row r="1481" spans="1:10" hidden="1" x14ac:dyDescent="0.2">
      <c r="A1481" s="113" t="s">
        <v>6258</v>
      </c>
      <c r="D1481" s="113" t="s">
        <v>12381</v>
      </c>
      <c r="E1481" s="113">
        <f t="shared" si="23"/>
        <v>2267004025</v>
      </c>
      <c r="F1481" s="113" t="s">
        <v>13304</v>
      </c>
      <c r="G1481" s="113" t="s">
        <v>15347</v>
      </c>
      <c r="H1481" s="113" t="s">
        <v>9234</v>
      </c>
      <c r="I1481" s="113" t="s">
        <v>12124</v>
      </c>
      <c r="J1481" s="115">
        <v>36504</v>
      </c>
    </row>
    <row r="1482" spans="1:10" hidden="1" x14ac:dyDescent="0.2">
      <c r="A1482" s="113" t="s">
        <v>6258</v>
      </c>
      <c r="D1482" s="113" t="s">
        <v>12382</v>
      </c>
      <c r="E1482" s="113">
        <f t="shared" si="23"/>
        <v>2267004026</v>
      </c>
      <c r="F1482" s="113" t="s">
        <v>13304</v>
      </c>
      <c r="G1482" s="113" t="s">
        <v>15347</v>
      </c>
      <c r="H1482" s="113" t="s">
        <v>9234</v>
      </c>
      <c r="I1482" s="113" t="s">
        <v>12126</v>
      </c>
      <c r="J1482" s="115">
        <v>36504</v>
      </c>
    </row>
    <row r="1483" spans="1:10" hidden="1" x14ac:dyDescent="0.2">
      <c r="A1483" s="113" t="s">
        <v>6258</v>
      </c>
      <c r="D1483" s="113" t="s">
        <v>12383</v>
      </c>
      <c r="E1483" s="113">
        <f t="shared" si="23"/>
        <v>2267004030</v>
      </c>
      <c r="F1483" s="113" t="s">
        <v>13304</v>
      </c>
      <c r="G1483" s="113" t="s">
        <v>15347</v>
      </c>
      <c r="H1483" s="113" t="s">
        <v>9234</v>
      </c>
      <c r="I1483" s="113" t="s">
        <v>12128</v>
      </c>
      <c r="J1483" s="115">
        <v>36504</v>
      </c>
    </row>
    <row r="1484" spans="1:10" hidden="1" x14ac:dyDescent="0.2">
      <c r="A1484" s="113" t="s">
        <v>6258</v>
      </c>
      <c r="D1484" s="113" t="s">
        <v>12384</v>
      </c>
      <c r="E1484" s="113">
        <f t="shared" si="23"/>
        <v>2267004031</v>
      </c>
      <c r="F1484" s="113" t="s">
        <v>13304</v>
      </c>
      <c r="G1484" s="113" t="s">
        <v>15347</v>
      </c>
      <c r="H1484" s="113" t="s">
        <v>9234</v>
      </c>
      <c r="I1484" s="113" t="s">
        <v>12130</v>
      </c>
      <c r="J1484" s="115">
        <v>36504</v>
      </c>
    </row>
    <row r="1485" spans="1:10" hidden="1" x14ac:dyDescent="0.2">
      <c r="A1485" s="113" t="s">
        <v>6258</v>
      </c>
      <c r="D1485" s="113" t="s">
        <v>12385</v>
      </c>
      <c r="E1485" s="113">
        <f t="shared" si="23"/>
        <v>2267004035</v>
      </c>
      <c r="F1485" s="113" t="s">
        <v>13304</v>
      </c>
      <c r="G1485" s="113" t="s">
        <v>15347</v>
      </c>
      <c r="H1485" s="113" t="s">
        <v>9234</v>
      </c>
      <c r="I1485" s="113" t="s">
        <v>12132</v>
      </c>
      <c r="J1485" s="115">
        <v>36504</v>
      </c>
    </row>
    <row r="1486" spans="1:10" hidden="1" x14ac:dyDescent="0.2">
      <c r="A1486" s="113" t="s">
        <v>6258</v>
      </c>
      <c r="D1486" s="113" t="s">
        <v>12386</v>
      </c>
      <c r="E1486" s="113">
        <f t="shared" si="23"/>
        <v>2267004036</v>
      </c>
      <c r="F1486" s="113" t="s">
        <v>13304</v>
      </c>
      <c r="G1486" s="113" t="s">
        <v>15347</v>
      </c>
      <c r="H1486" s="113" t="s">
        <v>9234</v>
      </c>
      <c r="I1486" s="113" t="s">
        <v>15143</v>
      </c>
      <c r="J1486" s="115">
        <v>36504</v>
      </c>
    </row>
    <row r="1487" spans="1:10" hidden="1" x14ac:dyDescent="0.2">
      <c r="A1487" s="113" t="s">
        <v>6258</v>
      </c>
      <c r="D1487" s="113" t="s">
        <v>12387</v>
      </c>
      <c r="E1487" s="113">
        <f t="shared" si="23"/>
        <v>2267004040</v>
      </c>
      <c r="F1487" s="113" t="s">
        <v>13304</v>
      </c>
      <c r="G1487" s="113" t="s">
        <v>15347</v>
      </c>
      <c r="H1487" s="113" t="s">
        <v>9234</v>
      </c>
      <c r="I1487" s="113" t="s">
        <v>15145</v>
      </c>
      <c r="J1487" s="115">
        <v>36504</v>
      </c>
    </row>
    <row r="1488" spans="1:10" hidden="1" x14ac:dyDescent="0.2">
      <c r="A1488" s="113" t="s">
        <v>6258</v>
      </c>
      <c r="D1488" s="113" t="s">
        <v>12388</v>
      </c>
      <c r="E1488" s="113">
        <f t="shared" si="23"/>
        <v>2267004041</v>
      </c>
      <c r="F1488" s="113" t="s">
        <v>13304</v>
      </c>
      <c r="G1488" s="113" t="s">
        <v>15347</v>
      </c>
      <c r="H1488" s="113" t="s">
        <v>9234</v>
      </c>
      <c r="I1488" s="113" t="s">
        <v>15147</v>
      </c>
      <c r="J1488" s="115">
        <v>36504</v>
      </c>
    </row>
    <row r="1489" spans="1:10" hidden="1" x14ac:dyDescent="0.2">
      <c r="A1489" s="113" t="s">
        <v>6258</v>
      </c>
      <c r="D1489" s="113" t="s">
        <v>12389</v>
      </c>
      <c r="E1489" s="113">
        <f t="shared" si="23"/>
        <v>2267004045</v>
      </c>
      <c r="F1489" s="113" t="s">
        <v>13304</v>
      </c>
      <c r="G1489" s="113" t="s">
        <v>15347</v>
      </c>
      <c r="H1489" s="113" t="s">
        <v>9234</v>
      </c>
      <c r="I1489" s="113" t="s">
        <v>15149</v>
      </c>
      <c r="J1489" s="115">
        <v>36504</v>
      </c>
    </row>
    <row r="1490" spans="1:10" hidden="1" x14ac:dyDescent="0.2">
      <c r="A1490" s="113" t="s">
        <v>6258</v>
      </c>
      <c r="D1490" s="113" t="s">
        <v>12390</v>
      </c>
      <c r="E1490" s="113">
        <f t="shared" si="23"/>
        <v>2267004046</v>
      </c>
      <c r="F1490" s="113" t="s">
        <v>13304</v>
      </c>
      <c r="G1490" s="113" t="s">
        <v>15347</v>
      </c>
      <c r="H1490" s="113" t="s">
        <v>9234</v>
      </c>
      <c r="I1490" s="113" t="s">
        <v>15151</v>
      </c>
      <c r="J1490" s="115">
        <v>36504</v>
      </c>
    </row>
    <row r="1491" spans="1:10" hidden="1" x14ac:dyDescent="0.2">
      <c r="A1491" s="113" t="s">
        <v>6258</v>
      </c>
      <c r="D1491" s="113" t="s">
        <v>12391</v>
      </c>
      <c r="E1491" s="113">
        <f t="shared" si="23"/>
        <v>2267004050</v>
      </c>
      <c r="F1491" s="113" t="s">
        <v>13304</v>
      </c>
      <c r="G1491" s="113" t="s">
        <v>15347</v>
      </c>
      <c r="H1491" s="113" t="s">
        <v>9234</v>
      </c>
      <c r="I1491" s="113" t="s">
        <v>15153</v>
      </c>
      <c r="J1491" s="115">
        <v>36504</v>
      </c>
    </row>
    <row r="1492" spans="1:10" hidden="1" x14ac:dyDescent="0.2">
      <c r="A1492" s="113" t="s">
        <v>6258</v>
      </c>
      <c r="D1492" s="113" t="s">
        <v>12392</v>
      </c>
      <c r="E1492" s="113">
        <f t="shared" si="23"/>
        <v>2267004051</v>
      </c>
      <c r="F1492" s="113" t="s">
        <v>13304</v>
      </c>
      <c r="G1492" s="113" t="s">
        <v>15347</v>
      </c>
      <c r="H1492" s="113" t="s">
        <v>9234</v>
      </c>
      <c r="I1492" s="113" t="s">
        <v>15155</v>
      </c>
      <c r="J1492" s="115">
        <v>36504</v>
      </c>
    </row>
    <row r="1493" spans="1:10" hidden="1" x14ac:dyDescent="0.2">
      <c r="A1493" s="113" t="s">
        <v>6258</v>
      </c>
      <c r="D1493" s="113" t="s">
        <v>12393</v>
      </c>
      <c r="E1493" s="113">
        <f t="shared" si="23"/>
        <v>2267004055</v>
      </c>
      <c r="F1493" s="113" t="s">
        <v>13304</v>
      </c>
      <c r="G1493" s="113" t="s">
        <v>15347</v>
      </c>
      <c r="H1493" s="113" t="s">
        <v>9234</v>
      </c>
      <c r="I1493" s="113" t="s">
        <v>15157</v>
      </c>
      <c r="J1493" s="115">
        <v>36504</v>
      </c>
    </row>
    <row r="1494" spans="1:10" hidden="1" x14ac:dyDescent="0.2">
      <c r="A1494" s="113" t="s">
        <v>6258</v>
      </c>
      <c r="D1494" s="113" t="s">
        <v>12394</v>
      </c>
      <c r="E1494" s="113">
        <f t="shared" si="23"/>
        <v>2267004056</v>
      </c>
      <c r="F1494" s="113" t="s">
        <v>13304</v>
      </c>
      <c r="G1494" s="113" t="s">
        <v>15347</v>
      </c>
      <c r="H1494" s="113" t="s">
        <v>9234</v>
      </c>
      <c r="I1494" s="113" t="s">
        <v>15159</v>
      </c>
      <c r="J1494" s="115">
        <v>36504</v>
      </c>
    </row>
    <row r="1495" spans="1:10" hidden="1" x14ac:dyDescent="0.2">
      <c r="A1495" s="113" t="s">
        <v>6258</v>
      </c>
      <c r="D1495" s="113" t="s">
        <v>12395</v>
      </c>
      <c r="E1495" s="113">
        <f t="shared" si="23"/>
        <v>2267004060</v>
      </c>
      <c r="F1495" s="113" t="s">
        <v>13304</v>
      </c>
      <c r="G1495" s="113" t="s">
        <v>15347</v>
      </c>
      <c r="H1495" s="113" t="s">
        <v>9234</v>
      </c>
      <c r="I1495" s="113" t="s">
        <v>15161</v>
      </c>
      <c r="J1495" s="115">
        <v>36504</v>
      </c>
    </row>
    <row r="1496" spans="1:10" hidden="1" x14ac:dyDescent="0.2">
      <c r="A1496" s="113" t="s">
        <v>6258</v>
      </c>
      <c r="D1496" s="113" t="s">
        <v>12396</v>
      </c>
      <c r="E1496" s="113">
        <f t="shared" si="23"/>
        <v>2267004061</v>
      </c>
      <c r="F1496" s="113" t="s">
        <v>13304</v>
      </c>
      <c r="G1496" s="113" t="s">
        <v>15347</v>
      </c>
      <c r="H1496" s="113" t="s">
        <v>9234</v>
      </c>
      <c r="I1496" s="113" t="s">
        <v>15163</v>
      </c>
      <c r="J1496" s="115">
        <v>36504</v>
      </c>
    </row>
    <row r="1497" spans="1:10" hidden="1" x14ac:dyDescent="0.2">
      <c r="A1497" s="113" t="s">
        <v>6258</v>
      </c>
      <c r="D1497" s="113" t="s">
        <v>12397</v>
      </c>
      <c r="E1497" s="113">
        <f t="shared" si="23"/>
        <v>2267004065</v>
      </c>
      <c r="F1497" s="113" t="s">
        <v>13304</v>
      </c>
      <c r="G1497" s="113" t="s">
        <v>15347</v>
      </c>
      <c r="H1497" s="113" t="s">
        <v>9234</v>
      </c>
      <c r="I1497" s="113" t="s">
        <v>15165</v>
      </c>
      <c r="J1497" s="115">
        <v>36504</v>
      </c>
    </row>
    <row r="1498" spans="1:10" hidden="1" x14ac:dyDescent="0.2">
      <c r="A1498" s="113" t="s">
        <v>6258</v>
      </c>
      <c r="D1498" s="113" t="s">
        <v>12398</v>
      </c>
      <c r="E1498" s="113">
        <f t="shared" si="23"/>
        <v>2267004066</v>
      </c>
      <c r="F1498" s="113" t="s">
        <v>13304</v>
      </c>
      <c r="G1498" s="113" t="s">
        <v>15347</v>
      </c>
      <c r="H1498" s="113" t="s">
        <v>9234</v>
      </c>
      <c r="I1498" s="113" t="s">
        <v>15167</v>
      </c>
      <c r="J1498" s="115">
        <v>36504</v>
      </c>
    </row>
    <row r="1499" spans="1:10" hidden="1" x14ac:dyDescent="0.2">
      <c r="A1499" s="113" t="s">
        <v>6258</v>
      </c>
      <c r="D1499" s="113" t="s">
        <v>12399</v>
      </c>
      <c r="E1499" s="113">
        <f t="shared" si="23"/>
        <v>2267004071</v>
      </c>
      <c r="F1499" s="113" t="s">
        <v>13304</v>
      </c>
      <c r="G1499" s="113" t="s">
        <v>15347</v>
      </c>
      <c r="H1499" s="113" t="s">
        <v>9234</v>
      </c>
      <c r="I1499" s="113" t="s">
        <v>15171</v>
      </c>
      <c r="J1499" s="115">
        <v>36504</v>
      </c>
    </row>
    <row r="1500" spans="1:10" hidden="1" x14ac:dyDescent="0.2">
      <c r="A1500" s="113" t="s">
        <v>6258</v>
      </c>
      <c r="D1500" s="113" t="s">
        <v>12400</v>
      </c>
      <c r="E1500" s="113">
        <f t="shared" si="23"/>
        <v>2267004075</v>
      </c>
      <c r="F1500" s="113" t="s">
        <v>13304</v>
      </c>
      <c r="G1500" s="113" t="s">
        <v>15347</v>
      </c>
      <c r="H1500" s="113" t="s">
        <v>9234</v>
      </c>
      <c r="I1500" s="113" t="s">
        <v>15173</v>
      </c>
      <c r="J1500" s="115">
        <v>36504</v>
      </c>
    </row>
    <row r="1501" spans="1:10" hidden="1" x14ac:dyDescent="0.2">
      <c r="A1501" s="113" t="s">
        <v>6258</v>
      </c>
      <c r="D1501" s="113" t="s">
        <v>12401</v>
      </c>
      <c r="E1501" s="113">
        <f t="shared" si="23"/>
        <v>2267004076</v>
      </c>
      <c r="F1501" s="113" t="s">
        <v>13304</v>
      </c>
      <c r="G1501" s="113" t="s">
        <v>15347</v>
      </c>
      <c r="H1501" s="113" t="s">
        <v>9234</v>
      </c>
      <c r="I1501" s="113" t="s">
        <v>15175</v>
      </c>
      <c r="J1501" s="115">
        <v>36504</v>
      </c>
    </row>
    <row r="1502" spans="1:10" hidden="1" x14ac:dyDescent="0.2">
      <c r="A1502" s="113" t="s">
        <v>6258</v>
      </c>
      <c r="D1502" s="113" t="s">
        <v>12402</v>
      </c>
      <c r="E1502" s="113">
        <f t="shared" si="23"/>
        <v>2267005000</v>
      </c>
      <c r="F1502" s="113" t="s">
        <v>13304</v>
      </c>
      <c r="G1502" s="113" t="s">
        <v>15347</v>
      </c>
      <c r="H1502" s="113" t="s">
        <v>15177</v>
      </c>
      <c r="I1502" s="113" t="s">
        <v>6262</v>
      </c>
      <c r="J1502" s="115">
        <v>36504</v>
      </c>
    </row>
    <row r="1503" spans="1:10" hidden="1" x14ac:dyDescent="0.2">
      <c r="A1503" s="113" t="s">
        <v>6258</v>
      </c>
      <c r="D1503" s="113" t="s">
        <v>12403</v>
      </c>
      <c r="E1503" s="113">
        <f t="shared" si="23"/>
        <v>2267005010</v>
      </c>
      <c r="F1503" s="113" t="s">
        <v>13304</v>
      </c>
      <c r="G1503" s="113" t="s">
        <v>15347</v>
      </c>
      <c r="H1503" s="113" t="s">
        <v>15177</v>
      </c>
      <c r="I1503" s="113" t="s">
        <v>15180</v>
      </c>
      <c r="J1503" s="115">
        <v>36504</v>
      </c>
    </row>
    <row r="1504" spans="1:10" hidden="1" x14ac:dyDescent="0.2">
      <c r="A1504" s="113" t="s">
        <v>6258</v>
      </c>
      <c r="D1504" s="113" t="s">
        <v>12404</v>
      </c>
      <c r="E1504" s="113">
        <f t="shared" si="23"/>
        <v>2267005015</v>
      </c>
      <c r="F1504" s="113" t="s">
        <v>13304</v>
      </c>
      <c r="G1504" s="113" t="s">
        <v>15347</v>
      </c>
      <c r="H1504" s="113" t="s">
        <v>15177</v>
      </c>
      <c r="I1504" s="113" t="s">
        <v>15182</v>
      </c>
      <c r="J1504" s="115">
        <v>36504</v>
      </c>
    </row>
    <row r="1505" spans="1:10" hidden="1" x14ac:dyDescent="0.2">
      <c r="A1505" s="113" t="s">
        <v>6258</v>
      </c>
      <c r="D1505" s="113" t="s">
        <v>12405</v>
      </c>
      <c r="E1505" s="113">
        <f t="shared" si="23"/>
        <v>2267005020</v>
      </c>
      <c r="F1505" s="113" t="s">
        <v>13304</v>
      </c>
      <c r="G1505" s="113" t="s">
        <v>15347</v>
      </c>
      <c r="H1505" s="113" t="s">
        <v>15177</v>
      </c>
      <c r="I1505" s="113" t="s">
        <v>15184</v>
      </c>
      <c r="J1505" s="115">
        <v>36504</v>
      </c>
    </row>
    <row r="1506" spans="1:10" hidden="1" x14ac:dyDescent="0.2">
      <c r="A1506" s="113" t="s">
        <v>6258</v>
      </c>
      <c r="D1506" s="113" t="s">
        <v>12406</v>
      </c>
      <c r="E1506" s="113">
        <f t="shared" si="23"/>
        <v>2267005025</v>
      </c>
      <c r="F1506" s="113" t="s">
        <v>13304</v>
      </c>
      <c r="G1506" s="113" t="s">
        <v>15347</v>
      </c>
      <c r="H1506" s="113" t="s">
        <v>15177</v>
      </c>
      <c r="I1506" s="113" t="s">
        <v>15186</v>
      </c>
      <c r="J1506" s="115">
        <v>36504</v>
      </c>
    </row>
    <row r="1507" spans="1:10" hidden="1" x14ac:dyDescent="0.2">
      <c r="A1507" s="113" t="s">
        <v>6258</v>
      </c>
      <c r="D1507" s="113" t="s">
        <v>12407</v>
      </c>
      <c r="E1507" s="113">
        <f t="shared" si="23"/>
        <v>2267005030</v>
      </c>
      <c r="F1507" s="113" t="s">
        <v>13304</v>
      </c>
      <c r="G1507" s="113" t="s">
        <v>15347</v>
      </c>
      <c r="H1507" s="113" t="s">
        <v>15177</v>
      </c>
      <c r="I1507" s="113" t="s">
        <v>15188</v>
      </c>
      <c r="J1507" s="115">
        <v>36504</v>
      </c>
    </row>
    <row r="1508" spans="1:10" hidden="1" x14ac:dyDescent="0.2">
      <c r="A1508" s="113" t="s">
        <v>6258</v>
      </c>
      <c r="D1508" s="113" t="s">
        <v>12408</v>
      </c>
      <c r="E1508" s="113">
        <f t="shared" si="23"/>
        <v>2267005035</v>
      </c>
      <c r="F1508" s="113" t="s">
        <v>13304</v>
      </c>
      <c r="G1508" s="113" t="s">
        <v>15347</v>
      </c>
      <c r="H1508" s="113" t="s">
        <v>15177</v>
      </c>
      <c r="I1508" s="113" t="s">
        <v>15190</v>
      </c>
      <c r="J1508" s="115">
        <v>36504</v>
      </c>
    </row>
    <row r="1509" spans="1:10" hidden="1" x14ac:dyDescent="0.2">
      <c r="A1509" s="113" t="s">
        <v>6258</v>
      </c>
      <c r="D1509" s="113" t="s">
        <v>12409</v>
      </c>
      <c r="E1509" s="113">
        <f t="shared" si="23"/>
        <v>2267005040</v>
      </c>
      <c r="F1509" s="113" t="s">
        <v>13304</v>
      </c>
      <c r="G1509" s="113" t="s">
        <v>15347</v>
      </c>
      <c r="H1509" s="113" t="s">
        <v>15177</v>
      </c>
      <c r="I1509" s="113" t="s">
        <v>15192</v>
      </c>
      <c r="J1509" s="115">
        <v>36504</v>
      </c>
    </row>
    <row r="1510" spans="1:10" hidden="1" x14ac:dyDescent="0.2">
      <c r="A1510" s="113" t="s">
        <v>6258</v>
      </c>
      <c r="D1510" s="113" t="s">
        <v>12410</v>
      </c>
      <c r="E1510" s="113">
        <f t="shared" si="23"/>
        <v>2267005045</v>
      </c>
      <c r="F1510" s="113" t="s">
        <v>13304</v>
      </c>
      <c r="G1510" s="113" t="s">
        <v>15347</v>
      </c>
      <c r="H1510" s="113" t="s">
        <v>15177</v>
      </c>
      <c r="I1510" s="113" t="s">
        <v>15195</v>
      </c>
      <c r="J1510" s="115">
        <v>36504</v>
      </c>
    </row>
    <row r="1511" spans="1:10" hidden="1" x14ac:dyDescent="0.2">
      <c r="A1511" s="113" t="s">
        <v>6258</v>
      </c>
      <c r="D1511" s="113" t="s">
        <v>12411</v>
      </c>
      <c r="E1511" s="113">
        <f t="shared" si="23"/>
        <v>2267005050</v>
      </c>
      <c r="F1511" s="113" t="s">
        <v>13304</v>
      </c>
      <c r="G1511" s="113" t="s">
        <v>15347</v>
      </c>
      <c r="H1511" s="113" t="s">
        <v>15177</v>
      </c>
      <c r="I1511" s="113" t="s">
        <v>15197</v>
      </c>
      <c r="J1511" s="115">
        <v>36504</v>
      </c>
    </row>
    <row r="1512" spans="1:10" hidden="1" x14ac:dyDescent="0.2">
      <c r="A1512" s="113" t="s">
        <v>6258</v>
      </c>
      <c r="D1512" s="113" t="s">
        <v>12412</v>
      </c>
      <c r="E1512" s="113">
        <f t="shared" si="23"/>
        <v>2267005055</v>
      </c>
      <c r="F1512" s="113" t="s">
        <v>13304</v>
      </c>
      <c r="G1512" s="113" t="s">
        <v>15347</v>
      </c>
      <c r="H1512" s="113" t="s">
        <v>15177</v>
      </c>
      <c r="I1512" s="113" t="s">
        <v>15199</v>
      </c>
      <c r="J1512" s="115">
        <v>36504</v>
      </c>
    </row>
    <row r="1513" spans="1:10" hidden="1" x14ac:dyDescent="0.2">
      <c r="A1513" s="113" t="s">
        <v>6258</v>
      </c>
      <c r="D1513" s="113" t="s">
        <v>12413</v>
      </c>
      <c r="E1513" s="113">
        <f t="shared" si="23"/>
        <v>2267005060</v>
      </c>
      <c r="F1513" s="113" t="s">
        <v>13304</v>
      </c>
      <c r="G1513" s="113" t="s">
        <v>15347</v>
      </c>
      <c r="H1513" s="113" t="s">
        <v>15177</v>
      </c>
      <c r="I1513" s="113" t="s">
        <v>15201</v>
      </c>
      <c r="J1513" s="115">
        <v>36504</v>
      </c>
    </row>
    <row r="1514" spans="1:10" hidden="1" x14ac:dyDescent="0.2">
      <c r="A1514" s="113" t="s">
        <v>6258</v>
      </c>
      <c r="D1514" s="113" t="s">
        <v>12414</v>
      </c>
      <c r="E1514" s="113">
        <f t="shared" si="23"/>
        <v>2267006000</v>
      </c>
      <c r="F1514" s="113" t="s">
        <v>13304</v>
      </c>
      <c r="G1514" s="113" t="s">
        <v>15347</v>
      </c>
      <c r="H1514" s="113" t="s">
        <v>16384</v>
      </c>
      <c r="I1514" s="113" t="s">
        <v>6262</v>
      </c>
      <c r="J1514" s="115">
        <v>36504</v>
      </c>
    </row>
    <row r="1515" spans="1:10" hidden="1" x14ac:dyDescent="0.2">
      <c r="A1515" s="113" t="s">
        <v>6258</v>
      </c>
      <c r="D1515" s="113" t="s">
        <v>12415</v>
      </c>
      <c r="E1515" s="113">
        <f t="shared" si="23"/>
        <v>2267006005</v>
      </c>
      <c r="F1515" s="113" t="s">
        <v>13304</v>
      </c>
      <c r="G1515" s="113" t="s">
        <v>15347</v>
      </c>
      <c r="H1515" s="113" t="s">
        <v>16384</v>
      </c>
      <c r="I1515" s="113" t="s">
        <v>16387</v>
      </c>
      <c r="J1515" s="115">
        <v>36504</v>
      </c>
    </row>
    <row r="1516" spans="1:10" hidden="1" x14ac:dyDescent="0.2">
      <c r="A1516" s="113" t="s">
        <v>6258</v>
      </c>
      <c r="D1516" s="113" t="s">
        <v>12416</v>
      </c>
      <c r="E1516" s="113">
        <f t="shared" si="23"/>
        <v>2267006010</v>
      </c>
      <c r="F1516" s="113" t="s">
        <v>13304</v>
      </c>
      <c r="G1516" s="113" t="s">
        <v>15347</v>
      </c>
      <c r="H1516" s="113" t="s">
        <v>16384</v>
      </c>
      <c r="I1516" s="113" t="s">
        <v>16390</v>
      </c>
      <c r="J1516" s="115">
        <v>36504</v>
      </c>
    </row>
    <row r="1517" spans="1:10" hidden="1" x14ac:dyDescent="0.2">
      <c r="A1517" s="113" t="s">
        <v>6258</v>
      </c>
      <c r="D1517" s="113" t="s">
        <v>12417</v>
      </c>
      <c r="E1517" s="113">
        <f t="shared" si="23"/>
        <v>2267006015</v>
      </c>
      <c r="F1517" s="113" t="s">
        <v>13304</v>
      </c>
      <c r="G1517" s="113" t="s">
        <v>15347</v>
      </c>
      <c r="H1517" s="113" t="s">
        <v>16384</v>
      </c>
      <c r="I1517" s="113" t="s">
        <v>16392</v>
      </c>
      <c r="J1517" s="115">
        <v>36504</v>
      </c>
    </row>
    <row r="1518" spans="1:10" hidden="1" x14ac:dyDescent="0.2">
      <c r="A1518" s="113" t="s">
        <v>6258</v>
      </c>
      <c r="D1518" s="113" t="s">
        <v>12418</v>
      </c>
      <c r="E1518" s="113">
        <f t="shared" si="23"/>
        <v>2267006020</v>
      </c>
      <c r="F1518" s="113" t="s">
        <v>13304</v>
      </c>
      <c r="G1518" s="113" t="s">
        <v>15347</v>
      </c>
      <c r="H1518" s="113" t="s">
        <v>16384</v>
      </c>
      <c r="I1518" s="113" t="s">
        <v>16394</v>
      </c>
      <c r="J1518" s="115">
        <v>36504</v>
      </c>
    </row>
    <row r="1519" spans="1:10" hidden="1" x14ac:dyDescent="0.2">
      <c r="A1519" s="113" t="s">
        <v>6258</v>
      </c>
      <c r="D1519" s="113" t="s">
        <v>12419</v>
      </c>
      <c r="E1519" s="113">
        <f t="shared" si="23"/>
        <v>2267006025</v>
      </c>
      <c r="F1519" s="113" t="s">
        <v>13304</v>
      </c>
      <c r="G1519" s="113" t="s">
        <v>15347</v>
      </c>
      <c r="H1519" s="113" t="s">
        <v>16384</v>
      </c>
      <c r="I1519" s="113" t="s">
        <v>16396</v>
      </c>
      <c r="J1519" s="115">
        <v>36504</v>
      </c>
    </row>
    <row r="1520" spans="1:10" hidden="1" x14ac:dyDescent="0.2">
      <c r="A1520" s="113" t="s">
        <v>6258</v>
      </c>
      <c r="D1520" s="113" t="s">
        <v>12420</v>
      </c>
      <c r="E1520" s="113">
        <f t="shared" si="23"/>
        <v>2267006030</v>
      </c>
      <c r="F1520" s="113" t="s">
        <v>13304</v>
      </c>
      <c r="G1520" s="113" t="s">
        <v>15347</v>
      </c>
      <c r="H1520" s="113" t="s">
        <v>16384</v>
      </c>
      <c r="I1520" s="113" t="s">
        <v>16398</v>
      </c>
      <c r="J1520" s="115">
        <v>36504</v>
      </c>
    </row>
    <row r="1521" spans="1:10" hidden="1" x14ac:dyDescent="0.2">
      <c r="A1521" s="113" t="s">
        <v>6258</v>
      </c>
      <c r="D1521" s="113" t="s">
        <v>12421</v>
      </c>
      <c r="E1521" s="113">
        <f t="shared" si="23"/>
        <v>2267007000</v>
      </c>
      <c r="F1521" s="113" t="s">
        <v>13304</v>
      </c>
      <c r="G1521" s="113" t="s">
        <v>15347</v>
      </c>
      <c r="H1521" s="113" t="s">
        <v>16400</v>
      </c>
      <c r="I1521" s="113" t="s">
        <v>6262</v>
      </c>
      <c r="J1521" s="115">
        <v>36504</v>
      </c>
    </row>
    <row r="1522" spans="1:10" hidden="1" x14ac:dyDescent="0.2">
      <c r="A1522" s="113" t="s">
        <v>6258</v>
      </c>
      <c r="D1522" s="113" t="s">
        <v>12422</v>
      </c>
      <c r="E1522" s="113">
        <f t="shared" si="23"/>
        <v>2267007005</v>
      </c>
      <c r="F1522" s="113" t="s">
        <v>13304</v>
      </c>
      <c r="G1522" s="113" t="s">
        <v>15347</v>
      </c>
      <c r="H1522" s="113" t="s">
        <v>16400</v>
      </c>
      <c r="I1522" s="113" t="s">
        <v>16402</v>
      </c>
      <c r="J1522" s="115">
        <v>36504</v>
      </c>
    </row>
    <row r="1523" spans="1:10" hidden="1" x14ac:dyDescent="0.2">
      <c r="A1523" s="113" t="s">
        <v>6258</v>
      </c>
      <c r="D1523" s="113" t="s">
        <v>12423</v>
      </c>
      <c r="E1523" s="113">
        <f t="shared" si="23"/>
        <v>2267007010</v>
      </c>
      <c r="F1523" s="113" t="s">
        <v>13304</v>
      </c>
      <c r="G1523" s="113" t="s">
        <v>15347</v>
      </c>
      <c r="H1523" s="113" t="s">
        <v>16400</v>
      </c>
      <c r="I1523" s="113" t="s">
        <v>16405</v>
      </c>
      <c r="J1523" s="115">
        <v>36504</v>
      </c>
    </row>
    <row r="1524" spans="1:10" hidden="1" x14ac:dyDescent="0.2">
      <c r="A1524" s="113" t="s">
        <v>6258</v>
      </c>
      <c r="D1524" s="113" t="s">
        <v>12424</v>
      </c>
      <c r="E1524" s="113">
        <f t="shared" si="23"/>
        <v>2267007015</v>
      </c>
      <c r="F1524" s="113" t="s">
        <v>13304</v>
      </c>
      <c r="G1524" s="113" t="s">
        <v>15347</v>
      </c>
      <c r="H1524" s="113" t="s">
        <v>16400</v>
      </c>
      <c r="I1524" s="113" t="s">
        <v>16407</v>
      </c>
      <c r="J1524" s="115">
        <v>36504</v>
      </c>
    </row>
    <row r="1525" spans="1:10" hidden="1" x14ac:dyDescent="0.2">
      <c r="A1525" s="113" t="s">
        <v>6258</v>
      </c>
      <c r="D1525" s="113" t="s">
        <v>12425</v>
      </c>
      <c r="E1525" s="113">
        <f t="shared" si="23"/>
        <v>2267008000</v>
      </c>
      <c r="F1525" s="113" t="s">
        <v>13304</v>
      </c>
      <c r="G1525" s="113" t="s">
        <v>15347</v>
      </c>
      <c r="H1525" s="113" t="s">
        <v>16412</v>
      </c>
      <c r="I1525" s="113" t="s">
        <v>6262</v>
      </c>
      <c r="J1525" s="115">
        <v>36504</v>
      </c>
    </row>
    <row r="1526" spans="1:10" hidden="1" x14ac:dyDescent="0.2">
      <c r="A1526" s="113" t="s">
        <v>6258</v>
      </c>
      <c r="D1526" s="113" t="s">
        <v>12426</v>
      </c>
      <c r="E1526" s="113">
        <f t="shared" si="23"/>
        <v>2267008005</v>
      </c>
      <c r="F1526" s="113" t="s">
        <v>13304</v>
      </c>
      <c r="G1526" s="113" t="s">
        <v>15347</v>
      </c>
      <c r="H1526" s="113" t="s">
        <v>16412</v>
      </c>
      <c r="I1526" s="113" t="s">
        <v>16412</v>
      </c>
      <c r="J1526" s="115">
        <v>36504</v>
      </c>
    </row>
    <row r="1527" spans="1:10" hidden="1" x14ac:dyDescent="0.2">
      <c r="A1527" s="113" t="s">
        <v>6258</v>
      </c>
      <c r="D1527" s="113" t="s">
        <v>12427</v>
      </c>
      <c r="E1527" s="113">
        <f t="shared" si="23"/>
        <v>2267009000</v>
      </c>
      <c r="F1527" s="113" t="s">
        <v>13304</v>
      </c>
      <c r="G1527" s="113" t="s">
        <v>15347</v>
      </c>
      <c r="H1527" s="113" t="s">
        <v>16419</v>
      </c>
      <c r="I1527" s="113" t="s">
        <v>6262</v>
      </c>
      <c r="J1527" s="115">
        <v>36504</v>
      </c>
    </row>
    <row r="1528" spans="1:10" hidden="1" x14ac:dyDescent="0.2">
      <c r="A1528" s="113" t="s">
        <v>6258</v>
      </c>
      <c r="D1528" s="113" t="s">
        <v>12428</v>
      </c>
      <c r="E1528" s="113">
        <f t="shared" si="23"/>
        <v>2267009010</v>
      </c>
      <c r="F1528" s="113" t="s">
        <v>13304</v>
      </c>
      <c r="G1528" s="113" t="s">
        <v>15347</v>
      </c>
      <c r="H1528" s="113" t="s">
        <v>16419</v>
      </c>
      <c r="I1528" s="113" t="s">
        <v>13572</v>
      </c>
      <c r="J1528" s="115">
        <v>36504</v>
      </c>
    </row>
    <row r="1529" spans="1:10" hidden="1" x14ac:dyDescent="0.2">
      <c r="A1529" s="113" t="s">
        <v>6258</v>
      </c>
      <c r="D1529" s="113" t="s">
        <v>12429</v>
      </c>
      <c r="E1529" s="113">
        <f t="shared" si="23"/>
        <v>2267010000</v>
      </c>
      <c r="F1529" s="113" t="s">
        <v>13304</v>
      </c>
      <c r="G1529" s="113" t="s">
        <v>15347</v>
      </c>
      <c r="H1529" s="113" t="s">
        <v>9218</v>
      </c>
      <c r="I1529" s="113" t="s">
        <v>6262</v>
      </c>
      <c r="J1529" s="115">
        <v>36504</v>
      </c>
    </row>
    <row r="1530" spans="1:10" hidden="1" x14ac:dyDescent="0.2">
      <c r="A1530" s="113" t="s">
        <v>6258</v>
      </c>
      <c r="D1530" s="113" t="s">
        <v>12430</v>
      </c>
      <c r="E1530" s="113">
        <f t="shared" si="23"/>
        <v>2267010010</v>
      </c>
      <c r="F1530" s="113" t="s">
        <v>13304</v>
      </c>
      <c r="G1530" s="113" t="s">
        <v>15347</v>
      </c>
      <c r="H1530" s="113" t="s">
        <v>9218</v>
      </c>
      <c r="I1530" s="113" t="s">
        <v>13575</v>
      </c>
      <c r="J1530" s="115">
        <v>36504</v>
      </c>
    </row>
    <row r="1531" spans="1:10" hidden="1" x14ac:dyDescent="0.2">
      <c r="A1531" s="113" t="s">
        <v>6258</v>
      </c>
      <c r="D1531" s="113" t="s">
        <v>12431</v>
      </c>
      <c r="E1531" s="113">
        <f t="shared" si="23"/>
        <v>2268000000</v>
      </c>
      <c r="F1531" s="113" t="s">
        <v>13304</v>
      </c>
      <c r="G1531" s="113" t="s">
        <v>12432</v>
      </c>
      <c r="H1531" s="113" t="s">
        <v>12433</v>
      </c>
      <c r="I1531" s="113" t="s">
        <v>6262</v>
      </c>
      <c r="J1531" s="115">
        <v>36504</v>
      </c>
    </row>
    <row r="1532" spans="1:10" hidden="1" x14ac:dyDescent="0.2">
      <c r="A1532" s="113" t="s">
        <v>6258</v>
      </c>
      <c r="D1532" s="113" t="s">
        <v>12434</v>
      </c>
      <c r="E1532" s="113">
        <f t="shared" si="23"/>
        <v>2268001000</v>
      </c>
      <c r="F1532" s="113" t="s">
        <v>13304</v>
      </c>
      <c r="G1532" s="113" t="s">
        <v>12432</v>
      </c>
      <c r="H1532" s="113" t="s">
        <v>6264</v>
      </c>
      <c r="I1532" s="113" t="s">
        <v>6262</v>
      </c>
      <c r="J1532" s="115">
        <v>36504</v>
      </c>
    </row>
    <row r="1533" spans="1:10" hidden="1" x14ac:dyDescent="0.2">
      <c r="A1533" s="113" t="s">
        <v>6258</v>
      </c>
      <c r="D1533" s="113" t="s">
        <v>12435</v>
      </c>
      <c r="E1533" s="113">
        <f t="shared" si="23"/>
        <v>2268001010</v>
      </c>
      <c r="F1533" s="113" t="s">
        <v>13304</v>
      </c>
      <c r="G1533" s="113" t="s">
        <v>12432</v>
      </c>
      <c r="H1533" s="113" t="s">
        <v>6264</v>
      </c>
      <c r="I1533" s="113" t="s">
        <v>6266</v>
      </c>
      <c r="J1533" s="115">
        <v>36504</v>
      </c>
    </row>
    <row r="1534" spans="1:10" hidden="1" x14ac:dyDescent="0.2">
      <c r="A1534" s="113" t="s">
        <v>6258</v>
      </c>
      <c r="D1534" s="113" t="s">
        <v>12436</v>
      </c>
      <c r="E1534" s="113">
        <f t="shared" si="23"/>
        <v>2268001020</v>
      </c>
      <c r="F1534" s="113" t="s">
        <v>13304</v>
      </c>
      <c r="G1534" s="113" t="s">
        <v>12432</v>
      </c>
      <c r="H1534" s="113" t="s">
        <v>6264</v>
      </c>
      <c r="I1534" s="113" t="s">
        <v>6268</v>
      </c>
      <c r="J1534" s="115">
        <v>36504</v>
      </c>
    </row>
    <row r="1535" spans="1:10" hidden="1" x14ac:dyDescent="0.2">
      <c r="A1535" s="113" t="s">
        <v>6258</v>
      </c>
      <c r="D1535" s="113" t="s">
        <v>12437</v>
      </c>
      <c r="E1535" s="113">
        <f t="shared" si="23"/>
        <v>2268001030</v>
      </c>
      <c r="F1535" s="113" t="s">
        <v>13304</v>
      </c>
      <c r="G1535" s="113" t="s">
        <v>12432</v>
      </c>
      <c r="H1535" s="113" t="s">
        <v>6264</v>
      </c>
      <c r="I1535" s="113" t="s">
        <v>6270</v>
      </c>
      <c r="J1535" s="115">
        <v>36504</v>
      </c>
    </row>
    <row r="1536" spans="1:10" hidden="1" x14ac:dyDescent="0.2">
      <c r="A1536" s="113" t="s">
        <v>6258</v>
      </c>
      <c r="D1536" s="113" t="s">
        <v>12438</v>
      </c>
      <c r="E1536" s="113">
        <f t="shared" si="23"/>
        <v>2268001040</v>
      </c>
      <c r="F1536" s="113" t="s">
        <v>13304</v>
      </c>
      <c r="G1536" s="113" t="s">
        <v>12432</v>
      </c>
      <c r="H1536" s="113" t="s">
        <v>6264</v>
      </c>
      <c r="I1536" s="113" t="s">
        <v>6273</v>
      </c>
      <c r="J1536" s="115">
        <v>36504</v>
      </c>
    </row>
    <row r="1537" spans="1:10" hidden="1" x14ac:dyDescent="0.2">
      <c r="A1537" s="113" t="s">
        <v>6258</v>
      </c>
      <c r="D1537" s="113" t="s">
        <v>12439</v>
      </c>
      <c r="E1537" s="113">
        <f t="shared" si="23"/>
        <v>2268001050</v>
      </c>
      <c r="F1537" s="113" t="s">
        <v>13304</v>
      </c>
      <c r="G1537" s="113" t="s">
        <v>12432</v>
      </c>
      <c r="H1537" s="113" t="s">
        <v>6264</v>
      </c>
      <c r="I1537" s="113" t="s">
        <v>6275</v>
      </c>
      <c r="J1537" s="115">
        <v>36504</v>
      </c>
    </row>
    <row r="1538" spans="1:10" hidden="1" x14ac:dyDescent="0.2">
      <c r="A1538" s="113" t="s">
        <v>6258</v>
      </c>
      <c r="D1538" s="113" t="s">
        <v>12440</v>
      </c>
      <c r="E1538" s="113">
        <f t="shared" ref="E1538:E1601" si="24">VALUE(D1538)</f>
        <v>2268001060</v>
      </c>
      <c r="F1538" s="113" t="s">
        <v>13304</v>
      </c>
      <c r="G1538" s="113" t="s">
        <v>12432</v>
      </c>
      <c r="H1538" s="113" t="s">
        <v>6264</v>
      </c>
      <c r="I1538" s="113" t="s">
        <v>6277</v>
      </c>
      <c r="J1538" s="115">
        <v>36504</v>
      </c>
    </row>
    <row r="1539" spans="1:10" hidden="1" x14ac:dyDescent="0.2">
      <c r="A1539" s="113" t="s">
        <v>6258</v>
      </c>
      <c r="D1539" s="113" t="s">
        <v>12441</v>
      </c>
      <c r="E1539" s="113">
        <f t="shared" si="24"/>
        <v>2268002000</v>
      </c>
      <c r="F1539" s="113" t="s">
        <v>13304</v>
      </c>
      <c r="G1539" s="113" t="s">
        <v>12432</v>
      </c>
      <c r="H1539" s="113" t="s">
        <v>6279</v>
      </c>
      <c r="I1539" s="113" t="s">
        <v>6262</v>
      </c>
      <c r="J1539" s="115">
        <v>36504</v>
      </c>
    </row>
    <row r="1540" spans="1:10" hidden="1" x14ac:dyDescent="0.2">
      <c r="A1540" s="113" t="s">
        <v>6258</v>
      </c>
      <c r="D1540" s="113" t="s">
        <v>12442</v>
      </c>
      <c r="E1540" s="113">
        <f t="shared" si="24"/>
        <v>2268002003</v>
      </c>
      <c r="F1540" s="113" t="s">
        <v>13304</v>
      </c>
      <c r="G1540" s="113" t="s">
        <v>12432</v>
      </c>
      <c r="H1540" s="113" t="s">
        <v>6279</v>
      </c>
      <c r="I1540" s="113" t="s">
        <v>6282</v>
      </c>
      <c r="J1540" s="115">
        <v>36504</v>
      </c>
    </row>
    <row r="1541" spans="1:10" hidden="1" x14ac:dyDescent="0.2">
      <c r="A1541" s="113" t="s">
        <v>6258</v>
      </c>
      <c r="D1541" s="113" t="s">
        <v>12443</v>
      </c>
      <c r="E1541" s="113">
        <f t="shared" si="24"/>
        <v>2268002006</v>
      </c>
      <c r="F1541" s="113" t="s">
        <v>13304</v>
      </c>
      <c r="G1541" s="113" t="s">
        <v>12432</v>
      </c>
      <c r="H1541" s="113" t="s">
        <v>6279</v>
      </c>
      <c r="I1541" s="113" t="s">
        <v>6285</v>
      </c>
      <c r="J1541" s="115">
        <v>36504</v>
      </c>
    </row>
    <row r="1542" spans="1:10" hidden="1" x14ac:dyDescent="0.2">
      <c r="A1542" s="113" t="s">
        <v>6258</v>
      </c>
      <c r="D1542" s="113" t="s">
        <v>12444</v>
      </c>
      <c r="E1542" s="113">
        <f t="shared" si="24"/>
        <v>2268002009</v>
      </c>
      <c r="F1542" s="113" t="s">
        <v>13304</v>
      </c>
      <c r="G1542" s="113" t="s">
        <v>12432</v>
      </c>
      <c r="H1542" s="113" t="s">
        <v>6279</v>
      </c>
      <c r="I1542" s="113" t="s">
        <v>6287</v>
      </c>
      <c r="J1542" s="115">
        <v>36504</v>
      </c>
    </row>
    <row r="1543" spans="1:10" hidden="1" x14ac:dyDescent="0.2">
      <c r="A1543" s="113" t="s">
        <v>6258</v>
      </c>
      <c r="D1543" s="113" t="s">
        <v>12445</v>
      </c>
      <c r="E1543" s="113">
        <f t="shared" si="24"/>
        <v>2268002015</v>
      </c>
      <c r="F1543" s="113" t="s">
        <v>13304</v>
      </c>
      <c r="G1543" s="113" t="s">
        <v>12432</v>
      </c>
      <c r="H1543" s="113" t="s">
        <v>6279</v>
      </c>
      <c r="I1543" s="113" t="s">
        <v>6292</v>
      </c>
      <c r="J1543" s="115">
        <v>36504</v>
      </c>
    </row>
    <row r="1544" spans="1:10" hidden="1" x14ac:dyDescent="0.2">
      <c r="A1544" s="113" t="s">
        <v>6258</v>
      </c>
      <c r="D1544" s="113" t="s">
        <v>12446</v>
      </c>
      <c r="E1544" s="113">
        <f t="shared" si="24"/>
        <v>2268002018</v>
      </c>
      <c r="F1544" s="113" t="s">
        <v>13304</v>
      </c>
      <c r="G1544" s="113" t="s">
        <v>12432</v>
      </c>
      <c r="H1544" s="113" t="s">
        <v>6279</v>
      </c>
      <c r="I1544" s="113" t="s">
        <v>6294</v>
      </c>
      <c r="J1544" s="115">
        <v>36504</v>
      </c>
    </row>
    <row r="1545" spans="1:10" hidden="1" x14ac:dyDescent="0.2">
      <c r="A1545" s="113" t="s">
        <v>6258</v>
      </c>
      <c r="D1545" s="113" t="s">
        <v>12447</v>
      </c>
      <c r="E1545" s="113">
        <f t="shared" si="24"/>
        <v>2268002021</v>
      </c>
      <c r="F1545" s="113" t="s">
        <v>13304</v>
      </c>
      <c r="G1545" s="113" t="s">
        <v>12432</v>
      </c>
      <c r="H1545" s="113" t="s">
        <v>6279</v>
      </c>
      <c r="I1545" s="113" t="s">
        <v>6296</v>
      </c>
      <c r="J1545" s="115">
        <v>36504</v>
      </c>
    </row>
    <row r="1546" spans="1:10" hidden="1" x14ac:dyDescent="0.2">
      <c r="A1546" s="113" t="s">
        <v>6258</v>
      </c>
      <c r="D1546" s="113" t="s">
        <v>12448</v>
      </c>
      <c r="E1546" s="113">
        <f t="shared" si="24"/>
        <v>2268002024</v>
      </c>
      <c r="F1546" s="113" t="s">
        <v>13304</v>
      </c>
      <c r="G1546" s="113" t="s">
        <v>12432</v>
      </c>
      <c r="H1546" s="113" t="s">
        <v>6279</v>
      </c>
      <c r="I1546" s="113" t="s">
        <v>9176</v>
      </c>
      <c r="J1546" s="115">
        <v>36504</v>
      </c>
    </row>
    <row r="1547" spans="1:10" hidden="1" x14ac:dyDescent="0.2">
      <c r="A1547" s="113" t="s">
        <v>6258</v>
      </c>
      <c r="D1547" s="113" t="s">
        <v>12449</v>
      </c>
      <c r="E1547" s="113">
        <f t="shared" si="24"/>
        <v>2268002027</v>
      </c>
      <c r="F1547" s="113" t="s">
        <v>13304</v>
      </c>
      <c r="G1547" s="113" t="s">
        <v>12432</v>
      </c>
      <c r="H1547" s="113" t="s">
        <v>6279</v>
      </c>
      <c r="I1547" s="113" t="s">
        <v>9178</v>
      </c>
      <c r="J1547" s="115">
        <v>36504</v>
      </c>
    </row>
    <row r="1548" spans="1:10" hidden="1" x14ac:dyDescent="0.2">
      <c r="A1548" s="113" t="s">
        <v>6258</v>
      </c>
      <c r="D1548" s="113" t="s">
        <v>12450</v>
      </c>
      <c r="E1548" s="113">
        <f t="shared" si="24"/>
        <v>2268002030</v>
      </c>
      <c r="F1548" s="113" t="s">
        <v>13304</v>
      </c>
      <c r="G1548" s="113" t="s">
        <v>12432</v>
      </c>
      <c r="H1548" s="113" t="s">
        <v>6279</v>
      </c>
      <c r="I1548" s="113" t="s">
        <v>9181</v>
      </c>
      <c r="J1548" s="115">
        <v>36504</v>
      </c>
    </row>
    <row r="1549" spans="1:10" hidden="1" x14ac:dyDescent="0.2">
      <c r="A1549" s="113" t="s">
        <v>6258</v>
      </c>
      <c r="D1549" s="113" t="s">
        <v>12451</v>
      </c>
      <c r="E1549" s="113">
        <f t="shared" si="24"/>
        <v>2268002033</v>
      </c>
      <c r="F1549" s="113" t="s">
        <v>13304</v>
      </c>
      <c r="G1549" s="113" t="s">
        <v>12432</v>
      </c>
      <c r="H1549" s="113" t="s">
        <v>6279</v>
      </c>
      <c r="I1549" s="113" t="s">
        <v>9183</v>
      </c>
      <c r="J1549" s="115">
        <v>36504</v>
      </c>
    </row>
    <row r="1550" spans="1:10" hidden="1" x14ac:dyDescent="0.2">
      <c r="A1550" s="113" t="s">
        <v>6258</v>
      </c>
      <c r="D1550" s="113" t="s">
        <v>12452</v>
      </c>
      <c r="E1550" s="113">
        <f t="shared" si="24"/>
        <v>2268002036</v>
      </c>
      <c r="F1550" s="113" t="s">
        <v>13304</v>
      </c>
      <c r="G1550" s="113" t="s">
        <v>12432</v>
      </c>
      <c r="H1550" s="113" t="s">
        <v>6279</v>
      </c>
      <c r="I1550" s="113" t="s">
        <v>9185</v>
      </c>
      <c r="J1550" s="115">
        <v>36504</v>
      </c>
    </row>
    <row r="1551" spans="1:10" hidden="1" x14ac:dyDescent="0.2">
      <c r="A1551" s="113" t="s">
        <v>6258</v>
      </c>
      <c r="D1551" s="113" t="s">
        <v>12453</v>
      </c>
      <c r="E1551" s="113">
        <f t="shared" si="24"/>
        <v>2268002039</v>
      </c>
      <c r="F1551" s="113" t="s">
        <v>13304</v>
      </c>
      <c r="G1551" s="113" t="s">
        <v>12432</v>
      </c>
      <c r="H1551" s="113" t="s">
        <v>6279</v>
      </c>
      <c r="I1551" s="113" t="s">
        <v>9187</v>
      </c>
      <c r="J1551" s="115">
        <v>36504</v>
      </c>
    </row>
    <row r="1552" spans="1:10" hidden="1" x14ac:dyDescent="0.2">
      <c r="A1552" s="113" t="s">
        <v>6258</v>
      </c>
      <c r="D1552" s="113" t="s">
        <v>12454</v>
      </c>
      <c r="E1552" s="113">
        <f t="shared" si="24"/>
        <v>2268002042</v>
      </c>
      <c r="F1552" s="113" t="s">
        <v>13304</v>
      </c>
      <c r="G1552" s="113" t="s">
        <v>12432</v>
      </c>
      <c r="H1552" s="113" t="s">
        <v>6279</v>
      </c>
      <c r="I1552" s="113" t="s">
        <v>9189</v>
      </c>
      <c r="J1552" s="115">
        <v>36504</v>
      </c>
    </row>
    <row r="1553" spans="1:10" hidden="1" x14ac:dyDescent="0.2">
      <c r="A1553" s="113" t="s">
        <v>6258</v>
      </c>
      <c r="D1553" s="113" t="s">
        <v>12455</v>
      </c>
      <c r="E1553" s="113">
        <f t="shared" si="24"/>
        <v>2268002045</v>
      </c>
      <c r="F1553" s="113" t="s">
        <v>13304</v>
      </c>
      <c r="G1553" s="113" t="s">
        <v>12432</v>
      </c>
      <c r="H1553" s="113" t="s">
        <v>6279</v>
      </c>
      <c r="I1553" s="113" t="s">
        <v>9191</v>
      </c>
      <c r="J1553" s="115">
        <v>36504</v>
      </c>
    </row>
    <row r="1554" spans="1:10" hidden="1" x14ac:dyDescent="0.2">
      <c r="A1554" s="113" t="s">
        <v>6258</v>
      </c>
      <c r="D1554" s="113" t="s">
        <v>12456</v>
      </c>
      <c r="E1554" s="113">
        <f t="shared" si="24"/>
        <v>2268002048</v>
      </c>
      <c r="F1554" s="113" t="s">
        <v>13304</v>
      </c>
      <c r="G1554" s="113" t="s">
        <v>12432</v>
      </c>
      <c r="H1554" s="113" t="s">
        <v>6279</v>
      </c>
      <c r="I1554" s="113" t="s">
        <v>9193</v>
      </c>
      <c r="J1554" s="115">
        <v>36504</v>
      </c>
    </row>
    <row r="1555" spans="1:10" hidden="1" x14ac:dyDescent="0.2">
      <c r="A1555" s="113" t="s">
        <v>6258</v>
      </c>
      <c r="D1555" s="113" t="s">
        <v>12457</v>
      </c>
      <c r="E1555" s="113">
        <f t="shared" si="24"/>
        <v>2268002051</v>
      </c>
      <c r="F1555" s="113" t="s">
        <v>13304</v>
      </c>
      <c r="G1555" s="113" t="s">
        <v>12432</v>
      </c>
      <c r="H1555" s="113" t="s">
        <v>6279</v>
      </c>
      <c r="I1555" s="113" t="s">
        <v>9195</v>
      </c>
      <c r="J1555" s="115">
        <v>36504</v>
      </c>
    </row>
    <row r="1556" spans="1:10" hidden="1" x14ac:dyDescent="0.2">
      <c r="A1556" s="113" t="s">
        <v>6258</v>
      </c>
      <c r="D1556" s="113" t="s">
        <v>12458</v>
      </c>
      <c r="E1556" s="113">
        <f t="shared" si="24"/>
        <v>2268002054</v>
      </c>
      <c r="F1556" s="113" t="s">
        <v>13304</v>
      </c>
      <c r="G1556" s="113" t="s">
        <v>12432</v>
      </c>
      <c r="H1556" s="113" t="s">
        <v>6279</v>
      </c>
      <c r="I1556" s="113" t="s">
        <v>9197</v>
      </c>
      <c r="J1556" s="115">
        <v>36504</v>
      </c>
    </row>
    <row r="1557" spans="1:10" hidden="1" x14ac:dyDescent="0.2">
      <c r="A1557" s="113" t="s">
        <v>6258</v>
      </c>
      <c r="D1557" s="113" t="s">
        <v>12459</v>
      </c>
      <c r="E1557" s="113">
        <f t="shared" si="24"/>
        <v>2268002057</v>
      </c>
      <c r="F1557" s="113" t="s">
        <v>13304</v>
      </c>
      <c r="G1557" s="113" t="s">
        <v>12432</v>
      </c>
      <c r="H1557" s="113" t="s">
        <v>6279</v>
      </c>
      <c r="I1557" s="113" t="s">
        <v>9199</v>
      </c>
      <c r="J1557" s="115">
        <v>36504</v>
      </c>
    </row>
    <row r="1558" spans="1:10" hidden="1" x14ac:dyDescent="0.2">
      <c r="A1558" s="113" t="s">
        <v>6258</v>
      </c>
      <c r="D1558" s="113" t="s">
        <v>12460</v>
      </c>
      <c r="E1558" s="113">
        <f t="shared" si="24"/>
        <v>2268002060</v>
      </c>
      <c r="F1558" s="113" t="s">
        <v>13304</v>
      </c>
      <c r="G1558" s="113" t="s">
        <v>12432</v>
      </c>
      <c r="H1558" s="113" t="s">
        <v>6279</v>
      </c>
      <c r="I1558" s="113" t="s">
        <v>9201</v>
      </c>
      <c r="J1558" s="115">
        <v>36504</v>
      </c>
    </row>
    <row r="1559" spans="1:10" hidden="1" x14ac:dyDescent="0.2">
      <c r="A1559" s="113" t="s">
        <v>6258</v>
      </c>
      <c r="D1559" s="113" t="s">
        <v>12461</v>
      </c>
      <c r="E1559" s="113">
        <f t="shared" si="24"/>
        <v>2268002063</v>
      </c>
      <c r="F1559" s="113" t="s">
        <v>13304</v>
      </c>
      <c r="G1559" s="113" t="s">
        <v>12432</v>
      </c>
      <c r="H1559" s="113" t="s">
        <v>6279</v>
      </c>
      <c r="I1559" s="113" t="s">
        <v>9203</v>
      </c>
      <c r="J1559" s="115">
        <v>36504</v>
      </c>
    </row>
    <row r="1560" spans="1:10" hidden="1" x14ac:dyDescent="0.2">
      <c r="A1560" s="113" t="s">
        <v>6258</v>
      </c>
      <c r="D1560" s="113" t="s">
        <v>12462</v>
      </c>
      <c r="E1560" s="113">
        <f t="shared" si="24"/>
        <v>2268002066</v>
      </c>
      <c r="F1560" s="113" t="s">
        <v>13304</v>
      </c>
      <c r="G1560" s="113" t="s">
        <v>12432</v>
      </c>
      <c r="H1560" s="113" t="s">
        <v>6279</v>
      </c>
      <c r="I1560" s="113" t="s">
        <v>9206</v>
      </c>
      <c r="J1560" s="115">
        <v>36504</v>
      </c>
    </row>
    <row r="1561" spans="1:10" hidden="1" x14ac:dyDescent="0.2">
      <c r="A1561" s="113" t="s">
        <v>6258</v>
      </c>
      <c r="D1561" s="113" t="s">
        <v>12463</v>
      </c>
      <c r="E1561" s="113">
        <f t="shared" si="24"/>
        <v>2268002069</v>
      </c>
      <c r="F1561" s="113" t="s">
        <v>13304</v>
      </c>
      <c r="G1561" s="113" t="s">
        <v>12432</v>
      </c>
      <c r="H1561" s="113" t="s">
        <v>6279</v>
      </c>
      <c r="I1561" s="113" t="s">
        <v>9208</v>
      </c>
      <c r="J1561" s="115">
        <v>36504</v>
      </c>
    </row>
    <row r="1562" spans="1:10" hidden="1" x14ac:dyDescent="0.2">
      <c r="A1562" s="113" t="s">
        <v>6258</v>
      </c>
      <c r="D1562" s="113" t="s">
        <v>12464</v>
      </c>
      <c r="E1562" s="113">
        <f t="shared" si="24"/>
        <v>2268002072</v>
      </c>
      <c r="F1562" s="113" t="s">
        <v>13304</v>
      </c>
      <c r="G1562" s="113" t="s">
        <v>12432</v>
      </c>
      <c r="H1562" s="113" t="s">
        <v>6279</v>
      </c>
      <c r="I1562" s="113" t="s">
        <v>9210</v>
      </c>
      <c r="J1562" s="115">
        <v>36504</v>
      </c>
    </row>
    <row r="1563" spans="1:10" hidden="1" x14ac:dyDescent="0.2">
      <c r="A1563" s="113" t="s">
        <v>6258</v>
      </c>
      <c r="D1563" s="113" t="s">
        <v>12465</v>
      </c>
      <c r="E1563" s="113">
        <f t="shared" si="24"/>
        <v>2268002075</v>
      </c>
      <c r="F1563" s="113" t="s">
        <v>13304</v>
      </c>
      <c r="G1563" s="113" t="s">
        <v>12432</v>
      </c>
      <c r="H1563" s="113" t="s">
        <v>6279</v>
      </c>
      <c r="I1563" s="113" t="s">
        <v>9212</v>
      </c>
      <c r="J1563" s="115">
        <v>36504</v>
      </c>
    </row>
    <row r="1564" spans="1:10" hidden="1" x14ac:dyDescent="0.2">
      <c r="A1564" s="113" t="s">
        <v>6258</v>
      </c>
      <c r="D1564" s="113" t="s">
        <v>12466</v>
      </c>
      <c r="E1564" s="113">
        <f t="shared" si="24"/>
        <v>2268002078</v>
      </c>
      <c r="F1564" s="113" t="s">
        <v>13304</v>
      </c>
      <c r="G1564" s="113" t="s">
        <v>12432</v>
      </c>
      <c r="H1564" s="113" t="s">
        <v>6279</v>
      </c>
      <c r="I1564" s="113" t="s">
        <v>9214</v>
      </c>
      <c r="J1564" s="115">
        <v>36504</v>
      </c>
    </row>
    <row r="1565" spans="1:10" hidden="1" x14ac:dyDescent="0.2">
      <c r="A1565" s="113" t="s">
        <v>6258</v>
      </c>
      <c r="D1565" s="113" t="s">
        <v>12467</v>
      </c>
      <c r="E1565" s="113">
        <f t="shared" si="24"/>
        <v>2268002081</v>
      </c>
      <c r="F1565" s="113" t="s">
        <v>13304</v>
      </c>
      <c r="G1565" s="113" t="s">
        <v>12432</v>
      </c>
      <c r="H1565" s="113" t="s">
        <v>6279</v>
      </c>
      <c r="I1565" s="113" t="s">
        <v>9216</v>
      </c>
      <c r="J1565" s="115">
        <v>36504</v>
      </c>
    </row>
    <row r="1566" spans="1:10" hidden="1" x14ac:dyDescent="0.2">
      <c r="A1566" s="113" t="s">
        <v>6258</v>
      </c>
      <c r="D1566" s="113" t="s">
        <v>12468</v>
      </c>
      <c r="E1566" s="113">
        <f t="shared" si="24"/>
        <v>2268003000</v>
      </c>
      <c r="F1566" s="113" t="s">
        <v>13304</v>
      </c>
      <c r="G1566" s="113" t="s">
        <v>12432</v>
      </c>
      <c r="H1566" s="113" t="s">
        <v>9218</v>
      </c>
      <c r="I1566" s="113" t="s">
        <v>6262</v>
      </c>
      <c r="J1566" s="115">
        <v>36504</v>
      </c>
    </row>
    <row r="1567" spans="1:10" hidden="1" x14ac:dyDescent="0.2">
      <c r="A1567" s="113" t="s">
        <v>6258</v>
      </c>
      <c r="D1567" s="113" t="s">
        <v>12469</v>
      </c>
      <c r="E1567" s="113">
        <f t="shared" si="24"/>
        <v>2268003010</v>
      </c>
      <c r="F1567" s="113" t="s">
        <v>13304</v>
      </c>
      <c r="G1567" s="113" t="s">
        <v>12432</v>
      </c>
      <c r="H1567" s="113" t="s">
        <v>9218</v>
      </c>
      <c r="I1567" s="113" t="s">
        <v>9220</v>
      </c>
      <c r="J1567" s="115">
        <v>36504</v>
      </c>
    </row>
    <row r="1568" spans="1:10" hidden="1" x14ac:dyDescent="0.2">
      <c r="A1568" s="113" t="s">
        <v>6258</v>
      </c>
      <c r="D1568" s="113" t="s">
        <v>12470</v>
      </c>
      <c r="E1568" s="113">
        <f t="shared" si="24"/>
        <v>2268003020</v>
      </c>
      <c r="F1568" s="113" t="s">
        <v>13304</v>
      </c>
      <c r="G1568" s="113" t="s">
        <v>12432</v>
      </c>
      <c r="H1568" s="113" t="s">
        <v>9218</v>
      </c>
      <c r="I1568" s="113" t="s">
        <v>9222</v>
      </c>
      <c r="J1568" s="115">
        <v>36504</v>
      </c>
    </row>
    <row r="1569" spans="1:10" hidden="1" x14ac:dyDescent="0.2">
      <c r="A1569" s="113" t="s">
        <v>6258</v>
      </c>
      <c r="D1569" s="113" t="s">
        <v>12471</v>
      </c>
      <c r="E1569" s="113">
        <f t="shared" si="24"/>
        <v>2268003030</v>
      </c>
      <c r="F1569" s="113" t="s">
        <v>13304</v>
      </c>
      <c r="G1569" s="113" t="s">
        <v>12432</v>
      </c>
      <c r="H1569" s="113" t="s">
        <v>9218</v>
      </c>
      <c r="I1569" s="113" t="s">
        <v>9224</v>
      </c>
      <c r="J1569" s="115">
        <v>36504</v>
      </c>
    </row>
    <row r="1570" spans="1:10" hidden="1" x14ac:dyDescent="0.2">
      <c r="A1570" s="113" t="s">
        <v>6258</v>
      </c>
      <c r="D1570" s="113" t="s">
        <v>12472</v>
      </c>
      <c r="E1570" s="113">
        <f t="shared" si="24"/>
        <v>2268003040</v>
      </c>
      <c r="F1570" s="113" t="s">
        <v>13304</v>
      </c>
      <c r="G1570" s="113" t="s">
        <v>12432</v>
      </c>
      <c r="H1570" s="113" t="s">
        <v>9218</v>
      </c>
      <c r="I1570" s="113" t="s">
        <v>9226</v>
      </c>
      <c r="J1570" s="115">
        <v>36504</v>
      </c>
    </row>
    <row r="1571" spans="1:10" hidden="1" x14ac:dyDescent="0.2">
      <c r="A1571" s="113" t="s">
        <v>6258</v>
      </c>
      <c r="D1571" s="113" t="s">
        <v>12473</v>
      </c>
      <c r="E1571" s="113">
        <f t="shared" si="24"/>
        <v>2268003050</v>
      </c>
      <c r="F1571" s="113" t="s">
        <v>13304</v>
      </c>
      <c r="G1571" s="113" t="s">
        <v>12432</v>
      </c>
      <c r="H1571" s="113" t="s">
        <v>9218</v>
      </c>
      <c r="I1571" s="113" t="s">
        <v>9228</v>
      </c>
      <c r="J1571" s="115">
        <v>36504</v>
      </c>
    </row>
    <row r="1572" spans="1:10" hidden="1" x14ac:dyDescent="0.2">
      <c r="A1572" s="113" t="s">
        <v>6258</v>
      </c>
      <c r="D1572" s="113" t="s">
        <v>12474</v>
      </c>
      <c r="E1572" s="113">
        <f t="shared" si="24"/>
        <v>2268003060</v>
      </c>
      <c r="F1572" s="113" t="s">
        <v>13304</v>
      </c>
      <c r="G1572" s="113" t="s">
        <v>12432</v>
      </c>
      <c r="H1572" s="113" t="s">
        <v>9218</v>
      </c>
      <c r="I1572" s="113" t="s">
        <v>9230</v>
      </c>
      <c r="J1572" s="115">
        <v>36504</v>
      </c>
    </row>
    <row r="1573" spans="1:10" hidden="1" x14ac:dyDescent="0.2">
      <c r="A1573" s="113" t="s">
        <v>6258</v>
      </c>
      <c r="D1573" s="113" t="s">
        <v>12475</v>
      </c>
      <c r="E1573" s="113">
        <f t="shared" si="24"/>
        <v>2268003070</v>
      </c>
      <c r="F1573" s="113" t="s">
        <v>13304</v>
      </c>
      <c r="G1573" s="113" t="s">
        <v>12432</v>
      </c>
      <c r="H1573" s="113" t="s">
        <v>9218</v>
      </c>
      <c r="I1573" s="113" t="s">
        <v>9232</v>
      </c>
      <c r="J1573" s="115">
        <v>36504</v>
      </c>
    </row>
    <row r="1574" spans="1:10" hidden="1" x14ac:dyDescent="0.2">
      <c r="A1574" s="113" t="s">
        <v>6258</v>
      </c>
      <c r="D1574" s="113" t="s">
        <v>12476</v>
      </c>
      <c r="E1574" s="113">
        <f t="shared" si="24"/>
        <v>2268004000</v>
      </c>
      <c r="F1574" s="113" t="s">
        <v>13304</v>
      </c>
      <c r="G1574" s="113" t="s">
        <v>12432</v>
      </c>
      <c r="H1574" s="113" t="s">
        <v>9234</v>
      </c>
      <c r="I1574" s="113" t="s">
        <v>6262</v>
      </c>
      <c r="J1574" s="115">
        <v>36504</v>
      </c>
    </row>
    <row r="1575" spans="1:10" hidden="1" x14ac:dyDescent="0.2">
      <c r="A1575" s="113" t="s">
        <v>6258</v>
      </c>
      <c r="D1575" s="113" t="s">
        <v>12477</v>
      </c>
      <c r="E1575" s="113">
        <f t="shared" si="24"/>
        <v>2268004010</v>
      </c>
      <c r="F1575" s="113" t="s">
        <v>13304</v>
      </c>
      <c r="G1575" s="113" t="s">
        <v>12432</v>
      </c>
      <c r="H1575" s="113" t="s">
        <v>9234</v>
      </c>
      <c r="I1575" s="113" t="s">
        <v>9237</v>
      </c>
      <c r="J1575" s="115">
        <v>36504</v>
      </c>
    </row>
    <row r="1576" spans="1:10" hidden="1" x14ac:dyDescent="0.2">
      <c r="A1576" s="113" t="s">
        <v>6258</v>
      </c>
      <c r="D1576" s="113" t="s">
        <v>12478</v>
      </c>
      <c r="E1576" s="113">
        <f t="shared" si="24"/>
        <v>2268004011</v>
      </c>
      <c r="F1576" s="113" t="s">
        <v>13304</v>
      </c>
      <c r="G1576" s="113" t="s">
        <v>12432</v>
      </c>
      <c r="H1576" s="113" t="s">
        <v>9234</v>
      </c>
      <c r="I1576" s="113" t="s">
        <v>9240</v>
      </c>
      <c r="J1576" s="115">
        <v>36504</v>
      </c>
    </row>
    <row r="1577" spans="1:10" hidden="1" x14ac:dyDescent="0.2">
      <c r="A1577" s="113" t="s">
        <v>6258</v>
      </c>
      <c r="D1577" s="113" t="s">
        <v>12479</v>
      </c>
      <c r="E1577" s="113">
        <f t="shared" si="24"/>
        <v>2268004015</v>
      </c>
      <c r="F1577" s="113" t="s">
        <v>13304</v>
      </c>
      <c r="G1577" s="113" t="s">
        <v>12432</v>
      </c>
      <c r="H1577" s="113" t="s">
        <v>9234</v>
      </c>
      <c r="I1577" s="113" t="s">
        <v>9242</v>
      </c>
      <c r="J1577" s="115">
        <v>36504</v>
      </c>
    </row>
    <row r="1578" spans="1:10" hidden="1" x14ac:dyDescent="0.2">
      <c r="A1578" s="113" t="s">
        <v>6258</v>
      </c>
      <c r="D1578" s="113" t="s">
        <v>12486</v>
      </c>
      <c r="E1578" s="113">
        <f t="shared" si="24"/>
        <v>2268004016</v>
      </c>
      <c r="F1578" s="113" t="s">
        <v>13304</v>
      </c>
      <c r="G1578" s="113" t="s">
        <v>12432</v>
      </c>
      <c r="H1578" s="113" t="s">
        <v>9234</v>
      </c>
      <c r="I1578" s="113" t="s">
        <v>12117</v>
      </c>
      <c r="J1578" s="115">
        <v>36504</v>
      </c>
    </row>
    <row r="1579" spans="1:10" hidden="1" x14ac:dyDescent="0.2">
      <c r="A1579" s="113" t="s">
        <v>6258</v>
      </c>
      <c r="D1579" s="113" t="s">
        <v>12487</v>
      </c>
      <c r="E1579" s="113">
        <f t="shared" si="24"/>
        <v>2268004020</v>
      </c>
      <c r="F1579" s="113" t="s">
        <v>13304</v>
      </c>
      <c r="G1579" s="113" t="s">
        <v>12432</v>
      </c>
      <c r="H1579" s="113" t="s">
        <v>9234</v>
      </c>
      <c r="I1579" s="113" t="s">
        <v>12119</v>
      </c>
      <c r="J1579" s="115">
        <v>36504</v>
      </c>
    </row>
    <row r="1580" spans="1:10" hidden="1" x14ac:dyDescent="0.2">
      <c r="A1580" s="113" t="s">
        <v>6258</v>
      </c>
      <c r="D1580" s="113" t="s">
        <v>12488</v>
      </c>
      <c r="E1580" s="113">
        <f t="shared" si="24"/>
        <v>2268004021</v>
      </c>
      <c r="F1580" s="113" t="s">
        <v>13304</v>
      </c>
      <c r="G1580" s="113" t="s">
        <v>12432</v>
      </c>
      <c r="H1580" s="113" t="s">
        <v>9234</v>
      </c>
      <c r="I1580" s="113" t="s">
        <v>12122</v>
      </c>
      <c r="J1580" s="115">
        <v>36504</v>
      </c>
    </row>
    <row r="1581" spans="1:10" hidden="1" x14ac:dyDescent="0.2">
      <c r="A1581" s="113" t="s">
        <v>6258</v>
      </c>
      <c r="D1581" s="113" t="s">
        <v>12489</v>
      </c>
      <c r="E1581" s="113">
        <f t="shared" si="24"/>
        <v>2268004025</v>
      </c>
      <c r="F1581" s="113" t="s">
        <v>13304</v>
      </c>
      <c r="G1581" s="113" t="s">
        <v>12432</v>
      </c>
      <c r="H1581" s="113" t="s">
        <v>9234</v>
      </c>
      <c r="I1581" s="113" t="s">
        <v>12124</v>
      </c>
      <c r="J1581" s="115">
        <v>36504</v>
      </c>
    </row>
    <row r="1582" spans="1:10" hidden="1" x14ac:dyDescent="0.2">
      <c r="A1582" s="113" t="s">
        <v>6258</v>
      </c>
      <c r="D1582" s="113" t="s">
        <v>12490</v>
      </c>
      <c r="E1582" s="113">
        <f t="shared" si="24"/>
        <v>2268004026</v>
      </c>
      <c r="F1582" s="113" t="s">
        <v>13304</v>
      </c>
      <c r="G1582" s="113" t="s">
        <v>12432</v>
      </c>
      <c r="H1582" s="113" t="s">
        <v>9234</v>
      </c>
      <c r="I1582" s="113" t="s">
        <v>12126</v>
      </c>
      <c r="J1582" s="115">
        <v>36504</v>
      </c>
    </row>
    <row r="1583" spans="1:10" hidden="1" x14ac:dyDescent="0.2">
      <c r="A1583" s="113" t="s">
        <v>6258</v>
      </c>
      <c r="D1583" s="113" t="s">
        <v>12491</v>
      </c>
      <c r="E1583" s="113">
        <f t="shared" si="24"/>
        <v>2268004030</v>
      </c>
      <c r="F1583" s="113" t="s">
        <v>13304</v>
      </c>
      <c r="G1583" s="113" t="s">
        <v>12432</v>
      </c>
      <c r="H1583" s="113" t="s">
        <v>9234</v>
      </c>
      <c r="I1583" s="113" t="s">
        <v>12128</v>
      </c>
      <c r="J1583" s="115">
        <v>36504</v>
      </c>
    </row>
    <row r="1584" spans="1:10" hidden="1" x14ac:dyDescent="0.2">
      <c r="A1584" s="113" t="s">
        <v>6258</v>
      </c>
      <c r="D1584" s="113" t="s">
        <v>12492</v>
      </c>
      <c r="E1584" s="113">
        <f t="shared" si="24"/>
        <v>2268004031</v>
      </c>
      <c r="F1584" s="113" t="s">
        <v>13304</v>
      </c>
      <c r="G1584" s="113" t="s">
        <v>12432</v>
      </c>
      <c r="H1584" s="113" t="s">
        <v>9234</v>
      </c>
      <c r="I1584" s="113" t="s">
        <v>12130</v>
      </c>
      <c r="J1584" s="115">
        <v>36504</v>
      </c>
    </row>
    <row r="1585" spans="1:10" hidden="1" x14ac:dyDescent="0.2">
      <c r="A1585" s="113" t="s">
        <v>6258</v>
      </c>
      <c r="D1585" s="113" t="s">
        <v>12493</v>
      </c>
      <c r="E1585" s="113">
        <f t="shared" si="24"/>
        <v>2268004035</v>
      </c>
      <c r="F1585" s="113" t="s">
        <v>13304</v>
      </c>
      <c r="G1585" s="113" t="s">
        <v>12432</v>
      </c>
      <c r="H1585" s="113" t="s">
        <v>9234</v>
      </c>
      <c r="I1585" s="113" t="s">
        <v>12132</v>
      </c>
      <c r="J1585" s="115">
        <v>36504</v>
      </c>
    </row>
    <row r="1586" spans="1:10" hidden="1" x14ac:dyDescent="0.2">
      <c r="A1586" s="113" t="s">
        <v>6258</v>
      </c>
      <c r="D1586" s="113" t="s">
        <v>12494</v>
      </c>
      <c r="E1586" s="113">
        <f t="shared" si="24"/>
        <v>2268004036</v>
      </c>
      <c r="F1586" s="113" t="s">
        <v>13304</v>
      </c>
      <c r="G1586" s="113" t="s">
        <v>12432</v>
      </c>
      <c r="H1586" s="113" t="s">
        <v>9234</v>
      </c>
      <c r="I1586" s="113" t="s">
        <v>15143</v>
      </c>
      <c r="J1586" s="115">
        <v>36504</v>
      </c>
    </row>
    <row r="1587" spans="1:10" hidden="1" x14ac:dyDescent="0.2">
      <c r="A1587" s="113" t="s">
        <v>6258</v>
      </c>
      <c r="D1587" s="113" t="s">
        <v>12495</v>
      </c>
      <c r="E1587" s="113">
        <f t="shared" si="24"/>
        <v>2268004040</v>
      </c>
      <c r="F1587" s="113" t="s">
        <v>13304</v>
      </c>
      <c r="G1587" s="113" t="s">
        <v>12432</v>
      </c>
      <c r="H1587" s="113" t="s">
        <v>9234</v>
      </c>
      <c r="I1587" s="113" t="s">
        <v>15145</v>
      </c>
      <c r="J1587" s="115">
        <v>36504</v>
      </c>
    </row>
    <row r="1588" spans="1:10" hidden="1" x14ac:dyDescent="0.2">
      <c r="A1588" s="113" t="s">
        <v>6258</v>
      </c>
      <c r="D1588" s="113" t="s">
        <v>12496</v>
      </c>
      <c r="E1588" s="113">
        <f t="shared" si="24"/>
        <v>2268004041</v>
      </c>
      <c r="F1588" s="113" t="s">
        <v>13304</v>
      </c>
      <c r="G1588" s="113" t="s">
        <v>12432</v>
      </c>
      <c r="H1588" s="113" t="s">
        <v>9234</v>
      </c>
      <c r="I1588" s="113" t="s">
        <v>15147</v>
      </c>
      <c r="J1588" s="115">
        <v>36504</v>
      </c>
    </row>
    <row r="1589" spans="1:10" hidden="1" x14ac:dyDescent="0.2">
      <c r="A1589" s="113" t="s">
        <v>6258</v>
      </c>
      <c r="D1589" s="113" t="s">
        <v>12497</v>
      </c>
      <c r="E1589" s="113">
        <f t="shared" si="24"/>
        <v>2268004045</v>
      </c>
      <c r="F1589" s="113" t="s">
        <v>13304</v>
      </c>
      <c r="G1589" s="113" t="s">
        <v>12432</v>
      </c>
      <c r="H1589" s="113" t="s">
        <v>9234</v>
      </c>
      <c r="I1589" s="113" t="s">
        <v>15149</v>
      </c>
      <c r="J1589" s="115">
        <v>36504</v>
      </c>
    </row>
    <row r="1590" spans="1:10" hidden="1" x14ac:dyDescent="0.2">
      <c r="A1590" s="113" t="s">
        <v>6258</v>
      </c>
      <c r="D1590" s="113" t="s">
        <v>12498</v>
      </c>
      <c r="E1590" s="113">
        <f t="shared" si="24"/>
        <v>2268004046</v>
      </c>
      <c r="F1590" s="113" t="s">
        <v>13304</v>
      </c>
      <c r="G1590" s="113" t="s">
        <v>12432</v>
      </c>
      <c r="H1590" s="113" t="s">
        <v>9234</v>
      </c>
      <c r="I1590" s="113" t="s">
        <v>15151</v>
      </c>
      <c r="J1590" s="115">
        <v>36504</v>
      </c>
    </row>
    <row r="1591" spans="1:10" hidden="1" x14ac:dyDescent="0.2">
      <c r="A1591" s="113" t="s">
        <v>6258</v>
      </c>
      <c r="D1591" s="113" t="s">
        <v>12499</v>
      </c>
      <c r="E1591" s="113">
        <f t="shared" si="24"/>
        <v>2268004050</v>
      </c>
      <c r="F1591" s="113" t="s">
        <v>13304</v>
      </c>
      <c r="G1591" s="113" t="s">
        <v>12432</v>
      </c>
      <c r="H1591" s="113" t="s">
        <v>9234</v>
      </c>
      <c r="I1591" s="113" t="s">
        <v>15153</v>
      </c>
      <c r="J1591" s="115">
        <v>36504</v>
      </c>
    </row>
    <row r="1592" spans="1:10" hidden="1" x14ac:dyDescent="0.2">
      <c r="A1592" s="113" t="s">
        <v>6258</v>
      </c>
      <c r="D1592" s="113" t="s">
        <v>12500</v>
      </c>
      <c r="E1592" s="113">
        <f t="shared" si="24"/>
        <v>2268004051</v>
      </c>
      <c r="F1592" s="113" t="s">
        <v>13304</v>
      </c>
      <c r="G1592" s="113" t="s">
        <v>12432</v>
      </c>
      <c r="H1592" s="113" t="s">
        <v>9234</v>
      </c>
      <c r="I1592" s="113" t="s">
        <v>15155</v>
      </c>
      <c r="J1592" s="115">
        <v>36504</v>
      </c>
    </row>
    <row r="1593" spans="1:10" hidden="1" x14ac:dyDescent="0.2">
      <c r="A1593" s="113" t="s">
        <v>6258</v>
      </c>
      <c r="D1593" s="113" t="s">
        <v>12501</v>
      </c>
      <c r="E1593" s="113">
        <f t="shared" si="24"/>
        <v>2268004055</v>
      </c>
      <c r="F1593" s="113" t="s">
        <v>13304</v>
      </c>
      <c r="G1593" s="113" t="s">
        <v>12432</v>
      </c>
      <c r="H1593" s="113" t="s">
        <v>9234</v>
      </c>
      <c r="I1593" s="113" t="s">
        <v>15157</v>
      </c>
      <c r="J1593" s="115">
        <v>36504</v>
      </c>
    </row>
    <row r="1594" spans="1:10" hidden="1" x14ac:dyDescent="0.2">
      <c r="A1594" s="113" t="s">
        <v>6258</v>
      </c>
      <c r="D1594" s="113" t="s">
        <v>12502</v>
      </c>
      <c r="E1594" s="113">
        <f t="shared" si="24"/>
        <v>2268004056</v>
      </c>
      <c r="F1594" s="113" t="s">
        <v>13304</v>
      </c>
      <c r="G1594" s="113" t="s">
        <v>12432</v>
      </c>
      <c r="H1594" s="113" t="s">
        <v>9234</v>
      </c>
      <c r="I1594" s="113" t="s">
        <v>15159</v>
      </c>
      <c r="J1594" s="115">
        <v>36504</v>
      </c>
    </row>
    <row r="1595" spans="1:10" hidden="1" x14ac:dyDescent="0.2">
      <c r="A1595" s="113" t="s">
        <v>6258</v>
      </c>
      <c r="D1595" s="113" t="s">
        <v>12503</v>
      </c>
      <c r="E1595" s="113">
        <f t="shared" si="24"/>
        <v>2268004060</v>
      </c>
      <c r="F1595" s="113" t="s">
        <v>13304</v>
      </c>
      <c r="G1595" s="113" t="s">
        <v>12432</v>
      </c>
      <c r="H1595" s="113" t="s">
        <v>9234</v>
      </c>
      <c r="I1595" s="113" t="s">
        <v>15161</v>
      </c>
      <c r="J1595" s="115">
        <v>36504</v>
      </c>
    </row>
    <row r="1596" spans="1:10" hidden="1" x14ac:dyDescent="0.2">
      <c r="A1596" s="113" t="s">
        <v>6258</v>
      </c>
      <c r="D1596" s="113" t="s">
        <v>12504</v>
      </c>
      <c r="E1596" s="113">
        <f t="shared" si="24"/>
        <v>2268004061</v>
      </c>
      <c r="F1596" s="113" t="s">
        <v>13304</v>
      </c>
      <c r="G1596" s="113" t="s">
        <v>12432</v>
      </c>
      <c r="H1596" s="113" t="s">
        <v>9234</v>
      </c>
      <c r="I1596" s="113" t="s">
        <v>15163</v>
      </c>
      <c r="J1596" s="115">
        <v>36504</v>
      </c>
    </row>
    <row r="1597" spans="1:10" hidden="1" x14ac:dyDescent="0.2">
      <c r="A1597" s="113" t="s">
        <v>6258</v>
      </c>
      <c r="D1597" s="113" t="s">
        <v>12505</v>
      </c>
      <c r="E1597" s="113">
        <f t="shared" si="24"/>
        <v>2268004065</v>
      </c>
      <c r="F1597" s="113" t="s">
        <v>13304</v>
      </c>
      <c r="G1597" s="113" t="s">
        <v>12432</v>
      </c>
      <c r="H1597" s="113" t="s">
        <v>9234</v>
      </c>
      <c r="I1597" s="113" t="s">
        <v>15165</v>
      </c>
      <c r="J1597" s="115">
        <v>36504</v>
      </c>
    </row>
    <row r="1598" spans="1:10" hidden="1" x14ac:dyDescent="0.2">
      <c r="A1598" s="113" t="s">
        <v>6258</v>
      </c>
      <c r="D1598" s="113" t="s">
        <v>12506</v>
      </c>
      <c r="E1598" s="113">
        <f t="shared" si="24"/>
        <v>2268004066</v>
      </c>
      <c r="F1598" s="113" t="s">
        <v>13304</v>
      </c>
      <c r="G1598" s="113" t="s">
        <v>12432</v>
      </c>
      <c r="H1598" s="113" t="s">
        <v>9234</v>
      </c>
      <c r="I1598" s="113" t="s">
        <v>15167</v>
      </c>
      <c r="J1598" s="115">
        <v>36504</v>
      </c>
    </row>
    <row r="1599" spans="1:10" hidden="1" x14ac:dyDescent="0.2">
      <c r="A1599" s="113" t="s">
        <v>6258</v>
      </c>
      <c r="D1599" s="113" t="s">
        <v>12507</v>
      </c>
      <c r="E1599" s="113">
        <f t="shared" si="24"/>
        <v>2268004071</v>
      </c>
      <c r="F1599" s="113" t="s">
        <v>13304</v>
      </c>
      <c r="G1599" s="113" t="s">
        <v>12432</v>
      </c>
      <c r="H1599" s="113" t="s">
        <v>9234</v>
      </c>
      <c r="I1599" s="113" t="s">
        <v>15171</v>
      </c>
      <c r="J1599" s="115">
        <v>36504</v>
      </c>
    </row>
    <row r="1600" spans="1:10" hidden="1" x14ac:dyDescent="0.2">
      <c r="A1600" s="113" t="s">
        <v>6258</v>
      </c>
      <c r="D1600" s="113" t="s">
        <v>12508</v>
      </c>
      <c r="E1600" s="113">
        <f t="shared" si="24"/>
        <v>2268004075</v>
      </c>
      <c r="F1600" s="113" t="s">
        <v>13304</v>
      </c>
      <c r="G1600" s="113" t="s">
        <v>12432</v>
      </c>
      <c r="H1600" s="113" t="s">
        <v>9234</v>
      </c>
      <c r="I1600" s="113" t="s">
        <v>15173</v>
      </c>
      <c r="J1600" s="115">
        <v>36504</v>
      </c>
    </row>
    <row r="1601" spans="1:10" hidden="1" x14ac:dyDescent="0.2">
      <c r="A1601" s="113" t="s">
        <v>6258</v>
      </c>
      <c r="D1601" s="113" t="s">
        <v>12509</v>
      </c>
      <c r="E1601" s="113">
        <f t="shared" si="24"/>
        <v>2268004076</v>
      </c>
      <c r="F1601" s="113" t="s">
        <v>13304</v>
      </c>
      <c r="G1601" s="113" t="s">
        <v>12432</v>
      </c>
      <c r="H1601" s="113" t="s">
        <v>9234</v>
      </c>
      <c r="I1601" s="113" t="s">
        <v>15175</v>
      </c>
      <c r="J1601" s="115">
        <v>36504</v>
      </c>
    </row>
    <row r="1602" spans="1:10" hidden="1" x14ac:dyDescent="0.2">
      <c r="A1602" s="113" t="s">
        <v>6258</v>
      </c>
      <c r="D1602" s="113" t="s">
        <v>12510</v>
      </c>
      <c r="E1602" s="113">
        <f t="shared" ref="E1602:E1665" si="25">VALUE(D1602)</f>
        <v>2268005000</v>
      </c>
      <c r="F1602" s="113" t="s">
        <v>13304</v>
      </c>
      <c r="G1602" s="113" t="s">
        <v>12432</v>
      </c>
      <c r="H1602" s="113" t="s">
        <v>15177</v>
      </c>
      <c r="I1602" s="113" t="s">
        <v>6262</v>
      </c>
      <c r="J1602" s="115">
        <v>36504</v>
      </c>
    </row>
    <row r="1603" spans="1:10" hidden="1" x14ac:dyDescent="0.2">
      <c r="A1603" s="113" t="s">
        <v>6258</v>
      </c>
      <c r="D1603" s="113" t="s">
        <v>12511</v>
      </c>
      <c r="E1603" s="113">
        <f t="shared" si="25"/>
        <v>2268005010</v>
      </c>
      <c r="F1603" s="113" t="s">
        <v>13304</v>
      </c>
      <c r="G1603" s="113" t="s">
        <v>12432</v>
      </c>
      <c r="H1603" s="113" t="s">
        <v>15177</v>
      </c>
      <c r="I1603" s="113" t="s">
        <v>15180</v>
      </c>
      <c r="J1603" s="115">
        <v>36504</v>
      </c>
    </row>
    <row r="1604" spans="1:10" hidden="1" x14ac:dyDescent="0.2">
      <c r="A1604" s="113" t="s">
        <v>6258</v>
      </c>
      <c r="D1604" s="113" t="s">
        <v>12512</v>
      </c>
      <c r="E1604" s="113">
        <f t="shared" si="25"/>
        <v>2268005015</v>
      </c>
      <c r="F1604" s="113" t="s">
        <v>13304</v>
      </c>
      <c r="G1604" s="113" t="s">
        <v>12432</v>
      </c>
      <c r="H1604" s="113" t="s">
        <v>15177</v>
      </c>
      <c r="I1604" s="113" t="s">
        <v>15182</v>
      </c>
      <c r="J1604" s="115">
        <v>36504</v>
      </c>
    </row>
    <row r="1605" spans="1:10" hidden="1" x14ac:dyDescent="0.2">
      <c r="A1605" s="113" t="s">
        <v>6258</v>
      </c>
      <c r="D1605" s="113" t="s">
        <v>12513</v>
      </c>
      <c r="E1605" s="113">
        <f t="shared" si="25"/>
        <v>2268005020</v>
      </c>
      <c r="F1605" s="113" t="s">
        <v>13304</v>
      </c>
      <c r="G1605" s="113" t="s">
        <v>12432</v>
      </c>
      <c r="H1605" s="113" t="s">
        <v>15177</v>
      </c>
      <c r="I1605" s="113" t="s">
        <v>15184</v>
      </c>
      <c r="J1605" s="115">
        <v>36504</v>
      </c>
    </row>
    <row r="1606" spans="1:10" hidden="1" x14ac:dyDescent="0.2">
      <c r="A1606" s="113" t="s">
        <v>6258</v>
      </c>
      <c r="D1606" s="113" t="s">
        <v>12514</v>
      </c>
      <c r="E1606" s="113">
        <f t="shared" si="25"/>
        <v>2268005025</v>
      </c>
      <c r="F1606" s="113" t="s">
        <v>13304</v>
      </c>
      <c r="G1606" s="113" t="s">
        <v>12432</v>
      </c>
      <c r="H1606" s="113" t="s">
        <v>15177</v>
      </c>
      <c r="I1606" s="113" t="s">
        <v>15186</v>
      </c>
      <c r="J1606" s="115">
        <v>36504</v>
      </c>
    </row>
    <row r="1607" spans="1:10" hidden="1" x14ac:dyDescent="0.2">
      <c r="A1607" s="113" t="s">
        <v>6258</v>
      </c>
      <c r="D1607" s="113" t="s">
        <v>12515</v>
      </c>
      <c r="E1607" s="113">
        <f t="shared" si="25"/>
        <v>2268005030</v>
      </c>
      <c r="F1607" s="113" t="s">
        <v>13304</v>
      </c>
      <c r="G1607" s="113" t="s">
        <v>12432</v>
      </c>
      <c r="H1607" s="113" t="s">
        <v>15177</v>
      </c>
      <c r="I1607" s="113" t="s">
        <v>15188</v>
      </c>
      <c r="J1607" s="115">
        <v>36504</v>
      </c>
    </row>
    <row r="1608" spans="1:10" hidden="1" x14ac:dyDescent="0.2">
      <c r="A1608" s="113" t="s">
        <v>6258</v>
      </c>
      <c r="D1608" s="113" t="s">
        <v>12516</v>
      </c>
      <c r="E1608" s="113">
        <f t="shared" si="25"/>
        <v>2268005035</v>
      </c>
      <c r="F1608" s="113" t="s">
        <v>13304</v>
      </c>
      <c r="G1608" s="113" t="s">
        <v>12432</v>
      </c>
      <c r="H1608" s="113" t="s">
        <v>15177</v>
      </c>
      <c r="I1608" s="113" t="s">
        <v>15190</v>
      </c>
      <c r="J1608" s="115">
        <v>36504</v>
      </c>
    </row>
    <row r="1609" spans="1:10" hidden="1" x14ac:dyDescent="0.2">
      <c r="A1609" s="113" t="s">
        <v>6258</v>
      </c>
      <c r="D1609" s="113" t="s">
        <v>12517</v>
      </c>
      <c r="E1609" s="113">
        <f t="shared" si="25"/>
        <v>2268005040</v>
      </c>
      <c r="F1609" s="113" t="s">
        <v>13304</v>
      </c>
      <c r="G1609" s="113" t="s">
        <v>12432</v>
      </c>
      <c r="H1609" s="113" t="s">
        <v>15177</v>
      </c>
      <c r="I1609" s="113" t="s">
        <v>15192</v>
      </c>
      <c r="J1609" s="115">
        <v>36504</v>
      </c>
    </row>
    <row r="1610" spans="1:10" hidden="1" x14ac:dyDescent="0.2">
      <c r="A1610" s="113" t="s">
        <v>6258</v>
      </c>
      <c r="D1610" s="113" t="s">
        <v>12518</v>
      </c>
      <c r="E1610" s="113">
        <f t="shared" si="25"/>
        <v>2268005045</v>
      </c>
      <c r="F1610" s="113" t="s">
        <v>13304</v>
      </c>
      <c r="G1610" s="113" t="s">
        <v>12432</v>
      </c>
      <c r="H1610" s="113" t="s">
        <v>15177</v>
      </c>
      <c r="I1610" s="113" t="s">
        <v>15195</v>
      </c>
      <c r="J1610" s="115">
        <v>36504</v>
      </c>
    </row>
    <row r="1611" spans="1:10" hidden="1" x14ac:dyDescent="0.2">
      <c r="A1611" s="113" t="s">
        <v>6258</v>
      </c>
      <c r="D1611" s="113" t="s">
        <v>12519</v>
      </c>
      <c r="E1611" s="113">
        <f t="shared" si="25"/>
        <v>2268005050</v>
      </c>
      <c r="F1611" s="113" t="s">
        <v>13304</v>
      </c>
      <c r="G1611" s="113" t="s">
        <v>12432</v>
      </c>
      <c r="H1611" s="113" t="s">
        <v>15177</v>
      </c>
      <c r="I1611" s="113" t="s">
        <v>15197</v>
      </c>
      <c r="J1611" s="115">
        <v>36504</v>
      </c>
    </row>
    <row r="1612" spans="1:10" hidden="1" x14ac:dyDescent="0.2">
      <c r="A1612" s="113" t="s">
        <v>6258</v>
      </c>
      <c r="D1612" s="113" t="s">
        <v>15482</v>
      </c>
      <c r="E1612" s="113">
        <f t="shared" si="25"/>
        <v>2268005055</v>
      </c>
      <c r="F1612" s="113" t="s">
        <v>13304</v>
      </c>
      <c r="G1612" s="113" t="s">
        <v>12432</v>
      </c>
      <c r="H1612" s="113" t="s">
        <v>15177</v>
      </c>
      <c r="I1612" s="113" t="s">
        <v>15199</v>
      </c>
      <c r="J1612" s="115">
        <v>36504</v>
      </c>
    </row>
    <row r="1613" spans="1:10" hidden="1" x14ac:dyDescent="0.2">
      <c r="A1613" s="113" t="s">
        <v>6258</v>
      </c>
      <c r="D1613" s="113" t="s">
        <v>15483</v>
      </c>
      <c r="E1613" s="113">
        <f t="shared" si="25"/>
        <v>2268005060</v>
      </c>
      <c r="F1613" s="113" t="s">
        <v>13304</v>
      </c>
      <c r="G1613" s="113" t="s">
        <v>12432</v>
      </c>
      <c r="H1613" s="113" t="s">
        <v>15177</v>
      </c>
      <c r="I1613" s="113" t="s">
        <v>15201</v>
      </c>
      <c r="J1613" s="115">
        <v>36504</v>
      </c>
    </row>
    <row r="1614" spans="1:10" hidden="1" x14ac:dyDescent="0.2">
      <c r="A1614" s="113" t="s">
        <v>6258</v>
      </c>
      <c r="D1614" s="113" t="s">
        <v>15484</v>
      </c>
      <c r="E1614" s="113">
        <f t="shared" si="25"/>
        <v>2268006000</v>
      </c>
      <c r="F1614" s="113" t="s">
        <v>13304</v>
      </c>
      <c r="G1614" s="113" t="s">
        <v>12432</v>
      </c>
      <c r="H1614" s="113" t="s">
        <v>16384</v>
      </c>
      <c r="I1614" s="113" t="s">
        <v>6262</v>
      </c>
      <c r="J1614" s="115">
        <v>36504</v>
      </c>
    </row>
    <row r="1615" spans="1:10" hidden="1" x14ac:dyDescent="0.2">
      <c r="A1615" s="113" t="s">
        <v>6258</v>
      </c>
      <c r="D1615" s="113" t="s">
        <v>15485</v>
      </c>
      <c r="E1615" s="113">
        <f t="shared" si="25"/>
        <v>2268006005</v>
      </c>
      <c r="F1615" s="113" t="s">
        <v>13304</v>
      </c>
      <c r="G1615" s="113" t="s">
        <v>12432</v>
      </c>
      <c r="H1615" s="113" t="s">
        <v>16384</v>
      </c>
      <c r="I1615" s="113" t="s">
        <v>16387</v>
      </c>
      <c r="J1615" s="115">
        <v>36504</v>
      </c>
    </row>
    <row r="1616" spans="1:10" hidden="1" x14ac:dyDescent="0.2">
      <c r="A1616" s="113" t="s">
        <v>6258</v>
      </c>
      <c r="D1616" s="113" t="s">
        <v>15486</v>
      </c>
      <c r="E1616" s="113">
        <f t="shared" si="25"/>
        <v>2268006010</v>
      </c>
      <c r="F1616" s="113" t="s">
        <v>13304</v>
      </c>
      <c r="G1616" s="113" t="s">
        <v>12432</v>
      </c>
      <c r="H1616" s="113" t="s">
        <v>16384</v>
      </c>
      <c r="I1616" s="113" t="s">
        <v>16390</v>
      </c>
      <c r="J1616" s="115">
        <v>36504</v>
      </c>
    </row>
    <row r="1617" spans="1:10" hidden="1" x14ac:dyDescent="0.2">
      <c r="A1617" s="113" t="s">
        <v>6258</v>
      </c>
      <c r="D1617" s="113" t="s">
        <v>15487</v>
      </c>
      <c r="E1617" s="113">
        <f t="shared" si="25"/>
        <v>2268006015</v>
      </c>
      <c r="F1617" s="113" t="s">
        <v>13304</v>
      </c>
      <c r="G1617" s="113" t="s">
        <v>12432</v>
      </c>
      <c r="H1617" s="113" t="s">
        <v>16384</v>
      </c>
      <c r="I1617" s="113" t="s">
        <v>16392</v>
      </c>
      <c r="J1617" s="115">
        <v>36504</v>
      </c>
    </row>
    <row r="1618" spans="1:10" hidden="1" x14ac:dyDescent="0.2">
      <c r="A1618" s="113" t="s">
        <v>6258</v>
      </c>
      <c r="D1618" s="113" t="s">
        <v>15488</v>
      </c>
      <c r="E1618" s="113">
        <f t="shared" si="25"/>
        <v>2268006020</v>
      </c>
      <c r="F1618" s="113" t="s">
        <v>13304</v>
      </c>
      <c r="G1618" s="113" t="s">
        <v>12432</v>
      </c>
      <c r="H1618" s="113" t="s">
        <v>16384</v>
      </c>
      <c r="I1618" s="113" t="s">
        <v>16394</v>
      </c>
      <c r="J1618" s="115">
        <v>36504</v>
      </c>
    </row>
    <row r="1619" spans="1:10" hidden="1" x14ac:dyDescent="0.2">
      <c r="A1619" s="113" t="s">
        <v>6258</v>
      </c>
      <c r="D1619" s="113" t="s">
        <v>15489</v>
      </c>
      <c r="E1619" s="113">
        <f t="shared" si="25"/>
        <v>2268006025</v>
      </c>
      <c r="F1619" s="113" t="s">
        <v>13304</v>
      </c>
      <c r="G1619" s="113" t="s">
        <v>12432</v>
      </c>
      <c r="H1619" s="113" t="s">
        <v>16384</v>
      </c>
      <c r="I1619" s="113" t="s">
        <v>16396</v>
      </c>
      <c r="J1619" s="115">
        <v>36504</v>
      </c>
    </row>
    <row r="1620" spans="1:10" hidden="1" x14ac:dyDescent="0.2">
      <c r="A1620" s="113" t="s">
        <v>6258</v>
      </c>
      <c r="D1620" s="113" t="s">
        <v>15490</v>
      </c>
      <c r="E1620" s="113">
        <f t="shared" si="25"/>
        <v>2268006030</v>
      </c>
      <c r="F1620" s="113" t="s">
        <v>13304</v>
      </c>
      <c r="G1620" s="113" t="s">
        <v>12432</v>
      </c>
      <c r="H1620" s="113" t="s">
        <v>16384</v>
      </c>
      <c r="I1620" s="113" t="s">
        <v>16398</v>
      </c>
      <c r="J1620" s="115">
        <v>36504</v>
      </c>
    </row>
    <row r="1621" spans="1:10" hidden="1" x14ac:dyDescent="0.2">
      <c r="A1621" s="113" t="s">
        <v>6258</v>
      </c>
      <c r="D1621" s="113" t="s">
        <v>15491</v>
      </c>
      <c r="E1621" s="113">
        <f t="shared" si="25"/>
        <v>2268007000</v>
      </c>
      <c r="F1621" s="113" t="s">
        <v>13304</v>
      </c>
      <c r="G1621" s="113" t="s">
        <v>12432</v>
      </c>
      <c r="H1621" s="113" t="s">
        <v>16400</v>
      </c>
      <c r="I1621" s="113" t="s">
        <v>6262</v>
      </c>
      <c r="J1621" s="115">
        <v>36504</v>
      </c>
    </row>
    <row r="1622" spans="1:10" hidden="1" x14ac:dyDescent="0.2">
      <c r="A1622" s="113" t="s">
        <v>6258</v>
      </c>
      <c r="D1622" s="113" t="s">
        <v>15492</v>
      </c>
      <c r="E1622" s="113">
        <f t="shared" si="25"/>
        <v>2268007005</v>
      </c>
      <c r="F1622" s="113" t="s">
        <v>13304</v>
      </c>
      <c r="G1622" s="113" t="s">
        <v>12432</v>
      </c>
      <c r="H1622" s="113" t="s">
        <v>16400</v>
      </c>
      <c r="I1622" s="113" t="s">
        <v>16402</v>
      </c>
      <c r="J1622" s="115">
        <v>36504</v>
      </c>
    </row>
    <row r="1623" spans="1:10" hidden="1" x14ac:dyDescent="0.2">
      <c r="A1623" s="113" t="s">
        <v>6258</v>
      </c>
      <c r="D1623" s="113" t="s">
        <v>15493</v>
      </c>
      <c r="E1623" s="113">
        <f t="shared" si="25"/>
        <v>2268007010</v>
      </c>
      <c r="F1623" s="113" t="s">
        <v>13304</v>
      </c>
      <c r="G1623" s="113" t="s">
        <v>12432</v>
      </c>
      <c r="H1623" s="113" t="s">
        <v>16400</v>
      </c>
      <c r="I1623" s="113" t="s">
        <v>16405</v>
      </c>
      <c r="J1623" s="115">
        <v>36504</v>
      </c>
    </row>
    <row r="1624" spans="1:10" hidden="1" x14ac:dyDescent="0.2">
      <c r="A1624" s="113" t="s">
        <v>6258</v>
      </c>
      <c r="D1624" s="113" t="s">
        <v>15494</v>
      </c>
      <c r="E1624" s="113">
        <f t="shared" si="25"/>
        <v>2268007015</v>
      </c>
      <c r="F1624" s="113" t="s">
        <v>13304</v>
      </c>
      <c r="G1624" s="113" t="s">
        <v>12432</v>
      </c>
      <c r="H1624" s="113" t="s">
        <v>16400</v>
      </c>
      <c r="I1624" s="113" t="s">
        <v>16407</v>
      </c>
      <c r="J1624" s="115">
        <v>36504</v>
      </c>
    </row>
    <row r="1625" spans="1:10" hidden="1" x14ac:dyDescent="0.2">
      <c r="A1625" s="113" t="s">
        <v>6258</v>
      </c>
      <c r="D1625" s="113" t="s">
        <v>15495</v>
      </c>
      <c r="E1625" s="113">
        <f t="shared" si="25"/>
        <v>2268008000</v>
      </c>
      <c r="F1625" s="113" t="s">
        <v>13304</v>
      </c>
      <c r="G1625" s="113" t="s">
        <v>12432</v>
      </c>
      <c r="H1625" s="113" t="s">
        <v>16412</v>
      </c>
      <c r="I1625" s="113" t="s">
        <v>6262</v>
      </c>
      <c r="J1625" s="115">
        <v>36504</v>
      </c>
    </row>
    <row r="1626" spans="1:10" hidden="1" x14ac:dyDescent="0.2">
      <c r="A1626" s="113" t="s">
        <v>6258</v>
      </c>
      <c r="D1626" s="113" t="s">
        <v>15496</v>
      </c>
      <c r="E1626" s="113">
        <f t="shared" si="25"/>
        <v>2268008005</v>
      </c>
      <c r="F1626" s="113" t="s">
        <v>13304</v>
      </c>
      <c r="G1626" s="113" t="s">
        <v>12432</v>
      </c>
      <c r="H1626" s="113" t="s">
        <v>16412</v>
      </c>
      <c r="I1626" s="113" t="s">
        <v>16412</v>
      </c>
      <c r="J1626" s="115">
        <v>36504</v>
      </c>
    </row>
    <row r="1627" spans="1:10" hidden="1" x14ac:dyDescent="0.2">
      <c r="A1627" s="113" t="s">
        <v>6258</v>
      </c>
      <c r="D1627" s="113" t="s">
        <v>15497</v>
      </c>
      <c r="E1627" s="113">
        <f t="shared" si="25"/>
        <v>2268009000</v>
      </c>
      <c r="F1627" s="113" t="s">
        <v>13304</v>
      </c>
      <c r="G1627" s="113" t="s">
        <v>12432</v>
      </c>
      <c r="H1627" s="113" t="s">
        <v>16419</v>
      </c>
      <c r="I1627" s="113" t="s">
        <v>6262</v>
      </c>
      <c r="J1627" s="115">
        <v>36504</v>
      </c>
    </row>
    <row r="1628" spans="1:10" hidden="1" x14ac:dyDescent="0.2">
      <c r="A1628" s="113" t="s">
        <v>6258</v>
      </c>
      <c r="D1628" s="113" t="s">
        <v>15498</v>
      </c>
      <c r="E1628" s="113">
        <f t="shared" si="25"/>
        <v>2268009010</v>
      </c>
      <c r="F1628" s="113" t="s">
        <v>13304</v>
      </c>
      <c r="G1628" s="113" t="s">
        <v>12432</v>
      </c>
      <c r="H1628" s="113" t="s">
        <v>16419</v>
      </c>
      <c r="I1628" s="113" t="s">
        <v>13572</v>
      </c>
      <c r="J1628" s="115">
        <v>36504</v>
      </c>
    </row>
    <row r="1629" spans="1:10" hidden="1" x14ac:dyDescent="0.2">
      <c r="A1629" s="113" t="s">
        <v>6258</v>
      </c>
      <c r="D1629" s="113" t="s">
        <v>15499</v>
      </c>
      <c r="E1629" s="113">
        <f t="shared" si="25"/>
        <v>2268010000</v>
      </c>
      <c r="F1629" s="113" t="s">
        <v>13304</v>
      </c>
      <c r="G1629" s="113" t="s">
        <v>12432</v>
      </c>
      <c r="H1629" s="113" t="s">
        <v>9218</v>
      </c>
      <c r="I1629" s="113" t="s">
        <v>6262</v>
      </c>
      <c r="J1629" s="115">
        <v>36504</v>
      </c>
    </row>
    <row r="1630" spans="1:10" hidden="1" x14ac:dyDescent="0.2">
      <c r="A1630" s="113" t="s">
        <v>6258</v>
      </c>
      <c r="D1630" s="113" t="s">
        <v>15500</v>
      </c>
      <c r="E1630" s="113">
        <f t="shared" si="25"/>
        <v>2268010010</v>
      </c>
      <c r="F1630" s="113" t="s">
        <v>13304</v>
      </c>
      <c r="G1630" s="113" t="s">
        <v>12432</v>
      </c>
      <c r="H1630" s="113" t="s">
        <v>9218</v>
      </c>
      <c r="I1630" s="113" t="s">
        <v>13575</v>
      </c>
      <c r="J1630" s="115">
        <v>36504</v>
      </c>
    </row>
    <row r="1631" spans="1:10" hidden="1" x14ac:dyDescent="0.2">
      <c r="A1631" s="113" t="s">
        <v>6258</v>
      </c>
      <c r="D1631" s="113" t="s">
        <v>15501</v>
      </c>
      <c r="E1631" s="113">
        <f t="shared" si="25"/>
        <v>2270000000</v>
      </c>
      <c r="F1631" s="113" t="s">
        <v>13304</v>
      </c>
      <c r="G1631" s="113" t="s">
        <v>15502</v>
      </c>
      <c r="H1631" s="113" t="s">
        <v>15503</v>
      </c>
      <c r="I1631" s="113" t="s">
        <v>15135</v>
      </c>
    </row>
    <row r="1632" spans="1:10" hidden="1" x14ac:dyDescent="0.2">
      <c r="A1632" s="113" t="s">
        <v>6258</v>
      </c>
      <c r="D1632" s="113" t="s">
        <v>15504</v>
      </c>
      <c r="E1632" s="113">
        <f t="shared" si="25"/>
        <v>2270001000</v>
      </c>
      <c r="F1632" s="113" t="s">
        <v>13304</v>
      </c>
      <c r="G1632" s="113" t="s">
        <v>15502</v>
      </c>
      <c r="H1632" s="113" t="s">
        <v>6264</v>
      </c>
      <c r="I1632" s="113" t="s">
        <v>15135</v>
      </c>
    </row>
    <row r="1633" spans="1:12" hidden="1" x14ac:dyDescent="0.2">
      <c r="A1633" s="113" t="s">
        <v>6258</v>
      </c>
      <c r="D1633" s="113" t="s">
        <v>15505</v>
      </c>
      <c r="E1633" s="113">
        <f t="shared" si="25"/>
        <v>2270001010</v>
      </c>
      <c r="F1633" s="113" t="s">
        <v>13304</v>
      </c>
      <c r="G1633" s="113" t="s">
        <v>15502</v>
      </c>
      <c r="H1633" s="113" t="s">
        <v>6264</v>
      </c>
      <c r="I1633" s="113" t="s">
        <v>6266</v>
      </c>
    </row>
    <row r="1634" spans="1:12" hidden="1" x14ac:dyDescent="0.2">
      <c r="A1634" s="113" t="s">
        <v>6258</v>
      </c>
      <c r="D1634" s="113" t="s">
        <v>15506</v>
      </c>
      <c r="E1634" s="113">
        <f t="shared" si="25"/>
        <v>2270001020</v>
      </c>
      <c r="F1634" s="113" t="s">
        <v>13304</v>
      </c>
      <c r="G1634" s="113" t="s">
        <v>15502</v>
      </c>
      <c r="H1634" s="113" t="s">
        <v>6264</v>
      </c>
      <c r="I1634" s="113" t="s">
        <v>6268</v>
      </c>
    </row>
    <row r="1635" spans="1:12" hidden="1" x14ac:dyDescent="0.2">
      <c r="A1635" s="113" t="s">
        <v>6258</v>
      </c>
      <c r="D1635" s="113" t="s">
        <v>15507</v>
      </c>
      <c r="E1635" s="113">
        <f t="shared" si="25"/>
        <v>2270001030</v>
      </c>
      <c r="F1635" s="113" t="s">
        <v>13304</v>
      </c>
      <c r="G1635" s="113" t="s">
        <v>15502</v>
      </c>
      <c r="H1635" s="113" t="s">
        <v>6264</v>
      </c>
      <c r="I1635" s="113" t="s">
        <v>6270</v>
      </c>
    </row>
    <row r="1636" spans="1:12" hidden="1" x14ac:dyDescent="0.2">
      <c r="A1636" s="113" t="s">
        <v>6258</v>
      </c>
      <c r="D1636" s="113" t="s">
        <v>15508</v>
      </c>
      <c r="E1636" s="113">
        <f t="shared" si="25"/>
        <v>2270001040</v>
      </c>
      <c r="F1636" s="113" t="s">
        <v>13304</v>
      </c>
      <c r="G1636" s="113" t="s">
        <v>15502</v>
      </c>
      <c r="H1636" s="113" t="s">
        <v>6264</v>
      </c>
      <c r="I1636" s="113" t="s">
        <v>6273</v>
      </c>
    </row>
    <row r="1637" spans="1:12" hidden="1" x14ac:dyDescent="0.2">
      <c r="A1637" s="113" t="s">
        <v>6258</v>
      </c>
      <c r="D1637" s="113" t="s">
        <v>15465</v>
      </c>
      <c r="E1637" s="113">
        <f t="shared" si="25"/>
        <v>2270001050</v>
      </c>
      <c r="F1637" s="113" t="s">
        <v>13304</v>
      </c>
      <c r="G1637" s="113" t="s">
        <v>15502</v>
      </c>
      <c r="H1637" s="113" t="s">
        <v>6264</v>
      </c>
      <c r="I1637" s="113" t="s">
        <v>6275</v>
      </c>
    </row>
    <row r="1638" spans="1:12" hidden="1" x14ac:dyDescent="0.2">
      <c r="A1638" s="113" t="s">
        <v>6258</v>
      </c>
      <c r="D1638" s="113" t="s">
        <v>15466</v>
      </c>
      <c r="E1638" s="113">
        <f t="shared" si="25"/>
        <v>2270001060</v>
      </c>
      <c r="F1638" s="113" t="s">
        <v>13304</v>
      </c>
      <c r="G1638" s="113" t="s">
        <v>15502</v>
      </c>
      <c r="H1638" s="113" t="s">
        <v>6264</v>
      </c>
      <c r="I1638" s="113" t="s">
        <v>6277</v>
      </c>
    </row>
    <row r="1639" spans="1:12" hidden="1" x14ac:dyDescent="0.2">
      <c r="A1639" s="113" t="s">
        <v>6258</v>
      </c>
      <c r="D1639" s="113" t="s">
        <v>15467</v>
      </c>
      <c r="E1639" s="113">
        <f t="shared" si="25"/>
        <v>2270002000</v>
      </c>
      <c r="F1639" s="113" t="s">
        <v>13304</v>
      </c>
      <c r="G1639" s="113" t="s">
        <v>15502</v>
      </c>
      <c r="H1639" s="113" t="s">
        <v>6279</v>
      </c>
      <c r="I1639" s="113" t="s">
        <v>15135</v>
      </c>
      <c r="K1639" s="115">
        <v>36504</v>
      </c>
      <c r="L1639" s="113" t="s">
        <v>6280</v>
      </c>
    </row>
    <row r="1640" spans="1:12" hidden="1" x14ac:dyDescent="0.2">
      <c r="A1640" s="113" t="s">
        <v>6258</v>
      </c>
      <c r="D1640" s="113" t="s">
        <v>15468</v>
      </c>
      <c r="E1640" s="113">
        <f t="shared" si="25"/>
        <v>2270002003</v>
      </c>
      <c r="F1640" s="113" t="s">
        <v>13304</v>
      </c>
      <c r="G1640" s="113" t="s">
        <v>15502</v>
      </c>
      <c r="H1640" s="113" t="s">
        <v>6279</v>
      </c>
      <c r="I1640" s="113" t="s">
        <v>6282</v>
      </c>
      <c r="K1640" s="115">
        <v>36504</v>
      </c>
      <c r="L1640" s="113" t="s">
        <v>6283</v>
      </c>
    </row>
    <row r="1641" spans="1:12" hidden="1" x14ac:dyDescent="0.2">
      <c r="A1641" s="113" t="s">
        <v>6258</v>
      </c>
      <c r="D1641" s="113" t="s">
        <v>15469</v>
      </c>
      <c r="E1641" s="113">
        <f t="shared" si="25"/>
        <v>2270002006</v>
      </c>
      <c r="F1641" s="113" t="s">
        <v>13304</v>
      </c>
      <c r="G1641" s="113" t="s">
        <v>15502</v>
      </c>
      <c r="H1641" s="113" t="s">
        <v>6279</v>
      </c>
      <c r="I1641" s="113" t="s">
        <v>6285</v>
      </c>
    </row>
    <row r="1642" spans="1:12" hidden="1" x14ac:dyDescent="0.2">
      <c r="A1642" s="113" t="s">
        <v>6258</v>
      </c>
      <c r="D1642" s="113" t="s">
        <v>15470</v>
      </c>
      <c r="E1642" s="113">
        <f t="shared" si="25"/>
        <v>2270002009</v>
      </c>
      <c r="F1642" s="113" t="s">
        <v>13304</v>
      </c>
      <c r="G1642" s="113" t="s">
        <v>15502</v>
      </c>
      <c r="H1642" s="113" t="s">
        <v>6279</v>
      </c>
      <c r="I1642" s="113" t="s">
        <v>6287</v>
      </c>
    </row>
    <row r="1643" spans="1:12" hidden="1" x14ac:dyDescent="0.2">
      <c r="A1643" s="113" t="s">
        <v>6258</v>
      </c>
      <c r="D1643" s="113" t="s">
        <v>15471</v>
      </c>
      <c r="E1643" s="113">
        <f t="shared" si="25"/>
        <v>2270002012</v>
      </c>
      <c r="F1643" s="113" t="s">
        <v>13304</v>
      </c>
      <c r="G1643" s="113" t="s">
        <v>15502</v>
      </c>
      <c r="H1643" s="113" t="s">
        <v>6279</v>
      </c>
      <c r="I1643" s="113" t="s">
        <v>6289</v>
      </c>
      <c r="K1643" s="115">
        <v>36504</v>
      </c>
      <c r="L1643" s="113" t="s">
        <v>6290</v>
      </c>
    </row>
    <row r="1644" spans="1:12" hidden="1" x14ac:dyDescent="0.2">
      <c r="A1644" s="113" t="s">
        <v>6258</v>
      </c>
      <c r="D1644" s="113" t="s">
        <v>15472</v>
      </c>
      <c r="E1644" s="113">
        <f t="shared" si="25"/>
        <v>2270002015</v>
      </c>
      <c r="F1644" s="113" t="s">
        <v>13304</v>
      </c>
      <c r="G1644" s="113" t="s">
        <v>15502</v>
      </c>
      <c r="H1644" s="113" t="s">
        <v>6279</v>
      </c>
      <c r="I1644" s="113" t="s">
        <v>6292</v>
      </c>
    </row>
    <row r="1645" spans="1:12" hidden="1" x14ac:dyDescent="0.2">
      <c r="A1645" s="113" t="s">
        <v>6258</v>
      </c>
      <c r="D1645" s="113" t="s">
        <v>15473</v>
      </c>
      <c r="E1645" s="113">
        <f t="shared" si="25"/>
        <v>2270002018</v>
      </c>
      <c r="F1645" s="113" t="s">
        <v>13304</v>
      </c>
      <c r="G1645" s="113" t="s">
        <v>15502</v>
      </c>
      <c r="H1645" s="113" t="s">
        <v>6279</v>
      </c>
      <c r="I1645" s="113" t="s">
        <v>6294</v>
      </c>
    </row>
    <row r="1646" spans="1:12" hidden="1" x14ac:dyDescent="0.2">
      <c r="A1646" s="113" t="s">
        <v>6258</v>
      </c>
      <c r="D1646" s="113" t="s">
        <v>15474</v>
      </c>
      <c r="E1646" s="113">
        <f t="shared" si="25"/>
        <v>2270002021</v>
      </c>
      <c r="F1646" s="113" t="s">
        <v>13304</v>
      </c>
      <c r="G1646" s="113" t="s">
        <v>15502</v>
      </c>
      <c r="H1646" s="113" t="s">
        <v>6279</v>
      </c>
      <c r="I1646" s="113" t="s">
        <v>6296</v>
      </c>
    </row>
    <row r="1647" spans="1:12" hidden="1" x14ac:dyDescent="0.2">
      <c r="A1647" s="113" t="s">
        <v>6258</v>
      </c>
      <c r="D1647" s="113" t="s">
        <v>15475</v>
      </c>
      <c r="E1647" s="113">
        <f t="shared" si="25"/>
        <v>2270002024</v>
      </c>
      <c r="F1647" s="113" t="s">
        <v>13304</v>
      </c>
      <c r="G1647" s="113" t="s">
        <v>15502</v>
      </c>
      <c r="H1647" s="113" t="s">
        <v>6279</v>
      </c>
      <c r="I1647" s="113" t="s">
        <v>9176</v>
      </c>
    </row>
    <row r="1648" spans="1:12" hidden="1" x14ac:dyDescent="0.2">
      <c r="A1648" s="113" t="s">
        <v>6258</v>
      </c>
      <c r="D1648" s="113" t="s">
        <v>15476</v>
      </c>
      <c r="E1648" s="113">
        <f t="shared" si="25"/>
        <v>2270002027</v>
      </c>
      <c r="F1648" s="113" t="s">
        <v>13304</v>
      </c>
      <c r="G1648" s="113" t="s">
        <v>15502</v>
      </c>
      <c r="H1648" s="113" t="s">
        <v>6279</v>
      </c>
      <c r="I1648" s="113" t="s">
        <v>9178</v>
      </c>
      <c r="K1648" s="115">
        <v>36504</v>
      </c>
      <c r="L1648" s="113" t="s">
        <v>9179</v>
      </c>
    </row>
    <row r="1649" spans="1:12" hidden="1" x14ac:dyDescent="0.2">
      <c r="A1649" s="113" t="s">
        <v>6258</v>
      </c>
      <c r="D1649" s="113" t="s">
        <v>15477</v>
      </c>
      <c r="E1649" s="113">
        <f t="shared" si="25"/>
        <v>2270002030</v>
      </c>
      <c r="F1649" s="113" t="s">
        <v>13304</v>
      </c>
      <c r="G1649" s="113" t="s">
        <v>15502</v>
      </c>
      <c r="H1649" s="113" t="s">
        <v>6279</v>
      </c>
      <c r="I1649" s="113" t="s">
        <v>9181</v>
      </c>
    </row>
    <row r="1650" spans="1:12" hidden="1" x14ac:dyDescent="0.2">
      <c r="A1650" s="113" t="s">
        <v>6258</v>
      </c>
      <c r="D1650" s="113" t="s">
        <v>15478</v>
      </c>
      <c r="E1650" s="113">
        <f t="shared" si="25"/>
        <v>2270002033</v>
      </c>
      <c r="F1650" s="113" t="s">
        <v>13304</v>
      </c>
      <c r="G1650" s="113" t="s">
        <v>15502</v>
      </c>
      <c r="H1650" s="113" t="s">
        <v>6279</v>
      </c>
      <c r="I1650" s="113" t="s">
        <v>9183</v>
      </c>
    </row>
    <row r="1651" spans="1:12" hidden="1" x14ac:dyDescent="0.2">
      <c r="A1651" s="113" t="s">
        <v>6258</v>
      </c>
      <c r="D1651" s="113" t="s">
        <v>15479</v>
      </c>
      <c r="E1651" s="113">
        <f t="shared" si="25"/>
        <v>2270002036</v>
      </c>
      <c r="F1651" s="113" t="s">
        <v>13304</v>
      </c>
      <c r="G1651" s="113" t="s">
        <v>15502</v>
      </c>
      <c r="H1651" s="113" t="s">
        <v>6279</v>
      </c>
      <c r="I1651" s="113" t="s">
        <v>9185</v>
      </c>
    </row>
    <row r="1652" spans="1:12" hidden="1" x14ac:dyDescent="0.2">
      <c r="A1652" s="113" t="s">
        <v>6258</v>
      </c>
      <c r="D1652" s="113" t="s">
        <v>15480</v>
      </c>
      <c r="E1652" s="113">
        <f t="shared" si="25"/>
        <v>2270002039</v>
      </c>
      <c r="F1652" s="113" t="s">
        <v>13304</v>
      </c>
      <c r="G1652" s="113" t="s">
        <v>15502</v>
      </c>
      <c r="H1652" s="113" t="s">
        <v>6279</v>
      </c>
      <c r="I1652" s="113" t="s">
        <v>9187</v>
      </c>
    </row>
    <row r="1653" spans="1:12" hidden="1" x14ac:dyDescent="0.2">
      <c r="A1653" s="113" t="s">
        <v>6258</v>
      </c>
      <c r="D1653" s="113" t="s">
        <v>15481</v>
      </c>
      <c r="E1653" s="113">
        <f t="shared" si="25"/>
        <v>2270002042</v>
      </c>
      <c r="F1653" s="113" t="s">
        <v>13304</v>
      </c>
      <c r="G1653" s="113" t="s">
        <v>15502</v>
      </c>
      <c r="H1653" s="113" t="s">
        <v>6279</v>
      </c>
      <c r="I1653" s="113" t="s">
        <v>9189</v>
      </c>
    </row>
    <row r="1654" spans="1:12" hidden="1" x14ac:dyDescent="0.2">
      <c r="A1654" s="113" t="s">
        <v>6258</v>
      </c>
      <c r="D1654" s="113" t="s">
        <v>15585</v>
      </c>
      <c r="E1654" s="113">
        <f t="shared" si="25"/>
        <v>2270002045</v>
      </c>
      <c r="F1654" s="113" t="s">
        <v>13304</v>
      </c>
      <c r="G1654" s="113" t="s">
        <v>15502</v>
      </c>
      <c r="H1654" s="113" t="s">
        <v>6279</v>
      </c>
      <c r="I1654" s="113" t="s">
        <v>9191</v>
      </c>
    </row>
    <row r="1655" spans="1:12" hidden="1" x14ac:dyDescent="0.2">
      <c r="A1655" s="113" t="s">
        <v>6258</v>
      </c>
      <c r="D1655" s="113" t="s">
        <v>15586</v>
      </c>
      <c r="E1655" s="113">
        <f t="shared" si="25"/>
        <v>2270002048</v>
      </c>
      <c r="F1655" s="113" t="s">
        <v>13304</v>
      </c>
      <c r="G1655" s="113" t="s">
        <v>15502</v>
      </c>
      <c r="H1655" s="113" t="s">
        <v>6279</v>
      </c>
      <c r="I1655" s="113" t="s">
        <v>9193</v>
      </c>
    </row>
    <row r="1656" spans="1:12" hidden="1" x14ac:dyDescent="0.2">
      <c r="A1656" s="113" t="s">
        <v>6258</v>
      </c>
      <c r="D1656" s="113" t="s">
        <v>15587</v>
      </c>
      <c r="E1656" s="113">
        <f t="shared" si="25"/>
        <v>2270002051</v>
      </c>
      <c r="F1656" s="113" t="s">
        <v>13304</v>
      </c>
      <c r="G1656" s="113" t="s">
        <v>15502</v>
      </c>
      <c r="H1656" s="113" t="s">
        <v>6279</v>
      </c>
      <c r="I1656" s="113" t="s">
        <v>9195</v>
      </c>
    </row>
    <row r="1657" spans="1:12" hidden="1" x14ac:dyDescent="0.2">
      <c r="A1657" s="113" t="s">
        <v>6258</v>
      </c>
      <c r="D1657" s="113" t="s">
        <v>15588</v>
      </c>
      <c r="E1657" s="113">
        <f t="shared" si="25"/>
        <v>2270002054</v>
      </c>
      <c r="F1657" s="113" t="s">
        <v>13304</v>
      </c>
      <c r="G1657" s="113" t="s">
        <v>15502</v>
      </c>
      <c r="H1657" s="113" t="s">
        <v>6279</v>
      </c>
      <c r="I1657" s="113" t="s">
        <v>9197</v>
      </c>
    </row>
    <row r="1658" spans="1:12" hidden="1" x14ac:dyDescent="0.2">
      <c r="A1658" s="113" t="s">
        <v>6258</v>
      </c>
      <c r="D1658" s="113" t="s">
        <v>15589</v>
      </c>
      <c r="E1658" s="113">
        <f t="shared" si="25"/>
        <v>2270002057</v>
      </c>
      <c r="F1658" s="113" t="s">
        <v>13304</v>
      </c>
      <c r="G1658" s="113" t="s">
        <v>15502</v>
      </c>
      <c r="H1658" s="113" t="s">
        <v>6279</v>
      </c>
      <c r="I1658" s="113" t="s">
        <v>9199</v>
      </c>
    </row>
    <row r="1659" spans="1:12" hidden="1" x14ac:dyDescent="0.2">
      <c r="A1659" s="113" t="s">
        <v>6258</v>
      </c>
      <c r="D1659" s="113" t="s">
        <v>15590</v>
      </c>
      <c r="E1659" s="113">
        <f t="shared" si="25"/>
        <v>2270002060</v>
      </c>
      <c r="F1659" s="113" t="s">
        <v>13304</v>
      </c>
      <c r="G1659" s="113" t="s">
        <v>15502</v>
      </c>
      <c r="H1659" s="113" t="s">
        <v>6279</v>
      </c>
      <c r="I1659" s="113" t="s">
        <v>9201</v>
      </c>
    </row>
    <row r="1660" spans="1:12" hidden="1" x14ac:dyDescent="0.2">
      <c r="A1660" s="113" t="s">
        <v>6258</v>
      </c>
      <c r="D1660" s="113" t="s">
        <v>15591</v>
      </c>
      <c r="E1660" s="113">
        <f t="shared" si="25"/>
        <v>2270002063</v>
      </c>
      <c r="F1660" s="113" t="s">
        <v>13304</v>
      </c>
      <c r="G1660" s="113" t="s">
        <v>15502</v>
      </c>
      <c r="H1660" s="113" t="s">
        <v>6279</v>
      </c>
      <c r="I1660" s="113" t="s">
        <v>9203</v>
      </c>
      <c r="K1660" s="115">
        <v>36504</v>
      </c>
      <c r="L1660" s="113" t="s">
        <v>9204</v>
      </c>
    </row>
    <row r="1661" spans="1:12" hidden="1" x14ac:dyDescent="0.2">
      <c r="A1661" s="113" t="s">
        <v>6258</v>
      </c>
      <c r="D1661" s="113" t="s">
        <v>15592</v>
      </c>
      <c r="E1661" s="113">
        <f t="shared" si="25"/>
        <v>2270002066</v>
      </c>
      <c r="F1661" s="113" t="s">
        <v>13304</v>
      </c>
      <c r="G1661" s="113" t="s">
        <v>15502</v>
      </c>
      <c r="H1661" s="113" t="s">
        <v>6279</v>
      </c>
      <c r="I1661" s="113" t="s">
        <v>9206</v>
      </c>
    </row>
    <row r="1662" spans="1:12" hidden="1" x14ac:dyDescent="0.2">
      <c r="A1662" s="113" t="s">
        <v>6258</v>
      </c>
      <c r="D1662" s="113" t="s">
        <v>15593</v>
      </c>
      <c r="E1662" s="113">
        <f t="shared" si="25"/>
        <v>2270002069</v>
      </c>
      <c r="F1662" s="113" t="s">
        <v>13304</v>
      </c>
      <c r="G1662" s="113" t="s">
        <v>15502</v>
      </c>
      <c r="H1662" s="113" t="s">
        <v>6279</v>
      </c>
      <c r="I1662" s="113" t="s">
        <v>9208</v>
      </c>
      <c r="K1662" s="115">
        <v>36504</v>
      </c>
      <c r="L1662" s="113" t="s">
        <v>9204</v>
      </c>
    </row>
    <row r="1663" spans="1:12" hidden="1" x14ac:dyDescent="0.2">
      <c r="A1663" s="113" t="s">
        <v>6258</v>
      </c>
      <c r="D1663" s="113" t="s">
        <v>15594</v>
      </c>
      <c r="E1663" s="113">
        <f t="shared" si="25"/>
        <v>2270002072</v>
      </c>
      <c r="F1663" s="113" t="s">
        <v>13304</v>
      </c>
      <c r="G1663" s="113" t="s">
        <v>15502</v>
      </c>
      <c r="H1663" s="113" t="s">
        <v>6279</v>
      </c>
      <c r="I1663" s="113" t="s">
        <v>9210</v>
      </c>
    </row>
    <row r="1664" spans="1:12" hidden="1" x14ac:dyDescent="0.2">
      <c r="A1664" s="113" t="s">
        <v>6258</v>
      </c>
      <c r="D1664" s="113" t="s">
        <v>15595</v>
      </c>
      <c r="E1664" s="113">
        <f t="shared" si="25"/>
        <v>2270002075</v>
      </c>
      <c r="F1664" s="113" t="s">
        <v>13304</v>
      </c>
      <c r="G1664" s="113" t="s">
        <v>15502</v>
      </c>
      <c r="H1664" s="113" t="s">
        <v>6279</v>
      </c>
      <c r="I1664" s="113" t="s">
        <v>9212</v>
      </c>
    </row>
    <row r="1665" spans="1:12" hidden="1" x14ac:dyDescent="0.2">
      <c r="A1665" s="113" t="s">
        <v>6258</v>
      </c>
      <c r="D1665" s="113" t="s">
        <v>15596</v>
      </c>
      <c r="E1665" s="113">
        <f t="shared" si="25"/>
        <v>2270002078</v>
      </c>
      <c r="F1665" s="113" t="s">
        <v>13304</v>
      </c>
      <c r="G1665" s="113" t="s">
        <v>15502</v>
      </c>
      <c r="H1665" s="113" t="s">
        <v>6279</v>
      </c>
      <c r="I1665" s="113" t="s">
        <v>9214</v>
      </c>
    </row>
    <row r="1666" spans="1:12" hidden="1" x14ac:dyDescent="0.2">
      <c r="A1666" s="113" t="s">
        <v>6258</v>
      </c>
      <c r="D1666" s="113" t="s">
        <v>15597</v>
      </c>
      <c r="E1666" s="113">
        <f t="shared" ref="E1666:E1729" si="26">VALUE(D1666)</f>
        <v>2270002081</v>
      </c>
      <c r="F1666" s="113" t="s">
        <v>13304</v>
      </c>
      <c r="G1666" s="113" t="s">
        <v>15502</v>
      </c>
      <c r="H1666" s="113" t="s">
        <v>6279</v>
      </c>
      <c r="I1666" s="113" t="s">
        <v>9216</v>
      </c>
    </row>
    <row r="1667" spans="1:12" hidden="1" x14ac:dyDescent="0.2">
      <c r="A1667" s="113" t="s">
        <v>6258</v>
      </c>
      <c r="D1667" s="113" t="s">
        <v>15598</v>
      </c>
      <c r="E1667" s="113">
        <f t="shared" si="26"/>
        <v>2270003000</v>
      </c>
      <c r="F1667" s="113" t="s">
        <v>13304</v>
      </c>
      <c r="G1667" s="113" t="s">
        <v>15502</v>
      </c>
      <c r="H1667" s="113" t="s">
        <v>9218</v>
      </c>
      <c r="I1667" s="113" t="s">
        <v>15135</v>
      </c>
    </row>
    <row r="1668" spans="1:12" hidden="1" x14ac:dyDescent="0.2">
      <c r="A1668" s="113" t="s">
        <v>6258</v>
      </c>
      <c r="D1668" s="113" t="s">
        <v>15599</v>
      </c>
      <c r="E1668" s="113">
        <f t="shared" si="26"/>
        <v>2270003010</v>
      </c>
      <c r="F1668" s="113" t="s">
        <v>13304</v>
      </c>
      <c r="G1668" s="113" t="s">
        <v>15502</v>
      </c>
      <c r="H1668" s="113" t="s">
        <v>9218</v>
      </c>
      <c r="I1668" s="113" t="s">
        <v>9220</v>
      </c>
    </row>
    <row r="1669" spans="1:12" hidden="1" x14ac:dyDescent="0.2">
      <c r="A1669" s="113" t="s">
        <v>6258</v>
      </c>
      <c r="D1669" s="113" t="s">
        <v>15600</v>
      </c>
      <c r="E1669" s="113">
        <f t="shared" si="26"/>
        <v>2270003020</v>
      </c>
      <c r="F1669" s="113" t="s">
        <v>13304</v>
      </c>
      <c r="G1669" s="113" t="s">
        <v>15502</v>
      </c>
      <c r="H1669" s="113" t="s">
        <v>9218</v>
      </c>
      <c r="I1669" s="113" t="s">
        <v>9222</v>
      </c>
    </row>
    <row r="1670" spans="1:12" hidden="1" x14ac:dyDescent="0.2">
      <c r="A1670" s="113" t="s">
        <v>6258</v>
      </c>
      <c r="D1670" s="113" t="s">
        <v>15601</v>
      </c>
      <c r="E1670" s="113">
        <f t="shared" si="26"/>
        <v>2270003030</v>
      </c>
      <c r="F1670" s="113" t="s">
        <v>13304</v>
      </c>
      <c r="G1670" s="113" t="s">
        <v>15502</v>
      </c>
      <c r="H1670" s="113" t="s">
        <v>9218</v>
      </c>
      <c r="I1670" s="113" t="s">
        <v>9224</v>
      </c>
    </row>
    <row r="1671" spans="1:12" hidden="1" x14ac:dyDescent="0.2">
      <c r="A1671" s="113" t="s">
        <v>6258</v>
      </c>
      <c r="D1671" s="113" t="s">
        <v>15602</v>
      </c>
      <c r="E1671" s="113">
        <f t="shared" si="26"/>
        <v>2270003040</v>
      </c>
      <c r="F1671" s="113" t="s">
        <v>13304</v>
      </c>
      <c r="G1671" s="113" t="s">
        <v>15502</v>
      </c>
      <c r="H1671" s="113" t="s">
        <v>9218</v>
      </c>
      <c r="I1671" s="113" t="s">
        <v>9226</v>
      </c>
    </row>
    <row r="1672" spans="1:12" hidden="1" x14ac:dyDescent="0.2">
      <c r="A1672" s="113" t="s">
        <v>6258</v>
      </c>
      <c r="D1672" s="113" t="s">
        <v>15603</v>
      </c>
      <c r="E1672" s="113">
        <f t="shared" si="26"/>
        <v>2270003050</v>
      </c>
      <c r="F1672" s="113" t="s">
        <v>13304</v>
      </c>
      <c r="G1672" s="113" t="s">
        <v>15502</v>
      </c>
      <c r="H1672" s="113" t="s">
        <v>9218</v>
      </c>
      <c r="I1672" s="113" t="s">
        <v>9228</v>
      </c>
    </row>
    <row r="1673" spans="1:12" hidden="1" x14ac:dyDescent="0.2">
      <c r="A1673" s="113" t="s">
        <v>6258</v>
      </c>
      <c r="D1673" s="113" t="s">
        <v>15604</v>
      </c>
      <c r="E1673" s="113">
        <f t="shared" si="26"/>
        <v>2270003060</v>
      </c>
      <c r="F1673" s="113" t="s">
        <v>13304</v>
      </c>
      <c r="G1673" s="113" t="s">
        <v>15502</v>
      </c>
      <c r="H1673" s="113" t="s">
        <v>9218</v>
      </c>
      <c r="I1673" s="113" t="s">
        <v>9230</v>
      </c>
      <c r="J1673" s="115">
        <v>36504</v>
      </c>
    </row>
    <row r="1674" spans="1:12" hidden="1" x14ac:dyDescent="0.2">
      <c r="A1674" s="113" t="s">
        <v>6258</v>
      </c>
      <c r="D1674" s="113" t="s">
        <v>15605</v>
      </c>
      <c r="E1674" s="113">
        <f t="shared" si="26"/>
        <v>2270003070</v>
      </c>
      <c r="F1674" s="113" t="s">
        <v>13304</v>
      </c>
      <c r="G1674" s="113" t="s">
        <v>15502</v>
      </c>
      <c r="H1674" s="113" t="s">
        <v>9218</v>
      </c>
      <c r="I1674" s="113" t="s">
        <v>9232</v>
      </c>
      <c r="J1674" s="115">
        <v>36504</v>
      </c>
    </row>
    <row r="1675" spans="1:12" hidden="1" x14ac:dyDescent="0.2">
      <c r="A1675" s="113" t="s">
        <v>6258</v>
      </c>
      <c r="D1675" s="113" t="s">
        <v>15606</v>
      </c>
      <c r="E1675" s="113">
        <f t="shared" si="26"/>
        <v>2270004000</v>
      </c>
      <c r="F1675" s="113" t="s">
        <v>13304</v>
      </c>
      <c r="G1675" s="113" t="s">
        <v>15502</v>
      </c>
      <c r="H1675" s="113" t="s">
        <v>9234</v>
      </c>
      <c r="I1675" s="113" t="s">
        <v>6262</v>
      </c>
      <c r="K1675" s="115">
        <v>36515</v>
      </c>
      <c r="L1675" s="113" t="s">
        <v>9235</v>
      </c>
    </row>
    <row r="1676" spans="1:12" hidden="1" x14ac:dyDescent="0.2">
      <c r="A1676" s="113" t="s">
        <v>6258</v>
      </c>
      <c r="D1676" s="113" t="s">
        <v>15607</v>
      </c>
      <c r="E1676" s="113">
        <f t="shared" si="26"/>
        <v>2270004010</v>
      </c>
      <c r="F1676" s="113" t="s">
        <v>13304</v>
      </c>
      <c r="G1676" s="113" t="s">
        <v>15502</v>
      </c>
      <c r="H1676" s="113" t="s">
        <v>9234</v>
      </c>
      <c r="I1676" s="113" t="s">
        <v>9237</v>
      </c>
      <c r="K1676" s="115">
        <v>36504</v>
      </c>
      <c r="L1676" s="113" t="s">
        <v>9238</v>
      </c>
    </row>
    <row r="1677" spans="1:12" hidden="1" x14ac:dyDescent="0.2">
      <c r="A1677" s="113" t="s">
        <v>6258</v>
      </c>
      <c r="D1677" s="113" t="s">
        <v>15608</v>
      </c>
      <c r="E1677" s="113">
        <f t="shared" si="26"/>
        <v>2270004011</v>
      </c>
      <c r="F1677" s="113" t="s">
        <v>13304</v>
      </c>
      <c r="G1677" s="113" t="s">
        <v>15502</v>
      </c>
      <c r="H1677" s="113" t="s">
        <v>9234</v>
      </c>
      <c r="I1677" s="113" t="s">
        <v>9240</v>
      </c>
      <c r="J1677" s="115">
        <v>36504</v>
      </c>
    </row>
    <row r="1678" spans="1:12" hidden="1" x14ac:dyDescent="0.2">
      <c r="A1678" s="113" t="s">
        <v>6258</v>
      </c>
      <c r="D1678" s="113" t="s">
        <v>15609</v>
      </c>
      <c r="E1678" s="113">
        <f t="shared" si="26"/>
        <v>2270004015</v>
      </c>
      <c r="F1678" s="113" t="s">
        <v>13304</v>
      </c>
      <c r="G1678" s="113" t="s">
        <v>15502</v>
      </c>
      <c r="H1678" s="113" t="s">
        <v>9234</v>
      </c>
      <c r="I1678" s="113" t="s">
        <v>9242</v>
      </c>
      <c r="K1678" s="115">
        <v>36504</v>
      </c>
      <c r="L1678" s="113" t="s">
        <v>9243</v>
      </c>
    </row>
    <row r="1679" spans="1:12" hidden="1" x14ac:dyDescent="0.2">
      <c r="A1679" s="113" t="s">
        <v>6258</v>
      </c>
      <c r="D1679" s="113" t="s">
        <v>15610</v>
      </c>
      <c r="E1679" s="113">
        <f t="shared" si="26"/>
        <v>2270004016</v>
      </c>
      <c r="F1679" s="113" t="s">
        <v>13304</v>
      </c>
      <c r="G1679" s="113" t="s">
        <v>15502</v>
      </c>
      <c r="H1679" s="113" t="s">
        <v>9234</v>
      </c>
      <c r="I1679" s="113" t="s">
        <v>12117</v>
      </c>
      <c r="J1679" s="115">
        <v>36504</v>
      </c>
    </row>
    <row r="1680" spans="1:12" hidden="1" x14ac:dyDescent="0.2">
      <c r="A1680" s="113" t="s">
        <v>6258</v>
      </c>
      <c r="D1680" s="113" t="s">
        <v>15611</v>
      </c>
      <c r="E1680" s="113">
        <f t="shared" si="26"/>
        <v>2270004020</v>
      </c>
      <c r="F1680" s="113" t="s">
        <v>13304</v>
      </c>
      <c r="G1680" s="113" t="s">
        <v>15502</v>
      </c>
      <c r="H1680" s="113" t="s">
        <v>9234</v>
      </c>
      <c r="I1680" s="113" t="s">
        <v>12119</v>
      </c>
      <c r="K1680" s="115">
        <v>36504</v>
      </c>
      <c r="L1680" s="113" t="s">
        <v>12120</v>
      </c>
    </row>
    <row r="1681" spans="1:12" hidden="1" x14ac:dyDescent="0.2">
      <c r="A1681" s="113" t="s">
        <v>6258</v>
      </c>
      <c r="D1681" s="113" t="s">
        <v>15612</v>
      </c>
      <c r="E1681" s="113">
        <f t="shared" si="26"/>
        <v>2270004021</v>
      </c>
      <c r="F1681" s="113" t="s">
        <v>13304</v>
      </c>
      <c r="G1681" s="113" t="s">
        <v>15502</v>
      </c>
      <c r="H1681" s="113" t="s">
        <v>9234</v>
      </c>
      <c r="I1681" s="113" t="s">
        <v>12122</v>
      </c>
      <c r="J1681" s="115">
        <v>36504</v>
      </c>
    </row>
    <row r="1682" spans="1:12" hidden="1" x14ac:dyDescent="0.2">
      <c r="A1682" s="113" t="s">
        <v>6258</v>
      </c>
      <c r="D1682" s="113" t="s">
        <v>15613</v>
      </c>
      <c r="E1682" s="113">
        <f t="shared" si="26"/>
        <v>2270004025</v>
      </c>
      <c r="F1682" s="113" t="s">
        <v>13304</v>
      </c>
      <c r="G1682" s="113" t="s">
        <v>15502</v>
      </c>
      <c r="H1682" s="113" t="s">
        <v>9234</v>
      </c>
      <c r="I1682" s="113" t="s">
        <v>12124</v>
      </c>
      <c r="K1682" s="115">
        <v>36504</v>
      </c>
      <c r="L1682" s="113" t="s">
        <v>9238</v>
      </c>
    </row>
    <row r="1683" spans="1:12" hidden="1" x14ac:dyDescent="0.2">
      <c r="A1683" s="113" t="s">
        <v>6258</v>
      </c>
      <c r="D1683" s="113" t="s">
        <v>15614</v>
      </c>
      <c r="E1683" s="113">
        <f t="shared" si="26"/>
        <v>2270004026</v>
      </c>
      <c r="F1683" s="113" t="s">
        <v>13304</v>
      </c>
      <c r="G1683" s="113" t="s">
        <v>15502</v>
      </c>
      <c r="H1683" s="113" t="s">
        <v>9234</v>
      </c>
      <c r="I1683" s="113" t="s">
        <v>12126</v>
      </c>
      <c r="J1683" s="115">
        <v>36504</v>
      </c>
    </row>
    <row r="1684" spans="1:12" hidden="1" x14ac:dyDescent="0.2">
      <c r="A1684" s="113" t="s">
        <v>6258</v>
      </c>
      <c r="D1684" s="113" t="s">
        <v>15615</v>
      </c>
      <c r="E1684" s="113">
        <f t="shared" si="26"/>
        <v>2270004030</v>
      </c>
      <c r="F1684" s="113" t="s">
        <v>13304</v>
      </c>
      <c r="G1684" s="113" t="s">
        <v>15502</v>
      </c>
      <c r="H1684" s="113" t="s">
        <v>9234</v>
      </c>
      <c r="I1684" s="113" t="s">
        <v>12128</v>
      </c>
      <c r="K1684" s="115">
        <v>36504</v>
      </c>
      <c r="L1684" s="113" t="s">
        <v>9238</v>
      </c>
    </row>
    <row r="1685" spans="1:12" hidden="1" x14ac:dyDescent="0.2">
      <c r="A1685" s="113" t="s">
        <v>6258</v>
      </c>
      <c r="D1685" s="113" t="s">
        <v>15616</v>
      </c>
      <c r="E1685" s="113">
        <f t="shared" si="26"/>
        <v>2270004031</v>
      </c>
      <c r="F1685" s="113" t="s">
        <v>13304</v>
      </c>
      <c r="G1685" s="113" t="s">
        <v>15502</v>
      </c>
      <c r="H1685" s="113" t="s">
        <v>9234</v>
      </c>
      <c r="I1685" s="113" t="s">
        <v>12130</v>
      </c>
      <c r="J1685" s="115">
        <v>36504</v>
      </c>
    </row>
    <row r="1686" spans="1:12" hidden="1" x14ac:dyDescent="0.2">
      <c r="A1686" s="113" t="s">
        <v>6258</v>
      </c>
      <c r="D1686" s="113" t="s">
        <v>15617</v>
      </c>
      <c r="E1686" s="113">
        <f t="shared" si="26"/>
        <v>2270004035</v>
      </c>
      <c r="F1686" s="113" t="s">
        <v>13304</v>
      </c>
      <c r="G1686" s="113" t="s">
        <v>15502</v>
      </c>
      <c r="H1686" s="113" t="s">
        <v>9234</v>
      </c>
      <c r="I1686" s="113" t="s">
        <v>12132</v>
      </c>
      <c r="K1686" s="115">
        <v>36504</v>
      </c>
      <c r="L1686" s="113" t="s">
        <v>9238</v>
      </c>
    </row>
    <row r="1687" spans="1:12" hidden="1" x14ac:dyDescent="0.2">
      <c r="A1687" s="113" t="s">
        <v>6258</v>
      </c>
      <c r="D1687" s="113" t="s">
        <v>15618</v>
      </c>
      <c r="E1687" s="113">
        <f t="shared" si="26"/>
        <v>2270004036</v>
      </c>
      <c r="F1687" s="113" t="s">
        <v>13304</v>
      </c>
      <c r="G1687" s="113" t="s">
        <v>15502</v>
      </c>
      <c r="H1687" s="113" t="s">
        <v>9234</v>
      </c>
      <c r="I1687" s="113" t="s">
        <v>15143</v>
      </c>
      <c r="J1687" s="115">
        <v>36504</v>
      </c>
    </row>
    <row r="1688" spans="1:12" hidden="1" x14ac:dyDescent="0.2">
      <c r="A1688" s="113" t="s">
        <v>6258</v>
      </c>
      <c r="D1688" s="113" t="s">
        <v>15619</v>
      </c>
      <c r="E1688" s="113">
        <f t="shared" si="26"/>
        <v>2270004040</v>
      </c>
      <c r="F1688" s="113" t="s">
        <v>13304</v>
      </c>
      <c r="G1688" s="113" t="s">
        <v>15502</v>
      </c>
      <c r="H1688" s="113" t="s">
        <v>9234</v>
      </c>
      <c r="I1688" s="113" t="s">
        <v>15145</v>
      </c>
      <c r="K1688" s="115">
        <v>36504</v>
      </c>
      <c r="L1688" s="113" t="s">
        <v>9238</v>
      </c>
    </row>
    <row r="1689" spans="1:12" hidden="1" x14ac:dyDescent="0.2">
      <c r="A1689" s="113" t="s">
        <v>6258</v>
      </c>
      <c r="D1689" s="113" t="s">
        <v>15620</v>
      </c>
      <c r="E1689" s="113">
        <f t="shared" si="26"/>
        <v>2270004041</v>
      </c>
      <c r="F1689" s="113" t="s">
        <v>13304</v>
      </c>
      <c r="G1689" s="113" t="s">
        <v>15502</v>
      </c>
      <c r="H1689" s="113" t="s">
        <v>9234</v>
      </c>
      <c r="I1689" s="113" t="s">
        <v>15147</v>
      </c>
      <c r="J1689" s="115">
        <v>36504</v>
      </c>
    </row>
    <row r="1690" spans="1:12" hidden="1" x14ac:dyDescent="0.2">
      <c r="A1690" s="113" t="s">
        <v>6258</v>
      </c>
      <c r="D1690" s="113" t="s">
        <v>15621</v>
      </c>
      <c r="E1690" s="113">
        <f t="shared" si="26"/>
        <v>2270004045</v>
      </c>
      <c r="F1690" s="113" t="s">
        <v>13304</v>
      </c>
      <c r="G1690" s="113" t="s">
        <v>15502</v>
      </c>
      <c r="H1690" s="113" t="s">
        <v>9234</v>
      </c>
      <c r="I1690" s="113" t="s">
        <v>15149</v>
      </c>
      <c r="K1690" s="115">
        <v>36504</v>
      </c>
      <c r="L1690" s="113" t="s">
        <v>9238</v>
      </c>
    </row>
    <row r="1691" spans="1:12" hidden="1" x14ac:dyDescent="0.2">
      <c r="A1691" s="113" t="s">
        <v>6258</v>
      </c>
      <c r="D1691" s="113" t="s">
        <v>15622</v>
      </c>
      <c r="E1691" s="113">
        <f t="shared" si="26"/>
        <v>2270004046</v>
      </c>
      <c r="F1691" s="113" t="s">
        <v>13304</v>
      </c>
      <c r="G1691" s="113" t="s">
        <v>15502</v>
      </c>
      <c r="H1691" s="113" t="s">
        <v>9234</v>
      </c>
      <c r="I1691" s="113" t="s">
        <v>15151</v>
      </c>
      <c r="J1691" s="115">
        <v>36504</v>
      </c>
    </row>
    <row r="1692" spans="1:12" hidden="1" x14ac:dyDescent="0.2">
      <c r="A1692" s="113" t="s">
        <v>6258</v>
      </c>
      <c r="D1692" s="113" t="s">
        <v>15623</v>
      </c>
      <c r="E1692" s="113">
        <f t="shared" si="26"/>
        <v>2270004050</v>
      </c>
      <c r="F1692" s="113" t="s">
        <v>13304</v>
      </c>
      <c r="G1692" s="113" t="s">
        <v>15502</v>
      </c>
      <c r="H1692" s="113" t="s">
        <v>9234</v>
      </c>
      <c r="I1692" s="113" t="s">
        <v>15153</v>
      </c>
      <c r="K1692" s="115">
        <v>36504</v>
      </c>
      <c r="L1692" s="113" t="s">
        <v>9243</v>
      </c>
    </row>
    <row r="1693" spans="1:12" hidden="1" x14ac:dyDescent="0.2">
      <c r="A1693" s="113" t="s">
        <v>6258</v>
      </c>
      <c r="D1693" s="113" t="s">
        <v>15624</v>
      </c>
      <c r="E1693" s="113">
        <f t="shared" si="26"/>
        <v>2270004051</v>
      </c>
      <c r="F1693" s="113" t="s">
        <v>13304</v>
      </c>
      <c r="G1693" s="113" t="s">
        <v>15502</v>
      </c>
      <c r="H1693" s="113" t="s">
        <v>9234</v>
      </c>
      <c r="I1693" s="113" t="s">
        <v>15155</v>
      </c>
      <c r="J1693" s="115">
        <v>36504</v>
      </c>
    </row>
    <row r="1694" spans="1:12" hidden="1" x14ac:dyDescent="0.2">
      <c r="A1694" s="113" t="s">
        <v>6258</v>
      </c>
      <c r="D1694" s="113" t="s">
        <v>15625</v>
      </c>
      <c r="E1694" s="113">
        <f t="shared" si="26"/>
        <v>2270004055</v>
      </c>
      <c r="F1694" s="113" t="s">
        <v>13304</v>
      </c>
      <c r="G1694" s="113" t="s">
        <v>15502</v>
      </c>
      <c r="H1694" s="113" t="s">
        <v>9234</v>
      </c>
      <c r="I1694" s="113" t="s">
        <v>15157</v>
      </c>
      <c r="K1694" s="115">
        <v>36504</v>
      </c>
      <c r="L1694" s="113" t="s">
        <v>9238</v>
      </c>
    </row>
    <row r="1695" spans="1:12" hidden="1" x14ac:dyDescent="0.2">
      <c r="A1695" s="113" t="s">
        <v>6258</v>
      </c>
      <c r="D1695" s="113" t="s">
        <v>15626</v>
      </c>
      <c r="E1695" s="113">
        <f t="shared" si="26"/>
        <v>2270004056</v>
      </c>
      <c r="F1695" s="113" t="s">
        <v>13304</v>
      </c>
      <c r="G1695" s="113" t="s">
        <v>15502</v>
      </c>
      <c r="H1695" s="113" t="s">
        <v>9234</v>
      </c>
      <c r="I1695" s="113" t="s">
        <v>15159</v>
      </c>
      <c r="J1695" s="115">
        <v>36504</v>
      </c>
    </row>
    <row r="1696" spans="1:12" hidden="1" x14ac:dyDescent="0.2">
      <c r="A1696" s="113" t="s">
        <v>6258</v>
      </c>
      <c r="D1696" s="113" t="s">
        <v>15627</v>
      </c>
      <c r="E1696" s="113">
        <f t="shared" si="26"/>
        <v>2270004060</v>
      </c>
      <c r="F1696" s="113" t="s">
        <v>13304</v>
      </c>
      <c r="G1696" s="113" t="s">
        <v>15502</v>
      </c>
      <c r="H1696" s="113" t="s">
        <v>9234</v>
      </c>
      <c r="I1696" s="113" t="s">
        <v>15161</v>
      </c>
      <c r="K1696" s="115">
        <v>36504</v>
      </c>
      <c r="L1696" s="113" t="s">
        <v>9238</v>
      </c>
    </row>
    <row r="1697" spans="1:12" hidden="1" x14ac:dyDescent="0.2">
      <c r="A1697" s="113" t="s">
        <v>6258</v>
      </c>
      <c r="D1697" s="113" t="s">
        <v>15628</v>
      </c>
      <c r="E1697" s="113">
        <f t="shared" si="26"/>
        <v>2270004061</v>
      </c>
      <c r="F1697" s="113" t="s">
        <v>13304</v>
      </c>
      <c r="G1697" s="113" t="s">
        <v>15502</v>
      </c>
      <c r="H1697" s="113" t="s">
        <v>9234</v>
      </c>
      <c r="I1697" s="113" t="s">
        <v>15163</v>
      </c>
      <c r="J1697" s="115">
        <v>36504</v>
      </c>
    </row>
    <row r="1698" spans="1:12" hidden="1" x14ac:dyDescent="0.2">
      <c r="A1698" s="113" t="s">
        <v>6258</v>
      </c>
      <c r="D1698" s="113" t="s">
        <v>15629</v>
      </c>
      <c r="E1698" s="113">
        <f t="shared" si="26"/>
        <v>2270004065</v>
      </c>
      <c r="F1698" s="113" t="s">
        <v>13304</v>
      </c>
      <c r="G1698" s="113" t="s">
        <v>15502</v>
      </c>
      <c r="H1698" s="113" t="s">
        <v>9234</v>
      </c>
      <c r="I1698" s="113" t="s">
        <v>15165</v>
      </c>
      <c r="K1698" s="115">
        <v>36504</v>
      </c>
      <c r="L1698" s="113" t="s">
        <v>9238</v>
      </c>
    </row>
    <row r="1699" spans="1:12" hidden="1" x14ac:dyDescent="0.2">
      <c r="A1699" s="113" t="s">
        <v>6258</v>
      </c>
      <c r="D1699" s="113" t="s">
        <v>15630</v>
      </c>
      <c r="E1699" s="113">
        <f t="shared" si="26"/>
        <v>2270004066</v>
      </c>
      <c r="F1699" s="113" t="s">
        <v>13304</v>
      </c>
      <c r="G1699" s="113" t="s">
        <v>15502</v>
      </c>
      <c r="H1699" s="113" t="s">
        <v>9234</v>
      </c>
      <c r="I1699" s="113" t="s">
        <v>15167</v>
      </c>
      <c r="J1699" s="115">
        <v>36504</v>
      </c>
    </row>
    <row r="1700" spans="1:12" hidden="1" x14ac:dyDescent="0.2">
      <c r="A1700" s="113" t="s">
        <v>6258</v>
      </c>
      <c r="D1700" s="113" t="s">
        <v>15631</v>
      </c>
      <c r="E1700" s="113">
        <f t="shared" si="26"/>
        <v>2270004070</v>
      </c>
      <c r="F1700" s="113" t="s">
        <v>13304</v>
      </c>
      <c r="G1700" s="113" t="s">
        <v>15502</v>
      </c>
      <c r="H1700" s="113" t="s">
        <v>9234</v>
      </c>
      <c r="I1700" s="113" t="s">
        <v>15632</v>
      </c>
      <c r="K1700" s="115">
        <v>36504</v>
      </c>
      <c r="L1700" s="113" t="s">
        <v>6290</v>
      </c>
    </row>
    <row r="1701" spans="1:12" hidden="1" x14ac:dyDescent="0.2">
      <c r="A1701" s="113" t="s">
        <v>6258</v>
      </c>
      <c r="D1701" s="113" t="s">
        <v>15633</v>
      </c>
      <c r="E1701" s="113">
        <f t="shared" si="26"/>
        <v>2270004071</v>
      </c>
      <c r="F1701" s="113" t="s">
        <v>13304</v>
      </c>
      <c r="G1701" s="113" t="s">
        <v>15502</v>
      </c>
      <c r="H1701" s="113" t="s">
        <v>9234</v>
      </c>
      <c r="I1701" s="113" t="s">
        <v>15171</v>
      </c>
      <c r="J1701" s="115">
        <v>36504</v>
      </c>
    </row>
    <row r="1702" spans="1:12" hidden="1" x14ac:dyDescent="0.2">
      <c r="A1702" s="113" t="s">
        <v>6258</v>
      </c>
      <c r="D1702" s="113" t="s">
        <v>15634</v>
      </c>
      <c r="E1702" s="113">
        <f t="shared" si="26"/>
        <v>2270004075</v>
      </c>
      <c r="F1702" s="113" t="s">
        <v>13304</v>
      </c>
      <c r="G1702" s="113" t="s">
        <v>15502</v>
      </c>
      <c r="H1702" s="113" t="s">
        <v>9234</v>
      </c>
      <c r="I1702" s="113" t="s">
        <v>15173</v>
      </c>
      <c r="K1702" s="115">
        <v>36504</v>
      </c>
      <c r="L1702" s="113" t="s">
        <v>9238</v>
      </c>
    </row>
    <row r="1703" spans="1:12" hidden="1" x14ac:dyDescent="0.2">
      <c r="A1703" s="113" t="s">
        <v>6258</v>
      </c>
      <c r="D1703" s="113" t="s">
        <v>15635</v>
      </c>
      <c r="E1703" s="113">
        <f t="shared" si="26"/>
        <v>2270004076</v>
      </c>
      <c r="F1703" s="113" t="s">
        <v>13304</v>
      </c>
      <c r="G1703" s="113" t="s">
        <v>15502</v>
      </c>
      <c r="H1703" s="113" t="s">
        <v>9234</v>
      </c>
      <c r="I1703" s="113" t="s">
        <v>15175</v>
      </c>
      <c r="J1703" s="115">
        <v>36504</v>
      </c>
    </row>
    <row r="1704" spans="1:12" hidden="1" x14ac:dyDescent="0.2">
      <c r="A1704" s="113" t="s">
        <v>6258</v>
      </c>
      <c r="D1704" s="113" t="s">
        <v>15636</v>
      </c>
      <c r="E1704" s="113">
        <f t="shared" si="26"/>
        <v>2270005000</v>
      </c>
      <c r="F1704" s="113" t="s">
        <v>13304</v>
      </c>
      <c r="G1704" s="113" t="s">
        <v>15502</v>
      </c>
      <c r="H1704" s="113" t="s">
        <v>15177</v>
      </c>
      <c r="I1704" s="113" t="s">
        <v>15135</v>
      </c>
      <c r="K1704" s="115">
        <v>36504</v>
      </c>
      <c r="L1704" s="113" t="s">
        <v>15178</v>
      </c>
    </row>
    <row r="1705" spans="1:12" hidden="1" x14ac:dyDescent="0.2">
      <c r="A1705" s="113" t="s">
        <v>6258</v>
      </c>
      <c r="D1705" s="113" t="s">
        <v>15637</v>
      </c>
      <c r="E1705" s="113">
        <f t="shared" si="26"/>
        <v>2270005010</v>
      </c>
      <c r="F1705" s="113" t="s">
        <v>13304</v>
      </c>
      <c r="G1705" s="113" t="s">
        <v>15502</v>
      </c>
      <c r="H1705" s="113" t="s">
        <v>15177</v>
      </c>
      <c r="I1705" s="113" t="s">
        <v>15180</v>
      </c>
    </row>
    <row r="1706" spans="1:12" hidden="1" x14ac:dyDescent="0.2">
      <c r="A1706" s="113" t="s">
        <v>6258</v>
      </c>
      <c r="D1706" s="113" t="s">
        <v>15638</v>
      </c>
      <c r="E1706" s="113">
        <f t="shared" si="26"/>
        <v>2270005015</v>
      </c>
      <c r="F1706" s="113" t="s">
        <v>13304</v>
      </c>
      <c r="G1706" s="113" t="s">
        <v>15502</v>
      </c>
      <c r="H1706" s="113" t="s">
        <v>15177</v>
      </c>
      <c r="I1706" s="113" t="s">
        <v>15182</v>
      </c>
    </row>
    <row r="1707" spans="1:12" hidden="1" x14ac:dyDescent="0.2">
      <c r="A1707" s="113" t="s">
        <v>6258</v>
      </c>
      <c r="D1707" s="113" t="s">
        <v>15639</v>
      </c>
      <c r="E1707" s="113">
        <f t="shared" si="26"/>
        <v>2270005020</v>
      </c>
      <c r="F1707" s="113" t="s">
        <v>13304</v>
      </c>
      <c r="G1707" s="113" t="s">
        <v>15502</v>
      </c>
      <c r="H1707" s="113" t="s">
        <v>15177</v>
      </c>
      <c r="I1707" s="113" t="s">
        <v>15184</v>
      </c>
    </row>
    <row r="1708" spans="1:12" hidden="1" x14ac:dyDescent="0.2">
      <c r="A1708" s="113" t="s">
        <v>6258</v>
      </c>
      <c r="D1708" s="113" t="s">
        <v>15640</v>
      </c>
      <c r="E1708" s="113">
        <f t="shared" si="26"/>
        <v>2270005025</v>
      </c>
      <c r="F1708" s="113" t="s">
        <v>13304</v>
      </c>
      <c r="G1708" s="113" t="s">
        <v>15502</v>
      </c>
      <c r="H1708" s="113" t="s">
        <v>15177</v>
      </c>
      <c r="I1708" s="113" t="s">
        <v>15186</v>
      </c>
    </row>
    <row r="1709" spans="1:12" hidden="1" x14ac:dyDescent="0.2">
      <c r="A1709" s="113" t="s">
        <v>6258</v>
      </c>
      <c r="D1709" s="113" t="s">
        <v>15641</v>
      </c>
      <c r="E1709" s="113">
        <f t="shared" si="26"/>
        <v>2270005030</v>
      </c>
      <c r="F1709" s="113" t="s">
        <v>13304</v>
      </c>
      <c r="G1709" s="113" t="s">
        <v>15502</v>
      </c>
      <c r="H1709" s="113" t="s">
        <v>15177</v>
      </c>
      <c r="I1709" s="113" t="s">
        <v>15188</v>
      </c>
    </row>
    <row r="1710" spans="1:12" hidden="1" x14ac:dyDescent="0.2">
      <c r="A1710" s="113" t="s">
        <v>6258</v>
      </c>
      <c r="D1710" s="113" t="s">
        <v>15642</v>
      </c>
      <c r="E1710" s="113">
        <f t="shared" si="26"/>
        <v>2270005035</v>
      </c>
      <c r="F1710" s="113" t="s">
        <v>13304</v>
      </c>
      <c r="G1710" s="113" t="s">
        <v>15502</v>
      </c>
      <c r="H1710" s="113" t="s">
        <v>15177</v>
      </c>
      <c r="I1710" s="113" t="s">
        <v>15190</v>
      </c>
    </row>
    <row r="1711" spans="1:12" hidden="1" x14ac:dyDescent="0.2">
      <c r="A1711" s="113" t="s">
        <v>6258</v>
      </c>
      <c r="D1711" s="113" t="s">
        <v>15643</v>
      </c>
      <c r="E1711" s="113">
        <f t="shared" si="26"/>
        <v>2270005040</v>
      </c>
      <c r="F1711" s="113" t="s">
        <v>13304</v>
      </c>
      <c r="G1711" s="113" t="s">
        <v>15502</v>
      </c>
      <c r="H1711" s="113" t="s">
        <v>15177</v>
      </c>
      <c r="I1711" s="113" t="s">
        <v>15192</v>
      </c>
      <c r="L1711" s="113" t="s">
        <v>15193</v>
      </c>
    </row>
    <row r="1712" spans="1:12" hidden="1" x14ac:dyDescent="0.2">
      <c r="A1712" s="113" t="s">
        <v>6258</v>
      </c>
      <c r="D1712" s="113" t="s">
        <v>15644</v>
      </c>
      <c r="E1712" s="113">
        <f t="shared" si="26"/>
        <v>2270005045</v>
      </c>
      <c r="F1712" s="113" t="s">
        <v>13304</v>
      </c>
      <c r="G1712" s="113" t="s">
        <v>15502</v>
      </c>
      <c r="H1712" s="113" t="s">
        <v>15177</v>
      </c>
      <c r="I1712" s="113" t="s">
        <v>15195</v>
      </c>
    </row>
    <row r="1713" spans="1:12" hidden="1" x14ac:dyDescent="0.2">
      <c r="A1713" s="113" t="s">
        <v>6258</v>
      </c>
      <c r="D1713" s="113" t="s">
        <v>15645</v>
      </c>
      <c r="E1713" s="113">
        <f t="shared" si="26"/>
        <v>2270005050</v>
      </c>
      <c r="F1713" s="113" t="s">
        <v>13304</v>
      </c>
      <c r="G1713" s="113" t="s">
        <v>15502</v>
      </c>
      <c r="H1713" s="113" t="s">
        <v>15177</v>
      </c>
      <c r="I1713" s="113" t="s">
        <v>15197</v>
      </c>
    </row>
    <row r="1714" spans="1:12" hidden="1" x14ac:dyDescent="0.2">
      <c r="A1714" s="113" t="s">
        <v>6258</v>
      </c>
      <c r="D1714" s="113" t="s">
        <v>15646</v>
      </c>
      <c r="E1714" s="113">
        <f t="shared" si="26"/>
        <v>2270005055</v>
      </c>
      <c r="F1714" s="113" t="s">
        <v>13304</v>
      </c>
      <c r="G1714" s="113" t="s">
        <v>15502</v>
      </c>
      <c r="H1714" s="113" t="s">
        <v>15177</v>
      </c>
      <c r="I1714" s="113" t="s">
        <v>15199</v>
      </c>
    </row>
    <row r="1715" spans="1:12" hidden="1" x14ac:dyDescent="0.2">
      <c r="A1715" s="113" t="s">
        <v>6258</v>
      </c>
      <c r="D1715" s="113" t="s">
        <v>15647</v>
      </c>
      <c r="E1715" s="113">
        <f t="shared" si="26"/>
        <v>2270005060</v>
      </c>
      <c r="F1715" s="113" t="s">
        <v>13304</v>
      </c>
      <c r="G1715" s="113" t="s">
        <v>15502</v>
      </c>
      <c r="H1715" s="113" t="s">
        <v>15177</v>
      </c>
      <c r="I1715" s="113" t="s">
        <v>15201</v>
      </c>
      <c r="J1715" s="115">
        <v>36504</v>
      </c>
    </row>
    <row r="1716" spans="1:12" hidden="1" x14ac:dyDescent="0.2">
      <c r="A1716" s="113" t="s">
        <v>6258</v>
      </c>
      <c r="D1716" s="113" t="s">
        <v>15648</v>
      </c>
      <c r="E1716" s="113">
        <f t="shared" si="26"/>
        <v>2270006000</v>
      </c>
      <c r="F1716" s="113" t="s">
        <v>13304</v>
      </c>
      <c r="G1716" s="113" t="s">
        <v>15502</v>
      </c>
      <c r="H1716" s="113" t="s">
        <v>16384</v>
      </c>
      <c r="I1716" s="113" t="s">
        <v>15135</v>
      </c>
      <c r="K1716" s="115">
        <v>36504</v>
      </c>
      <c r="L1716" s="113" t="s">
        <v>16385</v>
      </c>
    </row>
    <row r="1717" spans="1:12" hidden="1" x14ac:dyDescent="0.2">
      <c r="A1717" s="113" t="s">
        <v>6258</v>
      </c>
      <c r="D1717" s="113" t="s">
        <v>15649</v>
      </c>
      <c r="E1717" s="113">
        <f t="shared" si="26"/>
        <v>2270006005</v>
      </c>
      <c r="F1717" s="113" t="s">
        <v>13304</v>
      </c>
      <c r="G1717" s="113" t="s">
        <v>15502</v>
      </c>
      <c r="H1717" s="113" t="s">
        <v>16384</v>
      </c>
      <c r="I1717" s="113" t="s">
        <v>16387</v>
      </c>
      <c r="K1717" s="115">
        <v>36504</v>
      </c>
      <c r="L1717" s="113" t="s">
        <v>16388</v>
      </c>
    </row>
    <row r="1718" spans="1:12" hidden="1" x14ac:dyDescent="0.2">
      <c r="A1718" s="113" t="s">
        <v>6258</v>
      </c>
      <c r="D1718" s="113" t="s">
        <v>15650</v>
      </c>
      <c r="E1718" s="113">
        <f t="shared" si="26"/>
        <v>2270006010</v>
      </c>
      <c r="F1718" s="113" t="s">
        <v>13304</v>
      </c>
      <c r="G1718" s="113" t="s">
        <v>15502</v>
      </c>
      <c r="H1718" s="113" t="s">
        <v>16384</v>
      </c>
      <c r="I1718" s="113" t="s">
        <v>16390</v>
      </c>
      <c r="K1718" s="115">
        <v>36504</v>
      </c>
      <c r="L1718" s="113" t="s">
        <v>16388</v>
      </c>
    </row>
    <row r="1719" spans="1:12" hidden="1" x14ac:dyDescent="0.2">
      <c r="A1719" s="113" t="s">
        <v>6258</v>
      </c>
      <c r="D1719" s="113" t="s">
        <v>15651</v>
      </c>
      <c r="E1719" s="113">
        <f t="shared" si="26"/>
        <v>2270006015</v>
      </c>
      <c r="F1719" s="113" t="s">
        <v>13304</v>
      </c>
      <c r="G1719" s="113" t="s">
        <v>15502</v>
      </c>
      <c r="H1719" s="113" t="s">
        <v>16384</v>
      </c>
      <c r="I1719" s="113" t="s">
        <v>16392</v>
      </c>
      <c r="K1719" s="115">
        <v>36504</v>
      </c>
      <c r="L1719" s="113" t="s">
        <v>16388</v>
      </c>
    </row>
    <row r="1720" spans="1:12" hidden="1" x14ac:dyDescent="0.2">
      <c r="A1720" s="113" t="s">
        <v>6258</v>
      </c>
      <c r="D1720" s="113" t="s">
        <v>15652</v>
      </c>
      <c r="E1720" s="113">
        <f t="shared" si="26"/>
        <v>2270006020</v>
      </c>
      <c r="F1720" s="113" t="s">
        <v>13304</v>
      </c>
      <c r="G1720" s="113" t="s">
        <v>15502</v>
      </c>
      <c r="H1720" s="113" t="s">
        <v>16384</v>
      </c>
      <c r="I1720" s="113" t="s">
        <v>16394</v>
      </c>
      <c r="K1720" s="115">
        <v>36504</v>
      </c>
      <c r="L1720" s="113" t="s">
        <v>16388</v>
      </c>
    </row>
    <row r="1721" spans="1:12" hidden="1" x14ac:dyDescent="0.2">
      <c r="A1721" s="113" t="s">
        <v>6258</v>
      </c>
      <c r="D1721" s="113" t="s">
        <v>15653</v>
      </c>
      <c r="E1721" s="113">
        <f t="shared" si="26"/>
        <v>2270006025</v>
      </c>
      <c r="F1721" s="113" t="s">
        <v>13304</v>
      </c>
      <c r="G1721" s="113" t="s">
        <v>15502</v>
      </c>
      <c r="H1721" s="113" t="s">
        <v>16384</v>
      </c>
      <c r="I1721" s="113" t="s">
        <v>16396</v>
      </c>
      <c r="K1721" s="115">
        <v>36504</v>
      </c>
      <c r="L1721" s="113" t="s">
        <v>16388</v>
      </c>
    </row>
    <row r="1722" spans="1:12" hidden="1" x14ac:dyDescent="0.2">
      <c r="A1722" s="113" t="s">
        <v>6258</v>
      </c>
      <c r="D1722" s="113" t="s">
        <v>15654</v>
      </c>
      <c r="E1722" s="113">
        <f t="shared" si="26"/>
        <v>2270006030</v>
      </c>
      <c r="F1722" s="113" t="s">
        <v>13304</v>
      </c>
      <c r="G1722" s="113" t="s">
        <v>15502</v>
      </c>
      <c r="H1722" s="113" t="s">
        <v>16384</v>
      </c>
      <c r="I1722" s="113" t="s">
        <v>16398</v>
      </c>
      <c r="K1722" s="115">
        <v>36504</v>
      </c>
      <c r="L1722" s="113" t="s">
        <v>16388</v>
      </c>
    </row>
    <row r="1723" spans="1:12" hidden="1" x14ac:dyDescent="0.2">
      <c r="A1723" s="113" t="s">
        <v>6258</v>
      </c>
      <c r="D1723" s="113" t="s">
        <v>15655</v>
      </c>
      <c r="E1723" s="113">
        <f t="shared" si="26"/>
        <v>2270007000</v>
      </c>
      <c r="F1723" s="113" t="s">
        <v>13304</v>
      </c>
      <c r="G1723" s="113" t="s">
        <v>15502</v>
      </c>
      <c r="H1723" s="113" t="s">
        <v>16400</v>
      </c>
      <c r="I1723" s="113" t="s">
        <v>15135</v>
      </c>
    </row>
    <row r="1724" spans="1:12" hidden="1" x14ac:dyDescent="0.2">
      <c r="A1724" s="113" t="s">
        <v>6258</v>
      </c>
      <c r="D1724" s="113" t="s">
        <v>15656</v>
      </c>
      <c r="E1724" s="113">
        <f t="shared" si="26"/>
        <v>2270007005</v>
      </c>
      <c r="F1724" s="113" t="s">
        <v>13304</v>
      </c>
      <c r="G1724" s="113" t="s">
        <v>15502</v>
      </c>
      <c r="H1724" s="113" t="s">
        <v>16400</v>
      </c>
      <c r="I1724" s="113" t="s">
        <v>16402</v>
      </c>
      <c r="K1724" s="115">
        <v>36504</v>
      </c>
      <c r="L1724" s="113" t="s">
        <v>16403</v>
      </c>
    </row>
    <row r="1725" spans="1:12" hidden="1" x14ac:dyDescent="0.2">
      <c r="A1725" s="113" t="s">
        <v>6258</v>
      </c>
      <c r="D1725" s="113" t="s">
        <v>15657</v>
      </c>
      <c r="E1725" s="113">
        <f t="shared" si="26"/>
        <v>2270007010</v>
      </c>
      <c r="F1725" s="113" t="s">
        <v>13304</v>
      </c>
      <c r="G1725" s="113" t="s">
        <v>15502</v>
      </c>
      <c r="H1725" s="113" t="s">
        <v>16400</v>
      </c>
      <c r="I1725" s="113" t="s">
        <v>16405</v>
      </c>
      <c r="K1725" s="115">
        <v>36504</v>
      </c>
      <c r="L1725" s="113" t="s">
        <v>15193</v>
      </c>
    </row>
    <row r="1726" spans="1:12" hidden="1" x14ac:dyDescent="0.2">
      <c r="A1726" s="113" t="s">
        <v>6258</v>
      </c>
      <c r="D1726" s="113" t="s">
        <v>15658</v>
      </c>
      <c r="E1726" s="113">
        <f t="shared" si="26"/>
        <v>2270007015</v>
      </c>
      <c r="F1726" s="113" t="s">
        <v>13304</v>
      </c>
      <c r="G1726" s="113" t="s">
        <v>15502</v>
      </c>
      <c r="H1726" s="113" t="s">
        <v>16400</v>
      </c>
      <c r="I1726" s="113" t="s">
        <v>16407</v>
      </c>
      <c r="L1726" s="113" t="s">
        <v>16408</v>
      </c>
    </row>
    <row r="1727" spans="1:12" hidden="1" x14ac:dyDescent="0.2">
      <c r="A1727" s="113" t="s">
        <v>6258</v>
      </c>
      <c r="D1727" s="113" t="s">
        <v>15659</v>
      </c>
      <c r="E1727" s="113">
        <f t="shared" si="26"/>
        <v>2270007020</v>
      </c>
      <c r="F1727" s="113" t="s">
        <v>13304</v>
      </c>
      <c r="G1727" s="113" t="s">
        <v>15502</v>
      </c>
      <c r="H1727" s="113" t="s">
        <v>16400</v>
      </c>
      <c r="I1727" s="113" t="s">
        <v>12765</v>
      </c>
      <c r="K1727" s="115">
        <v>36504</v>
      </c>
      <c r="L1727" s="113" t="s">
        <v>6290</v>
      </c>
    </row>
    <row r="1728" spans="1:12" hidden="1" x14ac:dyDescent="0.2">
      <c r="A1728" s="113" t="s">
        <v>6258</v>
      </c>
      <c r="D1728" s="113" t="s">
        <v>12766</v>
      </c>
      <c r="E1728" s="113">
        <f t="shared" si="26"/>
        <v>2270008000</v>
      </c>
      <c r="F1728" s="113" t="s">
        <v>13304</v>
      </c>
      <c r="G1728" s="113" t="s">
        <v>15502</v>
      </c>
      <c r="H1728" s="113" t="s">
        <v>16412</v>
      </c>
      <c r="I1728" s="113" t="s">
        <v>15135</v>
      </c>
      <c r="L1728" s="113" t="s">
        <v>16413</v>
      </c>
    </row>
    <row r="1729" spans="1:12" hidden="1" x14ac:dyDescent="0.2">
      <c r="A1729" s="113" t="s">
        <v>6258</v>
      </c>
      <c r="D1729" s="113" t="s">
        <v>12767</v>
      </c>
      <c r="E1729" s="113">
        <f t="shared" si="26"/>
        <v>2270008005</v>
      </c>
      <c r="F1729" s="113" t="s">
        <v>13304</v>
      </c>
      <c r="G1729" s="113" t="s">
        <v>15502</v>
      </c>
      <c r="H1729" s="113" t="s">
        <v>16412</v>
      </c>
      <c r="I1729" s="113" t="s">
        <v>16412</v>
      </c>
      <c r="K1729" s="115">
        <v>36504</v>
      </c>
      <c r="L1729" s="113" t="s">
        <v>12768</v>
      </c>
    </row>
    <row r="1730" spans="1:12" hidden="1" x14ac:dyDescent="0.2">
      <c r="A1730" s="113" t="s">
        <v>6258</v>
      </c>
      <c r="D1730" s="113" t="s">
        <v>12769</v>
      </c>
      <c r="E1730" s="113">
        <f t="shared" ref="E1730:E1793" si="27">VALUE(D1730)</f>
        <v>2270008010</v>
      </c>
      <c r="F1730" s="113" t="s">
        <v>13304</v>
      </c>
      <c r="G1730" s="113" t="s">
        <v>15502</v>
      </c>
      <c r="H1730" s="113" t="s">
        <v>16412</v>
      </c>
      <c r="I1730" s="113" t="s">
        <v>16417</v>
      </c>
      <c r="K1730" s="115">
        <v>36504</v>
      </c>
      <c r="L1730" s="113" t="s">
        <v>6290</v>
      </c>
    </row>
    <row r="1731" spans="1:12" hidden="1" x14ac:dyDescent="0.2">
      <c r="A1731" s="113" t="s">
        <v>6258</v>
      </c>
      <c r="D1731" s="113" t="s">
        <v>12770</v>
      </c>
      <c r="E1731" s="113">
        <f t="shared" si="27"/>
        <v>2270009000</v>
      </c>
      <c r="F1731" s="113" t="s">
        <v>13304</v>
      </c>
      <c r="G1731" s="113" t="s">
        <v>15502</v>
      </c>
      <c r="H1731" s="113" t="s">
        <v>16419</v>
      </c>
      <c r="I1731" s="113" t="s">
        <v>6262</v>
      </c>
      <c r="J1731" s="115">
        <v>36504</v>
      </c>
    </row>
    <row r="1732" spans="1:12" hidden="1" x14ac:dyDescent="0.2">
      <c r="A1732" s="113" t="s">
        <v>6258</v>
      </c>
      <c r="D1732" s="113" t="s">
        <v>12771</v>
      </c>
      <c r="E1732" s="113">
        <f t="shared" si="27"/>
        <v>2270009010</v>
      </c>
      <c r="F1732" s="113" t="s">
        <v>13304</v>
      </c>
      <c r="G1732" s="113" t="s">
        <v>15502</v>
      </c>
      <c r="H1732" s="113" t="s">
        <v>16419</v>
      </c>
      <c r="I1732" s="113" t="s">
        <v>13572</v>
      </c>
      <c r="J1732" s="115">
        <v>36504</v>
      </c>
    </row>
    <row r="1733" spans="1:12" hidden="1" x14ac:dyDescent="0.2">
      <c r="A1733" s="113" t="s">
        <v>6258</v>
      </c>
      <c r="D1733" s="113" t="s">
        <v>12772</v>
      </c>
      <c r="E1733" s="113">
        <f t="shared" si="27"/>
        <v>2270010000</v>
      </c>
      <c r="F1733" s="113" t="s">
        <v>13304</v>
      </c>
      <c r="G1733" s="113" t="s">
        <v>15502</v>
      </c>
      <c r="H1733" s="113" t="s">
        <v>9218</v>
      </c>
      <c r="I1733" s="113" t="s">
        <v>6262</v>
      </c>
      <c r="J1733" s="115">
        <v>36504</v>
      </c>
    </row>
    <row r="1734" spans="1:12" hidden="1" x14ac:dyDescent="0.2">
      <c r="A1734" s="113" t="s">
        <v>6258</v>
      </c>
      <c r="D1734" s="113" t="s">
        <v>12773</v>
      </c>
      <c r="E1734" s="113">
        <f t="shared" si="27"/>
        <v>2270010010</v>
      </c>
      <c r="F1734" s="113" t="s">
        <v>13304</v>
      </c>
      <c r="G1734" s="113" t="s">
        <v>15502</v>
      </c>
      <c r="H1734" s="113" t="s">
        <v>9218</v>
      </c>
      <c r="I1734" s="113" t="s">
        <v>13575</v>
      </c>
      <c r="J1734" s="115">
        <v>36504</v>
      </c>
    </row>
    <row r="1735" spans="1:12" hidden="1" x14ac:dyDescent="0.2">
      <c r="A1735" s="113" t="s">
        <v>6258</v>
      </c>
      <c r="D1735" s="113" t="s">
        <v>12774</v>
      </c>
      <c r="E1735" s="113">
        <f t="shared" si="27"/>
        <v>2275000000</v>
      </c>
      <c r="F1735" s="113" t="s">
        <v>13304</v>
      </c>
      <c r="G1735" s="113" t="s">
        <v>12775</v>
      </c>
      <c r="H1735" s="113" t="s">
        <v>12776</v>
      </c>
      <c r="I1735" s="113" t="s">
        <v>15135</v>
      </c>
    </row>
    <row r="1736" spans="1:12" hidden="1" x14ac:dyDescent="0.2">
      <c r="A1736" s="113" t="s">
        <v>6258</v>
      </c>
      <c r="D1736" s="113" t="s">
        <v>12777</v>
      </c>
      <c r="E1736" s="113">
        <f t="shared" si="27"/>
        <v>2275001000</v>
      </c>
      <c r="F1736" s="113" t="s">
        <v>13304</v>
      </c>
      <c r="G1736" s="113" t="s">
        <v>12775</v>
      </c>
      <c r="H1736" s="113" t="s">
        <v>12778</v>
      </c>
      <c r="I1736" s="113" t="s">
        <v>15135</v>
      </c>
    </row>
    <row r="1737" spans="1:12" hidden="1" x14ac:dyDescent="0.2">
      <c r="A1737" s="113" t="s">
        <v>6258</v>
      </c>
      <c r="D1737" s="113" t="s">
        <v>12779</v>
      </c>
      <c r="E1737" s="113">
        <f t="shared" si="27"/>
        <v>2275020000</v>
      </c>
      <c r="F1737" s="113" t="s">
        <v>13304</v>
      </c>
      <c r="G1737" s="113" t="s">
        <v>12775</v>
      </c>
      <c r="H1737" s="113" t="s">
        <v>12780</v>
      </c>
      <c r="I1737" s="113" t="s">
        <v>12781</v>
      </c>
    </row>
    <row r="1738" spans="1:12" hidden="1" x14ac:dyDescent="0.2">
      <c r="A1738" s="113" t="s">
        <v>6258</v>
      </c>
      <c r="D1738" s="113" t="s">
        <v>12782</v>
      </c>
      <c r="E1738" s="113">
        <f t="shared" si="27"/>
        <v>2275050000</v>
      </c>
      <c r="F1738" s="113" t="s">
        <v>13304</v>
      </c>
      <c r="G1738" s="113" t="s">
        <v>12775</v>
      </c>
      <c r="H1738" s="113" t="s">
        <v>12783</v>
      </c>
      <c r="I1738" s="113" t="s">
        <v>15135</v>
      </c>
    </row>
    <row r="1739" spans="1:12" hidden="1" x14ac:dyDescent="0.2">
      <c r="A1739" s="113" t="s">
        <v>6258</v>
      </c>
      <c r="D1739" s="113" t="s">
        <v>12784</v>
      </c>
      <c r="E1739" s="113">
        <f t="shared" si="27"/>
        <v>2275060000</v>
      </c>
      <c r="F1739" s="113" t="s">
        <v>13304</v>
      </c>
      <c r="G1739" s="113" t="s">
        <v>12775</v>
      </c>
      <c r="H1739" s="113" t="s">
        <v>12785</v>
      </c>
      <c r="I1739" s="113" t="s">
        <v>15135</v>
      </c>
    </row>
    <row r="1740" spans="1:12" hidden="1" x14ac:dyDescent="0.2">
      <c r="A1740" s="113" t="s">
        <v>6258</v>
      </c>
      <c r="D1740" s="113" t="s">
        <v>12786</v>
      </c>
      <c r="E1740" s="113">
        <f t="shared" si="27"/>
        <v>2275070000</v>
      </c>
      <c r="F1740" s="113" t="s">
        <v>13304</v>
      </c>
      <c r="G1740" s="113" t="s">
        <v>12775</v>
      </c>
      <c r="H1740" s="113" t="s">
        <v>12787</v>
      </c>
      <c r="I1740" s="113" t="s">
        <v>15135</v>
      </c>
    </row>
    <row r="1741" spans="1:12" hidden="1" x14ac:dyDescent="0.2">
      <c r="A1741" s="113" t="s">
        <v>6258</v>
      </c>
      <c r="D1741" s="113" t="s">
        <v>12788</v>
      </c>
      <c r="E1741" s="113">
        <f t="shared" si="27"/>
        <v>2275085000</v>
      </c>
      <c r="F1741" s="113" t="s">
        <v>13304</v>
      </c>
      <c r="G1741" s="113" t="s">
        <v>12775</v>
      </c>
      <c r="H1741" s="113" t="s">
        <v>12789</v>
      </c>
      <c r="I1741" s="113" t="s">
        <v>15135</v>
      </c>
    </row>
    <row r="1742" spans="1:12" hidden="1" x14ac:dyDescent="0.2">
      <c r="A1742" s="113" t="s">
        <v>6258</v>
      </c>
      <c r="D1742" s="113" t="s">
        <v>12790</v>
      </c>
      <c r="E1742" s="113">
        <f t="shared" si="27"/>
        <v>2275900000</v>
      </c>
      <c r="F1742" s="113" t="s">
        <v>13304</v>
      </c>
      <c r="G1742" s="113" t="s">
        <v>12775</v>
      </c>
      <c r="H1742" s="113" t="s">
        <v>12791</v>
      </c>
      <c r="I1742" s="113" t="s">
        <v>12792</v>
      </c>
      <c r="K1742" s="115">
        <v>37459</v>
      </c>
      <c r="L1742" s="113" t="s">
        <v>12793</v>
      </c>
    </row>
    <row r="1743" spans="1:12" hidden="1" x14ac:dyDescent="0.2">
      <c r="A1743" s="113" t="s">
        <v>6258</v>
      </c>
      <c r="B1743" s="116" t="s">
        <v>10411</v>
      </c>
      <c r="D1743" s="113" t="s">
        <v>12794</v>
      </c>
      <c r="E1743" s="113">
        <f t="shared" si="27"/>
        <v>2275900101</v>
      </c>
      <c r="F1743" s="113" t="s">
        <v>13304</v>
      </c>
      <c r="G1743" s="113" t="s">
        <v>12775</v>
      </c>
      <c r="H1743" s="113" t="s">
        <v>12791</v>
      </c>
      <c r="I1743" s="113" t="s">
        <v>12795</v>
      </c>
    </row>
    <row r="1744" spans="1:12" hidden="1" x14ac:dyDescent="0.2">
      <c r="A1744" s="113" t="s">
        <v>6258</v>
      </c>
      <c r="B1744" s="116" t="s">
        <v>10411</v>
      </c>
      <c r="D1744" s="113" t="s">
        <v>12796</v>
      </c>
      <c r="E1744" s="113">
        <f t="shared" si="27"/>
        <v>2275900102</v>
      </c>
      <c r="F1744" s="113" t="s">
        <v>13304</v>
      </c>
      <c r="G1744" s="113" t="s">
        <v>12775</v>
      </c>
      <c r="H1744" s="113" t="s">
        <v>12791</v>
      </c>
      <c r="I1744" s="113" t="s">
        <v>12797</v>
      </c>
    </row>
    <row r="1745" spans="1:12" hidden="1" x14ac:dyDescent="0.2">
      <c r="A1745" s="113" t="s">
        <v>6258</v>
      </c>
      <c r="B1745" s="116" t="s">
        <v>10411</v>
      </c>
      <c r="D1745" s="113" t="s">
        <v>12798</v>
      </c>
      <c r="E1745" s="113">
        <f t="shared" si="27"/>
        <v>2275900103</v>
      </c>
      <c r="F1745" s="113" t="s">
        <v>13304</v>
      </c>
      <c r="G1745" s="113" t="s">
        <v>12775</v>
      </c>
      <c r="H1745" s="113" t="s">
        <v>12791</v>
      </c>
      <c r="I1745" s="113" t="s">
        <v>12799</v>
      </c>
    </row>
    <row r="1746" spans="1:12" hidden="1" x14ac:dyDescent="0.2">
      <c r="A1746" s="113" t="s">
        <v>6258</v>
      </c>
      <c r="B1746" s="116" t="s">
        <v>10411</v>
      </c>
      <c r="D1746" s="113" t="s">
        <v>16900</v>
      </c>
      <c r="E1746" s="113">
        <f t="shared" si="27"/>
        <v>2275900201</v>
      </c>
      <c r="F1746" s="113" t="s">
        <v>13304</v>
      </c>
      <c r="G1746" s="113" t="s">
        <v>12775</v>
      </c>
      <c r="H1746" s="113" t="s">
        <v>12791</v>
      </c>
      <c r="I1746" s="113" t="s">
        <v>13955</v>
      </c>
    </row>
    <row r="1747" spans="1:12" hidden="1" x14ac:dyDescent="0.2">
      <c r="A1747" s="113" t="s">
        <v>6258</v>
      </c>
      <c r="B1747" s="116" t="s">
        <v>10411</v>
      </c>
      <c r="D1747" s="113" t="s">
        <v>16901</v>
      </c>
      <c r="E1747" s="113">
        <f t="shared" si="27"/>
        <v>2275900202</v>
      </c>
      <c r="F1747" s="113" t="s">
        <v>13304</v>
      </c>
      <c r="G1747" s="113" t="s">
        <v>12775</v>
      </c>
      <c r="H1747" s="113" t="s">
        <v>12791</v>
      </c>
      <c r="I1747" s="113" t="s">
        <v>13957</v>
      </c>
    </row>
    <row r="1748" spans="1:12" hidden="1" x14ac:dyDescent="0.2">
      <c r="A1748" s="113" t="s">
        <v>6258</v>
      </c>
      <c r="B1748" s="116" t="s">
        <v>10411</v>
      </c>
      <c r="D1748" s="113" t="s">
        <v>16902</v>
      </c>
      <c r="E1748" s="113">
        <f t="shared" si="27"/>
        <v>2280000000</v>
      </c>
      <c r="F1748" s="113" t="s">
        <v>13304</v>
      </c>
      <c r="G1748" s="113" t="s">
        <v>16903</v>
      </c>
      <c r="H1748" s="113" t="s">
        <v>16904</v>
      </c>
      <c r="I1748" s="113" t="s">
        <v>16905</v>
      </c>
      <c r="J1748" s="115">
        <v>36504</v>
      </c>
      <c r="K1748" s="115">
        <v>37418</v>
      </c>
      <c r="L1748" s="113" t="s">
        <v>16906</v>
      </c>
    </row>
    <row r="1749" spans="1:12" hidden="1" x14ac:dyDescent="0.2">
      <c r="A1749" s="113" t="s">
        <v>6258</v>
      </c>
      <c r="D1749" s="113" t="s">
        <v>16907</v>
      </c>
      <c r="E1749" s="113">
        <f t="shared" si="27"/>
        <v>2280001000</v>
      </c>
      <c r="F1749" s="113" t="s">
        <v>13304</v>
      </c>
      <c r="G1749" s="113" t="s">
        <v>16903</v>
      </c>
      <c r="H1749" s="113" t="s">
        <v>15436</v>
      </c>
      <c r="I1749" s="113" t="s">
        <v>16905</v>
      </c>
    </row>
    <row r="1750" spans="1:12" hidden="1" x14ac:dyDescent="0.2">
      <c r="A1750" s="113" t="s">
        <v>6258</v>
      </c>
      <c r="B1750" s="116" t="s">
        <v>10411</v>
      </c>
      <c r="D1750" s="113" t="s">
        <v>16908</v>
      </c>
      <c r="E1750" s="113">
        <f t="shared" si="27"/>
        <v>2280001010</v>
      </c>
      <c r="F1750" s="113" t="s">
        <v>13304</v>
      </c>
      <c r="G1750" s="113" t="s">
        <v>16903</v>
      </c>
      <c r="H1750" s="113" t="s">
        <v>15436</v>
      </c>
      <c r="I1750" s="113" t="s">
        <v>16909</v>
      </c>
      <c r="K1750" s="115">
        <v>37418</v>
      </c>
      <c r="L1750" s="113" t="s">
        <v>16906</v>
      </c>
    </row>
    <row r="1751" spans="1:12" hidden="1" x14ac:dyDescent="0.2">
      <c r="A1751" s="113" t="s">
        <v>6258</v>
      </c>
      <c r="B1751" s="116" t="s">
        <v>10411</v>
      </c>
      <c r="D1751" s="113" t="s">
        <v>16910</v>
      </c>
      <c r="E1751" s="113">
        <f t="shared" si="27"/>
        <v>2280001020</v>
      </c>
      <c r="F1751" s="113" t="s">
        <v>13304</v>
      </c>
      <c r="G1751" s="113" t="s">
        <v>16903</v>
      </c>
      <c r="H1751" s="113" t="s">
        <v>15436</v>
      </c>
      <c r="I1751" s="113" t="s">
        <v>16911</v>
      </c>
      <c r="K1751" s="115">
        <v>37418</v>
      </c>
      <c r="L1751" s="113" t="s">
        <v>16906</v>
      </c>
    </row>
    <row r="1752" spans="1:12" hidden="1" x14ac:dyDescent="0.2">
      <c r="A1752" s="113" t="s">
        <v>6258</v>
      </c>
      <c r="B1752" s="116" t="s">
        <v>10411</v>
      </c>
      <c r="D1752" s="113" t="s">
        <v>16912</v>
      </c>
      <c r="E1752" s="113">
        <f t="shared" si="27"/>
        <v>2280001030</v>
      </c>
      <c r="F1752" s="113" t="s">
        <v>13304</v>
      </c>
      <c r="G1752" s="113" t="s">
        <v>16903</v>
      </c>
      <c r="H1752" s="113" t="s">
        <v>15436</v>
      </c>
      <c r="I1752" s="113" t="s">
        <v>16913</v>
      </c>
      <c r="K1752" s="115">
        <v>37418</v>
      </c>
      <c r="L1752" s="113" t="s">
        <v>16906</v>
      </c>
    </row>
    <row r="1753" spans="1:12" hidden="1" x14ac:dyDescent="0.2">
      <c r="A1753" s="113" t="s">
        <v>6258</v>
      </c>
      <c r="B1753" s="116" t="s">
        <v>10411</v>
      </c>
      <c r="D1753" s="113" t="s">
        <v>16914</v>
      </c>
      <c r="E1753" s="113">
        <f t="shared" si="27"/>
        <v>2280001040</v>
      </c>
      <c r="F1753" s="113" t="s">
        <v>13304</v>
      </c>
      <c r="G1753" s="113" t="s">
        <v>16903</v>
      </c>
      <c r="H1753" s="113" t="s">
        <v>15436</v>
      </c>
      <c r="I1753" s="113" t="s">
        <v>16915</v>
      </c>
      <c r="K1753" s="115">
        <v>37418</v>
      </c>
      <c r="L1753" s="113" t="s">
        <v>16906</v>
      </c>
    </row>
    <row r="1754" spans="1:12" hidden="1" x14ac:dyDescent="0.2">
      <c r="A1754" s="113" t="s">
        <v>6258</v>
      </c>
      <c r="B1754" s="116" t="s">
        <v>10411</v>
      </c>
      <c r="D1754" s="113" t="s">
        <v>16916</v>
      </c>
      <c r="E1754" s="113">
        <f t="shared" si="27"/>
        <v>2280002000</v>
      </c>
      <c r="F1754" s="113" t="s">
        <v>13304</v>
      </c>
      <c r="G1754" s="113" t="s">
        <v>16903</v>
      </c>
      <c r="H1754" s="113" t="s">
        <v>14634</v>
      </c>
      <c r="I1754" s="113" t="s">
        <v>16905</v>
      </c>
      <c r="K1754" s="115">
        <v>37418</v>
      </c>
      <c r="L1754" s="113" t="s">
        <v>16906</v>
      </c>
    </row>
    <row r="1755" spans="1:12" hidden="1" x14ac:dyDescent="0.2">
      <c r="A1755" s="113" t="s">
        <v>6258</v>
      </c>
      <c r="B1755" s="116" t="s">
        <v>10411</v>
      </c>
      <c r="D1755" s="113" t="s">
        <v>16917</v>
      </c>
      <c r="E1755" s="113">
        <f t="shared" si="27"/>
        <v>2280002010</v>
      </c>
      <c r="F1755" s="113" t="s">
        <v>13304</v>
      </c>
      <c r="G1755" s="113" t="s">
        <v>16903</v>
      </c>
      <c r="H1755" s="113" t="s">
        <v>14634</v>
      </c>
      <c r="I1755" s="113" t="s">
        <v>16909</v>
      </c>
      <c r="K1755" s="115">
        <v>37418</v>
      </c>
      <c r="L1755" s="113" t="s">
        <v>16906</v>
      </c>
    </row>
    <row r="1756" spans="1:12" hidden="1" x14ac:dyDescent="0.2">
      <c r="A1756" s="113" t="s">
        <v>6258</v>
      </c>
      <c r="B1756" s="116" t="s">
        <v>10411</v>
      </c>
      <c r="D1756" s="113" t="s">
        <v>16918</v>
      </c>
      <c r="E1756" s="113">
        <f t="shared" si="27"/>
        <v>2280002020</v>
      </c>
      <c r="F1756" s="113" t="s">
        <v>13304</v>
      </c>
      <c r="G1756" s="113" t="s">
        <v>16903</v>
      </c>
      <c r="H1756" s="113" t="s">
        <v>14634</v>
      </c>
      <c r="I1756" s="113" t="s">
        <v>16911</v>
      </c>
      <c r="K1756" s="115">
        <v>37418</v>
      </c>
      <c r="L1756" s="113" t="s">
        <v>16906</v>
      </c>
    </row>
    <row r="1757" spans="1:12" hidden="1" x14ac:dyDescent="0.2">
      <c r="A1757" s="113" t="s">
        <v>6258</v>
      </c>
      <c r="B1757" s="116" t="s">
        <v>10411</v>
      </c>
      <c r="D1757" s="113" t="s">
        <v>16919</v>
      </c>
      <c r="E1757" s="113">
        <f t="shared" si="27"/>
        <v>2280002030</v>
      </c>
      <c r="F1757" s="113" t="s">
        <v>13304</v>
      </c>
      <c r="G1757" s="113" t="s">
        <v>16903</v>
      </c>
      <c r="H1757" s="113" t="s">
        <v>14634</v>
      </c>
      <c r="I1757" s="113" t="s">
        <v>16913</v>
      </c>
      <c r="K1757" s="115">
        <v>37418</v>
      </c>
      <c r="L1757" s="113" t="s">
        <v>16906</v>
      </c>
    </row>
    <row r="1758" spans="1:12" hidden="1" x14ac:dyDescent="0.2">
      <c r="A1758" s="113" t="s">
        <v>6258</v>
      </c>
      <c r="B1758" s="116" t="s">
        <v>10411</v>
      </c>
      <c r="D1758" s="113" t="s">
        <v>16920</v>
      </c>
      <c r="E1758" s="113">
        <f t="shared" si="27"/>
        <v>2280002040</v>
      </c>
      <c r="F1758" s="113" t="s">
        <v>13304</v>
      </c>
      <c r="G1758" s="113" t="s">
        <v>16903</v>
      </c>
      <c r="H1758" s="113" t="s">
        <v>14634</v>
      </c>
      <c r="I1758" s="113" t="s">
        <v>16915</v>
      </c>
      <c r="K1758" s="115">
        <v>37418</v>
      </c>
      <c r="L1758" s="113" t="s">
        <v>16906</v>
      </c>
    </row>
    <row r="1759" spans="1:12" hidden="1" x14ac:dyDescent="0.2">
      <c r="A1759" s="113" t="s">
        <v>6258</v>
      </c>
      <c r="D1759" s="113" t="s">
        <v>16921</v>
      </c>
      <c r="E1759" s="113">
        <f t="shared" si="27"/>
        <v>2280002100</v>
      </c>
      <c r="F1759" s="113" t="s">
        <v>13304</v>
      </c>
      <c r="G1759" s="113" t="s">
        <v>16903</v>
      </c>
      <c r="H1759" s="113" t="s">
        <v>14634</v>
      </c>
      <c r="I1759" s="113" t="s">
        <v>16922</v>
      </c>
      <c r="J1759" s="115">
        <v>37418</v>
      </c>
    </row>
    <row r="1760" spans="1:12" hidden="1" x14ac:dyDescent="0.2">
      <c r="A1760" s="113" t="s">
        <v>6258</v>
      </c>
      <c r="D1760" s="113" t="s">
        <v>16923</v>
      </c>
      <c r="E1760" s="113">
        <f t="shared" si="27"/>
        <v>2280002200</v>
      </c>
      <c r="F1760" s="113" t="s">
        <v>13304</v>
      </c>
      <c r="G1760" s="113" t="s">
        <v>16903</v>
      </c>
      <c r="H1760" s="113" t="s">
        <v>14634</v>
      </c>
      <c r="I1760" s="113" t="s">
        <v>16924</v>
      </c>
      <c r="J1760" s="115">
        <v>37418</v>
      </c>
    </row>
    <row r="1761" spans="1:12" hidden="1" x14ac:dyDescent="0.2">
      <c r="A1761" s="113" t="s">
        <v>6258</v>
      </c>
      <c r="B1761" s="116" t="s">
        <v>10411</v>
      </c>
      <c r="D1761" s="113" t="s">
        <v>16925</v>
      </c>
      <c r="E1761" s="113">
        <f t="shared" si="27"/>
        <v>2280003000</v>
      </c>
      <c r="F1761" s="113" t="s">
        <v>13304</v>
      </c>
      <c r="G1761" s="113" t="s">
        <v>16903</v>
      </c>
      <c r="H1761" s="113" t="s">
        <v>16926</v>
      </c>
      <c r="I1761" s="113" t="s">
        <v>16905</v>
      </c>
      <c r="K1761" s="115">
        <v>37418</v>
      </c>
      <c r="L1761" s="113" t="s">
        <v>16906</v>
      </c>
    </row>
    <row r="1762" spans="1:12" hidden="1" x14ac:dyDescent="0.2">
      <c r="A1762" s="113" t="s">
        <v>6258</v>
      </c>
      <c r="B1762" s="116" t="s">
        <v>10411</v>
      </c>
      <c r="D1762" s="113" t="s">
        <v>16927</v>
      </c>
      <c r="E1762" s="113">
        <f t="shared" si="27"/>
        <v>2280003010</v>
      </c>
      <c r="F1762" s="113" t="s">
        <v>13304</v>
      </c>
      <c r="G1762" s="113" t="s">
        <v>16903</v>
      </c>
      <c r="H1762" s="113" t="s">
        <v>16926</v>
      </c>
      <c r="I1762" s="113" t="s">
        <v>16909</v>
      </c>
      <c r="K1762" s="115">
        <v>37418</v>
      </c>
      <c r="L1762" s="113" t="s">
        <v>16906</v>
      </c>
    </row>
    <row r="1763" spans="1:12" hidden="1" x14ac:dyDescent="0.2">
      <c r="A1763" s="113" t="s">
        <v>6258</v>
      </c>
      <c r="B1763" s="116" t="s">
        <v>10411</v>
      </c>
      <c r="D1763" s="113" t="s">
        <v>16928</v>
      </c>
      <c r="E1763" s="113">
        <f t="shared" si="27"/>
        <v>2280003020</v>
      </c>
      <c r="F1763" s="113" t="s">
        <v>13304</v>
      </c>
      <c r="G1763" s="113" t="s">
        <v>16903</v>
      </c>
      <c r="H1763" s="113" t="s">
        <v>16926</v>
      </c>
      <c r="I1763" s="113" t="s">
        <v>16911</v>
      </c>
      <c r="K1763" s="115">
        <v>37418</v>
      </c>
      <c r="L1763" s="113" t="s">
        <v>16906</v>
      </c>
    </row>
    <row r="1764" spans="1:12" hidden="1" x14ac:dyDescent="0.2">
      <c r="A1764" s="113" t="s">
        <v>6258</v>
      </c>
      <c r="B1764" s="116" t="s">
        <v>10411</v>
      </c>
      <c r="D1764" s="113" t="s">
        <v>16929</v>
      </c>
      <c r="E1764" s="113">
        <f t="shared" si="27"/>
        <v>2280003030</v>
      </c>
      <c r="F1764" s="113" t="s">
        <v>13304</v>
      </c>
      <c r="G1764" s="113" t="s">
        <v>16903</v>
      </c>
      <c r="H1764" s="113" t="s">
        <v>16926</v>
      </c>
      <c r="I1764" s="113" t="s">
        <v>16913</v>
      </c>
      <c r="K1764" s="115">
        <v>37418</v>
      </c>
      <c r="L1764" s="113" t="s">
        <v>16906</v>
      </c>
    </row>
    <row r="1765" spans="1:12" hidden="1" x14ac:dyDescent="0.2">
      <c r="A1765" s="113" t="s">
        <v>6258</v>
      </c>
      <c r="B1765" s="116" t="s">
        <v>10411</v>
      </c>
      <c r="D1765" s="113" t="s">
        <v>16930</v>
      </c>
      <c r="E1765" s="113">
        <f t="shared" si="27"/>
        <v>2280003040</v>
      </c>
      <c r="F1765" s="113" t="s">
        <v>13304</v>
      </c>
      <c r="G1765" s="113" t="s">
        <v>16903</v>
      </c>
      <c r="H1765" s="113" t="s">
        <v>16926</v>
      </c>
      <c r="I1765" s="113" t="s">
        <v>16915</v>
      </c>
      <c r="K1765" s="115">
        <v>37418</v>
      </c>
      <c r="L1765" s="113" t="s">
        <v>16906</v>
      </c>
    </row>
    <row r="1766" spans="1:12" hidden="1" x14ac:dyDescent="0.2">
      <c r="A1766" s="113" t="s">
        <v>6258</v>
      </c>
      <c r="D1766" s="113" t="s">
        <v>16931</v>
      </c>
      <c r="E1766" s="113">
        <f t="shared" si="27"/>
        <v>2280003100</v>
      </c>
      <c r="F1766" s="113" t="s">
        <v>13304</v>
      </c>
      <c r="G1766" s="113" t="s">
        <v>16903</v>
      </c>
      <c r="H1766" s="113" t="s">
        <v>16926</v>
      </c>
      <c r="I1766" s="113" t="s">
        <v>16922</v>
      </c>
      <c r="J1766" s="115">
        <v>37418</v>
      </c>
    </row>
    <row r="1767" spans="1:12" hidden="1" x14ac:dyDescent="0.2">
      <c r="A1767" s="113" t="s">
        <v>6258</v>
      </c>
      <c r="D1767" s="113" t="s">
        <v>16932</v>
      </c>
      <c r="E1767" s="113">
        <f t="shared" si="27"/>
        <v>2280003200</v>
      </c>
      <c r="F1767" s="113" t="s">
        <v>13304</v>
      </c>
      <c r="G1767" s="113" t="s">
        <v>16903</v>
      </c>
      <c r="H1767" s="113" t="s">
        <v>16926</v>
      </c>
      <c r="I1767" s="113" t="s">
        <v>16924</v>
      </c>
      <c r="J1767" s="115">
        <v>37418</v>
      </c>
    </row>
    <row r="1768" spans="1:12" hidden="1" x14ac:dyDescent="0.2">
      <c r="A1768" s="113" t="s">
        <v>6258</v>
      </c>
      <c r="D1768" s="113" t="s">
        <v>16933</v>
      </c>
      <c r="E1768" s="113">
        <f t="shared" si="27"/>
        <v>2280004000</v>
      </c>
      <c r="F1768" s="113" t="s">
        <v>13304</v>
      </c>
      <c r="G1768" s="113" t="s">
        <v>16903</v>
      </c>
      <c r="H1768" s="113" t="s">
        <v>13911</v>
      </c>
      <c r="I1768" s="113" t="s">
        <v>16905</v>
      </c>
    </row>
    <row r="1769" spans="1:12" hidden="1" x14ac:dyDescent="0.2">
      <c r="A1769" s="113" t="s">
        <v>6258</v>
      </c>
      <c r="B1769" s="116" t="s">
        <v>10411</v>
      </c>
      <c r="D1769" s="113" t="s">
        <v>16934</v>
      </c>
      <c r="E1769" s="113">
        <f t="shared" si="27"/>
        <v>2280004010</v>
      </c>
      <c r="F1769" s="113" t="s">
        <v>13304</v>
      </c>
      <c r="G1769" s="113" t="s">
        <v>16903</v>
      </c>
      <c r="H1769" s="113" t="s">
        <v>13911</v>
      </c>
      <c r="I1769" s="113" t="s">
        <v>16909</v>
      </c>
      <c r="K1769" s="115">
        <v>37418</v>
      </c>
      <c r="L1769" s="113" t="s">
        <v>16906</v>
      </c>
    </row>
    <row r="1770" spans="1:12" hidden="1" x14ac:dyDescent="0.2">
      <c r="A1770" s="113" t="s">
        <v>6258</v>
      </c>
      <c r="B1770" s="116" t="s">
        <v>10411</v>
      </c>
      <c r="D1770" s="113" t="s">
        <v>16935</v>
      </c>
      <c r="E1770" s="113">
        <f t="shared" si="27"/>
        <v>2280004020</v>
      </c>
      <c r="F1770" s="113" t="s">
        <v>13304</v>
      </c>
      <c r="G1770" s="113" t="s">
        <v>16903</v>
      </c>
      <c r="H1770" s="113" t="s">
        <v>13911</v>
      </c>
      <c r="I1770" s="113" t="s">
        <v>16911</v>
      </c>
      <c r="K1770" s="115">
        <v>37418</v>
      </c>
      <c r="L1770" s="113" t="s">
        <v>16906</v>
      </c>
    </row>
    <row r="1771" spans="1:12" hidden="1" x14ac:dyDescent="0.2">
      <c r="A1771" s="113" t="s">
        <v>6258</v>
      </c>
      <c r="B1771" s="116" t="s">
        <v>10411</v>
      </c>
      <c r="D1771" s="113" t="s">
        <v>16936</v>
      </c>
      <c r="E1771" s="113">
        <f t="shared" si="27"/>
        <v>2280004030</v>
      </c>
      <c r="F1771" s="113" t="s">
        <v>13304</v>
      </c>
      <c r="G1771" s="113" t="s">
        <v>16903</v>
      </c>
      <c r="H1771" s="113" t="s">
        <v>13911</v>
      </c>
      <c r="I1771" s="113" t="s">
        <v>16913</v>
      </c>
      <c r="K1771" s="115">
        <v>37418</v>
      </c>
      <c r="L1771" s="113" t="s">
        <v>16906</v>
      </c>
    </row>
    <row r="1772" spans="1:12" hidden="1" x14ac:dyDescent="0.2">
      <c r="A1772" s="113" t="s">
        <v>6258</v>
      </c>
      <c r="B1772" s="116" t="s">
        <v>10411</v>
      </c>
      <c r="D1772" s="113" t="s">
        <v>16937</v>
      </c>
      <c r="E1772" s="113">
        <f t="shared" si="27"/>
        <v>2280004040</v>
      </c>
      <c r="F1772" s="113" t="s">
        <v>13304</v>
      </c>
      <c r="G1772" s="113" t="s">
        <v>16903</v>
      </c>
      <c r="H1772" s="113" t="s">
        <v>13911</v>
      </c>
      <c r="I1772" s="113" t="s">
        <v>16915</v>
      </c>
      <c r="K1772" s="115">
        <v>37418</v>
      </c>
      <c r="L1772" s="113" t="s">
        <v>16906</v>
      </c>
    </row>
    <row r="1773" spans="1:12" hidden="1" x14ac:dyDescent="0.2">
      <c r="A1773" s="113" t="s">
        <v>6258</v>
      </c>
      <c r="D1773" s="113" t="s">
        <v>16938</v>
      </c>
      <c r="E1773" s="113">
        <f t="shared" si="27"/>
        <v>2282000000</v>
      </c>
      <c r="F1773" s="113" t="s">
        <v>13304</v>
      </c>
      <c r="G1773" s="113" t="s">
        <v>16939</v>
      </c>
      <c r="H1773" s="113" t="s">
        <v>16904</v>
      </c>
      <c r="I1773" s="113" t="s">
        <v>16905</v>
      </c>
      <c r="J1773" s="115">
        <v>36504</v>
      </c>
      <c r="K1773" s="115">
        <v>36504</v>
      </c>
      <c r="L1773" s="113" t="s">
        <v>16940</v>
      </c>
    </row>
    <row r="1774" spans="1:12" hidden="1" x14ac:dyDescent="0.2">
      <c r="A1774" s="113" t="s">
        <v>6258</v>
      </c>
      <c r="D1774" s="113" t="s">
        <v>16941</v>
      </c>
      <c r="E1774" s="113">
        <f t="shared" si="27"/>
        <v>2282005000</v>
      </c>
      <c r="F1774" s="113" t="s">
        <v>13304</v>
      </c>
      <c r="G1774" s="113" t="s">
        <v>16939</v>
      </c>
      <c r="H1774" s="113" t="s">
        <v>16942</v>
      </c>
      <c r="I1774" s="113" t="s">
        <v>15135</v>
      </c>
    </row>
    <row r="1775" spans="1:12" hidden="1" x14ac:dyDescent="0.2">
      <c r="A1775" s="113" t="s">
        <v>6258</v>
      </c>
      <c r="D1775" s="113" t="s">
        <v>16943</v>
      </c>
      <c r="E1775" s="113">
        <f t="shared" si="27"/>
        <v>2282005005</v>
      </c>
      <c r="F1775" s="113" t="s">
        <v>13304</v>
      </c>
      <c r="G1775" s="113" t="s">
        <v>16939</v>
      </c>
      <c r="H1775" s="113" t="s">
        <v>16942</v>
      </c>
      <c r="I1775" s="113" t="s">
        <v>16944</v>
      </c>
      <c r="K1775" s="115">
        <v>36504</v>
      </c>
      <c r="L1775" s="113" t="s">
        <v>6290</v>
      </c>
    </row>
    <row r="1776" spans="1:12" hidden="1" x14ac:dyDescent="0.2">
      <c r="A1776" s="113" t="s">
        <v>6258</v>
      </c>
      <c r="D1776" s="113" t="s">
        <v>16945</v>
      </c>
      <c r="E1776" s="113">
        <f t="shared" si="27"/>
        <v>2282005010</v>
      </c>
      <c r="F1776" s="113" t="s">
        <v>13304</v>
      </c>
      <c r="G1776" s="113" t="s">
        <v>16939</v>
      </c>
      <c r="H1776" s="113" t="s">
        <v>16942</v>
      </c>
      <c r="I1776" s="113" t="s">
        <v>16946</v>
      </c>
    </row>
    <row r="1777" spans="1:12" hidden="1" x14ac:dyDescent="0.2">
      <c r="A1777" s="113" t="s">
        <v>6258</v>
      </c>
      <c r="D1777" s="113" t="s">
        <v>16947</v>
      </c>
      <c r="E1777" s="113">
        <f t="shared" si="27"/>
        <v>2282005015</v>
      </c>
      <c r="F1777" s="113" t="s">
        <v>13304</v>
      </c>
      <c r="G1777" s="113" t="s">
        <v>16939</v>
      </c>
      <c r="H1777" s="113" t="s">
        <v>16942</v>
      </c>
      <c r="I1777" s="113" t="s">
        <v>16948</v>
      </c>
      <c r="K1777" s="115">
        <v>36504</v>
      </c>
      <c r="L1777" s="113" t="s">
        <v>16949</v>
      </c>
    </row>
    <row r="1778" spans="1:12" hidden="1" x14ac:dyDescent="0.2">
      <c r="A1778" s="113" t="s">
        <v>6258</v>
      </c>
      <c r="D1778" s="113" t="s">
        <v>16950</v>
      </c>
      <c r="E1778" s="113">
        <f t="shared" si="27"/>
        <v>2282005020</v>
      </c>
      <c r="F1778" s="113" t="s">
        <v>13304</v>
      </c>
      <c r="G1778" s="113" t="s">
        <v>16939</v>
      </c>
      <c r="H1778" s="113" t="s">
        <v>16942</v>
      </c>
      <c r="I1778" s="113" t="s">
        <v>16951</v>
      </c>
      <c r="K1778" s="115">
        <v>36504</v>
      </c>
      <c r="L1778" s="113" t="s">
        <v>6290</v>
      </c>
    </row>
    <row r="1779" spans="1:12" hidden="1" x14ac:dyDescent="0.2">
      <c r="A1779" s="113" t="s">
        <v>6258</v>
      </c>
      <c r="D1779" s="113" t="s">
        <v>16952</v>
      </c>
      <c r="E1779" s="113">
        <f t="shared" si="27"/>
        <v>2282005025</v>
      </c>
      <c r="F1779" s="113" t="s">
        <v>13304</v>
      </c>
      <c r="G1779" s="113" t="s">
        <v>16939</v>
      </c>
      <c r="H1779" s="113" t="s">
        <v>16942</v>
      </c>
      <c r="I1779" s="113" t="s">
        <v>16953</v>
      </c>
      <c r="K1779" s="115">
        <v>36504</v>
      </c>
      <c r="L1779" s="113" t="s">
        <v>6290</v>
      </c>
    </row>
    <row r="1780" spans="1:12" hidden="1" x14ac:dyDescent="0.2">
      <c r="A1780" s="113" t="s">
        <v>6258</v>
      </c>
      <c r="D1780" s="113" t="s">
        <v>16954</v>
      </c>
      <c r="E1780" s="113">
        <f t="shared" si="27"/>
        <v>2282010000</v>
      </c>
      <c r="F1780" s="113" t="s">
        <v>13304</v>
      </c>
      <c r="G1780" s="113" t="s">
        <v>16939</v>
      </c>
      <c r="H1780" s="113" t="s">
        <v>16955</v>
      </c>
      <c r="I1780" s="113" t="s">
        <v>15135</v>
      </c>
    </row>
    <row r="1781" spans="1:12" hidden="1" x14ac:dyDescent="0.2">
      <c r="A1781" s="113" t="s">
        <v>6258</v>
      </c>
      <c r="D1781" s="113" t="s">
        <v>16956</v>
      </c>
      <c r="E1781" s="113">
        <f t="shared" si="27"/>
        <v>2282010005</v>
      </c>
      <c r="F1781" s="113" t="s">
        <v>13304</v>
      </c>
      <c r="G1781" s="113" t="s">
        <v>16939</v>
      </c>
      <c r="H1781" s="113" t="s">
        <v>16955</v>
      </c>
      <c r="I1781" s="113" t="s">
        <v>16957</v>
      </c>
      <c r="K1781" s="115">
        <v>36504</v>
      </c>
      <c r="L1781" s="113" t="s">
        <v>16958</v>
      </c>
    </row>
    <row r="1782" spans="1:12" hidden="1" x14ac:dyDescent="0.2">
      <c r="A1782" s="113" t="s">
        <v>6258</v>
      </c>
      <c r="D1782" s="113" t="s">
        <v>16959</v>
      </c>
      <c r="E1782" s="113">
        <f t="shared" si="27"/>
        <v>2282010010</v>
      </c>
      <c r="F1782" s="113" t="s">
        <v>13304</v>
      </c>
      <c r="G1782" s="113" t="s">
        <v>16939</v>
      </c>
      <c r="H1782" s="113" t="s">
        <v>16955</v>
      </c>
      <c r="I1782" s="113" t="s">
        <v>16960</v>
      </c>
      <c r="K1782" s="115">
        <v>36504</v>
      </c>
      <c r="L1782" s="113" t="s">
        <v>6290</v>
      </c>
    </row>
    <row r="1783" spans="1:12" hidden="1" x14ac:dyDescent="0.2">
      <c r="A1783" s="113" t="s">
        <v>6258</v>
      </c>
      <c r="D1783" s="113" t="s">
        <v>16961</v>
      </c>
      <c r="E1783" s="113">
        <f t="shared" si="27"/>
        <v>2282010015</v>
      </c>
      <c r="F1783" s="113" t="s">
        <v>13304</v>
      </c>
      <c r="G1783" s="113" t="s">
        <v>16939</v>
      </c>
      <c r="H1783" s="113" t="s">
        <v>16955</v>
      </c>
      <c r="I1783" s="113" t="s">
        <v>16962</v>
      </c>
      <c r="K1783" s="115">
        <v>36504</v>
      </c>
      <c r="L1783" s="113" t="s">
        <v>6290</v>
      </c>
    </row>
    <row r="1784" spans="1:12" hidden="1" x14ac:dyDescent="0.2">
      <c r="A1784" s="113" t="s">
        <v>6258</v>
      </c>
      <c r="D1784" s="113" t="s">
        <v>16963</v>
      </c>
      <c r="E1784" s="113">
        <f t="shared" si="27"/>
        <v>2282010020</v>
      </c>
      <c r="F1784" s="113" t="s">
        <v>13304</v>
      </c>
      <c r="G1784" s="113" t="s">
        <v>16939</v>
      </c>
      <c r="H1784" s="113" t="s">
        <v>16955</v>
      </c>
      <c r="I1784" s="113" t="s">
        <v>16951</v>
      </c>
      <c r="K1784" s="115">
        <v>36504</v>
      </c>
      <c r="L1784" s="113" t="s">
        <v>6290</v>
      </c>
    </row>
    <row r="1785" spans="1:12" hidden="1" x14ac:dyDescent="0.2">
      <c r="A1785" s="113" t="s">
        <v>6258</v>
      </c>
      <c r="D1785" s="113" t="s">
        <v>16964</v>
      </c>
      <c r="E1785" s="113">
        <f t="shared" si="27"/>
        <v>2282010025</v>
      </c>
      <c r="F1785" s="113" t="s">
        <v>13304</v>
      </c>
      <c r="G1785" s="113" t="s">
        <v>16939</v>
      </c>
      <c r="H1785" s="113" t="s">
        <v>16955</v>
      </c>
      <c r="I1785" s="113" t="s">
        <v>16953</v>
      </c>
      <c r="K1785" s="115">
        <v>36504</v>
      </c>
      <c r="L1785" s="113" t="s">
        <v>6290</v>
      </c>
    </row>
    <row r="1786" spans="1:12" hidden="1" x14ac:dyDescent="0.2">
      <c r="A1786" s="113" t="s">
        <v>6258</v>
      </c>
      <c r="D1786" s="113" t="s">
        <v>16965</v>
      </c>
      <c r="E1786" s="113">
        <f t="shared" si="27"/>
        <v>2282020000</v>
      </c>
      <c r="F1786" s="113" t="s">
        <v>13304</v>
      </c>
      <c r="G1786" s="113" t="s">
        <v>16939</v>
      </c>
      <c r="H1786" s="113" t="s">
        <v>14634</v>
      </c>
      <c r="I1786" s="113" t="s">
        <v>15135</v>
      </c>
    </row>
    <row r="1787" spans="1:12" hidden="1" x14ac:dyDescent="0.2">
      <c r="A1787" s="113" t="s">
        <v>6258</v>
      </c>
      <c r="D1787" s="113" t="s">
        <v>16966</v>
      </c>
      <c r="E1787" s="113">
        <f t="shared" si="27"/>
        <v>2282020005</v>
      </c>
      <c r="F1787" s="113" t="s">
        <v>13304</v>
      </c>
      <c r="G1787" s="113" t="s">
        <v>16939</v>
      </c>
      <c r="H1787" s="113" t="s">
        <v>14634</v>
      </c>
      <c r="I1787" s="113" t="s">
        <v>16957</v>
      </c>
      <c r="K1787" s="115">
        <v>36504</v>
      </c>
      <c r="L1787" s="113" t="s">
        <v>16958</v>
      </c>
    </row>
    <row r="1788" spans="1:12" hidden="1" x14ac:dyDescent="0.2">
      <c r="A1788" s="113" t="s">
        <v>6258</v>
      </c>
      <c r="D1788" s="113" t="s">
        <v>16967</v>
      </c>
      <c r="E1788" s="113">
        <f t="shared" si="27"/>
        <v>2282020010</v>
      </c>
      <c r="F1788" s="113" t="s">
        <v>13304</v>
      </c>
      <c r="G1788" s="113" t="s">
        <v>16939</v>
      </c>
      <c r="H1788" s="113" t="s">
        <v>14634</v>
      </c>
      <c r="I1788" s="113" t="s">
        <v>16946</v>
      </c>
    </row>
    <row r="1789" spans="1:12" hidden="1" x14ac:dyDescent="0.2">
      <c r="A1789" s="113" t="s">
        <v>6258</v>
      </c>
      <c r="D1789" s="113" t="s">
        <v>16968</v>
      </c>
      <c r="E1789" s="113">
        <f t="shared" si="27"/>
        <v>2282020015</v>
      </c>
      <c r="F1789" s="113" t="s">
        <v>13304</v>
      </c>
      <c r="G1789" s="113" t="s">
        <v>16939</v>
      </c>
      <c r="H1789" s="113" t="s">
        <v>14634</v>
      </c>
      <c r="I1789" s="113" t="s">
        <v>16969</v>
      </c>
      <c r="K1789" s="115">
        <v>36504</v>
      </c>
      <c r="L1789" s="113" t="s">
        <v>6290</v>
      </c>
    </row>
    <row r="1790" spans="1:12" hidden="1" x14ac:dyDescent="0.2">
      <c r="A1790" s="113" t="s">
        <v>6258</v>
      </c>
      <c r="D1790" s="113" t="s">
        <v>16970</v>
      </c>
      <c r="E1790" s="113">
        <f t="shared" si="27"/>
        <v>2282020020</v>
      </c>
      <c r="F1790" s="113" t="s">
        <v>13304</v>
      </c>
      <c r="G1790" s="113" t="s">
        <v>16939</v>
      </c>
      <c r="H1790" s="113" t="s">
        <v>14634</v>
      </c>
      <c r="I1790" s="113" t="s">
        <v>16951</v>
      </c>
      <c r="K1790" s="115">
        <v>36504</v>
      </c>
      <c r="L1790" s="113" t="s">
        <v>6290</v>
      </c>
    </row>
    <row r="1791" spans="1:12" hidden="1" x14ac:dyDescent="0.2">
      <c r="A1791" s="113" t="s">
        <v>6258</v>
      </c>
      <c r="D1791" s="113" t="s">
        <v>16971</v>
      </c>
      <c r="E1791" s="113">
        <f t="shared" si="27"/>
        <v>2282020025</v>
      </c>
      <c r="F1791" s="113" t="s">
        <v>13304</v>
      </c>
      <c r="G1791" s="113" t="s">
        <v>16939</v>
      </c>
      <c r="H1791" s="113" t="s">
        <v>14634</v>
      </c>
      <c r="I1791" s="113" t="s">
        <v>16972</v>
      </c>
    </row>
    <row r="1792" spans="1:12" hidden="1" x14ac:dyDescent="0.2">
      <c r="A1792" s="113" t="s">
        <v>6258</v>
      </c>
      <c r="B1792" s="116" t="s">
        <v>10411</v>
      </c>
      <c r="D1792" s="113" t="s">
        <v>16973</v>
      </c>
      <c r="E1792" s="113">
        <f t="shared" si="27"/>
        <v>2283002000</v>
      </c>
      <c r="F1792" s="113" t="s">
        <v>13304</v>
      </c>
      <c r="G1792" s="113" t="s">
        <v>16974</v>
      </c>
      <c r="H1792" s="113" t="s">
        <v>14634</v>
      </c>
      <c r="I1792" s="113" t="s">
        <v>16975</v>
      </c>
      <c r="J1792" s="115">
        <v>36504</v>
      </c>
      <c r="K1792" s="115">
        <v>36504</v>
      </c>
      <c r="L1792" s="113" t="s">
        <v>6290</v>
      </c>
    </row>
    <row r="1793" spans="1:12" hidden="1" x14ac:dyDescent="0.2">
      <c r="A1793" s="113" t="s">
        <v>6258</v>
      </c>
      <c r="B1793" s="116" t="s">
        <v>10411</v>
      </c>
      <c r="D1793" s="113" t="s">
        <v>16976</v>
      </c>
      <c r="E1793" s="113">
        <f t="shared" si="27"/>
        <v>2285000000</v>
      </c>
      <c r="F1793" s="113" t="s">
        <v>13304</v>
      </c>
      <c r="G1793" s="113" t="s">
        <v>16977</v>
      </c>
      <c r="H1793" s="113" t="s">
        <v>16904</v>
      </c>
      <c r="I1793" s="113" t="s">
        <v>15135</v>
      </c>
      <c r="J1793" s="115">
        <v>36504</v>
      </c>
      <c r="K1793" s="115">
        <v>37418</v>
      </c>
      <c r="L1793" s="113" t="s">
        <v>16906</v>
      </c>
    </row>
    <row r="1794" spans="1:12" hidden="1" x14ac:dyDescent="0.2">
      <c r="A1794" s="113" t="s">
        <v>6258</v>
      </c>
      <c r="B1794" s="116" t="s">
        <v>10411</v>
      </c>
      <c r="D1794" s="113" t="s">
        <v>16978</v>
      </c>
      <c r="E1794" s="113">
        <f t="shared" ref="E1794:E1857" si="28">VALUE(D1794)</f>
        <v>2285002000</v>
      </c>
      <c r="F1794" s="113" t="s">
        <v>13304</v>
      </c>
      <c r="G1794" s="113" t="s">
        <v>16977</v>
      </c>
      <c r="H1794" s="113" t="s">
        <v>14634</v>
      </c>
      <c r="I1794" s="113" t="s">
        <v>15135</v>
      </c>
      <c r="K1794" s="115">
        <v>37418</v>
      </c>
      <c r="L1794" s="113" t="s">
        <v>16906</v>
      </c>
    </row>
    <row r="1795" spans="1:12" hidden="1" x14ac:dyDescent="0.2">
      <c r="A1795" s="113" t="s">
        <v>6258</v>
      </c>
      <c r="B1795" s="116" t="s">
        <v>10411</v>
      </c>
      <c r="D1795" s="113" t="s">
        <v>16979</v>
      </c>
      <c r="E1795" s="113">
        <f t="shared" si="28"/>
        <v>2285002005</v>
      </c>
      <c r="F1795" s="113" t="s">
        <v>13304</v>
      </c>
      <c r="G1795" s="113" t="s">
        <v>16977</v>
      </c>
      <c r="H1795" s="113" t="s">
        <v>14634</v>
      </c>
      <c r="I1795" s="113" t="s">
        <v>16783</v>
      </c>
      <c r="K1795" s="115">
        <v>37418</v>
      </c>
      <c r="L1795" s="113" t="s">
        <v>16784</v>
      </c>
    </row>
    <row r="1796" spans="1:12" hidden="1" x14ac:dyDescent="0.2">
      <c r="A1796" s="113" t="s">
        <v>6258</v>
      </c>
      <c r="D1796" s="113" t="s">
        <v>16785</v>
      </c>
      <c r="E1796" s="113">
        <f t="shared" si="28"/>
        <v>2285002006</v>
      </c>
      <c r="F1796" s="113" t="s">
        <v>13304</v>
      </c>
      <c r="G1796" s="113" t="s">
        <v>16977</v>
      </c>
      <c r="H1796" s="113" t="s">
        <v>14634</v>
      </c>
      <c r="I1796" s="113" t="s">
        <v>16786</v>
      </c>
      <c r="J1796" s="115">
        <v>37418</v>
      </c>
    </row>
    <row r="1797" spans="1:12" hidden="1" x14ac:dyDescent="0.2">
      <c r="A1797" s="113" t="s">
        <v>6258</v>
      </c>
      <c r="D1797" s="113" t="s">
        <v>16787</v>
      </c>
      <c r="E1797" s="113">
        <f t="shared" si="28"/>
        <v>2285002007</v>
      </c>
      <c r="F1797" s="113" t="s">
        <v>13304</v>
      </c>
      <c r="G1797" s="113" t="s">
        <v>16977</v>
      </c>
      <c r="H1797" s="113" t="s">
        <v>14634</v>
      </c>
      <c r="I1797" s="113" t="s">
        <v>16788</v>
      </c>
      <c r="J1797" s="115">
        <v>37418</v>
      </c>
    </row>
    <row r="1798" spans="1:12" hidden="1" x14ac:dyDescent="0.2">
      <c r="A1798" s="113" t="s">
        <v>6258</v>
      </c>
      <c r="D1798" s="113" t="s">
        <v>16789</v>
      </c>
      <c r="E1798" s="113">
        <f t="shared" si="28"/>
        <v>2285002008</v>
      </c>
      <c r="F1798" s="113" t="s">
        <v>13304</v>
      </c>
      <c r="G1798" s="113" t="s">
        <v>16977</v>
      </c>
      <c r="H1798" s="113" t="s">
        <v>14634</v>
      </c>
      <c r="I1798" s="113" t="s">
        <v>16790</v>
      </c>
      <c r="J1798" s="115">
        <v>37418</v>
      </c>
    </row>
    <row r="1799" spans="1:12" hidden="1" x14ac:dyDescent="0.2">
      <c r="A1799" s="113" t="s">
        <v>6258</v>
      </c>
      <c r="D1799" s="113" t="s">
        <v>16791</v>
      </c>
      <c r="E1799" s="113">
        <f t="shared" si="28"/>
        <v>2285002009</v>
      </c>
      <c r="F1799" s="113" t="s">
        <v>13304</v>
      </c>
      <c r="G1799" s="113" t="s">
        <v>16977</v>
      </c>
      <c r="H1799" s="113" t="s">
        <v>14634</v>
      </c>
      <c r="I1799" s="113" t="s">
        <v>16792</v>
      </c>
      <c r="J1799" s="115">
        <v>37418</v>
      </c>
    </row>
    <row r="1800" spans="1:12" hidden="1" x14ac:dyDescent="0.2">
      <c r="A1800" s="113" t="s">
        <v>6258</v>
      </c>
      <c r="D1800" s="113" t="s">
        <v>16793</v>
      </c>
      <c r="E1800" s="113">
        <f t="shared" si="28"/>
        <v>2285002010</v>
      </c>
      <c r="F1800" s="113" t="s">
        <v>13304</v>
      </c>
      <c r="G1800" s="113" t="s">
        <v>16977</v>
      </c>
      <c r="H1800" s="113" t="s">
        <v>14634</v>
      </c>
      <c r="I1800" s="113" t="s">
        <v>16794</v>
      </c>
    </row>
    <row r="1801" spans="1:12" hidden="1" x14ac:dyDescent="0.2">
      <c r="A1801" s="113" t="s">
        <v>6258</v>
      </c>
      <c r="D1801" s="113" t="s">
        <v>16795</v>
      </c>
      <c r="E1801" s="113">
        <f t="shared" si="28"/>
        <v>2285002015</v>
      </c>
      <c r="F1801" s="113" t="s">
        <v>13304</v>
      </c>
      <c r="G1801" s="113" t="s">
        <v>16977</v>
      </c>
      <c r="H1801" s="113" t="s">
        <v>14634</v>
      </c>
      <c r="I1801" s="113" t="s">
        <v>16796</v>
      </c>
      <c r="J1801" s="115">
        <v>36504</v>
      </c>
    </row>
    <row r="1802" spans="1:12" hidden="1" x14ac:dyDescent="0.2">
      <c r="A1802" s="113" t="s">
        <v>6258</v>
      </c>
      <c r="D1802" s="113" t="s">
        <v>16797</v>
      </c>
      <c r="E1802" s="113">
        <f t="shared" si="28"/>
        <v>2285003015</v>
      </c>
      <c r="F1802" s="113" t="s">
        <v>13304</v>
      </c>
      <c r="G1802" s="113" t="s">
        <v>16977</v>
      </c>
      <c r="H1802" s="113" t="s">
        <v>16798</v>
      </c>
      <c r="I1802" s="113" t="s">
        <v>16796</v>
      </c>
      <c r="J1802" s="115">
        <v>36504</v>
      </c>
    </row>
    <row r="1803" spans="1:12" hidden="1" x14ac:dyDescent="0.2">
      <c r="A1803" s="113" t="s">
        <v>6258</v>
      </c>
      <c r="D1803" s="113" t="s">
        <v>16799</v>
      </c>
      <c r="E1803" s="113">
        <f t="shared" si="28"/>
        <v>2285004015</v>
      </c>
      <c r="F1803" s="113" t="s">
        <v>13304</v>
      </c>
      <c r="G1803" s="113" t="s">
        <v>16977</v>
      </c>
      <c r="H1803" s="113" t="s">
        <v>16800</v>
      </c>
      <c r="I1803" s="113" t="s">
        <v>16796</v>
      </c>
      <c r="J1803" s="115">
        <v>36504</v>
      </c>
    </row>
    <row r="1804" spans="1:12" hidden="1" x14ac:dyDescent="0.2">
      <c r="A1804" s="113" t="s">
        <v>6258</v>
      </c>
      <c r="D1804" s="113" t="s">
        <v>16801</v>
      </c>
      <c r="E1804" s="113">
        <f t="shared" si="28"/>
        <v>2285006015</v>
      </c>
      <c r="F1804" s="113" t="s">
        <v>13304</v>
      </c>
      <c r="G1804" s="113" t="s">
        <v>16977</v>
      </c>
      <c r="H1804" s="113" t="s">
        <v>15347</v>
      </c>
      <c r="I1804" s="113" t="s">
        <v>16796</v>
      </c>
      <c r="J1804" s="115">
        <v>36504</v>
      </c>
    </row>
    <row r="1805" spans="1:12" hidden="1" x14ac:dyDescent="0.2">
      <c r="A1805" s="113" t="s">
        <v>6258</v>
      </c>
      <c r="D1805" s="113" t="s">
        <v>16802</v>
      </c>
      <c r="E1805" s="113">
        <f t="shared" si="28"/>
        <v>2285008015</v>
      </c>
      <c r="F1805" s="113" t="s">
        <v>13304</v>
      </c>
      <c r="G1805" s="113" t="s">
        <v>16977</v>
      </c>
      <c r="H1805" s="113" t="s">
        <v>12432</v>
      </c>
      <c r="I1805" s="113" t="s">
        <v>16796</v>
      </c>
      <c r="J1805" s="115">
        <v>36504</v>
      </c>
    </row>
    <row r="1806" spans="1:12" hidden="1" x14ac:dyDescent="0.2">
      <c r="A1806" s="116" t="s">
        <v>16803</v>
      </c>
      <c r="D1806" s="113" t="s">
        <v>16804</v>
      </c>
      <c r="E1806" s="113">
        <f t="shared" si="28"/>
        <v>2201001000</v>
      </c>
      <c r="F1806" s="113" t="s">
        <v>13304</v>
      </c>
      <c r="G1806" s="113" t="s">
        <v>16805</v>
      </c>
      <c r="H1806" s="113" t="s">
        <v>16806</v>
      </c>
      <c r="I1806" s="113" t="s">
        <v>16807</v>
      </c>
    </row>
    <row r="1807" spans="1:12" hidden="1" x14ac:dyDescent="0.2">
      <c r="A1807" s="116" t="s">
        <v>16803</v>
      </c>
      <c r="D1807" s="113" t="s">
        <v>16808</v>
      </c>
      <c r="E1807" s="113">
        <f t="shared" si="28"/>
        <v>2201001110</v>
      </c>
      <c r="F1807" s="113" t="s">
        <v>13304</v>
      </c>
      <c r="G1807" s="113" t="s">
        <v>16805</v>
      </c>
      <c r="H1807" s="113" t="s">
        <v>16806</v>
      </c>
      <c r="I1807" s="113" t="s">
        <v>16809</v>
      </c>
    </row>
    <row r="1808" spans="1:12" hidden="1" x14ac:dyDescent="0.2">
      <c r="A1808" s="116" t="s">
        <v>16803</v>
      </c>
      <c r="D1808" s="113" t="s">
        <v>16810</v>
      </c>
      <c r="E1808" s="113">
        <f t="shared" si="28"/>
        <v>2201001130</v>
      </c>
      <c r="F1808" s="113" t="s">
        <v>13304</v>
      </c>
      <c r="G1808" s="113" t="s">
        <v>16805</v>
      </c>
      <c r="H1808" s="113" t="s">
        <v>16806</v>
      </c>
      <c r="I1808" s="113" t="s">
        <v>16811</v>
      </c>
    </row>
    <row r="1809" spans="1:12" hidden="1" x14ac:dyDescent="0.2">
      <c r="A1809" s="116" t="s">
        <v>16803</v>
      </c>
      <c r="D1809" s="113" t="s">
        <v>16812</v>
      </c>
      <c r="E1809" s="113">
        <f t="shared" si="28"/>
        <v>2201001150</v>
      </c>
      <c r="F1809" s="113" t="s">
        <v>13304</v>
      </c>
      <c r="G1809" s="113" t="s">
        <v>16805</v>
      </c>
      <c r="H1809" s="113" t="s">
        <v>16806</v>
      </c>
      <c r="I1809" s="113" t="s">
        <v>16813</v>
      </c>
    </row>
    <row r="1810" spans="1:12" hidden="1" x14ac:dyDescent="0.2">
      <c r="A1810" s="116" t="s">
        <v>16803</v>
      </c>
      <c r="D1810" s="113" t="s">
        <v>16814</v>
      </c>
      <c r="E1810" s="113">
        <f t="shared" si="28"/>
        <v>2201001170</v>
      </c>
      <c r="F1810" s="113" t="s">
        <v>13304</v>
      </c>
      <c r="G1810" s="113" t="s">
        <v>16805</v>
      </c>
      <c r="H1810" s="113" t="s">
        <v>16806</v>
      </c>
      <c r="I1810" s="113" t="s">
        <v>16815</v>
      </c>
    </row>
    <row r="1811" spans="1:12" hidden="1" x14ac:dyDescent="0.2">
      <c r="A1811" s="116" t="s">
        <v>16803</v>
      </c>
      <c r="D1811" s="113" t="s">
        <v>16816</v>
      </c>
      <c r="E1811" s="113">
        <f t="shared" si="28"/>
        <v>2201001190</v>
      </c>
      <c r="F1811" s="113" t="s">
        <v>13304</v>
      </c>
      <c r="G1811" s="113" t="s">
        <v>16805</v>
      </c>
      <c r="H1811" s="113" t="s">
        <v>16806</v>
      </c>
      <c r="I1811" s="113" t="s">
        <v>16817</v>
      </c>
    </row>
    <row r="1812" spans="1:12" hidden="1" x14ac:dyDescent="0.2">
      <c r="A1812" s="116" t="s">
        <v>16803</v>
      </c>
      <c r="D1812" s="113" t="s">
        <v>16818</v>
      </c>
      <c r="E1812" s="113">
        <f t="shared" si="28"/>
        <v>2201001210</v>
      </c>
      <c r="F1812" s="113" t="s">
        <v>13304</v>
      </c>
      <c r="G1812" s="113" t="s">
        <v>16805</v>
      </c>
      <c r="H1812" s="113" t="s">
        <v>16806</v>
      </c>
      <c r="I1812" s="113" t="s">
        <v>16819</v>
      </c>
    </row>
    <row r="1813" spans="1:12" hidden="1" x14ac:dyDescent="0.2">
      <c r="A1813" s="116" t="s">
        <v>16803</v>
      </c>
      <c r="D1813" s="113" t="s">
        <v>16820</v>
      </c>
      <c r="E1813" s="113">
        <f t="shared" si="28"/>
        <v>2201001230</v>
      </c>
      <c r="F1813" s="113" t="s">
        <v>13304</v>
      </c>
      <c r="G1813" s="113" t="s">
        <v>16805</v>
      </c>
      <c r="H1813" s="113" t="s">
        <v>16806</v>
      </c>
      <c r="I1813" s="113" t="s">
        <v>16821</v>
      </c>
    </row>
    <row r="1814" spans="1:12" hidden="1" x14ac:dyDescent="0.2">
      <c r="A1814" s="116" t="s">
        <v>16803</v>
      </c>
      <c r="D1814" s="113" t="s">
        <v>16822</v>
      </c>
      <c r="E1814" s="113">
        <f t="shared" si="28"/>
        <v>2201001250</v>
      </c>
      <c r="F1814" s="113" t="s">
        <v>13304</v>
      </c>
      <c r="G1814" s="113" t="s">
        <v>16805</v>
      </c>
      <c r="H1814" s="113" t="s">
        <v>16806</v>
      </c>
      <c r="I1814" s="113" t="s">
        <v>12755</v>
      </c>
    </row>
    <row r="1815" spans="1:12" hidden="1" x14ac:dyDescent="0.2">
      <c r="A1815" s="116" t="s">
        <v>16803</v>
      </c>
      <c r="D1815" s="113" t="s">
        <v>12756</v>
      </c>
      <c r="E1815" s="113">
        <f t="shared" si="28"/>
        <v>2201001270</v>
      </c>
      <c r="F1815" s="113" t="s">
        <v>13304</v>
      </c>
      <c r="G1815" s="113" t="s">
        <v>16805</v>
      </c>
      <c r="H1815" s="113" t="s">
        <v>16806</v>
      </c>
      <c r="I1815" s="113" t="s">
        <v>12757</v>
      </c>
    </row>
    <row r="1816" spans="1:12" hidden="1" x14ac:dyDescent="0.2">
      <c r="A1816" s="116" t="s">
        <v>16803</v>
      </c>
      <c r="D1816" s="113" t="s">
        <v>12758</v>
      </c>
      <c r="E1816" s="113">
        <f t="shared" si="28"/>
        <v>2201001290</v>
      </c>
      <c r="F1816" s="113" t="s">
        <v>13304</v>
      </c>
      <c r="G1816" s="113" t="s">
        <v>16805</v>
      </c>
      <c r="H1816" s="113" t="s">
        <v>16806</v>
      </c>
      <c r="I1816" s="113" t="s">
        <v>12759</v>
      </c>
    </row>
    <row r="1817" spans="1:12" hidden="1" x14ac:dyDescent="0.2">
      <c r="A1817" s="116" t="s">
        <v>16803</v>
      </c>
      <c r="D1817" s="113" t="s">
        <v>12760</v>
      </c>
      <c r="E1817" s="113">
        <f t="shared" si="28"/>
        <v>2201001310</v>
      </c>
      <c r="F1817" s="113" t="s">
        <v>13304</v>
      </c>
      <c r="G1817" s="113" t="s">
        <v>16805</v>
      </c>
      <c r="H1817" s="113" t="s">
        <v>16806</v>
      </c>
      <c r="I1817" s="113" t="s">
        <v>12761</v>
      </c>
    </row>
    <row r="1818" spans="1:12" hidden="1" x14ac:dyDescent="0.2">
      <c r="A1818" s="116" t="s">
        <v>16803</v>
      </c>
      <c r="D1818" s="113" t="s">
        <v>12762</v>
      </c>
      <c r="E1818" s="113">
        <f t="shared" si="28"/>
        <v>2201001330</v>
      </c>
      <c r="F1818" s="113" t="s">
        <v>13304</v>
      </c>
      <c r="G1818" s="113" t="s">
        <v>16805</v>
      </c>
      <c r="H1818" s="113" t="s">
        <v>16806</v>
      </c>
      <c r="I1818" s="113" t="s">
        <v>12763</v>
      </c>
    </row>
    <row r="1819" spans="1:12" hidden="1" x14ac:dyDescent="0.2">
      <c r="A1819" s="116" t="s">
        <v>16803</v>
      </c>
      <c r="D1819" s="113" t="s">
        <v>12764</v>
      </c>
      <c r="E1819" s="113">
        <f t="shared" si="28"/>
        <v>2201020000</v>
      </c>
      <c r="F1819" s="113" t="s">
        <v>13304</v>
      </c>
      <c r="G1819" s="113" t="s">
        <v>16805</v>
      </c>
      <c r="H1819" s="113" t="s">
        <v>9851</v>
      </c>
      <c r="I1819" s="113" t="s">
        <v>16807</v>
      </c>
      <c r="K1819" s="115">
        <v>37300</v>
      </c>
      <c r="L1819" s="113" t="s">
        <v>9852</v>
      </c>
    </row>
    <row r="1820" spans="1:12" hidden="1" x14ac:dyDescent="0.2">
      <c r="A1820" s="116" t="s">
        <v>16803</v>
      </c>
      <c r="D1820" s="113" t="s">
        <v>9853</v>
      </c>
      <c r="E1820" s="113">
        <f t="shared" si="28"/>
        <v>2201020110</v>
      </c>
      <c r="F1820" s="113" t="s">
        <v>13304</v>
      </c>
      <c r="G1820" s="113" t="s">
        <v>16805</v>
      </c>
      <c r="H1820" s="113" t="s">
        <v>9851</v>
      </c>
      <c r="I1820" s="113" t="s">
        <v>16809</v>
      </c>
      <c r="K1820" s="115">
        <v>37300</v>
      </c>
      <c r="L1820" s="113" t="s">
        <v>9852</v>
      </c>
    </row>
    <row r="1821" spans="1:12" hidden="1" x14ac:dyDescent="0.2">
      <c r="A1821" s="116" t="s">
        <v>16803</v>
      </c>
      <c r="D1821" s="113" t="s">
        <v>9854</v>
      </c>
      <c r="E1821" s="113">
        <f t="shared" si="28"/>
        <v>2201020130</v>
      </c>
      <c r="F1821" s="113" t="s">
        <v>13304</v>
      </c>
      <c r="G1821" s="113" t="s">
        <v>16805</v>
      </c>
      <c r="H1821" s="113" t="s">
        <v>9851</v>
      </c>
      <c r="I1821" s="113" t="s">
        <v>16811</v>
      </c>
      <c r="K1821" s="115">
        <v>37300</v>
      </c>
      <c r="L1821" s="113" t="s">
        <v>9852</v>
      </c>
    </row>
    <row r="1822" spans="1:12" hidden="1" x14ac:dyDescent="0.2">
      <c r="A1822" s="116" t="s">
        <v>16803</v>
      </c>
      <c r="D1822" s="113" t="s">
        <v>9855</v>
      </c>
      <c r="E1822" s="113">
        <f t="shared" si="28"/>
        <v>2201020150</v>
      </c>
      <c r="F1822" s="113" t="s">
        <v>13304</v>
      </c>
      <c r="G1822" s="113" t="s">
        <v>16805</v>
      </c>
      <c r="H1822" s="113" t="s">
        <v>9851</v>
      </c>
      <c r="I1822" s="113" t="s">
        <v>16813</v>
      </c>
      <c r="K1822" s="115">
        <v>37300</v>
      </c>
      <c r="L1822" s="113" t="s">
        <v>9852</v>
      </c>
    </row>
    <row r="1823" spans="1:12" hidden="1" x14ac:dyDescent="0.2">
      <c r="A1823" s="116" t="s">
        <v>16803</v>
      </c>
      <c r="D1823" s="113" t="s">
        <v>9856</v>
      </c>
      <c r="E1823" s="113">
        <f t="shared" si="28"/>
        <v>2201020170</v>
      </c>
      <c r="F1823" s="113" t="s">
        <v>13304</v>
      </c>
      <c r="G1823" s="113" t="s">
        <v>16805</v>
      </c>
      <c r="H1823" s="113" t="s">
        <v>9851</v>
      </c>
      <c r="I1823" s="113" t="s">
        <v>16815</v>
      </c>
      <c r="K1823" s="115">
        <v>37300</v>
      </c>
      <c r="L1823" s="113" t="s">
        <v>9852</v>
      </c>
    </row>
    <row r="1824" spans="1:12" hidden="1" x14ac:dyDescent="0.2">
      <c r="A1824" s="116" t="s">
        <v>16803</v>
      </c>
      <c r="D1824" s="113" t="s">
        <v>9857</v>
      </c>
      <c r="E1824" s="113">
        <f t="shared" si="28"/>
        <v>2201020190</v>
      </c>
      <c r="F1824" s="113" t="s">
        <v>13304</v>
      </c>
      <c r="G1824" s="113" t="s">
        <v>16805</v>
      </c>
      <c r="H1824" s="113" t="s">
        <v>9851</v>
      </c>
      <c r="I1824" s="113" t="s">
        <v>16817</v>
      </c>
      <c r="K1824" s="115">
        <v>37300</v>
      </c>
      <c r="L1824" s="113" t="s">
        <v>9852</v>
      </c>
    </row>
    <row r="1825" spans="1:12" hidden="1" x14ac:dyDescent="0.2">
      <c r="A1825" s="116" t="s">
        <v>16803</v>
      </c>
      <c r="D1825" s="113" t="s">
        <v>9858</v>
      </c>
      <c r="E1825" s="113">
        <f t="shared" si="28"/>
        <v>2201020210</v>
      </c>
      <c r="F1825" s="113" t="s">
        <v>13304</v>
      </c>
      <c r="G1825" s="113" t="s">
        <v>16805</v>
      </c>
      <c r="H1825" s="113" t="s">
        <v>9851</v>
      </c>
      <c r="I1825" s="113" t="s">
        <v>16819</v>
      </c>
      <c r="K1825" s="115">
        <v>37300</v>
      </c>
      <c r="L1825" s="113" t="s">
        <v>9852</v>
      </c>
    </row>
    <row r="1826" spans="1:12" hidden="1" x14ac:dyDescent="0.2">
      <c r="A1826" s="116" t="s">
        <v>16803</v>
      </c>
      <c r="D1826" s="113" t="s">
        <v>9859</v>
      </c>
      <c r="E1826" s="113">
        <f t="shared" si="28"/>
        <v>2201020230</v>
      </c>
      <c r="F1826" s="113" t="s">
        <v>13304</v>
      </c>
      <c r="G1826" s="113" t="s">
        <v>16805</v>
      </c>
      <c r="H1826" s="113" t="s">
        <v>9851</v>
      </c>
      <c r="I1826" s="113" t="s">
        <v>16821</v>
      </c>
      <c r="K1826" s="115">
        <v>37300</v>
      </c>
      <c r="L1826" s="113" t="s">
        <v>9852</v>
      </c>
    </row>
    <row r="1827" spans="1:12" hidden="1" x14ac:dyDescent="0.2">
      <c r="A1827" s="116" t="s">
        <v>16803</v>
      </c>
      <c r="D1827" s="113" t="s">
        <v>9860</v>
      </c>
      <c r="E1827" s="113">
        <f t="shared" si="28"/>
        <v>2201020250</v>
      </c>
      <c r="F1827" s="113" t="s">
        <v>13304</v>
      </c>
      <c r="G1827" s="113" t="s">
        <v>16805</v>
      </c>
      <c r="H1827" s="113" t="s">
        <v>9851</v>
      </c>
      <c r="I1827" s="113" t="s">
        <v>12755</v>
      </c>
      <c r="K1827" s="115">
        <v>37300</v>
      </c>
      <c r="L1827" s="113" t="s">
        <v>9852</v>
      </c>
    </row>
    <row r="1828" spans="1:12" hidden="1" x14ac:dyDescent="0.2">
      <c r="A1828" s="116" t="s">
        <v>16803</v>
      </c>
      <c r="D1828" s="113" t="s">
        <v>9861</v>
      </c>
      <c r="E1828" s="113">
        <f t="shared" si="28"/>
        <v>2201020270</v>
      </c>
      <c r="F1828" s="113" t="s">
        <v>13304</v>
      </c>
      <c r="G1828" s="113" t="s">
        <v>16805</v>
      </c>
      <c r="H1828" s="113" t="s">
        <v>9851</v>
      </c>
      <c r="I1828" s="113" t="s">
        <v>12757</v>
      </c>
      <c r="K1828" s="115">
        <v>37300</v>
      </c>
      <c r="L1828" s="113" t="s">
        <v>9852</v>
      </c>
    </row>
    <row r="1829" spans="1:12" hidden="1" x14ac:dyDescent="0.2">
      <c r="A1829" s="116" t="s">
        <v>16803</v>
      </c>
      <c r="D1829" s="113" t="s">
        <v>12800</v>
      </c>
      <c r="E1829" s="113">
        <f t="shared" si="28"/>
        <v>2201020290</v>
      </c>
      <c r="F1829" s="113" t="s">
        <v>13304</v>
      </c>
      <c r="G1829" s="113" t="s">
        <v>16805</v>
      </c>
      <c r="H1829" s="113" t="s">
        <v>9851</v>
      </c>
      <c r="I1829" s="113" t="s">
        <v>12759</v>
      </c>
      <c r="K1829" s="115">
        <v>37300</v>
      </c>
      <c r="L1829" s="113" t="s">
        <v>9852</v>
      </c>
    </row>
    <row r="1830" spans="1:12" hidden="1" x14ac:dyDescent="0.2">
      <c r="A1830" s="116" t="s">
        <v>16803</v>
      </c>
      <c r="D1830" s="113" t="s">
        <v>12801</v>
      </c>
      <c r="E1830" s="113">
        <f t="shared" si="28"/>
        <v>2201020310</v>
      </c>
      <c r="F1830" s="113" t="s">
        <v>13304</v>
      </c>
      <c r="G1830" s="113" t="s">
        <v>16805</v>
      </c>
      <c r="H1830" s="113" t="s">
        <v>9851</v>
      </c>
      <c r="I1830" s="113" t="s">
        <v>12761</v>
      </c>
      <c r="K1830" s="115">
        <v>37300</v>
      </c>
      <c r="L1830" s="113" t="s">
        <v>9852</v>
      </c>
    </row>
    <row r="1831" spans="1:12" hidden="1" x14ac:dyDescent="0.2">
      <c r="A1831" s="116" t="s">
        <v>16803</v>
      </c>
      <c r="D1831" s="113" t="s">
        <v>12802</v>
      </c>
      <c r="E1831" s="113">
        <f t="shared" si="28"/>
        <v>2201020330</v>
      </c>
      <c r="F1831" s="113" t="s">
        <v>13304</v>
      </c>
      <c r="G1831" s="113" t="s">
        <v>16805</v>
      </c>
      <c r="H1831" s="113" t="s">
        <v>9851</v>
      </c>
      <c r="I1831" s="113" t="s">
        <v>12763</v>
      </c>
      <c r="K1831" s="115">
        <v>37300</v>
      </c>
      <c r="L1831" s="113" t="s">
        <v>9852</v>
      </c>
    </row>
    <row r="1832" spans="1:12" hidden="1" x14ac:dyDescent="0.2">
      <c r="A1832" s="116" t="s">
        <v>16803</v>
      </c>
      <c r="D1832" s="113" t="s">
        <v>12803</v>
      </c>
      <c r="E1832" s="113">
        <f t="shared" si="28"/>
        <v>2201040000</v>
      </c>
      <c r="F1832" s="113" t="s">
        <v>13304</v>
      </c>
      <c r="G1832" s="113" t="s">
        <v>16805</v>
      </c>
      <c r="H1832" s="113" t="s">
        <v>12804</v>
      </c>
      <c r="I1832" s="113" t="s">
        <v>16807</v>
      </c>
      <c r="K1832" s="115">
        <v>37300</v>
      </c>
      <c r="L1832" s="113" t="s">
        <v>9852</v>
      </c>
    </row>
    <row r="1833" spans="1:12" hidden="1" x14ac:dyDescent="0.2">
      <c r="A1833" s="116" t="s">
        <v>16803</v>
      </c>
      <c r="D1833" s="113" t="s">
        <v>12805</v>
      </c>
      <c r="E1833" s="113">
        <f t="shared" si="28"/>
        <v>2201040110</v>
      </c>
      <c r="F1833" s="113" t="s">
        <v>13304</v>
      </c>
      <c r="G1833" s="113" t="s">
        <v>16805</v>
      </c>
      <c r="H1833" s="113" t="s">
        <v>12804</v>
      </c>
      <c r="I1833" s="113" t="s">
        <v>16809</v>
      </c>
      <c r="K1833" s="115">
        <v>37300</v>
      </c>
      <c r="L1833" s="113" t="s">
        <v>9852</v>
      </c>
    </row>
    <row r="1834" spans="1:12" hidden="1" x14ac:dyDescent="0.2">
      <c r="A1834" s="116" t="s">
        <v>16803</v>
      </c>
      <c r="D1834" s="113" t="s">
        <v>12806</v>
      </c>
      <c r="E1834" s="113">
        <f t="shared" si="28"/>
        <v>2201040130</v>
      </c>
      <c r="F1834" s="113" t="s">
        <v>13304</v>
      </c>
      <c r="G1834" s="113" t="s">
        <v>16805</v>
      </c>
      <c r="H1834" s="113" t="s">
        <v>12804</v>
      </c>
      <c r="I1834" s="113" t="s">
        <v>16811</v>
      </c>
      <c r="K1834" s="115">
        <v>37300</v>
      </c>
      <c r="L1834" s="113" t="s">
        <v>9852</v>
      </c>
    </row>
    <row r="1835" spans="1:12" hidden="1" x14ac:dyDescent="0.2">
      <c r="A1835" s="116" t="s">
        <v>16803</v>
      </c>
      <c r="D1835" s="113" t="s">
        <v>12807</v>
      </c>
      <c r="E1835" s="113">
        <f t="shared" si="28"/>
        <v>2201040150</v>
      </c>
      <c r="F1835" s="113" t="s">
        <v>13304</v>
      </c>
      <c r="G1835" s="113" t="s">
        <v>16805</v>
      </c>
      <c r="H1835" s="113" t="s">
        <v>12804</v>
      </c>
      <c r="I1835" s="113" t="s">
        <v>16813</v>
      </c>
      <c r="K1835" s="115">
        <v>37300</v>
      </c>
      <c r="L1835" s="113" t="s">
        <v>9852</v>
      </c>
    </row>
    <row r="1836" spans="1:12" hidden="1" x14ac:dyDescent="0.2">
      <c r="A1836" s="116" t="s">
        <v>16803</v>
      </c>
      <c r="D1836" s="113" t="s">
        <v>12808</v>
      </c>
      <c r="E1836" s="113">
        <f t="shared" si="28"/>
        <v>2201040170</v>
      </c>
      <c r="F1836" s="113" t="s">
        <v>13304</v>
      </c>
      <c r="G1836" s="113" t="s">
        <v>16805</v>
      </c>
      <c r="H1836" s="113" t="s">
        <v>12804</v>
      </c>
      <c r="I1836" s="113" t="s">
        <v>16815</v>
      </c>
      <c r="K1836" s="115">
        <v>37300</v>
      </c>
      <c r="L1836" s="113" t="s">
        <v>9852</v>
      </c>
    </row>
    <row r="1837" spans="1:12" hidden="1" x14ac:dyDescent="0.2">
      <c r="A1837" s="116" t="s">
        <v>16803</v>
      </c>
      <c r="D1837" s="113" t="s">
        <v>12809</v>
      </c>
      <c r="E1837" s="113">
        <f t="shared" si="28"/>
        <v>2201040190</v>
      </c>
      <c r="F1837" s="113" t="s">
        <v>13304</v>
      </c>
      <c r="G1837" s="113" t="s">
        <v>16805</v>
      </c>
      <c r="H1837" s="113" t="s">
        <v>12804</v>
      </c>
      <c r="I1837" s="113" t="s">
        <v>16817</v>
      </c>
      <c r="K1837" s="115">
        <v>37300</v>
      </c>
      <c r="L1837" s="113" t="s">
        <v>9852</v>
      </c>
    </row>
    <row r="1838" spans="1:12" hidden="1" x14ac:dyDescent="0.2">
      <c r="A1838" s="116" t="s">
        <v>16803</v>
      </c>
      <c r="D1838" s="113" t="s">
        <v>12810</v>
      </c>
      <c r="E1838" s="113">
        <f t="shared" si="28"/>
        <v>2201040210</v>
      </c>
      <c r="F1838" s="113" t="s">
        <v>13304</v>
      </c>
      <c r="G1838" s="113" t="s">
        <v>16805</v>
      </c>
      <c r="H1838" s="113" t="s">
        <v>12804</v>
      </c>
      <c r="I1838" s="113" t="s">
        <v>16819</v>
      </c>
      <c r="K1838" s="115">
        <v>37300</v>
      </c>
      <c r="L1838" s="113" t="s">
        <v>9852</v>
      </c>
    </row>
    <row r="1839" spans="1:12" hidden="1" x14ac:dyDescent="0.2">
      <c r="A1839" s="116" t="s">
        <v>16803</v>
      </c>
      <c r="D1839" s="113" t="s">
        <v>12811</v>
      </c>
      <c r="E1839" s="113">
        <f t="shared" si="28"/>
        <v>2201040230</v>
      </c>
      <c r="F1839" s="113" t="s">
        <v>13304</v>
      </c>
      <c r="G1839" s="113" t="s">
        <v>16805</v>
      </c>
      <c r="H1839" s="113" t="s">
        <v>12804</v>
      </c>
      <c r="I1839" s="113" t="s">
        <v>16821</v>
      </c>
      <c r="K1839" s="115">
        <v>37300</v>
      </c>
      <c r="L1839" s="113" t="s">
        <v>9852</v>
      </c>
    </row>
    <row r="1840" spans="1:12" hidden="1" x14ac:dyDescent="0.2">
      <c r="A1840" s="116" t="s">
        <v>16803</v>
      </c>
      <c r="D1840" s="113" t="s">
        <v>12812</v>
      </c>
      <c r="E1840" s="113">
        <f t="shared" si="28"/>
        <v>2201040250</v>
      </c>
      <c r="F1840" s="113" t="s">
        <v>13304</v>
      </c>
      <c r="G1840" s="113" t="s">
        <v>16805</v>
      </c>
      <c r="H1840" s="113" t="s">
        <v>12804</v>
      </c>
      <c r="I1840" s="113" t="s">
        <v>12755</v>
      </c>
      <c r="K1840" s="115">
        <v>37300</v>
      </c>
      <c r="L1840" s="113" t="s">
        <v>9852</v>
      </c>
    </row>
    <row r="1841" spans="1:12" hidden="1" x14ac:dyDescent="0.2">
      <c r="A1841" s="116" t="s">
        <v>16803</v>
      </c>
      <c r="D1841" s="113" t="s">
        <v>12813</v>
      </c>
      <c r="E1841" s="113">
        <f t="shared" si="28"/>
        <v>2201040270</v>
      </c>
      <c r="F1841" s="113" t="s">
        <v>13304</v>
      </c>
      <c r="G1841" s="113" t="s">
        <v>16805</v>
      </c>
      <c r="H1841" s="113" t="s">
        <v>12804</v>
      </c>
      <c r="I1841" s="113" t="s">
        <v>12757</v>
      </c>
      <c r="K1841" s="115">
        <v>37300</v>
      </c>
      <c r="L1841" s="113" t="s">
        <v>9852</v>
      </c>
    </row>
    <row r="1842" spans="1:12" hidden="1" x14ac:dyDescent="0.2">
      <c r="A1842" s="116" t="s">
        <v>16803</v>
      </c>
      <c r="D1842" s="113" t="s">
        <v>12814</v>
      </c>
      <c r="E1842" s="113">
        <f t="shared" si="28"/>
        <v>2201040290</v>
      </c>
      <c r="F1842" s="113" t="s">
        <v>13304</v>
      </c>
      <c r="G1842" s="113" t="s">
        <v>16805</v>
      </c>
      <c r="H1842" s="113" t="s">
        <v>12804</v>
      </c>
      <c r="I1842" s="113" t="s">
        <v>12759</v>
      </c>
      <c r="K1842" s="115">
        <v>37300</v>
      </c>
      <c r="L1842" s="113" t="s">
        <v>9852</v>
      </c>
    </row>
    <row r="1843" spans="1:12" hidden="1" x14ac:dyDescent="0.2">
      <c r="A1843" s="116" t="s">
        <v>16803</v>
      </c>
      <c r="D1843" s="113" t="s">
        <v>12815</v>
      </c>
      <c r="E1843" s="113">
        <f t="shared" si="28"/>
        <v>2201040310</v>
      </c>
      <c r="F1843" s="113" t="s">
        <v>13304</v>
      </c>
      <c r="G1843" s="113" t="s">
        <v>16805</v>
      </c>
      <c r="H1843" s="113" t="s">
        <v>12804</v>
      </c>
      <c r="I1843" s="113" t="s">
        <v>12761</v>
      </c>
      <c r="K1843" s="115">
        <v>37300</v>
      </c>
      <c r="L1843" s="113" t="s">
        <v>9852</v>
      </c>
    </row>
    <row r="1844" spans="1:12" hidden="1" x14ac:dyDescent="0.2">
      <c r="A1844" s="116" t="s">
        <v>16803</v>
      </c>
      <c r="D1844" s="113" t="s">
        <v>12816</v>
      </c>
      <c r="E1844" s="113">
        <f t="shared" si="28"/>
        <v>2201040330</v>
      </c>
      <c r="F1844" s="113" t="s">
        <v>13304</v>
      </c>
      <c r="G1844" s="113" t="s">
        <v>16805</v>
      </c>
      <c r="H1844" s="113" t="s">
        <v>12804</v>
      </c>
      <c r="I1844" s="113" t="s">
        <v>12763</v>
      </c>
      <c r="K1844" s="115">
        <v>37300</v>
      </c>
      <c r="L1844" s="113" t="s">
        <v>9852</v>
      </c>
    </row>
    <row r="1845" spans="1:12" hidden="1" x14ac:dyDescent="0.2">
      <c r="A1845" s="116" t="s">
        <v>16803</v>
      </c>
      <c r="D1845" s="113" t="s">
        <v>12817</v>
      </c>
      <c r="E1845" s="113">
        <f t="shared" si="28"/>
        <v>2201070000</v>
      </c>
      <c r="F1845" s="113" t="s">
        <v>13304</v>
      </c>
      <c r="G1845" s="113" t="s">
        <v>16805</v>
      </c>
      <c r="H1845" s="113" t="s">
        <v>12818</v>
      </c>
      <c r="I1845" s="113" t="s">
        <v>16807</v>
      </c>
      <c r="K1845" s="115">
        <v>37300</v>
      </c>
      <c r="L1845" s="113" t="s">
        <v>9852</v>
      </c>
    </row>
    <row r="1846" spans="1:12" hidden="1" x14ac:dyDescent="0.2">
      <c r="A1846" s="116" t="s">
        <v>16803</v>
      </c>
      <c r="D1846" s="113" t="s">
        <v>12819</v>
      </c>
      <c r="E1846" s="113">
        <f t="shared" si="28"/>
        <v>2201070110</v>
      </c>
      <c r="F1846" s="113" t="s">
        <v>13304</v>
      </c>
      <c r="G1846" s="113" t="s">
        <v>16805</v>
      </c>
      <c r="H1846" s="113" t="s">
        <v>12818</v>
      </c>
      <c r="I1846" s="113" t="s">
        <v>16809</v>
      </c>
      <c r="K1846" s="115">
        <v>37300</v>
      </c>
      <c r="L1846" s="113" t="s">
        <v>9852</v>
      </c>
    </row>
    <row r="1847" spans="1:12" hidden="1" x14ac:dyDescent="0.2">
      <c r="A1847" s="116" t="s">
        <v>16803</v>
      </c>
      <c r="D1847" s="113" t="s">
        <v>12820</v>
      </c>
      <c r="E1847" s="113">
        <f t="shared" si="28"/>
        <v>2201070130</v>
      </c>
      <c r="F1847" s="113" t="s">
        <v>13304</v>
      </c>
      <c r="G1847" s="113" t="s">
        <v>16805</v>
      </c>
      <c r="H1847" s="113" t="s">
        <v>12818</v>
      </c>
      <c r="I1847" s="113" t="s">
        <v>16811</v>
      </c>
      <c r="K1847" s="115">
        <v>37042</v>
      </c>
      <c r="L1847" s="113" t="s">
        <v>12821</v>
      </c>
    </row>
    <row r="1848" spans="1:12" hidden="1" x14ac:dyDescent="0.2">
      <c r="A1848" s="116" t="s">
        <v>16803</v>
      </c>
      <c r="D1848" s="113" t="s">
        <v>12822</v>
      </c>
      <c r="E1848" s="113">
        <f t="shared" si="28"/>
        <v>2201070150</v>
      </c>
      <c r="F1848" s="113" t="s">
        <v>13304</v>
      </c>
      <c r="G1848" s="113" t="s">
        <v>16805</v>
      </c>
      <c r="H1848" s="113" t="s">
        <v>12818</v>
      </c>
      <c r="I1848" s="113" t="s">
        <v>16813</v>
      </c>
      <c r="K1848" s="115">
        <v>37300</v>
      </c>
      <c r="L1848" s="113" t="s">
        <v>9852</v>
      </c>
    </row>
    <row r="1849" spans="1:12" hidden="1" x14ac:dyDescent="0.2">
      <c r="A1849" s="116" t="s">
        <v>16803</v>
      </c>
      <c r="D1849" s="113" t="s">
        <v>12823</v>
      </c>
      <c r="E1849" s="113">
        <f t="shared" si="28"/>
        <v>2201070170</v>
      </c>
      <c r="F1849" s="113" t="s">
        <v>13304</v>
      </c>
      <c r="G1849" s="113" t="s">
        <v>16805</v>
      </c>
      <c r="H1849" s="113" t="s">
        <v>12818</v>
      </c>
      <c r="I1849" s="113" t="s">
        <v>16815</v>
      </c>
      <c r="K1849" s="115">
        <v>37300</v>
      </c>
      <c r="L1849" s="113" t="s">
        <v>9852</v>
      </c>
    </row>
    <row r="1850" spans="1:12" hidden="1" x14ac:dyDescent="0.2">
      <c r="A1850" s="116" t="s">
        <v>16803</v>
      </c>
      <c r="D1850" s="113" t="s">
        <v>12824</v>
      </c>
      <c r="E1850" s="113">
        <f t="shared" si="28"/>
        <v>2201070190</v>
      </c>
      <c r="F1850" s="113" t="s">
        <v>13304</v>
      </c>
      <c r="G1850" s="113" t="s">
        <v>16805</v>
      </c>
      <c r="H1850" s="113" t="s">
        <v>12818</v>
      </c>
      <c r="I1850" s="113" t="s">
        <v>16817</v>
      </c>
      <c r="K1850" s="115">
        <v>37300</v>
      </c>
      <c r="L1850" s="113" t="s">
        <v>9852</v>
      </c>
    </row>
    <row r="1851" spans="1:12" hidden="1" x14ac:dyDescent="0.2">
      <c r="A1851" s="116" t="s">
        <v>16803</v>
      </c>
      <c r="D1851" s="113" t="s">
        <v>12825</v>
      </c>
      <c r="E1851" s="113">
        <f t="shared" si="28"/>
        <v>2201070210</v>
      </c>
      <c r="F1851" s="113" t="s">
        <v>13304</v>
      </c>
      <c r="G1851" s="113" t="s">
        <v>16805</v>
      </c>
      <c r="H1851" s="113" t="s">
        <v>12818</v>
      </c>
      <c r="I1851" s="113" t="s">
        <v>16819</v>
      </c>
      <c r="K1851" s="115">
        <v>37300</v>
      </c>
      <c r="L1851" s="113" t="s">
        <v>9852</v>
      </c>
    </row>
    <row r="1852" spans="1:12" hidden="1" x14ac:dyDescent="0.2">
      <c r="A1852" s="116" t="s">
        <v>16803</v>
      </c>
      <c r="D1852" s="113" t="s">
        <v>12826</v>
      </c>
      <c r="E1852" s="113">
        <f t="shared" si="28"/>
        <v>2201070230</v>
      </c>
      <c r="F1852" s="113" t="s">
        <v>13304</v>
      </c>
      <c r="G1852" s="113" t="s">
        <v>16805</v>
      </c>
      <c r="H1852" s="113" t="s">
        <v>12818</v>
      </c>
      <c r="I1852" s="113" t="s">
        <v>16821</v>
      </c>
      <c r="K1852" s="115">
        <v>37300</v>
      </c>
      <c r="L1852" s="113" t="s">
        <v>9852</v>
      </c>
    </row>
    <row r="1853" spans="1:12" hidden="1" x14ac:dyDescent="0.2">
      <c r="A1853" s="116" t="s">
        <v>16803</v>
      </c>
      <c r="D1853" s="113" t="s">
        <v>12827</v>
      </c>
      <c r="E1853" s="113">
        <f t="shared" si="28"/>
        <v>2201070250</v>
      </c>
      <c r="F1853" s="113" t="s">
        <v>13304</v>
      </c>
      <c r="G1853" s="113" t="s">
        <v>16805</v>
      </c>
      <c r="H1853" s="113" t="s">
        <v>12818</v>
      </c>
      <c r="I1853" s="113" t="s">
        <v>12755</v>
      </c>
      <c r="K1853" s="115">
        <v>37300</v>
      </c>
      <c r="L1853" s="113" t="s">
        <v>9852</v>
      </c>
    </row>
    <row r="1854" spans="1:12" hidden="1" x14ac:dyDescent="0.2">
      <c r="A1854" s="116" t="s">
        <v>16803</v>
      </c>
      <c r="D1854" s="113" t="s">
        <v>12828</v>
      </c>
      <c r="E1854" s="113">
        <f t="shared" si="28"/>
        <v>2201070270</v>
      </c>
      <c r="F1854" s="113" t="s">
        <v>13304</v>
      </c>
      <c r="G1854" s="113" t="s">
        <v>16805</v>
      </c>
      <c r="H1854" s="113" t="s">
        <v>12818</v>
      </c>
      <c r="I1854" s="113" t="s">
        <v>12757</v>
      </c>
      <c r="K1854" s="115">
        <v>37300</v>
      </c>
      <c r="L1854" s="113" t="s">
        <v>9852</v>
      </c>
    </row>
    <row r="1855" spans="1:12" hidden="1" x14ac:dyDescent="0.2">
      <c r="A1855" s="116" t="s">
        <v>16803</v>
      </c>
      <c r="D1855" s="113" t="s">
        <v>12829</v>
      </c>
      <c r="E1855" s="113">
        <f t="shared" si="28"/>
        <v>2201070290</v>
      </c>
      <c r="F1855" s="113" t="s">
        <v>13304</v>
      </c>
      <c r="G1855" s="113" t="s">
        <v>16805</v>
      </c>
      <c r="H1855" s="113" t="s">
        <v>12818</v>
      </c>
      <c r="I1855" s="113" t="s">
        <v>12759</v>
      </c>
      <c r="K1855" s="115">
        <v>37300</v>
      </c>
      <c r="L1855" s="113" t="s">
        <v>9852</v>
      </c>
    </row>
    <row r="1856" spans="1:12" hidden="1" x14ac:dyDescent="0.2">
      <c r="A1856" s="116" t="s">
        <v>16803</v>
      </c>
      <c r="D1856" s="113" t="s">
        <v>12830</v>
      </c>
      <c r="E1856" s="113">
        <f t="shared" si="28"/>
        <v>2201070310</v>
      </c>
      <c r="F1856" s="113" t="s">
        <v>13304</v>
      </c>
      <c r="G1856" s="113" t="s">
        <v>16805</v>
      </c>
      <c r="H1856" s="113" t="s">
        <v>12818</v>
      </c>
      <c r="I1856" s="113" t="s">
        <v>12761</v>
      </c>
      <c r="K1856" s="115">
        <v>37300</v>
      </c>
      <c r="L1856" s="113" t="s">
        <v>9852</v>
      </c>
    </row>
    <row r="1857" spans="1:12" hidden="1" x14ac:dyDescent="0.2">
      <c r="A1857" s="116" t="s">
        <v>16803</v>
      </c>
      <c r="D1857" s="113" t="s">
        <v>12831</v>
      </c>
      <c r="E1857" s="113">
        <f t="shared" si="28"/>
        <v>2201070330</v>
      </c>
      <c r="F1857" s="113" t="s">
        <v>13304</v>
      </c>
      <c r="G1857" s="113" t="s">
        <v>16805</v>
      </c>
      <c r="H1857" s="113" t="s">
        <v>12818</v>
      </c>
      <c r="I1857" s="113" t="s">
        <v>12763</v>
      </c>
      <c r="K1857" s="115">
        <v>37300</v>
      </c>
      <c r="L1857" s="113" t="s">
        <v>9852</v>
      </c>
    </row>
    <row r="1858" spans="1:12" hidden="1" x14ac:dyDescent="0.2">
      <c r="A1858" s="116" t="s">
        <v>16803</v>
      </c>
      <c r="D1858" s="113" t="s">
        <v>12832</v>
      </c>
      <c r="E1858" s="113">
        <f t="shared" ref="E1858:E1921" si="29">VALUE(D1858)</f>
        <v>2201080000</v>
      </c>
      <c r="F1858" s="113" t="s">
        <v>13304</v>
      </c>
      <c r="G1858" s="113" t="s">
        <v>16805</v>
      </c>
      <c r="H1858" s="113" t="s">
        <v>12833</v>
      </c>
      <c r="I1858" s="113" t="s">
        <v>16807</v>
      </c>
    </row>
    <row r="1859" spans="1:12" hidden="1" x14ac:dyDescent="0.2">
      <c r="A1859" s="116" t="s">
        <v>16803</v>
      </c>
      <c r="D1859" s="113" t="s">
        <v>12834</v>
      </c>
      <c r="E1859" s="113">
        <f t="shared" si="29"/>
        <v>2201080110</v>
      </c>
      <c r="F1859" s="113" t="s">
        <v>13304</v>
      </c>
      <c r="G1859" s="113" t="s">
        <v>16805</v>
      </c>
      <c r="H1859" s="113" t="s">
        <v>12833</v>
      </c>
      <c r="I1859" s="113" t="s">
        <v>16809</v>
      </c>
    </row>
    <row r="1860" spans="1:12" hidden="1" x14ac:dyDescent="0.2">
      <c r="A1860" s="116" t="s">
        <v>16803</v>
      </c>
      <c r="D1860" s="113" t="s">
        <v>12835</v>
      </c>
      <c r="E1860" s="113">
        <f t="shared" si="29"/>
        <v>2201080130</v>
      </c>
      <c r="F1860" s="113" t="s">
        <v>13304</v>
      </c>
      <c r="G1860" s="113" t="s">
        <v>16805</v>
      </c>
      <c r="H1860" s="113" t="s">
        <v>12833</v>
      </c>
      <c r="I1860" s="113" t="s">
        <v>16811</v>
      </c>
    </row>
    <row r="1861" spans="1:12" hidden="1" x14ac:dyDescent="0.2">
      <c r="A1861" s="116" t="s">
        <v>16803</v>
      </c>
      <c r="D1861" s="113" t="s">
        <v>12836</v>
      </c>
      <c r="E1861" s="113">
        <f t="shared" si="29"/>
        <v>2201080150</v>
      </c>
      <c r="F1861" s="113" t="s">
        <v>13304</v>
      </c>
      <c r="G1861" s="113" t="s">
        <v>16805</v>
      </c>
      <c r="H1861" s="113" t="s">
        <v>12833</v>
      </c>
      <c r="I1861" s="113" t="s">
        <v>16813</v>
      </c>
    </row>
    <row r="1862" spans="1:12" hidden="1" x14ac:dyDescent="0.2">
      <c r="A1862" s="116" t="s">
        <v>16803</v>
      </c>
      <c r="D1862" s="113" t="s">
        <v>12837</v>
      </c>
      <c r="E1862" s="113">
        <f t="shared" si="29"/>
        <v>2201080170</v>
      </c>
      <c r="F1862" s="113" t="s">
        <v>13304</v>
      </c>
      <c r="G1862" s="113" t="s">
        <v>16805</v>
      </c>
      <c r="H1862" s="113" t="s">
        <v>12833</v>
      </c>
      <c r="I1862" s="113" t="s">
        <v>16815</v>
      </c>
    </row>
    <row r="1863" spans="1:12" hidden="1" x14ac:dyDescent="0.2">
      <c r="A1863" s="116" t="s">
        <v>16803</v>
      </c>
      <c r="D1863" s="113" t="s">
        <v>12838</v>
      </c>
      <c r="E1863" s="113">
        <f t="shared" si="29"/>
        <v>2201080190</v>
      </c>
      <c r="F1863" s="113" t="s">
        <v>13304</v>
      </c>
      <c r="G1863" s="113" t="s">
        <v>16805</v>
      </c>
      <c r="H1863" s="113" t="s">
        <v>12833</v>
      </c>
      <c r="I1863" s="113" t="s">
        <v>16817</v>
      </c>
    </row>
    <row r="1864" spans="1:12" hidden="1" x14ac:dyDescent="0.2">
      <c r="A1864" s="116" t="s">
        <v>16803</v>
      </c>
      <c r="D1864" s="113" t="s">
        <v>12839</v>
      </c>
      <c r="E1864" s="113">
        <f t="shared" si="29"/>
        <v>2201080210</v>
      </c>
      <c r="F1864" s="113" t="s">
        <v>13304</v>
      </c>
      <c r="G1864" s="113" t="s">
        <v>16805</v>
      </c>
      <c r="H1864" s="113" t="s">
        <v>12833</v>
      </c>
      <c r="I1864" s="113" t="s">
        <v>16819</v>
      </c>
    </row>
    <row r="1865" spans="1:12" hidden="1" x14ac:dyDescent="0.2">
      <c r="A1865" s="116" t="s">
        <v>16803</v>
      </c>
      <c r="D1865" s="113" t="s">
        <v>12840</v>
      </c>
      <c r="E1865" s="113">
        <f t="shared" si="29"/>
        <v>2201080230</v>
      </c>
      <c r="F1865" s="113" t="s">
        <v>13304</v>
      </c>
      <c r="G1865" s="113" t="s">
        <v>16805</v>
      </c>
      <c r="H1865" s="113" t="s">
        <v>12833</v>
      </c>
      <c r="I1865" s="113" t="s">
        <v>16821</v>
      </c>
    </row>
    <row r="1866" spans="1:12" hidden="1" x14ac:dyDescent="0.2">
      <c r="A1866" s="116" t="s">
        <v>16803</v>
      </c>
      <c r="D1866" s="113" t="s">
        <v>12841</v>
      </c>
      <c r="E1866" s="113">
        <f t="shared" si="29"/>
        <v>2201080250</v>
      </c>
      <c r="F1866" s="113" t="s">
        <v>13304</v>
      </c>
      <c r="G1866" s="113" t="s">
        <v>16805</v>
      </c>
      <c r="H1866" s="113" t="s">
        <v>12833</v>
      </c>
      <c r="I1866" s="113" t="s">
        <v>12755</v>
      </c>
    </row>
    <row r="1867" spans="1:12" hidden="1" x14ac:dyDescent="0.2">
      <c r="A1867" s="116" t="s">
        <v>16803</v>
      </c>
      <c r="D1867" s="113" t="s">
        <v>12842</v>
      </c>
      <c r="E1867" s="113">
        <f t="shared" si="29"/>
        <v>2201080270</v>
      </c>
      <c r="F1867" s="113" t="s">
        <v>13304</v>
      </c>
      <c r="G1867" s="113" t="s">
        <v>16805</v>
      </c>
      <c r="H1867" s="113" t="s">
        <v>12833</v>
      </c>
      <c r="I1867" s="113" t="s">
        <v>12757</v>
      </c>
    </row>
    <row r="1868" spans="1:12" hidden="1" x14ac:dyDescent="0.2">
      <c r="A1868" s="116" t="s">
        <v>16803</v>
      </c>
      <c r="D1868" s="113" t="s">
        <v>12843</v>
      </c>
      <c r="E1868" s="113">
        <f t="shared" si="29"/>
        <v>2201080290</v>
      </c>
      <c r="F1868" s="113" t="s">
        <v>13304</v>
      </c>
      <c r="G1868" s="113" t="s">
        <v>16805</v>
      </c>
      <c r="H1868" s="113" t="s">
        <v>12833</v>
      </c>
      <c r="I1868" s="113" t="s">
        <v>12759</v>
      </c>
    </row>
    <row r="1869" spans="1:12" hidden="1" x14ac:dyDescent="0.2">
      <c r="A1869" s="116" t="s">
        <v>16803</v>
      </c>
      <c r="D1869" s="113" t="s">
        <v>12844</v>
      </c>
      <c r="E1869" s="113">
        <f t="shared" si="29"/>
        <v>2201080310</v>
      </c>
      <c r="F1869" s="113" t="s">
        <v>13304</v>
      </c>
      <c r="G1869" s="113" t="s">
        <v>16805</v>
      </c>
      <c r="H1869" s="113" t="s">
        <v>12833</v>
      </c>
      <c r="I1869" s="113" t="s">
        <v>12761</v>
      </c>
    </row>
    <row r="1870" spans="1:12" hidden="1" x14ac:dyDescent="0.2">
      <c r="A1870" s="116" t="s">
        <v>16803</v>
      </c>
      <c r="D1870" s="113" t="s">
        <v>12845</v>
      </c>
      <c r="E1870" s="113">
        <f t="shared" si="29"/>
        <v>2201080330</v>
      </c>
      <c r="F1870" s="113" t="s">
        <v>13304</v>
      </c>
      <c r="G1870" s="113" t="s">
        <v>16805</v>
      </c>
      <c r="H1870" s="113" t="s">
        <v>12833</v>
      </c>
      <c r="I1870" s="113" t="s">
        <v>12763</v>
      </c>
    </row>
    <row r="1871" spans="1:12" hidden="1" x14ac:dyDescent="0.2">
      <c r="A1871" s="116" t="s">
        <v>16803</v>
      </c>
      <c r="D1871" s="113" t="s">
        <v>12846</v>
      </c>
      <c r="E1871" s="113">
        <f t="shared" si="29"/>
        <v>2230001000</v>
      </c>
      <c r="F1871" s="113" t="s">
        <v>13304</v>
      </c>
      <c r="G1871" s="113" t="s">
        <v>12847</v>
      </c>
      <c r="H1871" s="113" t="s">
        <v>12848</v>
      </c>
      <c r="I1871" s="113" t="s">
        <v>16807</v>
      </c>
    </row>
    <row r="1872" spans="1:12" hidden="1" x14ac:dyDescent="0.2">
      <c r="A1872" s="116" t="s">
        <v>16803</v>
      </c>
      <c r="D1872" s="113" t="s">
        <v>12849</v>
      </c>
      <c r="E1872" s="113">
        <f t="shared" si="29"/>
        <v>2230001110</v>
      </c>
      <c r="F1872" s="113" t="s">
        <v>13304</v>
      </c>
      <c r="G1872" s="113" t="s">
        <v>12847</v>
      </c>
      <c r="H1872" s="113" t="s">
        <v>12848</v>
      </c>
      <c r="I1872" s="113" t="s">
        <v>16809</v>
      </c>
    </row>
    <row r="1873" spans="1:12" hidden="1" x14ac:dyDescent="0.2">
      <c r="A1873" s="116" t="s">
        <v>16803</v>
      </c>
      <c r="D1873" s="113" t="s">
        <v>12850</v>
      </c>
      <c r="E1873" s="113">
        <f t="shared" si="29"/>
        <v>2230001130</v>
      </c>
      <c r="F1873" s="113" t="s">
        <v>13304</v>
      </c>
      <c r="G1873" s="113" t="s">
        <v>12847</v>
      </c>
      <c r="H1873" s="113" t="s">
        <v>12848</v>
      </c>
      <c r="I1873" s="113" t="s">
        <v>16811</v>
      </c>
    </row>
    <row r="1874" spans="1:12" hidden="1" x14ac:dyDescent="0.2">
      <c r="A1874" s="116" t="s">
        <v>16803</v>
      </c>
      <c r="D1874" s="113" t="s">
        <v>12851</v>
      </c>
      <c r="E1874" s="113">
        <f t="shared" si="29"/>
        <v>2230001150</v>
      </c>
      <c r="F1874" s="113" t="s">
        <v>13304</v>
      </c>
      <c r="G1874" s="113" t="s">
        <v>12847</v>
      </c>
      <c r="H1874" s="113" t="s">
        <v>12848</v>
      </c>
      <c r="I1874" s="113" t="s">
        <v>16813</v>
      </c>
    </row>
    <row r="1875" spans="1:12" hidden="1" x14ac:dyDescent="0.2">
      <c r="A1875" s="116" t="s">
        <v>16803</v>
      </c>
      <c r="D1875" s="113" t="s">
        <v>12852</v>
      </c>
      <c r="E1875" s="113">
        <f t="shared" si="29"/>
        <v>2230001170</v>
      </c>
      <c r="F1875" s="113" t="s">
        <v>13304</v>
      </c>
      <c r="G1875" s="113" t="s">
        <v>12847</v>
      </c>
      <c r="H1875" s="113" t="s">
        <v>12848</v>
      </c>
      <c r="I1875" s="113" t="s">
        <v>16815</v>
      </c>
    </row>
    <row r="1876" spans="1:12" hidden="1" x14ac:dyDescent="0.2">
      <c r="A1876" s="116" t="s">
        <v>16803</v>
      </c>
      <c r="D1876" s="113" t="s">
        <v>12853</v>
      </c>
      <c r="E1876" s="113">
        <f t="shared" si="29"/>
        <v>2230001190</v>
      </c>
      <c r="F1876" s="113" t="s">
        <v>13304</v>
      </c>
      <c r="G1876" s="113" t="s">
        <v>12847</v>
      </c>
      <c r="H1876" s="113" t="s">
        <v>12848</v>
      </c>
      <c r="I1876" s="113" t="s">
        <v>16817</v>
      </c>
    </row>
    <row r="1877" spans="1:12" hidden="1" x14ac:dyDescent="0.2">
      <c r="A1877" s="116" t="s">
        <v>16803</v>
      </c>
      <c r="D1877" s="113" t="s">
        <v>12854</v>
      </c>
      <c r="E1877" s="113">
        <f t="shared" si="29"/>
        <v>2230001210</v>
      </c>
      <c r="F1877" s="113" t="s">
        <v>13304</v>
      </c>
      <c r="G1877" s="113" t="s">
        <v>12847</v>
      </c>
      <c r="H1877" s="113" t="s">
        <v>12848</v>
      </c>
      <c r="I1877" s="113" t="s">
        <v>16819</v>
      </c>
    </row>
    <row r="1878" spans="1:12" hidden="1" x14ac:dyDescent="0.2">
      <c r="A1878" s="116" t="s">
        <v>16803</v>
      </c>
      <c r="D1878" s="113" t="s">
        <v>12855</v>
      </c>
      <c r="E1878" s="113">
        <f t="shared" si="29"/>
        <v>2230001230</v>
      </c>
      <c r="F1878" s="113" t="s">
        <v>13304</v>
      </c>
      <c r="G1878" s="113" t="s">
        <v>12847</v>
      </c>
      <c r="H1878" s="113" t="s">
        <v>12848</v>
      </c>
      <c r="I1878" s="113" t="s">
        <v>16821</v>
      </c>
    </row>
    <row r="1879" spans="1:12" hidden="1" x14ac:dyDescent="0.2">
      <c r="A1879" s="116" t="s">
        <v>16803</v>
      </c>
      <c r="D1879" s="113" t="s">
        <v>12856</v>
      </c>
      <c r="E1879" s="113">
        <f t="shared" si="29"/>
        <v>2230001250</v>
      </c>
      <c r="F1879" s="113" t="s">
        <v>13304</v>
      </c>
      <c r="G1879" s="113" t="s">
        <v>12847</v>
      </c>
      <c r="H1879" s="113" t="s">
        <v>12848</v>
      </c>
      <c r="I1879" s="113" t="s">
        <v>12755</v>
      </c>
    </row>
    <row r="1880" spans="1:12" hidden="1" x14ac:dyDescent="0.2">
      <c r="A1880" s="116" t="s">
        <v>16803</v>
      </c>
      <c r="D1880" s="113" t="s">
        <v>12857</v>
      </c>
      <c r="E1880" s="113">
        <f t="shared" si="29"/>
        <v>2230001270</v>
      </c>
      <c r="F1880" s="113" t="s">
        <v>13304</v>
      </c>
      <c r="G1880" s="113" t="s">
        <v>12847</v>
      </c>
      <c r="H1880" s="113" t="s">
        <v>12848</v>
      </c>
      <c r="I1880" s="113" t="s">
        <v>12757</v>
      </c>
    </row>
    <row r="1881" spans="1:12" hidden="1" x14ac:dyDescent="0.2">
      <c r="A1881" s="116" t="s">
        <v>16803</v>
      </c>
      <c r="D1881" s="113" t="s">
        <v>12858</v>
      </c>
      <c r="E1881" s="113">
        <f t="shared" si="29"/>
        <v>2230001290</v>
      </c>
      <c r="F1881" s="113" t="s">
        <v>13304</v>
      </c>
      <c r="G1881" s="113" t="s">
        <v>12847</v>
      </c>
      <c r="H1881" s="113" t="s">
        <v>12848</v>
      </c>
      <c r="I1881" s="113" t="s">
        <v>12759</v>
      </c>
    </row>
    <row r="1882" spans="1:12" hidden="1" x14ac:dyDescent="0.2">
      <c r="A1882" s="116" t="s">
        <v>16803</v>
      </c>
      <c r="D1882" s="113" t="s">
        <v>12859</v>
      </c>
      <c r="E1882" s="113">
        <f t="shared" si="29"/>
        <v>2230001310</v>
      </c>
      <c r="F1882" s="113" t="s">
        <v>13304</v>
      </c>
      <c r="G1882" s="113" t="s">
        <v>12847</v>
      </c>
      <c r="H1882" s="113" t="s">
        <v>12848</v>
      </c>
      <c r="I1882" s="113" t="s">
        <v>12761</v>
      </c>
    </row>
    <row r="1883" spans="1:12" hidden="1" x14ac:dyDescent="0.2">
      <c r="A1883" s="116" t="s">
        <v>16803</v>
      </c>
      <c r="D1883" s="113" t="s">
        <v>12860</v>
      </c>
      <c r="E1883" s="113">
        <f t="shared" si="29"/>
        <v>2230001330</v>
      </c>
      <c r="F1883" s="113" t="s">
        <v>13304</v>
      </c>
      <c r="G1883" s="113" t="s">
        <v>12847</v>
      </c>
      <c r="H1883" s="113" t="s">
        <v>12848</v>
      </c>
      <c r="I1883" s="113" t="s">
        <v>12763</v>
      </c>
    </row>
    <row r="1884" spans="1:12" hidden="1" x14ac:dyDescent="0.2">
      <c r="A1884" s="116" t="s">
        <v>16803</v>
      </c>
      <c r="D1884" s="113" t="s">
        <v>12861</v>
      </c>
      <c r="E1884" s="113">
        <f t="shared" si="29"/>
        <v>2230060000</v>
      </c>
      <c r="F1884" s="113" t="s">
        <v>13304</v>
      </c>
      <c r="G1884" s="113" t="s">
        <v>12847</v>
      </c>
      <c r="H1884" s="113" t="s">
        <v>12862</v>
      </c>
      <c r="I1884" s="113" t="s">
        <v>16807</v>
      </c>
      <c r="K1884" s="115">
        <v>37300</v>
      </c>
      <c r="L1884" s="113" t="s">
        <v>9852</v>
      </c>
    </row>
    <row r="1885" spans="1:12" hidden="1" x14ac:dyDescent="0.2">
      <c r="A1885" s="116" t="s">
        <v>16803</v>
      </c>
      <c r="D1885" s="113" t="s">
        <v>12863</v>
      </c>
      <c r="E1885" s="113">
        <f t="shared" si="29"/>
        <v>2230060110</v>
      </c>
      <c r="F1885" s="113" t="s">
        <v>13304</v>
      </c>
      <c r="G1885" s="113" t="s">
        <v>12847</v>
      </c>
      <c r="H1885" s="113" t="s">
        <v>12862</v>
      </c>
      <c r="I1885" s="113" t="s">
        <v>16809</v>
      </c>
    </row>
    <row r="1886" spans="1:12" hidden="1" x14ac:dyDescent="0.2">
      <c r="A1886" s="116" t="s">
        <v>16803</v>
      </c>
      <c r="D1886" s="113" t="s">
        <v>12864</v>
      </c>
      <c r="E1886" s="113">
        <f t="shared" si="29"/>
        <v>2230060130</v>
      </c>
      <c r="F1886" s="113" t="s">
        <v>13304</v>
      </c>
      <c r="G1886" s="113" t="s">
        <v>12847</v>
      </c>
      <c r="H1886" s="113" t="s">
        <v>12862</v>
      </c>
      <c r="I1886" s="113" t="s">
        <v>16811</v>
      </c>
    </row>
    <row r="1887" spans="1:12" hidden="1" x14ac:dyDescent="0.2">
      <c r="A1887" s="116" t="s">
        <v>16803</v>
      </c>
      <c r="D1887" s="113" t="s">
        <v>12865</v>
      </c>
      <c r="E1887" s="113">
        <f t="shared" si="29"/>
        <v>2230060150</v>
      </c>
      <c r="F1887" s="113" t="s">
        <v>13304</v>
      </c>
      <c r="G1887" s="113" t="s">
        <v>12847</v>
      </c>
      <c r="H1887" s="113" t="s">
        <v>12862</v>
      </c>
      <c r="I1887" s="113" t="s">
        <v>16813</v>
      </c>
    </row>
    <row r="1888" spans="1:12" hidden="1" x14ac:dyDescent="0.2">
      <c r="A1888" s="116" t="s">
        <v>16803</v>
      </c>
      <c r="D1888" s="113" t="s">
        <v>12866</v>
      </c>
      <c r="E1888" s="113">
        <f t="shared" si="29"/>
        <v>2230060170</v>
      </c>
      <c r="F1888" s="113" t="s">
        <v>13304</v>
      </c>
      <c r="G1888" s="113" t="s">
        <v>12847</v>
      </c>
      <c r="H1888" s="113" t="s">
        <v>12862</v>
      </c>
      <c r="I1888" s="113" t="s">
        <v>16815</v>
      </c>
    </row>
    <row r="1889" spans="1:12" hidden="1" x14ac:dyDescent="0.2">
      <c r="A1889" s="116" t="s">
        <v>16803</v>
      </c>
      <c r="D1889" s="113" t="s">
        <v>12867</v>
      </c>
      <c r="E1889" s="113">
        <f t="shared" si="29"/>
        <v>2230060190</v>
      </c>
      <c r="F1889" s="113" t="s">
        <v>13304</v>
      </c>
      <c r="G1889" s="113" t="s">
        <v>12847</v>
      </c>
      <c r="H1889" s="113" t="s">
        <v>12862</v>
      </c>
      <c r="I1889" s="113" t="s">
        <v>16817</v>
      </c>
    </row>
    <row r="1890" spans="1:12" hidden="1" x14ac:dyDescent="0.2">
      <c r="A1890" s="116" t="s">
        <v>16803</v>
      </c>
      <c r="D1890" s="113" t="s">
        <v>12868</v>
      </c>
      <c r="E1890" s="113">
        <f t="shared" si="29"/>
        <v>2230060210</v>
      </c>
      <c r="F1890" s="113" t="s">
        <v>13304</v>
      </c>
      <c r="G1890" s="113" t="s">
        <v>12847</v>
      </c>
      <c r="H1890" s="113" t="s">
        <v>12862</v>
      </c>
      <c r="I1890" s="113" t="s">
        <v>16819</v>
      </c>
    </row>
    <row r="1891" spans="1:12" hidden="1" x14ac:dyDescent="0.2">
      <c r="A1891" s="116" t="s">
        <v>16803</v>
      </c>
      <c r="D1891" s="113" t="s">
        <v>12869</v>
      </c>
      <c r="E1891" s="113">
        <f t="shared" si="29"/>
        <v>2230060230</v>
      </c>
      <c r="F1891" s="113" t="s">
        <v>13304</v>
      </c>
      <c r="G1891" s="113" t="s">
        <v>12847</v>
      </c>
      <c r="H1891" s="113" t="s">
        <v>12862</v>
      </c>
      <c r="I1891" s="113" t="s">
        <v>16821</v>
      </c>
    </row>
    <row r="1892" spans="1:12" hidden="1" x14ac:dyDescent="0.2">
      <c r="A1892" s="116" t="s">
        <v>16803</v>
      </c>
      <c r="D1892" s="113" t="s">
        <v>12870</v>
      </c>
      <c r="E1892" s="113">
        <f t="shared" si="29"/>
        <v>2230060250</v>
      </c>
      <c r="F1892" s="113" t="s">
        <v>13304</v>
      </c>
      <c r="G1892" s="113" t="s">
        <v>12847</v>
      </c>
      <c r="H1892" s="113" t="s">
        <v>12862</v>
      </c>
      <c r="I1892" s="113" t="s">
        <v>12755</v>
      </c>
    </row>
    <row r="1893" spans="1:12" hidden="1" x14ac:dyDescent="0.2">
      <c r="A1893" s="116" t="s">
        <v>16803</v>
      </c>
      <c r="D1893" s="113" t="s">
        <v>12871</v>
      </c>
      <c r="E1893" s="113">
        <f t="shared" si="29"/>
        <v>2230060270</v>
      </c>
      <c r="F1893" s="113" t="s">
        <v>13304</v>
      </c>
      <c r="G1893" s="113" t="s">
        <v>12847</v>
      </c>
      <c r="H1893" s="113" t="s">
        <v>12862</v>
      </c>
      <c r="I1893" s="113" t="s">
        <v>12757</v>
      </c>
    </row>
    <row r="1894" spans="1:12" hidden="1" x14ac:dyDescent="0.2">
      <c r="A1894" s="116" t="s">
        <v>16803</v>
      </c>
      <c r="D1894" s="113" t="s">
        <v>12872</v>
      </c>
      <c r="E1894" s="113">
        <f t="shared" si="29"/>
        <v>2230060290</v>
      </c>
      <c r="F1894" s="113" t="s">
        <v>13304</v>
      </c>
      <c r="G1894" s="113" t="s">
        <v>12847</v>
      </c>
      <c r="H1894" s="113" t="s">
        <v>12862</v>
      </c>
      <c r="I1894" s="113" t="s">
        <v>12759</v>
      </c>
    </row>
    <row r="1895" spans="1:12" hidden="1" x14ac:dyDescent="0.2">
      <c r="A1895" s="116" t="s">
        <v>16803</v>
      </c>
      <c r="D1895" s="113" t="s">
        <v>12873</v>
      </c>
      <c r="E1895" s="113">
        <f t="shared" si="29"/>
        <v>2230060310</v>
      </c>
      <c r="F1895" s="113" t="s">
        <v>13304</v>
      </c>
      <c r="G1895" s="113" t="s">
        <v>12847</v>
      </c>
      <c r="H1895" s="113" t="s">
        <v>12862</v>
      </c>
      <c r="I1895" s="113" t="s">
        <v>12761</v>
      </c>
    </row>
    <row r="1896" spans="1:12" hidden="1" x14ac:dyDescent="0.2">
      <c r="A1896" s="116" t="s">
        <v>16803</v>
      </c>
      <c r="D1896" s="113" t="s">
        <v>12874</v>
      </c>
      <c r="E1896" s="113">
        <f t="shared" si="29"/>
        <v>2230060330</v>
      </c>
      <c r="F1896" s="113" t="s">
        <v>13304</v>
      </c>
      <c r="G1896" s="113" t="s">
        <v>12847</v>
      </c>
      <c r="H1896" s="113" t="s">
        <v>12862</v>
      </c>
      <c r="I1896" s="113" t="s">
        <v>12763</v>
      </c>
    </row>
    <row r="1897" spans="1:12" hidden="1" x14ac:dyDescent="0.2">
      <c r="A1897" s="116" t="s">
        <v>16803</v>
      </c>
      <c r="D1897" s="113" t="s">
        <v>12875</v>
      </c>
      <c r="E1897" s="113">
        <f t="shared" si="29"/>
        <v>2230070000</v>
      </c>
      <c r="F1897" s="113" t="s">
        <v>13304</v>
      </c>
      <c r="G1897" s="113" t="s">
        <v>12847</v>
      </c>
      <c r="H1897" s="113" t="s">
        <v>12876</v>
      </c>
      <c r="I1897" s="113" t="s">
        <v>16807</v>
      </c>
      <c r="K1897" s="115">
        <v>37301</v>
      </c>
      <c r="L1897" s="113" t="s">
        <v>9852</v>
      </c>
    </row>
    <row r="1898" spans="1:12" hidden="1" x14ac:dyDescent="0.2">
      <c r="A1898" s="116" t="s">
        <v>16803</v>
      </c>
      <c r="D1898" s="113" t="s">
        <v>12877</v>
      </c>
      <c r="E1898" s="113">
        <f t="shared" si="29"/>
        <v>2230070110</v>
      </c>
      <c r="F1898" s="113" t="s">
        <v>13304</v>
      </c>
      <c r="G1898" s="113" t="s">
        <v>12847</v>
      </c>
      <c r="H1898" s="113" t="s">
        <v>12876</v>
      </c>
      <c r="I1898" s="113" t="s">
        <v>16809</v>
      </c>
      <c r="K1898" s="115">
        <v>37301</v>
      </c>
      <c r="L1898" s="113" t="s">
        <v>9852</v>
      </c>
    </row>
    <row r="1899" spans="1:12" hidden="1" x14ac:dyDescent="0.2">
      <c r="A1899" s="116" t="s">
        <v>16803</v>
      </c>
      <c r="D1899" s="113" t="s">
        <v>12878</v>
      </c>
      <c r="E1899" s="113">
        <f t="shared" si="29"/>
        <v>2230070130</v>
      </c>
      <c r="F1899" s="113" t="s">
        <v>13304</v>
      </c>
      <c r="G1899" s="113" t="s">
        <v>12847</v>
      </c>
      <c r="H1899" s="113" t="s">
        <v>12876</v>
      </c>
      <c r="I1899" s="113" t="s">
        <v>16811</v>
      </c>
      <c r="K1899" s="115">
        <v>37301</v>
      </c>
      <c r="L1899" s="113" t="s">
        <v>9852</v>
      </c>
    </row>
    <row r="1900" spans="1:12" hidden="1" x14ac:dyDescent="0.2">
      <c r="A1900" s="116" t="s">
        <v>16803</v>
      </c>
      <c r="D1900" s="113" t="s">
        <v>12879</v>
      </c>
      <c r="E1900" s="113">
        <f t="shared" si="29"/>
        <v>2230070150</v>
      </c>
      <c r="F1900" s="113" t="s">
        <v>13304</v>
      </c>
      <c r="G1900" s="113" t="s">
        <v>12847</v>
      </c>
      <c r="H1900" s="113" t="s">
        <v>12876</v>
      </c>
      <c r="I1900" s="113" t="s">
        <v>16813</v>
      </c>
      <c r="K1900" s="115">
        <v>37301</v>
      </c>
      <c r="L1900" s="113" t="s">
        <v>9852</v>
      </c>
    </row>
    <row r="1901" spans="1:12" hidden="1" x14ac:dyDescent="0.2">
      <c r="A1901" s="116" t="s">
        <v>16803</v>
      </c>
      <c r="D1901" s="113" t="s">
        <v>12880</v>
      </c>
      <c r="E1901" s="113">
        <f t="shared" si="29"/>
        <v>2230070170</v>
      </c>
      <c r="F1901" s="113" t="s">
        <v>13304</v>
      </c>
      <c r="G1901" s="113" t="s">
        <v>12847</v>
      </c>
      <c r="H1901" s="113" t="s">
        <v>12876</v>
      </c>
      <c r="I1901" s="113" t="s">
        <v>16815</v>
      </c>
      <c r="K1901" s="115">
        <v>37301</v>
      </c>
      <c r="L1901" s="113" t="s">
        <v>9852</v>
      </c>
    </row>
    <row r="1902" spans="1:12" hidden="1" x14ac:dyDescent="0.2">
      <c r="A1902" s="116" t="s">
        <v>16803</v>
      </c>
      <c r="D1902" s="113" t="s">
        <v>12881</v>
      </c>
      <c r="E1902" s="113">
        <f t="shared" si="29"/>
        <v>2230070190</v>
      </c>
      <c r="F1902" s="113" t="s">
        <v>13304</v>
      </c>
      <c r="G1902" s="113" t="s">
        <v>12847</v>
      </c>
      <c r="H1902" s="113" t="s">
        <v>12876</v>
      </c>
      <c r="I1902" s="113" t="s">
        <v>16817</v>
      </c>
      <c r="K1902" s="115">
        <v>37301</v>
      </c>
      <c r="L1902" s="113" t="s">
        <v>9852</v>
      </c>
    </row>
    <row r="1903" spans="1:12" hidden="1" x14ac:dyDescent="0.2">
      <c r="A1903" s="116" t="s">
        <v>16803</v>
      </c>
      <c r="D1903" s="113" t="s">
        <v>12882</v>
      </c>
      <c r="E1903" s="113">
        <f t="shared" si="29"/>
        <v>2230070210</v>
      </c>
      <c r="F1903" s="113" t="s">
        <v>13304</v>
      </c>
      <c r="G1903" s="113" t="s">
        <v>12847</v>
      </c>
      <c r="H1903" s="113" t="s">
        <v>12876</v>
      </c>
      <c r="I1903" s="113" t="s">
        <v>16819</v>
      </c>
      <c r="K1903" s="115">
        <v>37301</v>
      </c>
      <c r="L1903" s="113" t="s">
        <v>9852</v>
      </c>
    </row>
    <row r="1904" spans="1:12" hidden="1" x14ac:dyDescent="0.2">
      <c r="A1904" s="116" t="s">
        <v>16803</v>
      </c>
      <c r="D1904" s="113" t="s">
        <v>12883</v>
      </c>
      <c r="E1904" s="113">
        <f t="shared" si="29"/>
        <v>2230070230</v>
      </c>
      <c r="F1904" s="113" t="s">
        <v>13304</v>
      </c>
      <c r="G1904" s="113" t="s">
        <v>12847</v>
      </c>
      <c r="H1904" s="113" t="s">
        <v>12876</v>
      </c>
      <c r="I1904" s="113" t="s">
        <v>16821</v>
      </c>
      <c r="K1904" s="115">
        <v>37301</v>
      </c>
      <c r="L1904" s="113" t="s">
        <v>9852</v>
      </c>
    </row>
    <row r="1905" spans="1:12" hidden="1" x14ac:dyDescent="0.2">
      <c r="A1905" s="116" t="s">
        <v>16803</v>
      </c>
      <c r="D1905" s="113" t="s">
        <v>12884</v>
      </c>
      <c r="E1905" s="113">
        <f t="shared" si="29"/>
        <v>2230070250</v>
      </c>
      <c r="F1905" s="113" t="s">
        <v>13304</v>
      </c>
      <c r="G1905" s="113" t="s">
        <v>12847</v>
      </c>
      <c r="H1905" s="113" t="s">
        <v>12876</v>
      </c>
      <c r="I1905" s="113" t="s">
        <v>12755</v>
      </c>
      <c r="K1905" s="115">
        <v>37301</v>
      </c>
      <c r="L1905" s="113" t="s">
        <v>9852</v>
      </c>
    </row>
    <row r="1906" spans="1:12" hidden="1" x14ac:dyDescent="0.2">
      <c r="A1906" s="116" t="s">
        <v>16803</v>
      </c>
      <c r="D1906" s="113" t="s">
        <v>12885</v>
      </c>
      <c r="E1906" s="113">
        <f t="shared" si="29"/>
        <v>2230070270</v>
      </c>
      <c r="F1906" s="113" t="s">
        <v>13304</v>
      </c>
      <c r="G1906" s="113" t="s">
        <v>12847</v>
      </c>
      <c r="H1906" s="113" t="s">
        <v>12876</v>
      </c>
      <c r="I1906" s="113" t="s">
        <v>12757</v>
      </c>
      <c r="K1906" s="115">
        <v>37301</v>
      </c>
      <c r="L1906" s="113" t="s">
        <v>9852</v>
      </c>
    </row>
    <row r="1907" spans="1:12" hidden="1" x14ac:dyDescent="0.2">
      <c r="A1907" s="116" t="s">
        <v>16803</v>
      </c>
      <c r="D1907" s="113" t="s">
        <v>12886</v>
      </c>
      <c r="E1907" s="113">
        <f t="shared" si="29"/>
        <v>2230070290</v>
      </c>
      <c r="F1907" s="113" t="s">
        <v>13304</v>
      </c>
      <c r="G1907" s="113" t="s">
        <v>12847</v>
      </c>
      <c r="H1907" s="113" t="s">
        <v>12876</v>
      </c>
      <c r="I1907" s="113" t="s">
        <v>12759</v>
      </c>
      <c r="K1907" s="115">
        <v>37301</v>
      </c>
      <c r="L1907" s="113" t="s">
        <v>9852</v>
      </c>
    </row>
    <row r="1908" spans="1:12" hidden="1" x14ac:dyDescent="0.2">
      <c r="A1908" s="116" t="s">
        <v>16803</v>
      </c>
      <c r="D1908" s="113" t="s">
        <v>12887</v>
      </c>
      <c r="E1908" s="113">
        <f t="shared" si="29"/>
        <v>2230070310</v>
      </c>
      <c r="F1908" s="113" t="s">
        <v>13304</v>
      </c>
      <c r="G1908" s="113" t="s">
        <v>12847</v>
      </c>
      <c r="H1908" s="113" t="s">
        <v>12876</v>
      </c>
      <c r="I1908" s="113" t="s">
        <v>12761</v>
      </c>
      <c r="K1908" s="115">
        <v>37301</v>
      </c>
      <c r="L1908" s="113" t="s">
        <v>9852</v>
      </c>
    </row>
    <row r="1909" spans="1:12" hidden="1" x14ac:dyDescent="0.2">
      <c r="A1909" s="116" t="s">
        <v>16803</v>
      </c>
      <c r="D1909" s="113" t="s">
        <v>12888</v>
      </c>
      <c r="E1909" s="113">
        <f t="shared" si="29"/>
        <v>2230070330</v>
      </c>
      <c r="F1909" s="113" t="s">
        <v>13304</v>
      </c>
      <c r="G1909" s="113" t="s">
        <v>12847</v>
      </c>
      <c r="H1909" s="113" t="s">
        <v>12876</v>
      </c>
      <c r="I1909" s="113" t="s">
        <v>12763</v>
      </c>
      <c r="K1909" s="115">
        <v>37301</v>
      </c>
      <c r="L1909" s="113" t="s">
        <v>9852</v>
      </c>
    </row>
    <row r="1910" spans="1:12" hidden="1" x14ac:dyDescent="0.2">
      <c r="A1910" s="116" t="s">
        <v>16803</v>
      </c>
      <c r="D1910" s="113" t="s">
        <v>12889</v>
      </c>
      <c r="E1910" s="113">
        <f t="shared" si="29"/>
        <v>2230071110</v>
      </c>
      <c r="F1910" s="113" t="s">
        <v>13304</v>
      </c>
      <c r="G1910" s="113" t="s">
        <v>12847</v>
      </c>
      <c r="H1910" s="113" t="s">
        <v>12890</v>
      </c>
      <c r="I1910" s="113" t="s">
        <v>16809</v>
      </c>
      <c r="J1910" s="115">
        <v>36504</v>
      </c>
      <c r="K1910" s="115">
        <v>37300</v>
      </c>
      <c r="L1910" s="113" t="s">
        <v>9852</v>
      </c>
    </row>
    <row r="1911" spans="1:12" hidden="1" x14ac:dyDescent="0.2">
      <c r="A1911" s="116" t="s">
        <v>16803</v>
      </c>
      <c r="D1911" s="113" t="s">
        <v>12891</v>
      </c>
      <c r="E1911" s="113">
        <f t="shared" si="29"/>
        <v>2230071130</v>
      </c>
      <c r="F1911" s="113" t="s">
        <v>13304</v>
      </c>
      <c r="G1911" s="113" t="s">
        <v>12847</v>
      </c>
      <c r="H1911" s="113" t="s">
        <v>12890</v>
      </c>
      <c r="I1911" s="113" t="s">
        <v>16811</v>
      </c>
      <c r="J1911" s="115">
        <v>36504</v>
      </c>
      <c r="K1911" s="115">
        <v>37300</v>
      </c>
      <c r="L1911" s="113" t="s">
        <v>9852</v>
      </c>
    </row>
    <row r="1912" spans="1:12" hidden="1" x14ac:dyDescent="0.2">
      <c r="A1912" s="116" t="s">
        <v>16803</v>
      </c>
      <c r="D1912" s="113" t="s">
        <v>12892</v>
      </c>
      <c r="E1912" s="113">
        <f t="shared" si="29"/>
        <v>2230071150</v>
      </c>
      <c r="F1912" s="113" t="s">
        <v>13304</v>
      </c>
      <c r="G1912" s="113" t="s">
        <v>12847</v>
      </c>
      <c r="H1912" s="113" t="s">
        <v>12890</v>
      </c>
      <c r="I1912" s="113" t="s">
        <v>16813</v>
      </c>
      <c r="J1912" s="115">
        <v>36504</v>
      </c>
      <c r="K1912" s="115">
        <v>37300</v>
      </c>
      <c r="L1912" s="113" t="s">
        <v>9852</v>
      </c>
    </row>
    <row r="1913" spans="1:12" hidden="1" x14ac:dyDescent="0.2">
      <c r="A1913" s="116" t="s">
        <v>16803</v>
      </c>
      <c r="D1913" s="113" t="s">
        <v>12893</v>
      </c>
      <c r="E1913" s="113">
        <f t="shared" si="29"/>
        <v>2230071170</v>
      </c>
      <c r="F1913" s="113" t="s">
        <v>13304</v>
      </c>
      <c r="G1913" s="113" t="s">
        <v>12847</v>
      </c>
      <c r="H1913" s="113" t="s">
        <v>12890</v>
      </c>
      <c r="I1913" s="113" t="s">
        <v>16815</v>
      </c>
      <c r="J1913" s="115">
        <v>36504</v>
      </c>
      <c r="K1913" s="115">
        <v>37300</v>
      </c>
      <c r="L1913" s="113" t="s">
        <v>9852</v>
      </c>
    </row>
    <row r="1914" spans="1:12" hidden="1" x14ac:dyDescent="0.2">
      <c r="A1914" s="116" t="s">
        <v>16803</v>
      </c>
      <c r="D1914" s="113" t="s">
        <v>12894</v>
      </c>
      <c r="E1914" s="113">
        <f t="shared" si="29"/>
        <v>2230071190</v>
      </c>
      <c r="F1914" s="113" t="s">
        <v>13304</v>
      </c>
      <c r="G1914" s="113" t="s">
        <v>12847</v>
      </c>
      <c r="H1914" s="113" t="s">
        <v>12890</v>
      </c>
      <c r="I1914" s="113" t="s">
        <v>16817</v>
      </c>
      <c r="J1914" s="115">
        <v>36504</v>
      </c>
      <c r="K1914" s="115">
        <v>37300</v>
      </c>
      <c r="L1914" s="113" t="s">
        <v>9852</v>
      </c>
    </row>
    <row r="1915" spans="1:12" hidden="1" x14ac:dyDescent="0.2">
      <c r="A1915" s="116" t="s">
        <v>16803</v>
      </c>
      <c r="D1915" s="113" t="s">
        <v>12895</v>
      </c>
      <c r="E1915" s="113">
        <f t="shared" si="29"/>
        <v>2230071210</v>
      </c>
      <c r="F1915" s="113" t="s">
        <v>13304</v>
      </c>
      <c r="G1915" s="113" t="s">
        <v>12847</v>
      </c>
      <c r="H1915" s="113" t="s">
        <v>12890</v>
      </c>
      <c r="I1915" s="113" t="s">
        <v>16819</v>
      </c>
      <c r="J1915" s="115">
        <v>36504</v>
      </c>
      <c r="K1915" s="115">
        <v>37300</v>
      </c>
      <c r="L1915" s="113" t="s">
        <v>9852</v>
      </c>
    </row>
    <row r="1916" spans="1:12" hidden="1" x14ac:dyDescent="0.2">
      <c r="A1916" s="116" t="s">
        <v>16803</v>
      </c>
      <c r="D1916" s="113" t="s">
        <v>12896</v>
      </c>
      <c r="E1916" s="113">
        <f t="shared" si="29"/>
        <v>2230071230</v>
      </c>
      <c r="F1916" s="113" t="s">
        <v>13304</v>
      </c>
      <c r="G1916" s="113" t="s">
        <v>12847</v>
      </c>
      <c r="H1916" s="113" t="s">
        <v>12890</v>
      </c>
      <c r="I1916" s="113" t="s">
        <v>16821</v>
      </c>
      <c r="J1916" s="115">
        <v>36504</v>
      </c>
      <c r="K1916" s="115">
        <v>37300</v>
      </c>
      <c r="L1916" s="113" t="s">
        <v>9852</v>
      </c>
    </row>
    <row r="1917" spans="1:12" hidden="1" x14ac:dyDescent="0.2">
      <c r="A1917" s="116" t="s">
        <v>16803</v>
      </c>
      <c r="D1917" s="113" t="s">
        <v>12897</v>
      </c>
      <c r="E1917" s="113">
        <f t="shared" si="29"/>
        <v>2230071250</v>
      </c>
      <c r="F1917" s="113" t="s">
        <v>13304</v>
      </c>
      <c r="G1917" s="113" t="s">
        <v>12847</v>
      </c>
      <c r="H1917" s="113" t="s">
        <v>12890</v>
      </c>
      <c r="I1917" s="113" t="s">
        <v>12755</v>
      </c>
      <c r="J1917" s="115">
        <v>36504</v>
      </c>
      <c r="K1917" s="115">
        <v>37300</v>
      </c>
      <c r="L1917" s="113" t="s">
        <v>9852</v>
      </c>
    </row>
    <row r="1918" spans="1:12" hidden="1" x14ac:dyDescent="0.2">
      <c r="A1918" s="116" t="s">
        <v>16803</v>
      </c>
      <c r="D1918" s="113" t="s">
        <v>12898</v>
      </c>
      <c r="E1918" s="113">
        <f t="shared" si="29"/>
        <v>2230071270</v>
      </c>
      <c r="F1918" s="113" t="s">
        <v>13304</v>
      </c>
      <c r="G1918" s="113" t="s">
        <v>12847</v>
      </c>
      <c r="H1918" s="113" t="s">
        <v>12890</v>
      </c>
      <c r="I1918" s="113" t="s">
        <v>12757</v>
      </c>
      <c r="J1918" s="115">
        <v>36504</v>
      </c>
      <c r="K1918" s="115">
        <v>37300</v>
      </c>
      <c r="L1918" s="113" t="s">
        <v>9852</v>
      </c>
    </row>
    <row r="1919" spans="1:12" hidden="1" x14ac:dyDescent="0.2">
      <c r="A1919" s="116" t="s">
        <v>16803</v>
      </c>
      <c r="D1919" s="113" t="s">
        <v>12899</v>
      </c>
      <c r="E1919" s="113">
        <f t="shared" si="29"/>
        <v>2230071290</v>
      </c>
      <c r="F1919" s="113" t="s">
        <v>13304</v>
      </c>
      <c r="G1919" s="113" t="s">
        <v>12847</v>
      </c>
      <c r="H1919" s="113" t="s">
        <v>12890</v>
      </c>
      <c r="I1919" s="113" t="s">
        <v>12759</v>
      </c>
      <c r="J1919" s="115">
        <v>36504</v>
      </c>
      <c r="K1919" s="115">
        <v>37300</v>
      </c>
      <c r="L1919" s="113" t="s">
        <v>9852</v>
      </c>
    </row>
    <row r="1920" spans="1:12" hidden="1" x14ac:dyDescent="0.2">
      <c r="A1920" s="116" t="s">
        <v>16803</v>
      </c>
      <c r="D1920" s="113" t="s">
        <v>12900</v>
      </c>
      <c r="E1920" s="113">
        <f t="shared" si="29"/>
        <v>2230071310</v>
      </c>
      <c r="F1920" s="113" t="s">
        <v>13304</v>
      </c>
      <c r="G1920" s="113" t="s">
        <v>12847</v>
      </c>
      <c r="H1920" s="113" t="s">
        <v>12890</v>
      </c>
      <c r="I1920" s="113" t="s">
        <v>12761</v>
      </c>
      <c r="J1920" s="115">
        <v>36504</v>
      </c>
      <c r="K1920" s="115">
        <v>37300</v>
      </c>
      <c r="L1920" s="113" t="s">
        <v>9852</v>
      </c>
    </row>
    <row r="1921" spans="1:12" hidden="1" x14ac:dyDescent="0.2">
      <c r="A1921" s="116" t="s">
        <v>16803</v>
      </c>
      <c r="D1921" s="113" t="s">
        <v>12901</v>
      </c>
      <c r="E1921" s="113">
        <f t="shared" si="29"/>
        <v>2230071330</v>
      </c>
      <c r="F1921" s="113" t="s">
        <v>13304</v>
      </c>
      <c r="G1921" s="113" t="s">
        <v>12847</v>
      </c>
      <c r="H1921" s="113" t="s">
        <v>12890</v>
      </c>
      <c r="I1921" s="113" t="s">
        <v>12763</v>
      </c>
      <c r="J1921" s="115">
        <v>36504</v>
      </c>
      <c r="K1921" s="115">
        <v>37300</v>
      </c>
      <c r="L1921" s="113" t="s">
        <v>9852</v>
      </c>
    </row>
    <row r="1922" spans="1:12" hidden="1" x14ac:dyDescent="0.2">
      <c r="A1922" s="116" t="s">
        <v>16803</v>
      </c>
      <c r="D1922" s="113" t="s">
        <v>12902</v>
      </c>
      <c r="E1922" s="113">
        <f t="shared" ref="E1922:E1985" si="30">VALUE(D1922)</f>
        <v>2230072110</v>
      </c>
      <c r="F1922" s="113" t="s">
        <v>13304</v>
      </c>
      <c r="G1922" s="113" t="s">
        <v>12847</v>
      </c>
      <c r="H1922" s="113" t="s">
        <v>12903</v>
      </c>
      <c r="I1922" s="113" t="s">
        <v>16809</v>
      </c>
      <c r="J1922" s="115">
        <v>36504</v>
      </c>
      <c r="K1922" s="115">
        <v>37300</v>
      </c>
      <c r="L1922" s="113" t="s">
        <v>9852</v>
      </c>
    </row>
    <row r="1923" spans="1:12" hidden="1" x14ac:dyDescent="0.2">
      <c r="A1923" s="116" t="s">
        <v>16803</v>
      </c>
      <c r="D1923" s="113" t="s">
        <v>12904</v>
      </c>
      <c r="E1923" s="113">
        <f t="shared" si="30"/>
        <v>2230072130</v>
      </c>
      <c r="F1923" s="113" t="s">
        <v>13304</v>
      </c>
      <c r="G1923" s="113" t="s">
        <v>12847</v>
      </c>
      <c r="H1923" s="113" t="s">
        <v>12903</v>
      </c>
      <c r="I1923" s="113" t="s">
        <v>16811</v>
      </c>
      <c r="J1923" s="115">
        <v>36504</v>
      </c>
      <c r="K1923" s="115">
        <v>37300</v>
      </c>
      <c r="L1923" s="113" t="s">
        <v>9852</v>
      </c>
    </row>
    <row r="1924" spans="1:12" hidden="1" x14ac:dyDescent="0.2">
      <c r="A1924" s="116" t="s">
        <v>16803</v>
      </c>
      <c r="D1924" s="113" t="s">
        <v>12905</v>
      </c>
      <c r="E1924" s="113">
        <f t="shared" si="30"/>
        <v>2230072150</v>
      </c>
      <c r="F1924" s="113" t="s">
        <v>13304</v>
      </c>
      <c r="G1924" s="113" t="s">
        <v>12847</v>
      </c>
      <c r="H1924" s="113" t="s">
        <v>12903</v>
      </c>
      <c r="I1924" s="113" t="s">
        <v>16813</v>
      </c>
      <c r="J1924" s="115">
        <v>36504</v>
      </c>
      <c r="K1924" s="115">
        <v>37300</v>
      </c>
      <c r="L1924" s="113" t="s">
        <v>9852</v>
      </c>
    </row>
    <row r="1925" spans="1:12" hidden="1" x14ac:dyDescent="0.2">
      <c r="A1925" s="116" t="s">
        <v>16803</v>
      </c>
      <c r="D1925" s="113" t="s">
        <v>12906</v>
      </c>
      <c r="E1925" s="113">
        <f t="shared" si="30"/>
        <v>2230072170</v>
      </c>
      <c r="F1925" s="113" t="s">
        <v>13304</v>
      </c>
      <c r="G1925" s="113" t="s">
        <v>12847</v>
      </c>
      <c r="H1925" s="113" t="s">
        <v>12903</v>
      </c>
      <c r="I1925" s="113" t="s">
        <v>16815</v>
      </c>
      <c r="J1925" s="115">
        <v>36504</v>
      </c>
      <c r="K1925" s="115">
        <v>37300</v>
      </c>
      <c r="L1925" s="113" t="s">
        <v>9852</v>
      </c>
    </row>
    <row r="1926" spans="1:12" hidden="1" x14ac:dyDescent="0.2">
      <c r="A1926" s="116" t="s">
        <v>16803</v>
      </c>
      <c r="D1926" s="113" t="s">
        <v>12907</v>
      </c>
      <c r="E1926" s="113">
        <f t="shared" si="30"/>
        <v>2230072190</v>
      </c>
      <c r="F1926" s="113" t="s">
        <v>13304</v>
      </c>
      <c r="G1926" s="113" t="s">
        <v>12847</v>
      </c>
      <c r="H1926" s="113" t="s">
        <v>12903</v>
      </c>
      <c r="I1926" s="113" t="s">
        <v>16817</v>
      </c>
      <c r="J1926" s="115">
        <v>36504</v>
      </c>
      <c r="K1926" s="115">
        <v>37300</v>
      </c>
      <c r="L1926" s="113" t="s">
        <v>9852</v>
      </c>
    </row>
    <row r="1927" spans="1:12" hidden="1" x14ac:dyDescent="0.2">
      <c r="A1927" s="116" t="s">
        <v>16803</v>
      </c>
      <c r="D1927" s="113" t="s">
        <v>12908</v>
      </c>
      <c r="E1927" s="113">
        <f t="shared" si="30"/>
        <v>2230072210</v>
      </c>
      <c r="F1927" s="113" t="s">
        <v>13304</v>
      </c>
      <c r="G1927" s="113" t="s">
        <v>12847</v>
      </c>
      <c r="H1927" s="113" t="s">
        <v>12903</v>
      </c>
      <c r="I1927" s="113" t="s">
        <v>16819</v>
      </c>
      <c r="J1927" s="115">
        <v>36504</v>
      </c>
      <c r="K1927" s="115">
        <v>37300</v>
      </c>
      <c r="L1927" s="113" t="s">
        <v>9852</v>
      </c>
    </row>
    <row r="1928" spans="1:12" hidden="1" x14ac:dyDescent="0.2">
      <c r="A1928" s="116" t="s">
        <v>16803</v>
      </c>
      <c r="D1928" s="113" t="s">
        <v>12909</v>
      </c>
      <c r="E1928" s="113">
        <f t="shared" si="30"/>
        <v>2230072230</v>
      </c>
      <c r="F1928" s="113" t="s">
        <v>13304</v>
      </c>
      <c r="G1928" s="113" t="s">
        <v>12847</v>
      </c>
      <c r="H1928" s="113" t="s">
        <v>12903</v>
      </c>
      <c r="I1928" s="113" t="s">
        <v>16821</v>
      </c>
      <c r="J1928" s="115">
        <v>36504</v>
      </c>
      <c r="K1928" s="115">
        <v>37300</v>
      </c>
      <c r="L1928" s="113" t="s">
        <v>9852</v>
      </c>
    </row>
    <row r="1929" spans="1:12" hidden="1" x14ac:dyDescent="0.2">
      <c r="A1929" s="116" t="s">
        <v>16803</v>
      </c>
      <c r="D1929" s="113" t="s">
        <v>12910</v>
      </c>
      <c r="E1929" s="113">
        <f t="shared" si="30"/>
        <v>2230072250</v>
      </c>
      <c r="F1929" s="113" t="s">
        <v>13304</v>
      </c>
      <c r="G1929" s="113" t="s">
        <v>12847</v>
      </c>
      <c r="H1929" s="113" t="s">
        <v>12903</v>
      </c>
      <c r="I1929" s="113" t="s">
        <v>12755</v>
      </c>
      <c r="J1929" s="115">
        <v>36504</v>
      </c>
      <c r="K1929" s="115">
        <v>37300</v>
      </c>
      <c r="L1929" s="113" t="s">
        <v>9852</v>
      </c>
    </row>
    <row r="1930" spans="1:12" hidden="1" x14ac:dyDescent="0.2">
      <c r="A1930" s="116" t="s">
        <v>16803</v>
      </c>
      <c r="D1930" s="113" t="s">
        <v>12911</v>
      </c>
      <c r="E1930" s="113">
        <f t="shared" si="30"/>
        <v>2230072270</v>
      </c>
      <c r="F1930" s="113" t="s">
        <v>13304</v>
      </c>
      <c r="G1930" s="113" t="s">
        <v>12847</v>
      </c>
      <c r="H1930" s="113" t="s">
        <v>12903</v>
      </c>
      <c r="I1930" s="113" t="s">
        <v>12757</v>
      </c>
      <c r="J1930" s="115">
        <v>36504</v>
      </c>
      <c r="K1930" s="115">
        <v>37300</v>
      </c>
      <c r="L1930" s="113" t="s">
        <v>9852</v>
      </c>
    </row>
    <row r="1931" spans="1:12" hidden="1" x14ac:dyDescent="0.2">
      <c r="A1931" s="116" t="s">
        <v>16803</v>
      </c>
      <c r="D1931" s="113" t="s">
        <v>12912</v>
      </c>
      <c r="E1931" s="113">
        <f t="shared" si="30"/>
        <v>2230072290</v>
      </c>
      <c r="F1931" s="113" t="s">
        <v>13304</v>
      </c>
      <c r="G1931" s="113" t="s">
        <v>12847</v>
      </c>
      <c r="H1931" s="113" t="s">
        <v>12903</v>
      </c>
      <c r="I1931" s="113" t="s">
        <v>12759</v>
      </c>
      <c r="J1931" s="115">
        <v>36504</v>
      </c>
      <c r="K1931" s="115">
        <v>37300</v>
      </c>
      <c r="L1931" s="113" t="s">
        <v>9852</v>
      </c>
    </row>
    <row r="1932" spans="1:12" hidden="1" x14ac:dyDescent="0.2">
      <c r="A1932" s="116" t="s">
        <v>16803</v>
      </c>
      <c r="D1932" s="113" t="s">
        <v>12913</v>
      </c>
      <c r="E1932" s="113">
        <f t="shared" si="30"/>
        <v>2230072310</v>
      </c>
      <c r="F1932" s="113" t="s">
        <v>13304</v>
      </c>
      <c r="G1932" s="113" t="s">
        <v>12847</v>
      </c>
      <c r="H1932" s="113" t="s">
        <v>12903</v>
      </c>
      <c r="I1932" s="113" t="s">
        <v>12761</v>
      </c>
      <c r="J1932" s="115">
        <v>36504</v>
      </c>
      <c r="K1932" s="115">
        <v>37300</v>
      </c>
      <c r="L1932" s="113" t="s">
        <v>9852</v>
      </c>
    </row>
    <row r="1933" spans="1:12" hidden="1" x14ac:dyDescent="0.2">
      <c r="A1933" s="116" t="s">
        <v>16803</v>
      </c>
      <c r="D1933" s="113" t="s">
        <v>12914</v>
      </c>
      <c r="E1933" s="113">
        <f t="shared" si="30"/>
        <v>2230072330</v>
      </c>
      <c r="F1933" s="113" t="s">
        <v>13304</v>
      </c>
      <c r="G1933" s="113" t="s">
        <v>12847</v>
      </c>
      <c r="H1933" s="113" t="s">
        <v>12903</v>
      </c>
      <c r="I1933" s="113" t="s">
        <v>12763</v>
      </c>
      <c r="J1933" s="115">
        <v>36504</v>
      </c>
      <c r="K1933" s="115">
        <v>37300</v>
      </c>
      <c r="L1933" s="113" t="s">
        <v>9852</v>
      </c>
    </row>
    <row r="1934" spans="1:12" hidden="1" x14ac:dyDescent="0.2">
      <c r="A1934" s="116" t="s">
        <v>16803</v>
      </c>
      <c r="D1934" s="113" t="s">
        <v>12915</v>
      </c>
      <c r="E1934" s="113">
        <f t="shared" si="30"/>
        <v>2230073110</v>
      </c>
      <c r="F1934" s="113" t="s">
        <v>13304</v>
      </c>
      <c r="G1934" s="113" t="s">
        <v>12847</v>
      </c>
      <c r="H1934" s="113" t="s">
        <v>12916</v>
      </c>
      <c r="I1934" s="113" t="s">
        <v>16809</v>
      </c>
      <c r="J1934" s="115">
        <v>36504</v>
      </c>
      <c r="K1934" s="115">
        <v>37300</v>
      </c>
      <c r="L1934" s="113" t="s">
        <v>9852</v>
      </c>
    </row>
    <row r="1935" spans="1:12" hidden="1" x14ac:dyDescent="0.2">
      <c r="A1935" s="116" t="s">
        <v>16803</v>
      </c>
      <c r="D1935" s="113" t="s">
        <v>12917</v>
      </c>
      <c r="E1935" s="113">
        <f t="shared" si="30"/>
        <v>2230073130</v>
      </c>
      <c r="F1935" s="113" t="s">
        <v>13304</v>
      </c>
      <c r="G1935" s="113" t="s">
        <v>12847</v>
      </c>
      <c r="H1935" s="113" t="s">
        <v>12916</v>
      </c>
      <c r="I1935" s="113" t="s">
        <v>16811</v>
      </c>
      <c r="J1935" s="115">
        <v>36504</v>
      </c>
      <c r="K1935" s="115">
        <v>37300</v>
      </c>
      <c r="L1935" s="113" t="s">
        <v>9852</v>
      </c>
    </row>
    <row r="1936" spans="1:12" hidden="1" x14ac:dyDescent="0.2">
      <c r="A1936" s="116" t="s">
        <v>16803</v>
      </c>
      <c r="D1936" s="113" t="s">
        <v>12918</v>
      </c>
      <c r="E1936" s="113">
        <f t="shared" si="30"/>
        <v>2230073150</v>
      </c>
      <c r="F1936" s="113" t="s">
        <v>13304</v>
      </c>
      <c r="G1936" s="113" t="s">
        <v>12847</v>
      </c>
      <c r="H1936" s="113" t="s">
        <v>12916</v>
      </c>
      <c r="I1936" s="113" t="s">
        <v>16813</v>
      </c>
      <c r="J1936" s="115">
        <v>36504</v>
      </c>
      <c r="K1936" s="115">
        <v>37300</v>
      </c>
      <c r="L1936" s="113" t="s">
        <v>9852</v>
      </c>
    </row>
    <row r="1937" spans="1:12" hidden="1" x14ac:dyDescent="0.2">
      <c r="A1937" s="116" t="s">
        <v>16803</v>
      </c>
      <c r="D1937" s="113" t="s">
        <v>12919</v>
      </c>
      <c r="E1937" s="113">
        <f t="shared" si="30"/>
        <v>2230073170</v>
      </c>
      <c r="F1937" s="113" t="s">
        <v>13304</v>
      </c>
      <c r="G1937" s="113" t="s">
        <v>12847</v>
      </c>
      <c r="H1937" s="113" t="s">
        <v>12916</v>
      </c>
      <c r="I1937" s="113" t="s">
        <v>16815</v>
      </c>
      <c r="J1937" s="115">
        <v>36504</v>
      </c>
      <c r="K1937" s="115">
        <v>37300</v>
      </c>
      <c r="L1937" s="113" t="s">
        <v>9852</v>
      </c>
    </row>
    <row r="1938" spans="1:12" hidden="1" x14ac:dyDescent="0.2">
      <c r="A1938" s="116" t="s">
        <v>16803</v>
      </c>
      <c r="D1938" s="113" t="s">
        <v>12920</v>
      </c>
      <c r="E1938" s="113">
        <f t="shared" si="30"/>
        <v>2230073190</v>
      </c>
      <c r="F1938" s="113" t="s">
        <v>13304</v>
      </c>
      <c r="G1938" s="113" t="s">
        <v>12847</v>
      </c>
      <c r="H1938" s="113" t="s">
        <v>12916</v>
      </c>
      <c r="I1938" s="113" t="s">
        <v>16817</v>
      </c>
      <c r="J1938" s="115">
        <v>36504</v>
      </c>
      <c r="K1938" s="115">
        <v>37300</v>
      </c>
      <c r="L1938" s="113" t="s">
        <v>9852</v>
      </c>
    </row>
    <row r="1939" spans="1:12" hidden="1" x14ac:dyDescent="0.2">
      <c r="A1939" s="116" t="s">
        <v>16803</v>
      </c>
      <c r="D1939" s="113" t="s">
        <v>12921</v>
      </c>
      <c r="E1939" s="113">
        <f t="shared" si="30"/>
        <v>2230073210</v>
      </c>
      <c r="F1939" s="113" t="s">
        <v>13304</v>
      </c>
      <c r="G1939" s="113" t="s">
        <v>12847</v>
      </c>
      <c r="H1939" s="113" t="s">
        <v>12916</v>
      </c>
      <c r="I1939" s="113" t="s">
        <v>16819</v>
      </c>
      <c r="J1939" s="115">
        <v>36504</v>
      </c>
      <c r="K1939" s="115">
        <v>37300</v>
      </c>
      <c r="L1939" s="113" t="s">
        <v>9852</v>
      </c>
    </row>
    <row r="1940" spans="1:12" hidden="1" x14ac:dyDescent="0.2">
      <c r="A1940" s="116" t="s">
        <v>16803</v>
      </c>
      <c r="D1940" s="113" t="s">
        <v>12922</v>
      </c>
      <c r="E1940" s="113">
        <f t="shared" si="30"/>
        <v>2230073230</v>
      </c>
      <c r="F1940" s="113" t="s">
        <v>13304</v>
      </c>
      <c r="G1940" s="113" t="s">
        <v>12847</v>
      </c>
      <c r="H1940" s="113" t="s">
        <v>12916</v>
      </c>
      <c r="I1940" s="113" t="s">
        <v>16821</v>
      </c>
      <c r="J1940" s="115">
        <v>36504</v>
      </c>
      <c r="K1940" s="115">
        <v>37300</v>
      </c>
      <c r="L1940" s="113" t="s">
        <v>9852</v>
      </c>
    </row>
    <row r="1941" spans="1:12" hidden="1" x14ac:dyDescent="0.2">
      <c r="A1941" s="116" t="s">
        <v>16803</v>
      </c>
      <c r="D1941" s="113" t="s">
        <v>12923</v>
      </c>
      <c r="E1941" s="113">
        <f t="shared" si="30"/>
        <v>2230073250</v>
      </c>
      <c r="F1941" s="113" t="s">
        <v>13304</v>
      </c>
      <c r="G1941" s="113" t="s">
        <v>12847</v>
      </c>
      <c r="H1941" s="113" t="s">
        <v>12916</v>
      </c>
      <c r="I1941" s="113" t="s">
        <v>12755</v>
      </c>
      <c r="J1941" s="115">
        <v>36504</v>
      </c>
      <c r="K1941" s="115">
        <v>37300</v>
      </c>
      <c r="L1941" s="113" t="s">
        <v>9852</v>
      </c>
    </row>
    <row r="1942" spans="1:12" hidden="1" x14ac:dyDescent="0.2">
      <c r="A1942" s="116" t="s">
        <v>16803</v>
      </c>
      <c r="D1942" s="113" t="s">
        <v>12924</v>
      </c>
      <c r="E1942" s="113">
        <f t="shared" si="30"/>
        <v>2230073270</v>
      </c>
      <c r="F1942" s="113" t="s">
        <v>13304</v>
      </c>
      <c r="G1942" s="113" t="s">
        <v>12847</v>
      </c>
      <c r="H1942" s="113" t="s">
        <v>12916</v>
      </c>
      <c r="I1942" s="113" t="s">
        <v>12757</v>
      </c>
      <c r="J1942" s="115">
        <v>36504</v>
      </c>
      <c r="K1942" s="115">
        <v>37300</v>
      </c>
      <c r="L1942" s="113" t="s">
        <v>9852</v>
      </c>
    </row>
    <row r="1943" spans="1:12" hidden="1" x14ac:dyDescent="0.2">
      <c r="A1943" s="116" t="s">
        <v>16803</v>
      </c>
      <c r="D1943" s="113" t="s">
        <v>12925</v>
      </c>
      <c r="E1943" s="113">
        <f t="shared" si="30"/>
        <v>2230073290</v>
      </c>
      <c r="F1943" s="113" t="s">
        <v>13304</v>
      </c>
      <c r="G1943" s="113" t="s">
        <v>12847</v>
      </c>
      <c r="H1943" s="113" t="s">
        <v>12916</v>
      </c>
      <c r="I1943" s="113" t="s">
        <v>12759</v>
      </c>
      <c r="J1943" s="115">
        <v>36504</v>
      </c>
      <c r="K1943" s="115">
        <v>37300</v>
      </c>
      <c r="L1943" s="113" t="s">
        <v>9852</v>
      </c>
    </row>
    <row r="1944" spans="1:12" hidden="1" x14ac:dyDescent="0.2">
      <c r="A1944" s="116" t="s">
        <v>16803</v>
      </c>
      <c r="D1944" s="113" t="s">
        <v>12926</v>
      </c>
      <c r="E1944" s="113">
        <f t="shared" si="30"/>
        <v>2230073310</v>
      </c>
      <c r="F1944" s="113" t="s">
        <v>13304</v>
      </c>
      <c r="G1944" s="113" t="s">
        <v>12847</v>
      </c>
      <c r="H1944" s="113" t="s">
        <v>12916</v>
      </c>
      <c r="I1944" s="113" t="s">
        <v>12761</v>
      </c>
      <c r="J1944" s="115">
        <v>36504</v>
      </c>
      <c r="K1944" s="115">
        <v>37300</v>
      </c>
      <c r="L1944" s="113" t="s">
        <v>9852</v>
      </c>
    </row>
    <row r="1945" spans="1:12" hidden="1" x14ac:dyDescent="0.2">
      <c r="A1945" s="116" t="s">
        <v>16803</v>
      </c>
      <c r="D1945" s="113" t="s">
        <v>12927</v>
      </c>
      <c r="E1945" s="113">
        <f t="shared" si="30"/>
        <v>2230073330</v>
      </c>
      <c r="F1945" s="113" t="s">
        <v>13304</v>
      </c>
      <c r="G1945" s="113" t="s">
        <v>12847</v>
      </c>
      <c r="H1945" s="113" t="s">
        <v>12916</v>
      </c>
      <c r="I1945" s="113" t="s">
        <v>12763</v>
      </c>
      <c r="J1945" s="115">
        <v>36504</v>
      </c>
      <c r="K1945" s="115">
        <v>37300</v>
      </c>
      <c r="L1945" s="113" t="s">
        <v>9852</v>
      </c>
    </row>
    <row r="1946" spans="1:12" hidden="1" x14ac:dyDescent="0.2">
      <c r="A1946" s="116" t="s">
        <v>16803</v>
      </c>
      <c r="D1946" s="113" t="s">
        <v>12928</v>
      </c>
      <c r="E1946" s="113">
        <f t="shared" si="30"/>
        <v>2230074110</v>
      </c>
      <c r="F1946" s="113" t="s">
        <v>13304</v>
      </c>
      <c r="G1946" s="113" t="s">
        <v>12847</v>
      </c>
      <c r="H1946" s="113" t="s">
        <v>12929</v>
      </c>
      <c r="I1946" s="113" t="s">
        <v>16809</v>
      </c>
      <c r="J1946" s="115">
        <v>36504</v>
      </c>
      <c r="K1946" s="115">
        <v>37300</v>
      </c>
      <c r="L1946" s="113" t="s">
        <v>9852</v>
      </c>
    </row>
    <row r="1947" spans="1:12" hidden="1" x14ac:dyDescent="0.2">
      <c r="A1947" s="116" t="s">
        <v>16803</v>
      </c>
      <c r="D1947" s="113" t="s">
        <v>12930</v>
      </c>
      <c r="E1947" s="113">
        <f t="shared" si="30"/>
        <v>2230074130</v>
      </c>
      <c r="F1947" s="113" t="s">
        <v>13304</v>
      </c>
      <c r="G1947" s="113" t="s">
        <v>12847</v>
      </c>
      <c r="H1947" s="113" t="s">
        <v>12929</v>
      </c>
      <c r="I1947" s="113" t="s">
        <v>16811</v>
      </c>
      <c r="J1947" s="115">
        <v>36504</v>
      </c>
      <c r="K1947" s="115">
        <v>37300</v>
      </c>
      <c r="L1947" s="113" t="s">
        <v>9852</v>
      </c>
    </row>
    <row r="1948" spans="1:12" hidden="1" x14ac:dyDescent="0.2">
      <c r="A1948" s="116" t="s">
        <v>16803</v>
      </c>
      <c r="D1948" s="113" t="s">
        <v>12931</v>
      </c>
      <c r="E1948" s="113">
        <f t="shared" si="30"/>
        <v>2230074150</v>
      </c>
      <c r="F1948" s="113" t="s">
        <v>13304</v>
      </c>
      <c r="G1948" s="113" t="s">
        <v>12847</v>
      </c>
      <c r="H1948" s="113" t="s">
        <v>12929</v>
      </c>
      <c r="I1948" s="113" t="s">
        <v>16813</v>
      </c>
      <c r="J1948" s="115">
        <v>36504</v>
      </c>
      <c r="K1948" s="115">
        <v>37300</v>
      </c>
      <c r="L1948" s="113" t="s">
        <v>9852</v>
      </c>
    </row>
    <row r="1949" spans="1:12" hidden="1" x14ac:dyDescent="0.2">
      <c r="A1949" s="116" t="s">
        <v>16803</v>
      </c>
      <c r="D1949" s="113" t="s">
        <v>12932</v>
      </c>
      <c r="E1949" s="113">
        <f t="shared" si="30"/>
        <v>2230074170</v>
      </c>
      <c r="F1949" s="113" t="s">
        <v>13304</v>
      </c>
      <c r="G1949" s="113" t="s">
        <v>12847</v>
      </c>
      <c r="H1949" s="113" t="s">
        <v>12929</v>
      </c>
      <c r="I1949" s="113" t="s">
        <v>16815</v>
      </c>
      <c r="J1949" s="115">
        <v>36504</v>
      </c>
      <c r="K1949" s="115">
        <v>37300</v>
      </c>
      <c r="L1949" s="113" t="s">
        <v>9852</v>
      </c>
    </row>
    <row r="1950" spans="1:12" hidden="1" x14ac:dyDescent="0.2">
      <c r="A1950" s="116" t="s">
        <v>16803</v>
      </c>
      <c r="D1950" s="113" t="s">
        <v>12933</v>
      </c>
      <c r="E1950" s="113">
        <f t="shared" si="30"/>
        <v>2230074190</v>
      </c>
      <c r="F1950" s="113" t="s">
        <v>13304</v>
      </c>
      <c r="G1950" s="113" t="s">
        <v>12847</v>
      </c>
      <c r="H1950" s="113" t="s">
        <v>12929</v>
      </c>
      <c r="I1950" s="113" t="s">
        <v>16817</v>
      </c>
      <c r="J1950" s="115">
        <v>36504</v>
      </c>
      <c r="K1950" s="115">
        <v>37300</v>
      </c>
      <c r="L1950" s="113" t="s">
        <v>9852</v>
      </c>
    </row>
    <row r="1951" spans="1:12" hidden="1" x14ac:dyDescent="0.2">
      <c r="A1951" s="116" t="s">
        <v>16803</v>
      </c>
      <c r="D1951" s="113" t="s">
        <v>12934</v>
      </c>
      <c r="E1951" s="113">
        <f t="shared" si="30"/>
        <v>2230074210</v>
      </c>
      <c r="F1951" s="113" t="s">
        <v>13304</v>
      </c>
      <c r="G1951" s="113" t="s">
        <v>12847</v>
      </c>
      <c r="H1951" s="113" t="s">
        <v>12929</v>
      </c>
      <c r="I1951" s="113" t="s">
        <v>16819</v>
      </c>
      <c r="J1951" s="115">
        <v>36504</v>
      </c>
      <c r="K1951" s="115">
        <v>37300</v>
      </c>
      <c r="L1951" s="113" t="s">
        <v>9852</v>
      </c>
    </row>
    <row r="1952" spans="1:12" hidden="1" x14ac:dyDescent="0.2">
      <c r="A1952" s="116" t="s">
        <v>16803</v>
      </c>
      <c r="D1952" s="113" t="s">
        <v>12935</v>
      </c>
      <c r="E1952" s="113">
        <f t="shared" si="30"/>
        <v>2230074230</v>
      </c>
      <c r="F1952" s="113" t="s">
        <v>13304</v>
      </c>
      <c r="G1952" s="113" t="s">
        <v>12847</v>
      </c>
      <c r="H1952" s="113" t="s">
        <v>12929</v>
      </c>
      <c r="I1952" s="113" t="s">
        <v>16821</v>
      </c>
      <c r="J1952" s="115">
        <v>36504</v>
      </c>
      <c r="K1952" s="115">
        <v>37300</v>
      </c>
      <c r="L1952" s="113" t="s">
        <v>9852</v>
      </c>
    </row>
    <row r="1953" spans="1:12" hidden="1" x14ac:dyDescent="0.2">
      <c r="A1953" s="116" t="s">
        <v>16803</v>
      </c>
      <c r="D1953" s="113" t="s">
        <v>12936</v>
      </c>
      <c r="E1953" s="113">
        <f t="shared" si="30"/>
        <v>2230074250</v>
      </c>
      <c r="F1953" s="113" t="s">
        <v>13304</v>
      </c>
      <c r="G1953" s="113" t="s">
        <v>12847</v>
      </c>
      <c r="H1953" s="113" t="s">
        <v>12929</v>
      </c>
      <c r="I1953" s="113" t="s">
        <v>12755</v>
      </c>
      <c r="J1953" s="115">
        <v>36504</v>
      </c>
      <c r="K1953" s="115">
        <v>37300</v>
      </c>
      <c r="L1953" s="113" t="s">
        <v>9852</v>
      </c>
    </row>
    <row r="1954" spans="1:12" hidden="1" x14ac:dyDescent="0.2">
      <c r="A1954" s="116" t="s">
        <v>16803</v>
      </c>
      <c r="D1954" s="113" t="s">
        <v>12937</v>
      </c>
      <c r="E1954" s="113">
        <f t="shared" si="30"/>
        <v>2230074270</v>
      </c>
      <c r="F1954" s="113" t="s">
        <v>13304</v>
      </c>
      <c r="G1954" s="113" t="s">
        <v>12847</v>
      </c>
      <c r="H1954" s="113" t="s">
        <v>12929</v>
      </c>
      <c r="I1954" s="113" t="s">
        <v>12757</v>
      </c>
      <c r="J1954" s="115">
        <v>36504</v>
      </c>
      <c r="K1954" s="115">
        <v>37300</v>
      </c>
      <c r="L1954" s="113" t="s">
        <v>9852</v>
      </c>
    </row>
    <row r="1955" spans="1:12" hidden="1" x14ac:dyDescent="0.2">
      <c r="A1955" s="116" t="s">
        <v>16803</v>
      </c>
      <c r="D1955" s="113" t="s">
        <v>12938</v>
      </c>
      <c r="E1955" s="113">
        <f t="shared" si="30"/>
        <v>2230074290</v>
      </c>
      <c r="F1955" s="113" t="s">
        <v>13304</v>
      </c>
      <c r="G1955" s="113" t="s">
        <v>12847</v>
      </c>
      <c r="H1955" s="113" t="s">
        <v>12929</v>
      </c>
      <c r="I1955" s="113" t="s">
        <v>12759</v>
      </c>
      <c r="J1955" s="115">
        <v>36504</v>
      </c>
      <c r="K1955" s="115">
        <v>37300</v>
      </c>
      <c r="L1955" s="113" t="s">
        <v>9852</v>
      </c>
    </row>
    <row r="1956" spans="1:12" hidden="1" x14ac:dyDescent="0.2">
      <c r="A1956" s="116" t="s">
        <v>16803</v>
      </c>
      <c r="D1956" s="113" t="s">
        <v>12939</v>
      </c>
      <c r="E1956" s="113">
        <f t="shared" si="30"/>
        <v>2230074310</v>
      </c>
      <c r="F1956" s="113" t="s">
        <v>13304</v>
      </c>
      <c r="G1956" s="113" t="s">
        <v>12847</v>
      </c>
      <c r="H1956" s="113" t="s">
        <v>12929</v>
      </c>
      <c r="I1956" s="113" t="s">
        <v>12761</v>
      </c>
      <c r="J1956" s="115">
        <v>36504</v>
      </c>
      <c r="K1956" s="115">
        <v>37300</v>
      </c>
      <c r="L1956" s="113" t="s">
        <v>9852</v>
      </c>
    </row>
    <row r="1957" spans="1:12" hidden="1" x14ac:dyDescent="0.2">
      <c r="A1957" s="116" t="s">
        <v>16803</v>
      </c>
      <c r="D1957" s="113" t="s">
        <v>12940</v>
      </c>
      <c r="E1957" s="113">
        <f t="shared" si="30"/>
        <v>2230074330</v>
      </c>
      <c r="F1957" s="113" t="s">
        <v>13304</v>
      </c>
      <c r="G1957" s="113" t="s">
        <v>12847</v>
      </c>
      <c r="H1957" s="113" t="s">
        <v>12929</v>
      </c>
      <c r="I1957" s="113" t="s">
        <v>12763</v>
      </c>
      <c r="J1957" s="115">
        <v>36504</v>
      </c>
      <c r="K1957" s="115">
        <v>37300</v>
      </c>
      <c r="L1957" s="113" t="s">
        <v>9852</v>
      </c>
    </row>
    <row r="1958" spans="1:12" hidden="1" x14ac:dyDescent="0.2">
      <c r="A1958" s="116" t="s">
        <v>16803</v>
      </c>
      <c r="D1958" s="113" t="s">
        <v>12941</v>
      </c>
      <c r="E1958" s="113">
        <f t="shared" si="30"/>
        <v>2230075110</v>
      </c>
      <c r="F1958" s="113" t="s">
        <v>13304</v>
      </c>
      <c r="G1958" s="113" t="s">
        <v>12847</v>
      </c>
      <c r="H1958" s="113" t="s">
        <v>12942</v>
      </c>
      <c r="I1958" s="113" t="s">
        <v>16809</v>
      </c>
      <c r="J1958" s="115">
        <v>36504</v>
      </c>
      <c r="K1958" s="115">
        <v>37300</v>
      </c>
      <c r="L1958" s="113" t="s">
        <v>9852</v>
      </c>
    </row>
    <row r="1959" spans="1:12" hidden="1" x14ac:dyDescent="0.2">
      <c r="A1959" s="116" t="s">
        <v>16803</v>
      </c>
      <c r="D1959" s="113" t="s">
        <v>12943</v>
      </c>
      <c r="E1959" s="113">
        <f t="shared" si="30"/>
        <v>2230075130</v>
      </c>
      <c r="F1959" s="113" t="s">
        <v>13304</v>
      </c>
      <c r="G1959" s="113" t="s">
        <v>12847</v>
      </c>
      <c r="H1959" s="113" t="s">
        <v>12942</v>
      </c>
      <c r="I1959" s="113" t="s">
        <v>16811</v>
      </c>
      <c r="J1959" s="115">
        <v>36504</v>
      </c>
      <c r="K1959" s="115">
        <v>37300</v>
      </c>
      <c r="L1959" s="113" t="s">
        <v>9852</v>
      </c>
    </row>
    <row r="1960" spans="1:12" hidden="1" x14ac:dyDescent="0.2">
      <c r="A1960" s="116" t="s">
        <v>16803</v>
      </c>
      <c r="D1960" s="113" t="s">
        <v>12944</v>
      </c>
      <c r="E1960" s="113">
        <f t="shared" si="30"/>
        <v>2230075150</v>
      </c>
      <c r="F1960" s="113" t="s">
        <v>13304</v>
      </c>
      <c r="G1960" s="113" t="s">
        <v>12847</v>
      </c>
      <c r="H1960" s="113" t="s">
        <v>12942</v>
      </c>
      <c r="I1960" s="113" t="s">
        <v>16813</v>
      </c>
      <c r="J1960" s="115">
        <v>36504</v>
      </c>
      <c r="K1960" s="115">
        <v>37300</v>
      </c>
      <c r="L1960" s="113" t="s">
        <v>9852</v>
      </c>
    </row>
    <row r="1961" spans="1:12" hidden="1" x14ac:dyDescent="0.2">
      <c r="A1961" s="116" t="s">
        <v>16803</v>
      </c>
      <c r="D1961" s="113" t="s">
        <v>12945</v>
      </c>
      <c r="E1961" s="113">
        <f t="shared" si="30"/>
        <v>2230075170</v>
      </c>
      <c r="F1961" s="113" t="s">
        <v>13304</v>
      </c>
      <c r="G1961" s="113" t="s">
        <v>12847</v>
      </c>
      <c r="H1961" s="113" t="s">
        <v>12942</v>
      </c>
      <c r="I1961" s="113" t="s">
        <v>16815</v>
      </c>
      <c r="J1961" s="115">
        <v>36504</v>
      </c>
      <c r="K1961" s="115">
        <v>37300</v>
      </c>
      <c r="L1961" s="113" t="s">
        <v>9852</v>
      </c>
    </row>
    <row r="1962" spans="1:12" hidden="1" x14ac:dyDescent="0.2">
      <c r="A1962" s="116" t="s">
        <v>16803</v>
      </c>
      <c r="D1962" s="113" t="s">
        <v>12946</v>
      </c>
      <c r="E1962" s="113">
        <f t="shared" si="30"/>
        <v>2230075190</v>
      </c>
      <c r="F1962" s="113" t="s">
        <v>13304</v>
      </c>
      <c r="G1962" s="113" t="s">
        <v>12847</v>
      </c>
      <c r="H1962" s="113" t="s">
        <v>12942</v>
      </c>
      <c r="I1962" s="113" t="s">
        <v>16817</v>
      </c>
      <c r="J1962" s="115">
        <v>36504</v>
      </c>
      <c r="K1962" s="115">
        <v>37300</v>
      </c>
      <c r="L1962" s="113" t="s">
        <v>9852</v>
      </c>
    </row>
    <row r="1963" spans="1:12" hidden="1" x14ac:dyDescent="0.2">
      <c r="A1963" s="116" t="s">
        <v>16803</v>
      </c>
      <c r="D1963" s="113" t="s">
        <v>12947</v>
      </c>
      <c r="E1963" s="113">
        <f t="shared" si="30"/>
        <v>2230075210</v>
      </c>
      <c r="F1963" s="113" t="s">
        <v>13304</v>
      </c>
      <c r="G1963" s="113" t="s">
        <v>12847</v>
      </c>
      <c r="H1963" s="113" t="s">
        <v>12942</v>
      </c>
      <c r="I1963" s="113" t="s">
        <v>16819</v>
      </c>
      <c r="J1963" s="115">
        <v>36504</v>
      </c>
      <c r="K1963" s="115">
        <v>37300</v>
      </c>
      <c r="L1963" s="113" t="s">
        <v>9852</v>
      </c>
    </row>
    <row r="1964" spans="1:12" hidden="1" x14ac:dyDescent="0.2">
      <c r="A1964" s="116" t="s">
        <v>16803</v>
      </c>
      <c r="D1964" s="113" t="s">
        <v>12948</v>
      </c>
      <c r="E1964" s="113">
        <f t="shared" si="30"/>
        <v>2230075230</v>
      </c>
      <c r="F1964" s="113" t="s">
        <v>13304</v>
      </c>
      <c r="G1964" s="113" t="s">
        <v>12847</v>
      </c>
      <c r="H1964" s="113" t="s">
        <v>12942</v>
      </c>
      <c r="I1964" s="113" t="s">
        <v>16821</v>
      </c>
      <c r="J1964" s="115">
        <v>36504</v>
      </c>
      <c r="K1964" s="115">
        <v>37300</v>
      </c>
      <c r="L1964" s="113" t="s">
        <v>9852</v>
      </c>
    </row>
    <row r="1965" spans="1:12" hidden="1" x14ac:dyDescent="0.2">
      <c r="A1965" s="116" t="s">
        <v>16803</v>
      </c>
      <c r="D1965" s="113" t="s">
        <v>12949</v>
      </c>
      <c r="E1965" s="113">
        <f t="shared" si="30"/>
        <v>2230075250</v>
      </c>
      <c r="F1965" s="113" t="s">
        <v>13304</v>
      </c>
      <c r="G1965" s="113" t="s">
        <v>12847</v>
      </c>
      <c r="H1965" s="113" t="s">
        <v>12942</v>
      </c>
      <c r="I1965" s="113" t="s">
        <v>12755</v>
      </c>
      <c r="J1965" s="115">
        <v>36504</v>
      </c>
      <c r="K1965" s="115">
        <v>37300</v>
      </c>
      <c r="L1965" s="113" t="s">
        <v>9852</v>
      </c>
    </row>
    <row r="1966" spans="1:12" hidden="1" x14ac:dyDescent="0.2">
      <c r="A1966" s="116" t="s">
        <v>16803</v>
      </c>
      <c r="D1966" s="113" t="s">
        <v>12950</v>
      </c>
      <c r="E1966" s="113">
        <f t="shared" si="30"/>
        <v>2230075270</v>
      </c>
      <c r="F1966" s="113" t="s">
        <v>13304</v>
      </c>
      <c r="G1966" s="113" t="s">
        <v>12847</v>
      </c>
      <c r="H1966" s="113" t="s">
        <v>12942</v>
      </c>
      <c r="I1966" s="113" t="s">
        <v>12757</v>
      </c>
      <c r="J1966" s="115">
        <v>36504</v>
      </c>
      <c r="K1966" s="115">
        <v>37300</v>
      </c>
      <c r="L1966" s="113" t="s">
        <v>9852</v>
      </c>
    </row>
    <row r="1967" spans="1:12" hidden="1" x14ac:dyDescent="0.2">
      <c r="A1967" s="116" t="s">
        <v>16803</v>
      </c>
      <c r="D1967" s="113" t="s">
        <v>12951</v>
      </c>
      <c r="E1967" s="113">
        <f t="shared" si="30"/>
        <v>2230075290</v>
      </c>
      <c r="F1967" s="113" t="s">
        <v>13304</v>
      </c>
      <c r="G1967" s="113" t="s">
        <v>12847</v>
      </c>
      <c r="H1967" s="113" t="s">
        <v>12942</v>
      </c>
      <c r="I1967" s="113" t="s">
        <v>12759</v>
      </c>
      <c r="J1967" s="115">
        <v>36504</v>
      </c>
      <c r="K1967" s="115">
        <v>37300</v>
      </c>
      <c r="L1967" s="113" t="s">
        <v>9852</v>
      </c>
    </row>
    <row r="1968" spans="1:12" hidden="1" x14ac:dyDescent="0.2">
      <c r="A1968" s="116" t="s">
        <v>16803</v>
      </c>
      <c r="D1968" s="113" t="s">
        <v>12952</v>
      </c>
      <c r="E1968" s="113">
        <f t="shared" si="30"/>
        <v>2230075310</v>
      </c>
      <c r="F1968" s="113" t="s">
        <v>13304</v>
      </c>
      <c r="G1968" s="113" t="s">
        <v>12847</v>
      </c>
      <c r="H1968" s="113" t="s">
        <v>12942</v>
      </c>
      <c r="I1968" s="113" t="s">
        <v>12761</v>
      </c>
      <c r="J1968" s="115">
        <v>36504</v>
      </c>
      <c r="K1968" s="115">
        <v>37300</v>
      </c>
      <c r="L1968" s="113" t="s">
        <v>9852</v>
      </c>
    </row>
    <row r="1969" spans="1:12" hidden="1" x14ac:dyDescent="0.2">
      <c r="A1969" s="116" t="s">
        <v>16803</v>
      </c>
      <c r="D1969" s="113" t="s">
        <v>12953</v>
      </c>
      <c r="E1969" s="113">
        <f t="shared" si="30"/>
        <v>2230075330</v>
      </c>
      <c r="F1969" s="113" t="s">
        <v>13304</v>
      </c>
      <c r="G1969" s="113" t="s">
        <v>12847</v>
      </c>
      <c r="H1969" s="113" t="s">
        <v>12942</v>
      </c>
      <c r="I1969" s="113" t="s">
        <v>12763</v>
      </c>
      <c r="J1969" s="115">
        <v>36504</v>
      </c>
      <c r="K1969" s="115">
        <v>37300</v>
      </c>
      <c r="L1969" s="113" t="s">
        <v>9852</v>
      </c>
    </row>
    <row r="1970" spans="1:12" hidden="1" x14ac:dyDescent="0.2">
      <c r="A1970" s="116" t="s">
        <v>16803</v>
      </c>
      <c r="D1970" s="113" t="s">
        <v>12954</v>
      </c>
      <c r="E1970" s="113" t="e">
        <f t="shared" si="30"/>
        <v>#VALUE!</v>
      </c>
      <c r="F1970" s="113" t="s">
        <v>13304</v>
      </c>
      <c r="G1970" s="113" t="s">
        <v>16805</v>
      </c>
      <c r="H1970" s="113" t="s">
        <v>16806</v>
      </c>
      <c r="I1970" s="113" t="s">
        <v>12955</v>
      </c>
      <c r="J1970" s="115">
        <v>37300</v>
      </c>
    </row>
    <row r="1971" spans="1:12" hidden="1" x14ac:dyDescent="0.2">
      <c r="A1971" s="116" t="s">
        <v>16803</v>
      </c>
      <c r="D1971" s="113" t="s">
        <v>12956</v>
      </c>
      <c r="E1971" s="113" t="e">
        <f t="shared" si="30"/>
        <v>#VALUE!</v>
      </c>
      <c r="F1971" s="113" t="s">
        <v>13304</v>
      </c>
      <c r="G1971" s="113" t="s">
        <v>16805</v>
      </c>
      <c r="H1971" s="113" t="s">
        <v>16806</v>
      </c>
      <c r="I1971" s="113" t="s">
        <v>12957</v>
      </c>
      <c r="J1971" s="115">
        <v>37300</v>
      </c>
    </row>
    <row r="1972" spans="1:12" hidden="1" x14ac:dyDescent="0.2">
      <c r="A1972" s="116" t="s">
        <v>16803</v>
      </c>
      <c r="D1972" s="113" t="s">
        <v>12958</v>
      </c>
      <c r="E1972" s="113" t="e">
        <f t="shared" si="30"/>
        <v>#VALUE!</v>
      </c>
      <c r="F1972" s="113" t="s">
        <v>13304</v>
      </c>
      <c r="G1972" s="113" t="s">
        <v>16805</v>
      </c>
      <c r="H1972" s="113" t="s">
        <v>16806</v>
      </c>
      <c r="I1972" s="113" t="s">
        <v>12959</v>
      </c>
      <c r="J1972" s="115">
        <v>37300</v>
      </c>
    </row>
    <row r="1973" spans="1:12" hidden="1" x14ac:dyDescent="0.2">
      <c r="A1973" s="116" t="s">
        <v>16803</v>
      </c>
      <c r="D1973" s="113" t="s">
        <v>12960</v>
      </c>
      <c r="E1973" s="113" t="e">
        <f t="shared" si="30"/>
        <v>#VALUE!</v>
      </c>
      <c r="F1973" s="113" t="s">
        <v>13304</v>
      </c>
      <c r="G1973" s="113" t="s">
        <v>16805</v>
      </c>
      <c r="H1973" s="113" t="s">
        <v>16806</v>
      </c>
      <c r="I1973" s="113" t="s">
        <v>12961</v>
      </c>
      <c r="J1973" s="115">
        <v>37300</v>
      </c>
    </row>
    <row r="1974" spans="1:12" hidden="1" x14ac:dyDescent="0.2">
      <c r="A1974" s="116" t="s">
        <v>16803</v>
      </c>
      <c r="D1974" s="113" t="s">
        <v>12962</v>
      </c>
      <c r="E1974" s="113" t="e">
        <f t="shared" si="30"/>
        <v>#VALUE!</v>
      </c>
      <c r="F1974" s="113" t="s">
        <v>13304</v>
      </c>
      <c r="G1974" s="113" t="s">
        <v>16805</v>
      </c>
      <c r="H1974" s="113" t="s">
        <v>16806</v>
      </c>
      <c r="I1974" s="113" t="s">
        <v>12963</v>
      </c>
      <c r="J1974" s="115">
        <v>37300</v>
      </c>
    </row>
    <row r="1975" spans="1:12" hidden="1" x14ac:dyDescent="0.2">
      <c r="A1975" s="116" t="s">
        <v>16803</v>
      </c>
      <c r="D1975" s="113" t="s">
        <v>12964</v>
      </c>
      <c r="E1975" s="113" t="e">
        <f t="shared" si="30"/>
        <v>#VALUE!</v>
      </c>
      <c r="F1975" s="113" t="s">
        <v>13304</v>
      </c>
      <c r="G1975" s="113" t="s">
        <v>16805</v>
      </c>
      <c r="H1975" s="113" t="s">
        <v>16806</v>
      </c>
      <c r="I1975" s="113" t="s">
        <v>12965</v>
      </c>
      <c r="J1975" s="115">
        <v>37300</v>
      </c>
    </row>
    <row r="1976" spans="1:12" hidden="1" x14ac:dyDescent="0.2">
      <c r="A1976" s="116" t="s">
        <v>16803</v>
      </c>
      <c r="D1976" s="113" t="s">
        <v>12966</v>
      </c>
      <c r="E1976" s="113" t="e">
        <f t="shared" si="30"/>
        <v>#VALUE!</v>
      </c>
      <c r="F1976" s="113" t="s">
        <v>13304</v>
      </c>
      <c r="G1976" s="113" t="s">
        <v>16805</v>
      </c>
      <c r="H1976" s="113" t="s">
        <v>16806</v>
      </c>
      <c r="I1976" s="113" t="s">
        <v>12967</v>
      </c>
      <c r="J1976" s="115">
        <v>37300</v>
      </c>
    </row>
    <row r="1977" spans="1:12" hidden="1" x14ac:dyDescent="0.2">
      <c r="A1977" s="116" t="s">
        <v>16803</v>
      </c>
      <c r="D1977" s="113" t="s">
        <v>12968</v>
      </c>
      <c r="E1977" s="113" t="e">
        <f t="shared" si="30"/>
        <v>#VALUE!</v>
      </c>
      <c r="F1977" s="113" t="s">
        <v>13304</v>
      </c>
      <c r="G1977" s="113" t="s">
        <v>16805</v>
      </c>
      <c r="H1977" s="113" t="s">
        <v>16806</v>
      </c>
      <c r="I1977" s="113" t="s">
        <v>12969</v>
      </c>
      <c r="J1977" s="115">
        <v>37300</v>
      </c>
    </row>
    <row r="1978" spans="1:12" hidden="1" x14ac:dyDescent="0.2">
      <c r="A1978" s="116" t="s">
        <v>16803</v>
      </c>
      <c r="D1978" s="113" t="s">
        <v>12970</v>
      </c>
      <c r="E1978" s="113" t="e">
        <f t="shared" si="30"/>
        <v>#VALUE!</v>
      </c>
      <c r="F1978" s="113" t="s">
        <v>13304</v>
      </c>
      <c r="G1978" s="113" t="s">
        <v>16805</v>
      </c>
      <c r="H1978" s="113" t="s">
        <v>16806</v>
      </c>
      <c r="I1978" s="113" t="s">
        <v>12971</v>
      </c>
      <c r="J1978" s="115">
        <v>37300</v>
      </c>
    </row>
    <row r="1979" spans="1:12" hidden="1" x14ac:dyDescent="0.2">
      <c r="A1979" s="116" t="s">
        <v>16803</v>
      </c>
      <c r="D1979" s="113" t="s">
        <v>12979</v>
      </c>
      <c r="E1979" s="113" t="e">
        <f t="shared" si="30"/>
        <v>#VALUE!</v>
      </c>
      <c r="F1979" s="113" t="s">
        <v>13304</v>
      </c>
      <c r="G1979" s="113" t="s">
        <v>16805</v>
      </c>
      <c r="H1979" s="113" t="s">
        <v>16806</v>
      </c>
      <c r="I1979" s="113" t="s">
        <v>12980</v>
      </c>
      <c r="J1979" s="115">
        <v>37300</v>
      </c>
    </row>
    <row r="1980" spans="1:12" hidden="1" x14ac:dyDescent="0.2">
      <c r="A1980" s="116" t="s">
        <v>16803</v>
      </c>
      <c r="D1980" s="113" t="s">
        <v>12981</v>
      </c>
      <c r="E1980" s="113" t="e">
        <f t="shared" si="30"/>
        <v>#VALUE!</v>
      </c>
      <c r="F1980" s="113" t="s">
        <v>13304</v>
      </c>
      <c r="G1980" s="113" t="s">
        <v>16805</v>
      </c>
      <c r="H1980" s="113" t="s">
        <v>16806</v>
      </c>
      <c r="I1980" s="113" t="s">
        <v>12982</v>
      </c>
      <c r="J1980" s="115">
        <v>37300</v>
      </c>
    </row>
    <row r="1981" spans="1:12" hidden="1" x14ac:dyDescent="0.2">
      <c r="A1981" s="116" t="s">
        <v>16803</v>
      </c>
      <c r="D1981" s="113" t="s">
        <v>12983</v>
      </c>
      <c r="E1981" s="113" t="e">
        <f t="shared" si="30"/>
        <v>#VALUE!</v>
      </c>
      <c r="F1981" s="113" t="s">
        <v>13304</v>
      </c>
      <c r="G1981" s="113" t="s">
        <v>16805</v>
      </c>
      <c r="H1981" s="113" t="s">
        <v>16806</v>
      </c>
      <c r="I1981" s="113" t="s">
        <v>12984</v>
      </c>
      <c r="J1981" s="115">
        <v>37300</v>
      </c>
    </row>
    <row r="1982" spans="1:12" hidden="1" x14ac:dyDescent="0.2">
      <c r="A1982" s="116" t="s">
        <v>16803</v>
      </c>
      <c r="D1982" s="113" t="s">
        <v>12985</v>
      </c>
      <c r="E1982" s="113" t="e">
        <f t="shared" si="30"/>
        <v>#VALUE!</v>
      </c>
      <c r="F1982" s="113" t="s">
        <v>13304</v>
      </c>
      <c r="G1982" s="113" t="s">
        <v>16805</v>
      </c>
      <c r="H1982" s="113" t="s">
        <v>16806</v>
      </c>
      <c r="I1982" s="113" t="s">
        <v>12986</v>
      </c>
      <c r="J1982" s="115">
        <v>37300</v>
      </c>
    </row>
    <row r="1983" spans="1:12" hidden="1" x14ac:dyDescent="0.2">
      <c r="A1983" s="116" t="s">
        <v>16803</v>
      </c>
      <c r="D1983" s="113" t="s">
        <v>12987</v>
      </c>
      <c r="E1983" s="113" t="e">
        <f t="shared" si="30"/>
        <v>#VALUE!</v>
      </c>
      <c r="F1983" s="113" t="s">
        <v>13304</v>
      </c>
      <c r="G1983" s="113" t="s">
        <v>16805</v>
      </c>
      <c r="H1983" s="113" t="s">
        <v>16806</v>
      </c>
      <c r="I1983" s="113" t="s">
        <v>12988</v>
      </c>
      <c r="J1983" s="115">
        <v>37300</v>
      </c>
    </row>
    <row r="1984" spans="1:12" hidden="1" x14ac:dyDescent="0.2">
      <c r="A1984" s="116" t="s">
        <v>16803</v>
      </c>
      <c r="D1984" s="113" t="s">
        <v>12989</v>
      </c>
      <c r="E1984" s="113" t="e">
        <f t="shared" si="30"/>
        <v>#VALUE!</v>
      </c>
      <c r="F1984" s="113" t="s">
        <v>13304</v>
      </c>
      <c r="G1984" s="113" t="s">
        <v>16805</v>
      </c>
      <c r="H1984" s="113" t="s">
        <v>16806</v>
      </c>
      <c r="I1984" s="113" t="s">
        <v>12990</v>
      </c>
      <c r="J1984" s="115">
        <v>37300</v>
      </c>
    </row>
    <row r="1985" spans="1:10" hidden="1" x14ac:dyDescent="0.2">
      <c r="A1985" s="116" t="s">
        <v>16803</v>
      </c>
      <c r="D1985" s="113" t="s">
        <v>12991</v>
      </c>
      <c r="E1985" s="113" t="e">
        <f t="shared" si="30"/>
        <v>#VALUE!</v>
      </c>
      <c r="F1985" s="113" t="s">
        <v>13304</v>
      </c>
      <c r="G1985" s="113" t="s">
        <v>16805</v>
      </c>
      <c r="H1985" s="113" t="s">
        <v>16806</v>
      </c>
      <c r="I1985" s="113" t="s">
        <v>12992</v>
      </c>
      <c r="J1985" s="115">
        <v>37300</v>
      </c>
    </row>
    <row r="1986" spans="1:10" hidden="1" x14ac:dyDescent="0.2">
      <c r="A1986" s="116" t="s">
        <v>16803</v>
      </c>
      <c r="D1986" s="113" t="s">
        <v>12993</v>
      </c>
      <c r="E1986" s="113" t="e">
        <f t="shared" ref="E1986:E2049" si="31">VALUE(D1986)</f>
        <v>#VALUE!</v>
      </c>
      <c r="F1986" s="113" t="s">
        <v>13304</v>
      </c>
      <c r="G1986" s="113" t="s">
        <v>16805</v>
      </c>
      <c r="H1986" s="113" t="s">
        <v>16806</v>
      </c>
      <c r="I1986" s="113" t="s">
        <v>12994</v>
      </c>
      <c r="J1986" s="115">
        <v>37300</v>
      </c>
    </row>
    <row r="1987" spans="1:10" hidden="1" x14ac:dyDescent="0.2">
      <c r="A1987" s="116" t="s">
        <v>16803</v>
      </c>
      <c r="D1987" s="113" t="s">
        <v>12995</v>
      </c>
      <c r="E1987" s="113" t="e">
        <f t="shared" si="31"/>
        <v>#VALUE!</v>
      </c>
      <c r="F1987" s="113" t="s">
        <v>13304</v>
      </c>
      <c r="G1987" s="113" t="s">
        <v>16805</v>
      </c>
      <c r="H1987" s="113" t="s">
        <v>16806</v>
      </c>
      <c r="I1987" s="113" t="s">
        <v>12996</v>
      </c>
      <c r="J1987" s="115">
        <v>37300</v>
      </c>
    </row>
    <row r="1988" spans="1:10" hidden="1" x14ac:dyDescent="0.2">
      <c r="A1988" s="116" t="s">
        <v>16803</v>
      </c>
      <c r="D1988" s="113" t="s">
        <v>12997</v>
      </c>
      <c r="E1988" s="113" t="e">
        <f t="shared" si="31"/>
        <v>#VALUE!</v>
      </c>
      <c r="F1988" s="113" t="s">
        <v>13304</v>
      </c>
      <c r="G1988" s="113" t="s">
        <v>16805</v>
      </c>
      <c r="H1988" s="113" t="s">
        <v>16806</v>
      </c>
      <c r="I1988" s="113" t="s">
        <v>12998</v>
      </c>
      <c r="J1988" s="115">
        <v>37300</v>
      </c>
    </row>
    <row r="1989" spans="1:10" hidden="1" x14ac:dyDescent="0.2">
      <c r="A1989" s="116" t="s">
        <v>16803</v>
      </c>
      <c r="D1989" s="113" t="s">
        <v>12999</v>
      </c>
      <c r="E1989" s="113" t="e">
        <f t="shared" si="31"/>
        <v>#VALUE!</v>
      </c>
      <c r="F1989" s="113" t="s">
        <v>13304</v>
      </c>
      <c r="G1989" s="113" t="s">
        <v>16805</v>
      </c>
      <c r="H1989" s="113" t="s">
        <v>16806</v>
      </c>
      <c r="I1989" s="113" t="s">
        <v>13000</v>
      </c>
      <c r="J1989" s="115">
        <v>37300</v>
      </c>
    </row>
    <row r="1990" spans="1:10" hidden="1" x14ac:dyDescent="0.2">
      <c r="A1990" s="116" t="s">
        <v>16803</v>
      </c>
      <c r="D1990" s="113" t="s">
        <v>13001</v>
      </c>
      <c r="E1990" s="113" t="e">
        <f t="shared" si="31"/>
        <v>#VALUE!</v>
      </c>
      <c r="F1990" s="113" t="s">
        <v>13304</v>
      </c>
      <c r="G1990" s="113" t="s">
        <v>16805</v>
      </c>
      <c r="H1990" s="113" t="s">
        <v>16806</v>
      </c>
      <c r="I1990" s="113" t="s">
        <v>13002</v>
      </c>
      <c r="J1990" s="115">
        <v>37300</v>
      </c>
    </row>
    <row r="1991" spans="1:10" hidden="1" x14ac:dyDescent="0.2">
      <c r="A1991" s="116" t="s">
        <v>16803</v>
      </c>
      <c r="D1991" s="113" t="s">
        <v>13003</v>
      </c>
      <c r="E1991" s="113" t="e">
        <f t="shared" si="31"/>
        <v>#VALUE!</v>
      </c>
      <c r="F1991" s="113" t="s">
        <v>13304</v>
      </c>
      <c r="G1991" s="113" t="s">
        <v>16805</v>
      </c>
      <c r="H1991" s="113" t="s">
        <v>16806</v>
      </c>
      <c r="I1991" s="113" t="s">
        <v>13004</v>
      </c>
      <c r="J1991" s="115">
        <v>37300</v>
      </c>
    </row>
    <row r="1992" spans="1:10" hidden="1" x14ac:dyDescent="0.2">
      <c r="A1992" s="116" t="s">
        <v>16803</v>
      </c>
      <c r="D1992" s="113" t="s">
        <v>13005</v>
      </c>
      <c r="E1992" s="113" t="e">
        <f t="shared" si="31"/>
        <v>#VALUE!</v>
      </c>
      <c r="F1992" s="113" t="s">
        <v>13304</v>
      </c>
      <c r="G1992" s="113" t="s">
        <v>16805</v>
      </c>
      <c r="H1992" s="113" t="s">
        <v>16806</v>
      </c>
      <c r="I1992" s="113" t="s">
        <v>15704</v>
      </c>
      <c r="J1992" s="115">
        <v>37300</v>
      </c>
    </row>
    <row r="1993" spans="1:10" hidden="1" x14ac:dyDescent="0.2">
      <c r="A1993" s="116" t="s">
        <v>16803</v>
      </c>
      <c r="D1993" s="113" t="s">
        <v>15705</v>
      </c>
      <c r="E1993" s="113" t="e">
        <f t="shared" si="31"/>
        <v>#VALUE!</v>
      </c>
      <c r="F1993" s="113" t="s">
        <v>13304</v>
      </c>
      <c r="G1993" s="113" t="s">
        <v>16805</v>
      </c>
      <c r="H1993" s="113" t="s">
        <v>16806</v>
      </c>
      <c r="I1993" s="113" t="s">
        <v>15706</v>
      </c>
      <c r="J1993" s="115">
        <v>37300</v>
      </c>
    </row>
    <row r="1994" spans="1:10" hidden="1" x14ac:dyDescent="0.2">
      <c r="A1994" s="116" t="s">
        <v>16803</v>
      </c>
      <c r="D1994" s="113" t="s">
        <v>15707</v>
      </c>
      <c r="E1994" s="113" t="e">
        <f t="shared" si="31"/>
        <v>#VALUE!</v>
      </c>
      <c r="F1994" s="113" t="s">
        <v>13304</v>
      </c>
      <c r="G1994" s="113" t="s">
        <v>16805</v>
      </c>
      <c r="H1994" s="113" t="s">
        <v>16806</v>
      </c>
      <c r="I1994" s="113" t="s">
        <v>15708</v>
      </c>
      <c r="J1994" s="115">
        <v>37300</v>
      </c>
    </row>
    <row r="1995" spans="1:10" hidden="1" x14ac:dyDescent="0.2">
      <c r="A1995" s="116" t="s">
        <v>16803</v>
      </c>
      <c r="D1995" s="113" t="s">
        <v>15709</v>
      </c>
      <c r="E1995" s="113" t="e">
        <f t="shared" si="31"/>
        <v>#VALUE!</v>
      </c>
      <c r="F1995" s="113" t="s">
        <v>13304</v>
      </c>
      <c r="G1995" s="113" t="s">
        <v>16805</v>
      </c>
      <c r="H1995" s="113" t="s">
        <v>16806</v>
      </c>
      <c r="I1995" s="113" t="s">
        <v>15710</v>
      </c>
      <c r="J1995" s="115">
        <v>37300</v>
      </c>
    </row>
    <row r="1996" spans="1:10" hidden="1" x14ac:dyDescent="0.2">
      <c r="A1996" s="116" t="s">
        <v>16803</v>
      </c>
      <c r="D1996" s="113" t="s">
        <v>15711</v>
      </c>
      <c r="E1996" s="113" t="e">
        <f t="shared" si="31"/>
        <v>#VALUE!</v>
      </c>
      <c r="F1996" s="113" t="s">
        <v>13304</v>
      </c>
      <c r="G1996" s="113" t="s">
        <v>16805</v>
      </c>
      <c r="H1996" s="113" t="s">
        <v>16806</v>
      </c>
      <c r="I1996" s="113" t="s">
        <v>15712</v>
      </c>
      <c r="J1996" s="115">
        <v>37300</v>
      </c>
    </row>
    <row r="1997" spans="1:10" hidden="1" x14ac:dyDescent="0.2">
      <c r="A1997" s="116" t="s">
        <v>16803</v>
      </c>
      <c r="D1997" s="113" t="s">
        <v>15713</v>
      </c>
      <c r="E1997" s="113" t="e">
        <f t="shared" si="31"/>
        <v>#VALUE!</v>
      </c>
      <c r="F1997" s="113" t="s">
        <v>13304</v>
      </c>
      <c r="G1997" s="113" t="s">
        <v>16805</v>
      </c>
      <c r="H1997" s="113" t="s">
        <v>16806</v>
      </c>
      <c r="I1997" s="113" t="s">
        <v>15714</v>
      </c>
      <c r="J1997" s="115">
        <v>37300</v>
      </c>
    </row>
    <row r="1998" spans="1:10" hidden="1" x14ac:dyDescent="0.2">
      <c r="A1998" s="116" t="s">
        <v>16803</v>
      </c>
      <c r="D1998" s="113" t="s">
        <v>15715</v>
      </c>
      <c r="E1998" s="113" t="e">
        <f t="shared" si="31"/>
        <v>#VALUE!</v>
      </c>
      <c r="F1998" s="113" t="s">
        <v>13304</v>
      </c>
      <c r="G1998" s="113" t="s">
        <v>16805</v>
      </c>
      <c r="H1998" s="113" t="s">
        <v>16806</v>
      </c>
      <c r="I1998" s="113" t="s">
        <v>15716</v>
      </c>
      <c r="J1998" s="115">
        <v>37300</v>
      </c>
    </row>
    <row r="1999" spans="1:10" hidden="1" x14ac:dyDescent="0.2">
      <c r="A1999" s="116" t="s">
        <v>16803</v>
      </c>
      <c r="D1999" s="113" t="s">
        <v>15717</v>
      </c>
      <c r="E1999" s="113" t="e">
        <f t="shared" si="31"/>
        <v>#VALUE!</v>
      </c>
      <c r="F1999" s="113" t="s">
        <v>13304</v>
      </c>
      <c r="G1999" s="113" t="s">
        <v>16805</v>
      </c>
      <c r="H1999" s="113" t="s">
        <v>16806</v>
      </c>
      <c r="I1999" s="113" t="s">
        <v>15718</v>
      </c>
      <c r="J1999" s="115">
        <v>37300</v>
      </c>
    </row>
    <row r="2000" spans="1:10" hidden="1" x14ac:dyDescent="0.2">
      <c r="A2000" s="116" t="s">
        <v>16803</v>
      </c>
      <c r="D2000" s="113" t="s">
        <v>15719</v>
      </c>
      <c r="E2000" s="113" t="e">
        <f t="shared" si="31"/>
        <v>#VALUE!</v>
      </c>
      <c r="F2000" s="113" t="s">
        <v>13304</v>
      </c>
      <c r="G2000" s="113" t="s">
        <v>16805</v>
      </c>
      <c r="H2000" s="113" t="s">
        <v>16806</v>
      </c>
      <c r="I2000" s="113" t="s">
        <v>15720</v>
      </c>
      <c r="J2000" s="115">
        <v>37300</v>
      </c>
    </row>
    <row r="2001" spans="1:10" hidden="1" x14ac:dyDescent="0.2">
      <c r="A2001" s="116" t="s">
        <v>16803</v>
      </c>
      <c r="D2001" s="113" t="s">
        <v>15721</v>
      </c>
      <c r="E2001" s="113" t="e">
        <f t="shared" si="31"/>
        <v>#VALUE!</v>
      </c>
      <c r="F2001" s="113" t="s">
        <v>13304</v>
      </c>
      <c r="G2001" s="113" t="s">
        <v>16805</v>
      </c>
      <c r="H2001" s="113" t="s">
        <v>16806</v>
      </c>
      <c r="I2001" s="113" t="s">
        <v>15722</v>
      </c>
      <c r="J2001" s="115">
        <v>37300</v>
      </c>
    </row>
    <row r="2002" spans="1:10" hidden="1" x14ac:dyDescent="0.2">
      <c r="A2002" s="116" t="s">
        <v>16803</v>
      </c>
      <c r="D2002" s="113" t="s">
        <v>15723</v>
      </c>
      <c r="E2002" s="113" t="e">
        <f t="shared" si="31"/>
        <v>#VALUE!</v>
      </c>
      <c r="F2002" s="113" t="s">
        <v>13304</v>
      </c>
      <c r="G2002" s="113" t="s">
        <v>16805</v>
      </c>
      <c r="H2002" s="113" t="s">
        <v>16806</v>
      </c>
      <c r="I2002" s="113" t="s">
        <v>15724</v>
      </c>
      <c r="J2002" s="115">
        <v>37300</v>
      </c>
    </row>
    <row r="2003" spans="1:10" hidden="1" x14ac:dyDescent="0.2">
      <c r="A2003" s="116" t="s">
        <v>16803</v>
      </c>
      <c r="D2003" s="113" t="s">
        <v>15725</v>
      </c>
      <c r="E2003" s="113" t="e">
        <f t="shared" si="31"/>
        <v>#VALUE!</v>
      </c>
      <c r="F2003" s="113" t="s">
        <v>13304</v>
      </c>
      <c r="G2003" s="113" t="s">
        <v>16805</v>
      </c>
      <c r="H2003" s="113" t="s">
        <v>16806</v>
      </c>
      <c r="I2003" s="113" t="s">
        <v>15726</v>
      </c>
      <c r="J2003" s="115">
        <v>37300</v>
      </c>
    </row>
    <row r="2004" spans="1:10" hidden="1" x14ac:dyDescent="0.2">
      <c r="A2004" s="116" t="s">
        <v>16803</v>
      </c>
      <c r="D2004" s="113" t="s">
        <v>15727</v>
      </c>
      <c r="E2004" s="113" t="e">
        <f t="shared" si="31"/>
        <v>#VALUE!</v>
      </c>
      <c r="F2004" s="113" t="s">
        <v>13304</v>
      </c>
      <c r="G2004" s="113" t="s">
        <v>16805</v>
      </c>
      <c r="H2004" s="113" t="s">
        <v>16806</v>
      </c>
      <c r="I2004" s="113" t="s">
        <v>15728</v>
      </c>
      <c r="J2004" s="115">
        <v>37300</v>
      </c>
    </row>
    <row r="2005" spans="1:10" hidden="1" x14ac:dyDescent="0.2">
      <c r="A2005" s="116" t="s">
        <v>16803</v>
      </c>
      <c r="D2005" s="113" t="s">
        <v>15729</v>
      </c>
      <c r="E2005" s="113" t="e">
        <f t="shared" si="31"/>
        <v>#VALUE!</v>
      </c>
      <c r="F2005" s="113" t="s">
        <v>13304</v>
      </c>
      <c r="G2005" s="113" t="s">
        <v>16805</v>
      </c>
      <c r="H2005" s="113" t="s">
        <v>16806</v>
      </c>
      <c r="I2005" s="113" t="s">
        <v>15730</v>
      </c>
      <c r="J2005" s="115">
        <v>37300</v>
      </c>
    </row>
    <row r="2006" spans="1:10" hidden="1" x14ac:dyDescent="0.2">
      <c r="A2006" s="116" t="s">
        <v>16803</v>
      </c>
      <c r="D2006" s="113" t="s">
        <v>15731</v>
      </c>
      <c r="E2006" s="113" t="e">
        <f t="shared" si="31"/>
        <v>#VALUE!</v>
      </c>
      <c r="F2006" s="113" t="s">
        <v>13304</v>
      </c>
      <c r="G2006" s="113" t="s">
        <v>16805</v>
      </c>
      <c r="H2006" s="113" t="s">
        <v>16806</v>
      </c>
      <c r="I2006" s="113" t="s">
        <v>15732</v>
      </c>
      <c r="J2006" s="115">
        <v>37300</v>
      </c>
    </row>
    <row r="2007" spans="1:10" hidden="1" x14ac:dyDescent="0.2">
      <c r="A2007" s="116" t="s">
        <v>16803</v>
      </c>
      <c r="D2007" s="113" t="s">
        <v>15733</v>
      </c>
      <c r="E2007" s="113" t="e">
        <f t="shared" si="31"/>
        <v>#VALUE!</v>
      </c>
      <c r="F2007" s="113" t="s">
        <v>13304</v>
      </c>
      <c r="G2007" s="113" t="s">
        <v>16805</v>
      </c>
      <c r="H2007" s="113" t="s">
        <v>16806</v>
      </c>
      <c r="I2007" s="113" t="s">
        <v>15734</v>
      </c>
      <c r="J2007" s="115">
        <v>37300</v>
      </c>
    </row>
    <row r="2008" spans="1:10" hidden="1" x14ac:dyDescent="0.2">
      <c r="A2008" s="116" t="s">
        <v>16803</v>
      </c>
      <c r="D2008" s="113" t="s">
        <v>15735</v>
      </c>
      <c r="E2008" s="113" t="e">
        <f t="shared" si="31"/>
        <v>#VALUE!</v>
      </c>
      <c r="F2008" s="113" t="s">
        <v>13304</v>
      </c>
      <c r="G2008" s="113" t="s">
        <v>16805</v>
      </c>
      <c r="H2008" s="113" t="s">
        <v>16806</v>
      </c>
      <c r="I2008" s="113" t="s">
        <v>15736</v>
      </c>
      <c r="J2008" s="115">
        <v>37300</v>
      </c>
    </row>
    <row r="2009" spans="1:10" hidden="1" x14ac:dyDescent="0.2">
      <c r="A2009" s="116" t="s">
        <v>16803</v>
      </c>
      <c r="D2009" s="113" t="s">
        <v>15737</v>
      </c>
      <c r="E2009" s="113" t="e">
        <f t="shared" si="31"/>
        <v>#VALUE!</v>
      </c>
      <c r="F2009" s="113" t="s">
        <v>13304</v>
      </c>
      <c r="G2009" s="113" t="s">
        <v>16805</v>
      </c>
      <c r="H2009" s="113" t="s">
        <v>16806</v>
      </c>
      <c r="I2009" s="113" t="s">
        <v>15738</v>
      </c>
      <c r="J2009" s="115">
        <v>37300</v>
      </c>
    </row>
    <row r="2010" spans="1:10" hidden="1" x14ac:dyDescent="0.2">
      <c r="A2010" s="116" t="s">
        <v>16803</v>
      </c>
      <c r="D2010" s="113" t="s">
        <v>15739</v>
      </c>
      <c r="E2010" s="113" t="e">
        <f t="shared" si="31"/>
        <v>#VALUE!</v>
      </c>
      <c r="F2010" s="113" t="s">
        <v>13304</v>
      </c>
      <c r="G2010" s="113" t="s">
        <v>16805</v>
      </c>
      <c r="H2010" s="113" t="s">
        <v>16806</v>
      </c>
      <c r="I2010" s="113" t="s">
        <v>15740</v>
      </c>
      <c r="J2010" s="115">
        <v>37300</v>
      </c>
    </row>
    <row r="2011" spans="1:10" hidden="1" x14ac:dyDescent="0.2">
      <c r="A2011" s="116" t="s">
        <v>16803</v>
      </c>
      <c r="D2011" s="113" t="s">
        <v>15741</v>
      </c>
      <c r="E2011" s="113" t="e">
        <f t="shared" si="31"/>
        <v>#VALUE!</v>
      </c>
      <c r="F2011" s="113" t="s">
        <v>13304</v>
      </c>
      <c r="G2011" s="113" t="s">
        <v>16805</v>
      </c>
      <c r="H2011" s="113" t="s">
        <v>16806</v>
      </c>
      <c r="I2011" s="113" t="s">
        <v>15742</v>
      </c>
      <c r="J2011" s="115">
        <v>37300</v>
      </c>
    </row>
    <row r="2012" spans="1:10" hidden="1" x14ac:dyDescent="0.2">
      <c r="A2012" s="116" t="s">
        <v>16803</v>
      </c>
      <c r="D2012" s="113" t="s">
        <v>15743</v>
      </c>
      <c r="E2012" s="113" t="e">
        <f t="shared" si="31"/>
        <v>#VALUE!</v>
      </c>
      <c r="F2012" s="113" t="s">
        <v>13304</v>
      </c>
      <c r="G2012" s="113" t="s">
        <v>16805</v>
      </c>
      <c r="H2012" s="113" t="s">
        <v>16806</v>
      </c>
      <c r="I2012" s="113" t="s">
        <v>15744</v>
      </c>
      <c r="J2012" s="115">
        <v>37300</v>
      </c>
    </row>
    <row r="2013" spans="1:10" hidden="1" x14ac:dyDescent="0.2">
      <c r="A2013" s="116" t="s">
        <v>16803</v>
      </c>
      <c r="D2013" s="113" t="s">
        <v>15745</v>
      </c>
      <c r="E2013" s="113" t="e">
        <f t="shared" si="31"/>
        <v>#VALUE!</v>
      </c>
      <c r="F2013" s="113" t="s">
        <v>13304</v>
      </c>
      <c r="G2013" s="113" t="s">
        <v>16805</v>
      </c>
      <c r="H2013" s="113" t="s">
        <v>16806</v>
      </c>
      <c r="I2013" s="113" t="s">
        <v>15746</v>
      </c>
      <c r="J2013" s="115">
        <v>37300</v>
      </c>
    </row>
    <row r="2014" spans="1:10" hidden="1" x14ac:dyDescent="0.2">
      <c r="A2014" s="116" t="s">
        <v>16803</v>
      </c>
      <c r="D2014" s="113" t="s">
        <v>15747</v>
      </c>
      <c r="E2014" s="113" t="e">
        <f t="shared" si="31"/>
        <v>#VALUE!</v>
      </c>
      <c r="F2014" s="113" t="s">
        <v>13304</v>
      </c>
      <c r="G2014" s="113" t="s">
        <v>16805</v>
      </c>
      <c r="H2014" s="113" t="s">
        <v>16806</v>
      </c>
      <c r="I2014" s="113" t="s">
        <v>15748</v>
      </c>
      <c r="J2014" s="115">
        <v>37300</v>
      </c>
    </row>
    <row r="2015" spans="1:10" hidden="1" x14ac:dyDescent="0.2">
      <c r="A2015" s="116" t="s">
        <v>16803</v>
      </c>
      <c r="D2015" s="113" t="s">
        <v>15749</v>
      </c>
      <c r="E2015" s="113" t="e">
        <f t="shared" si="31"/>
        <v>#VALUE!</v>
      </c>
      <c r="F2015" s="113" t="s">
        <v>13304</v>
      </c>
      <c r="G2015" s="113" t="s">
        <v>16805</v>
      </c>
      <c r="H2015" s="113" t="s">
        <v>16806</v>
      </c>
      <c r="I2015" s="113" t="s">
        <v>15750</v>
      </c>
      <c r="J2015" s="115">
        <v>37300</v>
      </c>
    </row>
    <row r="2016" spans="1:10" hidden="1" x14ac:dyDescent="0.2">
      <c r="A2016" s="116" t="s">
        <v>16803</v>
      </c>
      <c r="D2016" s="113" t="s">
        <v>15751</v>
      </c>
      <c r="E2016" s="113" t="e">
        <f t="shared" si="31"/>
        <v>#VALUE!</v>
      </c>
      <c r="F2016" s="113" t="s">
        <v>13304</v>
      </c>
      <c r="G2016" s="113" t="s">
        <v>16805</v>
      </c>
      <c r="H2016" s="113" t="s">
        <v>16806</v>
      </c>
      <c r="I2016" s="113" t="s">
        <v>15752</v>
      </c>
      <c r="J2016" s="115">
        <v>37300</v>
      </c>
    </row>
    <row r="2017" spans="1:10" hidden="1" x14ac:dyDescent="0.2">
      <c r="A2017" s="116" t="s">
        <v>16803</v>
      </c>
      <c r="D2017" s="113" t="s">
        <v>15753</v>
      </c>
      <c r="E2017" s="113" t="e">
        <f t="shared" si="31"/>
        <v>#VALUE!</v>
      </c>
      <c r="F2017" s="113" t="s">
        <v>13304</v>
      </c>
      <c r="G2017" s="113" t="s">
        <v>16805</v>
      </c>
      <c r="H2017" s="113" t="s">
        <v>16806</v>
      </c>
      <c r="I2017" s="113" t="s">
        <v>15754</v>
      </c>
      <c r="J2017" s="115">
        <v>37300</v>
      </c>
    </row>
    <row r="2018" spans="1:10" hidden="1" x14ac:dyDescent="0.2">
      <c r="A2018" s="116" t="s">
        <v>16803</v>
      </c>
      <c r="D2018" s="113" t="s">
        <v>15755</v>
      </c>
      <c r="E2018" s="113" t="e">
        <f t="shared" si="31"/>
        <v>#VALUE!</v>
      </c>
      <c r="F2018" s="113" t="s">
        <v>13304</v>
      </c>
      <c r="G2018" s="113" t="s">
        <v>16805</v>
      </c>
      <c r="H2018" s="113" t="s">
        <v>9851</v>
      </c>
      <c r="I2018" s="113" t="s">
        <v>12955</v>
      </c>
      <c r="J2018" s="115">
        <v>37300</v>
      </c>
    </row>
    <row r="2019" spans="1:10" hidden="1" x14ac:dyDescent="0.2">
      <c r="A2019" s="116" t="s">
        <v>16803</v>
      </c>
      <c r="D2019" s="113" t="s">
        <v>15756</v>
      </c>
      <c r="E2019" s="113" t="e">
        <f t="shared" si="31"/>
        <v>#VALUE!</v>
      </c>
      <c r="F2019" s="113" t="s">
        <v>13304</v>
      </c>
      <c r="G2019" s="113" t="s">
        <v>16805</v>
      </c>
      <c r="H2019" s="113" t="s">
        <v>9851</v>
      </c>
      <c r="I2019" s="113" t="s">
        <v>12957</v>
      </c>
      <c r="J2019" s="115">
        <v>37300</v>
      </c>
    </row>
    <row r="2020" spans="1:10" hidden="1" x14ac:dyDescent="0.2">
      <c r="A2020" s="116" t="s">
        <v>16803</v>
      </c>
      <c r="D2020" s="113" t="s">
        <v>15757</v>
      </c>
      <c r="E2020" s="113" t="e">
        <f t="shared" si="31"/>
        <v>#VALUE!</v>
      </c>
      <c r="F2020" s="113" t="s">
        <v>13304</v>
      </c>
      <c r="G2020" s="113" t="s">
        <v>16805</v>
      </c>
      <c r="H2020" s="113" t="s">
        <v>9851</v>
      </c>
      <c r="I2020" s="113" t="s">
        <v>12959</v>
      </c>
      <c r="J2020" s="115">
        <v>37300</v>
      </c>
    </row>
    <row r="2021" spans="1:10" hidden="1" x14ac:dyDescent="0.2">
      <c r="A2021" s="116" t="s">
        <v>16803</v>
      </c>
      <c r="D2021" s="113" t="s">
        <v>15758</v>
      </c>
      <c r="E2021" s="113" t="e">
        <f t="shared" si="31"/>
        <v>#VALUE!</v>
      </c>
      <c r="F2021" s="113" t="s">
        <v>13304</v>
      </c>
      <c r="G2021" s="113" t="s">
        <v>16805</v>
      </c>
      <c r="H2021" s="113" t="s">
        <v>9851</v>
      </c>
      <c r="I2021" s="113" t="s">
        <v>12961</v>
      </c>
      <c r="J2021" s="115">
        <v>37300</v>
      </c>
    </row>
    <row r="2022" spans="1:10" hidden="1" x14ac:dyDescent="0.2">
      <c r="A2022" s="116" t="s">
        <v>16803</v>
      </c>
      <c r="D2022" s="113" t="s">
        <v>15759</v>
      </c>
      <c r="E2022" s="113" t="e">
        <f t="shared" si="31"/>
        <v>#VALUE!</v>
      </c>
      <c r="F2022" s="113" t="s">
        <v>13304</v>
      </c>
      <c r="G2022" s="113" t="s">
        <v>16805</v>
      </c>
      <c r="H2022" s="113" t="s">
        <v>9851</v>
      </c>
      <c r="I2022" s="113" t="s">
        <v>12963</v>
      </c>
      <c r="J2022" s="115">
        <v>37300</v>
      </c>
    </row>
    <row r="2023" spans="1:10" hidden="1" x14ac:dyDescent="0.2">
      <c r="A2023" s="116" t="s">
        <v>16803</v>
      </c>
      <c r="D2023" s="113" t="s">
        <v>15760</v>
      </c>
      <c r="E2023" s="113" t="e">
        <f t="shared" si="31"/>
        <v>#VALUE!</v>
      </c>
      <c r="F2023" s="113" t="s">
        <v>13304</v>
      </c>
      <c r="G2023" s="113" t="s">
        <v>16805</v>
      </c>
      <c r="H2023" s="113" t="s">
        <v>9851</v>
      </c>
      <c r="I2023" s="113" t="s">
        <v>12965</v>
      </c>
      <c r="J2023" s="115">
        <v>37300</v>
      </c>
    </row>
    <row r="2024" spans="1:10" hidden="1" x14ac:dyDescent="0.2">
      <c r="A2024" s="116" t="s">
        <v>16803</v>
      </c>
      <c r="D2024" s="113" t="s">
        <v>15761</v>
      </c>
      <c r="E2024" s="113" t="e">
        <f t="shared" si="31"/>
        <v>#VALUE!</v>
      </c>
      <c r="F2024" s="113" t="s">
        <v>13304</v>
      </c>
      <c r="G2024" s="113" t="s">
        <v>16805</v>
      </c>
      <c r="H2024" s="113" t="s">
        <v>9851</v>
      </c>
      <c r="I2024" s="113" t="s">
        <v>12967</v>
      </c>
      <c r="J2024" s="115">
        <v>37300</v>
      </c>
    </row>
    <row r="2025" spans="1:10" hidden="1" x14ac:dyDescent="0.2">
      <c r="A2025" s="116" t="s">
        <v>16803</v>
      </c>
      <c r="D2025" s="113" t="s">
        <v>15762</v>
      </c>
      <c r="E2025" s="113" t="e">
        <f t="shared" si="31"/>
        <v>#VALUE!</v>
      </c>
      <c r="F2025" s="113" t="s">
        <v>13304</v>
      </c>
      <c r="G2025" s="113" t="s">
        <v>16805</v>
      </c>
      <c r="H2025" s="113" t="s">
        <v>9851</v>
      </c>
      <c r="I2025" s="113" t="s">
        <v>12969</v>
      </c>
      <c r="J2025" s="115">
        <v>37300</v>
      </c>
    </row>
    <row r="2026" spans="1:10" hidden="1" x14ac:dyDescent="0.2">
      <c r="A2026" s="116" t="s">
        <v>16803</v>
      </c>
      <c r="D2026" s="113" t="s">
        <v>15763</v>
      </c>
      <c r="E2026" s="113" t="e">
        <f t="shared" si="31"/>
        <v>#VALUE!</v>
      </c>
      <c r="F2026" s="113" t="s">
        <v>13304</v>
      </c>
      <c r="G2026" s="113" t="s">
        <v>16805</v>
      </c>
      <c r="H2026" s="113" t="s">
        <v>9851</v>
      </c>
      <c r="I2026" s="113" t="s">
        <v>12971</v>
      </c>
      <c r="J2026" s="115">
        <v>37300</v>
      </c>
    </row>
    <row r="2027" spans="1:10" hidden="1" x14ac:dyDescent="0.2">
      <c r="A2027" s="116" t="s">
        <v>16803</v>
      </c>
      <c r="D2027" s="113" t="s">
        <v>15764</v>
      </c>
      <c r="E2027" s="113" t="e">
        <f t="shared" si="31"/>
        <v>#VALUE!</v>
      </c>
      <c r="F2027" s="113" t="s">
        <v>13304</v>
      </c>
      <c r="G2027" s="113" t="s">
        <v>16805</v>
      </c>
      <c r="H2027" s="113" t="s">
        <v>9851</v>
      </c>
      <c r="I2027" s="113" t="s">
        <v>12980</v>
      </c>
      <c r="J2027" s="115">
        <v>37300</v>
      </c>
    </row>
    <row r="2028" spans="1:10" hidden="1" x14ac:dyDescent="0.2">
      <c r="A2028" s="116" t="s">
        <v>16803</v>
      </c>
      <c r="D2028" s="113" t="s">
        <v>15765</v>
      </c>
      <c r="E2028" s="113" t="e">
        <f t="shared" si="31"/>
        <v>#VALUE!</v>
      </c>
      <c r="F2028" s="113" t="s">
        <v>13304</v>
      </c>
      <c r="G2028" s="113" t="s">
        <v>16805</v>
      </c>
      <c r="H2028" s="113" t="s">
        <v>9851</v>
      </c>
      <c r="I2028" s="113" t="s">
        <v>12982</v>
      </c>
      <c r="J2028" s="115">
        <v>37300</v>
      </c>
    </row>
    <row r="2029" spans="1:10" hidden="1" x14ac:dyDescent="0.2">
      <c r="A2029" s="116" t="s">
        <v>16803</v>
      </c>
      <c r="D2029" s="113" t="s">
        <v>15766</v>
      </c>
      <c r="E2029" s="113" t="e">
        <f t="shared" si="31"/>
        <v>#VALUE!</v>
      </c>
      <c r="F2029" s="113" t="s">
        <v>13304</v>
      </c>
      <c r="G2029" s="113" t="s">
        <v>16805</v>
      </c>
      <c r="H2029" s="113" t="s">
        <v>9851</v>
      </c>
      <c r="I2029" s="113" t="s">
        <v>12984</v>
      </c>
      <c r="J2029" s="115">
        <v>37300</v>
      </c>
    </row>
    <row r="2030" spans="1:10" hidden="1" x14ac:dyDescent="0.2">
      <c r="A2030" s="116" t="s">
        <v>16803</v>
      </c>
      <c r="D2030" s="113" t="s">
        <v>15767</v>
      </c>
      <c r="E2030" s="113" t="e">
        <f t="shared" si="31"/>
        <v>#VALUE!</v>
      </c>
      <c r="F2030" s="113" t="s">
        <v>13304</v>
      </c>
      <c r="G2030" s="113" t="s">
        <v>16805</v>
      </c>
      <c r="H2030" s="113" t="s">
        <v>9851</v>
      </c>
      <c r="I2030" s="113" t="s">
        <v>12986</v>
      </c>
      <c r="J2030" s="115">
        <v>37300</v>
      </c>
    </row>
    <row r="2031" spans="1:10" hidden="1" x14ac:dyDescent="0.2">
      <c r="A2031" s="116" t="s">
        <v>16803</v>
      </c>
      <c r="D2031" s="113" t="s">
        <v>15768</v>
      </c>
      <c r="E2031" s="113" t="e">
        <f t="shared" si="31"/>
        <v>#VALUE!</v>
      </c>
      <c r="F2031" s="113" t="s">
        <v>13304</v>
      </c>
      <c r="G2031" s="113" t="s">
        <v>16805</v>
      </c>
      <c r="H2031" s="113" t="s">
        <v>9851</v>
      </c>
      <c r="I2031" s="113" t="s">
        <v>12988</v>
      </c>
      <c r="J2031" s="115">
        <v>37300</v>
      </c>
    </row>
    <row r="2032" spans="1:10" hidden="1" x14ac:dyDescent="0.2">
      <c r="A2032" s="116" t="s">
        <v>16803</v>
      </c>
      <c r="D2032" s="113" t="s">
        <v>15769</v>
      </c>
      <c r="E2032" s="113" t="e">
        <f t="shared" si="31"/>
        <v>#VALUE!</v>
      </c>
      <c r="F2032" s="113" t="s">
        <v>13304</v>
      </c>
      <c r="G2032" s="113" t="s">
        <v>16805</v>
      </c>
      <c r="H2032" s="113" t="s">
        <v>9851</v>
      </c>
      <c r="I2032" s="113" t="s">
        <v>12990</v>
      </c>
      <c r="J2032" s="115">
        <v>37300</v>
      </c>
    </row>
    <row r="2033" spans="1:10" hidden="1" x14ac:dyDescent="0.2">
      <c r="A2033" s="116" t="s">
        <v>16803</v>
      </c>
      <c r="D2033" s="113" t="s">
        <v>15770</v>
      </c>
      <c r="E2033" s="113" t="e">
        <f t="shared" si="31"/>
        <v>#VALUE!</v>
      </c>
      <c r="F2033" s="113" t="s">
        <v>13304</v>
      </c>
      <c r="G2033" s="113" t="s">
        <v>16805</v>
      </c>
      <c r="H2033" s="113" t="s">
        <v>9851</v>
      </c>
      <c r="I2033" s="113" t="s">
        <v>12992</v>
      </c>
      <c r="J2033" s="115">
        <v>37300</v>
      </c>
    </row>
    <row r="2034" spans="1:10" hidden="1" x14ac:dyDescent="0.2">
      <c r="A2034" s="116" t="s">
        <v>16803</v>
      </c>
      <c r="D2034" s="113" t="s">
        <v>15771</v>
      </c>
      <c r="E2034" s="113" t="e">
        <f t="shared" si="31"/>
        <v>#VALUE!</v>
      </c>
      <c r="F2034" s="113" t="s">
        <v>13304</v>
      </c>
      <c r="G2034" s="113" t="s">
        <v>16805</v>
      </c>
      <c r="H2034" s="113" t="s">
        <v>9851</v>
      </c>
      <c r="I2034" s="113" t="s">
        <v>12994</v>
      </c>
      <c r="J2034" s="115">
        <v>37300</v>
      </c>
    </row>
    <row r="2035" spans="1:10" hidden="1" x14ac:dyDescent="0.2">
      <c r="A2035" s="116" t="s">
        <v>16803</v>
      </c>
      <c r="D2035" s="113" t="s">
        <v>15772</v>
      </c>
      <c r="E2035" s="113" t="e">
        <f t="shared" si="31"/>
        <v>#VALUE!</v>
      </c>
      <c r="F2035" s="113" t="s">
        <v>13304</v>
      </c>
      <c r="G2035" s="113" t="s">
        <v>16805</v>
      </c>
      <c r="H2035" s="113" t="s">
        <v>9851</v>
      </c>
      <c r="I2035" s="113" t="s">
        <v>12996</v>
      </c>
      <c r="J2035" s="115">
        <v>37300</v>
      </c>
    </row>
    <row r="2036" spans="1:10" hidden="1" x14ac:dyDescent="0.2">
      <c r="A2036" s="116" t="s">
        <v>16803</v>
      </c>
      <c r="D2036" s="113" t="s">
        <v>15773</v>
      </c>
      <c r="E2036" s="113" t="e">
        <f t="shared" si="31"/>
        <v>#VALUE!</v>
      </c>
      <c r="F2036" s="113" t="s">
        <v>13304</v>
      </c>
      <c r="G2036" s="113" t="s">
        <v>16805</v>
      </c>
      <c r="H2036" s="113" t="s">
        <v>9851</v>
      </c>
      <c r="I2036" s="113" t="s">
        <v>12998</v>
      </c>
      <c r="J2036" s="115">
        <v>37300</v>
      </c>
    </row>
    <row r="2037" spans="1:10" hidden="1" x14ac:dyDescent="0.2">
      <c r="A2037" s="116" t="s">
        <v>16803</v>
      </c>
      <c r="D2037" s="113" t="s">
        <v>15774</v>
      </c>
      <c r="E2037" s="113" t="e">
        <f t="shared" si="31"/>
        <v>#VALUE!</v>
      </c>
      <c r="F2037" s="113" t="s">
        <v>13304</v>
      </c>
      <c r="G2037" s="113" t="s">
        <v>16805</v>
      </c>
      <c r="H2037" s="113" t="s">
        <v>9851</v>
      </c>
      <c r="I2037" s="113" t="s">
        <v>13000</v>
      </c>
      <c r="J2037" s="115">
        <v>37300</v>
      </c>
    </row>
    <row r="2038" spans="1:10" hidden="1" x14ac:dyDescent="0.2">
      <c r="A2038" s="116" t="s">
        <v>16803</v>
      </c>
      <c r="D2038" s="113" t="s">
        <v>15775</v>
      </c>
      <c r="E2038" s="113" t="e">
        <f t="shared" si="31"/>
        <v>#VALUE!</v>
      </c>
      <c r="F2038" s="113" t="s">
        <v>13304</v>
      </c>
      <c r="G2038" s="113" t="s">
        <v>16805</v>
      </c>
      <c r="H2038" s="113" t="s">
        <v>9851</v>
      </c>
      <c r="I2038" s="113" t="s">
        <v>13002</v>
      </c>
      <c r="J2038" s="115">
        <v>37300</v>
      </c>
    </row>
    <row r="2039" spans="1:10" hidden="1" x14ac:dyDescent="0.2">
      <c r="A2039" s="116" t="s">
        <v>16803</v>
      </c>
      <c r="D2039" s="113" t="s">
        <v>15776</v>
      </c>
      <c r="E2039" s="113" t="e">
        <f t="shared" si="31"/>
        <v>#VALUE!</v>
      </c>
      <c r="F2039" s="113" t="s">
        <v>13304</v>
      </c>
      <c r="G2039" s="113" t="s">
        <v>16805</v>
      </c>
      <c r="H2039" s="113" t="s">
        <v>9851</v>
      </c>
      <c r="I2039" s="113" t="s">
        <v>13004</v>
      </c>
      <c r="J2039" s="115">
        <v>37300</v>
      </c>
    </row>
    <row r="2040" spans="1:10" hidden="1" x14ac:dyDescent="0.2">
      <c r="A2040" s="116" t="s">
        <v>16803</v>
      </c>
      <c r="D2040" s="113" t="s">
        <v>15777</v>
      </c>
      <c r="E2040" s="113" t="e">
        <f t="shared" si="31"/>
        <v>#VALUE!</v>
      </c>
      <c r="F2040" s="113" t="s">
        <v>13304</v>
      </c>
      <c r="G2040" s="113" t="s">
        <v>16805</v>
      </c>
      <c r="H2040" s="113" t="s">
        <v>9851</v>
      </c>
      <c r="I2040" s="113" t="s">
        <v>15704</v>
      </c>
      <c r="J2040" s="115">
        <v>37300</v>
      </c>
    </row>
    <row r="2041" spans="1:10" hidden="1" x14ac:dyDescent="0.2">
      <c r="A2041" s="116" t="s">
        <v>16803</v>
      </c>
      <c r="D2041" s="113" t="s">
        <v>15778</v>
      </c>
      <c r="E2041" s="113" t="e">
        <f t="shared" si="31"/>
        <v>#VALUE!</v>
      </c>
      <c r="F2041" s="113" t="s">
        <v>13304</v>
      </c>
      <c r="G2041" s="113" t="s">
        <v>16805</v>
      </c>
      <c r="H2041" s="113" t="s">
        <v>9851</v>
      </c>
      <c r="I2041" s="113" t="s">
        <v>15706</v>
      </c>
      <c r="J2041" s="115">
        <v>37300</v>
      </c>
    </row>
    <row r="2042" spans="1:10" hidden="1" x14ac:dyDescent="0.2">
      <c r="A2042" s="116" t="s">
        <v>16803</v>
      </c>
      <c r="D2042" s="113" t="s">
        <v>15779</v>
      </c>
      <c r="E2042" s="113" t="e">
        <f t="shared" si="31"/>
        <v>#VALUE!</v>
      </c>
      <c r="F2042" s="113" t="s">
        <v>13304</v>
      </c>
      <c r="G2042" s="113" t="s">
        <v>16805</v>
      </c>
      <c r="H2042" s="113" t="s">
        <v>9851</v>
      </c>
      <c r="I2042" s="113" t="s">
        <v>15708</v>
      </c>
      <c r="J2042" s="115">
        <v>37300</v>
      </c>
    </row>
    <row r="2043" spans="1:10" hidden="1" x14ac:dyDescent="0.2">
      <c r="A2043" s="116" t="s">
        <v>16803</v>
      </c>
      <c r="D2043" s="113" t="s">
        <v>15780</v>
      </c>
      <c r="E2043" s="113" t="e">
        <f t="shared" si="31"/>
        <v>#VALUE!</v>
      </c>
      <c r="F2043" s="113" t="s">
        <v>13304</v>
      </c>
      <c r="G2043" s="113" t="s">
        <v>16805</v>
      </c>
      <c r="H2043" s="113" t="s">
        <v>9851</v>
      </c>
      <c r="I2043" s="113" t="s">
        <v>15710</v>
      </c>
      <c r="J2043" s="115">
        <v>37300</v>
      </c>
    </row>
    <row r="2044" spans="1:10" hidden="1" x14ac:dyDescent="0.2">
      <c r="A2044" s="116" t="s">
        <v>16803</v>
      </c>
      <c r="D2044" s="113" t="s">
        <v>15781</v>
      </c>
      <c r="E2044" s="113" t="e">
        <f t="shared" si="31"/>
        <v>#VALUE!</v>
      </c>
      <c r="F2044" s="113" t="s">
        <v>13304</v>
      </c>
      <c r="G2044" s="113" t="s">
        <v>16805</v>
      </c>
      <c r="H2044" s="113" t="s">
        <v>9851</v>
      </c>
      <c r="I2044" s="113" t="s">
        <v>15712</v>
      </c>
      <c r="J2044" s="115">
        <v>37300</v>
      </c>
    </row>
    <row r="2045" spans="1:10" hidden="1" x14ac:dyDescent="0.2">
      <c r="A2045" s="116" t="s">
        <v>16803</v>
      </c>
      <c r="D2045" s="113" t="s">
        <v>15782</v>
      </c>
      <c r="E2045" s="113" t="e">
        <f t="shared" si="31"/>
        <v>#VALUE!</v>
      </c>
      <c r="F2045" s="113" t="s">
        <v>13304</v>
      </c>
      <c r="G2045" s="113" t="s">
        <v>16805</v>
      </c>
      <c r="H2045" s="113" t="s">
        <v>9851</v>
      </c>
      <c r="I2045" s="113" t="s">
        <v>15714</v>
      </c>
      <c r="J2045" s="115">
        <v>37300</v>
      </c>
    </row>
    <row r="2046" spans="1:10" hidden="1" x14ac:dyDescent="0.2">
      <c r="A2046" s="116" t="s">
        <v>16803</v>
      </c>
      <c r="D2046" s="113" t="s">
        <v>15783</v>
      </c>
      <c r="E2046" s="113" t="e">
        <f t="shared" si="31"/>
        <v>#VALUE!</v>
      </c>
      <c r="F2046" s="113" t="s">
        <v>13304</v>
      </c>
      <c r="G2046" s="113" t="s">
        <v>16805</v>
      </c>
      <c r="H2046" s="113" t="s">
        <v>9851</v>
      </c>
      <c r="I2046" s="113" t="s">
        <v>15716</v>
      </c>
      <c r="J2046" s="115">
        <v>37300</v>
      </c>
    </row>
    <row r="2047" spans="1:10" hidden="1" x14ac:dyDescent="0.2">
      <c r="A2047" s="116" t="s">
        <v>16803</v>
      </c>
      <c r="D2047" s="113" t="s">
        <v>15784</v>
      </c>
      <c r="E2047" s="113" t="e">
        <f t="shared" si="31"/>
        <v>#VALUE!</v>
      </c>
      <c r="F2047" s="113" t="s">
        <v>13304</v>
      </c>
      <c r="G2047" s="113" t="s">
        <v>16805</v>
      </c>
      <c r="H2047" s="113" t="s">
        <v>9851</v>
      </c>
      <c r="I2047" s="113" t="s">
        <v>15718</v>
      </c>
      <c r="J2047" s="115">
        <v>37300</v>
      </c>
    </row>
    <row r="2048" spans="1:10" hidden="1" x14ac:dyDescent="0.2">
      <c r="A2048" s="116" t="s">
        <v>16803</v>
      </c>
      <c r="D2048" s="113" t="s">
        <v>15785</v>
      </c>
      <c r="E2048" s="113" t="e">
        <f t="shared" si="31"/>
        <v>#VALUE!</v>
      </c>
      <c r="F2048" s="113" t="s">
        <v>13304</v>
      </c>
      <c r="G2048" s="113" t="s">
        <v>16805</v>
      </c>
      <c r="H2048" s="113" t="s">
        <v>9851</v>
      </c>
      <c r="I2048" s="113" t="s">
        <v>15720</v>
      </c>
      <c r="J2048" s="115">
        <v>37300</v>
      </c>
    </row>
    <row r="2049" spans="1:10" hidden="1" x14ac:dyDescent="0.2">
      <c r="A2049" s="116" t="s">
        <v>16803</v>
      </c>
      <c r="D2049" s="113" t="s">
        <v>15786</v>
      </c>
      <c r="E2049" s="113" t="e">
        <f t="shared" si="31"/>
        <v>#VALUE!</v>
      </c>
      <c r="F2049" s="113" t="s">
        <v>13304</v>
      </c>
      <c r="G2049" s="113" t="s">
        <v>16805</v>
      </c>
      <c r="H2049" s="113" t="s">
        <v>9851</v>
      </c>
      <c r="I2049" s="113" t="s">
        <v>15722</v>
      </c>
      <c r="J2049" s="115">
        <v>37300</v>
      </c>
    </row>
    <row r="2050" spans="1:10" hidden="1" x14ac:dyDescent="0.2">
      <c r="A2050" s="116" t="s">
        <v>16803</v>
      </c>
      <c r="D2050" s="113" t="s">
        <v>15787</v>
      </c>
      <c r="E2050" s="113" t="e">
        <f t="shared" ref="E2050:E2113" si="32">VALUE(D2050)</f>
        <v>#VALUE!</v>
      </c>
      <c r="F2050" s="113" t="s">
        <v>13304</v>
      </c>
      <c r="G2050" s="113" t="s">
        <v>16805</v>
      </c>
      <c r="H2050" s="113" t="s">
        <v>9851</v>
      </c>
      <c r="I2050" s="113" t="s">
        <v>15724</v>
      </c>
      <c r="J2050" s="115">
        <v>37300</v>
      </c>
    </row>
    <row r="2051" spans="1:10" hidden="1" x14ac:dyDescent="0.2">
      <c r="A2051" s="116" t="s">
        <v>16803</v>
      </c>
      <c r="D2051" s="113" t="s">
        <v>15788</v>
      </c>
      <c r="E2051" s="113" t="e">
        <f t="shared" si="32"/>
        <v>#VALUE!</v>
      </c>
      <c r="F2051" s="113" t="s">
        <v>13304</v>
      </c>
      <c r="G2051" s="113" t="s">
        <v>16805</v>
      </c>
      <c r="H2051" s="113" t="s">
        <v>9851</v>
      </c>
      <c r="I2051" s="113" t="s">
        <v>15726</v>
      </c>
      <c r="J2051" s="115">
        <v>37300</v>
      </c>
    </row>
    <row r="2052" spans="1:10" hidden="1" x14ac:dyDescent="0.2">
      <c r="A2052" s="116" t="s">
        <v>16803</v>
      </c>
      <c r="D2052" s="113" t="s">
        <v>15789</v>
      </c>
      <c r="E2052" s="113" t="e">
        <f t="shared" si="32"/>
        <v>#VALUE!</v>
      </c>
      <c r="F2052" s="113" t="s">
        <v>13304</v>
      </c>
      <c r="G2052" s="113" t="s">
        <v>16805</v>
      </c>
      <c r="H2052" s="113" t="s">
        <v>9851</v>
      </c>
      <c r="I2052" s="113" t="s">
        <v>15728</v>
      </c>
      <c r="J2052" s="115">
        <v>37300</v>
      </c>
    </row>
    <row r="2053" spans="1:10" hidden="1" x14ac:dyDescent="0.2">
      <c r="A2053" s="116" t="s">
        <v>16803</v>
      </c>
      <c r="D2053" s="113" t="s">
        <v>15790</v>
      </c>
      <c r="E2053" s="113" t="e">
        <f t="shared" si="32"/>
        <v>#VALUE!</v>
      </c>
      <c r="F2053" s="113" t="s">
        <v>13304</v>
      </c>
      <c r="G2053" s="113" t="s">
        <v>16805</v>
      </c>
      <c r="H2053" s="113" t="s">
        <v>9851</v>
      </c>
      <c r="I2053" s="113" t="s">
        <v>15730</v>
      </c>
      <c r="J2053" s="115">
        <v>37300</v>
      </c>
    </row>
    <row r="2054" spans="1:10" hidden="1" x14ac:dyDescent="0.2">
      <c r="A2054" s="116" t="s">
        <v>16803</v>
      </c>
      <c r="D2054" s="113" t="s">
        <v>15791</v>
      </c>
      <c r="E2054" s="113" t="e">
        <f t="shared" si="32"/>
        <v>#VALUE!</v>
      </c>
      <c r="F2054" s="113" t="s">
        <v>13304</v>
      </c>
      <c r="G2054" s="113" t="s">
        <v>16805</v>
      </c>
      <c r="H2054" s="113" t="s">
        <v>9851</v>
      </c>
      <c r="I2054" s="113" t="s">
        <v>15732</v>
      </c>
      <c r="J2054" s="115">
        <v>37300</v>
      </c>
    </row>
    <row r="2055" spans="1:10" hidden="1" x14ac:dyDescent="0.2">
      <c r="A2055" s="116" t="s">
        <v>16803</v>
      </c>
      <c r="D2055" s="113" t="s">
        <v>15792</v>
      </c>
      <c r="E2055" s="113" t="e">
        <f t="shared" si="32"/>
        <v>#VALUE!</v>
      </c>
      <c r="F2055" s="113" t="s">
        <v>13304</v>
      </c>
      <c r="G2055" s="113" t="s">
        <v>16805</v>
      </c>
      <c r="H2055" s="113" t="s">
        <v>9851</v>
      </c>
      <c r="I2055" s="113" t="s">
        <v>15734</v>
      </c>
      <c r="J2055" s="115">
        <v>37300</v>
      </c>
    </row>
    <row r="2056" spans="1:10" hidden="1" x14ac:dyDescent="0.2">
      <c r="A2056" s="116" t="s">
        <v>16803</v>
      </c>
      <c r="D2056" s="113" t="s">
        <v>15793</v>
      </c>
      <c r="E2056" s="113" t="e">
        <f t="shared" si="32"/>
        <v>#VALUE!</v>
      </c>
      <c r="F2056" s="113" t="s">
        <v>13304</v>
      </c>
      <c r="G2056" s="113" t="s">
        <v>16805</v>
      </c>
      <c r="H2056" s="113" t="s">
        <v>9851</v>
      </c>
      <c r="I2056" s="113" t="s">
        <v>15736</v>
      </c>
      <c r="J2056" s="115">
        <v>37300</v>
      </c>
    </row>
    <row r="2057" spans="1:10" hidden="1" x14ac:dyDescent="0.2">
      <c r="A2057" s="116" t="s">
        <v>16803</v>
      </c>
      <c r="D2057" s="113" t="s">
        <v>15794</v>
      </c>
      <c r="E2057" s="113" t="e">
        <f t="shared" si="32"/>
        <v>#VALUE!</v>
      </c>
      <c r="F2057" s="113" t="s">
        <v>13304</v>
      </c>
      <c r="G2057" s="113" t="s">
        <v>16805</v>
      </c>
      <c r="H2057" s="113" t="s">
        <v>9851</v>
      </c>
      <c r="I2057" s="113" t="s">
        <v>15738</v>
      </c>
      <c r="J2057" s="115">
        <v>37300</v>
      </c>
    </row>
    <row r="2058" spans="1:10" hidden="1" x14ac:dyDescent="0.2">
      <c r="A2058" s="116" t="s">
        <v>16803</v>
      </c>
      <c r="D2058" s="113" t="s">
        <v>15795</v>
      </c>
      <c r="E2058" s="113" t="e">
        <f t="shared" si="32"/>
        <v>#VALUE!</v>
      </c>
      <c r="F2058" s="113" t="s">
        <v>13304</v>
      </c>
      <c r="G2058" s="113" t="s">
        <v>16805</v>
      </c>
      <c r="H2058" s="113" t="s">
        <v>9851</v>
      </c>
      <c r="I2058" s="113" t="s">
        <v>15740</v>
      </c>
      <c r="J2058" s="115">
        <v>37300</v>
      </c>
    </row>
    <row r="2059" spans="1:10" hidden="1" x14ac:dyDescent="0.2">
      <c r="A2059" s="116" t="s">
        <v>16803</v>
      </c>
      <c r="D2059" s="113" t="s">
        <v>15796</v>
      </c>
      <c r="E2059" s="113" t="e">
        <f t="shared" si="32"/>
        <v>#VALUE!</v>
      </c>
      <c r="F2059" s="113" t="s">
        <v>13304</v>
      </c>
      <c r="G2059" s="113" t="s">
        <v>16805</v>
      </c>
      <c r="H2059" s="113" t="s">
        <v>9851</v>
      </c>
      <c r="I2059" s="113" t="s">
        <v>15742</v>
      </c>
      <c r="J2059" s="115">
        <v>37300</v>
      </c>
    </row>
    <row r="2060" spans="1:10" hidden="1" x14ac:dyDescent="0.2">
      <c r="A2060" s="116" t="s">
        <v>16803</v>
      </c>
      <c r="D2060" s="113" t="s">
        <v>15797</v>
      </c>
      <c r="E2060" s="113" t="e">
        <f t="shared" si="32"/>
        <v>#VALUE!</v>
      </c>
      <c r="F2060" s="113" t="s">
        <v>13304</v>
      </c>
      <c r="G2060" s="113" t="s">
        <v>16805</v>
      </c>
      <c r="H2060" s="113" t="s">
        <v>9851</v>
      </c>
      <c r="I2060" s="113" t="s">
        <v>15744</v>
      </c>
      <c r="J2060" s="115">
        <v>37300</v>
      </c>
    </row>
    <row r="2061" spans="1:10" hidden="1" x14ac:dyDescent="0.2">
      <c r="A2061" s="116" t="s">
        <v>16803</v>
      </c>
      <c r="D2061" s="113" t="s">
        <v>15798</v>
      </c>
      <c r="E2061" s="113" t="e">
        <f t="shared" si="32"/>
        <v>#VALUE!</v>
      </c>
      <c r="F2061" s="113" t="s">
        <v>13304</v>
      </c>
      <c r="G2061" s="113" t="s">
        <v>16805</v>
      </c>
      <c r="H2061" s="113" t="s">
        <v>9851</v>
      </c>
      <c r="I2061" s="113" t="s">
        <v>15746</v>
      </c>
      <c r="J2061" s="115">
        <v>37300</v>
      </c>
    </row>
    <row r="2062" spans="1:10" hidden="1" x14ac:dyDescent="0.2">
      <c r="A2062" s="116" t="s">
        <v>16803</v>
      </c>
      <c r="D2062" s="113" t="s">
        <v>15799</v>
      </c>
      <c r="E2062" s="113" t="e">
        <f t="shared" si="32"/>
        <v>#VALUE!</v>
      </c>
      <c r="F2062" s="113" t="s">
        <v>13304</v>
      </c>
      <c r="G2062" s="113" t="s">
        <v>16805</v>
      </c>
      <c r="H2062" s="113" t="s">
        <v>9851</v>
      </c>
      <c r="I2062" s="113" t="s">
        <v>15748</v>
      </c>
      <c r="J2062" s="115">
        <v>37300</v>
      </c>
    </row>
    <row r="2063" spans="1:10" hidden="1" x14ac:dyDescent="0.2">
      <c r="A2063" s="116" t="s">
        <v>16803</v>
      </c>
      <c r="D2063" s="113" t="s">
        <v>15800</v>
      </c>
      <c r="E2063" s="113" t="e">
        <f t="shared" si="32"/>
        <v>#VALUE!</v>
      </c>
      <c r="F2063" s="113" t="s">
        <v>13304</v>
      </c>
      <c r="G2063" s="113" t="s">
        <v>16805</v>
      </c>
      <c r="H2063" s="113" t="s">
        <v>9851</v>
      </c>
      <c r="I2063" s="113" t="s">
        <v>15750</v>
      </c>
      <c r="J2063" s="115">
        <v>37300</v>
      </c>
    </row>
    <row r="2064" spans="1:10" hidden="1" x14ac:dyDescent="0.2">
      <c r="A2064" s="116" t="s">
        <v>16803</v>
      </c>
      <c r="D2064" s="113" t="s">
        <v>15801</v>
      </c>
      <c r="E2064" s="113" t="e">
        <f t="shared" si="32"/>
        <v>#VALUE!</v>
      </c>
      <c r="F2064" s="113" t="s">
        <v>13304</v>
      </c>
      <c r="G2064" s="113" t="s">
        <v>16805</v>
      </c>
      <c r="H2064" s="113" t="s">
        <v>9851</v>
      </c>
      <c r="I2064" s="113" t="s">
        <v>15752</v>
      </c>
      <c r="J2064" s="115">
        <v>37300</v>
      </c>
    </row>
    <row r="2065" spans="1:10" hidden="1" x14ac:dyDescent="0.2">
      <c r="A2065" s="116" t="s">
        <v>16803</v>
      </c>
      <c r="D2065" s="113" t="s">
        <v>15802</v>
      </c>
      <c r="E2065" s="113" t="e">
        <f t="shared" si="32"/>
        <v>#VALUE!</v>
      </c>
      <c r="F2065" s="113" t="s">
        <v>13304</v>
      </c>
      <c r="G2065" s="113" t="s">
        <v>16805</v>
      </c>
      <c r="H2065" s="113" t="s">
        <v>9851</v>
      </c>
      <c r="I2065" s="113" t="s">
        <v>15754</v>
      </c>
      <c r="J2065" s="115">
        <v>37300</v>
      </c>
    </row>
    <row r="2066" spans="1:10" hidden="1" x14ac:dyDescent="0.2">
      <c r="A2066" s="116" t="s">
        <v>16803</v>
      </c>
      <c r="D2066" s="113" t="s">
        <v>15803</v>
      </c>
      <c r="E2066" s="113" t="e">
        <f t="shared" si="32"/>
        <v>#VALUE!</v>
      </c>
      <c r="F2066" s="113" t="s">
        <v>13304</v>
      </c>
      <c r="G2066" s="113" t="s">
        <v>16805</v>
      </c>
      <c r="H2066" s="113" t="s">
        <v>12804</v>
      </c>
      <c r="I2066" s="113" t="s">
        <v>12955</v>
      </c>
      <c r="J2066" s="115">
        <v>37300</v>
      </c>
    </row>
    <row r="2067" spans="1:10" hidden="1" x14ac:dyDescent="0.2">
      <c r="A2067" s="116" t="s">
        <v>16803</v>
      </c>
      <c r="D2067" s="113" t="s">
        <v>15804</v>
      </c>
      <c r="E2067" s="113" t="e">
        <f t="shared" si="32"/>
        <v>#VALUE!</v>
      </c>
      <c r="F2067" s="113" t="s">
        <v>13304</v>
      </c>
      <c r="G2067" s="113" t="s">
        <v>16805</v>
      </c>
      <c r="H2067" s="113" t="s">
        <v>12804</v>
      </c>
      <c r="I2067" s="113" t="s">
        <v>12957</v>
      </c>
      <c r="J2067" s="115">
        <v>37300</v>
      </c>
    </row>
    <row r="2068" spans="1:10" hidden="1" x14ac:dyDescent="0.2">
      <c r="A2068" s="116" t="s">
        <v>16803</v>
      </c>
      <c r="D2068" s="113" t="s">
        <v>15805</v>
      </c>
      <c r="E2068" s="113" t="e">
        <f t="shared" si="32"/>
        <v>#VALUE!</v>
      </c>
      <c r="F2068" s="113" t="s">
        <v>13304</v>
      </c>
      <c r="G2068" s="113" t="s">
        <v>16805</v>
      </c>
      <c r="H2068" s="113" t="s">
        <v>12804</v>
      </c>
      <c r="I2068" s="113" t="s">
        <v>12959</v>
      </c>
      <c r="J2068" s="115">
        <v>37300</v>
      </c>
    </row>
    <row r="2069" spans="1:10" hidden="1" x14ac:dyDescent="0.2">
      <c r="A2069" s="116" t="s">
        <v>16803</v>
      </c>
      <c r="D2069" s="113" t="s">
        <v>15806</v>
      </c>
      <c r="E2069" s="113" t="e">
        <f t="shared" si="32"/>
        <v>#VALUE!</v>
      </c>
      <c r="F2069" s="113" t="s">
        <v>13304</v>
      </c>
      <c r="G2069" s="113" t="s">
        <v>16805</v>
      </c>
      <c r="H2069" s="113" t="s">
        <v>12804</v>
      </c>
      <c r="I2069" s="113" t="s">
        <v>12961</v>
      </c>
      <c r="J2069" s="115">
        <v>37300</v>
      </c>
    </row>
    <row r="2070" spans="1:10" hidden="1" x14ac:dyDescent="0.2">
      <c r="A2070" s="116" t="s">
        <v>16803</v>
      </c>
      <c r="D2070" s="113" t="s">
        <v>15807</v>
      </c>
      <c r="E2070" s="113" t="e">
        <f t="shared" si="32"/>
        <v>#VALUE!</v>
      </c>
      <c r="F2070" s="113" t="s">
        <v>13304</v>
      </c>
      <c r="G2070" s="113" t="s">
        <v>16805</v>
      </c>
      <c r="H2070" s="113" t="s">
        <v>12804</v>
      </c>
      <c r="I2070" s="113" t="s">
        <v>12963</v>
      </c>
      <c r="J2070" s="115">
        <v>37300</v>
      </c>
    </row>
    <row r="2071" spans="1:10" hidden="1" x14ac:dyDescent="0.2">
      <c r="A2071" s="116" t="s">
        <v>16803</v>
      </c>
      <c r="D2071" s="113" t="s">
        <v>15808</v>
      </c>
      <c r="E2071" s="113" t="e">
        <f t="shared" si="32"/>
        <v>#VALUE!</v>
      </c>
      <c r="F2071" s="113" t="s">
        <v>13304</v>
      </c>
      <c r="G2071" s="113" t="s">
        <v>16805</v>
      </c>
      <c r="H2071" s="113" t="s">
        <v>12804</v>
      </c>
      <c r="I2071" s="113" t="s">
        <v>12965</v>
      </c>
      <c r="J2071" s="115">
        <v>37300</v>
      </c>
    </row>
    <row r="2072" spans="1:10" hidden="1" x14ac:dyDescent="0.2">
      <c r="A2072" s="116" t="s">
        <v>16803</v>
      </c>
      <c r="D2072" s="113" t="s">
        <v>15809</v>
      </c>
      <c r="E2072" s="113" t="e">
        <f t="shared" si="32"/>
        <v>#VALUE!</v>
      </c>
      <c r="F2072" s="113" t="s">
        <v>13304</v>
      </c>
      <c r="G2072" s="113" t="s">
        <v>16805</v>
      </c>
      <c r="H2072" s="113" t="s">
        <v>12804</v>
      </c>
      <c r="I2072" s="113" t="s">
        <v>12967</v>
      </c>
      <c r="J2072" s="115">
        <v>37300</v>
      </c>
    </row>
    <row r="2073" spans="1:10" hidden="1" x14ac:dyDescent="0.2">
      <c r="A2073" s="116" t="s">
        <v>16803</v>
      </c>
      <c r="D2073" s="113" t="s">
        <v>15810</v>
      </c>
      <c r="E2073" s="113" t="e">
        <f t="shared" si="32"/>
        <v>#VALUE!</v>
      </c>
      <c r="F2073" s="113" t="s">
        <v>13304</v>
      </c>
      <c r="G2073" s="113" t="s">
        <v>16805</v>
      </c>
      <c r="H2073" s="113" t="s">
        <v>12804</v>
      </c>
      <c r="I2073" s="113" t="s">
        <v>12969</v>
      </c>
      <c r="J2073" s="115">
        <v>37300</v>
      </c>
    </row>
    <row r="2074" spans="1:10" hidden="1" x14ac:dyDescent="0.2">
      <c r="A2074" s="116" t="s">
        <v>16803</v>
      </c>
      <c r="D2074" s="113" t="s">
        <v>15811</v>
      </c>
      <c r="E2074" s="113" t="e">
        <f t="shared" si="32"/>
        <v>#VALUE!</v>
      </c>
      <c r="F2074" s="113" t="s">
        <v>13304</v>
      </c>
      <c r="G2074" s="113" t="s">
        <v>16805</v>
      </c>
      <c r="H2074" s="113" t="s">
        <v>12804</v>
      </c>
      <c r="I2074" s="113" t="s">
        <v>12971</v>
      </c>
      <c r="J2074" s="115">
        <v>37300</v>
      </c>
    </row>
    <row r="2075" spans="1:10" hidden="1" x14ac:dyDescent="0.2">
      <c r="A2075" s="116" t="s">
        <v>16803</v>
      </c>
      <c r="D2075" s="113" t="s">
        <v>15812</v>
      </c>
      <c r="E2075" s="113" t="e">
        <f t="shared" si="32"/>
        <v>#VALUE!</v>
      </c>
      <c r="F2075" s="113" t="s">
        <v>13304</v>
      </c>
      <c r="G2075" s="113" t="s">
        <v>16805</v>
      </c>
      <c r="H2075" s="113" t="s">
        <v>12804</v>
      </c>
      <c r="I2075" s="113" t="s">
        <v>12980</v>
      </c>
      <c r="J2075" s="115">
        <v>37300</v>
      </c>
    </row>
    <row r="2076" spans="1:10" hidden="1" x14ac:dyDescent="0.2">
      <c r="A2076" s="116" t="s">
        <v>16803</v>
      </c>
      <c r="D2076" s="113" t="s">
        <v>15813</v>
      </c>
      <c r="E2076" s="113" t="e">
        <f t="shared" si="32"/>
        <v>#VALUE!</v>
      </c>
      <c r="F2076" s="113" t="s">
        <v>13304</v>
      </c>
      <c r="G2076" s="113" t="s">
        <v>16805</v>
      </c>
      <c r="H2076" s="113" t="s">
        <v>12804</v>
      </c>
      <c r="I2076" s="113" t="s">
        <v>12982</v>
      </c>
      <c r="J2076" s="115">
        <v>37300</v>
      </c>
    </row>
    <row r="2077" spans="1:10" hidden="1" x14ac:dyDescent="0.2">
      <c r="A2077" s="116" t="s">
        <v>16803</v>
      </c>
      <c r="D2077" s="113" t="s">
        <v>15814</v>
      </c>
      <c r="E2077" s="113" t="e">
        <f t="shared" si="32"/>
        <v>#VALUE!</v>
      </c>
      <c r="F2077" s="113" t="s">
        <v>13304</v>
      </c>
      <c r="G2077" s="113" t="s">
        <v>16805</v>
      </c>
      <c r="H2077" s="113" t="s">
        <v>12804</v>
      </c>
      <c r="I2077" s="113" t="s">
        <v>12984</v>
      </c>
      <c r="J2077" s="115">
        <v>37300</v>
      </c>
    </row>
    <row r="2078" spans="1:10" hidden="1" x14ac:dyDescent="0.2">
      <c r="A2078" s="116" t="s">
        <v>16803</v>
      </c>
      <c r="D2078" s="113" t="s">
        <v>15815</v>
      </c>
      <c r="E2078" s="113" t="e">
        <f t="shared" si="32"/>
        <v>#VALUE!</v>
      </c>
      <c r="F2078" s="113" t="s">
        <v>13304</v>
      </c>
      <c r="G2078" s="113" t="s">
        <v>16805</v>
      </c>
      <c r="H2078" s="113" t="s">
        <v>12804</v>
      </c>
      <c r="I2078" s="113" t="s">
        <v>12986</v>
      </c>
      <c r="J2078" s="115">
        <v>37300</v>
      </c>
    </row>
    <row r="2079" spans="1:10" hidden="1" x14ac:dyDescent="0.2">
      <c r="A2079" s="116" t="s">
        <v>16803</v>
      </c>
      <c r="D2079" s="113" t="s">
        <v>15816</v>
      </c>
      <c r="E2079" s="113" t="e">
        <f t="shared" si="32"/>
        <v>#VALUE!</v>
      </c>
      <c r="F2079" s="113" t="s">
        <v>13304</v>
      </c>
      <c r="G2079" s="113" t="s">
        <v>16805</v>
      </c>
      <c r="H2079" s="113" t="s">
        <v>12804</v>
      </c>
      <c r="I2079" s="113" t="s">
        <v>12988</v>
      </c>
      <c r="J2079" s="115">
        <v>37300</v>
      </c>
    </row>
    <row r="2080" spans="1:10" hidden="1" x14ac:dyDescent="0.2">
      <c r="A2080" s="116" t="s">
        <v>16803</v>
      </c>
      <c r="D2080" s="113" t="s">
        <v>15817</v>
      </c>
      <c r="E2080" s="113" t="e">
        <f t="shared" si="32"/>
        <v>#VALUE!</v>
      </c>
      <c r="F2080" s="113" t="s">
        <v>13304</v>
      </c>
      <c r="G2080" s="113" t="s">
        <v>16805</v>
      </c>
      <c r="H2080" s="113" t="s">
        <v>12804</v>
      </c>
      <c r="I2080" s="113" t="s">
        <v>12990</v>
      </c>
      <c r="J2080" s="115">
        <v>37300</v>
      </c>
    </row>
    <row r="2081" spans="1:10" hidden="1" x14ac:dyDescent="0.2">
      <c r="A2081" s="116" t="s">
        <v>16803</v>
      </c>
      <c r="D2081" s="113" t="s">
        <v>15818</v>
      </c>
      <c r="E2081" s="113" t="e">
        <f t="shared" si="32"/>
        <v>#VALUE!</v>
      </c>
      <c r="F2081" s="113" t="s">
        <v>13304</v>
      </c>
      <c r="G2081" s="113" t="s">
        <v>16805</v>
      </c>
      <c r="H2081" s="113" t="s">
        <v>12804</v>
      </c>
      <c r="I2081" s="113" t="s">
        <v>12992</v>
      </c>
      <c r="J2081" s="115">
        <v>37300</v>
      </c>
    </row>
    <row r="2082" spans="1:10" hidden="1" x14ac:dyDescent="0.2">
      <c r="A2082" s="116" t="s">
        <v>16803</v>
      </c>
      <c r="D2082" s="113" t="s">
        <v>15819</v>
      </c>
      <c r="E2082" s="113" t="e">
        <f t="shared" si="32"/>
        <v>#VALUE!</v>
      </c>
      <c r="F2082" s="113" t="s">
        <v>13304</v>
      </c>
      <c r="G2082" s="113" t="s">
        <v>16805</v>
      </c>
      <c r="H2082" s="113" t="s">
        <v>12804</v>
      </c>
      <c r="I2082" s="113" t="s">
        <v>12994</v>
      </c>
      <c r="J2082" s="115">
        <v>37300</v>
      </c>
    </row>
    <row r="2083" spans="1:10" hidden="1" x14ac:dyDescent="0.2">
      <c r="A2083" s="116" t="s">
        <v>16803</v>
      </c>
      <c r="D2083" s="113" t="s">
        <v>15919</v>
      </c>
      <c r="E2083" s="113" t="e">
        <f t="shared" si="32"/>
        <v>#VALUE!</v>
      </c>
      <c r="F2083" s="113" t="s">
        <v>13304</v>
      </c>
      <c r="G2083" s="113" t="s">
        <v>16805</v>
      </c>
      <c r="H2083" s="113" t="s">
        <v>12804</v>
      </c>
      <c r="I2083" s="113" t="s">
        <v>12996</v>
      </c>
      <c r="J2083" s="115">
        <v>37300</v>
      </c>
    </row>
    <row r="2084" spans="1:10" hidden="1" x14ac:dyDescent="0.2">
      <c r="A2084" s="116" t="s">
        <v>16803</v>
      </c>
      <c r="D2084" s="113" t="s">
        <v>15920</v>
      </c>
      <c r="E2084" s="113" t="e">
        <f t="shared" si="32"/>
        <v>#VALUE!</v>
      </c>
      <c r="F2084" s="113" t="s">
        <v>13304</v>
      </c>
      <c r="G2084" s="113" t="s">
        <v>16805</v>
      </c>
      <c r="H2084" s="113" t="s">
        <v>12804</v>
      </c>
      <c r="I2084" s="113" t="s">
        <v>12998</v>
      </c>
      <c r="J2084" s="115">
        <v>37300</v>
      </c>
    </row>
    <row r="2085" spans="1:10" hidden="1" x14ac:dyDescent="0.2">
      <c r="A2085" s="116" t="s">
        <v>16803</v>
      </c>
      <c r="D2085" s="113" t="s">
        <v>15921</v>
      </c>
      <c r="E2085" s="113" t="e">
        <f t="shared" si="32"/>
        <v>#VALUE!</v>
      </c>
      <c r="F2085" s="113" t="s">
        <v>13304</v>
      </c>
      <c r="G2085" s="113" t="s">
        <v>16805</v>
      </c>
      <c r="H2085" s="113" t="s">
        <v>12804</v>
      </c>
      <c r="I2085" s="113" t="s">
        <v>13000</v>
      </c>
      <c r="J2085" s="115">
        <v>37300</v>
      </c>
    </row>
    <row r="2086" spans="1:10" hidden="1" x14ac:dyDescent="0.2">
      <c r="A2086" s="116" t="s">
        <v>16803</v>
      </c>
      <c r="D2086" s="113" t="s">
        <v>15922</v>
      </c>
      <c r="E2086" s="113" t="e">
        <f t="shared" si="32"/>
        <v>#VALUE!</v>
      </c>
      <c r="F2086" s="113" t="s">
        <v>13304</v>
      </c>
      <c r="G2086" s="113" t="s">
        <v>16805</v>
      </c>
      <c r="H2086" s="113" t="s">
        <v>12804</v>
      </c>
      <c r="I2086" s="113" t="s">
        <v>13002</v>
      </c>
      <c r="J2086" s="115">
        <v>37300</v>
      </c>
    </row>
    <row r="2087" spans="1:10" hidden="1" x14ac:dyDescent="0.2">
      <c r="A2087" s="116" t="s">
        <v>16803</v>
      </c>
      <c r="D2087" s="113" t="s">
        <v>15923</v>
      </c>
      <c r="E2087" s="113" t="e">
        <f t="shared" si="32"/>
        <v>#VALUE!</v>
      </c>
      <c r="F2087" s="113" t="s">
        <v>13304</v>
      </c>
      <c r="G2087" s="113" t="s">
        <v>16805</v>
      </c>
      <c r="H2087" s="113" t="s">
        <v>12804</v>
      </c>
      <c r="I2087" s="113" t="s">
        <v>13004</v>
      </c>
      <c r="J2087" s="115">
        <v>37300</v>
      </c>
    </row>
    <row r="2088" spans="1:10" hidden="1" x14ac:dyDescent="0.2">
      <c r="A2088" s="116" t="s">
        <v>16803</v>
      </c>
      <c r="D2088" s="113" t="s">
        <v>15924</v>
      </c>
      <c r="E2088" s="113" t="e">
        <f t="shared" si="32"/>
        <v>#VALUE!</v>
      </c>
      <c r="F2088" s="113" t="s">
        <v>13304</v>
      </c>
      <c r="G2088" s="113" t="s">
        <v>16805</v>
      </c>
      <c r="H2088" s="113" t="s">
        <v>12804</v>
      </c>
      <c r="I2088" s="113" t="s">
        <v>15704</v>
      </c>
      <c r="J2088" s="115">
        <v>37300</v>
      </c>
    </row>
    <row r="2089" spans="1:10" hidden="1" x14ac:dyDescent="0.2">
      <c r="A2089" s="116" t="s">
        <v>16803</v>
      </c>
      <c r="D2089" s="113" t="s">
        <v>15925</v>
      </c>
      <c r="E2089" s="113" t="e">
        <f t="shared" si="32"/>
        <v>#VALUE!</v>
      </c>
      <c r="F2089" s="113" t="s">
        <v>13304</v>
      </c>
      <c r="G2089" s="113" t="s">
        <v>16805</v>
      </c>
      <c r="H2089" s="113" t="s">
        <v>12804</v>
      </c>
      <c r="I2089" s="113" t="s">
        <v>15706</v>
      </c>
      <c r="J2089" s="115">
        <v>37300</v>
      </c>
    </row>
    <row r="2090" spans="1:10" hidden="1" x14ac:dyDescent="0.2">
      <c r="A2090" s="116" t="s">
        <v>16803</v>
      </c>
      <c r="D2090" s="113" t="s">
        <v>15926</v>
      </c>
      <c r="E2090" s="113" t="e">
        <f t="shared" si="32"/>
        <v>#VALUE!</v>
      </c>
      <c r="F2090" s="113" t="s">
        <v>13304</v>
      </c>
      <c r="G2090" s="113" t="s">
        <v>16805</v>
      </c>
      <c r="H2090" s="113" t="s">
        <v>12804</v>
      </c>
      <c r="I2090" s="113" t="s">
        <v>15708</v>
      </c>
      <c r="J2090" s="115">
        <v>37300</v>
      </c>
    </row>
    <row r="2091" spans="1:10" hidden="1" x14ac:dyDescent="0.2">
      <c r="A2091" s="116" t="s">
        <v>16803</v>
      </c>
      <c r="D2091" s="113" t="s">
        <v>15927</v>
      </c>
      <c r="E2091" s="113" t="e">
        <f t="shared" si="32"/>
        <v>#VALUE!</v>
      </c>
      <c r="F2091" s="113" t="s">
        <v>13304</v>
      </c>
      <c r="G2091" s="113" t="s">
        <v>16805</v>
      </c>
      <c r="H2091" s="113" t="s">
        <v>12804</v>
      </c>
      <c r="I2091" s="113" t="s">
        <v>15710</v>
      </c>
      <c r="J2091" s="115">
        <v>37300</v>
      </c>
    </row>
    <row r="2092" spans="1:10" hidden="1" x14ac:dyDescent="0.2">
      <c r="A2092" s="116" t="s">
        <v>16803</v>
      </c>
      <c r="D2092" s="113" t="s">
        <v>15928</v>
      </c>
      <c r="E2092" s="113" t="e">
        <f t="shared" si="32"/>
        <v>#VALUE!</v>
      </c>
      <c r="F2092" s="113" t="s">
        <v>13304</v>
      </c>
      <c r="G2092" s="113" t="s">
        <v>16805</v>
      </c>
      <c r="H2092" s="113" t="s">
        <v>12804</v>
      </c>
      <c r="I2092" s="113" t="s">
        <v>15712</v>
      </c>
      <c r="J2092" s="115">
        <v>37300</v>
      </c>
    </row>
    <row r="2093" spans="1:10" hidden="1" x14ac:dyDescent="0.2">
      <c r="A2093" s="116" t="s">
        <v>16803</v>
      </c>
      <c r="D2093" s="113" t="s">
        <v>15929</v>
      </c>
      <c r="E2093" s="113" t="e">
        <f t="shared" si="32"/>
        <v>#VALUE!</v>
      </c>
      <c r="F2093" s="113" t="s">
        <v>13304</v>
      </c>
      <c r="G2093" s="113" t="s">
        <v>16805</v>
      </c>
      <c r="H2093" s="113" t="s">
        <v>12804</v>
      </c>
      <c r="I2093" s="113" t="s">
        <v>15714</v>
      </c>
      <c r="J2093" s="115">
        <v>37300</v>
      </c>
    </row>
    <row r="2094" spans="1:10" hidden="1" x14ac:dyDescent="0.2">
      <c r="A2094" s="116" t="s">
        <v>16803</v>
      </c>
      <c r="D2094" s="113" t="s">
        <v>15930</v>
      </c>
      <c r="E2094" s="113" t="e">
        <f t="shared" si="32"/>
        <v>#VALUE!</v>
      </c>
      <c r="F2094" s="113" t="s">
        <v>13304</v>
      </c>
      <c r="G2094" s="113" t="s">
        <v>16805</v>
      </c>
      <c r="H2094" s="113" t="s">
        <v>12804</v>
      </c>
      <c r="I2094" s="113" t="s">
        <v>15716</v>
      </c>
      <c r="J2094" s="115">
        <v>37300</v>
      </c>
    </row>
    <row r="2095" spans="1:10" hidden="1" x14ac:dyDescent="0.2">
      <c r="A2095" s="116" t="s">
        <v>16803</v>
      </c>
      <c r="D2095" s="113" t="s">
        <v>15931</v>
      </c>
      <c r="E2095" s="113" t="e">
        <f t="shared" si="32"/>
        <v>#VALUE!</v>
      </c>
      <c r="F2095" s="113" t="s">
        <v>13304</v>
      </c>
      <c r="G2095" s="113" t="s">
        <v>16805</v>
      </c>
      <c r="H2095" s="113" t="s">
        <v>12804</v>
      </c>
      <c r="I2095" s="113" t="s">
        <v>15718</v>
      </c>
      <c r="J2095" s="115">
        <v>37300</v>
      </c>
    </row>
    <row r="2096" spans="1:10" hidden="1" x14ac:dyDescent="0.2">
      <c r="A2096" s="116" t="s">
        <v>16803</v>
      </c>
      <c r="D2096" s="113" t="s">
        <v>15932</v>
      </c>
      <c r="E2096" s="113" t="e">
        <f t="shared" si="32"/>
        <v>#VALUE!</v>
      </c>
      <c r="F2096" s="113" t="s">
        <v>13304</v>
      </c>
      <c r="G2096" s="113" t="s">
        <v>16805</v>
      </c>
      <c r="H2096" s="113" t="s">
        <v>12804</v>
      </c>
      <c r="I2096" s="113" t="s">
        <v>15720</v>
      </c>
      <c r="J2096" s="115">
        <v>37300</v>
      </c>
    </row>
    <row r="2097" spans="1:10" hidden="1" x14ac:dyDescent="0.2">
      <c r="A2097" s="116" t="s">
        <v>16803</v>
      </c>
      <c r="D2097" s="113" t="s">
        <v>15933</v>
      </c>
      <c r="E2097" s="113" t="e">
        <f t="shared" si="32"/>
        <v>#VALUE!</v>
      </c>
      <c r="F2097" s="113" t="s">
        <v>13304</v>
      </c>
      <c r="G2097" s="113" t="s">
        <v>16805</v>
      </c>
      <c r="H2097" s="113" t="s">
        <v>12804</v>
      </c>
      <c r="I2097" s="113" t="s">
        <v>15722</v>
      </c>
      <c r="J2097" s="115">
        <v>37300</v>
      </c>
    </row>
    <row r="2098" spans="1:10" hidden="1" x14ac:dyDescent="0.2">
      <c r="A2098" s="116" t="s">
        <v>16803</v>
      </c>
      <c r="D2098" s="113" t="s">
        <v>15934</v>
      </c>
      <c r="E2098" s="113" t="e">
        <f t="shared" si="32"/>
        <v>#VALUE!</v>
      </c>
      <c r="F2098" s="113" t="s">
        <v>13304</v>
      </c>
      <c r="G2098" s="113" t="s">
        <v>16805</v>
      </c>
      <c r="H2098" s="113" t="s">
        <v>12804</v>
      </c>
      <c r="I2098" s="113" t="s">
        <v>15724</v>
      </c>
      <c r="J2098" s="115">
        <v>37300</v>
      </c>
    </row>
    <row r="2099" spans="1:10" hidden="1" x14ac:dyDescent="0.2">
      <c r="A2099" s="116" t="s">
        <v>16803</v>
      </c>
      <c r="D2099" s="113" t="s">
        <v>15935</v>
      </c>
      <c r="E2099" s="113" t="e">
        <f t="shared" si="32"/>
        <v>#VALUE!</v>
      </c>
      <c r="F2099" s="113" t="s">
        <v>13304</v>
      </c>
      <c r="G2099" s="113" t="s">
        <v>16805</v>
      </c>
      <c r="H2099" s="113" t="s">
        <v>12804</v>
      </c>
      <c r="I2099" s="113" t="s">
        <v>15726</v>
      </c>
      <c r="J2099" s="115">
        <v>37300</v>
      </c>
    </row>
    <row r="2100" spans="1:10" hidden="1" x14ac:dyDescent="0.2">
      <c r="A2100" s="116" t="s">
        <v>16803</v>
      </c>
      <c r="D2100" s="113" t="s">
        <v>15936</v>
      </c>
      <c r="E2100" s="113" t="e">
        <f t="shared" si="32"/>
        <v>#VALUE!</v>
      </c>
      <c r="F2100" s="113" t="s">
        <v>13304</v>
      </c>
      <c r="G2100" s="113" t="s">
        <v>16805</v>
      </c>
      <c r="H2100" s="113" t="s">
        <v>12804</v>
      </c>
      <c r="I2100" s="113" t="s">
        <v>15728</v>
      </c>
      <c r="J2100" s="115">
        <v>37300</v>
      </c>
    </row>
    <row r="2101" spans="1:10" hidden="1" x14ac:dyDescent="0.2">
      <c r="A2101" s="116" t="s">
        <v>16803</v>
      </c>
      <c r="D2101" s="113" t="s">
        <v>15937</v>
      </c>
      <c r="E2101" s="113" t="e">
        <f t="shared" si="32"/>
        <v>#VALUE!</v>
      </c>
      <c r="F2101" s="113" t="s">
        <v>13304</v>
      </c>
      <c r="G2101" s="113" t="s">
        <v>16805</v>
      </c>
      <c r="H2101" s="113" t="s">
        <v>12804</v>
      </c>
      <c r="I2101" s="113" t="s">
        <v>15730</v>
      </c>
      <c r="J2101" s="115">
        <v>37300</v>
      </c>
    </row>
    <row r="2102" spans="1:10" hidden="1" x14ac:dyDescent="0.2">
      <c r="A2102" s="116" t="s">
        <v>16803</v>
      </c>
      <c r="D2102" s="113" t="s">
        <v>15938</v>
      </c>
      <c r="E2102" s="113" t="e">
        <f t="shared" si="32"/>
        <v>#VALUE!</v>
      </c>
      <c r="F2102" s="113" t="s">
        <v>13304</v>
      </c>
      <c r="G2102" s="113" t="s">
        <v>16805</v>
      </c>
      <c r="H2102" s="113" t="s">
        <v>12804</v>
      </c>
      <c r="I2102" s="113" t="s">
        <v>15732</v>
      </c>
      <c r="J2102" s="115">
        <v>37300</v>
      </c>
    </row>
    <row r="2103" spans="1:10" hidden="1" x14ac:dyDescent="0.2">
      <c r="A2103" s="116" t="s">
        <v>16803</v>
      </c>
      <c r="D2103" s="113" t="s">
        <v>15939</v>
      </c>
      <c r="E2103" s="113" t="e">
        <f t="shared" si="32"/>
        <v>#VALUE!</v>
      </c>
      <c r="F2103" s="113" t="s">
        <v>13304</v>
      </c>
      <c r="G2103" s="113" t="s">
        <v>16805</v>
      </c>
      <c r="H2103" s="113" t="s">
        <v>12804</v>
      </c>
      <c r="I2103" s="113" t="s">
        <v>15734</v>
      </c>
      <c r="J2103" s="115">
        <v>37300</v>
      </c>
    </row>
    <row r="2104" spans="1:10" hidden="1" x14ac:dyDescent="0.2">
      <c r="A2104" s="116" t="s">
        <v>16803</v>
      </c>
      <c r="D2104" s="113" t="s">
        <v>15940</v>
      </c>
      <c r="E2104" s="113" t="e">
        <f t="shared" si="32"/>
        <v>#VALUE!</v>
      </c>
      <c r="F2104" s="113" t="s">
        <v>13304</v>
      </c>
      <c r="G2104" s="113" t="s">
        <v>16805</v>
      </c>
      <c r="H2104" s="113" t="s">
        <v>12804</v>
      </c>
      <c r="I2104" s="113" t="s">
        <v>15736</v>
      </c>
      <c r="J2104" s="115">
        <v>37300</v>
      </c>
    </row>
    <row r="2105" spans="1:10" hidden="1" x14ac:dyDescent="0.2">
      <c r="A2105" s="116" t="s">
        <v>16803</v>
      </c>
      <c r="D2105" s="113" t="s">
        <v>15941</v>
      </c>
      <c r="E2105" s="113" t="e">
        <f t="shared" si="32"/>
        <v>#VALUE!</v>
      </c>
      <c r="F2105" s="113" t="s">
        <v>13304</v>
      </c>
      <c r="G2105" s="113" t="s">
        <v>16805</v>
      </c>
      <c r="H2105" s="113" t="s">
        <v>12804</v>
      </c>
      <c r="I2105" s="113" t="s">
        <v>15738</v>
      </c>
      <c r="J2105" s="115">
        <v>37300</v>
      </c>
    </row>
    <row r="2106" spans="1:10" hidden="1" x14ac:dyDescent="0.2">
      <c r="A2106" s="116" t="s">
        <v>16803</v>
      </c>
      <c r="D2106" s="113" t="s">
        <v>15942</v>
      </c>
      <c r="E2106" s="113" t="e">
        <f t="shared" si="32"/>
        <v>#VALUE!</v>
      </c>
      <c r="F2106" s="113" t="s">
        <v>13304</v>
      </c>
      <c r="G2106" s="113" t="s">
        <v>16805</v>
      </c>
      <c r="H2106" s="113" t="s">
        <v>12804</v>
      </c>
      <c r="I2106" s="113" t="s">
        <v>15740</v>
      </c>
      <c r="J2106" s="115">
        <v>37300</v>
      </c>
    </row>
    <row r="2107" spans="1:10" hidden="1" x14ac:dyDescent="0.2">
      <c r="A2107" s="116" t="s">
        <v>16803</v>
      </c>
      <c r="D2107" s="113" t="s">
        <v>15943</v>
      </c>
      <c r="E2107" s="113" t="e">
        <f t="shared" si="32"/>
        <v>#VALUE!</v>
      </c>
      <c r="F2107" s="113" t="s">
        <v>13304</v>
      </c>
      <c r="G2107" s="113" t="s">
        <v>16805</v>
      </c>
      <c r="H2107" s="113" t="s">
        <v>12804</v>
      </c>
      <c r="I2107" s="113" t="s">
        <v>15742</v>
      </c>
      <c r="J2107" s="115">
        <v>37300</v>
      </c>
    </row>
    <row r="2108" spans="1:10" hidden="1" x14ac:dyDescent="0.2">
      <c r="A2108" s="116" t="s">
        <v>16803</v>
      </c>
      <c r="D2108" s="113" t="s">
        <v>15944</v>
      </c>
      <c r="E2108" s="113" t="e">
        <f t="shared" si="32"/>
        <v>#VALUE!</v>
      </c>
      <c r="F2108" s="113" t="s">
        <v>13304</v>
      </c>
      <c r="G2108" s="113" t="s">
        <v>16805</v>
      </c>
      <c r="H2108" s="113" t="s">
        <v>12804</v>
      </c>
      <c r="I2108" s="113" t="s">
        <v>15744</v>
      </c>
      <c r="J2108" s="115">
        <v>37300</v>
      </c>
    </row>
    <row r="2109" spans="1:10" hidden="1" x14ac:dyDescent="0.2">
      <c r="A2109" s="116" t="s">
        <v>16803</v>
      </c>
      <c r="D2109" s="113" t="s">
        <v>15945</v>
      </c>
      <c r="E2109" s="113" t="e">
        <f t="shared" si="32"/>
        <v>#VALUE!</v>
      </c>
      <c r="F2109" s="113" t="s">
        <v>13304</v>
      </c>
      <c r="G2109" s="113" t="s">
        <v>16805</v>
      </c>
      <c r="H2109" s="113" t="s">
        <v>12804</v>
      </c>
      <c r="I2109" s="113" t="s">
        <v>15746</v>
      </c>
      <c r="J2109" s="115">
        <v>37300</v>
      </c>
    </row>
    <row r="2110" spans="1:10" hidden="1" x14ac:dyDescent="0.2">
      <c r="A2110" s="116" t="s">
        <v>16803</v>
      </c>
      <c r="D2110" s="113" t="s">
        <v>15946</v>
      </c>
      <c r="E2110" s="113" t="e">
        <f t="shared" si="32"/>
        <v>#VALUE!</v>
      </c>
      <c r="F2110" s="113" t="s">
        <v>13304</v>
      </c>
      <c r="G2110" s="113" t="s">
        <v>16805</v>
      </c>
      <c r="H2110" s="113" t="s">
        <v>12804</v>
      </c>
      <c r="I2110" s="113" t="s">
        <v>15748</v>
      </c>
      <c r="J2110" s="115">
        <v>37300</v>
      </c>
    </row>
    <row r="2111" spans="1:10" hidden="1" x14ac:dyDescent="0.2">
      <c r="A2111" s="116" t="s">
        <v>16803</v>
      </c>
      <c r="D2111" s="113" t="s">
        <v>15947</v>
      </c>
      <c r="E2111" s="113" t="e">
        <f t="shared" si="32"/>
        <v>#VALUE!</v>
      </c>
      <c r="F2111" s="113" t="s">
        <v>13304</v>
      </c>
      <c r="G2111" s="113" t="s">
        <v>16805</v>
      </c>
      <c r="H2111" s="113" t="s">
        <v>12804</v>
      </c>
      <c r="I2111" s="113" t="s">
        <v>15750</v>
      </c>
      <c r="J2111" s="115">
        <v>37300</v>
      </c>
    </row>
    <row r="2112" spans="1:10" hidden="1" x14ac:dyDescent="0.2">
      <c r="A2112" s="116" t="s">
        <v>16803</v>
      </c>
      <c r="D2112" s="113" t="s">
        <v>15948</v>
      </c>
      <c r="E2112" s="113" t="e">
        <f t="shared" si="32"/>
        <v>#VALUE!</v>
      </c>
      <c r="F2112" s="113" t="s">
        <v>13304</v>
      </c>
      <c r="G2112" s="113" t="s">
        <v>16805</v>
      </c>
      <c r="H2112" s="113" t="s">
        <v>12804</v>
      </c>
      <c r="I2112" s="113" t="s">
        <v>15752</v>
      </c>
      <c r="J2112" s="115">
        <v>37300</v>
      </c>
    </row>
    <row r="2113" spans="1:10" hidden="1" x14ac:dyDescent="0.2">
      <c r="A2113" s="116" t="s">
        <v>16803</v>
      </c>
      <c r="D2113" s="113" t="s">
        <v>15949</v>
      </c>
      <c r="E2113" s="113" t="e">
        <f t="shared" si="32"/>
        <v>#VALUE!</v>
      </c>
      <c r="F2113" s="113" t="s">
        <v>13304</v>
      </c>
      <c r="G2113" s="113" t="s">
        <v>16805</v>
      </c>
      <c r="H2113" s="113" t="s">
        <v>12804</v>
      </c>
      <c r="I2113" s="113" t="s">
        <v>15754</v>
      </c>
      <c r="J2113" s="115">
        <v>37300</v>
      </c>
    </row>
    <row r="2114" spans="1:10" hidden="1" x14ac:dyDescent="0.2">
      <c r="A2114" s="116" t="s">
        <v>16803</v>
      </c>
      <c r="D2114" s="113" t="s">
        <v>15950</v>
      </c>
      <c r="E2114" s="113" t="e">
        <f t="shared" ref="E2114:E2177" si="33">VALUE(D2114)</f>
        <v>#VALUE!</v>
      </c>
      <c r="F2114" s="113" t="s">
        <v>13304</v>
      </c>
      <c r="G2114" s="113" t="s">
        <v>16805</v>
      </c>
      <c r="H2114" s="113" t="s">
        <v>12818</v>
      </c>
      <c r="I2114" s="113" t="s">
        <v>12955</v>
      </c>
      <c r="J2114" s="115">
        <v>37300</v>
      </c>
    </row>
    <row r="2115" spans="1:10" hidden="1" x14ac:dyDescent="0.2">
      <c r="A2115" s="116" t="s">
        <v>16803</v>
      </c>
      <c r="D2115" s="113" t="s">
        <v>15951</v>
      </c>
      <c r="E2115" s="113" t="e">
        <f t="shared" si="33"/>
        <v>#VALUE!</v>
      </c>
      <c r="F2115" s="113" t="s">
        <v>13304</v>
      </c>
      <c r="G2115" s="113" t="s">
        <v>16805</v>
      </c>
      <c r="H2115" s="113" t="s">
        <v>12818</v>
      </c>
      <c r="I2115" s="113" t="s">
        <v>12957</v>
      </c>
      <c r="J2115" s="115">
        <v>37300</v>
      </c>
    </row>
    <row r="2116" spans="1:10" hidden="1" x14ac:dyDescent="0.2">
      <c r="A2116" s="116" t="s">
        <v>16803</v>
      </c>
      <c r="D2116" s="113" t="s">
        <v>15952</v>
      </c>
      <c r="E2116" s="113" t="e">
        <f t="shared" si="33"/>
        <v>#VALUE!</v>
      </c>
      <c r="F2116" s="113" t="s">
        <v>13304</v>
      </c>
      <c r="G2116" s="113" t="s">
        <v>16805</v>
      </c>
      <c r="H2116" s="113" t="s">
        <v>12818</v>
      </c>
      <c r="I2116" s="113" t="s">
        <v>12959</v>
      </c>
      <c r="J2116" s="115">
        <v>37300</v>
      </c>
    </row>
    <row r="2117" spans="1:10" hidden="1" x14ac:dyDescent="0.2">
      <c r="A2117" s="116" t="s">
        <v>16803</v>
      </c>
      <c r="D2117" s="113" t="s">
        <v>15953</v>
      </c>
      <c r="E2117" s="113" t="e">
        <f t="shared" si="33"/>
        <v>#VALUE!</v>
      </c>
      <c r="F2117" s="113" t="s">
        <v>13304</v>
      </c>
      <c r="G2117" s="113" t="s">
        <v>16805</v>
      </c>
      <c r="H2117" s="113" t="s">
        <v>12818</v>
      </c>
      <c r="I2117" s="113" t="s">
        <v>12961</v>
      </c>
      <c r="J2117" s="115">
        <v>37300</v>
      </c>
    </row>
    <row r="2118" spans="1:10" hidden="1" x14ac:dyDescent="0.2">
      <c r="A2118" s="116" t="s">
        <v>16803</v>
      </c>
      <c r="D2118" s="113" t="s">
        <v>15954</v>
      </c>
      <c r="E2118" s="113" t="e">
        <f t="shared" si="33"/>
        <v>#VALUE!</v>
      </c>
      <c r="F2118" s="113" t="s">
        <v>13304</v>
      </c>
      <c r="G2118" s="113" t="s">
        <v>16805</v>
      </c>
      <c r="H2118" s="113" t="s">
        <v>12818</v>
      </c>
      <c r="I2118" s="113" t="s">
        <v>12963</v>
      </c>
      <c r="J2118" s="115">
        <v>37300</v>
      </c>
    </row>
    <row r="2119" spans="1:10" hidden="1" x14ac:dyDescent="0.2">
      <c r="A2119" s="116" t="s">
        <v>16803</v>
      </c>
      <c r="D2119" s="113" t="s">
        <v>15955</v>
      </c>
      <c r="E2119" s="113" t="e">
        <f t="shared" si="33"/>
        <v>#VALUE!</v>
      </c>
      <c r="F2119" s="113" t="s">
        <v>13304</v>
      </c>
      <c r="G2119" s="113" t="s">
        <v>16805</v>
      </c>
      <c r="H2119" s="113" t="s">
        <v>12818</v>
      </c>
      <c r="I2119" s="113" t="s">
        <v>12965</v>
      </c>
      <c r="J2119" s="115">
        <v>37300</v>
      </c>
    </row>
    <row r="2120" spans="1:10" hidden="1" x14ac:dyDescent="0.2">
      <c r="A2120" s="116" t="s">
        <v>16803</v>
      </c>
      <c r="D2120" s="113" t="s">
        <v>15956</v>
      </c>
      <c r="E2120" s="113" t="e">
        <f t="shared" si="33"/>
        <v>#VALUE!</v>
      </c>
      <c r="F2120" s="113" t="s">
        <v>13304</v>
      </c>
      <c r="G2120" s="113" t="s">
        <v>16805</v>
      </c>
      <c r="H2120" s="113" t="s">
        <v>12818</v>
      </c>
      <c r="I2120" s="113" t="s">
        <v>12967</v>
      </c>
      <c r="J2120" s="115">
        <v>37300</v>
      </c>
    </row>
    <row r="2121" spans="1:10" hidden="1" x14ac:dyDescent="0.2">
      <c r="A2121" s="116" t="s">
        <v>16803</v>
      </c>
      <c r="D2121" s="113" t="s">
        <v>15957</v>
      </c>
      <c r="E2121" s="113" t="e">
        <f t="shared" si="33"/>
        <v>#VALUE!</v>
      </c>
      <c r="F2121" s="113" t="s">
        <v>13304</v>
      </c>
      <c r="G2121" s="113" t="s">
        <v>16805</v>
      </c>
      <c r="H2121" s="113" t="s">
        <v>12818</v>
      </c>
      <c r="I2121" s="113" t="s">
        <v>12969</v>
      </c>
      <c r="J2121" s="115">
        <v>37300</v>
      </c>
    </row>
    <row r="2122" spans="1:10" hidden="1" x14ac:dyDescent="0.2">
      <c r="A2122" s="116" t="s">
        <v>16803</v>
      </c>
      <c r="D2122" s="113" t="s">
        <v>15958</v>
      </c>
      <c r="E2122" s="113" t="e">
        <f t="shared" si="33"/>
        <v>#VALUE!</v>
      </c>
      <c r="F2122" s="113" t="s">
        <v>13304</v>
      </c>
      <c r="G2122" s="113" t="s">
        <v>16805</v>
      </c>
      <c r="H2122" s="113" t="s">
        <v>12818</v>
      </c>
      <c r="I2122" s="113" t="s">
        <v>12971</v>
      </c>
      <c r="J2122" s="115">
        <v>37300</v>
      </c>
    </row>
    <row r="2123" spans="1:10" hidden="1" x14ac:dyDescent="0.2">
      <c r="A2123" s="116" t="s">
        <v>16803</v>
      </c>
      <c r="D2123" s="113" t="s">
        <v>15959</v>
      </c>
      <c r="E2123" s="113" t="e">
        <f t="shared" si="33"/>
        <v>#VALUE!</v>
      </c>
      <c r="F2123" s="113" t="s">
        <v>13304</v>
      </c>
      <c r="G2123" s="113" t="s">
        <v>16805</v>
      </c>
      <c r="H2123" s="113" t="s">
        <v>12818</v>
      </c>
      <c r="I2123" s="113" t="s">
        <v>12980</v>
      </c>
      <c r="J2123" s="115">
        <v>37300</v>
      </c>
    </row>
    <row r="2124" spans="1:10" hidden="1" x14ac:dyDescent="0.2">
      <c r="A2124" s="116" t="s">
        <v>16803</v>
      </c>
      <c r="D2124" s="113" t="s">
        <v>15960</v>
      </c>
      <c r="E2124" s="113" t="e">
        <f t="shared" si="33"/>
        <v>#VALUE!</v>
      </c>
      <c r="F2124" s="113" t="s">
        <v>13304</v>
      </c>
      <c r="G2124" s="113" t="s">
        <v>16805</v>
      </c>
      <c r="H2124" s="113" t="s">
        <v>12818</v>
      </c>
      <c r="I2124" s="113" t="s">
        <v>12982</v>
      </c>
      <c r="J2124" s="115">
        <v>37300</v>
      </c>
    </row>
    <row r="2125" spans="1:10" hidden="1" x14ac:dyDescent="0.2">
      <c r="A2125" s="116" t="s">
        <v>16803</v>
      </c>
      <c r="D2125" s="113" t="s">
        <v>15961</v>
      </c>
      <c r="E2125" s="113" t="e">
        <f t="shared" si="33"/>
        <v>#VALUE!</v>
      </c>
      <c r="F2125" s="113" t="s">
        <v>13304</v>
      </c>
      <c r="G2125" s="113" t="s">
        <v>16805</v>
      </c>
      <c r="H2125" s="113" t="s">
        <v>12818</v>
      </c>
      <c r="I2125" s="113" t="s">
        <v>12984</v>
      </c>
      <c r="J2125" s="115">
        <v>37300</v>
      </c>
    </row>
    <row r="2126" spans="1:10" hidden="1" x14ac:dyDescent="0.2">
      <c r="A2126" s="116" t="s">
        <v>16803</v>
      </c>
      <c r="D2126" s="113" t="s">
        <v>15962</v>
      </c>
      <c r="E2126" s="113" t="e">
        <f t="shared" si="33"/>
        <v>#VALUE!</v>
      </c>
      <c r="F2126" s="113" t="s">
        <v>13304</v>
      </c>
      <c r="G2126" s="113" t="s">
        <v>16805</v>
      </c>
      <c r="H2126" s="113" t="s">
        <v>12818</v>
      </c>
      <c r="I2126" s="113" t="s">
        <v>12986</v>
      </c>
      <c r="J2126" s="115">
        <v>37300</v>
      </c>
    </row>
    <row r="2127" spans="1:10" hidden="1" x14ac:dyDescent="0.2">
      <c r="A2127" s="116" t="s">
        <v>16803</v>
      </c>
      <c r="D2127" s="113" t="s">
        <v>15963</v>
      </c>
      <c r="E2127" s="113" t="e">
        <f t="shared" si="33"/>
        <v>#VALUE!</v>
      </c>
      <c r="F2127" s="113" t="s">
        <v>13304</v>
      </c>
      <c r="G2127" s="113" t="s">
        <v>16805</v>
      </c>
      <c r="H2127" s="113" t="s">
        <v>12818</v>
      </c>
      <c r="I2127" s="113" t="s">
        <v>12988</v>
      </c>
      <c r="J2127" s="115">
        <v>37300</v>
      </c>
    </row>
    <row r="2128" spans="1:10" hidden="1" x14ac:dyDescent="0.2">
      <c r="A2128" s="116" t="s">
        <v>16803</v>
      </c>
      <c r="D2128" s="113" t="s">
        <v>15964</v>
      </c>
      <c r="E2128" s="113" t="e">
        <f t="shared" si="33"/>
        <v>#VALUE!</v>
      </c>
      <c r="F2128" s="113" t="s">
        <v>13304</v>
      </c>
      <c r="G2128" s="113" t="s">
        <v>16805</v>
      </c>
      <c r="H2128" s="113" t="s">
        <v>12818</v>
      </c>
      <c r="I2128" s="113" t="s">
        <v>12990</v>
      </c>
      <c r="J2128" s="115">
        <v>37300</v>
      </c>
    </row>
    <row r="2129" spans="1:10" hidden="1" x14ac:dyDescent="0.2">
      <c r="A2129" s="116" t="s">
        <v>16803</v>
      </c>
      <c r="D2129" s="113" t="s">
        <v>15965</v>
      </c>
      <c r="E2129" s="113" t="e">
        <f t="shared" si="33"/>
        <v>#VALUE!</v>
      </c>
      <c r="F2129" s="113" t="s">
        <v>13304</v>
      </c>
      <c r="G2129" s="113" t="s">
        <v>16805</v>
      </c>
      <c r="H2129" s="113" t="s">
        <v>12818</v>
      </c>
      <c r="I2129" s="113" t="s">
        <v>12992</v>
      </c>
      <c r="J2129" s="115">
        <v>37300</v>
      </c>
    </row>
    <row r="2130" spans="1:10" hidden="1" x14ac:dyDescent="0.2">
      <c r="A2130" s="116" t="s">
        <v>16803</v>
      </c>
      <c r="D2130" s="113" t="s">
        <v>15966</v>
      </c>
      <c r="E2130" s="113" t="e">
        <f t="shared" si="33"/>
        <v>#VALUE!</v>
      </c>
      <c r="F2130" s="113" t="s">
        <v>13304</v>
      </c>
      <c r="G2130" s="113" t="s">
        <v>16805</v>
      </c>
      <c r="H2130" s="113" t="s">
        <v>12818</v>
      </c>
      <c r="I2130" s="113" t="s">
        <v>12994</v>
      </c>
      <c r="J2130" s="115">
        <v>37300</v>
      </c>
    </row>
    <row r="2131" spans="1:10" hidden="1" x14ac:dyDescent="0.2">
      <c r="A2131" s="116" t="s">
        <v>16803</v>
      </c>
      <c r="D2131" s="113" t="s">
        <v>13144</v>
      </c>
      <c r="E2131" s="113" t="e">
        <f t="shared" si="33"/>
        <v>#VALUE!</v>
      </c>
      <c r="F2131" s="113" t="s">
        <v>13304</v>
      </c>
      <c r="G2131" s="113" t="s">
        <v>16805</v>
      </c>
      <c r="H2131" s="113" t="s">
        <v>12818</v>
      </c>
      <c r="I2131" s="113" t="s">
        <v>12996</v>
      </c>
      <c r="J2131" s="115">
        <v>37300</v>
      </c>
    </row>
    <row r="2132" spans="1:10" hidden="1" x14ac:dyDescent="0.2">
      <c r="A2132" s="116" t="s">
        <v>16803</v>
      </c>
      <c r="D2132" s="113" t="s">
        <v>13145</v>
      </c>
      <c r="E2132" s="113" t="e">
        <f t="shared" si="33"/>
        <v>#VALUE!</v>
      </c>
      <c r="F2132" s="113" t="s">
        <v>13304</v>
      </c>
      <c r="G2132" s="113" t="s">
        <v>16805</v>
      </c>
      <c r="H2132" s="113" t="s">
        <v>12818</v>
      </c>
      <c r="I2132" s="113" t="s">
        <v>12998</v>
      </c>
      <c r="J2132" s="115">
        <v>37300</v>
      </c>
    </row>
    <row r="2133" spans="1:10" hidden="1" x14ac:dyDescent="0.2">
      <c r="A2133" s="116" t="s">
        <v>16803</v>
      </c>
      <c r="D2133" s="113" t="s">
        <v>13146</v>
      </c>
      <c r="E2133" s="113" t="e">
        <f t="shared" si="33"/>
        <v>#VALUE!</v>
      </c>
      <c r="F2133" s="113" t="s">
        <v>13304</v>
      </c>
      <c r="G2133" s="113" t="s">
        <v>16805</v>
      </c>
      <c r="H2133" s="113" t="s">
        <v>12818</v>
      </c>
      <c r="I2133" s="113" t="s">
        <v>13000</v>
      </c>
      <c r="J2133" s="115">
        <v>37300</v>
      </c>
    </row>
    <row r="2134" spans="1:10" hidden="1" x14ac:dyDescent="0.2">
      <c r="A2134" s="116" t="s">
        <v>16803</v>
      </c>
      <c r="D2134" s="113" t="s">
        <v>13147</v>
      </c>
      <c r="E2134" s="113" t="e">
        <f t="shared" si="33"/>
        <v>#VALUE!</v>
      </c>
      <c r="F2134" s="113" t="s">
        <v>13304</v>
      </c>
      <c r="G2134" s="113" t="s">
        <v>16805</v>
      </c>
      <c r="H2134" s="113" t="s">
        <v>12818</v>
      </c>
      <c r="I2134" s="113" t="s">
        <v>13002</v>
      </c>
      <c r="J2134" s="115">
        <v>37300</v>
      </c>
    </row>
    <row r="2135" spans="1:10" hidden="1" x14ac:dyDescent="0.2">
      <c r="A2135" s="116" t="s">
        <v>16803</v>
      </c>
      <c r="D2135" s="113" t="s">
        <v>13148</v>
      </c>
      <c r="E2135" s="113" t="e">
        <f t="shared" si="33"/>
        <v>#VALUE!</v>
      </c>
      <c r="F2135" s="113" t="s">
        <v>13304</v>
      </c>
      <c r="G2135" s="113" t="s">
        <v>16805</v>
      </c>
      <c r="H2135" s="113" t="s">
        <v>12818</v>
      </c>
      <c r="I2135" s="113" t="s">
        <v>13004</v>
      </c>
      <c r="J2135" s="115">
        <v>37300</v>
      </c>
    </row>
    <row r="2136" spans="1:10" hidden="1" x14ac:dyDescent="0.2">
      <c r="A2136" s="116" t="s">
        <v>16803</v>
      </c>
      <c r="D2136" s="113" t="s">
        <v>13149</v>
      </c>
      <c r="E2136" s="113" t="e">
        <f t="shared" si="33"/>
        <v>#VALUE!</v>
      </c>
      <c r="F2136" s="113" t="s">
        <v>13304</v>
      </c>
      <c r="G2136" s="113" t="s">
        <v>16805</v>
      </c>
      <c r="H2136" s="113" t="s">
        <v>12818</v>
      </c>
      <c r="I2136" s="113" t="s">
        <v>15704</v>
      </c>
      <c r="J2136" s="115">
        <v>37300</v>
      </c>
    </row>
    <row r="2137" spans="1:10" hidden="1" x14ac:dyDescent="0.2">
      <c r="A2137" s="116" t="s">
        <v>16803</v>
      </c>
      <c r="D2137" s="113" t="s">
        <v>13150</v>
      </c>
      <c r="E2137" s="113" t="e">
        <f t="shared" si="33"/>
        <v>#VALUE!</v>
      </c>
      <c r="F2137" s="113" t="s">
        <v>13304</v>
      </c>
      <c r="G2137" s="113" t="s">
        <v>16805</v>
      </c>
      <c r="H2137" s="113" t="s">
        <v>12818</v>
      </c>
      <c r="I2137" s="113" t="s">
        <v>15706</v>
      </c>
      <c r="J2137" s="115">
        <v>37300</v>
      </c>
    </row>
    <row r="2138" spans="1:10" hidden="1" x14ac:dyDescent="0.2">
      <c r="A2138" s="116" t="s">
        <v>16803</v>
      </c>
      <c r="D2138" s="113" t="s">
        <v>13151</v>
      </c>
      <c r="E2138" s="113" t="e">
        <f t="shared" si="33"/>
        <v>#VALUE!</v>
      </c>
      <c r="F2138" s="113" t="s">
        <v>13304</v>
      </c>
      <c r="G2138" s="113" t="s">
        <v>16805</v>
      </c>
      <c r="H2138" s="113" t="s">
        <v>12818</v>
      </c>
      <c r="I2138" s="113" t="s">
        <v>15708</v>
      </c>
      <c r="J2138" s="115">
        <v>37300</v>
      </c>
    </row>
    <row r="2139" spans="1:10" hidden="1" x14ac:dyDescent="0.2">
      <c r="A2139" s="116" t="s">
        <v>16803</v>
      </c>
      <c r="D2139" s="113" t="s">
        <v>13152</v>
      </c>
      <c r="E2139" s="113" t="e">
        <f t="shared" si="33"/>
        <v>#VALUE!</v>
      </c>
      <c r="F2139" s="113" t="s">
        <v>13304</v>
      </c>
      <c r="G2139" s="113" t="s">
        <v>16805</v>
      </c>
      <c r="H2139" s="113" t="s">
        <v>12818</v>
      </c>
      <c r="I2139" s="113" t="s">
        <v>15710</v>
      </c>
      <c r="J2139" s="115">
        <v>37300</v>
      </c>
    </row>
    <row r="2140" spans="1:10" hidden="1" x14ac:dyDescent="0.2">
      <c r="A2140" s="116" t="s">
        <v>16803</v>
      </c>
      <c r="D2140" s="113" t="s">
        <v>13153</v>
      </c>
      <c r="E2140" s="113" t="e">
        <f t="shared" si="33"/>
        <v>#VALUE!</v>
      </c>
      <c r="F2140" s="113" t="s">
        <v>13304</v>
      </c>
      <c r="G2140" s="113" t="s">
        <v>16805</v>
      </c>
      <c r="H2140" s="113" t="s">
        <v>12818</v>
      </c>
      <c r="I2140" s="113" t="s">
        <v>15712</v>
      </c>
      <c r="J2140" s="115">
        <v>37300</v>
      </c>
    </row>
    <row r="2141" spans="1:10" hidden="1" x14ac:dyDescent="0.2">
      <c r="A2141" s="116" t="s">
        <v>16803</v>
      </c>
      <c r="D2141" s="113" t="s">
        <v>13154</v>
      </c>
      <c r="E2141" s="113" t="e">
        <f t="shared" si="33"/>
        <v>#VALUE!</v>
      </c>
      <c r="F2141" s="113" t="s">
        <v>13304</v>
      </c>
      <c r="G2141" s="113" t="s">
        <v>16805</v>
      </c>
      <c r="H2141" s="113" t="s">
        <v>12818</v>
      </c>
      <c r="I2141" s="113" t="s">
        <v>15714</v>
      </c>
      <c r="J2141" s="115">
        <v>37300</v>
      </c>
    </row>
    <row r="2142" spans="1:10" hidden="1" x14ac:dyDescent="0.2">
      <c r="A2142" s="116" t="s">
        <v>16803</v>
      </c>
      <c r="D2142" s="113" t="s">
        <v>13155</v>
      </c>
      <c r="E2142" s="113" t="e">
        <f t="shared" si="33"/>
        <v>#VALUE!</v>
      </c>
      <c r="F2142" s="113" t="s">
        <v>13304</v>
      </c>
      <c r="G2142" s="113" t="s">
        <v>16805</v>
      </c>
      <c r="H2142" s="113" t="s">
        <v>12818</v>
      </c>
      <c r="I2142" s="113" t="s">
        <v>15716</v>
      </c>
      <c r="J2142" s="115">
        <v>37300</v>
      </c>
    </row>
    <row r="2143" spans="1:10" hidden="1" x14ac:dyDescent="0.2">
      <c r="A2143" s="116" t="s">
        <v>16803</v>
      </c>
      <c r="D2143" s="113" t="s">
        <v>13156</v>
      </c>
      <c r="E2143" s="113" t="e">
        <f t="shared" si="33"/>
        <v>#VALUE!</v>
      </c>
      <c r="F2143" s="113" t="s">
        <v>13304</v>
      </c>
      <c r="G2143" s="113" t="s">
        <v>16805</v>
      </c>
      <c r="H2143" s="113" t="s">
        <v>12818</v>
      </c>
      <c r="I2143" s="113" t="s">
        <v>15718</v>
      </c>
      <c r="J2143" s="115">
        <v>37300</v>
      </c>
    </row>
    <row r="2144" spans="1:10" hidden="1" x14ac:dyDescent="0.2">
      <c r="A2144" s="116" t="s">
        <v>16803</v>
      </c>
      <c r="D2144" s="113" t="s">
        <v>13157</v>
      </c>
      <c r="E2144" s="113" t="e">
        <f t="shared" si="33"/>
        <v>#VALUE!</v>
      </c>
      <c r="F2144" s="113" t="s">
        <v>13304</v>
      </c>
      <c r="G2144" s="113" t="s">
        <v>16805</v>
      </c>
      <c r="H2144" s="113" t="s">
        <v>12818</v>
      </c>
      <c r="I2144" s="113" t="s">
        <v>15720</v>
      </c>
      <c r="J2144" s="115">
        <v>37300</v>
      </c>
    </row>
    <row r="2145" spans="1:10" hidden="1" x14ac:dyDescent="0.2">
      <c r="A2145" s="116" t="s">
        <v>16803</v>
      </c>
      <c r="D2145" s="113" t="s">
        <v>13158</v>
      </c>
      <c r="E2145" s="113" t="e">
        <f t="shared" si="33"/>
        <v>#VALUE!</v>
      </c>
      <c r="F2145" s="113" t="s">
        <v>13304</v>
      </c>
      <c r="G2145" s="113" t="s">
        <v>16805</v>
      </c>
      <c r="H2145" s="113" t="s">
        <v>12818</v>
      </c>
      <c r="I2145" s="113" t="s">
        <v>15722</v>
      </c>
      <c r="J2145" s="115">
        <v>37300</v>
      </c>
    </row>
    <row r="2146" spans="1:10" hidden="1" x14ac:dyDescent="0.2">
      <c r="A2146" s="116" t="s">
        <v>16803</v>
      </c>
      <c r="D2146" s="113" t="s">
        <v>13159</v>
      </c>
      <c r="E2146" s="113" t="e">
        <f t="shared" si="33"/>
        <v>#VALUE!</v>
      </c>
      <c r="F2146" s="113" t="s">
        <v>13304</v>
      </c>
      <c r="G2146" s="113" t="s">
        <v>16805</v>
      </c>
      <c r="H2146" s="113" t="s">
        <v>12818</v>
      </c>
      <c r="I2146" s="113" t="s">
        <v>15724</v>
      </c>
      <c r="J2146" s="115">
        <v>37300</v>
      </c>
    </row>
    <row r="2147" spans="1:10" hidden="1" x14ac:dyDescent="0.2">
      <c r="A2147" s="116" t="s">
        <v>16803</v>
      </c>
      <c r="D2147" s="113" t="s">
        <v>13160</v>
      </c>
      <c r="E2147" s="113" t="e">
        <f t="shared" si="33"/>
        <v>#VALUE!</v>
      </c>
      <c r="F2147" s="113" t="s">
        <v>13304</v>
      </c>
      <c r="G2147" s="113" t="s">
        <v>16805</v>
      </c>
      <c r="H2147" s="113" t="s">
        <v>12818</v>
      </c>
      <c r="I2147" s="113" t="s">
        <v>15726</v>
      </c>
      <c r="J2147" s="115">
        <v>37300</v>
      </c>
    </row>
    <row r="2148" spans="1:10" hidden="1" x14ac:dyDescent="0.2">
      <c r="A2148" s="116" t="s">
        <v>16803</v>
      </c>
      <c r="D2148" s="113" t="s">
        <v>13161</v>
      </c>
      <c r="E2148" s="113" t="e">
        <f t="shared" si="33"/>
        <v>#VALUE!</v>
      </c>
      <c r="F2148" s="113" t="s">
        <v>13304</v>
      </c>
      <c r="G2148" s="113" t="s">
        <v>16805</v>
      </c>
      <c r="H2148" s="113" t="s">
        <v>12818</v>
      </c>
      <c r="I2148" s="113" t="s">
        <v>15728</v>
      </c>
      <c r="J2148" s="115">
        <v>37300</v>
      </c>
    </row>
    <row r="2149" spans="1:10" hidden="1" x14ac:dyDescent="0.2">
      <c r="A2149" s="116" t="s">
        <v>16803</v>
      </c>
      <c r="D2149" s="113" t="s">
        <v>13162</v>
      </c>
      <c r="E2149" s="113" t="e">
        <f t="shared" si="33"/>
        <v>#VALUE!</v>
      </c>
      <c r="F2149" s="113" t="s">
        <v>13304</v>
      </c>
      <c r="G2149" s="113" t="s">
        <v>16805</v>
      </c>
      <c r="H2149" s="113" t="s">
        <v>12818</v>
      </c>
      <c r="I2149" s="113" t="s">
        <v>15730</v>
      </c>
      <c r="J2149" s="115">
        <v>37300</v>
      </c>
    </row>
    <row r="2150" spans="1:10" hidden="1" x14ac:dyDescent="0.2">
      <c r="A2150" s="116" t="s">
        <v>16803</v>
      </c>
      <c r="D2150" s="113" t="s">
        <v>13163</v>
      </c>
      <c r="E2150" s="113" t="e">
        <f t="shared" si="33"/>
        <v>#VALUE!</v>
      </c>
      <c r="F2150" s="113" t="s">
        <v>13304</v>
      </c>
      <c r="G2150" s="113" t="s">
        <v>16805</v>
      </c>
      <c r="H2150" s="113" t="s">
        <v>12818</v>
      </c>
      <c r="I2150" s="113" t="s">
        <v>15732</v>
      </c>
      <c r="J2150" s="115">
        <v>37300</v>
      </c>
    </row>
    <row r="2151" spans="1:10" hidden="1" x14ac:dyDescent="0.2">
      <c r="A2151" s="116" t="s">
        <v>16803</v>
      </c>
      <c r="D2151" s="113" t="s">
        <v>13164</v>
      </c>
      <c r="E2151" s="113" t="e">
        <f t="shared" si="33"/>
        <v>#VALUE!</v>
      </c>
      <c r="F2151" s="113" t="s">
        <v>13304</v>
      </c>
      <c r="G2151" s="113" t="s">
        <v>16805</v>
      </c>
      <c r="H2151" s="113" t="s">
        <v>12818</v>
      </c>
      <c r="I2151" s="113" t="s">
        <v>15734</v>
      </c>
      <c r="J2151" s="115">
        <v>37300</v>
      </c>
    </row>
    <row r="2152" spans="1:10" hidden="1" x14ac:dyDescent="0.2">
      <c r="A2152" s="116" t="s">
        <v>16803</v>
      </c>
      <c r="D2152" s="113" t="s">
        <v>13165</v>
      </c>
      <c r="E2152" s="113" t="e">
        <f t="shared" si="33"/>
        <v>#VALUE!</v>
      </c>
      <c r="F2152" s="113" t="s">
        <v>13304</v>
      </c>
      <c r="G2152" s="113" t="s">
        <v>16805</v>
      </c>
      <c r="H2152" s="113" t="s">
        <v>12818</v>
      </c>
      <c r="I2152" s="113" t="s">
        <v>15736</v>
      </c>
      <c r="J2152" s="115">
        <v>37300</v>
      </c>
    </row>
    <row r="2153" spans="1:10" hidden="1" x14ac:dyDescent="0.2">
      <c r="A2153" s="116" t="s">
        <v>16803</v>
      </c>
      <c r="D2153" s="113" t="s">
        <v>13166</v>
      </c>
      <c r="E2153" s="113" t="e">
        <f t="shared" si="33"/>
        <v>#VALUE!</v>
      </c>
      <c r="F2153" s="113" t="s">
        <v>13304</v>
      </c>
      <c r="G2153" s="113" t="s">
        <v>16805</v>
      </c>
      <c r="H2153" s="113" t="s">
        <v>12818</v>
      </c>
      <c r="I2153" s="113" t="s">
        <v>15738</v>
      </c>
      <c r="J2153" s="115">
        <v>37300</v>
      </c>
    </row>
    <row r="2154" spans="1:10" hidden="1" x14ac:dyDescent="0.2">
      <c r="A2154" s="116" t="s">
        <v>16803</v>
      </c>
      <c r="D2154" s="113" t="s">
        <v>13167</v>
      </c>
      <c r="E2154" s="113" t="e">
        <f t="shared" si="33"/>
        <v>#VALUE!</v>
      </c>
      <c r="F2154" s="113" t="s">
        <v>13304</v>
      </c>
      <c r="G2154" s="113" t="s">
        <v>16805</v>
      </c>
      <c r="H2154" s="113" t="s">
        <v>12818</v>
      </c>
      <c r="I2154" s="113" t="s">
        <v>15740</v>
      </c>
      <c r="J2154" s="115">
        <v>37300</v>
      </c>
    </row>
    <row r="2155" spans="1:10" hidden="1" x14ac:dyDescent="0.2">
      <c r="A2155" s="116" t="s">
        <v>16803</v>
      </c>
      <c r="D2155" s="113" t="s">
        <v>13168</v>
      </c>
      <c r="E2155" s="113" t="e">
        <f t="shared" si="33"/>
        <v>#VALUE!</v>
      </c>
      <c r="F2155" s="113" t="s">
        <v>13304</v>
      </c>
      <c r="G2155" s="113" t="s">
        <v>16805</v>
      </c>
      <c r="H2155" s="113" t="s">
        <v>12818</v>
      </c>
      <c r="I2155" s="113" t="s">
        <v>15742</v>
      </c>
      <c r="J2155" s="115">
        <v>37300</v>
      </c>
    </row>
    <row r="2156" spans="1:10" hidden="1" x14ac:dyDescent="0.2">
      <c r="A2156" s="116" t="s">
        <v>16803</v>
      </c>
      <c r="D2156" s="113" t="s">
        <v>13169</v>
      </c>
      <c r="E2156" s="113" t="e">
        <f t="shared" si="33"/>
        <v>#VALUE!</v>
      </c>
      <c r="F2156" s="113" t="s">
        <v>13304</v>
      </c>
      <c r="G2156" s="113" t="s">
        <v>16805</v>
      </c>
      <c r="H2156" s="113" t="s">
        <v>12818</v>
      </c>
      <c r="I2156" s="113" t="s">
        <v>15744</v>
      </c>
      <c r="J2156" s="115">
        <v>37300</v>
      </c>
    </row>
    <row r="2157" spans="1:10" hidden="1" x14ac:dyDescent="0.2">
      <c r="A2157" s="116" t="s">
        <v>16803</v>
      </c>
      <c r="D2157" s="113" t="s">
        <v>13170</v>
      </c>
      <c r="E2157" s="113" t="e">
        <f t="shared" si="33"/>
        <v>#VALUE!</v>
      </c>
      <c r="F2157" s="113" t="s">
        <v>13304</v>
      </c>
      <c r="G2157" s="113" t="s">
        <v>16805</v>
      </c>
      <c r="H2157" s="113" t="s">
        <v>12818</v>
      </c>
      <c r="I2157" s="113" t="s">
        <v>15746</v>
      </c>
      <c r="J2157" s="115">
        <v>37300</v>
      </c>
    </row>
    <row r="2158" spans="1:10" hidden="1" x14ac:dyDescent="0.2">
      <c r="A2158" s="116" t="s">
        <v>16803</v>
      </c>
      <c r="D2158" s="113" t="s">
        <v>13171</v>
      </c>
      <c r="E2158" s="113" t="e">
        <f t="shared" si="33"/>
        <v>#VALUE!</v>
      </c>
      <c r="F2158" s="113" t="s">
        <v>13304</v>
      </c>
      <c r="G2158" s="113" t="s">
        <v>16805</v>
      </c>
      <c r="H2158" s="113" t="s">
        <v>12818</v>
      </c>
      <c r="I2158" s="113" t="s">
        <v>15748</v>
      </c>
      <c r="J2158" s="115">
        <v>37300</v>
      </c>
    </row>
    <row r="2159" spans="1:10" hidden="1" x14ac:dyDescent="0.2">
      <c r="A2159" s="116" t="s">
        <v>16803</v>
      </c>
      <c r="D2159" s="113" t="s">
        <v>13172</v>
      </c>
      <c r="E2159" s="113" t="e">
        <f t="shared" si="33"/>
        <v>#VALUE!</v>
      </c>
      <c r="F2159" s="113" t="s">
        <v>13304</v>
      </c>
      <c r="G2159" s="113" t="s">
        <v>16805</v>
      </c>
      <c r="H2159" s="113" t="s">
        <v>12818</v>
      </c>
      <c r="I2159" s="113" t="s">
        <v>15750</v>
      </c>
      <c r="J2159" s="115">
        <v>37300</v>
      </c>
    </row>
    <row r="2160" spans="1:10" hidden="1" x14ac:dyDescent="0.2">
      <c r="A2160" s="116" t="s">
        <v>16803</v>
      </c>
      <c r="D2160" s="113" t="s">
        <v>13173</v>
      </c>
      <c r="E2160" s="113" t="e">
        <f t="shared" si="33"/>
        <v>#VALUE!</v>
      </c>
      <c r="F2160" s="113" t="s">
        <v>13304</v>
      </c>
      <c r="G2160" s="113" t="s">
        <v>16805</v>
      </c>
      <c r="H2160" s="113" t="s">
        <v>12818</v>
      </c>
      <c r="I2160" s="113" t="s">
        <v>15752</v>
      </c>
      <c r="J2160" s="115">
        <v>37300</v>
      </c>
    </row>
    <row r="2161" spans="1:10" hidden="1" x14ac:dyDescent="0.2">
      <c r="A2161" s="116" t="s">
        <v>16803</v>
      </c>
      <c r="D2161" s="113" t="s">
        <v>13174</v>
      </c>
      <c r="E2161" s="113" t="e">
        <f t="shared" si="33"/>
        <v>#VALUE!</v>
      </c>
      <c r="F2161" s="113" t="s">
        <v>13304</v>
      </c>
      <c r="G2161" s="113" t="s">
        <v>16805</v>
      </c>
      <c r="H2161" s="113" t="s">
        <v>12818</v>
      </c>
      <c r="I2161" s="113" t="s">
        <v>15754</v>
      </c>
      <c r="J2161" s="115">
        <v>37300</v>
      </c>
    </row>
    <row r="2162" spans="1:10" hidden="1" x14ac:dyDescent="0.2">
      <c r="A2162" s="116" t="s">
        <v>16803</v>
      </c>
      <c r="D2162" s="113" t="s">
        <v>13175</v>
      </c>
      <c r="E2162" s="113" t="e">
        <f t="shared" si="33"/>
        <v>#VALUE!</v>
      </c>
      <c r="F2162" s="113" t="s">
        <v>13304</v>
      </c>
      <c r="G2162" s="113" t="s">
        <v>16805</v>
      </c>
      <c r="H2162" s="113" t="s">
        <v>12833</v>
      </c>
      <c r="I2162" s="113" t="s">
        <v>12955</v>
      </c>
      <c r="J2162" s="115">
        <v>37300</v>
      </c>
    </row>
    <row r="2163" spans="1:10" hidden="1" x14ac:dyDescent="0.2">
      <c r="A2163" s="116" t="s">
        <v>16803</v>
      </c>
      <c r="D2163" s="113" t="s">
        <v>13176</v>
      </c>
      <c r="E2163" s="113" t="e">
        <f t="shared" si="33"/>
        <v>#VALUE!</v>
      </c>
      <c r="F2163" s="113" t="s">
        <v>13304</v>
      </c>
      <c r="G2163" s="113" t="s">
        <v>16805</v>
      </c>
      <c r="H2163" s="113" t="s">
        <v>12833</v>
      </c>
      <c r="I2163" s="113" t="s">
        <v>12957</v>
      </c>
      <c r="J2163" s="115">
        <v>37300</v>
      </c>
    </row>
    <row r="2164" spans="1:10" hidden="1" x14ac:dyDescent="0.2">
      <c r="A2164" s="116" t="s">
        <v>16803</v>
      </c>
      <c r="D2164" s="113" t="s">
        <v>13177</v>
      </c>
      <c r="E2164" s="113" t="e">
        <f t="shared" si="33"/>
        <v>#VALUE!</v>
      </c>
      <c r="F2164" s="113" t="s">
        <v>13304</v>
      </c>
      <c r="G2164" s="113" t="s">
        <v>16805</v>
      </c>
      <c r="H2164" s="113" t="s">
        <v>12833</v>
      </c>
      <c r="I2164" s="113" t="s">
        <v>12959</v>
      </c>
      <c r="J2164" s="115">
        <v>37300</v>
      </c>
    </row>
    <row r="2165" spans="1:10" hidden="1" x14ac:dyDescent="0.2">
      <c r="A2165" s="116" t="s">
        <v>16803</v>
      </c>
      <c r="D2165" s="113" t="s">
        <v>13178</v>
      </c>
      <c r="E2165" s="113" t="e">
        <f t="shared" si="33"/>
        <v>#VALUE!</v>
      </c>
      <c r="F2165" s="113" t="s">
        <v>13304</v>
      </c>
      <c r="G2165" s="113" t="s">
        <v>16805</v>
      </c>
      <c r="H2165" s="113" t="s">
        <v>12833</v>
      </c>
      <c r="I2165" s="113" t="s">
        <v>12961</v>
      </c>
      <c r="J2165" s="115">
        <v>37300</v>
      </c>
    </row>
    <row r="2166" spans="1:10" hidden="1" x14ac:dyDescent="0.2">
      <c r="A2166" s="116" t="s">
        <v>16803</v>
      </c>
      <c r="D2166" s="113" t="s">
        <v>13179</v>
      </c>
      <c r="E2166" s="113" t="e">
        <f t="shared" si="33"/>
        <v>#VALUE!</v>
      </c>
      <c r="F2166" s="113" t="s">
        <v>13304</v>
      </c>
      <c r="G2166" s="113" t="s">
        <v>16805</v>
      </c>
      <c r="H2166" s="113" t="s">
        <v>12833</v>
      </c>
      <c r="I2166" s="113" t="s">
        <v>12963</v>
      </c>
      <c r="J2166" s="115">
        <v>37300</v>
      </c>
    </row>
    <row r="2167" spans="1:10" hidden="1" x14ac:dyDescent="0.2">
      <c r="A2167" s="116" t="s">
        <v>16803</v>
      </c>
      <c r="D2167" s="113" t="s">
        <v>13180</v>
      </c>
      <c r="E2167" s="113" t="e">
        <f t="shared" si="33"/>
        <v>#VALUE!</v>
      </c>
      <c r="F2167" s="113" t="s">
        <v>13304</v>
      </c>
      <c r="G2167" s="113" t="s">
        <v>16805</v>
      </c>
      <c r="H2167" s="113" t="s">
        <v>12833</v>
      </c>
      <c r="I2167" s="113" t="s">
        <v>12965</v>
      </c>
      <c r="J2167" s="115">
        <v>37300</v>
      </c>
    </row>
    <row r="2168" spans="1:10" hidden="1" x14ac:dyDescent="0.2">
      <c r="A2168" s="116" t="s">
        <v>16803</v>
      </c>
      <c r="D2168" s="113" t="s">
        <v>13181</v>
      </c>
      <c r="E2168" s="113" t="e">
        <f t="shared" si="33"/>
        <v>#VALUE!</v>
      </c>
      <c r="F2168" s="113" t="s">
        <v>13304</v>
      </c>
      <c r="G2168" s="113" t="s">
        <v>16805</v>
      </c>
      <c r="H2168" s="113" t="s">
        <v>12833</v>
      </c>
      <c r="I2168" s="113" t="s">
        <v>12967</v>
      </c>
      <c r="J2168" s="115">
        <v>37300</v>
      </c>
    </row>
    <row r="2169" spans="1:10" hidden="1" x14ac:dyDescent="0.2">
      <c r="A2169" s="116" t="s">
        <v>16803</v>
      </c>
      <c r="D2169" s="113" t="s">
        <v>13182</v>
      </c>
      <c r="E2169" s="113" t="e">
        <f t="shared" si="33"/>
        <v>#VALUE!</v>
      </c>
      <c r="F2169" s="113" t="s">
        <v>13304</v>
      </c>
      <c r="G2169" s="113" t="s">
        <v>16805</v>
      </c>
      <c r="H2169" s="113" t="s">
        <v>12833</v>
      </c>
      <c r="I2169" s="113" t="s">
        <v>12969</v>
      </c>
      <c r="J2169" s="115">
        <v>37300</v>
      </c>
    </row>
    <row r="2170" spans="1:10" hidden="1" x14ac:dyDescent="0.2">
      <c r="A2170" s="116" t="s">
        <v>16803</v>
      </c>
      <c r="D2170" s="113" t="s">
        <v>13183</v>
      </c>
      <c r="E2170" s="113" t="e">
        <f t="shared" si="33"/>
        <v>#VALUE!</v>
      </c>
      <c r="F2170" s="113" t="s">
        <v>13304</v>
      </c>
      <c r="G2170" s="113" t="s">
        <v>16805</v>
      </c>
      <c r="H2170" s="113" t="s">
        <v>12833</v>
      </c>
      <c r="I2170" s="113" t="s">
        <v>12971</v>
      </c>
      <c r="J2170" s="115">
        <v>37300</v>
      </c>
    </row>
    <row r="2171" spans="1:10" hidden="1" x14ac:dyDescent="0.2">
      <c r="A2171" s="116" t="s">
        <v>16803</v>
      </c>
      <c r="D2171" s="113" t="s">
        <v>13184</v>
      </c>
      <c r="E2171" s="113" t="e">
        <f t="shared" si="33"/>
        <v>#VALUE!</v>
      </c>
      <c r="F2171" s="113" t="s">
        <v>13304</v>
      </c>
      <c r="G2171" s="113" t="s">
        <v>16805</v>
      </c>
      <c r="H2171" s="113" t="s">
        <v>12833</v>
      </c>
      <c r="I2171" s="113" t="s">
        <v>12980</v>
      </c>
      <c r="J2171" s="115">
        <v>37300</v>
      </c>
    </row>
    <row r="2172" spans="1:10" hidden="1" x14ac:dyDescent="0.2">
      <c r="A2172" s="116" t="s">
        <v>16803</v>
      </c>
      <c r="D2172" s="113" t="s">
        <v>13185</v>
      </c>
      <c r="E2172" s="113" t="e">
        <f t="shared" si="33"/>
        <v>#VALUE!</v>
      </c>
      <c r="F2172" s="113" t="s">
        <v>13304</v>
      </c>
      <c r="G2172" s="113" t="s">
        <v>16805</v>
      </c>
      <c r="H2172" s="113" t="s">
        <v>12833</v>
      </c>
      <c r="I2172" s="113" t="s">
        <v>12982</v>
      </c>
      <c r="J2172" s="115">
        <v>37300</v>
      </c>
    </row>
    <row r="2173" spans="1:10" hidden="1" x14ac:dyDescent="0.2">
      <c r="A2173" s="116" t="s">
        <v>16803</v>
      </c>
      <c r="D2173" s="113" t="s">
        <v>13186</v>
      </c>
      <c r="E2173" s="113" t="e">
        <f t="shared" si="33"/>
        <v>#VALUE!</v>
      </c>
      <c r="F2173" s="113" t="s">
        <v>13304</v>
      </c>
      <c r="G2173" s="113" t="s">
        <v>16805</v>
      </c>
      <c r="H2173" s="113" t="s">
        <v>12833</v>
      </c>
      <c r="I2173" s="113" t="s">
        <v>12984</v>
      </c>
      <c r="J2173" s="115">
        <v>37300</v>
      </c>
    </row>
    <row r="2174" spans="1:10" hidden="1" x14ac:dyDescent="0.2">
      <c r="A2174" s="116" t="s">
        <v>16803</v>
      </c>
      <c r="D2174" s="113" t="s">
        <v>13187</v>
      </c>
      <c r="E2174" s="113" t="e">
        <f t="shared" si="33"/>
        <v>#VALUE!</v>
      </c>
      <c r="F2174" s="113" t="s">
        <v>13304</v>
      </c>
      <c r="G2174" s="113" t="s">
        <v>16805</v>
      </c>
      <c r="H2174" s="113" t="s">
        <v>12833</v>
      </c>
      <c r="I2174" s="113" t="s">
        <v>12986</v>
      </c>
      <c r="J2174" s="115">
        <v>37300</v>
      </c>
    </row>
    <row r="2175" spans="1:10" hidden="1" x14ac:dyDescent="0.2">
      <c r="A2175" s="116" t="s">
        <v>16803</v>
      </c>
      <c r="D2175" s="113" t="s">
        <v>13188</v>
      </c>
      <c r="E2175" s="113" t="e">
        <f t="shared" si="33"/>
        <v>#VALUE!</v>
      </c>
      <c r="F2175" s="113" t="s">
        <v>13304</v>
      </c>
      <c r="G2175" s="113" t="s">
        <v>16805</v>
      </c>
      <c r="H2175" s="113" t="s">
        <v>12833</v>
      </c>
      <c r="I2175" s="113" t="s">
        <v>12988</v>
      </c>
      <c r="J2175" s="115">
        <v>37300</v>
      </c>
    </row>
    <row r="2176" spans="1:10" hidden="1" x14ac:dyDescent="0.2">
      <c r="A2176" s="116" t="s">
        <v>16803</v>
      </c>
      <c r="D2176" s="113" t="s">
        <v>13189</v>
      </c>
      <c r="E2176" s="113" t="e">
        <f t="shared" si="33"/>
        <v>#VALUE!</v>
      </c>
      <c r="F2176" s="113" t="s">
        <v>13304</v>
      </c>
      <c r="G2176" s="113" t="s">
        <v>16805</v>
      </c>
      <c r="H2176" s="113" t="s">
        <v>12833</v>
      </c>
      <c r="I2176" s="113" t="s">
        <v>12990</v>
      </c>
      <c r="J2176" s="115">
        <v>37300</v>
      </c>
    </row>
    <row r="2177" spans="1:10" hidden="1" x14ac:dyDescent="0.2">
      <c r="A2177" s="116" t="s">
        <v>16803</v>
      </c>
      <c r="D2177" s="113" t="s">
        <v>13190</v>
      </c>
      <c r="E2177" s="113" t="e">
        <f t="shared" si="33"/>
        <v>#VALUE!</v>
      </c>
      <c r="F2177" s="113" t="s">
        <v>13304</v>
      </c>
      <c r="G2177" s="113" t="s">
        <v>16805</v>
      </c>
      <c r="H2177" s="113" t="s">
        <v>12833</v>
      </c>
      <c r="I2177" s="113" t="s">
        <v>12992</v>
      </c>
      <c r="J2177" s="115">
        <v>37300</v>
      </c>
    </row>
    <row r="2178" spans="1:10" hidden="1" x14ac:dyDescent="0.2">
      <c r="A2178" s="116" t="s">
        <v>16803</v>
      </c>
      <c r="D2178" s="113" t="s">
        <v>13191</v>
      </c>
      <c r="E2178" s="113" t="e">
        <f t="shared" ref="E2178:E2241" si="34">VALUE(D2178)</f>
        <v>#VALUE!</v>
      </c>
      <c r="F2178" s="113" t="s">
        <v>13304</v>
      </c>
      <c r="G2178" s="113" t="s">
        <v>16805</v>
      </c>
      <c r="H2178" s="113" t="s">
        <v>12833</v>
      </c>
      <c r="I2178" s="113" t="s">
        <v>12994</v>
      </c>
      <c r="J2178" s="115">
        <v>37300</v>
      </c>
    </row>
    <row r="2179" spans="1:10" hidden="1" x14ac:dyDescent="0.2">
      <c r="A2179" s="116" t="s">
        <v>16803</v>
      </c>
      <c r="D2179" s="113" t="s">
        <v>13192</v>
      </c>
      <c r="E2179" s="113" t="e">
        <f t="shared" si="34"/>
        <v>#VALUE!</v>
      </c>
      <c r="F2179" s="113" t="s">
        <v>13304</v>
      </c>
      <c r="G2179" s="113" t="s">
        <v>16805</v>
      </c>
      <c r="H2179" s="113" t="s">
        <v>12833</v>
      </c>
      <c r="I2179" s="113" t="s">
        <v>12996</v>
      </c>
      <c r="J2179" s="115">
        <v>37300</v>
      </c>
    </row>
    <row r="2180" spans="1:10" hidden="1" x14ac:dyDescent="0.2">
      <c r="A2180" s="116" t="s">
        <v>16803</v>
      </c>
      <c r="D2180" s="113" t="s">
        <v>13193</v>
      </c>
      <c r="E2180" s="113" t="e">
        <f t="shared" si="34"/>
        <v>#VALUE!</v>
      </c>
      <c r="F2180" s="113" t="s">
        <v>13304</v>
      </c>
      <c r="G2180" s="113" t="s">
        <v>16805</v>
      </c>
      <c r="H2180" s="113" t="s">
        <v>12833</v>
      </c>
      <c r="I2180" s="113" t="s">
        <v>12998</v>
      </c>
      <c r="J2180" s="115">
        <v>37300</v>
      </c>
    </row>
    <row r="2181" spans="1:10" hidden="1" x14ac:dyDescent="0.2">
      <c r="A2181" s="116" t="s">
        <v>16803</v>
      </c>
      <c r="D2181" s="113" t="s">
        <v>13194</v>
      </c>
      <c r="E2181" s="113" t="e">
        <f t="shared" si="34"/>
        <v>#VALUE!</v>
      </c>
      <c r="F2181" s="113" t="s">
        <v>13304</v>
      </c>
      <c r="G2181" s="113" t="s">
        <v>16805</v>
      </c>
      <c r="H2181" s="113" t="s">
        <v>12833</v>
      </c>
      <c r="I2181" s="113" t="s">
        <v>13000</v>
      </c>
      <c r="J2181" s="115">
        <v>37300</v>
      </c>
    </row>
    <row r="2182" spans="1:10" hidden="1" x14ac:dyDescent="0.2">
      <c r="A2182" s="116" t="s">
        <v>16803</v>
      </c>
      <c r="D2182" s="113" t="s">
        <v>13195</v>
      </c>
      <c r="E2182" s="113" t="e">
        <f t="shared" si="34"/>
        <v>#VALUE!</v>
      </c>
      <c r="F2182" s="113" t="s">
        <v>13304</v>
      </c>
      <c r="G2182" s="113" t="s">
        <v>16805</v>
      </c>
      <c r="H2182" s="113" t="s">
        <v>12833</v>
      </c>
      <c r="I2182" s="113" t="s">
        <v>13002</v>
      </c>
      <c r="J2182" s="115">
        <v>37300</v>
      </c>
    </row>
    <row r="2183" spans="1:10" hidden="1" x14ac:dyDescent="0.2">
      <c r="A2183" s="116" t="s">
        <v>16803</v>
      </c>
      <c r="D2183" s="113" t="s">
        <v>13196</v>
      </c>
      <c r="E2183" s="113" t="e">
        <f t="shared" si="34"/>
        <v>#VALUE!</v>
      </c>
      <c r="F2183" s="113" t="s">
        <v>13304</v>
      </c>
      <c r="G2183" s="113" t="s">
        <v>16805</v>
      </c>
      <c r="H2183" s="113" t="s">
        <v>12833</v>
      </c>
      <c r="I2183" s="113" t="s">
        <v>13004</v>
      </c>
      <c r="J2183" s="115">
        <v>37300</v>
      </c>
    </row>
    <row r="2184" spans="1:10" hidden="1" x14ac:dyDescent="0.2">
      <c r="A2184" s="116" t="s">
        <v>16803</v>
      </c>
      <c r="D2184" s="113" t="s">
        <v>13197</v>
      </c>
      <c r="E2184" s="113" t="e">
        <f t="shared" si="34"/>
        <v>#VALUE!</v>
      </c>
      <c r="F2184" s="113" t="s">
        <v>13304</v>
      </c>
      <c r="G2184" s="113" t="s">
        <v>16805</v>
      </c>
      <c r="H2184" s="113" t="s">
        <v>12833</v>
      </c>
      <c r="I2184" s="113" t="s">
        <v>15704</v>
      </c>
      <c r="J2184" s="115">
        <v>37300</v>
      </c>
    </row>
    <row r="2185" spans="1:10" hidden="1" x14ac:dyDescent="0.2">
      <c r="A2185" s="116" t="s">
        <v>16803</v>
      </c>
      <c r="D2185" s="113" t="s">
        <v>13198</v>
      </c>
      <c r="E2185" s="113" t="e">
        <f t="shared" si="34"/>
        <v>#VALUE!</v>
      </c>
      <c r="F2185" s="113" t="s">
        <v>13304</v>
      </c>
      <c r="G2185" s="113" t="s">
        <v>16805</v>
      </c>
      <c r="H2185" s="113" t="s">
        <v>12833</v>
      </c>
      <c r="I2185" s="113" t="s">
        <v>15706</v>
      </c>
      <c r="J2185" s="115">
        <v>37300</v>
      </c>
    </row>
    <row r="2186" spans="1:10" hidden="1" x14ac:dyDescent="0.2">
      <c r="A2186" s="116" t="s">
        <v>16803</v>
      </c>
      <c r="D2186" s="113" t="s">
        <v>13199</v>
      </c>
      <c r="E2186" s="113" t="e">
        <f t="shared" si="34"/>
        <v>#VALUE!</v>
      </c>
      <c r="F2186" s="113" t="s">
        <v>13304</v>
      </c>
      <c r="G2186" s="113" t="s">
        <v>16805</v>
      </c>
      <c r="H2186" s="113" t="s">
        <v>12833</v>
      </c>
      <c r="I2186" s="113" t="s">
        <v>15708</v>
      </c>
      <c r="J2186" s="115">
        <v>37300</v>
      </c>
    </row>
    <row r="2187" spans="1:10" hidden="1" x14ac:dyDescent="0.2">
      <c r="A2187" s="116" t="s">
        <v>16803</v>
      </c>
      <c r="D2187" s="113" t="s">
        <v>13200</v>
      </c>
      <c r="E2187" s="113" t="e">
        <f t="shared" si="34"/>
        <v>#VALUE!</v>
      </c>
      <c r="F2187" s="113" t="s">
        <v>13304</v>
      </c>
      <c r="G2187" s="113" t="s">
        <v>16805</v>
      </c>
      <c r="H2187" s="113" t="s">
        <v>12833</v>
      </c>
      <c r="I2187" s="113" t="s">
        <v>15710</v>
      </c>
      <c r="J2187" s="115">
        <v>37300</v>
      </c>
    </row>
    <row r="2188" spans="1:10" hidden="1" x14ac:dyDescent="0.2">
      <c r="A2188" s="116" t="s">
        <v>16803</v>
      </c>
      <c r="D2188" s="113" t="s">
        <v>13201</v>
      </c>
      <c r="E2188" s="113" t="e">
        <f t="shared" si="34"/>
        <v>#VALUE!</v>
      </c>
      <c r="F2188" s="113" t="s">
        <v>13304</v>
      </c>
      <c r="G2188" s="113" t="s">
        <v>16805</v>
      </c>
      <c r="H2188" s="113" t="s">
        <v>12833</v>
      </c>
      <c r="I2188" s="113" t="s">
        <v>15712</v>
      </c>
      <c r="J2188" s="115">
        <v>37300</v>
      </c>
    </row>
    <row r="2189" spans="1:10" hidden="1" x14ac:dyDescent="0.2">
      <c r="A2189" s="116" t="s">
        <v>16803</v>
      </c>
      <c r="D2189" s="113" t="s">
        <v>13202</v>
      </c>
      <c r="E2189" s="113" t="e">
        <f t="shared" si="34"/>
        <v>#VALUE!</v>
      </c>
      <c r="F2189" s="113" t="s">
        <v>13304</v>
      </c>
      <c r="G2189" s="113" t="s">
        <v>16805</v>
      </c>
      <c r="H2189" s="113" t="s">
        <v>12833</v>
      </c>
      <c r="I2189" s="113" t="s">
        <v>15714</v>
      </c>
      <c r="J2189" s="115">
        <v>37300</v>
      </c>
    </row>
    <row r="2190" spans="1:10" hidden="1" x14ac:dyDescent="0.2">
      <c r="A2190" s="116" t="s">
        <v>16803</v>
      </c>
      <c r="D2190" s="113" t="s">
        <v>13203</v>
      </c>
      <c r="E2190" s="113" t="e">
        <f t="shared" si="34"/>
        <v>#VALUE!</v>
      </c>
      <c r="F2190" s="113" t="s">
        <v>13304</v>
      </c>
      <c r="G2190" s="113" t="s">
        <v>16805</v>
      </c>
      <c r="H2190" s="113" t="s">
        <v>12833</v>
      </c>
      <c r="I2190" s="113" t="s">
        <v>15716</v>
      </c>
      <c r="J2190" s="115">
        <v>37300</v>
      </c>
    </row>
    <row r="2191" spans="1:10" hidden="1" x14ac:dyDescent="0.2">
      <c r="A2191" s="116" t="s">
        <v>16803</v>
      </c>
      <c r="D2191" s="113" t="s">
        <v>13204</v>
      </c>
      <c r="E2191" s="113" t="e">
        <f t="shared" si="34"/>
        <v>#VALUE!</v>
      </c>
      <c r="F2191" s="113" t="s">
        <v>13304</v>
      </c>
      <c r="G2191" s="113" t="s">
        <v>16805</v>
      </c>
      <c r="H2191" s="113" t="s">
        <v>12833</v>
      </c>
      <c r="I2191" s="113" t="s">
        <v>15718</v>
      </c>
      <c r="J2191" s="115">
        <v>37300</v>
      </c>
    </row>
    <row r="2192" spans="1:10" hidden="1" x14ac:dyDescent="0.2">
      <c r="A2192" s="116" t="s">
        <v>16803</v>
      </c>
      <c r="D2192" s="113" t="s">
        <v>13205</v>
      </c>
      <c r="E2192" s="113" t="e">
        <f t="shared" si="34"/>
        <v>#VALUE!</v>
      </c>
      <c r="F2192" s="113" t="s">
        <v>13304</v>
      </c>
      <c r="G2192" s="113" t="s">
        <v>16805</v>
      </c>
      <c r="H2192" s="113" t="s">
        <v>12833</v>
      </c>
      <c r="I2192" s="113" t="s">
        <v>15720</v>
      </c>
      <c r="J2192" s="115">
        <v>37300</v>
      </c>
    </row>
    <row r="2193" spans="1:10" hidden="1" x14ac:dyDescent="0.2">
      <c r="A2193" s="116" t="s">
        <v>16803</v>
      </c>
      <c r="D2193" s="113" t="s">
        <v>13206</v>
      </c>
      <c r="E2193" s="113" t="e">
        <f t="shared" si="34"/>
        <v>#VALUE!</v>
      </c>
      <c r="F2193" s="113" t="s">
        <v>13304</v>
      </c>
      <c r="G2193" s="113" t="s">
        <v>16805</v>
      </c>
      <c r="H2193" s="113" t="s">
        <v>12833</v>
      </c>
      <c r="I2193" s="113" t="s">
        <v>15722</v>
      </c>
      <c r="J2193" s="115">
        <v>37300</v>
      </c>
    </row>
    <row r="2194" spans="1:10" hidden="1" x14ac:dyDescent="0.2">
      <c r="A2194" s="116" t="s">
        <v>16803</v>
      </c>
      <c r="D2194" s="113" t="s">
        <v>13207</v>
      </c>
      <c r="E2194" s="113" t="e">
        <f t="shared" si="34"/>
        <v>#VALUE!</v>
      </c>
      <c r="F2194" s="113" t="s">
        <v>13304</v>
      </c>
      <c r="G2194" s="113" t="s">
        <v>16805</v>
      </c>
      <c r="H2194" s="113" t="s">
        <v>12833</v>
      </c>
      <c r="I2194" s="113" t="s">
        <v>15724</v>
      </c>
      <c r="J2194" s="115">
        <v>37300</v>
      </c>
    </row>
    <row r="2195" spans="1:10" hidden="1" x14ac:dyDescent="0.2">
      <c r="A2195" s="116" t="s">
        <v>16803</v>
      </c>
      <c r="D2195" s="113" t="s">
        <v>13208</v>
      </c>
      <c r="E2195" s="113" t="e">
        <f t="shared" si="34"/>
        <v>#VALUE!</v>
      </c>
      <c r="F2195" s="113" t="s">
        <v>13304</v>
      </c>
      <c r="G2195" s="113" t="s">
        <v>16805</v>
      </c>
      <c r="H2195" s="113" t="s">
        <v>12833</v>
      </c>
      <c r="I2195" s="113" t="s">
        <v>15726</v>
      </c>
      <c r="J2195" s="115">
        <v>37300</v>
      </c>
    </row>
    <row r="2196" spans="1:10" hidden="1" x14ac:dyDescent="0.2">
      <c r="A2196" s="116" t="s">
        <v>16803</v>
      </c>
      <c r="D2196" s="113" t="s">
        <v>13209</v>
      </c>
      <c r="E2196" s="113" t="e">
        <f t="shared" si="34"/>
        <v>#VALUE!</v>
      </c>
      <c r="F2196" s="113" t="s">
        <v>13304</v>
      </c>
      <c r="G2196" s="113" t="s">
        <v>16805</v>
      </c>
      <c r="H2196" s="113" t="s">
        <v>12833</v>
      </c>
      <c r="I2196" s="113" t="s">
        <v>15728</v>
      </c>
      <c r="J2196" s="115">
        <v>37300</v>
      </c>
    </row>
    <row r="2197" spans="1:10" hidden="1" x14ac:dyDescent="0.2">
      <c r="A2197" s="116" t="s">
        <v>16803</v>
      </c>
      <c r="D2197" s="113" t="s">
        <v>13210</v>
      </c>
      <c r="E2197" s="113" t="e">
        <f t="shared" si="34"/>
        <v>#VALUE!</v>
      </c>
      <c r="F2197" s="113" t="s">
        <v>13304</v>
      </c>
      <c r="G2197" s="113" t="s">
        <v>16805</v>
      </c>
      <c r="H2197" s="113" t="s">
        <v>12833</v>
      </c>
      <c r="I2197" s="113" t="s">
        <v>15730</v>
      </c>
      <c r="J2197" s="115">
        <v>37300</v>
      </c>
    </row>
    <row r="2198" spans="1:10" hidden="1" x14ac:dyDescent="0.2">
      <c r="A2198" s="116" t="s">
        <v>16803</v>
      </c>
      <c r="D2198" s="113" t="s">
        <v>13211</v>
      </c>
      <c r="E2198" s="113" t="e">
        <f t="shared" si="34"/>
        <v>#VALUE!</v>
      </c>
      <c r="F2198" s="113" t="s">
        <v>13304</v>
      </c>
      <c r="G2198" s="113" t="s">
        <v>16805</v>
      </c>
      <c r="H2198" s="113" t="s">
        <v>12833</v>
      </c>
      <c r="I2198" s="113" t="s">
        <v>15732</v>
      </c>
      <c r="J2198" s="115">
        <v>37300</v>
      </c>
    </row>
    <row r="2199" spans="1:10" hidden="1" x14ac:dyDescent="0.2">
      <c r="A2199" s="116" t="s">
        <v>16803</v>
      </c>
      <c r="D2199" s="113" t="s">
        <v>13212</v>
      </c>
      <c r="E2199" s="113" t="e">
        <f t="shared" si="34"/>
        <v>#VALUE!</v>
      </c>
      <c r="F2199" s="113" t="s">
        <v>13304</v>
      </c>
      <c r="G2199" s="113" t="s">
        <v>16805</v>
      </c>
      <c r="H2199" s="113" t="s">
        <v>12833</v>
      </c>
      <c r="I2199" s="113" t="s">
        <v>15734</v>
      </c>
      <c r="J2199" s="115">
        <v>37300</v>
      </c>
    </row>
    <row r="2200" spans="1:10" hidden="1" x14ac:dyDescent="0.2">
      <c r="A2200" s="116" t="s">
        <v>16803</v>
      </c>
      <c r="D2200" s="113" t="s">
        <v>13213</v>
      </c>
      <c r="E2200" s="113" t="e">
        <f t="shared" si="34"/>
        <v>#VALUE!</v>
      </c>
      <c r="F2200" s="113" t="s">
        <v>13304</v>
      </c>
      <c r="G2200" s="113" t="s">
        <v>16805</v>
      </c>
      <c r="H2200" s="113" t="s">
        <v>12833</v>
      </c>
      <c r="I2200" s="113" t="s">
        <v>15736</v>
      </c>
      <c r="J2200" s="115">
        <v>37300</v>
      </c>
    </row>
    <row r="2201" spans="1:10" hidden="1" x14ac:dyDescent="0.2">
      <c r="A2201" s="116" t="s">
        <v>16803</v>
      </c>
      <c r="D2201" s="113" t="s">
        <v>13214</v>
      </c>
      <c r="E2201" s="113" t="e">
        <f t="shared" si="34"/>
        <v>#VALUE!</v>
      </c>
      <c r="F2201" s="113" t="s">
        <v>13304</v>
      </c>
      <c r="G2201" s="113" t="s">
        <v>16805</v>
      </c>
      <c r="H2201" s="113" t="s">
        <v>12833</v>
      </c>
      <c r="I2201" s="113" t="s">
        <v>15738</v>
      </c>
      <c r="J2201" s="115">
        <v>37300</v>
      </c>
    </row>
    <row r="2202" spans="1:10" hidden="1" x14ac:dyDescent="0.2">
      <c r="A2202" s="116" t="s">
        <v>16803</v>
      </c>
      <c r="D2202" s="113" t="s">
        <v>13215</v>
      </c>
      <c r="E2202" s="113" t="e">
        <f t="shared" si="34"/>
        <v>#VALUE!</v>
      </c>
      <c r="F2202" s="113" t="s">
        <v>13304</v>
      </c>
      <c r="G2202" s="113" t="s">
        <v>16805</v>
      </c>
      <c r="H2202" s="113" t="s">
        <v>12833</v>
      </c>
      <c r="I2202" s="113" t="s">
        <v>15740</v>
      </c>
      <c r="J2202" s="115">
        <v>37300</v>
      </c>
    </row>
    <row r="2203" spans="1:10" hidden="1" x14ac:dyDescent="0.2">
      <c r="A2203" s="116" t="s">
        <v>16803</v>
      </c>
      <c r="D2203" s="113" t="s">
        <v>10225</v>
      </c>
      <c r="E2203" s="113" t="e">
        <f t="shared" si="34"/>
        <v>#VALUE!</v>
      </c>
      <c r="F2203" s="113" t="s">
        <v>13304</v>
      </c>
      <c r="G2203" s="113" t="s">
        <v>16805</v>
      </c>
      <c r="H2203" s="113" t="s">
        <v>12833</v>
      </c>
      <c r="I2203" s="113" t="s">
        <v>15742</v>
      </c>
      <c r="J2203" s="115">
        <v>37300</v>
      </c>
    </row>
    <row r="2204" spans="1:10" hidden="1" x14ac:dyDescent="0.2">
      <c r="A2204" s="116" t="s">
        <v>16803</v>
      </c>
      <c r="D2204" s="113" t="s">
        <v>10226</v>
      </c>
      <c r="E2204" s="113" t="e">
        <f t="shared" si="34"/>
        <v>#VALUE!</v>
      </c>
      <c r="F2204" s="113" t="s">
        <v>13304</v>
      </c>
      <c r="G2204" s="113" t="s">
        <v>16805</v>
      </c>
      <c r="H2204" s="113" t="s">
        <v>12833</v>
      </c>
      <c r="I2204" s="113" t="s">
        <v>15744</v>
      </c>
      <c r="J2204" s="115">
        <v>37300</v>
      </c>
    </row>
    <row r="2205" spans="1:10" hidden="1" x14ac:dyDescent="0.2">
      <c r="A2205" s="116" t="s">
        <v>16803</v>
      </c>
      <c r="D2205" s="113" t="s">
        <v>10227</v>
      </c>
      <c r="E2205" s="113" t="e">
        <f t="shared" si="34"/>
        <v>#VALUE!</v>
      </c>
      <c r="F2205" s="113" t="s">
        <v>13304</v>
      </c>
      <c r="G2205" s="113" t="s">
        <v>16805</v>
      </c>
      <c r="H2205" s="113" t="s">
        <v>12833</v>
      </c>
      <c r="I2205" s="113" t="s">
        <v>15746</v>
      </c>
      <c r="J2205" s="115">
        <v>37300</v>
      </c>
    </row>
    <row r="2206" spans="1:10" hidden="1" x14ac:dyDescent="0.2">
      <c r="A2206" s="116" t="s">
        <v>16803</v>
      </c>
      <c r="D2206" s="113" t="s">
        <v>10228</v>
      </c>
      <c r="E2206" s="113" t="e">
        <f t="shared" si="34"/>
        <v>#VALUE!</v>
      </c>
      <c r="F2206" s="113" t="s">
        <v>13304</v>
      </c>
      <c r="G2206" s="113" t="s">
        <v>16805</v>
      </c>
      <c r="H2206" s="113" t="s">
        <v>12833</v>
      </c>
      <c r="I2206" s="113" t="s">
        <v>15748</v>
      </c>
      <c r="J2206" s="115">
        <v>37300</v>
      </c>
    </row>
    <row r="2207" spans="1:10" hidden="1" x14ac:dyDescent="0.2">
      <c r="A2207" s="116" t="s">
        <v>16803</v>
      </c>
      <c r="D2207" s="113" t="s">
        <v>10229</v>
      </c>
      <c r="E2207" s="113" t="e">
        <f t="shared" si="34"/>
        <v>#VALUE!</v>
      </c>
      <c r="F2207" s="113" t="s">
        <v>13304</v>
      </c>
      <c r="G2207" s="113" t="s">
        <v>16805</v>
      </c>
      <c r="H2207" s="113" t="s">
        <v>12833</v>
      </c>
      <c r="I2207" s="113" t="s">
        <v>15750</v>
      </c>
      <c r="J2207" s="115">
        <v>37300</v>
      </c>
    </row>
    <row r="2208" spans="1:10" hidden="1" x14ac:dyDescent="0.2">
      <c r="A2208" s="116" t="s">
        <v>16803</v>
      </c>
      <c r="D2208" s="113" t="s">
        <v>10230</v>
      </c>
      <c r="E2208" s="113" t="e">
        <f t="shared" si="34"/>
        <v>#VALUE!</v>
      </c>
      <c r="F2208" s="113" t="s">
        <v>13304</v>
      </c>
      <c r="G2208" s="113" t="s">
        <v>16805</v>
      </c>
      <c r="H2208" s="113" t="s">
        <v>12833</v>
      </c>
      <c r="I2208" s="113" t="s">
        <v>15752</v>
      </c>
      <c r="J2208" s="115">
        <v>37300</v>
      </c>
    </row>
    <row r="2209" spans="1:10" hidden="1" x14ac:dyDescent="0.2">
      <c r="A2209" s="116" t="s">
        <v>16803</v>
      </c>
      <c r="D2209" s="113" t="s">
        <v>10231</v>
      </c>
      <c r="E2209" s="113" t="e">
        <f t="shared" si="34"/>
        <v>#VALUE!</v>
      </c>
      <c r="F2209" s="113" t="s">
        <v>13304</v>
      </c>
      <c r="G2209" s="113" t="s">
        <v>16805</v>
      </c>
      <c r="H2209" s="113" t="s">
        <v>12833</v>
      </c>
      <c r="I2209" s="113" t="s">
        <v>15754</v>
      </c>
      <c r="J2209" s="115">
        <v>37300</v>
      </c>
    </row>
    <row r="2210" spans="1:10" hidden="1" x14ac:dyDescent="0.2">
      <c r="A2210" s="116" t="s">
        <v>16803</v>
      </c>
      <c r="D2210" s="113" t="s">
        <v>10232</v>
      </c>
      <c r="E2210" s="113" t="e">
        <f t="shared" si="34"/>
        <v>#VALUE!</v>
      </c>
      <c r="F2210" s="113" t="s">
        <v>13304</v>
      </c>
      <c r="G2210" s="113" t="s">
        <v>12847</v>
      </c>
      <c r="H2210" s="113" t="s">
        <v>12848</v>
      </c>
      <c r="I2210" s="113" t="s">
        <v>12955</v>
      </c>
      <c r="J2210" s="115">
        <v>37300</v>
      </c>
    </row>
    <row r="2211" spans="1:10" hidden="1" x14ac:dyDescent="0.2">
      <c r="A2211" s="116" t="s">
        <v>16803</v>
      </c>
      <c r="D2211" s="113" t="s">
        <v>10233</v>
      </c>
      <c r="E2211" s="113" t="e">
        <f t="shared" si="34"/>
        <v>#VALUE!</v>
      </c>
      <c r="F2211" s="113" t="s">
        <v>13304</v>
      </c>
      <c r="G2211" s="113" t="s">
        <v>12847</v>
      </c>
      <c r="H2211" s="113" t="s">
        <v>12848</v>
      </c>
      <c r="I2211" s="113" t="s">
        <v>12957</v>
      </c>
      <c r="J2211" s="115">
        <v>37300</v>
      </c>
    </row>
    <row r="2212" spans="1:10" hidden="1" x14ac:dyDescent="0.2">
      <c r="A2212" s="116" t="s">
        <v>16803</v>
      </c>
      <c r="D2212" s="113" t="s">
        <v>10234</v>
      </c>
      <c r="E2212" s="113" t="e">
        <f t="shared" si="34"/>
        <v>#VALUE!</v>
      </c>
      <c r="F2212" s="113" t="s">
        <v>13304</v>
      </c>
      <c r="G2212" s="113" t="s">
        <v>12847</v>
      </c>
      <c r="H2212" s="113" t="s">
        <v>12848</v>
      </c>
      <c r="I2212" s="113" t="s">
        <v>12961</v>
      </c>
      <c r="J2212" s="115">
        <v>37300</v>
      </c>
    </row>
    <row r="2213" spans="1:10" hidden="1" x14ac:dyDescent="0.2">
      <c r="A2213" s="116" t="s">
        <v>16803</v>
      </c>
      <c r="D2213" s="113" t="s">
        <v>10242</v>
      </c>
      <c r="E2213" s="113" t="e">
        <f t="shared" si="34"/>
        <v>#VALUE!</v>
      </c>
      <c r="F2213" s="113" t="s">
        <v>13304</v>
      </c>
      <c r="G2213" s="113" t="s">
        <v>12847</v>
      </c>
      <c r="H2213" s="113" t="s">
        <v>12848</v>
      </c>
      <c r="I2213" s="113" t="s">
        <v>12963</v>
      </c>
      <c r="J2213" s="115">
        <v>37300</v>
      </c>
    </row>
    <row r="2214" spans="1:10" hidden="1" x14ac:dyDescent="0.2">
      <c r="A2214" s="116" t="s">
        <v>16803</v>
      </c>
      <c r="D2214" s="113" t="s">
        <v>10243</v>
      </c>
      <c r="E2214" s="113" t="e">
        <f t="shared" si="34"/>
        <v>#VALUE!</v>
      </c>
      <c r="F2214" s="113" t="s">
        <v>13304</v>
      </c>
      <c r="G2214" s="113" t="s">
        <v>12847</v>
      </c>
      <c r="H2214" s="113" t="s">
        <v>12848</v>
      </c>
      <c r="I2214" s="113" t="s">
        <v>12965</v>
      </c>
      <c r="J2214" s="115">
        <v>37300</v>
      </c>
    </row>
    <row r="2215" spans="1:10" hidden="1" x14ac:dyDescent="0.2">
      <c r="A2215" s="116" t="s">
        <v>16803</v>
      </c>
      <c r="D2215" s="113" t="s">
        <v>10244</v>
      </c>
      <c r="E2215" s="113" t="e">
        <f t="shared" si="34"/>
        <v>#VALUE!</v>
      </c>
      <c r="F2215" s="113" t="s">
        <v>13304</v>
      </c>
      <c r="G2215" s="113" t="s">
        <v>12847</v>
      </c>
      <c r="H2215" s="113" t="s">
        <v>12848</v>
      </c>
      <c r="I2215" s="113" t="s">
        <v>12969</v>
      </c>
      <c r="J2215" s="115">
        <v>37300</v>
      </c>
    </row>
    <row r="2216" spans="1:10" hidden="1" x14ac:dyDescent="0.2">
      <c r="A2216" s="116" t="s">
        <v>16803</v>
      </c>
      <c r="D2216" s="113" t="s">
        <v>10245</v>
      </c>
      <c r="E2216" s="113" t="e">
        <f t="shared" si="34"/>
        <v>#VALUE!</v>
      </c>
      <c r="F2216" s="113" t="s">
        <v>13304</v>
      </c>
      <c r="G2216" s="113" t="s">
        <v>12847</v>
      </c>
      <c r="H2216" s="113" t="s">
        <v>12848</v>
      </c>
      <c r="I2216" s="113" t="s">
        <v>12971</v>
      </c>
      <c r="J2216" s="115">
        <v>37300</v>
      </c>
    </row>
    <row r="2217" spans="1:10" hidden="1" x14ac:dyDescent="0.2">
      <c r="A2217" s="116" t="s">
        <v>16803</v>
      </c>
      <c r="D2217" s="113" t="s">
        <v>10246</v>
      </c>
      <c r="E2217" s="113" t="e">
        <f t="shared" si="34"/>
        <v>#VALUE!</v>
      </c>
      <c r="F2217" s="113" t="s">
        <v>13304</v>
      </c>
      <c r="G2217" s="113" t="s">
        <v>12847</v>
      </c>
      <c r="H2217" s="113" t="s">
        <v>12848</v>
      </c>
      <c r="I2217" s="113" t="s">
        <v>12980</v>
      </c>
      <c r="J2217" s="115">
        <v>37300</v>
      </c>
    </row>
    <row r="2218" spans="1:10" hidden="1" x14ac:dyDescent="0.2">
      <c r="A2218" s="116" t="s">
        <v>16803</v>
      </c>
      <c r="D2218" s="113" t="s">
        <v>10247</v>
      </c>
      <c r="E2218" s="113" t="e">
        <f t="shared" si="34"/>
        <v>#VALUE!</v>
      </c>
      <c r="F2218" s="113" t="s">
        <v>13304</v>
      </c>
      <c r="G2218" s="113" t="s">
        <v>12847</v>
      </c>
      <c r="H2218" s="113" t="s">
        <v>12848</v>
      </c>
      <c r="I2218" s="113" t="s">
        <v>12984</v>
      </c>
      <c r="J2218" s="115">
        <v>37300</v>
      </c>
    </row>
    <row r="2219" spans="1:10" hidden="1" x14ac:dyDescent="0.2">
      <c r="A2219" s="116" t="s">
        <v>16803</v>
      </c>
      <c r="D2219" s="113" t="s">
        <v>10248</v>
      </c>
      <c r="E2219" s="113" t="e">
        <f t="shared" si="34"/>
        <v>#VALUE!</v>
      </c>
      <c r="F2219" s="113" t="s">
        <v>13304</v>
      </c>
      <c r="G2219" s="113" t="s">
        <v>12847</v>
      </c>
      <c r="H2219" s="113" t="s">
        <v>12848</v>
      </c>
      <c r="I2219" s="113" t="s">
        <v>12986</v>
      </c>
      <c r="J2219" s="115">
        <v>37300</v>
      </c>
    </row>
    <row r="2220" spans="1:10" hidden="1" x14ac:dyDescent="0.2">
      <c r="A2220" s="116" t="s">
        <v>16803</v>
      </c>
      <c r="D2220" s="113" t="s">
        <v>10249</v>
      </c>
      <c r="E2220" s="113" t="e">
        <f t="shared" si="34"/>
        <v>#VALUE!</v>
      </c>
      <c r="F2220" s="113" t="s">
        <v>13304</v>
      </c>
      <c r="G2220" s="113" t="s">
        <v>12847</v>
      </c>
      <c r="H2220" s="113" t="s">
        <v>12848</v>
      </c>
      <c r="I2220" s="113" t="s">
        <v>12988</v>
      </c>
      <c r="J2220" s="115">
        <v>37300</v>
      </c>
    </row>
    <row r="2221" spans="1:10" hidden="1" x14ac:dyDescent="0.2">
      <c r="A2221" s="116" t="s">
        <v>16803</v>
      </c>
      <c r="D2221" s="113" t="s">
        <v>10250</v>
      </c>
      <c r="E2221" s="113" t="e">
        <f t="shared" si="34"/>
        <v>#VALUE!</v>
      </c>
      <c r="F2221" s="113" t="s">
        <v>13304</v>
      </c>
      <c r="G2221" s="113" t="s">
        <v>12847</v>
      </c>
      <c r="H2221" s="113" t="s">
        <v>12848</v>
      </c>
      <c r="I2221" s="113" t="s">
        <v>12992</v>
      </c>
      <c r="J2221" s="115">
        <v>37300</v>
      </c>
    </row>
    <row r="2222" spans="1:10" hidden="1" x14ac:dyDescent="0.2">
      <c r="A2222" s="116" t="s">
        <v>16803</v>
      </c>
      <c r="D2222" s="113" t="s">
        <v>10251</v>
      </c>
      <c r="E2222" s="113" t="e">
        <f t="shared" si="34"/>
        <v>#VALUE!</v>
      </c>
      <c r="F2222" s="113" t="s">
        <v>13304</v>
      </c>
      <c r="G2222" s="113" t="s">
        <v>12847</v>
      </c>
      <c r="H2222" s="113" t="s">
        <v>12848</v>
      </c>
      <c r="I2222" s="113" t="s">
        <v>12994</v>
      </c>
      <c r="J2222" s="115">
        <v>37300</v>
      </c>
    </row>
    <row r="2223" spans="1:10" hidden="1" x14ac:dyDescent="0.2">
      <c r="A2223" s="116" t="s">
        <v>16803</v>
      </c>
      <c r="D2223" s="113" t="s">
        <v>10252</v>
      </c>
      <c r="E2223" s="113" t="e">
        <f t="shared" si="34"/>
        <v>#VALUE!</v>
      </c>
      <c r="F2223" s="113" t="s">
        <v>13304</v>
      </c>
      <c r="G2223" s="113" t="s">
        <v>12847</v>
      </c>
      <c r="H2223" s="113" t="s">
        <v>12848</v>
      </c>
      <c r="I2223" s="113" t="s">
        <v>12996</v>
      </c>
      <c r="J2223" s="115">
        <v>37300</v>
      </c>
    </row>
    <row r="2224" spans="1:10" hidden="1" x14ac:dyDescent="0.2">
      <c r="A2224" s="116" t="s">
        <v>16803</v>
      </c>
      <c r="D2224" s="113" t="s">
        <v>10253</v>
      </c>
      <c r="E2224" s="113" t="e">
        <f t="shared" si="34"/>
        <v>#VALUE!</v>
      </c>
      <c r="F2224" s="113" t="s">
        <v>13304</v>
      </c>
      <c r="G2224" s="113" t="s">
        <v>12847</v>
      </c>
      <c r="H2224" s="113" t="s">
        <v>12848</v>
      </c>
      <c r="I2224" s="113" t="s">
        <v>13000</v>
      </c>
      <c r="J2224" s="115">
        <v>37300</v>
      </c>
    </row>
    <row r="2225" spans="1:10" hidden="1" x14ac:dyDescent="0.2">
      <c r="A2225" s="116" t="s">
        <v>16803</v>
      </c>
      <c r="D2225" s="113" t="s">
        <v>10254</v>
      </c>
      <c r="E2225" s="113" t="e">
        <f t="shared" si="34"/>
        <v>#VALUE!</v>
      </c>
      <c r="F2225" s="113" t="s">
        <v>13304</v>
      </c>
      <c r="G2225" s="113" t="s">
        <v>12847</v>
      </c>
      <c r="H2225" s="113" t="s">
        <v>12848</v>
      </c>
      <c r="I2225" s="113" t="s">
        <v>13002</v>
      </c>
      <c r="J2225" s="115">
        <v>37300</v>
      </c>
    </row>
    <row r="2226" spans="1:10" hidden="1" x14ac:dyDescent="0.2">
      <c r="A2226" s="116" t="s">
        <v>16803</v>
      </c>
      <c r="D2226" s="113" t="s">
        <v>10255</v>
      </c>
      <c r="E2226" s="113" t="e">
        <f t="shared" si="34"/>
        <v>#VALUE!</v>
      </c>
      <c r="F2226" s="113" t="s">
        <v>13304</v>
      </c>
      <c r="G2226" s="113" t="s">
        <v>12847</v>
      </c>
      <c r="H2226" s="113" t="s">
        <v>12848</v>
      </c>
      <c r="I2226" s="113" t="s">
        <v>13004</v>
      </c>
      <c r="J2226" s="115">
        <v>37300</v>
      </c>
    </row>
    <row r="2227" spans="1:10" hidden="1" x14ac:dyDescent="0.2">
      <c r="A2227" s="116" t="s">
        <v>16803</v>
      </c>
      <c r="D2227" s="113" t="s">
        <v>10256</v>
      </c>
      <c r="E2227" s="113" t="e">
        <f t="shared" si="34"/>
        <v>#VALUE!</v>
      </c>
      <c r="F2227" s="113" t="s">
        <v>13304</v>
      </c>
      <c r="G2227" s="113" t="s">
        <v>12847</v>
      </c>
      <c r="H2227" s="113" t="s">
        <v>12848</v>
      </c>
      <c r="I2227" s="113" t="s">
        <v>15706</v>
      </c>
      <c r="J2227" s="115">
        <v>37300</v>
      </c>
    </row>
    <row r="2228" spans="1:10" hidden="1" x14ac:dyDescent="0.2">
      <c r="A2228" s="116" t="s">
        <v>16803</v>
      </c>
      <c r="D2228" s="113" t="s">
        <v>10257</v>
      </c>
      <c r="E2228" s="113" t="e">
        <f t="shared" si="34"/>
        <v>#VALUE!</v>
      </c>
      <c r="F2228" s="113" t="s">
        <v>13304</v>
      </c>
      <c r="G2228" s="113" t="s">
        <v>12847</v>
      </c>
      <c r="H2228" s="113" t="s">
        <v>12848</v>
      </c>
      <c r="I2228" s="113" t="s">
        <v>15708</v>
      </c>
      <c r="J2228" s="115">
        <v>37300</v>
      </c>
    </row>
    <row r="2229" spans="1:10" hidden="1" x14ac:dyDescent="0.2">
      <c r="A2229" s="116" t="s">
        <v>16803</v>
      </c>
      <c r="D2229" s="113" t="s">
        <v>10258</v>
      </c>
      <c r="E2229" s="113" t="e">
        <f t="shared" si="34"/>
        <v>#VALUE!</v>
      </c>
      <c r="F2229" s="113" t="s">
        <v>13304</v>
      </c>
      <c r="G2229" s="113" t="s">
        <v>12847</v>
      </c>
      <c r="H2229" s="113" t="s">
        <v>12848</v>
      </c>
      <c r="I2229" s="113" t="s">
        <v>15710</v>
      </c>
      <c r="J2229" s="115">
        <v>37300</v>
      </c>
    </row>
    <row r="2230" spans="1:10" hidden="1" x14ac:dyDescent="0.2">
      <c r="A2230" s="116" t="s">
        <v>16803</v>
      </c>
      <c r="D2230" s="113" t="s">
        <v>10259</v>
      </c>
      <c r="E2230" s="113" t="e">
        <f t="shared" si="34"/>
        <v>#VALUE!</v>
      </c>
      <c r="F2230" s="113" t="s">
        <v>13304</v>
      </c>
      <c r="G2230" s="113" t="s">
        <v>12847</v>
      </c>
      <c r="H2230" s="113" t="s">
        <v>12848</v>
      </c>
      <c r="I2230" s="113" t="s">
        <v>15714</v>
      </c>
      <c r="J2230" s="115">
        <v>37300</v>
      </c>
    </row>
    <row r="2231" spans="1:10" hidden="1" x14ac:dyDescent="0.2">
      <c r="A2231" s="116" t="s">
        <v>16803</v>
      </c>
      <c r="D2231" s="113" t="s">
        <v>10260</v>
      </c>
      <c r="E2231" s="113" t="e">
        <f t="shared" si="34"/>
        <v>#VALUE!</v>
      </c>
      <c r="F2231" s="113" t="s">
        <v>13304</v>
      </c>
      <c r="G2231" s="113" t="s">
        <v>12847</v>
      </c>
      <c r="H2231" s="113" t="s">
        <v>12848</v>
      </c>
      <c r="I2231" s="113" t="s">
        <v>15716</v>
      </c>
      <c r="J2231" s="115">
        <v>37300</v>
      </c>
    </row>
    <row r="2232" spans="1:10" hidden="1" x14ac:dyDescent="0.2">
      <c r="A2232" s="116" t="s">
        <v>16803</v>
      </c>
      <c r="D2232" s="113" t="s">
        <v>10261</v>
      </c>
      <c r="E2232" s="113" t="e">
        <f t="shared" si="34"/>
        <v>#VALUE!</v>
      </c>
      <c r="F2232" s="113" t="s">
        <v>13304</v>
      </c>
      <c r="G2232" s="113" t="s">
        <v>12847</v>
      </c>
      <c r="H2232" s="113" t="s">
        <v>12848</v>
      </c>
      <c r="I2232" s="113" t="s">
        <v>15718</v>
      </c>
      <c r="J2232" s="115">
        <v>37300</v>
      </c>
    </row>
    <row r="2233" spans="1:10" hidden="1" x14ac:dyDescent="0.2">
      <c r="A2233" s="116" t="s">
        <v>16803</v>
      </c>
      <c r="D2233" s="113" t="s">
        <v>10262</v>
      </c>
      <c r="E2233" s="113" t="e">
        <f t="shared" si="34"/>
        <v>#VALUE!</v>
      </c>
      <c r="F2233" s="113" t="s">
        <v>13304</v>
      </c>
      <c r="G2233" s="113" t="s">
        <v>12847</v>
      </c>
      <c r="H2233" s="113" t="s">
        <v>12848</v>
      </c>
      <c r="I2233" s="113" t="s">
        <v>15722</v>
      </c>
      <c r="J2233" s="115">
        <v>37300</v>
      </c>
    </row>
    <row r="2234" spans="1:10" hidden="1" x14ac:dyDescent="0.2">
      <c r="A2234" s="116" t="s">
        <v>16803</v>
      </c>
      <c r="D2234" s="113" t="s">
        <v>10263</v>
      </c>
      <c r="E2234" s="113" t="e">
        <f t="shared" si="34"/>
        <v>#VALUE!</v>
      </c>
      <c r="F2234" s="113" t="s">
        <v>13304</v>
      </c>
      <c r="G2234" s="113" t="s">
        <v>12847</v>
      </c>
      <c r="H2234" s="113" t="s">
        <v>12848</v>
      </c>
      <c r="I2234" s="113" t="s">
        <v>15724</v>
      </c>
      <c r="J2234" s="115">
        <v>37300</v>
      </c>
    </row>
    <row r="2235" spans="1:10" hidden="1" x14ac:dyDescent="0.2">
      <c r="A2235" s="116" t="s">
        <v>16803</v>
      </c>
      <c r="D2235" s="113" t="s">
        <v>10264</v>
      </c>
      <c r="E2235" s="113" t="e">
        <f t="shared" si="34"/>
        <v>#VALUE!</v>
      </c>
      <c r="F2235" s="113" t="s">
        <v>13304</v>
      </c>
      <c r="G2235" s="113" t="s">
        <v>12847</v>
      </c>
      <c r="H2235" s="113" t="s">
        <v>12848</v>
      </c>
      <c r="I2235" s="113" t="s">
        <v>15726</v>
      </c>
      <c r="J2235" s="115">
        <v>37300</v>
      </c>
    </row>
    <row r="2236" spans="1:10" hidden="1" x14ac:dyDescent="0.2">
      <c r="A2236" s="116" t="s">
        <v>16803</v>
      </c>
      <c r="D2236" s="113" t="s">
        <v>10265</v>
      </c>
      <c r="E2236" s="113" t="e">
        <f t="shared" si="34"/>
        <v>#VALUE!</v>
      </c>
      <c r="F2236" s="113" t="s">
        <v>13304</v>
      </c>
      <c r="G2236" s="113" t="s">
        <v>12847</v>
      </c>
      <c r="H2236" s="113" t="s">
        <v>12848</v>
      </c>
      <c r="I2236" s="113" t="s">
        <v>15730</v>
      </c>
      <c r="J2236" s="115">
        <v>37300</v>
      </c>
    </row>
    <row r="2237" spans="1:10" hidden="1" x14ac:dyDescent="0.2">
      <c r="A2237" s="116" t="s">
        <v>16803</v>
      </c>
      <c r="D2237" s="113" t="s">
        <v>10266</v>
      </c>
      <c r="E2237" s="113" t="e">
        <f t="shared" si="34"/>
        <v>#VALUE!</v>
      </c>
      <c r="F2237" s="113" t="s">
        <v>13304</v>
      </c>
      <c r="G2237" s="113" t="s">
        <v>12847</v>
      </c>
      <c r="H2237" s="113" t="s">
        <v>12848</v>
      </c>
      <c r="I2237" s="113" t="s">
        <v>15732</v>
      </c>
      <c r="J2237" s="115">
        <v>37300</v>
      </c>
    </row>
    <row r="2238" spans="1:10" hidden="1" x14ac:dyDescent="0.2">
      <c r="A2238" s="116" t="s">
        <v>16803</v>
      </c>
      <c r="D2238" s="113" t="s">
        <v>10267</v>
      </c>
      <c r="E2238" s="113" t="e">
        <f t="shared" si="34"/>
        <v>#VALUE!</v>
      </c>
      <c r="F2238" s="113" t="s">
        <v>13304</v>
      </c>
      <c r="G2238" s="113" t="s">
        <v>12847</v>
      </c>
      <c r="H2238" s="113" t="s">
        <v>12848</v>
      </c>
      <c r="I2238" s="113" t="s">
        <v>15734</v>
      </c>
      <c r="J2238" s="115">
        <v>37300</v>
      </c>
    </row>
    <row r="2239" spans="1:10" hidden="1" x14ac:dyDescent="0.2">
      <c r="A2239" s="116" t="s">
        <v>16803</v>
      </c>
      <c r="D2239" s="113" t="s">
        <v>10268</v>
      </c>
      <c r="E2239" s="113" t="e">
        <f t="shared" si="34"/>
        <v>#VALUE!</v>
      </c>
      <c r="F2239" s="113" t="s">
        <v>13304</v>
      </c>
      <c r="G2239" s="113" t="s">
        <v>12847</v>
      </c>
      <c r="H2239" s="113" t="s">
        <v>12848</v>
      </c>
      <c r="I2239" s="113" t="s">
        <v>15738</v>
      </c>
      <c r="J2239" s="115">
        <v>37300</v>
      </c>
    </row>
    <row r="2240" spans="1:10" hidden="1" x14ac:dyDescent="0.2">
      <c r="A2240" s="116" t="s">
        <v>16803</v>
      </c>
      <c r="D2240" s="113" t="s">
        <v>10269</v>
      </c>
      <c r="E2240" s="113" t="e">
        <f t="shared" si="34"/>
        <v>#VALUE!</v>
      </c>
      <c r="F2240" s="113" t="s">
        <v>13304</v>
      </c>
      <c r="G2240" s="113" t="s">
        <v>12847</v>
      </c>
      <c r="H2240" s="113" t="s">
        <v>12848</v>
      </c>
      <c r="I2240" s="113" t="s">
        <v>15740</v>
      </c>
      <c r="J2240" s="115">
        <v>37300</v>
      </c>
    </row>
    <row r="2241" spans="1:10" hidden="1" x14ac:dyDescent="0.2">
      <c r="A2241" s="116" t="s">
        <v>16803</v>
      </c>
      <c r="D2241" s="113" t="s">
        <v>10270</v>
      </c>
      <c r="E2241" s="113" t="e">
        <f t="shared" si="34"/>
        <v>#VALUE!</v>
      </c>
      <c r="F2241" s="113" t="s">
        <v>13304</v>
      </c>
      <c r="G2241" s="113" t="s">
        <v>12847</v>
      </c>
      <c r="H2241" s="113" t="s">
        <v>12848</v>
      </c>
      <c r="I2241" s="113" t="s">
        <v>15742</v>
      </c>
      <c r="J2241" s="115">
        <v>37300</v>
      </c>
    </row>
    <row r="2242" spans="1:10" hidden="1" x14ac:dyDescent="0.2">
      <c r="A2242" s="116" t="s">
        <v>16803</v>
      </c>
      <c r="D2242" s="113" t="s">
        <v>10271</v>
      </c>
      <c r="E2242" s="113" t="e">
        <f t="shared" ref="E2242:E2305" si="35">VALUE(D2242)</f>
        <v>#VALUE!</v>
      </c>
      <c r="F2242" s="113" t="s">
        <v>13304</v>
      </c>
      <c r="G2242" s="113" t="s">
        <v>12847</v>
      </c>
      <c r="H2242" s="113" t="s">
        <v>12848</v>
      </c>
      <c r="I2242" s="113" t="s">
        <v>15746</v>
      </c>
      <c r="J2242" s="115">
        <v>37300</v>
      </c>
    </row>
    <row r="2243" spans="1:10" hidden="1" x14ac:dyDescent="0.2">
      <c r="A2243" s="116" t="s">
        <v>16803</v>
      </c>
      <c r="D2243" s="113" t="s">
        <v>10272</v>
      </c>
      <c r="E2243" s="113" t="e">
        <f t="shared" si="35"/>
        <v>#VALUE!</v>
      </c>
      <c r="F2243" s="113" t="s">
        <v>13304</v>
      </c>
      <c r="G2243" s="113" t="s">
        <v>12847</v>
      </c>
      <c r="H2243" s="113" t="s">
        <v>12848</v>
      </c>
      <c r="I2243" s="113" t="s">
        <v>15748</v>
      </c>
      <c r="J2243" s="115">
        <v>37300</v>
      </c>
    </row>
    <row r="2244" spans="1:10" hidden="1" x14ac:dyDescent="0.2">
      <c r="A2244" s="116" t="s">
        <v>16803</v>
      </c>
      <c r="D2244" s="113" t="s">
        <v>10273</v>
      </c>
      <c r="E2244" s="113" t="e">
        <f t="shared" si="35"/>
        <v>#VALUE!</v>
      </c>
      <c r="F2244" s="113" t="s">
        <v>13304</v>
      </c>
      <c r="G2244" s="113" t="s">
        <v>12847</v>
      </c>
      <c r="H2244" s="113" t="s">
        <v>12848</v>
      </c>
      <c r="I2244" s="113" t="s">
        <v>15750</v>
      </c>
      <c r="J2244" s="115">
        <v>37300</v>
      </c>
    </row>
    <row r="2245" spans="1:10" hidden="1" x14ac:dyDescent="0.2">
      <c r="A2245" s="116" t="s">
        <v>16803</v>
      </c>
      <c r="D2245" s="113" t="s">
        <v>10274</v>
      </c>
      <c r="E2245" s="113" t="e">
        <f t="shared" si="35"/>
        <v>#VALUE!</v>
      </c>
      <c r="F2245" s="113" t="s">
        <v>13304</v>
      </c>
      <c r="G2245" s="113" t="s">
        <v>12847</v>
      </c>
      <c r="H2245" s="113" t="s">
        <v>12848</v>
      </c>
      <c r="I2245" s="113" t="s">
        <v>15754</v>
      </c>
      <c r="J2245" s="115">
        <v>37300</v>
      </c>
    </row>
    <row r="2246" spans="1:10" hidden="1" x14ac:dyDescent="0.2">
      <c r="A2246" s="116" t="s">
        <v>16803</v>
      </c>
      <c r="D2246" s="113" t="s">
        <v>10275</v>
      </c>
      <c r="E2246" s="113" t="e">
        <f t="shared" si="35"/>
        <v>#VALUE!</v>
      </c>
      <c r="F2246" s="113" t="s">
        <v>13304</v>
      </c>
      <c r="G2246" s="113" t="s">
        <v>12847</v>
      </c>
      <c r="H2246" s="113" t="s">
        <v>12862</v>
      </c>
      <c r="I2246" s="113" t="s">
        <v>12955</v>
      </c>
      <c r="J2246" s="115">
        <v>37300</v>
      </c>
    </row>
    <row r="2247" spans="1:10" hidden="1" x14ac:dyDescent="0.2">
      <c r="A2247" s="116" t="s">
        <v>16803</v>
      </c>
      <c r="D2247" s="113" t="s">
        <v>10276</v>
      </c>
      <c r="E2247" s="113" t="e">
        <f t="shared" si="35"/>
        <v>#VALUE!</v>
      </c>
      <c r="F2247" s="113" t="s">
        <v>13304</v>
      </c>
      <c r="G2247" s="113" t="s">
        <v>12847</v>
      </c>
      <c r="H2247" s="113" t="s">
        <v>12862</v>
      </c>
      <c r="I2247" s="113" t="s">
        <v>12957</v>
      </c>
      <c r="J2247" s="115">
        <v>37300</v>
      </c>
    </row>
    <row r="2248" spans="1:10" hidden="1" x14ac:dyDescent="0.2">
      <c r="A2248" s="116" t="s">
        <v>16803</v>
      </c>
      <c r="D2248" s="113" t="s">
        <v>10277</v>
      </c>
      <c r="E2248" s="113" t="e">
        <f t="shared" si="35"/>
        <v>#VALUE!</v>
      </c>
      <c r="F2248" s="113" t="s">
        <v>13304</v>
      </c>
      <c r="G2248" s="113" t="s">
        <v>12847</v>
      </c>
      <c r="H2248" s="113" t="s">
        <v>12862</v>
      </c>
      <c r="I2248" s="113" t="s">
        <v>12961</v>
      </c>
      <c r="J2248" s="115">
        <v>37300</v>
      </c>
    </row>
    <row r="2249" spans="1:10" hidden="1" x14ac:dyDescent="0.2">
      <c r="A2249" s="116" t="s">
        <v>16803</v>
      </c>
      <c r="D2249" s="113" t="s">
        <v>10278</v>
      </c>
      <c r="E2249" s="113" t="e">
        <f t="shared" si="35"/>
        <v>#VALUE!</v>
      </c>
      <c r="F2249" s="113" t="s">
        <v>13304</v>
      </c>
      <c r="G2249" s="113" t="s">
        <v>12847</v>
      </c>
      <c r="H2249" s="113" t="s">
        <v>12862</v>
      </c>
      <c r="I2249" s="113" t="s">
        <v>12963</v>
      </c>
      <c r="J2249" s="115">
        <v>37300</v>
      </c>
    </row>
    <row r="2250" spans="1:10" hidden="1" x14ac:dyDescent="0.2">
      <c r="A2250" s="116" t="s">
        <v>16803</v>
      </c>
      <c r="D2250" s="113" t="s">
        <v>10279</v>
      </c>
      <c r="E2250" s="113" t="e">
        <f t="shared" si="35"/>
        <v>#VALUE!</v>
      </c>
      <c r="F2250" s="113" t="s">
        <v>13304</v>
      </c>
      <c r="G2250" s="113" t="s">
        <v>12847</v>
      </c>
      <c r="H2250" s="113" t="s">
        <v>12862</v>
      </c>
      <c r="I2250" s="113" t="s">
        <v>12965</v>
      </c>
      <c r="J2250" s="115">
        <v>37300</v>
      </c>
    </row>
    <row r="2251" spans="1:10" hidden="1" x14ac:dyDescent="0.2">
      <c r="A2251" s="116" t="s">
        <v>16803</v>
      </c>
      <c r="D2251" s="113" t="s">
        <v>10280</v>
      </c>
      <c r="E2251" s="113" t="e">
        <f t="shared" si="35"/>
        <v>#VALUE!</v>
      </c>
      <c r="F2251" s="113" t="s">
        <v>13304</v>
      </c>
      <c r="G2251" s="113" t="s">
        <v>12847</v>
      </c>
      <c r="H2251" s="113" t="s">
        <v>12862</v>
      </c>
      <c r="I2251" s="113" t="s">
        <v>12969</v>
      </c>
      <c r="J2251" s="115">
        <v>37300</v>
      </c>
    </row>
    <row r="2252" spans="1:10" hidden="1" x14ac:dyDescent="0.2">
      <c r="A2252" s="116" t="s">
        <v>16803</v>
      </c>
      <c r="D2252" s="113" t="s">
        <v>10281</v>
      </c>
      <c r="E2252" s="113" t="e">
        <f t="shared" si="35"/>
        <v>#VALUE!</v>
      </c>
      <c r="F2252" s="113" t="s">
        <v>13304</v>
      </c>
      <c r="G2252" s="113" t="s">
        <v>12847</v>
      </c>
      <c r="H2252" s="113" t="s">
        <v>12862</v>
      </c>
      <c r="I2252" s="113" t="s">
        <v>12971</v>
      </c>
      <c r="J2252" s="115">
        <v>37300</v>
      </c>
    </row>
    <row r="2253" spans="1:10" hidden="1" x14ac:dyDescent="0.2">
      <c r="A2253" s="116" t="s">
        <v>16803</v>
      </c>
      <c r="D2253" s="113" t="s">
        <v>10282</v>
      </c>
      <c r="E2253" s="113" t="e">
        <f t="shared" si="35"/>
        <v>#VALUE!</v>
      </c>
      <c r="F2253" s="113" t="s">
        <v>13304</v>
      </c>
      <c r="G2253" s="113" t="s">
        <v>12847</v>
      </c>
      <c r="H2253" s="113" t="s">
        <v>12862</v>
      </c>
      <c r="I2253" s="113" t="s">
        <v>12980</v>
      </c>
      <c r="J2253" s="115">
        <v>37300</v>
      </c>
    </row>
    <row r="2254" spans="1:10" hidden="1" x14ac:dyDescent="0.2">
      <c r="A2254" s="116" t="s">
        <v>16803</v>
      </c>
      <c r="D2254" s="113" t="s">
        <v>10283</v>
      </c>
      <c r="E2254" s="113" t="e">
        <f t="shared" si="35"/>
        <v>#VALUE!</v>
      </c>
      <c r="F2254" s="113" t="s">
        <v>13304</v>
      </c>
      <c r="G2254" s="113" t="s">
        <v>12847</v>
      </c>
      <c r="H2254" s="113" t="s">
        <v>12862</v>
      </c>
      <c r="I2254" s="113" t="s">
        <v>12984</v>
      </c>
      <c r="J2254" s="115">
        <v>37300</v>
      </c>
    </row>
    <row r="2255" spans="1:10" hidden="1" x14ac:dyDescent="0.2">
      <c r="A2255" s="116" t="s">
        <v>16803</v>
      </c>
      <c r="D2255" s="113" t="s">
        <v>10284</v>
      </c>
      <c r="E2255" s="113" t="e">
        <f t="shared" si="35"/>
        <v>#VALUE!</v>
      </c>
      <c r="F2255" s="113" t="s">
        <v>13304</v>
      </c>
      <c r="G2255" s="113" t="s">
        <v>12847</v>
      </c>
      <c r="H2255" s="113" t="s">
        <v>12862</v>
      </c>
      <c r="I2255" s="113" t="s">
        <v>12986</v>
      </c>
      <c r="J2255" s="115">
        <v>37300</v>
      </c>
    </row>
    <row r="2256" spans="1:10" hidden="1" x14ac:dyDescent="0.2">
      <c r="A2256" s="116" t="s">
        <v>16803</v>
      </c>
      <c r="D2256" s="113" t="s">
        <v>10285</v>
      </c>
      <c r="E2256" s="113" t="e">
        <f t="shared" si="35"/>
        <v>#VALUE!</v>
      </c>
      <c r="F2256" s="113" t="s">
        <v>13304</v>
      </c>
      <c r="G2256" s="113" t="s">
        <v>12847</v>
      </c>
      <c r="H2256" s="113" t="s">
        <v>12862</v>
      </c>
      <c r="I2256" s="113" t="s">
        <v>12988</v>
      </c>
      <c r="J2256" s="115">
        <v>37300</v>
      </c>
    </row>
    <row r="2257" spans="1:10" hidden="1" x14ac:dyDescent="0.2">
      <c r="A2257" s="116" t="s">
        <v>16803</v>
      </c>
      <c r="D2257" s="113" t="s">
        <v>10286</v>
      </c>
      <c r="E2257" s="113" t="e">
        <f t="shared" si="35"/>
        <v>#VALUE!</v>
      </c>
      <c r="F2257" s="113" t="s">
        <v>13304</v>
      </c>
      <c r="G2257" s="113" t="s">
        <v>12847</v>
      </c>
      <c r="H2257" s="113" t="s">
        <v>12862</v>
      </c>
      <c r="I2257" s="113" t="s">
        <v>12992</v>
      </c>
      <c r="J2257" s="115">
        <v>37300</v>
      </c>
    </row>
    <row r="2258" spans="1:10" hidden="1" x14ac:dyDescent="0.2">
      <c r="A2258" s="116" t="s">
        <v>16803</v>
      </c>
      <c r="D2258" s="113" t="s">
        <v>10287</v>
      </c>
      <c r="E2258" s="113" t="e">
        <f t="shared" si="35"/>
        <v>#VALUE!</v>
      </c>
      <c r="F2258" s="113" t="s">
        <v>13304</v>
      </c>
      <c r="G2258" s="113" t="s">
        <v>12847</v>
      </c>
      <c r="H2258" s="113" t="s">
        <v>12862</v>
      </c>
      <c r="I2258" s="113" t="s">
        <v>12994</v>
      </c>
      <c r="J2258" s="115">
        <v>37300</v>
      </c>
    </row>
    <row r="2259" spans="1:10" hidden="1" x14ac:dyDescent="0.2">
      <c r="A2259" s="116" t="s">
        <v>16803</v>
      </c>
      <c r="D2259" s="113" t="s">
        <v>10288</v>
      </c>
      <c r="E2259" s="113" t="e">
        <f t="shared" si="35"/>
        <v>#VALUE!</v>
      </c>
      <c r="F2259" s="113" t="s">
        <v>13304</v>
      </c>
      <c r="G2259" s="113" t="s">
        <v>12847</v>
      </c>
      <c r="H2259" s="113" t="s">
        <v>12862</v>
      </c>
      <c r="I2259" s="113" t="s">
        <v>12996</v>
      </c>
      <c r="J2259" s="115">
        <v>37300</v>
      </c>
    </row>
    <row r="2260" spans="1:10" hidden="1" x14ac:dyDescent="0.2">
      <c r="A2260" s="116" t="s">
        <v>16803</v>
      </c>
      <c r="D2260" s="113" t="s">
        <v>10289</v>
      </c>
      <c r="E2260" s="113" t="e">
        <f t="shared" si="35"/>
        <v>#VALUE!</v>
      </c>
      <c r="F2260" s="113" t="s">
        <v>13304</v>
      </c>
      <c r="G2260" s="113" t="s">
        <v>12847</v>
      </c>
      <c r="H2260" s="113" t="s">
        <v>12862</v>
      </c>
      <c r="I2260" s="113" t="s">
        <v>13000</v>
      </c>
      <c r="J2260" s="115">
        <v>37300</v>
      </c>
    </row>
    <row r="2261" spans="1:10" hidden="1" x14ac:dyDescent="0.2">
      <c r="A2261" s="116" t="s">
        <v>16803</v>
      </c>
      <c r="D2261" s="113" t="s">
        <v>10290</v>
      </c>
      <c r="E2261" s="113" t="e">
        <f t="shared" si="35"/>
        <v>#VALUE!</v>
      </c>
      <c r="F2261" s="113" t="s">
        <v>13304</v>
      </c>
      <c r="G2261" s="113" t="s">
        <v>12847</v>
      </c>
      <c r="H2261" s="113" t="s">
        <v>12862</v>
      </c>
      <c r="I2261" s="113" t="s">
        <v>13002</v>
      </c>
      <c r="J2261" s="115">
        <v>37300</v>
      </c>
    </row>
    <row r="2262" spans="1:10" hidden="1" x14ac:dyDescent="0.2">
      <c r="A2262" s="116" t="s">
        <v>16803</v>
      </c>
      <c r="D2262" s="113" t="s">
        <v>10291</v>
      </c>
      <c r="E2262" s="113" t="e">
        <f t="shared" si="35"/>
        <v>#VALUE!</v>
      </c>
      <c r="F2262" s="113" t="s">
        <v>13304</v>
      </c>
      <c r="G2262" s="113" t="s">
        <v>12847</v>
      </c>
      <c r="H2262" s="113" t="s">
        <v>12862</v>
      </c>
      <c r="I2262" s="113" t="s">
        <v>13004</v>
      </c>
      <c r="J2262" s="115">
        <v>37300</v>
      </c>
    </row>
    <row r="2263" spans="1:10" hidden="1" x14ac:dyDescent="0.2">
      <c r="A2263" s="116" t="s">
        <v>16803</v>
      </c>
      <c r="D2263" s="113" t="s">
        <v>10292</v>
      </c>
      <c r="E2263" s="113" t="e">
        <f t="shared" si="35"/>
        <v>#VALUE!</v>
      </c>
      <c r="F2263" s="113" t="s">
        <v>13304</v>
      </c>
      <c r="G2263" s="113" t="s">
        <v>12847</v>
      </c>
      <c r="H2263" s="113" t="s">
        <v>12862</v>
      </c>
      <c r="I2263" s="113" t="s">
        <v>15706</v>
      </c>
      <c r="J2263" s="115">
        <v>37300</v>
      </c>
    </row>
    <row r="2264" spans="1:10" hidden="1" x14ac:dyDescent="0.2">
      <c r="A2264" s="116" t="s">
        <v>16803</v>
      </c>
      <c r="D2264" s="113" t="s">
        <v>10293</v>
      </c>
      <c r="E2264" s="113" t="e">
        <f t="shared" si="35"/>
        <v>#VALUE!</v>
      </c>
      <c r="F2264" s="113" t="s">
        <v>13304</v>
      </c>
      <c r="G2264" s="113" t="s">
        <v>12847</v>
      </c>
      <c r="H2264" s="113" t="s">
        <v>12862</v>
      </c>
      <c r="I2264" s="113" t="s">
        <v>15708</v>
      </c>
      <c r="J2264" s="115">
        <v>37300</v>
      </c>
    </row>
    <row r="2265" spans="1:10" hidden="1" x14ac:dyDescent="0.2">
      <c r="A2265" s="116" t="s">
        <v>16803</v>
      </c>
      <c r="D2265" s="113" t="s">
        <v>10294</v>
      </c>
      <c r="E2265" s="113" t="e">
        <f t="shared" si="35"/>
        <v>#VALUE!</v>
      </c>
      <c r="F2265" s="113" t="s">
        <v>13304</v>
      </c>
      <c r="G2265" s="113" t="s">
        <v>12847</v>
      </c>
      <c r="H2265" s="113" t="s">
        <v>12862</v>
      </c>
      <c r="I2265" s="113" t="s">
        <v>15710</v>
      </c>
      <c r="J2265" s="115">
        <v>37300</v>
      </c>
    </row>
    <row r="2266" spans="1:10" hidden="1" x14ac:dyDescent="0.2">
      <c r="A2266" s="116" t="s">
        <v>16803</v>
      </c>
      <c r="D2266" s="113" t="s">
        <v>10295</v>
      </c>
      <c r="E2266" s="113" t="e">
        <f t="shared" si="35"/>
        <v>#VALUE!</v>
      </c>
      <c r="F2266" s="113" t="s">
        <v>13304</v>
      </c>
      <c r="G2266" s="113" t="s">
        <v>12847</v>
      </c>
      <c r="H2266" s="113" t="s">
        <v>12862</v>
      </c>
      <c r="I2266" s="113" t="s">
        <v>15714</v>
      </c>
      <c r="J2266" s="115">
        <v>37300</v>
      </c>
    </row>
    <row r="2267" spans="1:10" hidden="1" x14ac:dyDescent="0.2">
      <c r="A2267" s="116" t="s">
        <v>16803</v>
      </c>
      <c r="D2267" s="113" t="s">
        <v>10296</v>
      </c>
      <c r="E2267" s="113" t="e">
        <f t="shared" si="35"/>
        <v>#VALUE!</v>
      </c>
      <c r="F2267" s="113" t="s">
        <v>13304</v>
      </c>
      <c r="G2267" s="113" t="s">
        <v>12847</v>
      </c>
      <c r="H2267" s="113" t="s">
        <v>12862</v>
      </c>
      <c r="I2267" s="113" t="s">
        <v>15716</v>
      </c>
      <c r="J2267" s="115">
        <v>37300</v>
      </c>
    </row>
    <row r="2268" spans="1:10" hidden="1" x14ac:dyDescent="0.2">
      <c r="A2268" s="116" t="s">
        <v>16803</v>
      </c>
      <c r="D2268" s="113" t="s">
        <v>10297</v>
      </c>
      <c r="E2268" s="113" t="e">
        <f t="shared" si="35"/>
        <v>#VALUE!</v>
      </c>
      <c r="F2268" s="113" t="s">
        <v>13304</v>
      </c>
      <c r="G2268" s="113" t="s">
        <v>12847</v>
      </c>
      <c r="H2268" s="113" t="s">
        <v>12862</v>
      </c>
      <c r="I2268" s="113" t="s">
        <v>15718</v>
      </c>
      <c r="J2268" s="115">
        <v>37300</v>
      </c>
    </row>
    <row r="2269" spans="1:10" hidden="1" x14ac:dyDescent="0.2">
      <c r="A2269" s="116" t="s">
        <v>16803</v>
      </c>
      <c r="D2269" s="113" t="s">
        <v>10298</v>
      </c>
      <c r="E2269" s="113" t="e">
        <f t="shared" si="35"/>
        <v>#VALUE!</v>
      </c>
      <c r="F2269" s="113" t="s">
        <v>13304</v>
      </c>
      <c r="G2269" s="113" t="s">
        <v>12847</v>
      </c>
      <c r="H2269" s="113" t="s">
        <v>12862</v>
      </c>
      <c r="I2269" s="113" t="s">
        <v>15722</v>
      </c>
      <c r="J2269" s="115">
        <v>37300</v>
      </c>
    </row>
    <row r="2270" spans="1:10" hidden="1" x14ac:dyDescent="0.2">
      <c r="A2270" s="116" t="s">
        <v>16803</v>
      </c>
      <c r="D2270" s="113" t="s">
        <v>10299</v>
      </c>
      <c r="E2270" s="113" t="e">
        <f t="shared" si="35"/>
        <v>#VALUE!</v>
      </c>
      <c r="F2270" s="113" t="s">
        <v>13304</v>
      </c>
      <c r="G2270" s="113" t="s">
        <v>12847</v>
      </c>
      <c r="H2270" s="113" t="s">
        <v>12862</v>
      </c>
      <c r="I2270" s="113" t="s">
        <v>15724</v>
      </c>
      <c r="J2270" s="115">
        <v>37300</v>
      </c>
    </row>
    <row r="2271" spans="1:10" hidden="1" x14ac:dyDescent="0.2">
      <c r="A2271" s="116" t="s">
        <v>16803</v>
      </c>
      <c r="D2271" s="113" t="s">
        <v>10300</v>
      </c>
      <c r="E2271" s="113" t="e">
        <f t="shared" si="35"/>
        <v>#VALUE!</v>
      </c>
      <c r="F2271" s="113" t="s">
        <v>13304</v>
      </c>
      <c r="G2271" s="113" t="s">
        <v>12847</v>
      </c>
      <c r="H2271" s="113" t="s">
        <v>12862</v>
      </c>
      <c r="I2271" s="113" t="s">
        <v>15726</v>
      </c>
      <c r="J2271" s="115">
        <v>37300</v>
      </c>
    </row>
    <row r="2272" spans="1:10" hidden="1" x14ac:dyDescent="0.2">
      <c r="A2272" s="116" t="s">
        <v>16803</v>
      </c>
      <c r="D2272" s="113" t="s">
        <v>10301</v>
      </c>
      <c r="E2272" s="113" t="e">
        <f t="shared" si="35"/>
        <v>#VALUE!</v>
      </c>
      <c r="F2272" s="113" t="s">
        <v>13304</v>
      </c>
      <c r="G2272" s="113" t="s">
        <v>12847</v>
      </c>
      <c r="H2272" s="113" t="s">
        <v>12862</v>
      </c>
      <c r="I2272" s="113" t="s">
        <v>15730</v>
      </c>
      <c r="J2272" s="115">
        <v>37300</v>
      </c>
    </row>
    <row r="2273" spans="1:10" hidden="1" x14ac:dyDescent="0.2">
      <c r="A2273" s="116" t="s">
        <v>16803</v>
      </c>
      <c r="D2273" s="113" t="s">
        <v>10302</v>
      </c>
      <c r="E2273" s="113" t="e">
        <f t="shared" si="35"/>
        <v>#VALUE!</v>
      </c>
      <c r="F2273" s="113" t="s">
        <v>13304</v>
      </c>
      <c r="G2273" s="113" t="s">
        <v>12847</v>
      </c>
      <c r="H2273" s="113" t="s">
        <v>12862</v>
      </c>
      <c r="I2273" s="113" t="s">
        <v>15732</v>
      </c>
      <c r="J2273" s="115">
        <v>37300</v>
      </c>
    </row>
    <row r="2274" spans="1:10" hidden="1" x14ac:dyDescent="0.2">
      <c r="A2274" s="116" t="s">
        <v>16803</v>
      </c>
      <c r="D2274" s="113" t="s">
        <v>10303</v>
      </c>
      <c r="E2274" s="113" t="e">
        <f t="shared" si="35"/>
        <v>#VALUE!</v>
      </c>
      <c r="F2274" s="113" t="s">
        <v>13304</v>
      </c>
      <c r="G2274" s="113" t="s">
        <v>12847</v>
      </c>
      <c r="H2274" s="113" t="s">
        <v>12862</v>
      </c>
      <c r="I2274" s="113" t="s">
        <v>15734</v>
      </c>
      <c r="J2274" s="115">
        <v>37300</v>
      </c>
    </row>
    <row r="2275" spans="1:10" hidden="1" x14ac:dyDescent="0.2">
      <c r="A2275" s="116" t="s">
        <v>16803</v>
      </c>
      <c r="D2275" s="113" t="s">
        <v>10304</v>
      </c>
      <c r="E2275" s="113" t="e">
        <f t="shared" si="35"/>
        <v>#VALUE!</v>
      </c>
      <c r="F2275" s="113" t="s">
        <v>13304</v>
      </c>
      <c r="G2275" s="113" t="s">
        <v>12847</v>
      </c>
      <c r="H2275" s="113" t="s">
        <v>12862</v>
      </c>
      <c r="I2275" s="113" t="s">
        <v>15738</v>
      </c>
      <c r="J2275" s="115">
        <v>37300</v>
      </c>
    </row>
    <row r="2276" spans="1:10" hidden="1" x14ac:dyDescent="0.2">
      <c r="A2276" s="116" t="s">
        <v>16803</v>
      </c>
      <c r="D2276" s="113" t="s">
        <v>10305</v>
      </c>
      <c r="E2276" s="113" t="e">
        <f t="shared" si="35"/>
        <v>#VALUE!</v>
      </c>
      <c r="F2276" s="113" t="s">
        <v>13304</v>
      </c>
      <c r="G2276" s="113" t="s">
        <v>12847</v>
      </c>
      <c r="H2276" s="113" t="s">
        <v>12862</v>
      </c>
      <c r="I2276" s="113" t="s">
        <v>15740</v>
      </c>
      <c r="J2276" s="115">
        <v>37300</v>
      </c>
    </row>
    <row r="2277" spans="1:10" hidden="1" x14ac:dyDescent="0.2">
      <c r="A2277" s="116" t="s">
        <v>16803</v>
      </c>
      <c r="D2277" s="113" t="s">
        <v>10306</v>
      </c>
      <c r="E2277" s="113" t="e">
        <f t="shared" si="35"/>
        <v>#VALUE!</v>
      </c>
      <c r="F2277" s="113" t="s">
        <v>13304</v>
      </c>
      <c r="G2277" s="113" t="s">
        <v>12847</v>
      </c>
      <c r="H2277" s="113" t="s">
        <v>12862</v>
      </c>
      <c r="I2277" s="113" t="s">
        <v>15742</v>
      </c>
      <c r="J2277" s="115">
        <v>37300</v>
      </c>
    </row>
    <row r="2278" spans="1:10" hidden="1" x14ac:dyDescent="0.2">
      <c r="A2278" s="116" t="s">
        <v>16803</v>
      </c>
      <c r="D2278" s="113" t="s">
        <v>10307</v>
      </c>
      <c r="E2278" s="113" t="e">
        <f t="shared" si="35"/>
        <v>#VALUE!</v>
      </c>
      <c r="F2278" s="113" t="s">
        <v>13304</v>
      </c>
      <c r="G2278" s="113" t="s">
        <v>12847</v>
      </c>
      <c r="H2278" s="113" t="s">
        <v>12862</v>
      </c>
      <c r="I2278" s="113" t="s">
        <v>15746</v>
      </c>
      <c r="J2278" s="115">
        <v>37300</v>
      </c>
    </row>
    <row r="2279" spans="1:10" hidden="1" x14ac:dyDescent="0.2">
      <c r="A2279" s="116" t="s">
        <v>16803</v>
      </c>
      <c r="D2279" s="113" t="s">
        <v>10308</v>
      </c>
      <c r="E2279" s="113" t="e">
        <f t="shared" si="35"/>
        <v>#VALUE!</v>
      </c>
      <c r="F2279" s="113" t="s">
        <v>13304</v>
      </c>
      <c r="G2279" s="113" t="s">
        <v>12847</v>
      </c>
      <c r="H2279" s="113" t="s">
        <v>12862</v>
      </c>
      <c r="I2279" s="113" t="s">
        <v>15748</v>
      </c>
      <c r="J2279" s="115">
        <v>37300</v>
      </c>
    </row>
    <row r="2280" spans="1:10" hidden="1" x14ac:dyDescent="0.2">
      <c r="A2280" s="116" t="s">
        <v>16803</v>
      </c>
      <c r="D2280" s="113" t="s">
        <v>10309</v>
      </c>
      <c r="E2280" s="113" t="e">
        <f t="shared" si="35"/>
        <v>#VALUE!</v>
      </c>
      <c r="F2280" s="113" t="s">
        <v>13304</v>
      </c>
      <c r="G2280" s="113" t="s">
        <v>12847</v>
      </c>
      <c r="H2280" s="113" t="s">
        <v>12862</v>
      </c>
      <c r="I2280" s="113" t="s">
        <v>15750</v>
      </c>
      <c r="J2280" s="115">
        <v>37300</v>
      </c>
    </row>
    <row r="2281" spans="1:10" hidden="1" x14ac:dyDescent="0.2">
      <c r="A2281" s="116" t="s">
        <v>16803</v>
      </c>
      <c r="D2281" s="113" t="s">
        <v>10310</v>
      </c>
      <c r="E2281" s="113" t="e">
        <f t="shared" si="35"/>
        <v>#VALUE!</v>
      </c>
      <c r="F2281" s="113" t="s">
        <v>13304</v>
      </c>
      <c r="G2281" s="113" t="s">
        <v>12847</v>
      </c>
      <c r="H2281" s="113" t="s">
        <v>12862</v>
      </c>
      <c r="I2281" s="113" t="s">
        <v>15754</v>
      </c>
      <c r="J2281" s="115">
        <v>37300</v>
      </c>
    </row>
    <row r="2282" spans="1:10" hidden="1" x14ac:dyDescent="0.2">
      <c r="A2282" s="116" t="s">
        <v>16803</v>
      </c>
      <c r="D2282" s="113" t="s">
        <v>10311</v>
      </c>
      <c r="E2282" s="113" t="e">
        <f t="shared" si="35"/>
        <v>#VALUE!</v>
      </c>
      <c r="F2282" s="113" t="s">
        <v>13304</v>
      </c>
      <c r="G2282" s="113" t="s">
        <v>12847</v>
      </c>
      <c r="H2282" s="113" t="s">
        <v>12890</v>
      </c>
      <c r="I2282" s="113" t="s">
        <v>12955</v>
      </c>
      <c r="J2282" s="115">
        <v>37300</v>
      </c>
    </row>
    <row r="2283" spans="1:10" hidden="1" x14ac:dyDescent="0.2">
      <c r="A2283" s="116" t="s">
        <v>16803</v>
      </c>
      <c r="D2283" s="113" t="s">
        <v>10312</v>
      </c>
      <c r="E2283" s="113" t="e">
        <f t="shared" si="35"/>
        <v>#VALUE!</v>
      </c>
      <c r="F2283" s="113" t="s">
        <v>13304</v>
      </c>
      <c r="G2283" s="113" t="s">
        <v>12847</v>
      </c>
      <c r="H2283" s="113" t="s">
        <v>12890</v>
      </c>
      <c r="I2283" s="113" t="s">
        <v>12957</v>
      </c>
      <c r="J2283" s="115">
        <v>37300</v>
      </c>
    </row>
    <row r="2284" spans="1:10" hidden="1" x14ac:dyDescent="0.2">
      <c r="A2284" s="116" t="s">
        <v>16803</v>
      </c>
      <c r="D2284" s="113" t="s">
        <v>10313</v>
      </c>
      <c r="E2284" s="113" t="e">
        <f t="shared" si="35"/>
        <v>#VALUE!</v>
      </c>
      <c r="F2284" s="113" t="s">
        <v>13304</v>
      </c>
      <c r="G2284" s="113" t="s">
        <v>12847</v>
      </c>
      <c r="H2284" s="113" t="s">
        <v>12890</v>
      </c>
      <c r="I2284" s="113" t="s">
        <v>12961</v>
      </c>
      <c r="J2284" s="115">
        <v>37300</v>
      </c>
    </row>
    <row r="2285" spans="1:10" hidden="1" x14ac:dyDescent="0.2">
      <c r="A2285" s="116" t="s">
        <v>16803</v>
      </c>
      <c r="D2285" s="113" t="s">
        <v>10314</v>
      </c>
      <c r="E2285" s="113" t="e">
        <f t="shared" si="35"/>
        <v>#VALUE!</v>
      </c>
      <c r="F2285" s="113" t="s">
        <v>13304</v>
      </c>
      <c r="G2285" s="113" t="s">
        <v>12847</v>
      </c>
      <c r="H2285" s="113" t="s">
        <v>12890</v>
      </c>
      <c r="I2285" s="113" t="s">
        <v>12963</v>
      </c>
      <c r="J2285" s="115">
        <v>37300</v>
      </c>
    </row>
    <row r="2286" spans="1:10" hidden="1" x14ac:dyDescent="0.2">
      <c r="A2286" s="116" t="s">
        <v>16803</v>
      </c>
      <c r="D2286" s="113" t="s">
        <v>10315</v>
      </c>
      <c r="E2286" s="113" t="e">
        <f t="shared" si="35"/>
        <v>#VALUE!</v>
      </c>
      <c r="F2286" s="113" t="s">
        <v>13304</v>
      </c>
      <c r="G2286" s="113" t="s">
        <v>12847</v>
      </c>
      <c r="H2286" s="113" t="s">
        <v>12890</v>
      </c>
      <c r="I2286" s="113" t="s">
        <v>12965</v>
      </c>
      <c r="J2286" s="115">
        <v>37300</v>
      </c>
    </row>
    <row r="2287" spans="1:10" hidden="1" x14ac:dyDescent="0.2">
      <c r="A2287" s="116" t="s">
        <v>16803</v>
      </c>
      <c r="D2287" s="113" t="s">
        <v>10316</v>
      </c>
      <c r="E2287" s="113" t="e">
        <f t="shared" si="35"/>
        <v>#VALUE!</v>
      </c>
      <c r="F2287" s="113" t="s">
        <v>13304</v>
      </c>
      <c r="G2287" s="113" t="s">
        <v>12847</v>
      </c>
      <c r="H2287" s="113" t="s">
        <v>12890</v>
      </c>
      <c r="I2287" s="113" t="s">
        <v>12969</v>
      </c>
      <c r="J2287" s="115">
        <v>37300</v>
      </c>
    </row>
    <row r="2288" spans="1:10" hidden="1" x14ac:dyDescent="0.2">
      <c r="A2288" s="116" t="s">
        <v>16803</v>
      </c>
      <c r="D2288" s="113" t="s">
        <v>10317</v>
      </c>
      <c r="E2288" s="113" t="e">
        <f t="shared" si="35"/>
        <v>#VALUE!</v>
      </c>
      <c r="F2288" s="113" t="s">
        <v>13304</v>
      </c>
      <c r="G2288" s="113" t="s">
        <v>12847</v>
      </c>
      <c r="H2288" s="113" t="s">
        <v>12890</v>
      </c>
      <c r="I2288" s="113" t="s">
        <v>12971</v>
      </c>
      <c r="J2288" s="115">
        <v>37300</v>
      </c>
    </row>
    <row r="2289" spans="1:10" hidden="1" x14ac:dyDescent="0.2">
      <c r="A2289" s="116" t="s">
        <v>16803</v>
      </c>
      <c r="D2289" s="113" t="s">
        <v>10318</v>
      </c>
      <c r="E2289" s="113" t="e">
        <f t="shared" si="35"/>
        <v>#VALUE!</v>
      </c>
      <c r="F2289" s="113" t="s">
        <v>13304</v>
      </c>
      <c r="G2289" s="113" t="s">
        <v>12847</v>
      </c>
      <c r="H2289" s="113" t="s">
        <v>12890</v>
      </c>
      <c r="I2289" s="113" t="s">
        <v>12980</v>
      </c>
      <c r="J2289" s="115">
        <v>37300</v>
      </c>
    </row>
    <row r="2290" spans="1:10" hidden="1" x14ac:dyDescent="0.2">
      <c r="A2290" s="116" t="s">
        <v>16803</v>
      </c>
      <c r="D2290" s="113" t="s">
        <v>10319</v>
      </c>
      <c r="E2290" s="113" t="e">
        <f t="shared" si="35"/>
        <v>#VALUE!</v>
      </c>
      <c r="F2290" s="113" t="s">
        <v>13304</v>
      </c>
      <c r="G2290" s="113" t="s">
        <v>12847</v>
      </c>
      <c r="H2290" s="113" t="s">
        <v>12890</v>
      </c>
      <c r="I2290" s="113" t="s">
        <v>12984</v>
      </c>
      <c r="J2290" s="115">
        <v>37300</v>
      </c>
    </row>
    <row r="2291" spans="1:10" hidden="1" x14ac:dyDescent="0.2">
      <c r="A2291" s="116" t="s">
        <v>16803</v>
      </c>
      <c r="D2291" s="113" t="s">
        <v>10320</v>
      </c>
      <c r="E2291" s="113" t="e">
        <f t="shared" si="35"/>
        <v>#VALUE!</v>
      </c>
      <c r="F2291" s="113" t="s">
        <v>13304</v>
      </c>
      <c r="G2291" s="113" t="s">
        <v>12847</v>
      </c>
      <c r="H2291" s="113" t="s">
        <v>12890</v>
      </c>
      <c r="I2291" s="113" t="s">
        <v>12986</v>
      </c>
      <c r="J2291" s="115">
        <v>37300</v>
      </c>
    </row>
    <row r="2292" spans="1:10" hidden="1" x14ac:dyDescent="0.2">
      <c r="A2292" s="116" t="s">
        <v>16803</v>
      </c>
      <c r="D2292" s="113" t="s">
        <v>10321</v>
      </c>
      <c r="E2292" s="113" t="e">
        <f t="shared" si="35"/>
        <v>#VALUE!</v>
      </c>
      <c r="F2292" s="113" t="s">
        <v>13304</v>
      </c>
      <c r="G2292" s="113" t="s">
        <v>12847</v>
      </c>
      <c r="H2292" s="113" t="s">
        <v>12890</v>
      </c>
      <c r="I2292" s="113" t="s">
        <v>12988</v>
      </c>
      <c r="J2292" s="115">
        <v>37300</v>
      </c>
    </row>
    <row r="2293" spans="1:10" hidden="1" x14ac:dyDescent="0.2">
      <c r="A2293" s="116" t="s">
        <v>16803</v>
      </c>
      <c r="D2293" s="113" t="s">
        <v>10322</v>
      </c>
      <c r="E2293" s="113" t="e">
        <f t="shared" si="35"/>
        <v>#VALUE!</v>
      </c>
      <c r="F2293" s="113" t="s">
        <v>13304</v>
      </c>
      <c r="G2293" s="113" t="s">
        <v>12847</v>
      </c>
      <c r="H2293" s="113" t="s">
        <v>12890</v>
      </c>
      <c r="I2293" s="113" t="s">
        <v>12992</v>
      </c>
      <c r="J2293" s="115">
        <v>37300</v>
      </c>
    </row>
    <row r="2294" spans="1:10" hidden="1" x14ac:dyDescent="0.2">
      <c r="A2294" s="116" t="s">
        <v>16803</v>
      </c>
      <c r="D2294" s="113" t="s">
        <v>10323</v>
      </c>
      <c r="E2294" s="113" t="e">
        <f t="shared" si="35"/>
        <v>#VALUE!</v>
      </c>
      <c r="F2294" s="113" t="s">
        <v>13304</v>
      </c>
      <c r="G2294" s="113" t="s">
        <v>12847</v>
      </c>
      <c r="H2294" s="113" t="s">
        <v>12890</v>
      </c>
      <c r="I2294" s="113" t="s">
        <v>12994</v>
      </c>
      <c r="J2294" s="115">
        <v>37300</v>
      </c>
    </row>
    <row r="2295" spans="1:10" hidden="1" x14ac:dyDescent="0.2">
      <c r="A2295" s="116" t="s">
        <v>16803</v>
      </c>
      <c r="D2295" s="113" t="s">
        <v>10324</v>
      </c>
      <c r="E2295" s="113" t="e">
        <f t="shared" si="35"/>
        <v>#VALUE!</v>
      </c>
      <c r="F2295" s="113" t="s">
        <v>13304</v>
      </c>
      <c r="G2295" s="113" t="s">
        <v>12847</v>
      </c>
      <c r="H2295" s="113" t="s">
        <v>12890</v>
      </c>
      <c r="I2295" s="113" t="s">
        <v>12996</v>
      </c>
      <c r="J2295" s="115">
        <v>37300</v>
      </c>
    </row>
    <row r="2296" spans="1:10" hidden="1" x14ac:dyDescent="0.2">
      <c r="A2296" s="116" t="s">
        <v>16803</v>
      </c>
      <c r="D2296" s="113" t="s">
        <v>10325</v>
      </c>
      <c r="E2296" s="113" t="e">
        <f t="shared" si="35"/>
        <v>#VALUE!</v>
      </c>
      <c r="F2296" s="113" t="s">
        <v>13304</v>
      </c>
      <c r="G2296" s="113" t="s">
        <v>12847</v>
      </c>
      <c r="H2296" s="113" t="s">
        <v>12890</v>
      </c>
      <c r="I2296" s="113" t="s">
        <v>13000</v>
      </c>
      <c r="J2296" s="115">
        <v>37300</v>
      </c>
    </row>
    <row r="2297" spans="1:10" hidden="1" x14ac:dyDescent="0.2">
      <c r="A2297" s="116" t="s">
        <v>16803</v>
      </c>
      <c r="D2297" s="113" t="s">
        <v>10326</v>
      </c>
      <c r="E2297" s="113" t="e">
        <f t="shared" si="35"/>
        <v>#VALUE!</v>
      </c>
      <c r="F2297" s="113" t="s">
        <v>13304</v>
      </c>
      <c r="G2297" s="113" t="s">
        <v>12847</v>
      </c>
      <c r="H2297" s="113" t="s">
        <v>12890</v>
      </c>
      <c r="I2297" s="113" t="s">
        <v>13002</v>
      </c>
      <c r="J2297" s="115">
        <v>37300</v>
      </c>
    </row>
    <row r="2298" spans="1:10" hidden="1" x14ac:dyDescent="0.2">
      <c r="A2298" s="116" t="s">
        <v>16803</v>
      </c>
      <c r="D2298" s="113" t="s">
        <v>10327</v>
      </c>
      <c r="E2298" s="113" t="e">
        <f t="shared" si="35"/>
        <v>#VALUE!</v>
      </c>
      <c r="F2298" s="113" t="s">
        <v>13304</v>
      </c>
      <c r="G2298" s="113" t="s">
        <v>12847</v>
      </c>
      <c r="H2298" s="113" t="s">
        <v>12890</v>
      </c>
      <c r="I2298" s="113" t="s">
        <v>13004</v>
      </c>
      <c r="J2298" s="115">
        <v>37300</v>
      </c>
    </row>
    <row r="2299" spans="1:10" hidden="1" x14ac:dyDescent="0.2">
      <c r="A2299" s="116" t="s">
        <v>16803</v>
      </c>
      <c r="D2299" s="113" t="s">
        <v>10328</v>
      </c>
      <c r="E2299" s="113" t="e">
        <f t="shared" si="35"/>
        <v>#VALUE!</v>
      </c>
      <c r="F2299" s="113" t="s">
        <v>13304</v>
      </c>
      <c r="G2299" s="113" t="s">
        <v>12847</v>
      </c>
      <c r="H2299" s="113" t="s">
        <v>12890</v>
      </c>
      <c r="I2299" s="113" t="s">
        <v>15706</v>
      </c>
      <c r="J2299" s="115">
        <v>37300</v>
      </c>
    </row>
    <row r="2300" spans="1:10" hidden="1" x14ac:dyDescent="0.2">
      <c r="A2300" s="116" t="s">
        <v>16803</v>
      </c>
      <c r="D2300" s="113" t="s">
        <v>10329</v>
      </c>
      <c r="E2300" s="113" t="e">
        <f t="shared" si="35"/>
        <v>#VALUE!</v>
      </c>
      <c r="F2300" s="113" t="s">
        <v>13304</v>
      </c>
      <c r="G2300" s="113" t="s">
        <v>12847</v>
      </c>
      <c r="H2300" s="113" t="s">
        <v>12890</v>
      </c>
      <c r="I2300" s="113" t="s">
        <v>15708</v>
      </c>
      <c r="J2300" s="115">
        <v>37300</v>
      </c>
    </row>
    <row r="2301" spans="1:10" hidden="1" x14ac:dyDescent="0.2">
      <c r="A2301" s="116" t="s">
        <v>16803</v>
      </c>
      <c r="D2301" s="113" t="s">
        <v>10330</v>
      </c>
      <c r="E2301" s="113" t="e">
        <f t="shared" si="35"/>
        <v>#VALUE!</v>
      </c>
      <c r="F2301" s="113" t="s">
        <v>13304</v>
      </c>
      <c r="G2301" s="113" t="s">
        <v>12847</v>
      </c>
      <c r="H2301" s="113" t="s">
        <v>12890</v>
      </c>
      <c r="I2301" s="113" t="s">
        <v>15710</v>
      </c>
      <c r="J2301" s="115">
        <v>37300</v>
      </c>
    </row>
    <row r="2302" spans="1:10" hidden="1" x14ac:dyDescent="0.2">
      <c r="A2302" s="116" t="s">
        <v>16803</v>
      </c>
      <c r="D2302" s="113" t="s">
        <v>10331</v>
      </c>
      <c r="E2302" s="113" t="e">
        <f t="shared" si="35"/>
        <v>#VALUE!</v>
      </c>
      <c r="F2302" s="113" t="s">
        <v>13304</v>
      </c>
      <c r="G2302" s="113" t="s">
        <v>12847</v>
      </c>
      <c r="H2302" s="113" t="s">
        <v>12890</v>
      </c>
      <c r="I2302" s="113" t="s">
        <v>15714</v>
      </c>
      <c r="J2302" s="115">
        <v>37300</v>
      </c>
    </row>
    <row r="2303" spans="1:10" hidden="1" x14ac:dyDescent="0.2">
      <c r="A2303" s="116" t="s">
        <v>16803</v>
      </c>
      <c r="D2303" s="113" t="s">
        <v>7344</v>
      </c>
      <c r="E2303" s="113" t="e">
        <f t="shared" si="35"/>
        <v>#VALUE!</v>
      </c>
      <c r="F2303" s="113" t="s">
        <v>13304</v>
      </c>
      <c r="G2303" s="113" t="s">
        <v>12847</v>
      </c>
      <c r="H2303" s="113" t="s">
        <v>12890</v>
      </c>
      <c r="I2303" s="113" t="s">
        <v>15716</v>
      </c>
      <c r="J2303" s="115">
        <v>37300</v>
      </c>
    </row>
    <row r="2304" spans="1:10" hidden="1" x14ac:dyDescent="0.2">
      <c r="A2304" s="116" t="s">
        <v>16803</v>
      </c>
      <c r="D2304" s="113" t="s">
        <v>7345</v>
      </c>
      <c r="E2304" s="113" t="e">
        <f t="shared" si="35"/>
        <v>#VALUE!</v>
      </c>
      <c r="F2304" s="113" t="s">
        <v>13304</v>
      </c>
      <c r="G2304" s="113" t="s">
        <v>12847</v>
      </c>
      <c r="H2304" s="113" t="s">
        <v>12890</v>
      </c>
      <c r="I2304" s="113" t="s">
        <v>15718</v>
      </c>
      <c r="J2304" s="115">
        <v>37300</v>
      </c>
    </row>
    <row r="2305" spans="1:10" hidden="1" x14ac:dyDescent="0.2">
      <c r="A2305" s="116" t="s">
        <v>16803</v>
      </c>
      <c r="D2305" s="113" t="s">
        <v>7346</v>
      </c>
      <c r="E2305" s="113" t="e">
        <f t="shared" si="35"/>
        <v>#VALUE!</v>
      </c>
      <c r="F2305" s="113" t="s">
        <v>13304</v>
      </c>
      <c r="G2305" s="113" t="s">
        <v>12847</v>
      </c>
      <c r="H2305" s="113" t="s">
        <v>12890</v>
      </c>
      <c r="I2305" s="113" t="s">
        <v>15722</v>
      </c>
      <c r="J2305" s="115">
        <v>37300</v>
      </c>
    </row>
    <row r="2306" spans="1:10" hidden="1" x14ac:dyDescent="0.2">
      <c r="A2306" s="116" t="s">
        <v>16803</v>
      </c>
      <c r="D2306" s="113" t="s">
        <v>7347</v>
      </c>
      <c r="E2306" s="113" t="e">
        <f t="shared" ref="E2306:E2369" si="36">VALUE(D2306)</f>
        <v>#VALUE!</v>
      </c>
      <c r="F2306" s="113" t="s">
        <v>13304</v>
      </c>
      <c r="G2306" s="113" t="s">
        <v>12847</v>
      </c>
      <c r="H2306" s="113" t="s">
        <v>12890</v>
      </c>
      <c r="I2306" s="113" t="s">
        <v>15724</v>
      </c>
      <c r="J2306" s="115">
        <v>37300</v>
      </c>
    </row>
    <row r="2307" spans="1:10" hidden="1" x14ac:dyDescent="0.2">
      <c r="A2307" s="116" t="s">
        <v>16803</v>
      </c>
      <c r="D2307" s="113" t="s">
        <v>7348</v>
      </c>
      <c r="E2307" s="113" t="e">
        <f t="shared" si="36"/>
        <v>#VALUE!</v>
      </c>
      <c r="F2307" s="113" t="s">
        <v>13304</v>
      </c>
      <c r="G2307" s="113" t="s">
        <v>12847</v>
      </c>
      <c r="H2307" s="113" t="s">
        <v>12890</v>
      </c>
      <c r="I2307" s="113" t="s">
        <v>15726</v>
      </c>
      <c r="J2307" s="115">
        <v>37300</v>
      </c>
    </row>
    <row r="2308" spans="1:10" hidden="1" x14ac:dyDescent="0.2">
      <c r="A2308" s="116" t="s">
        <v>16803</v>
      </c>
      <c r="D2308" s="113" t="s">
        <v>7349</v>
      </c>
      <c r="E2308" s="113" t="e">
        <f t="shared" si="36"/>
        <v>#VALUE!</v>
      </c>
      <c r="F2308" s="113" t="s">
        <v>13304</v>
      </c>
      <c r="G2308" s="113" t="s">
        <v>12847</v>
      </c>
      <c r="H2308" s="113" t="s">
        <v>12890</v>
      </c>
      <c r="I2308" s="113" t="s">
        <v>15730</v>
      </c>
      <c r="J2308" s="115">
        <v>37300</v>
      </c>
    </row>
    <row r="2309" spans="1:10" hidden="1" x14ac:dyDescent="0.2">
      <c r="A2309" s="116" t="s">
        <v>16803</v>
      </c>
      <c r="D2309" s="113" t="s">
        <v>7350</v>
      </c>
      <c r="E2309" s="113" t="e">
        <f t="shared" si="36"/>
        <v>#VALUE!</v>
      </c>
      <c r="F2309" s="113" t="s">
        <v>13304</v>
      </c>
      <c r="G2309" s="113" t="s">
        <v>12847</v>
      </c>
      <c r="H2309" s="113" t="s">
        <v>12890</v>
      </c>
      <c r="I2309" s="113" t="s">
        <v>15732</v>
      </c>
      <c r="J2309" s="115">
        <v>37300</v>
      </c>
    </row>
    <row r="2310" spans="1:10" hidden="1" x14ac:dyDescent="0.2">
      <c r="A2310" s="116" t="s">
        <v>16803</v>
      </c>
      <c r="D2310" s="113" t="s">
        <v>7351</v>
      </c>
      <c r="E2310" s="113" t="e">
        <f t="shared" si="36"/>
        <v>#VALUE!</v>
      </c>
      <c r="F2310" s="113" t="s">
        <v>13304</v>
      </c>
      <c r="G2310" s="113" t="s">
        <v>12847</v>
      </c>
      <c r="H2310" s="113" t="s">
        <v>12890</v>
      </c>
      <c r="I2310" s="113" t="s">
        <v>15734</v>
      </c>
      <c r="J2310" s="115">
        <v>37300</v>
      </c>
    </row>
    <row r="2311" spans="1:10" hidden="1" x14ac:dyDescent="0.2">
      <c r="A2311" s="116" t="s">
        <v>16803</v>
      </c>
      <c r="D2311" s="113" t="s">
        <v>7352</v>
      </c>
      <c r="E2311" s="113" t="e">
        <f t="shared" si="36"/>
        <v>#VALUE!</v>
      </c>
      <c r="F2311" s="113" t="s">
        <v>13304</v>
      </c>
      <c r="G2311" s="113" t="s">
        <v>12847</v>
      </c>
      <c r="H2311" s="113" t="s">
        <v>12890</v>
      </c>
      <c r="I2311" s="113" t="s">
        <v>15738</v>
      </c>
      <c r="J2311" s="115">
        <v>37300</v>
      </c>
    </row>
    <row r="2312" spans="1:10" hidden="1" x14ac:dyDescent="0.2">
      <c r="A2312" s="116" t="s">
        <v>16803</v>
      </c>
      <c r="D2312" s="113" t="s">
        <v>7353</v>
      </c>
      <c r="E2312" s="113" t="e">
        <f t="shared" si="36"/>
        <v>#VALUE!</v>
      </c>
      <c r="F2312" s="113" t="s">
        <v>13304</v>
      </c>
      <c r="G2312" s="113" t="s">
        <v>12847</v>
      </c>
      <c r="H2312" s="113" t="s">
        <v>12890</v>
      </c>
      <c r="I2312" s="113" t="s">
        <v>15740</v>
      </c>
      <c r="J2312" s="115">
        <v>37300</v>
      </c>
    </row>
    <row r="2313" spans="1:10" hidden="1" x14ac:dyDescent="0.2">
      <c r="A2313" s="116" t="s">
        <v>16803</v>
      </c>
      <c r="D2313" s="113" t="s">
        <v>7354</v>
      </c>
      <c r="E2313" s="113" t="e">
        <f t="shared" si="36"/>
        <v>#VALUE!</v>
      </c>
      <c r="F2313" s="113" t="s">
        <v>13304</v>
      </c>
      <c r="G2313" s="113" t="s">
        <v>12847</v>
      </c>
      <c r="H2313" s="113" t="s">
        <v>12890</v>
      </c>
      <c r="I2313" s="113" t="s">
        <v>15742</v>
      </c>
      <c r="J2313" s="115">
        <v>37300</v>
      </c>
    </row>
    <row r="2314" spans="1:10" hidden="1" x14ac:dyDescent="0.2">
      <c r="A2314" s="116" t="s">
        <v>16803</v>
      </c>
      <c r="D2314" s="113" t="s">
        <v>7355</v>
      </c>
      <c r="E2314" s="113" t="e">
        <f t="shared" si="36"/>
        <v>#VALUE!</v>
      </c>
      <c r="F2314" s="113" t="s">
        <v>13304</v>
      </c>
      <c r="G2314" s="113" t="s">
        <v>12847</v>
      </c>
      <c r="H2314" s="113" t="s">
        <v>12890</v>
      </c>
      <c r="I2314" s="113" t="s">
        <v>15746</v>
      </c>
      <c r="J2314" s="115">
        <v>37300</v>
      </c>
    </row>
    <row r="2315" spans="1:10" hidden="1" x14ac:dyDescent="0.2">
      <c r="A2315" s="116" t="s">
        <v>16803</v>
      </c>
      <c r="D2315" s="113" t="s">
        <v>7356</v>
      </c>
      <c r="E2315" s="113" t="e">
        <f t="shared" si="36"/>
        <v>#VALUE!</v>
      </c>
      <c r="F2315" s="113" t="s">
        <v>13304</v>
      </c>
      <c r="G2315" s="113" t="s">
        <v>12847</v>
      </c>
      <c r="H2315" s="113" t="s">
        <v>12890</v>
      </c>
      <c r="I2315" s="113" t="s">
        <v>15748</v>
      </c>
      <c r="J2315" s="115">
        <v>37300</v>
      </c>
    </row>
    <row r="2316" spans="1:10" hidden="1" x14ac:dyDescent="0.2">
      <c r="A2316" s="116" t="s">
        <v>16803</v>
      </c>
      <c r="D2316" s="113" t="s">
        <v>7357</v>
      </c>
      <c r="E2316" s="113" t="e">
        <f t="shared" si="36"/>
        <v>#VALUE!</v>
      </c>
      <c r="F2316" s="113" t="s">
        <v>13304</v>
      </c>
      <c r="G2316" s="113" t="s">
        <v>12847</v>
      </c>
      <c r="H2316" s="113" t="s">
        <v>12890</v>
      </c>
      <c r="I2316" s="113" t="s">
        <v>15750</v>
      </c>
      <c r="J2316" s="115">
        <v>37300</v>
      </c>
    </row>
    <row r="2317" spans="1:10" hidden="1" x14ac:dyDescent="0.2">
      <c r="A2317" s="116" t="s">
        <v>16803</v>
      </c>
      <c r="D2317" s="113" t="s">
        <v>7358</v>
      </c>
      <c r="E2317" s="113" t="e">
        <f t="shared" si="36"/>
        <v>#VALUE!</v>
      </c>
      <c r="F2317" s="113" t="s">
        <v>13304</v>
      </c>
      <c r="G2317" s="113" t="s">
        <v>12847</v>
      </c>
      <c r="H2317" s="113" t="s">
        <v>12890</v>
      </c>
      <c r="I2317" s="113" t="s">
        <v>15754</v>
      </c>
      <c r="J2317" s="115">
        <v>37300</v>
      </c>
    </row>
    <row r="2318" spans="1:10" hidden="1" x14ac:dyDescent="0.2">
      <c r="A2318" s="116" t="s">
        <v>16803</v>
      </c>
      <c r="D2318" s="113" t="s">
        <v>7359</v>
      </c>
      <c r="E2318" s="113" t="e">
        <f t="shared" si="36"/>
        <v>#VALUE!</v>
      </c>
      <c r="F2318" s="113" t="s">
        <v>13304</v>
      </c>
      <c r="G2318" s="113" t="s">
        <v>12847</v>
      </c>
      <c r="H2318" s="113" t="s">
        <v>12903</v>
      </c>
      <c r="I2318" s="113" t="s">
        <v>12955</v>
      </c>
      <c r="J2318" s="115">
        <v>37300</v>
      </c>
    </row>
    <row r="2319" spans="1:10" hidden="1" x14ac:dyDescent="0.2">
      <c r="A2319" s="116" t="s">
        <v>16803</v>
      </c>
      <c r="D2319" s="113" t="s">
        <v>7360</v>
      </c>
      <c r="E2319" s="113" t="e">
        <f t="shared" si="36"/>
        <v>#VALUE!</v>
      </c>
      <c r="F2319" s="113" t="s">
        <v>13304</v>
      </c>
      <c r="G2319" s="113" t="s">
        <v>12847</v>
      </c>
      <c r="H2319" s="113" t="s">
        <v>12903</v>
      </c>
      <c r="I2319" s="113" t="s">
        <v>12957</v>
      </c>
      <c r="J2319" s="115">
        <v>37300</v>
      </c>
    </row>
    <row r="2320" spans="1:10" hidden="1" x14ac:dyDescent="0.2">
      <c r="A2320" s="116" t="s">
        <v>16803</v>
      </c>
      <c r="D2320" s="113" t="s">
        <v>7361</v>
      </c>
      <c r="E2320" s="113" t="e">
        <f t="shared" si="36"/>
        <v>#VALUE!</v>
      </c>
      <c r="F2320" s="113" t="s">
        <v>13304</v>
      </c>
      <c r="G2320" s="113" t="s">
        <v>12847</v>
      </c>
      <c r="H2320" s="113" t="s">
        <v>12903</v>
      </c>
      <c r="I2320" s="113" t="s">
        <v>12961</v>
      </c>
      <c r="J2320" s="115">
        <v>37300</v>
      </c>
    </row>
    <row r="2321" spans="1:10" hidden="1" x14ac:dyDescent="0.2">
      <c r="A2321" s="116" t="s">
        <v>16803</v>
      </c>
      <c r="D2321" s="113" t="s">
        <v>7362</v>
      </c>
      <c r="E2321" s="113" t="e">
        <f t="shared" si="36"/>
        <v>#VALUE!</v>
      </c>
      <c r="F2321" s="113" t="s">
        <v>13304</v>
      </c>
      <c r="G2321" s="113" t="s">
        <v>12847</v>
      </c>
      <c r="H2321" s="113" t="s">
        <v>12903</v>
      </c>
      <c r="I2321" s="113" t="s">
        <v>12963</v>
      </c>
      <c r="J2321" s="115">
        <v>37300</v>
      </c>
    </row>
    <row r="2322" spans="1:10" hidden="1" x14ac:dyDescent="0.2">
      <c r="A2322" s="116" t="s">
        <v>16803</v>
      </c>
      <c r="D2322" s="113" t="s">
        <v>7363</v>
      </c>
      <c r="E2322" s="113" t="e">
        <f t="shared" si="36"/>
        <v>#VALUE!</v>
      </c>
      <c r="F2322" s="113" t="s">
        <v>13304</v>
      </c>
      <c r="G2322" s="113" t="s">
        <v>12847</v>
      </c>
      <c r="H2322" s="113" t="s">
        <v>12903</v>
      </c>
      <c r="I2322" s="113" t="s">
        <v>12965</v>
      </c>
      <c r="J2322" s="115">
        <v>37300</v>
      </c>
    </row>
    <row r="2323" spans="1:10" hidden="1" x14ac:dyDescent="0.2">
      <c r="A2323" s="116" t="s">
        <v>16803</v>
      </c>
      <c r="D2323" s="113" t="s">
        <v>7364</v>
      </c>
      <c r="E2323" s="113" t="e">
        <f t="shared" si="36"/>
        <v>#VALUE!</v>
      </c>
      <c r="F2323" s="113" t="s">
        <v>13304</v>
      </c>
      <c r="G2323" s="113" t="s">
        <v>12847</v>
      </c>
      <c r="H2323" s="113" t="s">
        <v>12903</v>
      </c>
      <c r="I2323" s="113" t="s">
        <v>12969</v>
      </c>
      <c r="J2323" s="115">
        <v>37300</v>
      </c>
    </row>
    <row r="2324" spans="1:10" hidden="1" x14ac:dyDescent="0.2">
      <c r="A2324" s="116" t="s">
        <v>16803</v>
      </c>
      <c r="D2324" s="113" t="s">
        <v>7365</v>
      </c>
      <c r="E2324" s="113" t="e">
        <f t="shared" si="36"/>
        <v>#VALUE!</v>
      </c>
      <c r="F2324" s="113" t="s">
        <v>13304</v>
      </c>
      <c r="G2324" s="113" t="s">
        <v>12847</v>
      </c>
      <c r="H2324" s="113" t="s">
        <v>12903</v>
      </c>
      <c r="I2324" s="113" t="s">
        <v>12971</v>
      </c>
      <c r="J2324" s="115">
        <v>37300</v>
      </c>
    </row>
    <row r="2325" spans="1:10" hidden="1" x14ac:dyDescent="0.2">
      <c r="A2325" s="116" t="s">
        <v>16803</v>
      </c>
      <c r="D2325" s="113" t="s">
        <v>7366</v>
      </c>
      <c r="E2325" s="113" t="e">
        <f t="shared" si="36"/>
        <v>#VALUE!</v>
      </c>
      <c r="F2325" s="113" t="s">
        <v>13304</v>
      </c>
      <c r="G2325" s="113" t="s">
        <v>12847</v>
      </c>
      <c r="H2325" s="113" t="s">
        <v>12903</v>
      </c>
      <c r="I2325" s="113" t="s">
        <v>12980</v>
      </c>
      <c r="J2325" s="115">
        <v>37300</v>
      </c>
    </row>
    <row r="2326" spans="1:10" hidden="1" x14ac:dyDescent="0.2">
      <c r="A2326" s="116" t="s">
        <v>16803</v>
      </c>
      <c r="D2326" s="113" t="s">
        <v>7367</v>
      </c>
      <c r="E2326" s="113" t="e">
        <f t="shared" si="36"/>
        <v>#VALUE!</v>
      </c>
      <c r="F2326" s="113" t="s">
        <v>13304</v>
      </c>
      <c r="G2326" s="113" t="s">
        <v>12847</v>
      </c>
      <c r="H2326" s="113" t="s">
        <v>12903</v>
      </c>
      <c r="I2326" s="113" t="s">
        <v>12984</v>
      </c>
      <c r="J2326" s="115">
        <v>37300</v>
      </c>
    </row>
    <row r="2327" spans="1:10" hidden="1" x14ac:dyDescent="0.2">
      <c r="A2327" s="116" t="s">
        <v>16803</v>
      </c>
      <c r="D2327" s="113" t="s">
        <v>7368</v>
      </c>
      <c r="E2327" s="113" t="e">
        <f t="shared" si="36"/>
        <v>#VALUE!</v>
      </c>
      <c r="F2327" s="113" t="s">
        <v>13304</v>
      </c>
      <c r="G2327" s="113" t="s">
        <v>12847</v>
      </c>
      <c r="H2327" s="113" t="s">
        <v>12903</v>
      </c>
      <c r="I2327" s="113" t="s">
        <v>12986</v>
      </c>
      <c r="J2327" s="115">
        <v>37300</v>
      </c>
    </row>
    <row r="2328" spans="1:10" hidden="1" x14ac:dyDescent="0.2">
      <c r="A2328" s="116" t="s">
        <v>16803</v>
      </c>
      <c r="D2328" s="113" t="s">
        <v>7369</v>
      </c>
      <c r="E2328" s="113" t="e">
        <f t="shared" si="36"/>
        <v>#VALUE!</v>
      </c>
      <c r="F2328" s="113" t="s">
        <v>13304</v>
      </c>
      <c r="G2328" s="113" t="s">
        <v>12847</v>
      </c>
      <c r="H2328" s="113" t="s">
        <v>12903</v>
      </c>
      <c r="I2328" s="113" t="s">
        <v>12988</v>
      </c>
      <c r="J2328" s="115">
        <v>37300</v>
      </c>
    </row>
    <row r="2329" spans="1:10" hidden="1" x14ac:dyDescent="0.2">
      <c r="A2329" s="116" t="s">
        <v>16803</v>
      </c>
      <c r="D2329" s="113" t="s">
        <v>7370</v>
      </c>
      <c r="E2329" s="113" t="e">
        <f t="shared" si="36"/>
        <v>#VALUE!</v>
      </c>
      <c r="F2329" s="113" t="s">
        <v>13304</v>
      </c>
      <c r="G2329" s="113" t="s">
        <v>12847</v>
      </c>
      <c r="H2329" s="113" t="s">
        <v>12903</v>
      </c>
      <c r="I2329" s="113" t="s">
        <v>12992</v>
      </c>
      <c r="J2329" s="115">
        <v>37300</v>
      </c>
    </row>
    <row r="2330" spans="1:10" hidden="1" x14ac:dyDescent="0.2">
      <c r="A2330" s="116" t="s">
        <v>16803</v>
      </c>
      <c r="D2330" s="113" t="s">
        <v>7371</v>
      </c>
      <c r="E2330" s="113" t="e">
        <f t="shared" si="36"/>
        <v>#VALUE!</v>
      </c>
      <c r="F2330" s="113" t="s">
        <v>13304</v>
      </c>
      <c r="G2330" s="113" t="s">
        <v>12847</v>
      </c>
      <c r="H2330" s="113" t="s">
        <v>12903</v>
      </c>
      <c r="I2330" s="113" t="s">
        <v>12994</v>
      </c>
      <c r="J2330" s="115">
        <v>37300</v>
      </c>
    </row>
    <row r="2331" spans="1:10" hidden="1" x14ac:dyDescent="0.2">
      <c r="A2331" s="116" t="s">
        <v>16803</v>
      </c>
      <c r="D2331" s="113" t="s">
        <v>7372</v>
      </c>
      <c r="E2331" s="113" t="e">
        <f t="shared" si="36"/>
        <v>#VALUE!</v>
      </c>
      <c r="F2331" s="113" t="s">
        <v>13304</v>
      </c>
      <c r="G2331" s="113" t="s">
        <v>12847</v>
      </c>
      <c r="H2331" s="113" t="s">
        <v>12903</v>
      </c>
      <c r="I2331" s="113" t="s">
        <v>12996</v>
      </c>
      <c r="J2331" s="115">
        <v>37300</v>
      </c>
    </row>
    <row r="2332" spans="1:10" hidden="1" x14ac:dyDescent="0.2">
      <c r="A2332" s="116" t="s">
        <v>16803</v>
      </c>
      <c r="D2332" s="113" t="s">
        <v>7373</v>
      </c>
      <c r="E2332" s="113" t="e">
        <f t="shared" si="36"/>
        <v>#VALUE!</v>
      </c>
      <c r="F2332" s="113" t="s">
        <v>13304</v>
      </c>
      <c r="G2332" s="113" t="s">
        <v>12847</v>
      </c>
      <c r="H2332" s="113" t="s">
        <v>12903</v>
      </c>
      <c r="I2332" s="113" t="s">
        <v>13000</v>
      </c>
      <c r="J2332" s="115">
        <v>37300</v>
      </c>
    </row>
    <row r="2333" spans="1:10" hidden="1" x14ac:dyDescent="0.2">
      <c r="A2333" s="116" t="s">
        <v>16803</v>
      </c>
      <c r="D2333" s="113" t="s">
        <v>7374</v>
      </c>
      <c r="E2333" s="113" t="e">
        <f t="shared" si="36"/>
        <v>#VALUE!</v>
      </c>
      <c r="F2333" s="113" t="s">
        <v>13304</v>
      </c>
      <c r="G2333" s="113" t="s">
        <v>12847</v>
      </c>
      <c r="H2333" s="113" t="s">
        <v>12903</v>
      </c>
      <c r="I2333" s="113" t="s">
        <v>13002</v>
      </c>
      <c r="J2333" s="115">
        <v>37300</v>
      </c>
    </row>
    <row r="2334" spans="1:10" hidden="1" x14ac:dyDescent="0.2">
      <c r="A2334" s="116" t="s">
        <v>16803</v>
      </c>
      <c r="D2334" s="113" t="s">
        <v>7375</v>
      </c>
      <c r="E2334" s="113" t="e">
        <f t="shared" si="36"/>
        <v>#VALUE!</v>
      </c>
      <c r="F2334" s="113" t="s">
        <v>13304</v>
      </c>
      <c r="G2334" s="113" t="s">
        <v>12847</v>
      </c>
      <c r="H2334" s="113" t="s">
        <v>12903</v>
      </c>
      <c r="I2334" s="113" t="s">
        <v>13004</v>
      </c>
      <c r="J2334" s="115">
        <v>37300</v>
      </c>
    </row>
    <row r="2335" spans="1:10" hidden="1" x14ac:dyDescent="0.2">
      <c r="A2335" s="116" t="s">
        <v>16803</v>
      </c>
      <c r="D2335" s="113" t="s">
        <v>7376</v>
      </c>
      <c r="E2335" s="113" t="e">
        <f t="shared" si="36"/>
        <v>#VALUE!</v>
      </c>
      <c r="F2335" s="113" t="s">
        <v>13304</v>
      </c>
      <c r="G2335" s="113" t="s">
        <v>12847</v>
      </c>
      <c r="H2335" s="113" t="s">
        <v>12903</v>
      </c>
      <c r="I2335" s="113" t="s">
        <v>15706</v>
      </c>
      <c r="J2335" s="115">
        <v>37300</v>
      </c>
    </row>
    <row r="2336" spans="1:10" hidden="1" x14ac:dyDescent="0.2">
      <c r="A2336" s="116" t="s">
        <v>16803</v>
      </c>
      <c r="D2336" s="113" t="s">
        <v>7377</v>
      </c>
      <c r="E2336" s="113" t="e">
        <f t="shared" si="36"/>
        <v>#VALUE!</v>
      </c>
      <c r="F2336" s="113" t="s">
        <v>13304</v>
      </c>
      <c r="G2336" s="113" t="s">
        <v>12847</v>
      </c>
      <c r="H2336" s="113" t="s">
        <v>12903</v>
      </c>
      <c r="I2336" s="113" t="s">
        <v>15708</v>
      </c>
      <c r="J2336" s="115">
        <v>37300</v>
      </c>
    </row>
    <row r="2337" spans="1:10" hidden="1" x14ac:dyDescent="0.2">
      <c r="A2337" s="116" t="s">
        <v>16803</v>
      </c>
      <c r="D2337" s="113" t="s">
        <v>7378</v>
      </c>
      <c r="E2337" s="113" t="e">
        <f t="shared" si="36"/>
        <v>#VALUE!</v>
      </c>
      <c r="F2337" s="113" t="s">
        <v>13304</v>
      </c>
      <c r="G2337" s="113" t="s">
        <v>12847</v>
      </c>
      <c r="H2337" s="113" t="s">
        <v>12903</v>
      </c>
      <c r="I2337" s="113" t="s">
        <v>15710</v>
      </c>
      <c r="J2337" s="115">
        <v>37300</v>
      </c>
    </row>
    <row r="2338" spans="1:10" hidden="1" x14ac:dyDescent="0.2">
      <c r="A2338" s="116" t="s">
        <v>16803</v>
      </c>
      <c r="D2338" s="113" t="s">
        <v>7379</v>
      </c>
      <c r="E2338" s="113" t="e">
        <f t="shared" si="36"/>
        <v>#VALUE!</v>
      </c>
      <c r="F2338" s="113" t="s">
        <v>13304</v>
      </c>
      <c r="G2338" s="113" t="s">
        <v>12847</v>
      </c>
      <c r="H2338" s="113" t="s">
        <v>12903</v>
      </c>
      <c r="I2338" s="113" t="s">
        <v>15714</v>
      </c>
      <c r="J2338" s="115">
        <v>37300</v>
      </c>
    </row>
    <row r="2339" spans="1:10" hidden="1" x14ac:dyDescent="0.2">
      <c r="A2339" s="116" t="s">
        <v>16803</v>
      </c>
      <c r="D2339" s="113" t="s">
        <v>7380</v>
      </c>
      <c r="E2339" s="113" t="e">
        <f t="shared" si="36"/>
        <v>#VALUE!</v>
      </c>
      <c r="F2339" s="113" t="s">
        <v>13304</v>
      </c>
      <c r="G2339" s="113" t="s">
        <v>12847</v>
      </c>
      <c r="H2339" s="113" t="s">
        <v>12903</v>
      </c>
      <c r="I2339" s="113" t="s">
        <v>15716</v>
      </c>
      <c r="J2339" s="115">
        <v>37300</v>
      </c>
    </row>
    <row r="2340" spans="1:10" hidden="1" x14ac:dyDescent="0.2">
      <c r="A2340" s="116" t="s">
        <v>16803</v>
      </c>
      <c r="D2340" s="113" t="s">
        <v>7381</v>
      </c>
      <c r="E2340" s="113" t="e">
        <f t="shared" si="36"/>
        <v>#VALUE!</v>
      </c>
      <c r="F2340" s="113" t="s">
        <v>13304</v>
      </c>
      <c r="G2340" s="113" t="s">
        <v>12847</v>
      </c>
      <c r="H2340" s="113" t="s">
        <v>12903</v>
      </c>
      <c r="I2340" s="113" t="s">
        <v>15718</v>
      </c>
      <c r="J2340" s="115">
        <v>37300</v>
      </c>
    </row>
    <row r="2341" spans="1:10" hidden="1" x14ac:dyDescent="0.2">
      <c r="A2341" s="116" t="s">
        <v>16803</v>
      </c>
      <c r="D2341" s="113" t="s">
        <v>7382</v>
      </c>
      <c r="E2341" s="113" t="e">
        <f t="shared" si="36"/>
        <v>#VALUE!</v>
      </c>
      <c r="F2341" s="113" t="s">
        <v>13304</v>
      </c>
      <c r="G2341" s="113" t="s">
        <v>12847</v>
      </c>
      <c r="H2341" s="113" t="s">
        <v>12903</v>
      </c>
      <c r="I2341" s="113" t="s">
        <v>15722</v>
      </c>
      <c r="J2341" s="115">
        <v>37300</v>
      </c>
    </row>
    <row r="2342" spans="1:10" hidden="1" x14ac:dyDescent="0.2">
      <c r="A2342" s="116" t="s">
        <v>16803</v>
      </c>
      <c r="D2342" s="113" t="s">
        <v>7383</v>
      </c>
      <c r="E2342" s="113" t="e">
        <f t="shared" si="36"/>
        <v>#VALUE!</v>
      </c>
      <c r="F2342" s="113" t="s">
        <v>13304</v>
      </c>
      <c r="G2342" s="113" t="s">
        <v>12847</v>
      </c>
      <c r="H2342" s="113" t="s">
        <v>12903</v>
      </c>
      <c r="I2342" s="113" t="s">
        <v>15724</v>
      </c>
      <c r="J2342" s="115">
        <v>37300</v>
      </c>
    </row>
    <row r="2343" spans="1:10" hidden="1" x14ac:dyDescent="0.2">
      <c r="A2343" s="116" t="s">
        <v>16803</v>
      </c>
      <c r="D2343" s="113" t="s">
        <v>7384</v>
      </c>
      <c r="E2343" s="113" t="e">
        <f t="shared" si="36"/>
        <v>#VALUE!</v>
      </c>
      <c r="F2343" s="113" t="s">
        <v>13304</v>
      </c>
      <c r="G2343" s="113" t="s">
        <v>12847</v>
      </c>
      <c r="H2343" s="113" t="s">
        <v>12903</v>
      </c>
      <c r="I2343" s="113" t="s">
        <v>15726</v>
      </c>
      <c r="J2343" s="115">
        <v>37300</v>
      </c>
    </row>
    <row r="2344" spans="1:10" hidden="1" x14ac:dyDescent="0.2">
      <c r="A2344" s="116" t="s">
        <v>16803</v>
      </c>
      <c r="D2344" s="113" t="s">
        <v>7385</v>
      </c>
      <c r="E2344" s="113" t="e">
        <f t="shared" si="36"/>
        <v>#VALUE!</v>
      </c>
      <c r="F2344" s="113" t="s">
        <v>13304</v>
      </c>
      <c r="G2344" s="113" t="s">
        <v>12847</v>
      </c>
      <c r="H2344" s="113" t="s">
        <v>12903</v>
      </c>
      <c r="I2344" s="113" t="s">
        <v>15730</v>
      </c>
      <c r="J2344" s="115">
        <v>37300</v>
      </c>
    </row>
    <row r="2345" spans="1:10" hidden="1" x14ac:dyDescent="0.2">
      <c r="A2345" s="116" t="s">
        <v>16803</v>
      </c>
      <c r="D2345" s="113" t="s">
        <v>7386</v>
      </c>
      <c r="E2345" s="113" t="e">
        <f t="shared" si="36"/>
        <v>#VALUE!</v>
      </c>
      <c r="F2345" s="113" t="s">
        <v>13304</v>
      </c>
      <c r="G2345" s="113" t="s">
        <v>12847</v>
      </c>
      <c r="H2345" s="113" t="s">
        <v>12903</v>
      </c>
      <c r="I2345" s="113" t="s">
        <v>15732</v>
      </c>
      <c r="J2345" s="115">
        <v>37300</v>
      </c>
    </row>
    <row r="2346" spans="1:10" hidden="1" x14ac:dyDescent="0.2">
      <c r="A2346" s="116" t="s">
        <v>16803</v>
      </c>
      <c r="D2346" s="113" t="s">
        <v>7387</v>
      </c>
      <c r="E2346" s="113" t="e">
        <f t="shared" si="36"/>
        <v>#VALUE!</v>
      </c>
      <c r="F2346" s="113" t="s">
        <v>13304</v>
      </c>
      <c r="G2346" s="113" t="s">
        <v>12847</v>
      </c>
      <c r="H2346" s="113" t="s">
        <v>12903</v>
      </c>
      <c r="I2346" s="113" t="s">
        <v>15734</v>
      </c>
      <c r="J2346" s="115">
        <v>37300</v>
      </c>
    </row>
    <row r="2347" spans="1:10" hidden="1" x14ac:dyDescent="0.2">
      <c r="A2347" s="116" t="s">
        <v>16803</v>
      </c>
      <c r="D2347" s="113" t="s">
        <v>7388</v>
      </c>
      <c r="E2347" s="113" t="e">
        <f t="shared" si="36"/>
        <v>#VALUE!</v>
      </c>
      <c r="F2347" s="113" t="s">
        <v>13304</v>
      </c>
      <c r="G2347" s="113" t="s">
        <v>12847</v>
      </c>
      <c r="H2347" s="113" t="s">
        <v>12903</v>
      </c>
      <c r="I2347" s="113" t="s">
        <v>15738</v>
      </c>
      <c r="J2347" s="115">
        <v>37300</v>
      </c>
    </row>
    <row r="2348" spans="1:10" hidden="1" x14ac:dyDescent="0.2">
      <c r="A2348" s="116" t="s">
        <v>16803</v>
      </c>
      <c r="D2348" s="113" t="s">
        <v>7389</v>
      </c>
      <c r="E2348" s="113" t="e">
        <f t="shared" si="36"/>
        <v>#VALUE!</v>
      </c>
      <c r="F2348" s="113" t="s">
        <v>13304</v>
      </c>
      <c r="G2348" s="113" t="s">
        <v>12847</v>
      </c>
      <c r="H2348" s="113" t="s">
        <v>12903</v>
      </c>
      <c r="I2348" s="113" t="s">
        <v>15740</v>
      </c>
      <c r="J2348" s="115">
        <v>37300</v>
      </c>
    </row>
    <row r="2349" spans="1:10" hidden="1" x14ac:dyDescent="0.2">
      <c r="A2349" s="116" t="s">
        <v>16803</v>
      </c>
      <c r="D2349" s="113" t="s">
        <v>7390</v>
      </c>
      <c r="E2349" s="113" t="e">
        <f t="shared" si="36"/>
        <v>#VALUE!</v>
      </c>
      <c r="F2349" s="113" t="s">
        <v>13304</v>
      </c>
      <c r="G2349" s="113" t="s">
        <v>12847</v>
      </c>
      <c r="H2349" s="113" t="s">
        <v>12903</v>
      </c>
      <c r="I2349" s="113" t="s">
        <v>15742</v>
      </c>
      <c r="J2349" s="115">
        <v>37300</v>
      </c>
    </row>
    <row r="2350" spans="1:10" hidden="1" x14ac:dyDescent="0.2">
      <c r="A2350" s="116" t="s">
        <v>16803</v>
      </c>
      <c r="D2350" s="113" t="s">
        <v>7391</v>
      </c>
      <c r="E2350" s="113" t="e">
        <f t="shared" si="36"/>
        <v>#VALUE!</v>
      </c>
      <c r="F2350" s="113" t="s">
        <v>13304</v>
      </c>
      <c r="G2350" s="113" t="s">
        <v>12847</v>
      </c>
      <c r="H2350" s="113" t="s">
        <v>12903</v>
      </c>
      <c r="I2350" s="113" t="s">
        <v>15746</v>
      </c>
      <c r="J2350" s="115">
        <v>37300</v>
      </c>
    </row>
    <row r="2351" spans="1:10" hidden="1" x14ac:dyDescent="0.2">
      <c r="A2351" s="116" t="s">
        <v>16803</v>
      </c>
      <c r="D2351" s="113" t="s">
        <v>7392</v>
      </c>
      <c r="E2351" s="113" t="e">
        <f t="shared" si="36"/>
        <v>#VALUE!</v>
      </c>
      <c r="F2351" s="113" t="s">
        <v>13304</v>
      </c>
      <c r="G2351" s="113" t="s">
        <v>12847</v>
      </c>
      <c r="H2351" s="113" t="s">
        <v>12903</v>
      </c>
      <c r="I2351" s="113" t="s">
        <v>15748</v>
      </c>
      <c r="J2351" s="115">
        <v>37300</v>
      </c>
    </row>
    <row r="2352" spans="1:10" hidden="1" x14ac:dyDescent="0.2">
      <c r="A2352" s="116" t="s">
        <v>16803</v>
      </c>
      <c r="D2352" s="113" t="s">
        <v>7393</v>
      </c>
      <c r="E2352" s="113" t="e">
        <f t="shared" si="36"/>
        <v>#VALUE!</v>
      </c>
      <c r="F2352" s="113" t="s">
        <v>13304</v>
      </c>
      <c r="G2352" s="113" t="s">
        <v>12847</v>
      </c>
      <c r="H2352" s="113" t="s">
        <v>12903</v>
      </c>
      <c r="I2352" s="113" t="s">
        <v>15750</v>
      </c>
      <c r="J2352" s="115">
        <v>37300</v>
      </c>
    </row>
    <row r="2353" spans="1:10" hidden="1" x14ac:dyDescent="0.2">
      <c r="A2353" s="116" t="s">
        <v>16803</v>
      </c>
      <c r="D2353" s="113" t="s">
        <v>7394</v>
      </c>
      <c r="E2353" s="113" t="e">
        <f t="shared" si="36"/>
        <v>#VALUE!</v>
      </c>
      <c r="F2353" s="113" t="s">
        <v>13304</v>
      </c>
      <c r="G2353" s="113" t="s">
        <v>12847</v>
      </c>
      <c r="H2353" s="113" t="s">
        <v>12903</v>
      </c>
      <c r="I2353" s="113" t="s">
        <v>15754</v>
      </c>
      <c r="J2353" s="115">
        <v>37300</v>
      </c>
    </row>
    <row r="2354" spans="1:10" hidden="1" x14ac:dyDescent="0.2">
      <c r="A2354" s="116" t="s">
        <v>16803</v>
      </c>
      <c r="D2354" s="113" t="s">
        <v>7395</v>
      </c>
      <c r="E2354" s="113" t="e">
        <f t="shared" si="36"/>
        <v>#VALUE!</v>
      </c>
      <c r="F2354" s="113" t="s">
        <v>13304</v>
      </c>
      <c r="G2354" s="113" t="s">
        <v>12847</v>
      </c>
      <c r="H2354" s="113" t="s">
        <v>12916</v>
      </c>
      <c r="I2354" s="113" t="s">
        <v>12955</v>
      </c>
      <c r="J2354" s="115">
        <v>37300</v>
      </c>
    </row>
    <row r="2355" spans="1:10" hidden="1" x14ac:dyDescent="0.2">
      <c r="A2355" s="116" t="s">
        <v>16803</v>
      </c>
      <c r="D2355" s="113" t="s">
        <v>7396</v>
      </c>
      <c r="E2355" s="113" t="e">
        <f t="shared" si="36"/>
        <v>#VALUE!</v>
      </c>
      <c r="F2355" s="113" t="s">
        <v>13304</v>
      </c>
      <c r="G2355" s="113" t="s">
        <v>12847</v>
      </c>
      <c r="H2355" s="113" t="s">
        <v>12916</v>
      </c>
      <c r="I2355" s="113" t="s">
        <v>12957</v>
      </c>
      <c r="J2355" s="115">
        <v>37300</v>
      </c>
    </row>
    <row r="2356" spans="1:10" hidden="1" x14ac:dyDescent="0.2">
      <c r="A2356" s="116" t="s">
        <v>16803</v>
      </c>
      <c r="D2356" s="113" t="s">
        <v>7397</v>
      </c>
      <c r="E2356" s="113" t="e">
        <f t="shared" si="36"/>
        <v>#VALUE!</v>
      </c>
      <c r="F2356" s="113" t="s">
        <v>13304</v>
      </c>
      <c r="G2356" s="113" t="s">
        <v>12847</v>
      </c>
      <c r="H2356" s="113" t="s">
        <v>12916</v>
      </c>
      <c r="I2356" s="113" t="s">
        <v>12961</v>
      </c>
      <c r="J2356" s="115">
        <v>37300</v>
      </c>
    </row>
    <row r="2357" spans="1:10" hidden="1" x14ac:dyDescent="0.2">
      <c r="A2357" s="116" t="s">
        <v>16803</v>
      </c>
      <c r="D2357" s="113" t="s">
        <v>7398</v>
      </c>
      <c r="E2357" s="113" t="e">
        <f t="shared" si="36"/>
        <v>#VALUE!</v>
      </c>
      <c r="F2357" s="113" t="s">
        <v>13304</v>
      </c>
      <c r="G2357" s="113" t="s">
        <v>12847</v>
      </c>
      <c r="H2357" s="113" t="s">
        <v>12916</v>
      </c>
      <c r="I2357" s="113" t="s">
        <v>12963</v>
      </c>
      <c r="J2357" s="115">
        <v>37300</v>
      </c>
    </row>
    <row r="2358" spans="1:10" hidden="1" x14ac:dyDescent="0.2">
      <c r="A2358" s="116" t="s">
        <v>16803</v>
      </c>
      <c r="D2358" s="113" t="s">
        <v>7399</v>
      </c>
      <c r="E2358" s="113" t="e">
        <f t="shared" si="36"/>
        <v>#VALUE!</v>
      </c>
      <c r="F2358" s="113" t="s">
        <v>13304</v>
      </c>
      <c r="G2358" s="113" t="s">
        <v>12847</v>
      </c>
      <c r="H2358" s="113" t="s">
        <v>12916</v>
      </c>
      <c r="I2358" s="113" t="s">
        <v>12965</v>
      </c>
      <c r="J2358" s="115">
        <v>37300</v>
      </c>
    </row>
    <row r="2359" spans="1:10" hidden="1" x14ac:dyDescent="0.2">
      <c r="A2359" s="116" t="s">
        <v>16803</v>
      </c>
      <c r="D2359" s="113" t="s">
        <v>7400</v>
      </c>
      <c r="E2359" s="113" t="e">
        <f t="shared" si="36"/>
        <v>#VALUE!</v>
      </c>
      <c r="F2359" s="113" t="s">
        <v>13304</v>
      </c>
      <c r="G2359" s="113" t="s">
        <v>12847</v>
      </c>
      <c r="H2359" s="113" t="s">
        <v>12916</v>
      </c>
      <c r="I2359" s="113" t="s">
        <v>12969</v>
      </c>
      <c r="J2359" s="115">
        <v>37300</v>
      </c>
    </row>
    <row r="2360" spans="1:10" hidden="1" x14ac:dyDescent="0.2">
      <c r="A2360" s="116" t="s">
        <v>16803</v>
      </c>
      <c r="D2360" s="113" t="s">
        <v>7401</v>
      </c>
      <c r="E2360" s="113" t="e">
        <f t="shared" si="36"/>
        <v>#VALUE!</v>
      </c>
      <c r="F2360" s="113" t="s">
        <v>13304</v>
      </c>
      <c r="G2360" s="113" t="s">
        <v>12847</v>
      </c>
      <c r="H2360" s="113" t="s">
        <v>12916</v>
      </c>
      <c r="I2360" s="113" t="s">
        <v>12971</v>
      </c>
      <c r="J2360" s="115">
        <v>37300</v>
      </c>
    </row>
    <row r="2361" spans="1:10" hidden="1" x14ac:dyDescent="0.2">
      <c r="A2361" s="116" t="s">
        <v>16803</v>
      </c>
      <c r="D2361" s="113" t="s">
        <v>7402</v>
      </c>
      <c r="E2361" s="113" t="e">
        <f t="shared" si="36"/>
        <v>#VALUE!</v>
      </c>
      <c r="F2361" s="113" t="s">
        <v>13304</v>
      </c>
      <c r="G2361" s="113" t="s">
        <v>12847</v>
      </c>
      <c r="H2361" s="113" t="s">
        <v>12916</v>
      </c>
      <c r="I2361" s="113" t="s">
        <v>12980</v>
      </c>
      <c r="J2361" s="115">
        <v>37300</v>
      </c>
    </row>
    <row r="2362" spans="1:10" hidden="1" x14ac:dyDescent="0.2">
      <c r="A2362" s="116" t="s">
        <v>16803</v>
      </c>
      <c r="D2362" s="113" t="s">
        <v>7403</v>
      </c>
      <c r="E2362" s="113" t="e">
        <f t="shared" si="36"/>
        <v>#VALUE!</v>
      </c>
      <c r="F2362" s="113" t="s">
        <v>13304</v>
      </c>
      <c r="G2362" s="113" t="s">
        <v>12847</v>
      </c>
      <c r="H2362" s="113" t="s">
        <v>12916</v>
      </c>
      <c r="I2362" s="113" t="s">
        <v>12984</v>
      </c>
      <c r="J2362" s="115">
        <v>37300</v>
      </c>
    </row>
    <row r="2363" spans="1:10" hidden="1" x14ac:dyDescent="0.2">
      <c r="A2363" s="116" t="s">
        <v>16803</v>
      </c>
      <c r="D2363" s="113" t="s">
        <v>7404</v>
      </c>
      <c r="E2363" s="113" t="e">
        <f t="shared" si="36"/>
        <v>#VALUE!</v>
      </c>
      <c r="F2363" s="113" t="s">
        <v>13304</v>
      </c>
      <c r="G2363" s="113" t="s">
        <v>12847</v>
      </c>
      <c r="H2363" s="113" t="s">
        <v>12916</v>
      </c>
      <c r="I2363" s="113" t="s">
        <v>12986</v>
      </c>
      <c r="J2363" s="115">
        <v>37300</v>
      </c>
    </row>
    <row r="2364" spans="1:10" hidden="1" x14ac:dyDescent="0.2">
      <c r="A2364" s="116" t="s">
        <v>16803</v>
      </c>
      <c r="D2364" s="113" t="s">
        <v>7405</v>
      </c>
      <c r="E2364" s="113" t="e">
        <f t="shared" si="36"/>
        <v>#VALUE!</v>
      </c>
      <c r="F2364" s="113" t="s">
        <v>13304</v>
      </c>
      <c r="G2364" s="113" t="s">
        <v>12847</v>
      </c>
      <c r="H2364" s="113" t="s">
        <v>12916</v>
      </c>
      <c r="I2364" s="113" t="s">
        <v>12988</v>
      </c>
      <c r="J2364" s="115">
        <v>37300</v>
      </c>
    </row>
    <row r="2365" spans="1:10" hidden="1" x14ac:dyDescent="0.2">
      <c r="A2365" s="116" t="s">
        <v>16803</v>
      </c>
      <c r="D2365" s="113" t="s">
        <v>7406</v>
      </c>
      <c r="E2365" s="113" t="e">
        <f t="shared" si="36"/>
        <v>#VALUE!</v>
      </c>
      <c r="F2365" s="113" t="s">
        <v>13304</v>
      </c>
      <c r="G2365" s="113" t="s">
        <v>12847</v>
      </c>
      <c r="H2365" s="113" t="s">
        <v>12916</v>
      </c>
      <c r="I2365" s="113" t="s">
        <v>12992</v>
      </c>
      <c r="J2365" s="115">
        <v>37300</v>
      </c>
    </row>
    <row r="2366" spans="1:10" hidden="1" x14ac:dyDescent="0.2">
      <c r="A2366" s="116" t="s">
        <v>16803</v>
      </c>
      <c r="D2366" s="113" t="s">
        <v>7407</v>
      </c>
      <c r="E2366" s="113" t="e">
        <f t="shared" si="36"/>
        <v>#VALUE!</v>
      </c>
      <c r="F2366" s="113" t="s">
        <v>13304</v>
      </c>
      <c r="G2366" s="113" t="s">
        <v>12847</v>
      </c>
      <c r="H2366" s="113" t="s">
        <v>12916</v>
      </c>
      <c r="I2366" s="113" t="s">
        <v>12994</v>
      </c>
      <c r="J2366" s="115">
        <v>37300</v>
      </c>
    </row>
    <row r="2367" spans="1:10" hidden="1" x14ac:dyDescent="0.2">
      <c r="A2367" s="116" t="s">
        <v>16803</v>
      </c>
      <c r="D2367" s="113" t="s">
        <v>7408</v>
      </c>
      <c r="E2367" s="113" t="e">
        <f t="shared" si="36"/>
        <v>#VALUE!</v>
      </c>
      <c r="F2367" s="113" t="s">
        <v>13304</v>
      </c>
      <c r="G2367" s="113" t="s">
        <v>12847</v>
      </c>
      <c r="H2367" s="113" t="s">
        <v>12916</v>
      </c>
      <c r="I2367" s="113" t="s">
        <v>12996</v>
      </c>
      <c r="J2367" s="115">
        <v>37300</v>
      </c>
    </row>
    <row r="2368" spans="1:10" hidden="1" x14ac:dyDescent="0.2">
      <c r="A2368" s="116" t="s">
        <v>16803</v>
      </c>
      <c r="D2368" s="113" t="s">
        <v>7409</v>
      </c>
      <c r="E2368" s="113" t="e">
        <f t="shared" si="36"/>
        <v>#VALUE!</v>
      </c>
      <c r="F2368" s="113" t="s">
        <v>13304</v>
      </c>
      <c r="G2368" s="113" t="s">
        <v>12847</v>
      </c>
      <c r="H2368" s="113" t="s">
        <v>12916</v>
      </c>
      <c r="I2368" s="113" t="s">
        <v>13000</v>
      </c>
      <c r="J2368" s="115">
        <v>37300</v>
      </c>
    </row>
    <row r="2369" spans="1:10" hidden="1" x14ac:dyDescent="0.2">
      <c r="A2369" s="116" t="s">
        <v>16803</v>
      </c>
      <c r="D2369" s="113" t="s">
        <v>7410</v>
      </c>
      <c r="E2369" s="113" t="e">
        <f t="shared" si="36"/>
        <v>#VALUE!</v>
      </c>
      <c r="F2369" s="113" t="s">
        <v>13304</v>
      </c>
      <c r="G2369" s="113" t="s">
        <v>12847</v>
      </c>
      <c r="H2369" s="113" t="s">
        <v>12916</v>
      </c>
      <c r="I2369" s="113" t="s">
        <v>13002</v>
      </c>
      <c r="J2369" s="115">
        <v>37300</v>
      </c>
    </row>
    <row r="2370" spans="1:10" hidden="1" x14ac:dyDescent="0.2">
      <c r="A2370" s="116" t="s">
        <v>16803</v>
      </c>
      <c r="D2370" s="113" t="s">
        <v>7411</v>
      </c>
      <c r="E2370" s="113" t="e">
        <f t="shared" ref="E2370:E2433" si="37">VALUE(D2370)</f>
        <v>#VALUE!</v>
      </c>
      <c r="F2370" s="113" t="s">
        <v>13304</v>
      </c>
      <c r="G2370" s="113" t="s">
        <v>12847</v>
      </c>
      <c r="H2370" s="113" t="s">
        <v>12916</v>
      </c>
      <c r="I2370" s="113" t="s">
        <v>13004</v>
      </c>
      <c r="J2370" s="115">
        <v>37300</v>
      </c>
    </row>
    <row r="2371" spans="1:10" hidden="1" x14ac:dyDescent="0.2">
      <c r="A2371" s="116" t="s">
        <v>16803</v>
      </c>
      <c r="D2371" s="113" t="s">
        <v>7412</v>
      </c>
      <c r="E2371" s="113" t="e">
        <f t="shared" si="37"/>
        <v>#VALUE!</v>
      </c>
      <c r="F2371" s="113" t="s">
        <v>13304</v>
      </c>
      <c r="G2371" s="113" t="s">
        <v>12847</v>
      </c>
      <c r="H2371" s="113" t="s">
        <v>12916</v>
      </c>
      <c r="I2371" s="113" t="s">
        <v>15706</v>
      </c>
      <c r="J2371" s="115">
        <v>37300</v>
      </c>
    </row>
    <row r="2372" spans="1:10" hidden="1" x14ac:dyDescent="0.2">
      <c r="A2372" s="116" t="s">
        <v>16803</v>
      </c>
      <c r="D2372" s="113" t="s">
        <v>7413</v>
      </c>
      <c r="E2372" s="113" t="e">
        <f t="shared" si="37"/>
        <v>#VALUE!</v>
      </c>
      <c r="F2372" s="113" t="s">
        <v>13304</v>
      </c>
      <c r="G2372" s="113" t="s">
        <v>12847</v>
      </c>
      <c r="H2372" s="113" t="s">
        <v>12916</v>
      </c>
      <c r="I2372" s="113" t="s">
        <v>15708</v>
      </c>
      <c r="J2372" s="115">
        <v>37300</v>
      </c>
    </row>
    <row r="2373" spans="1:10" hidden="1" x14ac:dyDescent="0.2">
      <c r="A2373" s="116" t="s">
        <v>16803</v>
      </c>
      <c r="D2373" s="113" t="s">
        <v>7414</v>
      </c>
      <c r="E2373" s="113" t="e">
        <f t="shared" si="37"/>
        <v>#VALUE!</v>
      </c>
      <c r="F2373" s="113" t="s">
        <v>13304</v>
      </c>
      <c r="G2373" s="113" t="s">
        <v>12847</v>
      </c>
      <c r="H2373" s="113" t="s">
        <v>12916</v>
      </c>
      <c r="I2373" s="113" t="s">
        <v>15710</v>
      </c>
      <c r="J2373" s="115">
        <v>37300</v>
      </c>
    </row>
    <row r="2374" spans="1:10" hidden="1" x14ac:dyDescent="0.2">
      <c r="A2374" s="116" t="s">
        <v>16803</v>
      </c>
      <c r="D2374" s="113" t="s">
        <v>7415</v>
      </c>
      <c r="E2374" s="113" t="e">
        <f t="shared" si="37"/>
        <v>#VALUE!</v>
      </c>
      <c r="F2374" s="113" t="s">
        <v>13304</v>
      </c>
      <c r="G2374" s="113" t="s">
        <v>12847</v>
      </c>
      <c r="H2374" s="113" t="s">
        <v>12916</v>
      </c>
      <c r="I2374" s="113" t="s">
        <v>15714</v>
      </c>
      <c r="J2374" s="115">
        <v>37300</v>
      </c>
    </row>
    <row r="2375" spans="1:10" hidden="1" x14ac:dyDescent="0.2">
      <c r="A2375" s="116" t="s">
        <v>16803</v>
      </c>
      <c r="D2375" s="113" t="s">
        <v>7416</v>
      </c>
      <c r="E2375" s="113" t="e">
        <f t="shared" si="37"/>
        <v>#VALUE!</v>
      </c>
      <c r="F2375" s="113" t="s">
        <v>13304</v>
      </c>
      <c r="G2375" s="113" t="s">
        <v>12847</v>
      </c>
      <c r="H2375" s="113" t="s">
        <v>12916</v>
      </c>
      <c r="I2375" s="113" t="s">
        <v>15716</v>
      </c>
      <c r="J2375" s="115">
        <v>37300</v>
      </c>
    </row>
    <row r="2376" spans="1:10" hidden="1" x14ac:dyDescent="0.2">
      <c r="A2376" s="116" t="s">
        <v>16803</v>
      </c>
      <c r="D2376" s="113" t="s">
        <v>7417</v>
      </c>
      <c r="E2376" s="113" t="e">
        <f t="shared" si="37"/>
        <v>#VALUE!</v>
      </c>
      <c r="F2376" s="113" t="s">
        <v>13304</v>
      </c>
      <c r="G2376" s="113" t="s">
        <v>12847</v>
      </c>
      <c r="H2376" s="113" t="s">
        <v>12916</v>
      </c>
      <c r="I2376" s="113" t="s">
        <v>15718</v>
      </c>
      <c r="J2376" s="115">
        <v>37300</v>
      </c>
    </row>
    <row r="2377" spans="1:10" hidden="1" x14ac:dyDescent="0.2">
      <c r="A2377" s="116" t="s">
        <v>16803</v>
      </c>
      <c r="D2377" s="113" t="s">
        <v>7418</v>
      </c>
      <c r="E2377" s="113" t="e">
        <f t="shared" si="37"/>
        <v>#VALUE!</v>
      </c>
      <c r="F2377" s="113" t="s">
        <v>13304</v>
      </c>
      <c r="G2377" s="113" t="s">
        <v>12847</v>
      </c>
      <c r="H2377" s="113" t="s">
        <v>12916</v>
      </c>
      <c r="I2377" s="113" t="s">
        <v>15722</v>
      </c>
      <c r="J2377" s="115">
        <v>37300</v>
      </c>
    </row>
    <row r="2378" spans="1:10" hidden="1" x14ac:dyDescent="0.2">
      <c r="A2378" s="116" t="s">
        <v>16803</v>
      </c>
      <c r="D2378" s="113" t="s">
        <v>7419</v>
      </c>
      <c r="E2378" s="113" t="e">
        <f t="shared" si="37"/>
        <v>#VALUE!</v>
      </c>
      <c r="F2378" s="113" t="s">
        <v>13304</v>
      </c>
      <c r="G2378" s="113" t="s">
        <v>12847</v>
      </c>
      <c r="H2378" s="113" t="s">
        <v>12916</v>
      </c>
      <c r="I2378" s="113" t="s">
        <v>15724</v>
      </c>
      <c r="J2378" s="115">
        <v>37300</v>
      </c>
    </row>
    <row r="2379" spans="1:10" hidden="1" x14ac:dyDescent="0.2">
      <c r="A2379" s="116" t="s">
        <v>16803</v>
      </c>
      <c r="D2379" s="113" t="s">
        <v>7420</v>
      </c>
      <c r="E2379" s="113" t="e">
        <f t="shared" si="37"/>
        <v>#VALUE!</v>
      </c>
      <c r="F2379" s="113" t="s">
        <v>13304</v>
      </c>
      <c r="G2379" s="113" t="s">
        <v>12847</v>
      </c>
      <c r="H2379" s="113" t="s">
        <v>12916</v>
      </c>
      <c r="I2379" s="113" t="s">
        <v>15726</v>
      </c>
      <c r="J2379" s="115">
        <v>37300</v>
      </c>
    </row>
    <row r="2380" spans="1:10" hidden="1" x14ac:dyDescent="0.2">
      <c r="A2380" s="116" t="s">
        <v>16803</v>
      </c>
      <c r="D2380" s="113" t="s">
        <v>7421</v>
      </c>
      <c r="E2380" s="113" t="e">
        <f t="shared" si="37"/>
        <v>#VALUE!</v>
      </c>
      <c r="F2380" s="113" t="s">
        <v>13304</v>
      </c>
      <c r="G2380" s="113" t="s">
        <v>12847</v>
      </c>
      <c r="H2380" s="113" t="s">
        <v>12916</v>
      </c>
      <c r="I2380" s="113" t="s">
        <v>15730</v>
      </c>
      <c r="J2380" s="115">
        <v>37300</v>
      </c>
    </row>
    <row r="2381" spans="1:10" hidden="1" x14ac:dyDescent="0.2">
      <c r="A2381" s="116" t="s">
        <v>16803</v>
      </c>
      <c r="D2381" s="113" t="s">
        <v>7422</v>
      </c>
      <c r="E2381" s="113" t="e">
        <f t="shared" si="37"/>
        <v>#VALUE!</v>
      </c>
      <c r="F2381" s="113" t="s">
        <v>13304</v>
      </c>
      <c r="G2381" s="113" t="s">
        <v>12847</v>
      </c>
      <c r="H2381" s="113" t="s">
        <v>12916</v>
      </c>
      <c r="I2381" s="113" t="s">
        <v>15732</v>
      </c>
      <c r="J2381" s="115">
        <v>37300</v>
      </c>
    </row>
    <row r="2382" spans="1:10" hidden="1" x14ac:dyDescent="0.2">
      <c r="A2382" s="116" t="s">
        <v>16803</v>
      </c>
      <c r="D2382" s="113" t="s">
        <v>7423</v>
      </c>
      <c r="E2382" s="113" t="e">
        <f t="shared" si="37"/>
        <v>#VALUE!</v>
      </c>
      <c r="F2382" s="113" t="s">
        <v>13304</v>
      </c>
      <c r="G2382" s="113" t="s">
        <v>12847</v>
      </c>
      <c r="H2382" s="113" t="s">
        <v>12916</v>
      </c>
      <c r="I2382" s="113" t="s">
        <v>15734</v>
      </c>
      <c r="J2382" s="115">
        <v>37300</v>
      </c>
    </row>
    <row r="2383" spans="1:10" hidden="1" x14ac:dyDescent="0.2">
      <c r="A2383" s="116" t="s">
        <v>16803</v>
      </c>
      <c r="D2383" s="113" t="s">
        <v>7424</v>
      </c>
      <c r="E2383" s="113" t="e">
        <f t="shared" si="37"/>
        <v>#VALUE!</v>
      </c>
      <c r="F2383" s="113" t="s">
        <v>13304</v>
      </c>
      <c r="G2383" s="113" t="s">
        <v>12847</v>
      </c>
      <c r="H2383" s="113" t="s">
        <v>12916</v>
      </c>
      <c r="I2383" s="113" t="s">
        <v>15738</v>
      </c>
      <c r="J2383" s="115">
        <v>37300</v>
      </c>
    </row>
    <row r="2384" spans="1:10" hidden="1" x14ac:dyDescent="0.2">
      <c r="A2384" s="116" t="s">
        <v>16803</v>
      </c>
      <c r="D2384" s="113" t="s">
        <v>7425</v>
      </c>
      <c r="E2384" s="113" t="e">
        <f t="shared" si="37"/>
        <v>#VALUE!</v>
      </c>
      <c r="F2384" s="113" t="s">
        <v>13304</v>
      </c>
      <c r="G2384" s="113" t="s">
        <v>12847</v>
      </c>
      <c r="H2384" s="113" t="s">
        <v>12916</v>
      </c>
      <c r="I2384" s="113" t="s">
        <v>15740</v>
      </c>
      <c r="J2384" s="115">
        <v>37300</v>
      </c>
    </row>
    <row r="2385" spans="1:10" hidden="1" x14ac:dyDescent="0.2">
      <c r="A2385" s="116" t="s">
        <v>16803</v>
      </c>
      <c r="D2385" s="113" t="s">
        <v>7426</v>
      </c>
      <c r="E2385" s="113" t="e">
        <f t="shared" si="37"/>
        <v>#VALUE!</v>
      </c>
      <c r="F2385" s="113" t="s">
        <v>13304</v>
      </c>
      <c r="G2385" s="113" t="s">
        <v>12847</v>
      </c>
      <c r="H2385" s="113" t="s">
        <v>12916</v>
      </c>
      <c r="I2385" s="113" t="s">
        <v>15742</v>
      </c>
      <c r="J2385" s="115">
        <v>37300</v>
      </c>
    </row>
    <row r="2386" spans="1:10" hidden="1" x14ac:dyDescent="0.2">
      <c r="A2386" s="116" t="s">
        <v>16803</v>
      </c>
      <c r="D2386" s="113" t="s">
        <v>7427</v>
      </c>
      <c r="E2386" s="113" t="e">
        <f t="shared" si="37"/>
        <v>#VALUE!</v>
      </c>
      <c r="F2386" s="113" t="s">
        <v>13304</v>
      </c>
      <c r="G2386" s="113" t="s">
        <v>12847</v>
      </c>
      <c r="H2386" s="113" t="s">
        <v>12916</v>
      </c>
      <c r="I2386" s="113" t="s">
        <v>15746</v>
      </c>
      <c r="J2386" s="115">
        <v>37300</v>
      </c>
    </row>
    <row r="2387" spans="1:10" hidden="1" x14ac:dyDescent="0.2">
      <c r="A2387" s="116" t="s">
        <v>16803</v>
      </c>
      <c r="D2387" s="113" t="s">
        <v>7428</v>
      </c>
      <c r="E2387" s="113" t="e">
        <f t="shared" si="37"/>
        <v>#VALUE!</v>
      </c>
      <c r="F2387" s="113" t="s">
        <v>13304</v>
      </c>
      <c r="G2387" s="113" t="s">
        <v>12847</v>
      </c>
      <c r="H2387" s="113" t="s">
        <v>12916</v>
      </c>
      <c r="I2387" s="113" t="s">
        <v>15748</v>
      </c>
      <c r="J2387" s="115">
        <v>37300</v>
      </c>
    </row>
    <row r="2388" spans="1:10" hidden="1" x14ac:dyDescent="0.2">
      <c r="A2388" s="116" t="s">
        <v>16803</v>
      </c>
      <c r="D2388" s="113" t="s">
        <v>7429</v>
      </c>
      <c r="E2388" s="113" t="e">
        <f t="shared" si="37"/>
        <v>#VALUE!</v>
      </c>
      <c r="F2388" s="113" t="s">
        <v>13304</v>
      </c>
      <c r="G2388" s="113" t="s">
        <v>12847</v>
      </c>
      <c r="H2388" s="113" t="s">
        <v>12916</v>
      </c>
      <c r="I2388" s="113" t="s">
        <v>15750</v>
      </c>
      <c r="J2388" s="115">
        <v>37300</v>
      </c>
    </row>
    <row r="2389" spans="1:10" hidden="1" x14ac:dyDescent="0.2">
      <c r="A2389" s="116" t="s">
        <v>16803</v>
      </c>
      <c r="D2389" s="113" t="s">
        <v>7430</v>
      </c>
      <c r="E2389" s="113" t="e">
        <f t="shared" si="37"/>
        <v>#VALUE!</v>
      </c>
      <c r="F2389" s="113" t="s">
        <v>13304</v>
      </c>
      <c r="G2389" s="113" t="s">
        <v>12847</v>
      </c>
      <c r="H2389" s="113" t="s">
        <v>12916</v>
      </c>
      <c r="I2389" s="113" t="s">
        <v>15754</v>
      </c>
      <c r="J2389" s="115">
        <v>37300</v>
      </c>
    </row>
    <row r="2390" spans="1:10" hidden="1" x14ac:dyDescent="0.2">
      <c r="A2390" s="116" t="s">
        <v>16803</v>
      </c>
      <c r="D2390" s="113" t="s">
        <v>7431</v>
      </c>
      <c r="E2390" s="113" t="e">
        <f t="shared" si="37"/>
        <v>#VALUE!</v>
      </c>
      <c r="F2390" s="113" t="s">
        <v>13304</v>
      </c>
      <c r="G2390" s="113" t="s">
        <v>12847</v>
      </c>
      <c r="H2390" s="113" t="s">
        <v>12929</v>
      </c>
      <c r="I2390" s="113" t="s">
        <v>12955</v>
      </c>
      <c r="J2390" s="115">
        <v>37300</v>
      </c>
    </row>
    <row r="2391" spans="1:10" hidden="1" x14ac:dyDescent="0.2">
      <c r="A2391" s="116" t="s">
        <v>16803</v>
      </c>
      <c r="D2391" s="113" t="s">
        <v>7432</v>
      </c>
      <c r="E2391" s="113" t="e">
        <f t="shared" si="37"/>
        <v>#VALUE!</v>
      </c>
      <c r="F2391" s="113" t="s">
        <v>13304</v>
      </c>
      <c r="G2391" s="113" t="s">
        <v>12847</v>
      </c>
      <c r="H2391" s="113" t="s">
        <v>12929</v>
      </c>
      <c r="I2391" s="113" t="s">
        <v>12957</v>
      </c>
      <c r="J2391" s="115">
        <v>37300</v>
      </c>
    </row>
    <row r="2392" spans="1:10" hidden="1" x14ac:dyDescent="0.2">
      <c r="A2392" s="116" t="s">
        <v>16803</v>
      </c>
      <c r="D2392" s="113" t="s">
        <v>7433</v>
      </c>
      <c r="E2392" s="113" t="e">
        <f t="shared" si="37"/>
        <v>#VALUE!</v>
      </c>
      <c r="F2392" s="113" t="s">
        <v>13304</v>
      </c>
      <c r="G2392" s="113" t="s">
        <v>12847</v>
      </c>
      <c r="H2392" s="113" t="s">
        <v>12929</v>
      </c>
      <c r="I2392" s="113" t="s">
        <v>12961</v>
      </c>
      <c r="J2392" s="115">
        <v>37300</v>
      </c>
    </row>
    <row r="2393" spans="1:10" hidden="1" x14ac:dyDescent="0.2">
      <c r="A2393" s="116" t="s">
        <v>16803</v>
      </c>
      <c r="D2393" s="113" t="s">
        <v>7434</v>
      </c>
      <c r="E2393" s="113" t="e">
        <f t="shared" si="37"/>
        <v>#VALUE!</v>
      </c>
      <c r="F2393" s="113" t="s">
        <v>13304</v>
      </c>
      <c r="G2393" s="113" t="s">
        <v>12847</v>
      </c>
      <c r="H2393" s="113" t="s">
        <v>12929</v>
      </c>
      <c r="I2393" s="113" t="s">
        <v>12963</v>
      </c>
      <c r="J2393" s="115">
        <v>37300</v>
      </c>
    </row>
    <row r="2394" spans="1:10" hidden="1" x14ac:dyDescent="0.2">
      <c r="A2394" s="116" t="s">
        <v>16803</v>
      </c>
      <c r="D2394" s="113" t="s">
        <v>7435</v>
      </c>
      <c r="E2394" s="113" t="e">
        <f t="shared" si="37"/>
        <v>#VALUE!</v>
      </c>
      <c r="F2394" s="113" t="s">
        <v>13304</v>
      </c>
      <c r="G2394" s="113" t="s">
        <v>12847</v>
      </c>
      <c r="H2394" s="113" t="s">
        <v>12929</v>
      </c>
      <c r="I2394" s="113" t="s">
        <v>12965</v>
      </c>
      <c r="J2394" s="115">
        <v>37300</v>
      </c>
    </row>
    <row r="2395" spans="1:10" hidden="1" x14ac:dyDescent="0.2">
      <c r="A2395" s="116" t="s">
        <v>16803</v>
      </c>
      <c r="D2395" s="113" t="s">
        <v>7436</v>
      </c>
      <c r="E2395" s="113" t="e">
        <f t="shared" si="37"/>
        <v>#VALUE!</v>
      </c>
      <c r="F2395" s="113" t="s">
        <v>13304</v>
      </c>
      <c r="G2395" s="113" t="s">
        <v>12847</v>
      </c>
      <c r="H2395" s="113" t="s">
        <v>12929</v>
      </c>
      <c r="I2395" s="113" t="s">
        <v>12969</v>
      </c>
      <c r="J2395" s="115">
        <v>37300</v>
      </c>
    </row>
    <row r="2396" spans="1:10" hidden="1" x14ac:dyDescent="0.2">
      <c r="A2396" s="116" t="s">
        <v>16803</v>
      </c>
      <c r="D2396" s="113" t="s">
        <v>7437</v>
      </c>
      <c r="E2396" s="113" t="e">
        <f t="shared" si="37"/>
        <v>#VALUE!</v>
      </c>
      <c r="F2396" s="113" t="s">
        <v>13304</v>
      </c>
      <c r="G2396" s="113" t="s">
        <v>12847</v>
      </c>
      <c r="H2396" s="113" t="s">
        <v>12929</v>
      </c>
      <c r="I2396" s="113" t="s">
        <v>12971</v>
      </c>
      <c r="J2396" s="115">
        <v>37300</v>
      </c>
    </row>
    <row r="2397" spans="1:10" hidden="1" x14ac:dyDescent="0.2">
      <c r="A2397" s="116" t="s">
        <v>16803</v>
      </c>
      <c r="D2397" s="113" t="s">
        <v>7438</v>
      </c>
      <c r="E2397" s="113" t="e">
        <f t="shared" si="37"/>
        <v>#VALUE!</v>
      </c>
      <c r="F2397" s="113" t="s">
        <v>13304</v>
      </c>
      <c r="G2397" s="113" t="s">
        <v>12847</v>
      </c>
      <c r="H2397" s="113" t="s">
        <v>12929</v>
      </c>
      <c r="I2397" s="113" t="s">
        <v>12980</v>
      </c>
      <c r="J2397" s="115">
        <v>37300</v>
      </c>
    </row>
    <row r="2398" spans="1:10" hidden="1" x14ac:dyDescent="0.2">
      <c r="A2398" s="116" t="s">
        <v>16803</v>
      </c>
      <c r="D2398" s="113" t="s">
        <v>7439</v>
      </c>
      <c r="E2398" s="113" t="e">
        <f t="shared" si="37"/>
        <v>#VALUE!</v>
      </c>
      <c r="F2398" s="113" t="s">
        <v>13304</v>
      </c>
      <c r="G2398" s="113" t="s">
        <v>12847</v>
      </c>
      <c r="H2398" s="113" t="s">
        <v>12929</v>
      </c>
      <c r="I2398" s="113" t="s">
        <v>12984</v>
      </c>
      <c r="J2398" s="115">
        <v>37300</v>
      </c>
    </row>
    <row r="2399" spans="1:10" hidden="1" x14ac:dyDescent="0.2">
      <c r="A2399" s="116" t="s">
        <v>16803</v>
      </c>
      <c r="D2399" s="113" t="s">
        <v>7440</v>
      </c>
      <c r="E2399" s="113" t="e">
        <f t="shared" si="37"/>
        <v>#VALUE!</v>
      </c>
      <c r="F2399" s="113" t="s">
        <v>13304</v>
      </c>
      <c r="G2399" s="113" t="s">
        <v>12847</v>
      </c>
      <c r="H2399" s="113" t="s">
        <v>12929</v>
      </c>
      <c r="I2399" s="113" t="s">
        <v>12986</v>
      </c>
      <c r="J2399" s="115">
        <v>37300</v>
      </c>
    </row>
    <row r="2400" spans="1:10" hidden="1" x14ac:dyDescent="0.2">
      <c r="A2400" s="116" t="s">
        <v>16803</v>
      </c>
      <c r="D2400" s="113" t="s">
        <v>7441</v>
      </c>
      <c r="E2400" s="113" t="e">
        <f t="shared" si="37"/>
        <v>#VALUE!</v>
      </c>
      <c r="F2400" s="113" t="s">
        <v>13304</v>
      </c>
      <c r="G2400" s="113" t="s">
        <v>12847</v>
      </c>
      <c r="H2400" s="113" t="s">
        <v>12929</v>
      </c>
      <c r="I2400" s="113" t="s">
        <v>12988</v>
      </c>
      <c r="J2400" s="115">
        <v>37300</v>
      </c>
    </row>
    <row r="2401" spans="1:10" hidden="1" x14ac:dyDescent="0.2">
      <c r="A2401" s="116" t="s">
        <v>16803</v>
      </c>
      <c r="D2401" s="113" t="s">
        <v>7442</v>
      </c>
      <c r="E2401" s="113" t="e">
        <f t="shared" si="37"/>
        <v>#VALUE!</v>
      </c>
      <c r="F2401" s="113" t="s">
        <v>13304</v>
      </c>
      <c r="G2401" s="113" t="s">
        <v>12847</v>
      </c>
      <c r="H2401" s="113" t="s">
        <v>12929</v>
      </c>
      <c r="I2401" s="113" t="s">
        <v>12992</v>
      </c>
      <c r="J2401" s="115">
        <v>37300</v>
      </c>
    </row>
    <row r="2402" spans="1:10" hidden="1" x14ac:dyDescent="0.2">
      <c r="A2402" s="116" t="s">
        <v>16803</v>
      </c>
      <c r="D2402" s="113" t="s">
        <v>7443</v>
      </c>
      <c r="E2402" s="113" t="e">
        <f t="shared" si="37"/>
        <v>#VALUE!</v>
      </c>
      <c r="F2402" s="113" t="s">
        <v>13304</v>
      </c>
      <c r="G2402" s="113" t="s">
        <v>12847</v>
      </c>
      <c r="H2402" s="113" t="s">
        <v>12929</v>
      </c>
      <c r="I2402" s="113" t="s">
        <v>12994</v>
      </c>
      <c r="J2402" s="115">
        <v>37300</v>
      </c>
    </row>
    <row r="2403" spans="1:10" hidden="1" x14ac:dyDescent="0.2">
      <c r="A2403" s="116" t="s">
        <v>16803</v>
      </c>
      <c r="D2403" s="113" t="s">
        <v>7444</v>
      </c>
      <c r="E2403" s="113" t="e">
        <f t="shared" si="37"/>
        <v>#VALUE!</v>
      </c>
      <c r="F2403" s="113" t="s">
        <v>13304</v>
      </c>
      <c r="G2403" s="113" t="s">
        <v>12847</v>
      </c>
      <c r="H2403" s="113" t="s">
        <v>12929</v>
      </c>
      <c r="I2403" s="113" t="s">
        <v>12996</v>
      </c>
      <c r="J2403" s="115">
        <v>37300</v>
      </c>
    </row>
    <row r="2404" spans="1:10" hidden="1" x14ac:dyDescent="0.2">
      <c r="A2404" s="116" t="s">
        <v>16803</v>
      </c>
      <c r="D2404" s="113" t="s">
        <v>7445</v>
      </c>
      <c r="E2404" s="113" t="e">
        <f t="shared" si="37"/>
        <v>#VALUE!</v>
      </c>
      <c r="F2404" s="113" t="s">
        <v>13304</v>
      </c>
      <c r="G2404" s="113" t="s">
        <v>12847</v>
      </c>
      <c r="H2404" s="113" t="s">
        <v>12929</v>
      </c>
      <c r="I2404" s="113" t="s">
        <v>13000</v>
      </c>
      <c r="J2404" s="115">
        <v>37300</v>
      </c>
    </row>
    <row r="2405" spans="1:10" hidden="1" x14ac:dyDescent="0.2">
      <c r="A2405" s="116" t="s">
        <v>16803</v>
      </c>
      <c r="D2405" s="113" t="s">
        <v>7446</v>
      </c>
      <c r="E2405" s="113" t="e">
        <f t="shared" si="37"/>
        <v>#VALUE!</v>
      </c>
      <c r="F2405" s="113" t="s">
        <v>13304</v>
      </c>
      <c r="G2405" s="113" t="s">
        <v>12847</v>
      </c>
      <c r="H2405" s="113" t="s">
        <v>12929</v>
      </c>
      <c r="I2405" s="113" t="s">
        <v>13002</v>
      </c>
      <c r="J2405" s="115">
        <v>37300</v>
      </c>
    </row>
    <row r="2406" spans="1:10" hidden="1" x14ac:dyDescent="0.2">
      <c r="A2406" s="116" t="s">
        <v>16803</v>
      </c>
      <c r="D2406" s="113" t="s">
        <v>7447</v>
      </c>
      <c r="E2406" s="113" t="e">
        <f t="shared" si="37"/>
        <v>#VALUE!</v>
      </c>
      <c r="F2406" s="113" t="s">
        <v>13304</v>
      </c>
      <c r="G2406" s="113" t="s">
        <v>12847</v>
      </c>
      <c r="H2406" s="113" t="s">
        <v>12929</v>
      </c>
      <c r="I2406" s="113" t="s">
        <v>13004</v>
      </c>
      <c r="J2406" s="115">
        <v>37300</v>
      </c>
    </row>
    <row r="2407" spans="1:10" hidden="1" x14ac:dyDescent="0.2">
      <c r="A2407" s="116" t="s">
        <v>16803</v>
      </c>
      <c r="D2407" s="113" t="s">
        <v>7448</v>
      </c>
      <c r="E2407" s="113" t="e">
        <f t="shared" si="37"/>
        <v>#VALUE!</v>
      </c>
      <c r="F2407" s="113" t="s">
        <v>13304</v>
      </c>
      <c r="G2407" s="113" t="s">
        <v>12847</v>
      </c>
      <c r="H2407" s="113" t="s">
        <v>12929</v>
      </c>
      <c r="I2407" s="113" t="s">
        <v>15706</v>
      </c>
      <c r="J2407" s="115">
        <v>37300</v>
      </c>
    </row>
    <row r="2408" spans="1:10" hidden="1" x14ac:dyDescent="0.2">
      <c r="A2408" s="116" t="s">
        <v>16803</v>
      </c>
      <c r="D2408" s="113" t="s">
        <v>7449</v>
      </c>
      <c r="E2408" s="113" t="e">
        <f t="shared" si="37"/>
        <v>#VALUE!</v>
      </c>
      <c r="F2408" s="113" t="s">
        <v>13304</v>
      </c>
      <c r="G2408" s="113" t="s">
        <v>12847</v>
      </c>
      <c r="H2408" s="113" t="s">
        <v>12929</v>
      </c>
      <c r="I2408" s="113" t="s">
        <v>15708</v>
      </c>
      <c r="J2408" s="115">
        <v>37300</v>
      </c>
    </row>
    <row r="2409" spans="1:10" hidden="1" x14ac:dyDescent="0.2">
      <c r="A2409" s="116" t="s">
        <v>16803</v>
      </c>
      <c r="D2409" s="113" t="s">
        <v>7450</v>
      </c>
      <c r="E2409" s="113" t="e">
        <f t="shared" si="37"/>
        <v>#VALUE!</v>
      </c>
      <c r="F2409" s="113" t="s">
        <v>13304</v>
      </c>
      <c r="G2409" s="113" t="s">
        <v>12847</v>
      </c>
      <c r="H2409" s="113" t="s">
        <v>12929</v>
      </c>
      <c r="I2409" s="113" t="s">
        <v>15710</v>
      </c>
      <c r="J2409" s="115">
        <v>37300</v>
      </c>
    </row>
    <row r="2410" spans="1:10" hidden="1" x14ac:dyDescent="0.2">
      <c r="A2410" s="116" t="s">
        <v>16803</v>
      </c>
      <c r="D2410" s="113" t="s">
        <v>7451</v>
      </c>
      <c r="E2410" s="113" t="e">
        <f t="shared" si="37"/>
        <v>#VALUE!</v>
      </c>
      <c r="F2410" s="113" t="s">
        <v>13304</v>
      </c>
      <c r="G2410" s="113" t="s">
        <v>12847</v>
      </c>
      <c r="H2410" s="113" t="s">
        <v>12929</v>
      </c>
      <c r="I2410" s="113" t="s">
        <v>15714</v>
      </c>
      <c r="J2410" s="115">
        <v>37300</v>
      </c>
    </row>
    <row r="2411" spans="1:10" hidden="1" x14ac:dyDescent="0.2">
      <c r="A2411" s="116" t="s">
        <v>16803</v>
      </c>
      <c r="D2411" s="113" t="s">
        <v>7452</v>
      </c>
      <c r="E2411" s="113" t="e">
        <f t="shared" si="37"/>
        <v>#VALUE!</v>
      </c>
      <c r="F2411" s="113" t="s">
        <v>13304</v>
      </c>
      <c r="G2411" s="113" t="s">
        <v>12847</v>
      </c>
      <c r="H2411" s="113" t="s">
        <v>12929</v>
      </c>
      <c r="I2411" s="113" t="s">
        <v>15716</v>
      </c>
      <c r="J2411" s="115">
        <v>37300</v>
      </c>
    </row>
    <row r="2412" spans="1:10" hidden="1" x14ac:dyDescent="0.2">
      <c r="A2412" s="116" t="s">
        <v>16803</v>
      </c>
      <c r="D2412" s="113" t="s">
        <v>7453</v>
      </c>
      <c r="E2412" s="113" t="e">
        <f t="shared" si="37"/>
        <v>#VALUE!</v>
      </c>
      <c r="F2412" s="113" t="s">
        <v>13304</v>
      </c>
      <c r="G2412" s="113" t="s">
        <v>12847</v>
      </c>
      <c r="H2412" s="113" t="s">
        <v>12929</v>
      </c>
      <c r="I2412" s="113" t="s">
        <v>15718</v>
      </c>
      <c r="J2412" s="115">
        <v>37300</v>
      </c>
    </row>
    <row r="2413" spans="1:10" hidden="1" x14ac:dyDescent="0.2">
      <c r="A2413" s="116" t="s">
        <v>16803</v>
      </c>
      <c r="D2413" s="113" t="s">
        <v>7454</v>
      </c>
      <c r="E2413" s="113" t="e">
        <f t="shared" si="37"/>
        <v>#VALUE!</v>
      </c>
      <c r="F2413" s="113" t="s">
        <v>13304</v>
      </c>
      <c r="G2413" s="113" t="s">
        <v>12847</v>
      </c>
      <c r="H2413" s="113" t="s">
        <v>12929</v>
      </c>
      <c r="I2413" s="113" t="s">
        <v>15722</v>
      </c>
      <c r="J2413" s="115">
        <v>37300</v>
      </c>
    </row>
    <row r="2414" spans="1:10" hidden="1" x14ac:dyDescent="0.2">
      <c r="A2414" s="116" t="s">
        <v>16803</v>
      </c>
      <c r="D2414" s="113" t="s">
        <v>7455</v>
      </c>
      <c r="E2414" s="113" t="e">
        <f t="shared" si="37"/>
        <v>#VALUE!</v>
      </c>
      <c r="F2414" s="113" t="s">
        <v>13304</v>
      </c>
      <c r="G2414" s="113" t="s">
        <v>12847</v>
      </c>
      <c r="H2414" s="113" t="s">
        <v>12929</v>
      </c>
      <c r="I2414" s="113" t="s">
        <v>15724</v>
      </c>
      <c r="J2414" s="115">
        <v>37300</v>
      </c>
    </row>
    <row r="2415" spans="1:10" hidden="1" x14ac:dyDescent="0.2">
      <c r="A2415" s="116" t="s">
        <v>16803</v>
      </c>
      <c r="D2415" s="113" t="s">
        <v>7456</v>
      </c>
      <c r="E2415" s="113" t="e">
        <f t="shared" si="37"/>
        <v>#VALUE!</v>
      </c>
      <c r="F2415" s="113" t="s">
        <v>13304</v>
      </c>
      <c r="G2415" s="113" t="s">
        <v>12847</v>
      </c>
      <c r="H2415" s="113" t="s">
        <v>12929</v>
      </c>
      <c r="I2415" s="113" t="s">
        <v>15726</v>
      </c>
      <c r="J2415" s="115">
        <v>37300</v>
      </c>
    </row>
    <row r="2416" spans="1:10" hidden="1" x14ac:dyDescent="0.2">
      <c r="A2416" s="116" t="s">
        <v>16803</v>
      </c>
      <c r="D2416" s="113" t="s">
        <v>10445</v>
      </c>
      <c r="E2416" s="113" t="e">
        <f t="shared" si="37"/>
        <v>#VALUE!</v>
      </c>
      <c r="F2416" s="113" t="s">
        <v>13304</v>
      </c>
      <c r="G2416" s="113" t="s">
        <v>12847</v>
      </c>
      <c r="H2416" s="113" t="s">
        <v>12929</v>
      </c>
      <c r="I2416" s="113" t="s">
        <v>15730</v>
      </c>
      <c r="J2416" s="115">
        <v>37300</v>
      </c>
    </row>
    <row r="2417" spans="1:10" hidden="1" x14ac:dyDescent="0.2">
      <c r="A2417" s="116" t="s">
        <v>16803</v>
      </c>
      <c r="D2417" s="113" t="s">
        <v>10446</v>
      </c>
      <c r="E2417" s="113" t="e">
        <f t="shared" si="37"/>
        <v>#VALUE!</v>
      </c>
      <c r="F2417" s="113" t="s">
        <v>13304</v>
      </c>
      <c r="G2417" s="113" t="s">
        <v>12847</v>
      </c>
      <c r="H2417" s="113" t="s">
        <v>12929</v>
      </c>
      <c r="I2417" s="113" t="s">
        <v>15732</v>
      </c>
      <c r="J2417" s="115">
        <v>37300</v>
      </c>
    </row>
    <row r="2418" spans="1:10" hidden="1" x14ac:dyDescent="0.2">
      <c r="A2418" s="116" t="s">
        <v>16803</v>
      </c>
      <c r="D2418" s="113" t="s">
        <v>10447</v>
      </c>
      <c r="E2418" s="113" t="e">
        <f t="shared" si="37"/>
        <v>#VALUE!</v>
      </c>
      <c r="F2418" s="113" t="s">
        <v>13304</v>
      </c>
      <c r="G2418" s="113" t="s">
        <v>12847</v>
      </c>
      <c r="H2418" s="113" t="s">
        <v>12929</v>
      </c>
      <c r="I2418" s="113" t="s">
        <v>15734</v>
      </c>
      <c r="J2418" s="115">
        <v>37300</v>
      </c>
    </row>
    <row r="2419" spans="1:10" hidden="1" x14ac:dyDescent="0.2">
      <c r="A2419" s="116" t="s">
        <v>16803</v>
      </c>
      <c r="D2419" s="113" t="s">
        <v>10448</v>
      </c>
      <c r="E2419" s="113" t="e">
        <f t="shared" si="37"/>
        <v>#VALUE!</v>
      </c>
      <c r="F2419" s="113" t="s">
        <v>13304</v>
      </c>
      <c r="G2419" s="113" t="s">
        <v>12847</v>
      </c>
      <c r="H2419" s="113" t="s">
        <v>12929</v>
      </c>
      <c r="I2419" s="113" t="s">
        <v>15738</v>
      </c>
      <c r="J2419" s="115">
        <v>37300</v>
      </c>
    </row>
    <row r="2420" spans="1:10" hidden="1" x14ac:dyDescent="0.2">
      <c r="A2420" s="116" t="s">
        <v>16803</v>
      </c>
      <c r="D2420" s="113" t="s">
        <v>10449</v>
      </c>
      <c r="E2420" s="113" t="e">
        <f t="shared" si="37"/>
        <v>#VALUE!</v>
      </c>
      <c r="F2420" s="113" t="s">
        <v>13304</v>
      </c>
      <c r="G2420" s="113" t="s">
        <v>12847</v>
      </c>
      <c r="H2420" s="113" t="s">
        <v>12929</v>
      </c>
      <c r="I2420" s="113" t="s">
        <v>15740</v>
      </c>
      <c r="J2420" s="115">
        <v>37300</v>
      </c>
    </row>
    <row r="2421" spans="1:10" hidden="1" x14ac:dyDescent="0.2">
      <c r="A2421" s="116" t="s">
        <v>16803</v>
      </c>
      <c r="D2421" s="113" t="s">
        <v>10450</v>
      </c>
      <c r="E2421" s="113" t="e">
        <f t="shared" si="37"/>
        <v>#VALUE!</v>
      </c>
      <c r="F2421" s="113" t="s">
        <v>13304</v>
      </c>
      <c r="G2421" s="113" t="s">
        <v>12847</v>
      </c>
      <c r="H2421" s="113" t="s">
        <v>12929</v>
      </c>
      <c r="I2421" s="113" t="s">
        <v>15742</v>
      </c>
      <c r="J2421" s="115">
        <v>37300</v>
      </c>
    </row>
    <row r="2422" spans="1:10" hidden="1" x14ac:dyDescent="0.2">
      <c r="A2422" s="116" t="s">
        <v>16803</v>
      </c>
      <c r="D2422" s="113" t="s">
        <v>10451</v>
      </c>
      <c r="E2422" s="113" t="e">
        <f t="shared" si="37"/>
        <v>#VALUE!</v>
      </c>
      <c r="F2422" s="113" t="s">
        <v>13304</v>
      </c>
      <c r="G2422" s="113" t="s">
        <v>12847</v>
      </c>
      <c r="H2422" s="113" t="s">
        <v>12929</v>
      </c>
      <c r="I2422" s="113" t="s">
        <v>15746</v>
      </c>
      <c r="J2422" s="115">
        <v>37300</v>
      </c>
    </row>
    <row r="2423" spans="1:10" hidden="1" x14ac:dyDescent="0.2">
      <c r="A2423" s="116" t="s">
        <v>16803</v>
      </c>
      <c r="D2423" s="113" t="s">
        <v>10452</v>
      </c>
      <c r="E2423" s="113" t="e">
        <f t="shared" si="37"/>
        <v>#VALUE!</v>
      </c>
      <c r="F2423" s="113" t="s">
        <v>13304</v>
      </c>
      <c r="G2423" s="113" t="s">
        <v>12847</v>
      </c>
      <c r="H2423" s="113" t="s">
        <v>12929</v>
      </c>
      <c r="I2423" s="113" t="s">
        <v>15748</v>
      </c>
      <c r="J2423" s="115">
        <v>37300</v>
      </c>
    </row>
    <row r="2424" spans="1:10" hidden="1" x14ac:dyDescent="0.2">
      <c r="A2424" s="116" t="s">
        <v>16803</v>
      </c>
      <c r="D2424" s="113" t="s">
        <v>10453</v>
      </c>
      <c r="E2424" s="113" t="e">
        <f t="shared" si="37"/>
        <v>#VALUE!</v>
      </c>
      <c r="F2424" s="113" t="s">
        <v>13304</v>
      </c>
      <c r="G2424" s="113" t="s">
        <v>12847</v>
      </c>
      <c r="H2424" s="113" t="s">
        <v>12929</v>
      </c>
      <c r="I2424" s="113" t="s">
        <v>15750</v>
      </c>
      <c r="J2424" s="115">
        <v>37300</v>
      </c>
    </row>
    <row r="2425" spans="1:10" hidden="1" x14ac:dyDescent="0.2">
      <c r="A2425" s="116" t="s">
        <v>16803</v>
      </c>
      <c r="D2425" s="113" t="s">
        <v>10454</v>
      </c>
      <c r="E2425" s="113" t="e">
        <f t="shared" si="37"/>
        <v>#VALUE!</v>
      </c>
      <c r="F2425" s="113" t="s">
        <v>13304</v>
      </c>
      <c r="G2425" s="113" t="s">
        <v>12847</v>
      </c>
      <c r="H2425" s="113" t="s">
        <v>12929</v>
      </c>
      <c r="I2425" s="113" t="s">
        <v>15754</v>
      </c>
      <c r="J2425" s="115">
        <v>37300</v>
      </c>
    </row>
    <row r="2426" spans="1:10" hidden="1" x14ac:dyDescent="0.2">
      <c r="A2426" s="116" t="s">
        <v>16803</v>
      </c>
      <c r="D2426" s="113" t="s">
        <v>10455</v>
      </c>
      <c r="E2426" s="113" t="e">
        <f t="shared" si="37"/>
        <v>#VALUE!</v>
      </c>
      <c r="F2426" s="113" t="s">
        <v>13304</v>
      </c>
      <c r="G2426" s="113" t="s">
        <v>12847</v>
      </c>
      <c r="H2426" s="113" t="s">
        <v>12942</v>
      </c>
      <c r="I2426" s="113" t="s">
        <v>12955</v>
      </c>
      <c r="J2426" s="115">
        <v>37300</v>
      </c>
    </row>
    <row r="2427" spans="1:10" hidden="1" x14ac:dyDescent="0.2">
      <c r="A2427" s="116" t="s">
        <v>16803</v>
      </c>
      <c r="D2427" s="113" t="s">
        <v>10456</v>
      </c>
      <c r="E2427" s="113" t="e">
        <f t="shared" si="37"/>
        <v>#VALUE!</v>
      </c>
      <c r="F2427" s="113" t="s">
        <v>13304</v>
      </c>
      <c r="G2427" s="113" t="s">
        <v>12847</v>
      </c>
      <c r="H2427" s="113" t="s">
        <v>12942</v>
      </c>
      <c r="I2427" s="113" t="s">
        <v>12957</v>
      </c>
      <c r="J2427" s="115">
        <v>37300</v>
      </c>
    </row>
    <row r="2428" spans="1:10" hidden="1" x14ac:dyDescent="0.2">
      <c r="A2428" s="116" t="s">
        <v>16803</v>
      </c>
      <c r="D2428" s="113" t="s">
        <v>10457</v>
      </c>
      <c r="E2428" s="113" t="e">
        <f t="shared" si="37"/>
        <v>#VALUE!</v>
      </c>
      <c r="F2428" s="113" t="s">
        <v>13304</v>
      </c>
      <c r="G2428" s="113" t="s">
        <v>12847</v>
      </c>
      <c r="H2428" s="113" t="s">
        <v>12942</v>
      </c>
      <c r="I2428" s="113" t="s">
        <v>12961</v>
      </c>
      <c r="J2428" s="115">
        <v>37300</v>
      </c>
    </row>
    <row r="2429" spans="1:10" hidden="1" x14ac:dyDescent="0.2">
      <c r="A2429" s="116" t="s">
        <v>16803</v>
      </c>
      <c r="D2429" s="113" t="s">
        <v>10458</v>
      </c>
      <c r="E2429" s="113" t="e">
        <f t="shared" si="37"/>
        <v>#VALUE!</v>
      </c>
      <c r="F2429" s="113" t="s">
        <v>13304</v>
      </c>
      <c r="G2429" s="113" t="s">
        <v>12847</v>
      </c>
      <c r="H2429" s="113" t="s">
        <v>12942</v>
      </c>
      <c r="I2429" s="113" t="s">
        <v>12963</v>
      </c>
      <c r="J2429" s="115">
        <v>37300</v>
      </c>
    </row>
    <row r="2430" spans="1:10" hidden="1" x14ac:dyDescent="0.2">
      <c r="A2430" s="116" t="s">
        <v>16803</v>
      </c>
      <c r="D2430" s="113" t="s">
        <v>10459</v>
      </c>
      <c r="E2430" s="113" t="e">
        <f t="shared" si="37"/>
        <v>#VALUE!</v>
      </c>
      <c r="F2430" s="113" t="s">
        <v>13304</v>
      </c>
      <c r="G2430" s="113" t="s">
        <v>12847</v>
      </c>
      <c r="H2430" s="113" t="s">
        <v>12942</v>
      </c>
      <c r="I2430" s="113" t="s">
        <v>12965</v>
      </c>
      <c r="J2430" s="115">
        <v>37300</v>
      </c>
    </row>
    <row r="2431" spans="1:10" hidden="1" x14ac:dyDescent="0.2">
      <c r="A2431" s="116" t="s">
        <v>16803</v>
      </c>
      <c r="D2431" s="113" t="s">
        <v>10460</v>
      </c>
      <c r="E2431" s="113" t="e">
        <f t="shared" si="37"/>
        <v>#VALUE!</v>
      </c>
      <c r="F2431" s="113" t="s">
        <v>13304</v>
      </c>
      <c r="G2431" s="113" t="s">
        <v>12847</v>
      </c>
      <c r="H2431" s="113" t="s">
        <v>12942</v>
      </c>
      <c r="I2431" s="113" t="s">
        <v>12969</v>
      </c>
      <c r="J2431" s="115">
        <v>37300</v>
      </c>
    </row>
    <row r="2432" spans="1:10" hidden="1" x14ac:dyDescent="0.2">
      <c r="A2432" s="116" t="s">
        <v>16803</v>
      </c>
      <c r="D2432" s="113" t="s">
        <v>10461</v>
      </c>
      <c r="E2432" s="113" t="e">
        <f t="shared" si="37"/>
        <v>#VALUE!</v>
      </c>
      <c r="F2432" s="113" t="s">
        <v>13304</v>
      </c>
      <c r="G2432" s="113" t="s">
        <v>12847</v>
      </c>
      <c r="H2432" s="113" t="s">
        <v>12942</v>
      </c>
      <c r="I2432" s="113" t="s">
        <v>12971</v>
      </c>
      <c r="J2432" s="115">
        <v>37300</v>
      </c>
    </row>
    <row r="2433" spans="1:10" hidden="1" x14ac:dyDescent="0.2">
      <c r="A2433" s="116" t="s">
        <v>16803</v>
      </c>
      <c r="D2433" s="113" t="s">
        <v>10462</v>
      </c>
      <c r="E2433" s="113" t="e">
        <f t="shared" si="37"/>
        <v>#VALUE!</v>
      </c>
      <c r="F2433" s="113" t="s">
        <v>13304</v>
      </c>
      <c r="G2433" s="113" t="s">
        <v>12847</v>
      </c>
      <c r="H2433" s="113" t="s">
        <v>12942</v>
      </c>
      <c r="I2433" s="113" t="s">
        <v>12980</v>
      </c>
      <c r="J2433" s="115">
        <v>37300</v>
      </c>
    </row>
    <row r="2434" spans="1:10" hidden="1" x14ac:dyDescent="0.2">
      <c r="A2434" s="116" t="s">
        <v>16803</v>
      </c>
      <c r="D2434" s="113" t="s">
        <v>10463</v>
      </c>
      <c r="E2434" s="113" t="e">
        <f t="shared" ref="E2434:E2497" si="38">VALUE(D2434)</f>
        <v>#VALUE!</v>
      </c>
      <c r="F2434" s="113" t="s">
        <v>13304</v>
      </c>
      <c r="G2434" s="113" t="s">
        <v>12847</v>
      </c>
      <c r="H2434" s="113" t="s">
        <v>12942</v>
      </c>
      <c r="I2434" s="113" t="s">
        <v>12984</v>
      </c>
      <c r="J2434" s="115">
        <v>37300</v>
      </c>
    </row>
    <row r="2435" spans="1:10" hidden="1" x14ac:dyDescent="0.2">
      <c r="A2435" s="116" t="s">
        <v>16803</v>
      </c>
      <c r="D2435" s="113" t="s">
        <v>10464</v>
      </c>
      <c r="E2435" s="113" t="e">
        <f t="shared" si="38"/>
        <v>#VALUE!</v>
      </c>
      <c r="F2435" s="113" t="s">
        <v>13304</v>
      </c>
      <c r="G2435" s="113" t="s">
        <v>12847</v>
      </c>
      <c r="H2435" s="113" t="s">
        <v>12942</v>
      </c>
      <c r="I2435" s="113" t="s">
        <v>12986</v>
      </c>
      <c r="J2435" s="115">
        <v>37300</v>
      </c>
    </row>
    <row r="2436" spans="1:10" hidden="1" x14ac:dyDescent="0.2">
      <c r="A2436" s="116" t="s">
        <v>16803</v>
      </c>
      <c r="D2436" s="113" t="s">
        <v>10465</v>
      </c>
      <c r="E2436" s="113" t="e">
        <f t="shared" si="38"/>
        <v>#VALUE!</v>
      </c>
      <c r="F2436" s="113" t="s">
        <v>13304</v>
      </c>
      <c r="G2436" s="113" t="s">
        <v>12847</v>
      </c>
      <c r="H2436" s="113" t="s">
        <v>12942</v>
      </c>
      <c r="I2436" s="113" t="s">
        <v>12988</v>
      </c>
      <c r="J2436" s="115">
        <v>37300</v>
      </c>
    </row>
    <row r="2437" spans="1:10" hidden="1" x14ac:dyDescent="0.2">
      <c r="A2437" s="116" t="s">
        <v>16803</v>
      </c>
      <c r="D2437" s="113" t="s">
        <v>10466</v>
      </c>
      <c r="E2437" s="113" t="e">
        <f t="shared" si="38"/>
        <v>#VALUE!</v>
      </c>
      <c r="F2437" s="113" t="s">
        <v>13304</v>
      </c>
      <c r="G2437" s="113" t="s">
        <v>12847</v>
      </c>
      <c r="H2437" s="113" t="s">
        <v>12942</v>
      </c>
      <c r="I2437" s="113" t="s">
        <v>12992</v>
      </c>
      <c r="J2437" s="115">
        <v>37300</v>
      </c>
    </row>
    <row r="2438" spans="1:10" hidden="1" x14ac:dyDescent="0.2">
      <c r="A2438" s="116" t="s">
        <v>16803</v>
      </c>
      <c r="D2438" s="113" t="s">
        <v>10467</v>
      </c>
      <c r="E2438" s="113" t="e">
        <f t="shared" si="38"/>
        <v>#VALUE!</v>
      </c>
      <c r="F2438" s="113" t="s">
        <v>13304</v>
      </c>
      <c r="G2438" s="113" t="s">
        <v>12847</v>
      </c>
      <c r="H2438" s="113" t="s">
        <v>12942</v>
      </c>
      <c r="I2438" s="113" t="s">
        <v>12994</v>
      </c>
      <c r="J2438" s="115">
        <v>37300</v>
      </c>
    </row>
    <row r="2439" spans="1:10" hidden="1" x14ac:dyDescent="0.2">
      <c r="A2439" s="116" t="s">
        <v>16803</v>
      </c>
      <c r="D2439" s="113" t="s">
        <v>10468</v>
      </c>
      <c r="E2439" s="113" t="e">
        <f t="shared" si="38"/>
        <v>#VALUE!</v>
      </c>
      <c r="F2439" s="113" t="s">
        <v>13304</v>
      </c>
      <c r="G2439" s="113" t="s">
        <v>12847</v>
      </c>
      <c r="H2439" s="113" t="s">
        <v>12942</v>
      </c>
      <c r="I2439" s="113" t="s">
        <v>12996</v>
      </c>
      <c r="J2439" s="115">
        <v>37300</v>
      </c>
    </row>
    <row r="2440" spans="1:10" hidden="1" x14ac:dyDescent="0.2">
      <c r="A2440" s="116" t="s">
        <v>16803</v>
      </c>
      <c r="D2440" s="113" t="s">
        <v>10469</v>
      </c>
      <c r="E2440" s="113" t="e">
        <f t="shared" si="38"/>
        <v>#VALUE!</v>
      </c>
      <c r="F2440" s="113" t="s">
        <v>13304</v>
      </c>
      <c r="G2440" s="113" t="s">
        <v>12847</v>
      </c>
      <c r="H2440" s="113" t="s">
        <v>12942</v>
      </c>
      <c r="I2440" s="113" t="s">
        <v>13000</v>
      </c>
      <c r="J2440" s="115">
        <v>37300</v>
      </c>
    </row>
    <row r="2441" spans="1:10" hidden="1" x14ac:dyDescent="0.2">
      <c r="A2441" s="116" t="s">
        <v>16803</v>
      </c>
      <c r="D2441" s="113" t="s">
        <v>10470</v>
      </c>
      <c r="E2441" s="113" t="e">
        <f t="shared" si="38"/>
        <v>#VALUE!</v>
      </c>
      <c r="F2441" s="113" t="s">
        <v>13304</v>
      </c>
      <c r="G2441" s="113" t="s">
        <v>12847</v>
      </c>
      <c r="H2441" s="113" t="s">
        <v>12942</v>
      </c>
      <c r="I2441" s="113" t="s">
        <v>13002</v>
      </c>
      <c r="J2441" s="115">
        <v>37300</v>
      </c>
    </row>
    <row r="2442" spans="1:10" hidden="1" x14ac:dyDescent="0.2">
      <c r="A2442" s="116" t="s">
        <v>16803</v>
      </c>
      <c r="D2442" s="113" t="s">
        <v>10471</v>
      </c>
      <c r="E2442" s="113" t="e">
        <f t="shared" si="38"/>
        <v>#VALUE!</v>
      </c>
      <c r="F2442" s="113" t="s">
        <v>13304</v>
      </c>
      <c r="G2442" s="113" t="s">
        <v>12847</v>
      </c>
      <c r="H2442" s="113" t="s">
        <v>12942</v>
      </c>
      <c r="I2442" s="113" t="s">
        <v>13004</v>
      </c>
      <c r="J2442" s="115">
        <v>37300</v>
      </c>
    </row>
    <row r="2443" spans="1:10" hidden="1" x14ac:dyDescent="0.2">
      <c r="A2443" s="116" t="s">
        <v>16803</v>
      </c>
      <c r="D2443" s="113" t="s">
        <v>10472</v>
      </c>
      <c r="E2443" s="113" t="e">
        <f t="shared" si="38"/>
        <v>#VALUE!</v>
      </c>
      <c r="F2443" s="113" t="s">
        <v>13304</v>
      </c>
      <c r="G2443" s="113" t="s">
        <v>12847</v>
      </c>
      <c r="H2443" s="113" t="s">
        <v>12942</v>
      </c>
      <c r="I2443" s="113" t="s">
        <v>15706</v>
      </c>
      <c r="J2443" s="115">
        <v>37300</v>
      </c>
    </row>
    <row r="2444" spans="1:10" hidden="1" x14ac:dyDescent="0.2">
      <c r="A2444" s="116" t="s">
        <v>16803</v>
      </c>
      <c r="D2444" s="113" t="s">
        <v>10473</v>
      </c>
      <c r="E2444" s="113" t="e">
        <f t="shared" si="38"/>
        <v>#VALUE!</v>
      </c>
      <c r="F2444" s="113" t="s">
        <v>13304</v>
      </c>
      <c r="G2444" s="113" t="s">
        <v>12847</v>
      </c>
      <c r="H2444" s="113" t="s">
        <v>12942</v>
      </c>
      <c r="I2444" s="113" t="s">
        <v>15708</v>
      </c>
      <c r="J2444" s="115">
        <v>37300</v>
      </c>
    </row>
    <row r="2445" spans="1:10" hidden="1" x14ac:dyDescent="0.2">
      <c r="A2445" s="116" t="s">
        <v>16803</v>
      </c>
      <c r="D2445" s="113" t="s">
        <v>10474</v>
      </c>
      <c r="E2445" s="113" t="e">
        <f t="shared" si="38"/>
        <v>#VALUE!</v>
      </c>
      <c r="F2445" s="113" t="s">
        <v>13304</v>
      </c>
      <c r="G2445" s="113" t="s">
        <v>12847</v>
      </c>
      <c r="H2445" s="113" t="s">
        <v>12942</v>
      </c>
      <c r="I2445" s="113" t="s">
        <v>15710</v>
      </c>
      <c r="J2445" s="115">
        <v>37300</v>
      </c>
    </row>
    <row r="2446" spans="1:10" hidden="1" x14ac:dyDescent="0.2">
      <c r="A2446" s="116" t="s">
        <v>16803</v>
      </c>
      <c r="D2446" s="113" t="s">
        <v>10475</v>
      </c>
      <c r="E2446" s="113" t="e">
        <f t="shared" si="38"/>
        <v>#VALUE!</v>
      </c>
      <c r="F2446" s="113" t="s">
        <v>13304</v>
      </c>
      <c r="G2446" s="113" t="s">
        <v>12847</v>
      </c>
      <c r="H2446" s="113" t="s">
        <v>12942</v>
      </c>
      <c r="I2446" s="113" t="s">
        <v>15714</v>
      </c>
      <c r="J2446" s="115">
        <v>37300</v>
      </c>
    </row>
    <row r="2447" spans="1:10" hidden="1" x14ac:dyDescent="0.2">
      <c r="A2447" s="116" t="s">
        <v>16803</v>
      </c>
      <c r="D2447" s="113" t="s">
        <v>10476</v>
      </c>
      <c r="E2447" s="113" t="e">
        <f t="shared" si="38"/>
        <v>#VALUE!</v>
      </c>
      <c r="F2447" s="113" t="s">
        <v>13304</v>
      </c>
      <c r="G2447" s="113" t="s">
        <v>12847</v>
      </c>
      <c r="H2447" s="113" t="s">
        <v>12942</v>
      </c>
      <c r="I2447" s="113" t="s">
        <v>15716</v>
      </c>
      <c r="J2447" s="115">
        <v>37300</v>
      </c>
    </row>
    <row r="2448" spans="1:10" hidden="1" x14ac:dyDescent="0.2">
      <c r="A2448" s="116" t="s">
        <v>16803</v>
      </c>
      <c r="D2448" s="113" t="s">
        <v>10477</v>
      </c>
      <c r="E2448" s="113" t="e">
        <f t="shared" si="38"/>
        <v>#VALUE!</v>
      </c>
      <c r="F2448" s="113" t="s">
        <v>13304</v>
      </c>
      <c r="G2448" s="113" t="s">
        <v>12847</v>
      </c>
      <c r="H2448" s="113" t="s">
        <v>12942</v>
      </c>
      <c r="I2448" s="113" t="s">
        <v>15718</v>
      </c>
      <c r="J2448" s="115">
        <v>37300</v>
      </c>
    </row>
    <row r="2449" spans="1:10" hidden="1" x14ac:dyDescent="0.2">
      <c r="A2449" s="116" t="s">
        <v>16803</v>
      </c>
      <c r="D2449" s="113" t="s">
        <v>10478</v>
      </c>
      <c r="E2449" s="113" t="e">
        <f t="shared" si="38"/>
        <v>#VALUE!</v>
      </c>
      <c r="F2449" s="113" t="s">
        <v>13304</v>
      </c>
      <c r="G2449" s="113" t="s">
        <v>12847</v>
      </c>
      <c r="H2449" s="113" t="s">
        <v>12942</v>
      </c>
      <c r="I2449" s="113" t="s">
        <v>15722</v>
      </c>
      <c r="J2449" s="115">
        <v>37300</v>
      </c>
    </row>
    <row r="2450" spans="1:10" hidden="1" x14ac:dyDescent="0.2">
      <c r="A2450" s="116" t="s">
        <v>16803</v>
      </c>
      <c r="D2450" s="113" t="s">
        <v>10479</v>
      </c>
      <c r="E2450" s="113" t="e">
        <f t="shared" si="38"/>
        <v>#VALUE!</v>
      </c>
      <c r="F2450" s="113" t="s">
        <v>13304</v>
      </c>
      <c r="G2450" s="113" t="s">
        <v>12847</v>
      </c>
      <c r="H2450" s="113" t="s">
        <v>12942</v>
      </c>
      <c r="I2450" s="113" t="s">
        <v>15724</v>
      </c>
      <c r="J2450" s="115">
        <v>37300</v>
      </c>
    </row>
    <row r="2451" spans="1:10" hidden="1" x14ac:dyDescent="0.2">
      <c r="A2451" s="116" t="s">
        <v>16803</v>
      </c>
      <c r="D2451" s="113" t="s">
        <v>10480</v>
      </c>
      <c r="E2451" s="113" t="e">
        <f t="shared" si="38"/>
        <v>#VALUE!</v>
      </c>
      <c r="F2451" s="113" t="s">
        <v>13304</v>
      </c>
      <c r="G2451" s="113" t="s">
        <v>12847</v>
      </c>
      <c r="H2451" s="113" t="s">
        <v>12942</v>
      </c>
      <c r="I2451" s="113" t="s">
        <v>15726</v>
      </c>
      <c r="J2451" s="115">
        <v>37300</v>
      </c>
    </row>
    <row r="2452" spans="1:10" hidden="1" x14ac:dyDescent="0.2">
      <c r="A2452" s="116" t="s">
        <v>16803</v>
      </c>
      <c r="D2452" s="113" t="s">
        <v>10481</v>
      </c>
      <c r="E2452" s="113" t="e">
        <f t="shared" si="38"/>
        <v>#VALUE!</v>
      </c>
      <c r="F2452" s="113" t="s">
        <v>13304</v>
      </c>
      <c r="G2452" s="113" t="s">
        <v>12847</v>
      </c>
      <c r="H2452" s="113" t="s">
        <v>12942</v>
      </c>
      <c r="I2452" s="113" t="s">
        <v>15730</v>
      </c>
      <c r="J2452" s="115">
        <v>37300</v>
      </c>
    </row>
    <row r="2453" spans="1:10" hidden="1" x14ac:dyDescent="0.2">
      <c r="A2453" s="116" t="s">
        <v>16803</v>
      </c>
      <c r="D2453" s="113" t="s">
        <v>10482</v>
      </c>
      <c r="E2453" s="113" t="e">
        <f t="shared" si="38"/>
        <v>#VALUE!</v>
      </c>
      <c r="F2453" s="113" t="s">
        <v>13304</v>
      </c>
      <c r="G2453" s="113" t="s">
        <v>12847</v>
      </c>
      <c r="H2453" s="113" t="s">
        <v>12942</v>
      </c>
      <c r="I2453" s="113" t="s">
        <v>15732</v>
      </c>
      <c r="J2453" s="115">
        <v>37300</v>
      </c>
    </row>
    <row r="2454" spans="1:10" hidden="1" x14ac:dyDescent="0.2">
      <c r="A2454" s="116" t="s">
        <v>16803</v>
      </c>
      <c r="D2454" s="113" t="s">
        <v>10483</v>
      </c>
      <c r="E2454" s="113" t="e">
        <f t="shared" si="38"/>
        <v>#VALUE!</v>
      </c>
      <c r="F2454" s="113" t="s">
        <v>13304</v>
      </c>
      <c r="G2454" s="113" t="s">
        <v>12847</v>
      </c>
      <c r="H2454" s="113" t="s">
        <v>12942</v>
      </c>
      <c r="I2454" s="113" t="s">
        <v>15734</v>
      </c>
      <c r="J2454" s="115">
        <v>37300</v>
      </c>
    </row>
    <row r="2455" spans="1:10" hidden="1" x14ac:dyDescent="0.2">
      <c r="A2455" s="116" t="s">
        <v>16803</v>
      </c>
      <c r="D2455" s="113" t="s">
        <v>10484</v>
      </c>
      <c r="E2455" s="113" t="e">
        <f t="shared" si="38"/>
        <v>#VALUE!</v>
      </c>
      <c r="F2455" s="113" t="s">
        <v>13304</v>
      </c>
      <c r="G2455" s="113" t="s">
        <v>12847</v>
      </c>
      <c r="H2455" s="113" t="s">
        <v>12942</v>
      </c>
      <c r="I2455" s="113" t="s">
        <v>15738</v>
      </c>
      <c r="J2455" s="115">
        <v>37300</v>
      </c>
    </row>
    <row r="2456" spans="1:10" hidden="1" x14ac:dyDescent="0.2">
      <c r="A2456" s="116" t="s">
        <v>16803</v>
      </c>
      <c r="D2456" s="113" t="s">
        <v>10485</v>
      </c>
      <c r="E2456" s="113" t="e">
        <f t="shared" si="38"/>
        <v>#VALUE!</v>
      </c>
      <c r="F2456" s="113" t="s">
        <v>13304</v>
      </c>
      <c r="G2456" s="113" t="s">
        <v>12847</v>
      </c>
      <c r="H2456" s="113" t="s">
        <v>12942</v>
      </c>
      <c r="I2456" s="113" t="s">
        <v>15740</v>
      </c>
      <c r="J2456" s="115">
        <v>37300</v>
      </c>
    </row>
    <row r="2457" spans="1:10" hidden="1" x14ac:dyDescent="0.2">
      <c r="A2457" s="116" t="s">
        <v>16803</v>
      </c>
      <c r="D2457" s="113" t="s">
        <v>10486</v>
      </c>
      <c r="E2457" s="113" t="e">
        <f t="shared" si="38"/>
        <v>#VALUE!</v>
      </c>
      <c r="F2457" s="113" t="s">
        <v>13304</v>
      </c>
      <c r="G2457" s="113" t="s">
        <v>12847</v>
      </c>
      <c r="H2457" s="113" t="s">
        <v>12942</v>
      </c>
      <c r="I2457" s="113" t="s">
        <v>15742</v>
      </c>
      <c r="J2457" s="115">
        <v>37300</v>
      </c>
    </row>
    <row r="2458" spans="1:10" hidden="1" x14ac:dyDescent="0.2">
      <c r="A2458" s="116" t="s">
        <v>16803</v>
      </c>
      <c r="D2458" s="113" t="s">
        <v>10487</v>
      </c>
      <c r="E2458" s="113" t="e">
        <f t="shared" si="38"/>
        <v>#VALUE!</v>
      </c>
      <c r="F2458" s="113" t="s">
        <v>13304</v>
      </c>
      <c r="G2458" s="113" t="s">
        <v>12847</v>
      </c>
      <c r="H2458" s="113" t="s">
        <v>12942</v>
      </c>
      <c r="I2458" s="113" t="s">
        <v>15746</v>
      </c>
      <c r="J2458" s="115">
        <v>37300</v>
      </c>
    </row>
    <row r="2459" spans="1:10" hidden="1" x14ac:dyDescent="0.2">
      <c r="A2459" s="116" t="s">
        <v>16803</v>
      </c>
      <c r="D2459" s="113" t="s">
        <v>10488</v>
      </c>
      <c r="E2459" s="113" t="e">
        <f t="shared" si="38"/>
        <v>#VALUE!</v>
      </c>
      <c r="F2459" s="113" t="s">
        <v>13304</v>
      </c>
      <c r="G2459" s="113" t="s">
        <v>12847</v>
      </c>
      <c r="H2459" s="113" t="s">
        <v>12942</v>
      </c>
      <c r="I2459" s="113" t="s">
        <v>15748</v>
      </c>
      <c r="J2459" s="115">
        <v>37300</v>
      </c>
    </row>
    <row r="2460" spans="1:10" hidden="1" x14ac:dyDescent="0.2">
      <c r="A2460" s="116" t="s">
        <v>16803</v>
      </c>
      <c r="D2460" s="113" t="s">
        <v>10489</v>
      </c>
      <c r="E2460" s="113" t="e">
        <f t="shared" si="38"/>
        <v>#VALUE!</v>
      </c>
      <c r="F2460" s="113" t="s">
        <v>13304</v>
      </c>
      <c r="G2460" s="113" t="s">
        <v>12847</v>
      </c>
      <c r="H2460" s="113" t="s">
        <v>12942</v>
      </c>
      <c r="I2460" s="113" t="s">
        <v>15750</v>
      </c>
      <c r="J2460" s="115">
        <v>37300</v>
      </c>
    </row>
    <row r="2461" spans="1:10" hidden="1" x14ac:dyDescent="0.2">
      <c r="A2461" s="116" t="s">
        <v>16803</v>
      </c>
      <c r="D2461" s="113" t="s">
        <v>10490</v>
      </c>
      <c r="E2461" s="113" t="e">
        <f t="shared" si="38"/>
        <v>#VALUE!</v>
      </c>
      <c r="F2461" s="113" t="s">
        <v>13304</v>
      </c>
      <c r="G2461" s="113" t="s">
        <v>12847</v>
      </c>
      <c r="H2461" s="113" t="s">
        <v>12942</v>
      </c>
      <c r="I2461" s="113" t="s">
        <v>15754</v>
      </c>
      <c r="J2461" s="115">
        <v>37300</v>
      </c>
    </row>
    <row r="2462" spans="1:10" x14ac:dyDescent="0.2">
      <c r="A2462" s="113" t="s">
        <v>10491</v>
      </c>
      <c r="D2462" s="113" t="s">
        <v>10492</v>
      </c>
      <c r="E2462" s="113">
        <f t="shared" si="38"/>
        <v>10100101</v>
      </c>
      <c r="F2462" s="113" t="s">
        <v>10493</v>
      </c>
      <c r="G2462" s="113" t="s">
        <v>10494</v>
      </c>
      <c r="H2462" s="113" t="s">
        <v>13338</v>
      </c>
      <c r="I2462" s="113" t="s">
        <v>10495</v>
      </c>
    </row>
    <row r="2463" spans="1:10" x14ac:dyDescent="0.2">
      <c r="A2463" s="113" t="s">
        <v>10491</v>
      </c>
      <c r="D2463" s="113" t="s">
        <v>10496</v>
      </c>
      <c r="E2463" s="113">
        <f t="shared" si="38"/>
        <v>10100102</v>
      </c>
      <c r="F2463" s="113" t="s">
        <v>10493</v>
      </c>
      <c r="G2463" s="113" t="s">
        <v>10494</v>
      </c>
      <c r="H2463" s="113" t="s">
        <v>13338</v>
      </c>
      <c r="I2463" s="113" t="s">
        <v>10497</v>
      </c>
    </row>
    <row r="2464" spans="1:10" x14ac:dyDescent="0.2">
      <c r="A2464" s="113" t="s">
        <v>10491</v>
      </c>
      <c r="D2464" s="113" t="s">
        <v>10498</v>
      </c>
      <c r="E2464" s="113">
        <f t="shared" si="38"/>
        <v>10100201</v>
      </c>
      <c r="F2464" s="113" t="s">
        <v>10493</v>
      </c>
      <c r="G2464" s="113" t="s">
        <v>10494</v>
      </c>
      <c r="H2464" s="113" t="s">
        <v>13341</v>
      </c>
      <c r="I2464" s="113" t="s">
        <v>10499</v>
      </c>
    </row>
    <row r="2465" spans="1:9" x14ac:dyDescent="0.2">
      <c r="A2465" s="113" t="s">
        <v>10491</v>
      </c>
      <c r="D2465" s="113" t="s">
        <v>10500</v>
      </c>
      <c r="E2465" s="113">
        <f t="shared" si="38"/>
        <v>10100202</v>
      </c>
      <c r="F2465" s="113" t="s">
        <v>10493</v>
      </c>
      <c r="G2465" s="113" t="s">
        <v>10494</v>
      </c>
      <c r="H2465" s="113" t="s">
        <v>13341</v>
      </c>
      <c r="I2465" s="113" t="s">
        <v>10501</v>
      </c>
    </row>
    <row r="2466" spans="1:9" x14ac:dyDescent="0.2">
      <c r="A2466" s="113" t="s">
        <v>10491</v>
      </c>
      <c r="D2466" s="113" t="s">
        <v>10502</v>
      </c>
      <c r="E2466" s="113">
        <f t="shared" si="38"/>
        <v>10100203</v>
      </c>
      <c r="F2466" s="113" t="s">
        <v>10493</v>
      </c>
      <c r="G2466" s="113" t="s">
        <v>10494</v>
      </c>
      <c r="H2466" s="113" t="s">
        <v>13341</v>
      </c>
      <c r="I2466" s="113" t="s">
        <v>10503</v>
      </c>
    </row>
    <row r="2467" spans="1:9" x14ac:dyDescent="0.2">
      <c r="A2467" s="113" t="s">
        <v>10491</v>
      </c>
      <c r="D2467" s="113" t="s">
        <v>10504</v>
      </c>
      <c r="E2467" s="113">
        <f t="shared" si="38"/>
        <v>10100204</v>
      </c>
      <c r="F2467" s="113" t="s">
        <v>10493</v>
      </c>
      <c r="G2467" s="113" t="s">
        <v>10494</v>
      </c>
      <c r="H2467" s="113" t="s">
        <v>13341</v>
      </c>
      <c r="I2467" s="113" t="s">
        <v>10505</v>
      </c>
    </row>
    <row r="2468" spans="1:9" x14ac:dyDescent="0.2">
      <c r="A2468" s="113" t="s">
        <v>10491</v>
      </c>
      <c r="D2468" s="113" t="s">
        <v>10506</v>
      </c>
      <c r="E2468" s="113">
        <f t="shared" si="38"/>
        <v>10100205</v>
      </c>
      <c r="F2468" s="113" t="s">
        <v>10493</v>
      </c>
      <c r="G2468" s="113" t="s">
        <v>10494</v>
      </c>
      <c r="H2468" s="113" t="s">
        <v>13341</v>
      </c>
      <c r="I2468" s="113" t="s">
        <v>10507</v>
      </c>
    </row>
    <row r="2469" spans="1:9" x14ac:dyDescent="0.2">
      <c r="A2469" s="113" t="s">
        <v>10491</v>
      </c>
      <c r="D2469" s="113" t="s">
        <v>10508</v>
      </c>
      <c r="E2469" s="113">
        <f t="shared" si="38"/>
        <v>10100211</v>
      </c>
      <c r="F2469" s="113" t="s">
        <v>10493</v>
      </c>
      <c r="G2469" s="113" t="s">
        <v>10494</v>
      </c>
      <c r="H2469" s="113" t="s">
        <v>13341</v>
      </c>
      <c r="I2469" s="113" t="s">
        <v>13365</v>
      </c>
    </row>
    <row r="2470" spans="1:9" x14ac:dyDescent="0.2">
      <c r="A2470" s="113" t="s">
        <v>10491</v>
      </c>
      <c r="D2470" s="113" t="s">
        <v>13366</v>
      </c>
      <c r="E2470" s="113">
        <f t="shared" si="38"/>
        <v>10100212</v>
      </c>
      <c r="F2470" s="113" t="s">
        <v>10493</v>
      </c>
      <c r="G2470" s="113" t="s">
        <v>10494</v>
      </c>
      <c r="H2470" s="113" t="s">
        <v>13341</v>
      </c>
      <c r="I2470" s="113" t="s">
        <v>13367</v>
      </c>
    </row>
    <row r="2471" spans="1:9" x14ac:dyDescent="0.2">
      <c r="A2471" s="113" t="s">
        <v>10491</v>
      </c>
      <c r="D2471" s="113" t="s">
        <v>13368</v>
      </c>
      <c r="E2471" s="113">
        <f t="shared" si="38"/>
        <v>10100215</v>
      </c>
      <c r="F2471" s="113" t="s">
        <v>10493</v>
      </c>
      <c r="G2471" s="113" t="s">
        <v>10494</v>
      </c>
      <c r="H2471" s="113" t="s">
        <v>13341</v>
      </c>
      <c r="I2471" s="113" t="s">
        <v>13369</v>
      </c>
    </row>
    <row r="2472" spans="1:9" x14ac:dyDescent="0.2">
      <c r="A2472" s="113" t="s">
        <v>10491</v>
      </c>
      <c r="D2472" s="113" t="s">
        <v>13370</v>
      </c>
      <c r="E2472" s="113">
        <f t="shared" si="38"/>
        <v>10100217</v>
      </c>
      <c r="F2472" s="113" t="s">
        <v>10493</v>
      </c>
      <c r="G2472" s="113" t="s">
        <v>10494</v>
      </c>
      <c r="H2472" s="113" t="s">
        <v>13341</v>
      </c>
      <c r="I2472" s="113" t="s">
        <v>13371</v>
      </c>
    </row>
    <row r="2473" spans="1:9" x14ac:dyDescent="0.2">
      <c r="A2473" s="113" t="s">
        <v>10491</v>
      </c>
      <c r="D2473" s="113" t="s">
        <v>13372</v>
      </c>
      <c r="E2473" s="113">
        <f t="shared" si="38"/>
        <v>10100218</v>
      </c>
      <c r="F2473" s="113" t="s">
        <v>10493</v>
      </c>
      <c r="G2473" s="113" t="s">
        <v>10494</v>
      </c>
      <c r="H2473" s="113" t="s">
        <v>13341</v>
      </c>
      <c r="I2473" s="113" t="s">
        <v>13373</v>
      </c>
    </row>
    <row r="2474" spans="1:9" x14ac:dyDescent="0.2">
      <c r="A2474" s="113" t="s">
        <v>10491</v>
      </c>
      <c r="D2474" s="113" t="s">
        <v>13374</v>
      </c>
      <c r="E2474" s="113">
        <f t="shared" si="38"/>
        <v>10100221</v>
      </c>
      <c r="F2474" s="113" t="s">
        <v>10493</v>
      </c>
      <c r="G2474" s="113" t="s">
        <v>10494</v>
      </c>
      <c r="H2474" s="113" t="s">
        <v>13341</v>
      </c>
      <c r="I2474" s="113" t="s">
        <v>13375</v>
      </c>
    </row>
    <row r="2475" spans="1:9" x14ac:dyDescent="0.2">
      <c r="A2475" s="113" t="s">
        <v>10491</v>
      </c>
      <c r="D2475" s="113" t="s">
        <v>13376</v>
      </c>
      <c r="E2475" s="113">
        <f t="shared" si="38"/>
        <v>10100222</v>
      </c>
      <c r="F2475" s="113" t="s">
        <v>10493</v>
      </c>
      <c r="G2475" s="113" t="s">
        <v>10494</v>
      </c>
      <c r="H2475" s="113" t="s">
        <v>13341</v>
      </c>
      <c r="I2475" s="113" t="s">
        <v>13377</v>
      </c>
    </row>
    <row r="2476" spans="1:9" x14ac:dyDescent="0.2">
      <c r="A2476" s="113" t="s">
        <v>10491</v>
      </c>
      <c r="D2476" s="113" t="s">
        <v>13378</v>
      </c>
      <c r="E2476" s="113">
        <f t="shared" si="38"/>
        <v>10100223</v>
      </c>
      <c r="F2476" s="113" t="s">
        <v>10493</v>
      </c>
      <c r="G2476" s="113" t="s">
        <v>10494</v>
      </c>
      <c r="H2476" s="113" t="s">
        <v>13341</v>
      </c>
      <c r="I2476" s="113" t="s">
        <v>13379</v>
      </c>
    </row>
    <row r="2477" spans="1:9" x14ac:dyDescent="0.2">
      <c r="A2477" s="113" t="s">
        <v>10491</v>
      </c>
      <c r="D2477" s="113" t="s">
        <v>13380</v>
      </c>
      <c r="E2477" s="113">
        <f t="shared" si="38"/>
        <v>10100224</v>
      </c>
      <c r="F2477" s="113" t="s">
        <v>10493</v>
      </c>
      <c r="G2477" s="113" t="s">
        <v>10494</v>
      </c>
      <c r="H2477" s="113" t="s">
        <v>13341</v>
      </c>
      <c r="I2477" s="113" t="s">
        <v>13381</v>
      </c>
    </row>
    <row r="2478" spans="1:9" x14ac:dyDescent="0.2">
      <c r="A2478" s="113" t="s">
        <v>10491</v>
      </c>
      <c r="D2478" s="113" t="s">
        <v>13382</v>
      </c>
      <c r="E2478" s="113">
        <f t="shared" si="38"/>
        <v>10100225</v>
      </c>
      <c r="F2478" s="113" t="s">
        <v>10493</v>
      </c>
      <c r="G2478" s="113" t="s">
        <v>10494</v>
      </c>
      <c r="H2478" s="113" t="s">
        <v>13341</v>
      </c>
      <c r="I2478" s="113" t="s">
        <v>13383</v>
      </c>
    </row>
    <row r="2479" spans="1:9" x14ac:dyDescent="0.2">
      <c r="A2479" s="113" t="s">
        <v>10491</v>
      </c>
      <c r="D2479" s="113" t="s">
        <v>13384</v>
      </c>
      <c r="E2479" s="113">
        <f t="shared" si="38"/>
        <v>10100226</v>
      </c>
      <c r="F2479" s="113" t="s">
        <v>10493</v>
      </c>
      <c r="G2479" s="113" t="s">
        <v>10494</v>
      </c>
      <c r="H2479" s="113" t="s">
        <v>13341</v>
      </c>
      <c r="I2479" s="113" t="s">
        <v>16225</v>
      </c>
    </row>
    <row r="2480" spans="1:9" x14ac:dyDescent="0.2">
      <c r="A2480" s="113" t="s">
        <v>10491</v>
      </c>
      <c r="D2480" s="113" t="s">
        <v>16226</v>
      </c>
      <c r="E2480" s="113">
        <f t="shared" si="38"/>
        <v>10100235</v>
      </c>
      <c r="F2480" s="113" t="s">
        <v>10493</v>
      </c>
      <c r="G2480" s="113" t="s">
        <v>10494</v>
      </c>
      <c r="H2480" s="113" t="s">
        <v>13341</v>
      </c>
      <c r="I2480" s="113" t="s">
        <v>16227</v>
      </c>
    </row>
    <row r="2481" spans="1:12" x14ac:dyDescent="0.2">
      <c r="A2481" s="113" t="s">
        <v>10491</v>
      </c>
      <c r="D2481" s="113" t="s">
        <v>16228</v>
      </c>
      <c r="E2481" s="113">
        <f t="shared" si="38"/>
        <v>10100237</v>
      </c>
      <c r="F2481" s="113" t="s">
        <v>10493</v>
      </c>
      <c r="G2481" s="113" t="s">
        <v>10494</v>
      </c>
      <c r="H2481" s="113" t="s">
        <v>13341</v>
      </c>
      <c r="I2481" s="113" t="s">
        <v>16229</v>
      </c>
      <c r="J2481" s="115">
        <v>37778</v>
      </c>
    </row>
    <row r="2482" spans="1:12" x14ac:dyDescent="0.2">
      <c r="A2482" s="113" t="s">
        <v>10491</v>
      </c>
      <c r="D2482" s="113" t="s">
        <v>16230</v>
      </c>
      <c r="E2482" s="113">
        <f t="shared" si="38"/>
        <v>10100238</v>
      </c>
      <c r="F2482" s="113" t="s">
        <v>10493</v>
      </c>
      <c r="G2482" s="113" t="s">
        <v>10494</v>
      </c>
      <c r="H2482" s="113" t="s">
        <v>13341</v>
      </c>
      <c r="I2482" s="113" t="s">
        <v>16231</v>
      </c>
    </row>
    <row r="2483" spans="1:12" x14ac:dyDescent="0.2">
      <c r="A2483" s="113" t="s">
        <v>10491</v>
      </c>
      <c r="D2483" s="113" t="s">
        <v>16232</v>
      </c>
      <c r="E2483" s="113">
        <f t="shared" si="38"/>
        <v>10100300</v>
      </c>
      <c r="F2483" s="113" t="s">
        <v>10493</v>
      </c>
      <c r="G2483" s="113" t="s">
        <v>10494</v>
      </c>
      <c r="H2483" s="113" t="s">
        <v>16233</v>
      </c>
      <c r="I2483" s="113" t="s">
        <v>16234</v>
      </c>
    </row>
    <row r="2484" spans="1:12" x14ac:dyDescent="0.2">
      <c r="A2484" s="113" t="s">
        <v>10491</v>
      </c>
      <c r="D2484" s="113" t="s">
        <v>16235</v>
      </c>
      <c r="E2484" s="113">
        <f t="shared" si="38"/>
        <v>10100301</v>
      </c>
      <c r="F2484" s="113" t="s">
        <v>10493</v>
      </c>
      <c r="G2484" s="113" t="s">
        <v>10494</v>
      </c>
      <c r="H2484" s="113" t="s">
        <v>16233</v>
      </c>
      <c r="I2484" s="113" t="s">
        <v>16236</v>
      </c>
    </row>
    <row r="2485" spans="1:12" x14ac:dyDescent="0.2">
      <c r="A2485" s="113" t="s">
        <v>10491</v>
      </c>
      <c r="D2485" s="113" t="s">
        <v>16237</v>
      </c>
      <c r="E2485" s="113">
        <f t="shared" si="38"/>
        <v>10100302</v>
      </c>
      <c r="F2485" s="113" t="s">
        <v>10493</v>
      </c>
      <c r="G2485" s="113" t="s">
        <v>10494</v>
      </c>
      <c r="H2485" s="113" t="s">
        <v>16233</v>
      </c>
      <c r="I2485" s="113" t="s">
        <v>16238</v>
      </c>
    </row>
    <row r="2486" spans="1:12" x14ac:dyDescent="0.2">
      <c r="A2486" s="113" t="s">
        <v>10491</v>
      </c>
      <c r="D2486" s="113" t="s">
        <v>16239</v>
      </c>
      <c r="E2486" s="113">
        <f t="shared" si="38"/>
        <v>10100303</v>
      </c>
      <c r="F2486" s="113" t="s">
        <v>10493</v>
      </c>
      <c r="G2486" s="113" t="s">
        <v>10494</v>
      </c>
      <c r="H2486" s="113" t="s">
        <v>16233</v>
      </c>
      <c r="I2486" s="113" t="s">
        <v>16240</v>
      </c>
    </row>
    <row r="2487" spans="1:12" x14ac:dyDescent="0.2">
      <c r="A2487" s="113" t="s">
        <v>10491</v>
      </c>
      <c r="D2487" s="113" t="s">
        <v>16241</v>
      </c>
      <c r="E2487" s="113">
        <f t="shared" si="38"/>
        <v>10100304</v>
      </c>
      <c r="F2487" s="113" t="s">
        <v>10493</v>
      </c>
      <c r="G2487" s="113" t="s">
        <v>10494</v>
      </c>
      <c r="H2487" s="113" t="s">
        <v>16233</v>
      </c>
      <c r="I2487" s="113" t="s">
        <v>10497</v>
      </c>
    </row>
    <row r="2488" spans="1:12" x14ac:dyDescent="0.2">
      <c r="A2488" s="113" t="s">
        <v>10491</v>
      </c>
      <c r="D2488" s="113" t="s">
        <v>16242</v>
      </c>
      <c r="E2488" s="113">
        <f t="shared" si="38"/>
        <v>10100306</v>
      </c>
      <c r="F2488" s="113" t="s">
        <v>10493</v>
      </c>
      <c r="G2488" s="113" t="s">
        <v>10494</v>
      </c>
      <c r="H2488" s="113" t="s">
        <v>16233</v>
      </c>
      <c r="I2488" s="113" t="s">
        <v>16243</v>
      </c>
    </row>
    <row r="2489" spans="1:12" x14ac:dyDescent="0.2">
      <c r="A2489" s="113" t="s">
        <v>10491</v>
      </c>
      <c r="D2489" s="113" t="s">
        <v>16244</v>
      </c>
      <c r="E2489" s="113">
        <f t="shared" si="38"/>
        <v>10100316</v>
      </c>
      <c r="F2489" s="113" t="s">
        <v>10493</v>
      </c>
      <c r="G2489" s="113" t="s">
        <v>10494</v>
      </c>
      <c r="H2489" s="113" t="s">
        <v>16233</v>
      </c>
      <c r="I2489" s="113" t="s">
        <v>16245</v>
      </c>
    </row>
    <row r="2490" spans="1:12" x14ac:dyDescent="0.2">
      <c r="A2490" s="113" t="s">
        <v>10491</v>
      </c>
      <c r="D2490" s="113" t="s">
        <v>16246</v>
      </c>
      <c r="E2490" s="113">
        <f t="shared" si="38"/>
        <v>10100317</v>
      </c>
      <c r="F2490" s="113" t="s">
        <v>10493</v>
      </c>
      <c r="G2490" s="113" t="s">
        <v>10494</v>
      </c>
      <c r="H2490" s="113" t="s">
        <v>16233</v>
      </c>
      <c r="I2490" s="113" t="s">
        <v>16247</v>
      </c>
    </row>
    <row r="2491" spans="1:12" x14ac:dyDescent="0.2">
      <c r="A2491" s="113" t="s">
        <v>10491</v>
      </c>
      <c r="D2491" s="113" t="s">
        <v>16248</v>
      </c>
      <c r="E2491" s="113">
        <f t="shared" si="38"/>
        <v>10100318</v>
      </c>
      <c r="F2491" s="113" t="s">
        <v>10493</v>
      </c>
      <c r="G2491" s="113" t="s">
        <v>10494</v>
      </c>
      <c r="H2491" s="113" t="s">
        <v>16233</v>
      </c>
      <c r="I2491" s="113" t="s">
        <v>16249</v>
      </c>
    </row>
    <row r="2492" spans="1:12" x14ac:dyDescent="0.2">
      <c r="A2492" s="113" t="s">
        <v>10491</v>
      </c>
      <c r="D2492" s="113" t="s">
        <v>16250</v>
      </c>
      <c r="E2492" s="113">
        <f t="shared" si="38"/>
        <v>10100401</v>
      </c>
      <c r="F2492" s="113" t="s">
        <v>10493</v>
      </c>
      <c r="G2492" s="113" t="s">
        <v>10494</v>
      </c>
      <c r="H2492" s="113" t="s">
        <v>16133</v>
      </c>
      <c r="I2492" s="113" t="s">
        <v>16251</v>
      </c>
      <c r="K2492" s="115"/>
      <c r="L2492" s="113"/>
    </row>
    <row r="2493" spans="1:12" x14ac:dyDescent="0.2">
      <c r="A2493" s="113" t="s">
        <v>10491</v>
      </c>
      <c r="D2493" s="113" t="s">
        <v>16252</v>
      </c>
      <c r="E2493" s="113">
        <f t="shared" si="38"/>
        <v>10100404</v>
      </c>
      <c r="F2493" s="113" t="s">
        <v>10493</v>
      </c>
      <c r="G2493" s="113" t="s">
        <v>10494</v>
      </c>
      <c r="H2493" s="113" t="s">
        <v>16133</v>
      </c>
      <c r="I2493" s="113" t="s">
        <v>16253</v>
      </c>
      <c r="K2493" s="115"/>
      <c r="L2493" s="113"/>
    </row>
    <row r="2494" spans="1:12" x14ac:dyDescent="0.2">
      <c r="A2494" s="113" t="s">
        <v>10491</v>
      </c>
      <c r="D2494" s="113" t="s">
        <v>16254</v>
      </c>
      <c r="E2494" s="113">
        <f t="shared" si="38"/>
        <v>10100405</v>
      </c>
      <c r="F2494" s="113" t="s">
        <v>10493</v>
      </c>
      <c r="G2494" s="113" t="s">
        <v>10494</v>
      </c>
      <c r="H2494" s="113" t="s">
        <v>16133</v>
      </c>
      <c r="I2494" s="113" t="s">
        <v>16255</v>
      </c>
      <c r="K2494" s="115"/>
      <c r="L2494" s="113"/>
    </row>
    <row r="2495" spans="1:12" x14ac:dyDescent="0.2">
      <c r="A2495" s="113" t="s">
        <v>10491</v>
      </c>
      <c r="D2495" s="113" t="s">
        <v>16256</v>
      </c>
      <c r="E2495" s="113">
        <f t="shared" si="38"/>
        <v>10100406</v>
      </c>
      <c r="F2495" s="113" t="s">
        <v>10493</v>
      </c>
      <c r="G2495" s="113" t="s">
        <v>10494</v>
      </c>
      <c r="H2495" s="113" t="s">
        <v>16133</v>
      </c>
      <c r="I2495" s="113" t="s">
        <v>16257</v>
      </c>
      <c r="K2495" s="115"/>
      <c r="L2495" s="113"/>
    </row>
    <row r="2496" spans="1:12" x14ac:dyDescent="0.2">
      <c r="A2496" s="113" t="s">
        <v>10491</v>
      </c>
      <c r="D2496" s="113" t="s">
        <v>16258</v>
      </c>
      <c r="E2496" s="113">
        <f t="shared" si="38"/>
        <v>10100501</v>
      </c>
      <c r="F2496" s="113" t="s">
        <v>10493</v>
      </c>
      <c r="G2496" s="113" t="s">
        <v>10494</v>
      </c>
      <c r="H2496" s="113" t="s">
        <v>16126</v>
      </c>
      <c r="I2496" s="113" t="s">
        <v>16259</v>
      </c>
      <c r="K2496" s="115"/>
      <c r="L2496" s="113"/>
    </row>
    <row r="2497" spans="1:12" x14ac:dyDescent="0.2">
      <c r="A2497" s="113" t="s">
        <v>10491</v>
      </c>
      <c r="D2497" s="113" t="s">
        <v>16260</v>
      </c>
      <c r="E2497" s="113">
        <f t="shared" si="38"/>
        <v>10100504</v>
      </c>
      <c r="F2497" s="113" t="s">
        <v>10493</v>
      </c>
      <c r="G2497" s="113" t="s">
        <v>10494</v>
      </c>
      <c r="H2497" s="113" t="s">
        <v>16126</v>
      </c>
      <c r="I2497" s="113" t="s">
        <v>16261</v>
      </c>
      <c r="K2497" s="115"/>
      <c r="L2497" s="113"/>
    </row>
    <row r="2498" spans="1:12" x14ac:dyDescent="0.2">
      <c r="A2498" s="113" t="s">
        <v>10491</v>
      </c>
      <c r="D2498" s="113" t="s">
        <v>16262</v>
      </c>
      <c r="E2498" s="113">
        <f t="shared" ref="E2498:E2561" si="39">VALUE(D2498)</f>
        <v>10100505</v>
      </c>
      <c r="F2498" s="113" t="s">
        <v>10493</v>
      </c>
      <c r="G2498" s="113" t="s">
        <v>10494</v>
      </c>
      <c r="H2498" s="113" t="s">
        <v>16126</v>
      </c>
      <c r="I2498" s="113" t="s">
        <v>16263</v>
      </c>
      <c r="K2498" s="115"/>
      <c r="L2498" s="113"/>
    </row>
    <row r="2499" spans="1:12" x14ac:dyDescent="0.2">
      <c r="A2499" s="113" t="s">
        <v>10491</v>
      </c>
      <c r="D2499" s="113" t="s">
        <v>16264</v>
      </c>
      <c r="E2499" s="113">
        <f t="shared" si="39"/>
        <v>10100601</v>
      </c>
      <c r="F2499" s="113" t="s">
        <v>10493</v>
      </c>
      <c r="G2499" s="113" t="s">
        <v>10494</v>
      </c>
      <c r="H2499" s="113" t="s">
        <v>16135</v>
      </c>
      <c r="I2499" s="113" t="s">
        <v>16265</v>
      </c>
    </row>
    <row r="2500" spans="1:12" x14ac:dyDescent="0.2">
      <c r="A2500" s="113" t="s">
        <v>10491</v>
      </c>
      <c r="D2500" s="113" t="s">
        <v>16266</v>
      </c>
      <c r="E2500" s="113">
        <f t="shared" si="39"/>
        <v>10100602</v>
      </c>
      <c r="F2500" s="113" t="s">
        <v>10493</v>
      </c>
      <c r="G2500" s="113" t="s">
        <v>10494</v>
      </c>
      <c r="H2500" s="113" t="s">
        <v>16135</v>
      </c>
      <c r="I2500" s="113" t="s">
        <v>16267</v>
      </c>
    </row>
    <row r="2501" spans="1:12" x14ac:dyDescent="0.2">
      <c r="A2501" s="113" t="s">
        <v>10491</v>
      </c>
      <c r="D2501" s="113" t="s">
        <v>16268</v>
      </c>
      <c r="E2501" s="113">
        <f t="shared" si="39"/>
        <v>10100604</v>
      </c>
      <c r="F2501" s="113" t="s">
        <v>10493</v>
      </c>
      <c r="G2501" s="113" t="s">
        <v>10494</v>
      </c>
      <c r="H2501" s="113" t="s">
        <v>16135</v>
      </c>
      <c r="I2501" s="113" t="s">
        <v>16269</v>
      </c>
    </row>
    <row r="2502" spans="1:12" x14ac:dyDescent="0.2">
      <c r="A2502" s="113" t="s">
        <v>10491</v>
      </c>
      <c r="D2502" s="113" t="s">
        <v>16270</v>
      </c>
      <c r="E2502" s="113">
        <f t="shared" si="39"/>
        <v>10100701</v>
      </c>
      <c r="F2502" s="113" t="s">
        <v>10493</v>
      </c>
      <c r="G2502" s="113" t="s">
        <v>10494</v>
      </c>
      <c r="H2502" s="113" t="s">
        <v>16146</v>
      </c>
      <c r="I2502" s="113" t="s">
        <v>16271</v>
      </c>
    </row>
    <row r="2503" spans="1:12" x14ac:dyDescent="0.2">
      <c r="A2503" s="113" t="s">
        <v>10491</v>
      </c>
      <c r="D2503" s="113" t="s">
        <v>16272</v>
      </c>
      <c r="E2503" s="113">
        <f t="shared" si="39"/>
        <v>10100702</v>
      </c>
      <c r="F2503" s="113" t="s">
        <v>10493</v>
      </c>
      <c r="G2503" s="113" t="s">
        <v>10494</v>
      </c>
      <c r="H2503" s="113" t="s">
        <v>16146</v>
      </c>
      <c r="I2503" s="113" t="s">
        <v>16273</v>
      </c>
    </row>
    <row r="2504" spans="1:12" x14ac:dyDescent="0.2">
      <c r="A2504" s="113" t="s">
        <v>10491</v>
      </c>
      <c r="D2504" s="113" t="s">
        <v>16274</v>
      </c>
      <c r="E2504" s="113">
        <f t="shared" si="39"/>
        <v>10100703</v>
      </c>
      <c r="F2504" s="113" t="s">
        <v>10493</v>
      </c>
      <c r="G2504" s="113" t="s">
        <v>10494</v>
      </c>
      <c r="H2504" s="113" t="s">
        <v>16146</v>
      </c>
      <c r="I2504" s="113" t="s">
        <v>16275</v>
      </c>
      <c r="J2504" s="115">
        <v>37778</v>
      </c>
    </row>
    <row r="2505" spans="1:12" x14ac:dyDescent="0.2">
      <c r="A2505" s="113" t="s">
        <v>10491</v>
      </c>
      <c r="D2505" s="113" t="s">
        <v>16276</v>
      </c>
      <c r="E2505" s="113">
        <f t="shared" si="39"/>
        <v>10100704</v>
      </c>
      <c r="F2505" s="113" t="s">
        <v>10493</v>
      </c>
      <c r="G2505" s="113" t="s">
        <v>10494</v>
      </c>
      <c r="H2505" s="113" t="s">
        <v>16146</v>
      </c>
      <c r="I2505" s="113" t="s">
        <v>16277</v>
      </c>
      <c r="J2505" s="115">
        <v>37778</v>
      </c>
    </row>
    <row r="2506" spans="1:12" x14ac:dyDescent="0.2">
      <c r="A2506" s="113" t="s">
        <v>10491</v>
      </c>
      <c r="D2506" s="113" t="s">
        <v>16278</v>
      </c>
      <c r="E2506" s="113">
        <f t="shared" si="39"/>
        <v>10100707</v>
      </c>
      <c r="F2506" s="113" t="s">
        <v>10493</v>
      </c>
      <c r="G2506" s="113" t="s">
        <v>10494</v>
      </c>
      <c r="H2506" s="113" t="s">
        <v>16146</v>
      </c>
      <c r="I2506" s="113" t="s">
        <v>16279</v>
      </c>
      <c r="J2506" s="115">
        <v>37778</v>
      </c>
    </row>
    <row r="2507" spans="1:12" x14ac:dyDescent="0.2">
      <c r="A2507" s="113" t="s">
        <v>10491</v>
      </c>
      <c r="D2507" s="113" t="s">
        <v>16280</v>
      </c>
      <c r="E2507" s="113">
        <f t="shared" si="39"/>
        <v>10100711</v>
      </c>
      <c r="F2507" s="113" t="s">
        <v>10493</v>
      </c>
      <c r="G2507" s="113" t="s">
        <v>10494</v>
      </c>
      <c r="H2507" s="113" t="s">
        <v>16146</v>
      </c>
      <c r="I2507" s="113" t="s">
        <v>16281</v>
      </c>
      <c r="J2507" s="115">
        <v>37778</v>
      </c>
    </row>
    <row r="2508" spans="1:12" x14ac:dyDescent="0.2">
      <c r="A2508" s="113" t="s">
        <v>10491</v>
      </c>
      <c r="D2508" s="113" t="s">
        <v>16282</v>
      </c>
      <c r="E2508" s="113">
        <f t="shared" si="39"/>
        <v>10100712</v>
      </c>
      <c r="F2508" s="113" t="s">
        <v>10493</v>
      </c>
      <c r="G2508" s="113" t="s">
        <v>10494</v>
      </c>
      <c r="H2508" s="113" t="s">
        <v>16146</v>
      </c>
      <c r="I2508" s="113" t="s">
        <v>16283</v>
      </c>
      <c r="J2508" s="115">
        <v>37778</v>
      </c>
    </row>
    <row r="2509" spans="1:12" x14ac:dyDescent="0.2">
      <c r="A2509" s="113" t="s">
        <v>10491</v>
      </c>
      <c r="D2509" s="113" t="s">
        <v>16284</v>
      </c>
      <c r="E2509" s="113">
        <f t="shared" si="39"/>
        <v>10100801</v>
      </c>
      <c r="F2509" s="113" t="s">
        <v>10493</v>
      </c>
      <c r="G2509" s="113" t="s">
        <v>10494</v>
      </c>
      <c r="H2509" s="113" t="s">
        <v>16143</v>
      </c>
      <c r="I2509" s="113" t="s">
        <v>16285</v>
      </c>
      <c r="K2509" s="115">
        <v>38019</v>
      </c>
      <c r="L2509" s="113" t="s">
        <v>16144</v>
      </c>
    </row>
    <row r="2510" spans="1:12" x14ac:dyDescent="0.2">
      <c r="A2510" s="113" t="s">
        <v>10491</v>
      </c>
      <c r="D2510" s="113" t="s">
        <v>16286</v>
      </c>
      <c r="E2510" s="113">
        <f t="shared" si="39"/>
        <v>10100818</v>
      </c>
      <c r="F2510" s="113" t="s">
        <v>10493</v>
      </c>
      <c r="G2510" s="113" t="s">
        <v>10494</v>
      </c>
      <c r="H2510" s="113" t="s">
        <v>16143</v>
      </c>
      <c r="I2510" s="113" t="s">
        <v>13479</v>
      </c>
      <c r="J2510" s="115">
        <v>38019</v>
      </c>
    </row>
    <row r="2511" spans="1:12" x14ac:dyDescent="0.2">
      <c r="A2511" s="113" t="s">
        <v>10491</v>
      </c>
      <c r="D2511" s="113" t="s">
        <v>13480</v>
      </c>
      <c r="E2511" s="113">
        <f t="shared" si="39"/>
        <v>10100901</v>
      </c>
      <c r="F2511" s="113" t="s">
        <v>10493</v>
      </c>
      <c r="G2511" s="113" t="s">
        <v>10494</v>
      </c>
      <c r="H2511" s="113" t="s">
        <v>13481</v>
      </c>
      <c r="I2511" s="113" t="s">
        <v>13482</v>
      </c>
    </row>
    <row r="2512" spans="1:12" x14ac:dyDescent="0.2">
      <c r="A2512" s="113" t="s">
        <v>10491</v>
      </c>
      <c r="D2512" s="113" t="s">
        <v>13483</v>
      </c>
      <c r="E2512" s="113">
        <f t="shared" si="39"/>
        <v>10100902</v>
      </c>
      <c r="F2512" s="113" t="s">
        <v>10493</v>
      </c>
      <c r="G2512" s="113" t="s">
        <v>10494</v>
      </c>
      <c r="H2512" s="113" t="s">
        <v>13481</v>
      </c>
      <c r="I2512" s="113" t="s">
        <v>13484</v>
      </c>
    </row>
    <row r="2513" spans="1:12" x14ac:dyDescent="0.2">
      <c r="A2513" s="113" t="s">
        <v>10491</v>
      </c>
      <c r="D2513" s="113" t="s">
        <v>13485</v>
      </c>
      <c r="E2513" s="113">
        <f t="shared" si="39"/>
        <v>10100903</v>
      </c>
      <c r="F2513" s="113" t="s">
        <v>10493</v>
      </c>
      <c r="G2513" s="113" t="s">
        <v>10494</v>
      </c>
      <c r="H2513" s="113" t="s">
        <v>13481</v>
      </c>
      <c r="I2513" s="113" t="s">
        <v>13486</v>
      </c>
      <c r="K2513" s="115">
        <v>37160</v>
      </c>
      <c r="L2513" s="113" t="s">
        <v>13487</v>
      </c>
    </row>
    <row r="2514" spans="1:12" x14ac:dyDescent="0.2">
      <c r="A2514" s="113" t="s">
        <v>10491</v>
      </c>
      <c r="D2514" s="113" t="s">
        <v>13488</v>
      </c>
      <c r="E2514" s="113">
        <f t="shared" si="39"/>
        <v>10100908</v>
      </c>
      <c r="F2514" s="113" t="s">
        <v>10493</v>
      </c>
      <c r="G2514" s="113" t="s">
        <v>10494</v>
      </c>
      <c r="H2514" s="113" t="s">
        <v>13481</v>
      </c>
      <c r="I2514" s="113" t="s">
        <v>13489</v>
      </c>
      <c r="J2514" s="115">
        <v>37160</v>
      </c>
      <c r="L2514" s="113" t="s">
        <v>13490</v>
      </c>
    </row>
    <row r="2515" spans="1:12" x14ac:dyDescent="0.2">
      <c r="A2515" s="113" t="s">
        <v>10491</v>
      </c>
      <c r="D2515" s="113" t="s">
        <v>13491</v>
      </c>
      <c r="E2515" s="113">
        <f t="shared" si="39"/>
        <v>10100910</v>
      </c>
      <c r="F2515" s="113" t="s">
        <v>10493</v>
      </c>
      <c r="G2515" s="113" t="s">
        <v>10494</v>
      </c>
      <c r="H2515" s="113" t="s">
        <v>13481</v>
      </c>
      <c r="I2515" s="113" t="s">
        <v>13492</v>
      </c>
      <c r="K2515" s="115">
        <v>37160</v>
      </c>
      <c r="L2515" s="113" t="s">
        <v>13493</v>
      </c>
    </row>
    <row r="2516" spans="1:12" x14ac:dyDescent="0.2">
      <c r="A2516" s="113" t="s">
        <v>10491</v>
      </c>
      <c r="D2516" s="113" t="s">
        <v>13494</v>
      </c>
      <c r="E2516" s="113">
        <f t="shared" si="39"/>
        <v>10100911</v>
      </c>
      <c r="F2516" s="113" t="s">
        <v>10493</v>
      </c>
      <c r="G2516" s="113" t="s">
        <v>10494</v>
      </c>
      <c r="H2516" s="113" t="s">
        <v>13481</v>
      </c>
      <c r="I2516" s="113" t="s">
        <v>13495</v>
      </c>
      <c r="K2516" s="115">
        <v>37160</v>
      </c>
      <c r="L2516" s="113" t="s">
        <v>13493</v>
      </c>
    </row>
    <row r="2517" spans="1:12" x14ac:dyDescent="0.2">
      <c r="A2517" s="113" t="s">
        <v>10491</v>
      </c>
      <c r="D2517" s="113" t="s">
        <v>13496</v>
      </c>
      <c r="E2517" s="113">
        <f t="shared" si="39"/>
        <v>10100912</v>
      </c>
      <c r="F2517" s="113" t="s">
        <v>10493</v>
      </c>
      <c r="G2517" s="113" t="s">
        <v>10494</v>
      </c>
      <c r="H2517" s="113" t="s">
        <v>13481</v>
      </c>
      <c r="I2517" s="113" t="s">
        <v>13497</v>
      </c>
    </row>
    <row r="2518" spans="1:12" x14ac:dyDescent="0.2">
      <c r="A2518" s="113" t="s">
        <v>10491</v>
      </c>
      <c r="D2518" s="113" t="s">
        <v>13498</v>
      </c>
      <c r="E2518" s="113">
        <f t="shared" si="39"/>
        <v>10101001</v>
      </c>
      <c r="F2518" s="113" t="s">
        <v>10493</v>
      </c>
      <c r="G2518" s="113" t="s">
        <v>10494</v>
      </c>
      <c r="H2518" s="113" t="s">
        <v>16139</v>
      </c>
      <c r="I2518" s="113" t="s">
        <v>13499</v>
      </c>
      <c r="K2518" s="115"/>
      <c r="L2518" s="113"/>
    </row>
    <row r="2519" spans="1:12" x14ac:dyDescent="0.2">
      <c r="A2519" s="113" t="s">
        <v>10491</v>
      </c>
      <c r="D2519" s="113" t="s">
        <v>13500</v>
      </c>
      <c r="E2519" s="113">
        <f t="shared" si="39"/>
        <v>10101002</v>
      </c>
      <c r="F2519" s="113" t="s">
        <v>10493</v>
      </c>
      <c r="G2519" s="113" t="s">
        <v>10494</v>
      </c>
      <c r="H2519" s="113" t="s">
        <v>16139</v>
      </c>
      <c r="I2519" s="113" t="s">
        <v>14637</v>
      </c>
      <c r="K2519" s="115"/>
      <c r="L2519" s="113"/>
    </row>
    <row r="2520" spans="1:12" x14ac:dyDescent="0.2">
      <c r="A2520" s="113" t="s">
        <v>10491</v>
      </c>
      <c r="D2520" s="113" t="s">
        <v>13501</v>
      </c>
      <c r="E2520" s="113">
        <f t="shared" si="39"/>
        <v>10101003</v>
      </c>
      <c r="F2520" s="113" t="s">
        <v>10493</v>
      </c>
      <c r="G2520" s="113" t="s">
        <v>10494</v>
      </c>
      <c r="H2520" s="113" t="s">
        <v>16139</v>
      </c>
      <c r="I2520" s="113" t="s">
        <v>13502</v>
      </c>
      <c r="K2520" s="115"/>
      <c r="L2520" s="113"/>
    </row>
    <row r="2521" spans="1:12" x14ac:dyDescent="0.2">
      <c r="A2521" s="113" t="s">
        <v>10491</v>
      </c>
      <c r="D2521" s="113" t="s">
        <v>13503</v>
      </c>
      <c r="E2521" s="113">
        <f t="shared" si="39"/>
        <v>10101101</v>
      </c>
      <c r="F2521" s="113" t="s">
        <v>10493</v>
      </c>
      <c r="G2521" s="113" t="s">
        <v>10494</v>
      </c>
      <c r="H2521" s="113" t="s">
        <v>13504</v>
      </c>
      <c r="I2521" s="113" t="s">
        <v>16285</v>
      </c>
    </row>
    <row r="2522" spans="1:12" x14ac:dyDescent="0.2">
      <c r="A2522" s="113" t="s">
        <v>10491</v>
      </c>
      <c r="D2522" s="113" t="s">
        <v>13505</v>
      </c>
      <c r="E2522" s="113">
        <f t="shared" si="39"/>
        <v>10101201</v>
      </c>
      <c r="F2522" s="113" t="s">
        <v>10493</v>
      </c>
      <c r="G2522" s="113" t="s">
        <v>10494</v>
      </c>
      <c r="H2522" s="113" t="s">
        <v>13506</v>
      </c>
      <c r="I2522" s="113" t="s">
        <v>13507</v>
      </c>
    </row>
    <row r="2523" spans="1:12" x14ac:dyDescent="0.2">
      <c r="A2523" s="113" t="s">
        <v>10491</v>
      </c>
      <c r="D2523" s="113" t="s">
        <v>13508</v>
      </c>
      <c r="E2523" s="113">
        <f t="shared" si="39"/>
        <v>10101202</v>
      </c>
      <c r="F2523" s="113" t="s">
        <v>10493</v>
      </c>
      <c r="G2523" s="113" t="s">
        <v>10494</v>
      </c>
      <c r="H2523" s="113" t="s">
        <v>13506</v>
      </c>
      <c r="I2523" s="113" t="s">
        <v>13509</v>
      </c>
    </row>
    <row r="2524" spans="1:12" x14ac:dyDescent="0.2">
      <c r="A2524" s="113" t="s">
        <v>10491</v>
      </c>
      <c r="D2524" s="113" t="s">
        <v>13510</v>
      </c>
      <c r="E2524" s="113">
        <f t="shared" si="39"/>
        <v>10101204</v>
      </c>
      <c r="F2524" s="113" t="s">
        <v>10493</v>
      </c>
      <c r="G2524" s="113" t="s">
        <v>10494</v>
      </c>
      <c r="H2524" s="113" t="s">
        <v>13506</v>
      </c>
      <c r="I2524" s="113" t="s">
        <v>13511</v>
      </c>
      <c r="J2524" s="115">
        <v>37477</v>
      </c>
      <c r="L2524" s="113"/>
    </row>
    <row r="2525" spans="1:12" x14ac:dyDescent="0.2">
      <c r="A2525" s="113" t="s">
        <v>10491</v>
      </c>
      <c r="D2525" s="113" t="s">
        <v>13512</v>
      </c>
      <c r="E2525" s="113">
        <f t="shared" si="39"/>
        <v>10101205</v>
      </c>
      <c r="F2525" s="113" t="s">
        <v>10493</v>
      </c>
      <c r="G2525" s="113" t="s">
        <v>10494</v>
      </c>
      <c r="H2525" s="113" t="s">
        <v>13506</v>
      </c>
      <c r="I2525" s="113" t="s">
        <v>13513</v>
      </c>
      <c r="J2525" s="115">
        <v>37778</v>
      </c>
    </row>
    <row r="2526" spans="1:12" x14ac:dyDescent="0.2">
      <c r="A2526" s="113" t="s">
        <v>10491</v>
      </c>
      <c r="D2526" s="113" t="s">
        <v>13514</v>
      </c>
      <c r="E2526" s="113">
        <f t="shared" si="39"/>
        <v>10101206</v>
      </c>
      <c r="F2526" s="113" t="s">
        <v>10493</v>
      </c>
      <c r="G2526" s="113" t="s">
        <v>10494</v>
      </c>
      <c r="H2526" s="113" t="s">
        <v>13506</v>
      </c>
      <c r="I2526" s="113" t="s">
        <v>13515</v>
      </c>
      <c r="J2526" s="115">
        <v>37778</v>
      </c>
    </row>
    <row r="2527" spans="1:12" x14ac:dyDescent="0.2">
      <c r="A2527" s="113" t="s">
        <v>10491</v>
      </c>
      <c r="D2527" s="113" t="s">
        <v>13516</v>
      </c>
      <c r="E2527" s="113">
        <f t="shared" si="39"/>
        <v>10101207</v>
      </c>
      <c r="F2527" s="113" t="s">
        <v>10493</v>
      </c>
      <c r="G2527" s="113" t="s">
        <v>10494</v>
      </c>
      <c r="H2527" s="113" t="s">
        <v>13506</v>
      </c>
      <c r="I2527" s="113" t="s">
        <v>13517</v>
      </c>
      <c r="J2527" s="115">
        <v>37778</v>
      </c>
    </row>
    <row r="2528" spans="1:12" x14ac:dyDescent="0.2">
      <c r="A2528" s="113" t="s">
        <v>10491</v>
      </c>
      <c r="D2528" s="113" t="s">
        <v>13518</v>
      </c>
      <c r="E2528" s="113">
        <f t="shared" si="39"/>
        <v>10101208</v>
      </c>
      <c r="F2528" s="113" t="s">
        <v>10493</v>
      </c>
      <c r="G2528" s="113" t="s">
        <v>10494</v>
      </c>
      <c r="H2528" s="113" t="s">
        <v>13506</v>
      </c>
      <c r="I2528" s="113" t="s">
        <v>13519</v>
      </c>
      <c r="J2528" s="115">
        <v>37778</v>
      </c>
    </row>
    <row r="2529" spans="1:10" x14ac:dyDescent="0.2">
      <c r="A2529" s="113" t="s">
        <v>10491</v>
      </c>
      <c r="D2529" s="113" t="s">
        <v>13520</v>
      </c>
      <c r="E2529" s="113">
        <f t="shared" si="39"/>
        <v>10101301</v>
      </c>
      <c r="F2529" s="113" t="s">
        <v>10493</v>
      </c>
      <c r="G2529" s="113" t="s">
        <v>10494</v>
      </c>
      <c r="H2529" s="113" t="s">
        <v>13521</v>
      </c>
      <c r="I2529" s="113" t="s">
        <v>13507</v>
      </c>
    </row>
    <row r="2530" spans="1:10" x14ac:dyDescent="0.2">
      <c r="A2530" s="113" t="s">
        <v>10491</v>
      </c>
      <c r="D2530" s="113" t="s">
        <v>13522</v>
      </c>
      <c r="E2530" s="113">
        <f t="shared" si="39"/>
        <v>10101302</v>
      </c>
      <c r="F2530" s="113" t="s">
        <v>10493</v>
      </c>
      <c r="G2530" s="113" t="s">
        <v>10494</v>
      </c>
      <c r="H2530" s="113" t="s">
        <v>13521</v>
      </c>
      <c r="I2530" s="113" t="s">
        <v>13523</v>
      </c>
    </row>
    <row r="2531" spans="1:10" x14ac:dyDescent="0.2">
      <c r="A2531" s="113" t="s">
        <v>10491</v>
      </c>
      <c r="D2531" s="113" t="s">
        <v>13524</v>
      </c>
      <c r="E2531" s="113">
        <f t="shared" si="39"/>
        <v>10101304</v>
      </c>
      <c r="F2531" s="113" t="s">
        <v>10493</v>
      </c>
      <c r="G2531" s="113" t="s">
        <v>10494</v>
      </c>
      <c r="H2531" s="113" t="s">
        <v>13521</v>
      </c>
      <c r="I2531" s="113" t="s">
        <v>13525</v>
      </c>
      <c r="J2531" s="115">
        <v>37778</v>
      </c>
    </row>
    <row r="2532" spans="1:10" x14ac:dyDescent="0.2">
      <c r="A2532" s="113" t="s">
        <v>10491</v>
      </c>
      <c r="D2532" s="113" t="s">
        <v>13526</v>
      </c>
      <c r="E2532" s="113">
        <f t="shared" si="39"/>
        <v>10101305</v>
      </c>
      <c r="F2532" s="113" t="s">
        <v>10493</v>
      </c>
      <c r="G2532" s="113" t="s">
        <v>10494</v>
      </c>
      <c r="H2532" s="113" t="s">
        <v>13521</v>
      </c>
      <c r="I2532" s="113" t="s">
        <v>13527</v>
      </c>
      <c r="J2532" s="115">
        <v>37778</v>
      </c>
    </row>
    <row r="2533" spans="1:10" x14ac:dyDescent="0.2">
      <c r="A2533" s="113" t="s">
        <v>10491</v>
      </c>
      <c r="D2533" s="113" t="s">
        <v>13528</v>
      </c>
      <c r="E2533" s="113">
        <f t="shared" si="39"/>
        <v>10101306</v>
      </c>
      <c r="F2533" s="113" t="s">
        <v>10493</v>
      </c>
      <c r="G2533" s="113" t="s">
        <v>10494</v>
      </c>
      <c r="H2533" s="113" t="s">
        <v>13521</v>
      </c>
      <c r="I2533" s="113" t="s">
        <v>13529</v>
      </c>
      <c r="J2533" s="115">
        <v>37778</v>
      </c>
    </row>
    <row r="2534" spans="1:10" x14ac:dyDescent="0.2">
      <c r="A2534" s="113" t="s">
        <v>10491</v>
      </c>
      <c r="D2534" s="113" t="s">
        <v>13530</v>
      </c>
      <c r="E2534" s="113">
        <f t="shared" si="39"/>
        <v>10101307</v>
      </c>
      <c r="F2534" s="113" t="s">
        <v>10493</v>
      </c>
      <c r="G2534" s="113" t="s">
        <v>10494</v>
      </c>
      <c r="H2534" s="113" t="s">
        <v>13521</v>
      </c>
      <c r="I2534" s="113" t="s">
        <v>13531</v>
      </c>
      <c r="J2534" s="115">
        <v>37778</v>
      </c>
    </row>
    <row r="2535" spans="1:10" x14ac:dyDescent="0.2">
      <c r="A2535" s="113" t="s">
        <v>10491</v>
      </c>
      <c r="D2535" s="113" t="s">
        <v>13532</v>
      </c>
      <c r="E2535" s="113">
        <f t="shared" si="39"/>
        <v>10101308</v>
      </c>
      <c r="F2535" s="113" t="s">
        <v>10493</v>
      </c>
      <c r="G2535" s="113" t="s">
        <v>10494</v>
      </c>
      <c r="H2535" s="113" t="s">
        <v>13521</v>
      </c>
      <c r="I2535" s="113" t="s">
        <v>13533</v>
      </c>
      <c r="J2535" s="115">
        <v>37778</v>
      </c>
    </row>
    <row r="2536" spans="1:10" x14ac:dyDescent="0.2">
      <c r="A2536" s="113" t="s">
        <v>10491</v>
      </c>
      <c r="D2536" s="113" t="s">
        <v>13534</v>
      </c>
      <c r="E2536" s="113">
        <f t="shared" si="39"/>
        <v>10101501</v>
      </c>
      <c r="F2536" s="113" t="s">
        <v>10493</v>
      </c>
      <c r="G2536" s="113" t="s">
        <v>10494</v>
      </c>
      <c r="H2536" s="113" t="s">
        <v>13535</v>
      </c>
      <c r="I2536" s="113" t="s">
        <v>13536</v>
      </c>
    </row>
    <row r="2537" spans="1:10" x14ac:dyDescent="0.2">
      <c r="A2537" s="113" t="s">
        <v>10491</v>
      </c>
      <c r="D2537" s="113" t="s">
        <v>13537</v>
      </c>
      <c r="E2537" s="113">
        <f t="shared" si="39"/>
        <v>10101502</v>
      </c>
      <c r="F2537" s="113" t="s">
        <v>10493</v>
      </c>
      <c r="G2537" s="113" t="s">
        <v>10494</v>
      </c>
      <c r="H2537" s="113" t="s">
        <v>13535</v>
      </c>
      <c r="I2537" s="113" t="s">
        <v>13538</v>
      </c>
    </row>
    <row r="2538" spans="1:10" x14ac:dyDescent="0.2">
      <c r="A2538" s="113" t="s">
        <v>10491</v>
      </c>
      <c r="D2538" s="113" t="s">
        <v>13539</v>
      </c>
      <c r="E2538" s="113">
        <f t="shared" si="39"/>
        <v>10101601</v>
      </c>
      <c r="F2538" s="113" t="s">
        <v>10493</v>
      </c>
      <c r="G2538" s="113" t="s">
        <v>10494</v>
      </c>
      <c r="H2538" s="113" t="s">
        <v>14044</v>
      </c>
      <c r="I2538" s="113" t="s">
        <v>6262</v>
      </c>
      <c r="J2538" s="115">
        <v>37778</v>
      </c>
    </row>
    <row r="2539" spans="1:10" x14ac:dyDescent="0.2">
      <c r="A2539" s="113" t="s">
        <v>10491</v>
      </c>
      <c r="D2539" s="113" t="s">
        <v>13540</v>
      </c>
      <c r="E2539" s="113">
        <f t="shared" si="39"/>
        <v>10101801</v>
      </c>
      <c r="F2539" s="113" t="s">
        <v>10493</v>
      </c>
      <c r="G2539" s="113" t="s">
        <v>10494</v>
      </c>
      <c r="H2539" s="113" t="s">
        <v>13541</v>
      </c>
      <c r="I2539" s="113" t="s">
        <v>6262</v>
      </c>
      <c r="J2539" s="115">
        <v>37778</v>
      </c>
    </row>
    <row r="2540" spans="1:10" x14ac:dyDescent="0.2">
      <c r="A2540" s="113" t="s">
        <v>10491</v>
      </c>
      <c r="D2540" s="113" t="s">
        <v>13542</v>
      </c>
      <c r="E2540" s="113">
        <f t="shared" si="39"/>
        <v>10101901</v>
      </c>
      <c r="F2540" s="113" t="s">
        <v>10493</v>
      </c>
      <c r="G2540" s="113" t="s">
        <v>10494</v>
      </c>
      <c r="H2540" s="113" t="s">
        <v>13543</v>
      </c>
      <c r="I2540" s="113" t="s">
        <v>6262</v>
      </c>
      <c r="J2540" s="115">
        <v>37778</v>
      </c>
    </row>
    <row r="2541" spans="1:10" x14ac:dyDescent="0.2">
      <c r="A2541" s="113" t="s">
        <v>10491</v>
      </c>
      <c r="D2541" s="113" t="s">
        <v>13544</v>
      </c>
      <c r="E2541" s="113">
        <f t="shared" si="39"/>
        <v>10102001</v>
      </c>
      <c r="F2541" s="113" t="s">
        <v>10493</v>
      </c>
      <c r="G2541" s="113" t="s">
        <v>10494</v>
      </c>
      <c r="H2541" s="113" t="s">
        <v>13545</v>
      </c>
      <c r="I2541" s="113" t="s">
        <v>6262</v>
      </c>
      <c r="J2541" s="115">
        <v>37778</v>
      </c>
    </row>
    <row r="2542" spans="1:10" x14ac:dyDescent="0.2">
      <c r="A2542" s="113" t="s">
        <v>10491</v>
      </c>
      <c r="D2542" s="113" t="s">
        <v>13546</v>
      </c>
      <c r="E2542" s="113">
        <f t="shared" si="39"/>
        <v>10102018</v>
      </c>
      <c r="F2542" s="113" t="s">
        <v>10493</v>
      </c>
      <c r="G2542" s="113" t="s">
        <v>10494</v>
      </c>
      <c r="H2542" s="113" t="s">
        <v>13545</v>
      </c>
      <c r="I2542" s="113" t="s">
        <v>13479</v>
      </c>
      <c r="J2542" s="115">
        <v>38019</v>
      </c>
    </row>
    <row r="2543" spans="1:10" x14ac:dyDescent="0.2">
      <c r="A2543" s="113" t="s">
        <v>10491</v>
      </c>
      <c r="D2543" s="113" t="s">
        <v>13547</v>
      </c>
      <c r="E2543" s="113">
        <f t="shared" si="39"/>
        <v>10102101</v>
      </c>
      <c r="F2543" s="113" t="s">
        <v>10493</v>
      </c>
      <c r="G2543" s="113" t="s">
        <v>10494</v>
      </c>
      <c r="H2543" s="113" t="s">
        <v>13548</v>
      </c>
      <c r="I2543" s="113" t="s">
        <v>6262</v>
      </c>
      <c r="J2543" s="115">
        <v>37778</v>
      </c>
    </row>
    <row r="2544" spans="1:10" x14ac:dyDescent="0.2">
      <c r="A2544" s="113" t="s">
        <v>10491</v>
      </c>
      <c r="D2544" s="113" t="s">
        <v>13549</v>
      </c>
      <c r="E2544" s="113">
        <f t="shared" si="39"/>
        <v>10200101</v>
      </c>
      <c r="F2544" s="113" t="s">
        <v>10493</v>
      </c>
      <c r="G2544" s="113" t="s">
        <v>16148</v>
      </c>
      <c r="H2544" s="113" t="s">
        <v>13338</v>
      </c>
      <c r="I2544" s="113" t="s">
        <v>10495</v>
      </c>
    </row>
    <row r="2545" spans="1:12" x14ac:dyDescent="0.2">
      <c r="A2545" s="113" t="s">
        <v>10491</v>
      </c>
      <c r="D2545" s="113" t="s">
        <v>13550</v>
      </c>
      <c r="E2545" s="113">
        <f t="shared" si="39"/>
        <v>10200104</v>
      </c>
      <c r="F2545" s="113" t="s">
        <v>10493</v>
      </c>
      <c r="G2545" s="113" t="s">
        <v>16148</v>
      </c>
      <c r="H2545" s="113" t="s">
        <v>13338</v>
      </c>
      <c r="I2545" s="113" t="s">
        <v>10497</v>
      </c>
    </row>
    <row r="2546" spans="1:12" x14ac:dyDescent="0.2">
      <c r="A2546" s="113" t="s">
        <v>10491</v>
      </c>
      <c r="D2546" s="113" t="s">
        <v>13551</v>
      </c>
      <c r="E2546" s="113">
        <f t="shared" si="39"/>
        <v>10200107</v>
      </c>
      <c r="F2546" s="113" t="s">
        <v>10493</v>
      </c>
      <c r="G2546" s="113" t="s">
        <v>16148</v>
      </c>
      <c r="H2546" s="113" t="s">
        <v>13338</v>
      </c>
      <c r="I2546" s="113" t="s">
        <v>13552</v>
      </c>
    </row>
    <row r="2547" spans="1:12" x14ac:dyDescent="0.2">
      <c r="A2547" s="113" t="s">
        <v>10491</v>
      </c>
      <c r="D2547" s="113" t="s">
        <v>10690</v>
      </c>
      <c r="E2547" s="113">
        <f t="shared" si="39"/>
        <v>10200117</v>
      </c>
      <c r="F2547" s="113" t="s">
        <v>10493</v>
      </c>
      <c r="G2547" s="113" t="s">
        <v>16148</v>
      </c>
      <c r="H2547" s="113" t="s">
        <v>13338</v>
      </c>
      <c r="I2547" s="113" t="s">
        <v>10691</v>
      </c>
    </row>
    <row r="2548" spans="1:12" x14ac:dyDescent="0.2">
      <c r="A2548" s="113" t="s">
        <v>10491</v>
      </c>
      <c r="D2548" s="113" t="s">
        <v>10692</v>
      </c>
      <c r="E2548" s="113">
        <f t="shared" si="39"/>
        <v>10200201</v>
      </c>
      <c r="F2548" s="113" t="s">
        <v>10493</v>
      </c>
      <c r="G2548" s="113" t="s">
        <v>16148</v>
      </c>
      <c r="H2548" s="113" t="s">
        <v>13341</v>
      </c>
      <c r="I2548" s="113" t="s">
        <v>16234</v>
      </c>
    </row>
    <row r="2549" spans="1:12" x14ac:dyDescent="0.2">
      <c r="A2549" s="113" t="s">
        <v>10491</v>
      </c>
      <c r="D2549" s="113" t="s">
        <v>10693</v>
      </c>
      <c r="E2549" s="113">
        <f t="shared" si="39"/>
        <v>10200202</v>
      </c>
      <c r="F2549" s="113" t="s">
        <v>10493</v>
      </c>
      <c r="G2549" s="113" t="s">
        <v>16148</v>
      </c>
      <c r="H2549" s="113" t="s">
        <v>13341</v>
      </c>
      <c r="I2549" s="113" t="s">
        <v>10694</v>
      </c>
    </row>
    <row r="2550" spans="1:12" x14ac:dyDescent="0.2">
      <c r="A2550" s="113" t="s">
        <v>10491</v>
      </c>
      <c r="D2550" s="113" t="s">
        <v>10695</v>
      </c>
      <c r="E2550" s="113">
        <f t="shared" si="39"/>
        <v>10200203</v>
      </c>
      <c r="F2550" s="113" t="s">
        <v>10493</v>
      </c>
      <c r="G2550" s="113" t="s">
        <v>16148</v>
      </c>
      <c r="H2550" s="113" t="s">
        <v>13341</v>
      </c>
      <c r="I2550" s="113" t="s">
        <v>16240</v>
      </c>
    </row>
    <row r="2551" spans="1:12" x14ac:dyDescent="0.2">
      <c r="A2551" s="113" t="s">
        <v>10491</v>
      </c>
      <c r="D2551" s="113" t="s">
        <v>10696</v>
      </c>
      <c r="E2551" s="113">
        <f t="shared" si="39"/>
        <v>10200204</v>
      </c>
      <c r="F2551" s="113" t="s">
        <v>10493</v>
      </c>
      <c r="G2551" s="113" t="s">
        <v>16148</v>
      </c>
      <c r="H2551" s="113" t="s">
        <v>13341</v>
      </c>
      <c r="I2551" s="113" t="s">
        <v>16243</v>
      </c>
    </row>
    <row r="2552" spans="1:12" x14ac:dyDescent="0.2">
      <c r="A2552" s="113" t="s">
        <v>10491</v>
      </c>
      <c r="D2552" s="113" t="s">
        <v>10697</v>
      </c>
      <c r="E2552" s="113">
        <f t="shared" si="39"/>
        <v>10200205</v>
      </c>
      <c r="F2552" s="113" t="s">
        <v>10493</v>
      </c>
      <c r="G2552" s="113" t="s">
        <v>16148</v>
      </c>
      <c r="H2552" s="113" t="s">
        <v>13341</v>
      </c>
      <c r="I2552" s="113" t="s">
        <v>10698</v>
      </c>
    </row>
    <row r="2553" spans="1:12" x14ac:dyDescent="0.2">
      <c r="A2553" s="113" t="s">
        <v>10491</v>
      </c>
      <c r="D2553" s="113" t="s">
        <v>10699</v>
      </c>
      <c r="E2553" s="113">
        <f t="shared" si="39"/>
        <v>10200206</v>
      </c>
      <c r="F2553" s="113" t="s">
        <v>10493</v>
      </c>
      <c r="G2553" s="113" t="s">
        <v>16148</v>
      </c>
      <c r="H2553" s="113" t="s">
        <v>13341</v>
      </c>
      <c r="I2553" s="113" t="s">
        <v>10700</v>
      </c>
    </row>
    <row r="2554" spans="1:12" x14ac:dyDescent="0.2">
      <c r="A2554" s="113" t="s">
        <v>10491</v>
      </c>
      <c r="D2554" s="113" t="s">
        <v>10701</v>
      </c>
      <c r="E2554" s="113">
        <f t="shared" si="39"/>
        <v>10200210</v>
      </c>
      <c r="F2554" s="113" t="s">
        <v>10493</v>
      </c>
      <c r="G2554" s="113" t="s">
        <v>16148</v>
      </c>
      <c r="H2554" s="113" t="s">
        <v>13341</v>
      </c>
      <c r="I2554" s="113" t="s">
        <v>10702</v>
      </c>
    </row>
    <row r="2555" spans="1:12" x14ac:dyDescent="0.2">
      <c r="A2555" s="113" t="s">
        <v>10491</v>
      </c>
      <c r="D2555" s="113" t="s">
        <v>10703</v>
      </c>
      <c r="E2555" s="113">
        <f t="shared" si="39"/>
        <v>10200212</v>
      </c>
      <c r="F2555" s="113" t="s">
        <v>10493</v>
      </c>
      <c r="G2555" s="113" t="s">
        <v>16148</v>
      </c>
      <c r="H2555" s="113" t="s">
        <v>13341</v>
      </c>
      <c r="I2555" s="113" t="s">
        <v>10704</v>
      </c>
    </row>
    <row r="2556" spans="1:12" x14ac:dyDescent="0.2">
      <c r="A2556" s="113" t="s">
        <v>10491</v>
      </c>
      <c r="D2556" s="113" t="s">
        <v>10705</v>
      </c>
      <c r="E2556" s="113">
        <f t="shared" si="39"/>
        <v>10200213</v>
      </c>
      <c r="F2556" s="113" t="s">
        <v>10493</v>
      </c>
      <c r="G2556" s="113" t="s">
        <v>16148</v>
      </c>
      <c r="H2556" s="113" t="s">
        <v>13341</v>
      </c>
      <c r="I2556" s="113" t="s">
        <v>10706</v>
      </c>
    </row>
    <row r="2557" spans="1:12" x14ac:dyDescent="0.2">
      <c r="A2557" s="113" t="s">
        <v>10491</v>
      </c>
      <c r="D2557" s="113" t="s">
        <v>10707</v>
      </c>
      <c r="E2557" s="113">
        <f t="shared" si="39"/>
        <v>10200217</v>
      </c>
      <c r="F2557" s="113" t="s">
        <v>10493</v>
      </c>
      <c r="G2557" s="113" t="s">
        <v>16148</v>
      </c>
      <c r="H2557" s="113" t="s">
        <v>13341</v>
      </c>
      <c r="I2557" s="113" t="s">
        <v>13371</v>
      </c>
    </row>
    <row r="2558" spans="1:12" x14ac:dyDescent="0.2">
      <c r="A2558" s="113" t="s">
        <v>10491</v>
      </c>
      <c r="D2558" s="113" t="s">
        <v>10708</v>
      </c>
      <c r="E2558" s="113">
        <f t="shared" si="39"/>
        <v>10200218</v>
      </c>
      <c r="F2558" s="113" t="s">
        <v>10493</v>
      </c>
      <c r="G2558" s="113" t="s">
        <v>16148</v>
      </c>
      <c r="H2558" s="113" t="s">
        <v>13341</v>
      </c>
      <c r="I2558" s="113" t="s">
        <v>13373</v>
      </c>
    </row>
    <row r="2559" spans="1:12" x14ac:dyDescent="0.2">
      <c r="A2559" s="113" t="s">
        <v>10491</v>
      </c>
      <c r="D2559" s="113" t="s">
        <v>10709</v>
      </c>
      <c r="E2559" s="113">
        <f t="shared" si="39"/>
        <v>10200219</v>
      </c>
      <c r="F2559" s="113" t="s">
        <v>10493</v>
      </c>
      <c r="G2559" s="113" t="s">
        <v>16148</v>
      </c>
      <c r="H2559" s="113" t="s">
        <v>13341</v>
      </c>
      <c r="I2559" s="113" t="s">
        <v>10710</v>
      </c>
      <c r="K2559" s="115">
        <v>36769</v>
      </c>
      <c r="L2559" s="113" t="s">
        <v>10711</v>
      </c>
    </row>
    <row r="2560" spans="1:12" x14ac:dyDescent="0.2">
      <c r="A2560" s="113" t="s">
        <v>10491</v>
      </c>
      <c r="D2560" s="113" t="s">
        <v>10712</v>
      </c>
      <c r="E2560" s="113">
        <f t="shared" si="39"/>
        <v>10200221</v>
      </c>
      <c r="F2560" s="113" t="s">
        <v>10493</v>
      </c>
      <c r="G2560" s="113" t="s">
        <v>16148</v>
      </c>
      <c r="H2560" s="113" t="s">
        <v>13341</v>
      </c>
      <c r="I2560" s="113" t="s">
        <v>13375</v>
      </c>
    </row>
    <row r="2561" spans="1:12" x14ac:dyDescent="0.2">
      <c r="A2561" s="113" t="s">
        <v>10491</v>
      </c>
      <c r="D2561" s="113" t="s">
        <v>10713</v>
      </c>
      <c r="E2561" s="113">
        <f t="shared" si="39"/>
        <v>10200222</v>
      </c>
      <c r="F2561" s="113" t="s">
        <v>10493</v>
      </c>
      <c r="G2561" s="113" t="s">
        <v>16148</v>
      </c>
      <c r="H2561" s="113" t="s">
        <v>13341</v>
      </c>
      <c r="I2561" s="113" t="s">
        <v>13377</v>
      </c>
    </row>
    <row r="2562" spans="1:12" x14ac:dyDescent="0.2">
      <c r="A2562" s="113" t="s">
        <v>10491</v>
      </c>
      <c r="D2562" s="113" t="s">
        <v>10714</v>
      </c>
      <c r="E2562" s="113">
        <f t="shared" ref="E2562:E2625" si="40">VALUE(D2562)</f>
        <v>10200223</v>
      </c>
      <c r="F2562" s="113" t="s">
        <v>10493</v>
      </c>
      <c r="G2562" s="113" t="s">
        <v>16148</v>
      </c>
      <c r="H2562" s="113" t="s">
        <v>13341</v>
      </c>
      <c r="I2562" s="113" t="s">
        <v>13379</v>
      </c>
    </row>
    <row r="2563" spans="1:12" x14ac:dyDescent="0.2">
      <c r="A2563" s="113" t="s">
        <v>10491</v>
      </c>
      <c r="D2563" s="113" t="s">
        <v>10715</v>
      </c>
      <c r="E2563" s="113">
        <f t="shared" si="40"/>
        <v>10200224</v>
      </c>
      <c r="F2563" s="113" t="s">
        <v>10493</v>
      </c>
      <c r="G2563" s="113" t="s">
        <v>16148</v>
      </c>
      <c r="H2563" s="113" t="s">
        <v>13341</v>
      </c>
      <c r="I2563" s="113" t="s">
        <v>13381</v>
      </c>
    </row>
    <row r="2564" spans="1:12" x14ac:dyDescent="0.2">
      <c r="A2564" s="113" t="s">
        <v>10491</v>
      </c>
      <c r="D2564" s="113" t="s">
        <v>10716</v>
      </c>
      <c r="E2564" s="113">
        <f t="shared" si="40"/>
        <v>10200225</v>
      </c>
      <c r="F2564" s="113" t="s">
        <v>10493</v>
      </c>
      <c r="G2564" s="113" t="s">
        <v>16148</v>
      </c>
      <c r="H2564" s="113" t="s">
        <v>13341</v>
      </c>
      <c r="I2564" s="113" t="s">
        <v>13383</v>
      </c>
    </row>
    <row r="2565" spans="1:12" x14ac:dyDescent="0.2">
      <c r="A2565" s="113" t="s">
        <v>10491</v>
      </c>
      <c r="D2565" s="113" t="s">
        <v>10717</v>
      </c>
      <c r="E2565" s="113">
        <f t="shared" si="40"/>
        <v>10200226</v>
      </c>
      <c r="F2565" s="113" t="s">
        <v>10493</v>
      </c>
      <c r="G2565" s="113" t="s">
        <v>16148</v>
      </c>
      <c r="H2565" s="113" t="s">
        <v>13341</v>
      </c>
      <c r="I2565" s="113" t="s">
        <v>16225</v>
      </c>
    </row>
    <row r="2566" spans="1:12" x14ac:dyDescent="0.2">
      <c r="A2566" s="113" t="s">
        <v>10491</v>
      </c>
      <c r="D2566" s="113" t="s">
        <v>10718</v>
      </c>
      <c r="E2566" s="113">
        <f t="shared" si="40"/>
        <v>10200229</v>
      </c>
      <c r="F2566" s="113" t="s">
        <v>10493</v>
      </c>
      <c r="G2566" s="113" t="s">
        <v>16148</v>
      </c>
      <c r="H2566" s="113" t="s">
        <v>13341</v>
      </c>
      <c r="I2566" s="113" t="s">
        <v>10719</v>
      </c>
    </row>
    <row r="2567" spans="1:12" x14ac:dyDescent="0.2">
      <c r="A2567" s="113" t="s">
        <v>10491</v>
      </c>
      <c r="D2567" s="113" t="s">
        <v>10720</v>
      </c>
      <c r="E2567" s="113">
        <f t="shared" si="40"/>
        <v>10200300</v>
      </c>
      <c r="F2567" s="113" t="s">
        <v>10493</v>
      </c>
      <c r="G2567" s="113" t="s">
        <v>16148</v>
      </c>
      <c r="H2567" s="113" t="s">
        <v>16233</v>
      </c>
      <c r="I2567" s="113" t="s">
        <v>16234</v>
      </c>
    </row>
    <row r="2568" spans="1:12" x14ac:dyDescent="0.2">
      <c r="A2568" s="113" t="s">
        <v>10491</v>
      </c>
      <c r="D2568" s="113" t="s">
        <v>10721</v>
      </c>
      <c r="E2568" s="113">
        <f t="shared" si="40"/>
        <v>10200301</v>
      </c>
      <c r="F2568" s="113" t="s">
        <v>10493</v>
      </c>
      <c r="G2568" s="113" t="s">
        <v>16148</v>
      </c>
      <c r="H2568" s="113" t="s">
        <v>16233</v>
      </c>
      <c r="I2568" s="113" t="s">
        <v>16236</v>
      </c>
    </row>
    <row r="2569" spans="1:12" x14ac:dyDescent="0.2">
      <c r="A2569" s="113" t="s">
        <v>10491</v>
      </c>
      <c r="D2569" s="113" t="s">
        <v>10722</v>
      </c>
      <c r="E2569" s="113">
        <f t="shared" si="40"/>
        <v>10200302</v>
      </c>
      <c r="F2569" s="113" t="s">
        <v>10493</v>
      </c>
      <c r="G2569" s="113" t="s">
        <v>16148</v>
      </c>
      <c r="H2569" s="113" t="s">
        <v>16233</v>
      </c>
      <c r="I2569" s="113" t="s">
        <v>16238</v>
      </c>
    </row>
    <row r="2570" spans="1:12" x14ac:dyDescent="0.2">
      <c r="A2570" s="113" t="s">
        <v>10491</v>
      </c>
      <c r="D2570" s="113" t="s">
        <v>10723</v>
      </c>
      <c r="E2570" s="113">
        <f t="shared" si="40"/>
        <v>10200303</v>
      </c>
      <c r="F2570" s="113" t="s">
        <v>10493</v>
      </c>
      <c r="G2570" s="113" t="s">
        <v>16148</v>
      </c>
      <c r="H2570" s="113" t="s">
        <v>16233</v>
      </c>
      <c r="I2570" s="113" t="s">
        <v>16240</v>
      </c>
    </row>
    <row r="2571" spans="1:12" x14ac:dyDescent="0.2">
      <c r="A2571" s="113" t="s">
        <v>10491</v>
      </c>
      <c r="D2571" s="113" t="s">
        <v>10724</v>
      </c>
      <c r="E2571" s="113">
        <f t="shared" si="40"/>
        <v>10200304</v>
      </c>
      <c r="F2571" s="113" t="s">
        <v>10493</v>
      </c>
      <c r="G2571" s="113" t="s">
        <v>16148</v>
      </c>
      <c r="H2571" s="113" t="s">
        <v>16233</v>
      </c>
      <c r="I2571" s="113" t="s">
        <v>10497</v>
      </c>
    </row>
    <row r="2572" spans="1:12" x14ac:dyDescent="0.2">
      <c r="A2572" s="113" t="s">
        <v>10491</v>
      </c>
      <c r="D2572" s="113" t="s">
        <v>10725</v>
      </c>
      <c r="E2572" s="113">
        <f t="shared" si="40"/>
        <v>10200306</v>
      </c>
      <c r="F2572" s="113" t="s">
        <v>10493</v>
      </c>
      <c r="G2572" s="113" t="s">
        <v>16148</v>
      </c>
      <c r="H2572" s="113" t="s">
        <v>16233</v>
      </c>
      <c r="I2572" s="113" t="s">
        <v>16243</v>
      </c>
    </row>
    <row r="2573" spans="1:12" x14ac:dyDescent="0.2">
      <c r="A2573" s="113" t="s">
        <v>10491</v>
      </c>
      <c r="D2573" s="113" t="s">
        <v>10726</v>
      </c>
      <c r="E2573" s="113">
        <f t="shared" si="40"/>
        <v>10200307</v>
      </c>
      <c r="F2573" s="113" t="s">
        <v>10493</v>
      </c>
      <c r="G2573" s="113" t="s">
        <v>16148</v>
      </c>
      <c r="H2573" s="113" t="s">
        <v>16233</v>
      </c>
      <c r="I2573" s="113" t="s">
        <v>10727</v>
      </c>
    </row>
    <row r="2574" spans="1:12" x14ac:dyDescent="0.2">
      <c r="A2574" s="113" t="s">
        <v>10491</v>
      </c>
      <c r="D2574" s="113" t="s">
        <v>10728</v>
      </c>
      <c r="E2574" s="113">
        <f t="shared" si="40"/>
        <v>10200401</v>
      </c>
      <c r="F2574" s="113" t="s">
        <v>10493</v>
      </c>
      <c r="G2574" s="113" t="s">
        <v>16148</v>
      </c>
      <c r="H2574" s="113" t="s">
        <v>16133</v>
      </c>
      <c r="I2574" s="113" t="s">
        <v>10729</v>
      </c>
      <c r="K2574" s="115"/>
      <c r="L2574" s="113"/>
    </row>
    <row r="2575" spans="1:12" x14ac:dyDescent="0.2">
      <c r="A2575" s="113" t="s">
        <v>10491</v>
      </c>
      <c r="D2575" s="113" t="s">
        <v>10730</v>
      </c>
      <c r="E2575" s="113">
        <f t="shared" si="40"/>
        <v>10200402</v>
      </c>
      <c r="F2575" s="113" t="s">
        <v>10493</v>
      </c>
      <c r="G2575" s="113" t="s">
        <v>16148</v>
      </c>
      <c r="H2575" s="113" t="s">
        <v>16133</v>
      </c>
      <c r="I2575" s="113" t="s">
        <v>10731</v>
      </c>
    </row>
    <row r="2576" spans="1:12" x14ac:dyDescent="0.2">
      <c r="A2576" s="113" t="s">
        <v>10491</v>
      </c>
      <c r="D2576" s="113" t="s">
        <v>4913</v>
      </c>
      <c r="E2576" s="113">
        <f t="shared" si="40"/>
        <v>10200403</v>
      </c>
      <c r="F2576" s="113" t="s">
        <v>10493</v>
      </c>
      <c r="G2576" s="113" t="s">
        <v>16148</v>
      </c>
      <c r="H2576" s="113" t="s">
        <v>16133</v>
      </c>
      <c r="I2576" s="113" t="s">
        <v>4914</v>
      </c>
    </row>
    <row r="2577" spans="1:12" x14ac:dyDescent="0.2">
      <c r="A2577" s="113" t="s">
        <v>10491</v>
      </c>
      <c r="D2577" s="113" t="s">
        <v>4915</v>
      </c>
      <c r="E2577" s="113">
        <f t="shared" si="40"/>
        <v>10200404</v>
      </c>
      <c r="F2577" s="113" t="s">
        <v>10493</v>
      </c>
      <c r="G2577" s="113" t="s">
        <v>16148</v>
      </c>
      <c r="H2577" s="113" t="s">
        <v>16133</v>
      </c>
      <c r="I2577" s="113" t="s">
        <v>4916</v>
      </c>
      <c r="K2577" s="115"/>
      <c r="L2577" s="113"/>
    </row>
    <row r="2578" spans="1:12" x14ac:dyDescent="0.2">
      <c r="A2578" s="113" t="s">
        <v>10491</v>
      </c>
      <c r="D2578" s="113" t="s">
        <v>4917</v>
      </c>
      <c r="E2578" s="113">
        <f t="shared" si="40"/>
        <v>10200405</v>
      </c>
      <c r="F2578" s="113" t="s">
        <v>10493</v>
      </c>
      <c r="G2578" s="113" t="s">
        <v>16148</v>
      </c>
      <c r="H2578" s="113" t="s">
        <v>16133</v>
      </c>
      <c r="I2578" s="113" t="s">
        <v>10727</v>
      </c>
    </row>
    <row r="2579" spans="1:12" x14ac:dyDescent="0.2">
      <c r="A2579" s="113" t="s">
        <v>10491</v>
      </c>
      <c r="D2579" s="113" t="s">
        <v>4918</v>
      </c>
      <c r="E2579" s="113">
        <f t="shared" si="40"/>
        <v>10200501</v>
      </c>
      <c r="F2579" s="113" t="s">
        <v>10493</v>
      </c>
      <c r="G2579" s="113" t="s">
        <v>16148</v>
      </c>
      <c r="H2579" s="113" t="s">
        <v>16126</v>
      </c>
      <c r="I2579" s="113" t="s">
        <v>16259</v>
      </c>
      <c r="K2579" s="115"/>
      <c r="L2579" s="113"/>
    </row>
    <row r="2580" spans="1:12" x14ac:dyDescent="0.2">
      <c r="A2580" s="113" t="s">
        <v>10491</v>
      </c>
      <c r="D2580" s="113" t="s">
        <v>4919</v>
      </c>
      <c r="E2580" s="113">
        <f t="shared" si="40"/>
        <v>10200502</v>
      </c>
      <c r="F2580" s="113" t="s">
        <v>10493</v>
      </c>
      <c r="G2580" s="113" t="s">
        <v>16148</v>
      </c>
      <c r="H2580" s="113" t="s">
        <v>16126</v>
      </c>
      <c r="I2580" s="113" t="s">
        <v>10731</v>
      </c>
    </row>
    <row r="2581" spans="1:12" x14ac:dyDescent="0.2">
      <c r="A2581" s="113" t="s">
        <v>10491</v>
      </c>
      <c r="D2581" s="113" t="s">
        <v>4920</v>
      </c>
      <c r="E2581" s="113">
        <f t="shared" si="40"/>
        <v>10200503</v>
      </c>
      <c r="F2581" s="113" t="s">
        <v>10493</v>
      </c>
      <c r="G2581" s="113" t="s">
        <v>16148</v>
      </c>
      <c r="H2581" s="113" t="s">
        <v>16126</v>
      </c>
      <c r="I2581" s="113" t="s">
        <v>4914</v>
      </c>
    </row>
    <row r="2582" spans="1:12" x14ac:dyDescent="0.2">
      <c r="A2582" s="113" t="s">
        <v>10491</v>
      </c>
      <c r="D2582" s="113" t="s">
        <v>4921</v>
      </c>
      <c r="E2582" s="113">
        <f t="shared" si="40"/>
        <v>10200504</v>
      </c>
      <c r="F2582" s="113" t="s">
        <v>10493</v>
      </c>
      <c r="G2582" s="113" t="s">
        <v>16148</v>
      </c>
      <c r="H2582" s="113" t="s">
        <v>16126</v>
      </c>
      <c r="I2582" s="113" t="s">
        <v>4922</v>
      </c>
      <c r="K2582" s="115"/>
      <c r="L2582" s="113"/>
    </row>
    <row r="2583" spans="1:12" x14ac:dyDescent="0.2">
      <c r="A2583" s="113" t="s">
        <v>10491</v>
      </c>
      <c r="D2583" s="113" t="s">
        <v>4923</v>
      </c>
      <c r="E2583" s="113">
        <f t="shared" si="40"/>
        <v>10200505</v>
      </c>
      <c r="F2583" s="113" t="s">
        <v>10493</v>
      </c>
      <c r="G2583" s="113" t="s">
        <v>16148</v>
      </c>
      <c r="H2583" s="113" t="s">
        <v>16126</v>
      </c>
      <c r="I2583" s="113" t="s">
        <v>10727</v>
      </c>
    </row>
    <row r="2584" spans="1:12" x14ac:dyDescent="0.2">
      <c r="A2584" s="113" t="s">
        <v>10491</v>
      </c>
      <c r="D2584" s="113" t="s">
        <v>4924</v>
      </c>
      <c r="E2584" s="113">
        <f t="shared" si="40"/>
        <v>10200601</v>
      </c>
      <c r="F2584" s="113" t="s">
        <v>10493</v>
      </c>
      <c r="G2584" s="113" t="s">
        <v>16148</v>
      </c>
      <c r="H2584" s="113" t="s">
        <v>16135</v>
      </c>
      <c r="I2584" s="113" t="s">
        <v>4925</v>
      </c>
    </row>
    <row r="2585" spans="1:12" x14ac:dyDescent="0.2">
      <c r="A2585" s="113" t="s">
        <v>10491</v>
      </c>
      <c r="D2585" s="113" t="s">
        <v>4926</v>
      </c>
      <c r="E2585" s="113">
        <f t="shared" si="40"/>
        <v>10200602</v>
      </c>
      <c r="F2585" s="113" t="s">
        <v>10493</v>
      </c>
      <c r="G2585" s="113" t="s">
        <v>16148</v>
      </c>
      <c r="H2585" s="113" t="s">
        <v>16135</v>
      </c>
      <c r="I2585" s="113" t="s">
        <v>4927</v>
      </c>
    </row>
    <row r="2586" spans="1:12" x14ac:dyDescent="0.2">
      <c r="A2586" s="113" t="s">
        <v>10491</v>
      </c>
      <c r="D2586" s="113" t="s">
        <v>4928</v>
      </c>
      <c r="E2586" s="113">
        <f t="shared" si="40"/>
        <v>10200603</v>
      </c>
      <c r="F2586" s="113" t="s">
        <v>10493</v>
      </c>
      <c r="G2586" s="113" t="s">
        <v>16148</v>
      </c>
      <c r="H2586" s="113" t="s">
        <v>16135</v>
      </c>
      <c r="I2586" s="113" t="s">
        <v>4929</v>
      </c>
    </row>
    <row r="2587" spans="1:12" x14ac:dyDescent="0.2">
      <c r="A2587" s="113" t="s">
        <v>10491</v>
      </c>
      <c r="D2587" s="113" t="s">
        <v>4930</v>
      </c>
      <c r="E2587" s="113">
        <f t="shared" si="40"/>
        <v>10200604</v>
      </c>
      <c r="F2587" s="113" t="s">
        <v>10493</v>
      </c>
      <c r="G2587" s="113" t="s">
        <v>16148</v>
      </c>
      <c r="H2587" s="113" t="s">
        <v>16135</v>
      </c>
      <c r="I2587" s="113" t="s">
        <v>10727</v>
      </c>
    </row>
    <row r="2588" spans="1:12" x14ac:dyDescent="0.2">
      <c r="A2588" s="113" t="s">
        <v>10491</v>
      </c>
      <c r="D2588" s="113" t="s">
        <v>4931</v>
      </c>
      <c r="E2588" s="113">
        <f t="shared" si="40"/>
        <v>10200701</v>
      </c>
      <c r="F2588" s="113" t="s">
        <v>10493</v>
      </c>
      <c r="G2588" s="113" t="s">
        <v>16148</v>
      </c>
      <c r="H2588" s="113" t="s">
        <v>16146</v>
      </c>
      <c r="I2588" s="113" t="s">
        <v>16275</v>
      </c>
    </row>
    <row r="2589" spans="1:12" x14ac:dyDescent="0.2">
      <c r="A2589" s="113" t="s">
        <v>10491</v>
      </c>
      <c r="D2589" s="113" t="s">
        <v>4932</v>
      </c>
      <c r="E2589" s="113">
        <f t="shared" si="40"/>
        <v>10200704</v>
      </c>
      <c r="F2589" s="113" t="s">
        <v>10493</v>
      </c>
      <c r="G2589" s="113" t="s">
        <v>16148</v>
      </c>
      <c r="H2589" s="113" t="s">
        <v>16146</v>
      </c>
      <c r="I2589" s="113" t="s">
        <v>16277</v>
      </c>
    </row>
    <row r="2590" spans="1:12" x14ac:dyDescent="0.2">
      <c r="A2590" s="113" t="s">
        <v>10491</v>
      </c>
      <c r="D2590" s="113" t="s">
        <v>4933</v>
      </c>
      <c r="E2590" s="113">
        <f t="shared" si="40"/>
        <v>10200707</v>
      </c>
      <c r="F2590" s="113" t="s">
        <v>10493</v>
      </c>
      <c r="G2590" s="113" t="s">
        <v>16148</v>
      </c>
      <c r="H2590" s="113" t="s">
        <v>16146</v>
      </c>
      <c r="I2590" s="113" t="s">
        <v>16279</v>
      </c>
    </row>
    <row r="2591" spans="1:12" x14ac:dyDescent="0.2">
      <c r="A2591" s="113" t="s">
        <v>10491</v>
      </c>
      <c r="D2591" s="113" t="s">
        <v>4934</v>
      </c>
      <c r="E2591" s="113">
        <f t="shared" si="40"/>
        <v>10200710</v>
      </c>
      <c r="F2591" s="113" t="s">
        <v>10493</v>
      </c>
      <c r="G2591" s="113" t="s">
        <v>16148</v>
      </c>
      <c r="H2591" s="113" t="s">
        <v>16146</v>
      </c>
      <c r="I2591" s="113" t="s">
        <v>10727</v>
      </c>
    </row>
    <row r="2592" spans="1:12" x14ac:dyDescent="0.2">
      <c r="A2592" s="113" t="s">
        <v>10491</v>
      </c>
      <c r="D2592" s="113" t="s">
        <v>4935</v>
      </c>
      <c r="E2592" s="113">
        <f t="shared" si="40"/>
        <v>10200711</v>
      </c>
      <c r="F2592" s="113" t="s">
        <v>10493</v>
      </c>
      <c r="G2592" s="113" t="s">
        <v>16148</v>
      </c>
      <c r="H2592" s="113" t="s">
        <v>16146</v>
      </c>
      <c r="I2592" s="113" t="s">
        <v>16281</v>
      </c>
      <c r="J2592" s="115">
        <v>37652</v>
      </c>
    </row>
    <row r="2593" spans="1:12" x14ac:dyDescent="0.2">
      <c r="A2593" s="113" t="s">
        <v>10491</v>
      </c>
      <c r="D2593" s="113" t="s">
        <v>4936</v>
      </c>
      <c r="E2593" s="113">
        <f t="shared" si="40"/>
        <v>10200799</v>
      </c>
      <c r="F2593" s="113" t="s">
        <v>10493</v>
      </c>
      <c r="G2593" s="113" t="s">
        <v>16148</v>
      </c>
      <c r="H2593" s="113" t="s">
        <v>16146</v>
      </c>
      <c r="I2593" s="113" t="s">
        <v>4937</v>
      </c>
    </row>
    <row r="2594" spans="1:12" x14ac:dyDescent="0.2">
      <c r="A2594" s="113" t="s">
        <v>10491</v>
      </c>
      <c r="D2594" s="113" t="s">
        <v>4938</v>
      </c>
      <c r="E2594" s="113">
        <f t="shared" si="40"/>
        <v>10200802</v>
      </c>
      <c r="F2594" s="113" t="s">
        <v>10493</v>
      </c>
      <c r="G2594" s="113" t="s">
        <v>16148</v>
      </c>
      <c r="H2594" s="113" t="s">
        <v>16143</v>
      </c>
      <c r="I2594" s="113" t="s">
        <v>16285</v>
      </c>
      <c r="K2594" s="115">
        <v>38019</v>
      </c>
      <c r="L2594" s="113" t="s">
        <v>16144</v>
      </c>
    </row>
    <row r="2595" spans="1:12" x14ac:dyDescent="0.2">
      <c r="A2595" s="113" t="s">
        <v>10491</v>
      </c>
      <c r="D2595" s="113" t="s">
        <v>4939</v>
      </c>
      <c r="E2595" s="113">
        <f t="shared" si="40"/>
        <v>10200804</v>
      </c>
      <c r="F2595" s="113" t="s">
        <v>10493</v>
      </c>
      <c r="G2595" s="113" t="s">
        <v>16148</v>
      </c>
      <c r="H2595" s="113" t="s">
        <v>16143</v>
      </c>
      <c r="I2595" s="113" t="s">
        <v>10727</v>
      </c>
      <c r="K2595" s="115">
        <v>38019</v>
      </c>
      <c r="L2595" s="113" t="s">
        <v>16144</v>
      </c>
    </row>
    <row r="2596" spans="1:12" x14ac:dyDescent="0.2">
      <c r="A2596" s="113" t="s">
        <v>10491</v>
      </c>
      <c r="D2596" s="113" t="s">
        <v>4940</v>
      </c>
      <c r="E2596" s="113">
        <f t="shared" si="40"/>
        <v>10200901</v>
      </c>
      <c r="F2596" s="113" t="s">
        <v>10493</v>
      </c>
      <c r="G2596" s="113" t="s">
        <v>16148</v>
      </c>
      <c r="H2596" s="113" t="s">
        <v>13481</v>
      </c>
      <c r="I2596" s="113" t="s">
        <v>13482</v>
      </c>
      <c r="K2596" s="115">
        <v>37160</v>
      </c>
      <c r="L2596" s="113" t="s">
        <v>4941</v>
      </c>
    </row>
    <row r="2597" spans="1:12" x14ac:dyDescent="0.2">
      <c r="A2597" s="113" t="s">
        <v>10491</v>
      </c>
      <c r="D2597" s="113" t="s">
        <v>4942</v>
      </c>
      <c r="E2597" s="113">
        <f t="shared" si="40"/>
        <v>10200902</v>
      </c>
      <c r="F2597" s="113" t="s">
        <v>10493</v>
      </c>
      <c r="G2597" s="113" t="s">
        <v>16148</v>
      </c>
      <c r="H2597" s="113" t="s">
        <v>13481</v>
      </c>
      <c r="I2597" s="113" t="s">
        <v>4943</v>
      </c>
      <c r="K2597" s="115">
        <v>37160</v>
      </c>
      <c r="L2597" s="113" t="s">
        <v>4941</v>
      </c>
    </row>
    <row r="2598" spans="1:12" x14ac:dyDescent="0.2">
      <c r="A2598" s="113" t="s">
        <v>10491</v>
      </c>
      <c r="D2598" s="113" t="s">
        <v>4944</v>
      </c>
      <c r="E2598" s="113">
        <f t="shared" si="40"/>
        <v>10200903</v>
      </c>
      <c r="F2598" s="113" t="s">
        <v>10493</v>
      </c>
      <c r="G2598" s="113" t="s">
        <v>16148</v>
      </c>
      <c r="H2598" s="113" t="s">
        <v>13481</v>
      </c>
      <c r="I2598" s="113" t="s">
        <v>13486</v>
      </c>
      <c r="K2598" s="115">
        <v>37160</v>
      </c>
      <c r="L2598" s="113" t="s">
        <v>4945</v>
      </c>
    </row>
    <row r="2599" spans="1:12" x14ac:dyDescent="0.2">
      <c r="A2599" s="113" t="s">
        <v>10491</v>
      </c>
      <c r="D2599" s="113" t="s">
        <v>4946</v>
      </c>
      <c r="E2599" s="113">
        <f t="shared" si="40"/>
        <v>10200904</v>
      </c>
      <c r="F2599" s="113" t="s">
        <v>10493</v>
      </c>
      <c r="G2599" s="113" t="s">
        <v>16148</v>
      </c>
      <c r="H2599" s="113" t="s">
        <v>13481</v>
      </c>
      <c r="I2599" s="113" t="s">
        <v>4947</v>
      </c>
      <c r="K2599" s="115">
        <v>37160</v>
      </c>
      <c r="L2599" s="113" t="s">
        <v>13493</v>
      </c>
    </row>
    <row r="2600" spans="1:12" x14ac:dyDescent="0.2">
      <c r="A2600" s="113" t="s">
        <v>10491</v>
      </c>
      <c r="D2600" s="113" t="s">
        <v>4948</v>
      </c>
      <c r="E2600" s="113">
        <f t="shared" si="40"/>
        <v>10200905</v>
      </c>
      <c r="F2600" s="113" t="s">
        <v>10493</v>
      </c>
      <c r="G2600" s="113" t="s">
        <v>16148</v>
      </c>
      <c r="H2600" s="113" t="s">
        <v>13481</v>
      </c>
      <c r="I2600" s="113" t="s">
        <v>4949</v>
      </c>
      <c r="K2600" s="115">
        <v>37160</v>
      </c>
      <c r="L2600" s="113" t="s">
        <v>13493</v>
      </c>
    </row>
    <row r="2601" spans="1:12" x14ac:dyDescent="0.2">
      <c r="A2601" s="113" t="s">
        <v>10491</v>
      </c>
      <c r="D2601" s="113" t="s">
        <v>4950</v>
      </c>
      <c r="E2601" s="113">
        <f t="shared" si="40"/>
        <v>10200906</v>
      </c>
      <c r="F2601" s="113" t="s">
        <v>10493</v>
      </c>
      <c r="G2601" s="113" t="s">
        <v>16148</v>
      </c>
      <c r="H2601" s="113" t="s">
        <v>13481</v>
      </c>
      <c r="I2601" s="113" t="s">
        <v>4951</v>
      </c>
      <c r="K2601" s="115">
        <v>37160</v>
      </c>
      <c r="L2601" s="113" t="s">
        <v>13493</v>
      </c>
    </row>
    <row r="2602" spans="1:12" x14ac:dyDescent="0.2">
      <c r="A2602" s="113" t="s">
        <v>10491</v>
      </c>
      <c r="D2602" s="113" t="s">
        <v>4952</v>
      </c>
      <c r="E2602" s="113">
        <f t="shared" si="40"/>
        <v>10200907</v>
      </c>
      <c r="F2602" s="113" t="s">
        <v>10493</v>
      </c>
      <c r="G2602" s="113" t="s">
        <v>16148</v>
      </c>
      <c r="H2602" s="113" t="s">
        <v>13481</v>
      </c>
      <c r="I2602" s="113" t="s">
        <v>4953</v>
      </c>
    </row>
    <row r="2603" spans="1:12" x14ac:dyDescent="0.2">
      <c r="A2603" s="113" t="s">
        <v>10491</v>
      </c>
      <c r="D2603" s="113" t="s">
        <v>4954</v>
      </c>
      <c r="E2603" s="113">
        <f t="shared" si="40"/>
        <v>10200908</v>
      </c>
      <c r="F2603" s="113" t="s">
        <v>10493</v>
      </c>
      <c r="G2603" s="113" t="s">
        <v>16148</v>
      </c>
      <c r="H2603" s="113" t="s">
        <v>13481</v>
      </c>
      <c r="I2603" s="113" t="s">
        <v>13489</v>
      </c>
      <c r="J2603" s="115">
        <v>37160</v>
      </c>
      <c r="L2603" s="113" t="s">
        <v>13490</v>
      </c>
    </row>
    <row r="2604" spans="1:12" x14ac:dyDescent="0.2">
      <c r="A2604" s="113" t="s">
        <v>10491</v>
      </c>
      <c r="D2604" s="113" t="s">
        <v>4955</v>
      </c>
      <c r="E2604" s="113">
        <f t="shared" si="40"/>
        <v>10200910</v>
      </c>
      <c r="F2604" s="113" t="s">
        <v>10493</v>
      </c>
      <c r="G2604" s="113" t="s">
        <v>16148</v>
      </c>
      <c r="H2604" s="113" t="s">
        <v>13481</v>
      </c>
      <c r="I2604" s="113" t="s">
        <v>13492</v>
      </c>
      <c r="K2604" s="115">
        <v>37160</v>
      </c>
      <c r="L2604" s="113" t="s">
        <v>13493</v>
      </c>
    </row>
    <row r="2605" spans="1:12" x14ac:dyDescent="0.2">
      <c r="A2605" s="113" t="s">
        <v>10491</v>
      </c>
      <c r="D2605" s="113" t="s">
        <v>7726</v>
      </c>
      <c r="E2605" s="113">
        <f t="shared" si="40"/>
        <v>10200911</v>
      </c>
      <c r="F2605" s="113" t="s">
        <v>10493</v>
      </c>
      <c r="G2605" s="113" t="s">
        <v>16148</v>
      </c>
      <c r="H2605" s="113" t="s">
        <v>13481</v>
      </c>
      <c r="I2605" s="113" t="s">
        <v>13495</v>
      </c>
      <c r="K2605" s="115">
        <v>37160</v>
      </c>
      <c r="L2605" s="113" t="s">
        <v>13493</v>
      </c>
    </row>
    <row r="2606" spans="1:12" x14ac:dyDescent="0.2">
      <c r="A2606" s="113" t="s">
        <v>10491</v>
      </c>
      <c r="D2606" s="113" t="s">
        <v>7727</v>
      </c>
      <c r="E2606" s="113">
        <f t="shared" si="40"/>
        <v>10200912</v>
      </c>
      <c r="F2606" s="113" t="s">
        <v>10493</v>
      </c>
      <c r="G2606" s="113" t="s">
        <v>16148</v>
      </c>
      <c r="H2606" s="113" t="s">
        <v>13481</v>
      </c>
      <c r="I2606" s="113" t="s">
        <v>7728</v>
      </c>
    </row>
    <row r="2607" spans="1:12" x14ac:dyDescent="0.2">
      <c r="A2607" s="113" t="s">
        <v>10491</v>
      </c>
      <c r="D2607" s="113" t="s">
        <v>7729</v>
      </c>
      <c r="E2607" s="113">
        <f t="shared" si="40"/>
        <v>10201001</v>
      </c>
      <c r="F2607" s="113" t="s">
        <v>10493</v>
      </c>
      <c r="G2607" s="113" t="s">
        <v>16148</v>
      </c>
      <c r="H2607" s="113" t="s">
        <v>16139</v>
      </c>
      <c r="I2607" s="113" t="s">
        <v>13499</v>
      </c>
      <c r="K2607" s="115"/>
      <c r="L2607" s="113"/>
    </row>
    <row r="2608" spans="1:12" x14ac:dyDescent="0.2">
      <c r="A2608" s="113" t="s">
        <v>10491</v>
      </c>
      <c r="D2608" s="113" t="s">
        <v>7730</v>
      </c>
      <c r="E2608" s="113">
        <f t="shared" si="40"/>
        <v>10201002</v>
      </c>
      <c r="F2608" s="113" t="s">
        <v>10493</v>
      </c>
      <c r="G2608" s="113" t="s">
        <v>16148</v>
      </c>
      <c r="H2608" s="113" t="s">
        <v>16139</v>
      </c>
      <c r="I2608" s="113" t="s">
        <v>14637</v>
      </c>
      <c r="K2608" s="115"/>
      <c r="L2608" s="113"/>
    </row>
    <row r="2609" spans="1:12" x14ac:dyDescent="0.2">
      <c r="A2609" s="113" t="s">
        <v>10491</v>
      </c>
      <c r="D2609" s="113" t="s">
        <v>7731</v>
      </c>
      <c r="E2609" s="113">
        <f t="shared" si="40"/>
        <v>10201003</v>
      </c>
      <c r="F2609" s="113" t="s">
        <v>10493</v>
      </c>
      <c r="G2609" s="113" t="s">
        <v>16148</v>
      </c>
      <c r="H2609" s="113" t="s">
        <v>16139</v>
      </c>
      <c r="I2609" s="113" t="s">
        <v>13502</v>
      </c>
      <c r="K2609" s="115"/>
      <c r="L2609" s="113"/>
    </row>
    <row r="2610" spans="1:12" x14ac:dyDescent="0.2">
      <c r="A2610" s="113" t="s">
        <v>10491</v>
      </c>
      <c r="D2610" s="113" t="s">
        <v>7732</v>
      </c>
      <c r="E2610" s="113">
        <f t="shared" si="40"/>
        <v>10201101</v>
      </c>
      <c r="F2610" s="113" t="s">
        <v>10493</v>
      </c>
      <c r="G2610" s="113" t="s">
        <v>16148</v>
      </c>
      <c r="H2610" s="113" t="s">
        <v>13504</v>
      </c>
      <c r="I2610" s="113" t="s">
        <v>16285</v>
      </c>
    </row>
    <row r="2611" spans="1:12" x14ac:dyDescent="0.2">
      <c r="A2611" s="113" t="s">
        <v>10491</v>
      </c>
      <c r="D2611" s="113" t="s">
        <v>7733</v>
      </c>
      <c r="E2611" s="113">
        <f t="shared" si="40"/>
        <v>10201201</v>
      </c>
      <c r="F2611" s="113" t="s">
        <v>10493</v>
      </c>
      <c r="G2611" s="113" t="s">
        <v>16148</v>
      </c>
      <c r="H2611" s="113" t="s">
        <v>13506</v>
      </c>
      <c r="I2611" s="113" t="s">
        <v>13507</v>
      </c>
    </row>
    <row r="2612" spans="1:12" x14ac:dyDescent="0.2">
      <c r="A2612" s="113" t="s">
        <v>10491</v>
      </c>
      <c r="D2612" s="113" t="s">
        <v>7734</v>
      </c>
      <c r="E2612" s="113">
        <f t="shared" si="40"/>
        <v>10201202</v>
      </c>
      <c r="F2612" s="113" t="s">
        <v>10493</v>
      </c>
      <c r="G2612" s="113" t="s">
        <v>16148</v>
      </c>
      <c r="H2612" s="113" t="s">
        <v>13506</v>
      </c>
      <c r="I2612" s="113" t="s">
        <v>13509</v>
      </c>
    </row>
    <row r="2613" spans="1:12" x14ac:dyDescent="0.2">
      <c r="A2613" s="113" t="s">
        <v>10491</v>
      </c>
      <c r="D2613" s="113" t="s">
        <v>7735</v>
      </c>
      <c r="E2613" s="113">
        <f t="shared" si="40"/>
        <v>10201301</v>
      </c>
      <c r="F2613" s="113" t="s">
        <v>10493</v>
      </c>
      <c r="G2613" s="113" t="s">
        <v>16148</v>
      </c>
      <c r="H2613" s="113" t="s">
        <v>13521</v>
      </c>
      <c r="I2613" s="113" t="s">
        <v>13507</v>
      </c>
    </row>
    <row r="2614" spans="1:12" x14ac:dyDescent="0.2">
      <c r="A2614" s="113" t="s">
        <v>10491</v>
      </c>
      <c r="D2614" s="113" t="s">
        <v>7736</v>
      </c>
      <c r="E2614" s="113">
        <f t="shared" si="40"/>
        <v>10201302</v>
      </c>
      <c r="F2614" s="113" t="s">
        <v>10493</v>
      </c>
      <c r="G2614" s="113" t="s">
        <v>16148</v>
      </c>
      <c r="H2614" s="113" t="s">
        <v>13521</v>
      </c>
      <c r="I2614" s="113" t="s">
        <v>13523</v>
      </c>
    </row>
    <row r="2615" spans="1:12" x14ac:dyDescent="0.2">
      <c r="A2615" s="113" t="s">
        <v>10491</v>
      </c>
      <c r="D2615" s="113" t="s">
        <v>7737</v>
      </c>
      <c r="E2615" s="113">
        <f t="shared" si="40"/>
        <v>10201303</v>
      </c>
      <c r="F2615" s="113" t="s">
        <v>10493</v>
      </c>
      <c r="G2615" s="113" t="s">
        <v>16148</v>
      </c>
      <c r="H2615" s="113" t="s">
        <v>13521</v>
      </c>
      <c r="I2615" s="113" t="s">
        <v>7738</v>
      </c>
      <c r="J2615" s="115">
        <v>37469</v>
      </c>
    </row>
    <row r="2616" spans="1:12" x14ac:dyDescent="0.2">
      <c r="A2616" s="113" t="s">
        <v>10491</v>
      </c>
      <c r="D2616" s="113" t="s">
        <v>7739</v>
      </c>
      <c r="E2616" s="113">
        <f t="shared" si="40"/>
        <v>10201401</v>
      </c>
      <c r="F2616" s="113" t="s">
        <v>10493</v>
      </c>
      <c r="G2616" s="113" t="s">
        <v>16148</v>
      </c>
      <c r="H2616" s="113" t="s">
        <v>7740</v>
      </c>
      <c r="I2616" s="113" t="s">
        <v>16135</v>
      </c>
    </row>
    <row r="2617" spans="1:12" x14ac:dyDescent="0.2">
      <c r="A2617" s="113" t="s">
        <v>10491</v>
      </c>
      <c r="D2617" s="113" t="s">
        <v>7741</v>
      </c>
      <c r="E2617" s="113">
        <f t="shared" si="40"/>
        <v>10201402</v>
      </c>
      <c r="F2617" s="113" t="s">
        <v>10493</v>
      </c>
      <c r="G2617" s="113" t="s">
        <v>16148</v>
      </c>
      <c r="H2617" s="113" t="s">
        <v>7740</v>
      </c>
      <c r="I2617" s="113" t="s">
        <v>16146</v>
      </c>
    </row>
    <row r="2618" spans="1:12" x14ac:dyDescent="0.2">
      <c r="A2618" s="113" t="s">
        <v>10491</v>
      </c>
      <c r="D2618" s="113" t="s">
        <v>7742</v>
      </c>
      <c r="E2618" s="113">
        <f t="shared" si="40"/>
        <v>10201403</v>
      </c>
      <c r="F2618" s="113" t="s">
        <v>10493</v>
      </c>
      <c r="G2618" s="113" t="s">
        <v>16148</v>
      </c>
      <c r="H2618" s="113" t="s">
        <v>7740</v>
      </c>
      <c r="I2618" s="113" t="s">
        <v>16126</v>
      </c>
    </row>
    <row r="2619" spans="1:12" x14ac:dyDescent="0.2">
      <c r="A2619" s="113" t="s">
        <v>10491</v>
      </c>
      <c r="D2619" s="113" t="s">
        <v>7743</v>
      </c>
      <c r="E2619" s="113">
        <f t="shared" si="40"/>
        <v>10201404</v>
      </c>
      <c r="F2619" s="113" t="s">
        <v>10493</v>
      </c>
      <c r="G2619" s="113" t="s">
        <v>16148</v>
      </c>
      <c r="H2619" s="113" t="s">
        <v>7740</v>
      </c>
      <c r="I2619" s="113" t="s">
        <v>16133</v>
      </c>
    </row>
    <row r="2620" spans="1:12" x14ac:dyDescent="0.2">
      <c r="A2620" s="113" t="s">
        <v>10491</v>
      </c>
      <c r="D2620" s="113" t="s">
        <v>7744</v>
      </c>
      <c r="E2620" s="113">
        <f t="shared" si="40"/>
        <v>10201601</v>
      </c>
      <c r="F2620" s="113" t="s">
        <v>10493</v>
      </c>
      <c r="G2620" s="113" t="s">
        <v>16148</v>
      </c>
      <c r="H2620" s="113" t="s">
        <v>14044</v>
      </c>
      <c r="I2620" s="113" t="s">
        <v>7745</v>
      </c>
    </row>
    <row r="2621" spans="1:12" x14ac:dyDescent="0.2">
      <c r="A2621" s="113" t="s">
        <v>10491</v>
      </c>
      <c r="D2621" s="113" t="s">
        <v>7746</v>
      </c>
      <c r="E2621" s="113">
        <f t="shared" si="40"/>
        <v>10201701</v>
      </c>
      <c r="F2621" s="113" t="s">
        <v>10493</v>
      </c>
      <c r="G2621" s="113" t="s">
        <v>16148</v>
      </c>
      <c r="H2621" s="113" t="s">
        <v>13911</v>
      </c>
      <c r="I2621" s="113" t="s">
        <v>7745</v>
      </c>
    </row>
    <row r="2622" spans="1:12" x14ac:dyDescent="0.2">
      <c r="A2622" s="113" t="s">
        <v>10491</v>
      </c>
      <c r="D2622" s="113" t="s">
        <v>7747</v>
      </c>
      <c r="E2622" s="113">
        <f t="shared" si="40"/>
        <v>10300101</v>
      </c>
      <c r="F2622" s="113" t="s">
        <v>10493</v>
      </c>
      <c r="G2622" s="113" t="s">
        <v>16162</v>
      </c>
      <c r="H2622" s="113" t="s">
        <v>13338</v>
      </c>
      <c r="I2622" s="113" t="s">
        <v>10495</v>
      </c>
    </row>
    <row r="2623" spans="1:12" x14ac:dyDescent="0.2">
      <c r="A2623" s="113" t="s">
        <v>10491</v>
      </c>
      <c r="D2623" s="113" t="s">
        <v>7748</v>
      </c>
      <c r="E2623" s="113">
        <f t="shared" si="40"/>
        <v>10300102</v>
      </c>
      <c r="F2623" s="113" t="s">
        <v>10493</v>
      </c>
      <c r="G2623" s="113" t="s">
        <v>16162</v>
      </c>
      <c r="H2623" s="113" t="s">
        <v>13338</v>
      </c>
      <c r="I2623" s="113" t="s">
        <v>10497</v>
      </c>
    </row>
    <row r="2624" spans="1:12" x14ac:dyDescent="0.2">
      <c r="A2624" s="113" t="s">
        <v>10491</v>
      </c>
      <c r="D2624" s="113" t="s">
        <v>7749</v>
      </c>
      <c r="E2624" s="113">
        <f t="shared" si="40"/>
        <v>10300103</v>
      </c>
      <c r="F2624" s="113" t="s">
        <v>10493</v>
      </c>
      <c r="G2624" s="113" t="s">
        <v>16162</v>
      </c>
      <c r="H2624" s="113" t="s">
        <v>13338</v>
      </c>
      <c r="I2624" s="113" t="s">
        <v>13552</v>
      </c>
    </row>
    <row r="2625" spans="1:9" x14ac:dyDescent="0.2">
      <c r="A2625" s="113" t="s">
        <v>10491</v>
      </c>
      <c r="D2625" s="113" t="s">
        <v>7750</v>
      </c>
      <c r="E2625" s="113">
        <f t="shared" si="40"/>
        <v>10300203</v>
      </c>
      <c r="F2625" s="113" t="s">
        <v>10493</v>
      </c>
      <c r="G2625" s="113" t="s">
        <v>16162</v>
      </c>
      <c r="H2625" s="113" t="s">
        <v>13341</v>
      </c>
      <c r="I2625" s="113" t="s">
        <v>10503</v>
      </c>
    </row>
    <row r="2626" spans="1:9" x14ac:dyDescent="0.2">
      <c r="A2626" s="113" t="s">
        <v>10491</v>
      </c>
      <c r="D2626" s="113" t="s">
        <v>7751</v>
      </c>
      <c r="E2626" s="113">
        <f t="shared" ref="E2626:E2689" si="41">VALUE(D2626)</f>
        <v>10300205</v>
      </c>
      <c r="F2626" s="113" t="s">
        <v>10493</v>
      </c>
      <c r="G2626" s="113" t="s">
        <v>16162</v>
      </c>
      <c r="H2626" s="113" t="s">
        <v>13341</v>
      </c>
      <c r="I2626" s="113" t="s">
        <v>10499</v>
      </c>
    </row>
    <row r="2627" spans="1:9" x14ac:dyDescent="0.2">
      <c r="A2627" s="113" t="s">
        <v>10491</v>
      </c>
      <c r="D2627" s="113" t="s">
        <v>7752</v>
      </c>
      <c r="E2627" s="113">
        <f t="shared" si="41"/>
        <v>10300206</v>
      </c>
      <c r="F2627" s="113" t="s">
        <v>10493</v>
      </c>
      <c r="G2627" s="113" t="s">
        <v>16162</v>
      </c>
      <c r="H2627" s="113" t="s">
        <v>13341</v>
      </c>
      <c r="I2627" s="113" t="s">
        <v>10501</v>
      </c>
    </row>
    <row r="2628" spans="1:9" x14ac:dyDescent="0.2">
      <c r="A2628" s="113" t="s">
        <v>10491</v>
      </c>
      <c r="D2628" s="113" t="s">
        <v>7753</v>
      </c>
      <c r="E2628" s="113">
        <f t="shared" si="41"/>
        <v>10300207</v>
      </c>
      <c r="F2628" s="113" t="s">
        <v>10493</v>
      </c>
      <c r="G2628" s="113" t="s">
        <v>16162</v>
      </c>
      <c r="H2628" s="113" t="s">
        <v>13341</v>
      </c>
      <c r="I2628" s="113" t="s">
        <v>7754</v>
      </c>
    </row>
    <row r="2629" spans="1:9" x14ac:dyDescent="0.2">
      <c r="A2629" s="113" t="s">
        <v>10491</v>
      </c>
      <c r="D2629" s="113" t="s">
        <v>7755</v>
      </c>
      <c r="E2629" s="113">
        <f t="shared" si="41"/>
        <v>10300208</v>
      </c>
      <c r="F2629" s="113" t="s">
        <v>10493</v>
      </c>
      <c r="G2629" s="113" t="s">
        <v>16162</v>
      </c>
      <c r="H2629" s="113" t="s">
        <v>13341</v>
      </c>
      <c r="I2629" s="113" t="s">
        <v>7756</v>
      </c>
    </row>
    <row r="2630" spans="1:9" x14ac:dyDescent="0.2">
      <c r="A2630" s="113" t="s">
        <v>10491</v>
      </c>
      <c r="D2630" s="113" t="s">
        <v>7757</v>
      </c>
      <c r="E2630" s="113">
        <f t="shared" si="41"/>
        <v>10300209</v>
      </c>
      <c r="F2630" s="113" t="s">
        <v>10493</v>
      </c>
      <c r="G2630" s="113" t="s">
        <v>16162</v>
      </c>
      <c r="H2630" s="113" t="s">
        <v>13341</v>
      </c>
      <c r="I2630" s="113" t="s">
        <v>10505</v>
      </c>
    </row>
    <row r="2631" spans="1:9" x14ac:dyDescent="0.2">
      <c r="A2631" s="113" t="s">
        <v>10491</v>
      </c>
      <c r="D2631" s="113" t="s">
        <v>7758</v>
      </c>
      <c r="E2631" s="113">
        <f t="shared" si="41"/>
        <v>10300211</v>
      </c>
      <c r="F2631" s="113" t="s">
        <v>10493</v>
      </c>
      <c r="G2631" s="113" t="s">
        <v>16162</v>
      </c>
      <c r="H2631" s="113" t="s">
        <v>13341</v>
      </c>
      <c r="I2631" s="113" t="s">
        <v>10702</v>
      </c>
    </row>
    <row r="2632" spans="1:9" x14ac:dyDescent="0.2">
      <c r="A2632" s="113" t="s">
        <v>10491</v>
      </c>
      <c r="D2632" s="113" t="s">
        <v>7759</v>
      </c>
      <c r="E2632" s="113">
        <f t="shared" si="41"/>
        <v>10300214</v>
      </c>
      <c r="F2632" s="113" t="s">
        <v>10493</v>
      </c>
      <c r="G2632" s="113" t="s">
        <v>16162</v>
      </c>
      <c r="H2632" s="113" t="s">
        <v>13341</v>
      </c>
      <c r="I2632" s="113" t="s">
        <v>7760</v>
      </c>
    </row>
    <row r="2633" spans="1:9" x14ac:dyDescent="0.2">
      <c r="A2633" s="113" t="s">
        <v>10491</v>
      </c>
      <c r="D2633" s="113" t="s">
        <v>7761</v>
      </c>
      <c r="E2633" s="113">
        <f t="shared" si="41"/>
        <v>10300216</v>
      </c>
      <c r="F2633" s="113" t="s">
        <v>10493</v>
      </c>
      <c r="G2633" s="113" t="s">
        <v>16162</v>
      </c>
      <c r="H2633" s="113" t="s">
        <v>13341</v>
      </c>
      <c r="I2633" s="113" t="s">
        <v>13367</v>
      </c>
    </row>
    <row r="2634" spans="1:9" x14ac:dyDescent="0.2">
      <c r="A2634" s="113" t="s">
        <v>10491</v>
      </c>
      <c r="D2634" s="113" t="s">
        <v>7762</v>
      </c>
      <c r="E2634" s="113">
        <f t="shared" si="41"/>
        <v>10300217</v>
      </c>
      <c r="F2634" s="113" t="s">
        <v>10493</v>
      </c>
      <c r="G2634" s="113" t="s">
        <v>16162</v>
      </c>
      <c r="H2634" s="113" t="s">
        <v>13341</v>
      </c>
      <c r="I2634" s="113" t="s">
        <v>13371</v>
      </c>
    </row>
    <row r="2635" spans="1:9" x14ac:dyDescent="0.2">
      <c r="A2635" s="113" t="s">
        <v>10491</v>
      </c>
      <c r="D2635" s="113" t="s">
        <v>7763</v>
      </c>
      <c r="E2635" s="113">
        <f t="shared" si="41"/>
        <v>10300218</v>
      </c>
      <c r="F2635" s="113" t="s">
        <v>10493</v>
      </c>
      <c r="G2635" s="113" t="s">
        <v>16162</v>
      </c>
      <c r="H2635" s="113" t="s">
        <v>13341</v>
      </c>
      <c r="I2635" s="113" t="s">
        <v>13373</v>
      </c>
    </row>
    <row r="2636" spans="1:9" x14ac:dyDescent="0.2">
      <c r="A2636" s="113" t="s">
        <v>10491</v>
      </c>
      <c r="D2636" s="113" t="s">
        <v>7764</v>
      </c>
      <c r="E2636" s="113">
        <f t="shared" si="41"/>
        <v>10300221</v>
      </c>
      <c r="F2636" s="113" t="s">
        <v>10493</v>
      </c>
      <c r="G2636" s="113" t="s">
        <v>16162</v>
      </c>
      <c r="H2636" s="113" t="s">
        <v>13341</v>
      </c>
      <c r="I2636" s="113" t="s">
        <v>13375</v>
      </c>
    </row>
    <row r="2637" spans="1:9" x14ac:dyDescent="0.2">
      <c r="A2637" s="113" t="s">
        <v>10491</v>
      </c>
      <c r="D2637" s="113" t="s">
        <v>7765</v>
      </c>
      <c r="E2637" s="113">
        <f t="shared" si="41"/>
        <v>10300222</v>
      </c>
      <c r="F2637" s="113" t="s">
        <v>10493</v>
      </c>
      <c r="G2637" s="113" t="s">
        <v>16162</v>
      </c>
      <c r="H2637" s="113" t="s">
        <v>13341</v>
      </c>
      <c r="I2637" s="113" t="s">
        <v>13377</v>
      </c>
    </row>
    <row r="2638" spans="1:9" x14ac:dyDescent="0.2">
      <c r="A2638" s="113" t="s">
        <v>10491</v>
      </c>
      <c r="D2638" s="113" t="s">
        <v>7766</v>
      </c>
      <c r="E2638" s="113">
        <f t="shared" si="41"/>
        <v>10300223</v>
      </c>
      <c r="F2638" s="113" t="s">
        <v>10493</v>
      </c>
      <c r="G2638" s="113" t="s">
        <v>16162</v>
      </c>
      <c r="H2638" s="113" t="s">
        <v>13341</v>
      </c>
      <c r="I2638" s="113" t="s">
        <v>13379</v>
      </c>
    </row>
    <row r="2639" spans="1:9" x14ac:dyDescent="0.2">
      <c r="A2639" s="113" t="s">
        <v>10491</v>
      </c>
      <c r="D2639" s="113" t="s">
        <v>7767</v>
      </c>
      <c r="E2639" s="113">
        <f t="shared" si="41"/>
        <v>10300224</v>
      </c>
      <c r="F2639" s="113" t="s">
        <v>10493</v>
      </c>
      <c r="G2639" s="113" t="s">
        <v>16162</v>
      </c>
      <c r="H2639" s="113" t="s">
        <v>13341</v>
      </c>
      <c r="I2639" s="113" t="s">
        <v>13381</v>
      </c>
    </row>
    <row r="2640" spans="1:9" x14ac:dyDescent="0.2">
      <c r="A2640" s="113" t="s">
        <v>10491</v>
      </c>
      <c r="D2640" s="113" t="s">
        <v>7768</v>
      </c>
      <c r="E2640" s="113">
        <f t="shared" si="41"/>
        <v>10300225</v>
      </c>
      <c r="F2640" s="113" t="s">
        <v>10493</v>
      </c>
      <c r="G2640" s="113" t="s">
        <v>16162</v>
      </c>
      <c r="H2640" s="113" t="s">
        <v>13341</v>
      </c>
      <c r="I2640" s="113" t="s">
        <v>13383</v>
      </c>
    </row>
    <row r="2641" spans="1:12" x14ac:dyDescent="0.2">
      <c r="A2641" s="113" t="s">
        <v>10491</v>
      </c>
      <c r="D2641" s="113" t="s">
        <v>7769</v>
      </c>
      <c r="E2641" s="113">
        <f t="shared" si="41"/>
        <v>10300226</v>
      </c>
      <c r="F2641" s="113" t="s">
        <v>10493</v>
      </c>
      <c r="G2641" s="113" t="s">
        <v>16162</v>
      </c>
      <c r="H2641" s="113" t="s">
        <v>13341</v>
      </c>
      <c r="I2641" s="113" t="s">
        <v>16225</v>
      </c>
    </row>
    <row r="2642" spans="1:12" x14ac:dyDescent="0.2">
      <c r="A2642" s="113" t="s">
        <v>10491</v>
      </c>
      <c r="D2642" s="113" t="s">
        <v>7770</v>
      </c>
      <c r="E2642" s="113">
        <f t="shared" si="41"/>
        <v>10300300</v>
      </c>
      <c r="F2642" s="113" t="s">
        <v>10493</v>
      </c>
      <c r="G2642" s="113" t="s">
        <v>16162</v>
      </c>
      <c r="H2642" s="113" t="s">
        <v>16233</v>
      </c>
      <c r="I2642" s="113" t="s">
        <v>16234</v>
      </c>
    </row>
    <row r="2643" spans="1:12" x14ac:dyDescent="0.2">
      <c r="A2643" s="113" t="s">
        <v>10491</v>
      </c>
      <c r="D2643" s="113" t="s">
        <v>7771</v>
      </c>
      <c r="E2643" s="113">
        <f t="shared" si="41"/>
        <v>10300305</v>
      </c>
      <c r="F2643" s="113" t="s">
        <v>10493</v>
      </c>
      <c r="G2643" s="113" t="s">
        <v>16162</v>
      </c>
      <c r="H2643" s="113" t="s">
        <v>16233</v>
      </c>
      <c r="I2643" s="113" t="s">
        <v>16236</v>
      </c>
    </row>
    <row r="2644" spans="1:12" x14ac:dyDescent="0.2">
      <c r="A2644" s="113" t="s">
        <v>10491</v>
      </c>
      <c r="D2644" s="113" t="s">
        <v>7772</v>
      </c>
      <c r="E2644" s="113">
        <f t="shared" si="41"/>
        <v>10300306</v>
      </c>
      <c r="F2644" s="113" t="s">
        <v>10493</v>
      </c>
      <c r="G2644" s="113" t="s">
        <v>16162</v>
      </c>
      <c r="H2644" s="113" t="s">
        <v>16233</v>
      </c>
      <c r="I2644" s="113" t="s">
        <v>16238</v>
      </c>
    </row>
    <row r="2645" spans="1:12" x14ac:dyDescent="0.2">
      <c r="A2645" s="113" t="s">
        <v>10491</v>
      </c>
      <c r="D2645" s="113" t="s">
        <v>7773</v>
      </c>
      <c r="E2645" s="113">
        <f t="shared" si="41"/>
        <v>10300307</v>
      </c>
      <c r="F2645" s="113" t="s">
        <v>10493</v>
      </c>
      <c r="G2645" s="113" t="s">
        <v>16162</v>
      </c>
      <c r="H2645" s="113" t="s">
        <v>16233</v>
      </c>
      <c r="I2645" s="113" t="s">
        <v>10497</v>
      </c>
    </row>
    <row r="2646" spans="1:12" x14ac:dyDescent="0.2">
      <c r="A2646" s="113" t="s">
        <v>10491</v>
      </c>
      <c r="D2646" s="113" t="s">
        <v>7774</v>
      </c>
      <c r="E2646" s="113">
        <f t="shared" si="41"/>
        <v>10300309</v>
      </c>
      <c r="F2646" s="113" t="s">
        <v>10493</v>
      </c>
      <c r="G2646" s="113" t="s">
        <v>16162</v>
      </c>
      <c r="H2646" s="113" t="s">
        <v>16233</v>
      </c>
      <c r="I2646" s="113" t="s">
        <v>16243</v>
      </c>
    </row>
    <row r="2647" spans="1:12" x14ac:dyDescent="0.2">
      <c r="A2647" s="113" t="s">
        <v>10491</v>
      </c>
      <c r="D2647" s="113" t="s">
        <v>7775</v>
      </c>
      <c r="E2647" s="113">
        <f t="shared" si="41"/>
        <v>10300401</v>
      </c>
      <c r="F2647" s="113" t="s">
        <v>10493</v>
      </c>
      <c r="G2647" s="113" t="s">
        <v>16162</v>
      </c>
      <c r="H2647" s="113" t="s">
        <v>16133</v>
      </c>
      <c r="I2647" s="113" t="s">
        <v>10729</v>
      </c>
      <c r="K2647" s="115"/>
      <c r="L2647" s="113"/>
    </row>
    <row r="2648" spans="1:12" x14ac:dyDescent="0.2">
      <c r="A2648" s="113" t="s">
        <v>10491</v>
      </c>
      <c r="D2648" s="113" t="s">
        <v>7776</v>
      </c>
      <c r="E2648" s="113">
        <f t="shared" si="41"/>
        <v>10300402</v>
      </c>
      <c r="F2648" s="113" t="s">
        <v>10493</v>
      </c>
      <c r="G2648" s="113" t="s">
        <v>16162</v>
      </c>
      <c r="H2648" s="113" t="s">
        <v>16133</v>
      </c>
      <c r="I2648" s="113" t="s">
        <v>10731</v>
      </c>
    </row>
    <row r="2649" spans="1:12" x14ac:dyDescent="0.2">
      <c r="A2649" s="113" t="s">
        <v>10491</v>
      </c>
      <c r="D2649" s="113" t="s">
        <v>7777</v>
      </c>
      <c r="E2649" s="113">
        <f t="shared" si="41"/>
        <v>10300403</v>
      </c>
      <c r="F2649" s="113" t="s">
        <v>10493</v>
      </c>
      <c r="G2649" s="113" t="s">
        <v>16162</v>
      </c>
      <c r="H2649" s="113" t="s">
        <v>16133</v>
      </c>
      <c r="I2649" s="113" t="s">
        <v>4914</v>
      </c>
    </row>
    <row r="2650" spans="1:12" x14ac:dyDescent="0.2">
      <c r="A2650" s="113" t="s">
        <v>10491</v>
      </c>
      <c r="D2650" s="113" t="s">
        <v>7778</v>
      </c>
      <c r="E2650" s="113">
        <f t="shared" si="41"/>
        <v>10300404</v>
      </c>
      <c r="F2650" s="113" t="s">
        <v>10493</v>
      </c>
      <c r="G2650" s="113" t="s">
        <v>16162</v>
      </c>
      <c r="H2650" s="113" t="s">
        <v>16133</v>
      </c>
      <c r="I2650" s="113" t="s">
        <v>4916</v>
      </c>
      <c r="K2650" s="115"/>
      <c r="L2650" s="113"/>
    </row>
    <row r="2651" spans="1:12" x14ac:dyDescent="0.2">
      <c r="A2651" s="113" t="s">
        <v>10491</v>
      </c>
      <c r="D2651" s="113" t="s">
        <v>7779</v>
      </c>
      <c r="E2651" s="113">
        <f t="shared" si="41"/>
        <v>10300501</v>
      </c>
      <c r="F2651" s="113" t="s">
        <v>10493</v>
      </c>
      <c r="G2651" s="113" t="s">
        <v>16162</v>
      </c>
      <c r="H2651" s="113" t="s">
        <v>16126</v>
      </c>
      <c r="I2651" s="113" t="s">
        <v>16259</v>
      </c>
      <c r="K2651" s="115"/>
      <c r="L2651" s="113"/>
    </row>
    <row r="2652" spans="1:12" x14ac:dyDescent="0.2">
      <c r="A2652" s="113" t="s">
        <v>10491</v>
      </c>
      <c r="D2652" s="113" t="s">
        <v>7780</v>
      </c>
      <c r="E2652" s="113">
        <f t="shared" si="41"/>
        <v>10300502</v>
      </c>
      <c r="F2652" s="113" t="s">
        <v>10493</v>
      </c>
      <c r="G2652" s="113" t="s">
        <v>16162</v>
      </c>
      <c r="H2652" s="113" t="s">
        <v>16126</v>
      </c>
      <c r="I2652" s="113" t="s">
        <v>10731</v>
      </c>
    </row>
    <row r="2653" spans="1:12" x14ac:dyDescent="0.2">
      <c r="A2653" s="113" t="s">
        <v>10491</v>
      </c>
      <c r="D2653" s="113" t="s">
        <v>7781</v>
      </c>
      <c r="E2653" s="113">
        <f t="shared" si="41"/>
        <v>10300503</v>
      </c>
      <c r="F2653" s="113" t="s">
        <v>10493</v>
      </c>
      <c r="G2653" s="113" t="s">
        <v>16162</v>
      </c>
      <c r="H2653" s="113" t="s">
        <v>16126</v>
      </c>
      <c r="I2653" s="113" t="s">
        <v>4914</v>
      </c>
    </row>
    <row r="2654" spans="1:12" x14ac:dyDescent="0.2">
      <c r="A2654" s="113" t="s">
        <v>10491</v>
      </c>
      <c r="D2654" s="113" t="s">
        <v>7782</v>
      </c>
      <c r="E2654" s="113">
        <f t="shared" si="41"/>
        <v>10300504</v>
      </c>
      <c r="F2654" s="113" t="s">
        <v>10493</v>
      </c>
      <c r="G2654" s="113" t="s">
        <v>16162</v>
      </c>
      <c r="H2654" s="113" t="s">
        <v>16126</v>
      </c>
      <c r="I2654" s="113" t="s">
        <v>4922</v>
      </c>
      <c r="K2654" s="115"/>
      <c r="L2654" s="113"/>
    </row>
    <row r="2655" spans="1:12" x14ac:dyDescent="0.2">
      <c r="A2655" s="113" t="s">
        <v>10491</v>
      </c>
      <c r="D2655" s="113" t="s">
        <v>7783</v>
      </c>
      <c r="E2655" s="113">
        <f t="shared" si="41"/>
        <v>10300601</v>
      </c>
      <c r="F2655" s="113" t="s">
        <v>10493</v>
      </c>
      <c r="G2655" s="113" t="s">
        <v>16162</v>
      </c>
      <c r="H2655" s="113" t="s">
        <v>16135</v>
      </c>
      <c r="I2655" s="113" t="s">
        <v>4925</v>
      </c>
    </row>
    <row r="2656" spans="1:12" x14ac:dyDescent="0.2">
      <c r="A2656" s="113" t="s">
        <v>10491</v>
      </c>
      <c r="D2656" s="113" t="s">
        <v>7784</v>
      </c>
      <c r="E2656" s="113">
        <f t="shared" si="41"/>
        <v>10300602</v>
      </c>
      <c r="F2656" s="113" t="s">
        <v>10493</v>
      </c>
      <c r="G2656" s="113" t="s">
        <v>16162</v>
      </c>
      <c r="H2656" s="113" t="s">
        <v>16135</v>
      </c>
      <c r="I2656" s="113" t="s">
        <v>4927</v>
      </c>
    </row>
    <row r="2657" spans="1:12" x14ac:dyDescent="0.2">
      <c r="A2657" s="113" t="s">
        <v>10491</v>
      </c>
      <c r="D2657" s="113" t="s">
        <v>7785</v>
      </c>
      <c r="E2657" s="113">
        <f t="shared" si="41"/>
        <v>10300603</v>
      </c>
      <c r="F2657" s="113" t="s">
        <v>10493</v>
      </c>
      <c r="G2657" s="113" t="s">
        <v>16162</v>
      </c>
      <c r="H2657" s="113" t="s">
        <v>16135</v>
      </c>
      <c r="I2657" s="113" t="s">
        <v>4929</v>
      </c>
    </row>
    <row r="2658" spans="1:12" x14ac:dyDescent="0.2">
      <c r="A2658" s="113" t="s">
        <v>10491</v>
      </c>
      <c r="D2658" s="113" t="s">
        <v>7786</v>
      </c>
      <c r="E2658" s="113">
        <f t="shared" si="41"/>
        <v>10300701</v>
      </c>
      <c r="F2658" s="113" t="s">
        <v>10493</v>
      </c>
      <c r="G2658" s="113" t="s">
        <v>16162</v>
      </c>
      <c r="H2658" s="113" t="s">
        <v>16146</v>
      </c>
      <c r="I2658" s="113" t="s">
        <v>7787</v>
      </c>
    </row>
    <row r="2659" spans="1:12" x14ac:dyDescent="0.2">
      <c r="A2659" s="113" t="s">
        <v>10491</v>
      </c>
      <c r="D2659" s="113" t="s">
        <v>7788</v>
      </c>
      <c r="E2659" s="113">
        <f t="shared" si="41"/>
        <v>10300799</v>
      </c>
      <c r="F2659" s="113" t="s">
        <v>10493</v>
      </c>
      <c r="G2659" s="113" t="s">
        <v>16162</v>
      </c>
      <c r="H2659" s="113" t="s">
        <v>16146</v>
      </c>
      <c r="I2659" s="113" t="s">
        <v>7789</v>
      </c>
    </row>
    <row r="2660" spans="1:12" x14ac:dyDescent="0.2">
      <c r="A2660" s="113" t="s">
        <v>10491</v>
      </c>
      <c r="D2660" s="113" t="s">
        <v>7790</v>
      </c>
      <c r="E2660" s="113">
        <f t="shared" si="41"/>
        <v>10300811</v>
      </c>
      <c r="F2660" s="113" t="s">
        <v>10493</v>
      </c>
      <c r="G2660" s="113" t="s">
        <v>16162</v>
      </c>
      <c r="H2660" s="113" t="s">
        <v>16281</v>
      </c>
      <c r="I2660" s="113" t="s">
        <v>16281</v>
      </c>
    </row>
    <row r="2661" spans="1:12" x14ac:dyDescent="0.2">
      <c r="A2661" s="113" t="s">
        <v>10491</v>
      </c>
      <c r="D2661" s="113" t="s">
        <v>7791</v>
      </c>
      <c r="E2661" s="113">
        <f t="shared" si="41"/>
        <v>10300901</v>
      </c>
      <c r="F2661" s="113" t="s">
        <v>10493</v>
      </c>
      <c r="G2661" s="113" t="s">
        <v>16162</v>
      </c>
      <c r="H2661" s="113" t="s">
        <v>13481</v>
      </c>
      <c r="I2661" s="113" t="s">
        <v>13482</v>
      </c>
    </row>
    <row r="2662" spans="1:12" x14ac:dyDescent="0.2">
      <c r="A2662" s="113" t="s">
        <v>10491</v>
      </c>
      <c r="D2662" s="113" t="s">
        <v>7792</v>
      </c>
      <c r="E2662" s="113">
        <f t="shared" si="41"/>
        <v>10300902</v>
      </c>
      <c r="F2662" s="113" t="s">
        <v>10493</v>
      </c>
      <c r="G2662" s="113" t="s">
        <v>16162</v>
      </c>
      <c r="H2662" s="113" t="s">
        <v>13481</v>
      </c>
      <c r="I2662" s="113" t="s">
        <v>4943</v>
      </c>
    </row>
    <row r="2663" spans="1:12" x14ac:dyDescent="0.2">
      <c r="A2663" s="113" t="s">
        <v>10491</v>
      </c>
      <c r="D2663" s="113" t="s">
        <v>7793</v>
      </c>
      <c r="E2663" s="113">
        <f t="shared" si="41"/>
        <v>10300903</v>
      </c>
      <c r="F2663" s="113" t="s">
        <v>10493</v>
      </c>
      <c r="G2663" s="113" t="s">
        <v>16162</v>
      </c>
      <c r="H2663" s="113" t="s">
        <v>13481</v>
      </c>
      <c r="I2663" s="113" t="s">
        <v>13486</v>
      </c>
      <c r="K2663" s="115">
        <v>37160</v>
      </c>
      <c r="L2663" s="113" t="s">
        <v>13487</v>
      </c>
    </row>
    <row r="2664" spans="1:12" x14ac:dyDescent="0.2">
      <c r="A2664" s="113" t="s">
        <v>10491</v>
      </c>
      <c r="D2664" s="113" t="s">
        <v>7794</v>
      </c>
      <c r="E2664" s="113">
        <f t="shared" si="41"/>
        <v>10300908</v>
      </c>
      <c r="F2664" s="113" t="s">
        <v>10493</v>
      </c>
      <c r="G2664" s="113" t="s">
        <v>16162</v>
      </c>
      <c r="H2664" s="113" t="s">
        <v>13481</v>
      </c>
      <c r="I2664" s="113" t="s">
        <v>13489</v>
      </c>
      <c r="J2664" s="115">
        <v>37160</v>
      </c>
      <c r="L2664" s="113" t="s">
        <v>13490</v>
      </c>
    </row>
    <row r="2665" spans="1:12" x14ac:dyDescent="0.2">
      <c r="A2665" s="113" t="s">
        <v>10491</v>
      </c>
      <c r="D2665" s="113" t="s">
        <v>7795</v>
      </c>
      <c r="E2665" s="113">
        <f t="shared" si="41"/>
        <v>10300910</v>
      </c>
      <c r="F2665" s="113" t="s">
        <v>10493</v>
      </c>
      <c r="G2665" s="113" t="s">
        <v>16162</v>
      </c>
      <c r="H2665" s="113" t="s">
        <v>13481</v>
      </c>
      <c r="I2665" s="113" t="s">
        <v>13492</v>
      </c>
      <c r="K2665" s="115">
        <v>37160</v>
      </c>
      <c r="L2665" s="113" t="s">
        <v>13493</v>
      </c>
    </row>
    <row r="2666" spans="1:12" x14ac:dyDescent="0.2">
      <c r="A2666" s="113" t="s">
        <v>10491</v>
      </c>
      <c r="D2666" s="113" t="s">
        <v>7796</v>
      </c>
      <c r="E2666" s="113">
        <f t="shared" si="41"/>
        <v>10300911</v>
      </c>
      <c r="F2666" s="113" t="s">
        <v>10493</v>
      </c>
      <c r="G2666" s="113" t="s">
        <v>16162</v>
      </c>
      <c r="H2666" s="113" t="s">
        <v>13481</v>
      </c>
      <c r="I2666" s="113" t="s">
        <v>13495</v>
      </c>
      <c r="K2666" s="115">
        <v>37160</v>
      </c>
      <c r="L2666" s="113" t="s">
        <v>13493</v>
      </c>
    </row>
    <row r="2667" spans="1:12" x14ac:dyDescent="0.2">
      <c r="A2667" s="113" t="s">
        <v>10491</v>
      </c>
      <c r="D2667" s="113" t="s">
        <v>7797</v>
      </c>
      <c r="E2667" s="113">
        <f t="shared" si="41"/>
        <v>10300912</v>
      </c>
      <c r="F2667" s="113" t="s">
        <v>10493</v>
      </c>
      <c r="G2667" s="113" t="s">
        <v>16162</v>
      </c>
      <c r="H2667" s="113" t="s">
        <v>13481</v>
      </c>
      <c r="I2667" s="113" t="s">
        <v>13497</v>
      </c>
    </row>
    <row r="2668" spans="1:12" x14ac:dyDescent="0.2">
      <c r="A2668" s="113" t="s">
        <v>10491</v>
      </c>
      <c r="D2668" s="113" t="s">
        <v>7798</v>
      </c>
      <c r="E2668" s="113">
        <f t="shared" si="41"/>
        <v>10301001</v>
      </c>
      <c r="F2668" s="113" t="s">
        <v>10493</v>
      </c>
      <c r="G2668" s="113" t="s">
        <v>16162</v>
      </c>
      <c r="H2668" s="113" t="s">
        <v>16139</v>
      </c>
      <c r="I2668" s="113" t="s">
        <v>13499</v>
      </c>
      <c r="K2668" s="115"/>
      <c r="L2668" s="113"/>
    </row>
    <row r="2669" spans="1:12" x14ac:dyDescent="0.2">
      <c r="A2669" s="113" t="s">
        <v>10491</v>
      </c>
      <c r="D2669" s="113" t="s">
        <v>7799</v>
      </c>
      <c r="E2669" s="113">
        <f t="shared" si="41"/>
        <v>10301002</v>
      </c>
      <c r="F2669" s="113" t="s">
        <v>10493</v>
      </c>
      <c r="G2669" s="113" t="s">
        <v>16162</v>
      </c>
      <c r="H2669" s="113" t="s">
        <v>16139</v>
      </c>
      <c r="I2669" s="113" t="s">
        <v>14637</v>
      </c>
      <c r="K2669" s="115"/>
      <c r="L2669" s="113"/>
    </row>
    <row r="2670" spans="1:12" x14ac:dyDescent="0.2">
      <c r="A2670" s="113" t="s">
        <v>10491</v>
      </c>
      <c r="D2670" s="113" t="s">
        <v>7800</v>
      </c>
      <c r="E2670" s="113">
        <f t="shared" si="41"/>
        <v>10301003</v>
      </c>
      <c r="F2670" s="113" t="s">
        <v>10493</v>
      </c>
      <c r="G2670" s="113" t="s">
        <v>16162</v>
      </c>
      <c r="H2670" s="113" t="s">
        <v>16139</v>
      </c>
      <c r="I2670" s="113" t="s">
        <v>13502</v>
      </c>
      <c r="K2670" s="115"/>
      <c r="L2670" s="113"/>
    </row>
    <row r="2671" spans="1:12" x14ac:dyDescent="0.2">
      <c r="A2671" s="113" t="s">
        <v>10491</v>
      </c>
      <c r="D2671" s="113" t="s">
        <v>7801</v>
      </c>
      <c r="E2671" s="113">
        <f t="shared" si="41"/>
        <v>10301201</v>
      </c>
      <c r="F2671" s="113" t="s">
        <v>10493</v>
      </c>
      <c r="G2671" s="113" t="s">
        <v>16162</v>
      </c>
      <c r="H2671" s="113" t="s">
        <v>13506</v>
      </c>
      <c r="I2671" s="113" t="s">
        <v>13507</v>
      </c>
    </row>
    <row r="2672" spans="1:12" x14ac:dyDescent="0.2">
      <c r="A2672" s="113" t="s">
        <v>10491</v>
      </c>
      <c r="D2672" s="113" t="s">
        <v>7802</v>
      </c>
      <c r="E2672" s="113">
        <f t="shared" si="41"/>
        <v>10301202</v>
      </c>
      <c r="F2672" s="113" t="s">
        <v>10493</v>
      </c>
      <c r="G2672" s="113" t="s">
        <v>16162</v>
      </c>
      <c r="H2672" s="113" t="s">
        <v>13506</v>
      </c>
      <c r="I2672" s="113" t="s">
        <v>13509</v>
      </c>
    </row>
    <row r="2673" spans="1:9" x14ac:dyDescent="0.2">
      <c r="A2673" s="113" t="s">
        <v>10491</v>
      </c>
      <c r="D2673" s="113" t="s">
        <v>7803</v>
      </c>
      <c r="E2673" s="113">
        <f t="shared" si="41"/>
        <v>10301301</v>
      </c>
      <c r="F2673" s="113" t="s">
        <v>10493</v>
      </c>
      <c r="G2673" s="113" t="s">
        <v>16162</v>
      </c>
      <c r="H2673" s="113" t="s">
        <v>13521</v>
      </c>
      <c r="I2673" s="113" t="s">
        <v>13507</v>
      </c>
    </row>
    <row r="2674" spans="1:9" x14ac:dyDescent="0.2">
      <c r="A2674" s="113" t="s">
        <v>10491</v>
      </c>
      <c r="D2674" s="113" t="s">
        <v>7804</v>
      </c>
      <c r="E2674" s="113">
        <f t="shared" si="41"/>
        <v>10301302</v>
      </c>
      <c r="F2674" s="113" t="s">
        <v>10493</v>
      </c>
      <c r="G2674" s="113" t="s">
        <v>16162</v>
      </c>
      <c r="H2674" s="113" t="s">
        <v>13521</v>
      </c>
      <c r="I2674" s="113" t="s">
        <v>13523</v>
      </c>
    </row>
    <row r="2675" spans="1:9" x14ac:dyDescent="0.2">
      <c r="A2675" s="113" t="s">
        <v>10491</v>
      </c>
      <c r="D2675" s="113" t="s">
        <v>7805</v>
      </c>
      <c r="E2675" s="113">
        <f t="shared" si="41"/>
        <v>10301303</v>
      </c>
      <c r="F2675" s="113" t="s">
        <v>10493</v>
      </c>
      <c r="G2675" s="113" t="s">
        <v>16162</v>
      </c>
      <c r="H2675" s="113" t="s">
        <v>13521</v>
      </c>
      <c r="I2675" s="113" t="s">
        <v>7806</v>
      </c>
    </row>
    <row r="2676" spans="1:9" x14ac:dyDescent="0.2">
      <c r="A2676" s="113" t="s">
        <v>10491</v>
      </c>
      <c r="D2676" s="113" t="s">
        <v>7807</v>
      </c>
      <c r="E2676" s="113">
        <f t="shared" si="41"/>
        <v>10500102</v>
      </c>
      <c r="F2676" s="113" t="s">
        <v>10493</v>
      </c>
      <c r="G2676" s="113" t="s">
        <v>7808</v>
      </c>
      <c r="H2676" s="113" t="s">
        <v>16148</v>
      </c>
      <c r="I2676" s="113" t="s">
        <v>7809</v>
      </c>
    </row>
    <row r="2677" spans="1:9" x14ac:dyDescent="0.2">
      <c r="A2677" s="113" t="s">
        <v>10491</v>
      </c>
      <c r="D2677" s="113" t="s">
        <v>7810</v>
      </c>
      <c r="E2677" s="113">
        <f t="shared" si="41"/>
        <v>10500105</v>
      </c>
      <c r="F2677" s="113" t="s">
        <v>10493</v>
      </c>
      <c r="G2677" s="113" t="s">
        <v>7808</v>
      </c>
      <c r="H2677" s="113" t="s">
        <v>16148</v>
      </c>
      <c r="I2677" s="113" t="s">
        <v>16126</v>
      </c>
    </row>
    <row r="2678" spans="1:9" x14ac:dyDescent="0.2">
      <c r="A2678" s="113" t="s">
        <v>10491</v>
      </c>
      <c r="D2678" s="113" t="s">
        <v>7811</v>
      </c>
      <c r="E2678" s="113">
        <f t="shared" si="41"/>
        <v>10500106</v>
      </c>
      <c r="F2678" s="113" t="s">
        <v>10493</v>
      </c>
      <c r="G2678" s="113" t="s">
        <v>7808</v>
      </c>
      <c r="H2678" s="113" t="s">
        <v>16148</v>
      </c>
      <c r="I2678" s="113" t="s">
        <v>16135</v>
      </c>
    </row>
    <row r="2679" spans="1:9" x14ac:dyDescent="0.2">
      <c r="A2679" s="113" t="s">
        <v>10491</v>
      </c>
      <c r="D2679" s="113" t="s">
        <v>7812</v>
      </c>
      <c r="E2679" s="113">
        <f t="shared" si="41"/>
        <v>10500110</v>
      </c>
      <c r="F2679" s="113" t="s">
        <v>10493</v>
      </c>
      <c r="G2679" s="113" t="s">
        <v>7808</v>
      </c>
      <c r="H2679" s="113" t="s">
        <v>16148</v>
      </c>
      <c r="I2679" s="113" t="s">
        <v>16139</v>
      </c>
    </row>
    <row r="2680" spans="1:9" x14ac:dyDescent="0.2">
      <c r="A2680" s="113" t="s">
        <v>10491</v>
      </c>
      <c r="D2680" s="113" t="s">
        <v>7813</v>
      </c>
      <c r="E2680" s="113">
        <f t="shared" si="41"/>
        <v>10500113</v>
      </c>
      <c r="F2680" s="113" t="s">
        <v>10493</v>
      </c>
      <c r="G2680" s="113" t="s">
        <v>7808</v>
      </c>
      <c r="H2680" s="113" t="s">
        <v>16148</v>
      </c>
      <c r="I2680" s="113" t="s">
        <v>7814</v>
      </c>
    </row>
    <row r="2681" spans="1:9" x14ac:dyDescent="0.2">
      <c r="A2681" s="113" t="s">
        <v>10491</v>
      </c>
      <c r="D2681" s="113" t="s">
        <v>7815</v>
      </c>
      <c r="E2681" s="113">
        <f t="shared" si="41"/>
        <v>10500114</v>
      </c>
      <c r="F2681" s="113" t="s">
        <v>10493</v>
      </c>
      <c r="G2681" s="113" t="s">
        <v>7808</v>
      </c>
      <c r="H2681" s="113" t="s">
        <v>16148</v>
      </c>
      <c r="I2681" s="113" t="s">
        <v>7816</v>
      </c>
    </row>
    <row r="2682" spans="1:9" x14ac:dyDescent="0.2">
      <c r="A2682" s="113" t="s">
        <v>10491</v>
      </c>
      <c r="D2682" s="113" t="s">
        <v>7817</v>
      </c>
      <c r="E2682" s="113">
        <f t="shared" si="41"/>
        <v>10500202</v>
      </c>
      <c r="F2682" s="113" t="s">
        <v>10493</v>
      </c>
      <c r="G2682" s="113" t="s">
        <v>7808</v>
      </c>
      <c r="H2682" s="113" t="s">
        <v>16162</v>
      </c>
      <c r="I2682" s="113" t="s">
        <v>7809</v>
      </c>
    </row>
    <row r="2683" spans="1:9" x14ac:dyDescent="0.2">
      <c r="A2683" s="113" t="s">
        <v>10491</v>
      </c>
      <c r="D2683" s="113" t="s">
        <v>7818</v>
      </c>
      <c r="E2683" s="113">
        <f t="shared" si="41"/>
        <v>10500205</v>
      </c>
      <c r="F2683" s="113" t="s">
        <v>10493</v>
      </c>
      <c r="G2683" s="113" t="s">
        <v>7808</v>
      </c>
      <c r="H2683" s="113" t="s">
        <v>16162</v>
      </c>
      <c r="I2683" s="113" t="s">
        <v>16126</v>
      </c>
    </row>
    <row r="2684" spans="1:9" x14ac:dyDescent="0.2">
      <c r="A2684" s="113" t="s">
        <v>10491</v>
      </c>
      <c r="D2684" s="113" t="s">
        <v>7819</v>
      </c>
      <c r="E2684" s="113">
        <f t="shared" si="41"/>
        <v>10500206</v>
      </c>
      <c r="F2684" s="113" t="s">
        <v>10493</v>
      </c>
      <c r="G2684" s="113" t="s">
        <v>7808</v>
      </c>
      <c r="H2684" s="113" t="s">
        <v>16162</v>
      </c>
      <c r="I2684" s="113" t="s">
        <v>16135</v>
      </c>
    </row>
    <row r="2685" spans="1:9" x14ac:dyDescent="0.2">
      <c r="A2685" s="113" t="s">
        <v>10491</v>
      </c>
      <c r="D2685" s="113" t="s">
        <v>7820</v>
      </c>
      <c r="E2685" s="113">
        <f t="shared" si="41"/>
        <v>10500209</v>
      </c>
      <c r="F2685" s="113" t="s">
        <v>10493</v>
      </c>
      <c r="G2685" s="113" t="s">
        <v>7808</v>
      </c>
      <c r="H2685" s="113" t="s">
        <v>16162</v>
      </c>
      <c r="I2685" s="113" t="s">
        <v>16141</v>
      </c>
    </row>
    <row r="2686" spans="1:9" x14ac:dyDescent="0.2">
      <c r="A2686" s="113" t="s">
        <v>10491</v>
      </c>
      <c r="D2686" s="113" t="s">
        <v>7821</v>
      </c>
      <c r="E2686" s="113">
        <f t="shared" si="41"/>
        <v>10500210</v>
      </c>
      <c r="F2686" s="113" t="s">
        <v>10493</v>
      </c>
      <c r="G2686" s="113" t="s">
        <v>7808</v>
      </c>
      <c r="H2686" s="113" t="s">
        <v>16162</v>
      </c>
      <c r="I2686" s="113" t="s">
        <v>16139</v>
      </c>
    </row>
    <row r="2687" spans="1:9" x14ac:dyDescent="0.2">
      <c r="A2687" s="113" t="s">
        <v>10491</v>
      </c>
      <c r="D2687" s="113" t="s">
        <v>7822</v>
      </c>
      <c r="E2687" s="113">
        <f t="shared" si="41"/>
        <v>10500213</v>
      </c>
      <c r="F2687" s="113" t="s">
        <v>10493</v>
      </c>
      <c r="G2687" s="113" t="s">
        <v>7808</v>
      </c>
      <c r="H2687" s="113" t="s">
        <v>16162</v>
      </c>
      <c r="I2687" s="113" t="s">
        <v>7814</v>
      </c>
    </row>
    <row r="2688" spans="1:9" x14ac:dyDescent="0.2">
      <c r="A2688" s="113" t="s">
        <v>10491</v>
      </c>
      <c r="D2688" s="113" t="s">
        <v>7823</v>
      </c>
      <c r="E2688" s="113">
        <f t="shared" si="41"/>
        <v>10500214</v>
      </c>
      <c r="F2688" s="113" t="s">
        <v>10493</v>
      </c>
      <c r="G2688" s="113" t="s">
        <v>7808</v>
      </c>
      <c r="H2688" s="113" t="s">
        <v>16162</v>
      </c>
      <c r="I2688" s="113" t="s">
        <v>7816</v>
      </c>
    </row>
    <row r="2689" spans="1:10" x14ac:dyDescent="0.2">
      <c r="A2689" s="113" t="s">
        <v>10491</v>
      </c>
      <c r="D2689" s="113" t="s">
        <v>7824</v>
      </c>
      <c r="E2689" s="113">
        <f t="shared" si="41"/>
        <v>20100101</v>
      </c>
      <c r="F2689" s="113" t="s">
        <v>7825</v>
      </c>
      <c r="G2689" s="113" t="s">
        <v>10494</v>
      </c>
      <c r="H2689" s="113" t="s">
        <v>10813</v>
      </c>
      <c r="I2689" s="113" t="s">
        <v>10814</v>
      </c>
    </row>
    <row r="2690" spans="1:10" x14ac:dyDescent="0.2">
      <c r="A2690" s="113" t="s">
        <v>10491</v>
      </c>
      <c r="D2690" s="113" t="s">
        <v>10815</v>
      </c>
      <c r="E2690" s="113">
        <f t="shared" ref="E2690:E2753" si="42">VALUE(D2690)</f>
        <v>20100102</v>
      </c>
      <c r="F2690" s="113" t="s">
        <v>7825</v>
      </c>
      <c r="G2690" s="113" t="s">
        <v>10494</v>
      </c>
      <c r="H2690" s="113" t="s">
        <v>10813</v>
      </c>
      <c r="I2690" s="113" t="s">
        <v>10816</v>
      </c>
    </row>
    <row r="2691" spans="1:10" x14ac:dyDescent="0.2">
      <c r="A2691" s="113" t="s">
        <v>10491</v>
      </c>
      <c r="D2691" s="113" t="s">
        <v>10817</v>
      </c>
      <c r="E2691" s="113">
        <f t="shared" si="42"/>
        <v>20100105</v>
      </c>
      <c r="F2691" s="113" t="s">
        <v>7825</v>
      </c>
      <c r="G2691" s="113" t="s">
        <v>10494</v>
      </c>
      <c r="H2691" s="113" t="s">
        <v>10813</v>
      </c>
      <c r="I2691" s="113" t="s">
        <v>10818</v>
      </c>
    </row>
    <row r="2692" spans="1:10" x14ac:dyDescent="0.2">
      <c r="A2692" s="113" t="s">
        <v>10491</v>
      </c>
      <c r="D2692" s="113" t="s">
        <v>10819</v>
      </c>
      <c r="E2692" s="113">
        <f t="shared" si="42"/>
        <v>20100106</v>
      </c>
      <c r="F2692" s="113" t="s">
        <v>7825</v>
      </c>
      <c r="G2692" s="113" t="s">
        <v>10494</v>
      </c>
      <c r="H2692" s="113" t="s">
        <v>10813</v>
      </c>
      <c r="I2692" s="113" t="s">
        <v>10820</v>
      </c>
    </row>
    <row r="2693" spans="1:10" x14ac:dyDescent="0.2">
      <c r="A2693" s="113" t="s">
        <v>10491</v>
      </c>
      <c r="D2693" s="113" t="s">
        <v>10821</v>
      </c>
      <c r="E2693" s="113">
        <f t="shared" si="42"/>
        <v>20100107</v>
      </c>
      <c r="F2693" s="113" t="s">
        <v>7825</v>
      </c>
      <c r="G2693" s="113" t="s">
        <v>10494</v>
      </c>
      <c r="H2693" s="113" t="s">
        <v>10813</v>
      </c>
      <c r="I2693" s="113" t="s">
        <v>10822</v>
      </c>
    </row>
    <row r="2694" spans="1:10" x14ac:dyDescent="0.2">
      <c r="A2694" s="113" t="s">
        <v>10491</v>
      </c>
      <c r="D2694" s="113" t="s">
        <v>10823</v>
      </c>
      <c r="E2694" s="113">
        <f t="shared" si="42"/>
        <v>20100108</v>
      </c>
      <c r="F2694" s="113" t="s">
        <v>7825</v>
      </c>
      <c r="G2694" s="113" t="s">
        <v>10494</v>
      </c>
      <c r="H2694" s="113" t="s">
        <v>10813</v>
      </c>
      <c r="I2694" s="113" t="s">
        <v>13690</v>
      </c>
    </row>
    <row r="2695" spans="1:10" x14ac:dyDescent="0.2">
      <c r="A2695" s="113" t="s">
        <v>10491</v>
      </c>
      <c r="D2695" s="113" t="s">
        <v>13691</v>
      </c>
      <c r="E2695" s="113">
        <f t="shared" si="42"/>
        <v>20100109</v>
      </c>
      <c r="F2695" s="113" t="s">
        <v>7825</v>
      </c>
      <c r="G2695" s="113" t="s">
        <v>10494</v>
      </c>
      <c r="H2695" s="113" t="s">
        <v>10813</v>
      </c>
      <c r="I2695" s="113" t="s">
        <v>13692</v>
      </c>
    </row>
    <row r="2696" spans="1:10" x14ac:dyDescent="0.2">
      <c r="A2696" s="113" t="s">
        <v>10491</v>
      </c>
      <c r="D2696" s="113" t="s">
        <v>13693</v>
      </c>
      <c r="E2696" s="113">
        <f t="shared" si="42"/>
        <v>20100201</v>
      </c>
      <c r="F2696" s="113" t="s">
        <v>7825</v>
      </c>
      <c r="G2696" s="113" t="s">
        <v>10494</v>
      </c>
      <c r="H2696" s="113" t="s">
        <v>16135</v>
      </c>
      <c r="I2696" s="113" t="s">
        <v>10814</v>
      </c>
    </row>
    <row r="2697" spans="1:10" x14ac:dyDescent="0.2">
      <c r="A2697" s="113" t="s">
        <v>10491</v>
      </c>
      <c r="D2697" s="113" t="s">
        <v>13694</v>
      </c>
      <c r="E2697" s="113">
        <f t="shared" si="42"/>
        <v>20100202</v>
      </c>
      <c r="F2697" s="113" t="s">
        <v>7825</v>
      </c>
      <c r="G2697" s="113" t="s">
        <v>10494</v>
      </c>
      <c r="H2697" s="113" t="s">
        <v>16135</v>
      </c>
      <c r="I2697" s="113" t="s">
        <v>10816</v>
      </c>
    </row>
    <row r="2698" spans="1:10" x14ac:dyDescent="0.2">
      <c r="A2698" s="113" t="s">
        <v>10491</v>
      </c>
      <c r="D2698" s="113" t="s">
        <v>13695</v>
      </c>
      <c r="E2698" s="113">
        <f t="shared" si="42"/>
        <v>20100205</v>
      </c>
      <c r="F2698" s="113" t="s">
        <v>7825</v>
      </c>
      <c r="G2698" s="113" t="s">
        <v>10494</v>
      </c>
      <c r="H2698" s="113" t="s">
        <v>16135</v>
      </c>
      <c r="I2698" s="113" t="s">
        <v>10818</v>
      </c>
    </row>
    <row r="2699" spans="1:10" x14ac:dyDescent="0.2">
      <c r="A2699" s="113" t="s">
        <v>10491</v>
      </c>
      <c r="D2699" s="113" t="s">
        <v>13696</v>
      </c>
      <c r="E2699" s="113">
        <f t="shared" si="42"/>
        <v>20100206</v>
      </c>
      <c r="F2699" s="113" t="s">
        <v>7825</v>
      </c>
      <c r="G2699" s="113" t="s">
        <v>10494</v>
      </c>
      <c r="H2699" s="113" t="s">
        <v>16135</v>
      </c>
      <c r="I2699" s="113" t="s">
        <v>13697</v>
      </c>
    </row>
    <row r="2700" spans="1:10" x14ac:dyDescent="0.2">
      <c r="A2700" s="113" t="s">
        <v>10491</v>
      </c>
      <c r="D2700" s="113" t="s">
        <v>13698</v>
      </c>
      <c r="E2700" s="113">
        <f t="shared" si="42"/>
        <v>20100207</v>
      </c>
      <c r="F2700" s="113" t="s">
        <v>7825</v>
      </c>
      <c r="G2700" s="113" t="s">
        <v>10494</v>
      </c>
      <c r="H2700" s="113" t="s">
        <v>16135</v>
      </c>
      <c r="I2700" s="113" t="s">
        <v>10822</v>
      </c>
    </row>
    <row r="2701" spans="1:10" x14ac:dyDescent="0.2">
      <c r="A2701" s="113" t="s">
        <v>10491</v>
      </c>
      <c r="D2701" s="113" t="s">
        <v>13699</v>
      </c>
      <c r="E2701" s="113">
        <f t="shared" si="42"/>
        <v>20100208</v>
      </c>
      <c r="F2701" s="113" t="s">
        <v>7825</v>
      </c>
      <c r="G2701" s="113" t="s">
        <v>10494</v>
      </c>
      <c r="H2701" s="113" t="s">
        <v>16135</v>
      </c>
      <c r="I2701" s="113" t="s">
        <v>13700</v>
      </c>
    </row>
    <row r="2702" spans="1:10" x14ac:dyDescent="0.2">
      <c r="A2702" s="113" t="s">
        <v>10491</v>
      </c>
      <c r="D2702" s="113" t="s">
        <v>13701</v>
      </c>
      <c r="E2702" s="113">
        <f t="shared" si="42"/>
        <v>20100209</v>
      </c>
      <c r="F2702" s="113" t="s">
        <v>7825</v>
      </c>
      <c r="G2702" s="113" t="s">
        <v>10494</v>
      </c>
      <c r="H2702" s="113" t="s">
        <v>16135</v>
      </c>
      <c r="I2702" s="113" t="s">
        <v>13692</v>
      </c>
    </row>
    <row r="2703" spans="1:10" x14ac:dyDescent="0.2">
      <c r="A2703" s="113" t="s">
        <v>10491</v>
      </c>
      <c r="D2703" s="113" t="s">
        <v>13702</v>
      </c>
      <c r="E2703" s="113">
        <f t="shared" si="42"/>
        <v>20100301</v>
      </c>
      <c r="F2703" s="113" t="s">
        <v>7825</v>
      </c>
      <c r="G2703" s="113" t="s">
        <v>10494</v>
      </c>
      <c r="H2703" s="113" t="s">
        <v>13703</v>
      </c>
      <c r="I2703" s="113" t="s">
        <v>10814</v>
      </c>
      <c r="J2703" s="115">
        <v>37469</v>
      </c>
    </row>
    <row r="2704" spans="1:10" x14ac:dyDescent="0.2">
      <c r="A2704" s="113" t="s">
        <v>10491</v>
      </c>
      <c r="D2704" s="113" t="s">
        <v>13704</v>
      </c>
      <c r="E2704" s="113">
        <f t="shared" si="42"/>
        <v>20100702</v>
      </c>
      <c r="F2704" s="113" t="s">
        <v>7825</v>
      </c>
      <c r="G2704" s="113" t="s">
        <v>10494</v>
      </c>
      <c r="H2704" s="113" t="s">
        <v>16146</v>
      </c>
      <c r="I2704" s="113" t="s">
        <v>10816</v>
      </c>
    </row>
    <row r="2705" spans="1:12" x14ac:dyDescent="0.2">
      <c r="A2705" s="113" t="s">
        <v>10491</v>
      </c>
      <c r="D2705" s="113" t="s">
        <v>13705</v>
      </c>
      <c r="E2705" s="113">
        <f t="shared" si="42"/>
        <v>20100705</v>
      </c>
      <c r="F2705" s="113" t="s">
        <v>7825</v>
      </c>
      <c r="G2705" s="113" t="s">
        <v>10494</v>
      </c>
      <c r="H2705" s="113" t="s">
        <v>16146</v>
      </c>
      <c r="I2705" s="113" t="s">
        <v>10818</v>
      </c>
    </row>
    <row r="2706" spans="1:12" x14ac:dyDescent="0.2">
      <c r="A2706" s="113" t="s">
        <v>10491</v>
      </c>
      <c r="D2706" s="113" t="s">
        <v>13706</v>
      </c>
      <c r="E2706" s="113">
        <f t="shared" si="42"/>
        <v>20100706</v>
      </c>
      <c r="F2706" s="113" t="s">
        <v>7825</v>
      </c>
      <c r="G2706" s="113" t="s">
        <v>10494</v>
      </c>
      <c r="H2706" s="113" t="s">
        <v>16146</v>
      </c>
      <c r="I2706" s="113" t="s">
        <v>13697</v>
      </c>
    </row>
    <row r="2707" spans="1:12" x14ac:dyDescent="0.2">
      <c r="A2707" s="113" t="s">
        <v>10491</v>
      </c>
      <c r="D2707" s="113" t="s">
        <v>13707</v>
      </c>
      <c r="E2707" s="113">
        <f t="shared" si="42"/>
        <v>20100707</v>
      </c>
      <c r="F2707" s="113" t="s">
        <v>7825</v>
      </c>
      <c r="G2707" s="113" t="s">
        <v>10494</v>
      </c>
      <c r="H2707" s="113" t="s">
        <v>16146</v>
      </c>
      <c r="I2707" s="113" t="s">
        <v>10822</v>
      </c>
    </row>
    <row r="2708" spans="1:12" x14ac:dyDescent="0.2">
      <c r="A2708" s="113" t="s">
        <v>10491</v>
      </c>
      <c r="D2708" s="113" t="s">
        <v>13708</v>
      </c>
      <c r="E2708" s="113">
        <f t="shared" si="42"/>
        <v>20100801</v>
      </c>
      <c r="F2708" s="113" t="s">
        <v>7825</v>
      </c>
      <c r="G2708" s="113" t="s">
        <v>10494</v>
      </c>
      <c r="H2708" s="113" t="s">
        <v>16281</v>
      </c>
      <c r="I2708" s="113" t="s">
        <v>10814</v>
      </c>
    </row>
    <row r="2709" spans="1:12" x14ac:dyDescent="0.2">
      <c r="A2709" s="113" t="s">
        <v>10491</v>
      </c>
      <c r="D2709" s="113" t="s">
        <v>13709</v>
      </c>
      <c r="E2709" s="113">
        <f t="shared" si="42"/>
        <v>20100802</v>
      </c>
      <c r="F2709" s="113" t="s">
        <v>7825</v>
      </c>
      <c r="G2709" s="113" t="s">
        <v>10494</v>
      </c>
      <c r="H2709" s="113" t="s">
        <v>16281</v>
      </c>
      <c r="I2709" s="113" t="s">
        <v>10816</v>
      </c>
    </row>
    <row r="2710" spans="1:12" x14ac:dyDescent="0.2">
      <c r="A2710" s="113" t="s">
        <v>10491</v>
      </c>
      <c r="D2710" s="113" t="s">
        <v>13710</v>
      </c>
      <c r="E2710" s="113">
        <f t="shared" si="42"/>
        <v>20100805</v>
      </c>
      <c r="F2710" s="113" t="s">
        <v>7825</v>
      </c>
      <c r="G2710" s="113" t="s">
        <v>10494</v>
      </c>
      <c r="H2710" s="113" t="s">
        <v>16281</v>
      </c>
      <c r="I2710" s="113" t="s">
        <v>10818</v>
      </c>
    </row>
    <row r="2711" spans="1:12" x14ac:dyDescent="0.2">
      <c r="A2711" s="113" t="s">
        <v>10491</v>
      </c>
      <c r="D2711" s="113" t="s">
        <v>13711</v>
      </c>
      <c r="E2711" s="113">
        <f t="shared" si="42"/>
        <v>20100806</v>
      </c>
      <c r="F2711" s="113" t="s">
        <v>7825</v>
      </c>
      <c r="G2711" s="113" t="s">
        <v>10494</v>
      </c>
      <c r="H2711" s="113" t="s">
        <v>16281</v>
      </c>
      <c r="I2711" s="113" t="s">
        <v>13697</v>
      </c>
    </row>
    <row r="2712" spans="1:12" x14ac:dyDescent="0.2">
      <c r="A2712" s="113" t="s">
        <v>10491</v>
      </c>
      <c r="D2712" s="113" t="s">
        <v>13712</v>
      </c>
      <c r="E2712" s="113">
        <f t="shared" si="42"/>
        <v>20100807</v>
      </c>
      <c r="F2712" s="113" t="s">
        <v>7825</v>
      </c>
      <c r="G2712" s="113" t="s">
        <v>10494</v>
      </c>
      <c r="H2712" s="113" t="s">
        <v>16281</v>
      </c>
      <c r="I2712" s="113" t="s">
        <v>10822</v>
      </c>
    </row>
    <row r="2713" spans="1:12" x14ac:dyDescent="0.2">
      <c r="A2713" s="113" t="s">
        <v>10491</v>
      </c>
      <c r="D2713" s="113" t="s">
        <v>13713</v>
      </c>
      <c r="E2713" s="113">
        <f t="shared" si="42"/>
        <v>20100808</v>
      </c>
      <c r="F2713" s="113" t="s">
        <v>7825</v>
      </c>
      <c r="G2713" s="113" t="s">
        <v>10494</v>
      </c>
      <c r="H2713" s="113" t="s">
        <v>16281</v>
      </c>
      <c r="I2713" s="113" t="s">
        <v>13700</v>
      </c>
    </row>
    <row r="2714" spans="1:12" x14ac:dyDescent="0.2">
      <c r="A2714" s="113" t="s">
        <v>10491</v>
      </c>
      <c r="D2714" s="113" t="s">
        <v>13714</v>
      </c>
      <c r="E2714" s="113">
        <f t="shared" si="42"/>
        <v>20100809</v>
      </c>
      <c r="F2714" s="113" t="s">
        <v>7825</v>
      </c>
      <c r="G2714" s="113" t="s">
        <v>10494</v>
      </c>
      <c r="H2714" s="113" t="s">
        <v>16281</v>
      </c>
      <c r="I2714" s="113" t="s">
        <v>13692</v>
      </c>
    </row>
    <row r="2715" spans="1:12" x14ac:dyDescent="0.2">
      <c r="A2715" s="113" t="s">
        <v>10491</v>
      </c>
      <c r="D2715" s="113" t="s">
        <v>13715</v>
      </c>
      <c r="E2715" s="113">
        <f t="shared" si="42"/>
        <v>20100901</v>
      </c>
      <c r="F2715" s="113" t="s">
        <v>7825</v>
      </c>
      <c r="G2715" s="113" t="s">
        <v>10494</v>
      </c>
      <c r="H2715" s="113" t="s">
        <v>13716</v>
      </c>
      <c r="I2715" s="113" t="s">
        <v>10814</v>
      </c>
      <c r="K2715" s="115"/>
      <c r="L2715" s="113"/>
    </row>
    <row r="2716" spans="1:12" x14ac:dyDescent="0.2">
      <c r="A2716" s="113" t="s">
        <v>10491</v>
      </c>
      <c r="D2716" s="113" t="s">
        <v>13717</v>
      </c>
      <c r="E2716" s="113">
        <f t="shared" si="42"/>
        <v>20100902</v>
      </c>
      <c r="F2716" s="113" t="s">
        <v>7825</v>
      </c>
      <c r="G2716" s="113" t="s">
        <v>10494</v>
      </c>
      <c r="H2716" s="113" t="s">
        <v>13716</v>
      </c>
      <c r="I2716" s="113" t="s">
        <v>10816</v>
      </c>
      <c r="K2716" s="115"/>
      <c r="L2716" s="113"/>
    </row>
    <row r="2717" spans="1:12" x14ac:dyDescent="0.2">
      <c r="A2717" s="113" t="s">
        <v>10491</v>
      </c>
      <c r="D2717" s="113" t="s">
        <v>13718</v>
      </c>
      <c r="E2717" s="113">
        <f t="shared" si="42"/>
        <v>20100905</v>
      </c>
      <c r="F2717" s="113" t="s">
        <v>7825</v>
      </c>
      <c r="G2717" s="113" t="s">
        <v>10494</v>
      </c>
      <c r="H2717" s="113" t="s">
        <v>13716</v>
      </c>
      <c r="I2717" s="113" t="s">
        <v>10818</v>
      </c>
      <c r="K2717" s="115"/>
      <c r="L2717" s="113"/>
    </row>
    <row r="2718" spans="1:12" x14ac:dyDescent="0.2">
      <c r="A2718" s="113" t="s">
        <v>10491</v>
      </c>
      <c r="D2718" s="113" t="s">
        <v>13719</v>
      </c>
      <c r="E2718" s="113">
        <f t="shared" si="42"/>
        <v>20100906</v>
      </c>
      <c r="F2718" s="113" t="s">
        <v>7825</v>
      </c>
      <c r="G2718" s="113" t="s">
        <v>10494</v>
      </c>
      <c r="H2718" s="113" t="s">
        <v>13716</v>
      </c>
      <c r="I2718" s="113" t="s">
        <v>13697</v>
      </c>
      <c r="K2718" s="115"/>
      <c r="L2718" s="113"/>
    </row>
    <row r="2719" spans="1:12" x14ac:dyDescent="0.2">
      <c r="A2719" s="113" t="s">
        <v>10491</v>
      </c>
      <c r="D2719" s="113" t="s">
        <v>13720</v>
      </c>
      <c r="E2719" s="113">
        <f t="shared" si="42"/>
        <v>20100907</v>
      </c>
      <c r="F2719" s="113" t="s">
        <v>7825</v>
      </c>
      <c r="G2719" s="113" t="s">
        <v>10494</v>
      </c>
      <c r="H2719" s="113" t="s">
        <v>13716</v>
      </c>
      <c r="I2719" s="113" t="s">
        <v>10822</v>
      </c>
      <c r="K2719" s="115"/>
      <c r="L2719" s="113"/>
    </row>
    <row r="2720" spans="1:12" x14ac:dyDescent="0.2">
      <c r="A2720" s="113" t="s">
        <v>10491</v>
      </c>
      <c r="D2720" s="113" t="s">
        <v>13721</v>
      </c>
      <c r="E2720" s="113">
        <f t="shared" si="42"/>
        <v>20100908</v>
      </c>
      <c r="F2720" s="113" t="s">
        <v>7825</v>
      </c>
      <c r="G2720" s="113" t="s">
        <v>10494</v>
      </c>
      <c r="H2720" s="113" t="s">
        <v>13716</v>
      </c>
      <c r="I2720" s="113" t="s">
        <v>13690</v>
      </c>
      <c r="K2720" s="115"/>
      <c r="L2720" s="113"/>
    </row>
    <row r="2721" spans="1:12" x14ac:dyDescent="0.2">
      <c r="A2721" s="113" t="s">
        <v>10491</v>
      </c>
      <c r="D2721" s="113" t="s">
        <v>13722</v>
      </c>
      <c r="E2721" s="113">
        <f t="shared" si="42"/>
        <v>20100909</v>
      </c>
      <c r="F2721" s="113" t="s">
        <v>7825</v>
      </c>
      <c r="G2721" s="113" t="s">
        <v>10494</v>
      </c>
      <c r="H2721" s="113" t="s">
        <v>13716</v>
      </c>
      <c r="I2721" s="113" t="s">
        <v>13692</v>
      </c>
      <c r="K2721" s="115"/>
      <c r="L2721" s="113"/>
    </row>
    <row r="2722" spans="1:12" x14ac:dyDescent="0.2">
      <c r="A2722" s="113" t="s">
        <v>10491</v>
      </c>
      <c r="D2722" s="113" t="s">
        <v>13723</v>
      </c>
      <c r="E2722" s="113">
        <f t="shared" si="42"/>
        <v>20101001</v>
      </c>
      <c r="F2722" s="113" t="s">
        <v>7825</v>
      </c>
      <c r="G2722" s="113" t="s">
        <v>10494</v>
      </c>
      <c r="H2722" s="113" t="s">
        <v>13724</v>
      </c>
      <c r="I2722" s="113" t="s">
        <v>13725</v>
      </c>
    </row>
    <row r="2723" spans="1:12" x14ac:dyDescent="0.2">
      <c r="A2723" s="113" t="s">
        <v>10491</v>
      </c>
      <c r="D2723" s="113" t="s">
        <v>13726</v>
      </c>
      <c r="E2723" s="113">
        <f t="shared" si="42"/>
        <v>20101010</v>
      </c>
      <c r="F2723" s="113" t="s">
        <v>7825</v>
      </c>
      <c r="G2723" s="113" t="s">
        <v>10494</v>
      </c>
      <c r="H2723" s="113" t="s">
        <v>13724</v>
      </c>
      <c r="I2723" s="113" t="s">
        <v>13727</v>
      </c>
    </row>
    <row r="2724" spans="1:12" x14ac:dyDescent="0.2">
      <c r="A2724" s="113" t="s">
        <v>10491</v>
      </c>
      <c r="D2724" s="113" t="s">
        <v>13728</v>
      </c>
      <c r="E2724" s="113">
        <f t="shared" si="42"/>
        <v>20101020</v>
      </c>
      <c r="F2724" s="113" t="s">
        <v>7825</v>
      </c>
      <c r="G2724" s="113" t="s">
        <v>10494</v>
      </c>
      <c r="H2724" s="113" t="s">
        <v>13724</v>
      </c>
      <c r="I2724" s="113" t="s">
        <v>13729</v>
      </c>
    </row>
    <row r="2725" spans="1:12" x14ac:dyDescent="0.2">
      <c r="A2725" s="113" t="s">
        <v>10491</v>
      </c>
      <c r="D2725" s="113" t="s">
        <v>13730</v>
      </c>
      <c r="E2725" s="113">
        <f t="shared" si="42"/>
        <v>20101021</v>
      </c>
      <c r="F2725" s="113" t="s">
        <v>7825</v>
      </c>
      <c r="G2725" s="113" t="s">
        <v>10494</v>
      </c>
      <c r="H2725" s="113" t="s">
        <v>13724</v>
      </c>
      <c r="I2725" s="113" t="s">
        <v>13731</v>
      </c>
      <c r="J2725" s="115">
        <v>37063</v>
      </c>
    </row>
    <row r="2726" spans="1:12" x14ac:dyDescent="0.2">
      <c r="A2726" s="113" t="s">
        <v>10491</v>
      </c>
      <c r="D2726" s="113" t="s">
        <v>13732</v>
      </c>
      <c r="E2726" s="113">
        <f t="shared" si="42"/>
        <v>20101030</v>
      </c>
      <c r="F2726" s="113" t="s">
        <v>7825</v>
      </c>
      <c r="G2726" s="113" t="s">
        <v>10494</v>
      </c>
      <c r="H2726" s="113" t="s">
        <v>13724</v>
      </c>
      <c r="I2726" s="113" t="s">
        <v>13733</v>
      </c>
    </row>
    <row r="2727" spans="1:12" x14ac:dyDescent="0.2">
      <c r="A2727" s="113" t="s">
        <v>10491</v>
      </c>
      <c r="D2727" s="113" t="s">
        <v>13734</v>
      </c>
      <c r="E2727" s="113">
        <f t="shared" si="42"/>
        <v>20101031</v>
      </c>
      <c r="F2727" s="113" t="s">
        <v>7825</v>
      </c>
      <c r="G2727" s="113" t="s">
        <v>10494</v>
      </c>
      <c r="H2727" s="113" t="s">
        <v>13724</v>
      </c>
      <c r="I2727" s="113" t="s">
        <v>13735</v>
      </c>
    </row>
    <row r="2728" spans="1:12" x14ac:dyDescent="0.2">
      <c r="A2728" s="113" t="s">
        <v>10491</v>
      </c>
      <c r="D2728" s="113" t="s">
        <v>13736</v>
      </c>
      <c r="E2728" s="113">
        <f t="shared" si="42"/>
        <v>20101302</v>
      </c>
      <c r="F2728" s="113" t="s">
        <v>7825</v>
      </c>
      <c r="G2728" s="113" t="s">
        <v>10494</v>
      </c>
      <c r="H2728" s="113" t="s">
        <v>13521</v>
      </c>
      <c r="I2728" s="113" t="s">
        <v>13737</v>
      </c>
    </row>
    <row r="2729" spans="1:12" x14ac:dyDescent="0.2">
      <c r="A2729" s="113" t="s">
        <v>10491</v>
      </c>
      <c r="D2729" s="113" t="s">
        <v>13738</v>
      </c>
      <c r="E2729" s="113">
        <f t="shared" si="42"/>
        <v>20180001</v>
      </c>
      <c r="F2729" s="113" t="s">
        <v>7825</v>
      </c>
      <c r="G2729" s="113" t="s">
        <v>10494</v>
      </c>
      <c r="H2729" s="113" t="s">
        <v>13739</v>
      </c>
      <c r="I2729" s="113" t="s">
        <v>13739</v>
      </c>
    </row>
    <row r="2730" spans="1:12" x14ac:dyDescent="0.2">
      <c r="A2730" s="113" t="s">
        <v>10491</v>
      </c>
      <c r="D2730" s="113" t="s">
        <v>13740</v>
      </c>
      <c r="E2730" s="113">
        <f t="shared" si="42"/>
        <v>20182001</v>
      </c>
      <c r="F2730" s="113" t="s">
        <v>7825</v>
      </c>
      <c r="G2730" s="113" t="s">
        <v>10494</v>
      </c>
      <c r="H2730" s="113" t="s">
        <v>13741</v>
      </c>
      <c r="I2730" s="113" t="s">
        <v>13742</v>
      </c>
    </row>
    <row r="2731" spans="1:12" x14ac:dyDescent="0.2">
      <c r="A2731" s="113" t="s">
        <v>10491</v>
      </c>
      <c r="D2731" s="113" t="s">
        <v>13743</v>
      </c>
      <c r="E2731" s="113">
        <f t="shared" si="42"/>
        <v>20182002</v>
      </c>
      <c r="F2731" s="113" t="s">
        <v>7825</v>
      </c>
      <c r="G2731" s="113" t="s">
        <v>10494</v>
      </c>
      <c r="H2731" s="113" t="s">
        <v>13741</v>
      </c>
      <c r="I2731" s="113" t="s">
        <v>13744</v>
      </c>
    </row>
    <row r="2732" spans="1:12" x14ac:dyDescent="0.2">
      <c r="A2732" s="113" t="s">
        <v>10491</v>
      </c>
      <c r="D2732" s="113" t="s">
        <v>13745</v>
      </c>
      <c r="E2732" s="113">
        <f t="shared" si="42"/>
        <v>20182599</v>
      </c>
      <c r="F2732" s="113" t="s">
        <v>7825</v>
      </c>
      <c r="G2732" s="113" t="s">
        <v>10494</v>
      </c>
      <c r="H2732" s="113" t="s">
        <v>13746</v>
      </c>
      <c r="I2732" s="113" t="s">
        <v>13747</v>
      </c>
    </row>
    <row r="2733" spans="1:12" x14ac:dyDescent="0.2">
      <c r="A2733" s="113" t="s">
        <v>10491</v>
      </c>
      <c r="D2733" s="113" t="s">
        <v>13748</v>
      </c>
      <c r="E2733" s="113">
        <f t="shared" si="42"/>
        <v>20190099</v>
      </c>
      <c r="F2733" s="113" t="s">
        <v>7825</v>
      </c>
      <c r="G2733" s="113" t="s">
        <v>10494</v>
      </c>
      <c r="H2733" s="113" t="s">
        <v>13749</v>
      </c>
      <c r="I2733" s="113" t="s">
        <v>13750</v>
      </c>
    </row>
    <row r="2734" spans="1:12" x14ac:dyDescent="0.2">
      <c r="A2734" s="113" t="s">
        <v>10491</v>
      </c>
      <c r="D2734" s="113" t="s">
        <v>13751</v>
      </c>
      <c r="E2734" s="113">
        <f t="shared" si="42"/>
        <v>20200101</v>
      </c>
      <c r="F2734" s="113" t="s">
        <v>7825</v>
      </c>
      <c r="G2734" s="113" t="s">
        <v>16148</v>
      </c>
      <c r="H2734" s="113" t="s">
        <v>10813</v>
      </c>
      <c r="I2734" s="113" t="s">
        <v>10814</v>
      </c>
    </row>
    <row r="2735" spans="1:12" x14ac:dyDescent="0.2">
      <c r="A2735" s="113" t="s">
        <v>10491</v>
      </c>
      <c r="D2735" s="113" t="s">
        <v>13752</v>
      </c>
      <c r="E2735" s="113">
        <f t="shared" si="42"/>
        <v>20200102</v>
      </c>
      <c r="F2735" s="113" t="s">
        <v>7825</v>
      </c>
      <c r="G2735" s="113" t="s">
        <v>16148</v>
      </c>
      <c r="H2735" s="113" t="s">
        <v>10813</v>
      </c>
      <c r="I2735" s="113" t="s">
        <v>10816</v>
      </c>
    </row>
    <row r="2736" spans="1:12" x14ac:dyDescent="0.2">
      <c r="A2736" s="113" t="s">
        <v>10491</v>
      </c>
      <c r="D2736" s="113" t="s">
        <v>13753</v>
      </c>
      <c r="E2736" s="113">
        <f t="shared" si="42"/>
        <v>20200103</v>
      </c>
      <c r="F2736" s="113" t="s">
        <v>7825</v>
      </c>
      <c r="G2736" s="113" t="s">
        <v>16148</v>
      </c>
      <c r="H2736" s="113" t="s">
        <v>10813</v>
      </c>
      <c r="I2736" s="113" t="s">
        <v>13754</v>
      </c>
    </row>
    <row r="2737" spans="1:9" x14ac:dyDescent="0.2">
      <c r="A2737" s="113" t="s">
        <v>10491</v>
      </c>
      <c r="D2737" s="113" t="s">
        <v>13755</v>
      </c>
      <c r="E2737" s="113">
        <f t="shared" si="42"/>
        <v>20200104</v>
      </c>
      <c r="F2737" s="113" t="s">
        <v>7825</v>
      </c>
      <c r="G2737" s="113" t="s">
        <v>16148</v>
      </c>
      <c r="H2737" s="113" t="s">
        <v>10813</v>
      </c>
      <c r="I2737" s="113" t="s">
        <v>13756</v>
      </c>
    </row>
    <row r="2738" spans="1:9" x14ac:dyDescent="0.2">
      <c r="A2738" s="113" t="s">
        <v>10491</v>
      </c>
      <c r="D2738" s="113" t="s">
        <v>13757</v>
      </c>
      <c r="E2738" s="113">
        <f t="shared" si="42"/>
        <v>20200105</v>
      </c>
      <c r="F2738" s="113" t="s">
        <v>7825</v>
      </c>
      <c r="G2738" s="113" t="s">
        <v>16148</v>
      </c>
      <c r="H2738" s="113" t="s">
        <v>10813</v>
      </c>
      <c r="I2738" s="113" t="s">
        <v>10818</v>
      </c>
    </row>
    <row r="2739" spans="1:9" x14ac:dyDescent="0.2">
      <c r="A2739" s="113" t="s">
        <v>10491</v>
      </c>
      <c r="D2739" s="113" t="s">
        <v>13758</v>
      </c>
      <c r="E2739" s="113">
        <f t="shared" si="42"/>
        <v>20200106</v>
      </c>
      <c r="F2739" s="113" t="s">
        <v>7825</v>
      </c>
      <c r="G2739" s="113" t="s">
        <v>16148</v>
      </c>
      <c r="H2739" s="113" t="s">
        <v>10813</v>
      </c>
      <c r="I2739" s="113" t="s">
        <v>10820</v>
      </c>
    </row>
    <row r="2740" spans="1:9" x14ac:dyDescent="0.2">
      <c r="A2740" s="113" t="s">
        <v>10491</v>
      </c>
      <c r="D2740" s="113" t="s">
        <v>13759</v>
      </c>
      <c r="E2740" s="113">
        <f t="shared" si="42"/>
        <v>20200107</v>
      </c>
      <c r="F2740" s="113" t="s">
        <v>7825</v>
      </c>
      <c r="G2740" s="113" t="s">
        <v>16148</v>
      </c>
      <c r="H2740" s="113" t="s">
        <v>10813</v>
      </c>
      <c r="I2740" s="113" t="s">
        <v>10822</v>
      </c>
    </row>
    <row r="2741" spans="1:9" x14ac:dyDescent="0.2">
      <c r="A2741" s="113" t="s">
        <v>10491</v>
      </c>
      <c r="D2741" s="113" t="s">
        <v>13760</v>
      </c>
      <c r="E2741" s="113">
        <f t="shared" si="42"/>
        <v>20200108</v>
      </c>
      <c r="F2741" s="113" t="s">
        <v>7825</v>
      </c>
      <c r="G2741" s="113" t="s">
        <v>16148</v>
      </c>
      <c r="H2741" s="113" t="s">
        <v>10813</v>
      </c>
      <c r="I2741" s="113" t="s">
        <v>13690</v>
      </c>
    </row>
    <row r="2742" spans="1:9" x14ac:dyDescent="0.2">
      <c r="A2742" s="113" t="s">
        <v>10491</v>
      </c>
      <c r="D2742" s="113" t="s">
        <v>13761</v>
      </c>
      <c r="E2742" s="113">
        <f t="shared" si="42"/>
        <v>20200109</v>
      </c>
      <c r="F2742" s="113" t="s">
        <v>7825</v>
      </c>
      <c r="G2742" s="113" t="s">
        <v>16148</v>
      </c>
      <c r="H2742" s="113" t="s">
        <v>10813</v>
      </c>
      <c r="I2742" s="113" t="s">
        <v>13692</v>
      </c>
    </row>
    <row r="2743" spans="1:9" x14ac:dyDescent="0.2">
      <c r="A2743" s="113" t="s">
        <v>10491</v>
      </c>
      <c r="D2743" s="113" t="s">
        <v>15905</v>
      </c>
      <c r="E2743" s="113">
        <f t="shared" si="42"/>
        <v>20200201</v>
      </c>
      <c r="F2743" s="113" t="s">
        <v>7825</v>
      </c>
      <c r="G2743" s="113" t="s">
        <v>16148</v>
      </c>
      <c r="H2743" s="113" t="s">
        <v>16135</v>
      </c>
      <c r="I2743" s="113" t="s">
        <v>10814</v>
      </c>
    </row>
    <row r="2744" spans="1:9" x14ac:dyDescent="0.2">
      <c r="A2744" s="113" t="s">
        <v>10491</v>
      </c>
      <c r="D2744" s="113" t="s">
        <v>15907</v>
      </c>
      <c r="E2744" s="113">
        <f t="shared" si="42"/>
        <v>20200202</v>
      </c>
      <c r="F2744" s="113" t="s">
        <v>7825</v>
      </c>
      <c r="G2744" s="113" t="s">
        <v>16148</v>
      </c>
      <c r="H2744" s="113" t="s">
        <v>16135</v>
      </c>
      <c r="I2744" s="113" t="s">
        <v>10816</v>
      </c>
    </row>
    <row r="2745" spans="1:9" x14ac:dyDescent="0.2">
      <c r="A2745" s="113" t="s">
        <v>10491</v>
      </c>
      <c r="D2745" s="113" t="s">
        <v>15909</v>
      </c>
      <c r="E2745" s="113">
        <f t="shared" si="42"/>
        <v>20200203</v>
      </c>
      <c r="F2745" s="113" t="s">
        <v>7825</v>
      </c>
      <c r="G2745" s="113" t="s">
        <v>16148</v>
      </c>
      <c r="H2745" s="113" t="s">
        <v>16135</v>
      </c>
      <c r="I2745" s="113" t="s">
        <v>13754</v>
      </c>
    </row>
    <row r="2746" spans="1:9" x14ac:dyDescent="0.2">
      <c r="A2746" s="113" t="s">
        <v>10491</v>
      </c>
      <c r="D2746" s="113" t="s">
        <v>13762</v>
      </c>
      <c r="E2746" s="113">
        <f t="shared" si="42"/>
        <v>20200204</v>
      </c>
      <c r="F2746" s="113" t="s">
        <v>7825</v>
      </c>
      <c r="G2746" s="113" t="s">
        <v>16148</v>
      </c>
      <c r="H2746" s="113" t="s">
        <v>16135</v>
      </c>
      <c r="I2746" s="113" t="s">
        <v>13756</v>
      </c>
    </row>
    <row r="2747" spans="1:9" x14ac:dyDescent="0.2">
      <c r="A2747" s="113" t="s">
        <v>10491</v>
      </c>
      <c r="D2747" s="113" t="s">
        <v>13763</v>
      </c>
      <c r="E2747" s="113">
        <f t="shared" si="42"/>
        <v>20200205</v>
      </c>
      <c r="F2747" s="113" t="s">
        <v>7825</v>
      </c>
      <c r="G2747" s="113" t="s">
        <v>16148</v>
      </c>
      <c r="H2747" s="113" t="s">
        <v>16135</v>
      </c>
      <c r="I2747" s="113" t="s">
        <v>10818</v>
      </c>
    </row>
    <row r="2748" spans="1:9" x14ac:dyDescent="0.2">
      <c r="A2748" s="113" t="s">
        <v>10491</v>
      </c>
      <c r="D2748" s="113" t="s">
        <v>13764</v>
      </c>
      <c r="E2748" s="113">
        <f t="shared" si="42"/>
        <v>20200206</v>
      </c>
      <c r="F2748" s="113" t="s">
        <v>7825</v>
      </c>
      <c r="G2748" s="113" t="s">
        <v>16148</v>
      </c>
      <c r="H2748" s="113" t="s">
        <v>16135</v>
      </c>
      <c r="I2748" s="113" t="s">
        <v>13697</v>
      </c>
    </row>
    <row r="2749" spans="1:9" x14ac:dyDescent="0.2">
      <c r="A2749" s="113" t="s">
        <v>10491</v>
      </c>
      <c r="D2749" s="113" t="s">
        <v>13765</v>
      </c>
      <c r="E2749" s="113">
        <f t="shared" si="42"/>
        <v>20200207</v>
      </c>
      <c r="F2749" s="113" t="s">
        <v>7825</v>
      </c>
      <c r="G2749" s="113" t="s">
        <v>16148</v>
      </c>
      <c r="H2749" s="113" t="s">
        <v>16135</v>
      </c>
      <c r="I2749" s="113" t="s">
        <v>10822</v>
      </c>
    </row>
    <row r="2750" spans="1:9" x14ac:dyDescent="0.2">
      <c r="A2750" s="113" t="s">
        <v>10491</v>
      </c>
      <c r="D2750" s="113" t="s">
        <v>13766</v>
      </c>
      <c r="E2750" s="113">
        <f t="shared" si="42"/>
        <v>20200208</v>
      </c>
      <c r="F2750" s="113" t="s">
        <v>7825</v>
      </c>
      <c r="G2750" s="113" t="s">
        <v>16148</v>
      </c>
      <c r="H2750" s="113" t="s">
        <v>16135</v>
      </c>
      <c r="I2750" s="113" t="s">
        <v>13700</v>
      </c>
    </row>
    <row r="2751" spans="1:9" x14ac:dyDescent="0.2">
      <c r="A2751" s="113" t="s">
        <v>10491</v>
      </c>
      <c r="D2751" s="113" t="s">
        <v>14711</v>
      </c>
      <c r="E2751" s="113">
        <f t="shared" si="42"/>
        <v>20200209</v>
      </c>
      <c r="F2751" s="113" t="s">
        <v>7825</v>
      </c>
      <c r="G2751" s="113" t="s">
        <v>16148</v>
      </c>
      <c r="H2751" s="113" t="s">
        <v>16135</v>
      </c>
      <c r="I2751" s="113" t="s">
        <v>13692</v>
      </c>
    </row>
    <row r="2752" spans="1:9" x14ac:dyDescent="0.2">
      <c r="A2752" s="113" t="s">
        <v>10491</v>
      </c>
      <c r="D2752" s="113" t="s">
        <v>14713</v>
      </c>
      <c r="E2752" s="113">
        <f t="shared" si="42"/>
        <v>20200252</v>
      </c>
      <c r="F2752" s="113" t="s">
        <v>7825</v>
      </c>
      <c r="G2752" s="113" t="s">
        <v>16148</v>
      </c>
      <c r="H2752" s="113" t="s">
        <v>16135</v>
      </c>
      <c r="I2752" s="113" t="s">
        <v>13767</v>
      </c>
    </row>
    <row r="2753" spans="1:9" x14ac:dyDescent="0.2">
      <c r="A2753" s="113" t="s">
        <v>10491</v>
      </c>
      <c r="D2753" s="113" t="s">
        <v>14715</v>
      </c>
      <c r="E2753" s="113">
        <f t="shared" si="42"/>
        <v>20200253</v>
      </c>
      <c r="F2753" s="113" t="s">
        <v>7825</v>
      </c>
      <c r="G2753" s="113" t="s">
        <v>16148</v>
      </c>
      <c r="H2753" s="113" t="s">
        <v>16135</v>
      </c>
      <c r="I2753" s="113" t="s">
        <v>13768</v>
      </c>
    </row>
    <row r="2754" spans="1:9" x14ac:dyDescent="0.2">
      <c r="A2754" s="113" t="s">
        <v>10491</v>
      </c>
      <c r="D2754" s="113" t="s">
        <v>14717</v>
      </c>
      <c r="E2754" s="113">
        <f t="shared" ref="E2754:E2817" si="43">VALUE(D2754)</f>
        <v>20200254</v>
      </c>
      <c r="F2754" s="113" t="s">
        <v>7825</v>
      </c>
      <c r="G2754" s="113" t="s">
        <v>16148</v>
      </c>
      <c r="H2754" s="113" t="s">
        <v>16135</v>
      </c>
      <c r="I2754" s="113" t="s">
        <v>13769</v>
      </c>
    </row>
    <row r="2755" spans="1:9" x14ac:dyDescent="0.2">
      <c r="A2755" s="113" t="s">
        <v>10491</v>
      </c>
      <c r="D2755" s="113" t="s">
        <v>13770</v>
      </c>
      <c r="E2755" s="113">
        <f t="shared" si="43"/>
        <v>20200255</v>
      </c>
      <c r="F2755" s="113" t="s">
        <v>7825</v>
      </c>
      <c r="G2755" s="113" t="s">
        <v>16148</v>
      </c>
      <c r="H2755" s="113" t="s">
        <v>16135</v>
      </c>
      <c r="I2755" s="113" t="s">
        <v>13771</v>
      </c>
    </row>
    <row r="2756" spans="1:9" x14ac:dyDescent="0.2">
      <c r="A2756" s="113" t="s">
        <v>10491</v>
      </c>
      <c r="D2756" s="113" t="s">
        <v>13772</v>
      </c>
      <c r="E2756" s="113">
        <f t="shared" si="43"/>
        <v>20200256</v>
      </c>
      <c r="F2756" s="113" t="s">
        <v>7825</v>
      </c>
      <c r="G2756" s="113" t="s">
        <v>16148</v>
      </c>
      <c r="H2756" s="113" t="s">
        <v>16135</v>
      </c>
      <c r="I2756" s="113" t="s">
        <v>13773</v>
      </c>
    </row>
    <row r="2757" spans="1:9" x14ac:dyDescent="0.2">
      <c r="A2757" s="113" t="s">
        <v>10491</v>
      </c>
      <c r="D2757" s="113" t="s">
        <v>13774</v>
      </c>
      <c r="E2757" s="113">
        <f t="shared" si="43"/>
        <v>20200301</v>
      </c>
      <c r="F2757" s="113" t="s">
        <v>7825</v>
      </c>
      <c r="G2757" s="113" t="s">
        <v>16148</v>
      </c>
      <c r="H2757" s="113" t="s">
        <v>13911</v>
      </c>
      <c r="I2757" s="113" t="s">
        <v>10816</v>
      </c>
    </row>
    <row r="2758" spans="1:9" x14ac:dyDescent="0.2">
      <c r="A2758" s="113" t="s">
        <v>10491</v>
      </c>
      <c r="D2758" s="113" t="s">
        <v>13775</v>
      </c>
      <c r="E2758" s="113">
        <f t="shared" si="43"/>
        <v>20200305</v>
      </c>
      <c r="F2758" s="113" t="s">
        <v>7825</v>
      </c>
      <c r="G2758" s="113" t="s">
        <v>16148</v>
      </c>
      <c r="H2758" s="113" t="s">
        <v>13911</v>
      </c>
      <c r="I2758" s="113" t="s">
        <v>10818</v>
      </c>
    </row>
    <row r="2759" spans="1:9" x14ac:dyDescent="0.2">
      <c r="A2759" s="113" t="s">
        <v>10491</v>
      </c>
      <c r="D2759" s="113" t="s">
        <v>13776</v>
      </c>
      <c r="E2759" s="113">
        <f t="shared" si="43"/>
        <v>20200306</v>
      </c>
      <c r="F2759" s="113" t="s">
        <v>7825</v>
      </c>
      <c r="G2759" s="113" t="s">
        <v>16148</v>
      </c>
      <c r="H2759" s="113" t="s">
        <v>13911</v>
      </c>
      <c r="I2759" s="113" t="s">
        <v>10820</v>
      </c>
    </row>
    <row r="2760" spans="1:9" x14ac:dyDescent="0.2">
      <c r="A2760" s="113" t="s">
        <v>10491</v>
      </c>
      <c r="D2760" s="113" t="s">
        <v>13777</v>
      </c>
      <c r="E2760" s="113">
        <f t="shared" si="43"/>
        <v>20200307</v>
      </c>
      <c r="F2760" s="113" t="s">
        <v>7825</v>
      </c>
      <c r="G2760" s="113" t="s">
        <v>16148</v>
      </c>
      <c r="H2760" s="113" t="s">
        <v>13911</v>
      </c>
      <c r="I2760" s="113" t="s">
        <v>10822</v>
      </c>
    </row>
    <row r="2761" spans="1:9" x14ac:dyDescent="0.2">
      <c r="A2761" s="113" t="s">
        <v>10491</v>
      </c>
      <c r="D2761" s="113" t="s">
        <v>13778</v>
      </c>
      <c r="E2761" s="113">
        <f t="shared" si="43"/>
        <v>20200401</v>
      </c>
      <c r="F2761" s="113" t="s">
        <v>7825</v>
      </c>
      <c r="G2761" s="113" t="s">
        <v>16148</v>
      </c>
      <c r="H2761" s="113" t="s">
        <v>13779</v>
      </c>
      <c r="I2761" s="113" t="s">
        <v>14634</v>
      </c>
    </row>
    <row r="2762" spans="1:9" x14ac:dyDescent="0.2">
      <c r="A2762" s="113" t="s">
        <v>10491</v>
      </c>
      <c r="D2762" s="113" t="s">
        <v>13780</v>
      </c>
      <c r="E2762" s="113">
        <f t="shared" si="43"/>
        <v>20200402</v>
      </c>
      <c r="F2762" s="113" t="s">
        <v>7825</v>
      </c>
      <c r="G2762" s="113" t="s">
        <v>16148</v>
      </c>
      <c r="H2762" s="113" t="s">
        <v>13779</v>
      </c>
      <c r="I2762" s="113" t="s">
        <v>13781</v>
      </c>
    </row>
    <row r="2763" spans="1:9" x14ac:dyDescent="0.2">
      <c r="A2763" s="113" t="s">
        <v>10491</v>
      </c>
      <c r="D2763" s="113" t="s">
        <v>13782</v>
      </c>
      <c r="E2763" s="113">
        <f t="shared" si="43"/>
        <v>20200403</v>
      </c>
      <c r="F2763" s="113" t="s">
        <v>7825</v>
      </c>
      <c r="G2763" s="113" t="s">
        <v>16148</v>
      </c>
      <c r="H2763" s="113" t="s">
        <v>13779</v>
      </c>
      <c r="I2763" s="113" t="s">
        <v>13783</v>
      </c>
    </row>
    <row r="2764" spans="1:9" x14ac:dyDescent="0.2">
      <c r="A2764" s="113" t="s">
        <v>10491</v>
      </c>
      <c r="D2764" s="113" t="s">
        <v>13784</v>
      </c>
      <c r="E2764" s="113">
        <f t="shared" si="43"/>
        <v>20200405</v>
      </c>
      <c r="F2764" s="113" t="s">
        <v>7825</v>
      </c>
      <c r="G2764" s="113" t="s">
        <v>16148</v>
      </c>
      <c r="H2764" s="113" t="s">
        <v>13779</v>
      </c>
      <c r="I2764" s="113" t="s">
        <v>13785</v>
      </c>
    </row>
    <row r="2765" spans="1:9" x14ac:dyDescent="0.2">
      <c r="A2765" s="113" t="s">
        <v>10491</v>
      </c>
      <c r="D2765" s="113" t="s">
        <v>13786</v>
      </c>
      <c r="E2765" s="113">
        <f t="shared" si="43"/>
        <v>20200406</v>
      </c>
      <c r="F2765" s="113" t="s">
        <v>7825</v>
      </c>
      <c r="G2765" s="113" t="s">
        <v>16148</v>
      </c>
      <c r="H2765" s="113" t="s">
        <v>13779</v>
      </c>
      <c r="I2765" s="113" t="s">
        <v>13787</v>
      </c>
    </row>
    <row r="2766" spans="1:9" x14ac:dyDescent="0.2">
      <c r="A2766" s="113" t="s">
        <v>10491</v>
      </c>
      <c r="D2766" s="113" t="s">
        <v>16544</v>
      </c>
      <c r="E2766" s="113">
        <f t="shared" si="43"/>
        <v>20200407</v>
      </c>
      <c r="F2766" s="113" t="s">
        <v>7825</v>
      </c>
      <c r="G2766" s="113" t="s">
        <v>16148</v>
      </c>
      <c r="H2766" s="113" t="s">
        <v>13779</v>
      </c>
      <c r="I2766" s="113" t="s">
        <v>16545</v>
      </c>
    </row>
    <row r="2767" spans="1:9" x14ac:dyDescent="0.2">
      <c r="A2767" s="113" t="s">
        <v>10491</v>
      </c>
      <c r="D2767" s="113" t="s">
        <v>16546</v>
      </c>
      <c r="E2767" s="113">
        <f t="shared" si="43"/>
        <v>20200501</v>
      </c>
      <c r="F2767" s="113" t="s">
        <v>7825</v>
      </c>
      <c r="G2767" s="113" t="s">
        <v>16148</v>
      </c>
      <c r="H2767" s="113" t="s">
        <v>16547</v>
      </c>
      <c r="I2767" s="113" t="s">
        <v>10816</v>
      </c>
    </row>
    <row r="2768" spans="1:9" x14ac:dyDescent="0.2">
      <c r="A2768" s="113" t="s">
        <v>10491</v>
      </c>
      <c r="D2768" s="113" t="s">
        <v>16548</v>
      </c>
      <c r="E2768" s="113">
        <f t="shared" si="43"/>
        <v>20200505</v>
      </c>
      <c r="F2768" s="113" t="s">
        <v>7825</v>
      </c>
      <c r="G2768" s="113" t="s">
        <v>16148</v>
      </c>
      <c r="H2768" s="113" t="s">
        <v>16547</v>
      </c>
      <c r="I2768" s="113" t="s">
        <v>10818</v>
      </c>
    </row>
    <row r="2769" spans="1:12" x14ac:dyDescent="0.2">
      <c r="A2769" s="113" t="s">
        <v>10491</v>
      </c>
      <c r="D2769" s="113" t="s">
        <v>16549</v>
      </c>
      <c r="E2769" s="113">
        <f t="shared" si="43"/>
        <v>20200506</v>
      </c>
      <c r="F2769" s="113" t="s">
        <v>7825</v>
      </c>
      <c r="G2769" s="113" t="s">
        <v>16148</v>
      </c>
      <c r="H2769" s="113" t="s">
        <v>16547</v>
      </c>
      <c r="I2769" s="113" t="s">
        <v>10820</v>
      </c>
    </row>
    <row r="2770" spans="1:12" x14ac:dyDescent="0.2">
      <c r="A2770" s="113" t="s">
        <v>10491</v>
      </c>
      <c r="D2770" s="113" t="s">
        <v>16550</v>
      </c>
      <c r="E2770" s="113">
        <f t="shared" si="43"/>
        <v>20200507</v>
      </c>
      <c r="F2770" s="113" t="s">
        <v>7825</v>
      </c>
      <c r="G2770" s="113" t="s">
        <v>16148</v>
      </c>
      <c r="H2770" s="113" t="s">
        <v>16547</v>
      </c>
      <c r="I2770" s="113" t="s">
        <v>10822</v>
      </c>
    </row>
    <row r="2771" spans="1:12" x14ac:dyDescent="0.2">
      <c r="A2771" s="113" t="s">
        <v>10491</v>
      </c>
      <c r="D2771" s="113" t="s">
        <v>16551</v>
      </c>
      <c r="E2771" s="113">
        <f t="shared" si="43"/>
        <v>20200701</v>
      </c>
      <c r="F2771" s="113" t="s">
        <v>7825</v>
      </c>
      <c r="G2771" s="113" t="s">
        <v>16148</v>
      </c>
      <c r="H2771" s="113" t="s">
        <v>16146</v>
      </c>
      <c r="I2771" s="113" t="s">
        <v>10814</v>
      </c>
    </row>
    <row r="2772" spans="1:12" x14ac:dyDescent="0.2">
      <c r="A2772" s="113" t="s">
        <v>10491</v>
      </c>
      <c r="D2772" s="113" t="s">
        <v>16552</v>
      </c>
      <c r="E2772" s="113">
        <f t="shared" si="43"/>
        <v>20200702</v>
      </c>
      <c r="F2772" s="113" t="s">
        <v>7825</v>
      </c>
      <c r="G2772" s="113" t="s">
        <v>16148</v>
      </c>
      <c r="H2772" s="113" t="s">
        <v>16146</v>
      </c>
      <c r="I2772" s="113" t="s">
        <v>16553</v>
      </c>
    </row>
    <row r="2773" spans="1:12" x14ac:dyDescent="0.2">
      <c r="A2773" s="113" t="s">
        <v>10491</v>
      </c>
      <c r="D2773" s="113" t="s">
        <v>16554</v>
      </c>
      <c r="E2773" s="113">
        <f t="shared" si="43"/>
        <v>20200705</v>
      </c>
      <c r="F2773" s="113" t="s">
        <v>7825</v>
      </c>
      <c r="G2773" s="113" t="s">
        <v>16148</v>
      </c>
      <c r="H2773" s="113" t="s">
        <v>16146</v>
      </c>
      <c r="I2773" s="113" t="s">
        <v>16555</v>
      </c>
    </row>
    <row r="2774" spans="1:12" x14ac:dyDescent="0.2">
      <c r="A2774" s="113" t="s">
        <v>10491</v>
      </c>
      <c r="D2774" s="113" t="s">
        <v>16556</v>
      </c>
      <c r="E2774" s="113">
        <f t="shared" si="43"/>
        <v>20200706</v>
      </c>
      <c r="F2774" s="113" t="s">
        <v>7825</v>
      </c>
      <c r="G2774" s="113" t="s">
        <v>16148</v>
      </c>
      <c r="H2774" s="113" t="s">
        <v>16146</v>
      </c>
      <c r="I2774" s="113" t="s">
        <v>16557</v>
      </c>
    </row>
    <row r="2775" spans="1:12" x14ac:dyDescent="0.2">
      <c r="A2775" s="113" t="s">
        <v>10491</v>
      </c>
      <c r="D2775" s="113" t="s">
        <v>16558</v>
      </c>
      <c r="E2775" s="113">
        <f t="shared" si="43"/>
        <v>20200710</v>
      </c>
      <c r="F2775" s="113" t="s">
        <v>7825</v>
      </c>
      <c r="G2775" s="113" t="s">
        <v>16148</v>
      </c>
      <c r="H2775" s="113" t="s">
        <v>16146</v>
      </c>
      <c r="I2775" s="113" t="s">
        <v>10818</v>
      </c>
    </row>
    <row r="2776" spans="1:12" x14ac:dyDescent="0.2">
      <c r="A2776" s="113" t="s">
        <v>10491</v>
      </c>
      <c r="D2776" s="113" t="s">
        <v>16559</v>
      </c>
      <c r="E2776" s="113">
        <f t="shared" si="43"/>
        <v>20200711</v>
      </c>
      <c r="F2776" s="113" t="s">
        <v>7825</v>
      </c>
      <c r="G2776" s="113" t="s">
        <v>16148</v>
      </c>
      <c r="H2776" s="113" t="s">
        <v>16146</v>
      </c>
      <c r="I2776" s="113" t="s">
        <v>13697</v>
      </c>
    </row>
    <row r="2777" spans="1:12" x14ac:dyDescent="0.2">
      <c r="A2777" s="113" t="s">
        <v>10491</v>
      </c>
      <c r="D2777" s="113" t="s">
        <v>16560</v>
      </c>
      <c r="E2777" s="113">
        <f t="shared" si="43"/>
        <v>20200712</v>
      </c>
      <c r="F2777" s="113" t="s">
        <v>7825</v>
      </c>
      <c r="G2777" s="113" t="s">
        <v>16148</v>
      </c>
      <c r="H2777" s="113" t="s">
        <v>16146</v>
      </c>
      <c r="I2777" s="113" t="s">
        <v>10822</v>
      </c>
    </row>
    <row r="2778" spans="1:12" x14ac:dyDescent="0.2">
      <c r="A2778" s="113" t="s">
        <v>10491</v>
      </c>
      <c r="D2778" s="113" t="s">
        <v>16561</v>
      </c>
      <c r="E2778" s="113">
        <f t="shared" si="43"/>
        <v>20200713</v>
      </c>
      <c r="F2778" s="113" t="s">
        <v>7825</v>
      </c>
      <c r="G2778" s="113" t="s">
        <v>16148</v>
      </c>
      <c r="H2778" s="113" t="s">
        <v>16146</v>
      </c>
      <c r="I2778" s="113" t="s">
        <v>13700</v>
      </c>
    </row>
    <row r="2779" spans="1:12" x14ac:dyDescent="0.2">
      <c r="A2779" s="113" t="s">
        <v>10491</v>
      </c>
      <c r="D2779" s="113" t="s">
        <v>16562</v>
      </c>
      <c r="E2779" s="113">
        <f t="shared" si="43"/>
        <v>20200714</v>
      </c>
      <c r="F2779" s="113" t="s">
        <v>7825</v>
      </c>
      <c r="G2779" s="113" t="s">
        <v>16148</v>
      </c>
      <c r="H2779" s="113" t="s">
        <v>16146</v>
      </c>
      <c r="I2779" s="113" t="s">
        <v>13692</v>
      </c>
    </row>
    <row r="2780" spans="1:12" x14ac:dyDescent="0.2">
      <c r="A2780" s="113" t="s">
        <v>10491</v>
      </c>
      <c r="D2780" s="113" t="s">
        <v>16563</v>
      </c>
      <c r="E2780" s="113">
        <f t="shared" si="43"/>
        <v>20200901</v>
      </c>
      <c r="F2780" s="113" t="s">
        <v>7825</v>
      </c>
      <c r="G2780" s="113" t="s">
        <v>16148</v>
      </c>
      <c r="H2780" s="113" t="s">
        <v>13716</v>
      </c>
      <c r="I2780" s="113" t="s">
        <v>10814</v>
      </c>
      <c r="K2780" s="115"/>
      <c r="L2780" s="113"/>
    </row>
    <row r="2781" spans="1:12" x14ac:dyDescent="0.2">
      <c r="A2781" s="113" t="s">
        <v>10491</v>
      </c>
      <c r="D2781" s="113" t="s">
        <v>16564</v>
      </c>
      <c r="E2781" s="113">
        <f t="shared" si="43"/>
        <v>20200902</v>
      </c>
      <c r="F2781" s="113" t="s">
        <v>7825</v>
      </c>
      <c r="G2781" s="113" t="s">
        <v>16148</v>
      </c>
      <c r="H2781" s="113" t="s">
        <v>13716</v>
      </c>
      <c r="I2781" s="113" t="s">
        <v>10816</v>
      </c>
      <c r="K2781" s="115"/>
      <c r="L2781" s="113"/>
    </row>
    <row r="2782" spans="1:12" x14ac:dyDescent="0.2">
      <c r="A2782" s="113" t="s">
        <v>10491</v>
      </c>
      <c r="D2782" s="113" t="s">
        <v>16565</v>
      </c>
      <c r="E2782" s="113">
        <f t="shared" si="43"/>
        <v>20200905</v>
      </c>
      <c r="F2782" s="113" t="s">
        <v>7825</v>
      </c>
      <c r="G2782" s="113" t="s">
        <v>16148</v>
      </c>
      <c r="H2782" s="113" t="s">
        <v>13716</v>
      </c>
      <c r="I2782" s="113" t="s">
        <v>10818</v>
      </c>
      <c r="K2782" s="115"/>
      <c r="L2782" s="113"/>
    </row>
    <row r="2783" spans="1:12" x14ac:dyDescent="0.2">
      <c r="A2783" s="113" t="s">
        <v>10491</v>
      </c>
      <c r="D2783" s="113" t="s">
        <v>16566</v>
      </c>
      <c r="E2783" s="113">
        <f t="shared" si="43"/>
        <v>20200906</v>
      </c>
      <c r="F2783" s="113" t="s">
        <v>7825</v>
      </c>
      <c r="G2783" s="113" t="s">
        <v>16148</v>
      </c>
      <c r="H2783" s="113" t="s">
        <v>13716</v>
      </c>
      <c r="I2783" s="113" t="s">
        <v>10820</v>
      </c>
      <c r="K2783" s="115"/>
      <c r="L2783" s="113"/>
    </row>
    <row r="2784" spans="1:12" x14ac:dyDescent="0.2">
      <c r="A2784" s="113" t="s">
        <v>10491</v>
      </c>
      <c r="D2784" s="113" t="s">
        <v>16567</v>
      </c>
      <c r="E2784" s="113">
        <f t="shared" si="43"/>
        <v>20200907</v>
      </c>
      <c r="F2784" s="113" t="s">
        <v>7825</v>
      </c>
      <c r="G2784" s="113" t="s">
        <v>16148</v>
      </c>
      <c r="H2784" s="113" t="s">
        <v>13716</v>
      </c>
      <c r="I2784" s="113" t="s">
        <v>10822</v>
      </c>
      <c r="K2784" s="115"/>
      <c r="L2784" s="113"/>
    </row>
    <row r="2785" spans="1:12" x14ac:dyDescent="0.2">
      <c r="A2785" s="113" t="s">
        <v>10491</v>
      </c>
      <c r="D2785" s="113" t="s">
        <v>16568</v>
      </c>
      <c r="E2785" s="113">
        <f t="shared" si="43"/>
        <v>20200908</v>
      </c>
      <c r="F2785" s="113" t="s">
        <v>7825</v>
      </c>
      <c r="G2785" s="113" t="s">
        <v>16148</v>
      </c>
      <c r="H2785" s="113" t="s">
        <v>13716</v>
      </c>
      <c r="I2785" s="113" t="s">
        <v>13690</v>
      </c>
      <c r="K2785" s="115"/>
      <c r="L2785" s="113"/>
    </row>
    <row r="2786" spans="1:12" x14ac:dyDescent="0.2">
      <c r="A2786" s="113" t="s">
        <v>10491</v>
      </c>
      <c r="D2786" s="113" t="s">
        <v>16569</v>
      </c>
      <c r="E2786" s="113">
        <f t="shared" si="43"/>
        <v>20200909</v>
      </c>
      <c r="F2786" s="113" t="s">
        <v>7825</v>
      </c>
      <c r="G2786" s="113" t="s">
        <v>16148</v>
      </c>
      <c r="H2786" s="113" t="s">
        <v>13716</v>
      </c>
      <c r="I2786" s="113" t="s">
        <v>13692</v>
      </c>
      <c r="K2786" s="115"/>
      <c r="L2786" s="113"/>
    </row>
    <row r="2787" spans="1:12" x14ac:dyDescent="0.2">
      <c r="A2787" s="113" t="s">
        <v>10491</v>
      </c>
      <c r="D2787" s="113" t="s">
        <v>16570</v>
      </c>
      <c r="E2787" s="113">
        <f t="shared" si="43"/>
        <v>20201001</v>
      </c>
      <c r="F2787" s="113" t="s">
        <v>7825</v>
      </c>
      <c r="G2787" s="113" t="s">
        <v>16148</v>
      </c>
      <c r="H2787" s="113" t="s">
        <v>16139</v>
      </c>
      <c r="I2787" s="113" t="s">
        <v>16571</v>
      </c>
    </row>
    <row r="2788" spans="1:12" x14ac:dyDescent="0.2">
      <c r="A2788" s="113" t="s">
        <v>10491</v>
      </c>
      <c r="D2788" s="113" t="s">
        <v>16572</v>
      </c>
      <c r="E2788" s="113">
        <f t="shared" si="43"/>
        <v>20201002</v>
      </c>
      <c r="F2788" s="113" t="s">
        <v>7825</v>
      </c>
      <c r="G2788" s="113" t="s">
        <v>16148</v>
      </c>
      <c r="H2788" s="113" t="s">
        <v>16139</v>
      </c>
      <c r="I2788" s="113" t="s">
        <v>16573</v>
      </c>
    </row>
    <row r="2789" spans="1:12" x14ac:dyDescent="0.2">
      <c r="A2789" s="113" t="s">
        <v>10491</v>
      </c>
      <c r="D2789" s="113" t="s">
        <v>16574</v>
      </c>
      <c r="E2789" s="113">
        <f t="shared" si="43"/>
        <v>20201005</v>
      </c>
      <c r="F2789" s="113" t="s">
        <v>7825</v>
      </c>
      <c r="G2789" s="113" t="s">
        <v>16148</v>
      </c>
      <c r="H2789" s="113" t="s">
        <v>16139</v>
      </c>
      <c r="I2789" s="113" t="s">
        <v>10818</v>
      </c>
    </row>
    <row r="2790" spans="1:12" x14ac:dyDescent="0.2">
      <c r="A2790" s="113" t="s">
        <v>10491</v>
      </c>
      <c r="D2790" s="113" t="s">
        <v>16575</v>
      </c>
      <c r="E2790" s="113">
        <f t="shared" si="43"/>
        <v>20201006</v>
      </c>
      <c r="F2790" s="113" t="s">
        <v>7825</v>
      </c>
      <c r="G2790" s="113" t="s">
        <v>16148</v>
      </c>
      <c r="H2790" s="113" t="s">
        <v>16139</v>
      </c>
      <c r="I2790" s="113" t="s">
        <v>10820</v>
      </c>
    </row>
    <row r="2791" spans="1:12" x14ac:dyDescent="0.2">
      <c r="A2791" s="113" t="s">
        <v>10491</v>
      </c>
      <c r="D2791" s="113" t="s">
        <v>16576</v>
      </c>
      <c r="E2791" s="113">
        <f t="shared" si="43"/>
        <v>20201007</v>
      </c>
      <c r="F2791" s="113" t="s">
        <v>7825</v>
      </c>
      <c r="G2791" s="113" t="s">
        <v>16148</v>
      </c>
      <c r="H2791" s="113" t="s">
        <v>16139</v>
      </c>
      <c r="I2791" s="113" t="s">
        <v>10822</v>
      </c>
    </row>
    <row r="2792" spans="1:12" x14ac:dyDescent="0.2">
      <c r="A2792" s="113" t="s">
        <v>10491</v>
      </c>
      <c r="D2792" s="113" t="s">
        <v>16577</v>
      </c>
      <c r="E2792" s="113">
        <f t="shared" si="43"/>
        <v>20201008</v>
      </c>
      <c r="F2792" s="113" t="s">
        <v>7825</v>
      </c>
      <c r="G2792" s="113" t="s">
        <v>16148</v>
      </c>
      <c r="H2792" s="113" t="s">
        <v>16139</v>
      </c>
      <c r="I2792" s="113" t="s">
        <v>13690</v>
      </c>
    </row>
    <row r="2793" spans="1:12" x14ac:dyDescent="0.2">
      <c r="A2793" s="113" t="s">
        <v>10491</v>
      </c>
      <c r="D2793" s="113" t="s">
        <v>16578</v>
      </c>
      <c r="E2793" s="113">
        <f t="shared" si="43"/>
        <v>20201009</v>
      </c>
      <c r="F2793" s="113" t="s">
        <v>7825</v>
      </c>
      <c r="G2793" s="113" t="s">
        <v>16148</v>
      </c>
      <c r="H2793" s="113" t="s">
        <v>16139</v>
      </c>
      <c r="I2793" s="113" t="s">
        <v>13692</v>
      </c>
    </row>
    <row r="2794" spans="1:12" x14ac:dyDescent="0.2">
      <c r="A2794" s="113" t="s">
        <v>10491</v>
      </c>
      <c r="D2794" s="113" t="s">
        <v>16579</v>
      </c>
      <c r="E2794" s="113">
        <f t="shared" si="43"/>
        <v>20201011</v>
      </c>
      <c r="F2794" s="113" t="s">
        <v>7825</v>
      </c>
      <c r="G2794" s="113" t="s">
        <v>16148</v>
      </c>
      <c r="H2794" s="113" t="s">
        <v>16139</v>
      </c>
      <c r="I2794" s="113" t="s">
        <v>10814</v>
      </c>
    </row>
    <row r="2795" spans="1:12" x14ac:dyDescent="0.2">
      <c r="A2795" s="113" t="s">
        <v>10491</v>
      </c>
      <c r="D2795" s="113" t="s">
        <v>16580</v>
      </c>
      <c r="E2795" s="113">
        <f t="shared" si="43"/>
        <v>20201012</v>
      </c>
      <c r="F2795" s="113" t="s">
        <v>7825</v>
      </c>
      <c r="G2795" s="113" t="s">
        <v>16148</v>
      </c>
      <c r="H2795" s="113" t="s">
        <v>16139</v>
      </c>
      <c r="I2795" s="113" t="s">
        <v>16553</v>
      </c>
    </row>
    <row r="2796" spans="1:12" x14ac:dyDescent="0.2">
      <c r="A2796" s="113" t="s">
        <v>10491</v>
      </c>
      <c r="D2796" s="113" t="s">
        <v>16581</v>
      </c>
      <c r="E2796" s="113">
        <f t="shared" si="43"/>
        <v>20201013</v>
      </c>
      <c r="F2796" s="113" t="s">
        <v>7825</v>
      </c>
      <c r="G2796" s="113" t="s">
        <v>16148</v>
      </c>
      <c r="H2796" s="113" t="s">
        <v>16139</v>
      </c>
      <c r="I2796" s="113" t="s">
        <v>13754</v>
      </c>
    </row>
    <row r="2797" spans="1:12" x14ac:dyDescent="0.2">
      <c r="A2797" s="113" t="s">
        <v>10491</v>
      </c>
      <c r="D2797" s="113" t="s">
        <v>16582</v>
      </c>
      <c r="E2797" s="113">
        <f t="shared" si="43"/>
        <v>20201014</v>
      </c>
      <c r="F2797" s="113" t="s">
        <v>7825</v>
      </c>
      <c r="G2797" s="113" t="s">
        <v>16148</v>
      </c>
      <c r="H2797" s="113" t="s">
        <v>16139</v>
      </c>
      <c r="I2797" s="113" t="s">
        <v>16583</v>
      </c>
    </row>
    <row r="2798" spans="1:12" x14ac:dyDescent="0.2">
      <c r="A2798" s="113" t="s">
        <v>10491</v>
      </c>
      <c r="D2798" s="113" t="s">
        <v>16584</v>
      </c>
      <c r="E2798" s="113">
        <f t="shared" si="43"/>
        <v>20201601</v>
      </c>
      <c r="F2798" s="113" t="s">
        <v>7825</v>
      </c>
      <c r="G2798" s="113" t="s">
        <v>16148</v>
      </c>
      <c r="H2798" s="113" t="s">
        <v>14044</v>
      </c>
      <c r="I2798" s="113" t="s">
        <v>10814</v>
      </c>
    </row>
    <row r="2799" spans="1:12" x14ac:dyDescent="0.2">
      <c r="A2799" s="113" t="s">
        <v>10491</v>
      </c>
      <c r="D2799" s="113" t="s">
        <v>16585</v>
      </c>
      <c r="E2799" s="113">
        <f t="shared" si="43"/>
        <v>20201602</v>
      </c>
      <c r="F2799" s="113" t="s">
        <v>7825</v>
      </c>
      <c r="G2799" s="113" t="s">
        <v>16148</v>
      </c>
      <c r="H2799" s="113" t="s">
        <v>14044</v>
      </c>
      <c r="I2799" s="113" t="s">
        <v>16553</v>
      </c>
    </row>
    <row r="2800" spans="1:12" x14ac:dyDescent="0.2">
      <c r="A2800" s="113" t="s">
        <v>10491</v>
      </c>
      <c r="D2800" s="113" t="s">
        <v>16586</v>
      </c>
      <c r="E2800" s="113">
        <f t="shared" si="43"/>
        <v>20201605</v>
      </c>
      <c r="F2800" s="113" t="s">
        <v>7825</v>
      </c>
      <c r="G2800" s="113" t="s">
        <v>16148</v>
      </c>
      <c r="H2800" s="113" t="s">
        <v>14044</v>
      </c>
      <c r="I2800" s="113" t="s">
        <v>10818</v>
      </c>
    </row>
    <row r="2801" spans="1:9" x14ac:dyDescent="0.2">
      <c r="A2801" s="113" t="s">
        <v>10491</v>
      </c>
      <c r="D2801" s="113" t="s">
        <v>16587</v>
      </c>
      <c r="E2801" s="113">
        <f t="shared" si="43"/>
        <v>20201606</v>
      </c>
      <c r="F2801" s="113" t="s">
        <v>7825</v>
      </c>
      <c r="G2801" s="113" t="s">
        <v>16148</v>
      </c>
      <c r="H2801" s="113" t="s">
        <v>14044</v>
      </c>
      <c r="I2801" s="113" t="s">
        <v>10820</v>
      </c>
    </row>
    <row r="2802" spans="1:9" x14ac:dyDescent="0.2">
      <c r="A2802" s="113" t="s">
        <v>10491</v>
      </c>
      <c r="D2802" s="113" t="s">
        <v>16588</v>
      </c>
      <c r="E2802" s="113">
        <f t="shared" si="43"/>
        <v>20201607</v>
      </c>
      <c r="F2802" s="113" t="s">
        <v>7825</v>
      </c>
      <c r="G2802" s="113" t="s">
        <v>16148</v>
      </c>
      <c r="H2802" s="113" t="s">
        <v>14044</v>
      </c>
      <c r="I2802" s="113" t="s">
        <v>10822</v>
      </c>
    </row>
    <row r="2803" spans="1:9" x14ac:dyDescent="0.2">
      <c r="A2803" s="113" t="s">
        <v>10491</v>
      </c>
      <c r="D2803" s="113" t="s">
        <v>16589</v>
      </c>
      <c r="E2803" s="113">
        <f t="shared" si="43"/>
        <v>20201608</v>
      </c>
      <c r="F2803" s="113" t="s">
        <v>7825</v>
      </c>
      <c r="G2803" s="113" t="s">
        <v>16148</v>
      </c>
      <c r="H2803" s="113" t="s">
        <v>14044</v>
      </c>
      <c r="I2803" s="113" t="s">
        <v>13690</v>
      </c>
    </row>
    <row r="2804" spans="1:9" x14ac:dyDescent="0.2">
      <c r="A2804" s="113" t="s">
        <v>10491</v>
      </c>
      <c r="D2804" s="113" t="s">
        <v>16590</v>
      </c>
      <c r="E2804" s="113">
        <f t="shared" si="43"/>
        <v>20201609</v>
      </c>
      <c r="F2804" s="113" t="s">
        <v>7825</v>
      </c>
      <c r="G2804" s="113" t="s">
        <v>16148</v>
      </c>
      <c r="H2804" s="113" t="s">
        <v>14044</v>
      </c>
      <c r="I2804" s="113" t="s">
        <v>13692</v>
      </c>
    </row>
    <row r="2805" spans="1:9" x14ac:dyDescent="0.2">
      <c r="A2805" s="113" t="s">
        <v>10491</v>
      </c>
      <c r="D2805" s="113" t="s">
        <v>16591</v>
      </c>
      <c r="E2805" s="113">
        <f t="shared" si="43"/>
        <v>20201701</v>
      </c>
      <c r="F2805" s="113" t="s">
        <v>7825</v>
      </c>
      <c r="G2805" s="113" t="s">
        <v>16148</v>
      </c>
      <c r="H2805" s="113" t="s">
        <v>13911</v>
      </c>
      <c r="I2805" s="113" t="s">
        <v>10814</v>
      </c>
    </row>
    <row r="2806" spans="1:9" x14ac:dyDescent="0.2">
      <c r="A2806" s="113" t="s">
        <v>10491</v>
      </c>
      <c r="D2806" s="113" t="s">
        <v>16592</v>
      </c>
      <c r="E2806" s="113">
        <f t="shared" si="43"/>
        <v>20201702</v>
      </c>
      <c r="F2806" s="113" t="s">
        <v>7825</v>
      </c>
      <c r="G2806" s="113" t="s">
        <v>16148</v>
      </c>
      <c r="H2806" s="113" t="s">
        <v>13911</v>
      </c>
      <c r="I2806" s="113" t="s">
        <v>16553</v>
      </c>
    </row>
    <row r="2807" spans="1:9" x14ac:dyDescent="0.2">
      <c r="A2807" s="113" t="s">
        <v>10491</v>
      </c>
      <c r="D2807" s="113" t="s">
        <v>16593</v>
      </c>
      <c r="E2807" s="113">
        <f t="shared" si="43"/>
        <v>20201705</v>
      </c>
      <c r="F2807" s="113" t="s">
        <v>7825</v>
      </c>
      <c r="G2807" s="113" t="s">
        <v>16148</v>
      </c>
      <c r="H2807" s="113" t="s">
        <v>13911</v>
      </c>
      <c r="I2807" s="113" t="s">
        <v>10818</v>
      </c>
    </row>
    <row r="2808" spans="1:9" x14ac:dyDescent="0.2">
      <c r="A2808" s="113" t="s">
        <v>10491</v>
      </c>
      <c r="D2808" s="113" t="s">
        <v>16594</v>
      </c>
      <c r="E2808" s="113">
        <f t="shared" si="43"/>
        <v>20201706</v>
      </c>
      <c r="F2808" s="113" t="s">
        <v>7825</v>
      </c>
      <c r="G2808" s="113" t="s">
        <v>16148</v>
      </c>
      <c r="H2808" s="113" t="s">
        <v>13911</v>
      </c>
      <c r="I2808" s="113" t="s">
        <v>10820</v>
      </c>
    </row>
    <row r="2809" spans="1:9" x14ac:dyDescent="0.2">
      <c r="A2809" s="113" t="s">
        <v>10491</v>
      </c>
      <c r="D2809" s="113" t="s">
        <v>16595</v>
      </c>
      <c r="E2809" s="113">
        <f t="shared" si="43"/>
        <v>20201707</v>
      </c>
      <c r="F2809" s="113" t="s">
        <v>7825</v>
      </c>
      <c r="G2809" s="113" t="s">
        <v>16148</v>
      </c>
      <c r="H2809" s="113" t="s">
        <v>13911</v>
      </c>
      <c r="I2809" s="113" t="s">
        <v>10822</v>
      </c>
    </row>
    <row r="2810" spans="1:9" x14ac:dyDescent="0.2">
      <c r="A2810" s="113" t="s">
        <v>10491</v>
      </c>
      <c r="D2810" s="113" t="s">
        <v>16596</v>
      </c>
      <c r="E2810" s="113">
        <f t="shared" si="43"/>
        <v>20201708</v>
      </c>
      <c r="F2810" s="113" t="s">
        <v>7825</v>
      </c>
      <c r="G2810" s="113" t="s">
        <v>16148</v>
      </c>
      <c r="H2810" s="113" t="s">
        <v>13911</v>
      </c>
      <c r="I2810" s="113" t="s">
        <v>13690</v>
      </c>
    </row>
    <row r="2811" spans="1:9" x14ac:dyDescent="0.2">
      <c r="A2811" s="113" t="s">
        <v>10491</v>
      </c>
      <c r="D2811" s="113" t="s">
        <v>16597</v>
      </c>
      <c r="E2811" s="113">
        <f t="shared" si="43"/>
        <v>20201709</v>
      </c>
      <c r="F2811" s="113" t="s">
        <v>7825</v>
      </c>
      <c r="G2811" s="113" t="s">
        <v>16148</v>
      </c>
      <c r="H2811" s="113" t="s">
        <v>13911</v>
      </c>
      <c r="I2811" s="113" t="s">
        <v>13692</v>
      </c>
    </row>
    <row r="2812" spans="1:9" x14ac:dyDescent="0.2">
      <c r="A2812" s="113" t="s">
        <v>10491</v>
      </c>
      <c r="D2812" s="113" t="s">
        <v>16598</v>
      </c>
      <c r="E2812" s="113">
        <f t="shared" si="43"/>
        <v>20280001</v>
      </c>
      <c r="F2812" s="113" t="s">
        <v>7825</v>
      </c>
      <c r="G2812" s="113" t="s">
        <v>16148</v>
      </c>
      <c r="H2812" s="113" t="s">
        <v>13739</v>
      </c>
      <c r="I2812" s="113" t="s">
        <v>13739</v>
      </c>
    </row>
    <row r="2813" spans="1:9" x14ac:dyDescent="0.2">
      <c r="A2813" s="113" t="s">
        <v>10491</v>
      </c>
      <c r="D2813" s="113" t="s">
        <v>16599</v>
      </c>
      <c r="E2813" s="113">
        <f t="shared" si="43"/>
        <v>20282001</v>
      </c>
      <c r="F2813" s="113" t="s">
        <v>7825</v>
      </c>
      <c r="G2813" s="113" t="s">
        <v>16148</v>
      </c>
      <c r="H2813" s="113" t="s">
        <v>13741</v>
      </c>
      <c r="I2813" s="113" t="s">
        <v>13742</v>
      </c>
    </row>
    <row r="2814" spans="1:9" x14ac:dyDescent="0.2">
      <c r="A2814" s="113" t="s">
        <v>10491</v>
      </c>
      <c r="D2814" s="113" t="s">
        <v>16600</v>
      </c>
      <c r="E2814" s="113">
        <f t="shared" si="43"/>
        <v>20282002</v>
      </c>
      <c r="F2814" s="113" t="s">
        <v>7825</v>
      </c>
      <c r="G2814" s="113" t="s">
        <v>16148</v>
      </c>
      <c r="H2814" s="113" t="s">
        <v>13741</v>
      </c>
      <c r="I2814" s="113" t="s">
        <v>13744</v>
      </c>
    </row>
    <row r="2815" spans="1:9" x14ac:dyDescent="0.2">
      <c r="A2815" s="113" t="s">
        <v>10491</v>
      </c>
      <c r="D2815" s="113" t="s">
        <v>16601</v>
      </c>
      <c r="E2815" s="113">
        <f t="shared" si="43"/>
        <v>20282599</v>
      </c>
      <c r="F2815" s="113" t="s">
        <v>7825</v>
      </c>
      <c r="G2815" s="113" t="s">
        <v>16148</v>
      </c>
      <c r="H2815" s="113" t="s">
        <v>13746</v>
      </c>
      <c r="I2815" s="113" t="s">
        <v>13747</v>
      </c>
    </row>
    <row r="2816" spans="1:9" x14ac:dyDescent="0.2">
      <c r="A2816" s="113" t="s">
        <v>10491</v>
      </c>
      <c r="D2816" s="113" t="s">
        <v>16602</v>
      </c>
      <c r="E2816" s="113">
        <f t="shared" si="43"/>
        <v>20300101</v>
      </c>
      <c r="F2816" s="113" t="s">
        <v>7825</v>
      </c>
      <c r="G2816" s="113" t="s">
        <v>16162</v>
      </c>
      <c r="H2816" s="113" t="s">
        <v>10813</v>
      </c>
      <c r="I2816" s="113" t="s">
        <v>10816</v>
      </c>
    </row>
    <row r="2817" spans="1:12" x14ac:dyDescent="0.2">
      <c r="A2817" s="113" t="s">
        <v>10491</v>
      </c>
      <c r="D2817" s="113" t="s">
        <v>16603</v>
      </c>
      <c r="E2817" s="113">
        <f t="shared" si="43"/>
        <v>20300102</v>
      </c>
      <c r="F2817" s="113" t="s">
        <v>7825</v>
      </c>
      <c r="G2817" s="113" t="s">
        <v>16162</v>
      </c>
      <c r="H2817" s="113" t="s">
        <v>10813</v>
      </c>
      <c r="I2817" s="113" t="s">
        <v>10814</v>
      </c>
    </row>
    <row r="2818" spans="1:12" x14ac:dyDescent="0.2">
      <c r="A2818" s="113" t="s">
        <v>10491</v>
      </c>
      <c r="D2818" s="113" t="s">
        <v>16604</v>
      </c>
      <c r="E2818" s="113">
        <f t="shared" ref="E2818:E2881" si="44">VALUE(D2818)</f>
        <v>20300105</v>
      </c>
      <c r="F2818" s="113" t="s">
        <v>7825</v>
      </c>
      <c r="G2818" s="113" t="s">
        <v>16162</v>
      </c>
      <c r="H2818" s="113" t="s">
        <v>10813</v>
      </c>
      <c r="I2818" s="113" t="s">
        <v>10818</v>
      </c>
    </row>
    <row r="2819" spans="1:12" x14ac:dyDescent="0.2">
      <c r="A2819" s="113" t="s">
        <v>10491</v>
      </c>
      <c r="D2819" s="113" t="s">
        <v>16605</v>
      </c>
      <c r="E2819" s="113">
        <f t="shared" si="44"/>
        <v>20300106</v>
      </c>
      <c r="F2819" s="113" t="s">
        <v>7825</v>
      </c>
      <c r="G2819" s="113" t="s">
        <v>16162</v>
      </c>
      <c r="H2819" s="113" t="s">
        <v>10813</v>
      </c>
      <c r="I2819" s="113" t="s">
        <v>10820</v>
      </c>
    </row>
    <row r="2820" spans="1:12" x14ac:dyDescent="0.2">
      <c r="A2820" s="113" t="s">
        <v>10491</v>
      </c>
      <c r="D2820" s="113" t="s">
        <v>16606</v>
      </c>
      <c r="E2820" s="113">
        <f t="shared" si="44"/>
        <v>20300107</v>
      </c>
      <c r="F2820" s="113" t="s">
        <v>7825</v>
      </c>
      <c r="G2820" s="113" t="s">
        <v>16162</v>
      </c>
      <c r="H2820" s="113" t="s">
        <v>10813</v>
      </c>
      <c r="I2820" s="113" t="s">
        <v>10822</v>
      </c>
    </row>
    <row r="2821" spans="1:12" x14ac:dyDescent="0.2">
      <c r="A2821" s="113" t="s">
        <v>10491</v>
      </c>
      <c r="D2821" s="113" t="s">
        <v>16607</v>
      </c>
      <c r="E2821" s="113">
        <f t="shared" si="44"/>
        <v>20300108</v>
      </c>
      <c r="F2821" s="113" t="s">
        <v>7825</v>
      </c>
      <c r="G2821" s="113" t="s">
        <v>16162</v>
      </c>
      <c r="H2821" s="113" t="s">
        <v>10813</v>
      </c>
      <c r="I2821" s="113" t="s">
        <v>13690</v>
      </c>
    </row>
    <row r="2822" spans="1:12" x14ac:dyDescent="0.2">
      <c r="A2822" s="113" t="s">
        <v>10491</v>
      </c>
      <c r="D2822" s="113" t="s">
        <v>16608</v>
      </c>
      <c r="E2822" s="113">
        <f t="shared" si="44"/>
        <v>20300109</v>
      </c>
      <c r="F2822" s="113" t="s">
        <v>7825</v>
      </c>
      <c r="G2822" s="113" t="s">
        <v>16162</v>
      </c>
      <c r="H2822" s="113" t="s">
        <v>10813</v>
      </c>
      <c r="I2822" s="113" t="s">
        <v>13692</v>
      </c>
    </row>
    <row r="2823" spans="1:12" x14ac:dyDescent="0.2">
      <c r="A2823" s="113" t="s">
        <v>10491</v>
      </c>
      <c r="D2823" s="113" t="s">
        <v>16609</v>
      </c>
      <c r="E2823" s="113">
        <f t="shared" si="44"/>
        <v>20300201</v>
      </c>
      <c r="F2823" s="113" t="s">
        <v>7825</v>
      </c>
      <c r="G2823" s="113" t="s">
        <v>16162</v>
      </c>
      <c r="H2823" s="113" t="s">
        <v>16135</v>
      </c>
      <c r="I2823" s="113" t="s">
        <v>10816</v>
      </c>
      <c r="K2823" s="115"/>
      <c r="L2823" s="113"/>
    </row>
    <row r="2824" spans="1:12" x14ac:dyDescent="0.2">
      <c r="A2824" s="113" t="s">
        <v>10491</v>
      </c>
      <c r="D2824" s="113" t="s">
        <v>15094</v>
      </c>
      <c r="E2824" s="113">
        <f t="shared" si="44"/>
        <v>20300202</v>
      </c>
      <c r="F2824" s="113" t="s">
        <v>7825</v>
      </c>
      <c r="G2824" s="113" t="s">
        <v>16162</v>
      </c>
      <c r="H2824" s="113" t="s">
        <v>16135</v>
      </c>
      <c r="I2824" s="113" t="s">
        <v>10814</v>
      </c>
      <c r="K2824" s="115"/>
      <c r="L2824" s="113"/>
    </row>
    <row r="2825" spans="1:12" x14ac:dyDescent="0.2">
      <c r="A2825" s="113" t="s">
        <v>10491</v>
      </c>
      <c r="D2825" s="113" t="s">
        <v>15095</v>
      </c>
      <c r="E2825" s="113">
        <f t="shared" si="44"/>
        <v>20300203</v>
      </c>
      <c r="F2825" s="113" t="s">
        <v>7825</v>
      </c>
      <c r="G2825" s="113" t="s">
        <v>16162</v>
      </c>
      <c r="H2825" s="113" t="s">
        <v>16135</v>
      </c>
      <c r="I2825" s="113" t="s">
        <v>13754</v>
      </c>
      <c r="K2825" s="115"/>
      <c r="L2825" s="113"/>
    </row>
    <row r="2826" spans="1:12" x14ac:dyDescent="0.2">
      <c r="A2826" s="113" t="s">
        <v>10491</v>
      </c>
      <c r="D2826" s="113" t="s">
        <v>15096</v>
      </c>
      <c r="E2826" s="113">
        <f t="shared" si="44"/>
        <v>20300204</v>
      </c>
      <c r="F2826" s="113" t="s">
        <v>7825</v>
      </c>
      <c r="G2826" s="113" t="s">
        <v>16162</v>
      </c>
      <c r="H2826" s="113" t="s">
        <v>16135</v>
      </c>
      <c r="I2826" s="113" t="s">
        <v>10727</v>
      </c>
      <c r="K2826" s="115"/>
      <c r="L2826" s="113"/>
    </row>
    <row r="2827" spans="1:12" x14ac:dyDescent="0.2">
      <c r="A2827" s="113" t="s">
        <v>10491</v>
      </c>
      <c r="D2827" s="113" t="s">
        <v>15097</v>
      </c>
      <c r="E2827" s="113">
        <f t="shared" si="44"/>
        <v>20300205</v>
      </c>
      <c r="F2827" s="113" t="s">
        <v>7825</v>
      </c>
      <c r="G2827" s="113" t="s">
        <v>16162</v>
      </c>
      <c r="H2827" s="113" t="s">
        <v>16135</v>
      </c>
      <c r="I2827" s="113" t="s">
        <v>10818</v>
      </c>
      <c r="K2827" s="115"/>
      <c r="L2827" s="113"/>
    </row>
    <row r="2828" spans="1:12" x14ac:dyDescent="0.2">
      <c r="A2828" s="113" t="s">
        <v>10491</v>
      </c>
      <c r="D2828" s="113" t="s">
        <v>15098</v>
      </c>
      <c r="E2828" s="113">
        <f t="shared" si="44"/>
        <v>20300206</v>
      </c>
      <c r="F2828" s="113" t="s">
        <v>7825</v>
      </c>
      <c r="G2828" s="113" t="s">
        <v>16162</v>
      </c>
      <c r="H2828" s="113" t="s">
        <v>16135</v>
      </c>
      <c r="I2828" s="113" t="s">
        <v>13697</v>
      </c>
      <c r="K2828" s="115"/>
      <c r="L2828" s="113"/>
    </row>
    <row r="2829" spans="1:12" x14ac:dyDescent="0.2">
      <c r="A2829" s="113" t="s">
        <v>10491</v>
      </c>
      <c r="D2829" s="113" t="s">
        <v>15099</v>
      </c>
      <c r="E2829" s="113">
        <f t="shared" si="44"/>
        <v>20300207</v>
      </c>
      <c r="F2829" s="113" t="s">
        <v>7825</v>
      </c>
      <c r="G2829" s="113" t="s">
        <v>16162</v>
      </c>
      <c r="H2829" s="113" t="s">
        <v>16135</v>
      </c>
      <c r="I2829" s="113" t="s">
        <v>10822</v>
      </c>
      <c r="K2829" s="115"/>
      <c r="L2829" s="113"/>
    </row>
    <row r="2830" spans="1:12" x14ac:dyDescent="0.2">
      <c r="A2830" s="113" t="s">
        <v>10491</v>
      </c>
      <c r="D2830" s="113" t="s">
        <v>15100</v>
      </c>
      <c r="E2830" s="113">
        <f t="shared" si="44"/>
        <v>20300208</v>
      </c>
      <c r="F2830" s="113" t="s">
        <v>7825</v>
      </c>
      <c r="G2830" s="113" t="s">
        <v>16162</v>
      </c>
      <c r="H2830" s="113" t="s">
        <v>16135</v>
      </c>
      <c r="I2830" s="113" t="s">
        <v>13700</v>
      </c>
      <c r="K2830" s="115"/>
      <c r="L2830" s="113"/>
    </row>
    <row r="2831" spans="1:12" x14ac:dyDescent="0.2">
      <c r="A2831" s="113" t="s">
        <v>10491</v>
      </c>
      <c r="D2831" s="113" t="s">
        <v>15101</v>
      </c>
      <c r="E2831" s="113">
        <f t="shared" si="44"/>
        <v>20300209</v>
      </c>
      <c r="F2831" s="113" t="s">
        <v>7825</v>
      </c>
      <c r="G2831" s="113" t="s">
        <v>16162</v>
      </c>
      <c r="H2831" s="113" t="s">
        <v>16135</v>
      </c>
      <c r="I2831" s="113" t="s">
        <v>13692</v>
      </c>
      <c r="K2831" s="115"/>
      <c r="L2831" s="113"/>
    </row>
    <row r="2832" spans="1:12" x14ac:dyDescent="0.2">
      <c r="A2832" s="113" t="s">
        <v>10491</v>
      </c>
      <c r="D2832" s="113" t="s">
        <v>15102</v>
      </c>
      <c r="E2832" s="113">
        <f t="shared" si="44"/>
        <v>20300301</v>
      </c>
      <c r="F2832" s="113" t="s">
        <v>7825</v>
      </c>
      <c r="G2832" s="113" t="s">
        <v>16162</v>
      </c>
      <c r="H2832" s="113" t="s">
        <v>13911</v>
      </c>
      <c r="I2832" s="113" t="s">
        <v>10816</v>
      </c>
      <c r="K2832" s="115"/>
      <c r="L2832" s="113"/>
    </row>
    <row r="2833" spans="1:12" x14ac:dyDescent="0.2">
      <c r="A2833" s="113" t="s">
        <v>10491</v>
      </c>
      <c r="D2833" s="113" t="s">
        <v>15103</v>
      </c>
      <c r="E2833" s="113">
        <f t="shared" si="44"/>
        <v>20300305</v>
      </c>
      <c r="F2833" s="113" t="s">
        <v>7825</v>
      </c>
      <c r="G2833" s="113" t="s">
        <v>16162</v>
      </c>
      <c r="H2833" s="113" t="s">
        <v>13911</v>
      </c>
      <c r="I2833" s="113" t="s">
        <v>10818</v>
      </c>
      <c r="K2833" s="115"/>
      <c r="L2833" s="113"/>
    </row>
    <row r="2834" spans="1:12" x14ac:dyDescent="0.2">
      <c r="A2834" s="113" t="s">
        <v>10491</v>
      </c>
      <c r="D2834" s="113" t="s">
        <v>15104</v>
      </c>
      <c r="E2834" s="113">
        <f t="shared" si="44"/>
        <v>20300306</v>
      </c>
      <c r="F2834" s="113" t="s">
        <v>7825</v>
      </c>
      <c r="G2834" s="113" t="s">
        <v>16162</v>
      </c>
      <c r="H2834" s="113" t="s">
        <v>13911</v>
      </c>
      <c r="I2834" s="113" t="s">
        <v>10820</v>
      </c>
      <c r="K2834" s="115"/>
      <c r="L2834" s="113"/>
    </row>
    <row r="2835" spans="1:12" x14ac:dyDescent="0.2">
      <c r="A2835" s="113" t="s">
        <v>10491</v>
      </c>
      <c r="D2835" s="113" t="s">
        <v>15105</v>
      </c>
      <c r="E2835" s="113">
        <f t="shared" si="44"/>
        <v>20300307</v>
      </c>
      <c r="F2835" s="113" t="s">
        <v>7825</v>
      </c>
      <c r="G2835" s="113" t="s">
        <v>16162</v>
      </c>
      <c r="H2835" s="113" t="s">
        <v>13911</v>
      </c>
      <c r="I2835" s="113" t="s">
        <v>10822</v>
      </c>
      <c r="K2835" s="115"/>
      <c r="L2835" s="113"/>
    </row>
    <row r="2836" spans="1:12" x14ac:dyDescent="0.2">
      <c r="A2836" s="113" t="s">
        <v>10491</v>
      </c>
      <c r="D2836" s="113" t="s">
        <v>15106</v>
      </c>
      <c r="E2836" s="113">
        <f t="shared" si="44"/>
        <v>20300701</v>
      </c>
      <c r="F2836" s="113" t="s">
        <v>7825</v>
      </c>
      <c r="G2836" s="113" t="s">
        <v>16162</v>
      </c>
      <c r="H2836" s="113" t="s">
        <v>16283</v>
      </c>
      <c r="I2836" s="113" t="s">
        <v>10814</v>
      </c>
      <c r="K2836" s="115"/>
      <c r="L2836" s="113"/>
    </row>
    <row r="2837" spans="1:12" x14ac:dyDescent="0.2">
      <c r="A2837" s="113" t="s">
        <v>10491</v>
      </c>
      <c r="D2837" s="113" t="s">
        <v>15107</v>
      </c>
      <c r="E2837" s="113">
        <f t="shared" si="44"/>
        <v>20300702</v>
      </c>
      <c r="F2837" s="113" t="s">
        <v>7825</v>
      </c>
      <c r="G2837" s="113" t="s">
        <v>16162</v>
      </c>
      <c r="H2837" s="113" t="s">
        <v>16283</v>
      </c>
      <c r="I2837" s="113" t="s">
        <v>15108</v>
      </c>
      <c r="K2837" s="115"/>
      <c r="L2837" s="113"/>
    </row>
    <row r="2838" spans="1:12" x14ac:dyDescent="0.2">
      <c r="A2838" s="113" t="s">
        <v>10491</v>
      </c>
      <c r="D2838" s="113" t="s">
        <v>15109</v>
      </c>
      <c r="E2838" s="113">
        <f t="shared" si="44"/>
        <v>20300705</v>
      </c>
      <c r="F2838" s="113" t="s">
        <v>7825</v>
      </c>
      <c r="G2838" s="113" t="s">
        <v>16162</v>
      </c>
      <c r="H2838" s="113" t="s">
        <v>16283</v>
      </c>
      <c r="I2838" s="113" t="s">
        <v>10818</v>
      </c>
      <c r="K2838" s="115"/>
      <c r="L2838" s="113"/>
    </row>
    <row r="2839" spans="1:12" x14ac:dyDescent="0.2">
      <c r="A2839" s="113" t="s">
        <v>10491</v>
      </c>
      <c r="D2839" s="113" t="s">
        <v>15110</v>
      </c>
      <c r="E2839" s="113">
        <f t="shared" si="44"/>
        <v>20300706</v>
      </c>
      <c r="F2839" s="113" t="s">
        <v>7825</v>
      </c>
      <c r="G2839" s="113" t="s">
        <v>16162</v>
      </c>
      <c r="H2839" s="113" t="s">
        <v>16283</v>
      </c>
      <c r="I2839" s="113" t="s">
        <v>10820</v>
      </c>
      <c r="K2839" s="115"/>
      <c r="L2839" s="113"/>
    </row>
    <row r="2840" spans="1:12" x14ac:dyDescent="0.2">
      <c r="A2840" s="113" t="s">
        <v>10491</v>
      </c>
      <c r="D2840" s="113" t="s">
        <v>15111</v>
      </c>
      <c r="E2840" s="113">
        <f t="shared" si="44"/>
        <v>20300707</v>
      </c>
      <c r="F2840" s="113" t="s">
        <v>7825</v>
      </c>
      <c r="G2840" s="113" t="s">
        <v>16162</v>
      </c>
      <c r="H2840" s="113" t="s">
        <v>16283</v>
      </c>
      <c r="I2840" s="113" t="s">
        <v>10822</v>
      </c>
      <c r="K2840" s="115"/>
      <c r="L2840" s="113"/>
    </row>
    <row r="2841" spans="1:12" x14ac:dyDescent="0.2">
      <c r="A2841" s="113" t="s">
        <v>10491</v>
      </c>
      <c r="D2841" s="113" t="s">
        <v>15112</v>
      </c>
      <c r="E2841" s="113">
        <f t="shared" si="44"/>
        <v>20300708</v>
      </c>
      <c r="F2841" s="113" t="s">
        <v>7825</v>
      </c>
      <c r="G2841" s="113" t="s">
        <v>16162</v>
      </c>
      <c r="H2841" s="113" t="s">
        <v>16283</v>
      </c>
      <c r="I2841" s="113" t="s">
        <v>13690</v>
      </c>
      <c r="K2841" s="115"/>
      <c r="L2841" s="113"/>
    </row>
    <row r="2842" spans="1:12" x14ac:dyDescent="0.2">
      <c r="A2842" s="113" t="s">
        <v>10491</v>
      </c>
      <c r="D2842" s="113" t="s">
        <v>15113</v>
      </c>
      <c r="E2842" s="113">
        <f t="shared" si="44"/>
        <v>20300709</v>
      </c>
      <c r="F2842" s="113" t="s">
        <v>7825</v>
      </c>
      <c r="G2842" s="113" t="s">
        <v>16162</v>
      </c>
      <c r="H2842" s="113" t="s">
        <v>16283</v>
      </c>
      <c r="I2842" s="113" t="s">
        <v>13692</v>
      </c>
      <c r="K2842" s="115"/>
      <c r="L2842" s="113"/>
    </row>
    <row r="2843" spans="1:12" x14ac:dyDescent="0.2">
      <c r="A2843" s="113" t="s">
        <v>10491</v>
      </c>
      <c r="D2843" s="113" t="s">
        <v>15114</v>
      </c>
      <c r="E2843" s="113">
        <f t="shared" si="44"/>
        <v>20300801</v>
      </c>
      <c r="F2843" s="113" t="s">
        <v>7825</v>
      </c>
      <c r="G2843" s="113" t="s">
        <v>16162</v>
      </c>
      <c r="H2843" s="113" t="s">
        <v>16281</v>
      </c>
      <c r="I2843" s="113" t="s">
        <v>10814</v>
      </c>
      <c r="K2843" s="115"/>
      <c r="L2843" s="113"/>
    </row>
    <row r="2844" spans="1:12" x14ac:dyDescent="0.2">
      <c r="A2844" s="113" t="s">
        <v>10491</v>
      </c>
      <c r="D2844" s="113" t="s">
        <v>16289</v>
      </c>
      <c r="E2844" s="113">
        <f t="shared" si="44"/>
        <v>20300802</v>
      </c>
      <c r="F2844" s="113" t="s">
        <v>7825</v>
      </c>
      <c r="G2844" s="113" t="s">
        <v>16162</v>
      </c>
      <c r="H2844" s="113" t="s">
        <v>16281</v>
      </c>
      <c r="I2844" s="113" t="s">
        <v>10816</v>
      </c>
      <c r="K2844" s="115"/>
      <c r="L2844" s="113"/>
    </row>
    <row r="2845" spans="1:12" x14ac:dyDescent="0.2">
      <c r="A2845" s="113" t="s">
        <v>10491</v>
      </c>
      <c r="D2845" s="113" t="s">
        <v>16290</v>
      </c>
      <c r="E2845" s="113">
        <f t="shared" si="44"/>
        <v>20300805</v>
      </c>
      <c r="F2845" s="113" t="s">
        <v>7825</v>
      </c>
      <c r="G2845" s="113" t="s">
        <v>16162</v>
      </c>
      <c r="H2845" s="113" t="s">
        <v>16281</v>
      </c>
      <c r="I2845" s="113" t="s">
        <v>10818</v>
      </c>
      <c r="K2845" s="115"/>
      <c r="L2845" s="113"/>
    </row>
    <row r="2846" spans="1:12" x14ac:dyDescent="0.2">
      <c r="A2846" s="113" t="s">
        <v>10491</v>
      </c>
      <c r="D2846" s="113" t="s">
        <v>16291</v>
      </c>
      <c r="E2846" s="113">
        <f t="shared" si="44"/>
        <v>20300806</v>
      </c>
      <c r="F2846" s="113" t="s">
        <v>7825</v>
      </c>
      <c r="G2846" s="113" t="s">
        <v>16162</v>
      </c>
      <c r="H2846" s="113" t="s">
        <v>16281</v>
      </c>
      <c r="I2846" s="113" t="s">
        <v>10820</v>
      </c>
      <c r="K2846" s="115"/>
      <c r="L2846" s="113"/>
    </row>
    <row r="2847" spans="1:12" x14ac:dyDescent="0.2">
      <c r="A2847" s="113" t="s">
        <v>10491</v>
      </c>
      <c r="D2847" s="113" t="s">
        <v>16292</v>
      </c>
      <c r="E2847" s="113">
        <f t="shared" si="44"/>
        <v>20300807</v>
      </c>
      <c r="F2847" s="113" t="s">
        <v>7825</v>
      </c>
      <c r="G2847" s="113" t="s">
        <v>16162</v>
      </c>
      <c r="H2847" s="113" t="s">
        <v>16281</v>
      </c>
      <c r="I2847" s="113" t="s">
        <v>10822</v>
      </c>
      <c r="K2847" s="115"/>
      <c r="L2847" s="113"/>
    </row>
    <row r="2848" spans="1:12" x14ac:dyDescent="0.2">
      <c r="A2848" s="113" t="s">
        <v>10491</v>
      </c>
      <c r="D2848" s="113" t="s">
        <v>16293</v>
      </c>
      <c r="E2848" s="113">
        <f t="shared" si="44"/>
        <v>20300808</v>
      </c>
      <c r="F2848" s="113" t="s">
        <v>7825</v>
      </c>
      <c r="G2848" s="113" t="s">
        <v>16162</v>
      </c>
      <c r="H2848" s="113" t="s">
        <v>16281</v>
      </c>
      <c r="I2848" s="113" t="s">
        <v>13690</v>
      </c>
      <c r="K2848" s="115"/>
      <c r="L2848" s="113"/>
    </row>
    <row r="2849" spans="1:12" x14ac:dyDescent="0.2">
      <c r="A2849" s="113" t="s">
        <v>10491</v>
      </c>
      <c r="D2849" s="113" t="s">
        <v>16294</v>
      </c>
      <c r="E2849" s="113">
        <f t="shared" si="44"/>
        <v>20300809</v>
      </c>
      <c r="F2849" s="113" t="s">
        <v>7825</v>
      </c>
      <c r="G2849" s="113" t="s">
        <v>16162</v>
      </c>
      <c r="H2849" s="113" t="s">
        <v>16281</v>
      </c>
      <c r="I2849" s="113" t="s">
        <v>13692</v>
      </c>
      <c r="K2849" s="115"/>
      <c r="L2849" s="113"/>
    </row>
    <row r="2850" spans="1:12" x14ac:dyDescent="0.2">
      <c r="A2850" s="113" t="s">
        <v>10491</v>
      </c>
      <c r="D2850" s="113" t="s">
        <v>16295</v>
      </c>
      <c r="E2850" s="113">
        <f t="shared" si="44"/>
        <v>20300901</v>
      </c>
      <c r="F2850" s="113" t="s">
        <v>7825</v>
      </c>
      <c r="G2850" s="113" t="s">
        <v>16162</v>
      </c>
      <c r="H2850" s="113" t="s">
        <v>13716</v>
      </c>
      <c r="I2850" s="113" t="s">
        <v>16296</v>
      </c>
      <c r="K2850" s="115"/>
      <c r="L2850" s="113"/>
    </row>
    <row r="2851" spans="1:12" x14ac:dyDescent="0.2">
      <c r="A2851" s="113" t="s">
        <v>10491</v>
      </c>
      <c r="D2851" s="113" t="s">
        <v>16297</v>
      </c>
      <c r="E2851" s="113">
        <f t="shared" si="44"/>
        <v>20300908</v>
      </c>
      <c r="F2851" s="113" t="s">
        <v>7825</v>
      </c>
      <c r="G2851" s="113" t="s">
        <v>16162</v>
      </c>
      <c r="H2851" s="113" t="s">
        <v>13716</v>
      </c>
      <c r="I2851" s="113" t="s">
        <v>13690</v>
      </c>
      <c r="K2851" s="115"/>
      <c r="L2851" s="113"/>
    </row>
    <row r="2852" spans="1:12" x14ac:dyDescent="0.2">
      <c r="A2852" s="113" t="s">
        <v>10491</v>
      </c>
      <c r="D2852" s="113" t="s">
        <v>16298</v>
      </c>
      <c r="E2852" s="113">
        <f t="shared" si="44"/>
        <v>20300909</v>
      </c>
      <c r="F2852" s="113" t="s">
        <v>7825</v>
      </c>
      <c r="G2852" s="113" t="s">
        <v>16162</v>
      </c>
      <c r="H2852" s="113" t="s">
        <v>13716</v>
      </c>
      <c r="I2852" s="113" t="s">
        <v>13692</v>
      </c>
      <c r="K2852" s="115"/>
      <c r="L2852" s="113"/>
    </row>
    <row r="2853" spans="1:12" x14ac:dyDescent="0.2">
      <c r="A2853" s="113" t="s">
        <v>10491</v>
      </c>
      <c r="D2853" s="113" t="s">
        <v>16299</v>
      </c>
      <c r="E2853" s="113">
        <f t="shared" si="44"/>
        <v>20301001</v>
      </c>
      <c r="F2853" s="113" t="s">
        <v>7825</v>
      </c>
      <c r="G2853" s="113" t="s">
        <v>16162</v>
      </c>
      <c r="H2853" s="113" t="s">
        <v>16139</v>
      </c>
      <c r="I2853" s="113" t="s">
        <v>16571</v>
      </c>
      <c r="K2853" s="115"/>
      <c r="L2853" s="113"/>
    </row>
    <row r="2854" spans="1:12" x14ac:dyDescent="0.2">
      <c r="A2854" s="113" t="s">
        <v>10491</v>
      </c>
      <c r="D2854" s="113" t="s">
        <v>16300</v>
      </c>
      <c r="E2854" s="113">
        <f t="shared" si="44"/>
        <v>20301002</v>
      </c>
      <c r="F2854" s="113" t="s">
        <v>7825</v>
      </c>
      <c r="G2854" s="113" t="s">
        <v>16162</v>
      </c>
      <c r="H2854" s="113" t="s">
        <v>16139</v>
      </c>
      <c r="I2854" s="113" t="s">
        <v>16573</v>
      </c>
      <c r="K2854" s="115"/>
      <c r="L2854" s="113"/>
    </row>
    <row r="2855" spans="1:12" x14ac:dyDescent="0.2">
      <c r="A2855" s="113" t="s">
        <v>10491</v>
      </c>
      <c r="D2855" s="113" t="s">
        <v>16301</v>
      </c>
      <c r="E2855" s="113">
        <f t="shared" si="44"/>
        <v>20301005</v>
      </c>
      <c r="F2855" s="113" t="s">
        <v>7825</v>
      </c>
      <c r="G2855" s="113" t="s">
        <v>16162</v>
      </c>
      <c r="H2855" s="113" t="s">
        <v>16139</v>
      </c>
      <c r="I2855" s="113" t="s">
        <v>10818</v>
      </c>
      <c r="K2855" s="115"/>
      <c r="L2855" s="113"/>
    </row>
    <row r="2856" spans="1:12" x14ac:dyDescent="0.2">
      <c r="A2856" s="113" t="s">
        <v>10491</v>
      </c>
      <c r="D2856" s="113" t="s">
        <v>16302</v>
      </c>
      <c r="E2856" s="113">
        <f t="shared" si="44"/>
        <v>20301006</v>
      </c>
      <c r="F2856" s="113" t="s">
        <v>7825</v>
      </c>
      <c r="G2856" s="113" t="s">
        <v>16162</v>
      </c>
      <c r="H2856" s="113" t="s">
        <v>16139</v>
      </c>
      <c r="I2856" s="113" t="s">
        <v>10820</v>
      </c>
      <c r="K2856" s="115"/>
      <c r="L2856" s="113"/>
    </row>
    <row r="2857" spans="1:12" x14ac:dyDescent="0.2">
      <c r="A2857" s="113" t="s">
        <v>10491</v>
      </c>
      <c r="D2857" s="113" t="s">
        <v>16303</v>
      </c>
      <c r="E2857" s="113">
        <f t="shared" si="44"/>
        <v>20301007</v>
      </c>
      <c r="F2857" s="113" t="s">
        <v>7825</v>
      </c>
      <c r="G2857" s="113" t="s">
        <v>16162</v>
      </c>
      <c r="H2857" s="113" t="s">
        <v>16139</v>
      </c>
      <c r="I2857" s="113" t="s">
        <v>10822</v>
      </c>
      <c r="K2857" s="115"/>
      <c r="L2857" s="113"/>
    </row>
    <row r="2858" spans="1:12" x14ac:dyDescent="0.2">
      <c r="A2858" s="113" t="s">
        <v>10491</v>
      </c>
      <c r="D2858" s="113" t="s">
        <v>16304</v>
      </c>
      <c r="E2858" s="113">
        <f t="shared" si="44"/>
        <v>20380001</v>
      </c>
      <c r="F2858" s="113" t="s">
        <v>7825</v>
      </c>
      <c r="G2858" s="113" t="s">
        <v>16162</v>
      </c>
      <c r="H2858" s="113" t="s">
        <v>13739</v>
      </c>
      <c r="I2858" s="113" t="s">
        <v>13739</v>
      </c>
    </row>
    <row r="2859" spans="1:12" x14ac:dyDescent="0.2">
      <c r="A2859" s="113" t="s">
        <v>10491</v>
      </c>
      <c r="D2859" s="113" t="s">
        <v>16305</v>
      </c>
      <c r="E2859" s="113">
        <f t="shared" si="44"/>
        <v>20382001</v>
      </c>
      <c r="F2859" s="113" t="s">
        <v>7825</v>
      </c>
      <c r="G2859" s="113" t="s">
        <v>16162</v>
      </c>
      <c r="H2859" s="113" t="s">
        <v>13741</v>
      </c>
      <c r="I2859" s="113" t="s">
        <v>13742</v>
      </c>
    </row>
    <row r="2860" spans="1:12" x14ac:dyDescent="0.2">
      <c r="A2860" s="113" t="s">
        <v>10491</v>
      </c>
      <c r="D2860" s="113" t="s">
        <v>16306</v>
      </c>
      <c r="E2860" s="113">
        <f t="shared" si="44"/>
        <v>20382002</v>
      </c>
      <c r="F2860" s="113" t="s">
        <v>7825</v>
      </c>
      <c r="G2860" s="113" t="s">
        <v>16162</v>
      </c>
      <c r="H2860" s="113" t="s">
        <v>13741</v>
      </c>
      <c r="I2860" s="113" t="s">
        <v>13744</v>
      </c>
    </row>
    <row r="2861" spans="1:12" x14ac:dyDescent="0.2">
      <c r="A2861" s="113" t="s">
        <v>10491</v>
      </c>
      <c r="D2861" s="113" t="s">
        <v>16307</v>
      </c>
      <c r="E2861" s="113">
        <f t="shared" si="44"/>
        <v>20382599</v>
      </c>
      <c r="F2861" s="113" t="s">
        <v>7825</v>
      </c>
      <c r="G2861" s="113" t="s">
        <v>16162</v>
      </c>
      <c r="H2861" s="113" t="s">
        <v>13746</v>
      </c>
      <c r="I2861" s="113" t="s">
        <v>13747</v>
      </c>
    </row>
    <row r="2862" spans="1:12" x14ac:dyDescent="0.2">
      <c r="A2862" s="113" t="s">
        <v>10491</v>
      </c>
      <c r="D2862" s="113" t="s">
        <v>16308</v>
      </c>
      <c r="E2862" s="113">
        <f t="shared" si="44"/>
        <v>20400101</v>
      </c>
      <c r="F2862" s="113" t="s">
        <v>7825</v>
      </c>
      <c r="G2862" s="113" t="s">
        <v>16309</v>
      </c>
      <c r="H2862" s="113" t="s">
        <v>16310</v>
      </c>
      <c r="I2862" s="113" t="s">
        <v>16311</v>
      </c>
    </row>
    <row r="2863" spans="1:12" x14ac:dyDescent="0.2">
      <c r="A2863" s="113" t="s">
        <v>10491</v>
      </c>
      <c r="D2863" s="113" t="s">
        <v>16312</v>
      </c>
      <c r="E2863" s="113">
        <f t="shared" si="44"/>
        <v>20400102</v>
      </c>
      <c r="F2863" s="113" t="s">
        <v>7825</v>
      </c>
      <c r="G2863" s="113" t="s">
        <v>16309</v>
      </c>
      <c r="H2863" s="113" t="s">
        <v>16310</v>
      </c>
      <c r="I2863" s="113" t="s">
        <v>16313</v>
      </c>
    </row>
    <row r="2864" spans="1:12" x14ac:dyDescent="0.2">
      <c r="A2864" s="113" t="s">
        <v>10491</v>
      </c>
      <c r="D2864" s="113" t="s">
        <v>16314</v>
      </c>
      <c r="E2864" s="113">
        <f t="shared" si="44"/>
        <v>20400110</v>
      </c>
      <c r="F2864" s="113" t="s">
        <v>7825</v>
      </c>
      <c r="G2864" s="113" t="s">
        <v>16309</v>
      </c>
      <c r="H2864" s="113" t="s">
        <v>16310</v>
      </c>
      <c r="I2864" s="113" t="s">
        <v>16315</v>
      </c>
    </row>
    <row r="2865" spans="1:12" x14ac:dyDescent="0.2">
      <c r="A2865" s="113" t="s">
        <v>10491</v>
      </c>
      <c r="D2865" s="113" t="s">
        <v>16316</v>
      </c>
      <c r="E2865" s="113">
        <f t="shared" si="44"/>
        <v>20400111</v>
      </c>
      <c r="F2865" s="113" t="s">
        <v>7825</v>
      </c>
      <c r="G2865" s="113" t="s">
        <v>16309</v>
      </c>
      <c r="H2865" s="113" t="s">
        <v>16310</v>
      </c>
      <c r="I2865" s="113" t="s">
        <v>16317</v>
      </c>
    </row>
    <row r="2866" spans="1:12" x14ac:dyDescent="0.2">
      <c r="A2866" s="113" t="s">
        <v>10491</v>
      </c>
      <c r="D2866" s="113" t="s">
        <v>16318</v>
      </c>
      <c r="E2866" s="113">
        <f t="shared" si="44"/>
        <v>20400112</v>
      </c>
      <c r="F2866" s="113" t="s">
        <v>7825</v>
      </c>
      <c r="G2866" s="113" t="s">
        <v>16309</v>
      </c>
      <c r="H2866" s="113" t="s">
        <v>16310</v>
      </c>
      <c r="I2866" s="113" t="s">
        <v>16319</v>
      </c>
      <c r="K2866" s="115"/>
      <c r="L2866" s="113"/>
    </row>
    <row r="2867" spans="1:12" x14ac:dyDescent="0.2">
      <c r="A2867" s="113" t="s">
        <v>10491</v>
      </c>
      <c r="D2867" s="113" t="s">
        <v>13867</v>
      </c>
      <c r="E2867" s="113">
        <f t="shared" si="44"/>
        <v>20400199</v>
      </c>
      <c r="F2867" s="113" t="s">
        <v>7825</v>
      </c>
      <c r="G2867" s="113" t="s">
        <v>16309</v>
      </c>
      <c r="H2867" s="113" t="s">
        <v>16310</v>
      </c>
      <c r="I2867" s="113" t="s">
        <v>7789</v>
      </c>
    </row>
    <row r="2868" spans="1:12" x14ac:dyDescent="0.2">
      <c r="A2868" s="113" t="s">
        <v>10491</v>
      </c>
      <c r="D2868" s="113" t="s">
        <v>13868</v>
      </c>
      <c r="E2868" s="113">
        <f t="shared" si="44"/>
        <v>20400201</v>
      </c>
      <c r="F2868" s="113" t="s">
        <v>7825</v>
      </c>
      <c r="G2868" s="113" t="s">
        <v>16309</v>
      </c>
      <c r="H2868" s="113" t="s">
        <v>13869</v>
      </c>
      <c r="I2868" s="113" t="s">
        <v>13870</v>
      </c>
    </row>
    <row r="2869" spans="1:12" x14ac:dyDescent="0.2">
      <c r="A2869" s="113" t="s">
        <v>10491</v>
      </c>
      <c r="D2869" s="113" t="s">
        <v>13871</v>
      </c>
      <c r="E2869" s="113">
        <f t="shared" si="44"/>
        <v>20400202</v>
      </c>
      <c r="F2869" s="113" t="s">
        <v>7825</v>
      </c>
      <c r="G2869" s="113" t="s">
        <v>16309</v>
      </c>
      <c r="H2869" s="113" t="s">
        <v>13869</v>
      </c>
      <c r="I2869" s="113" t="s">
        <v>13872</v>
      </c>
    </row>
    <row r="2870" spans="1:12" x14ac:dyDescent="0.2">
      <c r="A2870" s="113" t="s">
        <v>10491</v>
      </c>
      <c r="D2870" s="113" t="s">
        <v>13873</v>
      </c>
      <c r="E2870" s="113">
        <f t="shared" si="44"/>
        <v>20400299</v>
      </c>
      <c r="F2870" s="113" t="s">
        <v>7825</v>
      </c>
      <c r="G2870" s="113" t="s">
        <v>16309</v>
      </c>
      <c r="H2870" s="113" t="s">
        <v>13869</v>
      </c>
      <c r="I2870" s="113" t="s">
        <v>7789</v>
      </c>
      <c r="K2870" s="115"/>
      <c r="L2870" s="113"/>
    </row>
    <row r="2871" spans="1:12" x14ac:dyDescent="0.2">
      <c r="A2871" s="113" t="s">
        <v>10491</v>
      </c>
      <c r="D2871" s="113" t="s">
        <v>13874</v>
      </c>
      <c r="E2871" s="113">
        <f t="shared" si="44"/>
        <v>20400301</v>
      </c>
      <c r="F2871" s="113" t="s">
        <v>7825</v>
      </c>
      <c r="G2871" s="113" t="s">
        <v>16309</v>
      </c>
      <c r="H2871" s="113" t="s">
        <v>10814</v>
      </c>
      <c r="I2871" s="113" t="s">
        <v>16135</v>
      </c>
    </row>
    <row r="2872" spans="1:12" x14ac:dyDescent="0.2">
      <c r="A2872" s="113" t="s">
        <v>10491</v>
      </c>
      <c r="D2872" s="113" t="s">
        <v>13875</v>
      </c>
      <c r="E2872" s="113">
        <f t="shared" si="44"/>
        <v>20400302</v>
      </c>
      <c r="F2872" s="113" t="s">
        <v>7825</v>
      </c>
      <c r="G2872" s="113" t="s">
        <v>16309</v>
      </c>
      <c r="H2872" s="113" t="s">
        <v>10814</v>
      </c>
      <c r="I2872" s="113" t="s">
        <v>13876</v>
      </c>
    </row>
    <row r="2873" spans="1:12" x14ac:dyDescent="0.2">
      <c r="A2873" s="113" t="s">
        <v>10491</v>
      </c>
      <c r="D2873" s="113" t="s">
        <v>13877</v>
      </c>
      <c r="E2873" s="113">
        <f t="shared" si="44"/>
        <v>20400303</v>
      </c>
      <c r="F2873" s="113" t="s">
        <v>7825</v>
      </c>
      <c r="G2873" s="113" t="s">
        <v>16309</v>
      </c>
      <c r="H2873" s="113" t="s">
        <v>10814</v>
      </c>
      <c r="I2873" s="113" t="s">
        <v>16126</v>
      </c>
    </row>
    <row r="2874" spans="1:12" x14ac:dyDescent="0.2">
      <c r="A2874" s="113" t="s">
        <v>10491</v>
      </c>
      <c r="D2874" s="113" t="s">
        <v>13878</v>
      </c>
      <c r="E2874" s="113">
        <f t="shared" si="44"/>
        <v>20400304</v>
      </c>
      <c r="F2874" s="113" t="s">
        <v>7825</v>
      </c>
      <c r="G2874" s="113" t="s">
        <v>16309</v>
      </c>
      <c r="H2874" s="113" t="s">
        <v>10814</v>
      </c>
      <c r="I2874" s="113" t="s">
        <v>16281</v>
      </c>
    </row>
    <row r="2875" spans="1:12" x14ac:dyDescent="0.2">
      <c r="A2875" s="113" t="s">
        <v>10491</v>
      </c>
      <c r="D2875" s="113" t="s">
        <v>13879</v>
      </c>
      <c r="E2875" s="113">
        <f t="shared" si="44"/>
        <v>20400305</v>
      </c>
      <c r="F2875" s="113" t="s">
        <v>7825</v>
      </c>
      <c r="G2875" s="113" t="s">
        <v>16309</v>
      </c>
      <c r="H2875" s="113" t="s">
        <v>10814</v>
      </c>
      <c r="I2875" s="113" t="s">
        <v>13880</v>
      </c>
      <c r="K2875" s="115"/>
      <c r="L2875" s="113"/>
    </row>
    <row r="2876" spans="1:12" x14ac:dyDescent="0.2">
      <c r="A2876" s="113" t="s">
        <v>10491</v>
      </c>
      <c r="D2876" s="113" t="s">
        <v>13881</v>
      </c>
      <c r="E2876" s="113">
        <f t="shared" si="44"/>
        <v>20400399</v>
      </c>
      <c r="F2876" s="113" t="s">
        <v>7825</v>
      </c>
      <c r="G2876" s="113" t="s">
        <v>16309</v>
      </c>
      <c r="H2876" s="113" t="s">
        <v>10814</v>
      </c>
      <c r="I2876" s="113" t="s">
        <v>7789</v>
      </c>
    </row>
    <row r="2877" spans="1:12" x14ac:dyDescent="0.2">
      <c r="A2877" s="113" t="s">
        <v>10491</v>
      </c>
      <c r="D2877" s="113" t="s">
        <v>13882</v>
      </c>
      <c r="E2877" s="113">
        <f t="shared" si="44"/>
        <v>20400401</v>
      </c>
      <c r="F2877" s="113" t="s">
        <v>7825</v>
      </c>
      <c r="G2877" s="113" t="s">
        <v>16309</v>
      </c>
      <c r="H2877" s="113" t="s">
        <v>16553</v>
      </c>
      <c r="I2877" s="113" t="s">
        <v>13911</v>
      </c>
    </row>
    <row r="2878" spans="1:12" x14ac:dyDescent="0.2">
      <c r="A2878" s="113" t="s">
        <v>10491</v>
      </c>
      <c r="D2878" s="113" t="s">
        <v>13883</v>
      </c>
      <c r="E2878" s="113">
        <f t="shared" si="44"/>
        <v>20400402</v>
      </c>
      <c r="F2878" s="113" t="s">
        <v>7825</v>
      </c>
      <c r="G2878" s="113" t="s">
        <v>16309</v>
      </c>
      <c r="H2878" s="113" t="s">
        <v>16553</v>
      </c>
      <c r="I2878" s="113" t="s">
        <v>13876</v>
      </c>
    </row>
    <row r="2879" spans="1:12" x14ac:dyDescent="0.2">
      <c r="A2879" s="113" t="s">
        <v>10491</v>
      </c>
      <c r="D2879" s="113" t="s">
        <v>13884</v>
      </c>
      <c r="E2879" s="113">
        <f t="shared" si="44"/>
        <v>20400403</v>
      </c>
      <c r="F2879" s="113" t="s">
        <v>7825</v>
      </c>
      <c r="G2879" s="113" t="s">
        <v>16309</v>
      </c>
      <c r="H2879" s="113" t="s">
        <v>16553</v>
      </c>
      <c r="I2879" s="113" t="s">
        <v>16126</v>
      </c>
    </row>
    <row r="2880" spans="1:12" x14ac:dyDescent="0.2">
      <c r="A2880" s="113" t="s">
        <v>10491</v>
      </c>
      <c r="D2880" s="113" t="s">
        <v>13885</v>
      </c>
      <c r="E2880" s="113">
        <f t="shared" si="44"/>
        <v>20400404</v>
      </c>
      <c r="F2880" s="113" t="s">
        <v>7825</v>
      </c>
      <c r="G2880" s="113" t="s">
        <v>16309</v>
      </c>
      <c r="H2880" s="113" t="s">
        <v>16553</v>
      </c>
      <c r="I2880" s="113" t="s">
        <v>16146</v>
      </c>
    </row>
    <row r="2881" spans="1:12" x14ac:dyDescent="0.2">
      <c r="A2881" s="113" t="s">
        <v>10491</v>
      </c>
      <c r="D2881" s="113" t="s">
        <v>13886</v>
      </c>
      <c r="E2881" s="113">
        <f t="shared" si="44"/>
        <v>20400405</v>
      </c>
      <c r="F2881" s="113" t="s">
        <v>7825</v>
      </c>
      <c r="G2881" s="113" t="s">
        <v>16309</v>
      </c>
      <c r="H2881" s="113" t="s">
        <v>16553</v>
      </c>
      <c r="I2881" s="113" t="s">
        <v>16281</v>
      </c>
    </row>
    <row r="2882" spans="1:12" x14ac:dyDescent="0.2">
      <c r="A2882" s="113" t="s">
        <v>10491</v>
      </c>
      <c r="D2882" s="113" t="s">
        <v>13887</v>
      </c>
      <c r="E2882" s="113">
        <f t="shared" ref="E2882:E2945" si="45">VALUE(D2882)</f>
        <v>20400406</v>
      </c>
      <c r="F2882" s="113" t="s">
        <v>7825</v>
      </c>
      <c r="G2882" s="113" t="s">
        <v>16309</v>
      </c>
      <c r="H2882" s="113" t="s">
        <v>16553</v>
      </c>
      <c r="I2882" s="113" t="s">
        <v>13716</v>
      </c>
      <c r="K2882" s="115"/>
      <c r="L2882" s="113"/>
    </row>
    <row r="2883" spans="1:12" x14ac:dyDescent="0.2">
      <c r="A2883" s="113" t="s">
        <v>10491</v>
      </c>
      <c r="D2883" s="113" t="s">
        <v>13888</v>
      </c>
      <c r="E2883" s="113">
        <f t="shared" si="45"/>
        <v>20400407</v>
      </c>
      <c r="F2883" s="113" t="s">
        <v>7825</v>
      </c>
      <c r="G2883" s="113" t="s">
        <v>16309</v>
      </c>
      <c r="H2883" s="113" t="s">
        <v>16553</v>
      </c>
      <c r="I2883" s="113" t="s">
        <v>13889</v>
      </c>
    </row>
    <row r="2884" spans="1:12" x14ac:dyDescent="0.2">
      <c r="A2884" s="113" t="s">
        <v>10491</v>
      </c>
      <c r="D2884" s="113" t="s">
        <v>13890</v>
      </c>
      <c r="E2884" s="113">
        <f t="shared" si="45"/>
        <v>20400408</v>
      </c>
      <c r="F2884" s="113" t="s">
        <v>7825</v>
      </c>
      <c r="G2884" s="113" t="s">
        <v>16309</v>
      </c>
      <c r="H2884" s="113" t="s">
        <v>16553</v>
      </c>
      <c r="I2884" s="113" t="s">
        <v>13891</v>
      </c>
    </row>
    <row r="2885" spans="1:12" x14ac:dyDescent="0.2">
      <c r="A2885" s="113" t="s">
        <v>10491</v>
      </c>
      <c r="D2885" s="113" t="s">
        <v>13892</v>
      </c>
      <c r="E2885" s="113">
        <f t="shared" si="45"/>
        <v>20400409</v>
      </c>
      <c r="F2885" s="113" t="s">
        <v>7825</v>
      </c>
      <c r="G2885" s="113" t="s">
        <v>16309</v>
      </c>
      <c r="H2885" s="113" t="s">
        <v>16553</v>
      </c>
      <c r="I2885" s="113" t="s">
        <v>16139</v>
      </c>
    </row>
    <row r="2886" spans="1:12" x14ac:dyDescent="0.2">
      <c r="A2886" s="113" t="s">
        <v>10491</v>
      </c>
      <c r="D2886" s="113" t="s">
        <v>13893</v>
      </c>
      <c r="E2886" s="113">
        <f t="shared" si="45"/>
        <v>20400499</v>
      </c>
      <c r="F2886" s="113" t="s">
        <v>7825</v>
      </c>
      <c r="G2886" s="113" t="s">
        <v>16309</v>
      </c>
      <c r="H2886" s="113" t="s">
        <v>16553</v>
      </c>
      <c r="I2886" s="113" t="s">
        <v>7789</v>
      </c>
    </row>
    <row r="2887" spans="1:12" x14ac:dyDescent="0.2">
      <c r="A2887" s="113" t="s">
        <v>10491</v>
      </c>
      <c r="D2887" s="113" t="s">
        <v>13894</v>
      </c>
      <c r="E2887" s="113">
        <f t="shared" si="45"/>
        <v>20480001</v>
      </c>
      <c r="F2887" s="113" t="s">
        <v>7825</v>
      </c>
      <c r="G2887" s="113" t="s">
        <v>16309</v>
      </c>
      <c r="H2887" s="113" t="s">
        <v>13739</v>
      </c>
      <c r="I2887" s="113" t="s">
        <v>13739</v>
      </c>
    </row>
    <row r="2888" spans="1:12" x14ac:dyDescent="0.2">
      <c r="A2888" s="113" t="s">
        <v>10491</v>
      </c>
      <c r="D2888" s="113" t="s">
        <v>13895</v>
      </c>
      <c r="E2888" s="113">
        <f t="shared" si="45"/>
        <v>20482001</v>
      </c>
      <c r="F2888" s="113" t="s">
        <v>7825</v>
      </c>
      <c r="G2888" s="113" t="s">
        <v>16309</v>
      </c>
      <c r="H2888" s="113" t="s">
        <v>13741</v>
      </c>
      <c r="I2888" s="113" t="s">
        <v>13742</v>
      </c>
    </row>
    <row r="2889" spans="1:12" x14ac:dyDescent="0.2">
      <c r="A2889" s="113" t="s">
        <v>10491</v>
      </c>
      <c r="D2889" s="113" t="s">
        <v>13896</v>
      </c>
      <c r="E2889" s="113">
        <f t="shared" si="45"/>
        <v>20482002</v>
      </c>
      <c r="F2889" s="113" t="s">
        <v>7825</v>
      </c>
      <c r="G2889" s="113" t="s">
        <v>16309</v>
      </c>
      <c r="H2889" s="113" t="s">
        <v>13741</v>
      </c>
      <c r="I2889" s="113" t="s">
        <v>13744</v>
      </c>
    </row>
    <row r="2890" spans="1:12" x14ac:dyDescent="0.2">
      <c r="A2890" s="113" t="s">
        <v>10491</v>
      </c>
      <c r="D2890" s="113" t="s">
        <v>13897</v>
      </c>
      <c r="E2890" s="113">
        <f t="shared" si="45"/>
        <v>20482501</v>
      </c>
      <c r="F2890" s="113" t="s">
        <v>7825</v>
      </c>
      <c r="G2890" s="113" t="s">
        <v>16309</v>
      </c>
      <c r="H2890" s="113" t="s">
        <v>13746</v>
      </c>
      <c r="I2890" s="113" t="s">
        <v>13898</v>
      </c>
    </row>
    <row r="2891" spans="1:12" x14ac:dyDescent="0.2">
      <c r="A2891" s="113" t="s">
        <v>10491</v>
      </c>
      <c r="D2891" s="113" t="s">
        <v>13899</v>
      </c>
      <c r="E2891" s="113">
        <f t="shared" si="45"/>
        <v>20482502</v>
      </c>
      <c r="F2891" s="113" t="s">
        <v>7825</v>
      </c>
      <c r="G2891" s="113" t="s">
        <v>16309</v>
      </c>
      <c r="H2891" s="113" t="s">
        <v>13746</v>
      </c>
      <c r="I2891" s="113" t="s">
        <v>13900</v>
      </c>
    </row>
    <row r="2892" spans="1:12" x14ac:dyDescent="0.2">
      <c r="A2892" s="113" t="s">
        <v>10491</v>
      </c>
      <c r="D2892" s="113" t="s">
        <v>13901</v>
      </c>
      <c r="E2892" s="113">
        <f t="shared" si="45"/>
        <v>20482599</v>
      </c>
      <c r="F2892" s="113" t="s">
        <v>7825</v>
      </c>
      <c r="G2892" s="113" t="s">
        <v>16309</v>
      </c>
      <c r="H2892" s="113" t="s">
        <v>13746</v>
      </c>
      <c r="I2892" s="113" t="s">
        <v>13747</v>
      </c>
    </row>
    <row r="2893" spans="1:12" x14ac:dyDescent="0.2">
      <c r="A2893" s="113" t="s">
        <v>10491</v>
      </c>
      <c r="D2893" s="113" t="s">
        <v>13902</v>
      </c>
      <c r="E2893" s="113">
        <f t="shared" si="45"/>
        <v>26000320</v>
      </c>
      <c r="F2893" s="113" t="s">
        <v>7825</v>
      </c>
      <c r="G2893" s="113" t="s">
        <v>13903</v>
      </c>
      <c r="H2893" s="113" t="s">
        <v>9218</v>
      </c>
      <c r="I2893" s="113" t="s">
        <v>10975</v>
      </c>
    </row>
    <row r="2894" spans="1:12" x14ac:dyDescent="0.2">
      <c r="A2894" s="113" t="s">
        <v>10491</v>
      </c>
      <c r="D2894" s="113" t="s">
        <v>10976</v>
      </c>
      <c r="E2894" s="113">
        <f t="shared" si="45"/>
        <v>26500320</v>
      </c>
      <c r="F2894" s="113" t="s">
        <v>7825</v>
      </c>
      <c r="G2894" s="113" t="s">
        <v>10977</v>
      </c>
      <c r="H2894" s="113" t="s">
        <v>9218</v>
      </c>
      <c r="I2894" s="113" t="s">
        <v>10978</v>
      </c>
    </row>
    <row r="2895" spans="1:12" x14ac:dyDescent="0.2">
      <c r="A2895" s="113" t="s">
        <v>10491</v>
      </c>
      <c r="D2895" s="113" t="s">
        <v>10979</v>
      </c>
      <c r="E2895" s="113">
        <f t="shared" si="45"/>
        <v>27000320</v>
      </c>
      <c r="F2895" s="113" t="s">
        <v>7825</v>
      </c>
      <c r="G2895" s="113" t="s">
        <v>10980</v>
      </c>
      <c r="H2895" s="113" t="s">
        <v>9218</v>
      </c>
      <c r="I2895" s="113" t="s">
        <v>10981</v>
      </c>
    </row>
    <row r="2896" spans="1:12" x14ac:dyDescent="0.2">
      <c r="A2896" s="113" t="s">
        <v>10491</v>
      </c>
      <c r="D2896" s="113" t="s">
        <v>10982</v>
      </c>
      <c r="E2896" s="113">
        <f t="shared" si="45"/>
        <v>27300320</v>
      </c>
      <c r="F2896" s="113" t="s">
        <v>7825</v>
      </c>
      <c r="G2896" s="113" t="s">
        <v>10983</v>
      </c>
      <c r="H2896" s="113" t="s">
        <v>9218</v>
      </c>
      <c r="I2896" s="113" t="s">
        <v>10984</v>
      </c>
    </row>
    <row r="2897" spans="1:9" x14ac:dyDescent="0.2">
      <c r="A2897" s="113" t="s">
        <v>10491</v>
      </c>
      <c r="D2897" s="113" t="s">
        <v>10985</v>
      </c>
      <c r="E2897" s="113">
        <f t="shared" si="45"/>
        <v>27501001</v>
      </c>
      <c r="F2897" s="113" t="s">
        <v>7825</v>
      </c>
      <c r="G2897" s="113" t="s">
        <v>10986</v>
      </c>
      <c r="H2897" s="113" t="s">
        <v>10987</v>
      </c>
      <c r="I2897" s="113" t="s">
        <v>10988</v>
      </c>
    </row>
    <row r="2898" spans="1:9" x14ac:dyDescent="0.2">
      <c r="A2898" s="113" t="s">
        <v>10491</v>
      </c>
      <c r="D2898" s="113" t="s">
        <v>10989</v>
      </c>
      <c r="E2898" s="113">
        <f t="shared" si="45"/>
        <v>27501014</v>
      </c>
      <c r="F2898" s="113" t="s">
        <v>7825</v>
      </c>
      <c r="G2898" s="113" t="s">
        <v>10986</v>
      </c>
      <c r="H2898" s="113" t="s">
        <v>10987</v>
      </c>
      <c r="I2898" s="113" t="s">
        <v>10990</v>
      </c>
    </row>
    <row r="2899" spans="1:9" x14ac:dyDescent="0.2">
      <c r="A2899" s="113" t="s">
        <v>10491</v>
      </c>
      <c r="D2899" s="113" t="s">
        <v>10991</v>
      </c>
      <c r="E2899" s="113">
        <f t="shared" si="45"/>
        <v>27501015</v>
      </c>
      <c r="F2899" s="113" t="s">
        <v>7825</v>
      </c>
      <c r="G2899" s="113" t="s">
        <v>10986</v>
      </c>
      <c r="H2899" s="113" t="s">
        <v>10987</v>
      </c>
      <c r="I2899" s="113" t="s">
        <v>10992</v>
      </c>
    </row>
    <row r="2900" spans="1:9" x14ac:dyDescent="0.2">
      <c r="A2900" s="113" t="s">
        <v>10491</v>
      </c>
      <c r="D2900" s="113" t="s">
        <v>10993</v>
      </c>
      <c r="E2900" s="113">
        <f t="shared" si="45"/>
        <v>27502001</v>
      </c>
      <c r="F2900" s="113" t="s">
        <v>7825</v>
      </c>
      <c r="G2900" s="113" t="s">
        <v>10986</v>
      </c>
      <c r="H2900" s="113" t="s">
        <v>10994</v>
      </c>
      <c r="I2900" s="113" t="s">
        <v>10988</v>
      </c>
    </row>
    <row r="2901" spans="1:9" x14ac:dyDescent="0.2">
      <c r="A2901" s="113" t="s">
        <v>10491</v>
      </c>
      <c r="D2901" s="113" t="s">
        <v>10995</v>
      </c>
      <c r="E2901" s="113">
        <f t="shared" si="45"/>
        <v>27502011</v>
      </c>
      <c r="F2901" s="113" t="s">
        <v>7825</v>
      </c>
      <c r="G2901" s="113" t="s">
        <v>10986</v>
      </c>
      <c r="H2901" s="113" t="s">
        <v>10994</v>
      </c>
      <c r="I2901" s="113" t="s">
        <v>10996</v>
      </c>
    </row>
    <row r="2902" spans="1:9" x14ac:dyDescent="0.2">
      <c r="A2902" s="113" t="s">
        <v>10491</v>
      </c>
      <c r="D2902" s="113" t="s">
        <v>10997</v>
      </c>
      <c r="E2902" s="113">
        <f t="shared" si="45"/>
        <v>27505001</v>
      </c>
      <c r="F2902" s="113" t="s">
        <v>7825</v>
      </c>
      <c r="G2902" s="113" t="s">
        <v>10986</v>
      </c>
      <c r="H2902" s="113" t="s">
        <v>10998</v>
      </c>
      <c r="I2902" s="113" t="s">
        <v>10988</v>
      </c>
    </row>
    <row r="2903" spans="1:9" x14ac:dyDescent="0.2">
      <c r="A2903" s="113" t="s">
        <v>10491</v>
      </c>
      <c r="D2903" s="113" t="s">
        <v>10999</v>
      </c>
      <c r="E2903" s="113">
        <f t="shared" si="45"/>
        <v>27505011</v>
      </c>
      <c r="F2903" s="113" t="s">
        <v>7825</v>
      </c>
      <c r="G2903" s="113" t="s">
        <v>10986</v>
      </c>
      <c r="H2903" s="113" t="s">
        <v>10998</v>
      </c>
      <c r="I2903" s="113" t="s">
        <v>10996</v>
      </c>
    </row>
    <row r="2904" spans="1:9" x14ac:dyDescent="0.2">
      <c r="A2904" s="113" t="s">
        <v>10491</v>
      </c>
      <c r="D2904" s="113" t="s">
        <v>11000</v>
      </c>
      <c r="E2904" s="113">
        <f t="shared" si="45"/>
        <v>27601001</v>
      </c>
      <c r="F2904" s="113" t="s">
        <v>7825</v>
      </c>
      <c r="G2904" s="113" t="s">
        <v>11001</v>
      </c>
      <c r="H2904" s="113" t="s">
        <v>10987</v>
      </c>
      <c r="I2904" s="113" t="s">
        <v>10988</v>
      </c>
    </row>
    <row r="2905" spans="1:9" x14ac:dyDescent="0.2">
      <c r="A2905" s="113" t="s">
        <v>10491</v>
      </c>
      <c r="D2905" s="113" t="s">
        <v>11002</v>
      </c>
      <c r="E2905" s="113">
        <f t="shared" si="45"/>
        <v>27601014</v>
      </c>
      <c r="F2905" s="113" t="s">
        <v>7825</v>
      </c>
      <c r="G2905" s="113" t="s">
        <v>11001</v>
      </c>
      <c r="H2905" s="113" t="s">
        <v>10987</v>
      </c>
      <c r="I2905" s="113" t="s">
        <v>10990</v>
      </c>
    </row>
    <row r="2906" spans="1:9" x14ac:dyDescent="0.2">
      <c r="A2906" s="113" t="s">
        <v>10491</v>
      </c>
      <c r="D2906" s="113" t="s">
        <v>11003</v>
      </c>
      <c r="E2906" s="113">
        <f t="shared" si="45"/>
        <v>27601015</v>
      </c>
      <c r="F2906" s="113" t="s">
        <v>7825</v>
      </c>
      <c r="G2906" s="113" t="s">
        <v>11001</v>
      </c>
      <c r="H2906" s="113" t="s">
        <v>10987</v>
      </c>
      <c r="I2906" s="113" t="s">
        <v>10992</v>
      </c>
    </row>
    <row r="2907" spans="1:9" x14ac:dyDescent="0.2">
      <c r="A2907" s="113" t="s">
        <v>10491</v>
      </c>
      <c r="D2907" s="113" t="s">
        <v>11004</v>
      </c>
      <c r="E2907" s="113">
        <f t="shared" si="45"/>
        <v>27602001</v>
      </c>
      <c r="F2907" s="113" t="s">
        <v>7825</v>
      </c>
      <c r="G2907" s="113" t="s">
        <v>11001</v>
      </c>
      <c r="H2907" s="113" t="s">
        <v>10994</v>
      </c>
      <c r="I2907" s="113" t="s">
        <v>10988</v>
      </c>
    </row>
    <row r="2908" spans="1:9" x14ac:dyDescent="0.2">
      <c r="A2908" s="113" t="s">
        <v>10491</v>
      </c>
      <c r="D2908" s="113" t="s">
        <v>11005</v>
      </c>
      <c r="E2908" s="113">
        <f t="shared" si="45"/>
        <v>27602011</v>
      </c>
      <c r="F2908" s="113" t="s">
        <v>7825</v>
      </c>
      <c r="G2908" s="113" t="s">
        <v>11001</v>
      </c>
      <c r="H2908" s="113" t="s">
        <v>10994</v>
      </c>
      <c r="I2908" s="113" t="s">
        <v>10996</v>
      </c>
    </row>
    <row r="2909" spans="1:9" x14ac:dyDescent="0.2">
      <c r="A2909" s="113" t="s">
        <v>10491</v>
      </c>
      <c r="D2909" s="113" t="s">
        <v>11006</v>
      </c>
      <c r="E2909" s="113">
        <f t="shared" si="45"/>
        <v>27605001</v>
      </c>
      <c r="F2909" s="113" t="s">
        <v>7825</v>
      </c>
      <c r="G2909" s="113" t="s">
        <v>11001</v>
      </c>
      <c r="H2909" s="113" t="s">
        <v>10998</v>
      </c>
      <c r="I2909" s="113" t="s">
        <v>10988</v>
      </c>
    </row>
    <row r="2910" spans="1:9" x14ac:dyDescent="0.2">
      <c r="A2910" s="113" t="s">
        <v>10491</v>
      </c>
      <c r="D2910" s="113" t="s">
        <v>11007</v>
      </c>
      <c r="E2910" s="113">
        <f t="shared" si="45"/>
        <v>27605011</v>
      </c>
      <c r="F2910" s="113" t="s">
        <v>7825</v>
      </c>
      <c r="G2910" s="113" t="s">
        <v>11001</v>
      </c>
      <c r="H2910" s="113" t="s">
        <v>10998</v>
      </c>
      <c r="I2910" s="113" t="s">
        <v>10996</v>
      </c>
    </row>
    <row r="2911" spans="1:9" x14ac:dyDescent="0.2">
      <c r="A2911" s="113" t="s">
        <v>10491</v>
      </c>
      <c r="D2911" s="113" t="s">
        <v>11008</v>
      </c>
      <c r="E2911" s="113">
        <f t="shared" si="45"/>
        <v>28000211</v>
      </c>
      <c r="F2911" s="113" t="s">
        <v>7825</v>
      </c>
      <c r="G2911" s="113" t="s">
        <v>11009</v>
      </c>
      <c r="H2911" s="113" t="s">
        <v>10994</v>
      </c>
      <c r="I2911" s="113" t="s">
        <v>11010</v>
      </c>
    </row>
    <row r="2912" spans="1:9" x14ac:dyDescent="0.2">
      <c r="A2912" s="113" t="s">
        <v>10491</v>
      </c>
      <c r="D2912" s="113" t="s">
        <v>11011</v>
      </c>
      <c r="E2912" s="113">
        <f t="shared" si="45"/>
        <v>28000212</v>
      </c>
      <c r="F2912" s="113" t="s">
        <v>7825</v>
      </c>
      <c r="G2912" s="113" t="s">
        <v>11009</v>
      </c>
      <c r="H2912" s="113" t="s">
        <v>10994</v>
      </c>
      <c r="I2912" s="113" t="s">
        <v>11012</v>
      </c>
    </row>
    <row r="2913" spans="1:9" x14ac:dyDescent="0.2">
      <c r="A2913" s="113" t="s">
        <v>10491</v>
      </c>
      <c r="D2913" s="113" t="s">
        <v>11013</v>
      </c>
      <c r="E2913" s="113">
        <f t="shared" si="45"/>
        <v>28000213</v>
      </c>
      <c r="F2913" s="113" t="s">
        <v>7825</v>
      </c>
      <c r="G2913" s="113" t="s">
        <v>11009</v>
      </c>
      <c r="H2913" s="113" t="s">
        <v>10994</v>
      </c>
      <c r="I2913" s="113" t="s">
        <v>11014</v>
      </c>
    </row>
    <row r="2914" spans="1:9" x14ac:dyDescent="0.2">
      <c r="A2914" s="113" t="s">
        <v>10491</v>
      </c>
      <c r="D2914" s="113" t="s">
        <v>11015</v>
      </c>
      <c r="E2914" s="113">
        <f t="shared" si="45"/>
        <v>28000216</v>
      </c>
      <c r="F2914" s="113" t="s">
        <v>7825</v>
      </c>
      <c r="G2914" s="113" t="s">
        <v>11009</v>
      </c>
      <c r="H2914" s="113" t="s">
        <v>10994</v>
      </c>
      <c r="I2914" s="113" t="s">
        <v>11016</v>
      </c>
    </row>
    <row r="2915" spans="1:9" x14ac:dyDescent="0.2">
      <c r="A2915" s="113" t="s">
        <v>10491</v>
      </c>
      <c r="D2915" s="113" t="s">
        <v>11017</v>
      </c>
      <c r="E2915" s="113">
        <f t="shared" si="45"/>
        <v>28000217</v>
      </c>
      <c r="F2915" s="113" t="s">
        <v>7825</v>
      </c>
      <c r="G2915" s="113" t="s">
        <v>11009</v>
      </c>
      <c r="H2915" s="113" t="s">
        <v>10994</v>
      </c>
      <c r="I2915" s="113" t="s">
        <v>11018</v>
      </c>
    </row>
    <row r="2916" spans="1:9" x14ac:dyDescent="0.2">
      <c r="A2916" s="113" t="s">
        <v>10491</v>
      </c>
      <c r="D2916" s="113" t="s">
        <v>11019</v>
      </c>
      <c r="E2916" s="113">
        <f t="shared" si="45"/>
        <v>28000218</v>
      </c>
      <c r="F2916" s="113" t="s">
        <v>7825</v>
      </c>
      <c r="G2916" s="113" t="s">
        <v>11009</v>
      </c>
      <c r="H2916" s="113" t="s">
        <v>10994</v>
      </c>
      <c r="I2916" s="113" t="s">
        <v>11020</v>
      </c>
    </row>
    <row r="2917" spans="1:9" x14ac:dyDescent="0.2">
      <c r="A2917" s="113" t="s">
        <v>10491</v>
      </c>
      <c r="D2917" s="113" t="s">
        <v>11021</v>
      </c>
      <c r="E2917" s="113">
        <f t="shared" si="45"/>
        <v>28888801</v>
      </c>
      <c r="F2917" s="113" t="s">
        <v>7825</v>
      </c>
      <c r="G2917" s="113" t="s">
        <v>11022</v>
      </c>
      <c r="H2917" s="113" t="s">
        <v>7789</v>
      </c>
      <c r="I2917" s="113" t="s">
        <v>11023</v>
      </c>
    </row>
    <row r="2918" spans="1:9" x14ac:dyDescent="0.2">
      <c r="A2918" s="113" t="s">
        <v>10491</v>
      </c>
      <c r="B2918" s="116" t="s">
        <v>10411</v>
      </c>
      <c r="C2918" s="113" t="s">
        <v>11021</v>
      </c>
      <c r="D2918" s="113" t="s">
        <v>11024</v>
      </c>
      <c r="E2918" s="113">
        <f t="shared" si="45"/>
        <v>28888802</v>
      </c>
      <c r="F2918" s="113" t="s">
        <v>7825</v>
      </c>
      <c r="G2918" s="113" t="s">
        <v>11022</v>
      </c>
      <c r="H2918" s="113" t="s">
        <v>7789</v>
      </c>
      <c r="I2918" s="113" t="s">
        <v>11023</v>
      </c>
    </row>
    <row r="2919" spans="1:9" x14ac:dyDescent="0.2">
      <c r="A2919" s="113" t="s">
        <v>10491</v>
      </c>
      <c r="B2919" s="116" t="s">
        <v>10411</v>
      </c>
      <c r="C2919" s="113" t="s">
        <v>11021</v>
      </c>
      <c r="D2919" s="113" t="s">
        <v>11025</v>
      </c>
      <c r="E2919" s="113">
        <f t="shared" si="45"/>
        <v>28888803</v>
      </c>
      <c r="F2919" s="113" t="s">
        <v>7825</v>
      </c>
      <c r="G2919" s="113" t="s">
        <v>11022</v>
      </c>
      <c r="H2919" s="113" t="s">
        <v>7789</v>
      </c>
      <c r="I2919" s="113" t="s">
        <v>11023</v>
      </c>
    </row>
    <row r="2920" spans="1:9" x14ac:dyDescent="0.2">
      <c r="A2920" s="113" t="s">
        <v>10491</v>
      </c>
      <c r="D2920" s="113" t="s">
        <v>11026</v>
      </c>
      <c r="E2920" s="113">
        <f t="shared" si="45"/>
        <v>30100101</v>
      </c>
      <c r="F2920" s="113" t="s">
        <v>11571</v>
      </c>
      <c r="G2920" s="113" t="s">
        <v>11027</v>
      </c>
      <c r="H2920" s="113" t="s">
        <v>11028</v>
      </c>
      <c r="I2920" s="113" t="s">
        <v>14415</v>
      </c>
    </row>
    <row r="2921" spans="1:9" x14ac:dyDescent="0.2">
      <c r="A2921" s="113" t="s">
        <v>10491</v>
      </c>
      <c r="D2921" s="113" t="s">
        <v>11029</v>
      </c>
      <c r="E2921" s="113">
        <f t="shared" si="45"/>
        <v>30100102</v>
      </c>
      <c r="F2921" s="113" t="s">
        <v>11571</v>
      </c>
      <c r="G2921" s="113" t="s">
        <v>11027</v>
      </c>
      <c r="H2921" s="113" t="s">
        <v>11028</v>
      </c>
      <c r="I2921" s="113" t="s">
        <v>11030</v>
      </c>
    </row>
    <row r="2922" spans="1:9" x14ac:dyDescent="0.2">
      <c r="A2922" s="113" t="s">
        <v>10491</v>
      </c>
      <c r="D2922" s="113" t="s">
        <v>11031</v>
      </c>
      <c r="E2922" s="113">
        <f t="shared" si="45"/>
        <v>30100103</v>
      </c>
      <c r="F2922" s="113" t="s">
        <v>11571</v>
      </c>
      <c r="G2922" s="113" t="s">
        <v>11027</v>
      </c>
      <c r="H2922" s="113" t="s">
        <v>11028</v>
      </c>
      <c r="I2922" s="113" t="s">
        <v>11032</v>
      </c>
    </row>
    <row r="2923" spans="1:9" x14ac:dyDescent="0.2">
      <c r="A2923" s="113" t="s">
        <v>10491</v>
      </c>
      <c r="D2923" s="113" t="s">
        <v>11033</v>
      </c>
      <c r="E2923" s="113">
        <f t="shared" si="45"/>
        <v>30100104</v>
      </c>
      <c r="F2923" s="113" t="s">
        <v>11571</v>
      </c>
      <c r="G2923" s="113" t="s">
        <v>11027</v>
      </c>
      <c r="H2923" s="113" t="s">
        <v>11028</v>
      </c>
      <c r="I2923" s="113" t="s">
        <v>11034</v>
      </c>
    </row>
    <row r="2924" spans="1:9" x14ac:dyDescent="0.2">
      <c r="A2924" s="113" t="s">
        <v>10491</v>
      </c>
      <c r="D2924" s="113" t="s">
        <v>11035</v>
      </c>
      <c r="E2924" s="113">
        <f t="shared" si="45"/>
        <v>30100105</v>
      </c>
      <c r="F2924" s="113" t="s">
        <v>11571</v>
      </c>
      <c r="G2924" s="113" t="s">
        <v>11027</v>
      </c>
      <c r="H2924" s="113" t="s">
        <v>11028</v>
      </c>
      <c r="I2924" s="113" t="s">
        <v>11036</v>
      </c>
    </row>
    <row r="2925" spans="1:9" x14ac:dyDescent="0.2">
      <c r="A2925" s="113" t="s">
        <v>10491</v>
      </c>
      <c r="D2925" s="113" t="s">
        <v>11037</v>
      </c>
      <c r="E2925" s="113">
        <f t="shared" si="45"/>
        <v>30100106</v>
      </c>
      <c r="F2925" s="113" t="s">
        <v>11571</v>
      </c>
      <c r="G2925" s="113" t="s">
        <v>11027</v>
      </c>
      <c r="H2925" s="113" t="s">
        <v>11028</v>
      </c>
      <c r="I2925" s="113" t="s">
        <v>11038</v>
      </c>
    </row>
    <row r="2926" spans="1:9" x14ac:dyDescent="0.2">
      <c r="A2926" s="113" t="s">
        <v>10491</v>
      </c>
      <c r="D2926" s="113" t="s">
        <v>11039</v>
      </c>
      <c r="E2926" s="113">
        <f t="shared" si="45"/>
        <v>30100107</v>
      </c>
      <c r="F2926" s="113" t="s">
        <v>11571</v>
      </c>
      <c r="G2926" s="113" t="s">
        <v>11027</v>
      </c>
      <c r="H2926" s="113" t="s">
        <v>11028</v>
      </c>
      <c r="I2926" s="113" t="s">
        <v>11040</v>
      </c>
    </row>
    <row r="2927" spans="1:9" x14ac:dyDescent="0.2">
      <c r="A2927" s="113" t="s">
        <v>10491</v>
      </c>
      <c r="D2927" s="113" t="s">
        <v>11041</v>
      </c>
      <c r="E2927" s="113">
        <f t="shared" si="45"/>
        <v>30100108</v>
      </c>
      <c r="F2927" s="113" t="s">
        <v>11571</v>
      </c>
      <c r="G2927" s="113" t="s">
        <v>11027</v>
      </c>
      <c r="H2927" s="113" t="s">
        <v>11028</v>
      </c>
      <c r="I2927" s="113" t="s">
        <v>11042</v>
      </c>
    </row>
    <row r="2928" spans="1:9" x14ac:dyDescent="0.2">
      <c r="A2928" s="113" t="s">
        <v>10491</v>
      </c>
      <c r="D2928" s="113" t="s">
        <v>11043</v>
      </c>
      <c r="E2928" s="113">
        <f t="shared" si="45"/>
        <v>30100109</v>
      </c>
      <c r="F2928" s="113" t="s">
        <v>11571</v>
      </c>
      <c r="G2928" s="113" t="s">
        <v>11027</v>
      </c>
      <c r="H2928" s="113" t="s">
        <v>11028</v>
      </c>
      <c r="I2928" s="113" t="s">
        <v>11044</v>
      </c>
    </row>
    <row r="2929" spans="1:9" x14ac:dyDescent="0.2">
      <c r="A2929" s="113" t="s">
        <v>10491</v>
      </c>
      <c r="D2929" s="113" t="s">
        <v>11045</v>
      </c>
      <c r="E2929" s="113">
        <f t="shared" si="45"/>
        <v>30100110</v>
      </c>
      <c r="F2929" s="113" t="s">
        <v>11571</v>
      </c>
      <c r="G2929" s="113" t="s">
        <v>11027</v>
      </c>
      <c r="H2929" s="113" t="s">
        <v>11028</v>
      </c>
      <c r="I2929" s="113" t="s">
        <v>11046</v>
      </c>
    </row>
    <row r="2930" spans="1:9" x14ac:dyDescent="0.2">
      <c r="A2930" s="113" t="s">
        <v>10491</v>
      </c>
      <c r="D2930" s="113" t="s">
        <v>11047</v>
      </c>
      <c r="E2930" s="113">
        <f t="shared" si="45"/>
        <v>30100180</v>
      </c>
      <c r="F2930" s="113" t="s">
        <v>11571</v>
      </c>
      <c r="G2930" s="113" t="s">
        <v>11027</v>
      </c>
      <c r="H2930" s="113" t="s">
        <v>11028</v>
      </c>
      <c r="I2930" s="113" t="s">
        <v>11048</v>
      </c>
    </row>
    <row r="2931" spans="1:9" x14ac:dyDescent="0.2">
      <c r="A2931" s="113" t="s">
        <v>10491</v>
      </c>
      <c r="D2931" s="113" t="s">
        <v>11049</v>
      </c>
      <c r="E2931" s="113">
        <f t="shared" si="45"/>
        <v>30100199</v>
      </c>
      <c r="F2931" s="113" t="s">
        <v>11571</v>
      </c>
      <c r="G2931" s="113" t="s">
        <v>11027</v>
      </c>
      <c r="H2931" s="113" t="s">
        <v>11028</v>
      </c>
      <c r="I2931" s="113" t="s">
        <v>7789</v>
      </c>
    </row>
    <row r="2932" spans="1:9" x14ac:dyDescent="0.2">
      <c r="A2932" s="113" t="s">
        <v>10491</v>
      </c>
      <c r="D2932" s="113" t="s">
        <v>11050</v>
      </c>
      <c r="E2932" s="113">
        <f t="shared" si="45"/>
        <v>30100305</v>
      </c>
      <c r="F2932" s="113" t="s">
        <v>11571</v>
      </c>
      <c r="G2932" s="113" t="s">
        <v>11027</v>
      </c>
      <c r="H2932" s="113" t="s">
        <v>11051</v>
      </c>
      <c r="I2932" s="113" t="s">
        <v>11052</v>
      </c>
    </row>
    <row r="2933" spans="1:9" x14ac:dyDescent="0.2">
      <c r="A2933" s="113" t="s">
        <v>10491</v>
      </c>
      <c r="D2933" s="113" t="s">
        <v>11053</v>
      </c>
      <c r="E2933" s="113">
        <f t="shared" si="45"/>
        <v>30100306</v>
      </c>
      <c r="F2933" s="113" t="s">
        <v>11571</v>
      </c>
      <c r="G2933" s="113" t="s">
        <v>11027</v>
      </c>
      <c r="H2933" s="113" t="s">
        <v>11051</v>
      </c>
      <c r="I2933" s="113" t="s">
        <v>11054</v>
      </c>
    </row>
    <row r="2934" spans="1:9" x14ac:dyDescent="0.2">
      <c r="A2934" s="113" t="s">
        <v>10491</v>
      </c>
      <c r="D2934" s="113" t="s">
        <v>11055</v>
      </c>
      <c r="E2934" s="113">
        <f t="shared" si="45"/>
        <v>30100307</v>
      </c>
      <c r="F2934" s="113" t="s">
        <v>11571</v>
      </c>
      <c r="G2934" s="113" t="s">
        <v>11027</v>
      </c>
      <c r="H2934" s="113" t="s">
        <v>11051</v>
      </c>
      <c r="I2934" s="113" t="s">
        <v>11056</v>
      </c>
    </row>
    <row r="2935" spans="1:9" x14ac:dyDescent="0.2">
      <c r="A2935" s="113" t="s">
        <v>10491</v>
      </c>
      <c r="D2935" s="113" t="s">
        <v>11057</v>
      </c>
      <c r="E2935" s="113">
        <f t="shared" si="45"/>
        <v>30100308</v>
      </c>
      <c r="F2935" s="113" t="s">
        <v>11571</v>
      </c>
      <c r="G2935" s="113" t="s">
        <v>11027</v>
      </c>
      <c r="H2935" s="113" t="s">
        <v>11051</v>
      </c>
      <c r="I2935" s="113" t="s">
        <v>11058</v>
      </c>
    </row>
    <row r="2936" spans="1:9" x14ac:dyDescent="0.2">
      <c r="A2936" s="113" t="s">
        <v>10491</v>
      </c>
      <c r="D2936" s="113" t="s">
        <v>11059</v>
      </c>
      <c r="E2936" s="113">
        <f t="shared" si="45"/>
        <v>30100309</v>
      </c>
      <c r="F2936" s="113" t="s">
        <v>11571</v>
      </c>
      <c r="G2936" s="113" t="s">
        <v>11027</v>
      </c>
      <c r="H2936" s="113" t="s">
        <v>11051</v>
      </c>
      <c r="I2936" s="113" t="s">
        <v>11060</v>
      </c>
    </row>
    <row r="2937" spans="1:9" x14ac:dyDescent="0.2">
      <c r="A2937" s="113" t="s">
        <v>10491</v>
      </c>
      <c r="D2937" s="113" t="s">
        <v>11061</v>
      </c>
      <c r="E2937" s="113">
        <f t="shared" si="45"/>
        <v>30100310</v>
      </c>
      <c r="F2937" s="113" t="s">
        <v>11571</v>
      </c>
      <c r="G2937" s="113" t="s">
        <v>11027</v>
      </c>
      <c r="H2937" s="113" t="s">
        <v>11051</v>
      </c>
      <c r="I2937" s="113" t="s">
        <v>11062</v>
      </c>
    </row>
    <row r="2938" spans="1:9" x14ac:dyDescent="0.2">
      <c r="A2938" s="113" t="s">
        <v>10491</v>
      </c>
      <c r="D2938" s="113" t="s">
        <v>11063</v>
      </c>
      <c r="E2938" s="113">
        <f t="shared" si="45"/>
        <v>30100399</v>
      </c>
      <c r="F2938" s="113" t="s">
        <v>11571</v>
      </c>
      <c r="G2938" s="113" t="s">
        <v>11027</v>
      </c>
      <c r="H2938" s="113" t="s">
        <v>11051</v>
      </c>
      <c r="I2938" s="113" t="s">
        <v>7789</v>
      </c>
    </row>
    <row r="2939" spans="1:9" x14ac:dyDescent="0.2">
      <c r="A2939" s="113" t="s">
        <v>10491</v>
      </c>
      <c r="D2939" s="113" t="s">
        <v>11064</v>
      </c>
      <c r="E2939" s="113">
        <f t="shared" si="45"/>
        <v>30100501</v>
      </c>
      <c r="F2939" s="113" t="s">
        <v>11571</v>
      </c>
      <c r="G2939" s="113" t="s">
        <v>11027</v>
      </c>
      <c r="H2939" s="113" t="s">
        <v>11065</v>
      </c>
      <c r="I2939" s="113" t="s">
        <v>11066</v>
      </c>
    </row>
    <row r="2940" spans="1:9" x14ac:dyDescent="0.2">
      <c r="A2940" s="113" t="s">
        <v>10491</v>
      </c>
      <c r="D2940" s="113" t="s">
        <v>11067</v>
      </c>
      <c r="E2940" s="113">
        <f t="shared" si="45"/>
        <v>30100502</v>
      </c>
      <c r="F2940" s="113" t="s">
        <v>11571</v>
      </c>
      <c r="G2940" s="113" t="s">
        <v>11027</v>
      </c>
      <c r="H2940" s="113" t="s">
        <v>11065</v>
      </c>
      <c r="I2940" s="113" t="s">
        <v>11068</v>
      </c>
    </row>
    <row r="2941" spans="1:9" x14ac:dyDescent="0.2">
      <c r="A2941" s="113" t="s">
        <v>10491</v>
      </c>
      <c r="D2941" s="113" t="s">
        <v>11069</v>
      </c>
      <c r="E2941" s="113">
        <f t="shared" si="45"/>
        <v>30100503</v>
      </c>
      <c r="F2941" s="113" t="s">
        <v>11571</v>
      </c>
      <c r="G2941" s="113" t="s">
        <v>11027</v>
      </c>
      <c r="H2941" s="113" t="s">
        <v>11065</v>
      </c>
      <c r="I2941" s="113" t="s">
        <v>11070</v>
      </c>
    </row>
    <row r="2942" spans="1:9" x14ac:dyDescent="0.2">
      <c r="A2942" s="113" t="s">
        <v>10491</v>
      </c>
      <c r="D2942" s="113" t="s">
        <v>11071</v>
      </c>
      <c r="E2942" s="113">
        <f t="shared" si="45"/>
        <v>30100504</v>
      </c>
      <c r="F2942" s="113" t="s">
        <v>11571</v>
      </c>
      <c r="G2942" s="113" t="s">
        <v>11027</v>
      </c>
      <c r="H2942" s="113" t="s">
        <v>11065</v>
      </c>
      <c r="I2942" s="113" t="s">
        <v>11072</v>
      </c>
    </row>
    <row r="2943" spans="1:9" x14ac:dyDescent="0.2">
      <c r="A2943" s="113" t="s">
        <v>10491</v>
      </c>
      <c r="D2943" s="113" t="s">
        <v>11073</v>
      </c>
      <c r="E2943" s="113">
        <f t="shared" si="45"/>
        <v>30100506</v>
      </c>
      <c r="F2943" s="113" t="s">
        <v>11571</v>
      </c>
      <c r="G2943" s="113" t="s">
        <v>11027</v>
      </c>
      <c r="H2943" s="113" t="s">
        <v>11065</v>
      </c>
      <c r="I2943" s="113" t="s">
        <v>11074</v>
      </c>
    </row>
    <row r="2944" spans="1:9" x14ac:dyDescent="0.2">
      <c r="A2944" s="113" t="s">
        <v>10491</v>
      </c>
      <c r="D2944" s="113" t="s">
        <v>11075</v>
      </c>
      <c r="E2944" s="113">
        <f t="shared" si="45"/>
        <v>30100507</v>
      </c>
      <c r="F2944" s="113" t="s">
        <v>11571</v>
      </c>
      <c r="G2944" s="113" t="s">
        <v>11027</v>
      </c>
      <c r="H2944" s="113" t="s">
        <v>11065</v>
      </c>
      <c r="I2944" s="113" t="s">
        <v>11076</v>
      </c>
    </row>
    <row r="2945" spans="1:9" x14ac:dyDescent="0.2">
      <c r="A2945" s="113" t="s">
        <v>10491</v>
      </c>
      <c r="D2945" s="113" t="s">
        <v>11077</v>
      </c>
      <c r="E2945" s="113">
        <f t="shared" si="45"/>
        <v>30100508</v>
      </c>
      <c r="F2945" s="113" t="s">
        <v>11571</v>
      </c>
      <c r="G2945" s="113" t="s">
        <v>11027</v>
      </c>
      <c r="H2945" s="113" t="s">
        <v>11065</v>
      </c>
      <c r="I2945" s="113" t="s">
        <v>11078</v>
      </c>
    </row>
    <row r="2946" spans="1:9" x14ac:dyDescent="0.2">
      <c r="A2946" s="113" t="s">
        <v>10491</v>
      </c>
      <c r="D2946" s="113" t="s">
        <v>11079</v>
      </c>
      <c r="E2946" s="113">
        <f t="shared" ref="E2946:E3009" si="46">VALUE(D2946)</f>
        <v>30100509</v>
      </c>
      <c r="F2946" s="113" t="s">
        <v>11571</v>
      </c>
      <c r="G2946" s="113" t="s">
        <v>11027</v>
      </c>
      <c r="H2946" s="113" t="s">
        <v>11065</v>
      </c>
      <c r="I2946" s="113" t="s">
        <v>11080</v>
      </c>
    </row>
    <row r="2947" spans="1:9" x14ac:dyDescent="0.2">
      <c r="A2947" s="113" t="s">
        <v>10491</v>
      </c>
      <c r="D2947" s="113" t="s">
        <v>11081</v>
      </c>
      <c r="E2947" s="113">
        <f t="shared" si="46"/>
        <v>30100510</v>
      </c>
      <c r="F2947" s="113" t="s">
        <v>11571</v>
      </c>
      <c r="G2947" s="113" t="s">
        <v>11027</v>
      </c>
      <c r="H2947" s="113" t="s">
        <v>11065</v>
      </c>
      <c r="I2947" s="113" t="s">
        <v>11082</v>
      </c>
    </row>
    <row r="2948" spans="1:9" x14ac:dyDescent="0.2">
      <c r="A2948" s="113" t="s">
        <v>10491</v>
      </c>
      <c r="D2948" s="113" t="s">
        <v>11083</v>
      </c>
      <c r="E2948" s="113">
        <f t="shared" si="46"/>
        <v>30100599</v>
      </c>
      <c r="F2948" s="113" t="s">
        <v>11571</v>
      </c>
      <c r="G2948" s="113" t="s">
        <v>11027</v>
      </c>
      <c r="H2948" s="113" t="s">
        <v>11065</v>
      </c>
      <c r="I2948" s="113" t="s">
        <v>7789</v>
      </c>
    </row>
    <row r="2949" spans="1:9" x14ac:dyDescent="0.2">
      <c r="A2949" s="113" t="s">
        <v>10491</v>
      </c>
      <c r="D2949" s="113" t="s">
        <v>11084</v>
      </c>
      <c r="E2949" s="113">
        <f t="shared" si="46"/>
        <v>30100601</v>
      </c>
      <c r="F2949" s="113" t="s">
        <v>11571</v>
      </c>
      <c r="G2949" s="113" t="s">
        <v>11027</v>
      </c>
      <c r="H2949" s="113" t="s">
        <v>11085</v>
      </c>
      <c r="I2949" s="113" t="s">
        <v>14415</v>
      </c>
    </row>
    <row r="2950" spans="1:9" x14ac:dyDescent="0.2">
      <c r="A2950" s="113" t="s">
        <v>10491</v>
      </c>
      <c r="D2950" s="113" t="s">
        <v>11086</v>
      </c>
      <c r="E2950" s="113">
        <f t="shared" si="46"/>
        <v>30100603</v>
      </c>
      <c r="F2950" s="113" t="s">
        <v>11571</v>
      </c>
      <c r="G2950" s="113" t="s">
        <v>11027</v>
      </c>
      <c r="H2950" s="113" t="s">
        <v>11085</v>
      </c>
      <c r="I2950" s="113" t="s">
        <v>11087</v>
      </c>
    </row>
    <row r="2951" spans="1:9" x14ac:dyDescent="0.2">
      <c r="A2951" s="113" t="s">
        <v>10491</v>
      </c>
      <c r="D2951" s="113" t="s">
        <v>11088</v>
      </c>
      <c r="E2951" s="113">
        <f t="shared" si="46"/>
        <v>30100604</v>
      </c>
      <c r="F2951" s="113" t="s">
        <v>11571</v>
      </c>
      <c r="G2951" s="113" t="s">
        <v>11027</v>
      </c>
      <c r="H2951" s="113" t="s">
        <v>11085</v>
      </c>
      <c r="I2951" s="113" t="s">
        <v>11089</v>
      </c>
    </row>
    <row r="2952" spans="1:9" x14ac:dyDescent="0.2">
      <c r="A2952" s="113" t="s">
        <v>10491</v>
      </c>
      <c r="D2952" s="113" t="s">
        <v>11090</v>
      </c>
      <c r="E2952" s="113">
        <f t="shared" si="46"/>
        <v>30100605</v>
      </c>
      <c r="F2952" s="113" t="s">
        <v>11571</v>
      </c>
      <c r="G2952" s="113" t="s">
        <v>11027</v>
      </c>
      <c r="H2952" s="113" t="s">
        <v>11085</v>
      </c>
      <c r="I2952" s="113" t="s">
        <v>11091</v>
      </c>
    </row>
    <row r="2953" spans="1:9" x14ac:dyDescent="0.2">
      <c r="A2953" s="113" t="s">
        <v>10491</v>
      </c>
      <c r="D2953" s="113" t="s">
        <v>11092</v>
      </c>
      <c r="E2953" s="113">
        <f t="shared" si="46"/>
        <v>30100606</v>
      </c>
      <c r="F2953" s="113" t="s">
        <v>11571</v>
      </c>
      <c r="G2953" s="113" t="s">
        <v>11027</v>
      </c>
      <c r="H2953" s="113" t="s">
        <v>11085</v>
      </c>
      <c r="I2953" s="113" t="s">
        <v>11093</v>
      </c>
    </row>
    <row r="2954" spans="1:9" x14ac:dyDescent="0.2">
      <c r="A2954" s="113" t="s">
        <v>10491</v>
      </c>
      <c r="D2954" s="113" t="s">
        <v>11094</v>
      </c>
      <c r="E2954" s="113">
        <f t="shared" si="46"/>
        <v>30100607</v>
      </c>
      <c r="F2954" s="113" t="s">
        <v>11571</v>
      </c>
      <c r="G2954" s="113" t="s">
        <v>11027</v>
      </c>
      <c r="H2954" s="113" t="s">
        <v>11085</v>
      </c>
      <c r="I2954" s="113" t="s">
        <v>14400</v>
      </c>
    </row>
    <row r="2955" spans="1:9" x14ac:dyDescent="0.2">
      <c r="A2955" s="113" t="s">
        <v>10491</v>
      </c>
      <c r="D2955" s="113" t="s">
        <v>11095</v>
      </c>
      <c r="E2955" s="113">
        <f t="shared" si="46"/>
        <v>30100608</v>
      </c>
      <c r="F2955" s="113" t="s">
        <v>11571</v>
      </c>
      <c r="G2955" s="113" t="s">
        <v>11027</v>
      </c>
      <c r="H2955" s="113" t="s">
        <v>11085</v>
      </c>
      <c r="I2955" s="113" t="s">
        <v>11096</v>
      </c>
    </row>
    <row r="2956" spans="1:9" x14ac:dyDescent="0.2">
      <c r="A2956" s="113" t="s">
        <v>10491</v>
      </c>
      <c r="D2956" s="113" t="s">
        <v>11097</v>
      </c>
      <c r="E2956" s="113">
        <f t="shared" si="46"/>
        <v>30100699</v>
      </c>
      <c r="F2956" s="113" t="s">
        <v>11571</v>
      </c>
      <c r="G2956" s="113" t="s">
        <v>11027</v>
      </c>
      <c r="H2956" s="113" t="s">
        <v>11085</v>
      </c>
      <c r="I2956" s="113" t="s">
        <v>7789</v>
      </c>
    </row>
    <row r="2957" spans="1:9" x14ac:dyDescent="0.2">
      <c r="A2957" s="113" t="s">
        <v>10491</v>
      </c>
      <c r="D2957" s="113" t="s">
        <v>11098</v>
      </c>
      <c r="E2957" s="113">
        <f t="shared" si="46"/>
        <v>30100701</v>
      </c>
      <c r="F2957" s="113" t="s">
        <v>11571</v>
      </c>
      <c r="G2957" s="113" t="s">
        <v>11027</v>
      </c>
      <c r="H2957" s="113" t="s">
        <v>11099</v>
      </c>
      <c r="I2957" s="113" t="s">
        <v>11100</v>
      </c>
    </row>
    <row r="2958" spans="1:9" x14ac:dyDescent="0.2">
      <c r="A2958" s="113" t="s">
        <v>10491</v>
      </c>
      <c r="D2958" s="113" t="s">
        <v>11101</v>
      </c>
      <c r="E2958" s="113">
        <f t="shared" si="46"/>
        <v>30100702</v>
      </c>
      <c r="F2958" s="113" t="s">
        <v>11571</v>
      </c>
      <c r="G2958" s="113" t="s">
        <v>11027</v>
      </c>
      <c r="H2958" s="113" t="s">
        <v>11099</v>
      </c>
      <c r="I2958" s="113" t="s">
        <v>8122</v>
      </c>
    </row>
    <row r="2959" spans="1:9" x14ac:dyDescent="0.2">
      <c r="A2959" s="113" t="s">
        <v>10491</v>
      </c>
      <c r="D2959" s="113" t="s">
        <v>8123</v>
      </c>
      <c r="E2959" s="113">
        <f t="shared" si="46"/>
        <v>30100704</v>
      </c>
      <c r="F2959" s="113" t="s">
        <v>11571</v>
      </c>
      <c r="G2959" s="113" t="s">
        <v>11027</v>
      </c>
      <c r="H2959" s="113" t="s">
        <v>11099</v>
      </c>
      <c r="I2959" s="113" t="s">
        <v>8124</v>
      </c>
    </row>
    <row r="2960" spans="1:9" x14ac:dyDescent="0.2">
      <c r="A2960" s="113" t="s">
        <v>10491</v>
      </c>
      <c r="D2960" s="113" t="s">
        <v>8125</v>
      </c>
      <c r="E2960" s="113">
        <f t="shared" si="46"/>
        <v>30100705</v>
      </c>
      <c r="F2960" s="113" t="s">
        <v>11571</v>
      </c>
      <c r="G2960" s="113" t="s">
        <v>11027</v>
      </c>
      <c r="H2960" s="113" t="s">
        <v>11099</v>
      </c>
      <c r="I2960" s="113" t="s">
        <v>8126</v>
      </c>
    </row>
    <row r="2961" spans="1:9" x14ac:dyDescent="0.2">
      <c r="A2961" s="113" t="s">
        <v>10491</v>
      </c>
      <c r="D2961" s="113" t="s">
        <v>8127</v>
      </c>
      <c r="E2961" s="113">
        <f t="shared" si="46"/>
        <v>30100706</v>
      </c>
      <c r="F2961" s="113" t="s">
        <v>11571</v>
      </c>
      <c r="G2961" s="113" t="s">
        <v>11027</v>
      </c>
      <c r="H2961" s="113" t="s">
        <v>11099</v>
      </c>
      <c r="I2961" s="113" t="s">
        <v>11106</v>
      </c>
    </row>
    <row r="2962" spans="1:9" x14ac:dyDescent="0.2">
      <c r="A2962" s="113" t="s">
        <v>10491</v>
      </c>
      <c r="D2962" s="113" t="s">
        <v>11107</v>
      </c>
      <c r="E2962" s="113">
        <f t="shared" si="46"/>
        <v>30100707</v>
      </c>
      <c r="F2962" s="113" t="s">
        <v>11571</v>
      </c>
      <c r="G2962" s="113" t="s">
        <v>11027</v>
      </c>
      <c r="H2962" s="113" t="s">
        <v>11099</v>
      </c>
      <c r="I2962" s="113" t="s">
        <v>11108</v>
      </c>
    </row>
    <row r="2963" spans="1:9" x14ac:dyDescent="0.2">
      <c r="A2963" s="113" t="s">
        <v>10491</v>
      </c>
      <c r="D2963" s="113" t="s">
        <v>11109</v>
      </c>
      <c r="E2963" s="113">
        <f t="shared" si="46"/>
        <v>30100708</v>
      </c>
      <c r="F2963" s="113" t="s">
        <v>11571</v>
      </c>
      <c r="G2963" s="113" t="s">
        <v>11027</v>
      </c>
      <c r="H2963" s="113" t="s">
        <v>11099</v>
      </c>
      <c r="I2963" s="113" t="s">
        <v>11110</v>
      </c>
    </row>
    <row r="2964" spans="1:9" x14ac:dyDescent="0.2">
      <c r="A2964" s="113" t="s">
        <v>10491</v>
      </c>
      <c r="D2964" s="113" t="s">
        <v>11111</v>
      </c>
      <c r="E2964" s="113">
        <f t="shared" si="46"/>
        <v>30100709</v>
      </c>
      <c r="F2964" s="113" t="s">
        <v>11571</v>
      </c>
      <c r="G2964" s="113" t="s">
        <v>11027</v>
      </c>
      <c r="H2964" s="113" t="s">
        <v>11099</v>
      </c>
      <c r="I2964" s="113" t="s">
        <v>11112</v>
      </c>
    </row>
    <row r="2965" spans="1:9" x14ac:dyDescent="0.2">
      <c r="A2965" s="113" t="s">
        <v>10491</v>
      </c>
      <c r="D2965" s="113" t="s">
        <v>11113</v>
      </c>
      <c r="E2965" s="113">
        <f t="shared" si="46"/>
        <v>30100799</v>
      </c>
      <c r="F2965" s="113" t="s">
        <v>11571</v>
      </c>
      <c r="G2965" s="113" t="s">
        <v>11027</v>
      </c>
      <c r="H2965" s="113" t="s">
        <v>11099</v>
      </c>
      <c r="I2965" s="113" t="s">
        <v>11114</v>
      </c>
    </row>
    <row r="2966" spans="1:9" x14ac:dyDescent="0.2">
      <c r="A2966" s="113" t="s">
        <v>10491</v>
      </c>
      <c r="D2966" s="113" t="s">
        <v>11115</v>
      </c>
      <c r="E2966" s="113">
        <f t="shared" si="46"/>
        <v>30100801</v>
      </c>
      <c r="F2966" s="113" t="s">
        <v>11571</v>
      </c>
      <c r="G2966" s="113" t="s">
        <v>11027</v>
      </c>
      <c r="H2966" s="113" t="s">
        <v>11116</v>
      </c>
      <c r="I2966" s="113" t="s">
        <v>11117</v>
      </c>
    </row>
    <row r="2967" spans="1:9" x14ac:dyDescent="0.2">
      <c r="A2967" s="113" t="s">
        <v>10491</v>
      </c>
      <c r="D2967" s="113" t="s">
        <v>11118</v>
      </c>
      <c r="E2967" s="113">
        <f t="shared" si="46"/>
        <v>30100802</v>
      </c>
      <c r="F2967" s="113" t="s">
        <v>11571</v>
      </c>
      <c r="G2967" s="113" t="s">
        <v>11027</v>
      </c>
      <c r="H2967" s="113" t="s">
        <v>11116</v>
      </c>
      <c r="I2967" s="113" t="s">
        <v>11119</v>
      </c>
    </row>
    <row r="2968" spans="1:9" x14ac:dyDescent="0.2">
      <c r="A2968" s="113" t="s">
        <v>10491</v>
      </c>
      <c r="D2968" s="113" t="s">
        <v>11120</v>
      </c>
      <c r="E2968" s="113">
        <f t="shared" si="46"/>
        <v>30100803</v>
      </c>
      <c r="F2968" s="113" t="s">
        <v>11571</v>
      </c>
      <c r="G2968" s="113" t="s">
        <v>11027</v>
      </c>
      <c r="H2968" s="113" t="s">
        <v>11116</v>
      </c>
      <c r="I2968" s="113" t="s">
        <v>11121</v>
      </c>
    </row>
    <row r="2969" spans="1:9" x14ac:dyDescent="0.2">
      <c r="A2969" s="113" t="s">
        <v>10491</v>
      </c>
      <c r="D2969" s="113" t="s">
        <v>11122</v>
      </c>
      <c r="E2969" s="113">
        <f t="shared" si="46"/>
        <v>30100804</v>
      </c>
      <c r="F2969" s="113" t="s">
        <v>11571</v>
      </c>
      <c r="G2969" s="113" t="s">
        <v>11027</v>
      </c>
      <c r="H2969" s="113" t="s">
        <v>11116</v>
      </c>
      <c r="I2969" s="113" t="s">
        <v>14061</v>
      </c>
    </row>
    <row r="2970" spans="1:9" x14ac:dyDescent="0.2">
      <c r="A2970" s="113" t="s">
        <v>10491</v>
      </c>
      <c r="D2970" s="113" t="s">
        <v>14062</v>
      </c>
      <c r="E2970" s="113">
        <f t="shared" si="46"/>
        <v>30100805</v>
      </c>
      <c r="F2970" s="113" t="s">
        <v>11571</v>
      </c>
      <c r="G2970" s="113" t="s">
        <v>11027</v>
      </c>
      <c r="H2970" s="113" t="s">
        <v>11116</v>
      </c>
      <c r="I2970" s="113" t="s">
        <v>14063</v>
      </c>
    </row>
    <row r="2971" spans="1:9" x14ac:dyDescent="0.2">
      <c r="A2971" s="113" t="s">
        <v>10491</v>
      </c>
      <c r="D2971" s="113" t="s">
        <v>14064</v>
      </c>
      <c r="E2971" s="113">
        <f t="shared" si="46"/>
        <v>30100899</v>
      </c>
      <c r="F2971" s="113" t="s">
        <v>11571</v>
      </c>
      <c r="G2971" s="113" t="s">
        <v>11027</v>
      </c>
      <c r="H2971" s="113" t="s">
        <v>11116</v>
      </c>
      <c r="I2971" s="113" t="s">
        <v>7789</v>
      </c>
    </row>
    <row r="2972" spans="1:9" x14ac:dyDescent="0.2">
      <c r="A2972" s="113" t="s">
        <v>10491</v>
      </c>
      <c r="D2972" s="113" t="s">
        <v>14065</v>
      </c>
      <c r="E2972" s="113">
        <f t="shared" si="46"/>
        <v>30100901</v>
      </c>
      <c r="F2972" s="113" t="s">
        <v>11571</v>
      </c>
      <c r="G2972" s="113" t="s">
        <v>11027</v>
      </c>
      <c r="H2972" s="113" t="s">
        <v>14066</v>
      </c>
      <c r="I2972" s="113" t="s">
        <v>14067</v>
      </c>
    </row>
    <row r="2973" spans="1:9" x14ac:dyDescent="0.2">
      <c r="A2973" s="113" t="s">
        <v>10491</v>
      </c>
      <c r="D2973" s="113" t="s">
        <v>14068</v>
      </c>
      <c r="E2973" s="113">
        <f t="shared" si="46"/>
        <v>30100902</v>
      </c>
      <c r="F2973" s="113" t="s">
        <v>11571</v>
      </c>
      <c r="G2973" s="113" t="s">
        <v>11027</v>
      </c>
      <c r="H2973" s="113" t="s">
        <v>14066</v>
      </c>
      <c r="I2973" s="113" t="s">
        <v>14069</v>
      </c>
    </row>
    <row r="2974" spans="1:9" x14ac:dyDescent="0.2">
      <c r="A2974" s="113" t="s">
        <v>10491</v>
      </c>
      <c r="D2974" s="113" t="s">
        <v>14070</v>
      </c>
      <c r="E2974" s="113">
        <f t="shared" si="46"/>
        <v>30100905</v>
      </c>
      <c r="F2974" s="113" t="s">
        <v>11571</v>
      </c>
      <c r="G2974" s="113" t="s">
        <v>11027</v>
      </c>
      <c r="H2974" s="113" t="s">
        <v>14066</v>
      </c>
      <c r="I2974" s="113" t="s">
        <v>14071</v>
      </c>
    </row>
    <row r="2975" spans="1:9" x14ac:dyDescent="0.2">
      <c r="A2975" s="113" t="s">
        <v>10491</v>
      </c>
      <c r="D2975" s="113" t="s">
        <v>14072</v>
      </c>
      <c r="E2975" s="113">
        <f t="shared" si="46"/>
        <v>30100906</v>
      </c>
      <c r="F2975" s="113" t="s">
        <v>11571</v>
      </c>
      <c r="G2975" s="113" t="s">
        <v>11027</v>
      </c>
      <c r="H2975" s="113" t="s">
        <v>14066</v>
      </c>
      <c r="I2975" s="113" t="s">
        <v>14073</v>
      </c>
    </row>
    <row r="2976" spans="1:9" x14ac:dyDescent="0.2">
      <c r="A2976" s="113" t="s">
        <v>10491</v>
      </c>
      <c r="D2976" s="113" t="s">
        <v>14074</v>
      </c>
      <c r="E2976" s="113">
        <f t="shared" si="46"/>
        <v>30100907</v>
      </c>
      <c r="F2976" s="113" t="s">
        <v>11571</v>
      </c>
      <c r="G2976" s="113" t="s">
        <v>11027</v>
      </c>
      <c r="H2976" s="113" t="s">
        <v>14066</v>
      </c>
      <c r="I2976" s="113" t="s">
        <v>14075</v>
      </c>
    </row>
    <row r="2977" spans="1:9" x14ac:dyDescent="0.2">
      <c r="A2977" s="113" t="s">
        <v>10491</v>
      </c>
      <c r="D2977" s="113" t="s">
        <v>14076</v>
      </c>
      <c r="E2977" s="113">
        <f t="shared" si="46"/>
        <v>30100908</v>
      </c>
      <c r="F2977" s="113" t="s">
        <v>11571</v>
      </c>
      <c r="G2977" s="113" t="s">
        <v>11027</v>
      </c>
      <c r="H2977" s="113" t="s">
        <v>14066</v>
      </c>
      <c r="I2977" s="113" t="s">
        <v>14077</v>
      </c>
    </row>
    <row r="2978" spans="1:9" x14ac:dyDescent="0.2">
      <c r="A2978" s="113" t="s">
        <v>10491</v>
      </c>
      <c r="D2978" s="113" t="s">
        <v>14078</v>
      </c>
      <c r="E2978" s="113">
        <f t="shared" si="46"/>
        <v>30100909</v>
      </c>
      <c r="F2978" s="113" t="s">
        <v>11571</v>
      </c>
      <c r="G2978" s="113" t="s">
        <v>11027</v>
      </c>
      <c r="H2978" s="113" t="s">
        <v>14066</v>
      </c>
      <c r="I2978" s="113" t="s">
        <v>14079</v>
      </c>
    </row>
    <row r="2979" spans="1:9" x14ac:dyDescent="0.2">
      <c r="A2979" s="113" t="s">
        <v>10491</v>
      </c>
      <c r="D2979" s="113" t="s">
        <v>14080</v>
      </c>
      <c r="E2979" s="113">
        <f t="shared" si="46"/>
        <v>30100910</v>
      </c>
      <c r="F2979" s="113" t="s">
        <v>11571</v>
      </c>
      <c r="G2979" s="113" t="s">
        <v>11027</v>
      </c>
      <c r="H2979" s="113" t="s">
        <v>14066</v>
      </c>
      <c r="I2979" s="113" t="s">
        <v>14081</v>
      </c>
    </row>
    <row r="2980" spans="1:9" x14ac:dyDescent="0.2">
      <c r="A2980" s="113" t="s">
        <v>10491</v>
      </c>
      <c r="D2980" s="113" t="s">
        <v>14082</v>
      </c>
      <c r="E2980" s="113">
        <f t="shared" si="46"/>
        <v>30100999</v>
      </c>
      <c r="F2980" s="113" t="s">
        <v>11571</v>
      </c>
      <c r="G2980" s="113" t="s">
        <v>11027</v>
      </c>
      <c r="H2980" s="113" t="s">
        <v>14066</v>
      </c>
      <c r="I2980" s="113" t="s">
        <v>7789</v>
      </c>
    </row>
    <row r="2981" spans="1:9" x14ac:dyDescent="0.2">
      <c r="A2981" s="113" t="s">
        <v>10491</v>
      </c>
      <c r="D2981" s="113" t="s">
        <v>14083</v>
      </c>
      <c r="E2981" s="113">
        <f t="shared" si="46"/>
        <v>30101005</v>
      </c>
      <c r="F2981" s="113" t="s">
        <v>11571</v>
      </c>
      <c r="G2981" s="113" t="s">
        <v>11027</v>
      </c>
      <c r="H2981" s="113" t="s">
        <v>14084</v>
      </c>
      <c r="I2981" s="113" t="s">
        <v>16870</v>
      </c>
    </row>
    <row r="2982" spans="1:9" x14ac:dyDescent="0.2">
      <c r="A2982" s="113" t="s">
        <v>10491</v>
      </c>
      <c r="D2982" s="113" t="s">
        <v>16871</v>
      </c>
      <c r="E2982" s="113">
        <f t="shared" si="46"/>
        <v>30101010</v>
      </c>
      <c r="F2982" s="113" t="s">
        <v>11571</v>
      </c>
      <c r="G2982" s="113" t="s">
        <v>11027</v>
      </c>
      <c r="H2982" s="113" t="s">
        <v>14084</v>
      </c>
      <c r="I2982" s="113" t="s">
        <v>16872</v>
      </c>
    </row>
    <row r="2983" spans="1:9" x14ac:dyDescent="0.2">
      <c r="A2983" s="113" t="s">
        <v>10491</v>
      </c>
      <c r="D2983" s="113" t="s">
        <v>16873</v>
      </c>
      <c r="E2983" s="113">
        <f t="shared" si="46"/>
        <v>30101011</v>
      </c>
      <c r="F2983" s="113" t="s">
        <v>11571</v>
      </c>
      <c r="G2983" s="113" t="s">
        <v>11027</v>
      </c>
      <c r="H2983" s="113" t="s">
        <v>14084</v>
      </c>
      <c r="I2983" s="113" t="s">
        <v>16874</v>
      </c>
    </row>
    <row r="2984" spans="1:9" x14ac:dyDescent="0.2">
      <c r="A2984" s="113" t="s">
        <v>10491</v>
      </c>
      <c r="D2984" s="113" t="s">
        <v>16875</v>
      </c>
      <c r="E2984" s="113">
        <f t="shared" si="46"/>
        <v>30101012</v>
      </c>
      <c r="F2984" s="113" t="s">
        <v>11571</v>
      </c>
      <c r="G2984" s="113" t="s">
        <v>11027</v>
      </c>
      <c r="H2984" s="113" t="s">
        <v>14084</v>
      </c>
      <c r="I2984" s="113" t="s">
        <v>16876</v>
      </c>
    </row>
    <row r="2985" spans="1:9" x14ac:dyDescent="0.2">
      <c r="A2985" s="113" t="s">
        <v>10491</v>
      </c>
      <c r="D2985" s="113" t="s">
        <v>16877</v>
      </c>
      <c r="E2985" s="113">
        <f t="shared" si="46"/>
        <v>30101013</v>
      </c>
      <c r="F2985" s="113" t="s">
        <v>11571</v>
      </c>
      <c r="G2985" s="113" t="s">
        <v>11027</v>
      </c>
      <c r="H2985" s="113" t="s">
        <v>14084</v>
      </c>
      <c r="I2985" s="113" t="s">
        <v>16878</v>
      </c>
    </row>
    <row r="2986" spans="1:9" x14ac:dyDescent="0.2">
      <c r="A2986" s="113" t="s">
        <v>10491</v>
      </c>
      <c r="D2986" s="113" t="s">
        <v>16879</v>
      </c>
      <c r="E2986" s="113">
        <f t="shared" si="46"/>
        <v>30101014</v>
      </c>
      <c r="F2986" s="113" t="s">
        <v>11571</v>
      </c>
      <c r="G2986" s="113" t="s">
        <v>11027</v>
      </c>
      <c r="H2986" s="113" t="s">
        <v>14084</v>
      </c>
      <c r="I2986" s="113" t="s">
        <v>16880</v>
      </c>
    </row>
    <row r="2987" spans="1:9" x14ac:dyDescent="0.2">
      <c r="A2987" s="113" t="s">
        <v>10491</v>
      </c>
      <c r="D2987" s="113" t="s">
        <v>16881</v>
      </c>
      <c r="E2987" s="113">
        <f t="shared" si="46"/>
        <v>30101015</v>
      </c>
      <c r="F2987" s="113" t="s">
        <v>11571</v>
      </c>
      <c r="G2987" s="113" t="s">
        <v>11027</v>
      </c>
      <c r="H2987" s="113" t="s">
        <v>14084</v>
      </c>
      <c r="I2987" s="113" t="s">
        <v>16882</v>
      </c>
    </row>
    <row r="2988" spans="1:9" x14ac:dyDescent="0.2">
      <c r="A2988" s="113" t="s">
        <v>10491</v>
      </c>
      <c r="D2988" s="113" t="s">
        <v>16883</v>
      </c>
      <c r="E2988" s="113">
        <f t="shared" si="46"/>
        <v>30101021</v>
      </c>
      <c r="F2988" s="113" t="s">
        <v>11571</v>
      </c>
      <c r="G2988" s="113" t="s">
        <v>11027</v>
      </c>
      <c r="H2988" s="113" t="s">
        <v>14084</v>
      </c>
      <c r="I2988" s="113" t="s">
        <v>16884</v>
      </c>
    </row>
    <row r="2989" spans="1:9" x14ac:dyDescent="0.2">
      <c r="A2989" s="113" t="s">
        <v>10491</v>
      </c>
      <c r="D2989" s="113" t="s">
        <v>16885</v>
      </c>
      <c r="E2989" s="113">
        <f t="shared" si="46"/>
        <v>30101022</v>
      </c>
      <c r="F2989" s="113" t="s">
        <v>11571</v>
      </c>
      <c r="G2989" s="113" t="s">
        <v>11027</v>
      </c>
      <c r="H2989" s="113" t="s">
        <v>14084</v>
      </c>
      <c r="I2989" s="113" t="s">
        <v>16886</v>
      </c>
    </row>
    <row r="2990" spans="1:9" x14ac:dyDescent="0.2">
      <c r="A2990" s="113" t="s">
        <v>10491</v>
      </c>
      <c r="D2990" s="113" t="s">
        <v>16887</v>
      </c>
      <c r="E2990" s="113">
        <f t="shared" si="46"/>
        <v>30101023</v>
      </c>
      <c r="F2990" s="113" t="s">
        <v>11571</v>
      </c>
      <c r="G2990" s="113" t="s">
        <v>11027</v>
      </c>
      <c r="H2990" s="113" t="s">
        <v>14084</v>
      </c>
      <c r="I2990" s="113" t="s">
        <v>16888</v>
      </c>
    </row>
    <row r="2991" spans="1:9" x14ac:dyDescent="0.2">
      <c r="A2991" s="113" t="s">
        <v>10491</v>
      </c>
      <c r="D2991" s="113" t="s">
        <v>16889</v>
      </c>
      <c r="E2991" s="113">
        <f t="shared" si="46"/>
        <v>30101025</v>
      </c>
      <c r="F2991" s="113" t="s">
        <v>11571</v>
      </c>
      <c r="G2991" s="113" t="s">
        <v>11027</v>
      </c>
      <c r="H2991" s="113" t="s">
        <v>14084</v>
      </c>
      <c r="I2991" s="113" t="s">
        <v>16890</v>
      </c>
    </row>
    <row r="2992" spans="1:9" x14ac:dyDescent="0.2">
      <c r="A2992" s="113" t="s">
        <v>10491</v>
      </c>
      <c r="D2992" s="113" t="s">
        <v>16891</v>
      </c>
      <c r="E2992" s="113">
        <f t="shared" si="46"/>
        <v>30101026</v>
      </c>
      <c r="F2992" s="113" t="s">
        <v>11571</v>
      </c>
      <c r="G2992" s="113" t="s">
        <v>11027</v>
      </c>
      <c r="H2992" s="113" t="s">
        <v>14084</v>
      </c>
      <c r="I2992" s="113" t="s">
        <v>16892</v>
      </c>
    </row>
    <row r="2993" spans="1:9" x14ac:dyDescent="0.2">
      <c r="A2993" s="113" t="s">
        <v>10491</v>
      </c>
      <c r="D2993" s="113" t="s">
        <v>16893</v>
      </c>
      <c r="E2993" s="113">
        <f t="shared" si="46"/>
        <v>30101027</v>
      </c>
      <c r="F2993" s="113" t="s">
        <v>11571</v>
      </c>
      <c r="G2993" s="113" t="s">
        <v>11027</v>
      </c>
      <c r="H2993" s="113" t="s">
        <v>14084</v>
      </c>
      <c r="I2993" s="113" t="s">
        <v>16894</v>
      </c>
    </row>
    <row r="2994" spans="1:9" x14ac:dyDescent="0.2">
      <c r="A2994" s="113" t="s">
        <v>10491</v>
      </c>
      <c r="D2994" s="113" t="s">
        <v>16895</v>
      </c>
      <c r="E2994" s="113">
        <f t="shared" si="46"/>
        <v>30101028</v>
      </c>
      <c r="F2994" s="113" t="s">
        <v>11571</v>
      </c>
      <c r="G2994" s="113" t="s">
        <v>11027</v>
      </c>
      <c r="H2994" s="113" t="s">
        <v>14084</v>
      </c>
      <c r="I2994" s="113" t="s">
        <v>16896</v>
      </c>
    </row>
    <row r="2995" spans="1:9" x14ac:dyDescent="0.2">
      <c r="A2995" s="113" t="s">
        <v>10491</v>
      </c>
      <c r="D2995" s="113" t="s">
        <v>16897</v>
      </c>
      <c r="E2995" s="113">
        <f t="shared" si="46"/>
        <v>30101030</v>
      </c>
      <c r="F2995" s="113" t="s">
        <v>11571</v>
      </c>
      <c r="G2995" s="113" t="s">
        <v>11027</v>
      </c>
      <c r="H2995" s="113" t="s">
        <v>14084</v>
      </c>
      <c r="I2995" s="113" t="s">
        <v>16898</v>
      </c>
    </row>
    <row r="2996" spans="1:9" x14ac:dyDescent="0.2">
      <c r="A2996" s="113" t="s">
        <v>10491</v>
      </c>
      <c r="D2996" s="113" t="s">
        <v>16899</v>
      </c>
      <c r="E2996" s="113">
        <f t="shared" si="46"/>
        <v>30101033</v>
      </c>
      <c r="F2996" s="113" t="s">
        <v>11571</v>
      </c>
      <c r="G2996" s="113" t="s">
        <v>11027</v>
      </c>
      <c r="H2996" s="113" t="s">
        <v>14084</v>
      </c>
      <c r="I2996" s="113" t="s">
        <v>14163</v>
      </c>
    </row>
    <row r="2997" spans="1:9" x14ac:dyDescent="0.2">
      <c r="A2997" s="113" t="s">
        <v>10491</v>
      </c>
      <c r="D2997" s="113" t="s">
        <v>14164</v>
      </c>
      <c r="E2997" s="113">
        <f t="shared" si="46"/>
        <v>30101034</v>
      </c>
      <c r="F2997" s="113" t="s">
        <v>11571</v>
      </c>
      <c r="G2997" s="113" t="s">
        <v>11027</v>
      </c>
      <c r="H2997" s="113" t="s">
        <v>14084</v>
      </c>
      <c r="I2997" s="113" t="s">
        <v>14165</v>
      </c>
    </row>
    <row r="2998" spans="1:9" x14ac:dyDescent="0.2">
      <c r="A2998" s="113" t="s">
        <v>10491</v>
      </c>
      <c r="D2998" s="113" t="s">
        <v>14166</v>
      </c>
      <c r="E2998" s="113">
        <f t="shared" si="46"/>
        <v>30101035</v>
      </c>
      <c r="F2998" s="113" t="s">
        <v>11571</v>
      </c>
      <c r="G2998" s="113" t="s">
        <v>11027</v>
      </c>
      <c r="H2998" s="113" t="s">
        <v>14084</v>
      </c>
      <c r="I2998" s="113" t="s">
        <v>14167</v>
      </c>
    </row>
    <row r="2999" spans="1:9" x14ac:dyDescent="0.2">
      <c r="A2999" s="113" t="s">
        <v>10491</v>
      </c>
      <c r="D2999" s="113" t="s">
        <v>14168</v>
      </c>
      <c r="E2999" s="113">
        <f t="shared" si="46"/>
        <v>30101036</v>
      </c>
      <c r="F2999" s="113" t="s">
        <v>11571</v>
      </c>
      <c r="G2999" s="113" t="s">
        <v>11027</v>
      </c>
      <c r="H2999" s="113" t="s">
        <v>14084</v>
      </c>
      <c r="I2999" s="113" t="s">
        <v>14169</v>
      </c>
    </row>
    <row r="3000" spans="1:9" x14ac:dyDescent="0.2">
      <c r="A3000" s="113" t="s">
        <v>10491</v>
      </c>
      <c r="D3000" s="113" t="s">
        <v>14170</v>
      </c>
      <c r="E3000" s="113">
        <f t="shared" si="46"/>
        <v>30101037</v>
      </c>
      <c r="F3000" s="113" t="s">
        <v>11571</v>
      </c>
      <c r="G3000" s="113" t="s">
        <v>11027</v>
      </c>
      <c r="H3000" s="113" t="s">
        <v>14084</v>
      </c>
      <c r="I3000" s="113" t="s">
        <v>14171</v>
      </c>
    </row>
    <row r="3001" spans="1:9" x14ac:dyDescent="0.2">
      <c r="A3001" s="113" t="s">
        <v>10491</v>
      </c>
      <c r="D3001" s="113" t="s">
        <v>14172</v>
      </c>
      <c r="E3001" s="113">
        <f t="shared" si="46"/>
        <v>30101040</v>
      </c>
      <c r="F3001" s="113" t="s">
        <v>11571</v>
      </c>
      <c r="G3001" s="113" t="s">
        <v>11027</v>
      </c>
      <c r="H3001" s="113" t="s">
        <v>14084</v>
      </c>
      <c r="I3001" s="113" t="s">
        <v>14173</v>
      </c>
    </row>
    <row r="3002" spans="1:9" x14ac:dyDescent="0.2">
      <c r="A3002" s="113" t="s">
        <v>10491</v>
      </c>
      <c r="D3002" s="113" t="s">
        <v>14174</v>
      </c>
      <c r="E3002" s="113">
        <f t="shared" si="46"/>
        <v>30101045</v>
      </c>
      <c r="F3002" s="113" t="s">
        <v>11571</v>
      </c>
      <c r="G3002" s="113" t="s">
        <v>11027</v>
      </c>
      <c r="H3002" s="113" t="s">
        <v>14084</v>
      </c>
      <c r="I3002" s="113" t="s">
        <v>14175</v>
      </c>
    </row>
    <row r="3003" spans="1:9" x14ac:dyDescent="0.2">
      <c r="A3003" s="113" t="s">
        <v>10491</v>
      </c>
      <c r="D3003" s="113" t="s">
        <v>14176</v>
      </c>
      <c r="E3003" s="113">
        <f t="shared" si="46"/>
        <v>30101046</v>
      </c>
      <c r="F3003" s="113" t="s">
        <v>11571</v>
      </c>
      <c r="G3003" s="113" t="s">
        <v>11027</v>
      </c>
      <c r="H3003" s="113" t="s">
        <v>14084</v>
      </c>
      <c r="I3003" s="113" t="s">
        <v>14177</v>
      </c>
    </row>
    <row r="3004" spans="1:9" x14ac:dyDescent="0.2">
      <c r="A3004" s="113" t="s">
        <v>10491</v>
      </c>
      <c r="D3004" s="113" t="s">
        <v>14178</v>
      </c>
      <c r="E3004" s="113">
        <f t="shared" si="46"/>
        <v>30101047</v>
      </c>
      <c r="F3004" s="113" t="s">
        <v>11571</v>
      </c>
      <c r="G3004" s="113" t="s">
        <v>11027</v>
      </c>
      <c r="H3004" s="113" t="s">
        <v>14084</v>
      </c>
      <c r="I3004" s="113" t="s">
        <v>14179</v>
      </c>
    </row>
    <row r="3005" spans="1:9" x14ac:dyDescent="0.2">
      <c r="A3005" s="113" t="s">
        <v>10491</v>
      </c>
      <c r="D3005" s="113" t="s">
        <v>14180</v>
      </c>
      <c r="E3005" s="113">
        <f t="shared" si="46"/>
        <v>30101050</v>
      </c>
      <c r="F3005" s="113" t="s">
        <v>11571</v>
      </c>
      <c r="G3005" s="113" t="s">
        <v>11027</v>
      </c>
      <c r="H3005" s="113" t="s">
        <v>14084</v>
      </c>
      <c r="I3005" s="113" t="s">
        <v>14181</v>
      </c>
    </row>
    <row r="3006" spans="1:9" x14ac:dyDescent="0.2">
      <c r="A3006" s="113" t="s">
        <v>10491</v>
      </c>
      <c r="D3006" s="113" t="s">
        <v>14182</v>
      </c>
      <c r="E3006" s="113">
        <f t="shared" si="46"/>
        <v>30101051</v>
      </c>
      <c r="F3006" s="113" t="s">
        <v>11571</v>
      </c>
      <c r="G3006" s="113" t="s">
        <v>11027</v>
      </c>
      <c r="H3006" s="113" t="s">
        <v>14084</v>
      </c>
      <c r="I3006" s="113" t="s">
        <v>14183</v>
      </c>
    </row>
    <row r="3007" spans="1:9" x14ac:dyDescent="0.2">
      <c r="A3007" s="113" t="s">
        <v>10491</v>
      </c>
      <c r="D3007" s="113" t="s">
        <v>14184</v>
      </c>
      <c r="E3007" s="113">
        <f t="shared" si="46"/>
        <v>30101052</v>
      </c>
      <c r="F3007" s="113" t="s">
        <v>11571</v>
      </c>
      <c r="G3007" s="113" t="s">
        <v>11027</v>
      </c>
      <c r="H3007" s="113" t="s">
        <v>14084</v>
      </c>
      <c r="I3007" s="113" t="s">
        <v>14185</v>
      </c>
    </row>
    <row r="3008" spans="1:9" x14ac:dyDescent="0.2">
      <c r="A3008" s="113" t="s">
        <v>10491</v>
      </c>
      <c r="D3008" s="113" t="s">
        <v>14186</v>
      </c>
      <c r="E3008" s="113">
        <f t="shared" si="46"/>
        <v>30101053</v>
      </c>
      <c r="F3008" s="113" t="s">
        <v>11571</v>
      </c>
      <c r="G3008" s="113" t="s">
        <v>11027</v>
      </c>
      <c r="H3008" s="113" t="s">
        <v>14084</v>
      </c>
      <c r="I3008" s="113" t="s">
        <v>14187</v>
      </c>
    </row>
    <row r="3009" spans="1:9" x14ac:dyDescent="0.2">
      <c r="A3009" s="113" t="s">
        <v>10491</v>
      </c>
      <c r="D3009" s="113" t="s">
        <v>14188</v>
      </c>
      <c r="E3009" s="113">
        <f t="shared" si="46"/>
        <v>30101054</v>
      </c>
      <c r="F3009" s="113" t="s">
        <v>11571</v>
      </c>
      <c r="G3009" s="113" t="s">
        <v>11027</v>
      </c>
      <c r="H3009" s="113" t="s">
        <v>14084</v>
      </c>
      <c r="I3009" s="113" t="s">
        <v>14189</v>
      </c>
    </row>
    <row r="3010" spans="1:9" x14ac:dyDescent="0.2">
      <c r="A3010" s="113" t="s">
        <v>10491</v>
      </c>
      <c r="D3010" s="113" t="s">
        <v>14190</v>
      </c>
      <c r="E3010" s="113">
        <f t="shared" ref="E3010:E3073" si="47">VALUE(D3010)</f>
        <v>30101055</v>
      </c>
      <c r="F3010" s="113" t="s">
        <v>11571</v>
      </c>
      <c r="G3010" s="113" t="s">
        <v>11027</v>
      </c>
      <c r="H3010" s="113" t="s">
        <v>14084</v>
      </c>
      <c r="I3010" s="113" t="s">
        <v>14191</v>
      </c>
    </row>
    <row r="3011" spans="1:9" x14ac:dyDescent="0.2">
      <c r="A3011" s="113" t="s">
        <v>10491</v>
      </c>
      <c r="D3011" s="113" t="s">
        <v>14192</v>
      </c>
      <c r="E3011" s="113">
        <f t="shared" si="47"/>
        <v>30101061</v>
      </c>
      <c r="F3011" s="113" t="s">
        <v>11571</v>
      </c>
      <c r="G3011" s="113" t="s">
        <v>11027</v>
      </c>
      <c r="H3011" s="113" t="s">
        <v>14084</v>
      </c>
      <c r="I3011" s="113" t="s">
        <v>14193</v>
      </c>
    </row>
    <row r="3012" spans="1:9" x14ac:dyDescent="0.2">
      <c r="A3012" s="113" t="s">
        <v>10491</v>
      </c>
      <c r="D3012" s="113" t="s">
        <v>14194</v>
      </c>
      <c r="E3012" s="113">
        <f t="shared" si="47"/>
        <v>30101062</v>
      </c>
      <c r="F3012" s="113" t="s">
        <v>11571</v>
      </c>
      <c r="G3012" s="113" t="s">
        <v>11027</v>
      </c>
      <c r="H3012" s="113" t="s">
        <v>14084</v>
      </c>
      <c r="I3012" s="113" t="s">
        <v>14195</v>
      </c>
    </row>
    <row r="3013" spans="1:9" x14ac:dyDescent="0.2">
      <c r="A3013" s="113" t="s">
        <v>10491</v>
      </c>
      <c r="D3013" s="113" t="s">
        <v>14196</v>
      </c>
      <c r="E3013" s="113">
        <f t="shared" si="47"/>
        <v>30101063</v>
      </c>
      <c r="F3013" s="113" t="s">
        <v>11571</v>
      </c>
      <c r="G3013" s="113" t="s">
        <v>11027</v>
      </c>
      <c r="H3013" s="113" t="s">
        <v>14084</v>
      </c>
      <c r="I3013" s="113" t="s">
        <v>14197</v>
      </c>
    </row>
    <row r="3014" spans="1:9" x14ac:dyDescent="0.2">
      <c r="A3014" s="113" t="s">
        <v>10491</v>
      </c>
      <c r="D3014" s="113" t="s">
        <v>14198</v>
      </c>
      <c r="E3014" s="113">
        <f t="shared" si="47"/>
        <v>30101064</v>
      </c>
      <c r="F3014" s="113" t="s">
        <v>11571</v>
      </c>
      <c r="G3014" s="113" t="s">
        <v>11027</v>
      </c>
      <c r="H3014" s="113" t="s">
        <v>14084</v>
      </c>
      <c r="I3014" s="113" t="s">
        <v>14199</v>
      </c>
    </row>
    <row r="3015" spans="1:9" x14ac:dyDescent="0.2">
      <c r="A3015" s="113" t="s">
        <v>10491</v>
      </c>
      <c r="D3015" s="113" t="s">
        <v>14200</v>
      </c>
      <c r="E3015" s="113">
        <f t="shared" si="47"/>
        <v>30101073</v>
      </c>
      <c r="F3015" s="113" t="s">
        <v>11571</v>
      </c>
      <c r="G3015" s="113" t="s">
        <v>11027</v>
      </c>
      <c r="H3015" s="113" t="s">
        <v>14084</v>
      </c>
      <c r="I3015" s="113" t="s">
        <v>14201</v>
      </c>
    </row>
    <row r="3016" spans="1:9" x14ac:dyDescent="0.2">
      <c r="A3016" s="113" t="s">
        <v>10491</v>
      </c>
      <c r="D3016" s="113" t="s">
        <v>14202</v>
      </c>
      <c r="E3016" s="113">
        <f t="shared" si="47"/>
        <v>30101074</v>
      </c>
      <c r="F3016" s="113" t="s">
        <v>11571</v>
      </c>
      <c r="G3016" s="113" t="s">
        <v>11027</v>
      </c>
      <c r="H3016" s="113" t="s">
        <v>14084</v>
      </c>
      <c r="I3016" s="113" t="s">
        <v>14203</v>
      </c>
    </row>
    <row r="3017" spans="1:9" x14ac:dyDescent="0.2">
      <c r="A3017" s="113" t="s">
        <v>10491</v>
      </c>
      <c r="D3017" s="113" t="s">
        <v>14204</v>
      </c>
      <c r="E3017" s="113">
        <f t="shared" si="47"/>
        <v>30101075</v>
      </c>
      <c r="F3017" s="113" t="s">
        <v>11571</v>
      </c>
      <c r="G3017" s="113" t="s">
        <v>11027</v>
      </c>
      <c r="H3017" s="113" t="s">
        <v>14084</v>
      </c>
      <c r="I3017" s="113" t="s">
        <v>14205</v>
      </c>
    </row>
    <row r="3018" spans="1:9" x14ac:dyDescent="0.2">
      <c r="A3018" s="113" t="s">
        <v>10491</v>
      </c>
      <c r="D3018" s="113" t="s">
        <v>14206</v>
      </c>
      <c r="E3018" s="113">
        <f t="shared" si="47"/>
        <v>30101076</v>
      </c>
      <c r="F3018" s="113" t="s">
        <v>11571</v>
      </c>
      <c r="G3018" s="113" t="s">
        <v>11027</v>
      </c>
      <c r="H3018" s="113" t="s">
        <v>14084</v>
      </c>
      <c r="I3018" s="113" t="s">
        <v>14207</v>
      </c>
    </row>
    <row r="3019" spans="1:9" x14ac:dyDescent="0.2">
      <c r="A3019" s="113" t="s">
        <v>10491</v>
      </c>
      <c r="D3019" s="113" t="s">
        <v>14208</v>
      </c>
      <c r="E3019" s="113">
        <f t="shared" si="47"/>
        <v>30101077</v>
      </c>
      <c r="F3019" s="113" t="s">
        <v>11571</v>
      </c>
      <c r="G3019" s="113" t="s">
        <v>11027</v>
      </c>
      <c r="H3019" s="113" t="s">
        <v>14084</v>
      </c>
      <c r="I3019" s="113" t="s">
        <v>14209</v>
      </c>
    </row>
    <row r="3020" spans="1:9" x14ac:dyDescent="0.2">
      <c r="A3020" s="113" t="s">
        <v>10491</v>
      </c>
      <c r="D3020" s="113" t="s">
        <v>14210</v>
      </c>
      <c r="E3020" s="113">
        <f t="shared" si="47"/>
        <v>30101080</v>
      </c>
      <c r="F3020" s="113" t="s">
        <v>11571</v>
      </c>
      <c r="G3020" s="113" t="s">
        <v>11027</v>
      </c>
      <c r="H3020" s="113" t="s">
        <v>14084</v>
      </c>
      <c r="I3020" s="113" t="s">
        <v>14211</v>
      </c>
    </row>
    <row r="3021" spans="1:9" x14ac:dyDescent="0.2">
      <c r="A3021" s="113" t="s">
        <v>10491</v>
      </c>
      <c r="D3021" s="113" t="s">
        <v>14212</v>
      </c>
      <c r="E3021" s="113">
        <f t="shared" si="47"/>
        <v>30101085</v>
      </c>
      <c r="F3021" s="113" t="s">
        <v>11571</v>
      </c>
      <c r="G3021" s="113" t="s">
        <v>11027</v>
      </c>
      <c r="H3021" s="113" t="s">
        <v>14084</v>
      </c>
      <c r="I3021" s="113" t="s">
        <v>14213</v>
      </c>
    </row>
    <row r="3022" spans="1:9" x14ac:dyDescent="0.2">
      <c r="A3022" s="113" t="s">
        <v>10491</v>
      </c>
      <c r="D3022" s="113" t="s">
        <v>14214</v>
      </c>
      <c r="E3022" s="113">
        <f t="shared" si="47"/>
        <v>30101086</v>
      </c>
      <c r="F3022" s="113" t="s">
        <v>11571</v>
      </c>
      <c r="G3022" s="113" t="s">
        <v>11027</v>
      </c>
      <c r="H3022" s="113" t="s">
        <v>14084</v>
      </c>
      <c r="I3022" s="113" t="s">
        <v>14215</v>
      </c>
    </row>
    <row r="3023" spans="1:9" x14ac:dyDescent="0.2">
      <c r="A3023" s="113" t="s">
        <v>10491</v>
      </c>
      <c r="D3023" s="113" t="s">
        <v>14216</v>
      </c>
      <c r="E3023" s="113">
        <f t="shared" si="47"/>
        <v>30101087</v>
      </c>
      <c r="F3023" s="113" t="s">
        <v>11571</v>
      </c>
      <c r="G3023" s="113" t="s">
        <v>11027</v>
      </c>
      <c r="H3023" s="113" t="s">
        <v>14084</v>
      </c>
      <c r="I3023" s="113" t="s">
        <v>14217</v>
      </c>
    </row>
    <row r="3024" spans="1:9" x14ac:dyDescent="0.2">
      <c r="A3024" s="113" t="s">
        <v>10491</v>
      </c>
      <c r="D3024" s="113" t="s">
        <v>14218</v>
      </c>
      <c r="E3024" s="113">
        <f t="shared" si="47"/>
        <v>30101099</v>
      </c>
      <c r="F3024" s="113" t="s">
        <v>11571</v>
      </c>
      <c r="G3024" s="113" t="s">
        <v>11027</v>
      </c>
      <c r="H3024" s="113" t="s">
        <v>14084</v>
      </c>
      <c r="I3024" s="113" t="s">
        <v>7789</v>
      </c>
    </row>
    <row r="3025" spans="1:9" x14ac:dyDescent="0.2">
      <c r="A3025" s="113" t="s">
        <v>10491</v>
      </c>
      <c r="D3025" s="113" t="s">
        <v>14219</v>
      </c>
      <c r="E3025" s="113">
        <f t="shared" si="47"/>
        <v>30101101</v>
      </c>
      <c r="F3025" s="113" t="s">
        <v>11571</v>
      </c>
      <c r="G3025" s="113" t="s">
        <v>11027</v>
      </c>
      <c r="H3025" s="113" t="s">
        <v>15063</v>
      </c>
      <c r="I3025" s="113" t="s">
        <v>14220</v>
      </c>
    </row>
    <row r="3026" spans="1:9" x14ac:dyDescent="0.2">
      <c r="A3026" s="113" t="s">
        <v>10491</v>
      </c>
      <c r="D3026" s="113" t="s">
        <v>14221</v>
      </c>
      <c r="E3026" s="113">
        <f t="shared" si="47"/>
        <v>30101198</v>
      </c>
      <c r="F3026" s="113" t="s">
        <v>11571</v>
      </c>
      <c r="G3026" s="113" t="s">
        <v>11027</v>
      </c>
      <c r="H3026" s="113" t="s">
        <v>15063</v>
      </c>
      <c r="I3026" s="113" t="s">
        <v>14222</v>
      </c>
    </row>
    <row r="3027" spans="1:9" x14ac:dyDescent="0.2">
      <c r="A3027" s="113" t="s">
        <v>10491</v>
      </c>
      <c r="D3027" s="113" t="s">
        <v>14223</v>
      </c>
      <c r="E3027" s="113">
        <f t="shared" si="47"/>
        <v>30101199</v>
      </c>
      <c r="F3027" s="113" t="s">
        <v>11571</v>
      </c>
      <c r="G3027" s="113" t="s">
        <v>11027</v>
      </c>
      <c r="H3027" s="113" t="s">
        <v>15063</v>
      </c>
      <c r="I3027" s="113" t="s">
        <v>7789</v>
      </c>
    </row>
    <row r="3028" spans="1:9" x14ac:dyDescent="0.2">
      <c r="A3028" s="113" t="s">
        <v>10491</v>
      </c>
      <c r="D3028" s="113" t="s">
        <v>14224</v>
      </c>
      <c r="E3028" s="113">
        <f t="shared" si="47"/>
        <v>30101202</v>
      </c>
      <c r="F3028" s="113" t="s">
        <v>11571</v>
      </c>
      <c r="G3028" s="113" t="s">
        <v>11027</v>
      </c>
      <c r="H3028" s="113" t="s">
        <v>14225</v>
      </c>
      <c r="I3028" s="113" t="s">
        <v>14226</v>
      </c>
    </row>
    <row r="3029" spans="1:9" x14ac:dyDescent="0.2">
      <c r="A3029" s="113" t="s">
        <v>10491</v>
      </c>
      <c r="D3029" s="113" t="s">
        <v>14227</v>
      </c>
      <c r="E3029" s="113">
        <f t="shared" si="47"/>
        <v>30101203</v>
      </c>
      <c r="F3029" s="113" t="s">
        <v>11571</v>
      </c>
      <c r="G3029" s="113" t="s">
        <v>11027</v>
      </c>
      <c r="H3029" s="113" t="s">
        <v>14225</v>
      </c>
      <c r="I3029" s="113" t="s">
        <v>14228</v>
      </c>
    </row>
    <row r="3030" spans="1:9" x14ac:dyDescent="0.2">
      <c r="A3030" s="113" t="s">
        <v>10491</v>
      </c>
      <c r="D3030" s="113" t="s">
        <v>14229</v>
      </c>
      <c r="E3030" s="113">
        <f t="shared" si="47"/>
        <v>30101204</v>
      </c>
      <c r="F3030" s="113" t="s">
        <v>11571</v>
      </c>
      <c r="G3030" s="113" t="s">
        <v>11027</v>
      </c>
      <c r="H3030" s="113" t="s">
        <v>14225</v>
      </c>
      <c r="I3030" s="113" t="s">
        <v>14230</v>
      </c>
    </row>
    <row r="3031" spans="1:9" x14ac:dyDescent="0.2">
      <c r="A3031" s="113" t="s">
        <v>10491</v>
      </c>
      <c r="D3031" s="113" t="s">
        <v>14231</v>
      </c>
      <c r="E3031" s="113">
        <f t="shared" si="47"/>
        <v>30101205</v>
      </c>
      <c r="F3031" s="113" t="s">
        <v>11571</v>
      </c>
      <c r="G3031" s="113" t="s">
        <v>11027</v>
      </c>
      <c r="H3031" s="113" t="s">
        <v>14225</v>
      </c>
      <c r="I3031" s="113" t="s">
        <v>14232</v>
      </c>
    </row>
    <row r="3032" spans="1:9" x14ac:dyDescent="0.2">
      <c r="A3032" s="113" t="s">
        <v>10491</v>
      </c>
      <c r="D3032" s="113" t="s">
        <v>14233</v>
      </c>
      <c r="E3032" s="113">
        <f t="shared" si="47"/>
        <v>30101206</v>
      </c>
      <c r="F3032" s="113" t="s">
        <v>11571</v>
      </c>
      <c r="G3032" s="113" t="s">
        <v>11027</v>
      </c>
      <c r="H3032" s="113" t="s">
        <v>14225</v>
      </c>
      <c r="I3032" s="113" t="s">
        <v>14234</v>
      </c>
    </row>
    <row r="3033" spans="1:9" x14ac:dyDescent="0.2">
      <c r="A3033" s="113" t="s">
        <v>10491</v>
      </c>
      <c r="D3033" s="113" t="s">
        <v>14235</v>
      </c>
      <c r="E3033" s="113">
        <f t="shared" si="47"/>
        <v>30101207</v>
      </c>
      <c r="F3033" s="113" t="s">
        <v>11571</v>
      </c>
      <c r="G3033" s="113" t="s">
        <v>11027</v>
      </c>
      <c r="H3033" s="113" t="s">
        <v>14225</v>
      </c>
      <c r="I3033" s="113" t="s">
        <v>14236</v>
      </c>
    </row>
    <row r="3034" spans="1:9" x14ac:dyDescent="0.2">
      <c r="A3034" s="113" t="s">
        <v>10491</v>
      </c>
      <c r="D3034" s="113" t="s">
        <v>14237</v>
      </c>
      <c r="E3034" s="113">
        <f t="shared" si="47"/>
        <v>30101208</v>
      </c>
      <c r="F3034" s="113" t="s">
        <v>11571</v>
      </c>
      <c r="G3034" s="113" t="s">
        <v>11027</v>
      </c>
      <c r="H3034" s="113" t="s">
        <v>14225</v>
      </c>
      <c r="I3034" s="113" t="s">
        <v>14238</v>
      </c>
    </row>
    <row r="3035" spans="1:9" x14ac:dyDescent="0.2">
      <c r="A3035" s="113" t="s">
        <v>10491</v>
      </c>
      <c r="D3035" s="113" t="s">
        <v>14239</v>
      </c>
      <c r="E3035" s="113">
        <f t="shared" si="47"/>
        <v>30101299</v>
      </c>
      <c r="F3035" s="113" t="s">
        <v>11571</v>
      </c>
      <c r="G3035" s="113" t="s">
        <v>11027</v>
      </c>
      <c r="H3035" s="113" t="s">
        <v>14225</v>
      </c>
      <c r="I3035" s="113" t="s">
        <v>7789</v>
      </c>
    </row>
    <row r="3036" spans="1:9" x14ac:dyDescent="0.2">
      <c r="A3036" s="113" t="s">
        <v>10491</v>
      </c>
      <c r="D3036" s="113" t="s">
        <v>14240</v>
      </c>
      <c r="E3036" s="113">
        <f t="shared" si="47"/>
        <v>30101301</v>
      </c>
      <c r="F3036" s="113" t="s">
        <v>11571</v>
      </c>
      <c r="G3036" s="113" t="s">
        <v>11027</v>
      </c>
      <c r="H3036" s="113" t="s">
        <v>15065</v>
      </c>
      <c r="I3036" s="113" t="s">
        <v>14241</v>
      </c>
    </row>
    <row r="3037" spans="1:9" x14ac:dyDescent="0.2">
      <c r="A3037" s="113" t="s">
        <v>10491</v>
      </c>
      <c r="D3037" s="113" t="s">
        <v>14242</v>
      </c>
      <c r="E3037" s="113">
        <f t="shared" si="47"/>
        <v>30101302</v>
      </c>
      <c r="F3037" s="113" t="s">
        <v>11571</v>
      </c>
      <c r="G3037" s="113" t="s">
        <v>11027</v>
      </c>
      <c r="H3037" s="113" t="s">
        <v>15065</v>
      </c>
      <c r="I3037" s="113" t="s">
        <v>14243</v>
      </c>
    </row>
    <row r="3038" spans="1:9" x14ac:dyDescent="0.2">
      <c r="A3038" s="113" t="s">
        <v>10491</v>
      </c>
      <c r="D3038" s="113" t="s">
        <v>14244</v>
      </c>
      <c r="E3038" s="113">
        <f t="shared" si="47"/>
        <v>30101303</v>
      </c>
      <c r="F3038" s="113" t="s">
        <v>11571</v>
      </c>
      <c r="G3038" s="113" t="s">
        <v>11027</v>
      </c>
      <c r="H3038" s="113" t="s">
        <v>15065</v>
      </c>
      <c r="I3038" s="113" t="s">
        <v>14245</v>
      </c>
    </row>
    <row r="3039" spans="1:9" x14ac:dyDescent="0.2">
      <c r="A3039" s="113" t="s">
        <v>10491</v>
      </c>
      <c r="D3039" s="113" t="s">
        <v>14246</v>
      </c>
      <c r="E3039" s="113">
        <f t="shared" si="47"/>
        <v>30101304</v>
      </c>
      <c r="F3039" s="113" t="s">
        <v>11571</v>
      </c>
      <c r="G3039" s="113" t="s">
        <v>11027</v>
      </c>
      <c r="H3039" s="113" t="s">
        <v>15065</v>
      </c>
      <c r="I3039" s="113" t="s">
        <v>14247</v>
      </c>
    </row>
    <row r="3040" spans="1:9" x14ac:dyDescent="0.2">
      <c r="A3040" s="113" t="s">
        <v>10491</v>
      </c>
      <c r="D3040" s="113" t="s">
        <v>14248</v>
      </c>
      <c r="E3040" s="113">
        <f t="shared" si="47"/>
        <v>30101399</v>
      </c>
      <c r="F3040" s="113" t="s">
        <v>11571</v>
      </c>
      <c r="G3040" s="113" t="s">
        <v>11027</v>
      </c>
      <c r="H3040" s="113" t="s">
        <v>15065</v>
      </c>
      <c r="I3040" s="113" t="s">
        <v>7789</v>
      </c>
    </row>
    <row r="3041" spans="1:9" x14ac:dyDescent="0.2">
      <c r="A3041" s="113" t="s">
        <v>10491</v>
      </c>
      <c r="D3041" s="113" t="s">
        <v>14249</v>
      </c>
      <c r="E3041" s="113">
        <f t="shared" si="47"/>
        <v>30101401</v>
      </c>
      <c r="F3041" s="113" t="s">
        <v>11571</v>
      </c>
      <c r="G3041" s="113" t="s">
        <v>11027</v>
      </c>
      <c r="H3041" s="113" t="s">
        <v>14250</v>
      </c>
      <c r="I3041" s="113" t="s">
        <v>14251</v>
      </c>
    </row>
    <row r="3042" spans="1:9" x14ac:dyDescent="0.2">
      <c r="A3042" s="113" t="s">
        <v>10491</v>
      </c>
      <c r="D3042" s="113" t="s">
        <v>16700</v>
      </c>
      <c r="E3042" s="113">
        <f t="shared" si="47"/>
        <v>30101402</v>
      </c>
      <c r="F3042" s="113" t="s">
        <v>11571</v>
      </c>
      <c r="G3042" s="113" t="s">
        <v>11027</v>
      </c>
      <c r="H3042" s="113" t="s">
        <v>14250</v>
      </c>
      <c r="I3042" s="113" t="s">
        <v>16701</v>
      </c>
    </row>
    <row r="3043" spans="1:9" x14ac:dyDescent="0.2">
      <c r="A3043" s="113" t="s">
        <v>10491</v>
      </c>
      <c r="D3043" s="113" t="s">
        <v>16702</v>
      </c>
      <c r="E3043" s="113">
        <f t="shared" si="47"/>
        <v>30101403</v>
      </c>
      <c r="F3043" s="113" t="s">
        <v>11571</v>
      </c>
      <c r="G3043" s="113" t="s">
        <v>11027</v>
      </c>
      <c r="H3043" s="113" t="s">
        <v>14250</v>
      </c>
      <c r="I3043" s="113" t="s">
        <v>16703</v>
      </c>
    </row>
    <row r="3044" spans="1:9" x14ac:dyDescent="0.2">
      <c r="A3044" s="113" t="s">
        <v>10491</v>
      </c>
      <c r="D3044" s="113" t="s">
        <v>16704</v>
      </c>
      <c r="E3044" s="113">
        <f t="shared" si="47"/>
        <v>30101404</v>
      </c>
      <c r="F3044" s="113" t="s">
        <v>11571</v>
      </c>
      <c r="G3044" s="113" t="s">
        <v>11027</v>
      </c>
      <c r="H3044" s="113" t="s">
        <v>14250</v>
      </c>
      <c r="I3044" s="113" t="s">
        <v>11030</v>
      </c>
    </row>
    <row r="3045" spans="1:9" x14ac:dyDescent="0.2">
      <c r="A3045" s="113" t="s">
        <v>10491</v>
      </c>
      <c r="D3045" s="113" t="s">
        <v>16705</v>
      </c>
      <c r="E3045" s="113">
        <f t="shared" si="47"/>
        <v>30101415</v>
      </c>
      <c r="F3045" s="113" t="s">
        <v>11571</v>
      </c>
      <c r="G3045" s="113" t="s">
        <v>11027</v>
      </c>
      <c r="H3045" s="113" t="s">
        <v>14250</v>
      </c>
      <c r="I3045" s="113" t="s">
        <v>16706</v>
      </c>
    </row>
    <row r="3046" spans="1:9" x14ac:dyDescent="0.2">
      <c r="A3046" s="113" t="s">
        <v>10491</v>
      </c>
      <c r="D3046" s="113" t="s">
        <v>16707</v>
      </c>
      <c r="E3046" s="113">
        <f t="shared" si="47"/>
        <v>30101416</v>
      </c>
      <c r="F3046" s="113" t="s">
        <v>11571</v>
      </c>
      <c r="G3046" s="113" t="s">
        <v>11027</v>
      </c>
      <c r="H3046" s="113" t="s">
        <v>14250</v>
      </c>
      <c r="I3046" s="113" t="s">
        <v>16708</v>
      </c>
    </row>
    <row r="3047" spans="1:9" x14ac:dyDescent="0.2">
      <c r="A3047" s="113" t="s">
        <v>10491</v>
      </c>
      <c r="D3047" s="113" t="s">
        <v>16709</v>
      </c>
      <c r="E3047" s="113">
        <f t="shared" si="47"/>
        <v>30101417</v>
      </c>
      <c r="F3047" s="113" t="s">
        <v>11571</v>
      </c>
      <c r="G3047" s="113" t="s">
        <v>11027</v>
      </c>
      <c r="H3047" s="113" t="s">
        <v>14250</v>
      </c>
      <c r="I3047" s="113" t="s">
        <v>16710</v>
      </c>
    </row>
    <row r="3048" spans="1:9" x14ac:dyDescent="0.2">
      <c r="A3048" s="113" t="s">
        <v>10491</v>
      </c>
      <c r="D3048" s="113" t="s">
        <v>16711</v>
      </c>
      <c r="E3048" s="113">
        <f t="shared" si="47"/>
        <v>30101418</v>
      </c>
      <c r="F3048" s="113" t="s">
        <v>11571</v>
      </c>
      <c r="G3048" s="113" t="s">
        <v>11027</v>
      </c>
      <c r="H3048" s="113" t="s">
        <v>14250</v>
      </c>
      <c r="I3048" s="113" t="s">
        <v>16712</v>
      </c>
    </row>
    <row r="3049" spans="1:9" x14ac:dyDescent="0.2">
      <c r="A3049" s="113" t="s">
        <v>10491</v>
      </c>
      <c r="D3049" s="113" t="s">
        <v>16713</v>
      </c>
      <c r="E3049" s="113">
        <f t="shared" si="47"/>
        <v>30101430</v>
      </c>
      <c r="F3049" s="113" t="s">
        <v>11571</v>
      </c>
      <c r="G3049" s="113" t="s">
        <v>11027</v>
      </c>
      <c r="H3049" s="113" t="s">
        <v>14250</v>
      </c>
      <c r="I3049" s="113" t="s">
        <v>16714</v>
      </c>
    </row>
    <row r="3050" spans="1:9" x14ac:dyDescent="0.2">
      <c r="A3050" s="113" t="s">
        <v>10491</v>
      </c>
      <c r="D3050" s="113" t="s">
        <v>16715</v>
      </c>
      <c r="E3050" s="113">
        <f t="shared" si="47"/>
        <v>30101431</v>
      </c>
      <c r="F3050" s="113" t="s">
        <v>11571</v>
      </c>
      <c r="G3050" s="113" t="s">
        <v>11027</v>
      </c>
      <c r="H3050" s="113" t="s">
        <v>14250</v>
      </c>
      <c r="I3050" s="113" t="s">
        <v>16716</v>
      </c>
    </row>
    <row r="3051" spans="1:9" x14ac:dyDescent="0.2">
      <c r="A3051" s="113" t="s">
        <v>10491</v>
      </c>
      <c r="D3051" s="113" t="s">
        <v>16717</v>
      </c>
      <c r="E3051" s="113">
        <f t="shared" si="47"/>
        <v>30101432</v>
      </c>
      <c r="F3051" s="113" t="s">
        <v>11571</v>
      </c>
      <c r="G3051" s="113" t="s">
        <v>11027</v>
      </c>
      <c r="H3051" s="113" t="s">
        <v>14250</v>
      </c>
      <c r="I3051" s="113" t="s">
        <v>16718</v>
      </c>
    </row>
    <row r="3052" spans="1:9" x14ac:dyDescent="0.2">
      <c r="A3052" s="113" t="s">
        <v>10491</v>
      </c>
      <c r="D3052" s="113" t="s">
        <v>16719</v>
      </c>
      <c r="E3052" s="113">
        <f t="shared" si="47"/>
        <v>30101433</v>
      </c>
      <c r="F3052" s="113" t="s">
        <v>11571</v>
      </c>
      <c r="G3052" s="113" t="s">
        <v>11027</v>
      </c>
      <c r="H3052" s="113" t="s">
        <v>14250</v>
      </c>
      <c r="I3052" s="113" t="s">
        <v>16720</v>
      </c>
    </row>
    <row r="3053" spans="1:9" x14ac:dyDescent="0.2">
      <c r="A3053" s="113" t="s">
        <v>10491</v>
      </c>
      <c r="D3053" s="113" t="s">
        <v>16721</v>
      </c>
      <c r="E3053" s="113">
        <f t="shared" si="47"/>
        <v>30101434</v>
      </c>
      <c r="F3053" s="113" t="s">
        <v>11571</v>
      </c>
      <c r="G3053" s="113" t="s">
        <v>11027</v>
      </c>
      <c r="H3053" s="113" t="s">
        <v>14250</v>
      </c>
      <c r="I3053" s="113" t="s">
        <v>16722</v>
      </c>
    </row>
    <row r="3054" spans="1:9" x14ac:dyDescent="0.2">
      <c r="A3054" s="113" t="s">
        <v>10491</v>
      </c>
      <c r="D3054" s="113" t="s">
        <v>16723</v>
      </c>
      <c r="E3054" s="113">
        <f t="shared" si="47"/>
        <v>30101435</v>
      </c>
      <c r="F3054" s="113" t="s">
        <v>11571</v>
      </c>
      <c r="G3054" s="113" t="s">
        <v>11027</v>
      </c>
      <c r="H3054" s="113" t="s">
        <v>14250</v>
      </c>
      <c r="I3054" s="113" t="s">
        <v>16724</v>
      </c>
    </row>
    <row r="3055" spans="1:9" x14ac:dyDescent="0.2">
      <c r="A3055" s="113" t="s">
        <v>10491</v>
      </c>
      <c r="D3055" s="113" t="s">
        <v>16725</v>
      </c>
      <c r="E3055" s="113">
        <f t="shared" si="47"/>
        <v>30101436</v>
      </c>
      <c r="F3055" s="113" t="s">
        <v>11571</v>
      </c>
      <c r="G3055" s="113" t="s">
        <v>11027</v>
      </c>
      <c r="H3055" s="113" t="s">
        <v>14250</v>
      </c>
      <c r="I3055" s="113" t="s">
        <v>16726</v>
      </c>
    </row>
    <row r="3056" spans="1:9" x14ac:dyDescent="0.2">
      <c r="A3056" s="113" t="s">
        <v>10491</v>
      </c>
      <c r="D3056" s="113" t="s">
        <v>16727</v>
      </c>
      <c r="E3056" s="113">
        <f t="shared" si="47"/>
        <v>30101437</v>
      </c>
      <c r="F3056" s="113" t="s">
        <v>11571</v>
      </c>
      <c r="G3056" s="113" t="s">
        <v>11027</v>
      </c>
      <c r="H3056" s="113" t="s">
        <v>14250</v>
      </c>
      <c r="I3056" s="113" t="s">
        <v>16728</v>
      </c>
    </row>
    <row r="3057" spans="1:9" x14ac:dyDescent="0.2">
      <c r="A3057" s="113" t="s">
        <v>10491</v>
      </c>
      <c r="D3057" s="113" t="s">
        <v>16729</v>
      </c>
      <c r="E3057" s="113">
        <f t="shared" si="47"/>
        <v>30101438</v>
      </c>
      <c r="F3057" s="113" t="s">
        <v>11571</v>
      </c>
      <c r="G3057" s="113" t="s">
        <v>11027</v>
      </c>
      <c r="H3057" s="113" t="s">
        <v>14250</v>
      </c>
      <c r="I3057" s="113" t="s">
        <v>16730</v>
      </c>
    </row>
    <row r="3058" spans="1:9" x14ac:dyDescent="0.2">
      <c r="A3058" s="113" t="s">
        <v>10491</v>
      </c>
      <c r="D3058" s="113" t="s">
        <v>16731</v>
      </c>
      <c r="E3058" s="113">
        <f t="shared" si="47"/>
        <v>30101439</v>
      </c>
      <c r="F3058" s="113" t="s">
        <v>11571</v>
      </c>
      <c r="G3058" s="113" t="s">
        <v>11027</v>
      </c>
      <c r="H3058" s="113" t="s">
        <v>14250</v>
      </c>
      <c r="I3058" s="113" t="s">
        <v>16732</v>
      </c>
    </row>
    <row r="3059" spans="1:9" x14ac:dyDescent="0.2">
      <c r="A3059" s="113" t="s">
        <v>10491</v>
      </c>
      <c r="D3059" s="113" t="s">
        <v>16733</v>
      </c>
      <c r="E3059" s="113">
        <f t="shared" si="47"/>
        <v>30101440</v>
      </c>
      <c r="F3059" s="113" t="s">
        <v>11571</v>
      </c>
      <c r="G3059" s="113" t="s">
        <v>11027</v>
      </c>
      <c r="H3059" s="113" t="s">
        <v>14250</v>
      </c>
      <c r="I3059" s="113" t="s">
        <v>16734</v>
      </c>
    </row>
    <row r="3060" spans="1:9" x14ac:dyDescent="0.2">
      <c r="A3060" s="113" t="s">
        <v>10491</v>
      </c>
      <c r="D3060" s="113" t="s">
        <v>16735</v>
      </c>
      <c r="E3060" s="113">
        <f t="shared" si="47"/>
        <v>30101441</v>
      </c>
      <c r="F3060" s="113" t="s">
        <v>11571</v>
      </c>
      <c r="G3060" s="113" t="s">
        <v>11027</v>
      </c>
      <c r="H3060" s="113" t="s">
        <v>14250</v>
      </c>
      <c r="I3060" s="113" t="s">
        <v>16736</v>
      </c>
    </row>
    <row r="3061" spans="1:9" x14ac:dyDescent="0.2">
      <c r="A3061" s="113" t="s">
        <v>10491</v>
      </c>
      <c r="D3061" s="113" t="s">
        <v>16737</v>
      </c>
      <c r="E3061" s="113">
        <f t="shared" si="47"/>
        <v>30101450</v>
      </c>
      <c r="F3061" s="113" t="s">
        <v>11571</v>
      </c>
      <c r="G3061" s="113" t="s">
        <v>11027</v>
      </c>
      <c r="H3061" s="113" t="s">
        <v>14250</v>
      </c>
      <c r="I3061" s="113" t="s">
        <v>16738</v>
      </c>
    </row>
    <row r="3062" spans="1:9" x14ac:dyDescent="0.2">
      <c r="A3062" s="113" t="s">
        <v>10491</v>
      </c>
      <c r="D3062" s="113" t="s">
        <v>11401</v>
      </c>
      <c r="E3062" s="113">
        <f t="shared" si="47"/>
        <v>30101451</v>
      </c>
      <c r="F3062" s="113" t="s">
        <v>11571</v>
      </c>
      <c r="G3062" s="113" t="s">
        <v>11027</v>
      </c>
      <c r="H3062" s="113" t="s">
        <v>14250</v>
      </c>
      <c r="I3062" s="113" t="s">
        <v>8441</v>
      </c>
    </row>
    <row r="3063" spans="1:9" x14ac:dyDescent="0.2">
      <c r="A3063" s="113" t="s">
        <v>10491</v>
      </c>
      <c r="D3063" s="113" t="s">
        <v>8442</v>
      </c>
      <c r="E3063" s="113">
        <f t="shared" si="47"/>
        <v>30101452</v>
      </c>
      <c r="F3063" s="113" t="s">
        <v>11571</v>
      </c>
      <c r="G3063" s="113" t="s">
        <v>11027</v>
      </c>
      <c r="H3063" s="113" t="s">
        <v>14250</v>
      </c>
      <c r="I3063" s="113" t="s">
        <v>8443</v>
      </c>
    </row>
    <row r="3064" spans="1:9" x14ac:dyDescent="0.2">
      <c r="A3064" s="113" t="s">
        <v>10491</v>
      </c>
      <c r="D3064" s="113" t="s">
        <v>8444</v>
      </c>
      <c r="E3064" s="113">
        <f t="shared" si="47"/>
        <v>30101453</v>
      </c>
      <c r="F3064" s="113" t="s">
        <v>11571</v>
      </c>
      <c r="G3064" s="113" t="s">
        <v>11027</v>
      </c>
      <c r="H3064" s="113" t="s">
        <v>14250</v>
      </c>
      <c r="I3064" s="113" t="s">
        <v>8445</v>
      </c>
    </row>
    <row r="3065" spans="1:9" x14ac:dyDescent="0.2">
      <c r="A3065" s="113" t="s">
        <v>10491</v>
      </c>
      <c r="D3065" s="113" t="s">
        <v>8446</v>
      </c>
      <c r="E3065" s="113">
        <f t="shared" si="47"/>
        <v>30101454</v>
      </c>
      <c r="F3065" s="113" t="s">
        <v>11571</v>
      </c>
      <c r="G3065" s="113" t="s">
        <v>11027</v>
      </c>
      <c r="H3065" s="113" t="s">
        <v>14250</v>
      </c>
      <c r="I3065" s="113" t="s">
        <v>8447</v>
      </c>
    </row>
    <row r="3066" spans="1:9" x14ac:dyDescent="0.2">
      <c r="A3066" s="113" t="s">
        <v>10491</v>
      </c>
      <c r="D3066" s="113" t="s">
        <v>8448</v>
      </c>
      <c r="E3066" s="113">
        <f t="shared" si="47"/>
        <v>30101460</v>
      </c>
      <c r="F3066" s="113" t="s">
        <v>11571</v>
      </c>
      <c r="G3066" s="113" t="s">
        <v>11027</v>
      </c>
      <c r="H3066" s="113" t="s">
        <v>14250</v>
      </c>
      <c r="I3066" s="113" t="s">
        <v>8449</v>
      </c>
    </row>
    <row r="3067" spans="1:9" x14ac:dyDescent="0.2">
      <c r="A3067" s="113" t="s">
        <v>10491</v>
      </c>
      <c r="D3067" s="113" t="s">
        <v>8450</v>
      </c>
      <c r="E3067" s="113">
        <f t="shared" si="47"/>
        <v>30101461</v>
      </c>
      <c r="F3067" s="113" t="s">
        <v>11571</v>
      </c>
      <c r="G3067" s="113" t="s">
        <v>11027</v>
      </c>
      <c r="H3067" s="113" t="s">
        <v>14250</v>
      </c>
      <c r="I3067" s="113" t="s">
        <v>8451</v>
      </c>
    </row>
    <row r="3068" spans="1:9" x14ac:dyDescent="0.2">
      <c r="A3068" s="113" t="s">
        <v>10491</v>
      </c>
      <c r="D3068" s="113" t="s">
        <v>8452</v>
      </c>
      <c r="E3068" s="113">
        <f t="shared" si="47"/>
        <v>30101462</v>
      </c>
      <c r="F3068" s="113" t="s">
        <v>11571</v>
      </c>
      <c r="G3068" s="113" t="s">
        <v>11027</v>
      </c>
      <c r="H3068" s="113" t="s">
        <v>14250</v>
      </c>
      <c r="I3068" s="113" t="s">
        <v>8453</v>
      </c>
    </row>
    <row r="3069" spans="1:9" x14ac:dyDescent="0.2">
      <c r="A3069" s="113" t="s">
        <v>10491</v>
      </c>
      <c r="D3069" s="113" t="s">
        <v>8454</v>
      </c>
      <c r="E3069" s="113">
        <f t="shared" si="47"/>
        <v>30101463</v>
      </c>
      <c r="F3069" s="113" t="s">
        <v>11571</v>
      </c>
      <c r="G3069" s="113" t="s">
        <v>11027</v>
      </c>
      <c r="H3069" s="113" t="s">
        <v>14250</v>
      </c>
      <c r="I3069" s="113" t="s">
        <v>11409</v>
      </c>
    </row>
    <row r="3070" spans="1:9" x14ac:dyDescent="0.2">
      <c r="A3070" s="113" t="s">
        <v>10491</v>
      </c>
      <c r="D3070" s="113" t="s">
        <v>11410</v>
      </c>
      <c r="E3070" s="113">
        <f t="shared" si="47"/>
        <v>30101470</v>
      </c>
      <c r="F3070" s="113" t="s">
        <v>11571</v>
      </c>
      <c r="G3070" s="113" t="s">
        <v>11027</v>
      </c>
      <c r="H3070" s="113" t="s">
        <v>14250</v>
      </c>
      <c r="I3070" s="113" t="s">
        <v>11411</v>
      </c>
    </row>
    <row r="3071" spans="1:9" x14ac:dyDescent="0.2">
      <c r="A3071" s="113" t="s">
        <v>10491</v>
      </c>
      <c r="D3071" s="113" t="s">
        <v>11412</v>
      </c>
      <c r="E3071" s="113">
        <f t="shared" si="47"/>
        <v>30101471</v>
      </c>
      <c r="F3071" s="113" t="s">
        <v>11571</v>
      </c>
      <c r="G3071" s="113" t="s">
        <v>11027</v>
      </c>
      <c r="H3071" s="113" t="s">
        <v>14250</v>
      </c>
      <c r="I3071" s="113" t="s">
        <v>11413</v>
      </c>
    </row>
    <row r="3072" spans="1:9" x14ac:dyDescent="0.2">
      <c r="A3072" s="113" t="s">
        <v>10491</v>
      </c>
      <c r="D3072" s="113" t="s">
        <v>11414</v>
      </c>
      <c r="E3072" s="113">
        <f t="shared" si="47"/>
        <v>30101472</v>
      </c>
      <c r="F3072" s="113" t="s">
        <v>11571</v>
      </c>
      <c r="G3072" s="113" t="s">
        <v>11027</v>
      </c>
      <c r="H3072" s="113" t="s">
        <v>14250</v>
      </c>
      <c r="I3072" s="113" t="s">
        <v>11415</v>
      </c>
    </row>
    <row r="3073" spans="1:9" x14ac:dyDescent="0.2">
      <c r="A3073" s="113" t="s">
        <v>10491</v>
      </c>
      <c r="D3073" s="113" t="s">
        <v>11416</v>
      </c>
      <c r="E3073" s="113">
        <f t="shared" si="47"/>
        <v>30101498</v>
      </c>
      <c r="F3073" s="113" t="s">
        <v>11571</v>
      </c>
      <c r="G3073" s="113" t="s">
        <v>11027</v>
      </c>
      <c r="H3073" s="113" t="s">
        <v>14250</v>
      </c>
      <c r="I3073" s="113" t="s">
        <v>7789</v>
      </c>
    </row>
    <row r="3074" spans="1:9" x14ac:dyDescent="0.2">
      <c r="A3074" s="113" t="s">
        <v>10491</v>
      </c>
      <c r="D3074" s="113" t="s">
        <v>11417</v>
      </c>
      <c r="E3074" s="113">
        <f t="shared" ref="E3074:E3137" si="48">VALUE(D3074)</f>
        <v>30101499</v>
      </c>
      <c r="F3074" s="113" t="s">
        <v>11571</v>
      </c>
      <c r="G3074" s="113" t="s">
        <v>11027</v>
      </c>
      <c r="H3074" s="113" t="s">
        <v>14250</v>
      </c>
      <c r="I3074" s="113" t="s">
        <v>7789</v>
      </c>
    </row>
    <row r="3075" spans="1:9" x14ac:dyDescent="0.2">
      <c r="A3075" s="113" t="s">
        <v>10491</v>
      </c>
      <c r="D3075" s="113" t="s">
        <v>11418</v>
      </c>
      <c r="E3075" s="113">
        <f t="shared" si="48"/>
        <v>30101501</v>
      </c>
      <c r="F3075" s="113" t="s">
        <v>11571</v>
      </c>
      <c r="G3075" s="113" t="s">
        <v>11027</v>
      </c>
      <c r="H3075" s="113" t="s">
        <v>11419</v>
      </c>
      <c r="I3075" s="113" t="s">
        <v>11420</v>
      </c>
    </row>
    <row r="3076" spans="1:9" x14ac:dyDescent="0.2">
      <c r="A3076" s="113" t="s">
        <v>10491</v>
      </c>
      <c r="D3076" s="113" t="s">
        <v>11421</v>
      </c>
      <c r="E3076" s="113">
        <f t="shared" si="48"/>
        <v>30101502</v>
      </c>
      <c r="F3076" s="113" t="s">
        <v>11571</v>
      </c>
      <c r="G3076" s="113" t="s">
        <v>11027</v>
      </c>
      <c r="H3076" s="113" t="s">
        <v>11419</v>
      </c>
      <c r="I3076" s="113" t="s">
        <v>11422</v>
      </c>
    </row>
    <row r="3077" spans="1:9" x14ac:dyDescent="0.2">
      <c r="A3077" s="113" t="s">
        <v>10491</v>
      </c>
      <c r="D3077" s="113" t="s">
        <v>11423</v>
      </c>
      <c r="E3077" s="113">
        <f t="shared" si="48"/>
        <v>30101503</v>
      </c>
      <c r="F3077" s="113" t="s">
        <v>11571</v>
      </c>
      <c r="G3077" s="113" t="s">
        <v>11027</v>
      </c>
      <c r="H3077" s="113" t="s">
        <v>11419</v>
      </c>
      <c r="I3077" s="113" t="s">
        <v>11424</v>
      </c>
    </row>
    <row r="3078" spans="1:9" x14ac:dyDescent="0.2">
      <c r="A3078" s="113" t="s">
        <v>10491</v>
      </c>
      <c r="D3078" s="113" t="s">
        <v>11425</v>
      </c>
      <c r="E3078" s="113">
        <f t="shared" si="48"/>
        <v>30101505</v>
      </c>
      <c r="F3078" s="113" t="s">
        <v>11571</v>
      </c>
      <c r="G3078" s="113" t="s">
        <v>11027</v>
      </c>
      <c r="H3078" s="113" t="s">
        <v>11419</v>
      </c>
      <c r="I3078" s="113" t="s">
        <v>11426</v>
      </c>
    </row>
    <row r="3079" spans="1:9" x14ac:dyDescent="0.2">
      <c r="A3079" s="113" t="s">
        <v>10491</v>
      </c>
      <c r="D3079" s="113" t="s">
        <v>11427</v>
      </c>
      <c r="E3079" s="113">
        <f t="shared" si="48"/>
        <v>30101510</v>
      </c>
      <c r="F3079" s="113" t="s">
        <v>11571</v>
      </c>
      <c r="G3079" s="113" t="s">
        <v>11027</v>
      </c>
      <c r="H3079" s="113" t="s">
        <v>11419</v>
      </c>
      <c r="I3079" s="113" t="s">
        <v>11428</v>
      </c>
    </row>
    <row r="3080" spans="1:9" x14ac:dyDescent="0.2">
      <c r="A3080" s="113" t="s">
        <v>10491</v>
      </c>
      <c r="D3080" s="113" t="s">
        <v>11429</v>
      </c>
      <c r="E3080" s="113">
        <f t="shared" si="48"/>
        <v>30101515</v>
      </c>
      <c r="F3080" s="113" t="s">
        <v>11571</v>
      </c>
      <c r="G3080" s="113" t="s">
        <v>11027</v>
      </c>
      <c r="H3080" s="113" t="s">
        <v>11419</v>
      </c>
      <c r="I3080" s="113" t="s">
        <v>11430</v>
      </c>
    </row>
    <row r="3081" spans="1:9" x14ac:dyDescent="0.2">
      <c r="A3081" s="113" t="s">
        <v>10491</v>
      </c>
      <c r="D3081" s="113" t="s">
        <v>11431</v>
      </c>
      <c r="E3081" s="113">
        <f t="shared" si="48"/>
        <v>30101520</v>
      </c>
      <c r="F3081" s="113" t="s">
        <v>11571</v>
      </c>
      <c r="G3081" s="113" t="s">
        <v>11027</v>
      </c>
      <c r="H3081" s="113" t="s">
        <v>11419</v>
      </c>
      <c r="I3081" s="113" t="s">
        <v>11432</v>
      </c>
    </row>
    <row r="3082" spans="1:9" x14ac:dyDescent="0.2">
      <c r="A3082" s="113" t="s">
        <v>10491</v>
      </c>
      <c r="D3082" s="113" t="s">
        <v>11433</v>
      </c>
      <c r="E3082" s="113">
        <f t="shared" si="48"/>
        <v>30101521</v>
      </c>
      <c r="F3082" s="113" t="s">
        <v>11571</v>
      </c>
      <c r="G3082" s="113" t="s">
        <v>11027</v>
      </c>
      <c r="H3082" s="113" t="s">
        <v>11419</v>
      </c>
      <c r="I3082" s="113" t="s">
        <v>11434</v>
      </c>
    </row>
    <row r="3083" spans="1:9" x14ac:dyDescent="0.2">
      <c r="A3083" s="113" t="s">
        <v>10491</v>
      </c>
      <c r="D3083" s="113" t="s">
        <v>11435</v>
      </c>
      <c r="E3083" s="113">
        <f t="shared" si="48"/>
        <v>30101522</v>
      </c>
      <c r="F3083" s="113" t="s">
        <v>11571</v>
      </c>
      <c r="G3083" s="113" t="s">
        <v>11027</v>
      </c>
      <c r="H3083" s="113" t="s">
        <v>11419</v>
      </c>
      <c r="I3083" s="113" t="s">
        <v>11436</v>
      </c>
    </row>
    <row r="3084" spans="1:9" x14ac:dyDescent="0.2">
      <c r="A3084" s="113" t="s">
        <v>10491</v>
      </c>
      <c r="D3084" s="113" t="s">
        <v>11437</v>
      </c>
      <c r="E3084" s="113">
        <f t="shared" si="48"/>
        <v>30101530</v>
      </c>
      <c r="F3084" s="113" t="s">
        <v>11571</v>
      </c>
      <c r="G3084" s="113" t="s">
        <v>11027</v>
      </c>
      <c r="H3084" s="113" t="s">
        <v>11419</v>
      </c>
      <c r="I3084" s="113" t="s">
        <v>11438</v>
      </c>
    </row>
    <row r="3085" spans="1:9" x14ac:dyDescent="0.2">
      <c r="A3085" s="113" t="s">
        <v>10491</v>
      </c>
      <c r="D3085" s="113" t="s">
        <v>11439</v>
      </c>
      <c r="E3085" s="113">
        <f t="shared" si="48"/>
        <v>30101540</v>
      </c>
      <c r="F3085" s="113" t="s">
        <v>11571</v>
      </c>
      <c r="G3085" s="113" t="s">
        <v>11027</v>
      </c>
      <c r="H3085" s="113" t="s">
        <v>11419</v>
      </c>
      <c r="I3085" s="113" t="s">
        <v>11440</v>
      </c>
    </row>
    <row r="3086" spans="1:9" x14ac:dyDescent="0.2">
      <c r="A3086" s="113" t="s">
        <v>10491</v>
      </c>
      <c r="D3086" s="113" t="s">
        <v>11441</v>
      </c>
      <c r="E3086" s="113">
        <f t="shared" si="48"/>
        <v>30101541</v>
      </c>
      <c r="F3086" s="113" t="s">
        <v>11571</v>
      </c>
      <c r="G3086" s="113" t="s">
        <v>11027</v>
      </c>
      <c r="H3086" s="113" t="s">
        <v>11419</v>
      </c>
      <c r="I3086" s="113" t="s">
        <v>11442</v>
      </c>
    </row>
    <row r="3087" spans="1:9" x14ac:dyDescent="0.2">
      <c r="A3087" s="113" t="s">
        <v>10491</v>
      </c>
      <c r="D3087" s="113" t="s">
        <v>11443</v>
      </c>
      <c r="E3087" s="113">
        <f t="shared" si="48"/>
        <v>30101542</v>
      </c>
      <c r="F3087" s="113" t="s">
        <v>11571</v>
      </c>
      <c r="G3087" s="113" t="s">
        <v>11027</v>
      </c>
      <c r="H3087" s="113" t="s">
        <v>11419</v>
      </c>
      <c r="I3087" s="113" t="s">
        <v>11444</v>
      </c>
    </row>
    <row r="3088" spans="1:9" x14ac:dyDescent="0.2">
      <c r="A3088" s="113" t="s">
        <v>10491</v>
      </c>
      <c r="D3088" s="113" t="s">
        <v>11445</v>
      </c>
      <c r="E3088" s="113">
        <f t="shared" si="48"/>
        <v>30101543</v>
      </c>
      <c r="F3088" s="113" t="s">
        <v>11571</v>
      </c>
      <c r="G3088" s="113" t="s">
        <v>11027</v>
      </c>
      <c r="H3088" s="113" t="s">
        <v>11419</v>
      </c>
      <c r="I3088" s="113" t="s">
        <v>11446</v>
      </c>
    </row>
    <row r="3089" spans="1:9" x14ac:dyDescent="0.2">
      <c r="A3089" s="113" t="s">
        <v>10491</v>
      </c>
      <c r="D3089" s="113" t="s">
        <v>11447</v>
      </c>
      <c r="E3089" s="113">
        <f t="shared" si="48"/>
        <v>30101550</v>
      </c>
      <c r="F3089" s="113" t="s">
        <v>11571</v>
      </c>
      <c r="G3089" s="113" t="s">
        <v>11027</v>
      </c>
      <c r="H3089" s="113" t="s">
        <v>11419</v>
      </c>
      <c r="I3089" s="113" t="s">
        <v>11448</v>
      </c>
    </row>
    <row r="3090" spans="1:9" x14ac:dyDescent="0.2">
      <c r="A3090" s="113" t="s">
        <v>10491</v>
      </c>
      <c r="D3090" s="113" t="s">
        <v>11449</v>
      </c>
      <c r="E3090" s="113">
        <f t="shared" si="48"/>
        <v>30101560</v>
      </c>
      <c r="F3090" s="113" t="s">
        <v>11571</v>
      </c>
      <c r="G3090" s="113" t="s">
        <v>11027</v>
      </c>
      <c r="H3090" s="113" t="s">
        <v>11419</v>
      </c>
      <c r="I3090" s="113" t="s">
        <v>11450</v>
      </c>
    </row>
    <row r="3091" spans="1:9" x14ac:dyDescent="0.2">
      <c r="A3091" s="113" t="s">
        <v>10491</v>
      </c>
      <c r="D3091" s="113" t="s">
        <v>11451</v>
      </c>
      <c r="E3091" s="113">
        <f t="shared" si="48"/>
        <v>30101599</v>
      </c>
      <c r="F3091" s="113" t="s">
        <v>11571</v>
      </c>
      <c r="G3091" s="113" t="s">
        <v>11027</v>
      </c>
      <c r="H3091" s="113" t="s">
        <v>11419</v>
      </c>
      <c r="I3091" s="113" t="s">
        <v>7789</v>
      </c>
    </row>
    <row r="3092" spans="1:9" x14ac:dyDescent="0.2">
      <c r="A3092" s="113" t="s">
        <v>10491</v>
      </c>
      <c r="D3092" s="113" t="s">
        <v>11452</v>
      </c>
      <c r="E3092" s="113">
        <f t="shared" si="48"/>
        <v>30101601</v>
      </c>
      <c r="F3092" s="113" t="s">
        <v>11571</v>
      </c>
      <c r="G3092" s="113" t="s">
        <v>11027</v>
      </c>
      <c r="H3092" s="113" t="s">
        <v>11453</v>
      </c>
      <c r="I3092" s="113" t="s">
        <v>11454</v>
      </c>
    </row>
    <row r="3093" spans="1:9" x14ac:dyDescent="0.2">
      <c r="A3093" s="113" t="s">
        <v>10491</v>
      </c>
      <c r="D3093" s="113" t="s">
        <v>11455</v>
      </c>
      <c r="E3093" s="113">
        <f t="shared" si="48"/>
        <v>30101602</v>
      </c>
      <c r="F3093" s="113" t="s">
        <v>11571</v>
      </c>
      <c r="G3093" s="113" t="s">
        <v>11027</v>
      </c>
      <c r="H3093" s="113" t="s">
        <v>11453</v>
      </c>
      <c r="I3093" s="113" t="s">
        <v>11456</v>
      </c>
    </row>
    <row r="3094" spans="1:9" x14ac:dyDescent="0.2">
      <c r="A3094" s="113" t="s">
        <v>10491</v>
      </c>
      <c r="D3094" s="113" t="s">
        <v>11457</v>
      </c>
      <c r="E3094" s="113">
        <f t="shared" si="48"/>
        <v>30101603</v>
      </c>
      <c r="F3094" s="113" t="s">
        <v>11571</v>
      </c>
      <c r="G3094" s="113" t="s">
        <v>11027</v>
      </c>
      <c r="H3094" s="113" t="s">
        <v>11453</v>
      </c>
      <c r="I3094" s="113" t="s">
        <v>11458</v>
      </c>
    </row>
    <row r="3095" spans="1:9" x14ac:dyDescent="0.2">
      <c r="A3095" s="113" t="s">
        <v>10491</v>
      </c>
      <c r="D3095" s="113" t="s">
        <v>11459</v>
      </c>
      <c r="E3095" s="113">
        <f t="shared" si="48"/>
        <v>30101699</v>
      </c>
      <c r="F3095" s="113" t="s">
        <v>11571</v>
      </c>
      <c r="G3095" s="113" t="s">
        <v>11027</v>
      </c>
      <c r="H3095" s="113" t="s">
        <v>11453</v>
      </c>
      <c r="I3095" s="113" t="s">
        <v>7789</v>
      </c>
    </row>
    <row r="3096" spans="1:9" x14ac:dyDescent="0.2">
      <c r="A3096" s="113" t="s">
        <v>10491</v>
      </c>
      <c r="D3096" s="113" t="s">
        <v>11460</v>
      </c>
      <c r="E3096" s="113">
        <f t="shared" si="48"/>
        <v>30101702</v>
      </c>
      <c r="F3096" s="113" t="s">
        <v>11571</v>
      </c>
      <c r="G3096" s="113" t="s">
        <v>11027</v>
      </c>
      <c r="H3096" s="113" t="s">
        <v>11461</v>
      </c>
      <c r="I3096" s="113" t="s">
        <v>11462</v>
      </c>
    </row>
    <row r="3097" spans="1:9" x14ac:dyDescent="0.2">
      <c r="A3097" s="113" t="s">
        <v>10491</v>
      </c>
      <c r="D3097" s="113" t="s">
        <v>11463</v>
      </c>
      <c r="E3097" s="113">
        <f t="shared" si="48"/>
        <v>30101703</v>
      </c>
      <c r="F3097" s="113" t="s">
        <v>11571</v>
      </c>
      <c r="G3097" s="113" t="s">
        <v>11027</v>
      </c>
      <c r="H3097" s="113" t="s">
        <v>11461</v>
      </c>
      <c r="I3097" s="113" t="s">
        <v>11464</v>
      </c>
    </row>
    <row r="3098" spans="1:9" x14ac:dyDescent="0.2">
      <c r="A3098" s="113" t="s">
        <v>10491</v>
      </c>
      <c r="D3098" s="113" t="s">
        <v>11465</v>
      </c>
      <c r="E3098" s="113">
        <f t="shared" si="48"/>
        <v>30101704</v>
      </c>
      <c r="F3098" s="113" t="s">
        <v>11571</v>
      </c>
      <c r="G3098" s="113" t="s">
        <v>11027</v>
      </c>
      <c r="H3098" s="113" t="s">
        <v>11461</v>
      </c>
      <c r="I3098" s="113" t="s">
        <v>11466</v>
      </c>
    </row>
    <row r="3099" spans="1:9" x14ac:dyDescent="0.2">
      <c r="A3099" s="113" t="s">
        <v>10491</v>
      </c>
      <c r="D3099" s="113" t="s">
        <v>11467</v>
      </c>
      <c r="E3099" s="113">
        <f t="shared" si="48"/>
        <v>30101705</v>
      </c>
      <c r="F3099" s="113" t="s">
        <v>11571</v>
      </c>
      <c r="G3099" s="113" t="s">
        <v>11027</v>
      </c>
      <c r="H3099" s="113" t="s">
        <v>11461</v>
      </c>
      <c r="I3099" s="113" t="s">
        <v>11468</v>
      </c>
    </row>
    <row r="3100" spans="1:9" x14ac:dyDescent="0.2">
      <c r="A3100" s="113" t="s">
        <v>10491</v>
      </c>
      <c r="D3100" s="113" t="s">
        <v>11469</v>
      </c>
      <c r="E3100" s="113">
        <f t="shared" si="48"/>
        <v>30101706</v>
      </c>
      <c r="F3100" s="113" t="s">
        <v>11571</v>
      </c>
      <c r="G3100" s="113" t="s">
        <v>11027</v>
      </c>
      <c r="H3100" s="113" t="s">
        <v>11461</v>
      </c>
      <c r="I3100" s="113" t="s">
        <v>11470</v>
      </c>
    </row>
    <row r="3101" spans="1:9" x14ac:dyDescent="0.2">
      <c r="A3101" s="113" t="s">
        <v>10491</v>
      </c>
      <c r="D3101" s="113" t="s">
        <v>11471</v>
      </c>
      <c r="E3101" s="113">
        <f t="shared" si="48"/>
        <v>30101707</v>
      </c>
      <c r="F3101" s="113" t="s">
        <v>11571</v>
      </c>
      <c r="G3101" s="113" t="s">
        <v>11027</v>
      </c>
      <c r="H3101" s="113" t="s">
        <v>11461</v>
      </c>
      <c r="I3101" s="113" t="s">
        <v>11472</v>
      </c>
    </row>
    <row r="3102" spans="1:9" x14ac:dyDescent="0.2">
      <c r="A3102" s="113" t="s">
        <v>10491</v>
      </c>
      <c r="D3102" s="113" t="s">
        <v>11473</v>
      </c>
      <c r="E3102" s="113">
        <f t="shared" si="48"/>
        <v>30101708</v>
      </c>
      <c r="F3102" s="113" t="s">
        <v>11571</v>
      </c>
      <c r="G3102" s="113" t="s">
        <v>11027</v>
      </c>
      <c r="H3102" s="113" t="s">
        <v>11461</v>
      </c>
      <c r="I3102" s="113" t="s">
        <v>11474</v>
      </c>
    </row>
    <row r="3103" spans="1:9" x14ac:dyDescent="0.2">
      <c r="A3103" s="113" t="s">
        <v>10491</v>
      </c>
      <c r="D3103" s="113" t="s">
        <v>11475</v>
      </c>
      <c r="E3103" s="113">
        <f t="shared" si="48"/>
        <v>30101799</v>
      </c>
      <c r="F3103" s="113" t="s">
        <v>11571</v>
      </c>
      <c r="G3103" s="113" t="s">
        <v>11027</v>
      </c>
      <c r="H3103" s="113" t="s">
        <v>11461</v>
      </c>
      <c r="I3103" s="113" t="s">
        <v>7789</v>
      </c>
    </row>
    <row r="3104" spans="1:9" x14ac:dyDescent="0.2">
      <c r="A3104" s="113" t="s">
        <v>10491</v>
      </c>
      <c r="D3104" s="113" t="s">
        <v>11476</v>
      </c>
      <c r="E3104" s="113">
        <f t="shared" si="48"/>
        <v>30101801</v>
      </c>
      <c r="F3104" s="113" t="s">
        <v>11571</v>
      </c>
      <c r="G3104" s="113" t="s">
        <v>11027</v>
      </c>
      <c r="H3104" s="113" t="s">
        <v>11477</v>
      </c>
      <c r="I3104" s="113" t="s">
        <v>11478</v>
      </c>
    </row>
    <row r="3105" spans="1:9" x14ac:dyDescent="0.2">
      <c r="A3105" s="113" t="s">
        <v>10491</v>
      </c>
      <c r="D3105" s="113" t="s">
        <v>11479</v>
      </c>
      <c r="E3105" s="113">
        <f t="shared" si="48"/>
        <v>30101802</v>
      </c>
      <c r="F3105" s="113" t="s">
        <v>11571</v>
      </c>
      <c r="G3105" s="113" t="s">
        <v>11027</v>
      </c>
      <c r="H3105" s="113" t="s">
        <v>11477</v>
      </c>
      <c r="I3105" s="113" t="s">
        <v>11480</v>
      </c>
    </row>
    <row r="3106" spans="1:9" x14ac:dyDescent="0.2">
      <c r="A3106" s="113" t="s">
        <v>10491</v>
      </c>
      <c r="D3106" s="113" t="s">
        <v>11481</v>
      </c>
      <c r="E3106" s="113">
        <f t="shared" si="48"/>
        <v>30101803</v>
      </c>
      <c r="F3106" s="113" t="s">
        <v>11571</v>
      </c>
      <c r="G3106" s="113" t="s">
        <v>11027</v>
      </c>
      <c r="H3106" s="113" t="s">
        <v>11477</v>
      </c>
      <c r="I3106" s="113" t="s">
        <v>11482</v>
      </c>
    </row>
    <row r="3107" spans="1:9" x14ac:dyDescent="0.2">
      <c r="A3107" s="113" t="s">
        <v>10491</v>
      </c>
      <c r="D3107" s="113" t="s">
        <v>11483</v>
      </c>
      <c r="E3107" s="113">
        <f t="shared" si="48"/>
        <v>30101805</v>
      </c>
      <c r="F3107" s="113" t="s">
        <v>11571</v>
      </c>
      <c r="G3107" s="113" t="s">
        <v>11027</v>
      </c>
      <c r="H3107" s="113" t="s">
        <v>11477</v>
      </c>
      <c r="I3107" s="113" t="s">
        <v>11484</v>
      </c>
    </row>
    <row r="3108" spans="1:9" x14ac:dyDescent="0.2">
      <c r="A3108" s="113" t="s">
        <v>10491</v>
      </c>
      <c r="D3108" s="113" t="s">
        <v>11485</v>
      </c>
      <c r="E3108" s="113">
        <f t="shared" si="48"/>
        <v>30101807</v>
      </c>
      <c r="F3108" s="113" t="s">
        <v>11571</v>
      </c>
      <c r="G3108" s="113" t="s">
        <v>11027</v>
      </c>
      <c r="H3108" s="113" t="s">
        <v>11477</v>
      </c>
      <c r="I3108" s="113" t="s">
        <v>11486</v>
      </c>
    </row>
    <row r="3109" spans="1:9" x14ac:dyDescent="0.2">
      <c r="A3109" s="113" t="s">
        <v>10491</v>
      </c>
      <c r="D3109" s="113" t="s">
        <v>11487</v>
      </c>
      <c r="E3109" s="113">
        <f t="shared" si="48"/>
        <v>30101808</v>
      </c>
      <c r="F3109" s="113" t="s">
        <v>11571</v>
      </c>
      <c r="G3109" s="113" t="s">
        <v>11027</v>
      </c>
      <c r="H3109" s="113" t="s">
        <v>11477</v>
      </c>
      <c r="I3109" s="113" t="s">
        <v>11488</v>
      </c>
    </row>
    <row r="3110" spans="1:9" x14ac:dyDescent="0.2">
      <c r="A3110" s="113" t="s">
        <v>10491</v>
      </c>
      <c r="D3110" s="113" t="s">
        <v>11489</v>
      </c>
      <c r="E3110" s="113">
        <f t="shared" si="48"/>
        <v>30101809</v>
      </c>
      <c r="F3110" s="113" t="s">
        <v>11571</v>
      </c>
      <c r="G3110" s="113" t="s">
        <v>11027</v>
      </c>
      <c r="H3110" s="113" t="s">
        <v>11477</v>
      </c>
      <c r="I3110" s="113" t="s">
        <v>11490</v>
      </c>
    </row>
    <row r="3111" spans="1:9" x14ac:dyDescent="0.2">
      <c r="A3111" s="113" t="s">
        <v>10491</v>
      </c>
      <c r="D3111" s="113" t="s">
        <v>11491</v>
      </c>
      <c r="E3111" s="113">
        <f t="shared" si="48"/>
        <v>30101810</v>
      </c>
      <c r="F3111" s="113" t="s">
        <v>11571</v>
      </c>
      <c r="G3111" s="113" t="s">
        <v>11027</v>
      </c>
      <c r="H3111" s="113" t="s">
        <v>11477</v>
      </c>
      <c r="I3111" s="113" t="s">
        <v>11492</v>
      </c>
    </row>
    <row r="3112" spans="1:9" x14ac:dyDescent="0.2">
      <c r="A3112" s="113" t="s">
        <v>10491</v>
      </c>
      <c r="D3112" s="113" t="s">
        <v>11493</v>
      </c>
      <c r="E3112" s="113">
        <f t="shared" si="48"/>
        <v>30101811</v>
      </c>
      <c r="F3112" s="113" t="s">
        <v>11571</v>
      </c>
      <c r="G3112" s="113" t="s">
        <v>11027</v>
      </c>
      <c r="H3112" s="113" t="s">
        <v>11477</v>
      </c>
      <c r="I3112" s="113" t="s">
        <v>11494</v>
      </c>
    </row>
    <row r="3113" spans="1:9" x14ac:dyDescent="0.2">
      <c r="A3113" s="113" t="s">
        <v>10491</v>
      </c>
      <c r="D3113" s="113" t="s">
        <v>11495</v>
      </c>
      <c r="E3113" s="113">
        <f t="shared" si="48"/>
        <v>30101812</v>
      </c>
      <c r="F3113" s="113" t="s">
        <v>11571</v>
      </c>
      <c r="G3113" s="113" t="s">
        <v>11027</v>
      </c>
      <c r="H3113" s="113" t="s">
        <v>11477</v>
      </c>
      <c r="I3113" s="113" t="s">
        <v>11496</v>
      </c>
    </row>
    <row r="3114" spans="1:9" x14ac:dyDescent="0.2">
      <c r="A3114" s="113" t="s">
        <v>10491</v>
      </c>
      <c r="D3114" s="113" t="s">
        <v>11497</v>
      </c>
      <c r="E3114" s="113">
        <f t="shared" si="48"/>
        <v>30101813</v>
      </c>
      <c r="F3114" s="113" t="s">
        <v>11571</v>
      </c>
      <c r="G3114" s="113" t="s">
        <v>11027</v>
      </c>
      <c r="H3114" s="113" t="s">
        <v>11477</v>
      </c>
      <c r="I3114" s="113" t="s">
        <v>11498</v>
      </c>
    </row>
    <row r="3115" spans="1:9" x14ac:dyDescent="0.2">
      <c r="A3115" s="113" t="s">
        <v>10491</v>
      </c>
      <c r="D3115" s="113" t="s">
        <v>11499</v>
      </c>
      <c r="E3115" s="113">
        <f t="shared" si="48"/>
        <v>30101814</v>
      </c>
      <c r="F3115" s="113" t="s">
        <v>11571</v>
      </c>
      <c r="G3115" s="113" t="s">
        <v>11027</v>
      </c>
      <c r="H3115" s="113" t="s">
        <v>11477</v>
      </c>
      <c r="I3115" s="113" t="s">
        <v>11490</v>
      </c>
    </row>
    <row r="3116" spans="1:9" x14ac:dyDescent="0.2">
      <c r="A3116" s="113" t="s">
        <v>10491</v>
      </c>
      <c r="D3116" s="113" t="s">
        <v>11500</v>
      </c>
      <c r="E3116" s="113">
        <f t="shared" si="48"/>
        <v>30101815</v>
      </c>
      <c r="F3116" s="113" t="s">
        <v>11571</v>
      </c>
      <c r="G3116" s="113" t="s">
        <v>11027</v>
      </c>
      <c r="H3116" s="113" t="s">
        <v>11477</v>
      </c>
      <c r="I3116" s="113" t="s">
        <v>11501</v>
      </c>
    </row>
    <row r="3117" spans="1:9" x14ac:dyDescent="0.2">
      <c r="A3117" s="113" t="s">
        <v>10491</v>
      </c>
      <c r="D3117" s="113" t="s">
        <v>11502</v>
      </c>
      <c r="E3117" s="113">
        <f t="shared" si="48"/>
        <v>30101816</v>
      </c>
      <c r="F3117" s="113" t="s">
        <v>11571</v>
      </c>
      <c r="G3117" s="113" t="s">
        <v>11027</v>
      </c>
      <c r="H3117" s="113" t="s">
        <v>11477</v>
      </c>
      <c r="I3117" s="113" t="s">
        <v>11503</v>
      </c>
    </row>
    <row r="3118" spans="1:9" x14ac:dyDescent="0.2">
      <c r="A3118" s="113" t="s">
        <v>10491</v>
      </c>
      <c r="D3118" s="113" t="s">
        <v>11504</v>
      </c>
      <c r="E3118" s="113">
        <f t="shared" si="48"/>
        <v>30101817</v>
      </c>
      <c r="F3118" s="113" t="s">
        <v>11571</v>
      </c>
      <c r="G3118" s="113" t="s">
        <v>11027</v>
      </c>
      <c r="H3118" s="113" t="s">
        <v>11477</v>
      </c>
      <c r="I3118" s="113" t="s">
        <v>14415</v>
      </c>
    </row>
    <row r="3119" spans="1:9" x14ac:dyDescent="0.2">
      <c r="A3119" s="113" t="s">
        <v>10491</v>
      </c>
      <c r="D3119" s="113" t="s">
        <v>11505</v>
      </c>
      <c r="E3119" s="113">
        <f t="shared" si="48"/>
        <v>30101818</v>
      </c>
      <c r="F3119" s="113" t="s">
        <v>11571</v>
      </c>
      <c r="G3119" s="113" t="s">
        <v>11027</v>
      </c>
      <c r="H3119" s="113" t="s">
        <v>11477</v>
      </c>
      <c r="I3119" s="113" t="s">
        <v>11454</v>
      </c>
    </row>
    <row r="3120" spans="1:9" x14ac:dyDescent="0.2">
      <c r="A3120" s="113" t="s">
        <v>10491</v>
      </c>
      <c r="D3120" s="113" t="s">
        <v>11506</v>
      </c>
      <c r="E3120" s="113">
        <f t="shared" si="48"/>
        <v>30101819</v>
      </c>
      <c r="F3120" s="113" t="s">
        <v>11571</v>
      </c>
      <c r="G3120" s="113" t="s">
        <v>11027</v>
      </c>
      <c r="H3120" s="113" t="s">
        <v>11477</v>
      </c>
      <c r="I3120" s="113" t="s">
        <v>11507</v>
      </c>
    </row>
    <row r="3121" spans="1:9" x14ac:dyDescent="0.2">
      <c r="A3121" s="113" t="s">
        <v>10491</v>
      </c>
      <c r="D3121" s="113" t="s">
        <v>11508</v>
      </c>
      <c r="E3121" s="113">
        <f t="shared" si="48"/>
        <v>30101820</v>
      </c>
      <c r="F3121" s="113" t="s">
        <v>11571</v>
      </c>
      <c r="G3121" s="113" t="s">
        <v>11027</v>
      </c>
      <c r="H3121" s="113" t="s">
        <v>11477</v>
      </c>
      <c r="I3121" s="113" t="s">
        <v>11509</v>
      </c>
    </row>
    <row r="3122" spans="1:9" x14ac:dyDescent="0.2">
      <c r="A3122" s="113" t="s">
        <v>10491</v>
      </c>
      <c r="D3122" s="113" t="s">
        <v>11510</v>
      </c>
      <c r="E3122" s="113">
        <f t="shared" si="48"/>
        <v>30101821</v>
      </c>
      <c r="F3122" s="113" t="s">
        <v>11571</v>
      </c>
      <c r="G3122" s="113" t="s">
        <v>11027</v>
      </c>
      <c r="H3122" s="113" t="s">
        <v>11477</v>
      </c>
      <c r="I3122" s="113" t="s">
        <v>11511</v>
      </c>
    </row>
    <row r="3123" spans="1:9" x14ac:dyDescent="0.2">
      <c r="A3123" s="113" t="s">
        <v>10491</v>
      </c>
      <c r="D3123" s="113" t="s">
        <v>11512</v>
      </c>
      <c r="E3123" s="113">
        <f t="shared" si="48"/>
        <v>30101822</v>
      </c>
      <c r="F3123" s="113" t="s">
        <v>11571</v>
      </c>
      <c r="G3123" s="113" t="s">
        <v>11027</v>
      </c>
      <c r="H3123" s="113" t="s">
        <v>11477</v>
      </c>
      <c r="I3123" s="113" t="s">
        <v>11513</v>
      </c>
    </row>
    <row r="3124" spans="1:9" x14ac:dyDescent="0.2">
      <c r="A3124" s="113" t="s">
        <v>10491</v>
      </c>
      <c r="D3124" s="113" t="s">
        <v>11514</v>
      </c>
      <c r="E3124" s="113">
        <f t="shared" si="48"/>
        <v>30101827</v>
      </c>
      <c r="F3124" s="113" t="s">
        <v>11571</v>
      </c>
      <c r="G3124" s="113" t="s">
        <v>11027</v>
      </c>
      <c r="H3124" s="113" t="s">
        <v>11477</v>
      </c>
      <c r="I3124" s="113" t="s">
        <v>11515</v>
      </c>
    </row>
    <row r="3125" spans="1:9" x14ac:dyDescent="0.2">
      <c r="A3125" s="113" t="s">
        <v>10491</v>
      </c>
      <c r="D3125" s="113" t="s">
        <v>11516</v>
      </c>
      <c r="E3125" s="113">
        <f t="shared" si="48"/>
        <v>30101832</v>
      </c>
      <c r="F3125" s="113" t="s">
        <v>11571</v>
      </c>
      <c r="G3125" s="113" t="s">
        <v>11027</v>
      </c>
      <c r="H3125" s="113" t="s">
        <v>11477</v>
      </c>
      <c r="I3125" s="113" t="s">
        <v>11517</v>
      </c>
    </row>
    <row r="3126" spans="1:9" x14ac:dyDescent="0.2">
      <c r="A3126" s="113" t="s">
        <v>10491</v>
      </c>
      <c r="D3126" s="113" t="s">
        <v>11518</v>
      </c>
      <c r="E3126" s="113">
        <f t="shared" si="48"/>
        <v>30101837</v>
      </c>
      <c r="F3126" s="113" t="s">
        <v>11571</v>
      </c>
      <c r="G3126" s="113" t="s">
        <v>11027</v>
      </c>
      <c r="H3126" s="113" t="s">
        <v>11477</v>
      </c>
      <c r="I3126" s="113" t="s">
        <v>11519</v>
      </c>
    </row>
    <row r="3127" spans="1:9" x14ac:dyDescent="0.2">
      <c r="A3127" s="113" t="s">
        <v>10491</v>
      </c>
      <c r="D3127" s="113" t="s">
        <v>11520</v>
      </c>
      <c r="E3127" s="113">
        <f t="shared" si="48"/>
        <v>30101838</v>
      </c>
      <c r="F3127" s="113" t="s">
        <v>11571</v>
      </c>
      <c r="G3127" s="113" t="s">
        <v>11027</v>
      </c>
      <c r="H3127" s="113" t="s">
        <v>11477</v>
      </c>
      <c r="I3127" s="113" t="s">
        <v>11521</v>
      </c>
    </row>
    <row r="3128" spans="1:9" x14ac:dyDescent="0.2">
      <c r="A3128" s="113" t="s">
        <v>10491</v>
      </c>
      <c r="D3128" s="113" t="s">
        <v>11522</v>
      </c>
      <c r="E3128" s="113">
        <f t="shared" si="48"/>
        <v>30101839</v>
      </c>
      <c r="F3128" s="113" t="s">
        <v>11571</v>
      </c>
      <c r="G3128" s="113" t="s">
        <v>11027</v>
      </c>
      <c r="H3128" s="113" t="s">
        <v>11477</v>
      </c>
      <c r="I3128" s="113" t="s">
        <v>11523</v>
      </c>
    </row>
    <row r="3129" spans="1:9" x14ac:dyDescent="0.2">
      <c r="A3129" s="113" t="s">
        <v>10491</v>
      </c>
      <c r="D3129" s="113" t="s">
        <v>11524</v>
      </c>
      <c r="E3129" s="113">
        <f t="shared" si="48"/>
        <v>30101840</v>
      </c>
      <c r="F3129" s="113" t="s">
        <v>11571</v>
      </c>
      <c r="G3129" s="113" t="s">
        <v>11027</v>
      </c>
      <c r="H3129" s="113" t="s">
        <v>11477</v>
      </c>
      <c r="I3129" s="113" t="s">
        <v>11525</v>
      </c>
    </row>
    <row r="3130" spans="1:9" x14ac:dyDescent="0.2">
      <c r="A3130" s="113" t="s">
        <v>10491</v>
      </c>
      <c r="D3130" s="113" t="s">
        <v>11526</v>
      </c>
      <c r="E3130" s="113">
        <f t="shared" si="48"/>
        <v>30101842</v>
      </c>
      <c r="F3130" s="113" t="s">
        <v>11571</v>
      </c>
      <c r="G3130" s="113" t="s">
        <v>11027</v>
      </c>
      <c r="H3130" s="113" t="s">
        <v>11477</v>
      </c>
      <c r="I3130" s="113" t="s">
        <v>11527</v>
      </c>
    </row>
    <row r="3131" spans="1:9" x14ac:dyDescent="0.2">
      <c r="A3131" s="113" t="s">
        <v>10491</v>
      </c>
      <c r="D3131" s="113" t="s">
        <v>11528</v>
      </c>
      <c r="E3131" s="113">
        <f t="shared" si="48"/>
        <v>30101847</v>
      </c>
      <c r="F3131" s="113" t="s">
        <v>11571</v>
      </c>
      <c r="G3131" s="113" t="s">
        <v>11027</v>
      </c>
      <c r="H3131" s="113" t="s">
        <v>11477</v>
      </c>
      <c r="I3131" s="113" t="s">
        <v>11529</v>
      </c>
    </row>
    <row r="3132" spans="1:9" x14ac:dyDescent="0.2">
      <c r="A3132" s="113" t="s">
        <v>10491</v>
      </c>
      <c r="D3132" s="113" t="s">
        <v>11530</v>
      </c>
      <c r="E3132" s="113">
        <f t="shared" si="48"/>
        <v>30101849</v>
      </c>
      <c r="F3132" s="113" t="s">
        <v>11571</v>
      </c>
      <c r="G3132" s="113" t="s">
        <v>11027</v>
      </c>
      <c r="H3132" s="113" t="s">
        <v>11477</v>
      </c>
      <c r="I3132" s="113" t="s">
        <v>11531</v>
      </c>
    </row>
    <row r="3133" spans="1:9" x14ac:dyDescent="0.2">
      <c r="A3133" s="113" t="s">
        <v>10491</v>
      </c>
      <c r="D3133" s="113" t="s">
        <v>11532</v>
      </c>
      <c r="E3133" s="113">
        <f t="shared" si="48"/>
        <v>30101852</v>
      </c>
      <c r="F3133" s="113" t="s">
        <v>11571</v>
      </c>
      <c r="G3133" s="113" t="s">
        <v>11027</v>
      </c>
      <c r="H3133" s="113" t="s">
        <v>11477</v>
      </c>
      <c r="I3133" s="113" t="s">
        <v>11533</v>
      </c>
    </row>
    <row r="3134" spans="1:9" x14ac:dyDescent="0.2">
      <c r="A3134" s="113" t="s">
        <v>10491</v>
      </c>
      <c r="D3134" s="113" t="s">
        <v>11534</v>
      </c>
      <c r="E3134" s="113">
        <f t="shared" si="48"/>
        <v>30101860</v>
      </c>
      <c r="F3134" s="113" t="s">
        <v>11571</v>
      </c>
      <c r="G3134" s="113" t="s">
        <v>11027</v>
      </c>
      <c r="H3134" s="113" t="s">
        <v>11477</v>
      </c>
      <c r="I3134" s="113" t="s">
        <v>11535</v>
      </c>
    </row>
    <row r="3135" spans="1:9" x14ac:dyDescent="0.2">
      <c r="A3135" s="113" t="s">
        <v>10491</v>
      </c>
      <c r="D3135" s="113" t="s">
        <v>11536</v>
      </c>
      <c r="E3135" s="113">
        <f t="shared" si="48"/>
        <v>30101861</v>
      </c>
      <c r="F3135" s="113" t="s">
        <v>11571</v>
      </c>
      <c r="G3135" s="113" t="s">
        <v>11027</v>
      </c>
      <c r="H3135" s="113" t="s">
        <v>11477</v>
      </c>
      <c r="I3135" s="113" t="s">
        <v>11537</v>
      </c>
    </row>
    <row r="3136" spans="1:9" x14ac:dyDescent="0.2">
      <c r="A3136" s="113" t="s">
        <v>10491</v>
      </c>
      <c r="D3136" s="113" t="s">
        <v>11538</v>
      </c>
      <c r="E3136" s="113">
        <f t="shared" si="48"/>
        <v>30101863</v>
      </c>
      <c r="F3136" s="113" t="s">
        <v>11571</v>
      </c>
      <c r="G3136" s="113" t="s">
        <v>11027</v>
      </c>
      <c r="H3136" s="113" t="s">
        <v>11477</v>
      </c>
      <c r="I3136" s="113" t="s">
        <v>11490</v>
      </c>
    </row>
    <row r="3137" spans="1:9" x14ac:dyDescent="0.2">
      <c r="A3137" s="113" t="s">
        <v>10491</v>
      </c>
      <c r="D3137" s="113" t="s">
        <v>11539</v>
      </c>
      <c r="E3137" s="113">
        <f t="shared" si="48"/>
        <v>30101864</v>
      </c>
      <c r="F3137" s="113" t="s">
        <v>11571</v>
      </c>
      <c r="G3137" s="113" t="s">
        <v>11027</v>
      </c>
      <c r="H3137" s="113" t="s">
        <v>11477</v>
      </c>
      <c r="I3137" s="113" t="s">
        <v>11540</v>
      </c>
    </row>
    <row r="3138" spans="1:9" x14ac:dyDescent="0.2">
      <c r="A3138" s="113" t="s">
        <v>10491</v>
      </c>
      <c r="D3138" s="113" t="s">
        <v>11541</v>
      </c>
      <c r="E3138" s="113">
        <f t="shared" ref="E3138:E3201" si="49">VALUE(D3138)</f>
        <v>30101865</v>
      </c>
      <c r="F3138" s="113" t="s">
        <v>11571</v>
      </c>
      <c r="G3138" s="113" t="s">
        <v>11027</v>
      </c>
      <c r="H3138" s="113" t="s">
        <v>11477</v>
      </c>
      <c r="I3138" s="113" t="s">
        <v>11542</v>
      </c>
    </row>
    <row r="3139" spans="1:9" x14ac:dyDescent="0.2">
      <c r="A3139" s="113" t="s">
        <v>10491</v>
      </c>
      <c r="D3139" s="113" t="s">
        <v>11543</v>
      </c>
      <c r="E3139" s="113">
        <f t="shared" si="49"/>
        <v>30101866</v>
      </c>
      <c r="F3139" s="113" t="s">
        <v>11571</v>
      </c>
      <c r="G3139" s="113" t="s">
        <v>11027</v>
      </c>
      <c r="H3139" s="113" t="s">
        <v>11477</v>
      </c>
      <c r="I3139" s="113" t="s">
        <v>11544</v>
      </c>
    </row>
    <row r="3140" spans="1:9" x14ac:dyDescent="0.2">
      <c r="A3140" s="113" t="s">
        <v>10491</v>
      </c>
      <c r="D3140" s="113" t="s">
        <v>11545</v>
      </c>
      <c r="E3140" s="113">
        <f t="shared" si="49"/>
        <v>30101870</v>
      </c>
      <c r="F3140" s="113" t="s">
        <v>11571</v>
      </c>
      <c r="G3140" s="113" t="s">
        <v>11027</v>
      </c>
      <c r="H3140" s="113" t="s">
        <v>11477</v>
      </c>
      <c r="I3140" s="113" t="s">
        <v>11546</v>
      </c>
    </row>
    <row r="3141" spans="1:9" x14ac:dyDescent="0.2">
      <c r="A3141" s="113" t="s">
        <v>10491</v>
      </c>
      <c r="D3141" s="113" t="s">
        <v>11547</v>
      </c>
      <c r="E3141" s="113">
        <f t="shared" si="49"/>
        <v>30101871</v>
      </c>
      <c r="F3141" s="113" t="s">
        <v>11571</v>
      </c>
      <c r="G3141" s="113" t="s">
        <v>11027</v>
      </c>
      <c r="H3141" s="113" t="s">
        <v>11477</v>
      </c>
      <c r="I3141" s="113" t="s">
        <v>11548</v>
      </c>
    </row>
    <row r="3142" spans="1:9" x14ac:dyDescent="0.2">
      <c r="A3142" s="113" t="s">
        <v>10491</v>
      </c>
      <c r="D3142" s="113" t="s">
        <v>11549</v>
      </c>
      <c r="E3142" s="113">
        <f t="shared" si="49"/>
        <v>30101872</v>
      </c>
      <c r="F3142" s="113" t="s">
        <v>11571</v>
      </c>
      <c r="G3142" s="113" t="s">
        <v>11027</v>
      </c>
      <c r="H3142" s="113" t="s">
        <v>11477</v>
      </c>
      <c r="I3142" s="113" t="s">
        <v>11550</v>
      </c>
    </row>
    <row r="3143" spans="1:9" x14ac:dyDescent="0.2">
      <c r="A3143" s="113" t="s">
        <v>10491</v>
      </c>
      <c r="D3143" s="113" t="s">
        <v>11551</v>
      </c>
      <c r="E3143" s="113">
        <f t="shared" si="49"/>
        <v>30101880</v>
      </c>
      <c r="F3143" s="113" t="s">
        <v>11571</v>
      </c>
      <c r="G3143" s="113" t="s">
        <v>11027</v>
      </c>
      <c r="H3143" s="113" t="s">
        <v>11477</v>
      </c>
      <c r="I3143" s="113" t="s">
        <v>11552</v>
      </c>
    </row>
    <row r="3144" spans="1:9" x14ac:dyDescent="0.2">
      <c r="A3144" s="113" t="s">
        <v>10491</v>
      </c>
      <c r="D3144" s="113" t="s">
        <v>11553</v>
      </c>
      <c r="E3144" s="113">
        <f t="shared" si="49"/>
        <v>30101881</v>
      </c>
      <c r="F3144" s="113" t="s">
        <v>11571</v>
      </c>
      <c r="G3144" s="113" t="s">
        <v>11027</v>
      </c>
      <c r="H3144" s="113" t="s">
        <v>11477</v>
      </c>
      <c r="I3144" s="113" t="s">
        <v>11554</v>
      </c>
    </row>
    <row r="3145" spans="1:9" x14ac:dyDescent="0.2">
      <c r="A3145" s="113" t="s">
        <v>10491</v>
      </c>
      <c r="D3145" s="113" t="s">
        <v>11555</v>
      </c>
      <c r="E3145" s="113">
        <f t="shared" si="49"/>
        <v>30101882</v>
      </c>
      <c r="F3145" s="113" t="s">
        <v>11571</v>
      </c>
      <c r="G3145" s="113" t="s">
        <v>11027</v>
      </c>
      <c r="H3145" s="113" t="s">
        <v>11477</v>
      </c>
      <c r="I3145" s="113" t="s">
        <v>11556</v>
      </c>
    </row>
    <row r="3146" spans="1:9" x14ac:dyDescent="0.2">
      <c r="A3146" s="113" t="s">
        <v>10491</v>
      </c>
      <c r="D3146" s="113" t="s">
        <v>11557</v>
      </c>
      <c r="E3146" s="113">
        <f t="shared" si="49"/>
        <v>30101883</v>
      </c>
      <c r="F3146" s="113" t="s">
        <v>11571</v>
      </c>
      <c r="G3146" s="113" t="s">
        <v>11027</v>
      </c>
      <c r="H3146" s="113" t="s">
        <v>11477</v>
      </c>
      <c r="I3146" s="113" t="s">
        <v>11558</v>
      </c>
    </row>
    <row r="3147" spans="1:9" x14ac:dyDescent="0.2">
      <c r="A3147" s="113" t="s">
        <v>10491</v>
      </c>
      <c r="D3147" s="113" t="s">
        <v>11559</v>
      </c>
      <c r="E3147" s="113">
        <f t="shared" si="49"/>
        <v>30101884</v>
      </c>
      <c r="F3147" s="113" t="s">
        <v>11571</v>
      </c>
      <c r="G3147" s="113" t="s">
        <v>11027</v>
      </c>
      <c r="H3147" s="113" t="s">
        <v>11477</v>
      </c>
      <c r="I3147" s="113" t="s">
        <v>11560</v>
      </c>
    </row>
    <row r="3148" spans="1:9" x14ac:dyDescent="0.2">
      <c r="A3148" s="113" t="s">
        <v>10491</v>
      </c>
      <c r="D3148" s="113" t="s">
        <v>11561</v>
      </c>
      <c r="E3148" s="113">
        <f t="shared" si="49"/>
        <v>30101885</v>
      </c>
      <c r="F3148" s="113" t="s">
        <v>11571</v>
      </c>
      <c r="G3148" s="113" t="s">
        <v>11027</v>
      </c>
      <c r="H3148" s="113" t="s">
        <v>11477</v>
      </c>
      <c r="I3148" s="113" t="s">
        <v>11585</v>
      </c>
    </row>
    <row r="3149" spans="1:9" x14ac:dyDescent="0.2">
      <c r="A3149" s="113" t="s">
        <v>10491</v>
      </c>
      <c r="D3149" s="113" t="s">
        <v>11586</v>
      </c>
      <c r="E3149" s="113">
        <f t="shared" si="49"/>
        <v>30101890</v>
      </c>
      <c r="F3149" s="113" t="s">
        <v>11571</v>
      </c>
      <c r="G3149" s="113" t="s">
        <v>11027</v>
      </c>
      <c r="H3149" s="113" t="s">
        <v>11477</v>
      </c>
      <c r="I3149" s="113" t="s">
        <v>11587</v>
      </c>
    </row>
    <row r="3150" spans="1:9" x14ac:dyDescent="0.2">
      <c r="A3150" s="113" t="s">
        <v>10491</v>
      </c>
      <c r="D3150" s="113" t="s">
        <v>11588</v>
      </c>
      <c r="E3150" s="113">
        <f t="shared" si="49"/>
        <v>30101891</v>
      </c>
      <c r="F3150" s="113" t="s">
        <v>11571</v>
      </c>
      <c r="G3150" s="113" t="s">
        <v>11027</v>
      </c>
      <c r="H3150" s="113" t="s">
        <v>11477</v>
      </c>
      <c r="I3150" s="113" t="s">
        <v>11589</v>
      </c>
    </row>
    <row r="3151" spans="1:9" x14ac:dyDescent="0.2">
      <c r="A3151" s="113" t="s">
        <v>10491</v>
      </c>
      <c r="D3151" s="113" t="s">
        <v>11590</v>
      </c>
      <c r="E3151" s="113">
        <f t="shared" si="49"/>
        <v>30101892</v>
      </c>
      <c r="F3151" s="113" t="s">
        <v>11571</v>
      </c>
      <c r="G3151" s="113" t="s">
        <v>11027</v>
      </c>
      <c r="H3151" s="113" t="s">
        <v>11477</v>
      </c>
      <c r="I3151" s="113" t="s">
        <v>11591</v>
      </c>
    </row>
    <row r="3152" spans="1:9" x14ac:dyDescent="0.2">
      <c r="A3152" s="113" t="s">
        <v>10491</v>
      </c>
      <c r="D3152" s="113" t="s">
        <v>11592</v>
      </c>
      <c r="E3152" s="113">
        <f t="shared" si="49"/>
        <v>30101893</v>
      </c>
      <c r="F3152" s="113" t="s">
        <v>11571</v>
      </c>
      <c r="G3152" s="113" t="s">
        <v>11027</v>
      </c>
      <c r="H3152" s="113" t="s">
        <v>11477</v>
      </c>
      <c r="I3152" s="113" t="s">
        <v>11030</v>
      </c>
    </row>
    <row r="3153" spans="1:9" x14ac:dyDescent="0.2">
      <c r="A3153" s="113" t="s">
        <v>10491</v>
      </c>
      <c r="D3153" s="113" t="s">
        <v>11593</v>
      </c>
      <c r="E3153" s="113">
        <f t="shared" si="49"/>
        <v>30101894</v>
      </c>
      <c r="F3153" s="113" t="s">
        <v>11571</v>
      </c>
      <c r="G3153" s="113" t="s">
        <v>11027</v>
      </c>
      <c r="H3153" s="113" t="s">
        <v>11477</v>
      </c>
      <c r="I3153" s="113" t="s">
        <v>11594</v>
      </c>
    </row>
    <row r="3154" spans="1:9" x14ac:dyDescent="0.2">
      <c r="A3154" s="113" t="s">
        <v>10491</v>
      </c>
      <c r="D3154" s="113" t="s">
        <v>11595</v>
      </c>
      <c r="E3154" s="113">
        <f t="shared" si="49"/>
        <v>30101899</v>
      </c>
      <c r="F3154" s="113" t="s">
        <v>11571</v>
      </c>
      <c r="G3154" s="113" t="s">
        <v>11027</v>
      </c>
      <c r="H3154" s="113" t="s">
        <v>11477</v>
      </c>
      <c r="I3154" s="113" t="s">
        <v>11596</v>
      </c>
    </row>
    <row r="3155" spans="1:9" x14ac:dyDescent="0.2">
      <c r="A3155" s="113" t="s">
        <v>10491</v>
      </c>
      <c r="D3155" s="113" t="s">
        <v>11597</v>
      </c>
      <c r="E3155" s="113">
        <f t="shared" si="49"/>
        <v>30101901</v>
      </c>
      <c r="F3155" s="113" t="s">
        <v>11571</v>
      </c>
      <c r="G3155" s="113" t="s">
        <v>11027</v>
      </c>
      <c r="H3155" s="113" t="s">
        <v>11598</v>
      </c>
      <c r="I3155" s="113" t="s">
        <v>11599</v>
      </c>
    </row>
    <row r="3156" spans="1:9" x14ac:dyDescent="0.2">
      <c r="A3156" s="113" t="s">
        <v>10491</v>
      </c>
      <c r="D3156" s="113" t="s">
        <v>11600</v>
      </c>
      <c r="E3156" s="113">
        <f t="shared" si="49"/>
        <v>30101902</v>
      </c>
      <c r="F3156" s="113" t="s">
        <v>11571</v>
      </c>
      <c r="G3156" s="113" t="s">
        <v>11027</v>
      </c>
      <c r="H3156" s="113" t="s">
        <v>11598</v>
      </c>
      <c r="I3156" s="113" t="s">
        <v>11601</v>
      </c>
    </row>
    <row r="3157" spans="1:9" x14ac:dyDescent="0.2">
      <c r="A3157" s="113" t="s">
        <v>10491</v>
      </c>
      <c r="D3157" s="113" t="s">
        <v>11602</v>
      </c>
      <c r="E3157" s="113">
        <f t="shared" si="49"/>
        <v>30101904</v>
      </c>
      <c r="F3157" s="113" t="s">
        <v>11571</v>
      </c>
      <c r="G3157" s="113" t="s">
        <v>11027</v>
      </c>
      <c r="H3157" s="113" t="s">
        <v>11598</v>
      </c>
      <c r="I3157" s="113" t="s">
        <v>11603</v>
      </c>
    </row>
    <row r="3158" spans="1:9" x14ac:dyDescent="0.2">
      <c r="A3158" s="113" t="s">
        <v>10491</v>
      </c>
      <c r="D3158" s="113" t="s">
        <v>11604</v>
      </c>
      <c r="E3158" s="113">
        <f t="shared" si="49"/>
        <v>30101905</v>
      </c>
      <c r="F3158" s="113" t="s">
        <v>11571</v>
      </c>
      <c r="G3158" s="113" t="s">
        <v>11027</v>
      </c>
      <c r="H3158" s="113" t="s">
        <v>11598</v>
      </c>
      <c r="I3158" s="113" t="s">
        <v>11605</v>
      </c>
    </row>
    <row r="3159" spans="1:9" x14ac:dyDescent="0.2">
      <c r="A3159" s="113" t="s">
        <v>10491</v>
      </c>
      <c r="D3159" s="113" t="s">
        <v>11606</v>
      </c>
      <c r="E3159" s="113">
        <f t="shared" si="49"/>
        <v>30101906</v>
      </c>
      <c r="F3159" s="113" t="s">
        <v>11571</v>
      </c>
      <c r="G3159" s="113" t="s">
        <v>11027</v>
      </c>
      <c r="H3159" s="113" t="s">
        <v>11598</v>
      </c>
      <c r="I3159" s="113" t="s">
        <v>11607</v>
      </c>
    </row>
    <row r="3160" spans="1:9" x14ac:dyDescent="0.2">
      <c r="A3160" s="113" t="s">
        <v>10491</v>
      </c>
      <c r="D3160" s="113" t="s">
        <v>11608</v>
      </c>
      <c r="E3160" s="113">
        <f t="shared" si="49"/>
        <v>30101907</v>
      </c>
      <c r="F3160" s="113" t="s">
        <v>11571</v>
      </c>
      <c r="G3160" s="113" t="s">
        <v>11027</v>
      </c>
      <c r="H3160" s="113" t="s">
        <v>11598</v>
      </c>
      <c r="I3160" s="113" t="s">
        <v>11609</v>
      </c>
    </row>
    <row r="3161" spans="1:9" x14ac:dyDescent="0.2">
      <c r="A3161" s="113" t="s">
        <v>10491</v>
      </c>
      <c r="D3161" s="113" t="s">
        <v>11610</v>
      </c>
      <c r="E3161" s="113">
        <f t="shared" si="49"/>
        <v>30101908</v>
      </c>
      <c r="F3161" s="113" t="s">
        <v>11571</v>
      </c>
      <c r="G3161" s="113" t="s">
        <v>11027</v>
      </c>
      <c r="H3161" s="113" t="s">
        <v>11598</v>
      </c>
      <c r="I3161" s="113" t="s">
        <v>11042</v>
      </c>
    </row>
    <row r="3162" spans="1:9" x14ac:dyDescent="0.2">
      <c r="A3162" s="113" t="s">
        <v>10491</v>
      </c>
      <c r="D3162" s="113" t="s">
        <v>11611</v>
      </c>
      <c r="E3162" s="113">
        <f t="shared" si="49"/>
        <v>30101909</v>
      </c>
      <c r="F3162" s="113" t="s">
        <v>11571</v>
      </c>
      <c r="G3162" s="113" t="s">
        <v>11027</v>
      </c>
      <c r="H3162" s="113" t="s">
        <v>11598</v>
      </c>
      <c r="I3162" s="113" t="s">
        <v>11612</v>
      </c>
    </row>
    <row r="3163" spans="1:9" x14ac:dyDescent="0.2">
      <c r="A3163" s="113" t="s">
        <v>10491</v>
      </c>
      <c r="D3163" s="113" t="s">
        <v>11613</v>
      </c>
      <c r="E3163" s="113">
        <f t="shared" si="49"/>
        <v>30102001</v>
      </c>
      <c r="F3163" s="113" t="s">
        <v>11571</v>
      </c>
      <c r="G3163" s="113" t="s">
        <v>11027</v>
      </c>
      <c r="H3163" s="113" t="s">
        <v>11614</v>
      </c>
      <c r="I3163" s="113" t="s">
        <v>11615</v>
      </c>
    </row>
    <row r="3164" spans="1:9" x14ac:dyDescent="0.2">
      <c r="A3164" s="113" t="s">
        <v>10491</v>
      </c>
      <c r="D3164" s="113" t="s">
        <v>11616</v>
      </c>
      <c r="E3164" s="113">
        <f t="shared" si="49"/>
        <v>30102002</v>
      </c>
      <c r="F3164" s="113" t="s">
        <v>11571</v>
      </c>
      <c r="G3164" s="113" t="s">
        <v>11027</v>
      </c>
      <c r="H3164" s="113" t="s">
        <v>11614</v>
      </c>
      <c r="I3164" s="113" t="s">
        <v>11617</v>
      </c>
    </row>
    <row r="3165" spans="1:9" x14ac:dyDescent="0.2">
      <c r="A3165" s="113" t="s">
        <v>10491</v>
      </c>
      <c r="D3165" s="113" t="s">
        <v>11618</v>
      </c>
      <c r="E3165" s="113">
        <f t="shared" si="49"/>
        <v>30102003</v>
      </c>
      <c r="F3165" s="113" t="s">
        <v>11571</v>
      </c>
      <c r="G3165" s="113" t="s">
        <v>11027</v>
      </c>
      <c r="H3165" s="113" t="s">
        <v>11614</v>
      </c>
      <c r="I3165" s="113" t="s">
        <v>14459</v>
      </c>
    </row>
    <row r="3166" spans="1:9" x14ac:dyDescent="0.2">
      <c r="A3166" s="113" t="s">
        <v>10491</v>
      </c>
      <c r="D3166" s="113" t="s">
        <v>14460</v>
      </c>
      <c r="E3166" s="113">
        <f t="shared" si="49"/>
        <v>30102004</v>
      </c>
      <c r="F3166" s="113" t="s">
        <v>11571</v>
      </c>
      <c r="G3166" s="113" t="s">
        <v>11027</v>
      </c>
      <c r="H3166" s="113" t="s">
        <v>11614</v>
      </c>
      <c r="I3166" s="113" t="s">
        <v>14461</v>
      </c>
    </row>
    <row r="3167" spans="1:9" x14ac:dyDescent="0.2">
      <c r="A3167" s="113" t="s">
        <v>10491</v>
      </c>
      <c r="D3167" s="113" t="s">
        <v>14462</v>
      </c>
      <c r="E3167" s="113">
        <f t="shared" si="49"/>
        <v>30102005</v>
      </c>
      <c r="F3167" s="113" t="s">
        <v>11571</v>
      </c>
      <c r="G3167" s="113" t="s">
        <v>11027</v>
      </c>
      <c r="H3167" s="113" t="s">
        <v>11614</v>
      </c>
      <c r="I3167" s="113" t="s">
        <v>14463</v>
      </c>
    </row>
    <row r="3168" spans="1:9" x14ac:dyDescent="0.2">
      <c r="A3168" s="113" t="s">
        <v>10491</v>
      </c>
      <c r="D3168" s="113" t="s">
        <v>14464</v>
      </c>
      <c r="E3168" s="113">
        <f t="shared" si="49"/>
        <v>30102015</v>
      </c>
      <c r="F3168" s="113" t="s">
        <v>11571</v>
      </c>
      <c r="G3168" s="113" t="s">
        <v>11027</v>
      </c>
      <c r="H3168" s="113" t="s">
        <v>11614</v>
      </c>
      <c r="I3168" s="113" t="s">
        <v>16706</v>
      </c>
    </row>
    <row r="3169" spans="1:9" x14ac:dyDescent="0.2">
      <c r="A3169" s="113" t="s">
        <v>10491</v>
      </c>
      <c r="D3169" s="113" t="s">
        <v>14465</v>
      </c>
      <c r="E3169" s="113">
        <f t="shared" si="49"/>
        <v>30102017</v>
      </c>
      <c r="F3169" s="113" t="s">
        <v>11571</v>
      </c>
      <c r="G3169" s="113" t="s">
        <v>11027</v>
      </c>
      <c r="H3169" s="113" t="s">
        <v>11614</v>
      </c>
      <c r="I3169" s="113" t="s">
        <v>16710</v>
      </c>
    </row>
    <row r="3170" spans="1:9" x14ac:dyDescent="0.2">
      <c r="A3170" s="113" t="s">
        <v>10491</v>
      </c>
      <c r="D3170" s="113" t="s">
        <v>14466</v>
      </c>
      <c r="E3170" s="113">
        <f t="shared" si="49"/>
        <v>30102018</v>
      </c>
      <c r="F3170" s="113" t="s">
        <v>11571</v>
      </c>
      <c r="G3170" s="113" t="s">
        <v>11027</v>
      </c>
      <c r="H3170" s="113" t="s">
        <v>11614</v>
      </c>
      <c r="I3170" s="113" t="s">
        <v>16712</v>
      </c>
    </row>
    <row r="3171" spans="1:9" x14ac:dyDescent="0.2">
      <c r="A3171" s="113" t="s">
        <v>10491</v>
      </c>
      <c r="D3171" s="113" t="s">
        <v>14467</v>
      </c>
      <c r="E3171" s="113">
        <f t="shared" si="49"/>
        <v>30102030</v>
      </c>
      <c r="F3171" s="113" t="s">
        <v>11571</v>
      </c>
      <c r="G3171" s="113" t="s">
        <v>11027</v>
      </c>
      <c r="H3171" s="113" t="s">
        <v>11614</v>
      </c>
      <c r="I3171" s="113" t="s">
        <v>16714</v>
      </c>
    </row>
    <row r="3172" spans="1:9" x14ac:dyDescent="0.2">
      <c r="A3172" s="113" t="s">
        <v>10491</v>
      </c>
      <c r="D3172" s="113" t="s">
        <v>14468</v>
      </c>
      <c r="E3172" s="113">
        <f t="shared" si="49"/>
        <v>30102031</v>
      </c>
      <c r="F3172" s="113" t="s">
        <v>11571</v>
      </c>
      <c r="G3172" s="113" t="s">
        <v>11027</v>
      </c>
      <c r="H3172" s="113" t="s">
        <v>11614</v>
      </c>
      <c r="I3172" s="113" t="s">
        <v>16716</v>
      </c>
    </row>
    <row r="3173" spans="1:9" x14ac:dyDescent="0.2">
      <c r="A3173" s="113" t="s">
        <v>10491</v>
      </c>
      <c r="D3173" s="113" t="s">
        <v>14469</v>
      </c>
      <c r="E3173" s="113">
        <f t="shared" si="49"/>
        <v>30102032</v>
      </c>
      <c r="F3173" s="113" t="s">
        <v>11571</v>
      </c>
      <c r="G3173" s="113" t="s">
        <v>11027</v>
      </c>
      <c r="H3173" s="113" t="s">
        <v>11614</v>
      </c>
      <c r="I3173" s="113" t="s">
        <v>16718</v>
      </c>
    </row>
    <row r="3174" spans="1:9" x14ac:dyDescent="0.2">
      <c r="A3174" s="113" t="s">
        <v>10491</v>
      </c>
      <c r="D3174" s="113" t="s">
        <v>14470</v>
      </c>
      <c r="E3174" s="113">
        <f t="shared" si="49"/>
        <v>30102033</v>
      </c>
      <c r="F3174" s="113" t="s">
        <v>11571</v>
      </c>
      <c r="G3174" s="113" t="s">
        <v>11027</v>
      </c>
      <c r="H3174" s="113" t="s">
        <v>11614</v>
      </c>
      <c r="I3174" s="113" t="s">
        <v>16720</v>
      </c>
    </row>
    <row r="3175" spans="1:9" x14ac:dyDescent="0.2">
      <c r="A3175" s="113" t="s">
        <v>10491</v>
      </c>
      <c r="D3175" s="113" t="s">
        <v>14471</v>
      </c>
      <c r="E3175" s="113">
        <f t="shared" si="49"/>
        <v>30102034</v>
      </c>
      <c r="F3175" s="113" t="s">
        <v>11571</v>
      </c>
      <c r="G3175" s="113" t="s">
        <v>11027</v>
      </c>
      <c r="H3175" s="113" t="s">
        <v>11614</v>
      </c>
      <c r="I3175" s="113" t="s">
        <v>16722</v>
      </c>
    </row>
    <row r="3176" spans="1:9" x14ac:dyDescent="0.2">
      <c r="A3176" s="113" t="s">
        <v>10491</v>
      </c>
      <c r="D3176" s="113" t="s">
        <v>14472</v>
      </c>
      <c r="E3176" s="113">
        <f t="shared" si="49"/>
        <v>30102035</v>
      </c>
      <c r="F3176" s="113" t="s">
        <v>11571</v>
      </c>
      <c r="G3176" s="113" t="s">
        <v>11027</v>
      </c>
      <c r="H3176" s="113" t="s">
        <v>11614</v>
      </c>
      <c r="I3176" s="113" t="s">
        <v>16724</v>
      </c>
    </row>
    <row r="3177" spans="1:9" x14ac:dyDescent="0.2">
      <c r="A3177" s="113" t="s">
        <v>10491</v>
      </c>
      <c r="D3177" s="113" t="s">
        <v>14473</v>
      </c>
      <c r="E3177" s="113">
        <f t="shared" si="49"/>
        <v>30102036</v>
      </c>
      <c r="F3177" s="113" t="s">
        <v>11571</v>
      </c>
      <c r="G3177" s="113" t="s">
        <v>11027</v>
      </c>
      <c r="H3177" s="113" t="s">
        <v>11614</v>
      </c>
      <c r="I3177" s="113" t="s">
        <v>16726</v>
      </c>
    </row>
    <row r="3178" spans="1:9" x14ac:dyDescent="0.2">
      <c r="A3178" s="113" t="s">
        <v>10491</v>
      </c>
      <c r="D3178" s="113" t="s">
        <v>14474</v>
      </c>
      <c r="E3178" s="113">
        <f t="shared" si="49"/>
        <v>30102037</v>
      </c>
      <c r="F3178" s="113" t="s">
        <v>11571</v>
      </c>
      <c r="G3178" s="113" t="s">
        <v>11027</v>
      </c>
      <c r="H3178" s="113" t="s">
        <v>11614</v>
      </c>
      <c r="I3178" s="113" t="s">
        <v>16728</v>
      </c>
    </row>
    <row r="3179" spans="1:9" x14ac:dyDescent="0.2">
      <c r="A3179" s="113" t="s">
        <v>10491</v>
      </c>
      <c r="D3179" s="113" t="s">
        <v>14475</v>
      </c>
      <c r="E3179" s="113">
        <f t="shared" si="49"/>
        <v>30102038</v>
      </c>
      <c r="F3179" s="113" t="s">
        <v>11571</v>
      </c>
      <c r="G3179" s="113" t="s">
        <v>11027</v>
      </c>
      <c r="H3179" s="113" t="s">
        <v>11614</v>
      </c>
      <c r="I3179" s="113" t="s">
        <v>16730</v>
      </c>
    </row>
    <row r="3180" spans="1:9" x14ac:dyDescent="0.2">
      <c r="A3180" s="113" t="s">
        <v>10491</v>
      </c>
      <c r="D3180" s="113" t="s">
        <v>14476</v>
      </c>
      <c r="E3180" s="113">
        <f t="shared" si="49"/>
        <v>30102039</v>
      </c>
      <c r="F3180" s="113" t="s">
        <v>11571</v>
      </c>
      <c r="G3180" s="113" t="s">
        <v>11027</v>
      </c>
      <c r="H3180" s="113" t="s">
        <v>11614</v>
      </c>
      <c r="I3180" s="113" t="s">
        <v>16732</v>
      </c>
    </row>
    <row r="3181" spans="1:9" x14ac:dyDescent="0.2">
      <c r="A3181" s="113" t="s">
        <v>10491</v>
      </c>
      <c r="D3181" s="113" t="s">
        <v>14477</v>
      </c>
      <c r="E3181" s="113">
        <f t="shared" si="49"/>
        <v>30102040</v>
      </c>
      <c r="F3181" s="113" t="s">
        <v>11571</v>
      </c>
      <c r="G3181" s="113" t="s">
        <v>11027</v>
      </c>
      <c r="H3181" s="113" t="s">
        <v>11614</v>
      </c>
      <c r="I3181" s="113" t="s">
        <v>16734</v>
      </c>
    </row>
    <row r="3182" spans="1:9" x14ac:dyDescent="0.2">
      <c r="A3182" s="113" t="s">
        <v>10491</v>
      </c>
      <c r="D3182" s="113" t="s">
        <v>14478</v>
      </c>
      <c r="E3182" s="113">
        <f t="shared" si="49"/>
        <v>30102041</v>
      </c>
      <c r="F3182" s="113" t="s">
        <v>11571</v>
      </c>
      <c r="G3182" s="113" t="s">
        <v>11027</v>
      </c>
      <c r="H3182" s="113" t="s">
        <v>11614</v>
      </c>
      <c r="I3182" s="113" t="s">
        <v>16736</v>
      </c>
    </row>
    <row r="3183" spans="1:9" x14ac:dyDescent="0.2">
      <c r="A3183" s="113" t="s">
        <v>10491</v>
      </c>
      <c r="D3183" s="113" t="s">
        <v>14479</v>
      </c>
      <c r="E3183" s="113">
        <f t="shared" si="49"/>
        <v>30102050</v>
      </c>
      <c r="F3183" s="113" t="s">
        <v>11571</v>
      </c>
      <c r="G3183" s="113" t="s">
        <v>11027</v>
      </c>
      <c r="H3183" s="113" t="s">
        <v>11614</v>
      </c>
      <c r="I3183" s="113" t="s">
        <v>16738</v>
      </c>
    </row>
    <row r="3184" spans="1:9" x14ac:dyDescent="0.2">
      <c r="A3184" s="113" t="s">
        <v>10491</v>
      </c>
      <c r="D3184" s="113" t="s">
        <v>14480</v>
      </c>
      <c r="E3184" s="113">
        <f t="shared" si="49"/>
        <v>30102051</v>
      </c>
      <c r="F3184" s="113" t="s">
        <v>11571</v>
      </c>
      <c r="G3184" s="113" t="s">
        <v>11027</v>
      </c>
      <c r="H3184" s="113" t="s">
        <v>11614</v>
      </c>
      <c r="I3184" s="113" t="s">
        <v>8441</v>
      </c>
    </row>
    <row r="3185" spans="1:9" x14ac:dyDescent="0.2">
      <c r="A3185" s="113" t="s">
        <v>10491</v>
      </c>
      <c r="D3185" s="113" t="s">
        <v>14481</v>
      </c>
      <c r="E3185" s="113">
        <f t="shared" si="49"/>
        <v>30102052</v>
      </c>
      <c r="F3185" s="113" t="s">
        <v>11571</v>
      </c>
      <c r="G3185" s="113" t="s">
        <v>11027</v>
      </c>
      <c r="H3185" s="113" t="s">
        <v>11614</v>
      </c>
      <c r="I3185" s="113" t="s">
        <v>8443</v>
      </c>
    </row>
    <row r="3186" spans="1:9" x14ac:dyDescent="0.2">
      <c r="A3186" s="113" t="s">
        <v>10491</v>
      </c>
      <c r="D3186" s="113" t="s">
        <v>14482</v>
      </c>
      <c r="E3186" s="113">
        <f t="shared" si="49"/>
        <v>30102053</v>
      </c>
      <c r="F3186" s="113" t="s">
        <v>11571</v>
      </c>
      <c r="G3186" s="113" t="s">
        <v>11027</v>
      </c>
      <c r="H3186" s="113" t="s">
        <v>11614</v>
      </c>
      <c r="I3186" s="113" t="s">
        <v>8445</v>
      </c>
    </row>
    <row r="3187" spans="1:9" x14ac:dyDescent="0.2">
      <c r="A3187" s="113" t="s">
        <v>10491</v>
      </c>
      <c r="D3187" s="113" t="s">
        <v>14483</v>
      </c>
      <c r="E3187" s="113">
        <f t="shared" si="49"/>
        <v>30102054</v>
      </c>
      <c r="F3187" s="113" t="s">
        <v>11571</v>
      </c>
      <c r="G3187" s="113" t="s">
        <v>11027</v>
      </c>
      <c r="H3187" s="113" t="s">
        <v>11614</v>
      </c>
      <c r="I3187" s="113" t="s">
        <v>8447</v>
      </c>
    </row>
    <row r="3188" spans="1:9" x14ac:dyDescent="0.2">
      <c r="A3188" s="113" t="s">
        <v>10491</v>
      </c>
      <c r="D3188" s="113" t="s">
        <v>14484</v>
      </c>
      <c r="E3188" s="113">
        <f t="shared" si="49"/>
        <v>30102060</v>
      </c>
      <c r="F3188" s="113" t="s">
        <v>11571</v>
      </c>
      <c r="G3188" s="113" t="s">
        <v>11027</v>
      </c>
      <c r="H3188" s="113" t="s">
        <v>11614</v>
      </c>
      <c r="I3188" s="113" t="s">
        <v>8449</v>
      </c>
    </row>
    <row r="3189" spans="1:9" x14ac:dyDescent="0.2">
      <c r="A3189" s="113" t="s">
        <v>10491</v>
      </c>
      <c r="D3189" s="113" t="s">
        <v>14485</v>
      </c>
      <c r="E3189" s="113">
        <f t="shared" si="49"/>
        <v>30102061</v>
      </c>
      <c r="F3189" s="113" t="s">
        <v>11571</v>
      </c>
      <c r="G3189" s="113" t="s">
        <v>11027</v>
      </c>
      <c r="H3189" s="113" t="s">
        <v>11614</v>
      </c>
      <c r="I3189" s="113" t="s">
        <v>8451</v>
      </c>
    </row>
    <row r="3190" spans="1:9" x14ac:dyDescent="0.2">
      <c r="A3190" s="113" t="s">
        <v>10491</v>
      </c>
      <c r="D3190" s="113" t="s">
        <v>14486</v>
      </c>
      <c r="E3190" s="113">
        <f t="shared" si="49"/>
        <v>30102062</v>
      </c>
      <c r="F3190" s="113" t="s">
        <v>11571</v>
      </c>
      <c r="G3190" s="113" t="s">
        <v>11027</v>
      </c>
      <c r="H3190" s="113" t="s">
        <v>11614</v>
      </c>
      <c r="I3190" s="113" t="s">
        <v>8453</v>
      </c>
    </row>
    <row r="3191" spans="1:9" x14ac:dyDescent="0.2">
      <c r="A3191" s="113" t="s">
        <v>10491</v>
      </c>
      <c r="D3191" s="113" t="s">
        <v>14487</v>
      </c>
      <c r="E3191" s="113">
        <f t="shared" si="49"/>
        <v>30102063</v>
      </c>
      <c r="F3191" s="113" t="s">
        <v>11571</v>
      </c>
      <c r="G3191" s="113" t="s">
        <v>11027</v>
      </c>
      <c r="H3191" s="113" t="s">
        <v>11614</v>
      </c>
      <c r="I3191" s="113" t="s">
        <v>11409</v>
      </c>
    </row>
    <row r="3192" spans="1:9" x14ac:dyDescent="0.2">
      <c r="A3192" s="113" t="s">
        <v>10491</v>
      </c>
      <c r="D3192" s="113" t="s">
        <v>14488</v>
      </c>
      <c r="E3192" s="113">
        <f t="shared" si="49"/>
        <v>30102070</v>
      </c>
      <c r="F3192" s="113" t="s">
        <v>11571</v>
      </c>
      <c r="G3192" s="113" t="s">
        <v>11027</v>
      </c>
      <c r="H3192" s="113" t="s">
        <v>11614</v>
      </c>
      <c r="I3192" s="113" t="s">
        <v>11411</v>
      </c>
    </row>
    <row r="3193" spans="1:9" x14ac:dyDescent="0.2">
      <c r="A3193" s="113" t="s">
        <v>10491</v>
      </c>
      <c r="D3193" s="113" t="s">
        <v>14489</v>
      </c>
      <c r="E3193" s="113">
        <f t="shared" si="49"/>
        <v>30102071</v>
      </c>
      <c r="F3193" s="113" t="s">
        <v>11571</v>
      </c>
      <c r="G3193" s="113" t="s">
        <v>11027</v>
      </c>
      <c r="H3193" s="113" t="s">
        <v>11614</v>
      </c>
      <c r="I3193" s="113" t="s">
        <v>11413</v>
      </c>
    </row>
    <row r="3194" spans="1:9" x14ac:dyDescent="0.2">
      <c r="A3194" s="113" t="s">
        <v>10491</v>
      </c>
      <c r="D3194" s="113" t="s">
        <v>14490</v>
      </c>
      <c r="E3194" s="113">
        <f t="shared" si="49"/>
        <v>30102072</v>
      </c>
      <c r="F3194" s="113" t="s">
        <v>11571</v>
      </c>
      <c r="G3194" s="113" t="s">
        <v>11027</v>
      </c>
      <c r="H3194" s="113" t="s">
        <v>11614</v>
      </c>
      <c r="I3194" s="113" t="s">
        <v>11415</v>
      </c>
    </row>
    <row r="3195" spans="1:9" x14ac:dyDescent="0.2">
      <c r="A3195" s="113" t="s">
        <v>10491</v>
      </c>
      <c r="D3195" s="113" t="s">
        <v>14491</v>
      </c>
      <c r="E3195" s="113">
        <f t="shared" si="49"/>
        <v>30102099</v>
      </c>
      <c r="F3195" s="113" t="s">
        <v>11571</v>
      </c>
      <c r="G3195" s="113" t="s">
        <v>11027</v>
      </c>
      <c r="H3195" s="113" t="s">
        <v>11614</v>
      </c>
      <c r="I3195" s="113" t="s">
        <v>7789</v>
      </c>
    </row>
    <row r="3196" spans="1:9" x14ac:dyDescent="0.2">
      <c r="A3196" s="113" t="s">
        <v>10491</v>
      </c>
      <c r="D3196" s="113" t="s">
        <v>14492</v>
      </c>
      <c r="E3196" s="113">
        <f t="shared" si="49"/>
        <v>30102101</v>
      </c>
      <c r="F3196" s="113" t="s">
        <v>11571</v>
      </c>
      <c r="G3196" s="113" t="s">
        <v>11027</v>
      </c>
      <c r="H3196" s="113" t="s">
        <v>14493</v>
      </c>
      <c r="I3196" s="113" t="s">
        <v>14494</v>
      </c>
    </row>
    <row r="3197" spans="1:9" x14ac:dyDescent="0.2">
      <c r="A3197" s="113" t="s">
        <v>10491</v>
      </c>
      <c r="D3197" s="113" t="s">
        <v>14495</v>
      </c>
      <c r="E3197" s="113">
        <f t="shared" si="49"/>
        <v>30102102</v>
      </c>
      <c r="F3197" s="113" t="s">
        <v>11571</v>
      </c>
      <c r="G3197" s="113" t="s">
        <v>11027</v>
      </c>
      <c r="H3197" s="113" t="s">
        <v>14493</v>
      </c>
      <c r="I3197" s="113" t="s">
        <v>14496</v>
      </c>
    </row>
    <row r="3198" spans="1:9" x14ac:dyDescent="0.2">
      <c r="A3198" s="113" t="s">
        <v>10491</v>
      </c>
      <c r="D3198" s="113" t="s">
        <v>14497</v>
      </c>
      <c r="E3198" s="113">
        <f t="shared" si="49"/>
        <v>30102103</v>
      </c>
      <c r="F3198" s="113" t="s">
        <v>11571</v>
      </c>
      <c r="G3198" s="113" t="s">
        <v>11027</v>
      </c>
      <c r="H3198" s="113" t="s">
        <v>14493</v>
      </c>
      <c r="I3198" s="113" t="s">
        <v>14498</v>
      </c>
    </row>
    <row r="3199" spans="1:9" x14ac:dyDescent="0.2">
      <c r="A3199" s="113" t="s">
        <v>10491</v>
      </c>
      <c r="D3199" s="113" t="s">
        <v>14499</v>
      </c>
      <c r="E3199" s="113">
        <f t="shared" si="49"/>
        <v>30102104</v>
      </c>
      <c r="F3199" s="113" t="s">
        <v>11571</v>
      </c>
      <c r="G3199" s="113" t="s">
        <v>11027</v>
      </c>
      <c r="H3199" s="113" t="s">
        <v>14493</v>
      </c>
      <c r="I3199" s="113" t="s">
        <v>14500</v>
      </c>
    </row>
    <row r="3200" spans="1:9" x14ac:dyDescent="0.2">
      <c r="A3200" s="113" t="s">
        <v>10491</v>
      </c>
      <c r="D3200" s="113" t="s">
        <v>14501</v>
      </c>
      <c r="E3200" s="113">
        <f t="shared" si="49"/>
        <v>30102105</v>
      </c>
      <c r="F3200" s="113" t="s">
        <v>11571</v>
      </c>
      <c r="G3200" s="113" t="s">
        <v>11027</v>
      </c>
      <c r="H3200" s="113" t="s">
        <v>14493</v>
      </c>
      <c r="I3200" s="113" t="s">
        <v>14502</v>
      </c>
    </row>
    <row r="3201" spans="1:9" x14ac:dyDescent="0.2">
      <c r="A3201" s="113" t="s">
        <v>10491</v>
      </c>
      <c r="D3201" s="113" t="s">
        <v>14503</v>
      </c>
      <c r="E3201" s="113">
        <f t="shared" si="49"/>
        <v>30102106</v>
      </c>
      <c r="F3201" s="113" t="s">
        <v>11571</v>
      </c>
      <c r="G3201" s="113" t="s">
        <v>11027</v>
      </c>
      <c r="H3201" s="113" t="s">
        <v>14493</v>
      </c>
      <c r="I3201" s="113" t="s">
        <v>14504</v>
      </c>
    </row>
    <row r="3202" spans="1:9" x14ac:dyDescent="0.2">
      <c r="A3202" s="113" t="s">
        <v>10491</v>
      </c>
      <c r="D3202" s="113" t="s">
        <v>14505</v>
      </c>
      <c r="E3202" s="113">
        <f t="shared" ref="E3202:E3265" si="50">VALUE(D3202)</f>
        <v>30102107</v>
      </c>
      <c r="F3202" s="113" t="s">
        <v>11571</v>
      </c>
      <c r="G3202" s="113" t="s">
        <v>11027</v>
      </c>
      <c r="H3202" s="113" t="s">
        <v>14493</v>
      </c>
      <c r="I3202" s="113" t="s">
        <v>14506</v>
      </c>
    </row>
    <row r="3203" spans="1:9" x14ac:dyDescent="0.2">
      <c r="A3203" s="113" t="s">
        <v>10491</v>
      </c>
      <c r="D3203" s="113" t="s">
        <v>14507</v>
      </c>
      <c r="E3203" s="113">
        <f t="shared" si="50"/>
        <v>30102108</v>
      </c>
      <c r="F3203" s="113" t="s">
        <v>11571</v>
      </c>
      <c r="G3203" s="113" t="s">
        <v>11027</v>
      </c>
      <c r="H3203" s="113" t="s">
        <v>14493</v>
      </c>
      <c r="I3203" s="113" t="s">
        <v>14508</v>
      </c>
    </row>
    <row r="3204" spans="1:9" x14ac:dyDescent="0.2">
      <c r="A3204" s="113" t="s">
        <v>10491</v>
      </c>
      <c r="D3204" s="113" t="s">
        <v>14509</v>
      </c>
      <c r="E3204" s="113">
        <f t="shared" si="50"/>
        <v>30102110</v>
      </c>
      <c r="F3204" s="113" t="s">
        <v>11571</v>
      </c>
      <c r="G3204" s="113" t="s">
        <v>11027</v>
      </c>
      <c r="H3204" s="113" t="s">
        <v>14493</v>
      </c>
      <c r="I3204" s="113" t="s">
        <v>14510</v>
      </c>
    </row>
    <row r="3205" spans="1:9" x14ac:dyDescent="0.2">
      <c r="A3205" s="113" t="s">
        <v>10491</v>
      </c>
      <c r="D3205" s="113" t="s">
        <v>14511</v>
      </c>
      <c r="E3205" s="113">
        <f t="shared" si="50"/>
        <v>30102111</v>
      </c>
      <c r="F3205" s="113" t="s">
        <v>11571</v>
      </c>
      <c r="G3205" s="113" t="s">
        <v>11027</v>
      </c>
      <c r="H3205" s="113" t="s">
        <v>14493</v>
      </c>
      <c r="I3205" s="113" t="s">
        <v>14512</v>
      </c>
    </row>
    <row r="3206" spans="1:9" x14ac:dyDescent="0.2">
      <c r="A3206" s="113" t="s">
        <v>10491</v>
      </c>
      <c r="D3206" s="113" t="s">
        <v>14513</v>
      </c>
      <c r="E3206" s="113">
        <f t="shared" si="50"/>
        <v>30102112</v>
      </c>
      <c r="F3206" s="113" t="s">
        <v>11571</v>
      </c>
      <c r="G3206" s="113" t="s">
        <v>11027</v>
      </c>
      <c r="H3206" s="113" t="s">
        <v>14493</v>
      </c>
      <c r="I3206" s="113" t="s">
        <v>14514</v>
      </c>
    </row>
    <row r="3207" spans="1:9" x14ac:dyDescent="0.2">
      <c r="A3207" s="113" t="s">
        <v>10491</v>
      </c>
      <c r="D3207" s="113" t="s">
        <v>14515</v>
      </c>
      <c r="E3207" s="113">
        <f t="shared" si="50"/>
        <v>30102113</v>
      </c>
      <c r="F3207" s="113" t="s">
        <v>11571</v>
      </c>
      <c r="G3207" s="113" t="s">
        <v>11027</v>
      </c>
      <c r="H3207" s="113" t="s">
        <v>14493</v>
      </c>
      <c r="I3207" s="113" t="s">
        <v>14516</v>
      </c>
    </row>
    <row r="3208" spans="1:9" x14ac:dyDescent="0.2">
      <c r="A3208" s="113" t="s">
        <v>10491</v>
      </c>
      <c r="D3208" s="113" t="s">
        <v>14517</v>
      </c>
      <c r="E3208" s="113">
        <f t="shared" si="50"/>
        <v>30102114</v>
      </c>
      <c r="F3208" s="113" t="s">
        <v>11571</v>
      </c>
      <c r="G3208" s="113" t="s">
        <v>11027</v>
      </c>
      <c r="H3208" s="113" t="s">
        <v>14493</v>
      </c>
      <c r="I3208" s="113" t="s">
        <v>14518</v>
      </c>
    </row>
    <row r="3209" spans="1:9" x14ac:dyDescent="0.2">
      <c r="A3209" s="113" t="s">
        <v>10491</v>
      </c>
      <c r="D3209" s="113" t="s">
        <v>14519</v>
      </c>
      <c r="E3209" s="113">
        <f t="shared" si="50"/>
        <v>30102120</v>
      </c>
      <c r="F3209" s="113" t="s">
        <v>11571</v>
      </c>
      <c r="G3209" s="113" t="s">
        <v>11027</v>
      </c>
      <c r="H3209" s="113" t="s">
        <v>14493</v>
      </c>
      <c r="I3209" s="113" t="s">
        <v>14520</v>
      </c>
    </row>
    <row r="3210" spans="1:9" x14ac:dyDescent="0.2">
      <c r="A3210" s="113" t="s">
        <v>10491</v>
      </c>
      <c r="D3210" s="113" t="s">
        <v>14521</v>
      </c>
      <c r="E3210" s="113">
        <f t="shared" si="50"/>
        <v>30102121</v>
      </c>
      <c r="F3210" s="113" t="s">
        <v>11571</v>
      </c>
      <c r="G3210" s="113" t="s">
        <v>11027</v>
      </c>
      <c r="H3210" s="113" t="s">
        <v>14493</v>
      </c>
      <c r="I3210" s="113" t="s">
        <v>14522</v>
      </c>
    </row>
    <row r="3211" spans="1:9" x14ac:dyDescent="0.2">
      <c r="A3211" s="113" t="s">
        <v>10491</v>
      </c>
      <c r="D3211" s="113" t="s">
        <v>14523</v>
      </c>
      <c r="E3211" s="113">
        <f t="shared" si="50"/>
        <v>30102122</v>
      </c>
      <c r="F3211" s="113" t="s">
        <v>11571</v>
      </c>
      <c r="G3211" s="113" t="s">
        <v>11027</v>
      </c>
      <c r="H3211" s="113" t="s">
        <v>14493</v>
      </c>
      <c r="I3211" s="113" t="s">
        <v>14524</v>
      </c>
    </row>
    <row r="3212" spans="1:9" x14ac:dyDescent="0.2">
      <c r="A3212" s="113" t="s">
        <v>10491</v>
      </c>
      <c r="D3212" s="113" t="s">
        <v>14525</v>
      </c>
      <c r="E3212" s="113">
        <f t="shared" si="50"/>
        <v>30102123</v>
      </c>
      <c r="F3212" s="113" t="s">
        <v>11571</v>
      </c>
      <c r="G3212" s="113" t="s">
        <v>11027</v>
      </c>
      <c r="H3212" s="113" t="s">
        <v>14493</v>
      </c>
      <c r="I3212" s="113" t="s">
        <v>14526</v>
      </c>
    </row>
    <row r="3213" spans="1:9" x14ac:dyDescent="0.2">
      <c r="A3213" s="113" t="s">
        <v>10491</v>
      </c>
      <c r="D3213" s="113" t="s">
        <v>14527</v>
      </c>
      <c r="E3213" s="113">
        <f t="shared" si="50"/>
        <v>30102124</v>
      </c>
      <c r="F3213" s="113" t="s">
        <v>11571</v>
      </c>
      <c r="G3213" s="113" t="s">
        <v>11027</v>
      </c>
      <c r="H3213" s="113" t="s">
        <v>14493</v>
      </c>
      <c r="I3213" s="113" t="s">
        <v>14528</v>
      </c>
    </row>
    <row r="3214" spans="1:9" x14ac:dyDescent="0.2">
      <c r="A3214" s="113" t="s">
        <v>10491</v>
      </c>
      <c r="D3214" s="113" t="s">
        <v>14529</v>
      </c>
      <c r="E3214" s="113">
        <f t="shared" si="50"/>
        <v>30102125</v>
      </c>
      <c r="F3214" s="113" t="s">
        <v>11571</v>
      </c>
      <c r="G3214" s="113" t="s">
        <v>11027</v>
      </c>
      <c r="H3214" s="113" t="s">
        <v>14493</v>
      </c>
      <c r="I3214" s="113" t="s">
        <v>14530</v>
      </c>
    </row>
    <row r="3215" spans="1:9" x14ac:dyDescent="0.2">
      <c r="A3215" s="113" t="s">
        <v>10491</v>
      </c>
      <c r="D3215" s="113" t="s">
        <v>14531</v>
      </c>
      <c r="E3215" s="113">
        <f t="shared" si="50"/>
        <v>30102126</v>
      </c>
      <c r="F3215" s="113" t="s">
        <v>11571</v>
      </c>
      <c r="G3215" s="113" t="s">
        <v>11027</v>
      </c>
      <c r="H3215" s="113" t="s">
        <v>14493</v>
      </c>
      <c r="I3215" s="113" t="s">
        <v>14532</v>
      </c>
    </row>
    <row r="3216" spans="1:9" x14ac:dyDescent="0.2">
      <c r="A3216" s="113" t="s">
        <v>10491</v>
      </c>
      <c r="D3216" s="113" t="s">
        <v>14533</v>
      </c>
      <c r="E3216" s="113">
        <f t="shared" si="50"/>
        <v>30102127</v>
      </c>
      <c r="F3216" s="113" t="s">
        <v>11571</v>
      </c>
      <c r="G3216" s="113" t="s">
        <v>11027</v>
      </c>
      <c r="H3216" s="113" t="s">
        <v>14493</v>
      </c>
      <c r="I3216" s="113" t="s">
        <v>14534</v>
      </c>
    </row>
    <row r="3217" spans="1:9" x14ac:dyDescent="0.2">
      <c r="A3217" s="113" t="s">
        <v>10491</v>
      </c>
      <c r="D3217" s="113" t="s">
        <v>14535</v>
      </c>
      <c r="E3217" s="113">
        <f t="shared" si="50"/>
        <v>30102199</v>
      </c>
      <c r="F3217" s="113" t="s">
        <v>11571</v>
      </c>
      <c r="G3217" s="113" t="s">
        <v>11027</v>
      </c>
      <c r="H3217" s="113" t="s">
        <v>14493</v>
      </c>
      <c r="I3217" s="113" t="s">
        <v>7789</v>
      </c>
    </row>
    <row r="3218" spans="1:9" x14ac:dyDescent="0.2">
      <c r="A3218" s="113" t="s">
        <v>10491</v>
      </c>
      <c r="D3218" s="113" t="s">
        <v>14536</v>
      </c>
      <c r="E3218" s="113">
        <f t="shared" si="50"/>
        <v>30102201</v>
      </c>
      <c r="F3218" s="113" t="s">
        <v>11571</v>
      </c>
      <c r="G3218" s="113" t="s">
        <v>11027</v>
      </c>
      <c r="H3218" s="113" t="s">
        <v>14537</v>
      </c>
      <c r="I3218" s="113" t="s">
        <v>14415</v>
      </c>
    </row>
    <row r="3219" spans="1:9" x14ac:dyDescent="0.2">
      <c r="A3219" s="113" t="s">
        <v>10491</v>
      </c>
      <c r="D3219" s="113" t="s">
        <v>14538</v>
      </c>
      <c r="E3219" s="113">
        <f t="shared" si="50"/>
        <v>30102301</v>
      </c>
      <c r="F3219" s="113" t="s">
        <v>11571</v>
      </c>
      <c r="G3219" s="113" t="s">
        <v>11027</v>
      </c>
      <c r="H3219" s="113" t="s">
        <v>14539</v>
      </c>
      <c r="I3219" s="113" t="s">
        <v>14540</v>
      </c>
    </row>
    <row r="3220" spans="1:9" x14ac:dyDescent="0.2">
      <c r="A3220" s="113" t="s">
        <v>10491</v>
      </c>
      <c r="D3220" s="113" t="s">
        <v>14541</v>
      </c>
      <c r="E3220" s="113">
        <f t="shared" si="50"/>
        <v>30102304</v>
      </c>
      <c r="F3220" s="113" t="s">
        <v>11571</v>
      </c>
      <c r="G3220" s="113" t="s">
        <v>11027</v>
      </c>
      <c r="H3220" s="113" t="s">
        <v>14539</v>
      </c>
      <c r="I3220" s="113" t="s">
        <v>14542</v>
      </c>
    </row>
    <row r="3221" spans="1:9" x14ac:dyDescent="0.2">
      <c r="A3221" s="113" t="s">
        <v>10491</v>
      </c>
      <c r="D3221" s="113" t="s">
        <v>14543</v>
      </c>
      <c r="E3221" s="113">
        <f t="shared" si="50"/>
        <v>30102306</v>
      </c>
      <c r="F3221" s="113" t="s">
        <v>11571</v>
      </c>
      <c r="G3221" s="113" t="s">
        <v>11027</v>
      </c>
      <c r="H3221" s="113" t="s">
        <v>14539</v>
      </c>
      <c r="I3221" s="113" t="s">
        <v>14544</v>
      </c>
    </row>
    <row r="3222" spans="1:9" x14ac:dyDescent="0.2">
      <c r="A3222" s="113" t="s">
        <v>10491</v>
      </c>
      <c r="D3222" s="113" t="s">
        <v>15844</v>
      </c>
      <c r="E3222" s="113">
        <f t="shared" si="50"/>
        <v>30102308</v>
      </c>
      <c r="F3222" s="113" t="s">
        <v>11571</v>
      </c>
      <c r="G3222" s="113" t="s">
        <v>11027</v>
      </c>
      <c r="H3222" s="113" t="s">
        <v>14539</v>
      </c>
      <c r="I3222" s="113" t="s">
        <v>15845</v>
      </c>
    </row>
    <row r="3223" spans="1:9" x14ac:dyDescent="0.2">
      <c r="A3223" s="113" t="s">
        <v>10491</v>
      </c>
      <c r="D3223" s="113" t="s">
        <v>15846</v>
      </c>
      <c r="E3223" s="113">
        <f t="shared" si="50"/>
        <v>30102310</v>
      </c>
      <c r="F3223" s="113" t="s">
        <v>11571</v>
      </c>
      <c r="G3223" s="113" t="s">
        <v>11027</v>
      </c>
      <c r="H3223" s="113" t="s">
        <v>14539</v>
      </c>
      <c r="I3223" s="113" t="s">
        <v>15847</v>
      </c>
    </row>
    <row r="3224" spans="1:9" x14ac:dyDescent="0.2">
      <c r="A3224" s="113" t="s">
        <v>10491</v>
      </c>
      <c r="D3224" s="113" t="s">
        <v>15848</v>
      </c>
      <c r="E3224" s="113">
        <f t="shared" si="50"/>
        <v>30102312</v>
      </c>
      <c r="F3224" s="113" t="s">
        <v>11571</v>
      </c>
      <c r="G3224" s="113" t="s">
        <v>11027</v>
      </c>
      <c r="H3224" s="113" t="s">
        <v>14539</v>
      </c>
      <c r="I3224" s="113" t="s">
        <v>15849</v>
      </c>
    </row>
    <row r="3225" spans="1:9" x14ac:dyDescent="0.2">
      <c r="A3225" s="113" t="s">
        <v>10491</v>
      </c>
      <c r="D3225" s="113" t="s">
        <v>15850</v>
      </c>
      <c r="E3225" s="113">
        <f t="shared" si="50"/>
        <v>30102314</v>
      </c>
      <c r="F3225" s="113" t="s">
        <v>11571</v>
      </c>
      <c r="G3225" s="113" t="s">
        <v>11027</v>
      </c>
      <c r="H3225" s="113" t="s">
        <v>14539</v>
      </c>
      <c r="I3225" s="113" t="s">
        <v>14605</v>
      </c>
    </row>
    <row r="3226" spans="1:9" x14ac:dyDescent="0.2">
      <c r="A3226" s="113" t="s">
        <v>10491</v>
      </c>
      <c r="D3226" s="113" t="s">
        <v>14606</v>
      </c>
      <c r="E3226" s="113">
        <f t="shared" si="50"/>
        <v>30102316</v>
      </c>
      <c r="F3226" s="113" t="s">
        <v>11571</v>
      </c>
      <c r="G3226" s="113" t="s">
        <v>11027</v>
      </c>
      <c r="H3226" s="113" t="s">
        <v>14539</v>
      </c>
      <c r="I3226" s="113" t="s">
        <v>14607</v>
      </c>
    </row>
    <row r="3227" spans="1:9" x14ac:dyDescent="0.2">
      <c r="A3227" s="113" t="s">
        <v>10491</v>
      </c>
      <c r="D3227" s="113" t="s">
        <v>14608</v>
      </c>
      <c r="E3227" s="113">
        <f t="shared" si="50"/>
        <v>30102318</v>
      </c>
      <c r="F3227" s="113" t="s">
        <v>11571</v>
      </c>
      <c r="G3227" s="113" t="s">
        <v>11027</v>
      </c>
      <c r="H3227" s="113" t="s">
        <v>14539</v>
      </c>
      <c r="I3227" s="113" t="s">
        <v>14609</v>
      </c>
    </row>
    <row r="3228" spans="1:9" x14ac:dyDescent="0.2">
      <c r="A3228" s="113" t="s">
        <v>10491</v>
      </c>
      <c r="D3228" s="113" t="s">
        <v>14610</v>
      </c>
      <c r="E3228" s="113">
        <f t="shared" si="50"/>
        <v>30102319</v>
      </c>
      <c r="F3228" s="113" t="s">
        <v>11571</v>
      </c>
      <c r="G3228" s="113" t="s">
        <v>11027</v>
      </c>
      <c r="H3228" s="113" t="s">
        <v>14539</v>
      </c>
      <c r="I3228" s="113" t="s">
        <v>14611</v>
      </c>
    </row>
    <row r="3229" spans="1:9" x14ac:dyDescent="0.2">
      <c r="A3229" s="113" t="s">
        <v>10491</v>
      </c>
      <c r="D3229" s="113" t="s">
        <v>14612</v>
      </c>
      <c r="E3229" s="113">
        <f t="shared" si="50"/>
        <v>30102320</v>
      </c>
      <c r="F3229" s="113" t="s">
        <v>11571</v>
      </c>
      <c r="G3229" s="113" t="s">
        <v>11027</v>
      </c>
      <c r="H3229" s="113" t="s">
        <v>14539</v>
      </c>
      <c r="I3229" s="113" t="s">
        <v>14613</v>
      </c>
    </row>
    <row r="3230" spans="1:9" x14ac:dyDescent="0.2">
      <c r="A3230" s="113" t="s">
        <v>10491</v>
      </c>
      <c r="D3230" s="113" t="s">
        <v>14614</v>
      </c>
      <c r="E3230" s="113">
        <f t="shared" si="50"/>
        <v>30102321</v>
      </c>
      <c r="F3230" s="113" t="s">
        <v>11571</v>
      </c>
      <c r="G3230" s="113" t="s">
        <v>11027</v>
      </c>
      <c r="H3230" s="113" t="s">
        <v>14539</v>
      </c>
      <c r="I3230" s="113" t="s">
        <v>14615</v>
      </c>
    </row>
    <row r="3231" spans="1:9" x14ac:dyDescent="0.2">
      <c r="A3231" s="113" t="s">
        <v>10491</v>
      </c>
      <c r="D3231" s="113" t="s">
        <v>14616</v>
      </c>
      <c r="E3231" s="113">
        <f t="shared" si="50"/>
        <v>30102322</v>
      </c>
      <c r="F3231" s="113" t="s">
        <v>11571</v>
      </c>
      <c r="G3231" s="113" t="s">
        <v>11027</v>
      </c>
      <c r="H3231" s="113" t="s">
        <v>14539</v>
      </c>
      <c r="I3231" s="113" t="s">
        <v>14617</v>
      </c>
    </row>
    <row r="3232" spans="1:9" x14ac:dyDescent="0.2">
      <c r="A3232" s="113" t="s">
        <v>10491</v>
      </c>
      <c r="D3232" s="113" t="s">
        <v>14618</v>
      </c>
      <c r="E3232" s="113">
        <f t="shared" si="50"/>
        <v>30102323</v>
      </c>
      <c r="F3232" s="113" t="s">
        <v>11571</v>
      </c>
      <c r="G3232" s="113" t="s">
        <v>11027</v>
      </c>
      <c r="H3232" s="113" t="s">
        <v>14539</v>
      </c>
      <c r="I3232" s="113" t="s">
        <v>14619</v>
      </c>
    </row>
    <row r="3233" spans="1:9" x14ac:dyDescent="0.2">
      <c r="A3233" s="113" t="s">
        <v>10491</v>
      </c>
      <c r="D3233" s="113" t="s">
        <v>14620</v>
      </c>
      <c r="E3233" s="113">
        <f t="shared" si="50"/>
        <v>30102324</v>
      </c>
      <c r="F3233" s="113" t="s">
        <v>11571</v>
      </c>
      <c r="G3233" s="113" t="s">
        <v>11027</v>
      </c>
      <c r="H3233" s="113" t="s">
        <v>14539</v>
      </c>
      <c r="I3233" s="113" t="s">
        <v>14621</v>
      </c>
    </row>
    <row r="3234" spans="1:9" x14ac:dyDescent="0.2">
      <c r="A3234" s="113" t="s">
        <v>10491</v>
      </c>
      <c r="D3234" s="113" t="s">
        <v>14622</v>
      </c>
      <c r="E3234" s="113">
        <f t="shared" si="50"/>
        <v>30102325</v>
      </c>
      <c r="F3234" s="113" t="s">
        <v>11571</v>
      </c>
      <c r="G3234" s="113" t="s">
        <v>11027</v>
      </c>
      <c r="H3234" s="113" t="s">
        <v>14539</v>
      </c>
      <c r="I3234" s="113" t="s">
        <v>14623</v>
      </c>
    </row>
    <row r="3235" spans="1:9" x14ac:dyDescent="0.2">
      <c r="A3235" s="113" t="s">
        <v>10491</v>
      </c>
      <c r="D3235" s="113" t="s">
        <v>14624</v>
      </c>
      <c r="E3235" s="113">
        <f t="shared" si="50"/>
        <v>30102330</v>
      </c>
      <c r="F3235" s="113" t="s">
        <v>11571</v>
      </c>
      <c r="G3235" s="113" t="s">
        <v>11027</v>
      </c>
      <c r="H3235" s="113" t="s">
        <v>14539</v>
      </c>
      <c r="I3235" s="113" t="s">
        <v>14557</v>
      </c>
    </row>
    <row r="3236" spans="1:9" x14ac:dyDescent="0.2">
      <c r="A3236" s="113" t="s">
        <v>10491</v>
      </c>
      <c r="D3236" s="113" t="s">
        <v>14558</v>
      </c>
      <c r="E3236" s="113">
        <f t="shared" si="50"/>
        <v>30102331</v>
      </c>
      <c r="F3236" s="113" t="s">
        <v>11571</v>
      </c>
      <c r="G3236" s="113" t="s">
        <v>11027</v>
      </c>
      <c r="H3236" s="113" t="s">
        <v>14539</v>
      </c>
      <c r="I3236" s="113" t="s">
        <v>14559</v>
      </c>
    </row>
    <row r="3237" spans="1:9" x14ac:dyDescent="0.2">
      <c r="A3237" s="113" t="s">
        <v>10491</v>
      </c>
      <c r="D3237" s="113" t="s">
        <v>14560</v>
      </c>
      <c r="E3237" s="113">
        <f t="shared" si="50"/>
        <v>30102332</v>
      </c>
      <c r="F3237" s="113" t="s">
        <v>11571</v>
      </c>
      <c r="G3237" s="113" t="s">
        <v>11027</v>
      </c>
      <c r="H3237" s="113" t="s">
        <v>14539</v>
      </c>
      <c r="I3237" s="113" t="s">
        <v>14561</v>
      </c>
    </row>
    <row r="3238" spans="1:9" x14ac:dyDescent="0.2">
      <c r="A3238" s="113" t="s">
        <v>10491</v>
      </c>
      <c r="D3238" s="113" t="s">
        <v>14562</v>
      </c>
      <c r="E3238" s="113">
        <f t="shared" si="50"/>
        <v>30102399</v>
      </c>
      <c r="F3238" s="113" t="s">
        <v>11571</v>
      </c>
      <c r="G3238" s="113" t="s">
        <v>11027</v>
      </c>
      <c r="H3238" s="113" t="s">
        <v>14539</v>
      </c>
      <c r="I3238" s="113" t="s">
        <v>7789</v>
      </c>
    </row>
    <row r="3239" spans="1:9" x14ac:dyDescent="0.2">
      <c r="A3239" s="113" t="s">
        <v>10491</v>
      </c>
      <c r="D3239" s="113" t="s">
        <v>14563</v>
      </c>
      <c r="E3239" s="113">
        <f t="shared" si="50"/>
        <v>30102401</v>
      </c>
      <c r="F3239" s="113" t="s">
        <v>11571</v>
      </c>
      <c r="G3239" s="113" t="s">
        <v>11027</v>
      </c>
      <c r="H3239" s="113" t="s">
        <v>14564</v>
      </c>
      <c r="I3239" s="113" t="s">
        <v>14565</v>
      </c>
    </row>
    <row r="3240" spans="1:9" x14ac:dyDescent="0.2">
      <c r="A3240" s="113" t="s">
        <v>10491</v>
      </c>
      <c r="D3240" s="113" t="s">
        <v>14566</v>
      </c>
      <c r="E3240" s="113">
        <f t="shared" si="50"/>
        <v>30102402</v>
      </c>
      <c r="F3240" s="113" t="s">
        <v>11571</v>
      </c>
      <c r="G3240" s="113" t="s">
        <v>11027</v>
      </c>
      <c r="H3240" s="113" t="s">
        <v>14564</v>
      </c>
      <c r="I3240" s="113" t="s">
        <v>14567</v>
      </c>
    </row>
    <row r="3241" spans="1:9" x14ac:dyDescent="0.2">
      <c r="A3241" s="113" t="s">
        <v>10491</v>
      </c>
      <c r="D3241" s="113" t="s">
        <v>14568</v>
      </c>
      <c r="E3241" s="113">
        <f t="shared" si="50"/>
        <v>30102403</v>
      </c>
      <c r="F3241" s="113" t="s">
        <v>11571</v>
      </c>
      <c r="G3241" s="113" t="s">
        <v>11027</v>
      </c>
      <c r="H3241" s="113" t="s">
        <v>14564</v>
      </c>
      <c r="I3241" s="113" t="s">
        <v>14569</v>
      </c>
    </row>
    <row r="3242" spans="1:9" x14ac:dyDescent="0.2">
      <c r="A3242" s="113" t="s">
        <v>10491</v>
      </c>
      <c r="D3242" s="113" t="s">
        <v>14570</v>
      </c>
      <c r="E3242" s="113">
        <f t="shared" si="50"/>
        <v>30102404</v>
      </c>
      <c r="F3242" s="113" t="s">
        <v>11571</v>
      </c>
      <c r="G3242" s="113" t="s">
        <v>11027</v>
      </c>
      <c r="H3242" s="113" t="s">
        <v>14564</v>
      </c>
      <c r="I3242" s="113" t="s">
        <v>14571</v>
      </c>
    </row>
    <row r="3243" spans="1:9" x14ac:dyDescent="0.2">
      <c r="A3243" s="113" t="s">
        <v>10491</v>
      </c>
      <c r="D3243" s="113" t="s">
        <v>14572</v>
      </c>
      <c r="E3243" s="113">
        <f t="shared" si="50"/>
        <v>30102405</v>
      </c>
      <c r="F3243" s="113" t="s">
        <v>11571</v>
      </c>
      <c r="G3243" s="113" t="s">
        <v>11027</v>
      </c>
      <c r="H3243" s="113" t="s">
        <v>14564</v>
      </c>
      <c r="I3243" s="113" t="s">
        <v>14573</v>
      </c>
    </row>
    <row r="3244" spans="1:9" x14ac:dyDescent="0.2">
      <c r="A3244" s="113" t="s">
        <v>10491</v>
      </c>
      <c r="D3244" s="113" t="s">
        <v>14574</v>
      </c>
      <c r="E3244" s="113">
        <f t="shared" si="50"/>
        <v>30102406</v>
      </c>
      <c r="F3244" s="113" t="s">
        <v>11571</v>
      </c>
      <c r="G3244" s="113" t="s">
        <v>11027</v>
      </c>
      <c r="H3244" s="113" t="s">
        <v>14564</v>
      </c>
      <c r="I3244" s="113" t="s">
        <v>14575</v>
      </c>
    </row>
    <row r="3245" spans="1:9" x14ac:dyDescent="0.2">
      <c r="A3245" s="113" t="s">
        <v>10491</v>
      </c>
      <c r="D3245" s="113" t="s">
        <v>14576</v>
      </c>
      <c r="E3245" s="113">
        <f t="shared" si="50"/>
        <v>30102407</v>
      </c>
      <c r="F3245" s="113" t="s">
        <v>11571</v>
      </c>
      <c r="G3245" s="113" t="s">
        <v>11027</v>
      </c>
      <c r="H3245" s="113" t="s">
        <v>14564</v>
      </c>
      <c r="I3245" s="113" t="s">
        <v>14577</v>
      </c>
    </row>
    <row r="3246" spans="1:9" x14ac:dyDescent="0.2">
      <c r="A3246" s="113" t="s">
        <v>10491</v>
      </c>
      <c r="D3246" s="113" t="s">
        <v>14578</v>
      </c>
      <c r="E3246" s="113">
        <f t="shared" si="50"/>
        <v>30102408</v>
      </c>
      <c r="F3246" s="113" t="s">
        <v>11571</v>
      </c>
      <c r="G3246" s="113" t="s">
        <v>11027</v>
      </c>
      <c r="H3246" s="113" t="s">
        <v>14564</v>
      </c>
      <c r="I3246" s="113" t="s">
        <v>14579</v>
      </c>
    </row>
    <row r="3247" spans="1:9" x14ac:dyDescent="0.2">
      <c r="A3247" s="113" t="s">
        <v>10491</v>
      </c>
      <c r="D3247" s="113" t="s">
        <v>14580</v>
      </c>
      <c r="E3247" s="113">
        <f t="shared" si="50"/>
        <v>30102409</v>
      </c>
      <c r="F3247" s="113" t="s">
        <v>11571</v>
      </c>
      <c r="G3247" s="113" t="s">
        <v>11027</v>
      </c>
      <c r="H3247" s="113" t="s">
        <v>14564</v>
      </c>
      <c r="I3247" s="113" t="s">
        <v>14581</v>
      </c>
    </row>
    <row r="3248" spans="1:9" x14ac:dyDescent="0.2">
      <c r="A3248" s="113" t="s">
        <v>10491</v>
      </c>
      <c r="D3248" s="113" t="s">
        <v>14582</v>
      </c>
      <c r="E3248" s="113">
        <f t="shared" si="50"/>
        <v>30102410</v>
      </c>
      <c r="F3248" s="113" t="s">
        <v>11571</v>
      </c>
      <c r="G3248" s="113" t="s">
        <v>11027</v>
      </c>
      <c r="H3248" s="113" t="s">
        <v>14564</v>
      </c>
      <c r="I3248" s="113" t="s">
        <v>14583</v>
      </c>
    </row>
    <row r="3249" spans="1:9" x14ac:dyDescent="0.2">
      <c r="A3249" s="113" t="s">
        <v>10491</v>
      </c>
      <c r="D3249" s="113" t="s">
        <v>14584</v>
      </c>
      <c r="E3249" s="113">
        <f t="shared" si="50"/>
        <v>30102411</v>
      </c>
      <c r="F3249" s="113" t="s">
        <v>11571</v>
      </c>
      <c r="G3249" s="113" t="s">
        <v>11027</v>
      </c>
      <c r="H3249" s="113" t="s">
        <v>14564</v>
      </c>
      <c r="I3249" s="113" t="s">
        <v>14585</v>
      </c>
    </row>
    <row r="3250" spans="1:9" x14ac:dyDescent="0.2">
      <c r="A3250" s="113" t="s">
        <v>10491</v>
      </c>
      <c r="D3250" s="113" t="s">
        <v>14586</v>
      </c>
      <c r="E3250" s="113">
        <f t="shared" si="50"/>
        <v>30102412</v>
      </c>
      <c r="F3250" s="113" t="s">
        <v>11571</v>
      </c>
      <c r="G3250" s="113" t="s">
        <v>11027</v>
      </c>
      <c r="H3250" s="113" t="s">
        <v>14564</v>
      </c>
      <c r="I3250" s="113" t="s">
        <v>14587</v>
      </c>
    </row>
    <row r="3251" spans="1:9" x14ac:dyDescent="0.2">
      <c r="A3251" s="113" t="s">
        <v>10491</v>
      </c>
      <c r="D3251" s="113" t="s">
        <v>14588</v>
      </c>
      <c r="E3251" s="113">
        <f t="shared" si="50"/>
        <v>30102413</v>
      </c>
      <c r="F3251" s="113" t="s">
        <v>11571</v>
      </c>
      <c r="G3251" s="113" t="s">
        <v>11027</v>
      </c>
      <c r="H3251" s="113" t="s">
        <v>14564</v>
      </c>
      <c r="I3251" s="113" t="s">
        <v>14589</v>
      </c>
    </row>
    <row r="3252" spans="1:9" x14ac:dyDescent="0.2">
      <c r="A3252" s="113" t="s">
        <v>10491</v>
      </c>
      <c r="D3252" s="113" t="s">
        <v>14590</v>
      </c>
      <c r="E3252" s="113">
        <f t="shared" si="50"/>
        <v>30102414</v>
      </c>
      <c r="F3252" s="113" t="s">
        <v>11571</v>
      </c>
      <c r="G3252" s="113" t="s">
        <v>11027</v>
      </c>
      <c r="H3252" s="113" t="s">
        <v>14564</v>
      </c>
      <c r="I3252" s="113" t="s">
        <v>14591</v>
      </c>
    </row>
    <row r="3253" spans="1:9" x14ac:dyDescent="0.2">
      <c r="A3253" s="113" t="s">
        <v>10491</v>
      </c>
      <c r="D3253" s="113" t="s">
        <v>14592</v>
      </c>
      <c r="E3253" s="113">
        <f t="shared" si="50"/>
        <v>30102415</v>
      </c>
      <c r="F3253" s="113" t="s">
        <v>11571</v>
      </c>
      <c r="G3253" s="113" t="s">
        <v>11027</v>
      </c>
      <c r="H3253" s="113" t="s">
        <v>14564</v>
      </c>
      <c r="I3253" s="113" t="s">
        <v>14593</v>
      </c>
    </row>
    <row r="3254" spans="1:9" x14ac:dyDescent="0.2">
      <c r="A3254" s="113" t="s">
        <v>10491</v>
      </c>
      <c r="D3254" s="113" t="s">
        <v>14594</v>
      </c>
      <c r="E3254" s="113">
        <f t="shared" si="50"/>
        <v>30102416</v>
      </c>
      <c r="F3254" s="113" t="s">
        <v>11571</v>
      </c>
      <c r="G3254" s="113" t="s">
        <v>11027</v>
      </c>
      <c r="H3254" s="113" t="s">
        <v>14564</v>
      </c>
      <c r="I3254" s="113" t="s">
        <v>14595</v>
      </c>
    </row>
    <row r="3255" spans="1:9" x14ac:dyDescent="0.2">
      <c r="A3255" s="113" t="s">
        <v>10491</v>
      </c>
      <c r="D3255" s="113" t="s">
        <v>14596</v>
      </c>
      <c r="E3255" s="113">
        <f t="shared" si="50"/>
        <v>30102417</v>
      </c>
      <c r="F3255" s="113" t="s">
        <v>11571</v>
      </c>
      <c r="G3255" s="113" t="s">
        <v>11027</v>
      </c>
      <c r="H3255" s="113" t="s">
        <v>14564</v>
      </c>
      <c r="I3255" s="113" t="s">
        <v>14597</v>
      </c>
    </row>
    <row r="3256" spans="1:9" x14ac:dyDescent="0.2">
      <c r="A3256" s="113" t="s">
        <v>10491</v>
      </c>
      <c r="D3256" s="113" t="s">
        <v>14598</v>
      </c>
      <c r="E3256" s="113">
        <f t="shared" si="50"/>
        <v>30102418</v>
      </c>
      <c r="F3256" s="113" t="s">
        <v>11571</v>
      </c>
      <c r="G3256" s="113" t="s">
        <v>11027</v>
      </c>
      <c r="H3256" s="113" t="s">
        <v>14564</v>
      </c>
      <c r="I3256" s="113" t="s">
        <v>14599</v>
      </c>
    </row>
    <row r="3257" spans="1:9" x14ac:dyDescent="0.2">
      <c r="A3257" s="113" t="s">
        <v>10491</v>
      </c>
      <c r="D3257" s="113" t="s">
        <v>14600</v>
      </c>
      <c r="E3257" s="113">
        <f t="shared" si="50"/>
        <v>30102419</v>
      </c>
      <c r="F3257" s="113" t="s">
        <v>11571</v>
      </c>
      <c r="G3257" s="113" t="s">
        <v>11027</v>
      </c>
      <c r="H3257" s="113" t="s">
        <v>14564</v>
      </c>
      <c r="I3257" s="113" t="s">
        <v>14601</v>
      </c>
    </row>
    <row r="3258" spans="1:9" x14ac:dyDescent="0.2">
      <c r="A3258" s="113" t="s">
        <v>10491</v>
      </c>
      <c r="D3258" s="113" t="s">
        <v>14602</v>
      </c>
      <c r="E3258" s="113">
        <f t="shared" si="50"/>
        <v>30102421</v>
      </c>
      <c r="F3258" s="113" t="s">
        <v>11571</v>
      </c>
      <c r="G3258" s="113" t="s">
        <v>11027</v>
      </c>
      <c r="H3258" s="113" t="s">
        <v>14564</v>
      </c>
      <c r="I3258" s="113" t="s">
        <v>14603</v>
      </c>
    </row>
    <row r="3259" spans="1:9" x14ac:dyDescent="0.2">
      <c r="A3259" s="113" t="s">
        <v>10491</v>
      </c>
      <c r="D3259" s="113" t="s">
        <v>14604</v>
      </c>
      <c r="E3259" s="113">
        <f t="shared" si="50"/>
        <v>30102422</v>
      </c>
      <c r="F3259" s="113" t="s">
        <v>11571</v>
      </c>
      <c r="G3259" s="113" t="s">
        <v>11027</v>
      </c>
      <c r="H3259" s="113" t="s">
        <v>14564</v>
      </c>
      <c r="I3259" s="113" t="s">
        <v>11749</v>
      </c>
    </row>
    <row r="3260" spans="1:9" x14ac:dyDescent="0.2">
      <c r="A3260" s="113" t="s">
        <v>10491</v>
      </c>
      <c r="D3260" s="113" t="s">
        <v>11750</v>
      </c>
      <c r="E3260" s="113">
        <f t="shared" si="50"/>
        <v>30102423</v>
      </c>
      <c r="F3260" s="113" t="s">
        <v>11571</v>
      </c>
      <c r="G3260" s="113" t="s">
        <v>11027</v>
      </c>
      <c r="H3260" s="113" t="s">
        <v>14564</v>
      </c>
      <c r="I3260" s="113" t="s">
        <v>11751</v>
      </c>
    </row>
    <row r="3261" spans="1:9" x14ac:dyDescent="0.2">
      <c r="A3261" s="113" t="s">
        <v>10491</v>
      </c>
      <c r="D3261" s="113" t="s">
        <v>11752</v>
      </c>
      <c r="E3261" s="113">
        <f t="shared" si="50"/>
        <v>30102424</v>
      </c>
      <c r="F3261" s="113" t="s">
        <v>11571</v>
      </c>
      <c r="G3261" s="113" t="s">
        <v>11027</v>
      </c>
      <c r="H3261" s="113" t="s">
        <v>14564</v>
      </c>
      <c r="I3261" s="113" t="s">
        <v>11753</v>
      </c>
    </row>
    <row r="3262" spans="1:9" x14ac:dyDescent="0.2">
      <c r="A3262" s="113" t="s">
        <v>10491</v>
      </c>
      <c r="D3262" s="113" t="s">
        <v>11754</v>
      </c>
      <c r="E3262" s="113">
        <f t="shared" si="50"/>
        <v>30102425</v>
      </c>
      <c r="F3262" s="113" t="s">
        <v>11571</v>
      </c>
      <c r="G3262" s="113" t="s">
        <v>11027</v>
      </c>
      <c r="H3262" s="113" t="s">
        <v>14564</v>
      </c>
      <c r="I3262" s="113" t="s">
        <v>11755</v>
      </c>
    </row>
    <row r="3263" spans="1:9" x14ac:dyDescent="0.2">
      <c r="A3263" s="113" t="s">
        <v>10491</v>
      </c>
      <c r="D3263" s="113" t="s">
        <v>11756</v>
      </c>
      <c r="E3263" s="113">
        <f t="shared" si="50"/>
        <v>30102426</v>
      </c>
      <c r="F3263" s="113" t="s">
        <v>11571</v>
      </c>
      <c r="G3263" s="113" t="s">
        <v>11027</v>
      </c>
      <c r="H3263" s="113" t="s">
        <v>14564</v>
      </c>
      <c r="I3263" s="113" t="s">
        <v>11757</v>
      </c>
    </row>
    <row r="3264" spans="1:9" x14ac:dyDescent="0.2">
      <c r="A3264" s="113" t="s">
        <v>10491</v>
      </c>
      <c r="D3264" s="113" t="s">
        <v>8750</v>
      </c>
      <c r="E3264" s="113">
        <f t="shared" si="50"/>
        <v>30102427</v>
      </c>
      <c r="F3264" s="113" t="s">
        <v>11571</v>
      </c>
      <c r="G3264" s="113" t="s">
        <v>11027</v>
      </c>
      <c r="H3264" s="113" t="s">
        <v>14564</v>
      </c>
      <c r="I3264" s="113" t="s">
        <v>8751</v>
      </c>
    </row>
    <row r="3265" spans="1:9" x14ac:dyDescent="0.2">
      <c r="A3265" s="113" t="s">
        <v>10491</v>
      </c>
      <c r="D3265" s="113" t="s">
        <v>8752</v>
      </c>
      <c r="E3265" s="113">
        <f t="shared" si="50"/>
        <v>30102428</v>
      </c>
      <c r="F3265" s="113" t="s">
        <v>11571</v>
      </c>
      <c r="G3265" s="113" t="s">
        <v>11027</v>
      </c>
      <c r="H3265" s="113" t="s">
        <v>14564</v>
      </c>
      <c r="I3265" s="113" t="s">
        <v>8753</v>
      </c>
    </row>
    <row r="3266" spans="1:9" x14ac:dyDescent="0.2">
      <c r="A3266" s="113" t="s">
        <v>10491</v>
      </c>
      <c r="D3266" s="113" t="s">
        <v>8754</v>
      </c>
      <c r="E3266" s="113">
        <f t="shared" ref="E3266:E3329" si="51">VALUE(D3266)</f>
        <v>30102429</v>
      </c>
      <c r="F3266" s="113" t="s">
        <v>11571</v>
      </c>
      <c r="G3266" s="113" t="s">
        <v>11027</v>
      </c>
      <c r="H3266" s="113" t="s">
        <v>14564</v>
      </c>
      <c r="I3266" s="113" t="s">
        <v>8755</v>
      </c>
    </row>
    <row r="3267" spans="1:9" x14ac:dyDescent="0.2">
      <c r="A3267" s="113" t="s">
        <v>10491</v>
      </c>
      <c r="D3267" s="113" t="s">
        <v>8756</v>
      </c>
      <c r="E3267" s="113">
        <f t="shared" si="51"/>
        <v>30102431</v>
      </c>
      <c r="F3267" s="113" t="s">
        <v>11571</v>
      </c>
      <c r="G3267" s="113" t="s">
        <v>11027</v>
      </c>
      <c r="H3267" s="113" t="s">
        <v>14564</v>
      </c>
      <c r="I3267" s="113" t="s">
        <v>8757</v>
      </c>
    </row>
    <row r="3268" spans="1:9" x14ac:dyDescent="0.2">
      <c r="A3268" s="113" t="s">
        <v>10491</v>
      </c>
      <c r="D3268" s="113" t="s">
        <v>8758</v>
      </c>
      <c r="E3268" s="113">
        <f t="shared" si="51"/>
        <v>30102432</v>
      </c>
      <c r="F3268" s="113" t="s">
        <v>11571</v>
      </c>
      <c r="G3268" s="113" t="s">
        <v>11027</v>
      </c>
      <c r="H3268" s="113" t="s">
        <v>14564</v>
      </c>
      <c r="I3268" s="113" t="s">
        <v>14699</v>
      </c>
    </row>
    <row r="3269" spans="1:9" x14ac:dyDescent="0.2">
      <c r="A3269" s="113" t="s">
        <v>10491</v>
      </c>
      <c r="D3269" s="113" t="s">
        <v>14700</v>
      </c>
      <c r="E3269" s="113">
        <f t="shared" si="51"/>
        <v>30102434</v>
      </c>
      <c r="F3269" s="113" t="s">
        <v>11571</v>
      </c>
      <c r="G3269" s="113" t="s">
        <v>11027</v>
      </c>
      <c r="H3269" s="113" t="s">
        <v>14564</v>
      </c>
      <c r="I3269" s="113" t="s">
        <v>8784</v>
      </c>
    </row>
    <row r="3270" spans="1:9" x14ac:dyDescent="0.2">
      <c r="A3270" s="113" t="s">
        <v>10491</v>
      </c>
      <c r="D3270" s="113" t="s">
        <v>8785</v>
      </c>
      <c r="E3270" s="113">
        <f t="shared" si="51"/>
        <v>30102435</v>
      </c>
      <c r="F3270" s="113" t="s">
        <v>11571</v>
      </c>
      <c r="G3270" s="113" t="s">
        <v>11027</v>
      </c>
      <c r="H3270" s="113" t="s">
        <v>14564</v>
      </c>
      <c r="I3270" s="113" t="s">
        <v>8786</v>
      </c>
    </row>
    <row r="3271" spans="1:9" x14ac:dyDescent="0.2">
      <c r="A3271" s="113" t="s">
        <v>10491</v>
      </c>
      <c r="D3271" s="113" t="s">
        <v>8787</v>
      </c>
      <c r="E3271" s="113">
        <f t="shared" si="51"/>
        <v>30102499</v>
      </c>
      <c r="F3271" s="113" t="s">
        <v>11571</v>
      </c>
      <c r="G3271" s="113" t="s">
        <v>11027</v>
      </c>
      <c r="H3271" s="113" t="s">
        <v>14564</v>
      </c>
      <c r="I3271" s="113" t="s">
        <v>7789</v>
      </c>
    </row>
    <row r="3272" spans="1:9" x14ac:dyDescent="0.2">
      <c r="A3272" s="113" t="s">
        <v>10491</v>
      </c>
      <c r="D3272" s="113" t="s">
        <v>8788</v>
      </c>
      <c r="E3272" s="113">
        <f t="shared" si="51"/>
        <v>30102501</v>
      </c>
      <c r="F3272" s="113" t="s">
        <v>11571</v>
      </c>
      <c r="G3272" s="113" t="s">
        <v>11027</v>
      </c>
      <c r="H3272" s="113" t="s">
        <v>8789</v>
      </c>
      <c r="I3272" s="113" t="s">
        <v>8790</v>
      </c>
    </row>
    <row r="3273" spans="1:9" x14ac:dyDescent="0.2">
      <c r="A3273" s="113" t="s">
        <v>10491</v>
      </c>
      <c r="D3273" s="113" t="s">
        <v>8791</v>
      </c>
      <c r="E3273" s="113">
        <f t="shared" si="51"/>
        <v>30102505</v>
      </c>
      <c r="F3273" s="113" t="s">
        <v>11571</v>
      </c>
      <c r="G3273" s="113" t="s">
        <v>11027</v>
      </c>
      <c r="H3273" s="113" t="s">
        <v>8789</v>
      </c>
      <c r="I3273" s="113" t="s">
        <v>8792</v>
      </c>
    </row>
    <row r="3274" spans="1:9" x14ac:dyDescent="0.2">
      <c r="A3274" s="113" t="s">
        <v>10491</v>
      </c>
      <c r="D3274" s="113" t="s">
        <v>8793</v>
      </c>
      <c r="E3274" s="113">
        <f t="shared" si="51"/>
        <v>30102506</v>
      </c>
      <c r="F3274" s="113" t="s">
        <v>11571</v>
      </c>
      <c r="G3274" s="113" t="s">
        <v>11027</v>
      </c>
      <c r="H3274" s="113" t="s">
        <v>8789</v>
      </c>
      <c r="I3274" s="113" t="s">
        <v>8794</v>
      </c>
    </row>
    <row r="3275" spans="1:9" x14ac:dyDescent="0.2">
      <c r="A3275" s="113" t="s">
        <v>10491</v>
      </c>
      <c r="D3275" s="113" t="s">
        <v>8795</v>
      </c>
      <c r="E3275" s="113">
        <f t="shared" si="51"/>
        <v>30102599</v>
      </c>
      <c r="F3275" s="113" t="s">
        <v>11571</v>
      </c>
      <c r="G3275" s="113" t="s">
        <v>11027</v>
      </c>
      <c r="H3275" s="113" t="s">
        <v>8789</v>
      </c>
      <c r="I3275" s="113" t="s">
        <v>7789</v>
      </c>
    </row>
    <row r="3276" spans="1:9" x14ac:dyDescent="0.2">
      <c r="A3276" s="113" t="s">
        <v>10491</v>
      </c>
      <c r="D3276" s="113" t="s">
        <v>8796</v>
      </c>
      <c r="E3276" s="113">
        <f t="shared" si="51"/>
        <v>30102601</v>
      </c>
      <c r="F3276" s="113" t="s">
        <v>11571</v>
      </c>
      <c r="G3276" s="113" t="s">
        <v>11027</v>
      </c>
      <c r="H3276" s="113" t="s">
        <v>8797</v>
      </c>
      <c r="I3276" s="113" t="s">
        <v>14415</v>
      </c>
    </row>
    <row r="3277" spans="1:9" x14ac:dyDescent="0.2">
      <c r="A3277" s="113" t="s">
        <v>10491</v>
      </c>
      <c r="D3277" s="113" t="s">
        <v>8798</v>
      </c>
      <c r="E3277" s="113">
        <f t="shared" si="51"/>
        <v>30102602</v>
      </c>
      <c r="F3277" s="113" t="s">
        <v>11571</v>
      </c>
      <c r="G3277" s="113" t="s">
        <v>11027</v>
      </c>
      <c r="H3277" s="113" t="s">
        <v>8797</v>
      </c>
      <c r="I3277" s="113" t="s">
        <v>8799</v>
      </c>
    </row>
    <row r="3278" spans="1:9" x14ac:dyDescent="0.2">
      <c r="A3278" s="113" t="s">
        <v>10491</v>
      </c>
      <c r="D3278" s="113" t="s">
        <v>8800</v>
      </c>
      <c r="E3278" s="113">
        <f t="shared" si="51"/>
        <v>30102608</v>
      </c>
      <c r="F3278" s="113" t="s">
        <v>11571</v>
      </c>
      <c r="G3278" s="113" t="s">
        <v>11027</v>
      </c>
      <c r="H3278" s="113" t="s">
        <v>8797</v>
      </c>
      <c r="I3278" s="113" t="s">
        <v>8801</v>
      </c>
    </row>
    <row r="3279" spans="1:9" x14ac:dyDescent="0.2">
      <c r="A3279" s="113" t="s">
        <v>10491</v>
      </c>
      <c r="D3279" s="113" t="s">
        <v>8802</v>
      </c>
      <c r="E3279" s="113">
        <f t="shared" si="51"/>
        <v>30102609</v>
      </c>
      <c r="F3279" s="113" t="s">
        <v>11571</v>
      </c>
      <c r="G3279" s="113" t="s">
        <v>11027</v>
      </c>
      <c r="H3279" s="113" t="s">
        <v>8797</v>
      </c>
      <c r="I3279" s="113" t="s">
        <v>8803</v>
      </c>
    </row>
    <row r="3280" spans="1:9" x14ac:dyDescent="0.2">
      <c r="A3280" s="113" t="s">
        <v>10491</v>
      </c>
      <c r="D3280" s="113" t="s">
        <v>8804</v>
      </c>
      <c r="E3280" s="113">
        <f t="shared" si="51"/>
        <v>30102610</v>
      </c>
      <c r="F3280" s="113" t="s">
        <v>11571</v>
      </c>
      <c r="G3280" s="113" t="s">
        <v>11027</v>
      </c>
      <c r="H3280" s="113" t="s">
        <v>8797</v>
      </c>
      <c r="I3280" s="113" t="s">
        <v>8805</v>
      </c>
    </row>
    <row r="3281" spans="1:9" x14ac:dyDescent="0.2">
      <c r="A3281" s="113" t="s">
        <v>10491</v>
      </c>
      <c r="D3281" s="113" t="s">
        <v>8806</v>
      </c>
      <c r="E3281" s="113">
        <f t="shared" si="51"/>
        <v>30102611</v>
      </c>
      <c r="F3281" s="113" t="s">
        <v>11571</v>
      </c>
      <c r="G3281" s="113" t="s">
        <v>11027</v>
      </c>
      <c r="H3281" s="113" t="s">
        <v>8797</v>
      </c>
      <c r="I3281" s="113" t="s">
        <v>8807</v>
      </c>
    </row>
    <row r="3282" spans="1:9" x14ac:dyDescent="0.2">
      <c r="A3282" s="113" t="s">
        <v>10491</v>
      </c>
      <c r="D3282" s="113" t="s">
        <v>8808</v>
      </c>
      <c r="E3282" s="113">
        <f t="shared" si="51"/>
        <v>30102612</v>
      </c>
      <c r="F3282" s="113" t="s">
        <v>11571</v>
      </c>
      <c r="G3282" s="113" t="s">
        <v>11027</v>
      </c>
      <c r="H3282" s="113" t="s">
        <v>8797</v>
      </c>
      <c r="I3282" s="113" t="s">
        <v>8809</v>
      </c>
    </row>
    <row r="3283" spans="1:9" x14ac:dyDescent="0.2">
      <c r="A3283" s="113" t="s">
        <v>10491</v>
      </c>
      <c r="D3283" s="113" t="s">
        <v>8810</v>
      </c>
      <c r="E3283" s="113">
        <f t="shared" si="51"/>
        <v>30102613</v>
      </c>
      <c r="F3283" s="113" t="s">
        <v>11571</v>
      </c>
      <c r="G3283" s="113" t="s">
        <v>11027</v>
      </c>
      <c r="H3283" s="113" t="s">
        <v>8797</v>
      </c>
      <c r="I3283" s="113" t="s">
        <v>8811</v>
      </c>
    </row>
    <row r="3284" spans="1:9" x14ac:dyDescent="0.2">
      <c r="A3284" s="113" t="s">
        <v>10491</v>
      </c>
      <c r="D3284" s="113" t="s">
        <v>8812</v>
      </c>
      <c r="E3284" s="113">
        <f t="shared" si="51"/>
        <v>30102614</v>
      </c>
      <c r="F3284" s="113" t="s">
        <v>11571</v>
      </c>
      <c r="G3284" s="113" t="s">
        <v>11027</v>
      </c>
      <c r="H3284" s="113" t="s">
        <v>8797</v>
      </c>
      <c r="I3284" s="113" t="s">
        <v>8813</v>
      </c>
    </row>
    <row r="3285" spans="1:9" x14ac:dyDescent="0.2">
      <c r="A3285" s="113" t="s">
        <v>10491</v>
      </c>
      <c r="D3285" s="113" t="s">
        <v>8814</v>
      </c>
      <c r="E3285" s="113">
        <f t="shared" si="51"/>
        <v>30102615</v>
      </c>
      <c r="F3285" s="113" t="s">
        <v>11571</v>
      </c>
      <c r="G3285" s="113" t="s">
        <v>11027</v>
      </c>
      <c r="H3285" s="113" t="s">
        <v>8797</v>
      </c>
      <c r="I3285" s="113" t="s">
        <v>8815</v>
      </c>
    </row>
    <row r="3286" spans="1:9" x14ac:dyDescent="0.2">
      <c r="A3286" s="113" t="s">
        <v>10491</v>
      </c>
      <c r="D3286" s="113" t="s">
        <v>8816</v>
      </c>
      <c r="E3286" s="113">
        <f t="shared" si="51"/>
        <v>30102616</v>
      </c>
      <c r="F3286" s="113" t="s">
        <v>11571</v>
      </c>
      <c r="G3286" s="113" t="s">
        <v>11027</v>
      </c>
      <c r="H3286" s="113" t="s">
        <v>8797</v>
      </c>
      <c r="I3286" s="113" t="s">
        <v>8817</v>
      </c>
    </row>
    <row r="3287" spans="1:9" x14ac:dyDescent="0.2">
      <c r="A3287" s="113" t="s">
        <v>10491</v>
      </c>
      <c r="D3287" s="113" t="s">
        <v>8818</v>
      </c>
      <c r="E3287" s="113">
        <f t="shared" si="51"/>
        <v>30102617</v>
      </c>
      <c r="F3287" s="113" t="s">
        <v>11571</v>
      </c>
      <c r="G3287" s="113" t="s">
        <v>11027</v>
      </c>
      <c r="H3287" s="113" t="s">
        <v>8797</v>
      </c>
      <c r="I3287" s="113" t="s">
        <v>8819</v>
      </c>
    </row>
    <row r="3288" spans="1:9" x14ac:dyDescent="0.2">
      <c r="A3288" s="113" t="s">
        <v>10491</v>
      </c>
      <c r="D3288" s="113" t="s">
        <v>8820</v>
      </c>
      <c r="E3288" s="113">
        <f t="shared" si="51"/>
        <v>30102618</v>
      </c>
      <c r="F3288" s="113" t="s">
        <v>11571</v>
      </c>
      <c r="G3288" s="113" t="s">
        <v>11027</v>
      </c>
      <c r="H3288" s="113" t="s">
        <v>8797</v>
      </c>
      <c r="I3288" s="113" t="s">
        <v>8821</v>
      </c>
    </row>
    <row r="3289" spans="1:9" x14ac:dyDescent="0.2">
      <c r="A3289" s="113" t="s">
        <v>10491</v>
      </c>
      <c r="D3289" s="113" t="s">
        <v>8822</v>
      </c>
      <c r="E3289" s="113">
        <f t="shared" si="51"/>
        <v>30102619</v>
      </c>
      <c r="F3289" s="113" t="s">
        <v>11571</v>
      </c>
      <c r="G3289" s="113" t="s">
        <v>11027</v>
      </c>
      <c r="H3289" s="113" t="s">
        <v>8797</v>
      </c>
      <c r="I3289" s="113" t="s">
        <v>8823</v>
      </c>
    </row>
    <row r="3290" spans="1:9" x14ac:dyDescent="0.2">
      <c r="A3290" s="113" t="s">
        <v>10491</v>
      </c>
      <c r="D3290" s="113" t="s">
        <v>8824</v>
      </c>
      <c r="E3290" s="113">
        <f t="shared" si="51"/>
        <v>30102620</v>
      </c>
      <c r="F3290" s="113" t="s">
        <v>11571</v>
      </c>
      <c r="G3290" s="113" t="s">
        <v>11027</v>
      </c>
      <c r="H3290" s="113" t="s">
        <v>8797</v>
      </c>
      <c r="I3290" s="113" t="s">
        <v>8825</v>
      </c>
    </row>
    <row r="3291" spans="1:9" x14ac:dyDescent="0.2">
      <c r="A3291" s="113" t="s">
        <v>10491</v>
      </c>
      <c r="D3291" s="113" t="s">
        <v>8826</v>
      </c>
      <c r="E3291" s="113">
        <f t="shared" si="51"/>
        <v>30102621</v>
      </c>
      <c r="F3291" s="113" t="s">
        <v>11571</v>
      </c>
      <c r="G3291" s="113" t="s">
        <v>11027</v>
      </c>
      <c r="H3291" s="113" t="s">
        <v>8797</v>
      </c>
      <c r="I3291" s="113" t="s">
        <v>8827</v>
      </c>
    </row>
    <row r="3292" spans="1:9" x14ac:dyDescent="0.2">
      <c r="A3292" s="113" t="s">
        <v>10491</v>
      </c>
      <c r="D3292" s="113" t="s">
        <v>8828</v>
      </c>
      <c r="E3292" s="113">
        <f t="shared" si="51"/>
        <v>30102622</v>
      </c>
      <c r="F3292" s="113" t="s">
        <v>11571</v>
      </c>
      <c r="G3292" s="113" t="s">
        <v>11027</v>
      </c>
      <c r="H3292" s="113" t="s">
        <v>8797</v>
      </c>
      <c r="I3292" s="113" t="s">
        <v>8829</v>
      </c>
    </row>
    <row r="3293" spans="1:9" x14ac:dyDescent="0.2">
      <c r="A3293" s="113" t="s">
        <v>10491</v>
      </c>
      <c r="D3293" s="113" t="s">
        <v>8830</v>
      </c>
      <c r="E3293" s="113">
        <f t="shared" si="51"/>
        <v>30102623</v>
      </c>
      <c r="F3293" s="113" t="s">
        <v>11571</v>
      </c>
      <c r="G3293" s="113" t="s">
        <v>11027</v>
      </c>
      <c r="H3293" s="113" t="s">
        <v>8797</v>
      </c>
      <c r="I3293" s="113" t="s">
        <v>8831</v>
      </c>
    </row>
    <row r="3294" spans="1:9" x14ac:dyDescent="0.2">
      <c r="A3294" s="113" t="s">
        <v>10491</v>
      </c>
      <c r="D3294" s="113" t="s">
        <v>8832</v>
      </c>
      <c r="E3294" s="113">
        <f t="shared" si="51"/>
        <v>30102624</v>
      </c>
      <c r="F3294" s="113" t="s">
        <v>11571</v>
      </c>
      <c r="G3294" s="113" t="s">
        <v>11027</v>
      </c>
      <c r="H3294" s="113" t="s">
        <v>8797</v>
      </c>
      <c r="I3294" s="113" t="s">
        <v>8833</v>
      </c>
    </row>
    <row r="3295" spans="1:9" x14ac:dyDescent="0.2">
      <c r="A3295" s="113" t="s">
        <v>10491</v>
      </c>
      <c r="D3295" s="113" t="s">
        <v>8834</v>
      </c>
      <c r="E3295" s="113">
        <f t="shared" si="51"/>
        <v>30102625</v>
      </c>
      <c r="F3295" s="113" t="s">
        <v>11571</v>
      </c>
      <c r="G3295" s="113" t="s">
        <v>11027</v>
      </c>
      <c r="H3295" s="113" t="s">
        <v>8797</v>
      </c>
      <c r="I3295" s="113" t="s">
        <v>8835</v>
      </c>
    </row>
    <row r="3296" spans="1:9" x14ac:dyDescent="0.2">
      <c r="A3296" s="113" t="s">
        <v>10491</v>
      </c>
      <c r="D3296" s="113" t="s">
        <v>8836</v>
      </c>
      <c r="E3296" s="113">
        <f t="shared" si="51"/>
        <v>30102626</v>
      </c>
      <c r="F3296" s="113" t="s">
        <v>11571</v>
      </c>
      <c r="G3296" s="113" t="s">
        <v>11027</v>
      </c>
      <c r="H3296" s="113" t="s">
        <v>8797</v>
      </c>
      <c r="I3296" s="113" t="s">
        <v>8837</v>
      </c>
    </row>
    <row r="3297" spans="1:9" x14ac:dyDescent="0.2">
      <c r="A3297" s="113" t="s">
        <v>10491</v>
      </c>
      <c r="D3297" s="113" t="s">
        <v>8838</v>
      </c>
      <c r="E3297" s="113">
        <f t="shared" si="51"/>
        <v>30102627</v>
      </c>
      <c r="F3297" s="113" t="s">
        <v>11571</v>
      </c>
      <c r="G3297" s="113" t="s">
        <v>11027</v>
      </c>
      <c r="H3297" s="113" t="s">
        <v>8797</v>
      </c>
      <c r="I3297" s="113" t="s">
        <v>8839</v>
      </c>
    </row>
    <row r="3298" spans="1:9" x14ac:dyDescent="0.2">
      <c r="A3298" s="113" t="s">
        <v>10491</v>
      </c>
      <c r="D3298" s="113" t="s">
        <v>8840</v>
      </c>
      <c r="E3298" s="113">
        <f t="shared" si="51"/>
        <v>30102628</v>
      </c>
      <c r="F3298" s="113" t="s">
        <v>11571</v>
      </c>
      <c r="G3298" s="113" t="s">
        <v>11027</v>
      </c>
      <c r="H3298" s="113" t="s">
        <v>8797</v>
      </c>
      <c r="I3298" s="113" t="s">
        <v>8841</v>
      </c>
    </row>
    <row r="3299" spans="1:9" x14ac:dyDescent="0.2">
      <c r="A3299" s="113" t="s">
        <v>10491</v>
      </c>
      <c r="D3299" s="113" t="s">
        <v>8842</v>
      </c>
      <c r="E3299" s="113">
        <f t="shared" si="51"/>
        <v>30102630</v>
      </c>
      <c r="F3299" s="113" t="s">
        <v>11571</v>
      </c>
      <c r="G3299" s="113" t="s">
        <v>11027</v>
      </c>
      <c r="H3299" s="113" t="s">
        <v>8797</v>
      </c>
      <c r="I3299" s="113" t="s">
        <v>8843</v>
      </c>
    </row>
    <row r="3300" spans="1:9" x14ac:dyDescent="0.2">
      <c r="A3300" s="113" t="s">
        <v>10491</v>
      </c>
      <c r="D3300" s="113" t="s">
        <v>8844</v>
      </c>
      <c r="E3300" s="113">
        <f t="shared" si="51"/>
        <v>30102641</v>
      </c>
      <c r="F3300" s="113" t="s">
        <v>11571</v>
      </c>
      <c r="G3300" s="113" t="s">
        <v>11027</v>
      </c>
      <c r="H3300" s="113" t="s">
        <v>8797</v>
      </c>
      <c r="I3300" s="113" t="s">
        <v>8845</v>
      </c>
    </row>
    <row r="3301" spans="1:9" x14ac:dyDescent="0.2">
      <c r="A3301" s="113" t="s">
        <v>10491</v>
      </c>
      <c r="D3301" s="113" t="s">
        <v>8846</v>
      </c>
      <c r="E3301" s="113">
        <f t="shared" si="51"/>
        <v>30102642</v>
      </c>
      <c r="F3301" s="113" t="s">
        <v>11571</v>
      </c>
      <c r="G3301" s="113" t="s">
        <v>11027</v>
      </c>
      <c r="H3301" s="113" t="s">
        <v>8797</v>
      </c>
      <c r="I3301" s="113" t="s">
        <v>8847</v>
      </c>
    </row>
    <row r="3302" spans="1:9" x14ac:dyDescent="0.2">
      <c r="A3302" s="113" t="s">
        <v>10491</v>
      </c>
      <c r="D3302" s="113" t="s">
        <v>8848</v>
      </c>
      <c r="E3302" s="113">
        <f t="shared" si="51"/>
        <v>30102643</v>
      </c>
      <c r="F3302" s="113" t="s">
        <v>11571</v>
      </c>
      <c r="G3302" s="113" t="s">
        <v>11027</v>
      </c>
      <c r="H3302" s="113" t="s">
        <v>8797</v>
      </c>
      <c r="I3302" s="113" t="s">
        <v>5975</v>
      </c>
    </row>
    <row r="3303" spans="1:9" x14ac:dyDescent="0.2">
      <c r="A3303" s="113" t="s">
        <v>10491</v>
      </c>
      <c r="D3303" s="113" t="s">
        <v>5976</v>
      </c>
      <c r="E3303" s="113">
        <f t="shared" si="51"/>
        <v>30102644</v>
      </c>
      <c r="F3303" s="113" t="s">
        <v>11571</v>
      </c>
      <c r="G3303" s="113" t="s">
        <v>11027</v>
      </c>
      <c r="H3303" s="113" t="s">
        <v>8797</v>
      </c>
      <c r="I3303" s="113" t="s">
        <v>5977</v>
      </c>
    </row>
    <row r="3304" spans="1:9" x14ac:dyDescent="0.2">
      <c r="A3304" s="113" t="s">
        <v>10491</v>
      </c>
      <c r="D3304" s="113" t="s">
        <v>5978</v>
      </c>
      <c r="E3304" s="113">
        <f t="shared" si="51"/>
        <v>30102645</v>
      </c>
      <c r="F3304" s="113" t="s">
        <v>11571</v>
      </c>
      <c r="G3304" s="113" t="s">
        <v>11027</v>
      </c>
      <c r="H3304" s="113" t="s">
        <v>8797</v>
      </c>
      <c r="I3304" s="113" t="s">
        <v>5979</v>
      </c>
    </row>
    <row r="3305" spans="1:9" x14ac:dyDescent="0.2">
      <c r="A3305" s="113" t="s">
        <v>10491</v>
      </c>
      <c r="D3305" s="113" t="s">
        <v>5980</v>
      </c>
      <c r="E3305" s="113">
        <f t="shared" si="51"/>
        <v>30102646</v>
      </c>
      <c r="F3305" s="113" t="s">
        <v>11571</v>
      </c>
      <c r="G3305" s="113" t="s">
        <v>11027</v>
      </c>
      <c r="H3305" s="113" t="s">
        <v>8797</v>
      </c>
      <c r="I3305" s="113" t="s">
        <v>5981</v>
      </c>
    </row>
    <row r="3306" spans="1:9" x14ac:dyDescent="0.2">
      <c r="A3306" s="113" t="s">
        <v>10491</v>
      </c>
      <c r="D3306" s="113" t="s">
        <v>5982</v>
      </c>
      <c r="E3306" s="113">
        <f t="shared" si="51"/>
        <v>30102650</v>
      </c>
      <c r="F3306" s="113" t="s">
        <v>11571</v>
      </c>
      <c r="G3306" s="113" t="s">
        <v>11027</v>
      </c>
      <c r="H3306" s="113" t="s">
        <v>8797</v>
      </c>
      <c r="I3306" s="113" t="s">
        <v>5983</v>
      </c>
    </row>
    <row r="3307" spans="1:9" x14ac:dyDescent="0.2">
      <c r="A3307" s="113" t="s">
        <v>10491</v>
      </c>
      <c r="D3307" s="113" t="s">
        <v>5984</v>
      </c>
      <c r="E3307" s="113">
        <f t="shared" si="51"/>
        <v>30102651</v>
      </c>
      <c r="F3307" s="113" t="s">
        <v>11571</v>
      </c>
      <c r="G3307" s="113" t="s">
        <v>11027</v>
      </c>
      <c r="H3307" s="113" t="s">
        <v>8797</v>
      </c>
      <c r="I3307" s="113" t="s">
        <v>5985</v>
      </c>
    </row>
    <row r="3308" spans="1:9" x14ac:dyDescent="0.2">
      <c r="A3308" s="113" t="s">
        <v>10491</v>
      </c>
      <c r="D3308" s="113" t="s">
        <v>5986</v>
      </c>
      <c r="E3308" s="113">
        <f t="shared" si="51"/>
        <v>30102652</v>
      </c>
      <c r="F3308" s="113" t="s">
        <v>11571</v>
      </c>
      <c r="G3308" s="113" t="s">
        <v>11027</v>
      </c>
      <c r="H3308" s="113" t="s">
        <v>8797</v>
      </c>
      <c r="I3308" s="113" t="s">
        <v>5987</v>
      </c>
    </row>
    <row r="3309" spans="1:9" x14ac:dyDescent="0.2">
      <c r="A3309" s="113" t="s">
        <v>10491</v>
      </c>
      <c r="D3309" s="113" t="s">
        <v>5988</v>
      </c>
      <c r="E3309" s="113">
        <f t="shared" si="51"/>
        <v>30102653</v>
      </c>
      <c r="F3309" s="113" t="s">
        <v>11571</v>
      </c>
      <c r="G3309" s="113" t="s">
        <v>11027</v>
      </c>
      <c r="H3309" s="113" t="s">
        <v>8797</v>
      </c>
      <c r="I3309" s="113" t="s">
        <v>5989</v>
      </c>
    </row>
    <row r="3310" spans="1:9" x14ac:dyDescent="0.2">
      <c r="A3310" s="113" t="s">
        <v>10491</v>
      </c>
      <c r="D3310" s="113" t="s">
        <v>5990</v>
      </c>
      <c r="E3310" s="113">
        <f t="shared" si="51"/>
        <v>30102654</v>
      </c>
      <c r="F3310" s="113" t="s">
        <v>11571</v>
      </c>
      <c r="G3310" s="113" t="s">
        <v>11027</v>
      </c>
      <c r="H3310" s="113" t="s">
        <v>8797</v>
      </c>
      <c r="I3310" s="113" t="s">
        <v>5991</v>
      </c>
    </row>
    <row r="3311" spans="1:9" x14ac:dyDescent="0.2">
      <c r="A3311" s="113" t="s">
        <v>10491</v>
      </c>
      <c r="D3311" s="113" t="s">
        <v>5992</v>
      </c>
      <c r="E3311" s="113">
        <f t="shared" si="51"/>
        <v>30102655</v>
      </c>
      <c r="F3311" s="113" t="s">
        <v>11571</v>
      </c>
      <c r="G3311" s="113" t="s">
        <v>11027</v>
      </c>
      <c r="H3311" s="113" t="s">
        <v>8797</v>
      </c>
      <c r="I3311" s="113" t="s">
        <v>5993</v>
      </c>
    </row>
    <row r="3312" spans="1:9" x14ac:dyDescent="0.2">
      <c r="A3312" s="113" t="s">
        <v>10491</v>
      </c>
      <c r="D3312" s="113" t="s">
        <v>5994</v>
      </c>
      <c r="E3312" s="113">
        <f t="shared" si="51"/>
        <v>30102656</v>
      </c>
      <c r="F3312" s="113" t="s">
        <v>11571</v>
      </c>
      <c r="G3312" s="113" t="s">
        <v>11027</v>
      </c>
      <c r="H3312" s="113" t="s">
        <v>8797</v>
      </c>
      <c r="I3312" s="113" t="s">
        <v>5995</v>
      </c>
    </row>
    <row r="3313" spans="1:9" x14ac:dyDescent="0.2">
      <c r="A3313" s="113" t="s">
        <v>10491</v>
      </c>
      <c r="D3313" s="113" t="s">
        <v>5996</v>
      </c>
      <c r="E3313" s="113">
        <f t="shared" si="51"/>
        <v>30102699</v>
      </c>
      <c r="F3313" s="113" t="s">
        <v>11571</v>
      </c>
      <c r="G3313" s="113" t="s">
        <v>11027</v>
      </c>
      <c r="H3313" s="113" t="s">
        <v>8797</v>
      </c>
      <c r="I3313" s="113" t="s">
        <v>7789</v>
      </c>
    </row>
    <row r="3314" spans="1:9" x14ac:dyDescent="0.2">
      <c r="A3314" s="113" t="s">
        <v>10491</v>
      </c>
      <c r="D3314" s="113" t="s">
        <v>5997</v>
      </c>
      <c r="E3314" s="113">
        <f t="shared" si="51"/>
        <v>30102701</v>
      </c>
      <c r="F3314" s="113" t="s">
        <v>11571</v>
      </c>
      <c r="G3314" s="113" t="s">
        <v>11027</v>
      </c>
      <c r="H3314" s="113" t="s">
        <v>5998</v>
      </c>
      <c r="I3314" s="113" t="s">
        <v>5999</v>
      </c>
    </row>
    <row r="3315" spans="1:9" x14ac:dyDescent="0.2">
      <c r="A3315" s="113" t="s">
        <v>10491</v>
      </c>
      <c r="D3315" s="113" t="s">
        <v>6000</v>
      </c>
      <c r="E3315" s="113">
        <f t="shared" si="51"/>
        <v>30102704</v>
      </c>
      <c r="F3315" s="113" t="s">
        <v>11571</v>
      </c>
      <c r="G3315" s="113" t="s">
        <v>11027</v>
      </c>
      <c r="H3315" s="113" t="s">
        <v>5998</v>
      </c>
      <c r="I3315" s="113" t="s">
        <v>6001</v>
      </c>
    </row>
    <row r="3316" spans="1:9" x14ac:dyDescent="0.2">
      <c r="A3316" s="113" t="s">
        <v>10491</v>
      </c>
      <c r="D3316" s="113" t="s">
        <v>6002</v>
      </c>
      <c r="E3316" s="113">
        <f t="shared" si="51"/>
        <v>30102705</v>
      </c>
      <c r="F3316" s="113" t="s">
        <v>11571</v>
      </c>
      <c r="G3316" s="113" t="s">
        <v>11027</v>
      </c>
      <c r="H3316" s="113" t="s">
        <v>5998</v>
      </c>
      <c r="I3316" s="113" t="s">
        <v>6003</v>
      </c>
    </row>
    <row r="3317" spans="1:9" x14ac:dyDescent="0.2">
      <c r="A3317" s="113" t="s">
        <v>10491</v>
      </c>
      <c r="D3317" s="113" t="s">
        <v>6004</v>
      </c>
      <c r="E3317" s="113">
        <f t="shared" si="51"/>
        <v>30102706</v>
      </c>
      <c r="F3317" s="113" t="s">
        <v>11571</v>
      </c>
      <c r="G3317" s="113" t="s">
        <v>11027</v>
      </c>
      <c r="H3317" s="113" t="s">
        <v>5998</v>
      </c>
      <c r="I3317" s="113" t="s">
        <v>6005</v>
      </c>
    </row>
    <row r="3318" spans="1:9" x14ac:dyDescent="0.2">
      <c r="A3318" s="113" t="s">
        <v>10491</v>
      </c>
      <c r="D3318" s="113" t="s">
        <v>6006</v>
      </c>
      <c r="E3318" s="113">
        <f t="shared" si="51"/>
        <v>30102707</v>
      </c>
      <c r="F3318" s="113" t="s">
        <v>11571</v>
      </c>
      <c r="G3318" s="113" t="s">
        <v>11027</v>
      </c>
      <c r="H3318" s="113" t="s">
        <v>5998</v>
      </c>
      <c r="I3318" s="113" t="s">
        <v>6007</v>
      </c>
    </row>
    <row r="3319" spans="1:9" x14ac:dyDescent="0.2">
      <c r="A3319" s="113" t="s">
        <v>10491</v>
      </c>
      <c r="D3319" s="113" t="s">
        <v>6008</v>
      </c>
      <c r="E3319" s="113">
        <f t="shared" si="51"/>
        <v>30102708</v>
      </c>
      <c r="F3319" s="113" t="s">
        <v>11571</v>
      </c>
      <c r="G3319" s="113" t="s">
        <v>11027</v>
      </c>
      <c r="H3319" s="113" t="s">
        <v>5998</v>
      </c>
      <c r="I3319" s="113" t="s">
        <v>6009</v>
      </c>
    </row>
    <row r="3320" spans="1:9" x14ac:dyDescent="0.2">
      <c r="A3320" s="113" t="s">
        <v>10491</v>
      </c>
      <c r="D3320" s="113" t="s">
        <v>6010</v>
      </c>
      <c r="E3320" s="113">
        <f t="shared" si="51"/>
        <v>30102709</v>
      </c>
      <c r="F3320" s="113" t="s">
        <v>11571</v>
      </c>
      <c r="G3320" s="113" t="s">
        <v>11027</v>
      </c>
      <c r="H3320" s="113" t="s">
        <v>5998</v>
      </c>
      <c r="I3320" s="113" t="s">
        <v>6011</v>
      </c>
    </row>
    <row r="3321" spans="1:9" x14ac:dyDescent="0.2">
      <c r="A3321" s="113" t="s">
        <v>10491</v>
      </c>
      <c r="D3321" s="113" t="s">
        <v>6012</v>
      </c>
      <c r="E3321" s="113">
        <f t="shared" si="51"/>
        <v>30102710</v>
      </c>
      <c r="F3321" s="113" t="s">
        <v>11571</v>
      </c>
      <c r="G3321" s="113" t="s">
        <v>11027</v>
      </c>
      <c r="H3321" s="113" t="s">
        <v>5998</v>
      </c>
      <c r="I3321" s="113" t="s">
        <v>6013</v>
      </c>
    </row>
    <row r="3322" spans="1:9" x14ac:dyDescent="0.2">
      <c r="A3322" s="113" t="s">
        <v>10491</v>
      </c>
      <c r="D3322" s="113" t="s">
        <v>6014</v>
      </c>
      <c r="E3322" s="113">
        <f t="shared" si="51"/>
        <v>30102711</v>
      </c>
      <c r="F3322" s="113" t="s">
        <v>11571</v>
      </c>
      <c r="G3322" s="113" t="s">
        <v>11027</v>
      </c>
      <c r="H3322" s="113" t="s">
        <v>5998</v>
      </c>
      <c r="I3322" s="113" t="s">
        <v>6015</v>
      </c>
    </row>
    <row r="3323" spans="1:9" x14ac:dyDescent="0.2">
      <c r="A3323" s="113" t="s">
        <v>10491</v>
      </c>
      <c r="D3323" s="113" t="s">
        <v>6016</v>
      </c>
      <c r="E3323" s="113">
        <f t="shared" si="51"/>
        <v>30102712</v>
      </c>
      <c r="F3323" s="113" t="s">
        <v>11571</v>
      </c>
      <c r="G3323" s="113" t="s">
        <v>11027</v>
      </c>
      <c r="H3323" s="113" t="s">
        <v>5998</v>
      </c>
      <c r="I3323" s="113" t="s">
        <v>6017</v>
      </c>
    </row>
    <row r="3324" spans="1:9" x14ac:dyDescent="0.2">
      <c r="A3324" s="113" t="s">
        <v>10491</v>
      </c>
      <c r="D3324" s="113" t="s">
        <v>6018</v>
      </c>
      <c r="E3324" s="113">
        <f t="shared" si="51"/>
        <v>30102713</v>
      </c>
      <c r="F3324" s="113" t="s">
        <v>11571</v>
      </c>
      <c r="G3324" s="113" t="s">
        <v>11027</v>
      </c>
      <c r="H3324" s="113" t="s">
        <v>5998</v>
      </c>
      <c r="I3324" s="113" t="s">
        <v>6019</v>
      </c>
    </row>
    <row r="3325" spans="1:9" x14ac:dyDescent="0.2">
      <c r="A3325" s="113" t="s">
        <v>10491</v>
      </c>
      <c r="D3325" s="113" t="s">
        <v>6020</v>
      </c>
      <c r="E3325" s="113">
        <f t="shared" si="51"/>
        <v>30102714</v>
      </c>
      <c r="F3325" s="113" t="s">
        <v>11571</v>
      </c>
      <c r="G3325" s="113" t="s">
        <v>11027</v>
      </c>
      <c r="H3325" s="113" t="s">
        <v>5998</v>
      </c>
      <c r="I3325" s="113" t="s">
        <v>6021</v>
      </c>
    </row>
    <row r="3326" spans="1:9" x14ac:dyDescent="0.2">
      <c r="A3326" s="113" t="s">
        <v>10491</v>
      </c>
      <c r="D3326" s="113" t="s">
        <v>6022</v>
      </c>
      <c r="E3326" s="113">
        <f t="shared" si="51"/>
        <v>30102717</v>
      </c>
      <c r="F3326" s="113" t="s">
        <v>11571</v>
      </c>
      <c r="G3326" s="113" t="s">
        <v>11027</v>
      </c>
      <c r="H3326" s="113" t="s">
        <v>5998</v>
      </c>
      <c r="I3326" s="113" t="s">
        <v>6023</v>
      </c>
    </row>
    <row r="3327" spans="1:9" x14ac:dyDescent="0.2">
      <c r="A3327" s="113" t="s">
        <v>10491</v>
      </c>
      <c r="D3327" s="113" t="s">
        <v>6024</v>
      </c>
      <c r="E3327" s="113">
        <f t="shared" si="51"/>
        <v>30102718</v>
      </c>
      <c r="F3327" s="113" t="s">
        <v>11571</v>
      </c>
      <c r="G3327" s="113" t="s">
        <v>11027</v>
      </c>
      <c r="H3327" s="113" t="s">
        <v>5998</v>
      </c>
      <c r="I3327" s="113" t="s">
        <v>6025</v>
      </c>
    </row>
    <row r="3328" spans="1:9" x14ac:dyDescent="0.2">
      <c r="A3328" s="113" t="s">
        <v>10491</v>
      </c>
      <c r="D3328" s="113" t="s">
        <v>6026</v>
      </c>
      <c r="E3328" s="113">
        <f t="shared" si="51"/>
        <v>30102720</v>
      </c>
      <c r="F3328" s="113" t="s">
        <v>11571</v>
      </c>
      <c r="G3328" s="113" t="s">
        <v>11027</v>
      </c>
      <c r="H3328" s="113" t="s">
        <v>5998</v>
      </c>
      <c r="I3328" s="113" t="s">
        <v>6027</v>
      </c>
    </row>
    <row r="3329" spans="1:9" x14ac:dyDescent="0.2">
      <c r="A3329" s="113" t="s">
        <v>10491</v>
      </c>
      <c r="D3329" s="113" t="s">
        <v>6028</v>
      </c>
      <c r="E3329" s="113">
        <f t="shared" si="51"/>
        <v>30102721</v>
      </c>
      <c r="F3329" s="113" t="s">
        <v>11571</v>
      </c>
      <c r="G3329" s="113" t="s">
        <v>11027</v>
      </c>
      <c r="H3329" s="113" t="s">
        <v>5998</v>
      </c>
      <c r="I3329" s="113" t="s">
        <v>6029</v>
      </c>
    </row>
    <row r="3330" spans="1:9" x14ac:dyDescent="0.2">
      <c r="A3330" s="113" t="s">
        <v>10491</v>
      </c>
      <c r="D3330" s="113" t="s">
        <v>6030</v>
      </c>
      <c r="E3330" s="113">
        <f t="shared" ref="E3330:E3393" si="52">VALUE(D3330)</f>
        <v>30102722</v>
      </c>
      <c r="F3330" s="113" t="s">
        <v>11571</v>
      </c>
      <c r="G3330" s="113" t="s">
        <v>11027</v>
      </c>
      <c r="H3330" s="113" t="s">
        <v>5998</v>
      </c>
      <c r="I3330" s="113" t="s">
        <v>6031</v>
      </c>
    </row>
    <row r="3331" spans="1:9" x14ac:dyDescent="0.2">
      <c r="A3331" s="113" t="s">
        <v>10491</v>
      </c>
      <c r="D3331" s="113" t="s">
        <v>6032</v>
      </c>
      <c r="E3331" s="113">
        <f t="shared" si="52"/>
        <v>30102723</v>
      </c>
      <c r="F3331" s="113" t="s">
        <v>11571</v>
      </c>
      <c r="G3331" s="113" t="s">
        <v>11027</v>
      </c>
      <c r="H3331" s="113" t="s">
        <v>5998</v>
      </c>
      <c r="I3331" s="113" t="s">
        <v>6033</v>
      </c>
    </row>
    <row r="3332" spans="1:9" x14ac:dyDescent="0.2">
      <c r="A3332" s="113" t="s">
        <v>10491</v>
      </c>
      <c r="D3332" s="113" t="s">
        <v>8934</v>
      </c>
      <c r="E3332" s="113">
        <f t="shared" si="52"/>
        <v>30102724</v>
      </c>
      <c r="F3332" s="113" t="s">
        <v>11571</v>
      </c>
      <c r="G3332" s="113" t="s">
        <v>11027</v>
      </c>
      <c r="H3332" s="113" t="s">
        <v>5998</v>
      </c>
      <c r="I3332" s="113" t="s">
        <v>8935</v>
      </c>
    </row>
    <row r="3333" spans="1:9" x14ac:dyDescent="0.2">
      <c r="A3333" s="113" t="s">
        <v>10491</v>
      </c>
      <c r="D3333" s="113" t="s">
        <v>8936</v>
      </c>
      <c r="E3333" s="113">
        <f t="shared" si="52"/>
        <v>30102725</v>
      </c>
      <c r="F3333" s="113" t="s">
        <v>11571</v>
      </c>
      <c r="G3333" s="113" t="s">
        <v>11027</v>
      </c>
      <c r="H3333" s="113" t="s">
        <v>5998</v>
      </c>
      <c r="I3333" s="113" t="s">
        <v>8937</v>
      </c>
    </row>
    <row r="3334" spans="1:9" x14ac:dyDescent="0.2">
      <c r="A3334" s="113" t="s">
        <v>10491</v>
      </c>
      <c r="D3334" s="113" t="s">
        <v>8938</v>
      </c>
      <c r="E3334" s="113">
        <f t="shared" si="52"/>
        <v>30102727</v>
      </c>
      <c r="F3334" s="113" t="s">
        <v>11571</v>
      </c>
      <c r="G3334" s="113" t="s">
        <v>11027</v>
      </c>
      <c r="H3334" s="113" t="s">
        <v>5998</v>
      </c>
      <c r="I3334" s="113" t="s">
        <v>8939</v>
      </c>
    </row>
    <row r="3335" spans="1:9" x14ac:dyDescent="0.2">
      <c r="A3335" s="113" t="s">
        <v>10491</v>
      </c>
      <c r="D3335" s="113" t="s">
        <v>8940</v>
      </c>
      <c r="E3335" s="113">
        <f t="shared" si="52"/>
        <v>30102728</v>
      </c>
      <c r="F3335" s="113" t="s">
        <v>11571</v>
      </c>
      <c r="G3335" s="113" t="s">
        <v>11027</v>
      </c>
      <c r="H3335" s="113" t="s">
        <v>5998</v>
      </c>
      <c r="I3335" s="113" t="s">
        <v>8941</v>
      </c>
    </row>
    <row r="3336" spans="1:9" x14ac:dyDescent="0.2">
      <c r="A3336" s="113" t="s">
        <v>10491</v>
      </c>
      <c r="D3336" s="113" t="s">
        <v>8942</v>
      </c>
      <c r="E3336" s="113">
        <f t="shared" si="52"/>
        <v>30102729</v>
      </c>
      <c r="F3336" s="113" t="s">
        <v>11571</v>
      </c>
      <c r="G3336" s="113" t="s">
        <v>11027</v>
      </c>
      <c r="H3336" s="113" t="s">
        <v>5998</v>
      </c>
      <c r="I3336" s="113" t="s">
        <v>8943</v>
      </c>
    </row>
    <row r="3337" spans="1:9" x14ac:dyDescent="0.2">
      <c r="A3337" s="113" t="s">
        <v>10491</v>
      </c>
      <c r="D3337" s="113" t="s">
        <v>8944</v>
      </c>
      <c r="E3337" s="113">
        <f t="shared" si="52"/>
        <v>30102730</v>
      </c>
      <c r="F3337" s="113" t="s">
        <v>11571</v>
      </c>
      <c r="G3337" s="113" t="s">
        <v>11027</v>
      </c>
      <c r="H3337" s="113" t="s">
        <v>5998</v>
      </c>
      <c r="I3337" s="113" t="s">
        <v>8945</v>
      </c>
    </row>
    <row r="3338" spans="1:9" x14ac:dyDescent="0.2">
      <c r="A3338" s="113" t="s">
        <v>10491</v>
      </c>
      <c r="D3338" s="113" t="s">
        <v>8946</v>
      </c>
      <c r="E3338" s="113">
        <f t="shared" si="52"/>
        <v>30102801</v>
      </c>
      <c r="F3338" s="113" t="s">
        <v>11571</v>
      </c>
      <c r="G3338" s="113" t="s">
        <v>11027</v>
      </c>
      <c r="H3338" s="113" t="s">
        <v>8947</v>
      </c>
      <c r="I3338" s="113" t="s">
        <v>8948</v>
      </c>
    </row>
    <row r="3339" spans="1:9" x14ac:dyDescent="0.2">
      <c r="A3339" s="113" t="s">
        <v>10491</v>
      </c>
      <c r="D3339" s="113" t="s">
        <v>8949</v>
      </c>
      <c r="E3339" s="113">
        <f t="shared" si="52"/>
        <v>30102803</v>
      </c>
      <c r="F3339" s="113" t="s">
        <v>11571</v>
      </c>
      <c r="G3339" s="113" t="s">
        <v>11027</v>
      </c>
      <c r="H3339" s="113" t="s">
        <v>8947</v>
      </c>
      <c r="I3339" s="113" t="s">
        <v>8950</v>
      </c>
    </row>
    <row r="3340" spans="1:9" x14ac:dyDescent="0.2">
      <c r="A3340" s="113" t="s">
        <v>10491</v>
      </c>
      <c r="D3340" s="113" t="s">
        <v>8951</v>
      </c>
      <c r="E3340" s="113">
        <f t="shared" si="52"/>
        <v>30102804</v>
      </c>
      <c r="F3340" s="113" t="s">
        <v>11571</v>
      </c>
      <c r="G3340" s="113" t="s">
        <v>11027</v>
      </c>
      <c r="H3340" s="113" t="s">
        <v>8947</v>
      </c>
      <c r="I3340" s="113" t="s">
        <v>8952</v>
      </c>
    </row>
    <row r="3341" spans="1:9" x14ac:dyDescent="0.2">
      <c r="A3341" s="113" t="s">
        <v>10491</v>
      </c>
      <c r="D3341" s="113" t="s">
        <v>8953</v>
      </c>
      <c r="E3341" s="113">
        <f t="shared" si="52"/>
        <v>30102805</v>
      </c>
      <c r="F3341" s="113" t="s">
        <v>11571</v>
      </c>
      <c r="G3341" s="113" t="s">
        <v>11027</v>
      </c>
      <c r="H3341" s="113" t="s">
        <v>8947</v>
      </c>
      <c r="I3341" s="113" t="s">
        <v>8954</v>
      </c>
    </row>
    <row r="3342" spans="1:9" x14ac:dyDescent="0.2">
      <c r="A3342" s="113" t="s">
        <v>10491</v>
      </c>
      <c r="D3342" s="113" t="s">
        <v>8955</v>
      </c>
      <c r="E3342" s="113">
        <f t="shared" si="52"/>
        <v>30102806</v>
      </c>
      <c r="F3342" s="113" t="s">
        <v>11571</v>
      </c>
      <c r="G3342" s="113" t="s">
        <v>11027</v>
      </c>
      <c r="H3342" s="113" t="s">
        <v>8947</v>
      </c>
      <c r="I3342" s="113" t="s">
        <v>8956</v>
      </c>
    </row>
    <row r="3343" spans="1:9" x14ac:dyDescent="0.2">
      <c r="A3343" s="113" t="s">
        <v>10491</v>
      </c>
      <c r="D3343" s="113" t="s">
        <v>8957</v>
      </c>
      <c r="E3343" s="113">
        <f t="shared" si="52"/>
        <v>30102807</v>
      </c>
      <c r="F3343" s="113" t="s">
        <v>11571</v>
      </c>
      <c r="G3343" s="113" t="s">
        <v>11027</v>
      </c>
      <c r="H3343" s="113" t="s">
        <v>8947</v>
      </c>
      <c r="I3343" s="113" t="s">
        <v>8958</v>
      </c>
    </row>
    <row r="3344" spans="1:9" x14ac:dyDescent="0.2">
      <c r="A3344" s="113" t="s">
        <v>10491</v>
      </c>
      <c r="D3344" s="113" t="s">
        <v>8959</v>
      </c>
      <c r="E3344" s="113">
        <f t="shared" si="52"/>
        <v>30102820</v>
      </c>
      <c r="F3344" s="113" t="s">
        <v>11571</v>
      </c>
      <c r="G3344" s="113" t="s">
        <v>11027</v>
      </c>
      <c r="H3344" s="113" t="s">
        <v>8947</v>
      </c>
      <c r="I3344" s="113" t="s">
        <v>8755</v>
      </c>
    </row>
    <row r="3345" spans="1:9" x14ac:dyDescent="0.2">
      <c r="A3345" s="113" t="s">
        <v>10491</v>
      </c>
      <c r="D3345" s="113" t="s">
        <v>8960</v>
      </c>
      <c r="E3345" s="113">
        <f t="shared" si="52"/>
        <v>30102821</v>
      </c>
      <c r="F3345" s="113" t="s">
        <v>11571</v>
      </c>
      <c r="G3345" s="113" t="s">
        <v>11027</v>
      </c>
      <c r="H3345" s="113" t="s">
        <v>8947</v>
      </c>
      <c r="I3345" s="113" t="s">
        <v>8961</v>
      </c>
    </row>
    <row r="3346" spans="1:9" x14ac:dyDescent="0.2">
      <c r="A3346" s="113" t="s">
        <v>10491</v>
      </c>
      <c r="D3346" s="113" t="s">
        <v>8962</v>
      </c>
      <c r="E3346" s="113">
        <f t="shared" si="52"/>
        <v>30102822</v>
      </c>
      <c r="F3346" s="113" t="s">
        <v>11571</v>
      </c>
      <c r="G3346" s="113" t="s">
        <v>11027</v>
      </c>
      <c r="H3346" s="113" t="s">
        <v>8947</v>
      </c>
      <c r="I3346" s="113" t="s">
        <v>8963</v>
      </c>
    </row>
    <row r="3347" spans="1:9" x14ac:dyDescent="0.2">
      <c r="A3347" s="113" t="s">
        <v>10491</v>
      </c>
      <c r="D3347" s="113" t="s">
        <v>8964</v>
      </c>
      <c r="E3347" s="113">
        <f t="shared" si="52"/>
        <v>30102823</v>
      </c>
      <c r="F3347" s="113" t="s">
        <v>11571</v>
      </c>
      <c r="G3347" s="113" t="s">
        <v>11027</v>
      </c>
      <c r="H3347" s="113" t="s">
        <v>8947</v>
      </c>
      <c r="I3347" s="113" t="s">
        <v>8965</v>
      </c>
    </row>
    <row r="3348" spans="1:9" x14ac:dyDescent="0.2">
      <c r="A3348" s="113" t="s">
        <v>10491</v>
      </c>
      <c r="D3348" s="113" t="s">
        <v>8966</v>
      </c>
      <c r="E3348" s="113">
        <f t="shared" si="52"/>
        <v>30102824</v>
      </c>
      <c r="F3348" s="113" t="s">
        <v>11571</v>
      </c>
      <c r="G3348" s="113" t="s">
        <v>11027</v>
      </c>
      <c r="H3348" s="113" t="s">
        <v>8947</v>
      </c>
      <c r="I3348" s="113" t="s">
        <v>11042</v>
      </c>
    </row>
    <row r="3349" spans="1:9" x14ac:dyDescent="0.2">
      <c r="A3349" s="113" t="s">
        <v>10491</v>
      </c>
      <c r="D3349" s="113" t="s">
        <v>8967</v>
      </c>
      <c r="E3349" s="113">
        <f t="shared" si="52"/>
        <v>30102825</v>
      </c>
      <c r="F3349" s="113" t="s">
        <v>11571</v>
      </c>
      <c r="G3349" s="113" t="s">
        <v>11027</v>
      </c>
      <c r="H3349" s="113" t="s">
        <v>8947</v>
      </c>
      <c r="I3349" s="113" t="s">
        <v>11044</v>
      </c>
    </row>
    <row r="3350" spans="1:9" x14ac:dyDescent="0.2">
      <c r="A3350" s="113" t="s">
        <v>10491</v>
      </c>
      <c r="D3350" s="113" t="s">
        <v>8968</v>
      </c>
      <c r="E3350" s="113">
        <f t="shared" si="52"/>
        <v>30102826</v>
      </c>
      <c r="F3350" s="113" t="s">
        <v>11571</v>
      </c>
      <c r="G3350" s="113" t="s">
        <v>11027</v>
      </c>
      <c r="H3350" s="113" t="s">
        <v>8947</v>
      </c>
      <c r="I3350" s="113" t="s">
        <v>8969</v>
      </c>
    </row>
    <row r="3351" spans="1:9" x14ac:dyDescent="0.2">
      <c r="A3351" s="113" t="s">
        <v>10491</v>
      </c>
      <c r="D3351" s="113" t="s">
        <v>8970</v>
      </c>
      <c r="E3351" s="113">
        <f t="shared" si="52"/>
        <v>30102903</v>
      </c>
      <c r="F3351" s="113" t="s">
        <v>11571</v>
      </c>
      <c r="G3351" s="113" t="s">
        <v>11027</v>
      </c>
      <c r="H3351" s="113" t="s">
        <v>8971</v>
      </c>
      <c r="I3351" s="113" t="s">
        <v>8950</v>
      </c>
    </row>
    <row r="3352" spans="1:9" x14ac:dyDescent="0.2">
      <c r="A3352" s="113" t="s">
        <v>10491</v>
      </c>
      <c r="D3352" s="113" t="s">
        <v>8972</v>
      </c>
      <c r="E3352" s="113">
        <f t="shared" si="52"/>
        <v>30102904</v>
      </c>
      <c r="F3352" s="113" t="s">
        <v>11571</v>
      </c>
      <c r="G3352" s="113" t="s">
        <v>11027</v>
      </c>
      <c r="H3352" s="113" t="s">
        <v>8971</v>
      </c>
      <c r="I3352" s="113" t="s">
        <v>8952</v>
      </c>
    </row>
    <row r="3353" spans="1:9" x14ac:dyDescent="0.2">
      <c r="A3353" s="113" t="s">
        <v>10491</v>
      </c>
      <c r="D3353" s="113" t="s">
        <v>8973</v>
      </c>
      <c r="E3353" s="113">
        <f t="shared" si="52"/>
        <v>30102905</v>
      </c>
      <c r="F3353" s="113" t="s">
        <v>11571</v>
      </c>
      <c r="G3353" s="113" t="s">
        <v>11027</v>
      </c>
      <c r="H3353" s="113" t="s">
        <v>8971</v>
      </c>
      <c r="I3353" s="113" t="s">
        <v>8974</v>
      </c>
    </row>
    <row r="3354" spans="1:9" x14ac:dyDescent="0.2">
      <c r="A3354" s="113" t="s">
        <v>10491</v>
      </c>
      <c r="D3354" s="113" t="s">
        <v>8975</v>
      </c>
      <c r="E3354" s="113">
        <f t="shared" si="52"/>
        <v>30102906</v>
      </c>
      <c r="F3354" s="113" t="s">
        <v>11571</v>
      </c>
      <c r="G3354" s="113" t="s">
        <v>11027</v>
      </c>
      <c r="H3354" s="113" t="s">
        <v>8971</v>
      </c>
      <c r="I3354" s="113" t="s">
        <v>8976</v>
      </c>
    </row>
    <row r="3355" spans="1:9" x14ac:dyDescent="0.2">
      <c r="A3355" s="113" t="s">
        <v>10491</v>
      </c>
      <c r="D3355" s="113" t="s">
        <v>8977</v>
      </c>
      <c r="E3355" s="113">
        <f t="shared" si="52"/>
        <v>30102907</v>
      </c>
      <c r="F3355" s="113" t="s">
        <v>11571</v>
      </c>
      <c r="G3355" s="113" t="s">
        <v>11027</v>
      </c>
      <c r="H3355" s="113" t="s">
        <v>8971</v>
      </c>
      <c r="I3355" s="113" t="s">
        <v>8978</v>
      </c>
    </row>
    <row r="3356" spans="1:9" x14ac:dyDescent="0.2">
      <c r="A3356" s="113" t="s">
        <v>10491</v>
      </c>
      <c r="D3356" s="113" t="s">
        <v>8979</v>
      </c>
      <c r="E3356" s="113">
        <f t="shared" si="52"/>
        <v>30102908</v>
      </c>
      <c r="F3356" s="113" t="s">
        <v>11571</v>
      </c>
      <c r="G3356" s="113" t="s">
        <v>11027</v>
      </c>
      <c r="H3356" s="113" t="s">
        <v>8971</v>
      </c>
      <c r="I3356" s="113" t="s">
        <v>8958</v>
      </c>
    </row>
    <row r="3357" spans="1:9" x14ac:dyDescent="0.2">
      <c r="A3357" s="113" t="s">
        <v>10491</v>
      </c>
      <c r="D3357" s="113" t="s">
        <v>8980</v>
      </c>
      <c r="E3357" s="113">
        <f t="shared" si="52"/>
        <v>30102909</v>
      </c>
      <c r="F3357" s="113" t="s">
        <v>11571</v>
      </c>
      <c r="G3357" s="113" t="s">
        <v>11027</v>
      </c>
      <c r="H3357" s="113" t="s">
        <v>8971</v>
      </c>
      <c r="I3357" s="113" t="s">
        <v>8981</v>
      </c>
    </row>
    <row r="3358" spans="1:9" x14ac:dyDescent="0.2">
      <c r="A3358" s="113" t="s">
        <v>10491</v>
      </c>
      <c r="D3358" s="113" t="s">
        <v>11920</v>
      </c>
      <c r="E3358" s="113">
        <f t="shared" si="52"/>
        <v>30102910</v>
      </c>
      <c r="F3358" s="113" t="s">
        <v>11571</v>
      </c>
      <c r="G3358" s="113" t="s">
        <v>11027</v>
      </c>
      <c r="H3358" s="113" t="s">
        <v>8971</v>
      </c>
      <c r="I3358" s="113" t="s">
        <v>11921</v>
      </c>
    </row>
    <row r="3359" spans="1:9" x14ac:dyDescent="0.2">
      <c r="A3359" s="113" t="s">
        <v>10491</v>
      </c>
      <c r="D3359" s="113" t="s">
        <v>11922</v>
      </c>
      <c r="E3359" s="113">
        <f t="shared" si="52"/>
        <v>30102920</v>
      </c>
      <c r="F3359" s="113" t="s">
        <v>11571</v>
      </c>
      <c r="G3359" s="113" t="s">
        <v>11027</v>
      </c>
      <c r="H3359" s="113" t="s">
        <v>8971</v>
      </c>
      <c r="I3359" s="113" t="s">
        <v>8755</v>
      </c>
    </row>
    <row r="3360" spans="1:9" x14ac:dyDescent="0.2">
      <c r="A3360" s="113" t="s">
        <v>10491</v>
      </c>
      <c r="D3360" s="113" t="s">
        <v>14806</v>
      </c>
      <c r="E3360" s="113">
        <f t="shared" si="52"/>
        <v>30102921</v>
      </c>
      <c r="F3360" s="113" t="s">
        <v>11571</v>
      </c>
      <c r="G3360" s="113" t="s">
        <v>11027</v>
      </c>
      <c r="H3360" s="113" t="s">
        <v>8971</v>
      </c>
      <c r="I3360" s="113" t="s">
        <v>8961</v>
      </c>
    </row>
    <row r="3361" spans="1:10" x14ac:dyDescent="0.2">
      <c r="A3361" s="113" t="s">
        <v>10491</v>
      </c>
      <c r="D3361" s="113" t="s">
        <v>14807</v>
      </c>
      <c r="E3361" s="113">
        <f t="shared" si="52"/>
        <v>30102922</v>
      </c>
      <c r="F3361" s="113" t="s">
        <v>11571</v>
      </c>
      <c r="G3361" s="113" t="s">
        <v>11027</v>
      </c>
      <c r="H3361" s="113" t="s">
        <v>8971</v>
      </c>
      <c r="I3361" s="113" t="s">
        <v>8963</v>
      </c>
    </row>
    <row r="3362" spans="1:10" x14ac:dyDescent="0.2">
      <c r="A3362" s="113" t="s">
        <v>10491</v>
      </c>
      <c r="D3362" s="113" t="s">
        <v>14808</v>
      </c>
      <c r="E3362" s="113">
        <f t="shared" si="52"/>
        <v>30102923</v>
      </c>
      <c r="F3362" s="113" t="s">
        <v>11571</v>
      </c>
      <c r="G3362" s="113" t="s">
        <v>11027</v>
      </c>
      <c r="H3362" s="113" t="s">
        <v>8971</v>
      </c>
      <c r="I3362" s="113" t="s">
        <v>8965</v>
      </c>
    </row>
    <row r="3363" spans="1:10" x14ac:dyDescent="0.2">
      <c r="A3363" s="113" t="s">
        <v>10491</v>
      </c>
      <c r="D3363" s="113" t="s">
        <v>14809</v>
      </c>
      <c r="E3363" s="113">
        <f t="shared" si="52"/>
        <v>30102924</v>
      </c>
      <c r="F3363" s="113" t="s">
        <v>11571</v>
      </c>
      <c r="G3363" s="113" t="s">
        <v>11027</v>
      </c>
      <c r="H3363" s="113" t="s">
        <v>8971</v>
      </c>
      <c r="I3363" s="113" t="s">
        <v>11042</v>
      </c>
    </row>
    <row r="3364" spans="1:10" x14ac:dyDescent="0.2">
      <c r="A3364" s="113" t="s">
        <v>10491</v>
      </c>
      <c r="D3364" s="113" t="s">
        <v>14810</v>
      </c>
      <c r="E3364" s="113">
        <f t="shared" si="52"/>
        <v>30102925</v>
      </c>
      <c r="F3364" s="113" t="s">
        <v>11571</v>
      </c>
      <c r="G3364" s="113" t="s">
        <v>11027</v>
      </c>
      <c r="H3364" s="113" t="s">
        <v>8971</v>
      </c>
      <c r="I3364" s="113" t="s">
        <v>11044</v>
      </c>
    </row>
    <row r="3365" spans="1:10" x14ac:dyDescent="0.2">
      <c r="A3365" s="113" t="s">
        <v>10491</v>
      </c>
      <c r="D3365" s="113" t="s">
        <v>14811</v>
      </c>
      <c r="E3365" s="113">
        <f t="shared" si="52"/>
        <v>30103000</v>
      </c>
      <c r="F3365" s="113" t="s">
        <v>11571</v>
      </c>
      <c r="G3365" s="113" t="s">
        <v>11027</v>
      </c>
      <c r="H3365" s="113" t="s">
        <v>14812</v>
      </c>
      <c r="I3365" s="113" t="s">
        <v>14813</v>
      </c>
      <c r="J3365" s="115">
        <v>36797</v>
      </c>
    </row>
    <row r="3366" spans="1:10" x14ac:dyDescent="0.2">
      <c r="A3366" s="113" t="s">
        <v>10491</v>
      </c>
      <c r="D3366" s="113" t="s">
        <v>14814</v>
      </c>
      <c r="E3366" s="113">
        <f t="shared" si="52"/>
        <v>30103001</v>
      </c>
      <c r="F3366" s="113" t="s">
        <v>11571</v>
      </c>
      <c r="G3366" s="113" t="s">
        <v>11027</v>
      </c>
      <c r="H3366" s="113" t="s">
        <v>14812</v>
      </c>
      <c r="I3366" s="113" t="s">
        <v>14815</v>
      </c>
    </row>
    <row r="3367" spans="1:10" x14ac:dyDescent="0.2">
      <c r="A3367" s="113" t="s">
        <v>10491</v>
      </c>
      <c r="D3367" s="113" t="s">
        <v>14816</v>
      </c>
      <c r="E3367" s="113">
        <f t="shared" si="52"/>
        <v>30103002</v>
      </c>
      <c r="F3367" s="113" t="s">
        <v>11571</v>
      </c>
      <c r="G3367" s="113" t="s">
        <v>11027</v>
      </c>
      <c r="H3367" s="113" t="s">
        <v>14812</v>
      </c>
      <c r="I3367" s="113" t="s">
        <v>8965</v>
      </c>
    </row>
    <row r="3368" spans="1:10" x14ac:dyDescent="0.2">
      <c r="A3368" s="113" t="s">
        <v>10491</v>
      </c>
      <c r="D3368" s="113" t="s">
        <v>14817</v>
      </c>
      <c r="E3368" s="113">
        <f t="shared" si="52"/>
        <v>30103003</v>
      </c>
      <c r="F3368" s="113" t="s">
        <v>11571</v>
      </c>
      <c r="G3368" s="113" t="s">
        <v>11027</v>
      </c>
      <c r="H3368" s="113" t="s">
        <v>14812</v>
      </c>
      <c r="I3368" s="113" t="s">
        <v>14818</v>
      </c>
    </row>
    <row r="3369" spans="1:10" x14ac:dyDescent="0.2">
      <c r="A3369" s="113" t="s">
        <v>10491</v>
      </c>
      <c r="D3369" s="113" t="s">
        <v>14819</v>
      </c>
      <c r="E3369" s="113">
        <f t="shared" si="52"/>
        <v>30103004</v>
      </c>
      <c r="F3369" s="113" t="s">
        <v>11571</v>
      </c>
      <c r="G3369" s="113" t="s">
        <v>11027</v>
      </c>
      <c r="H3369" s="113" t="s">
        <v>14812</v>
      </c>
      <c r="I3369" s="113" t="s">
        <v>8958</v>
      </c>
    </row>
    <row r="3370" spans="1:10" x14ac:dyDescent="0.2">
      <c r="A3370" s="113" t="s">
        <v>10491</v>
      </c>
      <c r="D3370" s="113" t="s">
        <v>14820</v>
      </c>
      <c r="E3370" s="113">
        <f t="shared" si="52"/>
        <v>30103020</v>
      </c>
      <c r="F3370" s="113" t="s">
        <v>11571</v>
      </c>
      <c r="G3370" s="113" t="s">
        <v>11027</v>
      </c>
      <c r="H3370" s="113" t="s">
        <v>14812</v>
      </c>
      <c r="I3370" s="113" t="s">
        <v>8755</v>
      </c>
    </row>
    <row r="3371" spans="1:10" x14ac:dyDescent="0.2">
      <c r="A3371" s="113" t="s">
        <v>10491</v>
      </c>
      <c r="D3371" s="113" t="s">
        <v>14821</v>
      </c>
      <c r="E3371" s="113">
        <f t="shared" si="52"/>
        <v>30103021</v>
      </c>
      <c r="F3371" s="113" t="s">
        <v>11571</v>
      </c>
      <c r="G3371" s="113" t="s">
        <v>11027</v>
      </c>
      <c r="H3371" s="113" t="s">
        <v>14812</v>
      </c>
      <c r="I3371" s="113" t="s">
        <v>8961</v>
      </c>
    </row>
    <row r="3372" spans="1:10" x14ac:dyDescent="0.2">
      <c r="A3372" s="113" t="s">
        <v>10491</v>
      </c>
      <c r="D3372" s="113" t="s">
        <v>14822</v>
      </c>
      <c r="E3372" s="113">
        <f t="shared" si="52"/>
        <v>30103022</v>
      </c>
      <c r="F3372" s="113" t="s">
        <v>11571</v>
      </c>
      <c r="G3372" s="113" t="s">
        <v>11027</v>
      </c>
      <c r="H3372" s="113" t="s">
        <v>14812</v>
      </c>
      <c r="I3372" s="113" t="s">
        <v>8963</v>
      </c>
    </row>
    <row r="3373" spans="1:10" x14ac:dyDescent="0.2">
      <c r="A3373" s="113" t="s">
        <v>10491</v>
      </c>
      <c r="D3373" s="113" t="s">
        <v>14823</v>
      </c>
      <c r="E3373" s="113">
        <f t="shared" si="52"/>
        <v>30103023</v>
      </c>
      <c r="F3373" s="113" t="s">
        <v>11571</v>
      </c>
      <c r="G3373" s="113" t="s">
        <v>11027</v>
      </c>
      <c r="H3373" s="113" t="s">
        <v>14812</v>
      </c>
      <c r="I3373" s="113" t="s">
        <v>8965</v>
      </c>
    </row>
    <row r="3374" spans="1:10" x14ac:dyDescent="0.2">
      <c r="A3374" s="113" t="s">
        <v>10491</v>
      </c>
      <c r="D3374" s="113" t="s">
        <v>14824</v>
      </c>
      <c r="E3374" s="113">
        <f t="shared" si="52"/>
        <v>30103024</v>
      </c>
      <c r="F3374" s="113" t="s">
        <v>11571</v>
      </c>
      <c r="G3374" s="113" t="s">
        <v>11027</v>
      </c>
      <c r="H3374" s="113" t="s">
        <v>14812</v>
      </c>
      <c r="I3374" s="113" t="s">
        <v>11042</v>
      </c>
    </row>
    <row r="3375" spans="1:10" x14ac:dyDescent="0.2">
      <c r="A3375" s="113" t="s">
        <v>10491</v>
      </c>
      <c r="D3375" s="113" t="s">
        <v>14825</v>
      </c>
      <c r="E3375" s="113">
        <f t="shared" si="52"/>
        <v>30103025</v>
      </c>
      <c r="F3375" s="113" t="s">
        <v>11571</v>
      </c>
      <c r="G3375" s="113" t="s">
        <v>11027</v>
      </c>
      <c r="H3375" s="113" t="s">
        <v>14812</v>
      </c>
      <c r="I3375" s="113" t="s">
        <v>11044</v>
      </c>
    </row>
    <row r="3376" spans="1:10" x14ac:dyDescent="0.2">
      <c r="A3376" s="113" t="s">
        <v>10491</v>
      </c>
      <c r="D3376" s="113" t="s">
        <v>14826</v>
      </c>
      <c r="E3376" s="113">
        <f t="shared" si="52"/>
        <v>30103099</v>
      </c>
      <c r="F3376" s="113" t="s">
        <v>11571</v>
      </c>
      <c r="G3376" s="113" t="s">
        <v>11027</v>
      </c>
      <c r="H3376" s="113" t="s">
        <v>14812</v>
      </c>
      <c r="I3376" s="113" t="s">
        <v>7789</v>
      </c>
    </row>
    <row r="3377" spans="1:9" x14ac:dyDescent="0.2">
      <c r="A3377" s="113" t="s">
        <v>10491</v>
      </c>
      <c r="D3377" s="113" t="s">
        <v>14827</v>
      </c>
      <c r="E3377" s="113">
        <f t="shared" si="52"/>
        <v>30103101</v>
      </c>
      <c r="F3377" s="113" t="s">
        <v>11571</v>
      </c>
      <c r="G3377" s="113" t="s">
        <v>11027</v>
      </c>
      <c r="H3377" s="113" t="s">
        <v>14828</v>
      </c>
      <c r="I3377" s="113" t="s">
        <v>14829</v>
      </c>
    </row>
    <row r="3378" spans="1:9" x14ac:dyDescent="0.2">
      <c r="A3378" s="113" t="s">
        <v>10491</v>
      </c>
      <c r="D3378" s="113" t="s">
        <v>14830</v>
      </c>
      <c r="E3378" s="113">
        <f t="shared" si="52"/>
        <v>30103102</v>
      </c>
      <c r="F3378" s="113" t="s">
        <v>11571</v>
      </c>
      <c r="G3378" s="113" t="s">
        <v>11027</v>
      </c>
      <c r="H3378" s="113" t="s">
        <v>14828</v>
      </c>
      <c r="I3378" s="113" t="s">
        <v>14831</v>
      </c>
    </row>
    <row r="3379" spans="1:9" x14ac:dyDescent="0.2">
      <c r="A3379" s="113" t="s">
        <v>10491</v>
      </c>
      <c r="D3379" s="113" t="s">
        <v>14832</v>
      </c>
      <c r="E3379" s="113">
        <f t="shared" si="52"/>
        <v>30103103</v>
      </c>
      <c r="F3379" s="113" t="s">
        <v>11571</v>
      </c>
      <c r="G3379" s="113" t="s">
        <v>11027</v>
      </c>
      <c r="H3379" s="113" t="s">
        <v>14828</v>
      </c>
      <c r="I3379" s="113" t="s">
        <v>14833</v>
      </c>
    </row>
    <row r="3380" spans="1:9" x14ac:dyDescent="0.2">
      <c r="A3380" s="113" t="s">
        <v>10491</v>
      </c>
      <c r="D3380" s="113" t="s">
        <v>14834</v>
      </c>
      <c r="E3380" s="113">
        <f t="shared" si="52"/>
        <v>30103104</v>
      </c>
      <c r="F3380" s="113" t="s">
        <v>11571</v>
      </c>
      <c r="G3380" s="113" t="s">
        <v>11027</v>
      </c>
      <c r="H3380" s="113" t="s">
        <v>14828</v>
      </c>
      <c r="I3380" s="113" t="s">
        <v>11894</v>
      </c>
    </row>
    <row r="3381" spans="1:9" x14ac:dyDescent="0.2">
      <c r="A3381" s="113" t="s">
        <v>10491</v>
      </c>
      <c r="D3381" s="113" t="s">
        <v>11895</v>
      </c>
      <c r="E3381" s="113">
        <f t="shared" si="52"/>
        <v>30103105</v>
      </c>
      <c r="F3381" s="113" t="s">
        <v>11571</v>
      </c>
      <c r="G3381" s="113" t="s">
        <v>11027</v>
      </c>
      <c r="H3381" s="113" t="s">
        <v>14828</v>
      </c>
      <c r="I3381" s="113" t="s">
        <v>11896</v>
      </c>
    </row>
    <row r="3382" spans="1:9" x14ac:dyDescent="0.2">
      <c r="A3382" s="113" t="s">
        <v>10491</v>
      </c>
      <c r="D3382" s="113" t="s">
        <v>11897</v>
      </c>
      <c r="E3382" s="113">
        <f t="shared" si="52"/>
        <v>30103106</v>
      </c>
      <c r="F3382" s="113" t="s">
        <v>11571</v>
      </c>
      <c r="G3382" s="113" t="s">
        <v>11027</v>
      </c>
      <c r="H3382" s="113" t="s">
        <v>14828</v>
      </c>
      <c r="I3382" s="113" t="s">
        <v>11898</v>
      </c>
    </row>
    <row r="3383" spans="1:9" x14ac:dyDescent="0.2">
      <c r="A3383" s="113" t="s">
        <v>10491</v>
      </c>
      <c r="D3383" s="113" t="s">
        <v>11899</v>
      </c>
      <c r="E3383" s="113">
        <f t="shared" si="52"/>
        <v>30103107</v>
      </c>
      <c r="F3383" s="113" t="s">
        <v>11571</v>
      </c>
      <c r="G3383" s="113" t="s">
        <v>11027</v>
      </c>
      <c r="H3383" s="113" t="s">
        <v>14828</v>
      </c>
      <c r="I3383" s="113" t="s">
        <v>11900</v>
      </c>
    </row>
    <row r="3384" spans="1:9" x14ac:dyDescent="0.2">
      <c r="A3384" s="113" t="s">
        <v>10491</v>
      </c>
      <c r="D3384" s="113" t="s">
        <v>11901</v>
      </c>
      <c r="E3384" s="113">
        <f t="shared" si="52"/>
        <v>30103108</v>
      </c>
      <c r="F3384" s="113" t="s">
        <v>11571</v>
      </c>
      <c r="G3384" s="113" t="s">
        <v>11027</v>
      </c>
      <c r="H3384" s="113" t="s">
        <v>14828</v>
      </c>
      <c r="I3384" s="113" t="s">
        <v>11902</v>
      </c>
    </row>
    <row r="3385" spans="1:9" x14ac:dyDescent="0.2">
      <c r="A3385" s="113" t="s">
        <v>10491</v>
      </c>
      <c r="D3385" s="113" t="s">
        <v>11903</v>
      </c>
      <c r="E3385" s="113">
        <f t="shared" si="52"/>
        <v>30103109</v>
      </c>
      <c r="F3385" s="113" t="s">
        <v>11571</v>
      </c>
      <c r="G3385" s="113" t="s">
        <v>11027</v>
      </c>
      <c r="H3385" s="113" t="s">
        <v>14828</v>
      </c>
      <c r="I3385" s="113" t="s">
        <v>11904</v>
      </c>
    </row>
    <row r="3386" spans="1:9" x14ac:dyDescent="0.2">
      <c r="A3386" s="113" t="s">
        <v>10491</v>
      </c>
      <c r="D3386" s="113" t="s">
        <v>11905</v>
      </c>
      <c r="E3386" s="113">
        <f t="shared" si="52"/>
        <v>30103110</v>
      </c>
      <c r="F3386" s="113" t="s">
        <v>11571</v>
      </c>
      <c r="G3386" s="113" t="s">
        <v>11027</v>
      </c>
      <c r="H3386" s="113" t="s">
        <v>14828</v>
      </c>
      <c r="I3386" s="113" t="s">
        <v>11906</v>
      </c>
    </row>
    <row r="3387" spans="1:9" x14ac:dyDescent="0.2">
      <c r="A3387" s="113" t="s">
        <v>10491</v>
      </c>
      <c r="D3387" s="113" t="s">
        <v>11907</v>
      </c>
      <c r="E3387" s="113">
        <f t="shared" si="52"/>
        <v>30103180</v>
      </c>
      <c r="F3387" s="113" t="s">
        <v>11571</v>
      </c>
      <c r="G3387" s="113" t="s">
        <v>11027</v>
      </c>
      <c r="H3387" s="113" t="s">
        <v>14828</v>
      </c>
      <c r="I3387" s="113" t="s">
        <v>11022</v>
      </c>
    </row>
    <row r="3388" spans="1:9" x14ac:dyDescent="0.2">
      <c r="A3388" s="113" t="s">
        <v>10491</v>
      </c>
      <c r="D3388" s="113" t="s">
        <v>11908</v>
      </c>
      <c r="E3388" s="113">
        <f t="shared" si="52"/>
        <v>30103199</v>
      </c>
      <c r="F3388" s="113" t="s">
        <v>11571</v>
      </c>
      <c r="G3388" s="113" t="s">
        <v>11027</v>
      </c>
      <c r="H3388" s="113" t="s">
        <v>14828</v>
      </c>
      <c r="I3388" s="113" t="s">
        <v>7789</v>
      </c>
    </row>
    <row r="3389" spans="1:9" x14ac:dyDescent="0.2">
      <c r="A3389" s="113" t="s">
        <v>10491</v>
      </c>
      <c r="D3389" s="113" t="s">
        <v>11909</v>
      </c>
      <c r="E3389" s="113">
        <f t="shared" si="52"/>
        <v>30103201</v>
      </c>
      <c r="F3389" s="113" t="s">
        <v>11571</v>
      </c>
      <c r="G3389" s="113" t="s">
        <v>11027</v>
      </c>
      <c r="H3389" s="113" t="s">
        <v>11910</v>
      </c>
      <c r="I3389" s="113" t="s">
        <v>11911</v>
      </c>
    </row>
    <row r="3390" spans="1:9" x14ac:dyDescent="0.2">
      <c r="A3390" s="113" t="s">
        <v>10491</v>
      </c>
      <c r="D3390" s="113" t="s">
        <v>11912</v>
      </c>
      <c r="E3390" s="113">
        <f t="shared" si="52"/>
        <v>30103202</v>
      </c>
      <c r="F3390" s="113" t="s">
        <v>11571</v>
      </c>
      <c r="G3390" s="113" t="s">
        <v>11027</v>
      </c>
      <c r="H3390" s="113" t="s">
        <v>11910</v>
      </c>
      <c r="I3390" s="113" t="s">
        <v>11913</v>
      </c>
    </row>
    <row r="3391" spans="1:9" x14ac:dyDescent="0.2">
      <c r="A3391" s="113" t="s">
        <v>10491</v>
      </c>
      <c r="D3391" s="113" t="s">
        <v>11914</v>
      </c>
      <c r="E3391" s="113">
        <f t="shared" si="52"/>
        <v>30103203</v>
      </c>
      <c r="F3391" s="113" t="s">
        <v>11571</v>
      </c>
      <c r="G3391" s="113" t="s">
        <v>11027</v>
      </c>
      <c r="H3391" s="113" t="s">
        <v>11910</v>
      </c>
      <c r="I3391" s="113" t="s">
        <v>11915</v>
      </c>
    </row>
    <row r="3392" spans="1:9" x14ac:dyDescent="0.2">
      <c r="A3392" s="113" t="s">
        <v>10491</v>
      </c>
      <c r="D3392" s="113" t="s">
        <v>11916</v>
      </c>
      <c r="E3392" s="113">
        <f t="shared" si="52"/>
        <v>30103204</v>
      </c>
      <c r="F3392" s="113" t="s">
        <v>11571</v>
      </c>
      <c r="G3392" s="113" t="s">
        <v>11027</v>
      </c>
      <c r="H3392" s="113" t="s">
        <v>11910</v>
      </c>
      <c r="I3392" s="113" t="s">
        <v>11917</v>
      </c>
    </row>
    <row r="3393" spans="1:9" x14ac:dyDescent="0.2">
      <c r="A3393" s="113" t="s">
        <v>10491</v>
      </c>
      <c r="D3393" s="113" t="s">
        <v>11918</v>
      </c>
      <c r="E3393" s="113">
        <f t="shared" si="52"/>
        <v>30103205</v>
      </c>
      <c r="F3393" s="113" t="s">
        <v>11571</v>
      </c>
      <c r="G3393" s="113" t="s">
        <v>11027</v>
      </c>
      <c r="H3393" s="113" t="s">
        <v>11910</v>
      </c>
      <c r="I3393" s="113" t="s">
        <v>11919</v>
      </c>
    </row>
    <row r="3394" spans="1:9" x14ac:dyDescent="0.2">
      <c r="A3394" s="113" t="s">
        <v>10491</v>
      </c>
      <c r="D3394" s="113" t="s">
        <v>16061</v>
      </c>
      <c r="E3394" s="113">
        <f t="shared" ref="E3394:E3457" si="53">VALUE(D3394)</f>
        <v>30103299</v>
      </c>
      <c r="F3394" s="113" t="s">
        <v>11571</v>
      </c>
      <c r="G3394" s="113" t="s">
        <v>11027</v>
      </c>
      <c r="H3394" s="113" t="s">
        <v>11910</v>
      </c>
      <c r="I3394" s="113" t="s">
        <v>7789</v>
      </c>
    </row>
    <row r="3395" spans="1:9" x14ac:dyDescent="0.2">
      <c r="A3395" s="113" t="s">
        <v>10491</v>
      </c>
      <c r="D3395" s="113" t="s">
        <v>16062</v>
      </c>
      <c r="E3395" s="113">
        <f t="shared" si="53"/>
        <v>30103301</v>
      </c>
      <c r="F3395" s="113" t="s">
        <v>11571</v>
      </c>
      <c r="G3395" s="113" t="s">
        <v>11027</v>
      </c>
      <c r="H3395" s="113" t="s">
        <v>16063</v>
      </c>
      <c r="I3395" s="113" t="s">
        <v>16064</v>
      </c>
    </row>
    <row r="3396" spans="1:9" x14ac:dyDescent="0.2">
      <c r="A3396" s="113" t="s">
        <v>10491</v>
      </c>
      <c r="D3396" s="113" t="s">
        <v>16065</v>
      </c>
      <c r="E3396" s="113">
        <f t="shared" si="53"/>
        <v>30103311</v>
      </c>
      <c r="F3396" s="113" t="s">
        <v>11571</v>
      </c>
      <c r="G3396" s="113" t="s">
        <v>11027</v>
      </c>
      <c r="H3396" s="113" t="s">
        <v>16063</v>
      </c>
      <c r="I3396" s="113" t="s">
        <v>14415</v>
      </c>
    </row>
    <row r="3397" spans="1:9" x14ac:dyDescent="0.2">
      <c r="A3397" s="113" t="s">
        <v>10491</v>
      </c>
      <c r="D3397" s="113" t="s">
        <v>16066</v>
      </c>
      <c r="E3397" s="113">
        <f t="shared" si="53"/>
        <v>30103312</v>
      </c>
      <c r="F3397" s="113" t="s">
        <v>11571</v>
      </c>
      <c r="G3397" s="113" t="s">
        <v>11027</v>
      </c>
      <c r="H3397" s="113" t="s">
        <v>16063</v>
      </c>
      <c r="I3397" s="113" t="s">
        <v>14415</v>
      </c>
    </row>
    <row r="3398" spans="1:9" x14ac:dyDescent="0.2">
      <c r="A3398" s="113" t="s">
        <v>10491</v>
      </c>
      <c r="D3398" s="113" t="s">
        <v>16067</v>
      </c>
      <c r="E3398" s="113">
        <f t="shared" si="53"/>
        <v>30103399</v>
      </c>
      <c r="F3398" s="113" t="s">
        <v>11571</v>
      </c>
      <c r="G3398" s="113" t="s">
        <v>11027</v>
      </c>
      <c r="H3398" s="113" t="s">
        <v>16063</v>
      </c>
      <c r="I3398" s="113" t="s">
        <v>7789</v>
      </c>
    </row>
    <row r="3399" spans="1:9" x14ac:dyDescent="0.2">
      <c r="A3399" s="113" t="s">
        <v>10491</v>
      </c>
      <c r="D3399" s="113" t="s">
        <v>16068</v>
      </c>
      <c r="E3399" s="113">
        <f t="shared" si="53"/>
        <v>30103402</v>
      </c>
      <c r="F3399" s="113" t="s">
        <v>11571</v>
      </c>
      <c r="G3399" s="113" t="s">
        <v>11027</v>
      </c>
      <c r="H3399" s="113" t="s">
        <v>16069</v>
      </c>
      <c r="I3399" s="113" t="s">
        <v>16070</v>
      </c>
    </row>
    <row r="3400" spans="1:9" x14ac:dyDescent="0.2">
      <c r="A3400" s="113" t="s">
        <v>10491</v>
      </c>
      <c r="D3400" s="113" t="s">
        <v>16071</v>
      </c>
      <c r="E3400" s="113">
        <f t="shared" si="53"/>
        <v>30103403</v>
      </c>
      <c r="F3400" s="113" t="s">
        <v>11571</v>
      </c>
      <c r="G3400" s="113" t="s">
        <v>11027</v>
      </c>
      <c r="H3400" s="113" t="s">
        <v>16069</v>
      </c>
      <c r="I3400" s="113" t="s">
        <v>14836</v>
      </c>
    </row>
    <row r="3401" spans="1:9" x14ac:dyDescent="0.2">
      <c r="A3401" s="113" t="s">
        <v>10491</v>
      </c>
      <c r="D3401" s="113" t="s">
        <v>14837</v>
      </c>
      <c r="E3401" s="113">
        <f t="shared" si="53"/>
        <v>30103404</v>
      </c>
      <c r="F3401" s="113" t="s">
        <v>11571</v>
      </c>
      <c r="G3401" s="113" t="s">
        <v>11027</v>
      </c>
      <c r="H3401" s="113" t="s">
        <v>16069</v>
      </c>
      <c r="I3401" s="113" t="s">
        <v>14838</v>
      </c>
    </row>
    <row r="3402" spans="1:9" x14ac:dyDescent="0.2">
      <c r="A3402" s="113" t="s">
        <v>10491</v>
      </c>
      <c r="D3402" s="113" t="s">
        <v>14839</v>
      </c>
      <c r="E3402" s="113">
        <f t="shared" si="53"/>
        <v>30103405</v>
      </c>
      <c r="F3402" s="113" t="s">
        <v>11571</v>
      </c>
      <c r="G3402" s="113" t="s">
        <v>11027</v>
      </c>
      <c r="H3402" s="113" t="s">
        <v>16069</v>
      </c>
      <c r="I3402" s="113" t="s">
        <v>14840</v>
      </c>
    </row>
    <row r="3403" spans="1:9" x14ac:dyDescent="0.2">
      <c r="A3403" s="113" t="s">
        <v>10491</v>
      </c>
      <c r="D3403" s="113" t="s">
        <v>14841</v>
      </c>
      <c r="E3403" s="113">
        <f t="shared" si="53"/>
        <v>30103406</v>
      </c>
      <c r="F3403" s="113" t="s">
        <v>11571</v>
      </c>
      <c r="G3403" s="113" t="s">
        <v>11027</v>
      </c>
      <c r="H3403" s="113" t="s">
        <v>16069</v>
      </c>
      <c r="I3403" s="113" t="s">
        <v>11022</v>
      </c>
    </row>
    <row r="3404" spans="1:9" x14ac:dyDescent="0.2">
      <c r="A3404" s="113" t="s">
        <v>10491</v>
      </c>
      <c r="D3404" s="113" t="s">
        <v>14842</v>
      </c>
      <c r="E3404" s="113">
        <f t="shared" si="53"/>
        <v>30103410</v>
      </c>
      <c r="F3404" s="113" t="s">
        <v>11571</v>
      </c>
      <c r="G3404" s="113" t="s">
        <v>11027</v>
      </c>
      <c r="H3404" s="113" t="s">
        <v>16069</v>
      </c>
      <c r="I3404" s="113" t="s">
        <v>14843</v>
      </c>
    </row>
    <row r="3405" spans="1:9" x14ac:dyDescent="0.2">
      <c r="A3405" s="113" t="s">
        <v>10491</v>
      </c>
      <c r="D3405" s="113" t="s">
        <v>14844</v>
      </c>
      <c r="E3405" s="113">
        <f t="shared" si="53"/>
        <v>30103411</v>
      </c>
      <c r="F3405" s="113" t="s">
        <v>11571</v>
      </c>
      <c r="G3405" s="113" t="s">
        <v>11027</v>
      </c>
      <c r="H3405" s="113" t="s">
        <v>16069</v>
      </c>
      <c r="I3405" s="113" t="s">
        <v>14845</v>
      </c>
    </row>
    <row r="3406" spans="1:9" x14ac:dyDescent="0.2">
      <c r="A3406" s="113" t="s">
        <v>10491</v>
      </c>
      <c r="D3406" s="113" t="s">
        <v>14846</v>
      </c>
      <c r="E3406" s="113">
        <f t="shared" si="53"/>
        <v>30103412</v>
      </c>
      <c r="F3406" s="113" t="s">
        <v>11571</v>
      </c>
      <c r="G3406" s="113" t="s">
        <v>11027</v>
      </c>
      <c r="H3406" s="113" t="s">
        <v>16069</v>
      </c>
      <c r="I3406" s="113" t="s">
        <v>14847</v>
      </c>
    </row>
    <row r="3407" spans="1:9" x14ac:dyDescent="0.2">
      <c r="A3407" s="113" t="s">
        <v>10491</v>
      </c>
      <c r="D3407" s="113" t="s">
        <v>14848</v>
      </c>
      <c r="E3407" s="113">
        <f t="shared" si="53"/>
        <v>30103414</v>
      </c>
      <c r="F3407" s="113" t="s">
        <v>11571</v>
      </c>
      <c r="G3407" s="113" t="s">
        <v>11027</v>
      </c>
      <c r="H3407" s="113" t="s">
        <v>16069</v>
      </c>
      <c r="I3407" s="113" t="s">
        <v>11022</v>
      </c>
    </row>
    <row r="3408" spans="1:9" x14ac:dyDescent="0.2">
      <c r="A3408" s="113" t="s">
        <v>10491</v>
      </c>
      <c r="D3408" s="113" t="s">
        <v>14849</v>
      </c>
      <c r="E3408" s="113">
        <f t="shared" si="53"/>
        <v>30103415</v>
      </c>
      <c r="F3408" s="113" t="s">
        <v>11571</v>
      </c>
      <c r="G3408" s="113" t="s">
        <v>11027</v>
      </c>
      <c r="H3408" s="113" t="s">
        <v>16069</v>
      </c>
      <c r="I3408" s="113" t="s">
        <v>14850</v>
      </c>
    </row>
    <row r="3409" spans="1:9" x14ac:dyDescent="0.2">
      <c r="A3409" s="113" t="s">
        <v>10491</v>
      </c>
      <c r="D3409" s="113" t="s">
        <v>14851</v>
      </c>
      <c r="E3409" s="113">
        <f t="shared" si="53"/>
        <v>30103420</v>
      </c>
      <c r="F3409" s="113" t="s">
        <v>11571</v>
      </c>
      <c r="G3409" s="113" t="s">
        <v>11027</v>
      </c>
      <c r="H3409" s="113" t="s">
        <v>16069</v>
      </c>
      <c r="I3409" s="113" t="s">
        <v>14852</v>
      </c>
    </row>
    <row r="3410" spans="1:9" x14ac:dyDescent="0.2">
      <c r="A3410" s="113" t="s">
        <v>10491</v>
      </c>
      <c r="D3410" s="113" t="s">
        <v>14853</v>
      </c>
      <c r="E3410" s="113">
        <f t="shared" si="53"/>
        <v>30103425</v>
      </c>
      <c r="F3410" s="113" t="s">
        <v>11571</v>
      </c>
      <c r="G3410" s="113" t="s">
        <v>11027</v>
      </c>
      <c r="H3410" s="113" t="s">
        <v>16069</v>
      </c>
      <c r="I3410" s="113" t="s">
        <v>14854</v>
      </c>
    </row>
    <row r="3411" spans="1:9" x14ac:dyDescent="0.2">
      <c r="A3411" s="113" t="s">
        <v>10491</v>
      </c>
      <c r="D3411" s="113" t="s">
        <v>14855</v>
      </c>
      <c r="E3411" s="113">
        <f t="shared" si="53"/>
        <v>30103430</v>
      </c>
      <c r="F3411" s="113" t="s">
        <v>11571</v>
      </c>
      <c r="G3411" s="113" t="s">
        <v>11027</v>
      </c>
      <c r="H3411" s="113" t="s">
        <v>16069</v>
      </c>
      <c r="I3411" s="113" t="s">
        <v>14856</v>
      </c>
    </row>
    <row r="3412" spans="1:9" x14ac:dyDescent="0.2">
      <c r="A3412" s="113" t="s">
        <v>10491</v>
      </c>
      <c r="D3412" s="113" t="s">
        <v>14857</v>
      </c>
      <c r="E3412" s="113">
        <f t="shared" si="53"/>
        <v>30103435</v>
      </c>
      <c r="F3412" s="113" t="s">
        <v>11571</v>
      </c>
      <c r="G3412" s="113" t="s">
        <v>11027</v>
      </c>
      <c r="H3412" s="113" t="s">
        <v>16069</v>
      </c>
      <c r="I3412" s="113" t="s">
        <v>14858</v>
      </c>
    </row>
    <row r="3413" spans="1:9" x14ac:dyDescent="0.2">
      <c r="A3413" s="113" t="s">
        <v>10491</v>
      </c>
      <c r="D3413" s="113" t="s">
        <v>14859</v>
      </c>
      <c r="E3413" s="113">
        <f t="shared" si="53"/>
        <v>30103499</v>
      </c>
      <c r="F3413" s="113" t="s">
        <v>11571</v>
      </c>
      <c r="G3413" s="113" t="s">
        <v>11027</v>
      </c>
      <c r="H3413" s="113" t="s">
        <v>16069</v>
      </c>
      <c r="I3413" s="113" t="s">
        <v>7789</v>
      </c>
    </row>
    <row r="3414" spans="1:9" x14ac:dyDescent="0.2">
      <c r="A3414" s="113" t="s">
        <v>10491</v>
      </c>
      <c r="D3414" s="113" t="s">
        <v>14860</v>
      </c>
      <c r="E3414" s="113">
        <f t="shared" si="53"/>
        <v>30103501</v>
      </c>
      <c r="F3414" s="113" t="s">
        <v>11571</v>
      </c>
      <c r="G3414" s="113" t="s">
        <v>11027</v>
      </c>
      <c r="H3414" s="113" t="s">
        <v>14861</v>
      </c>
      <c r="I3414" s="113" t="s">
        <v>14862</v>
      </c>
    </row>
    <row r="3415" spans="1:9" x14ac:dyDescent="0.2">
      <c r="A3415" s="113" t="s">
        <v>10491</v>
      </c>
      <c r="D3415" s="113" t="s">
        <v>14863</v>
      </c>
      <c r="E3415" s="113">
        <f t="shared" si="53"/>
        <v>30103502</v>
      </c>
      <c r="F3415" s="113" t="s">
        <v>11571</v>
      </c>
      <c r="G3415" s="113" t="s">
        <v>11027</v>
      </c>
      <c r="H3415" s="113" t="s">
        <v>14861</v>
      </c>
      <c r="I3415" s="113" t="s">
        <v>14864</v>
      </c>
    </row>
    <row r="3416" spans="1:9" x14ac:dyDescent="0.2">
      <c r="A3416" s="113" t="s">
        <v>10491</v>
      </c>
      <c r="D3416" s="113" t="s">
        <v>14865</v>
      </c>
      <c r="E3416" s="113">
        <f t="shared" si="53"/>
        <v>30103503</v>
      </c>
      <c r="F3416" s="113" t="s">
        <v>11571</v>
      </c>
      <c r="G3416" s="113" t="s">
        <v>11027</v>
      </c>
      <c r="H3416" s="113" t="s">
        <v>14861</v>
      </c>
      <c r="I3416" s="113" t="s">
        <v>14866</v>
      </c>
    </row>
    <row r="3417" spans="1:9" x14ac:dyDescent="0.2">
      <c r="A3417" s="113" t="s">
        <v>10491</v>
      </c>
      <c r="D3417" s="113" t="s">
        <v>14867</v>
      </c>
      <c r="E3417" s="113">
        <f t="shared" si="53"/>
        <v>30103506</v>
      </c>
      <c r="F3417" s="113" t="s">
        <v>11571</v>
      </c>
      <c r="G3417" s="113" t="s">
        <v>11027</v>
      </c>
      <c r="H3417" s="113" t="s">
        <v>14861</v>
      </c>
      <c r="I3417" s="113" t="s">
        <v>14868</v>
      </c>
    </row>
    <row r="3418" spans="1:9" x14ac:dyDescent="0.2">
      <c r="A3418" s="113" t="s">
        <v>10491</v>
      </c>
      <c r="D3418" s="113" t="s">
        <v>14869</v>
      </c>
      <c r="E3418" s="113">
        <f t="shared" si="53"/>
        <v>30103507</v>
      </c>
      <c r="F3418" s="113" t="s">
        <v>11571</v>
      </c>
      <c r="G3418" s="113" t="s">
        <v>11027</v>
      </c>
      <c r="H3418" s="113" t="s">
        <v>14861</v>
      </c>
      <c r="I3418" s="113" t="s">
        <v>14870</v>
      </c>
    </row>
    <row r="3419" spans="1:9" x14ac:dyDescent="0.2">
      <c r="A3419" s="113" t="s">
        <v>10491</v>
      </c>
      <c r="D3419" s="113" t="s">
        <v>14871</v>
      </c>
      <c r="E3419" s="113">
        <f t="shared" si="53"/>
        <v>30103510</v>
      </c>
      <c r="F3419" s="113" t="s">
        <v>11571</v>
      </c>
      <c r="G3419" s="113" t="s">
        <v>11027</v>
      </c>
      <c r="H3419" s="113" t="s">
        <v>14861</v>
      </c>
      <c r="I3419" s="113" t="s">
        <v>14872</v>
      </c>
    </row>
    <row r="3420" spans="1:9" x14ac:dyDescent="0.2">
      <c r="A3420" s="113" t="s">
        <v>10491</v>
      </c>
      <c r="D3420" s="113" t="s">
        <v>14873</v>
      </c>
      <c r="E3420" s="113">
        <f t="shared" si="53"/>
        <v>30103515</v>
      </c>
      <c r="F3420" s="113" t="s">
        <v>11571</v>
      </c>
      <c r="G3420" s="113" t="s">
        <v>11027</v>
      </c>
      <c r="H3420" s="113" t="s">
        <v>14861</v>
      </c>
      <c r="I3420" s="113" t="s">
        <v>14874</v>
      </c>
    </row>
    <row r="3421" spans="1:9" x14ac:dyDescent="0.2">
      <c r="A3421" s="113" t="s">
        <v>10491</v>
      </c>
      <c r="D3421" s="113" t="s">
        <v>14875</v>
      </c>
      <c r="E3421" s="113">
        <f t="shared" si="53"/>
        <v>30103520</v>
      </c>
      <c r="F3421" s="113" t="s">
        <v>11571</v>
      </c>
      <c r="G3421" s="113" t="s">
        <v>11027</v>
      </c>
      <c r="H3421" s="113" t="s">
        <v>14861</v>
      </c>
      <c r="I3421" s="113" t="s">
        <v>14876</v>
      </c>
    </row>
    <row r="3422" spans="1:9" x14ac:dyDescent="0.2">
      <c r="A3422" s="113" t="s">
        <v>10491</v>
      </c>
      <c r="D3422" s="113" t="s">
        <v>14877</v>
      </c>
      <c r="E3422" s="113">
        <f t="shared" si="53"/>
        <v>30103550</v>
      </c>
      <c r="F3422" s="113" t="s">
        <v>11571</v>
      </c>
      <c r="G3422" s="113" t="s">
        <v>11027</v>
      </c>
      <c r="H3422" s="113" t="s">
        <v>14861</v>
      </c>
      <c r="I3422" s="113" t="s">
        <v>14878</v>
      </c>
    </row>
    <row r="3423" spans="1:9" x14ac:dyDescent="0.2">
      <c r="A3423" s="113" t="s">
        <v>10491</v>
      </c>
      <c r="D3423" s="113" t="s">
        <v>14879</v>
      </c>
      <c r="E3423" s="113">
        <f t="shared" si="53"/>
        <v>30103551</v>
      </c>
      <c r="F3423" s="113" t="s">
        <v>11571</v>
      </c>
      <c r="G3423" s="113" t="s">
        <v>11027</v>
      </c>
      <c r="H3423" s="113" t="s">
        <v>14861</v>
      </c>
      <c r="I3423" s="113" t="s">
        <v>14880</v>
      </c>
    </row>
    <row r="3424" spans="1:9" x14ac:dyDescent="0.2">
      <c r="A3424" s="113" t="s">
        <v>10491</v>
      </c>
      <c r="D3424" s="113" t="s">
        <v>14881</v>
      </c>
      <c r="E3424" s="113">
        <f t="shared" si="53"/>
        <v>30103552</v>
      </c>
      <c r="F3424" s="113" t="s">
        <v>11571</v>
      </c>
      <c r="G3424" s="113" t="s">
        <v>11027</v>
      </c>
      <c r="H3424" s="113" t="s">
        <v>14861</v>
      </c>
      <c r="I3424" s="113" t="s">
        <v>14882</v>
      </c>
    </row>
    <row r="3425" spans="1:10" x14ac:dyDescent="0.2">
      <c r="A3425" s="113" t="s">
        <v>10491</v>
      </c>
      <c r="D3425" s="113" t="s">
        <v>14883</v>
      </c>
      <c r="E3425" s="113">
        <f t="shared" si="53"/>
        <v>30103553</v>
      </c>
      <c r="F3425" s="113" t="s">
        <v>11571</v>
      </c>
      <c r="G3425" s="113" t="s">
        <v>11027</v>
      </c>
      <c r="H3425" s="113" t="s">
        <v>14861</v>
      </c>
      <c r="I3425" s="113" t="s">
        <v>14884</v>
      </c>
    </row>
    <row r="3426" spans="1:10" x14ac:dyDescent="0.2">
      <c r="A3426" s="113" t="s">
        <v>10491</v>
      </c>
      <c r="D3426" s="113" t="s">
        <v>14885</v>
      </c>
      <c r="E3426" s="113">
        <f t="shared" si="53"/>
        <v>30103554</v>
      </c>
      <c r="F3426" s="113" t="s">
        <v>11571</v>
      </c>
      <c r="G3426" s="113" t="s">
        <v>11027</v>
      </c>
      <c r="H3426" s="113" t="s">
        <v>14861</v>
      </c>
      <c r="I3426" s="113" t="s">
        <v>14886</v>
      </c>
    </row>
    <row r="3427" spans="1:10" x14ac:dyDescent="0.2">
      <c r="A3427" s="113" t="s">
        <v>10491</v>
      </c>
      <c r="D3427" s="113" t="s">
        <v>14887</v>
      </c>
      <c r="E3427" s="113">
        <f t="shared" si="53"/>
        <v>30103599</v>
      </c>
      <c r="F3427" s="113" t="s">
        <v>11571</v>
      </c>
      <c r="G3427" s="113" t="s">
        <v>11027</v>
      </c>
      <c r="H3427" s="113" t="s">
        <v>14861</v>
      </c>
      <c r="I3427" s="113" t="s">
        <v>7789</v>
      </c>
    </row>
    <row r="3428" spans="1:10" x14ac:dyDescent="0.2">
      <c r="A3428" s="113" t="s">
        <v>10491</v>
      </c>
      <c r="D3428" s="113" t="s">
        <v>14888</v>
      </c>
      <c r="E3428" s="113">
        <f t="shared" si="53"/>
        <v>30103601</v>
      </c>
      <c r="F3428" s="113" t="s">
        <v>11571</v>
      </c>
      <c r="G3428" s="113" t="s">
        <v>11027</v>
      </c>
      <c r="H3428" s="113" t="s">
        <v>14889</v>
      </c>
      <c r="I3428" s="113" t="s">
        <v>14890</v>
      </c>
      <c r="J3428" s="115">
        <v>37589</v>
      </c>
    </row>
    <row r="3429" spans="1:10" x14ac:dyDescent="0.2">
      <c r="A3429" s="113" t="s">
        <v>10491</v>
      </c>
      <c r="D3429" s="113" t="s">
        <v>14891</v>
      </c>
      <c r="E3429" s="113">
        <f t="shared" si="53"/>
        <v>30103602</v>
      </c>
      <c r="F3429" s="113" t="s">
        <v>11571</v>
      </c>
      <c r="G3429" s="113" t="s">
        <v>11027</v>
      </c>
      <c r="H3429" s="113" t="s">
        <v>14889</v>
      </c>
      <c r="I3429" s="113" t="s">
        <v>14892</v>
      </c>
      <c r="J3429" s="115">
        <v>37589</v>
      </c>
    </row>
    <row r="3430" spans="1:10" x14ac:dyDescent="0.2">
      <c r="A3430" s="113" t="s">
        <v>10491</v>
      </c>
      <c r="D3430" s="113" t="s">
        <v>14893</v>
      </c>
      <c r="E3430" s="113">
        <f t="shared" si="53"/>
        <v>30103603</v>
      </c>
      <c r="F3430" s="113" t="s">
        <v>11571</v>
      </c>
      <c r="G3430" s="113" t="s">
        <v>11027</v>
      </c>
      <c r="H3430" s="113" t="s">
        <v>14889</v>
      </c>
      <c r="I3430" s="113" t="s">
        <v>14894</v>
      </c>
      <c r="J3430" s="115">
        <v>37589</v>
      </c>
    </row>
    <row r="3431" spans="1:10" x14ac:dyDescent="0.2">
      <c r="A3431" s="113" t="s">
        <v>10491</v>
      </c>
      <c r="D3431" s="113" t="s">
        <v>14895</v>
      </c>
      <c r="E3431" s="113">
        <f t="shared" si="53"/>
        <v>30103604</v>
      </c>
      <c r="F3431" s="113" t="s">
        <v>11571</v>
      </c>
      <c r="G3431" s="113" t="s">
        <v>11027</v>
      </c>
      <c r="H3431" s="113" t="s">
        <v>14889</v>
      </c>
      <c r="I3431" s="113" t="s">
        <v>14896</v>
      </c>
      <c r="J3431" s="115">
        <v>37589</v>
      </c>
    </row>
    <row r="3432" spans="1:10" x14ac:dyDescent="0.2">
      <c r="A3432" s="113" t="s">
        <v>10491</v>
      </c>
      <c r="D3432" s="113" t="s">
        <v>14897</v>
      </c>
      <c r="E3432" s="113">
        <f t="shared" si="53"/>
        <v>30103605</v>
      </c>
      <c r="F3432" s="113" t="s">
        <v>11571</v>
      </c>
      <c r="G3432" s="113" t="s">
        <v>11027</v>
      </c>
      <c r="H3432" s="113" t="s">
        <v>14889</v>
      </c>
      <c r="I3432" s="113" t="s">
        <v>14898</v>
      </c>
      <c r="J3432" s="115">
        <v>37589</v>
      </c>
    </row>
    <row r="3433" spans="1:10" x14ac:dyDescent="0.2">
      <c r="A3433" s="113" t="s">
        <v>10491</v>
      </c>
      <c r="D3433" s="113" t="s">
        <v>14899</v>
      </c>
      <c r="E3433" s="113">
        <f t="shared" si="53"/>
        <v>30103606</v>
      </c>
      <c r="F3433" s="113" t="s">
        <v>11571</v>
      </c>
      <c r="G3433" s="113" t="s">
        <v>11027</v>
      </c>
      <c r="H3433" s="113" t="s">
        <v>14889</v>
      </c>
      <c r="I3433" s="113" t="s">
        <v>14900</v>
      </c>
      <c r="J3433" s="115">
        <v>37589</v>
      </c>
    </row>
    <row r="3434" spans="1:10" x14ac:dyDescent="0.2">
      <c r="A3434" s="113" t="s">
        <v>10491</v>
      </c>
      <c r="D3434" s="113" t="s">
        <v>14901</v>
      </c>
      <c r="E3434" s="113">
        <f t="shared" si="53"/>
        <v>30103607</v>
      </c>
      <c r="F3434" s="113" t="s">
        <v>11571</v>
      </c>
      <c r="G3434" s="113" t="s">
        <v>11027</v>
      </c>
      <c r="H3434" s="113" t="s">
        <v>14889</v>
      </c>
      <c r="I3434" s="113" t="s">
        <v>14902</v>
      </c>
      <c r="J3434" s="115">
        <v>37589</v>
      </c>
    </row>
    <row r="3435" spans="1:10" x14ac:dyDescent="0.2">
      <c r="A3435" s="113" t="s">
        <v>10491</v>
      </c>
      <c r="D3435" s="113" t="s">
        <v>14903</v>
      </c>
      <c r="E3435" s="113">
        <f t="shared" si="53"/>
        <v>30103608</v>
      </c>
      <c r="F3435" s="113" t="s">
        <v>11571</v>
      </c>
      <c r="G3435" s="113" t="s">
        <v>11027</v>
      </c>
      <c r="H3435" s="113" t="s">
        <v>14889</v>
      </c>
      <c r="I3435" s="113" t="s">
        <v>14904</v>
      </c>
      <c r="J3435" s="115">
        <v>37589</v>
      </c>
    </row>
    <row r="3436" spans="1:10" x14ac:dyDescent="0.2">
      <c r="A3436" s="113" t="s">
        <v>10491</v>
      </c>
      <c r="D3436" s="113" t="s">
        <v>14905</v>
      </c>
      <c r="E3436" s="113">
        <f t="shared" si="53"/>
        <v>30103609</v>
      </c>
      <c r="F3436" s="113" t="s">
        <v>11571</v>
      </c>
      <c r="G3436" s="113" t="s">
        <v>11027</v>
      </c>
      <c r="H3436" s="113" t="s">
        <v>14889</v>
      </c>
      <c r="I3436" s="113" t="s">
        <v>14906</v>
      </c>
      <c r="J3436" s="115">
        <v>37589</v>
      </c>
    </row>
    <row r="3437" spans="1:10" x14ac:dyDescent="0.2">
      <c r="A3437" s="113" t="s">
        <v>10491</v>
      </c>
      <c r="D3437" s="113" t="s">
        <v>14907</v>
      </c>
      <c r="E3437" s="113">
        <f t="shared" si="53"/>
        <v>30103699</v>
      </c>
      <c r="F3437" s="113" t="s">
        <v>11571</v>
      </c>
      <c r="G3437" s="113" t="s">
        <v>11027</v>
      </c>
      <c r="H3437" s="113" t="s">
        <v>14889</v>
      </c>
      <c r="I3437" s="113" t="s">
        <v>14908</v>
      </c>
      <c r="J3437" s="115">
        <v>37589</v>
      </c>
    </row>
    <row r="3438" spans="1:10" x14ac:dyDescent="0.2">
      <c r="A3438" s="113" t="s">
        <v>10491</v>
      </c>
      <c r="D3438" s="113" t="s">
        <v>14909</v>
      </c>
      <c r="E3438" s="113">
        <f t="shared" si="53"/>
        <v>30103801</v>
      </c>
      <c r="F3438" s="113" t="s">
        <v>11571</v>
      </c>
      <c r="G3438" s="113" t="s">
        <v>11027</v>
      </c>
      <c r="H3438" s="113" t="s">
        <v>14910</v>
      </c>
      <c r="I3438" s="113" t="s">
        <v>14415</v>
      </c>
    </row>
    <row r="3439" spans="1:10" x14ac:dyDescent="0.2">
      <c r="A3439" s="113" t="s">
        <v>10491</v>
      </c>
      <c r="D3439" s="113" t="s">
        <v>14911</v>
      </c>
      <c r="E3439" s="113">
        <f t="shared" si="53"/>
        <v>30103901</v>
      </c>
      <c r="F3439" s="113" t="s">
        <v>11571</v>
      </c>
      <c r="G3439" s="113" t="s">
        <v>11027</v>
      </c>
      <c r="H3439" s="113" t="s">
        <v>14912</v>
      </c>
      <c r="I3439" s="113" t="s">
        <v>14913</v>
      </c>
    </row>
    <row r="3440" spans="1:10" x14ac:dyDescent="0.2">
      <c r="A3440" s="113" t="s">
        <v>10491</v>
      </c>
      <c r="D3440" s="113" t="s">
        <v>14914</v>
      </c>
      <c r="E3440" s="113">
        <f t="shared" si="53"/>
        <v>30103902</v>
      </c>
      <c r="F3440" s="113" t="s">
        <v>11571</v>
      </c>
      <c r="G3440" s="113" t="s">
        <v>11027</v>
      </c>
      <c r="H3440" s="113" t="s">
        <v>14912</v>
      </c>
      <c r="I3440" s="113" t="s">
        <v>14915</v>
      </c>
    </row>
    <row r="3441" spans="1:9" x14ac:dyDescent="0.2">
      <c r="A3441" s="113" t="s">
        <v>10491</v>
      </c>
      <c r="D3441" s="113" t="s">
        <v>14916</v>
      </c>
      <c r="E3441" s="113">
        <f t="shared" si="53"/>
        <v>30103903</v>
      </c>
      <c r="F3441" s="113" t="s">
        <v>11571</v>
      </c>
      <c r="G3441" s="113" t="s">
        <v>11027</v>
      </c>
      <c r="H3441" s="113" t="s">
        <v>14912</v>
      </c>
      <c r="I3441" s="113" t="s">
        <v>14917</v>
      </c>
    </row>
    <row r="3442" spans="1:9" x14ac:dyDescent="0.2">
      <c r="A3442" s="113" t="s">
        <v>10491</v>
      </c>
      <c r="D3442" s="113" t="s">
        <v>14918</v>
      </c>
      <c r="E3442" s="113">
        <f t="shared" si="53"/>
        <v>30104001</v>
      </c>
      <c r="F3442" s="113" t="s">
        <v>11571</v>
      </c>
      <c r="G3442" s="113" t="s">
        <v>11027</v>
      </c>
      <c r="H3442" s="113" t="s">
        <v>14919</v>
      </c>
      <c r="I3442" s="113" t="s">
        <v>14920</v>
      </c>
    </row>
    <row r="3443" spans="1:9" x14ac:dyDescent="0.2">
      <c r="A3443" s="113" t="s">
        <v>10491</v>
      </c>
      <c r="D3443" s="113" t="s">
        <v>14921</v>
      </c>
      <c r="E3443" s="113">
        <f t="shared" si="53"/>
        <v>30104002</v>
      </c>
      <c r="F3443" s="113" t="s">
        <v>11571</v>
      </c>
      <c r="G3443" s="113" t="s">
        <v>11027</v>
      </c>
      <c r="H3443" s="113" t="s">
        <v>14919</v>
      </c>
      <c r="I3443" s="113" t="s">
        <v>14922</v>
      </c>
    </row>
    <row r="3444" spans="1:9" x14ac:dyDescent="0.2">
      <c r="A3444" s="113" t="s">
        <v>10491</v>
      </c>
      <c r="D3444" s="113" t="s">
        <v>14923</v>
      </c>
      <c r="E3444" s="113">
        <f t="shared" si="53"/>
        <v>30104003</v>
      </c>
      <c r="F3444" s="113" t="s">
        <v>11571</v>
      </c>
      <c r="G3444" s="113" t="s">
        <v>11027</v>
      </c>
      <c r="H3444" s="113" t="s">
        <v>14919</v>
      </c>
      <c r="I3444" s="113" t="s">
        <v>14924</v>
      </c>
    </row>
    <row r="3445" spans="1:9" x14ac:dyDescent="0.2">
      <c r="A3445" s="113" t="s">
        <v>10491</v>
      </c>
      <c r="D3445" s="113" t="s">
        <v>14925</v>
      </c>
      <c r="E3445" s="113">
        <f t="shared" si="53"/>
        <v>30104004</v>
      </c>
      <c r="F3445" s="113" t="s">
        <v>11571</v>
      </c>
      <c r="G3445" s="113" t="s">
        <v>11027</v>
      </c>
      <c r="H3445" s="113" t="s">
        <v>14919</v>
      </c>
      <c r="I3445" s="113" t="s">
        <v>14926</v>
      </c>
    </row>
    <row r="3446" spans="1:9" x14ac:dyDescent="0.2">
      <c r="A3446" s="113" t="s">
        <v>10491</v>
      </c>
      <c r="D3446" s="113" t="s">
        <v>14927</v>
      </c>
      <c r="E3446" s="113">
        <f t="shared" si="53"/>
        <v>30104005</v>
      </c>
      <c r="F3446" s="113" t="s">
        <v>11571</v>
      </c>
      <c r="G3446" s="113" t="s">
        <v>11027</v>
      </c>
      <c r="H3446" s="113" t="s">
        <v>14919</v>
      </c>
      <c r="I3446" s="113" t="s">
        <v>14928</v>
      </c>
    </row>
    <row r="3447" spans="1:9" x14ac:dyDescent="0.2">
      <c r="A3447" s="113" t="s">
        <v>10491</v>
      </c>
      <c r="D3447" s="113" t="s">
        <v>14929</v>
      </c>
      <c r="E3447" s="113">
        <f t="shared" si="53"/>
        <v>30104006</v>
      </c>
      <c r="F3447" s="113" t="s">
        <v>11571</v>
      </c>
      <c r="G3447" s="113" t="s">
        <v>11027</v>
      </c>
      <c r="H3447" s="113" t="s">
        <v>14919</v>
      </c>
      <c r="I3447" s="113" t="s">
        <v>14930</v>
      </c>
    </row>
    <row r="3448" spans="1:9" x14ac:dyDescent="0.2">
      <c r="A3448" s="113" t="s">
        <v>10491</v>
      </c>
      <c r="D3448" s="113" t="s">
        <v>14931</v>
      </c>
      <c r="E3448" s="113">
        <f t="shared" si="53"/>
        <v>30104007</v>
      </c>
      <c r="F3448" s="113" t="s">
        <v>11571</v>
      </c>
      <c r="G3448" s="113" t="s">
        <v>11027</v>
      </c>
      <c r="H3448" s="113" t="s">
        <v>14919</v>
      </c>
      <c r="I3448" s="113" t="s">
        <v>14932</v>
      </c>
    </row>
    <row r="3449" spans="1:9" x14ac:dyDescent="0.2">
      <c r="A3449" s="113" t="s">
        <v>10491</v>
      </c>
      <c r="D3449" s="113" t="s">
        <v>14933</v>
      </c>
      <c r="E3449" s="113">
        <f t="shared" si="53"/>
        <v>30104008</v>
      </c>
      <c r="F3449" s="113" t="s">
        <v>11571</v>
      </c>
      <c r="G3449" s="113" t="s">
        <v>11027</v>
      </c>
      <c r="H3449" s="113" t="s">
        <v>14919</v>
      </c>
      <c r="I3449" s="113" t="s">
        <v>14934</v>
      </c>
    </row>
    <row r="3450" spans="1:9" x14ac:dyDescent="0.2">
      <c r="A3450" s="113" t="s">
        <v>10491</v>
      </c>
      <c r="D3450" s="113" t="s">
        <v>14935</v>
      </c>
      <c r="E3450" s="113">
        <f t="shared" si="53"/>
        <v>30104009</v>
      </c>
      <c r="F3450" s="113" t="s">
        <v>11571</v>
      </c>
      <c r="G3450" s="113" t="s">
        <v>11027</v>
      </c>
      <c r="H3450" s="113" t="s">
        <v>14919</v>
      </c>
      <c r="I3450" s="113" t="s">
        <v>14936</v>
      </c>
    </row>
    <row r="3451" spans="1:9" x14ac:dyDescent="0.2">
      <c r="A3451" s="113" t="s">
        <v>10491</v>
      </c>
      <c r="D3451" s="113" t="s">
        <v>12008</v>
      </c>
      <c r="E3451" s="113">
        <f t="shared" si="53"/>
        <v>30104010</v>
      </c>
      <c r="F3451" s="113" t="s">
        <v>11571</v>
      </c>
      <c r="G3451" s="113" t="s">
        <v>11027</v>
      </c>
      <c r="H3451" s="113" t="s">
        <v>14919</v>
      </c>
      <c r="I3451" s="113" t="s">
        <v>12009</v>
      </c>
    </row>
    <row r="3452" spans="1:9" x14ac:dyDescent="0.2">
      <c r="A3452" s="113" t="s">
        <v>10491</v>
      </c>
      <c r="D3452" s="113" t="s">
        <v>12010</v>
      </c>
      <c r="E3452" s="113">
        <f t="shared" si="53"/>
        <v>30104011</v>
      </c>
      <c r="F3452" s="113" t="s">
        <v>11571</v>
      </c>
      <c r="G3452" s="113" t="s">
        <v>11027</v>
      </c>
      <c r="H3452" s="113" t="s">
        <v>14919</v>
      </c>
      <c r="I3452" s="113" t="s">
        <v>12011</v>
      </c>
    </row>
    <row r="3453" spans="1:9" x14ac:dyDescent="0.2">
      <c r="A3453" s="113" t="s">
        <v>10491</v>
      </c>
      <c r="D3453" s="113" t="s">
        <v>12012</v>
      </c>
      <c r="E3453" s="113">
        <f t="shared" si="53"/>
        <v>30104012</v>
      </c>
      <c r="F3453" s="113" t="s">
        <v>11571</v>
      </c>
      <c r="G3453" s="113" t="s">
        <v>11027</v>
      </c>
      <c r="H3453" s="113" t="s">
        <v>14919</v>
      </c>
      <c r="I3453" s="113" t="s">
        <v>12013</v>
      </c>
    </row>
    <row r="3454" spans="1:9" x14ac:dyDescent="0.2">
      <c r="A3454" s="113" t="s">
        <v>10491</v>
      </c>
      <c r="D3454" s="113" t="s">
        <v>12014</v>
      </c>
      <c r="E3454" s="113">
        <f t="shared" si="53"/>
        <v>30104013</v>
      </c>
      <c r="F3454" s="113" t="s">
        <v>11571</v>
      </c>
      <c r="G3454" s="113" t="s">
        <v>11027</v>
      </c>
      <c r="H3454" s="113" t="s">
        <v>14919</v>
      </c>
      <c r="I3454" s="113" t="s">
        <v>6027</v>
      </c>
    </row>
    <row r="3455" spans="1:9" x14ac:dyDescent="0.2">
      <c r="A3455" s="113" t="s">
        <v>10491</v>
      </c>
      <c r="D3455" s="113" t="s">
        <v>12015</v>
      </c>
      <c r="E3455" s="113">
        <f t="shared" si="53"/>
        <v>30104014</v>
      </c>
      <c r="F3455" s="113" t="s">
        <v>11571</v>
      </c>
      <c r="G3455" s="113" t="s">
        <v>11027</v>
      </c>
      <c r="H3455" s="113" t="s">
        <v>14919</v>
      </c>
      <c r="I3455" s="113" t="s">
        <v>12016</v>
      </c>
    </row>
    <row r="3456" spans="1:9" x14ac:dyDescent="0.2">
      <c r="A3456" s="113" t="s">
        <v>10491</v>
      </c>
      <c r="D3456" s="113" t="s">
        <v>12017</v>
      </c>
      <c r="E3456" s="113">
        <f t="shared" si="53"/>
        <v>30104020</v>
      </c>
      <c r="F3456" s="113" t="s">
        <v>11571</v>
      </c>
      <c r="G3456" s="113" t="s">
        <v>11027</v>
      </c>
      <c r="H3456" s="113" t="s">
        <v>14919</v>
      </c>
      <c r="I3456" s="113" t="s">
        <v>12018</v>
      </c>
    </row>
    <row r="3457" spans="1:9" x14ac:dyDescent="0.2">
      <c r="A3457" s="113" t="s">
        <v>10491</v>
      </c>
      <c r="D3457" s="113" t="s">
        <v>12019</v>
      </c>
      <c r="E3457" s="113">
        <f t="shared" si="53"/>
        <v>30104101</v>
      </c>
      <c r="F3457" s="113" t="s">
        <v>11571</v>
      </c>
      <c r="G3457" s="113" t="s">
        <v>11027</v>
      </c>
      <c r="H3457" s="113" t="s">
        <v>12020</v>
      </c>
      <c r="I3457" s="113" t="s">
        <v>12021</v>
      </c>
    </row>
    <row r="3458" spans="1:9" x14ac:dyDescent="0.2">
      <c r="A3458" s="113" t="s">
        <v>10491</v>
      </c>
      <c r="D3458" s="113" t="s">
        <v>12022</v>
      </c>
      <c r="E3458" s="113">
        <f t="shared" ref="E3458:E3521" si="54">VALUE(D3458)</f>
        <v>30104102</v>
      </c>
      <c r="F3458" s="113" t="s">
        <v>11571</v>
      </c>
      <c r="G3458" s="113" t="s">
        <v>11027</v>
      </c>
      <c r="H3458" s="113" t="s">
        <v>12020</v>
      </c>
      <c r="I3458" s="113" t="s">
        <v>12023</v>
      </c>
    </row>
    <row r="3459" spans="1:9" x14ac:dyDescent="0.2">
      <c r="A3459" s="113" t="s">
        <v>10491</v>
      </c>
      <c r="D3459" s="113" t="s">
        <v>12024</v>
      </c>
      <c r="E3459" s="113">
        <f t="shared" si="54"/>
        <v>30104103</v>
      </c>
      <c r="F3459" s="113" t="s">
        <v>11571</v>
      </c>
      <c r="G3459" s="113" t="s">
        <v>11027</v>
      </c>
      <c r="H3459" s="113" t="s">
        <v>12020</v>
      </c>
      <c r="I3459" s="113" t="s">
        <v>12025</v>
      </c>
    </row>
    <row r="3460" spans="1:9" x14ac:dyDescent="0.2">
      <c r="A3460" s="113" t="s">
        <v>10491</v>
      </c>
      <c r="D3460" s="113" t="s">
        <v>12026</v>
      </c>
      <c r="E3460" s="113">
        <f t="shared" si="54"/>
        <v>30104104</v>
      </c>
      <c r="F3460" s="113" t="s">
        <v>11571</v>
      </c>
      <c r="G3460" s="113" t="s">
        <v>11027</v>
      </c>
      <c r="H3460" s="113" t="s">
        <v>12020</v>
      </c>
      <c r="I3460" s="113" t="s">
        <v>12027</v>
      </c>
    </row>
    <row r="3461" spans="1:9" x14ac:dyDescent="0.2">
      <c r="A3461" s="113" t="s">
        <v>10491</v>
      </c>
      <c r="D3461" s="113" t="s">
        <v>12028</v>
      </c>
      <c r="E3461" s="113">
        <f t="shared" si="54"/>
        <v>30104105</v>
      </c>
      <c r="F3461" s="113" t="s">
        <v>11571</v>
      </c>
      <c r="G3461" s="113" t="s">
        <v>11027</v>
      </c>
      <c r="H3461" s="113" t="s">
        <v>12020</v>
      </c>
      <c r="I3461" s="113" t="s">
        <v>16870</v>
      </c>
    </row>
    <row r="3462" spans="1:9" x14ac:dyDescent="0.2">
      <c r="A3462" s="113" t="s">
        <v>10491</v>
      </c>
      <c r="D3462" s="113" t="s">
        <v>12029</v>
      </c>
      <c r="E3462" s="113">
        <f t="shared" si="54"/>
        <v>30104106</v>
      </c>
      <c r="F3462" s="113" t="s">
        <v>11571</v>
      </c>
      <c r="G3462" s="113" t="s">
        <v>11027</v>
      </c>
      <c r="H3462" s="113" t="s">
        <v>12020</v>
      </c>
      <c r="I3462" s="113" t="s">
        <v>12030</v>
      </c>
    </row>
    <row r="3463" spans="1:9" x14ac:dyDescent="0.2">
      <c r="A3463" s="113" t="s">
        <v>10491</v>
      </c>
      <c r="D3463" s="113" t="s">
        <v>12031</v>
      </c>
      <c r="E3463" s="113">
        <f t="shared" si="54"/>
        <v>30104107</v>
      </c>
      <c r="F3463" s="113" t="s">
        <v>11571</v>
      </c>
      <c r="G3463" s="113" t="s">
        <v>11027</v>
      </c>
      <c r="H3463" s="113" t="s">
        <v>12020</v>
      </c>
      <c r="I3463" s="113" t="s">
        <v>12032</v>
      </c>
    </row>
    <row r="3464" spans="1:9" x14ac:dyDescent="0.2">
      <c r="A3464" s="113" t="s">
        <v>10491</v>
      </c>
      <c r="D3464" s="113" t="s">
        <v>12033</v>
      </c>
      <c r="E3464" s="113">
        <f t="shared" si="54"/>
        <v>30104108</v>
      </c>
      <c r="F3464" s="113" t="s">
        <v>11571</v>
      </c>
      <c r="G3464" s="113" t="s">
        <v>11027</v>
      </c>
      <c r="H3464" s="113" t="s">
        <v>12020</v>
      </c>
      <c r="I3464" s="113" t="s">
        <v>12034</v>
      </c>
    </row>
    <row r="3465" spans="1:9" x14ac:dyDescent="0.2">
      <c r="A3465" s="113" t="s">
        <v>10491</v>
      </c>
      <c r="D3465" s="113" t="s">
        <v>12035</v>
      </c>
      <c r="E3465" s="113">
        <f t="shared" si="54"/>
        <v>30104109</v>
      </c>
      <c r="F3465" s="113" t="s">
        <v>11571</v>
      </c>
      <c r="G3465" s="113" t="s">
        <v>11027</v>
      </c>
      <c r="H3465" s="113" t="s">
        <v>12020</v>
      </c>
      <c r="I3465" s="113" t="s">
        <v>12036</v>
      </c>
    </row>
    <row r="3466" spans="1:9" x14ac:dyDescent="0.2">
      <c r="A3466" s="113" t="s">
        <v>10491</v>
      </c>
      <c r="D3466" s="113" t="s">
        <v>12037</v>
      </c>
      <c r="E3466" s="113">
        <f t="shared" si="54"/>
        <v>30104110</v>
      </c>
      <c r="F3466" s="113" t="s">
        <v>11571</v>
      </c>
      <c r="G3466" s="113" t="s">
        <v>11027</v>
      </c>
      <c r="H3466" s="113" t="s">
        <v>12020</v>
      </c>
      <c r="I3466" s="113" t="s">
        <v>12038</v>
      </c>
    </row>
    <row r="3467" spans="1:9" x14ac:dyDescent="0.2">
      <c r="A3467" s="113" t="s">
        <v>10491</v>
      </c>
      <c r="D3467" s="113" t="s">
        <v>12039</v>
      </c>
      <c r="E3467" s="113">
        <f t="shared" si="54"/>
        <v>30104120</v>
      </c>
      <c r="F3467" s="113" t="s">
        <v>11571</v>
      </c>
      <c r="G3467" s="113" t="s">
        <v>11027</v>
      </c>
      <c r="H3467" s="113" t="s">
        <v>12020</v>
      </c>
      <c r="I3467" s="113" t="s">
        <v>12040</v>
      </c>
    </row>
    <row r="3468" spans="1:9" x14ac:dyDescent="0.2">
      <c r="A3468" s="113" t="s">
        <v>10491</v>
      </c>
      <c r="D3468" s="113" t="s">
        <v>12041</v>
      </c>
      <c r="E3468" s="113">
        <f t="shared" si="54"/>
        <v>30104121</v>
      </c>
      <c r="F3468" s="113" t="s">
        <v>11571</v>
      </c>
      <c r="G3468" s="113" t="s">
        <v>11027</v>
      </c>
      <c r="H3468" s="113" t="s">
        <v>12020</v>
      </c>
      <c r="I3468" s="113" t="s">
        <v>16890</v>
      </c>
    </row>
    <row r="3469" spans="1:9" x14ac:dyDescent="0.2">
      <c r="A3469" s="113" t="s">
        <v>10491</v>
      </c>
      <c r="D3469" s="113" t="s">
        <v>12042</v>
      </c>
      <c r="E3469" s="113">
        <f t="shared" si="54"/>
        <v>30104122</v>
      </c>
      <c r="F3469" s="113" t="s">
        <v>11571</v>
      </c>
      <c r="G3469" s="113" t="s">
        <v>11027</v>
      </c>
      <c r="H3469" s="113" t="s">
        <v>12020</v>
      </c>
      <c r="I3469" s="113" t="s">
        <v>16892</v>
      </c>
    </row>
    <row r="3470" spans="1:9" x14ac:dyDescent="0.2">
      <c r="A3470" s="113" t="s">
        <v>10491</v>
      </c>
      <c r="D3470" s="113" t="s">
        <v>12043</v>
      </c>
      <c r="E3470" s="113">
        <f t="shared" si="54"/>
        <v>30104123</v>
      </c>
      <c r="F3470" s="113" t="s">
        <v>11571</v>
      </c>
      <c r="G3470" s="113" t="s">
        <v>11027</v>
      </c>
      <c r="H3470" s="113" t="s">
        <v>12020</v>
      </c>
      <c r="I3470" s="113" t="s">
        <v>16894</v>
      </c>
    </row>
    <row r="3471" spans="1:9" x14ac:dyDescent="0.2">
      <c r="A3471" s="113" t="s">
        <v>10491</v>
      </c>
      <c r="D3471" s="113" t="s">
        <v>12044</v>
      </c>
      <c r="E3471" s="113">
        <f t="shared" si="54"/>
        <v>30104124</v>
      </c>
      <c r="F3471" s="113" t="s">
        <v>11571</v>
      </c>
      <c r="G3471" s="113" t="s">
        <v>11027</v>
      </c>
      <c r="H3471" s="113" t="s">
        <v>12020</v>
      </c>
      <c r="I3471" s="113" t="s">
        <v>16896</v>
      </c>
    </row>
    <row r="3472" spans="1:9" x14ac:dyDescent="0.2">
      <c r="A3472" s="113" t="s">
        <v>10491</v>
      </c>
      <c r="D3472" s="113" t="s">
        <v>12045</v>
      </c>
      <c r="E3472" s="113">
        <f t="shared" si="54"/>
        <v>30104130</v>
      </c>
      <c r="F3472" s="113" t="s">
        <v>11571</v>
      </c>
      <c r="G3472" s="113" t="s">
        <v>11027</v>
      </c>
      <c r="H3472" s="113" t="s">
        <v>12020</v>
      </c>
      <c r="I3472" s="113" t="s">
        <v>12046</v>
      </c>
    </row>
    <row r="3473" spans="1:9" x14ac:dyDescent="0.2">
      <c r="A3473" s="113" t="s">
        <v>10491</v>
      </c>
      <c r="D3473" s="113" t="s">
        <v>12047</v>
      </c>
      <c r="E3473" s="113">
        <f t="shared" si="54"/>
        <v>30104131</v>
      </c>
      <c r="F3473" s="113" t="s">
        <v>11571</v>
      </c>
      <c r="G3473" s="113" t="s">
        <v>11027</v>
      </c>
      <c r="H3473" s="113" t="s">
        <v>12020</v>
      </c>
      <c r="I3473" s="113" t="s">
        <v>14163</v>
      </c>
    </row>
    <row r="3474" spans="1:9" x14ac:dyDescent="0.2">
      <c r="A3474" s="113" t="s">
        <v>10491</v>
      </c>
      <c r="D3474" s="113" t="s">
        <v>12048</v>
      </c>
      <c r="E3474" s="113">
        <f t="shared" si="54"/>
        <v>30104132</v>
      </c>
      <c r="F3474" s="113" t="s">
        <v>11571</v>
      </c>
      <c r="G3474" s="113" t="s">
        <v>11027</v>
      </c>
      <c r="H3474" s="113" t="s">
        <v>12020</v>
      </c>
      <c r="I3474" s="113" t="s">
        <v>14165</v>
      </c>
    </row>
    <row r="3475" spans="1:9" x14ac:dyDescent="0.2">
      <c r="A3475" s="113" t="s">
        <v>10491</v>
      </c>
      <c r="D3475" s="113" t="s">
        <v>12049</v>
      </c>
      <c r="E3475" s="113">
        <f t="shared" si="54"/>
        <v>30104133</v>
      </c>
      <c r="F3475" s="113" t="s">
        <v>11571</v>
      </c>
      <c r="G3475" s="113" t="s">
        <v>11027</v>
      </c>
      <c r="H3475" s="113" t="s">
        <v>12020</v>
      </c>
      <c r="I3475" s="113" t="s">
        <v>14167</v>
      </c>
    </row>
    <row r="3476" spans="1:9" x14ac:dyDescent="0.2">
      <c r="A3476" s="113" t="s">
        <v>10491</v>
      </c>
      <c r="D3476" s="113" t="s">
        <v>12050</v>
      </c>
      <c r="E3476" s="113">
        <f t="shared" si="54"/>
        <v>30104134</v>
      </c>
      <c r="F3476" s="113" t="s">
        <v>11571</v>
      </c>
      <c r="G3476" s="113" t="s">
        <v>11027</v>
      </c>
      <c r="H3476" s="113" t="s">
        <v>12020</v>
      </c>
      <c r="I3476" s="113" t="s">
        <v>14169</v>
      </c>
    </row>
    <row r="3477" spans="1:9" x14ac:dyDescent="0.2">
      <c r="A3477" s="113" t="s">
        <v>10491</v>
      </c>
      <c r="D3477" s="113" t="s">
        <v>12051</v>
      </c>
      <c r="E3477" s="113">
        <f t="shared" si="54"/>
        <v>30104135</v>
      </c>
      <c r="F3477" s="113" t="s">
        <v>11571</v>
      </c>
      <c r="G3477" s="113" t="s">
        <v>11027</v>
      </c>
      <c r="H3477" s="113" t="s">
        <v>12020</v>
      </c>
      <c r="I3477" s="113" t="s">
        <v>14171</v>
      </c>
    </row>
    <row r="3478" spans="1:9" x14ac:dyDescent="0.2">
      <c r="A3478" s="113" t="s">
        <v>10491</v>
      </c>
      <c r="D3478" s="113" t="s">
        <v>12052</v>
      </c>
      <c r="E3478" s="113">
        <f t="shared" si="54"/>
        <v>30104150</v>
      </c>
      <c r="F3478" s="113" t="s">
        <v>11571</v>
      </c>
      <c r="G3478" s="113" t="s">
        <v>11027</v>
      </c>
      <c r="H3478" s="113" t="s">
        <v>12020</v>
      </c>
      <c r="I3478" s="113" t="s">
        <v>12053</v>
      </c>
    </row>
    <row r="3479" spans="1:9" x14ac:dyDescent="0.2">
      <c r="A3479" s="113" t="s">
        <v>10491</v>
      </c>
      <c r="D3479" s="113" t="s">
        <v>12054</v>
      </c>
      <c r="E3479" s="113">
        <f t="shared" si="54"/>
        <v>30104151</v>
      </c>
      <c r="F3479" s="113" t="s">
        <v>11571</v>
      </c>
      <c r="G3479" s="113" t="s">
        <v>11027</v>
      </c>
      <c r="H3479" s="113" t="s">
        <v>12020</v>
      </c>
      <c r="I3479" s="113" t="s">
        <v>14191</v>
      </c>
    </row>
    <row r="3480" spans="1:9" x14ac:dyDescent="0.2">
      <c r="A3480" s="113" t="s">
        <v>10491</v>
      </c>
      <c r="D3480" s="113" t="s">
        <v>12055</v>
      </c>
      <c r="E3480" s="113">
        <f t="shared" si="54"/>
        <v>30104152</v>
      </c>
      <c r="F3480" s="113" t="s">
        <v>11571</v>
      </c>
      <c r="G3480" s="113" t="s">
        <v>11027</v>
      </c>
      <c r="H3480" s="113" t="s">
        <v>12020</v>
      </c>
      <c r="I3480" s="113" t="s">
        <v>12056</v>
      </c>
    </row>
    <row r="3481" spans="1:9" x14ac:dyDescent="0.2">
      <c r="A3481" s="113" t="s">
        <v>10491</v>
      </c>
      <c r="D3481" s="113" t="s">
        <v>9118</v>
      </c>
      <c r="E3481" s="113">
        <f t="shared" si="54"/>
        <v>30104153</v>
      </c>
      <c r="F3481" s="113" t="s">
        <v>11571</v>
      </c>
      <c r="G3481" s="113" t="s">
        <v>11027</v>
      </c>
      <c r="H3481" s="113" t="s">
        <v>12020</v>
      </c>
      <c r="I3481" s="113" t="s">
        <v>14189</v>
      </c>
    </row>
    <row r="3482" spans="1:9" x14ac:dyDescent="0.2">
      <c r="A3482" s="113" t="s">
        <v>10491</v>
      </c>
      <c r="D3482" s="113" t="s">
        <v>9119</v>
      </c>
      <c r="E3482" s="113">
        <f t="shared" si="54"/>
        <v>30104154</v>
      </c>
      <c r="F3482" s="113" t="s">
        <v>11571</v>
      </c>
      <c r="G3482" s="113" t="s">
        <v>11027</v>
      </c>
      <c r="H3482" s="113" t="s">
        <v>12020</v>
      </c>
      <c r="I3482" s="113" t="s">
        <v>9120</v>
      </c>
    </row>
    <row r="3483" spans="1:9" x14ac:dyDescent="0.2">
      <c r="A3483" s="113" t="s">
        <v>10491</v>
      </c>
      <c r="D3483" s="113" t="s">
        <v>9121</v>
      </c>
      <c r="E3483" s="113">
        <f t="shared" si="54"/>
        <v>30104155</v>
      </c>
      <c r="F3483" s="113" t="s">
        <v>11571</v>
      </c>
      <c r="G3483" s="113" t="s">
        <v>11027</v>
      </c>
      <c r="H3483" s="113" t="s">
        <v>12020</v>
      </c>
      <c r="I3483" s="113" t="s">
        <v>9122</v>
      </c>
    </row>
    <row r="3484" spans="1:9" x14ac:dyDescent="0.2">
      <c r="A3484" s="113" t="s">
        <v>10491</v>
      </c>
      <c r="D3484" s="113" t="s">
        <v>9123</v>
      </c>
      <c r="E3484" s="113">
        <f t="shared" si="54"/>
        <v>30104156</v>
      </c>
      <c r="F3484" s="113" t="s">
        <v>11571</v>
      </c>
      <c r="G3484" s="113" t="s">
        <v>11027</v>
      </c>
      <c r="H3484" s="113" t="s">
        <v>12020</v>
      </c>
      <c r="I3484" s="113" t="s">
        <v>9124</v>
      </c>
    </row>
    <row r="3485" spans="1:9" x14ac:dyDescent="0.2">
      <c r="A3485" s="113" t="s">
        <v>10491</v>
      </c>
      <c r="D3485" s="113" t="s">
        <v>9125</v>
      </c>
      <c r="E3485" s="113">
        <f t="shared" si="54"/>
        <v>30104157</v>
      </c>
      <c r="F3485" s="113" t="s">
        <v>11571</v>
      </c>
      <c r="G3485" s="113" t="s">
        <v>11027</v>
      </c>
      <c r="H3485" s="113" t="s">
        <v>12020</v>
      </c>
      <c r="I3485" s="113" t="s">
        <v>9126</v>
      </c>
    </row>
    <row r="3486" spans="1:9" x14ac:dyDescent="0.2">
      <c r="A3486" s="113" t="s">
        <v>10491</v>
      </c>
      <c r="D3486" s="113" t="s">
        <v>9127</v>
      </c>
      <c r="E3486" s="113">
        <f t="shared" si="54"/>
        <v>30104160</v>
      </c>
      <c r="F3486" s="113" t="s">
        <v>11571</v>
      </c>
      <c r="G3486" s="113" t="s">
        <v>11027</v>
      </c>
      <c r="H3486" s="113" t="s">
        <v>12020</v>
      </c>
      <c r="I3486" s="113" t="s">
        <v>14185</v>
      </c>
    </row>
    <row r="3487" spans="1:9" x14ac:dyDescent="0.2">
      <c r="A3487" s="113" t="s">
        <v>10491</v>
      </c>
      <c r="D3487" s="113" t="s">
        <v>9128</v>
      </c>
      <c r="E3487" s="113">
        <f t="shared" si="54"/>
        <v>30104161</v>
      </c>
      <c r="F3487" s="113" t="s">
        <v>11571</v>
      </c>
      <c r="G3487" s="113" t="s">
        <v>11027</v>
      </c>
      <c r="H3487" s="113" t="s">
        <v>12020</v>
      </c>
      <c r="I3487" s="113" t="s">
        <v>14193</v>
      </c>
    </row>
    <row r="3488" spans="1:9" x14ac:dyDescent="0.2">
      <c r="A3488" s="113" t="s">
        <v>10491</v>
      </c>
      <c r="D3488" s="113" t="s">
        <v>9129</v>
      </c>
      <c r="E3488" s="113">
        <f t="shared" si="54"/>
        <v>30104162</v>
      </c>
      <c r="F3488" s="113" t="s">
        <v>11571</v>
      </c>
      <c r="G3488" s="113" t="s">
        <v>11027</v>
      </c>
      <c r="H3488" s="113" t="s">
        <v>12020</v>
      </c>
      <c r="I3488" s="113" t="s">
        <v>14195</v>
      </c>
    </row>
    <row r="3489" spans="1:9" x14ac:dyDescent="0.2">
      <c r="A3489" s="113" t="s">
        <v>10491</v>
      </c>
      <c r="D3489" s="113" t="s">
        <v>9130</v>
      </c>
      <c r="E3489" s="113">
        <f t="shared" si="54"/>
        <v>30104163</v>
      </c>
      <c r="F3489" s="113" t="s">
        <v>11571</v>
      </c>
      <c r="G3489" s="113" t="s">
        <v>11027</v>
      </c>
      <c r="H3489" s="113" t="s">
        <v>12020</v>
      </c>
      <c r="I3489" s="113" t="s">
        <v>14197</v>
      </c>
    </row>
    <row r="3490" spans="1:9" x14ac:dyDescent="0.2">
      <c r="A3490" s="113" t="s">
        <v>10491</v>
      </c>
      <c r="D3490" s="113" t="s">
        <v>9131</v>
      </c>
      <c r="E3490" s="113">
        <f t="shared" si="54"/>
        <v>30104164</v>
      </c>
      <c r="F3490" s="113" t="s">
        <v>11571</v>
      </c>
      <c r="G3490" s="113" t="s">
        <v>11027</v>
      </c>
      <c r="H3490" s="113" t="s">
        <v>12020</v>
      </c>
      <c r="I3490" s="113" t="s">
        <v>14199</v>
      </c>
    </row>
    <row r="3491" spans="1:9" x14ac:dyDescent="0.2">
      <c r="A3491" s="113" t="s">
        <v>10491</v>
      </c>
      <c r="D3491" s="113" t="s">
        <v>9132</v>
      </c>
      <c r="E3491" s="113">
        <f t="shared" si="54"/>
        <v>30104170</v>
      </c>
      <c r="F3491" s="113" t="s">
        <v>11571</v>
      </c>
      <c r="G3491" s="113" t="s">
        <v>11027</v>
      </c>
      <c r="H3491" s="113" t="s">
        <v>12020</v>
      </c>
      <c r="I3491" s="113" t="s">
        <v>9133</v>
      </c>
    </row>
    <row r="3492" spans="1:9" x14ac:dyDescent="0.2">
      <c r="A3492" s="113" t="s">
        <v>10491</v>
      </c>
      <c r="D3492" s="113" t="s">
        <v>9134</v>
      </c>
      <c r="E3492" s="113">
        <f t="shared" si="54"/>
        <v>30104171</v>
      </c>
      <c r="F3492" s="113" t="s">
        <v>11571</v>
      </c>
      <c r="G3492" s="113" t="s">
        <v>11027</v>
      </c>
      <c r="H3492" s="113" t="s">
        <v>12020</v>
      </c>
      <c r="I3492" s="113" t="s">
        <v>14201</v>
      </c>
    </row>
    <row r="3493" spans="1:9" x14ac:dyDescent="0.2">
      <c r="A3493" s="113" t="s">
        <v>10491</v>
      </c>
      <c r="D3493" s="113" t="s">
        <v>9135</v>
      </c>
      <c r="E3493" s="113">
        <f t="shared" si="54"/>
        <v>30104172</v>
      </c>
      <c r="F3493" s="113" t="s">
        <v>11571</v>
      </c>
      <c r="G3493" s="113" t="s">
        <v>11027</v>
      </c>
      <c r="H3493" s="113" t="s">
        <v>12020</v>
      </c>
      <c r="I3493" s="113" t="s">
        <v>14203</v>
      </c>
    </row>
    <row r="3494" spans="1:9" x14ac:dyDescent="0.2">
      <c r="A3494" s="113" t="s">
        <v>10491</v>
      </c>
      <c r="D3494" s="113" t="s">
        <v>9136</v>
      </c>
      <c r="E3494" s="113">
        <f t="shared" si="54"/>
        <v>30104173</v>
      </c>
      <c r="F3494" s="113" t="s">
        <v>11571</v>
      </c>
      <c r="G3494" s="113" t="s">
        <v>11027</v>
      </c>
      <c r="H3494" s="113" t="s">
        <v>12020</v>
      </c>
      <c r="I3494" s="113" t="s">
        <v>14205</v>
      </c>
    </row>
    <row r="3495" spans="1:9" x14ac:dyDescent="0.2">
      <c r="A3495" s="113" t="s">
        <v>10491</v>
      </c>
      <c r="D3495" s="113" t="s">
        <v>9137</v>
      </c>
      <c r="E3495" s="113">
        <f t="shared" si="54"/>
        <v>30104174</v>
      </c>
      <c r="F3495" s="113" t="s">
        <v>11571</v>
      </c>
      <c r="G3495" s="113" t="s">
        <v>11027</v>
      </c>
      <c r="H3495" s="113" t="s">
        <v>12020</v>
      </c>
      <c r="I3495" s="113" t="s">
        <v>14207</v>
      </c>
    </row>
    <row r="3496" spans="1:9" x14ac:dyDescent="0.2">
      <c r="A3496" s="113" t="s">
        <v>10491</v>
      </c>
      <c r="D3496" s="113" t="s">
        <v>9138</v>
      </c>
      <c r="E3496" s="113">
        <f t="shared" si="54"/>
        <v>30104175</v>
      </c>
      <c r="F3496" s="113" t="s">
        <v>11571</v>
      </c>
      <c r="G3496" s="113" t="s">
        <v>11027</v>
      </c>
      <c r="H3496" s="113" t="s">
        <v>12020</v>
      </c>
      <c r="I3496" s="113" t="s">
        <v>14209</v>
      </c>
    </row>
    <row r="3497" spans="1:9" x14ac:dyDescent="0.2">
      <c r="A3497" s="113" t="s">
        <v>10491</v>
      </c>
      <c r="D3497" s="113" t="s">
        <v>9139</v>
      </c>
      <c r="E3497" s="113">
        <f t="shared" si="54"/>
        <v>30104199</v>
      </c>
      <c r="F3497" s="113" t="s">
        <v>11571</v>
      </c>
      <c r="G3497" s="113" t="s">
        <v>11027</v>
      </c>
      <c r="H3497" s="113" t="s">
        <v>12020</v>
      </c>
      <c r="I3497" s="113" t="s">
        <v>7789</v>
      </c>
    </row>
    <row r="3498" spans="1:9" x14ac:dyDescent="0.2">
      <c r="A3498" s="113" t="s">
        <v>10491</v>
      </c>
      <c r="D3498" s="113" t="s">
        <v>9140</v>
      </c>
      <c r="E3498" s="113">
        <f t="shared" si="54"/>
        <v>30104201</v>
      </c>
      <c r="F3498" s="113" t="s">
        <v>11571</v>
      </c>
      <c r="G3498" s="113" t="s">
        <v>11027</v>
      </c>
      <c r="H3498" s="113" t="s">
        <v>9141</v>
      </c>
      <c r="I3498" s="113" t="s">
        <v>9142</v>
      </c>
    </row>
    <row r="3499" spans="1:9" x14ac:dyDescent="0.2">
      <c r="A3499" s="113" t="s">
        <v>10491</v>
      </c>
      <c r="D3499" s="113" t="s">
        <v>9143</v>
      </c>
      <c r="E3499" s="113">
        <f t="shared" si="54"/>
        <v>30104202</v>
      </c>
      <c r="F3499" s="113" t="s">
        <v>11571</v>
      </c>
      <c r="G3499" s="113" t="s">
        <v>11027</v>
      </c>
      <c r="H3499" s="113" t="s">
        <v>9141</v>
      </c>
      <c r="I3499" s="113" t="s">
        <v>9144</v>
      </c>
    </row>
    <row r="3500" spans="1:9" x14ac:dyDescent="0.2">
      <c r="A3500" s="113" t="s">
        <v>10491</v>
      </c>
      <c r="D3500" s="113" t="s">
        <v>9145</v>
      </c>
      <c r="E3500" s="113">
        <f t="shared" si="54"/>
        <v>30104203</v>
      </c>
      <c r="F3500" s="113" t="s">
        <v>11571</v>
      </c>
      <c r="G3500" s="113" t="s">
        <v>11027</v>
      </c>
      <c r="H3500" s="113" t="s">
        <v>9141</v>
      </c>
      <c r="I3500" s="113" t="s">
        <v>9146</v>
      </c>
    </row>
    <row r="3501" spans="1:9" x14ac:dyDescent="0.2">
      <c r="A3501" s="113" t="s">
        <v>10491</v>
      </c>
      <c r="D3501" s="113" t="s">
        <v>9147</v>
      </c>
      <c r="E3501" s="113">
        <f t="shared" si="54"/>
        <v>30104204</v>
      </c>
      <c r="F3501" s="113" t="s">
        <v>11571</v>
      </c>
      <c r="G3501" s="113" t="s">
        <v>11027</v>
      </c>
      <c r="H3501" s="113" t="s">
        <v>9141</v>
      </c>
      <c r="I3501" s="113" t="s">
        <v>9148</v>
      </c>
    </row>
    <row r="3502" spans="1:9" x14ac:dyDescent="0.2">
      <c r="A3502" s="113" t="s">
        <v>10491</v>
      </c>
      <c r="D3502" s="113" t="s">
        <v>9149</v>
      </c>
      <c r="E3502" s="113">
        <f t="shared" si="54"/>
        <v>30104301</v>
      </c>
      <c r="F3502" s="113" t="s">
        <v>11571</v>
      </c>
      <c r="G3502" s="113" t="s">
        <v>11027</v>
      </c>
      <c r="H3502" s="113" t="s">
        <v>9150</v>
      </c>
      <c r="I3502" s="113" t="s">
        <v>14415</v>
      </c>
    </row>
    <row r="3503" spans="1:9" x14ac:dyDescent="0.2">
      <c r="A3503" s="113" t="s">
        <v>10491</v>
      </c>
      <c r="D3503" s="113" t="s">
        <v>9151</v>
      </c>
      <c r="E3503" s="113">
        <f t="shared" si="54"/>
        <v>30104501</v>
      </c>
      <c r="F3503" s="113" t="s">
        <v>11571</v>
      </c>
      <c r="G3503" s="113" t="s">
        <v>11027</v>
      </c>
      <c r="H3503" s="113" t="s">
        <v>9152</v>
      </c>
      <c r="I3503" s="113" t="s">
        <v>9153</v>
      </c>
    </row>
    <row r="3504" spans="1:9" x14ac:dyDescent="0.2">
      <c r="A3504" s="113" t="s">
        <v>10491</v>
      </c>
      <c r="D3504" s="113" t="s">
        <v>9154</v>
      </c>
      <c r="E3504" s="113">
        <f t="shared" si="54"/>
        <v>30105001</v>
      </c>
      <c r="F3504" s="113" t="s">
        <v>11571</v>
      </c>
      <c r="G3504" s="113" t="s">
        <v>11027</v>
      </c>
      <c r="H3504" s="113" t="s">
        <v>9155</v>
      </c>
      <c r="I3504" s="113" t="s">
        <v>3578</v>
      </c>
    </row>
    <row r="3505" spans="1:9" x14ac:dyDescent="0.2">
      <c r="A3505" s="113" t="s">
        <v>10491</v>
      </c>
      <c r="D3505" s="113" t="s">
        <v>3579</v>
      </c>
      <c r="E3505" s="113">
        <f t="shared" si="54"/>
        <v>30105101</v>
      </c>
      <c r="F3505" s="113" t="s">
        <v>11571</v>
      </c>
      <c r="G3505" s="113" t="s">
        <v>11027</v>
      </c>
      <c r="H3505" s="113" t="s">
        <v>3580</v>
      </c>
      <c r="I3505" s="113" t="s">
        <v>3580</v>
      </c>
    </row>
    <row r="3506" spans="1:9" x14ac:dyDescent="0.2">
      <c r="A3506" s="113" t="s">
        <v>10491</v>
      </c>
      <c r="D3506" s="113" t="s">
        <v>3581</v>
      </c>
      <c r="E3506" s="113">
        <f t="shared" si="54"/>
        <v>30105105</v>
      </c>
      <c r="F3506" s="113" t="s">
        <v>11571</v>
      </c>
      <c r="G3506" s="113" t="s">
        <v>11027</v>
      </c>
      <c r="H3506" s="113" t="s">
        <v>3580</v>
      </c>
      <c r="I3506" s="113" t="s">
        <v>3582</v>
      </c>
    </row>
    <row r="3507" spans="1:9" x14ac:dyDescent="0.2">
      <c r="A3507" s="113" t="s">
        <v>10491</v>
      </c>
      <c r="D3507" s="113" t="s">
        <v>3583</v>
      </c>
      <c r="E3507" s="113">
        <f t="shared" si="54"/>
        <v>30105108</v>
      </c>
      <c r="F3507" s="113" t="s">
        <v>11571</v>
      </c>
      <c r="G3507" s="113" t="s">
        <v>11027</v>
      </c>
      <c r="H3507" s="113" t="s">
        <v>3580</v>
      </c>
      <c r="I3507" s="113" t="s">
        <v>16009</v>
      </c>
    </row>
    <row r="3508" spans="1:9" x14ac:dyDescent="0.2">
      <c r="A3508" s="113" t="s">
        <v>10491</v>
      </c>
      <c r="D3508" s="113" t="s">
        <v>3584</v>
      </c>
      <c r="E3508" s="113">
        <f t="shared" si="54"/>
        <v>30105110</v>
      </c>
      <c r="F3508" s="113" t="s">
        <v>11571</v>
      </c>
      <c r="G3508" s="113" t="s">
        <v>11027</v>
      </c>
      <c r="H3508" s="113" t="s">
        <v>3580</v>
      </c>
      <c r="I3508" s="113" t="s">
        <v>3585</v>
      </c>
    </row>
    <row r="3509" spans="1:9" x14ac:dyDescent="0.2">
      <c r="A3509" s="113" t="s">
        <v>10491</v>
      </c>
      <c r="D3509" s="113" t="s">
        <v>3586</v>
      </c>
      <c r="E3509" s="113">
        <f t="shared" si="54"/>
        <v>30105112</v>
      </c>
      <c r="F3509" s="113" t="s">
        <v>11571</v>
      </c>
      <c r="G3509" s="113" t="s">
        <v>11027</v>
      </c>
      <c r="H3509" s="113" t="s">
        <v>3580</v>
      </c>
      <c r="I3509" s="113" t="s">
        <v>3587</v>
      </c>
    </row>
    <row r="3510" spans="1:9" x14ac:dyDescent="0.2">
      <c r="A3510" s="113" t="s">
        <v>10491</v>
      </c>
      <c r="D3510" s="113" t="s">
        <v>3588</v>
      </c>
      <c r="E3510" s="113">
        <f t="shared" si="54"/>
        <v>30105114</v>
      </c>
      <c r="F3510" s="113" t="s">
        <v>11571</v>
      </c>
      <c r="G3510" s="113" t="s">
        <v>11027</v>
      </c>
      <c r="H3510" s="113" t="s">
        <v>3580</v>
      </c>
      <c r="I3510" s="113" t="s">
        <v>3589</v>
      </c>
    </row>
    <row r="3511" spans="1:9" x14ac:dyDescent="0.2">
      <c r="A3511" s="113" t="s">
        <v>10491</v>
      </c>
      <c r="D3511" s="113" t="s">
        <v>3590</v>
      </c>
      <c r="E3511" s="113">
        <f t="shared" si="54"/>
        <v>30105116</v>
      </c>
      <c r="F3511" s="113" t="s">
        <v>11571</v>
      </c>
      <c r="G3511" s="113" t="s">
        <v>11027</v>
      </c>
      <c r="H3511" s="113" t="s">
        <v>3580</v>
      </c>
      <c r="I3511" s="113" t="s">
        <v>3591</v>
      </c>
    </row>
    <row r="3512" spans="1:9" x14ac:dyDescent="0.2">
      <c r="A3512" s="113" t="s">
        <v>10491</v>
      </c>
      <c r="D3512" s="113" t="s">
        <v>3592</v>
      </c>
      <c r="E3512" s="113">
        <f t="shared" si="54"/>
        <v>30105118</v>
      </c>
      <c r="F3512" s="113" t="s">
        <v>11571</v>
      </c>
      <c r="G3512" s="113" t="s">
        <v>11027</v>
      </c>
      <c r="H3512" s="113" t="s">
        <v>3580</v>
      </c>
      <c r="I3512" s="113" t="s">
        <v>3593</v>
      </c>
    </row>
    <row r="3513" spans="1:9" x14ac:dyDescent="0.2">
      <c r="A3513" s="113" t="s">
        <v>10491</v>
      </c>
      <c r="D3513" s="113" t="s">
        <v>3594</v>
      </c>
      <c r="E3513" s="113">
        <f t="shared" si="54"/>
        <v>30105120</v>
      </c>
      <c r="F3513" s="113" t="s">
        <v>11571</v>
      </c>
      <c r="G3513" s="113" t="s">
        <v>11027</v>
      </c>
      <c r="H3513" s="113" t="s">
        <v>3580</v>
      </c>
      <c r="I3513" s="113" t="s">
        <v>3595</v>
      </c>
    </row>
    <row r="3514" spans="1:9" x14ac:dyDescent="0.2">
      <c r="A3514" s="113" t="s">
        <v>10491</v>
      </c>
      <c r="D3514" s="113" t="s">
        <v>3596</v>
      </c>
      <c r="E3514" s="113">
        <f t="shared" si="54"/>
        <v>30105122</v>
      </c>
      <c r="F3514" s="113" t="s">
        <v>11571</v>
      </c>
      <c r="G3514" s="113" t="s">
        <v>11027</v>
      </c>
      <c r="H3514" s="113" t="s">
        <v>3580</v>
      </c>
      <c r="I3514" s="113" t="s">
        <v>3597</v>
      </c>
    </row>
    <row r="3515" spans="1:9" x14ac:dyDescent="0.2">
      <c r="A3515" s="113" t="s">
        <v>10491</v>
      </c>
      <c r="D3515" s="113" t="s">
        <v>3598</v>
      </c>
      <c r="E3515" s="113">
        <f t="shared" si="54"/>
        <v>30105124</v>
      </c>
      <c r="F3515" s="113" t="s">
        <v>11571</v>
      </c>
      <c r="G3515" s="113" t="s">
        <v>11027</v>
      </c>
      <c r="H3515" s="113" t="s">
        <v>3580</v>
      </c>
      <c r="I3515" s="113" t="s">
        <v>14436</v>
      </c>
    </row>
    <row r="3516" spans="1:9" x14ac:dyDescent="0.2">
      <c r="A3516" s="113" t="s">
        <v>10491</v>
      </c>
      <c r="D3516" s="113" t="s">
        <v>3599</v>
      </c>
      <c r="E3516" s="113">
        <f t="shared" si="54"/>
        <v>30105130</v>
      </c>
      <c r="F3516" s="113" t="s">
        <v>11571</v>
      </c>
      <c r="G3516" s="113" t="s">
        <v>11027</v>
      </c>
      <c r="H3516" s="113" t="s">
        <v>3580</v>
      </c>
      <c r="I3516" s="113" t="s">
        <v>6298</v>
      </c>
    </row>
    <row r="3517" spans="1:9" x14ac:dyDescent="0.2">
      <c r="A3517" s="113" t="s">
        <v>10491</v>
      </c>
      <c r="D3517" s="113" t="s">
        <v>6299</v>
      </c>
      <c r="E3517" s="113">
        <f t="shared" si="54"/>
        <v>30105201</v>
      </c>
      <c r="F3517" s="113" t="s">
        <v>11571</v>
      </c>
      <c r="G3517" s="113" t="s">
        <v>11027</v>
      </c>
      <c r="H3517" s="113" t="s">
        <v>6300</v>
      </c>
      <c r="I3517" s="113" t="s">
        <v>6301</v>
      </c>
    </row>
    <row r="3518" spans="1:9" x14ac:dyDescent="0.2">
      <c r="A3518" s="113" t="s">
        <v>10491</v>
      </c>
      <c r="D3518" s="113" t="s">
        <v>6302</v>
      </c>
      <c r="E3518" s="113">
        <f t="shared" si="54"/>
        <v>30105205</v>
      </c>
      <c r="F3518" s="113" t="s">
        <v>11571</v>
      </c>
      <c r="G3518" s="113" t="s">
        <v>11027</v>
      </c>
      <c r="H3518" s="113" t="s">
        <v>6300</v>
      </c>
      <c r="I3518" s="113" t="s">
        <v>6303</v>
      </c>
    </row>
    <row r="3519" spans="1:9" x14ac:dyDescent="0.2">
      <c r="A3519" s="113" t="s">
        <v>10491</v>
      </c>
      <c r="D3519" s="113" t="s">
        <v>6304</v>
      </c>
      <c r="E3519" s="113">
        <f t="shared" si="54"/>
        <v>30105210</v>
      </c>
      <c r="F3519" s="113" t="s">
        <v>11571</v>
      </c>
      <c r="G3519" s="113" t="s">
        <v>11027</v>
      </c>
      <c r="H3519" s="113" t="s">
        <v>6300</v>
      </c>
      <c r="I3519" s="113" t="s">
        <v>6305</v>
      </c>
    </row>
    <row r="3520" spans="1:9" x14ac:dyDescent="0.2">
      <c r="A3520" s="113" t="s">
        <v>10491</v>
      </c>
      <c r="D3520" s="113" t="s">
        <v>6306</v>
      </c>
      <c r="E3520" s="113">
        <f t="shared" si="54"/>
        <v>30105211</v>
      </c>
      <c r="F3520" s="113" t="s">
        <v>11571</v>
      </c>
      <c r="G3520" s="113" t="s">
        <v>11027</v>
      </c>
      <c r="H3520" s="113" t="s">
        <v>6300</v>
      </c>
      <c r="I3520" s="113" t="s">
        <v>6307</v>
      </c>
    </row>
    <row r="3521" spans="1:9" x14ac:dyDescent="0.2">
      <c r="A3521" s="113" t="s">
        <v>10491</v>
      </c>
      <c r="D3521" s="113" t="s">
        <v>6308</v>
      </c>
      <c r="E3521" s="113">
        <f t="shared" si="54"/>
        <v>30105212</v>
      </c>
      <c r="F3521" s="113" t="s">
        <v>11571</v>
      </c>
      <c r="G3521" s="113" t="s">
        <v>11027</v>
      </c>
      <c r="H3521" s="113" t="s">
        <v>6300</v>
      </c>
      <c r="I3521" s="113" t="s">
        <v>6309</v>
      </c>
    </row>
    <row r="3522" spans="1:9" x14ac:dyDescent="0.2">
      <c r="A3522" s="113" t="s">
        <v>10491</v>
      </c>
      <c r="D3522" s="113" t="s">
        <v>6310</v>
      </c>
      <c r="E3522" s="113">
        <f t="shared" ref="E3522:E3585" si="55">VALUE(D3522)</f>
        <v>30105215</v>
      </c>
      <c r="F3522" s="113" t="s">
        <v>11571</v>
      </c>
      <c r="G3522" s="113" t="s">
        <v>11027</v>
      </c>
      <c r="H3522" s="113" t="s">
        <v>6300</v>
      </c>
      <c r="I3522" s="113" t="s">
        <v>3587</v>
      </c>
    </row>
    <row r="3523" spans="1:9" x14ac:dyDescent="0.2">
      <c r="A3523" s="113" t="s">
        <v>10491</v>
      </c>
      <c r="D3523" s="113" t="s">
        <v>6311</v>
      </c>
      <c r="E3523" s="113">
        <f t="shared" si="55"/>
        <v>30105220</v>
      </c>
      <c r="F3523" s="113" t="s">
        <v>11571</v>
      </c>
      <c r="G3523" s="113" t="s">
        <v>11027</v>
      </c>
      <c r="H3523" s="113" t="s">
        <v>6300</v>
      </c>
      <c r="I3523" s="113" t="s">
        <v>6312</v>
      </c>
    </row>
    <row r="3524" spans="1:9" x14ac:dyDescent="0.2">
      <c r="A3524" s="113" t="s">
        <v>10491</v>
      </c>
      <c r="D3524" s="113" t="s">
        <v>6313</v>
      </c>
      <c r="E3524" s="113">
        <f t="shared" si="55"/>
        <v>30105221</v>
      </c>
      <c r="F3524" s="113" t="s">
        <v>11571</v>
      </c>
      <c r="G3524" s="113" t="s">
        <v>11027</v>
      </c>
      <c r="H3524" s="113" t="s">
        <v>6300</v>
      </c>
      <c r="I3524" s="113" t="s">
        <v>6314</v>
      </c>
    </row>
    <row r="3525" spans="1:9" x14ac:dyDescent="0.2">
      <c r="A3525" s="113" t="s">
        <v>10491</v>
      </c>
      <c r="D3525" s="113" t="s">
        <v>6315</v>
      </c>
      <c r="E3525" s="113">
        <f t="shared" si="55"/>
        <v>30105222</v>
      </c>
      <c r="F3525" s="113" t="s">
        <v>11571</v>
      </c>
      <c r="G3525" s="113" t="s">
        <v>11027</v>
      </c>
      <c r="H3525" s="113" t="s">
        <v>6300</v>
      </c>
      <c r="I3525" s="113" t="s">
        <v>6316</v>
      </c>
    </row>
    <row r="3526" spans="1:9" x14ac:dyDescent="0.2">
      <c r="A3526" s="113" t="s">
        <v>10491</v>
      </c>
      <c r="D3526" s="113" t="s">
        <v>6317</v>
      </c>
      <c r="E3526" s="113">
        <f t="shared" si="55"/>
        <v>30105230</v>
      </c>
      <c r="F3526" s="113" t="s">
        <v>11571</v>
      </c>
      <c r="G3526" s="113" t="s">
        <v>11027</v>
      </c>
      <c r="H3526" s="113" t="s">
        <v>6300</v>
      </c>
      <c r="I3526" s="113" t="s">
        <v>6318</v>
      </c>
    </row>
    <row r="3527" spans="1:9" x14ac:dyDescent="0.2">
      <c r="A3527" s="113" t="s">
        <v>10491</v>
      </c>
      <c r="D3527" s="113" t="s">
        <v>6319</v>
      </c>
      <c r="E3527" s="113">
        <f t="shared" si="55"/>
        <v>30105235</v>
      </c>
      <c r="F3527" s="113" t="s">
        <v>11571</v>
      </c>
      <c r="G3527" s="113" t="s">
        <v>11027</v>
      </c>
      <c r="H3527" s="113" t="s">
        <v>6300</v>
      </c>
      <c r="I3527" s="113" t="s">
        <v>14436</v>
      </c>
    </row>
    <row r="3528" spans="1:9" x14ac:dyDescent="0.2">
      <c r="A3528" s="113" t="s">
        <v>10491</v>
      </c>
      <c r="D3528" s="113" t="s">
        <v>6320</v>
      </c>
      <c r="E3528" s="113">
        <f t="shared" si="55"/>
        <v>30105240</v>
      </c>
      <c r="F3528" s="113" t="s">
        <v>11571</v>
      </c>
      <c r="G3528" s="113" t="s">
        <v>11027</v>
      </c>
      <c r="H3528" s="113" t="s">
        <v>6300</v>
      </c>
      <c r="I3528" s="113" t="s">
        <v>6321</v>
      </c>
    </row>
    <row r="3529" spans="1:9" x14ac:dyDescent="0.2">
      <c r="A3529" s="113" t="s">
        <v>10491</v>
      </c>
      <c r="D3529" s="113" t="s">
        <v>6322</v>
      </c>
      <c r="E3529" s="113">
        <f t="shared" si="55"/>
        <v>30106001</v>
      </c>
      <c r="F3529" s="113" t="s">
        <v>11571</v>
      </c>
      <c r="G3529" s="113" t="s">
        <v>11027</v>
      </c>
      <c r="H3529" s="113" t="s">
        <v>6323</v>
      </c>
      <c r="I3529" s="113" t="s">
        <v>6324</v>
      </c>
    </row>
    <row r="3530" spans="1:9" x14ac:dyDescent="0.2">
      <c r="A3530" s="113" t="s">
        <v>10491</v>
      </c>
      <c r="D3530" s="113" t="s">
        <v>6325</v>
      </c>
      <c r="E3530" s="113">
        <f t="shared" si="55"/>
        <v>30106002</v>
      </c>
      <c r="F3530" s="113" t="s">
        <v>11571</v>
      </c>
      <c r="G3530" s="113" t="s">
        <v>11027</v>
      </c>
      <c r="H3530" s="113" t="s">
        <v>6323</v>
      </c>
      <c r="I3530" s="113" t="s">
        <v>6326</v>
      </c>
    </row>
    <row r="3531" spans="1:9" x14ac:dyDescent="0.2">
      <c r="A3531" s="113" t="s">
        <v>10491</v>
      </c>
      <c r="D3531" s="113" t="s">
        <v>6327</v>
      </c>
      <c r="E3531" s="113">
        <f t="shared" si="55"/>
        <v>30106003</v>
      </c>
      <c r="F3531" s="113" t="s">
        <v>11571</v>
      </c>
      <c r="G3531" s="113" t="s">
        <v>11027</v>
      </c>
      <c r="H3531" s="113" t="s">
        <v>6323</v>
      </c>
      <c r="I3531" s="113" t="s">
        <v>6328</v>
      </c>
    </row>
    <row r="3532" spans="1:9" x14ac:dyDescent="0.2">
      <c r="A3532" s="113" t="s">
        <v>10491</v>
      </c>
      <c r="D3532" s="113" t="s">
        <v>6329</v>
      </c>
      <c r="E3532" s="113">
        <f t="shared" si="55"/>
        <v>30106004</v>
      </c>
      <c r="F3532" s="113" t="s">
        <v>11571</v>
      </c>
      <c r="G3532" s="113" t="s">
        <v>11027</v>
      </c>
      <c r="H3532" s="113" t="s">
        <v>6323</v>
      </c>
      <c r="I3532" s="113" t="s">
        <v>6330</v>
      </c>
    </row>
    <row r="3533" spans="1:9" x14ac:dyDescent="0.2">
      <c r="A3533" s="113" t="s">
        <v>10491</v>
      </c>
      <c r="D3533" s="113" t="s">
        <v>6331</v>
      </c>
      <c r="E3533" s="113">
        <f t="shared" si="55"/>
        <v>30106005</v>
      </c>
      <c r="F3533" s="113" t="s">
        <v>11571</v>
      </c>
      <c r="G3533" s="113" t="s">
        <v>11027</v>
      </c>
      <c r="H3533" s="113" t="s">
        <v>6323</v>
      </c>
      <c r="I3533" s="113" t="s">
        <v>6332</v>
      </c>
    </row>
    <row r="3534" spans="1:9" x14ac:dyDescent="0.2">
      <c r="A3534" s="113" t="s">
        <v>10491</v>
      </c>
      <c r="D3534" s="113" t="s">
        <v>6333</v>
      </c>
      <c r="E3534" s="113">
        <f t="shared" si="55"/>
        <v>30106006</v>
      </c>
      <c r="F3534" s="113" t="s">
        <v>11571</v>
      </c>
      <c r="G3534" s="113" t="s">
        <v>11027</v>
      </c>
      <c r="H3534" s="113" t="s">
        <v>6323</v>
      </c>
      <c r="I3534" s="113" t="s">
        <v>6334</v>
      </c>
    </row>
    <row r="3535" spans="1:9" x14ac:dyDescent="0.2">
      <c r="A3535" s="113" t="s">
        <v>10491</v>
      </c>
      <c r="D3535" s="113" t="s">
        <v>6335</v>
      </c>
      <c r="E3535" s="113">
        <f t="shared" si="55"/>
        <v>30106007</v>
      </c>
      <c r="F3535" s="113" t="s">
        <v>11571</v>
      </c>
      <c r="G3535" s="113" t="s">
        <v>11027</v>
      </c>
      <c r="H3535" s="113" t="s">
        <v>6323</v>
      </c>
      <c r="I3535" s="113" t="s">
        <v>6336</v>
      </c>
    </row>
    <row r="3536" spans="1:9" x14ac:dyDescent="0.2">
      <c r="A3536" s="113" t="s">
        <v>10491</v>
      </c>
      <c r="D3536" s="113" t="s">
        <v>6337</v>
      </c>
      <c r="E3536" s="113">
        <f t="shared" si="55"/>
        <v>30106008</v>
      </c>
      <c r="F3536" s="113" t="s">
        <v>11571</v>
      </c>
      <c r="G3536" s="113" t="s">
        <v>11027</v>
      </c>
      <c r="H3536" s="113" t="s">
        <v>6323</v>
      </c>
      <c r="I3536" s="113" t="s">
        <v>6338</v>
      </c>
    </row>
    <row r="3537" spans="1:9" x14ac:dyDescent="0.2">
      <c r="A3537" s="113" t="s">
        <v>10491</v>
      </c>
      <c r="D3537" s="113" t="s">
        <v>6339</v>
      </c>
      <c r="E3537" s="113">
        <f t="shared" si="55"/>
        <v>30106009</v>
      </c>
      <c r="F3537" s="113" t="s">
        <v>11571</v>
      </c>
      <c r="G3537" s="113" t="s">
        <v>11027</v>
      </c>
      <c r="H3537" s="113" t="s">
        <v>6323</v>
      </c>
      <c r="I3537" s="113" t="s">
        <v>6340</v>
      </c>
    </row>
    <row r="3538" spans="1:9" x14ac:dyDescent="0.2">
      <c r="A3538" s="113" t="s">
        <v>10491</v>
      </c>
      <c r="D3538" s="113" t="s">
        <v>6341</v>
      </c>
      <c r="E3538" s="113">
        <f t="shared" si="55"/>
        <v>30106010</v>
      </c>
      <c r="F3538" s="113" t="s">
        <v>11571</v>
      </c>
      <c r="G3538" s="113" t="s">
        <v>11027</v>
      </c>
      <c r="H3538" s="113" t="s">
        <v>6323</v>
      </c>
      <c r="I3538" s="113" t="s">
        <v>6342</v>
      </c>
    </row>
    <row r="3539" spans="1:9" x14ac:dyDescent="0.2">
      <c r="A3539" s="113" t="s">
        <v>10491</v>
      </c>
      <c r="D3539" s="113" t="s">
        <v>6343</v>
      </c>
      <c r="E3539" s="113">
        <f t="shared" si="55"/>
        <v>30106011</v>
      </c>
      <c r="F3539" s="113" t="s">
        <v>11571</v>
      </c>
      <c r="G3539" s="113" t="s">
        <v>11027</v>
      </c>
      <c r="H3539" s="113" t="s">
        <v>6323</v>
      </c>
      <c r="I3539" s="113" t="s">
        <v>6344</v>
      </c>
    </row>
    <row r="3540" spans="1:9" x14ac:dyDescent="0.2">
      <c r="A3540" s="113" t="s">
        <v>10491</v>
      </c>
      <c r="D3540" s="113" t="s">
        <v>6345</v>
      </c>
      <c r="E3540" s="113">
        <f t="shared" si="55"/>
        <v>30106012</v>
      </c>
      <c r="F3540" s="113" t="s">
        <v>11571</v>
      </c>
      <c r="G3540" s="113" t="s">
        <v>11027</v>
      </c>
      <c r="H3540" s="113" t="s">
        <v>6323</v>
      </c>
      <c r="I3540" s="113" t="s">
        <v>6346</v>
      </c>
    </row>
    <row r="3541" spans="1:9" x14ac:dyDescent="0.2">
      <c r="A3541" s="113" t="s">
        <v>10491</v>
      </c>
      <c r="D3541" s="113" t="s">
        <v>6347</v>
      </c>
      <c r="E3541" s="113">
        <f t="shared" si="55"/>
        <v>30106013</v>
      </c>
      <c r="F3541" s="113" t="s">
        <v>11571</v>
      </c>
      <c r="G3541" s="113" t="s">
        <v>11027</v>
      </c>
      <c r="H3541" s="113" t="s">
        <v>6323</v>
      </c>
      <c r="I3541" s="113" t="s">
        <v>6348</v>
      </c>
    </row>
    <row r="3542" spans="1:9" x14ac:dyDescent="0.2">
      <c r="A3542" s="113" t="s">
        <v>10491</v>
      </c>
      <c r="D3542" s="113" t="s">
        <v>6349</v>
      </c>
      <c r="E3542" s="113">
        <f t="shared" si="55"/>
        <v>30106021</v>
      </c>
      <c r="F3542" s="113" t="s">
        <v>11571</v>
      </c>
      <c r="G3542" s="113" t="s">
        <v>11027</v>
      </c>
      <c r="H3542" s="113" t="s">
        <v>6323</v>
      </c>
      <c r="I3542" s="113" t="s">
        <v>6350</v>
      </c>
    </row>
    <row r="3543" spans="1:9" x14ac:dyDescent="0.2">
      <c r="A3543" s="113" t="s">
        <v>10491</v>
      </c>
      <c r="D3543" s="113" t="s">
        <v>6351</v>
      </c>
      <c r="E3543" s="113">
        <f t="shared" si="55"/>
        <v>30106022</v>
      </c>
      <c r="F3543" s="113" t="s">
        <v>11571</v>
      </c>
      <c r="G3543" s="113" t="s">
        <v>11027</v>
      </c>
      <c r="H3543" s="113" t="s">
        <v>6323</v>
      </c>
      <c r="I3543" s="113" t="s">
        <v>6352</v>
      </c>
    </row>
    <row r="3544" spans="1:9" x14ac:dyDescent="0.2">
      <c r="A3544" s="113" t="s">
        <v>10491</v>
      </c>
      <c r="D3544" s="113" t="s">
        <v>6353</v>
      </c>
      <c r="E3544" s="113">
        <f t="shared" si="55"/>
        <v>30106023</v>
      </c>
      <c r="F3544" s="113" t="s">
        <v>11571</v>
      </c>
      <c r="G3544" s="113" t="s">
        <v>11027</v>
      </c>
      <c r="H3544" s="113" t="s">
        <v>6323</v>
      </c>
      <c r="I3544" s="113" t="s">
        <v>6352</v>
      </c>
    </row>
    <row r="3545" spans="1:9" x14ac:dyDescent="0.2">
      <c r="A3545" s="113" t="s">
        <v>10491</v>
      </c>
      <c r="D3545" s="113" t="s">
        <v>6354</v>
      </c>
      <c r="E3545" s="113">
        <f t="shared" si="55"/>
        <v>30106099</v>
      </c>
      <c r="F3545" s="113" t="s">
        <v>11571</v>
      </c>
      <c r="G3545" s="113" t="s">
        <v>11027</v>
      </c>
      <c r="H3545" s="113" t="s">
        <v>6323</v>
      </c>
      <c r="I3545" s="113" t="s">
        <v>7789</v>
      </c>
    </row>
    <row r="3546" spans="1:9" x14ac:dyDescent="0.2">
      <c r="A3546" s="113" t="s">
        <v>10491</v>
      </c>
      <c r="D3546" s="113" t="s">
        <v>6355</v>
      </c>
      <c r="E3546" s="113">
        <f t="shared" si="55"/>
        <v>30107001</v>
      </c>
      <c r="F3546" s="113" t="s">
        <v>11571</v>
      </c>
      <c r="G3546" s="113" t="s">
        <v>11027</v>
      </c>
      <c r="H3546" s="113" t="s">
        <v>6356</v>
      </c>
      <c r="I3546" s="113" t="s">
        <v>6357</v>
      </c>
    </row>
    <row r="3547" spans="1:9" x14ac:dyDescent="0.2">
      <c r="A3547" s="113" t="s">
        <v>10491</v>
      </c>
      <c r="D3547" s="113" t="s">
        <v>6358</v>
      </c>
      <c r="E3547" s="113">
        <f t="shared" si="55"/>
        <v>30107002</v>
      </c>
      <c r="F3547" s="113" t="s">
        <v>11571</v>
      </c>
      <c r="G3547" s="113" t="s">
        <v>11027</v>
      </c>
      <c r="H3547" s="113" t="s">
        <v>6356</v>
      </c>
      <c r="I3547" s="113" t="s">
        <v>6342</v>
      </c>
    </row>
    <row r="3548" spans="1:9" x14ac:dyDescent="0.2">
      <c r="A3548" s="113" t="s">
        <v>10491</v>
      </c>
      <c r="D3548" s="113" t="s">
        <v>6359</v>
      </c>
      <c r="E3548" s="113">
        <f t="shared" si="55"/>
        <v>30107101</v>
      </c>
      <c r="F3548" s="113" t="s">
        <v>11571</v>
      </c>
      <c r="G3548" s="113" t="s">
        <v>11027</v>
      </c>
      <c r="H3548" s="113" t="s">
        <v>13541</v>
      </c>
      <c r="I3548" s="113" t="s">
        <v>6360</v>
      </c>
    </row>
    <row r="3549" spans="1:9" x14ac:dyDescent="0.2">
      <c r="A3549" s="113" t="s">
        <v>10491</v>
      </c>
      <c r="D3549" s="113" t="s">
        <v>6361</v>
      </c>
      <c r="E3549" s="113">
        <f t="shared" si="55"/>
        <v>30107102</v>
      </c>
      <c r="F3549" s="113" t="s">
        <v>11571</v>
      </c>
      <c r="G3549" s="113" t="s">
        <v>11027</v>
      </c>
      <c r="H3549" s="113" t="s">
        <v>13541</v>
      </c>
      <c r="I3549" s="113" t="s">
        <v>6362</v>
      </c>
    </row>
    <row r="3550" spans="1:9" x14ac:dyDescent="0.2">
      <c r="A3550" s="113" t="s">
        <v>10491</v>
      </c>
      <c r="D3550" s="113" t="s">
        <v>6363</v>
      </c>
      <c r="E3550" s="113">
        <f t="shared" si="55"/>
        <v>30107103</v>
      </c>
      <c r="F3550" s="113" t="s">
        <v>11571</v>
      </c>
      <c r="G3550" s="113" t="s">
        <v>11027</v>
      </c>
      <c r="H3550" s="113" t="s">
        <v>13541</v>
      </c>
      <c r="I3550" s="113" t="s">
        <v>6364</v>
      </c>
    </row>
    <row r="3551" spans="1:9" x14ac:dyDescent="0.2">
      <c r="A3551" s="113" t="s">
        <v>10491</v>
      </c>
      <c r="D3551" s="113" t="s">
        <v>6365</v>
      </c>
      <c r="E3551" s="113">
        <f t="shared" si="55"/>
        <v>30109101</v>
      </c>
      <c r="F3551" s="113" t="s">
        <v>11571</v>
      </c>
      <c r="G3551" s="113" t="s">
        <v>11027</v>
      </c>
      <c r="H3551" s="113" t="s">
        <v>6366</v>
      </c>
      <c r="I3551" s="113" t="s">
        <v>6367</v>
      </c>
    </row>
    <row r="3552" spans="1:9" x14ac:dyDescent="0.2">
      <c r="A3552" s="113" t="s">
        <v>10491</v>
      </c>
      <c r="D3552" s="113" t="s">
        <v>6368</v>
      </c>
      <c r="E3552" s="113">
        <f t="shared" si="55"/>
        <v>30109105</v>
      </c>
      <c r="F3552" s="113" t="s">
        <v>11571</v>
      </c>
      <c r="G3552" s="113" t="s">
        <v>11027</v>
      </c>
      <c r="H3552" s="113" t="s">
        <v>6366</v>
      </c>
      <c r="I3552" s="113" t="s">
        <v>14050</v>
      </c>
    </row>
    <row r="3553" spans="1:9" x14ac:dyDescent="0.2">
      <c r="A3553" s="113" t="s">
        <v>10491</v>
      </c>
      <c r="D3553" s="113" t="s">
        <v>6369</v>
      </c>
      <c r="E3553" s="113">
        <f t="shared" si="55"/>
        <v>30109110</v>
      </c>
      <c r="F3553" s="113" t="s">
        <v>11571</v>
      </c>
      <c r="G3553" s="113" t="s">
        <v>11027</v>
      </c>
      <c r="H3553" s="113" t="s">
        <v>6366</v>
      </c>
      <c r="I3553" s="113" t="s">
        <v>14052</v>
      </c>
    </row>
    <row r="3554" spans="1:9" x14ac:dyDescent="0.2">
      <c r="A3554" s="113" t="s">
        <v>10491</v>
      </c>
      <c r="D3554" s="113" t="s">
        <v>6370</v>
      </c>
      <c r="E3554" s="113">
        <f t="shared" si="55"/>
        <v>30109151</v>
      </c>
      <c r="F3554" s="113" t="s">
        <v>11571</v>
      </c>
      <c r="G3554" s="113" t="s">
        <v>11027</v>
      </c>
      <c r="H3554" s="113" t="s">
        <v>6366</v>
      </c>
      <c r="I3554" s="113" t="s">
        <v>6371</v>
      </c>
    </row>
    <row r="3555" spans="1:9" x14ac:dyDescent="0.2">
      <c r="A3555" s="113" t="s">
        <v>10491</v>
      </c>
      <c r="D3555" s="113" t="s">
        <v>6372</v>
      </c>
      <c r="E3555" s="113">
        <f t="shared" si="55"/>
        <v>30109152</v>
      </c>
      <c r="F3555" s="113" t="s">
        <v>11571</v>
      </c>
      <c r="G3555" s="113" t="s">
        <v>11027</v>
      </c>
      <c r="H3555" s="113" t="s">
        <v>6366</v>
      </c>
      <c r="I3555" s="113" t="s">
        <v>6373</v>
      </c>
    </row>
    <row r="3556" spans="1:9" x14ac:dyDescent="0.2">
      <c r="A3556" s="113" t="s">
        <v>10491</v>
      </c>
      <c r="D3556" s="113" t="s">
        <v>6374</v>
      </c>
      <c r="E3556" s="113">
        <f t="shared" si="55"/>
        <v>30109153</v>
      </c>
      <c r="F3556" s="113" t="s">
        <v>11571</v>
      </c>
      <c r="G3556" s="113" t="s">
        <v>11027</v>
      </c>
      <c r="H3556" s="113" t="s">
        <v>6366</v>
      </c>
      <c r="I3556" s="113" t="s">
        <v>6375</v>
      </c>
    </row>
    <row r="3557" spans="1:9" x14ac:dyDescent="0.2">
      <c r="A3557" s="113" t="s">
        <v>10491</v>
      </c>
      <c r="D3557" s="113" t="s">
        <v>6376</v>
      </c>
      <c r="E3557" s="113">
        <f t="shared" si="55"/>
        <v>30109154</v>
      </c>
      <c r="F3557" s="113" t="s">
        <v>11571</v>
      </c>
      <c r="G3557" s="113" t="s">
        <v>11027</v>
      </c>
      <c r="H3557" s="113" t="s">
        <v>6366</v>
      </c>
      <c r="I3557" s="113" t="s">
        <v>6377</v>
      </c>
    </row>
    <row r="3558" spans="1:9" x14ac:dyDescent="0.2">
      <c r="A3558" s="113" t="s">
        <v>10491</v>
      </c>
      <c r="D3558" s="113" t="s">
        <v>6378</v>
      </c>
      <c r="E3558" s="113">
        <f t="shared" si="55"/>
        <v>30109180</v>
      </c>
      <c r="F3558" s="113" t="s">
        <v>11571</v>
      </c>
      <c r="G3558" s="113" t="s">
        <v>11027</v>
      </c>
      <c r="H3558" s="113" t="s">
        <v>6366</v>
      </c>
      <c r="I3558" s="113" t="s">
        <v>6379</v>
      </c>
    </row>
    <row r="3559" spans="1:9" x14ac:dyDescent="0.2">
      <c r="A3559" s="113" t="s">
        <v>10491</v>
      </c>
      <c r="D3559" s="113" t="s">
        <v>6380</v>
      </c>
      <c r="E3559" s="113">
        <f t="shared" si="55"/>
        <v>30109199</v>
      </c>
      <c r="F3559" s="113" t="s">
        <v>11571</v>
      </c>
      <c r="G3559" s="113" t="s">
        <v>11027</v>
      </c>
      <c r="H3559" s="113" t="s">
        <v>6366</v>
      </c>
      <c r="I3559" s="113" t="s">
        <v>6381</v>
      </c>
    </row>
    <row r="3560" spans="1:9" x14ac:dyDescent="0.2">
      <c r="A3560" s="113" t="s">
        <v>10491</v>
      </c>
      <c r="D3560" s="113" t="s">
        <v>6382</v>
      </c>
      <c r="E3560" s="113">
        <f t="shared" si="55"/>
        <v>30110002</v>
      </c>
      <c r="F3560" s="113" t="s">
        <v>11571</v>
      </c>
      <c r="G3560" s="113" t="s">
        <v>11027</v>
      </c>
      <c r="H3560" s="113" t="s">
        <v>6383</v>
      </c>
      <c r="I3560" s="113" t="s">
        <v>6384</v>
      </c>
    </row>
    <row r="3561" spans="1:9" x14ac:dyDescent="0.2">
      <c r="A3561" s="113" t="s">
        <v>10491</v>
      </c>
      <c r="D3561" s="113" t="s">
        <v>6385</v>
      </c>
      <c r="E3561" s="113">
        <f t="shared" si="55"/>
        <v>30110003</v>
      </c>
      <c r="F3561" s="113" t="s">
        <v>11571</v>
      </c>
      <c r="G3561" s="113" t="s">
        <v>11027</v>
      </c>
      <c r="H3561" s="113" t="s">
        <v>6383</v>
      </c>
      <c r="I3561" s="113" t="s">
        <v>6386</v>
      </c>
    </row>
    <row r="3562" spans="1:9" x14ac:dyDescent="0.2">
      <c r="A3562" s="113" t="s">
        <v>10491</v>
      </c>
      <c r="D3562" s="113" t="s">
        <v>6387</v>
      </c>
      <c r="E3562" s="113">
        <f t="shared" si="55"/>
        <v>30110004</v>
      </c>
      <c r="F3562" s="113" t="s">
        <v>11571</v>
      </c>
      <c r="G3562" s="113" t="s">
        <v>11027</v>
      </c>
      <c r="H3562" s="113" t="s">
        <v>6383</v>
      </c>
      <c r="I3562" s="113" t="s">
        <v>11091</v>
      </c>
    </row>
    <row r="3563" spans="1:9" x14ac:dyDescent="0.2">
      <c r="A3563" s="113" t="s">
        <v>10491</v>
      </c>
      <c r="D3563" s="113" t="s">
        <v>6388</v>
      </c>
      <c r="E3563" s="113">
        <f t="shared" si="55"/>
        <v>30110005</v>
      </c>
      <c r="F3563" s="113" t="s">
        <v>11571</v>
      </c>
      <c r="G3563" s="113" t="s">
        <v>11027</v>
      </c>
      <c r="H3563" s="113" t="s">
        <v>6383</v>
      </c>
      <c r="I3563" s="113" t="s">
        <v>9245</v>
      </c>
    </row>
    <row r="3564" spans="1:9" x14ac:dyDescent="0.2">
      <c r="A3564" s="113" t="s">
        <v>10491</v>
      </c>
      <c r="D3564" s="113" t="s">
        <v>9246</v>
      </c>
      <c r="E3564" s="113">
        <f t="shared" si="55"/>
        <v>30110080</v>
      </c>
      <c r="F3564" s="113" t="s">
        <v>11571</v>
      </c>
      <c r="G3564" s="113" t="s">
        <v>11027</v>
      </c>
      <c r="H3564" s="113" t="s">
        <v>6383</v>
      </c>
      <c r="I3564" s="113" t="s">
        <v>11022</v>
      </c>
    </row>
    <row r="3565" spans="1:9" x14ac:dyDescent="0.2">
      <c r="A3565" s="113" t="s">
        <v>10491</v>
      </c>
      <c r="D3565" s="113" t="s">
        <v>9247</v>
      </c>
      <c r="E3565" s="113">
        <f t="shared" si="55"/>
        <v>30110099</v>
      </c>
      <c r="F3565" s="113" t="s">
        <v>11571</v>
      </c>
      <c r="G3565" s="113" t="s">
        <v>11027</v>
      </c>
      <c r="H3565" s="113" t="s">
        <v>6383</v>
      </c>
      <c r="I3565" s="113" t="s">
        <v>7789</v>
      </c>
    </row>
    <row r="3566" spans="1:9" x14ac:dyDescent="0.2">
      <c r="A3566" s="113" t="s">
        <v>10491</v>
      </c>
      <c r="D3566" s="113" t="s">
        <v>9248</v>
      </c>
      <c r="E3566" s="113">
        <f t="shared" si="55"/>
        <v>30111103</v>
      </c>
      <c r="F3566" s="113" t="s">
        <v>11571</v>
      </c>
      <c r="G3566" s="113" t="s">
        <v>11027</v>
      </c>
      <c r="H3566" s="113" t="s">
        <v>9249</v>
      </c>
      <c r="I3566" s="113" t="s">
        <v>9250</v>
      </c>
    </row>
    <row r="3567" spans="1:9" x14ac:dyDescent="0.2">
      <c r="A3567" s="113" t="s">
        <v>10491</v>
      </c>
      <c r="D3567" s="113" t="s">
        <v>9251</v>
      </c>
      <c r="E3567" s="113">
        <f t="shared" si="55"/>
        <v>30111199</v>
      </c>
      <c r="F3567" s="113" t="s">
        <v>11571</v>
      </c>
      <c r="G3567" s="113" t="s">
        <v>11027</v>
      </c>
      <c r="H3567" s="113" t="s">
        <v>9249</v>
      </c>
      <c r="I3567" s="113" t="s">
        <v>9252</v>
      </c>
    </row>
    <row r="3568" spans="1:9" x14ac:dyDescent="0.2">
      <c r="A3568" s="113" t="s">
        <v>10491</v>
      </c>
      <c r="D3568" s="113" t="s">
        <v>9253</v>
      </c>
      <c r="E3568" s="113">
        <f t="shared" si="55"/>
        <v>30111201</v>
      </c>
      <c r="F3568" s="113" t="s">
        <v>11571</v>
      </c>
      <c r="G3568" s="113" t="s">
        <v>11027</v>
      </c>
      <c r="H3568" s="113" t="s">
        <v>9254</v>
      </c>
      <c r="I3568" s="113" t="s">
        <v>9255</v>
      </c>
    </row>
    <row r="3569" spans="1:9" x14ac:dyDescent="0.2">
      <c r="A3569" s="113" t="s">
        <v>10491</v>
      </c>
      <c r="D3569" s="113" t="s">
        <v>9256</v>
      </c>
      <c r="E3569" s="113">
        <f t="shared" si="55"/>
        <v>30111202</v>
      </c>
      <c r="F3569" s="113" t="s">
        <v>11571</v>
      </c>
      <c r="G3569" s="113" t="s">
        <v>11027</v>
      </c>
      <c r="H3569" s="113" t="s">
        <v>9254</v>
      </c>
      <c r="I3569" s="113" t="s">
        <v>12134</v>
      </c>
    </row>
    <row r="3570" spans="1:9" x14ac:dyDescent="0.2">
      <c r="A3570" s="113" t="s">
        <v>10491</v>
      </c>
      <c r="D3570" s="113" t="s">
        <v>12135</v>
      </c>
      <c r="E3570" s="113">
        <f t="shared" si="55"/>
        <v>30111299</v>
      </c>
      <c r="F3570" s="113" t="s">
        <v>11571</v>
      </c>
      <c r="G3570" s="113" t="s">
        <v>11027</v>
      </c>
      <c r="H3570" s="113" t="s">
        <v>9254</v>
      </c>
      <c r="I3570" s="113" t="s">
        <v>7789</v>
      </c>
    </row>
    <row r="3571" spans="1:9" x14ac:dyDescent="0.2">
      <c r="A3571" s="113" t="s">
        <v>10491</v>
      </c>
      <c r="D3571" s="113" t="s">
        <v>12136</v>
      </c>
      <c r="E3571" s="113">
        <f t="shared" si="55"/>
        <v>30111301</v>
      </c>
      <c r="F3571" s="113" t="s">
        <v>11571</v>
      </c>
      <c r="G3571" s="113" t="s">
        <v>11027</v>
      </c>
      <c r="H3571" s="113" t="s">
        <v>12137</v>
      </c>
      <c r="I3571" s="113" t="s">
        <v>11042</v>
      </c>
    </row>
    <row r="3572" spans="1:9" x14ac:dyDescent="0.2">
      <c r="A3572" s="113" t="s">
        <v>10491</v>
      </c>
      <c r="D3572" s="113" t="s">
        <v>12138</v>
      </c>
      <c r="E3572" s="113">
        <f t="shared" si="55"/>
        <v>30111401</v>
      </c>
      <c r="F3572" s="113" t="s">
        <v>11571</v>
      </c>
      <c r="G3572" s="113" t="s">
        <v>11027</v>
      </c>
      <c r="H3572" s="113" t="s">
        <v>12139</v>
      </c>
      <c r="I3572" s="113" t="s">
        <v>11042</v>
      </c>
    </row>
    <row r="3573" spans="1:9" x14ac:dyDescent="0.2">
      <c r="A3573" s="113" t="s">
        <v>10491</v>
      </c>
      <c r="D3573" s="113" t="s">
        <v>12140</v>
      </c>
      <c r="E3573" s="113">
        <f t="shared" si="55"/>
        <v>30111501</v>
      </c>
      <c r="F3573" s="113" t="s">
        <v>11571</v>
      </c>
      <c r="G3573" s="113" t="s">
        <v>11027</v>
      </c>
      <c r="H3573" s="113" t="s">
        <v>12141</v>
      </c>
      <c r="I3573" s="113" t="s">
        <v>12142</v>
      </c>
    </row>
    <row r="3574" spans="1:9" x14ac:dyDescent="0.2">
      <c r="A3574" s="113" t="s">
        <v>10491</v>
      </c>
      <c r="D3574" s="113" t="s">
        <v>12143</v>
      </c>
      <c r="E3574" s="113">
        <f t="shared" si="55"/>
        <v>30111502</v>
      </c>
      <c r="F3574" s="113" t="s">
        <v>11571</v>
      </c>
      <c r="G3574" s="113" t="s">
        <v>11027</v>
      </c>
      <c r="H3574" s="113" t="s">
        <v>12141</v>
      </c>
      <c r="I3574" s="113" t="s">
        <v>12144</v>
      </c>
    </row>
    <row r="3575" spans="1:9" x14ac:dyDescent="0.2">
      <c r="A3575" s="113" t="s">
        <v>10491</v>
      </c>
      <c r="D3575" s="113" t="s">
        <v>12145</v>
      </c>
      <c r="E3575" s="113">
        <f t="shared" si="55"/>
        <v>30111503</v>
      </c>
      <c r="F3575" s="113" t="s">
        <v>11571</v>
      </c>
      <c r="G3575" s="113" t="s">
        <v>11027</v>
      </c>
      <c r="H3575" s="113" t="s">
        <v>12141</v>
      </c>
      <c r="I3575" s="113" t="s">
        <v>12146</v>
      </c>
    </row>
    <row r="3576" spans="1:9" x14ac:dyDescent="0.2">
      <c r="A3576" s="113" t="s">
        <v>10491</v>
      </c>
      <c r="D3576" s="113" t="s">
        <v>12147</v>
      </c>
      <c r="E3576" s="113">
        <f t="shared" si="55"/>
        <v>30111504</v>
      </c>
      <c r="F3576" s="113" t="s">
        <v>11571</v>
      </c>
      <c r="G3576" s="113" t="s">
        <v>11027</v>
      </c>
      <c r="H3576" s="113" t="s">
        <v>12141</v>
      </c>
      <c r="I3576" s="113" t="s">
        <v>12148</v>
      </c>
    </row>
    <row r="3577" spans="1:9" x14ac:dyDescent="0.2">
      <c r="A3577" s="113" t="s">
        <v>10491</v>
      </c>
      <c r="D3577" s="113" t="s">
        <v>12149</v>
      </c>
      <c r="E3577" s="113">
        <f t="shared" si="55"/>
        <v>30111505</v>
      </c>
      <c r="F3577" s="113" t="s">
        <v>11571</v>
      </c>
      <c r="G3577" s="113" t="s">
        <v>11027</v>
      </c>
      <c r="H3577" s="113" t="s">
        <v>12141</v>
      </c>
      <c r="I3577" s="113" t="s">
        <v>12150</v>
      </c>
    </row>
    <row r="3578" spans="1:9" x14ac:dyDescent="0.2">
      <c r="A3578" s="113" t="s">
        <v>10491</v>
      </c>
      <c r="D3578" s="113" t="s">
        <v>12151</v>
      </c>
      <c r="E3578" s="113">
        <f t="shared" si="55"/>
        <v>30111506</v>
      </c>
      <c r="F3578" s="113" t="s">
        <v>11571</v>
      </c>
      <c r="G3578" s="113" t="s">
        <v>11027</v>
      </c>
      <c r="H3578" s="113" t="s">
        <v>12141</v>
      </c>
      <c r="I3578" s="113" t="s">
        <v>12152</v>
      </c>
    </row>
    <row r="3579" spans="1:9" x14ac:dyDescent="0.2">
      <c r="A3579" s="113" t="s">
        <v>10491</v>
      </c>
      <c r="D3579" s="113" t="s">
        <v>12153</v>
      </c>
      <c r="E3579" s="113">
        <f t="shared" si="55"/>
        <v>30111507</v>
      </c>
      <c r="F3579" s="113" t="s">
        <v>11571</v>
      </c>
      <c r="G3579" s="113" t="s">
        <v>11027</v>
      </c>
      <c r="H3579" s="113" t="s">
        <v>12141</v>
      </c>
      <c r="I3579" s="113" t="s">
        <v>12154</v>
      </c>
    </row>
    <row r="3580" spans="1:9" x14ac:dyDescent="0.2">
      <c r="A3580" s="113" t="s">
        <v>10491</v>
      </c>
      <c r="D3580" s="113" t="s">
        <v>12155</v>
      </c>
      <c r="E3580" s="113">
        <f t="shared" si="55"/>
        <v>30111508</v>
      </c>
      <c r="F3580" s="113" t="s">
        <v>11571</v>
      </c>
      <c r="G3580" s="113" t="s">
        <v>11027</v>
      </c>
      <c r="H3580" s="113" t="s">
        <v>12141</v>
      </c>
      <c r="I3580" s="113" t="s">
        <v>12156</v>
      </c>
    </row>
    <row r="3581" spans="1:9" x14ac:dyDescent="0.2">
      <c r="A3581" s="113" t="s">
        <v>10491</v>
      </c>
      <c r="D3581" s="113" t="s">
        <v>12157</v>
      </c>
      <c r="E3581" s="113">
        <f t="shared" si="55"/>
        <v>30111509</v>
      </c>
      <c r="F3581" s="113" t="s">
        <v>11571</v>
      </c>
      <c r="G3581" s="113" t="s">
        <v>11027</v>
      </c>
      <c r="H3581" s="113" t="s">
        <v>12141</v>
      </c>
      <c r="I3581" s="113" t="s">
        <v>12158</v>
      </c>
    </row>
    <row r="3582" spans="1:9" x14ac:dyDescent="0.2">
      <c r="A3582" s="113" t="s">
        <v>10491</v>
      </c>
      <c r="D3582" s="113" t="s">
        <v>12159</v>
      </c>
      <c r="E3582" s="113">
        <f t="shared" si="55"/>
        <v>30112001</v>
      </c>
      <c r="F3582" s="113" t="s">
        <v>11571</v>
      </c>
      <c r="G3582" s="113" t="s">
        <v>11027</v>
      </c>
      <c r="H3582" s="113" t="s">
        <v>12160</v>
      </c>
      <c r="I3582" s="113" t="s">
        <v>12161</v>
      </c>
    </row>
    <row r="3583" spans="1:9" x14ac:dyDescent="0.2">
      <c r="A3583" s="113" t="s">
        <v>10491</v>
      </c>
      <c r="D3583" s="113" t="s">
        <v>12162</v>
      </c>
      <c r="E3583" s="113">
        <f t="shared" si="55"/>
        <v>30112002</v>
      </c>
      <c r="F3583" s="113" t="s">
        <v>11571</v>
      </c>
      <c r="G3583" s="113" t="s">
        <v>11027</v>
      </c>
      <c r="H3583" s="113" t="s">
        <v>12160</v>
      </c>
      <c r="I3583" s="113" t="s">
        <v>12163</v>
      </c>
    </row>
    <row r="3584" spans="1:9" x14ac:dyDescent="0.2">
      <c r="A3584" s="113" t="s">
        <v>10491</v>
      </c>
      <c r="D3584" s="113" t="s">
        <v>12164</v>
      </c>
      <c r="E3584" s="113">
        <f t="shared" si="55"/>
        <v>30112005</v>
      </c>
      <c r="F3584" s="113" t="s">
        <v>11571</v>
      </c>
      <c r="G3584" s="113" t="s">
        <v>11027</v>
      </c>
      <c r="H3584" s="113" t="s">
        <v>12160</v>
      </c>
      <c r="I3584" s="113" t="s">
        <v>12165</v>
      </c>
    </row>
    <row r="3585" spans="1:9" x14ac:dyDescent="0.2">
      <c r="A3585" s="113" t="s">
        <v>10491</v>
      </c>
      <c r="D3585" s="113" t="s">
        <v>12166</v>
      </c>
      <c r="E3585" s="113">
        <f t="shared" si="55"/>
        <v>30112006</v>
      </c>
      <c r="F3585" s="113" t="s">
        <v>11571</v>
      </c>
      <c r="G3585" s="113" t="s">
        <v>11027</v>
      </c>
      <c r="H3585" s="113" t="s">
        <v>12160</v>
      </c>
      <c r="I3585" s="113" t="s">
        <v>12167</v>
      </c>
    </row>
    <row r="3586" spans="1:9" x14ac:dyDescent="0.2">
      <c r="A3586" s="113" t="s">
        <v>10491</v>
      </c>
      <c r="D3586" s="113" t="s">
        <v>12168</v>
      </c>
      <c r="E3586" s="113">
        <f t="shared" ref="E3586:E3649" si="56">VALUE(D3586)</f>
        <v>30112007</v>
      </c>
      <c r="F3586" s="113" t="s">
        <v>11571</v>
      </c>
      <c r="G3586" s="113" t="s">
        <v>11027</v>
      </c>
      <c r="H3586" s="113" t="s">
        <v>12160</v>
      </c>
      <c r="I3586" s="113" t="s">
        <v>12169</v>
      </c>
    </row>
    <row r="3587" spans="1:9" x14ac:dyDescent="0.2">
      <c r="A3587" s="113" t="s">
        <v>10491</v>
      </c>
      <c r="D3587" s="113" t="s">
        <v>12170</v>
      </c>
      <c r="E3587" s="113">
        <f t="shared" si="56"/>
        <v>30112011</v>
      </c>
      <c r="F3587" s="113" t="s">
        <v>11571</v>
      </c>
      <c r="G3587" s="113" t="s">
        <v>11027</v>
      </c>
      <c r="H3587" s="113" t="s">
        <v>12160</v>
      </c>
      <c r="I3587" s="113" t="s">
        <v>12171</v>
      </c>
    </row>
    <row r="3588" spans="1:9" x14ac:dyDescent="0.2">
      <c r="A3588" s="113" t="s">
        <v>10491</v>
      </c>
      <c r="D3588" s="113" t="s">
        <v>12172</v>
      </c>
      <c r="E3588" s="113">
        <f t="shared" si="56"/>
        <v>30112012</v>
      </c>
      <c r="F3588" s="113" t="s">
        <v>11571</v>
      </c>
      <c r="G3588" s="113" t="s">
        <v>11027</v>
      </c>
      <c r="H3588" s="113" t="s">
        <v>12160</v>
      </c>
      <c r="I3588" s="113" t="s">
        <v>12173</v>
      </c>
    </row>
    <row r="3589" spans="1:9" x14ac:dyDescent="0.2">
      <c r="A3589" s="113" t="s">
        <v>10491</v>
      </c>
      <c r="D3589" s="113" t="s">
        <v>12174</v>
      </c>
      <c r="E3589" s="113">
        <f t="shared" si="56"/>
        <v>30112013</v>
      </c>
      <c r="F3589" s="113" t="s">
        <v>11571</v>
      </c>
      <c r="G3589" s="113" t="s">
        <v>11027</v>
      </c>
      <c r="H3589" s="113" t="s">
        <v>12160</v>
      </c>
      <c r="I3589" s="113" t="s">
        <v>12175</v>
      </c>
    </row>
    <row r="3590" spans="1:9" x14ac:dyDescent="0.2">
      <c r="A3590" s="113" t="s">
        <v>10491</v>
      </c>
      <c r="D3590" s="113" t="s">
        <v>12176</v>
      </c>
      <c r="E3590" s="113">
        <f t="shared" si="56"/>
        <v>30112014</v>
      </c>
      <c r="F3590" s="113" t="s">
        <v>11571</v>
      </c>
      <c r="G3590" s="113" t="s">
        <v>11027</v>
      </c>
      <c r="H3590" s="113" t="s">
        <v>12160</v>
      </c>
      <c r="I3590" s="113" t="s">
        <v>12177</v>
      </c>
    </row>
    <row r="3591" spans="1:9" x14ac:dyDescent="0.2">
      <c r="A3591" s="113" t="s">
        <v>10491</v>
      </c>
      <c r="D3591" s="113" t="s">
        <v>12178</v>
      </c>
      <c r="E3591" s="113">
        <f t="shared" si="56"/>
        <v>30112017</v>
      </c>
      <c r="F3591" s="113" t="s">
        <v>11571</v>
      </c>
      <c r="G3591" s="113" t="s">
        <v>11027</v>
      </c>
      <c r="H3591" s="113" t="s">
        <v>12160</v>
      </c>
      <c r="I3591" s="113" t="s">
        <v>12179</v>
      </c>
    </row>
    <row r="3592" spans="1:9" x14ac:dyDescent="0.2">
      <c r="A3592" s="113" t="s">
        <v>10491</v>
      </c>
      <c r="D3592" s="113" t="s">
        <v>12180</v>
      </c>
      <c r="E3592" s="113">
        <f t="shared" si="56"/>
        <v>30112021</v>
      </c>
      <c r="F3592" s="113" t="s">
        <v>11571</v>
      </c>
      <c r="G3592" s="113" t="s">
        <v>11027</v>
      </c>
      <c r="H3592" s="113" t="s">
        <v>12160</v>
      </c>
      <c r="I3592" s="113" t="s">
        <v>12181</v>
      </c>
    </row>
    <row r="3593" spans="1:9" x14ac:dyDescent="0.2">
      <c r="A3593" s="113" t="s">
        <v>10491</v>
      </c>
      <c r="D3593" s="113" t="s">
        <v>12182</v>
      </c>
      <c r="E3593" s="113">
        <f t="shared" si="56"/>
        <v>30112031</v>
      </c>
      <c r="F3593" s="113" t="s">
        <v>11571</v>
      </c>
      <c r="G3593" s="113" t="s">
        <v>11027</v>
      </c>
      <c r="H3593" s="113" t="s">
        <v>12160</v>
      </c>
      <c r="I3593" s="113" t="s">
        <v>12183</v>
      </c>
    </row>
    <row r="3594" spans="1:9" x14ac:dyDescent="0.2">
      <c r="A3594" s="113" t="s">
        <v>10491</v>
      </c>
      <c r="D3594" s="113" t="s">
        <v>12184</v>
      </c>
      <c r="E3594" s="113">
        <f t="shared" si="56"/>
        <v>30112032</v>
      </c>
      <c r="F3594" s="113" t="s">
        <v>11571</v>
      </c>
      <c r="G3594" s="113" t="s">
        <v>11027</v>
      </c>
      <c r="H3594" s="113" t="s">
        <v>12160</v>
      </c>
      <c r="I3594" s="113" t="s">
        <v>12185</v>
      </c>
    </row>
    <row r="3595" spans="1:9" x14ac:dyDescent="0.2">
      <c r="A3595" s="113" t="s">
        <v>10491</v>
      </c>
      <c r="D3595" s="113" t="s">
        <v>12186</v>
      </c>
      <c r="E3595" s="113">
        <f t="shared" si="56"/>
        <v>30112033</v>
      </c>
      <c r="F3595" s="113" t="s">
        <v>11571</v>
      </c>
      <c r="G3595" s="113" t="s">
        <v>11027</v>
      </c>
      <c r="H3595" s="113" t="s">
        <v>12160</v>
      </c>
      <c r="I3595" s="113" t="s">
        <v>12187</v>
      </c>
    </row>
    <row r="3596" spans="1:9" x14ac:dyDescent="0.2">
      <c r="A3596" s="113" t="s">
        <v>10491</v>
      </c>
      <c r="D3596" s="113" t="s">
        <v>12188</v>
      </c>
      <c r="E3596" s="113">
        <f t="shared" si="56"/>
        <v>30112034</v>
      </c>
      <c r="F3596" s="113" t="s">
        <v>11571</v>
      </c>
      <c r="G3596" s="113" t="s">
        <v>11027</v>
      </c>
      <c r="H3596" s="113" t="s">
        <v>12160</v>
      </c>
      <c r="I3596" s="113" t="s">
        <v>12189</v>
      </c>
    </row>
    <row r="3597" spans="1:9" x14ac:dyDescent="0.2">
      <c r="A3597" s="113" t="s">
        <v>10491</v>
      </c>
      <c r="D3597" s="113" t="s">
        <v>12190</v>
      </c>
      <c r="E3597" s="113">
        <f t="shared" si="56"/>
        <v>30112037</v>
      </c>
      <c r="F3597" s="113" t="s">
        <v>11571</v>
      </c>
      <c r="G3597" s="113" t="s">
        <v>11027</v>
      </c>
      <c r="H3597" s="113" t="s">
        <v>12160</v>
      </c>
      <c r="I3597" s="113" t="s">
        <v>12191</v>
      </c>
    </row>
    <row r="3598" spans="1:9" x14ac:dyDescent="0.2">
      <c r="A3598" s="113" t="s">
        <v>10491</v>
      </c>
      <c r="D3598" s="113" t="s">
        <v>12192</v>
      </c>
      <c r="E3598" s="113">
        <f t="shared" si="56"/>
        <v>30112099</v>
      </c>
      <c r="F3598" s="113" t="s">
        <v>11571</v>
      </c>
      <c r="G3598" s="113" t="s">
        <v>11027</v>
      </c>
      <c r="H3598" s="113" t="s">
        <v>12160</v>
      </c>
      <c r="I3598" s="113" t="s">
        <v>12193</v>
      </c>
    </row>
    <row r="3599" spans="1:9" x14ac:dyDescent="0.2">
      <c r="A3599" s="113" t="s">
        <v>10491</v>
      </c>
      <c r="D3599" s="113" t="s">
        <v>12194</v>
      </c>
      <c r="E3599" s="113">
        <f t="shared" si="56"/>
        <v>30112199</v>
      </c>
      <c r="F3599" s="113" t="s">
        <v>11571</v>
      </c>
      <c r="G3599" s="113" t="s">
        <v>11027</v>
      </c>
      <c r="H3599" s="113" t="s">
        <v>12195</v>
      </c>
      <c r="I3599" s="113" t="s">
        <v>7789</v>
      </c>
    </row>
    <row r="3600" spans="1:9" x14ac:dyDescent="0.2">
      <c r="A3600" s="113" t="s">
        <v>10491</v>
      </c>
      <c r="D3600" s="113" t="s">
        <v>12196</v>
      </c>
      <c r="E3600" s="113">
        <f t="shared" si="56"/>
        <v>30112401</v>
      </c>
      <c r="F3600" s="113" t="s">
        <v>11571</v>
      </c>
      <c r="G3600" s="113" t="s">
        <v>11027</v>
      </c>
      <c r="H3600" s="113" t="s">
        <v>8835</v>
      </c>
      <c r="I3600" s="113" t="s">
        <v>14415</v>
      </c>
    </row>
    <row r="3601" spans="1:9" x14ac:dyDescent="0.2">
      <c r="A3601" s="113" t="s">
        <v>10491</v>
      </c>
      <c r="D3601" s="113" t="s">
        <v>12197</v>
      </c>
      <c r="E3601" s="113">
        <f t="shared" si="56"/>
        <v>30112402</v>
      </c>
      <c r="F3601" s="113" t="s">
        <v>11571</v>
      </c>
      <c r="G3601" s="113" t="s">
        <v>11027</v>
      </c>
      <c r="H3601" s="113" t="s">
        <v>8835</v>
      </c>
      <c r="I3601" s="113" t="s">
        <v>12198</v>
      </c>
    </row>
    <row r="3602" spans="1:9" x14ac:dyDescent="0.2">
      <c r="A3602" s="113" t="s">
        <v>10491</v>
      </c>
      <c r="D3602" s="113" t="s">
        <v>12199</v>
      </c>
      <c r="E3602" s="113">
        <f t="shared" si="56"/>
        <v>30112403</v>
      </c>
      <c r="F3602" s="113" t="s">
        <v>11571</v>
      </c>
      <c r="G3602" s="113" t="s">
        <v>11027</v>
      </c>
      <c r="H3602" s="113" t="s">
        <v>8835</v>
      </c>
      <c r="I3602" s="113" t="s">
        <v>12200</v>
      </c>
    </row>
    <row r="3603" spans="1:9" x14ac:dyDescent="0.2">
      <c r="A3603" s="113" t="s">
        <v>10491</v>
      </c>
      <c r="D3603" s="113" t="s">
        <v>12201</v>
      </c>
      <c r="E3603" s="113">
        <f t="shared" si="56"/>
        <v>30112404</v>
      </c>
      <c r="F3603" s="113" t="s">
        <v>11571</v>
      </c>
      <c r="G3603" s="113" t="s">
        <v>11027</v>
      </c>
      <c r="H3603" s="113" t="s">
        <v>8835</v>
      </c>
      <c r="I3603" s="113" t="s">
        <v>12202</v>
      </c>
    </row>
    <row r="3604" spans="1:9" x14ac:dyDescent="0.2">
      <c r="A3604" s="113" t="s">
        <v>10491</v>
      </c>
      <c r="D3604" s="113" t="s">
        <v>12203</v>
      </c>
      <c r="E3604" s="113">
        <f t="shared" si="56"/>
        <v>30112405</v>
      </c>
      <c r="F3604" s="113" t="s">
        <v>11571</v>
      </c>
      <c r="G3604" s="113" t="s">
        <v>11027</v>
      </c>
      <c r="H3604" s="113" t="s">
        <v>8835</v>
      </c>
      <c r="I3604" s="113" t="s">
        <v>12204</v>
      </c>
    </row>
    <row r="3605" spans="1:9" x14ac:dyDescent="0.2">
      <c r="A3605" s="113" t="s">
        <v>10491</v>
      </c>
      <c r="D3605" s="113" t="s">
        <v>12205</v>
      </c>
      <c r="E3605" s="113">
        <f t="shared" si="56"/>
        <v>30112406</v>
      </c>
      <c r="F3605" s="113" t="s">
        <v>11571</v>
      </c>
      <c r="G3605" s="113" t="s">
        <v>11027</v>
      </c>
      <c r="H3605" s="113" t="s">
        <v>8835</v>
      </c>
      <c r="I3605" s="113" t="s">
        <v>12206</v>
      </c>
    </row>
    <row r="3606" spans="1:9" x14ac:dyDescent="0.2">
      <c r="A3606" s="113" t="s">
        <v>10491</v>
      </c>
      <c r="D3606" s="113" t="s">
        <v>12207</v>
      </c>
      <c r="E3606" s="113">
        <f t="shared" si="56"/>
        <v>30112407</v>
      </c>
      <c r="F3606" s="113" t="s">
        <v>11571</v>
      </c>
      <c r="G3606" s="113" t="s">
        <v>11027</v>
      </c>
      <c r="H3606" s="113" t="s">
        <v>8835</v>
      </c>
      <c r="I3606" s="113" t="s">
        <v>12208</v>
      </c>
    </row>
    <row r="3607" spans="1:9" x14ac:dyDescent="0.2">
      <c r="A3607" s="113" t="s">
        <v>10491</v>
      </c>
      <c r="D3607" s="113" t="s">
        <v>12209</v>
      </c>
      <c r="E3607" s="113">
        <f t="shared" si="56"/>
        <v>30112480</v>
      </c>
      <c r="F3607" s="113" t="s">
        <v>11571</v>
      </c>
      <c r="G3607" s="113" t="s">
        <v>11027</v>
      </c>
      <c r="H3607" s="113" t="s">
        <v>8835</v>
      </c>
      <c r="I3607" s="113" t="s">
        <v>11022</v>
      </c>
    </row>
    <row r="3608" spans="1:9" x14ac:dyDescent="0.2">
      <c r="A3608" s="113" t="s">
        <v>10491</v>
      </c>
      <c r="D3608" s="113" t="s">
        <v>12210</v>
      </c>
      <c r="E3608" s="113">
        <f t="shared" si="56"/>
        <v>30112501</v>
      </c>
      <c r="F3608" s="113" t="s">
        <v>11571</v>
      </c>
      <c r="G3608" s="113" t="s">
        <v>11027</v>
      </c>
      <c r="H3608" s="113" t="s">
        <v>12211</v>
      </c>
      <c r="I3608" s="113" t="s">
        <v>15226</v>
      </c>
    </row>
    <row r="3609" spans="1:9" x14ac:dyDescent="0.2">
      <c r="A3609" s="113" t="s">
        <v>10491</v>
      </c>
      <c r="D3609" s="113" t="s">
        <v>15227</v>
      </c>
      <c r="E3609" s="113">
        <f t="shared" si="56"/>
        <v>30112502</v>
      </c>
      <c r="F3609" s="113" t="s">
        <v>11571</v>
      </c>
      <c r="G3609" s="113" t="s">
        <v>11027</v>
      </c>
      <c r="H3609" s="113" t="s">
        <v>12211</v>
      </c>
      <c r="I3609" s="113" t="s">
        <v>15228</v>
      </c>
    </row>
    <row r="3610" spans="1:9" x14ac:dyDescent="0.2">
      <c r="A3610" s="113" t="s">
        <v>10491</v>
      </c>
      <c r="D3610" s="113" t="s">
        <v>15229</v>
      </c>
      <c r="E3610" s="113">
        <f t="shared" si="56"/>
        <v>30112504</v>
      </c>
      <c r="F3610" s="113" t="s">
        <v>11571</v>
      </c>
      <c r="G3610" s="113" t="s">
        <v>11027</v>
      </c>
      <c r="H3610" s="113" t="s">
        <v>12211</v>
      </c>
      <c r="I3610" s="113" t="s">
        <v>15230</v>
      </c>
    </row>
    <row r="3611" spans="1:9" x14ac:dyDescent="0.2">
      <c r="A3611" s="113" t="s">
        <v>10491</v>
      </c>
      <c r="D3611" s="113" t="s">
        <v>15231</v>
      </c>
      <c r="E3611" s="113">
        <f t="shared" si="56"/>
        <v>30112505</v>
      </c>
      <c r="F3611" s="113" t="s">
        <v>11571</v>
      </c>
      <c r="G3611" s="113" t="s">
        <v>11027</v>
      </c>
      <c r="H3611" s="113" t="s">
        <v>12211</v>
      </c>
      <c r="I3611" s="113" t="s">
        <v>15232</v>
      </c>
    </row>
    <row r="3612" spans="1:9" x14ac:dyDescent="0.2">
      <c r="A3612" s="113" t="s">
        <v>10491</v>
      </c>
      <c r="D3612" s="113" t="s">
        <v>15233</v>
      </c>
      <c r="E3612" s="113">
        <f t="shared" si="56"/>
        <v>30112506</v>
      </c>
      <c r="F3612" s="113" t="s">
        <v>11571</v>
      </c>
      <c r="G3612" s="113" t="s">
        <v>11027</v>
      </c>
      <c r="H3612" s="113" t="s">
        <v>12211</v>
      </c>
      <c r="I3612" s="113" t="s">
        <v>15234</v>
      </c>
    </row>
    <row r="3613" spans="1:9" x14ac:dyDescent="0.2">
      <c r="A3613" s="113" t="s">
        <v>10491</v>
      </c>
      <c r="D3613" s="113" t="s">
        <v>15235</v>
      </c>
      <c r="E3613" s="113">
        <f t="shared" si="56"/>
        <v>30112509</v>
      </c>
      <c r="F3613" s="113" t="s">
        <v>11571</v>
      </c>
      <c r="G3613" s="113" t="s">
        <v>11027</v>
      </c>
      <c r="H3613" s="113" t="s">
        <v>12211</v>
      </c>
      <c r="I3613" s="113" t="s">
        <v>15236</v>
      </c>
    </row>
    <row r="3614" spans="1:9" x14ac:dyDescent="0.2">
      <c r="A3614" s="113" t="s">
        <v>10491</v>
      </c>
      <c r="D3614" s="113" t="s">
        <v>15237</v>
      </c>
      <c r="E3614" s="113">
        <f t="shared" si="56"/>
        <v>30112510</v>
      </c>
      <c r="F3614" s="113" t="s">
        <v>11571</v>
      </c>
      <c r="G3614" s="113" t="s">
        <v>11027</v>
      </c>
      <c r="H3614" s="113" t="s">
        <v>12211</v>
      </c>
      <c r="I3614" s="113" t="s">
        <v>15238</v>
      </c>
    </row>
    <row r="3615" spans="1:9" x14ac:dyDescent="0.2">
      <c r="A3615" s="113" t="s">
        <v>10491</v>
      </c>
      <c r="D3615" s="113" t="s">
        <v>15239</v>
      </c>
      <c r="E3615" s="113">
        <f t="shared" si="56"/>
        <v>30112511</v>
      </c>
      <c r="F3615" s="113" t="s">
        <v>11571</v>
      </c>
      <c r="G3615" s="113" t="s">
        <v>11027</v>
      </c>
      <c r="H3615" s="113" t="s">
        <v>12211</v>
      </c>
      <c r="I3615" s="113" t="s">
        <v>15240</v>
      </c>
    </row>
    <row r="3616" spans="1:9" x14ac:dyDescent="0.2">
      <c r="A3616" s="113" t="s">
        <v>10491</v>
      </c>
      <c r="D3616" s="113" t="s">
        <v>15241</v>
      </c>
      <c r="E3616" s="113">
        <f t="shared" si="56"/>
        <v>30112512</v>
      </c>
      <c r="F3616" s="113" t="s">
        <v>11571</v>
      </c>
      <c r="G3616" s="113" t="s">
        <v>11027</v>
      </c>
      <c r="H3616" s="113" t="s">
        <v>12211</v>
      </c>
      <c r="I3616" s="113" t="s">
        <v>15242</v>
      </c>
    </row>
    <row r="3617" spans="1:9" x14ac:dyDescent="0.2">
      <c r="A3617" s="113" t="s">
        <v>10491</v>
      </c>
      <c r="D3617" s="113" t="s">
        <v>15243</v>
      </c>
      <c r="E3617" s="113">
        <f t="shared" si="56"/>
        <v>30112514</v>
      </c>
      <c r="F3617" s="113" t="s">
        <v>11571</v>
      </c>
      <c r="G3617" s="113" t="s">
        <v>11027</v>
      </c>
      <c r="H3617" s="113" t="s">
        <v>12211</v>
      </c>
      <c r="I3617" s="113" t="s">
        <v>15244</v>
      </c>
    </row>
    <row r="3618" spans="1:9" x14ac:dyDescent="0.2">
      <c r="A3618" s="113" t="s">
        <v>10491</v>
      </c>
      <c r="D3618" s="113" t="s">
        <v>15245</v>
      </c>
      <c r="E3618" s="113">
        <f t="shared" si="56"/>
        <v>30112515</v>
      </c>
      <c r="F3618" s="113" t="s">
        <v>11571</v>
      </c>
      <c r="G3618" s="113" t="s">
        <v>11027</v>
      </c>
      <c r="H3618" s="113" t="s">
        <v>12211</v>
      </c>
      <c r="I3618" s="113" t="s">
        <v>15246</v>
      </c>
    </row>
    <row r="3619" spans="1:9" x14ac:dyDescent="0.2">
      <c r="A3619" s="113" t="s">
        <v>10491</v>
      </c>
      <c r="D3619" s="113" t="s">
        <v>15247</v>
      </c>
      <c r="E3619" s="113">
        <f t="shared" si="56"/>
        <v>30112520</v>
      </c>
      <c r="F3619" s="113" t="s">
        <v>11571</v>
      </c>
      <c r="G3619" s="113" t="s">
        <v>11027</v>
      </c>
      <c r="H3619" s="113" t="s">
        <v>12211</v>
      </c>
      <c r="I3619" s="113" t="s">
        <v>15248</v>
      </c>
    </row>
    <row r="3620" spans="1:9" x14ac:dyDescent="0.2">
      <c r="A3620" s="113" t="s">
        <v>10491</v>
      </c>
      <c r="D3620" s="113" t="s">
        <v>15249</v>
      </c>
      <c r="E3620" s="113">
        <f t="shared" si="56"/>
        <v>30112521</v>
      </c>
      <c r="F3620" s="113" t="s">
        <v>11571</v>
      </c>
      <c r="G3620" s="113" t="s">
        <v>11027</v>
      </c>
      <c r="H3620" s="113" t="s">
        <v>12211</v>
      </c>
      <c r="I3620" s="113" t="s">
        <v>15202</v>
      </c>
    </row>
    <row r="3621" spans="1:9" x14ac:dyDescent="0.2">
      <c r="A3621" s="113" t="s">
        <v>10491</v>
      </c>
      <c r="D3621" s="113" t="s">
        <v>15203</v>
      </c>
      <c r="E3621" s="113">
        <f t="shared" si="56"/>
        <v>30112522</v>
      </c>
      <c r="F3621" s="113" t="s">
        <v>11571</v>
      </c>
      <c r="G3621" s="113" t="s">
        <v>11027</v>
      </c>
      <c r="H3621" s="113" t="s">
        <v>12211</v>
      </c>
      <c r="I3621" s="113" t="s">
        <v>15204</v>
      </c>
    </row>
    <row r="3622" spans="1:9" x14ac:dyDescent="0.2">
      <c r="A3622" s="113" t="s">
        <v>10491</v>
      </c>
      <c r="D3622" s="113" t="s">
        <v>15205</v>
      </c>
      <c r="E3622" s="113">
        <f t="shared" si="56"/>
        <v>30112524</v>
      </c>
      <c r="F3622" s="113" t="s">
        <v>11571</v>
      </c>
      <c r="G3622" s="113" t="s">
        <v>11027</v>
      </c>
      <c r="H3622" s="113" t="s">
        <v>12211</v>
      </c>
      <c r="I3622" s="113" t="s">
        <v>15206</v>
      </c>
    </row>
    <row r="3623" spans="1:9" x14ac:dyDescent="0.2">
      <c r="A3623" s="113" t="s">
        <v>10491</v>
      </c>
      <c r="D3623" s="113" t="s">
        <v>15207</v>
      </c>
      <c r="E3623" s="113">
        <f t="shared" si="56"/>
        <v>30112525</v>
      </c>
      <c r="F3623" s="113" t="s">
        <v>11571</v>
      </c>
      <c r="G3623" s="113" t="s">
        <v>11027</v>
      </c>
      <c r="H3623" s="113" t="s">
        <v>12211</v>
      </c>
      <c r="I3623" s="113" t="s">
        <v>15208</v>
      </c>
    </row>
    <row r="3624" spans="1:9" x14ac:dyDescent="0.2">
      <c r="A3624" s="113" t="s">
        <v>10491</v>
      </c>
      <c r="D3624" s="113" t="s">
        <v>15209</v>
      </c>
      <c r="E3624" s="113">
        <f t="shared" si="56"/>
        <v>30112526</v>
      </c>
      <c r="F3624" s="113" t="s">
        <v>11571</v>
      </c>
      <c r="G3624" s="113" t="s">
        <v>11027</v>
      </c>
      <c r="H3624" s="113" t="s">
        <v>12211</v>
      </c>
      <c r="I3624" s="113" t="s">
        <v>15210</v>
      </c>
    </row>
    <row r="3625" spans="1:9" x14ac:dyDescent="0.2">
      <c r="A3625" s="113" t="s">
        <v>10491</v>
      </c>
      <c r="D3625" s="113" t="s">
        <v>15211</v>
      </c>
      <c r="E3625" s="113">
        <f t="shared" si="56"/>
        <v>30112527</v>
      </c>
      <c r="F3625" s="113" t="s">
        <v>11571</v>
      </c>
      <c r="G3625" s="113" t="s">
        <v>11027</v>
      </c>
      <c r="H3625" s="113" t="s">
        <v>12211</v>
      </c>
      <c r="I3625" s="113" t="s">
        <v>15212</v>
      </c>
    </row>
    <row r="3626" spans="1:9" x14ac:dyDescent="0.2">
      <c r="A3626" s="113" t="s">
        <v>10491</v>
      </c>
      <c r="D3626" s="113" t="s">
        <v>15213</v>
      </c>
      <c r="E3626" s="113">
        <f t="shared" si="56"/>
        <v>30112528</v>
      </c>
      <c r="F3626" s="113" t="s">
        <v>11571</v>
      </c>
      <c r="G3626" s="113" t="s">
        <v>11027</v>
      </c>
      <c r="H3626" s="113" t="s">
        <v>12211</v>
      </c>
      <c r="I3626" s="113" t="s">
        <v>15214</v>
      </c>
    </row>
    <row r="3627" spans="1:9" x14ac:dyDescent="0.2">
      <c r="A3627" s="113" t="s">
        <v>10491</v>
      </c>
      <c r="D3627" s="113" t="s">
        <v>15215</v>
      </c>
      <c r="E3627" s="113">
        <f t="shared" si="56"/>
        <v>30112529</v>
      </c>
      <c r="F3627" s="113" t="s">
        <v>11571</v>
      </c>
      <c r="G3627" s="113" t="s">
        <v>11027</v>
      </c>
      <c r="H3627" s="113" t="s">
        <v>12211</v>
      </c>
      <c r="I3627" s="113" t="s">
        <v>15216</v>
      </c>
    </row>
    <row r="3628" spans="1:9" x14ac:dyDescent="0.2">
      <c r="A3628" s="113" t="s">
        <v>10491</v>
      </c>
      <c r="D3628" s="113" t="s">
        <v>15217</v>
      </c>
      <c r="E3628" s="113">
        <f t="shared" si="56"/>
        <v>30112530</v>
      </c>
      <c r="F3628" s="113" t="s">
        <v>11571</v>
      </c>
      <c r="G3628" s="113" t="s">
        <v>11027</v>
      </c>
      <c r="H3628" s="113" t="s">
        <v>12211</v>
      </c>
      <c r="I3628" s="113" t="s">
        <v>15218</v>
      </c>
    </row>
    <row r="3629" spans="1:9" x14ac:dyDescent="0.2">
      <c r="A3629" s="113" t="s">
        <v>10491</v>
      </c>
      <c r="D3629" s="113" t="s">
        <v>15219</v>
      </c>
      <c r="E3629" s="113">
        <f t="shared" si="56"/>
        <v>30112531</v>
      </c>
      <c r="F3629" s="113" t="s">
        <v>11571</v>
      </c>
      <c r="G3629" s="113" t="s">
        <v>11027</v>
      </c>
      <c r="H3629" s="113" t="s">
        <v>12211</v>
      </c>
      <c r="I3629" s="113" t="s">
        <v>15220</v>
      </c>
    </row>
    <row r="3630" spans="1:9" x14ac:dyDescent="0.2">
      <c r="A3630" s="113" t="s">
        <v>10491</v>
      </c>
      <c r="D3630" s="113" t="s">
        <v>15221</v>
      </c>
      <c r="E3630" s="113">
        <f t="shared" si="56"/>
        <v>30112532</v>
      </c>
      <c r="F3630" s="113" t="s">
        <v>11571</v>
      </c>
      <c r="G3630" s="113" t="s">
        <v>11027</v>
      </c>
      <c r="H3630" s="113" t="s">
        <v>12211</v>
      </c>
      <c r="I3630" s="113" t="s">
        <v>15222</v>
      </c>
    </row>
    <row r="3631" spans="1:9" x14ac:dyDescent="0.2">
      <c r="A3631" s="113" t="s">
        <v>10491</v>
      </c>
      <c r="D3631" s="113" t="s">
        <v>15223</v>
      </c>
      <c r="E3631" s="113">
        <f t="shared" si="56"/>
        <v>30112533</v>
      </c>
      <c r="F3631" s="113" t="s">
        <v>11571</v>
      </c>
      <c r="G3631" s="113" t="s">
        <v>11027</v>
      </c>
      <c r="H3631" s="113" t="s">
        <v>12211</v>
      </c>
      <c r="I3631" s="113" t="s">
        <v>15224</v>
      </c>
    </row>
    <row r="3632" spans="1:9" x14ac:dyDescent="0.2">
      <c r="A3632" s="113" t="s">
        <v>10491</v>
      </c>
      <c r="D3632" s="113" t="s">
        <v>15225</v>
      </c>
      <c r="E3632" s="113">
        <f t="shared" si="56"/>
        <v>30112534</v>
      </c>
      <c r="F3632" s="113" t="s">
        <v>11571</v>
      </c>
      <c r="G3632" s="113" t="s">
        <v>11027</v>
      </c>
      <c r="H3632" s="113" t="s">
        <v>12211</v>
      </c>
      <c r="I3632" s="113" t="s">
        <v>16420</v>
      </c>
    </row>
    <row r="3633" spans="1:9" x14ac:dyDescent="0.2">
      <c r="A3633" s="113" t="s">
        <v>10491</v>
      </c>
      <c r="D3633" s="113" t="s">
        <v>16421</v>
      </c>
      <c r="E3633" s="113">
        <f t="shared" si="56"/>
        <v>30112535</v>
      </c>
      <c r="F3633" s="113" t="s">
        <v>11571</v>
      </c>
      <c r="G3633" s="113" t="s">
        <v>11027</v>
      </c>
      <c r="H3633" s="113" t="s">
        <v>12211</v>
      </c>
      <c r="I3633" s="113" t="s">
        <v>16422</v>
      </c>
    </row>
    <row r="3634" spans="1:9" x14ac:dyDescent="0.2">
      <c r="A3634" s="113" t="s">
        <v>10491</v>
      </c>
      <c r="D3634" s="113" t="s">
        <v>16423</v>
      </c>
      <c r="E3634" s="113">
        <f t="shared" si="56"/>
        <v>30112540</v>
      </c>
      <c r="F3634" s="113" t="s">
        <v>11571</v>
      </c>
      <c r="G3634" s="113" t="s">
        <v>11027</v>
      </c>
      <c r="H3634" s="113" t="s">
        <v>12211</v>
      </c>
      <c r="I3634" s="113" t="s">
        <v>16424</v>
      </c>
    </row>
    <row r="3635" spans="1:9" x14ac:dyDescent="0.2">
      <c r="A3635" s="113" t="s">
        <v>10491</v>
      </c>
      <c r="D3635" s="113" t="s">
        <v>16425</v>
      </c>
      <c r="E3635" s="113">
        <f t="shared" si="56"/>
        <v>30112541</v>
      </c>
      <c r="F3635" s="113" t="s">
        <v>11571</v>
      </c>
      <c r="G3635" s="113" t="s">
        <v>11027</v>
      </c>
      <c r="H3635" s="113" t="s">
        <v>12211</v>
      </c>
      <c r="I3635" s="113" t="s">
        <v>16426</v>
      </c>
    </row>
    <row r="3636" spans="1:9" x14ac:dyDescent="0.2">
      <c r="A3636" s="113" t="s">
        <v>10491</v>
      </c>
      <c r="D3636" s="113" t="s">
        <v>16427</v>
      </c>
      <c r="E3636" s="113">
        <f t="shared" si="56"/>
        <v>30112542</v>
      </c>
      <c r="F3636" s="113" t="s">
        <v>11571</v>
      </c>
      <c r="G3636" s="113" t="s">
        <v>11027</v>
      </c>
      <c r="H3636" s="113" t="s">
        <v>12211</v>
      </c>
      <c r="I3636" s="113" t="s">
        <v>16428</v>
      </c>
    </row>
    <row r="3637" spans="1:9" x14ac:dyDescent="0.2">
      <c r="A3637" s="113" t="s">
        <v>10491</v>
      </c>
      <c r="D3637" s="113" t="s">
        <v>16429</v>
      </c>
      <c r="E3637" s="113">
        <f t="shared" si="56"/>
        <v>30112543</v>
      </c>
      <c r="F3637" s="113" t="s">
        <v>11571</v>
      </c>
      <c r="G3637" s="113" t="s">
        <v>11027</v>
      </c>
      <c r="H3637" s="113" t="s">
        <v>12211</v>
      </c>
      <c r="I3637" s="113" t="s">
        <v>16430</v>
      </c>
    </row>
    <row r="3638" spans="1:9" x14ac:dyDescent="0.2">
      <c r="A3638" s="113" t="s">
        <v>10491</v>
      </c>
      <c r="D3638" s="113" t="s">
        <v>16431</v>
      </c>
      <c r="E3638" s="113">
        <f t="shared" si="56"/>
        <v>30112544</v>
      </c>
      <c r="F3638" s="113" t="s">
        <v>11571</v>
      </c>
      <c r="G3638" s="113" t="s">
        <v>11027</v>
      </c>
      <c r="H3638" s="113" t="s">
        <v>12211</v>
      </c>
      <c r="I3638" s="113" t="s">
        <v>16432</v>
      </c>
    </row>
    <row r="3639" spans="1:9" x14ac:dyDescent="0.2">
      <c r="A3639" s="113" t="s">
        <v>10491</v>
      </c>
      <c r="D3639" s="113" t="s">
        <v>16433</v>
      </c>
      <c r="E3639" s="113">
        <f t="shared" si="56"/>
        <v>30112545</v>
      </c>
      <c r="F3639" s="113" t="s">
        <v>11571</v>
      </c>
      <c r="G3639" s="113" t="s">
        <v>11027</v>
      </c>
      <c r="H3639" s="113" t="s">
        <v>12211</v>
      </c>
      <c r="I3639" s="113" t="s">
        <v>16434</v>
      </c>
    </row>
    <row r="3640" spans="1:9" x14ac:dyDescent="0.2">
      <c r="A3640" s="113" t="s">
        <v>10491</v>
      </c>
      <c r="D3640" s="113" t="s">
        <v>16435</v>
      </c>
      <c r="E3640" s="113">
        <f t="shared" si="56"/>
        <v>30112546</v>
      </c>
      <c r="F3640" s="113" t="s">
        <v>11571</v>
      </c>
      <c r="G3640" s="113" t="s">
        <v>11027</v>
      </c>
      <c r="H3640" s="113" t="s">
        <v>12211</v>
      </c>
      <c r="I3640" s="113" t="s">
        <v>16436</v>
      </c>
    </row>
    <row r="3641" spans="1:9" x14ac:dyDescent="0.2">
      <c r="A3641" s="113" t="s">
        <v>10491</v>
      </c>
      <c r="D3641" s="113" t="s">
        <v>16437</v>
      </c>
      <c r="E3641" s="113">
        <f t="shared" si="56"/>
        <v>30112547</v>
      </c>
      <c r="F3641" s="113" t="s">
        <v>11571</v>
      </c>
      <c r="G3641" s="113" t="s">
        <v>11027</v>
      </c>
      <c r="H3641" s="113" t="s">
        <v>12211</v>
      </c>
      <c r="I3641" s="113" t="s">
        <v>16438</v>
      </c>
    </row>
    <row r="3642" spans="1:9" x14ac:dyDescent="0.2">
      <c r="A3642" s="113" t="s">
        <v>10491</v>
      </c>
      <c r="D3642" s="113" t="s">
        <v>16439</v>
      </c>
      <c r="E3642" s="113">
        <f t="shared" si="56"/>
        <v>30112550</v>
      </c>
      <c r="F3642" s="113" t="s">
        <v>11571</v>
      </c>
      <c r="G3642" s="113" t="s">
        <v>11027</v>
      </c>
      <c r="H3642" s="113" t="s">
        <v>12211</v>
      </c>
      <c r="I3642" s="113" t="s">
        <v>16440</v>
      </c>
    </row>
    <row r="3643" spans="1:9" x14ac:dyDescent="0.2">
      <c r="A3643" s="113" t="s">
        <v>10491</v>
      </c>
      <c r="D3643" s="113" t="s">
        <v>16441</v>
      </c>
      <c r="E3643" s="113">
        <f t="shared" si="56"/>
        <v>30112551</v>
      </c>
      <c r="F3643" s="113" t="s">
        <v>11571</v>
      </c>
      <c r="G3643" s="113" t="s">
        <v>11027</v>
      </c>
      <c r="H3643" s="113" t="s">
        <v>12211</v>
      </c>
      <c r="I3643" s="113" t="s">
        <v>16442</v>
      </c>
    </row>
    <row r="3644" spans="1:9" x14ac:dyDescent="0.2">
      <c r="A3644" s="113" t="s">
        <v>10491</v>
      </c>
      <c r="D3644" s="113" t="s">
        <v>15257</v>
      </c>
      <c r="E3644" s="113">
        <f t="shared" si="56"/>
        <v>30112552</v>
      </c>
      <c r="F3644" s="113" t="s">
        <v>11571</v>
      </c>
      <c r="G3644" s="113" t="s">
        <v>11027</v>
      </c>
      <c r="H3644" s="113" t="s">
        <v>12211</v>
      </c>
      <c r="I3644" s="113" t="s">
        <v>15258</v>
      </c>
    </row>
    <row r="3645" spans="1:9" x14ac:dyDescent="0.2">
      <c r="A3645" s="113" t="s">
        <v>10491</v>
      </c>
      <c r="D3645" s="113" t="s">
        <v>15259</v>
      </c>
      <c r="E3645" s="113">
        <f t="shared" si="56"/>
        <v>30112553</v>
      </c>
      <c r="F3645" s="113" t="s">
        <v>11571</v>
      </c>
      <c r="G3645" s="113" t="s">
        <v>11027</v>
      </c>
      <c r="H3645" s="113" t="s">
        <v>12211</v>
      </c>
      <c r="I3645" s="113" t="s">
        <v>15260</v>
      </c>
    </row>
    <row r="3646" spans="1:9" x14ac:dyDescent="0.2">
      <c r="A3646" s="113" t="s">
        <v>10491</v>
      </c>
      <c r="D3646" s="113" t="s">
        <v>15261</v>
      </c>
      <c r="E3646" s="113">
        <f t="shared" si="56"/>
        <v>30112555</v>
      </c>
      <c r="F3646" s="113" t="s">
        <v>11571</v>
      </c>
      <c r="G3646" s="113" t="s">
        <v>11027</v>
      </c>
      <c r="H3646" s="113" t="s">
        <v>12211</v>
      </c>
      <c r="I3646" s="113" t="s">
        <v>15262</v>
      </c>
    </row>
    <row r="3647" spans="1:9" x14ac:dyDescent="0.2">
      <c r="A3647" s="113" t="s">
        <v>10491</v>
      </c>
      <c r="D3647" s="113" t="s">
        <v>15263</v>
      </c>
      <c r="E3647" s="113">
        <f t="shared" si="56"/>
        <v>30112556</v>
      </c>
      <c r="F3647" s="113" t="s">
        <v>11571</v>
      </c>
      <c r="G3647" s="113" t="s">
        <v>11027</v>
      </c>
      <c r="H3647" s="113" t="s">
        <v>12211</v>
      </c>
      <c r="I3647" s="113" t="s">
        <v>15264</v>
      </c>
    </row>
    <row r="3648" spans="1:9" x14ac:dyDescent="0.2">
      <c r="A3648" s="113" t="s">
        <v>10491</v>
      </c>
      <c r="D3648" s="113" t="s">
        <v>15265</v>
      </c>
      <c r="E3648" s="113">
        <f t="shared" si="56"/>
        <v>30112557</v>
      </c>
      <c r="F3648" s="113" t="s">
        <v>11571</v>
      </c>
      <c r="G3648" s="113" t="s">
        <v>11027</v>
      </c>
      <c r="H3648" s="113" t="s">
        <v>12211</v>
      </c>
      <c r="I3648" s="113" t="s">
        <v>15266</v>
      </c>
    </row>
    <row r="3649" spans="1:9" x14ac:dyDescent="0.2">
      <c r="A3649" s="113" t="s">
        <v>10491</v>
      </c>
      <c r="D3649" s="113" t="s">
        <v>15267</v>
      </c>
      <c r="E3649" s="113">
        <f t="shared" si="56"/>
        <v>30112558</v>
      </c>
      <c r="F3649" s="113" t="s">
        <v>11571</v>
      </c>
      <c r="G3649" s="113" t="s">
        <v>11027</v>
      </c>
      <c r="H3649" s="113" t="s">
        <v>12211</v>
      </c>
      <c r="I3649" s="113" t="s">
        <v>12319</v>
      </c>
    </row>
    <row r="3650" spans="1:9" x14ac:dyDescent="0.2">
      <c r="A3650" s="113" t="s">
        <v>10491</v>
      </c>
      <c r="D3650" s="113" t="s">
        <v>12320</v>
      </c>
      <c r="E3650" s="113">
        <f t="shared" ref="E3650:E3713" si="57">VALUE(D3650)</f>
        <v>30112599</v>
      </c>
      <c r="F3650" s="113" t="s">
        <v>11571</v>
      </c>
      <c r="G3650" s="113" t="s">
        <v>11027</v>
      </c>
      <c r="H3650" s="113" t="s">
        <v>12211</v>
      </c>
      <c r="I3650" s="113" t="s">
        <v>7789</v>
      </c>
    </row>
    <row r="3651" spans="1:9" x14ac:dyDescent="0.2">
      <c r="A3651" s="113" t="s">
        <v>10491</v>
      </c>
      <c r="D3651" s="113" t="s">
        <v>12321</v>
      </c>
      <c r="E3651" s="113">
        <f t="shared" si="57"/>
        <v>30112699</v>
      </c>
      <c r="F3651" s="113" t="s">
        <v>11571</v>
      </c>
      <c r="G3651" s="113" t="s">
        <v>11027</v>
      </c>
      <c r="H3651" s="113" t="s">
        <v>12322</v>
      </c>
      <c r="I3651" s="113" t="s">
        <v>12323</v>
      </c>
    </row>
    <row r="3652" spans="1:9" x14ac:dyDescent="0.2">
      <c r="A3652" s="113" t="s">
        <v>10491</v>
      </c>
      <c r="D3652" s="113" t="s">
        <v>12324</v>
      </c>
      <c r="E3652" s="113">
        <f t="shared" si="57"/>
        <v>30112701</v>
      </c>
      <c r="F3652" s="113" t="s">
        <v>11571</v>
      </c>
      <c r="G3652" s="113" t="s">
        <v>11027</v>
      </c>
      <c r="H3652" s="113" t="s">
        <v>12325</v>
      </c>
      <c r="I3652" s="113" t="s">
        <v>14415</v>
      </c>
    </row>
    <row r="3653" spans="1:9" x14ac:dyDescent="0.2">
      <c r="A3653" s="113" t="s">
        <v>10491</v>
      </c>
      <c r="D3653" s="113" t="s">
        <v>12326</v>
      </c>
      <c r="E3653" s="113">
        <f t="shared" si="57"/>
        <v>30112702</v>
      </c>
      <c r="F3653" s="113" t="s">
        <v>11571</v>
      </c>
      <c r="G3653" s="113" t="s">
        <v>11027</v>
      </c>
      <c r="H3653" s="113" t="s">
        <v>12325</v>
      </c>
      <c r="I3653" s="113" t="s">
        <v>12327</v>
      </c>
    </row>
    <row r="3654" spans="1:9" x14ac:dyDescent="0.2">
      <c r="A3654" s="113" t="s">
        <v>10491</v>
      </c>
      <c r="D3654" s="113" t="s">
        <v>12328</v>
      </c>
      <c r="E3654" s="113">
        <f t="shared" si="57"/>
        <v>30112703</v>
      </c>
      <c r="F3654" s="113" t="s">
        <v>11571</v>
      </c>
      <c r="G3654" s="113" t="s">
        <v>11027</v>
      </c>
      <c r="H3654" s="113" t="s">
        <v>12325</v>
      </c>
      <c r="I3654" s="113" t="s">
        <v>12329</v>
      </c>
    </row>
    <row r="3655" spans="1:9" x14ac:dyDescent="0.2">
      <c r="A3655" s="113" t="s">
        <v>10491</v>
      </c>
      <c r="D3655" s="113" t="s">
        <v>12330</v>
      </c>
      <c r="E3655" s="113">
        <f t="shared" si="57"/>
        <v>30112720</v>
      </c>
      <c r="F3655" s="113" t="s">
        <v>11571</v>
      </c>
      <c r="G3655" s="113" t="s">
        <v>11027</v>
      </c>
      <c r="H3655" s="113" t="s">
        <v>12325</v>
      </c>
      <c r="I3655" s="113" t="s">
        <v>9442</v>
      </c>
    </row>
    <row r="3656" spans="1:9" x14ac:dyDescent="0.2">
      <c r="A3656" s="113" t="s">
        <v>10491</v>
      </c>
      <c r="D3656" s="113" t="s">
        <v>9443</v>
      </c>
      <c r="E3656" s="113">
        <f t="shared" si="57"/>
        <v>30112730</v>
      </c>
      <c r="F3656" s="113" t="s">
        <v>11571</v>
      </c>
      <c r="G3656" s="113" t="s">
        <v>11027</v>
      </c>
      <c r="H3656" s="113" t="s">
        <v>12325</v>
      </c>
      <c r="I3656" s="113" t="s">
        <v>9444</v>
      </c>
    </row>
    <row r="3657" spans="1:9" x14ac:dyDescent="0.2">
      <c r="A3657" s="113" t="s">
        <v>10491</v>
      </c>
      <c r="D3657" s="113" t="s">
        <v>9445</v>
      </c>
      <c r="E3657" s="113">
        <f t="shared" si="57"/>
        <v>30112740</v>
      </c>
      <c r="F3657" s="113" t="s">
        <v>11571</v>
      </c>
      <c r="G3657" s="113" t="s">
        <v>11027</v>
      </c>
      <c r="H3657" s="113" t="s">
        <v>12325</v>
      </c>
      <c r="I3657" s="113" t="s">
        <v>9446</v>
      </c>
    </row>
    <row r="3658" spans="1:9" x14ac:dyDescent="0.2">
      <c r="A3658" s="113" t="s">
        <v>10491</v>
      </c>
      <c r="D3658" s="113" t="s">
        <v>9447</v>
      </c>
      <c r="E3658" s="113">
        <f t="shared" si="57"/>
        <v>30112780</v>
      </c>
      <c r="F3658" s="113" t="s">
        <v>11571</v>
      </c>
      <c r="G3658" s="113" t="s">
        <v>11027</v>
      </c>
      <c r="H3658" s="113" t="s">
        <v>12325</v>
      </c>
      <c r="I3658" s="113" t="s">
        <v>11022</v>
      </c>
    </row>
    <row r="3659" spans="1:9" x14ac:dyDescent="0.2">
      <c r="A3659" s="113" t="s">
        <v>10491</v>
      </c>
      <c r="D3659" s="113" t="s">
        <v>9448</v>
      </c>
      <c r="E3659" s="113">
        <f t="shared" si="57"/>
        <v>30113001</v>
      </c>
      <c r="F3659" s="113" t="s">
        <v>11571</v>
      </c>
      <c r="G3659" s="113" t="s">
        <v>11027</v>
      </c>
      <c r="H3659" s="113" t="s">
        <v>9449</v>
      </c>
      <c r="I3659" s="113" t="s">
        <v>9450</v>
      </c>
    </row>
    <row r="3660" spans="1:9" x14ac:dyDescent="0.2">
      <c r="A3660" s="113" t="s">
        <v>10491</v>
      </c>
      <c r="D3660" s="113" t="s">
        <v>9451</v>
      </c>
      <c r="E3660" s="113">
        <f t="shared" si="57"/>
        <v>30113003</v>
      </c>
      <c r="F3660" s="113" t="s">
        <v>11571</v>
      </c>
      <c r="G3660" s="113" t="s">
        <v>11027</v>
      </c>
      <c r="H3660" s="113" t="s">
        <v>9449</v>
      </c>
      <c r="I3660" s="113" t="s">
        <v>9452</v>
      </c>
    </row>
    <row r="3661" spans="1:9" x14ac:dyDescent="0.2">
      <c r="A3661" s="113" t="s">
        <v>10491</v>
      </c>
      <c r="D3661" s="113" t="s">
        <v>9453</v>
      </c>
      <c r="E3661" s="113">
        <f t="shared" si="57"/>
        <v>30113004</v>
      </c>
      <c r="F3661" s="113" t="s">
        <v>11571</v>
      </c>
      <c r="G3661" s="113" t="s">
        <v>11027</v>
      </c>
      <c r="H3661" s="113" t="s">
        <v>9449</v>
      </c>
      <c r="I3661" s="113" t="s">
        <v>9454</v>
      </c>
    </row>
    <row r="3662" spans="1:9" x14ac:dyDescent="0.2">
      <c r="A3662" s="113" t="s">
        <v>10491</v>
      </c>
      <c r="D3662" s="113" t="s">
        <v>9455</v>
      </c>
      <c r="E3662" s="113">
        <f t="shared" si="57"/>
        <v>30113005</v>
      </c>
      <c r="F3662" s="113" t="s">
        <v>11571</v>
      </c>
      <c r="G3662" s="113" t="s">
        <v>11027</v>
      </c>
      <c r="H3662" s="113" t="s">
        <v>9449</v>
      </c>
      <c r="I3662" s="113" t="s">
        <v>9456</v>
      </c>
    </row>
    <row r="3663" spans="1:9" x14ac:dyDescent="0.2">
      <c r="A3663" s="113" t="s">
        <v>10491</v>
      </c>
      <c r="D3663" s="113" t="s">
        <v>9457</v>
      </c>
      <c r="E3663" s="113">
        <f t="shared" si="57"/>
        <v>30113006</v>
      </c>
      <c r="F3663" s="113" t="s">
        <v>11571</v>
      </c>
      <c r="G3663" s="113" t="s">
        <v>11027</v>
      </c>
      <c r="H3663" s="113" t="s">
        <v>9449</v>
      </c>
      <c r="I3663" s="113" t="s">
        <v>9458</v>
      </c>
    </row>
    <row r="3664" spans="1:9" x14ac:dyDescent="0.2">
      <c r="A3664" s="113" t="s">
        <v>10491</v>
      </c>
      <c r="D3664" s="113" t="s">
        <v>9459</v>
      </c>
      <c r="E3664" s="113">
        <f t="shared" si="57"/>
        <v>30113007</v>
      </c>
      <c r="F3664" s="113" t="s">
        <v>11571</v>
      </c>
      <c r="G3664" s="113" t="s">
        <v>11027</v>
      </c>
      <c r="H3664" s="113" t="s">
        <v>9449</v>
      </c>
      <c r="I3664" s="113" t="s">
        <v>9460</v>
      </c>
    </row>
    <row r="3665" spans="1:9" x14ac:dyDescent="0.2">
      <c r="A3665" s="113" t="s">
        <v>10491</v>
      </c>
      <c r="D3665" s="113" t="s">
        <v>9461</v>
      </c>
      <c r="E3665" s="113">
        <f t="shared" si="57"/>
        <v>30113201</v>
      </c>
      <c r="F3665" s="113" t="s">
        <v>11571</v>
      </c>
      <c r="G3665" s="113" t="s">
        <v>11027</v>
      </c>
      <c r="H3665" s="113" t="s">
        <v>9462</v>
      </c>
      <c r="I3665" s="113" t="s">
        <v>9463</v>
      </c>
    </row>
    <row r="3666" spans="1:9" x14ac:dyDescent="0.2">
      <c r="A3666" s="113" t="s">
        <v>10491</v>
      </c>
      <c r="D3666" s="113" t="s">
        <v>9464</v>
      </c>
      <c r="E3666" s="113">
        <f t="shared" si="57"/>
        <v>30113205</v>
      </c>
      <c r="F3666" s="113" t="s">
        <v>11571</v>
      </c>
      <c r="G3666" s="113" t="s">
        <v>11027</v>
      </c>
      <c r="H3666" s="113" t="s">
        <v>9462</v>
      </c>
      <c r="I3666" s="113" t="s">
        <v>9465</v>
      </c>
    </row>
    <row r="3667" spans="1:9" x14ac:dyDescent="0.2">
      <c r="A3667" s="113" t="s">
        <v>10491</v>
      </c>
      <c r="D3667" s="113" t="s">
        <v>9466</v>
      </c>
      <c r="E3667" s="113">
        <f t="shared" si="57"/>
        <v>30113210</v>
      </c>
      <c r="F3667" s="113" t="s">
        <v>11571</v>
      </c>
      <c r="G3667" s="113" t="s">
        <v>11027</v>
      </c>
      <c r="H3667" s="113" t="s">
        <v>9462</v>
      </c>
      <c r="I3667" s="113" t="s">
        <v>9467</v>
      </c>
    </row>
    <row r="3668" spans="1:9" x14ac:dyDescent="0.2">
      <c r="A3668" s="113" t="s">
        <v>10491</v>
      </c>
      <c r="D3668" s="113" t="s">
        <v>9468</v>
      </c>
      <c r="E3668" s="113">
        <f t="shared" si="57"/>
        <v>30113221</v>
      </c>
      <c r="F3668" s="113" t="s">
        <v>11571</v>
      </c>
      <c r="G3668" s="113" t="s">
        <v>11027</v>
      </c>
      <c r="H3668" s="113" t="s">
        <v>9462</v>
      </c>
      <c r="I3668" s="113" t="s">
        <v>9469</v>
      </c>
    </row>
    <row r="3669" spans="1:9" x14ac:dyDescent="0.2">
      <c r="A3669" s="113" t="s">
        <v>10491</v>
      </c>
      <c r="D3669" s="113" t="s">
        <v>9470</v>
      </c>
      <c r="E3669" s="113">
        <f t="shared" si="57"/>
        <v>30113222</v>
      </c>
      <c r="F3669" s="113" t="s">
        <v>11571</v>
      </c>
      <c r="G3669" s="113" t="s">
        <v>11027</v>
      </c>
      <c r="H3669" s="113" t="s">
        <v>9462</v>
      </c>
      <c r="I3669" s="113" t="s">
        <v>9471</v>
      </c>
    </row>
    <row r="3670" spans="1:9" x14ac:dyDescent="0.2">
      <c r="A3670" s="113" t="s">
        <v>10491</v>
      </c>
      <c r="D3670" s="113" t="s">
        <v>9472</v>
      </c>
      <c r="E3670" s="113">
        <f t="shared" si="57"/>
        <v>30113223</v>
      </c>
      <c r="F3670" s="113" t="s">
        <v>11571</v>
      </c>
      <c r="G3670" s="113" t="s">
        <v>11027</v>
      </c>
      <c r="H3670" s="113" t="s">
        <v>9462</v>
      </c>
      <c r="I3670" s="113" t="s">
        <v>9473</v>
      </c>
    </row>
    <row r="3671" spans="1:9" x14ac:dyDescent="0.2">
      <c r="A3671" s="113" t="s">
        <v>10491</v>
      </c>
      <c r="D3671" s="113" t="s">
        <v>9474</v>
      </c>
      <c r="E3671" s="113">
        <f t="shared" si="57"/>
        <v>30113224</v>
      </c>
      <c r="F3671" s="113" t="s">
        <v>11571</v>
      </c>
      <c r="G3671" s="113" t="s">
        <v>11027</v>
      </c>
      <c r="H3671" s="113" t="s">
        <v>9462</v>
      </c>
      <c r="I3671" s="113" t="s">
        <v>9475</v>
      </c>
    </row>
    <row r="3672" spans="1:9" x14ac:dyDescent="0.2">
      <c r="A3672" s="113" t="s">
        <v>10491</v>
      </c>
      <c r="D3672" s="113" t="s">
        <v>9476</v>
      </c>
      <c r="E3672" s="113">
        <f t="shared" si="57"/>
        <v>30113227</v>
      </c>
      <c r="F3672" s="113" t="s">
        <v>11571</v>
      </c>
      <c r="G3672" s="113" t="s">
        <v>11027</v>
      </c>
      <c r="H3672" s="113" t="s">
        <v>9462</v>
      </c>
      <c r="I3672" s="113" t="s">
        <v>11022</v>
      </c>
    </row>
    <row r="3673" spans="1:9" x14ac:dyDescent="0.2">
      <c r="A3673" s="113" t="s">
        <v>10491</v>
      </c>
      <c r="D3673" s="113" t="s">
        <v>9477</v>
      </c>
      <c r="E3673" s="113">
        <f t="shared" si="57"/>
        <v>30113299</v>
      </c>
      <c r="F3673" s="113" t="s">
        <v>11571</v>
      </c>
      <c r="G3673" s="113" t="s">
        <v>11027</v>
      </c>
      <c r="H3673" s="113" t="s">
        <v>9462</v>
      </c>
      <c r="I3673" s="113" t="s">
        <v>7789</v>
      </c>
    </row>
    <row r="3674" spans="1:9" x14ac:dyDescent="0.2">
      <c r="A3674" s="113" t="s">
        <v>10491</v>
      </c>
      <c r="D3674" s="113" t="s">
        <v>9478</v>
      </c>
      <c r="E3674" s="113">
        <f t="shared" si="57"/>
        <v>30113301</v>
      </c>
      <c r="F3674" s="113" t="s">
        <v>11571</v>
      </c>
      <c r="G3674" s="113" t="s">
        <v>11027</v>
      </c>
      <c r="H3674" s="113" t="s">
        <v>9479</v>
      </c>
      <c r="I3674" s="113" t="s">
        <v>14415</v>
      </c>
    </row>
    <row r="3675" spans="1:9" x14ac:dyDescent="0.2">
      <c r="A3675" s="113" t="s">
        <v>10491</v>
      </c>
      <c r="D3675" s="113" t="s">
        <v>9480</v>
      </c>
      <c r="E3675" s="113">
        <f t="shared" si="57"/>
        <v>30113302</v>
      </c>
      <c r="F3675" s="113" t="s">
        <v>11571</v>
      </c>
      <c r="G3675" s="113" t="s">
        <v>11027</v>
      </c>
      <c r="H3675" s="113" t="s">
        <v>9479</v>
      </c>
      <c r="I3675" s="113" t="s">
        <v>9481</v>
      </c>
    </row>
    <row r="3676" spans="1:9" x14ac:dyDescent="0.2">
      <c r="A3676" s="113" t="s">
        <v>10491</v>
      </c>
      <c r="D3676" s="113" t="s">
        <v>9482</v>
      </c>
      <c r="E3676" s="113">
        <f t="shared" si="57"/>
        <v>30113303</v>
      </c>
      <c r="F3676" s="113" t="s">
        <v>11571</v>
      </c>
      <c r="G3676" s="113" t="s">
        <v>11027</v>
      </c>
      <c r="H3676" s="113" t="s">
        <v>9479</v>
      </c>
      <c r="I3676" s="113" t="s">
        <v>9483</v>
      </c>
    </row>
    <row r="3677" spans="1:9" x14ac:dyDescent="0.2">
      <c r="A3677" s="113" t="s">
        <v>10491</v>
      </c>
      <c r="D3677" s="113" t="s">
        <v>9484</v>
      </c>
      <c r="E3677" s="113">
        <f t="shared" si="57"/>
        <v>30113380</v>
      </c>
      <c r="F3677" s="113" t="s">
        <v>11571</v>
      </c>
      <c r="G3677" s="113" t="s">
        <v>11027</v>
      </c>
      <c r="H3677" s="113" t="s">
        <v>9479</v>
      </c>
      <c r="I3677" s="113" t="s">
        <v>11022</v>
      </c>
    </row>
    <row r="3678" spans="1:9" x14ac:dyDescent="0.2">
      <c r="A3678" s="113" t="s">
        <v>10491</v>
      </c>
      <c r="D3678" s="113" t="s">
        <v>9485</v>
      </c>
      <c r="E3678" s="113">
        <f t="shared" si="57"/>
        <v>30113701</v>
      </c>
      <c r="F3678" s="113" t="s">
        <v>11571</v>
      </c>
      <c r="G3678" s="113" t="s">
        <v>11027</v>
      </c>
      <c r="H3678" s="113" t="s">
        <v>9486</v>
      </c>
      <c r="I3678" s="113" t="s">
        <v>9487</v>
      </c>
    </row>
    <row r="3679" spans="1:9" x14ac:dyDescent="0.2">
      <c r="A3679" s="113" t="s">
        <v>10491</v>
      </c>
      <c r="D3679" s="113" t="s">
        <v>9488</v>
      </c>
      <c r="E3679" s="113">
        <f t="shared" si="57"/>
        <v>30113710</v>
      </c>
      <c r="F3679" s="113" t="s">
        <v>11571</v>
      </c>
      <c r="G3679" s="113" t="s">
        <v>11027</v>
      </c>
      <c r="H3679" s="113" t="s">
        <v>9486</v>
      </c>
      <c r="I3679" s="113" t="s">
        <v>9489</v>
      </c>
    </row>
    <row r="3680" spans="1:9" x14ac:dyDescent="0.2">
      <c r="A3680" s="113" t="s">
        <v>10491</v>
      </c>
      <c r="D3680" s="113" t="s">
        <v>9490</v>
      </c>
      <c r="E3680" s="113">
        <f t="shared" si="57"/>
        <v>30113799</v>
      </c>
      <c r="F3680" s="113" t="s">
        <v>11571</v>
      </c>
      <c r="G3680" s="113" t="s">
        <v>11027</v>
      </c>
      <c r="H3680" s="113" t="s">
        <v>9486</v>
      </c>
      <c r="I3680" s="113" t="s">
        <v>9491</v>
      </c>
    </row>
    <row r="3681" spans="1:9" x14ac:dyDescent="0.2">
      <c r="A3681" s="113" t="s">
        <v>10491</v>
      </c>
      <c r="D3681" s="113" t="s">
        <v>9492</v>
      </c>
      <c r="E3681" s="113">
        <f t="shared" si="57"/>
        <v>30114001</v>
      </c>
      <c r="F3681" s="113" t="s">
        <v>11571</v>
      </c>
      <c r="G3681" s="113" t="s">
        <v>11027</v>
      </c>
      <c r="H3681" s="113" t="s">
        <v>9493</v>
      </c>
      <c r="I3681" s="113" t="s">
        <v>11093</v>
      </c>
    </row>
    <row r="3682" spans="1:9" x14ac:dyDescent="0.2">
      <c r="A3682" s="113" t="s">
        <v>10491</v>
      </c>
      <c r="D3682" s="113" t="s">
        <v>9494</v>
      </c>
      <c r="E3682" s="113">
        <f t="shared" si="57"/>
        <v>30114002</v>
      </c>
      <c r="F3682" s="113" t="s">
        <v>11571</v>
      </c>
      <c r="G3682" s="113" t="s">
        <v>11027</v>
      </c>
      <c r="H3682" s="113" t="s">
        <v>9493</v>
      </c>
      <c r="I3682" s="113" t="s">
        <v>9495</v>
      </c>
    </row>
    <row r="3683" spans="1:9" x14ac:dyDescent="0.2">
      <c r="A3683" s="113" t="s">
        <v>10491</v>
      </c>
      <c r="D3683" s="113" t="s">
        <v>9496</v>
      </c>
      <c r="E3683" s="113">
        <f t="shared" si="57"/>
        <v>30114003</v>
      </c>
      <c r="F3683" s="113" t="s">
        <v>11571</v>
      </c>
      <c r="G3683" s="113" t="s">
        <v>11027</v>
      </c>
      <c r="H3683" s="113" t="s">
        <v>9493</v>
      </c>
      <c r="I3683" s="113" t="s">
        <v>8755</v>
      </c>
    </row>
    <row r="3684" spans="1:9" x14ac:dyDescent="0.2">
      <c r="A3684" s="113" t="s">
        <v>10491</v>
      </c>
      <c r="D3684" s="113" t="s">
        <v>9497</v>
      </c>
      <c r="E3684" s="113">
        <f t="shared" si="57"/>
        <v>30114004</v>
      </c>
      <c r="F3684" s="113" t="s">
        <v>11571</v>
      </c>
      <c r="G3684" s="113" t="s">
        <v>11027</v>
      </c>
      <c r="H3684" s="113" t="s">
        <v>9493</v>
      </c>
      <c r="I3684" s="113" t="s">
        <v>9498</v>
      </c>
    </row>
    <row r="3685" spans="1:9" x14ac:dyDescent="0.2">
      <c r="A3685" s="113" t="s">
        <v>10491</v>
      </c>
      <c r="D3685" s="113" t="s">
        <v>9499</v>
      </c>
      <c r="E3685" s="113">
        <f t="shared" si="57"/>
        <v>30114005</v>
      </c>
      <c r="F3685" s="113" t="s">
        <v>11571</v>
      </c>
      <c r="G3685" s="113" t="s">
        <v>11027</v>
      </c>
      <c r="H3685" s="113" t="s">
        <v>9493</v>
      </c>
      <c r="I3685" s="113" t="s">
        <v>14415</v>
      </c>
    </row>
    <row r="3686" spans="1:9" x14ac:dyDescent="0.2">
      <c r="A3686" s="113" t="s">
        <v>10491</v>
      </c>
      <c r="D3686" s="113" t="s">
        <v>9500</v>
      </c>
      <c r="E3686" s="113">
        <f t="shared" si="57"/>
        <v>30115201</v>
      </c>
      <c r="F3686" s="113" t="s">
        <v>11571</v>
      </c>
      <c r="G3686" s="113" t="s">
        <v>11027</v>
      </c>
      <c r="H3686" s="113" t="s">
        <v>9501</v>
      </c>
      <c r="I3686" s="113" t="s">
        <v>14415</v>
      </c>
    </row>
    <row r="3687" spans="1:9" x14ac:dyDescent="0.2">
      <c r="A3687" s="113" t="s">
        <v>10491</v>
      </c>
      <c r="D3687" s="113" t="s">
        <v>9502</v>
      </c>
      <c r="E3687" s="113">
        <f t="shared" si="57"/>
        <v>30115301</v>
      </c>
      <c r="F3687" s="113" t="s">
        <v>11571</v>
      </c>
      <c r="G3687" s="113" t="s">
        <v>11027</v>
      </c>
      <c r="H3687" s="113" t="s">
        <v>9503</v>
      </c>
      <c r="I3687" s="113" t="s">
        <v>14415</v>
      </c>
    </row>
    <row r="3688" spans="1:9" x14ac:dyDescent="0.2">
      <c r="A3688" s="113" t="s">
        <v>10491</v>
      </c>
      <c r="D3688" s="113" t="s">
        <v>9504</v>
      </c>
      <c r="E3688" s="113">
        <f t="shared" si="57"/>
        <v>30115310</v>
      </c>
      <c r="F3688" s="113" t="s">
        <v>11571</v>
      </c>
      <c r="G3688" s="113" t="s">
        <v>11027</v>
      </c>
      <c r="H3688" s="113" t="s">
        <v>9503</v>
      </c>
      <c r="I3688" s="113" t="s">
        <v>9505</v>
      </c>
    </row>
    <row r="3689" spans="1:9" x14ac:dyDescent="0.2">
      <c r="A3689" s="113" t="s">
        <v>10491</v>
      </c>
      <c r="D3689" s="113" t="s">
        <v>9506</v>
      </c>
      <c r="E3689" s="113">
        <f t="shared" si="57"/>
        <v>30115311</v>
      </c>
      <c r="F3689" s="113" t="s">
        <v>11571</v>
      </c>
      <c r="G3689" s="113" t="s">
        <v>11027</v>
      </c>
      <c r="H3689" s="113" t="s">
        <v>9503</v>
      </c>
      <c r="I3689" s="113" t="s">
        <v>9507</v>
      </c>
    </row>
    <row r="3690" spans="1:9" x14ac:dyDescent="0.2">
      <c r="A3690" s="113" t="s">
        <v>10491</v>
      </c>
      <c r="D3690" s="113" t="s">
        <v>9508</v>
      </c>
      <c r="E3690" s="113">
        <f t="shared" si="57"/>
        <v>30115312</v>
      </c>
      <c r="F3690" s="113" t="s">
        <v>11571</v>
      </c>
      <c r="G3690" s="113" t="s">
        <v>11027</v>
      </c>
      <c r="H3690" s="113" t="s">
        <v>9503</v>
      </c>
      <c r="I3690" s="113" t="s">
        <v>9509</v>
      </c>
    </row>
    <row r="3691" spans="1:9" x14ac:dyDescent="0.2">
      <c r="A3691" s="113" t="s">
        <v>10491</v>
      </c>
      <c r="D3691" s="113" t="s">
        <v>9510</v>
      </c>
      <c r="E3691" s="113">
        <f t="shared" si="57"/>
        <v>30115320</v>
      </c>
      <c r="F3691" s="113" t="s">
        <v>11571</v>
      </c>
      <c r="G3691" s="113" t="s">
        <v>11027</v>
      </c>
      <c r="H3691" s="113" t="s">
        <v>9503</v>
      </c>
      <c r="I3691" s="113" t="s">
        <v>9511</v>
      </c>
    </row>
    <row r="3692" spans="1:9" x14ac:dyDescent="0.2">
      <c r="A3692" s="113" t="s">
        <v>10491</v>
      </c>
      <c r="D3692" s="113" t="s">
        <v>9512</v>
      </c>
      <c r="E3692" s="113">
        <f t="shared" si="57"/>
        <v>30115321</v>
      </c>
      <c r="F3692" s="113" t="s">
        <v>11571</v>
      </c>
      <c r="G3692" s="113" t="s">
        <v>11027</v>
      </c>
      <c r="H3692" s="113" t="s">
        <v>9503</v>
      </c>
      <c r="I3692" s="113" t="s">
        <v>9513</v>
      </c>
    </row>
    <row r="3693" spans="1:9" x14ac:dyDescent="0.2">
      <c r="A3693" s="113" t="s">
        <v>10491</v>
      </c>
      <c r="D3693" s="113" t="s">
        <v>9514</v>
      </c>
      <c r="E3693" s="113">
        <f t="shared" si="57"/>
        <v>30115322</v>
      </c>
      <c r="F3693" s="113" t="s">
        <v>11571</v>
      </c>
      <c r="G3693" s="113" t="s">
        <v>11027</v>
      </c>
      <c r="H3693" s="113" t="s">
        <v>9503</v>
      </c>
      <c r="I3693" s="113" t="s">
        <v>9515</v>
      </c>
    </row>
    <row r="3694" spans="1:9" x14ac:dyDescent="0.2">
      <c r="A3694" s="113" t="s">
        <v>10491</v>
      </c>
      <c r="D3694" s="113" t="s">
        <v>9516</v>
      </c>
      <c r="E3694" s="113">
        <f t="shared" si="57"/>
        <v>30115380</v>
      </c>
      <c r="F3694" s="113" t="s">
        <v>11571</v>
      </c>
      <c r="G3694" s="113" t="s">
        <v>11027</v>
      </c>
      <c r="H3694" s="113" t="s">
        <v>9503</v>
      </c>
      <c r="I3694" s="113" t="s">
        <v>11022</v>
      </c>
    </row>
    <row r="3695" spans="1:9" x14ac:dyDescent="0.2">
      <c r="A3695" s="113" t="s">
        <v>10491</v>
      </c>
      <c r="D3695" s="113" t="s">
        <v>9517</v>
      </c>
      <c r="E3695" s="113">
        <f t="shared" si="57"/>
        <v>30115601</v>
      </c>
      <c r="F3695" s="113" t="s">
        <v>11571</v>
      </c>
      <c r="G3695" s="113" t="s">
        <v>11027</v>
      </c>
      <c r="H3695" s="113" t="s">
        <v>9518</v>
      </c>
      <c r="I3695" s="113" t="s">
        <v>14415</v>
      </c>
    </row>
    <row r="3696" spans="1:9" x14ac:dyDescent="0.2">
      <c r="A3696" s="113" t="s">
        <v>10491</v>
      </c>
      <c r="D3696" s="113" t="s">
        <v>9519</v>
      </c>
      <c r="E3696" s="113">
        <f t="shared" si="57"/>
        <v>30115602</v>
      </c>
      <c r="F3696" s="113" t="s">
        <v>11571</v>
      </c>
      <c r="G3696" s="113" t="s">
        <v>11027</v>
      </c>
      <c r="H3696" s="113" t="s">
        <v>9518</v>
      </c>
      <c r="I3696" s="113" t="s">
        <v>9520</v>
      </c>
    </row>
    <row r="3697" spans="1:9" x14ac:dyDescent="0.2">
      <c r="A3697" s="113" t="s">
        <v>10491</v>
      </c>
      <c r="D3697" s="113" t="s">
        <v>9521</v>
      </c>
      <c r="E3697" s="113">
        <f t="shared" si="57"/>
        <v>30115603</v>
      </c>
      <c r="F3697" s="113" t="s">
        <v>11571</v>
      </c>
      <c r="G3697" s="113" t="s">
        <v>11027</v>
      </c>
      <c r="H3697" s="113" t="s">
        <v>9518</v>
      </c>
      <c r="I3697" s="113" t="s">
        <v>9522</v>
      </c>
    </row>
    <row r="3698" spans="1:9" x14ac:dyDescent="0.2">
      <c r="A3698" s="113" t="s">
        <v>10491</v>
      </c>
      <c r="D3698" s="113" t="s">
        <v>9523</v>
      </c>
      <c r="E3698" s="113">
        <f t="shared" si="57"/>
        <v>30115604</v>
      </c>
      <c r="F3698" s="113" t="s">
        <v>11571</v>
      </c>
      <c r="G3698" s="113" t="s">
        <v>11027</v>
      </c>
      <c r="H3698" s="113" t="s">
        <v>9518</v>
      </c>
      <c r="I3698" s="113" t="s">
        <v>9524</v>
      </c>
    </row>
    <row r="3699" spans="1:9" x14ac:dyDescent="0.2">
      <c r="A3699" s="113" t="s">
        <v>10491</v>
      </c>
      <c r="D3699" s="113" t="s">
        <v>9525</v>
      </c>
      <c r="E3699" s="113">
        <f t="shared" si="57"/>
        <v>30115605</v>
      </c>
      <c r="F3699" s="113" t="s">
        <v>11571</v>
      </c>
      <c r="G3699" s="113" t="s">
        <v>11027</v>
      </c>
      <c r="H3699" s="113" t="s">
        <v>9518</v>
      </c>
      <c r="I3699" s="113" t="s">
        <v>9526</v>
      </c>
    </row>
    <row r="3700" spans="1:9" x14ac:dyDescent="0.2">
      <c r="A3700" s="113" t="s">
        <v>10491</v>
      </c>
      <c r="D3700" s="113" t="s">
        <v>9527</v>
      </c>
      <c r="E3700" s="113">
        <f t="shared" si="57"/>
        <v>30115606</v>
      </c>
      <c r="F3700" s="113" t="s">
        <v>11571</v>
      </c>
      <c r="G3700" s="113" t="s">
        <v>11027</v>
      </c>
      <c r="H3700" s="113" t="s">
        <v>9518</v>
      </c>
      <c r="I3700" s="113" t="s">
        <v>9528</v>
      </c>
    </row>
    <row r="3701" spans="1:9" x14ac:dyDescent="0.2">
      <c r="A3701" s="113" t="s">
        <v>10491</v>
      </c>
      <c r="D3701" s="113" t="s">
        <v>9529</v>
      </c>
      <c r="E3701" s="113">
        <f t="shared" si="57"/>
        <v>30115607</v>
      </c>
      <c r="F3701" s="113" t="s">
        <v>11571</v>
      </c>
      <c r="G3701" s="113" t="s">
        <v>11027</v>
      </c>
      <c r="H3701" s="113" t="s">
        <v>9518</v>
      </c>
      <c r="I3701" s="113" t="s">
        <v>9530</v>
      </c>
    </row>
    <row r="3702" spans="1:9" x14ac:dyDescent="0.2">
      <c r="A3702" s="113" t="s">
        <v>10491</v>
      </c>
      <c r="D3702" s="113" t="s">
        <v>9531</v>
      </c>
      <c r="E3702" s="113">
        <f t="shared" si="57"/>
        <v>30115609</v>
      </c>
      <c r="F3702" s="113" t="s">
        <v>11571</v>
      </c>
      <c r="G3702" s="113" t="s">
        <v>11027</v>
      </c>
      <c r="H3702" s="113" t="s">
        <v>9518</v>
      </c>
      <c r="I3702" s="113" t="s">
        <v>9532</v>
      </c>
    </row>
    <row r="3703" spans="1:9" x14ac:dyDescent="0.2">
      <c r="A3703" s="113" t="s">
        <v>10491</v>
      </c>
      <c r="D3703" s="113" t="s">
        <v>9533</v>
      </c>
      <c r="E3703" s="113">
        <f t="shared" si="57"/>
        <v>30115680</v>
      </c>
      <c r="F3703" s="113" t="s">
        <v>11571</v>
      </c>
      <c r="G3703" s="113" t="s">
        <v>11027</v>
      </c>
      <c r="H3703" s="113" t="s">
        <v>9518</v>
      </c>
      <c r="I3703" s="113" t="s">
        <v>11022</v>
      </c>
    </row>
    <row r="3704" spans="1:9" x14ac:dyDescent="0.2">
      <c r="A3704" s="113" t="s">
        <v>10491</v>
      </c>
      <c r="D3704" s="113" t="s">
        <v>9534</v>
      </c>
      <c r="E3704" s="113">
        <f t="shared" si="57"/>
        <v>30115701</v>
      </c>
      <c r="F3704" s="113" t="s">
        <v>11571</v>
      </c>
      <c r="G3704" s="113" t="s">
        <v>11027</v>
      </c>
      <c r="H3704" s="113" t="s">
        <v>9535</v>
      </c>
      <c r="I3704" s="113" t="s">
        <v>14415</v>
      </c>
    </row>
    <row r="3705" spans="1:9" x14ac:dyDescent="0.2">
      <c r="A3705" s="113" t="s">
        <v>10491</v>
      </c>
      <c r="D3705" s="113" t="s">
        <v>9536</v>
      </c>
      <c r="E3705" s="113">
        <f t="shared" si="57"/>
        <v>30115702</v>
      </c>
      <c r="F3705" s="113" t="s">
        <v>11571</v>
      </c>
      <c r="G3705" s="113" t="s">
        <v>11027</v>
      </c>
      <c r="H3705" s="113" t="s">
        <v>9535</v>
      </c>
      <c r="I3705" s="113" t="s">
        <v>9537</v>
      </c>
    </row>
    <row r="3706" spans="1:9" x14ac:dyDescent="0.2">
      <c r="A3706" s="113" t="s">
        <v>10491</v>
      </c>
      <c r="D3706" s="113" t="s">
        <v>9538</v>
      </c>
      <c r="E3706" s="113">
        <f t="shared" si="57"/>
        <v>30115703</v>
      </c>
      <c r="F3706" s="113" t="s">
        <v>11571</v>
      </c>
      <c r="G3706" s="113" t="s">
        <v>11027</v>
      </c>
      <c r="H3706" s="113" t="s">
        <v>9535</v>
      </c>
      <c r="I3706" s="113" t="s">
        <v>9539</v>
      </c>
    </row>
    <row r="3707" spans="1:9" x14ac:dyDescent="0.2">
      <c r="A3707" s="113" t="s">
        <v>10491</v>
      </c>
      <c r="D3707" s="113" t="s">
        <v>9540</v>
      </c>
      <c r="E3707" s="113">
        <f t="shared" si="57"/>
        <v>30115704</v>
      </c>
      <c r="F3707" s="113" t="s">
        <v>11571</v>
      </c>
      <c r="G3707" s="113" t="s">
        <v>11027</v>
      </c>
      <c r="H3707" s="113" t="s">
        <v>9535</v>
      </c>
      <c r="I3707" s="113" t="s">
        <v>9541</v>
      </c>
    </row>
    <row r="3708" spans="1:9" x14ac:dyDescent="0.2">
      <c r="A3708" s="113" t="s">
        <v>10491</v>
      </c>
      <c r="D3708" s="113" t="s">
        <v>9542</v>
      </c>
      <c r="E3708" s="113">
        <f t="shared" si="57"/>
        <v>30115780</v>
      </c>
      <c r="F3708" s="113" t="s">
        <v>11571</v>
      </c>
      <c r="G3708" s="113" t="s">
        <v>11027</v>
      </c>
      <c r="H3708" s="113" t="s">
        <v>9535</v>
      </c>
      <c r="I3708" s="113" t="s">
        <v>11022</v>
      </c>
    </row>
    <row r="3709" spans="1:9" x14ac:dyDescent="0.2">
      <c r="A3709" s="113" t="s">
        <v>10491</v>
      </c>
      <c r="D3709" s="113" t="s">
        <v>9543</v>
      </c>
      <c r="E3709" s="113">
        <f t="shared" si="57"/>
        <v>30115801</v>
      </c>
      <c r="F3709" s="113" t="s">
        <v>11571</v>
      </c>
      <c r="G3709" s="113" t="s">
        <v>11027</v>
      </c>
      <c r="H3709" s="113" t="s">
        <v>9544</v>
      </c>
      <c r="I3709" s="113" t="s">
        <v>14415</v>
      </c>
    </row>
    <row r="3710" spans="1:9" x14ac:dyDescent="0.2">
      <c r="A3710" s="113" t="s">
        <v>10491</v>
      </c>
      <c r="D3710" s="113" t="s">
        <v>9545</v>
      </c>
      <c r="E3710" s="113">
        <f t="shared" si="57"/>
        <v>30115802</v>
      </c>
      <c r="F3710" s="113" t="s">
        <v>11571</v>
      </c>
      <c r="G3710" s="113" t="s">
        <v>11027</v>
      </c>
      <c r="H3710" s="113" t="s">
        <v>9544</v>
      </c>
      <c r="I3710" s="113" t="s">
        <v>9546</v>
      </c>
    </row>
    <row r="3711" spans="1:9" x14ac:dyDescent="0.2">
      <c r="A3711" s="113" t="s">
        <v>10491</v>
      </c>
      <c r="D3711" s="113" t="s">
        <v>9547</v>
      </c>
      <c r="E3711" s="113">
        <f t="shared" si="57"/>
        <v>30115803</v>
      </c>
      <c r="F3711" s="113" t="s">
        <v>11571</v>
      </c>
      <c r="G3711" s="113" t="s">
        <v>11027</v>
      </c>
      <c r="H3711" s="113" t="s">
        <v>9544</v>
      </c>
      <c r="I3711" s="113" t="s">
        <v>9548</v>
      </c>
    </row>
    <row r="3712" spans="1:9" x14ac:dyDescent="0.2">
      <c r="A3712" s="113" t="s">
        <v>10491</v>
      </c>
      <c r="D3712" s="113" t="s">
        <v>9549</v>
      </c>
      <c r="E3712" s="113">
        <f t="shared" si="57"/>
        <v>30115821</v>
      </c>
      <c r="F3712" s="113" t="s">
        <v>11571</v>
      </c>
      <c r="G3712" s="113" t="s">
        <v>11027</v>
      </c>
      <c r="H3712" s="113" t="s">
        <v>9544</v>
      </c>
      <c r="I3712" s="113" t="s">
        <v>9550</v>
      </c>
    </row>
    <row r="3713" spans="1:9" x14ac:dyDescent="0.2">
      <c r="A3713" s="113" t="s">
        <v>10491</v>
      </c>
      <c r="D3713" s="113" t="s">
        <v>9551</v>
      </c>
      <c r="E3713" s="113">
        <f t="shared" si="57"/>
        <v>30115822</v>
      </c>
      <c r="F3713" s="113" t="s">
        <v>11571</v>
      </c>
      <c r="G3713" s="113" t="s">
        <v>11027</v>
      </c>
      <c r="H3713" s="113" t="s">
        <v>9544</v>
      </c>
      <c r="I3713" s="113" t="s">
        <v>9552</v>
      </c>
    </row>
    <row r="3714" spans="1:9" x14ac:dyDescent="0.2">
      <c r="A3714" s="113" t="s">
        <v>10491</v>
      </c>
      <c r="D3714" s="113" t="s">
        <v>9553</v>
      </c>
      <c r="E3714" s="113">
        <f t="shared" ref="E3714:E3777" si="58">VALUE(D3714)</f>
        <v>30115880</v>
      </c>
      <c r="F3714" s="113" t="s">
        <v>11571</v>
      </c>
      <c r="G3714" s="113" t="s">
        <v>11027</v>
      </c>
      <c r="H3714" s="113" t="s">
        <v>9544</v>
      </c>
      <c r="I3714" s="113" t="s">
        <v>11022</v>
      </c>
    </row>
    <row r="3715" spans="1:9" x14ac:dyDescent="0.2">
      <c r="A3715" s="113" t="s">
        <v>10491</v>
      </c>
      <c r="D3715" s="113" t="s">
        <v>9554</v>
      </c>
      <c r="E3715" s="113">
        <f t="shared" si="58"/>
        <v>30116701</v>
      </c>
      <c r="F3715" s="113" t="s">
        <v>11571</v>
      </c>
      <c r="G3715" s="113" t="s">
        <v>11027</v>
      </c>
      <c r="H3715" s="113" t="s">
        <v>9555</v>
      </c>
      <c r="I3715" s="113" t="s">
        <v>14415</v>
      </c>
    </row>
    <row r="3716" spans="1:9" x14ac:dyDescent="0.2">
      <c r="A3716" s="113" t="s">
        <v>10491</v>
      </c>
      <c r="D3716" s="113" t="s">
        <v>9556</v>
      </c>
      <c r="E3716" s="113">
        <f t="shared" si="58"/>
        <v>30116702</v>
      </c>
      <c r="F3716" s="113" t="s">
        <v>11571</v>
      </c>
      <c r="G3716" s="113" t="s">
        <v>11027</v>
      </c>
      <c r="H3716" s="113" t="s">
        <v>9555</v>
      </c>
      <c r="I3716" s="113" t="s">
        <v>9557</v>
      </c>
    </row>
    <row r="3717" spans="1:9" x14ac:dyDescent="0.2">
      <c r="A3717" s="113" t="s">
        <v>10491</v>
      </c>
      <c r="D3717" s="113" t="s">
        <v>9558</v>
      </c>
      <c r="E3717" s="113">
        <f t="shared" si="58"/>
        <v>30116703</v>
      </c>
      <c r="F3717" s="113" t="s">
        <v>11571</v>
      </c>
      <c r="G3717" s="113" t="s">
        <v>11027</v>
      </c>
      <c r="H3717" s="113" t="s">
        <v>9555</v>
      </c>
      <c r="I3717" s="113" t="s">
        <v>9559</v>
      </c>
    </row>
    <row r="3718" spans="1:9" x14ac:dyDescent="0.2">
      <c r="A3718" s="113" t="s">
        <v>10491</v>
      </c>
      <c r="D3718" s="113" t="s">
        <v>9560</v>
      </c>
      <c r="E3718" s="113">
        <f t="shared" si="58"/>
        <v>30116704</v>
      </c>
      <c r="F3718" s="113" t="s">
        <v>11571</v>
      </c>
      <c r="G3718" s="113" t="s">
        <v>11027</v>
      </c>
      <c r="H3718" s="113" t="s">
        <v>9555</v>
      </c>
      <c r="I3718" s="113" t="s">
        <v>9561</v>
      </c>
    </row>
    <row r="3719" spans="1:9" x14ac:dyDescent="0.2">
      <c r="A3719" s="113" t="s">
        <v>10491</v>
      </c>
      <c r="D3719" s="113" t="s">
        <v>9562</v>
      </c>
      <c r="E3719" s="113">
        <f t="shared" si="58"/>
        <v>30116780</v>
      </c>
      <c r="F3719" s="113" t="s">
        <v>11571</v>
      </c>
      <c r="G3719" s="113" t="s">
        <v>11027</v>
      </c>
      <c r="H3719" s="113" t="s">
        <v>9555</v>
      </c>
      <c r="I3719" s="113" t="s">
        <v>11022</v>
      </c>
    </row>
    <row r="3720" spans="1:9" x14ac:dyDescent="0.2">
      <c r="A3720" s="113" t="s">
        <v>10491</v>
      </c>
      <c r="D3720" s="113" t="s">
        <v>9563</v>
      </c>
      <c r="E3720" s="113">
        <f t="shared" si="58"/>
        <v>30116799</v>
      </c>
      <c r="F3720" s="113" t="s">
        <v>11571</v>
      </c>
      <c r="G3720" s="113" t="s">
        <v>11027</v>
      </c>
      <c r="H3720" s="113" t="s">
        <v>9555</v>
      </c>
      <c r="I3720" s="113" t="s">
        <v>7789</v>
      </c>
    </row>
    <row r="3721" spans="1:9" x14ac:dyDescent="0.2">
      <c r="A3721" s="113" t="s">
        <v>10491</v>
      </c>
      <c r="D3721" s="113" t="s">
        <v>9564</v>
      </c>
      <c r="E3721" s="113">
        <f t="shared" si="58"/>
        <v>30116901</v>
      </c>
      <c r="F3721" s="113" t="s">
        <v>11571</v>
      </c>
      <c r="G3721" s="113" t="s">
        <v>11027</v>
      </c>
      <c r="H3721" s="113" t="s">
        <v>9565</v>
      </c>
      <c r="I3721" s="113" t="s">
        <v>14415</v>
      </c>
    </row>
    <row r="3722" spans="1:9" x14ac:dyDescent="0.2">
      <c r="A3722" s="113" t="s">
        <v>10491</v>
      </c>
      <c r="D3722" s="113" t="s">
        <v>9566</v>
      </c>
      <c r="E3722" s="113">
        <f t="shared" si="58"/>
        <v>30116902</v>
      </c>
      <c r="F3722" s="113" t="s">
        <v>11571</v>
      </c>
      <c r="G3722" s="113" t="s">
        <v>11027</v>
      </c>
      <c r="H3722" s="113" t="s">
        <v>9565</v>
      </c>
      <c r="I3722" s="113" t="s">
        <v>9567</v>
      </c>
    </row>
    <row r="3723" spans="1:9" x14ac:dyDescent="0.2">
      <c r="A3723" s="113" t="s">
        <v>10491</v>
      </c>
      <c r="D3723" s="113" t="s">
        <v>9568</v>
      </c>
      <c r="E3723" s="113">
        <f t="shared" si="58"/>
        <v>30116903</v>
      </c>
      <c r="F3723" s="113" t="s">
        <v>11571</v>
      </c>
      <c r="G3723" s="113" t="s">
        <v>11027</v>
      </c>
      <c r="H3723" s="113" t="s">
        <v>9565</v>
      </c>
      <c r="I3723" s="113" t="s">
        <v>9569</v>
      </c>
    </row>
    <row r="3724" spans="1:9" x14ac:dyDescent="0.2">
      <c r="A3724" s="113" t="s">
        <v>10491</v>
      </c>
      <c r="D3724" s="113" t="s">
        <v>9570</v>
      </c>
      <c r="E3724" s="113">
        <f t="shared" si="58"/>
        <v>30116904</v>
      </c>
      <c r="F3724" s="113" t="s">
        <v>11571</v>
      </c>
      <c r="G3724" s="113" t="s">
        <v>11027</v>
      </c>
      <c r="H3724" s="113" t="s">
        <v>9565</v>
      </c>
      <c r="I3724" s="113" t="s">
        <v>12484</v>
      </c>
    </row>
    <row r="3725" spans="1:9" x14ac:dyDescent="0.2">
      <c r="A3725" s="113" t="s">
        <v>10491</v>
      </c>
      <c r="D3725" s="113" t="s">
        <v>12485</v>
      </c>
      <c r="E3725" s="113">
        <f t="shared" si="58"/>
        <v>30116905</v>
      </c>
      <c r="F3725" s="113" t="s">
        <v>11571</v>
      </c>
      <c r="G3725" s="113" t="s">
        <v>11027</v>
      </c>
      <c r="H3725" s="113" t="s">
        <v>9565</v>
      </c>
      <c r="I3725" s="113" t="s">
        <v>6689</v>
      </c>
    </row>
    <row r="3726" spans="1:9" x14ac:dyDescent="0.2">
      <c r="A3726" s="113" t="s">
        <v>10491</v>
      </c>
      <c r="D3726" s="113" t="s">
        <v>6690</v>
      </c>
      <c r="E3726" s="113">
        <f t="shared" si="58"/>
        <v>30116906</v>
      </c>
      <c r="F3726" s="113" t="s">
        <v>11571</v>
      </c>
      <c r="G3726" s="113" t="s">
        <v>11027</v>
      </c>
      <c r="H3726" s="113" t="s">
        <v>9565</v>
      </c>
      <c r="I3726" s="113" t="s">
        <v>6691</v>
      </c>
    </row>
    <row r="3727" spans="1:9" x14ac:dyDescent="0.2">
      <c r="A3727" s="113" t="s">
        <v>10491</v>
      </c>
      <c r="D3727" s="113" t="s">
        <v>6692</v>
      </c>
      <c r="E3727" s="113">
        <f t="shared" si="58"/>
        <v>30116980</v>
      </c>
      <c r="F3727" s="113" t="s">
        <v>11571</v>
      </c>
      <c r="G3727" s="113" t="s">
        <v>11027</v>
      </c>
      <c r="H3727" s="113" t="s">
        <v>9565</v>
      </c>
      <c r="I3727" s="113" t="s">
        <v>11022</v>
      </c>
    </row>
    <row r="3728" spans="1:9" x14ac:dyDescent="0.2">
      <c r="A3728" s="113" t="s">
        <v>10491</v>
      </c>
      <c r="D3728" s="113" t="s">
        <v>6693</v>
      </c>
      <c r="E3728" s="113">
        <f t="shared" si="58"/>
        <v>30117401</v>
      </c>
      <c r="F3728" s="113" t="s">
        <v>11571</v>
      </c>
      <c r="G3728" s="113" t="s">
        <v>11027</v>
      </c>
      <c r="H3728" s="113" t="s">
        <v>6694</v>
      </c>
      <c r="I3728" s="113" t="s">
        <v>14415</v>
      </c>
    </row>
    <row r="3729" spans="1:12" x14ac:dyDescent="0.2">
      <c r="A3729" s="113" t="s">
        <v>10491</v>
      </c>
      <c r="D3729" s="113" t="s">
        <v>6695</v>
      </c>
      <c r="E3729" s="113">
        <f t="shared" si="58"/>
        <v>30117402</v>
      </c>
      <c r="F3729" s="113" t="s">
        <v>11571</v>
      </c>
      <c r="G3729" s="113" t="s">
        <v>11027</v>
      </c>
      <c r="H3729" s="113" t="s">
        <v>6694</v>
      </c>
      <c r="I3729" s="113" t="s">
        <v>6696</v>
      </c>
    </row>
    <row r="3730" spans="1:12" x14ac:dyDescent="0.2">
      <c r="A3730" s="113" t="s">
        <v>10491</v>
      </c>
      <c r="D3730" s="113" t="s">
        <v>6697</v>
      </c>
      <c r="E3730" s="113">
        <f t="shared" si="58"/>
        <v>30117410</v>
      </c>
      <c r="F3730" s="113" t="s">
        <v>11571</v>
      </c>
      <c r="G3730" s="113" t="s">
        <v>11027</v>
      </c>
      <c r="H3730" s="113" t="s">
        <v>6694</v>
      </c>
      <c r="I3730" s="113" t="s">
        <v>6698</v>
      </c>
    </row>
    <row r="3731" spans="1:12" x14ac:dyDescent="0.2">
      <c r="A3731" s="113" t="s">
        <v>10491</v>
      </c>
      <c r="D3731" s="113" t="s">
        <v>6699</v>
      </c>
      <c r="E3731" s="113">
        <f t="shared" si="58"/>
        <v>30117411</v>
      </c>
      <c r="F3731" s="113" t="s">
        <v>11571</v>
      </c>
      <c r="G3731" s="113" t="s">
        <v>11027</v>
      </c>
      <c r="H3731" s="113" t="s">
        <v>6694</v>
      </c>
      <c r="I3731" s="113" t="s">
        <v>6700</v>
      </c>
    </row>
    <row r="3732" spans="1:12" x14ac:dyDescent="0.2">
      <c r="A3732" s="113" t="s">
        <v>10491</v>
      </c>
      <c r="D3732" s="113" t="s">
        <v>6701</v>
      </c>
      <c r="E3732" s="113">
        <f t="shared" si="58"/>
        <v>30117421</v>
      </c>
      <c r="F3732" s="113" t="s">
        <v>11571</v>
      </c>
      <c r="G3732" s="113" t="s">
        <v>11027</v>
      </c>
      <c r="H3732" s="113" t="s">
        <v>6694</v>
      </c>
      <c r="I3732" s="113" t="s">
        <v>6702</v>
      </c>
    </row>
    <row r="3733" spans="1:12" x14ac:dyDescent="0.2">
      <c r="A3733" s="113" t="s">
        <v>10491</v>
      </c>
      <c r="D3733" s="113" t="s">
        <v>6703</v>
      </c>
      <c r="E3733" s="113">
        <f t="shared" si="58"/>
        <v>30117480</v>
      </c>
      <c r="F3733" s="113" t="s">
        <v>11571</v>
      </c>
      <c r="G3733" s="113" t="s">
        <v>11027</v>
      </c>
      <c r="H3733" s="113" t="s">
        <v>6694</v>
      </c>
      <c r="I3733" s="113" t="s">
        <v>11022</v>
      </c>
    </row>
    <row r="3734" spans="1:12" x14ac:dyDescent="0.2">
      <c r="A3734" s="113" t="s">
        <v>10491</v>
      </c>
      <c r="D3734" s="113" t="s">
        <v>6704</v>
      </c>
      <c r="E3734" s="113">
        <f t="shared" si="58"/>
        <v>30117601</v>
      </c>
      <c r="F3734" s="113" t="s">
        <v>11571</v>
      </c>
      <c r="G3734" s="113" t="s">
        <v>11027</v>
      </c>
      <c r="H3734" s="113" t="s">
        <v>6705</v>
      </c>
      <c r="I3734" s="113" t="s">
        <v>14415</v>
      </c>
      <c r="K3734" s="115"/>
      <c r="L3734" s="113"/>
    </row>
    <row r="3735" spans="1:12" x14ac:dyDescent="0.2">
      <c r="A3735" s="113" t="s">
        <v>10491</v>
      </c>
      <c r="D3735" s="113" t="s">
        <v>6706</v>
      </c>
      <c r="E3735" s="113">
        <f t="shared" si="58"/>
        <v>30117610</v>
      </c>
      <c r="F3735" s="113" t="s">
        <v>11571</v>
      </c>
      <c r="G3735" s="113" t="s">
        <v>11027</v>
      </c>
      <c r="H3735" s="113" t="s">
        <v>6705</v>
      </c>
      <c r="I3735" s="113" t="s">
        <v>6707</v>
      </c>
      <c r="K3735" s="115"/>
      <c r="L3735" s="113"/>
    </row>
    <row r="3736" spans="1:12" x14ac:dyDescent="0.2">
      <c r="A3736" s="113" t="s">
        <v>10491</v>
      </c>
      <c r="D3736" s="113" t="s">
        <v>6708</v>
      </c>
      <c r="E3736" s="113">
        <f t="shared" si="58"/>
        <v>30117611</v>
      </c>
      <c r="F3736" s="113" t="s">
        <v>11571</v>
      </c>
      <c r="G3736" s="113" t="s">
        <v>11027</v>
      </c>
      <c r="H3736" s="113" t="s">
        <v>6705</v>
      </c>
      <c r="I3736" s="113" t="s">
        <v>6709</v>
      </c>
      <c r="K3736" s="115"/>
      <c r="L3736" s="113"/>
    </row>
    <row r="3737" spans="1:12" x14ac:dyDescent="0.2">
      <c r="A3737" s="113" t="s">
        <v>10491</v>
      </c>
      <c r="D3737" s="113" t="s">
        <v>6710</v>
      </c>
      <c r="E3737" s="113">
        <f t="shared" si="58"/>
        <v>30117612</v>
      </c>
      <c r="F3737" s="113" t="s">
        <v>11571</v>
      </c>
      <c r="G3737" s="113" t="s">
        <v>11027</v>
      </c>
      <c r="H3737" s="113" t="s">
        <v>6705</v>
      </c>
      <c r="I3737" s="113" t="s">
        <v>6711</v>
      </c>
      <c r="K3737" s="115"/>
      <c r="L3737" s="113"/>
    </row>
    <row r="3738" spans="1:12" x14ac:dyDescent="0.2">
      <c r="A3738" s="113" t="s">
        <v>10491</v>
      </c>
      <c r="D3738" s="113" t="s">
        <v>6712</v>
      </c>
      <c r="E3738" s="113">
        <f t="shared" si="58"/>
        <v>30117613</v>
      </c>
      <c r="F3738" s="113" t="s">
        <v>11571</v>
      </c>
      <c r="G3738" s="113" t="s">
        <v>11027</v>
      </c>
      <c r="H3738" s="113" t="s">
        <v>6705</v>
      </c>
      <c r="I3738" s="113" t="s">
        <v>14611</v>
      </c>
      <c r="K3738" s="115"/>
      <c r="L3738" s="113"/>
    </row>
    <row r="3739" spans="1:12" x14ac:dyDescent="0.2">
      <c r="A3739" s="113" t="s">
        <v>10491</v>
      </c>
      <c r="D3739" s="113" t="s">
        <v>6713</v>
      </c>
      <c r="E3739" s="113">
        <f t="shared" si="58"/>
        <v>30117614</v>
      </c>
      <c r="F3739" s="113" t="s">
        <v>11571</v>
      </c>
      <c r="G3739" s="113" t="s">
        <v>11027</v>
      </c>
      <c r="H3739" s="113" t="s">
        <v>6705</v>
      </c>
      <c r="I3739" s="113" t="s">
        <v>6714</v>
      </c>
      <c r="K3739" s="115"/>
      <c r="L3739" s="113"/>
    </row>
    <row r="3740" spans="1:12" x14ac:dyDescent="0.2">
      <c r="A3740" s="113" t="s">
        <v>10491</v>
      </c>
      <c r="D3740" s="113" t="s">
        <v>9571</v>
      </c>
      <c r="E3740" s="113">
        <f t="shared" si="58"/>
        <v>30117615</v>
      </c>
      <c r="F3740" s="113" t="s">
        <v>11571</v>
      </c>
      <c r="G3740" s="113" t="s">
        <v>11027</v>
      </c>
      <c r="H3740" s="113" t="s">
        <v>6705</v>
      </c>
      <c r="I3740" s="113" t="s">
        <v>9572</v>
      </c>
      <c r="K3740" s="115"/>
      <c r="L3740" s="113"/>
    </row>
    <row r="3741" spans="1:12" x14ac:dyDescent="0.2">
      <c r="A3741" s="113" t="s">
        <v>10491</v>
      </c>
      <c r="D3741" s="113" t="s">
        <v>9573</v>
      </c>
      <c r="E3741" s="113">
        <f t="shared" si="58"/>
        <v>30117616</v>
      </c>
      <c r="F3741" s="113" t="s">
        <v>11571</v>
      </c>
      <c r="G3741" s="113" t="s">
        <v>11027</v>
      </c>
      <c r="H3741" s="113" t="s">
        <v>6705</v>
      </c>
      <c r="I3741" s="113" t="s">
        <v>9574</v>
      </c>
      <c r="K3741" s="115"/>
      <c r="L3741" s="113"/>
    </row>
    <row r="3742" spans="1:12" x14ac:dyDescent="0.2">
      <c r="A3742" s="113" t="s">
        <v>10491</v>
      </c>
      <c r="D3742" s="113" t="s">
        <v>9575</v>
      </c>
      <c r="E3742" s="113">
        <f t="shared" si="58"/>
        <v>30117617</v>
      </c>
      <c r="F3742" s="113" t="s">
        <v>11571</v>
      </c>
      <c r="G3742" s="113" t="s">
        <v>11027</v>
      </c>
      <c r="H3742" s="113" t="s">
        <v>6705</v>
      </c>
      <c r="I3742" s="113" t="s">
        <v>9576</v>
      </c>
      <c r="K3742" s="115"/>
      <c r="L3742" s="113"/>
    </row>
    <row r="3743" spans="1:12" x14ac:dyDescent="0.2">
      <c r="A3743" s="113" t="s">
        <v>10491</v>
      </c>
      <c r="D3743" s="113" t="s">
        <v>9577</v>
      </c>
      <c r="E3743" s="113">
        <f t="shared" si="58"/>
        <v>30117618</v>
      </c>
      <c r="F3743" s="113" t="s">
        <v>11571</v>
      </c>
      <c r="G3743" s="113" t="s">
        <v>11027</v>
      </c>
      <c r="H3743" s="113" t="s">
        <v>6705</v>
      </c>
      <c r="I3743" s="113" t="s">
        <v>16655</v>
      </c>
      <c r="K3743" s="115"/>
      <c r="L3743" s="113"/>
    </row>
    <row r="3744" spans="1:12" x14ac:dyDescent="0.2">
      <c r="A3744" s="113" t="s">
        <v>10491</v>
      </c>
      <c r="D3744" s="113" t="s">
        <v>9578</v>
      </c>
      <c r="E3744" s="113">
        <f t="shared" si="58"/>
        <v>30117630</v>
      </c>
      <c r="F3744" s="113" t="s">
        <v>11571</v>
      </c>
      <c r="G3744" s="113" t="s">
        <v>11027</v>
      </c>
      <c r="H3744" s="113" t="s">
        <v>6705</v>
      </c>
      <c r="I3744" s="113" t="s">
        <v>9579</v>
      </c>
      <c r="K3744" s="115"/>
      <c r="L3744" s="113"/>
    </row>
    <row r="3745" spans="1:12" x14ac:dyDescent="0.2">
      <c r="A3745" s="113" t="s">
        <v>10491</v>
      </c>
      <c r="D3745" s="113" t="s">
        <v>12520</v>
      </c>
      <c r="E3745" s="113">
        <f t="shared" si="58"/>
        <v>30117631</v>
      </c>
      <c r="F3745" s="113" t="s">
        <v>11571</v>
      </c>
      <c r="G3745" s="113" t="s">
        <v>11027</v>
      </c>
      <c r="H3745" s="113" t="s">
        <v>6705</v>
      </c>
      <c r="I3745" s="113" t="s">
        <v>12521</v>
      </c>
      <c r="K3745" s="115"/>
      <c r="L3745" s="113"/>
    </row>
    <row r="3746" spans="1:12" x14ac:dyDescent="0.2">
      <c r="A3746" s="113" t="s">
        <v>10491</v>
      </c>
      <c r="D3746" s="113" t="s">
        <v>12522</v>
      </c>
      <c r="E3746" s="113">
        <f t="shared" si="58"/>
        <v>30117632</v>
      </c>
      <c r="F3746" s="113" t="s">
        <v>11571</v>
      </c>
      <c r="G3746" s="113" t="s">
        <v>11027</v>
      </c>
      <c r="H3746" s="113" t="s">
        <v>6705</v>
      </c>
      <c r="I3746" s="113" t="s">
        <v>14611</v>
      </c>
      <c r="K3746" s="115"/>
      <c r="L3746" s="113"/>
    </row>
    <row r="3747" spans="1:12" x14ac:dyDescent="0.2">
      <c r="A3747" s="113" t="s">
        <v>10491</v>
      </c>
      <c r="D3747" s="113" t="s">
        <v>12523</v>
      </c>
      <c r="E3747" s="113">
        <f t="shared" si="58"/>
        <v>30117633</v>
      </c>
      <c r="F3747" s="113" t="s">
        <v>11571</v>
      </c>
      <c r="G3747" s="113" t="s">
        <v>11027</v>
      </c>
      <c r="H3747" s="113" t="s">
        <v>6705</v>
      </c>
      <c r="I3747" s="113" t="s">
        <v>12524</v>
      </c>
      <c r="K3747" s="115"/>
      <c r="L3747" s="113"/>
    </row>
    <row r="3748" spans="1:12" x14ac:dyDescent="0.2">
      <c r="A3748" s="113" t="s">
        <v>10491</v>
      </c>
      <c r="D3748" s="113" t="s">
        <v>12525</v>
      </c>
      <c r="E3748" s="113">
        <f t="shared" si="58"/>
        <v>30117634</v>
      </c>
      <c r="F3748" s="113" t="s">
        <v>11571</v>
      </c>
      <c r="G3748" s="113" t="s">
        <v>11027</v>
      </c>
      <c r="H3748" s="113" t="s">
        <v>6705</v>
      </c>
      <c r="I3748" s="113" t="s">
        <v>9576</v>
      </c>
      <c r="K3748" s="115"/>
      <c r="L3748" s="113"/>
    </row>
    <row r="3749" spans="1:12" x14ac:dyDescent="0.2">
      <c r="A3749" s="113" t="s">
        <v>10491</v>
      </c>
      <c r="D3749" s="113" t="s">
        <v>12526</v>
      </c>
      <c r="E3749" s="113">
        <f t="shared" si="58"/>
        <v>30117680</v>
      </c>
      <c r="F3749" s="113" t="s">
        <v>11571</v>
      </c>
      <c r="G3749" s="113" t="s">
        <v>11027</v>
      </c>
      <c r="H3749" s="113" t="s">
        <v>6705</v>
      </c>
      <c r="I3749" s="113" t="s">
        <v>11022</v>
      </c>
    </row>
    <row r="3750" spans="1:12" x14ac:dyDescent="0.2">
      <c r="A3750" s="113" t="s">
        <v>10491</v>
      </c>
      <c r="D3750" s="113" t="s">
        <v>12527</v>
      </c>
      <c r="E3750" s="113">
        <f t="shared" si="58"/>
        <v>30118101</v>
      </c>
      <c r="F3750" s="113" t="s">
        <v>11571</v>
      </c>
      <c r="G3750" s="113" t="s">
        <v>11027</v>
      </c>
      <c r="H3750" s="113" t="s">
        <v>12528</v>
      </c>
      <c r="I3750" s="113" t="s">
        <v>14415</v>
      </c>
    </row>
    <row r="3751" spans="1:12" x14ac:dyDescent="0.2">
      <c r="A3751" s="113" t="s">
        <v>10491</v>
      </c>
      <c r="D3751" s="113" t="s">
        <v>12529</v>
      </c>
      <c r="E3751" s="113">
        <f t="shared" si="58"/>
        <v>30118102</v>
      </c>
      <c r="F3751" s="113" t="s">
        <v>11571</v>
      </c>
      <c r="G3751" s="113" t="s">
        <v>11027</v>
      </c>
      <c r="H3751" s="113" t="s">
        <v>12528</v>
      </c>
      <c r="I3751" s="113" t="s">
        <v>12530</v>
      </c>
    </row>
    <row r="3752" spans="1:12" x14ac:dyDescent="0.2">
      <c r="A3752" s="113" t="s">
        <v>10491</v>
      </c>
      <c r="D3752" s="113" t="s">
        <v>12531</v>
      </c>
      <c r="E3752" s="113">
        <f t="shared" si="58"/>
        <v>30118103</v>
      </c>
      <c r="F3752" s="113" t="s">
        <v>11571</v>
      </c>
      <c r="G3752" s="113" t="s">
        <v>11027</v>
      </c>
      <c r="H3752" s="113" t="s">
        <v>12528</v>
      </c>
      <c r="I3752" s="113" t="s">
        <v>12021</v>
      </c>
    </row>
    <row r="3753" spans="1:12" x14ac:dyDescent="0.2">
      <c r="A3753" s="113" t="s">
        <v>10491</v>
      </c>
      <c r="D3753" s="113" t="s">
        <v>12532</v>
      </c>
      <c r="E3753" s="113">
        <f t="shared" si="58"/>
        <v>30118104</v>
      </c>
      <c r="F3753" s="113" t="s">
        <v>11571</v>
      </c>
      <c r="G3753" s="113" t="s">
        <v>11027</v>
      </c>
      <c r="H3753" s="113" t="s">
        <v>12528</v>
      </c>
      <c r="I3753" s="113" t="s">
        <v>12533</v>
      </c>
    </row>
    <row r="3754" spans="1:12" x14ac:dyDescent="0.2">
      <c r="A3754" s="113" t="s">
        <v>10491</v>
      </c>
      <c r="D3754" s="113" t="s">
        <v>12534</v>
      </c>
      <c r="E3754" s="113">
        <f t="shared" si="58"/>
        <v>30118105</v>
      </c>
      <c r="F3754" s="113" t="s">
        <v>11571</v>
      </c>
      <c r="G3754" s="113" t="s">
        <v>11027</v>
      </c>
      <c r="H3754" s="113" t="s">
        <v>12528</v>
      </c>
      <c r="I3754" s="113" t="s">
        <v>12535</v>
      </c>
    </row>
    <row r="3755" spans="1:12" x14ac:dyDescent="0.2">
      <c r="A3755" s="113" t="s">
        <v>10491</v>
      </c>
      <c r="D3755" s="113" t="s">
        <v>12536</v>
      </c>
      <c r="E3755" s="113">
        <f t="shared" si="58"/>
        <v>30118106</v>
      </c>
      <c r="F3755" s="113" t="s">
        <v>11571</v>
      </c>
      <c r="G3755" s="113" t="s">
        <v>11027</v>
      </c>
      <c r="H3755" s="113" t="s">
        <v>12528</v>
      </c>
      <c r="I3755" s="113" t="s">
        <v>12537</v>
      </c>
    </row>
    <row r="3756" spans="1:12" x14ac:dyDescent="0.2">
      <c r="A3756" s="113" t="s">
        <v>10491</v>
      </c>
      <c r="D3756" s="113" t="s">
        <v>12538</v>
      </c>
      <c r="E3756" s="113">
        <f t="shared" si="58"/>
        <v>30118107</v>
      </c>
      <c r="F3756" s="113" t="s">
        <v>11571</v>
      </c>
      <c r="G3756" s="113" t="s">
        <v>11027</v>
      </c>
      <c r="H3756" s="113" t="s">
        <v>12528</v>
      </c>
      <c r="I3756" s="113" t="s">
        <v>12539</v>
      </c>
    </row>
    <row r="3757" spans="1:12" x14ac:dyDescent="0.2">
      <c r="A3757" s="113" t="s">
        <v>10491</v>
      </c>
      <c r="D3757" s="113" t="s">
        <v>12540</v>
      </c>
      <c r="E3757" s="113">
        <f t="shared" si="58"/>
        <v>30118108</v>
      </c>
      <c r="F3757" s="113" t="s">
        <v>11571</v>
      </c>
      <c r="G3757" s="113" t="s">
        <v>11027</v>
      </c>
      <c r="H3757" s="113" t="s">
        <v>12528</v>
      </c>
      <c r="I3757" s="113" t="s">
        <v>12541</v>
      </c>
    </row>
    <row r="3758" spans="1:12" x14ac:dyDescent="0.2">
      <c r="A3758" s="113" t="s">
        <v>10491</v>
      </c>
      <c r="D3758" s="113" t="s">
        <v>12542</v>
      </c>
      <c r="E3758" s="113">
        <f t="shared" si="58"/>
        <v>30118109</v>
      </c>
      <c r="F3758" s="113" t="s">
        <v>11571</v>
      </c>
      <c r="G3758" s="113" t="s">
        <v>11027</v>
      </c>
      <c r="H3758" s="113" t="s">
        <v>12528</v>
      </c>
      <c r="I3758" s="113" t="s">
        <v>12543</v>
      </c>
    </row>
    <row r="3759" spans="1:12" x14ac:dyDescent="0.2">
      <c r="A3759" s="113" t="s">
        <v>10491</v>
      </c>
      <c r="D3759" s="113" t="s">
        <v>12544</v>
      </c>
      <c r="E3759" s="113">
        <f t="shared" si="58"/>
        <v>30118110</v>
      </c>
      <c r="F3759" s="113" t="s">
        <v>11571</v>
      </c>
      <c r="G3759" s="113" t="s">
        <v>11027</v>
      </c>
      <c r="H3759" s="113" t="s">
        <v>12528</v>
      </c>
      <c r="I3759" s="113" t="s">
        <v>15509</v>
      </c>
    </row>
    <row r="3760" spans="1:12" x14ac:dyDescent="0.2">
      <c r="A3760" s="113" t="s">
        <v>10491</v>
      </c>
      <c r="D3760" s="113" t="s">
        <v>15510</v>
      </c>
      <c r="E3760" s="113">
        <f t="shared" si="58"/>
        <v>30118180</v>
      </c>
      <c r="F3760" s="113" t="s">
        <v>11571</v>
      </c>
      <c r="G3760" s="113" t="s">
        <v>11027</v>
      </c>
      <c r="H3760" s="113" t="s">
        <v>12528</v>
      </c>
      <c r="I3760" s="113" t="s">
        <v>11022</v>
      </c>
    </row>
    <row r="3761" spans="1:9" x14ac:dyDescent="0.2">
      <c r="A3761" s="113" t="s">
        <v>10491</v>
      </c>
      <c r="D3761" s="113" t="s">
        <v>15511</v>
      </c>
      <c r="E3761" s="113">
        <f t="shared" si="58"/>
        <v>30119001</v>
      </c>
      <c r="F3761" s="113" t="s">
        <v>11571</v>
      </c>
      <c r="G3761" s="113" t="s">
        <v>11027</v>
      </c>
      <c r="H3761" s="113" t="s">
        <v>15512</v>
      </c>
      <c r="I3761" s="113" t="s">
        <v>14415</v>
      </c>
    </row>
    <row r="3762" spans="1:9" x14ac:dyDescent="0.2">
      <c r="A3762" s="113" t="s">
        <v>10491</v>
      </c>
      <c r="D3762" s="113" t="s">
        <v>15513</v>
      </c>
      <c r="E3762" s="113">
        <f t="shared" si="58"/>
        <v>30119002</v>
      </c>
      <c r="F3762" s="113" t="s">
        <v>11571</v>
      </c>
      <c r="G3762" s="113" t="s">
        <v>11027</v>
      </c>
      <c r="H3762" s="113" t="s">
        <v>15512</v>
      </c>
      <c r="I3762" s="113" t="s">
        <v>15514</v>
      </c>
    </row>
    <row r="3763" spans="1:9" x14ac:dyDescent="0.2">
      <c r="A3763" s="113" t="s">
        <v>10491</v>
      </c>
      <c r="D3763" s="113" t="s">
        <v>15515</v>
      </c>
      <c r="E3763" s="113">
        <f t="shared" si="58"/>
        <v>30119003</v>
      </c>
      <c r="F3763" s="113" t="s">
        <v>11571</v>
      </c>
      <c r="G3763" s="113" t="s">
        <v>11027</v>
      </c>
      <c r="H3763" s="113" t="s">
        <v>15512</v>
      </c>
      <c r="I3763" s="113" t="s">
        <v>15516</v>
      </c>
    </row>
    <row r="3764" spans="1:9" x14ac:dyDescent="0.2">
      <c r="A3764" s="113" t="s">
        <v>10491</v>
      </c>
      <c r="D3764" s="113" t="s">
        <v>15517</v>
      </c>
      <c r="E3764" s="113">
        <f t="shared" si="58"/>
        <v>30119004</v>
      </c>
      <c r="F3764" s="113" t="s">
        <v>11571</v>
      </c>
      <c r="G3764" s="113" t="s">
        <v>11027</v>
      </c>
      <c r="H3764" s="113" t="s">
        <v>15512</v>
      </c>
      <c r="I3764" s="113" t="s">
        <v>15518</v>
      </c>
    </row>
    <row r="3765" spans="1:9" x14ac:dyDescent="0.2">
      <c r="A3765" s="113" t="s">
        <v>10491</v>
      </c>
      <c r="D3765" s="113" t="s">
        <v>15519</v>
      </c>
      <c r="E3765" s="113">
        <f t="shared" si="58"/>
        <v>30119010</v>
      </c>
      <c r="F3765" s="113" t="s">
        <v>11571</v>
      </c>
      <c r="G3765" s="113" t="s">
        <v>11027</v>
      </c>
      <c r="H3765" s="113" t="s">
        <v>15512</v>
      </c>
      <c r="I3765" s="113" t="s">
        <v>15520</v>
      </c>
    </row>
    <row r="3766" spans="1:9" x14ac:dyDescent="0.2">
      <c r="A3766" s="113" t="s">
        <v>10491</v>
      </c>
      <c r="D3766" s="113" t="s">
        <v>15521</v>
      </c>
      <c r="E3766" s="113">
        <f t="shared" si="58"/>
        <v>30119011</v>
      </c>
      <c r="F3766" s="113" t="s">
        <v>11571</v>
      </c>
      <c r="G3766" s="113" t="s">
        <v>11027</v>
      </c>
      <c r="H3766" s="113" t="s">
        <v>15512</v>
      </c>
      <c r="I3766" s="113" t="s">
        <v>15522</v>
      </c>
    </row>
    <row r="3767" spans="1:9" x14ac:dyDescent="0.2">
      <c r="A3767" s="113" t="s">
        <v>10491</v>
      </c>
      <c r="D3767" s="113" t="s">
        <v>15523</v>
      </c>
      <c r="E3767" s="113">
        <f t="shared" si="58"/>
        <v>30119012</v>
      </c>
      <c r="F3767" s="113" t="s">
        <v>11571</v>
      </c>
      <c r="G3767" s="113" t="s">
        <v>11027</v>
      </c>
      <c r="H3767" s="113" t="s">
        <v>15512</v>
      </c>
      <c r="I3767" s="113" t="s">
        <v>15524</v>
      </c>
    </row>
    <row r="3768" spans="1:9" x14ac:dyDescent="0.2">
      <c r="A3768" s="113" t="s">
        <v>10491</v>
      </c>
      <c r="D3768" s="113" t="s">
        <v>15525</v>
      </c>
      <c r="E3768" s="113">
        <f t="shared" si="58"/>
        <v>30119013</v>
      </c>
      <c r="F3768" s="113" t="s">
        <v>11571</v>
      </c>
      <c r="G3768" s="113" t="s">
        <v>11027</v>
      </c>
      <c r="H3768" s="113" t="s">
        <v>15512</v>
      </c>
      <c r="I3768" s="113" t="s">
        <v>15526</v>
      </c>
    </row>
    <row r="3769" spans="1:9" x14ac:dyDescent="0.2">
      <c r="A3769" s="113" t="s">
        <v>10491</v>
      </c>
      <c r="D3769" s="113" t="s">
        <v>15527</v>
      </c>
      <c r="E3769" s="113">
        <f t="shared" si="58"/>
        <v>30119014</v>
      </c>
      <c r="F3769" s="113" t="s">
        <v>11571</v>
      </c>
      <c r="G3769" s="113" t="s">
        <v>11027</v>
      </c>
      <c r="H3769" s="113" t="s">
        <v>15512</v>
      </c>
      <c r="I3769" s="113" t="s">
        <v>15528</v>
      </c>
    </row>
    <row r="3770" spans="1:9" x14ac:dyDescent="0.2">
      <c r="A3770" s="113" t="s">
        <v>10491</v>
      </c>
      <c r="D3770" s="113" t="s">
        <v>15529</v>
      </c>
      <c r="E3770" s="113">
        <f t="shared" si="58"/>
        <v>30119080</v>
      </c>
      <c r="F3770" s="113" t="s">
        <v>11571</v>
      </c>
      <c r="G3770" s="113" t="s">
        <v>11027</v>
      </c>
      <c r="H3770" s="113" t="s">
        <v>15512</v>
      </c>
      <c r="I3770" s="113" t="s">
        <v>11022</v>
      </c>
    </row>
    <row r="3771" spans="1:9" x14ac:dyDescent="0.2">
      <c r="A3771" s="113" t="s">
        <v>10491</v>
      </c>
      <c r="D3771" s="113" t="s">
        <v>15530</v>
      </c>
      <c r="E3771" s="113">
        <f t="shared" si="58"/>
        <v>30119501</v>
      </c>
      <c r="F3771" s="113" t="s">
        <v>11571</v>
      </c>
      <c r="G3771" s="113" t="s">
        <v>11027</v>
      </c>
      <c r="H3771" s="113" t="s">
        <v>14058</v>
      </c>
      <c r="I3771" s="113" t="s">
        <v>14415</v>
      </c>
    </row>
    <row r="3772" spans="1:9" x14ac:dyDescent="0.2">
      <c r="A3772" s="113" t="s">
        <v>10491</v>
      </c>
      <c r="D3772" s="113" t="s">
        <v>15531</v>
      </c>
      <c r="E3772" s="113">
        <f t="shared" si="58"/>
        <v>30119502</v>
      </c>
      <c r="F3772" s="113" t="s">
        <v>11571</v>
      </c>
      <c r="G3772" s="113" t="s">
        <v>11027</v>
      </c>
      <c r="H3772" s="113" t="s">
        <v>14058</v>
      </c>
      <c r="I3772" s="113" t="s">
        <v>15532</v>
      </c>
    </row>
    <row r="3773" spans="1:9" x14ac:dyDescent="0.2">
      <c r="A3773" s="113" t="s">
        <v>10491</v>
      </c>
      <c r="D3773" s="113" t="s">
        <v>15533</v>
      </c>
      <c r="E3773" s="113">
        <f t="shared" si="58"/>
        <v>30119503</v>
      </c>
      <c r="F3773" s="113" t="s">
        <v>11571</v>
      </c>
      <c r="G3773" s="113" t="s">
        <v>11027</v>
      </c>
      <c r="H3773" s="113" t="s">
        <v>14058</v>
      </c>
      <c r="I3773" s="113" t="s">
        <v>15534</v>
      </c>
    </row>
    <row r="3774" spans="1:9" x14ac:dyDescent="0.2">
      <c r="A3774" s="113" t="s">
        <v>10491</v>
      </c>
      <c r="D3774" s="113" t="s">
        <v>15535</v>
      </c>
      <c r="E3774" s="113">
        <f t="shared" si="58"/>
        <v>30119504</v>
      </c>
      <c r="F3774" s="113" t="s">
        <v>11571</v>
      </c>
      <c r="G3774" s="113" t="s">
        <v>11027</v>
      </c>
      <c r="H3774" s="113" t="s">
        <v>14058</v>
      </c>
      <c r="I3774" s="113" t="s">
        <v>15536</v>
      </c>
    </row>
    <row r="3775" spans="1:9" x14ac:dyDescent="0.2">
      <c r="A3775" s="113" t="s">
        <v>10491</v>
      </c>
      <c r="D3775" s="113" t="s">
        <v>15537</v>
      </c>
      <c r="E3775" s="113">
        <f t="shared" si="58"/>
        <v>30119505</v>
      </c>
      <c r="F3775" s="113" t="s">
        <v>11571</v>
      </c>
      <c r="G3775" s="113" t="s">
        <v>11027</v>
      </c>
      <c r="H3775" s="113" t="s">
        <v>14058</v>
      </c>
      <c r="I3775" s="113" t="s">
        <v>15538</v>
      </c>
    </row>
    <row r="3776" spans="1:9" x14ac:dyDescent="0.2">
      <c r="A3776" s="113" t="s">
        <v>10491</v>
      </c>
      <c r="D3776" s="113" t="s">
        <v>15539</v>
      </c>
      <c r="E3776" s="113">
        <f t="shared" si="58"/>
        <v>30119506</v>
      </c>
      <c r="F3776" s="113" t="s">
        <v>11571</v>
      </c>
      <c r="G3776" s="113" t="s">
        <v>11027</v>
      </c>
      <c r="H3776" s="113" t="s">
        <v>14058</v>
      </c>
      <c r="I3776" s="113" t="s">
        <v>15540</v>
      </c>
    </row>
    <row r="3777" spans="1:9" x14ac:dyDescent="0.2">
      <c r="A3777" s="113" t="s">
        <v>10491</v>
      </c>
      <c r="D3777" s="113" t="s">
        <v>15541</v>
      </c>
      <c r="E3777" s="113">
        <f t="shared" si="58"/>
        <v>30119580</v>
      </c>
      <c r="F3777" s="113" t="s">
        <v>11571</v>
      </c>
      <c r="G3777" s="113" t="s">
        <v>11027</v>
      </c>
      <c r="H3777" s="113" t="s">
        <v>14058</v>
      </c>
      <c r="I3777" s="113" t="s">
        <v>11022</v>
      </c>
    </row>
    <row r="3778" spans="1:9" x14ac:dyDescent="0.2">
      <c r="A3778" s="113" t="s">
        <v>10491</v>
      </c>
      <c r="D3778" s="113" t="s">
        <v>15542</v>
      </c>
      <c r="E3778" s="113">
        <f t="shared" ref="E3778:E3841" si="59">VALUE(D3778)</f>
        <v>30119701</v>
      </c>
      <c r="F3778" s="113" t="s">
        <v>11571</v>
      </c>
      <c r="G3778" s="113" t="s">
        <v>11027</v>
      </c>
      <c r="H3778" s="113" t="s">
        <v>15543</v>
      </c>
      <c r="I3778" s="113" t="s">
        <v>15544</v>
      </c>
    </row>
    <row r="3779" spans="1:9" x14ac:dyDescent="0.2">
      <c r="A3779" s="113" t="s">
        <v>10491</v>
      </c>
      <c r="D3779" s="113" t="s">
        <v>15545</v>
      </c>
      <c r="E3779" s="113">
        <f t="shared" si="59"/>
        <v>30119705</v>
      </c>
      <c r="F3779" s="113" t="s">
        <v>11571</v>
      </c>
      <c r="G3779" s="113" t="s">
        <v>11027</v>
      </c>
      <c r="H3779" s="113" t="s">
        <v>15543</v>
      </c>
      <c r="I3779" s="113" t="s">
        <v>15546</v>
      </c>
    </row>
    <row r="3780" spans="1:9" x14ac:dyDescent="0.2">
      <c r="A3780" s="113" t="s">
        <v>10491</v>
      </c>
      <c r="D3780" s="113" t="s">
        <v>15547</v>
      </c>
      <c r="E3780" s="113">
        <f t="shared" si="59"/>
        <v>30119706</v>
      </c>
      <c r="F3780" s="113" t="s">
        <v>11571</v>
      </c>
      <c r="G3780" s="113" t="s">
        <v>11027</v>
      </c>
      <c r="H3780" s="113" t="s">
        <v>15543</v>
      </c>
      <c r="I3780" s="113" t="s">
        <v>15548</v>
      </c>
    </row>
    <row r="3781" spans="1:9" x14ac:dyDescent="0.2">
      <c r="A3781" s="113" t="s">
        <v>10491</v>
      </c>
      <c r="D3781" s="113" t="s">
        <v>15549</v>
      </c>
      <c r="E3781" s="113">
        <f t="shared" si="59"/>
        <v>30119707</v>
      </c>
      <c r="F3781" s="113" t="s">
        <v>11571</v>
      </c>
      <c r="G3781" s="113" t="s">
        <v>11027</v>
      </c>
      <c r="H3781" s="113" t="s">
        <v>15543</v>
      </c>
      <c r="I3781" s="113" t="s">
        <v>15550</v>
      </c>
    </row>
    <row r="3782" spans="1:9" x14ac:dyDescent="0.2">
      <c r="A3782" s="113" t="s">
        <v>10491</v>
      </c>
      <c r="D3782" s="113" t="s">
        <v>15551</v>
      </c>
      <c r="E3782" s="113">
        <f t="shared" si="59"/>
        <v>30119708</v>
      </c>
      <c r="F3782" s="113" t="s">
        <v>11571</v>
      </c>
      <c r="G3782" s="113" t="s">
        <v>11027</v>
      </c>
      <c r="H3782" s="113" t="s">
        <v>15543</v>
      </c>
      <c r="I3782" s="113" t="s">
        <v>15552</v>
      </c>
    </row>
    <row r="3783" spans="1:9" x14ac:dyDescent="0.2">
      <c r="A3783" s="113" t="s">
        <v>10491</v>
      </c>
      <c r="D3783" s="113" t="s">
        <v>15553</v>
      </c>
      <c r="E3783" s="113">
        <f t="shared" si="59"/>
        <v>30119709</v>
      </c>
      <c r="F3783" s="113" t="s">
        <v>11571</v>
      </c>
      <c r="G3783" s="113" t="s">
        <v>11027</v>
      </c>
      <c r="H3783" s="113" t="s">
        <v>15543</v>
      </c>
      <c r="I3783" s="113" t="s">
        <v>15554</v>
      </c>
    </row>
    <row r="3784" spans="1:9" x14ac:dyDescent="0.2">
      <c r="A3784" s="113" t="s">
        <v>10491</v>
      </c>
      <c r="D3784" s="113" t="s">
        <v>15555</v>
      </c>
      <c r="E3784" s="113">
        <f t="shared" si="59"/>
        <v>30119710</v>
      </c>
      <c r="F3784" s="113" t="s">
        <v>11571</v>
      </c>
      <c r="G3784" s="113" t="s">
        <v>11027</v>
      </c>
      <c r="H3784" s="113" t="s">
        <v>15543</v>
      </c>
      <c r="I3784" s="113" t="s">
        <v>15556</v>
      </c>
    </row>
    <row r="3785" spans="1:9" x14ac:dyDescent="0.2">
      <c r="A3785" s="113" t="s">
        <v>10491</v>
      </c>
      <c r="D3785" s="113" t="s">
        <v>15557</v>
      </c>
      <c r="E3785" s="113">
        <f t="shared" si="59"/>
        <v>30119741</v>
      </c>
      <c r="F3785" s="113" t="s">
        <v>11571</v>
      </c>
      <c r="G3785" s="113" t="s">
        <v>11027</v>
      </c>
      <c r="H3785" s="113" t="s">
        <v>15543</v>
      </c>
      <c r="I3785" s="113" t="s">
        <v>15558</v>
      </c>
    </row>
    <row r="3786" spans="1:9" x14ac:dyDescent="0.2">
      <c r="A3786" s="113" t="s">
        <v>10491</v>
      </c>
      <c r="D3786" s="113" t="s">
        <v>15559</v>
      </c>
      <c r="E3786" s="113">
        <f t="shared" si="59"/>
        <v>30119742</v>
      </c>
      <c r="F3786" s="113" t="s">
        <v>11571</v>
      </c>
      <c r="G3786" s="113" t="s">
        <v>11027</v>
      </c>
      <c r="H3786" s="113" t="s">
        <v>15543</v>
      </c>
      <c r="I3786" s="113" t="s">
        <v>15560</v>
      </c>
    </row>
    <row r="3787" spans="1:9" x14ac:dyDescent="0.2">
      <c r="A3787" s="113" t="s">
        <v>10491</v>
      </c>
      <c r="D3787" s="113" t="s">
        <v>15561</v>
      </c>
      <c r="E3787" s="113">
        <f t="shared" si="59"/>
        <v>30119743</v>
      </c>
      <c r="F3787" s="113" t="s">
        <v>11571</v>
      </c>
      <c r="G3787" s="113" t="s">
        <v>11027</v>
      </c>
      <c r="H3787" s="113" t="s">
        <v>15543</v>
      </c>
      <c r="I3787" s="113" t="s">
        <v>15562</v>
      </c>
    </row>
    <row r="3788" spans="1:9" x14ac:dyDescent="0.2">
      <c r="A3788" s="113" t="s">
        <v>10491</v>
      </c>
      <c r="D3788" s="113" t="s">
        <v>15563</v>
      </c>
      <c r="E3788" s="113">
        <f t="shared" si="59"/>
        <v>30119744</v>
      </c>
      <c r="F3788" s="113" t="s">
        <v>11571</v>
      </c>
      <c r="G3788" s="113" t="s">
        <v>11027</v>
      </c>
      <c r="H3788" s="113" t="s">
        <v>15543</v>
      </c>
      <c r="I3788" s="113" t="s">
        <v>15564</v>
      </c>
    </row>
    <row r="3789" spans="1:9" x14ac:dyDescent="0.2">
      <c r="A3789" s="113" t="s">
        <v>10491</v>
      </c>
      <c r="D3789" s="113" t="s">
        <v>15565</v>
      </c>
      <c r="E3789" s="113">
        <f t="shared" si="59"/>
        <v>30119745</v>
      </c>
      <c r="F3789" s="113" t="s">
        <v>11571</v>
      </c>
      <c r="G3789" s="113" t="s">
        <v>11027</v>
      </c>
      <c r="H3789" s="113" t="s">
        <v>15543</v>
      </c>
      <c r="I3789" s="113" t="s">
        <v>15566</v>
      </c>
    </row>
    <row r="3790" spans="1:9" x14ac:dyDescent="0.2">
      <c r="A3790" s="113" t="s">
        <v>10491</v>
      </c>
      <c r="D3790" s="113" t="s">
        <v>15567</v>
      </c>
      <c r="E3790" s="113">
        <f t="shared" si="59"/>
        <v>30119749</v>
      </c>
      <c r="F3790" s="113" t="s">
        <v>11571</v>
      </c>
      <c r="G3790" s="113" t="s">
        <v>11027</v>
      </c>
      <c r="H3790" s="113" t="s">
        <v>15543</v>
      </c>
      <c r="I3790" s="113" t="s">
        <v>15568</v>
      </c>
    </row>
    <row r="3791" spans="1:9" x14ac:dyDescent="0.2">
      <c r="A3791" s="113" t="s">
        <v>10491</v>
      </c>
      <c r="D3791" s="113" t="s">
        <v>15569</v>
      </c>
      <c r="E3791" s="113">
        <f t="shared" si="59"/>
        <v>30119799</v>
      </c>
      <c r="F3791" s="113" t="s">
        <v>11571</v>
      </c>
      <c r="G3791" s="113" t="s">
        <v>11027</v>
      </c>
      <c r="H3791" s="113" t="s">
        <v>15543</v>
      </c>
      <c r="I3791" s="113" t="s">
        <v>7789</v>
      </c>
    </row>
    <row r="3792" spans="1:9" x14ac:dyDescent="0.2">
      <c r="A3792" s="113" t="s">
        <v>10491</v>
      </c>
      <c r="D3792" s="113" t="s">
        <v>15570</v>
      </c>
      <c r="E3792" s="113">
        <f t="shared" si="59"/>
        <v>30120201</v>
      </c>
      <c r="F3792" s="113" t="s">
        <v>11571</v>
      </c>
      <c r="G3792" s="113" t="s">
        <v>11027</v>
      </c>
      <c r="H3792" s="113" t="s">
        <v>15571</v>
      </c>
      <c r="I3792" s="113" t="s">
        <v>14415</v>
      </c>
    </row>
    <row r="3793" spans="1:9" x14ac:dyDescent="0.2">
      <c r="A3793" s="113" t="s">
        <v>10491</v>
      </c>
      <c r="D3793" s="113" t="s">
        <v>15572</v>
      </c>
      <c r="E3793" s="113">
        <f t="shared" si="59"/>
        <v>30120202</v>
      </c>
      <c r="F3793" s="113" t="s">
        <v>11571</v>
      </c>
      <c r="G3793" s="113" t="s">
        <v>11027</v>
      </c>
      <c r="H3793" s="113" t="s">
        <v>15571</v>
      </c>
      <c r="I3793" s="113" t="s">
        <v>15573</v>
      </c>
    </row>
    <row r="3794" spans="1:9" x14ac:dyDescent="0.2">
      <c r="A3794" s="113" t="s">
        <v>10491</v>
      </c>
      <c r="D3794" s="113" t="s">
        <v>15574</v>
      </c>
      <c r="E3794" s="113">
        <f t="shared" si="59"/>
        <v>30120203</v>
      </c>
      <c r="F3794" s="113" t="s">
        <v>11571</v>
      </c>
      <c r="G3794" s="113" t="s">
        <v>11027</v>
      </c>
      <c r="H3794" s="113" t="s">
        <v>15571</v>
      </c>
      <c r="I3794" s="113" t="s">
        <v>15575</v>
      </c>
    </row>
    <row r="3795" spans="1:9" x14ac:dyDescent="0.2">
      <c r="A3795" s="113" t="s">
        <v>10491</v>
      </c>
      <c r="D3795" s="113" t="s">
        <v>15576</v>
      </c>
      <c r="E3795" s="113">
        <f t="shared" si="59"/>
        <v>30120204</v>
      </c>
      <c r="F3795" s="113" t="s">
        <v>11571</v>
      </c>
      <c r="G3795" s="113" t="s">
        <v>11027</v>
      </c>
      <c r="H3795" s="113" t="s">
        <v>15571</v>
      </c>
      <c r="I3795" s="113" t="s">
        <v>15577</v>
      </c>
    </row>
    <row r="3796" spans="1:9" x14ac:dyDescent="0.2">
      <c r="A3796" s="113" t="s">
        <v>10491</v>
      </c>
      <c r="D3796" s="113" t="s">
        <v>15578</v>
      </c>
      <c r="E3796" s="113">
        <f t="shared" si="59"/>
        <v>30120205</v>
      </c>
      <c r="F3796" s="113" t="s">
        <v>11571</v>
      </c>
      <c r="G3796" s="113" t="s">
        <v>11027</v>
      </c>
      <c r="H3796" s="113" t="s">
        <v>15571</v>
      </c>
      <c r="I3796" s="113" t="s">
        <v>15579</v>
      </c>
    </row>
    <row r="3797" spans="1:9" x14ac:dyDescent="0.2">
      <c r="A3797" s="113" t="s">
        <v>10491</v>
      </c>
      <c r="D3797" s="113" t="s">
        <v>15580</v>
      </c>
      <c r="E3797" s="113">
        <f t="shared" si="59"/>
        <v>30120206</v>
      </c>
      <c r="F3797" s="113" t="s">
        <v>11571</v>
      </c>
      <c r="G3797" s="113" t="s">
        <v>11027</v>
      </c>
      <c r="H3797" s="113" t="s">
        <v>15571</v>
      </c>
      <c r="I3797" s="113" t="s">
        <v>15581</v>
      </c>
    </row>
    <row r="3798" spans="1:9" x14ac:dyDescent="0.2">
      <c r="A3798" s="113" t="s">
        <v>10491</v>
      </c>
      <c r="D3798" s="113" t="s">
        <v>15582</v>
      </c>
      <c r="E3798" s="113">
        <f t="shared" si="59"/>
        <v>30120210</v>
      </c>
      <c r="F3798" s="113" t="s">
        <v>11571</v>
      </c>
      <c r="G3798" s="113" t="s">
        <v>11027</v>
      </c>
      <c r="H3798" s="113" t="s">
        <v>15571</v>
      </c>
      <c r="I3798" s="113" t="s">
        <v>15583</v>
      </c>
    </row>
    <row r="3799" spans="1:9" x14ac:dyDescent="0.2">
      <c r="A3799" s="113" t="s">
        <v>10491</v>
      </c>
      <c r="D3799" s="113" t="s">
        <v>15584</v>
      </c>
      <c r="E3799" s="113">
        <f t="shared" si="59"/>
        <v>30120211</v>
      </c>
      <c r="F3799" s="113" t="s">
        <v>11571</v>
      </c>
      <c r="G3799" s="113" t="s">
        <v>11027</v>
      </c>
      <c r="H3799" s="113" t="s">
        <v>15571</v>
      </c>
      <c r="I3799" s="113" t="s">
        <v>12634</v>
      </c>
    </row>
    <row r="3800" spans="1:9" x14ac:dyDescent="0.2">
      <c r="A3800" s="113" t="s">
        <v>10491</v>
      </c>
      <c r="D3800" s="113" t="s">
        <v>12635</v>
      </c>
      <c r="E3800" s="113">
        <f t="shared" si="59"/>
        <v>30120280</v>
      </c>
      <c r="F3800" s="113" t="s">
        <v>11571</v>
      </c>
      <c r="G3800" s="113" t="s">
        <v>11027</v>
      </c>
      <c r="H3800" s="113" t="s">
        <v>15571</v>
      </c>
      <c r="I3800" s="113" t="s">
        <v>11022</v>
      </c>
    </row>
    <row r="3801" spans="1:9" x14ac:dyDescent="0.2">
      <c r="A3801" s="113" t="s">
        <v>10491</v>
      </c>
      <c r="D3801" s="113" t="s">
        <v>12636</v>
      </c>
      <c r="E3801" s="113">
        <f t="shared" si="59"/>
        <v>30120501</v>
      </c>
      <c r="F3801" s="113" t="s">
        <v>11571</v>
      </c>
      <c r="G3801" s="113" t="s">
        <v>11027</v>
      </c>
      <c r="H3801" s="113" t="s">
        <v>12637</v>
      </c>
      <c r="I3801" s="113" t="s">
        <v>14415</v>
      </c>
    </row>
    <row r="3802" spans="1:9" x14ac:dyDescent="0.2">
      <c r="A3802" s="113" t="s">
        <v>10491</v>
      </c>
      <c r="D3802" s="113" t="s">
        <v>12638</v>
      </c>
      <c r="E3802" s="113">
        <f t="shared" si="59"/>
        <v>30120502</v>
      </c>
      <c r="F3802" s="113" t="s">
        <v>11571</v>
      </c>
      <c r="G3802" s="113" t="s">
        <v>11027</v>
      </c>
      <c r="H3802" s="113" t="s">
        <v>12637</v>
      </c>
      <c r="I3802" s="113" t="s">
        <v>12639</v>
      </c>
    </row>
    <row r="3803" spans="1:9" x14ac:dyDescent="0.2">
      <c r="A3803" s="113" t="s">
        <v>10491</v>
      </c>
      <c r="D3803" s="113" t="s">
        <v>12640</v>
      </c>
      <c r="E3803" s="113">
        <f t="shared" si="59"/>
        <v>30120503</v>
      </c>
      <c r="F3803" s="113" t="s">
        <v>11571</v>
      </c>
      <c r="G3803" s="113" t="s">
        <v>11027</v>
      </c>
      <c r="H3803" s="113" t="s">
        <v>12637</v>
      </c>
      <c r="I3803" s="113" t="s">
        <v>12641</v>
      </c>
    </row>
    <row r="3804" spans="1:9" x14ac:dyDescent="0.2">
      <c r="A3804" s="113" t="s">
        <v>10491</v>
      </c>
      <c r="D3804" s="113" t="s">
        <v>12642</v>
      </c>
      <c r="E3804" s="113">
        <f t="shared" si="59"/>
        <v>30120504</v>
      </c>
      <c r="F3804" s="113" t="s">
        <v>11571</v>
      </c>
      <c r="G3804" s="113" t="s">
        <v>11027</v>
      </c>
      <c r="H3804" s="113" t="s">
        <v>12637</v>
      </c>
      <c r="I3804" s="113" t="s">
        <v>12643</v>
      </c>
    </row>
    <row r="3805" spans="1:9" x14ac:dyDescent="0.2">
      <c r="A3805" s="113" t="s">
        <v>10491</v>
      </c>
      <c r="D3805" s="113" t="s">
        <v>12644</v>
      </c>
      <c r="E3805" s="113">
        <f t="shared" si="59"/>
        <v>30120505</v>
      </c>
      <c r="F3805" s="113" t="s">
        <v>11571</v>
      </c>
      <c r="G3805" s="113" t="s">
        <v>11027</v>
      </c>
      <c r="H3805" s="113" t="s">
        <v>12637</v>
      </c>
      <c r="I3805" s="113" t="s">
        <v>12645</v>
      </c>
    </row>
    <row r="3806" spans="1:9" x14ac:dyDescent="0.2">
      <c r="A3806" s="113" t="s">
        <v>10491</v>
      </c>
      <c r="D3806" s="113" t="s">
        <v>12646</v>
      </c>
      <c r="E3806" s="113">
        <f t="shared" si="59"/>
        <v>30120506</v>
      </c>
      <c r="F3806" s="113" t="s">
        <v>11571</v>
      </c>
      <c r="G3806" s="113" t="s">
        <v>11027</v>
      </c>
      <c r="H3806" s="113" t="s">
        <v>12637</v>
      </c>
      <c r="I3806" s="113" t="s">
        <v>12647</v>
      </c>
    </row>
    <row r="3807" spans="1:9" x14ac:dyDescent="0.2">
      <c r="A3807" s="113" t="s">
        <v>10491</v>
      </c>
      <c r="D3807" s="113" t="s">
        <v>12648</v>
      </c>
      <c r="E3807" s="113">
        <f t="shared" si="59"/>
        <v>30120507</v>
      </c>
      <c r="F3807" s="113" t="s">
        <v>11571</v>
      </c>
      <c r="G3807" s="113" t="s">
        <v>11027</v>
      </c>
      <c r="H3807" s="113" t="s">
        <v>12637</v>
      </c>
      <c r="I3807" s="113" t="s">
        <v>12649</v>
      </c>
    </row>
    <row r="3808" spans="1:9" x14ac:dyDescent="0.2">
      <c r="A3808" s="113" t="s">
        <v>10491</v>
      </c>
      <c r="D3808" s="113" t="s">
        <v>12650</v>
      </c>
      <c r="E3808" s="113">
        <f t="shared" si="59"/>
        <v>30120508</v>
      </c>
      <c r="F3808" s="113" t="s">
        <v>11571</v>
      </c>
      <c r="G3808" s="113" t="s">
        <v>11027</v>
      </c>
      <c r="H3808" s="113" t="s">
        <v>12637</v>
      </c>
      <c r="I3808" s="113" t="s">
        <v>12651</v>
      </c>
    </row>
    <row r="3809" spans="1:9" x14ac:dyDescent="0.2">
      <c r="A3809" s="113" t="s">
        <v>10491</v>
      </c>
      <c r="D3809" s="113" t="s">
        <v>12652</v>
      </c>
      <c r="E3809" s="113">
        <f t="shared" si="59"/>
        <v>30120509</v>
      </c>
      <c r="F3809" s="113" t="s">
        <v>11571</v>
      </c>
      <c r="G3809" s="113" t="s">
        <v>11027</v>
      </c>
      <c r="H3809" s="113" t="s">
        <v>12637</v>
      </c>
      <c r="I3809" s="113" t="s">
        <v>12653</v>
      </c>
    </row>
    <row r="3810" spans="1:9" x14ac:dyDescent="0.2">
      <c r="A3810" s="113" t="s">
        <v>10491</v>
      </c>
      <c r="D3810" s="113" t="s">
        <v>12654</v>
      </c>
      <c r="E3810" s="113">
        <f t="shared" si="59"/>
        <v>30120520</v>
      </c>
      <c r="F3810" s="113" t="s">
        <v>11571</v>
      </c>
      <c r="G3810" s="113" t="s">
        <v>11027</v>
      </c>
      <c r="H3810" s="113" t="s">
        <v>12637</v>
      </c>
      <c r="I3810" s="113" t="s">
        <v>12655</v>
      </c>
    </row>
    <row r="3811" spans="1:9" x14ac:dyDescent="0.2">
      <c r="A3811" s="113" t="s">
        <v>10491</v>
      </c>
      <c r="D3811" s="113" t="s">
        <v>12656</v>
      </c>
      <c r="E3811" s="113">
        <f t="shared" si="59"/>
        <v>30120521</v>
      </c>
      <c r="F3811" s="113" t="s">
        <v>11571</v>
      </c>
      <c r="G3811" s="113" t="s">
        <v>11027</v>
      </c>
      <c r="H3811" s="113" t="s">
        <v>12637</v>
      </c>
      <c r="I3811" s="113" t="s">
        <v>12657</v>
      </c>
    </row>
    <row r="3812" spans="1:9" x14ac:dyDescent="0.2">
      <c r="A3812" s="113" t="s">
        <v>10491</v>
      </c>
      <c r="D3812" s="113" t="s">
        <v>12658</v>
      </c>
      <c r="E3812" s="113">
        <f t="shared" si="59"/>
        <v>30120522</v>
      </c>
      <c r="F3812" s="113" t="s">
        <v>11571</v>
      </c>
      <c r="G3812" s="113" t="s">
        <v>11027</v>
      </c>
      <c r="H3812" s="113" t="s">
        <v>12637</v>
      </c>
      <c r="I3812" s="113" t="s">
        <v>12659</v>
      </c>
    </row>
    <row r="3813" spans="1:9" x14ac:dyDescent="0.2">
      <c r="A3813" s="113" t="s">
        <v>10491</v>
      </c>
      <c r="D3813" s="113" t="s">
        <v>12660</v>
      </c>
      <c r="E3813" s="113">
        <f t="shared" si="59"/>
        <v>30120523</v>
      </c>
      <c r="F3813" s="113" t="s">
        <v>11571</v>
      </c>
      <c r="G3813" s="113" t="s">
        <v>11027</v>
      </c>
      <c r="H3813" s="113" t="s">
        <v>12637</v>
      </c>
      <c r="I3813" s="113" t="s">
        <v>12661</v>
      </c>
    </row>
    <row r="3814" spans="1:9" x14ac:dyDescent="0.2">
      <c r="A3814" s="113" t="s">
        <v>10491</v>
      </c>
      <c r="D3814" s="113" t="s">
        <v>12662</v>
      </c>
      <c r="E3814" s="113">
        <f t="shared" si="59"/>
        <v>30120524</v>
      </c>
      <c r="F3814" s="113" t="s">
        <v>11571</v>
      </c>
      <c r="G3814" s="113" t="s">
        <v>11027</v>
      </c>
      <c r="H3814" s="113" t="s">
        <v>12637</v>
      </c>
      <c r="I3814" s="113" t="s">
        <v>12645</v>
      </c>
    </row>
    <row r="3815" spans="1:9" x14ac:dyDescent="0.2">
      <c r="A3815" s="113" t="s">
        <v>10491</v>
      </c>
      <c r="D3815" s="113" t="s">
        <v>12663</v>
      </c>
      <c r="E3815" s="113">
        <f t="shared" si="59"/>
        <v>30120525</v>
      </c>
      <c r="F3815" s="113" t="s">
        <v>11571</v>
      </c>
      <c r="G3815" s="113" t="s">
        <v>11027</v>
      </c>
      <c r="H3815" s="113" t="s">
        <v>12637</v>
      </c>
      <c r="I3815" s="113" t="s">
        <v>12664</v>
      </c>
    </row>
    <row r="3816" spans="1:9" x14ac:dyDescent="0.2">
      <c r="A3816" s="113" t="s">
        <v>10491</v>
      </c>
      <c r="D3816" s="113" t="s">
        <v>12665</v>
      </c>
      <c r="E3816" s="113">
        <f t="shared" si="59"/>
        <v>30120526</v>
      </c>
      <c r="F3816" s="113" t="s">
        <v>11571</v>
      </c>
      <c r="G3816" s="113" t="s">
        <v>11027</v>
      </c>
      <c r="H3816" s="113" t="s">
        <v>12637</v>
      </c>
      <c r="I3816" s="113" t="s">
        <v>12666</v>
      </c>
    </row>
    <row r="3817" spans="1:9" x14ac:dyDescent="0.2">
      <c r="A3817" s="113" t="s">
        <v>10491</v>
      </c>
      <c r="D3817" s="113" t="s">
        <v>12667</v>
      </c>
      <c r="E3817" s="113">
        <f t="shared" si="59"/>
        <v>30120527</v>
      </c>
      <c r="F3817" s="113" t="s">
        <v>11571</v>
      </c>
      <c r="G3817" s="113" t="s">
        <v>11027</v>
      </c>
      <c r="H3817" s="113" t="s">
        <v>12637</v>
      </c>
      <c r="I3817" s="113" t="s">
        <v>12668</v>
      </c>
    </row>
    <row r="3818" spans="1:9" x14ac:dyDescent="0.2">
      <c r="A3818" s="113" t="s">
        <v>10491</v>
      </c>
      <c r="D3818" s="113" t="s">
        <v>12669</v>
      </c>
      <c r="E3818" s="113">
        <f t="shared" si="59"/>
        <v>30120528</v>
      </c>
      <c r="F3818" s="113" t="s">
        <v>11571</v>
      </c>
      <c r="G3818" s="113" t="s">
        <v>11027</v>
      </c>
      <c r="H3818" s="113" t="s">
        <v>12637</v>
      </c>
      <c r="I3818" s="113" t="s">
        <v>12670</v>
      </c>
    </row>
    <row r="3819" spans="1:9" x14ac:dyDescent="0.2">
      <c r="A3819" s="113" t="s">
        <v>10491</v>
      </c>
      <c r="D3819" s="113" t="s">
        <v>12671</v>
      </c>
      <c r="E3819" s="113">
        <f t="shared" si="59"/>
        <v>30120529</v>
      </c>
      <c r="F3819" s="113" t="s">
        <v>11571</v>
      </c>
      <c r="G3819" s="113" t="s">
        <v>11027</v>
      </c>
      <c r="H3819" s="113" t="s">
        <v>12637</v>
      </c>
      <c r="I3819" s="113" t="s">
        <v>12672</v>
      </c>
    </row>
    <row r="3820" spans="1:9" x14ac:dyDescent="0.2">
      <c r="A3820" s="113" t="s">
        <v>10491</v>
      </c>
      <c r="D3820" s="113" t="s">
        <v>12673</v>
      </c>
      <c r="E3820" s="113">
        <f t="shared" si="59"/>
        <v>30120530</v>
      </c>
      <c r="F3820" s="113" t="s">
        <v>11571</v>
      </c>
      <c r="G3820" s="113" t="s">
        <v>11027</v>
      </c>
      <c r="H3820" s="113" t="s">
        <v>12637</v>
      </c>
      <c r="I3820" s="113" t="s">
        <v>12674</v>
      </c>
    </row>
    <row r="3821" spans="1:9" x14ac:dyDescent="0.2">
      <c r="A3821" s="113" t="s">
        <v>10491</v>
      </c>
      <c r="D3821" s="113" t="s">
        <v>12675</v>
      </c>
      <c r="E3821" s="113">
        <f t="shared" si="59"/>
        <v>30120531</v>
      </c>
      <c r="F3821" s="113" t="s">
        <v>11571</v>
      </c>
      <c r="G3821" s="113" t="s">
        <v>11027</v>
      </c>
      <c r="H3821" s="113" t="s">
        <v>12637</v>
      </c>
      <c r="I3821" s="113" t="s">
        <v>12676</v>
      </c>
    </row>
    <row r="3822" spans="1:9" x14ac:dyDescent="0.2">
      <c r="A3822" s="113" t="s">
        <v>10491</v>
      </c>
      <c r="D3822" s="113" t="s">
        <v>12677</v>
      </c>
      <c r="E3822" s="113">
        <f t="shared" si="59"/>
        <v>30120532</v>
      </c>
      <c r="F3822" s="113" t="s">
        <v>11571</v>
      </c>
      <c r="G3822" s="113" t="s">
        <v>11027</v>
      </c>
      <c r="H3822" s="113" t="s">
        <v>12637</v>
      </c>
      <c r="I3822" s="113" t="s">
        <v>12678</v>
      </c>
    </row>
    <row r="3823" spans="1:9" x14ac:dyDescent="0.2">
      <c r="A3823" s="113" t="s">
        <v>10491</v>
      </c>
      <c r="D3823" s="113" t="s">
        <v>12679</v>
      </c>
      <c r="E3823" s="113">
        <f t="shared" si="59"/>
        <v>30120540</v>
      </c>
      <c r="F3823" s="113" t="s">
        <v>11571</v>
      </c>
      <c r="G3823" s="113" t="s">
        <v>11027</v>
      </c>
      <c r="H3823" s="113" t="s">
        <v>12637</v>
      </c>
      <c r="I3823" s="113" t="s">
        <v>12680</v>
      </c>
    </row>
    <row r="3824" spans="1:9" x14ac:dyDescent="0.2">
      <c r="A3824" s="113" t="s">
        <v>10491</v>
      </c>
      <c r="D3824" s="113" t="s">
        <v>12681</v>
      </c>
      <c r="E3824" s="113">
        <f t="shared" si="59"/>
        <v>30120541</v>
      </c>
      <c r="F3824" s="113" t="s">
        <v>11571</v>
      </c>
      <c r="G3824" s="113" t="s">
        <v>11027</v>
      </c>
      <c r="H3824" s="113" t="s">
        <v>12637</v>
      </c>
      <c r="I3824" s="113" t="s">
        <v>12657</v>
      </c>
    </row>
    <row r="3825" spans="1:9" x14ac:dyDescent="0.2">
      <c r="A3825" s="113" t="s">
        <v>10491</v>
      </c>
      <c r="D3825" s="113" t="s">
        <v>12682</v>
      </c>
      <c r="E3825" s="113">
        <f t="shared" si="59"/>
        <v>30120542</v>
      </c>
      <c r="F3825" s="113" t="s">
        <v>11571</v>
      </c>
      <c r="G3825" s="113" t="s">
        <v>11027</v>
      </c>
      <c r="H3825" s="113" t="s">
        <v>12637</v>
      </c>
      <c r="I3825" s="113" t="s">
        <v>12683</v>
      </c>
    </row>
    <row r="3826" spans="1:9" x14ac:dyDescent="0.2">
      <c r="A3826" s="113" t="s">
        <v>10491</v>
      </c>
      <c r="D3826" s="113" t="s">
        <v>12684</v>
      </c>
      <c r="E3826" s="113">
        <f t="shared" si="59"/>
        <v>30120543</v>
      </c>
      <c r="F3826" s="113" t="s">
        <v>11571</v>
      </c>
      <c r="G3826" s="113" t="s">
        <v>11027</v>
      </c>
      <c r="H3826" s="113" t="s">
        <v>12637</v>
      </c>
      <c r="I3826" s="113" t="s">
        <v>12661</v>
      </c>
    </row>
    <row r="3827" spans="1:9" x14ac:dyDescent="0.2">
      <c r="A3827" s="113" t="s">
        <v>10491</v>
      </c>
      <c r="D3827" s="113" t="s">
        <v>12685</v>
      </c>
      <c r="E3827" s="113">
        <f t="shared" si="59"/>
        <v>30120544</v>
      </c>
      <c r="F3827" s="113" t="s">
        <v>11571</v>
      </c>
      <c r="G3827" s="113" t="s">
        <v>11027</v>
      </c>
      <c r="H3827" s="113" t="s">
        <v>12637</v>
      </c>
      <c r="I3827" s="113" t="s">
        <v>12686</v>
      </c>
    </row>
    <row r="3828" spans="1:9" x14ac:dyDescent="0.2">
      <c r="A3828" s="113" t="s">
        <v>10491</v>
      </c>
      <c r="D3828" s="113" t="s">
        <v>12687</v>
      </c>
      <c r="E3828" s="113">
        <f t="shared" si="59"/>
        <v>30120545</v>
      </c>
      <c r="F3828" s="113" t="s">
        <v>11571</v>
      </c>
      <c r="G3828" s="113" t="s">
        <v>11027</v>
      </c>
      <c r="H3828" s="113" t="s">
        <v>12637</v>
      </c>
      <c r="I3828" s="113" t="s">
        <v>12647</v>
      </c>
    </row>
    <row r="3829" spans="1:9" x14ac:dyDescent="0.2">
      <c r="A3829" s="113" t="s">
        <v>10491</v>
      </c>
      <c r="D3829" s="113" t="s">
        <v>12688</v>
      </c>
      <c r="E3829" s="113">
        <f t="shared" si="59"/>
        <v>30120546</v>
      </c>
      <c r="F3829" s="113" t="s">
        <v>11571</v>
      </c>
      <c r="G3829" s="113" t="s">
        <v>11027</v>
      </c>
      <c r="H3829" s="113" t="s">
        <v>12637</v>
      </c>
      <c r="I3829" s="113" t="s">
        <v>12689</v>
      </c>
    </row>
    <row r="3830" spans="1:9" x14ac:dyDescent="0.2">
      <c r="A3830" s="113" t="s">
        <v>10491</v>
      </c>
      <c r="D3830" s="113" t="s">
        <v>12690</v>
      </c>
      <c r="E3830" s="113">
        <f t="shared" si="59"/>
        <v>30120547</v>
      </c>
      <c r="F3830" s="113" t="s">
        <v>11571</v>
      </c>
      <c r="G3830" s="113" t="s">
        <v>11027</v>
      </c>
      <c r="H3830" s="113" t="s">
        <v>12637</v>
      </c>
      <c r="I3830" s="113" t="s">
        <v>12691</v>
      </c>
    </row>
    <row r="3831" spans="1:9" x14ac:dyDescent="0.2">
      <c r="A3831" s="113" t="s">
        <v>10491</v>
      </c>
      <c r="D3831" s="113" t="s">
        <v>12692</v>
      </c>
      <c r="E3831" s="113">
        <f t="shared" si="59"/>
        <v>30120548</v>
      </c>
      <c r="F3831" s="113" t="s">
        <v>11571</v>
      </c>
      <c r="G3831" s="113" t="s">
        <v>11027</v>
      </c>
      <c r="H3831" s="113" t="s">
        <v>12637</v>
      </c>
      <c r="I3831" s="113" t="s">
        <v>12693</v>
      </c>
    </row>
    <row r="3832" spans="1:9" x14ac:dyDescent="0.2">
      <c r="A3832" s="113" t="s">
        <v>10491</v>
      </c>
      <c r="D3832" s="113" t="s">
        <v>12694</v>
      </c>
      <c r="E3832" s="113">
        <f t="shared" si="59"/>
        <v>30120549</v>
      </c>
      <c r="F3832" s="113" t="s">
        <v>11571</v>
      </c>
      <c r="G3832" s="113" t="s">
        <v>11027</v>
      </c>
      <c r="H3832" s="113" t="s">
        <v>12637</v>
      </c>
      <c r="I3832" s="113" t="s">
        <v>12695</v>
      </c>
    </row>
    <row r="3833" spans="1:9" x14ac:dyDescent="0.2">
      <c r="A3833" s="113" t="s">
        <v>10491</v>
      </c>
      <c r="D3833" s="113" t="s">
        <v>12696</v>
      </c>
      <c r="E3833" s="113">
        <f t="shared" si="59"/>
        <v>30120550</v>
      </c>
      <c r="F3833" s="113" t="s">
        <v>11571</v>
      </c>
      <c r="G3833" s="113" t="s">
        <v>11027</v>
      </c>
      <c r="H3833" s="113" t="s">
        <v>12637</v>
      </c>
      <c r="I3833" s="113" t="s">
        <v>12697</v>
      </c>
    </row>
    <row r="3834" spans="1:9" x14ac:dyDescent="0.2">
      <c r="A3834" s="113" t="s">
        <v>10491</v>
      </c>
      <c r="D3834" s="113" t="s">
        <v>12698</v>
      </c>
      <c r="E3834" s="113">
        <f t="shared" si="59"/>
        <v>30120551</v>
      </c>
      <c r="F3834" s="113" t="s">
        <v>11571</v>
      </c>
      <c r="G3834" s="113" t="s">
        <v>11027</v>
      </c>
      <c r="H3834" s="113" t="s">
        <v>12637</v>
      </c>
      <c r="I3834" s="113" t="s">
        <v>12699</v>
      </c>
    </row>
    <row r="3835" spans="1:9" x14ac:dyDescent="0.2">
      <c r="A3835" s="113" t="s">
        <v>10491</v>
      </c>
      <c r="D3835" s="113" t="s">
        <v>12700</v>
      </c>
      <c r="E3835" s="113">
        <f t="shared" si="59"/>
        <v>30120552</v>
      </c>
      <c r="F3835" s="113" t="s">
        <v>11571</v>
      </c>
      <c r="G3835" s="113" t="s">
        <v>11027</v>
      </c>
      <c r="H3835" s="113" t="s">
        <v>12637</v>
      </c>
      <c r="I3835" s="113" t="s">
        <v>12701</v>
      </c>
    </row>
    <row r="3836" spans="1:9" x14ac:dyDescent="0.2">
      <c r="A3836" s="113" t="s">
        <v>10491</v>
      </c>
      <c r="D3836" s="113" t="s">
        <v>12702</v>
      </c>
      <c r="E3836" s="113">
        <f t="shared" si="59"/>
        <v>30120553</v>
      </c>
      <c r="F3836" s="113" t="s">
        <v>11571</v>
      </c>
      <c r="G3836" s="113" t="s">
        <v>11027</v>
      </c>
      <c r="H3836" s="113" t="s">
        <v>12637</v>
      </c>
      <c r="I3836" s="113" t="s">
        <v>12703</v>
      </c>
    </row>
    <row r="3837" spans="1:9" x14ac:dyDescent="0.2">
      <c r="A3837" s="113" t="s">
        <v>10491</v>
      </c>
      <c r="D3837" s="113" t="s">
        <v>12704</v>
      </c>
      <c r="E3837" s="113">
        <f t="shared" si="59"/>
        <v>30120554</v>
      </c>
      <c r="F3837" s="113" t="s">
        <v>11571</v>
      </c>
      <c r="G3837" s="113" t="s">
        <v>11027</v>
      </c>
      <c r="H3837" s="113" t="s">
        <v>12637</v>
      </c>
      <c r="I3837" s="113" t="s">
        <v>12705</v>
      </c>
    </row>
    <row r="3838" spans="1:9" x14ac:dyDescent="0.2">
      <c r="A3838" s="113" t="s">
        <v>10491</v>
      </c>
      <c r="D3838" s="113" t="s">
        <v>12706</v>
      </c>
      <c r="E3838" s="113">
        <f t="shared" si="59"/>
        <v>30120555</v>
      </c>
      <c r="F3838" s="113" t="s">
        <v>11571</v>
      </c>
      <c r="G3838" s="113" t="s">
        <v>11027</v>
      </c>
      <c r="H3838" s="113" t="s">
        <v>12637</v>
      </c>
      <c r="I3838" s="113" t="s">
        <v>12707</v>
      </c>
    </row>
    <row r="3839" spans="1:9" x14ac:dyDescent="0.2">
      <c r="A3839" s="113" t="s">
        <v>10491</v>
      </c>
      <c r="D3839" s="113" t="s">
        <v>12708</v>
      </c>
      <c r="E3839" s="113">
        <f t="shared" si="59"/>
        <v>30120580</v>
      </c>
      <c r="F3839" s="113" t="s">
        <v>11571</v>
      </c>
      <c r="G3839" s="113" t="s">
        <v>11027</v>
      </c>
      <c r="H3839" s="113" t="s">
        <v>12637</v>
      </c>
      <c r="I3839" s="113" t="s">
        <v>11022</v>
      </c>
    </row>
    <row r="3840" spans="1:9" x14ac:dyDescent="0.2">
      <c r="A3840" s="113" t="s">
        <v>10491</v>
      </c>
      <c r="D3840" s="113" t="s">
        <v>12709</v>
      </c>
      <c r="E3840" s="113">
        <f t="shared" si="59"/>
        <v>30120601</v>
      </c>
      <c r="F3840" s="113" t="s">
        <v>11571</v>
      </c>
      <c r="G3840" s="113" t="s">
        <v>11027</v>
      </c>
      <c r="H3840" s="113" t="s">
        <v>12710</v>
      </c>
      <c r="I3840" s="113" t="s">
        <v>14415</v>
      </c>
    </row>
    <row r="3841" spans="1:9" x14ac:dyDescent="0.2">
      <c r="A3841" s="113" t="s">
        <v>10491</v>
      </c>
      <c r="D3841" s="113" t="s">
        <v>12711</v>
      </c>
      <c r="E3841" s="113">
        <f t="shared" si="59"/>
        <v>30120602</v>
      </c>
      <c r="F3841" s="113" t="s">
        <v>11571</v>
      </c>
      <c r="G3841" s="113" t="s">
        <v>11027</v>
      </c>
      <c r="H3841" s="113" t="s">
        <v>12710</v>
      </c>
      <c r="I3841" s="113" t="s">
        <v>12712</v>
      </c>
    </row>
    <row r="3842" spans="1:9" x14ac:dyDescent="0.2">
      <c r="A3842" s="113" t="s">
        <v>10491</v>
      </c>
      <c r="D3842" s="113" t="s">
        <v>12713</v>
      </c>
      <c r="E3842" s="113">
        <f t="shared" ref="E3842:E3905" si="60">VALUE(D3842)</f>
        <v>30120603</v>
      </c>
      <c r="F3842" s="113" t="s">
        <v>11571</v>
      </c>
      <c r="G3842" s="113" t="s">
        <v>11027</v>
      </c>
      <c r="H3842" s="113" t="s">
        <v>12710</v>
      </c>
      <c r="I3842" s="113" t="s">
        <v>12714</v>
      </c>
    </row>
    <row r="3843" spans="1:9" x14ac:dyDescent="0.2">
      <c r="A3843" s="113" t="s">
        <v>10491</v>
      </c>
      <c r="D3843" s="113" t="s">
        <v>12715</v>
      </c>
      <c r="E3843" s="113">
        <f t="shared" si="60"/>
        <v>30120680</v>
      </c>
      <c r="F3843" s="113" t="s">
        <v>11571</v>
      </c>
      <c r="G3843" s="113" t="s">
        <v>11027</v>
      </c>
      <c r="H3843" s="113" t="s">
        <v>12710</v>
      </c>
      <c r="I3843" s="113" t="s">
        <v>11022</v>
      </c>
    </row>
    <row r="3844" spans="1:9" x14ac:dyDescent="0.2">
      <c r="A3844" s="113" t="s">
        <v>10491</v>
      </c>
      <c r="D3844" s="113" t="s">
        <v>12716</v>
      </c>
      <c r="E3844" s="113">
        <f t="shared" si="60"/>
        <v>30121001</v>
      </c>
      <c r="F3844" s="113" t="s">
        <v>11571</v>
      </c>
      <c r="G3844" s="113" t="s">
        <v>11027</v>
      </c>
      <c r="H3844" s="113" t="s">
        <v>12717</v>
      </c>
      <c r="I3844" s="113" t="s">
        <v>14415</v>
      </c>
    </row>
    <row r="3845" spans="1:9" x14ac:dyDescent="0.2">
      <c r="A3845" s="113" t="s">
        <v>10491</v>
      </c>
      <c r="D3845" s="113" t="s">
        <v>12718</v>
      </c>
      <c r="E3845" s="113">
        <f t="shared" si="60"/>
        <v>30121002</v>
      </c>
      <c r="F3845" s="113" t="s">
        <v>11571</v>
      </c>
      <c r="G3845" s="113" t="s">
        <v>11027</v>
      </c>
      <c r="H3845" s="113" t="s">
        <v>12717</v>
      </c>
      <c r="I3845" s="113" t="s">
        <v>12719</v>
      </c>
    </row>
    <row r="3846" spans="1:9" x14ac:dyDescent="0.2">
      <c r="A3846" s="113" t="s">
        <v>10491</v>
      </c>
      <c r="D3846" s="113" t="s">
        <v>12720</v>
      </c>
      <c r="E3846" s="113">
        <f t="shared" si="60"/>
        <v>30121003</v>
      </c>
      <c r="F3846" s="113" t="s">
        <v>11571</v>
      </c>
      <c r="G3846" s="113" t="s">
        <v>11027</v>
      </c>
      <c r="H3846" s="113" t="s">
        <v>12717</v>
      </c>
      <c r="I3846" s="113" t="s">
        <v>12721</v>
      </c>
    </row>
    <row r="3847" spans="1:9" x14ac:dyDescent="0.2">
      <c r="A3847" s="113" t="s">
        <v>10491</v>
      </c>
      <c r="D3847" s="113" t="s">
        <v>12722</v>
      </c>
      <c r="E3847" s="113">
        <f t="shared" si="60"/>
        <v>30121004</v>
      </c>
      <c r="F3847" s="113" t="s">
        <v>11571</v>
      </c>
      <c r="G3847" s="113" t="s">
        <v>11027</v>
      </c>
      <c r="H3847" s="113" t="s">
        <v>12717</v>
      </c>
      <c r="I3847" s="113" t="s">
        <v>12723</v>
      </c>
    </row>
    <row r="3848" spans="1:9" x14ac:dyDescent="0.2">
      <c r="A3848" s="113" t="s">
        <v>10491</v>
      </c>
      <c r="D3848" s="113" t="s">
        <v>16980</v>
      </c>
      <c r="E3848" s="113">
        <f t="shared" si="60"/>
        <v>30121005</v>
      </c>
      <c r="F3848" s="113" t="s">
        <v>11571</v>
      </c>
      <c r="G3848" s="113" t="s">
        <v>11027</v>
      </c>
      <c r="H3848" s="113" t="s">
        <v>12717</v>
      </c>
      <c r="I3848" s="113" t="s">
        <v>16981</v>
      </c>
    </row>
    <row r="3849" spans="1:9" x14ac:dyDescent="0.2">
      <c r="A3849" s="113" t="s">
        <v>10491</v>
      </c>
      <c r="D3849" s="113" t="s">
        <v>16982</v>
      </c>
      <c r="E3849" s="113">
        <f t="shared" si="60"/>
        <v>30121006</v>
      </c>
      <c r="F3849" s="113" t="s">
        <v>11571</v>
      </c>
      <c r="G3849" s="113" t="s">
        <v>11027</v>
      </c>
      <c r="H3849" s="113" t="s">
        <v>12717</v>
      </c>
      <c r="I3849" s="113" t="s">
        <v>16983</v>
      </c>
    </row>
    <row r="3850" spans="1:9" x14ac:dyDescent="0.2">
      <c r="A3850" s="113" t="s">
        <v>10491</v>
      </c>
      <c r="D3850" s="113" t="s">
        <v>16984</v>
      </c>
      <c r="E3850" s="113">
        <f t="shared" si="60"/>
        <v>30121007</v>
      </c>
      <c r="F3850" s="113" t="s">
        <v>11571</v>
      </c>
      <c r="G3850" s="113" t="s">
        <v>11027</v>
      </c>
      <c r="H3850" s="113" t="s">
        <v>12717</v>
      </c>
      <c r="I3850" s="113" t="s">
        <v>16985</v>
      </c>
    </row>
    <row r="3851" spans="1:9" x14ac:dyDescent="0.2">
      <c r="A3851" s="113" t="s">
        <v>10491</v>
      </c>
      <c r="D3851" s="113" t="s">
        <v>16986</v>
      </c>
      <c r="E3851" s="113">
        <f t="shared" si="60"/>
        <v>30121008</v>
      </c>
      <c r="F3851" s="113" t="s">
        <v>11571</v>
      </c>
      <c r="G3851" s="113" t="s">
        <v>11027</v>
      </c>
      <c r="H3851" s="113" t="s">
        <v>12717</v>
      </c>
      <c r="I3851" s="113" t="s">
        <v>16987</v>
      </c>
    </row>
    <row r="3852" spans="1:9" x14ac:dyDescent="0.2">
      <c r="A3852" s="113" t="s">
        <v>10491</v>
      </c>
      <c r="D3852" s="113" t="s">
        <v>16988</v>
      </c>
      <c r="E3852" s="113">
        <f t="shared" si="60"/>
        <v>30121009</v>
      </c>
      <c r="F3852" s="113" t="s">
        <v>11571</v>
      </c>
      <c r="G3852" s="113" t="s">
        <v>11027</v>
      </c>
      <c r="H3852" s="113" t="s">
        <v>12717</v>
      </c>
      <c r="I3852" s="113" t="s">
        <v>16989</v>
      </c>
    </row>
    <row r="3853" spans="1:9" x14ac:dyDescent="0.2">
      <c r="A3853" s="113" t="s">
        <v>10491</v>
      </c>
      <c r="D3853" s="113" t="s">
        <v>16990</v>
      </c>
      <c r="E3853" s="113">
        <f t="shared" si="60"/>
        <v>30121010</v>
      </c>
      <c r="F3853" s="113" t="s">
        <v>11571</v>
      </c>
      <c r="G3853" s="113" t="s">
        <v>11027</v>
      </c>
      <c r="H3853" s="113" t="s">
        <v>12717</v>
      </c>
      <c r="I3853" s="113" t="s">
        <v>16991</v>
      </c>
    </row>
    <row r="3854" spans="1:9" x14ac:dyDescent="0.2">
      <c r="A3854" s="113" t="s">
        <v>10491</v>
      </c>
      <c r="D3854" s="113" t="s">
        <v>16992</v>
      </c>
      <c r="E3854" s="113">
        <f t="shared" si="60"/>
        <v>30121080</v>
      </c>
      <c r="F3854" s="113" t="s">
        <v>11571</v>
      </c>
      <c r="G3854" s="113" t="s">
        <v>11027</v>
      </c>
      <c r="H3854" s="113" t="s">
        <v>12717</v>
      </c>
      <c r="I3854" s="113" t="s">
        <v>11022</v>
      </c>
    </row>
    <row r="3855" spans="1:9" x14ac:dyDescent="0.2">
      <c r="A3855" s="113" t="s">
        <v>10491</v>
      </c>
      <c r="D3855" s="113" t="s">
        <v>16993</v>
      </c>
      <c r="E3855" s="113">
        <f t="shared" si="60"/>
        <v>30121101</v>
      </c>
      <c r="F3855" s="113" t="s">
        <v>11571</v>
      </c>
      <c r="G3855" s="113" t="s">
        <v>11027</v>
      </c>
      <c r="H3855" s="113" t="s">
        <v>16994</v>
      </c>
      <c r="I3855" s="113" t="s">
        <v>16995</v>
      </c>
    </row>
    <row r="3856" spans="1:9" x14ac:dyDescent="0.2">
      <c r="A3856" s="113" t="s">
        <v>10491</v>
      </c>
      <c r="D3856" s="113" t="s">
        <v>16996</v>
      </c>
      <c r="E3856" s="113">
        <f t="shared" si="60"/>
        <v>30121102</v>
      </c>
      <c r="F3856" s="113" t="s">
        <v>11571</v>
      </c>
      <c r="G3856" s="113" t="s">
        <v>11027</v>
      </c>
      <c r="H3856" s="113" t="s">
        <v>16994</v>
      </c>
      <c r="I3856" s="113" t="s">
        <v>9569</v>
      </c>
    </row>
    <row r="3857" spans="1:9" x14ac:dyDescent="0.2">
      <c r="A3857" s="113" t="s">
        <v>10491</v>
      </c>
      <c r="D3857" s="113" t="s">
        <v>16997</v>
      </c>
      <c r="E3857" s="113">
        <f t="shared" si="60"/>
        <v>30121103</v>
      </c>
      <c r="F3857" s="113" t="s">
        <v>11571</v>
      </c>
      <c r="G3857" s="113" t="s">
        <v>11027</v>
      </c>
      <c r="H3857" s="113" t="s">
        <v>16994</v>
      </c>
      <c r="I3857" s="113" t="s">
        <v>16998</v>
      </c>
    </row>
    <row r="3858" spans="1:9" x14ac:dyDescent="0.2">
      <c r="A3858" s="113" t="s">
        <v>10491</v>
      </c>
      <c r="D3858" s="113" t="s">
        <v>16999</v>
      </c>
      <c r="E3858" s="113">
        <f t="shared" si="60"/>
        <v>30121104</v>
      </c>
      <c r="F3858" s="113" t="s">
        <v>11571</v>
      </c>
      <c r="G3858" s="113" t="s">
        <v>11027</v>
      </c>
      <c r="H3858" s="113" t="s">
        <v>16994</v>
      </c>
      <c r="I3858" s="113" t="s">
        <v>17000</v>
      </c>
    </row>
    <row r="3859" spans="1:9" x14ac:dyDescent="0.2">
      <c r="A3859" s="113" t="s">
        <v>10491</v>
      </c>
      <c r="D3859" s="113" t="s">
        <v>17001</v>
      </c>
      <c r="E3859" s="113">
        <f t="shared" si="60"/>
        <v>30121121</v>
      </c>
      <c r="F3859" s="113" t="s">
        <v>11571</v>
      </c>
      <c r="G3859" s="113" t="s">
        <v>11027</v>
      </c>
      <c r="H3859" s="113" t="s">
        <v>16994</v>
      </c>
      <c r="I3859" s="113" t="s">
        <v>6707</v>
      </c>
    </row>
    <row r="3860" spans="1:9" x14ac:dyDescent="0.2">
      <c r="A3860" s="113" t="s">
        <v>10491</v>
      </c>
      <c r="D3860" s="113" t="s">
        <v>17002</v>
      </c>
      <c r="E3860" s="113">
        <f t="shared" si="60"/>
        <v>30121122</v>
      </c>
      <c r="F3860" s="113" t="s">
        <v>11571</v>
      </c>
      <c r="G3860" s="113" t="s">
        <v>11027</v>
      </c>
      <c r="H3860" s="113" t="s">
        <v>16994</v>
      </c>
      <c r="I3860" s="113" t="s">
        <v>17003</v>
      </c>
    </row>
    <row r="3861" spans="1:9" x14ac:dyDescent="0.2">
      <c r="A3861" s="113" t="s">
        <v>10491</v>
      </c>
      <c r="D3861" s="113" t="s">
        <v>17004</v>
      </c>
      <c r="E3861" s="113">
        <f t="shared" si="60"/>
        <v>30121123</v>
      </c>
      <c r="F3861" s="113" t="s">
        <v>11571</v>
      </c>
      <c r="G3861" s="113" t="s">
        <v>11027</v>
      </c>
      <c r="H3861" s="113" t="s">
        <v>16994</v>
      </c>
      <c r="I3861" s="113" t="s">
        <v>17005</v>
      </c>
    </row>
    <row r="3862" spans="1:9" x14ac:dyDescent="0.2">
      <c r="A3862" s="113" t="s">
        <v>10491</v>
      </c>
      <c r="D3862" s="113" t="s">
        <v>17006</v>
      </c>
      <c r="E3862" s="113">
        <f t="shared" si="60"/>
        <v>30121124</v>
      </c>
      <c r="F3862" s="113" t="s">
        <v>11571</v>
      </c>
      <c r="G3862" s="113" t="s">
        <v>11027</v>
      </c>
      <c r="H3862" s="113" t="s">
        <v>16994</v>
      </c>
      <c r="I3862" s="113" t="s">
        <v>17007</v>
      </c>
    </row>
    <row r="3863" spans="1:9" x14ac:dyDescent="0.2">
      <c r="A3863" s="113" t="s">
        <v>10491</v>
      </c>
      <c r="D3863" s="113" t="s">
        <v>17008</v>
      </c>
      <c r="E3863" s="113">
        <f t="shared" si="60"/>
        <v>30121125</v>
      </c>
      <c r="F3863" s="113" t="s">
        <v>11571</v>
      </c>
      <c r="G3863" s="113" t="s">
        <v>11027</v>
      </c>
      <c r="H3863" s="113" t="s">
        <v>16994</v>
      </c>
      <c r="I3863" s="113" t="s">
        <v>17009</v>
      </c>
    </row>
    <row r="3864" spans="1:9" x14ac:dyDescent="0.2">
      <c r="A3864" s="113" t="s">
        <v>10491</v>
      </c>
      <c r="D3864" s="113" t="s">
        <v>17010</v>
      </c>
      <c r="E3864" s="113">
        <f t="shared" si="60"/>
        <v>30121180</v>
      </c>
      <c r="F3864" s="113" t="s">
        <v>11571</v>
      </c>
      <c r="G3864" s="113" t="s">
        <v>11027</v>
      </c>
      <c r="H3864" s="113" t="s">
        <v>16994</v>
      </c>
      <c r="I3864" s="113" t="s">
        <v>11022</v>
      </c>
    </row>
    <row r="3865" spans="1:9" x14ac:dyDescent="0.2">
      <c r="A3865" s="113" t="s">
        <v>10491</v>
      </c>
      <c r="D3865" s="113" t="s">
        <v>17011</v>
      </c>
      <c r="E3865" s="113">
        <f t="shared" si="60"/>
        <v>30125001</v>
      </c>
      <c r="F3865" s="113" t="s">
        <v>11571</v>
      </c>
      <c r="G3865" s="113" t="s">
        <v>11027</v>
      </c>
      <c r="H3865" s="113" t="s">
        <v>14277</v>
      </c>
      <c r="I3865" s="113" t="s">
        <v>14278</v>
      </c>
    </row>
    <row r="3866" spans="1:9" x14ac:dyDescent="0.2">
      <c r="A3866" s="113" t="s">
        <v>10491</v>
      </c>
      <c r="D3866" s="113" t="s">
        <v>14279</v>
      </c>
      <c r="E3866" s="113">
        <f t="shared" si="60"/>
        <v>30125002</v>
      </c>
      <c r="F3866" s="113" t="s">
        <v>11571</v>
      </c>
      <c r="G3866" s="113" t="s">
        <v>11027</v>
      </c>
      <c r="H3866" s="113" t="s">
        <v>14277</v>
      </c>
      <c r="I3866" s="113" t="s">
        <v>12745</v>
      </c>
    </row>
    <row r="3867" spans="1:9" x14ac:dyDescent="0.2">
      <c r="A3867" s="113" t="s">
        <v>10491</v>
      </c>
      <c r="D3867" s="113" t="s">
        <v>12746</v>
      </c>
      <c r="E3867" s="113">
        <f t="shared" si="60"/>
        <v>30125003</v>
      </c>
      <c r="F3867" s="113" t="s">
        <v>11571</v>
      </c>
      <c r="G3867" s="113" t="s">
        <v>11027</v>
      </c>
      <c r="H3867" s="113" t="s">
        <v>14277</v>
      </c>
      <c r="I3867" s="113" t="s">
        <v>12747</v>
      </c>
    </row>
    <row r="3868" spans="1:9" x14ac:dyDescent="0.2">
      <c r="A3868" s="113" t="s">
        <v>10491</v>
      </c>
      <c r="D3868" s="113" t="s">
        <v>12748</v>
      </c>
      <c r="E3868" s="113">
        <f t="shared" si="60"/>
        <v>30125004</v>
      </c>
      <c r="F3868" s="113" t="s">
        <v>11571</v>
      </c>
      <c r="G3868" s="113" t="s">
        <v>11027</v>
      </c>
      <c r="H3868" s="113" t="s">
        <v>14277</v>
      </c>
      <c r="I3868" s="113" t="s">
        <v>12749</v>
      </c>
    </row>
    <row r="3869" spans="1:9" x14ac:dyDescent="0.2">
      <c r="A3869" s="113" t="s">
        <v>10491</v>
      </c>
      <c r="D3869" s="113" t="s">
        <v>12750</v>
      </c>
      <c r="E3869" s="113">
        <f t="shared" si="60"/>
        <v>30125005</v>
      </c>
      <c r="F3869" s="113" t="s">
        <v>11571</v>
      </c>
      <c r="G3869" s="113" t="s">
        <v>11027</v>
      </c>
      <c r="H3869" s="113" t="s">
        <v>14277</v>
      </c>
      <c r="I3869" s="113" t="s">
        <v>12751</v>
      </c>
    </row>
    <row r="3870" spans="1:9" x14ac:dyDescent="0.2">
      <c r="A3870" s="113" t="s">
        <v>10491</v>
      </c>
      <c r="D3870" s="113" t="s">
        <v>12752</v>
      </c>
      <c r="E3870" s="113">
        <f t="shared" si="60"/>
        <v>30125010</v>
      </c>
      <c r="F3870" s="113" t="s">
        <v>11571</v>
      </c>
      <c r="G3870" s="113" t="s">
        <v>11027</v>
      </c>
      <c r="H3870" s="113" t="s">
        <v>14277</v>
      </c>
      <c r="I3870" s="113" t="s">
        <v>12753</v>
      </c>
    </row>
    <row r="3871" spans="1:9" x14ac:dyDescent="0.2">
      <c r="A3871" s="113" t="s">
        <v>10491</v>
      </c>
      <c r="D3871" s="113" t="s">
        <v>12754</v>
      </c>
      <c r="E3871" s="113">
        <f t="shared" si="60"/>
        <v>30125015</v>
      </c>
      <c r="F3871" s="113" t="s">
        <v>11571</v>
      </c>
      <c r="G3871" s="113" t="s">
        <v>11027</v>
      </c>
      <c r="H3871" s="113" t="s">
        <v>14277</v>
      </c>
      <c r="I3871" s="113" t="s">
        <v>14042</v>
      </c>
    </row>
    <row r="3872" spans="1:9" x14ac:dyDescent="0.2">
      <c r="A3872" s="113" t="s">
        <v>10491</v>
      </c>
      <c r="D3872" s="113" t="s">
        <v>6944</v>
      </c>
      <c r="E3872" s="113">
        <f t="shared" si="60"/>
        <v>30125020</v>
      </c>
      <c r="F3872" s="113" t="s">
        <v>11571</v>
      </c>
      <c r="G3872" s="113" t="s">
        <v>11027</v>
      </c>
      <c r="H3872" s="113" t="s">
        <v>14277</v>
      </c>
      <c r="I3872" s="113" t="s">
        <v>6945</v>
      </c>
    </row>
    <row r="3873" spans="1:9" x14ac:dyDescent="0.2">
      <c r="A3873" s="113" t="s">
        <v>10491</v>
      </c>
      <c r="D3873" s="113" t="s">
        <v>6946</v>
      </c>
      <c r="E3873" s="113">
        <f t="shared" si="60"/>
        <v>30125025</v>
      </c>
      <c r="F3873" s="113" t="s">
        <v>11571</v>
      </c>
      <c r="G3873" s="113" t="s">
        <v>11027</v>
      </c>
      <c r="H3873" s="113" t="s">
        <v>14277</v>
      </c>
      <c r="I3873" s="113" t="s">
        <v>6947</v>
      </c>
    </row>
    <row r="3874" spans="1:9" x14ac:dyDescent="0.2">
      <c r="A3874" s="113" t="s">
        <v>10491</v>
      </c>
      <c r="D3874" s="113" t="s">
        <v>6948</v>
      </c>
      <c r="E3874" s="113">
        <f t="shared" si="60"/>
        <v>30125099</v>
      </c>
      <c r="F3874" s="113" t="s">
        <v>11571</v>
      </c>
      <c r="G3874" s="113" t="s">
        <v>11027</v>
      </c>
      <c r="H3874" s="113" t="s">
        <v>14277</v>
      </c>
      <c r="I3874" s="113" t="s">
        <v>7789</v>
      </c>
    </row>
    <row r="3875" spans="1:9" x14ac:dyDescent="0.2">
      <c r="A3875" s="113" t="s">
        <v>10491</v>
      </c>
      <c r="D3875" s="113" t="s">
        <v>6949</v>
      </c>
      <c r="E3875" s="113">
        <f t="shared" si="60"/>
        <v>30125101</v>
      </c>
      <c r="F3875" s="113" t="s">
        <v>11571</v>
      </c>
      <c r="G3875" s="113" t="s">
        <v>11027</v>
      </c>
      <c r="H3875" s="113" t="s">
        <v>14034</v>
      </c>
      <c r="I3875" s="113" t="s">
        <v>14415</v>
      </c>
    </row>
    <row r="3876" spans="1:9" x14ac:dyDescent="0.2">
      <c r="A3876" s="113" t="s">
        <v>10491</v>
      </c>
      <c r="D3876" s="113" t="s">
        <v>6950</v>
      </c>
      <c r="E3876" s="113">
        <f t="shared" si="60"/>
        <v>30125102</v>
      </c>
      <c r="F3876" s="113" t="s">
        <v>11571</v>
      </c>
      <c r="G3876" s="113" t="s">
        <v>11027</v>
      </c>
      <c r="H3876" s="113" t="s">
        <v>14034</v>
      </c>
      <c r="I3876" s="113" t="s">
        <v>6951</v>
      </c>
    </row>
    <row r="3877" spans="1:9" x14ac:dyDescent="0.2">
      <c r="A3877" s="113" t="s">
        <v>10491</v>
      </c>
      <c r="D3877" s="113" t="s">
        <v>6952</v>
      </c>
      <c r="E3877" s="113">
        <f t="shared" si="60"/>
        <v>30125103</v>
      </c>
      <c r="F3877" s="113" t="s">
        <v>11571</v>
      </c>
      <c r="G3877" s="113" t="s">
        <v>11027</v>
      </c>
      <c r="H3877" s="113" t="s">
        <v>14034</v>
      </c>
      <c r="I3877" s="113" t="s">
        <v>6953</v>
      </c>
    </row>
    <row r="3878" spans="1:9" x14ac:dyDescent="0.2">
      <c r="A3878" s="113" t="s">
        <v>10491</v>
      </c>
      <c r="D3878" s="113" t="s">
        <v>6954</v>
      </c>
      <c r="E3878" s="113">
        <f t="shared" si="60"/>
        <v>30125104</v>
      </c>
      <c r="F3878" s="113" t="s">
        <v>11571</v>
      </c>
      <c r="G3878" s="113" t="s">
        <v>11027</v>
      </c>
      <c r="H3878" s="113" t="s">
        <v>14034</v>
      </c>
      <c r="I3878" s="113" t="s">
        <v>9483</v>
      </c>
    </row>
    <row r="3879" spans="1:9" x14ac:dyDescent="0.2">
      <c r="A3879" s="113" t="s">
        <v>10491</v>
      </c>
      <c r="D3879" s="113" t="s">
        <v>6955</v>
      </c>
      <c r="E3879" s="113">
        <f t="shared" si="60"/>
        <v>30125180</v>
      </c>
      <c r="F3879" s="113" t="s">
        <v>11571</v>
      </c>
      <c r="G3879" s="113" t="s">
        <v>11027</v>
      </c>
      <c r="H3879" s="113" t="s">
        <v>14034</v>
      </c>
      <c r="I3879" s="113" t="s">
        <v>11022</v>
      </c>
    </row>
    <row r="3880" spans="1:9" x14ac:dyDescent="0.2">
      <c r="A3880" s="113" t="s">
        <v>10491</v>
      </c>
      <c r="D3880" s="113" t="s">
        <v>6956</v>
      </c>
      <c r="E3880" s="113">
        <f t="shared" si="60"/>
        <v>30125201</v>
      </c>
      <c r="F3880" s="113" t="s">
        <v>11571</v>
      </c>
      <c r="G3880" s="113" t="s">
        <v>11027</v>
      </c>
      <c r="H3880" s="113" t="s">
        <v>6957</v>
      </c>
      <c r="I3880" s="113" t="s">
        <v>14415</v>
      </c>
    </row>
    <row r="3881" spans="1:9" x14ac:dyDescent="0.2">
      <c r="A3881" s="113" t="s">
        <v>10491</v>
      </c>
      <c r="D3881" s="113" t="s">
        <v>6958</v>
      </c>
      <c r="E3881" s="113">
        <f t="shared" si="60"/>
        <v>30125301</v>
      </c>
      <c r="F3881" s="113" t="s">
        <v>11571</v>
      </c>
      <c r="G3881" s="113" t="s">
        <v>11027</v>
      </c>
      <c r="H3881" s="113" t="s">
        <v>6959</v>
      </c>
      <c r="I3881" s="113" t="s">
        <v>14415</v>
      </c>
    </row>
    <row r="3882" spans="1:9" x14ac:dyDescent="0.2">
      <c r="A3882" s="113" t="s">
        <v>10491</v>
      </c>
      <c r="D3882" s="113" t="s">
        <v>6960</v>
      </c>
      <c r="E3882" s="113">
        <f t="shared" si="60"/>
        <v>30125302</v>
      </c>
      <c r="F3882" s="113" t="s">
        <v>11571</v>
      </c>
      <c r="G3882" s="113" t="s">
        <v>11027</v>
      </c>
      <c r="H3882" s="113" t="s">
        <v>6959</v>
      </c>
      <c r="I3882" s="113" t="s">
        <v>6386</v>
      </c>
    </row>
    <row r="3883" spans="1:9" x14ac:dyDescent="0.2">
      <c r="A3883" s="113" t="s">
        <v>10491</v>
      </c>
      <c r="D3883" s="113" t="s">
        <v>6961</v>
      </c>
      <c r="E3883" s="113">
        <f t="shared" si="60"/>
        <v>30125305</v>
      </c>
      <c r="F3883" s="113" t="s">
        <v>11571</v>
      </c>
      <c r="G3883" s="113" t="s">
        <v>11027</v>
      </c>
      <c r="H3883" s="113" t="s">
        <v>6959</v>
      </c>
      <c r="I3883" s="113" t="s">
        <v>6962</v>
      </c>
    </row>
    <row r="3884" spans="1:9" x14ac:dyDescent="0.2">
      <c r="A3884" s="113" t="s">
        <v>10491</v>
      </c>
      <c r="D3884" s="113" t="s">
        <v>6963</v>
      </c>
      <c r="E3884" s="113">
        <f t="shared" si="60"/>
        <v>30125306</v>
      </c>
      <c r="F3884" s="113" t="s">
        <v>11571</v>
      </c>
      <c r="G3884" s="113" t="s">
        <v>11027</v>
      </c>
      <c r="H3884" s="113" t="s">
        <v>6959</v>
      </c>
      <c r="I3884" s="113" t="s">
        <v>6964</v>
      </c>
    </row>
    <row r="3885" spans="1:9" x14ac:dyDescent="0.2">
      <c r="A3885" s="113" t="s">
        <v>10491</v>
      </c>
      <c r="D3885" s="113" t="s">
        <v>6965</v>
      </c>
      <c r="E3885" s="113">
        <f t="shared" si="60"/>
        <v>30125315</v>
      </c>
      <c r="F3885" s="113" t="s">
        <v>11571</v>
      </c>
      <c r="G3885" s="113" t="s">
        <v>11027</v>
      </c>
      <c r="H3885" s="113" t="s">
        <v>6959</v>
      </c>
      <c r="I3885" s="113" t="s">
        <v>9862</v>
      </c>
    </row>
    <row r="3886" spans="1:9" x14ac:dyDescent="0.2">
      <c r="A3886" s="113" t="s">
        <v>10491</v>
      </c>
      <c r="D3886" s="113" t="s">
        <v>9863</v>
      </c>
      <c r="E3886" s="113">
        <f t="shared" si="60"/>
        <v>30125316</v>
      </c>
      <c r="F3886" s="113" t="s">
        <v>11571</v>
      </c>
      <c r="G3886" s="113" t="s">
        <v>11027</v>
      </c>
      <c r="H3886" s="113" t="s">
        <v>6959</v>
      </c>
      <c r="I3886" s="113" t="s">
        <v>9864</v>
      </c>
    </row>
    <row r="3887" spans="1:9" x14ac:dyDescent="0.2">
      <c r="A3887" s="113" t="s">
        <v>10491</v>
      </c>
      <c r="D3887" s="113" t="s">
        <v>9865</v>
      </c>
      <c r="E3887" s="113">
        <f t="shared" si="60"/>
        <v>30125325</v>
      </c>
      <c r="F3887" s="113" t="s">
        <v>11571</v>
      </c>
      <c r="G3887" s="113" t="s">
        <v>11027</v>
      </c>
      <c r="H3887" s="113" t="s">
        <v>6959</v>
      </c>
      <c r="I3887" s="113" t="s">
        <v>9866</v>
      </c>
    </row>
    <row r="3888" spans="1:9" x14ac:dyDescent="0.2">
      <c r="A3888" s="113" t="s">
        <v>10491</v>
      </c>
      <c r="D3888" s="113" t="s">
        <v>9867</v>
      </c>
      <c r="E3888" s="113">
        <f t="shared" si="60"/>
        <v>30125326</v>
      </c>
      <c r="F3888" s="113" t="s">
        <v>11571</v>
      </c>
      <c r="G3888" s="113" t="s">
        <v>11027</v>
      </c>
      <c r="H3888" s="113" t="s">
        <v>6959</v>
      </c>
      <c r="I3888" s="113" t="s">
        <v>9868</v>
      </c>
    </row>
    <row r="3889" spans="1:9" x14ac:dyDescent="0.2">
      <c r="A3889" s="113" t="s">
        <v>10491</v>
      </c>
      <c r="D3889" s="113" t="s">
        <v>9869</v>
      </c>
      <c r="E3889" s="113">
        <f t="shared" si="60"/>
        <v>30125330</v>
      </c>
      <c r="F3889" s="113" t="s">
        <v>11571</v>
      </c>
      <c r="G3889" s="113" t="s">
        <v>11027</v>
      </c>
      <c r="H3889" s="113" t="s">
        <v>6959</v>
      </c>
      <c r="I3889" s="113" t="s">
        <v>9870</v>
      </c>
    </row>
    <row r="3890" spans="1:9" x14ac:dyDescent="0.2">
      <c r="A3890" s="113" t="s">
        <v>10491</v>
      </c>
      <c r="D3890" s="113" t="s">
        <v>9871</v>
      </c>
      <c r="E3890" s="113">
        <f t="shared" si="60"/>
        <v>30125380</v>
      </c>
      <c r="F3890" s="113" t="s">
        <v>11571</v>
      </c>
      <c r="G3890" s="113" t="s">
        <v>11027</v>
      </c>
      <c r="H3890" s="113" t="s">
        <v>6959</v>
      </c>
      <c r="I3890" s="113" t="s">
        <v>11022</v>
      </c>
    </row>
    <row r="3891" spans="1:9" x14ac:dyDescent="0.2">
      <c r="A3891" s="113" t="s">
        <v>10491</v>
      </c>
      <c r="D3891" s="113" t="s">
        <v>9872</v>
      </c>
      <c r="E3891" s="113">
        <f t="shared" si="60"/>
        <v>30125401</v>
      </c>
      <c r="F3891" s="113" t="s">
        <v>11571</v>
      </c>
      <c r="G3891" s="113" t="s">
        <v>11027</v>
      </c>
      <c r="H3891" s="113" t="s">
        <v>9873</v>
      </c>
      <c r="I3891" s="113" t="s">
        <v>9874</v>
      </c>
    </row>
    <row r="3892" spans="1:9" x14ac:dyDescent="0.2">
      <c r="A3892" s="113" t="s">
        <v>10491</v>
      </c>
      <c r="D3892" s="113" t="s">
        <v>9875</v>
      </c>
      <c r="E3892" s="113">
        <f t="shared" si="60"/>
        <v>30125405</v>
      </c>
      <c r="F3892" s="113" t="s">
        <v>11571</v>
      </c>
      <c r="G3892" s="113" t="s">
        <v>11027</v>
      </c>
      <c r="H3892" s="113" t="s">
        <v>9873</v>
      </c>
      <c r="I3892" s="113" t="s">
        <v>9876</v>
      </c>
    </row>
    <row r="3893" spans="1:9" x14ac:dyDescent="0.2">
      <c r="A3893" s="113" t="s">
        <v>10491</v>
      </c>
      <c r="D3893" s="113" t="s">
        <v>9877</v>
      </c>
      <c r="E3893" s="113">
        <f t="shared" si="60"/>
        <v>30125406</v>
      </c>
      <c r="F3893" s="113" t="s">
        <v>11571</v>
      </c>
      <c r="G3893" s="113" t="s">
        <v>11027</v>
      </c>
      <c r="H3893" s="113" t="s">
        <v>9873</v>
      </c>
      <c r="I3893" s="113" t="s">
        <v>9878</v>
      </c>
    </row>
    <row r="3894" spans="1:9" x14ac:dyDescent="0.2">
      <c r="A3894" s="113" t="s">
        <v>10491</v>
      </c>
      <c r="D3894" s="113" t="s">
        <v>9879</v>
      </c>
      <c r="E3894" s="113">
        <f t="shared" si="60"/>
        <v>30125407</v>
      </c>
      <c r="F3894" s="113" t="s">
        <v>11571</v>
      </c>
      <c r="G3894" s="113" t="s">
        <v>11027</v>
      </c>
      <c r="H3894" s="113" t="s">
        <v>9873</v>
      </c>
      <c r="I3894" s="113" t="s">
        <v>9880</v>
      </c>
    </row>
    <row r="3895" spans="1:9" x14ac:dyDescent="0.2">
      <c r="A3895" s="113" t="s">
        <v>10491</v>
      </c>
      <c r="D3895" s="113" t="s">
        <v>9881</v>
      </c>
      <c r="E3895" s="113">
        <f t="shared" si="60"/>
        <v>30125408</v>
      </c>
      <c r="F3895" s="113" t="s">
        <v>11571</v>
      </c>
      <c r="G3895" s="113" t="s">
        <v>11027</v>
      </c>
      <c r="H3895" s="113" t="s">
        <v>9873</v>
      </c>
      <c r="I3895" s="113" t="s">
        <v>9882</v>
      </c>
    </row>
    <row r="3896" spans="1:9" x14ac:dyDescent="0.2">
      <c r="A3896" s="113" t="s">
        <v>10491</v>
      </c>
      <c r="D3896" s="113" t="s">
        <v>9883</v>
      </c>
      <c r="E3896" s="113">
        <f t="shared" si="60"/>
        <v>30125409</v>
      </c>
      <c r="F3896" s="113" t="s">
        <v>11571</v>
      </c>
      <c r="G3896" s="113" t="s">
        <v>11027</v>
      </c>
      <c r="H3896" s="113" t="s">
        <v>9873</v>
      </c>
      <c r="I3896" s="113" t="s">
        <v>11022</v>
      </c>
    </row>
    <row r="3897" spans="1:9" x14ac:dyDescent="0.2">
      <c r="A3897" s="113" t="s">
        <v>10491</v>
      </c>
      <c r="D3897" s="113" t="s">
        <v>9884</v>
      </c>
      <c r="E3897" s="113">
        <f t="shared" si="60"/>
        <v>30125410</v>
      </c>
      <c r="F3897" s="113" t="s">
        <v>11571</v>
      </c>
      <c r="G3897" s="113" t="s">
        <v>11027</v>
      </c>
      <c r="H3897" s="113" t="s">
        <v>9873</v>
      </c>
      <c r="I3897" s="113" t="s">
        <v>9885</v>
      </c>
    </row>
    <row r="3898" spans="1:9" x14ac:dyDescent="0.2">
      <c r="A3898" s="113" t="s">
        <v>10491</v>
      </c>
      <c r="D3898" s="113" t="s">
        <v>9886</v>
      </c>
      <c r="E3898" s="113">
        <f t="shared" si="60"/>
        <v>30125411</v>
      </c>
      <c r="F3898" s="113" t="s">
        <v>11571</v>
      </c>
      <c r="G3898" s="113" t="s">
        <v>11027</v>
      </c>
      <c r="H3898" s="113" t="s">
        <v>9873</v>
      </c>
      <c r="I3898" s="113" t="s">
        <v>9887</v>
      </c>
    </row>
    <row r="3899" spans="1:9" x14ac:dyDescent="0.2">
      <c r="A3899" s="113" t="s">
        <v>10491</v>
      </c>
      <c r="D3899" s="113" t="s">
        <v>9888</v>
      </c>
      <c r="E3899" s="113">
        <f t="shared" si="60"/>
        <v>30125412</v>
      </c>
      <c r="F3899" s="113" t="s">
        <v>11571</v>
      </c>
      <c r="G3899" s="113" t="s">
        <v>11027</v>
      </c>
      <c r="H3899" s="113" t="s">
        <v>9873</v>
      </c>
      <c r="I3899" s="113" t="s">
        <v>9889</v>
      </c>
    </row>
    <row r="3900" spans="1:9" x14ac:dyDescent="0.2">
      <c r="A3900" s="113" t="s">
        <v>10491</v>
      </c>
      <c r="D3900" s="113" t="s">
        <v>9890</v>
      </c>
      <c r="E3900" s="113">
        <f t="shared" si="60"/>
        <v>30125413</v>
      </c>
      <c r="F3900" s="113" t="s">
        <v>11571</v>
      </c>
      <c r="G3900" s="113" t="s">
        <v>11027</v>
      </c>
      <c r="H3900" s="113" t="s">
        <v>9873</v>
      </c>
      <c r="I3900" s="113" t="s">
        <v>9891</v>
      </c>
    </row>
    <row r="3901" spans="1:9" x14ac:dyDescent="0.2">
      <c r="A3901" s="113" t="s">
        <v>10491</v>
      </c>
      <c r="D3901" s="113" t="s">
        <v>9892</v>
      </c>
      <c r="E3901" s="113">
        <f t="shared" si="60"/>
        <v>30125415</v>
      </c>
      <c r="F3901" s="113" t="s">
        <v>11571</v>
      </c>
      <c r="G3901" s="113" t="s">
        <v>11027</v>
      </c>
      <c r="H3901" s="113" t="s">
        <v>9873</v>
      </c>
      <c r="I3901" s="113" t="s">
        <v>9893</v>
      </c>
    </row>
    <row r="3902" spans="1:9" x14ac:dyDescent="0.2">
      <c r="A3902" s="113" t="s">
        <v>10491</v>
      </c>
      <c r="D3902" s="113" t="s">
        <v>9894</v>
      </c>
      <c r="E3902" s="113">
        <f t="shared" si="60"/>
        <v>30125416</v>
      </c>
      <c r="F3902" s="113" t="s">
        <v>11571</v>
      </c>
      <c r="G3902" s="113" t="s">
        <v>11027</v>
      </c>
      <c r="H3902" s="113" t="s">
        <v>9873</v>
      </c>
      <c r="I3902" s="113" t="s">
        <v>12200</v>
      </c>
    </row>
    <row r="3903" spans="1:9" x14ac:dyDescent="0.2">
      <c r="A3903" s="113" t="s">
        <v>10491</v>
      </c>
      <c r="D3903" s="113" t="s">
        <v>9895</v>
      </c>
      <c r="E3903" s="113">
        <f t="shared" si="60"/>
        <v>30125417</v>
      </c>
      <c r="F3903" s="113" t="s">
        <v>11571</v>
      </c>
      <c r="G3903" s="113" t="s">
        <v>11027</v>
      </c>
      <c r="H3903" s="113" t="s">
        <v>9873</v>
      </c>
      <c r="I3903" s="113" t="s">
        <v>9896</v>
      </c>
    </row>
    <row r="3904" spans="1:9" x14ac:dyDescent="0.2">
      <c r="A3904" s="113" t="s">
        <v>10491</v>
      </c>
      <c r="D3904" s="113" t="s">
        <v>9897</v>
      </c>
      <c r="E3904" s="113">
        <f t="shared" si="60"/>
        <v>30125418</v>
      </c>
      <c r="F3904" s="113" t="s">
        <v>11571</v>
      </c>
      <c r="G3904" s="113" t="s">
        <v>11027</v>
      </c>
      <c r="H3904" s="113" t="s">
        <v>9873</v>
      </c>
      <c r="I3904" s="113" t="s">
        <v>9898</v>
      </c>
    </row>
    <row r="3905" spans="1:9" x14ac:dyDescent="0.2">
      <c r="A3905" s="113" t="s">
        <v>10491</v>
      </c>
      <c r="D3905" s="113" t="s">
        <v>9899</v>
      </c>
      <c r="E3905" s="113">
        <f t="shared" si="60"/>
        <v>30125420</v>
      </c>
      <c r="F3905" s="113" t="s">
        <v>11571</v>
      </c>
      <c r="G3905" s="113" t="s">
        <v>11027</v>
      </c>
      <c r="H3905" s="113" t="s">
        <v>9873</v>
      </c>
      <c r="I3905" s="113" t="s">
        <v>11022</v>
      </c>
    </row>
    <row r="3906" spans="1:9" x14ac:dyDescent="0.2">
      <c r="A3906" s="113" t="s">
        <v>10491</v>
      </c>
      <c r="D3906" s="113" t="s">
        <v>9900</v>
      </c>
      <c r="E3906" s="113">
        <f t="shared" ref="E3906:E3969" si="61">VALUE(D3906)</f>
        <v>30125499</v>
      </c>
      <c r="F3906" s="113" t="s">
        <v>11571</v>
      </c>
      <c r="G3906" s="113" t="s">
        <v>11027</v>
      </c>
      <c r="H3906" s="113" t="s">
        <v>9873</v>
      </c>
      <c r="I3906" s="113" t="s">
        <v>7789</v>
      </c>
    </row>
    <row r="3907" spans="1:9" x14ac:dyDescent="0.2">
      <c r="A3907" s="113" t="s">
        <v>10491</v>
      </c>
      <c r="D3907" s="113" t="s">
        <v>9901</v>
      </c>
      <c r="E3907" s="113">
        <f t="shared" si="61"/>
        <v>30125801</v>
      </c>
      <c r="F3907" s="113" t="s">
        <v>11571</v>
      </c>
      <c r="G3907" s="113" t="s">
        <v>11027</v>
      </c>
      <c r="H3907" s="113" t="s">
        <v>9902</v>
      </c>
      <c r="I3907" s="113" t="s">
        <v>9903</v>
      </c>
    </row>
    <row r="3908" spans="1:9" x14ac:dyDescent="0.2">
      <c r="A3908" s="113" t="s">
        <v>10491</v>
      </c>
      <c r="D3908" s="113" t="s">
        <v>9904</v>
      </c>
      <c r="E3908" s="113">
        <f t="shared" si="61"/>
        <v>30125802</v>
      </c>
      <c r="F3908" s="113" t="s">
        <v>11571</v>
      </c>
      <c r="G3908" s="113" t="s">
        <v>11027</v>
      </c>
      <c r="H3908" s="113" t="s">
        <v>9902</v>
      </c>
      <c r="I3908" s="113" t="s">
        <v>9905</v>
      </c>
    </row>
    <row r="3909" spans="1:9" x14ac:dyDescent="0.2">
      <c r="A3909" s="113" t="s">
        <v>10491</v>
      </c>
      <c r="D3909" s="113" t="s">
        <v>9906</v>
      </c>
      <c r="E3909" s="113">
        <f t="shared" si="61"/>
        <v>30125803</v>
      </c>
      <c r="F3909" s="113" t="s">
        <v>11571</v>
      </c>
      <c r="G3909" s="113" t="s">
        <v>11027</v>
      </c>
      <c r="H3909" s="113" t="s">
        <v>9902</v>
      </c>
      <c r="I3909" s="113" t="s">
        <v>9907</v>
      </c>
    </row>
    <row r="3910" spans="1:9" x14ac:dyDescent="0.2">
      <c r="A3910" s="113" t="s">
        <v>10491</v>
      </c>
      <c r="D3910" s="113" t="s">
        <v>9908</v>
      </c>
      <c r="E3910" s="113">
        <f t="shared" si="61"/>
        <v>30125805</v>
      </c>
      <c r="F3910" s="113" t="s">
        <v>11571</v>
      </c>
      <c r="G3910" s="113" t="s">
        <v>11027</v>
      </c>
      <c r="H3910" s="113" t="s">
        <v>9902</v>
      </c>
      <c r="I3910" s="113" t="s">
        <v>9909</v>
      </c>
    </row>
    <row r="3911" spans="1:9" x14ac:dyDescent="0.2">
      <c r="A3911" s="113" t="s">
        <v>10491</v>
      </c>
      <c r="D3911" s="113" t="s">
        <v>9910</v>
      </c>
      <c r="E3911" s="113">
        <f t="shared" si="61"/>
        <v>30125806</v>
      </c>
      <c r="F3911" s="113" t="s">
        <v>11571</v>
      </c>
      <c r="G3911" s="113" t="s">
        <v>11027</v>
      </c>
      <c r="H3911" s="113" t="s">
        <v>9902</v>
      </c>
      <c r="I3911" s="113" t="s">
        <v>9911</v>
      </c>
    </row>
    <row r="3912" spans="1:9" x14ac:dyDescent="0.2">
      <c r="A3912" s="113" t="s">
        <v>10491</v>
      </c>
      <c r="D3912" s="113" t="s">
        <v>9912</v>
      </c>
      <c r="E3912" s="113">
        <f t="shared" si="61"/>
        <v>30125807</v>
      </c>
      <c r="F3912" s="113" t="s">
        <v>11571</v>
      </c>
      <c r="G3912" s="113" t="s">
        <v>11027</v>
      </c>
      <c r="H3912" s="113" t="s">
        <v>9902</v>
      </c>
      <c r="I3912" s="113" t="s">
        <v>9913</v>
      </c>
    </row>
    <row r="3913" spans="1:9" x14ac:dyDescent="0.2">
      <c r="A3913" s="113" t="s">
        <v>10491</v>
      </c>
      <c r="D3913" s="113" t="s">
        <v>9914</v>
      </c>
      <c r="E3913" s="113">
        <f t="shared" si="61"/>
        <v>30125810</v>
      </c>
      <c r="F3913" s="113" t="s">
        <v>11571</v>
      </c>
      <c r="G3913" s="113" t="s">
        <v>11027</v>
      </c>
      <c r="H3913" s="113" t="s">
        <v>9902</v>
      </c>
      <c r="I3913" s="113" t="s">
        <v>9915</v>
      </c>
    </row>
    <row r="3914" spans="1:9" x14ac:dyDescent="0.2">
      <c r="A3914" s="113" t="s">
        <v>10491</v>
      </c>
      <c r="D3914" s="113" t="s">
        <v>9916</v>
      </c>
      <c r="E3914" s="113">
        <f t="shared" si="61"/>
        <v>30125815</v>
      </c>
      <c r="F3914" s="113" t="s">
        <v>11571</v>
      </c>
      <c r="G3914" s="113" t="s">
        <v>11027</v>
      </c>
      <c r="H3914" s="113" t="s">
        <v>9902</v>
      </c>
      <c r="I3914" s="113" t="s">
        <v>9917</v>
      </c>
    </row>
    <row r="3915" spans="1:9" x14ac:dyDescent="0.2">
      <c r="A3915" s="113" t="s">
        <v>10491</v>
      </c>
      <c r="D3915" s="113" t="s">
        <v>9918</v>
      </c>
      <c r="E3915" s="113">
        <f t="shared" si="61"/>
        <v>30125816</v>
      </c>
      <c r="F3915" s="113" t="s">
        <v>11571</v>
      </c>
      <c r="G3915" s="113" t="s">
        <v>11027</v>
      </c>
      <c r="H3915" s="113" t="s">
        <v>9902</v>
      </c>
      <c r="I3915" s="113" t="s">
        <v>9919</v>
      </c>
    </row>
    <row r="3916" spans="1:9" x14ac:dyDescent="0.2">
      <c r="A3916" s="113" t="s">
        <v>10491</v>
      </c>
      <c r="D3916" s="113" t="s">
        <v>9920</v>
      </c>
      <c r="E3916" s="113">
        <f t="shared" si="61"/>
        <v>30125817</v>
      </c>
      <c r="F3916" s="113" t="s">
        <v>11571</v>
      </c>
      <c r="G3916" s="113" t="s">
        <v>11027</v>
      </c>
      <c r="H3916" s="113" t="s">
        <v>9902</v>
      </c>
      <c r="I3916" s="113" t="s">
        <v>9921</v>
      </c>
    </row>
    <row r="3917" spans="1:9" x14ac:dyDescent="0.2">
      <c r="A3917" s="113" t="s">
        <v>10491</v>
      </c>
      <c r="D3917" s="113" t="s">
        <v>9922</v>
      </c>
      <c r="E3917" s="113">
        <f t="shared" si="61"/>
        <v>30125880</v>
      </c>
      <c r="F3917" s="113" t="s">
        <v>11571</v>
      </c>
      <c r="G3917" s="113" t="s">
        <v>11027</v>
      </c>
      <c r="H3917" s="113" t="s">
        <v>9902</v>
      </c>
      <c r="I3917" s="113" t="s">
        <v>9923</v>
      </c>
    </row>
    <row r="3918" spans="1:9" x14ac:dyDescent="0.2">
      <c r="A3918" s="113" t="s">
        <v>10491</v>
      </c>
      <c r="D3918" s="113" t="s">
        <v>9924</v>
      </c>
      <c r="E3918" s="113">
        <f t="shared" si="61"/>
        <v>30125899</v>
      </c>
      <c r="F3918" s="113" t="s">
        <v>11571</v>
      </c>
      <c r="G3918" s="113" t="s">
        <v>11027</v>
      </c>
      <c r="H3918" s="113" t="s">
        <v>9902</v>
      </c>
      <c r="I3918" s="113" t="s">
        <v>7789</v>
      </c>
    </row>
    <row r="3919" spans="1:9" x14ac:dyDescent="0.2">
      <c r="A3919" s="113" t="s">
        <v>10491</v>
      </c>
      <c r="D3919" s="113" t="s">
        <v>9925</v>
      </c>
      <c r="E3919" s="113">
        <f t="shared" si="61"/>
        <v>30130101</v>
      </c>
      <c r="F3919" s="113" t="s">
        <v>11571</v>
      </c>
      <c r="G3919" s="113" t="s">
        <v>11027</v>
      </c>
      <c r="H3919" s="113" t="s">
        <v>9926</v>
      </c>
      <c r="I3919" s="113" t="s">
        <v>9927</v>
      </c>
    </row>
    <row r="3920" spans="1:9" x14ac:dyDescent="0.2">
      <c r="A3920" s="113" t="s">
        <v>10491</v>
      </c>
      <c r="D3920" s="113" t="s">
        <v>9928</v>
      </c>
      <c r="E3920" s="113">
        <f t="shared" si="61"/>
        <v>30130102</v>
      </c>
      <c r="F3920" s="113" t="s">
        <v>11571</v>
      </c>
      <c r="G3920" s="113" t="s">
        <v>11027</v>
      </c>
      <c r="H3920" s="113" t="s">
        <v>9926</v>
      </c>
      <c r="I3920" s="113" t="s">
        <v>9929</v>
      </c>
    </row>
    <row r="3921" spans="1:9" x14ac:dyDescent="0.2">
      <c r="A3921" s="113" t="s">
        <v>10491</v>
      </c>
      <c r="D3921" s="113" t="s">
        <v>9930</v>
      </c>
      <c r="E3921" s="113">
        <f t="shared" si="61"/>
        <v>30130103</v>
      </c>
      <c r="F3921" s="113" t="s">
        <v>11571</v>
      </c>
      <c r="G3921" s="113" t="s">
        <v>11027</v>
      </c>
      <c r="H3921" s="113" t="s">
        <v>9926</v>
      </c>
      <c r="I3921" s="113" t="s">
        <v>9931</v>
      </c>
    </row>
    <row r="3922" spans="1:9" x14ac:dyDescent="0.2">
      <c r="A3922" s="113" t="s">
        <v>10491</v>
      </c>
      <c r="D3922" s="113" t="s">
        <v>9932</v>
      </c>
      <c r="E3922" s="113">
        <f t="shared" si="61"/>
        <v>30130104</v>
      </c>
      <c r="F3922" s="113" t="s">
        <v>11571</v>
      </c>
      <c r="G3922" s="113" t="s">
        <v>11027</v>
      </c>
      <c r="H3922" s="113" t="s">
        <v>9926</v>
      </c>
      <c r="I3922" s="113" t="s">
        <v>9933</v>
      </c>
    </row>
    <row r="3923" spans="1:9" x14ac:dyDescent="0.2">
      <c r="A3923" s="113" t="s">
        <v>10491</v>
      </c>
      <c r="D3923" s="113" t="s">
        <v>9934</v>
      </c>
      <c r="E3923" s="113">
        <f t="shared" si="61"/>
        <v>30130105</v>
      </c>
      <c r="F3923" s="113" t="s">
        <v>11571</v>
      </c>
      <c r="G3923" s="113" t="s">
        <v>11027</v>
      </c>
      <c r="H3923" s="113" t="s">
        <v>9926</v>
      </c>
      <c r="I3923" s="113" t="s">
        <v>9935</v>
      </c>
    </row>
    <row r="3924" spans="1:9" x14ac:dyDescent="0.2">
      <c r="A3924" s="113" t="s">
        <v>10491</v>
      </c>
      <c r="D3924" s="113" t="s">
        <v>9936</v>
      </c>
      <c r="E3924" s="113">
        <f t="shared" si="61"/>
        <v>30130106</v>
      </c>
      <c r="F3924" s="113" t="s">
        <v>11571</v>
      </c>
      <c r="G3924" s="113" t="s">
        <v>11027</v>
      </c>
      <c r="H3924" s="113" t="s">
        <v>9926</v>
      </c>
      <c r="I3924" s="113" t="s">
        <v>6386</v>
      </c>
    </row>
    <row r="3925" spans="1:9" x14ac:dyDescent="0.2">
      <c r="A3925" s="113" t="s">
        <v>10491</v>
      </c>
      <c r="D3925" s="113" t="s">
        <v>9937</v>
      </c>
      <c r="E3925" s="113">
        <f t="shared" si="61"/>
        <v>30130107</v>
      </c>
      <c r="F3925" s="113" t="s">
        <v>11571</v>
      </c>
      <c r="G3925" s="113" t="s">
        <v>11027</v>
      </c>
      <c r="H3925" s="113" t="s">
        <v>9926</v>
      </c>
      <c r="I3925" s="113" t="s">
        <v>9938</v>
      </c>
    </row>
    <row r="3926" spans="1:9" x14ac:dyDescent="0.2">
      <c r="A3926" s="113" t="s">
        <v>10491</v>
      </c>
      <c r="D3926" s="113" t="s">
        <v>9939</v>
      </c>
      <c r="E3926" s="113">
        <f t="shared" si="61"/>
        <v>30130108</v>
      </c>
      <c r="F3926" s="113" t="s">
        <v>11571</v>
      </c>
      <c r="G3926" s="113" t="s">
        <v>11027</v>
      </c>
      <c r="H3926" s="113" t="s">
        <v>9926</v>
      </c>
      <c r="I3926" s="113" t="s">
        <v>9940</v>
      </c>
    </row>
    <row r="3927" spans="1:9" x14ac:dyDescent="0.2">
      <c r="A3927" s="113" t="s">
        <v>10491</v>
      </c>
      <c r="D3927" s="113" t="s">
        <v>9941</v>
      </c>
      <c r="E3927" s="113">
        <f t="shared" si="61"/>
        <v>30130110</v>
      </c>
      <c r="F3927" s="113" t="s">
        <v>11571</v>
      </c>
      <c r="G3927" s="113" t="s">
        <v>11027</v>
      </c>
      <c r="H3927" s="113" t="s">
        <v>9926</v>
      </c>
      <c r="I3927" s="113" t="s">
        <v>9942</v>
      </c>
    </row>
    <row r="3928" spans="1:9" x14ac:dyDescent="0.2">
      <c r="A3928" s="113" t="s">
        <v>10491</v>
      </c>
      <c r="D3928" s="113" t="s">
        <v>9943</v>
      </c>
      <c r="E3928" s="113">
        <f t="shared" si="61"/>
        <v>30130114</v>
      </c>
      <c r="F3928" s="113" t="s">
        <v>11571</v>
      </c>
      <c r="G3928" s="113" t="s">
        <v>11027</v>
      </c>
      <c r="H3928" s="113" t="s">
        <v>9926</v>
      </c>
      <c r="I3928" s="113" t="s">
        <v>9944</v>
      </c>
    </row>
    <row r="3929" spans="1:9" x14ac:dyDescent="0.2">
      <c r="A3929" s="113" t="s">
        <v>10491</v>
      </c>
      <c r="D3929" s="113" t="s">
        <v>9945</v>
      </c>
      <c r="E3929" s="113">
        <f t="shared" si="61"/>
        <v>30130115</v>
      </c>
      <c r="F3929" s="113" t="s">
        <v>11571</v>
      </c>
      <c r="G3929" s="113" t="s">
        <v>11027</v>
      </c>
      <c r="H3929" s="113" t="s">
        <v>9926</v>
      </c>
      <c r="I3929" s="113" t="s">
        <v>9946</v>
      </c>
    </row>
    <row r="3930" spans="1:9" x14ac:dyDescent="0.2">
      <c r="A3930" s="113" t="s">
        <v>10491</v>
      </c>
      <c r="D3930" s="113" t="s">
        <v>9947</v>
      </c>
      <c r="E3930" s="113">
        <f t="shared" si="61"/>
        <v>30130180</v>
      </c>
      <c r="F3930" s="113" t="s">
        <v>11571</v>
      </c>
      <c r="G3930" s="113" t="s">
        <v>11027</v>
      </c>
      <c r="H3930" s="113" t="s">
        <v>9926</v>
      </c>
      <c r="I3930" s="113" t="s">
        <v>11022</v>
      </c>
    </row>
    <row r="3931" spans="1:9" x14ac:dyDescent="0.2">
      <c r="A3931" s="113" t="s">
        <v>10491</v>
      </c>
      <c r="D3931" s="113" t="s">
        <v>9948</v>
      </c>
      <c r="E3931" s="113">
        <f t="shared" si="61"/>
        <v>30130201</v>
      </c>
      <c r="F3931" s="113" t="s">
        <v>11571</v>
      </c>
      <c r="G3931" s="113" t="s">
        <v>11027</v>
      </c>
      <c r="H3931" s="113" t="s">
        <v>9949</v>
      </c>
      <c r="I3931" s="113" t="s">
        <v>14415</v>
      </c>
    </row>
    <row r="3932" spans="1:9" x14ac:dyDescent="0.2">
      <c r="A3932" s="113" t="s">
        <v>10491</v>
      </c>
      <c r="D3932" s="113" t="s">
        <v>9950</v>
      </c>
      <c r="E3932" s="113">
        <f t="shared" si="61"/>
        <v>30130202</v>
      </c>
      <c r="F3932" s="113" t="s">
        <v>11571</v>
      </c>
      <c r="G3932" s="113" t="s">
        <v>11027</v>
      </c>
      <c r="H3932" s="113" t="s">
        <v>9949</v>
      </c>
      <c r="I3932" s="113" t="s">
        <v>9552</v>
      </c>
    </row>
    <row r="3933" spans="1:9" x14ac:dyDescent="0.2">
      <c r="A3933" s="113" t="s">
        <v>10491</v>
      </c>
      <c r="D3933" s="113" t="s">
        <v>9951</v>
      </c>
      <c r="E3933" s="113">
        <f t="shared" si="61"/>
        <v>30130203</v>
      </c>
      <c r="F3933" s="113" t="s">
        <v>11571</v>
      </c>
      <c r="G3933" s="113" t="s">
        <v>11027</v>
      </c>
      <c r="H3933" s="113" t="s">
        <v>9949</v>
      </c>
      <c r="I3933" s="113" t="s">
        <v>9952</v>
      </c>
    </row>
    <row r="3934" spans="1:9" x14ac:dyDescent="0.2">
      <c r="A3934" s="113" t="s">
        <v>10491</v>
      </c>
      <c r="D3934" s="113" t="s">
        <v>9953</v>
      </c>
      <c r="E3934" s="113">
        <f t="shared" si="61"/>
        <v>30130280</v>
      </c>
      <c r="F3934" s="113" t="s">
        <v>11571</v>
      </c>
      <c r="G3934" s="113" t="s">
        <v>11027</v>
      </c>
      <c r="H3934" s="113" t="s">
        <v>9949</v>
      </c>
      <c r="I3934" s="113" t="s">
        <v>11022</v>
      </c>
    </row>
    <row r="3935" spans="1:9" x14ac:dyDescent="0.2">
      <c r="A3935" s="113" t="s">
        <v>10491</v>
      </c>
      <c r="D3935" s="113" t="s">
        <v>9954</v>
      </c>
      <c r="E3935" s="113">
        <f t="shared" si="61"/>
        <v>30130301</v>
      </c>
      <c r="F3935" s="113" t="s">
        <v>11571</v>
      </c>
      <c r="G3935" s="113" t="s">
        <v>11027</v>
      </c>
      <c r="H3935" s="113" t="s">
        <v>9955</v>
      </c>
      <c r="I3935" s="113" t="s">
        <v>6707</v>
      </c>
    </row>
    <row r="3936" spans="1:9" x14ac:dyDescent="0.2">
      <c r="A3936" s="113" t="s">
        <v>10491</v>
      </c>
      <c r="D3936" s="113" t="s">
        <v>9956</v>
      </c>
      <c r="E3936" s="113">
        <f t="shared" si="61"/>
        <v>30130302</v>
      </c>
      <c r="F3936" s="113" t="s">
        <v>11571</v>
      </c>
      <c r="G3936" s="113" t="s">
        <v>11027</v>
      </c>
      <c r="H3936" s="113" t="s">
        <v>9955</v>
      </c>
      <c r="I3936" s="113" t="s">
        <v>15509</v>
      </c>
    </row>
    <row r="3937" spans="1:9" x14ac:dyDescent="0.2">
      <c r="A3937" s="113" t="s">
        <v>10491</v>
      </c>
      <c r="D3937" s="113" t="s">
        <v>9957</v>
      </c>
      <c r="E3937" s="113">
        <f t="shared" si="61"/>
        <v>30130303</v>
      </c>
      <c r="F3937" s="113" t="s">
        <v>11571</v>
      </c>
      <c r="G3937" s="113" t="s">
        <v>11027</v>
      </c>
      <c r="H3937" s="113" t="s">
        <v>9955</v>
      </c>
      <c r="I3937" s="113" t="s">
        <v>9958</v>
      </c>
    </row>
    <row r="3938" spans="1:9" x14ac:dyDescent="0.2">
      <c r="A3938" s="113" t="s">
        <v>10491</v>
      </c>
      <c r="D3938" s="113" t="s">
        <v>9959</v>
      </c>
      <c r="E3938" s="113">
        <f t="shared" si="61"/>
        <v>30130304</v>
      </c>
      <c r="F3938" s="113" t="s">
        <v>11571</v>
      </c>
      <c r="G3938" s="113" t="s">
        <v>11027</v>
      </c>
      <c r="H3938" s="113" t="s">
        <v>9955</v>
      </c>
      <c r="I3938" s="113" t="s">
        <v>9960</v>
      </c>
    </row>
    <row r="3939" spans="1:9" x14ac:dyDescent="0.2">
      <c r="A3939" s="113" t="s">
        <v>10491</v>
      </c>
      <c r="D3939" s="113" t="s">
        <v>9961</v>
      </c>
      <c r="E3939" s="113">
        <f t="shared" si="61"/>
        <v>30130305</v>
      </c>
      <c r="F3939" s="113" t="s">
        <v>11571</v>
      </c>
      <c r="G3939" s="113" t="s">
        <v>11027</v>
      </c>
      <c r="H3939" s="113" t="s">
        <v>9955</v>
      </c>
      <c r="I3939" s="113" t="s">
        <v>9962</v>
      </c>
    </row>
    <row r="3940" spans="1:9" x14ac:dyDescent="0.2">
      <c r="A3940" s="113" t="s">
        <v>10491</v>
      </c>
      <c r="D3940" s="113" t="s">
        <v>9963</v>
      </c>
      <c r="E3940" s="113">
        <f t="shared" si="61"/>
        <v>30130380</v>
      </c>
      <c r="F3940" s="113" t="s">
        <v>11571</v>
      </c>
      <c r="G3940" s="113" t="s">
        <v>11027</v>
      </c>
      <c r="H3940" s="113" t="s">
        <v>9955</v>
      </c>
      <c r="I3940" s="113" t="s">
        <v>11022</v>
      </c>
    </row>
    <row r="3941" spans="1:9" x14ac:dyDescent="0.2">
      <c r="A3941" s="113" t="s">
        <v>10491</v>
      </c>
      <c r="D3941" s="113" t="s">
        <v>9964</v>
      </c>
      <c r="E3941" s="113">
        <f t="shared" si="61"/>
        <v>30130401</v>
      </c>
      <c r="F3941" s="113" t="s">
        <v>11571</v>
      </c>
      <c r="G3941" s="113" t="s">
        <v>11027</v>
      </c>
      <c r="H3941" s="113" t="s">
        <v>9965</v>
      </c>
      <c r="I3941" s="113" t="s">
        <v>14415</v>
      </c>
    </row>
    <row r="3942" spans="1:9" x14ac:dyDescent="0.2">
      <c r="A3942" s="113" t="s">
        <v>10491</v>
      </c>
      <c r="D3942" s="113" t="s">
        <v>9966</v>
      </c>
      <c r="E3942" s="113">
        <f t="shared" si="61"/>
        <v>30130402</v>
      </c>
      <c r="F3942" s="113" t="s">
        <v>11571</v>
      </c>
      <c r="G3942" s="113" t="s">
        <v>11027</v>
      </c>
      <c r="H3942" s="113" t="s">
        <v>9965</v>
      </c>
      <c r="I3942" s="113" t="s">
        <v>11587</v>
      </c>
    </row>
    <row r="3943" spans="1:9" x14ac:dyDescent="0.2">
      <c r="A3943" s="113" t="s">
        <v>10491</v>
      </c>
      <c r="D3943" s="113" t="s">
        <v>9967</v>
      </c>
      <c r="E3943" s="113">
        <f t="shared" si="61"/>
        <v>30130403</v>
      </c>
      <c r="F3943" s="113" t="s">
        <v>11571</v>
      </c>
      <c r="G3943" s="113" t="s">
        <v>11027</v>
      </c>
      <c r="H3943" s="113" t="s">
        <v>9965</v>
      </c>
      <c r="I3943" s="113" t="s">
        <v>9968</v>
      </c>
    </row>
    <row r="3944" spans="1:9" x14ac:dyDescent="0.2">
      <c r="A3944" s="113" t="s">
        <v>10491</v>
      </c>
      <c r="D3944" s="113" t="s">
        <v>9969</v>
      </c>
      <c r="E3944" s="113">
        <f t="shared" si="61"/>
        <v>30130404</v>
      </c>
      <c r="F3944" s="113" t="s">
        <v>11571</v>
      </c>
      <c r="G3944" s="113" t="s">
        <v>11027</v>
      </c>
      <c r="H3944" s="113" t="s">
        <v>9965</v>
      </c>
      <c r="I3944" s="113" t="s">
        <v>12521</v>
      </c>
    </row>
    <row r="3945" spans="1:9" x14ac:dyDescent="0.2">
      <c r="A3945" s="113" t="s">
        <v>10491</v>
      </c>
      <c r="D3945" s="113" t="s">
        <v>9970</v>
      </c>
      <c r="E3945" s="113">
        <f t="shared" si="61"/>
        <v>30130405</v>
      </c>
      <c r="F3945" s="113" t="s">
        <v>11571</v>
      </c>
      <c r="G3945" s="113" t="s">
        <v>11027</v>
      </c>
      <c r="H3945" s="113" t="s">
        <v>9965</v>
      </c>
      <c r="I3945" s="113" t="s">
        <v>9971</v>
      </c>
    </row>
    <row r="3946" spans="1:9" x14ac:dyDescent="0.2">
      <c r="A3946" s="113" t="s">
        <v>10491</v>
      </c>
      <c r="D3946" s="113" t="s">
        <v>9972</v>
      </c>
      <c r="E3946" s="113">
        <f t="shared" si="61"/>
        <v>30130480</v>
      </c>
      <c r="F3946" s="113" t="s">
        <v>11571</v>
      </c>
      <c r="G3946" s="113" t="s">
        <v>11027</v>
      </c>
      <c r="H3946" s="113" t="s">
        <v>9965</v>
      </c>
      <c r="I3946" s="113" t="s">
        <v>11022</v>
      </c>
    </row>
    <row r="3947" spans="1:9" x14ac:dyDescent="0.2">
      <c r="A3947" s="113" t="s">
        <v>10491</v>
      </c>
      <c r="D3947" s="113" t="s">
        <v>9973</v>
      </c>
      <c r="E3947" s="113">
        <f t="shared" si="61"/>
        <v>30130501</v>
      </c>
      <c r="F3947" s="113" t="s">
        <v>11571</v>
      </c>
      <c r="G3947" s="113" t="s">
        <v>11027</v>
      </c>
      <c r="H3947" s="113" t="s">
        <v>9974</v>
      </c>
      <c r="I3947" s="113" t="s">
        <v>14415</v>
      </c>
    </row>
    <row r="3948" spans="1:9" x14ac:dyDescent="0.2">
      <c r="A3948" s="113" t="s">
        <v>10491</v>
      </c>
      <c r="D3948" s="113" t="s">
        <v>9975</v>
      </c>
      <c r="E3948" s="113">
        <f t="shared" si="61"/>
        <v>30130502</v>
      </c>
      <c r="F3948" s="113" t="s">
        <v>11571</v>
      </c>
      <c r="G3948" s="113" t="s">
        <v>11027</v>
      </c>
      <c r="H3948" s="113" t="s">
        <v>9974</v>
      </c>
      <c r="I3948" s="113" t="s">
        <v>9976</v>
      </c>
    </row>
    <row r="3949" spans="1:9" x14ac:dyDescent="0.2">
      <c r="A3949" s="113" t="s">
        <v>10491</v>
      </c>
      <c r="D3949" s="113" t="s">
        <v>9977</v>
      </c>
      <c r="E3949" s="113">
        <f t="shared" si="61"/>
        <v>30130503</v>
      </c>
      <c r="F3949" s="113" t="s">
        <v>11571</v>
      </c>
      <c r="G3949" s="113" t="s">
        <v>11027</v>
      </c>
      <c r="H3949" s="113" t="s">
        <v>9974</v>
      </c>
      <c r="I3949" s="113" t="s">
        <v>9978</v>
      </c>
    </row>
    <row r="3950" spans="1:9" x14ac:dyDescent="0.2">
      <c r="A3950" s="113" t="s">
        <v>10491</v>
      </c>
      <c r="D3950" s="113" t="s">
        <v>9979</v>
      </c>
      <c r="E3950" s="113">
        <f t="shared" si="61"/>
        <v>30130504</v>
      </c>
      <c r="F3950" s="113" t="s">
        <v>11571</v>
      </c>
      <c r="G3950" s="113" t="s">
        <v>11027</v>
      </c>
      <c r="H3950" s="113" t="s">
        <v>9974</v>
      </c>
      <c r="I3950" s="113" t="s">
        <v>12521</v>
      </c>
    </row>
    <row r="3951" spans="1:9" x14ac:dyDescent="0.2">
      <c r="A3951" s="113" t="s">
        <v>10491</v>
      </c>
      <c r="D3951" s="113" t="s">
        <v>9980</v>
      </c>
      <c r="E3951" s="113">
        <f t="shared" si="61"/>
        <v>30130505</v>
      </c>
      <c r="F3951" s="113" t="s">
        <v>11571</v>
      </c>
      <c r="G3951" s="113" t="s">
        <v>11027</v>
      </c>
      <c r="H3951" s="113" t="s">
        <v>9974</v>
      </c>
      <c r="I3951" s="113" t="s">
        <v>9981</v>
      </c>
    </row>
    <row r="3952" spans="1:9" x14ac:dyDescent="0.2">
      <c r="A3952" s="113" t="s">
        <v>10491</v>
      </c>
      <c r="D3952" s="113" t="s">
        <v>9982</v>
      </c>
      <c r="E3952" s="113">
        <f t="shared" si="61"/>
        <v>30130580</v>
      </c>
      <c r="F3952" s="113" t="s">
        <v>11571</v>
      </c>
      <c r="G3952" s="113" t="s">
        <v>11027</v>
      </c>
      <c r="H3952" s="113" t="s">
        <v>9974</v>
      </c>
      <c r="I3952" s="113" t="s">
        <v>11022</v>
      </c>
    </row>
    <row r="3953" spans="1:9" x14ac:dyDescent="0.2">
      <c r="A3953" s="113" t="s">
        <v>10491</v>
      </c>
      <c r="D3953" s="113" t="s">
        <v>9983</v>
      </c>
      <c r="E3953" s="113">
        <f t="shared" si="61"/>
        <v>30140101</v>
      </c>
      <c r="F3953" s="113" t="s">
        <v>11571</v>
      </c>
      <c r="G3953" s="113" t="s">
        <v>11027</v>
      </c>
      <c r="H3953" s="113" t="s">
        <v>9984</v>
      </c>
      <c r="I3953" s="113" t="s">
        <v>9985</v>
      </c>
    </row>
    <row r="3954" spans="1:9" x14ac:dyDescent="0.2">
      <c r="A3954" s="113" t="s">
        <v>10491</v>
      </c>
      <c r="D3954" s="113" t="s">
        <v>9986</v>
      </c>
      <c r="E3954" s="113">
        <f t="shared" si="61"/>
        <v>30140102</v>
      </c>
      <c r="F3954" s="113" t="s">
        <v>11571</v>
      </c>
      <c r="G3954" s="113" t="s">
        <v>11027</v>
      </c>
      <c r="H3954" s="113" t="s">
        <v>9984</v>
      </c>
      <c r="I3954" s="113" t="s">
        <v>9987</v>
      </c>
    </row>
    <row r="3955" spans="1:9" x14ac:dyDescent="0.2">
      <c r="A3955" s="113" t="s">
        <v>10491</v>
      </c>
      <c r="D3955" s="113" t="s">
        <v>9988</v>
      </c>
      <c r="E3955" s="113">
        <f t="shared" si="61"/>
        <v>30140103</v>
      </c>
      <c r="F3955" s="113" t="s">
        <v>11571</v>
      </c>
      <c r="G3955" s="113" t="s">
        <v>11027</v>
      </c>
      <c r="H3955" s="113" t="s">
        <v>9984</v>
      </c>
      <c r="I3955" s="113" t="s">
        <v>9989</v>
      </c>
    </row>
    <row r="3956" spans="1:9" x14ac:dyDescent="0.2">
      <c r="A3956" s="113" t="s">
        <v>10491</v>
      </c>
      <c r="D3956" s="113" t="s">
        <v>9990</v>
      </c>
      <c r="E3956" s="113">
        <f t="shared" si="61"/>
        <v>30140105</v>
      </c>
      <c r="F3956" s="113" t="s">
        <v>11571</v>
      </c>
      <c r="G3956" s="113" t="s">
        <v>11027</v>
      </c>
      <c r="H3956" s="113" t="s">
        <v>9984</v>
      </c>
      <c r="I3956" s="113" t="s">
        <v>16870</v>
      </c>
    </row>
    <row r="3957" spans="1:9" x14ac:dyDescent="0.2">
      <c r="A3957" s="113" t="s">
        <v>10491</v>
      </c>
      <c r="D3957" s="113" t="s">
        <v>9991</v>
      </c>
      <c r="E3957" s="113">
        <f t="shared" si="61"/>
        <v>30140110</v>
      </c>
      <c r="F3957" s="113" t="s">
        <v>11571</v>
      </c>
      <c r="G3957" s="113" t="s">
        <v>11027</v>
      </c>
      <c r="H3957" s="113" t="s">
        <v>9984</v>
      </c>
      <c r="I3957" s="113" t="s">
        <v>9992</v>
      </c>
    </row>
    <row r="3958" spans="1:9" x14ac:dyDescent="0.2">
      <c r="A3958" s="113" t="s">
        <v>10491</v>
      </c>
      <c r="D3958" s="113" t="s">
        <v>9993</v>
      </c>
      <c r="E3958" s="113">
        <f t="shared" si="61"/>
        <v>30140120</v>
      </c>
      <c r="F3958" s="113" t="s">
        <v>11571</v>
      </c>
      <c r="G3958" s="113" t="s">
        <v>11027</v>
      </c>
      <c r="H3958" s="113" t="s">
        <v>9984</v>
      </c>
      <c r="I3958" s="113" t="s">
        <v>14185</v>
      </c>
    </row>
    <row r="3959" spans="1:9" x14ac:dyDescent="0.2">
      <c r="A3959" s="113" t="s">
        <v>10491</v>
      </c>
      <c r="D3959" s="113" t="s">
        <v>9994</v>
      </c>
      <c r="E3959" s="113">
        <f t="shared" si="61"/>
        <v>30140121</v>
      </c>
      <c r="F3959" s="113" t="s">
        <v>11571</v>
      </c>
      <c r="G3959" s="113" t="s">
        <v>11027</v>
      </c>
      <c r="H3959" s="113" t="s">
        <v>9984</v>
      </c>
      <c r="I3959" s="113" t="s">
        <v>9995</v>
      </c>
    </row>
    <row r="3960" spans="1:9" x14ac:dyDescent="0.2">
      <c r="A3960" s="113" t="s">
        <v>10491</v>
      </c>
      <c r="D3960" s="113" t="s">
        <v>9996</v>
      </c>
      <c r="E3960" s="113">
        <f t="shared" si="61"/>
        <v>30140122</v>
      </c>
      <c r="F3960" s="113" t="s">
        <v>11571</v>
      </c>
      <c r="G3960" s="113" t="s">
        <v>11027</v>
      </c>
      <c r="H3960" s="113" t="s">
        <v>9984</v>
      </c>
      <c r="I3960" s="113" t="s">
        <v>14195</v>
      </c>
    </row>
    <row r="3961" spans="1:9" x14ac:dyDescent="0.2">
      <c r="A3961" s="113" t="s">
        <v>10491</v>
      </c>
      <c r="D3961" s="113" t="s">
        <v>9997</v>
      </c>
      <c r="E3961" s="113">
        <f t="shared" si="61"/>
        <v>30140123</v>
      </c>
      <c r="F3961" s="113" t="s">
        <v>11571</v>
      </c>
      <c r="G3961" s="113" t="s">
        <v>11027</v>
      </c>
      <c r="H3961" s="113" t="s">
        <v>9984</v>
      </c>
      <c r="I3961" s="113" t="s">
        <v>9998</v>
      </c>
    </row>
    <row r="3962" spans="1:9" x14ac:dyDescent="0.2">
      <c r="A3962" s="113" t="s">
        <v>10491</v>
      </c>
      <c r="D3962" s="113" t="s">
        <v>9999</v>
      </c>
      <c r="E3962" s="113">
        <f t="shared" si="61"/>
        <v>30140124</v>
      </c>
      <c r="F3962" s="113" t="s">
        <v>11571</v>
      </c>
      <c r="G3962" s="113" t="s">
        <v>11027</v>
      </c>
      <c r="H3962" s="113" t="s">
        <v>9984</v>
      </c>
      <c r="I3962" s="113" t="s">
        <v>14197</v>
      </c>
    </row>
    <row r="3963" spans="1:9" x14ac:dyDescent="0.2">
      <c r="A3963" s="113" t="s">
        <v>10491</v>
      </c>
      <c r="D3963" s="113" t="s">
        <v>10000</v>
      </c>
      <c r="E3963" s="113">
        <f t="shared" si="61"/>
        <v>30140125</v>
      </c>
      <c r="F3963" s="113" t="s">
        <v>11571</v>
      </c>
      <c r="G3963" s="113" t="s">
        <v>11027</v>
      </c>
      <c r="H3963" s="113" t="s">
        <v>9984</v>
      </c>
      <c r="I3963" s="113" t="s">
        <v>14199</v>
      </c>
    </row>
    <row r="3964" spans="1:9" x14ac:dyDescent="0.2">
      <c r="A3964" s="113" t="s">
        <v>10491</v>
      </c>
      <c r="D3964" s="113" t="s">
        <v>10001</v>
      </c>
      <c r="E3964" s="113">
        <f t="shared" si="61"/>
        <v>30140130</v>
      </c>
      <c r="F3964" s="113" t="s">
        <v>11571</v>
      </c>
      <c r="G3964" s="113" t="s">
        <v>11027</v>
      </c>
      <c r="H3964" s="113" t="s">
        <v>9984</v>
      </c>
      <c r="I3964" s="113" t="s">
        <v>9133</v>
      </c>
    </row>
    <row r="3965" spans="1:9" x14ac:dyDescent="0.2">
      <c r="A3965" s="113" t="s">
        <v>10491</v>
      </c>
      <c r="D3965" s="113" t="s">
        <v>10002</v>
      </c>
      <c r="E3965" s="113">
        <f t="shared" si="61"/>
        <v>30140131</v>
      </c>
      <c r="F3965" s="113" t="s">
        <v>11571</v>
      </c>
      <c r="G3965" s="113" t="s">
        <v>11027</v>
      </c>
      <c r="H3965" s="113" t="s">
        <v>9984</v>
      </c>
      <c r="I3965" s="113" t="s">
        <v>14201</v>
      </c>
    </row>
    <row r="3966" spans="1:9" x14ac:dyDescent="0.2">
      <c r="A3966" s="113" t="s">
        <v>10491</v>
      </c>
      <c r="D3966" s="113" t="s">
        <v>10003</v>
      </c>
      <c r="E3966" s="113">
        <f t="shared" si="61"/>
        <v>30140132</v>
      </c>
      <c r="F3966" s="113" t="s">
        <v>11571</v>
      </c>
      <c r="G3966" s="113" t="s">
        <v>11027</v>
      </c>
      <c r="H3966" s="113" t="s">
        <v>9984</v>
      </c>
      <c r="I3966" s="113" t="s">
        <v>14203</v>
      </c>
    </row>
    <row r="3967" spans="1:9" x14ac:dyDescent="0.2">
      <c r="A3967" s="113" t="s">
        <v>10491</v>
      </c>
      <c r="D3967" s="113" t="s">
        <v>10004</v>
      </c>
      <c r="E3967" s="113">
        <f t="shared" si="61"/>
        <v>30140133</v>
      </c>
      <c r="F3967" s="113" t="s">
        <v>11571</v>
      </c>
      <c r="G3967" s="113" t="s">
        <v>11027</v>
      </c>
      <c r="H3967" s="113" t="s">
        <v>9984</v>
      </c>
      <c r="I3967" s="113" t="s">
        <v>14205</v>
      </c>
    </row>
    <row r="3968" spans="1:9" x14ac:dyDescent="0.2">
      <c r="A3968" s="113" t="s">
        <v>10491</v>
      </c>
      <c r="D3968" s="113" t="s">
        <v>10005</v>
      </c>
      <c r="E3968" s="113">
        <f t="shared" si="61"/>
        <v>30140134</v>
      </c>
      <c r="F3968" s="113" t="s">
        <v>11571</v>
      </c>
      <c r="G3968" s="113" t="s">
        <v>11027</v>
      </c>
      <c r="H3968" s="113" t="s">
        <v>9984</v>
      </c>
      <c r="I3968" s="113" t="s">
        <v>14207</v>
      </c>
    </row>
    <row r="3969" spans="1:9" x14ac:dyDescent="0.2">
      <c r="A3969" s="113" t="s">
        <v>10491</v>
      </c>
      <c r="D3969" s="113" t="s">
        <v>10006</v>
      </c>
      <c r="E3969" s="113">
        <f t="shared" si="61"/>
        <v>30140135</v>
      </c>
      <c r="F3969" s="113" t="s">
        <v>11571</v>
      </c>
      <c r="G3969" s="113" t="s">
        <v>11027</v>
      </c>
      <c r="H3969" s="113" t="s">
        <v>9984</v>
      </c>
      <c r="I3969" s="113" t="s">
        <v>14209</v>
      </c>
    </row>
    <row r="3970" spans="1:9" x14ac:dyDescent="0.2">
      <c r="A3970" s="113" t="s">
        <v>10491</v>
      </c>
      <c r="D3970" s="113" t="s">
        <v>10007</v>
      </c>
      <c r="E3970" s="113">
        <f t="shared" ref="E3970:E4033" si="62">VALUE(D3970)</f>
        <v>30140136</v>
      </c>
      <c r="F3970" s="113" t="s">
        <v>11571</v>
      </c>
      <c r="G3970" s="113" t="s">
        <v>11027</v>
      </c>
      <c r="H3970" s="113" t="s">
        <v>9984</v>
      </c>
      <c r="I3970" s="113" t="s">
        <v>10008</v>
      </c>
    </row>
    <row r="3971" spans="1:9" x14ac:dyDescent="0.2">
      <c r="A3971" s="113" t="s">
        <v>10491</v>
      </c>
      <c r="D3971" s="113" t="s">
        <v>10009</v>
      </c>
      <c r="E3971" s="113">
        <f t="shared" si="62"/>
        <v>30140150</v>
      </c>
      <c r="F3971" s="113" t="s">
        <v>11571</v>
      </c>
      <c r="G3971" s="113" t="s">
        <v>11027</v>
      </c>
      <c r="H3971" s="113" t="s">
        <v>9984</v>
      </c>
      <c r="I3971" s="113" t="s">
        <v>10010</v>
      </c>
    </row>
    <row r="3972" spans="1:9" x14ac:dyDescent="0.2">
      <c r="A3972" s="113" t="s">
        <v>10491</v>
      </c>
      <c r="D3972" s="113" t="s">
        <v>10011</v>
      </c>
      <c r="E3972" s="113">
        <f t="shared" si="62"/>
        <v>30140151</v>
      </c>
      <c r="F3972" s="113" t="s">
        <v>11571</v>
      </c>
      <c r="G3972" s="113" t="s">
        <v>11027</v>
      </c>
      <c r="H3972" s="113" t="s">
        <v>9984</v>
      </c>
      <c r="I3972" s="113" t="s">
        <v>10012</v>
      </c>
    </row>
    <row r="3973" spans="1:9" x14ac:dyDescent="0.2">
      <c r="A3973" s="113" t="s">
        <v>10491</v>
      </c>
      <c r="D3973" s="113" t="s">
        <v>10013</v>
      </c>
      <c r="E3973" s="113">
        <f t="shared" si="62"/>
        <v>30140199</v>
      </c>
      <c r="F3973" s="113" t="s">
        <v>11571</v>
      </c>
      <c r="G3973" s="113" t="s">
        <v>11027</v>
      </c>
      <c r="H3973" s="113" t="s">
        <v>9984</v>
      </c>
      <c r="I3973" s="113" t="s">
        <v>7789</v>
      </c>
    </row>
    <row r="3974" spans="1:9" x14ac:dyDescent="0.2">
      <c r="A3974" s="113" t="s">
        <v>10491</v>
      </c>
      <c r="D3974" s="113" t="s">
        <v>10014</v>
      </c>
      <c r="E3974" s="113">
        <f t="shared" si="62"/>
        <v>30140210</v>
      </c>
      <c r="F3974" s="113" t="s">
        <v>11571</v>
      </c>
      <c r="G3974" s="113" t="s">
        <v>11027</v>
      </c>
      <c r="H3974" s="113" t="s">
        <v>12975</v>
      </c>
      <c r="I3974" s="113" t="s">
        <v>16872</v>
      </c>
    </row>
    <row r="3975" spans="1:9" x14ac:dyDescent="0.2">
      <c r="A3975" s="113" t="s">
        <v>10491</v>
      </c>
      <c r="D3975" s="113" t="s">
        <v>12976</v>
      </c>
      <c r="E3975" s="113">
        <f t="shared" si="62"/>
        <v>30140211</v>
      </c>
      <c r="F3975" s="113" t="s">
        <v>11571</v>
      </c>
      <c r="G3975" s="113" t="s">
        <v>11027</v>
      </c>
      <c r="H3975" s="113" t="s">
        <v>12975</v>
      </c>
      <c r="I3975" s="113" t="s">
        <v>12977</v>
      </c>
    </row>
    <row r="3976" spans="1:9" x14ac:dyDescent="0.2">
      <c r="A3976" s="113" t="s">
        <v>10491</v>
      </c>
      <c r="D3976" s="113" t="s">
        <v>12978</v>
      </c>
      <c r="E3976" s="113">
        <f t="shared" si="62"/>
        <v>30140214</v>
      </c>
      <c r="F3976" s="113" t="s">
        <v>11571</v>
      </c>
      <c r="G3976" s="113" t="s">
        <v>11027</v>
      </c>
      <c r="H3976" s="113" t="s">
        <v>12975</v>
      </c>
      <c r="I3976" s="113" t="s">
        <v>10015</v>
      </c>
    </row>
    <row r="3977" spans="1:9" x14ac:dyDescent="0.2">
      <c r="A3977" s="113" t="s">
        <v>10491</v>
      </c>
      <c r="D3977" s="113" t="s">
        <v>10016</v>
      </c>
      <c r="E3977" s="113">
        <f t="shared" si="62"/>
        <v>30140217</v>
      </c>
      <c r="F3977" s="113" t="s">
        <v>11571</v>
      </c>
      <c r="G3977" s="113" t="s">
        <v>11027</v>
      </c>
      <c r="H3977" s="113" t="s">
        <v>12975</v>
      </c>
      <c r="I3977" s="113" t="s">
        <v>10032</v>
      </c>
    </row>
    <row r="3978" spans="1:9" x14ac:dyDescent="0.2">
      <c r="A3978" s="113" t="s">
        <v>10491</v>
      </c>
      <c r="D3978" s="113" t="s">
        <v>10033</v>
      </c>
      <c r="E3978" s="113">
        <f t="shared" si="62"/>
        <v>30140220</v>
      </c>
      <c r="F3978" s="113" t="s">
        <v>11571</v>
      </c>
      <c r="G3978" s="113" t="s">
        <v>11027</v>
      </c>
      <c r="H3978" s="113" t="s">
        <v>12975</v>
      </c>
      <c r="I3978" s="113" t="s">
        <v>12040</v>
      </c>
    </row>
    <row r="3979" spans="1:9" x14ac:dyDescent="0.2">
      <c r="A3979" s="113" t="s">
        <v>10491</v>
      </c>
      <c r="D3979" s="113" t="s">
        <v>10034</v>
      </c>
      <c r="E3979" s="113">
        <f t="shared" si="62"/>
        <v>30140221</v>
      </c>
      <c r="F3979" s="113" t="s">
        <v>11571</v>
      </c>
      <c r="G3979" s="113" t="s">
        <v>11027</v>
      </c>
      <c r="H3979" s="113" t="s">
        <v>12975</v>
      </c>
      <c r="I3979" s="113" t="s">
        <v>16890</v>
      </c>
    </row>
    <row r="3980" spans="1:9" x14ac:dyDescent="0.2">
      <c r="A3980" s="113" t="s">
        <v>10491</v>
      </c>
      <c r="D3980" s="113" t="s">
        <v>10035</v>
      </c>
      <c r="E3980" s="113">
        <f t="shared" si="62"/>
        <v>30140222</v>
      </c>
      <c r="F3980" s="113" t="s">
        <v>11571</v>
      </c>
      <c r="G3980" s="113" t="s">
        <v>11027</v>
      </c>
      <c r="H3980" s="113" t="s">
        <v>12975</v>
      </c>
      <c r="I3980" s="113" t="s">
        <v>16892</v>
      </c>
    </row>
    <row r="3981" spans="1:9" x14ac:dyDescent="0.2">
      <c r="A3981" s="113" t="s">
        <v>10491</v>
      </c>
      <c r="D3981" s="113" t="s">
        <v>10036</v>
      </c>
      <c r="E3981" s="113">
        <f t="shared" si="62"/>
        <v>30140223</v>
      </c>
      <c r="F3981" s="113" t="s">
        <v>11571</v>
      </c>
      <c r="G3981" s="113" t="s">
        <v>11027</v>
      </c>
      <c r="H3981" s="113" t="s">
        <v>12975</v>
      </c>
      <c r="I3981" s="113" t="s">
        <v>10037</v>
      </c>
    </row>
    <row r="3982" spans="1:9" x14ac:dyDescent="0.2">
      <c r="A3982" s="113" t="s">
        <v>10491</v>
      </c>
      <c r="D3982" s="113" t="s">
        <v>10038</v>
      </c>
      <c r="E3982" s="113">
        <f t="shared" si="62"/>
        <v>30140224</v>
      </c>
      <c r="F3982" s="113" t="s">
        <v>11571</v>
      </c>
      <c r="G3982" s="113" t="s">
        <v>11027</v>
      </c>
      <c r="H3982" s="113" t="s">
        <v>12975</v>
      </c>
      <c r="I3982" s="113" t="s">
        <v>16894</v>
      </c>
    </row>
    <row r="3983" spans="1:9" x14ac:dyDescent="0.2">
      <c r="A3983" s="113" t="s">
        <v>10491</v>
      </c>
      <c r="D3983" s="113" t="s">
        <v>10039</v>
      </c>
      <c r="E3983" s="113">
        <f t="shared" si="62"/>
        <v>30140225</v>
      </c>
      <c r="F3983" s="113" t="s">
        <v>11571</v>
      </c>
      <c r="G3983" s="113" t="s">
        <v>11027</v>
      </c>
      <c r="H3983" s="113" t="s">
        <v>12975</v>
      </c>
      <c r="I3983" s="113" t="s">
        <v>10040</v>
      </c>
    </row>
    <row r="3984" spans="1:9" x14ac:dyDescent="0.2">
      <c r="A3984" s="113" t="s">
        <v>10491</v>
      </c>
      <c r="D3984" s="113" t="s">
        <v>10041</v>
      </c>
      <c r="E3984" s="113">
        <f t="shared" si="62"/>
        <v>30140230</v>
      </c>
      <c r="F3984" s="113" t="s">
        <v>11571</v>
      </c>
      <c r="G3984" s="113" t="s">
        <v>11027</v>
      </c>
      <c r="H3984" s="113" t="s">
        <v>12975</v>
      </c>
      <c r="I3984" s="113" t="s">
        <v>12046</v>
      </c>
    </row>
    <row r="3985" spans="1:9" x14ac:dyDescent="0.2">
      <c r="A3985" s="113" t="s">
        <v>10491</v>
      </c>
      <c r="D3985" s="113" t="s">
        <v>10042</v>
      </c>
      <c r="E3985" s="113">
        <f t="shared" si="62"/>
        <v>30140231</v>
      </c>
      <c r="F3985" s="113" t="s">
        <v>11571</v>
      </c>
      <c r="G3985" s="113" t="s">
        <v>11027</v>
      </c>
      <c r="H3985" s="113" t="s">
        <v>12975</v>
      </c>
      <c r="I3985" s="113" t="s">
        <v>10043</v>
      </c>
    </row>
    <row r="3986" spans="1:9" x14ac:dyDescent="0.2">
      <c r="A3986" s="113" t="s">
        <v>10491</v>
      </c>
      <c r="D3986" s="113" t="s">
        <v>10044</v>
      </c>
      <c r="E3986" s="113">
        <f t="shared" si="62"/>
        <v>30140232</v>
      </c>
      <c r="F3986" s="113" t="s">
        <v>11571</v>
      </c>
      <c r="G3986" s="113" t="s">
        <v>11027</v>
      </c>
      <c r="H3986" s="113" t="s">
        <v>12975</v>
      </c>
      <c r="I3986" s="113" t="s">
        <v>14165</v>
      </c>
    </row>
    <row r="3987" spans="1:9" x14ac:dyDescent="0.2">
      <c r="A3987" s="113" t="s">
        <v>10491</v>
      </c>
      <c r="D3987" s="113" t="s">
        <v>10045</v>
      </c>
      <c r="E3987" s="113">
        <f t="shared" si="62"/>
        <v>30140233</v>
      </c>
      <c r="F3987" s="113" t="s">
        <v>11571</v>
      </c>
      <c r="G3987" s="113" t="s">
        <v>11027</v>
      </c>
      <c r="H3987" s="113" t="s">
        <v>12975</v>
      </c>
      <c r="I3987" s="113" t="s">
        <v>14167</v>
      </c>
    </row>
    <row r="3988" spans="1:9" x14ac:dyDescent="0.2">
      <c r="A3988" s="113" t="s">
        <v>10491</v>
      </c>
      <c r="D3988" s="113" t="s">
        <v>10046</v>
      </c>
      <c r="E3988" s="113">
        <f t="shared" si="62"/>
        <v>30140234</v>
      </c>
      <c r="F3988" s="113" t="s">
        <v>11571</v>
      </c>
      <c r="G3988" s="113" t="s">
        <v>11027</v>
      </c>
      <c r="H3988" s="113" t="s">
        <v>12975</v>
      </c>
      <c r="I3988" s="113" t="s">
        <v>14169</v>
      </c>
    </row>
    <row r="3989" spans="1:9" x14ac:dyDescent="0.2">
      <c r="A3989" s="113" t="s">
        <v>10491</v>
      </c>
      <c r="D3989" s="113" t="s">
        <v>10047</v>
      </c>
      <c r="E3989" s="113">
        <f t="shared" si="62"/>
        <v>30140235</v>
      </c>
      <c r="F3989" s="113" t="s">
        <v>11571</v>
      </c>
      <c r="G3989" s="113" t="s">
        <v>11027</v>
      </c>
      <c r="H3989" s="113" t="s">
        <v>12975</v>
      </c>
      <c r="I3989" s="113" t="s">
        <v>14171</v>
      </c>
    </row>
    <row r="3990" spans="1:9" x14ac:dyDescent="0.2">
      <c r="A3990" s="113" t="s">
        <v>10491</v>
      </c>
      <c r="D3990" s="113" t="s">
        <v>10048</v>
      </c>
      <c r="E3990" s="113">
        <f t="shared" si="62"/>
        <v>30140236</v>
      </c>
      <c r="F3990" s="113" t="s">
        <v>11571</v>
      </c>
      <c r="G3990" s="113" t="s">
        <v>11027</v>
      </c>
      <c r="H3990" s="113" t="s">
        <v>12975</v>
      </c>
      <c r="I3990" s="113" t="s">
        <v>10049</v>
      </c>
    </row>
    <row r="3991" spans="1:9" x14ac:dyDescent="0.2">
      <c r="A3991" s="113" t="s">
        <v>10491</v>
      </c>
      <c r="D3991" s="113" t="s">
        <v>10050</v>
      </c>
      <c r="E3991" s="113">
        <f t="shared" si="62"/>
        <v>30140250</v>
      </c>
      <c r="F3991" s="113" t="s">
        <v>11571</v>
      </c>
      <c r="G3991" s="113" t="s">
        <v>11027</v>
      </c>
      <c r="H3991" s="113" t="s">
        <v>12975</v>
      </c>
      <c r="I3991" s="113" t="s">
        <v>14181</v>
      </c>
    </row>
    <row r="3992" spans="1:9" x14ac:dyDescent="0.2">
      <c r="A3992" s="113" t="s">
        <v>10491</v>
      </c>
      <c r="D3992" s="113" t="s">
        <v>10051</v>
      </c>
      <c r="E3992" s="113">
        <f t="shared" si="62"/>
        <v>30140251</v>
      </c>
      <c r="F3992" s="113" t="s">
        <v>11571</v>
      </c>
      <c r="G3992" s="113" t="s">
        <v>11027</v>
      </c>
      <c r="H3992" s="113" t="s">
        <v>12975</v>
      </c>
      <c r="I3992" s="113" t="s">
        <v>10052</v>
      </c>
    </row>
    <row r="3993" spans="1:9" x14ac:dyDescent="0.2">
      <c r="A3993" s="113" t="s">
        <v>10491</v>
      </c>
      <c r="D3993" s="113" t="s">
        <v>10053</v>
      </c>
      <c r="E3993" s="113">
        <f t="shared" si="62"/>
        <v>30140252</v>
      </c>
      <c r="F3993" s="113" t="s">
        <v>11571</v>
      </c>
      <c r="G3993" s="113" t="s">
        <v>11027</v>
      </c>
      <c r="H3993" s="113" t="s">
        <v>12975</v>
      </c>
      <c r="I3993" s="113" t="s">
        <v>10054</v>
      </c>
    </row>
    <row r="3994" spans="1:9" x14ac:dyDescent="0.2">
      <c r="A3994" s="113" t="s">
        <v>10491</v>
      </c>
      <c r="D3994" s="113" t="s">
        <v>10055</v>
      </c>
      <c r="E3994" s="113">
        <f t="shared" si="62"/>
        <v>30140253</v>
      </c>
      <c r="F3994" s="113" t="s">
        <v>11571</v>
      </c>
      <c r="G3994" s="113" t="s">
        <v>11027</v>
      </c>
      <c r="H3994" s="113" t="s">
        <v>12975</v>
      </c>
      <c r="I3994" s="113" t="s">
        <v>10056</v>
      </c>
    </row>
    <row r="3995" spans="1:9" x14ac:dyDescent="0.2">
      <c r="A3995" s="113" t="s">
        <v>10491</v>
      </c>
      <c r="D3995" s="113" t="s">
        <v>10057</v>
      </c>
      <c r="E3995" s="113">
        <f t="shared" si="62"/>
        <v>30140260</v>
      </c>
      <c r="F3995" s="113" t="s">
        <v>11571</v>
      </c>
      <c r="G3995" s="113" t="s">
        <v>11027</v>
      </c>
      <c r="H3995" s="113" t="s">
        <v>12975</v>
      </c>
      <c r="I3995" s="113" t="s">
        <v>14185</v>
      </c>
    </row>
    <row r="3996" spans="1:9" x14ac:dyDescent="0.2">
      <c r="A3996" s="113" t="s">
        <v>10491</v>
      </c>
      <c r="D3996" s="113" t="s">
        <v>10058</v>
      </c>
      <c r="E3996" s="113">
        <f t="shared" si="62"/>
        <v>30140261</v>
      </c>
      <c r="F3996" s="113" t="s">
        <v>11571</v>
      </c>
      <c r="G3996" s="113" t="s">
        <v>11027</v>
      </c>
      <c r="H3996" s="113" t="s">
        <v>12975</v>
      </c>
      <c r="I3996" s="113" t="s">
        <v>14193</v>
      </c>
    </row>
    <row r="3997" spans="1:9" x14ac:dyDescent="0.2">
      <c r="A3997" s="113" t="s">
        <v>10491</v>
      </c>
      <c r="D3997" s="113" t="s">
        <v>10059</v>
      </c>
      <c r="E3997" s="113">
        <f t="shared" si="62"/>
        <v>30140262</v>
      </c>
      <c r="F3997" s="113" t="s">
        <v>11571</v>
      </c>
      <c r="G3997" s="113" t="s">
        <v>11027</v>
      </c>
      <c r="H3997" s="113" t="s">
        <v>12975</v>
      </c>
      <c r="I3997" s="113" t="s">
        <v>14195</v>
      </c>
    </row>
    <row r="3998" spans="1:9" x14ac:dyDescent="0.2">
      <c r="A3998" s="113" t="s">
        <v>10491</v>
      </c>
      <c r="D3998" s="113" t="s">
        <v>10060</v>
      </c>
      <c r="E3998" s="113">
        <f t="shared" si="62"/>
        <v>30140263</v>
      </c>
      <c r="F3998" s="113" t="s">
        <v>11571</v>
      </c>
      <c r="G3998" s="113" t="s">
        <v>11027</v>
      </c>
      <c r="H3998" s="113" t="s">
        <v>12975</v>
      </c>
      <c r="I3998" s="113" t="s">
        <v>9998</v>
      </c>
    </row>
    <row r="3999" spans="1:9" x14ac:dyDescent="0.2">
      <c r="A3999" s="113" t="s">
        <v>10491</v>
      </c>
      <c r="D3999" s="113" t="s">
        <v>10061</v>
      </c>
      <c r="E3999" s="113">
        <f t="shared" si="62"/>
        <v>30140264</v>
      </c>
      <c r="F3999" s="113" t="s">
        <v>11571</v>
      </c>
      <c r="G3999" s="113" t="s">
        <v>11027</v>
      </c>
      <c r="H3999" s="113" t="s">
        <v>12975</v>
      </c>
      <c r="I3999" s="113" t="s">
        <v>14197</v>
      </c>
    </row>
    <row r="4000" spans="1:9" x14ac:dyDescent="0.2">
      <c r="A4000" s="113" t="s">
        <v>10491</v>
      </c>
      <c r="D4000" s="113" t="s">
        <v>13006</v>
      </c>
      <c r="E4000" s="113">
        <f t="shared" si="62"/>
        <v>30140265</v>
      </c>
      <c r="F4000" s="113" t="s">
        <v>11571</v>
      </c>
      <c r="G4000" s="113" t="s">
        <v>11027</v>
      </c>
      <c r="H4000" s="113" t="s">
        <v>12975</v>
      </c>
      <c r="I4000" s="113" t="s">
        <v>13007</v>
      </c>
    </row>
    <row r="4001" spans="1:9" x14ac:dyDescent="0.2">
      <c r="A4001" s="113" t="s">
        <v>10491</v>
      </c>
      <c r="D4001" s="113" t="s">
        <v>13008</v>
      </c>
      <c r="E4001" s="113">
        <f t="shared" si="62"/>
        <v>30140270</v>
      </c>
      <c r="F4001" s="113" t="s">
        <v>11571</v>
      </c>
      <c r="G4001" s="113" t="s">
        <v>11027</v>
      </c>
      <c r="H4001" s="113" t="s">
        <v>12975</v>
      </c>
      <c r="I4001" s="113" t="s">
        <v>9133</v>
      </c>
    </row>
    <row r="4002" spans="1:9" x14ac:dyDescent="0.2">
      <c r="A4002" s="113" t="s">
        <v>10491</v>
      </c>
      <c r="D4002" s="113" t="s">
        <v>13009</v>
      </c>
      <c r="E4002" s="113">
        <f t="shared" si="62"/>
        <v>30140271</v>
      </c>
      <c r="F4002" s="113" t="s">
        <v>11571</v>
      </c>
      <c r="G4002" s="113" t="s">
        <v>11027</v>
      </c>
      <c r="H4002" s="113" t="s">
        <v>12975</v>
      </c>
      <c r="I4002" s="113" t="s">
        <v>13010</v>
      </c>
    </row>
    <row r="4003" spans="1:9" x14ac:dyDescent="0.2">
      <c r="A4003" s="113" t="s">
        <v>10491</v>
      </c>
      <c r="D4003" s="113" t="s">
        <v>13011</v>
      </c>
      <c r="E4003" s="113">
        <f t="shared" si="62"/>
        <v>30140272</v>
      </c>
      <c r="F4003" s="113" t="s">
        <v>11571</v>
      </c>
      <c r="G4003" s="113" t="s">
        <v>11027</v>
      </c>
      <c r="H4003" s="113" t="s">
        <v>12975</v>
      </c>
      <c r="I4003" s="113" t="s">
        <v>14203</v>
      </c>
    </row>
    <row r="4004" spans="1:9" x14ac:dyDescent="0.2">
      <c r="A4004" s="113" t="s">
        <v>10491</v>
      </c>
      <c r="D4004" s="113" t="s">
        <v>13012</v>
      </c>
      <c r="E4004" s="113">
        <f t="shared" si="62"/>
        <v>30140273</v>
      </c>
      <c r="F4004" s="113" t="s">
        <v>11571</v>
      </c>
      <c r="G4004" s="113" t="s">
        <v>11027</v>
      </c>
      <c r="H4004" s="113" t="s">
        <v>12975</v>
      </c>
      <c r="I4004" s="113" t="s">
        <v>14205</v>
      </c>
    </row>
    <row r="4005" spans="1:9" x14ac:dyDescent="0.2">
      <c r="A4005" s="113" t="s">
        <v>10491</v>
      </c>
      <c r="D4005" s="113" t="s">
        <v>13013</v>
      </c>
      <c r="E4005" s="113">
        <f t="shared" si="62"/>
        <v>30140274</v>
      </c>
      <c r="F4005" s="113" t="s">
        <v>11571</v>
      </c>
      <c r="G4005" s="113" t="s">
        <v>11027</v>
      </c>
      <c r="H4005" s="113" t="s">
        <v>12975</v>
      </c>
      <c r="I4005" s="113" t="s">
        <v>14207</v>
      </c>
    </row>
    <row r="4006" spans="1:9" x14ac:dyDescent="0.2">
      <c r="A4006" s="113" t="s">
        <v>10491</v>
      </c>
      <c r="D4006" s="113" t="s">
        <v>13014</v>
      </c>
      <c r="E4006" s="113">
        <f t="shared" si="62"/>
        <v>30140275</v>
      </c>
      <c r="F4006" s="113" t="s">
        <v>11571</v>
      </c>
      <c r="G4006" s="113" t="s">
        <v>11027</v>
      </c>
      <c r="H4006" s="113" t="s">
        <v>12975</v>
      </c>
      <c r="I4006" s="113" t="s">
        <v>14209</v>
      </c>
    </row>
    <row r="4007" spans="1:9" x14ac:dyDescent="0.2">
      <c r="A4007" s="113" t="s">
        <v>10491</v>
      </c>
      <c r="D4007" s="113" t="s">
        <v>13015</v>
      </c>
      <c r="E4007" s="113">
        <f t="shared" si="62"/>
        <v>30140276</v>
      </c>
      <c r="F4007" s="113" t="s">
        <v>11571</v>
      </c>
      <c r="G4007" s="113" t="s">
        <v>11027</v>
      </c>
      <c r="H4007" s="113" t="s">
        <v>12975</v>
      </c>
      <c r="I4007" s="113" t="s">
        <v>10008</v>
      </c>
    </row>
    <row r="4008" spans="1:9" x14ac:dyDescent="0.2">
      <c r="A4008" s="113" t="s">
        <v>10491</v>
      </c>
      <c r="D4008" s="113" t="s">
        <v>13016</v>
      </c>
      <c r="E4008" s="113">
        <f t="shared" si="62"/>
        <v>30140299</v>
      </c>
      <c r="F4008" s="113" t="s">
        <v>11571</v>
      </c>
      <c r="G4008" s="113" t="s">
        <v>11027</v>
      </c>
      <c r="H4008" s="113" t="s">
        <v>12975</v>
      </c>
      <c r="I4008" s="113" t="s">
        <v>7789</v>
      </c>
    </row>
    <row r="4009" spans="1:9" x14ac:dyDescent="0.2">
      <c r="A4009" s="113" t="s">
        <v>10491</v>
      </c>
      <c r="D4009" s="113" t="s">
        <v>13017</v>
      </c>
      <c r="E4009" s="113">
        <f t="shared" si="62"/>
        <v>30140306</v>
      </c>
      <c r="F4009" s="113" t="s">
        <v>11571</v>
      </c>
      <c r="G4009" s="113" t="s">
        <v>11027</v>
      </c>
      <c r="H4009" s="113" t="s">
        <v>13018</v>
      </c>
      <c r="I4009" s="113" t="s">
        <v>13019</v>
      </c>
    </row>
    <row r="4010" spans="1:9" x14ac:dyDescent="0.2">
      <c r="A4010" s="113" t="s">
        <v>10491</v>
      </c>
      <c r="D4010" s="113" t="s">
        <v>13020</v>
      </c>
      <c r="E4010" s="113">
        <f t="shared" si="62"/>
        <v>30140307</v>
      </c>
      <c r="F4010" s="113" t="s">
        <v>11571</v>
      </c>
      <c r="G4010" s="113" t="s">
        <v>11027</v>
      </c>
      <c r="H4010" s="113" t="s">
        <v>13018</v>
      </c>
      <c r="I4010" s="113" t="s">
        <v>13021</v>
      </c>
    </row>
    <row r="4011" spans="1:9" x14ac:dyDescent="0.2">
      <c r="A4011" s="113" t="s">
        <v>10491</v>
      </c>
      <c r="D4011" s="113" t="s">
        <v>13022</v>
      </c>
      <c r="E4011" s="113">
        <f t="shared" si="62"/>
        <v>30140310</v>
      </c>
      <c r="F4011" s="113" t="s">
        <v>11571</v>
      </c>
      <c r="G4011" s="113" t="s">
        <v>11027</v>
      </c>
      <c r="H4011" s="113" t="s">
        <v>13018</v>
      </c>
      <c r="I4011" s="113" t="s">
        <v>16872</v>
      </c>
    </row>
    <row r="4012" spans="1:9" x14ac:dyDescent="0.2">
      <c r="A4012" s="113" t="s">
        <v>10491</v>
      </c>
      <c r="D4012" s="113" t="s">
        <v>13023</v>
      </c>
      <c r="E4012" s="113">
        <f t="shared" si="62"/>
        <v>30140311</v>
      </c>
      <c r="F4012" s="113" t="s">
        <v>11571</v>
      </c>
      <c r="G4012" s="113" t="s">
        <v>11027</v>
      </c>
      <c r="H4012" s="113" t="s">
        <v>13018</v>
      </c>
      <c r="I4012" s="113" t="s">
        <v>13024</v>
      </c>
    </row>
    <row r="4013" spans="1:9" x14ac:dyDescent="0.2">
      <c r="A4013" s="113" t="s">
        <v>10491</v>
      </c>
      <c r="D4013" s="113" t="s">
        <v>13025</v>
      </c>
      <c r="E4013" s="113">
        <f t="shared" si="62"/>
        <v>30140312</v>
      </c>
      <c r="F4013" s="113" t="s">
        <v>11571</v>
      </c>
      <c r="G4013" s="113" t="s">
        <v>11027</v>
      </c>
      <c r="H4013" s="113" t="s">
        <v>13018</v>
      </c>
      <c r="I4013" s="113" t="s">
        <v>13026</v>
      </c>
    </row>
    <row r="4014" spans="1:9" x14ac:dyDescent="0.2">
      <c r="A4014" s="113" t="s">
        <v>10491</v>
      </c>
      <c r="D4014" s="113" t="s">
        <v>13027</v>
      </c>
      <c r="E4014" s="113">
        <f t="shared" si="62"/>
        <v>30140313</v>
      </c>
      <c r="F4014" s="113" t="s">
        <v>11571</v>
      </c>
      <c r="G4014" s="113" t="s">
        <v>11027</v>
      </c>
      <c r="H4014" s="113" t="s">
        <v>13018</v>
      </c>
      <c r="I4014" s="113" t="s">
        <v>13028</v>
      </c>
    </row>
    <row r="4015" spans="1:9" x14ac:dyDescent="0.2">
      <c r="A4015" s="113" t="s">
        <v>10491</v>
      </c>
      <c r="D4015" s="113" t="s">
        <v>13029</v>
      </c>
      <c r="E4015" s="113">
        <f t="shared" si="62"/>
        <v>30140320</v>
      </c>
      <c r="F4015" s="113" t="s">
        <v>11571</v>
      </c>
      <c r="G4015" s="113" t="s">
        <v>11027</v>
      </c>
      <c r="H4015" s="113" t="s">
        <v>13018</v>
      </c>
      <c r="I4015" s="113" t="s">
        <v>13030</v>
      </c>
    </row>
    <row r="4016" spans="1:9" x14ac:dyDescent="0.2">
      <c r="A4016" s="113" t="s">
        <v>10491</v>
      </c>
      <c r="D4016" s="113" t="s">
        <v>13031</v>
      </c>
      <c r="E4016" s="113">
        <f t="shared" si="62"/>
        <v>30140330</v>
      </c>
      <c r="F4016" s="113" t="s">
        <v>11571</v>
      </c>
      <c r="G4016" s="113" t="s">
        <v>11027</v>
      </c>
      <c r="H4016" s="113" t="s">
        <v>13018</v>
      </c>
      <c r="I4016" s="113" t="s">
        <v>13032</v>
      </c>
    </row>
    <row r="4017" spans="1:10" x14ac:dyDescent="0.2">
      <c r="A4017" s="113" t="s">
        <v>10491</v>
      </c>
      <c r="D4017" s="113" t="s">
        <v>13033</v>
      </c>
      <c r="E4017" s="113">
        <f t="shared" si="62"/>
        <v>30140340</v>
      </c>
      <c r="F4017" s="113" t="s">
        <v>11571</v>
      </c>
      <c r="G4017" s="113" t="s">
        <v>11027</v>
      </c>
      <c r="H4017" s="113" t="s">
        <v>13018</v>
      </c>
      <c r="I4017" s="113" t="s">
        <v>13034</v>
      </c>
    </row>
    <row r="4018" spans="1:10" x14ac:dyDescent="0.2">
      <c r="A4018" s="113" t="s">
        <v>10491</v>
      </c>
      <c r="D4018" s="113" t="s">
        <v>13035</v>
      </c>
      <c r="E4018" s="113">
        <f t="shared" si="62"/>
        <v>30140350</v>
      </c>
      <c r="F4018" s="113" t="s">
        <v>11571</v>
      </c>
      <c r="G4018" s="113" t="s">
        <v>11027</v>
      </c>
      <c r="H4018" s="113" t="s">
        <v>13018</v>
      </c>
      <c r="I4018" s="113" t="s">
        <v>13036</v>
      </c>
    </row>
    <row r="4019" spans="1:10" x14ac:dyDescent="0.2">
      <c r="A4019" s="113" t="s">
        <v>10491</v>
      </c>
      <c r="D4019" s="113" t="s">
        <v>13037</v>
      </c>
      <c r="E4019" s="113">
        <f t="shared" si="62"/>
        <v>30140360</v>
      </c>
      <c r="F4019" s="113" t="s">
        <v>11571</v>
      </c>
      <c r="G4019" s="113" t="s">
        <v>11027</v>
      </c>
      <c r="H4019" s="113" t="s">
        <v>13018</v>
      </c>
      <c r="I4019" s="113" t="s">
        <v>13038</v>
      </c>
    </row>
    <row r="4020" spans="1:10" x14ac:dyDescent="0.2">
      <c r="A4020" s="113" t="s">
        <v>10491</v>
      </c>
      <c r="D4020" s="113" t="s">
        <v>13039</v>
      </c>
      <c r="E4020" s="113">
        <f t="shared" si="62"/>
        <v>30140399</v>
      </c>
      <c r="F4020" s="113" t="s">
        <v>11571</v>
      </c>
      <c r="G4020" s="113" t="s">
        <v>11027</v>
      </c>
      <c r="H4020" s="113" t="s">
        <v>13018</v>
      </c>
      <c r="I4020" s="113" t="s">
        <v>7789</v>
      </c>
    </row>
    <row r="4021" spans="1:10" x14ac:dyDescent="0.2">
      <c r="A4021" s="113" t="s">
        <v>10491</v>
      </c>
      <c r="D4021" s="113" t="s">
        <v>13040</v>
      </c>
      <c r="E4021" s="113">
        <f t="shared" si="62"/>
        <v>30180001</v>
      </c>
      <c r="F4021" s="113" t="s">
        <v>11571</v>
      </c>
      <c r="G4021" s="113" t="s">
        <v>11027</v>
      </c>
      <c r="H4021" s="113" t="s">
        <v>13041</v>
      </c>
      <c r="I4021" s="113" t="s">
        <v>6357</v>
      </c>
    </row>
    <row r="4022" spans="1:10" x14ac:dyDescent="0.2">
      <c r="A4022" s="113" t="s">
        <v>10491</v>
      </c>
      <c r="D4022" s="113" t="s">
        <v>13042</v>
      </c>
      <c r="E4022" s="113">
        <f t="shared" si="62"/>
        <v>30180002</v>
      </c>
      <c r="F4022" s="113" t="s">
        <v>11571</v>
      </c>
      <c r="G4022" s="113" t="s">
        <v>11027</v>
      </c>
      <c r="H4022" s="113" t="s">
        <v>13041</v>
      </c>
      <c r="I4022" s="113" t="s">
        <v>13043</v>
      </c>
    </row>
    <row r="4023" spans="1:10" x14ac:dyDescent="0.2">
      <c r="A4023" s="113" t="s">
        <v>10491</v>
      </c>
      <c r="D4023" s="113" t="s">
        <v>13044</v>
      </c>
      <c r="E4023" s="113">
        <f t="shared" si="62"/>
        <v>30180003</v>
      </c>
      <c r="F4023" s="113" t="s">
        <v>11571</v>
      </c>
      <c r="G4023" s="113" t="s">
        <v>11027</v>
      </c>
      <c r="H4023" s="113" t="s">
        <v>13041</v>
      </c>
      <c r="I4023" s="113" t="s">
        <v>13045</v>
      </c>
    </row>
    <row r="4024" spans="1:10" x14ac:dyDescent="0.2">
      <c r="A4024" s="113" t="s">
        <v>10491</v>
      </c>
      <c r="D4024" s="113" t="s">
        <v>13046</v>
      </c>
      <c r="E4024" s="113">
        <f t="shared" si="62"/>
        <v>30180004</v>
      </c>
      <c r="F4024" s="113" t="s">
        <v>11571</v>
      </c>
      <c r="G4024" s="113" t="s">
        <v>11027</v>
      </c>
      <c r="H4024" s="113" t="s">
        <v>13041</v>
      </c>
      <c r="I4024" s="113" t="s">
        <v>13047</v>
      </c>
    </row>
    <row r="4025" spans="1:10" x14ac:dyDescent="0.2">
      <c r="A4025" s="113" t="s">
        <v>10491</v>
      </c>
      <c r="D4025" s="113" t="s">
        <v>13048</v>
      </c>
      <c r="E4025" s="113">
        <f t="shared" si="62"/>
        <v>30180005</v>
      </c>
      <c r="F4025" s="113" t="s">
        <v>11571</v>
      </c>
      <c r="G4025" s="113" t="s">
        <v>11027</v>
      </c>
      <c r="H4025" s="113" t="s">
        <v>13041</v>
      </c>
      <c r="I4025" s="113" t="s">
        <v>13049</v>
      </c>
    </row>
    <row r="4026" spans="1:10" x14ac:dyDescent="0.2">
      <c r="A4026" s="113" t="s">
        <v>10491</v>
      </c>
      <c r="D4026" s="113" t="s">
        <v>13050</v>
      </c>
      <c r="E4026" s="113">
        <f t="shared" si="62"/>
        <v>30180006</v>
      </c>
      <c r="F4026" s="113" t="s">
        <v>11571</v>
      </c>
      <c r="G4026" s="113" t="s">
        <v>11027</v>
      </c>
      <c r="H4026" s="113" t="s">
        <v>13041</v>
      </c>
      <c r="I4026" s="113" t="s">
        <v>13051</v>
      </c>
    </row>
    <row r="4027" spans="1:10" x14ac:dyDescent="0.2">
      <c r="A4027" s="113" t="s">
        <v>10491</v>
      </c>
      <c r="D4027" s="113" t="s">
        <v>13052</v>
      </c>
      <c r="E4027" s="113">
        <f t="shared" si="62"/>
        <v>30180007</v>
      </c>
      <c r="F4027" s="113" t="s">
        <v>11571</v>
      </c>
      <c r="G4027" s="113" t="s">
        <v>11027</v>
      </c>
      <c r="H4027" s="113" t="s">
        <v>13041</v>
      </c>
      <c r="I4027" s="113" t="s">
        <v>13053</v>
      </c>
    </row>
    <row r="4028" spans="1:10" x14ac:dyDescent="0.2">
      <c r="A4028" s="113" t="s">
        <v>10491</v>
      </c>
      <c r="D4028" s="113" t="s">
        <v>13054</v>
      </c>
      <c r="E4028" s="113">
        <f t="shared" si="62"/>
        <v>30180008</v>
      </c>
      <c r="F4028" s="113" t="s">
        <v>11571</v>
      </c>
      <c r="G4028" s="113" t="s">
        <v>11027</v>
      </c>
      <c r="H4028" s="113" t="s">
        <v>13041</v>
      </c>
      <c r="I4028" s="113" t="s">
        <v>13055</v>
      </c>
    </row>
    <row r="4029" spans="1:10" x14ac:dyDescent="0.2">
      <c r="A4029" s="113" t="s">
        <v>10491</v>
      </c>
      <c r="D4029" s="113" t="s">
        <v>13056</v>
      </c>
      <c r="E4029" s="113">
        <f t="shared" si="62"/>
        <v>30180009</v>
      </c>
      <c r="F4029" s="113" t="s">
        <v>11571</v>
      </c>
      <c r="G4029" s="113" t="s">
        <v>11027</v>
      </c>
      <c r="H4029" s="113" t="s">
        <v>13041</v>
      </c>
      <c r="I4029" s="113" t="s">
        <v>13057</v>
      </c>
    </row>
    <row r="4030" spans="1:10" x14ac:dyDescent="0.2">
      <c r="A4030" s="113" t="s">
        <v>10491</v>
      </c>
      <c r="D4030" s="113" t="s">
        <v>13058</v>
      </c>
      <c r="E4030" s="113">
        <f t="shared" si="62"/>
        <v>30180010</v>
      </c>
      <c r="F4030" s="113" t="s">
        <v>11571</v>
      </c>
      <c r="G4030" s="113" t="s">
        <v>11027</v>
      </c>
      <c r="H4030" s="113" t="s">
        <v>13041</v>
      </c>
      <c r="I4030" s="113" t="s">
        <v>13059</v>
      </c>
    </row>
    <row r="4031" spans="1:10" x14ac:dyDescent="0.2">
      <c r="A4031" s="113" t="s">
        <v>10491</v>
      </c>
      <c r="D4031" s="113" t="s">
        <v>13060</v>
      </c>
      <c r="E4031" s="113">
        <f t="shared" si="62"/>
        <v>30180011</v>
      </c>
      <c r="F4031" s="113" t="s">
        <v>11571</v>
      </c>
      <c r="G4031" s="113" t="s">
        <v>11027</v>
      </c>
      <c r="H4031" s="113" t="s">
        <v>13041</v>
      </c>
      <c r="I4031" s="113" t="s">
        <v>13061</v>
      </c>
    </row>
    <row r="4032" spans="1:10" x14ac:dyDescent="0.2">
      <c r="A4032" s="113" t="s">
        <v>10491</v>
      </c>
      <c r="D4032" s="113" t="s">
        <v>13062</v>
      </c>
      <c r="E4032" s="113">
        <f t="shared" si="62"/>
        <v>30180012</v>
      </c>
      <c r="F4032" s="113" t="s">
        <v>11571</v>
      </c>
      <c r="G4032" s="113" t="s">
        <v>11027</v>
      </c>
      <c r="H4032" s="113" t="s">
        <v>13041</v>
      </c>
      <c r="I4032" s="113" t="s">
        <v>13063</v>
      </c>
      <c r="J4032" s="115">
        <v>36278</v>
      </c>
    </row>
    <row r="4033" spans="1:12" x14ac:dyDescent="0.2">
      <c r="A4033" s="113" t="s">
        <v>10491</v>
      </c>
      <c r="D4033" s="113" t="s">
        <v>13064</v>
      </c>
      <c r="E4033" s="113">
        <f t="shared" si="62"/>
        <v>30180013</v>
      </c>
      <c r="F4033" s="113" t="s">
        <v>11571</v>
      </c>
      <c r="G4033" s="113" t="s">
        <v>11027</v>
      </c>
      <c r="H4033" s="113" t="s">
        <v>13041</v>
      </c>
      <c r="I4033" s="113" t="s">
        <v>13065</v>
      </c>
    </row>
    <row r="4034" spans="1:12" x14ac:dyDescent="0.2">
      <c r="A4034" s="113" t="s">
        <v>10491</v>
      </c>
      <c r="D4034" s="113" t="s">
        <v>13066</v>
      </c>
      <c r="E4034" s="113">
        <f t="shared" ref="E4034:E4097" si="63">VALUE(D4034)</f>
        <v>30181001</v>
      </c>
      <c r="F4034" s="113" t="s">
        <v>11571</v>
      </c>
      <c r="G4034" s="113" t="s">
        <v>11027</v>
      </c>
      <c r="H4034" s="113" t="s">
        <v>13041</v>
      </c>
      <c r="I4034" s="113" t="s">
        <v>13067</v>
      </c>
      <c r="L4034" s="113"/>
    </row>
    <row r="4035" spans="1:12" x14ac:dyDescent="0.2">
      <c r="A4035" s="113" t="s">
        <v>10491</v>
      </c>
      <c r="D4035" s="113" t="s">
        <v>13068</v>
      </c>
      <c r="E4035" s="113">
        <f t="shared" si="63"/>
        <v>30182001</v>
      </c>
      <c r="F4035" s="113" t="s">
        <v>11571</v>
      </c>
      <c r="G4035" s="113" t="s">
        <v>11027</v>
      </c>
      <c r="H4035" s="113" t="s">
        <v>14366</v>
      </c>
      <c r="I4035" s="113" t="s">
        <v>13069</v>
      </c>
    </row>
    <row r="4036" spans="1:12" x14ac:dyDescent="0.2">
      <c r="A4036" s="113" t="s">
        <v>10491</v>
      </c>
      <c r="D4036" s="113" t="s">
        <v>13070</v>
      </c>
      <c r="E4036" s="113">
        <f t="shared" si="63"/>
        <v>30182002</v>
      </c>
      <c r="F4036" s="113" t="s">
        <v>11571</v>
      </c>
      <c r="G4036" s="113" t="s">
        <v>11027</v>
      </c>
      <c r="H4036" s="113" t="s">
        <v>14366</v>
      </c>
      <c r="I4036" s="113" t="s">
        <v>14366</v>
      </c>
    </row>
    <row r="4037" spans="1:12" x14ac:dyDescent="0.2">
      <c r="A4037" s="113" t="s">
        <v>10491</v>
      </c>
      <c r="D4037" s="113" t="s">
        <v>13071</v>
      </c>
      <c r="E4037" s="113">
        <f t="shared" si="63"/>
        <v>30182003</v>
      </c>
      <c r="F4037" s="113" t="s">
        <v>11571</v>
      </c>
      <c r="G4037" s="113" t="s">
        <v>11027</v>
      </c>
      <c r="H4037" s="113" t="s">
        <v>14366</v>
      </c>
      <c r="I4037" s="113" t="s">
        <v>14366</v>
      </c>
    </row>
    <row r="4038" spans="1:12" x14ac:dyDescent="0.2">
      <c r="A4038" s="113" t="s">
        <v>10491</v>
      </c>
      <c r="D4038" s="113" t="s">
        <v>13072</v>
      </c>
      <c r="E4038" s="113">
        <f t="shared" si="63"/>
        <v>30182004</v>
      </c>
      <c r="F4038" s="113" t="s">
        <v>11571</v>
      </c>
      <c r="G4038" s="113" t="s">
        <v>11027</v>
      </c>
      <c r="H4038" s="113" t="s">
        <v>14366</v>
      </c>
      <c r="I4038" s="113" t="s">
        <v>13073</v>
      </c>
    </row>
    <row r="4039" spans="1:12" x14ac:dyDescent="0.2">
      <c r="A4039" s="113" t="s">
        <v>10491</v>
      </c>
      <c r="D4039" s="113" t="s">
        <v>13074</v>
      </c>
      <c r="E4039" s="113">
        <f t="shared" si="63"/>
        <v>30182005</v>
      </c>
      <c r="F4039" s="113" t="s">
        <v>11571</v>
      </c>
      <c r="G4039" s="113" t="s">
        <v>11027</v>
      </c>
      <c r="H4039" s="113" t="s">
        <v>14366</v>
      </c>
      <c r="I4039" s="113" t="s">
        <v>13075</v>
      </c>
    </row>
    <row r="4040" spans="1:12" x14ac:dyDescent="0.2">
      <c r="A4040" s="113" t="s">
        <v>10491</v>
      </c>
      <c r="D4040" s="113" t="s">
        <v>13076</v>
      </c>
      <c r="E4040" s="113">
        <f t="shared" si="63"/>
        <v>30182006</v>
      </c>
      <c r="F4040" s="113" t="s">
        <v>11571</v>
      </c>
      <c r="G4040" s="113" t="s">
        <v>11027</v>
      </c>
      <c r="H4040" s="113" t="s">
        <v>14366</v>
      </c>
      <c r="I4040" s="113" t="s">
        <v>13077</v>
      </c>
    </row>
    <row r="4041" spans="1:12" x14ac:dyDescent="0.2">
      <c r="A4041" s="113" t="s">
        <v>10491</v>
      </c>
      <c r="D4041" s="113" t="s">
        <v>13078</v>
      </c>
      <c r="E4041" s="113">
        <f t="shared" si="63"/>
        <v>30182007</v>
      </c>
      <c r="F4041" s="113" t="s">
        <v>11571</v>
      </c>
      <c r="G4041" s="113" t="s">
        <v>11027</v>
      </c>
      <c r="H4041" s="113" t="s">
        <v>14366</v>
      </c>
      <c r="I4041" s="113" t="s">
        <v>13079</v>
      </c>
    </row>
    <row r="4042" spans="1:12" x14ac:dyDescent="0.2">
      <c r="A4042" s="113" t="s">
        <v>10491</v>
      </c>
      <c r="D4042" s="113" t="s">
        <v>13080</v>
      </c>
      <c r="E4042" s="113">
        <f t="shared" si="63"/>
        <v>30182008</v>
      </c>
      <c r="F4042" s="113" t="s">
        <v>11571</v>
      </c>
      <c r="G4042" s="113" t="s">
        <v>11027</v>
      </c>
      <c r="H4042" s="113" t="s">
        <v>14366</v>
      </c>
      <c r="I4042" s="113" t="s">
        <v>13081</v>
      </c>
    </row>
    <row r="4043" spans="1:12" x14ac:dyDescent="0.2">
      <c r="A4043" s="113" t="s">
        <v>10491</v>
      </c>
      <c r="D4043" s="113" t="s">
        <v>13082</v>
      </c>
      <c r="E4043" s="113">
        <f t="shared" si="63"/>
        <v>30182009</v>
      </c>
      <c r="F4043" s="113" t="s">
        <v>11571</v>
      </c>
      <c r="G4043" s="113" t="s">
        <v>11027</v>
      </c>
      <c r="H4043" s="113" t="s">
        <v>14366</v>
      </c>
      <c r="I4043" s="113" t="s">
        <v>13083</v>
      </c>
    </row>
    <row r="4044" spans="1:12" x14ac:dyDescent="0.2">
      <c r="A4044" s="113" t="s">
        <v>10491</v>
      </c>
      <c r="D4044" s="113" t="s">
        <v>13084</v>
      </c>
      <c r="E4044" s="113">
        <f t="shared" si="63"/>
        <v>30182010</v>
      </c>
      <c r="F4044" s="113" t="s">
        <v>11571</v>
      </c>
      <c r="G4044" s="113" t="s">
        <v>11027</v>
      </c>
      <c r="H4044" s="113" t="s">
        <v>14366</v>
      </c>
      <c r="I4044" s="113" t="s">
        <v>15911</v>
      </c>
    </row>
    <row r="4045" spans="1:12" x14ac:dyDescent="0.2">
      <c r="A4045" s="113" t="s">
        <v>10491</v>
      </c>
      <c r="D4045" s="113" t="s">
        <v>15912</v>
      </c>
      <c r="E4045" s="113">
        <f t="shared" si="63"/>
        <v>30182011</v>
      </c>
      <c r="F4045" s="113" t="s">
        <v>11571</v>
      </c>
      <c r="G4045" s="113" t="s">
        <v>11027</v>
      </c>
      <c r="H4045" s="113" t="s">
        <v>14366</v>
      </c>
      <c r="I4045" s="113" t="s">
        <v>15913</v>
      </c>
    </row>
    <row r="4046" spans="1:12" x14ac:dyDescent="0.2">
      <c r="A4046" s="113" t="s">
        <v>10491</v>
      </c>
      <c r="D4046" s="113" t="s">
        <v>15914</v>
      </c>
      <c r="E4046" s="113">
        <f t="shared" si="63"/>
        <v>30182501</v>
      </c>
      <c r="F4046" s="113" t="s">
        <v>11571</v>
      </c>
      <c r="G4046" s="113" t="s">
        <v>11027</v>
      </c>
      <c r="H4046" s="113" t="s">
        <v>13746</v>
      </c>
      <c r="I4046" s="113" t="s">
        <v>15915</v>
      </c>
    </row>
    <row r="4047" spans="1:12" x14ac:dyDescent="0.2">
      <c r="A4047" s="113" t="s">
        <v>10491</v>
      </c>
      <c r="D4047" s="113" t="s">
        <v>15916</v>
      </c>
      <c r="E4047" s="113">
        <f t="shared" si="63"/>
        <v>30182502</v>
      </c>
      <c r="F4047" s="113" t="s">
        <v>11571</v>
      </c>
      <c r="G4047" s="113" t="s">
        <v>11027</v>
      </c>
      <c r="H4047" s="113" t="s">
        <v>13746</v>
      </c>
      <c r="I4047" s="113" t="s">
        <v>15917</v>
      </c>
    </row>
    <row r="4048" spans="1:12" x14ac:dyDescent="0.2">
      <c r="A4048" s="113" t="s">
        <v>10491</v>
      </c>
      <c r="D4048" s="113" t="s">
        <v>15918</v>
      </c>
      <c r="E4048" s="113">
        <f t="shared" si="63"/>
        <v>30182503</v>
      </c>
      <c r="F4048" s="113" t="s">
        <v>11571</v>
      </c>
      <c r="G4048" s="113" t="s">
        <v>11027</v>
      </c>
      <c r="H4048" s="113" t="s">
        <v>13746</v>
      </c>
      <c r="I4048" s="113" t="s">
        <v>13095</v>
      </c>
    </row>
    <row r="4049" spans="1:9" x14ac:dyDescent="0.2">
      <c r="A4049" s="113" t="s">
        <v>10491</v>
      </c>
      <c r="D4049" s="113" t="s">
        <v>13096</v>
      </c>
      <c r="E4049" s="113">
        <f t="shared" si="63"/>
        <v>30182504</v>
      </c>
      <c r="F4049" s="113" t="s">
        <v>11571</v>
      </c>
      <c r="G4049" s="113" t="s">
        <v>11027</v>
      </c>
      <c r="H4049" s="113" t="s">
        <v>13746</v>
      </c>
      <c r="I4049" s="113" t="s">
        <v>13097</v>
      </c>
    </row>
    <row r="4050" spans="1:9" x14ac:dyDescent="0.2">
      <c r="A4050" s="113" t="s">
        <v>10491</v>
      </c>
      <c r="D4050" s="113" t="s">
        <v>13098</v>
      </c>
      <c r="E4050" s="113">
        <f t="shared" si="63"/>
        <v>30182510</v>
      </c>
      <c r="F4050" s="113" t="s">
        <v>11571</v>
      </c>
      <c r="G4050" s="113" t="s">
        <v>11027</v>
      </c>
      <c r="H4050" s="113" t="s">
        <v>13746</v>
      </c>
      <c r="I4050" s="113" t="s">
        <v>13099</v>
      </c>
    </row>
    <row r="4051" spans="1:9" x14ac:dyDescent="0.2">
      <c r="A4051" s="113" t="s">
        <v>10491</v>
      </c>
      <c r="D4051" s="113" t="s">
        <v>13100</v>
      </c>
      <c r="E4051" s="113">
        <f t="shared" si="63"/>
        <v>30182511</v>
      </c>
      <c r="F4051" s="113" t="s">
        <v>11571</v>
      </c>
      <c r="G4051" s="113" t="s">
        <v>11027</v>
      </c>
      <c r="H4051" s="113" t="s">
        <v>13746</v>
      </c>
      <c r="I4051" s="113" t="s">
        <v>13101</v>
      </c>
    </row>
    <row r="4052" spans="1:9" x14ac:dyDescent="0.2">
      <c r="A4052" s="113" t="s">
        <v>10491</v>
      </c>
      <c r="D4052" s="113" t="s">
        <v>13102</v>
      </c>
      <c r="E4052" s="113">
        <f t="shared" si="63"/>
        <v>30182512</v>
      </c>
      <c r="F4052" s="113" t="s">
        <v>11571</v>
      </c>
      <c r="G4052" s="113" t="s">
        <v>11027</v>
      </c>
      <c r="H4052" s="113" t="s">
        <v>13746</v>
      </c>
      <c r="I4052" s="113" t="s">
        <v>13103</v>
      </c>
    </row>
    <row r="4053" spans="1:9" x14ac:dyDescent="0.2">
      <c r="A4053" s="113" t="s">
        <v>10491</v>
      </c>
      <c r="D4053" s="113" t="s">
        <v>13104</v>
      </c>
      <c r="E4053" s="113">
        <f t="shared" si="63"/>
        <v>30182513</v>
      </c>
      <c r="F4053" s="113" t="s">
        <v>11571</v>
      </c>
      <c r="G4053" s="113" t="s">
        <v>11027</v>
      </c>
      <c r="H4053" s="113" t="s">
        <v>13746</v>
      </c>
      <c r="I4053" s="113" t="s">
        <v>13105</v>
      </c>
    </row>
    <row r="4054" spans="1:9" x14ac:dyDescent="0.2">
      <c r="A4054" s="113" t="s">
        <v>10491</v>
      </c>
      <c r="D4054" s="113" t="s">
        <v>13106</v>
      </c>
      <c r="E4054" s="113">
        <f t="shared" si="63"/>
        <v>30182514</v>
      </c>
      <c r="F4054" s="113" t="s">
        <v>11571</v>
      </c>
      <c r="G4054" s="113" t="s">
        <v>11027</v>
      </c>
      <c r="H4054" s="113" t="s">
        <v>13746</v>
      </c>
      <c r="I4054" s="113" t="s">
        <v>13107</v>
      </c>
    </row>
    <row r="4055" spans="1:9" x14ac:dyDescent="0.2">
      <c r="A4055" s="113" t="s">
        <v>10491</v>
      </c>
      <c r="D4055" s="113" t="s">
        <v>13108</v>
      </c>
      <c r="E4055" s="113">
        <f t="shared" si="63"/>
        <v>30182515</v>
      </c>
      <c r="F4055" s="113" t="s">
        <v>11571</v>
      </c>
      <c r="G4055" s="113" t="s">
        <v>11027</v>
      </c>
      <c r="H4055" s="113" t="s">
        <v>13746</v>
      </c>
      <c r="I4055" s="113" t="s">
        <v>13109</v>
      </c>
    </row>
    <row r="4056" spans="1:9" x14ac:dyDescent="0.2">
      <c r="A4056" s="113" t="s">
        <v>10491</v>
      </c>
      <c r="D4056" s="113" t="s">
        <v>13110</v>
      </c>
      <c r="E4056" s="113">
        <f t="shared" si="63"/>
        <v>30182516</v>
      </c>
      <c r="F4056" s="113" t="s">
        <v>11571</v>
      </c>
      <c r="G4056" s="113" t="s">
        <v>11027</v>
      </c>
      <c r="H4056" s="113" t="s">
        <v>13746</v>
      </c>
      <c r="I4056" s="113" t="s">
        <v>13111</v>
      </c>
    </row>
    <row r="4057" spans="1:9" x14ac:dyDescent="0.2">
      <c r="A4057" s="113" t="s">
        <v>10491</v>
      </c>
      <c r="D4057" s="113" t="s">
        <v>13112</v>
      </c>
      <c r="E4057" s="113">
        <f t="shared" si="63"/>
        <v>30182517</v>
      </c>
      <c r="F4057" s="113" t="s">
        <v>11571</v>
      </c>
      <c r="G4057" s="113" t="s">
        <v>11027</v>
      </c>
      <c r="H4057" s="113" t="s">
        <v>13746</v>
      </c>
      <c r="I4057" s="113" t="s">
        <v>13107</v>
      </c>
    </row>
    <row r="4058" spans="1:9" x14ac:dyDescent="0.2">
      <c r="A4058" s="113" t="s">
        <v>10491</v>
      </c>
      <c r="D4058" s="113" t="s">
        <v>13113</v>
      </c>
      <c r="E4058" s="113">
        <f t="shared" si="63"/>
        <v>30182530</v>
      </c>
      <c r="F4058" s="113" t="s">
        <v>11571</v>
      </c>
      <c r="G4058" s="113" t="s">
        <v>11027</v>
      </c>
      <c r="H4058" s="113" t="s">
        <v>13746</v>
      </c>
      <c r="I4058" s="113" t="s">
        <v>13114</v>
      </c>
    </row>
    <row r="4059" spans="1:9" x14ac:dyDescent="0.2">
      <c r="A4059" s="113" t="s">
        <v>10491</v>
      </c>
      <c r="D4059" s="113" t="s">
        <v>13115</v>
      </c>
      <c r="E4059" s="113">
        <f t="shared" si="63"/>
        <v>30182531</v>
      </c>
      <c r="F4059" s="113" t="s">
        <v>11571</v>
      </c>
      <c r="G4059" s="113" t="s">
        <v>11027</v>
      </c>
      <c r="H4059" s="113" t="s">
        <v>13746</v>
      </c>
      <c r="I4059" s="113" t="s">
        <v>13116</v>
      </c>
    </row>
    <row r="4060" spans="1:9" x14ac:dyDescent="0.2">
      <c r="A4060" s="113" t="s">
        <v>10491</v>
      </c>
      <c r="D4060" s="113" t="s">
        <v>13117</v>
      </c>
      <c r="E4060" s="113">
        <f t="shared" si="63"/>
        <v>30182532</v>
      </c>
      <c r="F4060" s="113" t="s">
        <v>11571</v>
      </c>
      <c r="G4060" s="113" t="s">
        <v>11027</v>
      </c>
      <c r="H4060" s="113" t="s">
        <v>13746</v>
      </c>
      <c r="I4060" s="113" t="s">
        <v>13118</v>
      </c>
    </row>
    <row r="4061" spans="1:9" x14ac:dyDescent="0.2">
      <c r="A4061" s="113" t="s">
        <v>10491</v>
      </c>
      <c r="D4061" s="113" t="s">
        <v>13119</v>
      </c>
      <c r="E4061" s="113">
        <f t="shared" si="63"/>
        <v>30182533</v>
      </c>
      <c r="F4061" s="113" t="s">
        <v>11571</v>
      </c>
      <c r="G4061" s="113" t="s">
        <v>11027</v>
      </c>
      <c r="H4061" s="113" t="s">
        <v>13746</v>
      </c>
      <c r="I4061" s="113" t="s">
        <v>13120</v>
      </c>
    </row>
    <row r="4062" spans="1:9" x14ac:dyDescent="0.2">
      <c r="A4062" s="113" t="s">
        <v>10491</v>
      </c>
      <c r="D4062" s="113" t="s">
        <v>13121</v>
      </c>
      <c r="E4062" s="113">
        <f t="shared" si="63"/>
        <v>30182534</v>
      </c>
      <c r="F4062" s="113" t="s">
        <v>11571</v>
      </c>
      <c r="G4062" s="113" t="s">
        <v>11027</v>
      </c>
      <c r="H4062" s="113" t="s">
        <v>13746</v>
      </c>
      <c r="I4062" s="113" t="s">
        <v>13122</v>
      </c>
    </row>
    <row r="4063" spans="1:9" x14ac:dyDescent="0.2">
      <c r="A4063" s="113" t="s">
        <v>10491</v>
      </c>
      <c r="D4063" s="113" t="s">
        <v>13123</v>
      </c>
      <c r="E4063" s="113">
        <f t="shared" si="63"/>
        <v>30182535</v>
      </c>
      <c r="F4063" s="113" t="s">
        <v>11571</v>
      </c>
      <c r="G4063" s="113" t="s">
        <v>11027</v>
      </c>
      <c r="H4063" s="113" t="s">
        <v>13746</v>
      </c>
      <c r="I4063" s="113" t="s">
        <v>13124</v>
      </c>
    </row>
    <row r="4064" spans="1:9" x14ac:dyDescent="0.2">
      <c r="A4064" s="113" t="s">
        <v>10491</v>
      </c>
      <c r="D4064" s="113" t="s">
        <v>13125</v>
      </c>
      <c r="E4064" s="113">
        <f t="shared" si="63"/>
        <v>30182536</v>
      </c>
      <c r="F4064" s="113" t="s">
        <v>11571</v>
      </c>
      <c r="G4064" s="113" t="s">
        <v>11027</v>
      </c>
      <c r="H4064" s="113" t="s">
        <v>13746</v>
      </c>
      <c r="I4064" s="113" t="s">
        <v>13126</v>
      </c>
    </row>
    <row r="4065" spans="1:9" x14ac:dyDescent="0.2">
      <c r="A4065" s="113" t="s">
        <v>10491</v>
      </c>
      <c r="D4065" s="113" t="s">
        <v>13127</v>
      </c>
      <c r="E4065" s="113">
        <f t="shared" si="63"/>
        <v>30182550</v>
      </c>
      <c r="F4065" s="113" t="s">
        <v>11571</v>
      </c>
      <c r="G4065" s="113" t="s">
        <v>11027</v>
      </c>
      <c r="H4065" s="113" t="s">
        <v>13746</v>
      </c>
      <c r="I4065" s="113" t="s">
        <v>13128</v>
      </c>
    </row>
    <row r="4066" spans="1:9" x14ac:dyDescent="0.2">
      <c r="A4066" s="113" t="s">
        <v>10491</v>
      </c>
      <c r="D4066" s="113" t="s">
        <v>13129</v>
      </c>
      <c r="E4066" s="113">
        <f t="shared" si="63"/>
        <v>30182551</v>
      </c>
      <c r="F4066" s="113" t="s">
        <v>11571</v>
      </c>
      <c r="G4066" s="113" t="s">
        <v>11027</v>
      </c>
      <c r="H4066" s="113" t="s">
        <v>13746</v>
      </c>
      <c r="I4066" s="113" t="s">
        <v>13130</v>
      </c>
    </row>
    <row r="4067" spans="1:9" x14ac:dyDescent="0.2">
      <c r="A4067" s="113" t="s">
        <v>10491</v>
      </c>
      <c r="D4067" s="113" t="s">
        <v>13131</v>
      </c>
      <c r="E4067" s="113">
        <f t="shared" si="63"/>
        <v>30182552</v>
      </c>
      <c r="F4067" s="113" t="s">
        <v>11571</v>
      </c>
      <c r="G4067" s="113" t="s">
        <v>11027</v>
      </c>
      <c r="H4067" s="113" t="s">
        <v>13746</v>
      </c>
      <c r="I4067" s="113" t="s">
        <v>13132</v>
      </c>
    </row>
    <row r="4068" spans="1:9" x14ac:dyDescent="0.2">
      <c r="A4068" s="113" t="s">
        <v>10491</v>
      </c>
      <c r="D4068" s="113" t="s">
        <v>13133</v>
      </c>
      <c r="E4068" s="113">
        <f t="shared" si="63"/>
        <v>30182553</v>
      </c>
      <c r="F4068" s="113" t="s">
        <v>11571</v>
      </c>
      <c r="G4068" s="113" t="s">
        <v>11027</v>
      </c>
      <c r="H4068" s="113" t="s">
        <v>13746</v>
      </c>
      <c r="I4068" s="113" t="s">
        <v>13134</v>
      </c>
    </row>
    <row r="4069" spans="1:9" x14ac:dyDescent="0.2">
      <c r="A4069" s="113" t="s">
        <v>10491</v>
      </c>
      <c r="D4069" s="113" t="s">
        <v>13135</v>
      </c>
      <c r="E4069" s="113">
        <f t="shared" si="63"/>
        <v>30182560</v>
      </c>
      <c r="F4069" s="113" t="s">
        <v>11571</v>
      </c>
      <c r="G4069" s="113" t="s">
        <v>11027</v>
      </c>
      <c r="H4069" s="113" t="s">
        <v>13746</v>
      </c>
      <c r="I4069" s="113" t="s">
        <v>13136</v>
      </c>
    </row>
    <row r="4070" spans="1:9" x14ac:dyDescent="0.2">
      <c r="A4070" s="113" t="s">
        <v>10491</v>
      </c>
      <c r="D4070" s="113" t="s">
        <v>13137</v>
      </c>
      <c r="E4070" s="113">
        <f t="shared" si="63"/>
        <v>30182561</v>
      </c>
      <c r="F4070" s="113" t="s">
        <v>11571</v>
      </c>
      <c r="G4070" s="113" t="s">
        <v>11027</v>
      </c>
      <c r="H4070" s="113" t="s">
        <v>13746</v>
      </c>
      <c r="I4070" s="113" t="s">
        <v>13138</v>
      </c>
    </row>
    <row r="4071" spans="1:9" x14ac:dyDescent="0.2">
      <c r="A4071" s="113" t="s">
        <v>10491</v>
      </c>
      <c r="D4071" s="113" t="s">
        <v>13139</v>
      </c>
      <c r="E4071" s="113">
        <f t="shared" si="63"/>
        <v>30182562</v>
      </c>
      <c r="F4071" s="113" t="s">
        <v>11571</v>
      </c>
      <c r="G4071" s="113" t="s">
        <v>11027</v>
      </c>
      <c r="H4071" s="113" t="s">
        <v>13746</v>
      </c>
      <c r="I4071" s="113" t="s">
        <v>13140</v>
      </c>
    </row>
    <row r="4072" spans="1:9" x14ac:dyDescent="0.2">
      <c r="A4072" s="113" t="s">
        <v>10491</v>
      </c>
      <c r="D4072" s="113" t="s">
        <v>13141</v>
      </c>
      <c r="E4072" s="113">
        <f t="shared" si="63"/>
        <v>30182563</v>
      </c>
      <c r="F4072" s="113" t="s">
        <v>11571</v>
      </c>
      <c r="G4072" s="113" t="s">
        <v>11027</v>
      </c>
      <c r="H4072" s="113" t="s">
        <v>13746</v>
      </c>
      <c r="I4072" s="113" t="s">
        <v>13142</v>
      </c>
    </row>
    <row r="4073" spans="1:9" x14ac:dyDescent="0.2">
      <c r="A4073" s="113" t="s">
        <v>10491</v>
      </c>
      <c r="D4073" s="113" t="s">
        <v>13143</v>
      </c>
      <c r="E4073" s="113">
        <f t="shared" si="63"/>
        <v>30182599</v>
      </c>
      <c r="F4073" s="113" t="s">
        <v>11571</v>
      </c>
      <c r="G4073" s="113" t="s">
        <v>11027</v>
      </c>
      <c r="H4073" s="113" t="s">
        <v>13746</v>
      </c>
      <c r="I4073" s="113" t="s">
        <v>13747</v>
      </c>
    </row>
    <row r="4074" spans="1:9" x14ac:dyDescent="0.2">
      <c r="A4074" s="113" t="s">
        <v>10491</v>
      </c>
      <c r="D4074" s="113" t="s">
        <v>10219</v>
      </c>
      <c r="E4074" s="113">
        <f t="shared" si="63"/>
        <v>30183001</v>
      </c>
      <c r="F4074" s="113" t="s">
        <v>11571</v>
      </c>
      <c r="G4074" s="113" t="s">
        <v>11027</v>
      </c>
      <c r="H4074" s="113" t="s">
        <v>13041</v>
      </c>
      <c r="I4074" s="113" t="s">
        <v>6342</v>
      </c>
    </row>
    <row r="4075" spans="1:9" x14ac:dyDescent="0.2">
      <c r="A4075" s="113" t="s">
        <v>10491</v>
      </c>
      <c r="D4075" s="113" t="s">
        <v>10220</v>
      </c>
      <c r="E4075" s="113">
        <f t="shared" si="63"/>
        <v>30184001</v>
      </c>
      <c r="F4075" s="113" t="s">
        <v>11571</v>
      </c>
      <c r="G4075" s="113" t="s">
        <v>11027</v>
      </c>
      <c r="H4075" s="113" t="s">
        <v>13041</v>
      </c>
      <c r="I4075" s="113" t="s">
        <v>6328</v>
      </c>
    </row>
    <row r="4076" spans="1:9" x14ac:dyDescent="0.2">
      <c r="A4076" s="113" t="s">
        <v>10491</v>
      </c>
      <c r="D4076" s="113" t="s">
        <v>10221</v>
      </c>
      <c r="E4076" s="113">
        <f t="shared" si="63"/>
        <v>30187001</v>
      </c>
      <c r="F4076" s="113" t="s">
        <v>11571</v>
      </c>
      <c r="G4076" s="113" t="s">
        <v>11027</v>
      </c>
      <c r="H4076" s="113" t="s">
        <v>10222</v>
      </c>
      <c r="I4076" s="113" t="s">
        <v>10223</v>
      </c>
    </row>
    <row r="4077" spans="1:9" x14ac:dyDescent="0.2">
      <c r="A4077" s="113" t="s">
        <v>10491</v>
      </c>
      <c r="D4077" s="113" t="s">
        <v>10224</v>
      </c>
      <c r="E4077" s="113">
        <f t="shared" si="63"/>
        <v>30187002</v>
      </c>
      <c r="F4077" s="113" t="s">
        <v>11571</v>
      </c>
      <c r="G4077" s="113" t="s">
        <v>11027</v>
      </c>
      <c r="H4077" s="113" t="s">
        <v>10222</v>
      </c>
      <c r="I4077" s="113" t="s">
        <v>10213</v>
      </c>
    </row>
    <row r="4078" spans="1:9" x14ac:dyDescent="0.2">
      <c r="A4078" s="113" t="s">
        <v>10491</v>
      </c>
      <c r="D4078" s="113" t="s">
        <v>10214</v>
      </c>
      <c r="E4078" s="113">
        <f t="shared" si="63"/>
        <v>30187003</v>
      </c>
      <c r="F4078" s="113" t="s">
        <v>11571</v>
      </c>
      <c r="G4078" s="113" t="s">
        <v>11027</v>
      </c>
      <c r="H4078" s="113" t="s">
        <v>10222</v>
      </c>
      <c r="I4078" s="113" t="s">
        <v>10215</v>
      </c>
    </row>
    <row r="4079" spans="1:9" x14ac:dyDescent="0.2">
      <c r="A4079" s="113" t="s">
        <v>10491</v>
      </c>
      <c r="D4079" s="113" t="s">
        <v>10216</v>
      </c>
      <c r="E4079" s="113">
        <f t="shared" si="63"/>
        <v>30187004</v>
      </c>
      <c r="F4079" s="113" t="s">
        <v>11571</v>
      </c>
      <c r="G4079" s="113" t="s">
        <v>11027</v>
      </c>
      <c r="H4079" s="113" t="s">
        <v>10222</v>
      </c>
      <c r="I4079" s="113" t="s">
        <v>10217</v>
      </c>
    </row>
    <row r="4080" spans="1:9" x14ac:dyDescent="0.2">
      <c r="A4080" s="113" t="s">
        <v>10491</v>
      </c>
      <c r="D4080" s="113" t="s">
        <v>10218</v>
      </c>
      <c r="E4080" s="113">
        <f t="shared" si="63"/>
        <v>30187005</v>
      </c>
      <c r="F4080" s="113" t="s">
        <v>11571</v>
      </c>
      <c r="G4080" s="113" t="s">
        <v>11027</v>
      </c>
      <c r="H4080" s="113" t="s">
        <v>10222</v>
      </c>
      <c r="I4080" s="113" t="s">
        <v>7255</v>
      </c>
    </row>
    <row r="4081" spans="1:9" x14ac:dyDescent="0.2">
      <c r="A4081" s="113" t="s">
        <v>10491</v>
      </c>
      <c r="D4081" s="113" t="s">
        <v>7256</v>
      </c>
      <c r="E4081" s="113">
        <f t="shared" si="63"/>
        <v>30187006</v>
      </c>
      <c r="F4081" s="113" t="s">
        <v>11571</v>
      </c>
      <c r="G4081" s="113" t="s">
        <v>11027</v>
      </c>
      <c r="H4081" s="113" t="s">
        <v>10222</v>
      </c>
      <c r="I4081" s="113" t="s">
        <v>10235</v>
      </c>
    </row>
    <row r="4082" spans="1:9" x14ac:dyDescent="0.2">
      <c r="A4082" s="113" t="s">
        <v>10491</v>
      </c>
      <c r="D4082" s="113" t="s">
        <v>10236</v>
      </c>
      <c r="E4082" s="113">
        <f t="shared" si="63"/>
        <v>30187007</v>
      </c>
      <c r="F4082" s="113" t="s">
        <v>11571</v>
      </c>
      <c r="G4082" s="113" t="s">
        <v>11027</v>
      </c>
      <c r="H4082" s="113" t="s">
        <v>10222</v>
      </c>
      <c r="I4082" s="113" t="s">
        <v>10237</v>
      </c>
    </row>
    <row r="4083" spans="1:9" x14ac:dyDescent="0.2">
      <c r="A4083" s="113" t="s">
        <v>10491</v>
      </c>
      <c r="D4083" s="113" t="s">
        <v>10238</v>
      </c>
      <c r="E4083" s="113">
        <f t="shared" si="63"/>
        <v>30187008</v>
      </c>
      <c r="F4083" s="113" t="s">
        <v>11571</v>
      </c>
      <c r="G4083" s="113" t="s">
        <v>11027</v>
      </c>
      <c r="H4083" s="113" t="s">
        <v>10222</v>
      </c>
      <c r="I4083" s="113" t="s">
        <v>10239</v>
      </c>
    </row>
    <row r="4084" spans="1:9" x14ac:dyDescent="0.2">
      <c r="A4084" s="113" t="s">
        <v>10491</v>
      </c>
      <c r="D4084" s="113" t="s">
        <v>10240</v>
      </c>
      <c r="E4084" s="113">
        <f t="shared" si="63"/>
        <v>30187009</v>
      </c>
      <c r="F4084" s="113" t="s">
        <v>11571</v>
      </c>
      <c r="G4084" s="113" t="s">
        <v>11027</v>
      </c>
      <c r="H4084" s="113" t="s">
        <v>10222</v>
      </c>
      <c r="I4084" s="113" t="s">
        <v>10241</v>
      </c>
    </row>
    <row r="4085" spans="1:9" x14ac:dyDescent="0.2">
      <c r="A4085" s="113" t="s">
        <v>10491</v>
      </c>
      <c r="D4085" s="113" t="s">
        <v>7280</v>
      </c>
      <c r="E4085" s="113">
        <f t="shared" si="63"/>
        <v>30187010</v>
      </c>
      <c r="F4085" s="113" t="s">
        <v>11571</v>
      </c>
      <c r="G4085" s="113" t="s">
        <v>11027</v>
      </c>
      <c r="H4085" s="113" t="s">
        <v>10222</v>
      </c>
      <c r="I4085" s="113" t="s">
        <v>7281</v>
      </c>
    </row>
    <row r="4086" spans="1:9" x14ac:dyDescent="0.2">
      <c r="A4086" s="113" t="s">
        <v>10491</v>
      </c>
      <c r="D4086" s="113" t="s">
        <v>7282</v>
      </c>
      <c r="E4086" s="113">
        <f t="shared" si="63"/>
        <v>30187011</v>
      </c>
      <c r="F4086" s="113" t="s">
        <v>11571</v>
      </c>
      <c r="G4086" s="113" t="s">
        <v>11027</v>
      </c>
      <c r="H4086" s="113" t="s">
        <v>10222</v>
      </c>
      <c r="I4086" s="113" t="s">
        <v>7283</v>
      </c>
    </row>
    <row r="4087" spans="1:9" x14ac:dyDescent="0.2">
      <c r="A4087" s="113" t="s">
        <v>10491</v>
      </c>
      <c r="D4087" s="113" t="s">
        <v>7284</v>
      </c>
      <c r="E4087" s="113">
        <f t="shared" si="63"/>
        <v>30187012</v>
      </c>
      <c r="F4087" s="113" t="s">
        <v>11571</v>
      </c>
      <c r="G4087" s="113" t="s">
        <v>11027</v>
      </c>
      <c r="H4087" s="113" t="s">
        <v>10222</v>
      </c>
      <c r="I4087" s="113" t="s">
        <v>7285</v>
      </c>
    </row>
    <row r="4088" spans="1:9" x14ac:dyDescent="0.2">
      <c r="A4088" s="113" t="s">
        <v>10491</v>
      </c>
      <c r="D4088" s="113" t="s">
        <v>7286</v>
      </c>
      <c r="E4088" s="113">
        <f t="shared" si="63"/>
        <v>30187013</v>
      </c>
      <c r="F4088" s="113" t="s">
        <v>11571</v>
      </c>
      <c r="G4088" s="113" t="s">
        <v>11027</v>
      </c>
      <c r="H4088" s="113" t="s">
        <v>10222</v>
      </c>
      <c r="I4088" s="113" t="s">
        <v>7287</v>
      </c>
    </row>
    <row r="4089" spans="1:9" x14ac:dyDescent="0.2">
      <c r="A4089" s="113" t="s">
        <v>10491</v>
      </c>
      <c r="D4089" s="113" t="s">
        <v>7288</v>
      </c>
      <c r="E4089" s="113">
        <f t="shared" si="63"/>
        <v>30187014</v>
      </c>
      <c r="F4089" s="113" t="s">
        <v>11571</v>
      </c>
      <c r="G4089" s="113" t="s">
        <v>11027</v>
      </c>
      <c r="H4089" s="113" t="s">
        <v>10222</v>
      </c>
      <c r="I4089" s="113" t="s">
        <v>7289</v>
      </c>
    </row>
    <row r="4090" spans="1:9" x14ac:dyDescent="0.2">
      <c r="A4090" s="113" t="s">
        <v>10491</v>
      </c>
      <c r="D4090" s="113" t="s">
        <v>7290</v>
      </c>
      <c r="E4090" s="113">
        <f t="shared" si="63"/>
        <v>30187015</v>
      </c>
      <c r="F4090" s="113" t="s">
        <v>11571</v>
      </c>
      <c r="G4090" s="113" t="s">
        <v>11027</v>
      </c>
      <c r="H4090" s="113" t="s">
        <v>10222</v>
      </c>
      <c r="I4090" s="113" t="s">
        <v>7291</v>
      </c>
    </row>
    <row r="4091" spans="1:9" x14ac:dyDescent="0.2">
      <c r="A4091" s="113" t="s">
        <v>10491</v>
      </c>
      <c r="D4091" s="113" t="s">
        <v>7292</v>
      </c>
      <c r="E4091" s="113">
        <f t="shared" si="63"/>
        <v>30187016</v>
      </c>
      <c r="F4091" s="113" t="s">
        <v>11571</v>
      </c>
      <c r="G4091" s="113" t="s">
        <v>11027</v>
      </c>
      <c r="H4091" s="113" t="s">
        <v>10222</v>
      </c>
      <c r="I4091" s="113" t="s">
        <v>7293</v>
      </c>
    </row>
    <row r="4092" spans="1:9" x14ac:dyDescent="0.2">
      <c r="A4092" s="113" t="s">
        <v>10491</v>
      </c>
      <c r="D4092" s="113" t="s">
        <v>7294</v>
      </c>
      <c r="E4092" s="113">
        <f t="shared" si="63"/>
        <v>30187017</v>
      </c>
      <c r="F4092" s="113" t="s">
        <v>11571</v>
      </c>
      <c r="G4092" s="113" t="s">
        <v>11027</v>
      </c>
      <c r="H4092" s="113" t="s">
        <v>10222</v>
      </c>
      <c r="I4092" s="113" t="s">
        <v>7295</v>
      </c>
    </row>
    <row r="4093" spans="1:9" x14ac:dyDescent="0.2">
      <c r="A4093" s="113" t="s">
        <v>10491</v>
      </c>
      <c r="D4093" s="113" t="s">
        <v>7296</v>
      </c>
      <c r="E4093" s="113">
        <f t="shared" si="63"/>
        <v>30187018</v>
      </c>
      <c r="F4093" s="113" t="s">
        <v>11571</v>
      </c>
      <c r="G4093" s="113" t="s">
        <v>11027</v>
      </c>
      <c r="H4093" s="113" t="s">
        <v>10222</v>
      </c>
      <c r="I4093" s="113" t="s">
        <v>7297</v>
      </c>
    </row>
    <row r="4094" spans="1:9" x14ac:dyDescent="0.2">
      <c r="A4094" s="113" t="s">
        <v>10491</v>
      </c>
      <c r="D4094" s="113" t="s">
        <v>7298</v>
      </c>
      <c r="E4094" s="113">
        <f t="shared" si="63"/>
        <v>30187019</v>
      </c>
      <c r="F4094" s="113" t="s">
        <v>11571</v>
      </c>
      <c r="G4094" s="113" t="s">
        <v>11027</v>
      </c>
      <c r="H4094" s="113" t="s">
        <v>10222</v>
      </c>
      <c r="I4094" s="113" t="s">
        <v>7299</v>
      </c>
    </row>
    <row r="4095" spans="1:9" x14ac:dyDescent="0.2">
      <c r="A4095" s="113" t="s">
        <v>10491</v>
      </c>
      <c r="D4095" s="113" t="s">
        <v>7300</v>
      </c>
      <c r="E4095" s="113">
        <f t="shared" si="63"/>
        <v>30187020</v>
      </c>
      <c r="F4095" s="113" t="s">
        <v>11571</v>
      </c>
      <c r="G4095" s="113" t="s">
        <v>11027</v>
      </c>
      <c r="H4095" s="113" t="s">
        <v>10222</v>
      </c>
      <c r="I4095" s="113" t="s">
        <v>7301</v>
      </c>
    </row>
    <row r="4096" spans="1:9" x14ac:dyDescent="0.2">
      <c r="A4096" s="113" t="s">
        <v>10491</v>
      </c>
      <c r="D4096" s="113" t="s">
        <v>7302</v>
      </c>
      <c r="E4096" s="113">
        <f t="shared" si="63"/>
        <v>30187021</v>
      </c>
      <c r="F4096" s="113" t="s">
        <v>11571</v>
      </c>
      <c r="G4096" s="113" t="s">
        <v>11027</v>
      </c>
      <c r="H4096" s="113" t="s">
        <v>10222</v>
      </c>
      <c r="I4096" s="113" t="s">
        <v>7303</v>
      </c>
    </row>
    <row r="4097" spans="1:9" x14ac:dyDescent="0.2">
      <c r="A4097" s="113" t="s">
        <v>10491</v>
      </c>
      <c r="D4097" s="113" t="s">
        <v>7304</v>
      </c>
      <c r="E4097" s="113">
        <f t="shared" si="63"/>
        <v>30187022</v>
      </c>
      <c r="F4097" s="113" t="s">
        <v>11571</v>
      </c>
      <c r="G4097" s="113" t="s">
        <v>11027</v>
      </c>
      <c r="H4097" s="113" t="s">
        <v>10222</v>
      </c>
      <c r="I4097" s="113" t="s">
        <v>7305</v>
      </c>
    </row>
    <row r="4098" spans="1:9" x14ac:dyDescent="0.2">
      <c r="A4098" s="113" t="s">
        <v>10491</v>
      </c>
      <c r="D4098" s="113" t="s">
        <v>7306</v>
      </c>
      <c r="E4098" s="113">
        <f t="shared" ref="E4098:E4161" si="64">VALUE(D4098)</f>
        <v>30187023</v>
      </c>
      <c r="F4098" s="113" t="s">
        <v>11571</v>
      </c>
      <c r="G4098" s="113" t="s">
        <v>11027</v>
      </c>
      <c r="H4098" s="113" t="s">
        <v>10222</v>
      </c>
      <c r="I4098" s="113" t="s">
        <v>7307</v>
      </c>
    </row>
    <row r="4099" spans="1:9" x14ac:dyDescent="0.2">
      <c r="A4099" s="113" t="s">
        <v>10491</v>
      </c>
      <c r="D4099" s="113" t="s">
        <v>7308</v>
      </c>
      <c r="E4099" s="113">
        <f t="shared" si="64"/>
        <v>30187024</v>
      </c>
      <c r="F4099" s="113" t="s">
        <v>11571</v>
      </c>
      <c r="G4099" s="113" t="s">
        <v>11027</v>
      </c>
      <c r="H4099" s="113" t="s">
        <v>10222</v>
      </c>
      <c r="I4099" s="113" t="s">
        <v>7309</v>
      </c>
    </row>
    <row r="4100" spans="1:9" x14ac:dyDescent="0.2">
      <c r="A4100" s="113" t="s">
        <v>10491</v>
      </c>
      <c r="D4100" s="113" t="s">
        <v>7310</v>
      </c>
      <c r="E4100" s="113">
        <f t="shared" si="64"/>
        <v>30187025</v>
      </c>
      <c r="F4100" s="113" t="s">
        <v>11571</v>
      </c>
      <c r="G4100" s="113" t="s">
        <v>11027</v>
      </c>
      <c r="H4100" s="113" t="s">
        <v>10222</v>
      </c>
      <c r="I4100" s="113" t="s">
        <v>7311</v>
      </c>
    </row>
    <row r="4101" spans="1:9" x14ac:dyDescent="0.2">
      <c r="A4101" s="113" t="s">
        <v>10491</v>
      </c>
      <c r="D4101" s="113" t="s">
        <v>7312</v>
      </c>
      <c r="E4101" s="113">
        <f t="shared" si="64"/>
        <v>30187026</v>
      </c>
      <c r="F4101" s="113" t="s">
        <v>11571</v>
      </c>
      <c r="G4101" s="113" t="s">
        <v>11027</v>
      </c>
      <c r="H4101" s="113" t="s">
        <v>10222</v>
      </c>
      <c r="I4101" s="113" t="s">
        <v>7313</v>
      </c>
    </row>
    <row r="4102" spans="1:9" x14ac:dyDescent="0.2">
      <c r="A4102" s="113" t="s">
        <v>10491</v>
      </c>
      <c r="D4102" s="113" t="s">
        <v>7314</v>
      </c>
      <c r="E4102" s="113">
        <f t="shared" si="64"/>
        <v>30187029</v>
      </c>
      <c r="F4102" s="113" t="s">
        <v>11571</v>
      </c>
      <c r="G4102" s="113" t="s">
        <v>11027</v>
      </c>
      <c r="H4102" s="113" t="s">
        <v>10222</v>
      </c>
      <c r="I4102" s="113" t="s">
        <v>7315</v>
      </c>
    </row>
    <row r="4103" spans="1:9" x14ac:dyDescent="0.2">
      <c r="A4103" s="113" t="s">
        <v>10491</v>
      </c>
      <c r="D4103" s="113" t="s">
        <v>7316</v>
      </c>
      <c r="E4103" s="113">
        <f t="shared" si="64"/>
        <v>30187030</v>
      </c>
      <c r="F4103" s="113" t="s">
        <v>11571</v>
      </c>
      <c r="G4103" s="113" t="s">
        <v>11027</v>
      </c>
      <c r="H4103" s="113" t="s">
        <v>10222</v>
      </c>
      <c r="I4103" s="113" t="s">
        <v>7317</v>
      </c>
    </row>
    <row r="4104" spans="1:9" x14ac:dyDescent="0.2">
      <c r="A4104" s="113" t="s">
        <v>10491</v>
      </c>
      <c r="D4104" s="113" t="s">
        <v>7318</v>
      </c>
      <c r="E4104" s="113">
        <f t="shared" si="64"/>
        <v>30187031</v>
      </c>
      <c r="F4104" s="113" t="s">
        <v>11571</v>
      </c>
      <c r="G4104" s="113" t="s">
        <v>11027</v>
      </c>
      <c r="H4104" s="113" t="s">
        <v>10222</v>
      </c>
      <c r="I4104" s="113" t="s">
        <v>7319</v>
      </c>
    </row>
    <row r="4105" spans="1:9" x14ac:dyDescent="0.2">
      <c r="A4105" s="113" t="s">
        <v>10491</v>
      </c>
      <c r="D4105" s="113" t="s">
        <v>7320</v>
      </c>
      <c r="E4105" s="113">
        <f t="shared" si="64"/>
        <v>30187032</v>
      </c>
      <c r="F4105" s="113" t="s">
        <v>11571</v>
      </c>
      <c r="G4105" s="113" t="s">
        <v>11027</v>
      </c>
      <c r="H4105" s="113" t="s">
        <v>10222</v>
      </c>
      <c r="I4105" s="113" t="s">
        <v>7321</v>
      </c>
    </row>
    <row r="4106" spans="1:9" x14ac:dyDescent="0.2">
      <c r="A4106" s="113" t="s">
        <v>10491</v>
      </c>
      <c r="D4106" s="113" t="s">
        <v>7322</v>
      </c>
      <c r="E4106" s="113">
        <f t="shared" si="64"/>
        <v>30187033</v>
      </c>
      <c r="F4106" s="113" t="s">
        <v>11571</v>
      </c>
      <c r="G4106" s="113" t="s">
        <v>11027</v>
      </c>
      <c r="H4106" s="113" t="s">
        <v>10222</v>
      </c>
      <c r="I4106" s="113" t="s">
        <v>7323</v>
      </c>
    </row>
    <row r="4107" spans="1:9" x14ac:dyDescent="0.2">
      <c r="A4107" s="113" t="s">
        <v>10491</v>
      </c>
      <c r="D4107" s="113" t="s">
        <v>7324</v>
      </c>
      <c r="E4107" s="113">
        <f t="shared" si="64"/>
        <v>30187034</v>
      </c>
      <c r="F4107" s="113" t="s">
        <v>11571</v>
      </c>
      <c r="G4107" s="113" t="s">
        <v>11027</v>
      </c>
      <c r="H4107" s="113" t="s">
        <v>10222</v>
      </c>
      <c r="I4107" s="113" t="s">
        <v>7325</v>
      </c>
    </row>
    <row r="4108" spans="1:9" x14ac:dyDescent="0.2">
      <c r="A4108" s="113" t="s">
        <v>10491</v>
      </c>
      <c r="D4108" s="113" t="s">
        <v>7326</v>
      </c>
      <c r="E4108" s="113">
        <f t="shared" si="64"/>
        <v>30187097</v>
      </c>
      <c r="F4108" s="113" t="s">
        <v>11571</v>
      </c>
      <c r="G4108" s="113" t="s">
        <v>11027</v>
      </c>
      <c r="H4108" s="113" t="s">
        <v>10222</v>
      </c>
      <c r="I4108" s="113" t="s">
        <v>7327</v>
      </c>
    </row>
    <row r="4109" spans="1:9" x14ac:dyDescent="0.2">
      <c r="A4109" s="113" t="s">
        <v>10491</v>
      </c>
      <c r="D4109" s="113" t="s">
        <v>7328</v>
      </c>
      <c r="E4109" s="113">
        <f t="shared" si="64"/>
        <v>30187098</v>
      </c>
      <c r="F4109" s="113" t="s">
        <v>11571</v>
      </c>
      <c r="G4109" s="113" t="s">
        <v>11027</v>
      </c>
      <c r="H4109" s="113" t="s">
        <v>10222</v>
      </c>
      <c r="I4109" s="113" t="s">
        <v>7329</v>
      </c>
    </row>
    <row r="4110" spans="1:9" x14ac:dyDescent="0.2">
      <c r="A4110" s="113" t="s">
        <v>10491</v>
      </c>
      <c r="D4110" s="113" t="s">
        <v>7330</v>
      </c>
      <c r="E4110" s="113">
        <f t="shared" si="64"/>
        <v>30187501</v>
      </c>
      <c r="F4110" s="113" t="s">
        <v>11571</v>
      </c>
      <c r="G4110" s="113" t="s">
        <v>11027</v>
      </c>
      <c r="H4110" s="113" t="s">
        <v>7331</v>
      </c>
      <c r="I4110" s="113" t="s">
        <v>7332</v>
      </c>
    </row>
    <row r="4111" spans="1:9" x14ac:dyDescent="0.2">
      <c r="A4111" s="113" t="s">
        <v>10491</v>
      </c>
      <c r="D4111" s="113" t="s">
        <v>7333</v>
      </c>
      <c r="E4111" s="113">
        <f t="shared" si="64"/>
        <v>30187502</v>
      </c>
      <c r="F4111" s="113" t="s">
        <v>11571</v>
      </c>
      <c r="G4111" s="113" t="s">
        <v>11027</v>
      </c>
      <c r="H4111" s="113" t="s">
        <v>7331</v>
      </c>
      <c r="I4111" s="113" t="s">
        <v>7334</v>
      </c>
    </row>
    <row r="4112" spans="1:9" x14ac:dyDescent="0.2">
      <c r="A4112" s="113" t="s">
        <v>10491</v>
      </c>
      <c r="D4112" s="113" t="s">
        <v>7335</v>
      </c>
      <c r="E4112" s="113">
        <f t="shared" si="64"/>
        <v>30187503</v>
      </c>
      <c r="F4112" s="113" t="s">
        <v>11571</v>
      </c>
      <c r="G4112" s="113" t="s">
        <v>11027</v>
      </c>
      <c r="H4112" s="113" t="s">
        <v>7331</v>
      </c>
      <c r="I4112" s="113" t="s">
        <v>7336</v>
      </c>
    </row>
    <row r="4113" spans="1:9" x14ac:dyDescent="0.2">
      <c r="A4113" s="113" t="s">
        <v>10491</v>
      </c>
      <c r="D4113" s="113" t="s">
        <v>7337</v>
      </c>
      <c r="E4113" s="113">
        <f t="shared" si="64"/>
        <v>30187504</v>
      </c>
      <c r="F4113" s="113" t="s">
        <v>11571</v>
      </c>
      <c r="G4113" s="113" t="s">
        <v>11027</v>
      </c>
      <c r="H4113" s="113" t="s">
        <v>7331</v>
      </c>
      <c r="I4113" s="113" t="s">
        <v>7338</v>
      </c>
    </row>
    <row r="4114" spans="1:9" x14ac:dyDescent="0.2">
      <c r="A4114" s="113" t="s">
        <v>10491</v>
      </c>
      <c r="D4114" s="113" t="s">
        <v>7339</v>
      </c>
      <c r="E4114" s="113">
        <f t="shared" si="64"/>
        <v>30187505</v>
      </c>
      <c r="F4114" s="113" t="s">
        <v>11571</v>
      </c>
      <c r="G4114" s="113" t="s">
        <v>11027</v>
      </c>
      <c r="H4114" s="113" t="s">
        <v>7331</v>
      </c>
      <c r="I4114" s="113" t="s">
        <v>7340</v>
      </c>
    </row>
    <row r="4115" spans="1:9" x14ac:dyDescent="0.2">
      <c r="A4115" s="113" t="s">
        <v>10491</v>
      </c>
      <c r="D4115" s="113" t="s">
        <v>7341</v>
      </c>
      <c r="E4115" s="113">
        <f t="shared" si="64"/>
        <v>30187506</v>
      </c>
      <c r="F4115" s="113" t="s">
        <v>11571</v>
      </c>
      <c r="G4115" s="113" t="s">
        <v>11027</v>
      </c>
      <c r="H4115" s="113" t="s">
        <v>7331</v>
      </c>
      <c r="I4115" s="113" t="s">
        <v>7342</v>
      </c>
    </row>
    <row r="4116" spans="1:9" x14ac:dyDescent="0.2">
      <c r="A4116" s="113" t="s">
        <v>10491</v>
      </c>
      <c r="D4116" s="113" t="s">
        <v>7343</v>
      </c>
      <c r="E4116" s="113">
        <f t="shared" si="64"/>
        <v>30187507</v>
      </c>
      <c r="F4116" s="113" t="s">
        <v>11571</v>
      </c>
      <c r="G4116" s="113" t="s">
        <v>11027</v>
      </c>
      <c r="H4116" s="113" t="s">
        <v>7331</v>
      </c>
      <c r="I4116" s="113" t="s">
        <v>4604</v>
      </c>
    </row>
    <row r="4117" spans="1:9" x14ac:dyDescent="0.2">
      <c r="A4117" s="113" t="s">
        <v>10491</v>
      </c>
      <c r="D4117" s="113" t="s">
        <v>4605</v>
      </c>
      <c r="E4117" s="113">
        <f t="shared" si="64"/>
        <v>30187508</v>
      </c>
      <c r="F4117" s="113" t="s">
        <v>11571</v>
      </c>
      <c r="G4117" s="113" t="s">
        <v>11027</v>
      </c>
      <c r="H4117" s="113" t="s">
        <v>7331</v>
      </c>
      <c r="I4117" s="113" t="s">
        <v>4606</v>
      </c>
    </row>
    <row r="4118" spans="1:9" x14ac:dyDescent="0.2">
      <c r="A4118" s="113" t="s">
        <v>10491</v>
      </c>
      <c r="D4118" s="113" t="s">
        <v>4607</v>
      </c>
      <c r="E4118" s="113">
        <f t="shared" si="64"/>
        <v>30187509</v>
      </c>
      <c r="F4118" s="113" t="s">
        <v>11571</v>
      </c>
      <c r="G4118" s="113" t="s">
        <v>11027</v>
      </c>
      <c r="H4118" s="113" t="s">
        <v>7331</v>
      </c>
      <c r="I4118" s="113" t="s">
        <v>4608</v>
      </c>
    </row>
    <row r="4119" spans="1:9" x14ac:dyDescent="0.2">
      <c r="A4119" s="113" t="s">
        <v>10491</v>
      </c>
      <c r="D4119" s="113" t="s">
        <v>4609</v>
      </c>
      <c r="E4119" s="113">
        <f t="shared" si="64"/>
        <v>30187510</v>
      </c>
      <c r="F4119" s="113" t="s">
        <v>11571</v>
      </c>
      <c r="G4119" s="113" t="s">
        <v>11027</v>
      </c>
      <c r="H4119" s="113" t="s">
        <v>7331</v>
      </c>
      <c r="I4119" s="113" t="s">
        <v>4610</v>
      </c>
    </row>
    <row r="4120" spans="1:9" x14ac:dyDescent="0.2">
      <c r="A4120" s="113" t="s">
        <v>10491</v>
      </c>
      <c r="D4120" s="113" t="s">
        <v>4611</v>
      </c>
      <c r="E4120" s="113">
        <f t="shared" si="64"/>
        <v>30187511</v>
      </c>
      <c r="F4120" s="113" t="s">
        <v>11571</v>
      </c>
      <c r="G4120" s="113" t="s">
        <v>11027</v>
      </c>
      <c r="H4120" s="113" t="s">
        <v>7331</v>
      </c>
      <c r="I4120" s="113" t="s">
        <v>4612</v>
      </c>
    </row>
    <row r="4121" spans="1:9" x14ac:dyDescent="0.2">
      <c r="A4121" s="113" t="s">
        <v>10491</v>
      </c>
      <c r="D4121" s="113" t="s">
        <v>4613</v>
      </c>
      <c r="E4121" s="113">
        <f t="shared" si="64"/>
        <v>30187512</v>
      </c>
      <c r="F4121" s="113" t="s">
        <v>11571</v>
      </c>
      <c r="G4121" s="113" t="s">
        <v>11027</v>
      </c>
      <c r="H4121" s="113" t="s">
        <v>7331</v>
      </c>
      <c r="I4121" s="113" t="s">
        <v>4614</v>
      </c>
    </row>
    <row r="4122" spans="1:9" x14ac:dyDescent="0.2">
      <c r="A4122" s="113" t="s">
        <v>10491</v>
      </c>
      <c r="D4122" s="113" t="s">
        <v>4615</v>
      </c>
      <c r="E4122" s="113">
        <f t="shared" si="64"/>
        <v>30187513</v>
      </c>
      <c r="F4122" s="113" t="s">
        <v>11571</v>
      </c>
      <c r="G4122" s="113" t="s">
        <v>11027</v>
      </c>
      <c r="H4122" s="113" t="s">
        <v>7331</v>
      </c>
      <c r="I4122" s="113" t="s">
        <v>4616</v>
      </c>
    </row>
    <row r="4123" spans="1:9" x14ac:dyDescent="0.2">
      <c r="A4123" s="113" t="s">
        <v>10491</v>
      </c>
      <c r="D4123" s="113" t="s">
        <v>4617</v>
      </c>
      <c r="E4123" s="113">
        <f t="shared" si="64"/>
        <v>30187514</v>
      </c>
      <c r="F4123" s="113" t="s">
        <v>11571</v>
      </c>
      <c r="G4123" s="113" t="s">
        <v>11027</v>
      </c>
      <c r="H4123" s="113" t="s">
        <v>7331</v>
      </c>
      <c r="I4123" s="113" t="s">
        <v>4618</v>
      </c>
    </row>
    <row r="4124" spans="1:9" x14ac:dyDescent="0.2">
      <c r="A4124" s="113" t="s">
        <v>10491</v>
      </c>
      <c r="D4124" s="113" t="s">
        <v>4619</v>
      </c>
      <c r="E4124" s="113">
        <f t="shared" si="64"/>
        <v>30187515</v>
      </c>
      <c r="F4124" s="113" t="s">
        <v>11571</v>
      </c>
      <c r="G4124" s="113" t="s">
        <v>11027</v>
      </c>
      <c r="H4124" s="113" t="s">
        <v>7331</v>
      </c>
      <c r="I4124" s="113" t="s">
        <v>4620</v>
      </c>
    </row>
    <row r="4125" spans="1:9" x14ac:dyDescent="0.2">
      <c r="A4125" s="113" t="s">
        <v>10491</v>
      </c>
      <c r="D4125" s="113" t="s">
        <v>4621</v>
      </c>
      <c r="E4125" s="113">
        <f t="shared" si="64"/>
        <v>30187516</v>
      </c>
      <c r="F4125" s="113" t="s">
        <v>11571</v>
      </c>
      <c r="G4125" s="113" t="s">
        <v>11027</v>
      </c>
      <c r="H4125" s="113" t="s">
        <v>7331</v>
      </c>
      <c r="I4125" s="113" t="s">
        <v>4622</v>
      </c>
    </row>
    <row r="4126" spans="1:9" x14ac:dyDescent="0.2">
      <c r="A4126" s="113" t="s">
        <v>10491</v>
      </c>
      <c r="D4126" s="113" t="s">
        <v>4623</v>
      </c>
      <c r="E4126" s="113">
        <f t="shared" si="64"/>
        <v>30187517</v>
      </c>
      <c r="F4126" s="113" t="s">
        <v>11571</v>
      </c>
      <c r="G4126" s="113" t="s">
        <v>11027</v>
      </c>
      <c r="H4126" s="113" t="s">
        <v>7331</v>
      </c>
      <c r="I4126" s="113" t="s">
        <v>4624</v>
      </c>
    </row>
    <row r="4127" spans="1:9" x14ac:dyDescent="0.2">
      <c r="A4127" s="113" t="s">
        <v>10491</v>
      </c>
      <c r="D4127" s="113" t="s">
        <v>4625</v>
      </c>
      <c r="E4127" s="113">
        <f t="shared" si="64"/>
        <v>30187518</v>
      </c>
      <c r="F4127" s="113" t="s">
        <v>11571</v>
      </c>
      <c r="G4127" s="113" t="s">
        <v>11027</v>
      </c>
      <c r="H4127" s="113" t="s">
        <v>7331</v>
      </c>
      <c r="I4127" s="113" t="s">
        <v>4626</v>
      </c>
    </row>
    <row r="4128" spans="1:9" x14ac:dyDescent="0.2">
      <c r="A4128" s="113" t="s">
        <v>10491</v>
      </c>
      <c r="D4128" s="113" t="s">
        <v>4627</v>
      </c>
      <c r="E4128" s="113">
        <f t="shared" si="64"/>
        <v>30187519</v>
      </c>
      <c r="F4128" s="113" t="s">
        <v>11571</v>
      </c>
      <c r="G4128" s="113" t="s">
        <v>11027</v>
      </c>
      <c r="H4128" s="113" t="s">
        <v>7331</v>
      </c>
      <c r="I4128" s="113" t="s">
        <v>4628</v>
      </c>
    </row>
    <row r="4129" spans="1:9" x14ac:dyDescent="0.2">
      <c r="A4129" s="113" t="s">
        <v>10491</v>
      </c>
      <c r="D4129" s="113" t="s">
        <v>4629</v>
      </c>
      <c r="E4129" s="113">
        <f t="shared" si="64"/>
        <v>30187520</v>
      </c>
      <c r="F4129" s="113" t="s">
        <v>11571</v>
      </c>
      <c r="G4129" s="113" t="s">
        <v>11027</v>
      </c>
      <c r="H4129" s="113" t="s">
        <v>7331</v>
      </c>
      <c r="I4129" s="113" t="s">
        <v>4630</v>
      </c>
    </row>
    <row r="4130" spans="1:9" x14ac:dyDescent="0.2">
      <c r="A4130" s="113" t="s">
        <v>10491</v>
      </c>
      <c r="D4130" s="113" t="s">
        <v>4631</v>
      </c>
      <c r="E4130" s="113">
        <f t="shared" si="64"/>
        <v>30187521</v>
      </c>
      <c r="F4130" s="113" t="s">
        <v>11571</v>
      </c>
      <c r="G4130" s="113" t="s">
        <v>11027</v>
      </c>
      <c r="H4130" s="113" t="s">
        <v>7331</v>
      </c>
      <c r="I4130" s="113" t="s">
        <v>4632</v>
      </c>
    </row>
    <row r="4131" spans="1:9" x14ac:dyDescent="0.2">
      <c r="A4131" s="113" t="s">
        <v>10491</v>
      </c>
      <c r="D4131" s="113" t="s">
        <v>4633</v>
      </c>
      <c r="E4131" s="113">
        <f t="shared" si="64"/>
        <v>30187522</v>
      </c>
      <c r="F4131" s="113" t="s">
        <v>11571</v>
      </c>
      <c r="G4131" s="113" t="s">
        <v>11027</v>
      </c>
      <c r="H4131" s="113" t="s">
        <v>7331</v>
      </c>
      <c r="I4131" s="113" t="s">
        <v>4634</v>
      </c>
    </row>
    <row r="4132" spans="1:9" x14ac:dyDescent="0.2">
      <c r="A4132" s="113" t="s">
        <v>10491</v>
      </c>
      <c r="D4132" s="113" t="s">
        <v>4635</v>
      </c>
      <c r="E4132" s="113">
        <f t="shared" si="64"/>
        <v>30187523</v>
      </c>
      <c r="F4132" s="113" t="s">
        <v>11571</v>
      </c>
      <c r="G4132" s="113" t="s">
        <v>11027</v>
      </c>
      <c r="H4132" s="113" t="s">
        <v>7331</v>
      </c>
      <c r="I4132" s="113" t="s">
        <v>4636</v>
      </c>
    </row>
    <row r="4133" spans="1:9" x14ac:dyDescent="0.2">
      <c r="A4133" s="113" t="s">
        <v>10491</v>
      </c>
      <c r="D4133" s="113" t="s">
        <v>4637</v>
      </c>
      <c r="E4133" s="113">
        <f t="shared" si="64"/>
        <v>30187524</v>
      </c>
      <c r="F4133" s="113" t="s">
        <v>11571</v>
      </c>
      <c r="G4133" s="113" t="s">
        <v>11027</v>
      </c>
      <c r="H4133" s="113" t="s">
        <v>7331</v>
      </c>
      <c r="I4133" s="113" t="s">
        <v>4638</v>
      </c>
    </row>
    <row r="4134" spans="1:9" x14ac:dyDescent="0.2">
      <c r="A4134" s="113" t="s">
        <v>10491</v>
      </c>
      <c r="D4134" s="113" t="s">
        <v>4639</v>
      </c>
      <c r="E4134" s="113">
        <f t="shared" si="64"/>
        <v>30187525</v>
      </c>
      <c r="F4134" s="113" t="s">
        <v>11571</v>
      </c>
      <c r="G4134" s="113" t="s">
        <v>11027</v>
      </c>
      <c r="H4134" s="113" t="s">
        <v>7331</v>
      </c>
      <c r="I4134" s="113" t="s">
        <v>4640</v>
      </c>
    </row>
    <row r="4135" spans="1:9" x14ac:dyDescent="0.2">
      <c r="A4135" s="113" t="s">
        <v>10491</v>
      </c>
      <c r="D4135" s="113" t="s">
        <v>4641</v>
      </c>
      <c r="E4135" s="113">
        <f t="shared" si="64"/>
        <v>30187526</v>
      </c>
      <c r="F4135" s="113" t="s">
        <v>11571</v>
      </c>
      <c r="G4135" s="113" t="s">
        <v>11027</v>
      </c>
      <c r="H4135" s="113" t="s">
        <v>7331</v>
      </c>
      <c r="I4135" s="113" t="s">
        <v>4642</v>
      </c>
    </row>
    <row r="4136" spans="1:9" x14ac:dyDescent="0.2">
      <c r="A4136" s="113" t="s">
        <v>10491</v>
      </c>
      <c r="D4136" s="113" t="s">
        <v>4643</v>
      </c>
      <c r="E4136" s="113">
        <f t="shared" si="64"/>
        <v>30187529</v>
      </c>
      <c r="F4136" s="113" t="s">
        <v>11571</v>
      </c>
      <c r="G4136" s="113" t="s">
        <v>11027</v>
      </c>
      <c r="H4136" s="113" t="s">
        <v>7331</v>
      </c>
      <c r="I4136" s="113" t="s">
        <v>4644</v>
      </c>
    </row>
    <row r="4137" spans="1:9" x14ac:dyDescent="0.2">
      <c r="A4137" s="113" t="s">
        <v>10491</v>
      </c>
      <c r="D4137" s="113" t="s">
        <v>4645</v>
      </c>
      <c r="E4137" s="113">
        <f t="shared" si="64"/>
        <v>30187530</v>
      </c>
      <c r="F4137" s="113" t="s">
        <v>11571</v>
      </c>
      <c r="G4137" s="113" t="s">
        <v>11027</v>
      </c>
      <c r="H4137" s="113" t="s">
        <v>7331</v>
      </c>
      <c r="I4137" s="113" t="s">
        <v>4646</v>
      </c>
    </row>
    <row r="4138" spans="1:9" x14ac:dyDescent="0.2">
      <c r="A4138" s="113" t="s">
        <v>10491</v>
      </c>
      <c r="D4138" s="113" t="s">
        <v>4647</v>
      </c>
      <c r="E4138" s="113">
        <f t="shared" si="64"/>
        <v>30187531</v>
      </c>
      <c r="F4138" s="113" t="s">
        <v>11571</v>
      </c>
      <c r="G4138" s="113" t="s">
        <v>11027</v>
      </c>
      <c r="H4138" s="113" t="s">
        <v>7331</v>
      </c>
      <c r="I4138" s="113" t="s">
        <v>4648</v>
      </c>
    </row>
    <row r="4139" spans="1:9" x14ac:dyDescent="0.2">
      <c r="A4139" s="113" t="s">
        <v>10491</v>
      </c>
      <c r="D4139" s="113" t="s">
        <v>4649</v>
      </c>
      <c r="E4139" s="113">
        <f t="shared" si="64"/>
        <v>30187532</v>
      </c>
      <c r="F4139" s="113" t="s">
        <v>11571</v>
      </c>
      <c r="G4139" s="113" t="s">
        <v>11027</v>
      </c>
      <c r="H4139" s="113" t="s">
        <v>7331</v>
      </c>
      <c r="I4139" s="113" t="s">
        <v>4650</v>
      </c>
    </row>
    <row r="4140" spans="1:9" x14ac:dyDescent="0.2">
      <c r="A4140" s="113" t="s">
        <v>10491</v>
      </c>
      <c r="D4140" s="113" t="s">
        <v>7457</v>
      </c>
      <c r="E4140" s="113">
        <f t="shared" si="64"/>
        <v>30187533</v>
      </c>
      <c r="F4140" s="113" t="s">
        <v>11571</v>
      </c>
      <c r="G4140" s="113" t="s">
        <v>11027</v>
      </c>
      <c r="H4140" s="113" t="s">
        <v>7331</v>
      </c>
      <c r="I4140" s="113" t="s">
        <v>7458</v>
      </c>
    </row>
    <row r="4141" spans="1:9" x14ac:dyDescent="0.2">
      <c r="A4141" s="113" t="s">
        <v>10491</v>
      </c>
      <c r="D4141" s="113" t="s">
        <v>7459</v>
      </c>
      <c r="E4141" s="113">
        <f t="shared" si="64"/>
        <v>30187534</v>
      </c>
      <c r="F4141" s="113" t="s">
        <v>11571</v>
      </c>
      <c r="G4141" s="113" t="s">
        <v>11027</v>
      </c>
      <c r="H4141" s="113" t="s">
        <v>7331</v>
      </c>
      <c r="I4141" s="113" t="s">
        <v>7460</v>
      </c>
    </row>
    <row r="4142" spans="1:9" x14ac:dyDescent="0.2">
      <c r="A4142" s="113" t="s">
        <v>10491</v>
      </c>
      <c r="D4142" s="113" t="s">
        <v>7461</v>
      </c>
      <c r="E4142" s="113">
        <f t="shared" si="64"/>
        <v>30187597</v>
      </c>
      <c r="F4142" s="113" t="s">
        <v>11571</v>
      </c>
      <c r="G4142" s="113" t="s">
        <v>11027</v>
      </c>
      <c r="H4142" s="113" t="s">
        <v>7331</v>
      </c>
      <c r="I4142" s="113" t="s">
        <v>7327</v>
      </c>
    </row>
    <row r="4143" spans="1:9" x14ac:dyDescent="0.2">
      <c r="A4143" s="113" t="s">
        <v>10491</v>
      </c>
      <c r="D4143" s="113" t="s">
        <v>7462</v>
      </c>
      <c r="E4143" s="113">
        <f t="shared" si="64"/>
        <v>30187598</v>
      </c>
      <c r="F4143" s="113" t="s">
        <v>11571</v>
      </c>
      <c r="G4143" s="113" t="s">
        <v>11027</v>
      </c>
      <c r="H4143" s="113" t="s">
        <v>7331</v>
      </c>
      <c r="I4143" s="113" t="s">
        <v>7463</v>
      </c>
    </row>
    <row r="4144" spans="1:9" x14ac:dyDescent="0.2">
      <c r="A4144" s="113" t="s">
        <v>10491</v>
      </c>
      <c r="D4144" s="113" t="s">
        <v>7464</v>
      </c>
      <c r="E4144" s="113">
        <f t="shared" si="64"/>
        <v>30188501</v>
      </c>
      <c r="F4144" s="113" t="s">
        <v>11571</v>
      </c>
      <c r="G4144" s="113" t="s">
        <v>11027</v>
      </c>
      <c r="H4144" s="113" t="s">
        <v>7465</v>
      </c>
      <c r="I4144" s="113" t="s">
        <v>7466</v>
      </c>
    </row>
    <row r="4145" spans="1:9" x14ac:dyDescent="0.2">
      <c r="A4145" s="113" t="s">
        <v>10491</v>
      </c>
      <c r="D4145" s="113" t="s">
        <v>7467</v>
      </c>
      <c r="E4145" s="113">
        <f t="shared" si="64"/>
        <v>30188502</v>
      </c>
      <c r="F4145" s="113" t="s">
        <v>11571</v>
      </c>
      <c r="G4145" s="113" t="s">
        <v>11027</v>
      </c>
      <c r="H4145" s="113" t="s">
        <v>7465</v>
      </c>
      <c r="I4145" s="113" t="s">
        <v>7468</v>
      </c>
    </row>
    <row r="4146" spans="1:9" x14ac:dyDescent="0.2">
      <c r="A4146" s="113" t="s">
        <v>10491</v>
      </c>
      <c r="D4146" s="113" t="s">
        <v>7469</v>
      </c>
      <c r="E4146" s="113">
        <f t="shared" si="64"/>
        <v>30188503</v>
      </c>
      <c r="F4146" s="113" t="s">
        <v>11571</v>
      </c>
      <c r="G4146" s="113" t="s">
        <v>11027</v>
      </c>
      <c r="H4146" s="113" t="s">
        <v>7465</v>
      </c>
      <c r="I4146" s="113" t="s">
        <v>7470</v>
      </c>
    </row>
    <row r="4147" spans="1:9" x14ac:dyDescent="0.2">
      <c r="A4147" s="113" t="s">
        <v>10491</v>
      </c>
      <c r="D4147" s="113" t="s">
        <v>7471</v>
      </c>
      <c r="E4147" s="113">
        <f t="shared" si="64"/>
        <v>30188504</v>
      </c>
      <c r="F4147" s="113" t="s">
        <v>11571</v>
      </c>
      <c r="G4147" s="113" t="s">
        <v>11027</v>
      </c>
      <c r="H4147" s="113" t="s">
        <v>7465</v>
      </c>
      <c r="I4147" s="113" t="s">
        <v>7472</v>
      </c>
    </row>
    <row r="4148" spans="1:9" x14ac:dyDescent="0.2">
      <c r="A4148" s="113" t="s">
        <v>10491</v>
      </c>
      <c r="D4148" s="113" t="s">
        <v>7473</v>
      </c>
      <c r="E4148" s="113">
        <f t="shared" si="64"/>
        <v>30188505</v>
      </c>
      <c r="F4148" s="113" t="s">
        <v>11571</v>
      </c>
      <c r="G4148" s="113" t="s">
        <v>11027</v>
      </c>
      <c r="H4148" s="113" t="s">
        <v>7465</v>
      </c>
      <c r="I4148" s="113" t="s">
        <v>7474</v>
      </c>
    </row>
    <row r="4149" spans="1:9" x14ac:dyDescent="0.2">
      <c r="A4149" s="113" t="s">
        <v>10491</v>
      </c>
      <c r="D4149" s="113" t="s">
        <v>7475</v>
      </c>
      <c r="E4149" s="113">
        <f t="shared" si="64"/>
        <v>30188506</v>
      </c>
      <c r="F4149" s="113" t="s">
        <v>11571</v>
      </c>
      <c r="G4149" s="113" t="s">
        <v>11027</v>
      </c>
      <c r="H4149" s="113" t="s">
        <v>7465</v>
      </c>
      <c r="I4149" s="113" t="s">
        <v>7476</v>
      </c>
    </row>
    <row r="4150" spans="1:9" x14ac:dyDescent="0.2">
      <c r="A4150" s="113" t="s">
        <v>10491</v>
      </c>
      <c r="D4150" s="113" t="s">
        <v>7477</v>
      </c>
      <c r="E4150" s="113">
        <f t="shared" si="64"/>
        <v>30188507</v>
      </c>
      <c r="F4150" s="113" t="s">
        <v>11571</v>
      </c>
      <c r="G4150" s="113" t="s">
        <v>11027</v>
      </c>
      <c r="H4150" s="113" t="s">
        <v>7465</v>
      </c>
      <c r="I4150" s="113" t="s">
        <v>7478</v>
      </c>
    </row>
    <row r="4151" spans="1:9" x14ac:dyDescent="0.2">
      <c r="A4151" s="113" t="s">
        <v>10491</v>
      </c>
      <c r="D4151" s="113" t="s">
        <v>7479</v>
      </c>
      <c r="E4151" s="113">
        <f t="shared" si="64"/>
        <v>30188508</v>
      </c>
      <c r="F4151" s="113" t="s">
        <v>11571</v>
      </c>
      <c r="G4151" s="113" t="s">
        <v>11027</v>
      </c>
      <c r="H4151" s="113" t="s">
        <v>7465</v>
      </c>
      <c r="I4151" s="113" t="s">
        <v>4634</v>
      </c>
    </row>
    <row r="4152" spans="1:9" x14ac:dyDescent="0.2">
      <c r="A4152" s="113" t="s">
        <v>10491</v>
      </c>
      <c r="D4152" s="113" t="s">
        <v>7480</v>
      </c>
      <c r="E4152" s="113">
        <f t="shared" si="64"/>
        <v>30188509</v>
      </c>
      <c r="F4152" s="113" t="s">
        <v>11571</v>
      </c>
      <c r="G4152" s="113" t="s">
        <v>11027</v>
      </c>
      <c r="H4152" s="113" t="s">
        <v>7465</v>
      </c>
      <c r="I4152" s="113" t="s">
        <v>4638</v>
      </c>
    </row>
    <row r="4153" spans="1:9" x14ac:dyDescent="0.2">
      <c r="A4153" s="113" t="s">
        <v>10491</v>
      </c>
      <c r="D4153" s="113" t="s">
        <v>7481</v>
      </c>
      <c r="E4153" s="113">
        <f t="shared" si="64"/>
        <v>30188510</v>
      </c>
      <c r="F4153" s="113" t="s">
        <v>11571</v>
      </c>
      <c r="G4153" s="113" t="s">
        <v>11027</v>
      </c>
      <c r="H4153" s="113" t="s">
        <v>7465</v>
      </c>
      <c r="I4153" s="113" t="s">
        <v>7482</v>
      </c>
    </row>
    <row r="4154" spans="1:9" x14ac:dyDescent="0.2">
      <c r="A4154" s="113" t="s">
        <v>10491</v>
      </c>
      <c r="D4154" s="113" t="s">
        <v>7483</v>
      </c>
      <c r="E4154" s="113">
        <f t="shared" si="64"/>
        <v>30188511</v>
      </c>
      <c r="F4154" s="113" t="s">
        <v>11571</v>
      </c>
      <c r="G4154" s="113" t="s">
        <v>11027</v>
      </c>
      <c r="H4154" s="113" t="s">
        <v>7465</v>
      </c>
      <c r="I4154" s="113" t="s">
        <v>7484</v>
      </c>
    </row>
    <row r="4155" spans="1:9" x14ac:dyDescent="0.2">
      <c r="A4155" s="113" t="s">
        <v>10491</v>
      </c>
      <c r="D4155" s="113" t="s">
        <v>7485</v>
      </c>
      <c r="E4155" s="113">
        <f t="shared" si="64"/>
        <v>30188512</v>
      </c>
      <c r="F4155" s="113" t="s">
        <v>11571</v>
      </c>
      <c r="G4155" s="113" t="s">
        <v>11027</v>
      </c>
      <c r="H4155" s="113" t="s">
        <v>7465</v>
      </c>
      <c r="I4155" s="113" t="s">
        <v>4646</v>
      </c>
    </row>
    <row r="4156" spans="1:9" x14ac:dyDescent="0.2">
      <c r="A4156" s="113" t="s">
        <v>10491</v>
      </c>
      <c r="D4156" s="113" t="s">
        <v>7486</v>
      </c>
      <c r="E4156" s="113">
        <f t="shared" si="64"/>
        <v>30188513</v>
      </c>
      <c r="F4156" s="113" t="s">
        <v>11571</v>
      </c>
      <c r="G4156" s="113" t="s">
        <v>11027</v>
      </c>
      <c r="H4156" s="113" t="s">
        <v>7465</v>
      </c>
      <c r="I4156" s="113" t="s">
        <v>7487</v>
      </c>
    </row>
    <row r="4157" spans="1:9" x14ac:dyDescent="0.2">
      <c r="A4157" s="113" t="s">
        <v>10491</v>
      </c>
      <c r="D4157" s="113" t="s">
        <v>7488</v>
      </c>
      <c r="E4157" s="113">
        <f t="shared" si="64"/>
        <v>30188514</v>
      </c>
      <c r="F4157" s="113" t="s">
        <v>11571</v>
      </c>
      <c r="G4157" s="113" t="s">
        <v>11027</v>
      </c>
      <c r="H4157" s="113" t="s">
        <v>7465</v>
      </c>
      <c r="I4157" s="113" t="s">
        <v>7489</v>
      </c>
    </row>
    <row r="4158" spans="1:9" x14ac:dyDescent="0.2">
      <c r="A4158" s="113" t="s">
        <v>10491</v>
      </c>
      <c r="D4158" s="113" t="s">
        <v>7490</v>
      </c>
      <c r="E4158" s="113">
        <f t="shared" si="64"/>
        <v>30188599</v>
      </c>
      <c r="F4158" s="113" t="s">
        <v>11571</v>
      </c>
      <c r="G4158" s="113" t="s">
        <v>11027</v>
      </c>
      <c r="H4158" s="113" t="s">
        <v>7465</v>
      </c>
      <c r="I4158" s="113" t="s">
        <v>7491</v>
      </c>
    </row>
    <row r="4159" spans="1:9" x14ac:dyDescent="0.2">
      <c r="A4159" s="113" t="s">
        <v>10491</v>
      </c>
      <c r="D4159" s="113" t="s">
        <v>7492</v>
      </c>
      <c r="E4159" s="113">
        <f t="shared" si="64"/>
        <v>30188801</v>
      </c>
      <c r="F4159" s="113" t="s">
        <v>11571</v>
      </c>
      <c r="G4159" s="113" t="s">
        <v>11027</v>
      </c>
      <c r="H4159" s="113" t="s">
        <v>11022</v>
      </c>
      <c r="I4159" s="113" t="s">
        <v>7493</v>
      </c>
    </row>
    <row r="4160" spans="1:9" x14ac:dyDescent="0.2">
      <c r="A4160" s="113" t="s">
        <v>10491</v>
      </c>
      <c r="D4160" s="113" t="s">
        <v>7494</v>
      </c>
      <c r="E4160" s="113">
        <f t="shared" si="64"/>
        <v>30188802</v>
      </c>
      <c r="F4160" s="113" t="s">
        <v>11571</v>
      </c>
      <c r="G4160" s="113" t="s">
        <v>11027</v>
      </c>
      <c r="H4160" s="113" t="s">
        <v>11022</v>
      </c>
      <c r="I4160" s="113" t="s">
        <v>7493</v>
      </c>
    </row>
    <row r="4161" spans="1:12" x14ac:dyDescent="0.2">
      <c r="A4161" s="113" t="s">
        <v>10491</v>
      </c>
      <c r="D4161" s="113" t="s">
        <v>7495</v>
      </c>
      <c r="E4161" s="113">
        <f t="shared" si="64"/>
        <v>30188803</v>
      </c>
      <c r="F4161" s="113" t="s">
        <v>11571</v>
      </c>
      <c r="G4161" s="113" t="s">
        <v>11027</v>
      </c>
      <c r="H4161" s="113" t="s">
        <v>11022</v>
      </c>
      <c r="I4161" s="113" t="s">
        <v>7493</v>
      </c>
    </row>
    <row r="4162" spans="1:12" x14ac:dyDescent="0.2">
      <c r="A4162" s="113" t="s">
        <v>10491</v>
      </c>
      <c r="D4162" s="113" t="s">
        <v>7496</v>
      </c>
      <c r="E4162" s="113">
        <f t="shared" ref="E4162:E4225" si="65">VALUE(D4162)</f>
        <v>30188804</v>
      </c>
      <c r="F4162" s="113" t="s">
        <v>11571</v>
      </c>
      <c r="G4162" s="113" t="s">
        <v>11027</v>
      </c>
      <c r="H4162" s="113" t="s">
        <v>11022</v>
      </c>
      <c r="I4162" s="113" t="s">
        <v>7493</v>
      </c>
    </row>
    <row r="4163" spans="1:12" x14ac:dyDescent="0.2">
      <c r="A4163" s="113" t="s">
        <v>10491</v>
      </c>
      <c r="D4163" s="113" t="s">
        <v>10516</v>
      </c>
      <c r="E4163" s="113">
        <f t="shared" si="65"/>
        <v>30188805</v>
      </c>
      <c r="F4163" s="113" t="s">
        <v>11571</v>
      </c>
      <c r="G4163" s="113" t="s">
        <v>11027</v>
      </c>
      <c r="H4163" s="113" t="s">
        <v>11022</v>
      </c>
      <c r="I4163" s="113" t="s">
        <v>7493</v>
      </c>
    </row>
    <row r="4164" spans="1:12" x14ac:dyDescent="0.2">
      <c r="A4164" s="113" t="s">
        <v>10491</v>
      </c>
      <c r="D4164" s="113" t="s">
        <v>10517</v>
      </c>
      <c r="E4164" s="113">
        <f t="shared" si="65"/>
        <v>30190001</v>
      </c>
      <c r="F4164" s="113" t="s">
        <v>11571</v>
      </c>
      <c r="G4164" s="113" t="s">
        <v>11027</v>
      </c>
      <c r="H4164" s="113" t="s">
        <v>10518</v>
      </c>
      <c r="I4164" s="113" t="s">
        <v>10519</v>
      </c>
      <c r="K4164" s="115">
        <v>36265</v>
      </c>
      <c r="L4164" s="113" t="s">
        <v>10520</v>
      </c>
    </row>
    <row r="4165" spans="1:12" x14ac:dyDescent="0.2">
      <c r="A4165" s="113" t="s">
        <v>10491</v>
      </c>
      <c r="D4165" s="113" t="s">
        <v>10521</v>
      </c>
      <c r="E4165" s="113">
        <f t="shared" si="65"/>
        <v>30190002</v>
      </c>
      <c r="F4165" s="113" t="s">
        <v>11571</v>
      </c>
      <c r="G4165" s="113" t="s">
        <v>11027</v>
      </c>
      <c r="H4165" s="113" t="s">
        <v>10518</v>
      </c>
      <c r="I4165" s="113" t="s">
        <v>10522</v>
      </c>
    </row>
    <row r="4166" spans="1:12" x14ac:dyDescent="0.2">
      <c r="A4166" s="113" t="s">
        <v>10491</v>
      </c>
      <c r="D4166" s="113" t="s">
        <v>10523</v>
      </c>
      <c r="E4166" s="113">
        <f t="shared" si="65"/>
        <v>30190003</v>
      </c>
      <c r="F4166" s="113" t="s">
        <v>11571</v>
      </c>
      <c r="G4166" s="113" t="s">
        <v>11027</v>
      </c>
      <c r="H4166" s="113" t="s">
        <v>10518</v>
      </c>
      <c r="I4166" s="113" t="s">
        <v>10524</v>
      </c>
      <c r="K4166" s="115">
        <v>36265</v>
      </c>
      <c r="L4166" s="113" t="s">
        <v>10520</v>
      </c>
    </row>
    <row r="4167" spans="1:12" x14ac:dyDescent="0.2">
      <c r="A4167" s="113" t="s">
        <v>10491</v>
      </c>
      <c r="D4167" s="113" t="s">
        <v>10525</v>
      </c>
      <c r="E4167" s="113">
        <f t="shared" si="65"/>
        <v>30190004</v>
      </c>
      <c r="F4167" s="113" t="s">
        <v>11571</v>
      </c>
      <c r="G4167" s="113" t="s">
        <v>11027</v>
      </c>
      <c r="H4167" s="113" t="s">
        <v>10518</v>
      </c>
      <c r="I4167" s="113" t="s">
        <v>10526</v>
      </c>
      <c r="K4167" s="115">
        <v>36265</v>
      </c>
      <c r="L4167" s="113" t="s">
        <v>10527</v>
      </c>
    </row>
    <row r="4168" spans="1:12" x14ac:dyDescent="0.2">
      <c r="A4168" s="113" t="s">
        <v>10491</v>
      </c>
      <c r="D4168" s="113" t="s">
        <v>10528</v>
      </c>
      <c r="E4168" s="113">
        <f t="shared" si="65"/>
        <v>30190011</v>
      </c>
      <c r="F4168" s="113" t="s">
        <v>11571</v>
      </c>
      <c r="G4168" s="113" t="s">
        <v>11027</v>
      </c>
      <c r="H4168" s="113" t="s">
        <v>10518</v>
      </c>
      <c r="I4168" s="113" t="s">
        <v>13388</v>
      </c>
    </row>
    <row r="4169" spans="1:12" x14ac:dyDescent="0.2">
      <c r="A4169" s="113" t="s">
        <v>10491</v>
      </c>
      <c r="D4169" s="113" t="s">
        <v>13389</v>
      </c>
      <c r="E4169" s="113">
        <f t="shared" si="65"/>
        <v>30190012</v>
      </c>
      <c r="F4169" s="113" t="s">
        <v>11571</v>
      </c>
      <c r="G4169" s="113" t="s">
        <v>11027</v>
      </c>
      <c r="H4169" s="113" t="s">
        <v>10518</v>
      </c>
      <c r="I4169" s="113" t="s">
        <v>13390</v>
      </c>
    </row>
    <row r="4170" spans="1:12" x14ac:dyDescent="0.2">
      <c r="A4170" s="113" t="s">
        <v>10491</v>
      </c>
      <c r="D4170" s="113" t="s">
        <v>13391</v>
      </c>
      <c r="E4170" s="113">
        <f t="shared" si="65"/>
        <v>30190013</v>
      </c>
      <c r="F4170" s="113" t="s">
        <v>11571</v>
      </c>
      <c r="G4170" s="113" t="s">
        <v>11027</v>
      </c>
      <c r="H4170" s="113" t="s">
        <v>10518</v>
      </c>
      <c r="I4170" s="113" t="s">
        <v>13392</v>
      </c>
    </row>
    <row r="4171" spans="1:12" x14ac:dyDescent="0.2">
      <c r="A4171" s="113" t="s">
        <v>10491</v>
      </c>
      <c r="D4171" s="113" t="s">
        <v>13393</v>
      </c>
      <c r="E4171" s="113">
        <f t="shared" si="65"/>
        <v>30190014</v>
      </c>
      <c r="F4171" s="113" t="s">
        <v>11571</v>
      </c>
      <c r="G4171" s="113" t="s">
        <v>11027</v>
      </c>
      <c r="H4171" s="113" t="s">
        <v>10518</v>
      </c>
      <c r="I4171" s="113" t="s">
        <v>13394</v>
      </c>
    </row>
    <row r="4172" spans="1:12" x14ac:dyDescent="0.2">
      <c r="A4172" s="113" t="s">
        <v>10491</v>
      </c>
      <c r="D4172" s="113" t="s">
        <v>13395</v>
      </c>
      <c r="E4172" s="113">
        <f t="shared" si="65"/>
        <v>30190021</v>
      </c>
      <c r="F4172" s="113" t="s">
        <v>11571</v>
      </c>
      <c r="G4172" s="113" t="s">
        <v>11027</v>
      </c>
      <c r="H4172" s="113" t="s">
        <v>10518</v>
      </c>
      <c r="I4172" s="113" t="s">
        <v>13396</v>
      </c>
      <c r="K4172" s="115">
        <v>36265</v>
      </c>
      <c r="L4172" s="113" t="s">
        <v>7522</v>
      </c>
    </row>
    <row r="4173" spans="1:12" x14ac:dyDescent="0.2">
      <c r="A4173" s="113" t="s">
        <v>10491</v>
      </c>
      <c r="D4173" s="113" t="s">
        <v>7523</v>
      </c>
      <c r="E4173" s="113">
        <f t="shared" si="65"/>
        <v>30190022</v>
      </c>
      <c r="F4173" s="113" t="s">
        <v>11571</v>
      </c>
      <c r="G4173" s="113" t="s">
        <v>11027</v>
      </c>
      <c r="H4173" s="113" t="s">
        <v>10518</v>
      </c>
      <c r="I4173" s="113" t="s">
        <v>7524</v>
      </c>
      <c r="K4173" s="115">
        <v>36265</v>
      </c>
      <c r="L4173" s="113" t="s">
        <v>7522</v>
      </c>
    </row>
    <row r="4174" spans="1:12" x14ac:dyDescent="0.2">
      <c r="A4174" s="113" t="s">
        <v>10491</v>
      </c>
      <c r="D4174" s="113" t="s">
        <v>7525</v>
      </c>
      <c r="E4174" s="113">
        <f t="shared" si="65"/>
        <v>30190023</v>
      </c>
      <c r="F4174" s="113" t="s">
        <v>11571</v>
      </c>
      <c r="G4174" s="113" t="s">
        <v>11027</v>
      </c>
      <c r="H4174" s="113" t="s">
        <v>10518</v>
      </c>
      <c r="I4174" s="113" t="s">
        <v>7526</v>
      </c>
      <c r="K4174" s="115">
        <v>36265</v>
      </c>
      <c r="L4174" s="113" t="s">
        <v>7522</v>
      </c>
    </row>
    <row r="4175" spans="1:12" x14ac:dyDescent="0.2">
      <c r="A4175" s="113" t="s">
        <v>10491</v>
      </c>
      <c r="D4175" s="113" t="s">
        <v>7527</v>
      </c>
      <c r="E4175" s="113">
        <f t="shared" si="65"/>
        <v>30190099</v>
      </c>
      <c r="F4175" s="113" t="s">
        <v>11571</v>
      </c>
      <c r="G4175" s="113" t="s">
        <v>11027</v>
      </c>
      <c r="H4175" s="113" t="s">
        <v>10518</v>
      </c>
      <c r="I4175" s="113" t="s">
        <v>7493</v>
      </c>
    </row>
    <row r="4176" spans="1:12" x14ac:dyDescent="0.2">
      <c r="A4176" s="113" t="s">
        <v>10491</v>
      </c>
      <c r="D4176" s="113" t="s">
        <v>7528</v>
      </c>
      <c r="E4176" s="113">
        <f t="shared" si="65"/>
        <v>30199998</v>
      </c>
      <c r="F4176" s="113" t="s">
        <v>11571</v>
      </c>
      <c r="G4176" s="113" t="s">
        <v>11027</v>
      </c>
      <c r="H4176" s="113" t="s">
        <v>7789</v>
      </c>
      <c r="I4176" s="113" t="s">
        <v>7493</v>
      </c>
    </row>
    <row r="4177" spans="1:9" x14ac:dyDescent="0.2">
      <c r="A4177" s="113" t="s">
        <v>10491</v>
      </c>
      <c r="D4177" s="113" t="s">
        <v>7529</v>
      </c>
      <c r="E4177" s="113">
        <f t="shared" si="65"/>
        <v>30199999</v>
      </c>
      <c r="F4177" s="113" t="s">
        <v>11571</v>
      </c>
      <c r="G4177" s="113" t="s">
        <v>11027</v>
      </c>
      <c r="H4177" s="113" t="s">
        <v>7789</v>
      </c>
      <c r="I4177" s="113" t="s">
        <v>7493</v>
      </c>
    </row>
    <row r="4178" spans="1:9" x14ac:dyDescent="0.2">
      <c r="A4178" s="113" t="s">
        <v>10491</v>
      </c>
      <c r="D4178" s="113" t="s">
        <v>7530</v>
      </c>
      <c r="E4178" s="113">
        <f t="shared" si="65"/>
        <v>30200101</v>
      </c>
      <c r="F4178" s="113" t="s">
        <v>11571</v>
      </c>
      <c r="G4178" s="113" t="s">
        <v>7531</v>
      </c>
      <c r="H4178" s="113" t="s">
        <v>7532</v>
      </c>
      <c r="I4178" s="113" t="s">
        <v>14415</v>
      </c>
    </row>
    <row r="4179" spans="1:9" x14ac:dyDescent="0.2">
      <c r="A4179" s="113" t="s">
        <v>10491</v>
      </c>
      <c r="D4179" s="113" t="s">
        <v>7533</v>
      </c>
      <c r="E4179" s="113">
        <f t="shared" si="65"/>
        <v>30200102</v>
      </c>
      <c r="F4179" s="113" t="s">
        <v>11571</v>
      </c>
      <c r="G4179" s="113" t="s">
        <v>7531</v>
      </c>
      <c r="H4179" s="113" t="s">
        <v>7532</v>
      </c>
      <c r="I4179" s="113" t="s">
        <v>7534</v>
      </c>
    </row>
    <row r="4180" spans="1:9" x14ac:dyDescent="0.2">
      <c r="A4180" s="113" t="s">
        <v>10491</v>
      </c>
      <c r="D4180" s="113" t="s">
        <v>10509</v>
      </c>
      <c r="E4180" s="113">
        <f t="shared" si="65"/>
        <v>30200103</v>
      </c>
      <c r="F4180" s="113" t="s">
        <v>11571</v>
      </c>
      <c r="G4180" s="113" t="s">
        <v>7531</v>
      </c>
      <c r="H4180" s="113" t="s">
        <v>7532</v>
      </c>
      <c r="I4180" s="113" t="s">
        <v>10510</v>
      </c>
    </row>
    <row r="4181" spans="1:9" x14ac:dyDescent="0.2">
      <c r="A4181" s="113" t="s">
        <v>10491</v>
      </c>
      <c r="D4181" s="113" t="s">
        <v>10511</v>
      </c>
      <c r="E4181" s="113">
        <f t="shared" si="65"/>
        <v>30200104</v>
      </c>
      <c r="F4181" s="113" t="s">
        <v>11571</v>
      </c>
      <c r="G4181" s="113" t="s">
        <v>7531</v>
      </c>
      <c r="H4181" s="113" t="s">
        <v>7532</v>
      </c>
      <c r="I4181" s="113" t="s">
        <v>10512</v>
      </c>
    </row>
    <row r="4182" spans="1:9" x14ac:dyDescent="0.2">
      <c r="A4182" s="113" t="s">
        <v>10491</v>
      </c>
      <c r="D4182" s="113" t="s">
        <v>10513</v>
      </c>
      <c r="E4182" s="113">
        <f t="shared" si="65"/>
        <v>30200107</v>
      </c>
      <c r="F4182" s="113" t="s">
        <v>11571</v>
      </c>
      <c r="G4182" s="113" t="s">
        <v>7531</v>
      </c>
      <c r="H4182" s="113" t="s">
        <v>7532</v>
      </c>
      <c r="I4182" s="113" t="s">
        <v>10514</v>
      </c>
    </row>
    <row r="4183" spans="1:9" x14ac:dyDescent="0.2">
      <c r="A4183" s="113" t="s">
        <v>10491</v>
      </c>
      <c r="D4183" s="113" t="s">
        <v>10515</v>
      </c>
      <c r="E4183" s="113">
        <f t="shared" si="65"/>
        <v>30200111</v>
      </c>
      <c r="F4183" s="113" t="s">
        <v>11571</v>
      </c>
      <c r="G4183" s="113" t="s">
        <v>7531</v>
      </c>
      <c r="H4183" s="113" t="s">
        <v>7532</v>
      </c>
      <c r="I4183" s="113" t="s">
        <v>16211</v>
      </c>
    </row>
    <row r="4184" spans="1:9" x14ac:dyDescent="0.2">
      <c r="A4184" s="113" t="s">
        <v>10491</v>
      </c>
      <c r="D4184" s="113" t="s">
        <v>16212</v>
      </c>
      <c r="E4184" s="113">
        <f t="shared" si="65"/>
        <v>30200112</v>
      </c>
      <c r="F4184" s="113" t="s">
        <v>11571</v>
      </c>
      <c r="G4184" s="113" t="s">
        <v>7531</v>
      </c>
      <c r="H4184" s="113" t="s">
        <v>7532</v>
      </c>
      <c r="I4184" s="113" t="s">
        <v>16213</v>
      </c>
    </row>
    <row r="4185" spans="1:9" x14ac:dyDescent="0.2">
      <c r="A4185" s="113" t="s">
        <v>10491</v>
      </c>
      <c r="D4185" s="113" t="s">
        <v>16214</v>
      </c>
      <c r="E4185" s="113">
        <f t="shared" si="65"/>
        <v>30200115</v>
      </c>
      <c r="F4185" s="113" t="s">
        <v>11571</v>
      </c>
      <c r="G4185" s="113" t="s">
        <v>7531</v>
      </c>
      <c r="H4185" s="113" t="s">
        <v>7532</v>
      </c>
      <c r="I4185" s="113" t="s">
        <v>16215</v>
      </c>
    </row>
    <row r="4186" spans="1:9" x14ac:dyDescent="0.2">
      <c r="A4186" s="113" t="s">
        <v>10491</v>
      </c>
      <c r="D4186" s="113" t="s">
        <v>16216</v>
      </c>
      <c r="E4186" s="113">
        <f t="shared" si="65"/>
        <v>30200117</v>
      </c>
      <c r="F4186" s="113" t="s">
        <v>11571</v>
      </c>
      <c r="G4186" s="113" t="s">
        <v>7531</v>
      </c>
      <c r="H4186" s="113" t="s">
        <v>7532</v>
      </c>
      <c r="I4186" s="113" t="s">
        <v>16217</v>
      </c>
    </row>
    <row r="4187" spans="1:9" x14ac:dyDescent="0.2">
      <c r="A4187" s="113" t="s">
        <v>10491</v>
      </c>
      <c r="D4187" s="113" t="s">
        <v>16218</v>
      </c>
      <c r="E4187" s="113">
        <f t="shared" si="65"/>
        <v>30200120</v>
      </c>
      <c r="F4187" s="113" t="s">
        <v>11571</v>
      </c>
      <c r="G4187" s="113" t="s">
        <v>7531</v>
      </c>
      <c r="H4187" s="113" t="s">
        <v>7532</v>
      </c>
      <c r="I4187" s="113" t="s">
        <v>16219</v>
      </c>
    </row>
    <row r="4188" spans="1:9" x14ac:dyDescent="0.2">
      <c r="A4188" s="113" t="s">
        <v>10491</v>
      </c>
      <c r="D4188" s="113" t="s">
        <v>16220</v>
      </c>
      <c r="E4188" s="113">
        <f t="shared" si="65"/>
        <v>30200199</v>
      </c>
      <c r="F4188" s="113" t="s">
        <v>11571</v>
      </c>
      <c r="G4188" s="113" t="s">
        <v>7531</v>
      </c>
      <c r="H4188" s="113" t="s">
        <v>7532</v>
      </c>
      <c r="I4188" s="113" t="s">
        <v>7789</v>
      </c>
    </row>
    <row r="4189" spans="1:9" x14ac:dyDescent="0.2">
      <c r="A4189" s="113" t="s">
        <v>10491</v>
      </c>
      <c r="D4189" s="113" t="s">
        <v>16221</v>
      </c>
      <c r="E4189" s="113">
        <f t="shared" si="65"/>
        <v>30200201</v>
      </c>
      <c r="F4189" s="113" t="s">
        <v>11571</v>
      </c>
      <c r="G4189" s="113" t="s">
        <v>7531</v>
      </c>
      <c r="H4189" s="113" t="s">
        <v>16222</v>
      </c>
      <c r="I4189" s="113" t="s">
        <v>16223</v>
      </c>
    </row>
    <row r="4190" spans="1:9" x14ac:dyDescent="0.2">
      <c r="A4190" s="113" t="s">
        <v>10491</v>
      </c>
      <c r="D4190" s="113" t="s">
        <v>16224</v>
      </c>
      <c r="E4190" s="113">
        <f t="shared" si="65"/>
        <v>30200202</v>
      </c>
      <c r="F4190" s="113" t="s">
        <v>11571</v>
      </c>
      <c r="G4190" s="113" t="s">
        <v>7531</v>
      </c>
      <c r="H4190" s="113" t="s">
        <v>16222</v>
      </c>
      <c r="I4190" s="113" t="s">
        <v>13397</v>
      </c>
    </row>
    <row r="4191" spans="1:9" x14ac:dyDescent="0.2">
      <c r="A4191" s="113" t="s">
        <v>10491</v>
      </c>
      <c r="D4191" s="113" t="s">
        <v>13398</v>
      </c>
      <c r="E4191" s="113">
        <f t="shared" si="65"/>
        <v>30200203</v>
      </c>
      <c r="F4191" s="113" t="s">
        <v>11571</v>
      </c>
      <c r="G4191" s="113" t="s">
        <v>7531</v>
      </c>
      <c r="H4191" s="113" t="s">
        <v>16222</v>
      </c>
      <c r="I4191" s="113" t="s">
        <v>13399</v>
      </c>
    </row>
    <row r="4192" spans="1:9" x14ac:dyDescent="0.2">
      <c r="A4192" s="113" t="s">
        <v>10491</v>
      </c>
      <c r="D4192" s="113" t="s">
        <v>13400</v>
      </c>
      <c r="E4192" s="113">
        <f t="shared" si="65"/>
        <v>30200204</v>
      </c>
      <c r="F4192" s="113" t="s">
        <v>11571</v>
      </c>
      <c r="G4192" s="113" t="s">
        <v>7531</v>
      </c>
      <c r="H4192" s="113" t="s">
        <v>16222</v>
      </c>
      <c r="I4192" s="113" t="s">
        <v>13401</v>
      </c>
    </row>
    <row r="4193" spans="1:9" x14ac:dyDescent="0.2">
      <c r="A4193" s="113" t="s">
        <v>10491</v>
      </c>
      <c r="D4193" s="113" t="s">
        <v>13402</v>
      </c>
      <c r="E4193" s="113">
        <f t="shared" si="65"/>
        <v>30200206</v>
      </c>
      <c r="F4193" s="113" t="s">
        <v>11571</v>
      </c>
      <c r="G4193" s="113" t="s">
        <v>7531</v>
      </c>
      <c r="H4193" s="113" t="s">
        <v>16222</v>
      </c>
      <c r="I4193" s="113" t="s">
        <v>13403</v>
      </c>
    </row>
    <row r="4194" spans="1:9" x14ac:dyDescent="0.2">
      <c r="A4194" s="113" t="s">
        <v>10491</v>
      </c>
      <c r="D4194" s="113" t="s">
        <v>13404</v>
      </c>
      <c r="E4194" s="113">
        <f t="shared" si="65"/>
        <v>30200208</v>
      </c>
      <c r="F4194" s="113" t="s">
        <v>11571</v>
      </c>
      <c r="G4194" s="113" t="s">
        <v>7531</v>
      </c>
      <c r="H4194" s="113" t="s">
        <v>16222</v>
      </c>
      <c r="I4194" s="113" t="s">
        <v>13405</v>
      </c>
    </row>
    <row r="4195" spans="1:9" x14ac:dyDescent="0.2">
      <c r="A4195" s="113" t="s">
        <v>10491</v>
      </c>
      <c r="D4195" s="113" t="s">
        <v>13406</v>
      </c>
      <c r="E4195" s="113">
        <f t="shared" si="65"/>
        <v>30200210</v>
      </c>
      <c r="F4195" s="113" t="s">
        <v>11571</v>
      </c>
      <c r="G4195" s="113" t="s">
        <v>7531</v>
      </c>
      <c r="H4195" s="113" t="s">
        <v>16222</v>
      </c>
      <c r="I4195" s="113" t="s">
        <v>13407</v>
      </c>
    </row>
    <row r="4196" spans="1:9" x14ac:dyDescent="0.2">
      <c r="A4196" s="113" t="s">
        <v>10491</v>
      </c>
      <c r="D4196" s="113" t="s">
        <v>13408</v>
      </c>
      <c r="E4196" s="113">
        <f t="shared" si="65"/>
        <v>30200211</v>
      </c>
      <c r="F4196" s="113" t="s">
        <v>11571</v>
      </c>
      <c r="G4196" s="113" t="s">
        <v>7531</v>
      </c>
      <c r="H4196" s="113" t="s">
        <v>16222</v>
      </c>
      <c r="I4196" s="113" t="s">
        <v>13409</v>
      </c>
    </row>
    <row r="4197" spans="1:9" x14ac:dyDescent="0.2">
      <c r="A4197" s="113" t="s">
        <v>10491</v>
      </c>
      <c r="D4197" s="113" t="s">
        <v>13410</v>
      </c>
      <c r="E4197" s="113">
        <f t="shared" si="65"/>
        <v>30200216</v>
      </c>
      <c r="F4197" s="113" t="s">
        <v>11571</v>
      </c>
      <c r="G4197" s="113" t="s">
        <v>7531</v>
      </c>
      <c r="H4197" s="113" t="s">
        <v>16222</v>
      </c>
      <c r="I4197" s="113" t="s">
        <v>13411</v>
      </c>
    </row>
    <row r="4198" spans="1:9" x14ac:dyDescent="0.2">
      <c r="A4198" s="113" t="s">
        <v>10491</v>
      </c>
      <c r="D4198" s="113" t="s">
        <v>13412</v>
      </c>
      <c r="E4198" s="113">
        <f t="shared" si="65"/>
        <v>30200220</v>
      </c>
      <c r="F4198" s="113" t="s">
        <v>11571</v>
      </c>
      <c r="G4198" s="113" t="s">
        <v>7531</v>
      </c>
      <c r="H4198" s="113" t="s">
        <v>16222</v>
      </c>
      <c r="I4198" s="113" t="s">
        <v>13413</v>
      </c>
    </row>
    <row r="4199" spans="1:9" x14ac:dyDescent="0.2">
      <c r="A4199" s="113" t="s">
        <v>10491</v>
      </c>
      <c r="D4199" s="113" t="s">
        <v>13414</v>
      </c>
      <c r="E4199" s="113">
        <f t="shared" si="65"/>
        <v>30200221</v>
      </c>
      <c r="F4199" s="113" t="s">
        <v>11571</v>
      </c>
      <c r="G4199" s="113" t="s">
        <v>7531</v>
      </c>
      <c r="H4199" s="113" t="s">
        <v>16222</v>
      </c>
      <c r="I4199" s="113" t="s">
        <v>13415</v>
      </c>
    </row>
    <row r="4200" spans="1:9" x14ac:dyDescent="0.2">
      <c r="A4200" s="113" t="s">
        <v>10491</v>
      </c>
      <c r="D4200" s="113" t="s">
        <v>13416</v>
      </c>
      <c r="E4200" s="113">
        <f t="shared" si="65"/>
        <v>30200224</v>
      </c>
      <c r="F4200" s="113" t="s">
        <v>11571</v>
      </c>
      <c r="G4200" s="113" t="s">
        <v>7531</v>
      </c>
      <c r="H4200" s="113" t="s">
        <v>16222</v>
      </c>
      <c r="I4200" s="113" t="s">
        <v>13417</v>
      </c>
    </row>
    <row r="4201" spans="1:9" x14ac:dyDescent="0.2">
      <c r="A4201" s="113" t="s">
        <v>10491</v>
      </c>
      <c r="D4201" s="113" t="s">
        <v>13418</v>
      </c>
      <c r="E4201" s="113">
        <f t="shared" si="65"/>
        <v>30200225</v>
      </c>
      <c r="F4201" s="113" t="s">
        <v>11571</v>
      </c>
      <c r="G4201" s="113" t="s">
        <v>7531</v>
      </c>
      <c r="H4201" s="113" t="s">
        <v>16222</v>
      </c>
      <c r="I4201" s="113" t="s">
        <v>13419</v>
      </c>
    </row>
    <row r="4202" spans="1:9" x14ac:dyDescent="0.2">
      <c r="A4202" s="113" t="s">
        <v>10491</v>
      </c>
      <c r="D4202" s="113" t="s">
        <v>13420</v>
      </c>
      <c r="E4202" s="113">
        <f t="shared" si="65"/>
        <v>30200228</v>
      </c>
      <c r="F4202" s="113" t="s">
        <v>11571</v>
      </c>
      <c r="G4202" s="113" t="s">
        <v>7531</v>
      </c>
      <c r="H4202" s="113" t="s">
        <v>16222</v>
      </c>
      <c r="I4202" s="113" t="s">
        <v>13421</v>
      </c>
    </row>
    <row r="4203" spans="1:9" x14ac:dyDescent="0.2">
      <c r="A4203" s="113" t="s">
        <v>10491</v>
      </c>
      <c r="D4203" s="113" t="s">
        <v>13422</v>
      </c>
      <c r="E4203" s="113">
        <f t="shared" si="65"/>
        <v>30200230</v>
      </c>
      <c r="F4203" s="113" t="s">
        <v>11571</v>
      </c>
      <c r="G4203" s="113" t="s">
        <v>7531</v>
      </c>
      <c r="H4203" s="113" t="s">
        <v>16222</v>
      </c>
      <c r="I4203" s="113" t="s">
        <v>13423</v>
      </c>
    </row>
    <row r="4204" spans="1:9" x14ac:dyDescent="0.2">
      <c r="A4204" s="113" t="s">
        <v>10491</v>
      </c>
      <c r="D4204" s="113" t="s">
        <v>13424</v>
      </c>
      <c r="E4204" s="113">
        <f t="shared" si="65"/>
        <v>30200234</v>
      </c>
      <c r="F4204" s="113" t="s">
        <v>11571</v>
      </c>
      <c r="G4204" s="113" t="s">
        <v>7531</v>
      </c>
      <c r="H4204" s="113" t="s">
        <v>16222</v>
      </c>
      <c r="I4204" s="113" t="s">
        <v>13425</v>
      </c>
    </row>
    <row r="4205" spans="1:9" x14ac:dyDescent="0.2">
      <c r="A4205" s="113" t="s">
        <v>10491</v>
      </c>
      <c r="D4205" s="113" t="s">
        <v>13426</v>
      </c>
      <c r="E4205" s="113">
        <f t="shared" si="65"/>
        <v>30200299</v>
      </c>
      <c r="F4205" s="113" t="s">
        <v>11571</v>
      </c>
      <c r="G4205" s="113" t="s">
        <v>7531</v>
      </c>
      <c r="H4205" s="113" t="s">
        <v>16222</v>
      </c>
      <c r="I4205" s="113" t="s">
        <v>7789</v>
      </c>
    </row>
    <row r="4206" spans="1:9" x14ac:dyDescent="0.2">
      <c r="A4206" s="113" t="s">
        <v>10491</v>
      </c>
      <c r="D4206" s="113" t="s">
        <v>13427</v>
      </c>
      <c r="E4206" s="113">
        <f t="shared" si="65"/>
        <v>30200301</v>
      </c>
      <c r="F4206" s="113" t="s">
        <v>11571</v>
      </c>
      <c r="G4206" s="113" t="s">
        <v>7531</v>
      </c>
      <c r="H4206" s="113" t="s">
        <v>13428</v>
      </c>
      <c r="I4206" s="113" t="s">
        <v>13429</v>
      </c>
    </row>
    <row r="4207" spans="1:9" x14ac:dyDescent="0.2">
      <c r="A4207" s="113" t="s">
        <v>10491</v>
      </c>
      <c r="D4207" s="113" t="s">
        <v>13430</v>
      </c>
      <c r="E4207" s="113">
        <f t="shared" si="65"/>
        <v>30200306</v>
      </c>
      <c r="F4207" s="113" t="s">
        <v>11571</v>
      </c>
      <c r="G4207" s="113" t="s">
        <v>7531</v>
      </c>
      <c r="H4207" s="113" t="s">
        <v>13428</v>
      </c>
      <c r="I4207" s="113" t="s">
        <v>13431</v>
      </c>
    </row>
    <row r="4208" spans="1:9" x14ac:dyDescent="0.2">
      <c r="A4208" s="113" t="s">
        <v>10491</v>
      </c>
      <c r="D4208" s="113" t="s">
        <v>13432</v>
      </c>
      <c r="E4208" s="113">
        <f t="shared" si="65"/>
        <v>30200401</v>
      </c>
      <c r="F4208" s="113" t="s">
        <v>11571</v>
      </c>
      <c r="G4208" s="113" t="s">
        <v>7531</v>
      </c>
      <c r="H4208" s="113" t="s">
        <v>13433</v>
      </c>
      <c r="I4208" s="113" t="s">
        <v>13434</v>
      </c>
    </row>
    <row r="4209" spans="1:9" x14ac:dyDescent="0.2">
      <c r="A4209" s="113" t="s">
        <v>10491</v>
      </c>
      <c r="D4209" s="113" t="s">
        <v>13435</v>
      </c>
      <c r="E4209" s="113">
        <f t="shared" si="65"/>
        <v>30200402</v>
      </c>
      <c r="F4209" s="113" t="s">
        <v>11571</v>
      </c>
      <c r="G4209" s="113" t="s">
        <v>7531</v>
      </c>
      <c r="H4209" s="113" t="s">
        <v>13433</v>
      </c>
      <c r="I4209" s="113" t="s">
        <v>13436</v>
      </c>
    </row>
    <row r="4210" spans="1:9" x14ac:dyDescent="0.2">
      <c r="A4210" s="113" t="s">
        <v>10491</v>
      </c>
      <c r="D4210" s="113" t="s">
        <v>13437</v>
      </c>
      <c r="E4210" s="113">
        <f t="shared" si="65"/>
        <v>30200403</v>
      </c>
      <c r="F4210" s="113" t="s">
        <v>11571</v>
      </c>
      <c r="G4210" s="113" t="s">
        <v>7531</v>
      </c>
      <c r="H4210" s="113" t="s">
        <v>13433</v>
      </c>
      <c r="I4210" s="113" t="s">
        <v>13438</v>
      </c>
    </row>
    <row r="4211" spans="1:9" x14ac:dyDescent="0.2">
      <c r="A4211" s="113" t="s">
        <v>10491</v>
      </c>
      <c r="D4211" s="113" t="s">
        <v>13439</v>
      </c>
      <c r="E4211" s="113">
        <f t="shared" si="65"/>
        <v>30200404</v>
      </c>
      <c r="F4211" s="113" t="s">
        <v>11571</v>
      </c>
      <c r="G4211" s="113" t="s">
        <v>7531</v>
      </c>
      <c r="H4211" s="113" t="s">
        <v>13433</v>
      </c>
      <c r="I4211" s="113" t="s">
        <v>13440</v>
      </c>
    </row>
    <row r="4212" spans="1:9" x14ac:dyDescent="0.2">
      <c r="A4212" s="113" t="s">
        <v>10491</v>
      </c>
      <c r="D4212" s="113" t="s">
        <v>13441</v>
      </c>
      <c r="E4212" s="113">
        <f t="shared" si="65"/>
        <v>30200405</v>
      </c>
      <c r="F4212" s="113" t="s">
        <v>11571</v>
      </c>
      <c r="G4212" s="113" t="s">
        <v>7531</v>
      </c>
      <c r="H4212" s="113" t="s">
        <v>13433</v>
      </c>
      <c r="I4212" s="113" t="s">
        <v>13442</v>
      </c>
    </row>
    <row r="4213" spans="1:9" x14ac:dyDescent="0.2">
      <c r="A4213" s="113" t="s">
        <v>10491</v>
      </c>
      <c r="D4213" s="113" t="s">
        <v>13443</v>
      </c>
      <c r="E4213" s="113">
        <f t="shared" si="65"/>
        <v>30200406</v>
      </c>
      <c r="F4213" s="113" t="s">
        <v>11571</v>
      </c>
      <c r="G4213" s="113" t="s">
        <v>7531</v>
      </c>
      <c r="H4213" s="113" t="s">
        <v>13433</v>
      </c>
      <c r="I4213" s="113" t="s">
        <v>13444</v>
      </c>
    </row>
    <row r="4214" spans="1:9" x14ac:dyDescent="0.2">
      <c r="A4214" s="113" t="s">
        <v>10491</v>
      </c>
      <c r="D4214" s="113" t="s">
        <v>13445</v>
      </c>
      <c r="E4214" s="113">
        <f t="shared" si="65"/>
        <v>30200407</v>
      </c>
      <c r="F4214" s="113" t="s">
        <v>11571</v>
      </c>
      <c r="G4214" s="113" t="s">
        <v>7531</v>
      </c>
      <c r="H4214" s="113" t="s">
        <v>13433</v>
      </c>
      <c r="I4214" s="113" t="s">
        <v>13446</v>
      </c>
    </row>
    <row r="4215" spans="1:9" x14ac:dyDescent="0.2">
      <c r="A4215" s="113" t="s">
        <v>10491</v>
      </c>
      <c r="D4215" s="113" t="s">
        <v>13447</v>
      </c>
      <c r="E4215" s="113">
        <f t="shared" si="65"/>
        <v>30200408</v>
      </c>
      <c r="F4215" s="113" t="s">
        <v>11571</v>
      </c>
      <c r="G4215" s="113" t="s">
        <v>7531</v>
      </c>
      <c r="H4215" s="113" t="s">
        <v>13433</v>
      </c>
      <c r="I4215" s="113" t="s">
        <v>13448</v>
      </c>
    </row>
    <row r="4216" spans="1:9" x14ac:dyDescent="0.2">
      <c r="A4216" s="113" t="s">
        <v>10491</v>
      </c>
      <c r="D4216" s="113" t="s">
        <v>13449</v>
      </c>
      <c r="E4216" s="113">
        <f t="shared" si="65"/>
        <v>30200409</v>
      </c>
      <c r="F4216" s="113" t="s">
        <v>11571</v>
      </c>
      <c r="G4216" s="113" t="s">
        <v>7531</v>
      </c>
      <c r="H4216" s="113" t="s">
        <v>13433</v>
      </c>
      <c r="I4216" s="113" t="s">
        <v>13450</v>
      </c>
    </row>
    <row r="4217" spans="1:9" x14ac:dyDescent="0.2">
      <c r="A4217" s="113" t="s">
        <v>10491</v>
      </c>
      <c r="D4217" s="113" t="s">
        <v>13451</v>
      </c>
      <c r="E4217" s="113">
        <f t="shared" si="65"/>
        <v>30200410</v>
      </c>
      <c r="F4217" s="113" t="s">
        <v>11571</v>
      </c>
      <c r="G4217" s="113" t="s">
        <v>7531</v>
      </c>
      <c r="H4217" s="113" t="s">
        <v>13433</v>
      </c>
      <c r="I4217" s="113" t="s">
        <v>13452</v>
      </c>
    </row>
    <row r="4218" spans="1:9" x14ac:dyDescent="0.2">
      <c r="A4218" s="113" t="s">
        <v>10491</v>
      </c>
      <c r="D4218" s="113" t="s">
        <v>13453</v>
      </c>
      <c r="E4218" s="113">
        <f t="shared" si="65"/>
        <v>30200411</v>
      </c>
      <c r="F4218" s="113" t="s">
        <v>11571</v>
      </c>
      <c r="G4218" s="113" t="s">
        <v>7531</v>
      </c>
      <c r="H4218" s="113" t="s">
        <v>13433</v>
      </c>
      <c r="I4218" s="113" t="s">
        <v>13454</v>
      </c>
    </row>
    <row r="4219" spans="1:9" x14ac:dyDescent="0.2">
      <c r="A4219" s="113" t="s">
        <v>10491</v>
      </c>
      <c r="D4219" s="113" t="s">
        <v>13455</v>
      </c>
      <c r="E4219" s="113">
        <f t="shared" si="65"/>
        <v>30200412</v>
      </c>
      <c r="F4219" s="113" t="s">
        <v>11571</v>
      </c>
      <c r="G4219" s="113" t="s">
        <v>7531</v>
      </c>
      <c r="H4219" s="113" t="s">
        <v>13433</v>
      </c>
      <c r="I4219" s="113" t="s">
        <v>13456</v>
      </c>
    </row>
    <row r="4220" spans="1:9" x14ac:dyDescent="0.2">
      <c r="A4220" s="113" t="s">
        <v>10491</v>
      </c>
      <c r="D4220" s="113" t="s">
        <v>13457</v>
      </c>
      <c r="E4220" s="113">
        <f t="shared" si="65"/>
        <v>30200415</v>
      </c>
      <c r="F4220" s="113" t="s">
        <v>11571</v>
      </c>
      <c r="G4220" s="113" t="s">
        <v>7531</v>
      </c>
      <c r="H4220" s="113" t="s">
        <v>13433</v>
      </c>
      <c r="I4220" s="113" t="s">
        <v>13458</v>
      </c>
    </row>
    <row r="4221" spans="1:9" x14ac:dyDescent="0.2">
      <c r="A4221" s="113" t="s">
        <v>10491</v>
      </c>
      <c r="D4221" s="113" t="s">
        <v>13459</v>
      </c>
      <c r="E4221" s="113">
        <f t="shared" si="65"/>
        <v>30200420</v>
      </c>
      <c r="F4221" s="113" t="s">
        <v>11571</v>
      </c>
      <c r="G4221" s="113" t="s">
        <v>7531</v>
      </c>
      <c r="H4221" s="113" t="s">
        <v>13433</v>
      </c>
      <c r="I4221" s="113" t="s">
        <v>13460</v>
      </c>
    </row>
    <row r="4222" spans="1:9" x14ac:dyDescent="0.2">
      <c r="A4222" s="113" t="s">
        <v>10491</v>
      </c>
      <c r="D4222" s="113" t="s">
        <v>13461</v>
      </c>
      <c r="E4222" s="113">
        <f t="shared" si="65"/>
        <v>30200421</v>
      </c>
      <c r="F4222" s="113" t="s">
        <v>11571</v>
      </c>
      <c r="G4222" s="113" t="s">
        <v>7531</v>
      </c>
      <c r="H4222" s="113" t="s">
        <v>13433</v>
      </c>
      <c r="I4222" s="113" t="s">
        <v>13462</v>
      </c>
    </row>
    <row r="4223" spans="1:9" x14ac:dyDescent="0.2">
      <c r="A4223" s="113" t="s">
        <v>10491</v>
      </c>
      <c r="D4223" s="113" t="s">
        <v>13463</v>
      </c>
      <c r="E4223" s="113">
        <f t="shared" si="65"/>
        <v>30200422</v>
      </c>
      <c r="F4223" s="113" t="s">
        <v>11571</v>
      </c>
      <c r="G4223" s="113" t="s">
        <v>7531</v>
      </c>
      <c r="H4223" s="113" t="s">
        <v>13433</v>
      </c>
      <c r="I4223" s="113" t="s">
        <v>13464</v>
      </c>
    </row>
    <row r="4224" spans="1:9" x14ac:dyDescent="0.2">
      <c r="A4224" s="113" t="s">
        <v>10491</v>
      </c>
      <c r="D4224" s="113" t="s">
        <v>13465</v>
      </c>
      <c r="E4224" s="113">
        <f t="shared" si="65"/>
        <v>30200425</v>
      </c>
      <c r="F4224" s="113" t="s">
        <v>11571</v>
      </c>
      <c r="G4224" s="113" t="s">
        <v>7531</v>
      </c>
      <c r="H4224" s="113" t="s">
        <v>13433</v>
      </c>
      <c r="I4224" s="113" t="s">
        <v>13466</v>
      </c>
    </row>
    <row r="4225" spans="1:9" x14ac:dyDescent="0.2">
      <c r="A4225" s="113" t="s">
        <v>10491</v>
      </c>
      <c r="D4225" s="113" t="s">
        <v>13467</v>
      </c>
      <c r="E4225" s="113">
        <f t="shared" si="65"/>
        <v>30200430</v>
      </c>
      <c r="F4225" s="113" t="s">
        <v>11571</v>
      </c>
      <c r="G4225" s="113" t="s">
        <v>7531</v>
      </c>
      <c r="H4225" s="113" t="s">
        <v>13433</v>
      </c>
      <c r="I4225" s="113" t="s">
        <v>13468</v>
      </c>
    </row>
    <row r="4226" spans="1:9" x14ac:dyDescent="0.2">
      <c r="A4226" s="113" t="s">
        <v>10491</v>
      </c>
      <c r="D4226" s="113" t="s">
        <v>13469</v>
      </c>
      <c r="E4226" s="113">
        <f t="shared" ref="E4226:E4289" si="66">VALUE(D4226)</f>
        <v>30200435</v>
      </c>
      <c r="F4226" s="113" t="s">
        <v>11571</v>
      </c>
      <c r="G4226" s="113" t="s">
        <v>7531</v>
      </c>
      <c r="H4226" s="113" t="s">
        <v>13433</v>
      </c>
      <c r="I4226" s="113" t="s">
        <v>13470</v>
      </c>
    </row>
    <row r="4227" spans="1:9" x14ac:dyDescent="0.2">
      <c r="A4227" s="113" t="s">
        <v>10491</v>
      </c>
      <c r="D4227" s="113" t="s">
        <v>13471</v>
      </c>
      <c r="E4227" s="113">
        <f t="shared" si="66"/>
        <v>30200436</v>
      </c>
      <c r="F4227" s="113" t="s">
        <v>11571</v>
      </c>
      <c r="G4227" s="113" t="s">
        <v>7531</v>
      </c>
      <c r="H4227" s="113" t="s">
        <v>13433</v>
      </c>
      <c r="I4227" s="113" t="s">
        <v>13472</v>
      </c>
    </row>
    <row r="4228" spans="1:9" x14ac:dyDescent="0.2">
      <c r="A4228" s="113" t="s">
        <v>10491</v>
      </c>
      <c r="D4228" s="113" t="s">
        <v>13473</v>
      </c>
      <c r="E4228" s="113">
        <f t="shared" si="66"/>
        <v>30200499</v>
      </c>
      <c r="F4228" s="113" t="s">
        <v>11571</v>
      </c>
      <c r="G4228" s="113" t="s">
        <v>7531</v>
      </c>
      <c r="H4228" s="113" t="s">
        <v>13433</v>
      </c>
      <c r="I4228" s="113" t="s">
        <v>9252</v>
      </c>
    </row>
    <row r="4229" spans="1:9" x14ac:dyDescent="0.2">
      <c r="A4229" s="113" t="s">
        <v>10491</v>
      </c>
      <c r="D4229" s="113" t="s">
        <v>13474</v>
      </c>
      <c r="E4229" s="113">
        <f t="shared" si="66"/>
        <v>30200501</v>
      </c>
      <c r="F4229" s="113" t="s">
        <v>11571</v>
      </c>
      <c r="G4229" s="113" t="s">
        <v>7531</v>
      </c>
      <c r="H4229" s="113" t="s">
        <v>13475</v>
      </c>
      <c r="I4229" s="113" t="s">
        <v>13476</v>
      </c>
    </row>
    <row r="4230" spans="1:9" x14ac:dyDescent="0.2">
      <c r="A4230" s="113" t="s">
        <v>10491</v>
      </c>
      <c r="D4230" s="113" t="s">
        <v>13477</v>
      </c>
      <c r="E4230" s="113">
        <f t="shared" si="66"/>
        <v>30200502</v>
      </c>
      <c r="F4230" s="113" t="s">
        <v>11571</v>
      </c>
      <c r="G4230" s="113" t="s">
        <v>7531</v>
      </c>
      <c r="H4230" s="113" t="s">
        <v>13475</v>
      </c>
      <c r="I4230" s="113" t="s">
        <v>13478</v>
      </c>
    </row>
    <row r="4231" spans="1:9" x14ac:dyDescent="0.2">
      <c r="A4231" s="113" t="s">
        <v>10491</v>
      </c>
      <c r="D4231" s="113" t="s">
        <v>10644</v>
      </c>
      <c r="E4231" s="113">
        <f t="shared" si="66"/>
        <v>30200503</v>
      </c>
      <c r="F4231" s="113" t="s">
        <v>11571</v>
      </c>
      <c r="G4231" s="113" t="s">
        <v>7531</v>
      </c>
      <c r="H4231" s="113" t="s">
        <v>13475</v>
      </c>
      <c r="I4231" s="113" t="s">
        <v>10645</v>
      </c>
    </row>
    <row r="4232" spans="1:9" x14ac:dyDescent="0.2">
      <c r="A4232" s="113" t="s">
        <v>10491</v>
      </c>
      <c r="D4232" s="113" t="s">
        <v>10646</v>
      </c>
      <c r="E4232" s="113">
        <f t="shared" si="66"/>
        <v>30200504</v>
      </c>
      <c r="F4232" s="113" t="s">
        <v>11571</v>
      </c>
      <c r="G4232" s="113" t="s">
        <v>7531</v>
      </c>
      <c r="H4232" s="113" t="s">
        <v>13475</v>
      </c>
      <c r="I4232" s="113" t="s">
        <v>14436</v>
      </c>
    </row>
    <row r="4233" spans="1:9" x14ac:dyDescent="0.2">
      <c r="A4233" s="113" t="s">
        <v>10491</v>
      </c>
      <c r="D4233" s="113" t="s">
        <v>10647</v>
      </c>
      <c r="E4233" s="113">
        <f t="shared" si="66"/>
        <v>30200505</v>
      </c>
      <c r="F4233" s="113" t="s">
        <v>11571</v>
      </c>
      <c r="G4233" s="113" t="s">
        <v>7531</v>
      </c>
      <c r="H4233" s="113" t="s">
        <v>13475</v>
      </c>
      <c r="I4233" s="113" t="s">
        <v>10648</v>
      </c>
    </row>
    <row r="4234" spans="1:9" x14ac:dyDescent="0.2">
      <c r="A4234" s="113" t="s">
        <v>10491</v>
      </c>
      <c r="D4234" s="113" t="s">
        <v>10649</v>
      </c>
      <c r="E4234" s="113">
        <f t="shared" si="66"/>
        <v>30200506</v>
      </c>
      <c r="F4234" s="113" t="s">
        <v>11571</v>
      </c>
      <c r="G4234" s="113" t="s">
        <v>7531</v>
      </c>
      <c r="H4234" s="113" t="s">
        <v>13475</v>
      </c>
      <c r="I4234" s="113" t="s">
        <v>10650</v>
      </c>
    </row>
    <row r="4235" spans="1:9" x14ac:dyDescent="0.2">
      <c r="A4235" s="113" t="s">
        <v>10491</v>
      </c>
      <c r="D4235" s="113" t="s">
        <v>10651</v>
      </c>
      <c r="E4235" s="113">
        <f t="shared" si="66"/>
        <v>30200507</v>
      </c>
      <c r="F4235" s="113" t="s">
        <v>11571</v>
      </c>
      <c r="G4235" s="113" t="s">
        <v>7531</v>
      </c>
      <c r="H4235" s="113" t="s">
        <v>13475</v>
      </c>
      <c r="I4235" s="113" t="s">
        <v>10652</v>
      </c>
    </row>
    <row r="4236" spans="1:9" x14ac:dyDescent="0.2">
      <c r="A4236" s="113" t="s">
        <v>10491</v>
      </c>
      <c r="D4236" s="113" t="s">
        <v>10653</v>
      </c>
      <c r="E4236" s="113">
        <f t="shared" si="66"/>
        <v>30200508</v>
      </c>
      <c r="F4236" s="113" t="s">
        <v>11571</v>
      </c>
      <c r="G4236" s="113" t="s">
        <v>7531</v>
      </c>
      <c r="H4236" s="113" t="s">
        <v>13475</v>
      </c>
      <c r="I4236" s="113" t="s">
        <v>10654</v>
      </c>
    </row>
    <row r="4237" spans="1:9" x14ac:dyDescent="0.2">
      <c r="A4237" s="113" t="s">
        <v>10491</v>
      </c>
      <c r="D4237" s="113" t="s">
        <v>10655</v>
      </c>
      <c r="E4237" s="113">
        <f t="shared" si="66"/>
        <v>30200509</v>
      </c>
      <c r="F4237" s="113" t="s">
        <v>11571</v>
      </c>
      <c r="G4237" s="113" t="s">
        <v>7531</v>
      </c>
      <c r="H4237" s="113" t="s">
        <v>13475</v>
      </c>
      <c r="I4237" s="113" t="s">
        <v>10656</v>
      </c>
    </row>
    <row r="4238" spans="1:9" x14ac:dyDescent="0.2">
      <c r="A4238" s="113" t="s">
        <v>10491</v>
      </c>
      <c r="D4238" s="113" t="s">
        <v>10657</v>
      </c>
      <c r="E4238" s="113">
        <f t="shared" si="66"/>
        <v>30200510</v>
      </c>
      <c r="F4238" s="113" t="s">
        <v>11571</v>
      </c>
      <c r="G4238" s="113" t="s">
        <v>7531</v>
      </c>
      <c r="H4238" s="113" t="s">
        <v>13475</v>
      </c>
      <c r="I4238" s="113" t="s">
        <v>10652</v>
      </c>
    </row>
    <row r="4239" spans="1:9" x14ac:dyDescent="0.2">
      <c r="A4239" s="113" t="s">
        <v>10491</v>
      </c>
      <c r="D4239" s="113" t="s">
        <v>10658</v>
      </c>
      <c r="E4239" s="113">
        <f t="shared" si="66"/>
        <v>30200511</v>
      </c>
      <c r="F4239" s="113" t="s">
        <v>11571</v>
      </c>
      <c r="G4239" s="113" t="s">
        <v>7531</v>
      </c>
      <c r="H4239" s="113" t="s">
        <v>13475</v>
      </c>
      <c r="I4239" s="113" t="s">
        <v>10654</v>
      </c>
    </row>
    <row r="4240" spans="1:9" x14ac:dyDescent="0.2">
      <c r="A4240" s="113" t="s">
        <v>10491</v>
      </c>
      <c r="D4240" s="113" t="s">
        <v>10659</v>
      </c>
      <c r="E4240" s="113">
        <f t="shared" si="66"/>
        <v>30200512</v>
      </c>
      <c r="F4240" s="113" t="s">
        <v>11571</v>
      </c>
      <c r="G4240" s="113" t="s">
        <v>7531</v>
      </c>
      <c r="H4240" s="113" t="s">
        <v>13475</v>
      </c>
      <c r="I4240" s="113" t="s">
        <v>10660</v>
      </c>
    </row>
    <row r="4241" spans="1:9" x14ac:dyDescent="0.2">
      <c r="A4241" s="113" t="s">
        <v>10491</v>
      </c>
      <c r="D4241" s="113" t="s">
        <v>10661</v>
      </c>
      <c r="E4241" s="113">
        <f t="shared" si="66"/>
        <v>30200513</v>
      </c>
      <c r="F4241" s="113" t="s">
        <v>11571</v>
      </c>
      <c r="G4241" s="113" t="s">
        <v>7531</v>
      </c>
      <c r="H4241" s="113" t="s">
        <v>13475</v>
      </c>
      <c r="I4241" s="113" t="s">
        <v>10662</v>
      </c>
    </row>
    <row r="4242" spans="1:9" x14ac:dyDescent="0.2">
      <c r="A4242" s="113" t="s">
        <v>10491</v>
      </c>
      <c r="D4242" s="113" t="s">
        <v>10663</v>
      </c>
      <c r="E4242" s="113">
        <f t="shared" si="66"/>
        <v>30200514</v>
      </c>
      <c r="F4242" s="113" t="s">
        <v>11571</v>
      </c>
      <c r="G4242" s="113" t="s">
        <v>7531</v>
      </c>
      <c r="H4242" s="113" t="s">
        <v>13475</v>
      </c>
      <c r="I4242" s="113" t="s">
        <v>14415</v>
      </c>
    </row>
    <row r="4243" spans="1:9" x14ac:dyDescent="0.2">
      <c r="A4243" s="113" t="s">
        <v>10491</v>
      </c>
      <c r="D4243" s="113" t="s">
        <v>10664</v>
      </c>
      <c r="E4243" s="113">
        <f t="shared" si="66"/>
        <v>30200515</v>
      </c>
      <c r="F4243" s="113" t="s">
        <v>11571</v>
      </c>
      <c r="G4243" s="113" t="s">
        <v>7531</v>
      </c>
      <c r="H4243" s="113" t="s">
        <v>13475</v>
      </c>
      <c r="I4243" s="113" t="s">
        <v>10645</v>
      </c>
    </row>
    <row r="4244" spans="1:9" x14ac:dyDescent="0.2">
      <c r="A4244" s="113" t="s">
        <v>10491</v>
      </c>
      <c r="D4244" s="113" t="s">
        <v>10665</v>
      </c>
      <c r="E4244" s="113">
        <f t="shared" si="66"/>
        <v>30200516</v>
      </c>
      <c r="F4244" s="113" t="s">
        <v>11571</v>
      </c>
      <c r="G4244" s="113" t="s">
        <v>7531</v>
      </c>
      <c r="H4244" s="113" t="s">
        <v>13475</v>
      </c>
      <c r="I4244" s="113" t="s">
        <v>14438</v>
      </c>
    </row>
    <row r="4245" spans="1:9" x14ac:dyDescent="0.2">
      <c r="A4245" s="113" t="s">
        <v>10491</v>
      </c>
      <c r="D4245" s="113" t="s">
        <v>10666</v>
      </c>
      <c r="E4245" s="113">
        <f t="shared" si="66"/>
        <v>30200517</v>
      </c>
      <c r="F4245" s="113" t="s">
        <v>11571</v>
      </c>
      <c r="G4245" s="113" t="s">
        <v>7531</v>
      </c>
      <c r="H4245" s="113" t="s">
        <v>13475</v>
      </c>
      <c r="I4245" s="113" t="s">
        <v>10667</v>
      </c>
    </row>
    <row r="4246" spans="1:9" x14ac:dyDescent="0.2">
      <c r="A4246" s="113" t="s">
        <v>10491</v>
      </c>
      <c r="D4246" s="113" t="s">
        <v>10668</v>
      </c>
      <c r="E4246" s="113">
        <f t="shared" si="66"/>
        <v>30200518</v>
      </c>
      <c r="F4246" s="113" t="s">
        <v>11571</v>
      </c>
      <c r="G4246" s="113" t="s">
        <v>7531</v>
      </c>
      <c r="H4246" s="113" t="s">
        <v>13475</v>
      </c>
      <c r="I4246" s="113" t="s">
        <v>10667</v>
      </c>
    </row>
    <row r="4247" spans="1:9" x14ac:dyDescent="0.2">
      <c r="A4247" s="113" t="s">
        <v>10491</v>
      </c>
      <c r="D4247" s="113" t="s">
        <v>10669</v>
      </c>
      <c r="E4247" s="113">
        <f t="shared" si="66"/>
        <v>30200519</v>
      </c>
      <c r="F4247" s="113" t="s">
        <v>11571</v>
      </c>
      <c r="G4247" s="113" t="s">
        <v>7531</v>
      </c>
      <c r="H4247" s="113" t="s">
        <v>13475</v>
      </c>
      <c r="I4247" s="113" t="s">
        <v>10670</v>
      </c>
    </row>
    <row r="4248" spans="1:9" x14ac:dyDescent="0.2">
      <c r="A4248" s="113" t="s">
        <v>10491</v>
      </c>
      <c r="D4248" s="113" t="s">
        <v>10671</v>
      </c>
      <c r="E4248" s="113">
        <f t="shared" si="66"/>
        <v>30200520</v>
      </c>
      <c r="F4248" s="113" t="s">
        <v>11571</v>
      </c>
      <c r="G4248" s="113" t="s">
        <v>7531</v>
      </c>
      <c r="H4248" s="113" t="s">
        <v>13475</v>
      </c>
      <c r="I4248" s="113" t="s">
        <v>10672</v>
      </c>
    </row>
    <row r="4249" spans="1:9" x14ac:dyDescent="0.2">
      <c r="A4249" s="113" t="s">
        <v>10491</v>
      </c>
      <c r="D4249" s="113" t="s">
        <v>10673</v>
      </c>
      <c r="E4249" s="113">
        <f t="shared" si="66"/>
        <v>30200521</v>
      </c>
      <c r="F4249" s="113" t="s">
        <v>11571</v>
      </c>
      <c r="G4249" s="113" t="s">
        <v>7531</v>
      </c>
      <c r="H4249" s="113" t="s">
        <v>13475</v>
      </c>
      <c r="I4249" s="113" t="s">
        <v>10674</v>
      </c>
    </row>
    <row r="4250" spans="1:9" x14ac:dyDescent="0.2">
      <c r="A4250" s="113" t="s">
        <v>10491</v>
      </c>
      <c r="D4250" s="113" t="s">
        <v>10675</v>
      </c>
      <c r="E4250" s="113">
        <f t="shared" si="66"/>
        <v>30200522</v>
      </c>
      <c r="F4250" s="113" t="s">
        <v>11571</v>
      </c>
      <c r="G4250" s="113" t="s">
        <v>7531</v>
      </c>
      <c r="H4250" s="113" t="s">
        <v>13475</v>
      </c>
      <c r="I4250" s="113" t="s">
        <v>10676</v>
      </c>
    </row>
    <row r="4251" spans="1:9" x14ac:dyDescent="0.2">
      <c r="A4251" s="113" t="s">
        <v>10491</v>
      </c>
      <c r="D4251" s="113" t="s">
        <v>10677</v>
      </c>
      <c r="E4251" s="113">
        <f t="shared" si="66"/>
        <v>30200523</v>
      </c>
      <c r="F4251" s="113" t="s">
        <v>11571</v>
      </c>
      <c r="G4251" s="113" t="s">
        <v>7531</v>
      </c>
      <c r="H4251" s="113" t="s">
        <v>13475</v>
      </c>
      <c r="I4251" s="113" t="s">
        <v>10672</v>
      </c>
    </row>
    <row r="4252" spans="1:9" x14ac:dyDescent="0.2">
      <c r="A4252" s="113" t="s">
        <v>10491</v>
      </c>
      <c r="D4252" s="113" t="s">
        <v>10678</v>
      </c>
      <c r="E4252" s="113">
        <f t="shared" si="66"/>
        <v>30200524</v>
      </c>
      <c r="F4252" s="113" t="s">
        <v>11571</v>
      </c>
      <c r="G4252" s="113" t="s">
        <v>7531</v>
      </c>
      <c r="H4252" s="113" t="s">
        <v>13475</v>
      </c>
      <c r="I4252" s="113" t="s">
        <v>10674</v>
      </c>
    </row>
    <row r="4253" spans="1:9" x14ac:dyDescent="0.2">
      <c r="A4253" s="113" t="s">
        <v>10491</v>
      </c>
      <c r="D4253" s="113" t="s">
        <v>10679</v>
      </c>
      <c r="E4253" s="113">
        <f t="shared" si="66"/>
        <v>30200525</v>
      </c>
      <c r="F4253" s="113" t="s">
        <v>11571</v>
      </c>
      <c r="G4253" s="113" t="s">
        <v>7531</v>
      </c>
      <c r="H4253" s="113" t="s">
        <v>13475</v>
      </c>
      <c r="I4253" s="113" t="s">
        <v>10676</v>
      </c>
    </row>
    <row r="4254" spans="1:9" x14ac:dyDescent="0.2">
      <c r="A4254" s="113" t="s">
        <v>10491</v>
      </c>
      <c r="D4254" s="113" t="s">
        <v>10680</v>
      </c>
      <c r="E4254" s="113">
        <f t="shared" si="66"/>
        <v>30200526</v>
      </c>
      <c r="F4254" s="113" t="s">
        <v>11571</v>
      </c>
      <c r="G4254" s="113" t="s">
        <v>7531</v>
      </c>
      <c r="H4254" s="113" t="s">
        <v>13475</v>
      </c>
      <c r="I4254" s="113" t="s">
        <v>14415</v>
      </c>
    </row>
    <row r="4255" spans="1:9" x14ac:dyDescent="0.2">
      <c r="A4255" s="113" t="s">
        <v>10491</v>
      </c>
      <c r="D4255" s="113" t="s">
        <v>10681</v>
      </c>
      <c r="E4255" s="113">
        <f t="shared" si="66"/>
        <v>30200527</v>
      </c>
      <c r="F4255" s="113" t="s">
        <v>11571</v>
      </c>
      <c r="G4255" s="113" t="s">
        <v>7531</v>
      </c>
      <c r="H4255" s="113" t="s">
        <v>13475</v>
      </c>
      <c r="I4255" s="113" t="s">
        <v>10682</v>
      </c>
    </row>
    <row r="4256" spans="1:9" x14ac:dyDescent="0.2">
      <c r="A4256" s="113" t="s">
        <v>10491</v>
      </c>
      <c r="D4256" s="113" t="s">
        <v>10683</v>
      </c>
      <c r="E4256" s="113">
        <f t="shared" si="66"/>
        <v>30200528</v>
      </c>
      <c r="F4256" s="113" t="s">
        <v>11571</v>
      </c>
      <c r="G4256" s="113" t="s">
        <v>7531</v>
      </c>
      <c r="H4256" s="113" t="s">
        <v>13475</v>
      </c>
      <c r="I4256" s="113" t="s">
        <v>10684</v>
      </c>
    </row>
    <row r="4257" spans="1:12" x14ac:dyDescent="0.2">
      <c r="A4257" s="113" t="s">
        <v>10491</v>
      </c>
      <c r="D4257" s="113" t="s">
        <v>10685</v>
      </c>
      <c r="E4257" s="113">
        <f t="shared" si="66"/>
        <v>30200530</v>
      </c>
      <c r="F4257" s="113" t="s">
        <v>11571</v>
      </c>
      <c r="G4257" s="113" t="s">
        <v>7531</v>
      </c>
      <c r="H4257" s="113" t="s">
        <v>13475</v>
      </c>
      <c r="I4257" s="113" t="s">
        <v>10686</v>
      </c>
    </row>
    <row r="4258" spans="1:12" x14ac:dyDescent="0.2">
      <c r="A4258" s="113" t="s">
        <v>10491</v>
      </c>
      <c r="D4258" s="113" t="s">
        <v>10687</v>
      </c>
      <c r="E4258" s="113">
        <f t="shared" si="66"/>
        <v>30200531</v>
      </c>
      <c r="F4258" s="113" t="s">
        <v>11571</v>
      </c>
      <c r="G4258" s="113" t="s">
        <v>7531</v>
      </c>
      <c r="H4258" s="113" t="s">
        <v>13475</v>
      </c>
      <c r="I4258" s="113" t="s">
        <v>11048</v>
      </c>
    </row>
    <row r="4259" spans="1:12" x14ac:dyDescent="0.2">
      <c r="A4259" s="113" t="s">
        <v>10491</v>
      </c>
      <c r="D4259" s="113" t="s">
        <v>10688</v>
      </c>
      <c r="E4259" s="113">
        <f t="shared" si="66"/>
        <v>30200532</v>
      </c>
      <c r="F4259" s="113" t="s">
        <v>11571</v>
      </c>
      <c r="G4259" s="113" t="s">
        <v>7531</v>
      </c>
      <c r="H4259" s="113" t="s">
        <v>13475</v>
      </c>
      <c r="I4259" s="113" t="s">
        <v>10689</v>
      </c>
    </row>
    <row r="4260" spans="1:12" x14ac:dyDescent="0.2">
      <c r="A4260" s="113" t="s">
        <v>10491</v>
      </c>
      <c r="D4260" s="113" t="s">
        <v>7677</v>
      </c>
      <c r="E4260" s="113">
        <f t="shared" si="66"/>
        <v>30200537</v>
      </c>
      <c r="F4260" s="113" t="s">
        <v>11571</v>
      </c>
      <c r="G4260" s="113" t="s">
        <v>7531</v>
      </c>
      <c r="H4260" s="113" t="s">
        <v>13475</v>
      </c>
      <c r="I4260" s="113" t="s">
        <v>7678</v>
      </c>
    </row>
    <row r="4261" spans="1:12" x14ac:dyDescent="0.2">
      <c r="A4261" s="113" t="s">
        <v>10491</v>
      </c>
      <c r="D4261" s="113" t="s">
        <v>7679</v>
      </c>
      <c r="E4261" s="113">
        <f t="shared" si="66"/>
        <v>30200538</v>
      </c>
      <c r="F4261" s="113" t="s">
        <v>11571</v>
      </c>
      <c r="G4261" s="113" t="s">
        <v>7531</v>
      </c>
      <c r="H4261" s="113" t="s">
        <v>13475</v>
      </c>
      <c r="I4261" s="113" t="s">
        <v>7680</v>
      </c>
    </row>
    <row r="4262" spans="1:12" x14ac:dyDescent="0.2">
      <c r="A4262" s="113" t="s">
        <v>10491</v>
      </c>
      <c r="D4262" s="113" t="s">
        <v>7681</v>
      </c>
      <c r="E4262" s="113">
        <f t="shared" si="66"/>
        <v>30200540</v>
      </c>
      <c r="F4262" s="113" t="s">
        <v>11571</v>
      </c>
      <c r="G4262" s="113" t="s">
        <v>7531</v>
      </c>
      <c r="H4262" s="113" t="s">
        <v>13475</v>
      </c>
      <c r="I4262" s="113" t="s">
        <v>7682</v>
      </c>
    </row>
    <row r="4263" spans="1:12" x14ac:dyDescent="0.2">
      <c r="A4263" s="113" t="s">
        <v>10491</v>
      </c>
      <c r="D4263" s="113" t="s">
        <v>7683</v>
      </c>
      <c r="E4263" s="113">
        <f t="shared" si="66"/>
        <v>30200550</v>
      </c>
      <c r="F4263" s="113" t="s">
        <v>11571</v>
      </c>
      <c r="G4263" s="113" t="s">
        <v>7531</v>
      </c>
      <c r="H4263" s="113" t="s">
        <v>13475</v>
      </c>
      <c r="I4263" s="113" t="s">
        <v>7684</v>
      </c>
    </row>
    <row r="4264" spans="1:12" x14ac:dyDescent="0.2">
      <c r="A4264" s="113" t="s">
        <v>10491</v>
      </c>
      <c r="D4264" s="113" t="s">
        <v>7685</v>
      </c>
      <c r="E4264" s="113">
        <f t="shared" si="66"/>
        <v>30200551</v>
      </c>
      <c r="F4264" s="113" t="s">
        <v>11571</v>
      </c>
      <c r="G4264" s="113" t="s">
        <v>7531</v>
      </c>
      <c r="H4264" s="113" t="s">
        <v>13475</v>
      </c>
      <c r="I4264" s="113" t="s">
        <v>7686</v>
      </c>
    </row>
    <row r="4265" spans="1:12" x14ac:dyDescent="0.2">
      <c r="A4265" s="113" t="s">
        <v>10491</v>
      </c>
      <c r="D4265" s="113" t="s">
        <v>7687</v>
      </c>
      <c r="E4265" s="113">
        <f t="shared" si="66"/>
        <v>30200552</v>
      </c>
      <c r="F4265" s="113" t="s">
        <v>11571</v>
      </c>
      <c r="G4265" s="113" t="s">
        <v>7531</v>
      </c>
      <c r="H4265" s="113" t="s">
        <v>13475</v>
      </c>
      <c r="I4265" s="113" t="s">
        <v>7688</v>
      </c>
    </row>
    <row r="4266" spans="1:12" x14ac:dyDescent="0.2">
      <c r="A4266" s="113" t="s">
        <v>10491</v>
      </c>
      <c r="D4266" s="113" t="s">
        <v>7689</v>
      </c>
      <c r="E4266" s="113">
        <f t="shared" si="66"/>
        <v>30200553</v>
      </c>
      <c r="F4266" s="113" t="s">
        <v>11571</v>
      </c>
      <c r="G4266" s="113" t="s">
        <v>7531</v>
      </c>
      <c r="H4266" s="113" t="s">
        <v>13475</v>
      </c>
      <c r="I4266" s="113" t="s">
        <v>7690</v>
      </c>
    </row>
    <row r="4267" spans="1:12" x14ac:dyDescent="0.2">
      <c r="A4267" s="113" t="s">
        <v>10491</v>
      </c>
      <c r="D4267" s="113" t="s">
        <v>7691</v>
      </c>
      <c r="E4267" s="113">
        <f t="shared" si="66"/>
        <v>30200554</v>
      </c>
      <c r="F4267" s="113" t="s">
        <v>11571</v>
      </c>
      <c r="G4267" s="113" t="s">
        <v>7531</v>
      </c>
      <c r="H4267" s="113" t="s">
        <v>13475</v>
      </c>
      <c r="I4267" s="113" t="s">
        <v>7692</v>
      </c>
      <c r="K4267" s="115">
        <v>37732</v>
      </c>
      <c r="L4267" s="113" t="s">
        <v>7693</v>
      </c>
    </row>
    <row r="4268" spans="1:12" x14ac:dyDescent="0.2">
      <c r="A4268" s="113" t="s">
        <v>10491</v>
      </c>
      <c r="D4268" s="113" t="s">
        <v>7694</v>
      </c>
      <c r="E4268" s="113">
        <f t="shared" si="66"/>
        <v>30200555</v>
      </c>
      <c r="F4268" s="113" t="s">
        <v>11571</v>
      </c>
      <c r="G4268" s="113" t="s">
        <v>7531</v>
      </c>
      <c r="H4268" s="113" t="s">
        <v>13475</v>
      </c>
      <c r="I4268" s="113" t="s">
        <v>7695</v>
      </c>
    </row>
    <row r="4269" spans="1:12" x14ac:dyDescent="0.2">
      <c r="A4269" s="113" t="s">
        <v>10491</v>
      </c>
      <c r="D4269" s="113" t="s">
        <v>7696</v>
      </c>
      <c r="E4269" s="113">
        <f t="shared" si="66"/>
        <v>30200556</v>
      </c>
      <c r="F4269" s="113" t="s">
        <v>11571</v>
      </c>
      <c r="G4269" s="113" t="s">
        <v>7531</v>
      </c>
      <c r="H4269" s="113" t="s">
        <v>13475</v>
      </c>
      <c r="I4269" s="113" t="s">
        <v>7697</v>
      </c>
      <c r="J4269" s="115">
        <v>37732</v>
      </c>
    </row>
    <row r="4270" spans="1:12" x14ac:dyDescent="0.2">
      <c r="A4270" s="113" t="s">
        <v>10491</v>
      </c>
      <c r="D4270" s="113" t="s">
        <v>7698</v>
      </c>
      <c r="E4270" s="113">
        <f t="shared" si="66"/>
        <v>30200557</v>
      </c>
      <c r="F4270" s="113" t="s">
        <v>11571</v>
      </c>
      <c r="G4270" s="113" t="s">
        <v>7531</v>
      </c>
      <c r="H4270" s="113" t="s">
        <v>13475</v>
      </c>
      <c r="I4270" s="113" t="s">
        <v>4904</v>
      </c>
      <c r="J4270" s="115">
        <v>37732</v>
      </c>
    </row>
    <row r="4271" spans="1:12" x14ac:dyDescent="0.2">
      <c r="A4271" s="113" t="s">
        <v>10491</v>
      </c>
      <c r="D4271" s="113" t="s">
        <v>4905</v>
      </c>
      <c r="E4271" s="113">
        <f t="shared" si="66"/>
        <v>30200560</v>
      </c>
      <c r="F4271" s="113" t="s">
        <v>11571</v>
      </c>
      <c r="G4271" s="113" t="s">
        <v>7531</v>
      </c>
      <c r="H4271" s="113" t="s">
        <v>13475</v>
      </c>
      <c r="I4271" s="113" t="s">
        <v>4906</v>
      </c>
      <c r="K4271" s="115">
        <v>37732</v>
      </c>
      <c r="L4271" s="113" t="s">
        <v>4907</v>
      </c>
    </row>
    <row r="4272" spans="1:12" x14ac:dyDescent="0.2">
      <c r="A4272" s="113" t="s">
        <v>10491</v>
      </c>
      <c r="D4272" s="113" t="s">
        <v>4908</v>
      </c>
      <c r="E4272" s="113">
        <f t="shared" si="66"/>
        <v>30200561</v>
      </c>
      <c r="F4272" s="113" t="s">
        <v>11571</v>
      </c>
      <c r="G4272" s="113" t="s">
        <v>7531</v>
      </c>
      <c r="H4272" s="113" t="s">
        <v>13475</v>
      </c>
      <c r="I4272" s="113" t="s">
        <v>4909</v>
      </c>
    </row>
    <row r="4273" spans="1:9" x14ac:dyDescent="0.2">
      <c r="A4273" s="113" t="s">
        <v>10491</v>
      </c>
      <c r="D4273" s="113" t="s">
        <v>4910</v>
      </c>
      <c r="E4273" s="113">
        <f t="shared" si="66"/>
        <v>30200562</v>
      </c>
      <c r="F4273" s="113" t="s">
        <v>11571</v>
      </c>
      <c r="G4273" s="113" t="s">
        <v>7531</v>
      </c>
      <c r="H4273" s="113" t="s">
        <v>13475</v>
      </c>
      <c r="I4273" s="113" t="s">
        <v>4911</v>
      </c>
    </row>
    <row r="4274" spans="1:9" x14ac:dyDescent="0.2">
      <c r="A4274" s="113" t="s">
        <v>10491</v>
      </c>
      <c r="D4274" s="113" t="s">
        <v>4912</v>
      </c>
      <c r="E4274" s="113">
        <f t="shared" si="66"/>
        <v>30200563</v>
      </c>
      <c r="F4274" s="113" t="s">
        <v>11571</v>
      </c>
      <c r="G4274" s="113" t="s">
        <v>7531</v>
      </c>
      <c r="H4274" s="113" t="s">
        <v>13475</v>
      </c>
      <c r="I4274" s="113" t="s">
        <v>4961</v>
      </c>
    </row>
    <row r="4275" spans="1:9" x14ac:dyDescent="0.2">
      <c r="A4275" s="113" t="s">
        <v>10491</v>
      </c>
      <c r="D4275" s="113" t="s">
        <v>4962</v>
      </c>
      <c r="E4275" s="113">
        <f t="shared" si="66"/>
        <v>30200564</v>
      </c>
      <c r="F4275" s="113" t="s">
        <v>11571</v>
      </c>
      <c r="G4275" s="113" t="s">
        <v>7531</v>
      </c>
      <c r="H4275" s="113" t="s">
        <v>13475</v>
      </c>
      <c r="I4275" s="113" t="s">
        <v>4963</v>
      </c>
    </row>
    <row r="4276" spans="1:9" x14ac:dyDescent="0.2">
      <c r="A4276" s="113" t="s">
        <v>10491</v>
      </c>
      <c r="D4276" s="113" t="s">
        <v>4964</v>
      </c>
      <c r="E4276" s="113">
        <f t="shared" si="66"/>
        <v>30200565</v>
      </c>
      <c r="F4276" s="113" t="s">
        <v>11571</v>
      </c>
      <c r="G4276" s="113" t="s">
        <v>7531</v>
      </c>
      <c r="H4276" s="113" t="s">
        <v>13475</v>
      </c>
      <c r="I4276" s="113" t="s">
        <v>4965</v>
      </c>
    </row>
    <row r="4277" spans="1:9" x14ac:dyDescent="0.2">
      <c r="A4277" s="113" t="s">
        <v>10491</v>
      </c>
      <c r="D4277" s="113" t="s">
        <v>4966</v>
      </c>
      <c r="E4277" s="113">
        <f t="shared" si="66"/>
        <v>30200601</v>
      </c>
      <c r="F4277" s="113" t="s">
        <v>11571</v>
      </c>
      <c r="G4277" s="113" t="s">
        <v>7531</v>
      </c>
      <c r="H4277" s="113" t="s">
        <v>4967</v>
      </c>
      <c r="I4277" s="113" t="s">
        <v>13476</v>
      </c>
    </row>
    <row r="4278" spans="1:9" x14ac:dyDescent="0.2">
      <c r="A4278" s="113" t="s">
        <v>10491</v>
      </c>
      <c r="D4278" s="113" t="s">
        <v>4968</v>
      </c>
      <c r="E4278" s="113">
        <f t="shared" si="66"/>
        <v>30200602</v>
      </c>
      <c r="F4278" s="113" t="s">
        <v>11571</v>
      </c>
      <c r="G4278" s="113" t="s">
        <v>7531</v>
      </c>
      <c r="H4278" s="113" t="s">
        <v>4967</v>
      </c>
      <c r="I4278" s="113" t="s">
        <v>13478</v>
      </c>
    </row>
    <row r="4279" spans="1:9" x14ac:dyDescent="0.2">
      <c r="A4279" s="113" t="s">
        <v>10491</v>
      </c>
      <c r="D4279" s="113" t="s">
        <v>4969</v>
      </c>
      <c r="E4279" s="113">
        <f t="shared" si="66"/>
        <v>30200603</v>
      </c>
      <c r="F4279" s="113" t="s">
        <v>11571</v>
      </c>
      <c r="G4279" s="113" t="s">
        <v>7531</v>
      </c>
      <c r="H4279" s="113" t="s">
        <v>4967</v>
      </c>
      <c r="I4279" s="113" t="s">
        <v>10645</v>
      </c>
    </row>
    <row r="4280" spans="1:9" x14ac:dyDescent="0.2">
      <c r="A4280" s="113" t="s">
        <v>10491</v>
      </c>
      <c r="D4280" s="113" t="s">
        <v>4970</v>
      </c>
      <c r="E4280" s="113">
        <f t="shared" si="66"/>
        <v>30200604</v>
      </c>
      <c r="F4280" s="113" t="s">
        <v>11571</v>
      </c>
      <c r="G4280" s="113" t="s">
        <v>7531</v>
      </c>
      <c r="H4280" s="113" t="s">
        <v>4967</v>
      </c>
      <c r="I4280" s="113" t="s">
        <v>14436</v>
      </c>
    </row>
    <row r="4281" spans="1:9" x14ac:dyDescent="0.2">
      <c r="A4281" s="113" t="s">
        <v>10491</v>
      </c>
      <c r="D4281" s="113" t="s">
        <v>4971</v>
      </c>
      <c r="E4281" s="113">
        <f t="shared" si="66"/>
        <v>30200605</v>
      </c>
      <c r="F4281" s="113" t="s">
        <v>11571</v>
      </c>
      <c r="G4281" s="113" t="s">
        <v>7531</v>
      </c>
      <c r="H4281" s="113" t="s">
        <v>4967</v>
      </c>
      <c r="I4281" s="113" t="s">
        <v>10648</v>
      </c>
    </row>
    <row r="4282" spans="1:9" x14ac:dyDescent="0.2">
      <c r="A4282" s="113" t="s">
        <v>10491</v>
      </c>
      <c r="D4282" s="113" t="s">
        <v>4972</v>
      </c>
      <c r="E4282" s="113">
        <f t="shared" si="66"/>
        <v>30200606</v>
      </c>
      <c r="F4282" s="113" t="s">
        <v>11571</v>
      </c>
      <c r="G4282" s="113" t="s">
        <v>7531</v>
      </c>
      <c r="H4282" s="113" t="s">
        <v>4967</v>
      </c>
      <c r="I4282" s="113" t="s">
        <v>10650</v>
      </c>
    </row>
    <row r="4283" spans="1:9" x14ac:dyDescent="0.2">
      <c r="A4283" s="113" t="s">
        <v>10491</v>
      </c>
      <c r="D4283" s="113" t="s">
        <v>4973</v>
      </c>
      <c r="E4283" s="113">
        <f t="shared" si="66"/>
        <v>30200607</v>
      </c>
      <c r="F4283" s="113" t="s">
        <v>11571</v>
      </c>
      <c r="G4283" s="113" t="s">
        <v>7531</v>
      </c>
      <c r="H4283" s="113" t="s">
        <v>4967</v>
      </c>
      <c r="I4283" s="113" t="s">
        <v>10652</v>
      </c>
    </row>
    <row r="4284" spans="1:9" x14ac:dyDescent="0.2">
      <c r="A4284" s="113" t="s">
        <v>10491</v>
      </c>
      <c r="D4284" s="113" t="s">
        <v>4974</v>
      </c>
      <c r="E4284" s="113">
        <f t="shared" si="66"/>
        <v>30200608</v>
      </c>
      <c r="F4284" s="113" t="s">
        <v>11571</v>
      </c>
      <c r="G4284" s="113" t="s">
        <v>7531</v>
      </c>
      <c r="H4284" s="113" t="s">
        <v>4967</v>
      </c>
      <c r="I4284" s="113" t="s">
        <v>10654</v>
      </c>
    </row>
    <row r="4285" spans="1:9" x14ac:dyDescent="0.2">
      <c r="A4285" s="113" t="s">
        <v>10491</v>
      </c>
      <c r="D4285" s="113" t="s">
        <v>4975</v>
      </c>
      <c r="E4285" s="113">
        <f t="shared" si="66"/>
        <v>30200609</v>
      </c>
      <c r="F4285" s="113" t="s">
        <v>11571</v>
      </c>
      <c r="G4285" s="113" t="s">
        <v>7531</v>
      </c>
      <c r="H4285" s="113" t="s">
        <v>4967</v>
      </c>
      <c r="I4285" s="113" t="s">
        <v>10656</v>
      </c>
    </row>
    <row r="4286" spans="1:9" x14ac:dyDescent="0.2">
      <c r="A4286" s="113" t="s">
        <v>10491</v>
      </c>
      <c r="D4286" s="113" t="s">
        <v>4976</v>
      </c>
      <c r="E4286" s="113">
        <f t="shared" si="66"/>
        <v>30200610</v>
      </c>
      <c r="F4286" s="113" t="s">
        <v>11571</v>
      </c>
      <c r="G4286" s="113" t="s">
        <v>7531</v>
      </c>
      <c r="H4286" s="113" t="s">
        <v>4967</v>
      </c>
      <c r="I4286" s="113" t="s">
        <v>10652</v>
      </c>
    </row>
    <row r="4287" spans="1:9" x14ac:dyDescent="0.2">
      <c r="A4287" s="113" t="s">
        <v>10491</v>
      </c>
      <c r="D4287" s="113" t="s">
        <v>4977</v>
      </c>
      <c r="E4287" s="113">
        <f t="shared" si="66"/>
        <v>30200611</v>
      </c>
      <c r="F4287" s="113" t="s">
        <v>11571</v>
      </c>
      <c r="G4287" s="113" t="s">
        <v>7531</v>
      </c>
      <c r="H4287" s="113" t="s">
        <v>4967</v>
      </c>
      <c r="I4287" s="113" t="s">
        <v>10654</v>
      </c>
    </row>
    <row r="4288" spans="1:9" x14ac:dyDescent="0.2">
      <c r="A4288" s="113" t="s">
        <v>10491</v>
      </c>
      <c r="D4288" s="113" t="s">
        <v>4978</v>
      </c>
      <c r="E4288" s="113">
        <f t="shared" si="66"/>
        <v>30200699</v>
      </c>
      <c r="F4288" s="113" t="s">
        <v>11571</v>
      </c>
      <c r="G4288" s="113" t="s">
        <v>7531</v>
      </c>
      <c r="H4288" s="113" t="s">
        <v>4967</v>
      </c>
      <c r="I4288" s="113" t="s">
        <v>14415</v>
      </c>
    </row>
    <row r="4289" spans="1:9" x14ac:dyDescent="0.2">
      <c r="A4289" s="113" t="s">
        <v>10491</v>
      </c>
      <c r="D4289" s="113" t="s">
        <v>4979</v>
      </c>
      <c r="E4289" s="113">
        <f t="shared" si="66"/>
        <v>30200701</v>
      </c>
      <c r="F4289" s="113" t="s">
        <v>11571</v>
      </c>
      <c r="G4289" s="113" t="s">
        <v>7531</v>
      </c>
      <c r="H4289" s="113" t="s">
        <v>4980</v>
      </c>
      <c r="I4289" s="113" t="s">
        <v>4981</v>
      </c>
    </row>
    <row r="4290" spans="1:9" x14ac:dyDescent="0.2">
      <c r="A4290" s="113" t="s">
        <v>10491</v>
      </c>
      <c r="D4290" s="113" t="s">
        <v>4982</v>
      </c>
      <c r="E4290" s="113">
        <f t="shared" ref="E4290:E4353" si="67">VALUE(D4290)</f>
        <v>30200702</v>
      </c>
      <c r="F4290" s="113" t="s">
        <v>11571</v>
      </c>
      <c r="G4290" s="113" t="s">
        <v>7531</v>
      </c>
      <c r="H4290" s="113" t="s">
        <v>4980</v>
      </c>
      <c r="I4290" s="113" t="s">
        <v>4981</v>
      </c>
    </row>
    <row r="4291" spans="1:9" x14ac:dyDescent="0.2">
      <c r="A4291" s="113" t="s">
        <v>10491</v>
      </c>
      <c r="D4291" s="113" t="s">
        <v>4983</v>
      </c>
      <c r="E4291" s="113">
        <f t="shared" si="67"/>
        <v>30200703</v>
      </c>
      <c r="F4291" s="113" t="s">
        <v>11571</v>
      </c>
      <c r="G4291" s="113" t="s">
        <v>7531</v>
      </c>
      <c r="H4291" s="113" t="s">
        <v>4980</v>
      </c>
      <c r="I4291" s="113" t="s">
        <v>4984</v>
      </c>
    </row>
    <row r="4292" spans="1:9" x14ac:dyDescent="0.2">
      <c r="A4292" s="113" t="s">
        <v>10491</v>
      </c>
      <c r="D4292" s="113" t="s">
        <v>4985</v>
      </c>
      <c r="E4292" s="113">
        <f t="shared" si="67"/>
        <v>30200704</v>
      </c>
      <c r="F4292" s="113" t="s">
        <v>11571</v>
      </c>
      <c r="G4292" s="113" t="s">
        <v>7531</v>
      </c>
      <c r="H4292" s="113" t="s">
        <v>4980</v>
      </c>
      <c r="I4292" s="113" t="s">
        <v>4986</v>
      </c>
    </row>
    <row r="4293" spans="1:9" x14ac:dyDescent="0.2">
      <c r="A4293" s="113" t="s">
        <v>10491</v>
      </c>
      <c r="D4293" s="113" t="s">
        <v>4987</v>
      </c>
      <c r="E4293" s="113">
        <f t="shared" si="67"/>
        <v>30200705</v>
      </c>
      <c r="F4293" s="113" t="s">
        <v>11571</v>
      </c>
      <c r="G4293" s="113" t="s">
        <v>7531</v>
      </c>
      <c r="H4293" s="113" t="s">
        <v>4980</v>
      </c>
      <c r="I4293" s="113" t="s">
        <v>4988</v>
      </c>
    </row>
    <row r="4294" spans="1:9" x14ac:dyDescent="0.2">
      <c r="A4294" s="113" t="s">
        <v>10491</v>
      </c>
      <c r="D4294" s="113" t="s">
        <v>4989</v>
      </c>
      <c r="E4294" s="113">
        <f t="shared" si="67"/>
        <v>30200706</v>
      </c>
      <c r="F4294" s="113" t="s">
        <v>11571</v>
      </c>
      <c r="G4294" s="113" t="s">
        <v>7531</v>
      </c>
      <c r="H4294" s="113" t="s">
        <v>4980</v>
      </c>
      <c r="I4294" s="113" t="s">
        <v>4990</v>
      </c>
    </row>
    <row r="4295" spans="1:9" x14ac:dyDescent="0.2">
      <c r="A4295" s="113" t="s">
        <v>10491</v>
      </c>
      <c r="D4295" s="113" t="s">
        <v>4991</v>
      </c>
      <c r="E4295" s="113">
        <f t="shared" si="67"/>
        <v>30200707</v>
      </c>
      <c r="F4295" s="113" t="s">
        <v>11571</v>
      </c>
      <c r="G4295" s="113" t="s">
        <v>7531</v>
      </c>
      <c r="H4295" s="113" t="s">
        <v>4980</v>
      </c>
      <c r="I4295" s="113" t="s">
        <v>4992</v>
      </c>
    </row>
    <row r="4296" spans="1:9" x14ac:dyDescent="0.2">
      <c r="A4296" s="113" t="s">
        <v>10491</v>
      </c>
      <c r="D4296" s="113" t="s">
        <v>4993</v>
      </c>
      <c r="E4296" s="113">
        <f t="shared" si="67"/>
        <v>30200708</v>
      </c>
      <c r="F4296" s="113" t="s">
        <v>11571</v>
      </c>
      <c r="G4296" s="113" t="s">
        <v>7531</v>
      </c>
      <c r="H4296" s="113" t="s">
        <v>4980</v>
      </c>
      <c r="I4296" s="113" t="s">
        <v>4994</v>
      </c>
    </row>
    <row r="4297" spans="1:9" x14ac:dyDescent="0.2">
      <c r="A4297" s="113" t="s">
        <v>10491</v>
      </c>
      <c r="D4297" s="113" t="s">
        <v>4995</v>
      </c>
      <c r="E4297" s="113">
        <f t="shared" si="67"/>
        <v>30200709</v>
      </c>
      <c r="F4297" s="113" t="s">
        <v>11571</v>
      </c>
      <c r="G4297" s="113" t="s">
        <v>7531</v>
      </c>
      <c r="H4297" s="113" t="s">
        <v>4980</v>
      </c>
      <c r="I4297" s="113" t="s">
        <v>4996</v>
      </c>
    </row>
    <row r="4298" spans="1:9" x14ac:dyDescent="0.2">
      <c r="A4298" s="113" t="s">
        <v>10491</v>
      </c>
      <c r="D4298" s="113" t="s">
        <v>4997</v>
      </c>
      <c r="E4298" s="113">
        <f t="shared" si="67"/>
        <v>30200710</v>
      </c>
      <c r="F4298" s="113" t="s">
        <v>11571</v>
      </c>
      <c r="G4298" s="113" t="s">
        <v>7531</v>
      </c>
      <c r="H4298" s="113" t="s">
        <v>4980</v>
      </c>
      <c r="I4298" s="113" t="s">
        <v>4998</v>
      </c>
    </row>
    <row r="4299" spans="1:9" x14ac:dyDescent="0.2">
      <c r="A4299" s="113" t="s">
        <v>10491</v>
      </c>
      <c r="D4299" s="113" t="s">
        <v>4999</v>
      </c>
      <c r="E4299" s="113">
        <f t="shared" si="67"/>
        <v>30200711</v>
      </c>
      <c r="F4299" s="113" t="s">
        <v>11571</v>
      </c>
      <c r="G4299" s="113" t="s">
        <v>7531</v>
      </c>
      <c r="H4299" s="113" t="s">
        <v>4980</v>
      </c>
      <c r="I4299" s="113" t="s">
        <v>5000</v>
      </c>
    </row>
    <row r="4300" spans="1:9" x14ac:dyDescent="0.2">
      <c r="A4300" s="113" t="s">
        <v>10491</v>
      </c>
      <c r="D4300" s="113" t="s">
        <v>5001</v>
      </c>
      <c r="E4300" s="113">
        <f t="shared" si="67"/>
        <v>30200712</v>
      </c>
      <c r="F4300" s="113" t="s">
        <v>11571</v>
      </c>
      <c r="G4300" s="113" t="s">
        <v>7531</v>
      </c>
      <c r="H4300" s="113" t="s">
        <v>4980</v>
      </c>
      <c r="I4300" s="113" t="s">
        <v>5002</v>
      </c>
    </row>
    <row r="4301" spans="1:9" x14ac:dyDescent="0.2">
      <c r="A4301" s="113" t="s">
        <v>10491</v>
      </c>
      <c r="D4301" s="113" t="s">
        <v>5003</v>
      </c>
      <c r="E4301" s="113">
        <f t="shared" si="67"/>
        <v>30200713</v>
      </c>
      <c r="F4301" s="113" t="s">
        <v>11571</v>
      </c>
      <c r="G4301" s="113" t="s">
        <v>7531</v>
      </c>
      <c r="H4301" s="113" t="s">
        <v>4980</v>
      </c>
      <c r="I4301" s="113" t="s">
        <v>5004</v>
      </c>
    </row>
    <row r="4302" spans="1:9" x14ac:dyDescent="0.2">
      <c r="A4302" s="113" t="s">
        <v>10491</v>
      </c>
      <c r="D4302" s="113" t="s">
        <v>5005</v>
      </c>
      <c r="E4302" s="113">
        <f t="shared" si="67"/>
        <v>30200714</v>
      </c>
      <c r="F4302" s="113" t="s">
        <v>11571</v>
      </c>
      <c r="G4302" s="113" t="s">
        <v>7531</v>
      </c>
      <c r="H4302" s="113" t="s">
        <v>4980</v>
      </c>
      <c r="I4302" s="113" t="s">
        <v>5006</v>
      </c>
    </row>
    <row r="4303" spans="1:9" x14ac:dyDescent="0.2">
      <c r="A4303" s="113" t="s">
        <v>10491</v>
      </c>
      <c r="D4303" s="113" t="s">
        <v>5007</v>
      </c>
      <c r="E4303" s="113">
        <f t="shared" si="67"/>
        <v>30200721</v>
      </c>
      <c r="F4303" s="113" t="s">
        <v>11571</v>
      </c>
      <c r="G4303" s="113" t="s">
        <v>7531</v>
      </c>
      <c r="H4303" s="113" t="s">
        <v>4980</v>
      </c>
      <c r="I4303" s="113" t="s">
        <v>5008</v>
      </c>
    </row>
    <row r="4304" spans="1:9" x14ac:dyDescent="0.2">
      <c r="A4304" s="113" t="s">
        <v>10491</v>
      </c>
      <c r="D4304" s="113" t="s">
        <v>5009</v>
      </c>
      <c r="E4304" s="113">
        <f t="shared" si="67"/>
        <v>30200722</v>
      </c>
      <c r="F4304" s="113" t="s">
        <v>11571</v>
      </c>
      <c r="G4304" s="113" t="s">
        <v>7531</v>
      </c>
      <c r="H4304" s="113" t="s">
        <v>4980</v>
      </c>
      <c r="I4304" s="113" t="s">
        <v>5010</v>
      </c>
    </row>
    <row r="4305" spans="1:9" x14ac:dyDescent="0.2">
      <c r="A4305" s="113" t="s">
        <v>10491</v>
      </c>
      <c r="D4305" s="113" t="s">
        <v>5011</v>
      </c>
      <c r="E4305" s="113">
        <f t="shared" si="67"/>
        <v>30200723</v>
      </c>
      <c r="F4305" s="113" t="s">
        <v>11571</v>
      </c>
      <c r="G4305" s="113" t="s">
        <v>7531</v>
      </c>
      <c r="H4305" s="113" t="s">
        <v>4980</v>
      </c>
      <c r="I4305" s="113" t="s">
        <v>5012</v>
      </c>
    </row>
    <row r="4306" spans="1:9" x14ac:dyDescent="0.2">
      <c r="A4306" s="113" t="s">
        <v>10491</v>
      </c>
      <c r="D4306" s="113" t="s">
        <v>5013</v>
      </c>
      <c r="E4306" s="113">
        <f t="shared" si="67"/>
        <v>30200724</v>
      </c>
      <c r="F4306" s="113" t="s">
        <v>11571</v>
      </c>
      <c r="G4306" s="113" t="s">
        <v>7531</v>
      </c>
      <c r="H4306" s="113" t="s">
        <v>4980</v>
      </c>
      <c r="I4306" s="113" t="s">
        <v>5014</v>
      </c>
    </row>
    <row r="4307" spans="1:9" x14ac:dyDescent="0.2">
      <c r="A4307" s="113" t="s">
        <v>10491</v>
      </c>
      <c r="D4307" s="113" t="s">
        <v>5015</v>
      </c>
      <c r="E4307" s="113">
        <f t="shared" si="67"/>
        <v>30200730</v>
      </c>
      <c r="F4307" s="113" t="s">
        <v>11571</v>
      </c>
      <c r="G4307" s="113" t="s">
        <v>7531</v>
      </c>
      <c r="H4307" s="113" t="s">
        <v>4980</v>
      </c>
      <c r="I4307" s="113" t="s">
        <v>4981</v>
      </c>
    </row>
    <row r="4308" spans="1:9" x14ac:dyDescent="0.2">
      <c r="A4308" s="113" t="s">
        <v>10491</v>
      </c>
      <c r="D4308" s="113" t="s">
        <v>5016</v>
      </c>
      <c r="E4308" s="113">
        <f t="shared" si="67"/>
        <v>30200731</v>
      </c>
      <c r="F4308" s="113" t="s">
        <v>11571</v>
      </c>
      <c r="G4308" s="113" t="s">
        <v>7531</v>
      </c>
      <c r="H4308" s="113" t="s">
        <v>4980</v>
      </c>
      <c r="I4308" s="113" t="s">
        <v>5017</v>
      </c>
    </row>
    <row r="4309" spans="1:9" x14ac:dyDescent="0.2">
      <c r="A4309" s="113" t="s">
        <v>10491</v>
      </c>
      <c r="D4309" s="113" t="s">
        <v>5018</v>
      </c>
      <c r="E4309" s="113">
        <f t="shared" si="67"/>
        <v>30200732</v>
      </c>
      <c r="F4309" s="113" t="s">
        <v>11571</v>
      </c>
      <c r="G4309" s="113" t="s">
        <v>7531</v>
      </c>
      <c r="H4309" s="113" t="s">
        <v>4980</v>
      </c>
      <c r="I4309" s="113" t="s">
        <v>5019</v>
      </c>
    </row>
    <row r="4310" spans="1:9" x14ac:dyDescent="0.2">
      <c r="A4310" s="113" t="s">
        <v>10491</v>
      </c>
      <c r="D4310" s="113" t="s">
        <v>5020</v>
      </c>
      <c r="E4310" s="113">
        <f t="shared" si="67"/>
        <v>30200733</v>
      </c>
      <c r="F4310" s="113" t="s">
        <v>11571</v>
      </c>
      <c r="G4310" s="113" t="s">
        <v>7531</v>
      </c>
      <c r="H4310" s="113" t="s">
        <v>4980</v>
      </c>
      <c r="I4310" s="113" t="s">
        <v>5021</v>
      </c>
    </row>
    <row r="4311" spans="1:9" x14ac:dyDescent="0.2">
      <c r="A4311" s="113" t="s">
        <v>10491</v>
      </c>
      <c r="D4311" s="113" t="s">
        <v>5022</v>
      </c>
      <c r="E4311" s="113">
        <f t="shared" si="67"/>
        <v>30200734</v>
      </c>
      <c r="F4311" s="113" t="s">
        <v>11571</v>
      </c>
      <c r="G4311" s="113" t="s">
        <v>7531</v>
      </c>
      <c r="H4311" s="113" t="s">
        <v>4980</v>
      </c>
      <c r="I4311" s="113" t="s">
        <v>5023</v>
      </c>
    </row>
    <row r="4312" spans="1:9" x14ac:dyDescent="0.2">
      <c r="A4312" s="113" t="s">
        <v>10491</v>
      </c>
      <c r="D4312" s="113" t="s">
        <v>5024</v>
      </c>
      <c r="E4312" s="113">
        <f t="shared" si="67"/>
        <v>30200740</v>
      </c>
      <c r="F4312" s="113" t="s">
        <v>11571</v>
      </c>
      <c r="G4312" s="113" t="s">
        <v>7531</v>
      </c>
      <c r="H4312" s="113" t="s">
        <v>4980</v>
      </c>
      <c r="I4312" s="113" t="s">
        <v>5025</v>
      </c>
    </row>
    <row r="4313" spans="1:9" x14ac:dyDescent="0.2">
      <c r="A4313" s="113" t="s">
        <v>10491</v>
      </c>
      <c r="D4313" s="113" t="s">
        <v>5026</v>
      </c>
      <c r="E4313" s="113">
        <f t="shared" si="67"/>
        <v>30200741</v>
      </c>
      <c r="F4313" s="113" t="s">
        <v>11571</v>
      </c>
      <c r="G4313" s="113" t="s">
        <v>7531</v>
      </c>
      <c r="H4313" s="113" t="s">
        <v>4980</v>
      </c>
      <c r="I4313" s="113" t="s">
        <v>5027</v>
      </c>
    </row>
    <row r="4314" spans="1:9" x14ac:dyDescent="0.2">
      <c r="A4314" s="113" t="s">
        <v>10491</v>
      </c>
      <c r="D4314" s="113" t="s">
        <v>5028</v>
      </c>
      <c r="E4314" s="113">
        <f t="shared" si="67"/>
        <v>30200742</v>
      </c>
      <c r="F4314" s="113" t="s">
        <v>11571</v>
      </c>
      <c r="G4314" s="113" t="s">
        <v>7531</v>
      </c>
      <c r="H4314" s="113" t="s">
        <v>4980</v>
      </c>
      <c r="I4314" s="113" t="s">
        <v>5029</v>
      </c>
    </row>
    <row r="4315" spans="1:9" x14ac:dyDescent="0.2">
      <c r="A4315" s="113" t="s">
        <v>10491</v>
      </c>
      <c r="D4315" s="113" t="s">
        <v>5030</v>
      </c>
      <c r="E4315" s="113">
        <f t="shared" si="67"/>
        <v>30200743</v>
      </c>
      <c r="F4315" s="113" t="s">
        <v>11571</v>
      </c>
      <c r="G4315" s="113" t="s">
        <v>7531</v>
      </c>
      <c r="H4315" s="113" t="s">
        <v>4980</v>
      </c>
      <c r="I4315" s="113" t="s">
        <v>5031</v>
      </c>
    </row>
    <row r="4316" spans="1:9" x14ac:dyDescent="0.2">
      <c r="A4316" s="113" t="s">
        <v>10491</v>
      </c>
      <c r="D4316" s="113" t="s">
        <v>5032</v>
      </c>
      <c r="E4316" s="113">
        <f t="shared" si="67"/>
        <v>30200744</v>
      </c>
      <c r="F4316" s="113" t="s">
        <v>11571</v>
      </c>
      <c r="G4316" s="113" t="s">
        <v>7531</v>
      </c>
      <c r="H4316" s="113" t="s">
        <v>4980</v>
      </c>
      <c r="I4316" s="113" t="s">
        <v>5033</v>
      </c>
    </row>
    <row r="4317" spans="1:9" x14ac:dyDescent="0.2">
      <c r="A4317" s="113" t="s">
        <v>10491</v>
      </c>
      <c r="D4317" s="113" t="s">
        <v>5034</v>
      </c>
      <c r="E4317" s="113">
        <f t="shared" si="67"/>
        <v>30200745</v>
      </c>
      <c r="F4317" s="113" t="s">
        <v>11571</v>
      </c>
      <c r="G4317" s="113" t="s">
        <v>7531</v>
      </c>
      <c r="H4317" s="113" t="s">
        <v>4980</v>
      </c>
      <c r="I4317" s="113" t="s">
        <v>7826</v>
      </c>
    </row>
    <row r="4318" spans="1:9" x14ac:dyDescent="0.2">
      <c r="A4318" s="113" t="s">
        <v>10491</v>
      </c>
      <c r="D4318" s="113" t="s">
        <v>7827</v>
      </c>
      <c r="E4318" s="113">
        <f t="shared" si="67"/>
        <v>30200746</v>
      </c>
      <c r="F4318" s="113" t="s">
        <v>11571</v>
      </c>
      <c r="G4318" s="113" t="s">
        <v>7531</v>
      </c>
      <c r="H4318" s="113" t="s">
        <v>4980</v>
      </c>
      <c r="I4318" s="113" t="s">
        <v>7828</v>
      </c>
    </row>
    <row r="4319" spans="1:9" x14ac:dyDescent="0.2">
      <c r="A4319" s="113" t="s">
        <v>10491</v>
      </c>
      <c r="D4319" s="113" t="s">
        <v>7829</v>
      </c>
      <c r="E4319" s="113">
        <f t="shared" si="67"/>
        <v>30200747</v>
      </c>
      <c r="F4319" s="113" t="s">
        <v>11571</v>
      </c>
      <c r="G4319" s="113" t="s">
        <v>7531</v>
      </c>
      <c r="H4319" s="113" t="s">
        <v>4980</v>
      </c>
      <c r="I4319" s="113" t="s">
        <v>7830</v>
      </c>
    </row>
    <row r="4320" spans="1:9" x14ac:dyDescent="0.2">
      <c r="A4320" s="113" t="s">
        <v>10491</v>
      </c>
      <c r="D4320" s="113" t="s">
        <v>7831</v>
      </c>
      <c r="E4320" s="113">
        <f t="shared" si="67"/>
        <v>30200748</v>
      </c>
      <c r="F4320" s="113" t="s">
        <v>11571</v>
      </c>
      <c r="G4320" s="113" t="s">
        <v>7531</v>
      </c>
      <c r="H4320" s="113" t="s">
        <v>4980</v>
      </c>
      <c r="I4320" s="113" t="s">
        <v>7832</v>
      </c>
    </row>
    <row r="4321" spans="1:9" x14ac:dyDescent="0.2">
      <c r="A4321" s="113" t="s">
        <v>10491</v>
      </c>
      <c r="D4321" s="113" t="s">
        <v>7833</v>
      </c>
      <c r="E4321" s="113">
        <f t="shared" si="67"/>
        <v>30200751</v>
      </c>
      <c r="F4321" s="113" t="s">
        <v>11571</v>
      </c>
      <c r="G4321" s="113" t="s">
        <v>7531</v>
      </c>
      <c r="H4321" s="113" t="s">
        <v>4980</v>
      </c>
      <c r="I4321" s="113" t="s">
        <v>7834</v>
      </c>
    </row>
    <row r="4322" spans="1:9" x14ac:dyDescent="0.2">
      <c r="A4322" s="113" t="s">
        <v>10491</v>
      </c>
      <c r="D4322" s="113" t="s">
        <v>7835</v>
      </c>
      <c r="E4322" s="113">
        <f t="shared" si="67"/>
        <v>30200752</v>
      </c>
      <c r="F4322" s="113" t="s">
        <v>11571</v>
      </c>
      <c r="G4322" s="113" t="s">
        <v>7531</v>
      </c>
      <c r="H4322" s="113" t="s">
        <v>4980</v>
      </c>
      <c r="I4322" s="113" t="s">
        <v>7836</v>
      </c>
    </row>
    <row r="4323" spans="1:9" x14ac:dyDescent="0.2">
      <c r="A4323" s="113" t="s">
        <v>10491</v>
      </c>
      <c r="D4323" s="113" t="s">
        <v>7837</v>
      </c>
      <c r="E4323" s="113">
        <f t="shared" si="67"/>
        <v>30200753</v>
      </c>
      <c r="F4323" s="113" t="s">
        <v>11571</v>
      </c>
      <c r="G4323" s="113" t="s">
        <v>7531</v>
      </c>
      <c r="H4323" s="113" t="s">
        <v>4980</v>
      </c>
      <c r="I4323" s="113" t="s">
        <v>7838</v>
      </c>
    </row>
    <row r="4324" spans="1:9" x14ac:dyDescent="0.2">
      <c r="A4324" s="113" t="s">
        <v>10491</v>
      </c>
      <c r="D4324" s="113" t="s">
        <v>7839</v>
      </c>
      <c r="E4324" s="113">
        <f t="shared" si="67"/>
        <v>30200754</v>
      </c>
      <c r="F4324" s="113" t="s">
        <v>11571</v>
      </c>
      <c r="G4324" s="113" t="s">
        <v>7531</v>
      </c>
      <c r="H4324" s="113" t="s">
        <v>4980</v>
      </c>
      <c r="I4324" s="113" t="s">
        <v>7840</v>
      </c>
    </row>
    <row r="4325" spans="1:9" x14ac:dyDescent="0.2">
      <c r="A4325" s="113" t="s">
        <v>10491</v>
      </c>
      <c r="D4325" s="113" t="s">
        <v>7841</v>
      </c>
      <c r="E4325" s="113">
        <f t="shared" si="67"/>
        <v>30200755</v>
      </c>
      <c r="F4325" s="113" t="s">
        <v>11571</v>
      </c>
      <c r="G4325" s="113" t="s">
        <v>7531</v>
      </c>
      <c r="H4325" s="113" t="s">
        <v>4980</v>
      </c>
      <c r="I4325" s="113" t="s">
        <v>7842</v>
      </c>
    </row>
    <row r="4326" spans="1:9" x14ac:dyDescent="0.2">
      <c r="A4326" s="113" t="s">
        <v>10491</v>
      </c>
      <c r="D4326" s="113" t="s">
        <v>7843</v>
      </c>
      <c r="E4326" s="113">
        <f t="shared" si="67"/>
        <v>30200756</v>
      </c>
      <c r="F4326" s="113" t="s">
        <v>11571</v>
      </c>
      <c r="G4326" s="113" t="s">
        <v>7531</v>
      </c>
      <c r="H4326" s="113" t="s">
        <v>4980</v>
      </c>
      <c r="I4326" s="113" t="s">
        <v>7844</v>
      </c>
    </row>
    <row r="4327" spans="1:9" x14ac:dyDescent="0.2">
      <c r="A4327" s="113" t="s">
        <v>10491</v>
      </c>
      <c r="D4327" s="113" t="s">
        <v>7845</v>
      </c>
      <c r="E4327" s="113">
        <f t="shared" si="67"/>
        <v>30200757</v>
      </c>
      <c r="F4327" s="113" t="s">
        <v>11571</v>
      </c>
      <c r="G4327" s="113" t="s">
        <v>7531</v>
      </c>
      <c r="H4327" s="113" t="s">
        <v>4980</v>
      </c>
      <c r="I4327" s="113" t="s">
        <v>10824</v>
      </c>
    </row>
    <row r="4328" spans="1:9" x14ac:dyDescent="0.2">
      <c r="A4328" s="113" t="s">
        <v>10491</v>
      </c>
      <c r="D4328" s="113" t="s">
        <v>10825</v>
      </c>
      <c r="E4328" s="113">
        <f t="shared" si="67"/>
        <v>30200758</v>
      </c>
      <c r="F4328" s="113" t="s">
        <v>11571</v>
      </c>
      <c r="G4328" s="113" t="s">
        <v>7531</v>
      </c>
      <c r="H4328" s="113" t="s">
        <v>4980</v>
      </c>
      <c r="I4328" s="113" t="s">
        <v>10826</v>
      </c>
    </row>
    <row r="4329" spans="1:9" x14ac:dyDescent="0.2">
      <c r="A4329" s="113" t="s">
        <v>10491</v>
      </c>
      <c r="D4329" s="113" t="s">
        <v>10827</v>
      </c>
      <c r="E4329" s="113">
        <f t="shared" si="67"/>
        <v>30200759</v>
      </c>
      <c r="F4329" s="113" t="s">
        <v>11571</v>
      </c>
      <c r="G4329" s="113" t="s">
        <v>7531</v>
      </c>
      <c r="H4329" s="113" t="s">
        <v>4980</v>
      </c>
      <c r="I4329" s="113" t="s">
        <v>10828</v>
      </c>
    </row>
    <row r="4330" spans="1:9" x14ac:dyDescent="0.2">
      <c r="A4330" s="113" t="s">
        <v>10491</v>
      </c>
      <c r="D4330" s="113" t="s">
        <v>10829</v>
      </c>
      <c r="E4330" s="113">
        <f t="shared" si="67"/>
        <v>30200760</v>
      </c>
      <c r="F4330" s="113" t="s">
        <v>11571</v>
      </c>
      <c r="G4330" s="113" t="s">
        <v>7531</v>
      </c>
      <c r="H4330" s="113" t="s">
        <v>4980</v>
      </c>
      <c r="I4330" s="113" t="s">
        <v>10830</v>
      </c>
    </row>
    <row r="4331" spans="1:9" x14ac:dyDescent="0.2">
      <c r="A4331" s="113" t="s">
        <v>10491</v>
      </c>
      <c r="D4331" s="113" t="s">
        <v>10831</v>
      </c>
      <c r="E4331" s="113">
        <f t="shared" si="67"/>
        <v>30200761</v>
      </c>
      <c r="F4331" s="113" t="s">
        <v>11571</v>
      </c>
      <c r="G4331" s="113" t="s">
        <v>7531</v>
      </c>
      <c r="H4331" s="113" t="s">
        <v>4980</v>
      </c>
      <c r="I4331" s="113" t="s">
        <v>10832</v>
      </c>
    </row>
    <row r="4332" spans="1:9" x14ac:dyDescent="0.2">
      <c r="A4332" s="113" t="s">
        <v>10491</v>
      </c>
      <c r="D4332" s="113" t="s">
        <v>10833</v>
      </c>
      <c r="E4332" s="113">
        <f t="shared" si="67"/>
        <v>30200762</v>
      </c>
      <c r="F4332" s="113" t="s">
        <v>11571</v>
      </c>
      <c r="G4332" s="113" t="s">
        <v>7531</v>
      </c>
      <c r="H4332" s="113" t="s">
        <v>4980</v>
      </c>
      <c r="I4332" s="113" t="s">
        <v>10834</v>
      </c>
    </row>
    <row r="4333" spans="1:9" x14ac:dyDescent="0.2">
      <c r="A4333" s="113" t="s">
        <v>10491</v>
      </c>
      <c r="D4333" s="113" t="s">
        <v>10835</v>
      </c>
      <c r="E4333" s="113">
        <f t="shared" si="67"/>
        <v>30200763</v>
      </c>
      <c r="F4333" s="113" t="s">
        <v>11571</v>
      </c>
      <c r="G4333" s="113" t="s">
        <v>7531</v>
      </c>
      <c r="H4333" s="113" t="s">
        <v>4980</v>
      </c>
      <c r="I4333" s="113" t="s">
        <v>10836</v>
      </c>
    </row>
    <row r="4334" spans="1:9" x14ac:dyDescent="0.2">
      <c r="A4334" s="113" t="s">
        <v>10491</v>
      </c>
      <c r="D4334" s="113" t="s">
        <v>10837</v>
      </c>
      <c r="E4334" s="113">
        <f t="shared" si="67"/>
        <v>30200764</v>
      </c>
      <c r="F4334" s="113" t="s">
        <v>11571</v>
      </c>
      <c r="G4334" s="113" t="s">
        <v>7531</v>
      </c>
      <c r="H4334" s="113" t="s">
        <v>4980</v>
      </c>
      <c r="I4334" s="113" t="s">
        <v>10838</v>
      </c>
    </row>
    <row r="4335" spans="1:9" x14ac:dyDescent="0.2">
      <c r="A4335" s="113" t="s">
        <v>10491</v>
      </c>
      <c r="D4335" s="113" t="s">
        <v>10839</v>
      </c>
      <c r="E4335" s="113">
        <f t="shared" si="67"/>
        <v>30200765</v>
      </c>
      <c r="F4335" s="113" t="s">
        <v>11571</v>
      </c>
      <c r="G4335" s="113" t="s">
        <v>7531</v>
      </c>
      <c r="H4335" s="113" t="s">
        <v>4980</v>
      </c>
      <c r="I4335" s="113" t="s">
        <v>10840</v>
      </c>
    </row>
    <row r="4336" spans="1:9" x14ac:dyDescent="0.2">
      <c r="A4336" s="113" t="s">
        <v>10491</v>
      </c>
      <c r="D4336" s="113" t="s">
        <v>10841</v>
      </c>
      <c r="E4336" s="113">
        <f t="shared" si="67"/>
        <v>30200766</v>
      </c>
      <c r="F4336" s="113" t="s">
        <v>11571</v>
      </c>
      <c r="G4336" s="113" t="s">
        <v>7531</v>
      </c>
      <c r="H4336" s="113" t="s">
        <v>4980</v>
      </c>
      <c r="I4336" s="113" t="s">
        <v>10842</v>
      </c>
    </row>
    <row r="4337" spans="1:9" x14ac:dyDescent="0.2">
      <c r="A4337" s="113" t="s">
        <v>10491</v>
      </c>
      <c r="D4337" s="113" t="s">
        <v>10843</v>
      </c>
      <c r="E4337" s="113">
        <f t="shared" si="67"/>
        <v>30200767</v>
      </c>
      <c r="F4337" s="113" t="s">
        <v>11571</v>
      </c>
      <c r="G4337" s="113" t="s">
        <v>7531</v>
      </c>
      <c r="H4337" s="113" t="s">
        <v>4980</v>
      </c>
      <c r="I4337" s="113" t="s">
        <v>10844</v>
      </c>
    </row>
    <row r="4338" spans="1:9" x14ac:dyDescent="0.2">
      <c r="A4338" s="113" t="s">
        <v>10491</v>
      </c>
      <c r="D4338" s="113" t="s">
        <v>10845</v>
      </c>
      <c r="E4338" s="113">
        <f t="shared" si="67"/>
        <v>30200768</v>
      </c>
      <c r="F4338" s="113" t="s">
        <v>11571</v>
      </c>
      <c r="G4338" s="113" t="s">
        <v>7531</v>
      </c>
      <c r="H4338" s="113" t="s">
        <v>4980</v>
      </c>
      <c r="I4338" s="113" t="s">
        <v>10846</v>
      </c>
    </row>
    <row r="4339" spans="1:9" x14ac:dyDescent="0.2">
      <c r="A4339" s="113" t="s">
        <v>10491</v>
      </c>
      <c r="D4339" s="113" t="s">
        <v>10847</v>
      </c>
      <c r="E4339" s="113">
        <f t="shared" si="67"/>
        <v>30200769</v>
      </c>
      <c r="F4339" s="113" t="s">
        <v>11571</v>
      </c>
      <c r="G4339" s="113" t="s">
        <v>7531</v>
      </c>
      <c r="H4339" s="113" t="s">
        <v>4980</v>
      </c>
      <c r="I4339" s="113" t="s">
        <v>10848</v>
      </c>
    </row>
    <row r="4340" spans="1:9" x14ac:dyDescent="0.2">
      <c r="A4340" s="113" t="s">
        <v>10491</v>
      </c>
      <c r="D4340" s="113" t="s">
        <v>10849</v>
      </c>
      <c r="E4340" s="113">
        <f t="shared" si="67"/>
        <v>30200770</v>
      </c>
      <c r="F4340" s="113" t="s">
        <v>11571</v>
      </c>
      <c r="G4340" s="113" t="s">
        <v>7531</v>
      </c>
      <c r="H4340" s="113" t="s">
        <v>4980</v>
      </c>
      <c r="I4340" s="113" t="s">
        <v>10850</v>
      </c>
    </row>
    <row r="4341" spans="1:9" x14ac:dyDescent="0.2">
      <c r="A4341" s="113" t="s">
        <v>10491</v>
      </c>
      <c r="D4341" s="113" t="s">
        <v>10851</v>
      </c>
      <c r="E4341" s="113">
        <f t="shared" si="67"/>
        <v>30200771</v>
      </c>
      <c r="F4341" s="113" t="s">
        <v>11571</v>
      </c>
      <c r="G4341" s="113" t="s">
        <v>7531</v>
      </c>
      <c r="H4341" s="113" t="s">
        <v>4980</v>
      </c>
      <c r="I4341" s="113" t="s">
        <v>10852</v>
      </c>
    </row>
    <row r="4342" spans="1:9" x14ac:dyDescent="0.2">
      <c r="A4342" s="113" t="s">
        <v>10491</v>
      </c>
      <c r="D4342" s="113" t="s">
        <v>10853</v>
      </c>
      <c r="E4342" s="113">
        <f t="shared" si="67"/>
        <v>30200772</v>
      </c>
      <c r="F4342" s="113" t="s">
        <v>11571</v>
      </c>
      <c r="G4342" s="113" t="s">
        <v>7531</v>
      </c>
      <c r="H4342" s="113" t="s">
        <v>4980</v>
      </c>
      <c r="I4342" s="113" t="s">
        <v>10854</v>
      </c>
    </row>
    <row r="4343" spans="1:9" x14ac:dyDescent="0.2">
      <c r="A4343" s="113" t="s">
        <v>10491</v>
      </c>
      <c r="D4343" s="113" t="s">
        <v>10855</v>
      </c>
      <c r="E4343" s="113">
        <f t="shared" si="67"/>
        <v>30200773</v>
      </c>
      <c r="F4343" s="113" t="s">
        <v>11571</v>
      </c>
      <c r="G4343" s="113" t="s">
        <v>7531</v>
      </c>
      <c r="H4343" s="113" t="s">
        <v>4980</v>
      </c>
      <c r="I4343" s="113" t="s">
        <v>10856</v>
      </c>
    </row>
    <row r="4344" spans="1:9" x14ac:dyDescent="0.2">
      <c r="A4344" s="113" t="s">
        <v>10491</v>
      </c>
      <c r="D4344" s="113" t="s">
        <v>10857</v>
      </c>
      <c r="E4344" s="113">
        <f t="shared" si="67"/>
        <v>30200774</v>
      </c>
      <c r="F4344" s="113" t="s">
        <v>11571</v>
      </c>
      <c r="G4344" s="113" t="s">
        <v>7531</v>
      </c>
      <c r="H4344" s="113" t="s">
        <v>4980</v>
      </c>
      <c r="I4344" s="113" t="s">
        <v>10858</v>
      </c>
    </row>
    <row r="4345" spans="1:9" x14ac:dyDescent="0.2">
      <c r="A4345" s="113" t="s">
        <v>10491</v>
      </c>
      <c r="D4345" s="113" t="s">
        <v>10859</v>
      </c>
      <c r="E4345" s="113">
        <f t="shared" si="67"/>
        <v>30200775</v>
      </c>
      <c r="F4345" s="113" t="s">
        <v>11571</v>
      </c>
      <c r="G4345" s="113" t="s">
        <v>7531</v>
      </c>
      <c r="H4345" s="113" t="s">
        <v>4980</v>
      </c>
      <c r="I4345" s="113" t="s">
        <v>10860</v>
      </c>
    </row>
    <row r="4346" spans="1:9" x14ac:dyDescent="0.2">
      <c r="A4346" s="113" t="s">
        <v>10491</v>
      </c>
      <c r="D4346" s="113" t="s">
        <v>10861</v>
      </c>
      <c r="E4346" s="113">
        <f t="shared" si="67"/>
        <v>30200776</v>
      </c>
      <c r="F4346" s="113" t="s">
        <v>11571</v>
      </c>
      <c r="G4346" s="113" t="s">
        <v>7531</v>
      </c>
      <c r="H4346" s="113" t="s">
        <v>4980</v>
      </c>
      <c r="I4346" s="113" t="s">
        <v>10862</v>
      </c>
    </row>
    <row r="4347" spans="1:9" x14ac:dyDescent="0.2">
      <c r="A4347" s="113" t="s">
        <v>10491</v>
      </c>
      <c r="D4347" s="113" t="s">
        <v>10863</v>
      </c>
      <c r="E4347" s="113">
        <f t="shared" si="67"/>
        <v>30200777</v>
      </c>
      <c r="F4347" s="113" t="s">
        <v>11571</v>
      </c>
      <c r="G4347" s="113" t="s">
        <v>7531</v>
      </c>
      <c r="H4347" s="113" t="s">
        <v>4980</v>
      </c>
      <c r="I4347" s="113" t="s">
        <v>10864</v>
      </c>
    </row>
    <row r="4348" spans="1:9" x14ac:dyDescent="0.2">
      <c r="A4348" s="113" t="s">
        <v>10491</v>
      </c>
      <c r="D4348" s="113" t="s">
        <v>10865</v>
      </c>
      <c r="E4348" s="113">
        <f t="shared" si="67"/>
        <v>30200778</v>
      </c>
      <c r="F4348" s="113" t="s">
        <v>11571</v>
      </c>
      <c r="G4348" s="113" t="s">
        <v>7531</v>
      </c>
      <c r="H4348" s="113" t="s">
        <v>4980</v>
      </c>
      <c r="I4348" s="113" t="s">
        <v>10858</v>
      </c>
    </row>
    <row r="4349" spans="1:9" x14ac:dyDescent="0.2">
      <c r="A4349" s="113" t="s">
        <v>10491</v>
      </c>
      <c r="D4349" s="113" t="s">
        <v>10866</v>
      </c>
      <c r="E4349" s="113">
        <f t="shared" si="67"/>
        <v>30200781</v>
      </c>
      <c r="F4349" s="113" t="s">
        <v>11571</v>
      </c>
      <c r="G4349" s="113" t="s">
        <v>7531</v>
      </c>
      <c r="H4349" s="113" t="s">
        <v>4980</v>
      </c>
      <c r="I4349" s="113" t="s">
        <v>10867</v>
      </c>
    </row>
    <row r="4350" spans="1:9" x14ac:dyDescent="0.2">
      <c r="A4350" s="113" t="s">
        <v>10491</v>
      </c>
      <c r="D4350" s="113" t="s">
        <v>10868</v>
      </c>
      <c r="E4350" s="113">
        <f t="shared" si="67"/>
        <v>30200782</v>
      </c>
      <c r="F4350" s="113" t="s">
        <v>11571</v>
      </c>
      <c r="G4350" s="113" t="s">
        <v>7531</v>
      </c>
      <c r="H4350" s="113" t="s">
        <v>4980</v>
      </c>
      <c r="I4350" s="113" t="s">
        <v>10869</v>
      </c>
    </row>
    <row r="4351" spans="1:9" x14ac:dyDescent="0.2">
      <c r="A4351" s="113" t="s">
        <v>10491</v>
      </c>
      <c r="D4351" s="113" t="s">
        <v>10870</v>
      </c>
      <c r="E4351" s="113">
        <f t="shared" si="67"/>
        <v>30200783</v>
      </c>
      <c r="F4351" s="113" t="s">
        <v>11571</v>
      </c>
      <c r="G4351" s="113" t="s">
        <v>7531</v>
      </c>
      <c r="H4351" s="113" t="s">
        <v>4980</v>
      </c>
      <c r="I4351" s="113" t="s">
        <v>10871</v>
      </c>
    </row>
    <row r="4352" spans="1:9" x14ac:dyDescent="0.2">
      <c r="A4352" s="113" t="s">
        <v>10491</v>
      </c>
      <c r="D4352" s="113" t="s">
        <v>10872</v>
      </c>
      <c r="E4352" s="113">
        <f t="shared" si="67"/>
        <v>30200784</v>
      </c>
      <c r="F4352" s="113" t="s">
        <v>11571</v>
      </c>
      <c r="G4352" s="113" t="s">
        <v>7531</v>
      </c>
      <c r="H4352" s="113" t="s">
        <v>4980</v>
      </c>
      <c r="I4352" s="113" t="s">
        <v>10873</v>
      </c>
    </row>
    <row r="4353" spans="1:9" x14ac:dyDescent="0.2">
      <c r="A4353" s="113" t="s">
        <v>10491</v>
      </c>
      <c r="D4353" s="113" t="s">
        <v>10874</v>
      </c>
      <c r="E4353" s="113">
        <f t="shared" si="67"/>
        <v>30200785</v>
      </c>
      <c r="F4353" s="113" t="s">
        <v>11571</v>
      </c>
      <c r="G4353" s="113" t="s">
        <v>7531</v>
      </c>
      <c r="H4353" s="113" t="s">
        <v>4980</v>
      </c>
      <c r="I4353" s="113" t="s">
        <v>10875</v>
      </c>
    </row>
    <row r="4354" spans="1:9" x14ac:dyDescent="0.2">
      <c r="A4354" s="113" t="s">
        <v>10491</v>
      </c>
      <c r="D4354" s="113" t="s">
        <v>10876</v>
      </c>
      <c r="E4354" s="113">
        <f t="shared" ref="E4354:E4417" si="68">VALUE(D4354)</f>
        <v>30200786</v>
      </c>
      <c r="F4354" s="113" t="s">
        <v>11571</v>
      </c>
      <c r="G4354" s="113" t="s">
        <v>7531</v>
      </c>
      <c r="H4354" s="113" t="s">
        <v>4980</v>
      </c>
      <c r="I4354" s="113" t="s">
        <v>10877</v>
      </c>
    </row>
    <row r="4355" spans="1:9" x14ac:dyDescent="0.2">
      <c r="A4355" s="113" t="s">
        <v>10491</v>
      </c>
      <c r="D4355" s="113" t="s">
        <v>10878</v>
      </c>
      <c r="E4355" s="113">
        <f t="shared" si="68"/>
        <v>30200787</v>
      </c>
      <c r="F4355" s="113" t="s">
        <v>11571</v>
      </c>
      <c r="G4355" s="113" t="s">
        <v>7531</v>
      </c>
      <c r="H4355" s="113" t="s">
        <v>4980</v>
      </c>
      <c r="I4355" s="113" t="s">
        <v>10879</v>
      </c>
    </row>
    <row r="4356" spans="1:9" x14ac:dyDescent="0.2">
      <c r="A4356" s="113" t="s">
        <v>10491</v>
      </c>
      <c r="D4356" s="113" t="s">
        <v>10880</v>
      </c>
      <c r="E4356" s="113">
        <f t="shared" si="68"/>
        <v>30200788</v>
      </c>
      <c r="F4356" s="113" t="s">
        <v>11571</v>
      </c>
      <c r="G4356" s="113" t="s">
        <v>7531</v>
      </c>
      <c r="H4356" s="113" t="s">
        <v>4980</v>
      </c>
      <c r="I4356" s="113" t="s">
        <v>10881</v>
      </c>
    </row>
    <row r="4357" spans="1:9" x14ac:dyDescent="0.2">
      <c r="A4357" s="113" t="s">
        <v>10491</v>
      </c>
      <c r="D4357" s="113" t="s">
        <v>10882</v>
      </c>
      <c r="E4357" s="113">
        <f t="shared" si="68"/>
        <v>30200789</v>
      </c>
      <c r="F4357" s="113" t="s">
        <v>11571</v>
      </c>
      <c r="G4357" s="113" t="s">
        <v>7531</v>
      </c>
      <c r="H4357" s="113" t="s">
        <v>4980</v>
      </c>
      <c r="I4357" s="113" t="s">
        <v>13789</v>
      </c>
    </row>
    <row r="4358" spans="1:9" x14ac:dyDescent="0.2">
      <c r="A4358" s="113" t="s">
        <v>10491</v>
      </c>
      <c r="D4358" s="113" t="s">
        <v>13790</v>
      </c>
      <c r="E4358" s="113">
        <f t="shared" si="68"/>
        <v>30200790</v>
      </c>
      <c r="F4358" s="113" t="s">
        <v>11571</v>
      </c>
      <c r="G4358" s="113" t="s">
        <v>7531</v>
      </c>
      <c r="H4358" s="113" t="s">
        <v>4980</v>
      </c>
      <c r="I4358" s="113" t="s">
        <v>13791</v>
      </c>
    </row>
    <row r="4359" spans="1:9" x14ac:dyDescent="0.2">
      <c r="A4359" s="113" t="s">
        <v>10491</v>
      </c>
      <c r="D4359" s="113" t="s">
        <v>13792</v>
      </c>
      <c r="E4359" s="113">
        <f t="shared" si="68"/>
        <v>30200791</v>
      </c>
      <c r="F4359" s="113" t="s">
        <v>11571</v>
      </c>
      <c r="G4359" s="113" t="s">
        <v>7531</v>
      </c>
      <c r="H4359" s="113" t="s">
        <v>4980</v>
      </c>
      <c r="I4359" s="113" t="s">
        <v>13793</v>
      </c>
    </row>
    <row r="4360" spans="1:9" x14ac:dyDescent="0.2">
      <c r="A4360" s="113" t="s">
        <v>10491</v>
      </c>
      <c r="D4360" s="113" t="s">
        <v>13794</v>
      </c>
      <c r="E4360" s="113">
        <f t="shared" si="68"/>
        <v>30200792</v>
      </c>
      <c r="F4360" s="113" t="s">
        <v>11571</v>
      </c>
      <c r="G4360" s="113" t="s">
        <v>7531</v>
      </c>
      <c r="H4360" s="113" t="s">
        <v>4980</v>
      </c>
      <c r="I4360" s="113" t="s">
        <v>13795</v>
      </c>
    </row>
    <row r="4361" spans="1:9" x14ac:dyDescent="0.2">
      <c r="A4361" s="113" t="s">
        <v>10491</v>
      </c>
      <c r="D4361" s="113" t="s">
        <v>13796</v>
      </c>
      <c r="E4361" s="113">
        <f t="shared" si="68"/>
        <v>30200793</v>
      </c>
      <c r="F4361" s="113" t="s">
        <v>11571</v>
      </c>
      <c r="G4361" s="113" t="s">
        <v>7531</v>
      </c>
      <c r="H4361" s="113" t="s">
        <v>4980</v>
      </c>
      <c r="I4361" s="113" t="s">
        <v>13797</v>
      </c>
    </row>
    <row r="4362" spans="1:9" x14ac:dyDescent="0.2">
      <c r="A4362" s="113" t="s">
        <v>10491</v>
      </c>
      <c r="D4362" s="113" t="s">
        <v>13798</v>
      </c>
      <c r="E4362" s="113">
        <f t="shared" si="68"/>
        <v>30200799</v>
      </c>
      <c r="F4362" s="113" t="s">
        <v>11571</v>
      </c>
      <c r="G4362" s="113" t="s">
        <v>7531</v>
      </c>
      <c r="H4362" s="113" t="s">
        <v>4980</v>
      </c>
      <c r="I4362" s="113" t="s">
        <v>13799</v>
      </c>
    </row>
    <row r="4363" spans="1:9" x14ac:dyDescent="0.2">
      <c r="A4363" s="113" t="s">
        <v>10491</v>
      </c>
      <c r="D4363" s="113" t="s">
        <v>13800</v>
      </c>
      <c r="E4363" s="113">
        <f t="shared" si="68"/>
        <v>30200801</v>
      </c>
      <c r="F4363" s="113" t="s">
        <v>11571</v>
      </c>
      <c r="G4363" s="113" t="s">
        <v>7531</v>
      </c>
      <c r="H4363" s="113" t="s">
        <v>13801</v>
      </c>
      <c r="I4363" s="113" t="s">
        <v>4981</v>
      </c>
    </row>
    <row r="4364" spans="1:9" x14ac:dyDescent="0.2">
      <c r="A4364" s="113" t="s">
        <v>10491</v>
      </c>
      <c r="D4364" s="113" t="s">
        <v>13802</v>
      </c>
      <c r="E4364" s="113">
        <f t="shared" si="68"/>
        <v>30200802</v>
      </c>
      <c r="F4364" s="113" t="s">
        <v>11571</v>
      </c>
      <c r="G4364" s="113" t="s">
        <v>7531</v>
      </c>
      <c r="H4364" s="113" t="s">
        <v>13801</v>
      </c>
      <c r="I4364" s="113" t="s">
        <v>13803</v>
      </c>
    </row>
    <row r="4365" spans="1:9" x14ac:dyDescent="0.2">
      <c r="A4365" s="113" t="s">
        <v>10491</v>
      </c>
      <c r="D4365" s="113" t="s">
        <v>13804</v>
      </c>
      <c r="E4365" s="113">
        <f t="shared" si="68"/>
        <v>30200803</v>
      </c>
      <c r="F4365" s="113" t="s">
        <v>11571</v>
      </c>
      <c r="G4365" s="113" t="s">
        <v>7531</v>
      </c>
      <c r="H4365" s="113" t="s">
        <v>13801</v>
      </c>
      <c r="I4365" s="113" t="s">
        <v>13805</v>
      </c>
    </row>
    <row r="4366" spans="1:9" x14ac:dyDescent="0.2">
      <c r="A4366" s="113" t="s">
        <v>10491</v>
      </c>
      <c r="D4366" s="113" t="s">
        <v>13806</v>
      </c>
      <c r="E4366" s="113">
        <f t="shared" si="68"/>
        <v>30200804</v>
      </c>
      <c r="F4366" s="113" t="s">
        <v>11571</v>
      </c>
      <c r="G4366" s="113" t="s">
        <v>7531</v>
      </c>
      <c r="H4366" s="113" t="s">
        <v>13801</v>
      </c>
      <c r="I4366" s="113" t="s">
        <v>13807</v>
      </c>
    </row>
    <row r="4367" spans="1:9" x14ac:dyDescent="0.2">
      <c r="A4367" s="113" t="s">
        <v>10491</v>
      </c>
      <c r="D4367" s="113" t="s">
        <v>13808</v>
      </c>
      <c r="E4367" s="113">
        <f t="shared" si="68"/>
        <v>30200805</v>
      </c>
      <c r="F4367" s="113" t="s">
        <v>11571</v>
      </c>
      <c r="G4367" s="113" t="s">
        <v>7531</v>
      </c>
      <c r="H4367" s="113" t="s">
        <v>13801</v>
      </c>
      <c r="I4367" s="113" t="s">
        <v>13809</v>
      </c>
    </row>
    <row r="4368" spans="1:9" x14ac:dyDescent="0.2">
      <c r="A4368" s="113" t="s">
        <v>10491</v>
      </c>
      <c r="D4368" s="113" t="s">
        <v>13810</v>
      </c>
      <c r="E4368" s="113">
        <f t="shared" si="68"/>
        <v>30200806</v>
      </c>
      <c r="F4368" s="113" t="s">
        <v>11571</v>
      </c>
      <c r="G4368" s="113" t="s">
        <v>7531</v>
      </c>
      <c r="H4368" s="113" t="s">
        <v>13801</v>
      </c>
      <c r="I4368" s="113" t="s">
        <v>13811</v>
      </c>
    </row>
    <row r="4369" spans="1:9" x14ac:dyDescent="0.2">
      <c r="A4369" s="113" t="s">
        <v>10491</v>
      </c>
      <c r="D4369" s="113" t="s">
        <v>13812</v>
      </c>
      <c r="E4369" s="113">
        <f t="shared" si="68"/>
        <v>30200807</v>
      </c>
      <c r="F4369" s="113" t="s">
        <v>11571</v>
      </c>
      <c r="G4369" s="113" t="s">
        <v>7531</v>
      </c>
      <c r="H4369" s="113" t="s">
        <v>13801</v>
      </c>
      <c r="I4369" s="113" t="s">
        <v>13813</v>
      </c>
    </row>
    <row r="4370" spans="1:9" x14ac:dyDescent="0.2">
      <c r="A4370" s="113" t="s">
        <v>10491</v>
      </c>
      <c r="D4370" s="113" t="s">
        <v>13814</v>
      </c>
      <c r="E4370" s="113">
        <f t="shared" si="68"/>
        <v>30200808</v>
      </c>
      <c r="F4370" s="113" t="s">
        <v>11571</v>
      </c>
      <c r="G4370" s="113" t="s">
        <v>7531</v>
      </c>
      <c r="H4370" s="113" t="s">
        <v>13801</v>
      </c>
      <c r="I4370" s="113" t="s">
        <v>13815</v>
      </c>
    </row>
    <row r="4371" spans="1:9" x14ac:dyDescent="0.2">
      <c r="A4371" s="113" t="s">
        <v>10491</v>
      </c>
      <c r="D4371" s="113" t="s">
        <v>13816</v>
      </c>
      <c r="E4371" s="113">
        <f t="shared" si="68"/>
        <v>30200809</v>
      </c>
      <c r="F4371" s="113" t="s">
        <v>11571</v>
      </c>
      <c r="G4371" s="113" t="s">
        <v>7531</v>
      </c>
      <c r="H4371" s="113" t="s">
        <v>13801</v>
      </c>
      <c r="I4371" s="113" t="s">
        <v>13817</v>
      </c>
    </row>
    <row r="4372" spans="1:9" x14ac:dyDescent="0.2">
      <c r="A4372" s="113" t="s">
        <v>10491</v>
      </c>
      <c r="D4372" s="113" t="s">
        <v>13818</v>
      </c>
      <c r="E4372" s="113">
        <f t="shared" si="68"/>
        <v>30200810</v>
      </c>
      <c r="F4372" s="113" t="s">
        <v>11571</v>
      </c>
      <c r="G4372" s="113" t="s">
        <v>7531</v>
      </c>
      <c r="H4372" s="113" t="s">
        <v>13801</v>
      </c>
      <c r="I4372" s="113" t="s">
        <v>11492</v>
      </c>
    </row>
    <row r="4373" spans="1:9" x14ac:dyDescent="0.2">
      <c r="A4373" s="113" t="s">
        <v>10491</v>
      </c>
      <c r="D4373" s="113" t="s">
        <v>13819</v>
      </c>
      <c r="E4373" s="113">
        <f t="shared" si="68"/>
        <v>30200811</v>
      </c>
      <c r="F4373" s="113" t="s">
        <v>11571</v>
      </c>
      <c r="G4373" s="113" t="s">
        <v>7531</v>
      </c>
      <c r="H4373" s="113" t="s">
        <v>13801</v>
      </c>
      <c r="I4373" s="113" t="s">
        <v>13820</v>
      </c>
    </row>
    <row r="4374" spans="1:9" x14ac:dyDescent="0.2">
      <c r="A4374" s="113" t="s">
        <v>10491</v>
      </c>
      <c r="D4374" s="113" t="s">
        <v>13821</v>
      </c>
      <c r="E4374" s="113">
        <f t="shared" si="68"/>
        <v>30200812</v>
      </c>
      <c r="F4374" s="113" t="s">
        <v>11571</v>
      </c>
      <c r="G4374" s="113" t="s">
        <v>7531</v>
      </c>
      <c r="H4374" s="113" t="s">
        <v>13801</v>
      </c>
      <c r="I4374" s="113" t="s">
        <v>13822</v>
      </c>
    </row>
    <row r="4375" spans="1:9" x14ac:dyDescent="0.2">
      <c r="A4375" s="113" t="s">
        <v>10491</v>
      </c>
      <c r="D4375" s="113" t="s">
        <v>13823</v>
      </c>
      <c r="E4375" s="113">
        <f t="shared" si="68"/>
        <v>30200813</v>
      </c>
      <c r="F4375" s="113" t="s">
        <v>11571</v>
      </c>
      <c r="G4375" s="113" t="s">
        <v>7531</v>
      </c>
      <c r="H4375" s="113" t="s">
        <v>13801</v>
      </c>
      <c r="I4375" s="113" t="s">
        <v>13824</v>
      </c>
    </row>
    <row r="4376" spans="1:9" x14ac:dyDescent="0.2">
      <c r="A4376" s="113" t="s">
        <v>10491</v>
      </c>
      <c r="D4376" s="113" t="s">
        <v>13825</v>
      </c>
      <c r="E4376" s="113">
        <f t="shared" si="68"/>
        <v>30200814</v>
      </c>
      <c r="F4376" s="113" t="s">
        <v>11571</v>
      </c>
      <c r="G4376" s="113" t="s">
        <v>7531</v>
      </c>
      <c r="H4376" s="113" t="s">
        <v>13801</v>
      </c>
      <c r="I4376" s="113" t="s">
        <v>11494</v>
      </c>
    </row>
    <row r="4377" spans="1:9" x14ac:dyDescent="0.2">
      <c r="A4377" s="113" t="s">
        <v>10491</v>
      </c>
      <c r="D4377" s="113" t="s">
        <v>13826</v>
      </c>
      <c r="E4377" s="113">
        <f t="shared" si="68"/>
        <v>30200815</v>
      </c>
      <c r="F4377" s="113" t="s">
        <v>11571</v>
      </c>
      <c r="G4377" s="113" t="s">
        <v>7531</v>
      </c>
      <c r="H4377" s="113" t="s">
        <v>13801</v>
      </c>
      <c r="I4377" s="113" t="s">
        <v>13809</v>
      </c>
    </row>
    <row r="4378" spans="1:9" x14ac:dyDescent="0.2">
      <c r="A4378" s="113" t="s">
        <v>10491</v>
      </c>
      <c r="D4378" s="113" t="s">
        <v>13827</v>
      </c>
      <c r="E4378" s="113">
        <f t="shared" si="68"/>
        <v>30200816</v>
      </c>
      <c r="F4378" s="113" t="s">
        <v>11571</v>
      </c>
      <c r="G4378" s="113" t="s">
        <v>7531</v>
      </c>
      <c r="H4378" s="113" t="s">
        <v>13801</v>
      </c>
      <c r="I4378" s="113" t="s">
        <v>13828</v>
      </c>
    </row>
    <row r="4379" spans="1:9" x14ac:dyDescent="0.2">
      <c r="A4379" s="113" t="s">
        <v>10491</v>
      </c>
      <c r="D4379" s="113" t="s">
        <v>13829</v>
      </c>
      <c r="E4379" s="113">
        <f t="shared" si="68"/>
        <v>30200817</v>
      </c>
      <c r="F4379" s="113" t="s">
        <v>11571</v>
      </c>
      <c r="G4379" s="113" t="s">
        <v>7531</v>
      </c>
      <c r="H4379" s="113" t="s">
        <v>13801</v>
      </c>
      <c r="I4379" s="113" t="s">
        <v>13830</v>
      </c>
    </row>
    <row r="4380" spans="1:9" x14ac:dyDescent="0.2">
      <c r="A4380" s="113" t="s">
        <v>10491</v>
      </c>
      <c r="D4380" s="113" t="s">
        <v>13831</v>
      </c>
      <c r="E4380" s="113">
        <f t="shared" si="68"/>
        <v>30200818</v>
      </c>
      <c r="F4380" s="113" t="s">
        <v>11571</v>
      </c>
      <c r="G4380" s="113" t="s">
        <v>7531</v>
      </c>
      <c r="H4380" s="113" t="s">
        <v>13801</v>
      </c>
      <c r="I4380" s="113" t="s">
        <v>13832</v>
      </c>
    </row>
    <row r="4381" spans="1:9" x14ac:dyDescent="0.2">
      <c r="A4381" s="113" t="s">
        <v>10491</v>
      </c>
      <c r="D4381" s="113" t="s">
        <v>13833</v>
      </c>
      <c r="E4381" s="113">
        <f t="shared" si="68"/>
        <v>30200819</v>
      </c>
      <c r="F4381" s="113" t="s">
        <v>11571</v>
      </c>
      <c r="G4381" s="113" t="s">
        <v>7531</v>
      </c>
      <c r="H4381" s="113" t="s">
        <v>13801</v>
      </c>
      <c r="I4381" s="113" t="s">
        <v>13834</v>
      </c>
    </row>
    <row r="4382" spans="1:9" x14ac:dyDescent="0.2">
      <c r="A4382" s="113" t="s">
        <v>10491</v>
      </c>
      <c r="D4382" s="113" t="s">
        <v>13835</v>
      </c>
      <c r="E4382" s="113">
        <f t="shared" si="68"/>
        <v>30200821</v>
      </c>
      <c r="F4382" s="113" t="s">
        <v>11571</v>
      </c>
      <c r="G4382" s="113" t="s">
        <v>7531</v>
      </c>
      <c r="H4382" s="113" t="s">
        <v>13801</v>
      </c>
      <c r="I4382" s="113" t="s">
        <v>11048</v>
      </c>
    </row>
    <row r="4383" spans="1:9" x14ac:dyDescent="0.2">
      <c r="A4383" s="113" t="s">
        <v>10491</v>
      </c>
      <c r="D4383" s="113" t="s">
        <v>13836</v>
      </c>
      <c r="E4383" s="113">
        <f t="shared" si="68"/>
        <v>30200822</v>
      </c>
      <c r="F4383" s="113" t="s">
        <v>11571</v>
      </c>
      <c r="G4383" s="113" t="s">
        <v>7531</v>
      </c>
      <c r="H4383" s="113" t="s">
        <v>13801</v>
      </c>
      <c r="I4383" s="113" t="s">
        <v>10689</v>
      </c>
    </row>
    <row r="4384" spans="1:9" x14ac:dyDescent="0.2">
      <c r="A4384" s="113" t="s">
        <v>10491</v>
      </c>
      <c r="D4384" s="113" t="s">
        <v>13837</v>
      </c>
      <c r="E4384" s="113">
        <f t="shared" si="68"/>
        <v>30200823</v>
      </c>
      <c r="F4384" s="113" t="s">
        <v>11571</v>
      </c>
      <c r="G4384" s="113" t="s">
        <v>7531</v>
      </c>
      <c r="H4384" s="113" t="s">
        <v>13801</v>
      </c>
      <c r="I4384" s="113" t="s">
        <v>13838</v>
      </c>
    </row>
    <row r="4385" spans="1:12" x14ac:dyDescent="0.2">
      <c r="A4385" s="113" t="s">
        <v>10491</v>
      </c>
      <c r="D4385" s="113" t="s">
        <v>13839</v>
      </c>
      <c r="E4385" s="113">
        <f t="shared" si="68"/>
        <v>30200832</v>
      </c>
      <c r="F4385" s="113" t="s">
        <v>11571</v>
      </c>
      <c r="G4385" s="113" t="s">
        <v>7531</v>
      </c>
      <c r="H4385" s="113" t="s">
        <v>13801</v>
      </c>
      <c r="I4385" s="113" t="s">
        <v>13840</v>
      </c>
    </row>
    <row r="4386" spans="1:12" x14ac:dyDescent="0.2">
      <c r="A4386" s="113" t="s">
        <v>10491</v>
      </c>
      <c r="D4386" s="113" t="s">
        <v>13841</v>
      </c>
      <c r="E4386" s="113">
        <f t="shared" si="68"/>
        <v>30200833</v>
      </c>
      <c r="F4386" s="113" t="s">
        <v>11571</v>
      </c>
      <c r="G4386" s="113" t="s">
        <v>7531</v>
      </c>
      <c r="H4386" s="113" t="s">
        <v>13801</v>
      </c>
      <c r="I4386" s="113" t="s">
        <v>13842</v>
      </c>
    </row>
    <row r="4387" spans="1:12" x14ac:dyDescent="0.2">
      <c r="A4387" s="113" t="s">
        <v>10491</v>
      </c>
      <c r="D4387" s="113" t="s">
        <v>13788</v>
      </c>
      <c r="E4387" s="113">
        <f t="shared" si="68"/>
        <v>30200834</v>
      </c>
      <c r="F4387" s="113" t="s">
        <v>11571</v>
      </c>
      <c r="G4387" s="113" t="s">
        <v>7531</v>
      </c>
      <c r="H4387" s="113" t="s">
        <v>13801</v>
      </c>
      <c r="I4387" s="113" t="s">
        <v>16610</v>
      </c>
    </row>
    <row r="4388" spans="1:12" x14ac:dyDescent="0.2">
      <c r="A4388" s="113" t="s">
        <v>10491</v>
      </c>
      <c r="D4388" s="113" t="s">
        <v>16611</v>
      </c>
      <c r="E4388" s="113">
        <f t="shared" si="68"/>
        <v>30200835</v>
      </c>
      <c r="F4388" s="113" t="s">
        <v>11571</v>
      </c>
      <c r="G4388" s="113" t="s">
        <v>7531</v>
      </c>
      <c r="H4388" s="113" t="s">
        <v>13801</v>
      </c>
      <c r="I4388" s="113" t="s">
        <v>16612</v>
      </c>
    </row>
    <row r="4389" spans="1:12" x14ac:dyDescent="0.2">
      <c r="A4389" s="113" t="s">
        <v>10491</v>
      </c>
      <c r="D4389" s="113" t="s">
        <v>16613</v>
      </c>
      <c r="E4389" s="113">
        <f t="shared" si="68"/>
        <v>30200899</v>
      </c>
      <c r="F4389" s="113" t="s">
        <v>11571</v>
      </c>
      <c r="G4389" s="113" t="s">
        <v>7531</v>
      </c>
      <c r="H4389" s="113" t="s">
        <v>13801</v>
      </c>
      <c r="I4389" s="113" t="s">
        <v>9252</v>
      </c>
    </row>
    <row r="4390" spans="1:12" x14ac:dyDescent="0.2">
      <c r="A4390" s="113" t="s">
        <v>10491</v>
      </c>
      <c r="D4390" s="113" t="s">
        <v>16614</v>
      </c>
      <c r="E4390" s="113">
        <f t="shared" si="68"/>
        <v>30200901</v>
      </c>
      <c r="F4390" s="113" t="s">
        <v>11571</v>
      </c>
      <c r="G4390" s="113" t="s">
        <v>7531</v>
      </c>
      <c r="H4390" s="113" t="s">
        <v>16615</v>
      </c>
      <c r="I4390" s="113" t="s">
        <v>16616</v>
      </c>
    </row>
    <row r="4391" spans="1:12" x14ac:dyDescent="0.2">
      <c r="A4391" s="113" t="s">
        <v>10491</v>
      </c>
      <c r="D4391" s="113" t="s">
        <v>16617</v>
      </c>
      <c r="E4391" s="113">
        <f t="shared" si="68"/>
        <v>30200902</v>
      </c>
      <c r="F4391" s="113" t="s">
        <v>11571</v>
      </c>
      <c r="G4391" s="113" t="s">
        <v>7531</v>
      </c>
      <c r="H4391" s="113" t="s">
        <v>16615</v>
      </c>
      <c r="I4391" s="113" t="s">
        <v>16618</v>
      </c>
    </row>
    <row r="4392" spans="1:12" x14ac:dyDescent="0.2">
      <c r="A4392" s="113" t="s">
        <v>10491</v>
      </c>
      <c r="D4392" s="113" t="s">
        <v>16619</v>
      </c>
      <c r="E4392" s="113">
        <f t="shared" si="68"/>
        <v>30200903</v>
      </c>
      <c r="F4392" s="113" t="s">
        <v>11571</v>
      </c>
      <c r="G4392" s="113" t="s">
        <v>7531</v>
      </c>
      <c r="H4392" s="113" t="s">
        <v>16615</v>
      </c>
      <c r="I4392" s="113" t="s">
        <v>16620</v>
      </c>
    </row>
    <row r="4393" spans="1:12" x14ac:dyDescent="0.2">
      <c r="A4393" s="113" t="s">
        <v>10491</v>
      </c>
      <c r="D4393" s="113" t="s">
        <v>16621</v>
      </c>
      <c r="E4393" s="113">
        <f t="shared" si="68"/>
        <v>30200904</v>
      </c>
      <c r="F4393" s="113" t="s">
        <v>11571</v>
      </c>
      <c r="G4393" s="113" t="s">
        <v>7531</v>
      </c>
      <c r="H4393" s="113" t="s">
        <v>16615</v>
      </c>
      <c r="I4393" s="113" t="s">
        <v>16622</v>
      </c>
    </row>
    <row r="4394" spans="1:12" x14ac:dyDescent="0.2">
      <c r="A4394" s="113" t="s">
        <v>10491</v>
      </c>
      <c r="D4394" s="113" t="s">
        <v>16623</v>
      </c>
      <c r="E4394" s="113">
        <f t="shared" si="68"/>
        <v>30200905</v>
      </c>
      <c r="F4394" s="113" t="s">
        <v>11571</v>
      </c>
      <c r="G4394" s="113" t="s">
        <v>7531</v>
      </c>
      <c r="H4394" s="113" t="s">
        <v>16615</v>
      </c>
      <c r="I4394" s="113" t="s">
        <v>16624</v>
      </c>
      <c r="K4394" s="115"/>
      <c r="L4394" s="113"/>
    </row>
    <row r="4395" spans="1:12" x14ac:dyDescent="0.2">
      <c r="A4395" s="113" t="s">
        <v>10491</v>
      </c>
      <c r="D4395" s="113" t="s">
        <v>16625</v>
      </c>
      <c r="E4395" s="113">
        <f t="shared" si="68"/>
        <v>30200906</v>
      </c>
      <c r="F4395" s="113" t="s">
        <v>11571</v>
      </c>
      <c r="G4395" s="113" t="s">
        <v>7531</v>
      </c>
      <c r="H4395" s="113" t="s">
        <v>16615</v>
      </c>
      <c r="I4395" s="113" t="s">
        <v>16626</v>
      </c>
    </row>
    <row r="4396" spans="1:12" x14ac:dyDescent="0.2">
      <c r="A4396" s="113" t="s">
        <v>10491</v>
      </c>
      <c r="D4396" s="113" t="s">
        <v>16627</v>
      </c>
      <c r="E4396" s="113">
        <f t="shared" si="68"/>
        <v>30200907</v>
      </c>
      <c r="F4396" s="113" t="s">
        <v>11571</v>
      </c>
      <c r="G4396" s="113" t="s">
        <v>7531</v>
      </c>
      <c r="H4396" s="113" t="s">
        <v>16615</v>
      </c>
      <c r="I4396" s="113" t="s">
        <v>16628</v>
      </c>
    </row>
    <row r="4397" spans="1:12" x14ac:dyDescent="0.2">
      <c r="A4397" s="113" t="s">
        <v>10491</v>
      </c>
      <c r="D4397" s="113" t="s">
        <v>16629</v>
      </c>
      <c r="E4397" s="113">
        <f t="shared" si="68"/>
        <v>30200908</v>
      </c>
      <c r="F4397" s="113" t="s">
        <v>11571</v>
      </c>
      <c r="G4397" s="113" t="s">
        <v>7531</v>
      </c>
      <c r="H4397" s="113" t="s">
        <v>16615</v>
      </c>
      <c r="I4397" s="113" t="s">
        <v>16630</v>
      </c>
    </row>
    <row r="4398" spans="1:12" x14ac:dyDescent="0.2">
      <c r="A4398" s="113" t="s">
        <v>10491</v>
      </c>
      <c r="D4398" s="113" t="s">
        <v>16631</v>
      </c>
      <c r="E4398" s="113">
        <f t="shared" si="68"/>
        <v>30200910</v>
      </c>
      <c r="F4398" s="113" t="s">
        <v>11571</v>
      </c>
      <c r="G4398" s="113" t="s">
        <v>7531</v>
      </c>
      <c r="H4398" s="113" t="s">
        <v>16615</v>
      </c>
      <c r="I4398" s="113" t="s">
        <v>16632</v>
      </c>
    </row>
    <row r="4399" spans="1:12" x14ac:dyDescent="0.2">
      <c r="A4399" s="113" t="s">
        <v>10491</v>
      </c>
      <c r="D4399" s="113" t="s">
        <v>16633</v>
      </c>
      <c r="E4399" s="113">
        <f t="shared" si="68"/>
        <v>30200911</v>
      </c>
      <c r="F4399" s="113" t="s">
        <v>11571</v>
      </c>
      <c r="G4399" s="113" t="s">
        <v>7531</v>
      </c>
      <c r="H4399" s="113" t="s">
        <v>16615</v>
      </c>
      <c r="I4399" s="113" t="s">
        <v>11048</v>
      </c>
    </row>
    <row r="4400" spans="1:12" x14ac:dyDescent="0.2">
      <c r="A4400" s="113" t="s">
        <v>10491</v>
      </c>
      <c r="D4400" s="113" t="s">
        <v>16634</v>
      </c>
      <c r="E4400" s="113">
        <f t="shared" si="68"/>
        <v>30200912</v>
      </c>
      <c r="F4400" s="113" t="s">
        <v>11571</v>
      </c>
      <c r="G4400" s="113" t="s">
        <v>7531</v>
      </c>
      <c r="H4400" s="113" t="s">
        <v>16615</v>
      </c>
      <c r="I4400" s="113" t="s">
        <v>11048</v>
      </c>
    </row>
    <row r="4401" spans="1:12" x14ac:dyDescent="0.2">
      <c r="A4401" s="113" t="s">
        <v>10491</v>
      </c>
      <c r="D4401" s="113" t="s">
        <v>16635</v>
      </c>
      <c r="E4401" s="113">
        <f t="shared" si="68"/>
        <v>30200915</v>
      </c>
      <c r="F4401" s="113" t="s">
        <v>11571</v>
      </c>
      <c r="G4401" s="113" t="s">
        <v>7531</v>
      </c>
      <c r="H4401" s="113" t="s">
        <v>16615</v>
      </c>
      <c r="I4401" s="113" t="s">
        <v>16636</v>
      </c>
    </row>
    <row r="4402" spans="1:12" x14ac:dyDescent="0.2">
      <c r="A4402" s="113" t="s">
        <v>10491</v>
      </c>
      <c r="D4402" s="113" t="s">
        <v>16637</v>
      </c>
      <c r="E4402" s="113">
        <f t="shared" si="68"/>
        <v>30200920</v>
      </c>
      <c r="F4402" s="113" t="s">
        <v>11571</v>
      </c>
      <c r="G4402" s="113" t="s">
        <v>7531</v>
      </c>
      <c r="H4402" s="113" t="s">
        <v>16615</v>
      </c>
      <c r="I4402" s="113" t="s">
        <v>16638</v>
      </c>
    </row>
    <row r="4403" spans="1:12" x14ac:dyDescent="0.2">
      <c r="A4403" s="113" t="s">
        <v>10491</v>
      </c>
      <c r="D4403" s="113" t="s">
        <v>16639</v>
      </c>
      <c r="E4403" s="113">
        <f t="shared" si="68"/>
        <v>30200921</v>
      </c>
      <c r="F4403" s="113" t="s">
        <v>11571</v>
      </c>
      <c r="G4403" s="113" t="s">
        <v>7531</v>
      </c>
      <c r="H4403" s="113" t="s">
        <v>16615</v>
      </c>
      <c r="I4403" s="113" t="s">
        <v>16640</v>
      </c>
    </row>
    <row r="4404" spans="1:12" x14ac:dyDescent="0.2">
      <c r="A4404" s="113" t="s">
        <v>10491</v>
      </c>
      <c r="D4404" s="113" t="s">
        <v>16641</v>
      </c>
      <c r="E4404" s="113">
        <f t="shared" si="68"/>
        <v>30200922</v>
      </c>
      <c r="F4404" s="113" t="s">
        <v>11571</v>
      </c>
      <c r="G4404" s="113" t="s">
        <v>7531</v>
      </c>
      <c r="H4404" s="113" t="s">
        <v>16615</v>
      </c>
      <c r="I4404" s="113" t="s">
        <v>16642</v>
      </c>
    </row>
    <row r="4405" spans="1:12" x14ac:dyDescent="0.2">
      <c r="A4405" s="113" t="s">
        <v>10491</v>
      </c>
      <c r="D4405" s="113" t="s">
        <v>16643</v>
      </c>
      <c r="E4405" s="113">
        <f t="shared" si="68"/>
        <v>30200923</v>
      </c>
      <c r="F4405" s="113" t="s">
        <v>11571</v>
      </c>
      <c r="G4405" s="113" t="s">
        <v>7531</v>
      </c>
      <c r="H4405" s="113" t="s">
        <v>16615</v>
      </c>
      <c r="I4405" s="113" t="s">
        <v>16644</v>
      </c>
    </row>
    <row r="4406" spans="1:12" x14ac:dyDescent="0.2">
      <c r="A4406" s="113" t="s">
        <v>10491</v>
      </c>
      <c r="D4406" s="113" t="s">
        <v>16645</v>
      </c>
      <c r="E4406" s="113">
        <f t="shared" si="68"/>
        <v>30200924</v>
      </c>
      <c r="F4406" s="113" t="s">
        <v>11571</v>
      </c>
      <c r="G4406" s="113" t="s">
        <v>7531</v>
      </c>
      <c r="H4406" s="113" t="s">
        <v>16615</v>
      </c>
      <c r="I4406" s="113" t="s">
        <v>16646</v>
      </c>
    </row>
    <row r="4407" spans="1:12" x14ac:dyDescent="0.2">
      <c r="A4407" s="113" t="s">
        <v>10491</v>
      </c>
      <c r="D4407" s="113" t="s">
        <v>16647</v>
      </c>
      <c r="E4407" s="113">
        <f t="shared" si="68"/>
        <v>30200925</v>
      </c>
      <c r="F4407" s="113" t="s">
        <v>11571</v>
      </c>
      <c r="G4407" s="113" t="s">
        <v>7531</v>
      </c>
      <c r="H4407" s="113" t="s">
        <v>16615</v>
      </c>
      <c r="I4407" s="113" t="s">
        <v>16648</v>
      </c>
    </row>
    <row r="4408" spans="1:12" x14ac:dyDescent="0.2">
      <c r="A4408" s="113" t="s">
        <v>10491</v>
      </c>
      <c r="D4408" s="113" t="s">
        <v>16649</v>
      </c>
      <c r="E4408" s="113">
        <f t="shared" si="68"/>
        <v>30200926</v>
      </c>
      <c r="F4408" s="113" t="s">
        <v>11571</v>
      </c>
      <c r="G4408" s="113" t="s">
        <v>7531</v>
      </c>
      <c r="H4408" s="113" t="s">
        <v>16615</v>
      </c>
      <c r="I4408" s="113" t="s">
        <v>16650</v>
      </c>
    </row>
    <row r="4409" spans="1:12" x14ac:dyDescent="0.2">
      <c r="A4409" s="113" t="s">
        <v>10491</v>
      </c>
      <c r="D4409" s="113" t="s">
        <v>16651</v>
      </c>
      <c r="E4409" s="113">
        <f t="shared" si="68"/>
        <v>30200930</v>
      </c>
      <c r="F4409" s="113" t="s">
        <v>11571</v>
      </c>
      <c r="G4409" s="113" t="s">
        <v>7531</v>
      </c>
      <c r="H4409" s="113" t="s">
        <v>16615</v>
      </c>
      <c r="I4409" s="113" t="s">
        <v>16652</v>
      </c>
      <c r="K4409" s="115"/>
      <c r="L4409" s="113"/>
    </row>
    <row r="4410" spans="1:12" x14ac:dyDescent="0.2">
      <c r="A4410" s="113" t="s">
        <v>10491</v>
      </c>
      <c r="D4410" s="113" t="s">
        <v>13856</v>
      </c>
      <c r="E4410" s="113">
        <f t="shared" si="68"/>
        <v>30200931</v>
      </c>
      <c r="F4410" s="113" t="s">
        <v>11571</v>
      </c>
      <c r="G4410" s="113" t="s">
        <v>7531</v>
      </c>
      <c r="H4410" s="113" t="s">
        <v>16615</v>
      </c>
      <c r="I4410" s="113" t="s">
        <v>13857</v>
      </c>
      <c r="K4410" s="115"/>
      <c r="L4410" s="113"/>
    </row>
    <row r="4411" spans="1:12" x14ac:dyDescent="0.2">
      <c r="A4411" s="113" t="s">
        <v>10491</v>
      </c>
      <c r="D4411" s="113" t="s">
        <v>13858</v>
      </c>
      <c r="E4411" s="113">
        <f t="shared" si="68"/>
        <v>30200932</v>
      </c>
      <c r="F4411" s="113" t="s">
        <v>11571</v>
      </c>
      <c r="G4411" s="113" t="s">
        <v>7531</v>
      </c>
      <c r="H4411" s="113" t="s">
        <v>16615</v>
      </c>
      <c r="I4411" s="113" t="s">
        <v>13859</v>
      </c>
      <c r="K4411" s="115"/>
      <c r="L4411" s="113"/>
    </row>
    <row r="4412" spans="1:12" x14ac:dyDescent="0.2">
      <c r="A4412" s="113" t="s">
        <v>10491</v>
      </c>
      <c r="D4412" s="113" t="s">
        <v>13860</v>
      </c>
      <c r="E4412" s="113">
        <f t="shared" si="68"/>
        <v>30200935</v>
      </c>
      <c r="F4412" s="113" t="s">
        <v>11571</v>
      </c>
      <c r="G4412" s="113" t="s">
        <v>7531</v>
      </c>
      <c r="H4412" s="113" t="s">
        <v>16615</v>
      </c>
      <c r="I4412" s="113" t="s">
        <v>13861</v>
      </c>
    </row>
    <row r="4413" spans="1:12" x14ac:dyDescent="0.2">
      <c r="A4413" s="113" t="s">
        <v>10491</v>
      </c>
      <c r="D4413" s="113" t="s">
        <v>13862</v>
      </c>
      <c r="E4413" s="113">
        <f t="shared" si="68"/>
        <v>30200937</v>
      </c>
      <c r="F4413" s="113" t="s">
        <v>11571</v>
      </c>
      <c r="G4413" s="113" t="s">
        <v>7531</v>
      </c>
      <c r="H4413" s="113" t="s">
        <v>16615</v>
      </c>
      <c r="I4413" s="113" t="s">
        <v>13863</v>
      </c>
    </row>
    <row r="4414" spans="1:12" x14ac:dyDescent="0.2">
      <c r="A4414" s="113" t="s">
        <v>10491</v>
      </c>
      <c r="D4414" s="113" t="s">
        <v>13864</v>
      </c>
      <c r="E4414" s="113">
        <f t="shared" si="68"/>
        <v>30200939</v>
      </c>
      <c r="F4414" s="113" t="s">
        <v>11571</v>
      </c>
      <c r="G4414" s="113" t="s">
        <v>7531</v>
      </c>
      <c r="H4414" s="113" t="s">
        <v>16615</v>
      </c>
      <c r="I4414" s="113" t="s">
        <v>13865</v>
      </c>
    </row>
    <row r="4415" spans="1:12" x14ac:dyDescent="0.2">
      <c r="A4415" s="113" t="s">
        <v>10491</v>
      </c>
      <c r="D4415" s="113" t="s">
        <v>13866</v>
      </c>
      <c r="E4415" s="113">
        <f t="shared" si="68"/>
        <v>30200940</v>
      </c>
      <c r="F4415" s="113" t="s">
        <v>11571</v>
      </c>
      <c r="G4415" s="113" t="s">
        <v>7531</v>
      </c>
      <c r="H4415" s="113" t="s">
        <v>16615</v>
      </c>
      <c r="I4415" s="113" t="s">
        <v>10955</v>
      </c>
    </row>
    <row r="4416" spans="1:12" x14ac:dyDescent="0.2">
      <c r="A4416" s="113" t="s">
        <v>10491</v>
      </c>
      <c r="D4416" s="113" t="s">
        <v>10956</v>
      </c>
      <c r="E4416" s="113">
        <f t="shared" si="68"/>
        <v>30200941</v>
      </c>
      <c r="F4416" s="113" t="s">
        <v>11571</v>
      </c>
      <c r="G4416" s="113" t="s">
        <v>7531</v>
      </c>
      <c r="H4416" s="113" t="s">
        <v>16615</v>
      </c>
      <c r="I4416" s="113" t="s">
        <v>10957</v>
      </c>
    </row>
    <row r="4417" spans="1:9" x14ac:dyDescent="0.2">
      <c r="A4417" s="113" t="s">
        <v>10491</v>
      </c>
      <c r="D4417" s="113" t="s">
        <v>10958</v>
      </c>
      <c r="E4417" s="113">
        <f t="shared" si="68"/>
        <v>30200951</v>
      </c>
      <c r="F4417" s="113" t="s">
        <v>11571</v>
      </c>
      <c r="G4417" s="113" t="s">
        <v>7531</v>
      </c>
      <c r="H4417" s="113" t="s">
        <v>16615</v>
      </c>
      <c r="I4417" s="113" t="s">
        <v>10959</v>
      </c>
    </row>
    <row r="4418" spans="1:9" x14ac:dyDescent="0.2">
      <c r="A4418" s="113" t="s">
        <v>10491</v>
      </c>
      <c r="D4418" s="113" t="s">
        <v>10960</v>
      </c>
      <c r="E4418" s="113">
        <f t="shared" ref="E4418:E4481" si="69">VALUE(D4418)</f>
        <v>30200952</v>
      </c>
      <c r="F4418" s="113" t="s">
        <v>11571</v>
      </c>
      <c r="G4418" s="113" t="s">
        <v>7531</v>
      </c>
      <c r="H4418" s="113" t="s">
        <v>16615</v>
      </c>
      <c r="I4418" s="113" t="s">
        <v>10961</v>
      </c>
    </row>
    <row r="4419" spans="1:9" x14ac:dyDescent="0.2">
      <c r="A4419" s="113" t="s">
        <v>10491</v>
      </c>
      <c r="D4419" s="113" t="s">
        <v>10962</v>
      </c>
      <c r="E4419" s="113">
        <f t="shared" si="69"/>
        <v>30200953</v>
      </c>
      <c r="F4419" s="113" t="s">
        <v>11571</v>
      </c>
      <c r="G4419" s="113" t="s">
        <v>7531</v>
      </c>
      <c r="H4419" s="113" t="s">
        <v>16615</v>
      </c>
      <c r="I4419" s="113" t="s">
        <v>10963</v>
      </c>
    </row>
    <row r="4420" spans="1:9" x14ac:dyDescent="0.2">
      <c r="A4420" s="113" t="s">
        <v>10491</v>
      </c>
      <c r="D4420" s="113" t="s">
        <v>10964</v>
      </c>
      <c r="E4420" s="113">
        <f t="shared" si="69"/>
        <v>30200954</v>
      </c>
      <c r="F4420" s="113" t="s">
        <v>11571</v>
      </c>
      <c r="G4420" s="113" t="s">
        <v>7531</v>
      </c>
      <c r="H4420" s="113" t="s">
        <v>16615</v>
      </c>
      <c r="I4420" s="113" t="s">
        <v>10965</v>
      </c>
    </row>
    <row r="4421" spans="1:9" x14ac:dyDescent="0.2">
      <c r="A4421" s="113" t="s">
        <v>10491</v>
      </c>
      <c r="D4421" s="113" t="s">
        <v>10966</v>
      </c>
      <c r="E4421" s="113">
        <f t="shared" si="69"/>
        <v>30200955</v>
      </c>
      <c r="F4421" s="113" t="s">
        <v>11571</v>
      </c>
      <c r="G4421" s="113" t="s">
        <v>7531</v>
      </c>
      <c r="H4421" s="113" t="s">
        <v>16615</v>
      </c>
      <c r="I4421" s="113" t="s">
        <v>10967</v>
      </c>
    </row>
    <row r="4422" spans="1:9" x14ac:dyDescent="0.2">
      <c r="A4422" s="113" t="s">
        <v>10491</v>
      </c>
      <c r="D4422" s="113" t="s">
        <v>10968</v>
      </c>
      <c r="E4422" s="113">
        <f t="shared" si="69"/>
        <v>30200960</v>
      </c>
      <c r="F4422" s="113" t="s">
        <v>11571</v>
      </c>
      <c r="G4422" s="113" t="s">
        <v>7531</v>
      </c>
      <c r="H4422" s="113" t="s">
        <v>16615</v>
      </c>
      <c r="I4422" s="113" t="s">
        <v>10969</v>
      </c>
    </row>
    <row r="4423" spans="1:9" x14ac:dyDescent="0.2">
      <c r="A4423" s="113" t="s">
        <v>10491</v>
      </c>
      <c r="D4423" s="113" t="s">
        <v>10970</v>
      </c>
      <c r="E4423" s="113">
        <f t="shared" si="69"/>
        <v>30200961</v>
      </c>
      <c r="F4423" s="113" t="s">
        <v>11571</v>
      </c>
      <c r="G4423" s="113" t="s">
        <v>7531</v>
      </c>
      <c r="H4423" s="113" t="s">
        <v>16615</v>
      </c>
      <c r="I4423" s="113" t="s">
        <v>10971</v>
      </c>
    </row>
    <row r="4424" spans="1:9" x14ac:dyDescent="0.2">
      <c r="A4424" s="113" t="s">
        <v>10491</v>
      </c>
      <c r="D4424" s="113" t="s">
        <v>10972</v>
      </c>
      <c r="E4424" s="113">
        <f t="shared" si="69"/>
        <v>30200962</v>
      </c>
      <c r="F4424" s="113" t="s">
        <v>11571</v>
      </c>
      <c r="G4424" s="113" t="s">
        <v>7531</v>
      </c>
      <c r="H4424" s="113" t="s">
        <v>16615</v>
      </c>
      <c r="I4424" s="113" t="s">
        <v>10973</v>
      </c>
    </row>
    <row r="4425" spans="1:9" x14ac:dyDescent="0.2">
      <c r="A4425" s="113" t="s">
        <v>10491</v>
      </c>
      <c r="D4425" s="113" t="s">
        <v>10974</v>
      </c>
      <c r="E4425" s="113">
        <f t="shared" si="69"/>
        <v>30200963</v>
      </c>
      <c r="F4425" s="113" t="s">
        <v>11571</v>
      </c>
      <c r="G4425" s="113" t="s">
        <v>7531</v>
      </c>
      <c r="H4425" s="113" t="s">
        <v>16615</v>
      </c>
      <c r="I4425" s="113" t="s">
        <v>7988</v>
      </c>
    </row>
    <row r="4426" spans="1:9" x14ac:dyDescent="0.2">
      <c r="A4426" s="113" t="s">
        <v>10491</v>
      </c>
      <c r="D4426" s="113" t="s">
        <v>7989</v>
      </c>
      <c r="E4426" s="113">
        <f t="shared" si="69"/>
        <v>30200964</v>
      </c>
      <c r="F4426" s="113" t="s">
        <v>11571</v>
      </c>
      <c r="G4426" s="113" t="s">
        <v>7531</v>
      </c>
      <c r="H4426" s="113" t="s">
        <v>16615</v>
      </c>
      <c r="I4426" s="113" t="s">
        <v>7990</v>
      </c>
    </row>
    <row r="4427" spans="1:9" x14ac:dyDescent="0.2">
      <c r="A4427" s="113" t="s">
        <v>10491</v>
      </c>
      <c r="D4427" s="113" t="s">
        <v>7991</v>
      </c>
      <c r="E4427" s="113">
        <f t="shared" si="69"/>
        <v>30200965</v>
      </c>
      <c r="F4427" s="113" t="s">
        <v>11571</v>
      </c>
      <c r="G4427" s="113" t="s">
        <v>7531</v>
      </c>
      <c r="H4427" s="113" t="s">
        <v>16615</v>
      </c>
      <c r="I4427" s="113" t="s">
        <v>7992</v>
      </c>
    </row>
    <row r="4428" spans="1:9" x14ac:dyDescent="0.2">
      <c r="A4428" s="113" t="s">
        <v>10491</v>
      </c>
      <c r="D4428" s="113" t="s">
        <v>7993</v>
      </c>
      <c r="E4428" s="113">
        <f t="shared" si="69"/>
        <v>30200966</v>
      </c>
      <c r="F4428" s="113" t="s">
        <v>11571</v>
      </c>
      <c r="G4428" s="113" t="s">
        <v>7531</v>
      </c>
      <c r="H4428" s="113" t="s">
        <v>16615</v>
      </c>
      <c r="I4428" s="113" t="s">
        <v>7994</v>
      </c>
    </row>
    <row r="4429" spans="1:9" x14ac:dyDescent="0.2">
      <c r="A4429" s="113" t="s">
        <v>10491</v>
      </c>
      <c r="D4429" s="113" t="s">
        <v>7995</v>
      </c>
      <c r="E4429" s="113">
        <f t="shared" si="69"/>
        <v>30200967</v>
      </c>
      <c r="F4429" s="113" t="s">
        <v>11571</v>
      </c>
      <c r="G4429" s="113" t="s">
        <v>7531</v>
      </c>
      <c r="H4429" s="113" t="s">
        <v>16615</v>
      </c>
      <c r="I4429" s="113" t="s">
        <v>7996</v>
      </c>
    </row>
    <row r="4430" spans="1:9" x14ac:dyDescent="0.2">
      <c r="A4430" s="113" t="s">
        <v>10491</v>
      </c>
      <c r="D4430" s="113" t="s">
        <v>7997</v>
      </c>
      <c r="E4430" s="113">
        <f t="shared" si="69"/>
        <v>30200998</v>
      </c>
      <c r="F4430" s="113" t="s">
        <v>11571</v>
      </c>
      <c r="G4430" s="113" t="s">
        <v>7531</v>
      </c>
      <c r="H4430" s="113" t="s">
        <v>16615</v>
      </c>
      <c r="I4430" s="113" t="s">
        <v>11114</v>
      </c>
    </row>
    <row r="4431" spans="1:9" x14ac:dyDescent="0.2">
      <c r="A4431" s="113" t="s">
        <v>10491</v>
      </c>
      <c r="D4431" s="113" t="s">
        <v>7998</v>
      </c>
      <c r="E4431" s="113">
        <f t="shared" si="69"/>
        <v>30200999</v>
      </c>
      <c r="F4431" s="113" t="s">
        <v>11571</v>
      </c>
      <c r="G4431" s="113" t="s">
        <v>7531</v>
      </c>
      <c r="H4431" s="113" t="s">
        <v>16615</v>
      </c>
      <c r="I4431" s="113" t="s">
        <v>11114</v>
      </c>
    </row>
    <row r="4432" spans="1:9" x14ac:dyDescent="0.2">
      <c r="A4432" s="113" t="s">
        <v>10491</v>
      </c>
      <c r="D4432" s="113" t="s">
        <v>7999</v>
      </c>
      <c r="E4432" s="113">
        <f t="shared" si="69"/>
        <v>30201001</v>
      </c>
      <c r="F4432" s="113" t="s">
        <v>11571</v>
      </c>
      <c r="G4432" s="113" t="s">
        <v>7531</v>
      </c>
      <c r="H4432" s="113" t="s">
        <v>8000</v>
      </c>
      <c r="I4432" s="113" t="s">
        <v>8001</v>
      </c>
    </row>
    <row r="4433" spans="1:9" x14ac:dyDescent="0.2">
      <c r="A4433" s="113" t="s">
        <v>10491</v>
      </c>
      <c r="D4433" s="113" t="s">
        <v>8002</v>
      </c>
      <c r="E4433" s="113">
        <f t="shared" si="69"/>
        <v>30201002</v>
      </c>
      <c r="F4433" s="113" t="s">
        <v>11571</v>
      </c>
      <c r="G4433" s="113" t="s">
        <v>7531</v>
      </c>
      <c r="H4433" s="113" t="s">
        <v>8000</v>
      </c>
      <c r="I4433" s="113" t="s">
        <v>8003</v>
      </c>
    </row>
    <row r="4434" spans="1:9" x14ac:dyDescent="0.2">
      <c r="A4434" s="113" t="s">
        <v>10491</v>
      </c>
      <c r="D4434" s="113" t="s">
        <v>8004</v>
      </c>
      <c r="E4434" s="113">
        <f t="shared" si="69"/>
        <v>30201003</v>
      </c>
      <c r="F4434" s="113" t="s">
        <v>11571</v>
      </c>
      <c r="G4434" s="113" t="s">
        <v>7531</v>
      </c>
      <c r="H4434" s="113" t="s">
        <v>8000</v>
      </c>
      <c r="I4434" s="113" t="s">
        <v>8005</v>
      </c>
    </row>
    <row r="4435" spans="1:9" x14ac:dyDescent="0.2">
      <c r="A4435" s="113" t="s">
        <v>10491</v>
      </c>
      <c r="D4435" s="113" t="s">
        <v>8006</v>
      </c>
      <c r="E4435" s="113">
        <f t="shared" si="69"/>
        <v>30201004</v>
      </c>
      <c r="F4435" s="113" t="s">
        <v>11571</v>
      </c>
      <c r="G4435" s="113" t="s">
        <v>7531</v>
      </c>
      <c r="H4435" s="113" t="s">
        <v>8000</v>
      </c>
      <c r="I4435" s="113" t="s">
        <v>8007</v>
      </c>
    </row>
    <row r="4436" spans="1:9" x14ac:dyDescent="0.2">
      <c r="A4436" s="113" t="s">
        <v>10491</v>
      </c>
      <c r="D4436" s="113" t="s">
        <v>8008</v>
      </c>
      <c r="E4436" s="113">
        <f t="shared" si="69"/>
        <v>30201005</v>
      </c>
      <c r="F4436" s="113" t="s">
        <v>11571</v>
      </c>
      <c r="G4436" s="113" t="s">
        <v>7531</v>
      </c>
      <c r="H4436" s="113" t="s">
        <v>8000</v>
      </c>
      <c r="I4436" s="113" t="s">
        <v>8009</v>
      </c>
    </row>
    <row r="4437" spans="1:9" x14ac:dyDescent="0.2">
      <c r="A4437" s="113" t="s">
        <v>10491</v>
      </c>
      <c r="D4437" s="113" t="s">
        <v>8010</v>
      </c>
      <c r="E4437" s="113">
        <f t="shared" si="69"/>
        <v>30201006</v>
      </c>
      <c r="F4437" s="113" t="s">
        <v>11571</v>
      </c>
      <c r="G4437" s="113" t="s">
        <v>7531</v>
      </c>
      <c r="H4437" s="113" t="s">
        <v>8000</v>
      </c>
      <c r="I4437" s="113" t="s">
        <v>8011</v>
      </c>
    </row>
    <row r="4438" spans="1:9" x14ac:dyDescent="0.2">
      <c r="A4438" s="113" t="s">
        <v>10491</v>
      </c>
      <c r="D4438" s="113" t="s">
        <v>8012</v>
      </c>
      <c r="E4438" s="113">
        <f t="shared" si="69"/>
        <v>30201010</v>
      </c>
      <c r="F4438" s="113" t="s">
        <v>11571</v>
      </c>
      <c r="G4438" s="113" t="s">
        <v>7531</v>
      </c>
      <c r="H4438" s="113" t="s">
        <v>8000</v>
      </c>
      <c r="I4438" s="113" t="s">
        <v>8013</v>
      </c>
    </row>
    <row r="4439" spans="1:9" x14ac:dyDescent="0.2">
      <c r="A4439" s="113" t="s">
        <v>10491</v>
      </c>
      <c r="D4439" s="113" t="s">
        <v>8014</v>
      </c>
      <c r="E4439" s="113">
        <f t="shared" si="69"/>
        <v>30201011</v>
      </c>
      <c r="F4439" s="113" t="s">
        <v>11571</v>
      </c>
      <c r="G4439" s="113" t="s">
        <v>7531</v>
      </c>
      <c r="H4439" s="113" t="s">
        <v>8000</v>
      </c>
      <c r="I4439" s="113" t="s">
        <v>11048</v>
      </c>
    </row>
    <row r="4440" spans="1:9" x14ac:dyDescent="0.2">
      <c r="A4440" s="113" t="s">
        <v>10491</v>
      </c>
      <c r="D4440" s="113" t="s">
        <v>8015</v>
      </c>
      <c r="E4440" s="113">
        <f t="shared" si="69"/>
        <v>30201012</v>
      </c>
      <c r="F4440" s="113" t="s">
        <v>11571</v>
      </c>
      <c r="G4440" s="113" t="s">
        <v>7531</v>
      </c>
      <c r="H4440" s="113" t="s">
        <v>8000</v>
      </c>
      <c r="I4440" s="113" t="s">
        <v>11048</v>
      </c>
    </row>
    <row r="4441" spans="1:9" x14ac:dyDescent="0.2">
      <c r="A4441" s="113" t="s">
        <v>10491</v>
      </c>
      <c r="D4441" s="113" t="s">
        <v>8016</v>
      </c>
      <c r="E4441" s="113">
        <f t="shared" si="69"/>
        <v>30201013</v>
      </c>
      <c r="F4441" s="113" t="s">
        <v>11571</v>
      </c>
      <c r="G4441" s="113" t="s">
        <v>7531</v>
      </c>
      <c r="H4441" s="113" t="s">
        <v>8000</v>
      </c>
      <c r="I4441" s="113" t="s">
        <v>8017</v>
      </c>
    </row>
    <row r="4442" spans="1:9" x14ac:dyDescent="0.2">
      <c r="A4442" s="113" t="s">
        <v>10491</v>
      </c>
      <c r="D4442" s="113" t="s">
        <v>8018</v>
      </c>
      <c r="E4442" s="113">
        <f t="shared" si="69"/>
        <v>30201014</v>
      </c>
      <c r="F4442" s="113" t="s">
        <v>11571</v>
      </c>
      <c r="G4442" s="113" t="s">
        <v>7531</v>
      </c>
      <c r="H4442" s="113" t="s">
        <v>8000</v>
      </c>
      <c r="I4442" s="113" t="s">
        <v>8019</v>
      </c>
    </row>
    <row r="4443" spans="1:9" x14ac:dyDescent="0.2">
      <c r="A4443" s="113" t="s">
        <v>10491</v>
      </c>
      <c r="D4443" s="113" t="s">
        <v>8020</v>
      </c>
      <c r="E4443" s="113">
        <f t="shared" si="69"/>
        <v>30201015</v>
      </c>
      <c r="F4443" s="113" t="s">
        <v>11571</v>
      </c>
      <c r="G4443" s="113" t="s">
        <v>7531</v>
      </c>
      <c r="H4443" s="113" t="s">
        <v>8000</v>
      </c>
      <c r="I4443" s="113" t="s">
        <v>8021</v>
      </c>
    </row>
    <row r="4444" spans="1:9" x14ac:dyDescent="0.2">
      <c r="A4444" s="113" t="s">
        <v>10491</v>
      </c>
      <c r="D4444" s="113" t="s">
        <v>8022</v>
      </c>
      <c r="E4444" s="113">
        <f t="shared" si="69"/>
        <v>30201017</v>
      </c>
      <c r="F4444" s="113" t="s">
        <v>11571</v>
      </c>
      <c r="G4444" s="113" t="s">
        <v>7531</v>
      </c>
      <c r="H4444" s="113" t="s">
        <v>8000</v>
      </c>
      <c r="I4444" s="113" t="s">
        <v>8023</v>
      </c>
    </row>
    <row r="4445" spans="1:9" x14ac:dyDescent="0.2">
      <c r="A4445" s="113" t="s">
        <v>10491</v>
      </c>
      <c r="D4445" s="113" t="s">
        <v>8024</v>
      </c>
      <c r="E4445" s="113">
        <f t="shared" si="69"/>
        <v>30201018</v>
      </c>
      <c r="F4445" s="113" t="s">
        <v>11571</v>
      </c>
      <c r="G4445" s="113" t="s">
        <v>7531</v>
      </c>
      <c r="H4445" s="113" t="s">
        <v>8000</v>
      </c>
      <c r="I4445" s="113" t="s">
        <v>8025</v>
      </c>
    </row>
    <row r="4446" spans="1:9" x14ac:dyDescent="0.2">
      <c r="A4446" s="113" t="s">
        <v>10491</v>
      </c>
      <c r="D4446" s="113" t="s">
        <v>8026</v>
      </c>
      <c r="E4446" s="113">
        <f t="shared" si="69"/>
        <v>30201020</v>
      </c>
      <c r="F4446" s="113" t="s">
        <v>11571</v>
      </c>
      <c r="G4446" s="113" t="s">
        <v>7531</v>
      </c>
      <c r="H4446" s="113" t="s">
        <v>8000</v>
      </c>
      <c r="I4446" s="113" t="s">
        <v>11030</v>
      </c>
    </row>
    <row r="4447" spans="1:9" x14ac:dyDescent="0.2">
      <c r="A4447" s="113" t="s">
        <v>10491</v>
      </c>
      <c r="D4447" s="113" t="s">
        <v>8027</v>
      </c>
      <c r="E4447" s="113">
        <f t="shared" si="69"/>
        <v>30201099</v>
      </c>
      <c r="F4447" s="113" t="s">
        <v>11571</v>
      </c>
      <c r="G4447" s="113" t="s">
        <v>7531</v>
      </c>
      <c r="H4447" s="113" t="s">
        <v>8000</v>
      </c>
      <c r="I4447" s="113" t="s">
        <v>11114</v>
      </c>
    </row>
    <row r="4448" spans="1:9" x14ac:dyDescent="0.2">
      <c r="A4448" s="113" t="s">
        <v>10491</v>
      </c>
      <c r="D4448" s="113" t="s">
        <v>8028</v>
      </c>
      <c r="E4448" s="113">
        <f t="shared" si="69"/>
        <v>30201101</v>
      </c>
      <c r="F4448" s="113" t="s">
        <v>11571</v>
      </c>
      <c r="G4448" s="113" t="s">
        <v>7531</v>
      </c>
      <c r="H4448" s="113" t="s">
        <v>8029</v>
      </c>
      <c r="I4448" s="113" t="s">
        <v>8030</v>
      </c>
    </row>
    <row r="4449" spans="1:9" x14ac:dyDescent="0.2">
      <c r="A4449" s="113" t="s">
        <v>10491</v>
      </c>
      <c r="D4449" s="113" t="s">
        <v>8031</v>
      </c>
      <c r="E4449" s="113">
        <f t="shared" si="69"/>
        <v>30201102</v>
      </c>
      <c r="F4449" s="113" t="s">
        <v>11571</v>
      </c>
      <c r="G4449" s="113" t="s">
        <v>7531</v>
      </c>
      <c r="H4449" s="113" t="s">
        <v>8029</v>
      </c>
      <c r="I4449" s="113" t="s">
        <v>8032</v>
      </c>
    </row>
    <row r="4450" spans="1:9" x14ac:dyDescent="0.2">
      <c r="A4450" s="113" t="s">
        <v>10491</v>
      </c>
      <c r="D4450" s="113" t="s">
        <v>8033</v>
      </c>
      <c r="E4450" s="113">
        <f t="shared" si="69"/>
        <v>30201103</v>
      </c>
      <c r="F4450" s="113" t="s">
        <v>11571</v>
      </c>
      <c r="G4450" s="113" t="s">
        <v>7531</v>
      </c>
      <c r="H4450" s="113" t="s">
        <v>8029</v>
      </c>
      <c r="I4450" s="113" t="s">
        <v>8034</v>
      </c>
    </row>
    <row r="4451" spans="1:9" x14ac:dyDescent="0.2">
      <c r="A4451" s="113" t="s">
        <v>10491</v>
      </c>
      <c r="D4451" s="113" t="s">
        <v>8035</v>
      </c>
      <c r="E4451" s="113">
        <f t="shared" si="69"/>
        <v>30201104</v>
      </c>
      <c r="F4451" s="113" t="s">
        <v>11571</v>
      </c>
      <c r="G4451" s="113" t="s">
        <v>7531</v>
      </c>
      <c r="H4451" s="113" t="s">
        <v>8029</v>
      </c>
      <c r="I4451" s="113" t="s">
        <v>8036</v>
      </c>
    </row>
    <row r="4452" spans="1:9" x14ac:dyDescent="0.2">
      <c r="A4452" s="113" t="s">
        <v>10491</v>
      </c>
      <c r="D4452" s="113" t="s">
        <v>8037</v>
      </c>
      <c r="E4452" s="113">
        <f t="shared" si="69"/>
        <v>30201105</v>
      </c>
      <c r="F4452" s="113" t="s">
        <v>11571</v>
      </c>
      <c r="G4452" s="113" t="s">
        <v>7531</v>
      </c>
      <c r="H4452" s="113" t="s">
        <v>8029</v>
      </c>
      <c r="I4452" s="113" t="s">
        <v>8038</v>
      </c>
    </row>
    <row r="4453" spans="1:9" x14ac:dyDescent="0.2">
      <c r="A4453" s="113" t="s">
        <v>10491</v>
      </c>
      <c r="D4453" s="113" t="s">
        <v>8039</v>
      </c>
      <c r="E4453" s="113">
        <f t="shared" si="69"/>
        <v>30201106</v>
      </c>
      <c r="F4453" s="113" t="s">
        <v>11571</v>
      </c>
      <c r="G4453" s="113" t="s">
        <v>7531</v>
      </c>
      <c r="H4453" s="113" t="s">
        <v>8029</v>
      </c>
      <c r="I4453" s="113" t="s">
        <v>8040</v>
      </c>
    </row>
    <row r="4454" spans="1:9" x14ac:dyDescent="0.2">
      <c r="A4454" s="113" t="s">
        <v>10491</v>
      </c>
      <c r="D4454" s="113" t="s">
        <v>8041</v>
      </c>
      <c r="E4454" s="113">
        <f t="shared" si="69"/>
        <v>30201110</v>
      </c>
      <c r="F4454" s="113" t="s">
        <v>11571</v>
      </c>
      <c r="G4454" s="113" t="s">
        <v>7531</v>
      </c>
      <c r="H4454" s="113" t="s">
        <v>8029</v>
      </c>
      <c r="I4454" s="113" t="s">
        <v>8042</v>
      </c>
    </row>
    <row r="4455" spans="1:9" x14ac:dyDescent="0.2">
      <c r="A4455" s="113" t="s">
        <v>10491</v>
      </c>
      <c r="D4455" s="113" t="s">
        <v>8043</v>
      </c>
      <c r="E4455" s="113">
        <f t="shared" si="69"/>
        <v>30201111</v>
      </c>
      <c r="F4455" s="113" t="s">
        <v>11571</v>
      </c>
      <c r="G4455" s="113" t="s">
        <v>7531</v>
      </c>
      <c r="H4455" s="113" t="s">
        <v>8029</v>
      </c>
      <c r="I4455" s="113" t="s">
        <v>8044</v>
      </c>
    </row>
    <row r="4456" spans="1:9" x14ac:dyDescent="0.2">
      <c r="A4456" s="113" t="s">
        <v>10491</v>
      </c>
      <c r="D4456" s="113" t="s">
        <v>8045</v>
      </c>
      <c r="E4456" s="113">
        <f t="shared" si="69"/>
        <v>30201112</v>
      </c>
      <c r="F4456" s="113" t="s">
        <v>11571</v>
      </c>
      <c r="G4456" s="113" t="s">
        <v>7531</v>
      </c>
      <c r="H4456" s="113" t="s">
        <v>8029</v>
      </c>
      <c r="I4456" s="113" t="s">
        <v>8046</v>
      </c>
    </row>
    <row r="4457" spans="1:9" x14ac:dyDescent="0.2">
      <c r="A4457" s="113" t="s">
        <v>10491</v>
      </c>
      <c r="D4457" s="113" t="s">
        <v>8047</v>
      </c>
      <c r="E4457" s="113">
        <f t="shared" si="69"/>
        <v>30201120</v>
      </c>
      <c r="F4457" s="113" t="s">
        <v>11571</v>
      </c>
      <c r="G4457" s="113" t="s">
        <v>7531</v>
      </c>
      <c r="H4457" s="113" t="s">
        <v>8029</v>
      </c>
      <c r="I4457" s="113" t="s">
        <v>11030</v>
      </c>
    </row>
    <row r="4458" spans="1:9" x14ac:dyDescent="0.2">
      <c r="A4458" s="113" t="s">
        <v>10491</v>
      </c>
      <c r="D4458" s="113" t="s">
        <v>8048</v>
      </c>
      <c r="E4458" s="113">
        <f t="shared" si="69"/>
        <v>30201121</v>
      </c>
      <c r="F4458" s="113" t="s">
        <v>11571</v>
      </c>
      <c r="G4458" s="113" t="s">
        <v>7531</v>
      </c>
      <c r="H4458" s="113" t="s">
        <v>8029</v>
      </c>
      <c r="I4458" s="113" t="s">
        <v>8049</v>
      </c>
    </row>
    <row r="4459" spans="1:9" x14ac:dyDescent="0.2">
      <c r="A4459" s="113" t="s">
        <v>10491</v>
      </c>
      <c r="D4459" s="113" t="s">
        <v>8050</v>
      </c>
      <c r="E4459" s="113">
        <f t="shared" si="69"/>
        <v>30201199</v>
      </c>
      <c r="F4459" s="113" t="s">
        <v>11571</v>
      </c>
      <c r="G4459" s="113" t="s">
        <v>7531</v>
      </c>
      <c r="H4459" s="113" t="s">
        <v>8029</v>
      </c>
      <c r="I4459" s="113" t="s">
        <v>7789</v>
      </c>
    </row>
    <row r="4460" spans="1:9" x14ac:dyDescent="0.2">
      <c r="A4460" s="113" t="s">
        <v>10491</v>
      </c>
      <c r="D4460" s="113" t="s">
        <v>8051</v>
      </c>
      <c r="E4460" s="113">
        <f t="shared" si="69"/>
        <v>30201201</v>
      </c>
      <c r="F4460" s="113" t="s">
        <v>11571</v>
      </c>
      <c r="G4460" s="113" t="s">
        <v>7531</v>
      </c>
      <c r="H4460" s="113" t="s">
        <v>8052</v>
      </c>
      <c r="I4460" s="113" t="s">
        <v>8053</v>
      </c>
    </row>
    <row r="4461" spans="1:9" x14ac:dyDescent="0.2">
      <c r="A4461" s="113" t="s">
        <v>10491</v>
      </c>
      <c r="D4461" s="113" t="s">
        <v>8054</v>
      </c>
      <c r="E4461" s="113">
        <f t="shared" si="69"/>
        <v>30201202</v>
      </c>
      <c r="F4461" s="113" t="s">
        <v>11571</v>
      </c>
      <c r="G4461" s="113" t="s">
        <v>7531</v>
      </c>
      <c r="H4461" s="113" t="s">
        <v>8052</v>
      </c>
      <c r="I4461" s="113" t="s">
        <v>8055</v>
      </c>
    </row>
    <row r="4462" spans="1:9" x14ac:dyDescent="0.2">
      <c r="A4462" s="113" t="s">
        <v>10491</v>
      </c>
      <c r="D4462" s="113" t="s">
        <v>8056</v>
      </c>
      <c r="E4462" s="113">
        <f t="shared" si="69"/>
        <v>30201203</v>
      </c>
      <c r="F4462" s="113" t="s">
        <v>11571</v>
      </c>
      <c r="G4462" s="113" t="s">
        <v>7531</v>
      </c>
      <c r="H4462" s="113" t="s">
        <v>8052</v>
      </c>
      <c r="I4462" s="113" t="s">
        <v>8057</v>
      </c>
    </row>
    <row r="4463" spans="1:9" x14ac:dyDescent="0.2">
      <c r="A4463" s="113" t="s">
        <v>10491</v>
      </c>
      <c r="D4463" s="113" t="s">
        <v>8058</v>
      </c>
      <c r="E4463" s="113">
        <f t="shared" si="69"/>
        <v>30201204</v>
      </c>
      <c r="F4463" s="113" t="s">
        <v>11571</v>
      </c>
      <c r="G4463" s="113" t="s">
        <v>7531</v>
      </c>
      <c r="H4463" s="113" t="s">
        <v>8052</v>
      </c>
      <c r="I4463" s="113" t="s">
        <v>8059</v>
      </c>
    </row>
    <row r="4464" spans="1:9" x14ac:dyDescent="0.2">
      <c r="A4464" s="113" t="s">
        <v>10491</v>
      </c>
      <c r="D4464" s="113" t="s">
        <v>8060</v>
      </c>
      <c r="E4464" s="113">
        <f t="shared" si="69"/>
        <v>30201205</v>
      </c>
      <c r="F4464" s="113" t="s">
        <v>11571</v>
      </c>
      <c r="G4464" s="113" t="s">
        <v>7531</v>
      </c>
      <c r="H4464" s="113" t="s">
        <v>8052</v>
      </c>
      <c r="I4464" s="113" t="s">
        <v>8061</v>
      </c>
    </row>
    <row r="4465" spans="1:9" x14ac:dyDescent="0.2">
      <c r="A4465" s="113" t="s">
        <v>10491</v>
      </c>
      <c r="D4465" s="113" t="s">
        <v>8062</v>
      </c>
      <c r="E4465" s="113">
        <f t="shared" si="69"/>
        <v>30201206</v>
      </c>
      <c r="F4465" s="113" t="s">
        <v>11571</v>
      </c>
      <c r="G4465" s="113" t="s">
        <v>7531</v>
      </c>
      <c r="H4465" s="113" t="s">
        <v>8052</v>
      </c>
      <c r="I4465" s="113" t="s">
        <v>8063</v>
      </c>
    </row>
    <row r="4466" spans="1:9" x14ac:dyDescent="0.2">
      <c r="A4466" s="113" t="s">
        <v>10491</v>
      </c>
      <c r="D4466" s="113" t="s">
        <v>8064</v>
      </c>
      <c r="E4466" s="113">
        <f t="shared" si="69"/>
        <v>30201299</v>
      </c>
      <c r="F4466" s="113" t="s">
        <v>11571</v>
      </c>
      <c r="G4466" s="113" t="s">
        <v>7531</v>
      </c>
      <c r="H4466" s="113" t="s">
        <v>8052</v>
      </c>
      <c r="I4466" s="113" t="s">
        <v>11114</v>
      </c>
    </row>
    <row r="4467" spans="1:9" x14ac:dyDescent="0.2">
      <c r="A4467" s="113" t="s">
        <v>10491</v>
      </c>
      <c r="D4467" s="113" t="s">
        <v>8065</v>
      </c>
      <c r="E4467" s="113">
        <f t="shared" si="69"/>
        <v>30201301</v>
      </c>
      <c r="F4467" s="113" t="s">
        <v>11571</v>
      </c>
      <c r="G4467" s="113" t="s">
        <v>7531</v>
      </c>
      <c r="H4467" s="113" t="s">
        <v>8066</v>
      </c>
      <c r="I4467" s="113" t="s">
        <v>8067</v>
      </c>
    </row>
    <row r="4468" spans="1:9" x14ac:dyDescent="0.2">
      <c r="A4468" s="113" t="s">
        <v>10491</v>
      </c>
      <c r="D4468" s="113" t="s">
        <v>8068</v>
      </c>
      <c r="E4468" s="113">
        <f t="shared" si="69"/>
        <v>30201302</v>
      </c>
      <c r="F4468" s="113" t="s">
        <v>11571</v>
      </c>
      <c r="G4468" s="113" t="s">
        <v>7531</v>
      </c>
      <c r="H4468" s="113" t="s">
        <v>8066</v>
      </c>
      <c r="I4468" s="113" t="s">
        <v>8069</v>
      </c>
    </row>
    <row r="4469" spans="1:9" x14ac:dyDescent="0.2">
      <c r="A4469" s="113" t="s">
        <v>10491</v>
      </c>
      <c r="D4469" s="113" t="s">
        <v>8070</v>
      </c>
      <c r="E4469" s="113">
        <f t="shared" si="69"/>
        <v>30201303</v>
      </c>
      <c r="F4469" s="113" t="s">
        <v>11571</v>
      </c>
      <c r="G4469" s="113" t="s">
        <v>7531</v>
      </c>
      <c r="H4469" s="113" t="s">
        <v>8066</v>
      </c>
      <c r="I4469" s="113" t="s">
        <v>8071</v>
      </c>
    </row>
    <row r="4470" spans="1:9" x14ac:dyDescent="0.2">
      <c r="A4470" s="113" t="s">
        <v>10491</v>
      </c>
      <c r="D4470" s="113" t="s">
        <v>8072</v>
      </c>
      <c r="E4470" s="113">
        <f t="shared" si="69"/>
        <v>30201304</v>
      </c>
      <c r="F4470" s="113" t="s">
        <v>11571</v>
      </c>
      <c r="G4470" s="113" t="s">
        <v>7531</v>
      </c>
      <c r="H4470" s="113" t="s">
        <v>8066</v>
      </c>
      <c r="I4470" s="113" t="s">
        <v>8073</v>
      </c>
    </row>
    <row r="4471" spans="1:9" x14ac:dyDescent="0.2">
      <c r="A4471" s="113" t="s">
        <v>10491</v>
      </c>
      <c r="D4471" s="113" t="s">
        <v>8074</v>
      </c>
      <c r="E4471" s="113">
        <f t="shared" si="69"/>
        <v>30201305</v>
      </c>
      <c r="F4471" s="113" t="s">
        <v>11571</v>
      </c>
      <c r="G4471" s="113" t="s">
        <v>7531</v>
      </c>
      <c r="H4471" s="113" t="s">
        <v>8066</v>
      </c>
      <c r="I4471" s="113" t="s">
        <v>8075</v>
      </c>
    </row>
    <row r="4472" spans="1:9" x14ac:dyDescent="0.2">
      <c r="A4472" s="113" t="s">
        <v>10491</v>
      </c>
      <c r="D4472" s="113" t="s">
        <v>8076</v>
      </c>
      <c r="E4472" s="113">
        <f t="shared" si="69"/>
        <v>30201311</v>
      </c>
      <c r="F4472" s="113" t="s">
        <v>11571</v>
      </c>
      <c r="G4472" s="113" t="s">
        <v>7531</v>
      </c>
      <c r="H4472" s="113" t="s">
        <v>8066</v>
      </c>
      <c r="I4472" s="113" t="s">
        <v>8077</v>
      </c>
    </row>
    <row r="4473" spans="1:9" x14ac:dyDescent="0.2">
      <c r="A4473" s="113" t="s">
        <v>10491</v>
      </c>
      <c r="D4473" s="113" t="s">
        <v>8078</v>
      </c>
      <c r="E4473" s="113">
        <f t="shared" si="69"/>
        <v>30201401</v>
      </c>
      <c r="F4473" s="113" t="s">
        <v>11571</v>
      </c>
      <c r="G4473" s="113" t="s">
        <v>7531</v>
      </c>
      <c r="H4473" s="113" t="s">
        <v>8079</v>
      </c>
      <c r="I4473" s="113" t="s">
        <v>8080</v>
      </c>
    </row>
    <row r="4474" spans="1:9" x14ac:dyDescent="0.2">
      <c r="A4474" s="113" t="s">
        <v>10491</v>
      </c>
      <c r="D4474" s="113" t="s">
        <v>8081</v>
      </c>
      <c r="E4474" s="113">
        <f t="shared" si="69"/>
        <v>30201402</v>
      </c>
      <c r="F4474" s="113" t="s">
        <v>11571</v>
      </c>
      <c r="G4474" s="113" t="s">
        <v>7531</v>
      </c>
      <c r="H4474" s="113" t="s">
        <v>8079</v>
      </c>
      <c r="I4474" s="113" t="s">
        <v>8082</v>
      </c>
    </row>
    <row r="4475" spans="1:9" x14ac:dyDescent="0.2">
      <c r="A4475" s="113" t="s">
        <v>10491</v>
      </c>
      <c r="D4475" s="113" t="s">
        <v>8083</v>
      </c>
      <c r="E4475" s="113">
        <f t="shared" si="69"/>
        <v>30201403</v>
      </c>
      <c r="F4475" s="113" t="s">
        <v>11571</v>
      </c>
      <c r="G4475" s="113" t="s">
        <v>7531</v>
      </c>
      <c r="H4475" s="113" t="s">
        <v>8079</v>
      </c>
      <c r="I4475" s="113" t="s">
        <v>13809</v>
      </c>
    </row>
    <row r="4476" spans="1:9" x14ac:dyDescent="0.2">
      <c r="A4476" s="113" t="s">
        <v>10491</v>
      </c>
      <c r="D4476" s="113" t="s">
        <v>8084</v>
      </c>
      <c r="E4476" s="113">
        <f t="shared" si="69"/>
        <v>30201404</v>
      </c>
      <c r="F4476" s="113" t="s">
        <v>11571</v>
      </c>
      <c r="G4476" s="113" t="s">
        <v>7531</v>
      </c>
      <c r="H4476" s="113" t="s">
        <v>8079</v>
      </c>
      <c r="I4476" s="113" t="s">
        <v>8085</v>
      </c>
    </row>
    <row r="4477" spans="1:9" x14ac:dyDescent="0.2">
      <c r="A4477" s="113" t="s">
        <v>10491</v>
      </c>
      <c r="D4477" s="113" t="s">
        <v>8086</v>
      </c>
      <c r="E4477" s="113">
        <f t="shared" si="69"/>
        <v>30201405</v>
      </c>
      <c r="F4477" s="113" t="s">
        <v>11571</v>
      </c>
      <c r="G4477" s="113" t="s">
        <v>7531</v>
      </c>
      <c r="H4477" s="113" t="s">
        <v>8079</v>
      </c>
      <c r="I4477" s="113" t="s">
        <v>8087</v>
      </c>
    </row>
    <row r="4478" spans="1:9" x14ac:dyDescent="0.2">
      <c r="A4478" s="113" t="s">
        <v>10491</v>
      </c>
      <c r="D4478" s="113" t="s">
        <v>8088</v>
      </c>
      <c r="E4478" s="113">
        <f t="shared" si="69"/>
        <v>30201406</v>
      </c>
      <c r="F4478" s="113" t="s">
        <v>11571</v>
      </c>
      <c r="G4478" s="113" t="s">
        <v>7531</v>
      </c>
      <c r="H4478" s="113" t="s">
        <v>8079</v>
      </c>
      <c r="I4478" s="113" t="s">
        <v>8089</v>
      </c>
    </row>
    <row r="4479" spans="1:9" x14ac:dyDescent="0.2">
      <c r="A4479" s="113" t="s">
        <v>10491</v>
      </c>
      <c r="D4479" s="113" t="s">
        <v>8090</v>
      </c>
      <c r="E4479" s="113">
        <f t="shared" si="69"/>
        <v>30201407</v>
      </c>
      <c r="F4479" s="113" t="s">
        <v>11571</v>
      </c>
      <c r="G4479" s="113" t="s">
        <v>7531</v>
      </c>
      <c r="H4479" s="113" t="s">
        <v>8079</v>
      </c>
      <c r="I4479" s="113" t="s">
        <v>8091</v>
      </c>
    </row>
    <row r="4480" spans="1:9" x14ac:dyDescent="0.2">
      <c r="A4480" s="113" t="s">
        <v>10491</v>
      </c>
      <c r="D4480" s="113" t="s">
        <v>8092</v>
      </c>
      <c r="E4480" s="113">
        <f t="shared" si="69"/>
        <v>30201408</v>
      </c>
      <c r="F4480" s="113" t="s">
        <v>11571</v>
      </c>
      <c r="G4480" s="113" t="s">
        <v>7531</v>
      </c>
      <c r="H4480" s="113" t="s">
        <v>8079</v>
      </c>
      <c r="I4480" s="113" t="s">
        <v>8093</v>
      </c>
    </row>
    <row r="4481" spans="1:12" x14ac:dyDescent="0.2">
      <c r="A4481" s="113" t="s">
        <v>10491</v>
      </c>
      <c r="D4481" s="113" t="s">
        <v>8094</v>
      </c>
      <c r="E4481" s="113">
        <f t="shared" si="69"/>
        <v>30201410</v>
      </c>
      <c r="F4481" s="113" t="s">
        <v>11571</v>
      </c>
      <c r="G4481" s="113" t="s">
        <v>7531</v>
      </c>
      <c r="H4481" s="113" t="s">
        <v>8079</v>
      </c>
      <c r="I4481" s="113" t="s">
        <v>8095</v>
      </c>
    </row>
    <row r="4482" spans="1:12" x14ac:dyDescent="0.2">
      <c r="A4482" s="113" t="s">
        <v>10491</v>
      </c>
      <c r="D4482" s="113" t="s">
        <v>8096</v>
      </c>
      <c r="E4482" s="113">
        <f t="shared" ref="E4482:E4545" si="70">VALUE(D4482)</f>
        <v>30201411</v>
      </c>
      <c r="F4482" s="113" t="s">
        <v>11571</v>
      </c>
      <c r="G4482" s="113" t="s">
        <v>7531</v>
      </c>
      <c r="H4482" s="113" t="s">
        <v>8079</v>
      </c>
      <c r="I4482" s="113" t="s">
        <v>8097</v>
      </c>
    </row>
    <row r="4483" spans="1:12" x14ac:dyDescent="0.2">
      <c r="A4483" s="113" t="s">
        <v>10491</v>
      </c>
      <c r="D4483" s="113" t="s">
        <v>8098</v>
      </c>
      <c r="E4483" s="113">
        <f t="shared" si="70"/>
        <v>30201412</v>
      </c>
      <c r="F4483" s="113" t="s">
        <v>11571</v>
      </c>
      <c r="G4483" s="113" t="s">
        <v>7531</v>
      </c>
      <c r="H4483" s="113" t="s">
        <v>8079</v>
      </c>
      <c r="I4483" s="113" t="s">
        <v>8099</v>
      </c>
    </row>
    <row r="4484" spans="1:12" x14ac:dyDescent="0.2">
      <c r="A4484" s="113" t="s">
        <v>10491</v>
      </c>
      <c r="D4484" s="113" t="s">
        <v>8100</v>
      </c>
      <c r="E4484" s="113">
        <f t="shared" si="70"/>
        <v>30201413</v>
      </c>
      <c r="F4484" s="113" t="s">
        <v>11571</v>
      </c>
      <c r="G4484" s="113" t="s">
        <v>7531</v>
      </c>
      <c r="H4484" s="113" t="s">
        <v>8079</v>
      </c>
      <c r="I4484" s="113" t="s">
        <v>8101</v>
      </c>
    </row>
    <row r="4485" spans="1:12" x14ac:dyDescent="0.2">
      <c r="A4485" s="113" t="s">
        <v>10491</v>
      </c>
      <c r="D4485" s="113" t="s">
        <v>8102</v>
      </c>
      <c r="E4485" s="113">
        <f t="shared" si="70"/>
        <v>30201421</v>
      </c>
      <c r="F4485" s="113" t="s">
        <v>11571</v>
      </c>
      <c r="G4485" s="113" t="s">
        <v>7531</v>
      </c>
      <c r="H4485" s="113" t="s">
        <v>8079</v>
      </c>
      <c r="I4485" s="113" t="s">
        <v>11048</v>
      </c>
    </row>
    <row r="4486" spans="1:12" x14ac:dyDescent="0.2">
      <c r="A4486" s="113" t="s">
        <v>10491</v>
      </c>
      <c r="D4486" s="113" t="s">
        <v>8103</v>
      </c>
      <c r="E4486" s="113">
        <f t="shared" si="70"/>
        <v>30201422</v>
      </c>
      <c r="F4486" s="113" t="s">
        <v>11571</v>
      </c>
      <c r="G4486" s="113" t="s">
        <v>7531</v>
      </c>
      <c r="H4486" s="113" t="s">
        <v>8079</v>
      </c>
      <c r="I4486" s="113" t="s">
        <v>8104</v>
      </c>
    </row>
    <row r="4487" spans="1:12" x14ac:dyDescent="0.2">
      <c r="A4487" s="113" t="s">
        <v>10491</v>
      </c>
      <c r="D4487" s="113" t="s">
        <v>8105</v>
      </c>
      <c r="E4487" s="113">
        <f t="shared" si="70"/>
        <v>30201501</v>
      </c>
      <c r="F4487" s="113" t="s">
        <v>11571</v>
      </c>
      <c r="G4487" s="113" t="s">
        <v>7531</v>
      </c>
      <c r="H4487" s="113" t="s">
        <v>8106</v>
      </c>
      <c r="I4487" s="113" t="s">
        <v>14415</v>
      </c>
      <c r="K4487" s="115">
        <v>36515</v>
      </c>
      <c r="L4487" s="113" t="s">
        <v>8107</v>
      </c>
    </row>
    <row r="4488" spans="1:12" x14ac:dyDescent="0.2">
      <c r="A4488" s="113" t="s">
        <v>10491</v>
      </c>
      <c r="D4488" s="113" t="s">
        <v>8108</v>
      </c>
      <c r="E4488" s="113">
        <f t="shared" si="70"/>
        <v>30201503</v>
      </c>
      <c r="F4488" s="113" t="s">
        <v>11571</v>
      </c>
      <c r="G4488" s="113" t="s">
        <v>7531</v>
      </c>
      <c r="H4488" s="113" t="s">
        <v>8106</v>
      </c>
      <c r="I4488" s="113" t="s">
        <v>8109</v>
      </c>
      <c r="K4488" s="115">
        <v>36515</v>
      </c>
      <c r="L4488" s="113" t="s">
        <v>8110</v>
      </c>
    </row>
    <row r="4489" spans="1:12" x14ac:dyDescent="0.2">
      <c r="A4489" s="113" t="s">
        <v>10491</v>
      </c>
      <c r="D4489" s="113" t="s">
        <v>8111</v>
      </c>
      <c r="E4489" s="113">
        <f t="shared" si="70"/>
        <v>30201505</v>
      </c>
      <c r="F4489" s="113" t="s">
        <v>11571</v>
      </c>
      <c r="G4489" s="113" t="s">
        <v>7531</v>
      </c>
      <c r="H4489" s="113" t="s">
        <v>8106</v>
      </c>
      <c r="I4489" s="113" t="s">
        <v>8112</v>
      </c>
      <c r="K4489" s="115">
        <v>36515</v>
      </c>
      <c r="L4489" s="113" t="s">
        <v>8110</v>
      </c>
    </row>
    <row r="4490" spans="1:12" x14ac:dyDescent="0.2">
      <c r="A4490" s="113" t="s">
        <v>10491</v>
      </c>
      <c r="D4490" s="113" t="s">
        <v>8113</v>
      </c>
      <c r="E4490" s="113">
        <f t="shared" si="70"/>
        <v>30201507</v>
      </c>
      <c r="F4490" s="113" t="s">
        <v>11571</v>
      </c>
      <c r="G4490" s="113" t="s">
        <v>7531</v>
      </c>
      <c r="H4490" s="113" t="s">
        <v>8106</v>
      </c>
      <c r="I4490" s="113" t="s">
        <v>8114</v>
      </c>
      <c r="K4490" s="115">
        <v>36515</v>
      </c>
      <c r="L4490" s="113" t="s">
        <v>8110</v>
      </c>
    </row>
    <row r="4491" spans="1:12" x14ac:dyDescent="0.2">
      <c r="A4491" s="113" t="s">
        <v>10491</v>
      </c>
      <c r="D4491" s="113" t="s">
        <v>8115</v>
      </c>
      <c r="E4491" s="113">
        <f t="shared" si="70"/>
        <v>30201510</v>
      </c>
      <c r="F4491" s="113" t="s">
        <v>11571</v>
      </c>
      <c r="G4491" s="113" t="s">
        <v>7531</v>
      </c>
      <c r="H4491" s="113" t="s">
        <v>8106</v>
      </c>
      <c r="I4491" s="113" t="s">
        <v>8116</v>
      </c>
      <c r="K4491" s="115">
        <v>36515</v>
      </c>
      <c r="L4491" s="113" t="s">
        <v>8110</v>
      </c>
    </row>
    <row r="4492" spans="1:12" x14ac:dyDescent="0.2">
      <c r="A4492" s="113" t="s">
        <v>10491</v>
      </c>
      <c r="D4492" s="113" t="s">
        <v>8117</v>
      </c>
      <c r="E4492" s="113">
        <f t="shared" si="70"/>
        <v>30201512</v>
      </c>
      <c r="F4492" s="113" t="s">
        <v>11571</v>
      </c>
      <c r="G4492" s="113" t="s">
        <v>7531</v>
      </c>
      <c r="H4492" s="113" t="s">
        <v>8106</v>
      </c>
      <c r="I4492" s="113" t="s">
        <v>8118</v>
      </c>
      <c r="K4492" s="115">
        <v>36515</v>
      </c>
      <c r="L4492" s="113" t="s">
        <v>8110</v>
      </c>
    </row>
    <row r="4493" spans="1:12" x14ac:dyDescent="0.2">
      <c r="A4493" s="113" t="s">
        <v>10491</v>
      </c>
      <c r="D4493" s="113" t="s">
        <v>8119</v>
      </c>
      <c r="E4493" s="113">
        <f t="shared" si="70"/>
        <v>30201514</v>
      </c>
      <c r="F4493" s="113" t="s">
        <v>11571</v>
      </c>
      <c r="G4493" s="113" t="s">
        <v>7531</v>
      </c>
      <c r="H4493" s="113" t="s">
        <v>8106</v>
      </c>
      <c r="I4493" s="113" t="s">
        <v>8120</v>
      </c>
      <c r="K4493" s="115">
        <v>36515</v>
      </c>
      <c r="L4493" s="113" t="s">
        <v>8110</v>
      </c>
    </row>
    <row r="4494" spans="1:12" x14ac:dyDescent="0.2">
      <c r="A4494" s="113" t="s">
        <v>10491</v>
      </c>
      <c r="D4494" s="113" t="s">
        <v>8121</v>
      </c>
      <c r="E4494" s="113">
        <f t="shared" si="70"/>
        <v>30201520</v>
      </c>
      <c r="F4494" s="113" t="s">
        <v>11571</v>
      </c>
      <c r="G4494" s="113" t="s">
        <v>7531</v>
      </c>
      <c r="H4494" s="113" t="s">
        <v>8106</v>
      </c>
      <c r="I4494" s="113" t="s">
        <v>5384</v>
      </c>
    </row>
    <row r="4495" spans="1:12" x14ac:dyDescent="0.2">
      <c r="A4495" s="113" t="s">
        <v>10491</v>
      </c>
      <c r="D4495" s="113" t="s">
        <v>5385</v>
      </c>
      <c r="E4495" s="113">
        <f t="shared" si="70"/>
        <v>30201521</v>
      </c>
      <c r="F4495" s="113" t="s">
        <v>11571</v>
      </c>
      <c r="G4495" s="113" t="s">
        <v>7531</v>
      </c>
      <c r="H4495" s="113" t="s">
        <v>8106</v>
      </c>
      <c r="I4495" s="113" t="s">
        <v>5386</v>
      </c>
    </row>
    <row r="4496" spans="1:12" x14ac:dyDescent="0.2">
      <c r="A4496" s="113" t="s">
        <v>10491</v>
      </c>
      <c r="D4496" s="113" t="s">
        <v>5387</v>
      </c>
      <c r="E4496" s="113">
        <f t="shared" si="70"/>
        <v>30201525</v>
      </c>
      <c r="F4496" s="113" t="s">
        <v>11571</v>
      </c>
      <c r="G4496" s="113" t="s">
        <v>7531</v>
      </c>
      <c r="H4496" s="113" t="s">
        <v>8106</v>
      </c>
      <c r="I4496" s="113" t="s">
        <v>5388</v>
      </c>
    </row>
    <row r="4497" spans="1:12" x14ac:dyDescent="0.2">
      <c r="A4497" s="113" t="s">
        <v>10491</v>
      </c>
      <c r="D4497" s="113" t="s">
        <v>5389</v>
      </c>
      <c r="E4497" s="113">
        <f t="shared" si="70"/>
        <v>30201526</v>
      </c>
      <c r="F4497" s="113" t="s">
        <v>11571</v>
      </c>
      <c r="G4497" s="113" t="s">
        <v>7531</v>
      </c>
      <c r="H4497" s="113" t="s">
        <v>8106</v>
      </c>
      <c r="I4497" s="113" t="s">
        <v>5390</v>
      </c>
    </row>
    <row r="4498" spans="1:12" x14ac:dyDescent="0.2">
      <c r="A4498" s="113" t="s">
        <v>10491</v>
      </c>
      <c r="D4498" s="113" t="s">
        <v>5391</v>
      </c>
      <c r="E4498" s="113">
        <f t="shared" si="70"/>
        <v>30201530</v>
      </c>
      <c r="F4498" s="113" t="s">
        <v>11571</v>
      </c>
      <c r="G4498" s="113" t="s">
        <v>7531</v>
      </c>
      <c r="H4498" s="113" t="s">
        <v>8106</v>
      </c>
      <c r="I4498" s="113" t="s">
        <v>6711</v>
      </c>
    </row>
    <row r="4499" spans="1:12" x14ac:dyDescent="0.2">
      <c r="A4499" s="113" t="s">
        <v>10491</v>
      </c>
      <c r="D4499" s="113" t="s">
        <v>5392</v>
      </c>
      <c r="E4499" s="113">
        <f t="shared" si="70"/>
        <v>30201532</v>
      </c>
      <c r="F4499" s="113" t="s">
        <v>11571</v>
      </c>
      <c r="G4499" s="113" t="s">
        <v>7531</v>
      </c>
      <c r="H4499" s="113" t="s">
        <v>8106</v>
      </c>
      <c r="I4499" s="113" t="s">
        <v>8114</v>
      </c>
    </row>
    <row r="4500" spans="1:12" x14ac:dyDescent="0.2">
      <c r="A4500" s="113" t="s">
        <v>10491</v>
      </c>
      <c r="D4500" s="113" t="s">
        <v>5393</v>
      </c>
      <c r="E4500" s="113">
        <f t="shared" si="70"/>
        <v>30201535</v>
      </c>
      <c r="F4500" s="113" t="s">
        <v>11571</v>
      </c>
      <c r="G4500" s="113" t="s">
        <v>7531</v>
      </c>
      <c r="H4500" s="113" t="s">
        <v>8106</v>
      </c>
      <c r="I4500" s="113" t="s">
        <v>5394</v>
      </c>
    </row>
    <row r="4501" spans="1:12" x14ac:dyDescent="0.2">
      <c r="A4501" s="113" t="s">
        <v>10491</v>
      </c>
      <c r="D4501" s="113" t="s">
        <v>5395</v>
      </c>
      <c r="E4501" s="113">
        <f t="shared" si="70"/>
        <v>30201536</v>
      </c>
      <c r="F4501" s="113" t="s">
        <v>11571</v>
      </c>
      <c r="G4501" s="113" t="s">
        <v>7531</v>
      </c>
      <c r="H4501" s="113" t="s">
        <v>8106</v>
      </c>
      <c r="I4501" s="113" t="s">
        <v>5396</v>
      </c>
    </row>
    <row r="4502" spans="1:12" x14ac:dyDescent="0.2">
      <c r="A4502" s="113" t="s">
        <v>10491</v>
      </c>
      <c r="D4502" s="113" t="s">
        <v>5397</v>
      </c>
      <c r="E4502" s="113">
        <f t="shared" si="70"/>
        <v>30201537</v>
      </c>
      <c r="F4502" s="113" t="s">
        <v>11571</v>
      </c>
      <c r="G4502" s="113" t="s">
        <v>7531</v>
      </c>
      <c r="H4502" s="113" t="s">
        <v>8106</v>
      </c>
      <c r="I4502" s="113" t="s">
        <v>8128</v>
      </c>
    </row>
    <row r="4503" spans="1:12" x14ac:dyDescent="0.2">
      <c r="A4503" s="113" t="s">
        <v>10491</v>
      </c>
      <c r="D4503" s="113" t="s">
        <v>8129</v>
      </c>
      <c r="E4503" s="113">
        <f t="shared" si="70"/>
        <v>30201540</v>
      </c>
      <c r="F4503" s="113" t="s">
        <v>11571</v>
      </c>
      <c r="G4503" s="113" t="s">
        <v>7531</v>
      </c>
      <c r="H4503" s="113" t="s">
        <v>8106</v>
      </c>
      <c r="I4503" s="113" t="s">
        <v>8130</v>
      </c>
    </row>
    <row r="4504" spans="1:12" x14ac:dyDescent="0.2">
      <c r="A4504" s="113" t="s">
        <v>10491</v>
      </c>
      <c r="D4504" s="113" t="s">
        <v>8131</v>
      </c>
      <c r="E4504" s="113">
        <f t="shared" si="70"/>
        <v>30201542</v>
      </c>
      <c r="F4504" s="113" t="s">
        <v>11571</v>
      </c>
      <c r="G4504" s="113" t="s">
        <v>7531</v>
      </c>
      <c r="H4504" s="113" t="s">
        <v>8106</v>
      </c>
      <c r="I4504" s="113" t="s">
        <v>8132</v>
      </c>
    </row>
    <row r="4505" spans="1:12" x14ac:dyDescent="0.2">
      <c r="A4505" s="113" t="s">
        <v>10491</v>
      </c>
      <c r="D4505" s="113" t="s">
        <v>8133</v>
      </c>
      <c r="E4505" s="113">
        <f t="shared" si="70"/>
        <v>30201544</v>
      </c>
      <c r="F4505" s="113" t="s">
        <v>11571</v>
      </c>
      <c r="G4505" s="113" t="s">
        <v>7531</v>
      </c>
      <c r="H4505" s="113" t="s">
        <v>8106</v>
      </c>
      <c r="I4505" s="113" t="s">
        <v>8134</v>
      </c>
    </row>
    <row r="4506" spans="1:12" x14ac:dyDescent="0.2">
      <c r="A4506" s="113" t="s">
        <v>10491</v>
      </c>
      <c r="D4506" s="113" t="s">
        <v>8135</v>
      </c>
      <c r="E4506" s="113">
        <f t="shared" si="70"/>
        <v>30201599</v>
      </c>
      <c r="F4506" s="113" t="s">
        <v>11571</v>
      </c>
      <c r="G4506" s="113" t="s">
        <v>7531</v>
      </c>
      <c r="H4506" s="113" t="s">
        <v>8106</v>
      </c>
      <c r="I4506" s="113" t="s">
        <v>7789</v>
      </c>
      <c r="K4506" s="115">
        <v>36515</v>
      </c>
      <c r="L4506" s="113" t="s">
        <v>8107</v>
      </c>
    </row>
    <row r="4507" spans="1:12" x14ac:dyDescent="0.2">
      <c r="A4507" s="113" t="s">
        <v>10491</v>
      </c>
      <c r="D4507" s="113" t="s">
        <v>8136</v>
      </c>
      <c r="E4507" s="113">
        <f t="shared" si="70"/>
        <v>30201601</v>
      </c>
      <c r="F4507" s="113" t="s">
        <v>11571</v>
      </c>
      <c r="G4507" s="113" t="s">
        <v>7531</v>
      </c>
      <c r="H4507" s="113" t="s">
        <v>8137</v>
      </c>
      <c r="I4507" s="113" t="s">
        <v>8138</v>
      </c>
      <c r="K4507" s="115"/>
      <c r="L4507" s="113"/>
    </row>
    <row r="4508" spans="1:12" x14ac:dyDescent="0.2">
      <c r="A4508" s="113" t="s">
        <v>10491</v>
      </c>
      <c r="D4508" s="113" t="s">
        <v>8139</v>
      </c>
      <c r="E4508" s="113">
        <f t="shared" si="70"/>
        <v>30201605</v>
      </c>
      <c r="F4508" s="113" t="s">
        <v>11571</v>
      </c>
      <c r="G4508" s="113" t="s">
        <v>7531</v>
      </c>
      <c r="H4508" s="113" t="s">
        <v>8137</v>
      </c>
      <c r="I4508" s="113" t="s">
        <v>11123</v>
      </c>
      <c r="K4508" s="115"/>
      <c r="L4508" s="113"/>
    </row>
    <row r="4509" spans="1:12" x14ac:dyDescent="0.2">
      <c r="A4509" s="113" t="s">
        <v>10491</v>
      </c>
      <c r="D4509" s="113" t="s">
        <v>11124</v>
      </c>
      <c r="E4509" s="113">
        <f t="shared" si="70"/>
        <v>30201608</v>
      </c>
      <c r="F4509" s="113" t="s">
        <v>11571</v>
      </c>
      <c r="G4509" s="113" t="s">
        <v>7531</v>
      </c>
      <c r="H4509" s="113" t="s">
        <v>8137</v>
      </c>
      <c r="I4509" s="113" t="s">
        <v>11125</v>
      </c>
      <c r="K4509" s="115"/>
      <c r="L4509" s="113"/>
    </row>
    <row r="4510" spans="1:12" x14ac:dyDescent="0.2">
      <c r="A4510" s="113" t="s">
        <v>10491</v>
      </c>
      <c r="D4510" s="113" t="s">
        <v>11126</v>
      </c>
      <c r="E4510" s="113">
        <f t="shared" si="70"/>
        <v>30201612</v>
      </c>
      <c r="F4510" s="113" t="s">
        <v>11571</v>
      </c>
      <c r="G4510" s="113" t="s">
        <v>7531</v>
      </c>
      <c r="H4510" s="113" t="s">
        <v>8137</v>
      </c>
      <c r="I4510" s="113" t="s">
        <v>11127</v>
      </c>
    </row>
    <row r="4511" spans="1:12" x14ac:dyDescent="0.2">
      <c r="A4511" s="113" t="s">
        <v>10491</v>
      </c>
      <c r="D4511" s="113" t="s">
        <v>11128</v>
      </c>
      <c r="E4511" s="113">
        <f t="shared" si="70"/>
        <v>30201616</v>
      </c>
      <c r="F4511" s="113" t="s">
        <v>11571</v>
      </c>
      <c r="G4511" s="113" t="s">
        <v>7531</v>
      </c>
      <c r="H4511" s="113" t="s">
        <v>8137</v>
      </c>
      <c r="I4511" s="113" t="s">
        <v>11129</v>
      </c>
    </row>
    <row r="4512" spans="1:12" x14ac:dyDescent="0.2">
      <c r="A4512" s="113" t="s">
        <v>10491</v>
      </c>
      <c r="D4512" s="113" t="s">
        <v>11130</v>
      </c>
      <c r="E4512" s="113">
        <f t="shared" si="70"/>
        <v>30201621</v>
      </c>
      <c r="F4512" s="113" t="s">
        <v>11571</v>
      </c>
      <c r="G4512" s="113" t="s">
        <v>7531</v>
      </c>
      <c r="H4512" s="113" t="s">
        <v>8137</v>
      </c>
      <c r="I4512" s="113" t="s">
        <v>11131</v>
      </c>
    </row>
    <row r="4513" spans="1:9" x14ac:dyDescent="0.2">
      <c r="A4513" s="113" t="s">
        <v>10491</v>
      </c>
      <c r="D4513" s="113" t="s">
        <v>11132</v>
      </c>
      <c r="E4513" s="113">
        <f t="shared" si="70"/>
        <v>30201622</v>
      </c>
      <c r="F4513" s="113" t="s">
        <v>11571</v>
      </c>
      <c r="G4513" s="113" t="s">
        <v>7531</v>
      </c>
      <c r="H4513" s="113" t="s">
        <v>8137</v>
      </c>
      <c r="I4513" s="113" t="s">
        <v>11133</v>
      </c>
    </row>
    <row r="4514" spans="1:9" x14ac:dyDescent="0.2">
      <c r="A4514" s="113" t="s">
        <v>10491</v>
      </c>
      <c r="D4514" s="113" t="s">
        <v>11134</v>
      </c>
      <c r="E4514" s="113">
        <f t="shared" si="70"/>
        <v>30201631</v>
      </c>
      <c r="F4514" s="113" t="s">
        <v>11571</v>
      </c>
      <c r="G4514" s="113" t="s">
        <v>7531</v>
      </c>
      <c r="H4514" s="113" t="s">
        <v>8137</v>
      </c>
      <c r="I4514" s="113" t="s">
        <v>11135</v>
      </c>
    </row>
    <row r="4515" spans="1:9" x14ac:dyDescent="0.2">
      <c r="A4515" s="113" t="s">
        <v>10491</v>
      </c>
      <c r="D4515" s="113" t="s">
        <v>11136</v>
      </c>
      <c r="E4515" s="113">
        <f t="shared" si="70"/>
        <v>30201641</v>
      </c>
      <c r="F4515" s="113" t="s">
        <v>11571</v>
      </c>
      <c r="G4515" s="113" t="s">
        <v>7531</v>
      </c>
      <c r="H4515" s="113" t="s">
        <v>8137</v>
      </c>
      <c r="I4515" s="113" t="s">
        <v>11137</v>
      </c>
    </row>
    <row r="4516" spans="1:9" x14ac:dyDescent="0.2">
      <c r="A4516" s="113" t="s">
        <v>10491</v>
      </c>
      <c r="D4516" s="113" t="s">
        <v>11138</v>
      </c>
      <c r="E4516" s="113">
        <f t="shared" si="70"/>
        <v>30201651</v>
      </c>
      <c r="F4516" s="113" t="s">
        <v>11571</v>
      </c>
      <c r="G4516" s="113" t="s">
        <v>7531</v>
      </c>
      <c r="H4516" s="113" t="s">
        <v>8137</v>
      </c>
      <c r="I4516" s="113" t="s">
        <v>5394</v>
      </c>
    </row>
    <row r="4517" spans="1:9" x14ac:dyDescent="0.2">
      <c r="A4517" s="113" t="s">
        <v>10491</v>
      </c>
      <c r="D4517" s="113" t="s">
        <v>11139</v>
      </c>
      <c r="E4517" s="113">
        <f t="shared" si="70"/>
        <v>30201655</v>
      </c>
      <c r="F4517" s="113" t="s">
        <v>11571</v>
      </c>
      <c r="G4517" s="113" t="s">
        <v>7531</v>
      </c>
      <c r="H4517" s="113" t="s">
        <v>8137</v>
      </c>
      <c r="I4517" s="113" t="s">
        <v>5396</v>
      </c>
    </row>
    <row r="4518" spans="1:9" x14ac:dyDescent="0.2">
      <c r="A4518" s="113" t="s">
        <v>10491</v>
      </c>
      <c r="D4518" s="113" t="s">
        <v>11140</v>
      </c>
      <c r="E4518" s="113">
        <f t="shared" si="70"/>
        <v>30201658</v>
      </c>
      <c r="F4518" s="113" t="s">
        <v>11571</v>
      </c>
      <c r="G4518" s="113" t="s">
        <v>7531</v>
      </c>
      <c r="H4518" s="113" t="s">
        <v>8137</v>
      </c>
      <c r="I4518" s="113" t="s">
        <v>8128</v>
      </c>
    </row>
    <row r="4519" spans="1:9" x14ac:dyDescent="0.2">
      <c r="A4519" s="113" t="s">
        <v>10491</v>
      </c>
      <c r="D4519" s="113" t="s">
        <v>11141</v>
      </c>
      <c r="E4519" s="113">
        <f t="shared" si="70"/>
        <v>30201661</v>
      </c>
      <c r="F4519" s="113" t="s">
        <v>11571</v>
      </c>
      <c r="G4519" s="113" t="s">
        <v>7531</v>
      </c>
      <c r="H4519" s="113" t="s">
        <v>8137</v>
      </c>
      <c r="I4519" s="113" t="s">
        <v>11142</v>
      </c>
    </row>
    <row r="4520" spans="1:9" x14ac:dyDescent="0.2">
      <c r="A4520" s="113" t="s">
        <v>10491</v>
      </c>
      <c r="D4520" s="113" t="s">
        <v>11143</v>
      </c>
      <c r="E4520" s="113">
        <f t="shared" si="70"/>
        <v>30201682</v>
      </c>
      <c r="F4520" s="113" t="s">
        <v>11571</v>
      </c>
      <c r="G4520" s="113" t="s">
        <v>7531</v>
      </c>
      <c r="H4520" s="113" t="s">
        <v>8137</v>
      </c>
      <c r="I4520" s="113" t="s">
        <v>11144</v>
      </c>
    </row>
    <row r="4521" spans="1:9" x14ac:dyDescent="0.2">
      <c r="A4521" s="113" t="s">
        <v>10491</v>
      </c>
      <c r="D4521" s="113" t="s">
        <v>11145</v>
      </c>
      <c r="E4521" s="113">
        <f t="shared" si="70"/>
        <v>30201684</v>
      </c>
      <c r="F4521" s="113" t="s">
        <v>11571</v>
      </c>
      <c r="G4521" s="113" t="s">
        <v>7531</v>
      </c>
      <c r="H4521" s="113" t="s">
        <v>8137</v>
      </c>
      <c r="I4521" s="113" t="s">
        <v>11146</v>
      </c>
    </row>
    <row r="4522" spans="1:9" x14ac:dyDescent="0.2">
      <c r="A4522" s="113" t="s">
        <v>10491</v>
      </c>
      <c r="D4522" s="113" t="s">
        <v>11147</v>
      </c>
      <c r="E4522" s="113">
        <f t="shared" si="70"/>
        <v>30201686</v>
      </c>
      <c r="F4522" s="113" t="s">
        <v>11571</v>
      </c>
      <c r="G4522" s="113" t="s">
        <v>7531</v>
      </c>
      <c r="H4522" s="113" t="s">
        <v>8137</v>
      </c>
      <c r="I4522" s="113" t="s">
        <v>11148</v>
      </c>
    </row>
    <row r="4523" spans="1:9" x14ac:dyDescent="0.2">
      <c r="A4523" s="113" t="s">
        <v>10491</v>
      </c>
      <c r="D4523" s="113" t="s">
        <v>11149</v>
      </c>
      <c r="E4523" s="113">
        <f t="shared" si="70"/>
        <v>30201688</v>
      </c>
      <c r="F4523" s="113" t="s">
        <v>11571</v>
      </c>
      <c r="G4523" s="113" t="s">
        <v>7531</v>
      </c>
      <c r="H4523" s="113" t="s">
        <v>8137</v>
      </c>
      <c r="I4523" s="113" t="s">
        <v>11150</v>
      </c>
    </row>
    <row r="4524" spans="1:9" x14ac:dyDescent="0.2">
      <c r="A4524" s="113" t="s">
        <v>10491</v>
      </c>
      <c r="D4524" s="113" t="s">
        <v>11151</v>
      </c>
      <c r="E4524" s="113">
        <f t="shared" si="70"/>
        <v>30201699</v>
      </c>
      <c r="F4524" s="113" t="s">
        <v>11571</v>
      </c>
      <c r="G4524" s="113" t="s">
        <v>7531</v>
      </c>
      <c r="H4524" s="113" t="s">
        <v>8137</v>
      </c>
      <c r="I4524" s="113" t="s">
        <v>7789</v>
      </c>
    </row>
    <row r="4525" spans="1:9" x14ac:dyDescent="0.2">
      <c r="A4525" s="113" t="s">
        <v>10491</v>
      </c>
      <c r="D4525" s="113" t="s">
        <v>11152</v>
      </c>
      <c r="E4525" s="113">
        <f t="shared" si="70"/>
        <v>30201701</v>
      </c>
      <c r="F4525" s="113" t="s">
        <v>11571</v>
      </c>
      <c r="G4525" s="113" t="s">
        <v>7531</v>
      </c>
      <c r="H4525" s="113" t="s">
        <v>11153</v>
      </c>
      <c r="I4525" s="113" t="s">
        <v>11154</v>
      </c>
    </row>
    <row r="4526" spans="1:9" x14ac:dyDescent="0.2">
      <c r="A4526" s="113" t="s">
        <v>10491</v>
      </c>
      <c r="D4526" s="113" t="s">
        <v>11155</v>
      </c>
      <c r="E4526" s="113">
        <f t="shared" si="70"/>
        <v>30201702</v>
      </c>
      <c r="F4526" s="113" t="s">
        <v>11571</v>
      </c>
      <c r="G4526" s="113" t="s">
        <v>7531</v>
      </c>
      <c r="H4526" s="113" t="s">
        <v>11153</v>
      </c>
      <c r="I4526" s="113" t="s">
        <v>10645</v>
      </c>
    </row>
    <row r="4527" spans="1:9" x14ac:dyDescent="0.2">
      <c r="A4527" s="113" t="s">
        <v>10491</v>
      </c>
      <c r="D4527" s="113" t="s">
        <v>11156</v>
      </c>
      <c r="E4527" s="113">
        <f t="shared" si="70"/>
        <v>30201703</v>
      </c>
      <c r="F4527" s="113" t="s">
        <v>11571</v>
      </c>
      <c r="G4527" s="113" t="s">
        <v>7531</v>
      </c>
      <c r="H4527" s="113" t="s">
        <v>11153</v>
      </c>
      <c r="I4527" s="113" t="s">
        <v>11157</v>
      </c>
    </row>
    <row r="4528" spans="1:9" x14ac:dyDescent="0.2">
      <c r="A4528" s="113" t="s">
        <v>10491</v>
      </c>
      <c r="D4528" s="113" t="s">
        <v>11158</v>
      </c>
      <c r="E4528" s="113">
        <f t="shared" si="70"/>
        <v>30201704</v>
      </c>
      <c r="F4528" s="113" t="s">
        <v>11571</v>
      </c>
      <c r="G4528" s="113" t="s">
        <v>7531</v>
      </c>
      <c r="H4528" s="113" t="s">
        <v>11153</v>
      </c>
      <c r="I4528" s="113" t="s">
        <v>13815</v>
      </c>
    </row>
    <row r="4529" spans="1:12" x14ac:dyDescent="0.2">
      <c r="A4529" s="113" t="s">
        <v>10491</v>
      </c>
      <c r="D4529" s="113" t="s">
        <v>11159</v>
      </c>
      <c r="E4529" s="113">
        <f t="shared" si="70"/>
        <v>30201705</v>
      </c>
      <c r="F4529" s="113" t="s">
        <v>11571</v>
      </c>
      <c r="G4529" s="113" t="s">
        <v>7531</v>
      </c>
      <c r="H4529" s="113" t="s">
        <v>11153</v>
      </c>
      <c r="I4529" s="113" t="s">
        <v>11042</v>
      </c>
    </row>
    <row r="4530" spans="1:12" x14ac:dyDescent="0.2">
      <c r="A4530" s="113" t="s">
        <v>10491</v>
      </c>
      <c r="D4530" s="113" t="s">
        <v>11160</v>
      </c>
      <c r="E4530" s="113">
        <f t="shared" si="70"/>
        <v>30201711</v>
      </c>
      <c r="F4530" s="113" t="s">
        <v>11571</v>
      </c>
      <c r="G4530" s="113" t="s">
        <v>7531</v>
      </c>
      <c r="H4530" s="113" t="s">
        <v>11153</v>
      </c>
      <c r="I4530" s="113" t="s">
        <v>11161</v>
      </c>
    </row>
    <row r="4531" spans="1:12" x14ac:dyDescent="0.2">
      <c r="A4531" s="113" t="s">
        <v>10491</v>
      </c>
      <c r="D4531" s="113" t="s">
        <v>11162</v>
      </c>
      <c r="E4531" s="113">
        <f t="shared" si="70"/>
        <v>30201712</v>
      </c>
      <c r="F4531" s="113" t="s">
        <v>11571</v>
      </c>
      <c r="G4531" s="113" t="s">
        <v>7531</v>
      </c>
      <c r="H4531" s="113" t="s">
        <v>11153</v>
      </c>
      <c r="I4531" s="113" t="s">
        <v>11163</v>
      </c>
    </row>
    <row r="4532" spans="1:12" x14ac:dyDescent="0.2">
      <c r="A4532" s="113" t="s">
        <v>10491</v>
      </c>
      <c r="D4532" s="113" t="s">
        <v>14085</v>
      </c>
      <c r="E4532" s="113">
        <f t="shared" si="70"/>
        <v>30201713</v>
      </c>
      <c r="F4532" s="113" t="s">
        <v>11571</v>
      </c>
      <c r="G4532" s="113" t="s">
        <v>7531</v>
      </c>
      <c r="H4532" s="113" t="s">
        <v>11153</v>
      </c>
      <c r="I4532" s="113" t="s">
        <v>14086</v>
      </c>
    </row>
    <row r="4533" spans="1:12" x14ac:dyDescent="0.2">
      <c r="A4533" s="113" t="s">
        <v>10491</v>
      </c>
      <c r="D4533" s="113" t="s">
        <v>14087</v>
      </c>
      <c r="E4533" s="113">
        <f t="shared" si="70"/>
        <v>30201714</v>
      </c>
      <c r="F4533" s="113" t="s">
        <v>11571</v>
      </c>
      <c r="G4533" s="113" t="s">
        <v>7531</v>
      </c>
      <c r="H4533" s="113" t="s">
        <v>11153</v>
      </c>
      <c r="I4533" s="113" t="s">
        <v>14088</v>
      </c>
    </row>
    <row r="4534" spans="1:12" x14ac:dyDescent="0.2">
      <c r="A4534" s="113" t="s">
        <v>10491</v>
      </c>
      <c r="D4534" s="113" t="s">
        <v>14089</v>
      </c>
      <c r="E4534" s="113">
        <f t="shared" si="70"/>
        <v>30201715</v>
      </c>
      <c r="F4534" s="113" t="s">
        <v>11571</v>
      </c>
      <c r="G4534" s="113" t="s">
        <v>7531</v>
      </c>
      <c r="H4534" s="113" t="s">
        <v>11153</v>
      </c>
      <c r="I4534" s="113" t="s">
        <v>14090</v>
      </c>
    </row>
    <row r="4535" spans="1:12" x14ac:dyDescent="0.2">
      <c r="A4535" s="113" t="s">
        <v>10491</v>
      </c>
      <c r="D4535" s="113" t="s">
        <v>14091</v>
      </c>
      <c r="E4535" s="113">
        <f t="shared" si="70"/>
        <v>30201716</v>
      </c>
      <c r="F4535" s="113" t="s">
        <v>11571</v>
      </c>
      <c r="G4535" s="113" t="s">
        <v>7531</v>
      </c>
      <c r="H4535" s="113" t="s">
        <v>11153</v>
      </c>
      <c r="I4535" s="113" t="s">
        <v>14092</v>
      </c>
    </row>
    <row r="4536" spans="1:12" x14ac:dyDescent="0.2">
      <c r="A4536" s="113" t="s">
        <v>10491</v>
      </c>
      <c r="D4536" s="113" t="s">
        <v>14093</v>
      </c>
      <c r="E4536" s="113">
        <f t="shared" si="70"/>
        <v>30201717</v>
      </c>
      <c r="F4536" s="113" t="s">
        <v>11571</v>
      </c>
      <c r="G4536" s="113" t="s">
        <v>7531</v>
      </c>
      <c r="H4536" s="113" t="s">
        <v>11153</v>
      </c>
      <c r="I4536" s="113" t="s">
        <v>14094</v>
      </c>
      <c r="K4536" s="115"/>
      <c r="L4536" s="113"/>
    </row>
    <row r="4537" spans="1:12" x14ac:dyDescent="0.2">
      <c r="A4537" s="113" t="s">
        <v>10491</v>
      </c>
      <c r="D4537" s="113" t="s">
        <v>14095</v>
      </c>
      <c r="E4537" s="113">
        <f t="shared" si="70"/>
        <v>30201799</v>
      </c>
      <c r="F4537" s="113" t="s">
        <v>11571</v>
      </c>
      <c r="G4537" s="113" t="s">
        <v>7531</v>
      </c>
      <c r="H4537" s="113" t="s">
        <v>11153</v>
      </c>
      <c r="I4537" s="113" t="s">
        <v>7789</v>
      </c>
    </row>
    <row r="4538" spans="1:12" x14ac:dyDescent="0.2">
      <c r="A4538" s="113" t="s">
        <v>10491</v>
      </c>
      <c r="D4538" s="113" t="s">
        <v>14096</v>
      </c>
      <c r="E4538" s="113">
        <f t="shared" si="70"/>
        <v>30201899</v>
      </c>
      <c r="F4538" s="113" t="s">
        <v>11571</v>
      </c>
      <c r="G4538" s="113" t="s">
        <v>7531</v>
      </c>
      <c r="H4538" s="113" t="s">
        <v>14097</v>
      </c>
      <c r="I4538" s="113" t="s">
        <v>7789</v>
      </c>
    </row>
    <row r="4539" spans="1:12" x14ac:dyDescent="0.2">
      <c r="A4539" s="113" t="s">
        <v>10491</v>
      </c>
      <c r="D4539" s="113" t="s">
        <v>14098</v>
      </c>
      <c r="E4539" s="113">
        <f t="shared" si="70"/>
        <v>30201901</v>
      </c>
      <c r="F4539" s="113" t="s">
        <v>11571</v>
      </c>
      <c r="G4539" s="113" t="s">
        <v>7531</v>
      </c>
      <c r="H4539" s="113" t="s">
        <v>14099</v>
      </c>
      <c r="I4539" s="113" t="s">
        <v>14100</v>
      </c>
    </row>
    <row r="4540" spans="1:12" x14ac:dyDescent="0.2">
      <c r="A4540" s="113" t="s">
        <v>10491</v>
      </c>
      <c r="D4540" s="113" t="s">
        <v>14101</v>
      </c>
      <c r="E4540" s="113">
        <f t="shared" si="70"/>
        <v>30201902</v>
      </c>
      <c r="F4540" s="113" t="s">
        <v>11571</v>
      </c>
      <c r="G4540" s="113" t="s">
        <v>7531</v>
      </c>
      <c r="H4540" s="113" t="s">
        <v>14099</v>
      </c>
      <c r="I4540" s="113" t="s">
        <v>14102</v>
      </c>
    </row>
    <row r="4541" spans="1:12" x14ac:dyDescent="0.2">
      <c r="A4541" s="113" t="s">
        <v>10491</v>
      </c>
      <c r="D4541" s="113" t="s">
        <v>14103</v>
      </c>
      <c r="E4541" s="113">
        <f t="shared" si="70"/>
        <v>30201903</v>
      </c>
      <c r="F4541" s="113" t="s">
        <v>11571</v>
      </c>
      <c r="G4541" s="113" t="s">
        <v>7531</v>
      </c>
      <c r="H4541" s="113" t="s">
        <v>14099</v>
      </c>
      <c r="I4541" s="113" t="s">
        <v>14104</v>
      </c>
    </row>
    <row r="4542" spans="1:12" x14ac:dyDescent="0.2">
      <c r="A4542" s="113" t="s">
        <v>10491</v>
      </c>
      <c r="D4542" s="113" t="s">
        <v>14105</v>
      </c>
      <c r="E4542" s="113">
        <f t="shared" si="70"/>
        <v>30201904</v>
      </c>
      <c r="F4542" s="113" t="s">
        <v>11571</v>
      </c>
      <c r="G4542" s="113" t="s">
        <v>7531</v>
      </c>
      <c r="H4542" s="113" t="s">
        <v>14099</v>
      </c>
      <c r="I4542" s="113" t="s">
        <v>14106</v>
      </c>
    </row>
    <row r="4543" spans="1:12" x14ac:dyDescent="0.2">
      <c r="A4543" s="113" t="s">
        <v>10491</v>
      </c>
      <c r="D4543" s="113" t="s">
        <v>14107</v>
      </c>
      <c r="E4543" s="113">
        <f t="shared" si="70"/>
        <v>30201905</v>
      </c>
      <c r="F4543" s="113" t="s">
        <v>11571</v>
      </c>
      <c r="G4543" s="113" t="s">
        <v>7531</v>
      </c>
      <c r="H4543" s="113" t="s">
        <v>14099</v>
      </c>
      <c r="I4543" s="113" t="s">
        <v>4981</v>
      </c>
    </row>
    <row r="4544" spans="1:12" x14ac:dyDescent="0.2">
      <c r="A4544" s="113" t="s">
        <v>10491</v>
      </c>
      <c r="D4544" s="113" t="s">
        <v>14108</v>
      </c>
      <c r="E4544" s="113">
        <f t="shared" si="70"/>
        <v>30201906</v>
      </c>
      <c r="F4544" s="113" t="s">
        <v>11571</v>
      </c>
      <c r="G4544" s="113" t="s">
        <v>7531</v>
      </c>
      <c r="H4544" s="113" t="s">
        <v>14099</v>
      </c>
      <c r="I4544" s="113" t="s">
        <v>14109</v>
      </c>
    </row>
    <row r="4545" spans="1:9" x14ac:dyDescent="0.2">
      <c r="A4545" s="113" t="s">
        <v>10491</v>
      </c>
      <c r="D4545" s="113" t="s">
        <v>14110</v>
      </c>
      <c r="E4545" s="113">
        <f t="shared" si="70"/>
        <v>30201907</v>
      </c>
      <c r="F4545" s="113" t="s">
        <v>11571</v>
      </c>
      <c r="G4545" s="113" t="s">
        <v>7531</v>
      </c>
      <c r="H4545" s="113" t="s">
        <v>14099</v>
      </c>
      <c r="I4545" s="113" t="s">
        <v>14111</v>
      </c>
    </row>
    <row r="4546" spans="1:9" x14ac:dyDescent="0.2">
      <c r="A4546" s="113" t="s">
        <v>10491</v>
      </c>
      <c r="D4546" s="113" t="s">
        <v>14112</v>
      </c>
      <c r="E4546" s="113">
        <f t="shared" ref="E4546:E4609" si="71">VALUE(D4546)</f>
        <v>30201908</v>
      </c>
      <c r="F4546" s="113" t="s">
        <v>11571</v>
      </c>
      <c r="G4546" s="113" t="s">
        <v>7531</v>
      </c>
      <c r="H4546" s="113" t="s">
        <v>14099</v>
      </c>
      <c r="I4546" s="113" t="s">
        <v>14113</v>
      </c>
    </row>
    <row r="4547" spans="1:9" x14ac:dyDescent="0.2">
      <c r="A4547" s="113" t="s">
        <v>10491</v>
      </c>
      <c r="D4547" s="113" t="s">
        <v>14114</v>
      </c>
      <c r="E4547" s="113">
        <f t="shared" si="71"/>
        <v>30201909</v>
      </c>
      <c r="F4547" s="113" t="s">
        <v>11571</v>
      </c>
      <c r="G4547" s="113" t="s">
        <v>7531</v>
      </c>
      <c r="H4547" s="113" t="s">
        <v>14099</v>
      </c>
      <c r="I4547" s="113" t="s">
        <v>14106</v>
      </c>
    </row>
    <row r="4548" spans="1:9" x14ac:dyDescent="0.2">
      <c r="A4548" s="113" t="s">
        <v>10491</v>
      </c>
      <c r="D4548" s="113" t="s">
        <v>14115</v>
      </c>
      <c r="E4548" s="113">
        <f t="shared" si="71"/>
        <v>30201911</v>
      </c>
      <c r="F4548" s="113" t="s">
        <v>11571</v>
      </c>
      <c r="G4548" s="113" t="s">
        <v>7531</v>
      </c>
      <c r="H4548" s="113" t="s">
        <v>14099</v>
      </c>
      <c r="I4548" s="113" t="s">
        <v>14116</v>
      </c>
    </row>
    <row r="4549" spans="1:9" x14ac:dyDescent="0.2">
      <c r="A4549" s="113" t="s">
        <v>10491</v>
      </c>
      <c r="D4549" s="113" t="s">
        <v>14117</v>
      </c>
      <c r="E4549" s="113">
        <f t="shared" si="71"/>
        <v>30201912</v>
      </c>
      <c r="F4549" s="113" t="s">
        <v>11571</v>
      </c>
      <c r="G4549" s="113" t="s">
        <v>7531</v>
      </c>
      <c r="H4549" s="113" t="s">
        <v>14099</v>
      </c>
      <c r="I4549" s="113" t="s">
        <v>14118</v>
      </c>
    </row>
    <row r="4550" spans="1:9" x14ac:dyDescent="0.2">
      <c r="A4550" s="113" t="s">
        <v>10491</v>
      </c>
      <c r="D4550" s="113" t="s">
        <v>14119</v>
      </c>
      <c r="E4550" s="113">
        <f t="shared" si="71"/>
        <v>30201913</v>
      </c>
      <c r="F4550" s="113" t="s">
        <v>11571</v>
      </c>
      <c r="G4550" s="113" t="s">
        <v>7531</v>
      </c>
      <c r="H4550" s="113" t="s">
        <v>14099</v>
      </c>
      <c r="I4550" s="113" t="s">
        <v>14120</v>
      </c>
    </row>
    <row r="4551" spans="1:9" x14ac:dyDescent="0.2">
      <c r="A4551" s="113" t="s">
        <v>10491</v>
      </c>
      <c r="D4551" s="113" t="s">
        <v>14121</v>
      </c>
      <c r="E4551" s="113">
        <f t="shared" si="71"/>
        <v>30201914</v>
      </c>
      <c r="F4551" s="113" t="s">
        <v>11571</v>
      </c>
      <c r="G4551" s="113" t="s">
        <v>7531</v>
      </c>
      <c r="H4551" s="113" t="s">
        <v>14099</v>
      </c>
      <c r="I4551" s="113" t="s">
        <v>14122</v>
      </c>
    </row>
    <row r="4552" spans="1:9" x14ac:dyDescent="0.2">
      <c r="A4552" s="113" t="s">
        <v>10491</v>
      </c>
      <c r="D4552" s="113" t="s">
        <v>14123</v>
      </c>
      <c r="E4552" s="113">
        <f t="shared" si="71"/>
        <v>30201915</v>
      </c>
      <c r="F4552" s="113" t="s">
        <v>11571</v>
      </c>
      <c r="G4552" s="113" t="s">
        <v>7531</v>
      </c>
      <c r="H4552" s="113" t="s">
        <v>14099</v>
      </c>
      <c r="I4552" s="113" t="s">
        <v>14124</v>
      </c>
    </row>
    <row r="4553" spans="1:9" x14ac:dyDescent="0.2">
      <c r="A4553" s="113" t="s">
        <v>10491</v>
      </c>
      <c r="D4553" s="113" t="s">
        <v>14125</v>
      </c>
      <c r="E4553" s="113">
        <f t="shared" si="71"/>
        <v>30201916</v>
      </c>
      <c r="F4553" s="113" t="s">
        <v>11571</v>
      </c>
      <c r="G4553" s="113" t="s">
        <v>7531</v>
      </c>
      <c r="H4553" s="113" t="s">
        <v>14099</v>
      </c>
      <c r="I4553" s="113" t="s">
        <v>14126</v>
      </c>
    </row>
    <row r="4554" spans="1:9" x14ac:dyDescent="0.2">
      <c r="A4554" s="113" t="s">
        <v>10491</v>
      </c>
      <c r="D4554" s="113" t="s">
        <v>14127</v>
      </c>
      <c r="E4554" s="113">
        <f t="shared" si="71"/>
        <v>30201917</v>
      </c>
      <c r="F4554" s="113" t="s">
        <v>11571</v>
      </c>
      <c r="G4554" s="113" t="s">
        <v>7531</v>
      </c>
      <c r="H4554" s="113" t="s">
        <v>14099</v>
      </c>
      <c r="I4554" s="113" t="s">
        <v>14128</v>
      </c>
    </row>
    <row r="4555" spans="1:9" x14ac:dyDescent="0.2">
      <c r="A4555" s="113" t="s">
        <v>10491</v>
      </c>
      <c r="D4555" s="113" t="s">
        <v>14129</v>
      </c>
      <c r="E4555" s="113">
        <f t="shared" si="71"/>
        <v>30201918</v>
      </c>
      <c r="F4555" s="113" t="s">
        <v>11571</v>
      </c>
      <c r="G4555" s="113" t="s">
        <v>7531</v>
      </c>
      <c r="H4555" s="113" t="s">
        <v>14099</v>
      </c>
      <c r="I4555" s="113" t="s">
        <v>14130</v>
      </c>
    </row>
    <row r="4556" spans="1:9" x14ac:dyDescent="0.2">
      <c r="A4556" s="113" t="s">
        <v>10491</v>
      </c>
      <c r="D4556" s="113" t="s">
        <v>14131</v>
      </c>
      <c r="E4556" s="113">
        <f t="shared" si="71"/>
        <v>30201919</v>
      </c>
      <c r="F4556" s="113" t="s">
        <v>11571</v>
      </c>
      <c r="G4556" s="113" t="s">
        <v>7531</v>
      </c>
      <c r="H4556" s="113" t="s">
        <v>14099</v>
      </c>
      <c r="I4556" s="113" t="s">
        <v>6357</v>
      </c>
    </row>
    <row r="4557" spans="1:9" x14ac:dyDescent="0.2">
      <c r="A4557" s="113" t="s">
        <v>10491</v>
      </c>
      <c r="D4557" s="113" t="s">
        <v>14132</v>
      </c>
      <c r="E4557" s="113">
        <f t="shared" si="71"/>
        <v>30201920</v>
      </c>
      <c r="F4557" s="113" t="s">
        <v>11571</v>
      </c>
      <c r="G4557" s="113" t="s">
        <v>7531</v>
      </c>
      <c r="H4557" s="113" t="s">
        <v>14099</v>
      </c>
      <c r="I4557" s="113" t="s">
        <v>14133</v>
      </c>
    </row>
    <row r="4558" spans="1:9" x14ac:dyDescent="0.2">
      <c r="A4558" s="113" t="s">
        <v>10491</v>
      </c>
      <c r="D4558" s="113" t="s">
        <v>14134</v>
      </c>
      <c r="E4558" s="113">
        <f t="shared" si="71"/>
        <v>30201921</v>
      </c>
      <c r="F4558" s="113" t="s">
        <v>11571</v>
      </c>
      <c r="G4558" s="113" t="s">
        <v>7531</v>
      </c>
      <c r="H4558" s="113" t="s">
        <v>14099</v>
      </c>
      <c r="I4558" s="113" t="s">
        <v>14135</v>
      </c>
    </row>
    <row r="4559" spans="1:9" x14ac:dyDescent="0.2">
      <c r="A4559" s="113" t="s">
        <v>10491</v>
      </c>
      <c r="D4559" s="113" t="s">
        <v>14136</v>
      </c>
      <c r="E4559" s="113">
        <f t="shared" si="71"/>
        <v>30201923</v>
      </c>
      <c r="F4559" s="113" t="s">
        <v>11571</v>
      </c>
      <c r="G4559" s="113" t="s">
        <v>7531</v>
      </c>
      <c r="H4559" s="113" t="s">
        <v>14099</v>
      </c>
      <c r="I4559" s="113" t="s">
        <v>14137</v>
      </c>
    </row>
    <row r="4560" spans="1:9" x14ac:dyDescent="0.2">
      <c r="A4560" s="113" t="s">
        <v>10491</v>
      </c>
      <c r="D4560" s="113" t="s">
        <v>14138</v>
      </c>
      <c r="E4560" s="113">
        <f t="shared" si="71"/>
        <v>30201925</v>
      </c>
      <c r="F4560" s="113" t="s">
        <v>11571</v>
      </c>
      <c r="G4560" s="113" t="s">
        <v>7531</v>
      </c>
      <c r="H4560" s="113" t="s">
        <v>14099</v>
      </c>
      <c r="I4560" s="113" t="s">
        <v>14139</v>
      </c>
    </row>
    <row r="4561" spans="1:9" x14ac:dyDescent="0.2">
      <c r="A4561" s="113" t="s">
        <v>10491</v>
      </c>
      <c r="D4561" s="113" t="s">
        <v>14140</v>
      </c>
      <c r="E4561" s="113">
        <f t="shared" si="71"/>
        <v>30201926</v>
      </c>
      <c r="F4561" s="113" t="s">
        <v>11571</v>
      </c>
      <c r="G4561" s="113" t="s">
        <v>7531</v>
      </c>
      <c r="H4561" s="113" t="s">
        <v>14099</v>
      </c>
      <c r="I4561" s="113" t="s">
        <v>14141</v>
      </c>
    </row>
    <row r="4562" spans="1:9" x14ac:dyDescent="0.2">
      <c r="A4562" s="113" t="s">
        <v>10491</v>
      </c>
      <c r="D4562" s="113" t="s">
        <v>14142</v>
      </c>
      <c r="E4562" s="113">
        <f t="shared" si="71"/>
        <v>30201927</v>
      </c>
      <c r="F4562" s="113" t="s">
        <v>11571</v>
      </c>
      <c r="G4562" s="113" t="s">
        <v>7531</v>
      </c>
      <c r="H4562" s="113" t="s">
        <v>14099</v>
      </c>
      <c r="I4562" s="113" t="s">
        <v>14143</v>
      </c>
    </row>
    <row r="4563" spans="1:9" x14ac:dyDescent="0.2">
      <c r="A4563" s="113" t="s">
        <v>10491</v>
      </c>
      <c r="D4563" s="113" t="s">
        <v>14144</v>
      </c>
      <c r="E4563" s="113">
        <f t="shared" si="71"/>
        <v>30201930</v>
      </c>
      <c r="F4563" s="113" t="s">
        <v>11571</v>
      </c>
      <c r="G4563" s="113" t="s">
        <v>7531</v>
      </c>
      <c r="H4563" s="113" t="s">
        <v>14099</v>
      </c>
      <c r="I4563" s="113" t="s">
        <v>14145</v>
      </c>
    </row>
    <row r="4564" spans="1:9" x14ac:dyDescent="0.2">
      <c r="A4564" s="113" t="s">
        <v>10491</v>
      </c>
      <c r="D4564" s="113" t="s">
        <v>14146</v>
      </c>
      <c r="E4564" s="113">
        <f t="shared" si="71"/>
        <v>30201931</v>
      </c>
      <c r="F4564" s="113" t="s">
        <v>11571</v>
      </c>
      <c r="G4564" s="113" t="s">
        <v>7531</v>
      </c>
      <c r="H4564" s="113" t="s">
        <v>14099</v>
      </c>
      <c r="I4564" s="113" t="s">
        <v>14147</v>
      </c>
    </row>
    <row r="4565" spans="1:9" x14ac:dyDescent="0.2">
      <c r="A4565" s="113" t="s">
        <v>10491</v>
      </c>
      <c r="D4565" s="113" t="s">
        <v>14148</v>
      </c>
      <c r="E4565" s="113">
        <f t="shared" si="71"/>
        <v>30201932</v>
      </c>
      <c r="F4565" s="113" t="s">
        <v>11571</v>
      </c>
      <c r="G4565" s="113" t="s">
        <v>7531</v>
      </c>
      <c r="H4565" s="113" t="s">
        <v>14099</v>
      </c>
      <c r="I4565" s="113" t="s">
        <v>14149</v>
      </c>
    </row>
    <row r="4566" spans="1:9" x14ac:dyDescent="0.2">
      <c r="A4566" s="113" t="s">
        <v>10491</v>
      </c>
      <c r="D4566" s="113" t="s">
        <v>14150</v>
      </c>
      <c r="E4566" s="113">
        <f t="shared" si="71"/>
        <v>30201933</v>
      </c>
      <c r="F4566" s="113" t="s">
        <v>11571</v>
      </c>
      <c r="G4566" s="113" t="s">
        <v>7531</v>
      </c>
      <c r="H4566" s="113" t="s">
        <v>14099</v>
      </c>
      <c r="I4566" s="113" t="s">
        <v>14151</v>
      </c>
    </row>
    <row r="4567" spans="1:9" x14ac:dyDescent="0.2">
      <c r="A4567" s="113" t="s">
        <v>10491</v>
      </c>
      <c r="D4567" s="113" t="s">
        <v>14152</v>
      </c>
      <c r="E4567" s="113">
        <f t="shared" si="71"/>
        <v>30201935</v>
      </c>
      <c r="F4567" s="113" t="s">
        <v>11571</v>
      </c>
      <c r="G4567" s="113" t="s">
        <v>7531</v>
      </c>
      <c r="H4567" s="113" t="s">
        <v>14099</v>
      </c>
      <c r="I4567" s="113" t="s">
        <v>14153</v>
      </c>
    </row>
    <row r="4568" spans="1:9" x14ac:dyDescent="0.2">
      <c r="A4568" s="113" t="s">
        <v>10491</v>
      </c>
      <c r="D4568" s="113" t="s">
        <v>14154</v>
      </c>
      <c r="E4568" s="113">
        <f t="shared" si="71"/>
        <v>30201939</v>
      </c>
      <c r="F4568" s="113" t="s">
        <v>11571</v>
      </c>
      <c r="G4568" s="113" t="s">
        <v>7531</v>
      </c>
      <c r="H4568" s="113" t="s">
        <v>14099</v>
      </c>
      <c r="I4568" s="113" t="s">
        <v>14155</v>
      </c>
    </row>
    <row r="4569" spans="1:9" x14ac:dyDescent="0.2">
      <c r="A4569" s="113" t="s">
        <v>10491</v>
      </c>
      <c r="D4569" s="113" t="s">
        <v>14156</v>
      </c>
      <c r="E4569" s="113">
        <f t="shared" si="71"/>
        <v>30201941</v>
      </c>
      <c r="F4569" s="113" t="s">
        <v>11571</v>
      </c>
      <c r="G4569" s="113" t="s">
        <v>7531</v>
      </c>
      <c r="H4569" s="113" t="s">
        <v>14099</v>
      </c>
      <c r="I4569" s="113" t="s">
        <v>14157</v>
      </c>
    </row>
    <row r="4570" spans="1:9" x14ac:dyDescent="0.2">
      <c r="A4570" s="113" t="s">
        <v>10491</v>
      </c>
      <c r="D4570" s="113" t="s">
        <v>14158</v>
      </c>
      <c r="E4570" s="113">
        <f t="shared" si="71"/>
        <v>30201942</v>
      </c>
      <c r="F4570" s="113" t="s">
        <v>11571</v>
      </c>
      <c r="G4570" s="113" t="s">
        <v>7531</v>
      </c>
      <c r="H4570" s="113" t="s">
        <v>14099</v>
      </c>
      <c r="I4570" s="113" t="s">
        <v>14159</v>
      </c>
    </row>
    <row r="4571" spans="1:9" x14ac:dyDescent="0.2">
      <c r="A4571" s="113" t="s">
        <v>10491</v>
      </c>
      <c r="D4571" s="113" t="s">
        <v>14160</v>
      </c>
      <c r="E4571" s="113">
        <f t="shared" si="71"/>
        <v>30201945</v>
      </c>
      <c r="F4571" s="113" t="s">
        <v>11571</v>
      </c>
      <c r="G4571" s="113" t="s">
        <v>7531</v>
      </c>
      <c r="H4571" s="113" t="s">
        <v>14099</v>
      </c>
      <c r="I4571" s="113" t="s">
        <v>14161</v>
      </c>
    </row>
    <row r="4572" spans="1:9" x14ac:dyDescent="0.2">
      <c r="A4572" s="113" t="s">
        <v>10491</v>
      </c>
      <c r="D4572" s="113" t="s">
        <v>14162</v>
      </c>
      <c r="E4572" s="113">
        <f t="shared" si="71"/>
        <v>30201949</v>
      </c>
      <c r="F4572" s="113" t="s">
        <v>11571</v>
      </c>
      <c r="G4572" s="113" t="s">
        <v>7531</v>
      </c>
      <c r="H4572" s="113" t="s">
        <v>14099</v>
      </c>
      <c r="I4572" s="113" t="s">
        <v>11275</v>
      </c>
    </row>
    <row r="4573" spans="1:9" x14ac:dyDescent="0.2">
      <c r="A4573" s="113" t="s">
        <v>10491</v>
      </c>
      <c r="D4573" s="113" t="s">
        <v>11276</v>
      </c>
      <c r="E4573" s="113">
        <f t="shared" si="71"/>
        <v>30201950</v>
      </c>
      <c r="F4573" s="113" t="s">
        <v>11571</v>
      </c>
      <c r="G4573" s="113" t="s">
        <v>7531</v>
      </c>
      <c r="H4573" s="113" t="s">
        <v>14099</v>
      </c>
      <c r="I4573" s="113" t="s">
        <v>11277</v>
      </c>
    </row>
    <row r="4574" spans="1:9" x14ac:dyDescent="0.2">
      <c r="A4574" s="113" t="s">
        <v>10491</v>
      </c>
      <c r="D4574" s="113" t="s">
        <v>11278</v>
      </c>
      <c r="E4574" s="113">
        <f t="shared" si="71"/>
        <v>30201960</v>
      </c>
      <c r="F4574" s="113" t="s">
        <v>11571</v>
      </c>
      <c r="G4574" s="113" t="s">
        <v>7531</v>
      </c>
      <c r="H4574" s="113" t="s">
        <v>14099</v>
      </c>
      <c r="I4574" s="113" t="s">
        <v>11279</v>
      </c>
    </row>
    <row r="4575" spans="1:9" x14ac:dyDescent="0.2">
      <c r="A4575" s="113" t="s">
        <v>10491</v>
      </c>
      <c r="D4575" s="113" t="s">
        <v>11280</v>
      </c>
      <c r="E4575" s="113">
        <f t="shared" si="71"/>
        <v>30201997</v>
      </c>
      <c r="F4575" s="113" t="s">
        <v>11571</v>
      </c>
      <c r="G4575" s="113" t="s">
        <v>7531</v>
      </c>
      <c r="H4575" s="113" t="s">
        <v>14099</v>
      </c>
      <c r="I4575" s="113" t="s">
        <v>11281</v>
      </c>
    </row>
    <row r="4576" spans="1:9" x14ac:dyDescent="0.2">
      <c r="A4576" s="113" t="s">
        <v>10491</v>
      </c>
      <c r="D4576" s="113" t="s">
        <v>11282</v>
      </c>
      <c r="E4576" s="113">
        <f t="shared" si="71"/>
        <v>30201998</v>
      </c>
      <c r="F4576" s="113" t="s">
        <v>11571</v>
      </c>
      <c r="G4576" s="113" t="s">
        <v>7531</v>
      </c>
      <c r="H4576" s="113" t="s">
        <v>14099</v>
      </c>
      <c r="I4576" s="113" t="s">
        <v>11283</v>
      </c>
    </row>
    <row r="4577" spans="1:9" x14ac:dyDescent="0.2">
      <c r="A4577" s="113" t="s">
        <v>10491</v>
      </c>
      <c r="D4577" s="113" t="s">
        <v>11284</v>
      </c>
      <c r="E4577" s="113">
        <f t="shared" si="71"/>
        <v>30201999</v>
      </c>
      <c r="F4577" s="113" t="s">
        <v>11571</v>
      </c>
      <c r="G4577" s="113" t="s">
        <v>7531</v>
      </c>
      <c r="H4577" s="113" t="s">
        <v>14099</v>
      </c>
      <c r="I4577" s="113" t="s">
        <v>7789</v>
      </c>
    </row>
    <row r="4578" spans="1:9" x14ac:dyDescent="0.2">
      <c r="A4578" s="113" t="s">
        <v>10491</v>
      </c>
      <c r="D4578" s="113" t="s">
        <v>11285</v>
      </c>
      <c r="E4578" s="113">
        <f t="shared" si="71"/>
        <v>30202001</v>
      </c>
      <c r="F4578" s="113" t="s">
        <v>11571</v>
      </c>
      <c r="G4578" s="113" t="s">
        <v>7531</v>
      </c>
      <c r="H4578" s="113" t="s">
        <v>11286</v>
      </c>
      <c r="I4578" s="113" t="s">
        <v>11287</v>
      </c>
    </row>
    <row r="4579" spans="1:9" x14ac:dyDescent="0.2">
      <c r="A4579" s="113" t="s">
        <v>10491</v>
      </c>
      <c r="D4579" s="113" t="s">
        <v>11288</v>
      </c>
      <c r="E4579" s="113">
        <f t="shared" si="71"/>
        <v>30202002</v>
      </c>
      <c r="F4579" s="113" t="s">
        <v>11571</v>
      </c>
      <c r="G4579" s="113" t="s">
        <v>7531</v>
      </c>
      <c r="H4579" s="113" t="s">
        <v>11286</v>
      </c>
      <c r="I4579" s="113" t="s">
        <v>11287</v>
      </c>
    </row>
    <row r="4580" spans="1:9" x14ac:dyDescent="0.2">
      <c r="A4580" s="113" t="s">
        <v>10491</v>
      </c>
      <c r="D4580" s="113" t="s">
        <v>11289</v>
      </c>
      <c r="E4580" s="113">
        <f t="shared" si="71"/>
        <v>30202101</v>
      </c>
      <c r="F4580" s="113" t="s">
        <v>11571</v>
      </c>
      <c r="G4580" s="113" t="s">
        <v>7531</v>
      </c>
      <c r="H4580" s="113" t="s">
        <v>11290</v>
      </c>
      <c r="I4580" s="113" t="s">
        <v>11291</v>
      </c>
    </row>
    <row r="4581" spans="1:9" x14ac:dyDescent="0.2">
      <c r="A4581" s="113" t="s">
        <v>10491</v>
      </c>
      <c r="D4581" s="113" t="s">
        <v>11292</v>
      </c>
      <c r="E4581" s="113">
        <f t="shared" si="71"/>
        <v>30202102</v>
      </c>
      <c r="F4581" s="113" t="s">
        <v>11571</v>
      </c>
      <c r="G4581" s="113" t="s">
        <v>7531</v>
      </c>
      <c r="H4581" s="113" t="s">
        <v>11290</v>
      </c>
      <c r="I4581" s="113" t="s">
        <v>11291</v>
      </c>
    </row>
    <row r="4582" spans="1:9" x14ac:dyDescent="0.2">
      <c r="A4582" s="113" t="s">
        <v>10491</v>
      </c>
      <c r="D4582" s="113" t="s">
        <v>11293</v>
      </c>
      <c r="E4582" s="113">
        <f t="shared" si="71"/>
        <v>30202105</v>
      </c>
      <c r="F4582" s="113" t="s">
        <v>11571</v>
      </c>
      <c r="G4582" s="113" t="s">
        <v>7531</v>
      </c>
      <c r="H4582" s="113" t="s">
        <v>11290</v>
      </c>
      <c r="I4582" s="113" t="s">
        <v>11294</v>
      </c>
    </row>
    <row r="4583" spans="1:9" x14ac:dyDescent="0.2">
      <c r="A4583" s="113" t="s">
        <v>10491</v>
      </c>
      <c r="D4583" s="113" t="s">
        <v>11295</v>
      </c>
      <c r="E4583" s="113">
        <f t="shared" si="71"/>
        <v>30202106</v>
      </c>
      <c r="F4583" s="113" t="s">
        <v>11571</v>
      </c>
      <c r="G4583" s="113" t="s">
        <v>7531</v>
      </c>
      <c r="H4583" s="113" t="s">
        <v>11290</v>
      </c>
      <c r="I4583" s="113" t="s">
        <v>11294</v>
      </c>
    </row>
    <row r="4584" spans="1:9" x14ac:dyDescent="0.2">
      <c r="A4584" s="113" t="s">
        <v>10491</v>
      </c>
      <c r="D4584" s="113" t="s">
        <v>11296</v>
      </c>
      <c r="E4584" s="113">
        <f t="shared" si="71"/>
        <v>30202201</v>
      </c>
      <c r="F4584" s="113" t="s">
        <v>11571</v>
      </c>
      <c r="G4584" s="113" t="s">
        <v>7531</v>
      </c>
      <c r="H4584" s="113" t="s">
        <v>11297</v>
      </c>
      <c r="I4584" s="113" t="s">
        <v>11298</v>
      </c>
    </row>
    <row r="4585" spans="1:9" x14ac:dyDescent="0.2">
      <c r="A4585" s="113" t="s">
        <v>10491</v>
      </c>
      <c r="D4585" s="113" t="s">
        <v>11299</v>
      </c>
      <c r="E4585" s="113">
        <f t="shared" si="71"/>
        <v>30202601</v>
      </c>
      <c r="F4585" s="113" t="s">
        <v>11571</v>
      </c>
      <c r="G4585" s="113" t="s">
        <v>7531</v>
      </c>
      <c r="H4585" s="113" t="s">
        <v>11300</v>
      </c>
      <c r="I4585" s="113" t="s">
        <v>11301</v>
      </c>
    </row>
    <row r="4586" spans="1:9" x14ac:dyDescent="0.2">
      <c r="A4586" s="113" t="s">
        <v>10491</v>
      </c>
      <c r="D4586" s="113" t="s">
        <v>11302</v>
      </c>
      <c r="E4586" s="113">
        <f t="shared" si="71"/>
        <v>30202801</v>
      </c>
      <c r="F4586" s="113" t="s">
        <v>11571</v>
      </c>
      <c r="G4586" s="113" t="s">
        <v>7531</v>
      </c>
      <c r="H4586" s="113" t="s">
        <v>11303</v>
      </c>
      <c r="I4586" s="113" t="s">
        <v>14415</v>
      </c>
    </row>
    <row r="4587" spans="1:9" x14ac:dyDescent="0.2">
      <c r="A4587" s="113" t="s">
        <v>10491</v>
      </c>
      <c r="D4587" s="113" t="s">
        <v>11304</v>
      </c>
      <c r="E4587" s="113">
        <f t="shared" si="71"/>
        <v>30203001</v>
      </c>
      <c r="F4587" s="113" t="s">
        <v>11571</v>
      </c>
      <c r="G4587" s="113" t="s">
        <v>7531</v>
      </c>
      <c r="H4587" s="113" t="s">
        <v>11305</v>
      </c>
      <c r="I4587" s="113" t="s">
        <v>11306</v>
      </c>
    </row>
    <row r="4588" spans="1:9" x14ac:dyDescent="0.2">
      <c r="A4588" s="113" t="s">
        <v>10491</v>
      </c>
      <c r="D4588" s="113" t="s">
        <v>11307</v>
      </c>
      <c r="E4588" s="113">
        <f t="shared" si="71"/>
        <v>30203010</v>
      </c>
      <c r="F4588" s="113" t="s">
        <v>11571</v>
      </c>
      <c r="G4588" s="113" t="s">
        <v>7531</v>
      </c>
      <c r="H4588" s="113" t="s">
        <v>11305</v>
      </c>
      <c r="I4588" s="113" t="s">
        <v>11308</v>
      </c>
    </row>
    <row r="4589" spans="1:9" x14ac:dyDescent="0.2">
      <c r="A4589" s="113" t="s">
        <v>10491</v>
      </c>
      <c r="D4589" s="113" t="s">
        <v>11309</v>
      </c>
      <c r="E4589" s="113">
        <f t="shared" si="71"/>
        <v>30203020</v>
      </c>
      <c r="F4589" s="113" t="s">
        <v>11571</v>
      </c>
      <c r="G4589" s="113" t="s">
        <v>7531</v>
      </c>
      <c r="H4589" s="113" t="s">
        <v>11305</v>
      </c>
      <c r="I4589" s="113" t="s">
        <v>11310</v>
      </c>
    </row>
    <row r="4590" spans="1:9" x14ac:dyDescent="0.2">
      <c r="A4590" s="113" t="s">
        <v>10491</v>
      </c>
      <c r="D4590" s="113" t="s">
        <v>11311</v>
      </c>
      <c r="E4590" s="113">
        <f t="shared" si="71"/>
        <v>30203099</v>
      </c>
      <c r="F4590" s="113" t="s">
        <v>11571</v>
      </c>
      <c r="G4590" s="113" t="s">
        <v>7531</v>
      </c>
      <c r="H4590" s="113" t="s">
        <v>11305</v>
      </c>
      <c r="I4590" s="113" t="s">
        <v>7789</v>
      </c>
    </row>
    <row r="4591" spans="1:9" x14ac:dyDescent="0.2">
      <c r="A4591" s="113" t="s">
        <v>10491</v>
      </c>
      <c r="D4591" s="113" t="s">
        <v>11312</v>
      </c>
      <c r="E4591" s="113">
        <f t="shared" si="71"/>
        <v>30203103</v>
      </c>
      <c r="F4591" s="113" t="s">
        <v>11571</v>
      </c>
      <c r="G4591" s="113" t="s">
        <v>7531</v>
      </c>
      <c r="H4591" s="113" t="s">
        <v>11313</v>
      </c>
      <c r="I4591" s="113" t="s">
        <v>10645</v>
      </c>
    </row>
    <row r="4592" spans="1:9" x14ac:dyDescent="0.2">
      <c r="A4592" s="113" t="s">
        <v>10491</v>
      </c>
      <c r="D4592" s="113" t="s">
        <v>11314</v>
      </c>
      <c r="E4592" s="113">
        <f t="shared" si="71"/>
        <v>30203104</v>
      </c>
      <c r="F4592" s="113" t="s">
        <v>11571</v>
      </c>
      <c r="G4592" s="113" t="s">
        <v>7531</v>
      </c>
      <c r="H4592" s="113" t="s">
        <v>11313</v>
      </c>
      <c r="I4592" s="113" t="s">
        <v>14436</v>
      </c>
    </row>
    <row r="4593" spans="1:10" x14ac:dyDescent="0.2">
      <c r="A4593" s="113" t="s">
        <v>10491</v>
      </c>
      <c r="D4593" s="113" t="s">
        <v>11315</v>
      </c>
      <c r="E4593" s="113">
        <f t="shared" si="71"/>
        <v>30203105</v>
      </c>
      <c r="F4593" s="113" t="s">
        <v>11571</v>
      </c>
      <c r="G4593" s="113" t="s">
        <v>7531</v>
      </c>
      <c r="H4593" s="113" t="s">
        <v>11313</v>
      </c>
      <c r="I4593" s="113" t="s">
        <v>11316</v>
      </c>
    </row>
    <row r="4594" spans="1:10" x14ac:dyDescent="0.2">
      <c r="A4594" s="113" t="s">
        <v>10491</v>
      </c>
      <c r="D4594" s="113" t="s">
        <v>11317</v>
      </c>
      <c r="E4594" s="113">
        <f t="shared" si="71"/>
        <v>30203106</v>
      </c>
      <c r="F4594" s="113" t="s">
        <v>11571</v>
      </c>
      <c r="G4594" s="113" t="s">
        <v>7531</v>
      </c>
      <c r="H4594" s="113" t="s">
        <v>11313</v>
      </c>
      <c r="I4594" s="113" t="s">
        <v>14438</v>
      </c>
    </row>
    <row r="4595" spans="1:10" x14ac:dyDescent="0.2">
      <c r="A4595" s="113" t="s">
        <v>10491</v>
      </c>
      <c r="D4595" s="113" t="s">
        <v>11318</v>
      </c>
      <c r="E4595" s="113">
        <f t="shared" si="71"/>
        <v>30203107</v>
      </c>
      <c r="F4595" s="113" t="s">
        <v>11571</v>
      </c>
      <c r="G4595" s="113" t="s">
        <v>7531</v>
      </c>
      <c r="H4595" s="113" t="s">
        <v>11313</v>
      </c>
      <c r="I4595" s="113" t="s">
        <v>10652</v>
      </c>
    </row>
    <row r="4596" spans="1:10" x14ac:dyDescent="0.2">
      <c r="A4596" s="113" t="s">
        <v>10491</v>
      </c>
      <c r="D4596" s="113" t="s">
        <v>11319</v>
      </c>
      <c r="E4596" s="113">
        <f t="shared" si="71"/>
        <v>30203108</v>
      </c>
      <c r="F4596" s="113" t="s">
        <v>11571</v>
      </c>
      <c r="G4596" s="113" t="s">
        <v>7531</v>
      </c>
      <c r="H4596" s="113" t="s">
        <v>11313</v>
      </c>
      <c r="I4596" s="113" t="s">
        <v>10654</v>
      </c>
    </row>
    <row r="4597" spans="1:10" x14ac:dyDescent="0.2">
      <c r="A4597" s="113" t="s">
        <v>10491</v>
      </c>
      <c r="D4597" s="113" t="s">
        <v>11320</v>
      </c>
      <c r="E4597" s="113">
        <f t="shared" si="71"/>
        <v>30203109</v>
      </c>
      <c r="F4597" s="113" t="s">
        <v>11571</v>
      </c>
      <c r="G4597" s="113" t="s">
        <v>7531</v>
      </c>
      <c r="H4597" s="113" t="s">
        <v>11313</v>
      </c>
      <c r="I4597" s="113" t="s">
        <v>10656</v>
      </c>
    </row>
    <row r="4598" spans="1:10" x14ac:dyDescent="0.2">
      <c r="A4598" s="113" t="s">
        <v>10491</v>
      </c>
      <c r="D4598" s="113" t="s">
        <v>11321</v>
      </c>
      <c r="E4598" s="113">
        <f t="shared" si="71"/>
        <v>30203110</v>
      </c>
      <c r="F4598" s="113" t="s">
        <v>11571</v>
      </c>
      <c r="G4598" s="113" t="s">
        <v>7531</v>
      </c>
      <c r="H4598" s="113" t="s">
        <v>11313</v>
      </c>
      <c r="I4598" s="113" t="s">
        <v>10652</v>
      </c>
    </row>
    <row r="4599" spans="1:10" x14ac:dyDescent="0.2">
      <c r="A4599" s="113" t="s">
        <v>10491</v>
      </c>
      <c r="D4599" s="113" t="s">
        <v>11322</v>
      </c>
      <c r="E4599" s="113">
        <f t="shared" si="71"/>
        <v>30203111</v>
      </c>
      <c r="F4599" s="113" t="s">
        <v>11571</v>
      </c>
      <c r="G4599" s="113" t="s">
        <v>7531</v>
      </c>
      <c r="H4599" s="113" t="s">
        <v>11313</v>
      </c>
      <c r="I4599" s="113" t="s">
        <v>10654</v>
      </c>
    </row>
    <row r="4600" spans="1:10" x14ac:dyDescent="0.2">
      <c r="A4600" s="113" t="s">
        <v>10491</v>
      </c>
      <c r="D4600" s="113" t="s">
        <v>11323</v>
      </c>
      <c r="E4600" s="113">
        <f t="shared" si="71"/>
        <v>30203201</v>
      </c>
      <c r="F4600" s="113" t="s">
        <v>11571</v>
      </c>
      <c r="G4600" s="113" t="s">
        <v>7531</v>
      </c>
      <c r="H4600" s="113" t="s">
        <v>11324</v>
      </c>
      <c r="I4600" s="113" t="s">
        <v>11325</v>
      </c>
    </row>
    <row r="4601" spans="1:10" x14ac:dyDescent="0.2">
      <c r="A4601" s="113" t="s">
        <v>10491</v>
      </c>
      <c r="D4601" s="113" t="s">
        <v>11326</v>
      </c>
      <c r="E4601" s="113">
        <f t="shared" si="71"/>
        <v>30203202</v>
      </c>
      <c r="F4601" s="113" t="s">
        <v>11571</v>
      </c>
      <c r="G4601" s="113" t="s">
        <v>7531</v>
      </c>
      <c r="H4601" s="113" t="s">
        <v>11324</v>
      </c>
      <c r="I4601" s="113" t="s">
        <v>11327</v>
      </c>
    </row>
    <row r="4602" spans="1:10" x14ac:dyDescent="0.2">
      <c r="A4602" s="113" t="s">
        <v>10491</v>
      </c>
      <c r="D4602" s="113" t="s">
        <v>11328</v>
      </c>
      <c r="E4602" s="113">
        <f t="shared" si="71"/>
        <v>30203203</v>
      </c>
      <c r="F4602" s="113" t="s">
        <v>11571</v>
      </c>
      <c r="G4602" s="113" t="s">
        <v>7531</v>
      </c>
      <c r="H4602" s="113" t="s">
        <v>11324</v>
      </c>
      <c r="I4602" s="113" t="s">
        <v>11329</v>
      </c>
    </row>
    <row r="4603" spans="1:10" x14ac:dyDescent="0.2">
      <c r="A4603" s="113" t="s">
        <v>10491</v>
      </c>
      <c r="D4603" s="113" t="s">
        <v>11330</v>
      </c>
      <c r="E4603" s="113">
        <f t="shared" si="71"/>
        <v>30203204</v>
      </c>
      <c r="F4603" s="113" t="s">
        <v>11571</v>
      </c>
      <c r="G4603" s="113" t="s">
        <v>7531</v>
      </c>
      <c r="H4603" s="113" t="s">
        <v>11324</v>
      </c>
      <c r="I4603" s="113" t="s">
        <v>11331</v>
      </c>
    </row>
    <row r="4604" spans="1:10" x14ac:dyDescent="0.2">
      <c r="A4604" s="113" t="s">
        <v>10491</v>
      </c>
      <c r="D4604" s="113" t="s">
        <v>11332</v>
      </c>
      <c r="E4604" s="113">
        <f t="shared" si="71"/>
        <v>30203205</v>
      </c>
      <c r="F4604" s="113" t="s">
        <v>11571</v>
      </c>
      <c r="G4604" s="113" t="s">
        <v>7531</v>
      </c>
      <c r="H4604" s="113" t="s">
        <v>11324</v>
      </c>
      <c r="I4604" s="113" t="s">
        <v>11333</v>
      </c>
      <c r="J4604" s="115">
        <v>37826</v>
      </c>
    </row>
    <row r="4605" spans="1:10" x14ac:dyDescent="0.2">
      <c r="A4605" s="113" t="s">
        <v>10491</v>
      </c>
      <c r="D4605" s="113" t="s">
        <v>11334</v>
      </c>
      <c r="E4605" s="113">
        <f t="shared" si="71"/>
        <v>30203299</v>
      </c>
      <c r="F4605" s="113" t="s">
        <v>11571</v>
      </c>
      <c r="G4605" s="113" t="s">
        <v>7531</v>
      </c>
      <c r="H4605" s="113" t="s">
        <v>11324</v>
      </c>
      <c r="I4605" s="113" t="s">
        <v>7789</v>
      </c>
    </row>
    <row r="4606" spans="1:10" x14ac:dyDescent="0.2">
      <c r="A4606" s="113" t="s">
        <v>10491</v>
      </c>
      <c r="D4606" s="113" t="s">
        <v>11335</v>
      </c>
      <c r="E4606" s="113">
        <f t="shared" si="71"/>
        <v>30203399</v>
      </c>
      <c r="F4606" s="113" t="s">
        <v>11571</v>
      </c>
      <c r="G4606" s="113" t="s">
        <v>7531</v>
      </c>
      <c r="H4606" s="113" t="s">
        <v>11336</v>
      </c>
      <c r="I4606" s="113" t="s">
        <v>7789</v>
      </c>
    </row>
    <row r="4607" spans="1:10" x14ac:dyDescent="0.2">
      <c r="A4607" s="113" t="s">
        <v>10491</v>
      </c>
      <c r="D4607" s="113" t="s">
        <v>11337</v>
      </c>
      <c r="E4607" s="113">
        <f t="shared" si="71"/>
        <v>30203404</v>
      </c>
      <c r="F4607" s="113" t="s">
        <v>11571</v>
      </c>
      <c r="G4607" s="113" t="s">
        <v>7531</v>
      </c>
      <c r="H4607" s="113" t="s">
        <v>11338</v>
      </c>
      <c r="I4607" s="113" t="s">
        <v>11339</v>
      </c>
    </row>
    <row r="4608" spans="1:10" x14ac:dyDescent="0.2">
      <c r="A4608" s="113" t="s">
        <v>10491</v>
      </c>
      <c r="D4608" s="113" t="s">
        <v>11340</v>
      </c>
      <c r="E4608" s="113">
        <f t="shared" si="71"/>
        <v>30203405</v>
      </c>
      <c r="F4608" s="113" t="s">
        <v>11571</v>
      </c>
      <c r="G4608" s="113" t="s">
        <v>7531</v>
      </c>
      <c r="H4608" s="113" t="s">
        <v>11338</v>
      </c>
      <c r="I4608" s="113" t="s">
        <v>11341</v>
      </c>
    </row>
    <row r="4609" spans="1:9" x14ac:dyDescent="0.2">
      <c r="A4609" s="113" t="s">
        <v>10491</v>
      </c>
      <c r="D4609" s="113" t="s">
        <v>11342</v>
      </c>
      <c r="E4609" s="113">
        <f t="shared" si="71"/>
        <v>30203406</v>
      </c>
      <c r="F4609" s="113" t="s">
        <v>11571</v>
      </c>
      <c r="G4609" s="113" t="s">
        <v>7531</v>
      </c>
      <c r="H4609" s="113" t="s">
        <v>11338</v>
      </c>
      <c r="I4609" s="113" t="s">
        <v>11343</v>
      </c>
    </row>
    <row r="4610" spans="1:9" x14ac:dyDescent="0.2">
      <c r="A4610" s="113" t="s">
        <v>10491</v>
      </c>
      <c r="D4610" s="113" t="s">
        <v>11344</v>
      </c>
      <c r="E4610" s="113">
        <f t="shared" ref="E4610:E4673" si="72">VALUE(D4610)</f>
        <v>30203407</v>
      </c>
      <c r="F4610" s="113" t="s">
        <v>11571</v>
      </c>
      <c r="G4610" s="113" t="s">
        <v>7531</v>
      </c>
      <c r="H4610" s="113" t="s">
        <v>11338</v>
      </c>
      <c r="I4610" s="113" t="s">
        <v>11345</v>
      </c>
    </row>
    <row r="4611" spans="1:9" x14ac:dyDescent="0.2">
      <c r="A4611" s="113" t="s">
        <v>10491</v>
      </c>
      <c r="D4611" s="113" t="s">
        <v>11346</v>
      </c>
      <c r="E4611" s="113">
        <f t="shared" si="72"/>
        <v>30203410</v>
      </c>
      <c r="F4611" s="113" t="s">
        <v>11571</v>
      </c>
      <c r="G4611" s="113" t="s">
        <v>7531</v>
      </c>
      <c r="H4611" s="113" t="s">
        <v>11338</v>
      </c>
      <c r="I4611" s="113" t="s">
        <v>14366</v>
      </c>
    </row>
    <row r="4612" spans="1:9" x14ac:dyDescent="0.2">
      <c r="A4612" s="113" t="s">
        <v>10491</v>
      </c>
      <c r="D4612" s="113" t="s">
        <v>11347</v>
      </c>
      <c r="E4612" s="113">
        <f t="shared" si="72"/>
        <v>30203415</v>
      </c>
      <c r="F4612" s="113" t="s">
        <v>11571</v>
      </c>
      <c r="G4612" s="113" t="s">
        <v>7531</v>
      </c>
      <c r="H4612" s="113" t="s">
        <v>11338</v>
      </c>
      <c r="I4612" s="113" t="s">
        <v>11348</v>
      </c>
    </row>
    <row r="4613" spans="1:9" x14ac:dyDescent="0.2">
      <c r="A4613" s="113" t="s">
        <v>10491</v>
      </c>
      <c r="D4613" s="113" t="s">
        <v>11349</v>
      </c>
      <c r="E4613" s="113">
        <f t="shared" si="72"/>
        <v>30203420</v>
      </c>
      <c r="F4613" s="113" t="s">
        <v>11571</v>
      </c>
      <c r="G4613" s="113" t="s">
        <v>7531</v>
      </c>
      <c r="H4613" s="113" t="s">
        <v>11338</v>
      </c>
      <c r="I4613" s="113" t="s">
        <v>11042</v>
      </c>
    </row>
    <row r="4614" spans="1:9" x14ac:dyDescent="0.2">
      <c r="A4614" s="113" t="s">
        <v>10491</v>
      </c>
      <c r="D4614" s="113" t="s">
        <v>11350</v>
      </c>
      <c r="E4614" s="113">
        <f t="shared" si="72"/>
        <v>30203421</v>
      </c>
      <c r="F4614" s="113" t="s">
        <v>11571</v>
      </c>
      <c r="G4614" s="113" t="s">
        <v>7531</v>
      </c>
      <c r="H4614" s="113" t="s">
        <v>11338</v>
      </c>
      <c r="I4614" s="113" t="s">
        <v>11351</v>
      </c>
    </row>
    <row r="4615" spans="1:9" x14ac:dyDescent="0.2">
      <c r="A4615" s="113" t="s">
        <v>10491</v>
      </c>
      <c r="D4615" s="113" t="s">
        <v>11352</v>
      </c>
      <c r="E4615" s="113">
        <f t="shared" si="72"/>
        <v>30203422</v>
      </c>
      <c r="F4615" s="113" t="s">
        <v>11571</v>
      </c>
      <c r="G4615" s="113" t="s">
        <v>7531</v>
      </c>
      <c r="H4615" s="113" t="s">
        <v>11338</v>
      </c>
      <c r="I4615" s="113" t="s">
        <v>14252</v>
      </c>
    </row>
    <row r="4616" spans="1:9" x14ac:dyDescent="0.2">
      <c r="A4616" s="113" t="s">
        <v>10491</v>
      </c>
      <c r="D4616" s="113" t="s">
        <v>14253</v>
      </c>
      <c r="E4616" s="113">
        <f t="shared" si="72"/>
        <v>30203423</v>
      </c>
      <c r="F4616" s="113" t="s">
        <v>11571</v>
      </c>
      <c r="G4616" s="113" t="s">
        <v>7531</v>
      </c>
      <c r="H4616" s="113" t="s">
        <v>11338</v>
      </c>
      <c r="I4616" s="113" t="s">
        <v>14254</v>
      </c>
    </row>
    <row r="4617" spans="1:9" x14ac:dyDescent="0.2">
      <c r="A4617" s="113" t="s">
        <v>10491</v>
      </c>
      <c r="D4617" s="113" t="s">
        <v>14255</v>
      </c>
      <c r="E4617" s="113">
        <f t="shared" si="72"/>
        <v>30203424</v>
      </c>
      <c r="F4617" s="113" t="s">
        <v>11571</v>
      </c>
      <c r="G4617" s="113" t="s">
        <v>7531</v>
      </c>
      <c r="H4617" s="113" t="s">
        <v>11338</v>
      </c>
      <c r="I4617" s="113" t="s">
        <v>14256</v>
      </c>
    </row>
    <row r="4618" spans="1:9" x14ac:dyDescent="0.2">
      <c r="A4618" s="113" t="s">
        <v>10491</v>
      </c>
      <c r="D4618" s="113" t="s">
        <v>14257</v>
      </c>
      <c r="E4618" s="113">
        <f t="shared" si="72"/>
        <v>30203504</v>
      </c>
      <c r="F4618" s="113" t="s">
        <v>11571</v>
      </c>
      <c r="G4618" s="113" t="s">
        <v>7531</v>
      </c>
      <c r="H4618" s="113" t="s">
        <v>14258</v>
      </c>
      <c r="I4618" s="113" t="s">
        <v>11339</v>
      </c>
    </row>
    <row r="4619" spans="1:9" x14ac:dyDescent="0.2">
      <c r="A4619" s="113" t="s">
        <v>10491</v>
      </c>
      <c r="D4619" s="113" t="s">
        <v>14259</v>
      </c>
      <c r="E4619" s="113">
        <f t="shared" si="72"/>
        <v>30203505</v>
      </c>
      <c r="F4619" s="113" t="s">
        <v>11571</v>
      </c>
      <c r="G4619" s="113" t="s">
        <v>7531</v>
      </c>
      <c r="H4619" s="113" t="s">
        <v>14258</v>
      </c>
      <c r="I4619" s="113" t="s">
        <v>11341</v>
      </c>
    </row>
    <row r="4620" spans="1:9" x14ac:dyDescent="0.2">
      <c r="A4620" s="113" t="s">
        <v>10491</v>
      </c>
      <c r="D4620" s="113" t="s">
        <v>14260</v>
      </c>
      <c r="E4620" s="113">
        <f t="shared" si="72"/>
        <v>30203506</v>
      </c>
      <c r="F4620" s="113" t="s">
        <v>11571</v>
      </c>
      <c r="G4620" s="113" t="s">
        <v>7531</v>
      </c>
      <c r="H4620" s="113" t="s">
        <v>14258</v>
      </c>
      <c r="I4620" s="113" t="s">
        <v>11343</v>
      </c>
    </row>
    <row r="4621" spans="1:9" x14ac:dyDescent="0.2">
      <c r="A4621" s="113" t="s">
        <v>10491</v>
      </c>
      <c r="D4621" s="113" t="s">
        <v>14261</v>
      </c>
      <c r="E4621" s="113">
        <f t="shared" si="72"/>
        <v>30203507</v>
      </c>
      <c r="F4621" s="113" t="s">
        <v>11571</v>
      </c>
      <c r="G4621" s="113" t="s">
        <v>7531</v>
      </c>
      <c r="H4621" s="113" t="s">
        <v>14258</v>
      </c>
      <c r="I4621" s="113" t="s">
        <v>11345</v>
      </c>
    </row>
    <row r="4622" spans="1:9" x14ac:dyDescent="0.2">
      <c r="A4622" s="113" t="s">
        <v>10491</v>
      </c>
      <c r="D4622" s="113" t="s">
        <v>14262</v>
      </c>
      <c r="E4622" s="113">
        <f t="shared" si="72"/>
        <v>30203510</v>
      </c>
      <c r="F4622" s="113" t="s">
        <v>11571</v>
      </c>
      <c r="G4622" s="113" t="s">
        <v>7531</v>
      </c>
      <c r="H4622" s="113" t="s">
        <v>14258</v>
      </c>
      <c r="I4622" s="113" t="s">
        <v>14366</v>
      </c>
    </row>
    <row r="4623" spans="1:9" x14ac:dyDescent="0.2">
      <c r="A4623" s="113" t="s">
        <v>10491</v>
      </c>
      <c r="D4623" s="113" t="s">
        <v>14263</v>
      </c>
      <c r="E4623" s="113">
        <f t="shared" si="72"/>
        <v>30203530</v>
      </c>
      <c r="F4623" s="113" t="s">
        <v>11571</v>
      </c>
      <c r="G4623" s="113" t="s">
        <v>7531</v>
      </c>
      <c r="H4623" s="113" t="s">
        <v>14258</v>
      </c>
      <c r="I4623" s="113" t="s">
        <v>14434</v>
      </c>
    </row>
    <row r="4624" spans="1:9" x14ac:dyDescent="0.2">
      <c r="A4624" s="113" t="s">
        <v>10491</v>
      </c>
      <c r="D4624" s="113" t="s">
        <v>14264</v>
      </c>
      <c r="E4624" s="113">
        <f t="shared" si="72"/>
        <v>30203531</v>
      </c>
      <c r="F4624" s="113" t="s">
        <v>11571</v>
      </c>
      <c r="G4624" s="113" t="s">
        <v>7531</v>
      </c>
      <c r="H4624" s="113" t="s">
        <v>14258</v>
      </c>
      <c r="I4624" s="113" t="s">
        <v>14265</v>
      </c>
    </row>
    <row r="4625" spans="1:9" x14ac:dyDescent="0.2">
      <c r="A4625" s="113" t="s">
        <v>10491</v>
      </c>
      <c r="D4625" s="113" t="s">
        <v>14266</v>
      </c>
      <c r="E4625" s="113">
        <f t="shared" si="72"/>
        <v>30203532</v>
      </c>
      <c r="F4625" s="113" t="s">
        <v>11571</v>
      </c>
      <c r="G4625" s="113" t="s">
        <v>7531</v>
      </c>
      <c r="H4625" s="113" t="s">
        <v>14258</v>
      </c>
      <c r="I4625" s="113" t="s">
        <v>14267</v>
      </c>
    </row>
    <row r="4626" spans="1:9" x14ac:dyDescent="0.2">
      <c r="A4626" s="113" t="s">
        <v>10491</v>
      </c>
      <c r="D4626" s="113" t="s">
        <v>14268</v>
      </c>
      <c r="E4626" s="113">
        <f t="shared" si="72"/>
        <v>30203533</v>
      </c>
      <c r="F4626" s="113" t="s">
        <v>11571</v>
      </c>
      <c r="G4626" s="113" t="s">
        <v>7531</v>
      </c>
      <c r="H4626" s="113" t="s">
        <v>14258</v>
      </c>
      <c r="I4626" s="113" t="s">
        <v>14269</v>
      </c>
    </row>
    <row r="4627" spans="1:9" x14ac:dyDescent="0.2">
      <c r="A4627" s="113" t="s">
        <v>10491</v>
      </c>
      <c r="D4627" s="113" t="s">
        <v>14270</v>
      </c>
      <c r="E4627" s="113">
        <f t="shared" si="72"/>
        <v>30203534</v>
      </c>
      <c r="F4627" s="113" t="s">
        <v>11571</v>
      </c>
      <c r="G4627" s="113" t="s">
        <v>7531</v>
      </c>
      <c r="H4627" s="113" t="s">
        <v>14258</v>
      </c>
      <c r="I4627" s="113" t="s">
        <v>14271</v>
      </c>
    </row>
    <row r="4628" spans="1:9" x14ac:dyDescent="0.2">
      <c r="A4628" s="113" t="s">
        <v>10491</v>
      </c>
      <c r="D4628" s="113" t="s">
        <v>14272</v>
      </c>
      <c r="E4628" s="113">
        <f t="shared" si="72"/>
        <v>30203535</v>
      </c>
      <c r="F4628" s="113" t="s">
        <v>11571</v>
      </c>
      <c r="G4628" s="113" t="s">
        <v>7531</v>
      </c>
      <c r="H4628" s="113" t="s">
        <v>14258</v>
      </c>
      <c r="I4628" s="113" t="s">
        <v>14273</v>
      </c>
    </row>
    <row r="4629" spans="1:9" x14ac:dyDescent="0.2">
      <c r="A4629" s="113" t="s">
        <v>10491</v>
      </c>
      <c r="D4629" s="113" t="s">
        <v>14274</v>
      </c>
      <c r="E4629" s="113">
        <f t="shared" si="72"/>
        <v>30203536</v>
      </c>
      <c r="F4629" s="113" t="s">
        <v>11571</v>
      </c>
      <c r="G4629" s="113" t="s">
        <v>7531</v>
      </c>
      <c r="H4629" s="113" t="s">
        <v>14258</v>
      </c>
      <c r="I4629" s="113" t="s">
        <v>14275</v>
      </c>
    </row>
    <row r="4630" spans="1:9" x14ac:dyDescent="0.2">
      <c r="A4630" s="113" t="s">
        <v>10491</v>
      </c>
      <c r="D4630" s="113" t="s">
        <v>14276</v>
      </c>
      <c r="E4630" s="113">
        <f t="shared" si="72"/>
        <v>30203540</v>
      </c>
      <c r="F4630" s="113" t="s">
        <v>11571</v>
      </c>
      <c r="G4630" s="113" t="s">
        <v>7531</v>
      </c>
      <c r="H4630" s="113" t="s">
        <v>14258</v>
      </c>
      <c r="I4630" s="113" t="s">
        <v>11402</v>
      </c>
    </row>
    <row r="4631" spans="1:9" x14ac:dyDescent="0.2">
      <c r="A4631" s="113" t="s">
        <v>10491</v>
      </c>
      <c r="D4631" s="113" t="s">
        <v>11403</v>
      </c>
      <c r="E4631" s="113">
        <f t="shared" si="72"/>
        <v>30203601</v>
      </c>
      <c r="F4631" s="113" t="s">
        <v>11571</v>
      </c>
      <c r="G4631" s="113" t="s">
        <v>7531</v>
      </c>
      <c r="H4631" s="113" t="s">
        <v>11404</v>
      </c>
      <c r="I4631" s="113" t="s">
        <v>11372</v>
      </c>
    </row>
    <row r="4632" spans="1:9" x14ac:dyDescent="0.2">
      <c r="A4632" s="113" t="s">
        <v>10491</v>
      </c>
      <c r="D4632" s="113" t="s">
        <v>11373</v>
      </c>
      <c r="E4632" s="113">
        <f t="shared" si="72"/>
        <v>30203602</v>
      </c>
      <c r="F4632" s="113" t="s">
        <v>11571</v>
      </c>
      <c r="G4632" s="113" t="s">
        <v>7531</v>
      </c>
      <c r="H4632" s="113" t="s">
        <v>11404</v>
      </c>
      <c r="I4632" s="113" t="s">
        <v>11374</v>
      </c>
    </row>
    <row r="4633" spans="1:9" x14ac:dyDescent="0.2">
      <c r="A4633" s="113" t="s">
        <v>10491</v>
      </c>
      <c r="D4633" s="113" t="s">
        <v>11375</v>
      </c>
      <c r="E4633" s="113">
        <f t="shared" si="72"/>
        <v>30203603</v>
      </c>
      <c r="F4633" s="113" t="s">
        <v>11571</v>
      </c>
      <c r="G4633" s="113" t="s">
        <v>7531</v>
      </c>
      <c r="H4633" s="113" t="s">
        <v>11404</v>
      </c>
      <c r="I4633" s="113" t="s">
        <v>11376</v>
      </c>
    </row>
    <row r="4634" spans="1:9" x14ac:dyDescent="0.2">
      <c r="A4634" s="113" t="s">
        <v>10491</v>
      </c>
      <c r="D4634" s="113" t="s">
        <v>11377</v>
      </c>
      <c r="E4634" s="113">
        <f t="shared" si="72"/>
        <v>30203604</v>
      </c>
      <c r="F4634" s="113" t="s">
        <v>11571</v>
      </c>
      <c r="G4634" s="113" t="s">
        <v>7531</v>
      </c>
      <c r="H4634" s="113" t="s">
        <v>11404</v>
      </c>
      <c r="I4634" s="113" t="s">
        <v>11378</v>
      </c>
    </row>
    <row r="4635" spans="1:9" x14ac:dyDescent="0.2">
      <c r="A4635" s="113" t="s">
        <v>10491</v>
      </c>
      <c r="D4635" s="113" t="s">
        <v>11379</v>
      </c>
      <c r="E4635" s="113">
        <f t="shared" si="72"/>
        <v>30203801</v>
      </c>
      <c r="F4635" s="113" t="s">
        <v>11571</v>
      </c>
      <c r="G4635" s="113" t="s">
        <v>7531</v>
      </c>
      <c r="H4635" s="113" t="s">
        <v>11380</v>
      </c>
      <c r="I4635" s="113" t="s">
        <v>14415</v>
      </c>
    </row>
    <row r="4636" spans="1:9" x14ac:dyDescent="0.2">
      <c r="A4636" s="113" t="s">
        <v>10491</v>
      </c>
      <c r="D4636" s="113" t="s">
        <v>11381</v>
      </c>
      <c r="E4636" s="113">
        <f t="shared" si="72"/>
        <v>30203802</v>
      </c>
      <c r="F4636" s="113" t="s">
        <v>11571</v>
      </c>
      <c r="G4636" s="113" t="s">
        <v>7531</v>
      </c>
      <c r="H4636" s="113" t="s">
        <v>11380</v>
      </c>
      <c r="I4636" s="113" t="s">
        <v>11382</v>
      </c>
    </row>
    <row r="4637" spans="1:9" x14ac:dyDescent="0.2">
      <c r="A4637" s="113" t="s">
        <v>10491</v>
      </c>
      <c r="D4637" s="113" t="s">
        <v>11383</v>
      </c>
      <c r="E4637" s="113">
        <f t="shared" si="72"/>
        <v>30203803</v>
      </c>
      <c r="F4637" s="113" t="s">
        <v>11571</v>
      </c>
      <c r="G4637" s="113" t="s">
        <v>7531</v>
      </c>
      <c r="H4637" s="113" t="s">
        <v>11380</v>
      </c>
      <c r="I4637" s="113" t="s">
        <v>3589</v>
      </c>
    </row>
    <row r="4638" spans="1:9" x14ac:dyDescent="0.2">
      <c r="A4638" s="113" t="s">
        <v>10491</v>
      </c>
      <c r="D4638" s="113" t="s">
        <v>11384</v>
      </c>
      <c r="E4638" s="113">
        <f t="shared" si="72"/>
        <v>30203804</v>
      </c>
      <c r="F4638" s="113" t="s">
        <v>11571</v>
      </c>
      <c r="G4638" s="113" t="s">
        <v>7531</v>
      </c>
      <c r="H4638" s="113" t="s">
        <v>11380</v>
      </c>
      <c r="I4638" s="113" t="s">
        <v>11494</v>
      </c>
    </row>
    <row r="4639" spans="1:9" x14ac:dyDescent="0.2">
      <c r="A4639" s="113" t="s">
        <v>10491</v>
      </c>
      <c r="D4639" s="113" t="s">
        <v>11385</v>
      </c>
      <c r="E4639" s="113">
        <f t="shared" si="72"/>
        <v>30203805</v>
      </c>
      <c r="F4639" s="113" t="s">
        <v>11571</v>
      </c>
      <c r="G4639" s="113" t="s">
        <v>7531</v>
      </c>
      <c r="H4639" s="113" t="s">
        <v>11380</v>
      </c>
      <c r="I4639" s="113" t="s">
        <v>11386</v>
      </c>
    </row>
    <row r="4640" spans="1:9" x14ac:dyDescent="0.2">
      <c r="A4640" s="113" t="s">
        <v>10491</v>
      </c>
      <c r="D4640" s="113" t="s">
        <v>11387</v>
      </c>
      <c r="E4640" s="113">
        <f t="shared" si="72"/>
        <v>30203811</v>
      </c>
      <c r="F4640" s="113" t="s">
        <v>11571</v>
      </c>
      <c r="G4640" s="113" t="s">
        <v>7531</v>
      </c>
      <c r="H4640" s="113" t="s">
        <v>11380</v>
      </c>
      <c r="I4640" s="113" t="s">
        <v>11388</v>
      </c>
    </row>
    <row r="4641" spans="1:9" x14ac:dyDescent="0.2">
      <c r="A4641" s="113" t="s">
        <v>10491</v>
      </c>
      <c r="D4641" s="113" t="s">
        <v>11389</v>
      </c>
      <c r="E4641" s="113">
        <f t="shared" si="72"/>
        <v>30203812</v>
      </c>
      <c r="F4641" s="113" t="s">
        <v>11571</v>
      </c>
      <c r="G4641" s="113" t="s">
        <v>7531</v>
      </c>
      <c r="H4641" s="113" t="s">
        <v>11380</v>
      </c>
      <c r="I4641" s="113" t="s">
        <v>11390</v>
      </c>
    </row>
    <row r="4642" spans="1:9" x14ac:dyDescent="0.2">
      <c r="A4642" s="113" t="s">
        <v>10491</v>
      </c>
      <c r="D4642" s="113" t="s">
        <v>11391</v>
      </c>
      <c r="E4642" s="113">
        <f t="shared" si="72"/>
        <v>30203901</v>
      </c>
      <c r="F4642" s="113" t="s">
        <v>11571</v>
      </c>
      <c r="G4642" s="113" t="s">
        <v>7531</v>
      </c>
      <c r="H4642" s="113" t="s">
        <v>11392</v>
      </c>
      <c r="I4642" s="113" t="s">
        <v>11393</v>
      </c>
    </row>
    <row r="4643" spans="1:9" x14ac:dyDescent="0.2">
      <c r="A4643" s="113" t="s">
        <v>10491</v>
      </c>
      <c r="D4643" s="113" t="s">
        <v>11394</v>
      </c>
      <c r="E4643" s="113">
        <f t="shared" si="72"/>
        <v>30203902</v>
      </c>
      <c r="F4643" s="113" t="s">
        <v>11571</v>
      </c>
      <c r="G4643" s="113" t="s">
        <v>7531</v>
      </c>
      <c r="H4643" s="113" t="s">
        <v>11392</v>
      </c>
      <c r="I4643" s="113" t="s">
        <v>11395</v>
      </c>
    </row>
    <row r="4644" spans="1:9" x14ac:dyDescent="0.2">
      <c r="A4644" s="113" t="s">
        <v>10491</v>
      </c>
      <c r="D4644" s="113" t="s">
        <v>11396</v>
      </c>
      <c r="E4644" s="113">
        <f t="shared" si="72"/>
        <v>30204001</v>
      </c>
      <c r="F4644" s="113" t="s">
        <v>11571</v>
      </c>
      <c r="G4644" s="113" t="s">
        <v>7531</v>
      </c>
      <c r="H4644" s="113" t="s">
        <v>11397</v>
      </c>
      <c r="I4644" s="113" t="s">
        <v>11042</v>
      </c>
    </row>
    <row r="4645" spans="1:9" x14ac:dyDescent="0.2">
      <c r="A4645" s="113" t="s">
        <v>10491</v>
      </c>
      <c r="D4645" s="113" t="s">
        <v>11398</v>
      </c>
      <c r="E4645" s="113">
        <f t="shared" si="72"/>
        <v>30204002</v>
      </c>
      <c r="F4645" s="113" t="s">
        <v>11571</v>
      </c>
      <c r="G4645" s="113" t="s">
        <v>7531</v>
      </c>
      <c r="H4645" s="113" t="s">
        <v>11397</v>
      </c>
      <c r="I4645" s="113" t="s">
        <v>11399</v>
      </c>
    </row>
    <row r="4646" spans="1:9" x14ac:dyDescent="0.2">
      <c r="A4646" s="113" t="s">
        <v>10491</v>
      </c>
      <c r="D4646" s="113" t="s">
        <v>11400</v>
      </c>
      <c r="E4646" s="113">
        <f t="shared" si="72"/>
        <v>30204003</v>
      </c>
      <c r="F4646" s="113" t="s">
        <v>11571</v>
      </c>
      <c r="G4646" s="113" t="s">
        <v>7531</v>
      </c>
      <c r="H4646" s="113" t="s">
        <v>11397</v>
      </c>
      <c r="I4646" s="113" t="s">
        <v>8436</v>
      </c>
    </row>
    <row r="4647" spans="1:9" x14ac:dyDescent="0.2">
      <c r="A4647" s="113" t="s">
        <v>10491</v>
      </c>
      <c r="D4647" s="113" t="s">
        <v>8437</v>
      </c>
      <c r="E4647" s="113">
        <f t="shared" si="72"/>
        <v>30204004</v>
      </c>
      <c r="F4647" s="113" t="s">
        <v>11571</v>
      </c>
      <c r="G4647" s="113" t="s">
        <v>7531</v>
      </c>
      <c r="H4647" s="113" t="s">
        <v>11397</v>
      </c>
      <c r="I4647" s="113" t="s">
        <v>8438</v>
      </c>
    </row>
    <row r="4648" spans="1:9" x14ac:dyDescent="0.2">
      <c r="A4648" s="113" t="s">
        <v>10491</v>
      </c>
      <c r="D4648" s="113" t="s">
        <v>8439</v>
      </c>
      <c r="E4648" s="113">
        <f t="shared" si="72"/>
        <v>30204201</v>
      </c>
      <c r="F4648" s="113" t="s">
        <v>11571</v>
      </c>
      <c r="G4648" s="113" t="s">
        <v>7531</v>
      </c>
      <c r="H4648" s="113" t="s">
        <v>8440</v>
      </c>
      <c r="I4648" s="113" t="s">
        <v>5589</v>
      </c>
    </row>
    <row r="4649" spans="1:9" x14ac:dyDescent="0.2">
      <c r="A4649" s="113" t="s">
        <v>10491</v>
      </c>
      <c r="D4649" s="113" t="s">
        <v>5590</v>
      </c>
      <c r="E4649" s="113">
        <f t="shared" si="72"/>
        <v>30280001</v>
      </c>
      <c r="F4649" s="113" t="s">
        <v>11571</v>
      </c>
      <c r="G4649" s="113" t="s">
        <v>7531</v>
      </c>
      <c r="H4649" s="113" t="s">
        <v>13739</v>
      </c>
      <c r="I4649" s="113" t="s">
        <v>13739</v>
      </c>
    </row>
    <row r="4650" spans="1:9" x14ac:dyDescent="0.2">
      <c r="A4650" s="113" t="s">
        <v>10491</v>
      </c>
      <c r="D4650" s="113" t="s">
        <v>5591</v>
      </c>
      <c r="E4650" s="113">
        <f t="shared" si="72"/>
        <v>30282001</v>
      </c>
      <c r="F4650" s="113" t="s">
        <v>11571</v>
      </c>
      <c r="G4650" s="113" t="s">
        <v>7531</v>
      </c>
      <c r="H4650" s="113" t="s">
        <v>13741</v>
      </c>
      <c r="I4650" s="113" t="s">
        <v>13742</v>
      </c>
    </row>
    <row r="4651" spans="1:9" x14ac:dyDescent="0.2">
      <c r="A4651" s="113" t="s">
        <v>10491</v>
      </c>
      <c r="D4651" s="113" t="s">
        <v>5592</v>
      </c>
      <c r="E4651" s="113">
        <f t="shared" si="72"/>
        <v>30282002</v>
      </c>
      <c r="F4651" s="113" t="s">
        <v>11571</v>
      </c>
      <c r="G4651" s="113" t="s">
        <v>7531</v>
      </c>
      <c r="H4651" s="113" t="s">
        <v>13741</v>
      </c>
      <c r="I4651" s="113" t="s">
        <v>13744</v>
      </c>
    </row>
    <row r="4652" spans="1:9" x14ac:dyDescent="0.2">
      <c r="A4652" s="113" t="s">
        <v>10491</v>
      </c>
      <c r="D4652" s="113" t="s">
        <v>5593</v>
      </c>
      <c r="E4652" s="113">
        <f t="shared" si="72"/>
        <v>30282501</v>
      </c>
      <c r="F4652" s="113" t="s">
        <v>11571</v>
      </c>
      <c r="G4652" s="113" t="s">
        <v>7531</v>
      </c>
      <c r="H4652" s="113" t="s">
        <v>13746</v>
      </c>
      <c r="I4652" s="113" t="s">
        <v>5594</v>
      </c>
    </row>
    <row r="4653" spans="1:9" x14ac:dyDescent="0.2">
      <c r="A4653" s="113" t="s">
        <v>10491</v>
      </c>
      <c r="D4653" s="113" t="s">
        <v>5595</v>
      </c>
      <c r="E4653" s="113">
        <f t="shared" si="72"/>
        <v>30282502</v>
      </c>
      <c r="F4653" s="113" t="s">
        <v>11571</v>
      </c>
      <c r="G4653" s="113" t="s">
        <v>7531</v>
      </c>
      <c r="H4653" s="113" t="s">
        <v>13746</v>
      </c>
      <c r="I4653" s="113" t="s">
        <v>5596</v>
      </c>
    </row>
    <row r="4654" spans="1:9" x14ac:dyDescent="0.2">
      <c r="A4654" s="113" t="s">
        <v>10491</v>
      </c>
      <c r="D4654" s="113" t="s">
        <v>5597</v>
      </c>
      <c r="E4654" s="113">
        <f t="shared" si="72"/>
        <v>30282503</v>
      </c>
      <c r="F4654" s="113" t="s">
        <v>11571</v>
      </c>
      <c r="G4654" s="113" t="s">
        <v>7531</v>
      </c>
      <c r="H4654" s="113" t="s">
        <v>13746</v>
      </c>
      <c r="I4654" s="113" t="s">
        <v>5598</v>
      </c>
    </row>
    <row r="4655" spans="1:9" x14ac:dyDescent="0.2">
      <c r="A4655" s="113" t="s">
        <v>10491</v>
      </c>
      <c r="D4655" s="113" t="s">
        <v>5599</v>
      </c>
      <c r="E4655" s="113">
        <f t="shared" si="72"/>
        <v>30282504</v>
      </c>
      <c r="F4655" s="113" t="s">
        <v>11571</v>
      </c>
      <c r="G4655" s="113" t="s">
        <v>7531</v>
      </c>
      <c r="H4655" s="113" t="s">
        <v>13746</v>
      </c>
      <c r="I4655" s="113" t="s">
        <v>5600</v>
      </c>
    </row>
    <row r="4656" spans="1:9" x14ac:dyDescent="0.2">
      <c r="A4656" s="113" t="s">
        <v>10491</v>
      </c>
      <c r="D4656" s="113" t="s">
        <v>5601</v>
      </c>
      <c r="E4656" s="113">
        <f t="shared" si="72"/>
        <v>30282599</v>
      </c>
      <c r="F4656" s="113" t="s">
        <v>11571</v>
      </c>
      <c r="G4656" s="113" t="s">
        <v>7531</v>
      </c>
      <c r="H4656" s="113" t="s">
        <v>13746</v>
      </c>
      <c r="I4656" s="113" t="s">
        <v>13747</v>
      </c>
    </row>
    <row r="4657" spans="1:12" x14ac:dyDescent="0.2">
      <c r="A4657" s="113" t="s">
        <v>10491</v>
      </c>
      <c r="D4657" s="113" t="s">
        <v>5602</v>
      </c>
      <c r="E4657" s="113">
        <f t="shared" si="72"/>
        <v>30288801</v>
      </c>
      <c r="F4657" s="113" t="s">
        <v>11571</v>
      </c>
      <c r="G4657" s="113" t="s">
        <v>7531</v>
      </c>
      <c r="H4657" s="113" t="s">
        <v>11022</v>
      </c>
      <c r="I4657" s="113" t="s">
        <v>7493</v>
      </c>
    </row>
    <row r="4658" spans="1:12" x14ac:dyDescent="0.2">
      <c r="A4658" s="113" t="s">
        <v>10491</v>
      </c>
      <c r="D4658" s="113" t="s">
        <v>5603</v>
      </c>
      <c r="E4658" s="113">
        <f t="shared" si="72"/>
        <v>30288802</v>
      </c>
      <c r="F4658" s="113" t="s">
        <v>11571</v>
      </c>
      <c r="G4658" s="113" t="s">
        <v>7531</v>
      </c>
      <c r="H4658" s="113" t="s">
        <v>11022</v>
      </c>
      <c r="I4658" s="113" t="s">
        <v>7493</v>
      </c>
    </row>
    <row r="4659" spans="1:12" x14ac:dyDescent="0.2">
      <c r="A4659" s="113" t="s">
        <v>10491</v>
      </c>
      <c r="D4659" s="113" t="s">
        <v>5604</v>
      </c>
      <c r="E4659" s="113">
        <f t="shared" si="72"/>
        <v>30288803</v>
      </c>
      <c r="F4659" s="113" t="s">
        <v>11571</v>
      </c>
      <c r="G4659" s="113" t="s">
        <v>7531</v>
      </c>
      <c r="H4659" s="113" t="s">
        <v>11022</v>
      </c>
      <c r="I4659" s="113" t="s">
        <v>7493</v>
      </c>
    </row>
    <row r="4660" spans="1:12" x14ac:dyDescent="0.2">
      <c r="A4660" s="113" t="s">
        <v>10491</v>
      </c>
      <c r="D4660" s="113" t="s">
        <v>5605</v>
      </c>
      <c r="E4660" s="113">
        <f t="shared" si="72"/>
        <v>30288804</v>
      </c>
      <c r="F4660" s="113" t="s">
        <v>11571</v>
      </c>
      <c r="G4660" s="113" t="s">
        <v>7531</v>
      </c>
      <c r="H4660" s="113" t="s">
        <v>11022</v>
      </c>
      <c r="I4660" s="113" t="s">
        <v>7493</v>
      </c>
    </row>
    <row r="4661" spans="1:12" x14ac:dyDescent="0.2">
      <c r="A4661" s="113" t="s">
        <v>10491</v>
      </c>
      <c r="D4661" s="113" t="s">
        <v>5606</v>
      </c>
      <c r="E4661" s="113">
        <f t="shared" si="72"/>
        <v>30288805</v>
      </c>
      <c r="F4661" s="113" t="s">
        <v>11571</v>
      </c>
      <c r="G4661" s="113" t="s">
        <v>7531</v>
      </c>
      <c r="H4661" s="113" t="s">
        <v>11022</v>
      </c>
      <c r="I4661" s="113" t="s">
        <v>7493</v>
      </c>
    </row>
    <row r="4662" spans="1:12" x14ac:dyDescent="0.2">
      <c r="A4662" s="113" t="s">
        <v>10491</v>
      </c>
      <c r="D4662" s="113" t="s">
        <v>5607</v>
      </c>
      <c r="E4662" s="113">
        <f t="shared" si="72"/>
        <v>30290001</v>
      </c>
      <c r="F4662" s="113" t="s">
        <v>11571</v>
      </c>
      <c r="G4662" s="113" t="s">
        <v>7531</v>
      </c>
      <c r="H4662" s="113" t="s">
        <v>10518</v>
      </c>
      <c r="I4662" s="113" t="s">
        <v>10519</v>
      </c>
      <c r="K4662" s="115">
        <v>36265</v>
      </c>
      <c r="L4662" s="113" t="s">
        <v>10527</v>
      </c>
    </row>
    <row r="4663" spans="1:12" x14ac:dyDescent="0.2">
      <c r="A4663" s="113" t="s">
        <v>10491</v>
      </c>
      <c r="D4663" s="113" t="s">
        <v>5608</v>
      </c>
      <c r="E4663" s="113">
        <f t="shared" si="72"/>
        <v>30290002</v>
      </c>
      <c r="F4663" s="113" t="s">
        <v>11571</v>
      </c>
      <c r="G4663" s="113" t="s">
        <v>7531</v>
      </c>
      <c r="H4663" s="113" t="s">
        <v>10518</v>
      </c>
      <c r="I4663" s="113" t="s">
        <v>10522</v>
      </c>
      <c r="K4663" s="115">
        <v>36265</v>
      </c>
      <c r="L4663" s="113" t="s">
        <v>10527</v>
      </c>
    </row>
    <row r="4664" spans="1:12" x14ac:dyDescent="0.2">
      <c r="A4664" s="113" t="s">
        <v>10491</v>
      </c>
      <c r="D4664" s="113" t="s">
        <v>5609</v>
      </c>
      <c r="E4664" s="113">
        <f t="shared" si="72"/>
        <v>30290003</v>
      </c>
      <c r="F4664" s="113" t="s">
        <v>11571</v>
      </c>
      <c r="G4664" s="113" t="s">
        <v>7531</v>
      </c>
      <c r="H4664" s="113" t="s">
        <v>10518</v>
      </c>
      <c r="I4664" s="113" t="s">
        <v>10524</v>
      </c>
      <c r="K4664" s="115">
        <v>36265</v>
      </c>
      <c r="L4664" s="113" t="s">
        <v>10527</v>
      </c>
    </row>
    <row r="4665" spans="1:12" x14ac:dyDescent="0.2">
      <c r="A4665" s="113" t="s">
        <v>10491</v>
      </c>
      <c r="D4665" s="113" t="s">
        <v>5610</v>
      </c>
      <c r="E4665" s="113">
        <f t="shared" si="72"/>
        <v>30290005</v>
      </c>
      <c r="F4665" s="113" t="s">
        <v>11571</v>
      </c>
      <c r="G4665" s="113" t="s">
        <v>7531</v>
      </c>
      <c r="H4665" s="113" t="s">
        <v>10518</v>
      </c>
      <c r="I4665" s="113" t="s">
        <v>8455</v>
      </c>
      <c r="K4665" s="115">
        <v>36265</v>
      </c>
      <c r="L4665" s="113" t="s">
        <v>8456</v>
      </c>
    </row>
    <row r="4666" spans="1:12" x14ac:dyDescent="0.2">
      <c r="A4666" s="113" t="s">
        <v>10491</v>
      </c>
      <c r="D4666" s="113" t="s">
        <v>8457</v>
      </c>
      <c r="E4666" s="113">
        <f t="shared" si="72"/>
        <v>30291001</v>
      </c>
      <c r="F4666" s="113" t="s">
        <v>11571</v>
      </c>
      <c r="G4666" s="113" t="s">
        <v>7531</v>
      </c>
      <c r="H4666" s="113" t="s">
        <v>10518</v>
      </c>
      <c r="I4666" s="113" t="s">
        <v>8458</v>
      </c>
    </row>
    <row r="4667" spans="1:12" x14ac:dyDescent="0.2">
      <c r="A4667" s="113" t="s">
        <v>10491</v>
      </c>
      <c r="D4667" s="113" t="s">
        <v>8459</v>
      </c>
      <c r="E4667" s="113">
        <f t="shared" si="72"/>
        <v>30299998</v>
      </c>
      <c r="F4667" s="113" t="s">
        <v>11571</v>
      </c>
      <c r="G4667" s="113" t="s">
        <v>7531</v>
      </c>
      <c r="H4667" s="113" t="s">
        <v>8460</v>
      </c>
      <c r="I4667" s="113" t="s">
        <v>7789</v>
      </c>
    </row>
    <row r="4668" spans="1:12" x14ac:dyDescent="0.2">
      <c r="A4668" s="113" t="s">
        <v>10491</v>
      </c>
      <c r="D4668" s="113" t="s">
        <v>8461</v>
      </c>
      <c r="E4668" s="113">
        <f t="shared" si="72"/>
        <v>30299999</v>
      </c>
      <c r="F4668" s="113" t="s">
        <v>11571</v>
      </c>
      <c r="G4668" s="113" t="s">
        <v>7531</v>
      </c>
      <c r="H4668" s="113" t="s">
        <v>8460</v>
      </c>
      <c r="I4668" s="113" t="s">
        <v>7789</v>
      </c>
    </row>
    <row r="4669" spans="1:12" x14ac:dyDescent="0.2">
      <c r="A4669" s="113" t="s">
        <v>10491</v>
      </c>
      <c r="D4669" s="113" t="s">
        <v>8462</v>
      </c>
      <c r="E4669" s="113">
        <f t="shared" si="72"/>
        <v>30300001</v>
      </c>
      <c r="F4669" s="113" t="s">
        <v>11571</v>
      </c>
      <c r="G4669" s="113" t="s">
        <v>8463</v>
      </c>
      <c r="H4669" s="113" t="s">
        <v>8464</v>
      </c>
      <c r="I4669" s="113" t="s">
        <v>8465</v>
      </c>
    </row>
    <row r="4670" spans="1:12" x14ac:dyDescent="0.2">
      <c r="A4670" s="113" t="s">
        <v>10491</v>
      </c>
      <c r="D4670" s="113" t="s">
        <v>8466</v>
      </c>
      <c r="E4670" s="113">
        <f t="shared" si="72"/>
        <v>30300002</v>
      </c>
      <c r="F4670" s="113" t="s">
        <v>11571</v>
      </c>
      <c r="G4670" s="113" t="s">
        <v>8463</v>
      </c>
      <c r="H4670" s="113" t="s">
        <v>8464</v>
      </c>
      <c r="I4670" s="113" t="s">
        <v>8467</v>
      </c>
    </row>
    <row r="4671" spans="1:12" x14ac:dyDescent="0.2">
      <c r="A4671" s="113" t="s">
        <v>10491</v>
      </c>
      <c r="D4671" s="113" t="s">
        <v>8468</v>
      </c>
      <c r="E4671" s="113">
        <f t="shared" si="72"/>
        <v>30300003</v>
      </c>
      <c r="F4671" s="113" t="s">
        <v>11571</v>
      </c>
      <c r="G4671" s="113" t="s">
        <v>8463</v>
      </c>
      <c r="H4671" s="113" t="s">
        <v>8464</v>
      </c>
      <c r="I4671" s="113" t="s">
        <v>8469</v>
      </c>
    </row>
    <row r="4672" spans="1:12" x14ac:dyDescent="0.2">
      <c r="A4672" s="113" t="s">
        <v>10491</v>
      </c>
      <c r="D4672" s="113" t="s">
        <v>8470</v>
      </c>
      <c r="E4672" s="113">
        <f t="shared" si="72"/>
        <v>30300004</v>
      </c>
      <c r="F4672" s="113" t="s">
        <v>11571</v>
      </c>
      <c r="G4672" s="113" t="s">
        <v>8463</v>
      </c>
      <c r="H4672" s="113" t="s">
        <v>8464</v>
      </c>
      <c r="I4672" s="113" t="s">
        <v>8471</v>
      </c>
    </row>
    <row r="4673" spans="1:9" x14ac:dyDescent="0.2">
      <c r="A4673" s="113" t="s">
        <v>10491</v>
      </c>
      <c r="D4673" s="113" t="s">
        <v>8472</v>
      </c>
      <c r="E4673" s="113">
        <f t="shared" si="72"/>
        <v>30300101</v>
      </c>
      <c r="F4673" s="113" t="s">
        <v>11571</v>
      </c>
      <c r="G4673" s="113" t="s">
        <v>8463</v>
      </c>
      <c r="H4673" s="113" t="s">
        <v>8473</v>
      </c>
      <c r="I4673" s="113" t="s">
        <v>8474</v>
      </c>
    </row>
    <row r="4674" spans="1:9" x14ac:dyDescent="0.2">
      <c r="A4674" s="113" t="s">
        <v>10491</v>
      </c>
      <c r="D4674" s="113" t="s">
        <v>8475</v>
      </c>
      <c r="E4674" s="113">
        <f t="shared" ref="E4674:E4737" si="73">VALUE(D4674)</f>
        <v>30300102</v>
      </c>
      <c r="F4674" s="113" t="s">
        <v>11571</v>
      </c>
      <c r="G4674" s="113" t="s">
        <v>8463</v>
      </c>
      <c r="H4674" s="113" t="s">
        <v>8473</v>
      </c>
      <c r="I4674" s="113" t="s">
        <v>8476</v>
      </c>
    </row>
    <row r="4675" spans="1:9" x14ac:dyDescent="0.2">
      <c r="A4675" s="113" t="s">
        <v>10491</v>
      </c>
      <c r="D4675" s="113" t="s">
        <v>8477</v>
      </c>
      <c r="E4675" s="113">
        <f t="shared" si="73"/>
        <v>30300103</v>
      </c>
      <c r="F4675" s="113" t="s">
        <v>11571</v>
      </c>
      <c r="G4675" s="113" t="s">
        <v>8463</v>
      </c>
      <c r="H4675" s="113" t="s">
        <v>8473</v>
      </c>
      <c r="I4675" s="113" t="s">
        <v>8478</v>
      </c>
    </row>
    <row r="4676" spans="1:9" x14ac:dyDescent="0.2">
      <c r="A4676" s="113" t="s">
        <v>10491</v>
      </c>
      <c r="D4676" s="113" t="s">
        <v>8479</v>
      </c>
      <c r="E4676" s="113">
        <f t="shared" si="73"/>
        <v>30300104</v>
      </c>
      <c r="F4676" s="113" t="s">
        <v>11571</v>
      </c>
      <c r="G4676" s="113" t="s">
        <v>8463</v>
      </c>
      <c r="H4676" s="113" t="s">
        <v>8473</v>
      </c>
      <c r="I4676" s="113" t="s">
        <v>8480</v>
      </c>
    </row>
    <row r="4677" spans="1:9" x14ac:dyDescent="0.2">
      <c r="A4677" s="113" t="s">
        <v>10491</v>
      </c>
      <c r="D4677" s="113" t="s">
        <v>8481</v>
      </c>
      <c r="E4677" s="113">
        <f t="shared" si="73"/>
        <v>30300105</v>
      </c>
      <c r="F4677" s="113" t="s">
        <v>11571</v>
      </c>
      <c r="G4677" s="113" t="s">
        <v>8463</v>
      </c>
      <c r="H4677" s="113" t="s">
        <v>8473</v>
      </c>
      <c r="I4677" s="113" t="s">
        <v>8482</v>
      </c>
    </row>
    <row r="4678" spans="1:9" x14ac:dyDescent="0.2">
      <c r="A4678" s="113" t="s">
        <v>10491</v>
      </c>
      <c r="D4678" s="113" t="s">
        <v>8483</v>
      </c>
      <c r="E4678" s="113">
        <f t="shared" si="73"/>
        <v>30300106</v>
      </c>
      <c r="F4678" s="113" t="s">
        <v>11571</v>
      </c>
      <c r="G4678" s="113" t="s">
        <v>8463</v>
      </c>
      <c r="H4678" s="113" t="s">
        <v>8473</v>
      </c>
      <c r="I4678" s="113" t="s">
        <v>8484</v>
      </c>
    </row>
    <row r="4679" spans="1:9" x14ac:dyDescent="0.2">
      <c r="A4679" s="113" t="s">
        <v>10491</v>
      </c>
      <c r="D4679" s="113" t="s">
        <v>8485</v>
      </c>
      <c r="E4679" s="113">
        <f t="shared" si="73"/>
        <v>30300107</v>
      </c>
      <c r="F4679" s="113" t="s">
        <v>11571</v>
      </c>
      <c r="G4679" s="113" t="s">
        <v>8463</v>
      </c>
      <c r="H4679" s="113" t="s">
        <v>8473</v>
      </c>
      <c r="I4679" s="113" t="s">
        <v>8486</v>
      </c>
    </row>
    <row r="4680" spans="1:9" x14ac:dyDescent="0.2">
      <c r="A4680" s="113" t="s">
        <v>10491</v>
      </c>
      <c r="D4680" s="113" t="s">
        <v>8487</v>
      </c>
      <c r="E4680" s="113">
        <f t="shared" si="73"/>
        <v>30300108</v>
      </c>
      <c r="F4680" s="113" t="s">
        <v>11571</v>
      </c>
      <c r="G4680" s="113" t="s">
        <v>8463</v>
      </c>
      <c r="H4680" s="113" t="s">
        <v>8473</v>
      </c>
      <c r="I4680" s="113" t="s">
        <v>8488</v>
      </c>
    </row>
    <row r="4681" spans="1:9" x14ac:dyDescent="0.2">
      <c r="A4681" s="113" t="s">
        <v>10491</v>
      </c>
      <c r="D4681" s="113" t="s">
        <v>8489</v>
      </c>
      <c r="E4681" s="113">
        <f t="shared" si="73"/>
        <v>30300109</v>
      </c>
      <c r="F4681" s="113" t="s">
        <v>11571</v>
      </c>
      <c r="G4681" s="113" t="s">
        <v>8463</v>
      </c>
      <c r="H4681" s="113" t="s">
        <v>8473</v>
      </c>
      <c r="I4681" s="113" t="s">
        <v>8490</v>
      </c>
    </row>
    <row r="4682" spans="1:9" x14ac:dyDescent="0.2">
      <c r="A4682" s="113" t="s">
        <v>10491</v>
      </c>
      <c r="D4682" s="113" t="s">
        <v>8491</v>
      </c>
      <c r="E4682" s="113">
        <f t="shared" si="73"/>
        <v>30300110</v>
      </c>
      <c r="F4682" s="113" t="s">
        <v>11571</v>
      </c>
      <c r="G4682" s="113" t="s">
        <v>8463</v>
      </c>
      <c r="H4682" s="113" t="s">
        <v>8473</v>
      </c>
      <c r="I4682" s="113" t="s">
        <v>8492</v>
      </c>
    </row>
    <row r="4683" spans="1:9" x14ac:dyDescent="0.2">
      <c r="A4683" s="113" t="s">
        <v>10491</v>
      </c>
      <c r="D4683" s="113" t="s">
        <v>8493</v>
      </c>
      <c r="E4683" s="113">
        <f t="shared" si="73"/>
        <v>30300111</v>
      </c>
      <c r="F4683" s="113" t="s">
        <v>11571</v>
      </c>
      <c r="G4683" s="113" t="s">
        <v>8463</v>
      </c>
      <c r="H4683" s="113" t="s">
        <v>8473</v>
      </c>
      <c r="I4683" s="113" t="s">
        <v>8494</v>
      </c>
    </row>
    <row r="4684" spans="1:9" x14ac:dyDescent="0.2">
      <c r="A4684" s="113" t="s">
        <v>10491</v>
      </c>
      <c r="D4684" s="113" t="s">
        <v>8495</v>
      </c>
      <c r="E4684" s="113">
        <f t="shared" si="73"/>
        <v>30300199</v>
      </c>
      <c r="F4684" s="113" t="s">
        <v>11571</v>
      </c>
      <c r="G4684" s="113" t="s">
        <v>8463</v>
      </c>
      <c r="H4684" s="113" t="s">
        <v>8473</v>
      </c>
      <c r="I4684" s="113" t="s">
        <v>9252</v>
      </c>
    </row>
    <row r="4685" spans="1:9" x14ac:dyDescent="0.2">
      <c r="A4685" s="113" t="s">
        <v>10491</v>
      </c>
      <c r="D4685" s="113" t="s">
        <v>8496</v>
      </c>
      <c r="E4685" s="113">
        <f t="shared" si="73"/>
        <v>30300201</v>
      </c>
      <c r="F4685" s="113" t="s">
        <v>11571</v>
      </c>
      <c r="G4685" s="113" t="s">
        <v>8463</v>
      </c>
      <c r="H4685" s="113" t="s">
        <v>8497</v>
      </c>
      <c r="I4685" s="113" t="s">
        <v>8498</v>
      </c>
    </row>
    <row r="4686" spans="1:9" x14ac:dyDescent="0.2">
      <c r="A4686" s="113" t="s">
        <v>10491</v>
      </c>
      <c r="D4686" s="113" t="s">
        <v>8499</v>
      </c>
      <c r="E4686" s="113">
        <f t="shared" si="73"/>
        <v>30300302</v>
      </c>
      <c r="F4686" s="113" t="s">
        <v>11571</v>
      </c>
      <c r="G4686" s="113" t="s">
        <v>8463</v>
      </c>
      <c r="H4686" s="113" t="s">
        <v>8500</v>
      </c>
      <c r="I4686" s="113" t="s">
        <v>8501</v>
      </c>
    </row>
    <row r="4687" spans="1:9" x14ac:dyDescent="0.2">
      <c r="A4687" s="113" t="s">
        <v>10491</v>
      </c>
      <c r="D4687" s="113" t="s">
        <v>8502</v>
      </c>
      <c r="E4687" s="113">
        <f t="shared" si="73"/>
        <v>30300303</v>
      </c>
      <c r="F4687" s="113" t="s">
        <v>11571</v>
      </c>
      <c r="G4687" s="113" t="s">
        <v>8463</v>
      </c>
      <c r="H4687" s="113" t="s">
        <v>8500</v>
      </c>
      <c r="I4687" s="113" t="s">
        <v>8503</v>
      </c>
    </row>
    <row r="4688" spans="1:9" x14ac:dyDescent="0.2">
      <c r="A4688" s="113" t="s">
        <v>10491</v>
      </c>
      <c r="D4688" s="113" t="s">
        <v>8504</v>
      </c>
      <c r="E4688" s="113">
        <f t="shared" si="73"/>
        <v>30300304</v>
      </c>
      <c r="F4688" s="113" t="s">
        <v>11571</v>
      </c>
      <c r="G4688" s="113" t="s">
        <v>8463</v>
      </c>
      <c r="H4688" s="113" t="s">
        <v>8500</v>
      </c>
      <c r="I4688" s="113" t="s">
        <v>8505</v>
      </c>
    </row>
    <row r="4689" spans="1:9" x14ac:dyDescent="0.2">
      <c r="A4689" s="113" t="s">
        <v>10491</v>
      </c>
      <c r="D4689" s="113" t="s">
        <v>8506</v>
      </c>
      <c r="E4689" s="113">
        <f t="shared" si="73"/>
        <v>30300305</v>
      </c>
      <c r="F4689" s="113" t="s">
        <v>11571</v>
      </c>
      <c r="G4689" s="113" t="s">
        <v>8463</v>
      </c>
      <c r="H4689" s="113" t="s">
        <v>8500</v>
      </c>
      <c r="I4689" s="113" t="s">
        <v>8507</v>
      </c>
    </row>
    <row r="4690" spans="1:9" x14ac:dyDescent="0.2">
      <c r="A4690" s="113" t="s">
        <v>10491</v>
      </c>
      <c r="D4690" s="113" t="s">
        <v>8508</v>
      </c>
      <c r="E4690" s="113">
        <f t="shared" si="73"/>
        <v>30300306</v>
      </c>
      <c r="F4690" s="113" t="s">
        <v>11571</v>
      </c>
      <c r="G4690" s="113" t="s">
        <v>8463</v>
      </c>
      <c r="H4690" s="113" t="s">
        <v>8500</v>
      </c>
      <c r="I4690" s="113" t="s">
        <v>8509</v>
      </c>
    </row>
    <row r="4691" spans="1:9" x14ac:dyDescent="0.2">
      <c r="A4691" s="113" t="s">
        <v>10491</v>
      </c>
      <c r="D4691" s="113" t="s">
        <v>8510</v>
      </c>
      <c r="E4691" s="113">
        <f t="shared" si="73"/>
        <v>30300307</v>
      </c>
      <c r="F4691" s="113" t="s">
        <v>11571</v>
      </c>
      <c r="G4691" s="113" t="s">
        <v>8463</v>
      </c>
      <c r="H4691" s="113" t="s">
        <v>8500</v>
      </c>
      <c r="I4691" s="113" t="s">
        <v>8511</v>
      </c>
    </row>
    <row r="4692" spans="1:9" x14ac:dyDescent="0.2">
      <c r="A4692" s="113" t="s">
        <v>10491</v>
      </c>
      <c r="D4692" s="113" t="s">
        <v>8512</v>
      </c>
      <c r="E4692" s="113">
        <f t="shared" si="73"/>
        <v>30300308</v>
      </c>
      <c r="F4692" s="113" t="s">
        <v>11571</v>
      </c>
      <c r="G4692" s="113" t="s">
        <v>8463</v>
      </c>
      <c r="H4692" s="113" t="s">
        <v>8500</v>
      </c>
      <c r="I4692" s="113" t="s">
        <v>8513</v>
      </c>
    </row>
    <row r="4693" spans="1:9" x14ac:dyDescent="0.2">
      <c r="A4693" s="113" t="s">
        <v>10491</v>
      </c>
      <c r="D4693" s="113" t="s">
        <v>8514</v>
      </c>
      <c r="E4693" s="113">
        <f t="shared" si="73"/>
        <v>30300309</v>
      </c>
      <c r="F4693" s="113" t="s">
        <v>11571</v>
      </c>
      <c r="G4693" s="113" t="s">
        <v>8463</v>
      </c>
      <c r="H4693" s="113" t="s">
        <v>8500</v>
      </c>
      <c r="I4693" s="113" t="s">
        <v>8515</v>
      </c>
    </row>
    <row r="4694" spans="1:9" x14ac:dyDescent="0.2">
      <c r="A4694" s="113" t="s">
        <v>10491</v>
      </c>
      <c r="D4694" s="113" t="s">
        <v>8516</v>
      </c>
      <c r="E4694" s="113">
        <f t="shared" si="73"/>
        <v>30300310</v>
      </c>
      <c r="F4694" s="113" t="s">
        <v>11571</v>
      </c>
      <c r="G4694" s="113" t="s">
        <v>8463</v>
      </c>
      <c r="H4694" s="113" t="s">
        <v>8500</v>
      </c>
      <c r="I4694" s="113" t="s">
        <v>8517</v>
      </c>
    </row>
    <row r="4695" spans="1:9" x14ac:dyDescent="0.2">
      <c r="A4695" s="113" t="s">
        <v>10491</v>
      </c>
      <c r="D4695" s="113" t="s">
        <v>8518</v>
      </c>
      <c r="E4695" s="113">
        <f t="shared" si="73"/>
        <v>30300311</v>
      </c>
      <c r="F4695" s="113" t="s">
        <v>11571</v>
      </c>
      <c r="G4695" s="113" t="s">
        <v>8463</v>
      </c>
      <c r="H4695" s="113" t="s">
        <v>8500</v>
      </c>
      <c r="I4695" s="113" t="s">
        <v>8519</v>
      </c>
    </row>
    <row r="4696" spans="1:9" x14ac:dyDescent="0.2">
      <c r="A4696" s="113" t="s">
        <v>10491</v>
      </c>
      <c r="D4696" s="113" t="s">
        <v>8520</v>
      </c>
      <c r="E4696" s="113">
        <f t="shared" si="73"/>
        <v>30300312</v>
      </c>
      <c r="F4696" s="113" t="s">
        <v>11571</v>
      </c>
      <c r="G4696" s="113" t="s">
        <v>8463</v>
      </c>
      <c r="H4696" s="113" t="s">
        <v>8500</v>
      </c>
      <c r="I4696" s="113" t="s">
        <v>8521</v>
      </c>
    </row>
    <row r="4697" spans="1:9" x14ac:dyDescent="0.2">
      <c r="A4697" s="113" t="s">
        <v>10491</v>
      </c>
      <c r="D4697" s="113" t="s">
        <v>8522</v>
      </c>
      <c r="E4697" s="113">
        <f t="shared" si="73"/>
        <v>30300313</v>
      </c>
      <c r="F4697" s="113" t="s">
        <v>11571</v>
      </c>
      <c r="G4697" s="113" t="s">
        <v>8463</v>
      </c>
      <c r="H4697" s="113" t="s">
        <v>8500</v>
      </c>
      <c r="I4697" s="113" t="s">
        <v>8523</v>
      </c>
    </row>
    <row r="4698" spans="1:9" x14ac:dyDescent="0.2">
      <c r="A4698" s="113" t="s">
        <v>10491</v>
      </c>
      <c r="D4698" s="113" t="s">
        <v>8524</v>
      </c>
      <c r="E4698" s="113">
        <f t="shared" si="73"/>
        <v>30300314</v>
      </c>
      <c r="F4698" s="113" t="s">
        <v>11571</v>
      </c>
      <c r="G4698" s="113" t="s">
        <v>8463</v>
      </c>
      <c r="H4698" s="113" t="s">
        <v>8500</v>
      </c>
      <c r="I4698" s="113" t="s">
        <v>8525</v>
      </c>
    </row>
    <row r="4699" spans="1:9" x14ac:dyDescent="0.2">
      <c r="A4699" s="113" t="s">
        <v>10491</v>
      </c>
      <c r="D4699" s="113" t="s">
        <v>8526</v>
      </c>
      <c r="E4699" s="113">
        <f t="shared" si="73"/>
        <v>30300315</v>
      </c>
      <c r="F4699" s="113" t="s">
        <v>11571</v>
      </c>
      <c r="G4699" s="113" t="s">
        <v>8463</v>
      </c>
      <c r="H4699" s="113" t="s">
        <v>8500</v>
      </c>
      <c r="I4699" s="113" t="s">
        <v>8527</v>
      </c>
    </row>
    <row r="4700" spans="1:9" x14ac:dyDescent="0.2">
      <c r="A4700" s="113" t="s">
        <v>10491</v>
      </c>
      <c r="D4700" s="113" t="s">
        <v>8528</v>
      </c>
      <c r="E4700" s="113">
        <f t="shared" si="73"/>
        <v>30300316</v>
      </c>
      <c r="F4700" s="113" t="s">
        <v>11571</v>
      </c>
      <c r="G4700" s="113" t="s">
        <v>8463</v>
      </c>
      <c r="H4700" s="113" t="s">
        <v>8500</v>
      </c>
      <c r="I4700" s="113" t="s">
        <v>8529</v>
      </c>
    </row>
    <row r="4701" spans="1:9" x14ac:dyDescent="0.2">
      <c r="A4701" s="113" t="s">
        <v>10491</v>
      </c>
      <c r="D4701" s="113" t="s">
        <v>8530</v>
      </c>
      <c r="E4701" s="113">
        <f t="shared" si="73"/>
        <v>30300317</v>
      </c>
      <c r="F4701" s="113" t="s">
        <v>11571</v>
      </c>
      <c r="G4701" s="113" t="s">
        <v>8463</v>
      </c>
      <c r="H4701" s="113" t="s">
        <v>8500</v>
      </c>
      <c r="I4701" s="113" t="s">
        <v>8531</v>
      </c>
    </row>
    <row r="4702" spans="1:9" x14ac:dyDescent="0.2">
      <c r="A4702" s="113" t="s">
        <v>10491</v>
      </c>
      <c r="D4702" s="113" t="s">
        <v>8532</v>
      </c>
      <c r="E4702" s="113">
        <f t="shared" si="73"/>
        <v>30300318</v>
      </c>
      <c r="F4702" s="113" t="s">
        <v>11571</v>
      </c>
      <c r="G4702" s="113" t="s">
        <v>8463</v>
      </c>
      <c r="H4702" s="113" t="s">
        <v>8500</v>
      </c>
      <c r="I4702" s="113" t="s">
        <v>8533</v>
      </c>
    </row>
    <row r="4703" spans="1:9" x14ac:dyDescent="0.2">
      <c r="A4703" s="113" t="s">
        <v>10491</v>
      </c>
      <c r="D4703" s="113" t="s">
        <v>8534</v>
      </c>
      <c r="E4703" s="113">
        <f t="shared" si="73"/>
        <v>30300331</v>
      </c>
      <c r="F4703" s="113" t="s">
        <v>11571</v>
      </c>
      <c r="G4703" s="113" t="s">
        <v>8463</v>
      </c>
      <c r="H4703" s="113" t="s">
        <v>8500</v>
      </c>
      <c r="I4703" s="113" t="s">
        <v>8500</v>
      </c>
    </row>
    <row r="4704" spans="1:9" x14ac:dyDescent="0.2">
      <c r="A4704" s="113" t="s">
        <v>10491</v>
      </c>
      <c r="D4704" s="113" t="s">
        <v>8535</v>
      </c>
      <c r="E4704" s="113">
        <f t="shared" si="73"/>
        <v>30300332</v>
      </c>
      <c r="F4704" s="113" t="s">
        <v>11571</v>
      </c>
      <c r="G4704" s="113" t="s">
        <v>8463</v>
      </c>
      <c r="H4704" s="113" t="s">
        <v>8500</v>
      </c>
      <c r="I4704" s="113" t="s">
        <v>8536</v>
      </c>
    </row>
    <row r="4705" spans="1:9" x14ac:dyDescent="0.2">
      <c r="A4705" s="113" t="s">
        <v>10491</v>
      </c>
      <c r="D4705" s="113" t="s">
        <v>8537</v>
      </c>
      <c r="E4705" s="113">
        <f t="shared" si="73"/>
        <v>30300333</v>
      </c>
      <c r="F4705" s="113" t="s">
        <v>11571</v>
      </c>
      <c r="G4705" s="113" t="s">
        <v>8463</v>
      </c>
      <c r="H4705" s="113" t="s">
        <v>8500</v>
      </c>
      <c r="I4705" s="113" t="s">
        <v>8538</v>
      </c>
    </row>
    <row r="4706" spans="1:9" x14ac:dyDescent="0.2">
      <c r="A4706" s="113" t="s">
        <v>10491</v>
      </c>
      <c r="D4706" s="113" t="s">
        <v>8539</v>
      </c>
      <c r="E4706" s="113">
        <f t="shared" si="73"/>
        <v>30300334</v>
      </c>
      <c r="F4706" s="113" t="s">
        <v>11571</v>
      </c>
      <c r="G4706" s="113" t="s">
        <v>8463</v>
      </c>
      <c r="H4706" s="113" t="s">
        <v>8500</v>
      </c>
      <c r="I4706" s="113" t="s">
        <v>8540</v>
      </c>
    </row>
    <row r="4707" spans="1:9" x14ac:dyDescent="0.2">
      <c r="A4707" s="113" t="s">
        <v>10491</v>
      </c>
      <c r="D4707" s="113" t="s">
        <v>8541</v>
      </c>
      <c r="E4707" s="113">
        <f t="shared" si="73"/>
        <v>30300335</v>
      </c>
      <c r="F4707" s="113" t="s">
        <v>11571</v>
      </c>
      <c r="G4707" s="113" t="s">
        <v>8463</v>
      </c>
      <c r="H4707" s="113" t="s">
        <v>8500</v>
      </c>
      <c r="I4707" s="113" t="s">
        <v>8542</v>
      </c>
    </row>
    <row r="4708" spans="1:9" x14ac:dyDescent="0.2">
      <c r="A4708" s="113" t="s">
        <v>10491</v>
      </c>
      <c r="D4708" s="113" t="s">
        <v>8543</v>
      </c>
      <c r="E4708" s="113">
        <f t="shared" si="73"/>
        <v>30300336</v>
      </c>
      <c r="F4708" s="113" t="s">
        <v>11571</v>
      </c>
      <c r="G4708" s="113" t="s">
        <v>8463</v>
      </c>
      <c r="H4708" s="113" t="s">
        <v>8500</v>
      </c>
      <c r="I4708" s="113" t="s">
        <v>8544</v>
      </c>
    </row>
    <row r="4709" spans="1:9" x14ac:dyDescent="0.2">
      <c r="A4709" s="113" t="s">
        <v>10491</v>
      </c>
      <c r="D4709" s="113" t="s">
        <v>8545</v>
      </c>
      <c r="E4709" s="113">
        <f t="shared" si="73"/>
        <v>30300341</v>
      </c>
      <c r="F4709" s="113" t="s">
        <v>11571</v>
      </c>
      <c r="G4709" s="113" t="s">
        <v>8463</v>
      </c>
      <c r="H4709" s="113" t="s">
        <v>8500</v>
      </c>
      <c r="I4709" s="113" t="s">
        <v>8546</v>
      </c>
    </row>
    <row r="4710" spans="1:9" x14ac:dyDescent="0.2">
      <c r="A4710" s="113" t="s">
        <v>10491</v>
      </c>
      <c r="D4710" s="113" t="s">
        <v>8547</v>
      </c>
      <c r="E4710" s="113">
        <f t="shared" si="73"/>
        <v>30300342</v>
      </c>
      <c r="F4710" s="113" t="s">
        <v>11571</v>
      </c>
      <c r="G4710" s="113" t="s">
        <v>8463</v>
      </c>
      <c r="H4710" s="113" t="s">
        <v>8500</v>
      </c>
      <c r="I4710" s="113" t="s">
        <v>8548</v>
      </c>
    </row>
    <row r="4711" spans="1:9" x14ac:dyDescent="0.2">
      <c r="A4711" s="113" t="s">
        <v>10491</v>
      </c>
      <c r="D4711" s="113" t="s">
        <v>8549</v>
      </c>
      <c r="E4711" s="113">
        <f t="shared" si="73"/>
        <v>30300343</v>
      </c>
      <c r="F4711" s="113" t="s">
        <v>11571</v>
      </c>
      <c r="G4711" s="113" t="s">
        <v>8463</v>
      </c>
      <c r="H4711" s="113" t="s">
        <v>8500</v>
      </c>
      <c r="I4711" s="113" t="s">
        <v>8550</v>
      </c>
    </row>
    <row r="4712" spans="1:9" x14ac:dyDescent="0.2">
      <c r="A4712" s="113" t="s">
        <v>10491</v>
      </c>
      <c r="D4712" s="113" t="s">
        <v>8551</v>
      </c>
      <c r="E4712" s="113">
        <f t="shared" si="73"/>
        <v>30300344</v>
      </c>
      <c r="F4712" s="113" t="s">
        <v>11571</v>
      </c>
      <c r="G4712" s="113" t="s">
        <v>8463</v>
      </c>
      <c r="H4712" s="113" t="s">
        <v>8500</v>
      </c>
      <c r="I4712" s="113" t="s">
        <v>8552</v>
      </c>
    </row>
    <row r="4713" spans="1:9" x14ac:dyDescent="0.2">
      <c r="A4713" s="113" t="s">
        <v>10491</v>
      </c>
      <c r="D4713" s="113" t="s">
        <v>8553</v>
      </c>
      <c r="E4713" s="113">
        <f t="shared" si="73"/>
        <v>30300351</v>
      </c>
      <c r="F4713" s="113" t="s">
        <v>11571</v>
      </c>
      <c r="G4713" s="113" t="s">
        <v>8463</v>
      </c>
      <c r="H4713" s="113" t="s">
        <v>8500</v>
      </c>
      <c r="I4713" s="113" t="s">
        <v>8500</v>
      </c>
    </row>
    <row r="4714" spans="1:9" x14ac:dyDescent="0.2">
      <c r="A4714" s="113" t="s">
        <v>10491</v>
      </c>
      <c r="D4714" s="113" t="s">
        <v>8554</v>
      </c>
      <c r="E4714" s="113">
        <f t="shared" si="73"/>
        <v>30300352</v>
      </c>
      <c r="F4714" s="113" t="s">
        <v>11571</v>
      </c>
      <c r="G4714" s="113" t="s">
        <v>8463</v>
      </c>
      <c r="H4714" s="113" t="s">
        <v>8500</v>
      </c>
      <c r="I4714" s="113" t="s">
        <v>8555</v>
      </c>
    </row>
    <row r="4715" spans="1:9" x14ac:dyDescent="0.2">
      <c r="A4715" s="113" t="s">
        <v>10491</v>
      </c>
      <c r="D4715" s="113" t="s">
        <v>8556</v>
      </c>
      <c r="E4715" s="113">
        <f t="shared" si="73"/>
        <v>30300353</v>
      </c>
      <c r="F4715" s="113" t="s">
        <v>11571</v>
      </c>
      <c r="G4715" s="113" t="s">
        <v>8463</v>
      </c>
      <c r="H4715" s="113" t="s">
        <v>8500</v>
      </c>
      <c r="I4715" s="113" t="s">
        <v>8557</v>
      </c>
    </row>
    <row r="4716" spans="1:9" x14ac:dyDescent="0.2">
      <c r="A4716" s="113" t="s">
        <v>10491</v>
      </c>
      <c r="D4716" s="113" t="s">
        <v>8558</v>
      </c>
      <c r="E4716" s="113">
        <f t="shared" si="73"/>
        <v>30300361</v>
      </c>
      <c r="F4716" s="113" t="s">
        <v>11571</v>
      </c>
      <c r="G4716" s="113" t="s">
        <v>8463</v>
      </c>
      <c r="H4716" s="113" t="s">
        <v>8500</v>
      </c>
      <c r="I4716" s="113" t="s">
        <v>13739</v>
      </c>
    </row>
    <row r="4717" spans="1:9" x14ac:dyDescent="0.2">
      <c r="A4717" s="113" t="s">
        <v>10491</v>
      </c>
      <c r="D4717" s="113" t="s">
        <v>8559</v>
      </c>
      <c r="E4717" s="113">
        <f t="shared" si="73"/>
        <v>30300399</v>
      </c>
      <c r="F4717" s="113" t="s">
        <v>11571</v>
      </c>
      <c r="G4717" s="113" t="s">
        <v>8463</v>
      </c>
      <c r="H4717" s="113" t="s">
        <v>8500</v>
      </c>
      <c r="I4717" s="113" t="s">
        <v>9252</v>
      </c>
    </row>
    <row r="4718" spans="1:9" x14ac:dyDescent="0.2">
      <c r="A4718" s="113" t="s">
        <v>10491</v>
      </c>
      <c r="D4718" s="113" t="s">
        <v>8560</v>
      </c>
      <c r="E4718" s="113">
        <f t="shared" si="73"/>
        <v>30300401</v>
      </c>
      <c r="F4718" s="113" t="s">
        <v>11571</v>
      </c>
      <c r="G4718" s="113" t="s">
        <v>8463</v>
      </c>
      <c r="H4718" s="113" t="s">
        <v>8561</v>
      </c>
      <c r="I4718" s="113" t="s">
        <v>14415</v>
      </c>
    </row>
    <row r="4719" spans="1:9" x14ac:dyDescent="0.2">
      <c r="A4719" s="113" t="s">
        <v>10491</v>
      </c>
      <c r="D4719" s="113" t="s">
        <v>8562</v>
      </c>
      <c r="E4719" s="113">
        <f t="shared" si="73"/>
        <v>30300502</v>
      </c>
      <c r="F4719" s="113" t="s">
        <v>11571</v>
      </c>
      <c r="G4719" s="113" t="s">
        <v>8463</v>
      </c>
      <c r="H4719" s="113" t="s">
        <v>8563</v>
      </c>
      <c r="I4719" s="113" t="s">
        <v>8564</v>
      </c>
    </row>
    <row r="4720" spans="1:9" x14ac:dyDescent="0.2">
      <c r="A4720" s="113" t="s">
        <v>10491</v>
      </c>
      <c r="D4720" s="113" t="s">
        <v>8565</v>
      </c>
      <c r="E4720" s="113">
        <f t="shared" si="73"/>
        <v>30300503</v>
      </c>
      <c r="F4720" s="113" t="s">
        <v>11571</v>
      </c>
      <c r="G4720" s="113" t="s">
        <v>8463</v>
      </c>
      <c r="H4720" s="113" t="s">
        <v>8563</v>
      </c>
      <c r="I4720" s="113" t="s">
        <v>8566</v>
      </c>
    </row>
    <row r="4721" spans="1:9" x14ac:dyDescent="0.2">
      <c r="A4721" s="113" t="s">
        <v>10491</v>
      </c>
      <c r="D4721" s="113" t="s">
        <v>8567</v>
      </c>
      <c r="E4721" s="113">
        <f t="shared" si="73"/>
        <v>30300504</v>
      </c>
      <c r="F4721" s="113" t="s">
        <v>11571</v>
      </c>
      <c r="G4721" s="113" t="s">
        <v>8463</v>
      </c>
      <c r="H4721" s="113" t="s">
        <v>8563</v>
      </c>
      <c r="I4721" s="113" t="s">
        <v>8568</v>
      </c>
    </row>
    <row r="4722" spans="1:9" x14ac:dyDescent="0.2">
      <c r="A4722" s="113" t="s">
        <v>10491</v>
      </c>
      <c r="D4722" s="113" t="s">
        <v>8569</v>
      </c>
      <c r="E4722" s="113">
        <f t="shared" si="73"/>
        <v>30300505</v>
      </c>
      <c r="F4722" s="113" t="s">
        <v>11571</v>
      </c>
      <c r="G4722" s="113" t="s">
        <v>8463</v>
      </c>
      <c r="H4722" s="113" t="s">
        <v>8563</v>
      </c>
      <c r="I4722" s="113" t="s">
        <v>8570</v>
      </c>
    </row>
    <row r="4723" spans="1:9" x14ac:dyDescent="0.2">
      <c r="A4723" s="113" t="s">
        <v>10491</v>
      </c>
      <c r="D4723" s="113" t="s">
        <v>8571</v>
      </c>
      <c r="E4723" s="113">
        <f t="shared" si="73"/>
        <v>30300506</v>
      </c>
      <c r="F4723" s="113" t="s">
        <v>11571</v>
      </c>
      <c r="G4723" s="113" t="s">
        <v>8463</v>
      </c>
      <c r="H4723" s="113" t="s">
        <v>8563</v>
      </c>
      <c r="I4723" s="113" t="s">
        <v>8572</v>
      </c>
    </row>
    <row r="4724" spans="1:9" x14ac:dyDescent="0.2">
      <c r="A4724" s="113" t="s">
        <v>10491</v>
      </c>
      <c r="D4724" s="113" t="s">
        <v>8573</v>
      </c>
      <c r="E4724" s="113">
        <f t="shared" si="73"/>
        <v>30300507</v>
      </c>
      <c r="F4724" s="113" t="s">
        <v>11571</v>
      </c>
      <c r="G4724" s="113" t="s">
        <v>8463</v>
      </c>
      <c r="H4724" s="113" t="s">
        <v>8563</v>
      </c>
      <c r="I4724" s="113" t="s">
        <v>8574</v>
      </c>
    </row>
    <row r="4725" spans="1:9" x14ac:dyDescent="0.2">
      <c r="A4725" s="113" t="s">
        <v>10491</v>
      </c>
      <c r="D4725" s="113" t="s">
        <v>8575</v>
      </c>
      <c r="E4725" s="113">
        <f t="shared" si="73"/>
        <v>30300508</v>
      </c>
      <c r="F4725" s="113" t="s">
        <v>11571</v>
      </c>
      <c r="G4725" s="113" t="s">
        <v>8463</v>
      </c>
      <c r="H4725" s="113" t="s">
        <v>8563</v>
      </c>
      <c r="I4725" s="113" t="s">
        <v>8576</v>
      </c>
    </row>
    <row r="4726" spans="1:9" x14ac:dyDescent="0.2">
      <c r="A4726" s="113" t="s">
        <v>10491</v>
      </c>
      <c r="D4726" s="113" t="s">
        <v>8577</v>
      </c>
      <c r="E4726" s="113">
        <f t="shared" si="73"/>
        <v>30300509</v>
      </c>
      <c r="F4726" s="113" t="s">
        <v>11571</v>
      </c>
      <c r="G4726" s="113" t="s">
        <v>8463</v>
      </c>
      <c r="H4726" s="113" t="s">
        <v>8563</v>
      </c>
      <c r="I4726" s="113" t="s">
        <v>8578</v>
      </c>
    </row>
    <row r="4727" spans="1:9" x14ac:dyDescent="0.2">
      <c r="A4727" s="113" t="s">
        <v>10491</v>
      </c>
      <c r="D4727" s="113" t="s">
        <v>8579</v>
      </c>
      <c r="E4727" s="113">
        <f t="shared" si="73"/>
        <v>30300510</v>
      </c>
      <c r="F4727" s="113" t="s">
        <v>11571</v>
      </c>
      <c r="G4727" s="113" t="s">
        <v>8463</v>
      </c>
      <c r="H4727" s="113" t="s">
        <v>8563</v>
      </c>
      <c r="I4727" s="113" t="s">
        <v>8580</v>
      </c>
    </row>
    <row r="4728" spans="1:9" x14ac:dyDescent="0.2">
      <c r="A4728" s="113" t="s">
        <v>10491</v>
      </c>
      <c r="D4728" s="113" t="s">
        <v>8581</v>
      </c>
      <c r="E4728" s="113">
        <f t="shared" si="73"/>
        <v>30300511</v>
      </c>
      <c r="F4728" s="113" t="s">
        <v>11571</v>
      </c>
      <c r="G4728" s="113" t="s">
        <v>8463</v>
      </c>
      <c r="H4728" s="113" t="s">
        <v>8563</v>
      </c>
      <c r="I4728" s="113" t="s">
        <v>8582</v>
      </c>
    </row>
    <row r="4729" spans="1:9" x14ac:dyDescent="0.2">
      <c r="A4729" s="113" t="s">
        <v>10491</v>
      </c>
      <c r="D4729" s="113" t="s">
        <v>8583</v>
      </c>
      <c r="E4729" s="113">
        <f t="shared" si="73"/>
        <v>30300512</v>
      </c>
      <c r="F4729" s="113" t="s">
        <v>11571</v>
      </c>
      <c r="G4729" s="113" t="s">
        <v>8463</v>
      </c>
      <c r="H4729" s="113" t="s">
        <v>8563</v>
      </c>
      <c r="I4729" s="113" t="s">
        <v>8584</v>
      </c>
    </row>
    <row r="4730" spans="1:9" x14ac:dyDescent="0.2">
      <c r="A4730" s="113" t="s">
        <v>10491</v>
      </c>
      <c r="D4730" s="113" t="s">
        <v>8585</v>
      </c>
      <c r="E4730" s="113">
        <f t="shared" si="73"/>
        <v>30300513</v>
      </c>
      <c r="F4730" s="113" t="s">
        <v>11571</v>
      </c>
      <c r="G4730" s="113" t="s">
        <v>8463</v>
      </c>
      <c r="H4730" s="113" t="s">
        <v>8563</v>
      </c>
      <c r="I4730" s="113" t="s">
        <v>8586</v>
      </c>
    </row>
    <row r="4731" spans="1:9" x14ac:dyDescent="0.2">
      <c r="A4731" s="113" t="s">
        <v>10491</v>
      </c>
      <c r="D4731" s="113" t="s">
        <v>8587</v>
      </c>
      <c r="E4731" s="113">
        <f t="shared" si="73"/>
        <v>30300514</v>
      </c>
      <c r="F4731" s="113" t="s">
        <v>11571</v>
      </c>
      <c r="G4731" s="113" t="s">
        <v>8463</v>
      </c>
      <c r="H4731" s="113" t="s">
        <v>8563</v>
      </c>
      <c r="I4731" s="113" t="s">
        <v>8588</v>
      </c>
    </row>
    <row r="4732" spans="1:9" x14ac:dyDescent="0.2">
      <c r="A4732" s="113" t="s">
        <v>10491</v>
      </c>
      <c r="D4732" s="113" t="s">
        <v>8589</v>
      </c>
      <c r="E4732" s="113">
        <f t="shared" si="73"/>
        <v>30300515</v>
      </c>
      <c r="F4732" s="113" t="s">
        <v>11571</v>
      </c>
      <c r="G4732" s="113" t="s">
        <v>8463</v>
      </c>
      <c r="H4732" s="113" t="s">
        <v>8563</v>
      </c>
      <c r="I4732" s="113" t="s">
        <v>8590</v>
      </c>
    </row>
    <row r="4733" spans="1:9" x14ac:dyDescent="0.2">
      <c r="A4733" s="113" t="s">
        <v>10491</v>
      </c>
      <c r="D4733" s="113" t="s">
        <v>8591</v>
      </c>
      <c r="E4733" s="113">
        <f t="shared" si="73"/>
        <v>30300516</v>
      </c>
      <c r="F4733" s="113" t="s">
        <v>11571</v>
      </c>
      <c r="G4733" s="113" t="s">
        <v>8463</v>
      </c>
      <c r="H4733" s="113" t="s">
        <v>8563</v>
      </c>
      <c r="I4733" s="113" t="s">
        <v>8592</v>
      </c>
    </row>
    <row r="4734" spans="1:9" x14ac:dyDescent="0.2">
      <c r="A4734" s="113" t="s">
        <v>10491</v>
      </c>
      <c r="D4734" s="113" t="s">
        <v>8593</v>
      </c>
      <c r="E4734" s="113">
        <f t="shared" si="73"/>
        <v>30300517</v>
      </c>
      <c r="F4734" s="113" t="s">
        <v>11571</v>
      </c>
      <c r="G4734" s="113" t="s">
        <v>8463</v>
      </c>
      <c r="H4734" s="113" t="s">
        <v>8563</v>
      </c>
      <c r="I4734" s="113" t="s">
        <v>8594</v>
      </c>
    </row>
    <row r="4735" spans="1:9" x14ac:dyDescent="0.2">
      <c r="A4735" s="113" t="s">
        <v>10491</v>
      </c>
      <c r="D4735" s="113" t="s">
        <v>8595</v>
      </c>
      <c r="E4735" s="113">
        <f t="shared" si="73"/>
        <v>30300518</v>
      </c>
      <c r="F4735" s="113" t="s">
        <v>11571</v>
      </c>
      <c r="G4735" s="113" t="s">
        <v>8463</v>
      </c>
      <c r="H4735" s="113" t="s">
        <v>8563</v>
      </c>
      <c r="I4735" s="113" t="s">
        <v>8596</v>
      </c>
    </row>
    <row r="4736" spans="1:9" x14ac:dyDescent="0.2">
      <c r="A4736" s="113" t="s">
        <v>10491</v>
      </c>
      <c r="D4736" s="113" t="s">
        <v>8597</v>
      </c>
      <c r="E4736" s="113">
        <f t="shared" si="73"/>
        <v>30300519</v>
      </c>
      <c r="F4736" s="113" t="s">
        <v>11571</v>
      </c>
      <c r="G4736" s="113" t="s">
        <v>8463</v>
      </c>
      <c r="H4736" s="113" t="s">
        <v>8563</v>
      </c>
      <c r="I4736" s="113" t="s">
        <v>11582</v>
      </c>
    </row>
    <row r="4737" spans="1:9" x14ac:dyDescent="0.2">
      <c r="A4737" s="113" t="s">
        <v>10491</v>
      </c>
      <c r="D4737" s="113" t="s">
        <v>11583</v>
      </c>
      <c r="E4737" s="113">
        <f t="shared" si="73"/>
        <v>30300521</v>
      </c>
      <c r="F4737" s="113" t="s">
        <v>11571</v>
      </c>
      <c r="G4737" s="113" t="s">
        <v>8463</v>
      </c>
      <c r="H4737" s="113" t="s">
        <v>8563</v>
      </c>
      <c r="I4737" s="113" t="s">
        <v>11584</v>
      </c>
    </row>
    <row r="4738" spans="1:9" x14ac:dyDescent="0.2">
      <c r="A4738" s="113" t="s">
        <v>10491</v>
      </c>
      <c r="D4738" s="113" t="s">
        <v>8607</v>
      </c>
      <c r="E4738" s="113">
        <f t="shared" ref="E4738:E4801" si="74">VALUE(D4738)</f>
        <v>30300522</v>
      </c>
      <c r="F4738" s="113" t="s">
        <v>11571</v>
      </c>
      <c r="G4738" s="113" t="s">
        <v>8463</v>
      </c>
      <c r="H4738" s="113" t="s">
        <v>8563</v>
      </c>
      <c r="I4738" s="113" t="s">
        <v>8608</v>
      </c>
    </row>
    <row r="4739" spans="1:9" x14ac:dyDescent="0.2">
      <c r="A4739" s="113" t="s">
        <v>10491</v>
      </c>
      <c r="D4739" s="113" t="s">
        <v>8609</v>
      </c>
      <c r="E4739" s="113">
        <f t="shared" si="74"/>
        <v>30300523</v>
      </c>
      <c r="F4739" s="113" t="s">
        <v>11571</v>
      </c>
      <c r="G4739" s="113" t="s">
        <v>8463</v>
      </c>
      <c r="H4739" s="113" t="s">
        <v>8563</v>
      </c>
      <c r="I4739" s="113" t="s">
        <v>8610</v>
      </c>
    </row>
    <row r="4740" spans="1:9" x14ac:dyDescent="0.2">
      <c r="A4740" s="113" t="s">
        <v>10491</v>
      </c>
      <c r="D4740" s="113" t="s">
        <v>8611</v>
      </c>
      <c r="E4740" s="113">
        <f t="shared" si="74"/>
        <v>30300524</v>
      </c>
      <c r="F4740" s="113" t="s">
        <v>11571</v>
      </c>
      <c r="G4740" s="113" t="s">
        <v>8463</v>
      </c>
      <c r="H4740" s="113" t="s">
        <v>8563</v>
      </c>
      <c r="I4740" s="113" t="s">
        <v>8612</v>
      </c>
    </row>
    <row r="4741" spans="1:9" x14ac:dyDescent="0.2">
      <c r="A4741" s="113" t="s">
        <v>10491</v>
      </c>
      <c r="D4741" s="113" t="s">
        <v>8613</v>
      </c>
      <c r="E4741" s="113">
        <f t="shared" si="74"/>
        <v>30300525</v>
      </c>
      <c r="F4741" s="113" t="s">
        <v>11571</v>
      </c>
      <c r="G4741" s="113" t="s">
        <v>8463</v>
      </c>
      <c r="H4741" s="113" t="s">
        <v>8563</v>
      </c>
      <c r="I4741" s="113" t="s">
        <v>8618</v>
      </c>
    </row>
    <row r="4742" spans="1:9" x14ac:dyDescent="0.2">
      <c r="A4742" s="113" t="s">
        <v>10491</v>
      </c>
      <c r="D4742" s="113" t="s">
        <v>8619</v>
      </c>
      <c r="E4742" s="113">
        <f t="shared" si="74"/>
        <v>30300526</v>
      </c>
      <c r="F4742" s="113" t="s">
        <v>11571</v>
      </c>
      <c r="G4742" s="113" t="s">
        <v>8463</v>
      </c>
      <c r="H4742" s="113" t="s">
        <v>8563</v>
      </c>
      <c r="I4742" s="113" t="s">
        <v>8620</v>
      </c>
    </row>
    <row r="4743" spans="1:9" x14ac:dyDescent="0.2">
      <c r="A4743" s="113" t="s">
        <v>10491</v>
      </c>
      <c r="D4743" s="113" t="s">
        <v>8621</v>
      </c>
      <c r="E4743" s="113">
        <f t="shared" si="74"/>
        <v>30300527</v>
      </c>
      <c r="F4743" s="113" t="s">
        <v>11571</v>
      </c>
      <c r="G4743" s="113" t="s">
        <v>8463</v>
      </c>
      <c r="H4743" s="113" t="s">
        <v>8563</v>
      </c>
      <c r="I4743" s="113" t="s">
        <v>8622</v>
      </c>
    </row>
    <row r="4744" spans="1:9" x14ac:dyDescent="0.2">
      <c r="A4744" s="113" t="s">
        <v>10491</v>
      </c>
      <c r="D4744" s="113" t="s">
        <v>8623</v>
      </c>
      <c r="E4744" s="113">
        <f t="shared" si="74"/>
        <v>30300528</v>
      </c>
      <c r="F4744" s="113" t="s">
        <v>11571</v>
      </c>
      <c r="G4744" s="113" t="s">
        <v>8463</v>
      </c>
      <c r="H4744" s="113" t="s">
        <v>8563</v>
      </c>
      <c r="I4744" s="113" t="s">
        <v>8624</v>
      </c>
    </row>
    <row r="4745" spans="1:9" x14ac:dyDescent="0.2">
      <c r="A4745" s="113" t="s">
        <v>10491</v>
      </c>
      <c r="D4745" s="113" t="s">
        <v>8625</v>
      </c>
      <c r="E4745" s="113">
        <f t="shared" si="74"/>
        <v>30300529</v>
      </c>
      <c r="F4745" s="113" t="s">
        <v>11571</v>
      </c>
      <c r="G4745" s="113" t="s">
        <v>8463</v>
      </c>
      <c r="H4745" s="113" t="s">
        <v>8563</v>
      </c>
      <c r="I4745" s="113" t="s">
        <v>8626</v>
      </c>
    </row>
    <row r="4746" spans="1:9" x14ac:dyDescent="0.2">
      <c r="A4746" s="113" t="s">
        <v>10491</v>
      </c>
      <c r="D4746" s="113" t="s">
        <v>8627</v>
      </c>
      <c r="E4746" s="113">
        <f t="shared" si="74"/>
        <v>30300530</v>
      </c>
      <c r="F4746" s="113" t="s">
        <v>11571</v>
      </c>
      <c r="G4746" s="113" t="s">
        <v>8463</v>
      </c>
      <c r="H4746" s="113" t="s">
        <v>8563</v>
      </c>
      <c r="I4746" s="113" t="s">
        <v>8628</v>
      </c>
    </row>
    <row r="4747" spans="1:9" x14ac:dyDescent="0.2">
      <c r="A4747" s="113" t="s">
        <v>10491</v>
      </c>
      <c r="D4747" s="113" t="s">
        <v>8629</v>
      </c>
      <c r="E4747" s="113">
        <f t="shared" si="74"/>
        <v>30300531</v>
      </c>
      <c r="F4747" s="113" t="s">
        <v>11571</v>
      </c>
      <c r="G4747" s="113" t="s">
        <v>8463</v>
      </c>
      <c r="H4747" s="113" t="s">
        <v>8563</v>
      </c>
      <c r="I4747" s="113" t="s">
        <v>8630</v>
      </c>
    </row>
    <row r="4748" spans="1:9" x14ac:dyDescent="0.2">
      <c r="A4748" s="113" t="s">
        <v>10491</v>
      </c>
      <c r="D4748" s="113" t="s">
        <v>8631</v>
      </c>
      <c r="E4748" s="113">
        <f t="shared" si="74"/>
        <v>30300532</v>
      </c>
      <c r="F4748" s="113" t="s">
        <v>11571</v>
      </c>
      <c r="G4748" s="113" t="s">
        <v>8463</v>
      </c>
      <c r="H4748" s="113" t="s">
        <v>8563</v>
      </c>
      <c r="I4748" s="113" t="s">
        <v>8632</v>
      </c>
    </row>
    <row r="4749" spans="1:9" x14ac:dyDescent="0.2">
      <c r="A4749" s="113" t="s">
        <v>10491</v>
      </c>
      <c r="D4749" s="113" t="s">
        <v>8633</v>
      </c>
      <c r="E4749" s="113">
        <f t="shared" si="74"/>
        <v>30300533</v>
      </c>
      <c r="F4749" s="113" t="s">
        <v>11571</v>
      </c>
      <c r="G4749" s="113" t="s">
        <v>8463</v>
      </c>
      <c r="H4749" s="113" t="s">
        <v>8563</v>
      </c>
      <c r="I4749" s="113" t="s">
        <v>8634</v>
      </c>
    </row>
    <row r="4750" spans="1:9" x14ac:dyDescent="0.2">
      <c r="A4750" s="113" t="s">
        <v>10491</v>
      </c>
      <c r="D4750" s="113" t="s">
        <v>8635</v>
      </c>
      <c r="E4750" s="113">
        <f t="shared" si="74"/>
        <v>30300534</v>
      </c>
      <c r="F4750" s="113" t="s">
        <v>11571</v>
      </c>
      <c r="G4750" s="113" t="s">
        <v>8463</v>
      </c>
      <c r="H4750" s="113" t="s">
        <v>8563</v>
      </c>
      <c r="I4750" s="113" t="s">
        <v>8636</v>
      </c>
    </row>
    <row r="4751" spans="1:9" x14ac:dyDescent="0.2">
      <c r="A4751" s="113" t="s">
        <v>10491</v>
      </c>
      <c r="D4751" s="113" t="s">
        <v>8637</v>
      </c>
      <c r="E4751" s="113">
        <f t="shared" si="74"/>
        <v>30300535</v>
      </c>
      <c r="F4751" s="113" t="s">
        <v>11571</v>
      </c>
      <c r="G4751" s="113" t="s">
        <v>8463</v>
      </c>
      <c r="H4751" s="113" t="s">
        <v>8563</v>
      </c>
      <c r="I4751" s="113" t="s">
        <v>8638</v>
      </c>
    </row>
    <row r="4752" spans="1:9" x14ac:dyDescent="0.2">
      <c r="A4752" s="113" t="s">
        <v>10491</v>
      </c>
      <c r="D4752" s="113" t="s">
        <v>8639</v>
      </c>
      <c r="E4752" s="113">
        <f t="shared" si="74"/>
        <v>30300541</v>
      </c>
      <c r="F4752" s="113" t="s">
        <v>11571</v>
      </c>
      <c r="G4752" s="113" t="s">
        <v>8463</v>
      </c>
      <c r="H4752" s="113" t="s">
        <v>8563</v>
      </c>
      <c r="I4752" s="113" t="s">
        <v>8640</v>
      </c>
    </row>
    <row r="4753" spans="1:9" x14ac:dyDescent="0.2">
      <c r="A4753" s="113" t="s">
        <v>10491</v>
      </c>
      <c r="D4753" s="113" t="s">
        <v>8641</v>
      </c>
      <c r="E4753" s="113">
        <f t="shared" si="74"/>
        <v>30300599</v>
      </c>
      <c r="F4753" s="113" t="s">
        <v>11571</v>
      </c>
      <c r="G4753" s="113" t="s">
        <v>8463</v>
      </c>
      <c r="H4753" s="113" t="s">
        <v>8563</v>
      </c>
      <c r="I4753" s="113" t="s">
        <v>7789</v>
      </c>
    </row>
    <row r="4754" spans="1:9" x14ac:dyDescent="0.2">
      <c r="A4754" s="113" t="s">
        <v>10491</v>
      </c>
      <c r="D4754" s="113" t="s">
        <v>8642</v>
      </c>
      <c r="E4754" s="113">
        <f t="shared" si="74"/>
        <v>30300601</v>
      </c>
      <c r="F4754" s="113" t="s">
        <v>11571</v>
      </c>
      <c r="G4754" s="113" t="s">
        <v>8463</v>
      </c>
      <c r="H4754" s="113" t="s">
        <v>11619</v>
      </c>
      <c r="I4754" s="113" t="s">
        <v>11620</v>
      </c>
    </row>
    <row r="4755" spans="1:9" x14ac:dyDescent="0.2">
      <c r="A4755" s="113" t="s">
        <v>10491</v>
      </c>
      <c r="D4755" s="113" t="s">
        <v>11621</v>
      </c>
      <c r="E4755" s="113">
        <f t="shared" si="74"/>
        <v>30300602</v>
      </c>
      <c r="F4755" s="113" t="s">
        <v>11571</v>
      </c>
      <c r="G4755" s="113" t="s">
        <v>8463</v>
      </c>
      <c r="H4755" s="113" t="s">
        <v>11619</v>
      </c>
      <c r="I4755" s="113" t="s">
        <v>11622</v>
      </c>
    </row>
    <row r="4756" spans="1:9" x14ac:dyDescent="0.2">
      <c r="A4756" s="113" t="s">
        <v>10491</v>
      </c>
      <c r="D4756" s="113" t="s">
        <v>11623</v>
      </c>
      <c r="E4756" s="113">
        <f t="shared" si="74"/>
        <v>30300603</v>
      </c>
      <c r="F4756" s="113" t="s">
        <v>11571</v>
      </c>
      <c r="G4756" s="113" t="s">
        <v>8463</v>
      </c>
      <c r="H4756" s="113" t="s">
        <v>11619</v>
      </c>
      <c r="I4756" s="113" t="s">
        <v>11624</v>
      </c>
    </row>
    <row r="4757" spans="1:9" x14ac:dyDescent="0.2">
      <c r="A4757" s="113" t="s">
        <v>10491</v>
      </c>
      <c r="D4757" s="113" t="s">
        <v>11625</v>
      </c>
      <c r="E4757" s="113">
        <f t="shared" si="74"/>
        <v>30300604</v>
      </c>
      <c r="F4757" s="113" t="s">
        <v>11571</v>
      </c>
      <c r="G4757" s="113" t="s">
        <v>8463</v>
      </c>
      <c r="H4757" s="113" t="s">
        <v>11619</v>
      </c>
      <c r="I4757" s="113" t="s">
        <v>11626</v>
      </c>
    </row>
    <row r="4758" spans="1:9" x14ac:dyDescent="0.2">
      <c r="A4758" s="113" t="s">
        <v>10491</v>
      </c>
      <c r="D4758" s="113" t="s">
        <v>11627</v>
      </c>
      <c r="E4758" s="113">
        <f t="shared" si="74"/>
        <v>30300605</v>
      </c>
      <c r="F4758" s="113" t="s">
        <v>11571</v>
      </c>
      <c r="G4758" s="113" t="s">
        <v>8463</v>
      </c>
      <c r="H4758" s="113" t="s">
        <v>11619</v>
      </c>
      <c r="I4758" s="113" t="s">
        <v>11628</v>
      </c>
    </row>
    <row r="4759" spans="1:9" x14ac:dyDescent="0.2">
      <c r="A4759" s="113" t="s">
        <v>10491</v>
      </c>
      <c r="D4759" s="113" t="s">
        <v>11629</v>
      </c>
      <c r="E4759" s="113">
        <f t="shared" si="74"/>
        <v>30300606</v>
      </c>
      <c r="F4759" s="113" t="s">
        <v>11571</v>
      </c>
      <c r="G4759" s="113" t="s">
        <v>8463</v>
      </c>
      <c r="H4759" s="113" t="s">
        <v>11619</v>
      </c>
      <c r="I4759" s="113" t="s">
        <v>11630</v>
      </c>
    </row>
    <row r="4760" spans="1:9" x14ac:dyDescent="0.2">
      <c r="A4760" s="113" t="s">
        <v>10491</v>
      </c>
      <c r="D4760" s="113" t="s">
        <v>11631</v>
      </c>
      <c r="E4760" s="113">
        <f t="shared" si="74"/>
        <v>30300607</v>
      </c>
      <c r="F4760" s="113" t="s">
        <v>11571</v>
      </c>
      <c r="G4760" s="113" t="s">
        <v>8463</v>
      </c>
      <c r="H4760" s="113" t="s">
        <v>11619</v>
      </c>
      <c r="I4760" s="113" t="s">
        <v>11632</v>
      </c>
    </row>
    <row r="4761" spans="1:9" x14ac:dyDescent="0.2">
      <c r="A4761" s="113" t="s">
        <v>10491</v>
      </c>
      <c r="D4761" s="113" t="s">
        <v>11633</v>
      </c>
      <c r="E4761" s="113">
        <f t="shared" si="74"/>
        <v>30300608</v>
      </c>
      <c r="F4761" s="113" t="s">
        <v>11571</v>
      </c>
      <c r="G4761" s="113" t="s">
        <v>8463</v>
      </c>
      <c r="H4761" s="113" t="s">
        <v>11619</v>
      </c>
      <c r="I4761" s="113" t="s">
        <v>6350</v>
      </c>
    </row>
    <row r="4762" spans="1:9" x14ac:dyDescent="0.2">
      <c r="A4762" s="113" t="s">
        <v>10491</v>
      </c>
      <c r="D4762" s="113" t="s">
        <v>11634</v>
      </c>
      <c r="E4762" s="113">
        <f t="shared" si="74"/>
        <v>30300609</v>
      </c>
      <c r="F4762" s="113" t="s">
        <v>11571</v>
      </c>
      <c r="G4762" s="113" t="s">
        <v>8463</v>
      </c>
      <c r="H4762" s="113" t="s">
        <v>11619</v>
      </c>
      <c r="I4762" s="113" t="s">
        <v>11635</v>
      </c>
    </row>
    <row r="4763" spans="1:9" x14ac:dyDescent="0.2">
      <c r="A4763" s="113" t="s">
        <v>10491</v>
      </c>
      <c r="D4763" s="113" t="s">
        <v>11636</v>
      </c>
      <c r="E4763" s="113">
        <f t="shared" si="74"/>
        <v>30300610</v>
      </c>
      <c r="F4763" s="113" t="s">
        <v>11571</v>
      </c>
      <c r="G4763" s="113" t="s">
        <v>8463</v>
      </c>
      <c r="H4763" s="113" t="s">
        <v>11619</v>
      </c>
      <c r="I4763" s="113" t="s">
        <v>11637</v>
      </c>
    </row>
    <row r="4764" spans="1:9" x14ac:dyDescent="0.2">
      <c r="A4764" s="113" t="s">
        <v>10491</v>
      </c>
      <c r="D4764" s="113" t="s">
        <v>11638</v>
      </c>
      <c r="E4764" s="113">
        <f t="shared" si="74"/>
        <v>30300611</v>
      </c>
      <c r="F4764" s="113" t="s">
        <v>11571</v>
      </c>
      <c r="G4764" s="113" t="s">
        <v>8463</v>
      </c>
      <c r="H4764" s="113" t="s">
        <v>11619</v>
      </c>
      <c r="I4764" s="113" t="s">
        <v>14880</v>
      </c>
    </row>
    <row r="4765" spans="1:9" x14ac:dyDescent="0.2">
      <c r="A4765" s="113" t="s">
        <v>10491</v>
      </c>
      <c r="D4765" s="113" t="s">
        <v>11639</v>
      </c>
      <c r="E4765" s="113">
        <f t="shared" si="74"/>
        <v>30300613</v>
      </c>
      <c r="F4765" s="113" t="s">
        <v>11571</v>
      </c>
      <c r="G4765" s="113" t="s">
        <v>8463</v>
      </c>
      <c r="H4765" s="113" t="s">
        <v>11619</v>
      </c>
      <c r="I4765" s="113" t="s">
        <v>11030</v>
      </c>
    </row>
    <row r="4766" spans="1:9" x14ac:dyDescent="0.2">
      <c r="A4766" s="113" t="s">
        <v>10491</v>
      </c>
      <c r="D4766" s="113" t="s">
        <v>11640</v>
      </c>
      <c r="E4766" s="113">
        <f t="shared" si="74"/>
        <v>30300614</v>
      </c>
      <c r="F4766" s="113" t="s">
        <v>11571</v>
      </c>
      <c r="G4766" s="113" t="s">
        <v>8463</v>
      </c>
      <c r="H4766" s="113" t="s">
        <v>11619</v>
      </c>
      <c r="I4766" s="113" t="s">
        <v>11641</v>
      </c>
    </row>
    <row r="4767" spans="1:9" x14ac:dyDescent="0.2">
      <c r="A4767" s="113" t="s">
        <v>10491</v>
      </c>
      <c r="D4767" s="113" t="s">
        <v>11642</v>
      </c>
      <c r="E4767" s="113">
        <f t="shared" si="74"/>
        <v>30300615</v>
      </c>
      <c r="F4767" s="113" t="s">
        <v>11571</v>
      </c>
      <c r="G4767" s="113" t="s">
        <v>8463</v>
      </c>
      <c r="H4767" s="113" t="s">
        <v>11619</v>
      </c>
      <c r="I4767" s="113" t="s">
        <v>11643</v>
      </c>
    </row>
    <row r="4768" spans="1:9" x14ac:dyDescent="0.2">
      <c r="A4768" s="113" t="s">
        <v>10491</v>
      </c>
      <c r="D4768" s="113" t="s">
        <v>11644</v>
      </c>
      <c r="E4768" s="113">
        <f t="shared" si="74"/>
        <v>30300616</v>
      </c>
      <c r="F4768" s="113" t="s">
        <v>11571</v>
      </c>
      <c r="G4768" s="113" t="s">
        <v>8463</v>
      </c>
      <c r="H4768" s="113" t="s">
        <v>11619</v>
      </c>
      <c r="I4768" s="113" t="s">
        <v>11645</v>
      </c>
    </row>
    <row r="4769" spans="1:12" x14ac:dyDescent="0.2">
      <c r="A4769" s="113" t="s">
        <v>10491</v>
      </c>
      <c r="D4769" s="113" t="s">
        <v>11646</v>
      </c>
      <c r="E4769" s="113">
        <f t="shared" si="74"/>
        <v>30300617</v>
      </c>
      <c r="F4769" s="113" t="s">
        <v>11571</v>
      </c>
      <c r="G4769" s="113" t="s">
        <v>8463</v>
      </c>
      <c r="H4769" s="113" t="s">
        <v>11619</v>
      </c>
      <c r="I4769" s="113" t="s">
        <v>11647</v>
      </c>
    </row>
    <row r="4770" spans="1:12" x14ac:dyDescent="0.2">
      <c r="A4770" s="113" t="s">
        <v>10491</v>
      </c>
      <c r="D4770" s="113" t="s">
        <v>11648</v>
      </c>
      <c r="E4770" s="113">
        <f t="shared" si="74"/>
        <v>30300618</v>
      </c>
      <c r="F4770" s="113" t="s">
        <v>11571</v>
      </c>
      <c r="G4770" s="113" t="s">
        <v>8463</v>
      </c>
      <c r="H4770" s="113" t="s">
        <v>11619</v>
      </c>
      <c r="I4770" s="113" t="s">
        <v>11649</v>
      </c>
    </row>
    <row r="4771" spans="1:12" x14ac:dyDescent="0.2">
      <c r="A4771" s="113" t="s">
        <v>10491</v>
      </c>
      <c r="D4771" s="113" t="s">
        <v>11650</v>
      </c>
      <c r="E4771" s="113">
        <f t="shared" si="74"/>
        <v>30300619</v>
      </c>
      <c r="F4771" s="113" t="s">
        <v>11571</v>
      </c>
      <c r="G4771" s="113" t="s">
        <v>8463</v>
      </c>
      <c r="H4771" s="113" t="s">
        <v>11619</v>
      </c>
      <c r="I4771" s="113" t="s">
        <v>11651</v>
      </c>
    </row>
    <row r="4772" spans="1:12" x14ac:dyDescent="0.2">
      <c r="A4772" s="113" t="s">
        <v>10491</v>
      </c>
      <c r="D4772" s="113" t="s">
        <v>11652</v>
      </c>
      <c r="E4772" s="113">
        <f t="shared" si="74"/>
        <v>30300620</v>
      </c>
      <c r="F4772" s="113" t="s">
        <v>11571</v>
      </c>
      <c r="G4772" s="113" t="s">
        <v>8463</v>
      </c>
      <c r="H4772" s="113" t="s">
        <v>11619</v>
      </c>
      <c r="I4772" s="113" t="s">
        <v>11653</v>
      </c>
    </row>
    <row r="4773" spans="1:12" x14ac:dyDescent="0.2">
      <c r="A4773" s="113" t="s">
        <v>10491</v>
      </c>
      <c r="D4773" s="113" t="s">
        <v>11654</v>
      </c>
      <c r="E4773" s="113">
        <f t="shared" si="74"/>
        <v>30300621</v>
      </c>
      <c r="F4773" s="113" t="s">
        <v>11571</v>
      </c>
      <c r="G4773" s="113" t="s">
        <v>8463</v>
      </c>
      <c r="H4773" s="113" t="s">
        <v>11619</v>
      </c>
      <c r="I4773" s="113" t="s">
        <v>11655</v>
      </c>
    </row>
    <row r="4774" spans="1:12" x14ac:dyDescent="0.2">
      <c r="A4774" s="113" t="s">
        <v>10491</v>
      </c>
      <c r="D4774" s="113" t="s">
        <v>11656</v>
      </c>
      <c r="E4774" s="113">
        <f t="shared" si="74"/>
        <v>30300622</v>
      </c>
      <c r="F4774" s="113" t="s">
        <v>11571</v>
      </c>
      <c r="G4774" s="113" t="s">
        <v>8463</v>
      </c>
      <c r="H4774" s="113" t="s">
        <v>11619</v>
      </c>
      <c r="I4774" s="113" t="s">
        <v>11657</v>
      </c>
    </row>
    <row r="4775" spans="1:12" x14ac:dyDescent="0.2">
      <c r="A4775" s="113" t="s">
        <v>10491</v>
      </c>
      <c r="D4775" s="113" t="s">
        <v>11658</v>
      </c>
      <c r="E4775" s="113">
        <f t="shared" si="74"/>
        <v>30300623</v>
      </c>
      <c r="F4775" s="113" t="s">
        <v>11571</v>
      </c>
      <c r="G4775" s="113" t="s">
        <v>8463</v>
      </c>
      <c r="H4775" s="113" t="s">
        <v>11619</v>
      </c>
      <c r="I4775" s="113" t="s">
        <v>11659</v>
      </c>
    </row>
    <row r="4776" spans="1:12" x14ac:dyDescent="0.2">
      <c r="A4776" s="113" t="s">
        <v>10491</v>
      </c>
      <c r="D4776" s="113" t="s">
        <v>11660</v>
      </c>
      <c r="E4776" s="113">
        <f t="shared" si="74"/>
        <v>30300624</v>
      </c>
      <c r="F4776" s="113" t="s">
        <v>11571</v>
      </c>
      <c r="G4776" s="113" t="s">
        <v>8463</v>
      </c>
      <c r="H4776" s="113" t="s">
        <v>11619</v>
      </c>
      <c r="I4776" s="113" t="s">
        <v>11661</v>
      </c>
    </row>
    <row r="4777" spans="1:12" x14ac:dyDescent="0.2">
      <c r="A4777" s="113" t="s">
        <v>10491</v>
      </c>
      <c r="D4777" s="113" t="s">
        <v>11662</v>
      </c>
      <c r="E4777" s="113">
        <f t="shared" si="74"/>
        <v>30300625</v>
      </c>
      <c r="F4777" s="113" t="s">
        <v>11571</v>
      </c>
      <c r="G4777" s="113" t="s">
        <v>8463</v>
      </c>
      <c r="H4777" s="113" t="s">
        <v>11619</v>
      </c>
      <c r="I4777" s="113" t="s">
        <v>11663</v>
      </c>
    </row>
    <row r="4778" spans="1:12" x14ac:dyDescent="0.2">
      <c r="A4778" s="113" t="s">
        <v>10491</v>
      </c>
      <c r="D4778" s="113" t="s">
        <v>11664</v>
      </c>
      <c r="E4778" s="113">
        <f t="shared" si="74"/>
        <v>30300651</v>
      </c>
      <c r="F4778" s="113" t="s">
        <v>11571</v>
      </c>
      <c r="G4778" s="113" t="s">
        <v>8463</v>
      </c>
      <c r="H4778" s="113" t="s">
        <v>11619</v>
      </c>
      <c r="I4778" s="113" t="s">
        <v>11665</v>
      </c>
    </row>
    <row r="4779" spans="1:12" x14ac:dyDescent="0.2">
      <c r="A4779" s="113" t="s">
        <v>10491</v>
      </c>
      <c r="D4779" s="113" t="s">
        <v>11666</v>
      </c>
      <c r="E4779" s="113">
        <f t="shared" si="74"/>
        <v>30300652</v>
      </c>
      <c r="F4779" s="113" t="s">
        <v>11571</v>
      </c>
      <c r="G4779" s="113" t="s">
        <v>8463</v>
      </c>
      <c r="H4779" s="113" t="s">
        <v>11619</v>
      </c>
      <c r="I4779" s="113" t="s">
        <v>11667</v>
      </c>
    </row>
    <row r="4780" spans="1:12" x14ac:dyDescent="0.2">
      <c r="A4780" s="113" t="s">
        <v>10491</v>
      </c>
      <c r="D4780" s="113" t="s">
        <v>11668</v>
      </c>
      <c r="E4780" s="113">
        <f t="shared" si="74"/>
        <v>30300653</v>
      </c>
      <c r="F4780" s="113" t="s">
        <v>11571</v>
      </c>
      <c r="G4780" s="113" t="s">
        <v>8463</v>
      </c>
      <c r="H4780" s="113" t="s">
        <v>11619</v>
      </c>
      <c r="I4780" s="113" t="s">
        <v>11669</v>
      </c>
    </row>
    <row r="4781" spans="1:12" x14ac:dyDescent="0.2">
      <c r="A4781" s="113" t="s">
        <v>10491</v>
      </c>
      <c r="D4781" s="113" t="s">
        <v>11670</v>
      </c>
      <c r="E4781" s="113">
        <f t="shared" si="74"/>
        <v>30300654</v>
      </c>
      <c r="F4781" s="113" t="s">
        <v>11571</v>
      </c>
      <c r="G4781" s="113" t="s">
        <v>8463</v>
      </c>
      <c r="H4781" s="113" t="s">
        <v>11619</v>
      </c>
      <c r="I4781" s="113" t="s">
        <v>11671</v>
      </c>
    </row>
    <row r="4782" spans="1:12" x14ac:dyDescent="0.2">
      <c r="A4782" s="113" t="s">
        <v>10491</v>
      </c>
      <c r="D4782" s="113" t="s">
        <v>11672</v>
      </c>
      <c r="E4782" s="113">
        <f t="shared" si="74"/>
        <v>30300699</v>
      </c>
      <c r="F4782" s="113" t="s">
        <v>11571</v>
      </c>
      <c r="G4782" s="113" t="s">
        <v>8463</v>
      </c>
      <c r="H4782" s="113" t="s">
        <v>11619</v>
      </c>
      <c r="I4782" s="113" t="s">
        <v>7789</v>
      </c>
    </row>
    <row r="4783" spans="1:12" x14ac:dyDescent="0.2">
      <c r="A4783" s="113" t="s">
        <v>10491</v>
      </c>
      <c r="D4783" s="113" t="s">
        <v>11673</v>
      </c>
      <c r="E4783" s="113">
        <f t="shared" si="74"/>
        <v>30300701</v>
      </c>
      <c r="F4783" s="113" t="s">
        <v>11571</v>
      </c>
      <c r="G4783" s="113" t="s">
        <v>8463</v>
      </c>
      <c r="H4783" s="113" t="s">
        <v>11674</v>
      </c>
      <c r="I4783" s="113" t="s">
        <v>11675</v>
      </c>
      <c r="K4783" s="115">
        <v>36797</v>
      </c>
      <c r="L4783" s="113" t="s">
        <v>11676</v>
      </c>
    </row>
    <row r="4784" spans="1:12" x14ac:dyDescent="0.2">
      <c r="A4784" s="113" t="s">
        <v>10491</v>
      </c>
      <c r="D4784" s="113" t="s">
        <v>11677</v>
      </c>
      <c r="E4784" s="113">
        <f t="shared" si="74"/>
        <v>30300702</v>
      </c>
      <c r="F4784" s="113" t="s">
        <v>11571</v>
      </c>
      <c r="G4784" s="113" t="s">
        <v>8463</v>
      </c>
      <c r="H4784" s="113" t="s">
        <v>11674</v>
      </c>
      <c r="I4784" s="113" t="s">
        <v>11678</v>
      </c>
      <c r="K4784" s="115">
        <v>36797</v>
      </c>
      <c r="L4784" s="113" t="s">
        <v>11676</v>
      </c>
    </row>
    <row r="4785" spans="1:12" x14ac:dyDescent="0.2">
      <c r="A4785" s="113" t="s">
        <v>10491</v>
      </c>
      <c r="D4785" s="113" t="s">
        <v>11679</v>
      </c>
      <c r="E4785" s="113">
        <f t="shared" si="74"/>
        <v>30300703</v>
      </c>
      <c r="F4785" s="113" t="s">
        <v>11571</v>
      </c>
      <c r="G4785" s="113" t="s">
        <v>8463</v>
      </c>
      <c r="H4785" s="113" t="s">
        <v>11674</v>
      </c>
      <c r="I4785" s="113" t="s">
        <v>11680</v>
      </c>
      <c r="K4785" s="115">
        <v>36797</v>
      </c>
      <c r="L4785" s="113" t="s">
        <v>11676</v>
      </c>
    </row>
    <row r="4786" spans="1:12" x14ac:dyDescent="0.2">
      <c r="A4786" s="113" t="s">
        <v>10491</v>
      </c>
      <c r="D4786" s="113" t="s">
        <v>11681</v>
      </c>
      <c r="E4786" s="113">
        <f t="shared" si="74"/>
        <v>30300704</v>
      </c>
      <c r="F4786" s="113" t="s">
        <v>11571</v>
      </c>
      <c r="G4786" s="113" t="s">
        <v>8463</v>
      </c>
      <c r="H4786" s="113" t="s">
        <v>11674</v>
      </c>
      <c r="I4786" s="113" t="s">
        <v>11682</v>
      </c>
      <c r="K4786" s="115">
        <v>36797</v>
      </c>
      <c r="L4786" s="113" t="s">
        <v>11676</v>
      </c>
    </row>
    <row r="4787" spans="1:12" x14ac:dyDescent="0.2">
      <c r="A4787" s="113" t="s">
        <v>10491</v>
      </c>
      <c r="D4787" s="113" t="s">
        <v>11683</v>
      </c>
      <c r="E4787" s="113">
        <f t="shared" si="74"/>
        <v>30300801</v>
      </c>
      <c r="F4787" s="113" t="s">
        <v>11571</v>
      </c>
      <c r="G4787" s="113" t="s">
        <v>8463</v>
      </c>
      <c r="H4787" s="113" t="s">
        <v>11684</v>
      </c>
      <c r="I4787" s="113" t="s">
        <v>11685</v>
      </c>
    </row>
    <row r="4788" spans="1:12" x14ac:dyDescent="0.2">
      <c r="A4788" s="113" t="s">
        <v>10491</v>
      </c>
      <c r="D4788" s="113" t="s">
        <v>11686</v>
      </c>
      <c r="E4788" s="113">
        <f t="shared" si="74"/>
        <v>30300802</v>
      </c>
      <c r="F4788" s="113" t="s">
        <v>11571</v>
      </c>
      <c r="G4788" s="113" t="s">
        <v>8463</v>
      </c>
      <c r="H4788" s="113" t="s">
        <v>11684</v>
      </c>
      <c r="I4788" s="113" t="s">
        <v>11687</v>
      </c>
    </row>
    <row r="4789" spans="1:12" x14ac:dyDescent="0.2">
      <c r="A4789" s="113" t="s">
        <v>10491</v>
      </c>
      <c r="D4789" s="113" t="s">
        <v>11688</v>
      </c>
      <c r="E4789" s="113">
        <f t="shared" si="74"/>
        <v>30300804</v>
      </c>
      <c r="F4789" s="113" t="s">
        <v>11571</v>
      </c>
      <c r="G4789" s="113" t="s">
        <v>8463</v>
      </c>
      <c r="H4789" s="113" t="s">
        <v>11684</v>
      </c>
      <c r="I4789" s="113" t="s">
        <v>11689</v>
      </c>
    </row>
    <row r="4790" spans="1:12" x14ac:dyDescent="0.2">
      <c r="A4790" s="113" t="s">
        <v>10491</v>
      </c>
      <c r="D4790" s="113" t="s">
        <v>11690</v>
      </c>
      <c r="E4790" s="113">
        <f t="shared" si="74"/>
        <v>30300805</v>
      </c>
      <c r="F4790" s="113" t="s">
        <v>11571</v>
      </c>
      <c r="G4790" s="113" t="s">
        <v>8463</v>
      </c>
      <c r="H4790" s="113" t="s">
        <v>11684</v>
      </c>
      <c r="I4790" s="113" t="s">
        <v>11691</v>
      </c>
    </row>
    <row r="4791" spans="1:12" x14ac:dyDescent="0.2">
      <c r="A4791" s="113" t="s">
        <v>10491</v>
      </c>
      <c r="D4791" s="113" t="s">
        <v>11692</v>
      </c>
      <c r="E4791" s="113">
        <f t="shared" si="74"/>
        <v>30300808</v>
      </c>
      <c r="F4791" s="113" t="s">
        <v>11571</v>
      </c>
      <c r="G4791" s="113" t="s">
        <v>8463</v>
      </c>
      <c r="H4791" s="113" t="s">
        <v>11684</v>
      </c>
      <c r="I4791" s="113" t="s">
        <v>11693</v>
      </c>
    </row>
    <row r="4792" spans="1:12" x14ac:dyDescent="0.2">
      <c r="A4792" s="113" t="s">
        <v>10491</v>
      </c>
      <c r="D4792" s="113" t="s">
        <v>11694</v>
      </c>
      <c r="E4792" s="113">
        <f t="shared" si="74"/>
        <v>30300809</v>
      </c>
      <c r="F4792" s="113" t="s">
        <v>11571</v>
      </c>
      <c r="G4792" s="113" t="s">
        <v>8463</v>
      </c>
      <c r="H4792" s="113" t="s">
        <v>11684</v>
      </c>
      <c r="I4792" s="113" t="s">
        <v>11695</v>
      </c>
    </row>
    <row r="4793" spans="1:12" x14ac:dyDescent="0.2">
      <c r="A4793" s="113" t="s">
        <v>10491</v>
      </c>
      <c r="D4793" s="113" t="s">
        <v>11696</v>
      </c>
      <c r="E4793" s="113">
        <f t="shared" si="74"/>
        <v>30300811</v>
      </c>
      <c r="F4793" s="113" t="s">
        <v>11571</v>
      </c>
      <c r="G4793" s="113" t="s">
        <v>8463</v>
      </c>
      <c r="H4793" s="113" t="s">
        <v>11684</v>
      </c>
      <c r="I4793" s="113" t="s">
        <v>11697</v>
      </c>
    </row>
    <row r="4794" spans="1:12" x14ac:dyDescent="0.2">
      <c r="A4794" s="113" t="s">
        <v>10491</v>
      </c>
      <c r="D4794" s="113" t="s">
        <v>11698</v>
      </c>
      <c r="E4794" s="113">
        <f t="shared" si="74"/>
        <v>30300812</v>
      </c>
      <c r="F4794" s="113" t="s">
        <v>11571</v>
      </c>
      <c r="G4794" s="113" t="s">
        <v>8463</v>
      </c>
      <c r="H4794" s="113" t="s">
        <v>11684</v>
      </c>
      <c r="I4794" s="113" t="s">
        <v>11699</v>
      </c>
    </row>
    <row r="4795" spans="1:12" x14ac:dyDescent="0.2">
      <c r="A4795" s="113" t="s">
        <v>10491</v>
      </c>
      <c r="D4795" s="113" t="s">
        <v>11700</v>
      </c>
      <c r="E4795" s="113">
        <f t="shared" si="74"/>
        <v>30300813</v>
      </c>
      <c r="F4795" s="113" t="s">
        <v>11571</v>
      </c>
      <c r="G4795" s="113" t="s">
        <v>8463</v>
      </c>
      <c r="H4795" s="113" t="s">
        <v>11684</v>
      </c>
      <c r="I4795" s="113" t="s">
        <v>11701</v>
      </c>
    </row>
    <row r="4796" spans="1:12" x14ac:dyDescent="0.2">
      <c r="A4796" s="113" t="s">
        <v>10491</v>
      </c>
      <c r="D4796" s="113" t="s">
        <v>11702</v>
      </c>
      <c r="E4796" s="113">
        <f t="shared" si="74"/>
        <v>30300814</v>
      </c>
      <c r="F4796" s="113" t="s">
        <v>11571</v>
      </c>
      <c r="G4796" s="113" t="s">
        <v>8463</v>
      </c>
      <c r="H4796" s="113" t="s">
        <v>11684</v>
      </c>
      <c r="I4796" s="113" t="s">
        <v>11703</v>
      </c>
    </row>
    <row r="4797" spans="1:12" x14ac:dyDescent="0.2">
      <c r="A4797" s="113" t="s">
        <v>10491</v>
      </c>
      <c r="D4797" s="113" t="s">
        <v>11704</v>
      </c>
      <c r="E4797" s="113">
        <f t="shared" si="74"/>
        <v>30300815</v>
      </c>
      <c r="F4797" s="113" t="s">
        <v>11571</v>
      </c>
      <c r="G4797" s="113" t="s">
        <v>8463</v>
      </c>
      <c r="H4797" s="113" t="s">
        <v>11684</v>
      </c>
      <c r="I4797" s="113" t="s">
        <v>11705</v>
      </c>
    </row>
    <row r="4798" spans="1:12" x14ac:dyDescent="0.2">
      <c r="A4798" s="113" t="s">
        <v>10491</v>
      </c>
      <c r="D4798" s="113" t="s">
        <v>11706</v>
      </c>
      <c r="E4798" s="113">
        <f t="shared" si="74"/>
        <v>30300816</v>
      </c>
      <c r="F4798" s="113" t="s">
        <v>11571</v>
      </c>
      <c r="G4798" s="113" t="s">
        <v>8463</v>
      </c>
      <c r="H4798" s="113" t="s">
        <v>11684</v>
      </c>
      <c r="I4798" s="113" t="s">
        <v>11707</v>
      </c>
    </row>
    <row r="4799" spans="1:12" x14ac:dyDescent="0.2">
      <c r="A4799" s="113" t="s">
        <v>10491</v>
      </c>
      <c r="D4799" s="113" t="s">
        <v>11708</v>
      </c>
      <c r="E4799" s="113">
        <f t="shared" si="74"/>
        <v>30300817</v>
      </c>
      <c r="F4799" s="113" t="s">
        <v>11571</v>
      </c>
      <c r="G4799" s="113" t="s">
        <v>8463</v>
      </c>
      <c r="H4799" s="113" t="s">
        <v>11684</v>
      </c>
      <c r="I4799" s="113" t="s">
        <v>11044</v>
      </c>
    </row>
    <row r="4800" spans="1:12" x14ac:dyDescent="0.2">
      <c r="A4800" s="113" t="s">
        <v>10491</v>
      </c>
      <c r="D4800" s="113" t="s">
        <v>11709</v>
      </c>
      <c r="E4800" s="113">
        <f t="shared" si="74"/>
        <v>30300818</v>
      </c>
      <c r="F4800" s="113" t="s">
        <v>11571</v>
      </c>
      <c r="G4800" s="113" t="s">
        <v>8463</v>
      </c>
      <c r="H4800" s="113" t="s">
        <v>11684</v>
      </c>
      <c r="I4800" s="113" t="s">
        <v>11710</v>
      </c>
    </row>
    <row r="4801" spans="1:12" x14ac:dyDescent="0.2">
      <c r="A4801" s="113" t="s">
        <v>10491</v>
      </c>
      <c r="D4801" s="113" t="s">
        <v>11711</v>
      </c>
      <c r="E4801" s="113">
        <f t="shared" si="74"/>
        <v>30300819</v>
      </c>
      <c r="F4801" s="113" t="s">
        <v>11571</v>
      </c>
      <c r="G4801" s="113" t="s">
        <v>8463</v>
      </c>
      <c r="H4801" s="113" t="s">
        <v>11684</v>
      </c>
      <c r="I4801" s="113" t="s">
        <v>11712</v>
      </c>
    </row>
    <row r="4802" spans="1:12" x14ac:dyDescent="0.2">
      <c r="A4802" s="113" t="s">
        <v>10491</v>
      </c>
      <c r="D4802" s="113" t="s">
        <v>11713</v>
      </c>
      <c r="E4802" s="113">
        <f t="shared" ref="E4802:E4865" si="75">VALUE(D4802)</f>
        <v>30300820</v>
      </c>
      <c r="F4802" s="113" t="s">
        <v>11571</v>
      </c>
      <c r="G4802" s="113" t="s">
        <v>8463</v>
      </c>
      <c r="H4802" s="113" t="s">
        <v>11684</v>
      </c>
      <c r="I4802" s="113" t="s">
        <v>11714</v>
      </c>
    </row>
    <row r="4803" spans="1:12" x14ac:dyDescent="0.2">
      <c r="A4803" s="113" t="s">
        <v>10491</v>
      </c>
      <c r="D4803" s="113" t="s">
        <v>11715</v>
      </c>
      <c r="E4803" s="113">
        <f t="shared" si="75"/>
        <v>30300821</v>
      </c>
      <c r="F4803" s="113" t="s">
        <v>11571</v>
      </c>
      <c r="G4803" s="113" t="s">
        <v>8463</v>
      </c>
      <c r="H4803" s="113" t="s">
        <v>11684</v>
      </c>
      <c r="I4803" s="113" t="s">
        <v>11716</v>
      </c>
    </row>
    <row r="4804" spans="1:12" x14ac:dyDescent="0.2">
      <c r="A4804" s="113" t="s">
        <v>10491</v>
      </c>
      <c r="D4804" s="113" t="s">
        <v>11717</v>
      </c>
      <c r="E4804" s="113">
        <f t="shared" si="75"/>
        <v>30300822</v>
      </c>
      <c r="F4804" s="113" t="s">
        <v>11571</v>
      </c>
      <c r="G4804" s="113" t="s">
        <v>8463</v>
      </c>
      <c r="H4804" s="113" t="s">
        <v>11684</v>
      </c>
      <c r="I4804" s="113" t="s">
        <v>14545</v>
      </c>
    </row>
    <row r="4805" spans="1:12" x14ac:dyDescent="0.2">
      <c r="A4805" s="113" t="s">
        <v>10491</v>
      </c>
      <c r="D4805" s="113" t="s">
        <v>14546</v>
      </c>
      <c r="E4805" s="113">
        <f t="shared" si="75"/>
        <v>30300823</v>
      </c>
      <c r="F4805" s="113" t="s">
        <v>11571</v>
      </c>
      <c r="G4805" s="113" t="s">
        <v>8463</v>
      </c>
      <c r="H4805" s="113" t="s">
        <v>11684</v>
      </c>
      <c r="I4805" s="113" t="s">
        <v>14547</v>
      </c>
    </row>
    <row r="4806" spans="1:12" x14ac:dyDescent="0.2">
      <c r="A4806" s="113" t="s">
        <v>10491</v>
      </c>
      <c r="D4806" s="113" t="s">
        <v>14548</v>
      </c>
      <c r="E4806" s="113">
        <f t="shared" si="75"/>
        <v>30300824</v>
      </c>
      <c r="F4806" s="113" t="s">
        <v>11571</v>
      </c>
      <c r="G4806" s="113" t="s">
        <v>8463</v>
      </c>
      <c r="H4806" s="113" t="s">
        <v>11684</v>
      </c>
      <c r="I4806" s="113" t="s">
        <v>14549</v>
      </c>
    </row>
    <row r="4807" spans="1:12" x14ac:dyDescent="0.2">
      <c r="A4807" s="113" t="s">
        <v>10491</v>
      </c>
      <c r="D4807" s="113" t="s">
        <v>14550</v>
      </c>
      <c r="E4807" s="113">
        <f t="shared" si="75"/>
        <v>30300825</v>
      </c>
      <c r="F4807" s="113" t="s">
        <v>11571</v>
      </c>
      <c r="G4807" s="113" t="s">
        <v>8463</v>
      </c>
      <c r="H4807" s="113" t="s">
        <v>11684</v>
      </c>
      <c r="I4807" s="113" t="s">
        <v>11647</v>
      </c>
    </row>
    <row r="4808" spans="1:12" x14ac:dyDescent="0.2">
      <c r="A4808" s="113" t="s">
        <v>10491</v>
      </c>
      <c r="D4808" s="113" t="s">
        <v>14551</v>
      </c>
      <c r="E4808" s="113">
        <f t="shared" si="75"/>
        <v>30300826</v>
      </c>
      <c r="F4808" s="113" t="s">
        <v>11571</v>
      </c>
      <c r="G4808" s="113" t="s">
        <v>8463</v>
      </c>
      <c r="H4808" s="113" t="s">
        <v>11684</v>
      </c>
      <c r="I4808" s="113" t="s">
        <v>14552</v>
      </c>
    </row>
    <row r="4809" spans="1:12" x14ac:dyDescent="0.2">
      <c r="A4809" s="113" t="s">
        <v>10491</v>
      </c>
      <c r="D4809" s="113" t="s">
        <v>14553</v>
      </c>
      <c r="E4809" s="113">
        <f t="shared" si="75"/>
        <v>30300827</v>
      </c>
      <c r="F4809" s="113" t="s">
        <v>11571</v>
      </c>
      <c r="G4809" s="113" t="s">
        <v>8463</v>
      </c>
      <c r="H4809" s="113" t="s">
        <v>11684</v>
      </c>
      <c r="I4809" s="113" t="s">
        <v>14554</v>
      </c>
    </row>
    <row r="4810" spans="1:12" x14ac:dyDescent="0.2">
      <c r="A4810" s="113" t="s">
        <v>10491</v>
      </c>
      <c r="D4810" s="113" t="s">
        <v>14555</v>
      </c>
      <c r="E4810" s="113">
        <f t="shared" si="75"/>
        <v>30300828</v>
      </c>
      <c r="F4810" s="113" t="s">
        <v>11571</v>
      </c>
      <c r="G4810" s="113" t="s">
        <v>8463</v>
      </c>
      <c r="H4810" s="113" t="s">
        <v>11684</v>
      </c>
      <c r="I4810" s="113" t="s">
        <v>14556</v>
      </c>
    </row>
    <row r="4811" spans="1:12" x14ac:dyDescent="0.2">
      <c r="A4811" s="113" t="s">
        <v>10491</v>
      </c>
      <c r="D4811" s="113" t="s">
        <v>11726</v>
      </c>
      <c r="E4811" s="113">
        <f t="shared" si="75"/>
        <v>30300829</v>
      </c>
      <c r="F4811" s="113" t="s">
        <v>11571</v>
      </c>
      <c r="G4811" s="113" t="s">
        <v>8463</v>
      </c>
      <c r="H4811" s="113" t="s">
        <v>11684</v>
      </c>
      <c r="I4811" s="113" t="s">
        <v>11727</v>
      </c>
    </row>
    <row r="4812" spans="1:12" x14ac:dyDescent="0.2">
      <c r="A4812" s="113" t="s">
        <v>10491</v>
      </c>
      <c r="D4812" s="113" t="s">
        <v>11728</v>
      </c>
      <c r="E4812" s="113">
        <f t="shared" si="75"/>
        <v>30300831</v>
      </c>
      <c r="F4812" s="113" t="s">
        <v>11571</v>
      </c>
      <c r="G4812" s="113" t="s">
        <v>8463</v>
      </c>
      <c r="H4812" s="113" t="s">
        <v>11684</v>
      </c>
      <c r="I4812" s="113" t="s">
        <v>11729</v>
      </c>
      <c r="K4812" s="115">
        <v>36690</v>
      </c>
      <c r="L4812" s="113" t="s">
        <v>11730</v>
      </c>
    </row>
    <row r="4813" spans="1:12" x14ac:dyDescent="0.2">
      <c r="A4813" s="113" t="s">
        <v>10491</v>
      </c>
      <c r="D4813" s="113" t="s">
        <v>11731</v>
      </c>
      <c r="E4813" s="113">
        <f t="shared" si="75"/>
        <v>30300832</v>
      </c>
      <c r="F4813" s="113" t="s">
        <v>11571</v>
      </c>
      <c r="G4813" s="113" t="s">
        <v>8463</v>
      </c>
      <c r="H4813" s="113" t="s">
        <v>11684</v>
      </c>
      <c r="I4813" s="113" t="s">
        <v>11732</v>
      </c>
      <c r="K4813" s="115">
        <v>36690</v>
      </c>
      <c r="L4813" s="113" t="s">
        <v>11733</v>
      </c>
    </row>
    <row r="4814" spans="1:12" x14ac:dyDescent="0.2">
      <c r="A4814" s="113" t="s">
        <v>10491</v>
      </c>
      <c r="D4814" s="113" t="s">
        <v>11734</v>
      </c>
      <c r="E4814" s="113">
        <f t="shared" si="75"/>
        <v>30300833</v>
      </c>
      <c r="F4814" s="113" t="s">
        <v>11571</v>
      </c>
      <c r="G4814" s="113" t="s">
        <v>8463</v>
      </c>
      <c r="H4814" s="113" t="s">
        <v>11684</v>
      </c>
      <c r="I4814" s="113" t="s">
        <v>11735</v>
      </c>
      <c r="K4814" s="115">
        <v>36690</v>
      </c>
      <c r="L4814" s="113" t="s">
        <v>11736</v>
      </c>
    </row>
    <row r="4815" spans="1:12" x14ac:dyDescent="0.2">
      <c r="A4815" s="113" t="s">
        <v>10491</v>
      </c>
      <c r="D4815" s="113" t="s">
        <v>11737</v>
      </c>
      <c r="E4815" s="113">
        <f t="shared" si="75"/>
        <v>30300834</v>
      </c>
      <c r="F4815" s="113" t="s">
        <v>11571</v>
      </c>
      <c r="G4815" s="113" t="s">
        <v>8463</v>
      </c>
      <c r="H4815" s="113" t="s">
        <v>11684</v>
      </c>
      <c r="I4815" s="113" t="s">
        <v>11738</v>
      </c>
    </row>
    <row r="4816" spans="1:12" x14ac:dyDescent="0.2">
      <c r="A4816" s="113" t="s">
        <v>10491</v>
      </c>
      <c r="D4816" s="113" t="s">
        <v>11739</v>
      </c>
      <c r="E4816" s="113">
        <f t="shared" si="75"/>
        <v>30300841</v>
      </c>
      <c r="F4816" s="113" t="s">
        <v>11571</v>
      </c>
      <c r="G4816" s="113" t="s">
        <v>8463</v>
      </c>
      <c r="H4816" s="113" t="s">
        <v>11684</v>
      </c>
      <c r="I4816" s="113" t="s">
        <v>11740</v>
      </c>
    </row>
    <row r="4817" spans="1:9" x14ac:dyDescent="0.2">
      <c r="A4817" s="113" t="s">
        <v>10491</v>
      </c>
      <c r="D4817" s="113" t="s">
        <v>11741</v>
      </c>
      <c r="E4817" s="113">
        <f t="shared" si="75"/>
        <v>30300842</v>
      </c>
      <c r="F4817" s="113" t="s">
        <v>11571</v>
      </c>
      <c r="G4817" s="113" t="s">
        <v>8463</v>
      </c>
      <c r="H4817" s="113" t="s">
        <v>11684</v>
      </c>
      <c r="I4817" s="113" t="s">
        <v>11742</v>
      </c>
    </row>
    <row r="4818" spans="1:9" x14ac:dyDescent="0.2">
      <c r="A4818" s="113" t="s">
        <v>10491</v>
      </c>
      <c r="D4818" s="113" t="s">
        <v>11743</v>
      </c>
      <c r="E4818" s="113">
        <f t="shared" si="75"/>
        <v>30300899</v>
      </c>
      <c r="F4818" s="113" t="s">
        <v>11571</v>
      </c>
      <c r="G4818" s="113" t="s">
        <v>8463</v>
      </c>
      <c r="H4818" s="113" t="s">
        <v>11684</v>
      </c>
      <c r="I4818" s="113" t="s">
        <v>11744</v>
      </c>
    </row>
    <row r="4819" spans="1:9" x14ac:dyDescent="0.2">
      <c r="A4819" s="113" t="s">
        <v>10491</v>
      </c>
      <c r="D4819" s="113" t="s">
        <v>11745</v>
      </c>
      <c r="E4819" s="113">
        <f t="shared" si="75"/>
        <v>30300901</v>
      </c>
      <c r="F4819" s="113" t="s">
        <v>11571</v>
      </c>
      <c r="G4819" s="113" t="s">
        <v>8463</v>
      </c>
      <c r="H4819" s="113" t="s">
        <v>11746</v>
      </c>
      <c r="I4819" s="113" t="s">
        <v>11747</v>
      </c>
    </row>
    <row r="4820" spans="1:9" x14ac:dyDescent="0.2">
      <c r="A4820" s="113" t="s">
        <v>10491</v>
      </c>
      <c r="D4820" s="113" t="s">
        <v>11748</v>
      </c>
      <c r="E4820" s="113">
        <f t="shared" si="75"/>
        <v>30300904</v>
      </c>
      <c r="F4820" s="113" t="s">
        <v>11571</v>
      </c>
      <c r="G4820" s="113" t="s">
        <v>8463</v>
      </c>
      <c r="H4820" s="113" t="s">
        <v>11746</v>
      </c>
      <c r="I4820" s="113" t="s">
        <v>5861</v>
      </c>
    </row>
    <row r="4821" spans="1:9" x14ac:dyDescent="0.2">
      <c r="A4821" s="113" t="s">
        <v>10491</v>
      </c>
      <c r="D4821" s="113" t="s">
        <v>5862</v>
      </c>
      <c r="E4821" s="113">
        <f t="shared" si="75"/>
        <v>30300906</v>
      </c>
      <c r="F4821" s="113" t="s">
        <v>11571</v>
      </c>
      <c r="G4821" s="113" t="s">
        <v>8463</v>
      </c>
      <c r="H4821" s="113" t="s">
        <v>11746</v>
      </c>
      <c r="I4821" s="113" t="s">
        <v>5863</v>
      </c>
    </row>
    <row r="4822" spans="1:9" x14ac:dyDescent="0.2">
      <c r="A4822" s="113" t="s">
        <v>10491</v>
      </c>
      <c r="D4822" s="113" t="s">
        <v>5864</v>
      </c>
      <c r="E4822" s="113">
        <f t="shared" si="75"/>
        <v>30300907</v>
      </c>
      <c r="F4822" s="113" t="s">
        <v>11571</v>
      </c>
      <c r="G4822" s="113" t="s">
        <v>8463</v>
      </c>
      <c r="H4822" s="113" t="s">
        <v>11746</v>
      </c>
      <c r="I4822" s="113" t="s">
        <v>5865</v>
      </c>
    </row>
    <row r="4823" spans="1:9" x14ac:dyDescent="0.2">
      <c r="A4823" s="113" t="s">
        <v>10491</v>
      </c>
      <c r="D4823" s="113" t="s">
        <v>5866</v>
      </c>
      <c r="E4823" s="113">
        <f t="shared" si="75"/>
        <v>30300908</v>
      </c>
      <c r="F4823" s="113" t="s">
        <v>11571</v>
      </c>
      <c r="G4823" s="113" t="s">
        <v>8463</v>
      </c>
      <c r="H4823" s="113" t="s">
        <v>11746</v>
      </c>
      <c r="I4823" s="113" t="s">
        <v>5867</v>
      </c>
    </row>
    <row r="4824" spans="1:9" x14ac:dyDescent="0.2">
      <c r="A4824" s="113" t="s">
        <v>10491</v>
      </c>
      <c r="D4824" s="113" t="s">
        <v>5868</v>
      </c>
      <c r="E4824" s="113">
        <f t="shared" si="75"/>
        <v>30300910</v>
      </c>
      <c r="F4824" s="113" t="s">
        <v>11571</v>
      </c>
      <c r="G4824" s="113" t="s">
        <v>8463</v>
      </c>
      <c r="H4824" s="113" t="s">
        <v>11746</v>
      </c>
      <c r="I4824" s="113" t="s">
        <v>5869</v>
      </c>
    </row>
    <row r="4825" spans="1:9" x14ac:dyDescent="0.2">
      <c r="A4825" s="113" t="s">
        <v>10491</v>
      </c>
      <c r="D4825" s="113" t="s">
        <v>5870</v>
      </c>
      <c r="E4825" s="113">
        <f t="shared" si="75"/>
        <v>30300911</v>
      </c>
      <c r="F4825" s="113" t="s">
        <v>11571</v>
      </c>
      <c r="G4825" s="113" t="s">
        <v>8463</v>
      </c>
      <c r="H4825" s="113" t="s">
        <v>11746</v>
      </c>
      <c r="I4825" s="113" t="s">
        <v>5871</v>
      </c>
    </row>
    <row r="4826" spans="1:9" x14ac:dyDescent="0.2">
      <c r="A4826" s="113" t="s">
        <v>10491</v>
      </c>
      <c r="D4826" s="113" t="s">
        <v>5872</v>
      </c>
      <c r="E4826" s="113">
        <f t="shared" si="75"/>
        <v>30300912</v>
      </c>
      <c r="F4826" s="113" t="s">
        <v>11571</v>
      </c>
      <c r="G4826" s="113" t="s">
        <v>8463</v>
      </c>
      <c r="H4826" s="113" t="s">
        <v>11746</v>
      </c>
      <c r="I4826" s="113" t="s">
        <v>13809</v>
      </c>
    </row>
    <row r="4827" spans="1:9" x14ac:dyDescent="0.2">
      <c r="A4827" s="113" t="s">
        <v>10491</v>
      </c>
      <c r="D4827" s="113" t="s">
        <v>5873</v>
      </c>
      <c r="E4827" s="113">
        <f t="shared" si="75"/>
        <v>30300913</v>
      </c>
      <c r="F4827" s="113" t="s">
        <v>11571</v>
      </c>
      <c r="G4827" s="113" t="s">
        <v>8463</v>
      </c>
      <c r="H4827" s="113" t="s">
        <v>11746</v>
      </c>
      <c r="I4827" s="113" t="s">
        <v>5874</v>
      </c>
    </row>
    <row r="4828" spans="1:9" x14ac:dyDescent="0.2">
      <c r="A4828" s="113" t="s">
        <v>10491</v>
      </c>
      <c r="D4828" s="113" t="s">
        <v>5875</v>
      </c>
      <c r="E4828" s="113">
        <f t="shared" si="75"/>
        <v>30300914</v>
      </c>
      <c r="F4828" s="113" t="s">
        <v>11571</v>
      </c>
      <c r="G4828" s="113" t="s">
        <v>8463</v>
      </c>
      <c r="H4828" s="113" t="s">
        <v>11746</v>
      </c>
      <c r="I4828" s="113" t="s">
        <v>8759</v>
      </c>
    </row>
    <row r="4829" spans="1:9" x14ac:dyDescent="0.2">
      <c r="A4829" s="113" t="s">
        <v>10491</v>
      </c>
      <c r="D4829" s="113" t="s">
        <v>8760</v>
      </c>
      <c r="E4829" s="113">
        <f t="shared" si="75"/>
        <v>30300915</v>
      </c>
      <c r="F4829" s="113" t="s">
        <v>11571</v>
      </c>
      <c r="G4829" s="113" t="s">
        <v>8463</v>
      </c>
      <c r="H4829" s="113" t="s">
        <v>11746</v>
      </c>
      <c r="I4829" s="113" t="s">
        <v>8761</v>
      </c>
    </row>
    <row r="4830" spans="1:9" x14ac:dyDescent="0.2">
      <c r="A4830" s="113" t="s">
        <v>10491</v>
      </c>
      <c r="D4830" s="113" t="s">
        <v>8762</v>
      </c>
      <c r="E4830" s="113">
        <f t="shared" si="75"/>
        <v>30300916</v>
      </c>
      <c r="F4830" s="113" t="s">
        <v>11571</v>
      </c>
      <c r="G4830" s="113" t="s">
        <v>8463</v>
      </c>
      <c r="H4830" s="113" t="s">
        <v>11746</v>
      </c>
      <c r="I4830" s="113" t="s">
        <v>8763</v>
      </c>
    </row>
    <row r="4831" spans="1:9" x14ac:dyDescent="0.2">
      <c r="A4831" s="113" t="s">
        <v>10491</v>
      </c>
      <c r="D4831" s="113" t="s">
        <v>8764</v>
      </c>
      <c r="E4831" s="113">
        <f t="shared" si="75"/>
        <v>30300917</v>
      </c>
      <c r="F4831" s="113" t="s">
        <v>11571</v>
      </c>
      <c r="G4831" s="113" t="s">
        <v>8463</v>
      </c>
      <c r="H4831" s="113" t="s">
        <v>11746</v>
      </c>
      <c r="I4831" s="113" t="s">
        <v>8765</v>
      </c>
    </row>
    <row r="4832" spans="1:9" x14ac:dyDescent="0.2">
      <c r="A4832" s="113" t="s">
        <v>10491</v>
      </c>
      <c r="D4832" s="113" t="s">
        <v>8766</v>
      </c>
      <c r="E4832" s="113">
        <f t="shared" si="75"/>
        <v>30300918</v>
      </c>
      <c r="F4832" s="113" t="s">
        <v>11571</v>
      </c>
      <c r="G4832" s="113" t="s">
        <v>8463</v>
      </c>
      <c r="H4832" s="113" t="s">
        <v>11746</v>
      </c>
      <c r="I4832" s="113" t="s">
        <v>8767</v>
      </c>
    </row>
    <row r="4833" spans="1:9" x14ac:dyDescent="0.2">
      <c r="A4833" s="113" t="s">
        <v>10491</v>
      </c>
      <c r="D4833" s="113" t="s">
        <v>8768</v>
      </c>
      <c r="E4833" s="113">
        <f t="shared" si="75"/>
        <v>30300919</v>
      </c>
      <c r="F4833" s="113" t="s">
        <v>11571</v>
      </c>
      <c r="G4833" s="113" t="s">
        <v>8463</v>
      </c>
      <c r="H4833" s="113" t="s">
        <v>11746</v>
      </c>
      <c r="I4833" s="113" t="s">
        <v>8769</v>
      </c>
    </row>
    <row r="4834" spans="1:9" x14ac:dyDescent="0.2">
      <c r="A4834" s="113" t="s">
        <v>10491</v>
      </c>
      <c r="D4834" s="113" t="s">
        <v>8770</v>
      </c>
      <c r="E4834" s="113">
        <f t="shared" si="75"/>
        <v>30300920</v>
      </c>
      <c r="F4834" s="113" t="s">
        <v>11571</v>
      </c>
      <c r="G4834" s="113" t="s">
        <v>8463</v>
      </c>
      <c r="H4834" s="113" t="s">
        <v>11746</v>
      </c>
      <c r="I4834" s="113" t="s">
        <v>8771</v>
      </c>
    </row>
    <row r="4835" spans="1:9" x14ac:dyDescent="0.2">
      <c r="A4835" s="113" t="s">
        <v>10491</v>
      </c>
      <c r="D4835" s="113" t="s">
        <v>8772</v>
      </c>
      <c r="E4835" s="113">
        <f t="shared" si="75"/>
        <v>30300921</v>
      </c>
      <c r="F4835" s="113" t="s">
        <v>11571</v>
      </c>
      <c r="G4835" s="113" t="s">
        <v>8463</v>
      </c>
      <c r="H4835" s="113" t="s">
        <v>11746</v>
      </c>
      <c r="I4835" s="113" t="s">
        <v>8773</v>
      </c>
    </row>
    <row r="4836" spans="1:9" x14ac:dyDescent="0.2">
      <c r="A4836" s="113" t="s">
        <v>10491</v>
      </c>
      <c r="D4836" s="113" t="s">
        <v>8774</v>
      </c>
      <c r="E4836" s="113">
        <f t="shared" si="75"/>
        <v>30300922</v>
      </c>
      <c r="F4836" s="113" t="s">
        <v>11571</v>
      </c>
      <c r="G4836" s="113" t="s">
        <v>8463</v>
      </c>
      <c r="H4836" s="113" t="s">
        <v>11746</v>
      </c>
      <c r="I4836" s="113" t="s">
        <v>8775</v>
      </c>
    </row>
    <row r="4837" spans="1:9" x14ac:dyDescent="0.2">
      <c r="A4837" s="113" t="s">
        <v>10491</v>
      </c>
      <c r="D4837" s="113" t="s">
        <v>8776</v>
      </c>
      <c r="E4837" s="113">
        <f t="shared" si="75"/>
        <v>30300923</v>
      </c>
      <c r="F4837" s="113" t="s">
        <v>11571</v>
      </c>
      <c r="G4837" s="113" t="s">
        <v>8463</v>
      </c>
      <c r="H4837" s="113" t="s">
        <v>11746</v>
      </c>
      <c r="I4837" s="113" t="s">
        <v>8777</v>
      </c>
    </row>
    <row r="4838" spans="1:9" x14ac:dyDescent="0.2">
      <c r="A4838" s="113" t="s">
        <v>10491</v>
      </c>
      <c r="D4838" s="113" t="s">
        <v>8778</v>
      </c>
      <c r="E4838" s="113">
        <f t="shared" si="75"/>
        <v>30300924</v>
      </c>
      <c r="F4838" s="113" t="s">
        <v>11571</v>
      </c>
      <c r="G4838" s="113" t="s">
        <v>8463</v>
      </c>
      <c r="H4838" s="113" t="s">
        <v>11746</v>
      </c>
      <c r="I4838" s="113" t="s">
        <v>8779</v>
      </c>
    </row>
    <row r="4839" spans="1:9" x14ac:dyDescent="0.2">
      <c r="A4839" s="113" t="s">
        <v>10491</v>
      </c>
      <c r="D4839" s="113" t="s">
        <v>8780</v>
      </c>
      <c r="E4839" s="113">
        <f t="shared" si="75"/>
        <v>30300925</v>
      </c>
      <c r="F4839" s="113" t="s">
        <v>11571</v>
      </c>
      <c r="G4839" s="113" t="s">
        <v>8463</v>
      </c>
      <c r="H4839" s="113" t="s">
        <v>11746</v>
      </c>
      <c r="I4839" s="113" t="s">
        <v>8781</v>
      </c>
    </row>
    <row r="4840" spans="1:9" x14ac:dyDescent="0.2">
      <c r="A4840" s="113" t="s">
        <v>10491</v>
      </c>
      <c r="D4840" s="113" t="s">
        <v>8782</v>
      </c>
      <c r="E4840" s="113">
        <f t="shared" si="75"/>
        <v>30300926</v>
      </c>
      <c r="F4840" s="113" t="s">
        <v>11571</v>
      </c>
      <c r="G4840" s="113" t="s">
        <v>8463</v>
      </c>
      <c r="H4840" s="113" t="s">
        <v>11746</v>
      </c>
      <c r="I4840" s="113" t="s">
        <v>8783</v>
      </c>
    </row>
    <row r="4841" spans="1:9" x14ac:dyDescent="0.2">
      <c r="A4841" s="113" t="s">
        <v>10491</v>
      </c>
      <c r="D4841" s="113" t="s">
        <v>5901</v>
      </c>
      <c r="E4841" s="113">
        <f t="shared" si="75"/>
        <v>30300927</v>
      </c>
      <c r="F4841" s="113" t="s">
        <v>11571</v>
      </c>
      <c r="G4841" s="113" t="s">
        <v>8463</v>
      </c>
      <c r="H4841" s="113" t="s">
        <v>11746</v>
      </c>
      <c r="I4841" s="113" t="s">
        <v>5902</v>
      </c>
    </row>
    <row r="4842" spans="1:9" x14ac:dyDescent="0.2">
      <c r="A4842" s="113" t="s">
        <v>10491</v>
      </c>
      <c r="D4842" s="113" t="s">
        <v>5903</v>
      </c>
      <c r="E4842" s="113">
        <f t="shared" si="75"/>
        <v>30300928</v>
      </c>
      <c r="F4842" s="113" t="s">
        <v>11571</v>
      </c>
      <c r="G4842" s="113" t="s">
        <v>8463</v>
      </c>
      <c r="H4842" s="113" t="s">
        <v>11746</v>
      </c>
      <c r="I4842" s="113" t="s">
        <v>5904</v>
      </c>
    </row>
    <row r="4843" spans="1:9" x14ac:dyDescent="0.2">
      <c r="A4843" s="113" t="s">
        <v>10491</v>
      </c>
      <c r="D4843" s="113" t="s">
        <v>5905</v>
      </c>
      <c r="E4843" s="113">
        <f t="shared" si="75"/>
        <v>30300929</v>
      </c>
      <c r="F4843" s="113" t="s">
        <v>11571</v>
      </c>
      <c r="G4843" s="113" t="s">
        <v>8463</v>
      </c>
      <c r="H4843" s="113" t="s">
        <v>11746</v>
      </c>
      <c r="I4843" s="113" t="s">
        <v>5906</v>
      </c>
    </row>
    <row r="4844" spans="1:9" x14ac:dyDescent="0.2">
      <c r="A4844" s="113" t="s">
        <v>10491</v>
      </c>
      <c r="D4844" s="113" t="s">
        <v>5907</v>
      </c>
      <c r="E4844" s="113">
        <f t="shared" si="75"/>
        <v>30300930</v>
      </c>
      <c r="F4844" s="113" t="s">
        <v>11571</v>
      </c>
      <c r="G4844" s="113" t="s">
        <v>8463</v>
      </c>
      <c r="H4844" s="113" t="s">
        <v>11746</v>
      </c>
      <c r="I4844" s="113" t="s">
        <v>5908</v>
      </c>
    </row>
    <row r="4845" spans="1:9" x14ac:dyDescent="0.2">
      <c r="A4845" s="113" t="s">
        <v>10491</v>
      </c>
      <c r="D4845" s="113" t="s">
        <v>5909</v>
      </c>
      <c r="E4845" s="113">
        <f t="shared" si="75"/>
        <v>30300931</v>
      </c>
      <c r="F4845" s="113" t="s">
        <v>11571</v>
      </c>
      <c r="G4845" s="113" t="s">
        <v>8463</v>
      </c>
      <c r="H4845" s="113" t="s">
        <v>11746</v>
      </c>
      <c r="I4845" s="113" t="s">
        <v>5910</v>
      </c>
    </row>
    <row r="4846" spans="1:9" x14ac:dyDescent="0.2">
      <c r="A4846" s="113" t="s">
        <v>10491</v>
      </c>
      <c r="D4846" s="113" t="s">
        <v>5911</v>
      </c>
      <c r="E4846" s="113">
        <f t="shared" si="75"/>
        <v>30300932</v>
      </c>
      <c r="F4846" s="113" t="s">
        <v>11571</v>
      </c>
      <c r="G4846" s="113" t="s">
        <v>8463</v>
      </c>
      <c r="H4846" s="113" t="s">
        <v>11746</v>
      </c>
      <c r="I4846" s="113" t="s">
        <v>5912</v>
      </c>
    </row>
    <row r="4847" spans="1:9" x14ac:dyDescent="0.2">
      <c r="A4847" s="113" t="s">
        <v>10491</v>
      </c>
      <c r="D4847" s="113" t="s">
        <v>5913</v>
      </c>
      <c r="E4847" s="113">
        <f t="shared" si="75"/>
        <v>30300933</v>
      </c>
      <c r="F4847" s="113" t="s">
        <v>11571</v>
      </c>
      <c r="G4847" s="113" t="s">
        <v>8463</v>
      </c>
      <c r="H4847" s="113" t="s">
        <v>11746</v>
      </c>
      <c r="I4847" s="113" t="s">
        <v>5914</v>
      </c>
    </row>
    <row r="4848" spans="1:9" x14ac:dyDescent="0.2">
      <c r="A4848" s="113" t="s">
        <v>10491</v>
      </c>
      <c r="D4848" s="113" t="s">
        <v>5915</v>
      </c>
      <c r="E4848" s="113">
        <f t="shared" si="75"/>
        <v>30300934</v>
      </c>
      <c r="F4848" s="113" t="s">
        <v>11571</v>
      </c>
      <c r="G4848" s="113" t="s">
        <v>8463</v>
      </c>
      <c r="H4848" s="113" t="s">
        <v>11746</v>
      </c>
      <c r="I4848" s="113" t="s">
        <v>5916</v>
      </c>
    </row>
    <row r="4849" spans="1:9" x14ac:dyDescent="0.2">
      <c r="A4849" s="113" t="s">
        <v>10491</v>
      </c>
      <c r="D4849" s="113" t="s">
        <v>5917</v>
      </c>
      <c r="E4849" s="113">
        <f t="shared" si="75"/>
        <v>30300935</v>
      </c>
      <c r="F4849" s="113" t="s">
        <v>11571</v>
      </c>
      <c r="G4849" s="113" t="s">
        <v>8463</v>
      </c>
      <c r="H4849" s="113" t="s">
        <v>11746</v>
      </c>
      <c r="I4849" s="113" t="s">
        <v>5918</v>
      </c>
    </row>
    <row r="4850" spans="1:9" x14ac:dyDescent="0.2">
      <c r="A4850" s="113" t="s">
        <v>10491</v>
      </c>
      <c r="D4850" s="113" t="s">
        <v>5919</v>
      </c>
      <c r="E4850" s="113">
        <f t="shared" si="75"/>
        <v>30300936</v>
      </c>
      <c r="F4850" s="113" t="s">
        <v>11571</v>
      </c>
      <c r="G4850" s="113" t="s">
        <v>8463</v>
      </c>
      <c r="H4850" s="113" t="s">
        <v>11746</v>
      </c>
      <c r="I4850" s="113" t="s">
        <v>5920</v>
      </c>
    </row>
    <row r="4851" spans="1:9" x14ac:dyDescent="0.2">
      <c r="A4851" s="113" t="s">
        <v>10491</v>
      </c>
      <c r="D4851" s="113" t="s">
        <v>5921</v>
      </c>
      <c r="E4851" s="113">
        <f t="shared" si="75"/>
        <v>30300998</v>
      </c>
      <c r="F4851" s="113" t="s">
        <v>11571</v>
      </c>
      <c r="G4851" s="113" t="s">
        <v>8463</v>
      </c>
      <c r="H4851" s="113" t="s">
        <v>11746</v>
      </c>
      <c r="I4851" s="113" t="s">
        <v>7789</v>
      </c>
    </row>
    <row r="4852" spans="1:9" x14ac:dyDescent="0.2">
      <c r="A4852" s="113" t="s">
        <v>10491</v>
      </c>
      <c r="D4852" s="113" t="s">
        <v>5922</v>
      </c>
      <c r="E4852" s="113">
        <f t="shared" si="75"/>
        <v>30300999</v>
      </c>
      <c r="F4852" s="113" t="s">
        <v>11571</v>
      </c>
      <c r="G4852" s="113" t="s">
        <v>8463</v>
      </c>
      <c r="H4852" s="113" t="s">
        <v>11746</v>
      </c>
      <c r="I4852" s="113" t="s">
        <v>7789</v>
      </c>
    </row>
    <row r="4853" spans="1:9" x14ac:dyDescent="0.2">
      <c r="A4853" s="113" t="s">
        <v>10491</v>
      </c>
      <c r="D4853" s="113" t="s">
        <v>5923</v>
      </c>
      <c r="E4853" s="113">
        <f t="shared" si="75"/>
        <v>30301001</v>
      </c>
      <c r="F4853" s="113" t="s">
        <v>11571</v>
      </c>
      <c r="G4853" s="113" t="s">
        <v>8463</v>
      </c>
      <c r="H4853" s="113" t="s">
        <v>5924</v>
      </c>
      <c r="I4853" s="113" t="s">
        <v>5925</v>
      </c>
    </row>
    <row r="4854" spans="1:9" x14ac:dyDescent="0.2">
      <c r="A4854" s="113" t="s">
        <v>10491</v>
      </c>
      <c r="D4854" s="113" t="s">
        <v>5926</v>
      </c>
      <c r="E4854" s="113">
        <f t="shared" si="75"/>
        <v>30301002</v>
      </c>
      <c r="F4854" s="113" t="s">
        <v>11571</v>
      </c>
      <c r="G4854" s="113" t="s">
        <v>8463</v>
      </c>
      <c r="H4854" s="113" t="s">
        <v>5924</v>
      </c>
      <c r="I4854" s="113" t="s">
        <v>5927</v>
      </c>
    </row>
    <row r="4855" spans="1:9" x14ac:dyDescent="0.2">
      <c r="A4855" s="113" t="s">
        <v>10491</v>
      </c>
      <c r="D4855" s="113" t="s">
        <v>5928</v>
      </c>
      <c r="E4855" s="113">
        <f t="shared" si="75"/>
        <v>30301003</v>
      </c>
      <c r="F4855" s="113" t="s">
        <v>11571</v>
      </c>
      <c r="G4855" s="113" t="s">
        <v>8463</v>
      </c>
      <c r="H4855" s="113" t="s">
        <v>5924</v>
      </c>
      <c r="I4855" s="113" t="s">
        <v>5929</v>
      </c>
    </row>
    <row r="4856" spans="1:9" x14ac:dyDescent="0.2">
      <c r="A4856" s="113" t="s">
        <v>10491</v>
      </c>
      <c r="D4856" s="113" t="s">
        <v>5930</v>
      </c>
      <c r="E4856" s="113">
        <f t="shared" si="75"/>
        <v>30301004</v>
      </c>
      <c r="F4856" s="113" t="s">
        <v>11571</v>
      </c>
      <c r="G4856" s="113" t="s">
        <v>8463</v>
      </c>
      <c r="H4856" s="113" t="s">
        <v>5924</v>
      </c>
      <c r="I4856" s="113" t="s">
        <v>5931</v>
      </c>
    </row>
    <row r="4857" spans="1:9" x14ac:dyDescent="0.2">
      <c r="A4857" s="113" t="s">
        <v>10491</v>
      </c>
      <c r="D4857" s="113" t="s">
        <v>5932</v>
      </c>
      <c r="E4857" s="113">
        <f t="shared" si="75"/>
        <v>30301005</v>
      </c>
      <c r="F4857" s="113" t="s">
        <v>11571</v>
      </c>
      <c r="G4857" s="113" t="s">
        <v>8463</v>
      </c>
      <c r="H4857" s="113" t="s">
        <v>5924</v>
      </c>
      <c r="I4857" s="113" t="s">
        <v>5933</v>
      </c>
    </row>
    <row r="4858" spans="1:9" x14ac:dyDescent="0.2">
      <c r="A4858" s="113" t="s">
        <v>10491</v>
      </c>
      <c r="D4858" s="113" t="s">
        <v>5934</v>
      </c>
      <c r="E4858" s="113">
        <f t="shared" si="75"/>
        <v>30301006</v>
      </c>
      <c r="F4858" s="113" t="s">
        <v>11571</v>
      </c>
      <c r="G4858" s="113" t="s">
        <v>8463</v>
      </c>
      <c r="H4858" s="113" t="s">
        <v>5924</v>
      </c>
      <c r="I4858" s="113" t="s">
        <v>5935</v>
      </c>
    </row>
    <row r="4859" spans="1:9" x14ac:dyDescent="0.2">
      <c r="A4859" s="113" t="s">
        <v>10491</v>
      </c>
      <c r="D4859" s="113" t="s">
        <v>5936</v>
      </c>
      <c r="E4859" s="113">
        <f t="shared" si="75"/>
        <v>30301007</v>
      </c>
      <c r="F4859" s="113" t="s">
        <v>11571</v>
      </c>
      <c r="G4859" s="113" t="s">
        <v>8463</v>
      </c>
      <c r="H4859" s="113" t="s">
        <v>5924</v>
      </c>
      <c r="I4859" s="113" t="s">
        <v>5937</v>
      </c>
    </row>
    <row r="4860" spans="1:9" x14ac:dyDescent="0.2">
      <c r="A4860" s="113" t="s">
        <v>10491</v>
      </c>
      <c r="D4860" s="113" t="s">
        <v>5938</v>
      </c>
      <c r="E4860" s="113">
        <f t="shared" si="75"/>
        <v>30301008</v>
      </c>
      <c r="F4860" s="113" t="s">
        <v>11571</v>
      </c>
      <c r="G4860" s="113" t="s">
        <v>8463</v>
      </c>
      <c r="H4860" s="113" t="s">
        <v>5924</v>
      </c>
      <c r="I4860" s="113" t="s">
        <v>5939</v>
      </c>
    </row>
    <row r="4861" spans="1:9" x14ac:dyDescent="0.2">
      <c r="A4861" s="113" t="s">
        <v>10491</v>
      </c>
      <c r="D4861" s="113" t="s">
        <v>5940</v>
      </c>
      <c r="E4861" s="113">
        <f t="shared" si="75"/>
        <v>30301009</v>
      </c>
      <c r="F4861" s="113" t="s">
        <v>11571</v>
      </c>
      <c r="G4861" s="113" t="s">
        <v>8463</v>
      </c>
      <c r="H4861" s="113" t="s">
        <v>5924</v>
      </c>
      <c r="I4861" s="113" t="s">
        <v>5941</v>
      </c>
    </row>
    <row r="4862" spans="1:9" x14ac:dyDescent="0.2">
      <c r="A4862" s="113" t="s">
        <v>10491</v>
      </c>
      <c r="D4862" s="113" t="s">
        <v>5942</v>
      </c>
      <c r="E4862" s="113">
        <f t="shared" si="75"/>
        <v>30301010</v>
      </c>
      <c r="F4862" s="113" t="s">
        <v>11571</v>
      </c>
      <c r="G4862" s="113" t="s">
        <v>8463</v>
      </c>
      <c r="H4862" s="113" t="s">
        <v>5924</v>
      </c>
      <c r="I4862" s="113" t="s">
        <v>5943</v>
      </c>
    </row>
    <row r="4863" spans="1:9" x14ac:dyDescent="0.2">
      <c r="A4863" s="113" t="s">
        <v>10491</v>
      </c>
      <c r="D4863" s="113" t="s">
        <v>5944</v>
      </c>
      <c r="E4863" s="113">
        <f t="shared" si="75"/>
        <v>30301011</v>
      </c>
      <c r="F4863" s="113" t="s">
        <v>11571</v>
      </c>
      <c r="G4863" s="113" t="s">
        <v>8463</v>
      </c>
      <c r="H4863" s="113" t="s">
        <v>5924</v>
      </c>
      <c r="I4863" s="113" t="s">
        <v>6350</v>
      </c>
    </row>
    <row r="4864" spans="1:9" x14ac:dyDescent="0.2">
      <c r="A4864" s="113" t="s">
        <v>10491</v>
      </c>
      <c r="D4864" s="113" t="s">
        <v>5945</v>
      </c>
      <c r="E4864" s="113">
        <f t="shared" si="75"/>
        <v>30301012</v>
      </c>
      <c r="F4864" s="113" t="s">
        <v>11571</v>
      </c>
      <c r="G4864" s="113" t="s">
        <v>8463</v>
      </c>
      <c r="H4864" s="113" t="s">
        <v>5924</v>
      </c>
      <c r="I4864" s="113" t="s">
        <v>5946</v>
      </c>
    </row>
    <row r="4865" spans="1:9" x14ac:dyDescent="0.2">
      <c r="A4865" s="113" t="s">
        <v>10491</v>
      </c>
      <c r="D4865" s="113" t="s">
        <v>5947</v>
      </c>
      <c r="E4865" s="113">
        <f t="shared" si="75"/>
        <v>30301013</v>
      </c>
      <c r="F4865" s="113" t="s">
        <v>11571</v>
      </c>
      <c r="G4865" s="113" t="s">
        <v>8463</v>
      </c>
      <c r="H4865" s="113" t="s">
        <v>5924</v>
      </c>
      <c r="I4865" s="113" t="s">
        <v>11641</v>
      </c>
    </row>
    <row r="4866" spans="1:9" x14ac:dyDescent="0.2">
      <c r="A4866" s="113" t="s">
        <v>10491</v>
      </c>
      <c r="D4866" s="113" t="s">
        <v>5948</v>
      </c>
      <c r="E4866" s="113">
        <f t="shared" ref="E4866:E4929" si="76">VALUE(D4866)</f>
        <v>30301014</v>
      </c>
      <c r="F4866" s="113" t="s">
        <v>11571</v>
      </c>
      <c r="G4866" s="113" t="s">
        <v>8463</v>
      </c>
      <c r="H4866" s="113" t="s">
        <v>5924</v>
      </c>
      <c r="I4866" s="113" t="s">
        <v>5949</v>
      </c>
    </row>
    <row r="4867" spans="1:9" x14ac:dyDescent="0.2">
      <c r="A4867" s="113" t="s">
        <v>10491</v>
      </c>
      <c r="D4867" s="113" t="s">
        <v>5950</v>
      </c>
      <c r="E4867" s="113">
        <f t="shared" si="76"/>
        <v>30301015</v>
      </c>
      <c r="F4867" s="113" t="s">
        <v>11571</v>
      </c>
      <c r="G4867" s="113" t="s">
        <v>8463</v>
      </c>
      <c r="H4867" s="113" t="s">
        <v>5924</v>
      </c>
      <c r="I4867" s="113" t="s">
        <v>5951</v>
      </c>
    </row>
    <row r="4868" spans="1:9" x14ac:dyDescent="0.2">
      <c r="A4868" s="113" t="s">
        <v>10491</v>
      </c>
      <c r="D4868" s="113" t="s">
        <v>5952</v>
      </c>
      <c r="E4868" s="113">
        <f t="shared" si="76"/>
        <v>30301016</v>
      </c>
      <c r="F4868" s="113" t="s">
        <v>11571</v>
      </c>
      <c r="G4868" s="113" t="s">
        <v>8463</v>
      </c>
      <c r="H4868" s="113" t="s">
        <v>5924</v>
      </c>
      <c r="I4868" s="113" t="s">
        <v>5953</v>
      </c>
    </row>
    <row r="4869" spans="1:9" x14ac:dyDescent="0.2">
      <c r="A4869" s="113" t="s">
        <v>10491</v>
      </c>
      <c r="D4869" s="113" t="s">
        <v>5954</v>
      </c>
      <c r="E4869" s="113">
        <f t="shared" si="76"/>
        <v>30301017</v>
      </c>
      <c r="F4869" s="113" t="s">
        <v>11571</v>
      </c>
      <c r="G4869" s="113" t="s">
        <v>8463</v>
      </c>
      <c r="H4869" s="113" t="s">
        <v>5924</v>
      </c>
      <c r="I4869" s="113" t="s">
        <v>5955</v>
      </c>
    </row>
    <row r="4870" spans="1:9" x14ac:dyDescent="0.2">
      <c r="A4870" s="113" t="s">
        <v>10491</v>
      </c>
      <c r="D4870" s="113" t="s">
        <v>5956</v>
      </c>
      <c r="E4870" s="113">
        <f t="shared" si="76"/>
        <v>30301018</v>
      </c>
      <c r="F4870" s="113" t="s">
        <v>11571</v>
      </c>
      <c r="G4870" s="113" t="s">
        <v>8463</v>
      </c>
      <c r="H4870" s="113" t="s">
        <v>5924</v>
      </c>
      <c r="I4870" s="113" t="s">
        <v>5957</v>
      </c>
    </row>
    <row r="4871" spans="1:9" x14ac:dyDescent="0.2">
      <c r="A4871" s="113" t="s">
        <v>10491</v>
      </c>
      <c r="D4871" s="113" t="s">
        <v>5958</v>
      </c>
      <c r="E4871" s="113">
        <f t="shared" si="76"/>
        <v>30301019</v>
      </c>
      <c r="F4871" s="113" t="s">
        <v>11571</v>
      </c>
      <c r="G4871" s="113" t="s">
        <v>8463</v>
      </c>
      <c r="H4871" s="113" t="s">
        <v>5924</v>
      </c>
      <c r="I4871" s="113" t="s">
        <v>5959</v>
      </c>
    </row>
    <row r="4872" spans="1:9" x14ac:dyDescent="0.2">
      <c r="A4872" s="113" t="s">
        <v>10491</v>
      </c>
      <c r="D4872" s="113" t="s">
        <v>5960</v>
      </c>
      <c r="E4872" s="113">
        <f t="shared" si="76"/>
        <v>30301020</v>
      </c>
      <c r="F4872" s="113" t="s">
        <v>11571</v>
      </c>
      <c r="G4872" s="113" t="s">
        <v>8463</v>
      </c>
      <c r="H4872" s="113" t="s">
        <v>5924</v>
      </c>
      <c r="I4872" s="113" t="s">
        <v>5961</v>
      </c>
    </row>
    <row r="4873" spans="1:9" x14ac:dyDescent="0.2">
      <c r="A4873" s="113" t="s">
        <v>10491</v>
      </c>
      <c r="D4873" s="113" t="s">
        <v>5962</v>
      </c>
      <c r="E4873" s="113">
        <f t="shared" si="76"/>
        <v>30301021</v>
      </c>
      <c r="F4873" s="113" t="s">
        <v>11571</v>
      </c>
      <c r="G4873" s="113" t="s">
        <v>8463</v>
      </c>
      <c r="H4873" s="113" t="s">
        <v>5924</v>
      </c>
      <c r="I4873" s="113" t="s">
        <v>5963</v>
      </c>
    </row>
    <row r="4874" spans="1:9" x14ac:dyDescent="0.2">
      <c r="A4874" s="113" t="s">
        <v>10491</v>
      </c>
      <c r="D4874" s="113" t="s">
        <v>5964</v>
      </c>
      <c r="E4874" s="113">
        <f t="shared" si="76"/>
        <v>30301022</v>
      </c>
      <c r="F4874" s="113" t="s">
        <v>11571</v>
      </c>
      <c r="G4874" s="113" t="s">
        <v>8463</v>
      </c>
      <c r="H4874" s="113" t="s">
        <v>5924</v>
      </c>
      <c r="I4874" s="113" t="s">
        <v>5965</v>
      </c>
    </row>
    <row r="4875" spans="1:9" x14ac:dyDescent="0.2">
      <c r="A4875" s="113" t="s">
        <v>10491</v>
      </c>
      <c r="D4875" s="113" t="s">
        <v>5966</v>
      </c>
      <c r="E4875" s="113">
        <f t="shared" si="76"/>
        <v>30301023</v>
      </c>
      <c r="F4875" s="113" t="s">
        <v>11571</v>
      </c>
      <c r="G4875" s="113" t="s">
        <v>8463</v>
      </c>
      <c r="H4875" s="113" t="s">
        <v>5924</v>
      </c>
      <c r="I4875" s="113" t="s">
        <v>5967</v>
      </c>
    </row>
    <row r="4876" spans="1:9" x14ac:dyDescent="0.2">
      <c r="A4876" s="113" t="s">
        <v>10491</v>
      </c>
      <c r="D4876" s="113" t="s">
        <v>5968</v>
      </c>
      <c r="E4876" s="113">
        <f t="shared" si="76"/>
        <v>30301024</v>
      </c>
      <c r="F4876" s="113" t="s">
        <v>11571</v>
      </c>
      <c r="G4876" s="113" t="s">
        <v>8463</v>
      </c>
      <c r="H4876" s="113" t="s">
        <v>5924</v>
      </c>
      <c r="I4876" s="113" t="s">
        <v>5969</v>
      </c>
    </row>
    <row r="4877" spans="1:9" x14ac:dyDescent="0.2">
      <c r="A4877" s="113" t="s">
        <v>10491</v>
      </c>
      <c r="D4877" s="113" t="s">
        <v>5970</v>
      </c>
      <c r="E4877" s="113">
        <f t="shared" si="76"/>
        <v>30301025</v>
      </c>
      <c r="F4877" s="113" t="s">
        <v>11571</v>
      </c>
      <c r="G4877" s="113" t="s">
        <v>8463</v>
      </c>
      <c r="H4877" s="113" t="s">
        <v>5924</v>
      </c>
      <c r="I4877" s="113" t="s">
        <v>5971</v>
      </c>
    </row>
    <row r="4878" spans="1:9" x14ac:dyDescent="0.2">
      <c r="A4878" s="113" t="s">
        <v>10491</v>
      </c>
      <c r="D4878" s="113" t="s">
        <v>5972</v>
      </c>
      <c r="E4878" s="113">
        <f t="shared" si="76"/>
        <v>30301026</v>
      </c>
      <c r="F4878" s="113" t="s">
        <v>11571</v>
      </c>
      <c r="G4878" s="113" t="s">
        <v>8463</v>
      </c>
      <c r="H4878" s="113" t="s">
        <v>5924</v>
      </c>
      <c r="I4878" s="113" t="s">
        <v>5973</v>
      </c>
    </row>
    <row r="4879" spans="1:9" x14ac:dyDescent="0.2">
      <c r="A4879" s="113" t="s">
        <v>10491</v>
      </c>
      <c r="D4879" s="113" t="s">
        <v>5974</v>
      </c>
      <c r="E4879" s="113">
        <f t="shared" si="76"/>
        <v>30301027</v>
      </c>
      <c r="F4879" s="113" t="s">
        <v>11571</v>
      </c>
      <c r="G4879" s="113" t="s">
        <v>8463</v>
      </c>
      <c r="H4879" s="113" t="s">
        <v>5924</v>
      </c>
      <c r="I4879" s="113" t="s">
        <v>3286</v>
      </c>
    </row>
    <row r="4880" spans="1:9" x14ac:dyDescent="0.2">
      <c r="A4880" s="113" t="s">
        <v>10491</v>
      </c>
      <c r="D4880" s="113" t="s">
        <v>3287</v>
      </c>
      <c r="E4880" s="113">
        <f t="shared" si="76"/>
        <v>30301028</v>
      </c>
      <c r="F4880" s="113" t="s">
        <v>11571</v>
      </c>
      <c r="G4880" s="113" t="s">
        <v>8463</v>
      </c>
      <c r="H4880" s="113" t="s">
        <v>5924</v>
      </c>
      <c r="I4880" s="113" t="s">
        <v>3288</v>
      </c>
    </row>
    <row r="4881" spans="1:9" x14ac:dyDescent="0.2">
      <c r="A4881" s="113" t="s">
        <v>10491</v>
      </c>
      <c r="D4881" s="113" t="s">
        <v>3289</v>
      </c>
      <c r="E4881" s="113">
        <f t="shared" si="76"/>
        <v>30301029</v>
      </c>
      <c r="F4881" s="113" t="s">
        <v>11571</v>
      </c>
      <c r="G4881" s="113" t="s">
        <v>8463</v>
      </c>
      <c r="H4881" s="113" t="s">
        <v>5924</v>
      </c>
      <c r="I4881" s="113" t="s">
        <v>3290</v>
      </c>
    </row>
    <row r="4882" spans="1:9" x14ac:dyDescent="0.2">
      <c r="A4882" s="113" t="s">
        <v>10491</v>
      </c>
      <c r="D4882" s="113" t="s">
        <v>3291</v>
      </c>
      <c r="E4882" s="113">
        <f t="shared" si="76"/>
        <v>30301030</v>
      </c>
      <c r="F4882" s="113" t="s">
        <v>11571</v>
      </c>
      <c r="G4882" s="113" t="s">
        <v>8463</v>
      </c>
      <c r="H4882" s="113" t="s">
        <v>5924</v>
      </c>
      <c r="I4882" s="113" t="s">
        <v>3292</v>
      </c>
    </row>
    <row r="4883" spans="1:9" x14ac:dyDescent="0.2">
      <c r="A4883" s="113" t="s">
        <v>10491</v>
      </c>
      <c r="D4883" s="113" t="s">
        <v>3293</v>
      </c>
      <c r="E4883" s="113">
        <f t="shared" si="76"/>
        <v>30301031</v>
      </c>
      <c r="F4883" s="113" t="s">
        <v>11571</v>
      </c>
      <c r="G4883" s="113" t="s">
        <v>8463</v>
      </c>
      <c r="H4883" s="113" t="s">
        <v>5924</v>
      </c>
      <c r="I4883" s="113" t="s">
        <v>3294</v>
      </c>
    </row>
    <row r="4884" spans="1:9" x14ac:dyDescent="0.2">
      <c r="A4884" s="113" t="s">
        <v>10491</v>
      </c>
      <c r="D4884" s="113" t="s">
        <v>3295</v>
      </c>
      <c r="E4884" s="113">
        <f t="shared" si="76"/>
        <v>30301032</v>
      </c>
      <c r="F4884" s="113" t="s">
        <v>11571</v>
      </c>
      <c r="G4884" s="113" t="s">
        <v>8463</v>
      </c>
      <c r="H4884" s="113" t="s">
        <v>5924</v>
      </c>
      <c r="I4884" s="113" t="s">
        <v>11637</v>
      </c>
    </row>
    <row r="4885" spans="1:9" x14ac:dyDescent="0.2">
      <c r="A4885" s="113" t="s">
        <v>10491</v>
      </c>
      <c r="D4885" s="113" t="s">
        <v>3296</v>
      </c>
      <c r="E4885" s="113">
        <f t="shared" si="76"/>
        <v>30301099</v>
      </c>
      <c r="F4885" s="113" t="s">
        <v>11571</v>
      </c>
      <c r="G4885" s="113" t="s">
        <v>8463</v>
      </c>
      <c r="H4885" s="113" t="s">
        <v>5924</v>
      </c>
      <c r="I4885" s="113" t="s">
        <v>7789</v>
      </c>
    </row>
    <row r="4886" spans="1:9" x14ac:dyDescent="0.2">
      <c r="A4886" s="113" t="s">
        <v>10491</v>
      </c>
      <c r="D4886" s="113" t="s">
        <v>3297</v>
      </c>
      <c r="E4886" s="113">
        <f t="shared" si="76"/>
        <v>30301101</v>
      </c>
      <c r="F4886" s="113" t="s">
        <v>11571</v>
      </c>
      <c r="G4886" s="113" t="s">
        <v>8463</v>
      </c>
      <c r="H4886" s="113" t="s">
        <v>3298</v>
      </c>
      <c r="I4886" s="113" t="s">
        <v>3299</v>
      </c>
    </row>
    <row r="4887" spans="1:9" x14ac:dyDescent="0.2">
      <c r="A4887" s="113" t="s">
        <v>10491</v>
      </c>
      <c r="D4887" s="113" t="s">
        <v>3300</v>
      </c>
      <c r="E4887" s="113">
        <f t="shared" si="76"/>
        <v>30301102</v>
      </c>
      <c r="F4887" s="113" t="s">
        <v>11571</v>
      </c>
      <c r="G4887" s="113" t="s">
        <v>8463</v>
      </c>
      <c r="H4887" s="113" t="s">
        <v>3298</v>
      </c>
      <c r="I4887" s="113" t="s">
        <v>3301</v>
      </c>
    </row>
    <row r="4888" spans="1:9" x14ac:dyDescent="0.2">
      <c r="A4888" s="113" t="s">
        <v>10491</v>
      </c>
      <c r="D4888" s="113" t="s">
        <v>3302</v>
      </c>
      <c r="E4888" s="113">
        <f t="shared" si="76"/>
        <v>30301199</v>
      </c>
      <c r="F4888" s="113" t="s">
        <v>11571</v>
      </c>
      <c r="G4888" s="113" t="s">
        <v>8463</v>
      </c>
      <c r="H4888" s="113" t="s">
        <v>3298</v>
      </c>
      <c r="I4888" s="113" t="s">
        <v>7789</v>
      </c>
    </row>
    <row r="4889" spans="1:9" x14ac:dyDescent="0.2">
      <c r="A4889" s="113" t="s">
        <v>10491</v>
      </c>
      <c r="D4889" s="113" t="s">
        <v>3303</v>
      </c>
      <c r="E4889" s="113">
        <f t="shared" si="76"/>
        <v>30301201</v>
      </c>
      <c r="F4889" s="113" t="s">
        <v>11571</v>
      </c>
      <c r="G4889" s="113" t="s">
        <v>8463</v>
      </c>
      <c r="H4889" s="113" t="s">
        <v>3304</v>
      </c>
      <c r="I4889" s="113" t="s">
        <v>3305</v>
      </c>
    </row>
    <row r="4890" spans="1:9" x14ac:dyDescent="0.2">
      <c r="A4890" s="113" t="s">
        <v>10491</v>
      </c>
      <c r="D4890" s="113" t="s">
        <v>3306</v>
      </c>
      <c r="E4890" s="113">
        <f t="shared" si="76"/>
        <v>30301202</v>
      </c>
      <c r="F4890" s="113" t="s">
        <v>11571</v>
      </c>
      <c r="G4890" s="113" t="s">
        <v>8463</v>
      </c>
      <c r="H4890" s="113" t="s">
        <v>3304</v>
      </c>
      <c r="I4890" s="113" t="s">
        <v>3307</v>
      </c>
    </row>
    <row r="4891" spans="1:9" x14ac:dyDescent="0.2">
      <c r="A4891" s="113" t="s">
        <v>10491</v>
      </c>
      <c r="D4891" s="113" t="s">
        <v>3308</v>
      </c>
      <c r="E4891" s="113">
        <f t="shared" si="76"/>
        <v>30301299</v>
      </c>
      <c r="F4891" s="113" t="s">
        <v>11571</v>
      </c>
      <c r="G4891" s="113" t="s">
        <v>8463</v>
      </c>
      <c r="H4891" s="113" t="s">
        <v>3304</v>
      </c>
      <c r="I4891" s="113" t="s">
        <v>7789</v>
      </c>
    </row>
    <row r="4892" spans="1:9" x14ac:dyDescent="0.2">
      <c r="A4892" s="113" t="s">
        <v>10491</v>
      </c>
      <c r="D4892" s="113" t="s">
        <v>3309</v>
      </c>
      <c r="E4892" s="113">
        <f t="shared" si="76"/>
        <v>30301301</v>
      </c>
      <c r="F4892" s="113" t="s">
        <v>11571</v>
      </c>
      <c r="G4892" s="113" t="s">
        <v>8463</v>
      </c>
      <c r="H4892" s="113" t="s">
        <v>3310</v>
      </c>
      <c r="I4892" s="113" t="s">
        <v>13041</v>
      </c>
    </row>
    <row r="4893" spans="1:9" x14ac:dyDescent="0.2">
      <c r="A4893" s="113" t="s">
        <v>10491</v>
      </c>
      <c r="D4893" s="113" t="s">
        <v>3311</v>
      </c>
      <c r="E4893" s="113">
        <f t="shared" si="76"/>
        <v>30301302</v>
      </c>
      <c r="F4893" s="113" t="s">
        <v>11571</v>
      </c>
      <c r="G4893" s="113" t="s">
        <v>8463</v>
      </c>
      <c r="H4893" s="113" t="s">
        <v>3310</v>
      </c>
      <c r="I4893" s="113" t="s">
        <v>3312</v>
      </c>
    </row>
    <row r="4894" spans="1:9" x14ac:dyDescent="0.2">
      <c r="A4894" s="113" t="s">
        <v>10491</v>
      </c>
      <c r="D4894" s="113" t="s">
        <v>3313</v>
      </c>
      <c r="E4894" s="113">
        <f t="shared" si="76"/>
        <v>30301401</v>
      </c>
      <c r="F4894" s="113" t="s">
        <v>11571</v>
      </c>
      <c r="G4894" s="113" t="s">
        <v>8463</v>
      </c>
      <c r="H4894" s="113" t="s">
        <v>3314</v>
      </c>
      <c r="I4894" s="113" t="s">
        <v>14878</v>
      </c>
    </row>
    <row r="4895" spans="1:9" x14ac:dyDescent="0.2">
      <c r="A4895" s="113" t="s">
        <v>10491</v>
      </c>
      <c r="D4895" s="113" t="s">
        <v>3315</v>
      </c>
      <c r="E4895" s="113">
        <f t="shared" si="76"/>
        <v>30301402</v>
      </c>
      <c r="F4895" s="113" t="s">
        <v>11571</v>
      </c>
      <c r="G4895" s="113" t="s">
        <v>8463</v>
      </c>
      <c r="H4895" s="113" t="s">
        <v>3314</v>
      </c>
      <c r="I4895" s="113" t="s">
        <v>3316</v>
      </c>
    </row>
    <row r="4896" spans="1:9" x14ac:dyDescent="0.2">
      <c r="A4896" s="113" t="s">
        <v>10491</v>
      </c>
      <c r="D4896" s="113" t="s">
        <v>3317</v>
      </c>
      <c r="E4896" s="113">
        <f t="shared" si="76"/>
        <v>30301403</v>
      </c>
      <c r="F4896" s="113" t="s">
        <v>11571</v>
      </c>
      <c r="G4896" s="113" t="s">
        <v>8463</v>
      </c>
      <c r="H4896" s="113" t="s">
        <v>3314</v>
      </c>
      <c r="I4896" s="113" t="s">
        <v>3318</v>
      </c>
    </row>
    <row r="4897" spans="1:9" x14ac:dyDescent="0.2">
      <c r="A4897" s="113" t="s">
        <v>10491</v>
      </c>
      <c r="D4897" s="113" t="s">
        <v>3319</v>
      </c>
      <c r="E4897" s="113">
        <f t="shared" si="76"/>
        <v>30301499</v>
      </c>
      <c r="F4897" s="113" t="s">
        <v>11571</v>
      </c>
      <c r="G4897" s="113" t="s">
        <v>8463</v>
      </c>
      <c r="H4897" s="113" t="s">
        <v>3314</v>
      </c>
      <c r="I4897" s="113" t="s">
        <v>7789</v>
      </c>
    </row>
    <row r="4898" spans="1:9" x14ac:dyDescent="0.2">
      <c r="A4898" s="113" t="s">
        <v>10491</v>
      </c>
      <c r="D4898" s="113" t="s">
        <v>3320</v>
      </c>
      <c r="E4898" s="113">
        <f t="shared" si="76"/>
        <v>30301501</v>
      </c>
      <c r="F4898" s="113" t="s">
        <v>11571</v>
      </c>
      <c r="G4898" s="113" t="s">
        <v>8463</v>
      </c>
      <c r="H4898" s="113" t="s">
        <v>3321</v>
      </c>
      <c r="I4898" s="113" t="s">
        <v>3322</v>
      </c>
    </row>
    <row r="4899" spans="1:9" x14ac:dyDescent="0.2">
      <c r="A4899" s="113" t="s">
        <v>10491</v>
      </c>
      <c r="D4899" s="113" t="s">
        <v>3323</v>
      </c>
      <c r="E4899" s="113">
        <f t="shared" si="76"/>
        <v>30301502</v>
      </c>
      <c r="F4899" s="113" t="s">
        <v>11571</v>
      </c>
      <c r="G4899" s="113" t="s">
        <v>8463</v>
      </c>
      <c r="H4899" s="113" t="s">
        <v>3321</v>
      </c>
      <c r="I4899" s="113" t="s">
        <v>3324</v>
      </c>
    </row>
    <row r="4900" spans="1:9" x14ac:dyDescent="0.2">
      <c r="A4900" s="113" t="s">
        <v>10491</v>
      </c>
      <c r="D4900" s="113" t="s">
        <v>3325</v>
      </c>
      <c r="E4900" s="113">
        <f t="shared" si="76"/>
        <v>30301503</v>
      </c>
      <c r="F4900" s="113" t="s">
        <v>11571</v>
      </c>
      <c r="G4900" s="113" t="s">
        <v>8463</v>
      </c>
      <c r="H4900" s="113" t="s">
        <v>3321</v>
      </c>
      <c r="I4900" s="113" t="s">
        <v>3326</v>
      </c>
    </row>
    <row r="4901" spans="1:9" x14ac:dyDescent="0.2">
      <c r="A4901" s="113" t="s">
        <v>10491</v>
      </c>
      <c r="D4901" s="113" t="s">
        <v>3327</v>
      </c>
      <c r="E4901" s="113">
        <f t="shared" si="76"/>
        <v>30301504</v>
      </c>
      <c r="F4901" s="113" t="s">
        <v>11571</v>
      </c>
      <c r="G4901" s="113" t="s">
        <v>8463</v>
      </c>
      <c r="H4901" s="113" t="s">
        <v>3321</v>
      </c>
      <c r="I4901" s="113" t="s">
        <v>3328</v>
      </c>
    </row>
    <row r="4902" spans="1:9" x14ac:dyDescent="0.2">
      <c r="A4902" s="113" t="s">
        <v>10491</v>
      </c>
      <c r="D4902" s="113" t="s">
        <v>3329</v>
      </c>
      <c r="E4902" s="113">
        <f t="shared" si="76"/>
        <v>30301505</v>
      </c>
      <c r="F4902" s="113" t="s">
        <v>11571</v>
      </c>
      <c r="G4902" s="113" t="s">
        <v>8463</v>
      </c>
      <c r="H4902" s="113" t="s">
        <v>3321</v>
      </c>
      <c r="I4902" s="113" t="s">
        <v>3330</v>
      </c>
    </row>
    <row r="4903" spans="1:9" x14ac:dyDescent="0.2">
      <c r="A4903" s="113" t="s">
        <v>10491</v>
      </c>
      <c r="D4903" s="113" t="s">
        <v>3331</v>
      </c>
      <c r="E4903" s="113">
        <f t="shared" si="76"/>
        <v>30301506</v>
      </c>
      <c r="F4903" s="113" t="s">
        <v>11571</v>
      </c>
      <c r="G4903" s="113" t="s">
        <v>8463</v>
      </c>
      <c r="H4903" s="113" t="s">
        <v>3321</v>
      </c>
      <c r="I4903" s="113" t="s">
        <v>3332</v>
      </c>
    </row>
    <row r="4904" spans="1:9" x14ac:dyDescent="0.2">
      <c r="A4904" s="113" t="s">
        <v>10491</v>
      </c>
      <c r="D4904" s="113" t="s">
        <v>3333</v>
      </c>
      <c r="E4904" s="113">
        <f t="shared" si="76"/>
        <v>30301510</v>
      </c>
      <c r="F4904" s="113" t="s">
        <v>11571</v>
      </c>
      <c r="G4904" s="113" t="s">
        <v>8463</v>
      </c>
      <c r="H4904" s="113" t="s">
        <v>3321</v>
      </c>
      <c r="I4904" s="113" t="s">
        <v>3334</v>
      </c>
    </row>
    <row r="4905" spans="1:9" x14ac:dyDescent="0.2">
      <c r="A4905" s="113" t="s">
        <v>10491</v>
      </c>
      <c r="D4905" s="113" t="s">
        <v>3335</v>
      </c>
      <c r="E4905" s="113">
        <f t="shared" si="76"/>
        <v>30301511</v>
      </c>
      <c r="F4905" s="113" t="s">
        <v>11571</v>
      </c>
      <c r="G4905" s="113" t="s">
        <v>8463</v>
      </c>
      <c r="H4905" s="113" t="s">
        <v>3321</v>
      </c>
      <c r="I4905" s="113" t="s">
        <v>3336</v>
      </c>
    </row>
    <row r="4906" spans="1:9" x14ac:dyDescent="0.2">
      <c r="A4906" s="113" t="s">
        <v>10491</v>
      </c>
      <c r="D4906" s="113" t="s">
        <v>3337</v>
      </c>
      <c r="E4906" s="113">
        <f t="shared" si="76"/>
        <v>30301512</v>
      </c>
      <c r="F4906" s="113" t="s">
        <v>11571</v>
      </c>
      <c r="G4906" s="113" t="s">
        <v>8463</v>
      </c>
      <c r="H4906" s="113" t="s">
        <v>3321</v>
      </c>
      <c r="I4906" s="113" t="s">
        <v>6034</v>
      </c>
    </row>
    <row r="4907" spans="1:9" x14ac:dyDescent="0.2">
      <c r="A4907" s="113" t="s">
        <v>10491</v>
      </c>
      <c r="D4907" s="113" t="s">
        <v>6035</v>
      </c>
      <c r="E4907" s="113">
        <f t="shared" si="76"/>
        <v>30301513</v>
      </c>
      <c r="F4907" s="113" t="s">
        <v>11571</v>
      </c>
      <c r="G4907" s="113" t="s">
        <v>8463</v>
      </c>
      <c r="H4907" s="113" t="s">
        <v>3321</v>
      </c>
      <c r="I4907" s="113" t="s">
        <v>6036</v>
      </c>
    </row>
    <row r="4908" spans="1:9" x14ac:dyDescent="0.2">
      <c r="A4908" s="113" t="s">
        <v>10491</v>
      </c>
      <c r="D4908" s="113" t="s">
        <v>6037</v>
      </c>
      <c r="E4908" s="113">
        <f t="shared" si="76"/>
        <v>30301514</v>
      </c>
      <c r="F4908" s="113" t="s">
        <v>11571</v>
      </c>
      <c r="G4908" s="113" t="s">
        <v>8463</v>
      </c>
      <c r="H4908" s="113" t="s">
        <v>3321</v>
      </c>
      <c r="I4908" s="113" t="s">
        <v>6038</v>
      </c>
    </row>
    <row r="4909" spans="1:9" x14ac:dyDescent="0.2">
      <c r="A4909" s="113" t="s">
        <v>10491</v>
      </c>
      <c r="D4909" s="113" t="s">
        <v>6039</v>
      </c>
      <c r="E4909" s="113">
        <f t="shared" si="76"/>
        <v>30301518</v>
      </c>
      <c r="F4909" s="113" t="s">
        <v>11571</v>
      </c>
      <c r="G4909" s="113" t="s">
        <v>8463</v>
      </c>
      <c r="H4909" s="113" t="s">
        <v>3321</v>
      </c>
      <c r="I4909" s="113" t="s">
        <v>8771</v>
      </c>
    </row>
    <row r="4910" spans="1:9" x14ac:dyDescent="0.2">
      <c r="A4910" s="113" t="s">
        <v>10491</v>
      </c>
      <c r="D4910" s="113" t="s">
        <v>6040</v>
      </c>
      <c r="E4910" s="113">
        <f t="shared" si="76"/>
        <v>30301520</v>
      </c>
      <c r="F4910" s="113" t="s">
        <v>11571</v>
      </c>
      <c r="G4910" s="113" t="s">
        <v>8463</v>
      </c>
      <c r="H4910" s="113" t="s">
        <v>3321</v>
      </c>
      <c r="I4910" s="113" t="s">
        <v>6041</v>
      </c>
    </row>
    <row r="4911" spans="1:9" x14ac:dyDescent="0.2">
      <c r="A4911" s="113" t="s">
        <v>10491</v>
      </c>
      <c r="D4911" s="113" t="s">
        <v>6042</v>
      </c>
      <c r="E4911" s="113">
        <f t="shared" si="76"/>
        <v>30301521</v>
      </c>
      <c r="F4911" s="113" t="s">
        <v>11571</v>
      </c>
      <c r="G4911" s="113" t="s">
        <v>8463</v>
      </c>
      <c r="H4911" s="113" t="s">
        <v>3321</v>
      </c>
      <c r="I4911" s="113" t="s">
        <v>6043</v>
      </c>
    </row>
    <row r="4912" spans="1:9" x14ac:dyDescent="0.2">
      <c r="A4912" s="113" t="s">
        <v>10491</v>
      </c>
      <c r="D4912" s="113" t="s">
        <v>6044</v>
      </c>
      <c r="E4912" s="113">
        <f t="shared" si="76"/>
        <v>30301522</v>
      </c>
      <c r="F4912" s="113" t="s">
        <v>11571</v>
      </c>
      <c r="G4912" s="113" t="s">
        <v>8463</v>
      </c>
      <c r="H4912" s="113" t="s">
        <v>3321</v>
      </c>
      <c r="I4912" s="113" t="s">
        <v>6045</v>
      </c>
    </row>
    <row r="4913" spans="1:9" x14ac:dyDescent="0.2">
      <c r="A4913" s="113" t="s">
        <v>10491</v>
      </c>
      <c r="D4913" s="113" t="s">
        <v>6046</v>
      </c>
      <c r="E4913" s="113">
        <f t="shared" si="76"/>
        <v>30301523</v>
      </c>
      <c r="F4913" s="113" t="s">
        <v>11571</v>
      </c>
      <c r="G4913" s="113" t="s">
        <v>8463</v>
      </c>
      <c r="H4913" s="113" t="s">
        <v>3321</v>
      </c>
      <c r="I4913" s="113" t="s">
        <v>6047</v>
      </c>
    </row>
    <row r="4914" spans="1:9" x14ac:dyDescent="0.2">
      <c r="A4914" s="113" t="s">
        <v>10491</v>
      </c>
      <c r="D4914" s="113" t="s">
        <v>6048</v>
      </c>
      <c r="E4914" s="113">
        <f t="shared" si="76"/>
        <v>30301524</v>
      </c>
      <c r="F4914" s="113" t="s">
        <v>11571</v>
      </c>
      <c r="G4914" s="113" t="s">
        <v>8463</v>
      </c>
      <c r="H4914" s="113" t="s">
        <v>3321</v>
      </c>
      <c r="I4914" s="113" t="s">
        <v>6049</v>
      </c>
    </row>
    <row r="4915" spans="1:9" x14ac:dyDescent="0.2">
      <c r="A4915" s="113" t="s">
        <v>10491</v>
      </c>
      <c r="D4915" s="113" t="s">
        <v>6050</v>
      </c>
      <c r="E4915" s="113">
        <f t="shared" si="76"/>
        <v>30301530</v>
      </c>
      <c r="F4915" s="113" t="s">
        <v>11571</v>
      </c>
      <c r="G4915" s="113" t="s">
        <v>8463</v>
      </c>
      <c r="H4915" s="113" t="s">
        <v>3321</v>
      </c>
      <c r="I4915" s="113" t="s">
        <v>6051</v>
      </c>
    </row>
    <row r="4916" spans="1:9" x14ac:dyDescent="0.2">
      <c r="A4916" s="113" t="s">
        <v>10491</v>
      </c>
      <c r="D4916" s="113" t="s">
        <v>6052</v>
      </c>
      <c r="E4916" s="113">
        <f t="shared" si="76"/>
        <v>30301540</v>
      </c>
      <c r="F4916" s="113" t="s">
        <v>11571</v>
      </c>
      <c r="G4916" s="113" t="s">
        <v>8463</v>
      </c>
      <c r="H4916" s="113" t="s">
        <v>3321</v>
      </c>
      <c r="I4916" s="113" t="s">
        <v>6053</v>
      </c>
    </row>
    <row r="4917" spans="1:9" x14ac:dyDescent="0.2">
      <c r="A4917" s="113" t="s">
        <v>10491</v>
      </c>
      <c r="D4917" s="113" t="s">
        <v>6054</v>
      </c>
      <c r="E4917" s="113">
        <f t="shared" si="76"/>
        <v>30301541</v>
      </c>
      <c r="F4917" s="113" t="s">
        <v>11571</v>
      </c>
      <c r="G4917" s="113" t="s">
        <v>8463</v>
      </c>
      <c r="H4917" s="113" t="s">
        <v>3321</v>
      </c>
      <c r="I4917" s="113" t="s">
        <v>6055</v>
      </c>
    </row>
    <row r="4918" spans="1:9" x14ac:dyDescent="0.2">
      <c r="A4918" s="113" t="s">
        <v>10491</v>
      </c>
      <c r="D4918" s="113" t="s">
        <v>6056</v>
      </c>
      <c r="E4918" s="113">
        <f t="shared" si="76"/>
        <v>30301542</v>
      </c>
      <c r="F4918" s="113" t="s">
        <v>11571</v>
      </c>
      <c r="G4918" s="113" t="s">
        <v>8463</v>
      </c>
      <c r="H4918" s="113" t="s">
        <v>3321</v>
      </c>
      <c r="I4918" s="113" t="s">
        <v>6057</v>
      </c>
    </row>
    <row r="4919" spans="1:9" x14ac:dyDescent="0.2">
      <c r="A4919" s="113" t="s">
        <v>10491</v>
      </c>
      <c r="D4919" s="113" t="s">
        <v>6058</v>
      </c>
      <c r="E4919" s="113">
        <f t="shared" si="76"/>
        <v>30301543</v>
      </c>
      <c r="F4919" s="113" t="s">
        <v>11571</v>
      </c>
      <c r="G4919" s="113" t="s">
        <v>8463</v>
      </c>
      <c r="H4919" s="113" t="s">
        <v>3321</v>
      </c>
      <c r="I4919" s="113" t="s">
        <v>6059</v>
      </c>
    </row>
    <row r="4920" spans="1:9" x14ac:dyDescent="0.2">
      <c r="A4920" s="113" t="s">
        <v>10491</v>
      </c>
      <c r="D4920" s="113" t="s">
        <v>6060</v>
      </c>
      <c r="E4920" s="113">
        <f t="shared" si="76"/>
        <v>30301550</v>
      </c>
      <c r="F4920" s="113" t="s">
        <v>11571</v>
      </c>
      <c r="G4920" s="113" t="s">
        <v>8463</v>
      </c>
      <c r="H4920" s="113" t="s">
        <v>3321</v>
      </c>
      <c r="I4920" s="113" t="s">
        <v>6061</v>
      </c>
    </row>
    <row r="4921" spans="1:9" x14ac:dyDescent="0.2">
      <c r="A4921" s="113" t="s">
        <v>10491</v>
      </c>
      <c r="D4921" s="113" t="s">
        <v>6062</v>
      </c>
      <c r="E4921" s="113">
        <f t="shared" si="76"/>
        <v>30301551</v>
      </c>
      <c r="F4921" s="113" t="s">
        <v>11571</v>
      </c>
      <c r="G4921" s="113" t="s">
        <v>8463</v>
      </c>
      <c r="H4921" s="113" t="s">
        <v>3321</v>
      </c>
      <c r="I4921" s="113" t="s">
        <v>6063</v>
      </c>
    </row>
    <row r="4922" spans="1:9" x14ac:dyDescent="0.2">
      <c r="A4922" s="113" t="s">
        <v>10491</v>
      </c>
      <c r="D4922" s="113" t="s">
        <v>6064</v>
      </c>
      <c r="E4922" s="113">
        <f t="shared" si="76"/>
        <v>30301552</v>
      </c>
      <c r="F4922" s="113" t="s">
        <v>11571</v>
      </c>
      <c r="G4922" s="113" t="s">
        <v>8463</v>
      </c>
      <c r="H4922" s="113" t="s">
        <v>3321</v>
      </c>
      <c r="I4922" s="113" t="s">
        <v>6065</v>
      </c>
    </row>
    <row r="4923" spans="1:9" x14ac:dyDescent="0.2">
      <c r="A4923" s="113" t="s">
        <v>10491</v>
      </c>
      <c r="D4923" s="113" t="s">
        <v>6066</v>
      </c>
      <c r="E4923" s="113">
        <f t="shared" si="76"/>
        <v>30301553</v>
      </c>
      <c r="F4923" s="113" t="s">
        <v>11571</v>
      </c>
      <c r="G4923" s="113" t="s">
        <v>8463</v>
      </c>
      <c r="H4923" s="113" t="s">
        <v>3321</v>
      </c>
      <c r="I4923" s="113" t="s">
        <v>6067</v>
      </c>
    </row>
    <row r="4924" spans="1:9" x14ac:dyDescent="0.2">
      <c r="A4924" s="113" t="s">
        <v>10491</v>
      </c>
      <c r="D4924" s="113" t="s">
        <v>6068</v>
      </c>
      <c r="E4924" s="113">
        <f t="shared" si="76"/>
        <v>30301554</v>
      </c>
      <c r="F4924" s="113" t="s">
        <v>11571</v>
      </c>
      <c r="G4924" s="113" t="s">
        <v>8463</v>
      </c>
      <c r="H4924" s="113" t="s">
        <v>3321</v>
      </c>
      <c r="I4924" s="113" t="s">
        <v>6069</v>
      </c>
    </row>
    <row r="4925" spans="1:9" x14ac:dyDescent="0.2">
      <c r="A4925" s="113" t="s">
        <v>10491</v>
      </c>
      <c r="D4925" s="113" t="s">
        <v>6070</v>
      </c>
      <c r="E4925" s="113">
        <f t="shared" si="76"/>
        <v>30301560</v>
      </c>
      <c r="F4925" s="113" t="s">
        <v>11571</v>
      </c>
      <c r="G4925" s="113" t="s">
        <v>8463</v>
      </c>
      <c r="H4925" s="113" t="s">
        <v>3321</v>
      </c>
      <c r="I4925" s="113" t="s">
        <v>6071</v>
      </c>
    </row>
    <row r="4926" spans="1:9" x14ac:dyDescent="0.2">
      <c r="A4926" s="113" t="s">
        <v>10491</v>
      </c>
      <c r="D4926" s="113" t="s">
        <v>6072</v>
      </c>
      <c r="E4926" s="113">
        <f t="shared" si="76"/>
        <v>30301561</v>
      </c>
      <c r="F4926" s="113" t="s">
        <v>11571</v>
      </c>
      <c r="G4926" s="113" t="s">
        <v>8463</v>
      </c>
      <c r="H4926" s="113" t="s">
        <v>3321</v>
      </c>
      <c r="I4926" s="113" t="s">
        <v>6073</v>
      </c>
    </row>
    <row r="4927" spans="1:9" x14ac:dyDescent="0.2">
      <c r="A4927" s="113" t="s">
        <v>10491</v>
      </c>
      <c r="D4927" s="113" t="s">
        <v>6074</v>
      </c>
      <c r="E4927" s="113">
        <f t="shared" si="76"/>
        <v>30301570</v>
      </c>
      <c r="F4927" s="113" t="s">
        <v>11571</v>
      </c>
      <c r="G4927" s="113" t="s">
        <v>8463</v>
      </c>
      <c r="H4927" s="113" t="s">
        <v>3321</v>
      </c>
      <c r="I4927" s="113" t="s">
        <v>6075</v>
      </c>
    </row>
    <row r="4928" spans="1:9" x14ac:dyDescent="0.2">
      <c r="A4928" s="113" t="s">
        <v>10491</v>
      </c>
      <c r="D4928" s="113" t="s">
        <v>6076</v>
      </c>
      <c r="E4928" s="113">
        <f t="shared" si="76"/>
        <v>30301571</v>
      </c>
      <c r="F4928" s="113" t="s">
        <v>11571</v>
      </c>
      <c r="G4928" s="113" t="s">
        <v>8463</v>
      </c>
      <c r="H4928" s="113" t="s">
        <v>3321</v>
      </c>
      <c r="I4928" s="113" t="s">
        <v>6077</v>
      </c>
    </row>
    <row r="4929" spans="1:9" x14ac:dyDescent="0.2">
      <c r="A4929" s="113" t="s">
        <v>10491</v>
      </c>
      <c r="D4929" s="113" t="s">
        <v>8982</v>
      </c>
      <c r="E4929" s="113">
        <f t="shared" si="76"/>
        <v>30301580</v>
      </c>
      <c r="F4929" s="113" t="s">
        <v>11571</v>
      </c>
      <c r="G4929" s="113" t="s">
        <v>8463</v>
      </c>
      <c r="H4929" s="113" t="s">
        <v>3321</v>
      </c>
      <c r="I4929" s="113" t="s">
        <v>8983</v>
      </c>
    </row>
    <row r="4930" spans="1:9" x14ac:dyDescent="0.2">
      <c r="A4930" s="113" t="s">
        <v>10491</v>
      </c>
      <c r="D4930" s="113" t="s">
        <v>8984</v>
      </c>
      <c r="E4930" s="113">
        <f t="shared" ref="E4930:E4993" si="77">VALUE(D4930)</f>
        <v>30301581</v>
      </c>
      <c r="F4930" s="113" t="s">
        <v>11571</v>
      </c>
      <c r="G4930" s="113" t="s">
        <v>8463</v>
      </c>
      <c r="H4930" s="113" t="s">
        <v>3321</v>
      </c>
      <c r="I4930" s="113" t="s">
        <v>8985</v>
      </c>
    </row>
    <row r="4931" spans="1:9" x14ac:dyDescent="0.2">
      <c r="A4931" s="113" t="s">
        <v>10491</v>
      </c>
      <c r="D4931" s="113" t="s">
        <v>8986</v>
      </c>
      <c r="E4931" s="113">
        <f t="shared" si="77"/>
        <v>30301582</v>
      </c>
      <c r="F4931" s="113" t="s">
        <v>11571</v>
      </c>
      <c r="G4931" s="113" t="s">
        <v>8463</v>
      </c>
      <c r="H4931" s="113" t="s">
        <v>3321</v>
      </c>
      <c r="I4931" s="113" t="s">
        <v>8987</v>
      </c>
    </row>
    <row r="4932" spans="1:9" x14ac:dyDescent="0.2">
      <c r="A4932" s="113" t="s">
        <v>10491</v>
      </c>
      <c r="D4932" s="113" t="s">
        <v>8988</v>
      </c>
      <c r="E4932" s="113">
        <f t="shared" si="77"/>
        <v>30301583</v>
      </c>
      <c r="F4932" s="113" t="s">
        <v>11571</v>
      </c>
      <c r="G4932" s="113" t="s">
        <v>8463</v>
      </c>
      <c r="H4932" s="113" t="s">
        <v>3321</v>
      </c>
      <c r="I4932" s="113" t="s">
        <v>8989</v>
      </c>
    </row>
    <row r="4933" spans="1:9" x14ac:dyDescent="0.2">
      <c r="A4933" s="113" t="s">
        <v>10491</v>
      </c>
      <c r="D4933" s="113" t="s">
        <v>8990</v>
      </c>
      <c r="E4933" s="113">
        <f t="shared" si="77"/>
        <v>30301584</v>
      </c>
      <c r="F4933" s="113" t="s">
        <v>11571</v>
      </c>
      <c r="G4933" s="113" t="s">
        <v>8463</v>
      </c>
      <c r="H4933" s="113" t="s">
        <v>3321</v>
      </c>
      <c r="I4933" s="113" t="s">
        <v>8991</v>
      </c>
    </row>
    <row r="4934" spans="1:9" x14ac:dyDescent="0.2">
      <c r="A4934" s="113" t="s">
        <v>10491</v>
      </c>
      <c r="D4934" s="113" t="s">
        <v>8992</v>
      </c>
      <c r="E4934" s="113">
        <f t="shared" si="77"/>
        <v>30301590</v>
      </c>
      <c r="F4934" s="113" t="s">
        <v>11571</v>
      </c>
      <c r="G4934" s="113" t="s">
        <v>8463</v>
      </c>
      <c r="H4934" s="113" t="s">
        <v>3321</v>
      </c>
      <c r="I4934" s="113" t="s">
        <v>8993</v>
      </c>
    </row>
    <row r="4935" spans="1:9" x14ac:dyDescent="0.2">
      <c r="A4935" s="113" t="s">
        <v>10491</v>
      </c>
      <c r="D4935" s="113" t="s">
        <v>8994</v>
      </c>
      <c r="E4935" s="113">
        <f t="shared" si="77"/>
        <v>30301591</v>
      </c>
      <c r="F4935" s="113" t="s">
        <v>11571</v>
      </c>
      <c r="G4935" s="113" t="s">
        <v>8463</v>
      </c>
      <c r="H4935" s="113" t="s">
        <v>3321</v>
      </c>
      <c r="I4935" s="113" t="s">
        <v>8995</v>
      </c>
    </row>
    <row r="4936" spans="1:9" x14ac:dyDescent="0.2">
      <c r="A4936" s="113" t="s">
        <v>10491</v>
      </c>
      <c r="D4936" s="113" t="s">
        <v>8996</v>
      </c>
      <c r="E4936" s="113">
        <f t="shared" si="77"/>
        <v>30301592</v>
      </c>
      <c r="F4936" s="113" t="s">
        <v>11571</v>
      </c>
      <c r="G4936" s="113" t="s">
        <v>8463</v>
      </c>
      <c r="H4936" s="113" t="s">
        <v>3321</v>
      </c>
      <c r="I4936" s="113" t="s">
        <v>8997</v>
      </c>
    </row>
    <row r="4937" spans="1:9" x14ac:dyDescent="0.2">
      <c r="A4937" s="113" t="s">
        <v>10491</v>
      </c>
      <c r="D4937" s="113" t="s">
        <v>8998</v>
      </c>
      <c r="E4937" s="113">
        <f t="shared" si="77"/>
        <v>30301593</v>
      </c>
      <c r="F4937" s="113" t="s">
        <v>11571</v>
      </c>
      <c r="G4937" s="113" t="s">
        <v>8463</v>
      </c>
      <c r="H4937" s="113" t="s">
        <v>3321</v>
      </c>
      <c r="I4937" s="113" t="s">
        <v>8999</v>
      </c>
    </row>
    <row r="4938" spans="1:9" x14ac:dyDescent="0.2">
      <c r="A4938" s="113" t="s">
        <v>10491</v>
      </c>
      <c r="D4938" s="113" t="s">
        <v>9000</v>
      </c>
      <c r="E4938" s="113">
        <f t="shared" si="77"/>
        <v>30301594</v>
      </c>
      <c r="F4938" s="113" t="s">
        <v>11571</v>
      </c>
      <c r="G4938" s="113" t="s">
        <v>8463</v>
      </c>
      <c r="H4938" s="113" t="s">
        <v>3321</v>
      </c>
      <c r="I4938" s="113" t="s">
        <v>6090</v>
      </c>
    </row>
    <row r="4939" spans="1:9" x14ac:dyDescent="0.2">
      <c r="A4939" s="113" t="s">
        <v>10491</v>
      </c>
      <c r="D4939" s="113" t="s">
        <v>6091</v>
      </c>
      <c r="E4939" s="113">
        <f t="shared" si="77"/>
        <v>30301595</v>
      </c>
      <c r="F4939" s="113" t="s">
        <v>11571</v>
      </c>
      <c r="G4939" s="113" t="s">
        <v>8463</v>
      </c>
      <c r="H4939" s="113" t="s">
        <v>3321</v>
      </c>
      <c r="I4939" s="113" t="s">
        <v>6092</v>
      </c>
    </row>
    <row r="4940" spans="1:9" x14ac:dyDescent="0.2">
      <c r="A4940" s="113" t="s">
        <v>10491</v>
      </c>
      <c r="D4940" s="113" t="s">
        <v>6093</v>
      </c>
      <c r="E4940" s="113">
        <f t="shared" si="77"/>
        <v>30301596</v>
      </c>
      <c r="F4940" s="113" t="s">
        <v>11571</v>
      </c>
      <c r="G4940" s="113" t="s">
        <v>8463</v>
      </c>
      <c r="H4940" s="113" t="s">
        <v>3321</v>
      </c>
      <c r="I4940" s="113" t="s">
        <v>6094</v>
      </c>
    </row>
    <row r="4941" spans="1:9" x14ac:dyDescent="0.2">
      <c r="A4941" s="113" t="s">
        <v>10491</v>
      </c>
      <c r="D4941" s="113" t="s">
        <v>6095</v>
      </c>
      <c r="E4941" s="113">
        <f t="shared" si="77"/>
        <v>30302301</v>
      </c>
      <c r="F4941" s="113" t="s">
        <v>11571</v>
      </c>
      <c r="G4941" s="113" t="s">
        <v>8463</v>
      </c>
      <c r="H4941" s="113" t="s">
        <v>6096</v>
      </c>
      <c r="I4941" s="113" t="s">
        <v>6097</v>
      </c>
    </row>
    <row r="4942" spans="1:9" x14ac:dyDescent="0.2">
      <c r="A4942" s="113" t="s">
        <v>10491</v>
      </c>
      <c r="D4942" s="113" t="s">
        <v>6098</v>
      </c>
      <c r="E4942" s="113">
        <f t="shared" si="77"/>
        <v>30302302</v>
      </c>
      <c r="F4942" s="113" t="s">
        <v>11571</v>
      </c>
      <c r="G4942" s="113" t="s">
        <v>8463</v>
      </c>
      <c r="H4942" s="113" t="s">
        <v>6096</v>
      </c>
      <c r="I4942" s="113" t="s">
        <v>6099</v>
      </c>
    </row>
    <row r="4943" spans="1:9" x14ac:dyDescent="0.2">
      <c r="A4943" s="113" t="s">
        <v>10491</v>
      </c>
      <c r="D4943" s="113" t="s">
        <v>6100</v>
      </c>
      <c r="E4943" s="113">
        <f t="shared" si="77"/>
        <v>30302303</v>
      </c>
      <c r="F4943" s="113" t="s">
        <v>11571</v>
      </c>
      <c r="G4943" s="113" t="s">
        <v>8463</v>
      </c>
      <c r="H4943" s="113" t="s">
        <v>6096</v>
      </c>
      <c r="I4943" s="113" t="s">
        <v>11637</v>
      </c>
    </row>
    <row r="4944" spans="1:9" x14ac:dyDescent="0.2">
      <c r="A4944" s="113" t="s">
        <v>10491</v>
      </c>
      <c r="D4944" s="113" t="s">
        <v>6101</v>
      </c>
      <c r="E4944" s="113">
        <f t="shared" si="77"/>
        <v>30302304</v>
      </c>
      <c r="F4944" s="113" t="s">
        <v>11571</v>
      </c>
      <c r="G4944" s="113" t="s">
        <v>8463</v>
      </c>
      <c r="H4944" s="113" t="s">
        <v>6096</v>
      </c>
      <c r="I4944" s="113" t="s">
        <v>14528</v>
      </c>
    </row>
    <row r="4945" spans="1:9" x14ac:dyDescent="0.2">
      <c r="A4945" s="113" t="s">
        <v>10491</v>
      </c>
      <c r="D4945" s="113" t="s">
        <v>6102</v>
      </c>
      <c r="E4945" s="113">
        <f t="shared" si="77"/>
        <v>30302305</v>
      </c>
      <c r="F4945" s="113" t="s">
        <v>11571</v>
      </c>
      <c r="G4945" s="113" t="s">
        <v>8463</v>
      </c>
      <c r="H4945" s="113" t="s">
        <v>6096</v>
      </c>
      <c r="I4945" s="113" t="s">
        <v>6103</v>
      </c>
    </row>
    <row r="4946" spans="1:9" x14ac:dyDescent="0.2">
      <c r="A4946" s="113" t="s">
        <v>10491</v>
      </c>
      <c r="D4946" s="113" t="s">
        <v>6104</v>
      </c>
      <c r="E4946" s="113">
        <f t="shared" si="77"/>
        <v>30302306</v>
      </c>
      <c r="F4946" s="113" t="s">
        <v>11571</v>
      </c>
      <c r="G4946" s="113" t="s">
        <v>8463</v>
      </c>
      <c r="H4946" s="113" t="s">
        <v>6096</v>
      </c>
      <c r="I4946" s="113" t="s">
        <v>6105</v>
      </c>
    </row>
    <row r="4947" spans="1:9" x14ac:dyDescent="0.2">
      <c r="A4947" s="113" t="s">
        <v>10491</v>
      </c>
      <c r="D4947" s="113" t="s">
        <v>6106</v>
      </c>
      <c r="E4947" s="113">
        <f t="shared" si="77"/>
        <v>30302307</v>
      </c>
      <c r="F4947" s="113" t="s">
        <v>11571</v>
      </c>
      <c r="G4947" s="113" t="s">
        <v>8463</v>
      </c>
      <c r="H4947" s="113" t="s">
        <v>6096</v>
      </c>
      <c r="I4947" s="113" t="s">
        <v>14835</v>
      </c>
    </row>
    <row r="4948" spans="1:9" x14ac:dyDescent="0.2">
      <c r="A4948" s="113" t="s">
        <v>10491</v>
      </c>
      <c r="D4948" s="113" t="s">
        <v>9001</v>
      </c>
      <c r="E4948" s="113">
        <f t="shared" si="77"/>
        <v>30302308</v>
      </c>
      <c r="F4948" s="113" t="s">
        <v>11571</v>
      </c>
      <c r="G4948" s="113" t="s">
        <v>8463</v>
      </c>
      <c r="H4948" s="113" t="s">
        <v>6096</v>
      </c>
      <c r="I4948" s="113" t="s">
        <v>9002</v>
      </c>
    </row>
    <row r="4949" spans="1:9" x14ac:dyDescent="0.2">
      <c r="A4949" s="113" t="s">
        <v>10491</v>
      </c>
      <c r="D4949" s="113" t="s">
        <v>9003</v>
      </c>
      <c r="E4949" s="113">
        <f t="shared" si="77"/>
        <v>30302309</v>
      </c>
      <c r="F4949" s="113" t="s">
        <v>11571</v>
      </c>
      <c r="G4949" s="113" t="s">
        <v>8463</v>
      </c>
      <c r="H4949" s="113" t="s">
        <v>6096</v>
      </c>
      <c r="I4949" s="113" t="s">
        <v>9004</v>
      </c>
    </row>
    <row r="4950" spans="1:9" x14ac:dyDescent="0.2">
      <c r="A4950" s="113" t="s">
        <v>10491</v>
      </c>
      <c r="D4950" s="113" t="s">
        <v>9005</v>
      </c>
      <c r="E4950" s="113">
        <f t="shared" si="77"/>
        <v>30302310</v>
      </c>
      <c r="F4950" s="113" t="s">
        <v>11571</v>
      </c>
      <c r="G4950" s="113" t="s">
        <v>8463</v>
      </c>
      <c r="H4950" s="113" t="s">
        <v>6096</v>
      </c>
      <c r="I4950" s="113" t="s">
        <v>9006</v>
      </c>
    </row>
    <row r="4951" spans="1:9" x14ac:dyDescent="0.2">
      <c r="A4951" s="113" t="s">
        <v>10491</v>
      </c>
      <c r="D4951" s="113" t="s">
        <v>9007</v>
      </c>
      <c r="E4951" s="113">
        <f t="shared" si="77"/>
        <v>30302311</v>
      </c>
      <c r="F4951" s="113" t="s">
        <v>11571</v>
      </c>
      <c r="G4951" s="113" t="s">
        <v>8463</v>
      </c>
      <c r="H4951" s="113" t="s">
        <v>6096</v>
      </c>
      <c r="I4951" s="113" t="s">
        <v>9008</v>
      </c>
    </row>
    <row r="4952" spans="1:9" x14ac:dyDescent="0.2">
      <c r="A4952" s="113" t="s">
        <v>10491</v>
      </c>
      <c r="D4952" s="113" t="s">
        <v>9009</v>
      </c>
      <c r="E4952" s="113">
        <f t="shared" si="77"/>
        <v>30302312</v>
      </c>
      <c r="F4952" s="113" t="s">
        <v>11571</v>
      </c>
      <c r="G4952" s="113" t="s">
        <v>8463</v>
      </c>
      <c r="H4952" s="113" t="s">
        <v>6096</v>
      </c>
      <c r="I4952" s="113" t="s">
        <v>9010</v>
      </c>
    </row>
    <row r="4953" spans="1:9" x14ac:dyDescent="0.2">
      <c r="A4953" s="113" t="s">
        <v>10491</v>
      </c>
      <c r="D4953" s="113" t="s">
        <v>9011</v>
      </c>
      <c r="E4953" s="113">
        <f t="shared" si="77"/>
        <v>30302313</v>
      </c>
      <c r="F4953" s="113" t="s">
        <v>11571</v>
      </c>
      <c r="G4953" s="113" t="s">
        <v>8463</v>
      </c>
      <c r="H4953" s="113" t="s">
        <v>6096</v>
      </c>
      <c r="I4953" s="113" t="s">
        <v>11923</v>
      </c>
    </row>
    <row r="4954" spans="1:9" x14ac:dyDescent="0.2">
      <c r="A4954" s="113" t="s">
        <v>10491</v>
      </c>
      <c r="D4954" s="113" t="s">
        <v>11924</v>
      </c>
      <c r="E4954" s="113">
        <f t="shared" si="77"/>
        <v>30302314</v>
      </c>
      <c r="F4954" s="113" t="s">
        <v>11571</v>
      </c>
      <c r="G4954" s="113" t="s">
        <v>8463</v>
      </c>
      <c r="H4954" s="113" t="s">
        <v>6096</v>
      </c>
      <c r="I4954" s="113" t="s">
        <v>11925</v>
      </c>
    </row>
    <row r="4955" spans="1:9" x14ac:dyDescent="0.2">
      <c r="A4955" s="113" t="s">
        <v>10491</v>
      </c>
      <c r="D4955" s="113" t="s">
        <v>11926</v>
      </c>
      <c r="E4955" s="113">
        <f t="shared" si="77"/>
        <v>30302315</v>
      </c>
      <c r="F4955" s="113" t="s">
        <v>11571</v>
      </c>
      <c r="G4955" s="113" t="s">
        <v>8463</v>
      </c>
      <c r="H4955" s="113" t="s">
        <v>6096</v>
      </c>
      <c r="I4955" s="113" t="s">
        <v>13828</v>
      </c>
    </row>
    <row r="4956" spans="1:9" x14ac:dyDescent="0.2">
      <c r="A4956" s="113" t="s">
        <v>10491</v>
      </c>
      <c r="D4956" s="113" t="s">
        <v>11927</v>
      </c>
      <c r="E4956" s="113">
        <f t="shared" si="77"/>
        <v>30302316</v>
      </c>
      <c r="F4956" s="113" t="s">
        <v>11571</v>
      </c>
      <c r="G4956" s="113" t="s">
        <v>8463</v>
      </c>
      <c r="H4956" s="113" t="s">
        <v>6096</v>
      </c>
      <c r="I4956" s="113" t="s">
        <v>11928</v>
      </c>
    </row>
    <row r="4957" spans="1:9" x14ac:dyDescent="0.2">
      <c r="A4957" s="113" t="s">
        <v>10491</v>
      </c>
      <c r="D4957" s="113" t="s">
        <v>11929</v>
      </c>
      <c r="E4957" s="113">
        <f t="shared" si="77"/>
        <v>30302317</v>
      </c>
      <c r="F4957" s="113" t="s">
        <v>11571</v>
      </c>
      <c r="G4957" s="113" t="s">
        <v>8463</v>
      </c>
      <c r="H4957" s="113" t="s">
        <v>6096</v>
      </c>
      <c r="I4957" s="113" t="s">
        <v>11930</v>
      </c>
    </row>
    <row r="4958" spans="1:9" x14ac:dyDescent="0.2">
      <c r="A4958" s="113" t="s">
        <v>10491</v>
      </c>
      <c r="D4958" s="113" t="s">
        <v>11931</v>
      </c>
      <c r="E4958" s="113">
        <f t="shared" si="77"/>
        <v>30302318</v>
      </c>
      <c r="F4958" s="113" t="s">
        <v>11571</v>
      </c>
      <c r="G4958" s="113" t="s">
        <v>8463</v>
      </c>
      <c r="H4958" s="113" t="s">
        <v>6096</v>
      </c>
      <c r="I4958" s="113" t="s">
        <v>11932</v>
      </c>
    </row>
    <row r="4959" spans="1:9" x14ac:dyDescent="0.2">
      <c r="A4959" s="113" t="s">
        <v>10491</v>
      </c>
      <c r="D4959" s="113" t="s">
        <v>11933</v>
      </c>
      <c r="E4959" s="113">
        <f t="shared" si="77"/>
        <v>30302319</v>
      </c>
      <c r="F4959" s="113" t="s">
        <v>11571</v>
      </c>
      <c r="G4959" s="113" t="s">
        <v>8463</v>
      </c>
      <c r="H4959" s="113" t="s">
        <v>6096</v>
      </c>
      <c r="I4959" s="113" t="s">
        <v>11934</v>
      </c>
    </row>
    <row r="4960" spans="1:9" x14ac:dyDescent="0.2">
      <c r="A4960" s="113" t="s">
        <v>10491</v>
      </c>
      <c r="D4960" s="113" t="s">
        <v>11935</v>
      </c>
      <c r="E4960" s="113">
        <f t="shared" si="77"/>
        <v>30302320</v>
      </c>
      <c r="F4960" s="113" t="s">
        <v>11571</v>
      </c>
      <c r="G4960" s="113" t="s">
        <v>8463</v>
      </c>
      <c r="H4960" s="113" t="s">
        <v>6096</v>
      </c>
      <c r="I4960" s="113" t="s">
        <v>11936</v>
      </c>
    </row>
    <row r="4961" spans="1:9" x14ac:dyDescent="0.2">
      <c r="A4961" s="113" t="s">
        <v>10491</v>
      </c>
      <c r="D4961" s="113" t="s">
        <v>11937</v>
      </c>
      <c r="E4961" s="113">
        <f t="shared" si="77"/>
        <v>30302321</v>
      </c>
      <c r="F4961" s="113" t="s">
        <v>11571</v>
      </c>
      <c r="G4961" s="113" t="s">
        <v>8463</v>
      </c>
      <c r="H4961" s="113" t="s">
        <v>6096</v>
      </c>
      <c r="I4961" s="113" t="s">
        <v>11938</v>
      </c>
    </row>
    <row r="4962" spans="1:9" x14ac:dyDescent="0.2">
      <c r="A4962" s="113" t="s">
        <v>10491</v>
      </c>
      <c r="D4962" s="113" t="s">
        <v>11939</v>
      </c>
      <c r="E4962" s="113">
        <f t="shared" si="77"/>
        <v>30302322</v>
      </c>
      <c r="F4962" s="113" t="s">
        <v>11571</v>
      </c>
      <c r="G4962" s="113" t="s">
        <v>8463</v>
      </c>
      <c r="H4962" s="113" t="s">
        <v>6096</v>
      </c>
      <c r="I4962" s="113" t="s">
        <v>11940</v>
      </c>
    </row>
    <row r="4963" spans="1:9" x14ac:dyDescent="0.2">
      <c r="A4963" s="113" t="s">
        <v>10491</v>
      </c>
      <c r="D4963" s="113" t="s">
        <v>11941</v>
      </c>
      <c r="E4963" s="113">
        <f t="shared" si="77"/>
        <v>30302325</v>
      </c>
      <c r="F4963" s="113" t="s">
        <v>11571</v>
      </c>
      <c r="G4963" s="113" t="s">
        <v>8463</v>
      </c>
      <c r="H4963" s="113" t="s">
        <v>6096</v>
      </c>
      <c r="I4963" s="113" t="s">
        <v>11942</v>
      </c>
    </row>
    <row r="4964" spans="1:9" x14ac:dyDescent="0.2">
      <c r="A4964" s="113" t="s">
        <v>10491</v>
      </c>
      <c r="D4964" s="113" t="s">
        <v>11943</v>
      </c>
      <c r="E4964" s="113">
        <f t="shared" si="77"/>
        <v>30302327</v>
      </c>
      <c r="F4964" s="113" t="s">
        <v>11571</v>
      </c>
      <c r="G4964" s="113" t="s">
        <v>8463</v>
      </c>
      <c r="H4964" s="113" t="s">
        <v>6096</v>
      </c>
      <c r="I4964" s="113" t="s">
        <v>11944</v>
      </c>
    </row>
    <row r="4965" spans="1:9" x14ac:dyDescent="0.2">
      <c r="A4965" s="113" t="s">
        <v>10491</v>
      </c>
      <c r="D4965" s="113" t="s">
        <v>11945</v>
      </c>
      <c r="E4965" s="113">
        <f t="shared" si="77"/>
        <v>30302328</v>
      </c>
      <c r="F4965" s="113" t="s">
        <v>11571</v>
      </c>
      <c r="G4965" s="113" t="s">
        <v>8463</v>
      </c>
      <c r="H4965" s="113" t="s">
        <v>6096</v>
      </c>
      <c r="I4965" s="113" t="s">
        <v>11946</v>
      </c>
    </row>
    <row r="4966" spans="1:9" x14ac:dyDescent="0.2">
      <c r="A4966" s="113" t="s">
        <v>10491</v>
      </c>
      <c r="D4966" s="113" t="s">
        <v>11947</v>
      </c>
      <c r="E4966" s="113">
        <f t="shared" si="77"/>
        <v>30302330</v>
      </c>
      <c r="F4966" s="113" t="s">
        <v>11571</v>
      </c>
      <c r="G4966" s="113" t="s">
        <v>8463</v>
      </c>
      <c r="H4966" s="113" t="s">
        <v>6096</v>
      </c>
      <c r="I4966" s="113" t="s">
        <v>11948</v>
      </c>
    </row>
    <row r="4967" spans="1:9" x14ac:dyDescent="0.2">
      <c r="A4967" s="113" t="s">
        <v>10491</v>
      </c>
      <c r="D4967" s="113" t="s">
        <v>11949</v>
      </c>
      <c r="E4967" s="113">
        <f t="shared" si="77"/>
        <v>30302331</v>
      </c>
      <c r="F4967" s="113" t="s">
        <v>11571</v>
      </c>
      <c r="G4967" s="113" t="s">
        <v>8463</v>
      </c>
      <c r="H4967" s="113" t="s">
        <v>6096</v>
      </c>
      <c r="I4967" s="113" t="s">
        <v>11950</v>
      </c>
    </row>
    <row r="4968" spans="1:9" x14ac:dyDescent="0.2">
      <c r="A4968" s="113" t="s">
        <v>10491</v>
      </c>
      <c r="D4968" s="113" t="s">
        <v>11951</v>
      </c>
      <c r="E4968" s="113">
        <f t="shared" si="77"/>
        <v>30302334</v>
      </c>
      <c r="F4968" s="113" t="s">
        <v>11571</v>
      </c>
      <c r="G4968" s="113" t="s">
        <v>8463</v>
      </c>
      <c r="H4968" s="113" t="s">
        <v>6096</v>
      </c>
      <c r="I4968" s="113" t="s">
        <v>11952</v>
      </c>
    </row>
    <row r="4969" spans="1:9" x14ac:dyDescent="0.2">
      <c r="A4969" s="113" t="s">
        <v>10491</v>
      </c>
      <c r="D4969" s="113" t="s">
        <v>11953</v>
      </c>
      <c r="E4969" s="113">
        <f t="shared" si="77"/>
        <v>30302336</v>
      </c>
      <c r="F4969" s="113" t="s">
        <v>11571</v>
      </c>
      <c r="G4969" s="113" t="s">
        <v>8463</v>
      </c>
      <c r="H4969" s="113" t="s">
        <v>6096</v>
      </c>
      <c r="I4969" s="113" t="s">
        <v>11954</v>
      </c>
    </row>
    <row r="4970" spans="1:9" x14ac:dyDescent="0.2">
      <c r="A4970" s="113" t="s">
        <v>10491</v>
      </c>
      <c r="D4970" s="113" t="s">
        <v>11955</v>
      </c>
      <c r="E4970" s="113">
        <f t="shared" si="77"/>
        <v>30302338</v>
      </c>
      <c r="F4970" s="113" t="s">
        <v>11571</v>
      </c>
      <c r="G4970" s="113" t="s">
        <v>8463</v>
      </c>
      <c r="H4970" s="113" t="s">
        <v>6096</v>
      </c>
      <c r="I4970" s="113" t="s">
        <v>11956</v>
      </c>
    </row>
    <row r="4971" spans="1:9" x14ac:dyDescent="0.2">
      <c r="A4971" s="113" t="s">
        <v>10491</v>
      </c>
      <c r="D4971" s="113" t="s">
        <v>11957</v>
      </c>
      <c r="E4971" s="113">
        <f t="shared" si="77"/>
        <v>30302340</v>
      </c>
      <c r="F4971" s="113" t="s">
        <v>11571</v>
      </c>
      <c r="G4971" s="113" t="s">
        <v>8463</v>
      </c>
      <c r="H4971" s="113" t="s">
        <v>6096</v>
      </c>
      <c r="I4971" s="113" t="s">
        <v>11958</v>
      </c>
    </row>
    <row r="4972" spans="1:9" x14ac:dyDescent="0.2">
      <c r="A4972" s="113" t="s">
        <v>10491</v>
      </c>
      <c r="D4972" s="113" t="s">
        <v>11959</v>
      </c>
      <c r="E4972" s="113">
        <f t="shared" si="77"/>
        <v>30302341</v>
      </c>
      <c r="F4972" s="113" t="s">
        <v>11571</v>
      </c>
      <c r="G4972" s="113" t="s">
        <v>8463</v>
      </c>
      <c r="H4972" s="113" t="s">
        <v>6096</v>
      </c>
      <c r="I4972" s="113" t="s">
        <v>11960</v>
      </c>
    </row>
    <row r="4973" spans="1:9" x14ac:dyDescent="0.2">
      <c r="A4973" s="113" t="s">
        <v>10491</v>
      </c>
      <c r="D4973" s="113" t="s">
        <v>11961</v>
      </c>
      <c r="E4973" s="113">
        <f t="shared" si="77"/>
        <v>30302344</v>
      </c>
      <c r="F4973" s="113" t="s">
        <v>11571</v>
      </c>
      <c r="G4973" s="113" t="s">
        <v>8463</v>
      </c>
      <c r="H4973" s="113" t="s">
        <v>6096</v>
      </c>
      <c r="I4973" s="113" t="s">
        <v>11962</v>
      </c>
    </row>
    <row r="4974" spans="1:9" x14ac:dyDescent="0.2">
      <c r="A4974" s="113" t="s">
        <v>10491</v>
      </c>
      <c r="D4974" s="113" t="s">
        <v>11963</v>
      </c>
      <c r="E4974" s="113">
        <f t="shared" si="77"/>
        <v>30302345</v>
      </c>
      <c r="F4974" s="113" t="s">
        <v>11571</v>
      </c>
      <c r="G4974" s="113" t="s">
        <v>8463</v>
      </c>
      <c r="H4974" s="113" t="s">
        <v>6096</v>
      </c>
      <c r="I4974" s="113" t="s">
        <v>11964</v>
      </c>
    </row>
    <row r="4975" spans="1:9" x14ac:dyDescent="0.2">
      <c r="A4975" s="113" t="s">
        <v>10491</v>
      </c>
      <c r="D4975" s="113" t="s">
        <v>11965</v>
      </c>
      <c r="E4975" s="113">
        <f t="shared" si="77"/>
        <v>30302347</v>
      </c>
      <c r="F4975" s="113" t="s">
        <v>11571</v>
      </c>
      <c r="G4975" s="113" t="s">
        <v>8463</v>
      </c>
      <c r="H4975" s="113" t="s">
        <v>6096</v>
      </c>
      <c r="I4975" s="113" t="s">
        <v>11966</v>
      </c>
    </row>
    <row r="4976" spans="1:9" x14ac:dyDescent="0.2">
      <c r="A4976" s="113" t="s">
        <v>10491</v>
      </c>
      <c r="D4976" s="113" t="s">
        <v>11967</v>
      </c>
      <c r="E4976" s="113">
        <f t="shared" si="77"/>
        <v>30302348</v>
      </c>
      <c r="F4976" s="113" t="s">
        <v>11571</v>
      </c>
      <c r="G4976" s="113" t="s">
        <v>8463</v>
      </c>
      <c r="H4976" s="113" t="s">
        <v>6096</v>
      </c>
      <c r="I4976" s="113" t="s">
        <v>11968</v>
      </c>
    </row>
    <row r="4977" spans="1:9" x14ac:dyDescent="0.2">
      <c r="A4977" s="113" t="s">
        <v>10491</v>
      </c>
      <c r="D4977" s="113" t="s">
        <v>11969</v>
      </c>
      <c r="E4977" s="113">
        <f t="shared" si="77"/>
        <v>30302349</v>
      </c>
      <c r="F4977" s="113" t="s">
        <v>11571</v>
      </c>
      <c r="G4977" s="113" t="s">
        <v>8463</v>
      </c>
      <c r="H4977" s="113" t="s">
        <v>6096</v>
      </c>
      <c r="I4977" s="113" t="s">
        <v>11970</v>
      </c>
    </row>
    <row r="4978" spans="1:9" x14ac:dyDescent="0.2">
      <c r="A4978" s="113" t="s">
        <v>10491</v>
      </c>
      <c r="D4978" s="113" t="s">
        <v>11971</v>
      </c>
      <c r="E4978" s="113">
        <f t="shared" si="77"/>
        <v>30302350</v>
      </c>
      <c r="F4978" s="113" t="s">
        <v>11571</v>
      </c>
      <c r="G4978" s="113" t="s">
        <v>8463</v>
      </c>
      <c r="H4978" s="113" t="s">
        <v>6096</v>
      </c>
      <c r="I4978" s="113" t="s">
        <v>11972</v>
      </c>
    </row>
    <row r="4979" spans="1:9" x14ac:dyDescent="0.2">
      <c r="A4979" s="113" t="s">
        <v>10491</v>
      </c>
      <c r="D4979" s="113" t="s">
        <v>11973</v>
      </c>
      <c r="E4979" s="113">
        <f t="shared" si="77"/>
        <v>30302351</v>
      </c>
      <c r="F4979" s="113" t="s">
        <v>11571</v>
      </c>
      <c r="G4979" s="113" t="s">
        <v>8463</v>
      </c>
      <c r="H4979" s="113" t="s">
        <v>6096</v>
      </c>
      <c r="I4979" s="113" t="s">
        <v>11974</v>
      </c>
    </row>
    <row r="4980" spans="1:9" x14ac:dyDescent="0.2">
      <c r="A4980" s="113" t="s">
        <v>10491</v>
      </c>
      <c r="D4980" s="113" t="s">
        <v>11975</v>
      </c>
      <c r="E4980" s="113">
        <f t="shared" si="77"/>
        <v>30302352</v>
      </c>
      <c r="F4980" s="113" t="s">
        <v>11571</v>
      </c>
      <c r="G4980" s="113" t="s">
        <v>8463</v>
      </c>
      <c r="H4980" s="113" t="s">
        <v>6096</v>
      </c>
      <c r="I4980" s="113" t="s">
        <v>11976</v>
      </c>
    </row>
    <row r="4981" spans="1:9" x14ac:dyDescent="0.2">
      <c r="A4981" s="113" t="s">
        <v>10491</v>
      </c>
      <c r="D4981" s="113" t="s">
        <v>11977</v>
      </c>
      <c r="E4981" s="113">
        <f t="shared" si="77"/>
        <v>30302353</v>
      </c>
      <c r="F4981" s="113" t="s">
        <v>11571</v>
      </c>
      <c r="G4981" s="113" t="s">
        <v>8463</v>
      </c>
      <c r="H4981" s="113" t="s">
        <v>6096</v>
      </c>
      <c r="I4981" s="113" t="s">
        <v>11978</v>
      </c>
    </row>
    <row r="4982" spans="1:9" x14ac:dyDescent="0.2">
      <c r="A4982" s="113" t="s">
        <v>10491</v>
      </c>
      <c r="D4982" s="113" t="s">
        <v>11979</v>
      </c>
      <c r="E4982" s="113">
        <f t="shared" si="77"/>
        <v>30302354</v>
      </c>
      <c r="F4982" s="113" t="s">
        <v>11571</v>
      </c>
      <c r="G4982" s="113" t="s">
        <v>8463</v>
      </c>
      <c r="H4982" s="113" t="s">
        <v>6096</v>
      </c>
      <c r="I4982" s="113" t="s">
        <v>11980</v>
      </c>
    </row>
    <row r="4983" spans="1:9" x14ac:dyDescent="0.2">
      <c r="A4983" s="113" t="s">
        <v>10491</v>
      </c>
      <c r="D4983" s="113" t="s">
        <v>11981</v>
      </c>
      <c r="E4983" s="113">
        <f t="shared" si="77"/>
        <v>30302355</v>
      </c>
      <c r="F4983" s="113" t="s">
        <v>11571</v>
      </c>
      <c r="G4983" s="113" t="s">
        <v>8463</v>
      </c>
      <c r="H4983" s="113" t="s">
        <v>6096</v>
      </c>
      <c r="I4983" s="113" t="s">
        <v>11982</v>
      </c>
    </row>
    <row r="4984" spans="1:9" x14ac:dyDescent="0.2">
      <c r="A4984" s="113" t="s">
        <v>10491</v>
      </c>
      <c r="D4984" s="113" t="s">
        <v>11983</v>
      </c>
      <c r="E4984" s="113">
        <f t="shared" si="77"/>
        <v>30302356</v>
      </c>
      <c r="F4984" s="113" t="s">
        <v>11571</v>
      </c>
      <c r="G4984" s="113" t="s">
        <v>8463</v>
      </c>
      <c r="H4984" s="113" t="s">
        <v>6096</v>
      </c>
      <c r="I4984" s="113" t="s">
        <v>11984</v>
      </c>
    </row>
    <row r="4985" spans="1:9" x14ac:dyDescent="0.2">
      <c r="A4985" s="113" t="s">
        <v>10491</v>
      </c>
      <c r="D4985" s="113" t="s">
        <v>11985</v>
      </c>
      <c r="E4985" s="113">
        <f t="shared" si="77"/>
        <v>30302357</v>
      </c>
      <c r="F4985" s="113" t="s">
        <v>11571</v>
      </c>
      <c r="G4985" s="113" t="s">
        <v>8463</v>
      </c>
      <c r="H4985" s="113" t="s">
        <v>6096</v>
      </c>
      <c r="I4985" s="113" t="s">
        <v>11986</v>
      </c>
    </row>
    <row r="4986" spans="1:9" x14ac:dyDescent="0.2">
      <c r="A4986" s="113" t="s">
        <v>10491</v>
      </c>
      <c r="D4986" s="113" t="s">
        <v>11987</v>
      </c>
      <c r="E4986" s="113">
        <f t="shared" si="77"/>
        <v>30302358</v>
      </c>
      <c r="F4986" s="113" t="s">
        <v>11571</v>
      </c>
      <c r="G4986" s="113" t="s">
        <v>8463</v>
      </c>
      <c r="H4986" s="113" t="s">
        <v>6096</v>
      </c>
      <c r="I4986" s="113" t="s">
        <v>11988</v>
      </c>
    </row>
    <row r="4987" spans="1:9" x14ac:dyDescent="0.2">
      <c r="A4987" s="113" t="s">
        <v>10491</v>
      </c>
      <c r="D4987" s="113" t="s">
        <v>11989</v>
      </c>
      <c r="E4987" s="113">
        <f t="shared" si="77"/>
        <v>30302359</v>
      </c>
      <c r="F4987" s="113" t="s">
        <v>11571</v>
      </c>
      <c r="G4987" s="113" t="s">
        <v>8463</v>
      </c>
      <c r="H4987" s="113" t="s">
        <v>6096</v>
      </c>
      <c r="I4987" s="113" t="s">
        <v>11990</v>
      </c>
    </row>
    <row r="4988" spans="1:9" x14ac:dyDescent="0.2">
      <c r="A4988" s="113" t="s">
        <v>10491</v>
      </c>
      <c r="D4988" s="113" t="s">
        <v>11991</v>
      </c>
      <c r="E4988" s="113">
        <f t="shared" si="77"/>
        <v>30302360</v>
      </c>
      <c r="F4988" s="113" t="s">
        <v>11571</v>
      </c>
      <c r="G4988" s="113" t="s">
        <v>8463</v>
      </c>
      <c r="H4988" s="113" t="s">
        <v>6096</v>
      </c>
      <c r="I4988" s="113" t="s">
        <v>11992</v>
      </c>
    </row>
    <row r="4989" spans="1:9" x14ac:dyDescent="0.2">
      <c r="A4989" s="113" t="s">
        <v>10491</v>
      </c>
      <c r="D4989" s="113" t="s">
        <v>11993</v>
      </c>
      <c r="E4989" s="113">
        <f t="shared" si="77"/>
        <v>30302361</v>
      </c>
      <c r="F4989" s="113" t="s">
        <v>11571</v>
      </c>
      <c r="G4989" s="113" t="s">
        <v>8463</v>
      </c>
      <c r="H4989" s="113" t="s">
        <v>6096</v>
      </c>
      <c r="I4989" s="113" t="s">
        <v>11994</v>
      </c>
    </row>
    <row r="4990" spans="1:9" x14ac:dyDescent="0.2">
      <c r="A4990" s="113" t="s">
        <v>10491</v>
      </c>
      <c r="D4990" s="113" t="s">
        <v>11995</v>
      </c>
      <c r="E4990" s="113">
        <f t="shared" si="77"/>
        <v>30302362</v>
      </c>
      <c r="F4990" s="113" t="s">
        <v>11571</v>
      </c>
      <c r="G4990" s="113" t="s">
        <v>8463</v>
      </c>
      <c r="H4990" s="113" t="s">
        <v>6096</v>
      </c>
      <c r="I4990" s="113" t="s">
        <v>11996</v>
      </c>
    </row>
    <row r="4991" spans="1:9" x14ac:dyDescent="0.2">
      <c r="A4991" s="113" t="s">
        <v>10491</v>
      </c>
      <c r="D4991" s="113" t="s">
        <v>11997</v>
      </c>
      <c r="E4991" s="113">
        <f t="shared" si="77"/>
        <v>30302369</v>
      </c>
      <c r="F4991" s="113" t="s">
        <v>11571</v>
      </c>
      <c r="G4991" s="113" t="s">
        <v>8463</v>
      </c>
      <c r="H4991" s="113" t="s">
        <v>6096</v>
      </c>
      <c r="I4991" s="113" t="s">
        <v>11998</v>
      </c>
    </row>
    <row r="4992" spans="1:9" x14ac:dyDescent="0.2">
      <c r="A4992" s="113" t="s">
        <v>10491</v>
      </c>
      <c r="D4992" s="113" t="s">
        <v>11999</v>
      </c>
      <c r="E4992" s="113">
        <f t="shared" si="77"/>
        <v>30302370</v>
      </c>
      <c r="F4992" s="113" t="s">
        <v>11571</v>
      </c>
      <c r="G4992" s="113" t="s">
        <v>8463</v>
      </c>
      <c r="H4992" s="113" t="s">
        <v>6096</v>
      </c>
      <c r="I4992" s="113" t="s">
        <v>12000</v>
      </c>
    </row>
    <row r="4993" spans="1:9" x14ac:dyDescent="0.2">
      <c r="A4993" s="113" t="s">
        <v>10491</v>
      </c>
      <c r="D4993" s="113" t="s">
        <v>12001</v>
      </c>
      <c r="E4993" s="113">
        <f t="shared" si="77"/>
        <v>30302371</v>
      </c>
      <c r="F4993" s="113" t="s">
        <v>11571</v>
      </c>
      <c r="G4993" s="113" t="s">
        <v>8463</v>
      </c>
      <c r="H4993" s="113" t="s">
        <v>6096</v>
      </c>
      <c r="I4993" s="113" t="s">
        <v>12002</v>
      </c>
    </row>
    <row r="4994" spans="1:9" x14ac:dyDescent="0.2">
      <c r="A4994" s="113" t="s">
        <v>10491</v>
      </c>
      <c r="D4994" s="113" t="s">
        <v>12003</v>
      </c>
      <c r="E4994" s="113">
        <f t="shared" ref="E4994:E5057" si="78">VALUE(D4994)</f>
        <v>30302372</v>
      </c>
      <c r="F4994" s="113" t="s">
        <v>11571</v>
      </c>
      <c r="G4994" s="113" t="s">
        <v>8463</v>
      </c>
      <c r="H4994" s="113" t="s">
        <v>6096</v>
      </c>
      <c r="I4994" s="113" t="s">
        <v>12004</v>
      </c>
    </row>
    <row r="4995" spans="1:9" x14ac:dyDescent="0.2">
      <c r="A4995" s="113" t="s">
        <v>10491</v>
      </c>
      <c r="D4995" s="113" t="s">
        <v>12005</v>
      </c>
      <c r="E4995" s="113">
        <f t="shared" si="78"/>
        <v>30302373</v>
      </c>
      <c r="F4995" s="113" t="s">
        <v>11571</v>
      </c>
      <c r="G4995" s="113" t="s">
        <v>8463</v>
      </c>
      <c r="H4995" s="113" t="s">
        <v>6096</v>
      </c>
      <c r="I4995" s="113" t="s">
        <v>12006</v>
      </c>
    </row>
    <row r="4996" spans="1:9" x14ac:dyDescent="0.2">
      <c r="A4996" s="113" t="s">
        <v>10491</v>
      </c>
      <c r="D4996" s="113" t="s">
        <v>12007</v>
      </c>
      <c r="E4996" s="113">
        <f t="shared" si="78"/>
        <v>30302374</v>
      </c>
      <c r="F4996" s="113" t="s">
        <v>11571</v>
      </c>
      <c r="G4996" s="113" t="s">
        <v>8463</v>
      </c>
      <c r="H4996" s="113" t="s">
        <v>6096</v>
      </c>
      <c r="I4996" s="113" t="s">
        <v>9091</v>
      </c>
    </row>
    <row r="4997" spans="1:9" x14ac:dyDescent="0.2">
      <c r="A4997" s="113" t="s">
        <v>10491</v>
      </c>
      <c r="D4997" s="113" t="s">
        <v>9092</v>
      </c>
      <c r="E4997" s="113">
        <f t="shared" si="78"/>
        <v>30302379</v>
      </c>
      <c r="F4997" s="113" t="s">
        <v>11571</v>
      </c>
      <c r="G4997" s="113" t="s">
        <v>8463</v>
      </c>
      <c r="H4997" s="113" t="s">
        <v>6096</v>
      </c>
      <c r="I4997" s="113" t="s">
        <v>9093</v>
      </c>
    </row>
    <row r="4998" spans="1:9" x14ac:dyDescent="0.2">
      <c r="A4998" s="113" t="s">
        <v>10491</v>
      </c>
      <c r="D4998" s="113" t="s">
        <v>9094</v>
      </c>
      <c r="E4998" s="113">
        <f t="shared" si="78"/>
        <v>30302380</v>
      </c>
      <c r="F4998" s="113" t="s">
        <v>11571</v>
      </c>
      <c r="G4998" s="113" t="s">
        <v>8463</v>
      </c>
      <c r="H4998" s="113" t="s">
        <v>6096</v>
      </c>
      <c r="I4998" s="113" t="s">
        <v>9095</v>
      </c>
    </row>
    <row r="4999" spans="1:9" x14ac:dyDescent="0.2">
      <c r="A4999" s="113" t="s">
        <v>10491</v>
      </c>
      <c r="D4999" s="113" t="s">
        <v>9096</v>
      </c>
      <c r="E4999" s="113">
        <f t="shared" si="78"/>
        <v>30302381</v>
      </c>
      <c r="F4999" s="113" t="s">
        <v>11571</v>
      </c>
      <c r="G4999" s="113" t="s">
        <v>8463</v>
      </c>
      <c r="H4999" s="113" t="s">
        <v>6096</v>
      </c>
      <c r="I4999" s="113" t="s">
        <v>9097</v>
      </c>
    </row>
    <row r="5000" spans="1:9" x14ac:dyDescent="0.2">
      <c r="A5000" s="113" t="s">
        <v>10491</v>
      </c>
      <c r="D5000" s="113" t="s">
        <v>9098</v>
      </c>
      <c r="E5000" s="113">
        <f t="shared" si="78"/>
        <v>30302382</v>
      </c>
      <c r="F5000" s="113" t="s">
        <v>11571</v>
      </c>
      <c r="G5000" s="113" t="s">
        <v>8463</v>
      </c>
      <c r="H5000" s="113" t="s">
        <v>6096</v>
      </c>
      <c r="I5000" s="113" t="s">
        <v>9099</v>
      </c>
    </row>
    <row r="5001" spans="1:9" x14ac:dyDescent="0.2">
      <c r="A5001" s="113" t="s">
        <v>10491</v>
      </c>
      <c r="D5001" s="113" t="s">
        <v>9100</v>
      </c>
      <c r="E5001" s="113">
        <f t="shared" si="78"/>
        <v>30302383</v>
      </c>
      <c r="F5001" s="113" t="s">
        <v>11571</v>
      </c>
      <c r="G5001" s="113" t="s">
        <v>8463</v>
      </c>
      <c r="H5001" s="113" t="s">
        <v>6096</v>
      </c>
      <c r="I5001" s="113" t="s">
        <v>9101</v>
      </c>
    </row>
    <row r="5002" spans="1:9" x14ac:dyDescent="0.2">
      <c r="A5002" s="113" t="s">
        <v>10491</v>
      </c>
      <c r="D5002" s="113" t="s">
        <v>9102</v>
      </c>
      <c r="E5002" s="113">
        <f t="shared" si="78"/>
        <v>30302384</v>
      </c>
      <c r="F5002" s="113" t="s">
        <v>11571</v>
      </c>
      <c r="G5002" s="113" t="s">
        <v>8463</v>
      </c>
      <c r="H5002" s="113" t="s">
        <v>6096</v>
      </c>
      <c r="I5002" s="113" t="s">
        <v>9103</v>
      </c>
    </row>
    <row r="5003" spans="1:9" x14ac:dyDescent="0.2">
      <c r="A5003" s="113" t="s">
        <v>10491</v>
      </c>
      <c r="D5003" s="113" t="s">
        <v>9104</v>
      </c>
      <c r="E5003" s="113">
        <f t="shared" si="78"/>
        <v>30302385</v>
      </c>
      <c r="F5003" s="113" t="s">
        <v>11571</v>
      </c>
      <c r="G5003" s="113" t="s">
        <v>8463</v>
      </c>
      <c r="H5003" s="113" t="s">
        <v>6096</v>
      </c>
      <c r="I5003" s="113" t="s">
        <v>9105</v>
      </c>
    </row>
    <row r="5004" spans="1:9" x14ac:dyDescent="0.2">
      <c r="A5004" s="113" t="s">
        <v>10491</v>
      </c>
      <c r="D5004" s="113" t="s">
        <v>9106</v>
      </c>
      <c r="E5004" s="113">
        <f t="shared" si="78"/>
        <v>30302386</v>
      </c>
      <c r="F5004" s="113" t="s">
        <v>11571</v>
      </c>
      <c r="G5004" s="113" t="s">
        <v>8463</v>
      </c>
      <c r="H5004" s="113" t="s">
        <v>6096</v>
      </c>
      <c r="I5004" s="113" t="s">
        <v>9107</v>
      </c>
    </row>
    <row r="5005" spans="1:9" x14ac:dyDescent="0.2">
      <c r="A5005" s="113" t="s">
        <v>10491</v>
      </c>
      <c r="D5005" s="113" t="s">
        <v>9108</v>
      </c>
      <c r="E5005" s="113">
        <f t="shared" si="78"/>
        <v>30302387</v>
      </c>
      <c r="F5005" s="113" t="s">
        <v>11571</v>
      </c>
      <c r="G5005" s="113" t="s">
        <v>8463</v>
      </c>
      <c r="H5005" s="113" t="s">
        <v>6096</v>
      </c>
      <c r="I5005" s="113" t="s">
        <v>9109</v>
      </c>
    </row>
    <row r="5006" spans="1:9" x14ac:dyDescent="0.2">
      <c r="A5006" s="113" t="s">
        <v>10491</v>
      </c>
      <c r="D5006" s="113" t="s">
        <v>9110</v>
      </c>
      <c r="E5006" s="113">
        <f t="shared" si="78"/>
        <v>30302388</v>
      </c>
      <c r="F5006" s="113" t="s">
        <v>11571</v>
      </c>
      <c r="G5006" s="113" t="s">
        <v>8463</v>
      </c>
      <c r="H5006" s="113" t="s">
        <v>6096</v>
      </c>
      <c r="I5006" s="113" t="s">
        <v>9111</v>
      </c>
    </row>
    <row r="5007" spans="1:9" x14ac:dyDescent="0.2">
      <c r="A5007" s="113" t="s">
        <v>10491</v>
      </c>
      <c r="D5007" s="113" t="s">
        <v>9112</v>
      </c>
      <c r="E5007" s="113">
        <f t="shared" si="78"/>
        <v>30302393</v>
      </c>
      <c r="F5007" s="113" t="s">
        <v>11571</v>
      </c>
      <c r="G5007" s="113" t="s">
        <v>8463</v>
      </c>
      <c r="H5007" s="113" t="s">
        <v>6096</v>
      </c>
      <c r="I5007" s="113" t="s">
        <v>9113</v>
      </c>
    </row>
    <row r="5008" spans="1:9" x14ac:dyDescent="0.2">
      <c r="A5008" s="113" t="s">
        <v>10491</v>
      </c>
      <c r="D5008" s="113" t="s">
        <v>9114</v>
      </c>
      <c r="E5008" s="113">
        <f t="shared" si="78"/>
        <v>30302395</v>
      </c>
      <c r="F5008" s="113" t="s">
        <v>11571</v>
      </c>
      <c r="G5008" s="113" t="s">
        <v>8463</v>
      </c>
      <c r="H5008" s="113" t="s">
        <v>6096</v>
      </c>
      <c r="I5008" s="113" t="s">
        <v>9115</v>
      </c>
    </row>
    <row r="5009" spans="1:9" x14ac:dyDescent="0.2">
      <c r="A5009" s="113" t="s">
        <v>10491</v>
      </c>
      <c r="D5009" s="113" t="s">
        <v>9116</v>
      </c>
      <c r="E5009" s="113">
        <f t="shared" si="78"/>
        <v>30302396</v>
      </c>
      <c r="F5009" s="113" t="s">
        <v>11571</v>
      </c>
      <c r="G5009" s="113" t="s">
        <v>8463</v>
      </c>
      <c r="H5009" s="113" t="s">
        <v>6096</v>
      </c>
      <c r="I5009" s="113" t="s">
        <v>9117</v>
      </c>
    </row>
    <row r="5010" spans="1:9" x14ac:dyDescent="0.2">
      <c r="A5010" s="113" t="s">
        <v>10491</v>
      </c>
      <c r="D5010" s="113" t="s">
        <v>6227</v>
      </c>
      <c r="E5010" s="113">
        <f t="shared" si="78"/>
        <v>30302397</v>
      </c>
      <c r="F5010" s="113" t="s">
        <v>11571</v>
      </c>
      <c r="G5010" s="113" t="s">
        <v>8463</v>
      </c>
      <c r="H5010" s="113" t="s">
        <v>6096</v>
      </c>
      <c r="I5010" s="113" t="s">
        <v>6228</v>
      </c>
    </row>
    <row r="5011" spans="1:9" x14ac:dyDescent="0.2">
      <c r="A5011" s="113" t="s">
        <v>10491</v>
      </c>
      <c r="D5011" s="113" t="s">
        <v>6229</v>
      </c>
      <c r="E5011" s="113">
        <f t="shared" si="78"/>
        <v>30302398</v>
      </c>
      <c r="F5011" s="113" t="s">
        <v>11571</v>
      </c>
      <c r="G5011" s="113" t="s">
        <v>8463</v>
      </c>
      <c r="H5011" s="113" t="s">
        <v>6096</v>
      </c>
      <c r="I5011" s="113" t="s">
        <v>6230</v>
      </c>
    </row>
    <row r="5012" spans="1:9" x14ac:dyDescent="0.2">
      <c r="A5012" s="113" t="s">
        <v>10491</v>
      </c>
      <c r="D5012" s="113" t="s">
        <v>6231</v>
      </c>
      <c r="E5012" s="113">
        <f t="shared" si="78"/>
        <v>30302399</v>
      </c>
      <c r="F5012" s="113" t="s">
        <v>11571</v>
      </c>
      <c r="G5012" s="113" t="s">
        <v>8463</v>
      </c>
      <c r="H5012" s="113" t="s">
        <v>6096</v>
      </c>
      <c r="I5012" s="113" t="s">
        <v>7789</v>
      </c>
    </row>
    <row r="5013" spans="1:9" x14ac:dyDescent="0.2">
      <c r="A5013" s="113" t="s">
        <v>10491</v>
      </c>
      <c r="D5013" s="113" t="s">
        <v>6232</v>
      </c>
      <c r="E5013" s="113">
        <f t="shared" si="78"/>
        <v>30302401</v>
      </c>
      <c r="F5013" s="113" t="s">
        <v>11571</v>
      </c>
      <c r="G5013" s="113" t="s">
        <v>8463</v>
      </c>
      <c r="H5013" s="113" t="s">
        <v>6233</v>
      </c>
      <c r="I5013" s="113" t="s">
        <v>6234</v>
      </c>
    </row>
    <row r="5014" spans="1:9" x14ac:dyDescent="0.2">
      <c r="A5014" s="113" t="s">
        <v>10491</v>
      </c>
      <c r="D5014" s="113" t="s">
        <v>6235</v>
      </c>
      <c r="E5014" s="113">
        <f t="shared" si="78"/>
        <v>30302402</v>
      </c>
      <c r="F5014" s="113" t="s">
        <v>11571</v>
      </c>
      <c r="G5014" s="113" t="s">
        <v>8463</v>
      </c>
      <c r="H5014" s="113" t="s">
        <v>6233</v>
      </c>
      <c r="I5014" s="113" t="s">
        <v>6236</v>
      </c>
    </row>
    <row r="5015" spans="1:9" x14ac:dyDescent="0.2">
      <c r="A5015" s="113" t="s">
        <v>10491</v>
      </c>
      <c r="D5015" s="113" t="s">
        <v>6237</v>
      </c>
      <c r="E5015" s="113">
        <f t="shared" si="78"/>
        <v>30302403</v>
      </c>
      <c r="F5015" s="113" t="s">
        <v>11571</v>
      </c>
      <c r="G5015" s="113" t="s">
        <v>8463</v>
      </c>
      <c r="H5015" s="113" t="s">
        <v>6233</v>
      </c>
      <c r="I5015" s="113" t="s">
        <v>6238</v>
      </c>
    </row>
    <row r="5016" spans="1:9" x14ac:dyDescent="0.2">
      <c r="A5016" s="113" t="s">
        <v>10491</v>
      </c>
      <c r="D5016" s="113" t="s">
        <v>6239</v>
      </c>
      <c r="E5016" s="113">
        <f t="shared" si="78"/>
        <v>30302404</v>
      </c>
      <c r="F5016" s="113" t="s">
        <v>11571</v>
      </c>
      <c r="G5016" s="113" t="s">
        <v>8463</v>
      </c>
      <c r="H5016" s="113" t="s">
        <v>6233</v>
      </c>
      <c r="I5016" s="113" t="s">
        <v>6240</v>
      </c>
    </row>
    <row r="5017" spans="1:9" x14ac:dyDescent="0.2">
      <c r="A5017" s="113" t="s">
        <v>10491</v>
      </c>
      <c r="D5017" s="113" t="s">
        <v>6241</v>
      </c>
      <c r="E5017" s="113">
        <f t="shared" si="78"/>
        <v>30302405</v>
      </c>
      <c r="F5017" s="113" t="s">
        <v>11571</v>
      </c>
      <c r="G5017" s="113" t="s">
        <v>8463</v>
      </c>
      <c r="H5017" s="113" t="s">
        <v>6233</v>
      </c>
      <c r="I5017" s="113" t="s">
        <v>6242</v>
      </c>
    </row>
    <row r="5018" spans="1:9" x14ac:dyDescent="0.2">
      <c r="A5018" s="113" t="s">
        <v>10491</v>
      </c>
      <c r="D5018" s="113" t="s">
        <v>3551</v>
      </c>
      <c r="E5018" s="113">
        <f t="shared" si="78"/>
        <v>30302406</v>
      </c>
      <c r="F5018" s="113" t="s">
        <v>11571</v>
      </c>
      <c r="G5018" s="113" t="s">
        <v>8463</v>
      </c>
      <c r="H5018" s="113" t="s">
        <v>6233</v>
      </c>
      <c r="I5018" s="113" t="s">
        <v>3552</v>
      </c>
    </row>
    <row r="5019" spans="1:9" x14ac:dyDescent="0.2">
      <c r="A5019" s="113" t="s">
        <v>10491</v>
      </c>
      <c r="D5019" s="113" t="s">
        <v>3553</v>
      </c>
      <c r="E5019" s="113">
        <f t="shared" si="78"/>
        <v>30302407</v>
      </c>
      <c r="F5019" s="113" t="s">
        <v>11571</v>
      </c>
      <c r="G5019" s="113" t="s">
        <v>8463</v>
      </c>
      <c r="H5019" s="113" t="s">
        <v>6233</v>
      </c>
      <c r="I5019" s="113" t="s">
        <v>3554</v>
      </c>
    </row>
    <row r="5020" spans="1:9" x14ac:dyDescent="0.2">
      <c r="A5020" s="113" t="s">
        <v>10491</v>
      </c>
      <c r="D5020" s="113" t="s">
        <v>3555</v>
      </c>
      <c r="E5020" s="113">
        <f t="shared" si="78"/>
        <v>30302408</v>
      </c>
      <c r="F5020" s="113" t="s">
        <v>11571</v>
      </c>
      <c r="G5020" s="113" t="s">
        <v>8463</v>
      </c>
      <c r="H5020" s="113" t="s">
        <v>6233</v>
      </c>
      <c r="I5020" s="113" t="s">
        <v>3556</v>
      </c>
    </row>
    <row r="5021" spans="1:9" x14ac:dyDescent="0.2">
      <c r="A5021" s="113" t="s">
        <v>10491</v>
      </c>
      <c r="D5021" s="113" t="s">
        <v>3557</v>
      </c>
      <c r="E5021" s="113">
        <f t="shared" si="78"/>
        <v>30302409</v>
      </c>
      <c r="F5021" s="113" t="s">
        <v>11571</v>
      </c>
      <c r="G5021" s="113" t="s">
        <v>8463</v>
      </c>
      <c r="H5021" s="113" t="s">
        <v>6233</v>
      </c>
      <c r="I5021" s="113" t="s">
        <v>3558</v>
      </c>
    </row>
    <row r="5022" spans="1:9" x14ac:dyDescent="0.2">
      <c r="A5022" s="113" t="s">
        <v>10491</v>
      </c>
      <c r="D5022" s="113" t="s">
        <v>3559</v>
      </c>
      <c r="E5022" s="113">
        <f t="shared" si="78"/>
        <v>30302410</v>
      </c>
      <c r="F5022" s="113" t="s">
        <v>11571</v>
      </c>
      <c r="G5022" s="113" t="s">
        <v>8463</v>
      </c>
      <c r="H5022" s="113" t="s">
        <v>6233</v>
      </c>
      <c r="I5022" s="113" t="s">
        <v>3560</v>
      </c>
    </row>
    <row r="5023" spans="1:9" x14ac:dyDescent="0.2">
      <c r="A5023" s="113" t="s">
        <v>10491</v>
      </c>
      <c r="D5023" s="113" t="s">
        <v>3561</v>
      </c>
      <c r="E5023" s="113">
        <f t="shared" si="78"/>
        <v>30302411</v>
      </c>
      <c r="F5023" s="113" t="s">
        <v>11571</v>
      </c>
      <c r="G5023" s="113" t="s">
        <v>8463</v>
      </c>
      <c r="H5023" s="113" t="s">
        <v>6233</v>
      </c>
      <c r="I5023" s="113" t="s">
        <v>3562</v>
      </c>
    </row>
    <row r="5024" spans="1:9" x14ac:dyDescent="0.2">
      <c r="A5024" s="113" t="s">
        <v>10491</v>
      </c>
      <c r="D5024" s="113" t="s">
        <v>3563</v>
      </c>
      <c r="E5024" s="113">
        <f t="shared" si="78"/>
        <v>30303002</v>
      </c>
      <c r="F5024" s="113" t="s">
        <v>11571</v>
      </c>
      <c r="G5024" s="113" t="s">
        <v>8463</v>
      </c>
      <c r="H5024" s="113" t="s">
        <v>3564</v>
      </c>
      <c r="I5024" s="113" t="s">
        <v>8564</v>
      </c>
    </row>
    <row r="5025" spans="1:9" x14ac:dyDescent="0.2">
      <c r="A5025" s="113" t="s">
        <v>10491</v>
      </c>
      <c r="D5025" s="113" t="s">
        <v>3565</v>
      </c>
      <c r="E5025" s="113">
        <f t="shared" si="78"/>
        <v>30303003</v>
      </c>
      <c r="F5025" s="113" t="s">
        <v>11571</v>
      </c>
      <c r="G5025" s="113" t="s">
        <v>8463</v>
      </c>
      <c r="H5025" s="113" t="s">
        <v>3564</v>
      </c>
      <c r="I5025" s="113" t="s">
        <v>3566</v>
      </c>
    </row>
    <row r="5026" spans="1:9" x14ac:dyDescent="0.2">
      <c r="A5026" s="113" t="s">
        <v>10491</v>
      </c>
      <c r="D5026" s="113" t="s">
        <v>3567</v>
      </c>
      <c r="E5026" s="113">
        <f t="shared" si="78"/>
        <v>30303005</v>
      </c>
      <c r="F5026" s="113" t="s">
        <v>11571</v>
      </c>
      <c r="G5026" s="113" t="s">
        <v>8463</v>
      </c>
      <c r="H5026" s="113" t="s">
        <v>3564</v>
      </c>
      <c r="I5026" s="113" t="s">
        <v>3568</v>
      </c>
    </row>
    <row r="5027" spans="1:9" x14ac:dyDescent="0.2">
      <c r="A5027" s="113" t="s">
        <v>10491</v>
      </c>
      <c r="D5027" s="113" t="s">
        <v>3569</v>
      </c>
      <c r="E5027" s="113">
        <f t="shared" si="78"/>
        <v>30303006</v>
      </c>
      <c r="F5027" s="113" t="s">
        <v>11571</v>
      </c>
      <c r="G5027" s="113" t="s">
        <v>8463</v>
      </c>
      <c r="H5027" s="113" t="s">
        <v>3564</v>
      </c>
      <c r="I5027" s="113" t="s">
        <v>3570</v>
      </c>
    </row>
    <row r="5028" spans="1:9" x14ac:dyDescent="0.2">
      <c r="A5028" s="113" t="s">
        <v>10491</v>
      </c>
      <c r="D5028" s="113" t="s">
        <v>3571</v>
      </c>
      <c r="E5028" s="113">
        <f t="shared" si="78"/>
        <v>30303007</v>
      </c>
      <c r="F5028" s="113" t="s">
        <v>11571</v>
      </c>
      <c r="G5028" s="113" t="s">
        <v>8463</v>
      </c>
      <c r="H5028" s="113" t="s">
        <v>3564</v>
      </c>
      <c r="I5028" s="113" t="s">
        <v>3572</v>
      </c>
    </row>
    <row r="5029" spans="1:9" x14ac:dyDescent="0.2">
      <c r="A5029" s="113" t="s">
        <v>10491</v>
      </c>
      <c r="D5029" s="113" t="s">
        <v>3573</v>
      </c>
      <c r="E5029" s="113">
        <f t="shared" si="78"/>
        <v>30303008</v>
      </c>
      <c r="F5029" s="113" t="s">
        <v>11571</v>
      </c>
      <c r="G5029" s="113" t="s">
        <v>8463</v>
      </c>
      <c r="H5029" s="113" t="s">
        <v>3564</v>
      </c>
      <c r="I5029" s="113" t="s">
        <v>3574</v>
      </c>
    </row>
    <row r="5030" spans="1:9" x14ac:dyDescent="0.2">
      <c r="A5030" s="113" t="s">
        <v>10491</v>
      </c>
      <c r="D5030" s="113" t="s">
        <v>3575</v>
      </c>
      <c r="E5030" s="113">
        <f t="shared" si="78"/>
        <v>30303009</v>
      </c>
      <c r="F5030" s="113" t="s">
        <v>11571</v>
      </c>
      <c r="G5030" s="113" t="s">
        <v>8463</v>
      </c>
      <c r="H5030" s="113" t="s">
        <v>3564</v>
      </c>
      <c r="I5030" s="113" t="s">
        <v>3576</v>
      </c>
    </row>
    <row r="5031" spans="1:9" x14ac:dyDescent="0.2">
      <c r="A5031" s="113" t="s">
        <v>10491</v>
      </c>
      <c r="D5031" s="113" t="s">
        <v>3577</v>
      </c>
      <c r="E5031" s="113">
        <f t="shared" si="78"/>
        <v>30303010</v>
      </c>
      <c r="F5031" s="113" t="s">
        <v>11571</v>
      </c>
      <c r="G5031" s="113" t="s">
        <v>8463</v>
      </c>
      <c r="H5031" s="113" t="s">
        <v>3564</v>
      </c>
      <c r="I5031" s="113" t="s">
        <v>3614</v>
      </c>
    </row>
    <row r="5032" spans="1:9" x14ac:dyDescent="0.2">
      <c r="A5032" s="113" t="s">
        <v>10491</v>
      </c>
      <c r="D5032" s="113" t="s">
        <v>3615</v>
      </c>
      <c r="E5032" s="113">
        <f t="shared" si="78"/>
        <v>30303011</v>
      </c>
      <c r="F5032" s="113" t="s">
        <v>11571</v>
      </c>
      <c r="G5032" s="113" t="s">
        <v>8463</v>
      </c>
      <c r="H5032" s="113" t="s">
        <v>3564</v>
      </c>
      <c r="I5032" s="113" t="s">
        <v>3616</v>
      </c>
    </row>
    <row r="5033" spans="1:9" x14ac:dyDescent="0.2">
      <c r="A5033" s="113" t="s">
        <v>10491</v>
      </c>
      <c r="D5033" s="113" t="s">
        <v>3617</v>
      </c>
      <c r="E5033" s="113">
        <f t="shared" si="78"/>
        <v>30303012</v>
      </c>
      <c r="F5033" s="113" t="s">
        <v>11571</v>
      </c>
      <c r="G5033" s="113" t="s">
        <v>8463</v>
      </c>
      <c r="H5033" s="113" t="s">
        <v>3564</v>
      </c>
      <c r="I5033" s="113" t="s">
        <v>6350</v>
      </c>
    </row>
    <row r="5034" spans="1:9" x14ac:dyDescent="0.2">
      <c r="A5034" s="113" t="s">
        <v>10491</v>
      </c>
      <c r="D5034" s="113" t="s">
        <v>3618</v>
      </c>
      <c r="E5034" s="113">
        <f t="shared" si="78"/>
        <v>30303013</v>
      </c>
      <c r="F5034" s="113" t="s">
        <v>11571</v>
      </c>
      <c r="G5034" s="113" t="s">
        <v>8463</v>
      </c>
      <c r="H5034" s="113" t="s">
        <v>3564</v>
      </c>
      <c r="I5034" s="113" t="s">
        <v>3619</v>
      </c>
    </row>
    <row r="5035" spans="1:9" x14ac:dyDescent="0.2">
      <c r="A5035" s="113" t="s">
        <v>10491</v>
      </c>
      <c r="D5035" s="113" t="s">
        <v>3620</v>
      </c>
      <c r="E5035" s="113">
        <f t="shared" si="78"/>
        <v>30303014</v>
      </c>
      <c r="F5035" s="113" t="s">
        <v>11571</v>
      </c>
      <c r="G5035" s="113" t="s">
        <v>8463</v>
      </c>
      <c r="H5035" s="113" t="s">
        <v>3564</v>
      </c>
      <c r="I5035" s="113" t="s">
        <v>3621</v>
      </c>
    </row>
    <row r="5036" spans="1:9" x14ac:dyDescent="0.2">
      <c r="A5036" s="113" t="s">
        <v>10491</v>
      </c>
      <c r="D5036" s="113" t="s">
        <v>3622</v>
      </c>
      <c r="E5036" s="113">
        <f t="shared" si="78"/>
        <v>30303015</v>
      </c>
      <c r="F5036" s="113" t="s">
        <v>11571</v>
      </c>
      <c r="G5036" s="113" t="s">
        <v>8463</v>
      </c>
      <c r="H5036" s="113" t="s">
        <v>3564</v>
      </c>
      <c r="I5036" s="113" t="s">
        <v>3623</v>
      </c>
    </row>
    <row r="5037" spans="1:9" x14ac:dyDescent="0.2">
      <c r="A5037" s="113" t="s">
        <v>10491</v>
      </c>
      <c r="D5037" s="113" t="s">
        <v>3624</v>
      </c>
      <c r="E5037" s="113">
        <f t="shared" si="78"/>
        <v>30303016</v>
      </c>
      <c r="F5037" s="113" t="s">
        <v>11571</v>
      </c>
      <c r="G5037" s="113" t="s">
        <v>8463</v>
      </c>
      <c r="H5037" s="113" t="s">
        <v>3564</v>
      </c>
      <c r="I5037" s="113" t="s">
        <v>3625</v>
      </c>
    </row>
    <row r="5038" spans="1:9" x14ac:dyDescent="0.2">
      <c r="A5038" s="113" t="s">
        <v>10491</v>
      </c>
      <c r="D5038" s="113" t="s">
        <v>3626</v>
      </c>
      <c r="E5038" s="113">
        <f t="shared" si="78"/>
        <v>30303017</v>
      </c>
      <c r="F5038" s="113" t="s">
        <v>11571</v>
      </c>
      <c r="G5038" s="113" t="s">
        <v>8463</v>
      </c>
      <c r="H5038" s="113" t="s">
        <v>3564</v>
      </c>
      <c r="I5038" s="113" t="s">
        <v>8753</v>
      </c>
    </row>
    <row r="5039" spans="1:9" x14ac:dyDescent="0.2">
      <c r="A5039" s="113" t="s">
        <v>10491</v>
      </c>
      <c r="D5039" s="113" t="s">
        <v>3627</v>
      </c>
      <c r="E5039" s="113">
        <f t="shared" si="78"/>
        <v>30303018</v>
      </c>
      <c r="F5039" s="113" t="s">
        <v>11571</v>
      </c>
      <c r="G5039" s="113" t="s">
        <v>8463</v>
      </c>
      <c r="H5039" s="113" t="s">
        <v>3564</v>
      </c>
      <c r="I5039" s="113" t="s">
        <v>3628</v>
      </c>
    </row>
    <row r="5040" spans="1:9" x14ac:dyDescent="0.2">
      <c r="A5040" s="113" t="s">
        <v>10491</v>
      </c>
      <c r="D5040" s="113" t="s">
        <v>3629</v>
      </c>
      <c r="E5040" s="113">
        <f t="shared" si="78"/>
        <v>30303019</v>
      </c>
      <c r="F5040" s="113" t="s">
        <v>11571</v>
      </c>
      <c r="G5040" s="113" t="s">
        <v>8463</v>
      </c>
      <c r="H5040" s="113" t="s">
        <v>3564</v>
      </c>
      <c r="I5040" s="113" t="s">
        <v>3630</v>
      </c>
    </row>
    <row r="5041" spans="1:9" x14ac:dyDescent="0.2">
      <c r="A5041" s="113" t="s">
        <v>10491</v>
      </c>
      <c r="D5041" s="113" t="s">
        <v>3631</v>
      </c>
      <c r="E5041" s="113">
        <f t="shared" si="78"/>
        <v>30303020</v>
      </c>
      <c r="F5041" s="113" t="s">
        <v>11571</v>
      </c>
      <c r="G5041" s="113" t="s">
        <v>8463</v>
      </c>
      <c r="H5041" s="113" t="s">
        <v>3564</v>
      </c>
      <c r="I5041" s="113" t="s">
        <v>3632</v>
      </c>
    </row>
    <row r="5042" spans="1:9" x14ac:dyDescent="0.2">
      <c r="A5042" s="113" t="s">
        <v>10491</v>
      </c>
      <c r="D5042" s="113" t="s">
        <v>3633</v>
      </c>
      <c r="E5042" s="113">
        <f t="shared" si="78"/>
        <v>30303021</v>
      </c>
      <c r="F5042" s="113" t="s">
        <v>11571</v>
      </c>
      <c r="G5042" s="113" t="s">
        <v>8463</v>
      </c>
      <c r="H5042" s="113" t="s">
        <v>3564</v>
      </c>
      <c r="I5042" s="113" t="s">
        <v>3634</v>
      </c>
    </row>
    <row r="5043" spans="1:9" x14ac:dyDescent="0.2">
      <c r="A5043" s="113" t="s">
        <v>10491</v>
      </c>
      <c r="D5043" s="113" t="s">
        <v>3635</v>
      </c>
      <c r="E5043" s="113">
        <f t="shared" si="78"/>
        <v>30303022</v>
      </c>
      <c r="F5043" s="113" t="s">
        <v>11571</v>
      </c>
      <c r="G5043" s="113" t="s">
        <v>8463</v>
      </c>
      <c r="H5043" s="113" t="s">
        <v>3564</v>
      </c>
      <c r="I5043" s="113" t="s">
        <v>3636</v>
      </c>
    </row>
    <row r="5044" spans="1:9" x14ac:dyDescent="0.2">
      <c r="A5044" s="113" t="s">
        <v>10491</v>
      </c>
      <c r="D5044" s="113" t="s">
        <v>3637</v>
      </c>
      <c r="E5044" s="113">
        <f t="shared" si="78"/>
        <v>30303023</v>
      </c>
      <c r="F5044" s="113" t="s">
        <v>11571</v>
      </c>
      <c r="G5044" s="113" t="s">
        <v>8463</v>
      </c>
      <c r="H5044" s="113" t="s">
        <v>3564</v>
      </c>
      <c r="I5044" s="113" t="s">
        <v>3638</v>
      </c>
    </row>
    <row r="5045" spans="1:9" x14ac:dyDescent="0.2">
      <c r="A5045" s="113" t="s">
        <v>10491</v>
      </c>
      <c r="D5045" s="113" t="s">
        <v>3639</v>
      </c>
      <c r="E5045" s="113">
        <f t="shared" si="78"/>
        <v>30303024</v>
      </c>
      <c r="F5045" s="113" t="s">
        <v>11571</v>
      </c>
      <c r="G5045" s="113" t="s">
        <v>8463</v>
      </c>
      <c r="H5045" s="113" t="s">
        <v>3564</v>
      </c>
      <c r="I5045" s="113" t="s">
        <v>8586</v>
      </c>
    </row>
    <row r="5046" spans="1:9" x14ac:dyDescent="0.2">
      <c r="A5046" s="113" t="s">
        <v>10491</v>
      </c>
      <c r="D5046" s="113" t="s">
        <v>3640</v>
      </c>
      <c r="E5046" s="113">
        <f t="shared" si="78"/>
        <v>30303025</v>
      </c>
      <c r="F5046" s="113" t="s">
        <v>11571</v>
      </c>
      <c r="G5046" s="113" t="s">
        <v>8463</v>
      </c>
      <c r="H5046" s="113" t="s">
        <v>3564</v>
      </c>
      <c r="I5046" s="113" t="s">
        <v>3641</v>
      </c>
    </row>
    <row r="5047" spans="1:9" x14ac:dyDescent="0.2">
      <c r="A5047" s="113" t="s">
        <v>10491</v>
      </c>
      <c r="D5047" s="113" t="s">
        <v>3642</v>
      </c>
      <c r="E5047" s="113">
        <f t="shared" si="78"/>
        <v>30303026</v>
      </c>
      <c r="F5047" s="113" t="s">
        <v>11571</v>
      </c>
      <c r="G5047" s="113" t="s">
        <v>8463</v>
      </c>
      <c r="H5047" s="113" t="s">
        <v>3564</v>
      </c>
      <c r="I5047" s="113" t="s">
        <v>3643</v>
      </c>
    </row>
    <row r="5048" spans="1:9" x14ac:dyDescent="0.2">
      <c r="A5048" s="113" t="s">
        <v>10491</v>
      </c>
      <c r="D5048" s="113" t="s">
        <v>3644</v>
      </c>
      <c r="E5048" s="113">
        <f t="shared" si="78"/>
        <v>30303027</v>
      </c>
      <c r="F5048" s="113" t="s">
        <v>11571</v>
      </c>
      <c r="G5048" s="113" t="s">
        <v>8463</v>
      </c>
      <c r="H5048" s="113" t="s">
        <v>3564</v>
      </c>
      <c r="I5048" s="113" t="s">
        <v>3645</v>
      </c>
    </row>
    <row r="5049" spans="1:9" x14ac:dyDescent="0.2">
      <c r="A5049" s="113" t="s">
        <v>10491</v>
      </c>
      <c r="D5049" s="113" t="s">
        <v>3646</v>
      </c>
      <c r="E5049" s="113">
        <f t="shared" si="78"/>
        <v>30303028</v>
      </c>
      <c r="F5049" s="113" t="s">
        <v>11571</v>
      </c>
      <c r="G5049" s="113" t="s">
        <v>8463</v>
      </c>
      <c r="H5049" s="113" t="s">
        <v>3564</v>
      </c>
      <c r="I5049" s="113" t="s">
        <v>3647</v>
      </c>
    </row>
    <row r="5050" spans="1:9" x14ac:dyDescent="0.2">
      <c r="A5050" s="113" t="s">
        <v>10491</v>
      </c>
      <c r="D5050" s="113" t="s">
        <v>3648</v>
      </c>
      <c r="E5050" s="113">
        <f t="shared" si="78"/>
        <v>30303029</v>
      </c>
      <c r="F5050" s="113" t="s">
        <v>11571</v>
      </c>
      <c r="G5050" s="113" t="s">
        <v>8463</v>
      </c>
      <c r="H5050" s="113" t="s">
        <v>3564</v>
      </c>
      <c r="I5050" s="113" t="s">
        <v>3649</v>
      </c>
    </row>
    <row r="5051" spans="1:9" x14ac:dyDescent="0.2">
      <c r="A5051" s="113" t="s">
        <v>10491</v>
      </c>
      <c r="D5051" s="113" t="s">
        <v>3650</v>
      </c>
      <c r="E5051" s="113">
        <f t="shared" si="78"/>
        <v>30303099</v>
      </c>
      <c r="F5051" s="113" t="s">
        <v>11571</v>
      </c>
      <c r="G5051" s="113" t="s">
        <v>8463</v>
      </c>
      <c r="H5051" s="113" t="s">
        <v>3564</v>
      </c>
      <c r="I5051" s="113" t="s">
        <v>7789</v>
      </c>
    </row>
    <row r="5052" spans="1:9" x14ac:dyDescent="0.2">
      <c r="A5052" s="113" t="s">
        <v>10491</v>
      </c>
      <c r="D5052" s="113" t="s">
        <v>3651</v>
      </c>
      <c r="E5052" s="113">
        <f t="shared" si="78"/>
        <v>30303101</v>
      </c>
      <c r="F5052" s="113" t="s">
        <v>11571</v>
      </c>
      <c r="G5052" s="113" t="s">
        <v>8463</v>
      </c>
      <c r="H5052" s="113" t="s">
        <v>3652</v>
      </c>
      <c r="I5052" s="113" t="s">
        <v>3653</v>
      </c>
    </row>
    <row r="5053" spans="1:9" x14ac:dyDescent="0.2">
      <c r="A5053" s="113" t="s">
        <v>10491</v>
      </c>
      <c r="D5053" s="113" t="s">
        <v>3654</v>
      </c>
      <c r="E5053" s="113">
        <f t="shared" si="78"/>
        <v>30303102</v>
      </c>
      <c r="F5053" s="113" t="s">
        <v>11571</v>
      </c>
      <c r="G5053" s="113" t="s">
        <v>8463</v>
      </c>
      <c r="H5053" s="113" t="s">
        <v>3652</v>
      </c>
      <c r="I5053" s="113" t="s">
        <v>3655</v>
      </c>
    </row>
    <row r="5054" spans="1:9" x14ac:dyDescent="0.2">
      <c r="A5054" s="113" t="s">
        <v>10491</v>
      </c>
      <c r="D5054" s="113" t="s">
        <v>3656</v>
      </c>
      <c r="E5054" s="113">
        <f t="shared" si="78"/>
        <v>30303103</v>
      </c>
      <c r="F5054" s="113" t="s">
        <v>11571</v>
      </c>
      <c r="G5054" s="113" t="s">
        <v>8463</v>
      </c>
      <c r="H5054" s="113" t="s">
        <v>3652</v>
      </c>
      <c r="I5054" s="113" t="s">
        <v>3657</v>
      </c>
    </row>
    <row r="5055" spans="1:9" x14ac:dyDescent="0.2">
      <c r="A5055" s="113" t="s">
        <v>10491</v>
      </c>
      <c r="D5055" s="113" t="s">
        <v>3658</v>
      </c>
      <c r="E5055" s="113">
        <f t="shared" si="78"/>
        <v>30303104</v>
      </c>
      <c r="F5055" s="113" t="s">
        <v>11571</v>
      </c>
      <c r="G5055" s="113" t="s">
        <v>8463</v>
      </c>
      <c r="H5055" s="113" t="s">
        <v>3652</v>
      </c>
      <c r="I5055" s="113" t="s">
        <v>3659</v>
      </c>
    </row>
    <row r="5056" spans="1:9" x14ac:dyDescent="0.2">
      <c r="A5056" s="113" t="s">
        <v>10491</v>
      </c>
      <c r="D5056" s="113" t="s">
        <v>3660</v>
      </c>
      <c r="E5056" s="113">
        <f t="shared" si="78"/>
        <v>30303105</v>
      </c>
      <c r="F5056" s="113" t="s">
        <v>11571</v>
      </c>
      <c r="G5056" s="113" t="s">
        <v>8463</v>
      </c>
      <c r="H5056" s="113" t="s">
        <v>3652</v>
      </c>
      <c r="I5056" s="113" t="s">
        <v>3661</v>
      </c>
    </row>
    <row r="5057" spans="1:9" x14ac:dyDescent="0.2">
      <c r="A5057" s="113" t="s">
        <v>10491</v>
      </c>
      <c r="D5057" s="113" t="s">
        <v>3662</v>
      </c>
      <c r="E5057" s="113">
        <f t="shared" si="78"/>
        <v>30303106</v>
      </c>
      <c r="F5057" s="113" t="s">
        <v>11571</v>
      </c>
      <c r="G5057" s="113" t="s">
        <v>8463</v>
      </c>
      <c r="H5057" s="113" t="s">
        <v>3652</v>
      </c>
      <c r="I5057" s="113" t="s">
        <v>3663</v>
      </c>
    </row>
    <row r="5058" spans="1:9" x14ac:dyDescent="0.2">
      <c r="A5058" s="113" t="s">
        <v>10491</v>
      </c>
      <c r="D5058" s="113" t="s">
        <v>3664</v>
      </c>
      <c r="E5058" s="113">
        <f t="shared" ref="E5058:E5121" si="79">VALUE(D5058)</f>
        <v>30303107</v>
      </c>
      <c r="F5058" s="113" t="s">
        <v>11571</v>
      </c>
      <c r="G5058" s="113" t="s">
        <v>8463</v>
      </c>
      <c r="H5058" s="113" t="s">
        <v>3652</v>
      </c>
      <c r="I5058" s="113" t="s">
        <v>3665</v>
      </c>
    </row>
    <row r="5059" spans="1:9" x14ac:dyDescent="0.2">
      <c r="A5059" s="113" t="s">
        <v>10491</v>
      </c>
      <c r="D5059" s="113" t="s">
        <v>3666</v>
      </c>
      <c r="E5059" s="113">
        <f t="shared" si="79"/>
        <v>30304001</v>
      </c>
      <c r="F5059" s="113" t="s">
        <v>11571</v>
      </c>
      <c r="G5059" s="113" t="s">
        <v>8463</v>
      </c>
      <c r="H5059" s="113" t="s">
        <v>3667</v>
      </c>
      <c r="I5059" s="113" t="s">
        <v>3668</v>
      </c>
    </row>
    <row r="5060" spans="1:9" x14ac:dyDescent="0.2">
      <c r="A5060" s="113" t="s">
        <v>10491</v>
      </c>
      <c r="D5060" s="113" t="s">
        <v>3669</v>
      </c>
      <c r="E5060" s="113">
        <f t="shared" si="79"/>
        <v>30304010</v>
      </c>
      <c r="F5060" s="113" t="s">
        <v>11571</v>
      </c>
      <c r="G5060" s="113" t="s">
        <v>8463</v>
      </c>
      <c r="H5060" s="113" t="s">
        <v>3667</v>
      </c>
      <c r="I5060" s="113" t="s">
        <v>3670</v>
      </c>
    </row>
    <row r="5061" spans="1:9" x14ac:dyDescent="0.2">
      <c r="A5061" s="113" t="s">
        <v>10491</v>
      </c>
      <c r="D5061" s="113" t="s">
        <v>3671</v>
      </c>
      <c r="E5061" s="113">
        <f t="shared" si="79"/>
        <v>30304011</v>
      </c>
      <c r="F5061" s="113" t="s">
        <v>11571</v>
      </c>
      <c r="G5061" s="113" t="s">
        <v>8463</v>
      </c>
      <c r="H5061" s="113" t="s">
        <v>3667</v>
      </c>
      <c r="I5061" s="113" t="s">
        <v>3672</v>
      </c>
    </row>
    <row r="5062" spans="1:9" x14ac:dyDescent="0.2">
      <c r="A5062" s="113" t="s">
        <v>10491</v>
      </c>
      <c r="D5062" s="113" t="s">
        <v>3673</v>
      </c>
      <c r="E5062" s="113">
        <f t="shared" si="79"/>
        <v>30304012</v>
      </c>
      <c r="F5062" s="113" t="s">
        <v>11571</v>
      </c>
      <c r="G5062" s="113" t="s">
        <v>8463</v>
      </c>
      <c r="H5062" s="113" t="s">
        <v>3667</v>
      </c>
      <c r="I5062" s="113" t="s">
        <v>3674</v>
      </c>
    </row>
    <row r="5063" spans="1:9" x14ac:dyDescent="0.2">
      <c r="A5063" s="113" t="s">
        <v>10491</v>
      </c>
      <c r="D5063" s="113" t="s">
        <v>3675</v>
      </c>
      <c r="E5063" s="113">
        <f t="shared" si="79"/>
        <v>30304013</v>
      </c>
      <c r="F5063" s="113" t="s">
        <v>11571</v>
      </c>
      <c r="G5063" s="113" t="s">
        <v>8463</v>
      </c>
      <c r="H5063" s="113" t="s">
        <v>3667</v>
      </c>
      <c r="I5063" s="113" t="s">
        <v>3676</v>
      </c>
    </row>
    <row r="5064" spans="1:9" x14ac:dyDescent="0.2">
      <c r="A5064" s="113" t="s">
        <v>10491</v>
      </c>
      <c r="D5064" s="113" t="s">
        <v>3677</v>
      </c>
      <c r="E5064" s="113">
        <f t="shared" si="79"/>
        <v>30304014</v>
      </c>
      <c r="F5064" s="113" t="s">
        <v>11571</v>
      </c>
      <c r="G5064" s="113" t="s">
        <v>8463</v>
      </c>
      <c r="H5064" s="113" t="s">
        <v>3667</v>
      </c>
      <c r="I5064" s="113" t="s">
        <v>3678</v>
      </c>
    </row>
    <row r="5065" spans="1:9" x14ac:dyDescent="0.2">
      <c r="A5065" s="113" t="s">
        <v>10491</v>
      </c>
      <c r="D5065" s="113" t="s">
        <v>3679</v>
      </c>
      <c r="E5065" s="113">
        <f t="shared" si="79"/>
        <v>30304015</v>
      </c>
      <c r="F5065" s="113" t="s">
        <v>11571</v>
      </c>
      <c r="G5065" s="113" t="s">
        <v>8463</v>
      </c>
      <c r="H5065" s="113" t="s">
        <v>3667</v>
      </c>
      <c r="I5065" s="113" t="s">
        <v>6389</v>
      </c>
    </row>
    <row r="5066" spans="1:9" x14ac:dyDescent="0.2">
      <c r="A5066" s="113" t="s">
        <v>10491</v>
      </c>
      <c r="D5066" s="113" t="s">
        <v>6390</v>
      </c>
      <c r="E5066" s="113">
        <f t="shared" si="79"/>
        <v>30304016</v>
      </c>
      <c r="F5066" s="113" t="s">
        <v>11571</v>
      </c>
      <c r="G5066" s="113" t="s">
        <v>8463</v>
      </c>
      <c r="H5066" s="113" t="s">
        <v>3667</v>
      </c>
      <c r="I5066" s="113" t="s">
        <v>6391</v>
      </c>
    </row>
    <row r="5067" spans="1:9" x14ac:dyDescent="0.2">
      <c r="A5067" s="113" t="s">
        <v>10491</v>
      </c>
      <c r="D5067" s="113" t="s">
        <v>6392</v>
      </c>
      <c r="E5067" s="113">
        <f t="shared" si="79"/>
        <v>30304017</v>
      </c>
      <c r="F5067" s="113" t="s">
        <v>11571</v>
      </c>
      <c r="G5067" s="113" t="s">
        <v>8463</v>
      </c>
      <c r="H5067" s="113" t="s">
        <v>3667</v>
      </c>
      <c r="I5067" s="113" t="s">
        <v>6393</v>
      </c>
    </row>
    <row r="5068" spans="1:9" x14ac:dyDescent="0.2">
      <c r="A5068" s="113" t="s">
        <v>10491</v>
      </c>
      <c r="D5068" s="113" t="s">
        <v>6394</v>
      </c>
      <c r="E5068" s="113">
        <f t="shared" si="79"/>
        <v>30380001</v>
      </c>
      <c r="F5068" s="113" t="s">
        <v>11571</v>
      </c>
      <c r="G5068" s="113" t="s">
        <v>8463</v>
      </c>
      <c r="H5068" s="113" t="s">
        <v>13739</v>
      </c>
      <c r="I5068" s="113" t="s">
        <v>13739</v>
      </c>
    </row>
    <row r="5069" spans="1:9" x14ac:dyDescent="0.2">
      <c r="A5069" s="113" t="s">
        <v>10491</v>
      </c>
      <c r="D5069" s="113" t="s">
        <v>6395</v>
      </c>
      <c r="E5069" s="113">
        <f t="shared" si="79"/>
        <v>30382001</v>
      </c>
      <c r="F5069" s="113" t="s">
        <v>11571</v>
      </c>
      <c r="G5069" s="113" t="s">
        <v>8463</v>
      </c>
      <c r="H5069" s="113" t="s">
        <v>13741</v>
      </c>
      <c r="I5069" s="113" t="s">
        <v>13742</v>
      </c>
    </row>
    <row r="5070" spans="1:9" x14ac:dyDescent="0.2">
      <c r="A5070" s="113" t="s">
        <v>10491</v>
      </c>
      <c r="D5070" s="113" t="s">
        <v>6396</v>
      </c>
      <c r="E5070" s="113">
        <f t="shared" si="79"/>
        <v>30382002</v>
      </c>
      <c r="F5070" s="113" t="s">
        <v>11571</v>
      </c>
      <c r="G5070" s="113" t="s">
        <v>8463</v>
      </c>
      <c r="H5070" s="113" t="s">
        <v>13741</v>
      </c>
      <c r="I5070" s="113" t="s">
        <v>13744</v>
      </c>
    </row>
    <row r="5071" spans="1:9" x14ac:dyDescent="0.2">
      <c r="A5071" s="113" t="s">
        <v>10491</v>
      </c>
      <c r="D5071" s="113" t="s">
        <v>6397</v>
      </c>
      <c r="E5071" s="113">
        <f t="shared" si="79"/>
        <v>30382599</v>
      </c>
      <c r="F5071" s="113" t="s">
        <v>11571</v>
      </c>
      <c r="G5071" s="113" t="s">
        <v>8463</v>
      </c>
      <c r="H5071" s="113" t="s">
        <v>13746</v>
      </c>
      <c r="I5071" s="113" t="s">
        <v>13747</v>
      </c>
    </row>
    <row r="5072" spans="1:9" x14ac:dyDescent="0.2">
      <c r="A5072" s="113" t="s">
        <v>10491</v>
      </c>
      <c r="D5072" s="113" t="s">
        <v>6398</v>
      </c>
      <c r="E5072" s="113">
        <f t="shared" si="79"/>
        <v>30388801</v>
      </c>
      <c r="F5072" s="113" t="s">
        <v>11571</v>
      </c>
      <c r="G5072" s="113" t="s">
        <v>8463</v>
      </c>
      <c r="H5072" s="113" t="s">
        <v>11022</v>
      </c>
      <c r="I5072" s="113" t="s">
        <v>7493</v>
      </c>
    </row>
    <row r="5073" spans="1:12" x14ac:dyDescent="0.2">
      <c r="A5073" s="113" t="s">
        <v>10491</v>
      </c>
      <c r="D5073" s="113" t="s">
        <v>6399</v>
      </c>
      <c r="E5073" s="113">
        <f t="shared" si="79"/>
        <v>30388802</v>
      </c>
      <c r="F5073" s="113" t="s">
        <v>11571</v>
      </c>
      <c r="G5073" s="113" t="s">
        <v>8463</v>
      </c>
      <c r="H5073" s="113" t="s">
        <v>11022</v>
      </c>
      <c r="I5073" s="113" t="s">
        <v>7493</v>
      </c>
    </row>
    <row r="5074" spans="1:12" x14ac:dyDescent="0.2">
      <c r="A5074" s="113" t="s">
        <v>10491</v>
      </c>
      <c r="D5074" s="113" t="s">
        <v>6400</v>
      </c>
      <c r="E5074" s="113">
        <f t="shared" si="79"/>
        <v>30388803</v>
      </c>
      <c r="F5074" s="113" t="s">
        <v>11571</v>
      </c>
      <c r="G5074" s="113" t="s">
        <v>8463</v>
      </c>
      <c r="H5074" s="113" t="s">
        <v>11022</v>
      </c>
      <c r="I5074" s="113" t="s">
        <v>7493</v>
      </c>
    </row>
    <row r="5075" spans="1:12" x14ac:dyDescent="0.2">
      <c r="A5075" s="113" t="s">
        <v>10491</v>
      </c>
      <c r="D5075" s="113" t="s">
        <v>6401</v>
      </c>
      <c r="E5075" s="113">
        <f t="shared" si="79"/>
        <v>30388804</v>
      </c>
      <c r="F5075" s="113" t="s">
        <v>11571</v>
      </c>
      <c r="G5075" s="113" t="s">
        <v>8463</v>
      </c>
      <c r="H5075" s="113" t="s">
        <v>11022</v>
      </c>
      <c r="I5075" s="113" t="s">
        <v>7493</v>
      </c>
    </row>
    <row r="5076" spans="1:12" x14ac:dyDescent="0.2">
      <c r="A5076" s="113" t="s">
        <v>10491</v>
      </c>
      <c r="D5076" s="113" t="s">
        <v>6402</v>
      </c>
      <c r="E5076" s="113">
        <f t="shared" si="79"/>
        <v>30388805</v>
      </c>
      <c r="F5076" s="113" t="s">
        <v>11571</v>
      </c>
      <c r="G5076" s="113" t="s">
        <v>8463</v>
      </c>
      <c r="H5076" s="113" t="s">
        <v>11022</v>
      </c>
      <c r="I5076" s="113" t="s">
        <v>7493</v>
      </c>
    </row>
    <row r="5077" spans="1:12" x14ac:dyDescent="0.2">
      <c r="A5077" s="113" t="s">
        <v>10491</v>
      </c>
      <c r="D5077" s="113" t="s">
        <v>6403</v>
      </c>
      <c r="E5077" s="113">
        <f t="shared" si="79"/>
        <v>30390001</v>
      </c>
      <c r="F5077" s="113" t="s">
        <v>11571</v>
      </c>
      <c r="G5077" s="113" t="s">
        <v>8463</v>
      </c>
      <c r="H5077" s="113" t="s">
        <v>10518</v>
      </c>
      <c r="I5077" s="113" t="s">
        <v>10519</v>
      </c>
    </row>
    <row r="5078" spans="1:12" x14ac:dyDescent="0.2">
      <c r="A5078" s="113" t="s">
        <v>10491</v>
      </c>
      <c r="D5078" s="113" t="s">
        <v>6404</v>
      </c>
      <c r="E5078" s="113">
        <f t="shared" si="79"/>
        <v>30390002</v>
      </c>
      <c r="F5078" s="113" t="s">
        <v>11571</v>
      </c>
      <c r="G5078" s="113" t="s">
        <v>8463</v>
      </c>
      <c r="H5078" s="113" t="s">
        <v>10518</v>
      </c>
      <c r="I5078" s="113" t="s">
        <v>10522</v>
      </c>
    </row>
    <row r="5079" spans="1:12" x14ac:dyDescent="0.2">
      <c r="A5079" s="113" t="s">
        <v>10491</v>
      </c>
      <c r="D5079" s="113" t="s">
        <v>6405</v>
      </c>
      <c r="E5079" s="113">
        <f t="shared" si="79"/>
        <v>30390003</v>
      </c>
      <c r="F5079" s="113" t="s">
        <v>11571</v>
      </c>
      <c r="G5079" s="113" t="s">
        <v>8463</v>
      </c>
      <c r="H5079" s="113" t="s">
        <v>10518</v>
      </c>
      <c r="I5079" s="113" t="s">
        <v>10524</v>
      </c>
    </row>
    <row r="5080" spans="1:12" x14ac:dyDescent="0.2">
      <c r="A5080" s="113" t="s">
        <v>10491</v>
      </c>
      <c r="D5080" s="113" t="s">
        <v>6406</v>
      </c>
      <c r="E5080" s="113">
        <f t="shared" si="79"/>
        <v>30390004</v>
      </c>
      <c r="F5080" s="113" t="s">
        <v>11571</v>
      </c>
      <c r="G5080" s="113" t="s">
        <v>8463</v>
      </c>
      <c r="H5080" s="113" t="s">
        <v>10518</v>
      </c>
      <c r="I5080" s="113" t="s">
        <v>10526</v>
      </c>
    </row>
    <row r="5081" spans="1:12" x14ac:dyDescent="0.2">
      <c r="A5081" s="113" t="s">
        <v>10491</v>
      </c>
      <c r="D5081" s="113" t="s">
        <v>6407</v>
      </c>
      <c r="E5081" s="113">
        <f t="shared" si="79"/>
        <v>30390011</v>
      </c>
      <c r="F5081" s="113" t="s">
        <v>11571</v>
      </c>
      <c r="G5081" s="113" t="s">
        <v>8463</v>
      </c>
      <c r="H5081" s="113" t="s">
        <v>10518</v>
      </c>
      <c r="I5081" s="113" t="s">
        <v>13388</v>
      </c>
    </row>
    <row r="5082" spans="1:12" x14ac:dyDescent="0.2">
      <c r="A5082" s="113" t="s">
        <v>10491</v>
      </c>
      <c r="D5082" s="113" t="s">
        <v>6408</v>
      </c>
      <c r="E5082" s="113">
        <f t="shared" si="79"/>
        <v>30390012</v>
      </c>
      <c r="F5082" s="113" t="s">
        <v>11571</v>
      </c>
      <c r="G5082" s="113" t="s">
        <v>8463</v>
      </c>
      <c r="H5082" s="113" t="s">
        <v>10518</v>
      </c>
      <c r="I5082" s="113" t="s">
        <v>13390</v>
      </c>
    </row>
    <row r="5083" spans="1:12" x14ac:dyDescent="0.2">
      <c r="A5083" s="113" t="s">
        <v>10491</v>
      </c>
      <c r="D5083" s="113" t="s">
        <v>6409</v>
      </c>
      <c r="E5083" s="113">
        <f t="shared" si="79"/>
        <v>30390013</v>
      </c>
      <c r="F5083" s="113" t="s">
        <v>11571</v>
      </c>
      <c r="G5083" s="113" t="s">
        <v>8463</v>
      </c>
      <c r="H5083" s="113" t="s">
        <v>10518</v>
      </c>
      <c r="I5083" s="113" t="s">
        <v>13392</v>
      </c>
    </row>
    <row r="5084" spans="1:12" x14ac:dyDescent="0.2">
      <c r="A5084" s="113" t="s">
        <v>10491</v>
      </c>
      <c r="D5084" s="113" t="s">
        <v>6410</v>
      </c>
      <c r="E5084" s="113">
        <f t="shared" si="79"/>
        <v>30390014</v>
      </c>
      <c r="F5084" s="113" t="s">
        <v>11571</v>
      </c>
      <c r="G5084" s="113" t="s">
        <v>8463</v>
      </c>
      <c r="H5084" s="113" t="s">
        <v>10518</v>
      </c>
      <c r="I5084" s="113" t="s">
        <v>13394</v>
      </c>
    </row>
    <row r="5085" spans="1:12" x14ac:dyDescent="0.2">
      <c r="A5085" s="113" t="s">
        <v>10491</v>
      </c>
      <c r="D5085" s="113" t="s">
        <v>6411</v>
      </c>
      <c r="E5085" s="113">
        <f t="shared" si="79"/>
        <v>30390021</v>
      </c>
      <c r="F5085" s="113" t="s">
        <v>11571</v>
      </c>
      <c r="G5085" s="113" t="s">
        <v>8463</v>
      </c>
      <c r="H5085" s="113" t="s">
        <v>10518</v>
      </c>
      <c r="I5085" s="113" t="s">
        <v>13396</v>
      </c>
      <c r="K5085" s="115">
        <v>36265</v>
      </c>
      <c r="L5085" s="113" t="s">
        <v>6412</v>
      </c>
    </row>
    <row r="5086" spans="1:12" x14ac:dyDescent="0.2">
      <c r="A5086" s="113" t="s">
        <v>10491</v>
      </c>
      <c r="D5086" s="113" t="s">
        <v>6413</v>
      </c>
      <c r="E5086" s="113">
        <f t="shared" si="79"/>
        <v>30390022</v>
      </c>
      <c r="F5086" s="113" t="s">
        <v>11571</v>
      </c>
      <c r="G5086" s="113" t="s">
        <v>8463</v>
      </c>
      <c r="H5086" s="113" t="s">
        <v>10518</v>
      </c>
      <c r="I5086" s="113" t="s">
        <v>7524</v>
      </c>
    </row>
    <row r="5087" spans="1:12" x14ac:dyDescent="0.2">
      <c r="A5087" s="113" t="s">
        <v>10491</v>
      </c>
      <c r="D5087" s="113" t="s">
        <v>6414</v>
      </c>
      <c r="E5087" s="113">
        <f t="shared" si="79"/>
        <v>30390023</v>
      </c>
      <c r="F5087" s="113" t="s">
        <v>11571</v>
      </c>
      <c r="G5087" s="113" t="s">
        <v>8463</v>
      </c>
      <c r="H5087" s="113" t="s">
        <v>10518</v>
      </c>
      <c r="I5087" s="113" t="s">
        <v>7526</v>
      </c>
    </row>
    <row r="5088" spans="1:12" x14ac:dyDescent="0.2">
      <c r="A5088" s="113" t="s">
        <v>10491</v>
      </c>
      <c r="D5088" s="113" t="s">
        <v>6415</v>
      </c>
      <c r="E5088" s="113">
        <f t="shared" si="79"/>
        <v>30390024</v>
      </c>
      <c r="F5088" s="113" t="s">
        <v>11571</v>
      </c>
      <c r="G5088" s="113" t="s">
        <v>8463</v>
      </c>
      <c r="H5088" s="113" t="s">
        <v>10518</v>
      </c>
      <c r="I5088" s="113" t="s">
        <v>6416</v>
      </c>
    </row>
    <row r="5089" spans="1:12" x14ac:dyDescent="0.2">
      <c r="A5089" s="113" t="s">
        <v>10491</v>
      </c>
      <c r="D5089" s="113" t="s">
        <v>9257</v>
      </c>
      <c r="E5089" s="113">
        <f t="shared" si="79"/>
        <v>30399999</v>
      </c>
      <c r="F5089" s="113" t="s">
        <v>11571</v>
      </c>
      <c r="G5089" s="113" t="s">
        <v>8463</v>
      </c>
      <c r="H5089" s="113" t="s">
        <v>7789</v>
      </c>
      <c r="I5089" s="113" t="s">
        <v>7789</v>
      </c>
    </row>
    <row r="5090" spans="1:12" x14ac:dyDescent="0.2">
      <c r="A5090" s="113" t="s">
        <v>10491</v>
      </c>
      <c r="D5090" s="113" t="s">
        <v>9258</v>
      </c>
      <c r="E5090" s="113">
        <f t="shared" si="79"/>
        <v>30400101</v>
      </c>
      <c r="F5090" s="113" t="s">
        <v>11571</v>
      </c>
      <c r="G5090" s="113" t="s">
        <v>9259</v>
      </c>
      <c r="H5090" s="113" t="s">
        <v>9260</v>
      </c>
      <c r="I5090" s="113" t="s">
        <v>9261</v>
      </c>
    </row>
    <row r="5091" spans="1:12" x14ac:dyDescent="0.2">
      <c r="A5091" s="113" t="s">
        <v>10491</v>
      </c>
      <c r="D5091" s="113" t="s">
        <v>9262</v>
      </c>
      <c r="E5091" s="113">
        <f t="shared" si="79"/>
        <v>30400102</v>
      </c>
      <c r="F5091" s="113" t="s">
        <v>11571</v>
      </c>
      <c r="G5091" s="113" t="s">
        <v>9259</v>
      </c>
      <c r="H5091" s="113" t="s">
        <v>9260</v>
      </c>
      <c r="I5091" s="113" t="s">
        <v>9263</v>
      </c>
    </row>
    <row r="5092" spans="1:12" x14ac:dyDescent="0.2">
      <c r="A5092" s="113" t="s">
        <v>10491</v>
      </c>
      <c r="D5092" s="113" t="s">
        <v>9264</v>
      </c>
      <c r="E5092" s="113">
        <f t="shared" si="79"/>
        <v>30400103</v>
      </c>
      <c r="F5092" s="113" t="s">
        <v>11571</v>
      </c>
      <c r="G5092" s="113" t="s">
        <v>9259</v>
      </c>
      <c r="H5092" s="113" t="s">
        <v>9260</v>
      </c>
      <c r="I5092" s="113" t="s">
        <v>9265</v>
      </c>
    </row>
    <row r="5093" spans="1:12" x14ac:dyDescent="0.2">
      <c r="A5093" s="113" t="s">
        <v>10491</v>
      </c>
      <c r="D5093" s="113" t="s">
        <v>9266</v>
      </c>
      <c r="E5093" s="113">
        <f t="shared" si="79"/>
        <v>30400104</v>
      </c>
      <c r="F5093" s="113" t="s">
        <v>11571</v>
      </c>
      <c r="G5093" s="113" t="s">
        <v>9259</v>
      </c>
      <c r="H5093" s="113" t="s">
        <v>9260</v>
      </c>
      <c r="I5093" s="113" t="s">
        <v>9267</v>
      </c>
      <c r="K5093" s="115">
        <v>37096</v>
      </c>
      <c r="L5093" s="113" t="s">
        <v>9268</v>
      </c>
    </row>
    <row r="5094" spans="1:12" x14ac:dyDescent="0.2">
      <c r="A5094" s="113" t="s">
        <v>10491</v>
      </c>
      <c r="D5094" s="113" t="s">
        <v>9269</v>
      </c>
      <c r="E5094" s="113">
        <f t="shared" si="79"/>
        <v>30400105</v>
      </c>
      <c r="F5094" s="113" t="s">
        <v>11571</v>
      </c>
      <c r="G5094" s="113" t="s">
        <v>9259</v>
      </c>
      <c r="H5094" s="113" t="s">
        <v>9260</v>
      </c>
      <c r="I5094" s="113" t="s">
        <v>9270</v>
      </c>
    </row>
    <row r="5095" spans="1:12" x14ac:dyDescent="0.2">
      <c r="A5095" s="113" t="s">
        <v>10491</v>
      </c>
      <c r="D5095" s="113" t="s">
        <v>9271</v>
      </c>
      <c r="E5095" s="113">
        <f t="shared" si="79"/>
        <v>30400106</v>
      </c>
      <c r="F5095" s="113" t="s">
        <v>11571</v>
      </c>
      <c r="G5095" s="113" t="s">
        <v>9259</v>
      </c>
      <c r="H5095" s="113" t="s">
        <v>9260</v>
      </c>
      <c r="I5095" s="113" t="s">
        <v>8484</v>
      </c>
    </row>
    <row r="5096" spans="1:12" x14ac:dyDescent="0.2">
      <c r="A5096" s="113" t="s">
        <v>10491</v>
      </c>
      <c r="D5096" s="113" t="s">
        <v>9272</v>
      </c>
      <c r="E5096" s="113">
        <f t="shared" si="79"/>
        <v>30400107</v>
      </c>
      <c r="F5096" s="113" t="s">
        <v>11571</v>
      </c>
      <c r="G5096" s="113" t="s">
        <v>9259</v>
      </c>
      <c r="H5096" s="113" t="s">
        <v>9260</v>
      </c>
      <c r="I5096" s="113" t="s">
        <v>9273</v>
      </c>
    </row>
    <row r="5097" spans="1:12" x14ac:dyDescent="0.2">
      <c r="A5097" s="113" t="s">
        <v>10491</v>
      </c>
      <c r="D5097" s="113" t="s">
        <v>9274</v>
      </c>
      <c r="E5097" s="113">
        <f t="shared" si="79"/>
        <v>30400108</v>
      </c>
      <c r="F5097" s="113" t="s">
        <v>11571</v>
      </c>
      <c r="G5097" s="113" t="s">
        <v>9259</v>
      </c>
      <c r="H5097" s="113" t="s">
        <v>9260</v>
      </c>
      <c r="I5097" s="113" t="s">
        <v>3621</v>
      </c>
    </row>
    <row r="5098" spans="1:12" x14ac:dyDescent="0.2">
      <c r="A5098" s="113" t="s">
        <v>10491</v>
      </c>
      <c r="D5098" s="113" t="s">
        <v>9275</v>
      </c>
      <c r="E5098" s="113">
        <f t="shared" si="79"/>
        <v>30400109</v>
      </c>
      <c r="F5098" s="113" t="s">
        <v>11571</v>
      </c>
      <c r="G5098" s="113" t="s">
        <v>9259</v>
      </c>
      <c r="H5098" s="113" t="s">
        <v>9260</v>
      </c>
      <c r="I5098" s="113" t="s">
        <v>9276</v>
      </c>
    </row>
    <row r="5099" spans="1:12" x14ac:dyDescent="0.2">
      <c r="A5099" s="113" t="s">
        <v>10491</v>
      </c>
      <c r="D5099" s="113" t="s">
        <v>9277</v>
      </c>
      <c r="E5099" s="113">
        <f t="shared" si="79"/>
        <v>30400110</v>
      </c>
      <c r="F5099" s="113" t="s">
        <v>11571</v>
      </c>
      <c r="G5099" s="113" t="s">
        <v>9259</v>
      </c>
      <c r="H5099" s="113" t="s">
        <v>9260</v>
      </c>
      <c r="I5099" s="113" t="s">
        <v>9278</v>
      </c>
    </row>
    <row r="5100" spans="1:12" x14ac:dyDescent="0.2">
      <c r="A5100" s="113" t="s">
        <v>10491</v>
      </c>
      <c r="D5100" s="113" t="s">
        <v>9279</v>
      </c>
      <c r="E5100" s="113">
        <f t="shared" si="79"/>
        <v>30400111</v>
      </c>
      <c r="F5100" s="113" t="s">
        <v>11571</v>
      </c>
      <c r="G5100" s="113" t="s">
        <v>9259</v>
      </c>
      <c r="H5100" s="113" t="s">
        <v>9260</v>
      </c>
      <c r="I5100" s="113" t="s">
        <v>9280</v>
      </c>
    </row>
    <row r="5101" spans="1:12" x14ac:dyDescent="0.2">
      <c r="A5101" s="113" t="s">
        <v>10491</v>
      </c>
      <c r="D5101" s="113" t="s">
        <v>9281</v>
      </c>
      <c r="E5101" s="113">
        <f t="shared" si="79"/>
        <v>30400112</v>
      </c>
      <c r="F5101" s="113" t="s">
        <v>11571</v>
      </c>
      <c r="G5101" s="113" t="s">
        <v>9259</v>
      </c>
      <c r="H5101" s="113" t="s">
        <v>9260</v>
      </c>
      <c r="I5101" s="113" t="s">
        <v>9282</v>
      </c>
    </row>
    <row r="5102" spans="1:12" x14ac:dyDescent="0.2">
      <c r="A5102" s="113" t="s">
        <v>10491</v>
      </c>
      <c r="D5102" s="113" t="s">
        <v>9283</v>
      </c>
      <c r="E5102" s="113">
        <f t="shared" si="79"/>
        <v>30400113</v>
      </c>
      <c r="F5102" s="113" t="s">
        <v>11571</v>
      </c>
      <c r="G5102" s="113" t="s">
        <v>9259</v>
      </c>
      <c r="H5102" s="113" t="s">
        <v>9260</v>
      </c>
      <c r="I5102" s="113" t="s">
        <v>9284</v>
      </c>
    </row>
    <row r="5103" spans="1:12" x14ac:dyDescent="0.2">
      <c r="A5103" s="113" t="s">
        <v>10491</v>
      </c>
      <c r="D5103" s="113" t="s">
        <v>9285</v>
      </c>
      <c r="E5103" s="113">
        <f t="shared" si="79"/>
        <v>30400114</v>
      </c>
      <c r="F5103" s="113" t="s">
        <v>11571</v>
      </c>
      <c r="G5103" s="113" t="s">
        <v>9259</v>
      </c>
      <c r="H5103" s="113" t="s">
        <v>9260</v>
      </c>
      <c r="I5103" s="113" t="s">
        <v>9286</v>
      </c>
    </row>
    <row r="5104" spans="1:12" x14ac:dyDescent="0.2">
      <c r="A5104" s="113" t="s">
        <v>10491</v>
      </c>
      <c r="D5104" s="113" t="s">
        <v>9287</v>
      </c>
      <c r="E5104" s="113">
        <f t="shared" si="79"/>
        <v>30400115</v>
      </c>
      <c r="F5104" s="113" t="s">
        <v>11571</v>
      </c>
      <c r="G5104" s="113" t="s">
        <v>9259</v>
      </c>
      <c r="H5104" s="113" t="s">
        <v>9260</v>
      </c>
      <c r="I5104" s="113" t="s">
        <v>9288</v>
      </c>
    </row>
    <row r="5105" spans="1:9" x14ac:dyDescent="0.2">
      <c r="A5105" s="113" t="s">
        <v>10491</v>
      </c>
      <c r="D5105" s="113" t="s">
        <v>9289</v>
      </c>
      <c r="E5105" s="113">
        <f t="shared" si="79"/>
        <v>30400116</v>
      </c>
      <c r="F5105" s="113" t="s">
        <v>11571</v>
      </c>
      <c r="G5105" s="113" t="s">
        <v>9259</v>
      </c>
      <c r="H5105" s="113" t="s">
        <v>9260</v>
      </c>
      <c r="I5105" s="113" t="s">
        <v>9290</v>
      </c>
    </row>
    <row r="5106" spans="1:9" x14ac:dyDescent="0.2">
      <c r="A5106" s="113" t="s">
        <v>10491</v>
      </c>
      <c r="D5106" s="113" t="s">
        <v>9291</v>
      </c>
      <c r="E5106" s="113">
        <f t="shared" si="79"/>
        <v>30400117</v>
      </c>
      <c r="F5106" s="113" t="s">
        <v>11571</v>
      </c>
      <c r="G5106" s="113" t="s">
        <v>9259</v>
      </c>
      <c r="H5106" s="113" t="s">
        <v>9260</v>
      </c>
      <c r="I5106" s="113" t="s">
        <v>9292</v>
      </c>
    </row>
    <row r="5107" spans="1:9" x14ac:dyDescent="0.2">
      <c r="A5107" s="113" t="s">
        <v>10491</v>
      </c>
      <c r="D5107" s="113" t="s">
        <v>9293</v>
      </c>
      <c r="E5107" s="113">
        <f t="shared" si="79"/>
        <v>30400118</v>
      </c>
      <c r="F5107" s="113" t="s">
        <v>11571</v>
      </c>
      <c r="G5107" s="113" t="s">
        <v>9259</v>
      </c>
      <c r="H5107" s="113" t="s">
        <v>9260</v>
      </c>
      <c r="I5107" s="113" t="s">
        <v>8753</v>
      </c>
    </row>
    <row r="5108" spans="1:9" x14ac:dyDescent="0.2">
      <c r="A5108" s="113" t="s">
        <v>10491</v>
      </c>
      <c r="D5108" s="113" t="s">
        <v>9294</v>
      </c>
      <c r="E5108" s="113">
        <f t="shared" si="79"/>
        <v>30400120</v>
      </c>
      <c r="F5108" s="113" t="s">
        <v>11571</v>
      </c>
      <c r="G5108" s="113" t="s">
        <v>9259</v>
      </c>
      <c r="H5108" s="113" t="s">
        <v>9260</v>
      </c>
      <c r="I5108" s="113" t="s">
        <v>9295</v>
      </c>
    </row>
    <row r="5109" spans="1:9" x14ac:dyDescent="0.2">
      <c r="A5109" s="113" t="s">
        <v>10491</v>
      </c>
      <c r="D5109" s="113" t="s">
        <v>9296</v>
      </c>
      <c r="E5109" s="113">
        <f t="shared" si="79"/>
        <v>30400121</v>
      </c>
      <c r="F5109" s="113" t="s">
        <v>11571</v>
      </c>
      <c r="G5109" s="113" t="s">
        <v>9259</v>
      </c>
      <c r="H5109" s="113" t="s">
        <v>9260</v>
      </c>
      <c r="I5109" s="113" t="s">
        <v>9297</v>
      </c>
    </row>
    <row r="5110" spans="1:9" x14ac:dyDescent="0.2">
      <c r="A5110" s="113" t="s">
        <v>10491</v>
      </c>
      <c r="D5110" s="113" t="s">
        <v>9298</v>
      </c>
      <c r="E5110" s="113">
        <f t="shared" si="79"/>
        <v>30400130</v>
      </c>
      <c r="F5110" s="113" t="s">
        <v>11571</v>
      </c>
      <c r="G5110" s="113" t="s">
        <v>9259</v>
      </c>
      <c r="H5110" s="113" t="s">
        <v>9260</v>
      </c>
      <c r="I5110" s="113" t="s">
        <v>9299</v>
      </c>
    </row>
    <row r="5111" spans="1:9" x14ac:dyDescent="0.2">
      <c r="A5111" s="113" t="s">
        <v>10491</v>
      </c>
      <c r="D5111" s="113" t="s">
        <v>9300</v>
      </c>
      <c r="E5111" s="113">
        <f t="shared" si="79"/>
        <v>30400131</v>
      </c>
      <c r="F5111" s="113" t="s">
        <v>11571</v>
      </c>
      <c r="G5111" s="113" t="s">
        <v>9259</v>
      </c>
      <c r="H5111" s="113" t="s">
        <v>9260</v>
      </c>
      <c r="I5111" s="113" t="s">
        <v>11651</v>
      </c>
    </row>
    <row r="5112" spans="1:9" x14ac:dyDescent="0.2">
      <c r="A5112" s="113" t="s">
        <v>10491</v>
      </c>
      <c r="D5112" s="113" t="s">
        <v>9301</v>
      </c>
      <c r="E5112" s="113">
        <f t="shared" si="79"/>
        <v>30400132</v>
      </c>
      <c r="F5112" s="113" t="s">
        <v>11571</v>
      </c>
      <c r="G5112" s="113" t="s">
        <v>9259</v>
      </c>
      <c r="H5112" s="113" t="s">
        <v>9260</v>
      </c>
      <c r="I5112" s="113" t="s">
        <v>11030</v>
      </c>
    </row>
    <row r="5113" spans="1:9" x14ac:dyDescent="0.2">
      <c r="A5113" s="113" t="s">
        <v>10491</v>
      </c>
      <c r="D5113" s="113" t="s">
        <v>9302</v>
      </c>
      <c r="E5113" s="113">
        <f t="shared" si="79"/>
        <v>30400133</v>
      </c>
      <c r="F5113" s="113" t="s">
        <v>11571</v>
      </c>
      <c r="G5113" s="113" t="s">
        <v>9259</v>
      </c>
      <c r="H5113" s="113" t="s">
        <v>9260</v>
      </c>
      <c r="I5113" s="113" t="s">
        <v>11653</v>
      </c>
    </row>
    <row r="5114" spans="1:9" x14ac:dyDescent="0.2">
      <c r="A5114" s="113" t="s">
        <v>10491</v>
      </c>
      <c r="D5114" s="113" t="s">
        <v>9303</v>
      </c>
      <c r="E5114" s="113">
        <f t="shared" si="79"/>
        <v>30400150</v>
      </c>
      <c r="F5114" s="113" t="s">
        <v>11571</v>
      </c>
      <c r="G5114" s="113" t="s">
        <v>9259</v>
      </c>
      <c r="H5114" s="113" t="s">
        <v>9260</v>
      </c>
      <c r="I5114" s="113" t="s">
        <v>9304</v>
      </c>
    </row>
    <row r="5115" spans="1:9" x14ac:dyDescent="0.2">
      <c r="A5115" s="113" t="s">
        <v>10491</v>
      </c>
      <c r="D5115" s="113" t="s">
        <v>9305</v>
      </c>
      <c r="E5115" s="113">
        <f t="shared" si="79"/>
        <v>30400160</v>
      </c>
      <c r="F5115" s="113" t="s">
        <v>11571</v>
      </c>
      <c r="G5115" s="113" t="s">
        <v>9259</v>
      </c>
      <c r="H5115" s="113" t="s">
        <v>9260</v>
      </c>
      <c r="I5115" s="113" t="s">
        <v>11386</v>
      </c>
    </row>
    <row r="5116" spans="1:9" x14ac:dyDescent="0.2">
      <c r="A5116" s="113" t="s">
        <v>10491</v>
      </c>
      <c r="D5116" s="113" t="s">
        <v>9306</v>
      </c>
      <c r="E5116" s="113">
        <f t="shared" si="79"/>
        <v>30400199</v>
      </c>
      <c r="F5116" s="113" t="s">
        <v>11571</v>
      </c>
      <c r="G5116" s="113" t="s">
        <v>9259</v>
      </c>
      <c r="H5116" s="113" t="s">
        <v>9260</v>
      </c>
      <c r="I5116" s="113" t="s">
        <v>7789</v>
      </c>
    </row>
    <row r="5117" spans="1:9" x14ac:dyDescent="0.2">
      <c r="A5117" s="113" t="s">
        <v>10491</v>
      </c>
      <c r="D5117" s="113" t="s">
        <v>9307</v>
      </c>
      <c r="E5117" s="113">
        <f t="shared" si="79"/>
        <v>30400204</v>
      </c>
      <c r="F5117" s="113" t="s">
        <v>11571</v>
      </c>
      <c r="G5117" s="113" t="s">
        <v>9259</v>
      </c>
      <c r="H5117" s="113" t="s">
        <v>9308</v>
      </c>
      <c r="I5117" s="113" t="s">
        <v>9309</v>
      </c>
    </row>
    <row r="5118" spans="1:9" x14ac:dyDescent="0.2">
      <c r="A5118" s="113" t="s">
        <v>10491</v>
      </c>
      <c r="D5118" s="113" t="s">
        <v>9310</v>
      </c>
      <c r="E5118" s="113">
        <f t="shared" si="79"/>
        <v>30400207</v>
      </c>
      <c r="F5118" s="113" t="s">
        <v>11571</v>
      </c>
      <c r="G5118" s="113" t="s">
        <v>9259</v>
      </c>
      <c r="H5118" s="113" t="s">
        <v>9308</v>
      </c>
      <c r="I5118" s="113" t="s">
        <v>9311</v>
      </c>
    </row>
    <row r="5119" spans="1:9" x14ac:dyDescent="0.2">
      <c r="A5119" s="113" t="s">
        <v>10491</v>
      </c>
      <c r="D5119" s="113" t="s">
        <v>9312</v>
      </c>
      <c r="E5119" s="113">
        <f t="shared" si="79"/>
        <v>30400208</v>
      </c>
      <c r="F5119" s="113" t="s">
        <v>11571</v>
      </c>
      <c r="G5119" s="113" t="s">
        <v>9259</v>
      </c>
      <c r="H5119" s="113" t="s">
        <v>9308</v>
      </c>
      <c r="I5119" s="113" t="s">
        <v>9313</v>
      </c>
    </row>
    <row r="5120" spans="1:9" x14ac:dyDescent="0.2">
      <c r="A5120" s="113" t="s">
        <v>10491</v>
      </c>
      <c r="D5120" s="113" t="s">
        <v>9314</v>
      </c>
      <c r="E5120" s="113">
        <f t="shared" si="79"/>
        <v>30400209</v>
      </c>
      <c r="F5120" s="113" t="s">
        <v>11571</v>
      </c>
      <c r="G5120" s="113" t="s">
        <v>9259</v>
      </c>
      <c r="H5120" s="113" t="s">
        <v>9308</v>
      </c>
      <c r="I5120" s="113" t="s">
        <v>9261</v>
      </c>
    </row>
    <row r="5121" spans="1:9" x14ac:dyDescent="0.2">
      <c r="A5121" s="113" t="s">
        <v>10491</v>
      </c>
      <c r="D5121" s="113" t="s">
        <v>9315</v>
      </c>
      <c r="E5121" s="113">
        <f t="shared" si="79"/>
        <v>30400210</v>
      </c>
      <c r="F5121" s="113" t="s">
        <v>11571</v>
      </c>
      <c r="G5121" s="113" t="s">
        <v>9259</v>
      </c>
      <c r="H5121" s="113" t="s">
        <v>9308</v>
      </c>
      <c r="I5121" s="113" t="s">
        <v>9316</v>
      </c>
    </row>
    <row r="5122" spans="1:9" x14ac:dyDescent="0.2">
      <c r="A5122" s="113" t="s">
        <v>10491</v>
      </c>
      <c r="D5122" s="113" t="s">
        <v>9317</v>
      </c>
      <c r="E5122" s="113">
        <f t="shared" ref="E5122:E5185" si="80">VALUE(D5122)</f>
        <v>30400211</v>
      </c>
      <c r="F5122" s="113" t="s">
        <v>11571</v>
      </c>
      <c r="G5122" s="113" t="s">
        <v>9259</v>
      </c>
      <c r="H5122" s="113" t="s">
        <v>9308</v>
      </c>
      <c r="I5122" s="113" t="s">
        <v>9318</v>
      </c>
    </row>
    <row r="5123" spans="1:9" x14ac:dyDescent="0.2">
      <c r="A5123" s="113" t="s">
        <v>10491</v>
      </c>
      <c r="D5123" s="113" t="s">
        <v>9319</v>
      </c>
      <c r="E5123" s="113">
        <f t="shared" si="80"/>
        <v>30400212</v>
      </c>
      <c r="F5123" s="113" t="s">
        <v>11571</v>
      </c>
      <c r="G5123" s="113" t="s">
        <v>9259</v>
      </c>
      <c r="H5123" s="113" t="s">
        <v>9308</v>
      </c>
      <c r="I5123" s="113" t="s">
        <v>9320</v>
      </c>
    </row>
    <row r="5124" spans="1:9" x14ac:dyDescent="0.2">
      <c r="A5124" s="113" t="s">
        <v>10491</v>
      </c>
      <c r="D5124" s="113" t="s">
        <v>9321</v>
      </c>
      <c r="E5124" s="113">
        <f t="shared" si="80"/>
        <v>30400213</v>
      </c>
      <c r="F5124" s="113" t="s">
        <v>11571</v>
      </c>
      <c r="G5124" s="113" t="s">
        <v>9259</v>
      </c>
      <c r="H5124" s="113" t="s">
        <v>9308</v>
      </c>
      <c r="I5124" s="113" t="s">
        <v>9322</v>
      </c>
    </row>
    <row r="5125" spans="1:9" x14ac:dyDescent="0.2">
      <c r="A5125" s="113" t="s">
        <v>10491</v>
      </c>
      <c r="D5125" s="113" t="s">
        <v>9323</v>
      </c>
      <c r="E5125" s="113">
        <f t="shared" si="80"/>
        <v>30400214</v>
      </c>
      <c r="F5125" s="113" t="s">
        <v>11571</v>
      </c>
      <c r="G5125" s="113" t="s">
        <v>9259</v>
      </c>
      <c r="H5125" s="113" t="s">
        <v>9308</v>
      </c>
      <c r="I5125" s="113" t="s">
        <v>9324</v>
      </c>
    </row>
    <row r="5126" spans="1:9" x14ac:dyDescent="0.2">
      <c r="A5126" s="113" t="s">
        <v>10491</v>
      </c>
      <c r="D5126" s="113" t="s">
        <v>9325</v>
      </c>
      <c r="E5126" s="113">
        <f t="shared" si="80"/>
        <v>30400215</v>
      </c>
      <c r="F5126" s="113" t="s">
        <v>11571</v>
      </c>
      <c r="G5126" s="113" t="s">
        <v>9259</v>
      </c>
      <c r="H5126" s="113" t="s">
        <v>9308</v>
      </c>
      <c r="I5126" s="113" t="s">
        <v>9326</v>
      </c>
    </row>
    <row r="5127" spans="1:9" x14ac:dyDescent="0.2">
      <c r="A5127" s="113" t="s">
        <v>10491</v>
      </c>
      <c r="D5127" s="113" t="s">
        <v>9327</v>
      </c>
      <c r="E5127" s="113">
        <f t="shared" si="80"/>
        <v>30400216</v>
      </c>
      <c r="F5127" s="113" t="s">
        <v>11571</v>
      </c>
      <c r="G5127" s="113" t="s">
        <v>9259</v>
      </c>
      <c r="H5127" s="113" t="s">
        <v>9308</v>
      </c>
      <c r="I5127" s="113" t="s">
        <v>9328</v>
      </c>
    </row>
    <row r="5128" spans="1:9" x14ac:dyDescent="0.2">
      <c r="A5128" s="113" t="s">
        <v>10491</v>
      </c>
      <c r="D5128" s="113" t="s">
        <v>9329</v>
      </c>
      <c r="E5128" s="113">
        <f t="shared" si="80"/>
        <v>30400217</v>
      </c>
      <c r="F5128" s="113" t="s">
        <v>11571</v>
      </c>
      <c r="G5128" s="113" t="s">
        <v>9259</v>
      </c>
      <c r="H5128" s="113" t="s">
        <v>9308</v>
      </c>
      <c r="I5128" s="113" t="s">
        <v>9330</v>
      </c>
    </row>
    <row r="5129" spans="1:9" x14ac:dyDescent="0.2">
      <c r="A5129" s="113" t="s">
        <v>10491</v>
      </c>
      <c r="D5129" s="113" t="s">
        <v>9331</v>
      </c>
      <c r="E5129" s="113">
        <f t="shared" si="80"/>
        <v>30400218</v>
      </c>
      <c r="F5129" s="113" t="s">
        <v>11571</v>
      </c>
      <c r="G5129" s="113" t="s">
        <v>9259</v>
      </c>
      <c r="H5129" s="113" t="s">
        <v>9308</v>
      </c>
      <c r="I5129" s="113" t="s">
        <v>9332</v>
      </c>
    </row>
    <row r="5130" spans="1:9" x14ac:dyDescent="0.2">
      <c r="A5130" s="113" t="s">
        <v>10491</v>
      </c>
      <c r="D5130" s="113" t="s">
        <v>9333</v>
      </c>
      <c r="E5130" s="113">
        <f t="shared" si="80"/>
        <v>30400219</v>
      </c>
      <c r="F5130" s="113" t="s">
        <v>11571</v>
      </c>
      <c r="G5130" s="113" t="s">
        <v>9259</v>
      </c>
      <c r="H5130" s="113" t="s">
        <v>9308</v>
      </c>
      <c r="I5130" s="113" t="s">
        <v>9334</v>
      </c>
    </row>
    <row r="5131" spans="1:9" x14ac:dyDescent="0.2">
      <c r="A5131" s="113" t="s">
        <v>10491</v>
      </c>
      <c r="D5131" s="113" t="s">
        <v>9335</v>
      </c>
      <c r="E5131" s="113">
        <f t="shared" si="80"/>
        <v>30400220</v>
      </c>
      <c r="F5131" s="113" t="s">
        <v>11571</v>
      </c>
      <c r="G5131" s="113" t="s">
        <v>9259</v>
      </c>
      <c r="H5131" s="113" t="s">
        <v>9308</v>
      </c>
      <c r="I5131" s="113" t="s">
        <v>12212</v>
      </c>
    </row>
    <row r="5132" spans="1:9" x14ac:dyDescent="0.2">
      <c r="A5132" s="113" t="s">
        <v>10491</v>
      </c>
      <c r="D5132" s="113" t="s">
        <v>12213</v>
      </c>
      <c r="E5132" s="113">
        <f t="shared" si="80"/>
        <v>30400221</v>
      </c>
      <c r="F5132" s="113" t="s">
        <v>11571</v>
      </c>
      <c r="G5132" s="113" t="s">
        <v>9259</v>
      </c>
      <c r="H5132" s="113" t="s">
        <v>9308</v>
      </c>
      <c r="I5132" s="113" t="s">
        <v>12214</v>
      </c>
    </row>
    <row r="5133" spans="1:9" x14ac:dyDescent="0.2">
      <c r="A5133" s="113" t="s">
        <v>10491</v>
      </c>
      <c r="D5133" s="113" t="s">
        <v>12215</v>
      </c>
      <c r="E5133" s="113">
        <f t="shared" si="80"/>
        <v>30400223</v>
      </c>
      <c r="F5133" s="113" t="s">
        <v>11571</v>
      </c>
      <c r="G5133" s="113" t="s">
        <v>9259</v>
      </c>
      <c r="H5133" s="113" t="s">
        <v>9308</v>
      </c>
      <c r="I5133" s="113" t="s">
        <v>12216</v>
      </c>
    </row>
    <row r="5134" spans="1:9" x14ac:dyDescent="0.2">
      <c r="A5134" s="113" t="s">
        <v>10491</v>
      </c>
      <c r="D5134" s="113" t="s">
        <v>12217</v>
      </c>
      <c r="E5134" s="113">
        <f t="shared" si="80"/>
        <v>30400224</v>
      </c>
      <c r="F5134" s="113" t="s">
        <v>11571</v>
      </c>
      <c r="G5134" s="113" t="s">
        <v>9259</v>
      </c>
      <c r="H5134" s="113" t="s">
        <v>9308</v>
      </c>
      <c r="I5134" s="113" t="s">
        <v>12218</v>
      </c>
    </row>
    <row r="5135" spans="1:9" x14ac:dyDescent="0.2">
      <c r="A5135" s="113" t="s">
        <v>10491</v>
      </c>
      <c r="D5135" s="113" t="s">
        <v>12219</v>
      </c>
      <c r="E5135" s="113">
        <f t="shared" si="80"/>
        <v>30400230</v>
      </c>
      <c r="F5135" s="113" t="s">
        <v>11571</v>
      </c>
      <c r="G5135" s="113" t="s">
        <v>9259</v>
      </c>
      <c r="H5135" s="113" t="s">
        <v>9308</v>
      </c>
      <c r="I5135" s="113" t="s">
        <v>12220</v>
      </c>
    </row>
    <row r="5136" spans="1:9" x14ac:dyDescent="0.2">
      <c r="A5136" s="113" t="s">
        <v>10491</v>
      </c>
      <c r="D5136" s="113" t="s">
        <v>12221</v>
      </c>
      <c r="E5136" s="113">
        <f t="shared" si="80"/>
        <v>30400231</v>
      </c>
      <c r="F5136" s="113" t="s">
        <v>11571</v>
      </c>
      <c r="G5136" s="113" t="s">
        <v>9259</v>
      </c>
      <c r="H5136" s="113" t="s">
        <v>9308</v>
      </c>
      <c r="I5136" s="113" t="s">
        <v>12222</v>
      </c>
    </row>
    <row r="5137" spans="1:9" x14ac:dyDescent="0.2">
      <c r="A5137" s="113" t="s">
        <v>10491</v>
      </c>
      <c r="D5137" s="113" t="s">
        <v>12223</v>
      </c>
      <c r="E5137" s="113">
        <f t="shared" si="80"/>
        <v>30400232</v>
      </c>
      <c r="F5137" s="113" t="s">
        <v>11571</v>
      </c>
      <c r="G5137" s="113" t="s">
        <v>9259</v>
      </c>
      <c r="H5137" s="113" t="s">
        <v>9308</v>
      </c>
      <c r="I5137" s="113" t="s">
        <v>12224</v>
      </c>
    </row>
    <row r="5138" spans="1:9" x14ac:dyDescent="0.2">
      <c r="A5138" s="113" t="s">
        <v>10491</v>
      </c>
      <c r="D5138" s="113" t="s">
        <v>12225</v>
      </c>
      <c r="E5138" s="113">
        <f t="shared" si="80"/>
        <v>30400233</v>
      </c>
      <c r="F5138" s="113" t="s">
        <v>11571</v>
      </c>
      <c r="G5138" s="113" t="s">
        <v>9259</v>
      </c>
      <c r="H5138" s="113" t="s">
        <v>9308</v>
      </c>
      <c r="I5138" s="113" t="s">
        <v>9261</v>
      </c>
    </row>
    <row r="5139" spans="1:9" x14ac:dyDescent="0.2">
      <c r="A5139" s="113" t="s">
        <v>10491</v>
      </c>
      <c r="D5139" s="113" t="s">
        <v>12226</v>
      </c>
      <c r="E5139" s="113">
        <f t="shared" si="80"/>
        <v>30400234</v>
      </c>
      <c r="F5139" s="113" t="s">
        <v>11571</v>
      </c>
      <c r="G5139" s="113" t="s">
        <v>9259</v>
      </c>
      <c r="H5139" s="113" t="s">
        <v>9308</v>
      </c>
      <c r="I5139" s="113" t="s">
        <v>12227</v>
      </c>
    </row>
    <row r="5140" spans="1:9" x14ac:dyDescent="0.2">
      <c r="A5140" s="113" t="s">
        <v>10491</v>
      </c>
      <c r="D5140" s="113" t="s">
        <v>12228</v>
      </c>
      <c r="E5140" s="113">
        <f t="shared" si="80"/>
        <v>30400235</v>
      </c>
      <c r="F5140" s="113" t="s">
        <v>11571</v>
      </c>
      <c r="G5140" s="113" t="s">
        <v>9259</v>
      </c>
      <c r="H5140" s="113" t="s">
        <v>9308</v>
      </c>
      <c r="I5140" s="113" t="s">
        <v>12229</v>
      </c>
    </row>
    <row r="5141" spans="1:9" x14ac:dyDescent="0.2">
      <c r="A5141" s="113" t="s">
        <v>10491</v>
      </c>
      <c r="D5141" s="113" t="s">
        <v>12230</v>
      </c>
      <c r="E5141" s="113">
        <f t="shared" si="80"/>
        <v>30400236</v>
      </c>
      <c r="F5141" s="113" t="s">
        <v>11571</v>
      </c>
      <c r="G5141" s="113" t="s">
        <v>9259</v>
      </c>
      <c r="H5141" s="113" t="s">
        <v>9308</v>
      </c>
      <c r="I5141" s="113" t="s">
        <v>12231</v>
      </c>
    </row>
    <row r="5142" spans="1:9" x14ac:dyDescent="0.2">
      <c r="A5142" s="113" t="s">
        <v>10491</v>
      </c>
      <c r="D5142" s="113" t="s">
        <v>12232</v>
      </c>
      <c r="E5142" s="113">
        <f t="shared" si="80"/>
        <v>30400237</v>
      </c>
      <c r="F5142" s="113" t="s">
        <v>11571</v>
      </c>
      <c r="G5142" s="113" t="s">
        <v>9259</v>
      </c>
      <c r="H5142" s="113" t="s">
        <v>9308</v>
      </c>
      <c r="I5142" s="113" t="s">
        <v>12233</v>
      </c>
    </row>
    <row r="5143" spans="1:9" x14ac:dyDescent="0.2">
      <c r="A5143" s="113" t="s">
        <v>10491</v>
      </c>
      <c r="D5143" s="113" t="s">
        <v>12234</v>
      </c>
      <c r="E5143" s="113">
        <f t="shared" si="80"/>
        <v>30400238</v>
      </c>
      <c r="F5143" s="113" t="s">
        <v>11571</v>
      </c>
      <c r="G5143" s="113" t="s">
        <v>9259</v>
      </c>
      <c r="H5143" s="113" t="s">
        <v>9308</v>
      </c>
      <c r="I5143" s="113" t="s">
        <v>8783</v>
      </c>
    </row>
    <row r="5144" spans="1:9" x14ac:dyDescent="0.2">
      <c r="A5144" s="113" t="s">
        <v>10491</v>
      </c>
      <c r="D5144" s="113" t="s">
        <v>12235</v>
      </c>
      <c r="E5144" s="113">
        <f t="shared" si="80"/>
        <v>30400239</v>
      </c>
      <c r="F5144" s="113" t="s">
        <v>11571</v>
      </c>
      <c r="G5144" s="113" t="s">
        <v>9259</v>
      </c>
      <c r="H5144" s="113" t="s">
        <v>9308</v>
      </c>
      <c r="I5144" s="113" t="s">
        <v>12236</v>
      </c>
    </row>
    <row r="5145" spans="1:9" x14ac:dyDescent="0.2">
      <c r="A5145" s="113" t="s">
        <v>10491</v>
      </c>
      <c r="D5145" s="113" t="s">
        <v>12237</v>
      </c>
      <c r="E5145" s="113">
        <f t="shared" si="80"/>
        <v>30400240</v>
      </c>
      <c r="F5145" s="113" t="s">
        <v>11571</v>
      </c>
      <c r="G5145" s="113" t="s">
        <v>9259</v>
      </c>
      <c r="H5145" s="113" t="s">
        <v>9308</v>
      </c>
      <c r="I5145" s="113" t="s">
        <v>12238</v>
      </c>
    </row>
    <row r="5146" spans="1:9" x14ac:dyDescent="0.2">
      <c r="A5146" s="113" t="s">
        <v>10491</v>
      </c>
      <c r="D5146" s="113" t="s">
        <v>12239</v>
      </c>
      <c r="E5146" s="113">
        <f t="shared" si="80"/>
        <v>30400241</v>
      </c>
      <c r="F5146" s="113" t="s">
        <v>11571</v>
      </c>
      <c r="G5146" s="113" t="s">
        <v>9259</v>
      </c>
      <c r="H5146" s="113" t="s">
        <v>9308</v>
      </c>
      <c r="I5146" s="113" t="s">
        <v>12238</v>
      </c>
    </row>
    <row r="5147" spans="1:9" x14ac:dyDescent="0.2">
      <c r="A5147" s="113" t="s">
        <v>10491</v>
      </c>
      <c r="D5147" s="113" t="s">
        <v>12240</v>
      </c>
      <c r="E5147" s="113">
        <f t="shared" si="80"/>
        <v>30400242</v>
      </c>
      <c r="F5147" s="113" t="s">
        <v>11571</v>
      </c>
      <c r="G5147" s="113" t="s">
        <v>9259</v>
      </c>
      <c r="H5147" s="113" t="s">
        <v>9308</v>
      </c>
      <c r="I5147" s="113" t="s">
        <v>12241</v>
      </c>
    </row>
    <row r="5148" spans="1:9" x14ac:dyDescent="0.2">
      <c r="A5148" s="113" t="s">
        <v>10491</v>
      </c>
      <c r="D5148" s="113" t="s">
        <v>12242</v>
      </c>
      <c r="E5148" s="113">
        <f t="shared" si="80"/>
        <v>30400243</v>
      </c>
      <c r="F5148" s="113" t="s">
        <v>11571</v>
      </c>
      <c r="G5148" s="113" t="s">
        <v>9259</v>
      </c>
      <c r="H5148" s="113" t="s">
        <v>9308</v>
      </c>
      <c r="I5148" s="113" t="s">
        <v>12243</v>
      </c>
    </row>
    <row r="5149" spans="1:9" x14ac:dyDescent="0.2">
      <c r="A5149" s="113" t="s">
        <v>10491</v>
      </c>
      <c r="D5149" s="113" t="s">
        <v>12244</v>
      </c>
      <c r="E5149" s="113">
        <f t="shared" si="80"/>
        <v>30400244</v>
      </c>
      <c r="F5149" s="113" t="s">
        <v>11571</v>
      </c>
      <c r="G5149" s="113" t="s">
        <v>9259</v>
      </c>
      <c r="H5149" s="113" t="s">
        <v>9308</v>
      </c>
      <c r="I5149" s="113" t="s">
        <v>12245</v>
      </c>
    </row>
    <row r="5150" spans="1:9" x14ac:dyDescent="0.2">
      <c r="A5150" s="113" t="s">
        <v>10491</v>
      </c>
      <c r="D5150" s="113" t="s">
        <v>12246</v>
      </c>
      <c r="E5150" s="113">
        <f t="shared" si="80"/>
        <v>30400250</v>
      </c>
      <c r="F5150" s="113" t="s">
        <v>11571</v>
      </c>
      <c r="G5150" s="113" t="s">
        <v>9259</v>
      </c>
      <c r="H5150" s="113" t="s">
        <v>9308</v>
      </c>
      <c r="I5150" s="113" t="s">
        <v>12247</v>
      </c>
    </row>
    <row r="5151" spans="1:9" x14ac:dyDescent="0.2">
      <c r="A5151" s="113" t="s">
        <v>10491</v>
      </c>
      <c r="D5151" s="113" t="s">
        <v>12248</v>
      </c>
      <c r="E5151" s="113">
        <f t="shared" si="80"/>
        <v>30400251</v>
      </c>
      <c r="F5151" s="113" t="s">
        <v>11571</v>
      </c>
      <c r="G5151" s="113" t="s">
        <v>9259</v>
      </c>
      <c r="H5151" s="113" t="s">
        <v>9308</v>
      </c>
      <c r="I5151" s="113" t="s">
        <v>12249</v>
      </c>
    </row>
    <row r="5152" spans="1:9" x14ac:dyDescent="0.2">
      <c r="A5152" s="113" t="s">
        <v>10491</v>
      </c>
      <c r="D5152" s="113" t="s">
        <v>12250</v>
      </c>
      <c r="E5152" s="113">
        <f t="shared" si="80"/>
        <v>30400299</v>
      </c>
      <c r="F5152" s="113" t="s">
        <v>11571</v>
      </c>
      <c r="G5152" s="113" t="s">
        <v>9259</v>
      </c>
      <c r="H5152" s="113" t="s">
        <v>9308</v>
      </c>
      <c r="I5152" s="113" t="s">
        <v>7789</v>
      </c>
    </row>
    <row r="5153" spans="1:9" x14ac:dyDescent="0.2">
      <c r="A5153" s="113" t="s">
        <v>10491</v>
      </c>
      <c r="D5153" s="113" t="s">
        <v>12251</v>
      </c>
      <c r="E5153" s="113">
        <f t="shared" si="80"/>
        <v>30400301</v>
      </c>
      <c r="F5153" s="113" t="s">
        <v>11571</v>
      </c>
      <c r="G5153" s="113" t="s">
        <v>9259</v>
      </c>
      <c r="H5153" s="113" t="s">
        <v>12252</v>
      </c>
      <c r="I5153" s="113" t="s">
        <v>12253</v>
      </c>
    </row>
    <row r="5154" spans="1:9" x14ac:dyDescent="0.2">
      <c r="A5154" s="113" t="s">
        <v>10491</v>
      </c>
      <c r="D5154" s="113" t="s">
        <v>12254</v>
      </c>
      <c r="E5154" s="113">
        <f t="shared" si="80"/>
        <v>30400302</v>
      </c>
      <c r="F5154" s="113" t="s">
        <v>11571</v>
      </c>
      <c r="G5154" s="113" t="s">
        <v>9259</v>
      </c>
      <c r="H5154" s="113" t="s">
        <v>12252</v>
      </c>
      <c r="I5154" s="113" t="s">
        <v>12229</v>
      </c>
    </row>
    <row r="5155" spans="1:9" x14ac:dyDescent="0.2">
      <c r="A5155" s="113" t="s">
        <v>10491</v>
      </c>
      <c r="D5155" s="113" t="s">
        <v>12255</v>
      </c>
      <c r="E5155" s="113">
        <f t="shared" si="80"/>
        <v>30400303</v>
      </c>
      <c r="F5155" s="113" t="s">
        <v>11571</v>
      </c>
      <c r="G5155" s="113" t="s">
        <v>9259</v>
      </c>
      <c r="H5155" s="113" t="s">
        <v>12252</v>
      </c>
      <c r="I5155" s="113" t="s">
        <v>8783</v>
      </c>
    </row>
    <row r="5156" spans="1:9" x14ac:dyDescent="0.2">
      <c r="A5156" s="113" t="s">
        <v>10491</v>
      </c>
      <c r="D5156" s="113" t="s">
        <v>12256</v>
      </c>
      <c r="E5156" s="113">
        <f t="shared" si="80"/>
        <v>30400304</v>
      </c>
      <c r="F5156" s="113" t="s">
        <v>11571</v>
      </c>
      <c r="G5156" s="113" t="s">
        <v>9259</v>
      </c>
      <c r="H5156" s="113" t="s">
        <v>12252</v>
      </c>
      <c r="I5156" s="113" t="s">
        <v>12257</v>
      </c>
    </row>
    <row r="5157" spans="1:9" x14ac:dyDescent="0.2">
      <c r="A5157" s="113" t="s">
        <v>10491</v>
      </c>
      <c r="D5157" s="113" t="s">
        <v>12258</v>
      </c>
      <c r="E5157" s="113">
        <f t="shared" si="80"/>
        <v>30400305</v>
      </c>
      <c r="F5157" s="113" t="s">
        <v>11571</v>
      </c>
      <c r="G5157" s="113" t="s">
        <v>9259</v>
      </c>
      <c r="H5157" s="113" t="s">
        <v>12252</v>
      </c>
      <c r="I5157" s="113" t="s">
        <v>12259</v>
      </c>
    </row>
    <row r="5158" spans="1:9" x14ac:dyDescent="0.2">
      <c r="A5158" s="113" t="s">
        <v>10491</v>
      </c>
      <c r="D5158" s="113" t="s">
        <v>12260</v>
      </c>
      <c r="E5158" s="113">
        <f t="shared" si="80"/>
        <v>30400310</v>
      </c>
      <c r="F5158" s="113" t="s">
        <v>11571</v>
      </c>
      <c r="G5158" s="113" t="s">
        <v>9259</v>
      </c>
      <c r="H5158" s="113" t="s">
        <v>12252</v>
      </c>
      <c r="I5158" s="113" t="s">
        <v>12261</v>
      </c>
    </row>
    <row r="5159" spans="1:9" x14ac:dyDescent="0.2">
      <c r="A5159" s="113" t="s">
        <v>10491</v>
      </c>
      <c r="D5159" s="113" t="s">
        <v>12262</v>
      </c>
      <c r="E5159" s="113">
        <f t="shared" si="80"/>
        <v>30400314</v>
      </c>
      <c r="F5159" s="113" t="s">
        <v>11571</v>
      </c>
      <c r="G5159" s="113" t="s">
        <v>9259</v>
      </c>
      <c r="H5159" s="113" t="s">
        <v>12252</v>
      </c>
      <c r="I5159" s="113" t="s">
        <v>12263</v>
      </c>
    </row>
    <row r="5160" spans="1:9" x14ac:dyDescent="0.2">
      <c r="A5160" s="113" t="s">
        <v>10491</v>
      </c>
      <c r="D5160" s="113" t="s">
        <v>9409</v>
      </c>
      <c r="E5160" s="113">
        <f t="shared" si="80"/>
        <v>30400315</v>
      </c>
      <c r="F5160" s="113" t="s">
        <v>11571</v>
      </c>
      <c r="G5160" s="113" t="s">
        <v>9259</v>
      </c>
      <c r="H5160" s="113" t="s">
        <v>12252</v>
      </c>
      <c r="I5160" s="113" t="s">
        <v>9410</v>
      </c>
    </row>
    <row r="5161" spans="1:9" x14ac:dyDescent="0.2">
      <c r="A5161" s="113" t="s">
        <v>10491</v>
      </c>
      <c r="D5161" s="113" t="s">
        <v>9411</v>
      </c>
      <c r="E5161" s="113">
        <f t="shared" si="80"/>
        <v>30400316</v>
      </c>
      <c r="F5161" s="113" t="s">
        <v>11571</v>
      </c>
      <c r="G5161" s="113" t="s">
        <v>9259</v>
      </c>
      <c r="H5161" s="113" t="s">
        <v>12252</v>
      </c>
      <c r="I5161" s="113" t="s">
        <v>11653</v>
      </c>
    </row>
    <row r="5162" spans="1:9" x14ac:dyDescent="0.2">
      <c r="A5162" s="113" t="s">
        <v>10491</v>
      </c>
      <c r="D5162" s="113" t="s">
        <v>15250</v>
      </c>
      <c r="E5162" s="113">
        <f t="shared" si="80"/>
        <v>30400317</v>
      </c>
      <c r="F5162" s="113" t="s">
        <v>11571</v>
      </c>
      <c r="G5162" s="113" t="s">
        <v>9259</v>
      </c>
      <c r="H5162" s="113" t="s">
        <v>12252</v>
      </c>
      <c r="I5162" s="113" t="s">
        <v>15251</v>
      </c>
    </row>
    <row r="5163" spans="1:9" x14ac:dyDescent="0.2">
      <c r="A5163" s="113" t="s">
        <v>10491</v>
      </c>
      <c r="D5163" s="113" t="s">
        <v>15252</v>
      </c>
      <c r="E5163" s="113">
        <f t="shared" si="80"/>
        <v>30400318</v>
      </c>
      <c r="F5163" s="113" t="s">
        <v>11571</v>
      </c>
      <c r="G5163" s="113" t="s">
        <v>9259</v>
      </c>
      <c r="H5163" s="113" t="s">
        <v>12252</v>
      </c>
      <c r="I5163" s="113" t="s">
        <v>15253</v>
      </c>
    </row>
    <row r="5164" spans="1:9" x14ac:dyDescent="0.2">
      <c r="A5164" s="113" t="s">
        <v>10491</v>
      </c>
      <c r="D5164" s="113" t="s">
        <v>15254</v>
      </c>
      <c r="E5164" s="113">
        <f t="shared" si="80"/>
        <v>30400319</v>
      </c>
      <c r="F5164" s="113" t="s">
        <v>11571</v>
      </c>
      <c r="G5164" s="113" t="s">
        <v>9259</v>
      </c>
      <c r="H5164" s="113" t="s">
        <v>12252</v>
      </c>
      <c r="I5164" s="113" t="s">
        <v>15255</v>
      </c>
    </row>
    <row r="5165" spans="1:9" x14ac:dyDescent="0.2">
      <c r="A5165" s="113" t="s">
        <v>10491</v>
      </c>
      <c r="D5165" s="113" t="s">
        <v>15256</v>
      </c>
      <c r="E5165" s="113">
        <f t="shared" si="80"/>
        <v>30400320</v>
      </c>
      <c r="F5165" s="113" t="s">
        <v>11571</v>
      </c>
      <c r="G5165" s="113" t="s">
        <v>9259</v>
      </c>
      <c r="H5165" s="113" t="s">
        <v>12252</v>
      </c>
      <c r="I5165" s="113" t="s">
        <v>9286</v>
      </c>
    </row>
    <row r="5166" spans="1:9" x14ac:dyDescent="0.2">
      <c r="A5166" s="113" t="s">
        <v>10491</v>
      </c>
      <c r="D5166" s="113" t="s">
        <v>12286</v>
      </c>
      <c r="E5166" s="113">
        <f t="shared" si="80"/>
        <v>30400321</v>
      </c>
      <c r="F5166" s="113" t="s">
        <v>11571</v>
      </c>
      <c r="G5166" s="113" t="s">
        <v>9259</v>
      </c>
      <c r="H5166" s="113" t="s">
        <v>12252</v>
      </c>
      <c r="I5166" s="113" t="s">
        <v>12287</v>
      </c>
    </row>
    <row r="5167" spans="1:9" x14ac:dyDescent="0.2">
      <c r="A5167" s="113" t="s">
        <v>10491</v>
      </c>
      <c r="D5167" s="113" t="s">
        <v>12288</v>
      </c>
      <c r="E5167" s="113">
        <f t="shared" si="80"/>
        <v>30400322</v>
      </c>
      <c r="F5167" s="113" t="s">
        <v>11571</v>
      </c>
      <c r="G5167" s="113" t="s">
        <v>9259</v>
      </c>
      <c r="H5167" s="113" t="s">
        <v>12252</v>
      </c>
      <c r="I5167" s="113" t="s">
        <v>12289</v>
      </c>
    </row>
    <row r="5168" spans="1:9" x14ac:dyDescent="0.2">
      <c r="A5168" s="113" t="s">
        <v>10491</v>
      </c>
      <c r="D5168" s="113" t="s">
        <v>12290</v>
      </c>
      <c r="E5168" s="113">
        <f t="shared" si="80"/>
        <v>30400325</v>
      </c>
      <c r="F5168" s="113" t="s">
        <v>11571</v>
      </c>
      <c r="G5168" s="113" t="s">
        <v>9259</v>
      </c>
      <c r="H5168" s="113" t="s">
        <v>12252</v>
      </c>
      <c r="I5168" s="113" t="s">
        <v>12291</v>
      </c>
    </row>
    <row r="5169" spans="1:9" x14ac:dyDescent="0.2">
      <c r="A5169" s="113" t="s">
        <v>10491</v>
      </c>
      <c r="D5169" s="113" t="s">
        <v>12292</v>
      </c>
      <c r="E5169" s="113">
        <f t="shared" si="80"/>
        <v>30400330</v>
      </c>
      <c r="F5169" s="113" t="s">
        <v>11571</v>
      </c>
      <c r="G5169" s="113" t="s">
        <v>9259</v>
      </c>
      <c r="H5169" s="113" t="s">
        <v>12252</v>
      </c>
      <c r="I5169" s="113" t="s">
        <v>12293</v>
      </c>
    </row>
    <row r="5170" spans="1:9" x14ac:dyDescent="0.2">
      <c r="A5170" s="113" t="s">
        <v>10491</v>
      </c>
      <c r="D5170" s="113" t="s">
        <v>12294</v>
      </c>
      <c r="E5170" s="113">
        <f t="shared" si="80"/>
        <v>30400331</v>
      </c>
      <c r="F5170" s="113" t="s">
        <v>11571</v>
      </c>
      <c r="G5170" s="113" t="s">
        <v>9259</v>
      </c>
      <c r="H5170" s="113" t="s">
        <v>12252</v>
      </c>
      <c r="I5170" s="113" t="s">
        <v>12295</v>
      </c>
    </row>
    <row r="5171" spans="1:9" x14ac:dyDescent="0.2">
      <c r="A5171" s="113" t="s">
        <v>10491</v>
      </c>
      <c r="D5171" s="113" t="s">
        <v>12296</v>
      </c>
      <c r="E5171" s="113">
        <f t="shared" si="80"/>
        <v>30400332</v>
      </c>
      <c r="F5171" s="113" t="s">
        <v>11571</v>
      </c>
      <c r="G5171" s="113" t="s">
        <v>9259</v>
      </c>
      <c r="H5171" s="113" t="s">
        <v>12252</v>
      </c>
      <c r="I5171" s="113" t="s">
        <v>12297</v>
      </c>
    </row>
    <row r="5172" spans="1:9" x14ac:dyDescent="0.2">
      <c r="A5172" s="113" t="s">
        <v>10491</v>
      </c>
      <c r="D5172" s="113" t="s">
        <v>12298</v>
      </c>
      <c r="E5172" s="113">
        <f t="shared" si="80"/>
        <v>30400333</v>
      </c>
      <c r="F5172" s="113" t="s">
        <v>11571</v>
      </c>
      <c r="G5172" s="113" t="s">
        <v>9259</v>
      </c>
      <c r="H5172" s="113" t="s">
        <v>12252</v>
      </c>
      <c r="I5172" s="113" t="s">
        <v>12299</v>
      </c>
    </row>
    <row r="5173" spans="1:9" x14ac:dyDescent="0.2">
      <c r="A5173" s="113" t="s">
        <v>10491</v>
      </c>
      <c r="D5173" s="113" t="s">
        <v>12300</v>
      </c>
      <c r="E5173" s="113">
        <f t="shared" si="80"/>
        <v>30400340</v>
      </c>
      <c r="F5173" s="113" t="s">
        <v>11571</v>
      </c>
      <c r="G5173" s="113" t="s">
        <v>9259</v>
      </c>
      <c r="H5173" s="113" t="s">
        <v>12252</v>
      </c>
      <c r="I5173" s="113" t="s">
        <v>12301</v>
      </c>
    </row>
    <row r="5174" spans="1:9" x14ac:dyDescent="0.2">
      <c r="A5174" s="113" t="s">
        <v>10491</v>
      </c>
      <c r="D5174" s="113" t="s">
        <v>12302</v>
      </c>
      <c r="E5174" s="113">
        <f t="shared" si="80"/>
        <v>30400341</v>
      </c>
      <c r="F5174" s="113" t="s">
        <v>11571</v>
      </c>
      <c r="G5174" s="113" t="s">
        <v>9259</v>
      </c>
      <c r="H5174" s="113" t="s">
        <v>12252</v>
      </c>
      <c r="I5174" s="113" t="s">
        <v>12303</v>
      </c>
    </row>
    <row r="5175" spans="1:9" x14ac:dyDescent="0.2">
      <c r="A5175" s="113" t="s">
        <v>10491</v>
      </c>
      <c r="D5175" s="113" t="s">
        <v>12304</v>
      </c>
      <c r="E5175" s="113">
        <f t="shared" si="80"/>
        <v>30400342</v>
      </c>
      <c r="F5175" s="113" t="s">
        <v>11571</v>
      </c>
      <c r="G5175" s="113" t="s">
        <v>9259</v>
      </c>
      <c r="H5175" s="113" t="s">
        <v>12252</v>
      </c>
      <c r="I5175" s="113" t="s">
        <v>12305</v>
      </c>
    </row>
    <row r="5176" spans="1:9" x14ac:dyDescent="0.2">
      <c r="A5176" s="113" t="s">
        <v>10491</v>
      </c>
      <c r="D5176" s="113" t="s">
        <v>12306</v>
      </c>
      <c r="E5176" s="113">
        <f t="shared" si="80"/>
        <v>30400350</v>
      </c>
      <c r="F5176" s="113" t="s">
        <v>11571</v>
      </c>
      <c r="G5176" s="113" t="s">
        <v>9259</v>
      </c>
      <c r="H5176" s="113" t="s">
        <v>12252</v>
      </c>
      <c r="I5176" s="113" t="s">
        <v>12307</v>
      </c>
    </row>
    <row r="5177" spans="1:9" x14ac:dyDescent="0.2">
      <c r="A5177" s="113" t="s">
        <v>10491</v>
      </c>
      <c r="D5177" s="113" t="s">
        <v>12308</v>
      </c>
      <c r="E5177" s="113">
        <f t="shared" si="80"/>
        <v>30400351</v>
      </c>
      <c r="F5177" s="113" t="s">
        <v>11571</v>
      </c>
      <c r="G5177" s="113" t="s">
        <v>9259</v>
      </c>
      <c r="H5177" s="113" t="s">
        <v>12252</v>
      </c>
      <c r="I5177" s="113" t="s">
        <v>12309</v>
      </c>
    </row>
    <row r="5178" spans="1:9" x14ac:dyDescent="0.2">
      <c r="A5178" s="113" t="s">
        <v>10491</v>
      </c>
      <c r="D5178" s="113" t="s">
        <v>12310</v>
      </c>
      <c r="E5178" s="113">
        <f t="shared" si="80"/>
        <v>30400352</v>
      </c>
      <c r="F5178" s="113" t="s">
        <v>11571</v>
      </c>
      <c r="G5178" s="113" t="s">
        <v>9259</v>
      </c>
      <c r="H5178" s="113" t="s">
        <v>12252</v>
      </c>
      <c r="I5178" s="113" t="s">
        <v>12307</v>
      </c>
    </row>
    <row r="5179" spans="1:9" x14ac:dyDescent="0.2">
      <c r="A5179" s="113" t="s">
        <v>10491</v>
      </c>
      <c r="D5179" s="113" t="s">
        <v>12311</v>
      </c>
      <c r="E5179" s="113">
        <f t="shared" si="80"/>
        <v>30400353</v>
      </c>
      <c r="F5179" s="113" t="s">
        <v>11571</v>
      </c>
      <c r="G5179" s="113" t="s">
        <v>9259</v>
      </c>
      <c r="H5179" s="113" t="s">
        <v>12252</v>
      </c>
      <c r="I5179" s="113" t="s">
        <v>12309</v>
      </c>
    </row>
    <row r="5180" spans="1:9" x14ac:dyDescent="0.2">
      <c r="A5180" s="113" t="s">
        <v>10491</v>
      </c>
      <c r="D5180" s="113" t="s">
        <v>12312</v>
      </c>
      <c r="E5180" s="113">
        <f t="shared" si="80"/>
        <v>30400354</v>
      </c>
      <c r="F5180" s="113" t="s">
        <v>11571</v>
      </c>
      <c r="G5180" s="113" t="s">
        <v>9259</v>
      </c>
      <c r="H5180" s="113" t="s">
        <v>12252</v>
      </c>
      <c r="I5180" s="113" t="s">
        <v>12309</v>
      </c>
    </row>
    <row r="5181" spans="1:9" x14ac:dyDescent="0.2">
      <c r="A5181" s="113" t="s">
        <v>10491</v>
      </c>
      <c r="D5181" s="113" t="s">
        <v>12313</v>
      </c>
      <c r="E5181" s="113">
        <f t="shared" si="80"/>
        <v>30400355</v>
      </c>
      <c r="F5181" s="113" t="s">
        <v>11571</v>
      </c>
      <c r="G5181" s="113" t="s">
        <v>9259</v>
      </c>
      <c r="H5181" s="113" t="s">
        <v>12252</v>
      </c>
      <c r="I5181" s="113" t="s">
        <v>12314</v>
      </c>
    </row>
    <row r="5182" spans="1:9" x14ac:dyDescent="0.2">
      <c r="A5182" s="113" t="s">
        <v>10491</v>
      </c>
      <c r="D5182" s="113" t="s">
        <v>12315</v>
      </c>
      <c r="E5182" s="113">
        <f t="shared" si="80"/>
        <v>30400356</v>
      </c>
      <c r="F5182" s="113" t="s">
        <v>11571</v>
      </c>
      <c r="G5182" s="113" t="s">
        <v>9259</v>
      </c>
      <c r="H5182" s="113" t="s">
        <v>12252</v>
      </c>
      <c r="I5182" s="113" t="s">
        <v>12316</v>
      </c>
    </row>
    <row r="5183" spans="1:9" x14ac:dyDescent="0.2">
      <c r="A5183" s="113" t="s">
        <v>10491</v>
      </c>
      <c r="D5183" s="113" t="s">
        <v>12317</v>
      </c>
      <c r="E5183" s="113">
        <f t="shared" si="80"/>
        <v>30400357</v>
      </c>
      <c r="F5183" s="113" t="s">
        <v>11571</v>
      </c>
      <c r="G5183" s="113" t="s">
        <v>9259</v>
      </c>
      <c r="H5183" s="113" t="s">
        <v>12252</v>
      </c>
      <c r="I5183" s="113" t="s">
        <v>12318</v>
      </c>
    </row>
    <row r="5184" spans="1:9" x14ac:dyDescent="0.2">
      <c r="A5184" s="113" t="s">
        <v>10491</v>
      </c>
      <c r="D5184" s="113" t="s">
        <v>12264</v>
      </c>
      <c r="E5184" s="113">
        <f t="shared" si="80"/>
        <v>30400358</v>
      </c>
      <c r="F5184" s="113" t="s">
        <v>11571</v>
      </c>
      <c r="G5184" s="113" t="s">
        <v>9259</v>
      </c>
      <c r="H5184" s="113" t="s">
        <v>12252</v>
      </c>
      <c r="I5184" s="113" t="s">
        <v>12265</v>
      </c>
    </row>
    <row r="5185" spans="1:9" x14ac:dyDescent="0.2">
      <c r="A5185" s="113" t="s">
        <v>10491</v>
      </c>
      <c r="D5185" s="113" t="s">
        <v>12266</v>
      </c>
      <c r="E5185" s="113">
        <f t="shared" si="80"/>
        <v>30400360</v>
      </c>
      <c r="F5185" s="113" t="s">
        <v>11571</v>
      </c>
      <c r="G5185" s="113" t="s">
        <v>9259</v>
      </c>
      <c r="H5185" s="113" t="s">
        <v>12252</v>
      </c>
      <c r="I5185" s="113" t="s">
        <v>12267</v>
      </c>
    </row>
    <row r="5186" spans="1:9" x14ac:dyDescent="0.2">
      <c r="A5186" s="113" t="s">
        <v>10491</v>
      </c>
      <c r="D5186" s="113" t="s">
        <v>12268</v>
      </c>
      <c r="E5186" s="113">
        <f t="shared" ref="E5186:E5249" si="81">VALUE(D5186)</f>
        <v>30400370</v>
      </c>
      <c r="F5186" s="113" t="s">
        <v>11571</v>
      </c>
      <c r="G5186" s="113" t="s">
        <v>9259</v>
      </c>
      <c r="H5186" s="113" t="s">
        <v>12252</v>
      </c>
      <c r="I5186" s="113" t="s">
        <v>12269</v>
      </c>
    </row>
    <row r="5187" spans="1:9" x14ac:dyDescent="0.2">
      <c r="A5187" s="113" t="s">
        <v>10491</v>
      </c>
      <c r="D5187" s="113" t="s">
        <v>12270</v>
      </c>
      <c r="E5187" s="113">
        <f t="shared" si="81"/>
        <v>30400371</v>
      </c>
      <c r="F5187" s="113" t="s">
        <v>11571</v>
      </c>
      <c r="G5187" s="113" t="s">
        <v>9259</v>
      </c>
      <c r="H5187" s="113" t="s">
        <v>12252</v>
      </c>
      <c r="I5187" s="113" t="s">
        <v>12271</v>
      </c>
    </row>
    <row r="5188" spans="1:9" x14ac:dyDescent="0.2">
      <c r="A5188" s="113" t="s">
        <v>10491</v>
      </c>
      <c r="D5188" s="113" t="s">
        <v>12272</v>
      </c>
      <c r="E5188" s="113">
        <f t="shared" si="81"/>
        <v>30400398</v>
      </c>
      <c r="F5188" s="113" t="s">
        <v>11571</v>
      </c>
      <c r="G5188" s="113" t="s">
        <v>9259</v>
      </c>
      <c r="H5188" s="113" t="s">
        <v>12252</v>
      </c>
      <c r="I5188" s="113" t="s">
        <v>7789</v>
      </c>
    </row>
    <row r="5189" spans="1:9" x14ac:dyDescent="0.2">
      <c r="A5189" s="113" t="s">
        <v>10491</v>
      </c>
      <c r="D5189" s="113" t="s">
        <v>12273</v>
      </c>
      <c r="E5189" s="113">
        <f t="shared" si="81"/>
        <v>30400399</v>
      </c>
      <c r="F5189" s="113" t="s">
        <v>11571</v>
      </c>
      <c r="G5189" s="113" t="s">
        <v>9259</v>
      </c>
      <c r="H5189" s="113" t="s">
        <v>12252</v>
      </c>
      <c r="I5189" s="113" t="s">
        <v>7789</v>
      </c>
    </row>
    <row r="5190" spans="1:9" x14ac:dyDescent="0.2">
      <c r="A5190" s="113" t="s">
        <v>10491</v>
      </c>
      <c r="D5190" s="113" t="s">
        <v>12274</v>
      </c>
      <c r="E5190" s="113">
        <f t="shared" si="81"/>
        <v>30400401</v>
      </c>
      <c r="F5190" s="113" t="s">
        <v>11571</v>
      </c>
      <c r="G5190" s="113" t="s">
        <v>9259</v>
      </c>
      <c r="H5190" s="113" t="s">
        <v>12275</v>
      </c>
      <c r="I5190" s="113" t="s">
        <v>12276</v>
      </c>
    </row>
    <row r="5191" spans="1:9" x14ac:dyDescent="0.2">
      <c r="A5191" s="113" t="s">
        <v>10491</v>
      </c>
      <c r="D5191" s="113" t="s">
        <v>12277</v>
      </c>
      <c r="E5191" s="113">
        <f t="shared" si="81"/>
        <v>30400402</v>
      </c>
      <c r="F5191" s="113" t="s">
        <v>11571</v>
      </c>
      <c r="G5191" s="113" t="s">
        <v>9259</v>
      </c>
      <c r="H5191" s="113" t="s">
        <v>12275</v>
      </c>
      <c r="I5191" s="113" t="s">
        <v>12229</v>
      </c>
    </row>
    <row r="5192" spans="1:9" x14ac:dyDescent="0.2">
      <c r="A5192" s="113" t="s">
        <v>10491</v>
      </c>
      <c r="D5192" s="113" t="s">
        <v>12278</v>
      </c>
      <c r="E5192" s="113">
        <f t="shared" si="81"/>
        <v>30400403</v>
      </c>
      <c r="F5192" s="113" t="s">
        <v>11571</v>
      </c>
      <c r="G5192" s="113" t="s">
        <v>9259</v>
      </c>
      <c r="H5192" s="113" t="s">
        <v>12275</v>
      </c>
      <c r="I5192" s="113" t="s">
        <v>12279</v>
      </c>
    </row>
    <row r="5193" spans="1:9" x14ac:dyDescent="0.2">
      <c r="A5193" s="113" t="s">
        <v>10491</v>
      </c>
      <c r="D5193" s="113" t="s">
        <v>12280</v>
      </c>
      <c r="E5193" s="113">
        <f t="shared" si="81"/>
        <v>30400404</v>
      </c>
      <c r="F5193" s="113" t="s">
        <v>11571</v>
      </c>
      <c r="G5193" s="113" t="s">
        <v>9259</v>
      </c>
      <c r="H5193" s="113" t="s">
        <v>12275</v>
      </c>
      <c r="I5193" s="113" t="s">
        <v>12281</v>
      </c>
    </row>
    <row r="5194" spans="1:9" x14ac:dyDescent="0.2">
      <c r="A5194" s="113" t="s">
        <v>10491</v>
      </c>
      <c r="D5194" s="113" t="s">
        <v>12282</v>
      </c>
      <c r="E5194" s="113">
        <f t="shared" si="81"/>
        <v>30400405</v>
      </c>
      <c r="F5194" s="113" t="s">
        <v>11571</v>
      </c>
      <c r="G5194" s="113" t="s">
        <v>9259</v>
      </c>
      <c r="H5194" s="113" t="s">
        <v>12275</v>
      </c>
      <c r="I5194" s="113" t="s">
        <v>12283</v>
      </c>
    </row>
    <row r="5195" spans="1:9" x14ac:dyDescent="0.2">
      <c r="A5195" s="113" t="s">
        <v>10491</v>
      </c>
      <c r="D5195" s="113" t="s">
        <v>12284</v>
      </c>
      <c r="E5195" s="113">
        <f t="shared" si="81"/>
        <v>30400406</v>
      </c>
      <c r="F5195" s="113" t="s">
        <v>11571</v>
      </c>
      <c r="G5195" s="113" t="s">
        <v>9259</v>
      </c>
      <c r="H5195" s="113" t="s">
        <v>12275</v>
      </c>
      <c r="I5195" s="113" t="s">
        <v>12285</v>
      </c>
    </row>
    <row r="5196" spans="1:9" x14ac:dyDescent="0.2">
      <c r="A5196" s="113" t="s">
        <v>10491</v>
      </c>
      <c r="D5196" s="113" t="s">
        <v>9420</v>
      </c>
      <c r="E5196" s="113">
        <f t="shared" si="81"/>
        <v>30400407</v>
      </c>
      <c r="F5196" s="113" t="s">
        <v>11571</v>
      </c>
      <c r="G5196" s="113" t="s">
        <v>9259</v>
      </c>
      <c r="H5196" s="113" t="s">
        <v>12275</v>
      </c>
      <c r="I5196" s="113" t="s">
        <v>9421</v>
      </c>
    </row>
    <row r="5197" spans="1:9" x14ac:dyDescent="0.2">
      <c r="A5197" s="113" t="s">
        <v>10491</v>
      </c>
      <c r="D5197" s="113" t="s">
        <v>9422</v>
      </c>
      <c r="E5197" s="113">
        <f t="shared" si="81"/>
        <v>30400408</v>
      </c>
      <c r="F5197" s="113" t="s">
        <v>11571</v>
      </c>
      <c r="G5197" s="113" t="s">
        <v>9259</v>
      </c>
      <c r="H5197" s="113" t="s">
        <v>12275</v>
      </c>
      <c r="I5197" s="113" t="s">
        <v>9423</v>
      </c>
    </row>
    <row r="5198" spans="1:9" x14ac:dyDescent="0.2">
      <c r="A5198" s="113" t="s">
        <v>10491</v>
      </c>
      <c r="D5198" s="113" t="s">
        <v>9424</v>
      </c>
      <c r="E5198" s="113">
        <f t="shared" si="81"/>
        <v>30400409</v>
      </c>
      <c r="F5198" s="113" t="s">
        <v>11571</v>
      </c>
      <c r="G5198" s="113" t="s">
        <v>9259</v>
      </c>
      <c r="H5198" s="113" t="s">
        <v>12275</v>
      </c>
      <c r="I5198" s="113" t="s">
        <v>11655</v>
      </c>
    </row>
    <row r="5199" spans="1:9" x14ac:dyDescent="0.2">
      <c r="A5199" s="113" t="s">
        <v>10491</v>
      </c>
      <c r="D5199" s="113" t="s">
        <v>9425</v>
      </c>
      <c r="E5199" s="113">
        <f t="shared" si="81"/>
        <v>30400410</v>
      </c>
      <c r="F5199" s="113" t="s">
        <v>11571</v>
      </c>
      <c r="G5199" s="113" t="s">
        <v>9259</v>
      </c>
      <c r="H5199" s="113" t="s">
        <v>12275</v>
      </c>
      <c r="I5199" s="113" t="s">
        <v>9426</v>
      </c>
    </row>
    <row r="5200" spans="1:9" x14ac:dyDescent="0.2">
      <c r="A5200" s="113" t="s">
        <v>10491</v>
      </c>
      <c r="D5200" s="113" t="s">
        <v>9427</v>
      </c>
      <c r="E5200" s="113">
        <f t="shared" si="81"/>
        <v>30400411</v>
      </c>
      <c r="F5200" s="113" t="s">
        <v>11571</v>
      </c>
      <c r="G5200" s="113" t="s">
        <v>9259</v>
      </c>
      <c r="H5200" s="113" t="s">
        <v>12275</v>
      </c>
      <c r="I5200" s="113" t="s">
        <v>9428</v>
      </c>
    </row>
    <row r="5201" spans="1:9" x14ac:dyDescent="0.2">
      <c r="A5201" s="113" t="s">
        <v>10491</v>
      </c>
      <c r="D5201" s="113" t="s">
        <v>9429</v>
      </c>
      <c r="E5201" s="113">
        <f t="shared" si="81"/>
        <v>30400412</v>
      </c>
      <c r="F5201" s="113" t="s">
        <v>11571</v>
      </c>
      <c r="G5201" s="113" t="s">
        <v>9259</v>
      </c>
      <c r="H5201" s="113" t="s">
        <v>12275</v>
      </c>
      <c r="I5201" s="113" t="s">
        <v>9430</v>
      </c>
    </row>
    <row r="5202" spans="1:9" x14ac:dyDescent="0.2">
      <c r="A5202" s="113" t="s">
        <v>10491</v>
      </c>
      <c r="D5202" s="113" t="s">
        <v>9431</v>
      </c>
      <c r="E5202" s="113">
        <f t="shared" si="81"/>
        <v>30400413</v>
      </c>
      <c r="F5202" s="113" t="s">
        <v>11571</v>
      </c>
      <c r="G5202" s="113" t="s">
        <v>9259</v>
      </c>
      <c r="H5202" s="113" t="s">
        <v>12275</v>
      </c>
      <c r="I5202" s="113" t="s">
        <v>9432</v>
      </c>
    </row>
    <row r="5203" spans="1:9" x14ac:dyDescent="0.2">
      <c r="A5203" s="113" t="s">
        <v>10491</v>
      </c>
      <c r="D5203" s="113" t="s">
        <v>9433</v>
      </c>
      <c r="E5203" s="113">
        <f t="shared" si="81"/>
        <v>30400414</v>
      </c>
      <c r="F5203" s="113" t="s">
        <v>11571</v>
      </c>
      <c r="G5203" s="113" t="s">
        <v>9259</v>
      </c>
      <c r="H5203" s="113" t="s">
        <v>12275</v>
      </c>
      <c r="I5203" s="113" t="s">
        <v>9434</v>
      </c>
    </row>
    <row r="5204" spans="1:9" x14ac:dyDescent="0.2">
      <c r="A5204" s="113" t="s">
        <v>10491</v>
      </c>
      <c r="D5204" s="113" t="s">
        <v>9435</v>
      </c>
      <c r="E5204" s="113">
        <f t="shared" si="81"/>
        <v>30400415</v>
      </c>
      <c r="F5204" s="113" t="s">
        <v>11571</v>
      </c>
      <c r="G5204" s="113" t="s">
        <v>9259</v>
      </c>
      <c r="H5204" s="113" t="s">
        <v>12275</v>
      </c>
      <c r="I5204" s="113" t="s">
        <v>9436</v>
      </c>
    </row>
    <row r="5205" spans="1:9" x14ac:dyDescent="0.2">
      <c r="A5205" s="113" t="s">
        <v>10491</v>
      </c>
      <c r="D5205" s="113" t="s">
        <v>9437</v>
      </c>
      <c r="E5205" s="113">
        <f t="shared" si="81"/>
        <v>30400416</v>
      </c>
      <c r="F5205" s="113" t="s">
        <v>11571</v>
      </c>
      <c r="G5205" s="113" t="s">
        <v>9259</v>
      </c>
      <c r="H5205" s="113" t="s">
        <v>12275</v>
      </c>
      <c r="I5205" s="113" t="s">
        <v>9438</v>
      </c>
    </row>
    <row r="5206" spans="1:9" x14ac:dyDescent="0.2">
      <c r="A5206" s="113" t="s">
        <v>10491</v>
      </c>
      <c r="D5206" s="113" t="s">
        <v>9439</v>
      </c>
      <c r="E5206" s="113">
        <f t="shared" si="81"/>
        <v>30400417</v>
      </c>
      <c r="F5206" s="113" t="s">
        <v>11571</v>
      </c>
      <c r="G5206" s="113" t="s">
        <v>9259</v>
      </c>
      <c r="H5206" s="113" t="s">
        <v>12275</v>
      </c>
      <c r="I5206" s="113" t="s">
        <v>9440</v>
      </c>
    </row>
    <row r="5207" spans="1:9" x14ac:dyDescent="0.2">
      <c r="A5207" s="113" t="s">
        <v>10491</v>
      </c>
      <c r="D5207" s="113" t="s">
        <v>9441</v>
      </c>
      <c r="E5207" s="113">
        <f t="shared" si="81"/>
        <v>30400418</v>
      </c>
      <c r="F5207" s="113" t="s">
        <v>11571</v>
      </c>
      <c r="G5207" s="113" t="s">
        <v>9259</v>
      </c>
      <c r="H5207" s="113" t="s">
        <v>12275</v>
      </c>
      <c r="I5207" s="113" t="s">
        <v>6562</v>
      </c>
    </row>
    <row r="5208" spans="1:9" x14ac:dyDescent="0.2">
      <c r="A5208" s="113" t="s">
        <v>10491</v>
      </c>
      <c r="D5208" s="113" t="s">
        <v>6563</v>
      </c>
      <c r="E5208" s="113">
        <f t="shared" si="81"/>
        <v>30400419</v>
      </c>
      <c r="F5208" s="113" t="s">
        <v>11571</v>
      </c>
      <c r="G5208" s="113" t="s">
        <v>9259</v>
      </c>
      <c r="H5208" s="113" t="s">
        <v>12275</v>
      </c>
      <c r="I5208" s="113" t="s">
        <v>6564</v>
      </c>
    </row>
    <row r="5209" spans="1:9" x14ac:dyDescent="0.2">
      <c r="A5209" s="113" t="s">
        <v>10491</v>
      </c>
      <c r="D5209" s="113" t="s">
        <v>6565</v>
      </c>
      <c r="E5209" s="113">
        <f t="shared" si="81"/>
        <v>30400420</v>
      </c>
      <c r="F5209" s="113" t="s">
        <v>11571</v>
      </c>
      <c r="G5209" s="113" t="s">
        <v>9259</v>
      </c>
      <c r="H5209" s="113" t="s">
        <v>12275</v>
      </c>
      <c r="I5209" s="113" t="s">
        <v>6350</v>
      </c>
    </row>
    <row r="5210" spans="1:9" x14ac:dyDescent="0.2">
      <c r="A5210" s="113" t="s">
        <v>10491</v>
      </c>
      <c r="D5210" s="113" t="s">
        <v>6566</v>
      </c>
      <c r="E5210" s="113">
        <f t="shared" si="81"/>
        <v>30400421</v>
      </c>
      <c r="F5210" s="113" t="s">
        <v>11571</v>
      </c>
      <c r="G5210" s="113" t="s">
        <v>9259</v>
      </c>
      <c r="H5210" s="113" t="s">
        <v>12275</v>
      </c>
      <c r="I5210" s="113" t="s">
        <v>6567</v>
      </c>
    </row>
    <row r="5211" spans="1:9" x14ac:dyDescent="0.2">
      <c r="A5211" s="113" t="s">
        <v>10491</v>
      </c>
      <c r="D5211" s="113" t="s">
        <v>6568</v>
      </c>
      <c r="E5211" s="113">
        <f t="shared" si="81"/>
        <v>30400422</v>
      </c>
      <c r="F5211" s="113" t="s">
        <v>11571</v>
      </c>
      <c r="G5211" s="113" t="s">
        <v>9259</v>
      </c>
      <c r="H5211" s="113" t="s">
        <v>12275</v>
      </c>
      <c r="I5211" s="113" t="s">
        <v>6569</v>
      </c>
    </row>
    <row r="5212" spans="1:9" x14ac:dyDescent="0.2">
      <c r="A5212" s="113" t="s">
        <v>10491</v>
      </c>
      <c r="D5212" s="113" t="s">
        <v>6570</v>
      </c>
      <c r="E5212" s="113">
        <f t="shared" si="81"/>
        <v>30400423</v>
      </c>
      <c r="F5212" s="113" t="s">
        <v>11571</v>
      </c>
      <c r="G5212" s="113" t="s">
        <v>9259</v>
      </c>
      <c r="H5212" s="113" t="s">
        <v>12275</v>
      </c>
      <c r="I5212" s="113" t="s">
        <v>6571</v>
      </c>
    </row>
    <row r="5213" spans="1:9" x14ac:dyDescent="0.2">
      <c r="A5213" s="113" t="s">
        <v>10491</v>
      </c>
      <c r="D5213" s="113" t="s">
        <v>6572</v>
      </c>
      <c r="E5213" s="113">
        <f t="shared" si="81"/>
        <v>30400424</v>
      </c>
      <c r="F5213" s="113" t="s">
        <v>11571</v>
      </c>
      <c r="G5213" s="113" t="s">
        <v>9259</v>
      </c>
      <c r="H5213" s="113" t="s">
        <v>12275</v>
      </c>
      <c r="I5213" s="113" t="s">
        <v>6573</v>
      </c>
    </row>
    <row r="5214" spans="1:9" x14ac:dyDescent="0.2">
      <c r="A5214" s="113" t="s">
        <v>10491</v>
      </c>
      <c r="D5214" s="113" t="s">
        <v>6574</v>
      </c>
      <c r="E5214" s="113">
        <f t="shared" si="81"/>
        <v>30400425</v>
      </c>
      <c r="F5214" s="113" t="s">
        <v>11571</v>
      </c>
      <c r="G5214" s="113" t="s">
        <v>9259</v>
      </c>
      <c r="H5214" s="113" t="s">
        <v>12275</v>
      </c>
      <c r="I5214" s="113" t="s">
        <v>3647</v>
      </c>
    </row>
    <row r="5215" spans="1:9" x14ac:dyDescent="0.2">
      <c r="A5215" s="113" t="s">
        <v>10491</v>
      </c>
      <c r="D5215" s="113" t="s">
        <v>6575</v>
      </c>
      <c r="E5215" s="113">
        <f t="shared" si="81"/>
        <v>30400426</v>
      </c>
      <c r="F5215" s="113" t="s">
        <v>11571</v>
      </c>
      <c r="G5215" s="113" t="s">
        <v>9259</v>
      </c>
      <c r="H5215" s="113" t="s">
        <v>12275</v>
      </c>
      <c r="I5215" s="113" t="s">
        <v>6576</v>
      </c>
    </row>
    <row r="5216" spans="1:9" x14ac:dyDescent="0.2">
      <c r="A5216" s="113" t="s">
        <v>10491</v>
      </c>
      <c r="D5216" s="113" t="s">
        <v>6577</v>
      </c>
      <c r="E5216" s="113">
        <f t="shared" si="81"/>
        <v>30400499</v>
      </c>
      <c r="F5216" s="113" t="s">
        <v>11571</v>
      </c>
      <c r="G5216" s="113" t="s">
        <v>9259</v>
      </c>
      <c r="H5216" s="113" t="s">
        <v>12275</v>
      </c>
      <c r="I5216" s="113" t="s">
        <v>7789</v>
      </c>
    </row>
    <row r="5217" spans="1:9" x14ac:dyDescent="0.2">
      <c r="A5217" s="113" t="s">
        <v>10491</v>
      </c>
      <c r="D5217" s="113" t="s">
        <v>6578</v>
      </c>
      <c r="E5217" s="113">
        <f t="shared" si="81"/>
        <v>30400501</v>
      </c>
      <c r="F5217" s="113" t="s">
        <v>11571</v>
      </c>
      <c r="G5217" s="113" t="s">
        <v>9259</v>
      </c>
      <c r="H5217" s="113" t="s">
        <v>6579</v>
      </c>
      <c r="I5217" s="113" t="s">
        <v>6580</v>
      </c>
    </row>
    <row r="5218" spans="1:9" x14ac:dyDescent="0.2">
      <c r="A5218" s="113" t="s">
        <v>10491</v>
      </c>
      <c r="D5218" s="113" t="s">
        <v>6581</v>
      </c>
      <c r="E5218" s="113">
        <f t="shared" si="81"/>
        <v>30400502</v>
      </c>
      <c r="F5218" s="113" t="s">
        <v>11571</v>
      </c>
      <c r="G5218" s="113" t="s">
        <v>9259</v>
      </c>
      <c r="H5218" s="113" t="s">
        <v>6579</v>
      </c>
      <c r="I5218" s="113" t="s">
        <v>6582</v>
      </c>
    </row>
    <row r="5219" spans="1:9" x14ac:dyDescent="0.2">
      <c r="A5219" s="113" t="s">
        <v>10491</v>
      </c>
      <c r="D5219" s="113" t="s">
        <v>6583</v>
      </c>
      <c r="E5219" s="113">
        <f t="shared" si="81"/>
        <v>30400503</v>
      </c>
      <c r="F5219" s="113" t="s">
        <v>11571</v>
      </c>
      <c r="G5219" s="113" t="s">
        <v>9259</v>
      </c>
      <c r="H5219" s="113" t="s">
        <v>6579</v>
      </c>
      <c r="I5219" s="113" t="s">
        <v>6584</v>
      </c>
    </row>
    <row r="5220" spans="1:9" x14ac:dyDescent="0.2">
      <c r="A5220" s="113" t="s">
        <v>10491</v>
      </c>
      <c r="D5220" s="113" t="s">
        <v>6585</v>
      </c>
      <c r="E5220" s="113">
        <f t="shared" si="81"/>
        <v>30400504</v>
      </c>
      <c r="F5220" s="113" t="s">
        <v>11571</v>
      </c>
      <c r="G5220" s="113" t="s">
        <v>9259</v>
      </c>
      <c r="H5220" s="113" t="s">
        <v>6579</v>
      </c>
      <c r="I5220" s="113" t="s">
        <v>6586</v>
      </c>
    </row>
    <row r="5221" spans="1:9" x14ac:dyDescent="0.2">
      <c r="A5221" s="113" t="s">
        <v>10491</v>
      </c>
      <c r="D5221" s="113" t="s">
        <v>6587</v>
      </c>
      <c r="E5221" s="113">
        <f t="shared" si="81"/>
        <v>30400505</v>
      </c>
      <c r="F5221" s="113" t="s">
        <v>11571</v>
      </c>
      <c r="G5221" s="113" t="s">
        <v>9259</v>
      </c>
      <c r="H5221" s="113" t="s">
        <v>6579</v>
      </c>
      <c r="I5221" s="113" t="s">
        <v>8498</v>
      </c>
    </row>
    <row r="5222" spans="1:9" x14ac:dyDescent="0.2">
      <c r="A5222" s="113" t="s">
        <v>10491</v>
      </c>
      <c r="D5222" s="113" t="s">
        <v>6588</v>
      </c>
      <c r="E5222" s="113">
        <f t="shared" si="81"/>
        <v>30400506</v>
      </c>
      <c r="F5222" s="113" t="s">
        <v>11571</v>
      </c>
      <c r="G5222" s="113" t="s">
        <v>9259</v>
      </c>
      <c r="H5222" s="113" t="s">
        <v>6579</v>
      </c>
      <c r="I5222" s="113" t="s">
        <v>6589</v>
      </c>
    </row>
    <row r="5223" spans="1:9" x14ac:dyDescent="0.2">
      <c r="A5223" s="113" t="s">
        <v>10491</v>
      </c>
      <c r="D5223" s="113" t="s">
        <v>6590</v>
      </c>
      <c r="E5223" s="113">
        <f t="shared" si="81"/>
        <v>30400507</v>
      </c>
      <c r="F5223" s="113" t="s">
        <v>11571</v>
      </c>
      <c r="G5223" s="113" t="s">
        <v>9259</v>
      </c>
      <c r="H5223" s="113" t="s">
        <v>6579</v>
      </c>
      <c r="I5223" s="113" t="s">
        <v>6591</v>
      </c>
    </row>
    <row r="5224" spans="1:9" x14ac:dyDescent="0.2">
      <c r="A5224" s="113" t="s">
        <v>10491</v>
      </c>
      <c r="D5224" s="113" t="s">
        <v>6592</v>
      </c>
      <c r="E5224" s="113">
        <f t="shared" si="81"/>
        <v>30400508</v>
      </c>
      <c r="F5224" s="113" t="s">
        <v>11571</v>
      </c>
      <c r="G5224" s="113" t="s">
        <v>9259</v>
      </c>
      <c r="H5224" s="113" t="s">
        <v>6579</v>
      </c>
      <c r="I5224" s="113" t="s">
        <v>6593</v>
      </c>
    </row>
    <row r="5225" spans="1:9" x14ac:dyDescent="0.2">
      <c r="A5225" s="113" t="s">
        <v>10491</v>
      </c>
      <c r="D5225" s="113" t="s">
        <v>6594</v>
      </c>
      <c r="E5225" s="113">
        <f t="shared" si="81"/>
        <v>30400509</v>
      </c>
      <c r="F5225" s="113" t="s">
        <v>11571</v>
      </c>
      <c r="G5225" s="113" t="s">
        <v>9259</v>
      </c>
      <c r="H5225" s="113" t="s">
        <v>6579</v>
      </c>
      <c r="I5225" s="113" t="s">
        <v>6595</v>
      </c>
    </row>
    <row r="5226" spans="1:9" x14ac:dyDescent="0.2">
      <c r="A5226" s="113" t="s">
        <v>10491</v>
      </c>
      <c r="D5226" s="113" t="s">
        <v>6596</v>
      </c>
      <c r="E5226" s="113">
        <f t="shared" si="81"/>
        <v>30400510</v>
      </c>
      <c r="F5226" s="113" t="s">
        <v>11571</v>
      </c>
      <c r="G5226" s="113" t="s">
        <v>9259</v>
      </c>
      <c r="H5226" s="113" t="s">
        <v>6579</v>
      </c>
      <c r="I5226" s="113" t="s">
        <v>6597</v>
      </c>
    </row>
    <row r="5227" spans="1:9" x14ac:dyDescent="0.2">
      <c r="A5227" s="113" t="s">
        <v>10491</v>
      </c>
      <c r="D5227" s="113" t="s">
        <v>6598</v>
      </c>
      <c r="E5227" s="113">
        <f t="shared" si="81"/>
        <v>30400511</v>
      </c>
      <c r="F5227" s="113" t="s">
        <v>11571</v>
      </c>
      <c r="G5227" s="113" t="s">
        <v>9259</v>
      </c>
      <c r="H5227" s="113" t="s">
        <v>6579</v>
      </c>
      <c r="I5227" s="113" t="s">
        <v>6599</v>
      </c>
    </row>
    <row r="5228" spans="1:9" x14ac:dyDescent="0.2">
      <c r="A5228" s="113" t="s">
        <v>10491</v>
      </c>
      <c r="D5228" s="113" t="s">
        <v>6600</v>
      </c>
      <c r="E5228" s="113">
        <f t="shared" si="81"/>
        <v>30400512</v>
      </c>
      <c r="F5228" s="113" t="s">
        <v>11571</v>
      </c>
      <c r="G5228" s="113" t="s">
        <v>9259</v>
      </c>
      <c r="H5228" s="113" t="s">
        <v>6579</v>
      </c>
      <c r="I5228" s="113" t="s">
        <v>6601</v>
      </c>
    </row>
    <row r="5229" spans="1:9" x14ac:dyDescent="0.2">
      <c r="A5229" s="113" t="s">
        <v>10491</v>
      </c>
      <c r="D5229" s="113" t="s">
        <v>6602</v>
      </c>
      <c r="E5229" s="113">
        <f t="shared" si="81"/>
        <v>30400513</v>
      </c>
      <c r="F5229" s="113" t="s">
        <v>11571</v>
      </c>
      <c r="G5229" s="113" t="s">
        <v>9259</v>
      </c>
      <c r="H5229" s="113" t="s">
        <v>6579</v>
      </c>
      <c r="I5229" s="113" t="s">
        <v>6603</v>
      </c>
    </row>
    <row r="5230" spans="1:9" x14ac:dyDescent="0.2">
      <c r="A5230" s="113" t="s">
        <v>10491</v>
      </c>
      <c r="D5230" s="113" t="s">
        <v>6604</v>
      </c>
      <c r="E5230" s="113">
        <f t="shared" si="81"/>
        <v>30400521</v>
      </c>
      <c r="F5230" s="113" t="s">
        <v>11571</v>
      </c>
      <c r="G5230" s="113" t="s">
        <v>9259</v>
      </c>
      <c r="H5230" s="113" t="s">
        <v>6579</v>
      </c>
      <c r="I5230" s="113" t="s">
        <v>8498</v>
      </c>
    </row>
    <row r="5231" spans="1:9" x14ac:dyDescent="0.2">
      <c r="A5231" s="113" t="s">
        <v>10491</v>
      </c>
      <c r="D5231" s="113" t="s">
        <v>6605</v>
      </c>
      <c r="E5231" s="113">
        <f t="shared" si="81"/>
        <v>30400522</v>
      </c>
      <c r="F5231" s="113" t="s">
        <v>11571</v>
      </c>
      <c r="G5231" s="113" t="s">
        <v>9259</v>
      </c>
      <c r="H5231" s="113" t="s">
        <v>6579</v>
      </c>
      <c r="I5231" s="113" t="s">
        <v>6589</v>
      </c>
    </row>
    <row r="5232" spans="1:9" x14ac:dyDescent="0.2">
      <c r="A5232" s="113" t="s">
        <v>10491</v>
      </c>
      <c r="D5232" s="113" t="s">
        <v>6606</v>
      </c>
      <c r="E5232" s="113">
        <f t="shared" si="81"/>
        <v>30400523</v>
      </c>
      <c r="F5232" s="113" t="s">
        <v>11571</v>
      </c>
      <c r="G5232" s="113" t="s">
        <v>9259</v>
      </c>
      <c r="H5232" s="113" t="s">
        <v>6579</v>
      </c>
      <c r="I5232" s="113" t="s">
        <v>6591</v>
      </c>
    </row>
    <row r="5233" spans="1:9" x14ac:dyDescent="0.2">
      <c r="A5233" s="113" t="s">
        <v>10491</v>
      </c>
      <c r="D5233" s="113" t="s">
        <v>6607</v>
      </c>
      <c r="E5233" s="113">
        <f t="shared" si="81"/>
        <v>30400524</v>
      </c>
      <c r="F5233" s="113" t="s">
        <v>11571</v>
      </c>
      <c r="G5233" s="113" t="s">
        <v>9259</v>
      </c>
      <c r="H5233" s="113" t="s">
        <v>6579</v>
      </c>
      <c r="I5233" s="113" t="s">
        <v>6593</v>
      </c>
    </row>
    <row r="5234" spans="1:9" x14ac:dyDescent="0.2">
      <c r="A5234" s="113" t="s">
        <v>10491</v>
      </c>
      <c r="D5234" s="113" t="s">
        <v>6608</v>
      </c>
      <c r="E5234" s="113">
        <f t="shared" si="81"/>
        <v>30400525</v>
      </c>
      <c r="F5234" s="113" t="s">
        <v>11571</v>
      </c>
      <c r="G5234" s="113" t="s">
        <v>9259</v>
      </c>
      <c r="H5234" s="113" t="s">
        <v>6579</v>
      </c>
      <c r="I5234" s="113" t="s">
        <v>6595</v>
      </c>
    </row>
    <row r="5235" spans="1:9" x14ac:dyDescent="0.2">
      <c r="A5235" s="113" t="s">
        <v>10491</v>
      </c>
      <c r="D5235" s="113" t="s">
        <v>6609</v>
      </c>
      <c r="E5235" s="113">
        <f t="shared" si="81"/>
        <v>30400526</v>
      </c>
      <c r="F5235" s="113" t="s">
        <v>11571</v>
      </c>
      <c r="G5235" s="113" t="s">
        <v>9259</v>
      </c>
      <c r="H5235" s="113" t="s">
        <v>6579</v>
      </c>
      <c r="I5235" s="113" t="s">
        <v>6597</v>
      </c>
    </row>
    <row r="5236" spans="1:9" x14ac:dyDescent="0.2">
      <c r="A5236" s="113" t="s">
        <v>10491</v>
      </c>
      <c r="D5236" s="113" t="s">
        <v>6610</v>
      </c>
      <c r="E5236" s="113">
        <f t="shared" si="81"/>
        <v>30400527</v>
      </c>
      <c r="F5236" s="113" t="s">
        <v>11571</v>
      </c>
      <c r="G5236" s="113" t="s">
        <v>9259</v>
      </c>
      <c r="H5236" s="113" t="s">
        <v>6579</v>
      </c>
      <c r="I5236" s="113" t="s">
        <v>6599</v>
      </c>
    </row>
    <row r="5237" spans="1:9" x14ac:dyDescent="0.2">
      <c r="A5237" s="113" t="s">
        <v>10491</v>
      </c>
      <c r="D5237" s="113" t="s">
        <v>6611</v>
      </c>
      <c r="E5237" s="113">
        <f t="shared" si="81"/>
        <v>30400528</v>
      </c>
      <c r="F5237" s="113" t="s">
        <v>11571</v>
      </c>
      <c r="G5237" s="113" t="s">
        <v>9259</v>
      </c>
      <c r="H5237" s="113" t="s">
        <v>6579</v>
      </c>
      <c r="I5237" s="113" t="s">
        <v>6601</v>
      </c>
    </row>
    <row r="5238" spans="1:9" x14ac:dyDescent="0.2">
      <c r="A5238" s="113" t="s">
        <v>10491</v>
      </c>
      <c r="D5238" s="113" t="s">
        <v>6612</v>
      </c>
      <c r="E5238" s="113">
        <f t="shared" si="81"/>
        <v>30400529</v>
      </c>
      <c r="F5238" s="113" t="s">
        <v>11571</v>
      </c>
      <c r="G5238" s="113" t="s">
        <v>9259</v>
      </c>
      <c r="H5238" s="113" t="s">
        <v>6579</v>
      </c>
      <c r="I5238" s="113" t="s">
        <v>6613</v>
      </c>
    </row>
    <row r="5239" spans="1:9" x14ac:dyDescent="0.2">
      <c r="A5239" s="113" t="s">
        <v>10491</v>
      </c>
      <c r="D5239" s="113" t="s">
        <v>6614</v>
      </c>
      <c r="E5239" s="113">
        <f t="shared" si="81"/>
        <v>30400530</v>
      </c>
      <c r="F5239" s="113" t="s">
        <v>11571</v>
      </c>
      <c r="G5239" s="113" t="s">
        <v>9259</v>
      </c>
      <c r="H5239" s="113" t="s">
        <v>6579</v>
      </c>
      <c r="I5239" s="113" t="s">
        <v>6615</v>
      </c>
    </row>
    <row r="5240" spans="1:9" x14ac:dyDescent="0.2">
      <c r="A5240" s="113" t="s">
        <v>10491</v>
      </c>
      <c r="D5240" s="113" t="s">
        <v>6616</v>
      </c>
      <c r="E5240" s="113">
        <f t="shared" si="81"/>
        <v>30400531</v>
      </c>
      <c r="F5240" s="113" t="s">
        <v>11571</v>
      </c>
      <c r="G5240" s="113" t="s">
        <v>9259</v>
      </c>
      <c r="H5240" s="113" t="s">
        <v>6579</v>
      </c>
      <c r="I5240" s="113" t="s">
        <v>6617</v>
      </c>
    </row>
    <row r="5241" spans="1:9" x14ac:dyDescent="0.2">
      <c r="A5241" s="113" t="s">
        <v>10491</v>
      </c>
      <c r="D5241" s="113" t="s">
        <v>6618</v>
      </c>
      <c r="E5241" s="113">
        <f t="shared" si="81"/>
        <v>30400599</v>
      </c>
      <c r="F5241" s="113" t="s">
        <v>11571</v>
      </c>
      <c r="G5241" s="113" t="s">
        <v>9259</v>
      </c>
      <c r="H5241" s="113" t="s">
        <v>6579</v>
      </c>
      <c r="I5241" s="113" t="s">
        <v>7789</v>
      </c>
    </row>
    <row r="5242" spans="1:9" x14ac:dyDescent="0.2">
      <c r="A5242" s="113" t="s">
        <v>10491</v>
      </c>
      <c r="D5242" s="113" t="s">
        <v>6619</v>
      </c>
      <c r="E5242" s="113">
        <f t="shared" si="81"/>
        <v>30400601</v>
      </c>
      <c r="F5242" s="113" t="s">
        <v>11571</v>
      </c>
      <c r="G5242" s="113" t="s">
        <v>9259</v>
      </c>
      <c r="H5242" s="113" t="s">
        <v>6620</v>
      </c>
      <c r="I5242" s="113" t="s">
        <v>12276</v>
      </c>
    </row>
    <row r="5243" spans="1:9" x14ac:dyDescent="0.2">
      <c r="A5243" s="113" t="s">
        <v>10491</v>
      </c>
      <c r="D5243" s="113" t="s">
        <v>6621</v>
      </c>
      <c r="E5243" s="113">
        <f t="shared" si="81"/>
        <v>30400602</v>
      </c>
      <c r="F5243" s="113" t="s">
        <v>11571</v>
      </c>
      <c r="G5243" s="113" t="s">
        <v>9259</v>
      </c>
      <c r="H5243" s="113" t="s">
        <v>6620</v>
      </c>
      <c r="I5243" s="113" t="s">
        <v>6622</v>
      </c>
    </row>
    <row r="5244" spans="1:9" x14ac:dyDescent="0.2">
      <c r="A5244" s="113" t="s">
        <v>10491</v>
      </c>
      <c r="D5244" s="113" t="s">
        <v>6623</v>
      </c>
      <c r="E5244" s="113">
        <f t="shared" si="81"/>
        <v>30400605</v>
      </c>
      <c r="F5244" s="113" t="s">
        <v>11571</v>
      </c>
      <c r="G5244" s="113" t="s">
        <v>9259</v>
      </c>
      <c r="H5244" s="113" t="s">
        <v>6620</v>
      </c>
      <c r="I5244" s="113" t="s">
        <v>6624</v>
      </c>
    </row>
    <row r="5245" spans="1:9" x14ac:dyDescent="0.2">
      <c r="A5245" s="113" t="s">
        <v>10491</v>
      </c>
      <c r="D5245" s="113" t="s">
        <v>6625</v>
      </c>
      <c r="E5245" s="113">
        <f t="shared" si="81"/>
        <v>30400606</v>
      </c>
      <c r="F5245" s="113" t="s">
        <v>11571</v>
      </c>
      <c r="G5245" s="113" t="s">
        <v>9259</v>
      </c>
      <c r="H5245" s="113" t="s">
        <v>6620</v>
      </c>
      <c r="I5245" s="113" t="s">
        <v>6626</v>
      </c>
    </row>
    <row r="5246" spans="1:9" x14ac:dyDescent="0.2">
      <c r="A5246" s="113" t="s">
        <v>10491</v>
      </c>
      <c r="D5246" s="113" t="s">
        <v>6627</v>
      </c>
      <c r="E5246" s="113">
        <f t="shared" si="81"/>
        <v>30400607</v>
      </c>
      <c r="F5246" s="113" t="s">
        <v>11571</v>
      </c>
      <c r="G5246" s="113" t="s">
        <v>9259</v>
      </c>
      <c r="H5246" s="113" t="s">
        <v>6620</v>
      </c>
      <c r="I5246" s="113" t="s">
        <v>6628</v>
      </c>
    </row>
    <row r="5247" spans="1:9" x14ac:dyDescent="0.2">
      <c r="A5247" s="113" t="s">
        <v>10491</v>
      </c>
      <c r="D5247" s="113" t="s">
        <v>6629</v>
      </c>
      <c r="E5247" s="113">
        <f t="shared" si="81"/>
        <v>30400608</v>
      </c>
      <c r="F5247" s="113" t="s">
        <v>11571</v>
      </c>
      <c r="G5247" s="113" t="s">
        <v>9259</v>
      </c>
      <c r="H5247" s="113" t="s">
        <v>6620</v>
      </c>
      <c r="I5247" s="113" t="s">
        <v>6630</v>
      </c>
    </row>
    <row r="5248" spans="1:9" x14ac:dyDescent="0.2">
      <c r="A5248" s="113" t="s">
        <v>10491</v>
      </c>
      <c r="D5248" s="113" t="s">
        <v>6631</v>
      </c>
      <c r="E5248" s="113">
        <f t="shared" si="81"/>
        <v>30400609</v>
      </c>
      <c r="F5248" s="113" t="s">
        <v>11571</v>
      </c>
      <c r="G5248" s="113" t="s">
        <v>9259</v>
      </c>
      <c r="H5248" s="113" t="s">
        <v>6620</v>
      </c>
      <c r="I5248" s="113" t="s">
        <v>6632</v>
      </c>
    </row>
    <row r="5249" spans="1:9" x14ac:dyDescent="0.2">
      <c r="A5249" s="113" t="s">
        <v>10491</v>
      </c>
      <c r="D5249" s="113" t="s">
        <v>6633</v>
      </c>
      <c r="E5249" s="113">
        <f t="shared" si="81"/>
        <v>30400610</v>
      </c>
      <c r="F5249" s="113" t="s">
        <v>11571</v>
      </c>
      <c r="G5249" s="113" t="s">
        <v>9259</v>
      </c>
      <c r="H5249" s="113" t="s">
        <v>6620</v>
      </c>
      <c r="I5249" s="113" t="s">
        <v>6634</v>
      </c>
    </row>
    <row r="5250" spans="1:9" x14ac:dyDescent="0.2">
      <c r="A5250" s="113" t="s">
        <v>10491</v>
      </c>
      <c r="D5250" s="113" t="s">
        <v>6635</v>
      </c>
      <c r="E5250" s="113">
        <f t="shared" ref="E5250:E5313" si="82">VALUE(D5250)</f>
        <v>30400611</v>
      </c>
      <c r="F5250" s="113" t="s">
        <v>11571</v>
      </c>
      <c r="G5250" s="113" t="s">
        <v>9259</v>
      </c>
      <c r="H5250" s="113" t="s">
        <v>6620</v>
      </c>
      <c r="I5250" s="113" t="s">
        <v>6636</v>
      </c>
    </row>
    <row r="5251" spans="1:9" x14ac:dyDescent="0.2">
      <c r="A5251" s="113" t="s">
        <v>10491</v>
      </c>
      <c r="D5251" s="113" t="s">
        <v>6637</v>
      </c>
      <c r="E5251" s="113">
        <f t="shared" si="82"/>
        <v>30400612</v>
      </c>
      <c r="F5251" s="113" t="s">
        <v>11571</v>
      </c>
      <c r="G5251" s="113" t="s">
        <v>9259</v>
      </c>
      <c r="H5251" s="113" t="s">
        <v>6620</v>
      </c>
      <c r="I5251" s="113" t="s">
        <v>6638</v>
      </c>
    </row>
    <row r="5252" spans="1:9" x14ac:dyDescent="0.2">
      <c r="A5252" s="113" t="s">
        <v>10491</v>
      </c>
      <c r="D5252" s="113" t="s">
        <v>6639</v>
      </c>
      <c r="E5252" s="113">
        <f t="shared" si="82"/>
        <v>30400613</v>
      </c>
      <c r="F5252" s="113" t="s">
        <v>11571</v>
      </c>
      <c r="G5252" s="113" t="s">
        <v>9259</v>
      </c>
      <c r="H5252" s="113" t="s">
        <v>6620</v>
      </c>
      <c r="I5252" s="113" t="s">
        <v>6640</v>
      </c>
    </row>
    <row r="5253" spans="1:9" x14ac:dyDescent="0.2">
      <c r="A5253" s="113" t="s">
        <v>10491</v>
      </c>
      <c r="D5253" s="113" t="s">
        <v>6641</v>
      </c>
      <c r="E5253" s="113">
        <f t="shared" si="82"/>
        <v>30400614</v>
      </c>
      <c r="F5253" s="113" t="s">
        <v>11571</v>
      </c>
      <c r="G5253" s="113" t="s">
        <v>9259</v>
      </c>
      <c r="H5253" s="113" t="s">
        <v>6620</v>
      </c>
      <c r="I5253" s="113" t="s">
        <v>6642</v>
      </c>
    </row>
    <row r="5254" spans="1:9" x14ac:dyDescent="0.2">
      <c r="A5254" s="113" t="s">
        <v>10491</v>
      </c>
      <c r="D5254" s="113" t="s">
        <v>6643</v>
      </c>
      <c r="E5254" s="113">
        <f t="shared" si="82"/>
        <v>30400630</v>
      </c>
      <c r="F5254" s="113" t="s">
        <v>11571</v>
      </c>
      <c r="G5254" s="113" t="s">
        <v>9259</v>
      </c>
      <c r="H5254" s="113" t="s">
        <v>6620</v>
      </c>
      <c r="I5254" s="113" t="s">
        <v>6644</v>
      </c>
    </row>
    <row r="5255" spans="1:9" x14ac:dyDescent="0.2">
      <c r="A5255" s="113" t="s">
        <v>10491</v>
      </c>
      <c r="D5255" s="113" t="s">
        <v>6645</v>
      </c>
      <c r="E5255" s="113">
        <f t="shared" si="82"/>
        <v>30400635</v>
      </c>
      <c r="F5255" s="113" t="s">
        <v>11571</v>
      </c>
      <c r="G5255" s="113" t="s">
        <v>9259</v>
      </c>
      <c r="H5255" s="113" t="s">
        <v>6620</v>
      </c>
      <c r="I5255" s="113" t="s">
        <v>6646</v>
      </c>
    </row>
    <row r="5256" spans="1:9" x14ac:dyDescent="0.2">
      <c r="A5256" s="113" t="s">
        <v>10491</v>
      </c>
      <c r="D5256" s="113" t="s">
        <v>6647</v>
      </c>
      <c r="E5256" s="113">
        <f t="shared" si="82"/>
        <v>30400636</v>
      </c>
      <c r="F5256" s="113" t="s">
        <v>11571</v>
      </c>
      <c r="G5256" s="113" t="s">
        <v>9259</v>
      </c>
      <c r="H5256" s="113" t="s">
        <v>6620</v>
      </c>
      <c r="I5256" s="113" t="s">
        <v>6648</v>
      </c>
    </row>
    <row r="5257" spans="1:9" x14ac:dyDescent="0.2">
      <c r="A5257" s="113" t="s">
        <v>10491</v>
      </c>
      <c r="D5257" s="113" t="s">
        <v>6649</v>
      </c>
      <c r="E5257" s="113">
        <f t="shared" si="82"/>
        <v>30400637</v>
      </c>
      <c r="F5257" s="113" t="s">
        <v>11571</v>
      </c>
      <c r="G5257" s="113" t="s">
        <v>9259</v>
      </c>
      <c r="H5257" s="113" t="s">
        <v>6620</v>
      </c>
      <c r="I5257" s="113" t="s">
        <v>6650</v>
      </c>
    </row>
    <row r="5258" spans="1:9" x14ac:dyDescent="0.2">
      <c r="A5258" s="113" t="s">
        <v>10491</v>
      </c>
      <c r="D5258" s="113" t="s">
        <v>6651</v>
      </c>
      <c r="E5258" s="113">
        <f t="shared" si="82"/>
        <v>30400650</v>
      </c>
      <c r="F5258" s="113" t="s">
        <v>11571</v>
      </c>
      <c r="G5258" s="113" t="s">
        <v>9259</v>
      </c>
      <c r="H5258" s="113" t="s">
        <v>6620</v>
      </c>
      <c r="I5258" s="113" t="s">
        <v>6652</v>
      </c>
    </row>
    <row r="5259" spans="1:9" x14ac:dyDescent="0.2">
      <c r="A5259" s="113" t="s">
        <v>10491</v>
      </c>
      <c r="D5259" s="113" t="s">
        <v>6653</v>
      </c>
      <c r="E5259" s="113">
        <f t="shared" si="82"/>
        <v>30400655</v>
      </c>
      <c r="F5259" s="113" t="s">
        <v>11571</v>
      </c>
      <c r="G5259" s="113" t="s">
        <v>9259</v>
      </c>
      <c r="H5259" s="113" t="s">
        <v>6620</v>
      </c>
      <c r="I5259" s="113" t="s">
        <v>6654</v>
      </c>
    </row>
    <row r="5260" spans="1:9" x14ac:dyDescent="0.2">
      <c r="A5260" s="113" t="s">
        <v>10491</v>
      </c>
      <c r="D5260" s="113" t="s">
        <v>6655</v>
      </c>
      <c r="E5260" s="113">
        <f t="shared" si="82"/>
        <v>30400656</v>
      </c>
      <c r="F5260" s="113" t="s">
        <v>11571</v>
      </c>
      <c r="G5260" s="113" t="s">
        <v>9259</v>
      </c>
      <c r="H5260" s="113" t="s">
        <v>6620</v>
      </c>
      <c r="I5260" s="113" t="s">
        <v>6656</v>
      </c>
    </row>
    <row r="5261" spans="1:9" x14ac:dyDescent="0.2">
      <c r="A5261" s="113" t="s">
        <v>10491</v>
      </c>
      <c r="D5261" s="113" t="s">
        <v>6657</v>
      </c>
      <c r="E5261" s="113">
        <f t="shared" si="82"/>
        <v>30400660</v>
      </c>
      <c r="F5261" s="113" t="s">
        <v>11571</v>
      </c>
      <c r="G5261" s="113" t="s">
        <v>9259</v>
      </c>
      <c r="H5261" s="113" t="s">
        <v>6620</v>
      </c>
      <c r="I5261" s="113" t="s">
        <v>6658</v>
      </c>
    </row>
    <row r="5262" spans="1:9" x14ac:dyDescent="0.2">
      <c r="A5262" s="113" t="s">
        <v>10491</v>
      </c>
      <c r="D5262" s="113" t="s">
        <v>6659</v>
      </c>
      <c r="E5262" s="113">
        <f t="shared" si="82"/>
        <v>30400699</v>
      </c>
      <c r="F5262" s="113" t="s">
        <v>11571</v>
      </c>
      <c r="G5262" s="113" t="s">
        <v>9259</v>
      </c>
      <c r="H5262" s="113" t="s">
        <v>6620</v>
      </c>
      <c r="I5262" s="113" t="s">
        <v>7789</v>
      </c>
    </row>
    <row r="5263" spans="1:9" x14ac:dyDescent="0.2">
      <c r="A5263" s="113" t="s">
        <v>10491</v>
      </c>
      <c r="D5263" s="113" t="s">
        <v>6660</v>
      </c>
      <c r="E5263" s="113">
        <f t="shared" si="82"/>
        <v>30400701</v>
      </c>
      <c r="F5263" s="113" t="s">
        <v>11571</v>
      </c>
      <c r="G5263" s="113" t="s">
        <v>9259</v>
      </c>
      <c r="H5263" s="113" t="s">
        <v>6661</v>
      </c>
      <c r="I5263" s="113" t="s">
        <v>12257</v>
      </c>
    </row>
    <row r="5264" spans="1:9" x14ac:dyDescent="0.2">
      <c r="A5264" s="113" t="s">
        <v>10491</v>
      </c>
      <c r="D5264" s="113" t="s">
        <v>6662</v>
      </c>
      <c r="E5264" s="113">
        <f t="shared" si="82"/>
        <v>30400702</v>
      </c>
      <c r="F5264" s="113" t="s">
        <v>11571</v>
      </c>
      <c r="G5264" s="113" t="s">
        <v>9259</v>
      </c>
      <c r="H5264" s="113" t="s">
        <v>6661</v>
      </c>
      <c r="I5264" s="113" t="s">
        <v>6663</v>
      </c>
    </row>
    <row r="5265" spans="1:9" x14ac:dyDescent="0.2">
      <c r="A5265" s="113" t="s">
        <v>10491</v>
      </c>
      <c r="D5265" s="113" t="s">
        <v>6664</v>
      </c>
      <c r="E5265" s="113">
        <f t="shared" si="82"/>
        <v>30400703</v>
      </c>
      <c r="F5265" s="113" t="s">
        <v>11571</v>
      </c>
      <c r="G5265" s="113" t="s">
        <v>9259</v>
      </c>
      <c r="H5265" s="113" t="s">
        <v>6661</v>
      </c>
      <c r="I5265" s="113" t="s">
        <v>6665</v>
      </c>
    </row>
    <row r="5266" spans="1:9" x14ac:dyDescent="0.2">
      <c r="A5266" s="113" t="s">
        <v>10491</v>
      </c>
      <c r="D5266" s="113" t="s">
        <v>6666</v>
      </c>
      <c r="E5266" s="113">
        <f t="shared" si="82"/>
        <v>30400704</v>
      </c>
      <c r="F5266" s="113" t="s">
        <v>11571</v>
      </c>
      <c r="G5266" s="113" t="s">
        <v>9259</v>
      </c>
      <c r="H5266" s="113" t="s">
        <v>6661</v>
      </c>
      <c r="I5266" s="113" t="s">
        <v>6667</v>
      </c>
    </row>
    <row r="5267" spans="1:9" x14ac:dyDescent="0.2">
      <c r="A5267" s="113" t="s">
        <v>10491</v>
      </c>
      <c r="D5267" s="113" t="s">
        <v>6668</v>
      </c>
      <c r="E5267" s="113">
        <f t="shared" si="82"/>
        <v>30400705</v>
      </c>
      <c r="F5267" s="113" t="s">
        <v>11571</v>
      </c>
      <c r="G5267" s="113" t="s">
        <v>9259</v>
      </c>
      <c r="H5267" s="113" t="s">
        <v>6661</v>
      </c>
      <c r="I5267" s="113" t="s">
        <v>8783</v>
      </c>
    </row>
    <row r="5268" spans="1:9" x14ac:dyDescent="0.2">
      <c r="A5268" s="113" t="s">
        <v>10491</v>
      </c>
      <c r="D5268" s="113" t="s">
        <v>6669</v>
      </c>
      <c r="E5268" s="113">
        <f t="shared" si="82"/>
        <v>30400706</v>
      </c>
      <c r="F5268" s="113" t="s">
        <v>11571</v>
      </c>
      <c r="G5268" s="113" t="s">
        <v>9259</v>
      </c>
      <c r="H5268" s="113" t="s">
        <v>6661</v>
      </c>
      <c r="I5268" s="113" t="s">
        <v>12307</v>
      </c>
    </row>
    <row r="5269" spans="1:9" x14ac:dyDescent="0.2">
      <c r="A5269" s="113" t="s">
        <v>10491</v>
      </c>
      <c r="D5269" s="113" t="s">
        <v>6670</v>
      </c>
      <c r="E5269" s="113">
        <f t="shared" si="82"/>
        <v>30400707</v>
      </c>
      <c r="F5269" s="113" t="s">
        <v>11571</v>
      </c>
      <c r="G5269" s="113" t="s">
        <v>9259</v>
      </c>
      <c r="H5269" s="113" t="s">
        <v>6661</v>
      </c>
      <c r="I5269" s="113" t="s">
        <v>12309</v>
      </c>
    </row>
    <row r="5270" spans="1:9" x14ac:dyDescent="0.2">
      <c r="A5270" s="113" t="s">
        <v>10491</v>
      </c>
      <c r="D5270" s="113" t="s">
        <v>6671</v>
      </c>
      <c r="E5270" s="113">
        <f t="shared" si="82"/>
        <v>30400708</v>
      </c>
      <c r="F5270" s="113" t="s">
        <v>11571</v>
      </c>
      <c r="G5270" s="113" t="s">
        <v>9259</v>
      </c>
      <c r="H5270" s="113" t="s">
        <v>6661</v>
      </c>
      <c r="I5270" s="113" t="s">
        <v>9286</v>
      </c>
    </row>
    <row r="5271" spans="1:9" x14ac:dyDescent="0.2">
      <c r="A5271" s="113" t="s">
        <v>10491</v>
      </c>
      <c r="D5271" s="113" t="s">
        <v>6672</v>
      </c>
      <c r="E5271" s="113">
        <f t="shared" si="82"/>
        <v>30400709</v>
      </c>
      <c r="F5271" s="113" t="s">
        <v>11571</v>
      </c>
      <c r="G5271" s="113" t="s">
        <v>9259</v>
      </c>
      <c r="H5271" s="113" t="s">
        <v>6661</v>
      </c>
      <c r="I5271" s="113" t="s">
        <v>12295</v>
      </c>
    </row>
    <row r="5272" spans="1:9" x14ac:dyDescent="0.2">
      <c r="A5272" s="113" t="s">
        <v>10491</v>
      </c>
      <c r="D5272" s="113" t="s">
        <v>6673</v>
      </c>
      <c r="E5272" s="113">
        <f t="shared" si="82"/>
        <v>30400710</v>
      </c>
      <c r="F5272" s="113" t="s">
        <v>11571</v>
      </c>
      <c r="G5272" s="113" t="s">
        <v>9259</v>
      </c>
      <c r="H5272" s="113" t="s">
        <v>6661</v>
      </c>
      <c r="I5272" s="113" t="s">
        <v>12297</v>
      </c>
    </row>
    <row r="5273" spans="1:9" x14ac:dyDescent="0.2">
      <c r="A5273" s="113" t="s">
        <v>10491</v>
      </c>
      <c r="D5273" s="113" t="s">
        <v>6674</v>
      </c>
      <c r="E5273" s="113">
        <f t="shared" si="82"/>
        <v>30400711</v>
      </c>
      <c r="F5273" s="113" t="s">
        <v>11571</v>
      </c>
      <c r="G5273" s="113" t="s">
        <v>9259</v>
      </c>
      <c r="H5273" s="113" t="s">
        <v>6661</v>
      </c>
      <c r="I5273" s="113" t="s">
        <v>10645</v>
      </c>
    </row>
    <row r="5274" spans="1:9" x14ac:dyDescent="0.2">
      <c r="A5274" s="113" t="s">
        <v>10491</v>
      </c>
      <c r="D5274" s="113" t="s">
        <v>6675</v>
      </c>
      <c r="E5274" s="113">
        <f t="shared" si="82"/>
        <v>30400712</v>
      </c>
      <c r="F5274" s="113" t="s">
        <v>11571</v>
      </c>
      <c r="G5274" s="113" t="s">
        <v>9259</v>
      </c>
      <c r="H5274" s="113" t="s">
        <v>6661</v>
      </c>
      <c r="I5274" s="113" t="s">
        <v>9410</v>
      </c>
    </row>
    <row r="5275" spans="1:9" x14ac:dyDescent="0.2">
      <c r="A5275" s="113" t="s">
        <v>10491</v>
      </c>
      <c r="D5275" s="113" t="s">
        <v>6676</v>
      </c>
      <c r="E5275" s="113">
        <f t="shared" si="82"/>
        <v>30400713</v>
      </c>
      <c r="F5275" s="113" t="s">
        <v>11571</v>
      </c>
      <c r="G5275" s="113" t="s">
        <v>9259</v>
      </c>
      <c r="H5275" s="113" t="s">
        <v>6661</v>
      </c>
      <c r="I5275" s="113" t="s">
        <v>12291</v>
      </c>
    </row>
    <row r="5276" spans="1:9" x14ac:dyDescent="0.2">
      <c r="A5276" s="113" t="s">
        <v>10491</v>
      </c>
      <c r="D5276" s="113" t="s">
        <v>6677</v>
      </c>
      <c r="E5276" s="113">
        <f t="shared" si="82"/>
        <v>30400714</v>
      </c>
      <c r="F5276" s="113" t="s">
        <v>11571</v>
      </c>
      <c r="G5276" s="113" t="s">
        <v>9259</v>
      </c>
      <c r="H5276" s="113" t="s">
        <v>6661</v>
      </c>
      <c r="I5276" s="113" t="s">
        <v>12299</v>
      </c>
    </row>
    <row r="5277" spans="1:9" x14ac:dyDescent="0.2">
      <c r="A5277" s="113" t="s">
        <v>10491</v>
      </c>
      <c r="D5277" s="113" t="s">
        <v>6678</v>
      </c>
      <c r="E5277" s="113">
        <f t="shared" si="82"/>
        <v>30400715</v>
      </c>
      <c r="F5277" s="113" t="s">
        <v>11571</v>
      </c>
      <c r="G5277" s="113" t="s">
        <v>9259</v>
      </c>
      <c r="H5277" s="113" t="s">
        <v>6661</v>
      </c>
      <c r="I5277" s="113" t="s">
        <v>6679</v>
      </c>
    </row>
    <row r="5278" spans="1:9" x14ac:dyDescent="0.2">
      <c r="A5278" s="113" t="s">
        <v>10491</v>
      </c>
      <c r="D5278" s="113" t="s">
        <v>6680</v>
      </c>
      <c r="E5278" s="113">
        <f t="shared" si="82"/>
        <v>30400716</v>
      </c>
      <c r="F5278" s="113" t="s">
        <v>11571</v>
      </c>
      <c r="G5278" s="113" t="s">
        <v>9259</v>
      </c>
      <c r="H5278" s="113" t="s">
        <v>6661</v>
      </c>
      <c r="I5278" s="113" t="s">
        <v>12307</v>
      </c>
    </row>
    <row r="5279" spans="1:9" x14ac:dyDescent="0.2">
      <c r="A5279" s="113" t="s">
        <v>10491</v>
      </c>
      <c r="D5279" s="113" t="s">
        <v>6681</v>
      </c>
      <c r="E5279" s="113">
        <f t="shared" si="82"/>
        <v>30400717</v>
      </c>
      <c r="F5279" s="113" t="s">
        <v>11571</v>
      </c>
      <c r="G5279" s="113" t="s">
        <v>9259</v>
      </c>
      <c r="H5279" s="113" t="s">
        <v>6661</v>
      </c>
      <c r="I5279" s="113" t="s">
        <v>12309</v>
      </c>
    </row>
    <row r="5280" spans="1:9" x14ac:dyDescent="0.2">
      <c r="A5280" s="113" t="s">
        <v>10491</v>
      </c>
      <c r="D5280" s="113" t="s">
        <v>6682</v>
      </c>
      <c r="E5280" s="113">
        <f t="shared" si="82"/>
        <v>30400718</v>
      </c>
      <c r="F5280" s="113" t="s">
        <v>11571</v>
      </c>
      <c r="G5280" s="113" t="s">
        <v>9259</v>
      </c>
      <c r="H5280" s="113" t="s">
        <v>6661</v>
      </c>
      <c r="I5280" s="113" t="s">
        <v>12309</v>
      </c>
    </row>
    <row r="5281" spans="1:9" x14ac:dyDescent="0.2">
      <c r="A5281" s="113" t="s">
        <v>10491</v>
      </c>
      <c r="D5281" s="113" t="s">
        <v>6683</v>
      </c>
      <c r="E5281" s="113">
        <f t="shared" si="82"/>
        <v>30400720</v>
      </c>
      <c r="F5281" s="113" t="s">
        <v>11571</v>
      </c>
      <c r="G5281" s="113" t="s">
        <v>9259</v>
      </c>
      <c r="H5281" s="113" t="s">
        <v>6661</v>
      </c>
      <c r="I5281" s="113" t="s">
        <v>12314</v>
      </c>
    </row>
    <row r="5282" spans="1:9" x14ac:dyDescent="0.2">
      <c r="A5282" s="113" t="s">
        <v>10491</v>
      </c>
      <c r="D5282" s="113" t="s">
        <v>6684</v>
      </c>
      <c r="E5282" s="113">
        <f t="shared" si="82"/>
        <v>30400721</v>
      </c>
      <c r="F5282" s="113" t="s">
        <v>11571</v>
      </c>
      <c r="G5282" s="113" t="s">
        <v>9259</v>
      </c>
      <c r="H5282" s="113" t="s">
        <v>6661</v>
      </c>
      <c r="I5282" s="113" t="s">
        <v>12316</v>
      </c>
    </row>
    <row r="5283" spans="1:9" x14ac:dyDescent="0.2">
      <c r="A5283" s="113" t="s">
        <v>10491</v>
      </c>
      <c r="D5283" s="113" t="s">
        <v>6685</v>
      </c>
      <c r="E5283" s="113">
        <f t="shared" si="82"/>
        <v>30400722</v>
      </c>
      <c r="F5283" s="113" t="s">
        <v>11571</v>
      </c>
      <c r="G5283" s="113" t="s">
        <v>9259</v>
      </c>
      <c r="H5283" s="113" t="s">
        <v>6661</v>
      </c>
      <c r="I5283" s="113" t="s">
        <v>6686</v>
      </c>
    </row>
    <row r="5284" spans="1:9" x14ac:dyDescent="0.2">
      <c r="A5284" s="113" t="s">
        <v>10491</v>
      </c>
      <c r="D5284" s="113" t="s">
        <v>6687</v>
      </c>
      <c r="E5284" s="113">
        <f t="shared" si="82"/>
        <v>30400723</v>
      </c>
      <c r="F5284" s="113" t="s">
        <v>11571</v>
      </c>
      <c r="G5284" s="113" t="s">
        <v>9259</v>
      </c>
      <c r="H5284" s="113" t="s">
        <v>6661</v>
      </c>
      <c r="I5284" s="113" t="s">
        <v>12318</v>
      </c>
    </row>
    <row r="5285" spans="1:9" x14ac:dyDescent="0.2">
      <c r="A5285" s="113" t="s">
        <v>10491</v>
      </c>
      <c r="D5285" s="113" t="s">
        <v>6688</v>
      </c>
      <c r="E5285" s="113">
        <f t="shared" si="82"/>
        <v>30400724</v>
      </c>
      <c r="F5285" s="113" t="s">
        <v>11571</v>
      </c>
      <c r="G5285" s="113" t="s">
        <v>9259</v>
      </c>
      <c r="H5285" s="113" t="s">
        <v>6661</v>
      </c>
      <c r="I5285" s="113" t="s">
        <v>12265</v>
      </c>
    </row>
    <row r="5286" spans="1:9" x14ac:dyDescent="0.2">
      <c r="A5286" s="113" t="s">
        <v>10491</v>
      </c>
      <c r="D5286" s="113" t="s">
        <v>3963</v>
      </c>
      <c r="E5286" s="113">
        <f t="shared" si="82"/>
        <v>30400725</v>
      </c>
      <c r="F5286" s="113" t="s">
        <v>11571</v>
      </c>
      <c r="G5286" s="113" t="s">
        <v>9259</v>
      </c>
      <c r="H5286" s="113" t="s">
        <v>6661</v>
      </c>
      <c r="I5286" s="113" t="s">
        <v>12303</v>
      </c>
    </row>
    <row r="5287" spans="1:9" x14ac:dyDescent="0.2">
      <c r="A5287" s="113" t="s">
        <v>10491</v>
      </c>
      <c r="D5287" s="113" t="s">
        <v>3964</v>
      </c>
      <c r="E5287" s="113">
        <f t="shared" si="82"/>
        <v>30400726</v>
      </c>
      <c r="F5287" s="113" t="s">
        <v>11571</v>
      </c>
      <c r="G5287" s="113" t="s">
        <v>9259</v>
      </c>
      <c r="H5287" s="113" t="s">
        <v>6661</v>
      </c>
      <c r="I5287" s="113" t="s">
        <v>12305</v>
      </c>
    </row>
    <row r="5288" spans="1:9" x14ac:dyDescent="0.2">
      <c r="A5288" s="113" t="s">
        <v>10491</v>
      </c>
      <c r="D5288" s="113" t="s">
        <v>3965</v>
      </c>
      <c r="E5288" s="113">
        <f t="shared" si="82"/>
        <v>30400730</v>
      </c>
      <c r="F5288" s="113" t="s">
        <v>11571</v>
      </c>
      <c r="G5288" s="113" t="s">
        <v>9259</v>
      </c>
      <c r="H5288" s="113" t="s">
        <v>6661</v>
      </c>
      <c r="I5288" s="113" t="s">
        <v>12269</v>
      </c>
    </row>
    <row r="5289" spans="1:9" x14ac:dyDescent="0.2">
      <c r="A5289" s="113" t="s">
        <v>10491</v>
      </c>
      <c r="D5289" s="113" t="s">
        <v>3966</v>
      </c>
      <c r="E5289" s="113">
        <f t="shared" si="82"/>
        <v>30400731</v>
      </c>
      <c r="F5289" s="113" t="s">
        <v>11571</v>
      </c>
      <c r="G5289" s="113" t="s">
        <v>9259</v>
      </c>
      <c r="H5289" s="113" t="s">
        <v>6661</v>
      </c>
      <c r="I5289" s="113" t="s">
        <v>12271</v>
      </c>
    </row>
    <row r="5290" spans="1:9" x14ac:dyDescent="0.2">
      <c r="A5290" s="113" t="s">
        <v>10491</v>
      </c>
      <c r="D5290" s="113" t="s">
        <v>3967</v>
      </c>
      <c r="E5290" s="113">
        <f t="shared" si="82"/>
        <v>30400732</v>
      </c>
      <c r="F5290" s="113" t="s">
        <v>11571</v>
      </c>
      <c r="G5290" s="113" t="s">
        <v>9259</v>
      </c>
      <c r="H5290" s="113" t="s">
        <v>6661</v>
      </c>
      <c r="I5290" s="113" t="s">
        <v>3968</v>
      </c>
    </row>
    <row r="5291" spans="1:9" x14ac:dyDescent="0.2">
      <c r="A5291" s="113" t="s">
        <v>10491</v>
      </c>
      <c r="D5291" s="113" t="s">
        <v>3969</v>
      </c>
      <c r="E5291" s="113">
        <f t="shared" si="82"/>
        <v>30400733</v>
      </c>
      <c r="F5291" s="113" t="s">
        <v>11571</v>
      </c>
      <c r="G5291" s="113" t="s">
        <v>9259</v>
      </c>
      <c r="H5291" s="113" t="s">
        <v>6661</v>
      </c>
      <c r="I5291" s="113" t="s">
        <v>3970</v>
      </c>
    </row>
    <row r="5292" spans="1:9" x14ac:dyDescent="0.2">
      <c r="A5292" s="113" t="s">
        <v>10491</v>
      </c>
      <c r="D5292" s="113" t="s">
        <v>3971</v>
      </c>
      <c r="E5292" s="113">
        <f t="shared" si="82"/>
        <v>30400735</v>
      </c>
      <c r="F5292" s="113" t="s">
        <v>11571</v>
      </c>
      <c r="G5292" s="113" t="s">
        <v>9259</v>
      </c>
      <c r="H5292" s="113" t="s">
        <v>6661</v>
      </c>
      <c r="I5292" s="113" t="s">
        <v>6350</v>
      </c>
    </row>
    <row r="5293" spans="1:9" x14ac:dyDescent="0.2">
      <c r="A5293" s="113" t="s">
        <v>10491</v>
      </c>
      <c r="D5293" s="113" t="s">
        <v>3972</v>
      </c>
      <c r="E5293" s="113">
        <f t="shared" si="82"/>
        <v>30400736</v>
      </c>
      <c r="F5293" s="113" t="s">
        <v>11571</v>
      </c>
      <c r="G5293" s="113" t="s">
        <v>9259</v>
      </c>
      <c r="H5293" s="113" t="s">
        <v>6661</v>
      </c>
      <c r="I5293" s="113" t="s">
        <v>3973</v>
      </c>
    </row>
    <row r="5294" spans="1:9" x14ac:dyDescent="0.2">
      <c r="A5294" s="113" t="s">
        <v>10491</v>
      </c>
      <c r="D5294" s="113" t="s">
        <v>3974</v>
      </c>
      <c r="E5294" s="113">
        <f t="shared" si="82"/>
        <v>30400737</v>
      </c>
      <c r="F5294" s="113" t="s">
        <v>11571</v>
      </c>
      <c r="G5294" s="113" t="s">
        <v>9259</v>
      </c>
      <c r="H5294" s="113" t="s">
        <v>6661</v>
      </c>
      <c r="I5294" s="113" t="s">
        <v>6715</v>
      </c>
    </row>
    <row r="5295" spans="1:9" x14ac:dyDescent="0.2">
      <c r="A5295" s="113" t="s">
        <v>10491</v>
      </c>
      <c r="D5295" s="113" t="s">
        <v>6716</v>
      </c>
      <c r="E5295" s="113">
        <f t="shared" si="82"/>
        <v>30400739</v>
      </c>
      <c r="F5295" s="113" t="s">
        <v>11571</v>
      </c>
      <c r="G5295" s="113" t="s">
        <v>9259</v>
      </c>
      <c r="H5295" s="113" t="s">
        <v>6661</v>
      </c>
      <c r="I5295" s="113" t="s">
        <v>6717</v>
      </c>
    </row>
    <row r="5296" spans="1:9" x14ac:dyDescent="0.2">
      <c r="A5296" s="113" t="s">
        <v>10491</v>
      </c>
      <c r="D5296" s="113" t="s">
        <v>6718</v>
      </c>
      <c r="E5296" s="113">
        <f t="shared" si="82"/>
        <v>30400740</v>
      </c>
      <c r="F5296" s="113" t="s">
        <v>11571</v>
      </c>
      <c r="G5296" s="113" t="s">
        <v>9259</v>
      </c>
      <c r="H5296" s="113" t="s">
        <v>6661</v>
      </c>
      <c r="I5296" s="113" t="s">
        <v>9580</v>
      </c>
    </row>
    <row r="5297" spans="1:9" x14ac:dyDescent="0.2">
      <c r="A5297" s="113" t="s">
        <v>10491</v>
      </c>
      <c r="D5297" s="113" t="s">
        <v>9581</v>
      </c>
      <c r="E5297" s="113">
        <f t="shared" si="82"/>
        <v>30400741</v>
      </c>
      <c r="F5297" s="113" t="s">
        <v>11571</v>
      </c>
      <c r="G5297" s="113" t="s">
        <v>9259</v>
      </c>
      <c r="H5297" s="113" t="s">
        <v>6661</v>
      </c>
      <c r="I5297" s="113" t="s">
        <v>9582</v>
      </c>
    </row>
    <row r="5298" spans="1:9" x14ac:dyDescent="0.2">
      <c r="A5298" s="113" t="s">
        <v>10491</v>
      </c>
      <c r="D5298" s="113" t="s">
        <v>9583</v>
      </c>
      <c r="E5298" s="113">
        <f t="shared" si="82"/>
        <v>30400742</v>
      </c>
      <c r="F5298" s="113" t="s">
        <v>11571</v>
      </c>
      <c r="G5298" s="113" t="s">
        <v>9259</v>
      </c>
      <c r="H5298" s="113" t="s">
        <v>6661</v>
      </c>
      <c r="I5298" s="113" t="s">
        <v>9584</v>
      </c>
    </row>
    <row r="5299" spans="1:9" x14ac:dyDescent="0.2">
      <c r="A5299" s="113" t="s">
        <v>10491</v>
      </c>
      <c r="D5299" s="113" t="s">
        <v>9585</v>
      </c>
      <c r="E5299" s="113">
        <f t="shared" si="82"/>
        <v>30400743</v>
      </c>
      <c r="F5299" s="113" t="s">
        <v>11571</v>
      </c>
      <c r="G5299" s="113" t="s">
        <v>9259</v>
      </c>
      <c r="H5299" s="113" t="s">
        <v>6661</v>
      </c>
      <c r="I5299" s="113" t="s">
        <v>9586</v>
      </c>
    </row>
    <row r="5300" spans="1:9" x14ac:dyDescent="0.2">
      <c r="A5300" s="113" t="s">
        <v>10491</v>
      </c>
      <c r="D5300" s="113" t="s">
        <v>9587</v>
      </c>
      <c r="E5300" s="113">
        <f t="shared" si="82"/>
        <v>30400744</v>
      </c>
      <c r="F5300" s="113" t="s">
        <v>11571</v>
      </c>
      <c r="G5300" s="113" t="s">
        <v>9259</v>
      </c>
      <c r="H5300" s="113" t="s">
        <v>6661</v>
      </c>
      <c r="I5300" s="113" t="s">
        <v>9588</v>
      </c>
    </row>
    <row r="5301" spans="1:9" x14ac:dyDescent="0.2">
      <c r="A5301" s="113" t="s">
        <v>10491</v>
      </c>
      <c r="D5301" s="113" t="s">
        <v>9589</v>
      </c>
      <c r="E5301" s="113">
        <f t="shared" si="82"/>
        <v>30400745</v>
      </c>
      <c r="F5301" s="113" t="s">
        <v>11571</v>
      </c>
      <c r="G5301" s="113" t="s">
        <v>9259</v>
      </c>
      <c r="H5301" s="113" t="s">
        <v>6661</v>
      </c>
      <c r="I5301" s="113" t="s">
        <v>9590</v>
      </c>
    </row>
    <row r="5302" spans="1:9" x14ac:dyDescent="0.2">
      <c r="A5302" s="113" t="s">
        <v>10491</v>
      </c>
      <c r="D5302" s="113" t="s">
        <v>9591</v>
      </c>
      <c r="E5302" s="113">
        <f t="shared" si="82"/>
        <v>30400760</v>
      </c>
      <c r="F5302" s="113" t="s">
        <v>11571</v>
      </c>
      <c r="G5302" s="113" t="s">
        <v>9259</v>
      </c>
      <c r="H5302" s="113" t="s">
        <v>6661</v>
      </c>
      <c r="I5302" s="113" t="s">
        <v>9592</v>
      </c>
    </row>
    <row r="5303" spans="1:9" x14ac:dyDescent="0.2">
      <c r="A5303" s="113" t="s">
        <v>10491</v>
      </c>
      <c r="D5303" s="113" t="s">
        <v>9593</v>
      </c>
      <c r="E5303" s="113">
        <f t="shared" si="82"/>
        <v>30400765</v>
      </c>
      <c r="F5303" s="113" t="s">
        <v>11571</v>
      </c>
      <c r="G5303" s="113" t="s">
        <v>9259</v>
      </c>
      <c r="H5303" s="113" t="s">
        <v>6661</v>
      </c>
      <c r="I5303" s="113" t="s">
        <v>9594</v>
      </c>
    </row>
    <row r="5304" spans="1:9" x14ac:dyDescent="0.2">
      <c r="A5304" s="113" t="s">
        <v>10491</v>
      </c>
      <c r="D5304" s="113" t="s">
        <v>9595</v>
      </c>
      <c r="E5304" s="113">
        <f t="shared" si="82"/>
        <v>30400768</v>
      </c>
      <c r="F5304" s="113" t="s">
        <v>11571</v>
      </c>
      <c r="G5304" s="113" t="s">
        <v>9259</v>
      </c>
      <c r="H5304" s="113" t="s">
        <v>6661</v>
      </c>
      <c r="I5304" s="113" t="s">
        <v>9596</v>
      </c>
    </row>
    <row r="5305" spans="1:9" x14ac:dyDescent="0.2">
      <c r="A5305" s="113" t="s">
        <v>10491</v>
      </c>
      <c r="D5305" s="113" t="s">
        <v>9597</v>
      </c>
      <c r="E5305" s="113">
        <f t="shared" si="82"/>
        <v>30400770</v>
      </c>
      <c r="F5305" s="113" t="s">
        <v>11571</v>
      </c>
      <c r="G5305" s="113" t="s">
        <v>9259</v>
      </c>
      <c r="H5305" s="113" t="s">
        <v>6661</v>
      </c>
      <c r="I5305" s="113" t="s">
        <v>9598</v>
      </c>
    </row>
    <row r="5306" spans="1:9" x14ac:dyDescent="0.2">
      <c r="A5306" s="113" t="s">
        <v>10491</v>
      </c>
      <c r="D5306" s="113" t="s">
        <v>9599</v>
      </c>
      <c r="E5306" s="113">
        <f t="shared" si="82"/>
        <v>30400775</v>
      </c>
      <c r="F5306" s="113" t="s">
        <v>11571</v>
      </c>
      <c r="G5306" s="113" t="s">
        <v>9259</v>
      </c>
      <c r="H5306" s="113" t="s">
        <v>6661</v>
      </c>
      <c r="I5306" s="113" t="s">
        <v>9600</v>
      </c>
    </row>
    <row r="5307" spans="1:9" x14ac:dyDescent="0.2">
      <c r="A5307" s="113" t="s">
        <v>10491</v>
      </c>
      <c r="D5307" s="113" t="s">
        <v>9601</v>
      </c>
      <c r="E5307" s="113">
        <f t="shared" si="82"/>
        <v>30400780</v>
      </c>
      <c r="F5307" s="113" t="s">
        <v>11571</v>
      </c>
      <c r="G5307" s="113" t="s">
        <v>9259</v>
      </c>
      <c r="H5307" s="113" t="s">
        <v>6661</v>
      </c>
      <c r="I5307" s="113" t="s">
        <v>9602</v>
      </c>
    </row>
    <row r="5308" spans="1:9" x14ac:dyDescent="0.2">
      <c r="A5308" s="113" t="s">
        <v>10491</v>
      </c>
      <c r="D5308" s="113" t="s">
        <v>9603</v>
      </c>
      <c r="E5308" s="113">
        <f t="shared" si="82"/>
        <v>30400785</v>
      </c>
      <c r="F5308" s="113" t="s">
        <v>11571</v>
      </c>
      <c r="G5308" s="113" t="s">
        <v>9259</v>
      </c>
      <c r="H5308" s="113" t="s">
        <v>6661</v>
      </c>
      <c r="I5308" s="113" t="s">
        <v>9604</v>
      </c>
    </row>
    <row r="5309" spans="1:9" x14ac:dyDescent="0.2">
      <c r="A5309" s="113" t="s">
        <v>10491</v>
      </c>
      <c r="D5309" s="113" t="s">
        <v>9605</v>
      </c>
      <c r="E5309" s="113">
        <f t="shared" si="82"/>
        <v>30400799</v>
      </c>
      <c r="F5309" s="113" t="s">
        <v>11571</v>
      </c>
      <c r="G5309" s="113" t="s">
        <v>9259</v>
      </c>
      <c r="H5309" s="113" t="s">
        <v>6661</v>
      </c>
      <c r="I5309" s="113" t="s">
        <v>7789</v>
      </c>
    </row>
    <row r="5310" spans="1:9" x14ac:dyDescent="0.2">
      <c r="A5310" s="113" t="s">
        <v>10491</v>
      </c>
      <c r="D5310" s="113" t="s">
        <v>9606</v>
      </c>
      <c r="E5310" s="113">
        <f t="shared" si="82"/>
        <v>30400801</v>
      </c>
      <c r="F5310" s="113" t="s">
        <v>11571</v>
      </c>
      <c r="G5310" s="113" t="s">
        <v>9259</v>
      </c>
      <c r="H5310" s="113" t="s">
        <v>9607</v>
      </c>
      <c r="I5310" s="113" t="s">
        <v>3634</v>
      </c>
    </row>
    <row r="5311" spans="1:9" x14ac:dyDescent="0.2">
      <c r="A5311" s="113" t="s">
        <v>10491</v>
      </c>
      <c r="D5311" s="113" t="s">
        <v>9608</v>
      </c>
      <c r="E5311" s="113">
        <f t="shared" si="82"/>
        <v>30400802</v>
      </c>
      <c r="F5311" s="113" t="s">
        <v>11571</v>
      </c>
      <c r="G5311" s="113" t="s">
        <v>9259</v>
      </c>
      <c r="H5311" s="113" t="s">
        <v>9607</v>
      </c>
      <c r="I5311" s="113" t="s">
        <v>9609</v>
      </c>
    </row>
    <row r="5312" spans="1:9" x14ac:dyDescent="0.2">
      <c r="A5312" s="113" t="s">
        <v>10491</v>
      </c>
      <c r="D5312" s="113" t="s">
        <v>9610</v>
      </c>
      <c r="E5312" s="113">
        <f t="shared" si="82"/>
        <v>30400803</v>
      </c>
      <c r="F5312" s="113" t="s">
        <v>11571</v>
      </c>
      <c r="G5312" s="113" t="s">
        <v>9259</v>
      </c>
      <c r="H5312" s="113" t="s">
        <v>9607</v>
      </c>
      <c r="I5312" s="113" t="s">
        <v>12276</v>
      </c>
    </row>
    <row r="5313" spans="1:9" x14ac:dyDescent="0.2">
      <c r="A5313" s="113" t="s">
        <v>10491</v>
      </c>
      <c r="D5313" s="113" t="s">
        <v>9611</v>
      </c>
      <c r="E5313" s="113">
        <f t="shared" si="82"/>
        <v>30400805</v>
      </c>
      <c r="F5313" s="113" t="s">
        <v>11571</v>
      </c>
      <c r="G5313" s="113" t="s">
        <v>9259</v>
      </c>
      <c r="H5313" s="113" t="s">
        <v>9607</v>
      </c>
      <c r="I5313" s="113" t="s">
        <v>9612</v>
      </c>
    </row>
    <row r="5314" spans="1:9" x14ac:dyDescent="0.2">
      <c r="A5314" s="113" t="s">
        <v>10491</v>
      </c>
      <c r="D5314" s="113" t="s">
        <v>9613</v>
      </c>
      <c r="E5314" s="113">
        <f t="shared" ref="E5314:E5377" si="83">VALUE(D5314)</f>
        <v>30400806</v>
      </c>
      <c r="F5314" s="113" t="s">
        <v>11571</v>
      </c>
      <c r="G5314" s="113" t="s">
        <v>9259</v>
      </c>
      <c r="H5314" s="113" t="s">
        <v>9607</v>
      </c>
      <c r="I5314" s="113" t="s">
        <v>9614</v>
      </c>
    </row>
    <row r="5315" spans="1:9" x14ac:dyDescent="0.2">
      <c r="A5315" s="113" t="s">
        <v>10491</v>
      </c>
      <c r="D5315" s="113" t="s">
        <v>9615</v>
      </c>
      <c r="E5315" s="113">
        <f t="shared" si="83"/>
        <v>30400807</v>
      </c>
      <c r="F5315" s="113" t="s">
        <v>11571</v>
      </c>
      <c r="G5315" s="113" t="s">
        <v>9259</v>
      </c>
      <c r="H5315" s="113" t="s">
        <v>9607</v>
      </c>
      <c r="I5315" s="113" t="s">
        <v>9616</v>
      </c>
    </row>
    <row r="5316" spans="1:9" x14ac:dyDescent="0.2">
      <c r="A5316" s="113" t="s">
        <v>10491</v>
      </c>
      <c r="D5316" s="113" t="s">
        <v>9617</v>
      </c>
      <c r="E5316" s="113">
        <f t="shared" si="83"/>
        <v>30400809</v>
      </c>
      <c r="F5316" s="113" t="s">
        <v>11571</v>
      </c>
      <c r="G5316" s="113" t="s">
        <v>9259</v>
      </c>
      <c r="H5316" s="113" t="s">
        <v>9607</v>
      </c>
      <c r="I5316" s="113" t="s">
        <v>9618</v>
      </c>
    </row>
    <row r="5317" spans="1:9" x14ac:dyDescent="0.2">
      <c r="A5317" s="113" t="s">
        <v>10491</v>
      </c>
      <c r="D5317" s="113" t="s">
        <v>9619</v>
      </c>
      <c r="E5317" s="113">
        <f t="shared" si="83"/>
        <v>30400810</v>
      </c>
      <c r="F5317" s="113" t="s">
        <v>11571</v>
      </c>
      <c r="G5317" s="113" t="s">
        <v>9259</v>
      </c>
      <c r="H5317" s="113" t="s">
        <v>9607</v>
      </c>
      <c r="I5317" s="113" t="s">
        <v>9620</v>
      </c>
    </row>
    <row r="5318" spans="1:9" x14ac:dyDescent="0.2">
      <c r="A5318" s="113" t="s">
        <v>10491</v>
      </c>
      <c r="D5318" s="113" t="s">
        <v>9621</v>
      </c>
      <c r="E5318" s="113">
        <f t="shared" si="83"/>
        <v>30400811</v>
      </c>
      <c r="F5318" s="113" t="s">
        <v>11571</v>
      </c>
      <c r="G5318" s="113" t="s">
        <v>9259</v>
      </c>
      <c r="H5318" s="113" t="s">
        <v>9607</v>
      </c>
      <c r="I5318" s="113" t="s">
        <v>9622</v>
      </c>
    </row>
    <row r="5319" spans="1:9" x14ac:dyDescent="0.2">
      <c r="A5319" s="113" t="s">
        <v>10491</v>
      </c>
      <c r="D5319" s="113" t="s">
        <v>9623</v>
      </c>
      <c r="E5319" s="113">
        <f t="shared" si="83"/>
        <v>30400812</v>
      </c>
      <c r="F5319" s="113" t="s">
        <v>11571</v>
      </c>
      <c r="G5319" s="113" t="s">
        <v>9259</v>
      </c>
      <c r="H5319" s="113" t="s">
        <v>9607</v>
      </c>
      <c r="I5319" s="113" t="s">
        <v>9624</v>
      </c>
    </row>
    <row r="5320" spans="1:9" x14ac:dyDescent="0.2">
      <c r="A5320" s="113" t="s">
        <v>10491</v>
      </c>
      <c r="D5320" s="113" t="s">
        <v>9625</v>
      </c>
      <c r="E5320" s="113">
        <f t="shared" si="83"/>
        <v>30400814</v>
      </c>
      <c r="F5320" s="113" t="s">
        <v>11571</v>
      </c>
      <c r="G5320" s="113" t="s">
        <v>9259</v>
      </c>
      <c r="H5320" s="113" t="s">
        <v>9607</v>
      </c>
      <c r="I5320" s="113" t="s">
        <v>12545</v>
      </c>
    </row>
    <row r="5321" spans="1:9" x14ac:dyDescent="0.2">
      <c r="A5321" s="113" t="s">
        <v>10491</v>
      </c>
      <c r="D5321" s="113" t="s">
        <v>12546</v>
      </c>
      <c r="E5321" s="113">
        <f t="shared" si="83"/>
        <v>30400818</v>
      </c>
      <c r="F5321" s="113" t="s">
        <v>11571</v>
      </c>
      <c r="G5321" s="113" t="s">
        <v>9259</v>
      </c>
      <c r="H5321" s="113" t="s">
        <v>9607</v>
      </c>
      <c r="I5321" s="113" t="s">
        <v>12547</v>
      </c>
    </row>
    <row r="5322" spans="1:9" x14ac:dyDescent="0.2">
      <c r="A5322" s="113" t="s">
        <v>10491</v>
      </c>
      <c r="D5322" s="113" t="s">
        <v>12548</v>
      </c>
      <c r="E5322" s="113">
        <f t="shared" si="83"/>
        <v>30400824</v>
      </c>
      <c r="F5322" s="113" t="s">
        <v>11571</v>
      </c>
      <c r="G5322" s="113" t="s">
        <v>9259</v>
      </c>
      <c r="H5322" s="113" t="s">
        <v>9607</v>
      </c>
      <c r="I5322" s="113" t="s">
        <v>12549</v>
      </c>
    </row>
    <row r="5323" spans="1:9" x14ac:dyDescent="0.2">
      <c r="A5323" s="113" t="s">
        <v>10491</v>
      </c>
      <c r="D5323" s="113" t="s">
        <v>12550</v>
      </c>
      <c r="E5323" s="113">
        <f t="shared" si="83"/>
        <v>30400828</v>
      </c>
      <c r="F5323" s="113" t="s">
        <v>11571</v>
      </c>
      <c r="G5323" s="113" t="s">
        <v>9259</v>
      </c>
      <c r="H5323" s="113" t="s">
        <v>9607</v>
      </c>
      <c r="I5323" s="113" t="s">
        <v>12551</v>
      </c>
    </row>
    <row r="5324" spans="1:9" x14ac:dyDescent="0.2">
      <c r="A5324" s="113" t="s">
        <v>10491</v>
      </c>
      <c r="D5324" s="113" t="s">
        <v>12552</v>
      </c>
      <c r="E5324" s="113">
        <f t="shared" si="83"/>
        <v>30400834</v>
      </c>
      <c r="F5324" s="113" t="s">
        <v>11571</v>
      </c>
      <c r="G5324" s="113" t="s">
        <v>9259</v>
      </c>
      <c r="H5324" s="113" t="s">
        <v>9607</v>
      </c>
      <c r="I5324" s="113" t="s">
        <v>12553</v>
      </c>
    </row>
    <row r="5325" spans="1:9" x14ac:dyDescent="0.2">
      <c r="A5325" s="113" t="s">
        <v>10491</v>
      </c>
      <c r="D5325" s="113" t="s">
        <v>12554</v>
      </c>
      <c r="E5325" s="113">
        <f t="shared" si="83"/>
        <v>30400838</v>
      </c>
      <c r="F5325" s="113" t="s">
        <v>11571</v>
      </c>
      <c r="G5325" s="113" t="s">
        <v>9259</v>
      </c>
      <c r="H5325" s="113" t="s">
        <v>9607</v>
      </c>
      <c r="I5325" s="113" t="s">
        <v>12555</v>
      </c>
    </row>
    <row r="5326" spans="1:9" x14ac:dyDescent="0.2">
      <c r="A5326" s="113" t="s">
        <v>10491</v>
      </c>
      <c r="D5326" s="113" t="s">
        <v>12556</v>
      </c>
      <c r="E5326" s="113">
        <f t="shared" si="83"/>
        <v>30400840</v>
      </c>
      <c r="F5326" s="113" t="s">
        <v>11571</v>
      </c>
      <c r="G5326" s="113" t="s">
        <v>9259</v>
      </c>
      <c r="H5326" s="113" t="s">
        <v>9607</v>
      </c>
      <c r="I5326" s="113" t="s">
        <v>3625</v>
      </c>
    </row>
    <row r="5327" spans="1:9" x14ac:dyDescent="0.2">
      <c r="A5327" s="113" t="s">
        <v>10491</v>
      </c>
      <c r="D5327" s="113" t="s">
        <v>12557</v>
      </c>
      <c r="E5327" s="113">
        <f t="shared" si="83"/>
        <v>30400841</v>
      </c>
      <c r="F5327" s="113" t="s">
        <v>11571</v>
      </c>
      <c r="G5327" s="113" t="s">
        <v>9259</v>
      </c>
      <c r="H5327" s="113" t="s">
        <v>9607</v>
      </c>
      <c r="I5327" s="113" t="s">
        <v>12558</v>
      </c>
    </row>
    <row r="5328" spans="1:9" x14ac:dyDescent="0.2">
      <c r="A5328" s="113" t="s">
        <v>10491</v>
      </c>
      <c r="D5328" s="113" t="s">
        <v>12559</v>
      </c>
      <c r="E5328" s="113">
        <f t="shared" si="83"/>
        <v>30400842</v>
      </c>
      <c r="F5328" s="113" t="s">
        <v>11571</v>
      </c>
      <c r="G5328" s="113" t="s">
        <v>9259</v>
      </c>
      <c r="H5328" s="113" t="s">
        <v>9607</v>
      </c>
      <c r="I5328" s="113" t="s">
        <v>12560</v>
      </c>
    </row>
    <row r="5329" spans="1:9" x14ac:dyDescent="0.2">
      <c r="A5329" s="113" t="s">
        <v>10491</v>
      </c>
      <c r="D5329" s="113" t="s">
        <v>12561</v>
      </c>
      <c r="E5329" s="113">
        <f t="shared" si="83"/>
        <v>30400843</v>
      </c>
      <c r="F5329" s="113" t="s">
        <v>11571</v>
      </c>
      <c r="G5329" s="113" t="s">
        <v>9259</v>
      </c>
      <c r="H5329" s="113" t="s">
        <v>9607</v>
      </c>
      <c r="I5329" s="113" t="s">
        <v>12562</v>
      </c>
    </row>
    <row r="5330" spans="1:9" x14ac:dyDescent="0.2">
      <c r="A5330" s="113" t="s">
        <v>10491</v>
      </c>
      <c r="D5330" s="113" t="s">
        <v>12563</v>
      </c>
      <c r="E5330" s="113">
        <f t="shared" si="83"/>
        <v>30400851</v>
      </c>
      <c r="F5330" s="113" t="s">
        <v>11571</v>
      </c>
      <c r="G5330" s="113" t="s">
        <v>9259</v>
      </c>
      <c r="H5330" s="113" t="s">
        <v>9607</v>
      </c>
      <c r="I5330" s="113" t="s">
        <v>12564</v>
      </c>
    </row>
    <row r="5331" spans="1:9" x14ac:dyDescent="0.2">
      <c r="A5331" s="113" t="s">
        <v>10491</v>
      </c>
      <c r="D5331" s="113" t="s">
        <v>12565</v>
      </c>
      <c r="E5331" s="113">
        <f t="shared" si="83"/>
        <v>30400852</v>
      </c>
      <c r="F5331" s="113" t="s">
        <v>11571</v>
      </c>
      <c r="G5331" s="113" t="s">
        <v>9259</v>
      </c>
      <c r="H5331" s="113" t="s">
        <v>9607</v>
      </c>
      <c r="I5331" s="113" t="s">
        <v>12566</v>
      </c>
    </row>
    <row r="5332" spans="1:9" x14ac:dyDescent="0.2">
      <c r="A5332" s="113" t="s">
        <v>10491</v>
      </c>
      <c r="D5332" s="113" t="s">
        <v>12567</v>
      </c>
      <c r="E5332" s="113">
        <f t="shared" si="83"/>
        <v>30400853</v>
      </c>
      <c r="F5332" s="113" t="s">
        <v>11571</v>
      </c>
      <c r="G5332" s="113" t="s">
        <v>9259</v>
      </c>
      <c r="H5332" s="113" t="s">
        <v>9607</v>
      </c>
      <c r="I5332" s="113" t="s">
        <v>12568</v>
      </c>
    </row>
    <row r="5333" spans="1:9" x14ac:dyDescent="0.2">
      <c r="A5333" s="113" t="s">
        <v>10491</v>
      </c>
      <c r="D5333" s="113" t="s">
        <v>12569</v>
      </c>
      <c r="E5333" s="113">
        <f t="shared" si="83"/>
        <v>30400854</v>
      </c>
      <c r="F5333" s="113" t="s">
        <v>11571</v>
      </c>
      <c r="G5333" s="113" t="s">
        <v>9259</v>
      </c>
      <c r="H5333" s="113" t="s">
        <v>9607</v>
      </c>
      <c r="I5333" s="113" t="s">
        <v>12570</v>
      </c>
    </row>
    <row r="5334" spans="1:9" x14ac:dyDescent="0.2">
      <c r="A5334" s="113" t="s">
        <v>10491</v>
      </c>
      <c r="D5334" s="113" t="s">
        <v>12571</v>
      </c>
      <c r="E5334" s="113">
        <f t="shared" si="83"/>
        <v>30400855</v>
      </c>
      <c r="F5334" s="113" t="s">
        <v>11571</v>
      </c>
      <c r="G5334" s="113" t="s">
        <v>9259</v>
      </c>
      <c r="H5334" s="113" t="s">
        <v>9607</v>
      </c>
      <c r="I5334" s="113" t="s">
        <v>12572</v>
      </c>
    </row>
    <row r="5335" spans="1:9" x14ac:dyDescent="0.2">
      <c r="A5335" s="113" t="s">
        <v>10491</v>
      </c>
      <c r="D5335" s="113" t="s">
        <v>12573</v>
      </c>
      <c r="E5335" s="113">
        <f t="shared" si="83"/>
        <v>30400861</v>
      </c>
      <c r="F5335" s="113" t="s">
        <v>11571</v>
      </c>
      <c r="G5335" s="113" t="s">
        <v>9259</v>
      </c>
      <c r="H5335" s="113" t="s">
        <v>9607</v>
      </c>
      <c r="I5335" s="113" t="s">
        <v>12574</v>
      </c>
    </row>
    <row r="5336" spans="1:9" x14ac:dyDescent="0.2">
      <c r="A5336" s="113" t="s">
        <v>10491</v>
      </c>
      <c r="D5336" s="113" t="s">
        <v>12575</v>
      </c>
      <c r="E5336" s="113">
        <f t="shared" si="83"/>
        <v>30400862</v>
      </c>
      <c r="F5336" s="113" t="s">
        <v>11571</v>
      </c>
      <c r="G5336" s="113" t="s">
        <v>9259</v>
      </c>
      <c r="H5336" s="113" t="s">
        <v>9607</v>
      </c>
      <c r="I5336" s="113" t="s">
        <v>12576</v>
      </c>
    </row>
    <row r="5337" spans="1:9" x14ac:dyDescent="0.2">
      <c r="A5337" s="113" t="s">
        <v>10491</v>
      </c>
      <c r="D5337" s="113" t="s">
        <v>12577</v>
      </c>
      <c r="E5337" s="113">
        <f t="shared" si="83"/>
        <v>30400863</v>
      </c>
      <c r="F5337" s="113" t="s">
        <v>11571</v>
      </c>
      <c r="G5337" s="113" t="s">
        <v>9259</v>
      </c>
      <c r="H5337" s="113" t="s">
        <v>9607</v>
      </c>
      <c r="I5337" s="113" t="s">
        <v>12578</v>
      </c>
    </row>
    <row r="5338" spans="1:9" x14ac:dyDescent="0.2">
      <c r="A5338" s="113" t="s">
        <v>10491</v>
      </c>
      <c r="D5338" s="113" t="s">
        <v>12579</v>
      </c>
      <c r="E5338" s="113">
        <f t="shared" si="83"/>
        <v>30400864</v>
      </c>
      <c r="F5338" s="113" t="s">
        <v>11571</v>
      </c>
      <c r="G5338" s="113" t="s">
        <v>9259</v>
      </c>
      <c r="H5338" s="113" t="s">
        <v>9607</v>
      </c>
      <c r="I5338" s="113" t="s">
        <v>12580</v>
      </c>
    </row>
    <row r="5339" spans="1:9" x14ac:dyDescent="0.2">
      <c r="A5339" s="113" t="s">
        <v>10491</v>
      </c>
      <c r="D5339" s="113" t="s">
        <v>12581</v>
      </c>
      <c r="E5339" s="113">
        <f t="shared" si="83"/>
        <v>30400865</v>
      </c>
      <c r="F5339" s="113" t="s">
        <v>11571</v>
      </c>
      <c r="G5339" s="113" t="s">
        <v>9259</v>
      </c>
      <c r="H5339" s="113" t="s">
        <v>9607</v>
      </c>
      <c r="I5339" s="113" t="s">
        <v>12582</v>
      </c>
    </row>
    <row r="5340" spans="1:9" x14ac:dyDescent="0.2">
      <c r="A5340" s="113" t="s">
        <v>10491</v>
      </c>
      <c r="D5340" s="113" t="s">
        <v>12583</v>
      </c>
      <c r="E5340" s="113">
        <f t="shared" si="83"/>
        <v>30400866</v>
      </c>
      <c r="F5340" s="113" t="s">
        <v>11571</v>
      </c>
      <c r="G5340" s="113" t="s">
        <v>9259</v>
      </c>
      <c r="H5340" s="113" t="s">
        <v>9607</v>
      </c>
      <c r="I5340" s="113" t="s">
        <v>12584</v>
      </c>
    </row>
    <row r="5341" spans="1:9" x14ac:dyDescent="0.2">
      <c r="A5341" s="113" t="s">
        <v>10491</v>
      </c>
      <c r="D5341" s="113" t="s">
        <v>12585</v>
      </c>
      <c r="E5341" s="113">
        <f t="shared" si="83"/>
        <v>30400867</v>
      </c>
      <c r="F5341" s="113" t="s">
        <v>11571</v>
      </c>
      <c r="G5341" s="113" t="s">
        <v>9259</v>
      </c>
      <c r="H5341" s="113" t="s">
        <v>9607</v>
      </c>
      <c r="I5341" s="113" t="s">
        <v>12586</v>
      </c>
    </row>
    <row r="5342" spans="1:9" x14ac:dyDescent="0.2">
      <c r="A5342" s="113" t="s">
        <v>10491</v>
      </c>
      <c r="D5342" s="113" t="s">
        <v>12587</v>
      </c>
      <c r="E5342" s="113">
        <f t="shared" si="83"/>
        <v>30400868</v>
      </c>
      <c r="F5342" s="113" t="s">
        <v>11571</v>
      </c>
      <c r="G5342" s="113" t="s">
        <v>9259</v>
      </c>
      <c r="H5342" s="113" t="s">
        <v>9607</v>
      </c>
      <c r="I5342" s="113" t="s">
        <v>12588</v>
      </c>
    </row>
    <row r="5343" spans="1:9" x14ac:dyDescent="0.2">
      <c r="A5343" s="113" t="s">
        <v>10491</v>
      </c>
      <c r="D5343" s="113" t="s">
        <v>12589</v>
      </c>
      <c r="E5343" s="113">
        <f t="shared" si="83"/>
        <v>30400869</v>
      </c>
      <c r="F5343" s="113" t="s">
        <v>11571</v>
      </c>
      <c r="G5343" s="113" t="s">
        <v>9259</v>
      </c>
      <c r="H5343" s="113" t="s">
        <v>9607</v>
      </c>
      <c r="I5343" s="113" t="s">
        <v>12590</v>
      </c>
    </row>
    <row r="5344" spans="1:9" x14ac:dyDescent="0.2">
      <c r="A5344" s="113" t="s">
        <v>10491</v>
      </c>
      <c r="D5344" s="113" t="s">
        <v>12591</v>
      </c>
      <c r="E5344" s="113">
        <f t="shared" si="83"/>
        <v>30400870</v>
      </c>
      <c r="F5344" s="113" t="s">
        <v>11571</v>
      </c>
      <c r="G5344" s="113" t="s">
        <v>9259</v>
      </c>
      <c r="H5344" s="113" t="s">
        <v>9607</v>
      </c>
      <c r="I5344" s="113" t="s">
        <v>12592</v>
      </c>
    </row>
    <row r="5345" spans="1:9" x14ac:dyDescent="0.2">
      <c r="A5345" s="113" t="s">
        <v>10491</v>
      </c>
      <c r="D5345" s="113" t="s">
        <v>12593</v>
      </c>
      <c r="E5345" s="113">
        <f t="shared" si="83"/>
        <v>30400871</v>
      </c>
      <c r="F5345" s="113" t="s">
        <v>11571</v>
      </c>
      <c r="G5345" s="113" t="s">
        <v>9259</v>
      </c>
      <c r="H5345" s="113" t="s">
        <v>9607</v>
      </c>
      <c r="I5345" s="113" t="s">
        <v>12594</v>
      </c>
    </row>
    <row r="5346" spans="1:9" x14ac:dyDescent="0.2">
      <c r="A5346" s="113" t="s">
        <v>10491</v>
      </c>
      <c r="D5346" s="113" t="s">
        <v>12595</v>
      </c>
      <c r="E5346" s="113">
        <f t="shared" si="83"/>
        <v>30400872</v>
      </c>
      <c r="F5346" s="113" t="s">
        <v>11571</v>
      </c>
      <c r="G5346" s="113" t="s">
        <v>9259</v>
      </c>
      <c r="H5346" s="113" t="s">
        <v>9607</v>
      </c>
      <c r="I5346" s="113" t="s">
        <v>12596</v>
      </c>
    </row>
    <row r="5347" spans="1:9" x14ac:dyDescent="0.2">
      <c r="A5347" s="113" t="s">
        <v>10491</v>
      </c>
      <c r="D5347" s="113" t="s">
        <v>12597</v>
      </c>
      <c r="E5347" s="113">
        <f t="shared" si="83"/>
        <v>30400873</v>
      </c>
      <c r="F5347" s="113" t="s">
        <v>11571</v>
      </c>
      <c r="G5347" s="113" t="s">
        <v>9259</v>
      </c>
      <c r="H5347" s="113" t="s">
        <v>9607</v>
      </c>
      <c r="I5347" s="113" t="s">
        <v>11655</v>
      </c>
    </row>
    <row r="5348" spans="1:9" x14ac:dyDescent="0.2">
      <c r="A5348" s="113" t="s">
        <v>10491</v>
      </c>
      <c r="D5348" s="113" t="s">
        <v>12598</v>
      </c>
      <c r="E5348" s="113">
        <f t="shared" si="83"/>
        <v>30400874</v>
      </c>
      <c r="F5348" s="113" t="s">
        <v>11571</v>
      </c>
      <c r="G5348" s="113" t="s">
        <v>9259</v>
      </c>
      <c r="H5348" s="113" t="s">
        <v>9607</v>
      </c>
      <c r="I5348" s="113" t="s">
        <v>12568</v>
      </c>
    </row>
    <row r="5349" spans="1:9" x14ac:dyDescent="0.2">
      <c r="A5349" s="113" t="s">
        <v>10491</v>
      </c>
      <c r="D5349" s="113" t="s">
        <v>12599</v>
      </c>
      <c r="E5349" s="113">
        <f t="shared" si="83"/>
        <v>30400875</v>
      </c>
      <c r="F5349" s="113" t="s">
        <v>11571</v>
      </c>
      <c r="G5349" s="113" t="s">
        <v>9259</v>
      </c>
      <c r="H5349" s="113" t="s">
        <v>9607</v>
      </c>
      <c r="I5349" s="113" t="s">
        <v>12570</v>
      </c>
    </row>
    <row r="5350" spans="1:9" x14ac:dyDescent="0.2">
      <c r="A5350" s="113" t="s">
        <v>10491</v>
      </c>
      <c r="D5350" s="113" t="s">
        <v>12600</v>
      </c>
      <c r="E5350" s="113">
        <f t="shared" si="83"/>
        <v>30400876</v>
      </c>
      <c r="F5350" s="113" t="s">
        <v>11571</v>
      </c>
      <c r="G5350" s="113" t="s">
        <v>9259</v>
      </c>
      <c r="H5350" s="113" t="s">
        <v>9607</v>
      </c>
      <c r="I5350" s="113" t="s">
        <v>12572</v>
      </c>
    </row>
    <row r="5351" spans="1:9" x14ac:dyDescent="0.2">
      <c r="A5351" s="113" t="s">
        <v>10491</v>
      </c>
      <c r="D5351" s="113" t="s">
        <v>12601</v>
      </c>
      <c r="E5351" s="113">
        <f t="shared" si="83"/>
        <v>30400877</v>
      </c>
      <c r="F5351" s="113" t="s">
        <v>11571</v>
      </c>
      <c r="G5351" s="113" t="s">
        <v>9259</v>
      </c>
      <c r="H5351" s="113" t="s">
        <v>9607</v>
      </c>
      <c r="I5351" s="113" t="s">
        <v>12602</v>
      </c>
    </row>
    <row r="5352" spans="1:9" x14ac:dyDescent="0.2">
      <c r="A5352" s="113" t="s">
        <v>10491</v>
      </c>
      <c r="D5352" s="113" t="s">
        <v>12603</v>
      </c>
      <c r="E5352" s="113">
        <f t="shared" si="83"/>
        <v>30400899</v>
      </c>
      <c r="F5352" s="113" t="s">
        <v>11571</v>
      </c>
      <c r="G5352" s="113" t="s">
        <v>9259</v>
      </c>
      <c r="H5352" s="113" t="s">
        <v>9607</v>
      </c>
      <c r="I5352" s="113" t="s">
        <v>7789</v>
      </c>
    </row>
    <row r="5353" spans="1:9" x14ac:dyDescent="0.2">
      <c r="A5353" s="113" t="s">
        <v>10491</v>
      </c>
      <c r="D5353" s="113" t="s">
        <v>12604</v>
      </c>
      <c r="E5353" s="113">
        <f t="shared" si="83"/>
        <v>30400901</v>
      </c>
      <c r="F5353" s="113" t="s">
        <v>11571</v>
      </c>
      <c r="G5353" s="113" t="s">
        <v>9259</v>
      </c>
      <c r="H5353" s="113" t="s">
        <v>12605</v>
      </c>
      <c r="I5353" s="113" t="s">
        <v>12606</v>
      </c>
    </row>
    <row r="5354" spans="1:9" x14ac:dyDescent="0.2">
      <c r="A5354" s="113" t="s">
        <v>10491</v>
      </c>
      <c r="D5354" s="113" t="s">
        <v>12607</v>
      </c>
      <c r="E5354" s="113">
        <f t="shared" si="83"/>
        <v>30400999</v>
      </c>
      <c r="F5354" s="113" t="s">
        <v>11571</v>
      </c>
      <c r="G5354" s="113" t="s">
        <v>9259</v>
      </c>
      <c r="H5354" s="113" t="s">
        <v>12605</v>
      </c>
      <c r="I5354" s="113" t="s">
        <v>7789</v>
      </c>
    </row>
    <row r="5355" spans="1:9" x14ac:dyDescent="0.2">
      <c r="A5355" s="113" t="s">
        <v>10491</v>
      </c>
      <c r="D5355" s="113" t="s">
        <v>12608</v>
      </c>
      <c r="E5355" s="113">
        <f t="shared" si="83"/>
        <v>30401001</v>
      </c>
      <c r="F5355" s="113" t="s">
        <v>11571</v>
      </c>
      <c r="G5355" s="113" t="s">
        <v>9259</v>
      </c>
      <c r="H5355" s="113" t="s">
        <v>12609</v>
      </c>
      <c r="I5355" s="113" t="s">
        <v>12610</v>
      </c>
    </row>
    <row r="5356" spans="1:9" x14ac:dyDescent="0.2">
      <c r="A5356" s="113" t="s">
        <v>10491</v>
      </c>
      <c r="D5356" s="113" t="s">
        <v>12611</v>
      </c>
      <c r="E5356" s="113">
        <f t="shared" si="83"/>
        <v>30401002</v>
      </c>
      <c r="F5356" s="113" t="s">
        <v>11571</v>
      </c>
      <c r="G5356" s="113" t="s">
        <v>9259</v>
      </c>
      <c r="H5356" s="113" t="s">
        <v>12609</v>
      </c>
      <c r="I5356" s="113" t="s">
        <v>12612</v>
      </c>
    </row>
    <row r="5357" spans="1:9" x14ac:dyDescent="0.2">
      <c r="A5357" s="113" t="s">
        <v>10491</v>
      </c>
      <c r="D5357" s="113" t="s">
        <v>12613</v>
      </c>
      <c r="E5357" s="113">
        <f t="shared" si="83"/>
        <v>30401004</v>
      </c>
      <c r="F5357" s="113" t="s">
        <v>11571</v>
      </c>
      <c r="G5357" s="113" t="s">
        <v>9259</v>
      </c>
      <c r="H5357" s="113" t="s">
        <v>12609</v>
      </c>
      <c r="I5357" s="113" t="s">
        <v>12614</v>
      </c>
    </row>
    <row r="5358" spans="1:9" x14ac:dyDescent="0.2">
      <c r="A5358" s="113" t="s">
        <v>10491</v>
      </c>
      <c r="D5358" s="113" t="s">
        <v>12615</v>
      </c>
      <c r="E5358" s="113">
        <f t="shared" si="83"/>
        <v>30401005</v>
      </c>
      <c r="F5358" s="113" t="s">
        <v>11571</v>
      </c>
      <c r="G5358" s="113" t="s">
        <v>9259</v>
      </c>
      <c r="H5358" s="113" t="s">
        <v>12609</v>
      </c>
      <c r="I5358" s="113" t="s">
        <v>12616</v>
      </c>
    </row>
    <row r="5359" spans="1:9" x14ac:dyDescent="0.2">
      <c r="A5359" s="113" t="s">
        <v>10491</v>
      </c>
      <c r="D5359" s="113" t="s">
        <v>12617</v>
      </c>
      <c r="E5359" s="113">
        <f t="shared" si="83"/>
        <v>30401006</v>
      </c>
      <c r="F5359" s="113" t="s">
        <v>11571</v>
      </c>
      <c r="G5359" s="113" t="s">
        <v>9259</v>
      </c>
      <c r="H5359" s="113" t="s">
        <v>12609</v>
      </c>
      <c r="I5359" s="113" t="s">
        <v>12618</v>
      </c>
    </row>
    <row r="5360" spans="1:9" x14ac:dyDescent="0.2">
      <c r="A5360" s="113" t="s">
        <v>10491</v>
      </c>
      <c r="D5360" s="113" t="s">
        <v>12619</v>
      </c>
      <c r="E5360" s="113">
        <f t="shared" si="83"/>
        <v>30401007</v>
      </c>
      <c r="F5360" s="113" t="s">
        <v>11571</v>
      </c>
      <c r="G5360" s="113" t="s">
        <v>9259</v>
      </c>
      <c r="H5360" s="113" t="s">
        <v>12609</v>
      </c>
      <c r="I5360" s="113" t="s">
        <v>12620</v>
      </c>
    </row>
    <row r="5361" spans="1:9" x14ac:dyDescent="0.2">
      <c r="A5361" s="113" t="s">
        <v>10491</v>
      </c>
      <c r="D5361" s="113" t="s">
        <v>12621</v>
      </c>
      <c r="E5361" s="113">
        <f t="shared" si="83"/>
        <v>30401008</v>
      </c>
      <c r="F5361" s="113" t="s">
        <v>11571</v>
      </c>
      <c r="G5361" s="113" t="s">
        <v>9259</v>
      </c>
      <c r="H5361" s="113" t="s">
        <v>12609</v>
      </c>
      <c r="I5361" s="113" t="s">
        <v>12257</v>
      </c>
    </row>
    <row r="5362" spans="1:9" x14ac:dyDescent="0.2">
      <c r="A5362" s="113" t="s">
        <v>10491</v>
      </c>
      <c r="D5362" s="113" t="s">
        <v>12622</v>
      </c>
      <c r="E5362" s="113">
        <f t="shared" si="83"/>
        <v>30401010</v>
      </c>
      <c r="F5362" s="113" t="s">
        <v>11571</v>
      </c>
      <c r="G5362" s="113" t="s">
        <v>9259</v>
      </c>
      <c r="H5362" s="113" t="s">
        <v>12609</v>
      </c>
      <c r="I5362" s="113" t="s">
        <v>12623</v>
      </c>
    </row>
    <row r="5363" spans="1:9" x14ac:dyDescent="0.2">
      <c r="A5363" s="113" t="s">
        <v>10491</v>
      </c>
      <c r="D5363" s="113" t="s">
        <v>12624</v>
      </c>
      <c r="E5363" s="113">
        <f t="shared" si="83"/>
        <v>30401011</v>
      </c>
      <c r="F5363" s="113" t="s">
        <v>11571</v>
      </c>
      <c r="G5363" s="113" t="s">
        <v>9259</v>
      </c>
      <c r="H5363" s="113" t="s">
        <v>12609</v>
      </c>
      <c r="I5363" s="113" t="s">
        <v>12625</v>
      </c>
    </row>
    <row r="5364" spans="1:9" x14ac:dyDescent="0.2">
      <c r="A5364" s="113" t="s">
        <v>10491</v>
      </c>
      <c r="D5364" s="113" t="s">
        <v>12626</v>
      </c>
      <c r="E5364" s="113">
        <f t="shared" si="83"/>
        <v>30401015</v>
      </c>
      <c r="F5364" s="113" t="s">
        <v>11571</v>
      </c>
      <c r="G5364" s="113" t="s">
        <v>9259</v>
      </c>
      <c r="H5364" s="113" t="s">
        <v>12609</v>
      </c>
      <c r="I5364" s="113" t="s">
        <v>8564</v>
      </c>
    </row>
    <row r="5365" spans="1:9" x14ac:dyDescent="0.2">
      <c r="A5365" s="113" t="s">
        <v>10491</v>
      </c>
      <c r="D5365" s="113" t="s">
        <v>12627</v>
      </c>
      <c r="E5365" s="113">
        <f t="shared" si="83"/>
        <v>30401016</v>
      </c>
      <c r="F5365" s="113" t="s">
        <v>11571</v>
      </c>
      <c r="G5365" s="113" t="s">
        <v>9259</v>
      </c>
      <c r="H5365" s="113" t="s">
        <v>12609</v>
      </c>
      <c r="I5365" s="113" t="s">
        <v>12628</v>
      </c>
    </row>
    <row r="5366" spans="1:9" x14ac:dyDescent="0.2">
      <c r="A5366" s="113" t="s">
        <v>10491</v>
      </c>
      <c r="D5366" s="113" t="s">
        <v>12629</v>
      </c>
      <c r="E5366" s="113">
        <f t="shared" si="83"/>
        <v>30401017</v>
      </c>
      <c r="F5366" s="113" t="s">
        <v>11571</v>
      </c>
      <c r="G5366" s="113" t="s">
        <v>9259</v>
      </c>
      <c r="H5366" s="113" t="s">
        <v>12609</v>
      </c>
      <c r="I5366" s="113" t="s">
        <v>12229</v>
      </c>
    </row>
    <row r="5367" spans="1:9" x14ac:dyDescent="0.2">
      <c r="A5367" s="113" t="s">
        <v>10491</v>
      </c>
      <c r="D5367" s="113" t="s">
        <v>12630</v>
      </c>
      <c r="E5367" s="113">
        <f t="shared" si="83"/>
        <v>30401018</v>
      </c>
      <c r="F5367" s="113" t="s">
        <v>11571</v>
      </c>
      <c r="G5367" s="113" t="s">
        <v>9259</v>
      </c>
      <c r="H5367" s="113" t="s">
        <v>12609</v>
      </c>
      <c r="I5367" s="113" t="s">
        <v>6562</v>
      </c>
    </row>
    <row r="5368" spans="1:9" x14ac:dyDescent="0.2">
      <c r="A5368" s="113" t="s">
        <v>10491</v>
      </c>
      <c r="D5368" s="113" t="s">
        <v>12631</v>
      </c>
      <c r="E5368" s="113">
        <f t="shared" si="83"/>
        <v>30401019</v>
      </c>
      <c r="F5368" s="113" t="s">
        <v>11571</v>
      </c>
      <c r="G5368" s="113" t="s">
        <v>9259</v>
      </c>
      <c r="H5368" s="113" t="s">
        <v>12609</v>
      </c>
      <c r="I5368" s="113" t="s">
        <v>12632</v>
      </c>
    </row>
    <row r="5369" spans="1:9" x14ac:dyDescent="0.2">
      <c r="A5369" s="113" t="s">
        <v>10491</v>
      </c>
      <c r="D5369" s="113" t="s">
        <v>12633</v>
      </c>
      <c r="E5369" s="113">
        <f t="shared" si="83"/>
        <v>30401061</v>
      </c>
      <c r="F5369" s="113" t="s">
        <v>11571</v>
      </c>
      <c r="G5369" s="113" t="s">
        <v>9259</v>
      </c>
      <c r="H5369" s="113" t="s">
        <v>12609</v>
      </c>
      <c r="I5369" s="113" t="s">
        <v>8586</v>
      </c>
    </row>
    <row r="5370" spans="1:9" x14ac:dyDescent="0.2">
      <c r="A5370" s="113" t="s">
        <v>10491</v>
      </c>
      <c r="D5370" s="113" t="s">
        <v>9720</v>
      </c>
      <c r="E5370" s="113">
        <f t="shared" si="83"/>
        <v>30401062</v>
      </c>
      <c r="F5370" s="113" t="s">
        <v>11571</v>
      </c>
      <c r="G5370" s="113" t="s">
        <v>9259</v>
      </c>
      <c r="H5370" s="113" t="s">
        <v>12609</v>
      </c>
      <c r="I5370" s="113" t="s">
        <v>8588</v>
      </c>
    </row>
    <row r="5371" spans="1:9" x14ac:dyDescent="0.2">
      <c r="A5371" s="113" t="s">
        <v>10491</v>
      </c>
      <c r="D5371" s="113" t="s">
        <v>9721</v>
      </c>
      <c r="E5371" s="113">
        <f t="shared" si="83"/>
        <v>30401063</v>
      </c>
      <c r="F5371" s="113" t="s">
        <v>11571</v>
      </c>
      <c r="G5371" s="113" t="s">
        <v>9259</v>
      </c>
      <c r="H5371" s="113" t="s">
        <v>12609</v>
      </c>
      <c r="I5371" s="113" t="s">
        <v>8590</v>
      </c>
    </row>
    <row r="5372" spans="1:9" x14ac:dyDescent="0.2">
      <c r="A5372" s="113" t="s">
        <v>10491</v>
      </c>
      <c r="D5372" s="113" t="s">
        <v>9722</v>
      </c>
      <c r="E5372" s="113">
        <f t="shared" si="83"/>
        <v>30401099</v>
      </c>
      <c r="F5372" s="113" t="s">
        <v>11571</v>
      </c>
      <c r="G5372" s="113" t="s">
        <v>9259</v>
      </c>
      <c r="H5372" s="113" t="s">
        <v>12609</v>
      </c>
      <c r="I5372" s="113" t="s">
        <v>7789</v>
      </c>
    </row>
    <row r="5373" spans="1:9" x14ac:dyDescent="0.2">
      <c r="A5373" s="113" t="s">
        <v>10491</v>
      </c>
      <c r="D5373" s="113" t="s">
        <v>9723</v>
      </c>
      <c r="E5373" s="113">
        <f t="shared" si="83"/>
        <v>30402001</v>
      </c>
      <c r="F5373" s="113" t="s">
        <v>11571</v>
      </c>
      <c r="G5373" s="113" t="s">
        <v>9259</v>
      </c>
      <c r="H5373" s="113" t="s">
        <v>9724</v>
      </c>
      <c r="I5373" s="113" t="s">
        <v>9725</v>
      </c>
    </row>
    <row r="5374" spans="1:9" x14ac:dyDescent="0.2">
      <c r="A5374" s="113" t="s">
        <v>10491</v>
      </c>
      <c r="D5374" s="113" t="s">
        <v>9726</v>
      </c>
      <c r="E5374" s="113">
        <f t="shared" si="83"/>
        <v>30402002</v>
      </c>
      <c r="F5374" s="113" t="s">
        <v>11571</v>
      </c>
      <c r="G5374" s="113" t="s">
        <v>9259</v>
      </c>
      <c r="H5374" s="113" t="s">
        <v>9724</v>
      </c>
      <c r="I5374" s="113" t="s">
        <v>8755</v>
      </c>
    </row>
    <row r="5375" spans="1:9" x14ac:dyDescent="0.2">
      <c r="A5375" s="113" t="s">
        <v>10491</v>
      </c>
      <c r="D5375" s="113" t="s">
        <v>9727</v>
      </c>
      <c r="E5375" s="113">
        <f t="shared" si="83"/>
        <v>30402003</v>
      </c>
      <c r="F5375" s="113" t="s">
        <v>11571</v>
      </c>
      <c r="G5375" s="113" t="s">
        <v>9259</v>
      </c>
      <c r="H5375" s="113" t="s">
        <v>9724</v>
      </c>
      <c r="I5375" s="113" t="s">
        <v>9728</v>
      </c>
    </row>
    <row r="5376" spans="1:9" x14ac:dyDescent="0.2">
      <c r="A5376" s="113" t="s">
        <v>10491</v>
      </c>
      <c r="D5376" s="113" t="s">
        <v>9729</v>
      </c>
      <c r="E5376" s="113">
        <f t="shared" si="83"/>
        <v>30402004</v>
      </c>
      <c r="F5376" s="113" t="s">
        <v>11571</v>
      </c>
      <c r="G5376" s="113" t="s">
        <v>9259</v>
      </c>
      <c r="H5376" s="113" t="s">
        <v>9724</v>
      </c>
      <c r="I5376" s="113" t="s">
        <v>9730</v>
      </c>
    </row>
    <row r="5377" spans="1:9" x14ac:dyDescent="0.2">
      <c r="A5377" s="113" t="s">
        <v>10491</v>
      </c>
      <c r="D5377" s="113" t="s">
        <v>9731</v>
      </c>
      <c r="E5377" s="113">
        <f t="shared" si="83"/>
        <v>30402005</v>
      </c>
      <c r="F5377" s="113" t="s">
        <v>11571</v>
      </c>
      <c r="G5377" s="113" t="s">
        <v>9259</v>
      </c>
      <c r="H5377" s="113" t="s">
        <v>9724</v>
      </c>
      <c r="I5377" s="113" t="s">
        <v>9732</v>
      </c>
    </row>
    <row r="5378" spans="1:9" x14ac:dyDescent="0.2">
      <c r="A5378" s="113" t="s">
        <v>10491</v>
      </c>
      <c r="D5378" s="113" t="s">
        <v>9733</v>
      </c>
      <c r="E5378" s="113">
        <f t="shared" ref="E5378:E5441" si="84">VALUE(D5378)</f>
        <v>30402099</v>
      </c>
      <c r="F5378" s="113" t="s">
        <v>11571</v>
      </c>
      <c r="G5378" s="113" t="s">
        <v>9259</v>
      </c>
      <c r="H5378" s="113" t="s">
        <v>9724</v>
      </c>
      <c r="I5378" s="113" t="s">
        <v>7789</v>
      </c>
    </row>
    <row r="5379" spans="1:9" x14ac:dyDescent="0.2">
      <c r="A5379" s="113" t="s">
        <v>10491</v>
      </c>
      <c r="D5379" s="113" t="s">
        <v>9734</v>
      </c>
      <c r="E5379" s="113">
        <f t="shared" si="84"/>
        <v>30402201</v>
      </c>
      <c r="F5379" s="113" t="s">
        <v>11571</v>
      </c>
      <c r="G5379" s="113" t="s">
        <v>9259</v>
      </c>
      <c r="H5379" s="113" t="s">
        <v>9735</v>
      </c>
      <c r="I5379" s="113" t="s">
        <v>9736</v>
      </c>
    </row>
    <row r="5380" spans="1:9" x14ac:dyDescent="0.2">
      <c r="A5380" s="113" t="s">
        <v>10491</v>
      </c>
      <c r="D5380" s="113" t="s">
        <v>9737</v>
      </c>
      <c r="E5380" s="113">
        <f t="shared" si="84"/>
        <v>30402210</v>
      </c>
      <c r="F5380" s="113" t="s">
        <v>11571</v>
      </c>
      <c r="G5380" s="113" t="s">
        <v>9259</v>
      </c>
      <c r="H5380" s="113" t="s">
        <v>9735</v>
      </c>
      <c r="I5380" s="113" t="s">
        <v>9738</v>
      </c>
    </row>
    <row r="5381" spans="1:9" x14ac:dyDescent="0.2">
      <c r="A5381" s="113" t="s">
        <v>10491</v>
      </c>
      <c r="D5381" s="113" t="s">
        <v>9739</v>
      </c>
      <c r="E5381" s="113">
        <f t="shared" si="84"/>
        <v>30402211</v>
      </c>
      <c r="F5381" s="113" t="s">
        <v>11571</v>
      </c>
      <c r="G5381" s="113" t="s">
        <v>9259</v>
      </c>
      <c r="H5381" s="113" t="s">
        <v>9735</v>
      </c>
      <c r="I5381" s="113" t="s">
        <v>8505</v>
      </c>
    </row>
    <row r="5382" spans="1:9" x14ac:dyDescent="0.2">
      <c r="A5382" s="113" t="s">
        <v>10491</v>
      </c>
      <c r="D5382" s="113" t="s">
        <v>9740</v>
      </c>
      <c r="E5382" s="113">
        <f t="shared" si="84"/>
        <v>30404001</v>
      </c>
      <c r="F5382" s="113" t="s">
        <v>11571</v>
      </c>
      <c r="G5382" s="113" t="s">
        <v>9259</v>
      </c>
      <c r="H5382" s="113" t="s">
        <v>9741</v>
      </c>
      <c r="I5382" s="113" t="s">
        <v>14415</v>
      </c>
    </row>
    <row r="5383" spans="1:9" x14ac:dyDescent="0.2">
      <c r="A5383" s="113" t="s">
        <v>10491</v>
      </c>
      <c r="D5383" s="113" t="s">
        <v>9742</v>
      </c>
      <c r="E5383" s="113">
        <f t="shared" si="84"/>
        <v>30404901</v>
      </c>
      <c r="F5383" s="113" t="s">
        <v>11571</v>
      </c>
      <c r="G5383" s="113" t="s">
        <v>9259</v>
      </c>
      <c r="H5383" s="113" t="s">
        <v>9743</v>
      </c>
      <c r="I5383" s="113" t="s">
        <v>9744</v>
      </c>
    </row>
    <row r="5384" spans="1:9" x14ac:dyDescent="0.2">
      <c r="A5384" s="113" t="s">
        <v>10491</v>
      </c>
      <c r="D5384" s="113" t="s">
        <v>9745</v>
      </c>
      <c r="E5384" s="113">
        <f t="shared" si="84"/>
        <v>30404902</v>
      </c>
      <c r="F5384" s="113" t="s">
        <v>11571</v>
      </c>
      <c r="G5384" s="113" t="s">
        <v>9259</v>
      </c>
      <c r="H5384" s="113" t="s">
        <v>9743</v>
      </c>
      <c r="I5384" s="113" t="s">
        <v>9744</v>
      </c>
    </row>
    <row r="5385" spans="1:9" x14ac:dyDescent="0.2">
      <c r="A5385" s="113" t="s">
        <v>10491</v>
      </c>
      <c r="D5385" s="113" t="s">
        <v>9746</v>
      </c>
      <c r="E5385" s="113">
        <f t="shared" si="84"/>
        <v>30404999</v>
      </c>
      <c r="F5385" s="113" t="s">
        <v>11571</v>
      </c>
      <c r="G5385" s="113" t="s">
        <v>9259</v>
      </c>
      <c r="H5385" s="113" t="s">
        <v>9743</v>
      </c>
      <c r="I5385" s="113" t="s">
        <v>9744</v>
      </c>
    </row>
    <row r="5386" spans="1:9" x14ac:dyDescent="0.2">
      <c r="A5386" s="113" t="s">
        <v>10491</v>
      </c>
      <c r="D5386" s="113" t="s">
        <v>9747</v>
      </c>
      <c r="E5386" s="113">
        <f t="shared" si="84"/>
        <v>30405001</v>
      </c>
      <c r="F5386" s="113" t="s">
        <v>11571</v>
      </c>
      <c r="G5386" s="113" t="s">
        <v>9259</v>
      </c>
      <c r="H5386" s="113" t="s">
        <v>9748</v>
      </c>
      <c r="I5386" s="113" t="s">
        <v>7789</v>
      </c>
    </row>
    <row r="5387" spans="1:9" x14ac:dyDescent="0.2">
      <c r="A5387" s="113" t="s">
        <v>10491</v>
      </c>
      <c r="D5387" s="113" t="s">
        <v>9749</v>
      </c>
      <c r="E5387" s="113">
        <f t="shared" si="84"/>
        <v>30405099</v>
      </c>
      <c r="F5387" s="113" t="s">
        <v>11571</v>
      </c>
      <c r="G5387" s="113" t="s">
        <v>9259</v>
      </c>
      <c r="H5387" s="113" t="s">
        <v>9748</v>
      </c>
      <c r="I5387" s="113" t="s">
        <v>7789</v>
      </c>
    </row>
    <row r="5388" spans="1:9" x14ac:dyDescent="0.2">
      <c r="A5388" s="113" t="s">
        <v>10491</v>
      </c>
      <c r="D5388" s="113" t="s">
        <v>9750</v>
      </c>
      <c r="E5388" s="113">
        <f t="shared" si="84"/>
        <v>30405101</v>
      </c>
      <c r="F5388" s="113" t="s">
        <v>11571</v>
      </c>
      <c r="G5388" s="113" t="s">
        <v>9259</v>
      </c>
      <c r="H5388" s="113" t="s">
        <v>9751</v>
      </c>
      <c r="I5388" s="113" t="s">
        <v>9752</v>
      </c>
    </row>
    <row r="5389" spans="1:9" x14ac:dyDescent="0.2">
      <c r="A5389" s="113" t="s">
        <v>10491</v>
      </c>
      <c r="D5389" s="113" t="s">
        <v>9753</v>
      </c>
      <c r="E5389" s="113">
        <f t="shared" si="84"/>
        <v>30405102</v>
      </c>
      <c r="F5389" s="113" t="s">
        <v>11571</v>
      </c>
      <c r="G5389" s="113" t="s">
        <v>9259</v>
      </c>
      <c r="H5389" s="113" t="s">
        <v>9751</v>
      </c>
      <c r="I5389" s="113" t="s">
        <v>9754</v>
      </c>
    </row>
    <row r="5390" spans="1:9" x14ac:dyDescent="0.2">
      <c r="A5390" s="113" t="s">
        <v>10491</v>
      </c>
      <c r="D5390" s="113" t="s">
        <v>9755</v>
      </c>
      <c r="E5390" s="113">
        <f t="shared" si="84"/>
        <v>30405103</v>
      </c>
      <c r="F5390" s="113" t="s">
        <v>11571</v>
      </c>
      <c r="G5390" s="113" t="s">
        <v>9259</v>
      </c>
      <c r="H5390" s="113" t="s">
        <v>9751</v>
      </c>
      <c r="I5390" s="113" t="s">
        <v>9756</v>
      </c>
    </row>
    <row r="5391" spans="1:9" x14ac:dyDescent="0.2">
      <c r="A5391" s="113" t="s">
        <v>10491</v>
      </c>
      <c r="D5391" s="113" t="s">
        <v>9757</v>
      </c>
      <c r="E5391" s="113">
        <f t="shared" si="84"/>
        <v>30480001</v>
      </c>
      <c r="F5391" s="113" t="s">
        <v>11571</v>
      </c>
      <c r="G5391" s="113" t="s">
        <v>9259</v>
      </c>
      <c r="H5391" s="113" t="s">
        <v>13739</v>
      </c>
      <c r="I5391" s="113" t="s">
        <v>13739</v>
      </c>
    </row>
    <row r="5392" spans="1:9" x14ac:dyDescent="0.2">
      <c r="A5392" s="113" t="s">
        <v>10491</v>
      </c>
      <c r="D5392" s="113" t="s">
        <v>9758</v>
      </c>
      <c r="E5392" s="113">
        <f t="shared" si="84"/>
        <v>30482001</v>
      </c>
      <c r="F5392" s="113" t="s">
        <v>11571</v>
      </c>
      <c r="G5392" s="113" t="s">
        <v>9259</v>
      </c>
      <c r="H5392" s="113" t="s">
        <v>13741</v>
      </c>
      <c r="I5392" s="113" t="s">
        <v>13742</v>
      </c>
    </row>
    <row r="5393" spans="1:12" x14ac:dyDescent="0.2">
      <c r="A5393" s="113" t="s">
        <v>10491</v>
      </c>
      <c r="D5393" s="113" t="s">
        <v>9759</v>
      </c>
      <c r="E5393" s="113">
        <f t="shared" si="84"/>
        <v>30482002</v>
      </c>
      <c r="F5393" s="113" t="s">
        <v>11571</v>
      </c>
      <c r="G5393" s="113" t="s">
        <v>9259</v>
      </c>
      <c r="H5393" s="113" t="s">
        <v>13741</v>
      </c>
      <c r="I5393" s="113" t="s">
        <v>13744</v>
      </c>
    </row>
    <row r="5394" spans="1:12" x14ac:dyDescent="0.2">
      <c r="A5394" s="113" t="s">
        <v>10491</v>
      </c>
      <c r="D5394" s="113" t="s">
        <v>9760</v>
      </c>
      <c r="E5394" s="113">
        <f t="shared" si="84"/>
        <v>30482599</v>
      </c>
      <c r="F5394" s="113" t="s">
        <v>11571</v>
      </c>
      <c r="G5394" s="113" t="s">
        <v>9259</v>
      </c>
      <c r="H5394" s="113" t="s">
        <v>13746</v>
      </c>
      <c r="I5394" s="113" t="s">
        <v>13747</v>
      </c>
    </row>
    <row r="5395" spans="1:12" x14ac:dyDescent="0.2">
      <c r="A5395" s="113" t="s">
        <v>10491</v>
      </c>
      <c r="D5395" s="113" t="s">
        <v>9761</v>
      </c>
      <c r="E5395" s="113">
        <f t="shared" si="84"/>
        <v>30488801</v>
      </c>
      <c r="F5395" s="113" t="s">
        <v>11571</v>
      </c>
      <c r="G5395" s="113" t="s">
        <v>9259</v>
      </c>
      <c r="H5395" s="113" t="s">
        <v>11022</v>
      </c>
      <c r="I5395" s="113" t="s">
        <v>7493</v>
      </c>
    </row>
    <row r="5396" spans="1:12" x14ac:dyDescent="0.2">
      <c r="A5396" s="113" t="s">
        <v>10491</v>
      </c>
      <c r="D5396" s="113" t="s">
        <v>9762</v>
      </c>
      <c r="E5396" s="113">
        <f t="shared" si="84"/>
        <v>30488802</v>
      </c>
      <c r="F5396" s="113" t="s">
        <v>11571</v>
      </c>
      <c r="G5396" s="113" t="s">
        <v>9259</v>
      </c>
      <c r="H5396" s="113" t="s">
        <v>11022</v>
      </c>
      <c r="I5396" s="113" t="s">
        <v>7493</v>
      </c>
    </row>
    <row r="5397" spans="1:12" x14ac:dyDescent="0.2">
      <c r="A5397" s="113" t="s">
        <v>10491</v>
      </c>
      <c r="D5397" s="113" t="s">
        <v>9763</v>
      </c>
      <c r="E5397" s="113">
        <f t="shared" si="84"/>
        <v>30488803</v>
      </c>
      <c r="F5397" s="113" t="s">
        <v>11571</v>
      </c>
      <c r="G5397" s="113" t="s">
        <v>9259</v>
      </c>
      <c r="H5397" s="113" t="s">
        <v>11022</v>
      </c>
      <c r="I5397" s="113" t="s">
        <v>7493</v>
      </c>
    </row>
    <row r="5398" spans="1:12" x14ac:dyDescent="0.2">
      <c r="A5398" s="113" t="s">
        <v>10491</v>
      </c>
      <c r="D5398" s="113" t="s">
        <v>9764</v>
      </c>
      <c r="E5398" s="113">
        <f t="shared" si="84"/>
        <v>30488804</v>
      </c>
      <c r="F5398" s="113" t="s">
        <v>11571</v>
      </c>
      <c r="G5398" s="113" t="s">
        <v>9259</v>
      </c>
      <c r="H5398" s="113" t="s">
        <v>11022</v>
      </c>
      <c r="I5398" s="113" t="s">
        <v>7493</v>
      </c>
    </row>
    <row r="5399" spans="1:12" x14ac:dyDescent="0.2">
      <c r="A5399" s="113" t="s">
        <v>10491</v>
      </c>
      <c r="D5399" s="113" t="s">
        <v>9765</v>
      </c>
      <c r="E5399" s="113">
        <f t="shared" si="84"/>
        <v>30488805</v>
      </c>
      <c r="F5399" s="113" t="s">
        <v>11571</v>
      </c>
      <c r="G5399" s="113" t="s">
        <v>9259</v>
      </c>
      <c r="H5399" s="113" t="s">
        <v>11022</v>
      </c>
      <c r="I5399" s="113" t="s">
        <v>7493</v>
      </c>
    </row>
    <row r="5400" spans="1:12" x14ac:dyDescent="0.2">
      <c r="A5400" s="113" t="s">
        <v>10491</v>
      </c>
      <c r="D5400" s="113" t="s">
        <v>9766</v>
      </c>
      <c r="E5400" s="113">
        <f t="shared" si="84"/>
        <v>30490001</v>
      </c>
      <c r="F5400" s="113" t="s">
        <v>11571</v>
      </c>
      <c r="G5400" s="113" t="s">
        <v>9259</v>
      </c>
      <c r="H5400" s="113" t="s">
        <v>10518</v>
      </c>
      <c r="I5400" s="113" t="s">
        <v>10519</v>
      </c>
    </row>
    <row r="5401" spans="1:12" x14ac:dyDescent="0.2">
      <c r="A5401" s="113" t="s">
        <v>10491</v>
      </c>
      <c r="D5401" s="113" t="s">
        <v>9767</v>
      </c>
      <c r="E5401" s="113">
        <f t="shared" si="84"/>
        <v>30490002</v>
      </c>
      <c r="F5401" s="113" t="s">
        <v>11571</v>
      </c>
      <c r="G5401" s="113" t="s">
        <v>9259</v>
      </c>
      <c r="H5401" s="113" t="s">
        <v>10518</v>
      </c>
      <c r="I5401" s="113" t="s">
        <v>10522</v>
      </c>
    </row>
    <row r="5402" spans="1:12" x14ac:dyDescent="0.2">
      <c r="A5402" s="113" t="s">
        <v>10491</v>
      </c>
      <c r="D5402" s="113" t="s">
        <v>9768</v>
      </c>
      <c r="E5402" s="113">
        <f t="shared" si="84"/>
        <v>30490003</v>
      </c>
      <c r="F5402" s="113" t="s">
        <v>11571</v>
      </c>
      <c r="G5402" s="113" t="s">
        <v>9259</v>
      </c>
      <c r="H5402" s="113" t="s">
        <v>10518</v>
      </c>
      <c r="I5402" s="113" t="s">
        <v>10524</v>
      </c>
      <c r="K5402" s="115">
        <v>36265</v>
      </c>
      <c r="L5402" s="113" t="s">
        <v>10527</v>
      </c>
    </row>
    <row r="5403" spans="1:12" x14ac:dyDescent="0.2">
      <c r="A5403" s="113" t="s">
        <v>10491</v>
      </c>
      <c r="D5403" s="113" t="s">
        <v>9769</v>
      </c>
      <c r="E5403" s="113">
        <f t="shared" si="84"/>
        <v>30490004</v>
      </c>
      <c r="F5403" s="113" t="s">
        <v>11571</v>
      </c>
      <c r="G5403" s="113" t="s">
        <v>9259</v>
      </c>
      <c r="H5403" s="113" t="s">
        <v>10518</v>
      </c>
      <c r="I5403" s="113" t="s">
        <v>10526</v>
      </c>
    </row>
    <row r="5404" spans="1:12" x14ac:dyDescent="0.2">
      <c r="A5404" s="113" t="s">
        <v>10491</v>
      </c>
      <c r="D5404" s="113" t="s">
        <v>9770</v>
      </c>
      <c r="E5404" s="113">
        <f t="shared" si="84"/>
        <v>30490011</v>
      </c>
      <c r="F5404" s="113" t="s">
        <v>11571</v>
      </c>
      <c r="G5404" s="113" t="s">
        <v>9259</v>
      </c>
      <c r="H5404" s="113" t="s">
        <v>10518</v>
      </c>
      <c r="I5404" s="113" t="s">
        <v>13388</v>
      </c>
    </row>
    <row r="5405" spans="1:12" x14ac:dyDescent="0.2">
      <c r="A5405" s="113" t="s">
        <v>10491</v>
      </c>
      <c r="D5405" s="113" t="s">
        <v>9771</v>
      </c>
      <c r="E5405" s="113">
        <f t="shared" si="84"/>
        <v>30490012</v>
      </c>
      <c r="F5405" s="113" t="s">
        <v>11571</v>
      </c>
      <c r="G5405" s="113" t="s">
        <v>9259</v>
      </c>
      <c r="H5405" s="113" t="s">
        <v>10518</v>
      </c>
      <c r="I5405" s="113" t="s">
        <v>13390</v>
      </c>
    </row>
    <row r="5406" spans="1:12" x14ac:dyDescent="0.2">
      <c r="A5406" s="113" t="s">
        <v>10491</v>
      </c>
      <c r="D5406" s="113" t="s">
        <v>9772</v>
      </c>
      <c r="E5406" s="113">
        <f t="shared" si="84"/>
        <v>30490013</v>
      </c>
      <c r="F5406" s="113" t="s">
        <v>11571</v>
      </c>
      <c r="G5406" s="113" t="s">
        <v>9259</v>
      </c>
      <c r="H5406" s="113" t="s">
        <v>10518</v>
      </c>
      <c r="I5406" s="113" t="s">
        <v>13392</v>
      </c>
    </row>
    <row r="5407" spans="1:12" x14ac:dyDescent="0.2">
      <c r="A5407" s="113" t="s">
        <v>10491</v>
      </c>
      <c r="D5407" s="113" t="s">
        <v>9773</v>
      </c>
      <c r="E5407" s="113">
        <f t="shared" si="84"/>
        <v>30490014</v>
      </c>
      <c r="F5407" s="113" t="s">
        <v>11571</v>
      </c>
      <c r="G5407" s="113" t="s">
        <v>9259</v>
      </c>
      <c r="H5407" s="113" t="s">
        <v>10518</v>
      </c>
      <c r="I5407" s="113" t="s">
        <v>13394</v>
      </c>
    </row>
    <row r="5408" spans="1:12" x14ac:dyDescent="0.2">
      <c r="A5408" s="113" t="s">
        <v>10491</v>
      </c>
      <c r="D5408" s="113" t="s">
        <v>9774</v>
      </c>
      <c r="E5408" s="113">
        <f t="shared" si="84"/>
        <v>30490021</v>
      </c>
      <c r="F5408" s="113" t="s">
        <v>11571</v>
      </c>
      <c r="G5408" s="113" t="s">
        <v>9259</v>
      </c>
      <c r="H5408" s="113" t="s">
        <v>10518</v>
      </c>
      <c r="I5408" s="113" t="s">
        <v>13396</v>
      </c>
      <c r="K5408" s="115">
        <v>36265</v>
      </c>
      <c r="L5408" s="113" t="s">
        <v>9775</v>
      </c>
    </row>
    <row r="5409" spans="1:12" x14ac:dyDescent="0.2">
      <c r="A5409" s="113" t="s">
        <v>10491</v>
      </c>
      <c r="D5409" s="113" t="s">
        <v>9776</v>
      </c>
      <c r="E5409" s="113">
        <f t="shared" si="84"/>
        <v>30490022</v>
      </c>
      <c r="F5409" s="113" t="s">
        <v>11571</v>
      </c>
      <c r="G5409" s="113" t="s">
        <v>9259</v>
      </c>
      <c r="H5409" s="113" t="s">
        <v>10518</v>
      </c>
      <c r="I5409" s="113" t="s">
        <v>7524</v>
      </c>
      <c r="K5409" s="115">
        <v>36265</v>
      </c>
      <c r="L5409" s="113" t="s">
        <v>9775</v>
      </c>
    </row>
    <row r="5410" spans="1:12" x14ac:dyDescent="0.2">
      <c r="A5410" s="113" t="s">
        <v>10491</v>
      </c>
      <c r="D5410" s="113" t="s">
        <v>9777</v>
      </c>
      <c r="E5410" s="113">
        <f t="shared" si="84"/>
        <v>30490023</v>
      </c>
      <c r="F5410" s="113" t="s">
        <v>11571</v>
      </c>
      <c r="G5410" s="113" t="s">
        <v>9259</v>
      </c>
      <c r="H5410" s="113" t="s">
        <v>10518</v>
      </c>
      <c r="I5410" s="113" t="s">
        <v>7526</v>
      </c>
      <c r="K5410" s="115">
        <v>36265</v>
      </c>
      <c r="L5410" s="113" t="s">
        <v>9775</v>
      </c>
    </row>
    <row r="5411" spans="1:12" x14ac:dyDescent="0.2">
      <c r="A5411" s="113" t="s">
        <v>10491</v>
      </c>
      <c r="D5411" s="113" t="s">
        <v>9778</v>
      </c>
      <c r="E5411" s="113">
        <f t="shared" si="84"/>
        <v>30490024</v>
      </c>
      <c r="F5411" s="113" t="s">
        <v>11571</v>
      </c>
      <c r="G5411" s="113" t="s">
        <v>9259</v>
      </c>
      <c r="H5411" s="113" t="s">
        <v>10518</v>
      </c>
      <c r="I5411" s="113" t="s">
        <v>6416</v>
      </c>
    </row>
    <row r="5412" spans="1:12" x14ac:dyDescent="0.2">
      <c r="A5412" s="113" t="s">
        <v>10491</v>
      </c>
      <c r="D5412" s="113" t="s">
        <v>9779</v>
      </c>
      <c r="E5412" s="113">
        <f t="shared" si="84"/>
        <v>30490031</v>
      </c>
      <c r="F5412" s="113" t="s">
        <v>11571</v>
      </c>
      <c r="G5412" s="113" t="s">
        <v>9259</v>
      </c>
      <c r="H5412" s="113" t="s">
        <v>10518</v>
      </c>
      <c r="I5412" s="113" t="s">
        <v>9780</v>
      </c>
      <c r="K5412" s="115"/>
      <c r="L5412" s="113"/>
    </row>
    <row r="5413" spans="1:12" x14ac:dyDescent="0.2">
      <c r="A5413" s="113" t="s">
        <v>10491</v>
      </c>
      <c r="D5413" s="113" t="s">
        <v>9781</v>
      </c>
      <c r="E5413" s="113">
        <f t="shared" si="84"/>
        <v>30490032</v>
      </c>
      <c r="F5413" s="113" t="s">
        <v>11571</v>
      </c>
      <c r="G5413" s="113" t="s">
        <v>9259</v>
      </c>
      <c r="H5413" s="113" t="s">
        <v>10518</v>
      </c>
      <c r="I5413" s="113" t="s">
        <v>9782</v>
      </c>
    </row>
    <row r="5414" spans="1:12" x14ac:dyDescent="0.2">
      <c r="A5414" s="113" t="s">
        <v>10491</v>
      </c>
      <c r="D5414" s="113" t="s">
        <v>9783</v>
      </c>
      <c r="E5414" s="113">
        <f t="shared" si="84"/>
        <v>30490033</v>
      </c>
      <c r="F5414" s="113" t="s">
        <v>11571</v>
      </c>
      <c r="G5414" s="113" t="s">
        <v>9259</v>
      </c>
      <c r="H5414" s="113" t="s">
        <v>10518</v>
      </c>
      <c r="I5414" s="113" t="s">
        <v>9784</v>
      </c>
    </row>
    <row r="5415" spans="1:12" x14ac:dyDescent="0.2">
      <c r="A5415" s="113" t="s">
        <v>10491</v>
      </c>
      <c r="D5415" s="113" t="s">
        <v>9785</v>
      </c>
      <c r="E5415" s="113">
        <f t="shared" si="84"/>
        <v>30490034</v>
      </c>
      <c r="F5415" s="113" t="s">
        <v>11571</v>
      </c>
      <c r="G5415" s="113" t="s">
        <v>9259</v>
      </c>
      <c r="H5415" s="113" t="s">
        <v>10518</v>
      </c>
      <c r="I5415" s="113" t="s">
        <v>9786</v>
      </c>
    </row>
    <row r="5416" spans="1:12" x14ac:dyDescent="0.2">
      <c r="A5416" s="113" t="s">
        <v>10491</v>
      </c>
      <c r="D5416" s="113" t="s">
        <v>9787</v>
      </c>
      <c r="E5416" s="113">
        <f t="shared" si="84"/>
        <v>30490035</v>
      </c>
      <c r="F5416" s="113" t="s">
        <v>11571</v>
      </c>
      <c r="G5416" s="113" t="s">
        <v>9259</v>
      </c>
      <c r="H5416" s="113" t="s">
        <v>10518</v>
      </c>
      <c r="I5416" s="113" t="s">
        <v>9788</v>
      </c>
      <c r="K5416" s="115">
        <v>36265</v>
      </c>
      <c r="L5416" s="113" t="s">
        <v>9789</v>
      </c>
    </row>
    <row r="5417" spans="1:12" x14ac:dyDescent="0.2">
      <c r="A5417" s="113" t="s">
        <v>10491</v>
      </c>
      <c r="D5417" s="113" t="s">
        <v>9790</v>
      </c>
      <c r="E5417" s="113">
        <f t="shared" si="84"/>
        <v>30499999</v>
      </c>
      <c r="F5417" s="113" t="s">
        <v>11571</v>
      </c>
      <c r="G5417" s="113" t="s">
        <v>9259</v>
      </c>
      <c r="H5417" s="113" t="s">
        <v>7789</v>
      </c>
      <c r="I5417" s="113" t="s">
        <v>7493</v>
      </c>
    </row>
    <row r="5418" spans="1:12" x14ac:dyDescent="0.2">
      <c r="A5418" s="113" t="s">
        <v>10491</v>
      </c>
      <c r="D5418" s="113" t="s">
        <v>9791</v>
      </c>
      <c r="E5418" s="113">
        <f t="shared" si="84"/>
        <v>30500101</v>
      </c>
      <c r="F5418" s="113" t="s">
        <v>11571</v>
      </c>
      <c r="G5418" s="113" t="s">
        <v>9792</v>
      </c>
      <c r="H5418" s="113" t="s">
        <v>9793</v>
      </c>
      <c r="I5418" s="113" t="s">
        <v>9794</v>
      </c>
      <c r="K5418" s="115"/>
      <c r="L5418" s="113"/>
    </row>
    <row r="5419" spans="1:12" x14ac:dyDescent="0.2">
      <c r="A5419" s="113" t="s">
        <v>10491</v>
      </c>
      <c r="D5419" s="113" t="s">
        <v>9795</v>
      </c>
      <c r="E5419" s="113">
        <f t="shared" si="84"/>
        <v>30500102</v>
      </c>
      <c r="F5419" s="113" t="s">
        <v>11571</v>
      </c>
      <c r="G5419" s="113" t="s">
        <v>9792</v>
      </c>
      <c r="H5419" s="113" t="s">
        <v>9793</v>
      </c>
      <c r="I5419" s="113" t="s">
        <v>9796</v>
      </c>
      <c r="K5419" s="115"/>
      <c r="L5419" s="113"/>
    </row>
    <row r="5420" spans="1:12" x14ac:dyDescent="0.2">
      <c r="A5420" s="113" t="s">
        <v>10491</v>
      </c>
      <c r="D5420" s="113" t="s">
        <v>9797</v>
      </c>
      <c r="E5420" s="113">
        <f t="shared" si="84"/>
        <v>30500103</v>
      </c>
      <c r="F5420" s="113" t="s">
        <v>11571</v>
      </c>
      <c r="G5420" s="113" t="s">
        <v>9792</v>
      </c>
      <c r="H5420" s="113" t="s">
        <v>9793</v>
      </c>
      <c r="I5420" s="113" t="s">
        <v>9798</v>
      </c>
    </row>
    <row r="5421" spans="1:12" x14ac:dyDescent="0.2">
      <c r="A5421" s="113" t="s">
        <v>10491</v>
      </c>
      <c r="D5421" s="113" t="s">
        <v>9799</v>
      </c>
      <c r="E5421" s="113">
        <f t="shared" si="84"/>
        <v>30500104</v>
      </c>
      <c r="F5421" s="113" t="s">
        <v>11571</v>
      </c>
      <c r="G5421" s="113" t="s">
        <v>9792</v>
      </c>
      <c r="H5421" s="113" t="s">
        <v>9793</v>
      </c>
      <c r="I5421" s="113" t="s">
        <v>9800</v>
      </c>
    </row>
    <row r="5422" spans="1:12" x14ac:dyDescent="0.2">
      <c r="A5422" s="113" t="s">
        <v>10491</v>
      </c>
      <c r="D5422" s="113" t="s">
        <v>9801</v>
      </c>
      <c r="E5422" s="113">
        <f t="shared" si="84"/>
        <v>30500105</v>
      </c>
      <c r="F5422" s="113" t="s">
        <v>11571</v>
      </c>
      <c r="G5422" s="113" t="s">
        <v>9792</v>
      </c>
      <c r="H5422" s="113" t="s">
        <v>9793</v>
      </c>
      <c r="I5422" s="113" t="s">
        <v>4981</v>
      </c>
    </row>
    <row r="5423" spans="1:12" x14ac:dyDescent="0.2">
      <c r="A5423" s="113" t="s">
        <v>10491</v>
      </c>
      <c r="D5423" s="113" t="s">
        <v>12724</v>
      </c>
      <c r="E5423" s="113">
        <f t="shared" si="84"/>
        <v>30500106</v>
      </c>
      <c r="F5423" s="113" t="s">
        <v>11571</v>
      </c>
      <c r="G5423" s="113" t="s">
        <v>9792</v>
      </c>
      <c r="H5423" s="113" t="s">
        <v>9793</v>
      </c>
      <c r="I5423" s="113" t="s">
        <v>12725</v>
      </c>
    </row>
    <row r="5424" spans="1:12" x14ac:dyDescent="0.2">
      <c r="A5424" s="113" t="s">
        <v>10491</v>
      </c>
      <c r="D5424" s="113" t="s">
        <v>12726</v>
      </c>
      <c r="E5424" s="113">
        <f t="shared" si="84"/>
        <v>30500107</v>
      </c>
      <c r="F5424" s="113" t="s">
        <v>11571</v>
      </c>
      <c r="G5424" s="113" t="s">
        <v>9792</v>
      </c>
      <c r="H5424" s="113" t="s">
        <v>9793</v>
      </c>
      <c r="I5424" s="113" t="s">
        <v>12727</v>
      </c>
    </row>
    <row r="5425" spans="1:9" x14ac:dyDescent="0.2">
      <c r="A5425" s="113" t="s">
        <v>10491</v>
      </c>
      <c r="D5425" s="113" t="s">
        <v>12728</v>
      </c>
      <c r="E5425" s="113">
        <f t="shared" si="84"/>
        <v>30500108</v>
      </c>
      <c r="F5425" s="113" t="s">
        <v>11571</v>
      </c>
      <c r="G5425" s="113" t="s">
        <v>9792</v>
      </c>
      <c r="H5425" s="113" t="s">
        <v>9793</v>
      </c>
      <c r="I5425" s="113" t="s">
        <v>12729</v>
      </c>
    </row>
    <row r="5426" spans="1:9" x14ac:dyDescent="0.2">
      <c r="A5426" s="113" t="s">
        <v>10491</v>
      </c>
      <c r="D5426" s="113" t="s">
        <v>12730</v>
      </c>
      <c r="E5426" s="113">
        <f t="shared" si="84"/>
        <v>30500110</v>
      </c>
      <c r="F5426" s="113" t="s">
        <v>11571</v>
      </c>
      <c r="G5426" s="113" t="s">
        <v>9792</v>
      </c>
      <c r="H5426" s="113" t="s">
        <v>9793</v>
      </c>
      <c r="I5426" s="113" t="s">
        <v>12731</v>
      </c>
    </row>
    <row r="5427" spans="1:9" x14ac:dyDescent="0.2">
      <c r="A5427" s="113" t="s">
        <v>10491</v>
      </c>
      <c r="D5427" s="113" t="s">
        <v>12732</v>
      </c>
      <c r="E5427" s="113">
        <f t="shared" si="84"/>
        <v>30500111</v>
      </c>
      <c r="F5427" s="113" t="s">
        <v>11571</v>
      </c>
      <c r="G5427" s="113" t="s">
        <v>9792</v>
      </c>
      <c r="H5427" s="113" t="s">
        <v>9793</v>
      </c>
      <c r="I5427" s="113" t="s">
        <v>12733</v>
      </c>
    </row>
    <row r="5428" spans="1:9" x14ac:dyDescent="0.2">
      <c r="A5428" s="113" t="s">
        <v>10491</v>
      </c>
      <c r="D5428" s="113" t="s">
        <v>12734</v>
      </c>
      <c r="E5428" s="113">
        <f t="shared" si="84"/>
        <v>30500112</v>
      </c>
      <c r="F5428" s="113" t="s">
        <v>11571</v>
      </c>
      <c r="G5428" s="113" t="s">
        <v>9792</v>
      </c>
      <c r="H5428" s="113" t="s">
        <v>9793</v>
      </c>
      <c r="I5428" s="113" t="s">
        <v>12735</v>
      </c>
    </row>
    <row r="5429" spans="1:9" x14ac:dyDescent="0.2">
      <c r="A5429" s="113" t="s">
        <v>10491</v>
      </c>
      <c r="D5429" s="113" t="s">
        <v>12736</v>
      </c>
      <c r="E5429" s="113">
        <f t="shared" si="84"/>
        <v>30500113</v>
      </c>
      <c r="F5429" s="113" t="s">
        <v>11571</v>
      </c>
      <c r="G5429" s="113" t="s">
        <v>9792</v>
      </c>
      <c r="H5429" s="113" t="s">
        <v>9793</v>
      </c>
      <c r="I5429" s="113" t="s">
        <v>12737</v>
      </c>
    </row>
    <row r="5430" spans="1:9" x14ac:dyDescent="0.2">
      <c r="A5430" s="113" t="s">
        <v>10491</v>
      </c>
      <c r="D5430" s="113" t="s">
        <v>12738</v>
      </c>
      <c r="E5430" s="113">
        <f t="shared" si="84"/>
        <v>30500114</v>
      </c>
      <c r="F5430" s="113" t="s">
        <v>11571</v>
      </c>
      <c r="G5430" s="113" t="s">
        <v>9792</v>
      </c>
      <c r="H5430" s="113" t="s">
        <v>9793</v>
      </c>
      <c r="I5430" s="113" t="s">
        <v>12739</v>
      </c>
    </row>
    <row r="5431" spans="1:9" x14ac:dyDescent="0.2">
      <c r="A5431" s="113" t="s">
        <v>10491</v>
      </c>
      <c r="D5431" s="113" t="s">
        <v>12740</v>
      </c>
      <c r="E5431" s="113">
        <f t="shared" si="84"/>
        <v>30500115</v>
      </c>
      <c r="F5431" s="113" t="s">
        <v>11571</v>
      </c>
      <c r="G5431" s="113" t="s">
        <v>9792</v>
      </c>
      <c r="H5431" s="113" t="s">
        <v>9793</v>
      </c>
      <c r="I5431" s="113" t="s">
        <v>12741</v>
      </c>
    </row>
    <row r="5432" spans="1:9" x14ac:dyDescent="0.2">
      <c r="A5432" s="113" t="s">
        <v>10491</v>
      </c>
      <c r="D5432" s="113" t="s">
        <v>12742</v>
      </c>
      <c r="E5432" s="113">
        <f t="shared" si="84"/>
        <v>30500116</v>
      </c>
      <c r="F5432" s="113" t="s">
        <v>11571</v>
      </c>
      <c r="G5432" s="113" t="s">
        <v>9792</v>
      </c>
      <c r="H5432" s="113" t="s">
        <v>9793</v>
      </c>
      <c r="I5432" s="113" t="s">
        <v>12743</v>
      </c>
    </row>
    <row r="5433" spans="1:9" x14ac:dyDescent="0.2">
      <c r="A5433" s="113" t="s">
        <v>10491</v>
      </c>
      <c r="D5433" s="113" t="s">
        <v>12744</v>
      </c>
      <c r="E5433" s="113">
        <f t="shared" si="84"/>
        <v>30500117</v>
      </c>
      <c r="F5433" s="113" t="s">
        <v>11571</v>
      </c>
      <c r="G5433" s="113" t="s">
        <v>9792</v>
      </c>
      <c r="H5433" s="113" t="s">
        <v>9793</v>
      </c>
      <c r="I5433" s="113" t="s">
        <v>9825</v>
      </c>
    </row>
    <row r="5434" spans="1:9" x14ac:dyDescent="0.2">
      <c r="A5434" s="113" t="s">
        <v>10491</v>
      </c>
      <c r="D5434" s="113" t="s">
        <v>9826</v>
      </c>
      <c r="E5434" s="113">
        <f t="shared" si="84"/>
        <v>30500118</v>
      </c>
      <c r="F5434" s="113" t="s">
        <v>11571</v>
      </c>
      <c r="G5434" s="113" t="s">
        <v>9792</v>
      </c>
      <c r="H5434" s="113" t="s">
        <v>9793</v>
      </c>
      <c r="I5434" s="113" t="s">
        <v>9827</v>
      </c>
    </row>
    <row r="5435" spans="1:9" x14ac:dyDescent="0.2">
      <c r="A5435" s="113" t="s">
        <v>10491</v>
      </c>
      <c r="D5435" s="113" t="s">
        <v>9828</v>
      </c>
      <c r="E5435" s="113">
        <f t="shared" si="84"/>
        <v>30500119</v>
      </c>
      <c r="F5435" s="113" t="s">
        <v>11571</v>
      </c>
      <c r="G5435" s="113" t="s">
        <v>9792</v>
      </c>
      <c r="H5435" s="113" t="s">
        <v>9793</v>
      </c>
      <c r="I5435" s="113" t="s">
        <v>9829</v>
      </c>
    </row>
    <row r="5436" spans="1:9" x14ac:dyDescent="0.2">
      <c r="A5436" s="113" t="s">
        <v>10491</v>
      </c>
      <c r="D5436" s="113" t="s">
        <v>9830</v>
      </c>
      <c r="E5436" s="113">
        <f t="shared" si="84"/>
        <v>30500120</v>
      </c>
      <c r="F5436" s="113" t="s">
        <v>11571</v>
      </c>
      <c r="G5436" s="113" t="s">
        <v>9792</v>
      </c>
      <c r="H5436" s="113" t="s">
        <v>9793</v>
      </c>
      <c r="I5436" s="113" t="s">
        <v>9831</v>
      </c>
    </row>
    <row r="5437" spans="1:9" x14ac:dyDescent="0.2">
      <c r="A5437" s="113" t="s">
        <v>10491</v>
      </c>
      <c r="D5437" s="113" t="s">
        <v>9832</v>
      </c>
      <c r="E5437" s="113">
        <f t="shared" si="84"/>
        <v>30500121</v>
      </c>
      <c r="F5437" s="113" t="s">
        <v>11571</v>
      </c>
      <c r="G5437" s="113" t="s">
        <v>9792</v>
      </c>
      <c r="H5437" s="113" t="s">
        <v>9793</v>
      </c>
      <c r="I5437" s="113" t="s">
        <v>9833</v>
      </c>
    </row>
    <row r="5438" spans="1:9" x14ac:dyDescent="0.2">
      <c r="A5438" s="113" t="s">
        <v>10491</v>
      </c>
      <c r="D5438" s="113" t="s">
        <v>9834</v>
      </c>
      <c r="E5438" s="113">
        <f t="shared" si="84"/>
        <v>30500130</v>
      </c>
      <c r="F5438" s="113" t="s">
        <v>11571</v>
      </c>
      <c r="G5438" s="113" t="s">
        <v>9792</v>
      </c>
      <c r="H5438" s="113" t="s">
        <v>9793</v>
      </c>
      <c r="I5438" s="113" t="s">
        <v>9835</v>
      </c>
    </row>
    <row r="5439" spans="1:9" x14ac:dyDescent="0.2">
      <c r="A5439" s="113" t="s">
        <v>10491</v>
      </c>
      <c r="D5439" s="113" t="s">
        <v>9836</v>
      </c>
      <c r="E5439" s="113">
        <f t="shared" si="84"/>
        <v>30500131</v>
      </c>
      <c r="F5439" s="113" t="s">
        <v>11571</v>
      </c>
      <c r="G5439" s="113" t="s">
        <v>9792</v>
      </c>
      <c r="H5439" s="113" t="s">
        <v>9793</v>
      </c>
      <c r="I5439" s="113" t="s">
        <v>9837</v>
      </c>
    </row>
    <row r="5440" spans="1:9" x14ac:dyDescent="0.2">
      <c r="A5440" s="113" t="s">
        <v>10491</v>
      </c>
      <c r="D5440" s="113" t="s">
        <v>9838</v>
      </c>
      <c r="E5440" s="113">
        <f t="shared" si="84"/>
        <v>30500132</v>
      </c>
      <c r="F5440" s="113" t="s">
        <v>11571</v>
      </c>
      <c r="G5440" s="113" t="s">
        <v>9792</v>
      </c>
      <c r="H5440" s="113" t="s">
        <v>9793</v>
      </c>
      <c r="I5440" s="113" t="s">
        <v>9839</v>
      </c>
    </row>
    <row r="5441" spans="1:9" x14ac:dyDescent="0.2">
      <c r="A5441" s="113" t="s">
        <v>10491</v>
      </c>
      <c r="D5441" s="113" t="s">
        <v>9840</v>
      </c>
      <c r="E5441" s="113">
        <f t="shared" si="84"/>
        <v>30500133</v>
      </c>
      <c r="F5441" s="113" t="s">
        <v>11571</v>
      </c>
      <c r="G5441" s="113" t="s">
        <v>9792</v>
      </c>
      <c r="H5441" s="113" t="s">
        <v>9793</v>
      </c>
      <c r="I5441" s="113" t="s">
        <v>9841</v>
      </c>
    </row>
    <row r="5442" spans="1:9" x14ac:dyDescent="0.2">
      <c r="A5442" s="113" t="s">
        <v>10491</v>
      </c>
      <c r="D5442" s="113" t="s">
        <v>9842</v>
      </c>
      <c r="E5442" s="113">
        <f t="shared" ref="E5442:E5505" si="85">VALUE(D5442)</f>
        <v>30500134</v>
      </c>
      <c r="F5442" s="113" t="s">
        <v>11571</v>
      </c>
      <c r="G5442" s="113" t="s">
        <v>9792</v>
      </c>
      <c r="H5442" s="113" t="s">
        <v>9793</v>
      </c>
      <c r="I5442" s="113" t="s">
        <v>9843</v>
      </c>
    </row>
    <row r="5443" spans="1:9" x14ac:dyDescent="0.2">
      <c r="A5443" s="113" t="s">
        <v>10491</v>
      </c>
      <c r="D5443" s="113" t="s">
        <v>9844</v>
      </c>
      <c r="E5443" s="113">
        <f t="shared" si="85"/>
        <v>30500135</v>
      </c>
      <c r="F5443" s="113" t="s">
        <v>11571</v>
      </c>
      <c r="G5443" s="113" t="s">
        <v>9792</v>
      </c>
      <c r="H5443" s="113" t="s">
        <v>9793</v>
      </c>
      <c r="I5443" s="113" t="s">
        <v>9845</v>
      </c>
    </row>
    <row r="5444" spans="1:9" x14ac:dyDescent="0.2">
      <c r="A5444" s="113" t="s">
        <v>10491</v>
      </c>
      <c r="D5444" s="113" t="s">
        <v>9846</v>
      </c>
      <c r="E5444" s="113">
        <f t="shared" si="85"/>
        <v>30500140</v>
      </c>
      <c r="F5444" s="113" t="s">
        <v>11571</v>
      </c>
      <c r="G5444" s="113" t="s">
        <v>9792</v>
      </c>
      <c r="H5444" s="113" t="s">
        <v>9793</v>
      </c>
      <c r="I5444" s="113" t="s">
        <v>9847</v>
      </c>
    </row>
    <row r="5445" spans="1:9" x14ac:dyDescent="0.2">
      <c r="A5445" s="113" t="s">
        <v>10491</v>
      </c>
      <c r="D5445" s="113" t="s">
        <v>9848</v>
      </c>
      <c r="E5445" s="113">
        <f t="shared" si="85"/>
        <v>30500141</v>
      </c>
      <c r="F5445" s="113" t="s">
        <v>11571</v>
      </c>
      <c r="G5445" s="113" t="s">
        <v>9792</v>
      </c>
      <c r="H5445" s="113" t="s">
        <v>9793</v>
      </c>
      <c r="I5445" s="113" t="s">
        <v>9849</v>
      </c>
    </row>
    <row r="5446" spans="1:9" x14ac:dyDescent="0.2">
      <c r="A5446" s="113" t="s">
        <v>10491</v>
      </c>
      <c r="D5446" s="113" t="s">
        <v>9850</v>
      </c>
      <c r="E5446" s="113">
        <f t="shared" si="85"/>
        <v>30500142</v>
      </c>
      <c r="F5446" s="113" t="s">
        <v>11571</v>
      </c>
      <c r="G5446" s="113" t="s">
        <v>9792</v>
      </c>
      <c r="H5446" s="113" t="s">
        <v>9793</v>
      </c>
      <c r="I5446" s="113" t="s">
        <v>6942</v>
      </c>
    </row>
    <row r="5447" spans="1:9" x14ac:dyDescent="0.2">
      <c r="A5447" s="113" t="s">
        <v>10491</v>
      </c>
      <c r="D5447" s="113" t="s">
        <v>6943</v>
      </c>
      <c r="E5447" s="113">
        <f t="shared" si="85"/>
        <v>30500143</v>
      </c>
      <c r="F5447" s="113" t="s">
        <v>11571</v>
      </c>
      <c r="G5447" s="113" t="s">
        <v>9792</v>
      </c>
      <c r="H5447" s="113" t="s">
        <v>9793</v>
      </c>
      <c r="I5447" s="113" t="s">
        <v>6928</v>
      </c>
    </row>
    <row r="5448" spans="1:9" x14ac:dyDescent="0.2">
      <c r="A5448" s="113" t="s">
        <v>10491</v>
      </c>
      <c r="D5448" s="113" t="s">
        <v>6929</v>
      </c>
      <c r="E5448" s="113">
        <f t="shared" si="85"/>
        <v>30500144</v>
      </c>
      <c r="F5448" s="113" t="s">
        <v>11571</v>
      </c>
      <c r="G5448" s="113" t="s">
        <v>9792</v>
      </c>
      <c r="H5448" s="113" t="s">
        <v>9793</v>
      </c>
      <c r="I5448" s="113" t="s">
        <v>6930</v>
      </c>
    </row>
    <row r="5449" spans="1:9" x14ac:dyDescent="0.2">
      <c r="A5449" s="113" t="s">
        <v>10491</v>
      </c>
      <c r="D5449" s="113" t="s">
        <v>6931</v>
      </c>
      <c r="E5449" s="113">
        <f t="shared" si="85"/>
        <v>30500145</v>
      </c>
      <c r="F5449" s="113" t="s">
        <v>11571</v>
      </c>
      <c r="G5449" s="113" t="s">
        <v>9792</v>
      </c>
      <c r="H5449" s="113" t="s">
        <v>9793</v>
      </c>
      <c r="I5449" s="113" t="s">
        <v>6932</v>
      </c>
    </row>
    <row r="5450" spans="1:9" x14ac:dyDescent="0.2">
      <c r="A5450" s="113" t="s">
        <v>10491</v>
      </c>
      <c r="D5450" s="113" t="s">
        <v>6933</v>
      </c>
      <c r="E5450" s="113">
        <f t="shared" si="85"/>
        <v>30500146</v>
      </c>
      <c r="F5450" s="113" t="s">
        <v>11571</v>
      </c>
      <c r="G5450" s="113" t="s">
        <v>9792</v>
      </c>
      <c r="H5450" s="113" t="s">
        <v>9793</v>
      </c>
      <c r="I5450" s="113" t="s">
        <v>6934</v>
      </c>
    </row>
    <row r="5451" spans="1:9" x14ac:dyDescent="0.2">
      <c r="A5451" s="113" t="s">
        <v>10491</v>
      </c>
      <c r="D5451" s="113" t="s">
        <v>6935</v>
      </c>
      <c r="E5451" s="113">
        <f t="shared" si="85"/>
        <v>30500147</v>
      </c>
      <c r="F5451" s="113" t="s">
        <v>11571</v>
      </c>
      <c r="G5451" s="113" t="s">
        <v>9792</v>
      </c>
      <c r="H5451" s="113" t="s">
        <v>9793</v>
      </c>
      <c r="I5451" s="113" t="s">
        <v>6936</v>
      </c>
    </row>
    <row r="5452" spans="1:9" x14ac:dyDescent="0.2">
      <c r="A5452" s="113" t="s">
        <v>10491</v>
      </c>
      <c r="D5452" s="113" t="s">
        <v>6937</v>
      </c>
      <c r="E5452" s="113">
        <f t="shared" si="85"/>
        <v>30500150</v>
      </c>
      <c r="F5452" s="113" t="s">
        <v>11571</v>
      </c>
      <c r="G5452" s="113" t="s">
        <v>9792</v>
      </c>
      <c r="H5452" s="113" t="s">
        <v>9793</v>
      </c>
      <c r="I5452" s="113" t="s">
        <v>6938</v>
      </c>
    </row>
    <row r="5453" spans="1:9" x14ac:dyDescent="0.2">
      <c r="A5453" s="113" t="s">
        <v>10491</v>
      </c>
      <c r="D5453" s="113" t="s">
        <v>6939</v>
      </c>
      <c r="E5453" s="113">
        <f t="shared" si="85"/>
        <v>30500151</v>
      </c>
      <c r="F5453" s="113" t="s">
        <v>11571</v>
      </c>
      <c r="G5453" s="113" t="s">
        <v>9792</v>
      </c>
      <c r="H5453" s="113" t="s">
        <v>9793</v>
      </c>
      <c r="I5453" s="113" t="s">
        <v>6940</v>
      </c>
    </row>
    <row r="5454" spans="1:9" x14ac:dyDescent="0.2">
      <c r="A5454" s="113" t="s">
        <v>10491</v>
      </c>
      <c r="D5454" s="113" t="s">
        <v>6941</v>
      </c>
      <c r="E5454" s="113">
        <f t="shared" si="85"/>
        <v>30500152</v>
      </c>
      <c r="F5454" s="113" t="s">
        <v>11571</v>
      </c>
      <c r="G5454" s="113" t="s">
        <v>9792</v>
      </c>
      <c r="H5454" s="113" t="s">
        <v>9793</v>
      </c>
      <c r="I5454" s="113" t="s">
        <v>4171</v>
      </c>
    </row>
    <row r="5455" spans="1:9" x14ac:dyDescent="0.2">
      <c r="A5455" s="113" t="s">
        <v>10491</v>
      </c>
      <c r="D5455" s="113" t="s">
        <v>4172</v>
      </c>
      <c r="E5455" s="113">
        <f t="shared" si="85"/>
        <v>30500153</v>
      </c>
      <c r="F5455" s="113" t="s">
        <v>11571</v>
      </c>
      <c r="G5455" s="113" t="s">
        <v>9792</v>
      </c>
      <c r="H5455" s="113" t="s">
        <v>9793</v>
      </c>
      <c r="I5455" s="113" t="s">
        <v>4173</v>
      </c>
    </row>
    <row r="5456" spans="1:9" x14ac:dyDescent="0.2">
      <c r="A5456" s="113" t="s">
        <v>10491</v>
      </c>
      <c r="D5456" s="113" t="s">
        <v>4174</v>
      </c>
      <c r="E5456" s="113">
        <f t="shared" si="85"/>
        <v>30500154</v>
      </c>
      <c r="F5456" s="113" t="s">
        <v>11571</v>
      </c>
      <c r="G5456" s="113" t="s">
        <v>9792</v>
      </c>
      <c r="H5456" s="113" t="s">
        <v>9793</v>
      </c>
      <c r="I5456" s="113" t="s">
        <v>4175</v>
      </c>
    </row>
    <row r="5457" spans="1:12" x14ac:dyDescent="0.2">
      <c r="A5457" s="113" t="s">
        <v>10491</v>
      </c>
      <c r="D5457" s="113" t="s">
        <v>4176</v>
      </c>
      <c r="E5457" s="113">
        <f t="shared" si="85"/>
        <v>30500198</v>
      </c>
      <c r="F5457" s="113" t="s">
        <v>11571</v>
      </c>
      <c r="G5457" s="113" t="s">
        <v>9792</v>
      </c>
      <c r="H5457" s="113" t="s">
        <v>9793</v>
      </c>
      <c r="I5457" s="113" t="s">
        <v>7789</v>
      </c>
    </row>
    <row r="5458" spans="1:12" x14ac:dyDescent="0.2">
      <c r="A5458" s="113" t="s">
        <v>10491</v>
      </c>
      <c r="D5458" s="113" t="s">
        <v>4177</v>
      </c>
      <c r="E5458" s="113">
        <f t="shared" si="85"/>
        <v>30500199</v>
      </c>
      <c r="F5458" s="113" t="s">
        <v>11571</v>
      </c>
      <c r="G5458" s="113" t="s">
        <v>9792</v>
      </c>
      <c r="H5458" s="113" t="s">
        <v>9793</v>
      </c>
      <c r="I5458" s="113" t="s">
        <v>11744</v>
      </c>
    </row>
    <row r="5459" spans="1:12" x14ac:dyDescent="0.2">
      <c r="A5459" s="113" t="s">
        <v>10491</v>
      </c>
      <c r="D5459" s="113" t="s">
        <v>4178</v>
      </c>
      <c r="E5459" s="113">
        <f t="shared" si="85"/>
        <v>30500201</v>
      </c>
      <c r="F5459" s="113" t="s">
        <v>11571</v>
      </c>
      <c r="G5459" s="113" t="s">
        <v>9792</v>
      </c>
      <c r="H5459" s="113" t="s">
        <v>4179</v>
      </c>
      <c r="I5459" s="113" t="s">
        <v>4180</v>
      </c>
    </row>
    <row r="5460" spans="1:12" x14ac:dyDescent="0.2">
      <c r="A5460" s="113" t="s">
        <v>10491</v>
      </c>
      <c r="D5460" s="113" t="s">
        <v>4181</v>
      </c>
      <c r="E5460" s="113">
        <f t="shared" si="85"/>
        <v>30500202</v>
      </c>
      <c r="F5460" s="113" t="s">
        <v>11571</v>
      </c>
      <c r="G5460" s="113" t="s">
        <v>9792</v>
      </c>
      <c r="H5460" s="113" t="s">
        <v>4179</v>
      </c>
      <c r="I5460" s="113" t="s">
        <v>4182</v>
      </c>
      <c r="K5460" s="115">
        <v>36866</v>
      </c>
      <c r="L5460" s="113" t="s">
        <v>4183</v>
      </c>
    </row>
    <row r="5461" spans="1:12" x14ac:dyDescent="0.2">
      <c r="A5461" s="113" t="s">
        <v>10491</v>
      </c>
      <c r="D5461" s="113" t="s">
        <v>4184</v>
      </c>
      <c r="E5461" s="113">
        <f t="shared" si="85"/>
        <v>30500203</v>
      </c>
      <c r="F5461" s="113" t="s">
        <v>11571</v>
      </c>
      <c r="G5461" s="113" t="s">
        <v>9792</v>
      </c>
      <c r="H5461" s="113" t="s">
        <v>4179</v>
      </c>
      <c r="I5461" s="113" t="s">
        <v>14408</v>
      </c>
    </row>
    <row r="5462" spans="1:12" x14ac:dyDescent="0.2">
      <c r="A5462" s="113" t="s">
        <v>10491</v>
      </c>
      <c r="D5462" s="113" t="s">
        <v>4185</v>
      </c>
      <c r="E5462" s="113">
        <f t="shared" si="85"/>
        <v>30500204</v>
      </c>
      <c r="F5462" s="113" t="s">
        <v>11571</v>
      </c>
      <c r="G5462" s="113" t="s">
        <v>9792</v>
      </c>
      <c r="H5462" s="113" t="s">
        <v>4179</v>
      </c>
      <c r="I5462" s="113" t="s">
        <v>4186</v>
      </c>
    </row>
    <row r="5463" spans="1:12" x14ac:dyDescent="0.2">
      <c r="A5463" s="113" t="s">
        <v>10491</v>
      </c>
      <c r="D5463" s="113" t="s">
        <v>4187</v>
      </c>
      <c r="E5463" s="113">
        <f t="shared" si="85"/>
        <v>30500205</v>
      </c>
      <c r="F5463" s="113" t="s">
        <v>11571</v>
      </c>
      <c r="G5463" s="113" t="s">
        <v>9792</v>
      </c>
      <c r="H5463" s="113" t="s">
        <v>4179</v>
      </c>
      <c r="I5463" s="113" t="s">
        <v>4188</v>
      </c>
      <c r="K5463" s="115">
        <v>36866</v>
      </c>
      <c r="L5463" s="113" t="s">
        <v>4189</v>
      </c>
    </row>
    <row r="5464" spans="1:12" x14ac:dyDescent="0.2">
      <c r="A5464" s="113" t="s">
        <v>10491</v>
      </c>
      <c r="D5464" s="113" t="s">
        <v>4190</v>
      </c>
      <c r="E5464" s="113">
        <f t="shared" si="85"/>
        <v>30500206</v>
      </c>
      <c r="F5464" s="113" t="s">
        <v>11571</v>
      </c>
      <c r="G5464" s="113" t="s">
        <v>9792</v>
      </c>
      <c r="H5464" s="113" t="s">
        <v>4179</v>
      </c>
      <c r="I5464" s="113" t="s">
        <v>4191</v>
      </c>
      <c r="K5464" s="115">
        <v>36866</v>
      </c>
      <c r="L5464" s="113" t="s">
        <v>4192</v>
      </c>
    </row>
    <row r="5465" spans="1:12" x14ac:dyDescent="0.2">
      <c r="A5465" s="113" t="s">
        <v>10491</v>
      </c>
      <c r="D5465" s="113" t="s">
        <v>4193</v>
      </c>
      <c r="E5465" s="113">
        <f t="shared" si="85"/>
        <v>30500207</v>
      </c>
      <c r="F5465" s="113" t="s">
        <v>11571</v>
      </c>
      <c r="G5465" s="113" t="s">
        <v>9792</v>
      </c>
      <c r="H5465" s="113" t="s">
        <v>4179</v>
      </c>
      <c r="I5465" s="113" t="s">
        <v>6966</v>
      </c>
      <c r="K5465" s="115">
        <v>36866</v>
      </c>
      <c r="L5465" s="113" t="s">
        <v>4192</v>
      </c>
    </row>
    <row r="5466" spans="1:12" x14ac:dyDescent="0.2">
      <c r="A5466" s="113" t="s">
        <v>10491</v>
      </c>
      <c r="D5466" s="113" t="s">
        <v>6967</v>
      </c>
      <c r="E5466" s="113">
        <f t="shared" si="85"/>
        <v>30500208</v>
      </c>
      <c r="F5466" s="113" t="s">
        <v>11571</v>
      </c>
      <c r="G5466" s="113" t="s">
        <v>9792</v>
      </c>
      <c r="H5466" s="113" t="s">
        <v>4179</v>
      </c>
      <c r="I5466" s="113" t="s">
        <v>6968</v>
      </c>
      <c r="K5466" s="115">
        <v>36866</v>
      </c>
      <c r="L5466" s="113" t="s">
        <v>4192</v>
      </c>
    </row>
    <row r="5467" spans="1:12" x14ac:dyDescent="0.2">
      <c r="A5467" s="113" t="s">
        <v>10491</v>
      </c>
      <c r="D5467" s="113" t="s">
        <v>6969</v>
      </c>
      <c r="E5467" s="113">
        <f t="shared" si="85"/>
        <v>30500209</v>
      </c>
      <c r="F5467" s="113" t="s">
        <v>11571</v>
      </c>
      <c r="G5467" s="113" t="s">
        <v>9792</v>
      </c>
      <c r="H5467" s="113" t="s">
        <v>4179</v>
      </c>
      <c r="I5467" s="113" t="s">
        <v>6970</v>
      </c>
      <c r="K5467" s="115">
        <v>36866</v>
      </c>
      <c r="L5467" s="113" t="s">
        <v>4192</v>
      </c>
    </row>
    <row r="5468" spans="1:12" x14ac:dyDescent="0.2">
      <c r="A5468" s="113" t="s">
        <v>10491</v>
      </c>
      <c r="D5468" s="113" t="s">
        <v>6971</v>
      </c>
      <c r="E5468" s="113">
        <f t="shared" si="85"/>
        <v>30500210</v>
      </c>
      <c r="F5468" s="113" t="s">
        <v>11571</v>
      </c>
      <c r="G5468" s="113" t="s">
        <v>9792</v>
      </c>
      <c r="H5468" s="113" t="s">
        <v>4179</v>
      </c>
      <c r="I5468" s="113" t="s">
        <v>6972</v>
      </c>
    </row>
    <row r="5469" spans="1:12" x14ac:dyDescent="0.2">
      <c r="A5469" s="113" t="s">
        <v>10491</v>
      </c>
      <c r="D5469" s="113" t="s">
        <v>6973</v>
      </c>
      <c r="E5469" s="113">
        <f t="shared" si="85"/>
        <v>30500211</v>
      </c>
      <c r="F5469" s="113" t="s">
        <v>11571</v>
      </c>
      <c r="G5469" s="113" t="s">
        <v>9792</v>
      </c>
      <c r="H5469" s="113" t="s">
        <v>4179</v>
      </c>
      <c r="I5469" s="113" t="s">
        <v>6974</v>
      </c>
    </row>
    <row r="5470" spans="1:12" x14ac:dyDescent="0.2">
      <c r="A5470" s="113" t="s">
        <v>10491</v>
      </c>
      <c r="D5470" s="113" t="s">
        <v>6975</v>
      </c>
      <c r="E5470" s="113">
        <f t="shared" si="85"/>
        <v>30500212</v>
      </c>
      <c r="F5470" s="113" t="s">
        <v>11571</v>
      </c>
      <c r="G5470" s="113" t="s">
        <v>9792</v>
      </c>
      <c r="H5470" s="113" t="s">
        <v>4179</v>
      </c>
      <c r="I5470" s="113" t="s">
        <v>6976</v>
      </c>
      <c r="K5470" s="115">
        <v>36866</v>
      </c>
      <c r="L5470" s="113" t="s">
        <v>6977</v>
      </c>
    </row>
    <row r="5471" spans="1:12" x14ac:dyDescent="0.2">
      <c r="A5471" s="113" t="s">
        <v>10491</v>
      </c>
      <c r="D5471" s="113" t="s">
        <v>6978</v>
      </c>
      <c r="E5471" s="113">
        <f t="shared" si="85"/>
        <v>30500213</v>
      </c>
      <c r="F5471" s="113" t="s">
        <v>11571</v>
      </c>
      <c r="G5471" s="113" t="s">
        <v>9792</v>
      </c>
      <c r="H5471" s="113" t="s">
        <v>4179</v>
      </c>
      <c r="I5471" s="113" t="s">
        <v>6979</v>
      </c>
    </row>
    <row r="5472" spans="1:12" x14ac:dyDescent="0.2">
      <c r="A5472" s="113" t="s">
        <v>10491</v>
      </c>
      <c r="D5472" s="113" t="s">
        <v>6980</v>
      </c>
      <c r="E5472" s="113">
        <f t="shared" si="85"/>
        <v>30500214</v>
      </c>
      <c r="F5472" s="113" t="s">
        <v>11571</v>
      </c>
      <c r="G5472" s="113" t="s">
        <v>9792</v>
      </c>
      <c r="H5472" s="113" t="s">
        <v>4179</v>
      </c>
      <c r="I5472" s="113" t="s">
        <v>6981</v>
      </c>
    </row>
    <row r="5473" spans="1:12" x14ac:dyDescent="0.2">
      <c r="A5473" s="113" t="s">
        <v>10491</v>
      </c>
      <c r="D5473" s="113" t="s">
        <v>6982</v>
      </c>
      <c r="E5473" s="113">
        <f t="shared" si="85"/>
        <v>30500215</v>
      </c>
      <c r="F5473" s="113" t="s">
        <v>11571</v>
      </c>
      <c r="G5473" s="113" t="s">
        <v>9792</v>
      </c>
      <c r="H5473" s="113" t="s">
        <v>4179</v>
      </c>
      <c r="I5473" s="113" t="s">
        <v>6983</v>
      </c>
    </row>
    <row r="5474" spans="1:12" x14ac:dyDescent="0.2">
      <c r="A5474" s="113" t="s">
        <v>10491</v>
      </c>
      <c r="D5474" s="113" t="s">
        <v>6984</v>
      </c>
      <c r="E5474" s="113">
        <f t="shared" si="85"/>
        <v>30500216</v>
      </c>
      <c r="F5474" s="113" t="s">
        <v>11571</v>
      </c>
      <c r="G5474" s="113" t="s">
        <v>9792</v>
      </c>
      <c r="H5474" s="113" t="s">
        <v>4179</v>
      </c>
      <c r="I5474" s="113" t="s">
        <v>6985</v>
      </c>
    </row>
    <row r="5475" spans="1:12" x14ac:dyDescent="0.2">
      <c r="A5475" s="113" t="s">
        <v>10491</v>
      </c>
      <c r="D5475" s="113" t="s">
        <v>6986</v>
      </c>
      <c r="E5475" s="113">
        <f t="shared" si="85"/>
        <v>30500217</v>
      </c>
      <c r="F5475" s="113" t="s">
        <v>11571</v>
      </c>
      <c r="G5475" s="113" t="s">
        <v>9792</v>
      </c>
      <c r="H5475" s="113" t="s">
        <v>4179</v>
      </c>
      <c r="I5475" s="113" t="s">
        <v>6987</v>
      </c>
    </row>
    <row r="5476" spans="1:12" x14ac:dyDescent="0.2">
      <c r="A5476" s="113" t="s">
        <v>10491</v>
      </c>
      <c r="D5476" s="113" t="s">
        <v>6988</v>
      </c>
      <c r="E5476" s="113">
        <f t="shared" si="85"/>
        <v>30500220</v>
      </c>
      <c r="F5476" s="113" t="s">
        <v>11571</v>
      </c>
      <c r="G5476" s="113" t="s">
        <v>9792</v>
      </c>
      <c r="H5476" s="113" t="s">
        <v>4179</v>
      </c>
      <c r="I5476" s="113" t="s">
        <v>6989</v>
      </c>
      <c r="K5476" s="115">
        <v>36866</v>
      </c>
      <c r="L5476" s="113" t="s">
        <v>4183</v>
      </c>
    </row>
    <row r="5477" spans="1:12" x14ac:dyDescent="0.2">
      <c r="A5477" s="113" t="s">
        <v>10491</v>
      </c>
      <c r="D5477" s="113" t="s">
        <v>6990</v>
      </c>
      <c r="E5477" s="113">
        <f t="shared" si="85"/>
        <v>30500221</v>
      </c>
      <c r="F5477" s="113" t="s">
        <v>11571</v>
      </c>
      <c r="G5477" s="113" t="s">
        <v>9792</v>
      </c>
      <c r="H5477" s="113" t="s">
        <v>4179</v>
      </c>
      <c r="I5477" s="113" t="s">
        <v>6991</v>
      </c>
    </row>
    <row r="5478" spans="1:12" x14ac:dyDescent="0.2">
      <c r="A5478" s="113" t="s">
        <v>10491</v>
      </c>
      <c r="D5478" s="113" t="s">
        <v>6992</v>
      </c>
      <c r="E5478" s="113">
        <f t="shared" si="85"/>
        <v>30500230</v>
      </c>
      <c r="F5478" s="113" t="s">
        <v>11571</v>
      </c>
      <c r="G5478" s="113" t="s">
        <v>9792</v>
      </c>
      <c r="H5478" s="113" t="s">
        <v>4179</v>
      </c>
      <c r="I5478" s="113" t="s">
        <v>6993</v>
      </c>
      <c r="K5478" s="115">
        <v>36866</v>
      </c>
      <c r="L5478" s="113" t="s">
        <v>4183</v>
      </c>
    </row>
    <row r="5479" spans="1:12" x14ac:dyDescent="0.2">
      <c r="A5479" s="113" t="s">
        <v>10491</v>
      </c>
      <c r="D5479" s="113" t="s">
        <v>6994</v>
      </c>
      <c r="E5479" s="113">
        <f t="shared" si="85"/>
        <v>30500231</v>
      </c>
      <c r="F5479" s="113" t="s">
        <v>11571</v>
      </c>
      <c r="G5479" s="113" t="s">
        <v>9792</v>
      </c>
      <c r="H5479" s="113" t="s">
        <v>4179</v>
      </c>
      <c r="I5479" s="113" t="s">
        <v>6995</v>
      </c>
    </row>
    <row r="5480" spans="1:12" x14ac:dyDescent="0.2">
      <c r="A5480" s="113" t="s">
        <v>10491</v>
      </c>
      <c r="D5480" s="113" t="s">
        <v>6996</v>
      </c>
      <c r="E5480" s="113">
        <f t="shared" si="85"/>
        <v>30500240</v>
      </c>
      <c r="F5480" s="113" t="s">
        <v>11571</v>
      </c>
      <c r="G5480" s="113" t="s">
        <v>9792</v>
      </c>
      <c r="H5480" s="113" t="s">
        <v>4179</v>
      </c>
      <c r="I5480" s="113" t="s">
        <v>6997</v>
      </c>
      <c r="K5480" s="115">
        <v>36866</v>
      </c>
      <c r="L5480" s="113" t="s">
        <v>4183</v>
      </c>
    </row>
    <row r="5481" spans="1:12" x14ac:dyDescent="0.2">
      <c r="A5481" s="113" t="s">
        <v>10491</v>
      </c>
      <c r="D5481" s="113" t="s">
        <v>6998</v>
      </c>
      <c r="E5481" s="113">
        <f t="shared" si="85"/>
        <v>30500241</v>
      </c>
      <c r="F5481" s="113" t="s">
        <v>11571</v>
      </c>
      <c r="G5481" s="113" t="s">
        <v>9792</v>
      </c>
      <c r="H5481" s="113" t="s">
        <v>4179</v>
      </c>
      <c r="I5481" s="113" t="s">
        <v>6999</v>
      </c>
    </row>
    <row r="5482" spans="1:12" x14ac:dyDescent="0.2">
      <c r="A5482" s="113" t="s">
        <v>10491</v>
      </c>
      <c r="D5482" s="113" t="s">
        <v>7000</v>
      </c>
      <c r="E5482" s="113">
        <f t="shared" si="85"/>
        <v>30500242</v>
      </c>
      <c r="F5482" s="113" t="s">
        <v>11571</v>
      </c>
      <c r="G5482" s="113" t="s">
        <v>9792</v>
      </c>
      <c r="H5482" s="113" t="s">
        <v>4179</v>
      </c>
      <c r="I5482" s="113" t="s">
        <v>7001</v>
      </c>
    </row>
    <row r="5483" spans="1:12" x14ac:dyDescent="0.2">
      <c r="A5483" s="113" t="s">
        <v>10491</v>
      </c>
      <c r="D5483" s="113" t="s">
        <v>7002</v>
      </c>
      <c r="E5483" s="113">
        <f t="shared" si="85"/>
        <v>30500245</v>
      </c>
      <c r="F5483" s="113" t="s">
        <v>11571</v>
      </c>
      <c r="G5483" s="113" t="s">
        <v>9792</v>
      </c>
      <c r="H5483" s="113" t="s">
        <v>4179</v>
      </c>
      <c r="I5483" s="113" t="s">
        <v>7003</v>
      </c>
      <c r="J5483" s="115">
        <v>36866</v>
      </c>
    </row>
    <row r="5484" spans="1:12" x14ac:dyDescent="0.2">
      <c r="A5484" s="113" t="s">
        <v>10491</v>
      </c>
      <c r="D5484" s="113" t="s">
        <v>7004</v>
      </c>
      <c r="E5484" s="113">
        <f t="shared" si="85"/>
        <v>30500246</v>
      </c>
      <c r="F5484" s="113" t="s">
        <v>11571</v>
      </c>
      <c r="G5484" s="113" t="s">
        <v>9792</v>
      </c>
      <c r="H5484" s="113" t="s">
        <v>4179</v>
      </c>
      <c r="I5484" s="113" t="s">
        <v>7005</v>
      </c>
      <c r="J5484" s="115">
        <v>36866</v>
      </c>
    </row>
    <row r="5485" spans="1:12" x14ac:dyDescent="0.2">
      <c r="A5485" s="113" t="s">
        <v>10491</v>
      </c>
      <c r="D5485" s="113" t="s">
        <v>7006</v>
      </c>
      <c r="E5485" s="113">
        <f t="shared" si="85"/>
        <v>30500247</v>
      </c>
      <c r="F5485" s="113" t="s">
        <v>11571</v>
      </c>
      <c r="G5485" s="113" t="s">
        <v>9792</v>
      </c>
      <c r="H5485" s="113" t="s">
        <v>4179</v>
      </c>
      <c r="I5485" s="113" t="s">
        <v>7007</v>
      </c>
      <c r="J5485" s="115">
        <v>36866</v>
      </c>
    </row>
    <row r="5486" spans="1:12" x14ac:dyDescent="0.2">
      <c r="A5486" s="113" t="s">
        <v>10491</v>
      </c>
      <c r="D5486" s="113" t="s">
        <v>7008</v>
      </c>
      <c r="E5486" s="113">
        <f t="shared" si="85"/>
        <v>30500250</v>
      </c>
      <c r="F5486" s="113" t="s">
        <v>11571</v>
      </c>
      <c r="G5486" s="113" t="s">
        <v>9792</v>
      </c>
      <c r="H5486" s="113" t="s">
        <v>4179</v>
      </c>
      <c r="I5486" s="113" t="s">
        <v>7009</v>
      </c>
    </row>
    <row r="5487" spans="1:12" x14ac:dyDescent="0.2">
      <c r="A5487" s="113" t="s">
        <v>10491</v>
      </c>
      <c r="D5487" s="113" t="s">
        <v>7010</v>
      </c>
      <c r="E5487" s="113">
        <f t="shared" si="85"/>
        <v>30500251</v>
      </c>
      <c r="F5487" s="113" t="s">
        <v>11571</v>
      </c>
      <c r="G5487" s="113" t="s">
        <v>9792</v>
      </c>
      <c r="H5487" s="113" t="s">
        <v>4179</v>
      </c>
      <c r="I5487" s="113" t="s">
        <v>7011</v>
      </c>
      <c r="K5487" s="115">
        <v>36866</v>
      </c>
      <c r="L5487" s="113" t="s">
        <v>7012</v>
      </c>
    </row>
    <row r="5488" spans="1:12" x14ac:dyDescent="0.2">
      <c r="A5488" s="113" t="s">
        <v>10491</v>
      </c>
      <c r="D5488" s="113" t="s">
        <v>7013</v>
      </c>
      <c r="E5488" s="113">
        <f t="shared" si="85"/>
        <v>30500252</v>
      </c>
      <c r="F5488" s="113" t="s">
        <v>11571</v>
      </c>
      <c r="G5488" s="113" t="s">
        <v>9792</v>
      </c>
      <c r="H5488" s="113" t="s">
        <v>4179</v>
      </c>
      <c r="I5488" s="113" t="s">
        <v>7014</v>
      </c>
      <c r="K5488" s="115">
        <v>36866</v>
      </c>
      <c r="L5488" s="113" t="s">
        <v>7015</v>
      </c>
    </row>
    <row r="5489" spans="1:12" x14ac:dyDescent="0.2">
      <c r="A5489" s="113" t="s">
        <v>10491</v>
      </c>
      <c r="D5489" s="113" t="s">
        <v>7016</v>
      </c>
      <c r="E5489" s="113">
        <f t="shared" si="85"/>
        <v>30500253</v>
      </c>
      <c r="F5489" s="113" t="s">
        <v>11571</v>
      </c>
      <c r="G5489" s="113" t="s">
        <v>9792</v>
      </c>
      <c r="H5489" s="113" t="s">
        <v>4179</v>
      </c>
      <c r="I5489" s="113" t="s">
        <v>7017</v>
      </c>
      <c r="J5489" s="115">
        <v>36866</v>
      </c>
    </row>
    <row r="5490" spans="1:12" x14ac:dyDescent="0.2">
      <c r="A5490" s="113" t="s">
        <v>10491</v>
      </c>
      <c r="D5490" s="113" t="s">
        <v>7018</v>
      </c>
      <c r="E5490" s="113">
        <f t="shared" si="85"/>
        <v>30500255</v>
      </c>
      <c r="F5490" s="113" t="s">
        <v>11571</v>
      </c>
      <c r="G5490" s="113" t="s">
        <v>9792</v>
      </c>
      <c r="H5490" s="113" t="s">
        <v>4179</v>
      </c>
      <c r="I5490" s="113" t="s">
        <v>7019</v>
      </c>
    </row>
    <row r="5491" spans="1:12" x14ac:dyDescent="0.2">
      <c r="A5491" s="113" t="s">
        <v>10491</v>
      </c>
      <c r="D5491" s="113" t="s">
        <v>7020</v>
      </c>
      <c r="E5491" s="113">
        <f t="shared" si="85"/>
        <v>30500256</v>
      </c>
      <c r="F5491" s="113" t="s">
        <v>11571</v>
      </c>
      <c r="G5491" s="113" t="s">
        <v>9792</v>
      </c>
      <c r="H5491" s="113" t="s">
        <v>4179</v>
      </c>
      <c r="I5491" s="113" t="s">
        <v>7021</v>
      </c>
    </row>
    <row r="5492" spans="1:12" x14ac:dyDescent="0.2">
      <c r="A5492" s="113" t="s">
        <v>10491</v>
      </c>
      <c r="D5492" s="113" t="s">
        <v>7022</v>
      </c>
      <c r="E5492" s="113">
        <f t="shared" si="85"/>
        <v>30500257</v>
      </c>
      <c r="F5492" s="113" t="s">
        <v>11571</v>
      </c>
      <c r="G5492" s="113" t="s">
        <v>9792</v>
      </c>
      <c r="H5492" s="113" t="s">
        <v>4179</v>
      </c>
      <c r="I5492" s="113" t="s">
        <v>7023</v>
      </c>
    </row>
    <row r="5493" spans="1:12" x14ac:dyDescent="0.2">
      <c r="A5493" s="113" t="s">
        <v>10491</v>
      </c>
      <c r="D5493" s="113" t="s">
        <v>7024</v>
      </c>
      <c r="E5493" s="113">
        <f t="shared" si="85"/>
        <v>30500258</v>
      </c>
      <c r="F5493" s="113" t="s">
        <v>11571</v>
      </c>
      <c r="G5493" s="113" t="s">
        <v>9792</v>
      </c>
      <c r="H5493" s="113" t="s">
        <v>4179</v>
      </c>
      <c r="I5493" s="113" t="s">
        <v>7025</v>
      </c>
      <c r="K5493" s="115">
        <v>36866</v>
      </c>
      <c r="L5493" s="113" t="s">
        <v>7026</v>
      </c>
    </row>
    <row r="5494" spans="1:12" x14ac:dyDescent="0.2">
      <c r="A5494" s="113" t="s">
        <v>10491</v>
      </c>
      <c r="D5494" s="113" t="s">
        <v>7027</v>
      </c>
      <c r="E5494" s="113">
        <f t="shared" si="85"/>
        <v>30500259</v>
      </c>
      <c r="F5494" s="113" t="s">
        <v>11571</v>
      </c>
      <c r="G5494" s="113" t="s">
        <v>9792</v>
      </c>
      <c r="H5494" s="113" t="s">
        <v>4179</v>
      </c>
      <c r="I5494" s="113" t="s">
        <v>7028</v>
      </c>
      <c r="K5494" s="115">
        <v>36866</v>
      </c>
      <c r="L5494" s="113" t="s">
        <v>7026</v>
      </c>
    </row>
    <row r="5495" spans="1:12" x14ac:dyDescent="0.2">
      <c r="A5495" s="113" t="s">
        <v>10491</v>
      </c>
      <c r="D5495" s="113" t="s">
        <v>7029</v>
      </c>
      <c r="E5495" s="113">
        <f t="shared" si="85"/>
        <v>30500260</v>
      </c>
      <c r="F5495" s="113" t="s">
        <v>11571</v>
      </c>
      <c r="G5495" s="113" t="s">
        <v>9792</v>
      </c>
      <c r="H5495" s="113" t="s">
        <v>4179</v>
      </c>
      <c r="I5495" s="113" t="s">
        <v>7030</v>
      </c>
      <c r="K5495" s="115">
        <v>36866</v>
      </c>
      <c r="L5495" s="113" t="s">
        <v>7026</v>
      </c>
    </row>
    <row r="5496" spans="1:12" x14ac:dyDescent="0.2">
      <c r="A5496" s="113" t="s">
        <v>10491</v>
      </c>
      <c r="D5496" s="113" t="s">
        <v>7031</v>
      </c>
      <c r="E5496" s="113">
        <f t="shared" si="85"/>
        <v>30500261</v>
      </c>
      <c r="F5496" s="113" t="s">
        <v>11571</v>
      </c>
      <c r="G5496" s="113" t="s">
        <v>9792</v>
      </c>
      <c r="H5496" s="113" t="s">
        <v>4179</v>
      </c>
      <c r="I5496" s="113" t="s">
        <v>7032</v>
      </c>
      <c r="J5496" s="115">
        <v>36866</v>
      </c>
    </row>
    <row r="5497" spans="1:12" x14ac:dyDescent="0.2">
      <c r="A5497" s="113" t="s">
        <v>10491</v>
      </c>
      <c r="D5497" s="113" t="s">
        <v>7033</v>
      </c>
      <c r="E5497" s="113">
        <f t="shared" si="85"/>
        <v>30500262</v>
      </c>
      <c r="F5497" s="113" t="s">
        <v>11571</v>
      </c>
      <c r="G5497" s="113" t="s">
        <v>9792</v>
      </c>
      <c r="H5497" s="113" t="s">
        <v>4179</v>
      </c>
      <c r="I5497" s="113" t="s">
        <v>7034</v>
      </c>
      <c r="J5497" s="115">
        <v>36866</v>
      </c>
    </row>
    <row r="5498" spans="1:12" x14ac:dyDescent="0.2">
      <c r="A5498" s="113" t="s">
        <v>10491</v>
      </c>
      <c r="D5498" s="113" t="s">
        <v>7035</v>
      </c>
      <c r="E5498" s="113">
        <f t="shared" si="85"/>
        <v>30500263</v>
      </c>
      <c r="F5498" s="113" t="s">
        <v>11571</v>
      </c>
      <c r="G5498" s="113" t="s">
        <v>9792</v>
      </c>
      <c r="H5498" s="113" t="s">
        <v>4179</v>
      </c>
      <c r="I5498" s="113" t="s">
        <v>7036</v>
      </c>
      <c r="J5498" s="115">
        <v>36866</v>
      </c>
    </row>
    <row r="5499" spans="1:12" x14ac:dyDescent="0.2">
      <c r="A5499" s="113" t="s">
        <v>10491</v>
      </c>
      <c r="D5499" s="113" t="s">
        <v>7037</v>
      </c>
      <c r="E5499" s="113">
        <f t="shared" si="85"/>
        <v>30500270</v>
      </c>
      <c r="F5499" s="113" t="s">
        <v>11571</v>
      </c>
      <c r="G5499" s="113" t="s">
        <v>9792</v>
      </c>
      <c r="H5499" s="113" t="s">
        <v>4179</v>
      </c>
      <c r="I5499" s="113" t="s">
        <v>7038</v>
      </c>
      <c r="J5499" s="115">
        <v>36866</v>
      </c>
    </row>
    <row r="5500" spans="1:12" x14ac:dyDescent="0.2">
      <c r="A5500" s="113" t="s">
        <v>10491</v>
      </c>
      <c r="D5500" s="113" t="s">
        <v>7039</v>
      </c>
      <c r="E5500" s="113">
        <f t="shared" si="85"/>
        <v>30500290</v>
      </c>
      <c r="F5500" s="113" t="s">
        <v>11571</v>
      </c>
      <c r="G5500" s="113" t="s">
        <v>9792</v>
      </c>
      <c r="H5500" s="113" t="s">
        <v>4179</v>
      </c>
      <c r="I5500" s="113" t="s">
        <v>7040</v>
      </c>
    </row>
    <row r="5501" spans="1:12" x14ac:dyDescent="0.2">
      <c r="A5501" s="113" t="s">
        <v>10491</v>
      </c>
      <c r="D5501" s="113" t="s">
        <v>7041</v>
      </c>
      <c r="E5501" s="113">
        <f t="shared" si="85"/>
        <v>30500298</v>
      </c>
      <c r="F5501" s="113" t="s">
        <v>11571</v>
      </c>
      <c r="G5501" s="113" t="s">
        <v>9792</v>
      </c>
      <c r="H5501" s="113" t="s">
        <v>4179</v>
      </c>
      <c r="I5501" s="113" t="s">
        <v>7789</v>
      </c>
    </row>
    <row r="5502" spans="1:12" x14ac:dyDescent="0.2">
      <c r="A5502" s="113" t="s">
        <v>10491</v>
      </c>
      <c r="D5502" s="113" t="s">
        <v>7042</v>
      </c>
      <c r="E5502" s="113">
        <f t="shared" si="85"/>
        <v>30500299</v>
      </c>
      <c r="F5502" s="113" t="s">
        <v>11571</v>
      </c>
      <c r="G5502" s="113" t="s">
        <v>9792</v>
      </c>
      <c r="H5502" s="113" t="s">
        <v>4179</v>
      </c>
      <c r="I5502" s="113" t="s">
        <v>11744</v>
      </c>
    </row>
    <row r="5503" spans="1:12" x14ac:dyDescent="0.2">
      <c r="A5503" s="113" t="s">
        <v>10491</v>
      </c>
      <c r="D5503" s="113" t="s">
        <v>7043</v>
      </c>
      <c r="E5503" s="113">
        <f t="shared" si="85"/>
        <v>30500301</v>
      </c>
      <c r="F5503" s="113" t="s">
        <v>11571</v>
      </c>
      <c r="G5503" s="113" t="s">
        <v>9792</v>
      </c>
      <c r="H5503" s="113" t="s">
        <v>7044</v>
      </c>
      <c r="I5503" s="113" t="s">
        <v>7062</v>
      </c>
    </row>
    <row r="5504" spans="1:12" x14ac:dyDescent="0.2">
      <c r="A5504" s="113" t="s">
        <v>10491</v>
      </c>
      <c r="D5504" s="113" t="s">
        <v>7063</v>
      </c>
      <c r="E5504" s="113">
        <f t="shared" si="85"/>
        <v>30500302</v>
      </c>
      <c r="F5504" s="113" t="s">
        <v>11571</v>
      </c>
      <c r="G5504" s="113" t="s">
        <v>9792</v>
      </c>
      <c r="H5504" s="113" t="s">
        <v>7044</v>
      </c>
      <c r="I5504" s="113" t="s">
        <v>7064</v>
      </c>
    </row>
    <row r="5505" spans="1:9" x14ac:dyDescent="0.2">
      <c r="A5505" s="113" t="s">
        <v>10491</v>
      </c>
      <c r="D5505" s="113" t="s">
        <v>7065</v>
      </c>
      <c r="E5505" s="113">
        <f t="shared" si="85"/>
        <v>30500303</v>
      </c>
      <c r="F5505" s="113" t="s">
        <v>11571</v>
      </c>
      <c r="G5505" s="113" t="s">
        <v>9792</v>
      </c>
      <c r="H5505" s="113" t="s">
        <v>7044</v>
      </c>
      <c r="I5505" s="113" t="s">
        <v>7066</v>
      </c>
    </row>
    <row r="5506" spans="1:9" x14ac:dyDescent="0.2">
      <c r="A5506" s="113" t="s">
        <v>10491</v>
      </c>
      <c r="D5506" s="113" t="s">
        <v>7067</v>
      </c>
      <c r="E5506" s="113">
        <f t="shared" ref="E5506:E5569" si="86">VALUE(D5506)</f>
        <v>30500304</v>
      </c>
      <c r="F5506" s="113" t="s">
        <v>11571</v>
      </c>
      <c r="G5506" s="113" t="s">
        <v>9792</v>
      </c>
      <c r="H5506" s="113" t="s">
        <v>7044</v>
      </c>
      <c r="I5506" s="113" t="s">
        <v>7068</v>
      </c>
    </row>
    <row r="5507" spans="1:9" x14ac:dyDescent="0.2">
      <c r="A5507" s="113" t="s">
        <v>10491</v>
      </c>
      <c r="D5507" s="113" t="s">
        <v>7069</v>
      </c>
      <c r="E5507" s="113">
        <f t="shared" si="86"/>
        <v>30500305</v>
      </c>
      <c r="F5507" s="113" t="s">
        <v>11571</v>
      </c>
      <c r="G5507" s="113" t="s">
        <v>9792</v>
      </c>
      <c r="H5507" s="113" t="s">
        <v>7044</v>
      </c>
      <c r="I5507" s="113" t="s">
        <v>7070</v>
      </c>
    </row>
    <row r="5508" spans="1:9" x14ac:dyDescent="0.2">
      <c r="A5508" s="113" t="s">
        <v>10491</v>
      </c>
      <c r="D5508" s="113" t="s">
        <v>7071</v>
      </c>
      <c r="E5508" s="113">
        <f t="shared" si="86"/>
        <v>30500306</v>
      </c>
      <c r="F5508" s="113" t="s">
        <v>11571</v>
      </c>
      <c r="G5508" s="113" t="s">
        <v>9792</v>
      </c>
      <c r="H5508" s="113" t="s">
        <v>7044</v>
      </c>
      <c r="I5508" s="113" t="s">
        <v>7072</v>
      </c>
    </row>
    <row r="5509" spans="1:9" x14ac:dyDescent="0.2">
      <c r="A5509" s="113" t="s">
        <v>10491</v>
      </c>
      <c r="D5509" s="113" t="s">
        <v>7073</v>
      </c>
      <c r="E5509" s="113">
        <f t="shared" si="86"/>
        <v>30500307</v>
      </c>
      <c r="F5509" s="113" t="s">
        <v>11571</v>
      </c>
      <c r="G5509" s="113" t="s">
        <v>9792</v>
      </c>
      <c r="H5509" s="113" t="s">
        <v>7044</v>
      </c>
      <c r="I5509" s="113" t="s">
        <v>7074</v>
      </c>
    </row>
    <row r="5510" spans="1:9" x14ac:dyDescent="0.2">
      <c r="A5510" s="113" t="s">
        <v>10491</v>
      </c>
      <c r="D5510" s="113" t="s">
        <v>7075</v>
      </c>
      <c r="E5510" s="113">
        <f t="shared" si="86"/>
        <v>30500308</v>
      </c>
      <c r="F5510" s="113" t="s">
        <v>11571</v>
      </c>
      <c r="G5510" s="113" t="s">
        <v>9792</v>
      </c>
      <c r="H5510" s="113" t="s">
        <v>7044</v>
      </c>
      <c r="I5510" s="113" t="s">
        <v>8085</v>
      </c>
    </row>
    <row r="5511" spans="1:9" x14ac:dyDescent="0.2">
      <c r="A5511" s="113" t="s">
        <v>10491</v>
      </c>
      <c r="D5511" s="113" t="s">
        <v>7076</v>
      </c>
      <c r="E5511" s="113">
        <f t="shared" si="86"/>
        <v>30500309</v>
      </c>
      <c r="F5511" s="113" t="s">
        <v>11571</v>
      </c>
      <c r="G5511" s="113" t="s">
        <v>9792</v>
      </c>
      <c r="H5511" s="113" t="s">
        <v>7044</v>
      </c>
      <c r="I5511" s="113" t="s">
        <v>7077</v>
      </c>
    </row>
    <row r="5512" spans="1:9" x14ac:dyDescent="0.2">
      <c r="A5512" s="113" t="s">
        <v>10491</v>
      </c>
      <c r="D5512" s="113" t="s">
        <v>7078</v>
      </c>
      <c r="E5512" s="113">
        <f t="shared" si="86"/>
        <v>30500310</v>
      </c>
      <c r="F5512" s="113" t="s">
        <v>11571</v>
      </c>
      <c r="G5512" s="113" t="s">
        <v>9792</v>
      </c>
      <c r="H5512" s="113" t="s">
        <v>7044</v>
      </c>
      <c r="I5512" s="113" t="s">
        <v>7087</v>
      </c>
    </row>
    <row r="5513" spans="1:9" x14ac:dyDescent="0.2">
      <c r="A5513" s="113" t="s">
        <v>10491</v>
      </c>
      <c r="D5513" s="113" t="s">
        <v>7088</v>
      </c>
      <c r="E5513" s="113">
        <f t="shared" si="86"/>
        <v>30500311</v>
      </c>
      <c r="F5513" s="113" t="s">
        <v>11571</v>
      </c>
      <c r="G5513" s="113" t="s">
        <v>9792</v>
      </c>
      <c r="H5513" s="113" t="s">
        <v>7044</v>
      </c>
      <c r="I5513" s="113" t="s">
        <v>7089</v>
      </c>
    </row>
    <row r="5514" spans="1:9" x14ac:dyDescent="0.2">
      <c r="A5514" s="113" t="s">
        <v>10491</v>
      </c>
      <c r="D5514" s="113" t="s">
        <v>7090</v>
      </c>
      <c r="E5514" s="113">
        <f t="shared" si="86"/>
        <v>30500312</v>
      </c>
      <c r="F5514" s="113" t="s">
        <v>11571</v>
      </c>
      <c r="G5514" s="113" t="s">
        <v>9792</v>
      </c>
      <c r="H5514" s="113" t="s">
        <v>7044</v>
      </c>
      <c r="I5514" s="113" t="s">
        <v>7091</v>
      </c>
    </row>
    <row r="5515" spans="1:9" x14ac:dyDescent="0.2">
      <c r="A5515" s="113" t="s">
        <v>10491</v>
      </c>
      <c r="D5515" s="113" t="s">
        <v>7092</v>
      </c>
      <c r="E5515" s="113">
        <f t="shared" si="86"/>
        <v>30500313</v>
      </c>
      <c r="F5515" s="113" t="s">
        <v>11571</v>
      </c>
      <c r="G5515" s="113" t="s">
        <v>9792</v>
      </c>
      <c r="H5515" s="113" t="s">
        <v>7044</v>
      </c>
      <c r="I5515" s="113" t="s">
        <v>7093</v>
      </c>
    </row>
    <row r="5516" spans="1:9" x14ac:dyDescent="0.2">
      <c r="A5516" s="113" t="s">
        <v>10491</v>
      </c>
      <c r="D5516" s="113" t="s">
        <v>7094</v>
      </c>
      <c r="E5516" s="113">
        <f t="shared" si="86"/>
        <v>30500314</v>
      </c>
      <c r="F5516" s="113" t="s">
        <v>11571</v>
      </c>
      <c r="G5516" s="113" t="s">
        <v>9792</v>
      </c>
      <c r="H5516" s="113" t="s">
        <v>7044</v>
      </c>
      <c r="I5516" s="113" t="s">
        <v>7095</v>
      </c>
    </row>
    <row r="5517" spans="1:9" x14ac:dyDescent="0.2">
      <c r="A5517" s="113" t="s">
        <v>10491</v>
      </c>
      <c r="D5517" s="113" t="s">
        <v>7096</v>
      </c>
      <c r="E5517" s="113">
        <f t="shared" si="86"/>
        <v>30500315</v>
      </c>
      <c r="F5517" s="113" t="s">
        <v>11571</v>
      </c>
      <c r="G5517" s="113" t="s">
        <v>9792</v>
      </c>
      <c r="H5517" s="113" t="s">
        <v>7044</v>
      </c>
      <c r="I5517" s="113" t="s">
        <v>7097</v>
      </c>
    </row>
    <row r="5518" spans="1:9" x14ac:dyDescent="0.2">
      <c r="A5518" s="113" t="s">
        <v>10491</v>
      </c>
      <c r="D5518" s="113" t="s">
        <v>7098</v>
      </c>
      <c r="E5518" s="113">
        <f t="shared" si="86"/>
        <v>30500316</v>
      </c>
      <c r="F5518" s="113" t="s">
        <v>11571</v>
      </c>
      <c r="G5518" s="113" t="s">
        <v>9792</v>
      </c>
      <c r="H5518" s="113" t="s">
        <v>7044</v>
      </c>
      <c r="I5518" s="113" t="s">
        <v>7099</v>
      </c>
    </row>
    <row r="5519" spans="1:9" x14ac:dyDescent="0.2">
      <c r="A5519" s="113" t="s">
        <v>10491</v>
      </c>
      <c r="D5519" s="113" t="s">
        <v>7100</v>
      </c>
      <c r="E5519" s="113">
        <f t="shared" si="86"/>
        <v>30500317</v>
      </c>
      <c r="F5519" s="113" t="s">
        <v>11571</v>
      </c>
      <c r="G5519" s="113" t="s">
        <v>9792</v>
      </c>
      <c r="H5519" s="113" t="s">
        <v>7044</v>
      </c>
      <c r="I5519" s="113" t="s">
        <v>6350</v>
      </c>
    </row>
    <row r="5520" spans="1:9" x14ac:dyDescent="0.2">
      <c r="A5520" s="113" t="s">
        <v>10491</v>
      </c>
      <c r="D5520" s="113" t="s">
        <v>7101</v>
      </c>
      <c r="E5520" s="113">
        <f t="shared" si="86"/>
        <v>30500318</v>
      </c>
      <c r="F5520" s="113" t="s">
        <v>11571</v>
      </c>
      <c r="G5520" s="113" t="s">
        <v>9792</v>
      </c>
      <c r="H5520" s="113" t="s">
        <v>7044</v>
      </c>
      <c r="I5520" s="113" t="s">
        <v>7102</v>
      </c>
    </row>
    <row r="5521" spans="1:9" x14ac:dyDescent="0.2">
      <c r="A5521" s="113" t="s">
        <v>10491</v>
      </c>
      <c r="D5521" s="113" t="s">
        <v>7103</v>
      </c>
      <c r="E5521" s="113">
        <f t="shared" si="86"/>
        <v>30500319</v>
      </c>
      <c r="F5521" s="113" t="s">
        <v>11571</v>
      </c>
      <c r="G5521" s="113" t="s">
        <v>9792</v>
      </c>
      <c r="H5521" s="113" t="s">
        <v>7044</v>
      </c>
      <c r="I5521" s="113" t="s">
        <v>7104</v>
      </c>
    </row>
    <row r="5522" spans="1:9" x14ac:dyDescent="0.2">
      <c r="A5522" s="113" t="s">
        <v>10491</v>
      </c>
      <c r="D5522" s="113" t="s">
        <v>7105</v>
      </c>
      <c r="E5522" s="113">
        <f t="shared" si="86"/>
        <v>30500321</v>
      </c>
      <c r="F5522" s="113" t="s">
        <v>11571</v>
      </c>
      <c r="G5522" s="113" t="s">
        <v>9792</v>
      </c>
      <c r="H5522" s="113" t="s">
        <v>7044</v>
      </c>
      <c r="I5522" s="113" t="s">
        <v>14415</v>
      </c>
    </row>
    <row r="5523" spans="1:9" x14ac:dyDescent="0.2">
      <c r="A5523" s="113" t="s">
        <v>10491</v>
      </c>
      <c r="D5523" s="113" t="s">
        <v>7106</v>
      </c>
      <c r="E5523" s="113">
        <f t="shared" si="86"/>
        <v>30500322</v>
      </c>
      <c r="F5523" s="113" t="s">
        <v>11571</v>
      </c>
      <c r="G5523" s="113" t="s">
        <v>9792</v>
      </c>
      <c r="H5523" s="113" t="s">
        <v>7044</v>
      </c>
      <c r="I5523" s="113" t="s">
        <v>7107</v>
      </c>
    </row>
    <row r="5524" spans="1:9" x14ac:dyDescent="0.2">
      <c r="A5524" s="113" t="s">
        <v>10491</v>
      </c>
      <c r="D5524" s="113" t="s">
        <v>7108</v>
      </c>
      <c r="E5524" s="113">
        <f t="shared" si="86"/>
        <v>30500330</v>
      </c>
      <c r="F5524" s="113" t="s">
        <v>11571</v>
      </c>
      <c r="G5524" s="113" t="s">
        <v>9792</v>
      </c>
      <c r="H5524" s="113" t="s">
        <v>7044</v>
      </c>
      <c r="I5524" s="113" t="s">
        <v>10062</v>
      </c>
    </row>
    <row r="5525" spans="1:9" x14ac:dyDescent="0.2">
      <c r="A5525" s="113" t="s">
        <v>10491</v>
      </c>
      <c r="D5525" s="113" t="s">
        <v>10063</v>
      </c>
      <c r="E5525" s="113">
        <f t="shared" si="86"/>
        <v>30500331</v>
      </c>
      <c r="F5525" s="113" t="s">
        <v>11571</v>
      </c>
      <c r="G5525" s="113" t="s">
        <v>9792</v>
      </c>
      <c r="H5525" s="113" t="s">
        <v>7044</v>
      </c>
      <c r="I5525" s="113" t="s">
        <v>10064</v>
      </c>
    </row>
    <row r="5526" spans="1:9" x14ac:dyDescent="0.2">
      <c r="A5526" s="113" t="s">
        <v>10491</v>
      </c>
      <c r="D5526" s="113" t="s">
        <v>10065</v>
      </c>
      <c r="E5526" s="113">
        <f t="shared" si="86"/>
        <v>30500332</v>
      </c>
      <c r="F5526" s="113" t="s">
        <v>11571</v>
      </c>
      <c r="G5526" s="113" t="s">
        <v>9792</v>
      </c>
      <c r="H5526" s="113" t="s">
        <v>7044</v>
      </c>
      <c r="I5526" s="113" t="s">
        <v>10066</v>
      </c>
    </row>
    <row r="5527" spans="1:9" x14ac:dyDescent="0.2">
      <c r="A5527" s="113" t="s">
        <v>10491</v>
      </c>
      <c r="D5527" s="113" t="s">
        <v>10067</v>
      </c>
      <c r="E5527" s="113">
        <f t="shared" si="86"/>
        <v>30500333</v>
      </c>
      <c r="F5527" s="113" t="s">
        <v>11571</v>
      </c>
      <c r="G5527" s="113" t="s">
        <v>9792</v>
      </c>
      <c r="H5527" s="113" t="s">
        <v>7044</v>
      </c>
      <c r="I5527" s="113" t="s">
        <v>10068</v>
      </c>
    </row>
    <row r="5528" spans="1:9" x14ac:dyDescent="0.2">
      <c r="A5528" s="113" t="s">
        <v>10491</v>
      </c>
      <c r="D5528" s="113" t="s">
        <v>10069</v>
      </c>
      <c r="E5528" s="113">
        <f t="shared" si="86"/>
        <v>30500334</v>
      </c>
      <c r="F5528" s="113" t="s">
        <v>11571</v>
      </c>
      <c r="G5528" s="113" t="s">
        <v>9792</v>
      </c>
      <c r="H5528" s="113" t="s">
        <v>7044</v>
      </c>
      <c r="I5528" s="113" t="s">
        <v>10070</v>
      </c>
    </row>
    <row r="5529" spans="1:9" x14ac:dyDescent="0.2">
      <c r="A5529" s="113" t="s">
        <v>10491</v>
      </c>
      <c r="D5529" s="113" t="s">
        <v>10071</v>
      </c>
      <c r="E5529" s="113">
        <f t="shared" si="86"/>
        <v>30500335</v>
      </c>
      <c r="F5529" s="113" t="s">
        <v>11571</v>
      </c>
      <c r="G5529" s="113" t="s">
        <v>9792</v>
      </c>
      <c r="H5529" s="113" t="s">
        <v>7044</v>
      </c>
      <c r="I5529" s="113" t="s">
        <v>10072</v>
      </c>
    </row>
    <row r="5530" spans="1:9" x14ac:dyDescent="0.2">
      <c r="A5530" s="113" t="s">
        <v>10491</v>
      </c>
      <c r="D5530" s="113" t="s">
        <v>10073</v>
      </c>
      <c r="E5530" s="113">
        <f t="shared" si="86"/>
        <v>30500340</v>
      </c>
      <c r="F5530" s="113" t="s">
        <v>11571</v>
      </c>
      <c r="G5530" s="113" t="s">
        <v>9792</v>
      </c>
      <c r="H5530" s="113" t="s">
        <v>7044</v>
      </c>
      <c r="I5530" s="113" t="s">
        <v>10074</v>
      </c>
    </row>
    <row r="5531" spans="1:9" x14ac:dyDescent="0.2">
      <c r="A5531" s="113" t="s">
        <v>10491</v>
      </c>
      <c r="D5531" s="113" t="s">
        <v>10075</v>
      </c>
      <c r="E5531" s="113">
        <f t="shared" si="86"/>
        <v>30500342</v>
      </c>
      <c r="F5531" s="113" t="s">
        <v>11571</v>
      </c>
      <c r="G5531" s="113" t="s">
        <v>9792</v>
      </c>
      <c r="H5531" s="113" t="s">
        <v>7044</v>
      </c>
      <c r="I5531" s="113" t="s">
        <v>10076</v>
      </c>
    </row>
    <row r="5532" spans="1:9" x14ac:dyDescent="0.2">
      <c r="A5532" s="113" t="s">
        <v>10491</v>
      </c>
      <c r="D5532" s="113" t="s">
        <v>10077</v>
      </c>
      <c r="E5532" s="113">
        <f t="shared" si="86"/>
        <v>30500350</v>
      </c>
      <c r="F5532" s="113" t="s">
        <v>11571</v>
      </c>
      <c r="G5532" s="113" t="s">
        <v>9792</v>
      </c>
      <c r="H5532" s="113" t="s">
        <v>7044</v>
      </c>
      <c r="I5532" s="113" t="s">
        <v>10078</v>
      </c>
    </row>
    <row r="5533" spans="1:9" x14ac:dyDescent="0.2">
      <c r="A5533" s="113" t="s">
        <v>10491</v>
      </c>
      <c r="D5533" s="113" t="s">
        <v>10079</v>
      </c>
      <c r="E5533" s="113">
        <f t="shared" si="86"/>
        <v>30500351</v>
      </c>
      <c r="F5533" s="113" t="s">
        <v>11571</v>
      </c>
      <c r="G5533" s="113" t="s">
        <v>9792</v>
      </c>
      <c r="H5533" s="113" t="s">
        <v>7044</v>
      </c>
      <c r="I5533" s="113" t="s">
        <v>10080</v>
      </c>
    </row>
    <row r="5534" spans="1:9" x14ac:dyDescent="0.2">
      <c r="A5534" s="113" t="s">
        <v>10491</v>
      </c>
      <c r="D5534" s="113" t="s">
        <v>10081</v>
      </c>
      <c r="E5534" s="113">
        <f t="shared" si="86"/>
        <v>30500355</v>
      </c>
      <c r="F5534" s="113" t="s">
        <v>11571</v>
      </c>
      <c r="G5534" s="113" t="s">
        <v>9792</v>
      </c>
      <c r="H5534" s="113" t="s">
        <v>7044</v>
      </c>
      <c r="I5534" s="113" t="s">
        <v>10082</v>
      </c>
    </row>
    <row r="5535" spans="1:9" x14ac:dyDescent="0.2">
      <c r="A5535" s="113" t="s">
        <v>10491</v>
      </c>
      <c r="D5535" s="113" t="s">
        <v>10083</v>
      </c>
      <c r="E5535" s="113">
        <f t="shared" si="86"/>
        <v>30500360</v>
      </c>
      <c r="F5535" s="113" t="s">
        <v>11571</v>
      </c>
      <c r="G5535" s="113" t="s">
        <v>9792</v>
      </c>
      <c r="H5535" s="113" t="s">
        <v>7044</v>
      </c>
      <c r="I5535" s="113" t="s">
        <v>10084</v>
      </c>
    </row>
    <row r="5536" spans="1:9" x14ac:dyDescent="0.2">
      <c r="A5536" s="113" t="s">
        <v>10491</v>
      </c>
      <c r="D5536" s="113" t="s">
        <v>10085</v>
      </c>
      <c r="E5536" s="113">
        <f t="shared" si="86"/>
        <v>30500361</v>
      </c>
      <c r="F5536" s="113" t="s">
        <v>11571</v>
      </c>
      <c r="G5536" s="113" t="s">
        <v>9792</v>
      </c>
      <c r="H5536" s="113" t="s">
        <v>7044</v>
      </c>
      <c r="I5536" s="113" t="s">
        <v>10086</v>
      </c>
    </row>
    <row r="5537" spans="1:9" x14ac:dyDescent="0.2">
      <c r="A5537" s="113" t="s">
        <v>10491</v>
      </c>
      <c r="D5537" s="113" t="s">
        <v>10087</v>
      </c>
      <c r="E5537" s="113">
        <f t="shared" si="86"/>
        <v>30500370</v>
      </c>
      <c r="F5537" s="113" t="s">
        <v>11571</v>
      </c>
      <c r="G5537" s="113" t="s">
        <v>9792</v>
      </c>
      <c r="H5537" s="113" t="s">
        <v>7044</v>
      </c>
      <c r="I5537" s="113" t="s">
        <v>10088</v>
      </c>
    </row>
    <row r="5538" spans="1:9" x14ac:dyDescent="0.2">
      <c r="A5538" s="113" t="s">
        <v>10491</v>
      </c>
      <c r="D5538" s="113" t="s">
        <v>10089</v>
      </c>
      <c r="E5538" s="113">
        <f t="shared" si="86"/>
        <v>30500397</v>
      </c>
      <c r="F5538" s="113" t="s">
        <v>11571</v>
      </c>
      <c r="G5538" s="113" t="s">
        <v>9792</v>
      </c>
      <c r="H5538" s="113" t="s">
        <v>7044</v>
      </c>
      <c r="I5538" s="113" t="s">
        <v>7789</v>
      </c>
    </row>
    <row r="5539" spans="1:9" x14ac:dyDescent="0.2">
      <c r="A5539" s="113" t="s">
        <v>10491</v>
      </c>
      <c r="D5539" s="113" t="s">
        <v>10090</v>
      </c>
      <c r="E5539" s="113">
        <f t="shared" si="86"/>
        <v>30500398</v>
      </c>
      <c r="F5539" s="113" t="s">
        <v>11571</v>
      </c>
      <c r="G5539" s="113" t="s">
        <v>9792</v>
      </c>
      <c r="H5539" s="113" t="s">
        <v>7044</v>
      </c>
      <c r="I5539" s="113" t="s">
        <v>7789</v>
      </c>
    </row>
    <row r="5540" spans="1:9" x14ac:dyDescent="0.2">
      <c r="A5540" s="113" t="s">
        <v>10491</v>
      </c>
      <c r="D5540" s="113" t="s">
        <v>10091</v>
      </c>
      <c r="E5540" s="113">
        <f t="shared" si="86"/>
        <v>30500399</v>
      </c>
      <c r="F5540" s="113" t="s">
        <v>11571</v>
      </c>
      <c r="G5540" s="113" t="s">
        <v>9792</v>
      </c>
      <c r="H5540" s="113" t="s">
        <v>7044</v>
      </c>
      <c r="I5540" s="113" t="s">
        <v>7789</v>
      </c>
    </row>
    <row r="5541" spans="1:9" x14ac:dyDescent="0.2">
      <c r="A5541" s="113" t="s">
        <v>10491</v>
      </c>
      <c r="D5541" s="113" t="s">
        <v>10092</v>
      </c>
      <c r="E5541" s="113">
        <f t="shared" si="86"/>
        <v>30500401</v>
      </c>
      <c r="F5541" s="113" t="s">
        <v>11571</v>
      </c>
      <c r="G5541" s="113" t="s">
        <v>9792</v>
      </c>
      <c r="H5541" s="113" t="s">
        <v>10093</v>
      </c>
      <c r="I5541" s="113" t="s">
        <v>10094</v>
      </c>
    </row>
    <row r="5542" spans="1:9" x14ac:dyDescent="0.2">
      <c r="A5542" s="113" t="s">
        <v>10491</v>
      </c>
      <c r="D5542" s="113" t="s">
        <v>10095</v>
      </c>
      <c r="E5542" s="113">
        <f t="shared" si="86"/>
        <v>30500402</v>
      </c>
      <c r="F5542" s="113" t="s">
        <v>11571</v>
      </c>
      <c r="G5542" s="113" t="s">
        <v>9792</v>
      </c>
      <c r="H5542" s="113" t="s">
        <v>10093</v>
      </c>
      <c r="I5542" s="113" t="s">
        <v>10096</v>
      </c>
    </row>
    <row r="5543" spans="1:9" x14ac:dyDescent="0.2">
      <c r="A5543" s="113" t="s">
        <v>10491</v>
      </c>
      <c r="D5543" s="113" t="s">
        <v>10097</v>
      </c>
      <c r="E5543" s="113">
        <f t="shared" si="86"/>
        <v>30500403</v>
      </c>
      <c r="F5543" s="113" t="s">
        <v>11571</v>
      </c>
      <c r="G5543" s="113" t="s">
        <v>9792</v>
      </c>
      <c r="H5543" s="113" t="s">
        <v>10093</v>
      </c>
      <c r="I5543" s="113" t="s">
        <v>10098</v>
      </c>
    </row>
    <row r="5544" spans="1:9" x14ac:dyDescent="0.2">
      <c r="A5544" s="113" t="s">
        <v>10491</v>
      </c>
      <c r="D5544" s="113" t="s">
        <v>10099</v>
      </c>
      <c r="E5544" s="113">
        <f t="shared" si="86"/>
        <v>30500404</v>
      </c>
      <c r="F5544" s="113" t="s">
        <v>11571</v>
      </c>
      <c r="G5544" s="113" t="s">
        <v>9792</v>
      </c>
      <c r="H5544" s="113" t="s">
        <v>10093</v>
      </c>
      <c r="I5544" s="113" t="s">
        <v>10100</v>
      </c>
    </row>
    <row r="5545" spans="1:9" x14ac:dyDescent="0.2">
      <c r="A5545" s="113" t="s">
        <v>10491</v>
      </c>
      <c r="D5545" s="113" t="s">
        <v>10101</v>
      </c>
      <c r="E5545" s="113">
        <f t="shared" si="86"/>
        <v>30500405</v>
      </c>
      <c r="F5545" s="113" t="s">
        <v>11571</v>
      </c>
      <c r="G5545" s="113" t="s">
        <v>9792</v>
      </c>
      <c r="H5545" s="113" t="s">
        <v>10093</v>
      </c>
      <c r="I5545" s="113" t="s">
        <v>10102</v>
      </c>
    </row>
    <row r="5546" spans="1:9" x14ac:dyDescent="0.2">
      <c r="A5546" s="113" t="s">
        <v>10491</v>
      </c>
      <c r="D5546" s="113" t="s">
        <v>10103</v>
      </c>
      <c r="E5546" s="113">
        <f t="shared" si="86"/>
        <v>30500406</v>
      </c>
      <c r="F5546" s="113" t="s">
        <v>11571</v>
      </c>
      <c r="G5546" s="113" t="s">
        <v>9792</v>
      </c>
      <c r="H5546" s="113" t="s">
        <v>10093</v>
      </c>
      <c r="I5546" s="113" t="s">
        <v>10104</v>
      </c>
    </row>
    <row r="5547" spans="1:9" x14ac:dyDescent="0.2">
      <c r="A5547" s="113" t="s">
        <v>10491</v>
      </c>
      <c r="D5547" s="113" t="s">
        <v>10105</v>
      </c>
      <c r="E5547" s="113">
        <f t="shared" si="86"/>
        <v>30500499</v>
      </c>
      <c r="F5547" s="113" t="s">
        <v>11571</v>
      </c>
      <c r="G5547" s="113" t="s">
        <v>9792</v>
      </c>
      <c r="H5547" s="113" t="s">
        <v>10093</v>
      </c>
      <c r="I5547" s="113" t="s">
        <v>7789</v>
      </c>
    </row>
    <row r="5548" spans="1:9" x14ac:dyDescent="0.2">
      <c r="A5548" s="113" t="s">
        <v>10491</v>
      </c>
      <c r="D5548" s="113" t="s">
        <v>10106</v>
      </c>
      <c r="E5548" s="113">
        <f t="shared" si="86"/>
        <v>30500501</v>
      </c>
      <c r="F5548" s="113" t="s">
        <v>11571</v>
      </c>
      <c r="G5548" s="113" t="s">
        <v>9792</v>
      </c>
      <c r="H5548" s="113" t="s">
        <v>10107</v>
      </c>
      <c r="I5548" s="113" t="s">
        <v>10108</v>
      </c>
    </row>
    <row r="5549" spans="1:9" x14ac:dyDescent="0.2">
      <c r="A5549" s="113" t="s">
        <v>10491</v>
      </c>
      <c r="D5549" s="113" t="s">
        <v>10109</v>
      </c>
      <c r="E5549" s="113">
        <f t="shared" si="86"/>
        <v>30500502</v>
      </c>
      <c r="F5549" s="113" t="s">
        <v>11571</v>
      </c>
      <c r="G5549" s="113" t="s">
        <v>9792</v>
      </c>
      <c r="H5549" s="113" t="s">
        <v>10107</v>
      </c>
      <c r="I5549" s="113" t="s">
        <v>10110</v>
      </c>
    </row>
    <row r="5550" spans="1:9" x14ac:dyDescent="0.2">
      <c r="A5550" s="113" t="s">
        <v>10491</v>
      </c>
      <c r="D5550" s="113" t="s">
        <v>10111</v>
      </c>
      <c r="E5550" s="113">
        <f t="shared" si="86"/>
        <v>30500503</v>
      </c>
      <c r="F5550" s="113" t="s">
        <v>11571</v>
      </c>
      <c r="G5550" s="113" t="s">
        <v>9792</v>
      </c>
      <c r="H5550" s="113" t="s">
        <v>10107</v>
      </c>
      <c r="I5550" s="113" t="s">
        <v>10112</v>
      </c>
    </row>
    <row r="5551" spans="1:9" x14ac:dyDescent="0.2">
      <c r="A5551" s="113" t="s">
        <v>10491</v>
      </c>
      <c r="D5551" s="113" t="s">
        <v>10113</v>
      </c>
      <c r="E5551" s="113">
        <f t="shared" si="86"/>
        <v>30500504</v>
      </c>
      <c r="F5551" s="113" t="s">
        <v>11571</v>
      </c>
      <c r="G5551" s="113" t="s">
        <v>9792</v>
      </c>
      <c r="H5551" s="113" t="s">
        <v>10107</v>
      </c>
      <c r="I5551" s="113" t="s">
        <v>10114</v>
      </c>
    </row>
    <row r="5552" spans="1:9" x14ac:dyDescent="0.2">
      <c r="A5552" s="113" t="s">
        <v>10491</v>
      </c>
      <c r="D5552" s="113" t="s">
        <v>10115</v>
      </c>
      <c r="E5552" s="113">
        <f t="shared" si="86"/>
        <v>30500505</v>
      </c>
      <c r="F5552" s="113" t="s">
        <v>11571</v>
      </c>
      <c r="G5552" s="113" t="s">
        <v>9792</v>
      </c>
      <c r="H5552" s="113" t="s">
        <v>10107</v>
      </c>
      <c r="I5552" s="113" t="s">
        <v>10116</v>
      </c>
    </row>
    <row r="5553" spans="1:9" x14ac:dyDescent="0.2">
      <c r="A5553" s="113" t="s">
        <v>10491</v>
      </c>
      <c r="D5553" s="113" t="s">
        <v>10117</v>
      </c>
      <c r="E5553" s="113">
        <f t="shared" si="86"/>
        <v>30500506</v>
      </c>
      <c r="F5553" s="113" t="s">
        <v>11571</v>
      </c>
      <c r="G5553" s="113" t="s">
        <v>9792</v>
      </c>
      <c r="H5553" s="113" t="s">
        <v>10107</v>
      </c>
      <c r="I5553" s="113" t="s">
        <v>10118</v>
      </c>
    </row>
    <row r="5554" spans="1:9" x14ac:dyDescent="0.2">
      <c r="A5554" s="113" t="s">
        <v>10491</v>
      </c>
      <c r="D5554" s="113" t="s">
        <v>10119</v>
      </c>
      <c r="E5554" s="113">
        <f t="shared" si="86"/>
        <v>30500507</v>
      </c>
      <c r="F5554" s="113" t="s">
        <v>11571</v>
      </c>
      <c r="G5554" s="113" t="s">
        <v>9792</v>
      </c>
      <c r="H5554" s="113" t="s">
        <v>10107</v>
      </c>
      <c r="I5554" s="113" t="s">
        <v>10120</v>
      </c>
    </row>
    <row r="5555" spans="1:9" x14ac:dyDescent="0.2">
      <c r="A5555" s="113" t="s">
        <v>10491</v>
      </c>
      <c r="D5555" s="113" t="s">
        <v>10121</v>
      </c>
      <c r="E5555" s="113">
        <f t="shared" si="86"/>
        <v>30500508</v>
      </c>
      <c r="F5555" s="113" t="s">
        <v>11571</v>
      </c>
      <c r="G5555" s="113" t="s">
        <v>9792</v>
      </c>
      <c r="H5555" s="113" t="s">
        <v>10107</v>
      </c>
      <c r="I5555" s="113" t="s">
        <v>10122</v>
      </c>
    </row>
    <row r="5556" spans="1:9" x14ac:dyDescent="0.2">
      <c r="A5556" s="113" t="s">
        <v>10491</v>
      </c>
      <c r="D5556" s="113" t="s">
        <v>10123</v>
      </c>
      <c r="E5556" s="113">
        <f t="shared" si="86"/>
        <v>30500509</v>
      </c>
      <c r="F5556" s="113" t="s">
        <v>11571</v>
      </c>
      <c r="G5556" s="113" t="s">
        <v>9792</v>
      </c>
      <c r="H5556" s="113" t="s">
        <v>10107</v>
      </c>
      <c r="I5556" s="113" t="s">
        <v>10124</v>
      </c>
    </row>
    <row r="5557" spans="1:9" x14ac:dyDescent="0.2">
      <c r="A5557" s="113" t="s">
        <v>10491</v>
      </c>
      <c r="D5557" s="113" t="s">
        <v>10125</v>
      </c>
      <c r="E5557" s="113">
        <f t="shared" si="86"/>
        <v>30500598</v>
      </c>
      <c r="F5557" s="113" t="s">
        <v>11571</v>
      </c>
      <c r="G5557" s="113" t="s">
        <v>9792</v>
      </c>
      <c r="H5557" s="113" t="s">
        <v>10107</v>
      </c>
      <c r="I5557" s="113" t="s">
        <v>7789</v>
      </c>
    </row>
    <row r="5558" spans="1:9" x14ac:dyDescent="0.2">
      <c r="A5558" s="113" t="s">
        <v>10491</v>
      </c>
      <c r="D5558" s="113" t="s">
        <v>10126</v>
      </c>
      <c r="E5558" s="113">
        <f t="shared" si="86"/>
        <v>30500599</v>
      </c>
      <c r="F5558" s="113" t="s">
        <v>11571</v>
      </c>
      <c r="G5558" s="113" t="s">
        <v>9792</v>
      </c>
      <c r="H5558" s="113" t="s">
        <v>10107</v>
      </c>
      <c r="I5558" s="113" t="s">
        <v>7789</v>
      </c>
    </row>
    <row r="5559" spans="1:9" x14ac:dyDescent="0.2">
      <c r="A5559" s="113" t="s">
        <v>10491</v>
      </c>
      <c r="D5559" s="113" t="s">
        <v>10127</v>
      </c>
      <c r="E5559" s="113">
        <f t="shared" si="86"/>
        <v>30500606</v>
      </c>
      <c r="F5559" s="113" t="s">
        <v>11571</v>
      </c>
      <c r="G5559" s="113" t="s">
        <v>9792</v>
      </c>
      <c r="H5559" s="113" t="s">
        <v>10128</v>
      </c>
      <c r="I5559" s="113" t="s">
        <v>10129</v>
      </c>
    </row>
    <row r="5560" spans="1:9" x14ac:dyDescent="0.2">
      <c r="A5560" s="113" t="s">
        <v>10491</v>
      </c>
      <c r="D5560" s="113" t="s">
        <v>10130</v>
      </c>
      <c r="E5560" s="113">
        <f t="shared" si="86"/>
        <v>30500607</v>
      </c>
      <c r="F5560" s="113" t="s">
        <v>11571</v>
      </c>
      <c r="G5560" s="113" t="s">
        <v>9792</v>
      </c>
      <c r="H5560" s="113" t="s">
        <v>10128</v>
      </c>
      <c r="I5560" s="113" t="s">
        <v>6350</v>
      </c>
    </row>
    <row r="5561" spans="1:9" x14ac:dyDescent="0.2">
      <c r="A5561" s="113" t="s">
        <v>10491</v>
      </c>
      <c r="D5561" s="113" t="s">
        <v>10131</v>
      </c>
      <c r="E5561" s="113">
        <f t="shared" si="86"/>
        <v>30500608</v>
      </c>
      <c r="F5561" s="113" t="s">
        <v>11571</v>
      </c>
      <c r="G5561" s="113" t="s">
        <v>9792</v>
      </c>
      <c r="H5561" s="113" t="s">
        <v>10128</v>
      </c>
      <c r="I5561" s="113" t="s">
        <v>10132</v>
      </c>
    </row>
    <row r="5562" spans="1:9" x14ac:dyDescent="0.2">
      <c r="A5562" s="113" t="s">
        <v>10491</v>
      </c>
      <c r="D5562" s="113" t="s">
        <v>10133</v>
      </c>
      <c r="E5562" s="113">
        <f t="shared" si="86"/>
        <v>30500609</v>
      </c>
      <c r="F5562" s="113" t="s">
        <v>11571</v>
      </c>
      <c r="G5562" s="113" t="s">
        <v>9792</v>
      </c>
      <c r="H5562" s="113" t="s">
        <v>10128</v>
      </c>
      <c r="I5562" s="113" t="s">
        <v>6097</v>
      </c>
    </row>
    <row r="5563" spans="1:9" x14ac:dyDescent="0.2">
      <c r="A5563" s="113" t="s">
        <v>10491</v>
      </c>
      <c r="D5563" s="113" t="s">
        <v>10134</v>
      </c>
      <c r="E5563" s="113">
        <f t="shared" si="86"/>
        <v>30500610</v>
      </c>
      <c r="F5563" s="113" t="s">
        <v>11571</v>
      </c>
      <c r="G5563" s="113" t="s">
        <v>9792</v>
      </c>
      <c r="H5563" s="113" t="s">
        <v>10128</v>
      </c>
      <c r="I5563" s="113" t="s">
        <v>10135</v>
      </c>
    </row>
    <row r="5564" spans="1:9" x14ac:dyDescent="0.2">
      <c r="A5564" s="113" t="s">
        <v>10491</v>
      </c>
      <c r="D5564" s="113" t="s">
        <v>10136</v>
      </c>
      <c r="E5564" s="113">
        <f t="shared" si="86"/>
        <v>30500611</v>
      </c>
      <c r="F5564" s="113" t="s">
        <v>11571</v>
      </c>
      <c r="G5564" s="113" t="s">
        <v>9792</v>
      </c>
      <c r="H5564" s="113" t="s">
        <v>10128</v>
      </c>
      <c r="I5564" s="113" t="s">
        <v>8085</v>
      </c>
    </row>
    <row r="5565" spans="1:9" x14ac:dyDescent="0.2">
      <c r="A5565" s="113" t="s">
        <v>10491</v>
      </c>
      <c r="D5565" s="113" t="s">
        <v>10137</v>
      </c>
      <c r="E5565" s="113">
        <f t="shared" si="86"/>
        <v>30500612</v>
      </c>
      <c r="F5565" s="113" t="s">
        <v>11571</v>
      </c>
      <c r="G5565" s="113" t="s">
        <v>9792</v>
      </c>
      <c r="H5565" s="113" t="s">
        <v>10128</v>
      </c>
      <c r="I5565" s="113" t="s">
        <v>11641</v>
      </c>
    </row>
    <row r="5566" spans="1:9" x14ac:dyDescent="0.2">
      <c r="A5566" s="113" t="s">
        <v>10491</v>
      </c>
      <c r="D5566" s="113" t="s">
        <v>10138</v>
      </c>
      <c r="E5566" s="113">
        <f t="shared" si="86"/>
        <v>30500613</v>
      </c>
      <c r="F5566" s="113" t="s">
        <v>11571</v>
      </c>
      <c r="G5566" s="113" t="s">
        <v>9792</v>
      </c>
      <c r="H5566" s="113" t="s">
        <v>10128</v>
      </c>
      <c r="I5566" s="113" t="s">
        <v>10139</v>
      </c>
    </row>
    <row r="5567" spans="1:9" x14ac:dyDescent="0.2">
      <c r="A5567" s="113" t="s">
        <v>10491</v>
      </c>
      <c r="D5567" s="113" t="s">
        <v>10140</v>
      </c>
      <c r="E5567" s="113">
        <f t="shared" si="86"/>
        <v>30500614</v>
      </c>
      <c r="F5567" s="113" t="s">
        <v>11571</v>
      </c>
      <c r="G5567" s="113" t="s">
        <v>9792</v>
      </c>
      <c r="H5567" s="113" t="s">
        <v>10128</v>
      </c>
      <c r="I5567" s="113" t="s">
        <v>10141</v>
      </c>
    </row>
    <row r="5568" spans="1:9" x14ac:dyDescent="0.2">
      <c r="A5568" s="113" t="s">
        <v>10491</v>
      </c>
      <c r="D5568" s="113" t="s">
        <v>10142</v>
      </c>
      <c r="E5568" s="113">
        <f t="shared" si="86"/>
        <v>30500615</v>
      </c>
      <c r="F5568" s="113" t="s">
        <v>11571</v>
      </c>
      <c r="G5568" s="113" t="s">
        <v>9792</v>
      </c>
      <c r="H5568" s="113" t="s">
        <v>10128</v>
      </c>
      <c r="I5568" s="113" t="s">
        <v>10143</v>
      </c>
    </row>
    <row r="5569" spans="1:9" x14ac:dyDescent="0.2">
      <c r="A5569" s="113" t="s">
        <v>10491</v>
      </c>
      <c r="D5569" s="113" t="s">
        <v>10144</v>
      </c>
      <c r="E5569" s="113">
        <f t="shared" si="86"/>
        <v>30500616</v>
      </c>
      <c r="F5569" s="113" t="s">
        <v>11571</v>
      </c>
      <c r="G5569" s="113" t="s">
        <v>9792</v>
      </c>
      <c r="H5569" s="113" t="s">
        <v>10128</v>
      </c>
      <c r="I5569" s="113" t="s">
        <v>10145</v>
      </c>
    </row>
    <row r="5570" spans="1:9" x14ac:dyDescent="0.2">
      <c r="A5570" s="113" t="s">
        <v>10491</v>
      </c>
      <c r="D5570" s="113" t="s">
        <v>10146</v>
      </c>
      <c r="E5570" s="113">
        <f t="shared" ref="E5570:E5633" si="87">VALUE(D5570)</f>
        <v>30500617</v>
      </c>
      <c r="F5570" s="113" t="s">
        <v>11571</v>
      </c>
      <c r="G5570" s="113" t="s">
        <v>9792</v>
      </c>
      <c r="H5570" s="113" t="s">
        <v>10128</v>
      </c>
      <c r="I5570" s="113" t="s">
        <v>10147</v>
      </c>
    </row>
    <row r="5571" spans="1:9" x14ac:dyDescent="0.2">
      <c r="A5571" s="113" t="s">
        <v>10491</v>
      </c>
      <c r="D5571" s="113" t="s">
        <v>10148</v>
      </c>
      <c r="E5571" s="113">
        <f t="shared" si="87"/>
        <v>30500618</v>
      </c>
      <c r="F5571" s="113" t="s">
        <v>11571</v>
      </c>
      <c r="G5571" s="113" t="s">
        <v>9792</v>
      </c>
      <c r="H5571" s="113" t="s">
        <v>10128</v>
      </c>
      <c r="I5571" s="113" t="s">
        <v>10149</v>
      </c>
    </row>
    <row r="5572" spans="1:9" x14ac:dyDescent="0.2">
      <c r="A5572" s="113" t="s">
        <v>10491</v>
      </c>
      <c r="D5572" s="113" t="s">
        <v>10150</v>
      </c>
      <c r="E5572" s="113">
        <f t="shared" si="87"/>
        <v>30500619</v>
      </c>
      <c r="F5572" s="113" t="s">
        <v>11571</v>
      </c>
      <c r="G5572" s="113" t="s">
        <v>9792</v>
      </c>
      <c r="H5572" s="113" t="s">
        <v>10128</v>
      </c>
      <c r="I5572" s="113" t="s">
        <v>10151</v>
      </c>
    </row>
    <row r="5573" spans="1:9" x14ac:dyDescent="0.2">
      <c r="A5573" s="113" t="s">
        <v>10491</v>
      </c>
      <c r="D5573" s="113" t="s">
        <v>10152</v>
      </c>
      <c r="E5573" s="113">
        <f t="shared" si="87"/>
        <v>30500620</v>
      </c>
      <c r="F5573" s="113" t="s">
        <v>11571</v>
      </c>
      <c r="G5573" s="113" t="s">
        <v>9792</v>
      </c>
      <c r="H5573" s="113" t="s">
        <v>10128</v>
      </c>
      <c r="I5573" s="113" t="s">
        <v>10153</v>
      </c>
    </row>
    <row r="5574" spans="1:9" x14ac:dyDescent="0.2">
      <c r="A5574" s="113" t="s">
        <v>10491</v>
      </c>
      <c r="D5574" s="113" t="s">
        <v>10154</v>
      </c>
      <c r="E5574" s="113">
        <f t="shared" si="87"/>
        <v>30500621</v>
      </c>
      <c r="F5574" s="113" t="s">
        <v>11571</v>
      </c>
      <c r="G5574" s="113" t="s">
        <v>9792</v>
      </c>
      <c r="H5574" s="113" t="s">
        <v>10128</v>
      </c>
      <c r="I5574" s="113" t="s">
        <v>10155</v>
      </c>
    </row>
    <row r="5575" spans="1:9" x14ac:dyDescent="0.2">
      <c r="A5575" s="113" t="s">
        <v>10491</v>
      </c>
      <c r="D5575" s="113" t="s">
        <v>10156</v>
      </c>
      <c r="E5575" s="113">
        <f t="shared" si="87"/>
        <v>30500622</v>
      </c>
      <c r="F5575" s="113" t="s">
        <v>11571</v>
      </c>
      <c r="G5575" s="113" t="s">
        <v>9792</v>
      </c>
      <c r="H5575" s="113" t="s">
        <v>10128</v>
      </c>
      <c r="I5575" s="113" t="s">
        <v>10157</v>
      </c>
    </row>
    <row r="5576" spans="1:9" x14ac:dyDescent="0.2">
      <c r="A5576" s="113" t="s">
        <v>10491</v>
      </c>
      <c r="D5576" s="113" t="s">
        <v>10158</v>
      </c>
      <c r="E5576" s="113">
        <f t="shared" si="87"/>
        <v>30500623</v>
      </c>
      <c r="F5576" s="113" t="s">
        <v>11571</v>
      </c>
      <c r="G5576" s="113" t="s">
        <v>9792</v>
      </c>
      <c r="H5576" s="113" t="s">
        <v>10128</v>
      </c>
      <c r="I5576" s="113" t="s">
        <v>10159</v>
      </c>
    </row>
    <row r="5577" spans="1:9" x14ac:dyDescent="0.2">
      <c r="A5577" s="113" t="s">
        <v>10491</v>
      </c>
      <c r="D5577" s="113" t="s">
        <v>10160</v>
      </c>
      <c r="E5577" s="113">
        <f t="shared" si="87"/>
        <v>30500624</v>
      </c>
      <c r="F5577" s="113" t="s">
        <v>11571</v>
      </c>
      <c r="G5577" s="113" t="s">
        <v>9792</v>
      </c>
      <c r="H5577" s="113" t="s">
        <v>10128</v>
      </c>
      <c r="I5577" s="113" t="s">
        <v>10161</v>
      </c>
    </row>
    <row r="5578" spans="1:9" x14ac:dyDescent="0.2">
      <c r="A5578" s="113" t="s">
        <v>10491</v>
      </c>
      <c r="D5578" s="113" t="s">
        <v>10162</v>
      </c>
      <c r="E5578" s="113">
        <f t="shared" si="87"/>
        <v>30500625</v>
      </c>
      <c r="F5578" s="113" t="s">
        <v>11571</v>
      </c>
      <c r="G5578" s="113" t="s">
        <v>9792</v>
      </c>
      <c r="H5578" s="113" t="s">
        <v>10128</v>
      </c>
      <c r="I5578" s="113" t="s">
        <v>10163</v>
      </c>
    </row>
    <row r="5579" spans="1:9" x14ac:dyDescent="0.2">
      <c r="A5579" s="113" t="s">
        <v>10491</v>
      </c>
      <c r="D5579" s="113" t="s">
        <v>10164</v>
      </c>
      <c r="E5579" s="113">
        <f t="shared" si="87"/>
        <v>30500626</v>
      </c>
      <c r="F5579" s="113" t="s">
        <v>11571</v>
      </c>
      <c r="G5579" s="113" t="s">
        <v>9792</v>
      </c>
      <c r="H5579" s="113" t="s">
        <v>10128</v>
      </c>
      <c r="I5579" s="113" t="s">
        <v>10165</v>
      </c>
    </row>
    <row r="5580" spans="1:9" x14ac:dyDescent="0.2">
      <c r="A5580" s="113" t="s">
        <v>10491</v>
      </c>
      <c r="D5580" s="113" t="s">
        <v>10166</v>
      </c>
      <c r="E5580" s="113">
        <f t="shared" si="87"/>
        <v>30500627</v>
      </c>
      <c r="F5580" s="113" t="s">
        <v>11571</v>
      </c>
      <c r="G5580" s="113" t="s">
        <v>9792</v>
      </c>
      <c r="H5580" s="113" t="s">
        <v>10128</v>
      </c>
      <c r="I5580" s="113" t="s">
        <v>10167</v>
      </c>
    </row>
    <row r="5581" spans="1:9" x14ac:dyDescent="0.2">
      <c r="A5581" s="113" t="s">
        <v>10491</v>
      </c>
      <c r="D5581" s="113" t="s">
        <v>10168</v>
      </c>
      <c r="E5581" s="113">
        <f t="shared" si="87"/>
        <v>30500628</v>
      </c>
      <c r="F5581" s="113" t="s">
        <v>11571</v>
      </c>
      <c r="G5581" s="113" t="s">
        <v>9792</v>
      </c>
      <c r="H5581" s="113" t="s">
        <v>10128</v>
      </c>
      <c r="I5581" s="113" t="s">
        <v>10169</v>
      </c>
    </row>
    <row r="5582" spans="1:9" x14ac:dyDescent="0.2">
      <c r="A5582" s="113" t="s">
        <v>10491</v>
      </c>
      <c r="D5582" s="113" t="s">
        <v>10170</v>
      </c>
      <c r="E5582" s="113">
        <f t="shared" si="87"/>
        <v>30500629</v>
      </c>
      <c r="F5582" s="113" t="s">
        <v>11571</v>
      </c>
      <c r="G5582" s="113" t="s">
        <v>9792</v>
      </c>
      <c r="H5582" s="113" t="s">
        <v>10128</v>
      </c>
      <c r="I5582" s="113" t="s">
        <v>10171</v>
      </c>
    </row>
    <row r="5583" spans="1:9" x14ac:dyDescent="0.2">
      <c r="A5583" s="113" t="s">
        <v>10491</v>
      </c>
      <c r="D5583" s="113" t="s">
        <v>10172</v>
      </c>
      <c r="E5583" s="113">
        <f t="shared" si="87"/>
        <v>30500699</v>
      </c>
      <c r="F5583" s="113" t="s">
        <v>11571</v>
      </c>
      <c r="G5583" s="113" t="s">
        <v>9792</v>
      </c>
      <c r="H5583" s="113" t="s">
        <v>10128</v>
      </c>
      <c r="I5583" s="113" t="s">
        <v>7789</v>
      </c>
    </row>
    <row r="5584" spans="1:9" x14ac:dyDescent="0.2">
      <c r="A5584" s="113" t="s">
        <v>10491</v>
      </c>
      <c r="D5584" s="113" t="s">
        <v>10173</v>
      </c>
      <c r="E5584" s="113">
        <f t="shared" si="87"/>
        <v>30500706</v>
      </c>
      <c r="F5584" s="113" t="s">
        <v>11571</v>
      </c>
      <c r="G5584" s="113" t="s">
        <v>9792</v>
      </c>
      <c r="H5584" s="113" t="s">
        <v>10174</v>
      </c>
      <c r="I5584" s="113" t="s">
        <v>10129</v>
      </c>
    </row>
    <row r="5585" spans="1:9" x14ac:dyDescent="0.2">
      <c r="A5585" s="113" t="s">
        <v>10491</v>
      </c>
      <c r="D5585" s="113" t="s">
        <v>10175</v>
      </c>
      <c r="E5585" s="113">
        <f t="shared" si="87"/>
        <v>30500707</v>
      </c>
      <c r="F5585" s="113" t="s">
        <v>11571</v>
      </c>
      <c r="G5585" s="113" t="s">
        <v>9792</v>
      </c>
      <c r="H5585" s="113" t="s">
        <v>10174</v>
      </c>
      <c r="I5585" s="113" t="s">
        <v>6350</v>
      </c>
    </row>
    <row r="5586" spans="1:9" x14ac:dyDescent="0.2">
      <c r="A5586" s="113" t="s">
        <v>10491</v>
      </c>
      <c r="D5586" s="113" t="s">
        <v>10176</v>
      </c>
      <c r="E5586" s="113">
        <f t="shared" si="87"/>
        <v>30500708</v>
      </c>
      <c r="F5586" s="113" t="s">
        <v>11571</v>
      </c>
      <c r="G5586" s="113" t="s">
        <v>9792</v>
      </c>
      <c r="H5586" s="113" t="s">
        <v>10174</v>
      </c>
      <c r="I5586" s="113" t="s">
        <v>10132</v>
      </c>
    </row>
    <row r="5587" spans="1:9" x14ac:dyDescent="0.2">
      <c r="A5587" s="113" t="s">
        <v>10491</v>
      </c>
      <c r="D5587" s="113" t="s">
        <v>10177</v>
      </c>
      <c r="E5587" s="113">
        <f t="shared" si="87"/>
        <v>30500709</v>
      </c>
      <c r="F5587" s="113" t="s">
        <v>11571</v>
      </c>
      <c r="G5587" s="113" t="s">
        <v>9792</v>
      </c>
      <c r="H5587" s="113" t="s">
        <v>10174</v>
      </c>
      <c r="I5587" s="113" t="s">
        <v>6097</v>
      </c>
    </row>
    <row r="5588" spans="1:9" x14ac:dyDescent="0.2">
      <c r="A5588" s="113" t="s">
        <v>10491</v>
      </c>
      <c r="D5588" s="113" t="s">
        <v>10178</v>
      </c>
      <c r="E5588" s="113">
        <f t="shared" si="87"/>
        <v>30500710</v>
      </c>
      <c r="F5588" s="113" t="s">
        <v>11571</v>
      </c>
      <c r="G5588" s="113" t="s">
        <v>9792</v>
      </c>
      <c r="H5588" s="113" t="s">
        <v>10174</v>
      </c>
      <c r="I5588" s="113" t="s">
        <v>10135</v>
      </c>
    </row>
    <row r="5589" spans="1:9" x14ac:dyDescent="0.2">
      <c r="A5589" s="113" t="s">
        <v>10491</v>
      </c>
      <c r="D5589" s="113" t="s">
        <v>13085</v>
      </c>
      <c r="E5589" s="113">
        <f t="shared" si="87"/>
        <v>30500711</v>
      </c>
      <c r="F5589" s="113" t="s">
        <v>11571</v>
      </c>
      <c r="G5589" s="113" t="s">
        <v>9792</v>
      </c>
      <c r="H5589" s="113" t="s">
        <v>10174</v>
      </c>
      <c r="I5589" s="113" t="s">
        <v>8085</v>
      </c>
    </row>
    <row r="5590" spans="1:9" x14ac:dyDescent="0.2">
      <c r="A5590" s="113" t="s">
        <v>10491</v>
      </c>
      <c r="D5590" s="113" t="s">
        <v>13086</v>
      </c>
      <c r="E5590" s="113">
        <f t="shared" si="87"/>
        <v>30500712</v>
      </c>
      <c r="F5590" s="113" t="s">
        <v>11571</v>
      </c>
      <c r="G5590" s="113" t="s">
        <v>9792</v>
      </c>
      <c r="H5590" s="113" t="s">
        <v>10174</v>
      </c>
      <c r="I5590" s="113" t="s">
        <v>11641</v>
      </c>
    </row>
    <row r="5591" spans="1:9" x14ac:dyDescent="0.2">
      <c r="A5591" s="113" t="s">
        <v>10491</v>
      </c>
      <c r="D5591" s="113" t="s">
        <v>13087</v>
      </c>
      <c r="E5591" s="113">
        <f t="shared" si="87"/>
        <v>30500714</v>
      </c>
      <c r="F5591" s="113" t="s">
        <v>11571</v>
      </c>
      <c r="G5591" s="113" t="s">
        <v>9792</v>
      </c>
      <c r="H5591" s="113" t="s">
        <v>10174</v>
      </c>
      <c r="I5591" s="113" t="s">
        <v>10141</v>
      </c>
    </row>
    <row r="5592" spans="1:9" x14ac:dyDescent="0.2">
      <c r="A5592" s="113" t="s">
        <v>10491</v>
      </c>
      <c r="D5592" s="113" t="s">
        <v>13088</v>
      </c>
      <c r="E5592" s="113">
        <f t="shared" si="87"/>
        <v>30500715</v>
      </c>
      <c r="F5592" s="113" t="s">
        <v>11571</v>
      </c>
      <c r="G5592" s="113" t="s">
        <v>9792</v>
      </c>
      <c r="H5592" s="113" t="s">
        <v>10174</v>
      </c>
      <c r="I5592" s="113" t="s">
        <v>10143</v>
      </c>
    </row>
    <row r="5593" spans="1:9" x14ac:dyDescent="0.2">
      <c r="A5593" s="113" t="s">
        <v>10491</v>
      </c>
      <c r="D5593" s="113" t="s">
        <v>13089</v>
      </c>
      <c r="E5593" s="113">
        <f t="shared" si="87"/>
        <v>30500716</v>
      </c>
      <c r="F5593" s="113" t="s">
        <v>11571</v>
      </c>
      <c r="G5593" s="113" t="s">
        <v>9792</v>
      </c>
      <c r="H5593" s="113" t="s">
        <v>10174</v>
      </c>
      <c r="I5593" s="113" t="s">
        <v>10145</v>
      </c>
    </row>
    <row r="5594" spans="1:9" x14ac:dyDescent="0.2">
      <c r="A5594" s="113" t="s">
        <v>10491</v>
      </c>
      <c r="D5594" s="113" t="s">
        <v>13090</v>
      </c>
      <c r="E5594" s="113">
        <f t="shared" si="87"/>
        <v>30500717</v>
      </c>
      <c r="F5594" s="113" t="s">
        <v>11571</v>
      </c>
      <c r="G5594" s="113" t="s">
        <v>9792</v>
      </c>
      <c r="H5594" s="113" t="s">
        <v>10174</v>
      </c>
      <c r="I5594" s="113" t="s">
        <v>10147</v>
      </c>
    </row>
    <row r="5595" spans="1:9" x14ac:dyDescent="0.2">
      <c r="A5595" s="113" t="s">
        <v>10491</v>
      </c>
      <c r="D5595" s="113" t="s">
        <v>13091</v>
      </c>
      <c r="E5595" s="113">
        <f t="shared" si="87"/>
        <v>30500718</v>
      </c>
      <c r="F5595" s="113" t="s">
        <v>11571</v>
      </c>
      <c r="G5595" s="113" t="s">
        <v>9792</v>
      </c>
      <c r="H5595" s="113" t="s">
        <v>10174</v>
      </c>
      <c r="I5595" s="113" t="s">
        <v>10149</v>
      </c>
    </row>
    <row r="5596" spans="1:9" x14ac:dyDescent="0.2">
      <c r="A5596" s="113" t="s">
        <v>10491</v>
      </c>
      <c r="D5596" s="113" t="s">
        <v>13092</v>
      </c>
      <c r="E5596" s="113">
        <f t="shared" si="87"/>
        <v>30500719</v>
      </c>
      <c r="F5596" s="113" t="s">
        <v>11571</v>
      </c>
      <c r="G5596" s="113" t="s">
        <v>9792</v>
      </c>
      <c r="H5596" s="113" t="s">
        <v>10174</v>
      </c>
      <c r="I5596" s="113" t="s">
        <v>10151</v>
      </c>
    </row>
    <row r="5597" spans="1:9" x14ac:dyDescent="0.2">
      <c r="A5597" s="113" t="s">
        <v>10491</v>
      </c>
      <c r="D5597" s="113" t="s">
        <v>13093</v>
      </c>
      <c r="E5597" s="113">
        <f t="shared" si="87"/>
        <v>30500727</v>
      </c>
      <c r="F5597" s="113" t="s">
        <v>11571</v>
      </c>
      <c r="G5597" s="113" t="s">
        <v>9792</v>
      </c>
      <c r="H5597" s="113" t="s">
        <v>10174</v>
      </c>
      <c r="I5597" s="113" t="s">
        <v>10167</v>
      </c>
    </row>
    <row r="5598" spans="1:9" x14ac:dyDescent="0.2">
      <c r="A5598" s="113" t="s">
        <v>10491</v>
      </c>
      <c r="D5598" s="113" t="s">
        <v>13094</v>
      </c>
      <c r="E5598" s="113">
        <f t="shared" si="87"/>
        <v>30500728</v>
      </c>
      <c r="F5598" s="113" t="s">
        <v>11571</v>
      </c>
      <c r="G5598" s="113" t="s">
        <v>9792</v>
      </c>
      <c r="H5598" s="113" t="s">
        <v>10174</v>
      </c>
      <c r="I5598" s="113" t="s">
        <v>10169</v>
      </c>
    </row>
    <row r="5599" spans="1:9" x14ac:dyDescent="0.2">
      <c r="A5599" s="113" t="s">
        <v>10491</v>
      </c>
      <c r="D5599" s="113" t="s">
        <v>4494</v>
      </c>
      <c r="E5599" s="113">
        <f t="shared" si="87"/>
        <v>30500729</v>
      </c>
      <c r="F5599" s="113" t="s">
        <v>11571</v>
      </c>
      <c r="G5599" s="113" t="s">
        <v>9792</v>
      </c>
      <c r="H5599" s="113" t="s">
        <v>10174</v>
      </c>
      <c r="I5599" s="113" t="s">
        <v>10171</v>
      </c>
    </row>
    <row r="5600" spans="1:9" x14ac:dyDescent="0.2">
      <c r="A5600" s="113" t="s">
        <v>10491</v>
      </c>
      <c r="D5600" s="113" t="s">
        <v>4495</v>
      </c>
      <c r="E5600" s="113">
        <f t="shared" si="87"/>
        <v>30500799</v>
      </c>
      <c r="F5600" s="113" t="s">
        <v>11571</v>
      </c>
      <c r="G5600" s="113" t="s">
        <v>9792</v>
      </c>
      <c r="H5600" s="113" t="s">
        <v>10174</v>
      </c>
      <c r="I5600" s="113" t="s">
        <v>7789</v>
      </c>
    </row>
    <row r="5601" spans="1:9" x14ac:dyDescent="0.2">
      <c r="A5601" s="113" t="s">
        <v>10491</v>
      </c>
      <c r="D5601" s="113" t="s">
        <v>4496</v>
      </c>
      <c r="E5601" s="113">
        <f t="shared" si="87"/>
        <v>30500801</v>
      </c>
      <c r="F5601" s="113" t="s">
        <v>11571</v>
      </c>
      <c r="G5601" s="113" t="s">
        <v>9792</v>
      </c>
      <c r="H5601" s="113" t="s">
        <v>4497</v>
      </c>
      <c r="I5601" s="113" t="s">
        <v>4498</v>
      </c>
    </row>
    <row r="5602" spans="1:9" x14ac:dyDescent="0.2">
      <c r="A5602" s="113" t="s">
        <v>10491</v>
      </c>
      <c r="D5602" s="113" t="s">
        <v>4499</v>
      </c>
      <c r="E5602" s="113">
        <f t="shared" si="87"/>
        <v>30500802</v>
      </c>
      <c r="F5602" s="113" t="s">
        <v>11571</v>
      </c>
      <c r="G5602" s="113" t="s">
        <v>9792</v>
      </c>
      <c r="H5602" s="113" t="s">
        <v>4497</v>
      </c>
      <c r="I5602" s="113" t="s">
        <v>4500</v>
      </c>
    </row>
    <row r="5603" spans="1:9" x14ac:dyDescent="0.2">
      <c r="A5603" s="113" t="s">
        <v>10491</v>
      </c>
      <c r="D5603" s="113" t="s">
        <v>4501</v>
      </c>
      <c r="E5603" s="113">
        <f t="shared" si="87"/>
        <v>30500803</v>
      </c>
      <c r="F5603" s="113" t="s">
        <v>11571</v>
      </c>
      <c r="G5603" s="113" t="s">
        <v>9792</v>
      </c>
      <c r="H5603" s="113" t="s">
        <v>4497</v>
      </c>
      <c r="I5603" s="113" t="s">
        <v>11030</v>
      </c>
    </row>
    <row r="5604" spans="1:9" x14ac:dyDescent="0.2">
      <c r="A5604" s="113" t="s">
        <v>10491</v>
      </c>
      <c r="D5604" s="113" t="s">
        <v>4502</v>
      </c>
      <c r="E5604" s="113">
        <f t="shared" si="87"/>
        <v>30500804</v>
      </c>
      <c r="F5604" s="113" t="s">
        <v>11571</v>
      </c>
      <c r="G5604" s="113" t="s">
        <v>9792</v>
      </c>
      <c r="H5604" s="113" t="s">
        <v>4497</v>
      </c>
      <c r="I5604" s="113" t="s">
        <v>4503</v>
      </c>
    </row>
    <row r="5605" spans="1:9" x14ac:dyDescent="0.2">
      <c r="A5605" s="113" t="s">
        <v>10491</v>
      </c>
      <c r="D5605" s="113" t="s">
        <v>4504</v>
      </c>
      <c r="E5605" s="113">
        <f t="shared" si="87"/>
        <v>30500805</v>
      </c>
      <c r="F5605" s="113" t="s">
        <v>11571</v>
      </c>
      <c r="G5605" s="113" t="s">
        <v>9792</v>
      </c>
      <c r="H5605" s="113" t="s">
        <v>4497</v>
      </c>
      <c r="I5605" s="113" t="s">
        <v>7257</v>
      </c>
    </row>
    <row r="5606" spans="1:9" x14ac:dyDescent="0.2">
      <c r="A5606" s="113" t="s">
        <v>10491</v>
      </c>
      <c r="D5606" s="113" t="s">
        <v>7258</v>
      </c>
      <c r="E5606" s="113">
        <f t="shared" si="87"/>
        <v>30500806</v>
      </c>
      <c r="F5606" s="113" t="s">
        <v>11571</v>
      </c>
      <c r="G5606" s="113" t="s">
        <v>9792</v>
      </c>
      <c r="H5606" s="113" t="s">
        <v>4497</v>
      </c>
      <c r="I5606" s="113" t="s">
        <v>3576</v>
      </c>
    </row>
    <row r="5607" spans="1:9" x14ac:dyDescent="0.2">
      <c r="A5607" s="113" t="s">
        <v>10491</v>
      </c>
      <c r="D5607" s="113" t="s">
        <v>7259</v>
      </c>
      <c r="E5607" s="113">
        <f t="shared" si="87"/>
        <v>30500807</v>
      </c>
      <c r="F5607" s="113" t="s">
        <v>11571</v>
      </c>
      <c r="G5607" s="113" t="s">
        <v>9792</v>
      </c>
      <c r="H5607" s="113" t="s">
        <v>4497</v>
      </c>
      <c r="I5607" s="113" t="s">
        <v>7260</v>
      </c>
    </row>
    <row r="5608" spans="1:9" x14ac:dyDescent="0.2">
      <c r="A5608" s="113" t="s">
        <v>10491</v>
      </c>
      <c r="D5608" s="113" t="s">
        <v>7261</v>
      </c>
      <c r="E5608" s="113">
        <f t="shared" si="87"/>
        <v>30500810</v>
      </c>
      <c r="F5608" s="113" t="s">
        <v>11571</v>
      </c>
      <c r="G5608" s="113" t="s">
        <v>9792</v>
      </c>
      <c r="H5608" s="113" t="s">
        <v>4497</v>
      </c>
      <c r="I5608" s="113" t="s">
        <v>7262</v>
      </c>
    </row>
    <row r="5609" spans="1:9" x14ac:dyDescent="0.2">
      <c r="A5609" s="113" t="s">
        <v>10491</v>
      </c>
      <c r="D5609" s="113" t="s">
        <v>7263</v>
      </c>
      <c r="E5609" s="113">
        <f t="shared" si="87"/>
        <v>30500811</v>
      </c>
      <c r="F5609" s="113" t="s">
        <v>11571</v>
      </c>
      <c r="G5609" s="113" t="s">
        <v>9792</v>
      </c>
      <c r="H5609" s="113" t="s">
        <v>4497</v>
      </c>
      <c r="I5609" s="113" t="s">
        <v>7264</v>
      </c>
    </row>
    <row r="5610" spans="1:9" x14ac:dyDescent="0.2">
      <c r="A5610" s="113" t="s">
        <v>10491</v>
      </c>
      <c r="D5610" s="113" t="s">
        <v>7265</v>
      </c>
      <c r="E5610" s="113">
        <f t="shared" si="87"/>
        <v>30500812</v>
      </c>
      <c r="F5610" s="113" t="s">
        <v>11571</v>
      </c>
      <c r="G5610" s="113" t="s">
        <v>9792</v>
      </c>
      <c r="H5610" s="113" t="s">
        <v>4497</v>
      </c>
      <c r="I5610" s="113" t="s">
        <v>7266</v>
      </c>
    </row>
    <row r="5611" spans="1:9" x14ac:dyDescent="0.2">
      <c r="A5611" s="113" t="s">
        <v>10491</v>
      </c>
      <c r="D5611" s="113" t="s">
        <v>7267</v>
      </c>
      <c r="E5611" s="113">
        <f t="shared" si="87"/>
        <v>30500813</v>
      </c>
      <c r="F5611" s="113" t="s">
        <v>11571</v>
      </c>
      <c r="G5611" s="113" t="s">
        <v>9792</v>
      </c>
      <c r="H5611" s="113" t="s">
        <v>4497</v>
      </c>
      <c r="I5611" s="113" t="s">
        <v>7268</v>
      </c>
    </row>
    <row r="5612" spans="1:9" x14ac:dyDescent="0.2">
      <c r="A5612" s="113" t="s">
        <v>10491</v>
      </c>
      <c r="D5612" s="113" t="s">
        <v>7269</v>
      </c>
      <c r="E5612" s="113">
        <f t="shared" si="87"/>
        <v>30500816</v>
      </c>
      <c r="F5612" s="113" t="s">
        <v>11571</v>
      </c>
      <c r="G5612" s="113" t="s">
        <v>9792</v>
      </c>
      <c r="H5612" s="113" t="s">
        <v>4497</v>
      </c>
      <c r="I5612" s="113" t="s">
        <v>7270</v>
      </c>
    </row>
    <row r="5613" spans="1:9" x14ac:dyDescent="0.2">
      <c r="A5613" s="113" t="s">
        <v>10491</v>
      </c>
      <c r="D5613" s="113" t="s">
        <v>7271</v>
      </c>
      <c r="E5613" s="113">
        <f t="shared" si="87"/>
        <v>30500818</v>
      </c>
      <c r="F5613" s="113" t="s">
        <v>11571</v>
      </c>
      <c r="G5613" s="113" t="s">
        <v>9792</v>
      </c>
      <c r="H5613" s="113" t="s">
        <v>4497</v>
      </c>
      <c r="I5613" s="113" t="s">
        <v>7272</v>
      </c>
    </row>
    <row r="5614" spans="1:9" x14ac:dyDescent="0.2">
      <c r="A5614" s="113" t="s">
        <v>10491</v>
      </c>
      <c r="D5614" s="113" t="s">
        <v>7273</v>
      </c>
      <c r="E5614" s="113">
        <f t="shared" si="87"/>
        <v>30500821</v>
      </c>
      <c r="F5614" s="113" t="s">
        <v>11571</v>
      </c>
      <c r="G5614" s="113" t="s">
        <v>9792</v>
      </c>
      <c r="H5614" s="113" t="s">
        <v>4497</v>
      </c>
      <c r="I5614" s="113" t="s">
        <v>7274</v>
      </c>
    </row>
    <row r="5615" spans="1:9" x14ac:dyDescent="0.2">
      <c r="A5615" s="113" t="s">
        <v>10491</v>
      </c>
      <c r="D5615" s="113" t="s">
        <v>7275</v>
      </c>
      <c r="E5615" s="113">
        <f t="shared" si="87"/>
        <v>30500822</v>
      </c>
      <c r="F5615" s="113" t="s">
        <v>11571</v>
      </c>
      <c r="G5615" s="113" t="s">
        <v>9792</v>
      </c>
      <c r="H5615" s="113" t="s">
        <v>4497</v>
      </c>
      <c r="I5615" s="113" t="s">
        <v>7276</v>
      </c>
    </row>
    <row r="5616" spans="1:9" x14ac:dyDescent="0.2">
      <c r="A5616" s="113" t="s">
        <v>10491</v>
      </c>
      <c r="D5616" s="113" t="s">
        <v>7277</v>
      </c>
      <c r="E5616" s="113">
        <f t="shared" si="87"/>
        <v>30500823</v>
      </c>
      <c r="F5616" s="113" t="s">
        <v>11571</v>
      </c>
      <c r="G5616" s="113" t="s">
        <v>9792</v>
      </c>
      <c r="H5616" s="113" t="s">
        <v>4497</v>
      </c>
      <c r="I5616" s="113" t="s">
        <v>7278</v>
      </c>
    </row>
    <row r="5617" spans="1:9" x14ac:dyDescent="0.2">
      <c r="A5617" s="113" t="s">
        <v>10491</v>
      </c>
      <c r="D5617" s="113" t="s">
        <v>7279</v>
      </c>
      <c r="E5617" s="113">
        <f t="shared" si="87"/>
        <v>30500824</v>
      </c>
      <c r="F5617" s="113" t="s">
        <v>11571</v>
      </c>
      <c r="G5617" s="113" t="s">
        <v>9792</v>
      </c>
      <c r="H5617" s="113" t="s">
        <v>4497</v>
      </c>
      <c r="I5617" s="113" t="s">
        <v>4547</v>
      </c>
    </row>
    <row r="5618" spans="1:9" x14ac:dyDescent="0.2">
      <c r="A5618" s="113" t="s">
        <v>10491</v>
      </c>
      <c r="D5618" s="113" t="s">
        <v>4548</v>
      </c>
      <c r="E5618" s="113">
        <f t="shared" si="87"/>
        <v>30500828</v>
      </c>
      <c r="F5618" s="113" t="s">
        <v>11571</v>
      </c>
      <c r="G5618" s="113" t="s">
        <v>9792</v>
      </c>
      <c r="H5618" s="113" t="s">
        <v>4497</v>
      </c>
      <c r="I5618" s="113" t="s">
        <v>4549</v>
      </c>
    </row>
    <row r="5619" spans="1:9" x14ac:dyDescent="0.2">
      <c r="A5619" s="113" t="s">
        <v>10491</v>
      </c>
      <c r="D5619" s="113" t="s">
        <v>4550</v>
      </c>
      <c r="E5619" s="113">
        <f t="shared" si="87"/>
        <v>30500830</v>
      </c>
      <c r="F5619" s="113" t="s">
        <v>11571</v>
      </c>
      <c r="G5619" s="113" t="s">
        <v>9792</v>
      </c>
      <c r="H5619" s="113" t="s">
        <v>4497</v>
      </c>
      <c r="I5619" s="113" t="s">
        <v>4551</v>
      </c>
    </row>
    <row r="5620" spans="1:9" x14ac:dyDescent="0.2">
      <c r="A5620" s="113" t="s">
        <v>10491</v>
      </c>
      <c r="D5620" s="113" t="s">
        <v>4552</v>
      </c>
      <c r="E5620" s="113">
        <f t="shared" si="87"/>
        <v>30500831</v>
      </c>
      <c r="F5620" s="113" t="s">
        <v>11571</v>
      </c>
      <c r="G5620" s="113" t="s">
        <v>9792</v>
      </c>
      <c r="H5620" s="113" t="s">
        <v>4497</v>
      </c>
      <c r="I5620" s="113" t="s">
        <v>4553</v>
      </c>
    </row>
    <row r="5621" spans="1:9" x14ac:dyDescent="0.2">
      <c r="A5621" s="113" t="s">
        <v>10491</v>
      </c>
      <c r="D5621" s="113" t="s">
        <v>4554</v>
      </c>
      <c r="E5621" s="113">
        <f t="shared" si="87"/>
        <v>30500835</v>
      </c>
      <c r="F5621" s="113" t="s">
        <v>11571</v>
      </c>
      <c r="G5621" s="113" t="s">
        <v>9792</v>
      </c>
      <c r="H5621" s="113" t="s">
        <v>4497</v>
      </c>
      <c r="I5621" s="113" t="s">
        <v>4555</v>
      </c>
    </row>
    <row r="5622" spans="1:9" x14ac:dyDescent="0.2">
      <c r="A5622" s="113" t="s">
        <v>10491</v>
      </c>
      <c r="D5622" s="113" t="s">
        <v>4556</v>
      </c>
      <c r="E5622" s="113">
        <f t="shared" si="87"/>
        <v>30500840</v>
      </c>
      <c r="F5622" s="113" t="s">
        <v>11571</v>
      </c>
      <c r="G5622" s="113" t="s">
        <v>9792</v>
      </c>
      <c r="H5622" s="113" t="s">
        <v>4497</v>
      </c>
      <c r="I5622" s="113" t="s">
        <v>4557</v>
      </c>
    </row>
    <row r="5623" spans="1:9" x14ac:dyDescent="0.2">
      <c r="A5623" s="113" t="s">
        <v>10491</v>
      </c>
      <c r="D5623" s="113" t="s">
        <v>4558</v>
      </c>
      <c r="E5623" s="113">
        <f t="shared" si="87"/>
        <v>30500841</v>
      </c>
      <c r="F5623" s="113" t="s">
        <v>11571</v>
      </c>
      <c r="G5623" s="113" t="s">
        <v>9792</v>
      </c>
      <c r="H5623" s="113" t="s">
        <v>4497</v>
      </c>
      <c r="I5623" s="113" t="s">
        <v>4559</v>
      </c>
    </row>
    <row r="5624" spans="1:9" x14ac:dyDescent="0.2">
      <c r="A5624" s="113" t="s">
        <v>10491</v>
      </c>
      <c r="D5624" s="113" t="s">
        <v>4560</v>
      </c>
      <c r="E5624" s="113">
        <f t="shared" si="87"/>
        <v>30500843</v>
      </c>
      <c r="F5624" s="113" t="s">
        <v>11571</v>
      </c>
      <c r="G5624" s="113" t="s">
        <v>9792</v>
      </c>
      <c r="H5624" s="113" t="s">
        <v>4497</v>
      </c>
      <c r="I5624" s="113" t="s">
        <v>4561</v>
      </c>
    </row>
    <row r="5625" spans="1:9" x14ac:dyDescent="0.2">
      <c r="A5625" s="113" t="s">
        <v>10491</v>
      </c>
      <c r="D5625" s="113" t="s">
        <v>4562</v>
      </c>
      <c r="E5625" s="113">
        <f t="shared" si="87"/>
        <v>30500845</v>
      </c>
      <c r="F5625" s="113" t="s">
        <v>11571</v>
      </c>
      <c r="G5625" s="113" t="s">
        <v>9792</v>
      </c>
      <c r="H5625" s="113" t="s">
        <v>4497</v>
      </c>
      <c r="I5625" s="113" t="s">
        <v>4563</v>
      </c>
    </row>
    <row r="5626" spans="1:9" x14ac:dyDescent="0.2">
      <c r="A5626" s="113" t="s">
        <v>10491</v>
      </c>
      <c r="D5626" s="113" t="s">
        <v>4564</v>
      </c>
      <c r="E5626" s="113">
        <f t="shared" si="87"/>
        <v>30500850</v>
      </c>
      <c r="F5626" s="113" t="s">
        <v>11571</v>
      </c>
      <c r="G5626" s="113" t="s">
        <v>9792</v>
      </c>
      <c r="H5626" s="113" t="s">
        <v>4497</v>
      </c>
      <c r="I5626" s="113" t="s">
        <v>4565</v>
      </c>
    </row>
    <row r="5627" spans="1:9" x14ac:dyDescent="0.2">
      <c r="A5627" s="113" t="s">
        <v>10491</v>
      </c>
      <c r="D5627" s="113" t="s">
        <v>4566</v>
      </c>
      <c r="E5627" s="113">
        <f t="shared" si="87"/>
        <v>30500854</v>
      </c>
      <c r="F5627" s="113" t="s">
        <v>11571</v>
      </c>
      <c r="G5627" s="113" t="s">
        <v>9792</v>
      </c>
      <c r="H5627" s="113" t="s">
        <v>4497</v>
      </c>
      <c r="I5627" s="113" t="s">
        <v>4567</v>
      </c>
    </row>
    <row r="5628" spans="1:9" x14ac:dyDescent="0.2">
      <c r="A5628" s="113" t="s">
        <v>10491</v>
      </c>
      <c r="D5628" s="113" t="s">
        <v>4568</v>
      </c>
      <c r="E5628" s="113">
        <f t="shared" si="87"/>
        <v>30500856</v>
      </c>
      <c r="F5628" s="113" t="s">
        <v>11571</v>
      </c>
      <c r="G5628" s="113" t="s">
        <v>9792</v>
      </c>
      <c r="H5628" s="113" t="s">
        <v>4497</v>
      </c>
      <c r="I5628" s="113" t="s">
        <v>4569</v>
      </c>
    </row>
    <row r="5629" spans="1:9" x14ac:dyDescent="0.2">
      <c r="A5629" s="113" t="s">
        <v>10491</v>
      </c>
      <c r="D5629" s="113" t="s">
        <v>4570</v>
      </c>
      <c r="E5629" s="113">
        <f t="shared" si="87"/>
        <v>30500858</v>
      </c>
      <c r="F5629" s="113" t="s">
        <v>11571</v>
      </c>
      <c r="G5629" s="113" t="s">
        <v>9792</v>
      </c>
      <c r="H5629" s="113" t="s">
        <v>4497</v>
      </c>
      <c r="I5629" s="113" t="s">
        <v>4571</v>
      </c>
    </row>
    <row r="5630" spans="1:9" x14ac:dyDescent="0.2">
      <c r="A5630" s="113" t="s">
        <v>10491</v>
      </c>
      <c r="D5630" s="113" t="s">
        <v>4572</v>
      </c>
      <c r="E5630" s="113">
        <f t="shared" si="87"/>
        <v>30500860</v>
      </c>
      <c r="F5630" s="113" t="s">
        <v>11571</v>
      </c>
      <c r="G5630" s="113" t="s">
        <v>9792</v>
      </c>
      <c r="H5630" s="113" t="s">
        <v>4497</v>
      </c>
      <c r="I5630" s="113" t="s">
        <v>4573</v>
      </c>
    </row>
    <row r="5631" spans="1:9" x14ac:dyDescent="0.2">
      <c r="A5631" s="113" t="s">
        <v>10491</v>
      </c>
      <c r="D5631" s="113" t="s">
        <v>4574</v>
      </c>
      <c r="E5631" s="113">
        <f t="shared" si="87"/>
        <v>30500870</v>
      </c>
      <c r="F5631" s="113" t="s">
        <v>11571</v>
      </c>
      <c r="G5631" s="113" t="s">
        <v>9792</v>
      </c>
      <c r="H5631" s="113" t="s">
        <v>4497</v>
      </c>
      <c r="I5631" s="113" t="s">
        <v>4575</v>
      </c>
    </row>
    <row r="5632" spans="1:9" x14ac:dyDescent="0.2">
      <c r="A5632" s="113" t="s">
        <v>10491</v>
      </c>
      <c r="D5632" s="113" t="s">
        <v>4576</v>
      </c>
      <c r="E5632" s="113">
        <f t="shared" si="87"/>
        <v>30500880</v>
      </c>
      <c r="F5632" s="113" t="s">
        <v>11571</v>
      </c>
      <c r="G5632" s="113" t="s">
        <v>9792</v>
      </c>
      <c r="H5632" s="113" t="s">
        <v>4497</v>
      </c>
      <c r="I5632" s="113" t="s">
        <v>4577</v>
      </c>
    </row>
    <row r="5633" spans="1:9" x14ac:dyDescent="0.2">
      <c r="A5633" s="113" t="s">
        <v>10491</v>
      </c>
      <c r="D5633" s="113" t="s">
        <v>4578</v>
      </c>
      <c r="E5633" s="113">
        <f t="shared" si="87"/>
        <v>30500899</v>
      </c>
      <c r="F5633" s="113" t="s">
        <v>11571</v>
      </c>
      <c r="G5633" s="113" t="s">
        <v>9792</v>
      </c>
      <c r="H5633" s="113" t="s">
        <v>4497</v>
      </c>
      <c r="I5633" s="113" t="s">
        <v>7789</v>
      </c>
    </row>
    <row r="5634" spans="1:9" x14ac:dyDescent="0.2">
      <c r="A5634" s="113" t="s">
        <v>10491</v>
      </c>
      <c r="D5634" s="113" t="s">
        <v>4579</v>
      </c>
      <c r="E5634" s="113">
        <f t="shared" ref="E5634:E5697" si="88">VALUE(D5634)</f>
        <v>30500901</v>
      </c>
      <c r="F5634" s="113" t="s">
        <v>11571</v>
      </c>
      <c r="G5634" s="113" t="s">
        <v>9792</v>
      </c>
      <c r="H5634" s="113" t="s">
        <v>4580</v>
      </c>
      <c r="I5634" s="113" t="s">
        <v>4581</v>
      </c>
    </row>
    <row r="5635" spans="1:9" x14ac:dyDescent="0.2">
      <c r="A5635" s="113" t="s">
        <v>10491</v>
      </c>
      <c r="D5635" s="113" t="s">
        <v>4582</v>
      </c>
      <c r="E5635" s="113">
        <f t="shared" si="88"/>
        <v>30500902</v>
      </c>
      <c r="F5635" s="113" t="s">
        <v>11571</v>
      </c>
      <c r="G5635" s="113" t="s">
        <v>9792</v>
      </c>
      <c r="H5635" s="113" t="s">
        <v>4580</v>
      </c>
      <c r="I5635" s="113" t="s">
        <v>4583</v>
      </c>
    </row>
    <row r="5636" spans="1:9" x14ac:dyDescent="0.2">
      <c r="A5636" s="113" t="s">
        <v>10491</v>
      </c>
      <c r="D5636" s="113" t="s">
        <v>4584</v>
      </c>
      <c r="E5636" s="113">
        <f t="shared" si="88"/>
        <v>30500903</v>
      </c>
      <c r="F5636" s="113" t="s">
        <v>11571</v>
      </c>
      <c r="G5636" s="113" t="s">
        <v>9792</v>
      </c>
      <c r="H5636" s="113" t="s">
        <v>4580</v>
      </c>
      <c r="I5636" s="113" t="s">
        <v>4585</v>
      </c>
    </row>
    <row r="5637" spans="1:9" x14ac:dyDescent="0.2">
      <c r="A5637" s="113" t="s">
        <v>10491</v>
      </c>
      <c r="D5637" s="113" t="s">
        <v>4586</v>
      </c>
      <c r="E5637" s="113">
        <f t="shared" si="88"/>
        <v>30500904</v>
      </c>
      <c r="F5637" s="113" t="s">
        <v>11571</v>
      </c>
      <c r="G5637" s="113" t="s">
        <v>9792</v>
      </c>
      <c r="H5637" s="113" t="s">
        <v>4580</v>
      </c>
      <c r="I5637" s="113" t="s">
        <v>4587</v>
      </c>
    </row>
    <row r="5638" spans="1:9" x14ac:dyDescent="0.2">
      <c r="A5638" s="113" t="s">
        <v>10491</v>
      </c>
      <c r="D5638" s="113" t="s">
        <v>4588</v>
      </c>
      <c r="E5638" s="113">
        <f t="shared" si="88"/>
        <v>30500905</v>
      </c>
      <c r="F5638" s="113" t="s">
        <v>11571</v>
      </c>
      <c r="G5638" s="113" t="s">
        <v>9792</v>
      </c>
      <c r="H5638" s="113" t="s">
        <v>4580</v>
      </c>
      <c r="I5638" s="113" t="s">
        <v>4589</v>
      </c>
    </row>
    <row r="5639" spans="1:9" x14ac:dyDescent="0.2">
      <c r="A5639" s="113" t="s">
        <v>10491</v>
      </c>
      <c r="D5639" s="113" t="s">
        <v>4590</v>
      </c>
      <c r="E5639" s="113">
        <f t="shared" si="88"/>
        <v>30500906</v>
      </c>
      <c r="F5639" s="113" t="s">
        <v>11571</v>
      </c>
      <c r="G5639" s="113" t="s">
        <v>9792</v>
      </c>
      <c r="H5639" s="113" t="s">
        <v>4580</v>
      </c>
      <c r="I5639" s="113" t="s">
        <v>4591</v>
      </c>
    </row>
    <row r="5640" spans="1:9" x14ac:dyDescent="0.2">
      <c r="A5640" s="113" t="s">
        <v>10491</v>
      </c>
      <c r="D5640" s="113" t="s">
        <v>4592</v>
      </c>
      <c r="E5640" s="113">
        <f t="shared" si="88"/>
        <v>30500907</v>
      </c>
      <c r="F5640" s="113" t="s">
        <v>11571</v>
      </c>
      <c r="G5640" s="113" t="s">
        <v>9792</v>
      </c>
      <c r="H5640" s="113" t="s">
        <v>4580</v>
      </c>
      <c r="I5640" s="113" t="s">
        <v>4593</v>
      </c>
    </row>
    <row r="5641" spans="1:9" x14ac:dyDescent="0.2">
      <c r="A5641" s="113" t="s">
        <v>10491</v>
      </c>
      <c r="D5641" s="113" t="s">
        <v>4594</v>
      </c>
      <c r="E5641" s="113">
        <f t="shared" si="88"/>
        <v>30500908</v>
      </c>
      <c r="F5641" s="113" t="s">
        <v>11571</v>
      </c>
      <c r="G5641" s="113" t="s">
        <v>9792</v>
      </c>
      <c r="H5641" s="113" t="s">
        <v>4580</v>
      </c>
      <c r="I5641" s="113" t="s">
        <v>4595</v>
      </c>
    </row>
    <row r="5642" spans="1:9" x14ac:dyDescent="0.2">
      <c r="A5642" s="113" t="s">
        <v>10491</v>
      </c>
      <c r="D5642" s="113" t="s">
        <v>4596</v>
      </c>
      <c r="E5642" s="113">
        <f t="shared" si="88"/>
        <v>30500909</v>
      </c>
      <c r="F5642" s="113" t="s">
        <v>11571</v>
      </c>
      <c r="G5642" s="113" t="s">
        <v>9792</v>
      </c>
      <c r="H5642" s="113" t="s">
        <v>4580</v>
      </c>
      <c r="I5642" s="113" t="s">
        <v>4597</v>
      </c>
    </row>
    <row r="5643" spans="1:9" x14ac:dyDescent="0.2">
      <c r="A5643" s="113" t="s">
        <v>10491</v>
      </c>
      <c r="D5643" s="113" t="s">
        <v>4598</v>
      </c>
      <c r="E5643" s="113">
        <f t="shared" si="88"/>
        <v>30500910</v>
      </c>
      <c r="F5643" s="113" t="s">
        <v>11571</v>
      </c>
      <c r="G5643" s="113" t="s">
        <v>9792</v>
      </c>
      <c r="H5643" s="113" t="s">
        <v>4580</v>
      </c>
      <c r="I5643" s="113" t="s">
        <v>4599</v>
      </c>
    </row>
    <row r="5644" spans="1:9" x14ac:dyDescent="0.2">
      <c r="A5644" s="113" t="s">
        <v>10491</v>
      </c>
      <c r="D5644" s="113" t="s">
        <v>4600</v>
      </c>
      <c r="E5644" s="113">
        <f t="shared" si="88"/>
        <v>30500915</v>
      </c>
      <c r="F5644" s="113" t="s">
        <v>11571</v>
      </c>
      <c r="G5644" s="113" t="s">
        <v>9792</v>
      </c>
      <c r="H5644" s="113" t="s">
        <v>4580</v>
      </c>
      <c r="I5644" s="113" t="s">
        <v>4601</v>
      </c>
    </row>
    <row r="5645" spans="1:9" x14ac:dyDescent="0.2">
      <c r="A5645" s="113" t="s">
        <v>10491</v>
      </c>
      <c r="D5645" s="113" t="s">
        <v>4602</v>
      </c>
      <c r="E5645" s="113">
        <f t="shared" si="88"/>
        <v>30500916</v>
      </c>
      <c r="F5645" s="113" t="s">
        <v>11571</v>
      </c>
      <c r="G5645" s="113" t="s">
        <v>9792</v>
      </c>
      <c r="H5645" s="113" t="s">
        <v>4580</v>
      </c>
      <c r="I5645" s="113" t="s">
        <v>11042</v>
      </c>
    </row>
    <row r="5646" spans="1:9" x14ac:dyDescent="0.2">
      <c r="A5646" s="113" t="s">
        <v>10491</v>
      </c>
      <c r="D5646" s="113" t="s">
        <v>4603</v>
      </c>
      <c r="E5646" s="113">
        <f t="shared" si="88"/>
        <v>30500917</v>
      </c>
      <c r="F5646" s="113" t="s">
        <v>11571</v>
      </c>
      <c r="G5646" s="113" t="s">
        <v>9792</v>
      </c>
      <c r="H5646" s="113" t="s">
        <v>4580</v>
      </c>
      <c r="I5646" s="113" t="s">
        <v>1920</v>
      </c>
    </row>
    <row r="5647" spans="1:9" x14ac:dyDescent="0.2">
      <c r="A5647" s="113" t="s">
        <v>10491</v>
      </c>
      <c r="D5647" s="113" t="s">
        <v>1921</v>
      </c>
      <c r="E5647" s="113">
        <f t="shared" si="88"/>
        <v>30500999</v>
      </c>
      <c r="F5647" s="113" t="s">
        <v>11571</v>
      </c>
      <c r="G5647" s="113" t="s">
        <v>9792</v>
      </c>
      <c r="H5647" s="113" t="s">
        <v>4580</v>
      </c>
      <c r="I5647" s="113" t="s">
        <v>7789</v>
      </c>
    </row>
    <row r="5648" spans="1:9" x14ac:dyDescent="0.2">
      <c r="A5648" s="113" t="s">
        <v>10491</v>
      </c>
      <c r="D5648" s="113" t="s">
        <v>1922</v>
      </c>
      <c r="E5648" s="113">
        <f t="shared" si="88"/>
        <v>30501001</v>
      </c>
      <c r="F5648" s="113" t="s">
        <v>11571</v>
      </c>
      <c r="G5648" s="113" t="s">
        <v>9792</v>
      </c>
      <c r="H5648" s="113" t="s">
        <v>1923</v>
      </c>
      <c r="I5648" s="113" t="s">
        <v>1924</v>
      </c>
    </row>
    <row r="5649" spans="1:9" x14ac:dyDescent="0.2">
      <c r="A5649" s="113" t="s">
        <v>10491</v>
      </c>
      <c r="D5649" s="113" t="s">
        <v>1925</v>
      </c>
      <c r="E5649" s="113">
        <f t="shared" si="88"/>
        <v>30501002</v>
      </c>
      <c r="F5649" s="113" t="s">
        <v>11571</v>
      </c>
      <c r="G5649" s="113" t="s">
        <v>9792</v>
      </c>
      <c r="H5649" s="113" t="s">
        <v>1923</v>
      </c>
      <c r="I5649" s="113" t="s">
        <v>1926</v>
      </c>
    </row>
    <row r="5650" spans="1:9" x14ac:dyDescent="0.2">
      <c r="A5650" s="113" t="s">
        <v>10491</v>
      </c>
      <c r="D5650" s="113" t="s">
        <v>1927</v>
      </c>
      <c r="E5650" s="113">
        <f t="shared" si="88"/>
        <v>30501003</v>
      </c>
      <c r="F5650" s="113" t="s">
        <v>11571</v>
      </c>
      <c r="G5650" s="113" t="s">
        <v>9792</v>
      </c>
      <c r="H5650" s="113" t="s">
        <v>1923</v>
      </c>
      <c r="I5650" s="113" t="s">
        <v>1928</v>
      </c>
    </row>
    <row r="5651" spans="1:9" x14ac:dyDescent="0.2">
      <c r="A5651" s="113" t="s">
        <v>10491</v>
      </c>
      <c r="D5651" s="113" t="s">
        <v>1929</v>
      </c>
      <c r="E5651" s="113">
        <f t="shared" si="88"/>
        <v>30501004</v>
      </c>
      <c r="F5651" s="113" t="s">
        <v>11571</v>
      </c>
      <c r="G5651" s="113" t="s">
        <v>9792</v>
      </c>
      <c r="H5651" s="113" t="s">
        <v>1923</v>
      </c>
      <c r="I5651" s="113" t="s">
        <v>1930</v>
      </c>
    </row>
    <row r="5652" spans="1:9" x14ac:dyDescent="0.2">
      <c r="A5652" s="113" t="s">
        <v>10491</v>
      </c>
      <c r="D5652" s="113" t="s">
        <v>1931</v>
      </c>
      <c r="E5652" s="113">
        <f t="shared" si="88"/>
        <v>30501005</v>
      </c>
      <c r="F5652" s="113" t="s">
        <v>11571</v>
      </c>
      <c r="G5652" s="113" t="s">
        <v>9792</v>
      </c>
      <c r="H5652" s="113" t="s">
        <v>1923</v>
      </c>
      <c r="I5652" s="113" t="s">
        <v>1932</v>
      </c>
    </row>
    <row r="5653" spans="1:9" x14ac:dyDescent="0.2">
      <c r="A5653" s="113" t="s">
        <v>10491</v>
      </c>
      <c r="D5653" s="113" t="s">
        <v>1933</v>
      </c>
      <c r="E5653" s="113">
        <f t="shared" si="88"/>
        <v>30501006</v>
      </c>
      <c r="F5653" s="113" t="s">
        <v>11571</v>
      </c>
      <c r="G5653" s="113" t="s">
        <v>9792</v>
      </c>
      <c r="H5653" s="113" t="s">
        <v>1923</v>
      </c>
      <c r="I5653" s="113" t="s">
        <v>1934</v>
      </c>
    </row>
    <row r="5654" spans="1:9" x14ac:dyDescent="0.2">
      <c r="A5654" s="113" t="s">
        <v>10491</v>
      </c>
      <c r="D5654" s="113" t="s">
        <v>1935</v>
      </c>
      <c r="E5654" s="113">
        <f t="shared" si="88"/>
        <v>30501007</v>
      </c>
      <c r="F5654" s="113" t="s">
        <v>11571</v>
      </c>
      <c r="G5654" s="113" t="s">
        <v>9792</v>
      </c>
      <c r="H5654" s="113" t="s">
        <v>1923</v>
      </c>
      <c r="I5654" s="113" t="s">
        <v>8130</v>
      </c>
    </row>
    <row r="5655" spans="1:9" x14ac:dyDescent="0.2">
      <c r="A5655" s="113" t="s">
        <v>10491</v>
      </c>
      <c r="D5655" s="113" t="s">
        <v>1936</v>
      </c>
      <c r="E5655" s="113">
        <f t="shared" si="88"/>
        <v>30501008</v>
      </c>
      <c r="F5655" s="113" t="s">
        <v>11571</v>
      </c>
      <c r="G5655" s="113" t="s">
        <v>9792</v>
      </c>
      <c r="H5655" s="113" t="s">
        <v>1923</v>
      </c>
      <c r="I5655" s="113" t="s">
        <v>11316</v>
      </c>
    </row>
    <row r="5656" spans="1:9" x14ac:dyDescent="0.2">
      <c r="A5656" s="113" t="s">
        <v>10491</v>
      </c>
      <c r="D5656" s="113" t="s">
        <v>1937</v>
      </c>
      <c r="E5656" s="113">
        <f t="shared" si="88"/>
        <v>30501009</v>
      </c>
      <c r="F5656" s="113" t="s">
        <v>11571</v>
      </c>
      <c r="G5656" s="113" t="s">
        <v>9792</v>
      </c>
      <c r="H5656" s="113" t="s">
        <v>1923</v>
      </c>
      <c r="I5656" s="113" t="s">
        <v>1938</v>
      </c>
    </row>
    <row r="5657" spans="1:9" x14ac:dyDescent="0.2">
      <c r="A5657" s="113" t="s">
        <v>10491</v>
      </c>
      <c r="D5657" s="113" t="s">
        <v>1939</v>
      </c>
      <c r="E5657" s="113">
        <f t="shared" si="88"/>
        <v>30501010</v>
      </c>
      <c r="F5657" s="113" t="s">
        <v>11571</v>
      </c>
      <c r="G5657" s="113" t="s">
        <v>9792</v>
      </c>
      <c r="H5657" s="113" t="s">
        <v>1923</v>
      </c>
      <c r="I5657" s="113" t="s">
        <v>14400</v>
      </c>
    </row>
    <row r="5658" spans="1:9" x14ac:dyDescent="0.2">
      <c r="A5658" s="113" t="s">
        <v>10491</v>
      </c>
      <c r="D5658" s="113" t="s">
        <v>1940</v>
      </c>
      <c r="E5658" s="113">
        <f t="shared" si="88"/>
        <v>30501011</v>
      </c>
      <c r="F5658" s="113" t="s">
        <v>11571</v>
      </c>
      <c r="G5658" s="113" t="s">
        <v>9792</v>
      </c>
      <c r="H5658" s="113" t="s">
        <v>1923</v>
      </c>
      <c r="I5658" s="113" t="s">
        <v>1941</v>
      </c>
    </row>
    <row r="5659" spans="1:9" x14ac:dyDescent="0.2">
      <c r="A5659" s="113" t="s">
        <v>10491</v>
      </c>
      <c r="D5659" s="113" t="s">
        <v>1942</v>
      </c>
      <c r="E5659" s="113">
        <f t="shared" si="88"/>
        <v>30501012</v>
      </c>
      <c r="F5659" s="113" t="s">
        <v>11571</v>
      </c>
      <c r="G5659" s="113" t="s">
        <v>9792</v>
      </c>
      <c r="H5659" s="113" t="s">
        <v>1923</v>
      </c>
      <c r="I5659" s="113" t="s">
        <v>8085</v>
      </c>
    </row>
    <row r="5660" spans="1:9" x14ac:dyDescent="0.2">
      <c r="A5660" s="113" t="s">
        <v>10491</v>
      </c>
      <c r="D5660" s="113" t="s">
        <v>1943</v>
      </c>
      <c r="E5660" s="113">
        <f t="shared" si="88"/>
        <v>30501013</v>
      </c>
      <c r="F5660" s="113" t="s">
        <v>11571</v>
      </c>
      <c r="G5660" s="113" t="s">
        <v>9792</v>
      </c>
      <c r="H5660" s="113" t="s">
        <v>1923</v>
      </c>
      <c r="I5660" s="113" t="s">
        <v>1944</v>
      </c>
    </row>
    <row r="5661" spans="1:9" x14ac:dyDescent="0.2">
      <c r="A5661" s="113" t="s">
        <v>10491</v>
      </c>
      <c r="D5661" s="113" t="s">
        <v>1945</v>
      </c>
      <c r="E5661" s="113">
        <f t="shared" si="88"/>
        <v>30501014</v>
      </c>
      <c r="F5661" s="113" t="s">
        <v>11571</v>
      </c>
      <c r="G5661" s="113" t="s">
        <v>9792</v>
      </c>
      <c r="H5661" s="113" t="s">
        <v>1923</v>
      </c>
      <c r="I5661" s="113" t="s">
        <v>1946</v>
      </c>
    </row>
    <row r="5662" spans="1:9" x14ac:dyDescent="0.2">
      <c r="A5662" s="113" t="s">
        <v>10491</v>
      </c>
      <c r="D5662" s="113" t="s">
        <v>1947</v>
      </c>
      <c r="E5662" s="113">
        <f t="shared" si="88"/>
        <v>30501015</v>
      </c>
      <c r="F5662" s="113" t="s">
        <v>11571</v>
      </c>
      <c r="G5662" s="113" t="s">
        <v>9792</v>
      </c>
      <c r="H5662" s="113" t="s">
        <v>1923</v>
      </c>
      <c r="I5662" s="113" t="s">
        <v>14438</v>
      </c>
    </row>
    <row r="5663" spans="1:9" x14ac:dyDescent="0.2">
      <c r="A5663" s="113" t="s">
        <v>10491</v>
      </c>
      <c r="D5663" s="113" t="s">
        <v>1948</v>
      </c>
      <c r="E5663" s="113">
        <f t="shared" si="88"/>
        <v>30501016</v>
      </c>
      <c r="F5663" s="113" t="s">
        <v>11571</v>
      </c>
      <c r="G5663" s="113" t="s">
        <v>9792</v>
      </c>
      <c r="H5663" s="113" t="s">
        <v>1923</v>
      </c>
      <c r="I5663" s="113" t="s">
        <v>1949</v>
      </c>
    </row>
    <row r="5664" spans="1:9" x14ac:dyDescent="0.2">
      <c r="A5664" s="113" t="s">
        <v>10491</v>
      </c>
      <c r="D5664" s="113" t="s">
        <v>1950</v>
      </c>
      <c r="E5664" s="113">
        <f t="shared" si="88"/>
        <v>30501017</v>
      </c>
      <c r="F5664" s="113" t="s">
        <v>11571</v>
      </c>
      <c r="G5664" s="113" t="s">
        <v>9792</v>
      </c>
      <c r="H5664" s="113" t="s">
        <v>1923</v>
      </c>
      <c r="I5664" s="113" t="s">
        <v>10135</v>
      </c>
    </row>
    <row r="5665" spans="1:12" x14ac:dyDescent="0.2">
      <c r="A5665" s="113" t="s">
        <v>10491</v>
      </c>
      <c r="D5665" s="113" t="s">
        <v>1951</v>
      </c>
      <c r="E5665" s="113">
        <f t="shared" si="88"/>
        <v>30501021</v>
      </c>
      <c r="F5665" s="113" t="s">
        <v>11571</v>
      </c>
      <c r="G5665" s="113" t="s">
        <v>9792</v>
      </c>
      <c r="H5665" s="113" t="s">
        <v>1923</v>
      </c>
      <c r="I5665" s="113" t="s">
        <v>1952</v>
      </c>
    </row>
    <row r="5666" spans="1:12" x14ac:dyDescent="0.2">
      <c r="A5666" s="113" t="s">
        <v>10491</v>
      </c>
      <c r="D5666" s="113" t="s">
        <v>1953</v>
      </c>
      <c r="E5666" s="113">
        <f t="shared" si="88"/>
        <v>30501022</v>
      </c>
      <c r="F5666" s="113" t="s">
        <v>11571</v>
      </c>
      <c r="G5666" s="113" t="s">
        <v>9792</v>
      </c>
      <c r="H5666" s="113" t="s">
        <v>1923</v>
      </c>
      <c r="I5666" s="113" t="s">
        <v>1954</v>
      </c>
    </row>
    <row r="5667" spans="1:12" x14ac:dyDescent="0.2">
      <c r="A5667" s="113" t="s">
        <v>10491</v>
      </c>
      <c r="D5667" s="113" t="s">
        <v>1955</v>
      </c>
      <c r="E5667" s="113">
        <f t="shared" si="88"/>
        <v>30501023</v>
      </c>
      <c r="F5667" s="113" t="s">
        <v>11571</v>
      </c>
      <c r="G5667" s="113" t="s">
        <v>9792</v>
      </c>
      <c r="H5667" s="113" t="s">
        <v>1923</v>
      </c>
      <c r="I5667" s="113" t="s">
        <v>14438</v>
      </c>
    </row>
    <row r="5668" spans="1:12" x14ac:dyDescent="0.2">
      <c r="A5668" s="113" t="s">
        <v>10491</v>
      </c>
      <c r="D5668" s="113" t="s">
        <v>1956</v>
      </c>
      <c r="E5668" s="113">
        <f t="shared" si="88"/>
        <v>30501024</v>
      </c>
      <c r="F5668" s="113" t="s">
        <v>11571</v>
      </c>
      <c r="G5668" s="113" t="s">
        <v>9792</v>
      </c>
      <c r="H5668" s="113" t="s">
        <v>1923</v>
      </c>
      <c r="I5668" s="113" t="s">
        <v>1957</v>
      </c>
    </row>
    <row r="5669" spans="1:12" x14ac:dyDescent="0.2">
      <c r="A5669" s="113" t="s">
        <v>10491</v>
      </c>
      <c r="D5669" s="113" t="s">
        <v>1958</v>
      </c>
      <c r="E5669" s="113">
        <f t="shared" si="88"/>
        <v>30501030</v>
      </c>
      <c r="F5669" s="113" t="s">
        <v>11571</v>
      </c>
      <c r="G5669" s="113" t="s">
        <v>9792</v>
      </c>
      <c r="H5669" s="113" t="s">
        <v>1923</v>
      </c>
      <c r="I5669" s="113" t="s">
        <v>1959</v>
      </c>
    </row>
    <row r="5670" spans="1:12" x14ac:dyDescent="0.2">
      <c r="A5670" s="113" t="s">
        <v>10491</v>
      </c>
      <c r="D5670" s="113" t="s">
        <v>1960</v>
      </c>
      <c r="E5670" s="113">
        <f t="shared" si="88"/>
        <v>30501031</v>
      </c>
      <c r="F5670" s="113" t="s">
        <v>11571</v>
      </c>
      <c r="G5670" s="113" t="s">
        <v>9792</v>
      </c>
      <c r="H5670" s="113" t="s">
        <v>1923</v>
      </c>
      <c r="I5670" s="113" t="s">
        <v>1961</v>
      </c>
    </row>
    <row r="5671" spans="1:12" x14ac:dyDescent="0.2">
      <c r="A5671" s="113" t="s">
        <v>10491</v>
      </c>
      <c r="D5671" s="113" t="s">
        <v>1962</v>
      </c>
      <c r="E5671" s="113">
        <f t="shared" si="88"/>
        <v>30501032</v>
      </c>
      <c r="F5671" s="113" t="s">
        <v>11571</v>
      </c>
      <c r="G5671" s="113" t="s">
        <v>9792</v>
      </c>
      <c r="H5671" s="113" t="s">
        <v>1923</v>
      </c>
      <c r="I5671" s="113" t="s">
        <v>1963</v>
      </c>
    </row>
    <row r="5672" spans="1:12" x14ac:dyDescent="0.2">
      <c r="A5672" s="113" t="s">
        <v>10491</v>
      </c>
      <c r="D5672" s="113" t="s">
        <v>1964</v>
      </c>
      <c r="E5672" s="113">
        <f t="shared" si="88"/>
        <v>30501033</v>
      </c>
      <c r="F5672" s="113" t="s">
        <v>11571</v>
      </c>
      <c r="G5672" s="113" t="s">
        <v>9792</v>
      </c>
      <c r="H5672" s="113" t="s">
        <v>1923</v>
      </c>
      <c r="I5672" s="113" t="s">
        <v>1965</v>
      </c>
    </row>
    <row r="5673" spans="1:12" x14ac:dyDescent="0.2">
      <c r="A5673" s="113" t="s">
        <v>10491</v>
      </c>
      <c r="D5673" s="113" t="s">
        <v>1966</v>
      </c>
      <c r="E5673" s="113">
        <f t="shared" si="88"/>
        <v>30501034</v>
      </c>
      <c r="F5673" s="113" t="s">
        <v>11571</v>
      </c>
      <c r="G5673" s="113" t="s">
        <v>9792</v>
      </c>
      <c r="H5673" s="113" t="s">
        <v>1923</v>
      </c>
      <c r="I5673" s="113" t="s">
        <v>1967</v>
      </c>
    </row>
    <row r="5674" spans="1:12" x14ac:dyDescent="0.2">
      <c r="A5674" s="113" t="s">
        <v>10491</v>
      </c>
      <c r="D5674" s="113" t="s">
        <v>1968</v>
      </c>
      <c r="E5674" s="113">
        <f t="shared" si="88"/>
        <v>30501035</v>
      </c>
      <c r="F5674" s="113" t="s">
        <v>11571</v>
      </c>
      <c r="G5674" s="113" t="s">
        <v>9792</v>
      </c>
      <c r="H5674" s="113" t="s">
        <v>1923</v>
      </c>
      <c r="I5674" s="113" t="s">
        <v>1969</v>
      </c>
    </row>
    <row r="5675" spans="1:12" x14ac:dyDescent="0.2">
      <c r="A5675" s="113" t="s">
        <v>10491</v>
      </c>
      <c r="D5675" s="113" t="s">
        <v>1970</v>
      </c>
      <c r="E5675" s="113">
        <f t="shared" si="88"/>
        <v>30501036</v>
      </c>
      <c r="F5675" s="113" t="s">
        <v>11571</v>
      </c>
      <c r="G5675" s="113" t="s">
        <v>9792</v>
      </c>
      <c r="H5675" s="113" t="s">
        <v>1923</v>
      </c>
      <c r="I5675" s="113" t="s">
        <v>1971</v>
      </c>
    </row>
    <row r="5676" spans="1:12" x14ac:dyDescent="0.2">
      <c r="A5676" s="113" t="s">
        <v>10491</v>
      </c>
      <c r="D5676" s="113" t="s">
        <v>1972</v>
      </c>
      <c r="E5676" s="113">
        <f t="shared" si="88"/>
        <v>30501037</v>
      </c>
      <c r="F5676" s="113" t="s">
        <v>11571</v>
      </c>
      <c r="G5676" s="113" t="s">
        <v>9792</v>
      </c>
      <c r="H5676" s="113" t="s">
        <v>1923</v>
      </c>
      <c r="I5676" s="113" t="s">
        <v>1973</v>
      </c>
    </row>
    <row r="5677" spans="1:12" x14ac:dyDescent="0.2">
      <c r="A5677" s="113" t="s">
        <v>10491</v>
      </c>
      <c r="D5677" s="113" t="s">
        <v>1974</v>
      </c>
      <c r="E5677" s="113">
        <f t="shared" si="88"/>
        <v>30501038</v>
      </c>
      <c r="F5677" s="113" t="s">
        <v>11571</v>
      </c>
      <c r="G5677" s="113" t="s">
        <v>9792</v>
      </c>
      <c r="H5677" s="113" t="s">
        <v>1923</v>
      </c>
      <c r="I5677" s="113" t="s">
        <v>1975</v>
      </c>
    </row>
    <row r="5678" spans="1:12" x14ac:dyDescent="0.2">
      <c r="A5678" s="113" t="s">
        <v>10491</v>
      </c>
      <c r="D5678" s="113" t="s">
        <v>1976</v>
      </c>
      <c r="E5678" s="113">
        <f t="shared" si="88"/>
        <v>30501039</v>
      </c>
      <c r="F5678" s="113" t="s">
        <v>11571</v>
      </c>
      <c r="G5678" s="113" t="s">
        <v>9792</v>
      </c>
      <c r="H5678" s="113" t="s">
        <v>1923</v>
      </c>
      <c r="I5678" s="113" t="s">
        <v>4651</v>
      </c>
      <c r="K5678" s="115"/>
      <c r="L5678" s="113"/>
    </row>
    <row r="5679" spans="1:12" x14ac:dyDescent="0.2">
      <c r="A5679" s="113" t="s">
        <v>10491</v>
      </c>
      <c r="D5679" s="113" t="s">
        <v>4652</v>
      </c>
      <c r="E5679" s="113">
        <f t="shared" si="88"/>
        <v>30501040</v>
      </c>
      <c r="F5679" s="113" t="s">
        <v>11571</v>
      </c>
      <c r="G5679" s="113" t="s">
        <v>9792</v>
      </c>
      <c r="H5679" s="113" t="s">
        <v>1923</v>
      </c>
      <c r="I5679" s="113" t="s">
        <v>4653</v>
      </c>
    </row>
    <row r="5680" spans="1:12" x14ac:dyDescent="0.2">
      <c r="A5680" s="113" t="s">
        <v>10491</v>
      </c>
      <c r="D5680" s="113" t="s">
        <v>4654</v>
      </c>
      <c r="E5680" s="113">
        <f t="shared" si="88"/>
        <v>30501041</v>
      </c>
      <c r="F5680" s="113" t="s">
        <v>11571</v>
      </c>
      <c r="G5680" s="113" t="s">
        <v>9792</v>
      </c>
      <c r="H5680" s="113" t="s">
        <v>1923</v>
      </c>
      <c r="I5680" s="113" t="s">
        <v>4655</v>
      </c>
    </row>
    <row r="5681" spans="1:9" x14ac:dyDescent="0.2">
      <c r="A5681" s="113" t="s">
        <v>10491</v>
      </c>
      <c r="D5681" s="113" t="s">
        <v>4656</v>
      </c>
      <c r="E5681" s="113">
        <f t="shared" si="88"/>
        <v>30501042</v>
      </c>
      <c r="F5681" s="113" t="s">
        <v>11571</v>
      </c>
      <c r="G5681" s="113" t="s">
        <v>9792</v>
      </c>
      <c r="H5681" s="113" t="s">
        <v>1923</v>
      </c>
      <c r="I5681" s="113" t="s">
        <v>4657</v>
      </c>
    </row>
    <row r="5682" spans="1:9" x14ac:dyDescent="0.2">
      <c r="A5682" s="113" t="s">
        <v>10491</v>
      </c>
      <c r="D5682" s="113" t="s">
        <v>4658</v>
      </c>
      <c r="E5682" s="113">
        <f t="shared" si="88"/>
        <v>30501043</v>
      </c>
      <c r="F5682" s="113" t="s">
        <v>11571</v>
      </c>
      <c r="G5682" s="113" t="s">
        <v>9792</v>
      </c>
      <c r="H5682" s="113" t="s">
        <v>1923</v>
      </c>
      <c r="I5682" s="113" t="s">
        <v>4659</v>
      </c>
    </row>
    <row r="5683" spans="1:9" x14ac:dyDescent="0.2">
      <c r="A5683" s="113" t="s">
        <v>10491</v>
      </c>
      <c r="D5683" s="113" t="s">
        <v>4660</v>
      </c>
      <c r="E5683" s="113">
        <f t="shared" si="88"/>
        <v>30501044</v>
      </c>
      <c r="F5683" s="113" t="s">
        <v>11571</v>
      </c>
      <c r="G5683" s="113" t="s">
        <v>9792</v>
      </c>
      <c r="H5683" s="113" t="s">
        <v>1923</v>
      </c>
      <c r="I5683" s="113" t="s">
        <v>4661</v>
      </c>
    </row>
    <row r="5684" spans="1:9" x14ac:dyDescent="0.2">
      <c r="A5684" s="113" t="s">
        <v>10491</v>
      </c>
      <c r="D5684" s="113" t="s">
        <v>4662</v>
      </c>
      <c r="E5684" s="113">
        <f t="shared" si="88"/>
        <v>30501045</v>
      </c>
      <c r="F5684" s="113" t="s">
        <v>11571</v>
      </c>
      <c r="G5684" s="113" t="s">
        <v>9792</v>
      </c>
      <c r="H5684" s="113" t="s">
        <v>1923</v>
      </c>
      <c r="I5684" s="113" t="s">
        <v>4663</v>
      </c>
    </row>
    <row r="5685" spans="1:9" x14ac:dyDescent="0.2">
      <c r="A5685" s="113" t="s">
        <v>10491</v>
      </c>
      <c r="D5685" s="113" t="s">
        <v>4664</v>
      </c>
      <c r="E5685" s="113">
        <f t="shared" si="88"/>
        <v>30501046</v>
      </c>
      <c r="F5685" s="113" t="s">
        <v>11571</v>
      </c>
      <c r="G5685" s="113" t="s">
        <v>9792</v>
      </c>
      <c r="H5685" s="113" t="s">
        <v>1923</v>
      </c>
      <c r="I5685" s="113" t="s">
        <v>4665</v>
      </c>
    </row>
    <row r="5686" spans="1:9" x14ac:dyDescent="0.2">
      <c r="A5686" s="113" t="s">
        <v>10491</v>
      </c>
      <c r="D5686" s="113" t="s">
        <v>4666</v>
      </c>
      <c r="E5686" s="113">
        <f t="shared" si="88"/>
        <v>30501047</v>
      </c>
      <c r="F5686" s="113" t="s">
        <v>11571</v>
      </c>
      <c r="G5686" s="113" t="s">
        <v>9792</v>
      </c>
      <c r="H5686" s="113" t="s">
        <v>1923</v>
      </c>
      <c r="I5686" s="113" t="s">
        <v>4667</v>
      </c>
    </row>
    <row r="5687" spans="1:9" x14ac:dyDescent="0.2">
      <c r="A5687" s="113" t="s">
        <v>10491</v>
      </c>
      <c r="D5687" s="113" t="s">
        <v>4668</v>
      </c>
      <c r="E5687" s="113">
        <f t="shared" si="88"/>
        <v>30501048</v>
      </c>
      <c r="F5687" s="113" t="s">
        <v>11571</v>
      </c>
      <c r="G5687" s="113" t="s">
        <v>9792</v>
      </c>
      <c r="H5687" s="113" t="s">
        <v>1923</v>
      </c>
      <c r="I5687" s="113" t="s">
        <v>4669</v>
      </c>
    </row>
    <row r="5688" spans="1:9" x14ac:dyDescent="0.2">
      <c r="A5688" s="113" t="s">
        <v>10491</v>
      </c>
      <c r="D5688" s="113" t="s">
        <v>4670</v>
      </c>
      <c r="E5688" s="113">
        <f t="shared" si="88"/>
        <v>30501049</v>
      </c>
      <c r="F5688" s="113" t="s">
        <v>11571</v>
      </c>
      <c r="G5688" s="113" t="s">
        <v>9792</v>
      </c>
      <c r="H5688" s="113" t="s">
        <v>1923</v>
      </c>
      <c r="I5688" s="113" t="s">
        <v>4671</v>
      </c>
    </row>
    <row r="5689" spans="1:9" x14ac:dyDescent="0.2">
      <c r="A5689" s="113" t="s">
        <v>10491</v>
      </c>
      <c r="D5689" s="113" t="s">
        <v>4672</v>
      </c>
      <c r="E5689" s="113">
        <f t="shared" si="88"/>
        <v>30501050</v>
      </c>
      <c r="F5689" s="113" t="s">
        <v>11571</v>
      </c>
      <c r="G5689" s="113" t="s">
        <v>9792</v>
      </c>
      <c r="H5689" s="113" t="s">
        <v>1923</v>
      </c>
      <c r="I5689" s="113" t="s">
        <v>4673</v>
      </c>
    </row>
    <row r="5690" spans="1:9" x14ac:dyDescent="0.2">
      <c r="A5690" s="113" t="s">
        <v>10491</v>
      </c>
      <c r="D5690" s="113" t="s">
        <v>4674</v>
      </c>
      <c r="E5690" s="113">
        <f t="shared" si="88"/>
        <v>30501051</v>
      </c>
      <c r="F5690" s="113" t="s">
        <v>11571</v>
      </c>
      <c r="G5690" s="113" t="s">
        <v>9792</v>
      </c>
      <c r="H5690" s="113" t="s">
        <v>1923</v>
      </c>
      <c r="I5690" s="113" t="s">
        <v>4675</v>
      </c>
    </row>
    <row r="5691" spans="1:9" x14ac:dyDescent="0.2">
      <c r="A5691" s="113" t="s">
        <v>10491</v>
      </c>
      <c r="D5691" s="113" t="s">
        <v>4676</v>
      </c>
      <c r="E5691" s="113">
        <f t="shared" si="88"/>
        <v>30501060</v>
      </c>
      <c r="F5691" s="113" t="s">
        <v>11571</v>
      </c>
      <c r="G5691" s="113" t="s">
        <v>9792</v>
      </c>
      <c r="H5691" s="113" t="s">
        <v>1923</v>
      </c>
      <c r="I5691" s="113" t="s">
        <v>4677</v>
      </c>
    </row>
    <row r="5692" spans="1:9" x14ac:dyDescent="0.2">
      <c r="A5692" s="113" t="s">
        <v>10491</v>
      </c>
      <c r="D5692" s="113" t="s">
        <v>4678</v>
      </c>
      <c r="E5692" s="113">
        <f t="shared" si="88"/>
        <v>30501061</v>
      </c>
      <c r="F5692" s="113" t="s">
        <v>11571</v>
      </c>
      <c r="G5692" s="113" t="s">
        <v>9792</v>
      </c>
      <c r="H5692" s="113" t="s">
        <v>1923</v>
      </c>
      <c r="I5692" s="113" t="s">
        <v>4679</v>
      </c>
    </row>
    <row r="5693" spans="1:9" x14ac:dyDescent="0.2">
      <c r="A5693" s="113" t="s">
        <v>10491</v>
      </c>
      <c r="D5693" s="113" t="s">
        <v>4680</v>
      </c>
      <c r="E5693" s="113">
        <f t="shared" si="88"/>
        <v>30501062</v>
      </c>
      <c r="F5693" s="113" t="s">
        <v>11571</v>
      </c>
      <c r="G5693" s="113" t="s">
        <v>9792</v>
      </c>
      <c r="H5693" s="113" t="s">
        <v>1923</v>
      </c>
      <c r="I5693" s="113" t="s">
        <v>4681</v>
      </c>
    </row>
    <row r="5694" spans="1:9" x14ac:dyDescent="0.2">
      <c r="A5694" s="113" t="s">
        <v>10491</v>
      </c>
      <c r="D5694" s="113" t="s">
        <v>4682</v>
      </c>
      <c r="E5694" s="113">
        <f t="shared" si="88"/>
        <v>30501090</v>
      </c>
      <c r="F5694" s="113" t="s">
        <v>11571</v>
      </c>
      <c r="G5694" s="113" t="s">
        <v>9792</v>
      </c>
      <c r="H5694" s="113" t="s">
        <v>1923</v>
      </c>
      <c r="I5694" s="113" t="s">
        <v>7040</v>
      </c>
    </row>
    <row r="5695" spans="1:9" x14ac:dyDescent="0.2">
      <c r="A5695" s="113" t="s">
        <v>10491</v>
      </c>
      <c r="D5695" s="113" t="s">
        <v>4683</v>
      </c>
      <c r="E5695" s="113">
        <f t="shared" si="88"/>
        <v>30501099</v>
      </c>
      <c r="F5695" s="113" t="s">
        <v>11571</v>
      </c>
      <c r="G5695" s="113" t="s">
        <v>9792</v>
      </c>
      <c r="H5695" s="113" t="s">
        <v>1923</v>
      </c>
      <c r="I5695" s="113" t="s">
        <v>7789</v>
      </c>
    </row>
    <row r="5696" spans="1:9" x14ac:dyDescent="0.2">
      <c r="A5696" s="113" t="s">
        <v>10491</v>
      </c>
      <c r="D5696" s="113" t="s">
        <v>4684</v>
      </c>
      <c r="E5696" s="113">
        <f t="shared" si="88"/>
        <v>30501101</v>
      </c>
      <c r="F5696" s="113" t="s">
        <v>11571</v>
      </c>
      <c r="G5696" s="113" t="s">
        <v>9792</v>
      </c>
      <c r="H5696" s="113" t="s">
        <v>4685</v>
      </c>
      <c r="I5696" s="113" t="s">
        <v>4686</v>
      </c>
    </row>
    <row r="5697" spans="1:12" x14ac:dyDescent="0.2">
      <c r="A5697" s="113" t="s">
        <v>10491</v>
      </c>
      <c r="D5697" s="113" t="s">
        <v>4687</v>
      </c>
      <c r="E5697" s="113">
        <f t="shared" si="88"/>
        <v>30501106</v>
      </c>
      <c r="F5697" s="113" t="s">
        <v>11571</v>
      </c>
      <c r="G5697" s="113" t="s">
        <v>9792</v>
      </c>
      <c r="H5697" s="113" t="s">
        <v>4685</v>
      </c>
      <c r="I5697" s="113" t="s">
        <v>4688</v>
      </c>
    </row>
    <row r="5698" spans="1:12" x14ac:dyDescent="0.2">
      <c r="A5698" s="113" t="s">
        <v>10491</v>
      </c>
      <c r="D5698" s="113" t="s">
        <v>4689</v>
      </c>
      <c r="E5698" s="113">
        <f t="shared" ref="E5698:E5761" si="89">VALUE(D5698)</f>
        <v>30501107</v>
      </c>
      <c r="F5698" s="113" t="s">
        <v>11571</v>
      </c>
      <c r="G5698" s="113" t="s">
        <v>9792</v>
      </c>
      <c r="H5698" s="113" t="s">
        <v>4685</v>
      </c>
      <c r="I5698" s="113" t="s">
        <v>4690</v>
      </c>
    </row>
    <row r="5699" spans="1:12" x14ac:dyDescent="0.2">
      <c r="A5699" s="113" t="s">
        <v>10491</v>
      </c>
      <c r="D5699" s="113" t="s">
        <v>4691</v>
      </c>
      <c r="E5699" s="113">
        <f t="shared" si="89"/>
        <v>30501108</v>
      </c>
      <c r="F5699" s="113" t="s">
        <v>11571</v>
      </c>
      <c r="G5699" s="113" t="s">
        <v>9792</v>
      </c>
      <c r="H5699" s="113" t="s">
        <v>4685</v>
      </c>
      <c r="I5699" s="113" t="s">
        <v>4692</v>
      </c>
    </row>
    <row r="5700" spans="1:12" x14ac:dyDescent="0.2">
      <c r="A5700" s="113" t="s">
        <v>10491</v>
      </c>
      <c r="D5700" s="113" t="s">
        <v>7497</v>
      </c>
      <c r="E5700" s="113">
        <f t="shared" si="89"/>
        <v>30501109</v>
      </c>
      <c r="F5700" s="113" t="s">
        <v>11571</v>
      </c>
      <c r="G5700" s="113" t="s">
        <v>9792</v>
      </c>
      <c r="H5700" s="113" t="s">
        <v>4685</v>
      </c>
      <c r="I5700" s="113" t="s">
        <v>7498</v>
      </c>
    </row>
    <row r="5701" spans="1:12" x14ac:dyDescent="0.2">
      <c r="A5701" s="113" t="s">
        <v>10491</v>
      </c>
      <c r="D5701" s="113" t="s">
        <v>7499</v>
      </c>
      <c r="E5701" s="113">
        <f t="shared" si="89"/>
        <v>30501110</v>
      </c>
      <c r="F5701" s="113" t="s">
        <v>11571</v>
      </c>
      <c r="G5701" s="113" t="s">
        <v>9792</v>
      </c>
      <c r="H5701" s="113" t="s">
        <v>4685</v>
      </c>
      <c r="I5701" s="113" t="s">
        <v>7500</v>
      </c>
    </row>
    <row r="5702" spans="1:12" x14ac:dyDescent="0.2">
      <c r="A5702" s="113" t="s">
        <v>10491</v>
      </c>
      <c r="D5702" s="113" t="s">
        <v>7501</v>
      </c>
      <c r="E5702" s="113">
        <f t="shared" si="89"/>
        <v>30501111</v>
      </c>
      <c r="F5702" s="113" t="s">
        <v>11571</v>
      </c>
      <c r="G5702" s="113" t="s">
        <v>9792</v>
      </c>
      <c r="H5702" s="113" t="s">
        <v>4685</v>
      </c>
      <c r="I5702" s="113" t="s">
        <v>7502</v>
      </c>
      <c r="K5702" s="115"/>
      <c r="L5702" s="113"/>
    </row>
    <row r="5703" spans="1:12" x14ac:dyDescent="0.2">
      <c r="A5703" s="113" t="s">
        <v>10491</v>
      </c>
      <c r="D5703" s="113" t="s">
        <v>7503</v>
      </c>
      <c r="E5703" s="113">
        <f t="shared" si="89"/>
        <v>30501112</v>
      </c>
      <c r="F5703" s="113" t="s">
        <v>11571</v>
      </c>
      <c r="G5703" s="113" t="s">
        <v>9792</v>
      </c>
      <c r="H5703" s="113" t="s">
        <v>4685</v>
      </c>
      <c r="I5703" s="113" t="s">
        <v>7504</v>
      </c>
    </row>
    <row r="5704" spans="1:12" x14ac:dyDescent="0.2">
      <c r="A5704" s="113" t="s">
        <v>10491</v>
      </c>
      <c r="D5704" s="113" t="s">
        <v>7505</v>
      </c>
      <c r="E5704" s="113">
        <f t="shared" si="89"/>
        <v>30501113</v>
      </c>
      <c r="F5704" s="113" t="s">
        <v>11571</v>
      </c>
      <c r="G5704" s="113" t="s">
        <v>9792</v>
      </c>
      <c r="H5704" s="113" t="s">
        <v>4685</v>
      </c>
      <c r="I5704" s="113" t="s">
        <v>7506</v>
      </c>
    </row>
    <row r="5705" spans="1:12" x14ac:dyDescent="0.2">
      <c r="A5705" s="113" t="s">
        <v>10491</v>
      </c>
      <c r="D5705" s="113" t="s">
        <v>7507</v>
      </c>
      <c r="E5705" s="113">
        <f t="shared" si="89"/>
        <v>30501114</v>
      </c>
      <c r="F5705" s="113" t="s">
        <v>11571</v>
      </c>
      <c r="G5705" s="113" t="s">
        <v>9792</v>
      </c>
      <c r="H5705" s="113" t="s">
        <v>4685</v>
      </c>
      <c r="I5705" s="113" t="s">
        <v>7508</v>
      </c>
    </row>
    <row r="5706" spans="1:12" x14ac:dyDescent="0.2">
      <c r="A5706" s="113" t="s">
        <v>10491</v>
      </c>
      <c r="D5706" s="113" t="s">
        <v>7509</v>
      </c>
      <c r="E5706" s="113">
        <f t="shared" si="89"/>
        <v>30501115</v>
      </c>
      <c r="F5706" s="113" t="s">
        <v>11571</v>
      </c>
      <c r="G5706" s="113" t="s">
        <v>9792</v>
      </c>
      <c r="H5706" s="113" t="s">
        <v>4685</v>
      </c>
      <c r="I5706" s="113" t="s">
        <v>7510</v>
      </c>
    </row>
    <row r="5707" spans="1:12" x14ac:dyDescent="0.2">
      <c r="A5707" s="113" t="s">
        <v>10491</v>
      </c>
      <c r="D5707" s="113" t="s">
        <v>7511</v>
      </c>
      <c r="E5707" s="113">
        <f t="shared" si="89"/>
        <v>30501120</v>
      </c>
      <c r="F5707" s="113" t="s">
        <v>11571</v>
      </c>
      <c r="G5707" s="113" t="s">
        <v>9792</v>
      </c>
      <c r="H5707" s="113" t="s">
        <v>4685</v>
      </c>
      <c r="I5707" s="113" t="s">
        <v>7512</v>
      </c>
    </row>
    <row r="5708" spans="1:12" x14ac:dyDescent="0.2">
      <c r="A5708" s="113" t="s">
        <v>10491</v>
      </c>
      <c r="D5708" s="113" t="s">
        <v>7513</v>
      </c>
      <c r="E5708" s="113">
        <f t="shared" si="89"/>
        <v>30501199</v>
      </c>
      <c r="F5708" s="113" t="s">
        <v>11571</v>
      </c>
      <c r="G5708" s="113" t="s">
        <v>9792</v>
      </c>
      <c r="H5708" s="113" t="s">
        <v>4685</v>
      </c>
      <c r="I5708" s="113" t="s">
        <v>7789</v>
      </c>
    </row>
    <row r="5709" spans="1:12" x14ac:dyDescent="0.2">
      <c r="A5709" s="113" t="s">
        <v>10491</v>
      </c>
      <c r="D5709" s="113" t="s">
        <v>7514</v>
      </c>
      <c r="E5709" s="113">
        <f t="shared" si="89"/>
        <v>30501201</v>
      </c>
      <c r="F5709" s="113" t="s">
        <v>11571</v>
      </c>
      <c r="G5709" s="113" t="s">
        <v>9792</v>
      </c>
      <c r="H5709" s="113" t="s">
        <v>7515</v>
      </c>
      <c r="I5709" s="113" t="s">
        <v>7516</v>
      </c>
    </row>
    <row r="5710" spans="1:12" x14ac:dyDescent="0.2">
      <c r="A5710" s="113" t="s">
        <v>10491</v>
      </c>
      <c r="D5710" s="113" t="s">
        <v>7517</v>
      </c>
      <c r="E5710" s="113">
        <f t="shared" si="89"/>
        <v>30501202</v>
      </c>
      <c r="F5710" s="113" t="s">
        <v>11571</v>
      </c>
      <c r="G5710" s="113" t="s">
        <v>9792</v>
      </c>
      <c r="H5710" s="113" t="s">
        <v>7515</v>
      </c>
      <c r="I5710" s="113" t="s">
        <v>7518</v>
      </c>
    </row>
    <row r="5711" spans="1:12" x14ac:dyDescent="0.2">
      <c r="A5711" s="113" t="s">
        <v>10491</v>
      </c>
      <c r="D5711" s="113" t="s">
        <v>7519</v>
      </c>
      <c r="E5711" s="113">
        <f t="shared" si="89"/>
        <v>30501203</v>
      </c>
      <c r="F5711" s="113" t="s">
        <v>11571</v>
      </c>
      <c r="G5711" s="113" t="s">
        <v>9792</v>
      </c>
      <c r="H5711" s="113" t="s">
        <v>7515</v>
      </c>
      <c r="I5711" s="113" t="s">
        <v>7520</v>
      </c>
    </row>
    <row r="5712" spans="1:12" x14ac:dyDescent="0.2">
      <c r="A5712" s="113" t="s">
        <v>10491</v>
      </c>
      <c r="D5712" s="113" t="s">
        <v>7521</v>
      </c>
      <c r="E5712" s="113">
        <f t="shared" si="89"/>
        <v>30501204</v>
      </c>
      <c r="F5712" s="113" t="s">
        <v>11571</v>
      </c>
      <c r="G5712" s="113" t="s">
        <v>9792</v>
      </c>
      <c r="H5712" s="113" t="s">
        <v>7515</v>
      </c>
      <c r="I5712" s="113" t="s">
        <v>4697</v>
      </c>
    </row>
    <row r="5713" spans="1:9" x14ac:dyDescent="0.2">
      <c r="A5713" s="113" t="s">
        <v>10491</v>
      </c>
      <c r="D5713" s="113" t="s">
        <v>4698</v>
      </c>
      <c r="E5713" s="113">
        <f t="shared" si="89"/>
        <v>30501205</v>
      </c>
      <c r="F5713" s="113" t="s">
        <v>11571</v>
      </c>
      <c r="G5713" s="113" t="s">
        <v>9792</v>
      </c>
      <c r="H5713" s="113" t="s">
        <v>7515</v>
      </c>
      <c r="I5713" s="113" t="s">
        <v>4699</v>
      </c>
    </row>
    <row r="5714" spans="1:9" x14ac:dyDescent="0.2">
      <c r="A5714" s="113" t="s">
        <v>10491</v>
      </c>
      <c r="D5714" s="113" t="s">
        <v>4700</v>
      </c>
      <c r="E5714" s="113">
        <f t="shared" si="89"/>
        <v>30501206</v>
      </c>
      <c r="F5714" s="113" t="s">
        <v>11571</v>
      </c>
      <c r="G5714" s="113" t="s">
        <v>9792</v>
      </c>
      <c r="H5714" s="113" t="s">
        <v>7515</v>
      </c>
      <c r="I5714" s="113" t="s">
        <v>4701</v>
      </c>
    </row>
    <row r="5715" spans="1:9" x14ac:dyDescent="0.2">
      <c r="A5715" s="113" t="s">
        <v>10491</v>
      </c>
      <c r="D5715" s="113" t="s">
        <v>4702</v>
      </c>
      <c r="E5715" s="113">
        <f t="shared" si="89"/>
        <v>30501207</v>
      </c>
      <c r="F5715" s="113" t="s">
        <v>11571</v>
      </c>
      <c r="G5715" s="113" t="s">
        <v>9792</v>
      </c>
      <c r="H5715" s="113" t="s">
        <v>7515</v>
      </c>
      <c r="I5715" s="113" t="s">
        <v>4703</v>
      </c>
    </row>
    <row r="5716" spans="1:9" x14ac:dyDescent="0.2">
      <c r="A5716" s="113" t="s">
        <v>10491</v>
      </c>
      <c r="D5716" s="113" t="s">
        <v>4704</v>
      </c>
      <c r="E5716" s="113">
        <f t="shared" si="89"/>
        <v>30501208</v>
      </c>
      <c r="F5716" s="113" t="s">
        <v>11571</v>
      </c>
      <c r="G5716" s="113" t="s">
        <v>9792</v>
      </c>
      <c r="H5716" s="113" t="s">
        <v>7515</v>
      </c>
      <c r="I5716" s="113" t="s">
        <v>4705</v>
      </c>
    </row>
    <row r="5717" spans="1:9" x14ac:dyDescent="0.2">
      <c r="A5717" s="113" t="s">
        <v>10491</v>
      </c>
      <c r="D5717" s="113" t="s">
        <v>4706</v>
      </c>
      <c r="E5717" s="113">
        <f t="shared" si="89"/>
        <v>30501209</v>
      </c>
      <c r="F5717" s="113" t="s">
        <v>11571</v>
      </c>
      <c r="G5717" s="113" t="s">
        <v>9792</v>
      </c>
      <c r="H5717" s="113" t="s">
        <v>7515</v>
      </c>
      <c r="I5717" s="113" t="s">
        <v>4707</v>
      </c>
    </row>
    <row r="5718" spans="1:9" x14ac:dyDescent="0.2">
      <c r="A5718" s="113" t="s">
        <v>10491</v>
      </c>
      <c r="D5718" s="113" t="s">
        <v>4708</v>
      </c>
      <c r="E5718" s="113">
        <f t="shared" si="89"/>
        <v>30501211</v>
      </c>
      <c r="F5718" s="113" t="s">
        <v>11571</v>
      </c>
      <c r="G5718" s="113" t="s">
        <v>9792</v>
      </c>
      <c r="H5718" s="113" t="s">
        <v>7515</v>
      </c>
      <c r="I5718" s="113" t="s">
        <v>7535</v>
      </c>
    </row>
    <row r="5719" spans="1:9" x14ac:dyDescent="0.2">
      <c r="A5719" s="113" t="s">
        <v>10491</v>
      </c>
      <c r="D5719" s="113" t="s">
        <v>7536</v>
      </c>
      <c r="E5719" s="113">
        <f t="shared" si="89"/>
        <v>30501212</v>
      </c>
      <c r="F5719" s="113" t="s">
        <v>11571</v>
      </c>
      <c r="G5719" s="113" t="s">
        <v>9792</v>
      </c>
      <c r="H5719" s="113" t="s">
        <v>7515</v>
      </c>
      <c r="I5719" s="113" t="s">
        <v>7537</v>
      </c>
    </row>
    <row r="5720" spans="1:9" x14ac:dyDescent="0.2">
      <c r="A5720" s="113" t="s">
        <v>10491</v>
      </c>
      <c r="D5720" s="113" t="s">
        <v>7538</v>
      </c>
      <c r="E5720" s="113">
        <f t="shared" si="89"/>
        <v>30501213</v>
      </c>
      <c r="F5720" s="113" t="s">
        <v>11571</v>
      </c>
      <c r="G5720" s="113" t="s">
        <v>9792</v>
      </c>
      <c r="H5720" s="113" t="s">
        <v>7515</v>
      </c>
      <c r="I5720" s="113" t="s">
        <v>7539</v>
      </c>
    </row>
    <row r="5721" spans="1:9" x14ac:dyDescent="0.2">
      <c r="A5721" s="113" t="s">
        <v>10491</v>
      </c>
      <c r="D5721" s="113" t="s">
        <v>7540</v>
      </c>
      <c r="E5721" s="113">
        <f t="shared" si="89"/>
        <v>30501214</v>
      </c>
      <c r="F5721" s="113" t="s">
        <v>11571</v>
      </c>
      <c r="G5721" s="113" t="s">
        <v>9792</v>
      </c>
      <c r="H5721" s="113" t="s">
        <v>7515</v>
      </c>
      <c r="I5721" s="113" t="s">
        <v>7541</v>
      </c>
    </row>
    <row r="5722" spans="1:9" x14ac:dyDescent="0.2">
      <c r="A5722" s="113" t="s">
        <v>10491</v>
      </c>
      <c r="D5722" s="113" t="s">
        <v>7542</v>
      </c>
      <c r="E5722" s="113">
        <f t="shared" si="89"/>
        <v>30501215</v>
      </c>
      <c r="F5722" s="113" t="s">
        <v>11571</v>
      </c>
      <c r="G5722" s="113" t="s">
        <v>9792</v>
      </c>
      <c r="H5722" s="113" t="s">
        <v>7515</v>
      </c>
      <c r="I5722" s="113" t="s">
        <v>7543</v>
      </c>
    </row>
    <row r="5723" spans="1:9" x14ac:dyDescent="0.2">
      <c r="A5723" s="113" t="s">
        <v>10491</v>
      </c>
      <c r="D5723" s="113" t="s">
        <v>7544</v>
      </c>
      <c r="E5723" s="113">
        <f t="shared" si="89"/>
        <v>30501221</v>
      </c>
      <c r="F5723" s="113" t="s">
        <v>11571</v>
      </c>
      <c r="G5723" s="113" t="s">
        <v>9792</v>
      </c>
      <c r="H5723" s="113" t="s">
        <v>7515</v>
      </c>
      <c r="I5723" s="113" t="s">
        <v>7545</v>
      </c>
    </row>
    <row r="5724" spans="1:9" x14ac:dyDescent="0.2">
      <c r="A5724" s="113" t="s">
        <v>10491</v>
      </c>
      <c r="D5724" s="113" t="s">
        <v>7546</v>
      </c>
      <c r="E5724" s="113">
        <f t="shared" si="89"/>
        <v>30501222</v>
      </c>
      <c r="F5724" s="113" t="s">
        <v>11571</v>
      </c>
      <c r="G5724" s="113" t="s">
        <v>9792</v>
      </c>
      <c r="H5724" s="113" t="s">
        <v>7515</v>
      </c>
      <c r="I5724" s="113" t="s">
        <v>7547</v>
      </c>
    </row>
    <row r="5725" spans="1:9" x14ac:dyDescent="0.2">
      <c r="A5725" s="113" t="s">
        <v>10491</v>
      </c>
      <c r="D5725" s="113" t="s">
        <v>10529</v>
      </c>
      <c r="E5725" s="113">
        <f t="shared" si="89"/>
        <v>30501223</v>
      </c>
      <c r="F5725" s="113" t="s">
        <v>11571</v>
      </c>
      <c r="G5725" s="113" t="s">
        <v>9792</v>
      </c>
      <c r="H5725" s="113" t="s">
        <v>7515</v>
      </c>
      <c r="I5725" s="113" t="s">
        <v>10530</v>
      </c>
    </row>
    <row r="5726" spans="1:9" x14ac:dyDescent="0.2">
      <c r="A5726" s="113" t="s">
        <v>10491</v>
      </c>
      <c r="D5726" s="113" t="s">
        <v>10531</v>
      </c>
      <c r="E5726" s="113">
        <f t="shared" si="89"/>
        <v>30501224</v>
      </c>
      <c r="F5726" s="113" t="s">
        <v>11571</v>
      </c>
      <c r="G5726" s="113" t="s">
        <v>9792</v>
      </c>
      <c r="H5726" s="113" t="s">
        <v>7515</v>
      </c>
      <c r="I5726" s="113" t="s">
        <v>10532</v>
      </c>
    </row>
    <row r="5727" spans="1:9" x14ac:dyDescent="0.2">
      <c r="A5727" s="113" t="s">
        <v>10491</v>
      </c>
      <c r="D5727" s="113" t="s">
        <v>10533</v>
      </c>
      <c r="E5727" s="113">
        <f t="shared" si="89"/>
        <v>30501299</v>
      </c>
      <c r="F5727" s="113" t="s">
        <v>11571</v>
      </c>
      <c r="G5727" s="113" t="s">
        <v>9792</v>
      </c>
      <c r="H5727" s="113" t="s">
        <v>7515</v>
      </c>
      <c r="I5727" s="113" t="s">
        <v>7789</v>
      </c>
    </row>
    <row r="5728" spans="1:9" x14ac:dyDescent="0.2">
      <c r="A5728" s="113" t="s">
        <v>10491</v>
      </c>
      <c r="D5728" s="113" t="s">
        <v>10534</v>
      </c>
      <c r="E5728" s="113">
        <f t="shared" si="89"/>
        <v>30501301</v>
      </c>
      <c r="F5728" s="113" t="s">
        <v>11571</v>
      </c>
      <c r="G5728" s="113" t="s">
        <v>9792</v>
      </c>
      <c r="H5728" s="113" t="s">
        <v>10535</v>
      </c>
      <c r="I5728" s="113" t="s">
        <v>10536</v>
      </c>
    </row>
    <row r="5729" spans="1:9" x14ac:dyDescent="0.2">
      <c r="A5729" s="113" t="s">
        <v>10491</v>
      </c>
      <c r="D5729" s="113" t="s">
        <v>10537</v>
      </c>
      <c r="E5729" s="113">
        <f t="shared" si="89"/>
        <v>30501302</v>
      </c>
      <c r="F5729" s="113" t="s">
        <v>11571</v>
      </c>
      <c r="G5729" s="113" t="s">
        <v>9792</v>
      </c>
      <c r="H5729" s="113" t="s">
        <v>10535</v>
      </c>
      <c r="I5729" s="113" t="s">
        <v>10538</v>
      </c>
    </row>
    <row r="5730" spans="1:9" x14ac:dyDescent="0.2">
      <c r="A5730" s="113" t="s">
        <v>10491</v>
      </c>
      <c r="D5730" s="113" t="s">
        <v>10539</v>
      </c>
      <c r="E5730" s="113">
        <f t="shared" si="89"/>
        <v>30501303</v>
      </c>
      <c r="F5730" s="113" t="s">
        <v>11571</v>
      </c>
      <c r="G5730" s="113" t="s">
        <v>9792</v>
      </c>
      <c r="H5730" s="113" t="s">
        <v>10535</v>
      </c>
      <c r="I5730" s="113" t="s">
        <v>10540</v>
      </c>
    </row>
    <row r="5731" spans="1:9" x14ac:dyDescent="0.2">
      <c r="A5731" s="113" t="s">
        <v>10491</v>
      </c>
      <c r="D5731" s="113" t="s">
        <v>10541</v>
      </c>
      <c r="E5731" s="113">
        <f t="shared" si="89"/>
        <v>30501304</v>
      </c>
      <c r="F5731" s="113" t="s">
        <v>11571</v>
      </c>
      <c r="G5731" s="113" t="s">
        <v>9792</v>
      </c>
      <c r="H5731" s="113" t="s">
        <v>10535</v>
      </c>
      <c r="I5731" s="113" t="s">
        <v>10542</v>
      </c>
    </row>
    <row r="5732" spans="1:9" x14ac:dyDescent="0.2">
      <c r="A5732" s="113" t="s">
        <v>10491</v>
      </c>
      <c r="D5732" s="113" t="s">
        <v>10543</v>
      </c>
      <c r="E5732" s="113">
        <f t="shared" si="89"/>
        <v>30501305</v>
      </c>
      <c r="F5732" s="113" t="s">
        <v>11571</v>
      </c>
      <c r="G5732" s="113" t="s">
        <v>9792</v>
      </c>
      <c r="H5732" s="113" t="s">
        <v>10535</v>
      </c>
      <c r="I5732" s="113" t="s">
        <v>10544</v>
      </c>
    </row>
    <row r="5733" spans="1:9" x14ac:dyDescent="0.2">
      <c r="A5733" s="113" t="s">
        <v>10491</v>
      </c>
      <c r="D5733" s="113" t="s">
        <v>10545</v>
      </c>
      <c r="E5733" s="113">
        <f t="shared" si="89"/>
        <v>30501306</v>
      </c>
      <c r="F5733" s="113" t="s">
        <v>11571</v>
      </c>
      <c r="G5733" s="113" t="s">
        <v>9792</v>
      </c>
      <c r="H5733" s="113" t="s">
        <v>10535</v>
      </c>
      <c r="I5733" s="113" t="s">
        <v>10546</v>
      </c>
    </row>
    <row r="5734" spans="1:9" x14ac:dyDescent="0.2">
      <c r="A5734" s="113" t="s">
        <v>10491</v>
      </c>
      <c r="D5734" s="113" t="s">
        <v>10547</v>
      </c>
      <c r="E5734" s="113">
        <f t="shared" si="89"/>
        <v>30501310</v>
      </c>
      <c r="F5734" s="113" t="s">
        <v>11571</v>
      </c>
      <c r="G5734" s="113" t="s">
        <v>9792</v>
      </c>
      <c r="H5734" s="113" t="s">
        <v>10535</v>
      </c>
      <c r="I5734" s="113" t="s">
        <v>10548</v>
      </c>
    </row>
    <row r="5735" spans="1:9" x14ac:dyDescent="0.2">
      <c r="A5735" s="113" t="s">
        <v>10491</v>
      </c>
      <c r="D5735" s="113" t="s">
        <v>10549</v>
      </c>
      <c r="E5735" s="113">
        <f t="shared" si="89"/>
        <v>30501311</v>
      </c>
      <c r="F5735" s="113" t="s">
        <v>11571</v>
      </c>
      <c r="G5735" s="113" t="s">
        <v>9792</v>
      </c>
      <c r="H5735" s="113" t="s">
        <v>10535</v>
      </c>
      <c r="I5735" s="113" t="s">
        <v>10550</v>
      </c>
    </row>
    <row r="5736" spans="1:9" x14ac:dyDescent="0.2">
      <c r="A5736" s="113" t="s">
        <v>10491</v>
      </c>
      <c r="D5736" s="113" t="s">
        <v>10551</v>
      </c>
      <c r="E5736" s="113">
        <f t="shared" si="89"/>
        <v>30501315</v>
      </c>
      <c r="F5736" s="113" t="s">
        <v>11571</v>
      </c>
      <c r="G5736" s="113" t="s">
        <v>9792</v>
      </c>
      <c r="H5736" s="113" t="s">
        <v>10535</v>
      </c>
      <c r="I5736" s="113" t="s">
        <v>10552</v>
      </c>
    </row>
    <row r="5737" spans="1:9" x14ac:dyDescent="0.2">
      <c r="A5737" s="113" t="s">
        <v>10491</v>
      </c>
      <c r="D5737" s="113" t="s">
        <v>10553</v>
      </c>
      <c r="E5737" s="113">
        <f t="shared" si="89"/>
        <v>30501316</v>
      </c>
      <c r="F5737" s="113" t="s">
        <v>11571</v>
      </c>
      <c r="G5737" s="113" t="s">
        <v>9792</v>
      </c>
      <c r="H5737" s="113" t="s">
        <v>10535</v>
      </c>
      <c r="I5737" s="113" t="s">
        <v>10554</v>
      </c>
    </row>
    <row r="5738" spans="1:9" x14ac:dyDescent="0.2">
      <c r="A5738" s="113" t="s">
        <v>10491</v>
      </c>
      <c r="D5738" s="113" t="s">
        <v>10555</v>
      </c>
      <c r="E5738" s="113">
        <f t="shared" si="89"/>
        <v>30501399</v>
      </c>
      <c r="F5738" s="113" t="s">
        <v>11571</v>
      </c>
      <c r="G5738" s="113" t="s">
        <v>9792</v>
      </c>
      <c r="H5738" s="113" t="s">
        <v>10535</v>
      </c>
      <c r="I5738" s="113" t="s">
        <v>7789</v>
      </c>
    </row>
    <row r="5739" spans="1:9" x14ac:dyDescent="0.2">
      <c r="A5739" s="113" t="s">
        <v>10491</v>
      </c>
      <c r="D5739" s="113" t="s">
        <v>10556</v>
      </c>
      <c r="E5739" s="113">
        <f t="shared" si="89"/>
        <v>30501401</v>
      </c>
      <c r="F5739" s="113" t="s">
        <v>11571</v>
      </c>
      <c r="G5739" s="113" t="s">
        <v>9792</v>
      </c>
      <c r="H5739" s="113" t="s">
        <v>10557</v>
      </c>
      <c r="I5739" s="113" t="s">
        <v>10558</v>
      </c>
    </row>
    <row r="5740" spans="1:9" x14ac:dyDescent="0.2">
      <c r="A5740" s="113" t="s">
        <v>10491</v>
      </c>
      <c r="D5740" s="113" t="s">
        <v>10559</v>
      </c>
      <c r="E5740" s="113">
        <f t="shared" si="89"/>
        <v>30501402</v>
      </c>
      <c r="F5740" s="113" t="s">
        <v>11571</v>
      </c>
      <c r="G5740" s="113" t="s">
        <v>9792</v>
      </c>
      <c r="H5740" s="113" t="s">
        <v>10557</v>
      </c>
      <c r="I5740" s="113" t="s">
        <v>10560</v>
      </c>
    </row>
    <row r="5741" spans="1:9" x14ac:dyDescent="0.2">
      <c r="A5741" s="113" t="s">
        <v>10491</v>
      </c>
      <c r="D5741" s="113" t="s">
        <v>10561</v>
      </c>
      <c r="E5741" s="113">
        <f t="shared" si="89"/>
        <v>30501403</v>
      </c>
      <c r="F5741" s="113" t="s">
        <v>11571</v>
      </c>
      <c r="G5741" s="113" t="s">
        <v>9792</v>
      </c>
      <c r="H5741" s="113" t="s">
        <v>10557</v>
      </c>
      <c r="I5741" s="113" t="s">
        <v>10562</v>
      </c>
    </row>
    <row r="5742" spans="1:9" x14ac:dyDescent="0.2">
      <c r="A5742" s="113" t="s">
        <v>10491</v>
      </c>
      <c r="D5742" s="113" t="s">
        <v>10563</v>
      </c>
      <c r="E5742" s="113">
        <f t="shared" si="89"/>
        <v>30501404</v>
      </c>
      <c r="F5742" s="113" t="s">
        <v>11571</v>
      </c>
      <c r="G5742" s="113" t="s">
        <v>9792</v>
      </c>
      <c r="H5742" s="113" t="s">
        <v>10557</v>
      </c>
      <c r="I5742" s="113" t="s">
        <v>10564</v>
      </c>
    </row>
    <row r="5743" spans="1:9" x14ac:dyDescent="0.2">
      <c r="A5743" s="113" t="s">
        <v>10491</v>
      </c>
      <c r="D5743" s="113" t="s">
        <v>10565</v>
      </c>
      <c r="E5743" s="113">
        <f t="shared" si="89"/>
        <v>30501405</v>
      </c>
      <c r="F5743" s="113" t="s">
        <v>11571</v>
      </c>
      <c r="G5743" s="113" t="s">
        <v>9792</v>
      </c>
      <c r="H5743" s="113" t="s">
        <v>10557</v>
      </c>
      <c r="I5743" s="113" t="s">
        <v>10566</v>
      </c>
    </row>
    <row r="5744" spans="1:9" x14ac:dyDescent="0.2">
      <c r="A5744" s="113" t="s">
        <v>10491</v>
      </c>
      <c r="D5744" s="113" t="s">
        <v>10567</v>
      </c>
      <c r="E5744" s="113">
        <f t="shared" si="89"/>
        <v>30501406</v>
      </c>
      <c r="F5744" s="113" t="s">
        <v>11571</v>
      </c>
      <c r="G5744" s="113" t="s">
        <v>9792</v>
      </c>
      <c r="H5744" s="113" t="s">
        <v>10557</v>
      </c>
      <c r="I5744" s="113" t="s">
        <v>10568</v>
      </c>
    </row>
    <row r="5745" spans="1:9" x14ac:dyDescent="0.2">
      <c r="A5745" s="113" t="s">
        <v>10491</v>
      </c>
      <c r="D5745" s="113" t="s">
        <v>10569</v>
      </c>
      <c r="E5745" s="113">
        <f t="shared" si="89"/>
        <v>30501407</v>
      </c>
      <c r="F5745" s="113" t="s">
        <v>11571</v>
      </c>
      <c r="G5745" s="113" t="s">
        <v>9792</v>
      </c>
      <c r="H5745" s="113" t="s">
        <v>10557</v>
      </c>
      <c r="I5745" s="113" t="s">
        <v>10570</v>
      </c>
    </row>
    <row r="5746" spans="1:9" x14ac:dyDescent="0.2">
      <c r="A5746" s="113" t="s">
        <v>10491</v>
      </c>
      <c r="D5746" s="113" t="s">
        <v>10571</v>
      </c>
      <c r="E5746" s="113">
        <f t="shared" si="89"/>
        <v>30501408</v>
      </c>
      <c r="F5746" s="113" t="s">
        <v>11571</v>
      </c>
      <c r="G5746" s="113" t="s">
        <v>9792</v>
      </c>
      <c r="H5746" s="113" t="s">
        <v>10557</v>
      </c>
      <c r="I5746" s="113" t="s">
        <v>10572</v>
      </c>
    </row>
    <row r="5747" spans="1:9" x14ac:dyDescent="0.2">
      <c r="A5747" s="113" t="s">
        <v>10491</v>
      </c>
      <c r="D5747" s="113" t="s">
        <v>10573</v>
      </c>
      <c r="E5747" s="113">
        <f t="shared" si="89"/>
        <v>30501410</v>
      </c>
      <c r="F5747" s="113" t="s">
        <v>11571</v>
      </c>
      <c r="G5747" s="113" t="s">
        <v>9792</v>
      </c>
      <c r="H5747" s="113" t="s">
        <v>10557</v>
      </c>
      <c r="I5747" s="113" t="s">
        <v>10574</v>
      </c>
    </row>
    <row r="5748" spans="1:9" x14ac:dyDescent="0.2">
      <c r="A5748" s="113" t="s">
        <v>10491</v>
      </c>
      <c r="D5748" s="113" t="s">
        <v>10575</v>
      </c>
      <c r="E5748" s="113">
        <f t="shared" si="89"/>
        <v>30501411</v>
      </c>
      <c r="F5748" s="113" t="s">
        <v>11571</v>
      </c>
      <c r="G5748" s="113" t="s">
        <v>9792</v>
      </c>
      <c r="H5748" s="113" t="s">
        <v>10557</v>
      </c>
      <c r="I5748" s="113" t="s">
        <v>4981</v>
      </c>
    </row>
    <row r="5749" spans="1:9" x14ac:dyDescent="0.2">
      <c r="A5749" s="113" t="s">
        <v>10491</v>
      </c>
      <c r="D5749" s="113" t="s">
        <v>10576</v>
      </c>
      <c r="E5749" s="113">
        <f t="shared" si="89"/>
        <v>30501412</v>
      </c>
      <c r="F5749" s="113" t="s">
        <v>11571</v>
      </c>
      <c r="G5749" s="113" t="s">
        <v>9792</v>
      </c>
      <c r="H5749" s="113" t="s">
        <v>10557</v>
      </c>
      <c r="I5749" s="113" t="s">
        <v>10577</v>
      </c>
    </row>
    <row r="5750" spans="1:9" x14ac:dyDescent="0.2">
      <c r="A5750" s="113" t="s">
        <v>10491</v>
      </c>
      <c r="D5750" s="113" t="s">
        <v>10578</v>
      </c>
      <c r="E5750" s="113">
        <f t="shared" si="89"/>
        <v>30501413</v>
      </c>
      <c r="F5750" s="113" t="s">
        <v>11571</v>
      </c>
      <c r="G5750" s="113" t="s">
        <v>9792</v>
      </c>
      <c r="H5750" s="113" t="s">
        <v>10557</v>
      </c>
      <c r="I5750" s="113" t="s">
        <v>10579</v>
      </c>
    </row>
    <row r="5751" spans="1:9" x14ac:dyDescent="0.2">
      <c r="A5751" s="113" t="s">
        <v>10491</v>
      </c>
      <c r="D5751" s="113" t="s">
        <v>10580</v>
      </c>
      <c r="E5751" s="113">
        <f t="shared" si="89"/>
        <v>30501414</v>
      </c>
      <c r="F5751" s="113" t="s">
        <v>11571</v>
      </c>
      <c r="G5751" s="113" t="s">
        <v>9792</v>
      </c>
      <c r="H5751" s="113" t="s">
        <v>10557</v>
      </c>
      <c r="I5751" s="113" t="s">
        <v>10581</v>
      </c>
    </row>
    <row r="5752" spans="1:9" x14ac:dyDescent="0.2">
      <c r="A5752" s="113" t="s">
        <v>10491</v>
      </c>
      <c r="D5752" s="113" t="s">
        <v>10582</v>
      </c>
      <c r="E5752" s="113">
        <f t="shared" si="89"/>
        <v>30501415</v>
      </c>
      <c r="F5752" s="113" t="s">
        <v>11571</v>
      </c>
      <c r="G5752" s="113" t="s">
        <v>9792</v>
      </c>
      <c r="H5752" s="113" t="s">
        <v>10557</v>
      </c>
      <c r="I5752" s="113" t="s">
        <v>10583</v>
      </c>
    </row>
    <row r="5753" spans="1:9" x14ac:dyDescent="0.2">
      <c r="A5753" s="113" t="s">
        <v>10491</v>
      </c>
      <c r="D5753" s="113" t="s">
        <v>10584</v>
      </c>
      <c r="E5753" s="113">
        <f t="shared" si="89"/>
        <v>30501416</v>
      </c>
      <c r="F5753" s="113" t="s">
        <v>11571</v>
      </c>
      <c r="G5753" s="113" t="s">
        <v>9792</v>
      </c>
      <c r="H5753" s="113" t="s">
        <v>10557</v>
      </c>
      <c r="I5753" s="113" t="s">
        <v>10585</v>
      </c>
    </row>
    <row r="5754" spans="1:9" x14ac:dyDescent="0.2">
      <c r="A5754" s="113" t="s">
        <v>10491</v>
      </c>
      <c r="D5754" s="113" t="s">
        <v>10586</v>
      </c>
      <c r="E5754" s="113">
        <f t="shared" si="89"/>
        <v>30501417</v>
      </c>
      <c r="F5754" s="113" t="s">
        <v>11571</v>
      </c>
      <c r="G5754" s="113" t="s">
        <v>9792</v>
      </c>
      <c r="H5754" s="113" t="s">
        <v>10557</v>
      </c>
      <c r="I5754" s="113" t="s">
        <v>11091</v>
      </c>
    </row>
    <row r="5755" spans="1:9" x14ac:dyDescent="0.2">
      <c r="A5755" s="113" t="s">
        <v>10491</v>
      </c>
      <c r="D5755" s="113" t="s">
        <v>10587</v>
      </c>
      <c r="E5755" s="113">
        <f t="shared" si="89"/>
        <v>30501418</v>
      </c>
      <c r="F5755" s="113" t="s">
        <v>11571</v>
      </c>
      <c r="G5755" s="113" t="s">
        <v>9792</v>
      </c>
      <c r="H5755" s="113" t="s">
        <v>10557</v>
      </c>
      <c r="I5755" s="113" t="s">
        <v>10588</v>
      </c>
    </row>
    <row r="5756" spans="1:9" x14ac:dyDescent="0.2">
      <c r="A5756" s="113" t="s">
        <v>10491</v>
      </c>
      <c r="D5756" s="113" t="s">
        <v>10589</v>
      </c>
      <c r="E5756" s="113">
        <f t="shared" si="89"/>
        <v>30501420</v>
      </c>
      <c r="F5756" s="113" t="s">
        <v>11571</v>
      </c>
      <c r="G5756" s="113" t="s">
        <v>9792</v>
      </c>
      <c r="H5756" s="113" t="s">
        <v>10557</v>
      </c>
      <c r="I5756" s="113" t="s">
        <v>10590</v>
      </c>
    </row>
    <row r="5757" spans="1:9" x14ac:dyDescent="0.2">
      <c r="A5757" s="113" t="s">
        <v>10491</v>
      </c>
      <c r="D5757" s="113" t="s">
        <v>10591</v>
      </c>
      <c r="E5757" s="113">
        <f t="shared" si="89"/>
        <v>30501421</v>
      </c>
      <c r="F5757" s="113" t="s">
        <v>11571</v>
      </c>
      <c r="G5757" s="113" t="s">
        <v>9792</v>
      </c>
      <c r="H5757" s="113" t="s">
        <v>10557</v>
      </c>
      <c r="I5757" s="113" t="s">
        <v>10592</v>
      </c>
    </row>
    <row r="5758" spans="1:9" x14ac:dyDescent="0.2">
      <c r="A5758" s="113" t="s">
        <v>10491</v>
      </c>
      <c r="D5758" s="113" t="s">
        <v>10593</v>
      </c>
      <c r="E5758" s="113">
        <f t="shared" si="89"/>
        <v>30501499</v>
      </c>
      <c r="F5758" s="113" t="s">
        <v>11571</v>
      </c>
      <c r="G5758" s="113" t="s">
        <v>9792</v>
      </c>
      <c r="H5758" s="113" t="s">
        <v>10557</v>
      </c>
      <c r="I5758" s="113" t="s">
        <v>11744</v>
      </c>
    </row>
    <row r="5759" spans="1:9" x14ac:dyDescent="0.2">
      <c r="A5759" s="113" t="s">
        <v>10491</v>
      </c>
      <c r="D5759" s="113" t="s">
        <v>10594</v>
      </c>
      <c r="E5759" s="113">
        <f t="shared" si="89"/>
        <v>30501501</v>
      </c>
      <c r="F5759" s="113" t="s">
        <v>11571</v>
      </c>
      <c r="G5759" s="113" t="s">
        <v>9792</v>
      </c>
      <c r="H5759" s="113" t="s">
        <v>10595</v>
      </c>
      <c r="I5759" s="113" t="s">
        <v>10596</v>
      </c>
    </row>
    <row r="5760" spans="1:9" x14ac:dyDescent="0.2">
      <c r="A5760" s="113" t="s">
        <v>10491</v>
      </c>
      <c r="D5760" s="113" t="s">
        <v>10597</v>
      </c>
      <c r="E5760" s="113">
        <f t="shared" si="89"/>
        <v>30501502</v>
      </c>
      <c r="F5760" s="113" t="s">
        <v>11571</v>
      </c>
      <c r="G5760" s="113" t="s">
        <v>9792</v>
      </c>
      <c r="H5760" s="113" t="s">
        <v>10595</v>
      </c>
      <c r="I5760" s="113" t="s">
        <v>10598</v>
      </c>
    </row>
    <row r="5761" spans="1:9" x14ac:dyDescent="0.2">
      <c r="A5761" s="113" t="s">
        <v>10491</v>
      </c>
      <c r="D5761" s="113" t="s">
        <v>10599</v>
      </c>
      <c r="E5761" s="113">
        <f t="shared" si="89"/>
        <v>30501503</v>
      </c>
      <c r="F5761" s="113" t="s">
        <v>11571</v>
      </c>
      <c r="G5761" s="113" t="s">
        <v>9792</v>
      </c>
      <c r="H5761" s="113" t="s">
        <v>10595</v>
      </c>
      <c r="I5761" s="113" t="s">
        <v>9252</v>
      </c>
    </row>
    <row r="5762" spans="1:9" x14ac:dyDescent="0.2">
      <c r="A5762" s="113" t="s">
        <v>10491</v>
      </c>
      <c r="D5762" s="113" t="s">
        <v>10600</v>
      </c>
      <c r="E5762" s="113">
        <f t="shared" ref="E5762:E5825" si="90">VALUE(D5762)</f>
        <v>30501504</v>
      </c>
      <c r="F5762" s="113" t="s">
        <v>11571</v>
      </c>
      <c r="G5762" s="113" t="s">
        <v>9792</v>
      </c>
      <c r="H5762" s="113" t="s">
        <v>10595</v>
      </c>
      <c r="I5762" s="113" t="s">
        <v>11492</v>
      </c>
    </row>
    <row r="5763" spans="1:9" x14ac:dyDescent="0.2">
      <c r="A5763" s="113" t="s">
        <v>10491</v>
      </c>
      <c r="D5763" s="113" t="s">
        <v>10601</v>
      </c>
      <c r="E5763" s="113">
        <f t="shared" si="90"/>
        <v>30501505</v>
      </c>
      <c r="F5763" s="113" t="s">
        <v>11571</v>
      </c>
      <c r="G5763" s="113" t="s">
        <v>9792</v>
      </c>
      <c r="H5763" s="113" t="s">
        <v>10595</v>
      </c>
      <c r="I5763" s="113" t="s">
        <v>10602</v>
      </c>
    </row>
    <row r="5764" spans="1:9" x14ac:dyDescent="0.2">
      <c r="A5764" s="113" t="s">
        <v>10491</v>
      </c>
      <c r="D5764" s="113" t="s">
        <v>10603</v>
      </c>
      <c r="E5764" s="113">
        <f t="shared" si="90"/>
        <v>30501506</v>
      </c>
      <c r="F5764" s="113" t="s">
        <v>11571</v>
      </c>
      <c r="G5764" s="113" t="s">
        <v>9792</v>
      </c>
      <c r="H5764" s="113" t="s">
        <v>10595</v>
      </c>
      <c r="I5764" s="113" t="s">
        <v>10604</v>
      </c>
    </row>
    <row r="5765" spans="1:9" x14ac:dyDescent="0.2">
      <c r="A5765" s="113" t="s">
        <v>10491</v>
      </c>
      <c r="D5765" s="113" t="s">
        <v>10605</v>
      </c>
      <c r="E5765" s="113">
        <f t="shared" si="90"/>
        <v>30501507</v>
      </c>
      <c r="F5765" s="113" t="s">
        <v>11571</v>
      </c>
      <c r="G5765" s="113" t="s">
        <v>9792</v>
      </c>
      <c r="H5765" s="113" t="s">
        <v>10595</v>
      </c>
      <c r="I5765" s="113" t="s">
        <v>10606</v>
      </c>
    </row>
    <row r="5766" spans="1:9" x14ac:dyDescent="0.2">
      <c r="A5766" s="113" t="s">
        <v>10491</v>
      </c>
      <c r="D5766" s="113" t="s">
        <v>10607</v>
      </c>
      <c r="E5766" s="113">
        <f t="shared" si="90"/>
        <v>30501508</v>
      </c>
      <c r="F5766" s="113" t="s">
        <v>11571</v>
      </c>
      <c r="G5766" s="113" t="s">
        <v>9792</v>
      </c>
      <c r="H5766" s="113" t="s">
        <v>10595</v>
      </c>
      <c r="I5766" s="113" t="s">
        <v>10608</v>
      </c>
    </row>
    <row r="5767" spans="1:9" x14ac:dyDescent="0.2">
      <c r="A5767" s="113" t="s">
        <v>10491</v>
      </c>
      <c r="D5767" s="113" t="s">
        <v>10609</v>
      </c>
      <c r="E5767" s="113">
        <f t="shared" si="90"/>
        <v>30501509</v>
      </c>
      <c r="F5767" s="113" t="s">
        <v>11571</v>
      </c>
      <c r="G5767" s="113" t="s">
        <v>9792</v>
      </c>
      <c r="H5767" s="113" t="s">
        <v>10595</v>
      </c>
      <c r="I5767" s="113" t="s">
        <v>10610</v>
      </c>
    </row>
    <row r="5768" spans="1:9" x14ac:dyDescent="0.2">
      <c r="A5768" s="113" t="s">
        <v>10491</v>
      </c>
      <c r="D5768" s="113" t="s">
        <v>10611</v>
      </c>
      <c r="E5768" s="113">
        <f t="shared" si="90"/>
        <v>30501510</v>
      </c>
      <c r="F5768" s="113" t="s">
        <v>11571</v>
      </c>
      <c r="G5768" s="113" t="s">
        <v>9792</v>
      </c>
      <c r="H5768" s="113" t="s">
        <v>10595</v>
      </c>
      <c r="I5768" s="113" t="s">
        <v>10612</v>
      </c>
    </row>
    <row r="5769" spans="1:9" x14ac:dyDescent="0.2">
      <c r="A5769" s="113" t="s">
        <v>10491</v>
      </c>
      <c r="D5769" s="113" t="s">
        <v>10613</v>
      </c>
      <c r="E5769" s="113">
        <f t="shared" si="90"/>
        <v>30501511</v>
      </c>
      <c r="F5769" s="113" t="s">
        <v>11571</v>
      </c>
      <c r="G5769" s="113" t="s">
        <v>9792</v>
      </c>
      <c r="H5769" s="113" t="s">
        <v>10595</v>
      </c>
      <c r="I5769" s="113" t="s">
        <v>10614</v>
      </c>
    </row>
    <row r="5770" spans="1:9" x14ac:dyDescent="0.2">
      <c r="A5770" s="113" t="s">
        <v>10491</v>
      </c>
      <c r="D5770" s="113" t="s">
        <v>10615</v>
      </c>
      <c r="E5770" s="113">
        <f t="shared" si="90"/>
        <v>30501512</v>
      </c>
      <c r="F5770" s="113" t="s">
        <v>11571</v>
      </c>
      <c r="G5770" s="113" t="s">
        <v>9792</v>
      </c>
      <c r="H5770" s="113" t="s">
        <v>10595</v>
      </c>
      <c r="I5770" s="113" t="s">
        <v>10616</v>
      </c>
    </row>
    <row r="5771" spans="1:9" x14ac:dyDescent="0.2">
      <c r="A5771" s="113" t="s">
        <v>10491</v>
      </c>
      <c r="D5771" s="113" t="s">
        <v>10617</v>
      </c>
      <c r="E5771" s="113">
        <f t="shared" si="90"/>
        <v>30501513</v>
      </c>
      <c r="F5771" s="113" t="s">
        <v>11571</v>
      </c>
      <c r="G5771" s="113" t="s">
        <v>9792</v>
      </c>
      <c r="H5771" s="113" t="s">
        <v>10595</v>
      </c>
      <c r="I5771" s="113" t="s">
        <v>10618</v>
      </c>
    </row>
    <row r="5772" spans="1:9" x14ac:dyDescent="0.2">
      <c r="A5772" s="113" t="s">
        <v>10491</v>
      </c>
      <c r="D5772" s="113" t="s">
        <v>10619</v>
      </c>
      <c r="E5772" s="113">
        <f t="shared" si="90"/>
        <v>30501514</v>
      </c>
      <c r="F5772" s="113" t="s">
        <v>11571</v>
      </c>
      <c r="G5772" s="113" t="s">
        <v>9792</v>
      </c>
      <c r="H5772" s="113" t="s">
        <v>10595</v>
      </c>
      <c r="I5772" s="113" t="s">
        <v>10620</v>
      </c>
    </row>
    <row r="5773" spans="1:9" x14ac:dyDescent="0.2">
      <c r="A5773" s="113" t="s">
        <v>10491</v>
      </c>
      <c r="D5773" s="113" t="s">
        <v>10621</v>
      </c>
      <c r="E5773" s="113">
        <f t="shared" si="90"/>
        <v>30501515</v>
      </c>
      <c r="F5773" s="113" t="s">
        <v>11571</v>
      </c>
      <c r="G5773" s="113" t="s">
        <v>9792</v>
      </c>
      <c r="H5773" s="113" t="s">
        <v>10595</v>
      </c>
      <c r="I5773" s="113" t="s">
        <v>10622</v>
      </c>
    </row>
    <row r="5774" spans="1:9" x14ac:dyDescent="0.2">
      <c r="A5774" s="113" t="s">
        <v>10491</v>
      </c>
      <c r="D5774" s="113" t="s">
        <v>10623</v>
      </c>
      <c r="E5774" s="113">
        <f t="shared" si="90"/>
        <v>30501516</v>
      </c>
      <c r="F5774" s="113" t="s">
        <v>11571</v>
      </c>
      <c r="G5774" s="113" t="s">
        <v>9792</v>
      </c>
      <c r="H5774" s="113" t="s">
        <v>10595</v>
      </c>
      <c r="I5774" s="113" t="s">
        <v>10624</v>
      </c>
    </row>
    <row r="5775" spans="1:9" x14ac:dyDescent="0.2">
      <c r="A5775" s="113" t="s">
        <v>10491</v>
      </c>
      <c r="D5775" s="113" t="s">
        <v>10625</v>
      </c>
      <c r="E5775" s="113">
        <f t="shared" si="90"/>
        <v>30501517</v>
      </c>
      <c r="F5775" s="113" t="s">
        <v>11571</v>
      </c>
      <c r="G5775" s="113" t="s">
        <v>9792</v>
      </c>
      <c r="H5775" s="113" t="s">
        <v>10595</v>
      </c>
      <c r="I5775" s="113" t="s">
        <v>14930</v>
      </c>
    </row>
    <row r="5776" spans="1:9" x14ac:dyDescent="0.2">
      <c r="A5776" s="113" t="s">
        <v>10491</v>
      </c>
      <c r="D5776" s="113" t="s">
        <v>10626</v>
      </c>
      <c r="E5776" s="113">
        <f t="shared" si="90"/>
        <v>30501518</v>
      </c>
      <c r="F5776" s="113" t="s">
        <v>11571</v>
      </c>
      <c r="G5776" s="113" t="s">
        <v>9792</v>
      </c>
      <c r="H5776" s="113" t="s">
        <v>10595</v>
      </c>
      <c r="I5776" s="113" t="s">
        <v>10627</v>
      </c>
    </row>
    <row r="5777" spans="1:9" x14ac:dyDescent="0.2">
      <c r="A5777" s="113" t="s">
        <v>10491</v>
      </c>
      <c r="D5777" s="113" t="s">
        <v>10628</v>
      </c>
      <c r="E5777" s="113">
        <f t="shared" si="90"/>
        <v>30501519</v>
      </c>
      <c r="F5777" s="113" t="s">
        <v>11571</v>
      </c>
      <c r="G5777" s="113" t="s">
        <v>9792</v>
      </c>
      <c r="H5777" s="113" t="s">
        <v>10595</v>
      </c>
      <c r="I5777" s="113" t="s">
        <v>10629</v>
      </c>
    </row>
    <row r="5778" spans="1:9" x14ac:dyDescent="0.2">
      <c r="A5778" s="113" t="s">
        <v>10491</v>
      </c>
      <c r="D5778" s="113" t="s">
        <v>10630</v>
      </c>
      <c r="E5778" s="113">
        <f t="shared" si="90"/>
        <v>30501520</v>
      </c>
      <c r="F5778" s="113" t="s">
        <v>11571</v>
      </c>
      <c r="G5778" s="113" t="s">
        <v>9792</v>
      </c>
      <c r="H5778" s="113" t="s">
        <v>10595</v>
      </c>
      <c r="I5778" s="113" t="s">
        <v>10631</v>
      </c>
    </row>
    <row r="5779" spans="1:9" x14ac:dyDescent="0.2">
      <c r="A5779" s="113" t="s">
        <v>10491</v>
      </c>
      <c r="D5779" s="113" t="s">
        <v>10632</v>
      </c>
      <c r="E5779" s="113">
        <f t="shared" si="90"/>
        <v>30501521</v>
      </c>
      <c r="F5779" s="113" t="s">
        <v>11571</v>
      </c>
      <c r="G5779" s="113" t="s">
        <v>9792</v>
      </c>
      <c r="H5779" s="113" t="s">
        <v>10595</v>
      </c>
      <c r="I5779" s="113" t="s">
        <v>10633</v>
      </c>
    </row>
    <row r="5780" spans="1:9" x14ac:dyDescent="0.2">
      <c r="A5780" s="113" t="s">
        <v>10491</v>
      </c>
      <c r="D5780" s="113" t="s">
        <v>10634</v>
      </c>
      <c r="E5780" s="113">
        <f t="shared" si="90"/>
        <v>30501522</v>
      </c>
      <c r="F5780" s="113" t="s">
        <v>11571</v>
      </c>
      <c r="G5780" s="113" t="s">
        <v>9792</v>
      </c>
      <c r="H5780" s="113" t="s">
        <v>10595</v>
      </c>
      <c r="I5780" s="113" t="s">
        <v>10635</v>
      </c>
    </row>
    <row r="5781" spans="1:9" x14ac:dyDescent="0.2">
      <c r="A5781" s="113" t="s">
        <v>10491</v>
      </c>
      <c r="D5781" s="113" t="s">
        <v>10636</v>
      </c>
      <c r="E5781" s="113">
        <f t="shared" si="90"/>
        <v>30501599</v>
      </c>
      <c r="F5781" s="113" t="s">
        <v>11571</v>
      </c>
      <c r="G5781" s="113" t="s">
        <v>9792</v>
      </c>
      <c r="H5781" s="113" t="s">
        <v>10595</v>
      </c>
      <c r="I5781" s="113" t="s">
        <v>11744</v>
      </c>
    </row>
    <row r="5782" spans="1:9" x14ac:dyDescent="0.2">
      <c r="A5782" s="113" t="s">
        <v>10491</v>
      </c>
      <c r="D5782" s="113" t="s">
        <v>10637</v>
      </c>
      <c r="E5782" s="113">
        <f t="shared" si="90"/>
        <v>30501601</v>
      </c>
      <c r="F5782" s="113" t="s">
        <v>11571</v>
      </c>
      <c r="G5782" s="113" t="s">
        <v>9792</v>
      </c>
      <c r="H5782" s="113" t="s">
        <v>10638</v>
      </c>
      <c r="I5782" s="113" t="s">
        <v>6097</v>
      </c>
    </row>
    <row r="5783" spans="1:9" x14ac:dyDescent="0.2">
      <c r="A5783" s="113" t="s">
        <v>10491</v>
      </c>
      <c r="D5783" s="113" t="s">
        <v>10639</v>
      </c>
      <c r="E5783" s="113">
        <f t="shared" si="90"/>
        <v>30501602</v>
      </c>
      <c r="F5783" s="113" t="s">
        <v>11571</v>
      </c>
      <c r="G5783" s="113" t="s">
        <v>9792</v>
      </c>
      <c r="H5783" s="113" t="s">
        <v>10638</v>
      </c>
      <c r="I5783" s="113" t="s">
        <v>10640</v>
      </c>
    </row>
    <row r="5784" spans="1:9" x14ac:dyDescent="0.2">
      <c r="A5784" s="113" t="s">
        <v>10491</v>
      </c>
      <c r="D5784" s="113" t="s">
        <v>10641</v>
      </c>
      <c r="E5784" s="113">
        <f t="shared" si="90"/>
        <v>30501603</v>
      </c>
      <c r="F5784" s="113" t="s">
        <v>11571</v>
      </c>
      <c r="G5784" s="113" t="s">
        <v>9792</v>
      </c>
      <c r="H5784" s="113" t="s">
        <v>10638</v>
      </c>
      <c r="I5784" s="113" t="s">
        <v>10642</v>
      </c>
    </row>
    <row r="5785" spans="1:9" x14ac:dyDescent="0.2">
      <c r="A5785" s="113" t="s">
        <v>10491</v>
      </c>
      <c r="D5785" s="113" t="s">
        <v>10643</v>
      </c>
      <c r="E5785" s="113">
        <f t="shared" si="90"/>
        <v>30501604</v>
      </c>
      <c r="F5785" s="113" t="s">
        <v>11571</v>
      </c>
      <c r="G5785" s="113" t="s">
        <v>9792</v>
      </c>
      <c r="H5785" s="113" t="s">
        <v>10638</v>
      </c>
      <c r="I5785" s="113" t="s">
        <v>7643</v>
      </c>
    </row>
    <row r="5786" spans="1:9" x14ac:dyDescent="0.2">
      <c r="A5786" s="113" t="s">
        <v>10491</v>
      </c>
      <c r="D5786" s="113" t="s">
        <v>7644</v>
      </c>
      <c r="E5786" s="113">
        <f t="shared" si="90"/>
        <v>30501605</v>
      </c>
      <c r="F5786" s="113" t="s">
        <v>11571</v>
      </c>
      <c r="G5786" s="113" t="s">
        <v>9792</v>
      </c>
      <c r="H5786" s="113" t="s">
        <v>10638</v>
      </c>
      <c r="I5786" s="113" t="s">
        <v>7645</v>
      </c>
    </row>
    <row r="5787" spans="1:9" x14ac:dyDescent="0.2">
      <c r="A5787" s="113" t="s">
        <v>10491</v>
      </c>
      <c r="D5787" s="113" t="s">
        <v>7646</v>
      </c>
      <c r="E5787" s="113">
        <f t="shared" si="90"/>
        <v>30501606</v>
      </c>
      <c r="F5787" s="113" t="s">
        <v>11571</v>
      </c>
      <c r="G5787" s="113" t="s">
        <v>9792</v>
      </c>
      <c r="H5787" s="113" t="s">
        <v>10638</v>
      </c>
      <c r="I5787" s="113" t="s">
        <v>7647</v>
      </c>
    </row>
    <row r="5788" spans="1:9" x14ac:dyDescent="0.2">
      <c r="A5788" s="113" t="s">
        <v>10491</v>
      </c>
      <c r="D5788" s="113" t="s">
        <v>7648</v>
      </c>
      <c r="E5788" s="113">
        <f t="shared" si="90"/>
        <v>30501607</v>
      </c>
      <c r="F5788" s="113" t="s">
        <v>11571</v>
      </c>
      <c r="G5788" s="113" t="s">
        <v>9792</v>
      </c>
      <c r="H5788" s="113" t="s">
        <v>10638</v>
      </c>
      <c r="I5788" s="113" t="s">
        <v>7649</v>
      </c>
    </row>
    <row r="5789" spans="1:9" x14ac:dyDescent="0.2">
      <c r="A5789" s="113" t="s">
        <v>10491</v>
      </c>
      <c r="D5789" s="113" t="s">
        <v>7650</v>
      </c>
      <c r="E5789" s="113">
        <f t="shared" si="90"/>
        <v>30501608</v>
      </c>
      <c r="F5789" s="113" t="s">
        <v>11571</v>
      </c>
      <c r="G5789" s="113" t="s">
        <v>9792</v>
      </c>
      <c r="H5789" s="113" t="s">
        <v>10638</v>
      </c>
      <c r="I5789" s="113" t="s">
        <v>6350</v>
      </c>
    </row>
    <row r="5790" spans="1:9" x14ac:dyDescent="0.2">
      <c r="A5790" s="113" t="s">
        <v>10491</v>
      </c>
      <c r="D5790" s="113" t="s">
        <v>7651</v>
      </c>
      <c r="E5790" s="113">
        <f t="shared" si="90"/>
        <v>30501609</v>
      </c>
      <c r="F5790" s="113" t="s">
        <v>11571</v>
      </c>
      <c r="G5790" s="113" t="s">
        <v>9792</v>
      </c>
      <c r="H5790" s="113" t="s">
        <v>10638</v>
      </c>
      <c r="I5790" s="113" t="s">
        <v>7652</v>
      </c>
    </row>
    <row r="5791" spans="1:9" x14ac:dyDescent="0.2">
      <c r="A5791" s="113" t="s">
        <v>10491</v>
      </c>
      <c r="D5791" s="113" t="s">
        <v>7653</v>
      </c>
      <c r="E5791" s="113">
        <f t="shared" si="90"/>
        <v>30501610</v>
      </c>
      <c r="F5791" s="113" t="s">
        <v>11571</v>
      </c>
      <c r="G5791" s="113" t="s">
        <v>9792</v>
      </c>
      <c r="H5791" s="113" t="s">
        <v>10638</v>
      </c>
      <c r="I5791" s="113" t="s">
        <v>5946</v>
      </c>
    </row>
    <row r="5792" spans="1:9" x14ac:dyDescent="0.2">
      <c r="A5792" s="113" t="s">
        <v>10491</v>
      </c>
      <c r="D5792" s="113" t="s">
        <v>7654</v>
      </c>
      <c r="E5792" s="113">
        <f t="shared" si="90"/>
        <v>30501611</v>
      </c>
      <c r="F5792" s="113" t="s">
        <v>11571</v>
      </c>
      <c r="G5792" s="113" t="s">
        <v>9792</v>
      </c>
      <c r="H5792" s="113" t="s">
        <v>10638</v>
      </c>
      <c r="I5792" s="113" t="s">
        <v>7655</v>
      </c>
    </row>
    <row r="5793" spans="1:9" x14ac:dyDescent="0.2">
      <c r="A5793" s="113" t="s">
        <v>10491</v>
      </c>
      <c r="D5793" s="113" t="s">
        <v>7656</v>
      </c>
      <c r="E5793" s="113">
        <f t="shared" si="90"/>
        <v>30501612</v>
      </c>
      <c r="F5793" s="113" t="s">
        <v>11571</v>
      </c>
      <c r="G5793" s="113" t="s">
        <v>9792</v>
      </c>
      <c r="H5793" s="113" t="s">
        <v>10638</v>
      </c>
      <c r="I5793" s="113" t="s">
        <v>7657</v>
      </c>
    </row>
    <row r="5794" spans="1:9" x14ac:dyDescent="0.2">
      <c r="A5794" s="113" t="s">
        <v>10491</v>
      </c>
      <c r="D5794" s="113" t="s">
        <v>7658</v>
      </c>
      <c r="E5794" s="113">
        <f t="shared" si="90"/>
        <v>30501613</v>
      </c>
      <c r="F5794" s="113" t="s">
        <v>11571</v>
      </c>
      <c r="G5794" s="113" t="s">
        <v>9792</v>
      </c>
      <c r="H5794" s="113" t="s">
        <v>10638</v>
      </c>
      <c r="I5794" s="113" t="s">
        <v>7659</v>
      </c>
    </row>
    <row r="5795" spans="1:9" x14ac:dyDescent="0.2">
      <c r="A5795" s="113" t="s">
        <v>10491</v>
      </c>
      <c r="D5795" s="113" t="s">
        <v>7660</v>
      </c>
      <c r="E5795" s="113">
        <f t="shared" si="90"/>
        <v>30501614</v>
      </c>
      <c r="F5795" s="113" t="s">
        <v>11571</v>
      </c>
      <c r="G5795" s="113" t="s">
        <v>9792</v>
      </c>
      <c r="H5795" s="113" t="s">
        <v>10638</v>
      </c>
      <c r="I5795" s="113" t="s">
        <v>11544</v>
      </c>
    </row>
    <row r="5796" spans="1:9" x14ac:dyDescent="0.2">
      <c r="A5796" s="113" t="s">
        <v>10491</v>
      </c>
      <c r="D5796" s="113" t="s">
        <v>7661</v>
      </c>
      <c r="E5796" s="113">
        <f t="shared" si="90"/>
        <v>30501615</v>
      </c>
      <c r="F5796" s="113" t="s">
        <v>11571</v>
      </c>
      <c r="G5796" s="113" t="s">
        <v>9792</v>
      </c>
      <c r="H5796" s="113" t="s">
        <v>10638</v>
      </c>
      <c r="I5796" s="113" t="s">
        <v>7662</v>
      </c>
    </row>
    <row r="5797" spans="1:9" x14ac:dyDescent="0.2">
      <c r="A5797" s="113" t="s">
        <v>10491</v>
      </c>
      <c r="D5797" s="113" t="s">
        <v>7663</v>
      </c>
      <c r="E5797" s="113">
        <f t="shared" si="90"/>
        <v>30501616</v>
      </c>
      <c r="F5797" s="113" t="s">
        <v>11571</v>
      </c>
      <c r="G5797" s="113" t="s">
        <v>9792</v>
      </c>
      <c r="H5797" s="113" t="s">
        <v>10638</v>
      </c>
      <c r="I5797" s="113" t="s">
        <v>7664</v>
      </c>
    </row>
    <row r="5798" spans="1:9" x14ac:dyDescent="0.2">
      <c r="A5798" s="113" t="s">
        <v>10491</v>
      </c>
      <c r="D5798" s="113" t="s">
        <v>7665</v>
      </c>
      <c r="E5798" s="113">
        <f t="shared" si="90"/>
        <v>30501617</v>
      </c>
      <c r="F5798" s="113" t="s">
        <v>11571</v>
      </c>
      <c r="G5798" s="113" t="s">
        <v>9792</v>
      </c>
      <c r="H5798" s="113" t="s">
        <v>10638</v>
      </c>
      <c r="I5798" s="113" t="s">
        <v>7666</v>
      </c>
    </row>
    <row r="5799" spans="1:9" x14ac:dyDescent="0.2">
      <c r="A5799" s="113" t="s">
        <v>10491</v>
      </c>
      <c r="D5799" s="113" t="s">
        <v>7667</v>
      </c>
      <c r="E5799" s="113">
        <f t="shared" si="90"/>
        <v>30501618</v>
      </c>
      <c r="F5799" s="113" t="s">
        <v>11571</v>
      </c>
      <c r="G5799" s="113" t="s">
        <v>9792</v>
      </c>
      <c r="H5799" s="113" t="s">
        <v>10638</v>
      </c>
      <c r="I5799" s="113" t="s">
        <v>7668</v>
      </c>
    </row>
    <row r="5800" spans="1:9" x14ac:dyDescent="0.2">
      <c r="A5800" s="113" t="s">
        <v>10491</v>
      </c>
      <c r="D5800" s="113" t="s">
        <v>7669</v>
      </c>
      <c r="E5800" s="113">
        <f t="shared" si="90"/>
        <v>30501619</v>
      </c>
      <c r="F5800" s="113" t="s">
        <v>11571</v>
      </c>
      <c r="G5800" s="113" t="s">
        <v>9792</v>
      </c>
      <c r="H5800" s="113" t="s">
        <v>10638</v>
      </c>
      <c r="I5800" s="113" t="s">
        <v>7670</v>
      </c>
    </row>
    <row r="5801" spans="1:9" x14ac:dyDescent="0.2">
      <c r="A5801" s="113" t="s">
        <v>10491</v>
      </c>
      <c r="D5801" s="113" t="s">
        <v>7671</v>
      </c>
      <c r="E5801" s="113">
        <f t="shared" si="90"/>
        <v>30501620</v>
      </c>
      <c r="F5801" s="113" t="s">
        <v>11571</v>
      </c>
      <c r="G5801" s="113" t="s">
        <v>9792</v>
      </c>
      <c r="H5801" s="113" t="s">
        <v>10638</v>
      </c>
      <c r="I5801" s="113" t="s">
        <v>7672</v>
      </c>
    </row>
    <row r="5802" spans="1:9" x14ac:dyDescent="0.2">
      <c r="A5802" s="113" t="s">
        <v>10491</v>
      </c>
      <c r="D5802" s="113" t="s">
        <v>7673</v>
      </c>
      <c r="E5802" s="113">
        <f t="shared" si="90"/>
        <v>30501621</v>
      </c>
      <c r="F5802" s="113" t="s">
        <v>11571</v>
      </c>
      <c r="G5802" s="113" t="s">
        <v>9792</v>
      </c>
      <c r="H5802" s="113" t="s">
        <v>10638</v>
      </c>
      <c r="I5802" s="113" t="s">
        <v>7674</v>
      </c>
    </row>
    <row r="5803" spans="1:9" x14ac:dyDescent="0.2">
      <c r="A5803" s="113" t="s">
        <v>10491</v>
      </c>
      <c r="D5803" s="113" t="s">
        <v>7675</v>
      </c>
      <c r="E5803" s="113">
        <f t="shared" si="90"/>
        <v>30501622</v>
      </c>
      <c r="F5803" s="113" t="s">
        <v>11571</v>
      </c>
      <c r="G5803" s="113" t="s">
        <v>9792</v>
      </c>
      <c r="H5803" s="113" t="s">
        <v>10638</v>
      </c>
      <c r="I5803" s="113" t="s">
        <v>7676</v>
      </c>
    </row>
    <row r="5804" spans="1:9" x14ac:dyDescent="0.2">
      <c r="A5804" s="113" t="s">
        <v>10491</v>
      </c>
      <c r="D5804" s="113" t="s">
        <v>4901</v>
      </c>
      <c r="E5804" s="113">
        <f t="shared" si="90"/>
        <v>30501623</v>
      </c>
      <c r="F5804" s="113" t="s">
        <v>11571</v>
      </c>
      <c r="G5804" s="113" t="s">
        <v>9792</v>
      </c>
      <c r="H5804" s="113" t="s">
        <v>10638</v>
      </c>
      <c r="I5804" s="113" t="s">
        <v>4902</v>
      </c>
    </row>
    <row r="5805" spans="1:9" x14ac:dyDescent="0.2">
      <c r="A5805" s="113" t="s">
        <v>10491</v>
      </c>
      <c r="D5805" s="113" t="s">
        <v>4903</v>
      </c>
      <c r="E5805" s="113">
        <f t="shared" si="90"/>
        <v>30501624</v>
      </c>
      <c r="F5805" s="113" t="s">
        <v>11571</v>
      </c>
      <c r="G5805" s="113" t="s">
        <v>9792</v>
      </c>
      <c r="H5805" s="113" t="s">
        <v>10638</v>
      </c>
      <c r="I5805" s="113" t="s">
        <v>2184</v>
      </c>
    </row>
    <row r="5806" spans="1:9" x14ac:dyDescent="0.2">
      <c r="A5806" s="113" t="s">
        <v>10491</v>
      </c>
      <c r="D5806" s="113" t="s">
        <v>2185</v>
      </c>
      <c r="E5806" s="113">
        <f t="shared" si="90"/>
        <v>30501625</v>
      </c>
      <c r="F5806" s="113" t="s">
        <v>11571</v>
      </c>
      <c r="G5806" s="113" t="s">
        <v>9792</v>
      </c>
      <c r="H5806" s="113" t="s">
        <v>10638</v>
      </c>
      <c r="I5806" s="113" t="s">
        <v>2186</v>
      </c>
    </row>
    <row r="5807" spans="1:9" x14ac:dyDescent="0.2">
      <c r="A5807" s="113" t="s">
        <v>10491</v>
      </c>
      <c r="D5807" s="113" t="s">
        <v>2187</v>
      </c>
      <c r="E5807" s="113">
        <f t="shared" si="90"/>
        <v>30501626</v>
      </c>
      <c r="F5807" s="113" t="s">
        <v>11571</v>
      </c>
      <c r="G5807" s="113" t="s">
        <v>9792</v>
      </c>
      <c r="H5807" s="113" t="s">
        <v>10638</v>
      </c>
      <c r="I5807" s="113" t="s">
        <v>2188</v>
      </c>
    </row>
    <row r="5808" spans="1:9" x14ac:dyDescent="0.2">
      <c r="A5808" s="113" t="s">
        <v>10491</v>
      </c>
      <c r="D5808" s="113" t="s">
        <v>2189</v>
      </c>
      <c r="E5808" s="113">
        <f t="shared" si="90"/>
        <v>30501627</v>
      </c>
      <c r="F5808" s="113" t="s">
        <v>11571</v>
      </c>
      <c r="G5808" s="113" t="s">
        <v>9792</v>
      </c>
      <c r="H5808" s="113" t="s">
        <v>10638</v>
      </c>
      <c r="I5808" s="113" t="s">
        <v>2190</v>
      </c>
    </row>
    <row r="5809" spans="1:9" x14ac:dyDescent="0.2">
      <c r="A5809" s="113" t="s">
        <v>10491</v>
      </c>
      <c r="D5809" s="113" t="s">
        <v>2191</v>
      </c>
      <c r="E5809" s="113">
        <f t="shared" si="90"/>
        <v>30501628</v>
      </c>
      <c r="F5809" s="113" t="s">
        <v>11571</v>
      </c>
      <c r="G5809" s="113" t="s">
        <v>9792</v>
      </c>
      <c r="H5809" s="113" t="s">
        <v>10638</v>
      </c>
      <c r="I5809" s="113" t="s">
        <v>7072</v>
      </c>
    </row>
    <row r="5810" spans="1:9" x14ac:dyDescent="0.2">
      <c r="A5810" s="113" t="s">
        <v>10491</v>
      </c>
      <c r="D5810" s="113" t="s">
        <v>2192</v>
      </c>
      <c r="E5810" s="113">
        <f t="shared" si="90"/>
        <v>30501629</v>
      </c>
      <c r="F5810" s="113" t="s">
        <v>11571</v>
      </c>
      <c r="G5810" s="113" t="s">
        <v>9792</v>
      </c>
      <c r="H5810" s="113" t="s">
        <v>10638</v>
      </c>
      <c r="I5810" s="113" t="s">
        <v>2193</v>
      </c>
    </row>
    <row r="5811" spans="1:9" x14ac:dyDescent="0.2">
      <c r="A5811" s="113" t="s">
        <v>10491</v>
      </c>
      <c r="D5811" s="113" t="s">
        <v>2194</v>
      </c>
      <c r="E5811" s="113">
        <f t="shared" si="90"/>
        <v>30501630</v>
      </c>
      <c r="F5811" s="113" t="s">
        <v>11571</v>
      </c>
      <c r="G5811" s="113" t="s">
        <v>9792</v>
      </c>
      <c r="H5811" s="113" t="s">
        <v>10638</v>
      </c>
      <c r="I5811" s="113" t="s">
        <v>2195</v>
      </c>
    </row>
    <row r="5812" spans="1:9" x14ac:dyDescent="0.2">
      <c r="A5812" s="113" t="s">
        <v>10491</v>
      </c>
      <c r="D5812" s="113" t="s">
        <v>2196</v>
      </c>
      <c r="E5812" s="113">
        <f t="shared" si="90"/>
        <v>30501631</v>
      </c>
      <c r="F5812" s="113" t="s">
        <v>11571</v>
      </c>
      <c r="G5812" s="113" t="s">
        <v>9792</v>
      </c>
      <c r="H5812" s="113" t="s">
        <v>10638</v>
      </c>
      <c r="I5812" s="113" t="s">
        <v>2197</v>
      </c>
    </row>
    <row r="5813" spans="1:9" x14ac:dyDescent="0.2">
      <c r="A5813" s="113" t="s">
        <v>10491</v>
      </c>
      <c r="D5813" s="113" t="s">
        <v>2198</v>
      </c>
      <c r="E5813" s="113">
        <f t="shared" si="90"/>
        <v>30501632</v>
      </c>
      <c r="F5813" s="113" t="s">
        <v>11571</v>
      </c>
      <c r="G5813" s="113" t="s">
        <v>9792</v>
      </c>
      <c r="H5813" s="113" t="s">
        <v>10638</v>
      </c>
      <c r="I5813" s="113" t="s">
        <v>13815</v>
      </c>
    </row>
    <row r="5814" spans="1:9" x14ac:dyDescent="0.2">
      <c r="A5814" s="113" t="s">
        <v>10491</v>
      </c>
      <c r="D5814" s="113" t="s">
        <v>2199</v>
      </c>
      <c r="E5814" s="113">
        <f t="shared" si="90"/>
        <v>30501633</v>
      </c>
      <c r="F5814" s="113" t="s">
        <v>11571</v>
      </c>
      <c r="G5814" s="113" t="s">
        <v>9792</v>
      </c>
      <c r="H5814" s="113" t="s">
        <v>10638</v>
      </c>
      <c r="I5814" s="113" t="s">
        <v>2200</v>
      </c>
    </row>
    <row r="5815" spans="1:9" x14ac:dyDescent="0.2">
      <c r="A5815" s="113" t="s">
        <v>10491</v>
      </c>
      <c r="D5815" s="113" t="s">
        <v>2201</v>
      </c>
      <c r="E5815" s="113">
        <f t="shared" si="90"/>
        <v>30501640</v>
      </c>
      <c r="F5815" s="113" t="s">
        <v>11571</v>
      </c>
      <c r="G5815" s="113" t="s">
        <v>9792</v>
      </c>
      <c r="H5815" s="113" t="s">
        <v>10638</v>
      </c>
      <c r="I5815" s="113" t="s">
        <v>10404</v>
      </c>
    </row>
    <row r="5816" spans="1:9" x14ac:dyDescent="0.2">
      <c r="A5816" s="113" t="s">
        <v>10491</v>
      </c>
      <c r="D5816" s="113" t="s">
        <v>2202</v>
      </c>
      <c r="E5816" s="113">
        <f t="shared" si="90"/>
        <v>30501650</v>
      </c>
      <c r="F5816" s="113" t="s">
        <v>11571</v>
      </c>
      <c r="G5816" s="113" t="s">
        <v>9792</v>
      </c>
      <c r="H5816" s="113" t="s">
        <v>10638</v>
      </c>
      <c r="I5816" s="113" t="s">
        <v>2203</v>
      </c>
    </row>
    <row r="5817" spans="1:9" x14ac:dyDescent="0.2">
      <c r="A5817" s="113" t="s">
        <v>10491</v>
      </c>
      <c r="D5817" s="113" t="s">
        <v>2204</v>
      </c>
      <c r="E5817" s="113">
        <f t="shared" si="90"/>
        <v>30501660</v>
      </c>
      <c r="F5817" s="113" t="s">
        <v>11571</v>
      </c>
      <c r="G5817" s="113" t="s">
        <v>9792</v>
      </c>
      <c r="H5817" s="113" t="s">
        <v>10638</v>
      </c>
      <c r="I5817" s="113" t="s">
        <v>2205</v>
      </c>
    </row>
    <row r="5818" spans="1:9" x14ac:dyDescent="0.2">
      <c r="A5818" s="113" t="s">
        <v>10491</v>
      </c>
      <c r="D5818" s="113" t="s">
        <v>2206</v>
      </c>
      <c r="E5818" s="113">
        <f t="shared" si="90"/>
        <v>30501699</v>
      </c>
      <c r="F5818" s="113" t="s">
        <v>11571</v>
      </c>
      <c r="G5818" s="113" t="s">
        <v>9792</v>
      </c>
      <c r="H5818" s="113" t="s">
        <v>10638</v>
      </c>
      <c r="I5818" s="113" t="s">
        <v>11744</v>
      </c>
    </row>
    <row r="5819" spans="1:9" x14ac:dyDescent="0.2">
      <c r="A5819" s="113" t="s">
        <v>10491</v>
      </c>
      <c r="D5819" s="113" t="s">
        <v>2207</v>
      </c>
      <c r="E5819" s="113">
        <f t="shared" si="90"/>
        <v>30501701</v>
      </c>
      <c r="F5819" s="113" t="s">
        <v>11571</v>
      </c>
      <c r="G5819" s="113" t="s">
        <v>9792</v>
      </c>
      <c r="H5819" s="113" t="s">
        <v>2208</v>
      </c>
      <c r="I5819" s="113" t="s">
        <v>12253</v>
      </c>
    </row>
    <row r="5820" spans="1:9" x14ac:dyDescent="0.2">
      <c r="A5820" s="113" t="s">
        <v>10491</v>
      </c>
      <c r="D5820" s="113" t="s">
        <v>2209</v>
      </c>
      <c r="E5820" s="113">
        <f t="shared" si="90"/>
        <v>30501702</v>
      </c>
      <c r="F5820" s="113" t="s">
        <v>11571</v>
      </c>
      <c r="G5820" s="113" t="s">
        <v>9792</v>
      </c>
      <c r="H5820" s="113" t="s">
        <v>2208</v>
      </c>
      <c r="I5820" s="113" t="s">
        <v>12229</v>
      </c>
    </row>
    <row r="5821" spans="1:9" x14ac:dyDescent="0.2">
      <c r="A5821" s="113" t="s">
        <v>10491</v>
      </c>
      <c r="D5821" s="113" t="s">
        <v>2210</v>
      </c>
      <c r="E5821" s="113">
        <f t="shared" si="90"/>
        <v>30501703</v>
      </c>
      <c r="F5821" s="113" t="s">
        <v>11571</v>
      </c>
      <c r="G5821" s="113" t="s">
        <v>9792</v>
      </c>
      <c r="H5821" s="113" t="s">
        <v>2208</v>
      </c>
      <c r="I5821" s="113" t="s">
        <v>2211</v>
      </c>
    </row>
    <row r="5822" spans="1:9" x14ac:dyDescent="0.2">
      <c r="A5822" s="113" t="s">
        <v>10491</v>
      </c>
      <c r="D5822" s="113" t="s">
        <v>2212</v>
      </c>
      <c r="E5822" s="113">
        <f t="shared" si="90"/>
        <v>30501704</v>
      </c>
      <c r="F5822" s="113" t="s">
        <v>11571</v>
      </c>
      <c r="G5822" s="113" t="s">
        <v>9792</v>
      </c>
      <c r="H5822" s="113" t="s">
        <v>2208</v>
      </c>
      <c r="I5822" s="113" t="s">
        <v>10114</v>
      </c>
    </row>
    <row r="5823" spans="1:9" x14ac:dyDescent="0.2">
      <c r="A5823" s="113" t="s">
        <v>10491</v>
      </c>
      <c r="D5823" s="113" t="s">
        <v>2213</v>
      </c>
      <c r="E5823" s="113">
        <f t="shared" si="90"/>
        <v>30501705</v>
      </c>
      <c r="F5823" s="113" t="s">
        <v>11571</v>
      </c>
      <c r="G5823" s="113" t="s">
        <v>9792</v>
      </c>
      <c r="H5823" s="113" t="s">
        <v>2208</v>
      </c>
      <c r="I5823" s="113" t="s">
        <v>11044</v>
      </c>
    </row>
    <row r="5824" spans="1:9" x14ac:dyDescent="0.2">
      <c r="A5824" s="113" t="s">
        <v>10491</v>
      </c>
      <c r="D5824" s="113" t="s">
        <v>2214</v>
      </c>
      <c r="E5824" s="113">
        <f t="shared" si="90"/>
        <v>30501706</v>
      </c>
      <c r="F5824" s="113" t="s">
        <v>11571</v>
      </c>
      <c r="G5824" s="113" t="s">
        <v>9792</v>
      </c>
      <c r="H5824" s="113" t="s">
        <v>2208</v>
      </c>
      <c r="I5824" s="113" t="s">
        <v>2215</v>
      </c>
    </row>
    <row r="5825" spans="1:9" x14ac:dyDescent="0.2">
      <c r="A5825" s="113" t="s">
        <v>10491</v>
      </c>
      <c r="D5825" s="113" t="s">
        <v>2216</v>
      </c>
      <c r="E5825" s="113">
        <f t="shared" si="90"/>
        <v>30501707</v>
      </c>
      <c r="F5825" s="113" t="s">
        <v>11571</v>
      </c>
      <c r="G5825" s="113" t="s">
        <v>9792</v>
      </c>
      <c r="H5825" s="113" t="s">
        <v>2208</v>
      </c>
      <c r="I5825" s="113" t="s">
        <v>2217</v>
      </c>
    </row>
    <row r="5826" spans="1:9" x14ac:dyDescent="0.2">
      <c r="A5826" s="113" t="s">
        <v>10491</v>
      </c>
      <c r="D5826" s="113" t="s">
        <v>2218</v>
      </c>
      <c r="E5826" s="113">
        <f t="shared" ref="E5826:E5889" si="91">VALUE(D5826)</f>
        <v>30501708</v>
      </c>
      <c r="F5826" s="113" t="s">
        <v>11571</v>
      </c>
      <c r="G5826" s="113" t="s">
        <v>9792</v>
      </c>
      <c r="H5826" s="113" t="s">
        <v>2208</v>
      </c>
      <c r="I5826" s="113" t="s">
        <v>2219</v>
      </c>
    </row>
    <row r="5827" spans="1:9" x14ac:dyDescent="0.2">
      <c r="A5827" s="113" t="s">
        <v>10491</v>
      </c>
      <c r="D5827" s="113" t="s">
        <v>2220</v>
      </c>
      <c r="E5827" s="113">
        <f t="shared" si="91"/>
        <v>30501709</v>
      </c>
      <c r="F5827" s="113" t="s">
        <v>11571</v>
      </c>
      <c r="G5827" s="113" t="s">
        <v>9792</v>
      </c>
      <c r="H5827" s="113" t="s">
        <v>2208</v>
      </c>
      <c r="I5827" s="113" t="s">
        <v>2221</v>
      </c>
    </row>
    <row r="5828" spans="1:9" x14ac:dyDescent="0.2">
      <c r="A5828" s="113" t="s">
        <v>10491</v>
      </c>
      <c r="D5828" s="113" t="s">
        <v>2222</v>
      </c>
      <c r="E5828" s="113">
        <f t="shared" si="91"/>
        <v>30501710</v>
      </c>
      <c r="F5828" s="113" t="s">
        <v>11571</v>
      </c>
      <c r="G5828" s="113" t="s">
        <v>9792</v>
      </c>
      <c r="H5828" s="113" t="s">
        <v>2208</v>
      </c>
      <c r="I5828" s="113" t="s">
        <v>2223</v>
      </c>
    </row>
    <row r="5829" spans="1:9" x14ac:dyDescent="0.2">
      <c r="A5829" s="113" t="s">
        <v>10491</v>
      </c>
      <c r="D5829" s="113" t="s">
        <v>2224</v>
      </c>
      <c r="E5829" s="113">
        <f t="shared" si="91"/>
        <v>30501711</v>
      </c>
      <c r="F5829" s="113" t="s">
        <v>11571</v>
      </c>
      <c r="G5829" s="113" t="s">
        <v>9792</v>
      </c>
      <c r="H5829" s="113" t="s">
        <v>2208</v>
      </c>
      <c r="I5829" s="113" t="s">
        <v>2225</v>
      </c>
    </row>
    <row r="5830" spans="1:9" x14ac:dyDescent="0.2">
      <c r="A5830" s="113" t="s">
        <v>10491</v>
      </c>
      <c r="D5830" s="113" t="s">
        <v>2226</v>
      </c>
      <c r="E5830" s="113">
        <f t="shared" si="91"/>
        <v>30501799</v>
      </c>
      <c r="F5830" s="113" t="s">
        <v>11571</v>
      </c>
      <c r="G5830" s="113" t="s">
        <v>9792</v>
      </c>
      <c r="H5830" s="113" t="s">
        <v>2208</v>
      </c>
      <c r="I5830" s="113" t="s">
        <v>7789</v>
      </c>
    </row>
    <row r="5831" spans="1:9" x14ac:dyDescent="0.2">
      <c r="A5831" s="113" t="s">
        <v>10491</v>
      </c>
      <c r="D5831" s="113" t="s">
        <v>2227</v>
      </c>
      <c r="E5831" s="113">
        <f t="shared" si="91"/>
        <v>30501801</v>
      </c>
      <c r="F5831" s="113" t="s">
        <v>11571</v>
      </c>
      <c r="G5831" s="113" t="s">
        <v>9792</v>
      </c>
      <c r="H5831" s="113" t="s">
        <v>2228</v>
      </c>
      <c r="I5831" s="113" t="s">
        <v>2229</v>
      </c>
    </row>
    <row r="5832" spans="1:9" x14ac:dyDescent="0.2">
      <c r="A5832" s="113" t="s">
        <v>10491</v>
      </c>
      <c r="D5832" s="113" t="s">
        <v>2230</v>
      </c>
      <c r="E5832" s="113">
        <f t="shared" si="91"/>
        <v>30501899</v>
      </c>
      <c r="F5832" s="113" t="s">
        <v>11571</v>
      </c>
      <c r="G5832" s="113" t="s">
        <v>9792</v>
      </c>
      <c r="H5832" s="113" t="s">
        <v>2228</v>
      </c>
      <c r="I5832" s="113" t="s">
        <v>7789</v>
      </c>
    </row>
    <row r="5833" spans="1:9" x14ac:dyDescent="0.2">
      <c r="A5833" s="113" t="s">
        <v>10491</v>
      </c>
      <c r="D5833" s="113" t="s">
        <v>2231</v>
      </c>
      <c r="E5833" s="113">
        <f t="shared" si="91"/>
        <v>30501901</v>
      </c>
      <c r="F5833" s="113" t="s">
        <v>11571</v>
      </c>
      <c r="G5833" s="113" t="s">
        <v>9792</v>
      </c>
      <c r="H5833" s="113" t="s">
        <v>16744</v>
      </c>
      <c r="I5833" s="113" t="s">
        <v>14436</v>
      </c>
    </row>
    <row r="5834" spans="1:9" x14ac:dyDescent="0.2">
      <c r="A5834" s="113" t="s">
        <v>10491</v>
      </c>
      <c r="D5834" s="113" t="s">
        <v>2232</v>
      </c>
      <c r="E5834" s="113">
        <f t="shared" si="91"/>
        <v>30501902</v>
      </c>
      <c r="F5834" s="113" t="s">
        <v>11571</v>
      </c>
      <c r="G5834" s="113" t="s">
        <v>9792</v>
      </c>
      <c r="H5834" s="113" t="s">
        <v>16744</v>
      </c>
      <c r="I5834" s="113" t="s">
        <v>13809</v>
      </c>
    </row>
    <row r="5835" spans="1:9" x14ac:dyDescent="0.2">
      <c r="A5835" s="113" t="s">
        <v>10491</v>
      </c>
      <c r="D5835" s="113" t="s">
        <v>2233</v>
      </c>
      <c r="E5835" s="113">
        <f t="shared" si="91"/>
        <v>30501903</v>
      </c>
      <c r="F5835" s="113" t="s">
        <v>11571</v>
      </c>
      <c r="G5835" s="113" t="s">
        <v>9792</v>
      </c>
      <c r="H5835" s="113" t="s">
        <v>16744</v>
      </c>
      <c r="I5835" s="113" t="s">
        <v>2234</v>
      </c>
    </row>
    <row r="5836" spans="1:9" x14ac:dyDescent="0.2">
      <c r="A5836" s="113" t="s">
        <v>10491</v>
      </c>
      <c r="D5836" s="113" t="s">
        <v>2235</v>
      </c>
      <c r="E5836" s="113">
        <f t="shared" si="91"/>
        <v>30501904</v>
      </c>
      <c r="F5836" s="113" t="s">
        <v>11571</v>
      </c>
      <c r="G5836" s="113" t="s">
        <v>9792</v>
      </c>
      <c r="H5836" s="113" t="s">
        <v>16744</v>
      </c>
      <c r="I5836" s="113" t="s">
        <v>2236</v>
      </c>
    </row>
    <row r="5837" spans="1:9" x14ac:dyDescent="0.2">
      <c r="A5837" s="113" t="s">
        <v>10491</v>
      </c>
      <c r="D5837" s="113" t="s">
        <v>2237</v>
      </c>
      <c r="E5837" s="113">
        <f t="shared" si="91"/>
        <v>30501905</v>
      </c>
      <c r="F5837" s="113" t="s">
        <v>11571</v>
      </c>
      <c r="G5837" s="113" t="s">
        <v>9792</v>
      </c>
      <c r="H5837" s="113" t="s">
        <v>16744</v>
      </c>
      <c r="I5837" s="113" t="s">
        <v>7074</v>
      </c>
    </row>
    <row r="5838" spans="1:9" x14ac:dyDescent="0.2">
      <c r="A5838" s="113" t="s">
        <v>10491</v>
      </c>
      <c r="D5838" s="113" t="s">
        <v>2238</v>
      </c>
      <c r="E5838" s="113">
        <f t="shared" si="91"/>
        <v>30501906</v>
      </c>
      <c r="F5838" s="113" t="s">
        <v>11571</v>
      </c>
      <c r="G5838" s="113" t="s">
        <v>9792</v>
      </c>
      <c r="H5838" s="113" t="s">
        <v>16744</v>
      </c>
      <c r="I5838" s="113" t="s">
        <v>4956</v>
      </c>
    </row>
    <row r="5839" spans="1:9" x14ac:dyDescent="0.2">
      <c r="A5839" s="113" t="s">
        <v>10491</v>
      </c>
      <c r="D5839" s="113" t="s">
        <v>4957</v>
      </c>
      <c r="E5839" s="113">
        <f t="shared" si="91"/>
        <v>30501907</v>
      </c>
      <c r="F5839" s="113" t="s">
        <v>11571</v>
      </c>
      <c r="G5839" s="113" t="s">
        <v>9792</v>
      </c>
      <c r="H5839" s="113" t="s">
        <v>16744</v>
      </c>
      <c r="I5839" s="113" t="s">
        <v>4958</v>
      </c>
    </row>
    <row r="5840" spans="1:9" x14ac:dyDescent="0.2">
      <c r="A5840" s="113" t="s">
        <v>10491</v>
      </c>
      <c r="D5840" s="113" t="s">
        <v>4959</v>
      </c>
      <c r="E5840" s="113">
        <f t="shared" si="91"/>
        <v>30501908</v>
      </c>
      <c r="F5840" s="113" t="s">
        <v>11571</v>
      </c>
      <c r="G5840" s="113" t="s">
        <v>9792</v>
      </c>
      <c r="H5840" s="113" t="s">
        <v>16744</v>
      </c>
      <c r="I5840" s="113" t="s">
        <v>4960</v>
      </c>
    </row>
    <row r="5841" spans="1:9" x14ac:dyDescent="0.2">
      <c r="A5841" s="113" t="s">
        <v>10491</v>
      </c>
      <c r="D5841" s="113" t="s">
        <v>2255</v>
      </c>
      <c r="E5841" s="113">
        <f t="shared" si="91"/>
        <v>30501999</v>
      </c>
      <c r="F5841" s="113" t="s">
        <v>11571</v>
      </c>
      <c r="G5841" s="113" t="s">
        <v>9792</v>
      </c>
      <c r="H5841" s="113" t="s">
        <v>16744</v>
      </c>
      <c r="I5841" s="113" t="s">
        <v>7789</v>
      </c>
    </row>
    <row r="5842" spans="1:9" x14ac:dyDescent="0.2">
      <c r="A5842" s="113" t="s">
        <v>10491</v>
      </c>
      <c r="D5842" s="113" t="s">
        <v>2256</v>
      </c>
      <c r="E5842" s="113">
        <f t="shared" si="91"/>
        <v>30502001</v>
      </c>
      <c r="F5842" s="113" t="s">
        <v>11571</v>
      </c>
      <c r="G5842" s="113" t="s">
        <v>9792</v>
      </c>
      <c r="H5842" s="113" t="s">
        <v>2257</v>
      </c>
      <c r="I5842" s="113" t="s">
        <v>6097</v>
      </c>
    </row>
    <row r="5843" spans="1:9" x14ac:dyDescent="0.2">
      <c r="A5843" s="113" t="s">
        <v>10491</v>
      </c>
      <c r="D5843" s="113" t="s">
        <v>2258</v>
      </c>
      <c r="E5843" s="113">
        <f t="shared" si="91"/>
        <v>30502002</v>
      </c>
      <c r="F5843" s="113" t="s">
        <v>11571</v>
      </c>
      <c r="G5843" s="113" t="s">
        <v>9792</v>
      </c>
      <c r="H5843" s="113" t="s">
        <v>2257</v>
      </c>
      <c r="I5843" s="113" t="s">
        <v>10640</v>
      </c>
    </row>
    <row r="5844" spans="1:9" x14ac:dyDescent="0.2">
      <c r="A5844" s="113" t="s">
        <v>10491</v>
      </c>
      <c r="D5844" s="113" t="s">
        <v>2259</v>
      </c>
      <c r="E5844" s="113">
        <f t="shared" si="91"/>
        <v>30502003</v>
      </c>
      <c r="F5844" s="113" t="s">
        <v>11571</v>
      </c>
      <c r="G5844" s="113" t="s">
        <v>9792</v>
      </c>
      <c r="H5844" s="113" t="s">
        <v>2257</v>
      </c>
      <c r="I5844" s="113" t="s">
        <v>2260</v>
      </c>
    </row>
    <row r="5845" spans="1:9" x14ac:dyDescent="0.2">
      <c r="A5845" s="113" t="s">
        <v>10491</v>
      </c>
      <c r="D5845" s="113" t="s">
        <v>2261</v>
      </c>
      <c r="E5845" s="113">
        <f t="shared" si="91"/>
        <v>30502004</v>
      </c>
      <c r="F5845" s="113" t="s">
        <v>11571</v>
      </c>
      <c r="G5845" s="113" t="s">
        <v>9792</v>
      </c>
      <c r="H5845" s="113" t="s">
        <v>2257</v>
      </c>
      <c r="I5845" s="113" t="s">
        <v>2262</v>
      </c>
    </row>
    <row r="5846" spans="1:9" x14ac:dyDescent="0.2">
      <c r="A5846" s="113" t="s">
        <v>10491</v>
      </c>
      <c r="D5846" s="113" t="s">
        <v>2263</v>
      </c>
      <c r="E5846" s="113">
        <f t="shared" si="91"/>
        <v>30502005</v>
      </c>
      <c r="F5846" s="113" t="s">
        <v>11571</v>
      </c>
      <c r="G5846" s="113" t="s">
        <v>9792</v>
      </c>
      <c r="H5846" s="113" t="s">
        <v>2257</v>
      </c>
      <c r="I5846" s="113" t="s">
        <v>2264</v>
      </c>
    </row>
    <row r="5847" spans="1:9" x14ac:dyDescent="0.2">
      <c r="A5847" s="113" t="s">
        <v>10491</v>
      </c>
      <c r="D5847" s="113" t="s">
        <v>2265</v>
      </c>
      <c r="E5847" s="113">
        <f t="shared" si="91"/>
        <v>30502006</v>
      </c>
      <c r="F5847" s="113" t="s">
        <v>11571</v>
      </c>
      <c r="G5847" s="113" t="s">
        <v>9792</v>
      </c>
      <c r="H5847" s="113" t="s">
        <v>2257</v>
      </c>
      <c r="I5847" s="113" t="s">
        <v>2266</v>
      </c>
    </row>
    <row r="5848" spans="1:9" x14ac:dyDescent="0.2">
      <c r="A5848" s="113" t="s">
        <v>10491</v>
      </c>
      <c r="D5848" s="113" t="s">
        <v>2267</v>
      </c>
      <c r="E5848" s="113">
        <f t="shared" si="91"/>
        <v>30502007</v>
      </c>
      <c r="F5848" s="113" t="s">
        <v>11571</v>
      </c>
      <c r="G5848" s="113" t="s">
        <v>9792</v>
      </c>
      <c r="H5848" s="113" t="s">
        <v>2257</v>
      </c>
      <c r="I5848" s="113" t="s">
        <v>2236</v>
      </c>
    </row>
    <row r="5849" spans="1:9" x14ac:dyDescent="0.2">
      <c r="A5849" s="113" t="s">
        <v>10491</v>
      </c>
      <c r="D5849" s="113" t="s">
        <v>2268</v>
      </c>
      <c r="E5849" s="113">
        <f t="shared" si="91"/>
        <v>30502008</v>
      </c>
      <c r="F5849" s="113" t="s">
        <v>11571</v>
      </c>
      <c r="G5849" s="113" t="s">
        <v>9792</v>
      </c>
      <c r="H5849" s="113" t="s">
        <v>2257</v>
      </c>
      <c r="I5849" s="113" t="s">
        <v>2269</v>
      </c>
    </row>
    <row r="5850" spans="1:9" x14ac:dyDescent="0.2">
      <c r="A5850" s="113" t="s">
        <v>10491</v>
      </c>
      <c r="D5850" s="113" t="s">
        <v>2270</v>
      </c>
      <c r="E5850" s="113">
        <f t="shared" si="91"/>
        <v>30502009</v>
      </c>
      <c r="F5850" s="113" t="s">
        <v>11571</v>
      </c>
      <c r="G5850" s="113" t="s">
        <v>9792</v>
      </c>
      <c r="H5850" s="113" t="s">
        <v>2257</v>
      </c>
      <c r="I5850" s="113" t="s">
        <v>2271</v>
      </c>
    </row>
    <row r="5851" spans="1:9" x14ac:dyDescent="0.2">
      <c r="A5851" s="113" t="s">
        <v>10491</v>
      </c>
      <c r="D5851" s="113" t="s">
        <v>2272</v>
      </c>
      <c r="E5851" s="113">
        <f t="shared" si="91"/>
        <v>30502010</v>
      </c>
      <c r="F5851" s="113" t="s">
        <v>11571</v>
      </c>
      <c r="G5851" s="113" t="s">
        <v>9792</v>
      </c>
      <c r="H5851" s="113" t="s">
        <v>2257</v>
      </c>
      <c r="I5851" s="113" t="s">
        <v>2273</v>
      </c>
    </row>
    <row r="5852" spans="1:9" x14ac:dyDescent="0.2">
      <c r="A5852" s="113" t="s">
        <v>10491</v>
      </c>
      <c r="D5852" s="113" t="s">
        <v>2274</v>
      </c>
      <c r="E5852" s="113">
        <f t="shared" si="91"/>
        <v>30502011</v>
      </c>
      <c r="F5852" s="113" t="s">
        <v>11571</v>
      </c>
      <c r="G5852" s="113" t="s">
        <v>9792</v>
      </c>
      <c r="H5852" s="113" t="s">
        <v>2257</v>
      </c>
      <c r="I5852" s="113" t="s">
        <v>1957</v>
      </c>
    </row>
    <row r="5853" spans="1:9" x14ac:dyDescent="0.2">
      <c r="A5853" s="113" t="s">
        <v>10491</v>
      </c>
      <c r="D5853" s="113" t="s">
        <v>2275</v>
      </c>
      <c r="E5853" s="113">
        <f t="shared" si="91"/>
        <v>30502012</v>
      </c>
      <c r="F5853" s="113" t="s">
        <v>11571</v>
      </c>
      <c r="G5853" s="113" t="s">
        <v>9792</v>
      </c>
      <c r="H5853" s="113" t="s">
        <v>2257</v>
      </c>
      <c r="I5853" s="113" t="s">
        <v>14436</v>
      </c>
    </row>
    <row r="5854" spans="1:9" x14ac:dyDescent="0.2">
      <c r="A5854" s="113" t="s">
        <v>10491</v>
      </c>
      <c r="D5854" s="113" t="s">
        <v>2276</v>
      </c>
      <c r="E5854" s="113">
        <f t="shared" si="91"/>
        <v>30502013</v>
      </c>
      <c r="F5854" s="113" t="s">
        <v>11571</v>
      </c>
      <c r="G5854" s="113" t="s">
        <v>9792</v>
      </c>
      <c r="H5854" s="113" t="s">
        <v>2257</v>
      </c>
      <c r="I5854" s="113" t="s">
        <v>2277</v>
      </c>
    </row>
    <row r="5855" spans="1:9" x14ac:dyDescent="0.2">
      <c r="A5855" s="113" t="s">
        <v>10491</v>
      </c>
      <c r="D5855" s="113" t="s">
        <v>2278</v>
      </c>
      <c r="E5855" s="113">
        <f t="shared" si="91"/>
        <v>30502014</v>
      </c>
      <c r="F5855" s="113" t="s">
        <v>11571</v>
      </c>
      <c r="G5855" s="113" t="s">
        <v>9792</v>
      </c>
      <c r="H5855" s="113" t="s">
        <v>2257</v>
      </c>
      <c r="I5855" s="113" t="s">
        <v>2279</v>
      </c>
    </row>
    <row r="5856" spans="1:9" x14ac:dyDescent="0.2">
      <c r="A5856" s="113" t="s">
        <v>10491</v>
      </c>
      <c r="D5856" s="113" t="s">
        <v>2280</v>
      </c>
      <c r="E5856" s="113">
        <f t="shared" si="91"/>
        <v>30502015</v>
      </c>
      <c r="F5856" s="113" t="s">
        <v>11571</v>
      </c>
      <c r="G5856" s="113" t="s">
        <v>9792</v>
      </c>
      <c r="H5856" s="113" t="s">
        <v>2257</v>
      </c>
      <c r="I5856" s="113" t="s">
        <v>2281</v>
      </c>
    </row>
    <row r="5857" spans="1:9" x14ac:dyDescent="0.2">
      <c r="A5857" s="113" t="s">
        <v>10491</v>
      </c>
      <c r="D5857" s="113" t="s">
        <v>2282</v>
      </c>
      <c r="E5857" s="113">
        <f t="shared" si="91"/>
        <v>30502016</v>
      </c>
      <c r="F5857" s="113" t="s">
        <v>11571</v>
      </c>
      <c r="G5857" s="113" t="s">
        <v>9792</v>
      </c>
      <c r="H5857" s="113" t="s">
        <v>2257</v>
      </c>
      <c r="I5857" s="113" t="s">
        <v>2283</v>
      </c>
    </row>
    <row r="5858" spans="1:9" x14ac:dyDescent="0.2">
      <c r="A5858" s="113" t="s">
        <v>10491</v>
      </c>
      <c r="D5858" s="113" t="s">
        <v>2284</v>
      </c>
      <c r="E5858" s="113">
        <f t="shared" si="91"/>
        <v>30502017</v>
      </c>
      <c r="F5858" s="113" t="s">
        <v>11571</v>
      </c>
      <c r="G5858" s="113" t="s">
        <v>9792</v>
      </c>
      <c r="H5858" s="113" t="s">
        <v>2257</v>
      </c>
      <c r="I5858" s="113" t="s">
        <v>2285</v>
      </c>
    </row>
    <row r="5859" spans="1:9" x14ac:dyDescent="0.2">
      <c r="A5859" s="113" t="s">
        <v>10491</v>
      </c>
      <c r="D5859" s="113" t="s">
        <v>2286</v>
      </c>
      <c r="E5859" s="113">
        <f t="shared" si="91"/>
        <v>30502018</v>
      </c>
      <c r="F5859" s="113" t="s">
        <v>11571</v>
      </c>
      <c r="G5859" s="113" t="s">
        <v>9792</v>
      </c>
      <c r="H5859" s="113" t="s">
        <v>2257</v>
      </c>
      <c r="I5859" s="113" t="s">
        <v>2287</v>
      </c>
    </row>
    <row r="5860" spans="1:9" x14ac:dyDescent="0.2">
      <c r="A5860" s="113" t="s">
        <v>10491</v>
      </c>
      <c r="D5860" s="113" t="s">
        <v>2288</v>
      </c>
      <c r="E5860" s="113">
        <f t="shared" si="91"/>
        <v>30502020</v>
      </c>
      <c r="F5860" s="113" t="s">
        <v>11571</v>
      </c>
      <c r="G5860" s="113" t="s">
        <v>9792</v>
      </c>
      <c r="H5860" s="113" t="s">
        <v>2257</v>
      </c>
      <c r="I5860" s="113" t="s">
        <v>2273</v>
      </c>
    </row>
    <row r="5861" spans="1:9" x14ac:dyDescent="0.2">
      <c r="A5861" s="113" t="s">
        <v>10491</v>
      </c>
      <c r="D5861" s="113" t="s">
        <v>2289</v>
      </c>
      <c r="E5861" s="113">
        <f t="shared" si="91"/>
        <v>30502021</v>
      </c>
      <c r="F5861" s="113" t="s">
        <v>11571</v>
      </c>
      <c r="G5861" s="113" t="s">
        <v>9792</v>
      </c>
      <c r="H5861" s="113" t="s">
        <v>2257</v>
      </c>
      <c r="I5861" s="113" t="s">
        <v>2290</v>
      </c>
    </row>
    <row r="5862" spans="1:9" x14ac:dyDescent="0.2">
      <c r="A5862" s="113" t="s">
        <v>10491</v>
      </c>
      <c r="D5862" s="113" t="s">
        <v>2291</v>
      </c>
      <c r="E5862" s="113">
        <f t="shared" si="91"/>
        <v>30502031</v>
      </c>
      <c r="F5862" s="113" t="s">
        <v>11571</v>
      </c>
      <c r="G5862" s="113" t="s">
        <v>9792</v>
      </c>
      <c r="H5862" s="113" t="s">
        <v>2257</v>
      </c>
      <c r="I5862" s="113" t="s">
        <v>2292</v>
      </c>
    </row>
    <row r="5863" spans="1:9" x14ac:dyDescent="0.2">
      <c r="A5863" s="113" t="s">
        <v>10491</v>
      </c>
      <c r="D5863" s="113" t="s">
        <v>2293</v>
      </c>
      <c r="E5863" s="113">
        <f t="shared" si="91"/>
        <v>30502032</v>
      </c>
      <c r="F5863" s="113" t="s">
        <v>11571</v>
      </c>
      <c r="G5863" s="113" t="s">
        <v>9792</v>
      </c>
      <c r="H5863" s="113" t="s">
        <v>2257</v>
      </c>
      <c r="I5863" s="113" t="s">
        <v>2294</v>
      </c>
    </row>
    <row r="5864" spans="1:9" x14ac:dyDescent="0.2">
      <c r="A5864" s="113" t="s">
        <v>10491</v>
      </c>
      <c r="D5864" s="113" t="s">
        <v>2295</v>
      </c>
      <c r="E5864" s="113">
        <f t="shared" si="91"/>
        <v>30502033</v>
      </c>
      <c r="F5864" s="113" t="s">
        <v>11571</v>
      </c>
      <c r="G5864" s="113" t="s">
        <v>9792</v>
      </c>
      <c r="H5864" s="113" t="s">
        <v>2257</v>
      </c>
      <c r="I5864" s="113" t="s">
        <v>2296</v>
      </c>
    </row>
    <row r="5865" spans="1:9" x14ac:dyDescent="0.2">
      <c r="A5865" s="113" t="s">
        <v>10491</v>
      </c>
      <c r="D5865" s="113" t="s">
        <v>2297</v>
      </c>
      <c r="E5865" s="113">
        <f t="shared" si="91"/>
        <v>30502099</v>
      </c>
      <c r="F5865" s="113" t="s">
        <v>11571</v>
      </c>
      <c r="G5865" s="113" t="s">
        <v>9792</v>
      </c>
      <c r="H5865" s="113" t="s">
        <v>2257</v>
      </c>
      <c r="I5865" s="113" t="s">
        <v>9252</v>
      </c>
    </row>
    <row r="5866" spans="1:9" x14ac:dyDescent="0.2">
      <c r="A5866" s="113" t="s">
        <v>10491</v>
      </c>
      <c r="D5866" s="113" t="s">
        <v>2298</v>
      </c>
      <c r="E5866" s="113">
        <f t="shared" si="91"/>
        <v>30502101</v>
      </c>
      <c r="F5866" s="113" t="s">
        <v>11571</v>
      </c>
      <c r="G5866" s="113" t="s">
        <v>9792</v>
      </c>
      <c r="H5866" s="113" t="s">
        <v>2299</v>
      </c>
      <c r="I5866" s="113" t="s">
        <v>14415</v>
      </c>
    </row>
    <row r="5867" spans="1:9" x14ac:dyDescent="0.2">
      <c r="A5867" s="113" t="s">
        <v>10491</v>
      </c>
      <c r="D5867" s="113" t="s">
        <v>2300</v>
      </c>
      <c r="E5867" s="113">
        <f t="shared" si="91"/>
        <v>30502102</v>
      </c>
      <c r="F5867" s="113" t="s">
        <v>11571</v>
      </c>
      <c r="G5867" s="113" t="s">
        <v>9792</v>
      </c>
      <c r="H5867" s="113" t="s">
        <v>2299</v>
      </c>
      <c r="I5867" s="113" t="s">
        <v>2301</v>
      </c>
    </row>
    <row r="5868" spans="1:9" x14ac:dyDescent="0.2">
      <c r="A5868" s="113" t="s">
        <v>10491</v>
      </c>
      <c r="D5868" s="113" t="s">
        <v>2302</v>
      </c>
      <c r="E5868" s="113">
        <f t="shared" si="91"/>
        <v>30502103</v>
      </c>
      <c r="F5868" s="113" t="s">
        <v>11571</v>
      </c>
      <c r="G5868" s="113" t="s">
        <v>9792</v>
      </c>
      <c r="H5868" s="113" t="s">
        <v>2299</v>
      </c>
      <c r="I5868" s="113" t="s">
        <v>2303</v>
      </c>
    </row>
    <row r="5869" spans="1:9" x14ac:dyDescent="0.2">
      <c r="A5869" s="113" t="s">
        <v>10491</v>
      </c>
      <c r="D5869" s="113" t="s">
        <v>2304</v>
      </c>
      <c r="E5869" s="113">
        <f t="shared" si="91"/>
        <v>30502104</v>
      </c>
      <c r="F5869" s="113" t="s">
        <v>11571</v>
      </c>
      <c r="G5869" s="113" t="s">
        <v>9792</v>
      </c>
      <c r="H5869" s="113" t="s">
        <v>2299</v>
      </c>
      <c r="I5869" s="113" t="s">
        <v>14400</v>
      </c>
    </row>
    <row r="5870" spans="1:9" x14ac:dyDescent="0.2">
      <c r="A5870" s="113" t="s">
        <v>10491</v>
      </c>
      <c r="D5870" s="113" t="s">
        <v>2305</v>
      </c>
      <c r="E5870" s="113">
        <f t="shared" si="91"/>
        <v>30502105</v>
      </c>
      <c r="F5870" s="113" t="s">
        <v>11571</v>
      </c>
      <c r="G5870" s="113" t="s">
        <v>9792</v>
      </c>
      <c r="H5870" s="113" t="s">
        <v>2299</v>
      </c>
      <c r="I5870" s="113" t="s">
        <v>8085</v>
      </c>
    </row>
    <row r="5871" spans="1:9" x14ac:dyDescent="0.2">
      <c r="A5871" s="113" t="s">
        <v>10491</v>
      </c>
      <c r="D5871" s="113" t="s">
        <v>2306</v>
      </c>
      <c r="E5871" s="113">
        <f t="shared" si="91"/>
        <v>30502106</v>
      </c>
      <c r="F5871" s="113" t="s">
        <v>11571</v>
      </c>
      <c r="G5871" s="113" t="s">
        <v>9792</v>
      </c>
      <c r="H5871" s="113" t="s">
        <v>2299</v>
      </c>
      <c r="I5871" s="113" t="s">
        <v>11492</v>
      </c>
    </row>
    <row r="5872" spans="1:9" x14ac:dyDescent="0.2">
      <c r="A5872" s="113" t="s">
        <v>10491</v>
      </c>
      <c r="D5872" s="113" t="s">
        <v>2307</v>
      </c>
      <c r="E5872" s="113">
        <f t="shared" si="91"/>
        <v>30502201</v>
      </c>
      <c r="F5872" s="113" t="s">
        <v>11571</v>
      </c>
      <c r="G5872" s="113" t="s">
        <v>9792</v>
      </c>
      <c r="H5872" s="113" t="s">
        <v>2308</v>
      </c>
      <c r="I5872" s="113" t="s">
        <v>2309</v>
      </c>
    </row>
    <row r="5873" spans="1:9" x14ac:dyDescent="0.2">
      <c r="A5873" s="113" t="s">
        <v>10491</v>
      </c>
      <c r="D5873" s="113" t="s">
        <v>2310</v>
      </c>
      <c r="E5873" s="113">
        <f t="shared" si="91"/>
        <v>30502299</v>
      </c>
      <c r="F5873" s="113" t="s">
        <v>11571</v>
      </c>
      <c r="G5873" s="113" t="s">
        <v>9792</v>
      </c>
      <c r="H5873" s="113" t="s">
        <v>2308</v>
      </c>
      <c r="I5873" s="113" t="s">
        <v>7789</v>
      </c>
    </row>
    <row r="5874" spans="1:9" x14ac:dyDescent="0.2">
      <c r="A5874" s="113" t="s">
        <v>10491</v>
      </c>
      <c r="D5874" s="113" t="s">
        <v>2311</v>
      </c>
      <c r="E5874" s="113">
        <f t="shared" si="91"/>
        <v>30502401</v>
      </c>
      <c r="F5874" s="113" t="s">
        <v>11571</v>
      </c>
      <c r="G5874" s="113" t="s">
        <v>9792</v>
      </c>
      <c r="H5874" s="113" t="s">
        <v>2312</v>
      </c>
      <c r="I5874" s="113" t="s">
        <v>2313</v>
      </c>
    </row>
    <row r="5875" spans="1:9" x14ac:dyDescent="0.2">
      <c r="A5875" s="113" t="s">
        <v>10491</v>
      </c>
      <c r="D5875" s="113" t="s">
        <v>2314</v>
      </c>
      <c r="E5875" s="113">
        <f t="shared" si="91"/>
        <v>30502499</v>
      </c>
      <c r="F5875" s="113" t="s">
        <v>11571</v>
      </c>
      <c r="G5875" s="113" t="s">
        <v>9792</v>
      </c>
      <c r="H5875" s="113" t="s">
        <v>2312</v>
      </c>
      <c r="I5875" s="113" t="s">
        <v>7789</v>
      </c>
    </row>
    <row r="5876" spans="1:9" x14ac:dyDescent="0.2">
      <c r="A5876" s="113" t="s">
        <v>10491</v>
      </c>
      <c r="D5876" s="113" t="s">
        <v>2315</v>
      </c>
      <c r="E5876" s="113">
        <f t="shared" si="91"/>
        <v>30502501</v>
      </c>
      <c r="F5876" s="113" t="s">
        <v>11571</v>
      </c>
      <c r="G5876" s="113" t="s">
        <v>9792</v>
      </c>
      <c r="H5876" s="113" t="s">
        <v>2316</v>
      </c>
      <c r="I5876" s="113" t="s">
        <v>2317</v>
      </c>
    </row>
    <row r="5877" spans="1:9" x14ac:dyDescent="0.2">
      <c r="A5877" s="113" t="s">
        <v>10491</v>
      </c>
      <c r="D5877" s="113" t="s">
        <v>2318</v>
      </c>
      <c r="E5877" s="113">
        <f t="shared" si="91"/>
        <v>30502502</v>
      </c>
      <c r="F5877" s="113" t="s">
        <v>11571</v>
      </c>
      <c r="G5877" s="113" t="s">
        <v>9792</v>
      </c>
      <c r="H5877" s="113" t="s">
        <v>2316</v>
      </c>
      <c r="I5877" s="113" t="s">
        <v>2319</v>
      </c>
    </row>
    <row r="5878" spans="1:9" x14ac:dyDescent="0.2">
      <c r="A5878" s="113" t="s">
        <v>10491</v>
      </c>
      <c r="D5878" s="113" t="s">
        <v>2320</v>
      </c>
      <c r="E5878" s="113">
        <f t="shared" si="91"/>
        <v>30502503</v>
      </c>
      <c r="F5878" s="113" t="s">
        <v>11571</v>
      </c>
      <c r="G5878" s="113" t="s">
        <v>9792</v>
      </c>
      <c r="H5878" s="113" t="s">
        <v>2316</v>
      </c>
      <c r="I5878" s="113" t="s">
        <v>2321</v>
      </c>
    </row>
    <row r="5879" spans="1:9" x14ac:dyDescent="0.2">
      <c r="A5879" s="113" t="s">
        <v>10491</v>
      </c>
      <c r="D5879" s="113" t="s">
        <v>2322</v>
      </c>
      <c r="E5879" s="113">
        <f t="shared" si="91"/>
        <v>30502504</v>
      </c>
      <c r="F5879" s="113" t="s">
        <v>11571</v>
      </c>
      <c r="G5879" s="113" t="s">
        <v>9792</v>
      </c>
      <c r="H5879" s="113" t="s">
        <v>2316</v>
      </c>
      <c r="I5879" s="113" t="s">
        <v>1957</v>
      </c>
    </row>
    <row r="5880" spans="1:9" x14ac:dyDescent="0.2">
      <c r="A5880" s="113" t="s">
        <v>10491</v>
      </c>
      <c r="D5880" s="113" t="s">
        <v>2323</v>
      </c>
      <c r="E5880" s="113">
        <f t="shared" si="91"/>
        <v>30502505</v>
      </c>
      <c r="F5880" s="113" t="s">
        <v>11571</v>
      </c>
      <c r="G5880" s="113" t="s">
        <v>9792</v>
      </c>
      <c r="H5880" s="113" t="s">
        <v>2316</v>
      </c>
      <c r="I5880" s="113" t="s">
        <v>2324</v>
      </c>
    </row>
    <row r="5881" spans="1:9" x14ac:dyDescent="0.2">
      <c r="A5881" s="113" t="s">
        <v>10491</v>
      </c>
      <c r="D5881" s="113" t="s">
        <v>2325</v>
      </c>
      <c r="E5881" s="113">
        <f t="shared" si="91"/>
        <v>30502506</v>
      </c>
      <c r="F5881" s="113" t="s">
        <v>11571</v>
      </c>
      <c r="G5881" s="113" t="s">
        <v>9792</v>
      </c>
      <c r="H5881" s="113" t="s">
        <v>2316</v>
      </c>
      <c r="I5881" s="113" t="s">
        <v>14932</v>
      </c>
    </row>
    <row r="5882" spans="1:9" x14ac:dyDescent="0.2">
      <c r="A5882" s="113" t="s">
        <v>10491</v>
      </c>
      <c r="D5882" s="113" t="s">
        <v>2326</v>
      </c>
      <c r="E5882" s="113">
        <f t="shared" si="91"/>
        <v>30502507</v>
      </c>
      <c r="F5882" s="113" t="s">
        <v>11571</v>
      </c>
      <c r="G5882" s="113" t="s">
        <v>9792</v>
      </c>
      <c r="H5882" s="113" t="s">
        <v>2316</v>
      </c>
      <c r="I5882" s="113" t="s">
        <v>14408</v>
      </c>
    </row>
    <row r="5883" spans="1:9" x14ac:dyDescent="0.2">
      <c r="A5883" s="113" t="s">
        <v>10491</v>
      </c>
      <c r="D5883" s="113" t="s">
        <v>2327</v>
      </c>
      <c r="E5883" s="113">
        <f t="shared" si="91"/>
        <v>30502508</v>
      </c>
      <c r="F5883" s="113" t="s">
        <v>11571</v>
      </c>
      <c r="G5883" s="113" t="s">
        <v>9792</v>
      </c>
      <c r="H5883" s="113" t="s">
        <v>2316</v>
      </c>
      <c r="I5883" s="113" t="s">
        <v>2328</v>
      </c>
    </row>
    <row r="5884" spans="1:9" x14ac:dyDescent="0.2">
      <c r="A5884" s="113" t="s">
        <v>10491</v>
      </c>
      <c r="D5884" s="113" t="s">
        <v>2329</v>
      </c>
      <c r="E5884" s="113">
        <f t="shared" si="91"/>
        <v>30502509</v>
      </c>
      <c r="F5884" s="113" t="s">
        <v>11571</v>
      </c>
      <c r="G5884" s="113" t="s">
        <v>9792</v>
      </c>
      <c r="H5884" s="113" t="s">
        <v>2316</v>
      </c>
      <c r="I5884" s="113" t="s">
        <v>5035</v>
      </c>
    </row>
    <row r="5885" spans="1:9" x14ac:dyDescent="0.2">
      <c r="A5885" s="113" t="s">
        <v>10491</v>
      </c>
      <c r="D5885" s="113" t="s">
        <v>5036</v>
      </c>
      <c r="E5885" s="113">
        <f t="shared" si="91"/>
        <v>30502510</v>
      </c>
      <c r="F5885" s="113" t="s">
        <v>11571</v>
      </c>
      <c r="G5885" s="113" t="s">
        <v>9792</v>
      </c>
      <c r="H5885" s="113" t="s">
        <v>2316</v>
      </c>
      <c r="I5885" s="113" t="s">
        <v>14400</v>
      </c>
    </row>
    <row r="5886" spans="1:9" x14ac:dyDescent="0.2">
      <c r="A5886" s="113" t="s">
        <v>10491</v>
      </c>
      <c r="D5886" s="113" t="s">
        <v>5037</v>
      </c>
      <c r="E5886" s="113">
        <f t="shared" si="91"/>
        <v>30502511</v>
      </c>
      <c r="F5886" s="113" t="s">
        <v>11571</v>
      </c>
      <c r="G5886" s="113" t="s">
        <v>9792</v>
      </c>
      <c r="H5886" s="113" t="s">
        <v>2316</v>
      </c>
      <c r="I5886" s="113" t="s">
        <v>8085</v>
      </c>
    </row>
    <row r="5887" spans="1:9" x14ac:dyDescent="0.2">
      <c r="A5887" s="113" t="s">
        <v>10491</v>
      </c>
      <c r="D5887" s="113" t="s">
        <v>5038</v>
      </c>
      <c r="E5887" s="113">
        <f t="shared" si="91"/>
        <v>30502512</v>
      </c>
      <c r="F5887" s="113" t="s">
        <v>11571</v>
      </c>
      <c r="G5887" s="113" t="s">
        <v>9792</v>
      </c>
      <c r="H5887" s="113" t="s">
        <v>2316</v>
      </c>
      <c r="I5887" s="113" t="s">
        <v>1952</v>
      </c>
    </row>
    <row r="5888" spans="1:9" x14ac:dyDescent="0.2">
      <c r="A5888" s="113" t="s">
        <v>10491</v>
      </c>
      <c r="D5888" s="113" t="s">
        <v>5039</v>
      </c>
      <c r="E5888" s="113">
        <f t="shared" si="91"/>
        <v>30502513</v>
      </c>
      <c r="F5888" s="113" t="s">
        <v>11571</v>
      </c>
      <c r="G5888" s="113" t="s">
        <v>9792</v>
      </c>
      <c r="H5888" s="113" t="s">
        <v>2316</v>
      </c>
      <c r="I5888" s="113" t="s">
        <v>5040</v>
      </c>
    </row>
    <row r="5889" spans="1:9" x14ac:dyDescent="0.2">
      <c r="A5889" s="113" t="s">
        <v>10491</v>
      </c>
      <c r="D5889" s="113" t="s">
        <v>5041</v>
      </c>
      <c r="E5889" s="113">
        <f t="shared" si="91"/>
        <v>30502514</v>
      </c>
      <c r="F5889" s="113" t="s">
        <v>11571</v>
      </c>
      <c r="G5889" s="113" t="s">
        <v>9792</v>
      </c>
      <c r="H5889" s="113" t="s">
        <v>2316</v>
      </c>
      <c r="I5889" s="113" t="s">
        <v>7846</v>
      </c>
    </row>
    <row r="5890" spans="1:9" x14ac:dyDescent="0.2">
      <c r="A5890" s="113" t="s">
        <v>10491</v>
      </c>
      <c r="D5890" s="113" t="s">
        <v>7847</v>
      </c>
      <c r="E5890" s="113">
        <f t="shared" ref="E5890:E5953" si="92">VALUE(D5890)</f>
        <v>30502522</v>
      </c>
      <c r="F5890" s="113" t="s">
        <v>11571</v>
      </c>
      <c r="G5890" s="113" t="s">
        <v>9792</v>
      </c>
      <c r="H5890" s="113" t="s">
        <v>2316</v>
      </c>
      <c r="I5890" s="113" t="s">
        <v>7848</v>
      </c>
    </row>
    <row r="5891" spans="1:9" x14ac:dyDescent="0.2">
      <c r="A5891" s="113" t="s">
        <v>10491</v>
      </c>
      <c r="D5891" s="113" t="s">
        <v>7849</v>
      </c>
      <c r="E5891" s="113">
        <f t="shared" si="92"/>
        <v>30502523</v>
      </c>
      <c r="F5891" s="113" t="s">
        <v>11571</v>
      </c>
      <c r="G5891" s="113" t="s">
        <v>9792</v>
      </c>
      <c r="H5891" s="113" t="s">
        <v>2316</v>
      </c>
      <c r="I5891" s="113" t="s">
        <v>7850</v>
      </c>
    </row>
    <row r="5892" spans="1:9" x14ac:dyDescent="0.2">
      <c r="A5892" s="113" t="s">
        <v>10491</v>
      </c>
      <c r="D5892" s="113" t="s">
        <v>7851</v>
      </c>
      <c r="E5892" s="113">
        <f t="shared" si="92"/>
        <v>30502599</v>
      </c>
      <c r="F5892" s="113" t="s">
        <v>11571</v>
      </c>
      <c r="G5892" s="113" t="s">
        <v>9792</v>
      </c>
      <c r="H5892" s="113" t="s">
        <v>2316</v>
      </c>
      <c r="I5892" s="113" t="s">
        <v>9252</v>
      </c>
    </row>
    <row r="5893" spans="1:9" x14ac:dyDescent="0.2">
      <c r="A5893" s="113" t="s">
        <v>10491</v>
      </c>
      <c r="D5893" s="113" t="s">
        <v>7852</v>
      </c>
      <c r="E5893" s="113">
        <f t="shared" si="92"/>
        <v>30502601</v>
      </c>
      <c r="F5893" s="113" t="s">
        <v>11571</v>
      </c>
      <c r="G5893" s="113" t="s">
        <v>9792</v>
      </c>
      <c r="H5893" s="113" t="s">
        <v>7853</v>
      </c>
      <c r="I5893" s="113" t="s">
        <v>13807</v>
      </c>
    </row>
    <row r="5894" spans="1:9" x14ac:dyDescent="0.2">
      <c r="A5894" s="113" t="s">
        <v>10491</v>
      </c>
      <c r="D5894" s="113" t="s">
        <v>7854</v>
      </c>
      <c r="E5894" s="113">
        <f t="shared" si="92"/>
        <v>30502699</v>
      </c>
      <c r="F5894" s="113" t="s">
        <v>11571</v>
      </c>
      <c r="G5894" s="113" t="s">
        <v>9792</v>
      </c>
      <c r="H5894" s="113" t="s">
        <v>7853</v>
      </c>
      <c r="I5894" s="113" t="s">
        <v>7789</v>
      </c>
    </row>
    <row r="5895" spans="1:9" x14ac:dyDescent="0.2">
      <c r="A5895" s="113" t="s">
        <v>10491</v>
      </c>
      <c r="D5895" s="113" t="s">
        <v>7855</v>
      </c>
      <c r="E5895" s="113">
        <f t="shared" si="92"/>
        <v>30502701</v>
      </c>
      <c r="F5895" s="113" t="s">
        <v>11571</v>
      </c>
      <c r="G5895" s="113" t="s">
        <v>9792</v>
      </c>
      <c r="H5895" s="113" t="s">
        <v>7856</v>
      </c>
      <c r="I5895" s="113" t="s">
        <v>7857</v>
      </c>
    </row>
    <row r="5896" spans="1:9" x14ac:dyDescent="0.2">
      <c r="A5896" s="113" t="s">
        <v>10491</v>
      </c>
      <c r="D5896" s="113" t="s">
        <v>7858</v>
      </c>
      <c r="E5896" s="113">
        <f t="shared" si="92"/>
        <v>30502705</v>
      </c>
      <c r="F5896" s="113" t="s">
        <v>11571</v>
      </c>
      <c r="G5896" s="113" t="s">
        <v>9792</v>
      </c>
      <c r="H5896" s="113" t="s">
        <v>7856</v>
      </c>
      <c r="I5896" s="113" t="s">
        <v>10135</v>
      </c>
    </row>
    <row r="5897" spans="1:9" x14ac:dyDescent="0.2">
      <c r="A5897" s="113" t="s">
        <v>10491</v>
      </c>
      <c r="D5897" s="113" t="s">
        <v>7859</v>
      </c>
      <c r="E5897" s="113">
        <f t="shared" si="92"/>
        <v>30502709</v>
      </c>
      <c r="F5897" s="113" t="s">
        <v>11571</v>
      </c>
      <c r="G5897" s="113" t="s">
        <v>9792</v>
      </c>
      <c r="H5897" s="113" t="s">
        <v>7856</v>
      </c>
      <c r="I5897" s="113" t="s">
        <v>7860</v>
      </c>
    </row>
    <row r="5898" spans="1:9" x14ac:dyDescent="0.2">
      <c r="A5898" s="113" t="s">
        <v>10491</v>
      </c>
      <c r="D5898" s="113" t="s">
        <v>7861</v>
      </c>
      <c r="E5898" s="113">
        <f t="shared" si="92"/>
        <v>30502713</v>
      </c>
      <c r="F5898" s="113" t="s">
        <v>11571</v>
      </c>
      <c r="G5898" s="113" t="s">
        <v>9792</v>
      </c>
      <c r="H5898" s="113" t="s">
        <v>7856</v>
      </c>
      <c r="I5898" s="113" t="s">
        <v>7862</v>
      </c>
    </row>
    <row r="5899" spans="1:9" x14ac:dyDescent="0.2">
      <c r="A5899" s="113" t="s">
        <v>10491</v>
      </c>
      <c r="D5899" s="113" t="s">
        <v>7863</v>
      </c>
      <c r="E5899" s="113">
        <f t="shared" si="92"/>
        <v>30502717</v>
      </c>
      <c r="F5899" s="113" t="s">
        <v>11571</v>
      </c>
      <c r="G5899" s="113" t="s">
        <v>9792</v>
      </c>
      <c r="H5899" s="113" t="s">
        <v>7856</v>
      </c>
      <c r="I5899" s="113" t="s">
        <v>7864</v>
      </c>
    </row>
    <row r="5900" spans="1:9" x14ac:dyDescent="0.2">
      <c r="A5900" s="113" t="s">
        <v>10491</v>
      </c>
      <c r="D5900" s="113" t="s">
        <v>7865</v>
      </c>
      <c r="E5900" s="113">
        <f t="shared" si="92"/>
        <v>30502720</v>
      </c>
      <c r="F5900" s="113" t="s">
        <v>11571</v>
      </c>
      <c r="G5900" s="113" t="s">
        <v>9792</v>
      </c>
      <c r="H5900" s="113" t="s">
        <v>7856</v>
      </c>
      <c r="I5900" s="113" t="s">
        <v>7866</v>
      </c>
    </row>
    <row r="5901" spans="1:9" x14ac:dyDescent="0.2">
      <c r="A5901" s="113" t="s">
        <v>10491</v>
      </c>
      <c r="D5901" s="113" t="s">
        <v>7867</v>
      </c>
      <c r="E5901" s="113">
        <f t="shared" si="92"/>
        <v>30502721</v>
      </c>
      <c r="F5901" s="113" t="s">
        <v>11571</v>
      </c>
      <c r="G5901" s="113" t="s">
        <v>9792</v>
      </c>
      <c r="H5901" s="113" t="s">
        <v>7856</v>
      </c>
      <c r="I5901" s="113" t="s">
        <v>7868</v>
      </c>
    </row>
    <row r="5902" spans="1:9" x14ac:dyDescent="0.2">
      <c r="A5902" s="113" t="s">
        <v>10491</v>
      </c>
      <c r="D5902" s="113" t="s">
        <v>7869</v>
      </c>
      <c r="E5902" s="113">
        <f t="shared" si="92"/>
        <v>30502722</v>
      </c>
      <c r="F5902" s="113" t="s">
        <v>11571</v>
      </c>
      <c r="G5902" s="113" t="s">
        <v>9792</v>
      </c>
      <c r="H5902" s="113" t="s">
        <v>7856</v>
      </c>
      <c r="I5902" s="113" t="s">
        <v>7870</v>
      </c>
    </row>
    <row r="5903" spans="1:9" x14ac:dyDescent="0.2">
      <c r="A5903" s="113" t="s">
        <v>10491</v>
      </c>
      <c r="D5903" s="113" t="s">
        <v>7871</v>
      </c>
      <c r="E5903" s="113">
        <f t="shared" si="92"/>
        <v>30502723</v>
      </c>
      <c r="F5903" s="113" t="s">
        <v>11571</v>
      </c>
      <c r="G5903" s="113" t="s">
        <v>9792</v>
      </c>
      <c r="H5903" s="113" t="s">
        <v>7856</v>
      </c>
      <c r="I5903" s="113" t="s">
        <v>7872</v>
      </c>
    </row>
    <row r="5904" spans="1:9" x14ac:dyDescent="0.2">
      <c r="A5904" s="113" t="s">
        <v>10491</v>
      </c>
      <c r="D5904" s="113" t="s">
        <v>7873</v>
      </c>
      <c r="E5904" s="113">
        <f t="shared" si="92"/>
        <v>30502724</v>
      </c>
      <c r="F5904" s="113" t="s">
        <v>11571</v>
      </c>
      <c r="G5904" s="113" t="s">
        <v>9792</v>
      </c>
      <c r="H5904" s="113" t="s">
        <v>7856</v>
      </c>
      <c r="I5904" s="113" t="s">
        <v>7874</v>
      </c>
    </row>
    <row r="5905" spans="1:9" x14ac:dyDescent="0.2">
      <c r="A5905" s="113" t="s">
        <v>10491</v>
      </c>
      <c r="D5905" s="113" t="s">
        <v>7875</v>
      </c>
      <c r="E5905" s="113">
        <f t="shared" si="92"/>
        <v>30502730</v>
      </c>
      <c r="F5905" s="113" t="s">
        <v>11571</v>
      </c>
      <c r="G5905" s="113" t="s">
        <v>9792</v>
      </c>
      <c r="H5905" s="113" t="s">
        <v>7856</v>
      </c>
      <c r="I5905" s="113" t="s">
        <v>7876</v>
      </c>
    </row>
    <row r="5906" spans="1:9" x14ac:dyDescent="0.2">
      <c r="A5906" s="113" t="s">
        <v>10491</v>
      </c>
      <c r="D5906" s="113" t="s">
        <v>7877</v>
      </c>
      <c r="E5906" s="113">
        <f t="shared" si="92"/>
        <v>30502740</v>
      </c>
      <c r="F5906" s="113" t="s">
        <v>11571</v>
      </c>
      <c r="G5906" s="113" t="s">
        <v>9792</v>
      </c>
      <c r="H5906" s="113" t="s">
        <v>7856</v>
      </c>
      <c r="I5906" s="113" t="s">
        <v>7878</v>
      </c>
    </row>
    <row r="5907" spans="1:9" x14ac:dyDescent="0.2">
      <c r="A5907" s="113" t="s">
        <v>10491</v>
      </c>
      <c r="D5907" s="113" t="s">
        <v>7879</v>
      </c>
      <c r="E5907" s="113">
        <f t="shared" si="92"/>
        <v>30502760</v>
      </c>
      <c r="F5907" s="113" t="s">
        <v>11571</v>
      </c>
      <c r="G5907" s="113" t="s">
        <v>9792</v>
      </c>
      <c r="H5907" s="113" t="s">
        <v>7856</v>
      </c>
      <c r="I5907" s="113" t="s">
        <v>7880</v>
      </c>
    </row>
    <row r="5908" spans="1:9" x14ac:dyDescent="0.2">
      <c r="A5908" s="113" t="s">
        <v>10491</v>
      </c>
      <c r="D5908" s="113" t="s">
        <v>7881</v>
      </c>
      <c r="E5908" s="113">
        <f t="shared" si="92"/>
        <v>30502910</v>
      </c>
      <c r="F5908" s="113" t="s">
        <v>11571</v>
      </c>
      <c r="G5908" s="113" t="s">
        <v>9792</v>
      </c>
      <c r="H5908" s="113" t="s">
        <v>7882</v>
      </c>
      <c r="I5908" s="113" t="s">
        <v>4601</v>
      </c>
    </row>
    <row r="5909" spans="1:9" x14ac:dyDescent="0.2">
      <c r="A5909" s="113" t="s">
        <v>10491</v>
      </c>
      <c r="D5909" s="113" t="s">
        <v>7883</v>
      </c>
      <c r="E5909" s="113">
        <f t="shared" si="92"/>
        <v>30502920</v>
      </c>
      <c r="F5909" s="113" t="s">
        <v>11571</v>
      </c>
      <c r="G5909" s="113" t="s">
        <v>9792</v>
      </c>
      <c r="H5909" s="113" t="s">
        <v>7882</v>
      </c>
      <c r="I5909" s="113" t="s">
        <v>10141</v>
      </c>
    </row>
    <row r="5910" spans="1:9" x14ac:dyDescent="0.2">
      <c r="A5910" s="113" t="s">
        <v>10491</v>
      </c>
      <c r="D5910" s="113" t="s">
        <v>7884</v>
      </c>
      <c r="E5910" s="113">
        <f t="shared" si="92"/>
        <v>30503099</v>
      </c>
      <c r="F5910" s="113" t="s">
        <v>11571</v>
      </c>
      <c r="G5910" s="113" t="s">
        <v>9792</v>
      </c>
      <c r="H5910" s="113" t="s">
        <v>7885</v>
      </c>
      <c r="I5910" s="113" t="s">
        <v>7789</v>
      </c>
    </row>
    <row r="5911" spans="1:9" x14ac:dyDescent="0.2">
      <c r="A5911" s="113" t="s">
        <v>10491</v>
      </c>
      <c r="D5911" s="113" t="s">
        <v>7886</v>
      </c>
      <c r="E5911" s="113">
        <f t="shared" si="92"/>
        <v>30503101</v>
      </c>
      <c r="F5911" s="113" t="s">
        <v>11571</v>
      </c>
      <c r="G5911" s="113" t="s">
        <v>9792</v>
      </c>
      <c r="H5911" s="113" t="s">
        <v>7887</v>
      </c>
      <c r="I5911" s="113" t="s">
        <v>7888</v>
      </c>
    </row>
    <row r="5912" spans="1:9" x14ac:dyDescent="0.2">
      <c r="A5912" s="113" t="s">
        <v>10491</v>
      </c>
      <c r="D5912" s="113" t="s">
        <v>7889</v>
      </c>
      <c r="E5912" s="113">
        <f t="shared" si="92"/>
        <v>30503102</v>
      </c>
      <c r="F5912" s="113" t="s">
        <v>11571</v>
      </c>
      <c r="G5912" s="113" t="s">
        <v>9792</v>
      </c>
      <c r="H5912" s="113" t="s">
        <v>7887</v>
      </c>
      <c r="I5912" s="113" t="s">
        <v>7890</v>
      </c>
    </row>
    <row r="5913" spans="1:9" x14ac:dyDescent="0.2">
      <c r="A5913" s="113" t="s">
        <v>10491</v>
      </c>
      <c r="D5913" s="113" t="s">
        <v>7891</v>
      </c>
      <c r="E5913" s="113">
        <f t="shared" si="92"/>
        <v>30503103</v>
      </c>
      <c r="F5913" s="113" t="s">
        <v>11571</v>
      </c>
      <c r="G5913" s="113" t="s">
        <v>9792</v>
      </c>
      <c r="H5913" s="113" t="s">
        <v>7887</v>
      </c>
      <c r="I5913" s="113" t="s">
        <v>7892</v>
      </c>
    </row>
    <row r="5914" spans="1:9" x14ac:dyDescent="0.2">
      <c r="A5914" s="113" t="s">
        <v>10491</v>
      </c>
      <c r="D5914" s="113" t="s">
        <v>7893</v>
      </c>
      <c r="E5914" s="113">
        <f t="shared" si="92"/>
        <v>30503104</v>
      </c>
      <c r="F5914" s="113" t="s">
        <v>11571</v>
      </c>
      <c r="G5914" s="113" t="s">
        <v>9792</v>
      </c>
      <c r="H5914" s="113" t="s">
        <v>7887</v>
      </c>
      <c r="I5914" s="113" t="s">
        <v>14438</v>
      </c>
    </row>
    <row r="5915" spans="1:9" x14ac:dyDescent="0.2">
      <c r="A5915" s="113" t="s">
        <v>10491</v>
      </c>
      <c r="D5915" s="113" t="s">
        <v>7894</v>
      </c>
      <c r="E5915" s="113">
        <f t="shared" si="92"/>
        <v>30503105</v>
      </c>
      <c r="F5915" s="113" t="s">
        <v>11571</v>
      </c>
      <c r="G5915" s="113" t="s">
        <v>9792</v>
      </c>
      <c r="H5915" s="113" t="s">
        <v>7887</v>
      </c>
      <c r="I5915" s="113" t="s">
        <v>7895</v>
      </c>
    </row>
    <row r="5916" spans="1:9" x14ac:dyDescent="0.2">
      <c r="A5916" s="113" t="s">
        <v>10491</v>
      </c>
      <c r="D5916" s="113" t="s">
        <v>7896</v>
      </c>
      <c r="E5916" s="113">
        <f t="shared" si="92"/>
        <v>30503106</v>
      </c>
      <c r="F5916" s="113" t="s">
        <v>11571</v>
      </c>
      <c r="G5916" s="113" t="s">
        <v>9792</v>
      </c>
      <c r="H5916" s="113" t="s">
        <v>7887</v>
      </c>
      <c r="I5916" s="113" t="s">
        <v>7897</v>
      </c>
    </row>
    <row r="5917" spans="1:9" x14ac:dyDescent="0.2">
      <c r="A5917" s="113" t="s">
        <v>10491</v>
      </c>
      <c r="D5917" s="113" t="s">
        <v>7898</v>
      </c>
      <c r="E5917" s="113">
        <f t="shared" si="92"/>
        <v>30503107</v>
      </c>
      <c r="F5917" s="113" t="s">
        <v>11571</v>
      </c>
      <c r="G5917" s="113" t="s">
        <v>9792</v>
      </c>
      <c r="H5917" s="113" t="s">
        <v>7887</v>
      </c>
      <c r="I5917" s="113" t="s">
        <v>11316</v>
      </c>
    </row>
    <row r="5918" spans="1:9" x14ac:dyDescent="0.2">
      <c r="A5918" s="113" t="s">
        <v>10491</v>
      </c>
      <c r="D5918" s="113" t="s">
        <v>7899</v>
      </c>
      <c r="E5918" s="113">
        <f t="shared" si="92"/>
        <v>30503108</v>
      </c>
      <c r="F5918" s="113" t="s">
        <v>11571</v>
      </c>
      <c r="G5918" s="113" t="s">
        <v>9792</v>
      </c>
      <c r="H5918" s="113" t="s">
        <v>7887</v>
      </c>
      <c r="I5918" s="113" t="s">
        <v>7900</v>
      </c>
    </row>
    <row r="5919" spans="1:9" x14ac:dyDescent="0.2">
      <c r="A5919" s="113" t="s">
        <v>10491</v>
      </c>
      <c r="D5919" s="113" t="s">
        <v>7901</v>
      </c>
      <c r="E5919" s="113">
        <f t="shared" si="92"/>
        <v>30503109</v>
      </c>
      <c r="F5919" s="113" t="s">
        <v>11571</v>
      </c>
      <c r="G5919" s="113" t="s">
        <v>9792</v>
      </c>
      <c r="H5919" s="113" t="s">
        <v>7887</v>
      </c>
      <c r="I5919" s="113" t="s">
        <v>7902</v>
      </c>
    </row>
    <row r="5920" spans="1:9" x14ac:dyDescent="0.2">
      <c r="A5920" s="113" t="s">
        <v>10491</v>
      </c>
      <c r="D5920" s="113" t="s">
        <v>7903</v>
      </c>
      <c r="E5920" s="113">
        <f t="shared" si="92"/>
        <v>30503110</v>
      </c>
      <c r="F5920" s="113" t="s">
        <v>11571</v>
      </c>
      <c r="G5920" s="113" t="s">
        <v>9792</v>
      </c>
      <c r="H5920" s="113" t="s">
        <v>7887</v>
      </c>
      <c r="I5920" s="113" t="s">
        <v>7904</v>
      </c>
    </row>
    <row r="5921" spans="1:9" x14ac:dyDescent="0.2">
      <c r="A5921" s="113" t="s">
        <v>10491</v>
      </c>
      <c r="D5921" s="113" t="s">
        <v>7905</v>
      </c>
      <c r="E5921" s="113">
        <f t="shared" si="92"/>
        <v>30503111</v>
      </c>
      <c r="F5921" s="113" t="s">
        <v>11571</v>
      </c>
      <c r="G5921" s="113" t="s">
        <v>9792</v>
      </c>
      <c r="H5921" s="113" t="s">
        <v>7887</v>
      </c>
      <c r="I5921" s="113" t="s">
        <v>7906</v>
      </c>
    </row>
    <row r="5922" spans="1:9" x14ac:dyDescent="0.2">
      <c r="A5922" s="113" t="s">
        <v>10491</v>
      </c>
      <c r="D5922" s="113" t="s">
        <v>7907</v>
      </c>
      <c r="E5922" s="113">
        <f t="shared" si="92"/>
        <v>30503199</v>
      </c>
      <c r="F5922" s="113" t="s">
        <v>11571</v>
      </c>
      <c r="G5922" s="113" t="s">
        <v>9792</v>
      </c>
      <c r="H5922" s="113" t="s">
        <v>7887</v>
      </c>
      <c r="I5922" s="113" t="s">
        <v>7789</v>
      </c>
    </row>
    <row r="5923" spans="1:9" x14ac:dyDescent="0.2">
      <c r="A5923" s="113" t="s">
        <v>10491</v>
      </c>
      <c r="D5923" s="113" t="s">
        <v>7908</v>
      </c>
      <c r="E5923" s="113">
        <f t="shared" si="92"/>
        <v>30503201</v>
      </c>
      <c r="F5923" s="113" t="s">
        <v>11571</v>
      </c>
      <c r="G5923" s="113" t="s">
        <v>9792</v>
      </c>
      <c r="H5923" s="113" t="s">
        <v>7909</v>
      </c>
      <c r="I5923" s="113" t="s">
        <v>14400</v>
      </c>
    </row>
    <row r="5924" spans="1:9" x14ac:dyDescent="0.2">
      <c r="A5924" s="113" t="s">
        <v>10491</v>
      </c>
      <c r="D5924" s="113" t="s">
        <v>7910</v>
      </c>
      <c r="E5924" s="113">
        <f t="shared" si="92"/>
        <v>30503202</v>
      </c>
      <c r="F5924" s="113" t="s">
        <v>11571</v>
      </c>
      <c r="G5924" s="113" t="s">
        <v>9792</v>
      </c>
      <c r="H5924" s="113" t="s">
        <v>7909</v>
      </c>
      <c r="I5924" s="113" t="s">
        <v>14436</v>
      </c>
    </row>
    <row r="5925" spans="1:9" x14ac:dyDescent="0.2">
      <c r="A5925" s="113" t="s">
        <v>10491</v>
      </c>
      <c r="D5925" s="113" t="s">
        <v>7911</v>
      </c>
      <c r="E5925" s="113">
        <f t="shared" si="92"/>
        <v>30503203</v>
      </c>
      <c r="F5925" s="113" t="s">
        <v>11571</v>
      </c>
      <c r="G5925" s="113" t="s">
        <v>9792</v>
      </c>
      <c r="H5925" s="113" t="s">
        <v>7909</v>
      </c>
      <c r="I5925" s="113" t="s">
        <v>7912</v>
      </c>
    </row>
    <row r="5926" spans="1:9" x14ac:dyDescent="0.2">
      <c r="A5926" s="113" t="s">
        <v>10491</v>
      </c>
      <c r="D5926" s="113" t="s">
        <v>7913</v>
      </c>
      <c r="E5926" s="113">
        <f t="shared" si="92"/>
        <v>30503204</v>
      </c>
      <c r="F5926" s="113" t="s">
        <v>11571</v>
      </c>
      <c r="G5926" s="113" t="s">
        <v>9792</v>
      </c>
      <c r="H5926" s="113" t="s">
        <v>7909</v>
      </c>
      <c r="I5926" s="113" t="s">
        <v>8085</v>
      </c>
    </row>
    <row r="5927" spans="1:9" x14ac:dyDescent="0.2">
      <c r="A5927" s="113" t="s">
        <v>10491</v>
      </c>
      <c r="D5927" s="113" t="s">
        <v>7914</v>
      </c>
      <c r="E5927" s="113">
        <f t="shared" si="92"/>
        <v>30503205</v>
      </c>
      <c r="F5927" s="113" t="s">
        <v>11571</v>
      </c>
      <c r="G5927" s="113" t="s">
        <v>9792</v>
      </c>
      <c r="H5927" s="113" t="s">
        <v>7909</v>
      </c>
      <c r="I5927" s="113" t="s">
        <v>7915</v>
      </c>
    </row>
    <row r="5928" spans="1:9" x14ac:dyDescent="0.2">
      <c r="A5928" s="113" t="s">
        <v>10491</v>
      </c>
      <c r="D5928" s="113" t="s">
        <v>7916</v>
      </c>
      <c r="E5928" s="113">
        <f t="shared" si="92"/>
        <v>30503206</v>
      </c>
      <c r="F5928" s="113" t="s">
        <v>11571</v>
      </c>
      <c r="G5928" s="113" t="s">
        <v>9792</v>
      </c>
      <c r="H5928" s="113" t="s">
        <v>7909</v>
      </c>
      <c r="I5928" s="113" t="s">
        <v>14930</v>
      </c>
    </row>
    <row r="5929" spans="1:9" x14ac:dyDescent="0.2">
      <c r="A5929" s="113" t="s">
        <v>10491</v>
      </c>
      <c r="D5929" s="113" t="s">
        <v>10883</v>
      </c>
      <c r="E5929" s="113">
        <f t="shared" si="92"/>
        <v>30503299</v>
      </c>
      <c r="F5929" s="113" t="s">
        <v>11571</v>
      </c>
      <c r="G5929" s="113" t="s">
        <v>9792</v>
      </c>
      <c r="H5929" s="113" t="s">
        <v>7909</v>
      </c>
      <c r="I5929" s="113" t="s">
        <v>7789</v>
      </c>
    </row>
    <row r="5930" spans="1:9" x14ac:dyDescent="0.2">
      <c r="A5930" s="113" t="s">
        <v>10491</v>
      </c>
      <c r="D5930" s="113" t="s">
        <v>10884</v>
      </c>
      <c r="E5930" s="113">
        <f t="shared" si="92"/>
        <v>30503301</v>
      </c>
      <c r="F5930" s="113" t="s">
        <v>11571</v>
      </c>
      <c r="G5930" s="113" t="s">
        <v>9792</v>
      </c>
      <c r="H5930" s="113" t="s">
        <v>10885</v>
      </c>
      <c r="I5930" s="113" t="s">
        <v>14415</v>
      </c>
    </row>
    <row r="5931" spans="1:9" x14ac:dyDescent="0.2">
      <c r="A5931" s="113" t="s">
        <v>10491</v>
      </c>
      <c r="D5931" s="113" t="s">
        <v>10886</v>
      </c>
      <c r="E5931" s="113">
        <f t="shared" si="92"/>
        <v>30503312</v>
      </c>
      <c r="F5931" s="113" t="s">
        <v>11571</v>
      </c>
      <c r="G5931" s="113" t="s">
        <v>9792</v>
      </c>
      <c r="H5931" s="113" t="s">
        <v>10885</v>
      </c>
      <c r="I5931" s="113" t="s">
        <v>10887</v>
      </c>
    </row>
    <row r="5932" spans="1:9" x14ac:dyDescent="0.2">
      <c r="A5932" s="113" t="s">
        <v>10491</v>
      </c>
      <c r="D5932" s="113" t="s">
        <v>10888</v>
      </c>
      <c r="E5932" s="113">
        <f t="shared" si="92"/>
        <v>30503319</v>
      </c>
      <c r="F5932" s="113" t="s">
        <v>11571</v>
      </c>
      <c r="G5932" s="113" t="s">
        <v>9792</v>
      </c>
      <c r="H5932" s="113" t="s">
        <v>10885</v>
      </c>
      <c r="I5932" s="113" t="s">
        <v>10889</v>
      </c>
    </row>
    <row r="5933" spans="1:9" x14ac:dyDescent="0.2">
      <c r="A5933" s="113" t="s">
        <v>10491</v>
      </c>
      <c r="D5933" s="113" t="s">
        <v>10890</v>
      </c>
      <c r="E5933" s="113">
        <f t="shared" si="92"/>
        <v>30503321</v>
      </c>
      <c r="F5933" s="113" t="s">
        <v>11571</v>
      </c>
      <c r="G5933" s="113" t="s">
        <v>9792</v>
      </c>
      <c r="H5933" s="113" t="s">
        <v>10885</v>
      </c>
      <c r="I5933" s="113" t="s">
        <v>10891</v>
      </c>
    </row>
    <row r="5934" spans="1:9" x14ac:dyDescent="0.2">
      <c r="A5934" s="113" t="s">
        <v>10491</v>
      </c>
      <c r="D5934" s="113" t="s">
        <v>10892</v>
      </c>
      <c r="E5934" s="113">
        <f t="shared" si="92"/>
        <v>30503322</v>
      </c>
      <c r="F5934" s="113" t="s">
        <v>11571</v>
      </c>
      <c r="G5934" s="113" t="s">
        <v>9792</v>
      </c>
      <c r="H5934" s="113" t="s">
        <v>10885</v>
      </c>
      <c r="I5934" s="113" t="s">
        <v>10893</v>
      </c>
    </row>
    <row r="5935" spans="1:9" x14ac:dyDescent="0.2">
      <c r="A5935" s="113" t="s">
        <v>10491</v>
      </c>
      <c r="D5935" s="113" t="s">
        <v>10894</v>
      </c>
      <c r="E5935" s="113">
        <f t="shared" si="92"/>
        <v>30503326</v>
      </c>
      <c r="F5935" s="113" t="s">
        <v>11571</v>
      </c>
      <c r="G5935" s="113" t="s">
        <v>9792</v>
      </c>
      <c r="H5935" s="113" t="s">
        <v>10885</v>
      </c>
      <c r="I5935" s="113" t="s">
        <v>10895</v>
      </c>
    </row>
    <row r="5936" spans="1:9" x14ac:dyDescent="0.2">
      <c r="A5936" s="113" t="s">
        <v>10491</v>
      </c>
      <c r="D5936" s="113" t="s">
        <v>10896</v>
      </c>
      <c r="E5936" s="113">
        <f t="shared" si="92"/>
        <v>30503327</v>
      </c>
      <c r="F5936" s="113" t="s">
        <v>11571</v>
      </c>
      <c r="G5936" s="113" t="s">
        <v>9792</v>
      </c>
      <c r="H5936" s="113" t="s">
        <v>10885</v>
      </c>
      <c r="I5936" s="113" t="s">
        <v>10897</v>
      </c>
    </row>
    <row r="5937" spans="1:9" x14ac:dyDescent="0.2">
      <c r="A5937" s="113" t="s">
        <v>10491</v>
      </c>
      <c r="D5937" s="113" t="s">
        <v>10898</v>
      </c>
      <c r="E5937" s="113">
        <f t="shared" si="92"/>
        <v>30503331</v>
      </c>
      <c r="F5937" s="113" t="s">
        <v>11571</v>
      </c>
      <c r="G5937" s="113" t="s">
        <v>9792</v>
      </c>
      <c r="H5937" s="113" t="s">
        <v>10885</v>
      </c>
      <c r="I5937" s="113" t="s">
        <v>10899</v>
      </c>
    </row>
    <row r="5938" spans="1:9" x14ac:dyDescent="0.2">
      <c r="A5938" s="113" t="s">
        <v>10491</v>
      </c>
      <c r="D5938" s="113" t="s">
        <v>10900</v>
      </c>
      <c r="E5938" s="113">
        <f t="shared" si="92"/>
        <v>30503336</v>
      </c>
      <c r="F5938" s="113" t="s">
        <v>11571</v>
      </c>
      <c r="G5938" s="113" t="s">
        <v>9792</v>
      </c>
      <c r="H5938" s="113" t="s">
        <v>10885</v>
      </c>
      <c r="I5938" s="113" t="s">
        <v>10901</v>
      </c>
    </row>
    <row r="5939" spans="1:9" x14ac:dyDescent="0.2">
      <c r="A5939" s="113" t="s">
        <v>10491</v>
      </c>
      <c r="D5939" s="113" t="s">
        <v>10902</v>
      </c>
      <c r="E5939" s="113">
        <f t="shared" si="92"/>
        <v>30503341</v>
      </c>
      <c r="F5939" s="113" t="s">
        <v>11571</v>
      </c>
      <c r="G5939" s="113" t="s">
        <v>9792</v>
      </c>
      <c r="H5939" s="113" t="s">
        <v>10885</v>
      </c>
      <c r="I5939" s="113" t="s">
        <v>10903</v>
      </c>
    </row>
    <row r="5940" spans="1:9" x14ac:dyDescent="0.2">
      <c r="A5940" s="113" t="s">
        <v>10491</v>
      </c>
      <c r="D5940" s="113" t="s">
        <v>10904</v>
      </c>
      <c r="E5940" s="113">
        <f t="shared" si="92"/>
        <v>30503351</v>
      </c>
      <c r="F5940" s="113" t="s">
        <v>11571</v>
      </c>
      <c r="G5940" s="113" t="s">
        <v>9792</v>
      </c>
      <c r="H5940" s="113" t="s">
        <v>10885</v>
      </c>
      <c r="I5940" s="113" t="s">
        <v>10905</v>
      </c>
    </row>
    <row r="5941" spans="1:9" x14ac:dyDescent="0.2">
      <c r="A5941" s="113" t="s">
        <v>10491</v>
      </c>
      <c r="D5941" s="113" t="s">
        <v>10906</v>
      </c>
      <c r="E5941" s="113">
        <f t="shared" si="92"/>
        <v>30503352</v>
      </c>
      <c r="F5941" s="113" t="s">
        <v>11571</v>
      </c>
      <c r="G5941" s="113" t="s">
        <v>9792</v>
      </c>
      <c r="H5941" s="113" t="s">
        <v>10885</v>
      </c>
      <c r="I5941" s="113" t="s">
        <v>10907</v>
      </c>
    </row>
    <row r="5942" spans="1:9" x14ac:dyDescent="0.2">
      <c r="A5942" s="113" t="s">
        <v>10491</v>
      </c>
      <c r="D5942" s="113" t="s">
        <v>10908</v>
      </c>
      <c r="E5942" s="113">
        <f t="shared" si="92"/>
        <v>30503361</v>
      </c>
      <c r="F5942" s="113" t="s">
        <v>11571</v>
      </c>
      <c r="G5942" s="113" t="s">
        <v>9792</v>
      </c>
      <c r="H5942" s="113" t="s">
        <v>10885</v>
      </c>
      <c r="I5942" s="113" t="s">
        <v>10909</v>
      </c>
    </row>
    <row r="5943" spans="1:9" x14ac:dyDescent="0.2">
      <c r="A5943" s="113" t="s">
        <v>10491</v>
      </c>
      <c r="D5943" s="113" t="s">
        <v>10910</v>
      </c>
      <c r="E5943" s="113">
        <f t="shared" si="92"/>
        <v>30503366</v>
      </c>
      <c r="F5943" s="113" t="s">
        <v>11571</v>
      </c>
      <c r="G5943" s="113" t="s">
        <v>9792</v>
      </c>
      <c r="H5943" s="113" t="s">
        <v>10885</v>
      </c>
      <c r="I5943" s="113" t="s">
        <v>10911</v>
      </c>
    </row>
    <row r="5944" spans="1:9" x14ac:dyDescent="0.2">
      <c r="A5944" s="113" t="s">
        <v>10491</v>
      </c>
      <c r="D5944" s="113" t="s">
        <v>10912</v>
      </c>
      <c r="E5944" s="113">
        <f t="shared" si="92"/>
        <v>30503401</v>
      </c>
      <c r="F5944" s="113" t="s">
        <v>11571</v>
      </c>
      <c r="G5944" s="113" t="s">
        <v>9792</v>
      </c>
      <c r="H5944" s="113" t="s">
        <v>10913</v>
      </c>
      <c r="I5944" s="113" t="s">
        <v>4958</v>
      </c>
    </row>
    <row r="5945" spans="1:9" x14ac:dyDescent="0.2">
      <c r="A5945" s="113" t="s">
        <v>10491</v>
      </c>
      <c r="D5945" s="113" t="s">
        <v>10914</v>
      </c>
      <c r="E5945" s="113">
        <f t="shared" si="92"/>
        <v>30503402</v>
      </c>
      <c r="F5945" s="113" t="s">
        <v>11571</v>
      </c>
      <c r="G5945" s="113" t="s">
        <v>9792</v>
      </c>
      <c r="H5945" s="113" t="s">
        <v>10913</v>
      </c>
      <c r="I5945" s="113" t="s">
        <v>11042</v>
      </c>
    </row>
    <row r="5946" spans="1:9" x14ac:dyDescent="0.2">
      <c r="A5946" s="113" t="s">
        <v>10491</v>
      </c>
      <c r="D5946" s="113" t="s">
        <v>10915</v>
      </c>
      <c r="E5946" s="113">
        <f t="shared" si="92"/>
        <v>30503501</v>
      </c>
      <c r="F5946" s="113" t="s">
        <v>11571</v>
      </c>
      <c r="G5946" s="113" t="s">
        <v>9792</v>
      </c>
      <c r="H5946" s="113" t="s">
        <v>10916</v>
      </c>
      <c r="I5946" s="113" t="s">
        <v>6097</v>
      </c>
    </row>
    <row r="5947" spans="1:9" x14ac:dyDescent="0.2">
      <c r="A5947" s="113" t="s">
        <v>10491</v>
      </c>
      <c r="D5947" s="113" t="s">
        <v>10917</v>
      </c>
      <c r="E5947" s="113">
        <f t="shared" si="92"/>
        <v>30503502</v>
      </c>
      <c r="F5947" s="113" t="s">
        <v>11571</v>
      </c>
      <c r="G5947" s="113" t="s">
        <v>9792</v>
      </c>
      <c r="H5947" s="113" t="s">
        <v>10916</v>
      </c>
      <c r="I5947" s="113" t="s">
        <v>10135</v>
      </c>
    </row>
    <row r="5948" spans="1:9" x14ac:dyDescent="0.2">
      <c r="A5948" s="113" t="s">
        <v>10491</v>
      </c>
      <c r="D5948" s="113" t="s">
        <v>10918</v>
      </c>
      <c r="E5948" s="113">
        <f t="shared" si="92"/>
        <v>30503503</v>
      </c>
      <c r="F5948" s="113" t="s">
        <v>11571</v>
      </c>
      <c r="G5948" s="113" t="s">
        <v>9792</v>
      </c>
      <c r="H5948" s="113" t="s">
        <v>10916</v>
      </c>
      <c r="I5948" s="113" t="s">
        <v>10919</v>
      </c>
    </row>
    <row r="5949" spans="1:9" x14ac:dyDescent="0.2">
      <c r="A5949" s="113" t="s">
        <v>10491</v>
      </c>
      <c r="D5949" s="113" t="s">
        <v>10920</v>
      </c>
      <c r="E5949" s="113">
        <f t="shared" si="92"/>
        <v>30503504</v>
      </c>
      <c r="F5949" s="113" t="s">
        <v>11571</v>
      </c>
      <c r="G5949" s="113" t="s">
        <v>9792</v>
      </c>
      <c r="H5949" s="113" t="s">
        <v>10916</v>
      </c>
      <c r="I5949" s="113" t="s">
        <v>10921</v>
      </c>
    </row>
    <row r="5950" spans="1:9" x14ac:dyDescent="0.2">
      <c r="A5950" s="113" t="s">
        <v>10491</v>
      </c>
      <c r="D5950" s="113" t="s">
        <v>10922</v>
      </c>
      <c r="E5950" s="113">
        <f t="shared" si="92"/>
        <v>30503505</v>
      </c>
      <c r="F5950" s="113" t="s">
        <v>11571</v>
      </c>
      <c r="G5950" s="113" t="s">
        <v>9792</v>
      </c>
      <c r="H5950" s="113" t="s">
        <v>10916</v>
      </c>
      <c r="I5950" s="113" t="s">
        <v>10923</v>
      </c>
    </row>
    <row r="5951" spans="1:9" x14ac:dyDescent="0.2">
      <c r="A5951" s="113" t="s">
        <v>10491</v>
      </c>
      <c r="D5951" s="113" t="s">
        <v>10924</v>
      </c>
      <c r="E5951" s="113">
        <f t="shared" si="92"/>
        <v>30503506</v>
      </c>
      <c r="F5951" s="113" t="s">
        <v>11571</v>
      </c>
      <c r="G5951" s="113" t="s">
        <v>9792</v>
      </c>
      <c r="H5951" s="113" t="s">
        <v>10916</v>
      </c>
      <c r="I5951" s="113" t="s">
        <v>10925</v>
      </c>
    </row>
    <row r="5952" spans="1:9" x14ac:dyDescent="0.2">
      <c r="A5952" s="113" t="s">
        <v>10491</v>
      </c>
      <c r="D5952" s="113" t="s">
        <v>10926</v>
      </c>
      <c r="E5952" s="113">
        <f t="shared" si="92"/>
        <v>30503507</v>
      </c>
      <c r="F5952" s="113" t="s">
        <v>11571</v>
      </c>
      <c r="G5952" s="113" t="s">
        <v>9792</v>
      </c>
      <c r="H5952" s="113" t="s">
        <v>10916</v>
      </c>
      <c r="I5952" s="113" t="s">
        <v>10927</v>
      </c>
    </row>
    <row r="5953" spans="1:10" x14ac:dyDescent="0.2">
      <c r="A5953" s="113" t="s">
        <v>10491</v>
      </c>
      <c r="D5953" s="113" t="s">
        <v>10928</v>
      </c>
      <c r="E5953" s="113">
        <f t="shared" si="92"/>
        <v>30503601</v>
      </c>
      <c r="F5953" s="113" t="s">
        <v>11571</v>
      </c>
      <c r="G5953" s="113" t="s">
        <v>9792</v>
      </c>
      <c r="H5953" s="113" t="s">
        <v>10929</v>
      </c>
      <c r="I5953" s="113" t="s">
        <v>8755</v>
      </c>
    </row>
    <row r="5954" spans="1:10" x14ac:dyDescent="0.2">
      <c r="A5954" s="113" t="s">
        <v>10491</v>
      </c>
      <c r="D5954" s="113" t="s">
        <v>10930</v>
      </c>
      <c r="E5954" s="113">
        <f t="shared" ref="E5954:E6017" si="93">VALUE(D5954)</f>
        <v>30503602</v>
      </c>
      <c r="F5954" s="113" t="s">
        <v>11571</v>
      </c>
      <c r="G5954" s="113" t="s">
        <v>9792</v>
      </c>
      <c r="H5954" s="113" t="s">
        <v>10929</v>
      </c>
      <c r="I5954" s="113" t="s">
        <v>10931</v>
      </c>
    </row>
    <row r="5955" spans="1:10" x14ac:dyDescent="0.2">
      <c r="A5955" s="113" t="s">
        <v>10491</v>
      </c>
      <c r="D5955" s="113" t="s">
        <v>10932</v>
      </c>
      <c r="E5955" s="113">
        <f t="shared" si="93"/>
        <v>30503603</v>
      </c>
      <c r="F5955" s="113" t="s">
        <v>11571</v>
      </c>
      <c r="G5955" s="113" t="s">
        <v>9792</v>
      </c>
      <c r="H5955" s="113" t="s">
        <v>10929</v>
      </c>
      <c r="I5955" s="113" t="s">
        <v>10933</v>
      </c>
    </row>
    <row r="5956" spans="1:10" x14ac:dyDescent="0.2">
      <c r="A5956" s="113" t="s">
        <v>10491</v>
      </c>
      <c r="D5956" s="113" t="s">
        <v>10934</v>
      </c>
      <c r="E5956" s="113">
        <f t="shared" si="93"/>
        <v>30503604</v>
      </c>
      <c r="F5956" s="113" t="s">
        <v>11571</v>
      </c>
      <c r="G5956" s="113" t="s">
        <v>9792</v>
      </c>
      <c r="H5956" s="113" t="s">
        <v>10929</v>
      </c>
      <c r="I5956" s="113" t="s">
        <v>14436</v>
      </c>
    </row>
    <row r="5957" spans="1:10" x14ac:dyDescent="0.2">
      <c r="A5957" s="113" t="s">
        <v>10491</v>
      </c>
      <c r="D5957" s="113" t="s">
        <v>10935</v>
      </c>
      <c r="E5957" s="113">
        <f t="shared" si="93"/>
        <v>30503605</v>
      </c>
      <c r="F5957" s="113" t="s">
        <v>11571</v>
      </c>
      <c r="G5957" s="113" t="s">
        <v>9792</v>
      </c>
      <c r="H5957" s="113" t="s">
        <v>10929</v>
      </c>
      <c r="I5957" s="113" t="s">
        <v>7954</v>
      </c>
    </row>
    <row r="5958" spans="1:10" x14ac:dyDescent="0.2">
      <c r="A5958" s="113" t="s">
        <v>10491</v>
      </c>
      <c r="D5958" s="113" t="s">
        <v>7955</v>
      </c>
      <c r="E5958" s="113">
        <f t="shared" si="93"/>
        <v>30503606</v>
      </c>
      <c r="F5958" s="113" t="s">
        <v>11571</v>
      </c>
      <c r="G5958" s="113" t="s">
        <v>9792</v>
      </c>
      <c r="H5958" s="113" t="s">
        <v>10929</v>
      </c>
      <c r="I5958" s="113" t="s">
        <v>11657</v>
      </c>
    </row>
    <row r="5959" spans="1:10" x14ac:dyDescent="0.2">
      <c r="A5959" s="113" t="s">
        <v>10491</v>
      </c>
      <c r="D5959" s="113" t="s">
        <v>7956</v>
      </c>
      <c r="E5959" s="113">
        <f t="shared" si="93"/>
        <v>30503607</v>
      </c>
      <c r="F5959" s="113" t="s">
        <v>11571</v>
      </c>
      <c r="G5959" s="113" t="s">
        <v>9792</v>
      </c>
      <c r="H5959" s="113" t="s">
        <v>10929</v>
      </c>
      <c r="I5959" s="113" t="s">
        <v>7957</v>
      </c>
    </row>
    <row r="5960" spans="1:10" x14ac:dyDescent="0.2">
      <c r="A5960" s="113" t="s">
        <v>10491</v>
      </c>
      <c r="D5960" s="113" t="s">
        <v>7958</v>
      </c>
      <c r="E5960" s="113">
        <f t="shared" si="93"/>
        <v>30503701</v>
      </c>
      <c r="F5960" s="113" t="s">
        <v>11571</v>
      </c>
      <c r="G5960" s="113" t="s">
        <v>9792</v>
      </c>
      <c r="H5960" s="113" t="s">
        <v>7959</v>
      </c>
      <c r="I5960" s="113" t="s">
        <v>7960</v>
      </c>
    </row>
    <row r="5961" spans="1:10" x14ac:dyDescent="0.2">
      <c r="A5961" s="113" t="s">
        <v>10491</v>
      </c>
      <c r="D5961" s="113" t="s">
        <v>7961</v>
      </c>
      <c r="E5961" s="113">
        <f t="shared" si="93"/>
        <v>30503702</v>
      </c>
      <c r="F5961" s="113" t="s">
        <v>11571</v>
      </c>
      <c r="G5961" s="113" t="s">
        <v>9792</v>
      </c>
      <c r="H5961" s="113" t="s">
        <v>7959</v>
      </c>
      <c r="I5961" s="113" t="s">
        <v>7962</v>
      </c>
    </row>
    <row r="5962" spans="1:10" x14ac:dyDescent="0.2">
      <c r="A5962" s="113" t="s">
        <v>10491</v>
      </c>
      <c r="D5962" s="113" t="s">
        <v>7963</v>
      </c>
      <c r="E5962" s="113">
        <f t="shared" si="93"/>
        <v>30503703</v>
      </c>
      <c r="F5962" s="113" t="s">
        <v>11571</v>
      </c>
      <c r="G5962" s="113" t="s">
        <v>9792</v>
      </c>
      <c r="H5962" s="113" t="s">
        <v>7959</v>
      </c>
      <c r="I5962" s="113" t="s">
        <v>7964</v>
      </c>
    </row>
    <row r="5963" spans="1:10" x14ac:dyDescent="0.2">
      <c r="A5963" s="113" t="s">
        <v>10491</v>
      </c>
      <c r="D5963" s="113" t="s">
        <v>13843</v>
      </c>
      <c r="E5963" s="113">
        <f t="shared" si="93"/>
        <v>30503704</v>
      </c>
      <c r="F5963" s="113" t="s">
        <v>11571</v>
      </c>
      <c r="G5963" s="113" t="s">
        <v>9792</v>
      </c>
      <c r="H5963" s="113" t="s">
        <v>7959</v>
      </c>
      <c r="I5963" s="113" t="s">
        <v>14436</v>
      </c>
    </row>
    <row r="5964" spans="1:10" x14ac:dyDescent="0.2">
      <c r="A5964" s="113" t="s">
        <v>10491</v>
      </c>
      <c r="D5964" s="113" t="s">
        <v>13844</v>
      </c>
      <c r="E5964" s="113">
        <f t="shared" si="93"/>
        <v>30503705</v>
      </c>
      <c r="F5964" s="113" t="s">
        <v>11571</v>
      </c>
      <c r="G5964" s="113" t="s">
        <v>9792</v>
      </c>
      <c r="H5964" s="113" t="s">
        <v>7959</v>
      </c>
      <c r="I5964" s="113" t="s">
        <v>13845</v>
      </c>
    </row>
    <row r="5965" spans="1:10" x14ac:dyDescent="0.2">
      <c r="A5965" s="113" t="s">
        <v>10491</v>
      </c>
      <c r="D5965" s="113" t="s">
        <v>13846</v>
      </c>
      <c r="E5965" s="113">
        <f t="shared" si="93"/>
        <v>30503706</v>
      </c>
      <c r="F5965" s="113" t="s">
        <v>11571</v>
      </c>
      <c r="G5965" s="113" t="s">
        <v>9792</v>
      </c>
      <c r="H5965" s="113" t="s">
        <v>7959</v>
      </c>
      <c r="I5965" s="113" t="s">
        <v>13847</v>
      </c>
    </row>
    <row r="5966" spans="1:10" x14ac:dyDescent="0.2">
      <c r="A5966" s="113" t="s">
        <v>10491</v>
      </c>
      <c r="D5966" s="113" t="s">
        <v>13848</v>
      </c>
      <c r="E5966" s="113">
        <f t="shared" si="93"/>
        <v>30503707</v>
      </c>
      <c r="F5966" s="113" t="s">
        <v>11571</v>
      </c>
      <c r="G5966" s="113" t="s">
        <v>9792</v>
      </c>
      <c r="H5966" s="113" t="s">
        <v>7959</v>
      </c>
      <c r="I5966" s="113" t="s">
        <v>13849</v>
      </c>
    </row>
    <row r="5967" spans="1:10" x14ac:dyDescent="0.2">
      <c r="A5967" s="113" t="s">
        <v>10491</v>
      </c>
      <c r="D5967" s="113" t="s">
        <v>13850</v>
      </c>
      <c r="E5967" s="113">
        <f t="shared" si="93"/>
        <v>30503708</v>
      </c>
      <c r="F5967" s="113" t="s">
        <v>11571</v>
      </c>
      <c r="G5967" s="113" t="s">
        <v>9792</v>
      </c>
      <c r="H5967" s="113" t="s">
        <v>7959</v>
      </c>
      <c r="I5967" s="113" t="s">
        <v>13851</v>
      </c>
    </row>
    <row r="5968" spans="1:10" x14ac:dyDescent="0.2">
      <c r="A5968" s="113" t="s">
        <v>10491</v>
      </c>
      <c r="D5968" s="113" t="s">
        <v>13852</v>
      </c>
      <c r="E5968" s="113">
        <f t="shared" si="93"/>
        <v>30503811</v>
      </c>
      <c r="F5968" s="113" t="s">
        <v>11571</v>
      </c>
      <c r="G5968" s="113" t="s">
        <v>9792</v>
      </c>
      <c r="H5968" s="113" t="s">
        <v>13853</v>
      </c>
      <c r="I5968" s="113" t="s">
        <v>13854</v>
      </c>
      <c r="J5968" s="115">
        <v>37771</v>
      </c>
    </row>
    <row r="5969" spans="1:10" x14ac:dyDescent="0.2">
      <c r="A5969" s="113" t="s">
        <v>10491</v>
      </c>
      <c r="D5969" s="113" t="s">
        <v>13855</v>
      </c>
      <c r="E5969" s="113">
        <f t="shared" si="93"/>
        <v>30503812</v>
      </c>
      <c r="F5969" s="113" t="s">
        <v>11571</v>
      </c>
      <c r="G5969" s="113" t="s">
        <v>9792</v>
      </c>
      <c r="H5969" s="113" t="s">
        <v>13853</v>
      </c>
      <c r="I5969" s="113" t="s">
        <v>10949</v>
      </c>
      <c r="J5969" s="115">
        <v>37771</v>
      </c>
    </row>
    <row r="5970" spans="1:10" x14ac:dyDescent="0.2">
      <c r="A5970" s="113" t="s">
        <v>10491</v>
      </c>
      <c r="D5970" s="113" t="s">
        <v>10950</v>
      </c>
      <c r="E5970" s="113">
        <f t="shared" si="93"/>
        <v>30503813</v>
      </c>
      <c r="F5970" s="113" t="s">
        <v>11571</v>
      </c>
      <c r="G5970" s="113" t="s">
        <v>9792</v>
      </c>
      <c r="H5970" s="113" t="s">
        <v>13853</v>
      </c>
      <c r="I5970" s="113" t="s">
        <v>11661</v>
      </c>
      <c r="J5970" s="115">
        <v>37771</v>
      </c>
    </row>
    <row r="5971" spans="1:10" x14ac:dyDescent="0.2">
      <c r="A5971" s="113" t="s">
        <v>10491</v>
      </c>
      <c r="D5971" s="113" t="s">
        <v>10951</v>
      </c>
      <c r="E5971" s="113">
        <f t="shared" si="93"/>
        <v>30503814</v>
      </c>
      <c r="F5971" s="113" t="s">
        <v>11571</v>
      </c>
      <c r="G5971" s="113" t="s">
        <v>9792</v>
      </c>
      <c r="H5971" s="113" t="s">
        <v>13853</v>
      </c>
      <c r="I5971" s="113" t="s">
        <v>10952</v>
      </c>
      <c r="J5971" s="115">
        <v>37771</v>
      </c>
    </row>
    <row r="5972" spans="1:10" x14ac:dyDescent="0.2">
      <c r="A5972" s="113" t="s">
        <v>10491</v>
      </c>
      <c r="D5972" s="113" t="s">
        <v>10953</v>
      </c>
      <c r="E5972" s="113">
        <f t="shared" si="93"/>
        <v>30503831</v>
      </c>
      <c r="F5972" s="113" t="s">
        <v>11571</v>
      </c>
      <c r="G5972" s="113" t="s">
        <v>9792</v>
      </c>
      <c r="H5972" s="113" t="s">
        <v>13853</v>
      </c>
      <c r="I5972" s="113" t="s">
        <v>10954</v>
      </c>
      <c r="J5972" s="115">
        <v>37771</v>
      </c>
    </row>
    <row r="5973" spans="1:10" x14ac:dyDescent="0.2">
      <c r="A5973" s="113" t="s">
        <v>10491</v>
      </c>
      <c r="D5973" s="113" t="s">
        <v>10936</v>
      </c>
      <c r="E5973" s="113">
        <f t="shared" si="93"/>
        <v>30503832</v>
      </c>
      <c r="F5973" s="113" t="s">
        <v>11571</v>
      </c>
      <c r="G5973" s="113" t="s">
        <v>9792</v>
      </c>
      <c r="H5973" s="113" t="s">
        <v>13853</v>
      </c>
      <c r="I5973" s="113" t="s">
        <v>10937</v>
      </c>
      <c r="J5973" s="115">
        <v>37771</v>
      </c>
    </row>
    <row r="5974" spans="1:10" x14ac:dyDescent="0.2">
      <c r="A5974" s="113" t="s">
        <v>10491</v>
      </c>
      <c r="D5974" s="113" t="s">
        <v>10938</v>
      </c>
      <c r="E5974" s="113">
        <f t="shared" si="93"/>
        <v>30503833</v>
      </c>
      <c r="F5974" s="113" t="s">
        <v>11571</v>
      </c>
      <c r="G5974" s="113" t="s">
        <v>9792</v>
      </c>
      <c r="H5974" s="113" t="s">
        <v>13853</v>
      </c>
      <c r="I5974" s="113" t="s">
        <v>10939</v>
      </c>
      <c r="J5974" s="115">
        <v>37771</v>
      </c>
    </row>
    <row r="5975" spans="1:10" x14ac:dyDescent="0.2">
      <c r="A5975" s="113" t="s">
        <v>10491</v>
      </c>
      <c r="D5975" s="113" t="s">
        <v>10940</v>
      </c>
      <c r="E5975" s="113">
        <f t="shared" si="93"/>
        <v>30503834</v>
      </c>
      <c r="F5975" s="113" t="s">
        <v>11571</v>
      </c>
      <c r="G5975" s="113" t="s">
        <v>9792</v>
      </c>
      <c r="H5975" s="113" t="s">
        <v>13853</v>
      </c>
      <c r="I5975" s="113" t="s">
        <v>10941</v>
      </c>
      <c r="J5975" s="115">
        <v>37771</v>
      </c>
    </row>
    <row r="5976" spans="1:10" x14ac:dyDescent="0.2">
      <c r="A5976" s="113" t="s">
        <v>10491</v>
      </c>
      <c r="D5976" s="113" t="s">
        <v>10942</v>
      </c>
      <c r="E5976" s="113">
        <f t="shared" si="93"/>
        <v>30503835</v>
      </c>
      <c r="F5976" s="113" t="s">
        <v>11571</v>
      </c>
      <c r="G5976" s="113" t="s">
        <v>9792</v>
      </c>
      <c r="H5976" s="113" t="s">
        <v>13853</v>
      </c>
      <c r="I5976" s="113" t="s">
        <v>10943</v>
      </c>
      <c r="J5976" s="115">
        <v>37771</v>
      </c>
    </row>
    <row r="5977" spans="1:10" x14ac:dyDescent="0.2">
      <c r="A5977" s="113" t="s">
        <v>10491</v>
      </c>
      <c r="D5977" s="113" t="s">
        <v>10944</v>
      </c>
      <c r="E5977" s="113">
        <f t="shared" si="93"/>
        <v>30503901</v>
      </c>
      <c r="F5977" s="113" t="s">
        <v>11571</v>
      </c>
      <c r="G5977" s="113" t="s">
        <v>9792</v>
      </c>
      <c r="H5977" s="113" t="s">
        <v>10945</v>
      </c>
      <c r="I5977" s="113" t="s">
        <v>3574</v>
      </c>
    </row>
    <row r="5978" spans="1:10" x14ac:dyDescent="0.2">
      <c r="A5978" s="113" t="s">
        <v>10491</v>
      </c>
      <c r="D5978" s="113" t="s">
        <v>10946</v>
      </c>
      <c r="E5978" s="113">
        <f t="shared" si="93"/>
        <v>30503902</v>
      </c>
      <c r="F5978" s="113" t="s">
        <v>11571</v>
      </c>
      <c r="G5978" s="113" t="s">
        <v>9792</v>
      </c>
      <c r="H5978" s="113" t="s">
        <v>10945</v>
      </c>
      <c r="I5978" s="113" t="s">
        <v>3316</v>
      </c>
    </row>
    <row r="5979" spans="1:10" x14ac:dyDescent="0.2">
      <c r="A5979" s="113" t="s">
        <v>10491</v>
      </c>
      <c r="D5979" s="113" t="s">
        <v>10947</v>
      </c>
      <c r="E5979" s="113">
        <f t="shared" si="93"/>
        <v>30504001</v>
      </c>
      <c r="F5979" s="113" t="s">
        <v>11571</v>
      </c>
      <c r="G5979" s="113" t="s">
        <v>9792</v>
      </c>
      <c r="H5979" s="113" t="s">
        <v>10948</v>
      </c>
      <c r="I5979" s="113" t="s">
        <v>7967</v>
      </c>
    </row>
    <row r="5980" spans="1:10" x14ac:dyDescent="0.2">
      <c r="A5980" s="113" t="s">
        <v>10491</v>
      </c>
      <c r="D5980" s="113" t="s">
        <v>7968</v>
      </c>
      <c r="E5980" s="113">
        <f t="shared" si="93"/>
        <v>30504002</v>
      </c>
      <c r="F5980" s="113" t="s">
        <v>11571</v>
      </c>
      <c r="G5980" s="113" t="s">
        <v>9792</v>
      </c>
      <c r="H5980" s="113" t="s">
        <v>10948</v>
      </c>
      <c r="I5980" s="113" t="s">
        <v>7969</v>
      </c>
    </row>
    <row r="5981" spans="1:10" x14ac:dyDescent="0.2">
      <c r="A5981" s="113" t="s">
        <v>10491</v>
      </c>
      <c r="D5981" s="113" t="s">
        <v>7970</v>
      </c>
      <c r="E5981" s="113">
        <f t="shared" si="93"/>
        <v>30504003</v>
      </c>
      <c r="F5981" s="113" t="s">
        <v>11571</v>
      </c>
      <c r="G5981" s="113" t="s">
        <v>9792</v>
      </c>
      <c r="H5981" s="113" t="s">
        <v>10948</v>
      </c>
      <c r="I5981" s="113" t="s">
        <v>7971</v>
      </c>
    </row>
    <row r="5982" spans="1:10" x14ac:dyDescent="0.2">
      <c r="A5982" s="113" t="s">
        <v>10491</v>
      </c>
      <c r="D5982" s="113" t="s">
        <v>7972</v>
      </c>
      <c r="E5982" s="113">
        <f t="shared" si="93"/>
        <v>30504010</v>
      </c>
      <c r="F5982" s="113" t="s">
        <v>11571</v>
      </c>
      <c r="G5982" s="113" t="s">
        <v>9792</v>
      </c>
      <c r="H5982" s="113" t="s">
        <v>10948</v>
      </c>
      <c r="I5982" s="113" t="s">
        <v>7973</v>
      </c>
    </row>
    <row r="5983" spans="1:10" x14ac:dyDescent="0.2">
      <c r="A5983" s="113" t="s">
        <v>10491</v>
      </c>
      <c r="D5983" s="113" t="s">
        <v>7974</v>
      </c>
      <c r="E5983" s="113">
        <f t="shared" si="93"/>
        <v>30504020</v>
      </c>
      <c r="F5983" s="113" t="s">
        <v>11571</v>
      </c>
      <c r="G5983" s="113" t="s">
        <v>9792</v>
      </c>
      <c r="H5983" s="113" t="s">
        <v>10948</v>
      </c>
      <c r="I5983" s="113" t="s">
        <v>14438</v>
      </c>
    </row>
    <row r="5984" spans="1:10" x14ac:dyDescent="0.2">
      <c r="A5984" s="113" t="s">
        <v>10491</v>
      </c>
      <c r="D5984" s="113" t="s">
        <v>7975</v>
      </c>
      <c r="E5984" s="113">
        <f t="shared" si="93"/>
        <v>30504021</v>
      </c>
      <c r="F5984" s="113" t="s">
        <v>11571</v>
      </c>
      <c r="G5984" s="113" t="s">
        <v>9792</v>
      </c>
      <c r="H5984" s="113" t="s">
        <v>10948</v>
      </c>
      <c r="I5984" s="113" t="s">
        <v>7976</v>
      </c>
    </row>
    <row r="5985" spans="1:9" x14ac:dyDescent="0.2">
      <c r="A5985" s="113" t="s">
        <v>10491</v>
      </c>
      <c r="D5985" s="113" t="s">
        <v>7977</v>
      </c>
      <c r="E5985" s="113">
        <f t="shared" si="93"/>
        <v>30504022</v>
      </c>
      <c r="F5985" s="113" t="s">
        <v>11571</v>
      </c>
      <c r="G5985" s="113" t="s">
        <v>9792</v>
      </c>
      <c r="H5985" s="113" t="s">
        <v>10948</v>
      </c>
      <c r="I5985" s="113" t="s">
        <v>7897</v>
      </c>
    </row>
    <row r="5986" spans="1:9" x14ac:dyDescent="0.2">
      <c r="A5986" s="113" t="s">
        <v>10491</v>
      </c>
      <c r="D5986" s="113" t="s">
        <v>7978</v>
      </c>
      <c r="E5986" s="113">
        <f t="shared" si="93"/>
        <v>30504023</v>
      </c>
      <c r="F5986" s="113" t="s">
        <v>11571</v>
      </c>
      <c r="G5986" s="113" t="s">
        <v>9792</v>
      </c>
      <c r="H5986" s="113" t="s">
        <v>10948</v>
      </c>
      <c r="I5986" s="113" t="s">
        <v>11316</v>
      </c>
    </row>
    <row r="5987" spans="1:9" x14ac:dyDescent="0.2">
      <c r="A5987" s="113" t="s">
        <v>10491</v>
      </c>
      <c r="D5987" s="113" t="s">
        <v>7979</v>
      </c>
      <c r="E5987" s="113">
        <f t="shared" si="93"/>
        <v>30504024</v>
      </c>
      <c r="F5987" s="113" t="s">
        <v>11571</v>
      </c>
      <c r="G5987" s="113" t="s">
        <v>9792</v>
      </c>
      <c r="H5987" s="113" t="s">
        <v>10948</v>
      </c>
      <c r="I5987" s="113" t="s">
        <v>7900</v>
      </c>
    </row>
    <row r="5988" spans="1:9" x14ac:dyDescent="0.2">
      <c r="A5988" s="113" t="s">
        <v>10491</v>
      </c>
      <c r="D5988" s="113" t="s">
        <v>7980</v>
      </c>
      <c r="E5988" s="113">
        <f t="shared" si="93"/>
        <v>30504025</v>
      </c>
      <c r="F5988" s="113" t="s">
        <v>11571</v>
      </c>
      <c r="G5988" s="113" t="s">
        <v>9792</v>
      </c>
      <c r="H5988" s="113" t="s">
        <v>10948</v>
      </c>
      <c r="I5988" s="113" t="s">
        <v>7904</v>
      </c>
    </row>
    <row r="5989" spans="1:9" x14ac:dyDescent="0.2">
      <c r="A5989" s="113" t="s">
        <v>10491</v>
      </c>
      <c r="D5989" s="113" t="s">
        <v>7981</v>
      </c>
      <c r="E5989" s="113">
        <f t="shared" si="93"/>
        <v>30504030</v>
      </c>
      <c r="F5989" s="113" t="s">
        <v>11571</v>
      </c>
      <c r="G5989" s="113" t="s">
        <v>9792</v>
      </c>
      <c r="H5989" s="113" t="s">
        <v>10948</v>
      </c>
      <c r="I5989" s="113" t="s">
        <v>10074</v>
      </c>
    </row>
    <row r="5990" spans="1:9" x14ac:dyDescent="0.2">
      <c r="A5990" s="113" t="s">
        <v>10491</v>
      </c>
      <c r="D5990" s="113" t="s">
        <v>7982</v>
      </c>
      <c r="E5990" s="113">
        <f t="shared" si="93"/>
        <v>30504031</v>
      </c>
      <c r="F5990" s="113" t="s">
        <v>11571</v>
      </c>
      <c r="G5990" s="113" t="s">
        <v>9792</v>
      </c>
      <c r="H5990" s="113" t="s">
        <v>10948</v>
      </c>
      <c r="I5990" s="113" t="s">
        <v>7983</v>
      </c>
    </row>
    <row r="5991" spans="1:9" x14ac:dyDescent="0.2">
      <c r="A5991" s="113" t="s">
        <v>10491</v>
      </c>
      <c r="D5991" s="113" t="s">
        <v>7984</v>
      </c>
      <c r="E5991" s="113">
        <f t="shared" si="93"/>
        <v>30504032</v>
      </c>
      <c r="F5991" s="113" t="s">
        <v>11571</v>
      </c>
      <c r="G5991" s="113" t="s">
        <v>9792</v>
      </c>
      <c r="H5991" s="113" t="s">
        <v>10948</v>
      </c>
      <c r="I5991" s="113" t="s">
        <v>7985</v>
      </c>
    </row>
    <row r="5992" spans="1:9" x14ac:dyDescent="0.2">
      <c r="A5992" s="113" t="s">
        <v>10491</v>
      </c>
      <c r="D5992" s="113" t="s">
        <v>7986</v>
      </c>
      <c r="E5992" s="113">
        <f t="shared" si="93"/>
        <v>30504033</v>
      </c>
      <c r="F5992" s="113" t="s">
        <v>11571</v>
      </c>
      <c r="G5992" s="113" t="s">
        <v>9792</v>
      </c>
      <c r="H5992" s="113" t="s">
        <v>10948</v>
      </c>
      <c r="I5992" s="113" t="s">
        <v>14880</v>
      </c>
    </row>
    <row r="5993" spans="1:9" x14ac:dyDescent="0.2">
      <c r="A5993" s="113" t="s">
        <v>10491</v>
      </c>
      <c r="D5993" s="113" t="s">
        <v>7987</v>
      </c>
      <c r="E5993" s="113">
        <f t="shared" si="93"/>
        <v>30504034</v>
      </c>
      <c r="F5993" s="113" t="s">
        <v>11571</v>
      </c>
      <c r="G5993" s="113" t="s">
        <v>9792</v>
      </c>
      <c r="H5993" s="113" t="s">
        <v>10948</v>
      </c>
      <c r="I5993" s="113" t="s">
        <v>8085</v>
      </c>
    </row>
    <row r="5994" spans="1:9" x14ac:dyDescent="0.2">
      <c r="A5994" s="113" t="s">
        <v>10491</v>
      </c>
      <c r="D5994" s="113" t="s">
        <v>5227</v>
      </c>
      <c r="E5994" s="113">
        <f t="shared" si="93"/>
        <v>30504036</v>
      </c>
      <c r="F5994" s="113" t="s">
        <v>11571</v>
      </c>
      <c r="G5994" s="113" t="s">
        <v>9792</v>
      </c>
      <c r="H5994" s="113" t="s">
        <v>10948</v>
      </c>
      <c r="I5994" s="113" t="s">
        <v>7906</v>
      </c>
    </row>
    <row r="5995" spans="1:9" x14ac:dyDescent="0.2">
      <c r="A5995" s="113" t="s">
        <v>10491</v>
      </c>
      <c r="D5995" s="113" t="s">
        <v>5228</v>
      </c>
      <c r="E5995" s="113">
        <f t="shared" si="93"/>
        <v>30504099</v>
      </c>
      <c r="F5995" s="113" t="s">
        <v>11571</v>
      </c>
      <c r="G5995" s="113" t="s">
        <v>9792</v>
      </c>
      <c r="H5995" s="113" t="s">
        <v>10948</v>
      </c>
      <c r="I5995" s="113" t="s">
        <v>7789</v>
      </c>
    </row>
    <row r="5996" spans="1:9" x14ac:dyDescent="0.2">
      <c r="A5996" s="113" t="s">
        <v>10491</v>
      </c>
      <c r="D5996" s="113" t="s">
        <v>5229</v>
      </c>
      <c r="E5996" s="113">
        <f t="shared" si="93"/>
        <v>30504101</v>
      </c>
      <c r="F5996" s="113" t="s">
        <v>11571</v>
      </c>
      <c r="G5996" s="113" t="s">
        <v>9792</v>
      </c>
      <c r="H5996" s="113" t="s">
        <v>5230</v>
      </c>
      <c r="I5996" s="113" t="s">
        <v>5231</v>
      </c>
    </row>
    <row r="5997" spans="1:9" x14ac:dyDescent="0.2">
      <c r="A5997" s="113" t="s">
        <v>10491</v>
      </c>
      <c r="D5997" s="113" t="s">
        <v>5232</v>
      </c>
      <c r="E5997" s="113">
        <f t="shared" si="93"/>
        <v>30504102</v>
      </c>
      <c r="F5997" s="113" t="s">
        <v>11571</v>
      </c>
      <c r="G5997" s="113" t="s">
        <v>9792</v>
      </c>
      <c r="H5997" s="113" t="s">
        <v>5230</v>
      </c>
      <c r="I5997" s="113" t="s">
        <v>5233</v>
      </c>
    </row>
    <row r="5998" spans="1:9" x14ac:dyDescent="0.2">
      <c r="A5998" s="113" t="s">
        <v>10491</v>
      </c>
      <c r="D5998" s="113" t="s">
        <v>5234</v>
      </c>
      <c r="E5998" s="113">
        <f t="shared" si="93"/>
        <v>30504103</v>
      </c>
      <c r="F5998" s="113" t="s">
        <v>11571</v>
      </c>
      <c r="G5998" s="113" t="s">
        <v>9792</v>
      </c>
      <c r="H5998" s="113" t="s">
        <v>5230</v>
      </c>
      <c r="I5998" s="113" t="s">
        <v>5235</v>
      </c>
    </row>
    <row r="5999" spans="1:9" x14ac:dyDescent="0.2">
      <c r="A5999" s="113" t="s">
        <v>10491</v>
      </c>
      <c r="D5999" s="113" t="s">
        <v>5236</v>
      </c>
      <c r="E5999" s="113">
        <f t="shared" si="93"/>
        <v>30504115</v>
      </c>
      <c r="F5999" s="113" t="s">
        <v>11571</v>
      </c>
      <c r="G5999" s="113" t="s">
        <v>9792</v>
      </c>
      <c r="H5999" s="113" t="s">
        <v>5230</v>
      </c>
      <c r="I5999" s="113" t="s">
        <v>5237</v>
      </c>
    </row>
    <row r="6000" spans="1:9" x14ac:dyDescent="0.2">
      <c r="A6000" s="113" t="s">
        <v>10491</v>
      </c>
      <c r="D6000" s="113" t="s">
        <v>5238</v>
      </c>
      <c r="E6000" s="113">
        <f t="shared" si="93"/>
        <v>30504119</v>
      </c>
      <c r="F6000" s="113" t="s">
        <v>11571</v>
      </c>
      <c r="G6000" s="113" t="s">
        <v>9792</v>
      </c>
      <c r="H6000" s="113" t="s">
        <v>5230</v>
      </c>
      <c r="I6000" s="113" t="s">
        <v>5239</v>
      </c>
    </row>
    <row r="6001" spans="1:9" x14ac:dyDescent="0.2">
      <c r="A6001" s="113" t="s">
        <v>10491</v>
      </c>
      <c r="D6001" s="113" t="s">
        <v>5240</v>
      </c>
      <c r="E6001" s="113">
        <f t="shared" si="93"/>
        <v>30504129</v>
      </c>
      <c r="F6001" s="113" t="s">
        <v>11571</v>
      </c>
      <c r="G6001" s="113" t="s">
        <v>9792</v>
      </c>
      <c r="H6001" s="113" t="s">
        <v>5230</v>
      </c>
      <c r="I6001" s="113" t="s">
        <v>5241</v>
      </c>
    </row>
    <row r="6002" spans="1:9" x14ac:dyDescent="0.2">
      <c r="A6002" s="113" t="s">
        <v>10491</v>
      </c>
      <c r="D6002" s="113" t="s">
        <v>5242</v>
      </c>
      <c r="E6002" s="113">
        <f t="shared" si="93"/>
        <v>30504130</v>
      </c>
      <c r="F6002" s="113" t="s">
        <v>11571</v>
      </c>
      <c r="G6002" s="113" t="s">
        <v>9792</v>
      </c>
      <c r="H6002" s="113" t="s">
        <v>5230</v>
      </c>
      <c r="I6002" s="113" t="s">
        <v>5243</v>
      </c>
    </row>
    <row r="6003" spans="1:9" x14ac:dyDescent="0.2">
      <c r="A6003" s="113" t="s">
        <v>10491</v>
      </c>
      <c r="D6003" s="113" t="s">
        <v>5244</v>
      </c>
      <c r="E6003" s="113">
        <f t="shared" si="93"/>
        <v>30504131</v>
      </c>
      <c r="F6003" s="113" t="s">
        <v>11571</v>
      </c>
      <c r="G6003" s="113" t="s">
        <v>9792</v>
      </c>
      <c r="H6003" s="113" t="s">
        <v>5230</v>
      </c>
      <c r="I6003" s="113" t="s">
        <v>5245</v>
      </c>
    </row>
    <row r="6004" spans="1:9" x14ac:dyDescent="0.2">
      <c r="A6004" s="113" t="s">
        <v>10491</v>
      </c>
      <c r="D6004" s="113" t="s">
        <v>5246</v>
      </c>
      <c r="E6004" s="113">
        <f t="shared" si="93"/>
        <v>30504132</v>
      </c>
      <c r="F6004" s="113" t="s">
        <v>11571</v>
      </c>
      <c r="G6004" s="113" t="s">
        <v>9792</v>
      </c>
      <c r="H6004" s="113" t="s">
        <v>5230</v>
      </c>
      <c r="I6004" s="113" t="s">
        <v>5247</v>
      </c>
    </row>
    <row r="6005" spans="1:9" x14ac:dyDescent="0.2">
      <c r="A6005" s="113" t="s">
        <v>10491</v>
      </c>
      <c r="D6005" s="113" t="s">
        <v>5248</v>
      </c>
      <c r="E6005" s="113">
        <f t="shared" si="93"/>
        <v>30504133</v>
      </c>
      <c r="F6005" s="113" t="s">
        <v>11571</v>
      </c>
      <c r="G6005" s="113" t="s">
        <v>9792</v>
      </c>
      <c r="H6005" s="113" t="s">
        <v>5230</v>
      </c>
      <c r="I6005" s="113" t="s">
        <v>5249</v>
      </c>
    </row>
    <row r="6006" spans="1:9" x14ac:dyDescent="0.2">
      <c r="A6006" s="113" t="s">
        <v>10491</v>
      </c>
      <c r="D6006" s="113" t="s">
        <v>5250</v>
      </c>
      <c r="E6006" s="113">
        <f t="shared" si="93"/>
        <v>30504139</v>
      </c>
      <c r="F6006" s="113" t="s">
        <v>11571</v>
      </c>
      <c r="G6006" s="113" t="s">
        <v>9792</v>
      </c>
      <c r="H6006" s="113" t="s">
        <v>5230</v>
      </c>
      <c r="I6006" s="113" t="s">
        <v>5251</v>
      </c>
    </row>
    <row r="6007" spans="1:9" x14ac:dyDescent="0.2">
      <c r="A6007" s="113" t="s">
        <v>10491</v>
      </c>
      <c r="D6007" s="113" t="s">
        <v>5252</v>
      </c>
      <c r="E6007" s="113">
        <f t="shared" si="93"/>
        <v>30504140</v>
      </c>
      <c r="F6007" s="113" t="s">
        <v>11571</v>
      </c>
      <c r="G6007" s="113" t="s">
        <v>9792</v>
      </c>
      <c r="H6007" s="113" t="s">
        <v>5230</v>
      </c>
      <c r="I6007" s="113" t="s">
        <v>5253</v>
      </c>
    </row>
    <row r="6008" spans="1:9" x14ac:dyDescent="0.2">
      <c r="A6008" s="113" t="s">
        <v>10491</v>
      </c>
      <c r="D6008" s="113" t="s">
        <v>5254</v>
      </c>
      <c r="E6008" s="113">
        <f t="shared" si="93"/>
        <v>30504141</v>
      </c>
      <c r="F6008" s="113" t="s">
        <v>11571</v>
      </c>
      <c r="G6008" s="113" t="s">
        <v>9792</v>
      </c>
      <c r="H6008" s="113" t="s">
        <v>5230</v>
      </c>
      <c r="I6008" s="113" t="s">
        <v>5255</v>
      </c>
    </row>
    <row r="6009" spans="1:9" x14ac:dyDescent="0.2">
      <c r="A6009" s="113" t="s">
        <v>10491</v>
      </c>
      <c r="D6009" s="113" t="s">
        <v>5256</v>
      </c>
      <c r="E6009" s="113">
        <f t="shared" si="93"/>
        <v>30504142</v>
      </c>
      <c r="F6009" s="113" t="s">
        <v>11571</v>
      </c>
      <c r="G6009" s="113" t="s">
        <v>9792</v>
      </c>
      <c r="H6009" s="113" t="s">
        <v>5230</v>
      </c>
      <c r="I6009" s="113" t="s">
        <v>5257</v>
      </c>
    </row>
    <row r="6010" spans="1:9" x14ac:dyDescent="0.2">
      <c r="A6010" s="113" t="s">
        <v>10491</v>
      </c>
      <c r="D6010" s="113" t="s">
        <v>5258</v>
      </c>
      <c r="E6010" s="113">
        <f t="shared" si="93"/>
        <v>30504149</v>
      </c>
      <c r="F6010" s="113" t="s">
        <v>11571</v>
      </c>
      <c r="G6010" s="113" t="s">
        <v>9792</v>
      </c>
      <c r="H6010" s="113" t="s">
        <v>5230</v>
      </c>
      <c r="I6010" s="113" t="s">
        <v>5259</v>
      </c>
    </row>
    <row r="6011" spans="1:9" x14ac:dyDescent="0.2">
      <c r="A6011" s="113" t="s">
        <v>10491</v>
      </c>
      <c r="D6011" s="113" t="s">
        <v>5260</v>
      </c>
      <c r="E6011" s="113">
        <f t="shared" si="93"/>
        <v>30504150</v>
      </c>
      <c r="F6011" s="113" t="s">
        <v>11571</v>
      </c>
      <c r="G6011" s="113" t="s">
        <v>9792</v>
      </c>
      <c r="H6011" s="113" t="s">
        <v>5230</v>
      </c>
      <c r="I6011" s="113" t="s">
        <v>5261</v>
      </c>
    </row>
    <row r="6012" spans="1:9" x14ac:dyDescent="0.2">
      <c r="A6012" s="113" t="s">
        <v>10491</v>
      </c>
      <c r="D6012" s="113" t="s">
        <v>5262</v>
      </c>
      <c r="E6012" s="113">
        <f t="shared" si="93"/>
        <v>30504151</v>
      </c>
      <c r="F6012" s="113" t="s">
        <v>11571</v>
      </c>
      <c r="G6012" s="113" t="s">
        <v>9792</v>
      </c>
      <c r="H6012" s="113" t="s">
        <v>5230</v>
      </c>
      <c r="I6012" s="113" t="s">
        <v>5263</v>
      </c>
    </row>
    <row r="6013" spans="1:9" x14ac:dyDescent="0.2">
      <c r="A6013" s="113" t="s">
        <v>10491</v>
      </c>
      <c r="D6013" s="113" t="s">
        <v>5264</v>
      </c>
      <c r="E6013" s="113">
        <f t="shared" si="93"/>
        <v>30504160</v>
      </c>
      <c r="F6013" s="113" t="s">
        <v>11571</v>
      </c>
      <c r="G6013" s="113" t="s">
        <v>9792</v>
      </c>
      <c r="H6013" s="113" t="s">
        <v>5230</v>
      </c>
      <c r="I6013" s="113" t="s">
        <v>5265</v>
      </c>
    </row>
    <row r="6014" spans="1:9" x14ac:dyDescent="0.2">
      <c r="A6014" s="113" t="s">
        <v>10491</v>
      </c>
      <c r="D6014" s="113" t="s">
        <v>5266</v>
      </c>
      <c r="E6014" s="113">
        <f t="shared" si="93"/>
        <v>30504170</v>
      </c>
      <c r="F6014" s="113" t="s">
        <v>11571</v>
      </c>
      <c r="G6014" s="113" t="s">
        <v>9792</v>
      </c>
      <c r="H6014" s="113" t="s">
        <v>5230</v>
      </c>
      <c r="I6014" s="113" t="s">
        <v>5267</v>
      </c>
    </row>
    <row r="6015" spans="1:9" x14ac:dyDescent="0.2">
      <c r="A6015" s="113" t="s">
        <v>10491</v>
      </c>
      <c r="D6015" s="113" t="s">
        <v>5268</v>
      </c>
      <c r="E6015" s="113">
        <f t="shared" si="93"/>
        <v>30504171</v>
      </c>
      <c r="F6015" s="113" t="s">
        <v>11571</v>
      </c>
      <c r="G6015" s="113" t="s">
        <v>9792</v>
      </c>
      <c r="H6015" s="113" t="s">
        <v>5230</v>
      </c>
      <c r="I6015" s="113" t="s">
        <v>5269</v>
      </c>
    </row>
    <row r="6016" spans="1:9" x14ac:dyDescent="0.2">
      <c r="A6016" s="113" t="s">
        <v>10491</v>
      </c>
      <c r="D6016" s="113" t="s">
        <v>5270</v>
      </c>
      <c r="E6016" s="113">
        <f t="shared" si="93"/>
        <v>30504172</v>
      </c>
      <c r="F6016" s="113" t="s">
        <v>11571</v>
      </c>
      <c r="G6016" s="113" t="s">
        <v>9792</v>
      </c>
      <c r="H6016" s="113" t="s">
        <v>5230</v>
      </c>
      <c r="I6016" s="113" t="s">
        <v>5271</v>
      </c>
    </row>
    <row r="6017" spans="1:9" x14ac:dyDescent="0.2">
      <c r="A6017" s="113" t="s">
        <v>10491</v>
      </c>
      <c r="D6017" s="113" t="s">
        <v>5272</v>
      </c>
      <c r="E6017" s="113">
        <f t="shared" si="93"/>
        <v>30504201</v>
      </c>
      <c r="F6017" s="113" t="s">
        <v>11571</v>
      </c>
      <c r="G6017" s="113" t="s">
        <v>9792</v>
      </c>
      <c r="H6017" s="113" t="s">
        <v>5273</v>
      </c>
      <c r="I6017" s="113" t="s">
        <v>5231</v>
      </c>
    </row>
    <row r="6018" spans="1:9" x14ac:dyDescent="0.2">
      <c r="A6018" s="113" t="s">
        <v>10491</v>
      </c>
      <c r="D6018" s="113" t="s">
        <v>5274</v>
      </c>
      <c r="E6018" s="113">
        <f t="shared" ref="E6018:E6081" si="94">VALUE(D6018)</f>
        <v>30504202</v>
      </c>
      <c r="F6018" s="113" t="s">
        <v>11571</v>
      </c>
      <c r="G6018" s="113" t="s">
        <v>9792</v>
      </c>
      <c r="H6018" s="113" t="s">
        <v>5273</v>
      </c>
      <c r="I6018" s="113" t="s">
        <v>5233</v>
      </c>
    </row>
    <row r="6019" spans="1:9" x14ac:dyDescent="0.2">
      <c r="A6019" s="113" t="s">
        <v>10491</v>
      </c>
      <c r="D6019" s="113" t="s">
        <v>5275</v>
      </c>
      <c r="E6019" s="113">
        <f t="shared" si="94"/>
        <v>30504203</v>
      </c>
      <c r="F6019" s="113" t="s">
        <v>11571</v>
      </c>
      <c r="G6019" s="113" t="s">
        <v>9792</v>
      </c>
      <c r="H6019" s="113" t="s">
        <v>5273</v>
      </c>
      <c r="I6019" s="113" t="s">
        <v>5235</v>
      </c>
    </row>
    <row r="6020" spans="1:9" x14ac:dyDescent="0.2">
      <c r="A6020" s="113" t="s">
        <v>10491</v>
      </c>
      <c r="D6020" s="113" t="s">
        <v>5276</v>
      </c>
      <c r="E6020" s="113">
        <f t="shared" si="94"/>
        <v>30504215</v>
      </c>
      <c r="F6020" s="113" t="s">
        <v>11571</v>
      </c>
      <c r="G6020" s="113" t="s">
        <v>9792</v>
      </c>
      <c r="H6020" s="113" t="s">
        <v>5273</v>
      </c>
      <c r="I6020" s="113" t="s">
        <v>5237</v>
      </c>
    </row>
    <row r="6021" spans="1:9" x14ac:dyDescent="0.2">
      <c r="A6021" s="113" t="s">
        <v>10491</v>
      </c>
      <c r="D6021" s="113" t="s">
        <v>5277</v>
      </c>
      <c r="E6021" s="113">
        <f t="shared" si="94"/>
        <v>30504219</v>
      </c>
      <c r="F6021" s="113" t="s">
        <v>11571</v>
      </c>
      <c r="G6021" s="113" t="s">
        <v>9792</v>
      </c>
      <c r="H6021" s="113" t="s">
        <v>5273</v>
      </c>
      <c r="I6021" s="113" t="s">
        <v>5239</v>
      </c>
    </row>
    <row r="6022" spans="1:9" x14ac:dyDescent="0.2">
      <c r="A6022" s="113" t="s">
        <v>10491</v>
      </c>
      <c r="D6022" s="113" t="s">
        <v>5278</v>
      </c>
      <c r="E6022" s="113">
        <f t="shared" si="94"/>
        <v>30504230</v>
      </c>
      <c r="F6022" s="113" t="s">
        <v>11571</v>
      </c>
      <c r="G6022" s="113" t="s">
        <v>9792</v>
      </c>
      <c r="H6022" s="113" t="s">
        <v>5273</v>
      </c>
      <c r="I6022" s="113" t="s">
        <v>5243</v>
      </c>
    </row>
    <row r="6023" spans="1:9" x14ac:dyDescent="0.2">
      <c r="A6023" s="113" t="s">
        <v>10491</v>
      </c>
      <c r="D6023" s="113" t="s">
        <v>5279</v>
      </c>
      <c r="E6023" s="113">
        <f t="shared" si="94"/>
        <v>30504231</v>
      </c>
      <c r="F6023" s="113" t="s">
        <v>11571</v>
      </c>
      <c r="G6023" s="113" t="s">
        <v>9792</v>
      </c>
      <c r="H6023" s="113" t="s">
        <v>5273</v>
      </c>
      <c r="I6023" s="113" t="s">
        <v>5245</v>
      </c>
    </row>
    <row r="6024" spans="1:9" x14ac:dyDescent="0.2">
      <c r="A6024" s="113" t="s">
        <v>10491</v>
      </c>
      <c r="D6024" s="113" t="s">
        <v>5280</v>
      </c>
      <c r="E6024" s="113">
        <f t="shared" si="94"/>
        <v>30504232</v>
      </c>
      <c r="F6024" s="113" t="s">
        <v>11571</v>
      </c>
      <c r="G6024" s="113" t="s">
        <v>9792</v>
      </c>
      <c r="H6024" s="113" t="s">
        <v>5273</v>
      </c>
      <c r="I6024" s="113" t="s">
        <v>5247</v>
      </c>
    </row>
    <row r="6025" spans="1:9" x14ac:dyDescent="0.2">
      <c r="A6025" s="113" t="s">
        <v>10491</v>
      </c>
      <c r="D6025" s="113" t="s">
        <v>5281</v>
      </c>
      <c r="E6025" s="113">
        <f t="shared" si="94"/>
        <v>30504233</v>
      </c>
      <c r="F6025" s="113" t="s">
        <v>11571</v>
      </c>
      <c r="G6025" s="113" t="s">
        <v>9792</v>
      </c>
      <c r="H6025" s="113" t="s">
        <v>5273</v>
      </c>
      <c r="I6025" s="113" t="s">
        <v>5249</v>
      </c>
    </row>
    <row r="6026" spans="1:9" x14ac:dyDescent="0.2">
      <c r="A6026" s="113" t="s">
        <v>10491</v>
      </c>
      <c r="D6026" s="113" t="s">
        <v>5282</v>
      </c>
      <c r="E6026" s="113">
        <f t="shared" si="94"/>
        <v>30504239</v>
      </c>
      <c r="F6026" s="113" t="s">
        <v>11571</v>
      </c>
      <c r="G6026" s="113" t="s">
        <v>9792</v>
      </c>
      <c r="H6026" s="113" t="s">
        <v>5273</v>
      </c>
      <c r="I6026" s="113" t="s">
        <v>5251</v>
      </c>
    </row>
    <row r="6027" spans="1:9" x14ac:dyDescent="0.2">
      <c r="A6027" s="113" t="s">
        <v>10491</v>
      </c>
      <c r="D6027" s="113" t="s">
        <v>5283</v>
      </c>
      <c r="E6027" s="113">
        <f t="shared" si="94"/>
        <v>30504250</v>
      </c>
      <c r="F6027" s="113" t="s">
        <v>11571</v>
      </c>
      <c r="G6027" s="113" t="s">
        <v>9792</v>
      </c>
      <c r="H6027" s="113" t="s">
        <v>5273</v>
      </c>
      <c r="I6027" s="113" t="s">
        <v>5261</v>
      </c>
    </row>
    <row r="6028" spans="1:9" x14ac:dyDescent="0.2">
      <c r="A6028" s="113" t="s">
        <v>10491</v>
      </c>
      <c r="D6028" s="113" t="s">
        <v>5284</v>
      </c>
      <c r="E6028" s="113">
        <f t="shared" si="94"/>
        <v>30504270</v>
      </c>
      <c r="F6028" s="113" t="s">
        <v>11571</v>
      </c>
      <c r="G6028" s="113" t="s">
        <v>9792</v>
      </c>
      <c r="H6028" s="113" t="s">
        <v>5273</v>
      </c>
      <c r="I6028" s="113" t="s">
        <v>5267</v>
      </c>
    </row>
    <row r="6029" spans="1:9" x14ac:dyDescent="0.2">
      <c r="A6029" s="113" t="s">
        <v>10491</v>
      </c>
      <c r="D6029" s="113" t="s">
        <v>5285</v>
      </c>
      <c r="E6029" s="113">
        <f t="shared" si="94"/>
        <v>30504271</v>
      </c>
      <c r="F6029" s="113" t="s">
        <v>11571</v>
      </c>
      <c r="G6029" s="113" t="s">
        <v>9792</v>
      </c>
      <c r="H6029" s="113" t="s">
        <v>5273</v>
      </c>
      <c r="I6029" s="113" t="s">
        <v>5269</v>
      </c>
    </row>
    <row r="6030" spans="1:9" x14ac:dyDescent="0.2">
      <c r="A6030" s="113" t="s">
        <v>10491</v>
      </c>
      <c r="D6030" s="113" t="s">
        <v>5286</v>
      </c>
      <c r="E6030" s="113">
        <f t="shared" si="94"/>
        <v>30504272</v>
      </c>
      <c r="F6030" s="113" t="s">
        <v>11571</v>
      </c>
      <c r="G6030" s="113" t="s">
        <v>9792</v>
      </c>
      <c r="H6030" s="113" t="s">
        <v>5273</v>
      </c>
      <c r="I6030" s="113" t="s">
        <v>5271</v>
      </c>
    </row>
    <row r="6031" spans="1:9" x14ac:dyDescent="0.2">
      <c r="A6031" s="113" t="s">
        <v>10491</v>
      </c>
      <c r="D6031" s="113" t="s">
        <v>5287</v>
      </c>
      <c r="E6031" s="113">
        <f t="shared" si="94"/>
        <v>30504301</v>
      </c>
      <c r="F6031" s="113" t="s">
        <v>11571</v>
      </c>
      <c r="G6031" s="113" t="s">
        <v>9792</v>
      </c>
      <c r="H6031" s="113" t="s">
        <v>5288</v>
      </c>
      <c r="I6031" s="113" t="s">
        <v>5231</v>
      </c>
    </row>
    <row r="6032" spans="1:9" x14ac:dyDescent="0.2">
      <c r="A6032" s="113" t="s">
        <v>10491</v>
      </c>
      <c r="D6032" s="113" t="s">
        <v>5289</v>
      </c>
      <c r="E6032" s="113">
        <f t="shared" si="94"/>
        <v>30504302</v>
      </c>
      <c r="F6032" s="113" t="s">
        <v>11571</v>
      </c>
      <c r="G6032" s="113" t="s">
        <v>9792</v>
      </c>
      <c r="H6032" s="113" t="s">
        <v>5288</v>
      </c>
      <c r="I6032" s="113" t="s">
        <v>5233</v>
      </c>
    </row>
    <row r="6033" spans="1:9" x14ac:dyDescent="0.2">
      <c r="A6033" s="113" t="s">
        <v>10491</v>
      </c>
      <c r="D6033" s="113" t="s">
        <v>5290</v>
      </c>
      <c r="E6033" s="113">
        <f t="shared" si="94"/>
        <v>30504303</v>
      </c>
      <c r="F6033" s="113" t="s">
        <v>11571</v>
      </c>
      <c r="G6033" s="113" t="s">
        <v>9792</v>
      </c>
      <c r="H6033" s="113" t="s">
        <v>5288</v>
      </c>
      <c r="I6033" s="113" t="s">
        <v>5235</v>
      </c>
    </row>
    <row r="6034" spans="1:9" x14ac:dyDescent="0.2">
      <c r="A6034" s="113" t="s">
        <v>10491</v>
      </c>
      <c r="D6034" s="113" t="s">
        <v>5291</v>
      </c>
      <c r="E6034" s="113">
        <f t="shared" si="94"/>
        <v>30504315</v>
      </c>
      <c r="F6034" s="113" t="s">
        <v>11571</v>
      </c>
      <c r="G6034" s="113" t="s">
        <v>9792</v>
      </c>
      <c r="H6034" s="113" t="s">
        <v>5288</v>
      </c>
      <c r="I6034" s="113" t="s">
        <v>5237</v>
      </c>
    </row>
    <row r="6035" spans="1:9" x14ac:dyDescent="0.2">
      <c r="A6035" s="113" t="s">
        <v>10491</v>
      </c>
      <c r="D6035" s="113" t="s">
        <v>5292</v>
      </c>
      <c r="E6035" s="113">
        <f t="shared" si="94"/>
        <v>30504319</v>
      </c>
      <c r="F6035" s="113" t="s">
        <v>11571</v>
      </c>
      <c r="G6035" s="113" t="s">
        <v>9792</v>
      </c>
      <c r="H6035" s="113" t="s">
        <v>5288</v>
      </c>
      <c r="I6035" s="113" t="s">
        <v>5239</v>
      </c>
    </row>
    <row r="6036" spans="1:9" x14ac:dyDescent="0.2">
      <c r="A6036" s="113" t="s">
        <v>10491</v>
      </c>
      <c r="D6036" s="113" t="s">
        <v>5293</v>
      </c>
      <c r="E6036" s="113">
        <f t="shared" si="94"/>
        <v>30504329</v>
      </c>
      <c r="F6036" s="113" t="s">
        <v>11571</v>
      </c>
      <c r="G6036" s="113" t="s">
        <v>9792</v>
      </c>
      <c r="H6036" s="113" t="s">
        <v>5288</v>
      </c>
      <c r="I6036" s="113" t="s">
        <v>5241</v>
      </c>
    </row>
    <row r="6037" spans="1:9" x14ac:dyDescent="0.2">
      <c r="A6037" s="113" t="s">
        <v>10491</v>
      </c>
      <c r="D6037" s="113" t="s">
        <v>5294</v>
      </c>
      <c r="E6037" s="113">
        <f t="shared" si="94"/>
        <v>30504330</v>
      </c>
      <c r="F6037" s="113" t="s">
        <v>11571</v>
      </c>
      <c r="G6037" s="113" t="s">
        <v>9792</v>
      </c>
      <c r="H6037" s="113" t="s">
        <v>5288</v>
      </c>
      <c r="I6037" s="113" t="s">
        <v>5243</v>
      </c>
    </row>
    <row r="6038" spans="1:9" x14ac:dyDescent="0.2">
      <c r="A6038" s="113" t="s">
        <v>10491</v>
      </c>
      <c r="D6038" s="113" t="s">
        <v>5295</v>
      </c>
      <c r="E6038" s="113">
        <f t="shared" si="94"/>
        <v>30504331</v>
      </c>
      <c r="F6038" s="113" t="s">
        <v>11571</v>
      </c>
      <c r="G6038" s="113" t="s">
        <v>9792</v>
      </c>
      <c r="H6038" s="113" t="s">
        <v>5288</v>
      </c>
      <c r="I6038" s="113" t="s">
        <v>5245</v>
      </c>
    </row>
    <row r="6039" spans="1:9" x14ac:dyDescent="0.2">
      <c r="A6039" s="113" t="s">
        <v>10491</v>
      </c>
      <c r="D6039" s="113" t="s">
        <v>5296</v>
      </c>
      <c r="E6039" s="113">
        <f t="shared" si="94"/>
        <v>30504332</v>
      </c>
      <c r="F6039" s="113" t="s">
        <v>11571</v>
      </c>
      <c r="G6039" s="113" t="s">
        <v>9792</v>
      </c>
      <c r="H6039" s="113" t="s">
        <v>5288</v>
      </c>
      <c r="I6039" s="113" t="s">
        <v>5247</v>
      </c>
    </row>
    <row r="6040" spans="1:9" x14ac:dyDescent="0.2">
      <c r="A6040" s="113" t="s">
        <v>10491</v>
      </c>
      <c r="D6040" s="113" t="s">
        <v>5297</v>
      </c>
      <c r="E6040" s="113">
        <f t="shared" si="94"/>
        <v>30504333</v>
      </c>
      <c r="F6040" s="113" t="s">
        <v>11571</v>
      </c>
      <c r="G6040" s="113" t="s">
        <v>9792</v>
      </c>
      <c r="H6040" s="113" t="s">
        <v>5288</v>
      </c>
      <c r="I6040" s="113" t="s">
        <v>5249</v>
      </c>
    </row>
    <row r="6041" spans="1:9" x14ac:dyDescent="0.2">
      <c r="A6041" s="113" t="s">
        <v>10491</v>
      </c>
      <c r="D6041" s="113" t="s">
        <v>5298</v>
      </c>
      <c r="E6041" s="113">
        <f t="shared" si="94"/>
        <v>30504339</v>
      </c>
      <c r="F6041" s="113" t="s">
        <v>11571</v>
      </c>
      <c r="G6041" s="113" t="s">
        <v>9792</v>
      </c>
      <c r="H6041" s="113" t="s">
        <v>5288</v>
      </c>
      <c r="I6041" s="113" t="s">
        <v>5251</v>
      </c>
    </row>
    <row r="6042" spans="1:9" x14ac:dyDescent="0.2">
      <c r="A6042" s="113" t="s">
        <v>10491</v>
      </c>
      <c r="D6042" s="113" t="s">
        <v>5299</v>
      </c>
      <c r="E6042" s="113">
        <f t="shared" si="94"/>
        <v>30504340</v>
      </c>
      <c r="F6042" s="113" t="s">
        <v>11571</v>
      </c>
      <c r="G6042" s="113" t="s">
        <v>9792</v>
      </c>
      <c r="H6042" s="113" t="s">
        <v>5288</v>
      </c>
      <c r="I6042" s="113" t="s">
        <v>5253</v>
      </c>
    </row>
    <row r="6043" spans="1:9" x14ac:dyDescent="0.2">
      <c r="A6043" s="113" t="s">
        <v>10491</v>
      </c>
      <c r="D6043" s="113" t="s">
        <v>5300</v>
      </c>
      <c r="E6043" s="113">
        <f t="shared" si="94"/>
        <v>30504341</v>
      </c>
      <c r="F6043" s="113" t="s">
        <v>11571</v>
      </c>
      <c r="G6043" s="113" t="s">
        <v>9792</v>
      </c>
      <c r="H6043" s="113" t="s">
        <v>5288</v>
      </c>
      <c r="I6043" s="113" t="s">
        <v>5255</v>
      </c>
    </row>
    <row r="6044" spans="1:9" x14ac:dyDescent="0.2">
      <c r="A6044" s="113" t="s">
        <v>10491</v>
      </c>
      <c r="D6044" s="113" t="s">
        <v>5301</v>
      </c>
      <c r="E6044" s="113">
        <f t="shared" si="94"/>
        <v>30504342</v>
      </c>
      <c r="F6044" s="113" t="s">
        <v>11571</v>
      </c>
      <c r="G6044" s="113" t="s">
        <v>9792</v>
      </c>
      <c r="H6044" s="113" t="s">
        <v>5288</v>
      </c>
      <c r="I6044" s="113" t="s">
        <v>5257</v>
      </c>
    </row>
    <row r="6045" spans="1:9" x14ac:dyDescent="0.2">
      <c r="A6045" s="113" t="s">
        <v>10491</v>
      </c>
      <c r="D6045" s="113" t="s">
        <v>5302</v>
      </c>
      <c r="E6045" s="113">
        <f t="shared" si="94"/>
        <v>30504349</v>
      </c>
      <c r="F6045" s="113" t="s">
        <v>11571</v>
      </c>
      <c r="G6045" s="113" t="s">
        <v>9792</v>
      </c>
      <c r="H6045" s="113" t="s">
        <v>5288</v>
      </c>
      <c r="I6045" s="113" t="s">
        <v>5259</v>
      </c>
    </row>
    <row r="6046" spans="1:9" x14ac:dyDescent="0.2">
      <c r="A6046" s="113" t="s">
        <v>10491</v>
      </c>
      <c r="D6046" s="113" t="s">
        <v>5303</v>
      </c>
      <c r="E6046" s="113">
        <f t="shared" si="94"/>
        <v>30504350</v>
      </c>
      <c r="F6046" s="113" t="s">
        <v>11571</v>
      </c>
      <c r="G6046" s="113" t="s">
        <v>9792</v>
      </c>
      <c r="H6046" s="113" t="s">
        <v>5288</v>
      </c>
      <c r="I6046" s="113" t="s">
        <v>5261</v>
      </c>
    </row>
    <row r="6047" spans="1:9" x14ac:dyDescent="0.2">
      <c r="A6047" s="113" t="s">
        <v>10491</v>
      </c>
      <c r="D6047" s="113" t="s">
        <v>5304</v>
      </c>
      <c r="E6047" s="113">
        <f t="shared" si="94"/>
        <v>30504351</v>
      </c>
      <c r="F6047" s="113" t="s">
        <v>11571</v>
      </c>
      <c r="G6047" s="113" t="s">
        <v>9792</v>
      </c>
      <c r="H6047" s="113" t="s">
        <v>5288</v>
      </c>
      <c r="I6047" s="113" t="s">
        <v>5263</v>
      </c>
    </row>
    <row r="6048" spans="1:9" x14ac:dyDescent="0.2">
      <c r="A6048" s="113" t="s">
        <v>10491</v>
      </c>
      <c r="D6048" s="113" t="s">
        <v>5305</v>
      </c>
      <c r="E6048" s="113">
        <f t="shared" si="94"/>
        <v>30504370</v>
      </c>
      <c r="F6048" s="113" t="s">
        <v>11571</v>
      </c>
      <c r="G6048" s="113" t="s">
        <v>9792</v>
      </c>
      <c r="H6048" s="113" t="s">
        <v>5288</v>
      </c>
      <c r="I6048" s="113" t="s">
        <v>5267</v>
      </c>
    </row>
    <row r="6049" spans="1:9" x14ac:dyDescent="0.2">
      <c r="A6049" s="113" t="s">
        <v>10491</v>
      </c>
      <c r="D6049" s="113" t="s">
        <v>5306</v>
      </c>
      <c r="E6049" s="113">
        <f t="shared" si="94"/>
        <v>30504371</v>
      </c>
      <c r="F6049" s="113" t="s">
        <v>11571</v>
      </c>
      <c r="G6049" s="113" t="s">
        <v>9792</v>
      </c>
      <c r="H6049" s="113" t="s">
        <v>5288</v>
      </c>
      <c r="I6049" s="113" t="s">
        <v>5269</v>
      </c>
    </row>
    <row r="6050" spans="1:9" x14ac:dyDescent="0.2">
      <c r="A6050" s="113" t="s">
        <v>10491</v>
      </c>
      <c r="D6050" s="113" t="s">
        <v>5307</v>
      </c>
      <c r="E6050" s="113">
        <f t="shared" si="94"/>
        <v>30504372</v>
      </c>
      <c r="F6050" s="113" t="s">
        <v>11571</v>
      </c>
      <c r="G6050" s="113" t="s">
        <v>9792</v>
      </c>
      <c r="H6050" s="113" t="s">
        <v>5288</v>
      </c>
      <c r="I6050" s="113" t="s">
        <v>5271</v>
      </c>
    </row>
    <row r="6051" spans="1:9" x14ac:dyDescent="0.2">
      <c r="A6051" s="113" t="s">
        <v>10491</v>
      </c>
      <c r="D6051" s="113" t="s">
        <v>5308</v>
      </c>
      <c r="E6051" s="113">
        <f t="shared" si="94"/>
        <v>30504401</v>
      </c>
      <c r="F6051" s="113" t="s">
        <v>11571</v>
      </c>
      <c r="G6051" s="113" t="s">
        <v>9792</v>
      </c>
      <c r="H6051" s="113" t="s">
        <v>5309</v>
      </c>
      <c r="I6051" s="113" t="s">
        <v>5231</v>
      </c>
    </row>
    <row r="6052" spans="1:9" x14ac:dyDescent="0.2">
      <c r="A6052" s="113" t="s">
        <v>10491</v>
      </c>
      <c r="D6052" s="113" t="s">
        <v>5310</v>
      </c>
      <c r="E6052" s="113">
        <f t="shared" si="94"/>
        <v>30504402</v>
      </c>
      <c r="F6052" s="113" t="s">
        <v>11571</v>
      </c>
      <c r="G6052" s="113" t="s">
        <v>9792</v>
      </c>
      <c r="H6052" s="113" t="s">
        <v>5309</v>
      </c>
      <c r="I6052" s="113" t="s">
        <v>5233</v>
      </c>
    </row>
    <row r="6053" spans="1:9" x14ac:dyDescent="0.2">
      <c r="A6053" s="113" t="s">
        <v>10491</v>
      </c>
      <c r="D6053" s="113" t="s">
        <v>5311</v>
      </c>
      <c r="E6053" s="113">
        <f t="shared" si="94"/>
        <v>30504403</v>
      </c>
      <c r="F6053" s="113" t="s">
        <v>11571</v>
      </c>
      <c r="G6053" s="113" t="s">
        <v>9792</v>
      </c>
      <c r="H6053" s="113" t="s">
        <v>5309</v>
      </c>
      <c r="I6053" s="113" t="s">
        <v>5235</v>
      </c>
    </row>
    <row r="6054" spans="1:9" x14ac:dyDescent="0.2">
      <c r="A6054" s="113" t="s">
        <v>10491</v>
      </c>
      <c r="D6054" s="113" t="s">
        <v>5312</v>
      </c>
      <c r="E6054" s="113">
        <f t="shared" si="94"/>
        <v>30504415</v>
      </c>
      <c r="F6054" s="113" t="s">
        <v>11571</v>
      </c>
      <c r="G6054" s="113" t="s">
        <v>9792</v>
      </c>
      <c r="H6054" s="113" t="s">
        <v>5309</v>
      </c>
      <c r="I6054" s="113" t="s">
        <v>5237</v>
      </c>
    </row>
    <row r="6055" spans="1:9" x14ac:dyDescent="0.2">
      <c r="A6055" s="113" t="s">
        <v>10491</v>
      </c>
      <c r="D6055" s="113" t="s">
        <v>5313</v>
      </c>
      <c r="E6055" s="113">
        <f t="shared" si="94"/>
        <v>30504419</v>
      </c>
      <c r="F6055" s="113" t="s">
        <v>11571</v>
      </c>
      <c r="G6055" s="113" t="s">
        <v>9792</v>
      </c>
      <c r="H6055" s="113" t="s">
        <v>5309</v>
      </c>
      <c r="I6055" s="113" t="s">
        <v>5239</v>
      </c>
    </row>
    <row r="6056" spans="1:9" x14ac:dyDescent="0.2">
      <c r="A6056" s="113" t="s">
        <v>10491</v>
      </c>
      <c r="D6056" s="113" t="s">
        <v>5314</v>
      </c>
      <c r="E6056" s="113">
        <f t="shared" si="94"/>
        <v>30504430</v>
      </c>
      <c r="F6056" s="113" t="s">
        <v>11571</v>
      </c>
      <c r="G6056" s="113" t="s">
        <v>9792</v>
      </c>
      <c r="H6056" s="113" t="s">
        <v>5309</v>
      </c>
      <c r="I6056" s="113" t="s">
        <v>5243</v>
      </c>
    </row>
    <row r="6057" spans="1:9" x14ac:dyDescent="0.2">
      <c r="A6057" s="113" t="s">
        <v>10491</v>
      </c>
      <c r="D6057" s="113" t="s">
        <v>5315</v>
      </c>
      <c r="E6057" s="113">
        <f t="shared" si="94"/>
        <v>30504431</v>
      </c>
      <c r="F6057" s="113" t="s">
        <v>11571</v>
      </c>
      <c r="G6057" s="113" t="s">
        <v>9792</v>
      </c>
      <c r="H6057" s="113" t="s">
        <v>5309</v>
      </c>
      <c r="I6057" s="113" t="s">
        <v>5245</v>
      </c>
    </row>
    <row r="6058" spans="1:9" x14ac:dyDescent="0.2">
      <c r="A6058" s="113" t="s">
        <v>10491</v>
      </c>
      <c r="D6058" s="113" t="s">
        <v>5316</v>
      </c>
      <c r="E6058" s="113">
        <f t="shared" si="94"/>
        <v>30504432</v>
      </c>
      <c r="F6058" s="113" t="s">
        <v>11571</v>
      </c>
      <c r="G6058" s="113" t="s">
        <v>9792</v>
      </c>
      <c r="H6058" s="113" t="s">
        <v>5309</v>
      </c>
      <c r="I6058" s="113" t="s">
        <v>5247</v>
      </c>
    </row>
    <row r="6059" spans="1:9" x14ac:dyDescent="0.2">
      <c r="A6059" s="113" t="s">
        <v>10491</v>
      </c>
      <c r="D6059" s="113" t="s">
        <v>5317</v>
      </c>
      <c r="E6059" s="113">
        <f t="shared" si="94"/>
        <v>30504433</v>
      </c>
      <c r="F6059" s="113" t="s">
        <v>11571</v>
      </c>
      <c r="G6059" s="113" t="s">
        <v>9792</v>
      </c>
      <c r="H6059" s="113" t="s">
        <v>5309</v>
      </c>
      <c r="I6059" s="113" t="s">
        <v>5249</v>
      </c>
    </row>
    <row r="6060" spans="1:9" x14ac:dyDescent="0.2">
      <c r="A6060" s="113" t="s">
        <v>10491</v>
      </c>
      <c r="D6060" s="113" t="s">
        <v>5318</v>
      </c>
      <c r="E6060" s="113">
        <f t="shared" si="94"/>
        <v>30504439</v>
      </c>
      <c r="F6060" s="113" t="s">
        <v>11571</v>
      </c>
      <c r="G6060" s="113" t="s">
        <v>9792</v>
      </c>
      <c r="H6060" s="113" t="s">
        <v>5309</v>
      </c>
      <c r="I6060" s="113" t="s">
        <v>5251</v>
      </c>
    </row>
    <row r="6061" spans="1:9" x14ac:dyDescent="0.2">
      <c r="A6061" s="113" t="s">
        <v>10491</v>
      </c>
      <c r="D6061" s="113" t="s">
        <v>5319</v>
      </c>
      <c r="E6061" s="113">
        <f t="shared" si="94"/>
        <v>30504450</v>
      </c>
      <c r="F6061" s="113" t="s">
        <v>11571</v>
      </c>
      <c r="G6061" s="113" t="s">
        <v>9792</v>
      </c>
      <c r="H6061" s="113" t="s">
        <v>5309</v>
      </c>
      <c r="I6061" s="113" t="s">
        <v>5261</v>
      </c>
    </row>
    <row r="6062" spans="1:9" x14ac:dyDescent="0.2">
      <c r="A6062" s="113" t="s">
        <v>10491</v>
      </c>
      <c r="D6062" s="113" t="s">
        <v>5320</v>
      </c>
      <c r="E6062" s="113">
        <f t="shared" si="94"/>
        <v>30504451</v>
      </c>
      <c r="F6062" s="113" t="s">
        <v>11571</v>
      </c>
      <c r="G6062" s="113" t="s">
        <v>9792</v>
      </c>
      <c r="H6062" s="113" t="s">
        <v>5309</v>
      </c>
      <c r="I6062" s="113" t="s">
        <v>5263</v>
      </c>
    </row>
    <row r="6063" spans="1:9" x14ac:dyDescent="0.2">
      <c r="A6063" s="113" t="s">
        <v>10491</v>
      </c>
      <c r="D6063" s="113" t="s">
        <v>5321</v>
      </c>
      <c r="E6063" s="113">
        <f t="shared" si="94"/>
        <v>30504470</v>
      </c>
      <c r="F6063" s="113" t="s">
        <v>11571</v>
      </c>
      <c r="G6063" s="113" t="s">
        <v>9792</v>
      </c>
      <c r="H6063" s="113" t="s">
        <v>5309</v>
      </c>
      <c r="I6063" s="113" t="s">
        <v>5267</v>
      </c>
    </row>
    <row r="6064" spans="1:9" x14ac:dyDescent="0.2">
      <c r="A6064" s="113" t="s">
        <v>10491</v>
      </c>
      <c r="D6064" s="113" t="s">
        <v>5322</v>
      </c>
      <c r="E6064" s="113">
        <f t="shared" si="94"/>
        <v>30504471</v>
      </c>
      <c r="F6064" s="113" t="s">
        <v>11571</v>
      </c>
      <c r="G6064" s="113" t="s">
        <v>9792</v>
      </c>
      <c r="H6064" s="113" t="s">
        <v>5309</v>
      </c>
      <c r="I6064" s="113" t="s">
        <v>5269</v>
      </c>
    </row>
    <row r="6065" spans="1:9" x14ac:dyDescent="0.2">
      <c r="A6065" s="113" t="s">
        <v>10491</v>
      </c>
      <c r="D6065" s="113" t="s">
        <v>5323</v>
      </c>
      <c r="E6065" s="113">
        <f t="shared" si="94"/>
        <v>30504472</v>
      </c>
      <c r="F6065" s="113" t="s">
        <v>11571</v>
      </c>
      <c r="G6065" s="113" t="s">
        <v>9792</v>
      </c>
      <c r="H6065" s="113" t="s">
        <v>5309</v>
      </c>
      <c r="I6065" s="113" t="s">
        <v>5271</v>
      </c>
    </row>
    <row r="6066" spans="1:9" x14ac:dyDescent="0.2">
      <c r="A6066" s="113" t="s">
        <v>10491</v>
      </c>
      <c r="D6066" s="113" t="s">
        <v>5324</v>
      </c>
      <c r="E6066" s="113">
        <f t="shared" si="94"/>
        <v>30504501</v>
      </c>
      <c r="F6066" s="113" t="s">
        <v>11571</v>
      </c>
      <c r="G6066" s="113" t="s">
        <v>9792</v>
      </c>
      <c r="H6066" s="113" t="s">
        <v>5325</v>
      </c>
      <c r="I6066" s="113" t="s">
        <v>5231</v>
      </c>
    </row>
    <row r="6067" spans="1:9" x14ac:dyDescent="0.2">
      <c r="A6067" s="113" t="s">
        <v>10491</v>
      </c>
      <c r="D6067" s="113" t="s">
        <v>5326</v>
      </c>
      <c r="E6067" s="113">
        <f t="shared" si="94"/>
        <v>30504502</v>
      </c>
      <c r="F6067" s="113" t="s">
        <v>11571</v>
      </c>
      <c r="G6067" s="113" t="s">
        <v>9792</v>
      </c>
      <c r="H6067" s="113" t="s">
        <v>5325</v>
      </c>
      <c r="I6067" s="113" t="s">
        <v>5233</v>
      </c>
    </row>
    <row r="6068" spans="1:9" x14ac:dyDescent="0.2">
      <c r="A6068" s="113" t="s">
        <v>10491</v>
      </c>
      <c r="D6068" s="113" t="s">
        <v>5327</v>
      </c>
      <c r="E6068" s="113">
        <f t="shared" si="94"/>
        <v>30504503</v>
      </c>
      <c r="F6068" s="113" t="s">
        <v>11571</v>
      </c>
      <c r="G6068" s="113" t="s">
        <v>9792</v>
      </c>
      <c r="H6068" s="113" t="s">
        <v>5325</v>
      </c>
      <c r="I6068" s="113" t="s">
        <v>5235</v>
      </c>
    </row>
    <row r="6069" spans="1:9" x14ac:dyDescent="0.2">
      <c r="A6069" s="113" t="s">
        <v>10491</v>
      </c>
      <c r="D6069" s="113" t="s">
        <v>5328</v>
      </c>
      <c r="E6069" s="113">
        <f t="shared" si="94"/>
        <v>30504515</v>
      </c>
      <c r="F6069" s="113" t="s">
        <v>11571</v>
      </c>
      <c r="G6069" s="113" t="s">
        <v>9792</v>
      </c>
      <c r="H6069" s="113" t="s">
        <v>5325</v>
      </c>
      <c r="I6069" s="113" t="s">
        <v>5237</v>
      </c>
    </row>
    <row r="6070" spans="1:9" x14ac:dyDescent="0.2">
      <c r="A6070" s="113" t="s">
        <v>10491</v>
      </c>
      <c r="D6070" s="113" t="s">
        <v>5329</v>
      </c>
      <c r="E6070" s="113">
        <f t="shared" si="94"/>
        <v>30504519</v>
      </c>
      <c r="F6070" s="113" t="s">
        <v>11571</v>
      </c>
      <c r="G6070" s="113" t="s">
        <v>9792</v>
      </c>
      <c r="H6070" s="113" t="s">
        <v>5325</v>
      </c>
      <c r="I6070" s="113" t="s">
        <v>5239</v>
      </c>
    </row>
    <row r="6071" spans="1:9" x14ac:dyDescent="0.2">
      <c r="A6071" s="113" t="s">
        <v>10491</v>
      </c>
      <c r="D6071" s="113" t="s">
        <v>5330</v>
      </c>
      <c r="E6071" s="113">
        <f t="shared" si="94"/>
        <v>30504530</v>
      </c>
      <c r="F6071" s="113" t="s">
        <v>11571</v>
      </c>
      <c r="G6071" s="113" t="s">
        <v>9792</v>
      </c>
      <c r="H6071" s="113" t="s">
        <v>5325</v>
      </c>
      <c r="I6071" s="113" t="s">
        <v>5243</v>
      </c>
    </row>
    <row r="6072" spans="1:9" x14ac:dyDescent="0.2">
      <c r="A6072" s="113" t="s">
        <v>10491</v>
      </c>
      <c r="D6072" s="113" t="s">
        <v>5331</v>
      </c>
      <c r="E6072" s="113">
        <f t="shared" si="94"/>
        <v>30504531</v>
      </c>
      <c r="F6072" s="113" t="s">
        <v>11571</v>
      </c>
      <c r="G6072" s="113" t="s">
        <v>9792</v>
      </c>
      <c r="H6072" s="113" t="s">
        <v>5325</v>
      </c>
      <c r="I6072" s="113" t="s">
        <v>5245</v>
      </c>
    </row>
    <row r="6073" spans="1:9" x14ac:dyDescent="0.2">
      <c r="A6073" s="113" t="s">
        <v>10491</v>
      </c>
      <c r="D6073" s="113" t="s">
        <v>5332</v>
      </c>
      <c r="E6073" s="113">
        <f t="shared" si="94"/>
        <v>30504532</v>
      </c>
      <c r="F6073" s="113" t="s">
        <v>11571</v>
      </c>
      <c r="G6073" s="113" t="s">
        <v>9792</v>
      </c>
      <c r="H6073" s="113" t="s">
        <v>5325</v>
      </c>
      <c r="I6073" s="113" t="s">
        <v>5247</v>
      </c>
    </row>
    <row r="6074" spans="1:9" x14ac:dyDescent="0.2">
      <c r="A6074" s="113" t="s">
        <v>10491</v>
      </c>
      <c r="D6074" s="113" t="s">
        <v>5333</v>
      </c>
      <c r="E6074" s="113">
        <f t="shared" si="94"/>
        <v>30504533</v>
      </c>
      <c r="F6074" s="113" t="s">
        <v>11571</v>
      </c>
      <c r="G6074" s="113" t="s">
        <v>9792</v>
      </c>
      <c r="H6074" s="113" t="s">
        <v>5325</v>
      </c>
      <c r="I6074" s="113" t="s">
        <v>5249</v>
      </c>
    </row>
    <row r="6075" spans="1:9" x14ac:dyDescent="0.2">
      <c r="A6075" s="113" t="s">
        <v>10491</v>
      </c>
      <c r="D6075" s="113" t="s">
        <v>5334</v>
      </c>
      <c r="E6075" s="113">
        <f t="shared" si="94"/>
        <v>30504539</v>
      </c>
      <c r="F6075" s="113" t="s">
        <v>11571</v>
      </c>
      <c r="G6075" s="113" t="s">
        <v>9792</v>
      </c>
      <c r="H6075" s="113" t="s">
        <v>5325</v>
      </c>
      <c r="I6075" s="113" t="s">
        <v>5251</v>
      </c>
    </row>
    <row r="6076" spans="1:9" x14ac:dyDescent="0.2">
      <c r="A6076" s="113" t="s">
        <v>10491</v>
      </c>
      <c r="D6076" s="113" t="s">
        <v>5335</v>
      </c>
      <c r="E6076" s="113">
        <f t="shared" si="94"/>
        <v>30504550</v>
      </c>
      <c r="F6076" s="113" t="s">
        <v>11571</v>
      </c>
      <c r="G6076" s="113" t="s">
        <v>9792</v>
      </c>
      <c r="H6076" s="113" t="s">
        <v>5325</v>
      </c>
      <c r="I6076" s="113" t="s">
        <v>5261</v>
      </c>
    </row>
    <row r="6077" spans="1:9" x14ac:dyDescent="0.2">
      <c r="A6077" s="113" t="s">
        <v>10491</v>
      </c>
      <c r="D6077" s="113" t="s">
        <v>5336</v>
      </c>
      <c r="E6077" s="113">
        <f t="shared" si="94"/>
        <v>30504551</v>
      </c>
      <c r="F6077" s="113" t="s">
        <v>11571</v>
      </c>
      <c r="G6077" s="113" t="s">
        <v>9792</v>
      </c>
      <c r="H6077" s="113" t="s">
        <v>5325</v>
      </c>
      <c r="I6077" s="113" t="s">
        <v>5263</v>
      </c>
    </row>
    <row r="6078" spans="1:9" x14ac:dyDescent="0.2">
      <c r="A6078" s="113" t="s">
        <v>10491</v>
      </c>
      <c r="D6078" s="113" t="s">
        <v>5337</v>
      </c>
      <c r="E6078" s="113">
        <f t="shared" si="94"/>
        <v>30504570</v>
      </c>
      <c r="F6078" s="113" t="s">
        <v>11571</v>
      </c>
      <c r="G6078" s="113" t="s">
        <v>9792</v>
      </c>
      <c r="H6078" s="113" t="s">
        <v>5325</v>
      </c>
      <c r="I6078" s="113" t="s">
        <v>5267</v>
      </c>
    </row>
    <row r="6079" spans="1:9" x14ac:dyDescent="0.2">
      <c r="A6079" s="113" t="s">
        <v>10491</v>
      </c>
      <c r="D6079" s="113" t="s">
        <v>5338</v>
      </c>
      <c r="E6079" s="113">
        <f t="shared" si="94"/>
        <v>30504571</v>
      </c>
      <c r="F6079" s="113" t="s">
        <v>11571</v>
      </c>
      <c r="G6079" s="113" t="s">
        <v>9792</v>
      </c>
      <c r="H6079" s="113" t="s">
        <v>5325</v>
      </c>
      <c r="I6079" s="113" t="s">
        <v>5269</v>
      </c>
    </row>
    <row r="6080" spans="1:9" x14ac:dyDescent="0.2">
      <c r="A6080" s="113" t="s">
        <v>10491</v>
      </c>
      <c r="D6080" s="113" t="s">
        <v>5339</v>
      </c>
      <c r="E6080" s="113">
        <f t="shared" si="94"/>
        <v>30504572</v>
      </c>
      <c r="F6080" s="113" t="s">
        <v>11571</v>
      </c>
      <c r="G6080" s="113" t="s">
        <v>9792</v>
      </c>
      <c r="H6080" s="113" t="s">
        <v>5325</v>
      </c>
      <c r="I6080" s="113" t="s">
        <v>5271</v>
      </c>
    </row>
    <row r="6081" spans="1:9" x14ac:dyDescent="0.2">
      <c r="A6081" s="113" t="s">
        <v>10491</v>
      </c>
      <c r="D6081" s="113" t="s">
        <v>5340</v>
      </c>
      <c r="E6081" s="113">
        <f t="shared" si="94"/>
        <v>30504601</v>
      </c>
      <c r="F6081" s="113" t="s">
        <v>11571</v>
      </c>
      <c r="G6081" s="113" t="s">
        <v>9792</v>
      </c>
      <c r="H6081" s="113" t="s">
        <v>5341</v>
      </c>
      <c r="I6081" s="113" t="s">
        <v>5231</v>
      </c>
    </row>
    <row r="6082" spans="1:9" x14ac:dyDescent="0.2">
      <c r="A6082" s="113" t="s">
        <v>10491</v>
      </c>
      <c r="D6082" s="113" t="s">
        <v>5342</v>
      </c>
      <c r="E6082" s="113">
        <f t="shared" ref="E6082:E6145" si="95">VALUE(D6082)</f>
        <v>30504602</v>
      </c>
      <c r="F6082" s="113" t="s">
        <v>11571</v>
      </c>
      <c r="G6082" s="113" t="s">
        <v>9792</v>
      </c>
      <c r="H6082" s="113" t="s">
        <v>5341</v>
      </c>
      <c r="I6082" s="113" t="s">
        <v>5233</v>
      </c>
    </row>
    <row r="6083" spans="1:9" x14ac:dyDescent="0.2">
      <c r="A6083" s="113" t="s">
        <v>10491</v>
      </c>
      <c r="D6083" s="113" t="s">
        <v>5343</v>
      </c>
      <c r="E6083" s="113">
        <f t="shared" si="95"/>
        <v>30504603</v>
      </c>
      <c r="F6083" s="113" t="s">
        <v>11571</v>
      </c>
      <c r="G6083" s="113" t="s">
        <v>9792</v>
      </c>
      <c r="H6083" s="113" t="s">
        <v>5341</v>
      </c>
      <c r="I6083" s="113" t="s">
        <v>5235</v>
      </c>
    </row>
    <row r="6084" spans="1:9" x14ac:dyDescent="0.2">
      <c r="A6084" s="113" t="s">
        <v>10491</v>
      </c>
      <c r="D6084" s="113" t="s">
        <v>5344</v>
      </c>
      <c r="E6084" s="113">
        <f t="shared" si="95"/>
        <v>30504615</v>
      </c>
      <c r="F6084" s="113" t="s">
        <v>11571</v>
      </c>
      <c r="G6084" s="113" t="s">
        <v>9792</v>
      </c>
      <c r="H6084" s="113" t="s">
        <v>5341</v>
      </c>
      <c r="I6084" s="113" t="s">
        <v>5237</v>
      </c>
    </row>
    <row r="6085" spans="1:9" x14ac:dyDescent="0.2">
      <c r="A6085" s="113" t="s">
        <v>10491</v>
      </c>
      <c r="D6085" s="113" t="s">
        <v>5345</v>
      </c>
      <c r="E6085" s="113">
        <f t="shared" si="95"/>
        <v>30504619</v>
      </c>
      <c r="F6085" s="113" t="s">
        <v>11571</v>
      </c>
      <c r="G6085" s="113" t="s">
        <v>9792</v>
      </c>
      <c r="H6085" s="113" t="s">
        <v>5341</v>
      </c>
      <c r="I6085" s="113" t="s">
        <v>5239</v>
      </c>
    </row>
    <row r="6086" spans="1:9" x14ac:dyDescent="0.2">
      <c r="A6086" s="113" t="s">
        <v>10491</v>
      </c>
      <c r="D6086" s="113" t="s">
        <v>5346</v>
      </c>
      <c r="E6086" s="113">
        <f t="shared" si="95"/>
        <v>30504629</v>
      </c>
      <c r="F6086" s="113" t="s">
        <v>11571</v>
      </c>
      <c r="G6086" s="113" t="s">
        <v>9792</v>
      </c>
      <c r="H6086" s="113" t="s">
        <v>5341</v>
      </c>
      <c r="I6086" s="113" t="s">
        <v>5241</v>
      </c>
    </row>
    <row r="6087" spans="1:9" x14ac:dyDescent="0.2">
      <c r="A6087" s="113" t="s">
        <v>10491</v>
      </c>
      <c r="D6087" s="113" t="s">
        <v>5347</v>
      </c>
      <c r="E6087" s="113">
        <f t="shared" si="95"/>
        <v>30504630</v>
      </c>
      <c r="F6087" s="113" t="s">
        <v>11571</v>
      </c>
      <c r="G6087" s="113" t="s">
        <v>9792</v>
      </c>
      <c r="H6087" s="113" t="s">
        <v>5341</v>
      </c>
      <c r="I6087" s="113" t="s">
        <v>5243</v>
      </c>
    </row>
    <row r="6088" spans="1:9" x14ac:dyDescent="0.2">
      <c r="A6088" s="113" t="s">
        <v>10491</v>
      </c>
      <c r="D6088" s="113" t="s">
        <v>5348</v>
      </c>
      <c r="E6088" s="113">
        <f t="shared" si="95"/>
        <v>30504631</v>
      </c>
      <c r="F6088" s="113" t="s">
        <v>11571</v>
      </c>
      <c r="G6088" s="113" t="s">
        <v>9792</v>
      </c>
      <c r="H6088" s="113" t="s">
        <v>5341</v>
      </c>
      <c r="I6088" s="113" t="s">
        <v>5245</v>
      </c>
    </row>
    <row r="6089" spans="1:9" x14ac:dyDescent="0.2">
      <c r="A6089" s="113" t="s">
        <v>10491</v>
      </c>
      <c r="D6089" s="113" t="s">
        <v>5349</v>
      </c>
      <c r="E6089" s="113">
        <f t="shared" si="95"/>
        <v>30504632</v>
      </c>
      <c r="F6089" s="113" t="s">
        <v>11571</v>
      </c>
      <c r="G6089" s="113" t="s">
        <v>9792</v>
      </c>
      <c r="H6089" s="113" t="s">
        <v>5341</v>
      </c>
      <c r="I6089" s="113" t="s">
        <v>5247</v>
      </c>
    </row>
    <row r="6090" spans="1:9" x14ac:dyDescent="0.2">
      <c r="A6090" s="113" t="s">
        <v>10491</v>
      </c>
      <c r="D6090" s="113" t="s">
        <v>5350</v>
      </c>
      <c r="E6090" s="113">
        <f t="shared" si="95"/>
        <v>30504633</v>
      </c>
      <c r="F6090" s="113" t="s">
        <v>11571</v>
      </c>
      <c r="G6090" s="113" t="s">
        <v>9792</v>
      </c>
      <c r="H6090" s="113" t="s">
        <v>5341</v>
      </c>
      <c r="I6090" s="113" t="s">
        <v>5249</v>
      </c>
    </row>
    <row r="6091" spans="1:9" x14ac:dyDescent="0.2">
      <c r="A6091" s="113" t="s">
        <v>10491</v>
      </c>
      <c r="D6091" s="113" t="s">
        <v>5351</v>
      </c>
      <c r="E6091" s="113">
        <f t="shared" si="95"/>
        <v>30504639</v>
      </c>
      <c r="F6091" s="113" t="s">
        <v>11571</v>
      </c>
      <c r="G6091" s="113" t="s">
        <v>9792</v>
      </c>
      <c r="H6091" s="113" t="s">
        <v>5341</v>
      </c>
      <c r="I6091" s="113" t="s">
        <v>5251</v>
      </c>
    </row>
    <row r="6092" spans="1:9" x14ac:dyDescent="0.2">
      <c r="A6092" s="113" t="s">
        <v>10491</v>
      </c>
      <c r="D6092" s="113" t="s">
        <v>5352</v>
      </c>
      <c r="E6092" s="113">
        <f t="shared" si="95"/>
        <v>30504670</v>
      </c>
      <c r="F6092" s="113" t="s">
        <v>11571</v>
      </c>
      <c r="G6092" s="113" t="s">
        <v>9792</v>
      </c>
      <c r="H6092" s="113" t="s">
        <v>5341</v>
      </c>
      <c r="I6092" s="113" t="s">
        <v>5267</v>
      </c>
    </row>
    <row r="6093" spans="1:9" x14ac:dyDescent="0.2">
      <c r="A6093" s="113" t="s">
        <v>10491</v>
      </c>
      <c r="D6093" s="113" t="s">
        <v>5353</v>
      </c>
      <c r="E6093" s="113">
        <f t="shared" si="95"/>
        <v>30504671</v>
      </c>
      <c r="F6093" s="113" t="s">
        <v>11571</v>
      </c>
      <c r="G6093" s="113" t="s">
        <v>9792</v>
      </c>
      <c r="H6093" s="113" t="s">
        <v>5341</v>
      </c>
      <c r="I6093" s="113" t="s">
        <v>5269</v>
      </c>
    </row>
    <row r="6094" spans="1:9" x14ac:dyDescent="0.2">
      <c r="A6094" s="113" t="s">
        <v>10491</v>
      </c>
      <c r="D6094" s="113" t="s">
        <v>5354</v>
      </c>
      <c r="E6094" s="113">
        <f t="shared" si="95"/>
        <v>30504672</v>
      </c>
      <c r="F6094" s="113" t="s">
        <v>11571</v>
      </c>
      <c r="G6094" s="113" t="s">
        <v>9792</v>
      </c>
      <c r="H6094" s="113" t="s">
        <v>5341</v>
      </c>
      <c r="I6094" s="113" t="s">
        <v>5271</v>
      </c>
    </row>
    <row r="6095" spans="1:9" x14ac:dyDescent="0.2">
      <c r="A6095" s="113" t="s">
        <v>10491</v>
      </c>
      <c r="D6095" s="113" t="s">
        <v>5355</v>
      </c>
      <c r="E6095" s="113">
        <f t="shared" si="95"/>
        <v>30505001</v>
      </c>
      <c r="F6095" s="113" t="s">
        <v>11571</v>
      </c>
      <c r="G6095" s="113" t="s">
        <v>9792</v>
      </c>
      <c r="H6095" s="113" t="s">
        <v>5356</v>
      </c>
      <c r="I6095" s="113" t="s">
        <v>5356</v>
      </c>
    </row>
    <row r="6096" spans="1:9" x14ac:dyDescent="0.2">
      <c r="A6096" s="113" t="s">
        <v>10491</v>
      </c>
      <c r="D6096" s="113" t="s">
        <v>5357</v>
      </c>
      <c r="E6096" s="113">
        <f t="shared" si="95"/>
        <v>30505005</v>
      </c>
      <c r="F6096" s="113" t="s">
        <v>11571</v>
      </c>
      <c r="G6096" s="113" t="s">
        <v>9792</v>
      </c>
      <c r="H6096" s="113" t="s">
        <v>5356</v>
      </c>
      <c r="I6096" s="113" t="s">
        <v>5358</v>
      </c>
    </row>
    <row r="6097" spans="1:9" x14ac:dyDescent="0.2">
      <c r="A6097" s="113" t="s">
        <v>10491</v>
      </c>
      <c r="D6097" s="113" t="s">
        <v>5359</v>
      </c>
      <c r="E6097" s="113">
        <f t="shared" si="95"/>
        <v>30505010</v>
      </c>
      <c r="F6097" s="113" t="s">
        <v>11571</v>
      </c>
      <c r="G6097" s="113" t="s">
        <v>9792</v>
      </c>
      <c r="H6097" s="113" t="s">
        <v>5356</v>
      </c>
      <c r="I6097" s="113" t="s">
        <v>5360</v>
      </c>
    </row>
    <row r="6098" spans="1:9" x14ac:dyDescent="0.2">
      <c r="A6098" s="113" t="s">
        <v>10491</v>
      </c>
      <c r="D6098" s="113" t="s">
        <v>5361</v>
      </c>
      <c r="E6098" s="113">
        <f t="shared" si="95"/>
        <v>30505020</v>
      </c>
      <c r="F6098" s="113" t="s">
        <v>11571</v>
      </c>
      <c r="G6098" s="113" t="s">
        <v>9792</v>
      </c>
      <c r="H6098" s="113" t="s">
        <v>5356</v>
      </c>
      <c r="I6098" s="113" t="s">
        <v>4191</v>
      </c>
    </row>
    <row r="6099" spans="1:9" x14ac:dyDescent="0.2">
      <c r="A6099" s="113" t="s">
        <v>10491</v>
      </c>
      <c r="D6099" s="113" t="s">
        <v>5362</v>
      </c>
      <c r="E6099" s="113">
        <f t="shared" si="95"/>
        <v>30505021</v>
      </c>
      <c r="F6099" s="113" t="s">
        <v>11571</v>
      </c>
      <c r="G6099" s="113" t="s">
        <v>9792</v>
      </c>
      <c r="H6099" s="113" t="s">
        <v>5356</v>
      </c>
      <c r="I6099" s="113" t="s">
        <v>6966</v>
      </c>
    </row>
    <row r="6100" spans="1:9" x14ac:dyDescent="0.2">
      <c r="A6100" s="113" t="s">
        <v>10491</v>
      </c>
      <c r="D6100" s="113" t="s">
        <v>5363</v>
      </c>
      <c r="E6100" s="113">
        <f t="shared" si="95"/>
        <v>30505022</v>
      </c>
      <c r="F6100" s="113" t="s">
        <v>11571</v>
      </c>
      <c r="G6100" s="113" t="s">
        <v>9792</v>
      </c>
      <c r="H6100" s="113" t="s">
        <v>5356</v>
      </c>
      <c r="I6100" s="113" t="s">
        <v>6968</v>
      </c>
    </row>
    <row r="6101" spans="1:9" x14ac:dyDescent="0.2">
      <c r="A6101" s="113" t="s">
        <v>10491</v>
      </c>
      <c r="D6101" s="113" t="s">
        <v>5364</v>
      </c>
      <c r="E6101" s="113">
        <f t="shared" si="95"/>
        <v>30505023</v>
      </c>
      <c r="F6101" s="113" t="s">
        <v>11571</v>
      </c>
      <c r="G6101" s="113" t="s">
        <v>9792</v>
      </c>
      <c r="H6101" s="113" t="s">
        <v>5356</v>
      </c>
      <c r="I6101" s="113" t="s">
        <v>5365</v>
      </c>
    </row>
    <row r="6102" spans="1:9" x14ac:dyDescent="0.2">
      <c r="A6102" s="113" t="s">
        <v>10491</v>
      </c>
      <c r="D6102" s="113" t="s">
        <v>5366</v>
      </c>
      <c r="E6102" s="113">
        <f t="shared" si="95"/>
        <v>30508906</v>
      </c>
      <c r="F6102" s="113" t="s">
        <v>11571</v>
      </c>
      <c r="G6102" s="113" t="s">
        <v>9792</v>
      </c>
      <c r="H6102" s="113" t="s">
        <v>5367</v>
      </c>
      <c r="I6102" s="113" t="s">
        <v>5368</v>
      </c>
    </row>
    <row r="6103" spans="1:9" x14ac:dyDescent="0.2">
      <c r="A6103" s="113" t="s">
        <v>10491</v>
      </c>
      <c r="D6103" s="113" t="s">
        <v>5369</v>
      </c>
      <c r="E6103" s="113">
        <f t="shared" si="95"/>
        <v>30508908</v>
      </c>
      <c r="F6103" s="113" t="s">
        <v>11571</v>
      </c>
      <c r="G6103" s="113" t="s">
        <v>9792</v>
      </c>
      <c r="H6103" s="113" t="s">
        <v>5367</v>
      </c>
      <c r="I6103" s="113" t="s">
        <v>5370</v>
      </c>
    </row>
    <row r="6104" spans="1:9" x14ac:dyDescent="0.2">
      <c r="A6104" s="113" t="s">
        <v>10491</v>
      </c>
      <c r="D6104" s="113" t="s">
        <v>5371</v>
      </c>
      <c r="E6104" s="113">
        <f t="shared" si="95"/>
        <v>30508909</v>
      </c>
      <c r="F6104" s="113" t="s">
        <v>11571</v>
      </c>
      <c r="G6104" s="113" t="s">
        <v>9792</v>
      </c>
      <c r="H6104" s="113" t="s">
        <v>5367</v>
      </c>
      <c r="I6104" s="113" t="s">
        <v>5372</v>
      </c>
    </row>
    <row r="6105" spans="1:9" x14ac:dyDescent="0.2">
      <c r="A6105" s="113" t="s">
        <v>10491</v>
      </c>
      <c r="D6105" s="113" t="s">
        <v>5373</v>
      </c>
      <c r="E6105" s="113">
        <f t="shared" si="95"/>
        <v>30508910</v>
      </c>
      <c r="F6105" s="113" t="s">
        <v>11571</v>
      </c>
      <c r="G6105" s="113" t="s">
        <v>9792</v>
      </c>
      <c r="H6105" s="113" t="s">
        <v>5367</v>
      </c>
      <c r="I6105" s="113" t="s">
        <v>5374</v>
      </c>
    </row>
    <row r="6106" spans="1:9" x14ac:dyDescent="0.2">
      <c r="A6106" s="113" t="s">
        <v>10491</v>
      </c>
      <c r="D6106" s="113" t="s">
        <v>5375</v>
      </c>
      <c r="E6106" s="113">
        <f t="shared" si="95"/>
        <v>30508911</v>
      </c>
      <c r="F6106" s="113" t="s">
        <v>11571</v>
      </c>
      <c r="G6106" s="113" t="s">
        <v>9792</v>
      </c>
      <c r="H6106" s="113" t="s">
        <v>5367</v>
      </c>
      <c r="I6106" s="113" t="s">
        <v>5376</v>
      </c>
    </row>
    <row r="6107" spans="1:9" x14ac:dyDescent="0.2">
      <c r="A6107" s="113" t="s">
        <v>10491</v>
      </c>
      <c r="D6107" s="113" t="s">
        <v>5377</v>
      </c>
      <c r="E6107" s="113">
        <f t="shared" si="95"/>
        <v>30508912</v>
      </c>
      <c r="F6107" s="113" t="s">
        <v>11571</v>
      </c>
      <c r="G6107" s="113" t="s">
        <v>9792</v>
      </c>
      <c r="H6107" s="113" t="s">
        <v>5367</v>
      </c>
      <c r="I6107" s="113" t="s">
        <v>5378</v>
      </c>
    </row>
    <row r="6108" spans="1:9" x14ac:dyDescent="0.2">
      <c r="A6108" s="113" t="s">
        <v>10491</v>
      </c>
      <c r="D6108" s="113" t="s">
        <v>5379</v>
      </c>
      <c r="E6108" s="113">
        <f t="shared" si="95"/>
        <v>30508914</v>
      </c>
      <c r="F6108" s="113" t="s">
        <v>11571</v>
      </c>
      <c r="G6108" s="113" t="s">
        <v>9792</v>
      </c>
      <c r="H6108" s="113" t="s">
        <v>5367</v>
      </c>
      <c r="I6108" s="113" t="s">
        <v>5380</v>
      </c>
    </row>
    <row r="6109" spans="1:9" x14ac:dyDescent="0.2">
      <c r="A6109" s="113" t="s">
        <v>10491</v>
      </c>
      <c r="D6109" s="113" t="s">
        <v>5381</v>
      </c>
      <c r="E6109" s="113">
        <f t="shared" si="95"/>
        <v>30508917</v>
      </c>
      <c r="F6109" s="113" t="s">
        <v>11571</v>
      </c>
      <c r="G6109" s="113" t="s">
        <v>9792</v>
      </c>
      <c r="H6109" s="113" t="s">
        <v>5367</v>
      </c>
      <c r="I6109" s="113" t="s">
        <v>5382</v>
      </c>
    </row>
    <row r="6110" spans="1:9" x14ac:dyDescent="0.2">
      <c r="A6110" s="113" t="s">
        <v>10491</v>
      </c>
      <c r="D6110" s="113" t="s">
        <v>5383</v>
      </c>
      <c r="E6110" s="113">
        <f t="shared" si="95"/>
        <v>30508921</v>
      </c>
      <c r="F6110" s="113" t="s">
        <v>11571</v>
      </c>
      <c r="G6110" s="113" t="s">
        <v>9792</v>
      </c>
      <c r="H6110" s="113" t="s">
        <v>5367</v>
      </c>
      <c r="I6110" s="113" t="s">
        <v>2649</v>
      </c>
    </row>
    <row r="6111" spans="1:9" x14ac:dyDescent="0.2">
      <c r="A6111" s="113" t="s">
        <v>10491</v>
      </c>
      <c r="D6111" s="113" t="s">
        <v>2650</v>
      </c>
      <c r="E6111" s="113">
        <f t="shared" si="95"/>
        <v>30508923</v>
      </c>
      <c r="F6111" s="113" t="s">
        <v>11571</v>
      </c>
      <c r="G6111" s="113" t="s">
        <v>9792</v>
      </c>
      <c r="H6111" s="113" t="s">
        <v>5367</v>
      </c>
      <c r="I6111" s="113" t="s">
        <v>2651</v>
      </c>
    </row>
    <row r="6112" spans="1:9" x14ac:dyDescent="0.2">
      <c r="A6112" s="113" t="s">
        <v>10491</v>
      </c>
      <c r="D6112" s="113" t="s">
        <v>2652</v>
      </c>
      <c r="E6112" s="113">
        <f t="shared" si="95"/>
        <v>30508931</v>
      </c>
      <c r="F6112" s="113" t="s">
        <v>11571</v>
      </c>
      <c r="G6112" s="113" t="s">
        <v>9792</v>
      </c>
      <c r="H6112" s="113" t="s">
        <v>5367</v>
      </c>
      <c r="I6112" s="113" t="s">
        <v>2653</v>
      </c>
    </row>
    <row r="6113" spans="1:9" x14ac:dyDescent="0.2">
      <c r="A6113" s="113" t="s">
        <v>10491</v>
      </c>
      <c r="D6113" s="113" t="s">
        <v>2654</v>
      </c>
      <c r="E6113" s="113">
        <f t="shared" si="95"/>
        <v>30508933</v>
      </c>
      <c r="F6113" s="113" t="s">
        <v>11571</v>
      </c>
      <c r="G6113" s="113" t="s">
        <v>9792</v>
      </c>
      <c r="H6113" s="113" t="s">
        <v>5367</v>
      </c>
      <c r="I6113" s="113" t="s">
        <v>2655</v>
      </c>
    </row>
    <row r="6114" spans="1:9" x14ac:dyDescent="0.2">
      <c r="A6114" s="113" t="s">
        <v>10491</v>
      </c>
      <c r="D6114" s="113" t="s">
        <v>2656</v>
      </c>
      <c r="E6114" s="113">
        <f t="shared" si="95"/>
        <v>30508941</v>
      </c>
      <c r="F6114" s="113" t="s">
        <v>11571</v>
      </c>
      <c r="G6114" s="113" t="s">
        <v>9792</v>
      </c>
      <c r="H6114" s="113" t="s">
        <v>5367</v>
      </c>
      <c r="I6114" s="113" t="s">
        <v>2657</v>
      </c>
    </row>
    <row r="6115" spans="1:9" x14ac:dyDescent="0.2">
      <c r="A6115" s="113" t="s">
        <v>10491</v>
      </c>
      <c r="D6115" s="113" t="s">
        <v>2658</v>
      </c>
      <c r="E6115" s="113">
        <f t="shared" si="95"/>
        <v>30508945</v>
      </c>
      <c r="F6115" s="113" t="s">
        <v>11571</v>
      </c>
      <c r="G6115" s="113" t="s">
        <v>9792</v>
      </c>
      <c r="H6115" s="113" t="s">
        <v>5367</v>
      </c>
      <c r="I6115" s="113" t="s">
        <v>2659</v>
      </c>
    </row>
    <row r="6116" spans="1:9" x14ac:dyDescent="0.2">
      <c r="A6116" s="113" t="s">
        <v>10491</v>
      </c>
      <c r="D6116" s="113" t="s">
        <v>2660</v>
      </c>
      <c r="E6116" s="113">
        <f t="shared" si="95"/>
        <v>30508947</v>
      </c>
      <c r="F6116" s="113" t="s">
        <v>11571</v>
      </c>
      <c r="G6116" s="113" t="s">
        <v>9792</v>
      </c>
      <c r="H6116" s="113" t="s">
        <v>5367</v>
      </c>
      <c r="I6116" s="113" t="s">
        <v>2661</v>
      </c>
    </row>
    <row r="6117" spans="1:9" x14ac:dyDescent="0.2">
      <c r="A6117" s="113" t="s">
        <v>10491</v>
      </c>
      <c r="D6117" s="113" t="s">
        <v>2662</v>
      </c>
      <c r="E6117" s="113">
        <f t="shared" si="95"/>
        <v>30508949</v>
      </c>
      <c r="F6117" s="113" t="s">
        <v>11571</v>
      </c>
      <c r="G6117" s="113" t="s">
        <v>9792</v>
      </c>
      <c r="H6117" s="113" t="s">
        <v>5367</v>
      </c>
      <c r="I6117" s="113" t="s">
        <v>8140</v>
      </c>
    </row>
    <row r="6118" spans="1:9" x14ac:dyDescent="0.2">
      <c r="A6118" s="113" t="s">
        <v>10491</v>
      </c>
      <c r="D6118" s="113" t="s">
        <v>8141</v>
      </c>
      <c r="E6118" s="113">
        <f t="shared" si="95"/>
        <v>30508950</v>
      </c>
      <c r="F6118" s="113" t="s">
        <v>11571</v>
      </c>
      <c r="G6118" s="113" t="s">
        <v>9792</v>
      </c>
      <c r="H6118" s="113" t="s">
        <v>5367</v>
      </c>
      <c r="I6118" s="113" t="s">
        <v>8142</v>
      </c>
    </row>
    <row r="6119" spans="1:9" x14ac:dyDescent="0.2">
      <c r="A6119" s="113" t="s">
        <v>10491</v>
      </c>
      <c r="D6119" s="113" t="s">
        <v>8143</v>
      </c>
      <c r="E6119" s="113">
        <f t="shared" si="95"/>
        <v>30508953</v>
      </c>
      <c r="F6119" s="113" t="s">
        <v>11571</v>
      </c>
      <c r="G6119" s="113" t="s">
        <v>9792</v>
      </c>
      <c r="H6119" s="113" t="s">
        <v>5367</v>
      </c>
      <c r="I6119" s="113" t="s">
        <v>8144</v>
      </c>
    </row>
    <row r="6120" spans="1:9" x14ac:dyDescent="0.2">
      <c r="A6120" s="113" t="s">
        <v>10491</v>
      </c>
      <c r="D6120" s="113" t="s">
        <v>8145</v>
      </c>
      <c r="E6120" s="113">
        <f t="shared" si="95"/>
        <v>30508955</v>
      </c>
      <c r="F6120" s="113" t="s">
        <v>11571</v>
      </c>
      <c r="G6120" s="113" t="s">
        <v>9792</v>
      </c>
      <c r="H6120" s="113" t="s">
        <v>5367</v>
      </c>
      <c r="I6120" s="113" t="s">
        <v>11076</v>
      </c>
    </row>
    <row r="6121" spans="1:9" x14ac:dyDescent="0.2">
      <c r="A6121" s="113" t="s">
        <v>10491</v>
      </c>
      <c r="D6121" s="113" t="s">
        <v>8146</v>
      </c>
      <c r="E6121" s="113">
        <f t="shared" si="95"/>
        <v>30508958</v>
      </c>
      <c r="F6121" s="113" t="s">
        <v>11571</v>
      </c>
      <c r="G6121" s="113" t="s">
        <v>9792</v>
      </c>
      <c r="H6121" s="113" t="s">
        <v>5367</v>
      </c>
      <c r="I6121" s="113" t="s">
        <v>8147</v>
      </c>
    </row>
    <row r="6122" spans="1:9" x14ac:dyDescent="0.2">
      <c r="A6122" s="113" t="s">
        <v>10491</v>
      </c>
      <c r="D6122" s="113" t="s">
        <v>8148</v>
      </c>
      <c r="E6122" s="113">
        <f t="shared" si="95"/>
        <v>30508961</v>
      </c>
      <c r="F6122" s="113" t="s">
        <v>11571</v>
      </c>
      <c r="G6122" s="113" t="s">
        <v>9792</v>
      </c>
      <c r="H6122" s="113" t="s">
        <v>5367</v>
      </c>
      <c r="I6122" s="113" t="s">
        <v>8149</v>
      </c>
    </row>
    <row r="6123" spans="1:9" x14ac:dyDescent="0.2">
      <c r="A6123" s="113" t="s">
        <v>10491</v>
      </c>
      <c r="D6123" s="113" t="s">
        <v>8150</v>
      </c>
      <c r="E6123" s="113">
        <f t="shared" si="95"/>
        <v>30508971</v>
      </c>
      <c r="F6123" s="113" t="s">
        <v>11571</v>
      </c>
      <c r="G6123" s="113" t="s">
        <v>9792</v>
      </c>
      <c r="H6123" s="113" t="s">
        <v>5367</v>
      </c>
      <c r="I6123" s="113" t="s">
        <v>8151</v>
      </c>
    </row>
    <row r="6124" spans="1:9" x14ac:dyDescent="0.2">
      <c r="A6124" s="113" t="s">
        <v>10491</v>
      </c>
      <c r="D6124" s="113" t="s">
        <v>8152</v>
      </c>
      <c r="E6124" s="113">
        <f t="shared" si="95"/>
        <v>30508973</v>
      </c>
      <c r="F6124" s="113" t="s">
        <v>11571</v>
      </c>
      <c r="G6124" s="113" t="s">
        <v>9792</v>
      </c>
      <c r="H6124" s="113" t="s">
        <v>5367</v>
      </c>
      <c r="I6124" s="113" t="s">
        <v>8153</v>
      </c>
    </row>
    <row r="6125" spans="1:9" x14ac:dyDescent="0.2">
      <c r="A6125" s="113" t="s">
        <v>10491</v>
      </c>
      <c r="D6125" s="113" t="s">
        <v>8154</v>
      </c>
      <c r="E6125" s="113">
        <f t="shared" si="95"/>
        <v>30508982</v>
      </c>
      <c r="F6125" s="113" t="s">
        <v>11571</v>
      </c>
      <c r="G6125" s="113" t="s">
        <v>9792</v>
      </c>
      <c r="H6125" s="113" t="s">
        <v>5367</v>
      </c>
      <c r="I6125" s="113" t="s">
        <v>8155</v>
      </c>
    </row>
    <row r="6126" spans="1:9" x14ac:dyDescent="0.2">
      <c r="A6126" s="113" t="s">
        <v>10491</v>
      </c>
      <c r="D6126" s="113" t="s">
        <v>8156</v>
      </c>
      <c r="E6126" s="113">
        <f t="shared" si="95"/>
        <v>30508985</v>
      </c>
      <c r="F6126" s="113" t="s">
        <v>11571</v>
      </c>
      <c r="G6126" s="113" t="s">
        <v>9792</v>
      </c>
      <c r="H6126" s="113" t="s">
        <v>5367</v>
      </c>
      <c r="I6126" s="113" t="s">
        <v>8157</v>
      </c>
    </row>
    <row r="6127" spans="1:9" x14ac:dyDescent="0.2">
      <c r="A6127" s="113" t="s">
        <v>10491</v>
      </c>
      <c r="D6127" s="113" t="s">
        <v>8158</v>
      </c>
      <c r="E6127" s="113">
        <f t="shared" si="95"/>
        <v>30508988</v>
      </c>
      <c r="F6127" s="113" t="s">
        <v>11571</v>
      </c>
      <c r="G6127" s="113" t="s">
        <v>9792</v>
      </c>
      <c r="H6127" s="113" t="s">
        <v>5367</v>
      </c>
      <c r="I6127" s="113" t="s">
        <v>11402</v>
      </c>
    </row>
    <row r="6128" spans="1:9" x14ac:dyDescent="0.2">
      <c r="A6128" s="113" t="s">
        <v>10491</v>
      </c>
      <c r="D6128" s="113" t="s">
        <v>8159</v>
      </c>
      <c r="E6128" s="113">
        <f t="shared" si="95"/>
        <v>30509001</v>
      </c>
      <c r="F6128" s="113" t="s">
        <v>11571</v>
      </c>
      <c r="G6128" s="113" t="s">
        <v>9792</v>
      </c>
      <c r="H6128" s="113" t="s">
        <v>8160</v>
      </c>
      <c r="I6128" s="113" t="s">
        <v>4956</v>
      </c>
    </row>
    <row r="6129" spans="1:9" x14ac:dyDescent="0.2">
      <c r="A6129" s="113" t="s">
        <v>10491</v>
      </c>
      <c r="D6129" s="113" t="s">
        <v>8161</v>
      </c>
      <c r="E6129" s="113">
        <f t="shared" si="95"/>
        <v>30509002</v>
      </c>
      <c r="F6129" s="113" t="s">
        <v>11571</v>
      </c>
      <c r="G6129" s="113" t="s">
        <v>9792</v>
      </c>
      <c r="H6129" s="113" t="s">
        <v>8160</v>
      </c>
      <c r="I6129" s="113" t="s">
        <v>8162</v>
      </c>
    </row>
    <row r="6130" spans="1:9" x14ac:dyDescent="0.2">
      <c r="A6130" s="113" t="s">
        <v>10491</v>
      </c>
      <c r="D6130" s="113" t="s">
        <v>8163</v>
      </c>
      <c r="E6130" s="113">
        <f t="shared" si="95"/>
        <v>30509101</v>
      </c>
      <c r="F6130" s="113" t="s">
        <v>11571</v>
      </c>
      <c r="G6130" s="113" t="s">
        <v>9792</v>
      </c>
      <c r="H6130" s="113" t="s">
        <v>8164</v>
      </c>
      <c r="I6130" s="113" t="s">
        <v>4956</v>
      </c>
    </row>
    <row r="6131" spans="1:9" x14ac:dyDescent="0.2">
      <c r="A6131" s="113" t="s">
        <v>10491</v>
      </c>
      <c r="D6131" s="113" t="s">
        <v>8165</v>
      </c>
      <c r="E6131" s="113">
        <f t="shared" si="95"/>
        <v>30509201</v>
      </c>
      <c r="F6131" s="113" t="s">
        <v>11571</v>
      </c>
      <c r="G6131" s="113" t="s">
        <v>9792</v>
      </c>
      <c r="H6131" s="113" t="s">
        <v>8166</v>
      </c>
      <c r="I6131" s="113" t="s">
        <v>8167</v>
      </c>
    </row>
    <row r="6132" spans="1:9" x14ac:dyDescent="0.2">
      <c r="A6132" s="113" t="s">
        <v>10491</v>
      </c>
      <c r="D6132" s="113" t="s">
        <v>8168</v>
      </c>
      <c r="E6132" s="113">
        <f t="shared" si="95"/>
        <v>30509202</v>
      </c>
      <c r="F6132" s="113" t="s">
        <v>11571</v>
      </c>
      <c r="G6132" s="113" t="s">
        <v>9792</v>
      </c>
      <c r="H6132" s="113" t="s">
        <v>8166</v>
      </c>
      <c r="I6132" s="113" t="s">
        <v>8169</v>
      </c>
    </row>
    <row r="6133" spans="1:9" x14ac:dyDescent="0.2">
      <c r="A6133" s="113" t="s">
        <v>10491</v>
      </c>
      <c r="D6133" s="113" t="s">
        <v>8170</v>
      </c>
      <c r="E6133" s="113">
        <f t="shared" si="95"/>
        <v>30509203</v>
      </c>
      <c r="F6133" s="113" t="s">
        <v>11571</v>
      </c>
      <c r="G6133" s="113" t="s">
        <v>9792</v>
      </c>
      <c r="H6133" s="113" t="s">
        <v>8166</v>
      </c>
      <c r="I6133" s="113" t="s">
        <v>8171</v>
      </c>
    </row>
    <row r="6134" spans="1:9" x14ac:dyDescent="0.2">
      <c r="A6134" s="113" t="s">
        <v>10491</v>
      </c>
      <c r="D6134" s="113" t="s">
        <v>8172</v>
      </c>
      <c r="E6134" s="113">
        <f t="shared" si="95"/>
        <v>30509204</v>
      </c>
      <c r="F6134" s="113" t="s">
        <v>11571</v>
      </c>
      <c r="G6134" s="113" t="s">
        <v>9792</v>
      </c>
      <c r="H6134" s="113" t="s">
        <v>8166</v>
      </c>
      <c r="I6134" s="113" t="s">
        <v>14436</v>
      </c>
    </row>
    <row r="6135" spans="1:9" x14ac:dyDescent="0.2">
      <c r="A6135" s="113" t="s">
        <v>10491</v>
      </c>
      <c r="D6135" s="113" t="s">
        <v>8173</v>
      </c>
      <c r="E6135" s="113">
        <f t="shared" si="95"/>
        <v>30509205</v>
      </c>
      <c r="F6135" s="113" t="s">
        <v>11571</v>
      </c>
      <c r="G6135" s="113" t="s">
        <v>9792</v>
      </c>
      <c r="H6135" s="113" t="s">
        <v>8166</v>
      </c>
      <c r="I6135" s="113" t="s">
        <v>11494</v>
      </c>
    </row>
    <row r="6136" spans="1:9" x14ac:dyDescent="0.2">
      <c r="A6136" s="113" t="s">
        <v>10491</v>
      </c>
      <c r="D6136" s="113" t="s">
        <v>8174</v>
      </c>
      <c r="E6136" s="113">
        <f t="shared" si="95"/>
        <v>30510001</v>
      </c>
      <c r="F6136" s="113" t="s">
        <v>11571</v>
      </c>
      <c r="G6136" s="113" t="s">
        <v>9792</v>
      </c>
      <c r="H6136" s="113" t="s">
        <v>8175</v>
      </c>
      <c r="I6136" s="113" t="s">
        <v>11316</v>
      </c>
    </row>
    <row r="6137" spans="1:9" x14ac:dyDescent="0.2">
      <c r="A6137" s="113" t="s">
        <v>10491</v>
      </c>
      <c r="D6137" s="113" t="s">
        <v>8176</v>
      </c>
      <c r="E6137" s="113">
        <f t="shared" si="95"/>
        <v>30510002</v>
      </c>
      <c r="F6137" s="113" t="s">
        <v>11571</v>
      </c>
      <c r="G6137" s="113" t="s">
        <v>9792</v>
      </c>
      <c r="H6137" s="113" t="s">
        <v>8175</v>
      </c>
      <c r="I6137" s="113" t="s">
        <v>14438</v>
      </c>
    </row>
    <row r="6138" spans="1:9" x14ac:dyDescent="0.2">
      <c r="A6138" s="113" t="s">
        <v>10491</v>
      </c>
      <c r="D6138" s="113" t="s">
        <v>8177</v>
      </c>
      <c r="E6138" s="113">
        <f t="shared" si="95"/>
        <v>30510003</v>
      </c>
      <c r="F6138" s="113" t="s">
        <v>11571</v>
      </c>
      <c r="G6138" s="113" t="s">
        <v>9792</v>
      </c>
      <c r="H6138" s="113" t="s">
        <v>8175</v>
      </c>
      <c r="I6138" s="113" t="s">
        <v>8178</v>
      </c>
    </row>
    <row r="6139" spans="1:9" x14ac:dyDescent="0.2">
      <c r="A6139" s="113" t="s">
        <v>10491</v>
      </c>
      <c r="D6139" s="113" t="s">
        <v>8179</v>
      </c>
      <c r="E6139" s="113">
        <f t="shared" si="95"/>
        <v>30510004</v>
      </c>
      <c r="F6139" s="113" t="s">
        <v>11571</v>
      </c>
      <c r="G6139" s="113" t="s">
        <v>9792</v>
      </c>
      <c r="H6139" s="113" t="s">
        <v>8175</v>
      </c>
      <c r="I6139" s="113" t="s">
        <v>14436</v>
      </c>
    </row>
    <row r="6140" spans="1:9" x14ac:dyDescent="0.2">
      <c r="A6140" s="113" t="s">
        <v>10491</v>
      </c>
      <c r="D6140" s="113" t="s">
        <v>11164</v>
      </c>
      <c r="E6140" s="113">
        <f t="shared" si="95"/>
        <v>30510005</v>
      </c>
      <c r="F6140" s="113" t="s">
        <v>11571</v>
      </c>
      <c r="G6140" s="113" t="s">
        <v>9792</v>
      </c>
      <c r="H6140" s="113" t="s">
        <v>8175</v>
      </c>
      <c r="I6140" s="113" t="s">
        <v>10645</v>
      </c>
    </row>
    <row r="6141" spans="1:9" x14ac:dyDescent="0.2">
      <c r="A6141" s="113" t="s">
        <v>10491</v>
      </c>
      <c r="D6141" s="113" t="s">
        <v>11165</v>
      </c>
      <c r="E6141" s="113">
        <f t="shared" si="95"/>
        <v>30510006</v>
      </c>
      <c r="F6141" s="113" t="s">
        <v>11571</v>
      </c>
      <c r="G6141" s="113" t="s">
        <v>9792</v>
      </c>
      <c r="H6141" s="113" t="s">
        <v>8175</v>
      </c>
      <c r="I6141" s="113" t="s">
        <v>10654</v>
      </c>
    </row>
    <row r="6142" spans="1:9" x14ac:dyDescent="0.2">
      <c r="A6142" s="113" t="s">
        <v>10491</v>
      </c>
      <c r="D6142" s="113" t="s">
        <v>11166</v>
      </c>
      <c r="E6142" s="113">
        <f t="shared" si="95"/>
        <v>30510007</v>
      </c>
      <c r="F6142" s="113" t="s">
        <v>11571</v>
      </c>
      <c r="G6142" s="113" t="s">
        <v>9792</v>
      </c>
      <c r="H6142" s="113" t="s">
        <v>8175</v>
      </c>
      <c r="I6142" s="113" t="s">
        <v>10656</v>
      </c>
    </row>
    <row r="6143" spans="1:9" x14ac:dyDescent="0.2">
      <c r="A6143" s="113" t="s">
        <v>10491</v>
      </c>
      <c r="D6143" s="113" t="s">
        <v>11167</v>
      </c>
      <c r="E6143" s="113">
        <f t="shared" si="95"/>
        <v>30510101</v>
      </c>
      <c r="F6143" s="113" t="s">
        <v>11571</v>
      </c>
      <c r="G6143" s="113" t="s">
        <v>9792</v>
      </c>
      <c r="H6143" s="113" t="s">
        <v>11168</v>
      </c>
      <c r="I6143" s="113" t="s">
        <v>14653</v>
      </c>
    </row>
    <row r="6144" spans="1:9" x14ac:dyDescent="0.2">
      <c r="A6144" s="113" t="s">
        <v>10491</v>
      </c>
      <c r="D6144" s="113" t="s">
        <v>11169</v>
      </c>
      <c r="E6144" s="113">
        <f t="shared" si="95"/>
        <v>30510102</v>
      </c>
      <c r="F6144" s="113" t="s">
        <v>11571</v>
      </c>
      <c r="G6144" s="113" t="s">
        <v>9792</v>
      </c>
      <c r="H6144" s="113" t="s">
        <v>11168</v>
      </c>
      <c r="I6144" s="113" t="s">
        <v>15434</v>
      </c>
    </row>
    <row r="6145" spans="1:9" x14ac:dyDescent="0.2">
      <c r="A6145" s="113" t="s">
        <v>10491</v>
      </c>
      <c r="D6145" s="113" t="s">
        <v>11170</v>
      </c>
      <c r="E6145" s="113">
        <f t="shared" si="95"/>
        <v>30510103</v>
      </c>
      <c r="F6145" s="113" t="s">
        <v>11571</v>
      </c>
      <c r="G6145" s="113" t="s">
        <v>9792</v>
      </c>
      <c r="H6145" s="113" t="s">
        <v>11168</v>
      </c>
      <c r="I6145" s="113" t="s">
        <v>15436</v>
      </c>
    </row>
    <row r="6146" spans="1:9" x14ac:dyDescent="0.2">
      <c r="A6146" s="113" t="s">
        <v>10491</v>
      </c>
      <c r="D6146" s="113" t="s">
        <v>11171</v>
      </c>
      <c r="E6146" s="113">
        <f t="shared" ref="E6146:E6209" si="96">VALUE(D6146)</f>
        <v>30510104</v>
      </c>
      <c r="F6146" s="113" t="s">
        <v>11571</v>
      </c>
      <c r="G6146" s="113" t="s">
        <v>9792</v>
      </c>
      <c r="H6146" s="113" t="s">
        <v>11168</v>
      </c>
      <c r="I6146" s="113" t="s">
        <v>14725</v>
      </c>
    </row>
    <row r="6147" spans="1:9" x14ac:dyDescent="0.2">
      <c r="A6147" s="113" t="s">
        <v>10491</v>
      </c>
      <c r="D6147" s="113" t="s">
        <v>11172</v>
      </c>
      <c r="E6147" s="113">
        <f t="shared" si="96"/>
        <v>30510105</v>
      </c>
      <c r="F6147" s="113" t="s">
        <v>11571</v>
      </c>
      <c r="G6147" s="113" t="s">
        <v>9792</v>
      </c>
      <c r="H6147" s="113" t="s">
        <v>11168</v>
      </c>
      <c r="I6147" s="113" t="s">
        <v>15442</v>
      </c>
    </row>
    <row r="6148" spans="1:9" x14ac:dyDescent="0.2">
      <c r="A6148" s="113" t="s">
        <v>10491</v>
      </c>
      <c r="D6148" s="113" t="s">
        <v>11173</v>
      </c>
      <c r="E6148" s="113">
        <f t="shared" si="96"/>
        <v>30510106</v>
      </c>
      <c r="F6148" s="113" t="s">
        <v>11571</v>
      </c>
      <c r="G6148" s="113" t="s">
        <v>9792</v>
      </c>
      <c r="H6148" s="113" t="s">
        <v>11168</v>
      </c>
      <c r="I6148" s="113" t="s">
        <v>16744</v>
      </c>
    </row>
    <row r="6149" spans="1:9" x14ac:dyDescent="0.2">
      <c r="A6149" s="113" t="s">
        <v>10491</v>
      </c>
      <c r="D6149" s="113" t="s">
        <v>11174</v>
      </c>
      <c r="E6149" s="113">
        <f t="shared" si="96"/>
        <v>30510107</v>
      </c>
      <c r="F6149" s="113" t="s">
        <v>11571</v>
      </c>
      <c r="G6149" s="113" t="s">
        <v>9792</v>
      </c>
      <c r="H6149" s="113" t="s">
        <v>11168</v>
      </c>
      <c r="I6149" s="113" t="s">
        <v>11175</v>
      </c>
    </row>
    <row r="6150" spans="1:9" x14ac:dyDescent="0.2">
      <c r="A6150" s="113" t="s">
        <v>10491</v>
      </c>
      <c r="D6150" s="113" t="s">
        <v>11176</v>
      </c>
      <c r="E6150" s="113">
        <f t="shared" si="96"/>
        <v>30510108</v>
      </c>
      <c r="F6150" s="113" t="s">
        <v>11571</v>
      </c>
      <c r="G6150" s="113" t="s">
        <v>9792</v>
      </c>
      <c r="H6150" s="113" t="s">
        <v>11168</v>
      </c>
      <c r="I6150" s="113" t="s">
        <v>11177</v>
      </c>
    </row>
    <row r="6151" spans="1:9" x14ac:dyDescent="0.2">
      <c r="A6151" s="113" t="s">
        <v>10491</v>
      </c>
      <c r="D6151" s="113" t="s">
        <v>11178</v>
      </c>
      <c r="E6151" s="113">
        <f t="shared" si="96"/>
        <v>30510196</v>
      </c>
      <c r="F6151" s="113" t="s">
        <v>11571</v>
      </c>
      <c r="G6151" s="113" t="s">
        <v>9792</v>
      </c>
      <c r="H6151" s="113" t="s">
        <v>11168</v>
      </c>
      <c r="I6151" s="113" t="s">
        <v>11179</v>
      </c>
    </row>
    <row r="6152" spans="1:9" x14ac:dyDescent="0.2">
      <c r="A6152" s="113" t="s">
        <v>10491</v>
      </c>
      <c r="D6152" s="113" t="s">
        <v>11180</v>
      </c>
      <c r="E6152" s="113">
        <f t="shared" si="96"/>
        <v>30510197</v>
      </c>
      <c r="F6152" s="113" t="s">
        <v>11571</v>
      </c>
      <c r="G6152" s="113" t="s">
        <v>9792</v>
      </c>
      <c r="H6152" s="113" t="s">
        <v>11168</v>
      </c>
      <c r="I6152" s="113" t="s">
        <v>11181</v>
      </c>
    </row>
    <row r="6153" spans="1:9" x14ac:dyDescent="0.2">
      <c r="A6153" s="113" t="s">
        <v>10491</v>
      </c>
      <c r="D6153" s="113" t="s">
        <v>11182</v>
      </c>
      <c r="E6153" s="113">
        <f t="shared" si="96"/>
        <v>30510198</v>
      </c>
      <c r="F6153" s="113" t="s">
        <v>11571</v>
      </c>
      <c r="G6153" s="113" t="s">
        <v>9792</v>
      </c>
      <c r="H6153" s="113" t="s">
        <v>11168</v>
      </c>
      <c r="I6153" s="113" t="s">
        <v>11183</v>
      </c>
    </row>
    <row r="6154" spans="1:9" x14ac:dyDescent="0.2">
      <c r="A6154" s="113" t="s">
        <v>10491</v>
      </c>
      <c r="D6154" s="113" t="s">
        <v>11184</v>
      </c>
      <c r="E6154" s="113">
        <f t="shared" si="96"/>
        <v>30510199</v>
      </c>
      <c r="F6154" s="113" t="s">
        <v>11571</v>
      </c>
      <c r="G6154" s="113" t="s">
        <v>9792</v>
      </c>
      <c r="H6154" s="113" t="s">
        <v>11168</v>
      </c>
      <c r="I6154" s="113" t="s">
        <v>7789</v>
      </c>
    </row>
    <row r="6155" spans="1:9" x14ac:dyDescent="0.2">
      <c r="A6155" s="113" t="s">
        <v>10491</v>
      </c>
      <c r="D6155" s="113" t="s">
        <v>11185</v>
      </c>
      <c r="E6155" s="113">
        <f t="shared" si="96"/>
        <v>30510201</v>
      </c>
      <c r="F6155" s="113" t="s">
        <v>11571</v>
      </c>
      <c r="G6155" s="113" t="s">
        <v>9792</v>
      </c>
      <c r="H6155" s="113" t="s">
        <v>11186</v>
      </c>
      <c r="I6155" s="113" t="s">
        <v>14653</v>
      </c>
    </row>
    <row r="6156" spans="1:9" x14ac:dyDescent="0.2">
      <c r="A6156" s="113" t="s">
        <v>10491</v>
      </c>
      <c r="D6156" s="113" t="s">
        <v>11187</v>
      </c>
      <c r="E6156" s="113">
        <f t="shared" si="96"/>
        <v>30510202</v>
      </c>
      <c r="F6156" s="113" t="s">
        <v>11571</v>
      </c>
      <c r="G6156" s="113" t="s">
        <v>9792</v>
      </c>
      <c r="H6156" s="113" t="s">
        <v>11186</v>
      </c>
      <c r="I6156" s="113" t="s">
        <v>15434</v>
      </c>
    </row>
    <row r="6157" spans="1:9" x14ac:dyDescent="0.2">
      <c r="A6157" s="113" t="s">
        <v>10491</v>
      </c>
      <c r="D6157" s="113" t="s">
        <v>11188</v>
      </c>
      <c r="E6157" s="113">
        <f t="shared" si="96"/>
        <v>30510203</v>
      </c>
      <c r="F6157" s="113" t="s">
        <v>11571</v>
      </c>
      <c r="G6157" s="113" t="s">
        <v>9792</v>
      </c>
      <c r="H6157" s="113" t="s">
        <v>11186</v>
      </c>
      <c r="I6157" s="113" t="s">
        <v>15436</v>
      </c>
    </row>
    <row r="6158" spans="1:9" x14ac:dyDescent="0.2">
      <c r="A6158" s="113" t="s">
        <v>10491</v>
      </c>
      <c r="D6158" s="113" t="s">
        <v>11189</v>
      </c>
      <c r="E6158" s="113">
        <f t="shared" si="96"/>
        <v>30510204</v>
      </c>
      <c r="F6158" s="113" t="s">
        <v>11571</v>
      </c>
      <c r="G6158" s="113" t="s">
        <v>9792</v>
      </c>
      <c r="H6158" s="113" t="s">
        <v>11186</v>
      </c>
      <c r="I6158" s="113" t="s">
        <v>14725</v>
      </c>
    </row>
    <row r="6159" spans="1:9" x14ac:dyDescent="0.2">
      <c r="A6159" s="113" t="s">
        <v>10491</v>
      </c>
      <c r="D6159" s="113" t="s">
        <v>11190</v>
      </c>
      <c r="E6159" s="113">
        <f t="shared" si="96"/>
        <v>30510205</v>
      </c>
      <c r="F6159" s="113" t="s">
        <v>11571</v>
      </c>
      <c r="G6159" s="113" t="s">
        <v>9792</v>
      </c>
      <c r="H6159" s="113" t="s">
        <v>11186</v>
      </c>
      <c r="I6159" s="113" t="s">
        <v>15442</v>
      </c>
    </row>
    <row r="6160" spans="1:9" x14ac:dyDescent="0.2">
      <c r="A6160" s="113" t="s">
        <v>10491</v>
      </c>
      <c r="D6160" s="113" t="s">
        <v>11191</v>
      </c>
      <c r="E6160" s="113">
        <f t="shared" si="96"/>
        <v>30510206</v>
      </c>
      <c r="F6160" s="113" t="s">
        <v>11571</v>
      </c>
      <c r="G6160" s="113" t="s">
        <v>9792</v>
      </c>
      <c r="H6160" s="113" t="s">
        <v>11186</v>
      </c>
      <c r="I6160" s="113" t="s">
        <v>16744</v>
      </c>
    </row>
    <row r="6161" spans="1:9" x14ac:dyDescent="0.2">
      <c r="A6161" s="113" t="s">
        <v>10491</v>
      </c>
      <c r="D6161" s="113" t="s">
        <v>11192</v>
      </c>
      <c r="E6161" s="113">
        <f t="shared" si="96"/>
        <v>30510207</v>
      </c>
      <c r="F6161" s="113" t="s">
        <v>11571</v>
      </c>
      <c r="G6161" s="113" t="s">
        <v>9792</v>
      </c>
      <c r="H6161" s="113" t="s">
        <v>11186</v>
      </c>
      <c r="I6161" s="113" t="s">
        <v>11175</v>
      </c>
    </row>
    <row r="6162" spans="1:9" x14ac:dyDescent="0.2">
      <c r="A6162" s="113" t="s">
        <v>10491</v>
      </c>
      <c r="D6162" s="113" t="s">
        <v>11193</v>
      </c>
      <c r="E6162" s="113">
        <f t="shared" si="96"/>
        <v>30510208</v>
      </c>
      <c r="F6162" s="113" t="s">
        <v>11571</v>
      </c>
      <c r="G6162" s="113" t="s">
        <v>9792</v>
      </c>
      <c r="H6162" s="113" t="s">
        <v>11186</v>
      </c>
      <c r="I6162" s="113" t="s">
        <v>11177</v>
      </c>
    </row>
    <row r="6163" spans="1:9" x14ac:dyDescent="0.2">
      <c r="A6163" s="113" t="s">
        <v>10491</v>
      </c>
      <c r="D6163" s="113" t="s">
        <v>11194</v>
      </c>
      <c r="E6163" s="113">
        <f t="shared" si="96"/>
        <v>30510209</v>
      </c>
      <c r="F6163" s="113" t="s">
        <v>11571</v>
      </c>
      <c r="G6163" s="113" t="s">
        <v>9792</v>
      </c>
      <c r="H6163" s="113" t="s">
        <v>11186</v>
      </c>
      <c r="I6163" s="113" t="s">
        <v>15444</v>
      </c>
    </row>
    <row r="6164" spans="1:9" x14ac:dyDescent="0.2">
      <c r="A6164" s="113" t="s">
        <v>10491</v>
      </c>
      <c r="D6164" s="113" t="s">
        <v>11195</v>
      </c>
      <c r="E6164" s="113">
        <f t="shared" si="96"/>
        <v>30510296</v>
      </c>
      <c r="F6164" s="113" t="s">
        <v>11571</v>
      </c>
      <c r="G6164" s="113" t="s">
        <v>9792</v>
      </c>
      <c r="H6164" s="113" t="s">
        <v>11186</v>
      </c>
      <c r="I6164" s="113" t="s">
        <v>11179</v>
      </c>
    </row>
    <row r="6165" spans="1:9" x14ac:dyDescent="0.2">
      <c r="A6165" s="113" t="s">
        <v>10491</v>
      </c>
      <c r="D6165" s="113" t="s">
        <v>11196</v>
      </c>
      <c r="E6165" s="113">
        <f t="shared" si="96"/>
        <v>30510297</v>
      </c>
      <c r="F6165" s="113" t="s">
        <v>11571</v>
      </c>
      <c r="G6165" s="113" t="s">
        <v>9792</v>
      </c>
      <c r="H6165" s="113" t="s">
        <v>11186</v>
      </c>
      <c r="I6165" s="113" t="s">
        <v>11181</v>
      </c>
    </row>
    <row r="6166" spans="1:9" x14ac:dyDescent="0.2">
      <c r="A6166" s="113" t="s">
        <v>10491</v>
      </c>
      <c r="D6166" s="113" t="s">
        <v>11197</v>
      </c>
      <c r="E6166" s="113">
        <f t="shared" si="96"/>
        <v>30510298</v>
      </c>
      <c r="F6166" s="113" t="s">
        <v>11571</v>
      </c>
      <c r="G6166" s="113" t="s">
        <v>9792</v>
      </c>
      <c r="H6166" s="113" t="s">
        <v>11186</v>
      </c>
      <c r="I6166" s="113" t="s">
        <v>11183</v>
      </c>
    </row>
    <row r="6167" spans="1:9" x14ac:dyDescent="0.2">
      <c r="A6167" s="113" t="s">
        <v>10491</v>
      </c>
      <c r="D6167" s="113" t="s">
        <v>11198</v>
      </c>
      <c r="E6167" s="113">
        <f t="shared" si="96"/>
        <v>30510299</v>
      </c>
      <c r="F6167" s="113" t="s">
        <v>11571</v>
      </c>
      <c r="G6167" s="113" t="s">
        <v>9792</v>
      </c>
      <c r="H6167" s="113" t="s">
        <v>11186</v>
      </c>
      <c r="I6167" s="113" t="s">
        <v>7789</v>
      </c>
    </row>
    <row r="6168" spans="1:9" x14ac:dyDescent="0.2">
      <c r="A6168" s="113" t="s">
        <v>10491</v>
      </c>
      <c r="D6168" s="113" t="s">
        <v>11199</v>
      </c>
      <c r="E6168" s="113">
        <f t="shared" si="96"/>
        <v>30510301</v>
      </c>
      <c r="F6168" s="113" t="s">
        <v>11571</v>
      </c>
      <c r="G6168" s="113" t="s">
        <v>9792</v>
      </c>
      <c r="H6168" s="113" t="s">
        <v>11200</v>
      </c>
      <c r="I6168" s="113" t="s">
        <v>14653</v>
      </c>
    </row>
    <row r="6169" spans="1:9" x14ac:dyDescent="0.2">
      <c r="A6169" s="113" t="s">
        <v>10491</v>
      </c>
      <c r="D6169" s="113" t="s">
        <v>11201</v>
      </c>
      <c r="E6169" s="113">
        <f t="shared" si="96"/>
        <v>30510302</v>
      </c>
      <c r="F6169" s="113" t="s">
        <v>11571</v>
      </c>
      <c r="G6169" s="113" t="s">
        <v>9792</v>
      </c>
      <c r="H6169" s="113" t="s">
        <v>11200</v>
      </c>
      <c r="I6169" s="113" t="s">
        <v>15434</v>
      </c>
    </row>
    <row r="6170" spans="1:9" x14ac:dyDescent="0.2">
      <c r="A6170" s="113" t="s">
        <v>10491</v>
      </c>
      <c r="D6170" s="113" t="s">
        <v>11202</v>
      </c>
      <c r="E6170" s="113">
        <f t="shared" si="96"/>
        <v>30510303</v>
      </c>
      <c r="F6170" s="113" t="s">
        <v>11571</v>
      </c>
      <c r="G6170" s="113" t="s">
        <v>9792</v>
      </c>
      <c r="H6170" s="113" t="s">
        <v>11200</v>
      </c>
      <c r="I6170" s="113" t="s">
        <v>15436</v>
      </c>
    </row>
    <row r="6171" spans="1:9" x14ac:dyDescent="0.2">
      <c r="A6171" s="113" t="s">
        <v>10491</v>
      </c>
      <c r="D6171" s="113" t="s">
        <v>11203</v>
      </c>
      <c r="E6171" s="113">
        <f t="shared" si="96"/>
        <v>30510304</v>
      </c>
      <c r="F6171" s="113" t="s">
        <v>11571</v>
      </c>
      <c r="G6171" s="113" t="s">
        <v>9792</v>
      </c>
      <c r="H6171" s="113" t="s">
        <v>11200</v>
      </c>
      <c r="I6171" s="113" t="s">
        <v>14725</v>
      </c>
    </row>
    <row r="6172" spans="1:9" x14ac:dyDescent="0.2">
      <c r="A6172" s="113" t="s">
        <v>10491</v>
      </c>
      <c r="D6172" s="113" t="s">
        <v>11204</v>
      </c>
      <c r="E6172" s="113">
        <f t="shared" si="96"/>
        <v>30510305</v>
      </c>
      <c r="F6172" s="113" t="s">
        <v>11571</v>
      </c>
      <c r="G6172" s="113" t="s">
        <v>9792</v>
      </c>
      <c r="H6172" s="113" t="s">
        <v>11200</v>
      </c>
      <c r="I6172" s="113" t="s">
        <v>15442</v>
      </c>
    </row>
    <row r="6173" spans="1:9" x14ac:dyDescent="0.2">
      <c r="A6173" s="113" t="s">
        <v>10491</v>
      </c>
      <c r="D6173" s="113" t="s">
        <v>11205</v>
      </c>
      <c r="E6173" s="113">
        <f t="shared" si="96"/>
        <v>30510306</v>
      </c>
      <c r="F6173" s="113" t="s">
        <v>11571</v>
      </c>
      <c r="G6173" s="113" t="s">
        <v>9792</v>
      </c>
      <c r="H6173" s="113" t="s">
        <v>11200</v>
      </c>
      <c r="I6173" s="113" t="s">
        <v>16744</v>
      </c>
    </row>
    <row r="6174" spans="1:9" x14ac:dyDescent="0.2">
      <c r="A6174" s="113" t="s">
        <v>10491</v>
      </c>
      <c r="D6174" s="113" t="s">
        <v>11206</v>
      </c>
      <c r="E6174" s="113">
        <f t="shared" si="96"/>
        <v>30510307</v>
      </c>
      <c r="F6174" s="113" t="s">
        <v>11571</v>
      </c>
      <c r="G6174" s="113" t="s">
        <v>9792</v>
      </c>
      <c r="H6174" s="113" t="s">
        <v>11200</v>
      </c>
      <c r="I6174" s="113" t="s">
        <v>11175</v>
      </c>
    </row>
    <row r="6175" spans="1:9" x14ac:dyDescent="0.2">
      <c r="A6175" s="113" t="s">
        <v>10491</v>
      </c>
      <c r="D6175" s="113" t="s">
        <v>11207</v>
      </c>
      <c r="E6175" s="113">
        <f t="shared" si="96"/>
        <v>30510308</v>
      </c>
      <c r="F6175" s="113" t="s">
        <v>11571</v>
      </c>
      <c r="G6175" s="113" t="s">
        <v>9792</v>
      </c>
      <c r="H6175" s="113" t="s">
        <v>11200</v>
      </c>
      <c r="I6175" s="113" t="s">
        <v>11177</v>
      </c>
    </row>
    <row r="6176" spans="1:9" x14ac:dyDescent="0.2">
      <c r="A6176" s="113" t="s">
        <v>10491</v>
      </c>
      <c r="D6176" s="113" t="s">
        <v>11208</v>
      </c>
      <c r="E6176" s="113">
        <f t="shared" si="96"/>
        <v>30510309</v>
      </c>
      <c r="F6176" s="113" t="s">
        <v>11571</v>
      </c>
      <c r="G6176" s="113" t="s">
        <v>9792</v>
      </c>
      <c r="H6176" s="113" t="s">
        <v>11200</v>
      </c>
      <c r="I6176" s="113" t="s">
        <v>15444</v>
      </c>
    </row>
    <row r="6177" spans="1:9" x14ac:dyDescent="0.2">
      <c r="A6177" s="113" t="s">
        <v>10491</v>
      </c>
      <c r="D6177" s="113" t="s">
        <v>11209</v>
      </c>
      <c r="E6177" s="113">
        <f t="shared" si="96"/>
        <v>30510310</v>
      </c>
      <c r="F6177" s="113" t="s">
        <v>11571</v>
      </c>
      <c r="G6177" s="113" t="s">
        <v>9792</v>
      </c>
      <c r="H6177" s="113" t="s">
        <v>11200</v>
      </c>
      <c r="I6177" s="113" t="s">
        <v>11210</v>
      </c>
    </row>
    <row r="6178" spans="1:9" x14ac:dyDescent="0.2">
      <c r="A6178" s="113" t="s">
        <v>10491</v>
      </c>
      <c r="D6178" s="113" t="s">
        <v>11211</v>
      </c>
      <c r="E6178" s="113">
        <f t="shared" si="96"/>
        <v>30510396</v>
      </c>
      <c r="F6178" s="113" t="s">
        <v>11571</v>
      </c>
      <c r="G6178" s="113" t="s">
        <v>9792</v>
      </c>
      <c r="H6178" s="113" t="s">
        <v>11200</v>
      </c>
      <c r="I6178" s="113" t="s">
        <v>11179</v>
      </c>
    </row>
    <row r="6179" spans="1:9" x14ac:dyDescent="0.2">
      <c r="A6179" s="113" t="s">
        <v>10491</v>
      </c>
      <c r="D6179" s="113" t="s">
        <v>11212</v>
      </c>
      <c r="E6179" s="113">
        <f t="shared" si="96"/>
        <v>30510397</v>
      </c>
      <c r="F6179" s="113" t="s">
        <v>11571</v>
      </c>
      <c r="G6179" s="113" t="s">
        <v>9792</v>
      </c>
      <c r="H6179" s="113" t="s">
        <v>11200</v>
      </c>
      <c r="I6179" s="113" t="s">
        <v>11181</v>
      </c>
    </row>
    <row r="6180" spans="1:9" x14ac:dyDescent="0.2">
      <c r="A6180" s="113" t="s">
        <v>10491</v>
      </c>
      <c r="D6180" s="113" t="s">
        <v>11213</v>
      </c>
      <c r="E6180" s="113">
        <f t="shared" si="96"/>
        <v>30510398</v>
      </c>
      <c r="F6180" s="113" t="s">
        <v>11571</v>
      </c>
      <c r="G6180" s="113" t="s">
        <v>9792</v>
      </c>
      <c r="H6180" s="113" t="s">
        <v>11200</v>
      </c>
      <c r="I6180" s="113" t="s">
        <v>11183</v>
      </c>
    </row>
    <row r="6181" spans="1:9" x14ac:dyDescent="0.2">
      <c r="A6181" s="113" t="s">
        <v>10491</v>
      </c>
      <c r="D6181" s="113" t="s">
        <v>11214</v>
      </c>
      <c r="E6181" s="113">
        <f t="shared" si="96"/>
        <v>30510399</v>
      </c>
      <c r="F6181" s="113" t="s">
        <v>11571</v>
      </c>
      <c r="G6181" s="113" t="s">
        <v>9792</v>
      </c>
      <c r="H6181" s="113" t="s">
        <v>11200</v>
      </c>
      <c r="I6181" s="113" t="s">
        <v>7789</v>
      </c>
    </row>
    <row r="6182" spans="1:9" x14ac:dyDescent="0.2">
      <c r="A6182" s="113" t="s">
        <v>10491</v>
      </c>
      <c r="D6182" s="113" t="s">
        <v>11215</v>
      </c>
      <c r="E6182" s="113">
        <f t="shared" si="96"/>
        <v>30510401</v>
      </c>
      <c r="F6182" s="113" t="s">
        <v>11571</v>
      </c>
      <c r="G6182" s="113" t="s">
        <v>9792</v>
      </c>
      <c r="H6182" s="113" t="s">
        <v>11216</v>
      </c>
      <c r="I6182" s="113" t="s">
        <v>14653</v>
      </c>
    </row>
    <row r="6183" spans="1:9" x14ac:dyDescent="0.2">
      <c r="A6183" s="113" t="s">
        <v>10491</v>
      </c>
      <c r="D6183" s="113" t="s">
        <v>11217</v>
      </c>
      <c r="E6183" s="113">
        <f t="shared" si="96"/>
        <v>30510402</v>
      </c>
      <c r="F6183" s="113" t="s">
        <v>11571</v>
      </c>
      <c r="G6183" s="113" t="s">
        <v>9792</v>
      </c>
      <c r="H6183" s="113" t="s">
        <v>11216</v>
      </c>
      <c r="I6183" s="113" t="s">
        <v>15434</v>
      </c>
    </row>
    <row r="6184" spans="1:9" x14ac:dyDescent="0.2">
      <c r="A6184" s="113" t="s">
        <v>10491</v>
      </c>
      <c r="D6184" s="113" t="s">
        <v>11218</v>
      </c>
      <c r="E6184" s="113">
        <f t="shared" si="96"/>
        <v>30510403</v>
      </c>
      <c r="F6184" s="113" t="s">
        <v>11571</v>
      </c>
      <c r="G6184" s="113" t="s">
        <v>9792</v>
      </c>
      <c r="H6184" s="113" t="s">
        <v>11216</v>
      </c>
      <c r="I6184" s="113" t="s">
        <v>15436</v>
      </c>
    </row>
    <row r="6185" spans="1:9" x14ac:dyDescent="0.2">
      <c r="A6185" s="113" t="s">
        <v>10491</v>
      </c>
      <c r="D6185" s="113" t="s">
        <v>11219</v>
      </c>
      <c r="E6185" s="113">
        <f t="shared" si="96"/>
        <v>30510404</v>
      </c>
      <c r="F6185" s="113" t="s">
        <v>11571</v>
      </c>
      <c r="G6185" s="113" t="s">
        <v>9792</v>
      </c>
      <c r="H6185" s="113" t="s">
        <v>11216</v>
      </c>
      <c r="I6185" s="113" t="s">
        <v>14725</v>
      </c>
    </row>
    <row r="6186" spans="1:9" x14ac:dyDescent="0.2">
      <c r="A6186" s="113" t="s">
        <v>10491</v>
      </c>
      <c r="D6186" s="113" t="s">
        <v>11220</v>
      </c>
      <c r="E6186" s="113">
        <f t="shared" si="96"/>
        <v>30510405</v>
      </c>
      <c r="F6186" s="113" t="s">
        <v>11571</v>
      </c>
      <c r="G6186" s="113" t="s">
        <v>9792</v>
      </c>
      <c r="H6186" s="113" t="s">
        <v>11216</v>
      </c>
      <c r="I6186" s="113" t="s">
        <v>15442</v>
      </c>
    </row>
    <row r="6187" spans="1:9" x14ac:dyDescent="0.2">
      <c r="A6187" s="113" t="s">
        <v>10491</v>
      </c>
      <c r="D6187" s="113" t="s">
        <v>11221</v>
      </c>
      <c r="E6187" s="113">
        <f t="shared" si="96"/>
        <v>30510406</v>
      </c>
      <c r="F6187" s="113" t="s">
        <v>11571</v>
      </c>
      <c r="G6187" s="113" t="s">
        <v>9792</v>
      </c>
      <c r="H6187" s="113" t="s">
        <v>11216</v>
      </c>
      <c r="I6187" s="113" t="s">
        <v>16744</v>
      </c>
    </row>
    <row r="6188" spans="1:9" x14ac:dyDescent="0.2">
      <c r="A6188" s="113" t="s">
        <v>10491</v>
      </c>
      <c r="D6188" s="113" t="s">
        <v>11222</v>
      </c>
      <c r="E6188" s="113">
        <f t="shared" si="96"/>
        <v>30510407</v>
      </c>
      <c r="F6188" s="113" t="s">
        <v>11571</v>
      </c>
      <c r="G6188" s="113" t="s">
        <v>9792</v>
      </c>
      <c r="H6188" s="113" t="s">
        <v>11216</v>
      </c>
      <c r="I6188" s="113" t="s">
        <v>11175</v>
      </c>
    </row>
    <row r="6189" spans="1:9" x14ac:dyDescent="0.2">
      <c r="A6189" s="113" t="s">
        <v>10491</v>
      </c>
      <c r="D6189" s="113" t="s">
        <v>11223</v>
      </c>
      <c r="E6189" s="113">
        <f t="shared" si="96"/>
        <v>30510408</v>
      </c>
      <c r="F6189" s="113" t="s">
        <v>11571</v>
      </c>
      <c r="G6189" s="113" t="s">
        <v>9792</v>
      </c>
      <c r="H6189" s="113" t="s">
        <v>11216</v>
      </c>
      <c r="I6189" s="113" t="s">
        <v>11177</v>
      </c>
    </row>
    <row r="6190" spans="1:9" x14ac:dyDescent="0.2">
      <c r="A6190" s="113" t="s">
        <v>10491</v>
      </c>
      <c r="D6190" s="113" t="s">
        <v>11224</v>
      </c>
      <c r="E6190" s="113">
        <f t="shared" si="96"/>
        <v>30510496</v>
      </c>
      <c r="F6190" s="113" t="s">
        <v>11571</v>
      </c>
      <c r="G6190" s="113" t="s">
        <v>9792</v>
      </c>
      <c r="H6190" s="113" t="s">
        <v>11216</v>
      </c>
      <c r="I6190" s="113" t="s">
        <v>11179</v>
      </c>
    </row>
    <row r="6191" spans="1:9" x14ac:dyDescent="0.2">
      <c r="A6191" s="113" t="s">
        <v>10491</v>
      </c>
      <c r="D6191" s="113" t="s">
        <v>11225</v>
      </c>
      <c r="E6191" s="113">
        <f t="shared" si="96"/>
        <v>30510497</v>
      </c>
      <c r="F6191" s="113" t="s">
        <v>11571</v>
      </c>
      <c r="G6191" s="113" t="s">
        <v>9792</v>
      </c>
      <c r="H6191" s="113" t="s">
        <v>11216</v>
      </c>
      <c r="I6191" s="113" t="s">
        <v>11181</v>
      </c>
    </row>
    <row r="6192" spans="1:9" x14ac:dyDescent="0.2">
      <c r="A6192" s="113" t="s">
        <v>10491</v>
      </c>
      <c r="D6192" s="113" t="s">
        <v>11226</v>
      </c>
      <c r="E6192" s="113">
        <f t="shared" si="96"/>
        <v>30510498</v>
      </c>
      <c r="F6192" s="113" t="s">
        <v>11571</v>
      </c>
      <c r="G6192" s="113" t="s">
        <v>9792</v>
      </c>
      <c r="H6192" s="113" t="s">
        <v>11216</v>
      </c>
      <c r="I6192" s="113" t="s">
        <v>11183</v>
      </c>
    </row>
    <row r="6193" spans="1:9" x14ac:dyDescent="0.2">
      <c r="A6193" s="113" t="s">
        <v>10491</v>
      </c>
      <c r="D6193" s="113" t="s">
        <v>11227</v>
      </c>
      <c r="E6193" s="113">
        <f t="shared" si="96"/>
        <v>30510499</v>
      </c>
      <c r="F6193" s="113" t="s">
        <v>11571</v>
      </c>
      <c r="G6193" s="113" t="s">
        <v>9792</v>
      </c>
      <c r="H6193" s="113" t="s">
        <v>11216</v>
      </c>
      <c r="I6193" s="113" t="s">
        <v>7789</v>
      </c>
    </row>
    <row r="6194" spans="1:9" x14ac:dyDescent="0.2">
      <c r="A6194" s="113" t="s">
        <v>10491</v>
      </c>
      <c r="D6194" s="113" t="s">
        <v>11228</v>
      </c>
      <c r="E6194" s="113">
        <f t="shared" si="96"/>
        <v>30510501</v>
      </c>
      <c r="F6194" s="113" t="s">
        <v>11571</v>
      </c>
      <c r="G6194" s="113" t="s">
        <v>9792</v>
      </c>
      <c r="H6194" s="113" t="s">
        <v>11229</v>
      </c>
      <c r="I6194" s="113" t="s">
        <v>14653</v>
      </c>
    </row>
    <row r="6195" spans="1:9" x14ac:dyDescent="0.2">
      <c r="A6195" s="113" t="s">
        <v>10491</v>
      </c>
      <c r="D6195" s="113" t="s">
        <v>11230</v>
      </c>
      <c r="E6195" s="113">
        <f t="shared" si="96"/>
        <v>30510502</v>
      </c>
      <c r="F6195" s="113" t="s">
        <v>11571</v>
      </c>
      <c r="G6195" s="113" t="s">
        <v>9792</v>
      </c>
      <c r="H6195" s="113" t="s">
        <v>11229</v>
      </c>
      <c r="I6195" s="113" t="s">
        <v>15434</v>
      </c>
    </row>
    <row r="6196" spans="1:9" x14ac:dyDescent="0.2">
      <c r="A6196" s="113" t="s">
        <v>10491</v>
      </c>
      <c r="D6196" s="113" t="s">
        <v>11231</v>
      </c>
      <c r="E6196" s="113">
        <f t="shared" si="96"/>
        <v>30510503</v>
      </c>
      <c r="F6196" s="113" t="s">
        <v>11571</v>
      </c>
      <c r="G6196" s="113" t="s">
        <v>9792</v>
      </c>
      <c r="H6196" s="113" t="s">
        <v>11229</v>
      </c>
      <c r="I6196" s="113" t="s">
        <v>15436</v>
      </c>
    </row>
    <row r="6197" spans="1:9" x14ac:dyDescent="0.2">
      <c r="A6197" s="113" t="s">
        <v>10491</v>
      </c>
      <c r="D6197" s="113" t="s">
        <v>11232</v>
      </c>
      <c r="E6197" s="113">
        <f t="shared" si="96"/>
        <v>30510504</v>
      </c>
      <c r="F6197" s="113" t="s">
        <v>11571</v>
      </c>
      <c r="G6197" s="113" t="s">
        <v>9792</v>
      </c>
      <c r="H6197" s="113" t="s">
        <v>11229</v>
      </c>
      <c r="I6197" s="113" t="s">
        <v>14725</v>
      </c>
    </row>
    <row r="6198" spans="1:9" x14ac:dyDescent="0.2">
      <c r="A6198" s="113" t="s">
        <v>10491</v>
      </c>
      <c r="D6198" s="113" t="s">
        <v>11233</v>
      </c>
      <c r="E6198" s="113">
        <f t="shared" si="96"/>
        <v>30510505</v>
      </c>
      <c r="F6198" s="113" t="s">
        <v>11571</v>
      </c>
      <c r="G6198" s="113" t="s">
        <v>9792</v>
      </c>
      <c r="H6198" s="113" t="s">
        <v>11229</v>
      </c>
      <c r="I6198" s="113" t="s">
        <v>15442</v>
      </c>
    </row>
    <row r="6199" spans="1:9" x14ac:dyDescent="0.2">
      <c r="A6199" s="113" t="s">
        <v>10491</v>
      </c>
      <c r="D6199" s="113" t="s">
        <v>11234</v>
      </c>
      <c r="E6199" s="113">
        <f t="shared" si="96"/>
        <v>30510506</v>
      </c>
      <c r="F6199" s="113" t="s">
        <v>11571</v>
      </c>
      <c r="G6199" s="113" t="s">
        <v>9792</v>
      </c>
      <c r="H6199" s="113" t="s">
        <v>11229</v>
      </c>
      <c r="I6199" s="113" t="s">
        <v>16744</v>
      </c>
    </row>
    <row r="6200" spans="1:9" x14ac:dyDescent="0.2">
      <c r="A6200" s="113" t="s">
        <v>10491</v>
      </c>
      <c r="D6200" s="113" t="s">
        <v>11235</v>
      </c>
      <c r="E6200" s="113">
        <f t="shared" si="96"/>
        <v>30510507</v>
      </c>
      <c r="F6200" s="113" t="s">
        <v>11571</v>
      </c>
      <c r="G6200" s="113" t="s">
        <v>9792</v>
      </c>
      <c r="H6200" s="113" t="s">
        <v>11229</v>
      </c>
      <c r="I6200" s="113" t="s">
        <v>11175</v>
      </c>
    </row>
    <row r="6201" spans="1:9" x14ac:dyDescent="0.2">
      <c r="A6201" s="113" t="s">
        <v>10491</v>
      </c>
      <c r="D6201" s="113" t="s">
        <v>11236</v>
      </c>
      <c r="E6201" s="113">
        <f t="shared" si="96"/>
        <v>30510508</v>
      </c>
      <c r="F6201" s="113" t="s">
        <v>11571</v>
      </c>
      <c r="G6201" s="113" t="s">
        <v>9792</v>
      </c>
      <c r="H6201" s="113" t="s">
        <v>11229</v>
      </c>
      <c r="I6201" s="113" t="s">
        <v>11177</v>
      </c>
    </row>
    <row r="6202" spans="1:9" x14ac:dyDescent="0.2">
      <c r="A6202" s="113" t="s">
        <v>10491</v>
      </c>
      <c r="D6202" s="113" t="s">
        <v>11237</v>
      </c>
      <c r="E6202" s="113">
        <f t="shared" si="96"/>
        <v>30510596</v>
      </c>
      <c r="F6202" s="113" t="s">
        <v>11571</v>
      </c>
      <c r="G6202" s="113" t="s">
        <v>9792</v>
      </c>
      <c r="H6202" s="113" t="s">
        <v>11229</v>
      </c>
      <c r="I6202" s="113" t="s">
        <v>11179</v>
      </c>
    </row>
    <row r="6203" spans="1:9" x14ac:dyDescent="0.2">
      <c r="A6203" s="113" t="s">
        <v>10491</v>
      </c>
      <c r="D6203" s="113" t="s">
        <v>11238</v>
      </c>
      <c r="E6203" s="113">
        <f t="shared" si="96"/>
        <v>30510597</v>
      </c>
      <c r="F6203" s="113" t="s">
        <v>11571</v>
      </c>
      <c r="G6203" s="113" t="s">
        <v>9792</v>
      </c>
      <c r="H6203" s="113" t="s">
        <v>11229</v>
      </c>
      <c r="I6203" s="113" t="s">
        <v>11181</v>
      </c>
    </row>
    <row r="6204" spans="1:9" x14ac:dyDescent="0.2">
      <c r="A6204" s="113" t="s">
        <v>10491</v>
      </c>
      <c r="D6204" s="113" t="s">
        <v>11239</v>
      </c>
      <c r="E6204" s="113">
        <f t="shared" si="96"/>
        <v>30510598</v>
      </c>
      <c r="F6204" s="113" t="s">
        <v>11571</v>
      </c>
      <c r="G6204" s="113" t="s">
        <v>9792</v>
      </c>
      <c r="H6204" s="113" t="s">
        <v>11229</v>
      </c>
      <c r="I6204" s="113" t="s">
        <v>11183</v>
      </c>
    </row>
    <row r="6205" spans="1:9" x14ac:dyDescent="0.2">
      <c r="A6205" s="113" t="s">
        <v>10491</v>
      </c>
      <c r="D6205" s="113" t="s">
        <v>11240</v>
      </c>
      <c r="E6205" s="113">
        <f t="shared" si="96"/>
        <v>30510599</v>
      </c>
      <c r="F6205" s="113" t="s">
        <v>11571</v>
      </c>
      <c r="G6205" s="113" t="s">
        <v>9792</v>
      </c>
      <c r="H6205" s="113" t="s">
        <v>11229</v>
      </c>
      <c r="I6205" s="113" t="s">
        <v>7789</v>
      </c>
    </row>
    <row r="6206" spans="1:9" x14ac:dyDescent="0.2">
      <c r="A6206" s="113" t="s">
        <v>10491</v>
      </c>
      <c r="D6206" s="113" t="s">
        <v>11241</v>
      </c>
      <c r="E6206" s="113">
        <f t="shared" si="96"/>
        <v>30510604</v>
      </c>
      <c r="F6206" s="113" t="s">
        <v>11571</v>
      </c>
      <c r="G6206" s="113" t="s">
        <v>9792</v>
      </c>
      <c r="H6206" s="113" t="s">
        <v>11242</v>
      </c>
      <c r="I6206" s="113" t="s">
        <v>14725</v>
      </c>
    </row>
    <row r="6207" spans="1:9" x14ac:dyDescent="0.2">
      <c r="A6207" s="113" t="s">
        <v>10491</v>
      </c>
      <c r="D6207" s="113" t="s">
        <v>11243</v>
      </c>
      <c r="E6207" s="113">
        <f t="shared" si="96"/>
        <v>30510708</v>
      </c>
      <c r="F6207" s="113" t="s">
        <v>11571</v>
      </c>
      <c r="G6207" s="113" t="s">
        <v>9792</v>
      </c>
      <c r="H6207" s="113" t="s">
        <v>11244</v>
      </c>
      <c r="I6207" s="113" t="s">
        <v>11177</v>
      </c>
    </row>
    <row r="6208" spans="1:9" x14ac:dyDescent="0.2">
      <c r="A6208" s="113" t="s">
        <v>10491</v>
      </c>
      <c r="D6208" s="113" t="s">
        <v>11245</v>
      </c>
      <c r="E6208" s="113">
        <f t="shared" si="96"/>
        <v>30510709</v>
      </c>
      <c r="F6208" s="113" t="s">
        <v>11571</v>
      </c>
      <c r="G6208" s="113" t="s">
        <v>9792</v>
      </c>
      <c r="H6208" s="113" t="s">
        <v>11244</v>
      </c>
      <c r="I6208" s="113" t="s">
        <v>11246</v>
      </c>
    </row>
    <row r="6209" spans="1:9" x14ac:dyDescent="0.2">
      <c r="A6209" s="113" t="s">
        <v>10491</v>
      </c>
      <c r="D6209" s="113" t="s">
        <v>11247</v>
      </c>
      <c r="E6209" s="113">
        <f t="shared" si="96"/>
        <v>30510808</v>
      </c>
      <c r="F6209" s="113" t="s">
        <v>11571</v>
      </c>
      <c r="G6209" s="113" t="s">
        <v>9792</v>
      </c>
      <c r="H6209" s="113" t="s">
        <v>11248</v>
      </c>
      <c r="I6209" s="113" t="s">
        <v>11177</v>
      </c>
    </row>
    <row r="6210" spans="1:9" x14ac:dyDescent="0.2">
      <c r="A6210" s="113" t="s">
        <v>10491</v>
      </c>
      <c r="D6210" s="113" t="s">
        <v>11249</v>
      </c>
      <c r="E6210" s="113">
        <f t="shared" ref="E6210:E6273" si="97">VALUE(D6210)</f>
        <v>30510809</v>
      </c>
      <c r="F6210" s="113" t="s">
        <v>11571</v>
      </c>
      <c r="G6210" s="113" t="s">
        <v>9792</v>
      </c>
      <c r="H6210" s="113" t="s">
        <v>11248</v>
      </c>
      <c r="I6210" s="113" t="s">
        <v>11246</v>
      </c>
    </row>
    <row r="6211" spans="1:9" x14ac:dyDescent="0.2">
      <c r="A6211" s="113" t="s">
        <v>10491</v>
      </c>
      <c r="D6211" s="113" t="s">
        <v>11250</v>
      </c>
      <c r="E6211" s="113">
        <f t="shared" si="97"/>
        <v>30515001</v>
      </c>
      <c r="F6211" s="113" t="s">
        <v>11571</v>
      </c>
      <c r="G6211" s="113" t="s">
        <v>9792</v>
      </c>
      <c r="H6211" s="113" t="s">
        <v>7074</v>
      </c>
      <c r="I6211" s="113" t="s">
        <v>11093</v>
      </c>
    </row>
    <row r="6212" spans="1:9" x14ac:dyDescent="0.2">
      <c r="A6212" s="113" t="s">
        <v>10491</v>
      </c>
      <c r="D6212" s="113" t="s">
        <v>11251</v>
      </c>
      <c r="E6212" s="113">
        <f t="shared" si="97"/>
        <v>30515002</v>
      </c>
      <c r="F6212" s="113" t="s">
        <v>11571</v>
      </c>
      <c r="G6212" s="113" t="s">
        <v>9792</v>
      </c>
      <c r="H6212" s="113" t="s">
        <v>7074</v>
      </c>
      <c r="I6212" s="113" t="s">
        <v>14415</v>
      </c>
    </row>
    <row r="6213" spans="1:9" x14ac:dyDescent="0.2">
      <c r="A6213" s="113" t="s">
        <v>10491</v>
      </c>
      <c r="D6213" s="113" t="s">
        <v>11252</v>
      </c>
      <c r="E6213" s="113">
        <f t="shared" si="97"/>
        <v>30515003</v>
      </c>
      <c r="F6213" s="113" t="s">
        <v>11571</v>
      </c>
      <c r="G6213" s="113" t="s">
        <v>9792</v>
      </c>
      <c r="H6213" s="113" t="s">
        <v>7074</v>
      </c>
      <c r="I6213" s="113" t="s">
        <v>9495</v>
      </c>
    </row>
    <row r="6214" spans="1:9" x14ac:dyDescent="0.2">
      <c r="A6214" s="113" t="s">
        <v>10491</v>
      </c>
      <c r="D6214" s="113" t="s">
        <v>11253</v>
      </c>
      <c r="E6214" s="113">
        <f t="shared" si="97"/>
        <v>30515004</v>
      </c>
      <c r="F6214" s="113" t="s">
        <v>11571</v>
      </c>
      <c r="G6214" s="113" t="s">
        <v>9792</v>
      </c>
      <c r="H6214" s="113" t="s">
        <v>7074</v>
      </c>
      <c r="I6214" s="113" t="s">
        <v>11254</v>
      </c>
    </row>
    <row r="6215" spans="1:9" x14ac:dyDescent="0.2">
      <c r="A6215" s="113" t="s">
        <v>10491</v>
      </c>
      <c r="D6215" s="113" t="s">
        <v>11255</v>
      </c>
      <c r="E6215" s="113">
        <f t="shared" si="97"/>
        <v>30515005</v>
      </c>
      <c r="F6215" s="113" t="s">
        <v>11571</v>
      </c>
      <c r="G6215" s="113" t="s">
        <v>9792</v>
      </c>
      <c r="H6215" s="113" t="s">
        <v>7074</v>
      </c>
      <c r="I6215" s="113" t="s">
        <v>8755</v>
      </c>
    </row>
    <row r="6216" spans="1:9" x14ac:dyDescent="0.2">
      <c r="A6216" s="113" t="s">
        <v>10491</v>
      </c>
      <c r="D6216" s="113" t="s">
        <v>11256</v>
      </c>
      <c r="E6216" s="113">
        <f t="shared" si="97"/>
        <v>30531001</v>
      </c>
      <c r="F6216" s="113" t="s">
        <v>11571</v>
      </c>
      <c r="G6216" s="113" t="s">
        <v>9792</v>
      </c>
      <c r="H6216" s="113" t="s">
        <v>11257</v>
      </c>
      <c r="I6216" s="113" t="s">
        <v>1924</v>
      </c>
    </row>
    <row r="6217" spans="1:9" x14ac:dyDescent="0.2">
      <c r="A6217" s="113" t="s">
        <v>10491</v>
      </c>
      <c r="D6217" s="113" t="s">
        <v>11258</v>
      </c>
      <c r="E6217" s="113">
        <f t="shared" si="97"/>
        <v>30531002</v>
      </c>
      <c r="F6217" s="113" t="s">
        <v>11571</v>
      </c>
      <c r="G6217" s="113" t="s">
        <v>9792</v>
      </c>
      <c r="H6217" s="113" t="s">
        <v>11257</v>
      </c>
      <c r="I6217" s="113" t="s">
        <v>1926</v>
      </c>
    </row>
    <row r="6218" spans="1:9" x14ac:dyDescent="0.2">
      <c r="A6218" s="113" t="s">
        <v>10491</v>
      </c>
      <c r="D6218" s="113" t="s">
        <v>11259</v>
      </c>
      <c r="E6218" s="113">
        <f t="shared" si="97"/>
        <v>30531003</v>
      </c>
      <c r="F6218" s="113" t="s">
        <v>11571</v>
      </c>
      <c r="G6218" s="113" t="s">
        <v>9792</v>
      </c>
      <c r="H6218" s="113" t="s">
        <v>11257</v>
      </c>
      <c r="I6218" s="113" t="s">
        <v>1928</v>
      </c>
    </row>
    <row r="6219" spans="1:9" x14ac:dyDescent="0.2">
      <c r="A6219" s="113" t="s">
        <v>10491</v>
      </c>
      <c r="D6219" s="113" t="s">
        <v>11260</v>
      </c>
      <c r="E6219" s="113">
        <f t="shared" si="97"/>
        <v>30531004</v>
      </c>
      <c r="F6219" s="113" t="s">
        <v>11571</v>
      </c>
      <c r="G6219" s="113" t="s">
        <v>9792</v>
      </c>
      <c r="H6219" s="113" t="s">
        <v>11257</v>
      </c>
      <c r="I6219" s="113" t="s">
        <v>1930</v>
      </c>
    </row>
    <row r="6220" spans="1:9" x14ac:dyDescent="0.2">
      <c r="A6220" s="113" t="s">
        <v>10491</v>
      </c>
      <c r="D6220" s="113" t="s">
        <v>11261</v>
      </c>
      <c r="E6220" s="113">
        <f t="shared" si="97"/>
        <v>30531005</v>
      </c>
      <c r="F6220" s="113" t="s">
        <v>11571</v>
      </c>
      <c r="G6220" s="113" t="s">
        <v>9792</v>
      </c>
      <c r="H6220" s="113" t="s">
        <v>11257</v>
      </c>
      <c r="I6220" s="113" t="s">
        <v>1932</v>
      </c>
    </row>
    <row r="6221" spans="1:9" x14ac:dyDescent="0.2">
      <c r="A6221" s="113" t="s">
        <v>10491</v>
      </c>
      <c r="D6221" s="113" t="s">
        <v>11262</v>
      </c>
      <c r="E6221" s="113">
        <f t="shared" si="97"/>
        <v>30531006</v>
      </c>
      <c r="F6221" s="113" t="s">
        <v>11571</v>
      </c>
      <c r="G6221" s="113" t="s">
        <v>9792</v>
      </c>
      <c r="H6221" s="113" t="s">
        <v>11257</v>
      </c>
      <c r="I6221" s="113" t="s">
        <v>1934</v>
      </c>
    </row>
    <row r="6222" spans="1:9" x14ac:dyDescent="0.2">
      <c r="A6222" s="113" t="s">
        <v>10491</v>
      </c>
      <c r="D6222" s="113" t="s">
        <v>11263</v>
      </c>
      <c r="E6222" s="113">
        <f t="shared" si="97"/>
        <v>30531007</v>
      </c>
      <c r="F6222" s="113" t="s">
        <v>11571</v>
      </c>
      <c r="G6222" s="113" t="s">
        <v>9792</v>
      </c>
      <c r="H6222" s="113" t="s">
        <v>11257</v>
      </c>
      <c r="I6222" s="113" t="s">
        <v>8130</v>
      </c>
    </row>
    <row r="6223" spans="1:9" x14ac:dyDescent="0.2">
      <c r="A6223" s="113" t="s">
        <v>10491</v>
      </c>
      <c r="D6223" s="113" t="s">
        <v>11264</v>
      </c>
      <c r="E6223" s="113">
        <f t="shared" si="97"/>
        <v>30531008</v>
      </c>
      <c r="F6223" s="113" t="s">
        <v>11571</v>
      </c>
      <c r="G6223" s="113" t="s">
        <v>9792</v>
      </c>
      <c r="H6223" s="113" t="s">
        <v>11257</v>
      </c>
      <c r="I6223" s="113" t="s">
        <v>11316</v>
      </c>
    </row>
    <row r="6224" spans="1:9" x14ac:dyDescent="0.2">
      <c r="A6224" s="113" t="s">
        <v>10491</v>
      </c>
      <c r="D6224" s="113" t="s">
        <v>11265</v>
      </c>
      <c r="E6224" s="113">
        <f t="shared" si="97"/>
        <v>30531009</v>
      </c>
      <c r="F6224" s="113" t="s">
        <v>11571</v>
      </c>
      <c r="G6224" s="113" t="s">
        <v>9792</v>
      </c>
      <c r="H6224" s="113" t="s">
        <v>11257</v>
      </c>
      <c r="I6224" s="113" t="s">
        <v>1938</v>
      </c>
    </row>
    <row r="6225" spans="1:12" x14ac:dyDescent="0.2">
      <c r="A6225" s="113" t="s">
        <v>10491</v>
      </c>
      <c r="D6225" s="113" t="s">
        <v>11266</v>
      </c>
      <c r="E6225" s="113">
        <f t="shared" si="97"/>
        <v>30531010</v>
      </c>
      <c r="F6225" s="113" t="s">
        <v>11571</v>
      </c>
      <c r="G6225" s="113" t="s">
        <v>9792</v>
      </c>
      <c r="H6225" s="113" t="s">
        <v>11257</v>
      </c>
      <c r="I6225" s="113" t="s">
        <v>14400</v>
      </c>
    </row>
    <row r="6226" spans="1:12" x14ac:dyDescent="0.2">
      <c r="A6226" s="113" t="s">
        <v>10491</v>
      </c>
      <c r="D6226" s="113" t="s">
        <v>11267</v>
      </c>
      <c r="E6226" s="113">
        <f t="shared" si="97"/>
        <v>30531011</v>
      </c>
      <c r="F6226" s="113" t="s">
        <v>11571</v>
      </c>
      <c r="G6226" s="113" t="s">
        <v>9792</v>
      </c>
      <c r="H6226" s="113" t="s">
        <v>11257</v>
      </c>
      <c r="I6226" s="113" t="s">
        <v>1941</v>
      </c>
    </row>
    <row r="6227" spans="1:12" x14ac:dyDescent="0.2">
      <c r="A6227" s="113" t="s">
        <v>10491</v>
      </c>
      <c r="D6227" s="113" t="s">
        <v>11268</v>
      </c>
      <c r="E6227" s="113">
        <f t="shared" si="97"/>
        <v>30531012</v>
      </c>
      <c r="F6227" s="113" t="s">
        <v>11571</v>
      </c>
      <c r="G6227" s="113" t="s">
        <v>9792</v>
      </c>
      <c r="H6227" s="113" t="s">
        <v>11257</v>
      </c>
      <c r="I6227" s="113" t="s">
        <v>8085</v>
      </c>
    </row>
    <row r="6228" spans="1:12" x14ac:dyDescent="0.2">
      <c r="A6228" s="113" t="s">
        <v>10491</v>
      </c>
      <c r="D6228" s="113" t="s">
        <v>11269</v>
      </c>
      <c r="E6228" s="113">
        <f t="shared" si="97"/>
        <v>30531013</v>
      </c>
      <c r="F6228" s="113" t="s">
        <v>11571</v>
      </c>
      <c r="G6228" s="113" t="s">
        <v>9792</v>
      </c>
      <c r="H6228" s="113" t="s">
        <v>11257</v>
      </c>
      <c r="I6228" s="113" t="s">
        <v>1944</v>
      </c>
    </row>
    <row r="6229" spans="1:12" x14ac:dyDescent="0.2">
      <c r="A6229" s="113" t="s">
        <v>10491</v>
      </c>
      <c r="D6229" s="113" t="s">
        <v>11270</v>
      </c>
      <c r="E6229" s="113">
        <f t="shared" si="97"/>
        <v>30531014</v>
      </c>
      <c r="F6229" s="113" t="s">
        <v>11571</v>
      </c>
      <c r="G6229" s="113" t="s">
        <v>9792</v>
      </c>
      <c r="H6229" s="113" t="s">
        <v>11257</v>
      </c>
      <c r="I6229" s="113" t="s">
        <v>1946</v>
      </c>
    </row>
    <row r="6230" spans="1:12" x14ac:dyDescent="0.2">
      <c r="A6230" s="113" t="s">
        <v>10491</v>
      </c>
      <c r="D6230" s="113" t="s">
        <v>11271</v>
      </c>
      <c r="E6230" s="113">
        <f t="shared" si="97"/>
        <v>30531015</v>
      </c>
      <c r="F6230" s="113" t="s">
        <v>11571</v>
      </c>
      <c r="G6230" s="113" t="s">
        <v>9792</v>
      </c>
      <c r="H6230" s="113" t="s">
        <v>11257</v>
      </c>
      <c r="I6230" s="113" t="s">
        <v>14438</v>
      </c>
    </row>
    <row r="6231" spans="1:12" x14ac:dyDescent="0.2">
      <c r="A6231" s="113" t="s">
        <v>10491</v>
      </c>
      <c r="D6231" s="113" t="s">
        <v>11272</v>
      </c>
      <c r="E6231" s="113">
        <f t="shared" si="97"/>
        <v>30531016</v>
      </c>
      <c r="F6231" s="113" t="s">
        <v>11571</v>
      </c>
      <c r="G6231" s="113" t="s">
        <v>9792</v>
      </c>
      <c r="H6231" s="113" t="s">
        <v>11257</v>
      </c>
      <c r="I6231" s="113" t="s">
        <v>1949</v>
      </c>
    </row>
    <row r="6232" spans="1:12" x14ac:dyDescent="0.2">
      <c r="A6232" s="113" t="s">
        <v>10491</v>
      </c>
      <c r="D6232" s="113" t="s">
        <v>11273</v>
      </c>
      <c r="E6232" s="113">
        <f t="shared" si="97"/>
        <v>30531017</v>
      </c>
      <c r="F6232" s="113" t="s">
        <v>11571</v>
      </c>
      <c r="G6232" s="113" t="s">
        <v>9792</v>
      </c>
      <c r="H6232" s="113" t="s">
        <v>11257</v>
      </c>
      <c r="I6232" s="113" t="s">
        <v>10135</v>
      </c>
    </row>
    <row r="6233" spans="1:12" x14ac:dyDescent="0.2">
      <c r="A6233" s="113" t="s">
        <v>10491</v>
      </c>
      <c r="D6233" s="113" t="s">
        <v>11274</v>
      </c>
      <c r="E6233" s="113">
        <f t="shared" si="97"/>
        <v>30531090</v>
      </c>
      <c r="F6233" s="113" t="s">
        <v>11571</v>
      </c>
      <c r="G6233" s="113" t="s">
        <v>9792</v>
      </c>
      <c r="H6233" s="113" t="s">
        <v>11257</v>
      </c>
      <c r="I6233" s="113" t="s">
        <v>7040</v>
      </c>
    </row>
    <row r="6234" spans="1:12" x14ac:dyDescent="0.2">
      <c r="A6234" s="113" t="s">
        <v>10491</v>
      </c>
      <c r="D6234" s="113" t="s">
        <v>8302</v>
      </c>
      <c r="E6234" s="113">
        <f t="shared" si="97"/>
        <v>30531099</v>
      </c>
      <c r="F6234" s="113" t="s">
        <v>11571</v>
      </c>
      <c r="G6234" s="113" t="s">
        <v>9792</v>
      </c>
      <c r="H6234" s="113" t="s">
        <v>11257</v>
      </c>
      <c r="I6234" s="113" t="s">
        <v>7789</v>
      </c>
    </row>
    <row r="6235" spans="1:12" x14ac:dyDescent="0.2">
      <c r="A6235" s="113" t="s">
        <v>10491</v>
      </c>
      <c r="B6235" s="116" t="s">
        <v>10411</v>
      </c>
      <c r="C6235" s="113" t="s">
        <v>2256</v>
      </c>
      <c r="D6235" s="113" t="s">
        <v>8303</v>
      </c>
      <c r="E6235" s="113">
        <f t="shared" si="97"/>
        <v>30532001</v>
      </c>
      <c r="F6235" s="113" t="s">
        <v>11571</v>
      </c>
      <c r="G6235" s="113" t="s">
        <v>9792</v>
      </c>
      <c r="H6235" s="113" t="s">
        <v>8304</v>
      </c>
      <c r="I6235" s="113" t="s">
        <v>6097</v>
      </c>
      <c r="K6235" s="115">
        <v>37771</v>
      </c>
      <c r="L6235" s="113" t="s">
        <v>8305</v>
      </c>
    </row>
    <row r="6236" spans="1:12" x14ac:dyDescent="0.2">
      <c r="A6236" s="113" t="s">
        <v>10491</v>
      </c>
      <c r="B6236" s="116" t="s">
        <v>10411</v>
      </c>
      <c r="C6236" s="113" t="s">
        <v>2258</v>
      </c>
      <c r="D6236" s="113" t="s">
        <v>8306</v>
      </c>
      <c r="E6236" s="113">
        <f t="shared" si="97"/>
        <v>30532002</v>
      </c>
      <c r="F6236" s="113" t="s">
        <v>11571</v>
      </c>
      <c r="G6236" s="113" t="s">
        <v>9792</v>
      </c>
      <c r="H6236" s="113" t="s">
        <v>8304</v>
      </c>
      <c r="I6236" s="113" t="s">
        <v>10640</v>
      </c>
      <c r="K6236" s="115">
        <v>37771</v>
      </c>
      <c r="L6236" s="113" t="s">
        <v>8305</v>
      </c>
    </row>
    <row r="6237" spans="1:12" x14ac:dyDescent="0.2">
      <c r="A6237" s="113" t="s">
        <v>10491</v>
      </c>
      <c r="B6237" s="116" t="s">
        <v>10411</v>
      </c>
      <c r="C6237" s="113" t="s">
        <v>2259</v>
      </c>
      <c r="D6237" s="113" t="s">
        <v>8307</v>
      </c>
      <c r="E6237" s="113">
        <f t="shared" si="97"/>
        <v>30532003</v>
      </c>
      <c r="F6237" s="113" t="s">
        <v>11571</v>
      </c>
      <c r="G6237" s="113" t="s">
        <v>9792</v>
      </c>
      <c r="H6237" s="113" t="s">
        <v>8304</v>
      </c>
      <c r="I6237" s="113" t="s">
        <v>2260</v>
      </c>
      <c r="K6237" s="115">
        <v>37771</v>
      </c>
      <c r="L6237" s="113" t="s">
        <v>8305</v>
      </c>
    </row>
    <row r="6238" spans="1:12" x14ac:dyDescent="0.2">
      <c r="A6238" s="113" t="s">
        <v>10491</v>
      </c>
      <c r="B6238" s="116" t="s">
        <v>10411</v>
      </c>
      <c r="C6238" s="113" t="s">
        <v>2261</v>
      </c>
      <c r="D6238" s="113" t="s">
        <v>8308</v>
      </c>
      <c r="E6238" s="113">
        <f t="shared" si="97"/>
        <v>30532004</v>
      </c>
      <c r="F6238" s="113" t="s">
        <v>11571</v>
      </c>
      <c r="G6238" s="113" t="s">
        <v>9792</v>
      </c>
      <c r="H6238" s="113" t="s">
        <v>8304</v>
      </c>
      <c r="I6238" s="113" t="s">
        <v>2262</v>
      </c>
      <c r="K6238" s="115">
        <v>37771</v>
      </c>
      <c r="L6238" s="113" t="s">
        <v>8305</v>
      </c>
    </row>
    <row r="6239" spans="1:12" x14ac:dyDescent="0.2">
      <c r="A6239" s="113" t="s">
        <v>10491</v>
      </c>
      <c r="B6239" s="116" t="s">
        <v>10411</v>
      </c>
      <c r="C6239" s="113" t="s">
        <v>2263</v>
      </c>
      <c r="D6239" s="113" t="s">
        <v>8309</v>
      </c>
      <c r="E6239" s="113">
        <f t="shared" si="97"/>
        <v>30532005</v>
      </c>
      <c r="F6239" s="113" t="s">
        <v>11571</v>
      </c>
      <c r="G6239" s="113" t="s">
        <v>9792</v>
      </c>
      <c r="H6239" s="113" t="s">
        <v>8304</v>
      </c>
      <c r="I6239" s="113" t="s">
        <v>2264</v>
      </c>
      <c r="K6239" s="115">
        <v>37771</v>
      </c>
      <c r="L6239" s="113" t="s">
        <v>8305</v>
      </c>
    </row>
    <row r="6240" spans="1:12" x14ac:dyDescent="0.2">
      <c r="A6240" s="113" t="s">
        <v>10491</v>
      </c>
      <c r="B6240" s="116" t="s">
        <v>10411</v>
      </c>
      <c r="C6240" s="113" t="s">
        <v>2265</v>
      </c>
      <c r="D6240" s="113" t="s">
        <v>8310</v>
      </c>
      <c r="E6240" s="113">
        <f t="shared" si="97"/>
        <v>30532006</v>
      </c>
      <c r="F6240" s="113" t="s">
        <v>11571</v>
      </c>
      <c r="G6240" s="113" t="s">
        <v>9792</v>
      </c>
      <c r="H6240" s="113" t="s">
        <v>8304</v>
      </c>
      <c r="I6240" s="113" t="s">
        <v>2266</v>
      </c>
      <c r="K6240" s="115">
        <v>37771</v>
      </c>
      <c r="L6240" s="113" t="s">
        <v>8305</v>
      </c>
    </row>
    <row r="6241" spans="1:12" x14ac:dyDescent="0.2">
      <c r="A6241" s="113" t="s">
        <v>10491</v>
      </c>
      <c r="B6241" s="116" t="s">
        <v>10411</v>
      </c>
      <c r="C6241" s="113" t="s">
        <v>2267</v>
      </c>
      <c r="D6241" s="113" t="s">
        <v>8311</v>
      </c>
      <c r="E6241" s="113">
        <f t="shared" si="97"/>
        <v>30532007</v>
      </c>
      <c r="F6241" s="113" t="s">
        <v>11571</v>
      </c>
      <c r="G6241" s="113" t="s">
        <v>9792</v>
      </c>
      <c r="H6241" s="113" t="s">
        <v>8304</v>
      </c>
      <c r="I6241" s="113" t="s">
        <v>2236</v>
      </c>
      <c r="K6241" s="115">
        <v>37771</v>
      </c>
      <c r="L6241" s="113" t="s">
        <v>8305</v>
      </c>
    </row>
    <row r="6242" spans="1:12" x14ac:dyDescent="0.2">
      <c r="A6242" s="113" t="s">
        <v>10491</v>
      </c>
      <c r="B6242" s="116" t="s">
        <v>10411</v>
      </c>
      <c r="C6242" s="113" t="s">
        <v>2268</v>
      </c>
      <c r="D6242" s="113" t="s">
        <v>8312</v>
      </c>
      <c r="E6242" s="113">
        <f t="shared" si="97"/>
        <v>30532008</v>
      </c>
      <c r="F6242" s="113" t="s">
        <v>11571</v>
      </c>
      <c r="G6242" s="113" t="s">
        <v>9792</v>
      </c>
      <c r="H6242" s="113" t="s">
        <v>8304</v>
      </c>
      <c r="I6242" s="113" t="s">
        <v>2269</v>
      </c>
      <c r="K6242" s="115">
        <v>37771</v>
      </c>
      <c r="L6242" s="113" t="s">
        <v>8305</v>
      </c>
    </row>
    <row r="6243" spans="1:12" x14ac:dyDescent="0.2">
      <c r="A6243" s="113" t="s">
        <v>10491</v>
      </c>
      <c r="B6243" s="116" t="s">
        <v>10411</v>
      </c>
      <c r="C6243" s="113" t="s">
        <v>2270</v>
      </c>
      <c r="D6243" s="113" t="s">
        <v>8313</v>
      </c>
      <c r="E6243" s="113">
        <f t="shared" si="97"/>
        <v>30532009</v>
      </c>
      <c r="F6243" s="113" t="s">
        <v>11571</v>
      </c>
      <c r="G6243" s="113" t="s">
        <v>9792</v>
      </c>
      <c r="H6243" s="113" t="s">
        <v>8304</v>
      </c>
      <c r="I6243" s="113" t="s">
        <v>2271</v>
      </c>
      <c r="K6243" s="115">
        <v>37771</v>
      </c>
      <c r="L6243" s="113" t="s">
        <v>8305</v>
      </c>
    </row>
    <row r="6244" spans="1:12" x14ac:dyDescent="0.2">
      <c r="A6244" s="113" t="s">
        <v>10491</v>
      </c>
      <c r="B6244" s="116" t="s">
        <v>10411</v>
      </c>
      <c r="C6244" s="113" t="s">
        <v>2272</v>
      </c>
      <c r="D6244" s="113" t="s">
        <v>8314</v>
      </c>
      <c r="E6244" s="113">
        <f t="shared" si="97"/>
        <v>30532010</v>
      </c>
      <c r="F6244" s="113" t="s">
        <v>11571</v>
      </c>
      <c r="G6244" s="113" t="s">
        <v>9792</v>
      </c>
      <c r="H6244" s="113" t="s">
        <v>8304</v>
      </c>
      <c r="I6244" s="113" t="s">
        <v>2273</v>
      </c>
      <c r="K6244" s="115">
        <v>37771</v>
      </c>
      <c r="L6244" s="113" t="s">
        <v>8305</v>
      </c>
    </row>
    <row r="6245" spans="1:12" x14ac:dyDescent="0.2">
      <c r="A6245" s="113" t="s">
        <v>10491</v>
      </c>
      <c r="B6245" s="116" t="s">
        <v>10411</v>
      </c>
      <c r="C6245" s="113" t="s">
        <v>2274</v>
      </c>
      <c r="D6245" s="113" t="s">
        <v>8315</v>
      </c>
      <c r="E6245" s="113">
        <f t="shared" si="97"/>
        <v>30532011</v>
      </c>
      <c r="F6245" s="113" t="s">
        <v>11571</v>
      </c>
      <c r="G6245" s="113" t="s">
        <v>9792</v>
      </c>
      <c r="H6245" s="113" t="s">
        <v>8304</v>
      </c>
      <c r="I6245" s="113" t="s">
        <v>1957</v>
      </c>
      <c r="K6245" s="115">
        <v>37771</v>
      </c>
      <c r="L6245" s="113" t="s">
        <v>8305</v>
      </c>
    </row>
    <row r="6246" spans="1:12" x14ac:dyDescent="0.2">
      <c r="A6246" s="113" t="s">
        <v>10491</v>
      </c>
      <c r="B6246" s="116" t="s">
        <v>10411</v>
      </c>
      <c r="C6246" s="113" t="s">
        <v>2275</v>
      </c>
      <c r="D6246" s="113" t="s">
        <v>8316</v>
      </c>
      <c r="E6246" s="113">
        <f t="shared" si="97"/>
        <v>30532012</v>
      </c>
      <c r="F6246" s="113" t="s">
        <v>11571</v>
      </c>
      <c r="G6246" s="113" t="s">
        <v>9792</v>
      </c>
      <c r="H6246" s="113" t="s">
        <v>8304</v>
      </c>
      <c r="I6246" s="113" t="s">
        <v>14436</v>
      </c>
      <c r="K6246" s="115">
        <v>37771</v>
      </c>
      <c r="L6246" s="113" t="s">
        <v>8305</v>
      </c>
    </row>
    <row r="6247" spans="1:12" x14ac:dyDescent="0.2">
      <c r="A6247" s="113" t="s">
        <v>10491</v>
      </c>
      <c r="B6247" s="116" t="s">
        <v>10411</v>
      </c>
      <c r="C6247" s="113" t="s">
        <v>2276</v>
      </c>
      <c r="D6247" s="113" t="s">
        <v>8317</v>
      </c>
      <c r="E6247" s="113">
        <f t="shared" si="97"/>
        <v>30532013</v>
      </c>
      <c r="F6247" s="113" t="s">
        <v>11571</v>
      </c>
      <c r="G6247" s="113" t="s">
        <v>9792</v>
      </c>
      <c r="H6247" s="113" t="s">
        <v>8304</v>
      </c>
      <c r="I6247" s="113" t="s">
        <v>2277</v>
      </c>
      <c r="K6247" s="115">
        <v>37771</v>
      </c>
      <c r="L6247" s="113" t="s">
        <v>8305</v>
      </c>
    </row>
    <row r="6248" spans="1:12" x14ac:dyDescent="0.2">
      <c r="A6248" s="113" t="s">
        <v>10491</v>
      </c>
      <c r="B6248" s="116" t="s">
        <v>10411</v>
      </c>
      <c r="C6248" s="113" t="s">
        <v>2278</v>
      </c>
      <c r="D6248" s="113" t="s">
        <v>8318</v>
      </c>
      <c r="E6248" s="113">
        <f t="shared" si="97"/>
        <v>30532014</v>
      </c>
      <c r="F6248" s="113" t="s">
        <v>11571</v>
      </c>
      <c r="G6248" s="113" t="s">
        <v>9792</v>
      </c>
      <c r="H6248" s="113" t="s">
        <v>8304</v>
      </c>
      <c r="I6248" s="113" t="s">
        <v>2279</v>
      </c>
      <c r="K6248" s="115">
        <v>37771</v>
      </c>
      <c r="L6248" s="113" t="s">
        <v>8305</v>
      </c>
    </row>
    <row r="6249" spans="1:12" x14ac:dyDescent="0.2">
      <c r="A6249" s="113" t="s">
        <v>10491</v>
      </c>
      <c r="B6249" s="116" t="s">
        <v>10411</v>
      </c>
      <c r="C6249" s="113" t="s">
        <v>2280</v>
      </c>
      <c r="D6249" s="113" t="s">
        <v>8319</v>
      </c>
      <c r="E6249" s="113">
        <f t="shared" si="97"/>
        <v>30532015</v>
      </c>
      <c r="F6249" s="113" t="s">
        <v>11571</v>
      </c>
      <c r="G6249" s="113" t="s">
        <v>9792</v>
      </c>
      <c r="H6249" s="113" t="s">
        <v>8304</v>
      </c>
      <c r="I6249" s="113" t="s">
        <v>2281</v>
      </c>
      <c r="K6249" s="115">
        <v>37771</v>
      </c>
      <c r="L6249" s="113" t="s">
        <v>8305</v>
      </c>
    </row>
    <row r="6250" spans="1:12" x14ac:dyDescent="0.2">
      <c r="A6250" s="113" t="s">
        <v>10491</v>
      </c>
      <c r="B6250" s="116" t="s">
        <v>10411</v>
      </c>
      <c r="C6250" s="113" t="s">
        <v>2282</v>
      </c>
      <c r="D6250" s="113" t="s">
        <v>8320</v>
      </c>
      <c r="E6250" s="113">
        <f t="shared" si="97"/>
        <v>30532016</v>
      </c>
      <c r="F6250" s="113" t="s">
        <v>11571</v>
      </c>
      <c r="G6250" s="113" t="s">
        <v>9792</v>
      </c>
      <c r="H6250" s="113" t="s">
        <v>8304</v>
      </c>
      <c r="I6250" s="113" t="s">
        <v>2283</v>
      </c>
      <c r="K6250" s="115">
        <v>37771</v>
      </c>
      <c r="L6250" s="113" t="s">
        <v>8305</v>
      </c>
    </row>
    <row r="6251" spans="1:12" x14ac:dyDescent="0.2">
      <c r="A6251" s="113" t="s">
        <v>10491</v>
      </c>
      <c r="B6251" s="116" t="s">
        <v>10411</v>
      </c>
      <c r="C6251" s="113" t="s">
        <v>2284</v>
      </c>
      <c r="D6251" s="113" t="s">
        <v>8321</v>
      </c>
      <c r="E6251" s="113">
        <f t="shared" si="97"/>
        <v>30532017</v>
      </c>
      <c r="F6251" s="113" t="s">
        <v>11571</v>
      </c>
      <c r="G6251" s="113" t="s">
        <v>9792</v>
      </c>
      <c r="H6251" s="113" t="s">
        <v>8304</v>
      </c>
      <c r="I6251" s="113" t="s">
        <v>2285</v>
      </c>
      <c r="K6251" s="115">
        <v>37771</v>
      </c>
      <c r="L6251" s="113" t="s">
        <v>8305</v>
      </c>
    </row>
    <row r="6252" spans="1:12" x14ac:dyDescent="0.2">
      <c r="A6252" s="113" t="s">
        <v>10491</v>
      </c>
      <c r="B6252" s="116" t="s">
        <v>10411</v>
      </c>
      <c r="C6252" s="113" t="s">
        <v>2286</v>
      </c>
      <c r="D6252" s="113" t="s">
        <v>8322</v>
      </c>
      <c r="E6252" s="113">
        <f t="shared" si="97"/>
        <v>30532018</v>
      </c>
      <c r="F6252" s="113" t="s">
        <v>11571</v>
      </c>
      <c r="G6252" s="113" t="s">
        <v>9792</v>
      </c>
      <c r="H6252" s="113" t="s">
        <v>8304</v>
      </c>
      <c r="I6252" s="113" t="s">
        <v>2287</v>
      </c>
      <c r="K6252" s="115">
        <v>37771</v>
      </c>
      <c r="L6252" s="113" t="s">
        <v>8305</v>
      </c>
    </row>
    <row r="6253" spans="1:12" x14ac:dyDescent="0.2">
      <c r="A6253" s="113" t="s">
        <v>10491</v>
      </c>
      <c r="B6253" s="116" t="s">
        <v>10411</v>
      </c>
      <c r="C6253" s="113" t="s">
        <v>2288</v>
      </c>
      <c r="D6253" s="113" t="s">
        <v>8323</v>
      </c>
      <c r="E6253" s="113">
        <f t="shared" si="97"/>
        <v>30532020</v>
      </c>
      <c r="F6253" s="113" t="s">
        <v>11571</v>
      </c>
      <c r="G6253" s="113" t="s">
        <v>9792</v>
      </c>
      <c r="H6253" s="113" t="s">
        <v>8304</v>
      </c>
      <c r="I6253" s="113" t="s">
        <v>2273</v>
      </c>
      <c r="K6253" s="115">
        <v>37771</v>
      </c>
      <c r="L6253" s="113" t="s">
        <v>8305</v>
      </c>
    </row>
    <row r="6254" spans="1:12" x14ac:dyDescent="0.2">
      <c r="A6254" s="113" t="s">
        <v>10491</v>
      </c>
      <c r="B6254" s="116" t="s">
        <v>10411</v>
      </c>
      <c r="C6254" s="113" t="s">
        <v>2291</v>
      </c>
      <c r="D6254" s="113" t="s">
        <v>8324</v>
      </c>
      <c r="E6254" s="113">
        <f t="shared" si="97"/>
        <v>30532031</v>
      </c>
      <c r="F6254" s="113" t="s">
        <v>11571</v>
      </c>
      <c r="G6254" s="113" t="s">
        <v>9792</v>
      </c>
      <c r="H6254" s="113" t="s">
        <v>8304</v>
      </c>
      <c r="I6254" s="113" t="s">
        <v>2292</v>
      </c>
      <c r="K6254" s="115">
        <v>37771</v>
      </c>
      <c r="L6254" s="113" t="s">
        <v>8305</v>
      </c>
    </row>
    <row r="6255" spans="1:12" x14ac:dyDescent="0.2">
      <c r="A6255" s="113" t="s">
        <v>10491</v>
      </c>
      <c r="B6255" s="116" t="s">
        <v>10411</v>
      </c>
      <c r="C6255" s="113" t="s">
        <v>2293</v>
      </c>
      <c r="D6255" s="113" t="s">
        <v>8325</v>
      </c>
      <c r="E6255" s="113">
        <f t="shared" si="97"/>
        <v>30532032</v>
      </c>
      <c r="F6255" s="113" t="s">
        <v>11571</v>
      </c>
      <c r="G6255" s="113" t="s">
        <v>9792</v>
      </c>
      <c r="H6255" s="113" t="s">
        <v>8304</v>
      </c>
      <c r="I6255" s="113" t="s">
        <v>2294</v>
      </c>
      <c r="K6255" s="115">
        <v>37771</v>
      </c>
      <c r="L6255" s="113" t="s">
        <v>8305</v>
      </c>
    </row>
    <row r="6256" spans="1:12" x14ac:dyDescent="0.2">
      <c r="A6256" s="113" t="s">
        <v>10491</v>
      </c>
      <c r="B6256" s="116" t="s">
        <v>10411</v>
      </c>
      <c r="C6256" s="113" t="s">
        <v>2295</v>
      </c>
      <c r="D6256" s="113" t="s">
        <v>8326</v>
      </c>
      <c r="E6256" s="113">
        <f t="shared" si="97"/>
        <v>30532033</v>
      </c>
      <c r="F6256" s="113" t="s">
        <v>11571</v>
      </c>
      <c r="G6256" s="113" t="s">
        <v>9792</v>
      </c>
      <c r="H6256" s="113" t="s">
        <v>8304</v>
      </c>
      <c r="I6256" s="113" t="s">
        <v>2296</v>
      </c>
      <c r="K6256" s="115">
        <v>37771</v>
      </c>
      <c r="L6256" s="113" t="s">
        <v>8305</v>
      </c>
    </row>
    <row r="6257" spans="1:12" x14ac:dyDescent="0.2">
      <c r="A6257" s="113" t="s">
        <v>10491</v>
      </c>
      <c r="B6257" s="116" t="s">
        <v>10411</v>
      </c>
      <c r="C6257" s="113" t="s">
        <v>8327</v>
      </c>
      <c r="D6257" s="113" t="s">
        <v>8328</v>
      </c>
      <c r="E6257" s="113">
        <f t="shared" si="97"/>
        <v>30532090</v>
      </c>
      <c r="F6257" s="113" t="s">
        <v>11571</v>
      </c>
      <c r="G6257" s="113" t="s">
        <v>9792</v>
      </c>
      <c r="H6257" s="113" t="s">
        <v>8304</v>
      </c>
      <c r="I6257" s="113" t="s">
        <v>8329</v>
      </c>
      <c r="J6257" s="115">
        <v>36278</v>
      </c>
      <c r="K6257" s="115">
        <v>37771</v>
      </c>
      <c r="L6257" s="113" t="s">
        <v>8305</v>
      </c>
    </row>
    <row r="6258" spans="1:12" x14ac:dyDescent="0.2">
      <c r="A6258" s="113" t="s">
        <v>10491</v>
      </c>
      <c r="D6258" s="113" t="s">
        <v>8330</v>
      </c>
      <c r="E6258" s="113">
        <f t="shared" si="97"/>
        <v>30580001</v>
      </c>
      <c r="F6258" s="113" t="s">
        <v>11571</v>
      </c>
      <c r="G6258" s="113" t="s">
        <v>9792</v>
      </c>
      <c r="H6258" s="113" t="s">
        <v>13739</v>
      </c>
      <c r="I6258" s="113" t="s">
        <v>13739</v>
      </c>
    </row>
    <row r="6259" spans="1:12" x14ac:dyDescent="0.2">
      <c r="A6259" s="113" t="s">
        <v>10491</v>
      </c>
      <c r="D6259" s="113" t="s">
        <v>8331</v>
      </c>
      <c r="E6259" s="113">
        <f t="shared" si="97"/>
        <v>30582001</v>
      </c>
      <c r="F6259" s="113" t="s">
        <v>11571</v>
      </c>
      <c r="G6259" s="113" t="s">
        <v>9792</v>
      </c>
      <c r="H6259" s="113" t="s">
        <v>13741</v>
      </c>
      <c r="I6259" s="113" t="s">
        <v>13742</v>
      </c>
    </row>
    <row r="6260" spans="1:12" x14ac:dyDescent="0.2">
      <c r="A6260" s="113" t="s">
        <v>10491</v>
      </c>
      <c r="D6260" s="113" t="s">
        <v>8332</v>
      </c>
      <c r="E6260" s="113">
        <f t="shared" si="97"/>
        <v>30582002</v>
      </c>
      <c r="F6260" s="113" t="s">
        <v>11571</v>
      </c>
      <c r="G6260" s="113" t="s">
        <v>9792</v>
      </c>
      <c r="H6260" s="113" t="s">
        <v>13741</v>
      </c>
      <c r="I6260" s="113" t="s">
        <v>13744</v>
      </c>
    </row>
    <row r="6261" spans="1:12" x14ac:dyDescent="0.2">
      <c r="A6261" s="113" t="s">
        <v>10491</v>
      </c>
      <c r="D6261" s="113" t="s">
        <v>8333</v>
      </c>
      <c r="E6261" s="113">
        <f t="shared" si="97"/>
        <v>30582599</v>
      </c>
      <c r="F6261" s="113" t="s">
        <v>11571</v>
      </c>
      <c r="G6261" s="113" t="s">
        <v>9792</v>
      </c>
      <c r="H6261" s="113" t="s">
        <v>13746</v>
      </c>
      <c r="I6261" s="113" t="s">
        <v>13747</v>
      </c>
    </row>
    <row r="6262" spans="1:12" x14ac:dyDescent="0.2">
      <c r="A6262" s="113" t="s">
        <v>10491</v>
      </c>
      <c r="D6262" s="113" t="s">
        <v>8334</v>
      </c>
      <c r="E6262" s="113">
        <f t="shared" si="97"/>
        <v>30588801</v>
      </c>
      <c r="F6262" s="113" t="s">
        <v>11571</v>
      </c>
      <c r="G6262" s="113" t="s">
        <v>9792</v>
      </c>
      <c r="H6262" s="113" t="s">
        <v>11022</v>
      </c>
      <c r="I6262" s="113" t="s">
        <v>7493</v>
      </c>
    </row>
    <row r="6263" spans="1:12" x14ac:dyDescent="0.2">
      <c r="A6263" s="113" t="s">
        <v>10491</v>
      </c>
      <c r="D6263" s="113" t="s">
        <v>8335</v>
      </c>
      <c r="E6263" s="113">
        <f t="shared" si="97"/>
        <v>30588802</v>
      </c>
      <c r="F6263" s="113" t="s">
        <v>11571</v>
      </c>
      <c r="G6263" s="113" t="s">
        <v>9792</v>
      </c>
      <c r="H6263" s="113" t="s">
        <v>11022</v>
      </c>
      <c r="I6263" s="113" t="s">
        <v>7493</v>
      </c>
    </row>
    <row r="6264" spans="1:12" x14ac:dyDescent="0.2">
      <c r="A6264" s="113" t="s">
        <v>10491</v>
      </c>
      <c r="D6264" s="113" t="s">
        <v>8336</v>
      </c>
      <c r="E6264" s="113">
        <f t="shared" si="97"/>
        <v>30588803</v>
      </c>
      <c r="F6264" s="113" t="s">
        <v>11571</v>
      </c>
      <c r="G6264" s="113" t="s">
        <v>9792</v>
      </c>
      <c r="H6264" s="113" t="s">
        <v>11022</v>
      </c>
      <c r="I6264" s="113" t="s">
        <v>7493</v>
      </c>
    </row>
    <row r="6265" spans="1:12" x14ac:dyDescent="0.2">
      <c r="A6265" s="113" t="s">
        <v>10491</v>
      </c>
      <c r="D6265" s="113" t="s">
        <v>8337</v>
      </c>
      <c r="E6265" s="113">
        <f t="shared" si="97"/>
        <v>30588804</v>
      </c>
      <c r="F6265" s="113" t="s">
        <v>11571</v>
      </c>
      <c r="G6265" s="113" t="s">
        <v>9792</v>
      </c>
      <c r="H6265" s="113" t="s">
        <v>11022</v>
      </c>
      <c r="I6265" s="113" t="s">
        <v>7493</v>
      </c>
    </row>
    <row r="6266" spans="1:12" x14ac:dyDescent="0.2">
      <c r="A6266" s="113" t="s">
        <v>10491</v>
      </c>
      <c r="D6266" s="113" t="s">
        <v>8338</v>
      </c>
      <c r="E6266" s="113">
        <f t="shared" si="97"/>
        <v>30588805</v>
      </c>
      <c r="F6266" s="113" t="s">
        <v>11571</v>
      </c>
      <c r="G6266" s="113" t="s">
        <v>9792</v>
      </c>
      <c r="H6266" s="113" t="s">
        <v>11022</v>
      </c>
      <c r="I6266" s="113" t="s">
        <v>7493</v>
      </c>
    </row>
    <row r="6267" spans="1:12" x14ac:dyDescent="0.2">
      <c r="A6267" s="113" t="s">
        <v>10491</v>
      </c>
      <c r="D6267" s="113" t="s">
        <v>8339</v>
      </c>
      <c r="E6267" s="113">
        <f t="shared" si="97"/>
        <v>30590001</v>
      </c>
      <c r="F6267" s="113" t="s">
        <v>11571</v>
      </c>
      <c r="G6267" s="113" t="s">
        <v>9792</v>
      </c>
      <c r="H6267" s="113" t="s">
        <v>10518</v>
      </c>
      <c r="I6267" s="113" t="s">
        <v>10519</v>
      </c>
    </row>
    <row r="6268" spans="1:12" x14ac:dyDescent="0.2">
      <c r="A6268" s="113" t="s">
        <v>10491</v>
      </c>
      <c r="D6268" s="113" t="s">
        <v>8340</v>
      </c>
      <c r="E6268" s="113">
        <f t="shared" si="97"/>
        <v>30590002</v>
      </c>
      <c r="F6268" s="113" t="s">
        <v>11571</v>
      </c>
      <c r="G6268" s="113" t="s">
        <v>9792</v>
      </c>
      <c r="H6268" s="113" t="s">
        <v>10518</v>
      </c>
      <c r="I6268" s="113" t="s">
        <v>10522</v>
      </c>
    </row>
    <row r="6269" spans="1:12" x14ac:dyDescent="0.2">
      <c r="A6269" s="113" t="s">
        <v>10491</v>
      </c>
      <c r="D6269" s="113" t="s">
        <v>8341</v>
      </c>
      <c r="E6269" s="113">
        <f t="shared" si="97"/>
        <v>30590003</v>
      </c>
      <c r="F6269" s="113" t="s">
        <v>11571</v>
      </c>
      <c r="G6269" s="113" t="s">
        <v>9792</v>
      </c>
      <c r="H6269" s="113" t="s">
        <v>10518</v>
      </c>
      <c r="I6269" s="113" t="s">
        <v>10524</v>
      </c>
    </row>
    <row r="6270" spans="1:12" x14ac:dyDescent="0.2">
      <c r="A6270" s="113" t="s">
        <v>10491</v>
      </c>
      <c r="D6270" s="113" t="s">
        <v>8342</v>
      </c>
      <c r="E6270" s="113">
        <f t="shared" si="97"/>
        <v>30590005</v>
      </c>
      <c r="F6270" s="113" t="s">
        <v>11571</v>
      </c>
      <c r="G6270" s="113" t="s">
        <v>9792</v>
      </c>
      <c r="H6270" s="113" t="s">
        <v>10518</v>
      </c>
      <c r="I6270" s="113" t="s">
        <v>8455</v>
      </c>
      <c r="K6270" s="115">
        <v>36265</v>
      </c>
      <c r="L6270" s="113" t="s">
        <v>10527</v>
      </c>
    </row>
    <row r="6271" spans="1:12" x14ac:dyDescent="0.2">
      <c r="A6271" s="113" t="s">
        <v>10491</v>
      </c>
      <c r="D6271" s="113" t="s">
        <v>8343</v>
      </c>
      <c r="E6271" s="113">
        <f t="shared" si="97"/>
        <v>30590011</v>
      </c>
      <c r="F6271" s="113" t="s">
        <v>11571</v>
      </c>
      <c r="G6271" s="113" t="s">
        <v>9792</v>
      </c>
      <c r="H6271" s="113" t="s">
        <v>10518</v>
      </c>
      <c r="I6271" s="113" t="s">
        <v>13388</v>
      </c>
    </row>
    <row r="6272" spans="1:12" x14ac:dyDescent="0.2">
      <c r="A6272" s="113" t="s">
        <v>10491</v>
      </c>
      <c r="D6272" s="113" t="s">
        <v>8344</v>
      </c>
      <c r="E6272" s="113">
        <f t="shared" si="97"/>
        <v>30590012</v>
      </c>
      <c r="F6272" s="113" t="s">
        <v>11571</v>
      </c>
      <c r="G6272" s="113" t="s">
        <v>9792</v>
      </c>
      <c r="H6272" s="113" t="s">
        <v>10518</v>
      </c>
      <c r="I6272" s="113" t="s">
        <v>13390</v>
      </c>
    </row>
    <row r="6273" spans="1:12" x14ac:dyDescent="0.2">
      <c r="A6273" s="113" t="s">
        <v>10491</v>
      </c>
      <c r="D6273" s="113" t="s">
        <v>8345</v>
      </c>
      <c r="E6273" s="113">
        <f t="shared" si="97"/>
        <v>30590013</v>
      </c>
      <c r="F6273" s="113" t="s">
        <v>11571</v>
      </c>
      <c r="G6273" s="113" t="s">
        <v>9792</v>
      </c>
      <c r="H6273" s="113" t="s">
        <v>10518</v>
      </c>
      <c r="I6273" s="113" t="s">
        <v>13392</v>
      </c>
    </row>
    <row r="6274" spans="1:12" x14ac:dyDescent="0.2">
      <c r="A6274" s="113" t="s">
        <v>10491</v>
      </c>
      <c r="D6274" s="113" t="s">
        <v>8346</v>
      </c>
      <c r="E6274" s="113">
        <f t="shared" ref="E6274:E6337" si="98">VALUE(D6274)</f>
        <v>30590021</v>
      </c>
      <c r="F6274" s="113" t="s">
        <v>11571</v>
      </c>
      <c r="G6274" s="113" t="s">
        <v>9792</v>
      </c>
      <c r="H6274" s="113" t="s">
        <v>10518</v>
      </c>
      <c r="I6274" s="113" t="s">
        <v>13396</v>
      </c>
      <c r="J6274" s="115">
        <v>36278</v>
      </c>
    </row>
    <row r="6275" spans="1:12" x14ac:dyDescent="0.2">
      <c r="A6275" s="113" t="s">
        <v>10491</v>
      </c>
      <c r="D6275" s="113" t="s">
        <v>8347</v>
      </c>
      <c r="E6275" s="113">
        <f t="shared" si="98"/>
        <v>30590023</v>
      </c>
      <c r="F6275" s="113" t="s">
        <v>11571</v>
      </c>
      <c r="G6275" s="113" t="s">
        <v>9792</v>
      </c>
      <c r="H6275" s="113" t="s">
        <v>10518</v>
      </c>
      <c r="I6275" s="113" t="s">
        <v>7526</v>
      </c>
    </row>
    <row r="6276" spans="1:12" x14ac:dyDescent="0.2">
      <c r="A6276" s="113" t="s">
        <v>10491</v>
      </c>
      <c r="D6276" s="113" t="s">
        <v>8348</v>
      </c>
      <c r="E6276" s="113">
        <f t="shared" si="98"/>
        <v>30599999</v>
      </c>
      <c r="F6276" s="113" t="s">
        <v>11571</v>
      </c>
      <c r="G6276" s="113" t="s">
        <v>9792</v>
      </c>
      <c r="H6276" s="113" t="s">
        <v>8349</v>
      </c>
      <c r="I6276" s="113" t="s">
        <v>7493</v>
      </c>
    </row>
    <row r="6277" spans="1:12" x14ac:dyDescent="0.2">
      <c r="A6277" s="113" t="s">
        <v>10491</v>
      </c>
      <c r="D6277" s="113" t="s">
        <v>8350</v>
      </c>
      <c r="E6277" s="113">
        <f t="shared" si="98"/>
        <v>30600101</v>
      </c>
      <c r="F6277" s="113" t="s">
        <v>11571</v>
      </c>
      <c r="G6277" s="113" t="s">
        <v>8351</v>
      </c>
      <c r="H6277" s="113" t="s">
        <v>14777</v>
      </c>
      <c r="I6277" s="113" t="s">
        <v>8352</v>
      </c>
    </row>
    <row r="6278" spans="1:12" x14ac:dyDescent="0.2">
      <c r="A6278" s="113" t="s">
        <v>10491</v>
      </c>
      <c r="D6278" s="113" t="s">
        <v>8353</v>
      </c>
      <c r="E6278" s="113">
        <f t="shared" si="98"/>
        <v>30600102</v>
      </c>
      <c r="F6278" s="113" t="s">
        <v>11571</v>
      </c>
      <c r="G6278" s="113" t="s">
        <v>8351</v>
      </c>
      <c r="H6278" s="113" t="s">
        <v>14777</v>
      </c>
      <c r="I6278" s="113" t="s">
        <v>8354</v>
      </c>
    </row>
    <row r="6279" spans="1:12" x14ac:dyDescent="0.2">
      <c r="A6279" s="113" t="s">
        <v>10491</v>
      </c>
      <c r="D6279" s="113" t="s">
        <v>8355</v>
      </c>
      <c r="E6279" s="113">
        <f t="shared" si="98"/>
        <v>30600103</v>
      </c>
      <c r="F6279" s="113" t="s">
        <v>11571</v>
      </c>
      <c r="G6279" s="113" t="s">
        <v>8351</v>
      </c>
      <c r="H6279" s="113" t="s">
        <v>14777</v>
      </c>
      <c r="I6279" s="113" t="s">
        <v>8356</v>
      </c>
    </row>
    <row r="6280" spans="1:12" x14ac:dyDescent="0.2">
      <c r="A6280" s="113" t="s">
        <v>10491</v>
      </c>
      <c r="D6280" s="113" t="s">
        <v>8357</v>
      </c>
      <c r="E6280" s="113">
        <f t="shared" si="98"/>
        <v>30600104</v>
      </c>
      <c r="F6280" s="113" t="s">
        <v>11571</v>
      </c>
      <c r="G6280" s="113" t="s">
        <v>8351</v>
      </c>
      <c r="H6280" s="113" t="s">
        <v>14777</v>
      </c>
      <c r="I6280" s="113" t="s">
        <v>8358</v>
      </c>
    </row>
    <row r="6281" spans="1:12" x14ac:dyDescent="0.2">
      <c r="A6281" s="113" t="s">
        <v>10491</v>
      </c>
      <c r="D6281" s="113" t="s">
        <v>8359</v>
      </c>
      <c r="E6281" s="113">
        <f t="shared" si="98"/>
        <v>30600105</v>
      </c>
      <c r="F6281" s="113" t="s">
        <v>11571</v>
      </c>
      <c r="G6281" s="113" t="s">
        <v>8351</v>
      </c>
      <c r="H6281" s="113" t="s">
        <v>14777</v>
      </c>
      <c r="I6281" s="113" t="s">
        <v>8360</v>
      </c>
    </row>
    <row r="6282" spans="1:12" x14ac:dyDescent="0.2">
      <c r="A6282" s="113" t="s">
        <v>10491</v>
      </c>
      <c r="D6282" s="113" t="s">
        <v>8361</v>
      </c>
      <c r="E6282" s="113">
        <f t="shared" si="98"/>
        <v>30600106</v>
      </c>
      <c r="F6282" s="113" t="s">
        <v>11571</v>
      </c>
      <c r="G6282" s="113" t="s">
        <v>8351</v>
      </c>
      <c r="H6282" s="113" t="s">
        <v>14777</v>
      </c>
      <c r="I6282" s="113" t="s">
        <v>8362</v>
      </c>
    </row>
    <row r="6283" spans="1:12" x14ac:dyDescent="0.2">
      <c r="A6283" s="113" t="s">
        <v>10491</v>
      </c>
      <c r="D6283" s="113" t="s">
        <v>8363</v>
      </c>
      <c r="E6283" s="113">
        <f t="shared" si="98"/>
        <v>30600107</v>
      </c>
      <c r="F6283" s="113" t="s">
        <v>11571</v>
      </c>
      <c r="G6283" s="113" t="s">
        <v>8351</v>
      </c>
      <c r="H6283" s="113" t="s">
        <v>14777</v>
      </c>
      <c r="I6283" s="113" t="s">
        <v>8364</v>
      </c>
    </row>
    <row r="6284" spans="1:12" x14ac:dyDescent="0.2">
      <c r="A6284" s="113" t="s">
        <v>10491</v>
      </c>
      <c r="D6284" s="113" t="s">
        <v>8365</v>
      </c>
      <c r="E6284" s="113">
        <f t="shared" si="98"/>
        <v>30600108</v>
      </c>
      <c r="F6284" s="113" t="s">
        <v>11571</v>
      </c>
      <c r="G6284" s="113" t="s">
        <v>8351</v>
      </c>
      <c r="H6284" s="113" t="s">
        <v>14777</v>
      </c>
      <c r="I6284" s="113" t="s">
        <v>8366</v>
      </c>
    </row>
    <row r="6285" spans="1:12" x14ac:dyDescent="0.2">
      <c r="A6285" s="113" t="s">
        <v>10491</v>
      </c>
      <c r="D6285" s="113" t="s">
        <v>8367</v>
      </c>
      <c r="E6285" s="113">
        <f t="shared" si="98"/>
        <v>30600111</v>
      </c>
      <c r="F6285" s="113" t="s">
        <v>11571</v>
      </c>
      <c r="G6285" s="113" t="s">
        <v>8351</v>
      </c>
      <c r="H6285" s="113" t="s">
        <v>14777</v>
      </c>
      <c r="I6285" s="113" t="s">
        <v>8368</v>
      </c>
      <c r="K6285" s="115"/>
      <c r="L6285" s="113"/>
    </row>
    <row r="6286" spans="1:12" x14ac:dyDescent="0.2">
      <c r="A6286" s="113" t="s">
        <v>10491</v>
      </c>
      <c r="D6286" s="113" t="s">
        <v>8369</v>
      </c>
      <c r="E6286" s="113">
        <f t="shared" si="98"/>
        <v>30600199</v>
      </c>
      <c r="F6286" s="113" t="s">
        <v>11571</v>
      </c>
      <c r="G6286" s="113" t="s">
        <v>8351</v>
      </c>
      <c r="H6286" s="113" t="s">
        <v>14777</v>
      </c>
      <c r="I6286" s="113" t="s">
        <v>7789</v>
      </c>
    </row>
    <row r="6287" spans="1:12" x14ac:dyDescent="0.2">
      <c r="A6287" s="113" t="s">
        <v>10491</v>
      </c>
      <c r="D6287" s="113" t="s">
        <v>8370</v>
      </c>
      <c r="E6287" s="113">
        <f t="shared" si="98"/>
        <v>30600201</v>
      </c>
      <c r="F6287" s="113" t="s">
        <v>11571</v>
      </c>
      <c r="G6287" s="113" t="s">
        <v>8351</v>
      </c>
      <c r="H6287" s="113" t="s">
        <v>8371</v>
      </c>
      <c r="I6287" s="113" t="s">
        <v>8372</v>
      </c>
    </row>
    <row r="6288" spans="1:12" x14ac:dyDescent="0.2">
      <c r="A6288" s="113" t="s">
        <v>10491</v>
      </c>
      <c r="D6288" s="113" t="s">
        <v>8373</v>
      </c>
      <c r="E6288" s="113">
        <f t="shared" si="98"/>
        <v>30600202</v>
      </c>
      <c r="F6288" s="113" t="s">
        <v>11571</v>
      </c>
      <c r="G6288" s="113" t="s">
        <v>8351</v>
      </c>
      <c r="H6288" s="113" t="s">
        <v>8371</v>
      </c>
      <c r="I6288" s="113" t="s">
        <v>8374</v>
      </c>
    </row>
    <row r="6289" spans="1:9" x14ac:dyDescent="0.2">
      <c r="A6289" s="113" t="s">
        <v>10491</v>
      </c>
      <c r="D6289" s="113" t="s">
        <v>8375</v>
      </c>
      <c r="E6289" s="113">
        <f t="shared" si="98"/>
        <v>30600301</v>
      </c>
      <c r="F6289" s="113" t="s">
        <v>11571</v>
      </c>
      <c r="G6289" s="113" t="s">
        <v>8351</v>
      </c>
      <c r="H6289" s="113" t="s">
        <v>8371</v>
      </c>
      <c r="I6289" s="113" t="s">
        <v>8376</v>
      </c>
    </row>
    <row r="6290" spans="1:9" x14ac:dyDescent="0.2">
      <c r="A6290" s="113" t="s">
        <v>10491</v>
      </c>
      <c r="D6290" s="113" t="s">
        <v>8377</v>
      </c>
      <c r="E6290" s="113">
        <f t="shared" si="98"/>
        <v>30600401</v>
      </c>
      <c r="F6290" s="113" t="s">
        <v>11571</v>
      </c>
      <c r="G6290" s="113" t="s">
        <v>8351</v>
      </c>
      <c r="H6290" s="113" t="s">
        <v>8378</v>
      </c>
      <c r="I6290" s="113" t="s">
        <v>8379</v>
      </c>
    </row>
    <row r="6291" spans="1:9" x14ac:dyDescent="0.2">
      <c r="A6291" s="113" t="s">
        <v>10491</v>
      </c>
      <c r="D6291" s="113" t="s">
        <v>8380</v>
      </c>
      <c r="E6291" s="113">
        <f t="shared" si="98"/>
        <v>30600402</v>
      </c>
      <c r="F6291" s="113" t="s">
        <v>11571</v>
      </c>
      <c r="G6291" s="113" t="s">
        <v>8351</v>
      </c>
      <c r="H6291" s="113" t="s">
        <v>8378</v>
      </c>
      <c r="I6291" s="113" t="s">
        <v>8381</v>
      </c>
    </row>
    <row r="6292" spans="1:9" x14ac:dyDescent="0.2">
      <c r="A6292" s="113" t="s">
        <v>10491</v>
      </c>
      <c r="D6292" s="113" t="s">
        <v>8382</v>
      </c>
      <c r="E6292" s="113">
        <f t="shared" si="98"/>
        <v>30600503</v>
      </c>
      <c r="F6292" s="113" t="s">
        <v>11571</v>
      </c>
      <c r="G6292" s="113" t="s">
        <v>8351</v>
      </c>
      <c r="H6292" s="113" t="s">
        <v>14366</v>
      </c>
      <c r="I6292" s="113" t="s">
        <v>8383</v>
      </c>
    </row>
    <row r="6293" spans="1:9" x14ac:dyDescent="0.2">
      <c r="A6293" s="113" t="s">
        <v>10491</v>
      </c>
      <c r="D6293" s="113" t="s">
        <v>8384</v>
      </c>
      <c r="E6293" s="113">
        <f t="shared" si="98"/>
        <v>30600504</v>
      </c>
      <c r="F6293" s="113" t="s">
        <v>11571</v>
      </c>
      <c r="G6293" s="113" t="s">
        <v>8351</v>
      </c>
      <c r="H6293" s="113" t="s">
        <v>14366</v>
      </c>
      <c r="I6293" s="113" t="s">
        <v>8383</v>
      </c>
    </row>
    <row r="6294" spans="1:9" x14ac:dyDescent="0.2">
      <c r="A6294" s="113" t="s">
        <v>10491</v>
      </c>
      <c r="D6294" s="113" t="s">
        <v>8385</v>
      </c>
      <c r="E6294" s="113">
        <f t="shared" si="98"/>
        <v>30600505</v>
      </c>
      <c r="F6294" s="113" t="s">
        <v>11571</v>
      </c>
      <c r="G6294" s="113" t="s">
        <v>8351</v>
      </c>
      <c r="H6294" s="113" t="s">
        <v>14366</v>
      </c>
      <c r="I6294" s="113" t="s">
        <v>8386</v>
      </c>
    </row>
    <row r="6295" spans="1:9" x14ac:dyDescent="0.2">
      <c r="A6295" s="113" t="s">
        <v>10491</v>
      </c>
      <c r="D6295" s="113" t="s">
        <v>8387</v>
      </c>
      <c r="E6295" s="113">
        <f t="shared" si="98"/>
        <v>30600506</v>
      </c>
      <c r="F6295" s="113" t="s">
        <v>11571</v>
      </c>
      <c r="G6295" s="113" t="s">
        <v>8351</v>
      </c>
      <c r="H6295" s="113" t="s">
        <v>14366</v>
      </c>
      <c r="I6295" s="113" t="s">
        <v>8386</v>
      </c>
    </row>
    <row r="6296" spans="1:9" x14ac:dyDescent="0.2">
      <c r="A6296" s="113" t="s">
        <v>10491</v>
      </c>
      <c r="D6296" s="113" t="s">
        <v>8388</v>
      </c>
      <c r="E6296" s="113">
        <f t="shared" si="98"/>
        <v>30600508</v>
      </c>
      <c r="F6296" s="113" t="s">
        <v>11571</v>
      </c>
      <c r="G6296" s="113" t="s">
        <v>8351</v>
      </c>
      <c r="H6296" s="113" t="s">
        <v>14366</v>
      </c>
      <c r="I6296" s="113" t="s">
        <v>8389</v>
      </c>
    </row>
    <row r="6297" spans="1:9" x14ac:dyDescent="0.2">
      <c r="A6297" s="113" t="s">
        <v>10491</v>
      </c>
      <c r="D6297" s="113" t="s">
        <v>8390</v>
      </c>
      <c r="E6297" s="113">
        <f t="shared" si="98"/>
        <v>30600510</v>
      </c>
      <c r="F6297" s="113" t="s">
        <v>11571</v>
      </c>
      <c r="G6297" s="113" t="s">
        <v>8351</v>
      </c>
      <c r="H6297" s="113" t="s">
        <v>14366</v>
      </c>
      <c r="I6297" s="113" t="s">
        <v>8391</v>
      </c>
    </row>
    <row r="6298" spans="1:9" x14ac:dyDescent="0.2">
      <c r="A6298" s="113" t="s">
        <v>10491</v>
      </c>
      <c r="D6298" s="113" t="s">
        <v>11353</v>
      </c>
      <c r="E6298" s="113">
        <f t="shared" si="98"/>
        <v>30600511</v>
      </c>
      <c r="F6298" s="113" t="s">
        <v>11571</v>
      </c>
      <c r="G6298" s="113" t="s">
        <v>8351</v>
      </c>
      <c r="H6298" s="113" t="s">
        <v>14366</v>
      </c>
      <c r="I6298" s="113" t="s">
        <v>11354</v>
      </c>
    </row>
    <row r="6299" spans="1:9" x14ac:dyDescent="0.2">
      <c r="A6299" s="113" t="s">
        <v>10491</v>
      </c>
      <c r="D6299" s="113" t="s">
        <v>11355</v>
      </c>
      <c r="E6299" s="113">
        <f t="shared" si="98"/>
        <v>30600514</v>
      </c>
      <c r="F6299" s="113" t="s">
        <v>11571</v>
      </c>
      <c r="G6299" s="113" t="s">
        <v>8351</v>
      </c>
      <c r="H6299" s="113" t="s">
        <v>14366</v>
      </c>
      <c r="I6299" s="113" t="s">
        <v>11356</v>
      </c>
    </row>
    <row r="6300" spans="1:9" x14ac:dyDescent="0.2">
      <c r="A6300" s="113" t="s">
        <v>10491</v>
      </c>
      <c r="D6300" s="113" t="s">
        <v>11357</v>
      </c>
      <c r="E6300" s="113">
        <f t="shared" si="98"/>
        <v>30600515</v>
      </c>
      <c r="F6300" s="113" t="s">
        <v>11571</v>
      </c>
      <c r="G6300" s="113" t="s">
        <v>8351</v>
      </c>
      <c r="H6300" s="113" t="s">
        <v>14366</v>
      </c>
      <c r="I6300" s="113" t="s">
        <v>11358</v>
      </c>
    </row>
    <row r="6301" spans="1:9" x14ac:dyDescent="0.2">
      <c r="A6301" s="113" t="s">
        <v>10491</v>
      </c>
      <c r="D6301" s="113" t="s">
        <v>11359</v>
      </c>
      <c r="E6301" s="113">
        <f t="shared" si="98"/>
        <v>30600516</v>
      </c>
      <c r="F6301" s="113" t="s">
        <v>11571</v>
      </c>
      <c r="G6301" s="113" t="s">
        <v>8351</v>
      </c>
      <c r="H6301" s="113" t="s">
        <v>14366</v>
      </c>
      <c r="I6301" s="113" t="s">
        <v>11360</v>
      </c>
    </row>
    <row r="6302" spans="1:9" x14ac:dyDescent="0.2">
      <c r="A6302" s="113" t="s">
        <v>10491</v>
      </c>
      <c r="D6302" s="113" t="s">
        <v>11361</v>
      </c>
      <c r="E6302" s="113">
        <f t="shared" si="98"/>
        <v>30600517</v>
      </c>
      <c r="F6302" s="113" t="s">
        <v>11571</v>
      </c>
      <c r="G6302" s="113" t="s">
        <v>8351</v>
      </c>
      <c r="H6302" s="113" t="s">
        <v>14366</v>
      </c>
      <c r="I6302" s="113" t="s">
        <v>11362</v>
      </c>
    </row>
    <row r="6303" spans="1:9" x14ac:dyDescent="0.2">
      <c r="A6303" s="113" t="s">
        <v>10491</v>
      </c>
      <c r="D6303" s="113" t="s">
        <v>11363</v>
      </c>
      <c r="E6303" s="113">
        <f t="shared" si="98"/>
        <v>30600518</v>
      </c>
      <c r="F6303" s="113" t="s">
        <v>11571</v>
      </c>
      <c r="G6303" s="113" t="s">
        <v>8351</v>
      </c>
      <c r="H6303" s="113" t="s">
        <v>14366</v>
      </c>
      <c r="I6303" s="113" t="s">
        <v>11364</v>
      </c>
    </row>
    <row r="6304" spans="1:9" x14ac:dyDescent="0.2">
      <c r="A6304" s="113" t="s">
        <v>10491</v>
      </c>
      <c r="D6304" s="113" t="s">
        <v>11365</v>
      </c>
      <c r="E6304" s="113">
        <f t="shared" si="98"/>
        <v>30600519</v>
      </c>
      <c r="F6304" s="113" t="s">
        <v>11571</v>
      </c>
      <c r="G6304" s="113" t="s">
        <v>8351</v>
      </c>
      <c r="H6304" s="113" t="s">
        <v>14366</v>
      </c>
      <c r="I6304" s="113" t="s">
        <v>11366</v>
      </c>
    </row>
    <row r="6305" spans="1:9" x14ac:dyDescent="0.2">
      <c r="A6305" s="113" t="s">
        <v>10491</v>
      </c>
      <c r="D6305" s="113" t="s">
        <v>11367</v>
      </c>
      <c r="E6305" s="113">
        <f t="shared" si="98"/>
        <v>30600520</v>
      </c>
      <c r="F6305" s="113" t="s">
        <v>11571</v>
      </c>
      <c r="G6305" s="113" t="s">
        <v>8351</v>
      </c>
      <c r="H6305" s="113" t="s">
        <v>14366</v>
      </c>
      <c r="I6305" s="113" t="s">
        <v>11368</v>
      </c>
    </row>
    <row r="6306" spans="1:9" x14ac:dyDescent="0.2">
      <c r="A6306" s="113" t="s">
        <v>10491</v>
      </c>
      <c r="D6306" s="113" t="s">
        <v>11369</v>
      </c>
      <c r="E6306" s="113">
        <f t="shared" si="98"/>
        <v>30600521</v>
      </c>
      <c r="F6306" s="113" t="s">
        <v>11571</v>
      </c>
      <c r="G6306" s="113" t="s">
        <v>8351</v>
      </c>
      <c r="H6306" s="113" t="s">
        <v>14366</v>
      </c>
      <c r="I6306" s="113" t="s">
        <v>11370</v>
      </c>
    </row>
    <row r="6307" spans="1:9" x14ac:dyDescent="0.2">
      <c r="A6307" s="113" t="s">
        <v>10491</v>
      </c>
      <c r="D6307" s="113" t="s">
        <v>11371</v>
      </c>
      <c r="E6307" s="113">
        <f t="shared" si="98"/>
        <v>30600522</v>
      </c>
      <c r="F6307" s="113" t="s">
        <v>11571</v>
      </c>
      <c r="G6307" s="113" t="s">
        <v>8351</v>
      </c>
      <c r="H6307" s="113" t="s">
        <v>14366</v>
      </c>
      <c r="I6307" s="113" t="s">
        <v>8402</v>
      </c>
    </row>
    <row r="6308" spans="1:9" x14ac:dyDescent="0.2">
      <c r="A6308" s="113" t="s">
        <v>10491</v>
      </c>
      <c r="D6308" s="113" t="s">
        <v>8403</v>
      </c>
      <c r="E6308" s="113">
        <f t="shared" si="98"/>
        <v>30600602</v>
      </c>
      <c r="F6308" s="113" t="s">
        <v>11571</v>
      </c>
      <c r="G6308" s="113" t="s">
        <v>8351</v>
      </c>
      <c r="H6308" s="113" t="s">
        <v>8404</v>
      </c>
      <c r="I6308" s="113" t="s">
        <v>8405</v>
      </c>
    </row>
    <row r="6309" spans="1:9" x14ac:dyDescent="0.2">
      <c r="A6309" s="113" t="s">
        <v>10491</v>
      </c>
      <c r="D6309" s="113" t="s">
        <v>8406</v>
      </c>
      <c r="E6309" s="113">
        <f t="shared" si="98"/>
        <v>30600603</v>
      </c>
      <c r="F6309" s="113" t="s">
        <v>11571</v>
      </c>
      <c r="G6309" s="113" t="s">
        <v>8351</v>
      </c>
      <c r="H6309" s="113" t="s">
        <v>8404</v>
      </c>
      <c r="I6309" s="113" t="s">
        <v>8405</v>
      </c>
    </row>
    <row r="6310" spans="1:9" x14ac:dyDescent="0.2">
      <c r="A6310" s="113" t="s">
        <v>10491</v>
      </c>
      <c r="D6310" s="113" t="s">
        <v>8407</v>
      </c>
      <c r="E6310" s="113">
        <f t="shared" si="98"/>
        <v>30600701</v>
      </c>
      <c r="F6310" s="113" t="s">
        <v>11571</v>
      </c>
      <c r="G6310" s="113" t="s">
        <v>8351</v>
      </c>
      <c r="H6310" s="113" t="s">
        <v>8914</v>
      </c>
      <c r="I6310" s="113" t="s">
        <v>8914</v>
      </c>
    </row>
    <row r="6311" spans="1:9" x14ac:dyDescent="0.2">
      <c r="A6311" s="113" t="s">
        <v>10491</v>
      </c>
      <c r="D6311" s="113" t="s">
        <v>8408</v>
      </c>
      <c r="E6311" s="113">
        <f t="shared" si="98"/>
        <v>30600702</v>
      </c>
      <c r="F6311" s="113" t="s">
        <v>11571</v>
      </c>
      <c r="G6311" s="113" t="s">
        <v>8351</v>
      </c>
      <c r="H6311" s="113" t="s">
        <v>8914</v>
      </c>
      <c r="I6311" s="113" t="s">
        <v>8914</v>
      </c>
    </row>
    <row r="6312" spans="1:9" x14ac:dyDescent="0.2">
      <c r="A6312" s="113" t="s">
        <v>10491</v>
      </c>
      <c r="D6312" s="113" t="s">
        <v>8409</v>
      </c>
      <c r="E6312" s="113">
        <f t="shared" si="98"/>
        <v>30600801</v>
      </c>
      <c r="F6312" s="113" t="s">
        <v>11571</v>
      </c>
      <c r="G6312" s="113" t="s">
        <v>8351</v>
      </c>
      <c r="H6312" s="113" t="s">
        <v>11022</v>
      </c>
      <c r="I6312" s="113" t="s">
        <v>8410</v>
      </c>
    </row>
    <row r="6313" spans="1:9" x14ac:dyDescent="0.2">
      <c r="A6313" s="113" t="s">
        <v>10491</v>
      </c>
      <c r="D6313" s="113" t="s">
        <v>8411</v>
      </c>
      <c r="E6313" s="113">
        <f t="shared" si="98"/>
        <v>30600802</v>
      </c>
      <c r="F6313" s="113" t="s">
        <v>11571</v>
      </c>
      <c r="G6313" s="113" t="s">
        <v>8351</v>
      </c>
      <c r="H6313" s="113" t="s">
        <v>11022</v>
      </c>
      <c r="I6313" s="113" t="s">
        <v>8412</v>
      </c>
    </row>
    <row r="6314" spans="1:9" x14ac:dyDescent="0.2">
      <c r="A6314" s="113" t="s">
        <v>10491</v>
      </c>
      <c r="D6314" s="113" t="s">
        <v>8413</v>
      </c>
      <c r="E6314" s="113">
        <f t="shared" si="98"/>
        <v>30600803</v>
      </c>
      <c r="F6314" s="113" t="s">
        <v>11571</v>
      </c>
      <c r="G6314" s="113" t="s">
        <v>8351</v>
      </c>
      <c r="H6314" s="113" t="s">
        <v>11022</v>
      </c>
      <c r="I6314" s="113" t="s">
        <v>8414</v>
      </c>
    </row>
    <row r="6315" spans="1:9" x14ac:dyDescent="0.2">
      <c r="A6315" s="113" t="s">
        <v>10491</v>
      </c>
      <c r="D6315" s="113" t="s">
        <v>8415</v>
      </c>
      <c r="E6315" s="113">
        <f t="shared" si="98"/>
        <v>30600804</v>
      </c>
      <c r="F6315" s="113" t="s">
        <v>11571</v>
      </c>
      <c r="G6315" s="113" t="s">
        <v>8351</v>
      </c>
      <c r="H6315" s="113" t="s">
        <v>11022</v>
      </c>
      <c r="I6315" s="113" t="s">
        <v>8416</v>
      </c>
    </row>
    <row r="6316" spans="1:9" x14ac:dyDescent="0.2">
      <c r="A6316" s="113" t="s">
        <v>10491</v>
      </c>
      <c r="D6316" s="113" t="s">
        <v>8417</v>
      </c>
      <c r="E6316" s="113">
        <f t="shared" si="98"/>
        <v>30600805</v>
      </c>
      <c r="F6316" s="113" t="s">
        <v>11571</v>
      </c>
      <c r="G6316" s="113" t="s">
        <v>8351</v>
      </c>
      <c r="H6316" s="113" t="s">
        <v>11022</v>
      </c>
      <c r="I6316" s="113" t="s">
        <v>8418</v>
      </c>
    </row>
    <row r="6317" spans="1:9" x14ac:dyDescent="0.2">
      <c r="A6317" s="113" t="s">
        <v>10491</v>
      </c>
      <c r="D6317" s="113" t="s">
        <v>8419</v>
      </c>
      <c r="E6317" s="113">
        <f t="shared" si="98"/>
        <v>30600806</v>
      </c>
      <c r="F6317" s="113" t="s">
        <v>11571</v>
      </c>
      <c r="G6317" s="113" t="s">
        <v>8351</v>
      </c>
      <c r="H6317" s="113" t="s">
        <v>11022</v>
      </c>
      <c r="I6317" s="113" t="s">
        <v>8420</v>
      </c>
    </row>
    <row r="6318" spans="1:9" x14ac:dyDescent="0.2">
      <c r="A6318" s="113" t="s">
        <v>10491</v>
      </c>
      <c r="D6318" s="113" t="s">
        <v>8421</v>
      </c>
      <c r="E6318" s="113">
        <f t="shared" si="98"/>
        <v>30600807</v>
      </c>
      <c r="F6318" s="113" t="s">
        <v>11571</v>
      </c>
      <c r="G6318" s="113" t="s">
        <v>8351</v>
      </c>
      <c r="H6318" s="113" t="s">
        <v>11022</v>
      </c>
      <c r="I6318" s="113" t="s">
        <v>8422</v>
      </c>
    </row>
    <row r="6319" spans="1:9" x14ac:dyDescent="0.2">
      <c r="A6319" s="113" t="s">
        <v>10491</v>
      </c>
      <c r="D6319" s="113" t="s">
        <v>8423</v>
      </c>
      <c r="E6319" s="113">
        <f t="shared" si="98"/>
        <v>30600811</v>
      </c>
      <c r="F6319" s="113" t="s">
        <v>11571</v>
      </c>
      <c r="G6319" s="113" t="s">
        <v>8351</v>
      </c>
      <c r="H6319" s="113" t="s">
        <v>11022</v>
      </c>
      <c r="I6319" s="113" t="s">
        <v>8424</v>
      </c>
    </row>
    <row r="6320" spans="1:9" x14ac:dyDescent="0.2">
      <c r="A6320" s="113" t="s">
        <v>10491</v>
      </c>
      <c r="D6320" s="113" t="s">
        <v>8425</v>
      </c>
      <c r="E6320" s="113">
        <f t="shared" si="98"/>
        <v>30600812</v>
      </c>
      <c r="F6320" s="113" t="s">
        <v>11571</v>
      </c>
      <c r="G6320" s="113" t="s">
        <v>8351</v>
      </c>
      <c r="H6320" s="113" t="s">
        <v>11022</v>
      </c>
      <c r="I6320" s="113" t="s">
        <v>8426</v>
      </c>
    </row>
    <row r="6321" spans="1:9" x14ac:dyDescent="0.2">
      <c r="A6321" s="113" t="s">
        <v>10491</v>
      </c>
      <c r="D6321" s="113" t="s">
        <v>8427</v>
      </c>
      <c r="E6321" s="113">
        <f t="shared" si="98"/>
        <v>30600813</v>
      </c>
      <c r="F6321" s="113" t="s">
        <v>11571</v>
      </c>
      <c r="G6321" s="113" t="s">
        <v>8351</v>
      </c>
      <c r="H6321" s="113" t="s">
        <v>11022</v>
      </c>
      <c r="I6321" s="113" t="s">
        <v>8428</v>
      </c>
    </row>
    <row r="6322" spans="1:9" x14ac:dyDescent="0.2">
      <c r="A6322" s="113" t="s">
        <v>10491</v>
      </c>
      <c r="D6322" s="113" t="s">
        <v>8429</v>
      </c>
      <c r="E6322" s="113">
        <f t="shared" si="98"/>
        <v>30600814</v>
      </c>
      <c r="F6322" s="113" t="s">
        <v>11571</v>
      </c>
      <c r="G6322" s="113" t="s">
        <v>8351</v>
      </c>
      <c r="H6322" s="113" t="s">
        <v>11022</v>
      </c>
      <c r="I6322" s="113" t="s">
        <v>8430</v>
      </c>
    </row>
    <row r="6323" spans="1:9" x14ac:dyDescent="0.2">
      <c r="A6323" s="113" t="s">
        <v>10491</v>
      </c>
      <c r="D6323" s="113" t="s">
        <v>8431</v>
      </c>
      <c r="E6323" s="113">
        <f t="shared" si="98"/>
        <v>30600815</v>
      </c>
      <c r="F6323" s="113" t="s">
        <v>11571</v>
      </c>
      <c r="G6323" s="113" t="s">
        <v>8351</v>
      </c>
      <c r="H6323" s="113" t="s">
        <v>11022</v>
      </c>
      <c r="I6323" s="113" t="s">
        <v>13051</v>
      </c>
    </row>
    <row r="6324" spans="1:9" x14ac:dyDescent="0.2">
      <c r="A6324" s="113" t="s">
        <v>10491</v>
      </c>
      <c r="D6324" s="113" t="s">
        <v>8432</v>
      </c>
      <c r="E6324" s="113">
        <f t="shared" si="98"/>
        <v>30600816</v>
      </c>
      <c r="F6324" s="113" t="s">
        <v>11571</v>
      </c>
      <c r="G6324" s="113" t="s">
        <v>8351</v>
      </c>
      <c r="H6324" s="113" t="s">
        <v>11022</v>
      </c>
      <c r="I6324" s="113" t="s">
        <v>13053</v>
      </c>
    </row>
    <row r="6325" spans="1:9" x14ac:dyDescent="0.2">
      <c r="A6325" s="113" t="s">
        <v>10491</v>
      </c>
      <c r="D6325" s="113" t="s">
        <v>8433</v>
      </c>
      <c r="E6325" s="113">
        <f t="shared" si="98"/>
        <v>30600817</v>
      </c>
      <c r="F6325" s="113" t="s">
        <v>11571</v>
      </c>
      <c r="G6325" s="113" t="s">
        <v>8351</v>
      </c>
      <c r="H6325" s="113" t="s">
        <v>11022</v>
      </c>
      <c r="I6325" s="113" t="s">
        <v>8434</v>
      </c>
    </row>
    <row r="6326" spans="1:9" x14ac:dyDescent="0.2">
      <c r="A6326" s="113" t="s">
        <v>10491</v>
      </c>
      <c r="D6326" s="113" t="s">
        <v>8435</v>
      </c>
      <c r="E6326" s="113">
        <f t="shared" si="98"/>
        <v>30600818</v>
      </c>
      <c r="F6326" s="113" t="s">
        <v>11571</v>
      </c>
      <c r="G6326" s="113" t="s">
        <v>8351</v>
      </c>
      <c r="H6326" s="113" t="s">
        <v>11022</v>
      </c>
      <c r="I6326" s="113" t="s">
        <v>2896</v>
      </c>
    </row>
    <row r="6327" spans="1:9" x14ac:dyDescent="0.2">
      <c r="A6327" s="113" t="s">
        <v>10491</v>
      </c>
      <c r="D6327" s="113" t="s">
        <v>2897</v>
      </c>
      <c r="E6327" s="113">
        <f t="shared" si="98"/>
        <v>30600819</v>
      </c>
      <c r="F6327" s="113" t="s">
        <v>11571</v>
      </c>
      <c r="G6327" s="113" t="s">
        <v>8351</v>
      </c>
      <c r="H6327" s="113" t="s">
        <v>11022</v>
      </c>
      <c r="I6327" s="113" t="s">
        <v>2898</v>
      </c>
    </row>
    <row r="6328" spans="1:9" x14ac:dyDescent="0.2">
      <c r="A6328" s="113" t="s">
        <v>10491</v>
      </c>
      <c r="D6328" s="113" t="s">
        <v>2899</v>
      </c>
      <c r="E6328" s="113">
        <f t="shared" si="98"/>
        <v>30600820</v>
      </c>
      <c r="F6328" s="113" t="s">
        <v>11571</v>
      </c>
      <c r="G6328" s="113" t="s">
        <v>8351</v>
      </c>
      <c r="H6328" s="113" t="s">
        <v>11022</v>
      </c>
      <c r="I6328" s="113" t="s">
        <v>2900</v>
      </c>
    </row>
    <row r="6329" spans="1:9" x14ac:dyDescent="0.2">
      <c r="A6329" s="113" t="s">
        <v>10491</v>
      </c>
      <c r="D6329" s="113" t="s">
        <v>2901</v>
      </c>
      <c r="E6329" s="113">
        <f t="shared" si="98"/>
        <v>30600821</v>
      </c>
      <c r="F6329" s="113" t="s">
        <v>11571</v>
      </c>
      <c r="G6329" s="113" t="s">
        <v>8351</v>
      </c>
      <c r="H6329" s="113" t="s">
        <v>11022</v>
      </c>
      <c r="I6329" s="113" t="s">
        <v>13063</v>
      </c>
    </row>
    <row r="6330" spans="1:9" x14ac:dyDescent="0.2">
      <c r="A6330" s="113" t="s">
        <v>10491</v>
      </c>
      <c r="D6330" s="113" t="s">
        <v>2902</v>
      </c>
      <c r="E6330" s="113">
        <f t="shared" si="98"/>
        <v>30600822</v>
      </c>
      <c r="F6330" s="113" t="s">
        <v>11571</v>
      </c>
      <c r="G6330" s="113" t="s">
        <v>8351</v>
      </c>
      <c r="H6330" s="113" t="s">
        <v>11022</v>
      </c>
      <c r="I6330" s="113" t="s">
        <v>13065</v>
      </c>
    </row>
    <row r="6331" spans="1:9" x14ac:dyDescent="0.2">
      <c r="A6331" s="113" t="s">
        <v>10491</v>
      </c>
      <c r="D6331" s="113" t="s">
        <v>2903</v>
      </c>
      <c r="E6331" s="113">
        <f t="shared" si="98"/>
        <v>30600901</v>
      </c>
      <c r="F6331" s="113" t="s">
        <v>11571</v>
      </c>
      <c r="G6331" s="113" t="s">
        <v>8351</v>
      </c>
      <c r="H6331" s="113" t="s">
        <v>13749</v>
      </c>
      <c r="I6331" s="113" t="s">
        <v>16126</v>
      </c>
    </row>
    <row r="6332" spans="1:9" x14ac:dyDescent="0.2">
      <c r="A6332" s="113" t="s">
        <v>10491</v>
      </c>
      <c r="D6332" s="113" t="s">
        <v>2904</v>
      </c>
      <c r="E6332" s="113">
        <f t="shared" si="98"/>
        <v>30600902</v>
      </c>
      <c r="F6332" s="113" t="s">
        <v>11571</v>
      </c>
      <c r="G6332" s="113" t="s">
        <v>8351</v>
      </c>
      <c r="H6332" s="113" t="s">
        <v>13749</v>
      </c>
      <c r="I6332" s="113" t="s">
        <v>16133</v>
      </c>
    </row>
    <row r="6333" spans="1:9" x14ac:dyDescent="0.2">
      <c r="A6333" s="113" t="s">
        <v>10491</v>
      </c>
      <c r="D6333" s="113" t="s">
        <v>2905</v>
      </c>
      <c r="E6333" s="113">
        <f t="shared" si="98"/>
        <v>30600903</v>
      </c>
      <c r="F6333" s="113" t="s">
        <v>11571</v>
      </c>
      <c r="G6333" s="113" t="s">
        <v>8351</v>
      </c>
      <c r="H6333" s="113" t="s">
        <v>13749</v>
      </c>
      <c r="I6333" s="113" t="s">
        <v>16135</v>
      </c>
    </row>
    <row r="6334" spans="1:9" x14ac:dyDescent="0.2">
      <c r="A6334" s="113" t="s">
        <v>10491</v>
      </c>
      <c r="D6334" s="113" t="s">
        <v>2906</v>
      </c>
      <c r="E6334" s="113">
        <f t="shared" si="98"/>
        <v>30600904</v>
      </c>
      <c r="F6334" s="113" t="s">
        <v>11571</v>
      </c>
      <c r="G6334" s="113" t="s">
        <v>8351</v>
      </c>
      <c r="H6334" s="113" t="s">
        <v>13749</v>
      </c>
      <c r="I6334" s="113" t="s">
        <v>16146</v>
      </c>
    </row>
    <row r="6335" spans="1:9" x14ac:dyDescent="0.2">
      <c r="A6335" s="113" t="s">
        <v>10491</v>
      </c>
      <c r="D6335" s="113" t="s">
        <v>2907</v>
      </c>
      <c r="E6335" s="113">
        <f t="shared" si="98"/>
        <v>30600905</v>
      </c>
      <c r="F6335" s="113" t="s">
        <v>11571</v>
      </c>
      <c r="G6335" s="113" t="s">
        <v>8351</v>
      </c>
      <c r="H6335" s="113" t="s">
        <v>13749</v>
      </c>
      <c r="I6335" s="113" t="s">
        <v>2908</v>
      </c>
    </row>
    <row r="6336" spans="1:9" x14ac:dyDescent="0.2">
      <c r="A6336" s="113" t="s">
        <v>10491</v>
      </c>
      <c r="D6336" s="113" t="s">
        <v>2909</v>
      </c>
      <c r="E6336" s="113">
        <f t="shared" si="98"/>
        <v>30600906</v>
      </c>
      <c r="F6336" s="113" t="s">
        <v>11571</v>
      </c>
      <c r="G6336" s="113" t="s">
        <v>8351</v>
      </c>
      <c r="H6336" s="113" t="s">
        <v>13749</v>
      </c>
      <c r="I6336" s="113" t="s">
        <v>2910</v>
      </c>
    </row>
    <row r="6337" spans="1:9" x14ac:dyDescent="0.2">
      <c r="A6337" s="113" t="s">
        <v>10491</v>
      </c>
      <c r="D6337" s="113" t="s">
        <v>2911</v>
      </c>
      <c r="E6337" s="113">
        <f t="shared" si="98"/>
        <v>30600999</v>
      </c>
      <c r="F6337" s="113" t="s">
        <v>11571</v>
      </c>
      <c r="G6337" s="113" t="s">
        <v>8351</v>
      </c>
      <c r="H6337" s="113" t="s">
        <v>13749</v>
      </c>
      <c r="I6337" s="113" t="s">
        <v>9252</v>
      </c>
    </row>
    <row r="6338" spans="1:9" x14ac:dyDescent="0.2">
      <c r="A6338" s="113" t="s">
        <v>10491</v>
      </c>
      <c r="D6338" s="113" t="s">
        <v>2912</v>
      </c>
      <c r="E6338" s="113">
        <f t="shared" ref="E6338:E6401" si="99">VALUE(D6338)</f>
        <v>30601001</v>
      </c>
      <c r="F6338" s="113" t="s">
        <v>11571</v>
      </c>
      <c r="G6338" s="113" t="s">
        <v>8351</v>
      </c>
      <c r="H6338" s="113" t="s">
        <v>2913</v>
      </c>
      <c r="I6338" s="113" t="s">
        <v>14415</v>
      </c>
    </row>
    <row r="6339" spans="1:9" x14ac:dyDescent="0.2">
      <c r="A6339" s="113" t="s">
        <v>10491</v>
      </c>
      <c r="D6339" s="113" t="s">
        <v>2914</v>
      </c>
      <c r="E6339" s="113">
        <f t="shared" si="99"/>
        <v>30601011</v>
      </c>
      <c r="F6339" s="113" t="s">
        <v>11571</v>
      </c>
      <c r="G6339" s="113" t="s">
        <v>8351</v>
      </c>
      <c r="H6339" s="113" t="s">
        <v>2913</v>
      </c>
      <c r="I6339" s="113" t="s">
        <v>2915</v>
      </c>
    </row>
    <row r="6340" spans="1:9" x14ac:dyDescent="0.2">
      <c r="A6340" s="113" t="s">
        <v>10491</v>
      </c>
      <c r="D6340" s="113" t="s">
        <v>2916</v>
      </c>
      <c r="E6340" s="113">
        <f t="shared" si="99"/>
        <v>30601101</v>
      </c>
      <c r="F6340" s="113" t="s">
        <v>11571</v>
      </c>
      <c r="G6340" s="113" t="s">
        <v>8351</v>
      </c>
      <c r="H6340" s="113" t="s">
        <v>2917</v>
      </c>
      <c r="I6340" s="113" t="s">
        <v>14415</v>
      </c>
    </row>
    <row r="6341" spans="1:9" x14ac:dyDescent="0.2">
      <c r="A6341" s="113" t="s">
        <v>10491</v>
      </c>
      <c r="D6341" s="113" t="s">
        <v>2918</v>
      </c>
      <c r="E6341" s="113">
        <f t="shared" si="99"/>
        <v>30601201</v>
      </c>
      <c r="F6341" s="113" t="s">
        <v>11571</v>
      </c>
      <c r="G6341" s="113" t="s">
        <v>8351</v>
      </c>
      <c r="H6341" s="113" t="s">
        <v>2919</v>
      </c>
      <c r="I6341" s="113" t="s">
        <v>14415</v>
      </c>
    </row>
    <row r="6342" spans="1:9" x14ac:dyDescent="0.2">
      <c r="A6342" s="113" t="s">
        <v>10491</v>
      </c>
      <c r="D6342" s="113" t="s">
        <v>2920</v>
      </c>
      <c r="E6342" s="113">
        <f t="shared" si="99"/>
        <v>30601301</v>
      </c>
      <c r="F6342" s="113" t="s">
        <v>11571</v>
      </c>
      <c r="G6342" s="113" t="s">
        <v>8351</v>
      </c>
      <c r="H6342" s="113" t="s">
        <v>2921</v>
      </c>
      <c r="I6342" s="113" t="s">
        <v>2922</v>
      </c>
    </row>
    <row r="6343" spans="1:9" x14ac:dyDescent="0.2">
      <c r="A6343" s="113" t="s">
        <v>10491</v>
      </c>
      <c r="D6343" s="113" t="s">
        <v>2923</v>
      </c>
      <c r="E6343" s="113">
        <f t="shared" si="99"/>
        <v>30601401</v>
      </c>
      <c r="F6343" s="113" t="s">
        <v>11571</v>
      </c>
      <c r="G6343" s="113" t="s">
        <v>8351</v>
      </c>
      <c r="H6343" s="113" t="s">
        <v>2924</v>
      </c>
      <c r="I6343" s="113" t="s">
        <v>2925</v>
      </c>
    </row>
    <row r="6344" spans="1:9" x14ac:dyDescent="0.2">
      <c r="A6344" s="113" t="s">
        <v>10491</v>
      </c>
      <c r="D6344" s="113" t="s">
        <v>2926</v>
      </c>
      <c r="E6344" s="113">
        <f t="shared" si="99"/>
        <v>30601402</v>
      </c>
      <c r="F6344" s="113" t="s">
        <v>11571</v>
      </c>
      <c r="G6344" s="113" t="s">
        <v>8351</v>
      </c>
      <c r="H6344" s="113" t="s">
        <v>2924</v>
      </c>
      <c r="I6344" s="113" t="s">
        <v>2927</v>
      </c>
    </row>
    <row r="6345" spans="1:9" x14ac:dyDescent="0.2">
      <c r="A6345" s="113" t="s">
        <v>10491</v>
      </c>
      <c r="D6345" s="113" t="s">
        <v>2928</v>
      </c>
      <c r="E6345" s="113">
        <f t="shared" si="99"/>
        <v>30601599</v>
      </c>
      <c r="F6345" s="113" t="s">
        <v>11571</v>
      </c>
      <c r="G6345" s="113" t="s">
        <v>8351</v>
      </c>
      <c r="H6345" s="113" t="s">
        <v>2929</v>
      </c>
      <c r="I6345" s="113" t="s">
        <v>7789</v>
      </c>
    </row>
    <row r="6346" spans="1:9" x14ac:dyDescent="0.2">
      <c r="A6346" s="113" t="s">
        <v>10491</v>
      </c>
      <c r="D6346" s="113" t="s">
        <v>5611</v>
      </c>
      <c r="E6346" s="113">
        <f t="shared" si="99"/>
        <v>30601601</v>
      </c>
      <c r="F6346" s="113" t="s">
        <v>11571</v>
      </c>
      <c r="G6346" s="113" t="s">
        <v>8351</v>
      </c>
      <c r="H6346" s="113" t="s">
        <v>5612</v>
      </c>
      <c r="I6346" s="113" t="s">
        <v>14415</v>
      </c>
    </row>
    <row r="6347" spans="1:9" x14ac:dyDescent="0.2">
      <c r="A6347" s="113" t="s">
        <v>10491</v>
      </c>
      <c r="D6347" s="113" t="s">
        <v>5613</v>
      </c>
      <c r="E6347" s="113">
        <f t="shared" si="99"/>
        <v>30601602</v>
      </c>
      <c r="F6347" s="113" t="s">
        <v>11571</v>
      </c>
      <c r="G6347" s="113" t="s">
        <v>8351</v>
      </c>
      <c r="H6347" s="113" t="s">
        <v>5612</v>
      </c>
      <c r="I6347" s="113" t="s">
        <v>5614</v>
      </c>
    </row>
    <row r="6348" spans="1:9" x14ac:dyDescent="0.2">
      <c r="A6348" s="113" t="s">
        <v>10491</v>
      </c>
      <c r="D6348" s="113" t="s">
        <v>5615</v>
      </c>
      <c r="E6348" s="113">
        <f t="shared" si="99"/>
        <v>30601603</v>
      </c>
      <c r="F6348" s="113" t="s">
        <v>11571</v>
      </c>
      <c r="G6348" s="113" t="s">
        <v>8351</v>
      </c>
      <c r="H6348" s="113" t="s">
        <v>5612</v>
      </c>
      <c r="I6348" s="113" t="s">
        <v>5616</v>
      </c>
    </row>
    <row r="6349" spans="1:9" x14ac:dyDescent="0.2">
      <c r="A6349" s="113" t="s">
        <v>10491</v>
      </c>
      <c r="D6349" s="113" t="s">
        <v>5617</v>
      </c>
      <c r="E6349" s="113">
        <f t="shared" si="99"/>
        <v>30601604</v>
      </c>
      <c r="F6349" s="113" t="s">
        <v>11571</v>
      </c>
      <c r="G6349" s="113" t="s">
        <v>8351</v>
      </c>
      <c r="H6349" s="113" t="s">
        <v>5612</v>
      </c>
      <c r="I6349" s="113" t="s">
        <v>5618</v>
      </c>
    </row>
    <row r="6350" spans="1:9" x14ac:dyDescent="0.2">
      <c r="A6350" s="113" t="s">
        <v>10491</v>
      </c>
      <c r="D6350" s="113" t="s">
        <v>5619</v>
      </c>
      <c r="E6350" s="113">
        <f t="shared" si="99"/>
        <v>30601701</v>
      </c>
      <c r="F6350" s="113" t="s">
        <v>11571</v>
      </c>
      <c r="G6350" s="113" t="s">
        <v>8351</v>
      </c>
      <c r="H6350" s="113" t="s">
        <v>5620</v>
      </c>
      <c r="I6350" s="113" t="s">
        <v>14415</v>
      </c>
    </row>
    <row r="6351" spans="1:9" x14ac:dyDescent="0.2">
      <c r="A6351" s="113" t="s">
        <v>10491</v>
      </c>
      <c r="D6351" s="113" t="s">
        <v>5621</v>
      </c>
      <c r="E6351" s="113">
        <f t="shared" si="99"/>
        <v>30601801</v>
      </c>
      <c r="F6351" s="113" t="s">
        <v>11571</v>
      </c>
      <c r="G6351" s="113" t="s">
        <v>8351</v>
      </c>
      <c r="H6351" s="113" t="s">
        <v>5622</v>
      </c>
      <c r="I6351" s="113" t="s">
        <v>14415</v>
      </c>
    </row>
    <row r="6352" spans="1:9" x14ac:dyDescent="0.2">
      <c r="A6352" s="113" t="s">
        <v>10491</v>
      </c>
      <c r="D6352" s="113" t="s">
        <v>5623</v>
      </c>
      <c r="E6352" s="113">
        <f t="shared" si="99"/>
        <v>30601901</v>
      </c>
      <c r="F6352" s="113" t="s">
        <v>11571</v>
      </c>
      <c r="G6352" s="113" t="s">
        <v>8351</v>
      </c>
      <c r="H6352" s="113" t="s">
        <v>5624</v>
      </c>
      <c r="I6352" s="113" t="s">
        <v>14415</v>
      </c>
    </row>
    <row r="6353" spans="1:10" x14ac:dyDescent="0.2">
      <c r="A6353" s="113" t="s">
        <v>10491</v>
      </c>
      <c r="D6353" s="113" t="s">
        <v>5625</v>
      </c>
      <c r="E6353" s="113">
        <f t="shared" si="99"/>
        <v>30602001</v>
      </c>
      <c r="F6353" s="113" t="s">
        <v>11571</v>
      </c>
      <c r="G6353" s="113" t="s">
        <v>8351</v>
      </c>
      <c r="H6353" s="113" t="s">
        <v>5626</v>
      </c>
      <c r="I6353" s="113" t="s">
        <v>14415</v>
      </c>
    </row>
    <row r="6354" spans="1:10" x14ac:dyDescent="0.2">
      <c r="A6354" s="113" t="s">
        <v>10491</v>
      </c>
      <c r="D6354" s="113" t="s">
        <v>5627</v>
      </c>
      <c r="E6354" s="113">
        <f t="shared" si="99"/>
        <v>30602101</v>
      </c>
      <c r="F6354" s="113" t="s">
        <v>11571</v>
      </c>
      <c r="G6354" s="113" t="s">
        <v>8351</v>
      </c>
      <c r="H6354" s="113" t="s">
        <v>5628</v>
      </c>
      <c r="I6354" s="113" t="s">
        <v>14415</v>
      </c>
    </row>
    <row r="6355" spans="1:10" x14ac:dyDescent="0.2">
      <c r="A6355" s="113" t="s">
        <v>10491</v>
      </c>
      <c r="D6355" s="113" t="s">
        <v>5629</v>
      </c>
      <c r="E6355" s="113">
        <f t="shared" si="99"/>
        <v>30602201</v>
      </c>
      <c r="F6355" s="113" t="s">
        <v>11571</v>
      </c>
      <c r="G6355" s="113" t="s">
        <v>8351</v>
      </c>
      <c r="H6355" s="113" t="s">
        <v>5630</v>
      </c>
      <c r="I6355" s="113" t="s">
        <v>14415</v>
      </c>
    </row>
    <row r="6356" spans="1:10" x14ac:dyDescent="0.2">
      <c r="A6356" s="113" t="s">
        <v>10491</v>
      </c>
      <c r="D6356" s="113" t="s">
        <v>5631</v>
      </c>
      <c r="E6356" s="113">
        <f t="shared" si="99"/>
        <v>30602301</v>
      </c>
      <c r="F6356" s="113" t="s">
        <v>11571</v>
      </c>
      <c r="G6356" s="113" t="s">
        <v>8351</v>
      </c>
      <c r="H6356" s="113" t="s">
        <v>5632</v>
      </c>
      <c r="I6356" s="113" t="s">
        <v>14415</v>
      </c>
    </row>
    <row r="6357" spans="1:10" x14ac:dyDescent="0.2">
      <c r="A6357" s="113" t="s">
        <v>10491</v>
      </c>
      <c r="D6357" s="113" t="s">
        <v>5633</v>
      </c>
      <c r="E6357" s="113">
        <f t="shared" si="99"/>
        <v>30602401</v>
      </c>
      <c r="F6357" s="113" t="s">
        <v>11571</v>
      </c>
      <c r="G6357" s="113" t="s">
        <v>8351</v>
      </c>
      <c r="H6357" s="113" t="s">
        <v>5634</v>
      </c>
      <c r="I6357" s="113" t="s">
        <v>5635</v>
      </c>
      <c r="J6357" s="115">
        <v>36797</v>
      </c>
    </row>
    <row r="6358" spans="1:10" x14ac:dyDescent="0.2">
      <c r="A6358" s="113" t="s">
        <v>10491</v>
      </c>
      <c r="D6358" s="113" t="s">
        <v>5636</v>
      </c>
      <c r="E6358" s="113">
        <f t="shared" si="99"/>
        <v>30603201</v>
      </c>
      <c r="F6358" s="113" t="s">
        <v>11571</v>
      </c>
      <c r="G6358" s="113" t="s">
        <v>8351</v>
      </c>
      <c r="H6358" s="113" t="s">
        <v>5637</v>
      </c>
      <c r="I6358" s="113" t="s">
        <v>14415</v>
      </c>
    </row>
    <row r="6359" spans="1:10" x14ac:dyDescent="0.2">
      <c r="A6359" s="113" t="s">
        <v>10491</v>
      </c>
      <c r="D6359" s="113" t="s">
        <v>5638</v>
      </c>
      <c r="E6359" s="113">
        <f t="shared" si="99"/>
        <v>30603301</v>
      </c>
      <c r="F6359" s="113" t="s">
        <v>11571</v>
      </c>
      <c r="G6359" s="113" t="s">
        <v>8351</v>
      </c>
      <c r="H6359" s="113" t="s">
        <v>5639</v>
      </c>
      <c r="I6359" s="113" t="s">
        <v>5640</v>
      </c>
    </row>
    <row r="6360" spans="1:10" x14ac:dyDescent="0.2">
      <c r="A6360" s="113" t="s">
        <v>10491</v>
      </c>
      <c r="D6360" s="113" t="s">
        <v>5641</v>
      </c>
      <c r="E6360" s="113">
        <f t="shared" si="99"/>
        <v>30609901</v>
      </c>
      <c r="F6360" s="113" t="s">
        <v>11571</v>
      </c>
      <c r="G6360" s="113" t="s">
        <v>8351</v>
      </c>
      <c r="H6360" s="113" t="s">
        <v>5642</v>
      </c>
      <c r="I6360" s="113" t="s">
        <v>5643</v>
      </c>
    </row>
    <row r="6361" spans="1:10" x14ac:dyDescent="0.2">
      <c r="A6361" s="113" t="s">
        <v>10491</v>
      </c>
      <c r="D6361" s="113" t="s">
        <v>5644</v>
      </c>
      <c r="E6361" s="113">
        <f t="shared" si="99"/>
        <v>30609902</v>
      </c>
      <c r="F6361" s="113" t="s">
        <v>11571</v>
      </c>
      <c r="G6361" s="113" t="s">
        <v>8351</v>
      </c>
      <c r="H6361" s="113" t="s">
        <v>5642</v>
      </c>
      <c r="I6361" s="113" t="s">
        <v>16133</v>
      </c>
    </row>
    <row r="6362" spans="1:10" x14ac:dyDescent="0.2">
      <c r="A6362" s="113" t="s">
        <v>10491</v>
      </c>
      <c r="D6362" s="113" t="s">
        <v>5645</v>
      </c>
      <c r="E6362" s="113">
        <f t="shared" si="99"/>
        <v>30609903</v>
      </c>
      <c r="F6362" s="113" t="s">
        <v>11571</v>
      </c>
      <c r="G6362" s="113" t="s">
        <v>8351</v>
      </c>
      <c r="H6362" s="113" t="s">
        <v>5642</v>
      </c>
      <c r="I6362" s="113" t="s">
        <v>16135</v>
      </c>
    </row>
    <row r="6363" spans="1:10" x14ac:dyDescent="0.2">
      <c r="A6363" s="113" t="s">
        <v>10491</v>
      </c>
      <c r="D6363" s="113" t="s">
        <v>5646</v>
      </c>
      <c r="E6363" s="113">
        <f t="shared" si="99"/>
        <v>30609904</v>
      </c>
      <c r="F6363" s="113" t="s">
        <v>11571</v>
      </c>
      <c r="G6363" s="113" t="s">
        <v>8351</v>
      </c>
      <c r="H6363" s="113" t="s">
        <v>5642</v>
      </c>
      <c r="I6363" s="113" t="s">
        <v>16146</v>
      </c>
    </row>
    <row r="6364" spans="1:10" x14ac:dyDescent="0.2">
      <c r="A6364" s="113" t="s">
        <v>10491</v>
      </c>
      <c r="D6364" s="113" t="s">
        <v>5647</v>
      </c>
      <c r="E6364" s="113">
        <f t="shared" si="99"/>
        <v>30609905</v>
      </c>
      <c r="F6364" s="113" t="s">
        <v>11571</v>
      </c>
      <c r="G6364" s="113" t="s">
        <v>8351</v>
      </c>
      <c r="H6364" s="113" t="s">
        <v>5642</v>
      </c>
      <c r="I6364" s="113" t="s">
        <v>2908</v>
      </c>
    </row>
    <row r="6365" spans="1:10" x14ac:dyDescent="0.2">
      <c r="A6365" s="113" t="s">
        <v>10491</v>
      </c>
      <c r="D6365" s="113" t="s">
        <v>5648</v>
      </c>
      <c r="E6365" s="113">
        <f t="shared" si="99"/>
        <v>30610001</v>
      </c>
      <c r="F6365" s="113" t="s">
        <v>11571</v>
      </c>
      <c r="G6365" s="113" t="s">
        <v>8351</v>
      </c>
      <c r="H6365" s="113" t="s">
        <v>5649</v>
      </c>
      <c r="I6365" s="113" t="s">
        <v>14415</v>
      </c>
    </row>
    <row r="6366" spans="1:10" x14ac:dyDescent="0.2">
      <c r="A6366" s="113" t="s">
        <v>10491</v>
      </c>
      <c r="D6366" s="113" t="s">
        <v>5650</v>
      </c>
      <c r="E6366" s="113">
        <f t="shared" si="99"/>
        <v>30622001</v>
      </c>
      <c r="F6366" s="113" t="s">
        <v>11571</v>
      </c>
      <c r="G6366" s="113" t="s">
        <v>8351</v>
      </c>
      <c r="I6366" s="113" t="s">
        <v>5651</v>
      </c>
    </row>
    <row r="6367" spans="1:10" x14ac:dyDescent="0.2">
      <c r="A6367" s="113" t="s">
        <v>10491</v>
      </c>
      <c r="D6367" s="113" t="s">
        <v>5652</v>
      </c>
      <c r="E6367" s="113">
        <f t="shared" si="99"/>
        <v>30622002</v>
      </c>
      <c r="F6367" s="113" t="s">
        <v>11571</v>
      </c>
      <c r="G6367" s="113" t="s">
        <v>8351</v>
      </c>
      <c r="I6367" s="113" t="s">
        <v>5653</v>
      </c>
    </row>
    <row r="6368" spans="1:10" x14ac:dyDescent="0.2">
      <c r="A6368" s="113" t="s">
        <v>10491</v>
      </c>
      <c r="D6368" s="113" t="s">
        <v>5654</v>
      </c>
      <c r="E6368" s="113">
        <f t="shared" si="99"/>
        <v>30622003</v>
      </c>
      <c r="F6368" s="113" t="s">
        <v>11571</v>
      </c>
      <c r="G6368" s="113" t="s">
        <v>8351</v>
      </c>
      <c r="I6368" s="113" t="s">
        <v>5655</v>
      </c>
    </row>
    <row r="6369" spans="1:9" x14ac:dyDescent="0.2">
      <c r="A6369" s="113" t="s">
        <v>10491</v>
      </c>
      <c r="D6369" s="113" t="s">
        <v>5656</v>
      </c>
      <c r="E6369" s="113">
        <f t="shared" si="99"/>
        <v>30622004</v>
      </c>
      <c r="F6369" s="113" t="s">
        <v>11571</v>
      </c>
      <c r="G6369" s="113" t="s">
        <v>8351</v>
      </c>
      <c r="I6369" s="113" t="s">
        <v>5657</v>
      </c>
    </row>
    <row r="6370" spans="1:9" x14ac:dyDescent="0.2">
      <c r="A6370" s="113" t="s">
        <v>10491</v>
      </c>
      <c r="D6370" s="113" t="s">
        <v>5658</v>
      </c>
      <c r="E6370" s="113">
        <f t="shared" si="99"/>
        <v>30622005</v>
      </c>
      <c r="F6370" s="113" t="s">
        <v>11571</v>
      </c>
      <c r="G6370" s="113" t="s">
        <v>8351</v>
      </c>
      <c r="I6370" s="113" t="s">
        <v>5659</v>
      </c>
    </row>
    <row r="6371" spans="1:9" x14ac:dyDescent="0.2">
      <c r="A6371" s="113" t="s">
        <v>10491</v>
      </c>
      <c r="D6371" s="113" t="s">
        <v>5660</v>
      </c>
      <c r="E6371" s="113">
        <f t="shared" si="99"/>
        <v>30622006</v>
      </c>
      <c r="F6371" s="113" t="s">
        <v>11571</v>
      </c>
      <c r="G6371" s="113" t="s">
        <v>8351</v>
      </c>
      <c r="I6371" s="113" t="s">
        <v>5661</v>
      </c>
    </row>
    <row r="6372" spans="1:9" x14ac:dyDescent="0.2">
      <c r="A6372" s="113" t="s">
        <v>10491</v>
      </c>
      <c r="D6372" s="113" t="s">
        <v>5662</v>
      </c>
      <c r="E6372" s="113">
        <f t="shared" si="99"/>
        <v>30622201</v>
      </c>
      <c r="F6372" s="113" t="s">
        <v>11571</v>
      </c>
      <c r="G6372" s="113" t="s">
        <v>8351</v>
      </c>
      <c r="I6372" s="113" t="s">
        <v>5663</v>
      </c>
    </row>
    <row r="6373" spans="1:9" x14ac:dyDescent="0.2">
      <c r="A6373" s="113" t="s">
        <v>10491</v>
      </c>
      <c r="D6373" s="113" t="s">
        <v>5664</v>
      </c>
      <c r="E6373" s="113">
        <f t="shared" si="99"/>
        <v>30622202</v>
      </c>
      <c r="F6373" s="113" t="s">
        <v>11571</v>
      </c>
      <c r="G6373" s="113" t="s">
        <v>8351</v>
      </c>
      <c r="I6373" s="113" t="s">
        <v>5665</v>
      </c>
    </row>
    <row r="6374" spans="1:9" x14ac:dyDescent="0.2">
      <c r="A6374" s="113" t="s">
        <v>10491</v>
      </c>
      <c r="D6374" s="113" t="s">
        <v>5666</v>
      </c>
      <c r="E6374" s="113">
        <f t="shared" si="99"/>
        <v>30622203</v>
      </c>
      <c r="F6374" s="113" t="s">
        <v>11571</v>
      </c>
      <c r="G6374" s="113" t="s">
        <v>8351</v>
      </c>
      <c r="I6374" s="113" t="s">
        <v>5667</v>
      </c>
    </row>
    <row r="6375" spans="1:9" x14ac:dyDescent="0.2">
      <c r="A6375" s="113" t="s">
        <v>10491</v>
      </c>
      <c r="D6375" s="113" t="s">
        <v>5668</v>
      </c>
      <c r="E6375" s="113">
        <f t="shared" si="99"/>
        <v>30622204</v>
      </c>
      <c r="F6375" s="113" t="s">
        <v>11571</v>
      </c>
      <c r="G6375" s="113" t="s">
        <v>8351</v>
      </c>
      <c r="I6375" s="113" t="s">
        <v>5669</v>
      </c>
    </row>
    <row r="6376" spans="1:9" x14ac:dyDescent="0.2">
      <c r="A6376" s="113" t="s">
        <v>10491</v>
      </c>
      <c r="D6376" s="113" t="s">
        <v>5670</v>
      </c>
      <c r="E6376" s="113">
        <f t="shared" si="99"/>
        <v>30622205</v>
      </c>
      <c r="F6376" s="113" t="s">
        <v>11571</v>
      </c>
      <c r="G6376" s="113" t="s">
        <v>8351</v>
      </c>
      <c r="I6376" s="113" t="s">
        <v>5671</v>
      </c>
    </row>
    <row r="6377" spans="1:9" x14ac:dyDescent="0.2">
      <c r="A6377" s="113" t="s">
        <v>10491</v>
      </c>
      <c r="D6377" s="113" t="s">
        <v>5672</v>
      </c>
      <c r="E6377" s="113">
        <f t="shared" si="99"/>
        <v>30622206</v>
      </c>
      <c r="F6377" s="113" t="s">
        <v>11571</v>
      </c>
      <c r="G6377" s="113" t="s">
        <v>8351</v>
      </c>
      <c r="I6377" s="113" t="s">
        <v>5673</v>
      </c>
    </row>
    <row r="6378" spans="1:9" x14ac:dyDescent="0.2">
      <c r="A6378" s="113" t="s">
        <v>10491</v>
      </c>
      <c r="D6378" s="113" t="s">
        <v>5674</v>
      </c>
      <c r="E6378" s="113">
        <f t="shared" si="99"/>
        <v>30622401</v>
      </c>
      <c r="F6378" s="113" t="s">
        <v>11571</v>
      </c>
      <c r="G6378" s="113" t="s">
        <v>8351</v>
      </c>
      <c r="I6378" s="113" t="s">
        <v>5675</v>
      </c>
    </row>
    <row r="6379" spans="1:9" x14ac:dyDescent="0.2">
      <c r="A6379" s="113" t="s">
        <v>10491</v>
      </c>
      <c r="D6379" s="113" t="s">
        <v>5676</v>
      </c>
      <c r="E6379" s="113">
        <f t="shared" si="99"/>
        <v>30622402</v>
      </c>
      <c r="F6379" s="113" t="s">
        <v>11571</v>
      </c>
      <c r="G6379" s="113" t="s">
        <v>8351</v>
      </c>
      <c r="I6379" s="113" t="s">
        <v>5677</v>
      </c>
    </row>
    <row r="6380" spans="1:9" x14ac:dyDescent="0.2">
      <c r="A6380" s="113" t="s">
        <v>10491</v>
      </c>
      <c r="D6380" s="113" t="s">
        <v>5678</v>
      </c>
      <c r="E6380" s="113">
        <f t="shared" si="99"/>
        <v>30622403</v>
      </c>
      <c r="F6380" s="113" t="s">
        <v>11571</v>
      </c>
      <c r="G6380" s="113" t="s">
        <v>8351</v>
      </c>
      <c r="I6380" s="113" t="s">
        <v>5679</v>
      </c>
    </row>
    <row r="6381" spans="1:9" x14ac:dyDescent="0.2">
      <c r="A6381" s="113" t="s">
        <v>10491</v>
      </c>
      <c r="D6381" s="113" t="s">
        <v>5680</v>
      </c>
      <c r="E6381" s="113">
        <f t="shared" si="99"/>
        <v>30622404</v>
      </c>
      <c r="F6381" s="113" t="s">
        <v>11571</v>
      </c>
      <c r="G6381" s="113" t="s">
        <v>8351</v>
      </c>
      <c r="I6381" s="113" t="s">
        <v>5681</v>
      </c>
    </row>
    <row r="6382" spans="1:9" x14ac:dyDescent="0.2">
      <c r="A6382" s="113" t="s">
        <v>10491</v>
      </c>
      <c r="D6382" s="113" t="s">
        <v>5682</v>
      </c>
      <c r="E6382" s="113">
        <f t="shared" si="99"/>
        <v>30622405</v>
      </c>
      <c r="F6382" s="113" t="s">
        <v>11571</v>
      </c>
      <c r="G6382" s="113" t="s">
        <v>8351</v>
      </c>
      <c r="I6382" s="113" t="s">
        <v>5683</v>
      </c>
    </row>
    <row r="6383" spans="1:9" x14ac:dyDescent="0.2">
      <c r="A6383" s="113" t="s">
        <v>10491</v>
      </c>
      <c r="D6383" s="113" t="s">
        <v>5684</v>
      </c>
      <c r="E6383" s="113">
        <f t="shared" si="99"/>
        <v>30622406</v>
      </c>
      <c r="F6383" s="113" t="s">
        <v>11571</v>
      </c>
      <c r="G6383" s="113" t="s">
        <v>8351</v>
      </c>
      <c r="I6383" s="113" t="s">
        <v>5685</v>
      </c>
    </row>
    <row r="6384" spans="1:9" x14ac:dyDescent="0.2">
      <c r="A6384" s="113" t="s">
        <v>10491</v>
      </c>
      <c r="D6384" s="113" t="s">
        <v>5686</v>
      </c>
      <c r="E6384" s="113">
        <f t="shared" si="99"/>
        <v>30630005</v>
      </c>
      <c r="F6384" s="113" t="s">
        <v>11571</v>
      </c>
      <c r="G6384" s="113" t="s">
        <v>8351</v>
      </c>
      <c r="H6384" s="113" t="s">
        <v>5687</v>
      </c>
      <c r="I6384" s="113" t="s">
        <v>5688</v>
      </c>
    </row>
    <row r="6385" spans="1:9" x14ac:dyDescent="0.2">
      <c r="A6385" s="113" t="s">
        <v>10491</v>
      </c>
      <c r="D6385" s="113" t="s">
        <v>5689</v>
      </c>
      <c r="E6385" s="113">
        <f t="shared" si="99"/>
        <v>30630006</v>
      </c>
      <c r="F6385" s="113" t="s">
        <v>11571</v>
      </c>
      <c r="G6385" s="113" t="s">
        <v>8351</v>
      </c>
      <c r="H6385" s="113" t="s">
        <v>5687</v>
      </c>
      <c r="I6385" s="113" t="s">
        <v>5690</v>
      </c>
    </row>
    <row r="6386" spans="1:9" x14ac:dyDescent="0.2">
      <c r="A6386" s="113" t="s">
        <v>10491</v>
      </c>
      <c r="D6386" s="113" t="s">
        <v>5691</v>
      </c>
      <c r="E6386" s="113">
        <f t="shared" si="99"/>
        <v>30630007</v>
      </c>
      <c r="F6386" s="113" t="s">
        <v>11571</v>
      </c>
      <c r="G6386" s="113" t="s">
        <v>8351</v>
      </c>
      <c r="H6386" s="113" t="s">
        <v>5687</v>
      </c>
      <c r="I6386" s="113" t="s">
        <v>5692</v>
      </c>
    </row>
    <row r="6387" spans="1:9" x14ac:dyDescent="0.2">
      <c r="A6387" s="113" t="s">
        <v>10491</v>
      </c>
      <c r="D6387" s="113" t="s">
        <v>5693</v>
      </c>
      <c r="E6387" s="113">
        <f t="shared" si="99"/>
        <v>30688801</v>
      </c>
      <c r="F6387" s="113" t="s">
        <v>11571</v>
      </c>
      <c r="G6387" s="113" t="s">
        <v>8351</v>
      </c>
      <c r="H6387" s="113" t="s">
        <v>11022</v>
      </c>
      <c r="I6387" s="113" t="s">
        <v>7493</v>
      </c>
    </row>
    <row r="6388" spans="1:9" x14ac:dyDescent="0.2">
      <c r="A6388" s="113" t="s">
        <v>10491</v>
      </c>
      <c r="B6388" s="116" t="s">
        <v>10411</v>
      </c>
      <c r="C6388" s="113" t="s">
        <v>5693</v>
      </c>
      <c r="D6388" s="113" t="s">
        <v>5694</v>
      </c>
      <c r="E6388" s="113">
        <f t="shared" si="99"/>
        <v>30688802</v>
      </c>
      <c r="F6388" s="113" t="s">
        <v>11571</v>
      </c>
      <c r="G6388" s="113" t="s">
        <v>8351</v>
      </c>
      <c r="H6388" s="113" t="s">
        <v>11022</v>
      </c>
      <c r="I6388" s="113" t="s">
        <v>7493</v>
      </c>
    </row>
    <row r="6389" spans="1:9" x14ac:dyDescent="0.2">
      <c r="A6389" s="113" t="s">
        <v>10491</v>
      </c>
      <c r="B6389" s="116" t="s">
        <v>10411</v>
      </c>
      <c r="C6389" s="113" t="s">
        <v>5693</v>
      </c>
      <c r="D6389" s="113" t="s">
        <v>5695</v>
      </c>
      <c r="E6389" s="113">
        <f t="shared" si="99"/>
        <v>30688803</v>
      </c>
      <c r="F6389" s="113" t="s">
        <v>11571</v>
      </c>
      <c r="G6389" s="113" t="s">
        <v>8351</v>
      </c>
      <c r="H6389" s="113" t="s">
        <v>11022</v>
      </c>
      <c r="I6389" s="113" t="s">
        <v>7493</v>
      </c>
    </row>
    <row r="6390" spans="1:9" x14ac:dyDescent="0.2">
      <c r="A6390" s="113" t="s">
        <v>10491</v>
      </c>
      <c r="B6390" s="116" t="s">
        <v>10411</v>
      </c>
      <c r="C6390" s="113" t="s">
        <v>5693</v>
      </c>
      <c r="D6390" s="113" t="s">
        <v>5696</v>
      </c>
      <c r="E6390" s="113">
        <f t="shared" si="99"/>
        <v>30688804</v>
      </c>
      <c r="F6390" s="113" t="s">
        <v>11571</v>
      </c>
      <c r="G6390" s="113" t="s">
        <v>8351</v>
      </c>
      <c r="H6390" s="113" t="s">
        <v>11022</v>
      </c>
      <c r="I6390" s="113" t="s">
        <v>7493</v>
      </c>
    </row>
    <row r="6391" spans="1:9" x14ac:dyDescent="0.2">
      <c r="A6391" s="113" t="s">
        <v>10491</v>
      </c>
      <c r="B6391" s="116" t="s">
        <v>10411</v>
      </c>
      <c r="C6391" s="113" t="s">
        <v>5693</v>
      </c>
      <c r="D6391" s="113" t="s">
        <v>5697</v>
      </c>
      <c r="E6391" s="113">
        <f t="shared" si="99"/>
        <v>30688805</v>
      </c>
      <c r="F6391" s="113" t="s">
        <v>11571</v>
      </c>
      <c r="G6391" s="113" t="s">
        <v>8351</v>
      </c>
      <c r="H6391" s="113" t="s">
        <v>11022</v>
      </c>
      <c r="I6391" s="113" t="s">
        <v>7493</v>
      </c>
    </row>
    <row r="6392" spans="1:9" x14ac:dyDescent="0.2">
      <c r="A6392" s="113" t="s">
        <v>10491</v>
      </c>
      <c r="B6392" s="116" t="s">
        <v>10411</v>
      </c>
      <c r="C6392" s="113" t="s">
        <v>5698</v>
      </c>
      <c r="D6392" s="113" t="s">
        <v>5698</v>
      </c>
      <c r="E6392" s="113">
        <f t="shared" si="99"/>
        <v>30699998</v>
      </c>
      <c r="F6392" s="113" t="s">
        <v>11571</v>
      </c>
      <c r="G6392" s="113" t="s">
        <v>8351</v>
      </c>
      <c r="H6392" s="113" t="s">
        <v>5699</v>
      </c>
      <c r="I6392" s="113" t="s">
        <v>9252</v>
      </c>
    </row>
    <row r="6393" spans="1:9" x14ac:dyDescent="0.2">
      <c r="A6393" s="113" t="s">
        <v>10491</v>
      </c>
      <c r="D6393" s="113" t="s">
        <v>5700</v>
      </c>
      <c r="E6393" s="113">
        <f t="shared" si="99"/>
        <v>30699999</v>
      </c>
      <c r="F6393" s="113" t="s">
        <v>11571</v>
      </c>
      <c r="G6393" s="113" t="s">
        <v>8351</v>
      </c>
      <c r="H6393" s="113" t="s">
        <v>5699</v>
      </c>
      <c r="I6393" s="113" t="s">
        <v>9252</v>
      </c>
    </row>
    <row r="6394" spans="1:9" x14ac:dyDescent="0.2">
      <c r="A6394" s="113" t="s">
        <v>10491</v>
      </c>
      <c r="D6394" s="113" t="s">
        <v>5701</v>
      </c>
      <c r="E6394" s="113">
        <f t="shared" si="99"/>
        <v>30700101</v>
      </c>
      <c r="F6394" s="113" t="s">
        <v>11571</v>
      </c>
      <c r="G6394" s="113" t="s">
        <v>5702</v>
      </c>
      <c r="H6394" s="113" t="s">
        <v>5703</v>
      </c>
      <c r="I6394" s="113" t="s">
        <v>8598</v>
      </c>
    </row>
    <row r="6395" spans="1:9" x14ac:dyDescent="0.2">
      <c r="A6395" s="113" t="s">
        <v>10491</v>
      </c>
      <c r="D6395" s="113" t="s">
        <v>8599</v>
      </c>
      <c r="E6395" s="113">
        <f t="shared" si="99"/>
        <v>30700102</v>
      </c>
      <c r="F6395" s="113" t="s">
        <v>11571</v>
      </c>
      <c r="G6395" s="113" t="s">
        <v>5702</v>
      </c>
      <c r="H6395" s="113" t="s">
        <v>5703</v>
      </c>
      <c r="I6395" s="113" t="s">
        <v>8600</v>
      </c>
    </row>
    <row r="6396" spans="1:9" x14ac:dyDescent="0.2">
      <c r="A6396" s="113" t="s">
        <v>10491</v>
      </c>
      <c r="D6396" s="113" t="s">
        <v>8601</v>
      </c>
      <c r="E6396" s="113">
        <f t="shared" si="99"/>
        <v>30700103</v>
      </c>
      <c r="F6396" s="113" t="s">
        <v>11571</v>
      </c>
      <c r="G6396" s="113" t="s">
        <v>5702</v>
      </c>
      <c r="H6396" s="113" t="s">
        <v>5703</v>
      </c>
      <c r="I6396" s="113" t="s">
        <v>8602</v>
      </c>
    </row>
    <row r="6397" spans="1:9" x14ac:dyDescent="0.2">
      <c r="A6397" s="113" t="s">
        <v>10491</v>
      </c>
      <c r="D6397" s="113" t="s">
        <v>8603</v>
      </c>
      <c r="E6397" s="113">
        <f t="shared" si="99"/>
        <v>30700104</v>
      </c>
      <c r="F6397" s="113" t="s">
        <v>11571</v>
      </c>
      <c r="G6397" s="113" t="s">
        <v>5702</v>
      </c>
      <c r="H6397" s="113" t="s">
        <v>5703</v>
      </c>
      <c r="I6397" s="113" t="s">
        <v>8604</v>
      </c>
    </row>
    <row r="6398" spans="1:9" x14ac:dyDescent="0.2">
      <c r="A6398" s="113" t="s">
        <v>10491</v>
      </c>
      <c r="D6398" s="113" t="s">
        <v>8605</v>
      </c>
      <c r="E6398" s="113">
        <f t="shared" si="99"/>
        <v>30700105</v>
      </c>
      <c r="F6398" s="113" t="s">
        <v>11571</v>
      </c>
      <c r="G6398" s="113" t="s">
        <v>5702</v>
      </c>
      <c r="H6398" s="113" t="s">
        <v>5703</v>
      </c>
      <c r="I6398" s="113" t="s">
        <v>8606</v>
      </c>
    </row>
    <row r="6399" spans="1:9" x14ac:dyDescent="0.2">
      <c r="A6399" s="113" t="s">
        <v>10491</v>
      </c>
      <c r="D6399" s="113" t="s">
        <v>5715</v>
      </c>
      <c r="E6399" s="113">
        <f t="shared" si="99"/>
        <v>30700106</v>
      </c>
      <c r="F6399" s="113" t="s">
        <v>11571</v>
      </c>
      <c r="G6399" s="113" t="s">
        <v>5702</v>
      </c>
      <c r="H6399" s="113" t="s">
        <v>5703</v>
      </c>
      <c r="I6399" s="113" t="s">
        <v>5716</v>
      </c>
    </row>
    <row r="6400" spans="1:9" x14ac:dyDescent="0.2">
      <c r="A6400" s="113" t="s">
        <v>10491</v>
      </c>
      <c r="D6400" s="113" t="s">
        <v>5717</v>
      </c>
      <c r="E6400" s="113">
        <f t="shared" si="99"/>
        <v>30700107</v>
      </c>
      <c r="F6400" s="113" t="s">
        <v>11571</v>
      </c>
      <c r="G6400" s="113" t="s">
        <v>5702</v>
      </c>
      <c r="H6400" s="113" t="s">
        <v>5703</v>
      </c>
      <c r="I6400" s="113" t="s">
        <v>5718</v>
      </c>
    </row>
    <row r="6401" spans="1:9" x14ac:dyDescent="0.2">
      <c r="A6401" s="113" t="s">
        <v>10491</v>
      </c>
      <c r="D6401" s="113" t="s">
        <v>5719</v>
      </c>
      <c r="E6401" s="113">
        <f t="shared" si="99"/>
        <v>30700108</v>
      </c>
      <c r="F6401" s="113" t="s">
        <v>11571</v>
      </c>
      <c r="G6401" s="113" t="s">
        <v>5702</v>
      </c>
      <c r="H6401" s="113" t="s">
        <v>5703</v>
      </c>
      <c r="I6401" s="113" t="s">
        <v>5720</v>
      </c>
    </row>
    <row r="6402" spans="1:9" x14ac:dyDescent="0.2">
      <c r="A6402" s="113" t="s">
        <v>10491</v>
      </c>
      <c r="D6402" s="113" t="s">
        <v>5721</v>
      </c>
      <c r="E6402" s="113">
        <f t="shared" ref="E6402:E6465" si="100">VALUE(D6402)</f>
        <v>30700109</v>
      </c>
      <c r="F6402" s="113" t="s">
        <v>11571</v>
      </c>
      <c r="G6402" s="113" t="s">
        <v>5702</v>
      </c>
      <c r="H6402" s="113" t="s">
        <v>5703</v>
      </c>
      <c r="I6402" s="113" t="s">
        <v>5722</v>
      </c>
    </row>
    <row r="6403" spans="1:9" x14ac:dyDescent="0.2">
      <c r="A6403" s="113" t="s">
        <v>10491</v>
      </c>
      <c r="D6403" s="113" t="s">
        <v>5723</v>
      </c>
      <c r="E6403" s="113">
        <f t="shared" si="100"/>
        <v>30700110</v>
      </c>
      <c r="F6403" s="113" t="s">
        <v>11571</v>
      </c>
      <c r="G6403" s="113" t="s">
        <v>5702</v>
      </c>
      <c r="H6403" s="113" t="s">
        <v>5703</v>
      </c>
      <c r="I6403" s="113" t="s">
        <v>5724</v>
      </c>
    </row>
    <row r="6404" spans="1:9" x14ac:dyDescent="0.2">
      <c r="A6404" s="113" t="s">
        <v>10491</v>
      </c>
      <c r="D6404" s="113" t="s">
        <v>5725</v>
      </c>
      <c r="E6404" s="113">
        <f t="shared" si="100"/>
        <v>30700111</v>
      </c>
      <c r="F6404" s="113" t="s">
        <v>11571</v>
      </c>
      <c r="G6404" s="113" t="s">
        <v>5702</v>
      </c>
      <c r="H6404" s="113" t="s">
        <v>5703</v>
      </c>
      <c r="I6404" s="113" t="s">
        <v>5726</v>
      </c>
    </row>
    <row r="6405" spans="1:9" x14ac:dyDescent="0.2">
      <c r="A6405" s="113" t="s">
        <v>10491</v>
      </c>
      <c r="D6405" s="113" t="s">
        <v>5727</v>
      </c>
      <c r="E6405" s="113">
        <f t="shared" si="100"/>
        <v>30700112</v>
      </c>
      <c r="F6405" s="113" t="s">
        <v>11571</v>
      </c>
      <c r="G6405" s="113" t="s">
        <v>5702</v>
      </c>
      <c r="H6405" s="113" t="s">
        <v>5703</v>
      </c>
      <c r="I6405" s="113" t="s">
        <v>5728</v>
      </c>
    </row>
    <row r="6406" spans="1:9" x14ac:dyDescent="0.2">
      <c r="A6406" s="113" t="s">
        <v>10491</v>
      </c>
      <c r="D6406" s="113" t="s">
        <v>5729</v>
      </c>
      <c r="E6406" s="113">
        <f t="shared" si="100"/>
        <v>30700113</v>
      </c>
      <c r="F6406" s="113" t="s">
        <v>11571</v>
      </c>
      <c r="G6406" s="113" t="s">
        <v>5702</v>
      </c>
      <c r="H6406" s="113" t="s">
        <v>5703</v>
      </c>
      <c r="I6406" s="113" t="s">
        <v>5730</v>
      </c>
    </row>
    <row r="6407" spans="1:9" x14ac:dyDescent="0.2">
      <c r="A6407" s="113" t="s">
        <v>10491</v>
      </c>
      <c r="D6407" s="113" t="s">
        <v>5731</v>
      </c>
      <c r="E6407" s="113">
        <f t="shared" si="100"/>
        <v>30700114</v>
      </c>
      <c r="F6407" s="113" t="s">
        <v>11571</v>
      </c>
      <c r="G6407" s="113" t="s">
        <v>5702</v>
      </c>
      <c r="H6407" s="113" t="s">
        <v>5703</v>
      </c>
      <c r="I6407" s="113" t="s">
        <v>5732</v>
      </c>
    </row>
    <row r="6408" spans="1:9" x14ac:dyDescent="0.2">
      <c r="A6408" s="113" t="s">
        <v>10491</v>
      </c>
      <c r="D6408" s="113" t="s">
        <v>5733</v>
      </c>
      <c r="E6408" s="113">
        <f t="shared" si="100"/>
        <v>30700115</v>
      </c>
      <c r="F6408" s="113" t="s">
        <v>11571</v>
      </c>
      <c r="G6408" s="113" t="s">
        <v>5702</v>
      </c>
      <c r="H6408" s="113" t="s">
        <v>5703</v>
      </c>
      <c r="I6408" s="113" t="s">
        <v>5734</v>
      </c>
    </row>
    <row r="6409" spans="1:9" x14ac:dyDescent="0.2">
      <c r="A6409" s="113" t="s">
        <v>10491</v>
      </c>
      <c r="D6409" s="113" t="s">
        <v>5735</v>
      </c>
      <c r="E6409" s="113">
        <f t="shared" si="100"/>
        <v>30700116</v>
      </c>
      <c r="F6409" s="113" t="s">
        <v>11571</v>
      </c>
      <c r="G6409" s="113" t="s">
        <v>5702</v>
      </c>
      <c r="H6409" s="113" t="s">
        <v>5703</v>
      </c>
      <c r="I6409" s="113" t="s">
        <v>8615</v>
      </c>
    </row>
    <row r="6410" spans="1:9" x14ac:dyDescent="0.2">
      <c r="A6410" s="113" t="s">
        <v>10491</v>
      </c>
      <c r="D6410" s="113" t="s">
        <v>8616</v>
      </c>
      <c r="E6410" s="113">
        <f t="shared" si="100"/>
        <v>30700117</v>
      </c>
      <c r="F6410" s="113" t="s">
        <v>11571</v>
      </c>
      <c r="G6410" s="113" t="s">
        <v>5702</v>
      </c>
      <c r="H6410" s="113" t="s">
        <v>5703</v>
      </c>
      <c r="I6410" s="113" t="s">
        <v>8617</v>
      </c>
    </row>
    <row r="6411" spans="1:9" x14ac:dyDescent="0.2">
      <c r="A6411" s="113" t="s">
        <v>10491</v>
      </c>
      <c r="D6411" s="113" t="s">
        <v>5751</v>
      </c>
      <c r="E6411" s="113">
        <f t="shared" si="100"/>
        <v>30700118</v>
      </c>
      <c r="F6411" s="113" t="s">
        <v>11571</v>
      </c>
      <c r="G6411" s="113" t="s">
        <v>5702</v>
      </c>
      <c r="H6411" s="113" t="s">
        <v>5703</v>
      </c>
      <c r="I6411" s="113" t="s">
        <v>5752</v>
      </c>
    </row>
    <row r="6412" spans="1:9" x14ac:dyDescent="0.2">
      <c r="A6412" s="113" t="s">
        <v>10491</v>
      </c>
      <c r="D6412" s="113" t="s">
        <v>5753</v>
      </c>
      <c r="E6412" s="113">
        <f t="shared" si="100"/>
        <v>30700119</v>
      </c>
      <c r="F6412" s="113" t="s">
        <v>11571</v>
      </c>
      <c r="G6412" s="113" t="s">
        <v>5702</v>
      </c>
      <c r="H6412" s="113" t="s">
        <v>5703</v>
      </c>
      <c r="I6412" s="113" t="s">
        <v>5754</v>
      </c>
    </row>
    <row r="6413" spans="1:9" x14ac:dyDescent="0.2">
      <c r="A6413" s="113" t="s">
        <v>10491</v>
      </c>
      <c r="D6413" s="113" t="s">
        <v>5755</v>
      </c>
      <c r="E6413" s="113">
        <f t="shared" si="100"/>
        <v>30700120</v>
      </c>
      <c r="F6413" s="113" t="s">
        <v>11571</v>
      </c>
      <c r="G6413" s="113" t="s">
        <v>5702</v>
      </c>
      <c r="H6413" s="113" t="s">
        <v>5703</v>
      </c>
      <c r="I6413" s="113" t="s">
        <v>5756</v>
      </c>
    </row>
    <row r="6414" spans="1:9" x14ac:dyDescent="0.2">
      <c r="A6414" s="113" t="s">
        <v>10491</v>
      </c>
      <c r="D6414" s="113" t="s">
        <v>5757</v>
      </c>
      <c r="E6414" s="113">
        <f t="shared" si="100"/>
        <v>30700121</v>
      </c>
      <c r="F6414" s="113" t="s">
        <v>11571</v>
      </c>
      <c r="G6414" s="113" t="s">
        <v>5702</v>
      </c>
      <c r="H6414" s="113" t="s">
        <v>5703</v>
      </c>
      <c r="I6414" s="113" t="s">
        <v>5758</v>
      </c>
    </row>
    <row r="6415" spans="1:9" x14ac:dyDescent="0.2">
      <c r="A6415" s="113" t="s">
        <v>10491</v>
      </c>
      <c r="D6415" s="113" t="s">
        <v>5759</v>
      </c>
      <c r="E6415" s="113">
        <f t="shared" si="100"/>
        <v>30700122</v>
      </c>
      <c r="F6415" s="113" t="s">
        <v>11571</v>
      </c>
      <c r="G6415" s="113" t="s">
        <v>5702</v>
      </c>
      <c r="H6415" s="113" t="s">
        <v>5703</v>
      </c>
      <c r="I6415" s="113" t="s">
        <v>5760</v>
      </c>
    </row>
    <row r="6416" spans="1:9" x14ac:dyDescent="0.2">
      <c r="A6416" s="113" t="s">
        <v>10491</v>
      </c>
      <c r="D6416" s="113" t="s">
        <v>5761</v>
      </c>
      <c r="E6416" s="113">
        <f t="shared" si="100"/>
        <v>30700199</v>
      </c>
      <c r="F6416" s="113" t="s">
        <v>11571</v>
      </c>
      <c r="G6416" s="113" t="s">
        <v>5702</v>
      </c>
      <c r="H6416" s="113" t="s">
        <v>5703</v>
      </c>
      <c r="I6416" s="113" t="s">
        <v>7789</v>
      </c>
    </row>
    <row r="6417" spans="1:9" x14ac:dyDescent="0.2">
      <c r="A6417" s="113" t="s">
        <v>10491</v>
      </c>
      <c r="D6417" s="113" t="s">
        <v>5762</v>
      </c>
      <c r="E6417" s="113">
        <f t="shared" si="100"/>
        <v>30700203</v>
      </c>
      <c r="F6417" s="113" t="s">
        <v>11571</v>
      </c>
      <c r="G6417" s="113" t="s">
        <v>5702</v>
      </c>
      <c r="H6417" s="113" t="s">
        <v>5763</v>
      </c>
      <c r="I6417" s="113" t="s">
        <v>5764</v>
      </c>
    </row>
    <row r="6418" spans="1:9" x14ac:dyDescent="0.2">
      <c r="A6418" s="113" t="s">
        <v>10491</v>
      </c>
      <c r="D6418" s="113" t="s">
        <v>5765</v>
      </c>
      <c r="E6418" s="113">
        <f t="shared" si="100"/>
        <v>30700211</v>
      </c>
      <c r="F6418" s="113" t="s">
        <v>11571</v>
      </c>
      <c r="G6418" s="113" t="s">
        <v>5702</v>
      </c>
      <c r="H6418" s="113" t="s">
        <v>5763</v>
      </c>
      <c r="I6418" s="113" t="s">
        <v>5766</v>
      </c>
    </row>
    <row r="6419" spans="1:9" x14ac:dyDescent="0.2">
      <c r="A6419" s="113" t="s">
        <v>10491</v>
      </c>
      <c r="D6419" s="113" t="s">
        <v>5767</v>
      </c>
      <c r="E6419" s="113">
        <f t="shared" si="100"/>
        <v>30700212</v>
      </c>
      <c r="F6419" s="113" t="s">
        <v>11571</v>
      </c>
      <c r="G6419" s="113" t="s">
        <v>5702</v>
      </c>
      <c r="H6419" s="113" t="s">
        <v>5763</v>
      </c>
      <c r="I6419" s="113" t="s">
        <v>5768</v>
      </c>
    </row>
    <row r="6420" spans="1:9" x14ac:dyDescent="0.2">
      <c r="A6420" s="113" t="s">
        <v>10491</v>
      </c>
      <c r="D6420" s="113" t="s">
        <v>5769</v>
      </c>
      <c r="E6420" s="113">
        <f t="shared" si="100"/>
        <v>30700213</v>
      </c>
      <c r="F6420" s="113" t="s">
        <v>11571</v>
      </c>
      <c r="G6420" s="113" t="s">
        <v>5702</v>
      </c>
      <c r="H6420" s="113" t="s">
        <v>5763</v>
      </c>
      <c r="I6420" s="113" t="s">
        <v>5770</v>
      </c>
    </row>
    <row r="6421" spans="1:9" x14ac:dyDescent="0.2">
      <c r="A6421" s="113" t="s">
        <v>10491</v>
      </c>
      <c r="D6421" s="113" t="s">
        <v>5771</v>
      </c>
      <c r="E6421" s="113">
        <f t="shared" si="100"/>
        <v>30700214</v>
      </c>
      <c r="F6421" s="113" t="s">
        <v>11571</v>
      </c>
      <c r="G6421" s="113" t="s">
        <v>5702</v>
      </c>
      <c r="H6421" s="113" t="s">
        <v>5763</v>
      </c>
      <c r="I6421" s="113" t="s">
        <v>5772</v>
      </c>
    </row>
    <row r="6422" spans="1:9" x14ac:dyDescent="0.2">
      <c r="A6422" s="113" t="s">
        <v>10491</v>
      </c>
      <c r="D6422" s="113" t="s">
        <v>5773</v>
      </c>
      <c r="E6422" s="113">
        <f t="shared" si="100"/>
        <v>30700215</v>
      </c>
      <c r="F6422" s="113" t="s">
        <v>11571</v>
      </c>
      <c r="G6422" s="113" t="s">
        <v>5702</v>
      </c>
      <c r="H6422" s="113" t="s">
        <v>5763</v>
      </c>
      <c r="I6422" s="113" t="s">
        <v>5774</v>
      </c>
    </row>
    <row r="6423" spans="1:9" x14ac:dyDescent="0.2">
      <c r="A6423" s="113" t="s">
        <v>10491</v>
      </c>
      <c r="D6423" s="113" t="s">
        <v>5775</v>
      </c>
      <c r="E6423" s="113">
        <f t="shared" si="100"/>
        <v>30700221</v>
      </c>
      <c r="F6423" s="113" t="s">
        <v>11571</v>
      </c>
      <c r="G6423" s="113" t="s">
        <v>5702</v>
      </c>
      <c r="H6423" s="113" t="s">
        <v>5763</v>
      </c>
      <c r="I6423" s="113" t="s">
        <v>5776</v>
      </c>
    </row>
    <row r="6424" spans="1:9" x14ac:dyDescent="0.2">
      <c r="A6424" s="113" t="s">
        <v>10491</v>
      </c>
      <c r="D6424" s="113" t="s">
        <v>8643</v>
      </c>
      <c r="E6424" s="113">
        <f t="shared" si="100"/>
        <v>30700222</v>
      </c>
      <c r="F6424" s="113" t="s">
        <v>11571</v>
      </c>
      <c r="G6424" s="113" t="s">
        <v>5702</v>
      </c>
      <c r="H6424" s="113" t="s">
        <v>5763</v>
      </c>
      <c r="I6424" s="113" t="s">
        <v>8644</v>
      </c>
    </row>
    <row r="6425" spans="1:9" x14ac:dyDescent="0.2">
      <c r="A6425" s="113" t="s">
        <v>10491</v>
      </c>
      <c r="D6425" s="113" t="s">
        <v>8645</v>
      </c>
      <c r="E6425" s="113">
        <f t="shared" si="100"/>
        <v>30700223</v>
      </c>
      <c r="F6425" s="113" t="s">
        <v>11571</v>
      </c>
      <c r="G6425" s="113" t="s">
        <v>5702</v>
      </c>
      <c r="H6425" s="113" t="s">
        <v>5763</v>
      </c>
      <c r="I6425" s="113" t="s">
        <v>8646</v>
      </c>
    </row>
    <row r="6426" spans="1:9" x14ac:dyDescent="0.2">
      <c r="A6426" s="113" t="s">
        <v>10491</v>
      </c>
      <c r="D6426" s="113" t="s">
        <v>8647</v>
      </c>
      <c r="E6426" s="113">
        <f t="shared" si="100"/>
        <v>30700231</v>
      </c>
      <c r="F6426" s="113" t="s">
        <v>11571</v>
      </c>
      <c r="G6426" s="113" t="s">
        <v>5702</v>
      </c>
      <c r="H6426" s="113" t="s">
        <v>5763</v>
      </c>
      <c r="I6426" s="113" t="s">
        <v>8648</v>
      </c>
    </row>
    <row r="6427" spans="1:9" x14ac:dyDescent="0.2">
      <c r="A6427" s="113" t="s">
        <v>10491</v>
      </c>
      <c r="D6427" s="113" t="s">
        <v>8649</v>
      </c>
      <c r="E6427" s="113">
        <f t="shared" si="100"/>
        <v>30700232</v>
      </c>
      <c r="F6427" s="113" t="s">
        <v>11571</v>
      </c>
      <c r="G6427" s="113" t="s">
        <v>5702</v>
      </c>
      <c r="H6427" s="113" t="s">
        <v>5763</v>
      </c>
      <c r="I6427" s="113" t="s">
        <v>8650</v>
      </c>
    </row>
    <row r="6428" spans="1:9" x14ac:dyDescent="0.2">
      <c r="A6428" s="113" t="s">
        <v>10491</v>
      </c>
      <c r="D6428" s="113" t="s">
        <v>8651</v>
      </c>
      <c r="E6428" s="113">
        <f t="shared" si="100"/>
        <v>30700233</v>
      </c>
      <c r="F6428" s="113" t="s">
        <v>11571</v>
      </c>
      <c r="G6428" s="113" t="s">
        <v>5702</v>
      </c>
      <c r="H6428" s="113" t="s">
        <v>5763</v>
      </c>
      <c r="I6428" s="113" t="s">
        <v>8652</v>
      </c>
    </row>
    <row r="6429" spans="1:9" x14ac:dyDescent="0.2">
      <c r="A6429" s="113" t="s">
        <v>10491</v>
      </c>
      <c r="D6429" s="113" t="s">
        <v>8653</v>
      </c>
      <c r="E6429" s="113">
        <f t="shared" si="100"/>
        <v>30700234</v>
      </c>
      <c r="F6429" s="113" t="s">
        <v>11571</v>
      </c>
      <c r="G6429" s="113" t="s">
        <v>5702</v>
      </c>
      <c r="H6429" s="113" t="s">
        <v>5763</v>
      </c>
      <c r="I6429" s="113" t="s">
        <v>8654</v>
      </c>
    </row>
    <row r="6430" spans="1:9" x14ac:dyDescent="0.2">
      <c r="A6430" s="113" t="s">
        <v>10491</v>
      </c>
      <c r="D6430" s="113" t="s">
        <v>8655</v>
      </c>
      <c r="E6430" s="113">
        <f t="shared" si="100"/>
        <v>30700299</v>
      </c>
      <c r="F6430" s="113" t="s">
        <v>11571</v>
      </c>
      <c r="G6430" s="113" t="s">
        <v>5702</v>
      </c>
      <c r="H6430" s="113" t="s">
        <v>5763</v>
      </c>
      <c r="I6430" s="113" t="s">
        <v>11744</v>
      </c>
    </row>
    <row r="6431" spans="1:9" x14ac:dyDescent="0.2">
      <c r="A6431" s="113" t="s">
        <v>10491</v>
      </c>
      <c r="D6431" s="113" t="s">
        <v>8656</v>
      </c>
      <c r="E6431" s="113">
        <f t="shared" si="100"/>
        <v>30700301</v>
      </c>
      <c r="F6431" s="113" t="s">
        <v>11571</v>
      </c>
      <c r="G6431" s="113" t="s">
        <v>5702</v>
      </c>
      <c r="H6431" s="113" t="s">
        <v>8657</v>
      </c>
      <c r="I6431" s="113" t="s">
        <v>8658</v>
      </c>
    </row>
    <row r="6432" spans="1:9" x14ac:dyDescent="0.2">
      <c r="A6432" s="113" t="s">
        <v>10491</v>
      </c>
      <c r="D6432" s="113" t="s">
        <v>8659</v>
      </c>
      <c r="E6432" s="113">
        <f t="shared" si="100"/>
        <v>30700302</v>
      </c>
      <c r="F6432" s="113" t="s">
        <v>11571</v>
      </c>
      <c r="G6432" s="113" t="s">
        <v>5702</v>
      </c>
      <c r="H6432" s="113" t="s">
        <v>8657</v>
      </c>
      <c r="I6432" s="113" t="s">
        <v>6711</v>
      </c>
    </row>
    <row r="6433" spans="1:10" x14ac:dyDescent="0.2">
      <c r="A6433" s="113" t="s">
        <v>10491</v>
      </c>
      <c r="D6433" s="113" t="s">
        <v>8660</v>
      </c>
      <c r="E6433" s="113">
        <f t="shared" si="100"/>
        <v>30700303</v>
      </c>
      <c r="F6433" s="113" t="s">
        <v>11571</v>
      </c>
      <c r="G6433" s="113" t="s">
        <v>5702</v>
      </c>
      <c r="H6433" s="113" t="s">
        <v>8657</v>
      </c>
      <c r="I6433" s="113" t="s">
        <v>8661</v>
      </c>
    </row>
    <row r="6434" spans="1:10" x14ac:dyDescent="0.2">
      <c r="A6434" s="113" t="s">
        <v>10491</v>
      </c>
      <c r="D6434" s="113" t="s">
        <v>8662</v>
      </c>
      <c r="E6434" s="113">
        <f t="shared" si="100"/>
        <v>30700304</v>
      </c>
      <c r="F6434" s="113" t="s">
        <v>11571</v>
      </c>
      <c r="G6434" s="113" t="s">
        <v>5702</v>
      </c>
      <c r="H6434" s="113" t="s">
        <v>8657</v>
      </c>
      <c r="I6434" s="113" t="s">
        <v>8663</v>
      </c>
    </row>
    <row r="6435" spans="1:10" x14ac:dyDescent="0.2">
      <c r="A6435" s="113" t="s">
        <v>10491</v>
      </c>
      <c r="D6435" s="113" t="s">
        <v>8664</v>
      </c>
      <c r="E6435" s="113">
        <f t="shared" si="100"/>
        <v>30700399</v>
      </c>
      <c r="F6435" s="113" t="s">
        <v>11571</v>
      </c>
      <c r="G6435" s="113" t="s">
        <v>5702</v>
      </c>
      <c r="H6435" s="113" t="s">
        <v>8657</v>
      </c>
      <c r="I6435" s="113" t="s">
        <v>7789</v>
      </c>
    </row>
    <row r="6436" spans="1:10" x14ac:dyDescent="0.2">
      <c r="A6436" s="113" t="s">
        <v>10491</v>
      </c>
      <c r="D6436" s="113" t="s">
        <v>8665</v>
      </c>
      <c r="E6436" s="113">
        <f t="shared" si="100"/>
        <v>30700401</v>
      </c>
      <c r="F6436" s="113" t="s">
        <v>11571</v>
      </c>
      <c r="G6436" s="113" t="s">
        <v>5702</v>
      </c>
      <c r="H6436" s="113" t="s">
        <v>8666</v>
      </c>
      <c r="I6436" s="113" t="s">
        <v>8667</v>
      </c>
    </row>
    <row r="6437" spans="1:10" x14ac:dyDescent="0.2">
      <c r="A6437" s="113" t="s">
        <v>10491</v>
      </c>
      <c r="D6437" s="113" t="s">
        <v>8668</v>
      </c>
      <c r="E6437" s="113">
        <f t="shared" si="100"/>
        <v>30700402</v>
      </c>
      <c r="F6437" s="113" t="s">
        <v>11571</v>
      </c>
      <c r="G6437" s="113" t="s">
        <v>5702</v>
      </c>
      <c r="H6437" s="113" t="s">
        <v>8666</v>
      </c>
      <c r="I6437" s="113" t="s">
        <v>8669</v>
      </c>
    </row>
    <row r="6438" spans="1:10" x14ac:dyDescent="0.2">
      <c r="A6438" s="113" t="s">
        <v>10491</v>
      </c>
      <c r="D6438" s="113" t="s">
        <v>8670</v>
      </c>
      <c r="E6438" s="113">
        <f t="shared" si="100"/>
        <v>30700403</v>
      </c>
      <c r="F6438" s="113" t="s">
        <v>11571</v>
      </c>
      <c r="G6438" s="113" t="s">
        <v>5702</v>
      </c>
      <c r="H6438" s="113" t="s">
        <v>8666</v>
      </c>
      <c r="I6438" s="113" t="s">
        <v>8671</v>
      </c>
    </row>
    <row r="6439" spans="1:10" x14ac:dyDescent="0.2">
      <c r="A6439" s="113" t="s">
        <v>10491</v>
      </c>
      <c r="D6439" s="113" t="s">
        <v>8672</v>
      </c>
      <c r="E6439" s="113">
        <f t="shared" si="100"/>
        <v>30700404</v>
      </c>
      <c r="F6439" s="113" t="s">
        <v>11571</v>
      </c>
      <c r="G6439" s="113" t="s">
        <v>5702</v>
      </c>
      <c r="H6439" s="113" t="s">
        <v>8666</v>
      </c>
      <c r="I6439" s="113" t="s">
        <v>8673</v>
      </c>
    </row>
    <row r="6440" spans="1:10" x14ac:dyDescent="0.2">
      <c r="A6440" s="113" t="s">
        <v>10491</v>
      </c>
      <c r="D6440" s="113" t="s">
        <v>8674</v>
      </c>
      <c r="E6440" s="113">
        <f t="shared" si="100"/>
        <v>30700405</v>
      </c>
      <c r="F6440" s="113" t="s">
        <v>11571</v>
      </c>
      <c r="G6440" s="113" t="s">
        <v>5702</v>
      </c>
      <c r="H6440" s="113" t="s">
        <v>8666</v>
      </c>
      <c r="I6440" s="113" t="s">
        <v>8675</v>
      </c>
    </row>
    <row r="6441" spans="1:10" x14ac:dyDescent="0.2">
      <c r="A6441" s="113" t="s">
        <v>10491</v>
      </c>
      <c r="D6441" s="113" t="s">
        <v>8676</v>
      </c>
      <c r="E6441" s="113">
        <f t="shared" si="100"/>
        <v>30700406</v>
      </c>
      <c r="F6441" s="113" t="s">
        <v>11571</v>
      </c>
      <c r="G6441" s="113" t="s">
        <v>5702</v>
      </c>
      <c r="H6441" s="113" t="s">
        <v>8666</v>
      </c>
      <c r="I6441" s="113" t="s">
        <v>8677</v>
      </c>
    </row>
    <row r="6442" spans="1:10" x14ac:dyDescent="0.2">
      <c r="A6442" s="113" t="s">
        <v>10491</v>
      </c>
      <c r="D6442" s="113" t="s">
        <v>8678</v>
      </c>
      <c r="E6442" s="113">
        <f t="shared" si="100"/>
        <v>30700407</v>
      </c>
      <c r="F6442" s="113" t="s">
        <v>11571</v>
      </c>
      <c r="G6442" s="113" t="s">
        <v>5702</v>
      </c>
      <c r="H6442" s="113" t="s">
        <v>8666</v>
      </c>
      <c r="I6442" s="113" t="s">
        <v>8679</v>
      </c>
    </row>
    <row r="6443" spans="1:10" x14ac:dyDescent="0.2">
      <c r="A6443" s="113" t="s">
        <v>10491</v>
      </c>
      <c r="D6443" s="113" t="s">
        <v>8680</v>
      </c>
      <c r="E6443" s="113">
        <f t="shared" si="100"/>
        <v>30700499</v>
      </c>
      <c r="F6443" s="113" t="s">
        <v>11571</v>
      </c>
      <c r="G6443" s="113" t="s">
        <v>5702</v>
      </c>
      <c r="H6443" s="113" t="s">
        <v>8666</v>
      </c>
      <c r="I6443" s="113" t="s">
        <v>11744</v>
      </c>
    </row>
    <row r="6444" spans="1:10" x14ac:dyDescent="0.2">
      <c r="A6444" s="113" t="s">
        <v>10491</v>
      </c>
      <c r="D6444" s="113" t="s">
        <v>8681</v>
      </c>
      <c r="E6444" s="113">
        <f t="shared" si="100"/>
        <v>30700501</v>
      </c>
      <c r="F6444" s="113" t="s">
        <v>11571</v>
      </c>
      <c r="G6444" s="113" t="s">
        <v>5702</v>
      </c>
      <c r="H6444" s="113" t="s">
        <v>8682</v>
      </c>
      <c r="I6444" s="113" t="s">
        <v>8683</v>
      </c>
    </row>
    <row r="6445" spans="1:10" x14ac:dyDescent="0.2">
      <c r="A6445" s="113" t="s">
        <v>10491</v>
      </c>
      <c r="D6445" s="113" t="s">
        <v>8684</v>
      </c>
      <c r="E6445" s="113">
        <f t="shared" si="100"/>
        <v>30700505</v>
      </c>
      <c r="F6445" s="113" t="s">
        <v>11571</v>
      </c>
      <c r="G6445" s="113" t="s">
        <v>5702</v>
      </c>
      <c r="H6445" s="113" t="s">
        <v>8682</v>
      </c>
      <c r="I6445" s="113" t="s">
        <v>8685</v>
      </c>
      <c r="J6445" s="115">
        <v>36396</v>
      </c>
    </row>
    <row r="6446" spans="1:10" x14ac:dyDescent="0.2">
      <c r="A6446" s="113" t="s">
        <v>10491</v>
      </c>
      <c r="D6446" s="113" t="s">
        <v>8686</v>
      </c>
      <c r="E6446" s="113">
        <f t="shared" si="100"/>
        <v>30700510</v>
      </c>
      <c r="F6446" s="113" t="s">
        <v>11571</v>
      </c>
      <c r="G6446" s="113" t="s">
        <v>5702</v>
      </c>
      <c r="H6446" s="113" t="s">
        <v>8682</v>
      </c>
      <c r="I6446" s="113" t="s">
        <v>8687</v>
      </c>
      <c r="J6446" s="115">
        <v>36396</v>
      </c>
    </row>
    <row r="6447" spans="1:10" x14ac:dyDescent="0.2">
      <c r="A6447" s="113" t="s">
        <v>10491</v>
      </c>
      <c r="D6447" s="113" t="s">
        <v>8688</v>
      </c>
      <c r="E6447" s="113">
        <f t="shared" si="100"/>
        <v>30700511</v>
      </c>
      <c r="F6447" s="113" t="s">
        <v>11571</v>
      </c>
      <c r="G6447" s="113" t="s">
        <v>5702</v>
      </c>
      <c r="H6447" s="113" t="s">
        <v>8682</v>
      </c>
      <c r="I6447" s="113" t="s">
        <v>8689</v>
      </c>
      <c r="J6447" s="115">
        <v>36396</v>
      </c>
    </row>
    <row r="6448" spans="1:10" x14ac:dyDescent="0.2">
      <c r="A6448" s="113" t="s">
        <v>10491</v>
      </c>
      <c r="D6448" s="113" t="s">
        <v>8690</v>
      </c>
      <c r="E6448" s="113">
        <f t="shared" si="100"/>
        <v>30700512</v>
      </c>
      <c r="F6448" s="113" t="s">
        <v>11571</v>
      </c>
      <c r="G6448" s="113" t="s">
        <v>5702</v>
      </c>
      <c r="H6448" s="113" t="s">
        <v>8682</v>
      </c>
      <c r="I6448" s="113" t="s">
        <v>8691</v>
      </c>
      <c r="J6448" s="115">
        <v>36396</v>
      </c>
    </row>
    <row r="6449" spans="1:10" x14ac:dyDescent="0.2">
      <c r="A6449" s="113" t="s">
        <v>10491</v>
      </c>
      <c r="D6449" s="113" t="s">
        <v>8692</v>
      </c>
      <c r="E6449" s="113">
        <f t="shared" si="100"/>
        <v>30700513</v>
      </c>
      <c r="F6449" s="113" t="s">
        <v>11571</v>
      </c>
      <c r="G6449" s="113" t="s">
        <v>5702</v>
      </c>
      <c r="H6449" s="113" t="s">
        <v>8682</v>
      </c>
      <c r="I6449" s="113" t="s">
        <v>8693</v>
      </c>
      <c r="J6449" s="115">
        <v>36396</v>
      </c>
    </row>
    <row r="6450" spans="1:10" x14ac:dyDescent="0.2">
      <c r="A6450" s="113" t="s">
        <v>10491</v>
      </c>
      <c r="D6450" s="113" t="s">
        <v>8694</v>
      </c>
      <c r="E6450" s="113">
        <f t="shared" si="100"/>
        <v>30700514</v>
      </c>
      <c r="F6450" s="113" t="s">
        <v>11571</v>
      </c>
      <c r="G6450" s="113" t="s">
        <v>5702</v>
      </c>
      <c r="H6450" s="113" t="s">
        <v>8682</v>
      </c>
      <c r="I6450" s="113" t="s">
        <v>8695</v>
      </c>
      <c r="J6450" s="115">
        <v>36396</v>
      </c>
    </row>
    <row r="6451" spans="1:10" x14ac:dyDescent="0.2">
      <c r="A6451" s="113" t="s">
        <v>10491</v>
      </c>
      <c r="D6451" s="113" t="s">
        <v>8696</v>
      </c>
      <c r="E6451" s="113">
        <f t="shared" si="100"/>
        <v>30700520</v>
      </c>
      <c r="F6451" s="113" t="s">
        <v>11571</v>
      </c>
      <c r="G6451" s="113" t="s">
        <v>5702</v>
      </c>
      <c r="H6451" s="113" t="s">
        <v>8682</v>
      </c>
      <c r="I6451" s="113" t="s">
        <v>8697</v>
      </c>
      <c r="J6451" s="115">
        <v>36396</v>
      </c>
    </row>
    <row r="6452" spans="1:10" x14ac:dyDescent="0.2">
      <c r="A6452" s="113" t="s">
        <v>10491</v>
      </c>
      <c r="D6452" s="113" t="s">
        <v>8698</v>
      </c>
      <c r="E6452" s="113">
        <f t="shared" si="100"/>
        <v>30700521</v>
      </c>
      <c r="F6452" s="113" t="s">
        <v>11571</v>
      </c>
      <c r="G6452" s="113" t="s">
        <v>5702</v>
      </c>
      <c r="H6452" s="113" t="s">
        <v>8682</v>
      </c>
      <c r="I6452" s="113" t="s">
        <v>8699</v>
      </c>
      <c r="J6452" s="115">
        <v>36396</v>
      </c>
    </row>
    <row r="6453" spans="1:10" x14ac:dyDescent="0.2">
      <c r="A6453" s="113" t="s">
        <v>10491</v>
      </c>
      <c r="D6453" s="113" t="s">
        <v>8700</v>
      </c>
      <c r="E6453" s="113">
        <f t="shared" si="100"/>
        <v>30700522</v>
      </c>
      <c r="F6453" s="113" t="s">
        <v>11571</v>
      </c>
      <c r="G6453" s="113" t="s">
        <v>5702</v>
      </c>
      <c r="H6453" s="113" t="s">
        <v>8682</v>
      </c>
      <c r="I6453" s="113" t="s">
        <v>8701</v>
      </c>
      <c r="J6453" s="115">
        <v>36396</v>
      </c>
    </row>
    <row r="6454" spans="1:10" x14ac:dyDescent="0.2">
      <c r="A6454" s="113" t="s">
        <v>10491</v>
      </c>
      <c r="D6454" s="113" t="s">
        <v>8702</v>
      </c>
      <c r="E6454" s="113">
        <f t="shared" si="100"/>
        <v>30700523</v>
      </c>
      <c r="F6454" s="113" t="s">
        <v>11571</v>
      </c>
      <c r="G6454" s="113" t="s">
        <v>5702</v>
      </c>
      <c r="H6454" s="113" t="s">
        <v>8682</v>
      </c>
      <c r="I6454" s="113" t="s">
        <v>8703</v>
      </c>
      <c r="J6454" s="115">
        <v>36396</v>
      </c>
    </row>
    <row r="6455" spans="1:10" x14ac:dyDescent="0.2">
      <c r="A6455" s="113" t="s">
        <v>10491</v>
      </c>
      <c r="D6455" s="113" t="s">
        <v>8704</v>
      </c>
      <c r="E6455" s="113">
        <f t="shared" si="100"/>
        <v>30700524</v>
      </c>
      <c r="F6455" s="113" t="s">
        <v>11571</v>
      </c>
      <c r="G6455" s="113" t="s">
        <v>5702</v>
      </c>
      <c r="H6455" s="113" t="s">
        <v>8682</v>
      </c>
      <c r="I6455" s="113" t="s">
        <v>8705</v>
      </c>
      <c r="J6455" s="115">
        <v>36396</v>
      </c>
    </row>
    <row r="6456" spans="1:10" x14ac:dyDescent="0.2">
      <c r="A6456" s="113" t="s">
        <v>10491</v>
      </c>
      <c r="D6456" s="113" t="s">
        <v>8706</v>
      </c>
      <c r="E6456" s="113">
        <f t="shared" si="100"/>
        <v>30700530</v>
      </c>
      <c r="F6456" s="113" t="s">
        <v>11571</v>
      </c>
      <c r="G6456" s="113" t="s">
        <v>5702</v>
      </c>
      <c r="H6456" s="113" t="s">
        <v>8682</v>
      </c>
      <c r="I6456" s="113" t="s">
        <v>8707</v>
      </c>
      <c r="J6456" s="115">
        <v>36396</v>
      </c>
    </row>
    <row r="6457" spans="1:10" x14ac:dyDescent="0.2">
      <c r="A6457" s="113" t="s">
        <v>10491</v>
      </c>
      <c r="D6457" s="113" t="s">
        <v>8708</v>
      </c>
      <c r="E6457" s="113">
        <f t="shared" si="100"/>
        <v>30700531</v>
      </c>
      <c r="F6457" s="113" t="s">
        <v>11571</v>
      </c>
      <c r="G6457" s="113" t="s">
        <v>5702</v>
      </c>
      <c r="H6457" s="113" t="s">
        <v>8682</v>
      </c>
      <c r="I6457" s="113" t="s">
        <v>8709</v>
      </c>
      <c r="J6457" s="115">
        <v>36396</v>
      </c>
    </row>
    <row r="6458" spans="1:10" x14ac:dyDescent="0.2">
      <c r="A6458" s="113" t="s">
        <v>10491</v>
      </c>
      <c r="D6458" s="113" t="s">
        <v>8710</v>
      </c>
      <c r="E6458" s="113">
        <f t="shared" si="100"/>
        <v>30700532</v>
      </c>
      <c r="F6458" s="113" t="s">
        <v>11571</v>
      </c>
      <c r="G6458" s="113" t="s">
        <v>5702</v>
      </c>
      <c r="H6458" s="113" t="s">
        <v>8682</v>
      </c>
      <c r="I6458" s="113" t="s">
        <v>8711</v>
      </c>
      <c r="J6458" s="115">
        <v>36396</v>
      </c>
    </row>
    <row r="6459" spans="1:10" x14ac:dyDescent="0.2">
      <c r="A6459" s="113" t="s">
        <v>10491</v>
      </c>
      <c r="D6459" s="113" t="s">
        <v>8712</v>
      </c>
      <c r="E6459" s="113">
        <f t="shared" si="100"/>
        <v>30700533</v>
      </c>
      <c r="F6459" s="113" t="s">
        <v>11571</v>
      </c>
      <c r="G6459" s="113" t="s">
        <v>5702</v>
      </c>
      <c r="H6459" s="113" t="s">
        <v>8682</v>
      </c>
      <c r="I6459" s="113" t="s">
        <v>8713</v>
      </c>
      <c r="J6459" s="115">
        <v>36396</v>
      </c>
    </row>
    <row r="6460" spans="1:10" x14ac:dyDescent="0.2">
      <c r="A6460" s="113" t="s">
        <v>10491</v>
      </c>
      <c r="D6460" s="113" t="s">
        <v>8714</v>
      </c>
      <c r="E6460" s="113">
        <f t="shared" si="100"/>
        <v>30700534</v>
      </c>
      <c r="F6460" s="113" t="s">
        <v>11571</v>
      </c>
      <c r="G6460" s="113" t="s">
        <v>5702</v>
      </c>
      <c r="H6460" s="113" t="s">
        <v>8682</v>
      </c>
      <c r="I6460" s="113" t="s">
        <v>8715</v>
      </c>
      <c r="J6460" s="115">
        <v>36396</v>
      </c>
    </row>
    <row r="6461" spans="1:10" x14ac:dyDescent="0.2">
      <c r="A6461" s="113" t="s">
        <v>10491</v>
      </c>
      <c r="D6461" s="113" t="s">
        <v>8716</v>
      </c>
      <c r="E6461" s="113">
        <f t="shared" si="100"/>
        <v>30700540</v>
      </c>
      <c r="F6461" s="113" t="s">
        <v>11571</v>
      </c>
      <c r="G6461" s="113" t="s">
        <v>5702</v>
      </c>
      <c r="H6461" s="113" t="s">
        <v>8682</v>
      </c>
      <c r="I6461" s="113" t="s">
        <v>8717</v>
      </c>
      <c r="J6461" s="115">
        <v>36396</v>
      </c>
    </row>
    <row r="6462" spans="1:10" x14ac:dyDescent="0.2">
      <c r="A6462" s="113" t="s">
        <v>10491</v>
      </c>
      <c r="D6462" s="113" t="s">
        <v>8718</v>
      </c>
      <c r="E6462" s="113">
        <f t="shared" si="100"/>
        <v>30700541</v>
      </c>
      <c r="F6462" s="113" t="s">
        <v>11571</v>
      </c>
      <c r="G6462" s="113" t="s">
        <v>5702</v>
      </c>
      <c r="H6462" s="113" t="s">
        <v>8682</v>
      </c>
      <c r="I6462" s="113" t="s">
        <v>8719</v>
      </c>
      <c r="J6462" s="115">
        <v>36396</v>
      </c>
    </row>
    <row r="6463" spans="1:10" x14ac:dyDescent="0.2">
      <c r="A6463" s="113" t="s">
        <v>10491</v>
      </c>
      <c r="D6463" s="113" t="s">
        <v>8720</v>
      </c>
      <c r="E6463" s="113">
        <f t="shared" si="100"/>
        <v>30700542</v>
      </c>
      <c r="F6463" s="113" t="s">
        <v>11571</v>
      </c>
      <c r="G6463" s="113" t="s">
        <v>5702</v>
      </c>
      <c r="H6463" s="113" t="s">
        <v>8682</v>
      </c>
      <c r="I6463" s="113" t="s">
        <v>8721</v>
      </c>
      <c r="J6463" s="115">
        <v>36396</v>
      </c>
    </row>
    <row r="6464" spans="1:10" x14ac:dyDescent="0.2">
      <c r="A6464" s="113" t="s">
        <v>10491</v>
      </c>
      <c r="D6464" s="113" t="s">
        <v>8722</v>
      </c>
      <c r="E6464" s="113">
        <f t="shared" si="100"/>
        <v>30700543</v>
      </c>
      <c r="F6464" s="113" t="s">
        <v>11571</v>
      </c>
      <c r="G6464" s="113" t="s">
        <v>5702</v>
      </c>
      <c r="H6464" s="113" t="s">
        <v>8682</v>
      </c>
      <c r="I6464" s="113" t="s">
        <v>8723</v>
      </c>
      <c r="J6464" s="115">
        <v>36396</v>
      </c>
    </row>
    <row r="6465" spans="1:10" x14ac:dyDescent="0.2">
      <c r="A6465" s="113" t="s">
        <v>10491</v>
      </c>
      <c r="D6465" s="113" t="s">
        <v>8724</v>
      </c>
      <c r="E6465" s="113">
        <f t="shared" si="100"/>
        <v>30700544</v>
      </c>
      <c r="F6465" s="113" t="s">
        <v>11571</v>
      </c>
      <c r="G6465" s="113" t="s">
        <v>5702</v>
      </c>
      <c r="H6465" s="113" t="s">
        <v>8682</v>
      </c>
      <c r="I6465" s="113" t="s">
        <v>8725</v>
      </c>
      <c r="J6465" s="115">
        <v>36396</v>
      </c>
    </row>
    <row r="6466" spans="1:10" x14ac:dyDescent="0.2">
      <c r="A6466" s="113" t="s">
        <v>10491</v>
      </c>
      <c r="D6466" s="113" t="s">
        <v>8726</v>
      </c>
      <c r="E6466" s="113">
        <f t="shared" ref="E6466:E6529" si="101">VALUE(D6466)</f>
        <v>30700550</v>
      </c>
      <c r="F6466" s="113" t="s">
        <v>11571</v>
      </c>
      <c r="G6466" s="113" t="s">
        <v>5702</v>
      </c>
      <c r="H6466" s="113" t="s">
        <v>8682</v>
      </c>
      <c r="I6466" s="113" t="s">
        <v>8727</v>
      </c>
      <c r="J6466" s="115">
        <v>36396</v>
      </c>
    </row>
    <row r="6467" spans="1:10" x14ac:dyDescent="0.2">
      <c r="A6467" s="113" t="s">
        <v>10491</v>
      </c>
      <c r="D6467" s="113" t="s">
        <v>8728</v>
      </c>
      <c r="E6467" s="113">
        <f t="shared" si="101"/>
        <v>30700551</v>
      </c>
      <c r="F6467" s="113" t="s">
        <v>11571</v>
      </c>
      <c r="G6467" s="113" t="s">
        <v>5702</v>
      </c>
      <c r="H6467" s="113" t="s">
        <v>8682</v>
      </c>
      <c r="I6467" s="113" t="s">
        <v>8729</v>
      </c>
      <c r="J6467" s="115">
        <v>36396</v>
      </c>
    </row>
    <row r="6468" spans="1:10" x14ac:dyDescent="0.2">
      <c r="A6468" s="113" t="s">
        <v>10491</v>
      </c>
      <c r="D6468" s="113" t="s">
        <v>8730</v>
      </c>
      <c r="E6468" s="113">
        <f t="shared" si="101"/>
        <v>30700552</v>
      </c>
      <c r="F6468" s="113" t="s">
        <v>11571</v>
      </c>
      <c r="G6468" s="113" t="s">
        <v>5702</v>
      </c>
      <c r="H6468" s="113" t="s">
        <v>8682</v>
      </c>
      <c r="I6468" s="113" t="s">
        <v>8731</v>
      </c>
      <c r="J6468" s="115">
        <v>36396</v>
      </c>
    </row>
    <row r="6469" spans="1:10" x14ac:dyDescent="0.2">
      <c r="A6469" s="113" t="s">
        <v>10491</v>
      </c>
      <c r="D6469" s="113" t="s">
        <v>8732</v>
      </c>
      <c r="E6469" s="113">
        <f t="shared" si="101"/>
        <v>30700553</v>
      </c>
      <c r="F6469" s="113" t="s">
        <v>11571</v>
      </c>
      <c r="G6469" s="113" t="s">
        <v>5702</v>
      </c>
      <c r="H6469" s="113" t="s">
        <v>8682</v>
      </c>
      <c r="I6469" s="113" t="s">
        <v>8733</v>
      </c>
      <c r="J6469" s="115">
        <v>36396</v>
      </c>
    </row>
    <row r="6470" spans="1:10" x14ac:dyDescent="0.2">
      <c r="A6470" s="113" t="s">
        <v>10491</v>
      </c>
      <c r="D6470" s="113" t="s">
        <v>8734</v>
      </c>
      <c r="E6470" s="113">
        <f t="shared" si="101"/>
        <v>30700554</v>
      </c>
      <c r="F6470" s="113" t="s">
        <v>11571</v>
      </c>
      <c r="G6470" s="113" t="s">
        <v>5702</v>
      </c>
      <c r="H6470" s="113" t="s">
        <v>8682</v>
      </c>
      <c r="I6470" s="113" t="s">
        <v>11718</v>
      </c>
      <c r="J6470" s="115">
        <v>36396</v>
      </c>
    </row>
    <row r="6471" spans="1:10" x14ac:dyDescent="0.2">
      <c r="A6471" s="113" t="s">
        <v>10491</v>
      </c>
      <c r="D6471" s="113" t="s">
        <v>11719</v>
      </c>
      <c r="E6471" s="113">
        <f t="shared" si="101"/>
        <v>30700560</v>
      </c>
      <c r="F6471" s="113" t="s">
        <v>11571</v>
      </c>
      <c r="G6471" s="113" t="s">
        <v>5702</v>
      </c>
      <c r="H6471" s="113" t="s">
        <v>8682</v>
      </c>
      <c r="I6471" s="113" t="s">
        <v>11720</v>
      </c>
      <c r="J6471" s="115">
        <v>36396</v>
      </c>
    </row>
    <row r="6472" spans="1:10" x14ac:dyDescent="0.2">
      <c r="A6472" s="113" t="s">
        <v>10491</v>
      </c>
      <c r="D6472" s="113" t="s">
        <v>11721</v>
      </c>
      <c r="E6472" s="113">
        <f t="shared" si="101"/>
        <v>30700561</v>
      </c>
      <c r="F6472" s="113" t="s">
        <v>11571</v>
      </c>
      <c r="G6472" s="113" t="s">
        <v>5702</v>
      </c>
      <c r="H6472" s="113" t="s">
        <v>8682</v>
      </c>
      <c r="I6472" s="113" t="s">
        <v>11722</v>
      </c>
      <c r="J6472" s="115">
        <v>36396</v>
      </c>
    </row>
    <row r="6473" spans="1:10" x14ac:dyDescent="0.2">
      <c r="A6473" s="113" t="s">
        <v>10491</v>
      </c>
      <c r="D6473" s="113" t="s">
        <v>11723</v>
      </c>
      <c r="E6473" s="113">
        <f t="shared" si="101"/>
        <v>30700562</v>
      </c>
      <c r="F6473" s="113" t="s">
        <v>11571</v>
      </c>
      <c r="G6473" s="113" t="s">
        <v>5702</v>
      </c>
      <c r="H6473" s="113" t="s">
        <v>8682</v>
      </c>
      <c r="I6473" s="113" t="s">
        <v>11724</v>
      </c>
      <c r="J6473" s="115">
        <v>36396</v>
      </c>
    </row>
    <row r="6474" spans="1:10" x14ac:dyDescent="0.2">
      <c r="A6474" s="113" t="s">
        <v>10491</v>
      </c>
      <c r="D6474" s="113" t="s">
        <v>11725</v>
      </c>
      <c r="E6474" s="113">
        <f t="shared" si="101"/>
        <v>30700563</v>
      </c>
      <c r="F6474" s="113" t="s">
        <v>11571</v>
      </c>
      <c r="G6474" s="113" t="s">
        <v>5702</v>
      </c>
      <c r="H6474" s="113" t="s">
        <v>8682</v>
      </c>
      <c r="I6474" s="113" t="s">
        <v>5878</v>
      </c>
      <c r="J6474" s="115">
        <v>36396</v>
      </c>
    </row>
    <row r="6475" spans="1:10" x14ac:dyDescent="0.2">
      <c r="A6475" s="113" t="s">
        <v>10491</v>
      </c>
      <c r="D6475" s="113" t="s">
        <v>5879</v>
      </c>
      <c r="E6475" s="113">
        <f t="shared" si="101"/>
        <v>30700564</v>
      </c>
      <c r="F6475" s="113" t="s">
        <v>11571</v>
      </c>
      <c r="G6475" s="113" t="s">
        <v>5702</v>
      </c>
      <c r="H6475" s="113" t="s">
        <v>8682</v>
      </c>
      <c r="I6475" s="113" t="s">
        <v>5880</v>
      </c>
      <c r="J6475" s="115">
        <v>36396</v>
      </c>
    </row>
    <row r="6476" spans="1:10" x14ac:dyDescent="0.2">
      <c r="A6476" s="113" t="s">
        <v>10491</v>
      </c>
      <c r="D6476" s="113" t="s">
        <v>5881</v>
      </c>
      <c r="E6476" s="113">
        <f t="shared" si="101"/>
        <v>30700570</v>
      </c>
      <c r="F6476" s="113" t="s">
        <v>11571</v>
      </c>
      <c r="G6476" s="113" t="s">
        <v>5702</v>
      </c>
      <c r="H6476" s="113" t="s">
        <v>8682</v>
      </c>
      <c r="I6476" s="113" t="s">
        <v>5882</v>
      </c>
      <c r="J6476" s="115">
        <v>36396</v>
      </c>
    </row>
    <row r="6477" spans="1:10" x14ac:dyDescent="0.2">
      <c r="A6477" s="113" t="s">
        <v>10491</v>
      </c>
      <c r="D6477" s="113" t="s">
        <v>5883</v>
      </c>
      <c r="E6477" s="113">
        <f t="shared" si="101"/>
        <v>30700571</v>
      </c>
      <c r="F6477" s="113" t="s">
        <v>11571</v>
      </c>
      <c r="G6477" s="113" t="s">
        <v>5702</v>
      </c>
      <c r="H6477" s="113" t="s">
        <v>8682</v>
      </c>
      <c r="I6477" s="113" t="s">
        <v>5884</v>
      </c>
      <c r="J6477" s="115">
        <v>36396</v>
      </c>
    </row>
    <row r="6478" spans="1:10" x14ac:dyDescent="0.2">
      <c r="A6478" s="113" t="s">
        <v>10491</v>
      </c>
      <c r="D6478" s="113" t="s">
        <v>5885</v>
      </c>
      <c r="E6478" s="113">
        <f t="shared" si="101"/>
        <v>30700572</v>
      </c>
      <c r="F6478" s="113" t="s">
        <v>11571</v>
      </c>
      <c r="G6478" s="113" t="s">
        <v>5702</v>
      </c>
      <c r="H6478" s="113" t="s">
        <v>8682</v>
      </c>
      <c r="I6478" s="113" t="s">
        <v>5886</v>
      </c>
      <c r="J6478" s="115">
        <v>36396</v>
      </c>
    </row>
    <row r="6479" spans="1:10" x14ac:dyDescent="0.2">
      <c r="A6479" s="113" t="s">
        <v>10491</v>
      </c>
      <c r="D6479" s="113" t="s">
        <v>5887</v>
      </c>
      <c r="E6479" s="113">
        <f t="shared" si="101"/>
        <v>30700573</v>
      </c>
      <c r="F6479" s="113" t="s">
        <v>11571</v>
      </c>
      <c r="G6479" s="113" t="s">
        <v>5702</v>
      </c>
      <c r="H6479" s="113" t="s">
        <v>8682</v>
      </c>
      <c r="I6479" s="113" t="s">
        <v>5888</v>
      </c>
      <c r="J6479" s="115">
        <v>36396</v>
      </c>
    </row>
    <row r="6480" spans="1:10" x14ac:dyDescent="0.2">
      <c r="A6480" s="113" t="s">
        <v>10491</v>
      </c>
      <c r="D6480" s="113" t="s">
        <v>5889</v>
      </c>
      <c r="E6480" s="113">
        <f t="shared" si="101"/>
        <v>30700574</v>
      </c>
      <c r="F6480" s="113" t="s">
        <v>11571</v>
      </c>
      <c r="G6480" s="113" t="s">
        <v>5702</v>
      </c>
      <c r="H6480" s="113" t="s">
        <v>8682</v>
      </c>
      <c r="I6480" s="113" t="s">
        <v>5890</v>
      </c>
      <c r="J6480" s="115">
        <v>36396</v>
      </c>
    </row>
    <row r="6481" spans="1:10" x14ac:dyDescent="0.2">
      <c r="A6481" s="113" t="s">
        <v>10491</v>
      </c>
      <c r="D6481" s="113" t="s">
        <v>5891</v>
      </c>
      <c r="E6481" s="113">
        <f t="shared" si="101"/>
        <v>30700580</v>
      </c>
      <c r="F6481" s="113" t="s">
        <v>11571</v>
      </c>
      <c r="G6481" s="113" t="s">
        <v>5702</v>
      </c>
      <c r="H6481" s="113" t="s">
        <v>8682</v>
      </c>
      <c r="I6481" s="113" t="s">
        <v>5892</v>
      </c>
      <c r="J6481" s="115">
        <v>36396</v>
      </c>
    </row>
    <row r="6482" spans="1:10" x14ac:dyDescent="0.2">
      <c r="A6482" s="113" t="s">
        <v>10491</v>
      </c>
      <c r="D6482" s="113" t="s">
        <v>5893</v>
      </c>
      <c r="E6482" s="113">
        <f t="shared" si="101"/>
        <v>30700581</v>
      </c>
      <c r="F6482" s="113" t="s">
        <v>11571</v>
      </c>
      <c r="G6482" s="113" t="s">
        <v>5702</v>
      </c>
      <c r="H6482" s="113" t="s">
        <v>8682</v>
      </c>
      <c r="I6482" s="113" t="s">
        <v>5894</v>
      </c>
      <c r="J6482" s="115">
        <v>36396</v>
      </c>
    </row>
    <row r="6483" spans="1:10" x14ac:dyDescent="0.2">
      <c r="A6483" s="113" t="s">
        <v>10491</v>
      </c>
      <c r="D6483" s="113" t="s">
        <v>5895</v>
      </c>
      <c r="E6483" s="113">
        <f t="shared" si="101"/>
        <v>30700582</v>
      </c>
      <c r="F6483" s="113" t="s">
        <v>11571</v>
      </c>
      <c r="G6483" s="113" t="s">
        <v>5702</v>
      </c>
      <c r="H6483" s="113" t="s">
        <v>8682</v>
      </c>
      <c r="I6483" s="113" t="s">
        <v>5896</v>
      </c>
      <c r="J6483" s="115">
        <v>36396</v>
      </c>
    </row>
    <row r="6484" spans="1:10" x14ac:dyDescent="0.2">
      <c r="A6484" s="113" t="s">
        <v>10491</v>
      </c>
      <c r="D6484" s="113" t="s">
        <v>5897</v>
      </c>
      <c r="E6484" s="113">
        <f t="shared" si="101"/>
        <v>30700583</v>
      </c>
      <c r="F6484" s="113" t="s">
        <v>11571</v>
      </c>
      <c r="G6484" s="113" t="s">
        <v>5702</v>
      </c>
      <c r="H6484" s="113" t="s">
        <v>8682</v>
      </c>
      <c r="I6484" s="113" t="s">
        <v>5898</v>
      </c>
      <c r="J6484" s="115">
        <v>36396</v>
      </c>
    </row>
    <row r="6485" spans="1:10" x14ac:dyDescent="0.2">
      <c r="A6485" s="113" t="s">
        <v>10491</v>
      </c>
      <c r="D6485" s="113" t="s">
        <v>5899</v>
      </c>
      <c r="E6485" s="113">
        <f t="shared" si="101"/>
        <v>30700584</v>
      </c>
      <c r="F6485" s="113" t="s">
        <v>11571</v>
      </c>
      <c r="G6485" s="113" t="s">
        <v>5702</v>
      </c>
      <c r="H6485" s="113" t="s">
        <v>8682</v>
      </c>
      <c r="I6485" s="113" t="s">
        <v>5900</v>
      </c>
      <c r="J6485" s="115">
        <v>36396</v>
      </c>
    </row>
    <row r="6486" spans="1:10" x14ac:dyDescent="0.2">
      <c r="A6486" s="113" t="s">
        <v>10491</v>
      </c>
      <c r="D6486" s="113" t="s">
        <v>3218</v>
      </c>
      <c r="E6486" s="113">
        <f t="shared" si="101"/>
        <v>30700590</v>
      </c>
      <c r="F6486" s="113" t="s">
        <v>11571</v>
      </c>
      <c r="G6486" s="113" t="s">
        <v>5702</v>
      </c>
      <c r="H6486" s="113" t="s">
        <v>8682</v>
      </c>
      <c r="I6486" s="113" t="s">
        <v>3219</v>
      </c>
      <c r="J6486" s="115">
        <v>36396</v>
      </c>
    </row>
    <row r="6487" spans="1:10" x14ac:dyDescent="0.2">
      <c r="A6487" s="113" t="s">
        <v>10491</v>
      </c>
      <c r="D6487" s="113" t="s">
        <v>3220</v>
      </c>
      <c r="E6487" s="113">
        <f t="shared" si="101"/>
        <v>30700591</v>
      </c>
      <c r="F6487" s="113" t="s">
        <v>11571</v>
      </c>
      <c r="G6487" s="113" t="s">
        <v>5702</v>
      </c>
      <c r="H6487" s="113" t="s">
        <v>8682</v>
      </c>
      <c r="I6487" s="113" t="s">
        <v>3221</v>
      </c>
      <c r="J6487" s="115">
        <v>36396</v>
      </c>
    </row>
    <row r="6488" spans="1:10" x14ac:dyDescent="0.2">
      <c r="A6488" s="113" t="s">
        <v>10491</v>
      </c>
      <c r="D6488" s="113" t="s">
        <v>3222</v>
      </c>
      <c r="E6488" s="113">
        <f t="shared" si="101"/>
        <v>30700592</v>
      </c>
      <c r="F6488" s="113" t="s">
        <v>11571</v>
      </c>
      <c r="G6488" s="113" t="s">
        <v>5702</v>
      </c>
      <c r="H6488" s="113" t="s">
        <v>8682</v>
      </c>
      <c r="I6488" s="113" t="s">
        <v>3223</v>
      </c>
      <c r="J6488" s="115">
        <v>36396</v>
      </c>
    </row>
    <row r="6489" spans="1:10" x14ac:dyDescent="0.2">
      <c r="A6489" s="113" t="s">
        <v>10491</v>
      </c>
      <c r="D6489" s="113" t="s">
        <v>3224</v>
      </c>
      <c r="E6489" s="113">
        <f t="shared" si="101"/>
        <v>30700593</v>
      </c>
      <c r="F6489" s="113" t="s">
        <v>11571</v>
      </c>
      <c r="G6489" s="113" t="s">
        <v>5702</v>
      </c>
      <c r="H6489" s="113" t="s">
        <v>8682</v>
      </c>
      <c r="I6489" s="113" t="s">
        <v>3225</v>
      </c>
      <c r="J6489" s="115">
        <v>36396</v>
      </c>
    </row>
    <row r="6490" spans="1:10" x14ac:dyDescent="0.2">
      <c r="A6490" s="113" t="s">
        <v>10491</v>
      </c>
      <c r="D6490" s="113" t="s">
        <v>3226</v>
      </c>
      <c r="E6490" s="113">
        <f t="shared" si="101"/>
        <v>30700594</v>
      </c>
      <c r="F6490" s="113" t="s">
        <v>11571</v>
      </c>
      <c r="G6490" s="113" t="s">
        <v>5702</v>
      </c>
      <c r="H6490" s="113" t="s">
        <v>8682</v>
      </c>
      <c r="I6490" s="113" t="s">
        <v>3227</v>
      </c>
      <c r="J6490" s="115">
        <v>36396</v>
      </c>
    </row>
    <row r="6491" spans="1:10" x14ac:dyDescent="0.2">
      <c r="A6491" s="113" t="s">
        <v>10491</v>
      </c>
      <c r="D6491" s="113" t="s">
        <v>3228</v>
      </c>
      <c r="E6491" s="113">
        <f t="shared" si="101"/>
        <v>30700597</v>
      </c>
      <c r="F6491" s="113" t="s">
        <v>11571</v>
      </c>
      <c r="G6491" s="113" t="s">
        <v>5702</v>
      </c>
      <c r="H6491" s="113" t="s">
        <v>8682</v>
      </c>
      <c r="I6491" s="113" t="s">
        <v>7789</v>
      </c>
    </row>
    <row r="6492" spans="1:10" x14ac:dyDescent="0.2">
      <c r="A6492" s="113" t="s">
        <v>10491</v>
      </c>
      <c r="D6492" s="113" t="s">
        <v>3229</v>
      </c>
      <c r="E6492" s="113">
        <f t="shared" si="101"/>
        <v>30700598</v>
      </c>
      <c r="F6492" s="113" t="s">
        <v>11571</v>
      </c>
      <c r="G6492" s="113" t="s">
        <v>5702</v>
      </c>
      <c r="H6492" s="113" t="s">
        <v>8682</v>
      </c>
      <c r="I6492" s="113" t="s">
        <v>7789</v>
      </c>
    </row>
    <row r="6493" spans="1:10" x14ac:dyDescent="0.2">
      <c r="A6493" s="113" t="s">
        <v>10491</v>
      </c>
      <c r="D6493" s="113" t="s">
        <v>3230</v>
      </c>
      <c r="E6493" s="113">
        <f t="shared" si="101"/>
        <v>30700599</v>
      </c>
      <c r="F6493" s="113" t="s">
        <v>11571</v>
      </c>
      <c r="G6493" s="113" t="s">
        <v>5702</v>
      </c>
      <c r="H6493" s="113" t="s">
        <v>8682</v>
      </c>
      <c r="I6493" s="113" t="s">
        <v>7789</v>
      </c>
    </row>
    <row r="6494" spans="1:10" x14ac:dyDescent="0.2">
      <c r="A6494" s="113" t="s">
        <v>10491</v>
      </c>
      <c r="D6494" s="113" t="s">
        <v>3231</v>
      </c>
      <c r="E6494" s="113">
        <f t="shared" si="101"/>
        <v>30700602</v>
      </c>
      <c r="F6494" s="113" t="s">
        <v>11571</v>
      </c>
      <c r="G6494" s="113" t="s">
        <v>5702</v>
      </c>
      <c r="H6494" s="113" t="s">
        <v>3232</v>
      </c>
      <c r="I6494" s="113" t="s">
        <v>3233</v>
      </c>
    </row>
    <row r="6495" spans="1:10" x14ac:dyDescent="0.2">
      <c r="A6495" s="113" t="s">
        <v>10491</v>
      </c>
      <c r="D6495" s="113" t="s">
        <v>3234</v>
      </c>
      <c r="E6495" s="113">
        <f t="shared" si="101"/>
        <v>30700604</v>
      </c>
      <c r="F6495" s="113" t="s">
        <v>11571</v>
      </c>
      <c r="G6495" s="113" t="s">
        <v>5702</v>
      </c>
      <c r="H6495" s="113" t="s">
        <v>3232</v>
      </c>
      <c r="I6495" s="113" t="s">
        <v>3235</v>
      </c>
    </row>
    <row r="6496" spans="1:10" x14ac:dyDescent="0.2">
      <c r="A6496" s="113" t="s">
        <v>10491</v>
      </c>
      <c r="D6496" s="113" t="s">
        <v>3236</v>
      </c>
      <c r="E6496" s="113">
        <f t="shared" si="101"/>
        <v>30700606</v>
      </c>
      <c r="F6496" s="113" t="s">
        <v>11571</v>
      </c>
      <c r="G6496" s="113" t="s">
        <v>5702</v>
      </c>
      <c r="H6496" s="113" t="s">
        <v>3232</v>
      </c>
      <c r="I6496" s="113" t="s">
        <v>3237</v>
      </c>
    </row>
    <row r="6497" spans="1:12" x14ac:dyDescent="0.2">
      <c r="A6497" s="113" t="s">
        <v>10491</v>
      </c>
      <c r="D6497" s="113" t="s">
        <v>3238</v>
      </c>
      <c r="E6497" s="113">
        <f t="shared" si="101"/>
        <v>30700610</v>
      </c>
      <c r="F6497" s="113" t="s">
        <v>11571</v>
      </c>
      <c r="G6497" s="113" t="s">
        <v>5702</v>
      </c>
      <c r="H6497" s="113" t="s">
        <v>3232</v>
      </c>
      <c r="I6497" s="113" t="s">
        <v>3239</v>
      </c>
    </row>
    <row r="6498" spans="1:12" x14ac:dyDescent="0.2">
      <c r="A6498" s="113" t="s">
        <v>10491</v>
      </c>
      <c r="D6498" s="113" t="s">
        <v>3240</v>
      </c>
      <c r="E6498" s="113">
        <f t="shared" si="101"/>
        <v>30700611</v>
      </c>
      <c r="F6498" s="113" t="s">
        <v>11571</v>
      </c>
      <c r="G6498" s="113" t="s">
        <v>5702</v>
      </c>
      <c r="H6498" s="113" t="s">
        <v>3232</v>
      </c>
      <c r="I6498" s="113" t="s">
        <v>3241</v>
      </c>
    </row>
    <row r="6499" spans="1:12" x14ac:dyDescent="0.2">
      <c r="A6499" s="113" t="s">
        <v>10491</v>
      </c>
      <c r="D6499" s="113" t="s">
        <v>3242</v>
      </c>
      <c r="E6499" s="113">
        <f t="shared" si="101"/>
        <v>30700621</v>
      </c>
      <c r="F6499" s="113" t="s">
        <v>11571</v>
      </c>
      <c r="G6499" s="113" t="s">
        <v>5702</v>
      </c>
      <c r="H6499" s="113" t="s">
        <v>3232</v>
      </c>
      <c r="I6499" s="113" t="s">
        <v>3243</v>
      </c>
    </row>
    <row r="6500" spans="1:12" x14ac:dyDescent="0.2">
      <c r="A6500" s="113" t="s">
        <v>10491</v>
      </c>
      <c r="D6500" s="113" t="s">
        <v>3244</v>
      </c>
      <c r="E6500" s="113">
        <f t="shared" si="101"/>
        <v>30700628</v>
      </c>
      <c r="F6500" s="113" t="s">
        <v>11571</v>
      </c>
      <c r="G6500" s="113" t="s">
        <v>5702</v>
      </c>
      <c r="H6500" s="113" t="s">
        <v>3232</v>
      </c>
      <c r="I6500" s="113" t="s">
        <v>3245</v>
      </c>
    </row>
    <row r="6501" spans="1:12" x14ac:dyDescent="0.2">
      <c r="A6501" s="113" t="s">
        <v>10491</v>
      </c>
      <c r="D6501" s="113" t="s">
        <v>3246</v>
      </c>
      <c r="E6501" s="113">
        <f t="shared" si="101"/>
        <v>30700629</v>
      </c>
      <c r="F6501" s="113" t="s">
        <v>11571</v>
      </c>
      <c r="G6501" s="113" t="s">
        <v>5702</v>
      </c>
      <c r="H6501" s="113" t="s">
        <v>3232</v>
      </c>
      <c r="I6501" s="113" t="s">
        <v>3247</v>
      </c>
    </row>
    <row r="6502" spans="1:12" x14ac:dyDescent="0.2">
      <c r="A6502" s="113" t="s">
        <v>10491</v>
      </c>
      <c r="D6502" s="113" t="s">
        <v>3248</v>
      </c>
      <c r="E6502" s="113">
        <f t="shared" si="101"/>
        <v>30700651</v>
      </c>
      <c r="F6502" s="113" t="s">
        <v>11571</v>
      </c>
      <c r="G6502" s="113" t="s">
        <v>5702</v>
      </c>
      <c r="H6502" s="113" t="s">
        <v>3232</v>
      </c>
      <c r="I6502" s="113" t="s">
        <v>3249</v>
      </c>
    </row>
    <row r="6503" spans="1:12" x14ac:dyDescent="0.2">
      <c r="A6503" s="113" t="s">
        <v>10491</v>
      </c>
      <c r="D6503" s="113" t="s">
        <v>3250</v>
      </c>
      <c r="E6503" s="113">
        <f t="shared" si="101"/>
        <v>30700661</v>
      </c>
      <c r="F6503" s="113" t="s">
        <v>11571</v>
      </c>
      <c r="G6503" s="113" t="s">
        <v>5702</v>
      </c>
      <c r="H6503" s="113" t="s">
        <v>3232</v>
      </c>
      <c r="I6503" s="113" t="s">
        <v>3251</v>
      </c>
    </row>
    <row r="6504" spans="1:12" x14ac:dyDescent="0.2">
      <c r="A6504" s="113" t="s">
        <v>10491</v>
      </c>
      <c r="D6504" s="113" t="s">
        <v>3252</v>
      </c>
      <c r="E6504" s="113">
        <f t="shared" si="101"/>
        <v>30700699</v>
      </c>
      <c r="F6504" s="113" t="s">
        <v>11571</v>
      </c>
      <c r="G6504" s="113" t="s">
        <v>5702</v>
      </c>
      <c r="H6504" s="113" t="s">
        <v>3232</v>
      </c>
      <c r="I6504" s="113" t="s">
        <v>7789</v>
      </c>
      <c r="J6504" s="115">
        <v>37484</v>
      </c>
    </row>
    <row r="6505" spans="1:12" x14ac:dyDescent="0.2">
      <c r="A6505" s="113" t="s">
        <v>10491</v>
      </c>
      <c r="D6505" s="113" t="s">
        <v>3253</v>
      </c>
      <c r="E6505" s="113">
        <f t="shared" si="101"/>
        <v>30700701</v>
      </c>
      <c r="F6505" s="113" t="s">
        <v>11571</v>
      </c>
      <c r="G6505" s="113" t="s">
        <v>5702</v>
      </c>
      <c r="H6505" s="113" t="s">
        <v>3254</v>
      </c>
      <c r="I6505" s="113" t="s">
        <v>3255</v>
      </c>
      <c r="K6505" s="115"/>
      <c r="L6505" s="113"/>
    </row>
    <row r="6506" spans="1:12" x14ac:dyDescent="0.2">
      <c r="A6506" s="113" t="s">
        <v>10491</v>
      </c>
      <c r="D6506" s="113" t="s">
        <v>3256</v>
      </c>
      <c r="E6506" s="113">
        <f t="shared" si="101"/>
        <v>30700702</v>
      </c>
      <c r="F6506" s="113" t="s">
        <v>11571</v>
      </c>
      <c r="G6506" s="113" t="s">
        <v>5702</v>
      </c>
      <c r="H6506" s="113" t="s">
        <v>3254</v>
      </c>
      <c r="I6506" s="113" t="s">
        <v>3257</v>
      </c>
    </row>
    <row r="6507" spans="1:12" x14ac:dyDescent="0.2">
      <c r="A6507" s="113" t="s">
        <v>10491</v>
      </c>
      <c r="D6507" s="113" t="s">
        <v>3258</v>
      </c>
      <c r="E6507" s="113">
        <f t="shared" si="101"/>
        <v>30700703</v>
      </c>
      <c r="F6507" s="113" t="s">
        <v>11571</v>
      </c>
      <c r="G6507" s="113" t="s">
        <v>5702</v>
      </c>
      <c r="H6507" s="113" t="s">
        <v>3254</v>
      </c>
      <c r="I6507" s="113" t="s">
        <v>3259</v>
      </c>
    </row>
    <row r="6508" spans="1:12" x14ac:dyDescent="0.2">
      <c r="A6508" s="113" t="s">
        <v>10491</v>
      </c>
      <c r="D6508" s="113" t="s">
        <v>3260</v>
      </c>
      <c r="E6508" s="113">
        <f t="shared" si="101"/>
        <v>30700704</v>
      </c>
      <c r="F6508" s="113" t="s">
        <v>11571</v>
      </c>
      <c r="G6508" s="113" t="s">
        <v>5702</v>
      </c>
      <c r="H6508" s="113" t="s">
        <v>3254</v>
      </c>
      <c r="I6508" s="113" t="s">
        <v>3261</v>
      </c>
    </row>
    <row r="6509" spans="1:12" x14ac:dyDescent="0.2">
      <c r="A6509" s="113" t="s">
        <v>10491</v>
      </c>
      <c r="D6509" s="113" t="s">
        <v>3262</v>
      </c>
      <c r="E6509" s="113">
        <f t="shared" si="101"/>
        <v>30700705</v>
      </c>
      <c r="F6509" s="113" t="s">
        <v>11571</v>
      </c>
      <c r="G6509" s="113" t="s">
        <v>5702</v>
      </c>
      <c r="H6509" s="113" t="s">
        <v>3254</v>
      </c>
      <c r="I6509" s="113" t="s">
        <v>3263</v>
      </c>
      <c r="K6509" s="115">
        <v>37302</v>
      </c>
      <c r="L6509" s="113" t="s">
        <v>3264</v>
      </c>
    </row>
    <row r="6510" spans="1:12" x14ac:dyDescent="0.2">
      <c r="A6510" s="113" t="s">
        <v>10491</v>
      </c>
      <c r="D6510" s="113" t="s">
        <v>3265</v>
      </c>
      <c r="E6510" s="113">
        <f t="shared" si="101"/>
        <v>30700706</v>
      </c>
      <c r="F6510" s="113" t="s">
        <v>11571</v>
      </c>
      <c r="G6510" s="113" t="s">
        <v>5702</v>
      </c>
      <c r="H6510" s="113" t="s">
        <v>3254</v>
      </c>
      <c r="I6510" s="113" t="s">
        <v>3266</v>
      </c>
    </row>
    <row r="6511" spans="1:12" x14ac:dyDescent="0.2">
      <c r="A6511" s="113" t="s">
        <v>10491</v>
      </c>
      <c r="D6511" s="113" t="s">
        <v>3267</v>
      </c>
      <c r="E6511" s="113">
        <f t="shared" si="101"/>
        <v>30700707</v>
      </c>
      <c r="F6511" s="113" t="s">
        <v>11571</v>
      </c>
      <c r="G6511" s="113" t="s">
        <v>5702</v>
      </c>
      <c r="H6511" s="113" t="s">
        <v>3254</v>
      </c>
      <c r="I6511" s="113" t="s">
        <v>3268</v>
      </c>
    </row>
    <row r="6512" spans="1:12" x14ac:dyDescent="0.2">
      <c r="A6512" s="113" t="s">
        <v>10491</v>
      </c>
      <c r="D6512" s="113" t="s">
        <v>3269</v>
      </c>
      <c r="E6512" s="113">
        <f t="shared" si="101"/>
        <v>30700708</v>
      </c>
      <c r="F6512" s="113" t="s">
        <v>11571</v>
      </c>
      <c r="G6512" s="113" t="s">
        <v>5702</v>
      </c>
      <c r="H6512" s="113" t="s">
        <v>3254</v>
      </c>
      <c r="I6512" s="113" t="s">
        <v>3270</v>
      </c>
    </row>
    <row r="6513" spans="1:12" x14ac:dyDescent="0.2">
      <c r="A6513" s="113" t="s">
        <v>10491</v>
      </c>
      <c r="D6513" s="113" t="s">
        <v>3271</v>
      </c>
      <c r="E6513" s="113">
        <f t="shared" si="101"/>
        <v>30700709</v>
      </c>
      <c r="F6513" s="113" t="s">
        <v>11571</v>
      </c>
      <c r="G6513" s="113" t="s">
        <v>5702</v>
      </c>
      <c r="H6513" s="113" t="s">
        <v>3254</v>
      </c>
      <c r="I6513" s="113" t="s">
        <v>3272</v>
      </c>
    </row>
    <row r="6514" spans="1:12" x14ac:dyDescent="0.2">
      <c r="A6514" s="113" t="s">
        <v>10491</v>
      </c>
      <c r="D6514" s="113" t="s">
        <v>3273</v>
      </c>
      <c r="E6514" s="113">
        <f t="shared" si="101"/>
        <v>30700710</v>
      </c>
      <c r="F6514" s="113" t="s">
        <v>11571</v>
      </c>
      <c r="G6514" s="113" t="s">
        <v>5702</v>
      </c>
      <c r="H6514" s="113" t="s">
        <v>3254</v>
      </c>
      <c r="I6514" s="113" t="s">
        <v>3274</v>
      </c>
    </row>
    <row r="6515" spans="1:12" x14ac:dyDescent="0.2">
      <c r="A6515" s="113" t="s">
        <v>10491</v>
      </c>
      <c r="D6515" s="113" t="s">
        <v>3275</v>
      </c>
      <c r="E6515" s="113">
        <f t="shared" si="101"/>
        <v>30700711</v>
      </c>
      <c r="F6515" s="113" t="s">
        <v>11571</v>
      </c>
      <c r="G6515" s="113" t="s">
        <v>5702</v>
      </c>
      <c r="H6515" s="113" t="s">
        <v>3254</v>
      </c>
      <c r="I6515" s="113" t="s">
        <v>3276</v>
      </c>
      <c r="K6515" s="115"/>
      <c r="L6515" s="113"/>
    </row>
    <row r="6516" spans="1:12" x14ac:dyDescent="0.2">
      <c r="A6516" s="113" t="s">
        <v>10491</v>
      </c>
      <c r="D6516" s="113" t="s">
        <v>3277</v>
      </c>
      <c r="E6516" s="113">
        <f t="shared" si="101"/>
        <v>30700712</v>
      </c>
      <c r="F6516" s="113" t="s">
        <v>11571</v>
      </c>
      <c r="G6516" s="113" t="s">
        <v>5702</v>
      </c>
      <c r="H6516" s="113" t="s">
        <v>3254</v>
      </c>
      <c r="I6516" s="113" t="s">
        <v>3278</v>
      </c>
      <c r="K6516" s="115"/>
      <c r="L6516" s="113"/>
    </row>
    <row r="6517" spans="1:12" x14ac:dyDescent="0.2">
      <c r="A6517" s="113" t="s">
        <v>10491</v>
      </c>
      <c r="D6517" s="113" t="s">
        <v>3279</v>
      </c>
      <c r="E6517" s="113">
        <f t="shared" si="101"/>
        <v>30700713</v>
      </c>
      <c r="F6517" s="113" t="s">
        <v>11571</v>
      </c>
      <c r="G6517" s="113" t="s">
        <v>5702</v>
      </c>
      <c r="H6517" s="113" t="s">
        <v>3254</v>
      </c>
      <c r="I6517" s="113" t="s">
        <v>3280</v>
      </c>
      <c r="K6517" s="115"/>
      <c r="L6517" s="113"/>
    </row>
    <row r="6518" spans="1:12" x14ac:dyDescent="0.2">
      <c r="A6518" s="113" t="s">
        <v>10491</v>
      </c>
      <c r="D6518" s="113" t="s">
        <v>3281</v>
      </c>
      <c r="E6518" s="113">
        <f t="shared" si="101"/>
        <v>30700714</v>
      </c>
      <c r="F6518" s="113" t="s">
        <v>11571</v>
      </c>
      <c r="G6518" s="113" t="s">
        <v>5702</v>
      </c>
      <c r="H6518" s="113" t="s">
        <v>3254</v>
      </c>
      <c r="I6518" s="113" t="s">
        <v>3282</v>
      </c>
      <c r="K6518" s="115"/>
      <c r="L6518" s="113"/>
    </row>
    <row r="6519" spans="1:12" x14ac:dyDescent="0.2">
      <c r="A6519" s="113" t="s">
        <v>10491</v>
      </c>
      <c r="D6519" s="113" t="s">
        <v>3283</v>
      </c>
      <c r="E6519" s="113">
        <f t="shared" si="101"/>
        <v>30700715</v>
      </c>
      <c r="F6519" s="113" t="s">
        <v>11571</v>
      </c>
      <c r="G6519" s="113" t="s">
        <v>5702</v>
      </c>
      <c r="H6519" s="113" t="s">
        <v>3254</v>
      </c>
      <c r="I6519" s="113" t="s">
        <v>3284</v>
      </c>
      <c r="K6519" s="115"/>
      <c r="L6519" s="113"/>
    </row>
    <row r="6520" spans="1:12" x14ac:dyDescent="0.2">
      <c r="A6520" s="113" t="s">
        <v>10491</v>
      </c>
      <c r="D6520" s="113" t="s">
        <v>3285</v>
      </c>
      <c r="E6520" s="113">
        <f t="shared" si="101"/>
        <v>30700716</v>
      </c>
      <c r="F6520" s="113" t="s">
        <v>11571</v>
      </c>
      <c r="G6520" s="113" t="s">
        <v>5702</v>
      </c>
      <c r="H6520" s="113" t="s">
        <v>3254</v>
      </c>
      <c r="I6520" s="113" t="s">
        <v>543</v>
      </c>
      <c r="K6520" s="115"/>
      <c r="L6520" s="113"/>
    </row>
    <row r="6521" spans="1:12" x14ac:dyDescent="0.2">
      <c r="A6521" s="113" t="s">
        <v>10491</v>
      </c>
      <c r="D6521" s="113" t="s">
        <v>544</v>
      </c>
      <c r="E6521" s="113">
        <f t="shared" si="101"/>
        <v>30700717</v>
      </c>
      <c r="F6521" s="113" t="s">
        <v>11571</v>
      </c>
      <c r="G6521" s="113" t="s">
        <v>5702</v>
      </c>
      <c r="H6521" s="113" t="s">
        <v>3254</v>
      </c>
      <c r="I6521" s="113" t="s">
        <v>545</v>
      </c>
    </row>
    <row r="6522" spans="1:12" x14ac:dyDescent="0.2">
      <c r="A6522" s="113" t="s">
        <v>10491</v>
      </c>
      <c r="D6522" s="113" t="s">
        <v>546</v>
      </c>
      <c r="E6522" s="113">
        <f t="shared" si="101"/>
        <v>30700718</v>
      </c>
      <c r="F6522" s="113" t="s">
        <v>11571</v>
      </c>
      <c r="G6522" s="113" t="s">
        <v>5702</v>
      </c>
      <c r="H6522" s="113" t="s">
        <v>3254</v>
      </c>
      <c r="I6522" s="113" t="s">
        <v>547</v>
      </c>
    </row>
    <row r="6523" spans="1:12" x14ac:dyDescent="0.2">
      <c r="A6523" s="113" t="s">
        <v>10491</v>
      </c>
      <c r="D6523" s="113" t="s">
        <v>548</v>
      </c>
      <c r="E6523" s="113">
        <f t="shared" si="101"/>
        <v>30700720</v>
      </c>
      <c r="F6523" s="113" t="s">
        <v>11571</v>
      </c>
      <c r="G6523" s="113" t="s">
        <v>5702</v>
      </c>
      <c r="H6523" s="113" t="s">
        <v>3254</v>
      </c>
      <c r="I6523" s="113" t="s">
        <v>549</v>
      </c>
      <c r="K6523" s="115">
        <v>36278</v>
      </c>
      <c r="L6523" s="113" t="s">
        <v>550</v>
      </c>
    </row>
    <row r="6524" spans="1:12" x14ac:dyDescent="0.2">
      <c r="A6524" s="113" t="s">
        <v>10491</v>
      </c>
      <c r="D6524" s="113" t="s">
        <v>551</v>
      </c>
      <c r="E6524" s="113">
        <f t="shared" si="101"/>
        <v>30700725</v>
      </c>
      <c r="F6524" s="113" t="s">
        <v>11571</v>
      </c>
      <c r="G6524" s="113" t="s">
        <v>5702</v>
      </c>
      <c r="H6524" s="113" t="s">
        <v>3254</v>
      </c>
      <c r="I6524" s="113" t="s">
        <v>552</v>
      </c>
    </row>
    <row r="6525" spans="1:12" x14ac:dyDescent="0.2">
      <c r="A6525" s="113" t="s">
        <v>10491</v>
      </c>
      <c r="D6525" s="113" t="s">
        <v>553</v>
      </c>
      <c r="E6525" s="113">
        <f t="shared" si="101"/>
        <v>30700727</v>
      </c>
      <c r="F6525" s="113" t="s">
        <v>11571</v>
      </c>
      <c r="G6525" s="113" t="s">
        <v>5702</v>
      </c>
      <c r="H6525" s="113" t="s">
        <v>3254</v>
      </c>
      <c r="I6525" s="113" t="s">
        <v>554</v>
      </c>
    </row>
    <row r="6526" spans="1:12" x14ac:dyDescent="0.2">
      <c r="A6526" s="113" t="s">
        <v>10491</v>
      </c>
      <c r="D6526" s="113" t="s">
        <v>555</v>
      </c>
      <c r="E6526" s="113">
        <f t="shared" si="101"/>
        <v>30700730</v>
      </c>
      <c r="F6526" s="113" t="s">
        <v>11571</v>
      </c>
      <c r="G6526" s="113" t="s">
        <v>5702</v>
      </c>
      <c r="H6526" s="113" t="s">
        <v>3254</v>
      </c>
      <c r="I6526" s="113" t="s">
        <v>556</v>
      </c>
    </row>
    <row r="6527" spans="1:12" x14ac:dyDescent="0.2">
      <c r="A6527" s="113" t="s">
        <v>10491</v>
      </c>
      <c r="D6527" s="113" t="s">
        <v>557</v>
      </c>
      <c r="E6527" s="113">
        <f t="shared" si="101"/>
        <v>30700734</v>
      </c>
      <c r="F6527" s="113" t="s">
        <v>11571</v>
      </c>
      <c r="G6527" s="113" t="s">
        <v>5702</v>
      </c>
      <c r="H6527" s="113" t="s">
        <v>3254</v>
      </c>
      <c r="I6527" s="113" t="s">
        <v>558</v>
      </c>
      <c r="J6527" s="115">
        <v>37302</v>
      </c>
    </row>
    <row r="6528" spans="1:12" x14ac:dyDescent="0.2">
      <c r="A6528" s="113" t="s">
        <v>10491</v>
      </c>
      <c r="D6528" s="113" t="s">
        <v>559</v>
      </c>
      <c r="E6528" s="113">
        <f t="shared" si="101"/>
        <v>30700735</v>
      </c>
      <c r="F6528" s="113" t="s">
        <v>11571</v>
      </c>
      <c r="G6528" s="113" t="s">
        <v>5702</v>
      </c>
      <c r="H6528" s="113" t="s">
        <v>3254</v>
      </c>
      <c r="I6528" s="113" t="s">
        <v>560</v>
      </c>
      <c r="J6528" s="115">
        <v>37302</v>
      </c>
    </row>
    <row r="6529" spans="1:10" x14ac:dyDescent="0.2">
      <c r="A6529" s="113" t="s">
        <v>10491</v>
      </c>
      <c r="D6529" s="113" t="s">
        <v>561</v>
      </c>
      <c r="E6529" s="113">
        <f t="shared" si="101"/>
        <v>30700736</v>
      </c>
      <c r="F6529" s="113" t="s">
        <v>11571</v>
      </c>
      <c r="G6529" s="113" t="s">
        <v>5702</v>
      </c>
      <c r="H6529" s="113" t="s">
        <v>3254</v>
      </c>
      <c r="I6529" s="113" t="s">
        <v>562</v>
      </c>
      <c r="J6529" s="115">
        <v>37302</v>
      </c>
    </row>
    <row r="6530" spans="1:10" x14ac:dyDescent="0.2">
      <c r="A6530" s="113" t="s">
        <v>10491</v>
      </c>
      <c r="D6530" s="113" t="s">
        <v>563</v>
      </c>
      <c r="E6530" s="113">
        <f t="shared" ref="E6530:E6593" si="102">VALUE(D6530)</f>
        <v>30700737</v>
      </c>
      <c r="F6530" s="113" t="s">
        <v>11571</v>
      </c>
      <c r="G6530" s="113" t="s">
        <v>5702</v>
      </c>
      <c r="H6530" s="113" t="s">
        <v>3254</v>
      </c>
      <c r="I6530" s="113" t="s">
        <v>564</v>
      </c>
      <c r="J6530" s="115">
        <v>37302</v>
      </c>
    </row>
    <row r="6531" spans="1:10" x14ac:dyDescent="0.2">
      <c r="A6531" s="113" t="s">
        <v>10491</v>
      </c>
      <c r="D6531" s="113" t="s">
        <v>565</v>
      </c>
      <c r="E6531" s="113">
        <f t="shared" si="102"/>
        <v>30700740</v>
      </c>
      <c r="F6531" s="113" t="s">
        <v>11571</v>
      </c>
      <c r="G6531" s="113" t="s">
        <v>5702</v>
      </c>
      <c r="H6531" s="113" t="s">
        <v>3254</v>
      </c>
      <c r="I6531" s="113" t="s">
        <v>566</v>
      </c>
    </row>
    <row r="6532" spans="1:10" x14ac:dyDescent="0.2">
      <c r="A6532" s="113" t="s">
        <v>10491</v>
      </c>
      <c r="D6532" s="113" t="s">
        <v>567</v>
      </c>
      <c r="E6532" s="113">
        <f t="shared" si="102"/>
        <v>30700744</v>
      </c>
      <c r="F6532" s="113" t="s">
        <v>11571</v>
      </c>
      <c r="G6532" s="113" t="s">
        <v>5702</v>
      </c>
      <c r="H6532" s="113" t="s">
        <v>3254</v>
      </c>
      <c r="I6532" s="113" t="s">
        <v>568</v>
      </c>
    </row>
    <row r="6533" spans="1:10" x14ac:dyDescent="0.2">
      <c r="A6533" s="113" t="s">
        <v>10491</v>
      </c>
      <c r="D6533" s="113" t="s">
        <v>569</v>
      </c>
      <c r="E6533" s="113">
        <f t="shared" si="102"/>
        <v>30700746</v>
      </c>
      <c r="F6533" s="113" t="s">
        <v>11571</v>
      </c>
      <c r="G6533" s="113" t="s">
        <v>5702</v>
      </c>
      <c r="H6533" s="113" t="s">
        <v>3254</v>
      </c>
      <c r="I6533" s="113" t="s">
        <v>570</v>
      </c>
    </row>
    <row r="6534" spans="1:10" x14ac:dyDescent="0.2">
      <c r="A6534" s="113" t="s">
        <v>10491</v>
      </c>
      <c r="D6534" s="113" t="s">
        <v>571</v>
      </c>
      <c r="E6534" s="113">
        <f t="shared" si="102"/>
        <v>30700747</v>
      </c>
      <c r="F6534" s="113" t="s">
        <v>11571</v>
      </c>
      <c r="G6534" s="113" t="s">
        <v>5702</v>
      </c>
      <c r="H6534" s="113" t="s">
        <v>3254</v>
      </c>
      <c r="I6534" s="113" t="s">
        <v>572</v>
      </c>
    </row>
    <row r="6535" spans="1:10" x14ac:dyDescent="0.2">
      <c r="A6535" s="113" t="s">
        <v>10491</v>
      </c>
      <c r="D6535" s="113" t="s">
        <v>573</v>
      </c>
      <c r="E6535" s="113">
        <f t="shared" si="102"/>
        <v>30700750</v>
      </c>
      <c r="F6535" s="113" t="s">
        <v>11571</v>
      </c>
      <c r="G6535" s="113" t="s">
        <v>5702</v>
      </c>
      <c r="H6535" s="113" t="s">
        <v>3254</v>
      </c>
      <c r="I6535" s="113" t="s">
        <v>574</v>
      </c>
    </row>
    <row r="6536" spans="1:10" x14ac:dyDescent="0.2">
      <c r="A6536" s="113" t="s">
        <v>10491</v>
      </c>
      <c r="D6536" s="113" t="s">
        <v>575</v>
      </c>
      <c r="E6536" s="113">
        <f t="shared" si="102"/>
        <v>30700752</v>
      </c>
      <c r="F6536" s="113" t="s">
        <v>11571</v>
      </c>
      <c r="G6536" s="113" t="s">
        <v>5702</v>
      </c>
      <c r="H6536" s="113" t="s">
        <v>3254</v>
      </c>
      <c r="I6536" s="113" t="s">
        <v>3338</v>
      </c>
      <c r="J6536" s="115">
        <v>37302</v>
      </c>
    </row>
    <row r="6537" spans="1:10" x14ac:dyDescent="0.2">
      <c r="A6537" s="113" t="s">
        <v>10491</v>
      </c>
      <c r="D6537" s="113" t="s">
        <v>3339</v>
      </c>
      <c r="E6537" s="113">
        <f t="shared" si="102"/>
        <v>30700753</v>
      </c>
      <c r="F6537" s="113" t="s">
        <v>11571</v>
      </c>
      <c r="G6537" s="113" t="s">
        <v>5702</v>
      </c>
      <c r="H6537" s="113" t="s">
        <v>3254</v>
      </c>
      <c r="I6537" s="113" t="s">
        <v>3340</v>
      </c>
      <c r="J6537" s="115">
        <v>37302</v>
      </c>
    </row>
    <row r="6538" spans="1:10" x14ac:dyDescent="0.2">
      <c r="A6538" s="113" t="s">
        <v>10491</v>
      </c>
      <c r="D6538" s="113" t="s">
        <v>3341</v>
      </c>
      <c r="E6538" s="113">
        <f t="shared" si="102"/>
        <v>30700756</v>
      </c>
      <c r="F6538" s="113" t="s">
        <v>11571</v>
      </c>
      <c r="G6538" s="113" t="s">
        <v>5702</v>
      </c>
      <c r="H6538" s="113" t="s">
        <v>3254</v>
      </c>
      <c r="I6538" s="113" t="s">
        <v>3342</v>
      </c>
      <c r="J6538" s="115">
        <v>37302</v>
      </c>
    </row>
    <row r="6539" spans="1:10" x14ac:dyDescent="0.2">
      <c r="A6539" s="113" t="s">
        <v>10491</v>
      </c>
      <c r="D6539" s="113" t="s">
        <v>3343</v>
      </c>
      <c r="E6539" s="113">
        <f t="shared" si="102"/>
        <v>30700757</v>
      </c>
      <c r="F6539" s="113" t="s">
        <v>11571</v>
      </c>
      <c r="G6539" s="113" t="s">
        <v>5702</v>
      </c>
      <c r="H6539" s="113" t="s">
        <v>3254</v>
      </c>
      <c r="I6539" s="113" t="s">
        <v>3344</v>
      </c>
      <c r="J6539" s="115">
        <v>37302</v>
      </c>
    </row>
    <row r="6540" spans="1:10" x14ac:dyDescent="0.2">
      <c r="A6540" s="113" t="s">
        <v>10491</v>
      </c>
      <c r="D6540" s="113" t="s">
        <v>3345</v>
      </c>
      <c r="E6540" s="113">
        <f t="shared" si="102"/>
        <v>30700760</v>
      </c>
      <c r="F6540" s="113" t="s">
        <v>11571</v>
      </c>
      <c r="G6540" s="113" t="s">
        <v>5702</v>
      </c>
      <c r="H6540" s="113" t="s">
        <v>3254</v>
      </c>
      <c r="I6540" s="113" t="s">
        <v>3346</v>
      </c>
    </row>
    <row r="6541" spans="1:10" x14ac:dyDescent="0.2">
      <c r="A6541" s="113" t="s">
        <v>10491</v>
      </c>
      <c r="D6541" s="113" t="s">
        <v>3347</v>
      </c>
      <c r="E6541" s="113">
        <f t="shared" si="102"/>
        <v>30700762</v>
      </c>
      <c r="F6541" s="113" t="s">
        <v>11571</v>
      </c>
      <c r="G6541" s="113" t="s">
        <v>5702</v>
      </c>
      <c r="H6541" s="113" t="s">
        <v>3254</v>
      </c>
      <c r="I6541" s="113" t="s">
        <v>3348</v>
      </c>
      <c r="J6541" s="115">
        <v>37302</v>
      </c>
    </row>
    <row r="6542" spans="1:10" x14ac:dyDescent="0.2">
      <c r="A6542" s="113" t="s">
        <v>10491</v>
      </c>
      <c r="D6542" s="113" t="s">
        <v>3349</v>
      </c>
      <c r="E6542" s="113">
        <f t="shared" si="102"/>
        <v>30700763</v>
      </c>
      <c r="F6542" s="113" t="s">
        <v>11571</v>
      </c>
      <c r="G6542" s="113" t="s">
        <v>5702</v>
      </c>
      <c r="H6542" s="113" t="s">
        <v>3254</v>
      </c>
      <c r="I6542" s="113" t="s">
        <v>3350</v>
      </c>
      <c r="J6542" s="115">
        <v>37302</v>
      </c>
    </row>
    <row r="6543" spans="1:10" x14ac:dyDescent="0.2">
      <c r="A6543" s="113" t="s">
        <v>10491</v>
      </c>
      <c r="D6543" s="113" t="s">
        <v>3351</v>
      </c>
      <c r="E6543" s="113">
        <f t="shared" si="102"/>
        <v>30700766</v>
      </c>
      <c r="F6543" s="113" t="s">
        <v>11571</v>
      </c>
      <c r="G6543" s="113" t="s">
        <v>5702</v>
      </c>
      <c r="H6543" s="113" t="s">
        <v>3254</v>
      </c>
      <c r="I6543" s="113" t="s">
        <v>3352</v>
      </c>
    </row>
    <row r="6544" spans="1:10" x14ac:dyDescent="0.2">
      <c r="A6544" s="113" t="s">
        <v>10491</v>
      </c>
      <c r="D6544" s="113" t="s">
        <v>3353</v>
      </c>
      <c r="E6544" s="113">
        <f t="shared" si="102"/>
        <v>30700767</v>
      </c>
      <c r="F6544" s="113" t="s">
        <v>11571</v>
      </c>
      <c r="G6544" s="113" t="s">
        <v>5702</v>
      </c>
      <c r="H6544" s="113" t="s">
        <v>3254</v>
      </c>
      <c r="I6544" s="113" t="s">
        <v>3354</v>
      </c>
    </row>
    <row r="6545" spans="1:10" x14ac:dyDescent="0.2">
      <c r="A6545" s="113" t="s">
        <v>10491</v>
      </c>
      <c r="D6545" s="113" t="s">
        <v>3355</v>
      </c>
      <c r="E6545" s="113">
        <f t="shared" si="102"/>
        <v>30700769</v>
      </c>
      <c r="F6545" s="113" t="s">
        <v>11571</v>
      </c>
      <c r="G6545" s="113" t="s">
        <v>5702</v>
      </c>
      <c r="H6545" s="113" t="s">
        <v>3254</v>
      </c>
      <c r="I6545" s="113" t="s">
        <v>3356</v>
      </c>
    </row>
    <row r="6546" spans="1:10" x14ac:dyDescent="0.2">
      <c r="A6546" s="113" t="s">
        <v>10491</v>
      </c>
      <c r="D6546" s="113" t="s">
        <v>3357</v>
      </c>
      <c r="E6546" s="113">
        <f t="shared" si="102"/>
        <v>30700770</v>
      </c>
      <c r="F6546" s="113" t="s">
        <v>11571</v>
      </c>
      <c r="G6546" s="113" t="s">
        <v>5702</v>
      </c>
      <c r="H6546" s="113" t="s">
        <v>3254</v>
      </c>
      <c r="I6546" s="113" t="s">
        <v>6078</v>
      </c>
    </row>
    <row r="6547" spans="1:10" x14ac:dyDescent="0.2">
      <c r="A6547" s="113" t="s">
        <v>10491</v>
      </c>
      <c r="D6547" s="113" t="s">
        <v>6079</v>
      </c>
      <c r="E6547" s="113">
        <f t="shared" si="102"/>
        <v>30700771</v>
      </c>
      <c r="F6547" s="113" t="s">
        <v>11571</v>
      </c>
      <c r="G6547" s="113" t="s">
        <v>5702</v>
      </c>
      <c r="H6547" s="113" t="s">
        <v>3254</v>
      </c>
      <c r="I6547" s="113" t="s">
        <v>6080</v>
      </c>
      <c r="J6547" s="115">
        <v>37302</v>
      </c>
    </row>
    <row r="6548" spans="1:10" x14ac:dyDescent="0.2">
      <c r="A6548" s="113" t="s">
        <v>10491</v>
      </c>
      <c r="D6548" s="113" t="s">
        <v>6081</v>
      </c>
      <c r="E6548" s="113">
        <f t="shared" si="102"/>
        <v>30700780</v>
      </c>
      <c r="F6548" s="113" t="s">
        <v>11571</v>
      </c>
      <c r="G6548" s="113" t="s">
        <v>5702</v>
      </c>
      <c r="H6548" s="113" t="s">
        <v>3254</v>
      </c>
      <c r="I6548" s="113" t="s">
        <v>6082</v>
      </c>
    </row>
    <row r="6549" spans="1:10" x14ac:dyDescent="0.2">
      <c r="A6549" s="113" t="s">
        <v>10491</v>
      </c>
      <c r="D6549" s="113" t="s">
        <v>6083</v>
      </c>
      <c r="E6549" s="113">
        <f t="shared" si="102"/>
        <v>30700781</v>
      </c>
      <c r="F6549" s="113" t="s">
        <v>11571</v>
      </c>
      <c r="G6549" s="113" t="s">
        <v>5702</v>
      </c>
      <c r="H6549" s="113" t="s">
        <v>3254</v>
      </c>
      <c r="I6549" s="113" t="s">
        <v>6084</v>
      </c>
    </row>
    <row r="6550" spans="1:10" x14ac:dyDescent="0.2">
      <c r="A6550" s="113" t="s">
        <v>10491</v>
      </c>
      <c r="D6550" s="113" t="s">
        <v>6085</v>
      </c>
      <c r="E6550" s="113">
        <f t="shared" si="102"/>
        <v>30700783</v>
      </c>
      <c r="F6550" s="113" t="s">
        <v>11571</v>
      </c>
      <c r="G6550" s="113" t="s">
        <v>5702</v>
      </c>
      <c r="H6550" s="113" t="s">
        <v>3254</v>
      </c>
      <c r="I6550" s="113" t="s">
        <v>6086</v>
      </c>
      <c r="J6550" s="115">
        <v>37302</v>
      </c>
    </row>
    <row r="6551" spans="1:10" x14ac:dyDescent="0.2">
      <c r="A6551" s="113" t="s">
        <v>10491</v>
      </c>
      <c r="D6551" s="113" t="s">
        <v>6087</v>
      </c>
      <c r="E6551" s="113">
        <f t="shared" si="102"/>
        <v>30700785</v>
      </c>
      <c r="F6551" s="113" t="s">
        <v>11571</v>
      </c>
      <c r="G6551" s="113" t="s">
        <v>5702</v>
      </c>
      <c r="H6551" s="113" t="s">
        <v>3254</v>
      </c>
      <c r="I6551" s="113" t="s">
        <v>6088</v>
      </c>
      <c r="J6551" s="115">
        <v>37302</v>
      </c>
    </row>
    <row r="6552" spans="1:10" x14ac:dyDescent="0.2">
      <c r="A6552" s="113" t="s">
        <v>10491</v>
      </c>
      <c r="D6552" s="113" t="s">
        <v>6089</v>
      </c>
      <c r="E6552" s="113">
        <f t="shared" si="102"/>
        <v>30700788</v>
      </c>
      <c r="F6552" s="113" t="s">
        <v>11571</v>
      </c>
      <c r="G6552" s="113" t="s">
        <v>5702</v>
      </c>
      <c r="H6552" s="113" t="s">
        <v>3254</v>
      </c>
      <c r="I6552" s="113" t="s">
        <v>3358</v>
      </c>
      <c r="J6552" s="115">
        <v>37302</v>
      </c>
    </row>
    <row r="6553" spans="1:10" x14ac:dyDescent="0.2">
      <c r="A6553" s="113" t="s">
        <v>10491</v>
      </c>
      <c r="D6553" s="113" t="s">
        <v>3359</v>
      </c>
      <c r="E6553" s="113">
        <f t="shared" si="102"/>
        <v>30700789</v>
      </c>
      <c r="F6553" s="113" t="s">
        <v>11571</v>
      </c>
      <c r="G6553" s="113" t="s">
        <v>5702</v>
      </c>
      <c r="H6553" s="113" t="s">
        <v>3254</v>
      </c>
      <c r="I6553" s="113" t="s">
        <v>3360</v>
      </c>
      <c r="J6553" s="115">
        <v>37302</v>
      </c>
    </row>
    <row r="6554" spans="1:10" x14ac:dyDescent="0.2">
      <c r="A6554" s="113" t="s">
        <v>10491</v>
      </c>
      <c r="D6554" s="113" t="s">
        <v>3361</v>
      </c>
      <c r="E6554" s="113">
        <f t="shared" si="102"/>
        <v>30700790</v>
      </c>
      <c r="F6554" s="113" t="s">
        <v>11571</v>
      </c>
      <c r="G6554" s="113" t="s">
        <v>5702</v>
      </c>
      <c r="H6554" s="113" t="s">
        <v>3254</v>
      </c>
      <c r="I6554" s="113" t="s">
        <v>3362</v>
      </c>
      <c r="J6554" s="115">
        <v>37302</v>
      </c>
    </row>
    <row r="6555" spans="1:10" x14ac:dyDescent="0.2">
      <c r="A6555" s="113" t="s">
        <v>10491</v>
      </c>
      <c r="D6555" s="113" t="s">
        <v>3363</v>
      </c>
      <c r="E6555" s="113">
        <f t="shared" si="102"/>
        <v>30700791</v>
      </c>
      <c r="F6555" s="113" t="s">
        <v>11571</v>
      </c>
      <c r="G6555" s="113" t="s">
        <v>5702</v>
      </c>
      <c r="H6555" s="113" t="s">
        <v>3254</v>
      </c>
      <c r="I6555" s="113" t="s">
        <v>3364</v>
      </c>
      <c r="J6555" s="115">
        <v>37302</v>
      </c>
    </row>
    <row r="6556" spans="1:10" x14ac:dyDescent="0.2">
      <c r="A6556" s="113" t="s">
        <v>10491</v>
      </c>
      <c r="D6556" s="113" t="s">
        <v>3365</v>
      </c>
      <c r="E6556" s="113">
        <f t="shared" si="102"/>
        <v>30700792</v>
      </c>
      <c r="F6556" s="113" t="s">
        <v>11571</v>
      </c>
      <c r="G6556" s="113" t="s">
        <v>5702</v>
      </c>
      <c r="H6556" s="113" t="s">
        <v>3254</v>
      </c>
      <c r="I6556" s="113" t="s">
        <v>3366</v>
      </c>
      <c r="J6556" s="115">
        <v>37302</v>
      </c>
    </row>
    <row r="6557" spans="1:10" x14ac:dyDescent="0.2">
      <c r="A6557" s="113" t="s">
        <v>10491</v>
      </c>
      <c r="D6557" s="113" t="s">
        <v>3367</v>
      </c>
      <c r="E6557" s="113">
        <f t="shared" si="102"/>
        <v>30700793</v>
      </c>
      <c r="F6557" s="113" t="s">
        <v>11571</v>
      </c>
      <c r="G6557" s="113" t="s">
        <v>5702</v>
      </c>
      <c r="H6557" s="113" t="s">
        <v>3254</v>
      </c>
      <c r="I6557" s="113" t="s">
        <v>3368</v>
      </c>
      <c r="J6557" s="115">
        <v>37302</v>
      </c>
    </row>
    <row r="6558" spans="1:10" x14ac:dyDescent="0.2">
      <c r="A6558" s="113" t="s">
        <v>10491</v>
      </c>
      <c r="B6558" s="116" t="s">
        <v>10411</v>
      </c>
      <c r="C6558" s="113" t="s">
        <v>6107</v>
      </c>
      <c r="D6558" s="113" t="s">
        <v>6108</v>
      </c>
      <c r="E6558" s="113">
        <f t="shared" si="102"/>
        <v>30700798</v>
      </c>
      <c r="F6558" s="113" t="s">
        <v>11571</v>
      </c>
      <c r="G6558" s="113" t="s">
        <v>5702</v>
      </c>
      <c r="H6558" s="113" t="s">
        <v>3254</v>
      </c>
      <c r="I6558" s="113" t="s">
        <v>7789</v>
      </c>
    </row>
    <row r="6559" spans="1:10" x14ac:dyDescent="0.2">
      <c r="A6559" s="113" t="s">
        <v>10491</v>
      </c>
      <c r="D6559" s="113" t="s">
        <v>6107</v>
      </c>
      <c r="E6559" s="113">
        <f t="shared" si="102"/>
        <v>30700799</v>
      </c>
      <c r="F6559" s="113" t="s">
        <v>11571</v>
      </c>
      <c r="G6559" s="113" t="s">
        <v>5702</v>
      </c>
      <c r="H6559" s="113" t="s">
        <v>3254</v>
      </c>
      <c r="I6559" s="113" t="s">
        <v>7789</v>
      </c>
    </row>
    <row r="6560" spans="1:10" x14ac:dyDescent="0.2">
      <c r="A6560" s="113" t="s">
        <v>10491</v>
      </c>
      <c r="D6560" s="113" t="s">
        <v>6109</v>
      </c>
      <c r="E6560" s="113">
        <f t="shared" si="102"/>
        <v>30700801</v>
      </c>
      <c r="F6560" s="113" t="s">
        <v>11571</v>
      </c>
      <c r="G6560" s="113" t="s">
        <v>5702</v>
      </c>
      <c r="H6560" s="113" t="s">
        <v>6110</v>
      </c>
      <c r="I6560" s="113" t="s">
        <v>6111</v>
      </c>
    </row>
    <row r="6561" spans="1:12" x14ac:dyDescent="0.2">
      <c r="A6561" s="113" t="s">
        <v>10491</v>
      </c>
      <c r="D6561" s="113" t="s">
        <v>6112</v>
      </c>
      <c r="E6561" s="113">
        <f t="shared" si="102"/>
        <v>30700802</v>
      </c>
      <c r="F6561" s="113" t="s">
        <v>11571</v>
      </c>
      <c r="G6561" s="113" t="s">
        <v>5702</v>
      </c>
      <c r="H6561" s="113" t="s">
        <v>6110</v>
      </c>
      <c r="I6561" s="113" t="s">
        <v>6113</v>
      </c>
    </row>
    <row r="6562" spans="1:12" x14ac:dyDescent="0.2">
      <c r="A6562" s="113" t="s">
        <v>10491</v>
      </c>
      <c r="D6562" s="113" t="s">
        <v>6114</v>
      </c>
      <c r="E6562" s="113">
        <f t="shared" si="102"/>
        <v>30700803</v>
      </c>
      <c r="F6562" s="113" t="s">
        <v>11571</v>
      </c>
      <c r="G6562" s="113" t="s">
        <v>5702</v>
      </c>
      <c r="H6562" s="113" t="s">
        <v>6110</v>
      </c>
      <c r="I6562" s="113" t="s">
        <v>6115</v>
      </c>
    </row>
    <row r="6563" spans="1:12" x14ac:dyDescent="0.2">
      <c r="A6563" s="113" t="s">
        <v>10491</v>
      </c>
      <c r="D6563" s="113" t="s">
        <v>6116</v>
      </c>
      <c r="E6563" s="113">
        <f t="shared" si="102"/>
        <v>30700804</v>
      </c>
      <c r="F6563" s="113" t="s">
        <v>11571</v>
      </c>
      <c r="G6563" s="113" t="s">
        <v>5702</v>
      </c>
      <c r="H6563" s="113" t="s">
        <v>6110</v>
      </c>
      <c r="I6563" s="113" t="s">
        <v>6117</v>
      </c>
      <c r="K6563" s="115"/>
      <c r="L6563" s="113"/>
    </row>
    <row r="6564" spans="1:12" x14ac:dyDescent="0.2">
      <c r="A6564" s="113" t="s">
        <v>10491</v>
      </c>
      <c r="D6564" s="113" t="s">
        <v>6118</v>
      </c>
      <c r="E6564" s="113">
        <f t="shared" si="102"/>
        <v>30700805</v>
      </c>
      <c r="F6564" s="113" t="s">
        <v>11571</v>
      </c>
      <c r="G6564" s="113" t="s">
        <v>5702</v>
      </c>
      <c r="H6564" s="113" t="s">
        <v>6110</v>
      </c>
      <c r="I6564" s="113" t="s">
        <v>6119</v>
      </c>
      <c r="K6564" s="115"/>
      <c r="L6564" s="113"/>
    </row>
    <row r="6565" spans="1:12" x14ac:dyDescent="0.2">
      <c r="A6565" s="113" t="s">
        <v>10491</v>
      </c>
      <c r="D6565" s="113" t="s">
        <v>6120</v>
      </c>
      <c r="E6565" s="113">
        <f t="shared" si="102"/>
        <v>30700806</v>
      </c>
      <c r="F6565" s="113" t="s">
        <v>11571</v>
      </c>
      <c r="G6565" s="113" t="s">
        <v>5702</v>
      </c>
      <c r="H6565" s="113" t="s">
        <v>6110</v>
      </c>
      <c r="I6565" s="113" t="s">
        <v>6121</v>
      </c>
      <c r="K6565" s="115"/>
      <c r="L6565" s="113"/>
    </row>
    <row r="6566" spans="1:12" x14ac:dyDescent="0.2">
      <c r="A6566" s="113" t="s">
        <v>10491</v>
      </c>
      <c r="D6566" s="113" t="s">
        <v>6122</v>
      </c>
      <c r="E6566" s="113">
        <f t="shared" si="102"/>
        <v>30700807</v>
      </c>
      <c r="F6566" s="113" t="s">
        <v>11571</v>
      </c>
      <c r="G6566" s="113" t="s">
        <v>5702</v>
      </c>
      <c r="H6566" s="113" t="s">
        <v>6110</v>
      </c>
      <c r="I6566" s="113" t="s">
        <v>6123</v>
      </c>
    </row>
    <row r="6567" spans="1:12" x14ac:dyDescent="0.2">
      <c r="A6567" s="113" t="s">
        <v>10491</v>
      </c>
      <c r="D6567" s="113" t="s">
        <v>6124</v>
      </c>
      <c r="E6567" s="113">
        <f t="shared" si="102"/>
        <v>30700808</v>
      </c>
      <c r="F6567" s="113" t="s">
        <v>11571</v>
      </c>
      <c r="G6567" s="113" t="s">
        <v>5702</v>
      </c>
      <c r="H6567" s="113" t="s">
        <v>6110</v>
      </c>
      <c r="I6567" s="113" t="s">
        <v>6125</v>
      </c>
    </row>
    <row r="6568" spans="1:12" x14ac:dyDescent="0.2">
      <c r="A6568" s="113" t="s">
        <v>10491</v>
      </c>
      <c r="D6568" s="113" t="s">
        <v>6126</v>
      </c>
      <c r="E6568" s="113">
        <f t="shared" si="102"/>
        <v>30700820</v>
      </c>
      <c r="F6568" s="113" t="s">
        <v>11571</v>
      </c>
      <c r="G6568" s="113" t="s">
        <v>5702</v>
      </c>
      <c r="H6568" s="113" t="s">
        <v>6110</v>
      </c>
      <c r="I6568" s="113" t="s">
        <v>9012</v>
      </c>
    </row>
    <row r="6569" spans="1:12" x14ac:dyDescent="0.2">
      <c r="A6569" s="113" t="s">
        <v>10491</v>
      </c>
      <c r="D6569" s="113" t="s">
        <v>9013</v>
      </c>
      <c r="E6569" s="113">
        <f t="shared" si="102"/>
        <v>30700821</v>
      </c>
      <c r="F6569" s="113" t="s">
        <v>11571</v>
      </c>
      <c r="G6569" s="113" t="s">
        <v>5702</v>
      </c>
      <c r="H6569" s="113" t="s">
        <v>6110</v>
      </c>
      <c r="I6569" s="113" t="s">
        <v>9014</v>
      </c>
    </row>
    <row r="6570" spans="1:12" x14ac:dyDescent="0.2">
      <c r="A6570" s="113" t="s">
        <v>10491</v>
      </c>
      <c r="D6570" s="113" t="s">
        <v>9015</v>
      </c>
      <c r="E6570" s="113">
        <f t="shared" si="102"/>
        <v>30700822</v>
      </c>
      <c r="F6570" s="113" t="s">
        <v>11571</v>
      </c>
      <c r="G6570" s="113" t="s">
        <v>5702</v>
      </c>
      <c r="H6570" s="113" t="s">
        <v>6110</v>
      </c>
      <c r="I6570" s="113" t="s">
        <v>9016</v>
      </c>
    </row>
    <row r="6571" spans="1:12" x14ac:dyDescent="0.2">
      <c r="A6571" s="113" t="s">
        <v>10491</v>
      </c>
      <c r="D6571" s="113" t="s">
        <v>9017</v>
      </c>
      <c r="E6571" s="113">
        <f t="shared" si="102"/>
        <v>30700895</v>
      </c>
      <c r="F6571" s="113" t="s">
        <v>11571</v>
      </c>
      <c r="G6571" s="113" t="s">
        <v>5702</v>
      </c>
      <c r="H6571" s="113" t="s">
        <v>6110</v>
      </c>
      <c r="I6571" s="113" t="s">
        <v>9018</v>
      </c>
    </row>
    <row r="6572" spans="1:12" x14ac:dyDescent="0.2">
      <c r="A6572" s="113" t="s">
        <v>10491</v>
      </c>
      <c r="D6572" s="113" t="s">
        <v>9019</v>
      </c>
      <c r="E6572" s="113">
        <f t="shared" si="102"/>
        <v>30700896</v>
      </c>
      <c r="F6572" s="113" t="s">
        <v>11571</v>
      </c>
      <c r="G6572" s="113" t="s">
        <v>5702</v>
      </c>
      <c r="H6572" s="113" t="s">
        <v>6110</v>
      </c>
      <c r="I6572" s="113" t="s">
        <v>7789</v>
      </c>
    </row>
    <row r="6573" spans="1:12" x14ac:dyDescent="0.2">
      <c r="A6573" s="113" t="s">
        <v>10491</v>
      </c>
      <c r="D6573" s="113" t="s">
        <v>9020</v>
      </c>
      <c r="E6573" s="113">
        <f t="shared" si="102"/>
        <v>30700897</v>
      </c>
      <c r="F6573" s="113" t="s">
        <v>11571</v>
      </c>
      <c r="G6573" s="113" t="s">
        <v>5702</v>
      </c>
      <c r="H6573" s="113" t="s">
        <v>6110</v>
      </c>
      <c r="I6573" s="113" t="s">
        <v>7789</v>
      </c>
    </row>
    <row r="6574" spans="1:12" x14ac:dyDescent="0.2">
      <c r="A6574" s="113" t="s">
        <v>10491</v>
      </c>
      <c r="D6574" s="113" t="s">
        <v>9021</v>
      </c>
      <c r="E6574" s="113">
        <f t="shared" si="102"/>
        <v>30700898</v>
      </c>
      <c r="F6574" s="113" t="s">
        <v>11571</v>
      </c>
      <c r="G6574" s="113" t="s">
        <v>5702</v>
      </c>
      <c r="H6574" s="113" t="s">
        <v>6110</v>
      </c>
      <c r="I6574" s="113" t="s">
        <v>7789</v>
      </c>
    </row>
    <row r="6575" spans="1:12" x14ac:dyDescent="0.2">
      <c r="A6575" s="113" t="s">
        <v>10491</v>
      </c>
      <c r="D6575" s="113" t="s">
        <v>9022</v>
      </c>
      <c r="E6575" s="113">
        <f t="shared" si="102"/>
        <v>30700899</v>
      </c>
      <c r="F6575" s="113" t="s">
        <v>11571</v>
      </c>
      <c r="G6575" s="113" t="s">
        <v>5702</v>
      </c>
      <c r="H6575" s="113" t="s">
        <v>6110</v>
      </c>
      <c r="I6575" s="113" t="s">
        <v>7789</v>
      </c>
    </row>
    <row r="6576" spans="1:12" x14ac:dyDescent="0.2">
      <c r="A6576" s="113" t="s">
        <v>10491</v>
      </c>
      <c r="D6576" s="113" t="s">
        <v>9023</v>
      </c>
      <c r="E6576" s="113">
        <f t="shared" si="102"/>
        <v>30700921</v>
      </c>
      <c r="F6576" s="113" t="s">
        <v>11571</v>
      </c>
      <c r="G6576" s="113" t="s">
        <v>5702</v>
      </c>
      <c r="H6576" s="113" t="s">
        <v>9024</v>
      </c>
      <c r="I6576" s="113" t="s">
        <v>9025</v>
      </c>
      <c r="K6576" s="115"/>
      <c r="L6576" s="113"/>
    </row>
    <row r="6577" spans="1:12" x14ac:dyDescent="0.2">
      <c r="A6577" s="113" t="s">
        <v>10491</v>
      </c>
      <c r="D6577" s="113" t="s">
        <v>9026</v>
      </c>
      <c r="E6577" s="113">
        <f t="shared" si="102"/>
        <v>30700923</v>
      </c>
      <c r="F6577" s="113" t="s">
        <v>11571</v>
      </c>
      <c r="G6577" s="113" t="s">
        <v>5702</v>
      </c>
      <c r="H6577" s="113" t="s">
        <v>9024</v>
      </c>
      <c r="I6577" s="113" t="s">
        <v>9027</v>
      </c>
      <c r="J6577" s="115">
        <v>38036</v>
      </c>
    </row>
    <row r="6578" spans="1:12" x14ac:dyDescent="0.2">
      <c r="A6578" s="113" t="s">
        <v>10491</v>
      </c>
      <c r="D6578" s="113" t="s">
        <v>9028</v>
      </c>
      <c r="E6578" s="113">
        <f t="shared" si="102"/>
        <v>30700925</v>
      </c>
      <c r="F6578" s="113" t="s">
        <v>11571</v>
      </c>
      <c r="G6578" s="113" t="s">
        <v>5702</v>
      </c>
      <c r="H6578" s="113" t="s">
        <v>9024</v>
      </c>
      <c r="I6578" s="113" t="s">
        <v>9029</v>
      </c>
      <c r="K6578" s="115"/>
      <c r="L6578" s="113"/>
    </row>
    <row r="6579" spans="1:12" x14ac:dyDescent="0.2">
      <c r="A6579" s="113" t="s">
        <v>10491</v>
      </c>
      <c r="D6579" s="113" t="s">
        <v>9030</v>
      </c>
      <c r="E6579" s="113">
        <f t="shared" si="102"/>
        <v>30700927</v>
      </c>
      <c r="F6579" s="113" t="s">
        <v>11571</v>
      </c>
      <c r="G6579" s="113" t="s">
        <v>5702</v>
      </c>
      <c r="H6579" s="113" t="s">
        <v>9024</v>
      </c>
      <c r="I6579" s="113" t="s">
        <v>9031</v>
      </c>
      <c r="J6579" s="115">
        <v>38036</v>
      </c>
    </row>
    <row r="6580" spans="1:12" x14ac:dyDescent="0.2">
      <c r="A6580" s="113" t="s">
        <v>10491</v>
      </c>
      <c r="D6580" s="113" t="s">
        <v>9032</v>
      </c>
      <c r="E6580" s="113">
        <f t="shared" si="102"/>
        <v>30700931</v>
      </c>
      <c r="F6580" s="113" t="s">
        <v>11571</v>
      </c>
      <c r="G6580" s="113" t="s">
        <v>5702</v>
      </c>
      <c r="H6580" s="113" t="s">
        <v>9024</v>
      </c>
      <c r="I6580" s="113" t="s">
        <v>9033</v>
      </c>
      <c r="K6580" s="115"/>
      <c r="L6580" s="113"/>
    </row>
    <row r="6581" spans="1:12" x14ac:dyDescent="0.2">
      <c r="A6581" s="113" t="s">
        <v>10491</v>
      </c>
      <c r="D6581" s="113" t="s">
        <v>9034</v>
      </c>
      <c r="E6581" s="113">
        <f t="shared" si="102"/>
        <v>30700932</v>
      </c>
      <c r="F6581" s="113" t="s">
        <v>11571</v>
      </c>
      <c r="G6581" s="113" t="s">
        <v>5702</v>
      </c>
      <c r="H6581" s="113" t="s">
        <v>9024</v>
      </c>
      <c r="I6581" s="113" t="s">
        <v>9035</v>
      </c>
      <c r="J6581" s="115">
        <v>38036</v>
      </c>
    </row>
    <row r="6582" spans="1:12" x14ac:dyDescent="0.2">
      <c r="A6582" s="113" t="s">
        <v>10491</v>
      </c>
      <c r="D6582" s="113" t="s">
        <v>9036</v>
      </c>
      <c r="E6582" s="113">
        <f t="shared" si="102"/>
        <v>30700933</v>
      </c>
      <c r="F6582" s="113" t="s">
        <v>11571</v>
      </c>
      <c r="G6582" s="113" t="s">
        <v>5702</v>
      </c>
      <c r="H6582" s="113" t="s">
        <v>9024</v>
      </c>
      <c r="I6582" s="113" t="s">
        <v>9037</v>
      </c>
      <c r="J6582" s="115">
        <v>38036</v>
      </c>
    </row>
    <row r="6583" spans="1:12" x14ac:dyDescent="0.2">
      <c r="A6583" s="113" t="s">
        <v>10491</v>
      </c>
      <c r="D6583" s="113" t="s">
        <v>9038</v>
      </c>
      <c r="E6583" s="113">
        <f t="shared" si="102"/>
        <v>30700935</v>
      </c>
      <c r="F6583" s="113" t="s">
        <v>11571</v>
      </c>
      <c r="G6583" s="113" t="s">
        <v>5702</v>
      </c>
      <c r="H6583" s="113" t="s">
        <v>9024</v>
      </c>
      <c r="I6583" s="113" t="s">
        <v>9039</v>
      </c>
      <c r="K6583" s="115"/>
      <c r="L6583" s="113"/>
    </row>
    <row r="6584" spans="1:12" x14ac:dyDescent="0.2">
      <c r="A6584" s="113" t="s">
        <v>10491</v>
      </c>
      <c r="D6584" s="113" t="s">
        <v>9040</v>
      </c>
      <c r="E6584" s="113">
        <f t="shared" si="102"/>
        <v>30700936</v>
      </c>
      <c r="F6584" s="113" t="s">
        <v>11571</v>
      </c>
      <c r="G6584" s="113" t="s">
        <v>5702</v>
      </c>
      <c r="H6584" s="113" t="s">
        <v>9024</v>
      </c>
      <c r="I6584" s="113" t="s">
        <v>9041</v>
      </c>
      <c r="J6584" s="115">
        <v>38036</v>
      </c>
    </row>
    <row r="6585" spans="1:12" x14ac:dyDescent="0.2">
      <c r="A6585" s="113" t="s">
        <v>10491</v>
      </c>
      <c r="D6585" s="113" t="s">
        <v>9042</v>
      </c>
      <c r="E6585" s="113">
        <f t="shared" si="102"/>
        <v>30700937</v>
      </c>
      <c r="F6585" s="113" t="s">
        <v>11571</v>
      </c>
      <c r="G6585" s="113" t="s">
        <v>5702</v>
      </c>
      <c r="H6585" s="113" t="s">
        <v>9024</v>
      </c>
      <c r="I6585" s="113" t="s">
        <v>9043</v>
      </c>
      <c r="J6585" s="115">
        <v>38036</v>
      </c>
    </row>
    <row r="6586" spans="1:12" x14ac:dyDescent="0.2">
      <c r="A6586" s="113" t="s">
        <v>10491</v>
      </c>
      <c r="D6586" s="113" t="s">
        <v>9044</v>
      </c>
      <c r="E6586" s="113">
        <f t="shared" si="102"/>
        <v>30700939</v>
      </c>
      <c r="F6586" s="113" t="s">
        <v>11571</v>
      </c>
      <c r="G6586" s="113" t="s">
        <v>5702</v>
      </c>
      <c r="H6586" s="113" t="s">
        <v>9024</v>
      </c>
      <c r="I6586" s="113" t="s">
        <v>9045</v>
      </c>
      <c r="K6586" s="115"/>
      <c r="L6586" s="113"/>
    </row>
    <row r="6587" spans="1:12" x14ac:dyDescent="0.2">
      <c r="A6587" s="113" t="s">
        <v>10491</v>
      </c>
      <c r="D6587" s="113" t="s">
        <v>9046</v>
      </c>
      <c r="E6587" s="113">
        <f t="shared" si="102"/>
        <v>30700940</v>
      </c>
      <c r="F6587" s="113" t="s">
        <v>11571</v>
      </c>
      <c r="G6587" s="113" t="s">
        <v>5702</v>
      </c>
      <c r="H6587" s="113" t="s">
        <v>9024</v>
      </c>
      <c r="I6587" s="113" t="s">
        <v>9047</v>
      </c>
      <c r="J6587" s="115">
        <v>37484</v>
      </c>
      <c r="K6587" s="115">
        <v>38037</v>
      </c>
      <c r="L6587" s="113" t="s">
        <v>9048</v>
      </c>
    </row>
    <row r="6588" spans="1:12" x14ac:dyDescent="0.2">
      <c r="A6588" s="113" t="s">
        <v>10491</v>
      </c>
      <c r="D6588" s="113" t="s">
        <v>9049</v>
      </c>
      <c r="E6588" s="113">
        <f t="shared" si="102"/>
        <v>30700950</v>
      </c>
      <c r="F6588" s="113" t="s">
        <v>11571</v>
      </c>
      <c r="G6588" s="113" t="s">
        <v>5702</v>
      </c>
      <c r="H6588" s="113" t="s">
        <v>9024</v>
      </c>
      <c r="I6588" s="113" t="s">
        <v>9050</v>
      </c>
      <c r="K6588" s="115"/>
      <c r="L6588" s="113"/>
    </row>
    <row r="6589" spans="1:12" x14ac:dyDescent="0.2">
      <c r="A6589" s="113" t="s">
        <v>10491</v>
      </c>
      <c r="D6589" s="113" t="s">
        <v>9051</v>
      </c>
      <c r="E6589" s="113">
        <f t="shared" si="102"/>
        <v>30700960</v>
      </c>
      <c r="F6589" s="113" t="s">
        <v>11571</v>
      </c>
      <c r="G6589" s="113" t="s">
        <v>5702</v>
      </c>
      <c r="H6589" s="113" t="s">
        <v>9024</v>
      </c>
      <c r="I6589" s="113" t="s">
        <v>9052</v>
      </c>
      <c r="K6589" s="115"/>
      <c r="L6589" s="113"/>
    </row>
    <row r="6590" spans="1:12" x14ac:dyDescent="0.2">
      <c r="A6590" s="113" t="s">
        <v>10491</v>
      </c>
      <c r="D6590" s="113" t="s">
        <v>9053</v>
      </c>
      <c r="E6590" s="113">
        <f t="shared" si="102"/>
        <v>30700971</v>
      </c>
      <c r="F6590" s="113" t="s">
        <v>11571</v>
      </c>
      <c r="G6590" s="113" t="s">
        <v>5702</v>
      </c>
      <c r="H6590" s="113" t="s">
        <v>9024</v>
      </c>
      <c r="I6590" s="113" t="s">
        <v>9054</v>
      </c>
      <c r="K6590" s="115"/>
      <c r="L6590" s="113"/>
    </row>
    <row r="6591" spans="1:12" x14ac:dyDescent="0.2">
      <c r="A6591" s="113" t="s">
        <v>10491</v>
      </c>
      <c r="D6591" s="113" t="s">
        <v>9055</v>
      </c>
      <c r="E6591" s="113">
        <f t="shared" si="102"/>
        <v>30700980</v>
      </c>
      <c r="F6591" s="113" t="s">
        <v>11571</v>
      </c>
      <c r="G6591" s="113" t="s">
        <v>5702</v>
      </c>
      <c r="H6591" s="113" t="s">
        <v>9024</v>
      </c>
      <c r="I6591" s="113" t="s">
        <v>9056</v>
      </c>
      <c r="J6591" s="115">
        <v>38036</v>
      </c>
    </row>
    <row r="6592" spans="1:12" x14ac:dyDescent="0.2">
      <c r="A6592" s="113" t="s">
        <v>10491</v>
      </c>
      <c r="D6592" s="113" t="s">
        <v>9057</v>
      </c>
      <c r="E6592" s="113">
        <f t="shared" si="102"/>
        <v>30700981</v>
      </c>
      <c r="F6592" s="113" t="s">
        <v>11571</v>
      </c>
      <c r="G6592" s="113" t="s">
        <v>5702</v>
      </c>
      <c r="H6592" s="113" t="s">
        <v>9024</v>
      </c>
      <c r="I6592" s="113" t="s">
        <v>9058</v>
      </c>
      <c r="J6592" s="115">
        <v>38036</v>
      </c>
    </row>
    <row r="6593" spans="1:12" x14ac:dyDescent="0.2">
      <c r="A6593" s="113" t="s">
        <v>10491</v>
      </c>
      <c r="D6593" s="113" t="s">
        <v>9059</v>
      </c>
      <c r="E6593" s="113">
        <f t="shared" si="102"/>
        <v>30700982</v>
      </c>
      <c r="F6593" s="113" t="s">
        <v>11571</v>
      </c>
      <c r="G6593" s="113" t="s">
        <v>5702</v>
      </c>
      <c r="H6593" s="113" t="s">
        <v>9024</v>
      </c>
      <c r="I6593" s="113" t="s">
        <v>9060</v>
      </c>
      <c r="J6593" s="115">
        <v>38036</v>
      </c>
    </row>
    <row r="6594" spans="1:12" x14ac:dyDescent="0.2">
      <c r="A6594" s="113" t="s">
        <v>10491</v>
      </c>
      <c r="D6594" s="113" t="s">
        <v>9061</v>
      </c>
      <c r="E6594" s="113">
        <f t="shared" ref="E6594:E6657" si="103">VALUE(D6594)</f>
        <v>30700983</v>
      </c>
      <c r="F6594" s="113" t="s">
        <v>11571</v>
      </c>
      <c r="G6594" s="113" t="s">
        <v>5702</v>
      </c>
      <c r="H6594" s="113" t="s">
        <v>9024</v>
      </c>
      <c r="I6594" s="113" t="s">
        <v>9062</v>
      </c>
      <c r="J6594" s="115">
        <v>38036</v>
      </c>
    </row>
    <row r="6595" spans="1:12" x14ac:dyDescent="0.2">
      <c r="A6595" s="113" t="s">
        <v>10491</v>
      </c>
      <c r="D6595" s="113" t="s">
        <v>9063</v>
      </c>
      <c r="E6595" s="113">
        <f t="shared" si="103"/>
        <v>30700984</v>
      </c>
      <c r="F6595" s="113" t="s">
        <v>11571</v>
      </c>
      <c r="G6595" s="113" t="s">
        <v>5702</v>
      </c>
      <c r="H6595" s="113" t="s">
        <v>9024</v>
      </c>
      <c r="I6595" s="113" t="s">
        <v>9064</v>
      </c>
      <c r="J6595" s="115">
        <v>38036</v>
      </c>
    </row>
    <row r="6596" spans="1:12" x14ac:dyDescent="0.2">
      <c r="A6596" s="113" t="s">
        <v>10491</v>
      </c>
      <c r="D6596" s="113" t="s">
        <v>9065</v>
      </c>
      <c r="E6596" s="113">
        <f t="shared" si="103"/>
        <v>30701001</v>
      </c>
      <c r="F6596" s="113" t="s">
        <v>11571</v>
      </c>
      <c r="G6596" s="113" t="s">
        <v>5702</v>
      </c>
      <c r="H6596" s="113" t="s">
        <v>9066</v>
      </c>
      <c r="I6596" s="113" t="s">
        <v>9067</v>
      </c>
    </row>
    <row r="6597" spans="1:12" x14ac:dyDescent="0.2">
      <c r="A6597" s="113" t="s">
        <v>10491</v>
      </c>
      <c r="D6597" s="113" t="s">
        <v>9068</v>
      </c>
      <c r="E6597" s="113">
        <f t="shared" si="103"/>
        <v>30701008</v>
      </c>
      <c r="F6597" s="113" t="s">
        <v>11571</v>
      </c>
      <c r="G6597" s="113" t="s">
        <v>5702</v>
      </c>
      <c r="H6597" s="113" t="s">
        <v>9066</v>
      </c>
      <c r="I6597" s="113" t="s">
        <v>9069</v>
      </c>
    </row>
    <row r="6598" spans="1:12" x14ac:dyDescent="0.2">
      <c r="A6598" s="113" t="s">
        <v>10491</v>
      </c>
      <c r="D6598" s="113" t="s">
        <v>9070</v>
      </c>
      <c r="E6598" s="113">
        <f t="shared" si="103"/>
        <v>30701009</v>
      </c>
      <c r="F6598" s="113" t="s">
        <v>11571</v>
      </c>
      <c r="G6598" s="113" t="s">
        <v>5702</v>
      </c>
      <c r="H6598" s="113" t="s">
        <v>9066</v>
      </c>
      <c r="I6598" s="113" t="s">
        <v>9071</v>
      </c>
      <c r="J6598" s="115">
        <v>38036</v>
      </c>
    </row>
    <row r="6599" spans="1:12" x14ac:dyDescent="0.2">
      <c r="A6599" s="113" t="s">
        <v>10491</v>
      </c>
      <c r="D6599" s="113" t="s">
        <v>9072</v>
      </c>
      <c r="E6599" s="113">
        <f t="shared" si="103"/>
        <v>30701010</v>
      </c>
      <c r="F6599" s="113" t="s">
        <v>11571</v>
      </c>
      <c r="G6599" s="113" t="s">
        <v>5702</v>
      </c>
      <c r="H6599" s="113" t="s">
        <v>9066</v>
      </c>
      <c r="I6599" s="113" t="s">
        <v>3239</v>
      </c>
    </row>
    <row r="6600" spans="1:12" x14ac:dyDescent="0.2">
      <c r="A6600" s="113" t="s">
        <v>10491</v>
      </c>
      <c r="D6600" s="113" t="s">
        <v>9073</v>
      </c>
      <c r="E6600" s="113">
        <f t="shared" si="103"/>
        <v>30701015</v>
      </c>
      <c r="F6600" s="113" t="s">
        <v>11571</v>
      </c>
      <c r="G6600" s="113" t="s">
        <v>5702</v>
      </c>
      <c r="H6600" s="113" t="s">
        <v>9066</v>
      </c>
      <c r="I6600" s="113" t="s">
        <v>9074</v>
      </c>
      <c r="J6600" s="115">
        <v>38036</v>
      </c>
    </row>
    <row r="6601" spans="1:12" x14ac:dyDescent="0.2">
      <c r="A6601" s="113" t="s">
        <v>10491</v>
      </c>
      <c r="D6601" s="113" t="s">
        <v>9075</v>
      </c>
      <c r="E6601" s="113">
        <f t="shared" si="103"/>
        <v>30701020</v>
      </c>
      <c r="F6601" s="113" t="s">
        <v>11571</v>
      </c>
      <c r="G6601" s="113" t="s">
        <v>5702</v>
      </c>
      <c r="H6601" s="113" t="s">
        <v>9066</v>
      </c>
      <c r="I6601" s="113" t="s">
        <v>9076</v>
      </c>
    </row>
    <row r="6602" spans="1:12" x14ac:dyDescent="0.2">
      <c r="A6602" s="113" t="s">
        <v>10491</v>
      </c>
      <c r="D6602" s="113" t="s">
        <v>9077</v>
      </c>
      <c r="E6602" s="113">
        <f t="shared" si="103"/>
        <v>30701030</v>
      </c>
      <c r="F6602" s="113" t="s">
        <v>11571</v>
      </c>
      <c r="G6602" s="113" t="s">
        <v>5702</v>
      </c>
      <c r="H6602" s="113" t="s">
        <v>9066</v>
      </c>
      <c r="I6602" s="113" t="s">
        <v>9078</v>
      </c>
      <c r="J6602" s="115">
        <v>38036</v>
      </c>
    </row>
    <row r="6603" spans="1:12" x14ac:dyDescent="0.2">
      <c r="A6603" s="113" t="s">
        <v>10491</v>
      </c>
      <c r="D6603" s="113" t="s">
        <v>9079</v>
      </c>
      <c r="E6603" s="113">
        <f t="shared" si="103"/>
        <v>30701040</v>
      </c>
      <c r="F6603" s="113" t="s">
        <v>11571</v>
      </c>
      <c r="G6603" s="113" t="s">
        <v>5702</v>
      </c>
      <c r="H6603" s="113" t="s">
        <v>9066</v>
      </c>
      <c r="I6603" s="113" t="s">
        <v>9080</v>
      </c>
      <c r="J6603" s="115">
        <v>38036</v>
      </c>
    </row>
    <row r="6604" spans="1:12" x14ac:dyDescent="0.2">
      <c r="A6604" s="113" t="s">
        <v>10491</v>
      </c>
      <c r="D6604" s="113" t="s">
        <v>9081</v>
      </c>
      <c r="E6604" s="113">
        <f t="shared" si="103"/>
        <v>30701053</v>
      </c>
      <c r="F6604" s="113" t="s">
        <v>11571</v>
      </c>
      <c r="G6604" s="113" t="s">
        <v>5702</v>
      </c>
      <c r="H6604" s="113" t="s">
        <v>9066</v>
      </c>
      <c r="I6604" s="113" t="s">
        <v>9082</v>
      </c>
      <c r="K6604" s="115"/>
      <c r="L6604" s="113"/>
    </row>
    <row r="6605" spans="1:12" x14ac:dyDescent="0.2">
      <c r="A6605" s="113" t="s">
        <v>10491</v>
      </c>
      <c r="D6605" s="113" t="s">
        <v>9083</v>
      </c>
      <c r="E6605" s="113">
        <f t="shared" si="103"/>
        <v>30701054</v>
      </c>
      <c r="F6605" s="113" t="s">
        <v>11571</v>
      </c>
      <c r="G6605" s="113" t="s">
        <v>5702</v>
      </c>
      <c r="H6605" s="113" t="s">
        <v>9066</v>
      </c>
      <c r="I6605" s="113" t="s">
        <v>9084</v>
      </c>
      <c r="J6605" s="115">
        <v>38036</v>
      </c>
    </row>
    <row r="6606" spans="1:12" x14ac:dyDescent="0.2">
      <c r="A6606" s="113" t="s">
        <v>10491</v>
      </c>
      <c r="D6606" s="113" t="s">
        <v>9085</v>
      </c>
      <c r="E6606" s="113">
        <f t="shared" si="103"/>
        <v>30701055</v>
      </c>
      <c r="F6606" s="113" t="s">
        <v>11571</v>
      </c>
      <c r="G6606" s="113" t="s">
        <v>5702</v>
      </c>
      <c r="H6606" s="113" t="s">
        <v>9066</v>
      </c>
      <c r="I6606" s="113" t="s">
        <v>9086</v>
      </c>
      <c r="K6606" s="115"/>
      <c r="L6606" s="113"/>
    </row>
    <row r="6607" spans="1:12" x14ac:dyDescent="0.2">
      <c r="A6607" s="113" t="s">
        <v>10491</v>
      </c>
      <c r="D6607" s="113" t="s">
        <v>9087</v>
      </c>
      <c r="E6607" s="113">
        <f t="shared" si="103"/>
        <v>30701057</v>
      </c>
      <c r="F6607" s="113" t="s">
        <v>11571</v>
      </c>
      <c r="G6607" s="113" t="s">
        <v>5702</v>
      </c>
      <c r="H6607" s="113" t="s">
        <v>9066</v>
      </c>
      <c r="I6607" s="113" t="s">
        <v>9088</v>
      </c>
      <c r="K6607" s="115"/>
      <c r="L6607" s="113"/>
    </row>
    <row r="6608" spans="1:12" x14ac:dyDescent="0.2">
      <c r="A6608" s="113" t="s">
        <v>10491</v>
      </c>
      <c r="D6608" s="113" t="s">
        <v>9089</v>
      </c>
      <c r="E6608" s="113">
        <f t="shared" si="103"/>
        <v>30701060</v>
      </c>
      <c r="F6608" s="113" t="s">
        <v>11571</v>
      </c>
      <c r="G6608" s="113" t="s">
        <v>5702</v>
      </c>
      <c r="H6608" s="113" t="s">
        <v>9066</v>
      </c>
      <c r="I6608" s="113" t="s">
        <v>9090</v>
      </c>
      <c r="J6608" s="115">
        <v>38036</v>
      </c>
    </row>
    <row r="6609" spans="1:10" x14ac:dyDescent="0.2">
      <c r="A6609" s="113" t="s">
        <v>10491</v>
      </c>
      <c r="D6609" s="113" t="s">
        <v>6199</v>
      </c>
      <c r="E6609" s="113">
        <f t="shared" si="103"/>
        <v>30701062</v>
      </c>
      <c r="F6609" s="113" t="s">
        <v>11571</v>
      </c>
      <c r="G6609" s="113" t="s">
        <v>5702</v>
      </c>
      <c r="H6609" s="113" t="s">
        <v>9066</v>
      </c>
      <c r="I6609" s="113" t="s">
        <v>6200</v>
      </c>
      <c r="J6609" s="115">
        <v>38036</v>
      </c>
    </row>
    <row r="6610" spans="1:10" x14ac:dyDescent="0.2">
      <c r="A6610" s="113" t="s">
        <v>10491</v>
      </c>
      <c r="D6610" s="113" t="s">
        <v>6201</v>
      </c>
      <c r="E6610" s="113">
        <f t="shared" si="103"/>
        <v>30701064</v>
      </c>
      <c r="F6610" s="113" t="s">
        <v>11571</v>
      </c>
      <c r="G6610" s="113" t="s">
        <v>5702</v>
      </c>
      <c r="H6610" s="113" t="s">
        <v>9066</v>
      </c>
      <c r="I6610" s="113" t="s">
        <v>6202</v>
      </c>
      <c r="J6610" s="115">
        <v>38036</v>
      </c>
    </row>
    <row r="6611" spans="1:10" x14ac:dyDescent="0.2">
      <c r="A6611" s="113" t="s">
        <v>10491</v>
      </c>
      <c r="D6611" s="113" t="s">
        <v>6203</v>
      </c>
      <c r="E6611" s="113">
        <f t="shared" si="103"/>
        <v>30701199</v>
      </c>
      <c r="F6611" s="113" t="s">
        <v>11571</v>
      </c>
      <c r="G6611" s="113" t="s">
        <v>5702</v>
      </c>
      <c r="H6611" s="113" t="s">
        <v>6204</v>
      </c>
      <c r="I6611" s="113" t="s">
        <v>6205</v>
      </c>
    </row>
    <row r="6612" spans="1:10" x14ac:dyDescent="0.2">
      <c r="A6612" s="113" t="s">
        <v>10491</v>
      </c>
      <c r="D6612" s="113" t="s">
        <v>6206</v>
      </c>
      <c r="E6612" s="113">
        <f t="shared" si="103"/>
        <v>30701201</v>
      </c>
      <c r="F6612" s="113" t="s">
        <v>11571</v>
      </c>
      <c r="G6612" s="113" t="s">
        <v>5702</v>
      </c>
      <c r="H6612" s="113" t="s">
        <v>6207</v>
      </c>
      <c r="I6612" s="113" t="s">
        <v>6208</v>
      </c>
    </row>
    <row r="6613" spans="1:10" x14ac:dyDescent="0.2">
      <c r="A6613" s="113" t="s">
        <v>10491</v>
      </c>
      <c r="D6613" s="113" t="s">
        <v>6209</v>
      </c>
      <c r="E6613" s="113">
        <f t="shared" si="103"/>
        <v>30701220</v>
      </c>
      <c r="F6613" s="113" t="s">
        <v>11571</v>
      </c>
      <c r="G6613" s="113" t="s">
        <v>5702</v>
      </c>
      <c r="H6613" s="113" t="s">
        <v>6207</v>
      </c>
      <c r="I6613" s="113" t="s">
        <v>6210</v>
      </c>
    </row>
    <row r="6614" spans="1:10" x14ac:dyDescent="0.2">
      <c r="A6614" s="113" t="s">
        <v>10491</v>
      </c>
      <c r="D6614" s="113" t="s">
        <v>6211</v>
      </c>
      <c r="E6614" s="113">
        <f t="shared" si="103"/>
        <v>30701301</v>
      </c>
      <c r="F6614" s="113" t="s">
        <v>11571</v>
      </c>
      <c r="G6614" s="113" t="s">
        <v>5702</v>
      </c>
      <c r="H6614" s="113" t="s">
        <v>6212</v>
      </c>
      <c r="I6614" s="113" t="s">
        <v>6213</v>
      </c>
    </row>
    <row r="6615" spans="1:10" x14ac:dyDescent="0.2">
      <c r="A6615" s="113" t="s">
        <v>10491</v>
      </c>
      <c r="D6615" s="113" t="s">
        <v>6214</v>
      </c>
      <c r="E6615" s="113">
        <f t="shared" si="103"/>
        <v>30701399</v>
      </c>
      <c r="F6615" s="113" t="s">
        <v>11571</v>
      </c>
      <c r="G6615" s="113" t="s">
        <v>5702</v>
      </c>
      <c r="H6615" s="113" t="s">
        <v>6212</v>
      </c>
      <c r="I6615" s="113" t="s">
        <v>7789</v>
      </c>
    </row>
    <row r="6616" spans="1:10" x14ac:dyDescent="0.2">
      <c r="A6616" s="113" t="s">
        <v>10491</v>
      </c>
      <c r="D6616" s="113" t="s">
        <v>6215</v>
      </c>
      <c r="E6616" s="113">
        <f t="shared" si="103"/>
        <v>30701410</v>
      </c>
      <c r="F6616" s="113" t="s">
        <v>11571</v>
      </c>
      <c r="G6616" s="113" t="s">
        <v>5702</v>
      </c>
      <c r="H6616" s="113" t="s">
        <v>6216</v>
      </c>
      <c r="I6616" s="113" t="s">
        <v>6217</v>
      </c>
      <c r="J6616" s="115">
        <v>38036</v>
      </c>
    </row>
    <row r="6617" spans="1:10" x14ac:dyDescent="0.2">
      <c r="A6617" s="113" t="s">
        <v>10491</v>
      </c>
      <c r="D6617" s="113" t="s">
        <v>6218</v>
      </c>
      <c r="E6617" s="113">
        <f t="shared" si="103"/>
        <v>30701415</v>
      </c>
      <c r="F6617" s="113" t="s">
        <v>11571</v>
      </c>
      <c r="G6617" s="113" t="s">
        <v>5702</v>
      </c>
      <c r="H6617" s="113" t="s">
        <v>6216</v>
      </c>
      <c r="I6617" s="113" t="s">
        <v>6219</v>
      </c>
      <c r="J6617" s="115">
        <v>38036</v>
      </c>
    </row>
    <row r="6618" spans="1:10" x14ac:dyDescent="0.2">
      <c r="A6618" s="113" t="s">
        <v>10491</v>
      </c>
      <c r="D6618" s="113" t="s">
        <v>6220</v>
      </c>
      <c r="E6618" s="113">
        <f t="shared" si="103"/>
        <v>30701416</v>
      </c>
      <c r="F6618" s="113" t="s">
        <v>11571</v>
      </c>
      <c r="G6618" s="113" t="s">
        <v>5702</v>
      </c>
      <c r="H6618" s="113" t="s">
        <v>6216</v>
      </c>
      <c r="I6618" s="113" t="s">
        <v>6221</v>
      </c>
      <c r="J6618" s="115">
        <v>38036</v>
      </c>
    </row>
    <row r="6619" spans="1:10" x14ac:dyDescent="0.2">
      <c r="A6619" s="113" t="s">
        <v>10491</v>
      </c>
      <c r="D6619" s="113" t="s">
        <v>6222</v>
      </c>
      <c r="E6619" s="113">
        <f t="shared" si="103"/>
        <v>30701420</v>
      </c>
      <c r="F6619" s="113" t="s">
        <v>11571</v>
      </c>
      <c r="G6619" s="113" t="s">
        <v>5702</v>
      </c>
      <c r="H6619" s="113" t="s">
        <v>6216</v>
      </c>
      <c r="I6619" s="113" t="s">
        <v>6223</v>
      </c>
      <c r="J6619" s="115">
        <v>38036</v>
      </c>
    </row>
    <row r="6620" spans="1:10" x14ac:dyDescent="0.2">
      <c r="A6620" s="113" t="s">
        <v>10491</v>
      </c>
      <c r="D6620" s="113" t="s">
        <v>6224</v>
      </c>
      <c r="E6620" s="113">
        <f t="shared" si="103"/>
        <v>30701425</v>
      </c>
      <c r="F6620" s="113" t="s">
        <v>11571</v>
      </c>
      <c r="G6620" s="113" t="s">
        <v>5702</v>
      </c>
      <c r="H6620" s="113" t="s">
        <v>6216</v>
      </c>
      <c r="I6620" s="113" t="s">
        <v>6225</v>
      </c>
      <c r="J6620" s="115">
        <v>38036</v>
      </c>
    </row>
    <row r="6621" spans="1:10" x14ac:dyDescent="0.2">
      <c r="A6621" s="113" t="s">
        <v>10491</v>
      </c>
      <c r="D6621" s="113" t="s">
        <v>6226</v>
      </c>
      <c r="E6621" s="113">
        <f t="shared" si="103"/>
        <v>30701430</v>
      </c>
      <c r="F6621" s="113" t="s">
        <v>11571</v>
      </c>
      <c r="G6621" s="113" t="s">
        <v>5702</v>
      </c>
      <c r="H6621" s="113" t="s">
        <v>6216</v>
      </c>
      <c r="I6621" s="113" t="s">
        <v>3544</v>
      </c>
      <c r="J6621" s="115">
        <v>38036</v>
      </c>
    </row>
    <row r="6622" spans="1:10" x14ac:dyDescent="0.2">
      <c r="A6622" s="113" t="s">
        <v>10491</v>
      </c>
      <c r="D6622" s="113" t="s">
        <v>3545</v>
      </c>
      <c r="E6622" s="113">
        <f t="shared" si="103"/>
        <v>30701440</v>
      </c>
      <c r="F6622" s="113" t="s">
        <v>11571</v>
      </c>
      <c r="G6622" s="113" t="s">
        <v>5702</v>
      </c>
      <c r="H6622" s="113" t="s">
        <v>6216</v>
      </c>
      <c r="I6622" s="113" t="s">
        <v>3546</v>
      </c>
      <c r="J6622" s="115">
        <v>38036</v>
      </c>
    </row>
    <row r="6623" spans="1:10" x14ac:dyDescent="0.2">
      <c r="A6623" s="113" t="s">
        <v>10491</v>
      </c>
      <c r="D6623" s="113" t="s">
        <v>3547</v>
      </c>
      <c r="E6623" s="113">
        <f t="shared" si="103"/>
        <v>30701442</v>
      </c>
      <c r="F6623" s="113" t="s">
        <v>11571</v>
      </c>
      <c r="G6623" s="113" t="s">
        <v>5702</v>
      </c>
      <c r="H6623" s="113" t="s">
        <v>6216</v>
      </c>
      <c r="I6623" s="113" t="s">
        <v>3548</v>
      </c>
      <c r="J6623" s="115">
        <v>38036</v>
      </c>
    </row>
    <row r="6624" spans="1:10" x14ac:dyDescent="0.2">
      <c r="A6624" s="113" t="s">
        <v>10491</v>
      </c>
      <c r="D6624" s="113" t="s">
        <v>3549</v>
      </c>
      <c r="E6624" s="113">
        <f t="shared" si="103"/>
        <v>30701480</v>
      </c>
      <c r="F6624" s="113" t="s">
        <v>11571</v>
      </c>
      <c r="G6624" s="113" t="s">
        <v>5702</v>
      </c>
      <c r="H6624" s="113" t="s">
        <v>6216</v>
      </c>
      <c r="I6624" s="113" t="s">
        <v>9062</v>
      </c>
      <c r="J6624" s="115">
        <v>38036</v>
      </c>
    </row>
    <row r="6625" spans="1:10" x14ac:dyDescent="0.2">
      <c r="A6625" s="113" t="s">
        <v>10491</v>
      </c>
      <c r="D6625" s="113" t="s">
        <v>3550</v>
      </c>
      <c r="E6625" s="113">
        <f t="shared" si="103"/>
        <v>30701482</v>
      </c>
      <c r="F6625" s="113" t="s">
        <v>11571</v>
      </c>
      <c r="G6625" s="113" t="s">
        <v>5702</v>
      </c>
      <c r="H6625" s="113" t="s">
        <v>6216</v>
      </c>
      <c r="I6625" s="113" t="s">
        <v>3542</v>
      </c>
      <c r="J6625" s="115">
        <v>38036</v>
      </c>
    </row>
    <row r="6626" spans="1:10" x14ac:dyDescent="0.2">
      <c r="A6626" s="113" t="s">
        <v>10491</v>
      </c>
      <c r="D6626" s="113" t="s">
        <v>3543</v>
      </c>
      <c r="E6626" s="113">
        <f t="shared" si="103"/>
        <v>30701484</v>
      </c>
      <c r="F6626" s="113" t="s">
        <v>11571</v>
      </c>
      <c r="G6626" s="113" t="s">
        <v>5702</v>
      </c>
      <c r="H6626" s="113" t="s">
        <v>6216</v>
      </c>
      <c r="I6626" s="113" t="s">
        <v>785</v>
      </c>
      <c r="J6626" s="115">
        <v>38036</v>
      </c>
    </row>
    <row r="6627" spans="1:10" x14ac:dyDescent="0.2">
      <c r="A6627" s="113" t="s">
        <v>10491</v>
      </c>
      <c r="D6627" s="113" t="s">
        <v>786</v>
      </c>
      <c r="E6627" s="113">
        <f t="shared" si="103"/>
        <v>30701486</v>
      </c>
      <c r="F6627" s="113" t="s">
        <v>11571</v>
      </c>
      <c r="G6627" s="113" t="s">
        <v>5702</v>
      </c>
      <c r="H6627" s="113" t="s">
        <v>6216</v>
      </c>
      <c r="I6627" s="113" t="s">
        <v>787</v>
      </c>
      <c r="J6627" s="115">
        <v>38036</v>
      </c>
    </row>
    <row r="6628" spans="1:10" x14ac:dyDescent="0.2">
      <c r="A6628" s="113" t="s">
        <v>10491</v>
      </c>
      <c r="D6628" s="113" t="s">
        <v>788</v>
      </c>
      <c r="E6628" s="113">
        <f t="shared" si="103"/>
        <v>30701510</v>
      </c>
      <c r="F6628" s="113" t="s">
        <v>11571</v>
      </c>
      <c r="G6628" s="113" t="s">
        <v>5702</v>
      </c>
      <c r="H6628" s="113" t="s">
        <v>789</v>
      </c>
      <c r="I6628" s="113" t="s">
        <v>790</v>
      </c>
      <c r="J6628" s="115">
        <v>38036</v>
      </c>
    </row>
    <row r="6629" spans="1:10" x14ac:dyDescent="0.2">
      <c r="A6629" s="113" t="s">
        <v>10491</v>
      </c>
      <c r="D6629" s="113" t="s">
        <v>791</v>
      </c>
      <c r="E6629" s="113">
        <f t="shared" si="103"/>
        <v>30701512</v>
      </c>
      <c r="F6629" s="113" t="s">
        <v>11571</v>
      </c>
      <c r="G6629" s="113" t="s">
        <v>5702</v>
      </c>
      <c r="H6629" s="113" t="s">
        <v>789</v>
      </c>
      <c r="I6629" s="113" t="s">
        <v>792</v>
      </c>
      <c r="J6629" s="115">
        <v>38036</v>
      </c>
    </row>
    <row r="6630" spans="1:10" x14ac:dyDescent="0.2">
      <c r="A6630" s="113" t="s">
        <v>10491</v>
      </c>
      <c r="D6630" s="113" t="s">
        <v>793</v>
      </c>
      <c r="E6630" s="113">
        <f t="shared" si="103"/>
        <v>30701530</v>
      </c>
      <c r="F6630" s="113" t="s">
        <v>11571</v>
      </c>
      <c r="G6630" s="113" t="s">
        <v>5702</v>
      </c>
      <c r="H6630" s="113" t="s">
        <v>789</v>
      </c>
      <c r="I6630" s="113" t="s">
        <v>794</v>
      </c>
      <c r="J6630" s="115">
        <v>38036</v>
      </c>
    </row>
    <row r="6631" spans="1:10" x14ac:dyDescent="0.2">
      <c r="A6631" s="113" t="s">
        <v>10491</v>
      </c>
      <c r="D6631" s="113" t="s">
        <v>795</v>
      </c>
      <c r="E6631" s="113">
        <f t="shared" si="103"/>
        <v>30701540</v>
      </c>
      <c r="F6631" s="113" t="s">
        <v>11571</v>
      </c>
      <c r="G6631" s="113" t="s">
        <v>5702</v>
      </c>
      <c r="H6631" s="113" t="s">
        <v>789</v>
      </c>
      <c r="I6631" s="113" t="s">
        <v>796</v>
      </c>
      <c r="J6631" s="115">
        <v>38036</v>
      </c>
    </row>
    <row r="6632" spans="1:10" x14ac:dyDescent="0.2">
      <c r="A6632" s="113" t="s">
        <v>10491</v>
      </c>
      <c r="D6632" s="113" t="s">
        <v>797</v>
      </c>
      <c r="E6632" s="113">
        <f t="shared" si="103"/>
        <v>30701550</v>
      </c>
      <c r="F6632" s="113" t="s">
        <v>11571</v>
      </c>
      <c r="G6632" s="113" t="s">
        <v>5702</v>
      </c>
      <c r="H6632" s="113" t="s">
        <v>789</v>
      </c>
      <c r="I6632" s="113" t="s">
        <v>798</v>
      </c>
      <c r="J6632" s="115">
        <v>38036</v>
      </c>
    </row>
    <row r="6633" spans="1:10" x14ac:dyDescent="0.2">
      <c r="A6633" s="113" t="s">
        <v>10491</v>
      </c>
      <c r="D6633" s="113" t="s">
        <v>799</v>
      </c>
      <c r="E6633" s="113">
        <f t="shared" si="103"/>
        <v>30701601</v>
      </c>
      <c r="F6633" s="113" t="s">
        <v>11571</v>
      </c>
      <c r="G6633" s="113" t="s">
        <v>5702</v>
      </c>
      <c r="H6633" s="113" t="s">
        <v>800</v>
      </c>
      <c r="I6633" s="113" t="s">
        <v>801</v>
      </c>
      <c r="J6633" s="115">
        <v>38036</v>
      </c>
    </row>
    <row r="6634" spans="1:10" x14ac:dyDescent="0.2">
      <c r="A6634" s="113" t="s">
        <v>10491</v>
      </c>
      <c r="D6634" s="113" t="s">
        <v>802</v>
      </c>
      <c r="E6634" s="113">
        <f t="shared" si="103"/>
        <v>30701602</v>
      </c>
      <c r="F6634" s="113" t="s">
        <v>11571</v>
      </c>
      <c r="G6634" s="113" t="s">
        <v>5702</v>
      </c>
      <c r="H6634" s="113" t="s">
        <v>800</v>
      </c>
      <c r="I6634" s="113" t="s">
        <v>803</v>
      </c>
      <c r="J6634" s="115">
        <v>38036</v>
      </c>
    </row>
    <row r="6635" spans="1:10" x14ac:dyDescent="0.2">
      <c r="A6635" s="113" t="s">
        <v>10491</v>
      </c>
      <c r="D6635" s="113" t="s">
        <v>804</v>
      </c>
      <c r="E6635" s="113">
        <f t="shared" si="103"/>
        <v>30701612</v>
      </c>
      <c r="F6635" s="113" t="s">
        <v>11571</v>
      </c>
      <c r="G6635" s="113" t="s">
        <v>5702</v>
      </c>
      <c r="H6635" s="113" t="s">
        <v>800</v>
      </c>
      <c r="I6635" s="113" t="s">
        <v>805</v>
      </c>
      <c r="J6635" s="115">
        <v>38036</v>
      </c>
    </row>
    <row r="6636" spans="1:10" x14ac:dyDescent="0.2">
      <c r="A6636" s="113" t="s">
        <v>10491</v>
      </c>
      <c r="D6636" s="113" t="s">
        <v>806</v>
      </c>
      <c r="E6636" s="113">
        <f t="shared" si="103"/>
        <v>30701620</v>
      </c>
      <c r="F6636" s="113" t="s">
        <v>11571</v>
      </c>
      <c r="G6636" s="113" t="s">
        <v>5702</v>
      </c>
      <c r="H6636" s="113" t="s">
        <v>800</v>
      </c>
      <c r="I6636" s="113" t="s">
        <v>807</v>
      </c>
      <c r="J6636" s="115">
        <v>38036</v>
      </c>
    </row>
    <row r="6637" spans="1:10" x14ac:dyDescent="0.2">
      <c r="A6637" s="113" t="s">
        <v>10491</v>
      </c>
      <c r="D6637" s="113" t="s">
        <v>808</v>
      </c>
      <c r="E6637" s="113">
        <f t="shared" si="103"/>
        <v>30701630</v>
      </c>
      <c r="F6637" s="113" t="s">
        <v>11571</v>
      </c>
      <c r="G6637" s="113" t="s">
        <v>5702</v>
      </c>
      <c r="H6637" s="113" t="s">
        <v>800</v>
      </c>
      <c r="I6637" s="113" t="s">
        <v>809</v>
      </c>
      <c r="J6637" s="115">
        <v>38036</v>
      </c>
    </row>
    <row r="6638" spans="1:10" x14ac:dyDescent="0.2">
      <c r="A6638" s="113" t="s">
        <v>10491</v>
      </c>
      <c r="D6638" s="113" t="s">
        <v>810</v>
      </c>
      <c r="E6638" s="113">
        <f t="shared" si="103"/>
        <v>30701640</v>
      </c>
      <c r="F6638" s="113" t="s">
        <v>11571</v>
      </c>
      <c r="G6638" s="113" t="s">
        <v>5702</v>
      </c>
      <c r="H6638" s="113" t="s">
        <v>811</v>
      </c>
      <c r="I6638" s="113" t="s">
        <v>812</v>
      </c>
      <c r="J6638" s="115">
        <v>38036</v>
      </c>
    </row>
    <row r="6639" spans="1:10" x14ac:dyDescent="0.2">
      <c r="A6639" s="113" t="s">
        <v>10491</v>
      </c>
      <c r="D6639" s="113" t="s">
        <v>813</v>
      </c>
      <c r="E6639" s="113">
        <f t="shared" si="103"/>
        <v>30701641</v>
      </c>
      <c r="F6639" s="113" t="s">
        <v>11571</v>
      </c>
      <c r="G6639" s="113" t="s">
        <v>5702</v>
      </c>
      <c r="H6639" s="113" t="s">
        <v>811</v>
      </c>
      <c r="I6639" s="113" t="s">
        <v>3600</v>
      </c>
      <c r="J6639" s="115">
        <v>38036</v>
      </c>
    </row>
    <row r="6640" spans="1:10" x14ac:dyDescent="0.2">
      <c r="A6640" s="113" t="s">
        <v>10491</v>
      </c>
      <c r="D6640" s="113" t="s">
        <v>3601</v>
      </c>
      <c r="E6640" s="113">
        <f t="shared" si="103"/>
        <v>30701650</v>
      </c>
      <c r="F6640" s="113" t="s">
        <v>11571</v>
      </c>
      <c r="G6640" s="113" t="s">
        <v>5702</v>
      </c>
      <c r="H6640" s="113" t="s">
        <v>811</v>
      </c>
      <c r="I6640" s="113" t="s">
        <v>3602</v>
      </c>
      <c r="J6640" s="115">
        <v>38036</v>
      </c>
    </row>
    <row r="6641" spans="1:10" x14ac:dyDescent="0.2">
      <c r="A6641" s="113" t="s">
        <v>10491</v>
      </c>
      <c r="D6641" s="113" t="s">
        <v>3603</v>
      </c>
      <c r="E6641" s="113">
        <f t="shared" si="103"/>
        <v>30701660</v>
      </c>
      <c r="F6641" s="113" t="s">
        <v>11571</v>
      </c>
      <c r="G6641" s="113" t="s">
        <v>5702</v>
      </c>
      <c r="H6641" s="113" t="s">
        <v>811</v>
      </c>
      <c r="I6641" s="113" t="s">
        <v>3604</v>
      </c>
      <c r="J6641" s="115">
        <v>38036</v>
      </c>
    </row>
    <row r="6642" spans="1:10" x14ac:dyDescent="0.2">
      <c r="A6642" s="113" t="s">
        <v>10491</v>
      </c>
      <c r="D6642" s="113" t="s">
        <v>3605</v>
      </c>
      <c r="E6642" s="113">
        <f t="shared" si="103"/>
        <v>30701661</v>
      </c>
      <c r="F6642" s="113" t="s">
        <v>11571</v>
      </c>
      <c r="G6642" s="113" t="s">
        <v>5702</v>
      </c>
      <c r="H6642" s="113" t="s">
        <v>811</v>
      </c>
      <c r="I6642" s="113" t="s">
        <v>3606</v>
      </c>
      <c r="J6642" s="115">
        <v>38036</v>
      </c>
    </row>
    <row r="6643" spans="1:10" x14ac:dyDescent="0.2">
      <c r="A6643" s="113" t="s">
        <v>10491</v>
      </c>
      <c r="D6643" s="113" t="s">
        <v>3607</v>
      </c>
      <c r="E6643" s="113">
        <f t="shared" si="103"/>
        <v>30702001</v>
      </c>
      <c r="F6643" s="113" t="s">
        <v>11571</v>
      </c>
      <c r="G6643" s="113" t="s">
        <v>5702</v>
      </c>
      <c r="H6643" s="113" t="s">
        <v>3608</v>
      </c>
      <c r="I6643" s="113" t="s">
        <v>3609</v>
      </c>
    </row>
    <row r="6644" spans="1:10" x14ac:dyDescent="0.2">
      <c r="A6644" s="113" t="s">
        <v>10491</v>
      </c>
      <c r="D6644" s="113" t="s">
        <v>3610</v>
      </c>
      <c r="E6644" s="113">
        <f t="shared" si="103"/>
        <v>30702002</v>
      </c>
      <c r="F6644" s="113" t="s">
        <v>11571</v>
      </c>
      <c r="G6644" s="113" t="s">
        <v>5702</v>
      </c>
      <c r="H6644" s="113" t="s">
        <v>3608</v>
      </c>
      <c r="I6644" s="113" t="s">
        <v>3611</v>
      </c>
    </row>
    <row r="6645" spans="1:10" x14ac:dyDescent="0.2">
      <c r="A6645" s="113" t="s">
        <v>10491</v>
      </c>
      <c r="D6645" s="113" t="s">
        <v>3612</v>
      </c>
      <c r="E6645" s="113">
        <f t="shared" si="103"/>
        <v>30702003</v>
      </c>
      <c r="F6645" s="113" t="s">
        <v>11571</v>
      </c>
      <c r="G6645" s="113" t="s">
        <v>5702</v>
      </c>
      <c r="H6645" s="113" t="s">
        <v>3608</v>
      </c>
      <c r="I6645" s="113" t="s">
        <v>3613</v>
      </c>
    </row>
    <row r="6646" spans="1:10" x14ac:dyDescent="0.2">
      <c r="A6646" s="113" t="s">
        <v>10491</v>
      </c>
      <c r="D6646" s="113" t="s">
        <v>827</v>
      </c>
      <c r="E6646" s="113">
        <f t="shared" si="103"/>
        <v>30702004</v>
      </c>
      <c r="F6646" s="113" t="s">
        <v>11571</v>
      </c>
      <c r="G6646" s="113" t="s">
        <v>5702</v>
      </c>
      <c r="H6646" s="113" t="s">
        <v>3608</v>
      </c>
      <c r="I6646" s="113" t="s">
        <v>828</v>
      </c>
    </row>
    <row r="6647" spans="1:10" x14ac:dyDescent="0.2">
      <c r="A6647" s="113" t="s">
        <v>10491</v>
      </c>
      <c r="D6647" s="113" t="s">
        <v>829</v>
      </c>
      <c r="E6647" s="113">
        <f t="shared" si="103"/>
        <v>30702021</v>
      </c>
      <c r="F6647" s="113" t="s">
        <v>11571</v>
      </c>
      <c r="G6647" s="113" t="s">
        <v>5702</v>
      </c>
      <c r="H6647" s="113" t="s">
        <v>3608</v>
      </c>
      <c r="I6647" s="113" t="s">
        <v>830</v>
      </c>
    </row>
    <row r="6648" spans="1:10" x14ac:dyDescent="0.2">
      <c r="A6648" s="113" t="s">
        <v>10491</v>
      </c>
      <c r="D6648" s="113" t="s">
        <v>831</v>
      </c>
      <c r="E6648" s="113">
        <f t="shared" si="103"/>
        <v>30702098</v>
      </c>
      <c r="F6648" s="113" t="s">
        <v>11571</v>
      </c>
      <c r="G6648" s="113" t="s">
        <v>5702</v>
      </c>
      <c r="H6648" s="113" t="s">
        <v>3608</v>
      </c>
      <c r="I6648" s="113" t="s">
        <v>7789</v>
      </c>
    </row>
    <row r="6649" spans="1:10" x14ac:dyDescent="0.2">
      <c r="A6649" s="113" t="s">
        <v>10491</v>
      </c>
      <c r="D6649" s="113" t="s">
        <v>832</v>
      </c>
      <c r="E6649" s="113">
        <f t="shared" si="103"/>
        <v>30702099</v>
      </c>
      <c r="F6649" s="113" t="s">
        <v>11571</v>
      </c>
      <c r="G6649" s="113" t="s">
        <v>5702</v>
      </c>
      <c r="H6649" s="113" t="s">
        <v>3608</v>
      </c>
      <c r="I6649" s="113" t="s">
        <v>7789</v>
      </c>
    </row>
    <row r="6650" spans="1:10" x14ac:dyDescent="0.2">
      <c r="A6650" s="113" t="s">
        <v>10491</v>
      </c>
      <c r="D6650" s="113" t="s">
        <v>833</v>
      </c>
      <c r="E6650" s="113">
        <f t="shared" si="103"/>
        <v>30703001</v>
      </c>
      <c r="F6650" s="113" t="s">
        <v>11571</v>
      </c>
      <c r="G6650" s="113" t="s">
        <v>5702</v>
      </c>
      <c r="H6650" s="113" t="s">
        <v>834</v>
      </c>
      <c r="I6650" s="113" t="s">
        <v>835</v>
      </c>
    </row>
    <row r="6651" spans="1:10" x14ac:dyDescent="0.2">
      <c r="A6651" s="113" t="s">
        <v>10491</v>
      </c>
      <c r="D6651" s="113" t="s">
        <v>836</v>
      </c>
      <c r="E6651" s="113">
        <f t="shared" si="103"/>
        <v>30703002</v>
      </c>
      <c r="F6651" s="113" t="s">
        <v>11571</v>
      </c>
      <c r="G6651" s="113" t="s">
        <v>5702</v>
      </c>
      <c r="H6651" s="113" t="s">
        <v>834</v>
      </c>
      <c r="I6651" s="113" t="s">
        <v>837</v>
      </c>
    </row>
    <row r="6652" spans="1:10" x14ac:dyDescent="0.2">
      <c r="A6652" s="113" t="s">
        <v>10491</v>
      </c>
      <c r="B6652" s="116" t="s">
        <v>10411</v>
      </c>
      <c r="C6652" s="113" t="s">
        <v>838</v>
      </c>
      <c r="D6652" s="113" t="s">
        <v>839</v>
      </c>
      <c r="E6652" s="113">
        <f t="shared" si="103"/>
        <v>30703096</v>
      </c>
      <c r="F6652" s="113" t="s">
        <v>11571</v>
      </c>
      <c r="G6652" s="113" t="s">
        <v>5702</v>
      </c>
      <c r="H6652" s="113" t="s">
        <v>834</v>
      </c>
      <c r="I6652" s="113" t="s">
        <v>840</v>
      </c>
    </row>
    <row r="6653" spans="1:10" x14ac:dyDescent="0.2">
      <c r="A6653" s="113" t="s">
        <v>10491</v>
      </c>
      <c r="B6653" s="116" t="s">
        <v>10411</v>
      </c>
      <c r="C6653" s="113" t="s">
        <v>838</v>
      </c>
      <c r="D6653" s="113" t="s">
        <v>841</v>
      </c>
      <c r="E6653" s="113">
        <f t="shared" si="103"/>
        <v>30703097</v>
      </c>
      <c r="F6653" s="113" t="s">
        <v>11571</v>
      </c>
      <c r="G6653" s="113" t="s">
        <v>5702</v>
      </c>
      <c r="H6653" s="113" t="s">
        <v>834</v>
      </c>
      <c r="I6653" s="113" t="s">
        <v>840</v>
      </c>
    </row>
    <row r="6654" spans="1:10" x14ac:dyDescent="0.2">
      <c r="A6654" s="113" t="s">
        <v>10491</v>
      </c>
      <c r="B6654" s="116" t="s">
        <v>10411</v>
      </c>
      <c r="C6654" s="113" t="s">
        <v>838</v>
      </c>
      <c r="D6654" s="113" t="s">
        <v>842</v>
      </c>
      <c r="E6654" s="113">
        <f t="shared" si="103"/>
        <v>30703098</v>
      </c>
      <c r="F6654" s="113" t="s">
        <v>11571</v>
      </c>
      <c r="G6654" s="113" t="s">
        <v>5702</v>
      </c>
      <c r="H6654" s="113" t="s">
        <v>834</v>
      </c>
      <c r="I6654" s="113" t="s">
        <v>840</v>
      </c>
    </row>
    <row r="6655" spans="1:10" x14ac:dyDescent="0.2">
      <c r="A6655" s="113" t="s">
        <v>10491</v>
      </c>
      <c r="D6655" s="113" t="s">
        <v>838</v>
      </c>
      <c r="E6655" s="113">
        <f t="shared" si="103"/>
        <v>30703099</v>
      </c>
      <c r="F6655" s="113" t="s">
        <v>11571</v>
      </c>
      <c r="G6655" s="113" t="s">
        <v>5702</v>
      </c>
      <c r="H6655" s="113" t="s">
        <v>834</v>
      </c>
      <c r="I6655" s="113" t="s">
        <v>840</v>
      </c>
    </row>
    <row r="6656" spans="1:10" x14ac:dyDescent="0.2">
      <c r="A6656" s="113" t="s">
        <v>10491</v>
      </c>
      <c r="D6656" s="113" t="s">
        <v>843</v>
      </c>
      <c r="E6656" s="113">
        <f t="shared" si="103"/>
        <v>30704001</v>
      </c>
      <c r="F6656" s="113" t="s">
        <v>11571</v>
      </c>
      <c r="G6656" s="113" t="s">
        <v>5702</v>
      </c>
      <c r="H6656" s="113" t="s">
        <v>844</v>
      </c>
      <c r="I6656" s="113" t="s">
        <v>845</v>
      </c>
    </row>
    <row r="6657" spans="1:9" x14ac:dyDescent="0.2">
      <c r="A6657" s="113" t="s">
        <v>10491</v>
      </c>
      <c r="D6657" s="113" t="s">
        <v>846</v>
      </c>
      <c r="E6657" s="113">
        <f t="shared" si="103"/>
        <v>30704002</v>
      </c>
      <c r="F6657" s="113" t="s">
        <v>11571</v>
      </c>
      <c r="G6657" s="113" t="s">
        <v>5702</v>
      </c>
      <c r="H6657" s="113" t="s">
        <v>844</v>
      </c>
      <c r="I6657" s="113" t="s">
        <v>847</v>
      </c>
    </row>
    <row r="6658" spans="1:9" x14ac:dyDescent="0.2">
      <c r="A6658" s="113" t="s">
        <v>10491</v>
      </c>
      <c r="D6658" s="113" t="s">
        <v>848</v>
      </c>
      <c r="E6658" s="113">
        <f t="shared" ref="E6658:E6721" si="104">VALUE(D6658)</f>
        <v>30704003</v>
      </c>
      <c r="F6658" s="113" t="s">
        <v>11571</v>
      </c>
      <c r="G6658" s="113" t="s">
        <v>5702</v>
      </c>
      <c r="H6658" s="113" t="s">
        <v>844</v>
      </c>
      <c r="I6658" s="113" t="s">
        <v>11316</v>
      </c>
    </row>
    <row r="6659" spans="1:9" x14ac:dyDescent="0.2">
      <c r="A6659" s="113" t="s">
        <v>10491</v>
      </c>
      <c r="D6659" s="113" t="s">
        <v>849</v>
      </c>
      <c r="E6659" s="113">
        <f t="shared" si="104"/>
        <v>30704004</v>
      </c>
      <c r="F6659" s="113" t="s">
        <v>11571</v>
      </c>
      <c r="G6659" s="113" t="s">
        <v>5702</v>
      </c>
      <c r="H6659" s="113" t="s">
        <v>844</v>
      </c>
      <c r="I6659" s="113" t="s">
        <v>14438</v>
      </c>
    </row>
    <row r="6660" spans="1:9" x14ac:dyDescent="0.2">
      <c r="A6660" s="113" t="s">
        <v>10491</v>
      </c>
      <c r="D6660" s="113" t="s">
        <v>850</v>
      </c>
      <c r="E6660" s="113">
        <f t="shared" si="104"/>
        <v>30704005</v>
      </c>
      <c r="F6660" s="113" t="s">
        <v>11571</v>
      </c>
      <c r="G6660" s="113" t="s">
        <v>5702</v>
      </c>
      <c r="H6660" s="113" t="s">
        <v>844</v>
      </c>
      <c r="I6660" s="113" t="s">
        <v>851</v>
      </c>
    </row>
    <row r="6661" spans="1:9" x14ac:dyDescent="0.2">
      <c r="A6661" s="113" t="s">
        <v>10491</v>
      </c>
      <c r="D6661" s="113" t="s">
        <v>852</v>
      </c>
      <c r="E6661" s="113">
        <f t="shared" si="104"/>
        <v>30788801</v>
      </c>
      <c r="F6661" s="113" t="s">
        <v>11571</v>
      </c>
      <c r="G6661" s="113" t="s">
        <v>5702</v>
      </c>
      <c r="H6661" s="113" t="s">
        <v>11022</v>
      </c>
      <c r="I6661" s="113" t="s">
        <v>7493</v>
      </c>
    </row>
    <row r="6662" spans="1:9" x14ac:dyDescent="0.2">
      <c r="A6662" s="113" t="s">
        <v>10491</v>
      </c>
      <c r="D6662" s="113" t="s">
        <v>853</v>
      </c>
      <c r="E6662" s="113">
        <f t="shared" si="104"/>
        <v>30788802</v>
      </c>
      <c r="F6662" s="113" t="s">
        <v>11571</v>
      </c>
      <c r="G6662" s="113" t="s">
        <v>5702</v>
      </c>
      <c r="H6662" s="113" t="s">
        <v>11022</v>
      </c>
      <c r="I6662" s="113" t="s">
        <v>7493</v>
      </c>
    </row>
    <row r="6663" spans="1:9" x14ac:dyDescent="0.2">
      <c r="A6663" s="113" t="s">
        <v>10491</v>
      </c>
      <c r="D6663" s="113" t="s">
        <v>854</v>
      </c>
      <c r="E6663" s="113">
        <f t="shared" si="104"/>
        <v>30788803</v>
      </c>
      <c r="F6663" s="113" t="s">
        <v>11571</v>
      </c>
      <c r="G6663" s="113" t="s">
        <v>5702</v>
      </c>
      <c r="H6663" s="113" t="s">
        <v>11022</v>
      </c>
      <c r="I6663" s="113" t="s">
        <v>7493</v>
      </c>
    </row>
    <row r="6664" spans="1:9" x14ac:dyDescent="0.2">
      <c r="A6664" s="113" t="s">
        <v>10491</v>
      </c>
      <c r="D6664" s="113" t="s">
        <v>855</v>
      </c>
      <c r="E6664" s="113">
        <f t="shared" si="104"/>
        <v>30788804</v>
      </c>
      <c r="F6664" s="113" t="s">
        <v>11571</v>
      </c>
      <c r="G6664" s="113" t="s">
        <v>5702</v>
      </c>
      <c r="H6664" s="113" t="s">
        <v>11022</v>
      </c>
      <c r="I6664" s="113" t="s">
        <v>7493</v>
      </c>
    </row>
    <row r="6665" spans="1:9" x14ac:dyDescent="0.2">
      <c r="A6665" s="113" t="s">
        <v>10491</v>
      </c>
      <c r="D6665" s="113" t="s">
        <v>856</v>
      </c>
      <c r="E6665" s="113">
        <f t="shared" si="104"/>
        <v>30788805</v>
      </c>
      <c r="F6665" s="113" t="s">
        <v>11571</v>
      </c>
      <c r="G6665" s="113" t="s">
        <v>5702</v>
      </c>
      <c r="H6665" s="113" t="s">
        <v>11022</v>
      </c>
      <c r="I6665" s="113" t="s">
        <v>7493</v>
      </c>
    </row>
    <row r="6666" spans="1:9" x14ac:dyDescent="0.2">
      <c r="A6666" s="113" t="s">
        <v>10491</v>
      </c>
      <c r="D6666" s="113" t="s">
        <v>857</v>
      </c>
      <c r="E6666" s="113">
        <f t="shared" si="104"/>
        <v>30788898</v>
      </c>
      <c r="F6666" s="113" t="s">
        <v>11571</v>
      </c>
      <c r="G6666" s="113" t="s">
        <v>5702</v>
      </c>
      <c r="H6666" s="113" t="s">
        <v>11022</v>
      </c>
      <c r="I6666" s="113" t="s">
        <v>7493</v>
      </c>
    </row>
    <row r="6667" spans="1:9" x14ac:dyDescent="0.2">
      <c r="A6667" s="113" t="s">
        <v>10491</v>
      </c>
      <c r="D6667" s="113" t="s">
        <v>858</v>
      </c>
      <c r="E6667" s="113">
        <f t="shared" si="104"/>
        <v>30790001</v>
      </c>
      <c r="F6667" s="113" t="s">
        <v>11571</v>
      </c>
      <c r="G6667" s="113" t="s">
        <v>5702</v>
      </c>
      <c r="H6667" s="113" t="s">
        <v>10518</v>
      </c>
      <c r="I6667" s="113" t="s">
        <v>10519</v>
      </c>
    </row>
    <row r="6668" spans="1:9" x14ac:dyDescent="0.2">
      <c r="A6668" s="113" t="s">
        <v>10491</v>
      </c>
      <c r="D6668" s="113" t="s">
        <v>859</v>
      </c>
      <c r="E6668" s="113">
        <f t="shared" si="104"/>
        <v>30790002</v>
      </c>
      <c r="F6668" s="113" t="s">
        <v>11571</v>
      </c>
      <c r="G6668" s="113" t="s">
        <v>5702</v>
      </c>
      <c r="H6668" s="113" t="s">
        <v>10518</v>
      </c>
      <c r="I6668" s="113" t="s">
        <v>10522</v>
      </c>
    </row>
    <row r="6669" spans="1:9" x14ac:dyDescent="0.2">
      <c r="A6669" s="113" t="s">
        <v>10491</v>
      </c>
      <c r="D6669" s="113" t="s">
        <v>860</v>
      </c>
      <c r="E6669" s="113">
        <f t="shared" si="104"/>
        <v>30790003</v>
      </c>
      <c r="F6669" s="113" t="s">
        <v>11571</v>
      </c>
      <c r="G6669" s="113" t="s">
        <v>5702</v>
      </c>
      <c r="H6669" s="113" t="s">
        <v>10518</v>
      </c>
      <c r="I6669" s="113" t="s">
        <v>10524</v>
      </c>
    </row>
    <row r="6670" spans="1:9" x14ac:dyDescent="0.2">
      <c r="A6670" s="113" t="s">
        <v>10491</v>
      </c>
      <c r="D6670" s="113" t="s">
        <v>861</v>
      </c>
      <c r="E6670" s="113">
        <f t="shared" si="104"/>
        <v>30790011</v>
      </c>
      <c r="F6670" s="113" t="s">
        <v>11571</v>
      </c>
      <c r="G6670" s="113" t="s">
        <v>5702</v>
      </c>
      <c r="H6670" s="113" t="s">
        <v>10518</v>
      </c>
      <c r="I6670" s="113" t="s">
        <v>13388</v>
      </c>
    </row>
    <row r="6671" spans="1:9" x14ac:dyDescent="0.2">
      <c r="A6671" s="113" t="s">
        <v>10491</v>
      </c>
      <c r="D6671" s="113" t="s">
        <v>862</v>
      </c>
      <c r="E6671" s="113">
        <f t="shared" si="104"/>
        <v>30790012</v>
      </c>
      <c r="F6671" s="113" t="s">
        <v>11571</v>
      </c>
      <c r="G6671" s="113" t="s">
        <v>5702</v>
      </c>
      <c r="H6671" s="113" t="s">
        <v>10518</v>
      </c>
      <c r="I6671" s="113" t="s">
        <v>13390</v>
      </c>
    </row>
    <row r="6672" spans="1:9" x14ac:dyDescent="0.2">
      <c r="A6672" s="113" t="s">
        <v>10491</v>
      </c>
      <c r="D6672" s="113" t="s">
        <v>863</v>
      </c>
      <c r="E6672" s="113">
        <f t="shared" si="104"/>
        <v>30790013</v>
      </c>
      <c r="F6672" s="113" t="s">
        <v>11571</v>
      </c>
      <c r="G6672" s="113" t="s">
        <v>5702</v>
      </c>
      <c r="H6672" s="113" t="s">
        <v>10518</v>
      </c>
      <c r="I6672" s="113" t="s">
        <v>13392</v>
      </c>
    </row>
    <row r="6673" spans="1:12" x14ac:dyDescent="0.2">
      <c r="A6673" s="113" t="s">
        <v>10491</v>
      </c>
      <c r="D6673" s="113" t="s">
        <v>864</v>
      </c>
      <c r="E6673" s="113">
        <f t="shared" si="104"/>
        <v>30790014</v>
      </c>
      <c r="F6673" s="113" t="s">
        <v>11571</v>
      </c>
      <c r="G6673" s="113" t="s">
        <v>5702</v>
      </c>
      <c r="H6673" s="113" t="s">
        <v>10518</v>
      </c>
      <c r="I6673" s="113" t="s">
        <v>13394</v>
      </c>
    </row>
    <row r="6674" spans="1:12" x14ac:dyDescent="0.2">
      <c r="A6674" s="113" t="s">
        <v>10491</v>
      </c>
      <c r="D6674" s="113" t="s">
        <v>865</v>
      </c>
      <c r="E6674" s="113">
        <f t="shared" si="104"/>
        <v>30790021</v>
      </c>
      <c r="F6674" s="113" t="s">
        <v>11571</v>
      </c>
      <c r="G6674" s="113" t="s">
        <v>5702</v>
      </c>
      <c r="H6674" s="113" t="s">
        <v>10518</v>
      </c>
      <c r="I6674" s="113" t="s">
        <v>13396</v>
      </c>
      <c r="K6674" s="115"/>
      <c r="L6674" s="113"/>
    </row>
    <row r="6675" spans="1:12" x14ac:dyDescent="0.2">
      <c r="A6675" s="113" t="s">
        <v>10491</v>
      </c>
      <c r="D6675" s="113" t="s">
        <v>866</v>
      </c>
      <c r="E6675" s="113">
        <f t="shared" si="104"/>
        <v>30790022</v>
      </c>
      <c r="F6675" s="113" t="s">
        <v>11571</v>
      </c>
      <c r="G6675" s="113" t="s">
        <v>5702</v>
      </c>
      <c r="H6675" s="113" t="s">
        <v>10518</v>
      </c>
      <c r="I6675" s="113" t="s">
        <v>7524</v>
      </c>
      <c r="K6675" s="115">
        <v>36265</v>
      </c>
      <c r="L6675" s="113" t="s">
        <v>9775</v>
      </c>
    </row>
    <row r="6676" spans="1:12" x14ac:dyDescent="0.2">
      <c r="A6676" s="113" t="s">
        <v>10491</v>
      </c>
      <c r="D6676" s="113" t="s">
        <v>867</v>
      </c>
      <c r="E6676" s="113">
        <f t="shared" si="104"/>
        <v>30790023</v>
      </c>
      <c r="F6676" s="113" t="s">
        <v>11571</v>
      </c>
      <c r="G6676" s="113" t="s">
        <v>5702</v>
      </c>
      <c r="H6676" s="113" t="s">
        <v>10518</v>
      </c>
      <c r="I6676" s="113" t="s">
        <v>7526</v>
      </c>
    </row>
    <row r="6677" spans="1:12" x14ac:dyDescent="0.2">
      <c r="A6677" s="113" t="s">
        <v>10491</v>
      </c>
      <c r="D6677" s="113" t="s">
        <v>868</v>
      </c>
      <c r="E6677" s="113">
        <f t="shared" si="104"/>
        <v>30790024</v>
      </c>
      <c r="F6677" s="113" t="s">
        <v>11571</v>
      </c>
      <c r="G6677" s="113" t="s">
        <v>5702</v>
      </c>
      <c r="H6677" s="113" t="s">
        <v>10518</v>
      </c>
      <c r="I6677" s="113" t="s">
        <v>6416</v>
      </c>
    </row>
    <row r="6678" spans="1:12" x14ac:dyDescent="0.2">
      <c r="A6678" s="113" t="s">
        <v>10491</v>
      </c>
      <c r="D6678" s="113" t="s">
        <v>869</v>
      </c>
      <c r="E6678" s="113">
        <f t="shared" si="104"/>
        <v>30799901</v>
      </c>
      <c r="F6678" s="113" t="s">
        <v>11571</v>
      </c>
      <c r="G6678" s="113" t="s">
        <v>5702</v>
      </c>
      <c r="H6678" s="113" t="s">
        <v>7789</v>
      </c>
      <c r="I6678" s="113" t="s">
        <v>870</v>
      </c>
    </row>
    <row r="6679" spans="1:12" x14ac:dyDescent="0.2">
      <c r="A6679" s="113" t="s">
        <v>10491</v>
      </c>
      <c r="D6679" s="113" t="s">
        <v>871</v>
      </c>
      <c r="E6679" s="113">
        <f t="shared" si="104"/>
        <v>30799998</v>
      </c>
      <c r="F6679" s="113" t="s">
        <v>11571</v>
      </c>
      <c r="G6679" s="113" t="s">
        <v>5702</v>
      </c>
      <c r="H6679" s="113" t="s">
        <v>7789</v>
      </c>
      <c r="I6679" s="113" t="s">
        <v>7789</v>
      </c>
    </row>
    <row r="6680" spans="1:12" x14ac:dyDescent="0.2">
      <c r="A6680" s="113" t="s">
        <v>10491</v>
      </c>
      <c r="D6680" s="113" t="s">
        <v>872</v>
      </c>
      <c r="E6680" s="113">
        <f t="shared" si="104"/>
        <v>30799999</v>
      </c>
      <c r="F6680" s="113" t="s">
        <v>11571</v>
      </c>
      <c r="G6680" s="113" t="s">
        <v>5702</v>
      </c>
      <c r="H6680" s="113" t="s">
        <v>7789</v>
      </c>
      <c r="I6680" s="113" t="s">
        <v>11744</v>
      </c>
    </row>
    <row r="6681" spans="1:12" x14ac:dyDescent="0.2">
      <c r="A6681" s="113" t="s">
        <v>10491</v>
      </c>
      <c r="D6681" s="113" t="s">
        <v>873</v>
      </c>
      <c r="E6681" s="113">
        <f t="shared" si="104"/>
        <v>30800101</v>
      </c>
      <c r="F6681" s="113" t="s">
        <v>11571</v>
      </c>
      <c r="G6681" s="113" t="s">
        <v>874</v>
      </c>
      <c r="H6681" s="113" t="s">
        <v>875</v>
      </c>
      <c r="I6681" s="113" t="s">
        <v>876</v>
      </c>
    </row>
    <row r="6682" spans="1:12" x14ac:dyDescent="0.2">
      <c r="A6682" s="113" t="s">
        <v>10491</v>
      </c>
      <c r="D6682" s="113" t="s">
        <v>877</v>
      </c>
      <c r="E6682" s="113">
        <f t="shared" si="104"/>
        <v>30800102</v>
      </c>
      <c r="F6682" s="113" t="s">
        <v>11571</v>
      </c>
      <c r="G6682" s="113" t="s">
        <v>874</v>
      </c>
      <c r="H6682" s="113" t="s">
        <v>875</v>
      </c>
      <c r="I6682" s="113" t="s">
        <v>878</v>
      </c>
    </row>
    <row r="6683" spans="1:12" x14ac:dyDescent="0.2">
      <c r="A6683" s="113" t="s">
        <v>10491</v>
      </c>
      <c r="D6683" s="113" t="s">
        <v>879</v>
      </c>
      <c r="E6683" s="113">
        <f t="shared" si="104"/>
        <v>30800103</v>
      </c>
      <c r="F6683" s="113" t="s">
        <v>11571</v>
      </c>
      <c r="G6683" s="113" t="s">
        <v>874</v>
      </c>
      <c r="H6683" s="113" t="s">
        <v>875</v>
      </c>
      <c r="I6683" s="113" t="s">
        <v>880</v>
      </c>
    </row>
    <row r="6684" spans="1:12" x14ac:dyDescent="0.2">
      <c r="A6684" s="113" t="s">
        <v>10491</v>
      </c>
      <c r="D6684" s="113" t="s">
        <v>881</v>
      </c>
      <c r="E6684" s="113">
        <f t="shared" si="104"/>
        <v>30800104</v>
      </c>
      <c r="F6684" s="113" t="s">
        <v>11571</v>
      </c>
      <c r="G6684" s="113" t="s">
        <v>874</v>
      </c>
      <c r="H6684" s="113" t="s">
        <v>875</v>
      </c>
      <c r="I6684" s="113" t="s">
        <v>882</v>
      </c>
    </row>
    <row r="6685" spans="1:12" x14ac:dyDescent="0.2">
      <c r="A6685" s="113" t="s">
        <v>10491</v>
      </c>
      <c r="D6685" s="113" t="s">
        <v>883</v>
      </c>
      <c r="E6685" s="113">
        <f t="shared" si="104"/>
        <v>30800105</v>
      </c>
      <c r="F6685" s="113" t="s">
        <v>11571</v>
      </c>
      <c r="G6685" s="113" t="s">
        <v>874</v>
      </c>
      <c r="H6685" s="113" t="s">
        <v>875</v>
      </c>
      <c r="I6685" s="113" t="s">
        <v>884</v>
      </c>
    </row>
    <row r="6686" spans="1:12" x14ac:dyDescent="0.2">
      <c r="A6686" s="113" t="s">
        <v>10491</v>
      </c>
      <c r="D6686" s="113" t="s">
        <v>885</v>
      </c>
      <c r="E6686" s="113">
        <f t="shared" si="104"/>
        <v>30800106</v>
      </c>
      <c r="F6686" s="113" t="s">
        <v>11571</v>
      </c>
      <c r="G6686" s="113" t="s">
        <v>874</v>
      </c>
      <c r="H6686" s="113" t="s">
        <v>875</v>
      </c>
      <c r="I6686" s="113" t="s">
        <v>886</v>
      </c>
    </row>
    <row r="6687" spans="1:12" x14ac:dyDescent="0.2">
      <c r="A6687" s="113" t="s">
        <v>10491</v>
      </c>
      <c r="D6687" s="113" t="s">
        <v>887</v>
      </c>
      <c r="E6687" s="113">
        <f t="shared" si="104"/>
        <v>30800107</v>
      </c>
      <c r="F6687" s="113" t="s">
        <v>11571</v>
      </c>
      <c r="G6687" s="113" t="s">
        <v>874</v>
      </c>
      <c r="H6687" s="113" t="s">
        <v>875</v>
      </c>
      <c r="I6687" s="113" t="s">
        <v>888</v>
      </c>
    </row>
    <row r="6688" spans="1:12" x14ac:dyDescent="0.2">
      <c r="A6688" s="113" t="s">
        <v>10491</v>
      </c>
      <c r="D6688" s="113" t="s">
        <v>889</v>
      </c>
      <c r="E6688" s="113">
        <f t="shared" si="104"/>
        <v>30800108</v>
      </c>
      <c r="F6688" s="113" t="s">
        <v>11571</v>
      </c>
      <c r="G6688" s="113" t="s">
        <v>874</v>
      </c>
      <c r="H6688" s="113" t="s">
        <v>875</v>
      </c>
      <c r="I6688" s="113" t="s">
        <v>890</v>
      </c>
    </row>
    <row r="6689" spans="1:12" x14ac:dyDescent="0.2">
      <c r="A6689" s="113" t="s">
        <v>10491</v>
      </c>
      <c r="D6689" s="113" t="s">
        <v>891</v>
      </c>
      <c r="E6689" s="113">
        <f t="shared" si="104"/>
        <v>30800109</v>
      </c>
      <c r="F6689" s="113" t="s">
        <v>11571</v>
      </c>
      <c r="G6689" s="113" t="s">
        <v>874</v>
      </c>
      <c r="H6689" s="113" t="s">
        <v>875</v>
      </c>
      <c r="I6689" s="113" t="s">
        <v>892</v>
      </c>
    </row>
    <row r="6690" spans="1:12" x14ac:dyDescent="0.2">
      <c r="A6690" s="113" t="s">
        <v>10491</v>
      </c>
      <c r="D6690" s="113" t="s">
        <v>893</v>
      </c>
      <c r="E6690" s="113">
        <f t="shared" si="104"/>
        <v>30800110</v>
      </c>
      <c r="F6690" s="113" t="s">
        <v>11571</v>
      </c>
      <c r="G6690" s="113" t="s">
        <v>874</v>
      </c>
      <c r="H6690" s="113" t="s">
        <v>875</v>
      </c>
      <c r="I6690" s="113" t="s">
        <v>894</v>
      </c>
    </row>
    <row r="6691" spans="1:12" x14ac:dyDescent="0.2">
      <c r="A6691" s="113" t="s">
        <v>10491</v>
      </c>
      <c r="D6691" s="113" t="s">
        <v>895</v>
      </c>
      <c r="E6691" s="113">
        <f t="shared" si="104"/>
        <v>30800111</v>
      </c>
      <c r="F6691" s="113" t="s">
        <v>11571</v>
      </c>
      <c r="G6691" s="113" t="s">
        <v>874</v>
      </c>
      <c r="H6691" s="113" t="s">
        <v>875</v>
      </c>
      <c r="I6691" s="113" t="s">
        <v>896</v>
      </c>
    </row>
    <row r="6692" spans="1:12" x14ac:dyDescent="0.2">
      <c r="A6692" s="113" t="s">
        <v>10491</v>
      </c>
      <c r="D6692" s="113" t="s">
        <v>897</v>
      </c>
      <c r="E6692" s="113">
        <f t="shared" si="104"/>
        <v>30800112</v>
      </c>
      <c r="F6692" s="113" t="s">
        <v>11571</v>
      </c>
      <c r="G6692" s="113" t="s">
        <v>874</v>
      </c>
      <c r="H6692" s="113" t="s">
        <v>875</v>
      </c>
      <c r="I6692" s="113" t="s">
        <v>13815</v>
      </c>
    </row>
    <row r="6693" spans="1:12" x14ac:dyDescent="0.2">
      <c r="A6693" s="113" t="s">
        <v>10491</v>
      </c>
      <c r="D6693" s="113" t="s">
        <v>898</v>
      </c>
      <c r="E6693" s="113">
        <f t="shared" si="104"/>
        <v>30800113</v>
      </c>
      <c r="F6693" s="113" t="s">
        <v>11571</v>
      </c>
      <c r="G6693" s="113" t="s">
        <v>874</v>
      </c>
      <c r="H6693" s="113" t="s">
        <v>875</v>
      </c>
      <c r="I6693" s="113" t="s">
        <v>899</v>
      </c>
    </row>
    <row r="6694" spans="1:12" x14ac:dyDescent="0.2">
      <c r="A6694" s="113" t="s">
        <v>10491</v>
      </c>
      <c r="D6694" s="113" t="s">
        <v>900</v>
      </c>
      <c r="E6694" s="113">
        <f t="shared" si="104"/>
        <v>30800114</v>
      </c>
      <c r="F6694" s="113" t="s">
        <v>11571</v>
      </c>
      <c r="G6694" s="113" t="s">
        <v>874</v>
      </c>
      <c r="H6694" s="113" t="s">
        <v>875</v>
      </c>
      <c r="I6694" s="113" t="s">
        <v>901</v>
      </c>
    </row>
    <row r="6695" spans="1:12" x14ac:dyDescent="0.2">
      <c r="A6695" s="113" t="s">
        <v>10491</v>
      </c>
      <c r="D6695" s="113" t="s">
        <v>902</v>
      </c>
      <c r="E6695" s="113">
        <f t="shared" si="104"/>
        <v>30800115</v>
      </c>
      <c r="F6695" s="113" t="s">
        <v>11571</v>
      </c>
      <c r="G6695" s="113" t="s">
        <v>874</v>
      </c>
      <c r="H6695" s="113" t="s">
        <v>875</v>
      </c>
      <c r="I6695" s="113" t="s">
        <v>903</v>
      </c>
    </row>
    <row r="6696" spans="1:12" x14ac:dyDescent="0.2">
      <c r="A6696" s="113" t="s">
        <v>10491</v>
      </c>
      <c r="D6696" s="113" t="s">
        <v>904</v>
      </c>
      <c r="E6696" s="113">
        <f t="shared" si="104"/>
        <v>30800116</v>
      </c>
      <c r="F6696" s="113" t="s">
        <v>11571</v>
      </c>
      <c r="G6696" s="113" t="s">
        <v>874</v>
      </c>
      <c r="H6696" s="113" t="s">
        <v>875</v>
      </c>
      <c r="I6696" s="113" t="s">
        <v>905</v>
      </c>
    </row>
    <row r="6697" spans="1:12" x14ac:dyDescent="0.2">
      <c r="A6697" s="113" t="s">
        <v>10491</v>
      </c>
      <c r="D6697" s="113" t="s">
        <v>906</v>
      </c>
      <c r="E6697" s="113">
        <f t="shared" si="104"/>
        <v>30800117</v>
      </c>
      <c r="F6697" s="113" t="s">
        <v>11571</v>
      </c>
      <c r="G6697" s="113" t="s">
        <v>874</v>
      </c>
      <c r="H6697" s="113" t="s">
        <v>875</v>
      </c>
      <c r="I6697" s="113" t="s">
        <v>6679</v>
      </c>
    </row>
    <row r="6698" spans="1:12" x14ac:dyDescent="0.2">
      <c r="A6698" s="113" t="s">
        <v>10491</v>
      </c>
      <c r="B6698" s="116" t="s">
        <v>10411</v>
      </c>
      <c r="C6698" s="113" t="s">
        <v>873</v>
      </c>
      <c r="D6698" s="113" t="s">
        <v>907</v>
      </c>
      <c r="E6698" s="113">
        <f t="shared" si="104"/>
        <v>30800120</v>
      </c>
      <c r="F6698" s="113" t="s">
        <v>11571</v>
      </c>
      <c r="G6698" s="113" t="s">
        <v>874</v>
      </c>
      <c r="H6698" s="113" t="s">
        <v>875</v>
      </c>
      <c r="I6698" s="113" t="s">
        <v>876</v>
      </c>
      <c r="K6698" s="115">
        <v>37466</v>
      </c>
      <c r="L6698" s="113" t="s">
        <v>908</v>
      </c>
    </row>
    <row r="6699" spans="1:12" x14ac:dyDescent="0.2">
      <c r="A6699" s="113" t="s">
        <v>10491</v>
      </c>
      <c r="B6699" s="116" t="s">
        <v>10411</v>
      </c>
      <c r="C6699" s="113" t="s">
        <v>883</v>
      </c>
      <c r="D6699" s="113" t="s">
        <v>909</v>
      </c>
      <c r="E6699" s="113">
        <f t="shared" si="104"/>
        <v>30800121</v>
      </c>
      <c r="F6699" s="113" t="s">
        <v>11571</v>
      </c>
      <c r="G6699" s="113" t="s">
        <v>874</v>
      </c>
      <c r="H6699" s="113" t="s">
        <v>875</v>
      </c>
      <c r="I6699" s="113" t="s">
        <v>884</v>
      </c>
      <c r="K6699" s="115">
        <v>37466</v>
      </c>
      <c r="L6699" s="113" t="s">
        <v>908</v>
      </c>
    </row>
    <row r="6700" spans="1:12" x14ac:dyDescent="0.2">
      <c r="A6700" s="113" t="s">
        <v>10491</v>
      </c>
      <c r="B6700" s="116" t="s">
        <v>10411</v>
      </c>
      <c r="C6700" s="113" t="s">
        <v>877</v>
      </c>
      <c r="D6700" s="113" t="s">
        <v>910</v>
      </c>
      <c r="E6700" s="113">
        <f t="shared" si="104"/>
        <v>30800122</v>
      </c>
      <c r="F6700" s="113" t="s">
        <v>11571</v>
      </c>
      <c r="G6700" s="113" t="s">
        <v>874</v>
      </c>
      <c r="H6700" s="113" t="s">
        <v>875</v>
      </c>
      <c r="I6700" s="113" t="s">
        <v>878</v>
      </c>
      <c r="K6700" s="115">
        <v>37466</v>
      </c>
      <c r="L6700" s="113" t="s">
        <v>908</v>
      </c>
    </row>
    <row r="6701" spans="1:12" x14ac:dyDescent="0.2">
      <c r="A6701" s="113" t="s">
        <v>10491</v>
      </c>
      <c r="B6701" s="116" t="s">
        <v>10411</v>
      </c>
      <c r="C6701" s="113" t="s">
        <v>885</v>
      </c>
      <c r="D6701" s="113" t="s">
        <v>911</v>
      </c>
      <c r="E6701" s="113">
        <f t="shared" si="104"/>
        <v>30800123</v>
      </c>
      <c r="F6701" s="113" t="s">
        <v>11571</v>
      </c>
      <c r="G6701" s="113" t="s">
        <v>874</v>
      </c>
      <c r="H6701" s="113" t="s">
        <v>875</v>
      </c>
      <c r="I6701" s="113" t="s">
        <v>886</v>
      </c>
      <c r="K6701" s="115">
        <v>37466</v>
      </c>
      <c r="L6701" s="113" t="s">
        <v>908</v>
      </c>
    </row>
    <row r="6702" spans="1:12" x14ac:dyDescent="0.2">
      <c r="A6702" s="113" t="s">
        <v>10491</v>
      </c>
      <c r="B6702" s="116" t="s">
        <v>10411</v>
      </c>
      <c r="C6702" s="113" t="s">
        <v>879</v>
      </c>
      <c r="D6702" s="113" t="s">
        <v>912</v>
      </c>
      <c r="E6702" s="113">
        <f t="shared" si="104"/>
        <v>30800124</v>
      </c>
      <c r="F6702" s="113" t="s">
        <v>11571</v>
      </c>
      <c r="G6702" s="113" t="s">
        <v>874</v>
      </c>
      <c r="H6702" s="113" t="s">
        <v>875</v>
      </c>
      <c r="I6702" s="113" t="s">
        <v>880</v>
      </c>
      <c r="K6702" s="115">
        <v>37466</v>
      </c>
      <c r="L6702" s="113" t="s">
        <v>908</v>
      </c>
    </row>
    <row r="6703" spans="1:12" x14ac:dyDescent="0.2">
      <c r="A6703" s="113" t="s">
        <v>10491</v>
      </c>
      <c r="B6703" s="116" t="s">
        <v>10411</v>
      </c>
      <c r="C6703" s="113" t="s">
        <v>881</v>
      </c>
      <c r="D6703" s="113" t="s">
        <v>913</v>
      </c>
      <c r="E6703" s="113">
        <f t="shared" si="104"/>
        <v>30800125</v>
      </c>
      <c r="F6703" s="113" t="s">
        <v>11571</v>
      </c>
      <c r="G6703" s="113" t="s">
        <v>874</v>
      </c>
      <c r="H6703" s="113" t="s">
        <v>875</v>
      </c>
      <c r="I6703" s="113" t="s">
        <v>882</v>
      </c>
      <c r="K6703" s="115">
        <v>37466</v>
      </c>
      <c r="L6703" s="113" t="s">
        <v>908</v>
      </c>
    </row>
    <row r="6704" spans="1:12" x14ac:dyDescent="0.2">
      <c r="A6704" s="113" t="s">
        <v>10491</v>
      </c>
      <c r="B6704" s="116" t="s">
        <v>10411</v>
      </c>
      <c r="C6704" s="113" t="s">
        <v>887</v>
      </c>
      <c r="D6704" s="113" t="s">
        <v>914</v>
      </c>
      <c r="E6704" s="113">
        <f t="shared" si="104"/>
        <v>30800126</v>
      </c>
      <c r="F6704" s="113" t="s">
        <v>11571</v>
      </c>
      <c r="G6704" s="113" t="s">
        <v>874</v>
      </c>
      <c r="H6704" s="113" t="s">
        <v>875</v>
      </c>
      <c r="I6704" s="113" t="s">
        <v>888</v>
      </c>
      <c r="K6704" s="115">
        <v>37466</v>
      </c>
      <c r="L6704" s="113" t="s">
        <v>908</v>
      </c>
    </row>
    <row r="6705" spans="1:12" x14ac:dyDescent="0.2">
      <c r="A6705" s="113" t="s">
        <v>10491</v>
      </c>
      <c r="B6705" s="116" t="s">
        <v>10411</v>
      </c>
      <c r="C6705" s="113" t="s">
        <v>895</v>
      </c>
      <c r="D6705" s="113" t="s">
        <v>915</v>
      </c>
      <c r="E6705" s="113">
        <f t="shared" si="104"/>
        <v>30800127</v>
      </c>
      <c r="F6705" s="113" t="s">
        <v>11571</v>
      </c>
      <c r="G6705" s="113" t="s">
        <v>874</v>
      </c>
      <c r="H6705" s="113" t="s">
        <v>875</v>
      </c>
      <c r="I6705" s="113" t="s">
        <v>896</v>
      </c>
      <c r="K6705" s="115">
        <v>37466</v>
      </c>
      <c r="L6705" s="113" t="s">
        <v>908</v>
      </c>
    </row>
    <row r="6706" spans="1:12" x14ac:dyDescent="0.2">
      <c r="A6706" s="113" t="s">
        <v>10491</v>
      </c>
      <c r="B6706" s="116" t="s">
        <v>10411</v>
      </c>
      <c r="C6706" s="113" t="s">
        <v>897</v>
      </c>
      <c r="D6706" s="113" t="s">
        <v>916</v>
      </c>
      <c r="E6706" s="113">
        <f t="shared" si="104"/>
        <v>30800128</v>
      </c>
      <c r="F6706" s="113" t="s">
        <v>11571</v>
      </c>
      <c r="G6706" s="113" t="s">
        <v>874</v>
      </c>
      <c r="H6706" s="113" t="s">
        <v>875</v>
      </c>
      <c r="I6706" s="113" t="s">
        <v>13815</v>
      </c>
      <c r="K6706" s="115">
        <v>37466</v>
      </c>
      <c r="L6706" s="113" t="s">
        <v>908</v>
      </c>
    </row>
    <row r="6707" spans="1:12" x14ac:dyDescent="0.2">
      <c r="A6707" s="113" t="s">
        <v>10491</v>
      </c>
      <c r="B6707" s="116" t="s">
        <v>10411</v>
      </c>
      <c r="C6707" s="113" t="s">
        <v>898</v>
      </c>
      <c r="D6707" s="113" t="s">
        <v>917</v>
      </c>
      <c r="E6707" s="113">
        <f t="shared" si="104"/>
        <v>30800129</v>
      </c>
      <c r="F6707" s="113" t="s">
        <v>11571</v>
      </c>
      <c r="G6707" s="113" t="s">
        <v>874</v>
      </c>
      <c r="H6707" s="113" t="s">
        <v>875</v>
      </c>
      <c r="I6707" s="113" t="s">
        <v>899</v>
      </c>
      <c r="K6707" s="115">
        <v>37466</v>
      </c>
      <c r="L6707" s="113" t="s">
        <v>908</v>
      </c>
    </row>
    <row r="6708" spans="1:12" x14ac:dyDescent="0.2">
      <c r="A6708" s="113" t="s">
        <v>10491</v>
      </c>
      <c r="B6708" s="116" t="s">
        <v>10411</v>
      </c>
      <c r="C6708" s="113" t="s">
        <v>900</v>
      </c>
      <c r="D6708" s="113" t="s">
        <v>918</v>
      </c>
      <c r="E6708" s="113">
        <f t="shared" si="104"/>
        <v>30800130</v>
      </c>
      <c r="F6708" s="113" t="s">
        <v>11571</v>
      </c>
      <c r="G6708" s="113" t="s">
        <v>874</v>
      </c>
      <c r="H6708" s="113" t="s">
        <v>875</v>
      </c>
      <c r="I6708" s="113" t="s">
        <v>901</v>
      </c>
      <c r="K6708" s="115">
        <v>37466</v>
      </c>
      <c r="L6708" s="113" t="s">
        <v>908</v>
      </c>
    </row>
    <row r="6709" spans="1:12" x14ac:dyDescent="0.2">
      <c r="A6709" s="113" t="s">
        <v>10491</v>
      </c>
      <c r="B6709" s="116" t="s">
        <v>10411</v>
      </c>
      <c r="C6709" s="113" t="s">
        <v>902</v>
      </c>
      <c r="D6709" s="113" t="s">
        <v>919</v>
      </c>
      <c r="E6709" s="113">
        <f t="shared" si="104"/>
        <v>30800131</v>
      </c>
      <c r="F6709" s="113" t="s">
        <v>11571</v>
      </c>
      <c r="G6709" s="113" t="s">
        <v>874</v>
      </c>
      <c r="H6709" s="113" t="s">
        <v>875</v>
      </c>
      <c r="I6709" s="113" t="s">
        <v>903</v>
      </c>
      <c r="K6709" s="115">
        <v>37466</v>
      </c>
      <c r="L6709" s="113" t="s">
        <v>908</v>
      </c>
    </row>
    <row r="6710" spans="1:12" x14ac:dyDescent="0.2">
      <c r="A6710" s="113" t="s">
        <v>10491</v>
      </c>
      <c r="B6710" s="116" t="s">
        <v>10411</v>
      </c>
      <c r="C6710" s="113" t="s">
        <v>904</v>
      </c>
      <c r="D6710" s="113" t="s">
        <v>920</v>
      </c>
      <c r="E6710" s="113">
        <f t="shared" si="104"/>
        <v>30800132</v>
      </c>
      <c r="F6710" s="113" t="s">
        <v>11571</v>
      </c>
      <c r="G6710" s="113" t="s">
        <v>874</v>
      </c>
      <c r="H6710" s="113" t="s">
        <v>875</v>
      </c>
      <c r="I6710" s="113" t="s">
        <v>905</v>
      </c>
      <c r="K6710" s="115">
        <v>37466</v>
      </c>
      <c r="L6710" s="113" t="s">
        <v>908</v>
      </c>
    </row>
    <row r="6711" spans="1:12" x14ac:dyDescent="0.2">
      <c r="A6711" s="113" t="s">
        <v>10491</v>
      </c>
      <c r="B6711" s="116" t="s">
        <v>10411</v>
      </c>
      <c r="C6711" s="113" t="s">
        <v>906</v>
      </c>
      <c r="D6711" s="113" t="s">
        <v>921</v>
      </c>
      <c r="E6711" s="113">
        <f t="shared" si="104"/>
        <v>30800133</v>
      </c>
      <c r="F6711" s="113" t="s">
        <v>11571</v>
      </c>
      <c r="G6711" s="113" t="s">
        <v>874</v>
      </c>
      <c r="H6711" s="113" t="s">
        <v>875</v>
      </c>
      <c r="I6711" s="113" t="s">
        <v>6679</v>
      </c>
      <c r="K6711" s="115">
        <v>37466</v>
      </c>
      <c r="L6711" s="113" t="s">
        <v>908</v>
      </c>
    </row>
    <row r="6712" spans="1:12" x14ac:dyDescent="0.2">
      <c r="A6712" s="113" t="s">
        <v>10491</v>
      </c>
      <c r="B6712" s="116" t="s">
        <v>10411</v>
      </c>
      <c r="C6712" s="113" t="s">
        <v>6417</v>
      </c>
      <c r="D6712" s="113" t="s">
        <v>6418</v>
      </c>
      <c r="E6712" s="113">
        <f t="shared" si="104"/>
        <v>30800197</v>
      </c>
      <c r="F6712" s="113" t="s">
        <v>11571</v>
      </c>
      <c r="G6712" s="113" t="s">
        <v>874</v>
      </c>
      <c r="H6712" s="113" t="s">
        <v>875</v>
      </c>
      <c r="I6712" s="113" t="s">
        <v>7789</v>
      </c>
      <c r="K6712" s="115">
        <v>37725</v>
      </c>
      <c r="L6712" s="113" t="s">
        <v>908</v>
      </c>
    </row>
    <row r="6713" spans="1:12" x14ac:dyDescent="0.2">
      <c r="A6713" s="113" t="s">
        <v>10491</v>
      </c>
      <c r="B6713" s="116" t="s">
        <v>10411</v>
      </c>
      <c r="C6713" s="113" t="s">
        <v>6417</v>
      </c>
      <c r="D6713" s="113" t="s">
        <v>6419</v>
      </c>
      <c r="E6713" s="113">
        <f t="shared" si="104"/>
        <v>30800198</v>
      </c>
      <c r="F6713" s="113" t="s">
        <v>11571</v>
      </c>
      <c r="G6713" s="113" t="s">
        <v>874</v>
      </c>
      <c r="H6713" s="113" t="s">
        <v>875</v>
      </c>
      <c r="I6713" s="113" t="s">
        <v>7789</v>
      </c>
      <c r="K6713" s="115">
        <v>37725</v>
      </c>
      <c r="L6713" s="113" t="s">
        <v>908</v>
      </c>
    </row>
    <row r="6714" spans="1:12" x14ac:dyDescent="0.2">
      <c r="A6714" s="113" t="s">
        <v>10491</v>
      </c>
      <c r="D6714" s="113" t="s">
        <v>6417</v>
      </c>
      <c r="E6714" s="113">
        <f t="shared" si="104"/>
        <v>30800199</v>
      </c>
      <c r="F6714" s="113" t="s">
        <v>11571</v>
      </c>
      <c r="G6714" s="113" t="s">
        <v>874</v>
      </c>
      <c r="H6714" s="113" t="s">
        <v>875</v>
      </c>
      <c r="I6714" s="113" t="s">
        <v>7789</v>
      </c>
    </row>
    <row r="6715" spans="1:12" x14ac:dyDescent="0.2">
      <c r="A6715" s="113" t="s">
        <v>10491</v>
      </c>
      <c r="D6715" s="113" t="s">
        <v>6420</v>
      </c>
      <c r="E6715" s="113">
        <f t="shared" si="104"/>
        <v>30800501</v>
      </c>
      <c r="F6715" s="113" t="s">
        <v>11571</v>
      </c>
      <c r="G6715" s="113" t="s">
        <v>874</v>
      </c>
      <c r="H6715" s="113" t="s">
        <v>6421</v>
      </c>
      <c r="I6715" s="113" t="s">
        <v>6422</v>
      </c>
    </row>
    <row r="6716" spans="1:12" x14ac:dyDescent="0.2">
      <c r="A6716" s="113" t="s">
        <v>10491</v>
      </c>
      <c r="D6716" s="113" t="s">
        <v>6423</v>
      </c>
      <c r="E6716" s="113">
        <f t="shared" si="104"/>
        <v>30800699</v>
      </c>
      <c r="F6716" s="113" t="s">
        <v>11571</v>
      </c>
      <c r="G6716" s="113" t="s">
        <v>874</v>
      </c>
      <c r="H6716" s="113" t="s">
        <v>6424</v>
      </c>
      <c r="I6716" s="113" t="s">
        <v>7789</v>
      </c>
    </row>
    <row r="6717" spans="1:12" x14ac:dyDescent="0.2">
      <c r="A6717" s="113" t="s">
        <v>10491</v>
      </c>
      <c r="D6717" s="113" t="s">
        <v>6425</v>
      </c>
      <c r="E6717" s="113">
        <f t="shared" si="104"/>
        <v>30800701</v>
      </c>
      <c r="F6717" s="113" t="s">
        <v>11571</v>
      </c>
      <c r="G6717" s="113" t="s">
        <v>874</v>
      </c>
      <c r="H6717" s="113" t="s">
        <v>6426</v>
      </c>
      <c r="I6717" s="113" t="s">
        <v>6427</v>
      </c>
    </row>
    <row r="6718" spans="1:12" x14ac:dyDescent="0.2">
      <c r="A6718" s="113" t="s">
        <v>10491</v>
      </c>
      <c r="D6718" s="113" t="s">
        <v>6428</v>
      </c>
      <c r="E6718" s="113">
        <f t="shared" si="104"/>
        <v>30800702</v>
      </c>
      <c r="F6718" s="113" t="s">
        <v>11571</v>
      </c>
      <c r="G6718" s="113" t="s">
        <v>874</v>
      </c>
      <c r="H6718" s="113" t="s">
        <v>6426</v>
      </c>
      <c r="I6718" s="113" t="s">
        <v>6429</v>
      </c>
    </row>
    <row r="6719" spans="1:12" x14ac:dyDescent="0.2">
      <c r="A6719" s="113" t="s">
        <v>10491</v>
      </c>
      <c r="D6719" s="113" t="s">
        <v>6430</v>
      </c>
      <c r="E6719" s="113">
        <f t="shared" si="104"/>
        <v>30800703</v>
      </c>
      <c r="F6719" s="113" t="s">
        <v>11571</v>
      </c>
      <c r="G6719" s="113" t="s">
        <v>874</v>
      </c>
      <c r="H6719" s="113" t="s">
        <v>6426</v>
      </c>
      <c r="I6719" s="113" t="s">
        <v>6431</v>
      </c>
    </row>
    <row r="6720" spans="1:12" x14ac:dyDescent="0.2">
      <c r="A6720" s="113" t="s">
        <v>10491</v>
      </c>
      <c r="D6720" s="113" t="s">
        <v>6432</v>
      </c>
      <c r="E6720" s="113">
        <f t="shared" si="104"/>
        <v>30800704</v>
      </c>
      <c r="F6720" s="113" t="s">
        <v>11571</v>
      </c>
      <c r="G6720" s="113" t="s">
        <v>874</v>
      </c>
      <c r="H6720" s="113" t="s">
        <v>6426</v>
      </c>
      <c r="I6720" s="113" t="s">
        <v>6433</v>
      </c>
    </row>
    <row r="6721" spans="1:9" x14ac:dyDescent="0.2">
      <c r="A6721" s="113" t="s">
        <v>10491</v>
      </c>
      <c r="D6721" s="113" t="s">
        <v>6434</v>
      </c>
      <c r="E6721" s="113">
        <f t="shared" si="104"/>
        <v>30800705</v>
      </c>
      <c r="F6721" s="113" t="s">
        <v>11571</v>
      </c>
      <c r="G6721" s="113" t="s">
        <v>874</v>
      </c>
      <c r="H6721" s="113" t="s">
        <v>6426</v>
      </c>
      <c r="I6721" s="113" t="s">
        <v>9744</v>
      </c>
    </row>
    <row r="6722" spans="1:9" x14ac:dyDescent="0.2">
      <c r="A6722" s="113" t="s">
        <v>10491</v>
      </c>
      <c r="D6722" s="113" t="s">
        <v>6435</v>
      </c>
      <c r="E6722" s="113">
        <f t="shared" ref="E6722:E6785" si="105">VALUE(D6722)</f>
        <v>30800720</v>
      </c>
      <c r="F6722" s="113" t="s">
        <v>11571</v>
      </c>
      <c r="G6722" s="113" t="s">
        <v>874</v>
      </c>
      <c r="H6722" s="113" t="s">
        <v>6426</v>
      </c>
      <c r="I6722" s="113" t="s">
        <v>14415</v>
      </c>
    </row>
    <row r="6723" spans="1:9" x14ac:dyDescent="0.2">
      <c r="A6723" s="113" t="s">
        <v>10491</v>
      </c>
      <c r="D6723" s="113" t="s">
        <v>6436</v>
      </c>
      <c r="E6723" s="113">
        <f t="shared" si="105"/>
        <v>30800721</v>
      </c>
      <c r="F6723" s="113" t="s">
        <v>11571</v>
      </c>
      <c r="G6723" s="113" t="s">
        <v>874</v>
      </c>
      <c r="H6723" s="113" t="s">
        <v>6426</v>
      </c>
      <c r="I6723" s="113" t="s">
        <v>6437</v>
      </c>
    </row>
    <row r="6724" spans="1:9" x14ac:dyDescent="0.2">
      <c r="A6724" s="113" t="s">
        <v>10491</v>
      </c>
      <c r="D6724" s="113" t="s">
        <v>6438</v>
      </c>
      <c r="E6724" s="113">
        <f t="shared" si="105"/>
        <v>30800722</v>
      </c>
      <c r="F6724" s="113" t="s">
        <v>11571</v>
      </c>
      <c r="G6724" s="113" t="s">
        <v>874</v>
      </c>
      <c r="H6724" s="113" t="s">
        <v>6426</v>
      </c>
      <c r="I6724" s="113" t="s">
        <v>6439</v>
      </c>
    </row>
    <row r="6725" spans="1:9" x14ac:dyDescent="0.2">
      <c r="A6725" s="113" t="s">
        <v>10491</v>
      </c>
      <c r="D6725" s="113" t="s">
        <v>6440</v>
      </c>
      <c r="E6725" s="113">
        <f t="shared" si="105"/>
        <v>30800723</v>
      </c>
      <c r="F6725" s="113" t="s">
        <v>11571</v>
      </c>
      <c r="G6725" s="113" t="s">
        <v>874</v>
      </c>
      <c r="H6725" s="113" t="s">
        <v>6426</v>
      </c>
      <c r="I6725" s="113" t="s">
        <v>6441</v>
      </c>
    </row>
    <row r="6726" spans="1:9" x14ac:dyDescent="0.2">
      <c r="A6726" s="113" t="s">
        <v>10491</v>
      </c>
      <c r="D6726" s="113" t="s">
        <v>6442</v>
      </c>
      <c r="E6726" s="113">
        <f t="shared" si="105"/>
        <v>30800724</v>
      </c>
      <c r="F6726" s="113" t="s">
        <v>11571</v>
      </c>
      <c r="G6726" s="113" t="s">
        <v>874</v>
      </c>
      <c r="H6726" s="113" t="s">
        <v>6426</v>
      </c>
      <c r="I6726" s="113" t="s">
        <v>6443</v>
      </c>
    </row>
    <row r="6727" spans="1:9" x14ac:dyDescent="0.2">
      <c r="A6727" s="113" t="s">
        <v>10491</v>
      </c>
      <c r="D6727" s="113" t="s">
        <v>6444</v>
      </c>
      <c r="E6727" s="113">
        <f t="shared" si="105"/>
        <v>30800730</v>
      </c>
      <c r="F6727" s="113" t="s">
        <v>11571</v>
      </c>
      <c r="G6727" s="113" t="s">
        <v>874</v>
      </c>
      <c r="H6727" s="113" t="s">
        <v>6426</v>
      </c>
      <c r="I6727" s="113" t="s">
        <v>6445</v>
      </c>
    </row>
    <row r="6728" spans="1:9" x14ac:dyDescent="0.2">
      <c r="A6728" s="113" t="s">
        <v>10491</v>
      </c>
      <c r="D6728" s="113" t="s">
        <v>6446</v>
      </c>
      <c r="E6728" s="113">
        <f t="shared" si="105"/>
        <v>30800731</v>
      </c>
      <c r="F6728" s="113" t="s">
        <v>11571</v>
      </c>
      <c r="G6728" s="113" t="s">
        <v>874</v>
      </c>
      <c r="H6728" s="113" t="s">
        <v>6426</v>
      </c>
      <c r="I6728" s="113" t="s">
        <v>6447</v>
      </c>
    </row>
    <row r="6729" spans="1:9" x14ac:dyDescent="0.2">
      <c r="A6729" s="113" t="s">
        <v>10491</v>
      </c>
      <c r="D6729" s="113" t="s">
        <v>6448</v>
      </c>
      <c r="E6729" s="113">
        <f t="shared" si="105"/>
        <v>30800732</v>
      </c>
      <c r="F6729" s="113" t="s">
        <v>11571</v>
      </c>
      <c r="G6729" s="113" t="s">
        <v>874</v>
      </c>
      <c r="H6729" s="113" t="s">
        <v>6426</v>
      </c>
      <c r="I6729" s="113" t="s">
        <v>6449</v>
      </c>
    </row>
    <row r="6730" spans="1:9" x14ac:dyDescent="0.2">
      <c r="A6730" s="113" t="s">
        <v>10491</v>
      </c>
      <c r="D6730" s="113" t="s">
        <v>6450</v>
      </c>
      <c r="E6730" s="113">
        <f t="shared" si="105"/>
        <v>30800736</v>
      </c>
      <c r="F6730" s="113" t="s">
        <v>11571</v>
      </c>
      <c r="G6730" s="113" t="s">
        <v>874</v>
      </c>
      <c r="H6730" s="113" t="s">
        <v>6426</v>
      </c>
      <c r="I6730" s="113" t="s">
        <v>6451</v>
      </c>
    </row>
    <row r="6731" spans="1:9" x14ac:dyDescent="0.2">
      <c r="A6731" s="113" t="s">
        <v>10491</v>
      </c>
      <c r="D6731" s="113" t="s">
        <v>6452</v>
      </c>
      <c r="E6731" s="113">
        <f t="shared" si="105"/>
        <v>30800799</v>
      </c>
      <c r="F6731" s="113" t="s">
        <v>11571</v>
      </c>
      <c r="G6731" s="113" t="s">
        <v>874</v>
      </c>
      <c r="H6731" s="113" t="s">
        <v>6426</v>
      </c>
      <c r="I6731" s="113" t="s">
        <v>7789</v>
      </c>
    </row>
    <row r="6732" spans="1:9" x14ac:dyDescent="0.2">
      <c r="A6732" s="113" t="s">
        <v>10491</v>
      </c>
      <c r="D6732" s="113" t="s">
        <v>6453</v>
      </c>
      <c r="E6732" s="113">
        <f t="shared" si="105"/>
        <v>30800801</v>
      </c>
      <c r="F6732" s="113" t="s">
        <v>11571</v>
      </c>
      <c r="G6732" s="113" t="s">
        <v>874</v>
      </c>
      <c r="H6732" s="113" t="s">
        <v>6454</v>
      </c>
      <c r="I6732" s="113" t="s">
        <v>6455</v>
      </c>
    </row>
    <row r="6733" spans="1:9" x14ac:dyDescent="0.2">
      <c r="A6733" s="113" t="s">
        <v>10491</v>
      </c>
      <c r="D6733" s="113" t="s">
        <v>6456</v>
      </c>
      <c r="E6733" s="113">
        <f t="shared" si="105"/>
        <v>30800802</v>
      </c>
      <c r="F6733" s="113" t="s">
        <v>11571</v>
      </c>
      <c r="G6733" s="113" t="s">
        <v>874</v>
      </c>
      <c r="H6733" s="113" t="s">
        <v>6454</v>
      </c>
      <c r="I6733" s="113" t="s">
        <v>10931</v>
      </c>
    </row>
    <row r="6734" spans="1:9" x14ac:dyDescent="0.2">
      <c r="A6734" s="113" t="s">
        <v>10491</v>
      </c>
      <c r="D6734" s="113" t="s">
        <v>6457</v>
      </c>
      <c r="E6734" s="113">
        <f t="shared" si="105"/>
        <v>30800803</v>
      </c>
      <c r="F6734" s="113" t="s">
        <v>11571</v>
      </c>
      <c r="G6734" s="113" t="s">
        <v>874</v>
      </c>
      <c r="H6734" s="113" t="s">
        <v>6454</v>
      </c>
      <c r="I6734" s="113" t="s">
        <v>6458</v>
      </c>
    </row>
    <row r="6735" spans="1:9" x14ac:dyDescent="0.2">
      <c r="A6735" s="113" t="s">
        <v>10491</v>
      </c>
      <c r="D6735" s="113" t="s">
        <v>6459</v>
      </c>
      <c r="E6735" s="113">
        <f t="shared" si="105"/>
        <v>30800901</v>
      </c>
      <c r="F6735" s="113" t="s">
        <v>11571</v>
      </c>
      <c r="G6735" s="113" t="s">
        <v>874</v>
      </c>
      <c r="H6735" s="113" t="s">
        <v>6460</v>
      </c>
      <c r="I6735" s="113" t="s">
        <v>6461</v>
      </c>
    </row>
    <row r="6736" spans="1:9" x14ac:dyDescent="0.2">
      <c r="A6736" s="113" t="s">
        <v>10491</v>
      </c>
      <c r="D6736" s="113" t="s">
        <v>6462</v>
      </c>
      <c r="E6736" s="113">
        <f t="shared" si="105"/>
        <v>30801001</v>
      </c>
      <c r="F6736" s="113" t="s">
        <v>11571</v>
      </c>
      <c r="G6736" s="113" t="s">
        <v>874</v>
      </c>
      <c r="H6736" s="113" t="s">
        <v>6463</v>
      </c>
      <c r="I6736" s="113" t="s">
        <v>6464</v>
      </c>
    </row>
    <row r="6737" spans="1:9" x14ac:dyDescent="0.2">
      <c r="A6737" s="113" t="s">
        <v>10491</v>
      </c>
      <c r="D6737" s="113" t="s">
        <v>6465</v>
      </c>
      <c r="E6737" s="113">
        <f t="shared" si="105"/>
        <v>30801002</v>
      </c>
      <c r="F6737" s="113" t="s">
        <v>11571</v>
      </c>
      <c r="G6737" s="113" t="s">
        <v>874</v>
      </c>
      <c r="H6737" s="113" t="s">
        <v>6463</v>
      </c>
      <c r="I6737" s="113" t="s">
        <v>11490</v>
      </c>
    </row>
    <row r="6738" spans="1:9" x14ac:dyDescent="0.2">
      <c r="A6738" s="113" t="s">
        <v>10491</v>
      </c>
      <c r="D6738" s="113" t="s">
        <v>6466</v>
      </c>
      <c r="E6738" s="113">
        <f t="shared" si="105"/>
        <v>30801003</v>
      </c>
      <c r="F6738" s="113" t="s">
        <v>11571</v>
      </c>
      <c r="G6738" s="113" t="s">
        <v>874</v>
      </c>
      <c r="H6738" s="113" t="s">
        <v>6463</v>
      </c>
      <c r="I6738" s="113" t="s">
        <v>6467</v>
      </c>
    </row>
    <row r="6739" spans="1:9" x14ac:dyDescent="0.2">
      <c r="A6739" s="113" t="s">
        <v>10491</v>
      </c>
      <c r="D6739" s="113" t="s">
        <v>6468</v>
      </c>
      <c r="E6739" s="113">
        <f t="shared" si="105"/>
        <v>30801004</v>
      </c>
      <c r="F6739" s="113" t="s">
        <v>11571</v>
      </c>
      <c r="G6739" s="113" t="s">
        <v>874</v>
      </c>
      <c r="H6739" s="113" t="s">
        <v>6463</v>
      </c>
      <c r="I6739" s="113" t="s">
        <v>6469</v>
      </c>
    </row>
    <row r="6740" spans="1:9" x14ac:dyDescent="0.2">
      <c r="A6740" s="113" t="s">
        <v>10491</v>
      </c>
      <c r="D6740" s="113" t="s">
        <v>6470</v>
      </c>
      <c r="E6740" s="113">
        <f t="shared" si="105"/>
        <v>30801005</v>
      </c>
      <c r="F6740" s="113" t="s">
        <v>11571</v>
      </c>
      <c r="G6740" s="113" t="s">
        <v>874</v>
      </c>
      <c r="H6740" s="113" t="s">
        <v>6463</v>
      </c>
      <c r="I6740" s="113" t="s">
        <v>6471</v>
      </c>
    </row>
    <row r="6741" spans="1:9" x14ac:dyDescent="0.2">
      <c r="A6741" s="113" t="s">
        <v>10491</v>
      </c>
      <c r="D6741" s="113" t="s">
        <v>6472</v>
      </c>
      <c r="E6741" s="113">
        <f t="shared" si="105"/>
        <v>30801006</v>
      </c>
      <c r="F6741" s="113" t="s">
        <v>11571</v>
      </c>
      <c r="G6741" s="113" t="s">
        <v>874</v>
      </c>
      <c r="H6741" s="113" t="s">
        <v>6463</v>
      </c>
      <c r="I6741" s="113" t="s">
        <v>6473</v>
      </c>
    </row>
    <row r="6742" spans="1:9" x14ac:dyDescent="0.2">
      <c r="A6742" s="113" t="s">
        <v>10491</v>
      </c>
      <c r="D6742" s="113" t="s">
        <v>6474</v>
      </c>
      <c r="E6742" s="113">
        <f t="shared" si="105"/>
        <v>30801007</v>
      </c>
      <c r="F6742" s="113" t="s">
        <v>11571</v>
      </c>
      <c r="G6742" s="113" t="s">
        <v>874</v>
      </c>
      <c r="H6742" s="113" t="s">
        <v>6463</v>
      </c>
      <c r="I6742" s="113" t="s">
        <v>6475</v>
      </c>
    </row>
    <row r="6743" spans="1:9" x14ac:dyDescent="0.2">
      <c r="A6743" s="113" t="s">
        <v>10491</v>
      </c>
      <c r="D6743" s="113" t="s">
        <v>6476</v>
      </c>
      <c r="E6743" s="113">
        <f t="shared" si="105"/>
        <v>30801008</v>
      </c>
      <c r="F6743" s="113" t="s">
        <v>11571</v>
      </c>
      <c r="G6743" s="113" t="s">
        <v>874</v>
      </c>
      <c r="H6743" s="113" t="s">
        <v>6463</v>
      </c>
      <c r="I6743" s="113" t="s">
        <v>6477</v>
      </c>
    </row>
    <row r="6744" spans="1:9" x14ac:dyDescent="0.2">
      <c r="A6744" s="113" t="s">
        <v>10491</v>
      </c>
      <c r="D6744" s="113" t="s">
        <v>6478</v>
      </c>
      <c r="E6744" s="113">
        <f t="shared" si="105"/>
        <v>30805001</v>
      </c>
      <c r="F6744" s="113" t="s">
        <v>11571</v>
      </c>
      <c r="G6744" s="113" t="s">
        <v>874</v>
      </c>
      <c r="H6744" s="113" t="s">
        <v>6479</v>
      </c>
      <c r="I6744" s="113" t="s">
        <v>6480</v>
      </c>
    </row>
    <row r="6745" spans="1:9" x14ac:dyDescent="0.2">
      <c r="A6745" s="113" t="s">
        <v>10491</v>
      </c>
      <c r="D6745" s="113" t="s">
        <v>6481</v>
      </c>
      <c r="E6745" s="113">
        <f t="shared" si="105"/>
        <v>30805002</v>
      </c>
      <c r="F6745" s="113" t="s">
        <v>11571</v>
      </c>
      <c r="G6745" s="113" t="s">
        <v>874</v>
      </c>
      <c r="H6745" s="113" t="s">
        <v>6479</v>
      </c>
      <c r="I6745" s="113" t="s">
        <v>6482</v>
      </c>
    </row>
    <row r="6746" spans="1:9" x14ac:dyDescent="0.2">
      <c r="A6746" s="113" t="s">
        <v>10491</v>
      </c>
      <c r="D6746" s="113" t="s">
        <v>6483</v>
      </c>
      <c r="E6746" s="113">
        <f t="shared" si="105"/>
        <v>30805003</v>
      </c>
      <c r="F6746" s="113" t="s">
        <v>11571</v>
      </c>
      <c r="G6746" s="113" t="s">
        <v>874</v>
      </c>
      <c r="H6746" s="113" t="s">
        <v>6479</v>
      </c>
      <c r="I6746" s="113" t="s">
        <v>6484</v>
      </c>
    </row>
    <row r="6747" spans="1:9" x14ac:dyDescent="0.2">
      <c r="A6747" s="113" t="s">
        <v>10491</v>
      </c>
      <c r="D6747" s="113" t="s">
        <v>9336</v>
      </c>
      <c r="E6747" s="113">
        <f t="shared" si="105"/>
        <v>30805004</v>
      </c>
      <c r="F6747" s="113" t="s">
        <v>11571</v>
      </c>
      <c r="G6747" s="113" t="s">
        <v>874</v>
      </c>
      <c r="H6747" s="113" t="s">
        <v>6479</v>
      </c>
      <c r="I6747" s="113" t="s">
        <v>9337</v>
      </c>
    </row>
    <row r="6748" spans="1:9" x14ac:dyDescent="0.2">
      <c r="A6748" s="113" t="s">
        <v>10491</v>
      </c>
      <c r="D6748" s="113" t="s">
        <v>9338</v>
      </c>
      <c r="E6748" s="113">
        <f t="shared" si="105"/>
        <v>30805005</v>
      </c>
      <c r="F6748" s="113" t="s">
        <v>11571</v>
      </c>
      <c r="G6748" s="113" t="s">
        <v>874</v>
      </c>
      <c r="H6748" s="113" t="s">
        <v>6479</v>
      </c>
      <c r="I6748" s="113" t="s">
        <v>9339</v>
      </c>
    </row>
    <row r="6749" spans="1:9" x14ac:dyDescent="0.2">
      <c r="A6749" s="113" t="s">
        <v>10491</v>
      </c>
      <c r="D6749" s="113" t="s">
        <v>9340</v>
      </c>
      <c r="E6749" s="113">
        <f t="shared" si="105"/>
        <v>30805006</v>
      </c>
      <c r="F6749" s="113" t="s">
        <v>11571</v>
      </c>
      <c r="G6749" s="113" t="s">
        <v>874</v>
      </c>
      <c r="H6749" s="113" t="s">
        <v>6479</v>
      </c>
      <c r="I6749" s="113" t="s">
        <v>3672</v>
      </c>
    </row>
    <row r="6750" spans="1:9" x14ac:dyDescent="0.2">
      <c r="A6750" s="113" t="s">
        <v>10491</v>
      </c>
      <c r="D6750" s="113" t="s">
        <v>9341</v>
      </c>
      <c r="E6750" s="113">
        <f t="shared" si="105"/>
        <v>30805007</v>
      </c>
      <c r="F6750" s="113" t="s">
        <v>11571</v>
      </c>
      <c r="G6750" s="113" t="s">
        <v>874</v>
      </c>
      <c r="H6750" s="113" t="s">
        <v>6479</v>
      </c>
      <c r="I6750" s="113" t="s">
        <v>9342</v>
      </c>
    </row>
    <row r="6751" spans="1:9" x14ac:dyDescent="0.2">
      <c r="A6751" s="113" t="s">
        <v>10491</v>
      </c>
      <c r="D6751" s="113" t="s">
        <v>9343</v>
      </c>
      <c r="E6751" s="113">
        <f t="shared" si="105"/>
        <v>30805008</v>
      </c>
      <c r="F6751" s="113" t="s">
        <v>11571</v>
      </c>
      <c r="G6751" s="113" t="s">
        <v>874</v>
      </c>
      <c r="H6751" s="113" t="s">
        <v>6479</v>
      </c>
      <c r="I6751" s="113" t="s">
        <v>9344</v>
      </c>
    </row>
    <row r="6752" spans="1:9" x14ac:dyDescent="0.2">
      <c r="A6752" s="113" t="s">
        <v>10491</v>
      </c>
      <c r="D6752" s="113" t="s">
        <v>9345</v>
      </c>
      <c r="E6752" s="113">
        <f t="shared" si="105"/>
        <v>30805009</v>
      </c>
      <c r="F6752" s="113" t="s">
        <v>11571</v>
      </c>
      <c r="G6752" s="113" t="s">
        <v>874</v>
      </c>
      <c r="H6752" s="113" t="s">
        <v>6479</v>
      </c>
      <c r="I6752" s="113" t="s">
        <v>851</v>
      </c>
    </row>
    <row r="6753" spans="1:12" x14ac:dyDescent="0.2">
      <c r="A6753" s="113" t="s">
        <v>10491</v>
      </c>
      <c r="D6753" s="113" t="s">
        <v>9346</v>
      </c>
      <c r="E6753" s="113">
        <f t="shared" si="105"/>
        <v>30805010</v>
      </c>
      <c r="F6753" s="113" t="s">
        <v>11571</v>
      </c>
      <c r="G6753" s="113" t="s">
        <v>874</v>
      </c>
      <c r="H6753" s="113" t="s">
        <v>6479</v>
      </c>
      <c r="I6753" s="113" t="s">
        <v>9347</v>
      </c>
    </row>
    <row r="6754" spans="1:12" x14ac:dyDescent="0.2">
      <c r="A6754" s="113" t="s">
        <v>10491</v>
      </c>
      <c r="D6754" s="113" t="s">
        <v>9348</v>
      </c>
      <c r="E6754" s="113">
        <f t="shared" si="105"/>
        <v>30805011</v>
      </c>
      <c r="F6754" s="113" t="s">
        <v>11571</v>
      </c>
      <c r="G6754" s="113" t="s">
        <v>874</v>
      </c>
      <c r="H6754" s="113" t="s">
        <v>6479</v>
      </c>
      <c r="I6754" s="113" t="s">
        <v>9349</v>
      </c>
    </row>
    <row r="6755" spans="1:12" x14ac:dyDescent="0.2">
      <c r="A6755" s="113" t="s">
        <v>10491</v>
      </c>
      <c r="D6755" s="113" t="s">
        <v>9350</v>
      </c>
      <c r="E6755" s="113">
        <f t="shared" si="105"/>
        <v>30805012</v>
      </c>
      <c r="F6755" s="113" t="s">
        <v>11571</v>
      </c>
      <c r="G6755" s="113" t="s">
        <v>874</v>
      </c>
      <c r="H6755" s="113" t="s">
        <v>6479</v>
      </c>
      <c r="I6755" s="113" t="s">
        <v>9351</v>
      </c>
    </row>
    <row r="6756" spans="1:12" x14ac:dyDescent="0.2">
      <c r="A6756" s="113" t="s">
        <v>10491</v>
      </c>
      <c r="D6756" s="113" t="s">
        <v>9352</v>
      </c>
      <c r="E6756" s="113">
        <f t="shared" si="105"/>
        <v>30805013</v>
      </c>
      <c r="F6756" s="113" t="s">
        <v>11571</v>
      </c>
      <c r="G6756" s="113" t="s">
        <v>874</v>
      </c>
      <c r="H6756" s="113" t="s">
        <v>6479</v>
      </c>
      <c r="I6756" s="113" t="s">
        <v>9353</v>
      </c>
    </row>
    <row r="6757" spans="1:12" x14ac:dyDescent="0.2">
      <c r="A6757" s="113" t="s">
        <v>10491</v>
      </c>
      <c r="D6757" s="113" t="s">
        <v>9354</v>
      </c>
      <c r="E6757" s="113">
        <f t="shared" si="105"/>
        <v>30805014</v>
      </c>
      <c r="F6757" s="113" t="s">
        <v>11571</v>
      </c>
      <c r="G6757" s="113" t="s">
        <v>874</v>
      </c>
      <c r="H6757" s="113" t="s">
        <v>6479</v>
      </c>
      <c r="I6757" s="113" t="s">
        <v>9355</v>
      </c>
    </row>
    <row r="6758" spans="1:12" x14ac:dyDescent="0.2">
      <c r="A6758" s="113" t="s">
        <v>10491</v>
      </c>
      <c r="D6758" s="113" t="s">
        <v>9356</v>
      </c>
      <c r="E6758" s="113">
        <f t="shared" si="105"/>
        <v>30805015</v>
      </c>
      <c r="F6758" s="113" t="s">
        <v>11571</v>
      </c>
      <c r="G6758" s="113" t="s">
        <v>874</v>
      </c>
      <c r="H6758" s="113" t="s">
        <v>6479</v>
      </c>
      <c r="I6758" s="113" t="s">
        <v>9357</v>
      </c>
    </row>
    <row r="6759" spans="1:12" x14ac:dyDescent="0.2">
      <c r="A6759" s="113" t="s">
        <v>10491</v>
      </c>
      <c r="D6759" s="113" t="s">
        <v>9358</v>
      </c>
      <c r="E6759" s="113">
        <f t="shared" si="105"/>
        <v>30805016</v>
      </c>
      <c r="F6759" s="113" t="s">
        <v>11571</v>
      </c>
      <c r="G6759" s="113" t="s">
        <v>874</v>
      </c>
      <c r="H6759" s="113" t="s">
        <v>6479</v>
      </c>
      <c r="I6759" s="113" t="s">
        <v>9359</v>
      </c>
    </row>
    <row r="6760" spans="1:12" x14ac:dyDescent="0.2">
      <c r="A6760" s="113" t="s">
        <v>10491</v>
      </c>
      <c r="D6760" s="113" t="s">
        <v>9360</v>
      </c>
      <c r="E6760" s="113">
        <f t="shared" si="105"/>
        <v>30805017</v>
      </c>
      <c r="F6760" s="113" t="s">
        <v>11571</v>
      </c>
      <c r="G6760" s="113" t="s">
        <v>874</v>
      </c>
      <c r="H6760" s="113" t="s">
        <v>6479</v>
      </c>
      <c r="I6760" s="113" t="s">
        <v>9361</v>
      </c>
    </row>
    <row r="6761" spans="1:12" x14ac:dyDescent="0.2">
      <c r="A6761" s="113" t="s">
        <v>10491</v>
      </c>
      <c r="D6761" s="113" t="s">
        <v>9362</v>
      </c>
      <c r="E6761" s="113">
        <f t="shared" si="105"/>
        <v>30805018</v>
      </c>
      <c r="F6761" s="113" t="s">
        <v>11571</v>
      </c>
      <c r="G6761" s="113" t="s">
        <v>874</v>
      </c>
      <c r="H6761" s="113" t="s">
        <v>6479</v>
      </c>
      <c r="I6761" s="113" t="s">
        <v>9363</v>
      </c>
    </row>
    <row r="6762" spans="1:12" x14ac:dyDescent="0.2">
      <c r="A6762" s="113" t="s">
        <v>10491</v>
      </c>
      <c r="D6762" s="113" t="s">
        <v>9364</v>
      </c>
      <c r="E6762" s="113">
        <f t="shared" si="105"/>
        <v>30805019</v>
      </c>
      <c r="F6762" s="113" t="s">
        <v>11571</v>
      </c>
      <c r="G6762" s="113" t="s">
        <v>874</v>
      </c>
      <c r="H6762" s="113" t="s">
        <v>6479</v>
      </c>
      <c r="I6762" s="113" t="s">
        <v>9365</v>
      </c>
    </row>
    <row r="6763" spans="1:12" x14ac:dyDescent="0.2">
      <c r="A6763" s="113" t="s">
        <v>10491</v>
      </c>
      <c r="D6763" s="113" t="s">
        <v>9366</v>
      </c>
      <c r="E6763" s="113">
        <f t="shared" si="105"/>
        <v>30805099</v>
      </c>
      <c r="F6763" s="113" t="s">
        <v>11571</v>
      </c>
      <c r="G6763" s="113" t="s">
        <v>874</v>
      </c>
      <c r="H6763" s="113" t="s">
        <v>6479</v>
      </c>
      <c r="I6763" s="113" t="s">
        <v>9367</v>
      </c>
    </row>
    <row r="6764" spans="1:12" x14ac:dyDescent="0.2">
      <c r="A6764" s="113" t="s">
        <v>10491</v>
      </c>
      <c r="D6764" s="113" t="s">
        <v>9368</v>
      </c>
      <c r="E6764" s="113">
        <f t="shared" si="105"/>
        <v>30880001</v>
      </c>
      <c r="F6764" s="113" t="s">
        <v>11571</v>
      </c>
      <c r="G6764" s="113" t="s">
        <v>874</v>
      </c>
      <c r="H6764" s="113" t="s">
        <v>13739</v>
      </c>
      <c r="I6764" s="113" t="s">
        <v>13739</v>
      </c>
    </row>
    <row r="6765" spans="1:12" x14ac:dyDescent="0.2">
      <c r="A6765" s="113" t="s">
        <v>10491</v>
      </c>
      <c r="D6765" s="113" t="s">
        <v>9369</v>
      </c>
      <c r="E6765" s="113">
        <f t="shared" si="105"/>
        <v>30882001</v>
      </c>
      <c r="F6765" s="113" t="s">
        <v>11571</v>
      </c>
      <c r="G6765" s="113" t="s">
        <v>874</v>
      </c>
      <c r="H6765" s="113" t="s">
        <v>13741</v>
      </c>
      <c r="I6765" s="113" t="s">
        <v>13742</v>
      </c>
    </row>
    <row r="6766" spans="1:12" x14ac:dyDescent="0.2">
      <c r="A6766" s="113" t="s">
        <v>10491</v>
      </c>
      <c r="D6766" s="113" t="s">
        <v>9370</v>
      </c>
      <c r="E6766" s="113">
        <f t="shared" si="105"/>
        <v>30882002</v>
      </c>
      <c r="F6766" s="113" t="s">
        <v>11571</v>
      </c>
      <c r="G6766" s="113" t="s">
        <v>874</v>
      </c>
      <c r="H6766" s="113" t="s">
        <v>13741</v>
      </c>
      <c r="I6766" s="113" t="s">
        <v>13744</v>
      </c>
    </row>
    <row r="6767" spans="1:12" x14ac:dyDescent="0.2">
      <c r="A6767" s="113" t="s">
        <v>10491</v>
      </c>
      <c r="D6767" s="113" t="s">
        <v>9371</v>
      </c>
      <c r="E6767" s="113">
        <f t="shared" si="105"/>
        <v>30882599</v>
      </c>
      <c r="F6767" s="113" t="s">
        <v>11571</v>
      </c>
      <c r="G6767" s="113" t="s">
        <v>874</v>
      </c>
      <c r="H6767" s="113" t="s">
        <v>13746</v>
      </c>
      <c r="I6767" s="113" t="s">
        <v>13747</v>
      </c>
    </row>
    <row r="6768" spans="1:12" x14ac:dyDescent="0.2">
      <c r="A6768" s="113" t="s">
        <v>10491</v>
      </c>
      <c r="D6768" s="113" t="s">
        <v>9372</v>
      </c>
      <c r="E6768" s="113">
        <f t="shared" si="105"/>
        <v>30890001</v>
      </c>
      <c r="F6768" s="113" t="s">
        <v>11571</v>
      </c>
      <c r="G6768" s="113" t="s">
        <v>874</v>
      </c>
      <c r="H6768" s="113" t="s">
        <v>10518</v>
      </c>
      <c r="I6768" s="113" t="s">
        <v>10519</v>
      </c>
      <c r="K6768" s="115">
        <v>36265</v>
      </c>
      <c r="L6768" s="113" t="s">
        <v>9373</v>
      </c>
    </row>
    <row r="6769" spans="1:12" x14ac:dyDescent="0.2">
      <c r="A6769" s="113" t="s">
        <v>10491</v>
      </c>
      <c r="D6769" s="113" t="s">
        <v>9374</v>
      </c>
      <c r="E6769" s="113">
        <f t="shared" si="105"/>
        <v>30890002</v>
      </c>
      <c r="F6769" s="113" t="s">
        <v>11571</v>
      </c>
      <c r="G6769" s="113" t="s">
        <v>874</v>
      </c>
      <c r="H6769" s="113" t="s">
        <v>10518</v>
      </c>
      <c r="I6769" s="113" t="s">
        <v>10522</v>
      </c>
      <c r="K6769" s="115">
        <v>36265</v>
      </c>
      <c r="L6769" s="113" t="s">
        <v>9373</v>
      </c>
    </row>
    <row r="6770" spans="1:12" x14ac:dyDescent="0.2">
      <c r="A6770" s="113" t="s">
        <v>10491</v>
      </c>
      <c r="D6770" s="113" t="s">
        <v>9375</v>
      </c>
      <c r="E6770" s="113">
        <f t="shared" si="105"/>
        <v>30890003</v>
      </c>
      <c r="F6770" s="113" t="s">
        <v>11571</v>
      </c>
      <c r="G6770" s="113" t="s">
        <v>874</v>
      </c>
      <c r="H6770" s="113" t="s">
        <v>10518</v>
      </c>
      <c r="I6770" s="113" t="s">
        <v>10524</v>
      </c>
      <c r="K6770" s="115">
        <v>36265</v>
      </c>
      <c r="L6770" s="113" t="s">
        <v>9373</v>
      </c>
    </row>
    <row r="6771" spans="1:12" x14ac:dyDescent="0.2">
      <c r="A6771" s="113" t="s">
        <v>10491</v>
      </c>
      <c r="D6771" s="113" t="s">
        <v>9376</v>
      </c>
      <c r="E6771" s="113">
        <f t="shared" si="105"/>
        <v>30890004</v>
      </c>
      <c r="F6771" s="113" t="s">
        <v>11571</v>
      </c>
      <c r="G6771" s="113" t="s">
        <v>874</v>
      </c>
      <c r="H6771" s="113" t="s">
        <v>10518</v>
      </c>
      <c r="I6771" s="113" t="s">
        <v>8455</v>
      </c>
      <c r="K6771" s="115">
        <v>36265</v>
      </c>
      <c r="L6771" s="113" t="s">
        <v>9373</v>
      </c>
    </row>
    <row r="6772" spans="1:12" x14ac:dyDescent="0.2">
      <c r="A6772" s="113" t="s">
        <v>10491</v>
      </c>
      <c r="D6772" s="113" t="s">
        <v>9377</v>
      </c>
      <c r="E6772" s="113">
        <f t="shared" si="105"/>
        <v>30890011</v>
      </c>
      <c r="F6772" s="113" t="s">
        <v>11571</v>
      </c>
      <c r="G6772" s="113" t="s">
        <v>874</v>
      </c>
      <c r="H6772" s="113" t="s">
        <v>10518</v>
      </c>
      <c r="I6772" s="113" t="s">
        <v>13388</v>
      </c>
      <c r="K6772" s="115">
        <v>36265</v>
      </c>
      <c r="L6772" s="113" t="s">
        <v>9378</v>
      </c>
    </row>
    <row r="6773" spans="1:12" x14ac:dyDescent="0.2">
      <c r="A6773" s="113" t="s">
        <v>10491</v>
      </c>
      <c r="D6773" s="113" t="s">
        <v>9379</v>
      </c>
      <c r="E6773" s="113">
        <f t="shared" si="105"/>
        <v>30890012</v>
      </c>
      <c r="F6773" s="113" t="s">
        <v>11571</v>
      </c>
      <c r="G6773" s="113" t="s">
        <v>874</v>
      </c>
      <c r="H6773" s="113" t="s">
        <v>10518</v>
      </c>
      <c r="I6773" s="113" t="s">
        <v>13390</v>
      </c>
      <c r="K6773" s="115">
        <v>36265</v>
      </c>
      <c r="L6773" s="113" t="s">
        <v>9378</v>
      </c>
    </row>
    <row r="6774" spans="1:12" x14ac:dyDescent="0.2">
      <c r="A6774" s="113" t="s">
        <v>10491</v>
      </c>
      <c r="D6774" s="113" t="s">
        <v>9380</v>
      </c>
      <c r="E6774" s="113">
        <f t="shared" si="105"/>
        <v>30890013</v>
      </c>
      <c r="F6774" s="113" t="s">
        <v>11571</v>
      </c>
      <c r="G6774" s="113" t="s">
        <v>874</v>
      </c>
      <c r="H6774" s="113" t="s">
        <v>10518</v>
      </c>
      <c r="I6774" s="113" t="s">
        <v>13392</v>
      </c>
      <c r="K6774" s="115">
        <v>36265</v>
      </c>
      <c r="L6774" s="113" t="s">
        <v>9378</v>
      </c>
    </row>
    <row r="6775" spans="1:12" x14ac:dyDescent="0.2">
      <c r="A6775" s="113" t="s">
        <v>10491</v>
      </c>
      <c r="D6775" s="113" t="s">
        <v>9381</v>
      </c>
      <c r="E6775" s="113">
        <f t="shared" si="105"/>
        <v>30890021</v>
      </c>
      <c r="F6775" s="113" t="s">
        <v>11571</v>
      </c>
      <c r="G6775" s="113" t="s">
        <v>874</v>
      </c>
      <c r="H6775" s="113" t="s">
        <v>10518</v>
      </c>
      <c r="I6775" s="113" t="s">
        <v>13396</v>
      </c>
      <c r="J6775" s="115">
        <v>36278</v>
      </c>
    </row>
    <row r="6776" spans="1:12" x14ac:dyDescent="0.2">
      <c r="A6776" s="113" t="s">
        <v>10491</v>
      </c>
      <c r="D6776" s="113" t="s">
        <v>9382</v>
      </c>
      <c r="E6776" s="113">
        <f t="shared" si="105"/>
        <v>30890022</v>
      </c>
      <c r="F6776" s="113" t="s">
        <v>11571</v>
      </c>
      <c r="G6776" s="113" t="s">
        <v>874</v>
      </c>
      <c r="H6776" s="113" t="s">
        <v>10518</v>
      </c>
      <c r="I6776" s="113" t="s">
        <v>7524</v>
      </c>
      <c r="J6776" s="115">
        <v>36278</v>
      </c>
    </row>
    <row r="6777" spans="1:12" x14ac:dyDescent="0.2">
      <c r="A6777" s="113" t="s">
        <v>10491</v>
      </c>
      <c r="D6777" s="113" t="s">
        <v>9383</v>
      </c>
      <c r="E6777" s="113">
        <f t="shared" si="105"/>
        <v>30890023</v>
      </c>
      <c r="F6777" s="113" t="s">
        <v>11571</v>
      </c>
      <c r="G6777" s="113" t="s">
        <v>874</v>
      </c>
      <c r="H6777" s="113" t="s">
        <v>10518</v>
      </c>
      <c r="I6777" s="113" t="s">
        <v>7526</v>
      </c>
      <c r="K6777" s="115">
        <v>36265</v>
      </c>
      <c r="L6777" s="113" t="s">
        <v>9378</v>
      </c>
    </row>
    <row r="6778" spans="1:12" x14ac:dyDescent="0.2">
      <c r="A6778" s="113" t="s">
        <v>10491</v>
      </c>
      <c r="D6778" s="113" t="s">
        <v>9384</v>
      </c>
      <c r="E6778" s="113">
        <f t="shared" si="105"/>
        <v>30899999</v>
      </c>
      <c r="F6778" s="113" t="s">
        <v>11571</v>
      </c>
      <c r="G6778" s="113" t="s">
        <v>874</v>
      </c>
      <c r="H6778" s="113" t="s">
        <v>8460</v>
      </c>
      <c r="I6778" s="113" t="s">
        <v>7789</v>
      </c>
    </row>
    <row r="6779" spans="1:12" x14ac:dyDescent="0.2">
      <c r="A6779" s="113" t="s">
        <v>10491</v>
      </c>
      <c r="D6779" s="113" t="s">
        <v>9385</v>
      </c>
      <c r="E6779" s="113">
        <f t="shared" si="105"/>
        <v>30900198</v>
      </c>
      <c r="F6779" s="113" t="s">
        <v>11571</v>
      </c>
      <c r="G6779" s="113" t="s">
        <v>9386</v>
      </c>
      <c r="H6779" s="113" t="s">
        <v>13041</v>
      </c>
      <c r="I6779" s="113" t="s">
        <v>7789</v>
      </c>
    </row>
    <row r="6780" spans="1:12" x14ac:dyDescent="0.2">
      <c r="A6780" s="113" t="s">
        <v>10491</v>
      </c>
      <c r="D6780" s="113" t="s">
        <v>9387</v>
      </c>
      <c r="E6780" s="113">
        <f t="shared" si="105"/>
        <v>30900199</v>
      </c>
      <c r="F6780" s="113" t="s">
        <v>11571</v>
      </c>
      <c r="G6780" s="113" t="s">
        <v>9386</v>
      </c>
      <c r="H6780" s="113" t="s">
        <v>13041</v>
      </c>
      <c r="I6780" s="113" t="s">
        <v>7789</v>
      </c>
    </row>
    <row r="6781" spans="1:12" x14ac:dyDescent="0.2">
      <c r="A6781" s="113" t="s">
        <v>10491</v>
      </c>
      <c r="D6781" s="113" t="s">
        <v>9388</v>
      </c>
      <c r="E6781" s="113">
        <f t="shared" si="105"/>
        <v>30900201</v>
      </c>
      <c r="F6781" s="113" t="s">
        <v>11571</v>
      </c>
      <c r="G6781" s="113" t="s">
        <v>9386</v>
      </c>
      <c r="H6781" s="113" t="s">
        <v>9389</v>
      </c>
      <c r="I6781" s="113" t="s">
        <v>14415</v>
      </c>
    </row>
    <row r="6782" spans="1:12" x14ac:dyDescent="0.2">
      <c r="A6782" s="113" t="s">
        <v>10491</v>
      </c>
      <c r="D6782" s="113" t="s">
        <v>9390</v>
      </c>
      <c r="E6782" s="113">
        <f t="shared" si="105"/>
        <v>30900202</v>
      </c>
      <c r="F6782" s="113" t="s">
        <v>11571</v>
      </c>
      <c r="G6782" s="113" t="s">
        <v>9386</v>
      </c>
      <c r="H6782" s="113" t="s">
        <v>9389</v>
      </c>
      <c r="I6782" s="113" t="s">
        <v>9391</v>
      </c>
    </row>
    <row r="6783" spans="1:12" x14ac:dyDescent="0.2">
      <c r="A6783" s="113" t="s">
        <v>10491</v>
      </c>
      <c r="D6783" s="113" t="s">
        <v>9392</v>
      </c>
      <c r="E6783" s="113">
        <f t="shared" si="105"/>
        <v>30900203</v>
      </c>
      <c r="F6783" s="113" t="s">
        <v>11571</v>
      </c>
      <c r="G6783" s="113" t="s">
        <v>9386</v>
      </c>
      <c r="H6783" s="113" t="s">
        <v>9389</v>
      </c>
      <c r="I6783" s="113" t="s">
        <v>9393</v>
      </c>
    </row>
    <row r="6784" spans="1:12" x14ac:dyDescent="0.2">
      <c r="A6784" s="113" t="s">
        <v>10491</v>
      </c>
      <c r="D6784" s="113" t="s">
        <v>9394</v>
      </c>
      <c r="E6784" s="113">
        <f t="shared" si="105"/>
        <v>30900204</v>
      </c>
      <c r="F6784" s="113" t="s">
        <v>11571</v>
      </c>
      <c r="G6784" s="113" t="s">
        <v>9386</v>
      </c>
      <c r="H6784" s="113" t="s">
        <v>9389</v>
      </c>
      <c r="I6784" s="113" t="s">
        <v>9395</v>
      </c>
    </row>
    <row r="6785" spans="1:9" x14ac:dyDescent="0.2">
      <c r="A6785" s="113" t="s">
        <v>10491</v>
      </c>
      <c r="D6785" s="113" t="s">
        <v>9396</v>
      </c>
      <c r="E6785" s="113">
        <f t="shared" si="105"/>
        <v>30900205</v>
      </c>
      <c r="F6785" s="113" t="s">
        <v>11571</v>
      </c>
      <c r="G6785" s="113" t="s">
        <v>9386</v>
      </c>
      <c r="H6785" s="113" t="s">
        <v>9389</v>
      </c>
      <c r="I6785" s="113" t="s">
        <v>9397</v>
      </c>
    </row>
    <row r="6786" spans="1:9" x14ac:dyDescent="0.2">
      <c r="A6786" s="113" t="s">
        <v>10491</v>
      </c>
      <c r="D6786" s="113" t="s">
        <v>9398</v>
      </c>
      <c r="E6786" s="113">
        <f t="shared" ref="E6786:E6849" si="106">VALUE(D6786)</f>
        <v>30900206</v>
      </c>
      <c r="F6786" s="113" t="s">
        <v>11571</v>
      </c>
      <c r="G6786" s="113" t="s">
        <v>9386</v>
      </c>
      <c r="H6786" s="113" t="s">
        <v>9389</v>
      </c>
      <c r="I6786" s="113" t="s">
        <v>9399</v>
      </c>
    </row>
    <row r="6787" spans="1:9" x14ac:dyDescent="0.2">
      <c r="A6787" s="113" t="s">
        <v>10491</v>
      </c>
      <c r="D6787" s="113" t="s">
        <v>9400</v>
      </c>
      <c r="E6787" s="113">
        <f t="shared" si="106"/>
        <v>30900207</v>
      </c>
      <c r="F6787" s="113" t="s">
        <v>11571</v>
      </c>
      <c r="G6787" s="113" t="s">
        <v>9386</v>
      </c>
      <c r="H6787" s="113" t="s">
        <v>9389</v>
      </c>
      <c r="I6787" s="113" t="s">
        <v>9401</v>
      </c>
    </row>
    <row r="6788" spans="1:9" x14ac:dyDescent="0.2">
      <c r="A6788" s="113" t="s">
        <v>10491</v>
      </c>
      <c r="D6788" s="113" t="s">
        <v>9402</v>
      </c>
      <c r="E6788" s="113">
        <f t="shared" si="106"/>
        <v>30900208</v>
      </c>
      <c r="F6788" s="113" t="s">
        <v>11571</v>
      </c>
      <c r="G6788" s="113" t="s">
        <v>9386</v>
      </c>
      <c r="H6788" s="113" t="s">
        <v>9389</v>
      </c>
      <c r="I6788" s="113" t="s">
        <v>9403</v>
      </c>
    </row>
    <row r="6789" spans="1:9" x14ac:dyDescent="0.2">
      <c r="A6789" s="113" t="s">
        <v>10491</v>
      </c>
      <c r="D6789" s="113" t="s">
        <v>9404</v>
      </c>
      <c r="E6789" s="113">
        <f t="shared" si="106"/>
        <v>30900298</v>
      </c>
      <c r="F6789" s="113" t="s">
        <v>11571</v>
      </c>
      <c r="G6789" s="113" t="s">
        <v>9386</v>
      </c>
      <c r="H6789" s="113" t="s">
        <v>9389</v>
      </c>
      <c r="I6789" s="113" t="s">
        <v>14415</v>
      </c>
    </row>
    <row r="6790" spans="1:9" x14ac:dyDescent="0.2">
      <c r="A6790" s="113" t="s">
        <v>10491</v>
      </c>
      <c r="D6790" s="113" t="s">
        <v>9405</v>
      </c>
      <c r="E6790" s="113">
        <f t="shared" si="106"/>
        <v>30900299</v>
      </c>
      <c r="F6790" s="113" t="s">
        <v>11571</v>
      </c>
      <c r="G6790" s="113" t="s">
        <v>9386</v>
      </c>
      <c r="H6790" s="113" t="s">
        <v>9389</v>
      </c>
      <c r="I6790" s="113" t="s">
        <v>14415</v>
      </c>
    </row>
    <row r="6791" spans="1:9" x14ac:dyDescent="0.2">
      <c r="A6791" s="113" t="s">
        <v>10491</v>
      </c>
      <c r="D6791" s="113" t="s">
        <v>9406</v>
      </c>
      <c r="E6791" s="113">
        <f t="shared" si="106"/>
        <v>30900301</v>
      </c>
      <c r="F6791" s="113" t="s">
        <v>11571</v>
      </c>
      <c r="G6791" s="113" t="s">
        <v>9386</v>
      </c>
      <c r="H6791" s="113" t="s">
        <v>9407</v>
      </c>
      <c r="I6791" s="113" t="s">
        <v>9408</v>
      </c>
    </row>
    <row r="6792" spans="1:9" x14ac:dyDescent="0.2">
      <c r="A6792" s="113" t="s">
        <v>10491</v>
      </c>
      <c r="D6792" s="113" t="s">
        <v>6515</v>
      </c>
      <c r="E6792" s="113">
        <f t="shared" si="106"/>
        <v>30900302</v>
      </c>
      <c r="F6792" s="113" t="s">
        <v>11571</v>
      </c>
      <c r="G6792" s="113" t="s">
        <v>9386</v>
      </c>
      <c r="H6792" s="113" t="s">
        <v>9407</v>
      </c>
      <c r="I6792" s="113" t="s">
        <v>6516</v>
      </c>
    </row>
    <row r="6793" spans="1:9" x14ac:dyDescent="0.2">
      <c r="A6793" s="113" t="s">
        <v>10491</v>
      </c>
      <c r="D6793" s="113" t="s">
        <v>6517</v>
      </c>
      <c r="E6793" s="113">
        <f t="shared" si="106"/>
        <v>30900303</v>
      </c>
      <c r="F6793" s="113" t="s">
        <v>11571</v>
      </c>
      <c r="G6793" s="113" t="s">
        <v>9386</v>
      </c>
      <c r="H6793" s="113" t="s">
        <v>9407</v>
      </c>
      <c r="I6793" s="113" t="s">
        <v>6518</v>
      </c>
    </row>
    <row r="6794" spans="1:9" x14ac:dyDescent="0.2">
      <c r="A6794" s="113" t="s">
        <v>10491</v>
      </c>
      <c r="D6794" s="113" t="s">
        <v>6519</v>
      </c>
      <c r="E6794" s="113">
        <f t="shared" si="106"/>
        <v>30900304</v>
      </c>
      <c r="F6794" s="113" t="s">
        <v>11571</v>
      </c>
      <c r="G6794" s="113" t="s">
        <v>9386</v>
      </c>
      <c r="H6794" s="113" t="s">
        <v>9407</v>
      </c>
      <c r="I6794" s="113" t="s">
        <v>6520</v>
      </c>
    </row>
    <row r="6795" spans="1:9" x14ac:dyDescent="0.2">
      <c r="A6795" s="113" t="s">
        <v>10491</v>
      </c>
      <c r="D6795" s="113" t="s">
        <v>6521</v>
      </c>
      <c r="E6795" s="113">
        <f t="shared" si="106"/>
        <v>30900500</v>
      </c>
      <c r="F6795" s="113" t="s">
        <v>11571</v>
      </c>
      <c r="G6795" s="113" t="s">
        <v>9386</v>
      </c>
      <c r="H6795" s="113" t="s">
        <v>6522</v>
      </c>
      <c r="I6795" s="113" t="s">
        <v>14415</v>
      </c>
    </row>
    <row r="6796" spans="1:9" x14ac:dyDescent="0.2">
      <c r="A6796" s="113" t="s">
        <v>10491</v>
      </c>
      <c r="D6796" s="113" t="s">
        <v>6523</v>
      </c>
      <c r="E6796" s="113">
        <f t="shared" si="106"/>
        <v>30900501</v>
      </c>
      <c r="F6796" s="113" t="s">
        <v>11571</v>
      </c>
      <c r="G6796" s="113" t="s">
        <v>9386</v>
      </c>
      <c r="H6796" s="113" t="s">
        <v>6522</v>
      </c>
      <c r="I6796" s="113" t="s">
        <v>6524</v>
      </c>
    </row>
    <row r="6797" spans="1:9" x14ac:dyDescent="0.2">
      <c r="A6797" s="113" t="s">
        <v>10491</v>
      </c>
      <c r="D6797" s="113" t="s">
        <v>6525</v>
      </c>
      <c r="E6797" s="113">
        <f t="shared" si="106"/>
        <v>30900502</v>
      </c>
      <c r="F6797" s="113" t="s">
        <v>11571</v>
      </c>
      <c r="G6797" s="113" t="s">
        <v>9386</v>
      </c>
      <c r="H6797" s="113" t="s">
        <v>6522</v>
      </c>
      <c r="I6797" s="113" t="s">
        <v>6526</v>
      </c>
    </row>
    <row r="6798" spans="1:9" x14ac:dyDescent="0.2">
      <c r="A6798" s="113" t="s">
        <v>10491</v>
      </c>
      <c r="D6798" s="113" t="s">
        <v>6527</v>
      </c>
      <c r="E6798" s="113">
        <f t="shared" si="106"/>
        <v>30901001</v>
      </c>
      <c r="F6798" s="113" t="s">
        <v>11571</v>
      </c>
      <c r="G6798" s="113" t="s">
        <v>9386</v>
      </c>
      <c r="H6798" s="113" t="s">
        <v>6528</v>
      </c>
      <c r="I6798" s="113" t="s">
        <v>6529</v>
      </c>
    </row>
    <row r="6799" spans="1:9" x14ac:dyDescent="0.2">
      <c r="A6799" s="113" t="s">
        <v>10491</v>
      </c>
      <c r="D6799" s="113" t="s">
        <v>6530</v>
      </c>
      <c r="E6799" s="113">
        <f t="shared" si="106"/>
        <v>30901002</v>
      </c>
      <c r="F6799" s="113" t="s">
        <v>11571</v>
      </c>
      <c r="G6799" s="113" t="s">
        <v>9386</v>
      </c>
      <c r="H6799" s="113" t="s">
        <v>6528</v>
      </c>
      <c r="I6799" s="113" t="s">
        <v>6529</v>
      </c>
    </row>
    <row r="6800" spans="1:9" x14ac:dyDescent="0.2">
      <c r="A6800" s="113" t="s">
        <v>10491</v>
      </c>
      <c r="D6800" s="113" t="s">
        <v>6531</v>
      </c>
      <c r="E6800" s="113">
        <f t="shared" si="106"/>
        <v>30901003</v>
      </c>
      <c r="F6800" s="113" t="s">
        <v>11571</v>
      </c>
      <c r="G6800" s="113" t="s">
        <v>9386</v>
      </c>
      <c r="H6800" s="113" t="s">
        <v>6528</v>
      </c>
      <c r="I6800" s="113" t="s">
        <v>6532</v>
      </c>
    </row>
    <row r="6801" spans="1:9" x14ac:dyDescent="0.2">
      <c r="A6801" s="113" t="s">
        <v>10491</v>
      </c>
      <c r="D6801" s="113" t="s">
        <v>6533</v>
      </c>
      <c r="E6801" s="113">
        <f t="shared" si="106"/>
        <v>30901004</v>
      </c>
      <c r="F6801" s="113" t="s">
        <v>11571</v>
      </c>
      <c r="G6801" s="113" t="s">
        <v>9386</v>
      </c>
      <c r="H6801" s="113" t="s">
        <v>6528</v>
      </c>
      <c r="I6801" s="113" t="s">
        <v>6534</v>
      </c>
    </row>
    <row r="6802" spans="1:9" x14ac:dyDescent="0.2">
      <c r="A6802" s="113" t="s">
        <v>10491</v>
      </c>
      <c r="D6802" s="113" t="s">
        <v>6535</v>
      </c>
      <c r="E6802" s="113">
        <f t="shared" si="106"/>
        <v>30901005</v>
      </c>
      <c r="F6802" s="113" t="s">
        <v>11571</v>
      </c>
      <c r="G6802" s="113" t="s">
        <v>9386</v>
      </c>
      <c r="H6802" s="113" t="s">
        <v>6528</v>
      </c>
      <c r="I6802" s="113" t="s">
        <v>6536</v>
      </c>
    </row>
    <row r="6803" spans="1:9" x14ac:dyDescent="0.2">
      <c r="A6803" s="113" t="s">
        <v>10491</v>
      </c>
      <c r="D6803" s="113" t="s">
        <v>6537</v>
      </c>
      <c r="E6803" s="113">
        <f t="shared" si="106"/>
        <v>30901006</v>
      </c>
      <c r="F6803" s="113" t="s">
        <v>11571</v>
      </c>
      <c r="G6803" s="113" t="s">
        <v>9386</v>
      </c>
      <c r="H6803" s="113" t="s">
        <v>6528</v>
      </c>
      <c r="I6803" s="113" t="s">
        <v>6538</v>
      </c>
    </row>
    <row r="6804" spans="1:9" x14ac:dyDescent="0.2">
      <c r="A6804" s="113" t="s">
        <v>10491</v>
      </c>
      <c r="D6804" s="113" t="s">
        <v>6539</v>
      </c>
      <c r="E6804" s="113">
        <f t="shared" si="106"/>
        <v>30901007</v>
      </c>
      <c r="F6804" s="113" t="s">
        <v>11571</v>
      </c>
      <c r="G6804" s="113" t="s">
        <v>9386</v>
      </c>
      <c r="H6804" s="113" t="s">
        <v>6528</v>
      </c>
      <c r="I6804" s="113" t="s">
        <v>6540</v>
      </c>
    </row>
    <row r="6805" spans="1:9" x14ac:dyDescent="0.2">
      <c r="A6805" s="113" t="s">
        <v>10491</v>
      </c>
      <c r="D6805" s="113" t="s">
        <v>6541</v>
      </c>
      <c r="E6805" s="113">
        <f t="shared" si="106"/>
        <v>30901014</v>
      </c>
      <c r="F6805" s="113" t="s">
        <v>11571</v>
      </c>
      <c r="G6805" s="113" t="s">
        <v>9386</v>
      </c>
      <c r="H6805" s="113" t="s">
        <v>6528</v>
      </c>
      <c r="I6805" s="113" t="s">
        <v>9412</v>
      </c>
    </row>
    <row r="6806" spans="1:9" x14ac:dyDescent="0.2">
      <c r="A6806" s="113" t="s">
        <v>10491</v>
      </c>
      <c r="D6806" s="113" t="s">
        <v>9413</v>
      </c>
      <c r="E6806" s="113">
        <f t="shared" si="106"/>
        <v>30901015</v>
      </c>
      <c r="F6806" s="113" t="s">
        <v>11571</v>
      </c>
      <c r="G6806" s="113" t="s">
        <v>9386</v>
      </c>
      <c r="H6806" s="113" t="s">
        <v>6528</v>
      </c>
      <c r="I6806" s="113" t="s">
        <v>9414</v>
      </c>
    </row>
    <row r="6807" spans="1:9" x14ac:dyDescent="0.2">
      <c r="A6807" s="113" t="s">
        <v>10491</v>
      </c>
      <c r="D6807" s="113" t="s">
        <v>9415</v>
      </c>
      <c r="E6807" s="113">
        <f t="shared" si="106"/>
        <v>30901016</v>
      </c>
      <c r="F6807" s="113" t="s">
        <v>11571</v>
      </c>
      <c r="G6807" s="113" t="s">
        <v>9386</v>
      </c>
      <c r="H6807" s="113" t="s">
        <v>6528</v>
      </c>
      <c r="I6807" s="113" t="s">
        <v>9416</v>
      </c>
    </row>
    <row r="6808" spans="1:9" x14ac:dyDescent="0.2">
      <c r="A6808" s="113" t="s">
        <v>10491</v>
      </c>
      <c r="D6808" s="113" t="s">
        <v>9417</v>
      </c>
      <c r="E6808" s="113">
        <f t="shared" si="106"/>
        <v>30901018</v>
      </c>
      <c r="F6808" s="113" t="s">
        <v>11571</v>
      </c>
      <c r="G6808" s="113" t="s">
        <v>9386</v>
      </c>
      <c r="H6808" s="113" t="s">
        <v>6528</v>
      </c>
      <c r="I6808" s="113" t="s">
        <v>9418</v>
      </c>
    </row>
    <row r="6809" spans="1:9" x14ac:dyDescent="0.2">
      <c r="A6809" s="113" t="s">
        <v>10491</v>
      </c>
      <c r="D6809" s="113" t="s">
        <v>9419</v>
      </c>
      <c r="E6809" s="113">
        <f t="shared" si="106"/>
        <v>30901028</v>
      </c>
      <c r="F6809" s="113" t="s">
        <v>11571</v>
      </c>
      <c r="G6809" s="113" t="s">
        <v>9386</v>
      </c>
      <c r="H6809" s="113" t="s">
        <v>6528</v>
      </c>
      <c r="I6809" s="113" t="s">
        <v>6555</v>
      </c>
    </row>
    <row r="6810" spans="1:9" x14ac:dyDescent="0.2">
      <c r="A6810" s="113" t="s">
        <v>10491</v>
      </c>
      <c r="D6810" s="113" t="s">
        <v>6556</v>
      </c>
      <c r="E6810" s="113">
        <f t="shared" si="106"/>
        <v>30901038</v>
      </c>
      <c r="F6810" s="113" t="s">
        <v>11571</v>
      </c>
      <c r="G6810" s="113" t="s">
        <v>9386</v>
      </c>
      <c r="H6810" s="113" t="s">
        <v>6528</v>
      </c>
      <c r="I6810" s="113" t="s">
        <v>6557</v>
      </c>
    </row>
    <row r="6811" spans="1:9" x14ac:dyDescent="0.2">
      <c r="A6811" s="113" t="s">
        <v>10491</v>
      </c>
      <c r="D6811" s="113" t="s">
        <v>6558</v>
      </c>
      <c r="E6811" s="113">
        <f t="shared" si="106"/>
        <v>30901042</v>
      </c>
      <c r="F6811" s="113" t="s">
        <v>11571</v>
      </c>
      <c r="G6811" s="113" t="s">
        <v>9386</v>
      </c>
      <c r="H6811" s="113" t="s">
        <v>6528</v>
      </c>
      <c r="I6811" s="113" t="s">
        <v>6559</v>
      </c>
    </row>
    <row r="6812" spans="1:9" x14ac:dyDescent="0.2">
      <c r="A6812" s="113" t="s">
        <v>10491</v>
      </c>
      <c r="D6812" s="113" t="s">
        <v>6560</v>
      </c>
      <c r="E6812" s="113">
        <f t="shared" si="106"/>
        <v>30901045</v>
      </c>
      <c r="F6812" s="113" t="s">
        <v>11571</v>
      </c>
      <c r="G6812" s="113" t="s">
        <v>9386</v>
      </c>
      <c r="H6812" s="113" t="s">
        <v>6528</v>
      </c>
      <c r="I6812" s="113" t="s">
        <v>6561</v>
      </c>
    </row>
    <row r="6813" spans="1:9" x14ac:dyDescent="0.2">
      <c r="A6813" s="113" t="s">
        <v>10491</v>
      </c>
      <c r="D6813" s="113" t="s">
        <v>3837</v>
      </c>
      <c r="E6813" s="113">
        <f t="shared" si="106"/>
        <v>30901048</v>
      </c>
      <c r="F6813" s="113" t="s">
        <v>11571</v>
      </c>
      <c r="G6813" s="113" t="s">
        <v>9386</v>
      </c>
      <c r="H6813" s="113" t="s">
        <v>6528</v>
      </c>
      <c r="I6813" s="113" t="s">
        <v>3838</v>
      </c>
    </row>
    <row r="6814" spans="1:9" x14ac:dyDescent="0.2">
      <c r="A6814" s="113" t="s">
        <v>10491</v>
      </c>
      <c r="D6814" s="113" t="s">
        <v>3839</v>
      </c>
      <c r="E6814" s="113">
        <f t="shared" si="106"/>
        <v>30901052</v>
      </c>
      <c r="F6814" s="113" t="s">
        <v>11571</v>
      </c>
      <c r="G6814" s="113" t="s">
        <v>9386</v>
      </c>
      <c r="H6814" s="113" t="s">
        <v>6528</v>
      </c>
      <c r="I6814" s="113" t="s">
        <v>3840</v>
      </c>
    </row>
    <row r="6815" spans="1:9" x14ac:dyDescent="0.2">
      <c r="A6815" s="113" t="s">
        <v>10491</v>
      </c>
      <c r="D6815" s="113" t="s">
        <v>3841</v>
      </c>
      <c r="E6815" s="113">
        <f t="shared" si="106"/>
        <v>30901054</v>
      </c>
      <c r="F6815" s="113" t="s">
        <v>11571</v>
      </c>
      <c r="G6815" s="113" t="s">
        <v>9386</v>
      </c>
      <c r="H6815" s="113" t="s">
        <v>6528</v>
      </c>
      <c r="I6815" s="113" t="s">
        <v>3842</v>
      </c>
    </row>
    <row r="6816" spans="1:9" x14ac:dyDescent="0.2">
      <c r="A6816" s="113" t="s">
        <v>10491</v>
      </c>
      <c r="D6816" s="113" t="s">
        <v>3843</v>
      </c>
      <c r="E6816" s="113">
        <f t="shared" si="106"/>
        <v>30901058</v>
      </c>
      <c r="F6816" s="113" t="s">
        <v>11571</v>
      </c>
      <c r="G6816" s="113" t="s">
        <v>9386</v>
      </c>
      <c r="H6816" s="113" t="s">
        <v>6528</v>
      </c>
      <c r="I6816" s="113" t="s">
        <v>3844</v>
      </c>
    </row>
    <row r="6817" spans="1:9" x14ac:dyDescent="0.2">
      <c r="A6817" s="113" t="s">
        <v>10491</v>
      </c>
      <c r="D6817" s="113" t="s">
        <v>3845</v>
      </c>
      <c r="E6817" s="113">
        <f t="shared" si="106"/>
        <v>30901061</v>
      </c>
      <c r="F6817" s="113" t="s">
        <v>11571</v>
      </c>
      <c r="G6817" s="113" t="s">
        <v>9386</v>
      </c>
      <c r="H6817" s="113" t="s">
        <v>6528</v>
      </c>
      <c r="I6817" s="113" t="s">
        <v>3846</v>
      </c>
    </row>
    <row r="6818" spans="1:9" x14ac:dyDescent="0.2">
      <c r="A6818" s="113" t="s">
        <v>10491</v>
      </c>
      <c r="D6818" s="113" t="s">
        <v>3847</v>
      </c>
      <c r="E6818" s="113">
        <f t="shared" si="106"/>
        <v>30901063</v>
      </c>
      <c r="F6818" s="113" t="s">
        <v>11571</v>
      </c>
      <c r="G6818" s="113" t="s">
        <v>9386</v>
      </c>
      <c r="H6818" s="113" t="s">
        <v>6528</v>
      </c>
      <c r="I6818" s="113" t="s">
        <v>3848</v>
      </c>
    </row>
    <row r="6819" spans="1:9" x14ac:dyDescent="0.2">
      <c r="A6819" s="113" t="s">
        <v>10491</v>
      </c>
      <c r="D6819" s="113" t="s">
        <v>3849</v>
      </c>
      <c r="E6819" s="113">
        <f t="shared" si="106"/>
        <v>30901065</v>
      </c>
      <c r="F6819" s="113" t="s">
        <v>11571</v>
      </c>
      <c r="G6819" s="113" t="s">
        <v>9386</v>
      </c>
      <c r="H6819" s="113" t="s">
        <v>6528</v>
      </c>
      <c r="I6819" s="113" t="s">
        <v>3850</v>
      </c>
    </row>
    <row r="6820" spans="1:9" x14ac:dyDescent="0.2">
      <c r="A6820" s="113" t="s">
        <v>10491</v>
      </c>
      <c r="D6820" s="113" t="s">
        <v>3851</v>
      </c>
      <c r="E6820" s="113">
        <f t="shared" si="106"/>
        <v>30901067</v>
      </c>
      <c r="F6820" s="113" t="s">
        <v>11571</v>
      </c>
      <c r="G6820" s="113" t="s">
        <v>9386</v>
      </c>
      <c r="H6820" s="113" t="s">
        <v>6528</v>
      </c>
      <c r="I6820" s="113" t="s">
        <v>3852</v>
      </c>
    </row>
    <row r="6821" spans="1:9" x14ac:dyDescent="0.2">
      <c r="A6821" s="113" t="s">
        <v>10491</v>
      </c>
      <c r="D6821" s="113" t="s">
        <v>3853</v>
      </c>
      <c r="E6821" s="113">
        <f t="shared" si="106"/>
        <v>30901068</v>
      </c>
      <c r="F6821" s="113" t="s">
        <v>11571</v>
      </c>
      <c r="G6821" s="113" t="s">
        <v>9386</v>
      </c>
      <c r="H6821" s="113" t="s">
        <v>6528</v>
      </c>
      <c r="I6821" s="113" t="s">
        <v>3854</v>
      </c>
    </row>
    <row r="6822" spans="1:9" x14ac:dyDescent="0.2">
      <c r="A6822" s="113" t="s">
        <v>10491</v>
      </c>
      <c r="D6822" s="113" t="s">
        <v>3855</v>
      </c>
      <c r="E6822" s="113">
        <f t="shared" si="106"/>
        <v>30901078</v>
      </c>
      <c r="F6822" s="113" t="s">
        <v>11571</v>
      </c>
      <c r="G6822" s="113" t="s">
        <v>9386</v>
      </c>
      <c r="H6822" s="113" t="s">
        <v>6528</v>
      </c>
      <c r="I6822" s="113" t="s">
        <v>3856</v>
      </c>
    </row>
    <row r="6823" spans="1:9" x14ac:dyDescent="0.2">
      <c r="A6823" s="113" t="s">
        <v>10491</v>
      </c>
      <c r="D6823" s="113" t="s">
        <v>3857</v>
      </c>
      <c r="E6823" s="113">
        <f t="shared" si="106"/>
        <v>30901097</v>
      </c>
      <c r="F6823" s="113" t="s">
        <v>11571</v>
      </c>
      <c r="G6823" s="113" t="s">
        <v>9386</v>
      </c>
      <c r="H6823" s="113" t="s">
        <v>6528</v>
      </c>
      <c r="I6823" s="113" t="s">
        <v>7789</v>
      </c>
    </row>
    <row r="6824" spans="1:9" x14ac:dyDescent="0.2">
      <c r="A6824" s="113" t="s">
        <v>10491</v>
      </c>
      <c r="D6824" s="113" t="s">
        <v>3858</v>
      </c>
      <c r="E6824" s="113">
        <f t="shared" si="106"/>
        <v>30901098</v>
      </c>
      <c r="F6824" s="113" t="s">
        <v>11571</v>
      </c>
      <c r="G6824" s="113" t="s">
        <v>9386</v>
      </c>
      <c r="H6824" s="113" t="s">
        <v>6528</v>
      </c>
      <c r="I6824" s="113" t="s">
        <v>7789</v>
      </c>
    </row>
    <row r="6825" spans="1:9" x14ac:dyDescent="0.2">
      <c r="A6825" s="113" t="s">
        <v>10491</v>
      </c>
      <c r="D6825" s="113" t="s">
        <v>3859</v>
      </c>
      <c r="E6825" s="113">
        <f t="shared" si="106"/>
        <v>30901099</v>
      </c>
      <c r="F6825" s="113" t="s">
        <v>11571</v>
      </c>
      <c r="G6825" s="113" t="s">
        <v>9386</v>
      </c>
      <c r="H6825" s="113" t="s">
        <v>6528</v>
      </c>
      <c r="I6825" s="113" t="s">
        <v>11744</v>
      </c>
    </row>
    <row r="6826" spans="1:9" x14ac:dyDescent="0.2">
      <c r="A6826" s="113" t="s">
        <v>10491</v>
      </c>
      <c r="D6826" s="113" t="s">
        <v>3860</v>
      </c>
      <c r="E6826" s="113">
        <f t="shared" si="106"/>
        <v>30901101</v>
      </c>
      <c r="F6826" s="113" t="s">
        <v>11571</v>
      </c>
      <c r="G6826" s="113" t="s">
        <v>9386</v>
      </c>
      <c r="H6826" s="113" t="s">
        <v>3861</v>
      </c>
      <c r="I6826" s="113" t="s">
        <v>3862</v>
      </c>
    </row>
    <row r="6827" spans="1:9" x14ac:dyDescent="0.2">
      <c r="A6827" s="113" t="s">
        <v>10491</v>
      </c>
      <c r="D6827" s="113" t="s">
        <v>3863</v>
      </c>
      <c r="E6827" s="113">
        <f t="shared" si="106"/>
        <v>30901102</v>
      </c>
      <c r="F6827" s="113" t="s">
        <v>11571</v>
      </c>
      <c r="G6827" s="113" t="s">
        <v>9386</v>
      </c>
      <c r="H6827" s="113" t="s">
        <v>3861</v>
      </c>
      <c r="I6827" s="113" t="s">
        <v>3864</v>
      </c>
    </row>
    <row r="6828" spans="1:9" x14ac:dyDescent="0.2">
      <c r="A6828" s="113" t="s">
        <v>10491</v>
      </c>
      <c r="D6828" s="113" t="s">
        <v>3865</v>
      </c>
      <c r="E6828" s="113">
        <f t="shared" si="106"/>
        <v>30901103</v>
      </c>
      <c r="F6828" s="113" t="s">
        <v>11571</v>
      </c>
      <c r="G6828" s="113" t="s">
        <v>9386</v>
      </c>
      <c r="H6828" s="113" t="s">
        <v>3861</v>
      </c>
      <c r="I6828" s="113" t="s">
        <v>3866</v>
      </c>
    </row>
    <row r="6829" spans="1:9" x14ac:dyDescent="0.2">
      <c r="A6829" s="113" t="s">
        <v>10491</v>
      </c>
      <c r="D6829" s="113" t="s">
        <v>3867</v>
      </c>
      <c r="E6829" s="113">
        <f t="shared" si="106"/>
        <v>30901104</v>
      </c>
      <c r="F6829" s="113" t="s">
        <v>11571</v>
      </c>
      <c r="G6829" s="113" t="s">
        <v>9386</v>
      </c>
      <c r="H6829" s="113" t="s">
        <v>3861</v>
      </c>
      <c r="I6829" s="113" t="s">
        <v>3868</v>
      </c>
    </row>
    <row r="6830" spans="1:9" x14ac:dyDescent="0.2">
      <c r="A6830" s="113" t="s">
        <v>10491</v>
      </c>
      <c r="D6830" s="113" t="s">
        <v>3869</v>
      </c>
      <c r="E6830" s="113">
        <f t="shared" si="106"/>
        <v>30901199</v>
      </c>
      <c r="F6830" s="113" t="s">
        <v>11571</v>
      </c>
      <c r="G6830" s="113" t="s">
        <v>9386</v>
      </c>
      <c r="H6830" s="113" t="s">
        <v>3861</v>
      </c>
      <c r="I6830" s="113" t="s">
        <v>7789</v>
      </c>
    </row>
    <row r="6831" spans="1:9" x14ac:dyDescent="0.2">
      <c r="A6831" s="113" t="s">
        <v>10491</v>
      </c>
      <c r="D6831" s="113" t="s">
        <v>3870</v>
      </c>
      <c r="E6831" s="113">
        <f t="shared" si="106"/>
        <v>30901201</v>
      </c>
      <c r="F6831" s="113" t="s">
        <v>11571</v>
      </c>
      <c r="G6831" s="113" t="s">
        <v>9386</v>
      </c>
      <c r="H6831" s="113" t="s">
        <v>3871</v>
      </c>
      <c r="I6831" s="113" t="s">
        <v>3872</v>
      </c>
    </row>
    <row r="6832" spans="1:9" x14ac:dyDescent="0.2">
      <c r="A6832" s="113" t="s">
        <v>10491</v>
      </c>
      <c r="D6832" s="113" t="s">
        <v>3873</v>
      </c>
      <c r="E6832" s="113">
        <f t="shared" si="106"/>
        <v>30901202</v>
      </c>
      <c r="F6832" s="113" t="s">
        <v>11571</v>
      </c>
      <c r="G6832" s="113" t="s">
        <v>9386</v>
      </c>
      <c r="H6832" s="113" t="s">
        <v>3871</v>
      </c>
      <c r="I6832" s="113" t="s">
        <v>12233</v>
      </c>
    </row>
    <row r="6833" spans="1:9" x14ac:dyDescent="0.2">
      <c r="A6833" s="113" t="s">
        <v>10491</v>
      </c>
      <c r="D6833" s="113" t="s">
        <v>3874</v>
      </c>
      <c r="E6833" s="113">
        <f t="shared" si="106"/>
        <v>30901203</v>
      </c>
      <c r="F6833" s="113" t="s">
        <v>11571</v>
      </c>
      <c r="G6833" s="113" t="s">
        <v>9386</v>
      </c>
      <c r="H6833" s="113" t="s">
        <v>3871</v>
      </c>
      <c r="I6833" s="113" t="s">
        <v>11382</v>
      </c>
    </row>
    <row r="6834" spans="1:9" x14ac:dyDescent="0.2">
      <c r="A6834" s="113" t="s">
        <v>10491</v>
      </c>
      <c r="D6834" s="113" t="s">
        <v>3875</v>
      </c>
      <c r="E6834" s="113">
        <f t="shared" si="106"/>
        <v>30901204</v>
      </c>
      <c r="F6834" s="113" t="s">
        <v>11571</v>
      </c>
      <c r="G6834" s="113" t="s">
        <v>9386</v>
      </c>
      <c r="H6834" s="113" t="s">
        <v>3871</v>
      </c>
      <c r="I6834" s="113" t="s">
        <v>11454</v>
      </c>
    </row>
    <row r="6835" spans="1:9" x14ac:dyDescent="0.2">
      <c r="A6835" s="113" t="s">
        <v>10491</v>
      </c>
      <c r="D6835" s="113" t="s">
        <v>3876</v>
      </c>
      <c r="E6835" s="113">
        <f t="shared" si="106"/>
        <v>30901205</v>
      </c>
      <c r="F6835" s="113" t="s">
        <v>11571</v>
      </c>
      <c r="G6835" s="113" t="s">
        <v>9386</v>
      </c>
      <c r="H6835" s="113" t="s">
        <v>3871</v>
      </c>
      <c r="I6835" s="113" t="s">
        <v>14436</v>
      </c>
    </row>
    <row r="6836" spans="1:9" x14ac:dyDescent="0.2">
      <c r="A6836" s="113" t="s">
        <v>10491</v>
      </c>
      <c r="D6836" s="113" t="s">
        <v>3877</v>
      </c>
      <c r="E6836" s="113">
        <f t="shared" si="106"/>
        <v>30901501</v>
      </c>
      <c r="F6836" s="113" t="s">
        <v>11571</v>
      </c>
      <c r="G6836" s="113" t="s">
        <v>9386</v>
      </c>
      <c r="H6836" s="113" t="s">
        <v>3878</v>
      </c>
      <c r="I6836" s="113" t="s">
        <v>3879</v>
      </c>
    </row>
    <row r="6837" spans="1:9" x14ac:dyDescent="0.2">
      <c r="A6837" s="113" t="s">
        <v>10491</v>
      </c>
      <c r="D6837" s="113" t="s">
        <v>3880</v>
      </c>
      <c r="E6837" s="113">
        <f t="shared" si="106"/>
        <v>30901601</v>
      </c>
      <c r="F6837" s="113" t="s">
        <v>11571</v>
      </c>
      <c r="G6837" s="113" t="s">
        <v>9386</v>
      </c>
      <c r="H6837" s="113" t="s">
        <v>3881</v>
      </c>
      <c r="I6837" s="113" t="s">
        <v>3882</v>
      </c>
    </row>
    <row r="6838" spans="1:9" x14ac:dyDescent="0.2">
      <c r="A6838" s="113" t="s">
        <v>10491</v>
      </c>
      <c r="D6838" s="113" t="s">
        <v>3883</v>
      </c>
      <c r="E6838" s="113">
        <f t="shared" si="106"/>
        <v>30901602</v>
      </c>
      <c r="F6838" s="113" t="s">
        <v>11571</v>
      </c>
      <c r="G6838" s="113" t="s">
        <v>9386</v>
      </c>
      <c r="H6838" s="113" t="s">
        <v>3881</v>
      </c>
      <c r="I6838" s="113" t="s">
        <v>3884</v>
      </c>
    </row>
    <row r="6839" spans="1:9" x14ac:dyDescent="0.2">
      <c r="A6839" s="113" t="s">
        <v>10491</v>
      </c>
      <c r="D6839" s="113" t="s">
        <v>3885</v>
      </c>
      <c r="E6839" s="113">
        <f t="shared" si="106"/>
        <v>30901603</v>
      </c>
      <c r="F6839" s="113" t="s">
        <v>11571</v>
      </c>
      <c r="G6839" s="113" t="s">
        <v>9386</v>
      </c>
      <c r="H6839" s="113" t="s">
        <v>3881</v>
      </c>
      <c r="I6839" s="113" t="s">
        <v>3886</v>
      </c>
    </row>
    <row r="6840" spans="1:9" x14ac:dyDescent="0.2">
      <c r="A6840" s="113" t="s">
        <v>10491</v>
      </c>
      <c r="D6840" s="113" t="s">
        <v>3887</v>
      </c>
      <c r="E6840" s="113">
        <f t="shared" si="106"/>
        <v>30901604</v>
      </c>
      <c r="F6840" s="113" t="s">
        <v>11571</v>
      </c>
      <c r="G6840" s="113" t="s">
        <v>9386</v>
      </c>
      <c r="H6840" s="113" t="s">
        <v>3881</v>
      </c>
      <c r="I6840" s="113" t="s">
        <v>3888</v>
      </c>
    </row>
    <row r="6841" spans="1:9" x14ac:dyDescent="0.2">
      <c r="A6841" s="113" t="s">
        <v>10491</v>
      </c>
      <c r="D6841" s="113" t="s">
        <v>3889</v>
      </c>
      <c r="E6841" s="113">
        <f t="shared" si="106"/>
        <v>30901605</v>
      </c>
      <c r="F6841" s="113" t="s">
        <v>11571</v>
      </c>
      <c r="G6841" s="113" t="s">
        <v>9386</v>
      </c>
      <c r="H6841" s="113" t="s">
        <v>3881</v>
      </c>
      <c r="I6841" s="113" t="s">
        <v>3882</v>
      </c>
    </row>
    <row r="6842" spans="1:9" x14ac:dyDescent="0.2">
      <c r="A6842" s="113" t="s">
        <v>10491</v>
      </c>
      <c r="D6842" s="113" t="s">
        <v>3890</v>
      </c>
      <c r="E6842" s="113">
        <f t="shared" si="106"/>
        <v>30901606</v>
      </c>
      <c r="F6842" s="113" t="s">
        <v>11571</v>
      </c>
      <c r="G6842" s="113" t="s">
        <v>9386</v>
      </c>
      <c r="H6842" s="113" t="s">
        <v>3881</v>
      </c>
      <c r="I6842" s="113" t="s">
        <v>3884</v>
      </c>
    </row>
    <row r="6843" spans="1:9" x14ac:dyDescent="0.2">
      <c r="A6843" s="113" t="s">
        <v>10491</v>
      </c>
      <c r="D6843" s="113" t="s">
        <v>3891</v>
      </c>
      <c r="E6843" s="113">
        <f t="shared" si="106"/>
        <v>30901607</v>
      </c>
      <c r="F6843" s="113" t="s">
        <v>11571</v>
      </c>
      <c r="G6843" s="113" t="s">
        <v>9386</v>
      </c>
      <c r="H6843" s="113" t="s">
        <v>3881</v>
      </c>
      <c r="I6843" s="113" t="s">
        <v>3886</v>
      </c>
    </row>
    <row r="6844" spans="1:9" x14ac:dyDescent="0.2">
      <c r="A6844" s="113" t="s">
        <v>10491</v>
      </c>
      <c r="D6844" s="113" t="s">
        <v>3892</v>
      </c>
      <c r="E6844" s="113">
        <f t="shared" si="106"/>
        <v>30901610</v>
      </c>
      <c r="F6844" s="113" t="s">
        <v>11571</v>
      </c>
      <c r="G6844" s="113" t="s">
        <v>9386</v>
      </c>
      <c r="H6844" s="113" t="s">
        <v>3881</v>
      </c>
      <c r="I6844" s="113" t="s">
        <v>3893</v>
      </c>
    </row>
    <row r="6845" spans="1:9" x14ac:dyDescent="0.2">
      <c r="A6845" s="113" t="s">
        <v>10491</v>
      </c>
      <c r="D6845" s="113" t="s">
        <v>3894</v>
      </c>
      <c r="E6845" s="113">
        <f t="shared" si="106"/>
        <v>30901611</v>
      </c>
      <c r="F6845" s="113" t="s">
        <v>11571</v>
      </c>
      <c r="G6845" s="113" t="s">
        <v>9386</v>
      </c>
      <c r="H6845" s="113" t="s">
        <v>3881</v>
      </c>
      <c r="I6845" s="113" t="s">
        <v>3895</v>
      </c>
    </row>
    <row r="6846" spans="1:9" x14ac:dyDescent="0.2">
      <c r="A6846" s="113" t="s">
        <v>10491</v>
      </c>
      <c r="D6846" s="113" t="s">
        <v>3896</v>
      </c>
      <c r="E6846" s="113">
        <f t="shared" si="106"/>
        <v>30901699</v>
      </c>
      <c r="F6846" s="113" t="s">
        <v>11571</v>
      </c>
      <c r="G6846" s="113" t="s">
        <v>9386</v>
      </c>
      <c r="H6846" s="113" t="s">
        <v>3881</v>
      </c>
      <c r="I6846" s="113" t="s">
        <v>7789</v>
      </c>
    </row>
    <row r="6847" spans="1:9" x14ac:dyDescent="0.2">
      <c r="A6847" s="113" t="s">
        <v>10491</v>
      </c>
      <c r="D6847" s="113" t="s">
        <v>3897</v>
      </c>
      <c r="E6847" s="113">
        <f t="shared" si="106"/>
        <v>30902099</v>
      </c>
      <c r="F6847" s="113" t="s">
        <v>11571</v>
      </c>
      <c r="G6847" s="113" t="s">
        <v>9386</v>
      </c>
      <c r="H6847" s="113" t="s">
        <v>7789</v>
      </c>
      <c r="I6847" s="113" t="s">
        <v>11744</v>
      </c>
    </row>
    <row r="6848" spans="1:9" x14ac:dyDescent="0.2">
      <c r="A6848" s="113" t="s">
        <v>10491</v>
      </c>
      <c r="D6848" s="113" t="s">
        <v>3898</v>
      </c>
      <c r="E6848" s="113">
        <f t="shared" si="106"/>
        <v>30902501</v>
      </c>
      <c r="F6848" s="113" t="s">
        <v>11571</v>
      </c>
      <c r="G6848" s="113" t="s">
        <v>9386</v>
      </c>
      <c r="H6848" s="113" t="s">
        <v>3899</v>
      </c>
      <c r="I6848" s="113" t="s">
        <v>3900</v>
      </c>
    </row>
    <row r="6849" spans="1:10" x14ac:dyDescent="0.2">
      <c r="A6849" s="113" t="s">
        <v>10491</v>
      </c>
      <c r="D6849" s="113" t="s">
        <v>3901</v>
      </c>
      <c r="E6849" s="113">
        <f t="shared" si="106"/>
        <v>30903004</v>
      </c>
      <c r="F6849" s="113" t="s">
        <v>11571</v>
      </c>
      <c r="G6849" s="113" t="s">
        <v>9386</v>
      </c>
      <c r="H6849" s="113" t="s">
        <v>3902</v>
      </c>
      <c r="I6849" s="113" t="s">
        <v>3903</v>
      </c>
    </row>
    <row r="6850" spans="1:10" x14ac:dyDescent="0.2">
      <c r="A6850" s="113" t="s">
        <v>10491</v>
      </c>
      <c r="D6850" s="113" t="s">
        <v>3904</v>
      </c>
      <c r="E6850" s="113">
        <f t="shared" ref="E6850:E6913" si="107">VALUE(D6850)</f>
        <v>30903005</v>
      </c>
      <c r="F6850" s="113" t="s">
        <v>11571</v>
      </c>
      <c r="G6850" s="113" t="s">
        <v>9386</v>
      </c>
      <c r="H6850" s="113" t="s">
        <v>3902</v>
      </c>
      <c r="I6850" s="113" t="s">
        <v>3905</v>
      </c>
    </row>
    <row r="6851" spans="1:10" x14ac:dyDescent="0.2">
      <c r="A6851" s="113" t="s">
        <v>10491</v>
      </c>
      <c r="D6851" s="113" t="s">
        <v>3906</v>
      </c>
      <c r="E6851" s="113">
        <f t="shared" si="107"/>
        <v>30903006</v>
      </c>
      <c r="F6851" s="113" t="s">
        <v>11571</v>
      </c>
      <c r="G6851" s="113" t="s">
        <v>9386</v>
      </c>
      <c r="H6851" s="113" t="s">
        <v>3902</v>
      </c>
      <c r="I6851" s="113" t="s">
        <v>3907</v>
      </c>
    </row>
    <row r="6852" spans="1:10" x14ac:dyDescent="0.2">
      <c r="A6852" s="113" t="s">
        <v>10491</v>
      </c>
      <c r="D6852" s="113" t="s">
        <v>3908</v>
      </c>
      <c r="E6852" s="113">
        <f t="shared" si="107"/>
        <v>30903007</v>
      </c>
      <c r="F6852" s="113" t="s">
        <v>11571</v>
      </c>
      <c r="G6852" s="113" t="s">
        <v>9386</v>
      </c>
      <c r="H6852" s="113" t="s">
        <v>3902</v>
      </c>
      <c r="I6852" s="113" t="s">
        <v>3909</v>
      </c>
    </row>
    <row r="6853" spans="1:10" x14ac:dyDescent="0.2">
      <c r="A6853" s="113" t="s">
        <v>10491</v>
      </c>
      <c r="D6853" s="113" t="s">
        <v>3910</v>
      </c>
      <c r="E6853" s="113">
        <f t="shared" si="107"/>
        <v>30903008</v>
      </c>
      <c r="F6853" s="113" t="s">
        <v>11571</v>
      </c>
      <c r="G6853" s="113" t="s">
        <v>9386</v>
      </c>
      <c r="H6853" s="113" t="s">
        <v>3902</v>
      </c>
      <c r="I6853" s="113" t="s">
        <v>3911</v>
      </c>
    </row>
    <row r="6854" spans="1:10" x14ac:dyDescent="0.2">
      <c r="A6854" s="113" t="s">
        <v>10491</v>
      </c>
      <c r="D6854" s="113" t="s">
        <v>3912</v>
      </c>
      <c r="E6854" s="113">
        <f t="shared" si="107"/>
        <v>30903010</v>
      </c>
      <c r="F6854" s="113" t="s">
        <v>11571</v>
      </c>
      <c r="G6854" s="113" t="s">
        <v>9386</v>
      </c>
      <c r="H6854" s="113" t="s">
        <v>3902</v>
      </c>
      <c r="I6854" s="113" t="s">
        <v>3913</v>
      </c>
    </row>
    <row r="6855" spans="1:10" x14ac:dyDescent="0.2">
      <c r="A6855" s="113" t="s">
        <v>10491</v>
      </c>
      <c r="D6855" s="113" t="s">
        <v>3914</v>
      </c>
      <c r="E6855" s="113">
        <f t="shared" si="107"/>
        <v>30903099</v>
      </c>
      <c r="F6855" s="113" t="s">
        <v>11571</v>
      </c>
      <c r="G6855" s="113" t="s">
        <v>9386</v>
      </c>
      <c r="H6855" s="113" t="s">
        <v>3902</v>
      </c>
      <c r="I6855" s="113" t="s">
        <v>11744</v>
      </c>
    </row>
    <row r="6856" spans="1:10" x14ac:dyDescent="0.2">
      <c r="A6856" s="113" t="s">
        <v>10491</v>
      </c>
      <c r="D6856" s="113" t="s">
        <v>3915</v>
      </c>
      <c r="E6856" s="113">
        <f t="shared" si="107"/>
        <v>30903901</v>
      </c>
      <c r="F6856" s="113" t="s">
        <v>11571</v>
      </c>
      <c r="G6856" s="113" t="s">
        <v>9386</v>
      </c>
      <c r="H6856" s="113" t="s">
        <v>3916</v>
      </c>
      <c r="I6856" s="113" t="s">
        <v>3917</v>
      </c>
      <c r="J6856" s="115">
        <v>36797</v>
      </c>
    </row>
    <row r="6857" spans="1:10" x14ac:dyDescent="0.2">
      <c r="A6857" s="113" t="s">
        <v>10491</v>
      </c>
      <c r="D6857" s="113" t="s">
        <v>3918</v>
      </c>
      <c r="E6857" s="113">
        <f t="shared" si="107"/>
        <v>30903902</v>
      </c>
      <c r="F6857" s="113" t="s">
        <v>11571</v>
      </c>
      <c r="G6857" s="113" t="s">
        <v>9386</v>
      </c>
      <c r="H6857" s="113" t="s">
        <v>3916</v>
      </c>
      <c r="I6857" s="113" t="s">
        <v>3919</v>
      </c>
      <c r="J6857" s="115">
        <v>36797</v>
      </c>
    </row>
    <row r="6858" spans="1:10" x14ac:dyDescent="0.2">
      <c r="A6858" s="113" t="s">
        <v>10491</v>
      </c>
      <c r="D6858" s="113" t="s">
        <v>3920</v>
      </c>
      <c r="E6858" s="113">
        <f t="shared" si="107"/>
        <v>30903951</v>
      </c>
      <c r="F6858" s="113" t="s">
        <v>11571</v>
      </c>
      <c r="G6858" s="113" t="s">
        <v>9386</v>
      </c>
      <c r="H6858" s="113" t="s">
        <v>3916</v>
      </c>
      <c r="I6858" s="113" t="s">
        <v>3921</v>
      </c>
      <c r="J6858" s="115">
        <v>36797</v>
      </c>
    </row>
    <row r="6859" spans="1:10" x14ac:dyDescent="0.2">
      <c r="A6859" s="113" t="s">
        <v>10491</v>
      </c>
      <c r="D6859" s="113" t="s">
        <v>3922</v>
      </c>
      <c r="E6859" s="113">
        <f t="shared" si="107"/>
        <v>30904001</v>
      </c>
      <c r="F6859" s="113" t="s">
        <v>11571</v>
      </c>
      <c r="G6859" s="113" t="s">
        <v>9386</v>
      </c>
      <c r="H6859" s="113" t="s">
        <v>3923</v>
      </c>
      <c r="I6859" s="113" t="s">
        <v>3924</v>
      </c>
    </row>
    <row r="6860" spans="1:10" x14ac:dyDescent="0.2">
      <c r="A6860" s="113" t="s">
        <v>10491</v>
      </c>
      <c r="D6860" s="113" t="s">
        <v>3925</v>
      </c>
      <c r="E6860" s="113">
        <f t="shared" si="107"/>
        <v>30904010</v>
      </c>
      <c r="F6860" s="113" t="s">
        <v>11571</v>
      </c>
      <c r="G6860" s="113" t="s">
        <v>9386</v>
      </c>
      <c r="H6860" s="113" t="s">
        <v>3923</v>
      </c>
      <c r="I6860" s="113" t="s">
        <v>3926</v>
      </c>
    </row>
    <row r="6861" spans="1:10" x14ac:dyDescent="0.2">
      <c r="A6861" s="113" t="s">
        <v>10491</v>
      </c>
      <c r="D6861" s="113" t="s">
        <v>3927</v>
      </c>
      <c r="E6861" s="113">
        <f t="shared" si="107"/>
        <v>30904020</v>
      </c>
      <c r="F6861" s="113" t="s">
        <v>11571</v>
      </c>
      <c r="G6861" s="113" t="s">
        <v>9386</v>
      </c>
      <c r="H6861" s="113" t="s">
        <v>3923</v>
      </c>
      <c r="I6861" s="113" t="s">
        <v>3928</v>
      </c>
    </row>
    <row r="6862" spans="1:10" x14ac:dyDescent="0.2">
      <c r="A6862" s="113" t="s">
        <v>10491</v>
      </c>
      <c r="D6862" s="113" t="s">
        <v>3929</v>
      </c>
      <c r="E6862" s="113">
        <f t="shared" si="107"/>
        <v>30904030</v>
      </c>
      <c r="F6862" s="113" t="s">
        <v>11571</v>
      </c>
      <c r="G6862" s="113" t="s">
        <v>9386</v>
      </c>
      <c r="H6862" s="113" t="s">
        <v>3923</v>
      </c>
      <c r="I6862" s="113" t="s">
        <v>3930</v>
      </c>
    </row>
    <row r="6863" spans="1:10" x14ac:dyDescent="0.2">
      <c r="A6863" s="113" t="s">
        <v>10491</v>
      </c>
      <c r="D6863" s="113" t="s">
        <v>3931</v>
      </c>
      <c r="E6863" s="113">
        <f t="shared" si="107"/>
        <v>30904100</v>
      </c>
      <c r="F6863" s="113" t="s">
        <v>11571</v>
      </c>
      <c r="G6863" s="113" t="s">
        <v>9386</v>
      </c>
      <c r="H6863" s="113" t="s">
        <v>3932</v>
      </c>
      <c r="I6863" s="113" t="s">
        <v>14415</v>
      </c>
    </row>
    <row r="6864" spans="1:10" x14ac:dyDescent="0.2">
      <c r="A6864" s="113" t="s">
        <v>10491</v>
      </c>
      <c r="D6864" s="113" t="s">
        <v>3933</v>
      </c>
      <c r="E6864" s="113">
        <f t="shared" si="107"/>
        <v>30904200</v>
      </c>
      <c r="F6864" s="113" t="s">
        <v>11571</v>
      </c>
      <c r="G6864" s="113" t="s">
        <v>9386</v>
      </c>
      <c r="H6864" s="113" t="s">
        <v>3934</v>
      </c>
      <c r="I6864" s="113" t="s">
        <v>14415</v>
      </c>
    </row>
    <row r="6865" spans="1:9" x14ac:dyDescent="0.2">
      <c r="A6865" s="113" t="s">
        <v>10491</v>
      </c>
      <c r="D6865" s="113" t="s">
        <v>3935</v>
      </c>
      <c r="E6865" s="113">
        <f t="shared" si="107"/>
        <v>30904300</v>
      </c>
      <c r="F6865" s="113" t="s">
        <v>11571</v>
      </c>
      <c r="G6865" s="113" t="s">
        <v>9386</v>
      </c>
      <c r="H6865" s="113" t="s">
        <v>3936</v>
      </c>
      <c r="I6865" s="113" t="s">
        <v>14415</v>
      </c>
    </row>
    <row r="6866" spans="1:9" x14ac:dyDescent="0.2">
      <c r="A6866" s="113" t="s">
        <v>10491</v>
      </c>
      <c r="D6866" s="113" t="s">
        <v>3937</v>
      </c>
      <c r="E6866" s="113">
        <f t="shared" si="107"/>
        <v>30904400</v>
      </c>
      <c r="F6866" s="113" t="s">
        <v>11571</v>
      </c>
      <c r="G6866" s="113" t="s">
        <v>9386</v>
      </c>
      <c r="H6866" s="113" t="s">
        <v>3938</v>
      </c>
      <c r="I6866" s="113" t="s">
        <v>14415</v>
      </c>
    </row>
    <row r="6867" spans="1:9" x14ac:dyDescent="0.2">
      <c r="A6867" s="113" t="s">
        <v>10491</v>
      </c>
      <c r="D6867" s="113" t="s">
        <v>3939</v>
      </c>
      <c r="E6867" s="113">
        <f t="shared" si="107"/>
        <v>30904500</v>
      </c>
      <c r="F6867" s="113" t="s">
        <v>11571</v>
      </c>
      <c r="G6867" s="113" t="s">
        <v>9386</v>
      </c>
      <c r="H6867" s="113" t="s">
        <v>3940</v>
      </c>
      <c r="I6867" s="113" t="s">
        <v>14415</v>
      </c>
    </row>
    <row r="6868" spans="1:9" x14ac:dyDescent="0.2">
      <c r="A6868" s="113" t="s">
        <v>10491</v>
      </c>
      <c r="D6868" s="113" t="s">
        <v>3941</v>
      </c>
      <c r="E6868" s="113">
        <f t="shared" si="107"/>
        <v>30904600</v>
      </c>
      <c r="F6868" s="113" t="s">
        <v>11571</v>
      </c>
      <c r="G6868" s="113" t="s">
        <v>9386</v>
      </c>
      <c r="H6868" s="113" t="s">
        <v>3942</v>
      </c>
      <c r="I6868" s="113" t="s">
        <v>14415</v>
      </c>
    </row>
    <row r="6869" spans="1:9" x14ac:dyDescent="0.2">
      <c r="A6869" s="113" t="s">
        <v>10491</v>
      </c>
      <c r="D6869" s="113" t="s">
        <v>3943</v>
      </c>
      <c r="E6869" s="113">
        <f t="shared" si="107"/>
        <v>30904700</v>
      </c>
      <c r="F6869" s="113" t="s">
        <v>11571</v>
      </c>
      <c r="G6869" s="113" t="s">
        <v>9386</v>
      </c>
      <c r="H6869" s="113" t="s">
        <v>3944</v>
      </c>
      <c r="I6869" s="113" t="s">
        <v>14415</v>
      </c>
    </row>
    <row r="6870" spans="1:9" x14ac:dyDescent="0.2">
      <c r="A6870" s="113" t="s">
        <v>10491</v>
      </c>
      <c r="D6870" s="113" t="s">
        <v>3945</v>
      </c>
      <c r="E6870" s="113">
        <f t="shared" si="107"/>
        <v>30905000</v>
      </c>
      <c r="F6870" s="113" t="s">
        <v>11571</v>
      </c>
      <c r="G6870" s="113" t="s">
        <v>9386</v>
      </c>
      <c r="H6870" s="113" t="s">
        <v>3946</v>
      </c>
      <c r="I6870" s="113" t="s">
        <v>3947</v>
      </c>
    </row>
    <row r="6871" spans="1:9" x14ac:dyDescent="0.2">
      <c r="A6871" s="113" t="s">
        <v>10491</v>
      </c>
      <c r="D6871" s="113" t="s">
        <v>3948</v>
      </c>
      <c r="E6871" s="113">
        <f t="shared" si="107"/>
        <v>30905100</v>
      </c>
      <c r="F6871" s="113" t="s">
        <v>11571</v>
      </c>
      <c r="G6871" s="113" t="s">
        <v>9386</v>
      </c>
      <c r="H6871" s="113" t="s">
        <v>3949</v>
      </c>
      <c r="I6871" s="113" t="s">
        <v>14415</v>
      </c>
    </row>
    <row r="6872" spans="1:9" x14ac:dyDescent="0.2">
      <c r="A6872" s="113" t="s">
        <v>10491</v>
      </c>
      <c r="D6872" s="113" t="s">
        <v>3950</v>
      </c>
      <c r="E6872" s="113">
        <f t="shared" si="107"/>
        <v>30905104</v>
      </c>
      <c r="F6872" s="113" t="s">
        <v>11571</v>
      </c>
      <c r="G6872" s="113" t="s">
        <v>9386</v>
      </c>
      <c r="H6872" s="113" t="s">
        <v>3949</v>
      </c>
      <c r="I6872" s="113" t="s">
        <v>3951</v>
      </c>
    </row>
    <row r="6873" spans="1:9" x14ac:dyDescent="0.2">
      <c r="A6873" s="113" t="s">
        <v>10491</v>
      </c>
      <c r="D6873" s="113" t="s">
        <v>3952</v>
      </c>
      <c r="E6873" s="113">
        <f t="shared" si="107"/>
        <v>30905108</v>
      </c>
      <c r="F6873" s="113" t="s">
        <v>11571</v>
      </c>
      <c r="G6873" s="113" t="s">
        <v>9386</v>
      </c>
      <c r="H6873" s="113" t="s">
        <v>3949</v>
      </c>
      <c r="I6873" s="113" t="s">
        <v>3953</v>
      </c>
    </row>
    <row r="6874" spans="1:9" x14ac:dyDescent="0.2">
      <c r="A6874" s="113" t="s">
        <v>10491</v>
      </c>
      <c r="D6874" s="113" t="s">
        <v>3954</v>
      </c>
      <c r="E6874" s="113">
        <f t="shared" si="107"/>
        <v>30905112</v>
      </c>
      <c r="F6874" s="113" t="s">
        <v>11571</v>
      </c>
      <c r="G6874" s="113" t="s">
        <v>9386</v>
      </c>
      <c r="H6874" s="113" t="s">
        <v>3949</v>
      </c>
      <c r="I6874" s="113" t="s">
        <v>3955</v>
      </c>
    </row>
    <row r="6875" spans="1:9" x14ac:dyDescent="0.2">
      <c r="A6875" s="113" t="s">
        <v>10491</v>
      </c>
      <c r="D6875" s="113" t="s">
        <v>3956</v>
      </c>
      <c r="E6875" s="113">
        <f t="shared" si="107"/>
        <v>30905116</v>
      </c>
      <c r="F6875" s="113" t="s">
        <v>11571</v>
      </c>
      <c r="G6875" s="113" t="s">
        <v>9386</v>
      </c>
      <c r="H6875" s="113" t="s">
        <v>3949</v>
      </c>
      <c r="I6875" s="113" t="s">
        <v>3957</v>
      </c>
    </row>
    <row r="6876" spans="1:9" x14ac:dyDescent="0.2">
      <c r="A6876" s="113" t="s">
        <v>10491</v>
      </c>
      <c r="D6876" s="113" t="s">
        <v>3958</v>
      </c>
      <c r="E6876" s="113">
        <f t="shared" si="107"/>
        <v>30905120</v>
      </c>
      <c r="F6876" s="113" t="s">
        <v>11571</v>
      </c>
      <c r="G6876" s="113" t="s">
        <v>9386</v>
      </c>
      <c r="H6876" s="113" t="s">
        <v>3949</v>
      </c>
      <c r="I6876" s="113" t="s">
        <v>3959</v>
      </c>
    </row>
    <row r="6877" spans="1:9" x14ac:dyDescent="0.2">
      <c r="A6877" s="113" t="s">
        <v>10491</v>
      </c>
      <c r="D6877" s="113" t="s">
        <v>3960</v>
      </c>
      <c r="E6877" s="113">
        <f t="shared" si="107"/>
        <v>30905124</v>
      </c>
      <c r="F6877" s="113" t="s">
        <v>11571</v>
      </c>
      <c r="G6877" s="113" t="s">
        <v>9386</v>
      </c>
      <c r="H6877" s="113" t="s">
        <v>3949</v>
      </c>
      <c r="I6877" s="113" t="s">
        <v>3961</v>
      </c>
    </row>
    <row r="6878" spans="1:9" x14ac:dyDescent="0.2">
      <c r="A6878" s="113" t="s">
        <v>10491</v>
      </c>
      <c r="D6878" s="113" t="s">
        <v>3962</v>
      </c>
      <c r="E6878" s="113">
        <f t="shared" si="107"/>
        <v>30905128</v>
      </c>
      <c r="F6878" s="113" t="s">
        <v>11571</v>
      </c>
      <c r="G6878" s="113" t="s">
        <v>9386</v>
      </c>
      <c r="H6878" s="113" t="s">
        <v>3949</v>
      </c>
      <c r="I6878" s="113" t="s">
        <v>1196</v>
      </c>
    </row>
    <row r="6879" spans="1:9" x14ac:dyDescent="0.2">
      <c r="A6879" s="113" t="s">
        <v>10491</v>
      </c>
      <c r="D6879" s="113" t="s">
        <v>1197</v>
      </c>
      <c r="E6879" s="113">
        <f t="shared" si="107"/>
        <v>30905132</v>
      </c>
      <c r="F6879" s="113" t="s">
        <v>11571</v>
      </c>
      <c r="G6879" s="113" t="s">
        <v>9386</v>
      </c>
      <c r="H6879" s="113" t="s">
        <v>3949</v>
      </c>
      <c r="I6879" s="113" t="s">
        <v>1198</v>
      </c>
    </row>
    <row r="6880" spans="1:9" x14ac:dyDescent="0.2">
      <c r="A6880" s="113" t="s">
        <v>10491</v>
      </c>
      <c r="D6880" s="113" t="s">
        <v>1199</v>
      </c>
      <c r="E6880" s="113">
        <f t="shared" si="107"/>
        <v>30905136</v>
      </c>
      <c r="F6880" s="113" t="s">
        <v>11571</v>
      </c>
      <c r="G6880" s="113" t="s">
        <v>9386</v>
      </c>
      <c r="H6880" s="113" t="s">
        <v>3949</v>
      </c>
      <c r="I6880" s="113" t="s">
        <v>1200</v>
      </c>
    </row>
    <row r="6881" spans="1:9" x14ac:dyDescent="0.2">
      <c r="A6881" s="113" t="s">
        <v>10491</v>
      </c>
      <c r="D6881" s="113" t="s">
        <v>1201</v>
      </c>
      <c r="E6881" s="113">
        <f t="shared" si="107"/>
        <v>30905140</v>
      </c>
      <c r="F6881" s="113" t="s">
        <v>11571</v>
      </c>
      <c r="G6881" s="113" t="s">
        <v>9386</v>
      </c>
      <c r="H6881" s="113" t="s">
        <v>3949</v>
      </c>
      <c r="I6881" s="113" t="s">
        <v>1202</v>
      </c>
    </row>
    <row r="6882" spans="1:9" x14ac:dyDescent="0.2">
      <c r="A6882" s="113" t="s">
        <v>10491</v>
      </c>
      <c r="D6882" s="113" t="s">
        <v>1203</v>
      </c>
      <c r="E6882" s="113">
        <f t="shared" si="107"/>
        <v>30905144</v>
      </c>
      <c r="F6882" s="113" t="s">
        <v>11571</v>
      </c>
      <c r="G6882" s="113" t="s">
        <v>9386</v>
      </c>
      <c r="H6882" s="113" t="s">
        <v>3949</v>
      </c>
      <c r="I6882" s="113" t="s">
        <v>1204</v>
      </c>
    </row>
    <row r="6883" spans="1:9" x14ac:dyDescent="0.2">
      <c r="A6883" s="113" t="s">
        <v>10491</v>
      </c>
      <c r="D6883" s="113" t="s">
        <v>1205</v>
      </c>
      <c r="E6883" s="113">
        <f t="shared" si="107"/>
        <v>30905148</v>
      </c>
      <c r="F6883" s="113" t="s">
        <v>11571</v>
      </c>
      <c r="G6883" s="113" t="s">
        <v>9386</v>
      </c>
      <c r="H6883" s="113" t="s">
        <v>3949</v>
      </c>
      <c r="I6883" s="113" t="s">
        <v>1206</v>
      </c>
    </row>
    <row r="6884" spans="1:9" x14ac:dyDescent="0.2">
      <c r="A6884" s="113" t="s">
        <v>10491</v>
      </c>
      <c r="D6884" s="113" t="s">
        <v>1207</v>
      </c>
      <c r="E6884" s="113">
        <f t="shared" si="107"/>
        <v>30905152</v>
      </c>
      <c r="F6884" s="113" t="s">
        <v>11571</v>
      </c>
      <c r="G6884" s="113" t="s">
        <v>9386</v>
      </c>
      <c r="H6884" s="113" t="s">
        <v>3949</v>
      </c>
      <c r="I6884" s="113" t="s">
        <v>1208</v>
      </c>
    </row>
    <row r="6885" spans="1:9" x14ac:dyDescent="0.2">
      <c r="A6885" s="113" t="s">
        <v>10491</v>
      </c>
      <c r="D6885" s="113" t="s">
        <v>1209</v>
      </c>
      <c r="E6885" s="113">
        <f t="shared" si="107"/>
        <v>30905156</v>
      </c>
      <c r="F6885" s="113" t="s">
        <v>11571</v>
      </c>
      <c r="G6885" s="113" t="s">
        <v>9386</v>
      </c>
      <c r="H6885" s="113" t="s">
        <v>3949</v>
      </c>
      <c r="I6885" s="113" t="s">
        <v>1210</v>
      </c>
    </row>
    <row r="6886" spans="1:9" x14ac:dyDescent="0.2">
      <c r="A6886" s="113" t="s">
        <v>10491</v>
      </c>
      <c r="D6886" s="113" t="s">
        <v>1211</v>
      </c>
      <c r="E6886" s="113">
        <f t="shared" si="107"/>
        <v>30905160</v>
      </c>
      <c r="F6886" s="113" t="s">
        <v>11571</v>
      </c>
      <c r="G6886" s="113" t="s">
        <v>9386</v>
      </c>
      <c r="H6886" s="113" t="s">
        <v>3949</v>
      </c>
      <c r="I6886" s="113" t="s">
        <v>1212</v>
      </c>
    </row>
    <row r="6887" spans="1:9" x14ac:dyDescent="0.2">
      <c r="A6887" s="113" t="s">
        <v>10491</v>
      </c>
      <c r="D6887" s="113" t="s">
        <v>1213</v>
      </c>
      <c r="E6887" s="113">
        <f t="shared" si="107"/>
        <v>30905164</v>
      </c>
      <c r="F6887" s="113" t="s">
        <v>11571</v>
      </c>
      <c r="G6887" s="113" t="s">
        <v>9386</v>
      </c>
      <c r="H6887" s="113" t="s">
        <v>3949</v>
      </c>
      <c r="I6887" s="113" t="s">
        <v>1214</v>
      </c>
    </row>
    <row r="6888" spans="1:9" x14ac:dyDescent="0.2">
      <c r="A6888" s="113" t="s">
        <v>10491</v>
      </c>
      <c r="D6888" s="113" t="s">
        <v>1215</v>
      </c>
      <c r="E6888" s="113">
        <f t="shared" si="107"/>
        <v>30905168</v>
      </c>
      <c r="F6888" s="113" t="s">
        <v>11571</v>
      </c>
      <c r="G6888" s="113" t="s">
        <v>9386</v>
      </c>
      <c r="H6888" s="113" t="s">
        <v>3949</v>
      </c>
      <c r="I6888" s="113" t="s">
        <v>1216</v>
      </c>
    </row>
    <row r="6889" spans="1:9" x14ac:dyDescent="0.2">
      <c r="A6889" s="113" t="s">
        <v>10491</v>
      </c>
      <c r="D6889" s="113" t="s">
        <v>1217</v>
      </c>
      <c r="E6889" s="113">
        <f t="shared" si="107"/>
        <v>30905172</v>
      </c>
      <c r="F6889" s="113" t="s">
        <v>11571</v>
      </c>
      <c r="G6889" s="113" t="s">
        <v>9386</v>
      </c>
      <c r="H6889" s="113" t="s">
        <v>3949</v>
      </c>
      <c r="I6889" s="113" t="s">
        <v>1218</v>
      </c>
    </row>
    <row r="6890" spans="1:9" x14ac:dyDescent="0.2">
      <c r="A6890" s="113" t="s">
        <v>10491</v>
      </c>
      <c r="D6890" s="113" t="s">
        <v>1219</v>
      </c>
      <c r="E6890" s="113">
        <f t="shared" si="107"/>
        <v>30905176</v>
      </c>
      <c r="F6890" s="113" t="s">
        <v>11571</v>
      </c>
      <c r="G6890" s="113" t="s">
        <v>9386</v>
      </c>
      <c r="H6890" s="113" t="s">
        <v>3949</v>
      </c>
      <c r="I6890" s="113" t="s">
        <v>1220</v>
      </c>
    </row>
    <row r="6891" spans="1:9" x14ac:dyDescent="0.2">
      <c r="A6891" s="113" t="s">
        <v>10491</v>
      </c>
      <c r="D6891" s="113" t="s">
        <v>1221</v>
      </c>
      <c r="E6891" s="113">
        <f t="shared" si="107"/>
        <v>30905180</v>
      </c>
      <c r="F6891" s="113" t="s">
        <v>11571</v>
      </c>
      <c r="G6891" s="113" t="s">
        <v>9386</v>
      </c>
      <c r="H6891" s="113" t="s">
        <v>3949</v>
      </c>
      <c r="I6891" s="113" t="s">
        <v>1222</v>
      </c>
    </row>
    <row r="6892" spans="1:9" x14ac:dyDescent="0.2">
      <c r="A6892" s="113" t="s">
        <v>10491</v>
      </c>
      <c r="D6892" s="113" t="s">
        <v>1223</v>
      </c>
      <c r="E6892" s="113">
        <f t="shared" si="107"/>
        <v>30905200</v>
      </c>
      <c r="F6892" s="113" t="s">
        <v>11571</v>
      </c>
      <c r="G6892" s="113" t="s">
        <v>9386</v>
      </c>
      <c r="H6892" s="113" t="s">
        <v>1224</v>
      </c>
      <c r="I6892" s="113" t="s">
        <v>14415</v>
      </c>
    </row>
    <row r="6893" spans="1:9" x14ac:dyDescent="0.2">
      <c r="A6893" s="113" t="s">
        <v>10491</v>
      </c>
      <c r="D6893" s="113" t="s">
        <v>1225</v>
      </c>
      <c r="E6893" s="113">
        <f t="shared" si="107"/>
        <v>30905210</v>
      </c>
      <c r="F6893" s="113" t="s">
        <v>11571</v>
      </c>
      <c r="G6893" s="113" t="s">
        <v>9386</v>
      </c>
      <c r="H6893" s="113" t="s">
        <v>1224</v>
      </c>
      <c r="I6893" s="113" t="s">
        <v>1226</v>
      </c>
    </row>
    <row r="6894" spans="1:9" x14ac:dyDescent="0.2">
      <c r="A6894" s="113" t="s">
        <v>10491</v>
      </c>
      <c r="D6894" s="113" t="s">
        <v>1227</v>
      </c>
      <c r="E6894" s="113">
        <f t="shared" si="107"/>
        <v>30905212</v>
      </c>
      <c r="F6894" s="113" t="s">
        <v>11571</v>
      </c>
      <c r="G6894" s="113" t="s">
        <v>9386</v>
      </c>
      <c r="H6894" s="113" t="s">
        <v>1224</v>
      </c>
      <c r="I6894" s="113" t="s">
        <v>1228</v>
      </c>
    </row>
    <row r="6895" spans="1:9" x14ac:dyDescent="0.2">
      <c r="A6895" s="113" t="s">
        <v>10491</v>
      </c>
      <c r="D6895" s="113" t="s">
        <v>1229</v>
      </c>
      <c r="E6895" s="113">
        <f t="shared" si="107"/>
        <v>30905220</v>
      </c>
      <c r="F6895" s="113" t="s">
        <v>11571</v>
      </c>
      <c r="G6895" s="113" t="s">
        <v>9386</v>
      </c>
      <c r="H6895" s="113" t="s">
        <v>1224</v>
      </c>
      <c r="I6895" s="113" t="s">
        <v>1230</v>
      </c>
    </row>
    <row r="6896" spans="1:9" x14ac:dyDescent="0.2">
      <c r="A6896" s="113" t="s">
        <v>10491</v>
      </c>
      <c r="D6896" s="113" t="s">
        <v>1231</v>
      </c>
      <c r="E6896" s="113">
        <f t="shared" si="107"/>
        <v>30905226</v>
      </c>
      <c r="F6896" s="113" t="s">
        <v>11571</v>
      </c>
      <c r="G6896" s="113" t="s">
        <v>9386</v>
      </c>
      <c r="H6896" s="113" t="s">
        <v>1224</v>
      </c>
      <c r="I6896" s="113" t="s">
        <v>6719</v>
      </c>
    </row>
    <row r="6897" spans="1:9" x14ac:dyDescent="0.2">
      <c r="A6897" s="113" t="s">
        <v>10491</v>
      </c>
      <c r="D6897" s="113" t="s">
        <v>6720</v>
      </c>
      <c r="E6897" s="113">
        <f t="shared" si="107"/>
        <v>30905254</v>
      </c>
      <c r="F6897" s="113" t="s">
        <v>11571</v>
      </c>
      <c r="G6897" s="113" t="s">
        <v>9386</v>
      </c>
      <c r="H6897" s="113" t="s">
        <v>1224</v>
      </c>
      <c r="I6897" s="113" t="s">
        <v>6721</v>
      </c>
    </row>
    <row r="6898" spans="1:9" x14ac:dyDescent="0.2">
      <c r="A6898" s="113" t="s">
        <v>10491</v>
      </c>
      <c r="D6898" s="113" t="s">
        <v>6722</v>
      </c>
      <c r="E6898" s="113">
        <f t="shared" si="107"/>
        <v>30905276</v>
      </c>
      <c r="F6898" s="113" t="s">
        <v>11571</v>
      </c>
      <c r="G6898" s="113" t="s">
        <v>9386</v>
      </c>
      <c r="H6898" s="113" t="s">
        <v>1224</v>
      </c>
      <c r="I6898" s="113" t="s">
        <v>6723</v>
      </c>
    </row>
    <row r="6899" spans="1:9" x14ac:dyDescent="0.2">
      <c r="A6899" s="113" t="s">
        <v>10491</v>
      </c>
      <c r="D6899" s="113" t="s">
        <v>6724</v>
      </c>
      <c r="E6899" s="113">
        <f t="shared" si="107"/>
        <v>30905280</v>
      </c>
      <c r="F6899" s="113" t="s">
        <v>11571</v>
      </c>
      <c r="G6899" s="113" t="s">
        <v>9386</v>
      </c>
      <c r="H6899" s="113" t="s">
        <v>1224</v>
      </c>
      <c r="I6899" s="113" t="s">
        <v>6725</v>
      </c>
    </row>
    <row r="6900" spans="1:9" x14ac:dyDescent="0.2">
      <c r="A6900" s="113" t="s">
        <v>10491</v>
      </c>
      <c r="D6900" s="113" t="s">
        <v>6726</v>
      </c>
      <c r="E6900" s="113">
        <f t="shared" si="107"/>
        <v>30905300</v>
      </c>
      <c r="F6900" s="113" t="s">
        <v>11571</v>
      </c>
      <c r="G6900" s="113" t="s">
        <v>9386</v>
      </c>
      <c r="H6900" s="113" t="s">
        <v>6727</v>
      </c>
      <c r="I6900" s="113" t="s">
        <v>14415</v>
      </c>
    </row>
    <row r="6901" spans="1:9" x14ac:dyDescent="0.2">
      <c r="A6901" s="113" t="s">
        <v>10491</v>
      </c>
      <c r="D6901" s="113" t="s">
        <v>6728</v>
      </c>
      <c r="E6901" s="113">
        <f t="shared" si="107"/>
        <v>30905306</v>
      </c>
      <c r="F6901" s="113" t="s">
        <v>11571</v>
      </c>
      <c r="G6901" s="113" t="s">
        <v>9386</v>
      </c>
      <c r="H6901" s="113" t="s">
        <v>6727</v>
      </c>
      <c r="I6901" s="113" t="s">
        <v>6729</v>
      </c>
    </row>
    <row r="6902" spans="1:9" x14ac:dyDescent="0.2">
      <c r="A6902" s="113" t="s">
        <v>10491</v>
      </c>
      <c r="D6902" s="113" t="s">
        <v>6730</v>
      </c>
      <c r="E6902" s="113">
        <f t="shared" si="107"/>
        <v>30905308</v>
      </c>
      <c r="F6902" s="113" t="s">
        <v>11571</v>
      </c>
      <c r="G6902" s="113" t="s">
        <v>9386</v>
      </c>
      <c r="H6902" s="113" t="s">
        <v>6727</v>
      </c>
      <c r="I6902" s="113" t="s">
        <v>3953</v>
      </c>
    </row>
    <row r="6903" spans="1:9" x14ac:dyDescent="0.2">
      <c r="A6903" s="113" t="s">
        <v>10491</v>
      </c>
      <c r="D6903" s="113" t="s">
        <v>6731</v>
      </c>
      <c r="E6903" s="113">
        <f t="shared" si="107"/>
        <v>30905312</v>
      </c>
      <c r="F6903" s="113" t="s">
        <v>11571</v>
      </c>
      <c r="G6903" s="113" t="s">
        <v>9386</v>
      </c>
      <c r="H6903" s="113" t="s">
        <v>6727</v>
      </c>
      <c r="I6903" s="113" t="s">
        <v>6732</v>
      </c>
    </row>
    <row r="6904" spans="1:9" x14ac:dyDescent="0.2">
      <c r="A6904" s="113" t="s">
        <v>10491</v>
      </c>
      <c r="D6904" s="113" t="s">
        <v>6733</v>
      </c>
      <c r="E6904" s="113">
        <f t="shared" si="107"/>
        <v>30905320</v>
      </c>
      <c r="F6904" s="113" t="s">
        <v>11571</v>
      </c>
      <c r="G6904" s="113" t="s">
        <v>9386</v>
      </c>
      <c r="H6904" s="113" t="s">
        <v>6727</v>
      </c>
      <c r="I6904" s="113" t="s">
        <v>6734</v>
      </c>
    </row>
    <row r="6905" spans="1:9" x14ac:dyDescent="0.2">
      <c r="A6905" s="113" t="s">
        <v>10491</v>
      </c>
      <c r="D6905" s="113" t="s">
        <v>6735</v>
      </c>
      <c r="E6905" s="113">
        <f t="shared" si="107"/>
        <v>30905354</v>
      </c>
      <c r="F6905" s="113" t="s">
        <v>11571</v>
      </c>
      <c r="G6905" s="113" t="s">
        <v>9386</v>
      </c>
      <c r="H6905" s="113" t="s">
        <v>6727</v>
      </c>
      <c r="I6905" s="113" t="s">
        <v>6736</v>
      </c>
    </row>
    <row r="6906" spans="1:9" x14ac:dyDescent="0.2">
      <c r="A6906" s="113" t="s">
        <v>10491</v>
      </c>
      <c r="D6906" s="113" t="s">
        <v>6737</v>
      </c>
      <c r="E6906" s="113">
        <f t="shared" si="107"/>
        <v>30905355</v>
      </c>
      <c r="F6906" s="113" t="s">
        <v>11571</v>
      </c>
      <c r="G6906" s="113" t="s">
        <v>9386</v>
      </c>
      <c r="H6906" s="113" t="s">
        <v>6727</v>
      </c>
      <c r="I6906" s="113" t="s">
        <v>6738</v>
      </c>
    </row>
    <row r="6907" spans="1:9" x14ac:dyDescent="0.2">
      <c r="A6907" s="113" t="s">
        <v>10491</v>
      </c>
      <c r="D6907" s="113" t="s">
        <v>6739</v>
      </c>
      <c r="E6907" s="113">
        <f t="shared" si="107"/>
        <v>30905400</v>
      </c>
      <c r="F6907" s="113" t="s">
        <v>11571</v>
      </c>
      <c r="G6907" s="113" t="s">
        <v>9386</v>
      </c>
      <c r="H6907" s="113" t="s">
        <v>6740</v>
      </c>
      <c r="I6907" s="113" t="s">
        <v>14415</v>
      </c>
    </row>
    <row r="6908" spans="1:9" x14ac:dyDescent="0.2">
      <c r="A6908" s="113" t="s">
        <v>10491</v>
      </c>
      <c r="D6908" s="113" t="s">
        <v>6741</v>
      </c>
      <c r="E6908" s="113">
        <f t="shared" si="107"/>
        <v>30905410</v>
      </c>
      <c r="F6908" s="113" t="s">
        <v>11571</v>
      </c>
      <c r="G6908" s="113" t="s">
        <v>9386</v>
      </c>
      <c r="H6908" s="113" t="s">
        <v>6740</v>
      </c>
      <c r="I6908" s="113" t="s">
        <v>6742</v>
      </c>
    </row>
    <row r="6909" spans="1:9" x14ac:dyDescent="0.2">
      <c r="A6909" s="113" t="s">
        <v>10491</v>
      </c>
      <c r="D6909" s="113" t="s">
        <v>6743</v>
      </c>
      <c r="E6909" s="113">
        <f t="shared" si="107"/>
        <v>30905500</v>
      </c>
      <c r="F6909" s="113" t="s">
        <v>11571</v>
      </c>
      <c r="G6909" s="113" t="s">
        <v>9386</v>
      </c>
      <c r="H6909" s="113" t="s">
        <v>6744</v>
      </c>
      <c r="I6909" s="113" t="s">
        <v>14415</v>
      </c>
    </row>
    <row r="6910" spans="1:9" x14ac:dyDescent="0.2">
      <c r="A6910" s="113" t="s">
        <v>10491</v>
      </c>
      <c r="D6910" s="113" t="s">
        <v>6745</v>
      </c>
      <c r="E6910" s="113">
        <f t="shared" si="107"/>
        <v>30905600</v>
      </c>
      <c r="F6910" s="113" t="s">
        <v>11571</v>
      </c>
      <c r="G6910" s="113" t="s">
        <v>9386</v>
      </c>
      <c r="H6910" s="113" t="s">
        <v>6746</v>
      </c>
      <c r="I6910" s="113" t="s">
        <v>14415</v>
      </c>
    </row>
    <row r="6911" spans="1:9" x14ac:dyDescent="0.2">
      <c r="A6911" s="113" t="s">
        <v>10491</v>
      </c>
      <c r="D6911" s="113" t="s">
        <v>6747</v>
      </c>
      <c r="E6911" s="113">
        <f t="shared" si="107"/>
        <v>30905800</v>
      </c>
      <c r="F6911" s="113" t="s">
        <v>11571</v>
      </c>
      <c r="G6911" s="113" t="s">
        <v>9386</v>
      </c>
      <c r="H6911" s="113" t="s">
        <v>6748</v>
      </c>
      <c r="I6911" s="113" t="s">
        <v>14415</v>
      </c>
    </row>
    <row r="6912" spans="1:9" x14ac:dyDescent="0.2">
      <c r="A6912" s="113" t="s">
        <v>10491</v>
      </c>
      <c r="D6912" s="113" t="s">
        <v>6749</v>
      </c>
      <c r="E6912" s="113">
        <f t="shared" si="107"/>
        <v>30905900</v>
      </c>
      <c r="F6912" s="113" t="s">
        <v>11571</v>
      </c>
      <c r="G6912" s="113" t="s">
        <v>9386</v>
      </c>
      <c r="H6912" s="113" t="s">
        <v>9626</v>
      </c>
      <c r="I6912" s="113" t="s">
        <v>14415</v>
      </c>
    </row>
    <row r="6913" spans="1:9" x14ac:dyDescent="0.2">
      <c r="A6913" s="113" t="s">
        <v>10491</v>
      </c>
      <c r="D6913" s="113" t="s">
        <v>9627</v>
      </c>
      <c r="E6913" s="113">
        <f t="shared" si="107"/>
        <v>30906001</v>
      </c>
      <c r="F6913" s="113" t="s">
        <v>11571</v>
      </c>
      <c r="G6913" s="113" t="s">
        <v>9386</v>
      </c>
      <c r="H6913" s="113" t="s">
        <v>9628</v>
      </c>
      <c r="I6913" s="113" t="s">
        <v>9629</v>
      </c>
    </row>
    <row r="6914" spans="1:9" x14ac:dyDescent="0.2">
      <c r="A6914" s="113" t="s">
        <v>10491</v>
      </c>
      <c r="D6914" s="113" t="s">
        <v>9630</v>
      </c>
      <c r="E6914" s="113">
        <f t="shared" ref="E6914:E6977" si="108">VALUE(D6914)</f>
        <v>30906002</v>
      </c>
      <c r="F6914" s="113" t="s">
        <v>11571</v>
      </c>
      <c r="G6914" s="113" t="s">
        <v>9386</v>
      </c>
      <c r="H6914" s="113" t="s">
        <v>9628</v>
      </c>
      <c r="I6914" s="113" t="s">
        <v>9631</v>
      </c>
    </row>
    <row r="6915" spans="1:9" x14ac:dyDescent="0.2">
      <c r="A6915" s="113" t="s">
        <v>10491</v>
      </c>
      <c r="D6915" s="113" t="s">
        <v>9632</v>
      </c>
      <c r="E6915" s="113">
        <f t="shared" si="108"/>
        <v>30906003</v>
      </c>
      <c r="F6915" s="113" t="s">
        <v>11571</v>
      </c>
      <c r="G6915" s="113" t="s">
        <v>9386</v>
      </c>
      <c r="H6915" s="113" t="s">
        <v>9628</v>
      </c>
      <c r="I6915" s="113" t="s">
        <v>9633</v>
      </c>
    </row>
    <row r="6916" spans="1:9" x14ac:dyDescent="0.2">
      <c r="A6916" s="113" t="s">
        <v>10491</v>
      </c>
      <c r="D6916" s="113" t="s">
        <v>9634</v>
      </c>
      <c r="E6916" s="113">
        <f t="shared" si="108"/>
        <v>30906004</v>
      </c>
      <c r="F6916" s="113" t="s">
        <v>11571</v>
      </c>
      <c r="G6916" s="113" t="s">
        <v>9386</v>
      </c>
      <c r="H6916" s="113" t="s">
        <v>9628</v>
      </c>
      <c r="I6916" s="113" t="s">
        <v>9635</v>
      </c>
    </row>
    <row r="6917" spans="1:9" x14ac:dyDescent="0.2">
      <c r="A6917" s="113" t="s">
        <v>10491</v>
      </c>
      <c r="D6917" s="113" t="s">
        <v>9636</v>
      </c>
      <c r="E6917" s="113">
        <f t="shared" si="108"/>
        <v>30906005</v>
      </c>
      <c r="F6917" s="113" t="s">
        <v>11571</v>
      </c>
      <c r="G6917" s="113" t="s">
        <v>9386</v>
      </c>
      <c r="H6917" s="113" t="s">
        <v>9628</v>
      </c>
      <c r="I6917" s="113" t="s">
        <v>9637</v>
      </c>
    </row>
    <row r="6918" spans="1:9" x14ac:dyDescent="0.2">
      <c r="A6918" s="113" t="s">
        <v>10491</v>
      </c>
      <c r="D6918" s="113" t="s">
        <v>9638</v>
      </c>
      <c r="E6918" s="113">
        <f t="shared" si="108"/>
        <v>30906006</v>
      </c>
      <c r="F6918" s="113" t="s">
        <v>11571</v>
      </c>
      <c r="G6918" s="113" t="s">
        <v>9386</v>
      </c>
      <c r="H6918" s="113" t="s">
        <v>9628</v>
      </c>
      <c r="I6918" s="113" t="s">
        <v>9639</v>
      </c>
    </row>
    <row r="6919" spans="1:9" x14ac:dyDescent="0.2">
      <c r="A6919" s="113" t="s">
        <v>10491</v>
      </c>
      <c r="D6919" s="113" t="s">
        <v>9640</v>
      </c>
      <c r="E6919" s="113">
        <f t="shared" si="108"/>
        <v>30906007</v>
      </c>
      <c r="F6919" s="113" t="s">
        <v>11571</v>
      </c>
      <c r="G6919" s="113" t="s">
        <v>9386</v>
      </c>
      <c r="H6919" s="113" t="s">
        <v>9628</v>
      </c>
      <c r="I6919" s="113" t="s">
        <v>9641</v>
      </c>
    </row>
    <row r="6920" spans="1:9" x14ac:dyDescent="0.2">
      <c r="A6920" s="113" t="s">
        <v>10491</v>
      </c>
      <c r="D6920" s="113" t="s">
        <v>9642</v>
      </c>
      <c r="E6920" s="113">
        <f t="shared" si="108"/>
        <v>30906099</v>
      </c>
      <c r="F6920" s="113" t="s">
        <v>11571</v>
      </c>
      <c r="G6920" s="113" t="s">
        <v>9386</v>
      </c>
      <c r="H6920" s="113" t="s">
        <v>9628</v>
      </c>
      <c r="I6920" s="113" t="s">
        <v>9629</v>
      </c>
    </row>
    <row r="6921" spans="1:9" x14ac:dyDescent="0.2">
      <c r="A6921" s="113" t="s">
        <v>10491</v>
      </c>
      <c r="D6921" s="113" t="s">
        <v>9643</v>
      </c>
      <c r="E6921" s="113">
        <f t="shared" si="108"/>
        <v>30980001</v>
      </c>
      <c r="F6921" s="113" t="s">
        <v>11571</v>
      </c>
      <c r="G6921" s="113" t="s">
        <v>9386</v>
      </c>
      <c r="H6921" s="113" t="s">
        <v>13739</v>
      </c>
      <c r="I6921" s="113" t="s">
        <v>13739</v>
      </c>
    </row>
    <row r="6922" spans="1:9" x14ac:dyDescent="0.2">
      <c r="A6922" s="113" t="s">
        <v>10491</v>
      </c>
      <c r="D6922" s="113" t="s">
        <v>9644</v>
      </c>
      <c r="E6922" s="113">
        <f t="shared" si="108"/>
        <v>30982001</v>
      </c>
      <c r="F6922" s="113" t="s">
        <v>11571</v>
      </c>
      <c r="G6922" s="113" t="s">
        <v>9386</v>
      </c>
      <c r="H6922" s="113" t="s">
        <v>13741</v>
      </c>
      <c r="I6922" s="113" t="s">
        <v>13742</v>
      </c>
    </row>
    <row r="6923" spans="1:9" x14ac:dyDescent="0.2">
      <c r="A6923" s="113" t="s">
        <v>10491</v>
      </c>
      <c r="D6923" s="113" t="s">
        <v>9645</v>
      </c>
      <c r="E6923" s="113">
        <f t="shared" si="108"/>
        <v>30982002</v>
      </c>
      <c r="F6923" s="113" t="s">
        <v>11571</v>
      </c>
      <c r="G6923" s="113" t="s">
        <v>9386</v>
      </c>
      <c r="H6923" s="113" t="s">
        <v>13741</v>
      </c>
      <c r="I6923" s="113" t="s">
        <v>13744</v>
      </c>
    </row>
    <row r="6924" spans="1:9" x14ac:dyDescent="0.2">
      <c r="A6924" s="113" t="s">
        <v>10491</v>
      </c>
      <c r="D6924" s="113" t="s">
        <v>9646</v>
      </c>
      <c r="E6924" s="113">
        <f t="shared" si="108"/>
        <v>30982599</v>
      </c>
      <c r="F6924" s="113" t="s">
        <v>11571</v>
      </c>
      <c r="G6924" s="113" t="s">
        <v>9386</v>
      </c>
      <c r="H6924" s="113" t="s">
        <v>13746</v>
      </c>
      <c r="I6924" s="113" t="s">
        <v>13747</v>
      </c>
    </row>
    <row r="6925" spans="1:9" x14ac:dyDescent="0.2">
      <c r="A6925" s="113" t="s">
        <v>10491</v>
      </c>
      <c r="D6925" s="113" t="s">
        <v>9647</v>
      </c>
      <c r="E6925" s="113">
        <f t="shared" si="108"/>
        <v>30988801</v>
      </c>
      <c r="F6925" s="113" t="s">
        <v>11571</v>
      </c>
      <c r="G6925" s="113" t="s">
        <v>9386</v>
      </c>
      <c r="H6925" s="113" t="s">
        <v>11022</v>
      </c>
      <c r="I6925" s="113" t="s">
        <v>7493</v>
      </c>
    </row>
    <row r="6926" spans="1:9" x14ac:dyDescent="0.2">
      <c r="A6926" s="113" t="s">
        <v>10491</v>
      </c>
      <c r="D6926" s="113" t="s">
        <v>9648</v>
      </c>
      <c r="E6926" s="113">
        <f t="shared" si="108"/>
        <v>30988802</v>
      </c>
      <c r="F6926" s="113" t="s">
        <v>11571</v>
      </c>
      <c r="G6926" s="113" t="s">
        <v>9386</v>
      </c>
      <c r="H6926" s="113" t="s">
        <v>11022</v>
      </c>
      <c r="I6926" s="113" t="s">
        <v>7493</v>
      </c>
    </row>
    <row r="6927" spans="1:9" x14ac:dyDescent="0.2">
      <c r="A6927" s="113" t="s">
        <v>10491</v>
      </c>
      <c r="D6927" s="113" t="s">
        <v>9649</v>
      </c>
      <c r="E6927" s="113">
        <f t="shared" si="108"/>
        <v>30988803</v>
      </c>
      <c r="F6927" s="113" t="s">
        <v>11571</v>
      </c>
      <c r="G6927" s="113" t="s">
        <v>9386</v>
      </c>
      <c r="H6927" s="113" t="s">
        <v>11022</v>
      </c>
      <c r="I6927" s="113" t="s">
        <v>7493</v>
      </c>
    </row>
    <row r="6928" spans="1:9" x14ac:dyDescent="0.2">
      <c r="A6928" s="113" t="s">
        <v>10491</v>
      </c>
      <c r="D6928" s="113" t="s">
        <v>9650</v>
      </c>
      <c r="E6928" s="113">
        <f t="shared" si="108"/>
        <v>30988804</v>
      </c>
      <c r="F6928" s="113" t="s">
        <v>11571</v>
      </c>
      <c r="G6928" s="113" t="s">
        <v>9386</v>
      </c>
      <c r="H6928" s="113" t="s">
        <v>11022</v>
      </c>
      <c r="I6928" s="113" t="s">
        <v>7493</v>
      </c>
    </row>
    <row r="6929" spans="1:12" x14ac:dyDescent="0.2">
      <c r="A6929" s="113" t="s">
        <v>10491</v>
      </c>
      <c r="D6929" s="113" t="s">
        <v>9651</v>
      </c>
      <c r="E6929" s="113">
        <f t="shared" si="108"/>
        <v>30988805</v>
      </c>
      <c r="F6929" s="113" t="s">
        <v>11571</v>
      </c>
      <c r="G6929" s="113" t="s">
        <v>9386</v>
      </c>
      <c r="H6929" s="113" t="s">
        <v>11022</v>
      </c>
      <c r="I6929" s="113" t="s">
        <v>7493</v>
      </c>
    </row>
    <row r="6930" spans="1:12" x14ac:dyDescent="0.2">
      <c r="A6930" s="113" t="s">
        <v>10491</v>
      </c>
      <c r="D6930" s="113" t="s">
        <v>9652</v>
      </c>
      <c r="E6930" s="113">
        <f t="shared" si="108"/>
        <v>30988806</v>
      </c>
      <c r="F6930" s="113" t="s">
        <v>11571</v>
      </c>
      <c r="G6930" s="113" t="s">
        <v>9386</v>
      </c>
      <c r="H6930" s="113" t="s">
        <v>11022</v>
      </c>
      <c r="I6930" s="113" t="s">
        <v>7789</v>
      </c>
    </row>
    <row r="6931" spans="1:12" x14ac:dyDescent="0.2">
      <c r="A6931" s="113" t="s">
        <v>10491</v>
      </c>
      <c r="D6931" s="113" t="s">
        <v>9653</v>
      </c>
      <c r="E6931" s="113">
        <f t="shared" si="108"/>
        <v>30990001</v>
      </c>
      <c r="F6931" s="113" t="s">
        <v>11571</v>
      </c>
      <c r="G6931" s="113" t="s">
        <v>9386</v>
      </c>
      <c r="H6931" s="113" t="s">
        <v>10518</v>
      </c>
      <c r="I6931" s="113" t="s">
        <v>10519</v>
      </c>
    </row>
    <row r="6932" spans="1:12" x14ac:dyDescent="0.2">
      <c r="A6932" s="113" t="s">
        <v>10491</v>
      </c>
      <c r="D6932" s="113" t="s">
        <v>9654</v>
      </c>
      <c r="E6932" s="113">
        <f t="shared" si="108"/>
        <v>30990002</v>
      </c>
      <c r="F6932" s="113" t="s">
        <v>11571</v>
      </c>
      <c r="G6932" s="113" t="s">
        <v>9386</v>
      </c>
      <c r="H6932" s="113" t="s">
        <v>10518</v>
      </c>
      <c r="I6932" s="113" t="s">
        <v>10522</v>
      </c>
    </row>
    <row r="6933" spans="1:12" x14ac:dyDescent="0.2">
      <c r="A6933" s="113" t="s">
        <v>10491</v>
      </c>
      <c r="D6933" s="113" t="s">
        <v>9655</v>
      </c>
      <c r="E6933" s="113">
        <f t="shared" si="108"/>
        <v>30990003</v>
      </c>
      <c r="F6933" s="113" t="s">
        <v>11571</v>
      </c>
      <c r="G6933" s="113" t="s">
        <v>9386</v>
      </c>
      <c r="H6933" s="113" t="s">
        <v>10518</v>
      </c>
      <c r="I6933" s="113" t="s">
        <v>10524</v>
      </c>
    </row>
    <row r="6934" spans="1:12" x14ac:dyDescent="0.2">
      <c r="A6934" s="113" t="s">
        <v>10491</v>
      </c>
      <c r="D6934" s="113" t="s">
        <v>9656</v>
      </c>
      <c r="E6934" s="113">
        <f t="shared" si="108"/>
        <v>30990011</v>
      </c>
      <c r="F6934" s="113" t="s">
        <v>11571</v>
      </c>
      <c r="G6934" s="113" t="s">
        <v>9386</v>
      </c>
      <c r="H6934" s="113" t="s">
        <v>10518</v>
      </c>
      <c r="I6934" s="113" t="s">
        <v>13388</v>
      </c>
    </row>
    <row r="6935" spans="1:12" x14ac:dyDescent="0.2">
      <c r="A6935" s="113" t="s">
        <v>10491</v>
      </c>
      <c r="D6935" s="113" t="s">
        <v>9657</v>
      </c>
      <c r="E6935" s="113">
        <f t="shared" si="108"/>
        <v>30990012</v>
      </c>
      <c r="F6935" s="113" t="s">
        <v>11571</v>
      </c>
      <c r="G6935" s="113" t="s">
        <v>9386</v>
      </c>
      <c r="H6935" s="113" t="s">
        <v>10518</v>
      </c>
      <c r="I6935" s="113" t="s">
        <v>13390</v>
      </c>
    </row>
    <row r="6936" spans="1:12" x14ac:dyDescent="0.2">
      <c r="A6936" s="113" t="s">
        <v>10491</v>
      </c>
      <c r="D6936" s="113" t="s">
        <v>9658</v>
      </c>
      <c r="E6936" s="113">
        <f t="shared" si="108"/>
        <v>30990013</v>
      </c>
      <c r="F6936" s="113" t="s">
        <v>11571</v>
      </c>
      <c r="G6936" s="113" t="s">
        <v>9386</v>
      </c>
      <c r="H6936" s="113" t="s">
        <v>10518</v>
      </c>
      <c r="I6936" s="113" t="s">
        <v>13392</v>
      </c>
    </row>
    <row r="6937" spans="1:12" x14ac:dyDescent="0.2">
      <c r="A6937" s="113" t="s">
        <v>10491</v>
      </c>
      <c r="D6937" s="113" t="s">
        <v>9659</v>
      </c>
      <c r="E6937" s="113">
        <f t="shared" si="108"/>
        <v>30990023</v>
      </c>
      <c r="F6937" s="113" t="s">
        <v>11571</v>
      </c>
      <c r="G6937" s="113" t="s">
        <v>9386</v>
      </c>
      <c r="H6937" s="113" t="s">
        <v>10518</v>
      </c>
      <c r="I6937" s="113" t="s">
        <v>7526</v>
      </c>
    </row>
    <row r="6938" spans="1:12" x14ac:dyDescent="0.2">
      <c r="A6938" s="113" t="s">
        <v>10491</v>
      </c>
      <c r="D6938" s="113" t="s">
        <v>9660</v>
      </c>
      <c r="E6938" s="113">
        <f t="shared" si="108"/>
        <v>30999997</v>
      </c>
      <c r="F6938" s="113" t="s">
        <v>11571</v>
      </c>
      <c r="G6938" s="113" t="s">
        <v>9386</v>
      </c>
      <c r="H6938" s="113" t="s">
        <v>7789</v>
      </c>
      <c r="I6938" s="113" t="s">
        <v>7789</v>
      </c>
    </row>
    <row r="6939" spans="1:12" x14ac:dyDescent="0.2">
      <c r="A6939" s="113" t="s">
        <v>10491</v>
      </c>
      <c r="D6939" s="113" t="s">
        <v>9661</v>
      </c>
      <c r="E6939" s="113">
        <f t="shared" si="108"/>
        <v>30999998</v>
      </c>
      <c r="F6939" s="113" t="s">
        <v>11571</v>
      </c>
      <c r="G6939" s="113" t="s">
        <v>9386</v>
      </c>
      <c r="H6939" s="113" t="s">
        <v>7789</v>
      </c>
      <c r="I6939" s="113" t="s">
        <v>7789</v>
      </c>
    </row>
    <row r="6940" spans="1:12" x14ac:dyDescent="0.2">
      <c r="A6940" s="113" t="s">
        <v>10491</v>
      </c>
      <c r="D6940" s="113" t="s">
        <v>9662</v>
      </c>
      <c r="E6940" s="113">
        <f t="shared" si="108"/>
        <v>30999999</v>
      </c>
      <c r="F6940" s="113" t="s">
        <v>11571</v>
      </c>
      <c r="G6940" s="113" t="s">
        <v>9386</v>
      </c>
      <c r="H6940" s="113" t="s">
        <v>7789</v>
      </c>
      <c r="I6940" s="113" t="s">
        <v>7789</v>
      </c>
    </row>
    <row r="6941" spans="1:12" x14ac:dyDescent="0.2">
      <c r="A6941" s="113" t="s">
        <v>10491</v>
      </c>
      <c r="D6941" s="113" t="s">
        <v>14719</v>
      </c>
      <c r="E6941" s="113">
        <f t="shared" si="108"/>
        <v>31000101</v>
      </c>
      <c r="F6941" s="113" t="s">
        <v>11571</v>
      </c>
      <c r="G6941" s="113" t="s">
        <v>9663</v>
      </c>
      <c r="H6941" s="113" t="s">
        <v>9664</v>
      </c>
      <c r="I6941" s="113" t="s">
        <v>9665</v>
      </c>
    </row>
    <row r="6942" spans="1:12" x14ac:dyDescent="0.2">
      <c r="A6942" s="113" t="s">
        <v>10491</v>
      </c>
      <c r="D6942" s="113" t="s">
        <v>14721</v>
      </c>
      <c r="E6942" s="113">
        <f t="shared" si="108"/>
        <v>31000102</v>
      </c>
      <c r="F6942" s="113" t="s">
        <v>11571</v>
      </c>
      <c r="G6942" s="113" t="s">
        <v>9663</v>
      </c>
      <c r="H6942" s="113" t="s">
        <v>9664</v>
      </c>
      <c r="I6942" s="113" t="s">
        <v>9666</v>
      </c>
    </row>
    <row r="6943" spans="1:12" x14ac:dyDescent="0.2">
      <c r="A6943" s="113" t="s">
        <v>10491</v>
      </c>
      <c r="D6943" s="113" t="s">
        <v>9667</v>
      </c>
      <c r="E6943" s="113">
        <f t="shared" si="108"/>
        <v>31000103</v>
      </c>
      <c r="F6943" s="113" t="s">
        <v>11571</v>
      </c>
      <c r="G6943" s="113" t="s">
        <v>9663</v>
      </c>
      <c r="H6943" s="113" t="s">
        <v>9664</v>
      </c>
      <c r="I6943" s="113" t="s">
        <v>9668</v>
      </c>
    </row>
    <row r="6944" spans="1:12" x14ac:dyDescent="0.2">
      <c r="A6944" s="113" t="s">
        <v>10491</v>
      </c>
      <c r="D6944" s="113" t="s">
        <v>9669</v>
      </c>
      <c r="E6944" s="113">
        <f t="shared" si="108"/>
        <v>31000104</v>
      </c>
      <c r="F6944" s="113" t="s">
        <v>11571</v>
      </c>
      <c r="G6944" s="113" t="s">
        <v>9663</v>
      </c>
      <c r="H6944" s="113" t="s">
        <v>9664</v>
      </c>
      <c r="I6944" s="113" t="s">
        <v>9670</v>
      </c>
      <c r="K6944" s="115"/>
      <c r="L6944" s="113"/>
    </row>
    <row r="6945" spans="1:12" x14ac:dyDescent="0.2">
      <c r="A6945" s="113" t="s">
        <v>10491</v>
      </c>
      <c r="D6945" s="113" t="s">
        <v>9671</v>
      </c>
      <c r="E6945" s="113">
        <f t="shared" si="108"/>
        <v>31000105</v>
      </c>
      <c r="F6945" s="113" t="s">
        <v>11571</v>
      </c>
      <c r="G6945" s="113" t="s">
        <v>9663</v>
      </c>
      <c r="H6945" s="113" t="s">
        <v>9664</v>
      </c>
      <c r="I6945" s="113" t="s">
        <v>9672</v>
      </c>
      <c r="K6945" s="115"/>
      <c r="L6945" s="113"/>
    </row>
    <row r="6946" spans="1:12" x14ac:dyDescent="0.2">
      <c r="A6946" s="113" t="s">
        <v>10491</v>
      </c>
      <c r="D6946" s="113" t="s">
        <v>9673</v>
      </c>
      <c r="E6946" s="113">
        <f t="shared" si="108"/>
        <v>31000106</v>
      </c>
      <c r="F6946" s="113" t="s">
        <v>11571</v>
      </c>
      <c r="G6946" s="113" t="s">
        <v>9663</v>
      </c>
      <c r="H6946" s="113" t="s">
        <v>9664</v>
      </c>
      <c r="I6946" s="113" t="s">
        <v>9674</v>
      </c>
    </row>
    <row r="6947" spans="1:12" x14ac:dyDescent="0.2">
      <c r="A6947" s="113" t="s">
        <v>10491</v>
      </c>
      <c r="D6947" s="113" t="s">
        <v>9675</v>
      </c>
      <c r="E6947" s="113">
        <f t="shared" si="108"/>
        <v>31000107</v>
      </c>
      <c r="F6947" s="113" t="s">
        <v>11571</v>
      </c>
      <c r="G6947" s="113" t="s">
        <v>9663</v>
      </c>
      <c r="H6947" s="113" t="s">
        <v>9664</v>
      </c>
      <c r="I6947" s="113" t="s">
        <v>9676</v>
      </c>
    </row>
    <row r="6948" spans="1:12" x14ac:dyDescent="0.2">
      <c r="A6948" s="113" t="s">
        <v>10491</v>
      </c>
      <c r="D6948" s="113" t="s">
        <v>9677</v>
      </c>
      <c r="E6948" s="113">
        <f t="shared" si="108"/>
        <v>31000108</v>
      </c>
      <c r="F6948" s="113" t="s">
        <v>11571</v>
      </c>
      <c r="G6948" s="113" t="s">
        <v>9663</v>
      </c>
      <c r="H6948" s="113" t="s">
        <v>9664</v>
      </c>
      <c r="I6948" s="113" t="s">
        <v>9678</v>
      </c>
    </row>
    <row r="6949" spans="1:12" x14ac:dyDescent="0.2">
      <c r="A6949" s="113" t="s">
        <v>10491</v>
      </c>
      <c r="D6949" s="113" t="s">
        <v>9679</v>
      </c>
      <c r="E6949" s="113">
        <f t="shared" si="108"/>
        <v>31000121</v>
      </c>
      <c r="F6949" s="113" t="s">
        <v>11571</v>
      </c>
      <c r="G6949" s="113" t="s">
        <v>9663</v>
      </c>
      <c r="H6949" s="113" t="s">
        <v>9664</v>
      </c>
      <c r="I6949" s="113" t="s">
        <v>9680</v>
      </c>
    </row>
    <row r="6950" spans="1:12" x14ac:dyDescent="0.2">
      <c r="A6950" s="113" t="s">
        <v>10491</v>
      </c>
      <c r="D6950" s="113" t="s">
        <v>9681</v>
      </c>
      <c r="E6950" s="113">
        <f t="shared" si="108"/>
        <v>31000122</v>
      </c>
      <c r="F6950" s="113" t="s">
        <v>11571</v>
      </c>
      <c r="G6950" s="113" t="s">
        <v>9663</v>
      </c>
      <c r="H6950" s="113" t="s">
        <v>9664</v>
      </c>
      <c r="I6950" s="113" t="s">
        <v>9682</v>
      </c>
    </row>
    <row r="6951" spans="1:12" x14ac:dyDescent="0.2">
      <c r="A6951" s="113" t="s">
        <v>10491</v>
      </c>
      <c r="D6951" s="113" t="s">
        <v>14723</v>
      </c>
      <c r="E6951" s="113">
        <f t="shared" si="108"/>
        <v>31000123</v>
      </c>
      <c r="F6951" s="113" t="s">
        <v>11571</v>
      </c>
      <c r="G6951" s="113" t="s">
        <v>9663</v>
      </c>
      <c r="H6951" s="113" t="s">
        <v>9664</v>
      </c>
      <c r="I6951" s="113" t="s">
        <v>9683</v>
      </c>
    </row>
    <row r="6952" spans="1:12" x14ac:dyDescent="0.2">
      <c r="A6952" s="113" t="s">
        <v>10491</v>
      </c>
      <c r="D6952" s="113" t="s">
        <v>9684</v>
      </c>
      <c r="E6952" s="113">
        <f t="shared" si="108"/>
        <v>31000124</v>
      </c>
      <c r="F6952" s="113" t="s">
        <v>11571</v>
      </c>
      <c r="G6952" s="113" t="s">
        <v>9663</v>
      </c>
      <c r="H6952" s="113" t="s">
        <v>9664</v>
      </c>
      <c r="I6952" s="113" t="s">
        <v>9685</v>
      </c>
    </row>
    <row r="6953" spans="1:12" x14ac:dyDescent="0.2">
      <c r="A6953" s="113" t="s">
        <v>10491</v>
      </c>
      <c r="D6953" s="113" t="s">
        <v>9686</v>
      </c>
      <c r="E6953" s="113">
        <f t="shared" si="108"/>
        <v>31000125</v>
      </c>
      <c r="F6953" s="113" t="s">
        <v>11571</v>
      </c>
      <c r="G6953" s="113" t="s">
        <v>9663</v>
      </c>
      <c r="H6953" s="113" t="s">
        <v>9664</v>
      </c>
      <c r="I6953" s="113" t="s">
        <v>9687</v>
      </c>
    </row>
    <row r="6954" spans="1:12" x14ac:dyDescent="0.2">
      <c r="A6954" s="113" t="s">
        <v>10491</v>
      </c>
      <c r="D6954" s="113" t="s">
        <v>9688</v>
      </c>
      <c r="E6954" s="113">
        <f t="shared" si="108"/>
        <v>31000126</v>
      </c>
      <c r="F6954" s="113" t="s">
        <v>11571</v>
      </c>
      <c r="G6954" s="113" t="s">
        <v>9663</v>
      </c>
      <c r="H6954" s="113" t="s">
        <v>9664</v>
      </c>
      <c r="I6954" s="113" t="s">
        <v>9689</v>
      </c>
    </row>
    <row r="6955" spans="1:12" x14ac:dyDescent="0.2">
      <c r="A6955" s="113" t="s">
        <v>10491</v>
      </c>
      <c r="D6955" s="113" t="s">
        <v>9690</v>
      </c>
      <c r="E6955" s="113">
        <f t="shared" si="108"/>
        <v>31000127</v>
      </c>
      <c r="F6955" s="113" t="s">
        <v>11571</v>
      </c>
      <c r="G6955" s="113" t="s">
        <v>9663</v>
      </c>
      <c r="H6955" s="113" t="s">
        <v>9664</v>
      </c>
      <c r="I6955" s="113" t="s">
        <v>9691</v>
      </c>
    </row>
    <row r="6956" spans="1:12" x14ac:dyDescent="0.2">
      <c r="A6956" s="113" t="s">
        <v>10491</v>
      </c>
      <c r="D6956" s="113" t="s">
        <v>9692</v>
      </c>
      <c r="E6956" s="113">
        <f t="shared" si="108"/>
        <v>31000128</v>
      </c>
      <c r="F6956" s="113" t="s">
        <v>11571</v>
      </c>
      <c r="G6956" s="113" t="s">
        <v>9663</v>
      </c>
      <c r="H6956" s="113" t="s">
        <v>9664</v>
      </c>
      <c r="I6956" s="113" t="s">
        <v>9693</v>
      </c>
    </row>
    <row r="6957" spans="1:12" x14ac:dyDescent="0.2">
      <c r="A6957" s="113" t="s">
        <v>10491</v>
      </c>
      <c r="D6957" s="113" t="s">
        <v>11815</v>
      </c>
      <c r="E6957" s="113">
        <f t="shared" si="108"/>
        <v>31000129</v>
      </c>
      <c r="F6957" s="113" t="s">
        <v>11571</v>
      </c>
      <c r="G6957" s="113" t="s">
        <v>9663</v>
      </c>
      <c r="H6957" s="113" t="s">
        <v>9664</v>
      </c>
      <c r="I6957" s="113" t="s">
        <v>9694</v>
      </c>
    </row>
    <row r="6958" spans="1:12" x14ac:dyDescent="0.2">
      <c r="A6958" s="113" t="s">
        <v>10491</v>
      </c>
      <c r="D6958" s="113" t="s">
        <v>11817</v>
      </c>
      <c r="E6958" s="113">
        <f t="shared" si="108"/>
        <v>31000130</v>
      </c>
      <c r="F6958" s="113" t="s">
        <v>11571</v>
      </c>
      <c r="G6958" s="113" t="s">
        <v>9663</v>
      </c>
      <c r="H6958" s="113" t="s">
        <v>9664</v>
      </c>
      <c r="I6958" s="113" t="s">
        <v>9695</v>
      </c>
    </row>
    <row r="6959" spans="1:12" x14ac:dyDescent="0.2">
      <c r="A6959" s="113" t="s">
        <v>10491</v>
      </c>
      <c r="D6959" s="113" t="s">
        <v>9696</v>
      </c>
      <c r="E6959" s="113">
        <f t="shared" si="108"/>
        <v>31000131</v>
      </c>
      <c r="F6959" s="113" t="s">
        <v>11571</v>
      </c>
      <c r="G6959" s="113" t="s">
        <v>9663</v>
      </c>
      <c r="H6959" s="113" t="s">
        <v>9664</v>
      </c>
      <c r="I6959" s="113" t="s">
        <v>9697</v>
      </c>
    </row>
    <row r="6960" spans="1:12" x14ac:dyDescent="0.2">
      <c r="A6960" s="113" t="s">
        <v>10491</v>
      </c>
      <c r="D6960" s="113" t="s">
        <v>11819</v>
      </c>
      <c r="E6960" s="113">
        <f t="shared" si="108"/>
        <v>31000132</v>
      </c>
      <c r="F6960" s="113" t="s">
        <v>11571</v>
      </c>
      <c r="G6960" s="113" t="s">
        <v>9663</v>
      </c>
      <c r="H6960" s="113" t="s">
        <v>9664</v>
      </c>
      <c r="I6960" s="113" t="s">
        <v>9698</v>
      </c>
    </row>
    <row r="6961" spans="1:9" x14ac:dyDescent="0.2">
      <c r="A6961" s="113" t="s">
        <v>10491</v>
      </c>
      <c r="D6961" s="113" t="s">
        <v>9699</v>
      </c>
      <c r="E6961" s="113">
        <f t="shared" si="108"/>
        <v>31000140</v>
      </c>
      <c r="F6961" s="113" t="s">
        <v>11571</v>
      </c>
      <c r="G6961" s="113" t="s">
        <v>9663</v>
      </c>
      <c r="H6961" s="113" t="s">
        <v>9664</v>
      </c>
      <c r="I6961" s="113" t="s">
        <v>9700</v>
      </c>
    </row>
    <row r="6962" spans="1:9" x14ac:dyDescent="0.2">
      <c r="A6962" s="113" t="s">
        <v>10491</v>
      </c>
      <c r="D6962" s="113" t="s">
        <v>9701</v>
      </c>
      <c r="E6962" s="113">
        <f t="shared" si="108"/>
        <v>31000141</v>
      </c>
      <c r="F6962" s="113" t="s">
        <v>11571</v>
      </c>
      <c r="G6962" s="113" t="s">
        <v>9663</v>
      </c>
      <c r="H6962" s="113" t="s">
        <v>9664</v>
      </c>
      <c r="I6962" s="113" t="s">
        <v>9702</v>
      </c>
    </row>
    <row r="6963" spans="1:9" x14ac:dyDescent="0.2">
      <c r="A6963" s="113" t="s">
        <v>10491</v>
      </c>
      <c r="D6963" s="113" t="s">
        <v>9703</v>
      </c>
      <c r="E6963" s="113">
        <f t="shared" si="108"/>
        <v>31000142</v>
      </c>
      <c r="F6963" s="113" t="s">
        <v>11571</v>
      </c>
      <c r="G6963" s="113" t="s">
        <v>9663</v>
      </c>
      <c r="H6963" s="113" t="s">
        <v>9664</v>
      </c>
      <c r="I6963" s="113" t="s">
        <v>9704</v>
      </c>
    </row>
    <row r="6964" spans="1:9" x14ac:dyDescent="0.2">
      <c r="A6964" s="113" t="s">
        <v>10491</v>
      </c>
      <c r="D6964" s="113" t="s">
        <v>9705</v>
      </c>
      <c r="E6964" s="113">
        <f t="shared" si="108"/>
        <v>31000143</v>
      </c>
      <c r="F6964" s="113" t="s">
        <v>11571</v>
      </c>
      <c r="G6964" s="113" t="s">
        <v>9663</v>
      </c>
      <c r="H6964" s="113" t="s">
        <v>9664</v>
      </c>
      <c r="I6964" s="113" t="s">
        <v>9706</v>
      </c>
    </row>
    <row r="6965" spans="1:9" x14ac:dyDescent="0.2">
      <c r="A6965" s="113" t="s">
        <v>10491</v>
      </c>
      <c r="D6965" s="113" t="s">
        <v>9707</v>
      </c>
      <c r="E6965" s="113">
        <f t="shared" si="108"/>
        <v>31000144</v>
      </c>
      <c r="F6965" s="113" t="s">
        <v>11571</v>
      </c>
      <c r="G6965" s="113" t="s">
        <v>9663</v>
      </c>
      <c r="H6965" s="113" t="s">
        <v>9664</v>
      </c>
      <c r="I6965" s="113" t="s">
        <v>9708</v>
      </c>
    </row>
    <row r="6966" spans="1:9" x14ac:dyDescent="0.2">
      <c r="A6966" s="113" t="s">
        <v>10491</v>
      </c>
      <c r="D6966" s="113" t="s">
        <v>9709</v>
      </c>
      <c r="E6966" s="113">
        <f t="shared" si="108"/>
        <v>31000145</v>
      </c>
      <c r="F6966" s="113" t="s">
        <v>11571</v>
      </c>
      <c r="G6966" s="113" t="s">
        <v>9663</v>
      </c>
      <c r="H6966" s="113" t="s">
        <v>9664</v>
      </c>
      <c r="I6966" s="113" t="s">
        <v>9710</v>
      </c>
    </row>
    <row r="6967" spans="1:9" x14ac:dyDescent="0.2">
      <c r="A6967" s="113" t="s">
        <v>10491</v>
      </c>
      <c r="D6967" s="113" t="s">
        <v>9711</v>
      </c>
      <c r="E6967" s="113">
        <f t="shared" si="108"/>
        <v>31000146</v>
      </c>
      <c r="F6967" s="113" t="s">
        <v>11571</v>
      </c>
      <c r="G6967" s="113" t="s">
        <v>9663</v>
      </c>
      <c r="H6967" s="113" t="s">
        <v>9664</v>
      </c>
      <c r="I6967" s="113" t="s">
        <v>9712</v>
      </c>
    </row>
    <row r="6968" spans="1:9" x14ac:dyDescent="0.2">
      <c r="A6968" s="113" t="s">
        <v>10491</v>
      </c>
      <c r="D6968" s="113" t="s">
        <v>9713</v>
      </c>
      <c r="E6968" s="113">
        <f t="shared" si="108"/>
        <v>31000160</v>
      </c>
      <c r="F6968" s="113" t="s">
        <v>11571</v>
      </c>
      <c r="G6968" s="113" t="s">
        <v>9663</v>
      </c>
      <c r="H6968" s="113" t="s">
        <v>9664</v>
      </c>
      <c r="I6968" s="113" t="s">
        <v>13749</v>
      </c>
    </row>
    <row r="6969" spans="1:9" x14ac:dyDescent="0.2">
      <c r="A6969" s="113" t="s">
        <v>10491</v>
      </c>
      <c r="D6969" s="113" t="s">
        <v>11821</v>
      </c>
      <c r="E6969" s="113">
        <f t="shared" si="108"/>
        <v>31000199</v>
      </c>
      <c r="F6969" s="113" t="s">
        <v>11571</v>
      </c>
      <c r="G6969" s="113" t="s">
        <v>9663</v>
      </c>
      <c r="H6969" s="113" t="s">
        <v>9664</v>
      </c>
      <c r="I6969" s="113" t="s">
        <v>9714</v>
      </c>
    </row>
    <row r="6970" spans="1:9" x14ac:dyDescent="0.2">
      <c r="A6970" s="113" t="s">
        <v>10491</v>
      </c>
      <c r="D6970" s="113" t="s">
        <v>11823</v>
      </c>
      <c r="E6970" s="113">
        <f t="shared" si="108"/>
        <v>31000201</v>
      </c>
      <c r="F6970" s="113" t="s">
        <v>11571</v>
      </c>
      <c r="G6970" s="113" t="s">
        <v>9663</v>
      </c>
      <c r="H6970" s="113" t="s">
        <v>9715</v>
      </c>
      <c r="I6970" s="113" t="s">
        <v>9716</v>
      </c>
    </row>
    <row r="6971" spans="1:9" x14ac:dyDescent="0.2">
      <c r="A6971" s="113" t="s">
        <v>10491</v>
      </c>
      <c r="D6971" s="113" t="s">
        <v>11825</v>
      </c>
      <c r="E6971" s="113">
        <f t="shared" si="108"/>
        <v>31000202</v>
      </c>
      <c r="F6971" s="113" t="s">
        <v>11571</v>
      </c>
      <c r="G6971" s="113" t="s">
        <v>9663</v>
      </c>
      <c r="H6971" s="113" t="s">
        <v>9715</v>
      </c>
      <c r="I6971" s="113" t="s">
        <v>9717</v>
      </c>
    </row>
    <row r="6972" spans="1:9" x14ac:dyDescent="0.2">
      <c r="A6972" s="113" t="s">
        <v>10491</v>
      </c>
      <c r="D6972" s="113" t="s">
        <v>11827</v>
      </c>
      <c r="E6972" s="113">
        <f t="shared" si="108"/>
        <v>31000203</v>
      </c>
      <c r="F6972" s="113" t="s">
        <v>11571</v>
      </c>
      <c r="G6972" s="113" t="s">
        <v>9663</v>
      </c>
      <c r="H6972" s="113" t="s">
        <v>9715</v>
      </c>
      <c r="I6972" s="113" t="s">
        <v>9718</v>
      </c>
    </row>
    <row r="6973" spans="1:9" x14ac:dyDescent="0.2">
      <c r="A6973" s="113" t="s">
        <v>10491</v>
      </c>
      <c r="D6973" s="113" t="s">
        <v>9719</v>
      </c>
      <c r="E6973" s="113">
        <f t="shared" si="108"/>
        <v>31000204</v>
      </c>
      <c r="F6973" s="113" t="s">
        <v>11571</v>
      </c>
      <c r="G6973" s="113" t="s">
        <v>9663</v>
      </c>
      <c r="H6973" s="113" t="s">
        <v>9715</v>
      </c>
      <c r="I6973" s="113" t="s">
        <v>6848</v>
      </c>
    </row>
    <row r="6974" spans="1:9" x14ac:dyDescent="0.2">
      <c r="A6974" s="113" t="s">
        <v>10491</v>
      </c>
      <c r="D6974" s="113" t="s">
        <v>11829</v>
      </c>
      <c r="E6974" s="113">
        <f t="shared" si="108"/>
        <v>31000205</v>
      </c>
      <c r="F6974" s="113" t="s">
        <v>11571</v>
      </c>
      <c r="G6974" s="113" t="s">
        <v>9663</v>
      </c>
      <c r="H6974" s="113" t="s">
        <v>9715</v>
      </c>
      <c r="I6974" s="113" t="s">
        <v>13749</v>
      </c>
    </row>
    <row r="6975" spans="1:9" x14ac:dyDescent="0.2">
      <c r="A6975" s="113" t="s">
        <v>10491</v>
      </c>
      <c r="D6975" s="113" t="s">
        <v>6849</v>
      </c>
      <c r="E6975" s="113">
        <f t="shared" si="108"/>
        <v>31000206</v>
      </c>
      <c r="F6975" s="113" t="s">
        <v>11571</v>
      </c>
      <c r="G6975" s="113" t="s">
        <v>9663</v>
      </c>
      <c r="H6975" s="113" t="s">
        <v>9715</v>
      </c>
      <c r="I6975" s="113" t="s">
        <v>6850</v>
      </c>
    </row>
    <row r="6976" spans="1:9" x14ac:dyDescent="0.2">
      <c r="A6976" s="113" t="s">
        <v>10491</v>
      </c>
      <c r="D6976" s="113" t="s">
        <v>11831</v>
      </c>
      <c r="E6976" s="113">
        <f t="shared" si="108"/>
        <v>31000207</v>
      </c>
      <c r="F6976" s="113" t="s">
        <v>11571</v>
      </c>
      <c r="G6976" s="113" t="s">
        <v>9663</v>
      </c>
      <c r="H6976" s="113" t="s">
        <v>9715</v>
      </c>
      <c r="I6976" s="113" t="s">
        <v>6851</v>
      </c>
    </row>
    <row r="6977" spans="1:9" x14ac:dyDescent="0.2">
      <c r="A6977" s="113" t="s">
        <v>10491</v>
      </c>
      <c r="D6977" s="113" t="s">
        <v>6852</v>
      </c>
      <c r="E6977" s="113">
        <f t="shared" si="108"/>
        <v>31000208</v>
      </c>
      <c r="F6977" s="113" t="s">
        <v>11571</v>
      </c>
      <c r="G6977" s="113" t="s">
        <v>9663</v>
      </c>
      <c r="H6977" s="113" t="s">
        <v>9715</v>
      </c>
      <c r="I6977" s="113" t="s">
        <v>5640</v>
      </c>
    </row>
    <row r="6978" spans="1:9" x14ac:dyDescent="0.2">
      <c r="A6978" s="113" t="s">
        <v>10491</v>
      </c>
      <c r="D6978" s="113" t="s">
        <v>11833</v>
      </c>
      <c r="E6978" s="113">
        <f t="shared" ref="E6978:E7041" si="109">VALUE(D6978)</f>
        <v>31000209</v>
      </c>
      <c r="F6978" s="113" t="s">
        <v>11571</v>
      </c>
      <c r="G6978" s="113" t="s">
        <v>9663</v>
      </c>
      <c r="H6978" s="113" t="s">
        <v>9715</v>
      </c>
      <c r="I6978" s="113" t="s">
        <v>6853</v>
      </c>
    </row>
    <row r="6979" spans="1:9" x14ac:dyDescent="0.2">
      <c r="A6979" s="113" t="s">
        <v>10491</v>
      </c>
      <c r="D6979" s="113" t="s">
        <v>6854</v>
      </c>
      <c r="E6979" s="113">
        <f t="shared" si="109"/>
        <v>31000211</v>
      </c>
      <c r="F6979" s="113" t="s">
        <v>11571</v>
      </c>
      <c r="G6979" s="113" t="s">
        <v>9663</v>
      </c>
      <c r="H6979" s="113" t="s">
        <v>9715</v>
      </c>
      <c r="I6979" s="113" t="s">
        <v>6855</v>
      </c>
    </row>
    <row r="6980" spans="1:9" x14ac:dyDescent="0.2">
      <c r="A6980" s="113" t="s">
        <v>10491</v>
      </c>
      <c r="D6980" s="113" t="s">
        <v>11835</v>
      </c>
      <c r="E6980" s="113">
        <f t="shared" si="109"/>
        <v>31000215</v>
      </c>
      <c r="F6980" s="113" t="s">
        <v>11571</v>
      </c>
      <c r="G6980" s="113" t="s">
        <v>9663</v>
      </c>
      <c r="H6980" s="113" t="s">
        <v>9715</v>
      </c>
      <c r="I6980" s="113" t="s">
        <v>6856</v>
      </c>
    </row>
    <row r="6981" spans="1:9" x14ac:dyDescent="0.2">
      <c r="A6981" s="113" t="s">
        <v>10491</v>
      </c>
      <c r="D6981" s="113" t="s">
        <v>11837</v>
      </c>
      <c r="E6981" s="113">
        <f t="shared" si="109"/>
        <v>31000216</v>
      </c>
      <c r="F6981" s="113" t="s">
        <v>11571</v>
      </c>
      <c r="G6981" s="113" t="s">
        <v>9663</v>
      </c>
      <c r="H6981" s="113" t="s">
        <v>9715</v>
      </c>
      <c r="I6981" s="113" t="s">
        <v>6857</v>
      </c>
    </row>
    <row r="6982" spans="1:9" x14ac:dyDescent="0.2">
      <c r="A6982" s="113" t="s">
        <v>10491</v>
      </c>
      <c r="D6982" s="113" t="s">
        <v>11839</v>
      </c>
      <c r="E6982" s="113">
        <f t="shared" si="109"/>
        <v>31000220</v>
      </c>
      <c r="F6982" s="113" t="s">
        <v>11571</v>
      </c>
      <c r="G6982" s="113" t="s">
        <v>9663</v>
      </c>
      <c r="H6982" s="113" t="s">
        <v>9715</v>
      </c>
      <c r="I6982" s="113" t="s">
        <v>6858</v>
      </c>
    </row>
    <row r="6983" spans="1:9" x14ac:dyDescent="0.2">
      <c r="A6983" s="113" t="s">
        <v>10491</v>
      </c>
      <c r="D6983" s="113" t="s">
        <v>6859</v>
      </c>
      <c r="E6983" s="113">
        <f t="shared" si="109"/>
        <v>31000221</v>
      </c>
      <c r="F6983" s="113" t="s">
        <v>11571</v>
      </c>
      <c r="G6983" s="113" t="s">
        <v>9663</v>
      </c>
      <c r="H6983" s="113" t="s">
        <v>9715</v>
      </c>
      <c r="I6983" s="113" t="s">
        <v>9680</v>
      </c>
    </row>
    <row r="6984" spans="1:9" x14ac:dyDescent="0.2">
      <c r="A6984" s="113" t="s">
        <v>10491</v>
      </c>
      <c r="D6984" s="113" t="s">
        <v>6860</v>
      </c>
      <c r="E6984" s="113">
        <f t="shared" si="109"/>
        <v>31000222</v>
      </c>
      <c r="F6984" s="113" t="s">
        <v>11571</v>
      </c>
      <c r="G6984" s="113" t="s">
        <v>9663</v>
      </c>
      <c r="H6984" s="113" t="s">
        <v>9715</v>
      </c>
      <c r="I6984" s="113" t="s">
        <v>9682</v>
      </c>
    </row>
    <row r="6985" spans="1:9" x14ac:dyDescent="0.2">
      <c r="A6985" s="113" t="s">
        <v>10491</v>
      </c>
      <c r="D6985" s="113" t="s">
        <v>6861</v>
      </c>
      <c r="E6985" s="113">
        <f t="shared" si="109"/>
        <v>31000223</v>
      </c>
      <c r="F6985" s="113" t="s">
        <v>11571</v>
      </c>
      <c r="G6985" s="113" t="s">
        <v>9663</v>
      </c>
      <c r="H6985" s="113" t="s">
        <v>9715</v>
      </c>
      <c r="I6985" s="113" t="s">
        <v>9687</v>
      </c>
    </row>
    <row r="6986" spans="1:9" x14ac:dyDescent="0.2">
      <c r="A6986" s="113" t="s">
        <v>10491</v>
      </c>
      <c r="D6986" s="113" t="s">
        <v>6862</v>
      </c>
      <c r="E6986" s="113">
        <f t="shared" si="109"/>
        <v>31000224</v>
      </c>
      <c r="F6986" s="113" t="s">
        <v>11571</v>
      </c>
      <c r="G6986" s="113" t="s">
        <v>9663</v>
      </c>
      <c r="H6986" s="113" t="s">
        <v>9715</v>
      </c>
      <c r="I6986" s="113" t="s">
        <v>9689</v>
      </c>
    </row>
    <row r="6987" spans="1:9" x14ac:dyDescent="0.2">
      <c r="A6987" s="113" t="s">
        <v>10491</v>
      </c>
      <c r="D6987" s="113" t="s">
        <v>11841</v>
      </c>
      <c r="E6987" s="113">
        <f t="shared" si="109"/>
        <v>31000225</v>
      </c>
      <c r="F6987" s="113" t="s">
        <v>11571</v>
      </c>
      <c r="G6987" s="113" t="s">
        <v>9663</v>
      </c>
      <c r="H6987" s="113" t="s">
        <v>9715</v>
      </c>
      <c r="I6987" s="113" t="s">
        <v>8416</v>
      </c>
    </row>
    <row r="6988" spans="1:9" x14ac:dyDescent="0.2">
      <c r="A6988" s="113" t="s">
        <v>10491</v>
      </c>
      <c r="D6988" s="113" t="s">
        <v>11843</v>
      </c>
      <c r="E6988" s="113">
        <f t="shared" si="109"/>
        <v>31000226</v>
      </c>
      <c r="F6988" s="113" t="s">
        <v>11571</v>
      </c>
      <c r="G6988" s="113" t="s">
        <v>9663</v>
      </c>
      <c r="H6988" s="113" t="s">
        <v>9715</v>
      </c>
      <c r="I6988" s="113" t="s">
        <v>6863</v>
      </c>
    </row>
    <row r="6989" spans="1:9" x14ac:dyDescent="0.2">
      <c r="A6989" s="113" t="s">
        <v>10491</v>
      </c>
      <c r="D6989" s="113" t="s">
        <v>11845</v>
      </c>
      <c r="E6989" s="113">
        <f t="shared" si="109"/>
        <v>31000227</v>
      </c>
      <c r="F6989" s="113" t="s">
        <v>11571</v>
      </c>
      <c r="G6989" s="113" t="s">
        <v>9663</v>
      </c>
      <c r="H6989" s="113" t="s">
        <v>9715</v>
      </c>
      <c r="I6989" s="113" t="s">
        <v>6864</v>
      </c>
    </row>
    <row r="6990" spans="1:9" x14ac:dyDescent="0.2">
      <c r="A6990" s="113" t="s">
        <v>10491</v>
      </c>
      <c r="D6990" s="113" t="s">
        <v>11847</v>
      </c>
      <c r="E6990" s="113">
        <f t="shared" si="109"/>
        <v>31000228</v>
      </c>
      <c r="F6990" s="113" t="s">
        <v>11571</v>
      </c>
      <c r="G6990" s="113" t="s">
        <v>9663</v>
      </c>
      <c r="H6990" s="113" t="s">
        <v>9715</v>
      </c>
      <c r="I6990" s="113" t="s">
        <v>6865</v>
      </c>
    </row>
    <row r="6991" spans="1:9" x14ac:dyDescent="0.2">
      <c r="A6991" s="113" t="s">
        <v>10491</v>
      </c>
      <c r="D6991" s="113" t="s">
        <v>14773</v>
      </c>
      <c r="E6991" s="113">
        <f t="shared" si="109"/>
        <v>31000229</v>
      </c>
      <c r="F6991" s="113" t="s">
        <v>11571</v>
      </c>
      <c r="G6991" s="113" t="s">
        <v>9663</v>
      </c>
      <c r="H6991" s="113" t="s">
        <v>9715</v>
      </c>
      <c r="I6991" s="113" t="s">
        <v>9712</v>
      </c>
    </row>
    <row r="6992" spans="1:9" x14ac:dyDescent="0.2">
      <c r="A6992" s="113" t="s">
        <v>10491</v>
      </c>
      <c r="D6992" s="113" t="s">
        <v>14791</v>
      </c>
      <c r="E6992" s="113">
        <f t="shared" si="109"/>
        <v>31000230</v>
      </c>
      <c r="F6992" s="113" t="s">
        <v>11571</v>
      </c>
      <c r="G6992" s="113" t="s">
        <v>9663</v>
      </c>
      <c r="H6992" s="113" t="s">
        <v>9715</v>
      </c>
      <c r="I6992" s="113" t="s">
        <v>6866</v>
      </c>
    </row>
    <row r="6993" spans="1:9" x14ac:dyDescent="0.2">
      <c r="A6993" s="113" t="s">
        <v>10491</v>
      </c>
      <c r="D6993" s="113" t="s">
        <v>6867</v>
      </c>
      <c r="E6993" s="113">
        <f t="shared" si="109"/>
        <v>31000231</v>
      </c>
      <c r="F6993" s="113" t="s">
        <v>11571</v>
      </c>
      <c r="G6993" s="113" t="s">
        <v>9663</v>
      </c>
      <c r="H6993" s="113" t="s">
        <v>9715</v>
      </c>
      <c r="I6993" s="113" t="s">
        <v>9697</v>
      </c>
    </row>
    <row r="6994" spans="1:9" x14ac:dyDescent="0.2">
      <c r="A6994" s="113" t="s">
        <v>10491</v>
      </c>
      <c r="D6994" s="113" t="s">
        <v>14793</v>
      </c>
      <c r="E6994" s="113">
        <f t="shared" si="109"/>
        <v>31000299</v>
      </c>
      <c r="F6994" s="113" t="s">
        <v>11571</v>
      </c>
      <c r="G6994" s="113" t="s">
        <v>9663</v>
      </c>
      <c r="H6994" s="113" t="s">
        <v>9715</v>
      </c>
      <c r="I6994" s="113" t="s">
        <v>7789</v>
      </c>
    </row>
    <row r="6995" spans="1:9" x14ac:dyDescent="0.2">
      <c r="A6995" s="113" t="s">
        <v>10491</v>
      </c>
      <c r="D6995" s="113" t="s">
        <v>11579</v>
      </c>
      <c r="E6995" s="113">
        <f t="shared" si="109"/>
        <v>31000301</v>
      </c>
      <c r="F6995" s="113" t="s">
        <v>11571</v>
      </c>
      <c r="G6995" s="113" t="s">
        <v>9663</v>
      </c>
      <c r="H6995" s="113" t="s">
        <v>6868</v>
      </c>
      <c r="I6995" s="113" t="s">
        <v>6869</v>
      </c>
    </row>
    <row r="6996" spans="1:9" x14ac:dyDescent="0.2">
      <c r="A6996" s="113" t="s">
        <v>10491</v>
      </c>
      <c r="D6996" s="113" t="s">
        <v>14423</v>
      </c>
      <c r="E6996" s="113">
        <f t="shared" si="109"/>
        <v>31000302</v>
      </c>
      <c r="F6996" s="113" t="s">
        <v>11571</v>
      </c>
      <c r="G6996" s="113" t="s">
        <v>9663</v>
      </c>
      <c r="H6996" s="113" t="s">
        <v>6868</v>
      </c>
      <c r="I6996" s="113" t="s">
        <v>6870</v>
      </c>
    </row>
    <row r="6997" spans="1:9" x14ac:dyDescent="0.2">
      <c r="A6997" s="113" t="s">
        <v>10491</v>
      </c>
      <c r="D6997" s="113" t="s">
        <v>14425</v>
      </c>
      <c r="E6997" s="113">
        <f t="shared" si="109"/>
        <v>31000303</v>
      </c>
      <c r="F6997" s="113" t="s">
        <v>11571</v>
      </c>
      <c r="G6997" s="113" t="s">
        <v>9663</v>
      </c>
      <c r="H6997" s="113" t="s">
        <v>6868</v>
      </c>
      <c r="I6997" s="113" t="s">
        <v>6871</v>
      </c>
    </row>
    <row r="6998" spans="1:9" x14ac:dyDescent="0.2">
      <c r="A6998" s="113" t="s">
        <v>10491</v>
      </c>
      <c r="D6998" s="113" t="s">
        <v>14281</v>
      </c>
      <c r="E6998" s="113">
        <f t="shared" si="109"/>
        <v>31000304</v>
      </c>
      <c r="F6998" s="113" t="s">
        <v>11571</v>
      </c>
      <c r="G6998" s="113" t="s">
        <v>9663</v>
      </c>
      <c r="H6998" s="113" t="s">
        <v>6868</v>
      </c>
      <c r="I6998" s="113" t="s">
        <v>6872</v>
      </c>
    </row>
    <row r="6999" spans="1:9" x14ac:dyDescent="0.2">
      <c r="A6999" s="113" t="s">
        <v>10491</v>
      </c>
      <c r="D6999" s="113" t="s">
        <v>14283</v>
      </c>
      <c r="E6999" s="113">
        <f t="shared" si="109"/>
        <v>31000305</v>
      </c>
      <c r="F6999" s="113" t="s">
        <v>11571</v>
      </c>
      <c r="G6999" s="113" t="s">
        <v>9663</v>
      </c>
      <c r="H6999" s="113" t="s">
        <v>6868</v>
      </c>
      <c r="I6999" s="113" t="s">
        <v>6873</v>
      </c>
    </row>
    <row r="7000" spans="1:9" x14ac:dyDescent="0.2">
      <c r="A7000" s="113" t="s">
        <v>10491</v>
      </c>
      <c r="D7000" s="113" t="s">
        <v>14285</v>
      </c>
      <c r="E7000" s="113">
        <f t="shared" si="109"/>
        <v>31000306</v>
      </c>
      <c r="F7000" s="113" t="s">
        <v>11571</v>
      </c>
      <c r="G7000" s="113" t="s">
        <v>9663</v>
      </c>
      <c r="H7000" s="113" t="s">
        <v>6868</v>
      </c>
      <c r="I7000" s="113" t="s">
        <v>6874</v>
      </c>
    </row>
    <row r="7001" spans="1:9" x14ac:dyDescent="0.2">
      <c r="A7001" s="113" t="s">
        <v>10491</v>
      </c>
      <c r="D7001" s="113" t="s">
        <v>14287</v>
      </c>
      <c r="E7001" s="113">
        <f t="shared" si="109"/>
        <v>31000307</v>
      </c>
      <c r="F7001" s="113" t="s">
        <v>11571</v>
      </c>
      <c r="G7001" s="113" t="s">
        <v>9663</v>
      </c>
      <c r="H7001" s="113" t="s">
        <v>6868</v>
      </c>
      <c r="I7001" s="113" t="s">
        <v>9687</v>
      </c>
    </row>
    <row r="7002" spans="1:9" x14ac:dyDescent="0.2">
      <c r="A7002" s="113" t="s">
        <v>10491</v>
      </c>
      <c r="D7002" s="113" t="s">
        <v>6875</v>
      </c>
      <c r="E7002" s="113">
        <f t="shared" si="109"/>
        <v>31000308</v>
      </c>
      <c r="F7002" s="113" t="s">
        <v>11571</v>
      </c>
      <c r="G7002" s="113" t="s">
        <v>9663</v>
      </c>
      <c r="H7002" s="113" t="s">
        <v>6868</v>
      </c>
      <c r="I7002" s="113" t="s">
        <v>6876</v>
      </c>
    </row>
    <row r="7003" spans="1:9" x14ac:dyDescent="0.2">
      <c r="A7003" s="113" t="s">
        <v>10491</v>
      </c>
      <c r="D7003" s="113" t="s">
        <v>14289</v>
      </c>
      <c r="E7003" s="113">
        <f t="shared" si="109"/>
        <v>31000309</v>
      </c>
      <c r="F7003" s="113" t="s">
        <v>11571</v>
      </c>
      <c r="G7003" s="113" t="s">
        <v>9663</v>
      </c>
      <c r="H7003" s="113" t="s">
        <v>6868</v>
      </c>
      <c r="I7003" s="113" t="s">
        <v>8416</v>
      </c>
    </row>
    <row r="7004" spans="1:9" x14ac:dyDescent="0.2">
      <c r="A7004" s="113" t="s">
        <v>10491</v>
      </c>
      <c r="D7004" s="113" t="s">
        <v>14291</v>
      </c>
      <c r="E7004" s="113">
        <f t="shared" si="109"/>
        <v>31000310</v>
      </c>
      <c r="F7004" s="113" t="s">
        <v>11571</v>
      </c>
      <c r="G7004" s="113" t="s">
        <v>9663</v>
      </c>
      <c r="H7004" s="113" t="s">
        <v>6868</v>
      </c>
      <c r="I7004" s="113" t="s">
        <v>9689</v>
      </c>
    </row>
    <row r="7005" spans="1:9" x14ac:dyDescent="0.2">
      <c r="A7005" s="113" t="s">
        <v>10491</v>
      </c>
      <c r="D7005" s="113" t="s">
        <v>14293</v>
      </c>
      <c r="E7005" s="113">
        <f t="shared" si="109"/>
        <v>31000311</v>
      </c>
      <c r="F7005" s="113" t="s">
        <v>11571</v>
      </c>
      <c r="G7005" s="113" t="s">
        <v>9663</v>
      </c>
      <c r="H7005" s="113" t="s">
        <v>6868</v>
      </c>
      <c r="I7005" s="113" t="s">
        <v>6863</v>
      </c>
    </row>
    <row r="7006" spans="1:9" x14ac:dyDescent="0.2">
      <c r="A7006" s="113" t="s">
        <v>10491</v>
      </c>
      <c r="D7006" s="113" t="s">
        <v>6877</v>
      </c>
      <c r="E7006" s="113">
        <f t="shared" si="109"/>
        <v>31000321</v>
      </c>
      <c r="F7006" s="113" t="s">
        <v>11571</v>
      </c>
      <c r="G7006" s="113" t="s">
        <v>9663</v>
      </c>
      <c r="H7006" s="113" t="s">
        <v>6868</v>
      </c>
      <c r="I7006" s="113" t="s">
        <v>6878</v>
      </c>
    </row>
    <row r="7007" spans="1:9" x14ac:dyDescent="0.2">
      <c r="A7007" s="113" t="s">
        <v>10491</v>
      </c>
      <c r="D7007" s="113" t="s">
        <v>6879</v>
      </c>
      <c r="E7007" s="113">
        <f t="shared" si="109"/>
        <v>31000322</v>
      </c>
      <c r="F7007" s="113" t="s">
        <v>11571</v>
      </c>
      <c r="G7007" s="113" t="s">
        <v>9663</v>
      </c>
      <c r="H7007" s="113" t="s">
        <v>6868</v>
      </c>
      <c r="I7007" s="113" t="s">
        <v>6880</v>
      </c>
    </row>
    <row r="7008" spans="1:9" x14ac:dyDescent="0.2">
      <c r="A7008" s="113" t="s">
        <v>10491</v>
      </c>
      <c r="D7008" s="113" t="s">
        <v>6881</v>
      </c>
      <c r="E7008" s="113">
        <f t="shared" si="109"/>
        <v>31000323</v>
      </c>
      <c r="F7008" s="113" t="s">
        <v>11571</v>
      </c>
      <c r="G7008" s="113" t="s">
        <v>9663</v>
      </c>
      <c r="H7008" s="113" t="s">
        <v>6868</v>
      </c>
      <c r="I7008" s="113" t="s">
        <v>6882</v>
      </c>
    </row>
    <row r="7009" spans="1:12" x14ac:dyDescent="0.2">
      <c r="A7009" s="113" t="s">
        <v>10491</v>
      </c>
      <c r="D7009" s="113" t="s">
        <v>6883</v>
      </c>
      <c r="E7009" s="113">
        <f t="shared" si="109"/>
        <v>31000401</v>
      </c>
      <c r="F7009" s="113" t="s">
        <v>11571</v>
      </c>
      <c r="G7009" s="113" t="s">
        <v>9663</v>
      </c>
      <c r="H7009" s="113" t="s">
        <v>14777</v>
      </c>
      <c r="I7009" s="113" t="s">
        <v>5643</v>
      </c>
    </row>
    <row r="7010" spans="1:12" x14ac:dyDescent="0.2">
      <c r="A7010" s="113" t="s">
        <v>10491</v>
      </c>
      <c r="D7010" s="113" t="s">
        <v>6884</v>
      </c>
      <c r="E7010" s="113">
        <f t="shared" si="109"/>
        <v>31000402</v>
      </c>
      <c r="F7010" s="113" t="s">
        <v>11571</v>
      </c>
      <c r="G7010" s="113" t="s">
        <v>9663</v>
      </c>
      <c r="H7010" s="113" t="s">
        <v>14777</v>
      </c>
      <c r="I7010" s="113" t="s">
        <v>16133</v>
      </c>
    </row>
    <row r="7011" spans="1:12" x14ac:dyDescent="0.2">
      <c r="A7011" s="113" t="s">
        <v>10491</v>
      </c>
      <c r="D7011" s="113" t="s">
        <v>6885</v>
      </c>
      <c r="E7011" s="113">
        <f t="shared" si="109"/>
        <v>31000403</v>
      </c>
      <c r="F7011" s="113" t="s">
        <v>11571</v>
      </c>
      <c r="G7011" s="113" t="s">
        <v>9663</v>
      </c>
      <c r="H7011" s="113" t="s">
        <v>14777</v>
      </c>
      <c r="I7011" s="113" t="s">
        <v>13907</v>
      </c>
    </row>
    <row r="7012" spans="1:12" x14ac:dyDescent="0.2">
      <c r="A7012" s="113" t="s">
        <v>10491</v>
      </c>
      <c r="D7012" s="113" t="s">
        <v>14295</v>
      </c>
      <c r="E7012" s="113">
        <f t="shared" si="109"/>
        <v>31000404</v>
      </c>
      <c r="F7012" s="113" t="s">
        <v>11571</v>
      </c>
      <c r="G7012" s="113" t="s">
        <v>9663</v>
      </c>
      <c r="H7012" s="113" t="s">
        <v>14777</v>
      </c>
      <c r="I7012" s="113" t="s">
        <v>16135</v>
      </c>
    </row>
    <row r="7013" spans="1:12" x14ac:dyDescent="0.2">
      <c r="A7013" s="113" t="s">
        <v>10491</v>
      </c>
      <c r="D7013" s="113" t="s">
        <v>14297</v>
      </c>
      <c r="E7013" s="113">
        <f t="shared" si="109"/>
        <v>31000405</v>
      </c>
      <c r="F7013" s="113" t="s">
        <v>11571</v>
      </c>
      <c r="G7013" s="113" t="s">
        <v>9663</v>
      </c>
      <c r="H7013" s="113" t="s">
        <v>14777</v>
      </c>
      <c r="I7013" s="113" t="s">
        <v>16146</v>
      </c>
    </row>
    <row r="7014" spans="1:12" x14ac:dyDescent="0.2">
      <c r="A7014" s="113" t="s">
        <v>10491</v>
      </c>
      <c r="D7014" s="113" t="s">
        <v>12973</v>
      </c>
      <c r="E7014" s="113">
        <f t="shared" si="109"/>
        <v>31000406</v>
      </c>
      <c r="F7014" s="113" t="s">
        <v>11571</v>
      </c>
      <c r="G7014" s="113" t="s">
        <v>9663</v>
      </c>
      <c r="H7014" s="113" t="s">
        <v>14777</v>
      </c>
      <c r="I7014" s="113" t="s">
        <v>6886</v>
      </c>
      <c r="K7014" s="115"/>
      <c r="L7014" s="113"/>
    </row>
    <row r="7015" spans="1:12" x14ac:dyDescent="0.2">
      <c r="A7015" s="113" t="s">
        <v>10491</v>
      </c>
      <c r="D7015" s="113" t="s">
        <v>6887</v>
      </c>
      <c r="E7015" s="113">
        <f t="shared" si="109"/>
        <v>31000411</v>
      </c>
      <c r="F7015" s="113" t="s">
        <v>11571</v>
      </c>
      <c r="G7015" s="113" t="s">
        <v>9663</v>
      </c>
      <c r="H7015" s="113" t="s">
        <v>14777</v>
      </c>
      <c r="I7015" s="113" t="s">
        <v>6888</v>
      </c>
    </row>
    <row r="7016" spans="1:12" x14ac:dyDescent="0.2">
      <c r="A7016" s="113" t="s">
        <v>10491</v>
      </c>
      <c r="D7016" s="113" t="s">
        <v>6889</v>
      </c>
      <c r="E7016" s="113">
        <f t="shared" si="109"/>
        <v>31000412</v>
      </c>
      <c r="F7016" s="113" t="s">
        <v>11571</v>
      </c>
      <c r="G7016" s="113" t="s">
        <v>9663</v>
      </c>
      <c r="H7016" s="113" t="s">
        <v>14777</v>
      </c>
      <c r="I7016" s="113" t="s">
        <v>6890</v>
      </c>
    </row>
    <row r="7017" spans="1:12" x14ac:dyDescent="0.2">
      <c r="A7017" s="113" t="s">
        <v>10491</v>
      </c>
      <c r="D7017" s="113" t="s">
        <v>6891</v>
      </c>
      <c r="E7017" s="113">
        <f t="shared" si="109"/>
        <v>31000413</v>
      </c>
      <c r="F7017" s="113" t="s">
        <v>11571</v>
      </c>
      <c r="G7017" s="113" t="s">
        <v>9663</v>
      </c>
      <c r="H7017" s="113" t="s">
        <v>14777</v>
      </c>
      <c r="I7017" s="113" t="s">
        <v>6892</v>
      </c>
    </row>
    <row r="7018" spans="1:12" x14ac:dyDescent="0.2">
      <c r="A7018" s="113" t="s">
        <v>10491</v>
      </c>
      <c r="D7018" s="113" t="s">
        <v>6893</v>
      </c>
      <c r="E7018" s="113">
        <f t="shared" si="109"/>
        <v>31000414</v>
      </c>
      <c r="F7018" s="113" t="s">
        <v>11571</v>
      </c>
      <c r="G7018" s="113" t="s">
        <v>9663</v>
      </c>
      <c r="H7018" s="113" t="s">
        <v>14777</v>
      </c>
      <c r="I7018" s="113" t="s">
        <v>6894</v>
      </c>
    </row>
    <row r="7019" spans="1:12" x14ac:dyDescent="0.2">
      <c r="A7019" s="113" t="s">
        <v>10491</v>
      </c>
      <c r="D7019" s="113" t="s">
        <v>6895</v>
      </c>
      <c r="E7019" s="113">
        <f t="shared" si="109"/>
        <v>31000415</v>
      </c>
      <c r="F7019" s="113" t="s">
        <v>11571</v>
      </c>
      <c r="G7019" s="113" t="s">
        <v>9663</v>
      </c>
      <c r="H7019" s="113" t="s">
        <v>14777</v>
      </c>
      <c r="I7019" s="113" t="s">
        <v>6896</v>
      </c>
    </row>
    <row r="7020" spans="1:12" x14ac:dyDescent="0.2">
      <c r="A7020" s="113" t="s">
        <v>10491</v>
      </c>
      <c r="D7020" s="113" t="s">
        <v>6897</v>
      </c>
      <c r="E7020" s="113">
        <f t="shared" si="109"/>
        <v>31000501</v>
      </c>
      <c r="F7020" s="113" t="s">
        <v>11571</v>
      </c>
      <c r="G7020" s="113" t="s">
        <v>9663</v>
      </c>
      <c r="H7020" s="113" t="s">
        <v>6898</v>
      </c>
      <c r="I7020" s="113" t="s">
        <v>6899</v>
      </c>
    </row>
    <row r="7021" spans="1:12" x14ac:dyDescent="0.2">
      <c r="A7021" s="113" t="s">
        <v>10491</v>
      </c>
      <c r="D7021" s="113" t="s">
        <v>15852</v>
      </c>
      <c r="E7021" s="113">
        <f t="shared" si="109"/>
        <v>31000502</v>
      </c>
      <c r="F7021" s="113" t="s">
        <v>11571</v>
      </c>
      <c r="G7021" s="113" t="s">
        <v>9663</v>
      </c>
      <c r="H7021" s="113" t="s">
        <v>6898</v>
      </c>
      <c r="I7021" s="113" t="s">
        <v>6900</v>
      </c>
    </row>
    <row r="7022" spans="1:12" x14ac:dyDescent="0.2">
      <c r="A7022" s="113" t="s">
        <v>10491</v>
      </c>
      <c r="D7022" s="113" t="s">
        <v>6901</v>
      </c>
      <c r="E7022" s="113">
        <f t="shared" si="109"/>
        <v>31000503</v>
      </c>
      <c r="F7022" s="113" t="s">
        <v>11571</v>
      </c>
      <c r="G7022" s="113" t="s">
        <v>9663</v>
      </c>
      <c r="H7022" s="113" t="s">
        <v>6898</v>
      </c>
      <c r="I7022" s="113" t="s">
        <v>6902</v>
      </c>
    </row>
    <row r="7023" spans="1:12" x14ac:dyDescent="0.2">
      <c r="A7023" s="113" t="s">
        <v>10491</v>
      </c>
      <c r="D7023" s="113" t="s">
        <v>6903</v>
      </c>
      <c r="E7023" s="113">
        <f t="shared" si="109"/>
        <v>31000504</v>
      </c>
      <c r="F7023" s="113" t="s">
        <v>11571</v>
      </c>
      <c r="G7023" s="113" t="s">
        <v>9663</v>
      </c>
      <c r="H7023" s="113" t="s">
        <v>6898</v>
      </c>
      <c r="I7023" s="113" t="s">
        <v>6904</v>
      </c>
    </row>
    <row r="7024" spans="1:12" x14ac:dyDescent="0.2">
      <c r="A7024" s="113" t="s">
        <v>10491</v>
      </c>
      <c r="D7024" s="113" t="s">
        <v>6905</v>
      </c>
      <c r="E7024" s="113">
        <f t="shared" si="109"/>
        <v>31000505</v>
      </c>
      <c r="F7024" s="113" t="s">
        <v>11571</v>
      </c>
      <c r="G7024" s="113" t="s">
        <v>9663</v>
      </c>
      <c r="H7024" s="113" t="s">
        <v>6898</v>
      </c>
      <c r="I7024" s="113" t="s">
        <v>9802</v>
      </c>
    </row>
    <row r="7025" spans="1:9" x14ac:dyDescent="0.2">
      <c r="A7025" s="113" t="s">
        <v>10491</v>
      </c>
      <c r="D7025" s="113" t="s">
        <v>9803</v>
      </c>
      <c r="E7025" s="113">
        <f t="shared" si="109"/>
        <v>31000506</v>
      </c>
      <c r="F7025" s="113" t="s">
        <v>11571</v>
      </c>
      <c r="G7025" s="113" t="s">
        <v>9663</v>
      </c>
      <c r="H7025" s="113" t="s">
        <v>6898</v>
      </c>
      <c r="I7025" s="113" t="s">
        <v>9804</v>
      </c>
    </row>
    <row r="7026" spans="1:9" x14ac:dyDescent="0.2">
      <c r="A7026" s="113" t="s">
        <v>10491</v>
      </c>
      <c r="D7026" s="113" t="s">
        <v>15854</v>
      </c>
      <c r="E7026" s="113">
        <f t="shared" si="109"/>
        <v>31088801</v>
      </c>
      <c r="F7026" s="113" t="s">
        <v>11571</v>
      </c>
      <c r="G7026" s="113" t="s">
        <v>9663</v>
      </c>
      <c r="H7026" s="113" t="s">
        <v>11022</v>
      </c>
      <c r="I7026" s="113" t="s">
        <v>7493</v>
      </c>
    </row>
    <row r="7027" spans="1:9" x14ac:dyDescent="0.2">
      <c r="A7027" s="113" t="s">
        <v>10491</v>
      </c>
      <c r="D7027" s="113" t="s">
        <v>15856</v>
      </c>
      <c r="E7027" s="113">
        <f t="shared" si="109"/>
        <v>31088802</v>
      </c>
      <c r="F7027" s="113" t="s">
        <v>11571</v>
      </c>
      <c r="G7027" s="113" t="s">
        <v>9663</v>
      </c>
      <c r="H7027" s="113" t="s">
        <v>11022</v>
      </c>
      <c r="I7027" s="113" t="s">
        <v>7493</v>
      </c>
    </row>
    <row r="7028" spans="1:9" x14ac:dyDescent="0.2">
      <c r="A7028" s="113" t="s">
        <v>10491</v>
      </c>
      <c r="D7028" s="113" t="s">
        <v>15857</v>
      </c>
      <c r="E7028" s="113">
        <f t="shared" si="109"/>
        <v>31088803</v>
      </c>
      <c r="F7028" s="113" t="s">
        <v>11571</v>
      </c>
      <c r="G7028" s="113" t="s">
        <v>9663</v>
      </c>
      <c r="H7028" s="113" t="s">
        <v>11022</v>
      </c>
      <c r="I7028" s="113" t="s">
        <v>7493</v>
      </c>
    </row>
    <row r="7029" spans="1:9" x14ac:dyDescent="0.2">
      <c r="A7029" s="113" t="s">
        <v>10491</v>
      </c>
      <c r="D7029" s="113" t="s">
        <v>15858</v>
      </c>
      <c r="E7029" s="113">
        <f t="shared" si="109"/>
        <v>31088804</v>
      </c>
      <c r="F7029" s="113" t="s">
        <v>11571</v>
      </c>
      <c r="G7029" s="113" t="s">
        <v>9663</v>
      </c>
      <c r="H7029" s="113" t="s">
        <v>11022</v>
      </c>
      <c r="I7029" s="113" t="s">
        <v>7493</v>
      </c>
    </row>
    <row r="7030" spans="1:9" x14ac:dyDescent="0.2">
      <c r="A7030" s="113" t="s">
        <v>10491</v>
      </c>
      <c r="D7030" s="113" t="s">
        <v>15859</v>
      </c>
      <c r="E7030" s="113">
        <f t="shared" si="109"/>
        <v>31088805</v>
      </c>
      <c r="F7030" s="113" t="s">
        <v>11571</v>
      </c>
      <c r="G7030" s="113" t="s">
        <v>9663</v>
      </c>
      <c r="H7030" s="113" t="s">
        <v>11022</v>
      </c>
      <c r="I7030" s="113" t="s">
        <v>7493</v>
      </c>
    </row>
    <row r="7031" spans="1:9" x14ac:dyDescent="0.2">
      <c r="A7031" s="113" t="s">
        <v>10491</v>
      </c>
      <c r="D7031" s="113" t="s">
        <v>15860</v>
      </c>
      <c r="E7031" s="113">
        <f t="shared" si="109"/>
        <v>31088811</v>
      </c>
      <c r="F7031" s="113" t="s">
        <v>11571</v>
      </c>
      <c r="G7031" s="113" t="s">
        <v>9663</v>
      </c>
      <c r="H7031" s="113" t="s">
        <v>11022</v>
      </c>
      <c r="I7031" s="113" t="s">
        <v>11022</v>
      </c>
    </row>
    <row r="7032" spans="1:9" x14ac:dyDescent="0.2">
      <c r="A7032" s="113" t="s">
        <v>10491</v>
      </c>
      <c r="D7032" s="113" t="s">
        <v>9805</v>
      </c>
      <c r="E7032" s="113">
        <f t="shared" si="109"/>
        <v>31100101</v>
      </c>
      <c r="F7032" s="113" t="s">
        <v>11571</v>
      </c>
      <c r="G7032" s="113" t="s">
        <v>9806</v>
      </c>
      <c r="H7032" s="113" t="s">
        <v>9807</v>
      </c>
      <c r="I7032" s="113" t="s">
        <v>9808</v>
      </c>
    </row>
    <row r="7033" spans="1:9" x14ac:dyDescent="0.2">
      <c r="A7033" s="113" t="s">
        <v>10491</v>
      </c>
      <c r="D7033" s="113" t="s">
        <v>9809</v>
      </c>
      <c r="E7033" s="113">
        <f t="shared" si="109"/>
        <v>31100102</v>
      </c>
      <c r="F7033" s="113" t="s">
        <v>11571</v>
      </c>
      <c r="G7033" s="113" t="s">
        <v>9806</v>
      </c>
      <c r="H7033" s="113" t="s">
        <v>9807</v>
      </c>
      <c r="I7033" s="113" t="s">
        <v>9810</v>
      </c>
    </row>
    <row r="7034" spans="1:9" x14ac:dyDescent="0.2">
      <c r="A7034" s="113" t="s">
        <v>10491</v>
      </c>
      <c r="D7034" s="113" t="s">
        <v>9811</v>
      </c>
      <c r="E7034" s="113">
        <f t="shared" si="109"/>
        <v>31100103</v>
      </c>
      <c r="F7034" s="113" t="s">
        <v>11571</v>
      </c>
      <c r="G7034" s="113" t="s">
        <v>9806</v>
      </c>
      <c r="H7034" s="113" t="s">
        <v>9807</v>
      </c>
      <c r="I7034" s="113" t="s">
        <v>9812</v>
      </c>
    </row>
    <row r="7035" spans="1:9" x14ac:dyDescent="0.2">
      <c r="A7035" s="113" t="s">
        <v>10491</v>
      </c>
      <c r="D7035" s="113" t="s">
        <v>9813</v>
      </c>
      <c r="E7035" s="113">
        <f t="shared" si="109"/>
        <v>31100199</v>
      </c>
      <c r="F7035" s="113" t="s">
        <v>11571</v>
      </c>
      <c r="G7035" s="113" t="s">
        <v>9806</v>
      </c>
      <c r="H7035" s="113" t="s">
        <v>9807</v>
      </c>
      <c r="I7035" s="113" t="s">
        <v>7789</v>
      </c>
    </row>
    <row r="7036" spans="1:9" x14ac:dyDescent="0.2">
      <c r="A7036" s="113" t="s">
        <v>10491</v>
      </c>
      <c r="D7036" s="113" t="s">
        <v>9814</v>
      </c>
      <c r="E7036" s="113">
        <f t="shared" si="109"/>
        <v>31100201</v>
      </c>
      <c r="F7036" s="113" t="s">
        <v>11571</v>
      </c>
      <c r="G7036" s="113" t="s">
        <v>9806</v>
      </c>
      <c r="H7036" s="113" t="s">
        <v>9815</v>
      </c>
      <c r="I7036" s="113" t="s">
        <v>9816</v>
      </c>
    </row>
    <row r="7037" spans="1:9" x14ac:dyDescent="0.2">
      <c r="A7037" s="113" t="s">
        <v>10491</v>
      </c>
      <c r="D7037" s="113" t="s">
        <v>9817</v>
      </c>
      <c r="E7037" s="113">
        <f t="shared" si="109"/>
        <v>31100202</v>
      </c>
      <c r="F7037" s="113" t="s">
        <v>11571</v>
      </c>
      <c r="G7037" s="113" t="s">
        <v>9806</v>
      </c>
      <c r="H7037" s="113" t="s">
        <v>9815</v>
      </c>
      <c r="I7037" s="113" t="s">
        <v>9816</v>
      </c>
    </row>
    <row r="7038" spans="1:9" x14ac:dyDescent="0.2">
      <c r="A7038" s="113" t="s">
        <v>10491</v>
      </c>
      <c r="D7038" s="113" t="s">
        <v>9818</v>
      </c>
      <c r="E7038" s="113">
        <f t="shared" si="109"/>
        <v>31100203</v>
      </c>
      <c r="F7038" s="113" t="s">
        <v>11571</v>
      </c>
      <c r="G7038" s="113" t="s">
        <v>9806</v>
      </c>
      <c r="H7038" s="113" t="s">
        <v>9815</v>
      </c>
      <c r="I7038" s="113" t="s">
        <v>9819</v>
      </c>
    </row>
    <row r="7039" spans="1:9" x14ac:dyDescent="0.2">
      <c r="A7039" s="113" t="s">
        <v>10491</v>
      </c>
      <c r="D7039" s="113" t="s">
        <v>9820</v>
      </c>
      <c r="E7039" s="113">
        <f t="shared" si="109"/>
        <v>31100204</v>
      </c>
      <c r="F7039" s="113" t="s">
        <v>11571</v>
      </c>
      <c r="G7039" s="113" t="s">
        <v>9806</v>
      </c>
      <c r="H7039" s="113" t="s">
        <v>9815</v>
      </c>
      <c r="I7039" s="113" t="s">
        <v>9819</v>
      </c>
    </row>
    <row r="7040" spans="1:9" x14ac:dyDescent="0.2">
      <c r="A7040" s="113" t="s">
        <v>10491</v>
      </c>
      <c r="D7040" s="113" t="s">
        <v>9821</v>
      </c>
      <c r="E7040" s="113">
        <f t="shared" si="109"/>
        <v>31100205</v>
      </c>
      <c r="F7040" s="113" t="s">
        <v>11571</v>
      </c>
      <c r="G7040" s="113" t="s">
        <v>9806</v>
      </c>
      <c r="H7040" s="113" t="s">
        <v>9815</v>
      </c>
      <c r="I7040" s="113" t="s">
        <v>9822</v>
      </c>
    </row>
    <row r="7041" spans="1:9" x14ac:dyDescent="0.2">
      <c r="A7041" s="113" t="s">
        <v>10491</v>
      </c>
      <c r="D7041" s="113" t="s">
        <v>9823</v>
      </c>
      <c r="E7041" s="113">
        <f t="shared" si="109"/>
        <v>31100206</v>
      </c>
      <c r="F7041" s="113" t="s">
        <v>11571</v>
      </c>
      <c r="G7041" s="113" t="s">
        <v>9806</v>
      </c>
      <c r="H7041" s="113" t="s">
        <v>9815</v>
      </c>
      <c r="I7041" s="113" t="s">
        <v>9822</v>
      </c>
    </row>
    <row r="7042" spans="1:9" x14ac:dyDescent="0.2">
      <c r="A7042" s="113" t="s">
        <v>10491</v>
      </c>
      <c r="D7042" s="113" t="s">
        <v>9824</v>
      </c>
      <c r="E7042" s="113">
        <f t="shared" ref="E7042:E7105" si="110">VALUE(D7042)</f>
        <v>31100299</v>
      </c>
      <c r="F7042" s="113" t="s">
        <v>11571</v>
      </c>
      <c r="G7042" s="113" t="s">
        <v>9806</v>
      </c>
      <c r="H7042" s="113" t="s">
        <v>9815</v>
      </c>
      <c r="I7042" s="113" t="s">
        <v>6906</v>
      </c>
    </row>
    <row r="7043" spans="1:9" x14ac:dyDescent="0.2">
      <c r="A7043" s="113" t="s">
        <v>10491</v>
      </c>
      <c r="D7043" s="113" t="s">
        <v>6907</v>
      </c>
      <c r="E7043" s="113">
        <f t="shared" si="110"/>
        <v>31299999</v>
      </c>
      <c r="F7043" s="113" t="s">
        <v>11571</v>
      </c>
      <c r="G7043" s="113" t="s">
        <v>6908</v>
      </c>
      <c r="H7043" s="113" t="s">
        <v>6909</v>
      </c>
      <c r="I7043" s="113" t="s">
        <v>7789</v>
      </c>
    </row>
    <row r="7044" spans="1:9" x14ac:dyDescent="0.2">
      <c r="A7044" s="113" t="s">
        <v>10491</v>
      </c>
      <c r="D7044" s="113" t="s">
        <v>6910</v>
      </c>
      <c r="E7044" s="113">
        <f t="shared" si="110"/>
        <v>31300500</v>
      </c>
      <c r="F7044" s="113" t="s">
        <v>11571</v>
      </c>
      <c r="G7044" s="113" t="s">
        <v>6911</v>
      </c>
      <c r="H7044" s="113" t="s">
        <v>6912</v>
      </c>
      <c r="I7044" s="113" t="s">
        <v>6913</v>
      </c>
    </row>
    <row r="7045" spans="1:9" x14ac:dyDescent="0.2">
      <c r="A7045" s="113" t="s">
        <v>10491</v>
      </c>
      <c r="D7045" s="113" t="s">
        <v>6914</v>
      </c>
      <c r="E7045" s="113">
        <f t="shared" si="110"/>
        <v>31301001</v>
      </c>
      <c r="F7045" s="113" t="s">
        <v>11571</v>
      </c>
      <c r="G7045" s="113" t="s">
        <v>6911</v>
      </c>
      <c r="H7045" s="113" t="s">
        <v>6915</v>
      </c>
      <c r="I7045" s="113" t="s">
        <v>6916</v>
      </c>
    </row>
    <row r="7046" spans="1:9" x14ac:dyDescent="0.2">
      <c r="A7046" s="113" t="s">
        <v>10491</v>
      </c>
      <c r="D7046" s="113" t="s">
        <v>6917</v>
      </c>
      <c r="E7046" s="113">
        <f t="shared" si="110"/>
        <v>31301100</v>
      </c>
      <c r="F7046" s="113" t="s">
        <v>11571</v>
      </c>
      <c r="G7046" s="113" t="s">
        <v>6911</v>
      </c>
      <c r="H7046" s="113" t="s">
        <v>6918</v>
      </c>
      <c r="I7046" s="113" t="s">
        <v>6919</v>
      </c>
    </row>
    <row r="7047" spans="1:9" x14ac:dyDescent="0.2">
      <c r="A7047" s="113" t="s">
        <v>10491</v>
      </c>
      <c r="D7047" s="113" t="s">
        <v>6920</v>
      </c>
      <c r="E7047" s="113">
        <f t="shared" si="110"/>
        <v>31301200</v>
      </c>
      <c r="F7047" s="113" t="s">
        <v>11571</v>
      </c>
      <c r="G7047" s="113" t="s">
        <v>6911</v>
      </c>
      <c r="H7047" s="113" t="s">
        <v>6921</v>
      </c>
      <c r="I7047" s="113" t="s">
        <v>6922</v>
      </c>
    </row>
    <row r="7048" spans="1:9" x14ac:dyDescent="0.2">
      <c r="A7048" s="113" t="s">
        <v>10491</v>
      </c>
      <c r="D7048" s="113" t="s">
        <v>6923</v>
      </c>
      <c r="E7048" s="113">
        <f t="shared" si="110"/>
        <v>31302000</v>
      </c>
      <c r="F7048" s="113" t="s">
        <v>11571</v>
      </c>
      <c r="G7048" s="113" t="s">
        <v>6911</v>
      </c>
      <c r="H7048" s="113" t="s">
        <v>6924</v>
      </c>
      <c r="I7048" s="113" t="s">
        <v>6925</v>
      </c>
    </row>
    <row r="7049" spans="1:9" x14ac:dyDescent="0.2">
      <c r="A7049" s="113" t="s">
        <v>10491</v>
      </c>
      <c r="D7049" s="113" t="s">
        <v>6926</v>
      </c>
      <c r="E7049" s="113">
        <f t="shared" si="110"/>
        <v>31303001</v>
      </c>
      <c r="F7049" s="113" t="s">
        <v>11571</v>
      </c>
      <c r="G7049" s="113" t="s">
        <v>6911</v>
      </c>
      <c r="H7049" s="113" t="s">
        <v>6927</v>
      </c>
      <c r="I7049" s="113" t="s">
        <v>1477</v>
      </c>
    </row>
    <row r="7050" spans="1:9" x14ac:dyDescent="0.2">
      <c r="A7050" s="113" t="s">
        <v>10491</v>
      </c>
      <c r="D7050" s="113" t="s">
        <v>1478</v>
      </c>
      <c r="E7050" s="113">
        <f t="shared" si="110"/>
        <v>31303061</v>
      </c>
      <c r="F7050" s="113" t="s">
        <v>11571</v>
      </c>
      <c r="G7050" s="113" t="s">
        <v>6911</v>
      </c>
      <c r="H7050" s="113" t="s">
        <v>6927</v>
      </c>
      <c r="I7050" s="113" t="s">
        <v>1479</v>
      </c>
    </row>
    <row r="7051" spans="1:9" x14ac:dyDescent="0.2">
      <c r="A7051" s="113" t="s">
        <v>10491</v>
      </c>
      <c r="D7051" s="113" t="s">
        <v>1480</v>
      </c>
      <c r="E7051" s="113">
        <f t="shared" si="110"/>
        <v>31303062</v>
      </c>
      <c r="F7051" s="113" t="s">
        <v>11571</v>
      </c>
      <c r="G7051" s="113" t="s">
        <v>6911</v>
      </c>
      <c r="H7051" s="113" t="s">
        <v>6927</v>
      </c>
      <c r="I7051" s="113" t="s">
        <v>1481</v>
      </c>
    </row>
    <row r="7052" spans="1:9" x14ac:dyDescent="0.2">
      <c r="A7052" s="113" t="s">
        <v>10491</v>
      </c>
      <c r="D7052" s="113" t="s">
        <v>1482</v>
      </c>
      <c r="E7052" s="113">
        <f t="shared" si="110"/>
        <v>31303063</v>
      </c>
      <c r="F7052" s="113" t="s">
        <v>11571</v>
      </c>
      <c r="G7052" s="113" t="s">
        <v>6911</v>
      </c>
      <c r="H7052" s="113" t="s">
        <v>6927</v>
      </c>
      <c r="I7052" s="113" t="s">
        <v>1483</v>
      </c>
    </row>
    <row r="7053" spans="1:9" x14ac:dyDescent="0.2">
      <c r="A7053" s="113" t="s">
        <v>10491</v>
      </c>
      <c r="D7053" s="113" t="s">
        <v>1484</v>
      </c>
      <c r="E7053" s="113">
        <f t="shared" si="110"/>
        <v>31303501</v>
      </c>
      <c r="F7053" s="113" t="s">
        <v>11571</v>
      </c>
      <c r="G7053" s="113" t="s">
        <v>6911</v>
      </c>
      <c r="H7053" s="113" t="s">
        <v>1485</v>
      </c>
      <c r="I7053" s="113" t="s">
        <v>3936</v>
      </c>
    </row>
    <row r="7054" spans="1:9" x14ac:dyDescent="0.2">
      <c r="A7054" s="113" t="s">
        <v>10491</v>
      </c>
      <c r="D7054" s="113" t="s">
        <v>1486</v>
      </c>
      <c r="E7054" s="113">
        <f t="shared" si="110"/>
        <v>31303502</v>
      </c>
      <c r="F7054" s="113" t="s">
        <v>11571</v>
      </c>
      <c r="G7054" s="113" t="s">
        <v>6911</v>
      </c>
      <c r="H7054" s="113" t="s">
        <v>1485</v>
      </c>
      <c r="I7054" s="113" t="s">
        <v>10645</v>
      </c>
    </row>
    <row r="7055" spans="1:9" x14ac:dyDescent="0.2">
      <c r="A7055" s="113" t="s">
        <v>10491</v>
      </c>
      <c r="D7055" s="113" t="s">
        <v>1487</v>
      </c>
      <c r="E7055" s="113">
        <f t="shared" si="110"/>
        <v>31306500</v>
      </c>
      <c r="F7055" s="113" t="s">
        <v>11571</v>
      </c>
      <c r="G7055" s="113" t="s">
        <v>6911</v>
      </c>
      <c r="H7055" s="113" t="s">
        <v>1488</v>
      </c>
      <c r="I7055" s="113" t="s">
        <v>1489</v>
      </c>
    </row>
    <row r="7056" spans="1:9" x14ac:dyDescent="0.2">
      <c r="A7056" s="113" t="s">
        <v>10491</v>
      </c>
      <c r="D7056" s="113" t="s">
        <v>1490</v>
      </c>
      <c r="E7056" s="113">
        <f t="shared" si="110"/>
        <v>31306501</v>
      </c>
      <c r="F7056" s="113" t="s">
        <v>11571</v>
      </c>
      <c r="G7056" s="113" t="s">
        <v>6911</v>
      </c>
      <c r="H7056" s="113" t="s">
        <v>1488</v>
      </c>
      <c r="I7056" s="113" t="s">
        <v>4194</v>
      </c>
    </row>
    <row r="7057" spans="1:9" x14ac:dyDescent="0.2">
      <c r="A7057" s="113" t="s">
        <v>10491</v>
      </c>
      <c r="D7057" s="113" t="s">
        <v>4195</v>
      </c>
      <c r="E7057" s="113">
        <f t="shared" si="110"/>
        <v>31306502</v>
      </c>
      <c r="F7057" s="113" t="s">
        <v>11571</v>
      </c>
      <c r="G7057" s="113" t="s">
        <v>6911</v>
      </c>
      <c r="H7057" s="113" t="s">
        <v>1488</v>
      </c>
      <c r="I7057" s="113" t="s">
        <v>4196</v>
      </c>
    </row>
    <row r="7058" spans="1:9" x14ac:dyDescent="0.2">
      <c r="A7058" s="113" t="s">
        <v>10491</v>
      </c>
      <c r="D7058" s="113" t="s">
        <v>4197</v>
      </c>
      <c r="E7058" s="113">
        <f t="shared" si="110"/>
        <v>31306505</v>
      </c>
      <c r="F7058" s="113" t="s">
        <v>11571</v>
      </c>
      <c r="G7058" s="113" t="s">
        <v>6911</v>
      </c>
      <c r="H7058" s="113" t="s">
        <v>1488</v>
      </c>
      <c r="I7058" s="113" t="s">
        <v>4198</v>
      </c>
    </row>
    <row r="7059" spans="1:9" x14ac:dyDescent="0.2">
      <c r="A7059" s="113" t="s">
        <v>10491</v>
      </c>
      <c r="D7059" s="113" t="s">
        <v>4199</v>
      </c>
      <c r="E7059" s="113">
        <f t="shared" si="110"/>
        <v>31306510</v>
      </c>
      <c r="F7059" s="113" t="s">
        <v>11571</v>
      </c>
      <c r="G7059" s="113" t="s">
        <v>6911</v>
      </c>
      <c r="H7059" s="113" t="s">
        <v>1488</v>
      </c>
      <c r="I7059" s="113" t="s">
        <v>4200</v>
      </c>
    </row>
    <row r="7060" spans="1:9" x14ac:dyDescent="0.2">
      <c r="A7060" s="113" t="s">
        <v>10491</v>
      </c>
      <c r="D7060" s="113" t="s">
        <v>4201</v>
      </c>
      <c r="E7060" s="113">
        <f t="shared" si="110"/>
        <v>31306520</v>
      </c>
      <c r="F7060" s="113" t="s">
        <v>11571</v>
      </c>
      <c r="G7060" s="113" t="s">
        <v>6911</v>
      </c>
      <c r="H7060" s="113" t="s">
        <v>1488</v>
      </c>
      <c r="I7060" s="113" t="s">
        <v>4202</v>
      </c>
    </row>
    <row r="7061" spans="1:9" x14ac:dyDescent="0.2">
      <c r="A7061" s="113" t="s">
        <v>10491</v>
      </c>
      <c r="D7061" s="113" t="s">
        <v>4203</v>
      </c>
      <c r="E7061" s="113">
        <f t="shared" si="110"/>
        <v>31306530</v>
      </c>
      <c r="F7061" s="113" t="s">
        <v>11571</v>
      </c>
      <c r="G7061" s="113" t="s">
        <v>6911</v>
      </c>
      <c r="H7061" s="113" t="s">
        <v>1488</v>
      </c>
      <c r="I7061" s="113" t="s">
        <v>4204</v>
      </c>
    </row>
    <row r="7062" spans="1:9" x14ac:dyDescent="0.2">
      <c r="A7062" s="113" t="s">
        <v>10491</v>
      </c>
      <c r="D7062" s="113" t="s">
        <v>4205</v>
      </c>
      <c r="E7062" s="113">
        <f t="shared" si="110"/>
        <v>31306531</v>
      </c>
      <c r="F7062" s="113" t="s">
        <v>11571</v>
      </c>
      <c r="G7062" s="113" t="s">
        <v>6911</v>
      </c>
      <c r="H7062" s="113" t="s">
        <v>1488</v>
      </c>
      <c r="I7062" s="113" t="s">
        <v>4206</v>
      </c>
    </row>
    <row r="7063" spans="1:9" x14ac:dyDescent="0.2">
      <c r="A7063" s="113" t="s">
        <v>10491</v>
      </c>
      <c r="D7063" s="113" t="s">
        <v>4207</v>
      </c>
      <c r="E7063" s="113">
        <f t="shared" si="110"/>
        <v>31306599</v>
      </c>
      <c r="F7063" s="113" t="s">
        <v>11571</v>
      </c>
      <c r="G7063" s="113" t="s">
        <v>6911</v>
      </c>
      <c r="H7063" s="113" t="s">
        <v>1488</v>
      </c>
      <c r="I7063" s="113" t="s">
        <v>4208</v>
      </c>
    </row>
    <row r="7064" spans="1:9" x14ac:dyDescent="0.2">
      <c r="A7064" s="113" t="s">
        <v>10491</v>
      </c>
      <c r="D7064" s="113" t="s">
        <v>4209</v>
      </c>
      <c r="E7064" s="113">
        <f t="shared" si="110"/>
        <v>31307001</v>
      </c>
      <c r="F7064" s="113" t="s">
        <v>11571</v>
      </c>
      <c r="G7064" s="113" t="s">
        <v>6911</v>
      </c>
      <c r="H7064" s="113" t="s">
        <v>4210</v>
      </c>
      <c r="I7064" s="113" t="s">
        <v>4211</v>
      </c>
    </row>
    <row r="7065" spans="1:9" x14ac:dyDescent="0.2">
      <c r="A7065" s="113" t="s">
        <v>10491</v>
      </c>
      <c r="D7065" s="113" t="s">
        <v>4212</v>
      </c>
      <c r="E7065" s="113">
        <f t="shared" si="110"/>
        <v>31307002</v>
      </c>
      <c r="F7065" s="113" t="s">
        <v>11571</v>
      </c>
      <c r="G7065" s="113" t="s">
        <v>6911</v>
      </c>
      <c r="H7065" s="113" t="s">
        <v>4210</v>
      </c>
      <c r="I7065" s="113" t="s">
        <v>4213</v>
      </c>
    </row>
    <row r="7066" spans="1:9" x14ac:dyDescent="0.2">
      <c r="A7066" s="113" t="s">
        <v>10491</v>
      </c>
      <c r="D7066" s="113" t="s">
        <v>4214</v>
      </c>
      <c r="E7066" s="113">
        <f t="shared" si="110"/>
        <v>31380001</v>
      </c>
      <c r="F7066" s="113" t="s">
        <v>11571</v>
      </c>
      <c r="G7066" s="113" t="s">
        <v>6911</v>
      </c>
      <c r="H7066" s="113" t="s">
        <v>13739</v>
      </c>
      <c r="I7066" s="113" t="s">
        <v>13739</v>
      </c>
    </row>
    <row r="7067" spans="1:9" x14ac:dyDescent="0.2">
      <c r="A7067" s="113" t="s">
        <v>10491</v>
      </c>
      <c r="D7067" s="113" t="s">
        <v>4215</v>
      </c>
      <c r="E7067" s="113">
        <f t="shared" si="110"/>
        <v>31382001</v>
      </c>
      <c r="F7067" s="113" t="s">
        <v>11571</v>
      </c>
      <c r="G7067" s="113" t="s">
        <v>6911</v>
      </c>
      <c r="H7067" s="113" t="s">
        <v>13741</v>
      </c>
      <c r="I7067" s="113" t="s">
        <v>13742</v>
      </c>
    </row>
    <row r="7068" spans="1:9" x14ac:dyDescent="0.2">
      <c r="A7068" s="113" t="s">
        <v>10491</v>
      </c>
      <c r="D7068" s="113" t="s">
        <v>4216</v>
      </c>
      <c r="E7068" s="113">
        <f t="shared" si="110"/>
        <v>31382002</v>
      </c>
      <c r="F7068" s="113" t="s">
        <v>11571</v>
      </c>
      <c r="G7068" s="113" t="s">
        <v>6911</v>
      </c>
      <c r="H7068" s="113" t="s">
        <v>13741</v>
      </c>
      <c r="I7068" s="113" t="s">
        <v>13744</v>
      </c>
    </row>
    <row r="7069" spans="1:9" x14ac:dyDescent="0.2">
      <c r="A7069" s="113" t="s">
        <v>10491</v>
      </c>
      <c r="D7069" s="113" t="s">
        <v>4217</v>
      </c>
      <c r="E7069" s="113">
        <f t="shared" si="110"/>
        <v>31382599</v>
      </c>
      <c r="F7069" s="113" t="s">
        <v>11571</v>
      </c>
      <c r="G7069" s="113" t="s">
        <v>6911</v>
      </c>
      <c r="H7069" s="113" t="s">
        <v>13746</v>
      </c>
      <c r="I7069" s="113" t="s">
        <v>13747</v>
      </c>
    </row>
    <row r="7070" spans="1:9" x14ac:dyDescent="0.2">
      <c r="A7070" s="113" t="s">
        <v>10491</v>
      </c>
      <c r="D7070" s="113" t="s">
        <v>4218</v>
      </c>
      <c r="E7070" s="113">
        <f t="shared" si="110"/>
        <v>31390001</v>
      </c>
      <c r="F7070" s="113" t="s">
        <v>11571</v>
      </c>
      <c r="G7070" s="113" t="s">
        <v>6911</v>
      </c>
      <c r="H7070" s="113" t="s">
        <v>14777</v>
      </c>
      <c r="I7070" s="113" t="s">
        <v>5643</v>
      </c>
    </row>
    <row r="7071" spans="1:9" x14ac:dyDescent="0.2">
      <c r="A7071" s="113" t="s">
        <v>10491</v>
      </c>
      <c r="D7071" s="113" t="s">
        <v>4219</v>
      </c>
      <c r="E7071" s="113">
        <f t="shared" si="110"/>
        <v>31390002</v>
      </c>
      <c r="F7071" s="113" t="s">
        <v>11571</v>
      </c>
      <c r="G7071" s="113" t="s">
        <v>6911</v>
      </c>
      <c r="H7071" s="113" t="s">
        <v>14777</v>
      </c>
      <c r="I7071" s="113" t="s">
        <v>16133</v>
      </c>
    </row>
    <row r="7072" spans="1:9" x14ac:dyDescent="0.2">
      <c r="A7072" s="113" t="s">
        <v>10491</v>
      </c>
      <c r="D7072" s="113" t="s">
        <v>4220</v>
      </c>
      <c r="E7072" s="113">
        <f t="shared" si="110"/>
        <v>31390003</v>
      </c>
      <c r="F7072" s="113" t="s">
        <v>11571</v>
      </c>
      <c r="G7072" s="113" t="s">
        <v>6911</v>
      </c>
      <c r="H7072" s="113" t="s">
        <v>14777</v>
      </c>
      <c r="I7072" s="113" t="s">
        <v>16135</v>
      </c>
    </row>
    <row r="7073" spans="1:9" x14ac:dyDescent="0.2">
      <c r="A7073" s="113" t="s">
        <v>10491</v>
      </c>
      <c r="D7073" s="113" t="s">
        <v>4221</v>
      </c>
      <c r="E7073" s="113">
        <f t="shared" si="110"/>
        <v>31399999</v>
      </c>
      <c r="F7073" s="113" t="s">
        <v>11571</v>
      </c>
      <c r="G7073" s="113" t="s">
        <v>6911</v>
      </c>
      <c r="H7073" s="113" t="s">
        <v>7789</v>
      </c>
      <c r="I7073" s="113" t="s">
        <v>7789</v>
      </c>
    </row>
    <row r="7074" spans="1:9" x14ac:dyDescent="0.2">
      <c r="A7074" s="113" t="s">
        <v>10491</v>
      </c>
      <c r="D7074" s="113" t="s">
        <v>4222</v>
      </c>
      <c r="E7074" s="113">
        <f t="shared" si="110"/>
        <v>31400901</v>
      </c>
      <c r="F7074" s="113" t="s">
        <v>11571</v>
      </c>
      <c r="G7074" s="113" t="s">
        <v>4223</v>
      </c>
      <c r="H7074" s="113" t="s">
        <v>4224</v>
      </c>
      <c r="I7074" s="113" t="s">
        <v>4225</v>
      </c>
    </row>
    <row r="7075" spans="1:9" x14ac:dyDescent="0.2">
      <c r="A7075" s="113" t="s">
        <v>10491</v>
      </c>
      <c r="D7075" s="113" t="s">
        <v>4226</v>
      </c>
      <c r="E7075" s="113">
        <f t="shared" si="110"/>
        <v>31400902</v>
      </c>
      <c r="F7075" s="113" t="s">
        <v>11571</v>
      </c>
      <c r="G7075" s="113" t="s">
        <v>4223</v>
      </c>
      <c r="H7075" s="113" t="s">
        <v>4224</v>
      </c>
      <c r="I7075" s="113" t="s">
        <v>4227</v>
      </c>
    </row>
    <row r="7076" spans="1:9" x14ac:dyDescent="0.2">
      <c r="A7076" s="113" t="s">
        <v>10491</v>
      </c>
      <c r="D7076" s="113" t="s">
        <v>4228</v>
      </c>
      <c r="E7076" s="113">
        <f t="shared" si="110"/>
        <v>31400903</v>
      </c>
      <c r="F7076" s="113" t="s">
        <v>11571</v>
      </c>
      <c r="G7076" s="113" t="s">
        <v>4223</v>
      </c>
      <c r="H7076" s="113" t="s">
        <v>4224</v>
      </c>
      <c r="I7076" s="113" t="s">
        <v>4229</v>
      </c>
    </row>
    <row r="7077" spans="1:9" x14ac:dyDescent="0.2">
      <c r="A7077" s="113" t="s">
        <v>10491</v>
      </c>
      <c r="D7077" s="113" t="s">
        <v>4230</v>
      </c>
      <c r="E7077" s="113">
        <f t="shared" si="110"/>
        <v>31401001</v>
      </c>
      <c r="F7077" s="113" t="s">
        <v>11571</v>
      </c>
      <c r="G7077" s="113" t="s">
        <v>4223</v>
      </c>
      <c r="H7077" s="113" t="s">
        <v>4231</v>
      </c>
      <c r="I7077" s="113" t="s">
        <v>4232</v>
      </c>
    </row>
    <row r="7078" spans="1:9" x14ac:dyDescent="0.2">
      <c r="A7078" s="113" t="s">
        <v>10491</v>
      </c>
      <c r="D7078" s="113" t="s">
        <v>4233</v>
      </c>
      <c r="E7078" s="113">
        <f t="shared" si="110"/>
        <v>31401002</v>
      </c>
      <c r="F7078" s="113" t="s">
        <v>11571</v>
      </c>
      <c r="G7078" s="113" t="s">
        <v>4223</v>
      </c>
      <c r="H7078" s="113" t="s">
        <v>4231</v>
      </c>
      <c r="I7078" s="113" t="s">
        <v>4234</v>
      </c>
    </row>
    <row r="7079" spans="1:9" x14ac:dyDescent="0.2">
      <c r="A7079" s="113" t="s">
        <v>10491</v>
      </c>
      <c r="D7079" s="113" t="s">
        <v>4235</v>
      </c>
      <c r="E7079" s="113">
        <f t="shared" si="110"/>
        <v>31401101</v>
      </c>
      <c r="F7079" s="113" t="s">
        <v>11571</v>
      </c>
      <c r="G7079" s="113" t="s">
        <v>4223</v>
      </c>
      <c r="H7079" s="113" t="s">
        <v>4236</v>
      </c>
      <c r="I7079" s="113" t="s">
        <v>4237</v>
      </c>
    </row>
    <row r="7080" spans="1:9" x14ac:dyDescent="0.2">
      <c r="A7080" s="113" t="s">
        <v>10491</v>
      </c>
      <c r="D7080" s="113" t="s">
        <v>4238</v>
      </c>
      <c r="E7080" s="113">
        <f t="shared" si="110"/>
        <v>31401102</v>
      </c>
      <c r="F7080" s="113" t="s">
        <v>11571</v>
      </c>
      <c r="G7080" s="113" t="s">
        <v>4223</v>
      </c>
      <c r="H7080" s="113" t="s">
        <v>4236</v>
      </c>
      <c r="I7080" s="113" t="s">
        <v>4239</v>
      </c>
    </row>
    <row r="7081" spans="1:9" x14ac:dyDescent="0.2">
      <c r="A7081" s="113" t="s">
        <v>10491</v>
      </c>
      <c r="D7081" s="113" t="s">
        <v>4240</v>
      </c>
      <c r="E7081" s="113">
        <f t="shared" si="110"/>
        <v>31401201</v>
      </c>
      <c r="F7081" s="113" t="s">
        <v>11571</v>
      </c>
      <c r="G7081" s="113" t="s">
        <v>4223</v>
      </c>
      <c r="H7081" s="113" t="s">
        <v>4241</v>
      </c>
      <c r="I7081" s="113" t="s">
        <v>3936</v>
      </c>
    </row>
    <row r="7082" spans="1:9" x14ac:dyDescent="0.2">
      <c r="A7082" s="113" t="s">
        <v>10491</v>
      </c>
      <c r="D7082" s="113" t="s">
        <v>4242</v>
      </c>
      <c r="E7082" s="113">
        <f t="shared" si="110"/>
        <v>31401501</v>
      </c>
      <c r="F7082" s="113" t="s">
        <v>11571</v>
      </c>
      <c r="G7082" s="113" t="s">
        <v>4223</v>
      </c>
      <c r="H7082" s="113" t="s">
        <v>4243</v>
      </c>
      <c r="I7082" s="113" t="s">
        <v>14415</v>
      </c>
    </row>
    <row r="7083" spans="1:9" x14ac:dyDescent="0.2">
      <c r="A7083" s="113" t="s">
        <v>10491</v>
      </c>
      <c r="D7083" s="113" t="s">
        <v>4244</v>
      </c>
      <c r="E7083" s="113">
        <f t="shared" si="110"/>
        <v>31401503</v>
      </c>
      <c r="F7083" s="113" t="s">
        <v>11571</v>
      </c>
      <c r="G7083" s="113" t="s">
        <v>4223</v>
      </c>
      <c r="H7083" s="113" t="s">
        <v>4243</v>
      </c>
      <c r="I7083" s="113" t="s">
        <v>4245</v>
      </c>
    </row>
    <row r="7084" spans="1:9" x14ac:dyDescent="0.2">
      <c r="A7084" s="113" t="s">
        <v>10491</v>
      </c>
      <c r="D7084" s="113" t="s">
        <v>4246</v>
      </c>
      <c r="E7084" s="113">
        <f t="shared" si="110"/>
        <v>31401504</v>
      </c>
      <c r="F7084" s="113" t="s">
        <v>11571</v>
      </c>
      <c r="G7084" s="113" t="s">
        <v>4223</v>
      </c>
      <c r="H7084" s="113" t="s">
        <v>4243</v>
      </c>
      <c r="I7084" s="113" t="s">
        <v>4247</v>
      </c>
    </row>
    <row r="7085" spans="1:9" x14ac:dyDescent="0.2">
      <c r="A7085" s="113" t="s">
        <v>10491</v>
      </c>
      <c r="D7085" s="113" t="s">
        <v>4248</v>
      </c>
      <c r="E7085" s="113">
        <f t="shared" si="110"/>
        <v>31401510</v>
      </c>
      <c r="F7085" s="113" t="s">
        <v>11571</v>
      </c>
      <c r="G7085" s="113" t="s">
        <v>4223</v>
      </c>
      <c r="H7085" s="113" t="s">
        <v>4243</v>
      </c>
      <c r="I7085" s="113" t="s">
        <v>4249</v>
      </c>
    </row>
    <row r="7086" spans="1:9" x14ac:dyDescent="0.2">
      <c r="A7086" s="113" t="s">
        <v>10491</v>
      </c>
      <c r="D7086" s="113" t="s">
        <v>4250</v>
      </c>
      <c r="E7086" s="113">
        <f t="shared" si="110"/>
        <v>31401511</v>
      </c>
      <c r="F7086" s="113" t="s">
        <v>11571</v>
      </c>
      <c r="G7086" s="113" t="s">
        <v>4223</v>
      </c>
      <c r="H7086" s="113" t="s">
        <v>4243</v>
      </c>
      <c r="I7086" s="113" t="s">
        <v>4251</v>
      </c>
    </row>
    <row r="7087" spans="1:9" x14ac:dyDescent="0.2">
      <c r="A7087" s="113" t="s">
        <v>10491</v>
      </c>
      <c r="D7087" s="113" t="s">
        <v>4252</v>
      </c>
      <c r="E7087" s="113">
        <f t="shared" si="110"/>
        <v>31401512</v>
      </c>
      <c r="F7087" s="113" t="s">
        <v>11571</v>
      </c>
      <c r="G7087" s="113" t="s">
        <v>4223</v>
      </c>
      <c r="H7087" s="113" t="s">
        <v>4243</v>
      </c>
      <c r="I7087" s="113" t="s">
        <v>4253</v>
      </c>
    </row>
    <row r="7088" spans="1:9" x14ac:dyDescent="0.2">
      <c r="A7088" s="113" t="s">
        <v>10491</v>
      </c>
      <c r="D7088" s="113" t="s">
        <v>4254</v>
      </c>
      <c r="E7088" s="113">
        <f t="shared" si="110"/>
        <v>31401513</v>
      </c>
      <c r="F7088" s="113" t="s">
        <v>11571</v>
      </c>
      <c r="G7088" s="113" t="s">
        <v>4223</v>
      </c>
      <c r="H7088" s="113" t="s">
        <v>4243</v>
      </c>
      <c r="I7088" s="113" t="s">
        <v>4255</v>
      </c>
    </row>
    <row r="7089" spans="1:9" x14ac:dyDescent="0.2">
      <c r="A7089" s="113" t="s">
        <v>10491</v>
      </c>
      <c r="D7089" s="113" t="s">
        <v>4256</v>
      </c>
      <c r="E7089" s="113">
        <f t="shared" si="110"/>
        <v>31401514</v>
      </c>
      <c r="F7089" s="113" t="s">
        <v>11571</v>
      </c>
      <c r="G7089" s="113" t="s">
        <v>4223</v>
      </c>
      <c r="H7089" s="113" t="s">
        <v>4243</v>
      </c>
      <c r="I7089" s="113" t="s">
        <v>4257</v>
      </c>
    </row>
    <row r="7090" spans="1:9" x14ac:dyDescent="0.2">
      <c r="A7090" s="113" t="s">
        <v>10491</v>
      </c>
      <c r="D7090" s="113" t="s">
        <v>4258</v>
      </c>
      <c r="E7090" s="113">
        <f t="shared" si="110"/>
        <v>31401515</v>
      </c>
      <c r="F7090" s="113" t="s">
        <v>11571</v>
      </c>
      <c r="G7090" s="113" t="s">
        <v>4223</v>
      </c>
      <c r="H7090" s="113" t="s">
        <v>4243</v>
      </c>
      <c r="I7090" s="113" t="s">
        <v>4259</v>
      </c>
    </row>
    <row r="7091" spans="1:9" x14ac:dyDescent="0.2">
      <c r="A7091" s="113" t="s">
        <v>10491</v>
      </c>
      <c r="D7091" s="113" t="s">
        <v>4260</v>
      </c>
      <c r="E7091" s="113">
        <f t="shared" si="110"/>
        <v>31401516</v>
      </c>
      <c r="F7091" s="113" t="s">
        <v>11571</v>
      </c>
      <c r="G7091" s="113" t="s">
        <v>4223</v>
      </c>
      <c r="H7091" s="113" t="s">
        <v>4243</v>
      </c>
      <c r="I7091" s="113" t="s">
        <v>4261</v>
      </c>
    </row>
    <row r="7092" spans="1:9" x14ac:dyDescent="0.2">
      <c r="A7092" s="113" t="s">
        <v>10491</v>
      </c>
      <c r="D7092" s="113" t="s">
        <v>4262</v>
      </c>
      <c r="E7092" s="113">
        <f t="shared" si="110"/>
        <v>31401517</v>
      </c>
      <c r="F7092" s="113" t="s">
        <v>11571</v>
      </c>
      <c r="G7092" s="113" t="s">
        <v>4223</v>
      </c>
      <c r="H7092" s="113" t="s">
        <v>4243</v>
      </c>
      <c r="I7092" s="113" t="s">
        <v>4263</v>
      </c>
    </row>
    <row r="7093" spans="1:9" x14ac:dyDescent="0.2">
      <c r="A7093" s="113" t="s">
        <v>10491</v>
      </c>
      <c r="D7093" s="113" t="s">
        <v>4264</v>
      </c>
      <c r="E7093" s="113">
        <f t="shared" si="110"/>
        <v>31401518</v>
      </c>
      <c r="F7093" s="113" t="s">
        <v>11571</v>
      </c>
      <c r="G7093" s="113" t="s">
        <v>4223</v>
      </c>
      <c r="H7093" s="113" t="s">
        <v>4243</v>
      </c>
      <c r="I7093" s="113" t="s">
        <v>4265</v>
      </c>
    </row>
    <row r="7094" spans="1:9" x14ac:dyDescent="0.2">
      <c r="A7094" s="113" t="s">
        <v>10491</v>
      </c>
      <c r="D7094" s="113" t="s">
        <v>4266</v>
      </c>
      <c r="E7094" s="113">
        <f t="shared" si="110"/>
        <v>31401525</v>
      </c>
      <c r="F7094" s="113" t="s">
        <v>11571</v>
      </c>
      <c r="G7094" s="113" t="s">
        <v>4223</v>
      </c>
      <c r="H7094" s="113" t="s">
        <v>4243</v>
      </c>
      <c r="I7094" s="113" t="s">
        <v>4267</v>
      </c>
    </row>
    <row r="7095" spans="1:9" x14ac:dyDescent="0.2">
      <c r="A7095" s="113" t="s">
        <v>10491</v>
      </c>
      <c r="D7095" s="113" t="s">
        <v>4268</v>
      </c>
      <c r="E7095" s="113">
        <f t="shared" si="110"/>
        <v>31401530</v>
      </c>
      <c r="F7095" s="113" t="s">
        <v>11571</v>
      </c>
      <c r="G7095" s="113" t="s">
        <v>4223</v>
      </c>
      <c r="H7095" s="113" t="s">
        <v>4243</v>
      </c>
      <c r="I7095" s="113" t="s">
        <v>4269</v>
      </c>
    </row>
    <row r="7096" spans="1:9" x14ac:dyDescent="0.2">
      <c r="A7096" s="113" t="s">
        <v>10491</v>
      </c>
      <c r="D7096" s="113" t="s">
        <v>4270</v>
      </c>
      <c r="E7096" s="113">
        <f t="shared" si="110"/>
        <v>31401531</v>
      </c>
      <c r="F7096" s="113" t="s">
        <v>11571</v>
      </c>
      <c r="G7096" s="113" t="s">
        <v>4223</v>
      </c>
      <c r="H7096" s="113" t="s">
        <v>4243</v>
      </c>
      <c r="I7096" s="113" t="s">
        <v>4271</v>
      </c>
    </row>
    <row r="7097" spans="1:9" x14ac:dyDescent="0.2">
      <c r="A7097" s="113" t="s">
        <v>10491</v>
      </c>
      <c r="D7097" s="113" t="s">
        <v>4272</v>
      </c>
      <c r="E7097" s="113">
        <f t="shared" si="110"/>
        <v>31401540</v>
      </c>
      <c r="F7097" s="113" t="s">
        <v>11571</v>
      </c>
      <c r="G7097" s="113" t="s">
        <v>4223</v>
      </c>
      <c r="H7097" s="113" t="s">
        <v>4243</v>
      </c>
      <c r="I7097" s="113" t="s">
        <v>4273</v>
      </c>
    </row>
    <row r="7098" spans="1:9" x14ac:dyDescent="0.2">
      <c r="A7098" s="113" t="s">
        <v>10491</v>
      </c>
      <c r="D7098" s="113" t="s">
        <v>4274</v>
      </c>
      <c r="E7098" s="113">
        <f t="shared" si="110"/>
        <v>31401541</v>
      </c>
      <c r="F7098" s="113" t="s">
        <v>11571</v>
      </c>
      <c r="G7098" s="113" t="s">
        <v>4223</v>
      </c>
      <c r="H7098" s="113" t="s">
        <v>4243</v>
      </c>
      <c r="I7098" s="113" t="s">
        <v>4275</v>
      </c>
    </row>
    <row r="7099" spans="1:9" x14ac:dyDescent="0.2">
      <c r="A7099" s="113" t="s">
        <v>10491</v>
      </c>
      <c r="D7099" s="113" t="s">
        <v>4276</v>
      </c>
      <c r="E7099" s="113">
        <f t="shared" si="110"/>
        <v>31401550</v>
      </c>
      <c r="F7099" s="113" t="s">
        <v>11571</v>
      </c>
      <c r="G7099" s="113" t="s">
        <v>4223</v>
      </c>
      <c r="H7099" s="113" t="s">
        <v>4243</v>
      </c>
      <c r="I7099" s="113" t="s">
        <v>4277</v>
      </c>
    </row>
    <row r="7100" spans="1:9" x14ac:dyDescent="0.2">
      <c r="A7100" s="113" t="s">
        <v>10491</v>
      </c>
      <c r="D7100" s="113" t="s">
        <v>4278</v>
      </c>
      <c r="E7100" s="113">
        <f t="shared" si="110"/>
        <v>31401551</v>
      </c>
      <c r="F7100" s="113" t="s">
        <v>11571</v>
      </c>
      <c r="G7100" s="113" t="s">
        <v>4223</v>
      </c>
      <c r="H7100" s="113" t="s">
        <v>4243</v>
      </c>
      <c r="I7100" s="113" t="s">
        <v>4279</v>
      </c>
    </row>
    <row r="7101" spans="1:9" x14ac:dyDescent="0.2">
      <c r="A7101" s="113" t="s">
        <v>10491</v>
      </c>
      <c r="D7101" s="113" t="s">
        <v>4280</v>
      </c>
      <c r="E7101" s="113">
        <f t="shared" si="110"/>
        <v>31401552</v>
      </c>
      <c r="F7101" s="113" t="s">
        <v>11571</v>
      </c>
      <c r="G7101" s="113" t="s">
        <v>4223</v>
      </c>
      <c r="H7101" s="113" t="s">
        <v>4243</v>
      </c>
      <c r="I7101" s="113" t="s">
        <v>4281</v>
      </c>
    </row>
    <row r="7102" spans="1:9" x14ac:dyDescent="0.2">
      <c r="A7102" s="113" t="s">
        <v>10491</v>
      </c>
      <c r="D7102" s="113" t="s">
        <v>4282</v>
      </c>
      <c r="E7102" s="113">
        <f t="shared" si="110"/>
        <v>31401553</v>
      </c>
      <c r="F7102" s="113" t="s">
        <v>11571</v>
      </c>
      <c r="G7102" s="113" t="s">
        <v>4223</v>
      </c>
      <c r="H7102" s="113" t="s">
        <v>4243</v>
      </c>
      <c r="I7102" s="113" t="s">
        <v>4283</v>
      </c>
    </row>
    <row r="7103" spans="1:9" x14ac:dyDescent="0.2">
      <c r="A7103" s="113" t="s">
        <v>10491</v>
      </c>
      <c r="D7103" s="113" t="s">
        <v>4284</v>
      </c>
      <c r="E7103" s="113">
        <f t="shared" si="110"/>
        <v>31401560</v>
      </c>
      <c r="F7103" s="113" t="s">
        <v>11571</v>
      </c>
      <c r="G7103" s="113" t="s">
        <v>4223</v>
      </c>
      <c r="H7103" s="113" t="s">
        <v>4243</v>
      </c>
      <c r="I7103" s="113" t="s">
        <v>4285</v>
      </c>
    </row>
    <row r="7104" spans="1:9" x14ac:dyDescent="0.2">
      <c r="A7104" s="113" t="s">
        <v>10491</v>
      </c>
      <c r="D7104" s="113" t="s">
        <v>4286</v>
      </c>
      <c r="E7104" s="113">
        <f t="shared" si="110"/>
        <v>31401561</v>
      </c>
      <c r="F7104" s="113" t="s">
        <v>11571</v>
      </c>
      <c r="G7104" s="113" t="s">
        <v>4223</v>
      </c>
      <c r="H7104" s="113" t="s">
        <v>4243</v>
      </c>
      <c r="I7104" s="113" t="s">
        <v>4287</v>
      </c>
    </row>
    <row r="7105" spans="1:10" x14ac:dyDescent="0.2">
      <c r="A7105" s="113" t="s">
        <v>10491</v>
      </c>
      <c r="D7105" s="113" t="s">
        <v>4288</v>
      </c>
      <c r="E7105" s="113">
        <f t="shared" si="110"/>
        <v>31401562</v>
      </c>
      <c r="F7105" s="113" t="s">
        <v>11571</v>
      </c>
      <c r="G7105" s="113" t="s">
        <v>4223</v>
      </c>
      <c r="H7105" s="113" t="s">
        <v>4243</v>
      </c>
      <c r="I7105" s="113" t="s">
        <v>4289</v>
      </c>
    </row>
    <row r="7106" spans="1:10" x14ac:dyDescent="0.2">
      <c r="A7106" s="113" t="s">
        <v>10491</v>
      </c>
      <c r="D7106" s="113" t="s">
        <v>4290</v>
      </c>
      <c r="E7106" s="113">
        <f t="shared" ref="E7106:E7169" si="111">VALUE(D7106)</f>
        <v>31401563</v>
      </c>
      <c r="F7106" s="113" t="s">
        <v>11571</v>
      </c>
      <c r="G7106" s="113" t="s">
        <v>4223</v>
      </c>
      <c r="H7106" s="113" t="s">
        <v>4243</v>
      </c>
      <c r="I7106" s="113" t="s">
        <v>4291</v>
      </c>
    </row>
    <row r="7107" spans="1:10" x14ac:dyDescent="0.2">
      <c r="A7107" s="113" t="s">
        <v>10491</v>
      </c>
      <c r="D7107" s="113" t="s">
        <v>4292</v>
      </c>
      <c r="E7107" s="113">
        <f t="shared" si="111"/>
        <v>31401570</v>
      </c>
      <c r="F7107" s="113" t="s">
        <v>11571</v>
      </c>
      <c r="G7107" s="113" t="s">
        <v>4223</v>
      </c>
      <c r="H7107" s="113" t="s">
        <v>4243</v>
      </c>
      <c r="I7107" s="113" t="s">
        <v>4293</v>
      </c>
    </row>
    <row r="7108" spans="1:10" x14ac:dyDescent="0.2">
      <c r="A7108" s="113" t="s">
        <v>10491</v>
      </c>
      <c r="D7108" s="113" t="s">
        <v>4294</v>
      </c>
      <c r="E7108" s="113">
        <f t="shared" si="111"/>
        <v>31401571</v>
      </c>
      <c r="F7108" s="113" t="s">
        <v>11571</v>
      </c>
      <c r="G7108" s="113" t="s">
        <v>4223</v>
      </c>
      <c r="H7108" s="113" t="s">
        <v>4243</v>
      </c>
      <c r="I7108" s="113" t="s">
        <v>4295</v>
      </c>
    </row>
    <row r="7109" spans="1:10" x14ac:dyDescent="0.2">
      <c r="A7109" s="113" t="s">
        <v>10491</v>
      </c>
      <c r="D7109" s="113" t="s">
        <v>4296</v>
      </c>
      <c r="E7109" s="113">
        <f t="shared" si="111"/>
        <v>31480001</v>
      </c>
      <c r="F7109" s="113" t="s">
        <v>11571</v>
      </c>
      <c r="G7109" s="113" t="s">
        <v>4223</v>
      </c>
      <c r="H7109" s="113" t="s">
        <v>13739</v>
      </c>
      <c r="I7109" s="113" t="s">
        <v>13739</v>
      </c>
    </row>
    <row r="7110" spans="1:10" x14ac:dyDescent="0.2">
      <c r="A7110" s="113" t="s">
        <v>10491</v>
      </c>
      <c r="D7110" s="113" t="s">
        <v>4297</v>
      </c>
      <c r="E7110" s="113">
        <f t="shared" si="111"/>
        <v>31482001</v>
      </c>
      <c r="F7110" s="113" t="s">
        <v>11571</v>
      </c>
      <c r="G7110" s="113" t="s">
        <v>4223</v>
      </c>
      <c r="H7110" s="113" t="s">
        <v>13741</v>
      </c>
      <c r="I7110" s="113" t="s">
        <v>13742</v>
      </c>
    </row>
    <row r="7111" spans="1:10" x14ac:dyDescent="0.2">
      <c r="A7111" s="113" t="s">
        <v>10491</v>
      </c>
      <c r="D7111" s="113" t="s">
        <v>4298</v>
      </c>
      <c r="E7111" s="113">
        <f t="shared" si="111"/>
        <v>31482002</v>
      </c>
      <c r="F7111" s="113" t="s">
        <v>11571</v>
      </c>
      <c r="G7111" s="113" t="s">
        <v>4223</v>
      </c>
      <c r="H7111" s="113" t="s">
        <v>13741</v>
      </c>
      <c r="I7111" s="113" t="s">
        <v>13744</v>
      </c>
    </row>
    <row r="7112" spans="1:10" x14ac:dyDescent="0.2">
      <c r="A7112" s="113" t="s">
        <v>10491</v>
      </c>
      <c r="D7112" s="113" t="s">
        <v>4299</v>
      </c>
      <c r="E7112" s="113">
        <f t="shared" si="111"/>
        <v>31482599</v>
      </c>
      <c r="F7112" s="113" t="s">
        <v>11571</v>
      </c>
      <c r="G7112" s="113" t="s">
        <v>4223</v>
      </c>
      <c r="H7112" s="113" t="s">
        <v>7045</v>
      </c>
      <c r="I7112" s="113" t="s">
        <v>13747</v>
      </c>
    </row>
    <row r="7113" spans="1:10" x14ac:dyDescent="0.2">
      <c r="A7113" s="113" t="s">
        <v>10491</v>
      </c>
      <c r="D7113" s="113" t="s">
        <v>7046</v>
      </c>
      <c r="E7113" s="113">
        <f t="shared" si="111"/>
        <v>31499999</v>
      </c>
      <c r="F7113" s="113" t="s">
        <v>11571</v>
      </c>
      <c r="G7113" s="113" t="s">
        <v>4223</v>
      </c>
      <c r="H7113" s="113" t="s">
        <v>7789</v>
      </c>
      <c r="I7113" s="113" t="s">
        <v>7789</v>
      </c>
    </row>
    <row r="7114" spans="1:10" x14ac:dyDescent="0.2">
      <c r="A7114" s="113" t="s">
        <v>10491</v>
      </c>
      <c r="D7114" s="113" t="s">
        <v>7047</v>
      </c>
      <c r="E7114" s="113">
        <f t="shared" si="111"/>
        <v>31501001</v>
      </c>
      <c r="F7114" s="113" t="s">
        <v>11571</v>
      </c>
      <c r="G7114" s="113" t="s">
        <v>7048</v>
      </c>
      <c r="H7114" s="113" t="s">
        <v>7049</v>
      </c>
      <c r="I7114" s="113" t="s">
        <v>7050</v>
      </c>
    </row>
    <row r="7115" spans="1:10" x14ac:dyDescent="0.2">
      <c r="A7115" s="113" t="s">
        <v>10491</v>
      </c>
      <c r="D7115" s="113" t="s">
        <v>7051</v>
      </c>
      <c r="E7115" s="113">
        <f t="shared" si="111"/>
        <v>31501002</v>
      </c>
      <c r="F7115" s="113" t="s">
        <v>11571</v>
      </c>
      <c r="G7115" s="113" t="s">
        <v>7048</v>
      </c>
      <c r="H7115" s="113" t="s">
        <v>7049</v>
      </c>
      <c r="I7115" s="113" t="s">
        <v>7052</v>
      </c>
    </row>
    <row r="7116" spans="1:10" x14ac:dyDescent="0.2">
      <c r="A7116" s="113" t="s">
        <v>10491</v>
      </c>
      <c r="D7116" s="113" t="s">
        <v>7053</v>
      </c>
      <c r="E7116" s="113">
        <f t="shared" si="111"/>
        <v>31501003</v>
      </c>
      <c r="F7116" s="113" t="s">
        <v>11571</v>
      </c>
      <c r="G7116" s="113" t="s">
        <v>7048</v>
      </c>
      <c r="H7116" s="113" t="s">
        <v>7049</v>
      </c>
      <c r="I7116" s="113" t="s">
        <v>7054</v>
      </c>
    </row>
    <row r="7117" spans="1:10" x14ac:dyDescent="0.2">
      <c r="A7117" s="113" t="s">
        <v>10491</v>
      </c>
      <c r="D7117" s="113" t="s">
        <v>7055</v>
      </c>
      <c r="E7117" s="113">
        <f t="shared" si="111"/>
        <v>31502001</v>
      </c>
      <c r="F7117" s="113" t="s">
        <v>11571</v>
      </c>
      <c r="G7117" s="113" t="s">
        <v>7048</v>
      </c>
      <c r="H7117" s="113" t="s">
        <v>7056</v>
      </c>
      <c r="I7117" s="113" t="s">
        <v>7057</v>
      </c>
    </row>
    <row r="7118" spans="1:10" x14ac:dyDescent="0.2">
      <c r="A7118" s="113" t="s">
        <v>10491</v>
      </c>
      <c r="D7118" s="113" t="s">
        <v>7058</v>
      </c>
      <c r="E7118" s="113">
        <f t="shared" si="111"/>
        <v>31502002</v>
      </c>
      <c r="F7118" s="113" t="s">
        <v>11571</v>
      </c>
      <c r="G7118" s="113" t="s">
        <v>7048</v>
      </c>
      <c r="H7118" s="113" t="s">
        <v>7056</v>
      </c>
      <c r="I7118" s="113" t="s">
        <v>7059</v>
      </c>
    </row>
    <row r="7119" spans="1:10" x14ac:dyDescent="0.2">
      <c r="A7119" s="113" t="s">
        <v>10491</v>
      </c>
      <c r="D7119" s="113" t="s">
        <v>7060</v>
      </c>
      <c r="E7119" s="113">
        <f t="shared" si="111"/>
        <v>31502003</v>
      </c>
      <c r="F7119" s="113" t="s">
        <v>11571</v>
      </c>
      <c r="G7119" s="113" t="s">
        <v>7048</v>
      </c>
      <c r="H7119" s="113" t="s">
        <v>7056</v>
      </c>
      <c r="I7119" s="113" t="s">
        <v>7061</v>
      </c>
    </row>
    <row r="7120" spans="1:10" x14ac:dyDescent="0.2">
      <c r="A7120" s="113" t="s">
        <v>10491</v>
      </c>
      <c r="D7120" s="113" t="s">
        <v>4304</v>
      </c>
      <c r="E7120" s="113">
        <f t="shared" si="111"/>
        <v>31502004</v>
      </c>
      <c r="F7120" s="113" t="s">
        <v>11571</v>
      </c>
      <c r="G7120" s="113" t="s">
        <v>7048</v>
      </c>
      <c r="H7120" s="113" t="s">
        <v>7056</v>
      </c>
      <c r="I7120" s="113" t="s">
        <v>4305</v>
      </c>
      <c r="J7120" s="115">
        <v>36797</v>
      </c>
    </row>
    <row r="7121" spans="1:12" x14ac:dyDescent="0.2">
      <c r="A7121" s="113" t="s">
        <v>10491</v>
      </c>
      <c r="D7121" s="113" t="s">
        <v>4306</v>
      </c>
      <c r="E7121" s="113">
        <f t="shared" si="111"/>
        <v>31502021</v>
      </c>
      <c r="F7121" s="113" t="s">
        <v>11571</v>
      </c>
      <c r="G7121" s="113" t="s">
        <v>7048</v>
      </c>
      <c r="H7121" s="113" t="s">
        <v>7056</v>
      </c>
      <c r="I7121" s="113" t="s">
        <v>4307</v>
      </c>
      <c r="J7121" s="115">
        <v>36797</v>
      </c>
    </row>
    <row r="7122" spans="1:12" x14ac:dyDescent="0.2">
      <c r="A7122" s="113" t="s">
        <v>10491</v>
      </c>
      <c r="D7122" s="113" t="s">
        <v>4308</v>
      </c>
      <c r="E7122" s="113">
        <f t="shared" si="111"/>
        <v>31502088</v>
      </c>
      <c r="F7122" s="113" t="s">
        <v>11571</v>
      </c>
      <c r="G7122" s="113" t="s">
        <v>7048</v>
      </c>
      <c r="H7122" s="113" t="s">
        <v>7056</v>
      </c>
      <c r="I7122" s="113" t="s">
        <v>4309</v>
      </c>
    </row>
    <row r="7123" spans="1:12" x14ac:dyDescent="0.2">
      <c r="A7123" s="113" t="s">
        <v>10491</v>
      </c>
      <c r="D7123" s="113" t="s">
        <v>4310</v>
      </c>
      <c r="E7123" s="113">
        <f t="shared" si="111"/>
        <v>31502089</v>
      </c>
      <c r="F7123" s="113" t="s">
        <v>11571</v>
      </c>
      <c r="G7123" s="113" t="s">
        <v>7048</v>
      </c>
      <c r="H7123" s="113" t="s">
        <v>7056</v>
      </c>
      <c r="I7123" s="113" t="s">
        <v>4311</v>
      </c>
    </row>
    <row r="7124" spans="1:12" x14ac:dyDescent="0.2">
      <c r="A7124" s="113" t="s">
        <v>10491</v>
      </c>
      <c r="D7124" s="113" t="s">
        <v>4312</v>
      </c>
      <c r="E7124" s="113">
        <f t="shared" si="111"/>
        <v>31502101</v>
      </c>
      <c r="F7124" s="113" t="s">
        <v>11571</v>
      </c>
      <c r="G7124" s="113" t="s">
        <v>7048</v>
      </c>
      <c r="H7124" s="113" t="s">
        <v>4313</v>
      </c>
      <c r="I7124" s="113" t="s">
        <v>4314</v>
      </c>
    </row>
    <row r="7125" spans="1:12" x14ac:dyDescent="0.2">
      <c r="A7125" s="113" t="s">
        <v>10491</v>
      </c>
      <c r="D7125" s="113" t="s">
        <v>4315</v>
      </c>
      <c r="E7125" s="113">
        <f t="shared" si="111"/>
        <v>31502102</v>
      </c>
      <c r="F7125" s="113" t="s">
        <v>11571</v>
      </c>
      <c r="G7125" s="113" t="s">
        <v>7048</v>
      </c>
      <c r="H7125" s="113" t="s">
        <v>4313</v>
      </c>
      <c r="I7125" s="113" t="s">
        <v>4316</v>
      </c>
    </row>
    <row r="7126" spans="1:12" x14ac:dyDescent="0.2">
      <c r="A7126" s="113" t="s">
        <v>10491</v>
      </c>
      <c r="D7126" s="113" t="s">
        <v>4317</v>
      </c>
      <c r="E7126" s="113">
        <f t="shared" si="111"/>
        <v>31502500</v>
      </c>
      <c r="F7126" s="113" t="s">
        <v>11571</v>
      </c>
      <c r="G7126" s="113" t="s">
        <v>7048</v>
      </c>
      <c r="H7126" s="113" t="s">
        <v>4318</v>
      </c>
      <c r="I7126" s="113" t="s">
        <v>4319</v>
      </c>
    </row>
    <row r="7127" spans="1:12" x14ac:dyDescent="0.2">
      <c r="A7127" s="113" t="s">
        <v>10491</v>
      </c>
      <c r="D7127" s="113" t="s">
        <v>4320</v>
      </c>
      <c r="E7127" s="113">
        <f t="shared" si="111"/>
        <v>31502700</v>
      </c>
      <c r="F7127" s="113" t="s">
        <v>11571</v>
      </c>
      <c r="G7127" s="113" t="s">
        <v>7048</v>
      </c>
      <c r="H7127" s="113" t="s">
        <v>7079</v>
      </c>
      <c r="I7127" s="113" t="s">
        <v>7080</v>
      </c>
    </row>
    <row r="7128" spans="1:12" x14ac:dyDescent="0.2">
      <c r="A7128" s="113" t="s">
        <v>10491</v>
      </c>
      <c r="D7128" s="113" t="s">
        <v>7081</v>
      </c>
      <c r="E7128" s="113">
        <f t="shared" si="111"/>
        <v>31503001</v>
      </c>
      <c r="F7128" s="113" t="s">
        <v>11571</v>
      </c>
      <c r="G7128" s="113" t="s">
        <v>7048</v>
      </c>
      <c r="H7128" s="113" t="s">
        <v>7082</v>
      </c>
      <c r="I7128" s="113" t="s">
        <v>7083</v>
      </c>
    </row>
    <row r="7129" spans="1:12" x14ac:dyDescent="0.2">
      <c r="A7129" s="113" t="s">
        <v>10491</v>
      </c>
      <c r="D7129" s="113" t="s">
        <v>7084</v>
      </c>
      <c r="E7129" s="113">
        <f t="shared" si="111"/>
        <v>31503002</v>
      </c>
      <c r="F7129" s="113" t="s">
        <v>11571</v>
      </c>
      <c r="G7129" s="113" t="s">
        <v>7048</v>
      </c>
      <c r="H7129" s="113" t="s">
        <v>7082</v>
      </c>
      <c r="I7129" s="113" t="s">
        <v>7085</v>
      </c>
    </row>
    <row r="7130" spans="1:12" x14ac:dyDescent="0.2">
      <c r="A7130" s="113" t="s">
        <v>10491</v>
      </c>
      <c r="D7130" s="113" t="s">
        <v>7086</v>
      </c>
      <c r="E7130" s="113">
        <f t="shared" si="111"/>
        <v>31503003</v>
      </c>
      <c r="F7130" s="113" t="s">
        <v>11571</v>
      </c>
      <c r="G7130" s="113" t="s">
        <v>7048</v>
      </c>
      <c r="H7130" s="113" t="s">
        <v>7082</v>
      </c>
      <c r="I7130" s="113" t="s">
        <v>4340</v>
      </c>
    </row>
    <row r="7131" spans="1:12" x14ac:dyDescent="0.2">
      <c r="A7131" s="113" t="s">
        <v>10491</v>
      </c>
      <c r="D7131" s="113" t="s">
        <v>4341</v>
      </c>
      <c r="E7131" s="113">
        <f t="shared" si="111"/>
        <v>31503101</v>
      </c>
      <c r="F7131" s="113" t="s">
        <v>11571</v>
      </c>
      <c r="G7131" s="113" t="s">
        <v>7048</v>
      </c>
      <c r="H7131" s="113" t="s">
        <v>4342</v>
      </c>
      <c r="I7131" s="113" t="s">
        <v>4343</v>
      </c>
    </row>
    <row r="7132" spans="1:12" x14ac:dyDescent="0.2">
      <c r="A7132" s="113" t="s">
        <v>10491</v>
      </c>
      <c r="D7132" s="113" t="s">
        <v>4344</v>
      </c>
      <c r="E7132" s="113">
        <f t="shared" si="111"/>
        <v>31503102</v>
      </c>
      <c r="F7132" s="113" t="s">
        <v>11571</v>
      </c>
      <c r="G7132" s="113" t="s">
        <v>7048</v>
      </c>
      <c r="H7132" s="113" t="s">
        <v>4342</v>
      </c>
      <c r="I7132" s="113" t="s">
        <v>4345</v>
      </c>
    </row>
    <row r="7133" spans="1:12" x14ac:dyDescent="0.2">
      <c r="A7133" s="113" t="s">
        <v>10491</v>
      </c>
      <c r="D7133" s="113" t="s">
        <v>4346</v>
      </c>
      <c r="E7133" s="113">
        <f t="shared" si="111"/>
        <v>31504001</v>
      </c>
      <c r="F7133" s="113" t="s">
        <v>11571</v>
      </c>
      <c r="G7133" s="113" t="s">
        <v>7048</v>
      </c>
      <c r="H7133" s="113" t="s">
        <v>4347</v>
      </c>
      <c r="I7133" s="113" t="s">
        <v>4348</v>
      </c>
    </row>
    <row r="7134" spans="1:12" x14ac:dyDescent="0.2">
      <c r="A7134" s="113" t="s">
        <v>10491</v>
      </c>
      <c r="D7134" s="113" t="s">
        <v>4349</v>
      </c>
      <c r="E7134" s="113">
        <f t="shared" si="111"/>
        <v>31505001</v>
      </c>
      <c r="F7134" s="113" t="s">
        <v>11571</v>
      </c>
      <c r="G7134" s="113" t="s">
        <v>7048</v>
      </c>
      <c r="H7134" s="113" t="s">
        <v>4350</v>
      </c>
      <c r="I7134" s="113" t="s">
        <v>4351</v>
      </c>
      <c r="K7134" s="115">
        <v>38040</v>
      </c>
      <c r="L7134" s="113" t="s">
        <v>4352</v>
      </c>
    </row>
    <row r="7135" spans="1:12" x14ac:dyDescent="0.2">
      <c r="A7135" s="113" t="s">
        <v>10491</v>
      </c>
      <c r="D7135" s="113" t="s">
        <v>4353</v>
      </c>
      <c r="E7135" s="113">
        <f t="shared" si="111"/>
        <v>31505002</v>
      </c>
      <c r="F7135" s="113" t="s">
        <v>11571</v>
      </c>
      <c r="G7135" s="113" t="s">
        <v>7048</v>
      </c>
      <c r="H7135" s="113" t="s">
        <v>4350</v>
      </c>
      <c r="I7135" s="113" t="s">
        <v>4354</v>
      </c>
      <c r="K7135" s="115">
        <v>38040</v>
      </c>
      <c r="L7135" s="113" t="s">
        <v>4352</v>
      </c>
    </row>
    <row r="7136" spans="1:12" x14ac:dyDescent="0.2">
      <c r="A7136" s="113" t="s">
        <v>10491</v>
      </c>
      <c r="D7136" s="113" t="s">
        <v>4355</v>
      </c>
      <c r="E7136" s="113">
        <f t="shared" si="111"/>
        <v>31505003</v>
      </c>
      <c r="F7136" s="113" t="s">
        <v>11571</v>
      </c>
      <c r="G7136" s="113" t="s">
        <v>7048</v>
      </c>
      <c r="H7136" s="113" t="s">
        <v>4350</v>
      </c>
      <c r="I7136" s="113" t="s">
        <v>4356</v>
      </c>
      <c r="K7136" s="115">
        <v>38040</v>
      </c>
      <c r="L7136" s="113" t="s">
        <v>4352</v>
      </c>
    </row>
    <row r="7137" spans="1:10" x14ac:dyDescent="0.2">
      <c r="A7137" s="113" t="s">
        <v>10491</v>
      </c>
      <c r="D7137" s="113" t="s">
        <v>4357</v>
      </c>
      <c r="E7137" s="113">
        <f t="shared" si="111"/>
        <v>31603001</v>
      </c>
      <c r="F7137" s="113" t="s">
        <v>11571</v>
      </c>
      <c r="G7137" s="113" t="s">
        <v>7109</v>
      </c>
      <c r="H7137" s="113" t="s">
        <v>7110</v>
      </c>
      <c r="I7137" s="113" t="s">
        <v>7111</v>
      </c>
      <c r="J7137" s="115">
        <v>36797</v>
      </c>
    </row>
    <row r="7138" spans="1:10" x14ac:dyDescent="0.2">
      <c r="A7138" s="113" t="s">
        <v>10491</v>
      </c>
      <c r="D7138" s="113" t="s">
        <v>7112</v>
      </c>
      <c r="E7138" s="113">
        <f t="shared" si="111"/>
        <v>31603002</v>
      </c>
      <c r="F7138" s="113" t="s">
        <v>11571</v>
      </c>
      <c r="G7138" s="113" t="s">
        <v>7109</v>
      </c>
      <c r="H7138" s="113" t="s">
        <v>7110</v>
      </c>
      <c r="I7138" s="113" t="s">
        <v>7113</v>
      </c>
      <c r="J7138" s="115">
        <v>36797</v>
      </c>
    </row>
    <row r="7139" spans="1:10" x14ac:dyDescent="0.2">
      <c r="A7139" s="113" t="s">
        <v>10491</v>
      </c>
      <c r="D7139" s="113" t="s">
        <v>7114</v>
      </c>
      <c r="E7139" s="113">
        <f t="shared" si="111"/>
        <v>31604001</v>
      </c>
      <c r="F7139" s="113" t="s">
        <v>11571</v>
      </c>
      <c r="G7139" s="113" t="s">
        <v>7109</v>
      </c>
      <c r="H7139" s="113" t="s">
        <v>7115</v>
      </c>
      <c r="I7139" s="113" t="s">
        <v>11027</v>
      </c>
      <c r="J7139" s="115">
        <v>36797</v>
      </c>
    </row>
    <row r="7140" spans="1:10" x14ac:dyDescent="0.2">
      <c r="A7140" s="113" t="s">
        <v>10491</v>
      </c>
      <c r="D7140" s="113" t="s">
        <v>7116</v>
      </c>
      <c r="E7140" s="113">
        <f t="shared" si="111"/>
        <v>31604002</v>
      </c>
      <c r="F7140" s="113" t="s">
        <v>11571</v>
      </c>
      <c r="G7140" s="113" t="s">
        <v>7109</v>
      </c>
      <c r="H7140" s="113" t="s">
        <v>7115</v>
      </c>
      <c r="I7140" s="113" t="s">
        <v>7117</v>
      </c>
      <c r="J7140" s="115">
        <v>36797</v>
      </c>
    </row>
    <row r="7141" spans="1:10" x14ac:dyDescent="0.2">
      <c r="A7141" s="113" t="s">
        <v>10491</v>
      </c>
      <c r="D7141" s="113" t="s">
        <v>7118</v>
      </c>
      <c r="E7141" s="113">
        <f t="shared" si="111"/>
        <v>31604003</v>
      </c>
      <c r="F7141" s="113" t="s">
        <v>11571</v>
      </c>
      <c r="G7141" s="113" t="s">
        <v>7109</v>
      </c>
      <c r="H7141" s="113" t="s">
        <v>7115</v>
      </c>
      <c r="I7141" s="113" t="s">
        <v>7119</v>
      </c>
      <c r="J7141" s="115">
        <v>36797</v>
      </c>
    </row>
    <row r="7142" spans="1:10" x14ac:dyDescent="0.2">
      <c r="A7142" s="113" t="s">
        <v>10491</v>
      </c>
      <c r="D7142" s="113" t="s">
        <v>7120</v>
      </c>
      <c r="E7142" s="113">
        <f t="shared" si="111"/>
        <v>31605001</v>
      </c>
      <c r="F7142" s="113" t="s">
        <v>11571</v>
      </c>
      <c r="G7142" s="113" t="s">
        <v>7109</v>
      </c>
      <c r="H7142" s="113" t="s">
        <v>7121</v>
      </c>
      <c r="I7142" s="113" t="s">
        <v>7122</v>
      </c>
      <c r="J7142" s="115">
        <v>36797</v>
      </c>
    </row>
    <row r="7143" spans="1:10" x14ac:dyDescent="0.2">
      <c r="A7143" s="113" t="s">
        <v>10491</v>
      </c>
      <c r="D7143" s="113" t="s">
        <v>7123</v>
      </c>
      <c r="E7143" s="113">
        <f t="shared" si="111"/>
        <v>31605002</v>
      </c>
      <c r="F7143" s="113" t="s">
        <v>11571</v>
      </c>
      <c r="G7143" s="113" t="s">
        <v>7109</v>
      </c>
      <c r="H7143" s="113" t="s">
        <v>7121</v>
      </c>
      <c r="I7143" s="113" t="s">
        <v>7124</v>
      </c>
      <c r="J7143" s="115">
        <v>36797</v>
      </c>
    </row>
    <row r="7144" spans="1:10" x14ac:dyDescent="0.2">
      <c r="A7144" s="113" t="s">
        <v>10491</v>
      </c>
      <c r="D7144" s="113" t="s">
        <v>7125</v>
      </c>
      <c r="E7144" s="113">
        <f t="shared" si="111"/>
        <v>31605003</v>
      </c>
      <c r="F7144" s="113" t="s">
        <v>11571</v>
      </c>
      <c r="G7144" s="113" t="s">
        <v>7109</v>
      </c>
      <c r="H7144" s="113" t="s">
        <v>7121</v>
      </c>
      <c r="I7144" s="113" t="s">
        <v>7126</v>
      </c>
      <c r="J7144" s="115">
        <v>36797</v>
      </c>
    </row>
    <row r="7145" spans="1:10" x14ac:dyDescent="0.2">
      <c r="A7145" s="113" t="s">
        <v>10491</v>
      </c>
      <c r="D7145" s="113" t="s">
        <v>7127</v>
      </c>
      <c r="E7145" s="113">
        <f t="shared" si="111"/>
        <v>31605004</v>
      </c>
      <c r="F7145" s="113" t="s">
        <v>11571</v>
      </c>
      <c r="G7145" s="113" t="s">
        <v>7109</v>
      </c>
      <c r="H7145" s="113" t="s">
        <v>7121</v>
      </c>
      <c r="I7145" s="113" t="s">
        <v>7128</v>
      </c>
      <c r="J7145" s="115">
        <v>36797</v>
      </c>
    </row>
    <row r="7146" spans="1:10" x14ac:dyDescent="0.2">
      <c r="A7146" s="113" t="s">
        <v>10491</v>
      </c>
      <c r="D7146" s="113" t="s">
        <v>7129</v>
      </c>
      <c r="E7146" s="113">
        <f t="shared" si="111"/>
        <v>31606001</v>
      </c>
      <c r="F7146" s="113" t="s">
        <v>11571</v>
      </c>
      <c r="G7146" s="113" t="s">
        <v>7109</v>
      </c>
      <c r="H7146" s="113" t="s">
        <v>7130</v>
      </c>
      <c r="I7146" s="113" t="s">
        <v>7131</v>
      </c>
      <c r="J7146" s="115">
        <v>36797</v>
      </c>
    </row>
    <row r="7147" spans="1:10" x14ac:dyDescent="0.2">
      <c r="A7147" s="113" t="s">
        <v>10491</v>
      </c>
      <c r="D7147" s="113" t="s">
        <v>7132</v>
      </c>
      <c r="E7147" s="113">
        <f t="shared" si="111"/>
        <v>31606002</v>
      </c>
      <c r="F7147" s="113" t="s">
        <v>11571</v>
      </c>
      <c r="G7147" s="113" t="s">
        <v>7109</v>
      </c>
      <c r="H7147" s="113" t="s">
        <v>7130</v>
      </c>
      <c r="I7147" s="113" t="s">
        <v>7133</v>
      </c>
      <c r="J7147" s="115">
        <v>36797</v>
      </c>
    </row>
    <row r="7148" spans="1:10" x14ac:dyDescent="0.2">
      <c r="A7148" s="113" t="s">
        <v>10491</v>
      </c>
      <c r="D7148" s="113" t="s">
        <v>7134</v>
      </c>
      <c r="E7148" s="113">
        <f t="shared" si="111"/>
        <v>31612001</v>
      </c>
      <c r="F7148" s="113" t="s">
        <v>11571</v>
      </c>
      <c r="G7148" s="113" t="s">
        <v>7109</v>
      </c>
      <c r="H7148" s="113" t="s">
        <v>7135</v>
      </c>
      <c r="I7148" s="113" t="s">
        <v>7136</v>
      </c>
      <c r="J7148" s="115">
        <v>36797</v>
      </c>
    </row>
    <row r="7149" spans="1:10" x14ac:dyDescent="0.2">
      <c r="A7149" s="113" t="s">
        <v>10491</v>
      </c>
      <c r="D7149" s="113" t="s">
        <v>7137</v>
      </c>
      <c r="E7149" s="113">
        <f t="shared" si="111"/>
        <v>31612002</v>
      </c>
      <c r="F7149" s="113" t="s">
        <v>11571</v>
      </c>
      <c r="G7149" s="113" t="s">
        <v>7109</v>
      </c>
      <c r="H7149" s="113" t="s">
        <v>7135</v>
      </c>
      <c r="I7149" s="113" t="s">
        <v>7138</v>
      </c>
      <c r="J7149" s="115">
        <v>36797</v>
      </c>
    </row>
    <row r="7150" spans="1:10" x14ac:dyDescent="0.2">
      <c r="A7150" s="113" t="s">
        <v>10491</v>
      </c>
      <c r="D7150" s="113" t="s">
        <v>7139</v>
      </c>
      <c r="E7150" s="113">
        <f t="shared" si="111"/>
        <v>31612003</v>
      </c>
      <c r="F7150" s="113" t="s">
        <v>11571</v>
      </c>
      <c r="G7150" s="113" t="s">
        <v>7109</v>
      </c>
      <c r="H7150" s="113" t="s">
        <v>7135</v>
      </c>
      <c r="I7150" s="113" t="s">
        <v>7140</v>
      </c>
      <c r="J7150" s="115">
        <v>36797</v>
      </c>
    </row>
    <row r="7151" spans="1:10" x14ac:dyDescent="0.2">
      <c r="A7151" s="113" t="s">
        <v>10491</v>
      </c>
      <c r="D7151" s="113" t="s">
        <v>7141</v>
      </c>
      <c r="E7151" s="113">
        <f t="shared" si="111"/>
        <v>31613001</v>
      </c>
      <c r="F7151" s="113" t="s">
        <v>11571</v>
      </c>
      <c r="G7151" s="113" t="s">
        <v>7109</v>
      </c>
      <c r="H7151" s="113" t="s">
        <v>7142</v>
      </c>
      <c r="I7151" s="113" t="s">
        <v>7143</v>
      </c>
      <c r="J7151" s="115">
        <v>36797</v>
      </c>
    </row>
    <row r="7152" spans="1:10" x14ac:dyDescent="0.2">
      <c r="A7152" s="113" t="s">
        <v>10491</v>
      </c>
      <c r="D7152" s="113" t="s">
        <v>7144</v>
      </c>
      <c r="E7152" s="113">
        <f t="shared" si="111"/>
        <v>31613002</v>
      </c>
      <c r="F7152" s="113" t="s">
        <v>11571</v>
      </c>
      <c r="G7152" s="113" t="s">
        <v>7109</v>
      </c>
      <c r="H7152" s="113" t="s">
        <v>7142</v>
      </c>
      <c r="I7152" s="113" t="s">
        <v>7145</v>
      </c>
      <c r="J7152" s="115">
        <v>36797</v>
      </c>
    </row>
    <row r="7153" spans="1:10" x14ac:dyDescent="0.2">
      <c r="A7153" s="113" t="s">
        <v>10491</v>
      </c>
      <c r="D7153" s="113" t="s">
        <v>7146</v>
      </c>
      <c r="E7153" s="113">
        <f t="shared" si="111"/>
        <v>31613003</v>
      </c>
      <c r="F7153" s="113" t="s">
        <v>11571</v>
      </c>
      <c r="G7153" s="113" t="s">
        <v>7109</v>
      </c>
      <c r="H7153" s="113" t="s">
        <v>7142</v>
      </c>
      <c r="I7153" s="113" t="s">
        <v>7147</v>
      </c>
      <c r="J7153" s="115">
        <v>36797</v>
      </c>
    </row>
    <row r="7154" spans="1:10" x14ac:dyDescent="0.2">
      <c r="A7154" s="113" t="s">
        <v>10491</v>
      </c>
      <c r="D7154" s="113" t="s">
        <v>7148</v>
      </c>
      <c r="E7154" s="113">
        <f t="shared" si="111"/>
        <v>31613004</v>
      </c>
      <c r="F7154" s="113" t="s">
        <v>11571</v>
      </c>
      <c r="G7154" s="113" t="s">
        <v>7109</v>
      </c>
      <c r="H7154" s="113" t="s">
        <v>7142</v>
      </c>
      <c r="I7154" s="113" t="s">
        <v>7149</v>
      </c>
      <c r="J7154" s="115">
        <v>36797</v>
      </c>
    </row>
    <row r="7155" spans="1:10" x14ac:dyDescent="0.2">
      <c r="A7155" s="113" t="s">
        <v>10491</v>
      </c>
      <c r="D7155" s="113" t="s">
        <v>7150</v>
      </c>
      <c r="E7155" s="113">
        <f t="shared" si="111"/>
        <v>31614001</v>
      </c>
      <c r="F7155" s="113" t="s">
        <v>11571</v>
      </c>
      <c r="G7155" s="113" t="s">
        <v>7109</v>
      </c>
      <c r="H7155" s="113" t="s">
        <v>7151</v>
      </c>
      <c r="I7155" s="113" t="s">
        <v>7152</v>
      </c>
      <c r="J7155" s="115">
        <v>36797</v>
      </c>
    </row>
    <row r="7156" spans="1:10" x14ac:dyDescent="0.2">
      <c r="A7156" s="113" t="s">
        <v>10491</v>
      </c>
      <c r="D7156" s="113" t="s">
        <v>7153</v>
      </c>
      <c r="E7156" s="113">
        <f t="shared" si="111"/>
        <v>31614002</v>
      </c>
      <c r="F7156" s="113" t="s">
        <v>11571</v>
      </c>
      <c r="G7156" s="113" t="s">
        <v>7109</v>
      </c>
      <c r="H7156" s="113" t="s">
        <v>7151</v>
      </c>
      <c r="I7156" s="113" t="s">
        <v>7154</v>
      </c>
      <c r="J7156" s="115">
        <v>36797</v>
      </c>
    </row>
    <row r="7157" spans="1:10" x14ac:dyDescent="0.2">
      <c r="A7157" s="113" t="s">
        <v>10491</v>
      </c>
      <c r="D7157" s="113" t="s">
        <v>7155</v>
      </c>
      <c r="E7157" s="113">
        <f t="shared" si="111"/>
        <v>31615001</v>
      </c>
      <c r="F7157" s="113" t="s">
        <v>11571</v>
      </c>
      <c r="G7157" s="113" t="s">
        <v>7109</v>
      </c>
      <c r="H7157" s="113" t="s">
        <v>7156</v>
      </c>
      <c r="I7157" s="113" t="s">
        <v>7157</v>
      </c>
      <c r="J7157" s="115">
        <v>36797</v>
      </c>
    </row>
    <row r="7158" spans="1:10" x14ac:dyDescent="0.2">
      <c r="A7158" s="113" t="s">
        <v>10491</v>
      </c>
      <c r="D7158" s="113" t="s">
        <v>7158</v>
      </c>
      <c r="E7158" s="113">
        <f t="shared" si="111"/>
        <v>31615002</v>
      </c>
      <c r="F7158" s="113" t="s">
        <v>11571</v>
      </c>
      <c r="G7158" s="113" t="s">
        <v>7109</v>
      </c>
      <c r="H7158" s="113" t="s">
        <v>7156</v>
      </c>
      <c r="I7158" s="113" t="s">
        <v>7159</v>
      </c>
      <c r="J7158" s="115">
        <v>36797</v>
      </c>
    </row>
    <row r="7159" spans="1:10" x14ac:dyDescent="0.2">
      <c r="A7159" s="113" t="s">
        <v>10491</v>
      </c>
      <c r="D7159" s="113" t="s">
        <v>7160</v>
      </c>
      <c r="E7159" s="113">
        <f t="shared" si="111"/>
        <v>31615003</v>
      </c>
      <c r="F7159" s="113" t="s">
        <v>11571</v>
      </c>
      <c r="G7159" s="113" t="s">
        <v>7109</v>
      </c>
      <c r="H7159" s="113" t="s">
        <v>7156</v>
      </c>
      <c r="I7159" s="113" t="s">
        <v>7161</v>
      </c>
      <c r="J7159" s="115">
        <v>36797</v>
      </c>
    </row>
    <row r="7160" spans="1:10" x14ac:dyDescent="0.2">
      <c r="A7160" s="113" t="s">
        <v>10491</v>
      </c>
      <c r="D7160" s="113" t="s">
        <v>7162</v>
      </c>
      <c r="E7160" s="113">
        <f t="shared" si="111"/>
        <v>31615004</v>
      </c>
      <c r="F7160" s="113" t="s">
        <v>11571</v>
      </c>
      <c r="G7160" s="113" t="s">
        <v>7109</v>
      </c>
      <c r="H7160" s="113" t="s">
        <v>7156</v>
      </c>
      <c r="I7160" s="113" t="s">
        <v>7163</v>
      </c>
      <c r="J7160" s="115">
        <v>36797</v>
      </c>
    </row>
    <row r="7161" spans="1:10" x14ac:dyDescent="0.2">
      <c r="A7161" s="113" t="s">
        <v>10491</v>
      </c>
      <c r="D7161" s="113" t="s">
        <v>7164</v>
      </c>
      <c r="E7161" s="113">
        <f t="shared" si="111"/>
        <v>31616001</v>
      </c>
      <c r="F7161" s="113" t="s">
        <v>11571</v>
      </c>
      <c r="G7161" s="113" t="s">
        <v>7109</v>
      </c>
      <c r="H7161" s="113" t="s">
        <v>7165</v>
      </c>
      <c r="I7161" s="113" t="s">
        <v>7166</v>
      </c>
      <c r="J7161" s="115">
        <v>36797</v>
      </c>
    </row>
    <row r="7162" spans="1:10" x14ac:dyDescent="0.2">
      <c r="A7162" s="113" t="s">
        <v>10491</v>
      </c>
      <c r="D7162" s="113" t="s">
        <v>7167</v>
      </c>
      <c r="E7162" s="113">
        <f t="shared" si="111"/>
        <v>31616002</v>
      </c>
      <c r="F7162" s="113" t="s">
        <v>11571</v>
      </c>
      <c r="G7162" s="113" t="s">
        <v>7109</v>
      </c>
      <c r="H7162" s="113" t="s">
        <v>7165</v>
      </c>
      <c r="I7162" s="113" t="s">
        <v>7168</v>
      </c>
      <c r="J7162" s="115">
        <v>36797</v>
      </c>
    </row>
    <row r="7163" spans="1:10" x14ac:dyDescent="0.2">
      <c r="A7163" s="113" t="s">
        <v>10491</v>
      </c>
      <c r="D7163" s="113" t="s">
        <v>7169</v>
      </c>
      <c r="E7163" s="113">
        <f t="shared" si="111"/>
        <v>31616003</v>
      </c>
      <c r="F7163" s="113" t="s">
        <v>11571</v>
      </c>
      <c r="G7163" s="113" t="s">
        <v>7109</v>
      </c>
      <c r="H7163" s="113" t="s">
        <v>7165</v>
      </c>
      <c r="I7163" s="113" t="s">
        <v>7170</v>
      </c>
      <c r="J7163" s="115">
        <v>36797</v>
      </c>
    </row>
    <row r="7164" spans="1:10" x14ac:dyDescent="0.2">
      <c r="A7164" s="113" t="s">
        <v>10491</v>
      </c>
      <c r="D7164" s="113" t="s">
        <v>7171</v>
      </c>
      <c r="E7164" s="113">
        <f t="shared" si="111"/>
        <v>31616004</v>
      </c>
      <c r="F7164" s="113" t="s">
        <v>11571</v>
      </c>
      <c r="G7164" s="113" t="s">
        <v>7109</v>
      </c>
      <c r="H7164" s="113" t="s">
        <v>7165</v>
      </c>
      <c r="I7164" s="113" t="s">
        <v>7172</v>
      </c>
      <c r="J7164" s="115">
        <v>36797</v>
      </c>
    </row>
    <row r="7165" spans="1:10" x14ac:dyDescent="0.2">
      <c r="A7165" s="113" t="s">
        <v>10491</v>
      </c>
      <c r="D7165" s="113" t="s">
        <v>7173</v>
      </c>
      <c r="E7165" s="113">
        <f t="shared" si="111"/>
        <v>31616005</v>
      </c>
      <c r="F7165" s="113" t="s">
        <v>11571</v>
      </c>
      <c r="G7165" s="113" t="s">
        <v>7109</v>
      </c>
      <c r="H7165" s="113" t="s">
        <v>7165</v>
      </c>
      <c r="I7165" s="113" t="s">
        <v>7174</v>
      </c>
      <c r="J7165" s="115">
        <v>36797</v>
      </c>
    </row>
    <row r="7166" spans="1:10" x14ac:dyDescent="0.2">
      <c r="A7166" s="113" t="s">
        <v>10491</v>
      </c>
      <c r="D7166" s="113" t="s">
        <v>7175</v>
      </c>
      <c r="E7166" s="113">
        <f t="shared" si="111"/>
        <v>31616006</v>
      </c>
      <c r="F7166" s="113" t="s">
        <v>11571</v>
      </c>
      <c r="G7166" s="113" t="s">
        <v>7109</v>
      </c>
      <c r="H7166" s="113" t="s">
        <v>7165</v>
      </c>
      <c r="I7166" s="113" t="s">
        <v>7176</v>
      </c>
      <c r="J7166" s="115">
        <v>36797</v>
      </c>
    </row>
    <row r="7167" spans="1:10" x14ac:dyDescent="0.2">
      <c r="A7167" s="113" t="s">
        <v>10491</v>
      </c>
      <c r="D7167" s="113" t="s">
        <v>7177</v>
      </c>
      <c r="E7167" s="113">
        <f t="shared" si="111"/>
        <v>32099997</v>
      </c>
      <c r="F7167" s="113" t="s">
        <v>11571</v>
      </c>
      <c r="G7167" s="113" t="s">
        <v>7178</v>
      </c>
      <c r="H7167" s="113" t="s">
        <v>7789</v>
      </c>
      <c r="I7167" s="113" t="s">
        <v>7789</v>
      </c>
    </row>
    <row r="7168" spans="1:10" x14ac:dyDescent="0.2">
      <c r="A7168" s="113" t="s">
        <v>10491</v>
      </c>
      <c r="D7168" s="113" t="s">
        <v>7179</v>
      </c>
      <c r="E7168" s="113">
        <f t="shared" si="111"/>
        <v>32099998</v>
      </c>
      <c r="F7168" s="113" t="s">
        <v>11571</v>
      </c>
      <c r="G7168" s="113" t="s">
        <v>7178</v>
      </c>
      <c r="H7168" s="113" t="s">
        <v>7789</v>
      </c>
      <c r="I7168" s="113" t="s">
        <v>7789</v>
      </c>
    </row>
    <row r="7169" spans="1:9" x14ac:dyDescent="0.2">
      <c r="A7169" s="113" t="s">
        <v>10491</v>
      </c>
      <c r="D7169" s="113" t="s">
        <v>7180</v>
      </c>
      <c r="E7169" s="113">
        <f t="shared" si="111"/>
        <v>32099999</v>
      </c>
      <c r="F7169" s="113" t="s">
        <v>11571</v>
      </c>
      <c r="G7169" s="113" t="s">
        <v>7178</v>
      </c>
      <c r="H7169" s="113" t="s">
        <v>7789</v>
      </c>
      <c r="I7169" s="113" t="s">
        <v>7789</v>
      </c>
    </row>
    <row r="7170" spans="1:9" x14ac:dyDescent="0.2">
      <c r="A7170" s="113" t="s">
        <v>10491</v>
      </c>
      <c r="D7170" s="113" t="s">
        <v>7181</v>
      </c>
      <c r="E7170" s="113">
        <f t="shared" ref="E7170:E7233" si="112">VALUE(D7170)</f>
        <v>33000101</v>
      </c>
      <c r="F7170" s="113" t="s">
        <v>11571</v>
      </c>
      <c r="G7170" s="113" t="s">
        <v>7182</v>
      </c>
      <c r="H7170" s="113" t="s">
        <v>6247</v>
      </c>
      <c r="I7170" s="113" t="s">
        <v>7183</v>
      </c>
    </row>
    <row r="7171" spans="1:9" x14ac:dyDescent="0.2">
      <c r="A7171" s="113" t="s">
        <v>10491</v>
      </c>
      <c r="D7171" s="113" t="s">
        <v>7184</v>
      </c>
      <c r="E7171" s="113">
        <f t="shared" si="112"/>
        <v>33000102</v>
      </c>
      <c r="F7171" s="113" t="s">
        <v>11571</v>
      </c>
      <c r="G7171" s="113" t="s">
        <v>7182</v>
      </c>
      <c r="H7171" s="113" t="s">
        <v>6247</v>
      </c>
      <c r="I7171" s="113" t="s">
        <v>7185</v>
      </c>
    </row>
    <row r="7172" spans="1:9" x14ac:dyDescent="0.2">
      <c r="A7172" s="113" t="s">
        <v>10491</v>
      </c>
      <c r="D7172" s="113" t="s">
        <v>7186</v>
      </c>
      <c r="E7172" s="113">
        <f t="shared" si="112"/>
        <v>33000103</v>
      </c>
      <c r="F7172" s="113" t="s">
        <v>11571</v>
      </c>
      <c r="G7172" s="113" t="s">
        <v>7182</v>
      </c>
      <c r="H7172" s="113" t="s">
        <v>6247</v>
      </c>
      <c r="I7172" s="113" t="s">
        <v>7187</v>
      </c>
    </row>
    <row r="7173" spans="1:9" x14ac:dyDescent="0.2">
      <c r="A7173" s="113" t="s">
        <v>10491</v>
      </c>
      <c r="D7173" s="113" t="s">
        <v>7188</v>
      </c>
      <c r="E7173" s="113">
        <f t="shared" si="112"/>
        <v>33000104</v>
      </c>
      <c r="F7173" s="113" t="s">
        <v>11571</v>
      </c>
      <c r="G7173" s="113" t="s">
        <v>7182</v>
      </c>
      <c r="H7173" s="113" t="s">
        <v>6247</v>
      </c>
      <c r="I7173" s="113" t="s">
        <v>7189</v>
      </c>
    </row>
    <row r="7174" spans="1:9" x14ac:dyDescent="0.2">
      <c r="A7174" s="113" t="s">
        <v>10491</v>
      </c>
      <c r="D7174" s="113" t="s">
        <v>7190</v>
      </c>
      <c r="E7174" s="113">
        <f t="shared" si="112"/>
        <v>33000105</v>
      </c>
      <c r="F7174" s="113" t="s">
        <v>11571</v>
      </c>
      <c r="G7174" s="113" t="s">
        <v>7182</v>
      </c>
      <c r="H7174" s="113" t="s">
        <v>6247</v>
      </c>
      <c r="I7174" s="113" t="s">
        <v>7191</v>
      </c>
    </row>
    <row r="7175" spans="1:9" x14ac:dyDescent="0.2">
      <c r="A7175" s="113" t="s">
        <v>10491</v>
      </c>
      <c r="D7175" s="113" t="s">
        <v>7192</v>
      </c>
      <c r="E7175" s="113">
        <f t="shared" si="112"/>
        <v>33000106</v>
      </c>
      <c r="F7175" s="113" t="s">
        <v>11571</v>
      </c>
      <c r="G7175" s="113" t="s">
        <v>7182</v>
      </c>
      <c r="H7175" s="113" t="s">
        <v>6247</v>
      </c>
      <c r="I7175" s="113" t="s">
        <v>14436</v>
      </c>
    </row>
    <row r="7176" spans="1:9" x14ac:dyDescent="0.2">
      <c r="A7176" s="113" t="s">
        <v>10491</v>
      </c>
      <c r="D7176" s="113" t="s">
        <v>7193</v>
      </c>
      <c r="E7176" s="113">
        <f t="shared" si="112"/>
        <v>33000198</v>
      </c>
      <c r="F7176" s="113" t="s">
        <v>11571</v>
      </c>
      <c r="G7176" s="113" t="s">
        <v>7182</v>
      </c>
      <c r="H7176" s="113" t="s">
        <v>6247</v>
      </c>
      <c r="I7176" s="113" t="s">
        <v>7789</v>
      </c>
    </row>
    <row r="7177" spans="1:9" x14ac:dyDescent="0.2">
      <c r="A7177" s="113" t="s">
        <v>10491</v>
      </c>
      <c r="D7177" s="113" t="s">
        <v>7194</v>
      </c>
      <c r="E7177" s="113">
        <f t="shared" si="112"/>
        <v>33000199</v>
      </c>
      <c r="F7177" s="113" t="s">
        <v>11571</v>
      </c>
      <c r="G7177" s="113" t="s">
        <v>7182</v>
      </c>
      <c r="H7177" s="113" t="s">
        <v>6247</v>
      </c>
      <c r="I7177" s="113" t="s">
        <v>7789</v>
      </c>
    </row>
    <row r="7178" spans="1:9" x14ac:dyDescent="0.2">
      <c r="A7178" s="113" t="s">
        <v>10491</v>
      </c>
      <c r="D7178" s="113" t="s">
        <v>7195</v>
      </c>
      <c r="E7178" s="113">
        <f t="shared" si="112"/>
        <v>33000201</v>
      </c>
      <c r="F7178" s="113" t="s">
        <v>11571</v>
      </c>
      <c r="G7178" s="113" t="s">
        <v>7182</v>
      </c>
      <c r="H7178" s="113" t="s">
        <v>7196</v>
      </c>
      <c r="I7178" s="113" t="s">
        <v>14415</v>
      </c>
    </row>
    <row r="7179" spans="1:9" x14ac:dyDescent="0.2">
      <c r="A7179" s="113" t="s">
        <v>10491</v>
      </c>
      <c r="D7179" s="113" t="s">
        <v>7197</v>
      </c>
      <c r="E7179" s="113">
        <f t="shared" si="112"/>
        <v>33000202</v>
      </c>
      <c r="F7179" s="113" t="s">
        <v>11571</v>
      </c>
      <c r="G7179" s="113" t="s">
        <v>7182</v>
      </c>
      <c r="H7179" s="113" t="s">
        <v>7196</v>
      </c>
      <c r="I7179" s="113" t="s">
        <v>7198</v>
      </c>
    </row>
    <row r="7180" spans="1:9" x14ac:dyDescent="0.2">
      <c r="A7180" s="113" t="s">
        <v>10491</v>
      </c>
      <c r="D7180" s="113" t="s">
        <v>7199</v>
      </c>
      <c r="E7180" s="113">
        <f t="shared" si="112"/>
        <v>33000203</v>
      </c>
      <c r="F7180" s="113" t="s">
        <v>11571</v>
      </c>
      <c r="G7180" s="113" t="s">
        <v>7182</v>
      </c>
      <c r="H7180" s="113" t="s">
        <v>7196</v>
      </c>
      <c r="I7180" s="113" t="s">
        <v>7200</v>
      </c>
    </row>
    <row r="7181" spans="1:9" x14ac:dyDescent="0.2">
      <c r="A7181" s="113" t="s">
        <v>10491</v>
      </c>
      <c r="D7181" s="113" t="s">
        <v>7201</v>
      </c>
      <c r="E7181" s="113">
        <f t="shared" si="112"/>
        <v>33000211</v>
      </c>
      <c r="F7181" s="113" t="s">
        <v>11571</v>
      </c>
      <c r="G7181" s="113" t="s">
        <v>7182</v>
      </c>
      <c r="H7181" s="113" t="s">
        <v>7196</v>
      </c>
      <c r="I7181" s="113" t="s">
        <v>7202</v>
      </c>
    </row>
    <row r="7182" spans="1:9" x14ac:dyDescent="0.2">
      <c r="A7182" s="113" t="s">
        <v>10491</v>
      </c>
      <c r="D7182" s="113" t="s">
        <v>7203</v>
      </c>
      <c r="E7182" s="113">
        <f t="shared" si="112"/>
        <v>33000212</v>
      </c>
      <c r="F7182" s="113" t="s">
        <v>11571</v>
      </c>
      <c r="G7182" s="113" t="s">
        <v>7182</v>
      </c>
      <c r="H7182" s="113" t="s">
        <v>7196</v>
      </c>
      <c r="I7182" s="113" t="s">
        <v>7204</v>
      </c>
    </row>
    <row r="7183" spans="1:9" x14ac:dyDescent="0.2">
      <c r="A7183" s="113" t="s">
        <v>10491</v>
      </c>
      <c r="D7183" s="113" t="s">
        <v>7205</v>
      </c>
      <c r="E7183" s="113">
        <f t="shared" si="112"/>
        <v>33000213</v>
      </c>
      <c r="F7183" s="113" t="s">
        <v>11571</v>
      </c>
      <c r="G7183" s="113" t="s">
        <v>7182</v>
      </c>
      <c r="H7183" s="113" t="s">
        <v>7196</v>
      </c>
      <c r="I7183" s="113" t="s">
        <v>7206</v>
      </c>
    </row>
    <row r="7184" spans="1:9" x14ac:dyDescent="0.2">
      <c r="A7184" s="113" t="s">
        <v>10491</v>
      </c>
      <c r="D7184" s="113" t="s">
        <v>7207</v>
      </c>
      <c r="E7184" s="113">
        <f t="shared" si="112"/>
        <v>33000214</v>
      </c>
      <c r="F7184" s="113" t="s">
        <v>11571</v>
      </c>
      <c r="G7184" s="113" t="s">
        <v>7182</v>
      </c>
      <c r="H7184" s="113" t="s">
        <v>7196</v>
      </c>
      <c r="I7184" s="113" t="s">
        <v>7208</v>
      </c>
    </row>
    <row r="7185" spans="1:9" x14ac:dyDescent="0.2">
      <c r="A7185" s="113" t="s">
        <v>10491</v>
      </c>
      <c r="D7185" s="113" t="s">
        <v>7209</v>
      </c>
      <c r="E7185" s="113">
        <f t="shared" si="112"/>
        <v>33000297</v>
      </c>
      <c r="F7185" s="113" t="s">
        <v>11571</v>
      </c>
      <c r="G7185" s="113" t="s">
        <v>7182</v>
      </c>
      <c r="H7185" s="113" t="s">
        <v>7196</v>
      </c>
      <c r="I7185" s="113" t="s">
        <v>7789</v>
      </c>
    </row>
    <row r="7186" spans="1:9" x14ac:dyDescent="0.2">
      <c r="A7186" s="113" t="s">
        <v>10491</v>
      </c>
      <c r="D7186" s="113" t="s">
        <v>7210</v>
      </c>
      <c r="E7186" s="113">
        <f t="shared" si="112"/>
        <v>33000298</v>
      </c>
      <c r="F7186" s="113" t="s">
        <v>11571</v>
      </c>
      <c r="G7186" s="113" t="s">
        <v>7182</v>
      </c>
      <c r="H7186" s="113" t="s">
        <v>7196</v>
      </c>
      <c r="I7186" s="113" t="s">
        <v>7789</v>
      </c>
    </row>
    <row r="7187" spans="1:9" x14ac:dyDescent="0.2">
      <c r="A7187" s="113" t="s">
        <v>10491</v>
      </c>
      <c r="D7187" s="113" t="s">
        <v>7211</v>
      </c>
      <c r="E7187" s="113">
        <f t="shared" si="112"/>
        <v>33000299</v>
      </c>
      <c r="F7187" s="113" t="s">
        <v>11571</v>
      </c>
      <c r="G7187" s="113" t="s">
        <v>7182</v>
      </c>
      <c r="H7187" s="113" t="s">
        <v>7196</v>
      </c>
      <c r="I7187" s="113" t="s">
        <v>7789</v>
      </c>
    </row>
    <row r="7188" spans="1:9" x14ac:dyDescent="0.2">
      <c r="A7188" s="113" t="s">
        <v>10491</v>
      </c>
      <c r="D7188" s="113" t="s">
        <v>7212</v>
      </c>
      <c r="E7188" s="113">
        <f t="shared" si="112"/>
        <v>33000301</v>
      </c>
      <c r="F7188" s="113" t="s">
        <v>11571</v>
      </c>
      <c r="G7188" s="113" t="s">
        <v>7182</v>
      </c>
      <c r="H7188" s="113" t="s">
        <v>7213</v>
      </c>
      <c r="I7188" s="113" t="s">
        <v>7214</v>
      </c>
    </row>
    <row r="7189" spans="1:9" x14ac:dyDescent="0.2">
      <c r="A7189" s="113" t="s">
        <v>10491</v>
      </c>
      <c r="D7189" s="113" t="s">
        <v>7215</v>
      </c>
      <c r="E7189" s="113">
        <f t="shared" si="112"/>
        <v>33000302</v>
      </c>
      <c r="F7189" s="113" t="s">
        <v>11571</v>
      </c>
      <c r="G7189" s="113" t="s">
        <v>7182</v>
      </c>
      <c r="H7189" s="113" t="s">
        <v>7213</v>
      </c>
      <c r="I7189" s="113" t="s">
        <v>7216</v>
      </c>
    </row>
    <row r="7190" spans="1:9" x14ac:dyDescent="0.2">
      <c r="A7190" s="113" t="s">
        <v>10491</v>
      </c>
      <c r="D7190" s="113" t="s">
        <v>7217</v>
      </c>
      <c r="E7190" s="113">
        <f t="shared" si="112"/>
        <v>33000303</v>
      </c>
      <c r="F7190" s="113" t="s">
        <v>11571</v>
      </c>
      <c r="G7190" s="113" t="s">
        <v>7182</v>
      </c>
      <c r="H7190" s="113" t="s">
        <v>7213</v>
      </c>
      <c r="I7190" s="113" t="s">
        <v>7218</v>
      </c>
    </row>
    <row r="7191" spans="1:9" x14ac:dyDescent="0.2">
      <c r="A7191" s="113" t="s">
        <v>10491</v>
      </c>
      <c r="D7191" s="113" t="s">
        <v>7219</v>
      </c>
      <c r="E7191" s="113">
        <f t="shared" si="112"/>
        <v>33000304</v>
      </c>
      <c r="F7191" s="113" t="s">
        <v>11571</v>
      </c>
      <c r="G7191" s="113" t="s">
        <v>7182</v>
      </c>
      <c r="H7191" s="113" t="s">
        <v>7213</v>
      </c>
      <c r="I7191" s="113" t="s">
        <v>7220</v>
      </c>
    </row>
    <row r="7192" spans="1:9" x14ac:dyDescent="0.2">
      <c r="A7192" s="113" t="s">
        <v>10491</v>
      </c>
      <c r="D7192" s="113" t="s">
        <v>7221</v>
      </c>
      <c r="E7192" s="113">
        <f t="shared" si="112"/>
        <v>33000305</v>
      </c>
      <c r="F7192" s="113" t="s">
        <v>11571</v>
      </c>
      <c r="G7192" s="113" t="s">
        <v>7182</v>
      </c>
      <c r="H7192" s="113" t="s">
        <v>7213</v>
      </c>
      <c r="I7192" s="113" t="s">
        <v>7222</v>
      </c>
    </row>
    <row r="7193" spans="1:9" x14ac:dyDescent="0.2">
      <c r="A7193" s="113" t="s">
        <v>10491</v>
      </c>
      <c r="D7193" s="113" t="s">
        <v>7223</v>
      </c>
      <c r="E7193" s="113">
        <f t="shared" si="112"/>
        <v>33000306</v>
      </c>
      <c r="F7193" s="113" t="s">
        <v>11571</v>
      </c>
      <c r="G7193" s="113" t="s">
        <v>7182</v>
      </c>
      <c r="H7193" s="113" t="s">
        <v>7213</v>
      </c>
      <c r="I7193" s="113" t="s">
        <v>7224</v>
      </c>
    </row>
    <row r="7194" spans="1:9" x14ac:dyDescent="0.2">
      <c r="A7194" s="113" t="s">
        <v>10491</v>
      </c>
      <c r="D7194" s="113" t="s">
        <v>7225</v>
      </c>
      <c r="E7194" s="113">
        <f t="shared" si="112"/>
        <v>33000307</v>
      </c>
      <c r="F7194" s="113" t="s">
        <v>11571</v>
      </c>
      <c r="G7194" s="113" t="s">
        <v>7182</v>
      </c>
      <c r="H7194" s="113" t="s">
        <v>7213</v>
      </c>
      <c r="I7194" s="113" t="s">
        <v>14436</v>
      </c>
    </row>
    <row r="7195" spans="1:9" x14ac:dyDescent="0.2">
      <c r="A7195" s="113" t="s">
        <v>10491</v>
      </c>
      <c r="D7195" s="113" t="s">
        <v>7226</v>
      </c>
      <c r="E7195" s="113">
        <f t="shared" si="112"/>
        <v>33000399</v>
      </c>
      <c r="F7195" s="113" t="s">
        <v>11571</v>
      </c>
      <c r="G7195" s="113" t="s">
        <v>7182</v>
      </c>
      <c r="H7195" s="113" t="s">
        <v>7213</v>
      </c>
      <c r="I7195" s="113" t="s">
        <v>7789</v>
      </c>
    </row>
    <row r="7196" spans="1:9" x14ac:dyDescent="0.2">
      <c r="A7196" s="113" t="s">
        <v>10491</v>
      </c>
      <c r="D7196" s="113" t="s">
        <v>7227</v>
      </c>
      <c r="E7196" s="113">
        <f t="shared" si="112"/>
        <v>33000499</v>
      </c>
      <c r="F7196" s="113" t="s">
        <v>11571</v>
      </c>
      <c r="G7196" s="113" t="s">
        <v>7182</v>
      </c>
      <c r="H7196" s="113" t="s">
        <v>7228</v>
      </c>
      <c r="I7196" s="113" t="s">
        <v>7789</v>
      </c>
    </row>
    <row r="7197" spans="1:9" x14ac:dyDescent="0.2">
      <c r="A7197" s="113" t="s">
        <v>10491</v>
      </c>
      <c r="D7197" s="113" t="s">
        <v>7229</v>
      </c>
      <c r="E7197" s="113">
        <f t="shared" si="112"/>
        <v>33000599</v>
      </c>
      <c r="F7197" s="113" t="s">
        <v>11571</v>
      </c>
      <c r="G7197" s="113" t="s">
        <v>7182</v>
      </c>
      <c r="H7197" s="113" t="s">
        <v>7228</v>
      </c>
      <c r="I7197" s="113" t="s">
        <v>7789</v>
      </c>
    </row>
    <row r="7198" spans="1:9" x14ac:dyDescent="0.2">
      <c r="A7198" s="113" t="s">
        <v>10491</v>
      </c>
      <c r="D7198" s="113" t="s">
        <v>7230</v>
      </c>
      <c r="E7198" s="113">
        <f t="shared" si="112"/>
        <v>33088801</v>
      </c>
      <c r="F7198" s="113" t="s">
        <v>11571</v>
      </c>
      <c r="G7198" s="113" t="s">
        <v>7182</v>
      </c>
      <c r="H7198" s="113" t="s">
        <v>11022</v>
      </c>
      <c r="I7198" s="113" t="s">
        <v>7493</v>
      </c>
    </row>
    <row r="7199" spans="1:9" x14ac:dyDescent="0.2">
      <c r="A7199" s="113" t="s">
        <v>10491</v>
      </c>
      <c r="D7199" s="113" t="s">
        <v>7231</v>
      </c>
      <c r="E7199" s="113">
        <f t="shared" si="112"/>
        <v>33088802</v>
      </c>
      <c r="F7199" s="113" t="s">
        <v>11571</v>
      </c>
      <c r="G7199" s="113" t="s">
        <v>7182</v>
      </c>
      <c r="H7199" s="113" t="s">
        <v>11022</v>
      </c>
      <c r="I7199" s="113" t="s">
        <v>7493</v>
      </c>
    </row>
    <row r="7200" spans="1:9" x14ac:dyDescent="0.2">
      <c r="A7200" s="113" t="s">
        <v>10491</v>
      </c>
      <c r="D7200" s="113" t="s">
        <v>7232</v>
      </c>
      <c r="E7200" s="113">
        <f t="shared" si="112"/>
        <v>33088803</v>
      </c>
      <c r="F7200" s="113" t="s">
        <v>11571</v>
      </c>
      <c r="G7200" s="113" t="s">
        <v>7182</v>
      </c>
      <c r="H7200" s="113" t="s">
        <v>11022</v>
      </c>
      <c r="I7200" s="113" t="s">
        <v>7493</v>
      </c>
    </row>
    <row r="7201" spans="1:9" x14ac:dyDescent="0.2">
      <c r="A7201" s="113" t="s">
        <v>10491</v>
      </c>
      <c r="D7201" s="113" t="s">
        <v>7233</v>
      </c>
      <c r="E7201" s="113">
        <f t="shared" si="112"/>
        <v>33088804</v>
      </c>
      <c r="F7201" s="113" t="s">
        <v>11571</v>
      </c>
      <c r="G7201" s="113" t="s">
        <v>7182</v>
      </c>
      <c r="H7201" s="113" t="s">
        <v>11022</v>
      </c>
      <c r="I7201" s="113" t="s">
        <v>7493</v>
      </c>
    </row>
    <row r="7202" spans="1:9" x14ac:dyDescent="0.2">
      <c r="A7202" s="113" t="s">
        <v>10491</v>
      </c>
      <c r="D7202" s="113" t="s">
        <v>7234</v>
      </c>
      <c r="E7202" s="113">
        <f t="shared" si="112"/>
        <v>33088805</v>
      </c>
      <c r="F7202" s="113" t="s">
        <v>11571</v>
      </c>
      <c r="G7202" s="113" t="s">
        <v>7182</v>
      </c>
      <c r="H7202" s="113" t="s">
        <v>11022</v>
      </c>
      <c r="I7202" s="113" t="s">
        <v>7493</v>
      </c>
    </row>
    <row r="7203" spans="1:9" x14ac:dyDescent="0.2">
      <c r="A7203" s="113" t="s">
        <v>10491</v>
      </c>
      <c r="D7203" s="113" t="s">
        <v>7235</v>
      </c>
      <c r="E7203" s="113">
        <f t="shared" si="112"/>
        <v>36000101</v>
      </c>
      <c r="F7203" s="113" t="s">
        <v>11571</v>
      </c>
      <c r="G7203" s="113" t="s">
        <v>7236</v>
      </c>
      <c r="H7203" s="113" t="s">
        <v>7237</v>
      </c>
      <c r="I7203" s="113" t="s">
        <v>7238</v>
      </c>
    </row>
    <row r="7204" spans="1:9" x14ac:dyDescent="0.2">
      <c r="A7204" s="113" t="s">
        <v>10491</v>
      </c>
      <c r="D7204" s="113" t="s">
        <v>7239</v>
      </c>
      <c r="E7204" s="113">
        <f t="shared" si="112"/>
        <v>38500101</v>
      </c>
      <c r="F7204" s="113" t="s">
        <v>11571</v>
      </c>
      <c r="G7204" s="113" t="s">
        <v>16655</v>
      </c>
      <c r="H7204" s="113" t="s">
        <v>10179</v>
      </c>
      <c r="I7204" s="113" t="s">
        <v>10180</v>
      </c>
    </row>
    <row r="7205" spans="1:9" x14ac:dyDescent="0.2">
      <c r="A7205" s="113" t="s">
        <v>10491</v>
      </c>
      <c r="D7205" s="113" t="s">
        <v>10181</v>
      </c>
      <c r="E7205" s="113">
        <f t="shared" si="112"/>
        <v>38500102</v>
      </c>
      <c r="F7205" s="113" t="s">
        <v>11571</v>
      </c>
      <c r="G7205" s="113" t="s">
        <v>16655</v>
      </c>
      <c r="H7205" s="113" t="s">
        <v>10179</v>
      </c>
      <c r="I7205" s="113" t="s">
        <v>10182</v>
      </c>
    </row>
    <row r="7206" spans="1:9" x14ac:dyDescent="0.2">
      <c r="A7206" s="113" t="s">
        <v>10491</v>
      </c>
      <c r="D7206" s="113" t="s">
        <v>10183</v>
      </c>
      <c r="E7206" s="113">
        <f t="shared" si="112"/>
        <v>38500110</v>
      </c>
      <c r="F7206" s="113" t="s">
        <v>11571</v>
      </c>
      <c r="G7206" s="113" t="s">
        <v>16655</v>
      </c>
      <c r="H7206" s="113" t="s">
        <v>10179</v>
      </c>
      <c r="I7206" s="113" t="s">
        <v>8460</v>
      </c>
    </row>
    <row r="7207" spans="1:9" x14ac:dyDescent="0.2">
      <c r="A7207" s="113" t="s">
        <v>10491</v>
      </c>
      <c r="D7207" s="113" t="s">
        <v>10184</v>
      </c>
      <c r="E7207" s="113">
        <f t="shared" si="112"/>
        <v>39000189</v>
      </c>
      <c r="F7207" s="113" t="s">
        <v>11571</v>
      </c>
      <c r="G7207" s="113" t="s">
        <v>13362</v>
      </c>
      <c r="H7207" s="113" t="s">
        <v>13338</v>
      </c>
      <c r="I7207" s="113" t="s">
        <v>14415</v>
      </c>
    </row>
    <row r="7208" spans="1:9" x14ac:dyDescent="0.2">
      <c r="A7208" s="113" t="s">
        <v>10491</v>
      </c>
      <c r="D7208" s="113" t="s">
        <v>10185</v>
      </c>
      <c r="E7208" s="113">
        <f t="shared" si="112"/>
        <v>39000199</v>
      </c>
      <c r="F7208" s="113" t="s">
        <v>11571</v>
      </c>
      <c r="G7208" s="113" t="s">
        <v>13362</v>
      </c>
      <c r="H7208" s="113" t="s">
        <v>13338</v>
      </c>
      <c r="I7208" s="113" t="s">
        <v>14415</v>
      </c>
    </row>
    <row r="7209" spans="1:9" x14ac:dyDescent="0.2">
      <c r="A7209" s="113" t="s">
        <v>10491</v>
      </c>
      <c r="D7209" s="113" t="s">
        <v>10186</v>
      </c>
      <c r="E7209" s="113">
        <f t="shared" si="112"/>
        <v>39000201</v>
      </c>
      <c r="F7209" s="113" t="s">
        <v>11571</v>
      </c>
      <c r="G7209" s="113" t="s">
        <v>13362</v>
      </c>
      <c r="H7209" s="113" t="s">
        <v>10187</v>
      </c>
      <c r="I7209" s="113" t="s">
        <v>10188</v>
      </c>
    </row>
    <row r="7210" spans="1:9" x14ac:dyDescent="0.2">
      <c r="A7210" s="113" t="s">
        <v>10491</v>
      </c>
      <c r="D7210" s="113" t="s">
        <v>10189</v>
      </c>
      <c r="E7210" s="113">
        <f t="shared" si="112"/>
        <v>39000203</v>
      </c>
      <c r="F7210" s="113" t="s">
        <v>11571</v>
      </c>
      <c r="G7210" s="113" t="s">
        <v>13362</v>
      </c>
      <c r="H7210" s="113" t="s">
        <v>10187</v>
      </c>
      <c r="I7210" s="113" t="s">
        <v>10190</v>
      </c>
    </row>
    <row r="7211" spans="1:9" x14ac:dyDescent="0.2">
      <c r="A7211" s="113" t="s">
        <v>10491</v>
      </c>
      <c r="D7211" s="113" t="s">
        <v>10191</v>
      </c>
      <c r="E7211" s="113">
        <f t="shared" si="112"/>
        <v>39000288</v>
      </c>
      <c r="F7211" s="113" t="s">
        <v>11571</v>
      </c>
      <c r="G7211" s="113" t="s">
        <v>13362</v>
      </c>
      <c r="H7211" s="113" t="s">
        <v>10187</v>
      </c>
      <c r="I7211" s="113" t="s">
        <v>10192</v>
      </c>
    </row>
    <row r="7212" spans="1:9" x14ac:dyDescent="0.2">
      <c r="A7212" s="113" t="s">
        <v>10491</v>
      </c>
      <c r="D7212" s="113" t="s">
        <v>10193</v>
      </c>
      <c r="E7212" s="113">
        <f t="shared" si="112"/>
        <v>39000289</v>
      </c>
      <c r="F7212" s="113" t="s">
        <v>11571</v>
      </c>
      <c r="G7212" s="113" t="s">
        <v>13362</v>
      </c>
      <c r="H7212" s="113" t="s">
        <v>10187</v>
      </c>
      <c r="I7212" s="113" t="s">
        <v>10194</v>
      </c>
    </row>
    <row r="7213" spans="1:9" x14ac:dyDescent="0.2">
      <c r="A7213" s="113" t="s">
        <v>10491</v>
      </c>
      <c r="D7213" s="113" t="s">
        <v>10195</v>
      </c>
      <c r="E7213" s="113">
        <f t="shared" si="112"/>
        <v>39000299</v>
      </c>
      <c r="F7213" s="113" t="s">
        <v>11571</v>
      </c>
      <c r="G7213" s="113" t="s">
        <v>13362</v>
      </c>
      <c r="H7213" s="113" t="s">
        <v>10187</v>
      </c>
      <c r="I7213" s="113" t="s">
        <v>10194</v>
      </c>
    </row>
    <row r="7214" spans="1:9" x14ac:dyDescent="0.2">
      <c r="A7214" s="113" t="s">
        <v>10491</v>
      </c>
      <c r="D7214" s="113" t="s">
        <v>10196</v>
      </c>
      <c r="E7214" s="113">
        <f t="shared" si="112"/>
        <v>39000389</v>
      </c>
      <c r="F7214" s="113" t="s">
        <v>11571</v>
      </c>
      <c r="G7214" s="113" t="s">
        <v>13362</v>
      </c>
      <c r="H7214" s="113" t="s">
        <v>16233</v>
      </c>
      <c r="I7214" s="113" t="s">
        <v>14415</v>
      </c>
    </row>
    <row r="7215" spans="1:9" x14ac:dyDescent="0.2">
      <c r="A7215" s="113" t="s">
        <v>10491</v>
      </c>
      <c r="D7215" s="113" t="s">
        <v>10197</v>
      </c>
      <c r="E7215" s="113">
        <f t="shared" si="112"/>
        <v>39000399</v>
      </c>
      <c r="F7215" s="113" t="s">
        <v>11571</v>
      </c>
      <c r="G7215" s="113" t="s">
        <v>13362</v>
      </c>
      <c r="H7215" s="113" t="s">
        <v>16233</v>
      </c>
      <c r="I7215" s="113" t="s">
        <v>14415</v>
      </c>
    </row>
    <row r="7216" spans="1:9" x14ac:dyDescent="0.2">
      <c r="A7216" s="113" t="s">
        <v>10491</v>
      </c>
      <c r="D7216" s="113" t="s">
        <v>10198</v>
      </c>
      <c r="E7216" s="113">
        <f t="shared" si="112"/>
        <v>39000402</v>
      </c>
      <c r="F7216" s="113" t="s">
        <v>11571</v>
      </c>
      <c r="G7216" s="113" t="s">
        <v>13362</v>
      </c>
      <c r="H7216" s="113" t="s">
        <v>16133</v>
      </c>
      <c r="I7216" s="113" t="s">
        <v>10199</v>
      </c>
    </row>
    <row r="7217" spans="1:12" x14ac:dyDescent="0.2">
      <c r="A7217" s="113" t="s">
        <v>10491</v>
      </c>
      <c r="D7217" s="113" t="s">
        <v>10200</v>
      </c>
      <c r="E7217" s="113">
        <f t="shared" si="112"/>
        <v>39000403</v>
      </c>
      <c r="F7217" s="113" t="s">
        <v>11571</v>
      </c>
      <c r="G7217" s="113" t="s">
        <v>13362</v>
      </c>
      <c r="H7217" s="113" t="s">
        <v>16133</v>
      </c>
      <c r="I7217" s="113" t="s">
        <v>5716</v>
      </c>
    </row>
    <row r="7218" spans="1:12" x14ac:dyDescent="0.2">
      <c r="A7218" s="113" t="s">
        <v>10491</v>
      </c>
      <c r="D7218" s="113" t="s">
        <v>10201</v>
      </c>
      <c r="E7218" s="113">
        <f t="shared" si="112"/>
        <v>39000489</v>
      </c>
      <c r="F7218" s="113" t="s">
        <v>11571</v>
      </c>
      <c r="G7218" s="113" t="s">
        <v>13362</v>
      </c>
      <c r="H7218" s="113" t="s">
        <v>16133</v>
      </c>
      <c r="I7218" s="113" t="s">
        <v>14415</v>
      </c>
    </row>
    <row r="7219" spans="1:12" x14ac:dyDescent="0.2">
      <c r="A7219" s="113" t="s">
        <v>10491</v>
      </c>
      <c r="D7219" s="113" t="s">
        <v>10202</v>
      </c>
      <c r="E7219" s="113">
        <f t="shared" si="112"/>
        <v>39000499</v>
      </c>
      <c r="F7219" s="113" t="s">
        <v>11571</v>
      </c>
      <c r="G7219" s="113" t="s">
        <v>13362</v>
      </c>
      <c r="H7219" s="113" t="s">
        <v>16133</v>
      </c>
      <c r="I7219" s="113" t="s">
        <v>14415</v>
      </c>
    </row>
    <row r="7220" spans="1:12" x14ac:dyDescent="0.2">
      <c r="A7220" s="113" t="s">
        <v>10491</v>
      </c>
      <c r="D7220" s="113" t="s">
        <v>10203</v>
      </c>
      <c r="E7220" s="113">
        <f t="shared" si="112"/>
        <v>39000501</v>
      </c>
      <c r="F7220" s="113" t="s">
        <v>11571</v>
      </c>
      <c r="G7220" s="113" t="s">
        <v>13362</v>
      </c>
      <c r="H7220" s="113" t="s">
        <v>16126</v>
      </c>
      <c r="I7220" s="113" t="s">
        <v>10204</v>
      </c>
    </row>
    <row r="7221" spans="1:12" x14ac:dyDescent="0.2">
      <c r="A7221" s="113" t="s">
        <v>10491</v>
      </c>
      <c r="D7221" s="113" t="s">
        <v>10205</v>
      </c>
      <c r="E7221" s="113">
        <f t="shared" si="112"/>
        <v>39000502</v>
      </c>
      <c r="F7221" s="113" t="s">
        <v>11571</v>
      </c>
      <c r="G7221" s="113" t="s">
        <v>13362</v>
      </c>
      <c r="H7221" s="113" t="s">
        <v>16126</v>
      </c>
      <c r="I7221" s="113" t="s">
        <v>10199</v>
      </c>
    </row>
    <row r="7222" spans="1:12" x14ac:dyDescent="0.2">
      <c r="A7222" s="113" t="s">
        <v>10491</v>
      </c>
      <c r="D7222" s="113" t="s">
        <v>10206</v>
      </c>
      <c r="E7222" s="113">
        <f t="shared" si="112"/>
        <v>39000503</v>
      </c>
      <c r="F7222" s="113" t="s">
        <v>11571</v>
      </c>
      <c r="G7222" s="113" t="s">
        <v>13362</v>
      </c>
      <c r="H7222" s="113" t="s">
        <v>16126</v>
      </c>
      <c r="I7222" s="113" t="s">
        <v>5716</v>
      </c>
    </row>
    <row r="7223" spans="1:12" x14ac:dyDescent="0.2">
      <c r="A7223" s="113" t="s">
        <v>10491</v>
      </c>
      <c r="B7223" s="116" t="s">
        <v>10411</v>
      </c>
      <c r="C7223" s="113" t="s">
        <v>10207</v>
      </c>
      <c r="D7223" s="113" t="s">
        <v>10208</v>
      </c>
      <c r="E7223" s="113">
        <f t="shared" si="112"/>
        <v>39000589</v>
      </c>
      <c r="F7223" s="113" t="s">
        <v>11571</v>
      </c>
      <c r="G7223" s="113" t="s">
        <v>13362</v>
      </c>
      <c r="H7223" s="113" t="s">
        <v>16126</v>
      </c>
      <c r="I7223" s="113" t="s">
        <v>14415</v>
      </c>
    </row>
    <row r="7224" spans="1:12" x14ac:dyDescent="0.2">
      <c r="A7224" s="113" t="s">
        <v>10491</v>
      </c>
      <c r="D7224" s="113" t="s">
        <v>10209</v>
      </c>
      <c r="E7224" s="113">
        <f t="shared" si="112"/>
        <v>39000598</v>
      </c>
      <c r="F7224" s="113" t="s">
        <v>11571</v>
      </c>
      <c r="G7224" s="113" t="s">
        <v>13362</v>
      </c>
      <c r="H7224" s="113" t="s">
        <v>16126</v>
      </c>
      <c r="I7224" s="113" t="s">
        <v>10210</v>
      </c>
      <c r="K7224" s="115"/>
      <c r="L7224" s="113"/>
    </row>
    <row r="7225" spans="1:12" x14ac:dyDescent="0.2">
      <c r="A7225" s="113" t="s">
        <v>10491</v>
      </c>
      <c r="D7225" s="113" t="s">
        <v>10207</v>
      </c>
      <c r="E7225" s="113">
        <f t="shared" si="112"/>
        <v>39000599</v>
      </c>
      <c r="F7225" s="113" t="s">
        <v>11571</v>
      </c>
      <c r="G7225" s="113" t="s">
        <v>13362</v>
      </c>
      <c r="H7225" s="113" t="s">
        <v>16126</v>
      </c>
      <c r="I7225" s="113" t="s">
        <v>14415</v>
      </c>
    </row>
    <row r="7226" spans="1:12" x14ac:dyDescent="0.2">
      <c r="A7226" s="113" t="s">
        <v>10491</v>
      </c>
      <c r="D7226" s="113" t="s">
        <v>10211</v>
      </c>
      <c r="E7226" s="113">
        <f t="shared" si="112"/>
        <v>39000602</v>
      </c>
      <c r="F7226" s="113" t="s">
        <v>11571</v>
      </c>
      <c r="G7226" s="113" t="s">
        <v>13362</v>
      </c>
      <c r="H7226" s="113" t="s">
        <v>16135</v>
      </c>
      <c r="I7226" s="113" t="s">
        <v>10199</v>
      </c>
    </row>
    <row r="7227" spans="1:12" x14ac:dyDescent="0.2">
      <c r="A7227" s="113" t="s">
        <v>10491</v>
      </c>
      <c r="D7227" s="113" t="s">
        <v>10212</v>
      </c>
      <c r="E7227" s="113">
        <f t="shared" si="112"/>
        <v>39000603</v>
      </c>
      <c r="F7227" s="113" t="s">
        <v>11571</v>
      </c>
      <c r="G7227" s="113" t="s">
        <v>13362</v>
      </c>
      <c r="H7227" s="113" t="s">
        <v>16135</v>
      </c>
      <c r="I7227" s="113" t="s">
        <v>5716</v>
      </c>
    </row>
    <row r="7228" spans="1:12" x14ac:dyDescent="0.2">
      <c r="A7228" s="113" t="s">
        <v>10491</v>
      </c>
      <c r="D7228" s="113" t="s">
        <v>4491</v>
      </c>
      <c r="E7228" s="113">
        <f t="shared" si="112"/>
        <v>39000605</v>
      </c>
      <c r="F7228" s="113" t="s">
        <v>11571</v>
      </c>
      <c r="G7228" s="113" t="s">
        <v>13362</v>
      </c>
      <c r="H7228" s="113" t="s">
        <v>16135</v>
      </c>
      <c r="I7228" s="113" t="s">
        <v>4492</v>
      </c>
    </row>
    <row r="7229" spans="1:12" x14ac:dyDescent="0.2">
      <c r="A7229" s="113" t="s">
        <v>10491</v>
      </c>
      <c r="D7229" s="113" t="s">
        <v>4493</v>
      </c>
      <c r="E7229" s="113">
        <f t="shared" si="112"/>
        <v>39000689</v>
      </c>
      <c r="F7229" s="113" t="s">
        <v>11571</v>
      </c>
      <c r="G7229" s="113" t="s">
        <v>13362</v>
      </c>
      <c r="H7229" s="113" t="s">
        <v>16135</v>
      </c>
      <c r="I7229" s="113" t="s">
        <v>14415</v>
      </c>
    </row>
    <row r="7230" spans="1:12" x14ac:dyDescent="0.2">
      <c r="A7230" s="113" t="s">
        <v>10491</v>
      </c>
      <c r="D7230" s="113" t="s">
        <v>4517</v>
      </c>
      <c r="E7230" s="113">
        <f t="shared" si="112"/>
        <v>39000699</v>
      </c>
      <c r="F7230" s="113" t="s">
        <v>11571</v>
      </c>
      <c r="G7230" s="113" t="s">
        <v>13362</v>
      </c>
      <c r="H7230" s="113" t="s">
        <v>16135</v>
      </c>
      <c r="I7230" s="113" t="s">
        <v>14415</v>
      </c>
    </row>
    <row r="7231" spans="1:12" x14ac:dyDescent="0.2">
      <c r="A7231" s="113" t="s">
        <v>10491</v>
      </c>
      <c r="D7231" s="113" t="s">
        <v>4518</v>
      </c>
      <c r="E7231" s="113">
        <f t="shared" si="112"/>
        <v>39000701</v>
      </c>
      <c r="F7231" s="113" t="s">
        <v>11571</v>
      </c>
      <c r="G7231" s="113" t="s">
        <v>13362</v>
      </c>
      <c r="H7231" s="113" t="s">
        <v>16146</v>
      </c>
      <c r="I7231" s="113" t="s">
        <v>4519</v>
      </c>
    </row>
    <row r="7232" spans="1:12" x14ac:dyDescent="0.2">
      <c r="A7232" s="113" t="s">
        <v>10491</v>
      </c>
      <c r="D7232" s="113" t="s">
        <v>4520</v>
      </c>
      <c r="E7232" s="113">
        <f t="shared" si="112"/>
        <v>39000702</v>
      </c>
      <c r="F7232" s="113" t="s">
        <v>11571</v>
      </c>
      <c r="G7232" s="113" t="s">
        <v>13362</v>
      </c>
      <c r="H7232" s="113" t="s">
        <v>16146</v>
      </c>
      <c r="I7232" s="113" t="s">
        <v>16279</v>
      </c>
    </row>
    <row r="7233" spans="1:9" x14ac:dyDescent="0.2">
      <c r="A7233" s="113" t="s">
        <v>10491</v>
      </c>
      <c r="D7233" s="113" t="s">
        <v>4521</v>
      </c>
      <c r="E7233" s="113">
        <f t="shared" si="112"/>
        <v>39000788</v>
      </c>
      <c r="F7233" s="113" t="s">
        <v>11571</v>
      </c>
      <c r="G7233" s="113" t="s">
        <v>13362</v>
      </c>
      <c r="H7233" s="113" t="s">
        <v>16146</v>
      </c>
      <c r="I7233" s="113" t="s">
        <v>14415</v>
      </c>
    </row>
    <row r="7234" spans="1:9" x14ac:dyDescent="0.2">
      <c r="A7234" s="113" t="s">
        <v>10491</v>
      </c>
      <c r="D7234" s="113" t="s">
        <v>4522</v>
      </c>
      <c r="E7234" s="113">
        <f t="shared" ref="E7234:E7297" si="113">VALUE(D7234)</f>
        <v>39000789</v>
      </c>
      <c r="F7234" s="113" t="s">
        <v>11571</v>
      </c>
      <c r="G7234" s="113" t="s">
        <v>13362</v>
      </c>
      <c r="H7234" s="113" t="s">
        <v>16146</v>
      </c>
      <c r="I7234" s="113" t="s">
        <v>16279</v>
      </c>
    </row>
    <row r="7235" spans="1:9" x14ac:dyDescent="0.2">
      <c r="A7235" s="113" t="s">
        <v>10491</v>
      </c>
      <c r="D7235" s="113" t="s">
        <v>4523</v>
      </c>
      <c r="E7235" s="113">
        <f t="shared" si="113"/>
        <v>39000797</v>
      </c>
      <c r="F7235" s="113" t="s">
        <v>11571</v>
      </c>
      <c r="G7235" s="113" t="s">
        <v>13362</v>
      </c>
      <c r="H7235" s="113" t="s">
        <v>16146</v>
      </c>
      <c r="I7235" s="113" t="s">
        <v>14415</v>
      </c>
    </row>
    <row r="7236" spans="1:9" x14ac:dyDescent="0.2">
      <c r="A7236" s="113" t="s">
        <v>10491</v>
      </c>
      <c r="D7236" s="113" t="s">
        <v>4524</v>
      </c>
      <c r="E7236" s="113">
        <f t="shared" si="113"/>
        <v>39000798</v>
      </c>
      <c r="F7236" s="113" t="s">
        <v>11571</v>
      </c>
      <c r="G7236" s="113" t="s">
        <v>13362</v>
      </c>
      <c r="H7236" s="113" t="s">
        <v>16146</v>
      </c>
      <c r="I7236" s="113" t="s">
        <v>14415</v>
      </c>
    </row>
    <row r="7237" spans="1:9" x14ac:dyDescent="0.2">
      <c r="A7237" s="113" t="s">
        <v>10491</v>
      </c>
      <c r="D7237" s="113" t="s">
        <v>4525</v>
      </c>
      <c r="E7237" s="113">
        <f t="shared" si="113"/>
        <v>39000799</v>
      </c>
      <c r="F7237" s="113" t="s">
        <v>11571</v>
      </c>
      <c r="G7237" s="113" t="s">
        <v>13362</v>
      </c>
      <c r="H7237" s="113" t="s">
        <v>16146</v>
      </c>
      <c r="I7237" s="113" t="s">
        <v>14415</v>
      </c>
    </row>
    <row r="7238" spans="1:9" x14ac:dyDescent="0.2">
      <c r="A7238" s="113" t="s">
        <v>10491</v>
      </c>
      <c r="D7238" s="113" t="s">
        <v>4526</v>
      </c>
      <c r="E7238" s="113">
        <f t="shared" si="113"/>
        <v>39000801</v>
      </c>
      <c r="F7238" s="113" t="s">
        <v>11571</v>
      </c>
      <c r="G7238" s="113" t="s">
        <v>13362</v>
      </c>
      <c r="H7238" s="113" t="s">
        <v>14725</v>
      </c>
      <c r="I7238" s="113" t="s">
        <v>4527</v>
      </c>
    </row>
    <row r="7239" spans="1:9" x14ac:dyDescent="0.2">
      <c r="A7239" s="113" t="s">
        <v>10491</v>
      </c>
      <c r="D7239" s="113" t="s">
        <v>4528</v>
      </c>
      <c r="E7239" s="113">
        <f t="shared" si="113"/>
        <v>39000889</v>
      </c>
      <c r="F7239" s="113" t="s">
        <v>11571</v>
      </c>
      <c r="G7239" s="113" t="s">
        <v>13362</v>
      </c>
      <c r="H7239" s="113" t="s">
        <v>14725</v>
      </c>
      <c r="I7239" s="113" t="s">
        <v>14415</v>
      </c>
    </row>
    <row r="7240" spans="1:9" x14ac:dyDescent="0.2">
      <c r="A7240" s="113" t="s">
        <v>10491</v>
      </c>
      <c r="D7240" s="113" t="s">
        <v>4529</v>
      </c>
      <c r="E7240" s="113">
        <f t="shared" si="113"/>
        <v>39000899</v>
      </c>
      <c r="F7240" s="113" t="s">
        <v>11571</v>
      </c>
      <c r="G7240" s="113" t="s">
        <v>13362</v>
      </c>
      <c r="H7240" s="113" t="s">
        <v>14725</v>
      </c>
      <c r="I7240" s="113" t="s">
        <v>4530</v>
      </c>
    </row>
    <row r="7241" spans="1:9" x14ac:dyDescent="0.2">
      <c r="A7241" s="113" t="s">
        <v>10491</v>
      </c>
      <c r="D7241" s="113" t="s">
        <v>4531</v>
      </c>
      <c r="E7241" s="113">
        <f t="shared" si="113"/>
        <v>39000989</v>
      </c>
      <c r="F7241" s="113" t="s">
        <v>11571</v>
      </c>
      <c r="G7241" s="113" t="s">
        <v>13362</v>
      </c>
      <c r="H7241" s="113" t="s">
        <v>16141</v>
      </c>
      <c r="I7241" s="113" t="s">
        <v>14415</v>
      </c>
    </row>
    <row r="7242" spans="1:9" x14ac:dyDescent="0.2">
      <c r="A7242" s="113" t="s">
        <v>10491</v>
      </c>
      <c r="D7242" s="113" t="s">
        <v>4532</v>
      </c>
      <c r="E7242" s="113">
        <f t="shared" si="113"/>
        <v>39000999</v>
      </c>
      <c r="F7242" s="113" t="s">
        <v>11571</v>
      </c>
      <c r="G7242" s="113" t="s">
        <v>13362</v>
      </c>
      <c r="H7242" s="113" t="s">
        <v>16141</v>
      </c>
      <c r="I7242" s="113" t="s">
        <v>4533</v>
      </c>
    </row>
    <row r="7243" spans="1:9" x14ac:dyDescent="0.2">
      <c r="A7243" s="113" t="s">
        <v>10491</v>
      </c>
      <c r="D7243" s="113" t="s">
        <v>4534</v>
      </c>
      <c r="E7243" s="113">
        <f t="shared" si="113"/>
        <v>39001089</v>
      </c>
      <c r="F7243" s="113" t="s">
        <v>11571</v>
      </c>
      <c r="G7243" s="113" t="s">
        <v>13362</v>
      </c>
      <c r="H7243" s="113" t="s">
        <v>2908</v>
      </c>
      <c r="I7243" s="113" t="s">
        <v>14415</v>
      </c>
    </row>
    <row r="7244" spans="1:9" x14ac:dyDescent="0.2">
      <c r="A7244" s="113" t="s">
        <v>10491</v>
      </c>
      <c r="D7244" s="113" t="s">
        <v>4535</v>
      </c>
      <c r="E7244" s="113">
        <f t="shared" si="113"/>
        <v>39001099</v>
      </c>
      <c r="F7244" s="113" t="s">
        <v>11571</v>
      </c>
      <c r="G7244" s="113" t="s">
        <v>13362</v>
      </c>
      <c r="H7244" s="113" t="s">
        <v>2908</v>
      </c>
      <c r="I7244" s="113" t="s">
        <v>14415</v>
      </c>
    </row>
    <row r="7245" spans="1:9" x14ac:dyDescent="0.2">
      <c r="A7245" s="113" t="s">
        <v>10491</v>
      </c>
      <c r="D7245" s="113" t="s">
        <v>4536</v>
      </c>
      <c r="E7245" s="113">
        <f t="shared" si="113"/>
        <v>39001289</v>
      </c>
      <c r="F7245" s="113" t="s">
        <v>11571</v>
      </c>
      <c r="G7245" s="113" t="s">
        <v>13362</v>
      </c>
      <c r="H7245" s="113" t="s">
        <v>13506</v>
      </c>
      <c r="I7245" s="113" t="s">
        <v>4537</v>
      </c>
    </row>
    <row r="7246" spans="1:9" x14ac:dyDescent="0.2">
      <c r="A7246" s="113" t="s">
        <v>10491</v>
      </c>
      <c r="D7246" s="113" t="s">
        <v>4538</v>
      </c>
      <c r="E7246" s="113">
        <f t="shared" si="113"/>
        <v>39001299</v>
      </c>
      <c r="F7246" s="113" t="s">
        <v>11571</v>
      </c>
      <c r="G7246" s="113" t="s">
        <v>13362</v>
      </c>
      <c r="H7246" s="113" t="s">
        <v>13506</v>
      </c>
      <c r="I7246" s="113" t="s">
        <v>14415</v>
      </c>
    </row>
    <row r="7247" spans="1:9" x14ac:dyDescent="0.2">
      <c r="A7247" s="113" t="s">
        <v>10491</v>
      </c>
      <c r="D7247" s="113" t="s">
        <v>4539</v>
      </c>
      <c r="E7247" s="113">
        <f t="shared" si="113"/>
        <v>39001385</v>
      </c>
      <c r="F7247" s="113" t="s">
        <v>11571</v>
      </c>
      <c r="G7247" s="113" t="s">
        <v>13362</v>
      </c>
      <c r="H7247" s="113" t="s">
        <v>13521</v>
      </c>
      <c r="I7247" s="113" t="s">
        <v>4540</v>
      </c>
    </row>
    <row r="7248" spans="1:9" x14ac:dyDescent="0.2">
      <c r="A7248" s="113" t="s">
        <v>10491</v>
      </c>
      <c r="D7248" s="113" t="s">
        <v>4541</v>
      </c>
      <c r="E7248" s="113">
        <f t="shared" si="113"/>
        <v>39001389</v>
      </c>
      <c r="F7248" s="113" t="s">
        <v>11571</v>
      </c>
      <c r="G7248" s="113" t="s">
        <v>13362</v>
      </c>
      <c r="H7248" s="113" t="s">
        <v>13521</v>
      </c>
      <c r="I7248" s="113" t="s">
        <v>14415</v>
      </c>
    </row>
    <row r="7249" spans="1:12" x14ac:dyDescent="0.2">
      <c r="A7249" s="113" t="s">
        <v>10491</v>
      </c>
      <c r="D7249" s="113" t="s">
        <v>4542</v>
      </c>
      <c r="E7249" s="113">
        <f t="shared" si="113"/>
        <v>39001399</v>
      </c>
      <c r="F7249" s="113" t="s">
        <v>11571</v>
      </c>
      <c r="G7249" s="113" t="s">
        <v>13362</v>
      </c>
      <c r="H7249" s="113" t="s">
        <v>13521</v>
      </c>
      <c r="I7249" s="113" t="s">
        <v>14415</v>
      </c>
    </row>
    <row r="7250" spans="1:12" x14ac:dyDescent="0.2">
      <c r="A7250" s="113" t="s">
        <v>10491</v>
      </c>
      <c r="D7250" s="113" t="s">
        <v>4543</v>
      </c>
      <c r="E7250" s="113">
        <f t="shared" si="113"/>
        <v>39090001</v>
      </c>
      <c r="F7250" s="113" t="s">
        <v>11571</v>
      </c>
      <c r="G7250" s="113" t="s">
        <v>13362</v>
      </c>
      <c r="H7250" s="113" t="s">
        <v>4544</v>
      </c>
      <c r="I7250" s="113" t="s">
        <v>4545</v>
      </c>
    </row>
    <row r="7251" spans="1:12" x14ac:dyDescent="0.2">
      <c r="A7251" s="113" t="s">
        <v>10491</v>
      </c>
      <c r="D7251" s="113" t="s">
        <v>4546</v>
      </c>
      <c r="E7251" s="113">
        <f t="shared" si="113"/>
        <v>39090002</v>
      </c>
      <c r="F7251" s="113" t="s">
        <v>11571</v>
      </c>
      <c r="G7251" s="113" t="s">
        <v>13362</v>
      </c>
      <c r="H7251" s="113" t="s">
        <v>4544</v>
      </c>
      <c r="I7251" s="113" t="s">
        <v>1826</v>
      </c>
    </row>
    <row r="7252" spans="1:12" x14ac:dyDescent="0.2">
      <c r="A7252" s="113" t="s">
        <v>10491</v>
      </c>
      <c r="D7252" s="113" t="s">
        <v>1827</v>
      </c>
      <c r="E7252" s="113">
        <f t="shared" si="113"/>
        <v>39090003</v>
      </c>
      <c r="F7252" s="113" t="s">
        <v>11571</v>
      </c>
      <c r="G7252" s="113" t="s">
        <v>13362</v>
      </c>
      <c r="H7252" s="113" t="s">
        <v>4544</v>
      </c>
      <c r="I7252" s="113" t="s">
        <v>1828</v>
      </c>
    </row>
    <row r="7253" spans="1:12" x14ac:dyDescent="0.2">
      <c r="A7253" s="113" t="s">
        <v>10491</v>
      </c>
      <c r="D7253" s="113" t="s">
        <v>1829</v>
      </c>
      <c r="E7253" s="113">
        <f t="shared" si="113"/>
        <v>39090004</v>
      </c>
      <c r="F7253" s="113" t="s">
        <v>11571</v>
      </c>
      <c r="G7253" s="113" t="s">
        <v>13362</v>
      </c>
      <c r="H7253" s="113" t="s">
        <v>4544</v>
      </c>
      <c r="I7253" s="113" t="s">
        <v>1830</v>
      </c>
    </row>
    <row r="7254" spans="1:12" x14ac:dyDescent="0.2">
      <c r="A7254" s="113" t="s">
        <v>10491</v>
      </c>
      <c r="D7254" s="113" t="s">
        <v>1831</v>
      </c>
      <c r="E7254" s="113">
        <f t="shared" si="113"/>
        <v>39090005</v>
      </c>
      <c r="F7254" s="113" t="s">
        <v>11571</v>
      </c>
      <c r="G7254" s="113" t="s">
        <v>13362</v>
      </c>
      <c r="H7254" s="113" t="s">
        <v>4544</v>
      </c>
      <c r="I7254" s="113" t="s">
        <v>1832</v>
      </c>
      <c r="K7254" s="115"/>
      <c r="L7254" s="113"/>
    </row>
    <row r="7255" spans="1:12" x14ac:dyDescent="0.2">
      <c r="A7255" s="113" t="s">
        <v>10491</v>
      </c>
      <c r="D7255" s="113" t="s">
        <v>1833</v>
      </c>
      <c r="E7255" s="113">
        <f t="shared" si="113"/>
        <v>39090006</v>
      </c>
      <c r="F7255" s="113" t="s">
        <v>11571</v>
      </c>
      <c r="G7255" s="113" t="s">
        <v>13362</v>
      </c>
      <c r="H7255" s="113" t="s">
        <v>4544</v>
      </c>
      <c r="I7255" s="113" t="s">
        <v>1834</v>
      </c>
      <c r="K7255" s="115"/>
      <c r="L7255" s="113"/>
    </row>
    <row r="7256" spans="1:12" x14ac:dyDescent="0.2">
      <c r="A7256" s="113" t="s">
        <v>10491</v>
      </c>
      <c r="D7256" s="113" t="s">
        <v>1835</v>
      </c>
      <c r="E7256" s="113">
        <f t="shared" si="113"/>
        <v>39090007</v>
      </c>
      <c r="F7256" s="113" t="s">
        <v>11571</v>
      </c>
      <c r="G7256" s="113" t="s">
        <v>13362</v>
      </c>
      <c r="H7256" s="113" t="s">
        <v>4544</v>
      </c>
      <c r="I7256" s="113" t="s">
        <v>1836</v>
      </c>
    </row>
    <row r="7257" spans="1:12" x14ac:dyDescent="0.2">
      <c r="A7257" s="113" t="s">
        <v>10491</v>
      </c>
      <c r="D7257" s="113" t="s">
        <v>1837</v>
      </c>
      <c r="E7257" s="113">
        <f t="shared" si="113"/>
        <v>39090008</v>
      </c>
      <c r="F7257" s="113" t="s">
        <v>11571</v>
      </c>
      <c r="G7257" s="113" t="s">
        <v>13362</v>
      </c>
      <c r="H7257" s="113" t="s">
        <v>4544</v>
      </c>
      <c r="I7257" s="113" t="s">
        <v>1838</v>
      </c>
    </row>
    <row r="7258" spans="1:12" x14ac:dyDescent="0.2">
      <c r="A7258" s="113" t="s">
        <v>10491</v>
      </c>
      <c r="D7258" s="113" t="s">
        <v>1839</v>
      </c>
      <c r="E7258" s="113">
        <f t="shared" si="113"/>
        <v>39090009</v>
      </c>
      <c r="F7258" s="113" t="s">
        <v>11571</v>
      </c>
      <c r="G7258" s="113" t="s">
        <v>13362</v>
      </c>
      <c r="H7258" s="113" t="s">
        <v>4544</v>
      </c>
      <c r="I7258" s="113" t="s">
        <v>1840</v>
      </c>
    </row>
    <row r="7259" spans="1:12" x14ac:dyDescent="0.2">
      <c r="A7259" s="113" t="s">
        <v>10491</v>
      </c>
      <c r="D7259" s="113" t="s">
        <v>1841</v>
      </c>
      <c r="E7259" s="113">
        <f t="shared" si="113"/>
        <v>39090010</v>
      </c>
      <c r="F7259" s="113" t="s">
        <v>11571</v>
      </c>
      <c r="G7259" s="113" t="s">
        <v>13362</v>
      </c>
      <c r="H7259" s="113" t="s">
        <v>4544</v>
      </c>
      <c r="I7259" s="113" t="s">
        <v>1842</v>
      </c>
    </row>
    <row r="7260" spans="1:12" x14ac:dyDescent="0.2">
      <c r="A7260" s="113" t="s">
        <v>10491</v>
      </c>
      <c r="D7260" s="113" t="s">
        <v>1843</v>
      </c>
      <c r="E7260" s="113">
        <f t="shared" si="113"/>
        <v>39090011</v>
      </c>
      <c r="F7260" s="113" t="s">
        <v>11571</v>
      </c>
      <c r="G7260" s="113" t="s">
        <v>13362</v>
      </c>
      <c r="H7260" s="113" t="s">
        <v>4544</v>
      </c>
      <c r="I7260" s="113" t="s">
        <v>1844</v>
      </c>
    </row>
    <row r="7261" spans="1:12" x14ac:dyDescent="0.2">
      <c r="A7261" s="113" t="s">
        <v>10491</v>
      </c>
      <c r="D7261" s="113" t="s">
        <v>1845</v>
      </c>
      <c r="E7261" s="113">
        <f t="shared" si="113"/>
        <v>39090012</v>
      </c>
      <c r="F7261" s="113" t="s">
        <v>11571</v>
      </c>
      <c r="G7261" s="113" t="s">
        <v>13362</v>
      </c>
      <c r="H7261" s="113" t="s">
        <v>4544</v>
      </c>
      <c r="I7261" s="113" t="s">
        <v>1846</v>
      </c>
    </row>
    <row r="7262" spans="1:12" x14ac:dyDescent="0.2">
      <c r="A7262" s="113" t="s">
        <v>10491</v>
      </c>
      <c r="D7262" s="113" t="s">
        <v>1847</v>
      </c>
      <c r="E7262" s="113">
        <f t="shared" si="113"/>
        <v>39091001</v>
      </c>
      <c r="F7262" s="113" t="s">
        <v>11571</v>
      </c>
      <c r="G7262" s="113" t="s">
        <v>13362</v>
      </c>
      <c r="H7262" s="113" t="s">
        <v>1848</v>
      </c>
      <c r="I7262" s="113" t="s">
        <v>1849</v>
      </c>
    </row>
    <row r="7263" spans="1:12" x14ac:dyDescent="0.2">
      <c r="A7263" s="113" t="s">
        <v>10491</v>
      </c>
      <c r="D7263" s="113" t="s">
        <v>1850</v>
      </c>
      <c r="E7263" s="113">
        <f t="shared" si="113"/>
        <v>39091002</v>
      </c>
      <c r="F7263" s="113" t="s">
        <v>11571</v>
      </c>
      <c r="G7263" s="113" t="s">
        <v>13362</v>
      </c>
      <c r="H7263" s="113" t="s">
        <v>1848</v>
      </c>
      <c r="I7263" s="113" t="s">
        <v>1851</v>
      </c>
    </row>
    <row r="7264" spans="1:12" x14ac:dyDescent="0.2">
      <c r="A7264" s="113" t="s">
        <v>10491</v>
      </c>
      <c r="D7264" s="113" t="s">
        <v>1852</v>
      </c>
      <c r="E7264" s="113">
        <f t="shared" si="113"/>
        <v>39091003</v>
      </c>
      <c r="F7264" s="113" t="s">
        <v>11571</v>
      </c>
      <c r="G7264" s="113" t="s">
        <v>13362</v>
      </c>
      <c r="H7264" s="113" t="s">
        <v>1848</v>
      </c>
      <c r="I7264" s="113" t="s">
        <v>1853</v>
      </c>
    </row>
    <row r="7265" spans="1:12" x14ac:dyDescent="0.2">
      <c r="A7265" s="113" t="s">
        <v>10491</v>
      </c>
      <c r="D7265" s="113" t="s">
        <v>1854</v>
      </c>
      <c r="E7265" s="113">
        <f t="shared" si="113"/>
        <v>39091004</v>
      </c>
      <c r="F7265" s="113" t="s">
        <v>11571</v>
      </c>
      <c r="G7265" s="113" t="s">
        <v>13362</v>
      </c>
      <c r="H7265" s="113" t="s">
        <v>1848</v>
      </c>
      <c r="I7265" s="113" t="s">
        <v>1855</v>
      </c>
    </row>
    <row r="7266" spans="1:12" x14ac:dyDescent="0.2">
      <c r="A7266" s="113" t="s">
        <v>10491</v>
      </c>
      <c r="D7266" s="113" t="s">
        <v>1856</v>
      </c>
      <c r="E7266" s="113">
        <f t="shared" si="113"/>
        <v>39091005</v>
      </c>
      <c r="F7266" s="113" t="s">
        <v>11571</v>
      </c>
      <c r="G7266" s="113" t="s">
        <v>13362</v>
      </c>
      <c r="H7266" s="113" t="s">
        <v>1848</v>
      </c>
      <c r="I7266" s="113" t="s">
        <v>1857</v>
      </c>
      <c r="K7266" s="115"/>
      <c r="L7266" s="113"/>
    </row>
    <row r="7267" spans="1:12" x14ac:dyDescent="0.2">
      <c r="A7267" s="113" t="s">
        <v>10491</v>
      </c>
      <c r="D7267" s="113" t="s">
        <v>1858</v>
      </c>
      <c r="E7267" s="113">
        <f t="shared" si="113"/>
        <v>39091006</v>
      </c>
      <c r="F7267" s="113" t="s">
        <v>11571</v>
      </c>
      <c r="G7267" s="113" t="s">
        <v>13362</v>
      </c>
      <c r="H7267" s="113" t="s">
        <v>1848</v>
      </c>
      <c r="I7267" s="113" t="s">
        <v>1859</v>
      </c>
      <c r="K7267" s="115"/>
      <c r="L7267" s="113"/>
    </row>
    <row r="7268" spans="1:12" x14ac:dyDescent="0.2">
      <c r="A7268" s="113" t="s">
        <v>10491</v>
      </c>
      <c r="D7268" s="113" t="s">
        <v>1860</v>
      </c>
      <c r="E7268" s="113">
        <f t="shared" si="113"/>
        <v>39091007</v>
      </c>
      <c r="F7268" s="113" t="s">
        <v>11571</v>
      </c>
      <c r="G7268" s="113" t="s">
        <v>13362</v>
      </c>
      <c r="H7268" s="113" t="s">
        <v>1848</v>
      </c>
      <c r="I7268" s="113" t="s">
        <v>1861</v>
      </c>
    </row>
    <row r="7269" spans="1:12" x14ac:dyDescent="0.2">
      <c r="A7269" s="113" t="s">
        <v>10491</v>
      </c>
      <c r="D7269" s="113" t="s">
        <v>1862</v>
      </c>
      <c r="E7269" s="113">
        <f t="shared" si="113"/>
        <v>39091008</v>
      </c>
      <c r="F7269" s="113" t="s">
        <v>11571</v>
      </c>
      <c r="G7269" s="113" t="s">
        <v>13362</v>
      </c>
      <c r="H7269" s="113" t="s">
        <v>1848</v>
      </c>
      <c r="I7269" s="113" t="s">
        <v>1863</v>
      </c>
    </row>
    <row r="7270" spans="1:12" x14ac:dyDescent="0.2">
      <c r="A7270" s="113" t="s">
        <v>10491</v>
      </c>
      <c r="D7270" s="113" t="s">
        <v>1864</v>
      </c>
      <c r="E7270" s="113">
        <f t="shared" si="113"/>
        <v>39091009</v>
      </c>
      <c r="F7270" s="113" t="s">
        <v>11571</v>
      </c>
      <c r="G7270" s="113" t="s">
        <v>13362</v>
      </c>
      <c r="H7270" s="113" t="s">
        <v>1848</v>
      </c>
      <c r="I7270" s="113" t="s">
        <v>1865</v>
      </c>
    </row>
    <row r="7271" spans="1:12" x14ac:dyDescent="0.2">
      <c r="A7271" s="113" t="s">
        <v>10491</v>
      </c>
      <c r="D7271" s="113" t="s">
        <v>1866</v>
      </c>
      <c r="E7271" s="113">
        <f t="shared" si="113"/>
        <v>39091010</v>
      </c>
      <c r="F7271" s="113" t="s">
        <v>11571</v>
      </c>
      <c r="G7271" s="113" t="s">
        <v>13362</v>
      </c>
      <c r="H7271" s="113" t="s">
        <v>1848</v>
      </c>
      <c r="I7271" s="113" t="s">
        <v>1867</v>
      </c>
    </row>
    <row r="7272" spans="1:12" x14ac:dyDescent="0.2">
      <c r="A7272" s="113" t="s">
        <v>10491</v>
      </c>
      <c r="D7272" s="113" t="s">
        <v>1868</v>
      </c>
      <c r="E7272" s="113">
        <f t="shared" si="113"/>
        <v>39091011</v>
      </c>
      <c r="F7272" s="113" t="s">
        <v>11571</v>
      </c>
      <c r="G7272" s="113" t="s">
        <v>13362</v>
      </c>
      <c r="H7272" s="113" t="s">
        <v>1848</v>
      </c>
      <c r="I7272" s="113" t="s">
        <v>1869</v>
      </c>
    </row>
    <row r="7273" spans="1:12" x14ac:dyDescent="0.2">
      <c r="A7273" s="113" t="s">
        <v>10491</v>
      </c>
      <c r="D7273" s="113" t="s">
        <v>1870</v>
      </c>
      <c r="E7273" s="113">
        <f t="shared" si="113"/>
        <v>39091012</v>
      </c>
      <c r="F7273" s="113" t="s">
        <v>11571</v>
      </c>
      <c r="G7273" s="113" t="s">
        <v>13362</v>
      </c>
      <c r="H7273" s="113" t="s">
        <v>1848</v>
      </c>
      <c r="I7273" s="113" t="s">
        <v>1871</v>
      </c>
    </row>
    <row r="7274" spans="1:12" x14ac:dyDescent="0.2">
      <c r="A7274" s="113" t="s">
        <v>10491</v>
      </c>
      <c r="D7274" s="113" t="s">
        <v>1872</v>
      </c>
      <c r="E7274" s="113">
        <f t="shared" si="113"/>
        <v>39092050</v>
      </c>
      <c r="F7274" s="113" t="s">
        <v>11571</v>
      </c>
      <c r="G7274" s="113" t="s">
        <v>13362</v>
      </c>
      <c r="H7274" s="113" t="s">
        <v>1873</v>
      </c>
      <c r="I7274" s="113" t="s">
        <v>1874</v>
      </c>
    </row>
    <row r="7275" spans="1:12" x14ac:dyDescent="0.2">
      <c r="A7275" s="113" t="s">
        <v>10491</v>
      </c>
      <c r="D7275" s="113" t="s">
        <v>1875</v>
      </c>
      <c r="E7275" s="113">
        <f t="shared" si="113"/>
        <v>39092051</v>
      </c>
      <c r="F7275" s="113" t="s">
        <v>11571</v>
      </c>
      <c r="G7275" s="113" t="s">
        <v>13362</v>
      </c>
      <c r="H7275" s="113" t="s">
        <v>1873</v>
      </c>
      <c r="I7275" s="113" t="s">
        <v>1876</v>
      </c>
    </row>
    <row r="7276" spans="1:12" x14ac:dyDescent="0.2">
      <c r="A7276" s="113" t="s">
        <v>10491</v>
      </c>
      <c r="D7276" s="113" t="s">
        <v>1877</v>
      </c>
      <c r="E7276" s="113">
        <f t="shared" si="113"/>
        <v>39092052</v>
      </c>
      <c r="F7276" s="113" t="s">
        <v>11571</v>
      </c>
      <c r="G7276" s="113" t="s">
        <v>13362</v>
      </c>
      <c r="H7276" s="113" t="s">
        <v>1873</v>
      </c>
      <c r="I7276" s="113" t="s">
        <v>1878</v>
      </c>
    </row>
    <row r="7277" spans="1:12" x14ac:dyDescent="0.2">
      <c r="A7277" s="113" t="s">
        <v>10491</v>
      </c>
      <c r="D7277" s="113" t="s">
        <v>1879</v>
      </c>
      <c r="E7277" s="113">
        <f t="shared" si="113"/>
        <v>39092053</v>
      </c>
      <c r="F7277" s="113" t="s">
        <v>11571</v>
      </c>
      <c r="G7277" s="113" t="s">
        <v>13362</v>
      </c>
      <c r="H7277" s="113" t="s">
        <v>1873</v>
      </c>
      <c r="I7277" s="113" t="s">
        <v>1880</v>
      </c>
    </row>
    <row r="7278" spans="1:12" x14ac:dyDescent="0.2">
      <c r="A7278" s="113" t="s">
        <v>10491</v>
      </c>
      <c r="D7278" s="113" t="s">
        <v>1881</v>
      </c>
      <c r="E7278" s="113">
        <f t="shared" si="113"/>
        <v>39092054</v>
      </c>
      <c r="F7278" s="113" t="s">
        <v>11571</v>
      </c>
      <c r="G7278" s="113" t="s">
        <v>13362</v>
      </c>
      <c r="H7278" s="113" t="s">
        <v>1873</v>
      </c>
      <c r="I7278" s="113" t="s">
        <v>1882</v>
      </c>
    </row>
    <row r="7279" spans="1:12" x14ac:dyDescent="0.2">
      <c r="A7279" s="113" t="s">
        <v>10491</v>
      </c>
      <c r="D7279" s="113" t="s">
        <v>1883</v>
      </c>
      <c r="E7279" s="113">
        <f t="shared" si="113"/>
        <v>39092055</v>
      </c>
      <c r="F7279" s="113" t="s">
        <v>11571</v>
      </c>
      <c r="G7279" s="113" t="s">
        <v>13362</v>
      </c>
      <c r="H7279" s="113" t="s">
        <v>1873</v>
      </c>
      <c r="I7279" s="113" t="s">
        <v>1884</v>
      </c>
    </row>
    <row r="7280" spans="1:12" x14ac:dyDescent="0.2">
      <c r="A7280" s="113" t="s">
        <v>10491</v>
      </c>
      <c r="D7280" s="113" t="s">
        <v>1885</v>
      </c>
      <c r="E7280" s="113">
        <f t="shared" si="113"/>
        <v>39092056</v>
      </c>
      <c r="F7280" s="113" t="s">
        <v>11571</v>
      </c>
      <c r="G7280" s="113" t="s">
        <v>13362</v>
      </c>
      <c r="H7280" s="113" t="s">
        <v>1873</v>
      </c>
      <c r="I7280" s="113" t="s">
        <v>1871</v>
      </c>
    </row>
    <row r="7281" spans="1:9" x14ac:dyDescent="0.2">
      <c r="A7281" s="113" t="s">
        <v>10491</v>
      </c>
      <c r="D7281" s="113" t="s">
        <v>1886</v>
      </c>
      <c r="E7281" s="113">
        <f t="shared" si="113"/>
        <v>39900501</v>
      </c>
      <c r="F7281" s="113" t="s">
        <v>11571</v>
      </c>
      <c r="G7281" s="113" t="s">
        <v>1887</v>
      </c>
      <c r="H7281" s="113" t="s">
        <v>1888</v>
      </c>
      <c r="I7281" s="113" t="s">
        <v>16126</v>
      </c>
    </row>
    <row r="7282" spans="1:9" x14ac:dyDescent="0.2">
      <c r="A7282" s="113" t="s">
        <v>10491</v>
      </c>
      <c r="D7282" s="113" t="s">
        <v>1889</v>
      </c>
      <c r="E7282" s="113">
        <f t="shared" si="113"/>
        <v>39900601</v>
      </c>
      <c r="F7282" s="113" t="s">
        <v>11571</v>
      </c>
      <c r="G7282" s="113" t="s">
        <v>1887</v>
      </c>
      <c r="H7282" s="113" t="s">
        <v>1888</v>
      </c>
      <c r="I7282" s="113" t="s">
        <v>16135</v>
      </c>
    </row>
    <row r="7283" spans="1:9" x14ac:dyDescent="0.2">
      <c r="A7283" s="113" t="s">
        <v>10491</v>
      </c>
      <c r="D7283" s="113" t="s">
        <v>1890</v>
      </c>
      <c r="E7283" s="113">
        <f t="shared" si="113"/>
        <v>39900701</v>
      </c>
      <c r="F7283" s="113" t="s">
        <v>11571</v>
      </c>
      <c r="G7283" s="113" t="s">
        <v>1887</v>
      </c>
      <c r="H7283" s="113" t="s">
        <v>1888</v>
      </c>
      <c r="I7283" s="113" t="s">
        <v>16146</v>
      </c>
    </row>
    <row r="7284" spans="1:9" x14ac:dyDescent="0.2">
      <c r="A7284" s="113" t="s">
        <v>10491</v>
      </c>
      <c r="D7284" s="113" t="s">
        <v>1891</v>
      </c>
      <c r="E7284" s="113">
        <f t="shared" si="113"/>
        <v>39900711</v>
      </c>
      <c r="F7284" s="113" t="s">
        <v>11571</v>
      </c>
      <c r="G7284" s="113" t="s">
        <v>1887</v>
      </c>
      <c r="H7284" s="113" t="s">
        <v>1888</v>
      </c>
      <c r="I7284" s="113" t="s">
        <v>1892</v>
      </c>
    </row>
    <row r="7285" spans="1:9" x14ac:dyDescent="0.2">
      <c r="A7285" s="113" t="s">
        <v>10491</v>
      </c>
      <c r="D7285" s="113" t="s">
        <v>1893</v>
      </c>
      <c r="E7285" s="113">
        <f t="shared" si="113"/>
        <v>39900721</v>
      </c>
      <c r="F7285" s="113" t="s">
        <v>11571</v>
      </c>
      <c r="G7285" s="113" t="s">
        <v>1887</v>
      </c>
      <c r="H7285" s="113" t="s">
        <v>1888</v>
      </c>
      <c r="I7285" s="113" t="s">
        <v>16283</v>
      </c>
    </row>
    <row r="7286" spans="1:9" x14ac:dyDescent="0.2">
      <c r="A7286" s="113" t="s">
        <v>10491</v>
      </c>
      <c r="D7286" s="113" t="s">
        <v>1894</v>
      </c>
      <c r="E7286" s="113">
        <f t="shared" si="113"/>
        <v>39900801</v>
      </c>
      <c r="F7286" s="113" t="s">
        <v>11571</v>
      </c>
      <c r="G7286" s="113" t="s">
        <v>1887</v>
      </c>
      <c r="H7286" s="113" t="s">
        <v>1888</v>
      </c>
      <c r="I7286" s="113" t="s">
        <v>16281</v>
      </c>
    </row>
    <row r="7287" spans="1:9" x14ac:dyDescent="0.2">
      <c r="A7287" s="113" t="s">
        <v>10491</v>
      </c>
      <c r="D7287" s="113" t="s">
        <v>1895</v>
      </c>
      <c r="E7287" s="113">
        <f t="shared" si="113"/>
        <v>39901001</v>
      </c>
      <c r="F7287" s="113" t="s">
        <v>11571</v>
      </c>
      <c r="G7287" s="113" t="s">
        <v>1887</v>
      </c>
      <c r="H7287" s="113" t="s">
        <v>1888</v>
      </c>
      <c r="I7287" s="113" t="s">
        <v>15347</v>
      </c>
    </row>
    <row r="7288" spans="1:9" x14ac:dyDescent="0.2">
      <c r="A7288" s="113" t="s">
        <v>10491</v>
      </c>
      <c r="D7288" s="113" t="s">
        <v>1896</v>
      </c>
      <c r="E7288" s="113">
        <f t="shared" si="113"/>
        <v>39901601</v>
      </c>
      <c r="F7288" s="113" t="s">
        <v>11571</v>
      </c>
      <c r="G7288" s="113" t="s">
        <v>1887</v>
      </c>
      <c r="H7288" s="113" t="s">
        <v>1888</v>
      </c>
      <c r="I7288" s="113" t="s">
        <v>14044</v>
      </c>
    </row>
    <row r="7289" spans="1:9" x14ac:dyDescent="0.2">
      <c r="A7289" s="113" t="s">
        <v>10491</v>
      </c>
      <c r="D7289" s="113" t="s">
        <v>1897</v>
      </c>
      <c r="E7289" s="113">
        <f t="shared" si="113"/>
        <v>39901701</v>
      </c>
      <c r="F7289" s="113" t="s">
        <v>11571</v>
      </c>
      <c r="G7289" s="113" t="s">
        <v>1887</v>
      </c>
      <c r="H7289" s="113" t="s">
        <v>1888</v>
      </c>
      <c r="I7289" s="113" t="s">
        <v>13911</v>
      </c>
    </row>
    <row r="7290" spans="1:9" x14ac:dyDescent="0.2">
      <c r="A7290" s="113" t="s">
        <v>10491</v>
      </c>
      <c r="D7290" s="113" t="s">
        <v>1898</v>
      </c>
      <c r="E7290" s="113">
        <f t="shared" si="113"/>
        <v>39990001</v>
      </c>
      <c r="F7290" s="113" t="s">
        <v>11571</v>
      </c>
      <c r="G7290" s="113" t="s">
        <v>1887</v>
      </c>
      <c r="H7290" s="113" t="s">
        <v>1887</v>
      </c>
      <c r="I7290" s="113" t="s">
        <v>10519</v>
      </c>
    </row>
    <row r="7291" spans="1:9" x14ac:dyDescent="0.2">
      <c r="A7291" s="113" t="s">
        <v>10491</v>
      </c>
      <c r="D7291" s="113" t="s">
        <v>1899</v>
      </c>
      <c r="E7291" s="113">
        <f t="shared" si="113"/>
        <v>39990002</v>
      </c>
      <c r="F7291" s="113" t="s">
        <v>11571</v>
      </c>
      <c r="G7291" s="113" t="s">
        <v>1887</v>
      </c>
      <c r="H7291" s="113" t="s">
        <v>1887</v>
      </c>
      <c r="I7291" s="113" t="s">
        <v>10522</v>
      </c>
    </row>
    <row r="7292" spans="1:9" x14ac:dyDescent="0.2">
      <c r="A7292" s="113" t="s">
        <v>10491</v>
      </c>
      <c r="D7292" s="113" t="s">
        <v>1900</v>
      </c>
      <c r="E7292" s="113">
        <f t="shared" si="113"/>
        <v>39990003</v>
      </c>
      <c r="F7292" s="113" t="s">
        <v>11571</v>
      </c>
      <c r="G7292" s="113" t="s">
        <v>1887</v>
      </c>
      <c r="H7292" s="113" t="s">
        <v>1887</v>
      </c>
      <c r="I7292" s="113" t="s">
        <v>10524</v>
      </c>
    </row>
    <row r="7293" spans="1:9" x14ac:dyDescent="0.2">
      <c r="A7293" s="113" t="s">
        <v>10491</v>
      </c>
      <c r="D7293" s="113" t="s">
        <v>1901</v>
      </c>
      <c r="E7293" s="113">
        <f t="shared" si="113"/>
        <v>39990004</v>
      </c>
      <c r="F7293" s="113" t="s">
        <v>11571</v>
      </c>
      <c r="G7293" s="113" t="s">
        <v>1887</v>
      </c>
      <c r="H7293" s="113" t="s">
        <v>1887</v>
      </c>
      <c r="I7293" s="113" t="s">
        <v>10526</v>
      </c>
    </row>
    <row r="7294" spans="1:9" x14ac:dyDescent="0.2">
      <c r="A7294" s="113" t="s">
        <v>10491</v>
      </c>
      <c r="D7294" s="113" t="s">
        <v>1902</v>
      </c>
      <c r="E7294" s="113">
        <f t="shared" si="113"/>
        <v>39990011</v>
      </c>
      <c r="F7294" s="113" t="s">
        <v>11571</v>
      </c>
      <c r="G7294" s="113" t="s">
        <v>1887</v>
      </c>
      <c r="H7294" s="113" t="s">
        <v>1887</v>
      </c>
      <c r="I7294" s="113" t="s">
        <v>13388</v>
      </c>
    </row>
    <row r="7295" spans="1:9" x14ac:dyDescent="0.2">
      <c r="A7295" s="113" t="s">
        <v>10491</v>
      </c>
      <c r="D7295" s="113" t="s">
        <v>1903</v>
      </c>
      <c r="E7295" s="113">
        <f t="shared" si="113"/>
        <v>39990012</v>
      </c>
      <c r="F7295" s="113" t="s">
        <v>11571</v>
      </c>
      <c r="G7295" s="113" t="s">
        <v>1887</v>
      </c>
      <c r="H7295" s="113" t="s">
        <v>1887</v>
      </c>
      <c r="I7295" s="113" t="s">
        <v>13390</v>
      </c>
    </row>
    <row r="7296" spans="1:9" x14ac:dyDescent="0.2">
      <c r="A7296" s="113" t="s">
        <v>10491</v>
      </c>
      <c r="D7296" s="113" t="s">
        <v>1904</v>
      </c>
      <c r="E7296" s="113">
        <f t="shared" si="113"/>
        <v>39990013</v>
      </c>
      <c r="F7296" s="113" t="s">
        <v>11571</v>
      </c>
      <c r="G7296" s="113" t="s">
        <v>1887</v>
      </c>
      <c r="H7296" s="113" t="s">
        <v>1887</v>
      </c>
      <c r="I7296" s="113" t="s">
        <v>13392</v>
      </c>
    </row>
    <row r="7297" spans="1:12" x14ac:dyDescent="0.2">
      <c r="A7297" s="113" t="s">
        <v>10491</v>
      </c>
      <c r="D7297" s="113" t="s">
        <v>1905</v>
      </c>
      <c r="E7297" s="113">
        <f t="shared" si="113"/>
        <v>39990014</v>
      </c>
      <c r="F7297" s="113" t="s">
        <v>11571</v>
      </c>
      <c r="G7297" s="113" t="s">
        <v>1887</v>
      </c>
      <c r="H7297" s="113" t="s">
        <v>1887</v>
      </c>
      <c r="I7297" s="113" t="s">
        <v>13394</v>
      </c>
    </row>
    <row r="7298" spans="1:12" x14ac:dyDescent="0.2">
      <c r="A7298" s="113" t="s">
        <v>10491</v>
      </c>
      <c r="D7298" s="113" t="s">
        <v>1906</v>
      </c>
      <c r="E7298" s="113">
        <f t="shared" ref="E7298:E7361" si="114">VALUE(D7298)</f>
        <v>39990021</v>
      </c>
      <c r="F7298" s="113" t="s">
        <v>11571</v>
      </c>
      <c r="G7298" s="113" t="s">
        <v>1887</v>
      </c>
      <c r="H7298" s="113" t="s">
        <v>1887</v>
      </c>
      <c r="I7298" s="113" t="s">
        <v>1907</v>
      </c>
      <c r="K7298" s="115">
        <v>36278</v>
      </c>
      <c r="L7298" s="113" t="s">
        <v>9775</v>
      </c>
    </row>
    <row r="7299" spans="1:12" x14ac:dyDescent="0.2">
      <c r="A7299" s="113" t="s">
        <v>10491</v>
      </c>
      <c r="D7299" s="113" t="s">
        <v>1908</v>
      </c>
      <c r="E7299" s="113">
        <f t="shared" si="114"/>
        <v>39990022</v>
      </c>
      <c r="F7299" s="113" t="s">
        <v>11571</v>
      </c>
      <c r="G7299" s="113" t="s">
        <v>1887</v>
      </c>
      <c r="H7299" s="113" t="s">
        <v>1887</v>
      </c>
      <c r="I7299" s="113" t="s">
        <v>7524</v>
      </c>
      <c r="K7299" s="115">
        <v>36278</v>
      </c>
      <c r="L7299" s="113" t="s">
        <v>9775</v>
      </c>
    </row>
    <row r="7300" spans="1:12" x14ac:dyDescent="0.2">
      <c r="A7300" s="113" t="s">
        <v>10491</v>
      </c>
      <c r="D7300" s="113" t="s">
        <v>1909</v>
      </c>
      <c r="E7300" s="113">
        <f t="shared" si="114"/>
        <v>39990023</v>
      </c>
      <c r="F7300" s="113" t="s">
        <v>11571</v>
      </c>
      <c r="G7300" s="113" t="s">
        <v>1887</v>
      </c>
      <c r="H7300" s="113" t="s">
        <v>1887</v>
      </c>
      <c r="I7300" s="113" t="s">
        <v>7526</v>
      </c>
    </row>
    <row r="7301" spans="1:12" x14ac:dyDescent="0.2">
      <c r="A7301" s="113" t="s">
        <v>10491</v>
      </c>
      <c r="D7301" s="113" t="s">
        <v>1910</v>
      </c>
      <c r="E7301" s="113">
        <f t="shared" si="114"/>
        <v>39990024</v>
      </c>
      <c r="F7301" s="113" t="s">
        <v>11571</v>
      </c>
      <c r="G7301" s="113" t="s">
        <v>1887</v>
      </c>
      <c r="H7301" s="113" t="s">
        <v>1887</v>
      </c>
      <c r="I7301" s="113" t="s">
        <v>6416</v>
      </c>
    </row>
    <row r="7302" spans="1:12" x14ac:dyDescent="0.2">
      <c r="A7302" s="113" t="s">
        <v>10491</v>
      </c>
      <c r="D7302" s="113" t="s">
        <v>1911</v>
      </c>
      <c r="E7302" s="113">
        <f t="shared" si="114"/>
        <v>39999989</v>
      </c>
      <c r="F7302" s="113" t="s">
        <v>11571</v>
      </c>
      <c r="G7302" s="113" t="s">
        <v>1887</v>
      </c>
      <c r="H7302" s="113" t="s">
        <v>1912</v>
      </c>
      <c r="I7302" s="113" t="s">
        <v>7789</v>
      </c>
    </row>
    <row r="7303" spans="1:12" x14ac:dyDescent="0.2">
      <c r="A7303" s="113" t="s">
        <v>10491</v>
      </c>
      <c r="D7303" s="113" t="s">
        <v>1913</v>
      </c>
      <c r="E7303" s="113">
        <f t="shared" si="114"/>
        <v>39999991</v>
      </c>
      <c r="F7303" s="113" t="s">
        <v>11571</v>
      </c>
      <c r="G7303" s="113" t="s">
        <v>1887</v>
      </c>
      <c r="H7303" s="113" t="s">
        <v>1912</v>
      </c>
      <c r="I7303" s="113" t="s">
        <v>7789</v>
      </c>
    </row>
    <row r="7304" spans="1:12" x14ac:dyDescent="0.2">
      <c r="A7304" s="113" t="s">
        <v>10491</v>
      </c>
      <c r="D7304" s="113" t="s">
        <v>1914</v>
      </c>
      <c r="E7304" s="113">
        <f t="shared" si="114"/>
        <v>39999992</v>
      </c>
      <c r="F7304" s="113" t="s">
        <v>11571</v>
      </c>
      <c r="G7304" s="113" t="s">
        <v>1887</v>
      </c>
      <c r="H7304" s="113" t="s">
        <v>1912</v>
      </c>
      <c r="I7304" s="113" t="s">
        <v>7789</v>
      </c>
    </row>
    <row r="7305" spans="1:12" x14ac:dyDescent="0.2">
      <c r="A7305" s="113" t="s">
        <v>10491</v>
      </c>
      <c r="D7305" s="113" t="s">
        <v>1915</v>
      </c>
      <c r="E7305" s="113">
        <f t="shared" si="114"/>
        <v>39999993</v>
      </c>
      <c r="F7305" s="113" t="s">
        <v>11571</v>
      </c>
      <c r="G7305" s="113" t="s">
        <v>1887</v>
      </c>
      <c r="H7305" s="113" t="s">
        <v>1912</v>
      </c>
      <c r="I7305" s="113" t="s">
        <v>7789</v>
      </c>
    </row>
    <row r="7306" spans="1:12" x14ac:dyDescent="0.2">
      <c r="A7306" s="113" t="s">
        <v>10491</v>
      </c>
      <c r="D7306" s="113" t="s">
        <v>1916</v>
      </c>
      <c r="E7306" s="113">
        <f t="shared" si="114"/>
        <v>39999994</v>
      </c>
      <c r="F7306" s="113" t="s">
        <v>11571</v>
      </c>
      <c r="G7306" s="113" t="s">
        <v>1887</v>
      </c>
      <c r="H7306" s="113" t="s">
        <v>1912</v>
      </c>
      <c r="I7306" s="113" t="s">
        <v>7789</v>
      </c>
    </row>
    <row r="7307" spans="1:12" x14ac:dyDescent="0.2">
      <c r="A7307" s="113" t="s">
        <v>10491</v>
      </c>
      <c r="D7307" s="113" t="s">
        <v>1917</v>
      </c>
      <c r="E7307" s="113">
        <f t="shared" si="114"/>
        <v>39999995</v>
      </c>
      <c r="F7307" s="113" t="s">
        <v>11571</v>
      </c>
      <c r="G7307" s="113" t="s">
        <v>1887</v>
      </c>
      <c r="H7307" s="113" t="s">
        <v>1912</v>
      </c>
      <c r="I7307" s="113" t="s">
        <v>7789</v>
      </c>
    </row>
    <row r="7308" spans="1:12" x14ac:dyDescent="0.2">
      <c r="A7308" s="113" t="s">
        <v>10491</v>
      </c>
      <c r="D7308" s="113" t="s">
        <v>1918</v>
      </c>
      <c r="E7308" s="113">
        <f t="shared" si="114"/>
        <v>39999996</v>
      </c>
      <c r="F7308" s="113" t="s">
        <v>11571</v>
      </c>
      <c r="G7308" s="113" t="s">
        <v>1887</v>
      </c>
      <c r="H7308" s="113" t="s">
        <v>1912</v>
      </c>
      <c r="I7308" s="113" t="s">
        <v>7789</v>
      </c>
    </row>
    <row r="7309" spans="1:12" x14ac:dyDescent="0.2">
      <c r="A7309" s="113" t="s">
        <v>10491</v>
      </c>
      <c r="D7309" s="113" t="s">
        <v>1919</v>
      </c>
      <c r="E7309" s="113">
        <f t="shared" si="114"/>
        <v>39999997</v>
      </c>
      <c r="F7309" s="113" t="s">
        <v>11571</v>
      </c>
      <c r="G7309" s="113" t="s">
        <v>1887</v>
      </c>
      <c r="H7309" s="113" t="s">
        <v>1912</v>
      </c>
      <c r="I7309" s="113" t="s">
        <v>7789</v>
      </c>
      <c r="J7309" s="115">
        <v>36278</v>
      </c>
      <c r="L7309" s="113"/>
    </row>
    <row r="7310" spans="1:12" x14ac:dyDescent="0.2">
      <c r="A7310" s="113" t="s">
        <v>10491</v>
      </c>
      <c r="D7310" s="113" t="s">
        <v>401</v>
      </c>
      <c r="E7310" s="113">
        <f t="shared" si="114"/>
        <v>39999998</v>
      </c>
      <c r="F7310" s="113" t="s">
        <v>11571</v>
      </c>
      <c r="G7310" s="113" t="s">
        <v>1887</v>
      </c>
      <c r="H7310" s="113" t="s">
        <v>1912</v>
      </c>
      <c r="I7310" s="113" t="s">
        <v>7789</v>
      </c>
    </row>
    <row r="7311" spans="1:12" x14ac:dyDescent="0.2">
      <c r="A7311" s="113" t="s">
        <v>10491</v>
      </c>
      <c r="D7311" s="113" t="s">
        <v>402</v>
      </c>
      <c r="E7311" s="113">
        <f t="shared" si="114"/>
        <v>39999999</v>
      </c>
      <c r="F7311" s="113" t="s">
        <v>11571</v>
      </c>
      <c r="G7311" s="113" t="s">
        <v>1887</v>
      </c>
      <c r="H7311" s="113" t="s">
        <v>1912</v>
      </c>
      <c r="I7311" s="113" t="s">
        <v>11744</v>
      </c>
    </row>
    <row r="7312" spans="1:12" x14ac:dyDescent="0.2">
      <c r="A7312" s="113" t="s">
        <v>10491</v>
      </c>
      <c r="D7312" s="113" t="s">
        <v>403</v>
      </c>
      <c r="E7312" s="113">
        <f t="shared" si="114"/>
        <v>40100101</v>
      </c>
      <c r="F7312" s="113" t="s">
        <v>404</v>
      </c>
      <c r="G7312" s="113" t="s">
        <v>405</v>
      </c>
      <c r="H7312" s="113" t="s">
        <v>10755</v>
      </c>
      <c r="I7312" s="113" t="s">
        <v>10757</v>
      </c>
    </row>
    <row r="7313" spans="1:9" x14ac:dyDescent="0.2">
      <c r="A7313" s="113" t="s">
        <v>10491</v>
      </c>
      <c r="D7313" s="113" t="s">
        <v>406</v>
      </c>
      <c r="E7313" s="113">
        <f t="shared" si="114"/>
        <v>40100102</v>
      </c>
      <c r="F7313" s="113" t="s">
        <v>404</v>
      </c>
      <c r="G7313" s="113" t="s">
        <v>405</v>
      </c>
      <c r="H7313" s="113" t="s">
        <v>10755</v>
      </c>
      <c r="I7313" s="113" t="s">
        <v>407</v>
      </c>
    </row>
    <row r="7314" spans="1:9" x14ac:dyDescent="0.2">
      <c r="A7314" s="113" t="s">
        <v>10491</v>
      </c>
      <c r="D7314" s="113" t="s">
        <v>408</v>
      </c>
      <c r="E7314" s="113">
        <f t="shared" si="114"/>
        <v>40100103</v>
      </c>
      <c r="F7314" s="113" t="s">
        <v>404</v>
      </c>
      <c r="G7314" s="113" t="s">
        <v>405</v>
      </c>
      <c r="H7314" s="113" t="s">
        <v>10755</v>
      </c>
      <c r="I7314" s="113" t="s">
        <v>10757</v>
      </c>
    </row>
    <row r="7315" spans="1:9" x14ac:dyDescent="0.2">
      <c r="A7315" s="113" t="s">
        <v>10491</v>
      </c>
      <c r="D7315" s="113" t="s">
        <v>409</v>
      </c>
      <c r="E7315" s="113">
        <f t="shared" si="114"/>
        <v>40100104</v>
      </c>
      <c r="F7315" s="113" t="s">
        <v>404</v>
      </c>
      <c r="G7315" s="113" t="s">
        <v>405</v>
      </c>
      <c r="H7315" s="113" t="s">
        <v>10755</v>
      </c>
      <c r="I7315" s="113" t="s">
        <v>410</v>
      </c>
    </row>
    <row r="7316" spans="1:9" x14ac:dyDescent="0.2">
      <c r="A7316" s="113" t="s">
        <v>10491</v>
      </c>
      <c r="D7316" s="113" t="s">
        <v>411</v>
      </c>
      <c r="E7316" s="113">
        <f t="shared" si="114"/>
        <v>40100105</v>
      </c>
      <c r="F7316" s="113" t="s">
        <v>404</v>
      </c>
      <c r="G7316" s="113" t="s">
        <v>405</v>
      </c>
      <c r="H7316" s="113" t="s">
        <v>10755</v>
      </c>
      <c r="I7316" s="113" t="s">
        <v>412</v>
      </c>
    </row>
    <row r="7317" spans="1:9" x14ac:dyDescent="0.2">
      <c r="A7317" s="113" t="s">
        <v>10491</v>
      </c>
      <c r="D7317" s="113" t="s">
        <v>413</v>
      </c>
      <c r="E7317" s="113">
        <f t="shared" si="114"/>
        <v>40100106</v>
      </c>
      <c r="F7317" s="113" t="s">
        <v>404</v>
      </c>
      <c r="G7317" s="113" t="s">
        <v>405</v>
      </c>
      <c r="H7317" s="113" t="s">
        <v>10755</v>
      </c>
      <c r="I7317" s="113" t="s">
        <v>412</v>
      </c>
    </row>
    <row r="7318" spans="1:9" x14ac:dyDescent="0.2">
      <c r="A7318" s="113" t="s">
        <v>10491</v>
      </c>
      <c r="D7318" s="113" t="s">
        <v>414</v>
      </c>
      <c r="E7318" s="113">
        <f t="shared" si="114"/>
        <v>40100107</v>
      </c>
      <c r="F7318" s="113" t="s">
        <v>404</v>
      </c>
      <c r="G7318" s="113" t="s">
        <v>405</v>
      </c>
      <c r="H7318" s="113" t="s">
        <v>10755</v>
      </c>
      <c r="I7318" s="113" t="s">
        <v>415</v>
      </c>
    </row>
    <row r="7319" spans="1:9" x14ac:dyDescent="0.2">
      <c r="A7319" s="113" t="s">
        <v>10491</v>
      </c>
      <c r="D7319" s="113" t="s">
        <v>416</v>
      </c>
      <c r="E7319" s="113">
        <f t="shared" si="114"/>
        <v>40100113</v>
      </c>
      <c r="F7319" s="113" t="s">
        <v>404</v>
      </c>
      <c r="G7319" s="113" t="s">
        <v>405</v>
      </c>
      <c r="H7319" s="113" t="s">
        <v>10755</v>
      </c>
      <c r="I7319" s="113" t="s">
        <v>10757</v>
      </c>
    </row>
    <row r="7320" spans="1:9" x14ac:dyDescent="0.2">
      <c r="A7320" s="113" t="s">
        <v>10491</v>
      </c>
      <c r="D7320" s="113" t="s">
        <v>417</v>
      </c>
      <c r="E7320" s="113">
        <f t="shared" si="114"/>
        <v>40100146</v>
      </c>
      <c r="F7320" s="113" t="s">
        <v>404</v>
      </c>
      <c r="G7320" s="113" t="s">
        <v>405</v>
      </c>
      <c r="H7320" s="113" t="s">
        <v>10755</v>
      </c>
      <c r="I7320" s="113" t="s">
        <v>418</v>
      </c>
    </row>
    <row r="7321" spans="1:9" x14ac:dyDescent="0.2">
      <c r="A7321" s="113" t="s">
        <v>10491</v>
      </c>
      <c r="D7321" s="113" t="s">
        <v>419</v>
      </c>
      <c r="E7321" s="113">
        <f t="shared" si="114"/>
        <v>40100147</v>
      </c>
      <c r="F7321" s="113" t="s">
        <v>404</v>
      </c>
      <c r="G7321" s="113" t="s">
        <v>405</v>
      </c>
      <c r="H7321" s="113" t="s">
        <v>10755</v>
      </c>
      <c r="I7321" s="113" t="s">
        <v>420</v>
      </c>
    </row>
    <row r="7322" spans="1:9" x14ac:dyDescent="0.2">
      <c r="A7322" s="113" t="s">
        <v>10491</v>
      </c>
      <c r="D7322" s="113" t="s">
        <v>421</v>
      </c>
      <c r="E7322" s="113">
        <f t="shared" si="114"/>
        <v>40100160</v>
      </c>
      <c r="F7322" s="113" t="s">
        <v>404</v>
      </c>
      <c r="G7322" s="113" t="s">
        <v>405</v>
      </c>
      <c r="H7322" s="113" t="s">
        <v>10755</v>
      </c>
      <c r="I7322" s="113" t="s">
        <v>422</v>
      </c>
    </row>
    <row r="7323" spans="1:9" x14ac:dyDescent="0.2">
      <c r="A7323" s="113" t="s">
        <v>10491</v>
      </c>
      <c r="D7323" s="113" t="s">
        <v>423</v>
      </c>
      <c r="E7323" s="113">
        <f t="shared" si="114"/>
        <v>40100161</v>
      </c>
      <c r="F7323" s="113" t="s">
        <v>404</v>
      </c>
      <c r="G7323" s="113" t="s">
        <v>405</v>
      </c>
      <c r="H7323" s="113" t="s">
        <v>10755</v>
      </c>
      <c r="I7323" s="113" t="s">
        <v>424</v>
      </c>
    </row>
    <row r="7324" spans="1:9" x14ac:dyDescent="0.2">
      <c r="A7324" s="113" t="s">
        <v>10491</v>
      </c>
      <c r="D7324" s="113" t="s">
        <v>425</v>
      </c>
      <c r="E7324" s="113">
        <f t="shared" si="114"/>
        <v>40100162</v>
      </c>
      <c r="F7324" s="113" t="s">
        <v>404</v>
      </c>
      <c r="G7324" s="113" t="s">
        <v>405</v>
      </c>
      <c r="H7324" s="113" t="s">
        <v>10755</v>
      </c>
      <c r="I7324" s="113" t="s">
        <v>426</v>
      </c>
    </row>
    <row r="7325" spans="1:9" x14ac:dyDescent="0.2">
      <c r="A7325" s="113" t="s">
        <v>10491</v>
      </c>
      <c r="D7325" s="113" t="s">
        <v>427</v>
      </c>
      <c r="E7325" s="113">
        <f t="shared" si="114"/>
        <v>40100163</v>
      </c>
      <c r="F7325" s="113" t="s">
        <v>404</v>
      </c>
      <c r="G7325" s="113" t="s">
        <v>405</v>
      </c>
      <c r="H7325" s="113" t="s">
        <v>10755</v>
      </c>
      <c r="I7325" s="113" t="s">
        <v>428</v>
      </c>
    </row>
    <row r="7326" spans="1:9" x14ac:dyDescent="0.2">
      <c r="A7326" s="113" t="s">
        <v>10491</v>
      </c>
      <c r="D7326" s="113" t="s">
        <v>429</v>
      </c>
      <c r="E7326" s="113">
        <f t="shared" si="114"/>
        <v>40100198</v>
      </c>
      <c r="F7326" s="113" t="s">
        <v>404</v>
      </c>
      <c r="G7326" s="113" t="s">
        <v>405</v>
      </c>
      <c r="H7326" s="113" t="s">
        <v>10755</v>
      </c>
      <c r="I7326" s="113" t="s">
        <v>7789</v>
      </c>
    </row>
    <row r="7327" spans="1:9" x14ac:dyDescent="0.2">
      <c r="A7327" s="113" t="s">
        <v>10491</v>
      </c>
      <c r="D7327" s="113" t="s">
        <v>430</v>
      </c>
      <c r="E7327" s="113">
        <f t="shared" si="114"/>
        <v>40100199</v>
      </c>
      <c r="F7327" s="113" t="s">
        <v>404</v>
      </c>
      <c r="G7327" s="113" t="s">
        <v>405</v>
      </c>
      <c r="H7327" s="113" t="s">
        <v>10755</v>
      </c>
      <c r="I7327" s="113" t="s">
        <v>11744</v>
      </c>
    </row>
    <row r="7328" spans="1:9" x14ac:dyDescent="0.2">
      <c r="A7328" s="113" t="s">
        <v>10491</v>
      </c>
      <c r="D7328" s="113" t="s">
        <v>431</v>
      </c>
      <c r="E7328" s="113">
        <f t="shared" si="114"/>
        <v>40100201</v>
      </c>
      <c r="F7328" s="113" t="s">
        <v>404</v>
      </c>
      <c r="G7328" s="113" t="s">
        <v>405</v>
      </c>
      <c r="H7328" s="113" t="s">
        <v>16009</v>
      </c>
      <c r="I7328" s="113" t="s">
        <v>432</v>
      </c>
    </row>
    <row r="7329" spans="1:12" x14ac:dyDescent="0.2">
      <c r="A7329" s="113" t="s">
        <v>10491</v>
      </c>
      <c r="D7329" s="113" t="s">
        <v>433</v>
      </c>
      <c r="E7329" s="113">
        <f t="shared" si="114"/>
        <v>40100202</v>
      </c>
      <c r="F7329" s="113" t="s">
        <v>404</v>
      </c>
      <c r="G7329" s="113" t="s">
        <v>405</v>
      </c>
      <c r="H7329" s="113" t="s">
        <v>16009</v>
      </c>
      <c r="I7329" s="113" t="s">
        <v>1977</v>
      </c>
    </row>
    <row r="7330" spans="1:12" x14ac:dyDescent="0.2">
      <c r="A7330" s="113" t="s">
        <v>10491</v>
      </c>
      <c r="D7330" s="113" t="s">
        <v>1978</v>
      </c>
      <c r="E7330" s="113">
        <f t="shared" si="114"/>
        <v>40100203</v>
      </c>
      <c r="F7330" s="113" t="s">
        <v>404</v>
      </c>
      <c r="G7330" s="113" t="s">
        <v>405</v>
      </c>
      <c r="H7330" s="113" t="s">
        <v>16009</v>
      </c>
      <c r="I7330" s="113" t="s">
        <v>1979</v>
      </c>
    </row>
    <row r="7331" spans="1:12" x14ac:dyDescent="0.2">
      <c r="A7331" s="113" t="s">
        <v>10491</v>
      </c>
      <c r="D7331" s="113" t="s">
        <v>1980</v>
      </c>
      <c r="E7331" s="113">
        <f t="shared" si="114"/>
        <v>40100204</v>
      </c>
      <c r="F7331" s="113" t="s">
        <v>404</v>
      </c>
      <c r="G7331" s="113" t="s">
        <v>405</v>
      </c>
      <c r="H7331" s="113" t="s">
        <v>16009</v>
      </c>
      <c r="I7331" s="113" t="s">
        <v>1981</v>
      </c>
    </row>
    <row r="7332" spans="1:12" x14ac:dyDescent="0.2">
      <c r="A7332" s="113" t="s">
        <v>10491</v>
      </c>
      <c r="D7332" s="113" t="s">
        <v>1982</v>
      </c>
      <c r="E7332" s="113">
        <f t="shared" si="114"/>
        <v>40100205</v>
      </c>
      <c r="F7332" s="113" t="s">
        <v>404</v>
      </c>
      <c r="G7332" s="113" t="s">
        <v>405</v>
      </c>
      <c r="H7332" s="113" t="s">
        <v>16009</v>
      </c>
      <c r="I7332" s="113" t="s">
        <v>1983</v>
      </c>
    </row>
    <row r="7333" spans="1:12" x14ac:dyDescent="0.2">
      <c r="A7333" s="113" t="s">
        <v>10491</v>
      </c>
      <c r="D7333" s="113" t="s">
        <v>1984</v>
      </c>
      <c r="E7333" s="113">
        <f t="shared" si="114"/>
        <v>40100206</v>
      </c>
      <c r="F7333" s="113" t="s">
        <v>404</v>
      </c>
      <c r="G7333" s="113" t="s">
        <v>405</v>
      </c>
      <c r="H7333" s="113" t="s">
        <v>16009</v>
      </c>
      <c r="I7333" s="113" t="s">
        <v>1985</v>
      </c>
    </row>
    <row r="7334" spans="1:12" x14ac:dyDescent="0.2">
      <c r="A7334" s="113" t="s">
        <v>10491</v>
      </c>
      <c r="D7334" s="113" t="s">
        <v>1986</v>
      </c>
      <c r="E7334" s="113">
        <f t="shared" si="114"/>
        <v>40100207</v>
      </c>
      <c r="F7334" s="113" t="s">
        <v>404</v>
      </c>
      <c r="G7334" s="113" t="s">
        <v>405</v>
      </c>
      <c r="H7334" s="113" t="s">
        <v>16009</v>
      </c>
      <c r="I7334" s="113" t="s">
        <v>1987</v>
      </c>
    </row>
    <row r="7335" spans="1:12" x14ac:dyDescent="0.2">
      <c r="A7335" s="113" t="s">
        <v>10491</v>
      </c>
      <c r="D7335" s="113" t="s">
        <v>1988</v>
      </c>
      <c r="E7335" s="113">
        <f t="shared" si="114"/>
        <v>40100208</v>
      </c>
      <c r="F7335" s="113" t="s">
        <v>404</v>
      </c>
      <c r="G7335" s="113" t="s">
        <v>405</v>
      </c>
      <c r="H7335" s="113" t="s">
        <v>16009</v>
      </c>
      <c r="I7335" s="113" t="s">
        <v>1989</v>
      </c>
    </row>
    <row r="7336" spans="1:12" x14ac:dyDescent="0.2">
      <c r="A7336" s="113" t="s">
        <v>10491</v>
      </c>
      <c r="D7336" s="113" t="s">
        <v>1990</v>
      </c>
      <c r="E7336" s="113">
        <f t="shared" si="114"/>
        <v>40100209</v>
      </c>
      <c r="F7336" s="113" t="s">
        <v>404</v>
      </c>
      <c r="G7336" s="113" t="s">
        <v>405</v>
      </c>
      <c r="H7336" s="113" t="s">
        <v>16009</v>
      </c>
      <c r="I7336" s="113" t="s">
        <v>1991</v>
      </c>
      <c r="K7336" s="115">
        <v>37725</v>
      </c>
      <c r="L7336" s="113" t="s">
        <v>1992</v>
      </c>
    </row>
    <row r="7337" spans="1:12" x14ac:dyDescent="0.2">
      <c r="A7337" s="113" t="s">
        <v>10491</v>
      </c>
      <c r="D7337" s="113" t="s">
        <v>1993</v>
      </c>
      <c r="E7337" s="113">
        <f t="shared" si="114"/>
        <v>40100215</v>
      </c>
      <c r="F7337" s="113" t="s">
        <v>404</v>
      </c>
      <c r="G7337" s="113" t="s">
        <v>405</v>
      </c>
      <c r="H7337" s="113" t="s">
        <v>16009</v>
      </c>
      <c r="I7337" s="113" t="s">
        <v>1994</v>
      </c>
    </row>
    <row r="7338" spans="1:12" x14ac:dyDescent="0.2">
      <c r="A7338" s="113" t="s">
        <v>10491</v>
      </c>
      <c r="B7338" s="113"/>
      <c r="D7338" s="113" t="s">
        <v>1995</v>
      </c>
      <c r="E7338" s="113">
        <f t="shared" si="114"/>
        <v>40100216</v>
      </c>
      <c r="F7338" s="113" t="s">
        <v>404</v>
      </c>
      <c r="G7338" s="113" t="s">
        <v>405</v>
      </c>
      <c r="H7338" s="113" t="s">
        <v>16009</v>
      </c>
      <c r="I7338" s="113" t="s">
        <v>1996</v>
      </c>
    </row>
    <row r="7339" spans="1:12" x14ac:dyDescent="0.2">
      <c r="A7339" s="113" t="s">
        <v>10491</v>
      </c>
      <c r="B7339" s="113"/>
      <c r="D7339" s="113" t="s">
        <v>1997</v>
      </c>
      <c r="E7339" s="113">
        <f t="shared" si="114"/>
        <v>40100217</v>
      </c>
      <c r="F7339" s="113" t="s">
        <v>404</v>
      </c>
      <c r="G7339" s="113" t="s">
        <v>405</v>
      </c>
      <c r="H7339" s="113" t="s">
        <v>16009</v>
      </c>
      <c r="I7339" s="113" t="s">
        <v>1998</v>
      </c>
    </row>
    <row r="7340" spans="1:12" x14ac:dyDescent="0.2">
      <c r="A7340" s="113" t="s">
        <v>10491</v>
      </c>
      <c r="D7340" s="113" t="s">
        <v>1999</v>
      </c>
      <c r="E7340" s="113">
        <f t="shared" si="114"/>
        <v>40100221</v>
      </c>
      <c r="F7340" s="113" t="s">
        <v>404</v>
      </c>
      <c r="G7340" s="113" t="s">
        <v>405</v>
      </c>
      <c r="H7340" s="113" t="s">
        <v>16009</v>
      </c>
      <c r="I7340" s="113" t="s">
        <v>2000</v>
      </c>
    </row>
    <row r="7341" spans="1:12" x14ac:dyDescent="0.2">
      <c r="A7341" s="113" t="s">
        <v>10491</v>
      </c>
      <c r="D7341" s="113" t="s">
        <v>2001</v>
      </c>
      <c r="E7341" s="113">
        <f t="shared" si="114"/>
        <v>40100222</v>
      </c>
      <c r="F7341" s="113" t="s">
        <v>404</v>
      </c>
      <c r="G7341" s="113" t="s">
        <v>405</v>
      </c>
      <c r="H7341" s="113" t="s">
        <v>16009</v>
      </c>
      <c r="I7341" s="113" t="s">
        <v>4693</v>
      </c>
    </row>
    <row r="7342" spans="1:12" x14ac:dyDescent="0.2">
      <c r="A7342" s="113" t="s">
        <v>10491</v>
      </c>
      <c r="D7342" s="113" t="s">
        <v>4694</v>
      </c>
      <c r="E7342" s="113">
        <f t="shared" si="114"/>
        <v>40100223</v>
      </c>
      <c r="F7342" s="113" t="s">
        <v>404</v>
      </c>
      <c r="G7342" s="113" t="s">
        <v>405</v>
      </c>
      <c r="H7342" s="113" t="s">
        <v>16009</v>
      </c>
      <c r="I7342" s="113" t="s">
        <v>4695</v>
      </c>
    </row>
    <row r="7343" spans="1:12" x14ac:dyDescent="0.2">
      <c r="A7343" s="113" t="s">
        <v>10491</v>
      </c>
      <c r="D7343" s="113" t="s">
        <v>4696</v>
      </c>
      <c r="E7343" s="113">
        <f t="shared" si="114"/>
        <v>40100224</v>
      </c>
      <c r="F7343" s="113" t="s">
        <v>404</v>
      </c>
      <c r="G7343" s="113" t="s">
        <v>405</v>
      </c>
      <c r="H7343" s="113" t="s">
        <v>16009</v>
      </c>
      <c r="I7343" s="113" t="s">
        <v>1643</v>
      </c>
    </row>
    <row r="7344" spans="1:12" x14ac:dyDescent="0.2">
      <c r="A7344" s="113" t="s">
        <v>10491</v>
      </c>
      <c r="D7344" s="113" t="s">
        <v>1644</v>
      </c>
      <c r="E7344" s="113">
        <f t="shared" si="114"/>
        <v>40100225</v>
      </c>
      <c r="F7344" s="113" t="s">
        <v>404</v>
      </c>
      <c r="G7344" s="113" t="s">
        <v>405</v>
      </c>
      <c r="H7344" s="113" t="s">
        <v>16009</v>
      </c>
      <c r="I7344" s="113" t="s">
        <v>1645</v>
      </c>
    </row>
    <row r="7345" spans="1:9" x14ac:dyDescent="0.2">
      <c r="A7345" s="113" t="s">
        <v>10491</v>
      </c>
      <c r="D7345" s="113" t="s">
        <v>1646</v>
      </c>
      <c r="E7345" s="113">
        <f t="shared" si="114"/>
        <v>40100235</v>
      </c>
      <c r="F7345" s="113" t="s">
        <v>404</v>
      </c>
      <c r="G7345" s="113" t="s">
        <v>405</v>
      </c>
      <c r="H7345" s="113" t="s">
        <v>16009</v>
      </c>
      <c r="I7345" s="113" t="s">
        <v>1647</v>
      </c>
    </row>
    <row r="7346" spans="1:9" x14ac:dyDescent="0.2">
      <c r="A7346" s="113" t="s">
        <v>10491</v>
      </c>
      <c r="D7346" s="113" t="s">
        <v>1648</v>
      </c>
      <c r="E7346" s="113">
        <f t="shared" si="114"/>
        <v>40100236</v>
      </c>
      <c r="F7346" s="113" t="s">
        <v>404</v>
      </c>
      <c r="G7346" s="113" t="s">
        <v>405</v>
      </c>
      <c r="H7346" s="113" t="s">
        <v>16009</v>
      </c>
      <c r="I7346" s="113" t="s">
        <v>2002</v>
      </c>
    </row>
    <row r="7347" spans="1:9" x14ac:dyDescent="0.2">
      <c r="A7347" s="113" t="s">
        <v>10491</v>
      </c>
      <c r="D7347" s="113" t="s">
        <v>2003</v>
      </c>
      <c r="E7347" s="113">
        <f t="shared" si="114"/>
        <v>40100251</v>
      </c>
      <c r="F7347" s="113" t="s">
        <v>404</v>
      </c>
      <c r="G7347" s="113" t="s">
        <v>405</v>
      </c>
      <c r="H7347" s="113" t="s">
        <v>16009</v>
      </c>
      <c r="I7347" s="113" t="s">
        <v>2004</v>
      </c>
    </row>
    <row r="7348" spans="1:9" x14ac:dyDescent="0.2">
      <c r="A7348" s="113" t="s">
        <v>10491</v>
      </c>
      <c r="D7348" s="113" t="s">
        <v>2005</v>
      </c>
      <c r="E7348" s="113">
        <f t="shared" si="114"/>
        <v>40100252</v>
      </c>
      <c r="F7348" s="113" t="s">
        <v>404</v>
      </c>
      <c r="G7348" s="113" t="s">
        <v>405</v>
      </c>
      <c r="H7348" s="113" t="s">
        <v>16009</v>
      </c>
      <c r="I7348" s="113" t="s">
        <v>2006</v>
      </c>
    </row>
    <row r="7349" spans="1:9" x14ac:dyDescent="0.2">
      <c r="A7349" s="113" t="s">
        <v>10491</v>
      </c>
      <c r="D7349" s="113" t="s">
        <v>2007</v>
      </c>
      <c r="E7349" s="113">
        <f t="shared" si="114"/>
        <v>40100253</v>
      </c>
      <c r="F7349" s="113" t="s">
        <v>404</v>
      </c>
      <c r="G7349" s="113" t="s">
        <v>405</v>
      </c>
      <c r="H7349" s="113" t="s">
        <v>16009</v>
      </c>
      <c r="I7349" s="113" t="s">
        <v>2008</v>
      </c>
    </row>
    <row r="7350" spans="1:9" x14ac:dyDescent="0.2">
      <c r="A7350" s="113" t="s">
        <v>10491</v>
      </c>
      <c r="D7350" s="113" t="s">
        <v>2009</v>
      </c>
      <c r="E7350" s="113">
        <f t="shared" si="114"/>
        <v>40100254</v>
      </c>
      <c r="F7350" s="113" t="s">
        <v>404</v>
      </c>
      <c r="G7350" s="113" t="s">
        <v>405</v>
      </c>
      <c r="H7350" s="113" t="s">
        <v>16009</v>
      </c>
      <c r="I7350" s="113" t="s">
        <v>4709</v>
      </c>
    </row>
    <row r="7351" spans="1:9" x14ac:dyDescent="0.2">
      <c r="A7351" s="113" t="s">
        <v>10491</v>
      </c>
      <c r="D7351" s="113" t="s">
        <v>4710</v>
      </c>
      <c r="E7351" s="113">
        <f t="shared" si="114"/>
        <v>40100255</v>
      </c>
      <c r="F7351" s="113" t="s">
        <v>404</v>
      </c>
      <c r="G7351" s="113" t="s">
        <v>405</v>
      </c>
      <c r="H7351" s="113" t="s">
        <v>16009</v>
      </c>
      <c r="I7351" s="113" t="s">
        <v>4711</v>
      </c>
    </row>
    <row r="7352" spans="1:9" x14ac:dyDescent="0.2">
      <c r="A7352" s="113" t="s">
        <v>10491</v>
      </c>
      <c r="D7352" s="113" t="s">
        <v>4712</v>
      </c>
      <c r="E7352" s="113">
        <f t="shared" si="114"/>
        <v>40100256</v>
      </c>
      <c r="F7352" s="113" t="s">
        <v>404</v>
      </c>
      <c r="G7352" s="113" t="s">
        <v>405</v>
      </c>
      <c r="H7352" s="113" t="s">
        <v>16009</v>
      </c>
      <c r="I7352" s="113" t="s">
        <v>4713</v>
      </c>
    </row>
    <row r="7353" spans="1:9" x14ac:dyDescent="0.2">
      <c r="A7353" s="113" t="s">
        <v>10491</v>
      </c>
      <c r="D7353" s="113" t="s">
        <v>4714</v>
      </c>
      <c r="E7353" s="113">
        <f t="shared" si="114"/>
        <v>40100257</v>
      </c>
      <c r="F7353" s="113" t="s">
        <v>404</v>
      </c>
      <c r="G7353" s="113" t="s">
        <v>405</v>
      </c>
      <c r="H7353" s="113" t="s">
        <v>16009</v>
      </c>
      <c r="I7353" s="113" t="s">
        <v>4715</v>
      </c>
    </row>
    <row r="7354" spans="1:9" x14ac:dyDescent="0.2">
      <c r="A7354" s="113" t="s">
        <v>10491</v>
      </c>
      <c r="D7354" s="113" t="s">
        <v>4716</v>
      </c>
      <c r="E7354" s="113">
        <f t="shared" si="114"/>
        <v>40100258</v>
      </c>
      <c r="F7354" s="113" t="s">
        <v>404</v>
      </c>
      <c r="G7354" s="113" t="s">
        <v>405</v>
      </c>
      <c r="H7354" s="113" t="s">
        <v>16009</v>
      </c>
      <c r="I7354" s="113" t="s">
        <v>4717</v>
      </c>
    </row>
    <row r="7355" spans="1:9" x14ac:dyDescent="0.2">
      <c r="A7355" s="113" t="s">
        <v>10491</v>
      </c>
      <c r="D7355" s="113" t="s">
        <v>4718</v>
      </c>
      <c r="E7355" s="113">
        <f t="shared" si="114"/>
        <v>40100259</v>
      </c>
      <c r="F7355" s="113" t="s">
        <v>404</v>
      </c>
      <c r="G7355" s="113" t="s">
        <v>405</v>
      </c>
      <c r="H7355" s="113" t="s">
        <v>16009</v>
      </c>
      <c r="I7355" s="113" t="s">
        <v>2006</v>
      </c>
    </row>
    <row r="7356" spans="1:9" x14ac:dyDescent="0.2">
      <c r="A7356" s="113" t="s">
        <v>10491</v>
      </c>
      <c r="B7356" s="113"/>
      <c r="D7356" s="113" t="s">
        <v>4719</v>
      </c>
      <c r="E7356" s="113">
        <f t="shared" si="114"/>
        <v>40100295</v>
      </c>
      <c r="F7356" s="113" t="s">
        <v>404</v>
      </c>
      <c r="G7356" s="113" t="s">
        <v>405</v>
      </c>
      <c r="H7356" s="113" t="s">
        <v>16009</v>
      </c>
      <c r="I7356" s="113" t="s">
        <v>4720</v>
      </c>
    </row>
    <row r="7357" spans="1:9" x14ac:dyDescent="0.2">
      <c r="A7357" s="113" t="s">
        <v>10491</v>
      </c>
      <c r="B7357" s="113"/>
      <c r="D7357" s="113" t="s">
        <v>4721</v>
      </c>
      <c r="E7357" s="113">
        <f t="shared" si="114"/>
        <v>40100296</v>
      </c>
      <c r="F7357" s="113" t="s">
        <v>404</v>
      </c>
      <c r="G7357" s="113" t="s">
        <v>405</v>
      </c>
      <c r="H7357" s="113" t="s">
        <v>16009</v>
      </c>
      <c r="I7357" s="113" t="s">
        <v>4720</v>
      </c>
    </row>
    <row r="7358" spans="1:9" x14ac:dyDescent="0.2">
      <c r="A7358" s="113" t="s">
        <v>10491</v>
      </c>
      <c r="B7358" s="113"/>
      <c r="D7358" s="113" t="s">
        <v>4722</v>
      </c>
      <c r="E7358" s="113">
        <f t="shared" si="114"/>
        <v>40100297</v>
      </c>
      <c r="F7358" s="113" t="s">
        <v>404</v>
      </c>
      <c r="G7358" s="113" t="s">
        <v>405</v>
      </c>
      <c r="H7358" s="113" t="s">
        <v>16009</v>
      </c>
      <c r="I7358" s="113" t="s">
        <v>4723</v>
      </c>
    </row>
    <row r="7359" spans="1:9" x14ac:dyDescent="0.2">
      <c r="A7359" s="113" t="s">
        <v>10491</v>
      </c>
      <c r="B7359" s="113"/>
      <c r="D7359" s="113" t="s">
        <v>4724</v>
      </c>
      <c r="E7359" s="113">
        <f t="shared" si="114"/>
        <v>40100298</v>
      </c>
      <c r="F7359" s="113" t="s">
        <v>404</v>
      </c>
      <c r="G7359" s="113" t="s">
        <v>405</v>
      </c>
      <c r="H7359" s="113" t="s">
        <v>16009</v>
      </c>
      <c r="I7359" s="113" t="s">
        <v>4725</v>
      </c>
    </row>
    <row r="7360" spans="1:9" x14ac:dyDescent="0.2">
      <c r="A7360" s="113" t="s">
        <v>10491</v>
      </c>
      <c r="B7360" s="113"/>
      <c r="D7360" s="113" t="s">
        <v>4726</v>
      </c>
      <c r="E7360" s="113">
        <f t="shared" si="114"/>
        <v>40100299</v>
      </c>
      <c r="F7360" s="113" t="s">
        <v>404</v>
      </c>
      <c r="G7360" s="113" t="s">
        <v>405</v>
      </c>
      <c r="H7360" s="113" t="s">
        <v>16009</v>
      </c>
      <c r="I7360" s="113" t="s">
        <v>4723</v>
      </c>
    </row>
    <row r="7361" spans="1:9" x14ac:dyDescent="0.2">
      <c r="A7361" s="113" t="s">
        <v>10491</v>
      </c>
      <c r="D7361" s="113" t="s">
        <v>4727</v>
      </c>
      <c r="E7361" s="113">
        <f t="shared" si="114"/>
        <v>40100301</v>
      </c>
      <c r="F7361" s="113" t="s">
        <v>404</v>
      </c>
      <c r="G7361" s="113" t="s">
        <v>405</v>
      </c>
      <c r="H7361" s="113" t="s">
        <v>4728</v>
      </c>
      <c r="I7361" s="113" t="s">
        <v>14044</v>
      </c>
    </row>
    <row r="7362" spans="1:9" x14ac:dyDescent="0.2">
      <c r="A7362" s="113" t="s">
        <v>10491</v>
      </c>
      <c r="D7362" s="113" t="s">
        <v>4729</v>
      </c>
      <c r="E7362" s="113">
        <f t="shared" ref="E7362:E7425" si="115">VALUE(D7362)</f>
        <v>40100302</v>
      </c>
      <c r="F7362" s="113" t="s">
        <v>404</v>
      </c>
      <c r="G7362" s="113" t="s">
        <v>405</v>
      </c>
      <c r="H7362" s="113" t="s">
        <v>4728</v>
      </c>
      <c r="I7362" s="113" t="s">
        <v>14054</v>
      </c>
    </row>
    <row r="7363" spans="1:9" x14ac:dyDescent="0.2">
      <c r="A7363" s="113" t="s">
        <v>10491</v>
      </c>
      <c r="D7363" s="113" t="s">
        <v>4730</v>
      </c>
      <c r="E7363" s="113">
        <f t="shared" si="115"/>
        <v>40100303</v>
      </c>
      <c r="F7363" s="113" t="s">
        <v>404</v>
      </c>
      <c r="G7363" s="113" t="s">
        <v>405</v>
      </c>
      <c r="H7363" s="113" t="s">
        <v>4728</v>
      </c>
      <c r="I7363" s="113" t="s">
        <v>4731</v>
      </c>
    </row>
    <row r="7364" spans="1:9" x14ac:dyDescent="0.2">
      <c r="A7364" s="113" t="s">
        <v>10491</v>
      </c>
      <c r="D7364" s="113" t="s">
        <v>4732</v>
      </c>
      <c r="E7364" s="113">
        <f t="shared" si="115"/>
        <v>40100304</v>
      </c>
      <c r="F7364" s="113" t="s">
        <v>404</v>
      </c>
      <c r="G7364" s="113" t="s">
        <v>405</v>
      </c>
      <c r="H7364" s="113" t="s">
        <v>4728</v>
      </c>
      <c r="I7364" s="113" t="s">
        <v>10757</v>
      </c>
    </row>
    <row r="7365" spans="1:9" x14ac:dyDescent="0.2">
      <c r="A7365" s="113" t="s">
        <v>10491</v>
      </c>
      <c r="D7365" s="113" t="s">
        <v>4733</v>
      </c>
      <c r="E7365" s="113">
        <f t="shared" si="115"/>
        <v>40100305</v>
      </c>
      <c r="F7365" s="113" t="s">
        <v>404</v>
      </c>
      <c r="G7365" s="113" t="s">
        <v>405</v>
      </c>
      <c r="H7365" s="113" t="s">
        <v>4728</v>
      </c>
      <c r="I7365" s="113" t="s">
        <v>7548</v>
      </c>
    </row>
    <row r="7366" spans="1:9" x14ac:dyDescent="0.2">
      <c r="A7366" s="113" t="s">
        <v>10491</v>
      </c>
      <c r="D7366" s="113" t="s">
        <v>7549</v>
      </c>
      <c r="E7366" s="113">
        <f t="shared" si="115"/>
        <v>40100306</v>
      </c>
      <c r="F7366" s="113" t="s">
        <v>404</v>
      </c>
      <c r="G7366" s="113" t="s">
        <v>405</v>
      </c>
      <c r="H7366" s="113" t="s">
        <v>4728</v>
      </c>
      <c r="I7366" s="113" t="s">
        <v>16850</v>
      </c>
    </row>
    <row r="7367" spans="1:9" x14ac:dyDescent="0.2">
      <c r="A7367" s="113" t="s">
        <v>10491</v>
      </c>
      <c r="D7367" s="113" t="s">
        <v>7550</v>
      </c>
      <c r="E7367" s="113">
        <f t="shared" si="115"/>
        <v>40100307</v>
      </c>
      <c r="F7367" s="113" t="s">
        <v>404</v>
      </c>
      <c r="G7367" s="113" t="s">
        <v>405</v>
      </c>
      <c r="H7367" s="113" t="s">
        <v>4728</v>
      </c>
      <c r="I7367" s="113" t="s">
        <v>7551</v>
      </c>
    </row>
    <row r="7368" spans="1:9" x14ac:dyDescent="0.2">
      <c r="A7368" s="113" t="s">
        <v>10491</v>
      </c>
      <c r="D7368" s="113" t="s">
        <v>7552</v>
      </c>
      <c r="E7368" s="113">
        <f t="shared" si="115"/>
        <v>40100308</v>
      </c>
      <c r="F7368" s="113" t="s">
        <v>404</v>
      </c>
      <c r="G7368" s="113" t="s">
        <v>405</v>
      </c>
      <c r="H7368" s="113" t="s">
        <v>4728</v>
      </c>
      <c r="I7368" s="113" t="s">
        <v>14050</v>
      </c>
    </row>
    <row r="7369" spans="1:9" x14ac:dyDescent="0.2">
      <c r="A7369" s="113" t="s">
        <v>10491</v>
      </c>
      <c r="D7369" s="113" t="s">
        <v>7553</v>
      </c>
      <c r="E7369" s="113">
        <f t="shared" si="115"/>
        <v>40100309</v>
      </c>
      <c r="F7369" s="113" t="s">
        <v>404</v>
      </c>
      <c r="G7369" s="113" t="s">
        <v>405</v>
      </c>
      <c r="H7369" s="113" t="s">
        <v>4728</v>
      </c>
      <c r="I7369" s="113" t="s">
        <v>7554</v>
      </c>
    </row>
    <row r="7370" spans="1:9" x14ac:dyDescent="0.2">
      <c r="A7370" s="113" t="s">
        <v>10491</v>
      </c>
      <c r="D7370" s="113" t="s">
        <v>7555</v>
      </c>
      <c r="E7370" s="113">
        <f t="shared" si="115"/>
        <v>40100310</v>
      </c>
      <c r="F7370" s="113" t="s">
        <v>404</v>
      </c>
      <c r="G7370" s="113" t="s">
        <v>405</v>
      </c>
      <c r="H7370" s="113" t="s">
        <v>4728</v>
      </c>
      <c r="I7370" s="113" t="s">
        <v>16779</v>
      </c>
    </row>
    <row r="7371" spans="1:9" x14ac:dyDescent="0.2">
      <c r="A7371" s="113" t="s">
        <v>10491</v>
      </c>
      <c r="D7371" s="113" t="s">
        <v>7556</v>
      </c>
      <c r="E7371" s="113">
        <f t="shared" si="115"/>
        <v>40100311</v>
      </c>
      <c r="F7371" s="113" t="s">
        <v>404</v>
      </c>
      <c r="G7371" s="113" t="s">
        <v>405</v>
      </c>
      <c r="H7371" s="113" t="s">
        <v>4728</v>
      </c>
      <c r="I7371" s="113" t="s">
        <v>6959</v>
      </c>
    </row>
    <row r="7372" spans="1:9" x14ac:dyDescent="0.2">
      <c r="A7372" s="113" t="s">
        <v>10491</v>
      </c>
      <c r="B7372" s="113"/>
      <c r="D7372" s="113" t="s">
        <v>7557</v>
      </c>
      <c r="E7372" s="113">
        <f t="shared" si="115"/>
        <v>40100335</v>
      </c>
      <c r="F7372" s="113" t="s">
        <v>404</v>
      </c>
      <c r="G7372" s="113" t="s">
        <v>405</v>
      </c>
      <c r="H7372" s="113" t="s">
        <v>4728</v>
      </c>
      <c r="I7372" s="113" t="s">
        <v>1998</v>
      </c>
    </row>
    <row r="7373" spans="1:9" x14ac:dyDescent="0.2">
      <c r="A7373" s="113" t="s">
        <v>10491</v>
      </c>
      <c r="B7373" s="113"/>
      <c r="D7373" s="113" t="s">
        <v>7558</v>
      </c>
      <c r="E7373" s="113">
        <f t="shared" si="115"/>
        <v>40100336</v>
      </c>
      <c r="F7373" s="113" t="s">
        <v>404</v>
      </c>
      <c r="G7373" s="113" t="s">
        <v>405</v>
      </c>
      <c r="H7373" s="113" t="s">
        <v>4728</v>
      </c>
      <c r="I7373" s="113" t="s">
        <v>1996</v>
      </c>
    </row>
    <row r="7374" spans="1:9" x14ac:dyDescent="0.2">
      <c r="A7374" s="113" t="s">
        <v>10491</v>
      </c>
      <c r="B7374" s="113"/>
      <c r="D7374" s="113" t="s">
        <v>7559</v>
      </c>
      <c r="E7374" s="113">
        <f t="shared" si="115"/>
        <v>40100398</v>
      </c>
      <c r="F7374" s="113" t="s">
        <v>404</v>
      </c>
      <c r="G7374" s="113" t="s">
        <v>405</v>
      </c>
      <c r="H7374" s="113" t="s">
        <v>4728</v>
      </c>
      <c r="I7374" s="113" t="s">
        <v>7789</v>
      </c>
    </row>
    <row r="7375" spans="1:9" x14ac:dyDescent="0.2">
      <c r="A7375" s="113" t="s">
        <v>10491</v>
      </c>
      <c r="B7375" s="113"/>
      <c r="D7375" s="113" t="s">
        <v>7560</v>
      </c>
      <c r="E7375" s="113">
        <f t="shared" si="115"/>
        <v>40100399</v>
      </c>
      <c r="F7375" s="113" t="s">
        <v>404</v>
      </c>
      <c r="G7375" s="113" t="s">
        <v>405</v>
      </c>
      <c r="H7375" s="113" t="s">
        <v>4728</v>
      </c>
      <c r="I7375" s="113" t="s">
        <v>7789</v>
      </c>
    </row>
    <row r="7376" spans="1:9" x14ac:dyDescent="0.2">
      <c r="A7376" s="113" t="s">
        <v>10491</v>
      </c>
      <c r="D7376" s="113" t="s">
        <v>7561</v>
      </c>
      <c r="E7376" s="113">
        <f t="shared" si="115"/>
        <v>40100401</v>
      </c>
      <c r="F7376" s="113" t="s">
        <v>404</v>
      </c>
      <c r="G7376" s="113" t="s">
        <v>405</v>
      </c>
      <c r="H7376" s="113" t="s">
        <v>7562</v>
      </c>
      <c r="I7376" s="113" t="s">
        <v>10757</v>
      </c>
    </row>
    <row r="7377" spans="1:9" x14ac:dyDescent="0.2">
      <c r="A7377" s="113" t="s">
        <v>10491</v>
      </c>
      <c r="D7377" s="113" t="s">
        <v>7563</v>
      </c>
      <c r="E7377" s="113">
        <f t="shared" si="115"/>
        <v>40100499</v>
      </c>
      <c r="F7377" s="113" t="s">
        <v>404</v>
      </c>
      <c r="G7377" s="113" t="s">
        <v>405</v>
      </c>
      <c r="H7377" s="113" t="s">
        <v>7562</v>
      </c>
      <c r="I7377" s="113" t="s">
        <v>7789</v>
      </c>
    </row>
    <row r="7378" spans="1:9" x14ac:dyDescent="0.2">
      <c r="A7378" s="113" t="s">
        <v>10491</v>
      </c>
      <c r="D7378" s="113" t="s">
        <v>7564</v>
      </c>
      <c r="E7378" s="113">
        <f t="shared" si="115"/>
        <v>40100501</v>
      </c>
      <c r="F7378" s="113" t="s">
        <v>404</v>
      </c>
      <c r="G7378" s="113" t="s">
        <v>405</v>
      </c>
      <c r="H7378" s="113" t="s">
        <v>11594</v>
      </c>
      <c r="I7378" s="113" t="s">
        <v>7565</v>
      </c>
    </row>
    <row r="7379" spans="1:9" x14ac:dyDescent="0.2">
      <c r="A7379" s="113" t="s">
        <v>10491</v>
      </c>
      <c r="D7379" s="113" t="s">
        <v>7566</v>
      </c>
      <c r="E7379" s="113">
        <f t="shared" si="115"/>
        <v>40100550</v>
      </c>
      <c r="F7379" s="113" t="s">
        <v>404</v>
      </c>
      <c r="G7379" s="113" t="s">
        <v>405</v>
      </c>
      <c r="H7379" s="113" t="s">
        <v>11594</v>
      </c>
      <c r="I7379" s="113" t="s">
        <v>7567</v>
      </c>
    </row>
    <row r="7380" spans="1:9" x14ac:dyDescent="0.2">
      <c r="A7380" s="113" t="s">
        <v>10491</v>
      </c>
      <c r="D7380" s="113" t="s">
        <v>7568</v>
      </c>
      <c r="E7380" s="113">
        <f t="shared" si="115"/>
        <v>40188801</v>
      </c>
      <c r="F7380" s="113" t="s">
        <v>404</v>
      </c>
      <c r="G7380" s="113" t="s">
        <v>405</v>
      </c>
      <c r="H7380" s="113" t="s">
        <v>11022</v>
      </c>
      <c r="I7380" s="113" t="s">
        <v>7493</v>
      </c>
    </row>
    <row r="7381" spans="1:9" x14ac:dyDescent="0.2">
      <c r="A7381" s="113" t="s">
        <v>10491</v>
      </c>
      <c r="B7381" s="113"/>
      <c r="D7381" s="113" t="s">
        <v>7569</v>
      </c>
      <c r="E7381" s="113">
        <f t="shared" si="115"/>
        <v>40188802</v>
      </c>
      <c r="F7381" s="113" t="s">
        <v>404</v>
      </c>
      <c r="G7381" s="113" t="s">
        <v>405</v>
      </c>
      <c r="H7381" s="113" t="s">
        <v>11022</v>
      </c>
      <c r="I7381" s="113" t="s">
        <v>7493</v>
      </c>
    </row>
    <row r="7382" spans="1:9" x14ac:dyDescent="0.2">
      <c r="A7382" s="113" t="s">
        <v>10491</v>
      </c>
      <c r="B7382" s="113"/>
      <c r="D7382" s="113" t="s">
        <v>7570</v>
      </c>
      <c r="E7382" s="113">
        <f t="shared" si="115"/>
        <v>40188803</v>
      </c>
      <c r="F7382" s="113" t="s">
        <v>404</v>
      </c>
      <c r="G7382" s="113" t="s">
        <v>405</v>
      </c>
      <c r="H7382" s="113" t="s">
        <v>11022</v>
      </c>
      <c r="I7382" s="113" t="s">
        <v>7493</v>
      </c>
    </row>
    <row r="7383" spans="1:9" x14ac:dyDescent="0.2">
      <c r="A7383" s="113" t="s">
        <v>10491</v>
      </c>
      <c r="B7383" s="113"/>
      <c r="D7383" s="113" t="s">
        <v>7571</v>
      </c>
      <c r="E7383" s="113">
        <f t="shared" si="115"/>
        <v>40188804</v>
      </c>
      <c r="F7383" s="113" t="s">
        <v>404</v>
      </c>
      <c r="G7383" s="113" t="s">
        <v>405</v>
      </c>
      <c r="H7383" s="113" t="s">
        <v>11022</v>
      </c>
      <c r="I7383" s="113" t="s">
        <v>7493</v>
      </c>
    </row>
    <row r="7384" spans="1:9" x14ac:dyDescent="0.2">
      <c r="A7384" s="113" t="s">
        <v>10491</v>
      </c>
      <c r="B7384" s="113"/>
      <c r="D7384" s="113" t="s">
        <v>7572</v>
      </c>
      <c r="E7384" s="113">
        <f t="shared" si="115"/>
        <v>40188805</v>
      </c>
      <c r="F7384" s="113" t="s">
        <v>404</v>
      </c>
      <c r="G7384" s="113" t="s">
        <v>405</v>
      </c>
      <c r="H7384" s="113" t="s">
        <v>11022</v>
      </c>
      <c r="I7384" s="113" t="s">
        <v>7493</v>
      </c>
    </row>
    <row r="7385" spans="1:9" x14ac:dyDescent="0.2">
      <c r="A7385" s="113" t="s">
        <v>10491</v>
      </c>
      <c r="B7385" s="113"/>
      <c r="D7385" s="113" t="s">
        <v>7573</v>
      </c>
      <c r="E7385" s="113">
        <f t="shared" si="115"/>
        <v>40188898</v>
      </c>
      <c r="F7385" s="113" t="s">
        <v>404</v>
      </c>
      <c r="G7385" s="113" t="s">
        <v>405</v>
      </c>
      <c r="H7385" s="113" t="s">
        <v>11022</v>
      </c>
      <c r="I7385" s="113" t="s">
        <v>7493</v>
      </c>
    </row>
    <row r="7386" spans="1:9" x14ac:dyDescent="0.2">
      <c r="A7386" s="113" t="s">
        <v>10491</v>
      </c>
      <c r="D7386" s="113" t="s">
        <v>7574</v>
      </c>
      <c r="E7386" s="113">
        <f t="shared" si="115"/>
        <v>40200101</v>
      </c>
      <c r="F7386" s="113" t="s">
        <v>404</v>
      </c>
      <c r="G7386" s="113" t="s">
        <v>7122</v>
      </c>
      <c r="H7386" s="113" t="s">
        <v>7575</v>
      </c>
      <c r="I7386" s="113" t="s">
        <v>7576</v>
      </c>
    </row>
    <row r="7387" spans="1:9" x14ac:dyDescent="0.2">
      <c r="A7387" s="113" t="s">
        <v>10491</v>
      </c>
      <c r="D7387" s="113" t="s">
        <v>7577</v>
      </c>
      <c r="E7387" s="113">
        <f t="shared" si="115"/>
        <v>40200110</v>
      </c>
      <c r="F7387" s="113" t="s">
        <v>404</v>
      </c>
      <c r="G7387" s="113" t="s">
        <v>7122</v>
      </c>
      <c r="H7387" s="113" t="s">
        <v>7575</v>
      </c>
      <c r="I7387" s="113" t="s">
        <v>7576</v>
      </c>
    </row>
    <row r="7388" spans="1:9" x14ac:dyDescent="0.2">
      <c r="A7388" s="113" t="s">
        <v>10491</v>
      </c>
      <c r="D7388" s="113" t="s">
        <v>7578</v>
      </c>
      <c r="E7388" s="113">
        <f t="shared" si="115"/>
        <v>40200201</v>
      </c>
      <c r="F7388" s="113" t="s">
        <v>404</v>
      </c>
      <c r="G7388" s="113" t="s">
        <v>7122</v>
      </c>
      <c r="H7388" s="113" t="s">
        <v>7575</v>
      </c>
      <c r="I7388" s="113" t="s">
        <v>7579</v>
      </c>
    </row>
    <row r="7389" spans="1:9" x14ac:dyDescent="0.2">
      <c r="A7389" s="113" t="s">
        <v>10491</v>
      </c>
      <c r="D7389" s="113" t="s">
        <v>7580</v>
      </c>
      <c r="E7389" s="113">
        <f t="shared" si="115"/>
        <v>40200210</v>
      </c>
      <c r="F7389" s="113" t="s">
        <v>404</v>
      </c>
      <c r="G7389" s="113" t="s">
        <v>7122</v>
      </c>
      <c r="H7389" s="113" t="s">
        <v>7575</v>
      </c>
      <c r="I7389" s="113" t="s">
        <v>7579</v>
      </c>
    </row>
    <row r="7390" spans="1:9" x14ac:dyDescent="0.2">
      <c r="A7390" s="113" t="s">
        <v>10491</v>
      </c>
      <c r="D7390" s="113" t="s">
        <v>7581</v>
      </c>
      <c r="E7390" s="113">
        <f t="shared" si="115"/>
        <v>40200301</v>
      </c>
      <c r="F7390" s="113" t="s">
        <v>404</v>
      </c>
      <c r="G7390" s="113" t="s">
        <v>7122</v>
      </c>
      <c r="H7390" s="113" t="s">
        <v>7575</v>
      </c>
      <c r="I7390" s="113" t="s">
        <v>7582</v>
      </c>
    </row>
    <row r="7391" spans="1:9" x14ac:dyDescent="0.2">
      <c r="A7391" s="113" t="s">
        <v>10491</v>
      </c>
      <c r="D7391" s="113" t="s">
        <v>7583</v>
      </c>
      <c r="E7391" s="113">
        <f t="shared" si="115"/>
        <v>40200310</v>
      </c>
      <c r="F7391" s="113" t="s">
        <v>404</v>
      </c>
      <c r="G7391" s="113" t="s">
        <v>7122</v>
      </c>
      <c r="H7391" s="113" t="s">
        <v>7575</v>
      </c>
      <c r="I7391" s="113" t="s">
        <v>7582</v>
      </c>
    </row>
    <row r="7392" spans="1:9" x14ac:dyDescent="0.2">
      <c r="A7392" s="113" t="s">
        <v>10491</v>
      </c>
      <c r="D7392" s="113" t="s">
        <v>7584</v>
      </c>
      <c r="E7392" s="113">
        <f t="shared" si="115"/>
        <v>40200401</v>
      </c>
      <c r="F7392" s="113" t="s">
        <v>404</v>
      </c>
      <c r="G7392" s="113" t="s">
        <v>7122</v>
      </c>
      <c r="H7392" s="113" t="s">
        <v>7575</v>
      </c>
      <c r="I7392" s="113" t="s">
        <v>7585</v>
      </c>
    </row>
    <row r="7393" spans="1:9" x14ac:dyDescent="0.2">
      <c r="A7393" s="113" t="s">
        <v>10491</v>
      </c>
      <c r="D7393" s="113" t="s">
        <v>7586</v>
      </c>
      <c r="E7393" s="113">
        <f t="shared" si="115"/>
        <v>40200410</v>
      </c>
      <c r="F7393" s="113" t="s">
        <v>404</v>
      </c>
      <c r="G7393" s="113" t="s">
        <v>7122</v>
      </c>
      <c r="H7393" s="113" t="s">
        <v>7575</v>
      </c>
      <c r="I7393" s="113" t="s">
        <v>7585</v>
      </c>
    </row>
    <row r="7394" spans="1:9" x14ac:dyDescent="0.2">
      <c r="A7394" s="113" t="s">
        <v>10491</v>
      </c>
      <c r="D7394" s="113" t="s">
        <v>7587</v>
      </c>
      <c r="E7394" s="113">
        <f t="shared" si="115"/>
        <v>40200501</v>
      </c>
      <c r="F7394" s="113" t="s">
        <v>404</v>
      </c>
      <c r="G7394" s="113" t="s">
        <v>7122</v>
      </c>
      <c r="H7394" s="113" t="s">
        <v>7575</v>
      </c>
      <c r="I7394" s="113" t="s">
        <v>7588</v>
      </c>
    </row>
    <row r="7395" spans="1:9" x14ac:dyDescent="0.2">
      <c r="A7395" s="113" t="s">
        <v>10491</v>
      </c>
      <c r="D7395" s="113" t="s">
        <v>7589</v>
      </c>
      <c r="E7395" s="113">
        <f t="shared" si="115"/>
        <v>40200510</v>
      </c>
      <c r="F7395" s="113" t="s">
        <v>404</v>
      </c>
      <c r="G7395" s="113" t="s">
        <v>7122</v>
      </c>
      <c r="H7395" s="113" t="s">
        <v>7575</v>
      </c>
      <c r="I7395" s="113" t="s">
        <v>7588</v>
      </c>
    </row>
    <row r="7396" spans="1:9" x14ac:dyDescent="0.2">
      <c r="A7396" s="113" t="s">
        <v>10491</v>
      </c>
      <c r="D7396" s="113" t="s">
        <v>7590</v>
      </c>
      <c r="E7396" s="113">
        <f t="shared" si="115"/>
        <v>40200601</v>
      </c>
      <c r="F7396" s="113" t="s">
        <v>404</v>
      </c>
      <c r="G7396" s="113" t="s">
        <v>7122</v>
      </c>
      <c r="H7396" s="113" t="s">
        <v>7575</v>
      </c>
      <c r="I7396" s="113" t="s">
        <v>7591</v>
      </c>
    </row>
    <row r="7397" spans="1:9" x14ac:dyDescent="0.2">
      <c r="A7397" s="113" t="s">
        <v>10491</v>
      </c>
      <c r="D7397" s="113" t="s">
        <v>7592</v>
      </c>
      <c r="E7397" s="113">
        <f t="shared" si="115"/>
        <v>40200610</v>
      </c>
      <c r="F7397" s="113" t="s">
        <v>404</v>
      </c>
      <c r="G7397" s="113" t="s">
        <v>7122</v>
      </c>
      <c r="H7397" s="113" t="s">
        <v>7575</v>
      </c>
      <c r="I7397" s="113" t="s">
        <v>7591</v>
      </c>
    </row>
    <row r="7398" spans="1:9" x14ac:dyDescent="0.2">
      <c r="A7398" s="113" t="s">
        <v>10491</v>
      </c>
      <c r="D7398" s="113" t="s">
        <v>7593</v>
      </c>
      <c r="E7398" s="113">
        <f t="shared" si="115"/>
        <v>40200701</v>
      </c>
      <c r="F7398" s="113" t="s">
        <v>404</v>
      </c>
      <c r="G7398" s="113" t="s">
        <v>7122</v>
      </c>
      <c r="H7398" s="113" t="s">
        <v>7575</v>
      </c>
      <c r="I7398" s="113" t="s">
        <v>7594</v>
      </c>
    </row>
    <row r="7399" spans="1:9" x14ac:dyDescent="0.2">
      <c r="A7399" s="113" t="s">
        <v>10491</v>
      </c>
      <c r="D7399" s="113" t="s">
        <v>7595</v>
      </c>
      <c r="E7399" s="113">
        <f t="shared" si="115"/>
        <v>40200706</v>
      </c>
      <c r="F7399" s="113" t="s">
        <v>404</v>
      </c>
      <c r="G7399" s="113" t="s">
        <v>7122</v>
      </c>
      <c r="H7399" s="113" t="s">
        <v>7575</v>
      </c>
      <c r="I7399" s="113" t="s">
        <v>7596</v>
      </c>
    </row>
    <row r="7400" spans="1:9" x14ac:dyDescent="0.2">
      <c r="A7400" s="113" t="s">
        <v>10491</v>
      </c>
      <c r="D7400" s="113" t="s">
        <v>7597</v>
      </c>
      <c r="E7400" s="113">
        <f t="shared" si="115"/>
        <v>40200707</v>
      </c>
      <c r="F7400" s="113" t="s">
        <v>404</v>
      </c>
      <c r="G7400" s="113" t="s">
        <v>7122</v>
      </c>
      <c r="H7400" s="113" t="s">
        <v>7575</v>
      </c>
      <c r="I7400" s="113" t="s">
        <v>7598</v>
      </c>
    </row>
    <row r="7401" spans="1:9" x14ac:dyDescent="0.2">
      <c r="A7401" s="113" t="s">
        <v>10491</v>
      </c>
      <c r="D7401" s="113" t="s">
        <v>7599</v>
      </c>
      <c r="E7401" s="113">
        <f t="shared" si="115"/>
        <v>40200710</v>
      </c>
      <c r="F7401" s="113" t="s">
        <v>404</v>
      </c>
      <c r="G7401" s="113" t="s">
        <v>7122</v>
      </c>
      <c r="H7401" s="113" t="s">
        <v>7575</v>
      </c>
      <c r="I7401" s="113" t="s">
        <v>7600</v>
      </c>
    </row>
    <row r="7402" spans="1:9" x14ac:dyDescent="0.2">
      <c r="A7402" s="113" t="s">
        <v>10491</v>
      </c>
      <c r="D7402" s="113" t="s">
        <v>7601</v>
      </c>
      <c r="E7402" s="113">
        <f t="shared" si="115"/>
        <v>40200711</v>
      </c>
      <c r="F7402" s="113" t="s">
        <v>404</v>
      </c>
      <c r="G7402" s="113" t="s">
        <v>7122</v>
      </c>
      <c r="H7402" s="113" t="s">
        <v>7575</v>
      </c>
      <c r="I7402" s="113" t="s">
        <v>7602</v>
      </c>
    </row>
    <row r="7403" spans="1:9" x14ac:dyDescent="0.2">
      <c r="A7403" s="113" t="s">
        <v>10491</v>
      </c>
      <c r="D7403" s="113" t="s">
        <v>7603</v>
      </c>
      <c r="E7403" s="113">
        <f t="shared" si="115"/>
        <v>40200712</v>
      </c>
      <c r="F7403" s="113" t="s">
        <v>404</v>
      </c>
      <c r="G7403" s="113" t="s">
        <v>7122</v>
      </c>
      <c r="H7403" s="113" t="s">
        <v>7575</v>
      </c>
      <c r="I7403" s="113" t="s">
        <v>7604</v>
      </c>
    </row>
    <row r="7404" spans="1:9" x14ac:dyDescent="0.2">
      <c r="A7404" s="113" t="s">
        <v>10491</v>
      </c>
      <c r="D7404" s="113" t="s">
        <v>7605</v>
      </c>
      <c r="E7404" s="113">
        <f t="shared" si="115"/>
        <v>40200801</v>
      </c>
      <c r="F7404" s="113" t="s">
        <v>404</v>
      </c>
      <c r="G7404" s="113" t="s">
        <v>7122</v>
      </c>
      <c r="H7404" s="113" t="s">
        <v>7606</v>
      </c>
      <c r="I7404" s="113" t="s">
        <v>14415</v>
      </c>
    </row>
    <row r="7405" spans="1:9" x14ac:dyDescent="0.2">
      <c r="A7405" s="113" t="s">
        <v>10491</v>
      </c>
      <c r="D7405" s="113" t="s">
        <v>7607</v>
      </c>
      <c r="E7405" s="113">
        <f t="shared" si="115"/>
        <v>40200802</v>
      </c>
      <c r="F7405" s="113" t="s">
        <v>404</v>
      </c>
      <c r="G7405" s="113" t="s">
        <v>7122</v>
      </c>
      <c r="H7405" s="113" t="s">
        <v>7606</v>
      </c>
      <c r="I7405" s="113" t="s">
        <v>7608</v>
      </c>
    </row>
    <row r="7406" spans="1:9" x14ac:dyDescent="0.2">
      <c r="A7406" s="113" t="s">
        <v>10491</v>
      </c>
      <c r="D7406" s="113" t="s">
        <v>7609</v>
      </c>
      <c r="E7406" s="113">
        <f t="shared" si="115"/>
        <v>40200803</v>
      </c>
      <c r="F7406" s="113" t="s">
        <v>404</v>
      </c>
      <c r="G7406" s="113" t="s">
        <v>7122</v>
      </c>
      <c r="H7406" s="113" t="s">
        <v>7606</v>
      </c>
      <c r="I7406" s="113" t="s">
        <v>7610</v>
      </c>
    </row>
    <row r="7407" spans="1:9" x14ac:dyDescent="0.2">
      <c r="A7407" s="113" t="s">
        <v>10491</v>
      </c>
      <c r="D7407" s="113" t="s">
        <v>7611</v>
      </c>
      <c r="E7407" s="113">
        <f t="shared" si="115"/>
        <v>40200810</v>
      </c>
      <c r="F7407" s="113" t="s">
        <v>404</v>
      </c>
      <c r="G7407" s="113" t="s">
        <v>7122</v>
      </c>
      <c r="H7407" s="113" t="s">
        <v>7606</v>
      </c>
      <c r="I7407" s="113" t="s">
        <v>14415</v>
      </c>
    </row>
    <row r="7408" spans="1:9" x14ac:dyDescent="0.2">
      <c r="A7408" s="113" t="s">
        <v>10491</v>
      </c>
      <c r="D7408" s="113" t="s">
        <v>7612</v>
      </c>
      <c r="E7408" s="113">
        <f t="shared" si="115"/>
        <v>40200820</v>
      </c>
      <c r="F7408" s="113" t="s">
        <v>404</v>
      </c>
      <c r="G7408" s="113" t="s">
        <v>7122</v>
      </c>
      <c r="H7408" s="113" t="s">
        <v>7606</v>
      </c>
      <c r="I7408" s="113" t="s">
        <v>7613</v>
      </c>
    </row>
    <row r="7409" spans="1:9" x14ac:dyDescent="0.2">
      <c r="A7409" s="113" t="s">
        <v>10491</v>
      </c>
      <c r="D7409" s="113" t="s">
        <v>7614</v>
      </c>
      <c r="E7409" s="113">
        <f t="shared" si="115"/>
        <v>40200830</v>
      </c>
      <c r="F7409" s="113" t="s">
        <v>404</v>
      </c>
      <c r="G7409" s="113" t="s">
        <v>7122</v>
      </c>
      <c r="H7409" s="113" t="s">
        <v>7606</v>
      </c>
      <c r="I7409" s="113" t="s">
        <v>7615</v>
      </c>
    </row>
    <row r="7410" spans="1:9" x14ac:dyDescent="0.2">
      <c r="A7410" s="113" t="s">
        <v>10491</v>
      </c>
      <c r="D7410" s="113" t="s">
        <v>7616</v>
      </c>
      <c r="E7410" s="113">
        <f t="shared" si="115"/>
        <v>40200840</v>
      </c>
      <c r="F7410" s="113" t="s">
        <v>404</v>
      </c>
      <c r="G7410" s="113" t="s">
        <v>7122</v>
      </c>
      <c r="H7410" s="113" t="s">
        <v>7606</v>
      </c>
      <c r="I7410" s="113" t="s">
        <v>7617</v>
      </c>
    </row>
    <row r="7411" spans="1:9" x14ac:dyDescent="0.2">
      <c r="A7411" s="113" t="s">
        <v>10491</v>
      </c>
      <c r="D7411" s="113" t="s">
        <v>7618</v>
      </c>
      <c r="E7411" s="113">
        <f t="shared" si="115"/>
        <v>40200841</v>
      </c>
      <c r="F7411" s="113" t="s">
        <v>404</v>
      </c>
      <c r="G7411" s="113" t="s">
        <v>7122</v>
      </c>
      <c r="H7411" s="113" t="s">
        <v>7606</v>
      </c>
      <c r="I7411" s="113" t="s">
        <v>7619</v>
      </c>
    </row>
    <row r="7412" spans="1:9" x14ac:dyDescent="0.2">
      <c r="A7412" s="113" t="s">
        <v>10491</v>
      </c>
      <c r="D7412" s="113" t="s">
        <v>7620</v>
      </c>
      <c r="E7412" s="113">
        <f t="shared" si="115"/>
        <v>40200842</v>
      </c>
      <c r="F7412" s="113" t="s">
        <v>404</v>
      </c>
      <c r="G7412" s="113" t="s">
        <v>7122</v>
      </c>
      <c r="H7412" s="113" t="s">
        <v>7606</v>
      </c>
      <c r="I7412" s="113" t="s">
        <v>7621</v>
      </c>
    </row>
    <row r="7413" spans="1:9" x14ac:dyDescent="0.2">
      <c r="A7413" s="113" t="s">
        <v>10491</v>
      </c>
      <c r="D7413" s="113" t="s">
        <v>7622</v>
      </c>
      <c r="E7413" s="113">
        <f t="shared" si="115"/>
        <v>40200843</v>
      </c>
      <c r="F7413" s="113" t="s">
        <v>404</v>
      </c>
      <c r="G7413" s="113" t="s">
        <v>7122</v>
      </c>
      <c r="H7413" s="113" t="s">
        <v>7606</v>
      </c>
      <c r="I7413" s="113" t="s">
        <v>7623</v>
      </c>
    </row>
    <row r="7414" spans="1:9" x14ac:dyDescent="0.2">
      <c r="A7414" s="113" t="s">
        <v>10491</v>
      </c>
      <c r="D7414" s="113" t="s">
        <v>7624</v>
      </c>
      <c r="E7414" s="113">
        <f t="shared" si="115"/>
        <v>40200845</v>
      </c>
      <c r="F7414" s="113" t="s">
        <v>404</v>
      </c>
      <c r="G7414" s="113" t="s">
        <v>7122</v>
      </c>
      <c r="H7414" s="113" t="s">
        <v>7606</v>
      </c>
      <c r="I7414" s="113" t="s">
        <v>7625</v>
      </c>
    </row>
    <row r="7415" spans="1:9" x14ac:dyDescent="0.2">
      <c r="A7415" s="113" t="s">
        <v>10491</v>
      </c>
      <c r="D7415" s="113" t="s">
        <v>7626</v>
      </c>
      <c r="E7415" s="113">
        <f t="shared" si="115"/>
        <v>40200846</v>
      </c>
      <c r="F7415" s="113" t="s">
        <v>404</v>
      </c>
      <c r="G7415" s="113" t="s">
        <v>7122</v>
      </c>
      <c r="H7415" s="113" t="s">
        <v>7606</v>
      </c>
      <c r="I7415" s="113" t="s">
        <v>7627</v>
      </c>
    </row>
    <row r="7416" spans="1:9" x14ac:dyDescent="0.2">
      <c r="A7416" s="113" t="s">
        <v>10491</v>
      </c>
      <c r="D7416" s="113" t="s">
        <v>7628</v>
      </c>
      <c r="E7416" s="113">
        <f t="shared" si="115"/>
        <v>40200847</v>
      </c>
      <c r="F7416" s="113" t="s">
        <v>404</v>
      </c>
      <c r="G7416" s="113" t="s">
        <v>7122</v>
      </c>
      <c r="H7416" s="113" t="s">
        <v>7606</v>
      </c>
      <c r="I7416" s="113" t="s">
        <v>7629</v>
      </c>
    </row>
    <row r="7417" spans="1:9" x14ac:dyDescent="0.2">
      <c r="A7417" s="113" t="s">
        <v>10491</v>
      </c>
      <c r="D7417" s="113" t="s">
        <v>7630</v>
      </c>
      <c r="E7417" s="113">
        <f t="shared" si="115"/>
        <v>40200848</v>
      </c>
      <c r="F7417" s="113" t="s">
        <v>404</v>
      </c>
      <c r="G7417" s="113" t="s">
        <v>7122</v>
      </c>
      <c r="H7417" s="113" t="s">
        <v>7606</v>
      </c>
      <c r="I7417" s="113" t="s">
        <v>7631</v>
      </c>
    </row>
    <row r="7418" spans="1:9" x14ac:dyDescent="0.2">
      <c r="A7418" s="113" t="s">
        <v>10491</v>
      </c>
      <c r="D7418" s="113" t="s">
        <v>7632</v>
      </c>
      <c r="E7418" s="113">
        <f t="shared" si="115"/>
        <v>40200849</v>
      </c>
      <c r="F7418" s="113" t="s">
        <v>404</v>
      </c>
      <c r="G7418" s="113" t="s">
        <v>7122</v>
      </c>
      <c r="H7418" s="113" t="s">
        <v>7606</v>
      </c>
      <c r="I7418" s="113" t="s">
        <v>7633</v>
      </c>
    </row>
    <row r="7419" spans="1:9" x14ac:dyDescent="0.2">
      <c r="A7419" s="113" t="s">
        <v>10491</v>
      </c>
      <c r="D7419" s="113" t="s">
        <v>7634</v>
      </c>
      <c r="E7419" s="113">
        <f t="shared" si="115"/>
        <v>40200855</v>
      </c>
      <c r="F7419" s="113" t="s">
        <v>404</v>
      </c>
      <c r="G7419" s="113" t="s">
        <v>7122</v>
      </c>
      <c r="H7419" s="113" t="s">
        <v>7606</v>
      </c>
      <c r="I7419" s="113" t="s">
        <v>7635</v>
      </c>
    </row>
    <row r="7420" spans="1:9" x14ac:dyDescent="0.2">
      <c r="A7420" s="113" t="s">
        <v>10491</v>
      </c>
      <c r="D7420" s="113" t="s">
        <v>7636</v>
      </c>
      <c r="E7420" s="113">
        <f t="shared" si="115"/>
        <v>40200856</v>
      </c>
      <c r="F7420" s="113" t="s">
        <v>404</v>
      </c>
      <c r="G7420" s="113" t="s">
        <v>7122</v>
      </c>
      <c r="H7420" s="113" t="s">
        <v>7606</v>
      </c>
      <c r="I7420" s="113" t="s">
        <v>7637</v>
      </c>
    </row>
    <row r="7421" spans="1:9" x14ac:dyDescent="0.2">
      <c r="A7421" s="113" t="s">
        <v>10491</v>
      </c>
      <c r="D7421" s="113" t="s">
        <v>7638</v>
      </c>
      <c r="E7421" s="113">
        <f t="shared" si="115"/>
        <v>40200861</v>
      </c>
      <c r="F7421" s="113" t="s">
        <v>404</v>
      </c>
      <c r="G7421" s="113" t="s">
        <v>7122</v>
      </c>
      <c r="H7421" s="113" t="s">
        <v>7606</v>
      </c>
      <c r="I7421" s="113" t="s">
        <v>7639</v>
      </c>
    </row>
    <row r="7422" spans="1:9" x14ac:dyDescent="0.2">
      <c r="A7422" s="113" t="s">
        <v>10491</v>
      </c>
      <c r="D7422" s="113" t="s">
        <v>7640</v>
      </c>
      <c r="E7422" s="113">
        <f t="shared" si="115"/>
        <v>40200870</v>
      </c>
      <c r="F7422" s="113" t="s">
        <v>404</v>
      </c>
      <c r="G7422" s="113" t="s">
        <v>7122</v>
      </c>
      <c r="H7422" s="113" t="s">
        <v>7606</v>
      </c>
      <c r="I7422" s="113" t="s">
        <v>7641</v>
      </c>
    </row>
    <row r="7423" spans="1:9" x14ac:dyDescent="0.2">
      <c r="A7423" s="113" t="s">
        <v>10491</v>
      </c>
      <c r="D7423" s="113" t="s">
        <v>7642</v>
      </c>
      <c r="E7423" s="113">
        <f t="shared" si="115"/>
        <v>40200871</v>
      </c>
      <c r="F7423" s="113" t="s">
        <v>404</v>
      </c>
      <c r="G7423" s="113" t="s">
        <v>7122</v>
      </c>
      <c r="H7423" s="113" t="s">
        <v>7606</v>
      </c>
      <c r="I7423" s="113" t="s">
        <v>4831</v>
      </c>
    </row>
    <row r="7424" spans="1:9" x14ac:dyDescent="0.2">
      <c r="A7424" s="113" t="s">
        <v>10491</v>
      </c>
      <c r="D7424" s="113" t="s">
        <v>4832</v>
      </c>
      <c r="E7424" s="113">
        <f t="shared" si="115"/>
        <v>40200872</v>
      </c>
      <c r="F7424" s="113" t="s">
        <v>404</v>
      </c>
      <c r="G7424" s="113" t="s">
        <v>7122</v>
      </c>
      <c r="H7424" s="113" t="s">
        <v>7606</v>
      </c>
      <c r="I7424" s="113" t="s">
        <v>4833</v>
      </c>
    </row>
    <row r="7425" spans="1:9" x14ac:dyDescent="0.2">
      <c r="A7425" s="113" t="s">
        <v>10491</v>
      </c>
      <c r="D7425" s="113" t="s">
        <v>4834</v>
      </c>
      <c r="E7425" s="113">
        <f t="shared" si="115"/>
        <v>40200898</v>
      </c>
      <c r="F7425" s="113" t="s">
        <v>404</v>
      </c>
      <c r="G7425" s="113" t="s">
        <v>7122</v>
      </c>
      <c r="H7425" s="113" t="s">
        <v>7606</v>
      </c>
      <c r="I7425" s="113" t="s">
        <v>14415</v>
      </c>
    </row>
    <row r="7426" spans="1:9" x14ac:dyDescent="0.2">
      <c r="A7426" s="113" t="s">
        <v>10491</v>
      </c>
      <c r="D7426" s="113" t="s">
        <v>4835</v>
      </c>
      <c r="E7426" s="113">
        <f t="shared" ref="E7426:E7489" si="116">VALUE(D7426)</f>
        <v>40200899</v>
      </c>
      <c r="F7426" s="113" t="s">
        <v>404</v>
      </c>
      <c r="G7426" s="113" t="s">
        <v>7122</v>
      </c>
      <c r="H7426" s="113" t="s">
        <v>7606</v>
      </c>
      <c r="I7426" s="113" t="s">
        <v>11744</v>
      </c>
    </row>
    <row r="7427" spans="1:9" x14ac:dyDescent="0.2">
      <c r="A7427" s="113" t="s">
        <v>10491</v>
      </c>
      <c r="D7427" s="113" t="s">
        <v>4836</v>
      </c>
      <c r="E7427" s="113">
        <f t="shared" si="116"/>
        <v>40200901</v>
      </c>
      <c r="F7427" s="113" t="s">
        <v>404</v>
      </c>
      <c r="G7427" s="113" t="s">
        <v>7122</v>
      </c>
      <c r="H7427" s="113" t="s">
        <v>4837</v>
      </c>
      <c r="I7427" s="113" t="s">
        <v>14920</v>
      </c>
    </row>
    <row r="7428" spans="1:9" x14ac:dyDescent="0.2">
      <c r="A7428" s="113" t="s">
        <v>10491</v>
      </c>
      <c r="D7428" s="113" t="s">
        <v>4838</v>
      </c>
      <c r="E7428" s="113">
        <f t="shared" si="116"/>
        <v>40200902</v>
      </c>
      <c r="F7428" s="113" t="s">
        <v>404</v>
      </c>
      <c r="G7428" s="113" t="s">
        <v>7122</v>
      </c>
      <c r="H7428" s="113" t="s">
        <v>4837</v>
      </c>
      <c r="I7428" s="113" t="s">
        <v>16779</v>
      </c>
    </row>
    <row r="7429" spans="1:9" x14ac:dyDescent="0.2">
      <c r="A7429" s="113" t="s">
        <v>10491</v>
      </c>
      <c r="D7429" s="113" t="s">
        <v>4839</v>
      </c>
      <c r="E7429" s="113">
        <f t="shared" si="116"/>
        <v>40200903</v>
      </c>
      <c r="F7429" s="113" t="s">
        <v>404</v>
      </c>
      <c r="G7429" s="113" t="s">
        <v>7122</v>
      </c>
      <c r="H7429" s="113" t="s">
        <v>4837</v>
      </c>
      <c r="I7429" s="113" t="s">
        <v>4840</v>
      </c>
    </row>
    <row r="7430" spans="1:9" x14ac:dyDescent="0.2">
      <c r="A7430" s="113" t="s">
        <v>10491</v>
      </c>
      <c r="D7430" s="113" t="s">
        <v>4841</v>
      </c>
      <c r="E7430" s="113">
        <f t="shared" si="116"/>
        <v>40200904</v>
      </c>
      <c r="F7430" s="113" t="s">
        <v>404</v>
      </c>
      <c r="G7430" s="113" t="s">
        <v>7122</v>
      </c>
      <c r="H7430" s="113" t="s">
        <v>4837</v>
      </c>
      <c r="I7430" s="113" t="s">
        <v>4842</v>
      </c>
    </row>
    <row r="7431" spans="1:9" x14ac:dyDescent="0.2">
      <c r="A7431" s="113" t="s">
        <v>10491</v>
      </c>
      <c r="D7431" s="113" t="s">
        <v>4843</v>
      </c>
      <c r="E7431" s="113">
        <f t="shared" si="116"/>
        <v>40200905</v>
      </c>
      <c r="F7431" s="113" t="s">
        <v>404</v>
      </c>
      <c r="G7431" s="113" t="s">
        <v>7122</v>
      </c>
      <c r="H7431" s="113" t="s">
        <v>4837</v>
      </c>
      <c r="I7431" s="113" t="s">
        <v>4844</v>
      </c>
    </row>
    <row r="7432" spans="1:9" x14ac:dyDescent="0.2">
      <c r="A7432" s="113" t="s">
        <v>10491</v>
      </c>
      <c r="D7432" s="113" t="s">
        <v>4845</v>
      </c>
      <c r="E7432" s="113">
        <f t="shared" si="116"/>
        <v>40200906</v>
      </c>
      <c r="F7432" s="113" t="s">
        <v>404</v>
      </c>
      <c r="G7432" s="113" t="s">
        <v>7122</v>
      </c>
      <c r="H7432" s="113" t="s">
        <v>4837</v>
      </c>
      <c r="I7432" s="113" t="s">
        <v>4846</v>
      </c>
    </row>
    <row r="7433" spans="1:9" x14ac:dyDescent="0.2">
      <c r="A7433" s="113" t="s">
        <v>10491</v>
      </c>
      <c r="D7433" s="113" t="s">
        <v>4847</v>
      </c>
      <c r="E7433" s="113">
        <f t="shared" si="116"/>
        <v>40200907</v>
      </c>
      <c r="F7433" s="113" t="s">
        <v>404</v>
      </c>
      <c r="G7433" s="113" t="s">
        <v>7122</v>
      </c>
      <c r="H7433" s="113" t="s">
        <v>4837</v>
      </c>
      <c r="I7433" s="113" t="s">
        <v>4848</v>
      </c>
    </row>
    <row r="7434" spans="1:9" x14ac:dyDescent="0.2">
      <c r="A7434" s="113" t="s">
        <v>10491</v>
      </c>
      <c r="D7434" s="113" t="s">
        <v>4849</v>
      </c>
      <c r="E7434" s="113">
        <f t="shared" si="116"/>
        <v>40200908</v>
      </c>
      <c r="F7434" s="113" t="s">
        <v>404</v>
      </c>
      <c r="G7434" s="113" t="s">
        <v>7122</v>
      </c>
      <c r="H7434" s="113" t="s">
        <v>4837</v>
      </c>
      <c r="I7434" s="113" t="s">
        <v>4850</v>
      </c>
    </row>
    <row r="7435" spans="1:9" x14ac:dyDescent="0.2">
      <c r="A7435" s="113" t="s">
        <v>10491</v>
      </c>
      <c r="D7435" s="113" t="s">
        <v>4851</v>
      </c>
      <c r="E7435" s="113">
        <f t="shared" si="116"/>
        <v>40200909</v>
      </c>
      <c r="F7435" s="113" t="s">
        <v>404</v>
      </c>
      <c r="G7435" s="113" t="s">
        <v>7122</v>
      </c>
      <c r="H7435" s="113" t="s">
        <v>4837</v>
      </c>
      <c r="I7435" s="113" t="s">
        <v>4852</v>
      </c>
    </row>
    <row r="7436" spans="1:9" x14ac:dyDescent="0.2">
      <c r="A7436" s="113" t="s">
        <v>10491</v>
      </c>
      <c r="D7436" s="113" t="s">
        <v>4853</v>
      </c>
      <c r="E7436" s="113">
        <f t="shared" si="116"/>
        <v>40200910</v>
      </c>
      <c r="F7436" s="113" t="s">
        <v>404</v>
      </c>
      <c r="G7436" s="113" t="s">
        <v>7122</v>
      </c>
      <c r="H7436" s="113" t="s">
        <v>4837</v>
      </c>
      <c r="I7436" s="113" t="s">
        <v>4854</v>
      </c>
    </row>
    <row r="7437" spans="1:9" x14ac:dyDescent="0.2">
      <c r="A7437" s="113" t="s">
        <v>10491</v>
      </c>
      <c r="D7437" s="113" t="s">
        <v>4855</v>
      </c>
      <c r="E7437" s="113">
        <f t="shared" si="116"/>
        <v>40200911</v>
      </c>
      <c r="F7437" s="113" t="s">
        <v>404</v>
      </c>
      <c r="G7437" s="113" t="s">
        <v>7122</v>
      </c>
      <c r="H7437" s="113" t="s">
        <v>4837</v>
      </c>
      <c r="I7437" s="113" t="s">
        <v>13911</v>
      </c>
    </row>
    <row r="7438" spans="1:9" x14ac:dyDescent="0.2">
      <c r="A7438" s="113" t="s">
        <v>10491</v>
      </c>
      <c r="D7438" s="113" t="s">
        <v>4856</v>
      </c>
      <c r="E7438" s="113">
        <f t="shared" si="116"/>
        <v>40200912</v>
      </c>
      <c r="F7438" s="113" t="s">
        <v>404</v>
      </c>
      <c r="G7438" s="113" t="s">
        <v>7122</v>
      </c>
      <c r="H7438" s="113" t="s">
        <v>4837</v>
      </c>
      <c r="I7438" s="113" t="s">
        <v>7551</v>
      </c>
    </row>
    <row r="7439" spans="1:9" x14ac:dyDescent="0.2">
      <c r="A7439" s="113" t="s">
        <v>10491</v>
      </c>
      <c r="D7439" s="113" t="s">
        <v>4857</v>
      </c>
      <c r="E7439" s="113">
        <f t="shared" si="116"/>
        <v>40200913</v>
      </c>
      <c r="F7439" s="113" t="s">
        <v>404</v>
      </c>
      <c r="G7439" s="113" t="s">
        <v>7122</v>
      </c>
      <c r="H7439" s="113" t="s">
        <v>4837</v>
      </c>
      <c r="I7439" s="113" t="s">
        <v>4858</v>
      </c>
    </row>
    <row r="7440" spans="1:9" x14ac:dyDescent="0.2">
      <c r="A7440" s="113" t="s">
        <v>10491</v>
      </c>
      <c r="D7440" s="113" t="s">
        <v>4859</v>
      </c>
      <c r="E7440" s="113">
        <f t="shared" si="116"/>
        <v>40200914</v>
      </c>
      <c r="F7440" s="113" t="s">
        <v>404</v>
      </c>
      <c r="G7440" s="113" t="s">
        <v>7122</v>
      </c>
      <c r="H7440" s="113" t="s">
        <v>4837</v>
      </c>
      <c r="I7440" s="113" t="s">
        <v>16160</v>
      </c>
    </row>
    <row r="7441" spans="1:9" x14ac:dyDescent="0.2">
      <c r="A7441" s="113" t="s">
        <v>10491</v>
      </c>
      <c r="D7441" s="113" t="s">
        <v>4860</v>
      </c>
      <c r="E7441" s="113">
        <f t="shared" si="116"/>
        <v>40200915</v>
      </c>
      <c r="F7441" s="113" t="s">
        <v>404</v>
      </c>
      <c r="G7441" s="113" t="s">
        <v>7122</v>
      </c>
      <c r="H7441" s="113" t="s">
        <v>4837</v>
      </c>
      <c r="I7441" s="113" t="s">
        <v>4861</v>
      </c>
    </row>
    <row r="7442" spans="1:9" x14ac:dyDescent="0.2">
      <c r="A7442" s="113" t="s">
        <v>10491</v>
      </c>
      <c r="D7442" s="113" t="s">
        <v>4862</v>
      </c>
      <c r="E7442" s="113">
        <f t="shared" si="116"/>
        <v>40200916</v>
      </c>
      <c r="F7442" s="113" t="s">
        <v>404</v>
      </c>
      <c r="G7442" s="113" t="s">
        <v>7122</v>
      </c>
      <c r="H7442" s="113" t="s">
        <v>4837</v>
      </c>
      <c r="I7442" s="113" t="s">
        <v>4863</v>
      </c>
    </row>
    <row r="7443" spans="1:9" x14ac:dyDescent="0.2">
      <c r="A7443" s="113" t="s">
        <v>10491</v>
      </c>
      <c r="D7443" s="113" t="s">
        <v>4864</v>
      </c>
      <c r="E7443" s="113">
        <f t="shared" si="116"/>
        <v>40200917</v>
      </c>
      <c r="F7443" s="113" t="s">
        <v>404</v>
      </c>
      <c r="G7443" s="113" t="s">
        <v>7122</v>
      </c>
      <c r="H7443" s="113" t="s">
        <v>4837</v>
      </c>
      <c r="I7443" s="113" t="s">
        <v>4865</v>
      </c>
    </row>
    <row r="7444" spans="1:9" x14ac:dyDescent="0.2">
      <c r="A7444" s="113" t="s">
        <v>10491</v>
      </c>
      <c r="D7444" s="113" t="s">
        <v>4866</v>
      </c>
      <c r="E7444" s="113">
        <f t="shared" si="116"/>
        <v>40200918</v>
      </c>
      <c r="F7444" s="113" t="s">
        <v>404</v>
      </c>
      <c r="G7444" s="113" t="s">
        <v>7122</v>
      </c>
      <c r="H7444" s="113" t="s">
        <v>4837</v>
      </c>
      <c r="I7444" s="113" t="s">
        <v>14050</v>
      </c>
    </row>
    <row r="7445" spans="1:9" x14ac:dyDescent="0.2">
      <c r="A7445" s="113" t="s">
        <v>10491</v>
      </c>
      <c r="D7445" s="113" t="s">
        <v>4867</v>
      </c>
      <c r="E7445" s="113">
        <f t="shared" si="116"/>
        <v>40200919</v>
      </c>
      <c r="F7445" s="113" t="s">
        <v>404</v>
      </c>
      <c r="G7445" s="113" t="s">
        <v>7122</v>
      </c>
      <c r="H7445" s="113" t="s">
        <v>4837</v>
      </c>
      <c r="I7445" s="113" t="s">
        <v>14052</v>
      </c>
    </row>
    <row r="7446" spans="1:9" x14ac:dyDescent="0.2">
      <c r="A7446" s="113" t="s">
        <v>10491</v>
      </c>
      <c r="D7446" s="113" t="s">
        <v>4868</v>
      </c>
      <c r="E7446" s="113">
        <f t="shared" si="116"/>
        <v>40200920</v>
      </c>
      <c r="F7446" s="113" t="s">
        <v>404</v>
      </c>
      <c r="G7446" s="113" t="s">
        <v>7122</v>
      </c>
      <c r="H7446" s="113" t="s">
        <v>4837</v>
      </c>
      <c r="I7446" s="113" t="s">
        <v>4869</v>
      </c>
    </row>
    <row r="7447" spans="1:9" x14ac:dyDescent="0.2">
      <c r="A7447" s="113" t="s">
        <v>10491</v>
      </c>
      <c r="D7447" s="113" t="s">
        <v>4870</v>
      </c>
      <c r="E7447" s="113">
        <f t="shared" si="116"/>
        <v>40200921</v>
      </c>
      <c r="F7447" s="113" t="s">
        <v>404</v>
      </c>
      <c r="G7447" s="113" t="s">
        <v>7122</v>
      </c>
      <c r="H7447" s="113" t="s">
        <v>4837</v>
      </c>
      <c r="I7447" s="113" t="s">
        <v>4871</v>
      </c>
    </row>
    <row r="7448" spans="1:9" x14ac:dyDescent="0.2">
      <c r="A7448" s="113" t="s">
        <v>10491</v>
      </c>
      <c r="D7448" s="113" t="s">
        <v>4872</v>
      </c>
      <c r="E7448" s="113">
        <f t="shared" si="116"/>
        <v>40200922</v>
      </c>
      <c r="F7448" s="113" t="s">
        <v>404</v>
      </c>
      <c r="G7448" s="113" t="s">
        <v>7122</v>
      </c>
      <c r="H7448" s="113" t="s">
        <v>4837</v>
      </c>
      <c r="I7448" s="113" t="s">
        <v>16848</v>
      </c>
    </row>
    <row r="7449" spans="1:9" x14ac:dyDescent="0.2">
      <c r="A7449" s="113" t="s">
        <v>10491</v>
      </c>
      <c r="D7449" s="113" t="s">
        <v>4873</v>
      </c>
      <c r="E7449" s="113">
        <f t="shared" si="116"/>
        <v>40200923</v>
      </c>
      <c r="F7449" s="113" t="s">
        <v>404</v>
      </c>
      <c r="G7449" s="113" t="s">
        <v>7122</v>
      </c>
      <c r="H7449" s="113" t="s">
        <v>4837</v>
      </c>
      <c r="I7449" s="113" t="s">
        <v>4874</v>
      </c>
    </row>
    <row r="7450" spans="1:9" x14ac:dyDescent="0.2">
      <c r="A7450" s="113" t="s">
        <v>10491</v>
      </c>
      <c r="D7450" s="113" t="s">
        <v>4875</v>
      </c>
      <c r="E7450" s="113">
        <f t="shared" si="116"/>
        <v>40200924</v>
      </c>
      <c r="F7450" s="113" t="s">
        <v>404</v>
      </c>
      <c r="G7450" s="113" t="s">
        <v>7122</v>
      </c>
      <c r="H7450" s="113" t="s">
        <v>4837</v>
      </c>
      <c r="I7450" s="113" t="s">
        <v>4876</v>
      </c>
    </row>
    <row r="7451" spans="1:9" x14ac:dyDescent="0.2">
      <c r="A7451" s="113" t="s">
        <v>10491</v>
      </c>
      <c r="D7451" s="113" t="s">
        <v>4877</v>
      </c>
      <c r="E7451" s="113">
        <f t="shared" si="116"/>
        <v>40200925</v>
      </c>
      <c r="F7451" s="113" t="s">
        <v>404</v>
      </c>
      <c r="G7451" s="113" t="s">
        <v>7122</v>
      </c>
      <c r="H7451" s="113" t="s">
        <v>4837</v>
      </c>
      <c r="I7451" s="113" t="s">
        <v>4878</v>
      </c>
    </row>
    <row r="7452" spans="1:9" x14ac:dyDescent="0.2">
      <c r="A7452" s="113" t="s">
        <v>10491</v>
      </c>
      <c r="D7452" s="113" t="s">
        <v>4879</v>
      </c>
      <c r="E7452" s="113">
        <f t="shared" si="116"/>
        <v>40200926</v>
      </c>
      <c r="F7452" s="113" t="s">
        <v>404</v>
      </c>
      <c r="G7452" s="113" t="s">
        <v>7122</v>
      </c>
      <c r="H7452" s="113" t="s">
        <v>4837</v>
      </c>
      <c r="I7452" s="113" t="s">
        <v>4880</v>
      </c>
    </row>
    <row r="7453" spans="1:9" x14ac:dyDescent="0.2">
      <c r="A7453" s="113" t="s">
        <v>10491</v>
      </c>
      <c r="D7453" s="113" t="s">
        <v>4881</v>
      </c>
      <c r="E7453" s="113">
        <f t="shared" si="116"/>
        <v>40200927</v>
      </c>
      <c r="F7453" s="113" t="s">
        <v>404</v>
      </c>
      <c r="G7453" s="113" t="s">
        <v>7122</v>
      </c>
      <c r="H7453" s="113" t="s">
        <v>4837</v>
      </c>
      <c r="I7453" s="113" t="s">
        <v>4882</v>
      </c>
    </row>
    <row r="7454" spans="1:9" x14ac:dyDescent="0.2">
      <c r="A7454" s="113" t="s">
        <v>10491</v>
      </c>
      <c r="D7454" s="113" t="s">
        <v>4883</v>
      </c>
      <c r="E7454" s="113">
        <f t="shared" si="116"/>
        <v>40200928</v>
      </c>
      <c r="F7454" s="113" t="s">
        <v>404</v>
      </c>
      <c r="G7454" s="113" t="s">
        <v>7122</v>
      </c>
      <c r="H7454" s="113" t="s">
        <v>4837</v>
      </c>
      <c r="I7454" s="113" t="s">
        <v>6694</v>
      </c>
    </row>
    <row r="7455" spans="1:9" x14ac:dyDescent="0.2">
      <c r="A7455" s="113" t="s">
        <v>10491</v>
      </c>
      <c r="D7455" s="113" t="s">
        <v>4884</v>
      </c>
      <c r="E7455" s="113">
        <f t="shared" si="116"/>
        <v>40200929</v>
      </c>
      <c r="F7455" s="113" t="s">
        <v>404</v>
      </c>
      <c r="G7455" s="113" t="s">
        <v>7122</v>
      </c>
      <c r="H7455" s="113" t="s">
        <v>4837</v>
      </c>
      <c r="I7455" s="113" t="s">
        <v>7548</v>
      </c>
    </row>
    <row r="7456" spans="1:9" x14ac:dyDescent="0.2">
      <c r="A7456" s="113" t="s">
        <v>10491</v>
      </c>
      <c r="D7456" s="113" t="s">
        <v>4885</v>
      </c>
      <c r="E7456" s="113">
        <f t="shared" si="116"/>
        <v>40200930</v>
      </c>
      <c r="F7456" s="113" t="s">
        <v>404</v>
      </c>
      <c r="G7456" s="113" t="s">
        <v>7122</v>
      </c>
      <c r="H7456" s="113" t="s">
        <v>4837</v>
      </c>
      <c r="I7456" s="113" t="s">
        <v>14054</v>
      </c>
    </row>
    <row r="7457" spans="1:9" x14ac:dyDescent="0.2">
      <c r="A7457" s="113" t="s">
        <v>10491</v>
      </c>
      <c r="D7457" s="113" t="s">
        <v>4886</v>
      </c>
      <c r="E7457" s="113">
        <f t="shared" si="116"/>
        <v>40200931</v>
      </c>
      <c r="F7457" s="113" t="s">
        <v>404</v>
      </c>
      <c r="G7457" s="113" t="s">
        <v>7122</v>
      </c>
      <c r="H7457" s="113" t="s">
        <v>4837</v>
      </c>
      <c r="I7457" s="113" t="s">
        <v>10757</v>
      </c>
    </row>
    <row r="7458" spans="1:9" x14ac:dyDescent="0.2">
      <c r="A7458" s="113" t="s">
        <v>10491</v>
      </c>
      <c r="D7458" s="113" t="s">
        <v>4887</v>
      </c>
      <c r="E7458" s="113">
        <f t="shared" si="116"/>
        <v>40200998</v>
      </c>
      <c r="F7458" s="113" t="s">
        <v>404</v>
      </c>
      <c r="G7458" s="113" t="s">
        <v>7122</v>
      </c>
      <c r="H7458" s="113" t="s">
        <v>4837</v>
      </c>
      <c r="I7458" s="113" t="s">
        <v>14920</v>
      </c>
    </row>
    <row r="7459" spans="1:9" x14ac:dyDescent="0.2">
      <c r="A7459" s="113" t="s">
        <v>10491</v>
      </c>
      <c r="D7459" s="113" t="s">
        <v>4888</v>
      </c>
      <c r="E7459" s="113">
        <f t="shared" si="116"/>
        <v>40201001</v>
      </c>
      <c r="F7459" s="113" t="s">
        <v>404</v>
      </c>
      <c r="G7459" s="113" t="s">
        <v>7122</v>
      </c>
      <c r="H7459" s="113" t="s">
        <v>4889</v>
      </c>
      <c r="I7459" s="113" t="s">
        <v>16135</v>
      </c>
    </row>
    <row r="7460" spans="1:9" x14ac:dyDescent="0.2">
      <c r="A7460" s="113" t="s">
        <v>10491</v>
      </c>
      <c r="D7460" s="113" t="s">
        <v>4890</v>
      </c>
      <c r="E7460" s="113">
        <f t="shared" si="116"/>
        <v>40201002</v>
      </c>
      <c r="F7460" s="113" t="s">
        <v>404</v>
      </c>
      <c r="G7460" s="113" t="s">
        <v>7122</v>
      </c>
      <c r="H7460" s="113" t="s">
        <v>4889</v>
      </c>
      <c r="I7460" s="113" t="s">
        <v>16126</v>
      </c>
    </row>
    <row r="7461" spans="1:9" x14ac:dyDescent="0.2">
      <c r="A7461" s="113" t="s">
        <v>10491</v>
      </c>
      <c r="D7461" s="113" t="s">
        <v>4891</v>
      </c>
      <c r="E7461" s="113">
        <f t="shared" si="116"/>
        <v>40201003</v>
      </c>
      <c r="F7461" s="113" t="s">
        <v>404</v>
      </c>
      <c r="G7461" s="113" t="s">
        <v>7122</v>
      </c>
      <c r="H7461" s="113" t="s">
        <v>4889</v>
      </c>
      <c r="I7461" s="113" t="s">
        <v>16133</v>
      </c>
    </row>
    <row r="7462" spans="1:9" x14ac:dyDescent="0.2">
      <c r="A7462" s="113" t="s">
        <v>10491</v>
      </c>
      <c r="D7462" s="113" t="s">
        <v>4892</v>
      </c>
      <c r="E7462" s="113">
        <f t="shared" si="116"/>
        <v>40201004</v>
      </c>
      <c r="F7462" s="113" t="s">
        <v>404</v>
      </c>
      <c r="G7462" s="113" t="s">
        <v>7122</v>
      </c>
      <c r="H7462" s="113" t="s">
        <v>4889</v>
      </c>
      <c r="I7462" s="113" t="s">
        <v>16139</v>
      </c>
    </row>
    <row r="7463" spans="1:9" x14ac:dyDescent="0.2">
      <c r="A7463" s="113" t="s">
        <v>10491</v>
      </c>
      <c r="D7463" s="113" t="s">
        <v>4893</v>
      </c>
      <c r="E7463" s="113">
        <f t="shared" si="116"/>
        <v>40201101</v>
      </c>
      <c r="F7463" s="113" t="s">
        <v>404</v>
      </c>
      <c r="G7463" s="113" t="s">
        <v>7122</v>
      </c>
      <c r="H7463" s="113" t="s">
        <v>4894</v>
      </c>
      <c r="I7463" s="113" t="s">
        <v>4895</v>
      </c>
    </row>
    <row r="7464" spans="1:9" x14ac:dyDescent="0.2">
      <c r="A7464" s="113" t="s">
        <v>10491</v>
      </c>
      <c r="D7464" s="113" t="s">
        <v>4896</v>
      </c>
      <c r="E7464" s="113">
        <f t="shared" si="116"/>
        <v>40201103</v>
      </c>
      <c r="F7464" s="113" t="s">
        <v>404</v>
      </c>
      <c r="G7464" s="113" t="s">
        <v>7122</v>
      </c>
      <c r="H7464" s="113" t="s">
        <v>4894</v>
      </c>
      <c r="I7464" s="113" t="s">
        <v>4897</v>
      </c>
    </row>
    <row r="7465" spans="1:9" x14ac:dyDescent="0.2">
      <c r="A7465" s="113" t="s">
        <v>10491</v>
      </c>
      <c r="D7465" s="113" t="s">
        <v>4898</v>
      </c>
      <c r="E7465" s="113">
        <f t="shared" si="116"/>
        <v>40201104</v>
      </c>
      <c r="F7465" s="113" t="s">
        <v>404</v>
      </c>
      <c r="G7465" s="113" t="s">
        <v>7122</v>
      </c>
      <c r="H7465" s="113" t="s">
        <v>4894</v>
      </c>
      <c r="I7465" s="113" t="s">
        <v>4899</v>
      </c>
    </row>
    <row r="7466" spans="1:9" x14ac:dyDescent="0.2">
      <c r="A7466" s="113" t="s">
        <v>10491</v>
      </c>
      <c r="D7466" s="113" t="s">
        <v>4900</v>
      </c>
      <c r="E7466" s="113">
        <f t="shared" si="116"/>
        <v>40201105</v>
      </c>
      <c r="F7466" s="113" t="s">
        <v>404</v>
      </c>
      <c r="G7466" s="113" t="s">
        <v>7122</v>
      </c>
      <c r="H7466" s="113" t="s">
        <v>4894</v>
      </c>
      <c r="I7466" s="113" t="s">
        <v>2183</v>
      </c>
    </row>
    <row r="7467" spans="1:9" x14ac:dyDescent="0.2">
      <c r="A7467" s="113" t="s">
        <v>10491</v>
      </c>
      <c r="D7467" s="113" t="s">
        <v>2180</v>
      </c>
      <c r="E7467" s="113">
        <f t="shared" si="116"/>
        <v>40201111</v>
      </c>
      <c r="F7467" s="113" t="s">
        <v>404</v>
      </c>
      <c r="G7467" s="113" t="s">
        <v>7122</v>
      </c>
      <c r="H7467" s="113" t="s">
        <v>4894</v>
      </c>
      <c r="I7467" s="113" t="s">
        <v>2181</v>
      </c>
    </row>
    <row r="7468" spans="1:9" x14ac:dyDescent="0.2">
      <c r="A7468" s="113" t="s">
        <v>10491</v>
      </c>
      <c r="D7468" s="113" t="s">
        <v>2182</v>
      </c>
      <c r="E7468" s="113">
        <f t="shared" si="116"/>
        <v>40201112</v>
      </c>
      <c r="F7468" s="113" t="s">
        <v>404</v>
      </c>
      <c r="G7468" s="113" t="s">
        <v>7122</v>
      </c>
      <c r="H7468" s="113" t="s">
        <v>4894</v>
      </c>
      <c r="I7468" s="113" t="s">
        <v>2181</v>
      </c>
    </row>
    <row r="7469" spans="1:9" x14ac:dyDescent="0.2">
      <c r="A7469" s="113" t="s">
        <v>10491</v>
      </c>
      <c r="D7469" s="113" t="s">
        <v>619</v>
      </c>
      <c r="E7469" s="113">
        <f t="shared" si="116"/>
        <v>40201113</v>
      </c>
      <c r="F7469" s="113" t="s">
        <v>404</v>
      </c>
      <c r="G7469" s="113" t="s">
        <v>7122</v>
      </c>
      <c r="H7469" s="113" t="s">
        <v>4894</v>
      </c>
      <c r="I7469" s="113" t="s">
        <v>620</v>
      </c>
    </row>
    <row r="7470" spans="1:9" x14ac:dyDescent="0.2">
      <c r="A7470" s="113" t="s">
        <v>10491</v>
      </c>
      <c r="D7470" s="113" t="s">
        <v>621</v>
      </c>
      <c r="E7470" s="113">
        <f t="shared" si="116"/>
        <v>40201114</v>
      </c>
      <c r="F7470" s="113" t="s">
        <v>404</v>
      </c>
      <c r="G7470" s="113" t="s">
        <v>7122</v>
      </c>
      <c r="H7470" s="113" t="s">
        <v>4894</v>
      </c>
      <c r="I7470" s="113" t="s">
        <v>620</v>
      </c>
    </row>
    <row r="7471" spans="1:9" x14ac:dyDescent="0.2">
      <c r="A7471" s="113" t="s">
        <v>10491</v>
      </c>
      <c r="D7471" s="113" t="s">
        <v>622</v>
      </c>
      <c r="E7471" s="113">
        <f t="shared" si="116"/>
        <v>40201115</v>
      </c>
      <c r="F7471" s="113" t="s">
        <v>404</v>
      </c>
      <c r="G7471" s="113" t="s">
        <v>7122</v>
      </c>
      <c r="H7471" s="113" t="s">
        <v>4894</v>
      </c>
      <c r="I7471" s="113" t="s">
        <v>623</v>
      </c>
    </row>
    <row r="7472" spans="1:9" x14ac:dyDescent="0.2">
      <c r="A7472" s="113" t="s">
        <v>10491</v>
      </c>
      <c r="D7472" s="113" t="s">
        <v>624</v>
      </c>
      <c r="E7472" s="113">
        <f t="shared" si="116"/>
        <v>40201116</v>
      </c>
      <c r="F7472" s="113" t="s">
        <v>404</v>
      </c>
      <c r="G7472" s="113" t="s">
        <v>7122</v>
      </c>
      <c r="H7472" s="113" t="s">
        <v>4894</v>
      </c>
      <c r="I7472" s="113" t="s">
        <v>623</v>
      </c>
    </row>
    <row r="7473" spans="1:9" x14ac:dyDescent="0.2">
      <c r="A7473" s="113" t="s">
        <v>10491</v>
      </c>
      <c r="D7473" s="113" t="s">
        <v>625</v>
      </c>
      <c r="E7473" s="113">
        <f t="shared" si="116"/>
        <v>40201121</v>
      </c>
      <c r="F7473" s="113" t="s">
        <v>404</v>
      </c>
      <c r="G7473" s="113" t="s">
        <v>7122</v>
      </c>
      <c r="H7473" s="113" t="s">
        <v>4894</v>
      </c>
      <c r="I7473" s="113" t="s">
        <v>626</v>
      </c>
    </row>
    <row r="7474" spans="1:9" x14ac:dyDescent="0.2">
      <c r="A7474" s="113" t="s">
        <v>10491</v>
      </c>
      <c r="D7474" s="113" t="s">
        <v>627</v>
      </c>
      <c r="E7474" s="113">
        <f t="shared" si="116"/>
        <v>40201122</v>
      </c>
      <c r="F7474" s="113" t="s">
        <v>404</v>
      </c>
      <c r="G7474" s="113" t="s">
        <v>7122</v>
      </c>
      <c r="H7474" s="113" t="s">
        <v>4894</v>
      </c>
      <c r="I7474" s="113" t="s">
        <v>628</v>
      </c>
    </row>
    <row r="7475" spans="1:9" x14ac:dyDescent="0.2">
      <c r="A7475" s="113" t="s">
        <v>10491</v>
      </c>
      <c r="D7475" s="113" t="s">
        <v>629</v>
      </c>
      <c r="E7475" s="113">
        <f t="shared" si="116"/>
        <v>40201197</v>
      </c>
      <c r="F7475" s="113" t="s">
        <v>404</v>
      </c>
      <c r="G7475" s="113" t="s">
        <v>7122</v>
      </c>
      <c r="H7475" s="113" t="s">
        <v>4894</v>
      </c>
      <c r="I7475" s="113" t="s">
        <v>630</v>
      </c>
    </row>
    <row r="7476" spans="1:9" x14ac:dyDescent="0.2">
      <c r="A7476" s="113" t="s">
        <v>10491</v>
      </c>
      <c r="D7476" s="113" t="s">
        <v>631</v>
      </c>
      <c r="E7476" s="113">
        <f t="shared" si="116"/>
        <v>40201198</v>
      </c>
      <c r="F7476" s="113" t="s">
        <v>404</v>
      </c>
      <c r="G7476" s="113" t="s">
        <v>7122</v>
      </c>
      <c r="H7476" s="113" t="s">
        <v>4894</v>
      </c>
      <c r="I7476" s="113" t="s">
        <v>630</v>
      </c>
    </row>
    <row r="7477" spans="1:9" x14ac:dyDescent="0.2">
      <c r="A7477" s="113" t="s">
        <v>10491</v>
      </c>
      <c r="D7477" s="113" t="s">
        <v>632</v>
      </c>
      <c r="E7477" s="113">
        <f t="shared" si="116"/>
        <v>40201199</v>
      </c>
      <c r="F7477" s="113" t="s">
        <v>404</v>
      </c>
      <c r="G7477" s="113" t="s">
        <v>7122</v>
      </c>
      <c r="H7477" s="113" t="s">
        <v>4894</v>
      </c>
      <c r="I7477" s="113" t="s">
        <v>633</v>
      </c>
    </row>
    <row r="7478" spans="1:9" x14ac:dyDescent="0.2">
      <c r="A7478" s="113" t="s">
        <v>10491</v>
      </c>
      <c r="D7478" s="113" t="s">
        <v>634</v>
      </c>
      <c r="E7478" s="113">
        <f t="shared" si="116"/>
        <v>40201201</v>
      </c>
      <c r="F7478" s="113" t="s">
        <v>404</v>
      </c>
      <c r="G7478" s="113" t="s">
        <v>7122</v>
      </c>
      <c r="H7478" s="113" t="s">
        <v>635</v>
      </c>
      <c r="I7478" s="113" t="s">
        <v>2239</v>
      </c>
    </row>
    <row r="7479" spans="1:9" x14ac:dyDescent="0.2">
      <c r="A7479" s="113" t="s">
        <v>10491</v>
      </c>
      <c r="D7479" s="113" t="s">
        <v>2240</v>
      </c>
      <c r="E7479" s="113">
        <f t="shared" si="116"/>
        <v>40201210</v>
      </c>
      <c r="F7479" s="113" t="s">
        <v>404</v>
      </c>
      <c r="G7479" s="113" t="s">
        <v>7122</v>
      </c>
      <c r="H7479" s="113" t="s">
        <v>635</v>
      </c>
      <c r="I7479" s="113" t="s">
        <v>2239</v>
      </c>
    </row>
    <row r="7480" spans="1:9" x14ac:dyDescent="0.2">
      <c r="A7480" s="113" t="s">
        <v>10491</v>
      </c>
      <c r="D7480" s="113" t="s">
        <v>2241</v>
      </c>
      <c r="E7480" s="113">
        <f t="shared" si="116"/>
        <v>40201301</v>
      </c>
      <c r="F7480" s="113" t="s">
        <v>404</v>
      </c>
      <c r="G7480" s="113" t="s">
        <v>7122</v>
      </c>
      <c r="H7480" s="113" t="s">
        <v>2242</v>
      </c>
      <c r="I7480" s="113" t="s">
        <v>2243</v>
      </c>
    </row>
    <row r="7481" spans="1:9" x14ac:dyDescent="0.2">
      <c r="A7481" s="113" t="s">
        <v>10491</v>
      </c>
      <c r="D7481" s="113" t="s">
        <v>2244</v>
      </c>
      <c r="E7481" s="113">
        <f t="shared" si="116"/>
        <v>40201303</v>
      </c>
      <c r="F7481" s="113" t="s">
        <v>404</v>
      </c>
      <c r="G7481" s="113" t="s">
        <v>7122</v>
      </c>
      <c r="H7481" s="113" t="s">
        <v>2242</v>
      </c>
      <c r="I7481" s="113" t="s">
        <v>2245</v>
      </c>
    </row>
    <row r="7482" spans="1:9" x14ac:dyDescent="0.2">
      <c r="A7482" s="113" t="s">
        <v>10491</v>
      </c>
      <c r="D7482" s="113" t="s">
        <v>2246</v>
      </c>
      <c r="E7482" s="113">
        <f t="shared" si="116"/>
        <v>40201304</v>
      </c>
      <c r="F7482" s="113" t="s">
        <v>404</v>
      </c>
      <c r="G7482" s="113" t="s">
        <v>7122</v>
      </c>
      <c r="H7482" s="113" t="s">
        <v>2242</v>
      </c>
      <c r="I7482" s="113" t="s">
        <v>2247</v>
      </c>
    </row>
    <row r="7483" spans="1:9" x14ac:dyDescent="0.2">
      <c r="A7483" s="113" t="s">
        <v>10491</v>
      </c>
      <c r="D7483" s="113" t="s">
        <v>2248</v>
      </c>
      <c r="E7483" s="113">
        <f t="shared" si="116"/>
        <v>40201305</v>
      </c>
      <c r="F7483" s="113" t="s">
        <v>404</v>
      </c>
      <c r="G7483" s="113" t="s">
        <v>7122</v>
      </c>
      <c r="H7483" s="113" t="s">
        <v>2242</v>
      </c>
      <c r="I7483" s="113" t="s">
        <v>2249</v>
      </c>
    </row>
    <row r="7484" spans="1:9" x14ac:dyDescent="0.2">
      <c r="A7484" s="113" t="s">
        <v>10491</v>
      </c>
      <c r="D7484" s="113" t="s">
        <v>2250</v>
      </c>
      <c r="E7484" s="113">
        <f t="shared" si="116"/>
        <v>40201310</v>
      </c>
      <c r="F7484" s="113" t="s">
        <v>404</v>
      </c>
      <c r="G7484" s="113" t="s">
        <v>7122</v>
      </c>
      <c r="H7484" s="113" t="s">
        <v>2242</v>
      </c>
      <c r="I7484" s="113" t="s">
        <v>2251</v>
      </c>
    </row>
    <row r="7485" spans="1:9" x14ac:dyDescent="0.2">
      <c r="A7485" s="113" t="s">
        <v>10491</v>
      </c>
      <c r="D7485" s="113" t="s">
        <v>2252</v>
      </c>
      <c r="E7485" s="113">
        <f t="shared" si="116"/>
        <v>40201320</v>
      </c>
      <c r="F7485" s="113" t="s">
        <v>404</v>
      </c>
      <c r="G7485" s="113" t="s">
        <v>7122</v>
      </c>
      <c r="H7485" s="113" t="s">
        <v>2242</v>
      </c>
      <c r="I7485" s="113" t="s">
        <v>2253</v>
      </c>
    </row>
    <row r="7486" spans="1:9" x14ac:dyDescent="0.2">
      <c r="A7486" s="113" t="s">
        <v>10491</v>
      </c>
      <c r="D7486" s="113" t="s">
        <v>2254</v>
      </c>
      <c r="E7486" s="113">
        <f t="shared" si="116"/>
        <v>40201330</v>
      </c>
      <c r="F7486" s="113" t="s">
        <v>404</v>
      </c>
      <c r="G7486" s="113" t="s">
        <v>7122</v>
      </c>
      <c r="H7486" s="113" t="s">
        <v>2242</v>
      </c>
      <c r="I7486" s="113" t="s">
        <v>663</v>
      </c>
    </row>
    <row r="7487" spans="1:9" x14ac:dyDescent="0.2">
      <c r="A7487" s="113" t="s">
        <v>10491</v>
      </c>
      <c r="D7487" s="113" t="s">
        <v>664</v>
      </c>
      <c r="E7487" s="113">
        <f t="shared" si="116"/>
        <v>40201399</v>
      </c>
      <c r="F7487" s="113" t="s">
        <v>404</v>
      </c>
      <c r="G7487" s="113" t="s">
        <v>7122</v>
      </c>
      <c r="H7487" s="113" t="s">
        <v>2242</v>
      </c>
      <c r="I7487" s="113" t="s">
        <v>7789</v>
      </c>
    </row>
    <row r="7488" spans="1:9" x14ac:dyDescent="0.2">
      <c r="A7488" s="113" t="s">
        <v>10491</v>
      </c>
      <c r="D7488" s="113" t="s">
        <v>665</v>
      </c>
      <c r="E7488" s="113">
        <f t="shared" si="116"/>
        <v>40201401</v>
      </c>
      <c r="F7488" s="113" t="s">
        <v>404</v>
      </c>
      <c r="G7488" s="113" t="s">
        <v>7122</v>
      </c>
      <c r="H7488" s="113" t="s">
        <v>666</v>
      </c>
      <c r="I7488" s="113" t="s">
        <v>667</v>
      </c>
    </row>
    <row r="7489" spans="1:9" x14ac:dyDescent="0.2">
      <c r="A7489" s="113" t="s">
        <v>10491</v>
      </c>
      <c r="D7489" s="113" t="s">
        <v>668</v>
      </c>
      <c r="E7489" s="113">
        <f t="shared" si="116"/>
        <v>40201402</v>
      </c>
      <c r="F7489" s="113" t="s">
        <v>404</v>
      </c>
      <c r="G7489" s="113" t="s">
        <v>7122</v>
      </c>
      <c r="H7489" s="113" t="s">
        <v>666</v>
      </c>
      <c r="I7489" s="113" t="s">
        <v>669</v>
      </c>
    </row>
    <row r="7490" spans="1:9" x14ac:dyDescent="0.2">
      <c r="A7490" s="113" t="s">
        <v>10491</v>
      </c>
      <c r="D7490" s="113" t="s">
        <v>670</v>
      </c>
      <c r="E7490" s="113">
        <f t="shared" ref="E7490:E7553" si="117">VALUE(D7490)</f>
        <v>40201403</v>
      </c>
      <c r="F7490" s="113" t="s">
        <v>404</v>
      </c>
      <c r="G7490" s="113" t="s">
        <v>7122</v>
      </c>
      <c r="H7490" s="113" t="s">
        <v>666</v>
      </c>
      <c r="I7490" s="113" t="s">
        <v>2245</v>
      </c>
    </row>
    <row r="7491" spans="1:9" x14ac:dyDescent="0.2">
      <c r="A7491" s="113" t="s">
        <v>10491</v>
      </c>
      <c r="D7491" s="113" t="s">
        <v>671</v>
      </c>
      <c r="E7491" s="113">
        <f t="shared" si="117"/>
        <v>40201404</v>
      </c>
      <c r="F7491" s="113" t="s">
        <v>404</v>
      </c>
      <c r="G7491" s="113" t="s">
        <v>7122</v>
      </c>
      <c r="H7491" s="113" t="s">
        <v>666</v>
      </c>
      <c r="I7491" s="113" t="s">
        <v>2247</v>
      </c>
    </row>
    <row r="7492" spans="1:9" x14ac:dyDescent="0.2">
      <c r="A7492" s="113" t="s">
        <v>10491</v>
      </c>
      <c r="D7492" s="113" t="s">
        <v>672</v>
      </c>
      <c r="E7492" s="113">
        <f t="shared" si="117"/>
        <v>40201405</v>
      </c>
      <c r="F7492" s="113" t="s">
        <v>404</v>
      </c>
      <c r="G7492" s="113" t="s">
        <v>7122</v>
      </c>
      <c r="H7492" s="113" t="s">
        <v>666</v>
      </c>
      <c r="I7492" s="113" t="s">
        <v>2249</v>
      </c>
    </row>
    <row r="7493" spans="1:9" x14ac:dyDescent="0.2">
      <c r="A7493" s="113" t="s">
        <v>10491</v>
      </c>
      <c r="D7493" s="113" t="s">
        <v>673</v>
      </c>
      <c r="E7493" s="113">
        <f t="shared" si="117"/>
        <v>40201406</v>
      </c>
      <c r="F7493" s="113" t="s">
        <v>404</v>
      </c>
      <c r="G7493" s="113" t="s">
        <v>7122</v>
      </c>
      <c r="H7493" s="113" t="s">
        <v>666</v>
      </c>
      <c r="I7493" s="113" t="s">
        <v>674</v>
      </c>
    </row>
    <row r="7494" spans="1:9" x14ac:dyDescent="0.2">
      <c r="A7494" s="113" t="s">
        <v>10491</v>
      </c>
      <c r="D7494" s="113" t="s">
        <v>675</v>
      </c>
      <c r="E7494" s="113">
        <f t="shared" si="117"/>
        <v>40201410</v>
      </c>
      <c r="F7494" s="113" t="s">
        <v>404</v>
      </c>
      <c r="G7494" s="113" t="s">
        <v>7122</v>
      </c>
      <c r="H7494" s="113" t="s">
        <v>666</v>
      </c>
      <c r="I7494" s="113" t="s">
        <v>676</v>
      </c>
    </row>
    <row r="7495" spans="1:9" x14ac:dyDescent="0.2">
      <c r="A7495" s="113" t="s">
        <v>10491</v>
      </c>
      <c r="D7495" s="113" t="s">
        <v>677</v>
      </c>
      <c r="E7495" s="113">
        <f t="shared" si="117"/>
        <v>40201411</v>
      </c>
      <c r="F7495" s="113" t="s">
        <v>404</v>
      </c>
      <c r="G7495" s="113" t="s">
        <v>7122</v>
      </c>
      <c r="H7495" s="113" t="s">
        <v>666</v>
      </c>
      <c r="I7495" s="113" t="s">
        <v>678</v>
      </c>
    </row>
    <row r="7496" spans="1:9" x14ac:dyDescent="0.2">
      <c r="A7496" s="113" t="s">
        <v>10491</v>
      </c>
      <c r="D7496" s="113" t="s">
        <v>679</v>
      </c>
      <c r="E7496" s="113">
        <f t="shared" si="117"/>
        <v>40201431</v>
      </c>
      <c r="F7496" s="113" t="s">
        <v>404</v>
      </c>
      <c r="G7496" s="113" t="s">
        <v>7122</v>
      </c>
      <c r="H7496" s="113" t="s">
        <v>666</v>
      </c>
      <c r="I7496" s="113" t="s">
        <v>680</v>
      </c>
    </row>
    <row r="7497" spans="1:9" x14ac:dyDescent="0.2">
      <c r="A7497" s="113" t="s">
        <v>10491</v>
      </c>
      <c r="D7497" s="113" t="s">
        <v>681</v>
      </c>
      <c r="E7497" s="113">
        <f t="shared" si="117"/>
        <v>40201432</v>
      </c>
      <c r="F7497" s="113" t="s">
        <v>404</v>
      </c>
      <c r="G7497" s="113" t="s">
        <v>7122</v>
      </c>
      <c r="H7497" s="113" t="s">
        <v>666</v>
      </c>
      <c r="I7497" s="113" t="s">
        <v>682</v>
      </c>
    </row>
    <row r="7498" spans="1:9" x14ac:dyDescent="0.2">
      <c r="A7498" s="113" t="s">
        <v>10491</v>
      </c>
      <c r="D7498" s="113" t="s">
        <v>683</v>
      </c>
      <c r="E7498" s="113">
        <f t="shared" si="117"/>
        <v>40201433</v>
      </c>
      <c r="F7498" s="113" t="s">
        <v>404</v>
      </c>
      <c r="G7498" s="113" t="s">
        <v>7122</v>
      </c>
      <c r="H7498" s="113" t="s">
        <v>666</v>
      </c>
      <c r="I7498" s="113" t="s">
        <v>684</v>
      </c>
    </row>
    <row r="7499" spans="1:9" x14ac:dyDescent="0.2">
      <c r="A7499" s="113" t="s">
        <v>10491</v>
      </c>
      <c r="D7499" s="113" t="s">
        <v>685</v>
      </c>
      <c r="E7499" s="113">
        <f t="shared" si="117"/>
        <v>40201434</v>
      </c>
      <c r="F7499" s="113" t="s">
        <v>404</v>
      </c>
      <c r="G7499" s="113" t="s">
        <v>7122</v>
      </c>
      <c r="H7499" s="113" t="s">
        <v>666</v>
      </c>
      <c r="I7499" s="113" t="s">
        <v>686</v>
      </c>
    </row>
    <row r="7500" spans="1:9" x14ac:dyDescent="0.2">
      <c r="A7500" s="113" t="s">
        <v>10491</v>
      </c>
      <c r="D7500" s="113" t="s">
        <v>687</v>
      </c>
      <c r="E7500" s="113">
        <f t="shared" si="117"/>
        <v>40201435</v>
      </c>
      <c r="F7500" s="113" t="s">
        <v>404</v>
      </c>
      <c r="G7500" s="113" t="s">
        <v>7122</v>
      </c>
      <c r="H7500" s="113" t="s">
        <v>666</v>
      </c>
      <c r="I7500" s="113" t="s">
        <v>688</v>
      </c>
    </row>
    <row r="7501" spans="1:9" x14ac:dyDescent="0.2">
      <c r="A7501" s="113" t="s">
        <v>10491</v>
      </c>
      <c r="D7501" s="113" t="s">
        <v>689</v>
      </c>
      <c r="E7501" s="113">
        <f t="shared" si="117"/>
        <v>40201436</v>
      </c>
      <c r="F7501" s="113" t="s">
        <v>404</v>
      </c>
      <c r="G7501" s="113" t="s">
        <v>7122</v>
      </c>
      <c r="H7501" s="113" t="s">
        <v>666</v>
      </c>
      <c r="I7501" s="113" t="s">
        <v>690</v>
      </c>
    </row>
    <row r="7502" spans="1:9" x14ac:dyDescent="0.2">
      <c r="A7502" s="113" t="s">
        <v>10491</v>
      </c>
      <c r="D7502" s="113" t="s">
        <v>691</v>
      </c>
      <c r="E7502" s="113">
        <f t="shared" si="117"/>
        <v>40201437</v>
      </c>
      <c r="F7502" s="113" t="s">
        <v>404</v>
      </c>
      <c r="G7502" s="113" t="s">
        <v>7122</v>
      </c>
      <c r="H7502" s="113" t="s">
        <v>666</v>
      </c>
      <c r="I7502" s="113" t="s">
        <v>692</v>
      </c>
    </row>
    <row r="7503" spans="1:9" x14ac:dyDescent="0.2">
      <c r="A7503" s="113" t="s">
        <v>10491</v>
      </c>
      <c r="D7503" s="113" t="s">
        <v>693</v>
      </c>
      <c r="E7503" s="113">
        <f t="shared" si="117"/>
        <v>40201438</v>
      </c>
      <c r="F7503" s="113" t="s">
        <v>404</v>
      </c>
      <c r="G7503" s="113" t="s">
        <v>7122</v>
      </c>
      <c r="H7503" s="113" t="s">
        <v>666</v>
      </c>
      <c r="I7503" s="113" t="s">
        <v>694</v>
      </c>
    </row>
    <row r="7504" spans="1:9" x14ac:dyDescent="0.2">
      <c r="A7504" s="113" t="s">
        <v>10491</v>
      </c>
      <c r="D7504" s="113" t="s">
        <v>695</v>
      </c>
      <c r="E7504" s="113">
        <f t="shared" si="117"/>
        <v>40201499</v>
      </c>
      <c r="F7504" s="113" t="s">
        <v>404</v>
      </c>
      <c r="G7504" s="113" t="s">
        <v>7122</v>
      </c>
      <c r="H7504" s="113" t="s">
        <v>666</v>
      </c>
      <c r="I7504" s="113" t="s">
        <v>7789</v>
      </c>
    </row>
    <row r="7505" spans="1:9" x14ac:dyDescent="0.2">
      <c r="A7505" s="113" t="s">
        <v>10491</v>
      </c>
      <c r="D7505" s="113" t="s">
        <v>696</v>
      </c>
      <c r="E7505" s="113">
        <f t="shared" si="117"/>
        <v>40201501</v>
      </c>
      <c r="F7505" s="113" t="s">
        <v>404</v>
      </c>
      <c r="G7505" s="113" t="s">
        <v>7122</v>
      </c>
      <c r="H7505" s="113" t="s">
        <v>697</v>
      </c>
      <c r="I7505" s="113" t="s">
        <v>698</v>
      </c>
    </row>
    <row r="7506" spans="1:9" x14ac:dyDescent="0.2">
      <c r="A7506" s="113" t="s">
        <v>10491</v>
      </c>
      <c r="D7506" s="113" t="s">
        <v>699</v>
      </c>
      <c r="E7506" s="113">
        <f t="shared" si="117"/>
        <v>40201502</v>
      </c>
      <c r="F7506" s="113" t="s">
        <v>404</v>
      </c>
      <c r="G7506" s="113" t="s">
        <v>7122</v>
      </c>
      <c r="H7506" s="113" t="s">
        <v>697</v>
      </c>
      <c r="I7506" s="113" t="s">
        <v>669</v>
      </c>
    </row>
    <row r="7507" spans="1:9" x14ac:dyDescent="0.2">
      <c r="A7507" s="113" t="s">
        <v>10491</v>
      </c>
      <c r="D7507" s="113" t="s">
        <v>700</v>
      </c>
      <c r="E7507" s="113">
        <f t="shared" si="117"/>
        <v>40201503</v>
      </c>
      <c r="F7507" s="113" t="s">
        <v>404</v>
      </c>
      <c r="G7507" s="113" t="s">
        <v>7122</v>
      </c>
      <c r="H7507" s="113" t="s">
        <v>697</v>
      </c>
      <c r="I7507" s="113" t="s">
        <v>2245</v>
      </c>
    </row>
    <row r="7508" spans="1:9" x14ac:dyDescent="0.2">
      <c r="A7508" s="113" t="s">
        <v>10491</v>
      </c>
      <c r="D7508" s="113" t="s">
        <v>701</v>
      </c>
      <c r="E7508" s="113">
        <f t="shared" si="117"/>
        <v>40201504</v>
      </c>
      <c r="F7508" s="113" t="s">
        <v>404</v>
      </c>
      <c r="G7508" s="113" t="s">
        <v>7122</v>
      </c>
      <c r="H7508" s="113" t="s">
        <v>697</v>
      </c>
      <c r="I7508" s="113" t="s">
        <v>2247</v>
      </c>
    </row>
    <row r="7509" spans="1:9" x14ac:dyDescent="0.2">
      <c r="A7509" s="113" t="s">
        <v>10491</v>
      </c>
      <c r="D7509" s="113" t="s">
        <v>702</v>
      </c>
      <c r="E7509" s="113">
        <f t="shared" si="117"/>
        <v>40201505</v>
      </c>
      <c r="F7509" s="113" t="s">
        <v>404</v>
      </c>
      <c r="G7509" s="113" t="s">
        <v>7122</v>
      </c>
      <c r="H7509" s="113" t="s">
        <v>697</v>
      </c>
      <c r="I7509" s="113" t="s">
        <v>2249</v>
      </c>
    </row>
    <row r="7510" spans="1:9" x14ac:dyDescent="0.2">
      <c r="A7510" s="113" t="s">
        <v>10491</v>
      </c>
      <c r="D7510" s="113" t="s">
        <v>703</v>
      </c>
      <c r="E7510" s="113">
        <f t="shared" si="117"/>
        <v>40201531</v>
      </c>
      <c r="F7510" s="113" t="s">
        <v>404</v>
      </c>
      <c r="G7510" s="113" t="s">
        <v>7122</v>
      </c>
      <c r="H7510" s="113" t="s">
        <v>697</v>
      </c>
      <c r="I7510" s="113" t="s">
        <v>680</v>
      </c>
    </row>
    <row r="7511" spans="1:9" x14ac:dyDescent="0.2">
      <c r="A7511" s="113" t="s">
        <v>10491</v>
      </c>
      <c r="D7511" s="113" t="s">
        <v>704</v>
      </c>
      <c r="E7511" s="113">
        <f t="shared" si="117"/>
        <v>40201599</v>
      </c>
      <c r="F7511" s="113" t="s">
        <v>404</v>
      </c>
      <c r="G7511" s="113" t="s">
        <v>7122</v>
      </c>
      <c r="H7511" s="113" t="s">
        <v>697</v>
      </c>
      <c r="I7511" s="113" t="s">
        <v>7789</v>
      </c>
    </row>
    <row r="7512" spans="1:9" x14ac:dyDescent="0.2">
      <c r="A7512" s="113" t="s">
        <v>10491</v>
      </c>
      <c r="D7512" s="113" t="s">
        <v>705</v>
      </c>
      <c r="E7512" s="113">
        <f t="shared" si="117"/>
        <v>40201601</v>
      </c>
      <c r="F7512" s="113" t="s">
        <v>404</v>
      </c>
      <c r="G7512" s="113" t="s">
        <v>7122</v>
      </c>
      <c r="H7512" s="113" t="s">
        <v>706</v>
      </c>
      <c r="I7512" s="113" t="s">
        <v>707</v>
      </c>
    </row>
    <row r="7513" spans="1:9" x14ac:dyDescent="0.2">
      <c r="A7513" s="113" t="s">
        <v>10491</v>
      </c>
      <c r="D7513" s="113" t="s">
        <v>708</v>
      </c>
      <c r="E7513" s="113">
        <f t="shared" si="117"/>
        <v>40201602</v>
      </c>
      <c r="F7513" s="113" t="s">
        <v>404</v>
      </c>
      <c r="G7513" s="113" t="s">
        <v>7122</v>
      </c>
      <c r="H7513" s="113" t="s">
        <v>706</v>
      </c>
      <c r="I7513" s="113" t="s">
        <v>669</v>
      </c>
    </row>
    <row r="7514" spans="1:9" x14ac:dyDescent="0.2">
      <c r="A7514" s="113" t="s">
        <v>10491</v>
      </c>
      <c r="D7514" s="113" t="s">
        <v>709</v>
      </c>
      <c r="E7514" s="113">
        <f t="shared" si="117"/>
        <v>40201603</v>
      </c>
      <c r="F7514" s="113" t="s">
        <v>404</v>
      </c>
      <c r="G7514" s="113" t="s">
        <v>7122</v>
      </c>
      <c r="H7514" s="113" t="s">
        <v>706</v>
      </c>
      <c r="I7514" s="113" t="s">
        <v>2245</v>
      </c>
    </row>
    <row r="7515" spans="1:9" x14ac:dyDescent="0.2">
      <c r="A7515" s="113" t="s">
        <v>10491</v>
      </c>
      <c r="D7515" s="113" t="s">
        <v>710</v>
      </c>
      <c r="E7515" s="113">
        <f t="shared" si="117"/>
        <v>40201604</v>
      </c>
      <c r="F7515" s="113" t="s">
        <v>404</v>
      </c>
      <c r="G7515" s="113" t="s">
        <v>7122</v>
      </c>
      <c r="H7515" s="113" t="s">
        <v>706</v>
      </c>
      <c r="I7515" s="113" t="s">
        <v>2247</v>
      </c>
    </row>
    <row r="7516" spans="1:9" x14ac:dyDescent="0.2">
      <c r="A7516" s="113" t="s">
        <v>10491</v>
      </c>
      <c r="D7516" s="113" t="s">
        <v>711</v>
      </c>
      <c r="E7516" s="113">
        <f t="shared" si="117"/>
        <v>40201605</v>
      </c>
      <c r="F7516" s="113" t="s">
        <v>404</v>
      </c>
      <c r="G7516" s="113" t="s">
        <v>7122</v>
      </c>
      <c r="H7516" s="113" t="s">
        <v>706</v>
      </c>
      <c r="I7516" s="113" t="s">
        <v>2249</v>
      </c>
    </row>
    <row r="7517" spans="1:9" x14ac:dyDescent="0.2">
      <c r="A7517" s="113" t="s">
        <v>10491</v>
      </c>
      <c r="D7517" s="113" t="s">
        <v>712</v>
      </c>
      <c r="E7517" s="113">
        <f t="shared" si="117"/>
        <v>40201606</v>
      </c>
      <c r="F7517" s="113" t="s">
        <v>404</v>
      </c>
      <c r="G7517" s="113" t="s">
        <v>7122</v>
      </c>
      <c r="H7517" s="113" t="s">
        <v>706</v>
      </c>
      <c r="I7517" s="113" t="s">
        <v>713</v>
      </c>
    </row>
    <row r="7518" spans="1:9" x14ac:dyDescent="0.2">
      <c r="A7518" s="113" t="s">
        <v>10491</v>
      </c>
      <c r="D7518" s="113" t="s">
        <v>714</v>
      </c>
      <c r="E7518" s="113">
        <f t="shared" si="117"/>
        <v>40201607</v>
      </c>
      <c r="F7518" s="113" t="s">
        <v>404</v>
      </c>
      <c r="G7518" s="113" t="s">
        <v>7122</v>
      </c>
      <c r="H7518" s="113" t="s">
        <v>706</v>
      </c>
      <c r="I7518" s="113" t="s">
        <v>715</v>
      </c>
    </row>
    <row r="7519" spans="1:9" x14ac:dyDescent="0.2">
      <c r="A7519" s="113" t="s">
        <v>10491</v>
      </c>
      <c r="D7519" s="113" t="s">
        <v>716</v>
      </c>
      <c r="E7519" s="113">
        <f t="shared" si="117"/>
        <v>40201608</v>
      </c>
      <c r="F7519" s="113" t="s">
        <v>404</v>
      </c>
      <c r="G7519" s="113" t="s">
        <v>7122</v>
      </c>
      <c r="H7519" s="113" t="s">
        <v>706</v>
      </c>
      <c r="I7519" s="113" t="s">
        <v>717</v>
      </c>
    </row>
    <row r="7520" spans="1:9" x14ac:dyDescent="0.2">
      <c r="A7520" s="113" t="s">
        <v>10491</v>
      </c>
      <c r="D7520" s="113" t="s">
        <v>718</v>
      </c>
      <c r="E7520" s="113">
        <f t="shared" si="117"/>
        <v>40201609</v>
      </c>
      <c r="F7520" s="113" t="s">
        <v>404</v>
      </c>
      <c r="G7520" s="113" t="s">
        <v>7122</v>
      </c>
      <c r="H7520" s="113" t="s">
        <v>706</v>
      </c>
      <c r="I7520" s="113" t="s">
        <v>719</v>
      </c>
    </row>
    <row r="7521" spans="1:9" x14ac:dyDescent="0.2">
      <c r="A7521" s="113" t="s">
        <v>10491</v>
      </c>
      <c r="D7521" s="113" t="s">
        <v>720</v>
      </c>
      <c r="E7521" s="113">
        <f t="shared" si="117"/>
        <v>40201619</v>
      </c>
      <c r="F7521" s="113" t="s">
        <v>404</v>
      </c>
      <c r="G7521" s="113" t="s">
        <v>7122</v>
      </c>
      <c r="H7521" s="113" t="s">
        <v>706</v>
      </c>
      <c r="I7521" s="113" t="s">
        <v>721</v>
      </c>
    </row>
    <row r="7522" spans="1:9" x14ac:dyDescent="0.2">
      <c r="A7522" s="113" t="s">
        <v>10491</v>
      </c>
      <c r="D7522" s="113" t="s">
        <v>722</v>
      </c>
      <c r="E7522" s="113">
        <f t="shared" si="117"/>
        <v>40201620</v>
      </c>
      <c r="F7522" s="113" t="s">
        <v>404</v>
      </c>
      <c r="G7522" s="113" t="s">
        <v>7122</v>
      </c>
      <c r="H7522" s="113" t="s">
        <v>706</v>
      </c>
      <c r="I7522" s="113" t="s">
        <v>723</v>
      </c>
    </row>
    <row r="7523" spans="1:9" x14ac:dyDescent="0.2">
      <c r="A7523" s="113" t="s">
        <v>10491</v>
      </c>
      <c r="D7523" s="113" t="s">
        <v>724</v>
      </c>
      <c r="E7523" s="113">
        <f t="shared" si="117"/>
        <v>40201621</v>
      </c>
      <c r="F7523" s="113" t="s">
        <v>404</v>
      </c>
      <c r="G7523" s="113" t="s">
        <v>7122</v>
      </c>
      <c r="H7523" s="113" t="s">
        <v>706</v>
      </c>
      <c r="I7523" s="113" t="s">
        <v>725</v>
      </c>
    </row>
    <row r="7524" spans="1:9" x14ac:dyDescent="0.2">
      <c r="A7524" s="113" t="s">
        <v>10491</v>
      </c>
      <c r="D7524" s="113" t="s">
        <v>726</v>
      </c>
      <c r="E7524" s="113">
        <f t="shared" si="117"/>
        <v>40201622</v>
      </c>
      <c r="F7524" s="113" t="s">
        <v>404</v>
      </c>
      <c r="G7524" s="113" t="s">
        <v>7122</v>
      </c>
      <c r="H7524" s="113" t="s">
        <v>706</v>
      </c>
      <c r="I7524" s="113" t="s">
        <v>727</v>
      </c>
    </row>
    <row r="7525" spans="1:9" x14ac:dyDescent="0.2">
      <c r="A7525" s="113" t="s">
        <v>10491</v>
      </c>
      <c r="D7525" s="113" t="s">
        <v>728</v>
      </c>
      <c r="E7525" s="113">
        <f t="shared" si="117"/>
        <v>40201623</v>
      </c>
      <c r="F7525" s="113" t="s">
        <v>404</v>
      </c>
      <c r="G7525" s="113" t="s">
        <v>7122</v>
      </c>
      <c r="H7525" s="113" t="s">
        <v>706</v>
      </c>
      <c r="I7525" s="113" t="s">
        <v>729</v>
      </c>
    </row>
    <row r="7526" spans="1:9" x14ac:dyDescent="0.2">
      <c r="A7526" s="113" t="s">
        <v>10491</v>
      </c>
      <c r="D7526" s="113" t="s">
        <v>730</v>
      </c>
      <c r="E7526" s="113">
        <f t="shared" si="117"/>
        <v>40201624</v>
      </c>
      <c r="F7526" s="113" t="s">
        <v>404</v>
      </c>
      <c r="G7526" s="113" t="s">
        <v>7122</v>
      </c>
      <c r="H7526" s="113" t="s">
        <v>706</v>
      </c>
      <c r="I7526" s="113" t="s">
        <v>731</v>
      </c>
    </row>
    <row r="7527" spans="1:9" x14ac:dyDescent="0.2">
      <c r="A7527" s="113" t="s">
        <v>10491</v>
      </c>
      <c r="D7527" s="113" t="s">
        <v>732</v>
      </c>
      <c r="E7527" s="113">
        <f t="shared" si="117"/>
        <v>40201625</v>
      </c>
      <c r="F7527" s="113" t="s">
        <v>404</v>
      </c>
      <c r="G7527" s="113" t="s">
        <v>7122</v>
      </c>
      <c r="H7527" s="113" t="s">
        <v>706</v>
      </c>
      <c r="I7527" s="113" t="s">
        <v>733</v>
      </c>
    </row>
    <row r="7528" spans="1:9" x14ac:dyDescent="0.2">
      <c r="A7528" s="113" t="s">
        <v>10491</v>
      </c>
      <c r="D7528" s="113" t="s">
        <v>734</v>
      </c>
      <c r="E7528" s="113">
        <f t="shared" si="117"/>
        <v>40201626</v>
      </c>
      <c r="F7528" s="113" t="s">
        <v>404</v>
      </c>
      <c r="G7528" s="113" t="s">
        <v>7122</v>
      </c>
      <c r="H7528" s="113" t="s">
        <v>706</v>
      </c>
      <c r="I7528" s="113" t="s">
        <v>735</v>
      </c>
    </row>
    <row r="7529" spans="1:9" x14ac:dyDescent="0.2">
      <c r="A7529" s="113" t="s">
        <v>10491</v>
      </c>
      <c r="D7529" s="113" t="s">
        <v>736</v>
      </c>
      <c r="E7529" s="113">
        <f t="shared" si="117"/>
        <v>40201627</v>
      </c>
      <c r="F7529" s="113" t="s">
        <v>404</v>
      </c>
      <c r="G7529" s="113" t="s">
        <v>7122</v>
      </c>
      <c r="H7529" s="113" t="s">
        <v>706</v>
      </c>
      <c r="I7529" s="113" t="s">
        <v>737</v>
      </c>
    </row>
    <row r="7530" spans="1:9" x14ac:dyDescent="0.2">
      <c r="A7530" s="113" t="s">
        <v>10491</v>
      </c>
      <c r="D7530" s="113" t="s">
        <v>738</v>
      </c>
      <c r="E7530" s="113">
        <f t="shared" si="117"/>
        <v>40201628</v>
      </c>
      <c r="F7530" s="113" t="s">
        <v>404</v>
      </c>
      <c r="G7530" s="113" t="s">
        <v>7122</v>
      </c>
      <c r="H7530" s="113" t="s">
        <v>706</v>
      </c>
      <c r="I7530" s="113" t="s">
        <v>739</v>
      </c>
    </row>
    <row r="7531" spans="1:9" x14ac:dyDescent="0.2">
      <c r="A7531" s="113" t="s">
        <v>10491</v>
      </c>
      <c r="D7531" s="113" t="s">
        <v>740</v>
      </c>
      <c r="E7531" s="113">
        <f t="shared" si="117"/>
        <v>40201629</v>
      </c>
      <c r="F7531" s="113" t="s">
        <v>404</v>
      </c>
      <c r="G7531" s="113" t="s">
        <v>7122</v>
      </c>
      <c r="H7531" s="113" t="s">
        <v>706</v>
      </c>
      <c r="I7531" s="113" t="s">
        <v>741</v>
      </c>
    </row>
    <row r="7532" spans="1:9" x14ac:dyDescent="0.2">
      <c r="A7532" s="113" t="s">
        <v>10491</v>
      </c>
      <c r="D7532" s="113" t="s">
        <v>742</v>
      </c>
      <c r="E7532" s="113">
        <f t="shared" si="117"/>
        <v>40201630</v>
      </c>
      <c r="F7532" s="113" t="s">
        <v>404</v>
      </c>
      <c r="G7532" s="113" t="s">
        <v>7122</v>
      </c>
      <c r="H7532" s="113" t="s">
        <v>706</v>
      </c>
      <c r="I7532" s="113" t="s">
        <v>743</v>
      </c>
    </row>
    <row r="7533" spans="1:9" x14ac:dyDescent="0.2">
      <c r="A7533" s="113" t="s">
        <v>10491</v>
      </c>
      <c r="D7533" s="113" t="s">
        <v>744</v>
      </c>
      <c r="E7533" s="113">
        <f t="shared" si="117"/>
        <v>40201631</v>
      </c>
      <c r="F7533" s="113" t="s">
        <v>404</v>
      </c>
      <c r="G7533" s="113" t="s">
        <v>7122</v>
      </c>
      <c r="H7533" s="113" t="s">
        <v>706</v>
      </c>
      <c r="I7533" s="113" t="s">
        <v>745</v>
      </c>
    </row>
    <row r="7534" spans="1:9" x14ac:dyDescent="0.2">
      <c r="A7534" s="113" t="s">
        <v>10491</v>
      </c>
      <c r="D7534" s="113" t="s">
        <v>746</v>
      </c>
      <c r="E7534" s="113">
        <f t="shared" si="117"/>
        <v>40201632</v>
      </c>
      <c r="F7534" s="113" t="s">
        <v>404</v>
      </c>
      <c r="G7534" s="113" t="s">
        <v>7122</v>
      </c>
      <c r="H7534" s="113" t="s">
        <v>706</v>
      </c>
      <c r="I7534" s="113" t="s">
        <v>747</v>
      </c>
    </row>
    <row r="7535" spans="1:9" x14ac:dyDescent="0.2">
      <c r="A7535" s="113" t="s">
        <v>10491</v>
      </c>
      <c r="D7535" s="113" t="s">
        <v>748</v>
      </c>
      <c r="E7535" s="113">
        <f t="shared" si="117"/>
        <v>40201699</v>
      </c>
      <c r="F7535" s="113" t="s">
        <v>404</v>
      </c>
      <c r="G7535" s="113" t="s">
        <v>7122</v>
      </c>
      <c r="H7535" s="113" t="s">
        <v>706</v>
      </c>
      <c r="I7535" s="113" t="s">
        <v>7789</v>
      </c>
    </row>
    <row r="7536" spans="1:9" x14ac:dyDescent="0.2">
      <c r="A7536" s="113" t="s">
        <v>10491</v>
      </c>
      <c r="D7536" s="113" t="s">
        <v>749</v>
      </c>
      <c r="E7536" s="113">
        <f t="shared" si="117"/>
        <v>40201702</v>
      </c>
      <c r="F7536" s="113" t="s">
        <v>404</v>
      </c>
      <c r="G7536" s="113" t="s">
        <v>7122</v>
      </c>
      <c r="H7536" s="113" t="s">
        <v>2330</v>
      </c>
      <c r="I7536" s="113" t="s">
        <v>669</v>
      </c>
    </row>
    <row r="7537" spans="1:9" x14ac:dyDescent="0.2">
      <c r="A7537" s="113" t="s">
        <v>10491</v>
      </c>
      <c r="D7537" s="113" t="s">
        <v>2331</v>
      </c>
      <c r="E7537" s="113">
        <f t="shared" si="117"/>
        <v>40201703</v>
      </c>
      <c r="F7537" s="113" t="s">
        <v>404</v>
      </c>
      <c r="G7537" s="113" t="s">
        <v>7122</v>
      </c>
      <c r="H7537" s="113" t="s">
        <v>2330</v>
      </c>
      <c r="I7537" s="113" t="s">
        <v>2245</v>
      </c>
    </row>
    <row r="7538" spans="1:9" x14ac:dyDescent="0.2">
      <c r="A7538" s="113" t="s">
        <v>10491</v>
      </c>
      <c r="D7538" s="113" t="s">
        <v>2332</v>
      </c>
      <c r="E7538" s="113">
        <f t="shared" si="117"/>
        <v>40201704</v>
      </c>
      <c r="F7538" s="113" t="s">
        <v>404</v>
      </c>
      <c r="G7538" s="113" t="s">
        <v>7122</v>
      </c>
      <c r="H7538" s="113" t="s">
        <v>2330</v>
      </c>
      <c r="I7538" s="113" t="s">
        <v>2247</v>
      </c>
    </row>
    <row r="7539" spans="1:9" x14ac:dyDescent="0.2">
      <c r="A7539" s="113" t="s">
        <v>10491</v>
      </c>
      <c r="D7539" s="113" t="s">
        <v>5042</v>
      </c>
      <c r="E7539" s="113">
        <f t="shared" si="117"/>
        <v>40201705</v>
      </c>
      <c r="F7539" s="113" t="s">
        <v>404</v>
      </c>
      <c r="G7539" s="113" t="s">
        <v>7122</v>
      </c>
      <c r="H7539" s="113" t="s">
        <v>2330</v>
      </c>
      <c r="I7539" s="113" t="s">
        <v>2249</v>
      </c>
    </row>
    <row r="7540" spans="1:9" x14ac:dyDescent="0.2">
      <c r="A7540" s="113" t="s">
        <v>10491</v>
      </c>
      <c r="D7540" s="113" t="s">
        <v>5043</v>
      </c>
      <c r="E7540" s="113">
        <f t="shared" si="117"/>
        <v>40201706</v>
      </c>
      <c r="F7540" s="113" t="s">
        <v>404</v>
      </c>
      <c r="G7540" s="113" t="s">
        <v>7122</v>
      </c>
      <c r="H7540" s="113" t="s">
        <v>2330</v>
      </c>
      <c r="I7540" s="113" t="s">
        <v>11594</v>
      </c>
    </row>
    <row r="7541" spans="1:9" x14ac:dyDescent="0.2">
      <c r="A7541" s="113" t="s">
        <v>10491</v>
      </c>
      <c r="D7541" s="113" t="s">
        <v>5044</v>
      </c>
      <c r="E7541" s="113">
        <f t="shared" si="117"/>
        <v>40201721</v>
      </c>
      <c r="F7541" s="113" t="s">
        <v>404</v>
      </c>
      <c r="G7541" s="113" t="s">
        <v>7122</v>
      </c>
      <c r="H7541" s="113" t="s">
        <v>2330</v>
      </c>
      <c r="I7541" s="113" t="s">
        <v>5045</v>
      </c>
    </row>
    <row r="7542" spans="1:9" x14ac:dyDescent="0.2">
      <c r="A7542" s="113" t="s">
        <v>10491</v>
      </c>
      <c r="D7542" s="113" t="s">
        <v>5046</v>
      </c>
      <c r="E7542" s="113">
        <f t="shared" si="117"/>
        <v>40201722</v>
      </c>
      <c r="F7542" s="113" t="s">
        <v>404</v>
      </c>
      <c r="G7542" s="113" t="s">
        <v>7122</v>
      </c>
      <c r="H7542" s="113" t="s">
        <v>2330</v>
      </c>
      <c r="I7542" s="113" t="s">
        <v>5047</v>
      </c>
    </row>
    <row r="7543" spans="1:9" x14ac:dyDescent="0.2">
      <c r="A7543" s="113" t="s">
        <v>10491</v>
      </c>
      <c r="D7543" s="113" t="s">
        <v>5048</v>
      </c>
      <c r="E7543" s="113">
        <f t="shared" si="117"/>
        <v>40201723</v>
      </c>
      <c r="F7543" s="113" t="s">
        <v>404</v>
      </c>
      <c r="G7543" s="113" t="s">
        <v>7122</v>
      </c>
      <c r="H7543" s="113" t="s">
        <v>2330</v>
      </c>
      <c r="I7543" s="113" t="s">
        <v>5049</v>
      </c>
    </row>
    <row r="7544" spans="1:9" x14ac:dyDescent="0.2">
      <c r="A7544" s="113" t="s">
        <v>10491</v>
      </c>
      <c r="D7544" s="113" t="s">
        <v>5050</v>
      </c>
      <c r="E7544" s="113">
        <f t="shared" si="117"/>
        <v>40201724</v>
      </c>
      <c r="F7544" s="113" t="s">
        <v>404</v>
      </c>
      <c r="G7544" s="113" t="s">
        <v>7122</v>
      </c>
      <c r="H7544" s="113" t="s">
        <v>2330</v>
      </c>
      <c r="I7544" s="113" t="s">
        <v>5051</v>
      </c>
    </row>
    <row r="7545" spans="1:9" x14ac:dyDescent="0.2">
      <c r="A7545" s="113" t="s">
        <v>10491</v>
      </c>
      <c r="D7545" s="113" t="s">
        <v>5052</v>
      </c>
      <c r="E7545" s="113">
        <f t="shared" si="117"/>
        <v>40201725</v>
      </c>
      <c r="F7545" s="113" t="s">
        <v>404</v>
      </c>
      <c r="G7545" s="113" t="s">
        <v>7122</v>
      </c>
      <c r="H7545" s="113" t="s">
        <v>2330</v>
      </c>
      <c r="I7545" s="113" t="s">
        <v>5053</v>
      </c>
    </row>
    <row r="7546" spans="1:9" x14ac:dyDescent="0.2">
      <c r="A7546" s="113" t="s">
        <v>10491</v>
      </c>
      <c r="D7546" s="113" t="s">
        <v>5054</v>
      </c>
      <c r="E7546" s="113">
        <f t="shared" si="117"/>
        <v>40201726</v>
      </c>
      <c r="F7546" s="113" t="s">
        <v>404</v>
      </c>
      <c r="G7546" s="113" t="s">
        <v>7122</v>
      </c>
      <c r="H7546" s="113" t="s">
        <v>2330</v>
      </c>
      <c r="I7546" s="113" t="s">
        <v>5055</v>
      </c>
    </row>
    <row r="7547" spans="1:9" x14ac:dyDescent="0.2">
      <c r="A7547" s="113" t="s">
        <v>10491</v>
      </c>
      <c r="D7547" s="113" t="s">
        <v>5056</v>
      </c>
      <c r="E7547" s="113">
        <f t="shared" si="117"/>
        <v>40201727</v>
      </c>
      <c r="F7547" s="113" t="s">
        <v>404</v>
      </c>
      <c r="G7547" s="113" t="s">
        <v>7122</v>
      </c>
      <c r="H7547" s="113" t="s">
        <v>2330</v>
      </c>
      <c r="I7547" s="113" t="s">
        <v>10772</v>
      </c>
    </row>
    <row r="7548" spans="1:9" x14ac:dyDescent="0.2">
      <c r="A7548" s="113" t="s">
        <v>10491</v>
      </c>
      <c r="D7548" s="113" t="s">
        <v>5057</v>
      </c>
      <c r="E7548" s="113">
        <f t="shared" si="117"/>
        <v>40201728</v>
      </c>
      <c r="F7548" s="113" t="s">
        <v>404</v>
      </c>
      <c r="G7548" s="113" t="s">
        <v>7122</v>
      </c>
      <c r="H7548" s="113" t="s">
        <v>2330</v>
      </c>
      <c r="I7548" s="113" t="s">
        <v>5058</v>
      </c>
    </row>
    <row r="7549" spans="1:9" x14ac:dyDescent="0.2">
      <c r="A7549" s="113" t="s">
        <v>10491</v>
      </c>
      <c r="D7549" s="113" t="s">
        <v>5059</v>
      </c>
      <c r="E7549" s="113">
        <f t="shared" si="117"/>
        <v>40201729</v>
      </c>
      <c r="F7549" s="113" t="s">
        <v>404</v>
      </c>
      <c r="G7549" s="113" t="s">
        <v>7122</v>
      </c>
      <c r="H7549" s="113" t="s">
        <v>2330</v>
      </c>
      <c r="I7549" s="113" t="s">
        <v>5060</v>
      </c>
    </row>
    <row r="7550" spans="1:9" x14ac:dyDescent="0.2">
      <c r="A7550" s="113" t="s">
        <v>10491</v>
      </c>
      <c r="D7550" s="113" t="s">
        <v>5061</v>
      </c>
      <c r="E7550" s="113">
        <f t="shared" si="117"/>
        <v>40201731</v>
      </c>
      <c r="F7550" s="113" t="s">
        <v>404</v>
      </c>
      <c r="G7550" s="113" t="s">
        <v>7122</v>
      </c>
      <c r="H7550" s="113" t="s">
        <v>2330</v>
      </c>
      <c r="I7550" s="113" t="s">
        <v>5062</v>
      </c>
    </row>
    <row r="7551" spans="1:9" x14ac:dyDescent="0.2">
      <c r="A7551" s="113" t="s">
        <v>10491</v>
      </c>
      <c r="D7551" s="113" t="s">
        <v>5063</v>
      </c>
      <c r="E7551" s="113">
        <f t="shared" si="117"/>
        <v>40201732</v>
      </c>
      <c r="F7551" s="113" t="s">
        <v>404</v>
      </c>
      <c r="G7551" s="113" t="s">
        <v>7122</v>
      </c>
      <c r="H7551" s="113" t="s">
        <v>2330</v>
      </c>
      <c r="I7551" s="113" t="s">
        <v>5064</v>
      </c>
    </row>
    <row r="7552" spans="1:9" x14ac:dyDescent="0.2">
      <c r="A7552" s="113" t="s">
        <v>10491</v>
      </c>
      <c r="D7552" s="113" t="s">
        <v>5065</v>
      </c>
      <c r="E7552" s="113">
        <f t="shared" si="117"/>
        <v>40201733</v>
      </c>
      <c r="F7552" s="113" t="s">
        <v>404</v>
      </c>
      <c r="G7552" s="113" t="s">
        <v>7122</v>
      </c>
      <c r="H7552" s="113" t="s">
        <v>2330</v>
      </c>
      <c r="I7552" s="113" t="s">
        <v>5066</v>
      </c>
    </row>
    <row r="7553" spans="1:9" x14ac:dyDescent="0.2">
      <c r="A7553" s="113" t="s">
        <v>10491</v>
      </c>
      <c r="D7553" s="113" t="s">
        <v>5067</v>
      </c>
      <c r="E7553" s="113">
        <f t="shared" si="117"/>
        <v>40201734</v>
      </c>
      <c r="F7553" s="113" t="s">
        <v>404</v>
      </c>
      <c r="G7553" s="113" t="s">
        <v>7122</v>
      </c>
      <c r="H7553" s="113" t="s">
        <v>2330</v>
      </c>
      <c r="I7553" s="113" t="s">
        <v>5068</v>
      </c>
    </row>
    <row r="7554" spans="1:9" x14ac:dyDescent="0.2">
      <c r="A7554" s="113" t="s">
        <v>10491</v>
      </c>
      <c r="D7554" s="113" t="s">
        <v>5069</v>
      </c>
      <c r="E7554" s="113">
        <f t="shared" ref="E7554:E7617" si="118">VALUE(D7554)</f>
        <v>40201735</v>
      </c>
      <c r="F7554" s="113" t="s">
        <v>404</v>
      </c>
      <c r="G7554" s="113" t="s">
        <v>7122</v>
      </c>
      <c r="H7554" s="113" t="s">
        <v>2330</v>
      </c>
      <c r="I7554" s="113" t="s">
        <v>5070</v>
      </c>
    </row>
    <row r="7555" spans="1:9" x14ac:dyDescent="0.2">
      <c r="A7555" s="113" t="s">
        <v>10491</v>
      </c>
      <c r="D7555" s="113" t="s">
        <v>5071</v>
      </c>
      <c r="E7555" s="113">
        <f t="shared" si="118"/>
        <v>40201736</v>
      </c>
      <c r="F7555" s="113" t="s">
        <v>404</v>
      </c>
      <c r="G7555" s="113" t="s">
        <v>7122</v>
      </c>
      <c r="H7555" s="113" t="s">
        <v>2330</v>
      </c>
      <c r="I7555" s="113" t="s">
        <v>5072</v>
      </c>
    </row>
    <row r="7556" spans="1:9" x14ac:dyDescent="0.2">
      <c r="A7556" s="113" t="s">
        <v>10491</v>
      </c>
      <c r="D7556" s="113" t="s">
        <v>5073</v>
      </c>
      <c r="E7556" s="113">
        <f t="shared" si="118"/>
        <v>40201737</v>
      </c>
      <c r="F7556" s="113" t="s">
        <v>404</v>
      </c>
      <c r="G7556" s="113" t="s">
        <v>7122</v>
      </c>
      <c r="H7556" s="113" t="s">
        <v>2330</v>
      </c>
      <c r="I7556" s="113" t="s">
        <v>5074</v>
      </c>
    </row>
    <row r="7557" spans="1:9" x14ac:dyDescent="0.2">
      <c r="A7557" s="113" t="s">
        <v>10491</v>
      </c>
      <c r="D7557" s="113" t="s">
        <v>5075</v>
      </c>
      <c r="E7557" s="113">
        <f t="shared" si="118"/>
        <v>40201738</v>
      </c>
      <c r="F7557" s="113" t="s">
        <v>404</v>
      </c>
      <c r="G7557" s="113" t="s">
        <v>7122</v>
      </c>
      <c r="H7557" s="113" t="s">
        <v>2330</v>
      </c>
      <c r="I7557" s="113" t="s">
        <v>5076</v>
      </c>
    </row>
    <row r="7558" spans="1:9" x14ac:dyDescent="0.2">
      <c r="A7558" s="113" t="s">
        <v>10491</v>
      </c>
      <c r="D7558" s="113" t="s">
        <v>5077</v>
      </c>
      <c r="E7558" s="113">
        <f t="shared" si="118"/>
        <v>40201739</v>
      </c>
      <c r="F7558" s="113" t="s">
        <v>404</v>
      </c>
      <c r="G7558" s="113" t="s">
        <v>7122</v>
      </c>
      <c r="H7558" s="113" t="s">
        <v>2330</v>
      </c>
      <c r="I7558" s="113" t="s">
        <v>5078</v>
      </c>
    </row>
    <row r="7559" spans="1:9" x14ac:dyDescent="0.2">
      <c r="A7559" s="113" t="s">
        <v>10491</v>
      </c>
      <c r="D7559" s="113" t="s">
        <v>5079</v>
      </c>
      <c r="E7559" s="113">
        <f t="shared" si="118"/>
        <v>40201799</v>
      </c>
      <c r="F7559" s="113" t="s">
        <v>404</v>
      </c>
      <c r="G7559" s="113" t="s">
        <v>7122</v>
      </c>
      <c r="H7559" s="113" t="s">
        <v>2330</v>
      </c>
      <c r="I7559" s="113" t="s">
        <v>7789</v>
      </c>
    </row>
    <row r="7560" spans="1:9" x14ac:dyDescent="0.2">
      <c r="A7560" s="113" t="s">
        <v>10491</v>
      </c>
      <c r="D7560" s="113" t="s">
        <v>5080</v>
      </c>
      <c r="E7560" s="113">
        <f t="shared" si="118"/>
        <v>40201801</v>
      </c>
      <c r="F7560" s="113" t="s">
        <v>404</v>
      </c>
      <c r="G7560" s="113" t="s">
        <v>7122</v>
      </c>
      <c r="H7560" s="113" t="s">
        <v>5081</v>
      </c>
      <c r="I7560" s="113" t="s">
        <v>5082</v>
      </c>
    </row>
    <row r="7561" spans="1:9" x14ac:dyDescent="0.2">
      <c r="A7561" s="113" t="s">
        <v>10491</v>
      </c>
      <c r="D7561" s="113" t="s">
        <v>5083</v>
      </c>
      <c r="E7561" s="113">
        <f t="shared" si="118"/>
        <v>40201802</v>
      </c>
      <c r="F7561" s="113" t="s">
        <v>404</v>
      </c>
      <c r="G7561" s="113" t="s">
        <v>7122</v>
      </c>
      <c r="H7561" s="113" t="s">
        <v>5081</v>
      </c>
      <c r="I7561" s="113" t="s">
        <v>669</v>
      </c>
    </row>
    <row r="7562" spans="1:9" x14ac:dyDescent="0.2">
      <c r="A7562" s="113" t="s">
        <v>10491</v>
      </c>
      <c r="D7562" s="113" t="s">
        <v>5084</v>
      </c>
      <c r="E7562" s="113">
        <f t="shared" si="118"/>
        <v>40201803</v>
      </c>
      <c r="F7562" s="113" t="s">
        <v>404</v>
      </c>
      <c r="G7562" s="113" t="s">
        <v>7122</v>
      </c>
      <c r="H7562" s="113" t="s">
        <v>5081</v>
      </c>
      <c r="I7562" s="113" t="s">
        <v>890</v>
      </c>
    </row>
    <row r="7563" spans="1:9" x14ac:dyDescent="0.2">
      <c r="A7563" s="113" t="s">
        <v>10491</v>
      </c>
      <c r="D7563" s="113" t="s">
        <v>5085</v>
      </c>
      <c r="E7563" s="113">
        <f t="shared" si="118"/>
        <v>40201804</v>
      </c>
      <c r="F7563" s="113" t="s">
        <v>404</v>
      </c>
      <c r="G7563" s="113" t="s">
        <v>7122</v>
      </c>
      <c r="H7563" s="113" t="s">
        <v>5081</v>
      </c>
      <c r="I7563" s="113" t="s">
        <v>894</v>
      </c>
    </row>
    <row r="7564" spans="1:9" x14ac:dyDescent="0.2">
      <c r="A7564" s="113" t="s">
        <v>10491</v>
      </c>
      <c r="D7564" s="113" t="s">
        <v>5086</v>
      </c>
      <c r="E7564" s="113">
        <f t="shared" si="118"/>
        <v>40201805</v>
      </c>
      <c r="F7564" s="113" t="s">
        <v>404</v>
      </c>
      <c r="G7564" s="113" t="s">
        <v>7122</v>
      </c>
      <c r="H7564" s="113" t="s">
        <v>5081</v>
      </c>
      <c r="I7564" s="113" t="s">
        <v>2249</v>
      </c>
    </row>
    <row r="7565" spans="1:9" x14ac:dyDescent="0.2">
      <c r="A7565" s="113" t="s">
        <v>10491</v>
      </c>
      <c r="D7565" s="113" t="s">
        <v>5087</v>
      </c>
      <c r="E7565" s="113">
        <f t="shared" si="118"/>
        <v>40201806</v>
      </c>
      <c r="F7565" s="113" t="s">
        <v>404</v>
      </c>
      <c r="G7565" s="113" t="s">
        <v>7122</v>
      </c>
      <c r="H7565" s="113" t="s">
        <v>5081</v>
      </c>
      <c r="I7565" s="113" t="s">
        <v>5088</v>
      </c>
    </row>
    <row r="7566" spans="1:9" x14ac:dyDescent="0.2">
      <c r="A7566" s="113" t="s">
        <v>10491</v>
      </c>
      <c r="D7566" s="113" t="s">
        <v>5089</v>
      </c>
      <c r="E7566" s="113">
        <f t="shared" si="118"/>
        <v>40201807</v>
      </c>
      <c r="F7566" s="113" t="s">
        <v>404</v>
      </c>
      <c r="G7566" s="113" t="s">
        <v>7122</v>
      </c>
      <c r="H7566" s="113" t="s">
        <v>5081</v>
      </c>
      <c r="I7566" s="113" t="s">
        <v>2247</v>
      </c>
    </row>
    <row r="7567" spans="1:9" x14ac:dyDescent="0.2">
      <c r="A7567" s="113" t="s">
        <v>10491</v>
      </c>
      <c r="D7567" s="113" t="s">
        <v>5090</v>
      </c>
      <c r="E7567" s="113">
        <f t="shared" si="118"/>
        <v>40201899</v>
      </c>
      <c r="F7567" s="113" t="s">
        <v>404</v>
      </c>
      <c r="G7567" s="113" t="s">
        <v>7122</v>
      </c>
      <c r="H7567" s="113" t="s">
        <v>5081</v>
      </c>
      <c r="I7567" s="113" t="s">
        <v>7789</v>
      </c>
    </row>
    <row r="7568" spans="1:9" x14ac:dyDescent="0.2">
      <c r="A7568" s="113" t="s">
        <v>10491</v>
      </c>
      <c r="D7568" s="113" t="s">
        <v>5091</v>
      </c>
      <c r="E7568" s="113">
        <f t="shared" si="118"/>
        <v>40201901</v>
      </c>
      <c r="F7568" s="113" t="s">
        <v>404</v>
      </c>
      <c r="G7568" s="113" t="s">
        <v>7122</v>
      </c>
      <c r="H7568" s="113" t="s">
        <v>5092</v>
      </c>
      <c r="I7568" s="113" t="s">
        <v>2243</v>
      </c>
    </row>
    <row r="7569" spans="1:9" x14ac:dyDescent="0.2">
      <c r="A7569" s="113" t="s">
        <v>10491</v>
      </c>
      <c r="D7569" s="113" t="s">
        <v>5093</v>
      </c>
      <c r="E7569" s="113">
        <f t="shared" si="118"/>
        <v>40201903</v>
      </c>
      <c r="F7569" s="113" t="s">
        <v>404</v>
      </c>
      <c r="G7569" s="113" t="s">
        <v>7122</v>
      </c>
      <c r="H7569" s="113" t="s">
        <v>5092</v>
      </c>
      <c r="I7569" s="113" t="s">
        <v>2245</v>
      </c>
    </row>
    <row r="7570" spans="1:9" x14ac:dyDescent="0.2">
      <c r="A7570" s="113" t="s">
        <v>10491</v>
      </c>
      <c r="D7570" s="113" t="s">
        <v>5094</v>
      </c>
      <c r="E7570" s="113">
        <f t="shared" si="118"/>
        <v>40201904</v>
      </c>
      <c r="F7570" s="113" t="s">
        <v>404</v>
      </c>
      <c r="G7570" s="113" t="s">
        <v>7122</v>
      </c>
      <c r="H7570" s="113" t="s">
        <v>5092</v>
      </c>
      <c r="I7570" s="113" t="s">
        <v>2247</v>
      </c>
    </row>
    <row r="7571" spans="1:9" x14ac:dyDescent="0.2">
      <c r="A7571" s="113" t="s">
        <v>10491</v>
      </c>
      <c r="D7571" s="113" t="s">
        <v>5095</v>
      </c>
      <c r="E7571" s="113">
        <f t="shared" si="118"/>
        <v>40201999</v>
      </c>
      <c r="F7571" s="113" t="s">
        <v>404</v>
      </c>
      <c r="G7571" s="113" t="s">
        <v>7122</v>
      </c>
      <c r="H7571" s="113" t="s">
        <v>5092</v>
      </c>
      <c r="I7571" s="113" t="s">
        <v>7789</v>
      </c>
    </row>
    <row r="7572" spans="1:9" x14ac:dyDescent="0.2">
      <c r="A7572" s="113" t="s">
        <v>10491</v>
      </c>
      <c r="D7572" s="113" t="s">
        <v>5096</v>
      </c>
      <c r="E7572" s="113">
        <f t="shared" si="118"/>
        <v>40202001</v>
      </c>
      <c r="F7572" s="113" t="s">
        <v>404</v>
      </c>
      <c r="G7572" s="113" t="s">
        <v>7122</v>
      </c>
      <c r="H7572" s="113" t="s">
        <v>5097</v>
      </c>
      <c r="I7572" s="113" t="s">
        <v>2243</v>
      </c>
    </row>
    <row r="7573" spans="1:9" x14ac:dyDescent="0.2">
      <c r="A7573" s="113" t="s">
        <v>10491</v>
      </c>
      <c r="D7573" s="113" t="s">
        <v>5098</v>
      </c>
      <c r="E7573" s="113">
        <f t="shared" si="118"/>
        <v>40202002</v>
      </c>
      <c r="F7573" s="113" t="s">
        <v>404</v>
      </c>
      <c r="G7573" s="113" t="s">
        <v>7122</v>
      </c>
      <c r="H7573" s="113" t="s">
        <v>5097</v>
      </c>
      <c r="I7573" s="113" t="s">
        <v>669</v>
      </c>
    </row>
    <row r="7574" spans="1:9" x14ac:dyDescent="0.2">
      <c r="A7574" s="113" t="s">
        <v>10491</v>
      </c>
      <c r="D7574" s="113" t="s">
        <v>5099</v>
      </c>
      <c r="E7574" s="113">
        <f t="shared" si="118"/>
        <v>40202003</v>
      </c>
      <c r="F7574" s="113" t="s">
        <v>404</v>
      </c>
      <c r="G7574" s="113" t="s">
        <v>7122</v>
      </c>
      <c r="H7574" s="113" t="s">
        <v>5097</v>
      </c>
      <c r="I7574" s="113" t="s">
        <v>2245</v>
      </c>
    </row>
    <row r="7575" spans="1:9" x14ac:dyDescent="0.2">
      <c r="A7575" s="113" t="s">
        <v>10491</v>
      </c>
      <c r="D7575" s="113" t="s">
        <v>5100</v>
      </c>
      <c r="E7575" s="113">
        <f t="shared" si="118"/>
        <v>40202004</v>
      </c>
      <c r="F7575" s="113" t="s">
        <v>404</v>
      </c>
      <c r="G7575" s="113" t="s">
        <v>7122</v>
      </c>
      <c r="H7575" s="113" t="s">
        <v>5097</v>
      </c>
      <c r="I7575" s="113" t="s">
        <v>2247</v>
      </c>
    </row>
    <row r="7576" spans="1:9" x14ac:dyDescent="0.2">
      <c r="A7576" s="113" t="s">
        <v>10491</v>
      </c>
      <c r="D7576" s="113" t="s">
        <v>5101</v>
      </c>
      <c r="E7576" s="113">
        <f t="shared" si="118"/>
        <v>40202005</v>
      </c>
      <c r="F7576" s="113" t="s">
        <v>404</v>
      </c>
      <c r="G7576" s="113" t="s">
        <v>7122</v>
      </c>
      <c r="H7576" s="113" t="s">
        <v>5097</v>
      </c>
      <c r="I7576" s="113" t="s">
        <v>2249</v>
      </c>
    </row>
    <row r="7577" spans="1:9" x14ac:dyDescent="0.2">
      <c r="A7577" s="113" t="s">
        <v>10491</v>
      </c>
      <c r="D7577" s="113" t="s">
        <v>5102</v>
      </c>
      <c r="E7577" s="113">
        <f t="shared" si="118"/>
        <v>40202010</v>
      </c>
      <c r="F7577" s="113" t="s">
        <v>404</v>
      </c>
      <c r="G7577" s="113" t="s">
        <v>7122</v>
      </c>
      <c r="H7577" s="113" t="s">
        <v>5097</v>
      </c>
      <c r="I7577" s="113" t="s">
        <v>7917</v>
      </c>
    </row>
    <row r="7578" spans="1:9" x14ac:dyDescent="0.2">
      <c r="A7578" s="113" t="s">
        <v>10491</v>
      </c>
      <c r="D7578" s="113" t="s">
        <v>7918</v>
      </c>
      <c r="E7578" s="113">
        <f t="shared" si="118"/>
        <v>40202011</v>
      </c>
      <c r="F7578" s="113" t="s">
        <v>404</v>
      </c>
      <c r="G7578" s="113" t="s">
        <v>7122</v>
      </c>
      <c r="H7578" s="113" t="s">
        <v>5097</v>
      </c>
      <c r="I7578" s="113" t="s">
        <v>7919</v>
      </c>
    </row>
    <row r="7579" spans="1:9" x14ac:dyDescent="0.2">
      <c r="A7579" s="113" t="s">
        <v>10491</v>
      </c>
      <c r="D7579" s="113" t="s">
        <v>7920</v>
      </c>
      <c r="E7579" s="113">
        <f t="shared" si="118"/>
        <v>40202012</v>
      </c>
      <c r="F7579" s="113" t="s">
        <v>404</v>
      </c>
      <c r="G7579" s="113" t="s">
        <v>7122</v>
      </c>
      <c r="H7579" s="113" t="s">
        <v>5097</v>
      </c>
      <c r="I7579" s="113" t="s">
        <v>7921</v>
      </c>
    </row>
    <row r="7580" spans="1:9" x14ac:dyDescent="0.2">
      <c r="A7580" s="113" t="s">
        <v>10491</v>
      </c>
      <c r="D7580" s="113" t="s">
        <v>7922</v>
      </c>
      <c r="E7580" s="113">
        <f t="shared" si="118"/>
        <v>40202013</v>
      </c>
      <c r="F7580" s="113" t="s">
        <v>404</v>
      </c>
      <c r="G7580" s="113" t="s">
        <v>7122</v>
      </c>
      <c r="H7580" s="113" t="s">
        <v>5097</v>
      </c>
      <c r="I7580" s="113" t="s">
        <v>7923</v>
      </c>
    </row>
    <row r="7581" spans="1:9" x14ac:dyDescent="0.2">
      <c r="A7581" s="113" t="s">
        <v>10491</v>
      </c>
      <c r="D7581" s="113" t="s">
        <v>7924</v>
      </c>
      <c r="E7581" s="113">
        <f t="shared" si="118"/>
        <v>40202014</v>
      </c>
      <c r="F7581" s="113" t="s">
        <v>404</v>
      </c>
      <c r="G7581" s="113" t="s">
        <v>7122</v>
      </c>
      <c r="H7581" s="113" t="s">
        <v>5097</v>
      </c>
      <c r="I7581" s="113" t="s">
        <v>7925</v>
      </c>
    </row>
    <row r="7582" spans="1:9" x14ac:dyDescent="0.2">
      <c r="A7582" s="113" t="s">
        <v>10491</v>
      </c>
      <c r="D7582" s="113" t="s">
        <v>7926</v>
      </c>
      <c r="E7582" s="113">
        <f t="shared" si="118"/>
        <v>40202015</v>
      </c>
      <c r="F7582" s="113" t="s">
        <v>404</v>
      </c>
      <c r="G7582" s="113" t="s">
        <v>7122</v>
      </c>
      <c r="H7582" s="113" t="s">
        <v>5097</v>
      </c>
      <c r="I7582" s="113" t="s">
        <v>7927</v>
      </c>
    </row>
    <row r="7583" spans="1:9" x14ac:dyDescent="0.2">
      <c r="A7583" s="113" t="s">
        <v>10491</v>
      </c>
      <c r="D7583" s="113" t="s">
        <v>7928</v>
      </c>
      <c r="E7583" s="113">
        <f t="shared" si="118"/>
        <v>40202020</v>
      </c>
      <c r="F7583" s="113" t="s">
        <v>404</v>
      </c>
      <c r="G7583" s="113" t="s">
        <v>7122</v>
      </c>
      <c r="H7583" s="113" t="s">
        <v>5097</v>
      </c>
      <c r="I7583" s="113" t="s">
        <v>7929</v>
      </c>
    </row>
    <row r="7584" spans="1:9" x14ac:dyDescent="0.2">
      <c r="A7584" s="113" t="s">
        <v>10491</v>
      </c>
      <c r="D7584" s="113" t="s">
        <v>7930</v>
      </c>
      <c r="E7584" s="113">
        <f t="shared" si="118"/>
        <v>40202021</v>
      </c>
      <c r="F7584" s="113" t="s">
        <v>404</v>
      </c>
      <c r="G7584" s="113" t="s">
        <v>7122</v>
      </c>
      <c r="H7584" s="113" t="s">
        <v>5097</v>
      </c>
      <c r="I7584" s="113" t="s">
        <v>7931</v>
      </c>
    </row>
    <row r="7585" spans="1:9" x14ac:dyDescent="0.2">
      <c r="A7585" s="113" t="s">
        <v>10491</v>
      </c>
      <c r="D7585" s="113" t="s">
        <v>7932</v>
      </c>
      <c r="E7585" s="113">
        <f t="shared" si="118"/>
        <v>40202022</v>
      </c>
      <c r="F7585" s="113" t="s">
        <v>404</v>
      </c>
      <c r="G7585" s="113" t="s">
        <v>7122</v>
      </c>
      <c r="H7585" s="113" t="s">
        <v>5097</v>
      </c>
      <c r="I7585" s="113" t="s">
        <v>7933</v>
      </c>
    </row>
    <row r="7586" spans="1:9" x14ac:dyDescent="0.2">
      <c r="A7586" s="113" t="s">
        <v>10491</v>
      </c>
      <c r="D7586" s="113" t="s">
        <v>7934</v>
      </c>
      <c r="E7586" s="113">
        <f t="shared" si="118"/>
        <v>40202023</v>
      </c>
      <c r="F7586" s="113" t="s">
        <v>404</v>
      </c>
      <c r="G7586" s="113" t="s">
        <v>7122</v>
      </c>
      <c r="H7586" s="113" t="s">
        <v>5097</v>
      </c>
      <c r="I7586" s="113" t="s">
        <v>7935</v>
      </c>
    </row>
    <row r="7587" spans="1:9" x14ac:dyDescent="0.2">
      <c r="A7587" s="113" t="s">
        <v>10491</v>
      </c>
      <c r="D7587" s="113" t="s">
        <v>7936</v>
      </c>
      <c r="E7587" s="113">
        <f t="shared" si="118"/>
        <v>40202024</v>
      </c>
      <c r="F7587" s="113" t="s">
        <v>404</v>
      </c>
      <c r="G7587" s="113" t="s">
        <v>7122</v>
      </c>
      <c r="H7587" s="113" t="s">
        <v>5097</v>
      </c>
      <c r="I7587" s="113" t="s">
        <v>7937</v>
      </c>
    </row>
    <row r="7588" spans="1:9" x14ac:dyDescent="0.2">
      <c r="A7588" s="113" t="s">
        <v>10491</v>
      </c>
      <c r="D7588" s="113" t="s">
        <v>7938</v>
      </c>
      <c r="E7588" s="113">
        <f t="shared" si="118"/>
        <v>40202025</v>
      </c>
      <c r="F7588" s="113" t="s">
        <v>404</v>
      </c>
      <c r="G7588" s="113" t="s">
        <v>7122</v>
      </c>
      <c r="H7588" s="113" t="s">
        <v>5097</v>
      </c>
      <c r="I7588" s="113" t="s">
        <v>7939</v>
      </c>
    </row>
    <row r="7589" spans="1:9" x14ac:dyDescent="0.2">
      <c r="A7589" s="113" t="s">
        <v>10491</v>
      </c>
      <c r="D7589" s="113" t="s">
        <v>7940</v>
      </c>
      <c r="E7589" s="113">
        <f t="shared" si="118"/>
        <v>40202031</v>
      </c>
      <c r="F7589" s="113" t="s">
        <v>404</v>
      </c>
      <c r="G7589" s="113" t="s">
        <v>7122</v>
      </c>
      <c r="H7589" s="113" t="s">
        <v>5097</v>
      </c>
      <c r="I7589" s="113" t="s">
        <v>7941</v>
      </c>
    </row>
    <row r="7590" spans="1:9" x14ac:dyDescent="0.2">
      <c r="A7590" s="113" t="s">
        <v>10491</v>
      </c>
      <c r="D7590" s="113" t="s">
        <v>7942</v>
      </c>
      <c r="E7590" s="113">
        <f t="shared" si="118"/>
        <v>40202032</v>
      </c>
      <c r="F7590" s="113" t="s">
        <v>404</v>
      </c>
      <c r="G7590" s="113" t="s">
        <v>7122</v>
      </c>
      <c r="H7590" s="113" t="s">
        <v>5097</v>
      </c>
      <c r="I7590" s="113" t="s">
        <v>7943</v>
      </c>
    </row>
    <row r="7591" spans="1:9" x14ac:dyDescent="0.2">
      <c r="A7591" s="113" t="s">
        <v>10491</v>
      </c>
      <c r="D7591" s="113" t="s">
        <v>7944</v>
      </c>
      <c r="E7591" s="113">
        <f t="shared" si="118"/>
        <v>40202033</v>
      </c>
      <c r="F7591" s="113" t="s">
        <v>404</v>
      </c>
      <c r="G7591" s="113" t="s">
        <v>7122</v>
      </c>
      <c r="H7591" s="113" t="s">
        <v>5097</v>
      </c>
      <c r="I7591" s="113" t="s">
        <v>7945</v>
      </c>
    </row>
    <row r="7592" spans="1:9" x14ac:dyDescent="0.2">
      <c r="A7592" s="113" t="s">
        <v>10491</v>
      </c>
      <c r="D7592" s="113" t="s">
        <v>7946</v>
      </c>
      <c r="E7592" s="113">
        <f t="shared" si="118"/>
        <v>40202034</v>
      </c>
      <c r="F7592" s="113" t="s">
        <v>404</v>
      </c>
      <c r="G7592" s="113" t="s">
        <v>7122</v>
      </c>
      <c r="H7592" s="113" t="s">
        <v>5097</v>
      </c>
      <c r="I7592" s="113" t="s">
        <v>7947</v>
      </c>
    </row>
    <row r="7593" spans="1:9" x14ac:dyDescent="0.2">
      <c r="A7593" s="113" t="s">
        <v>10491</v>
      </c>
      <c r="D7593" s="113" t="s">
        <v>7948</v>
      </c>
      <c r="E7593" s="113">
        <f t="shared" si="118"/>
        <v>40202035</v>
      </c>
      <c r="F7593" s="113" t="s">
        <v>404</v>
      </c>
      <c r="G7593" s="113" t="s">
        <v>7122</v>
      </c>
      <c r="H7593" s="113" t="s">
        <v>5097</v>
      </c>
      <c r="I7593" s="113" t="s">
        <v>7949</v>
      </c>
    </row>
    <row r="7594" spans="1:9" x14ac:dyDescent="0.2">
      <c r="A7594" s="113" t="s">
        <v>10491</v>
      </c>
      <c r="D7594" s="113" t="s">
        <v>7950</v>
      </c>
      <c r="E7594" s="113">
        <f t="shared" si="118"/>
        <v>40202036</v>
      </c>
      <c r="F7594" s="113" t="s">
        <v>404</v>
      </c>
      <c r="G7594" s="113" t="s">
        <v>7122</v>
      </c>
      <c r="H7594" s="113" t="s">
        <v>5097</v>
      </c>
      <c r="I7594" s="113" t="s">
        <v>7951</v>
      </c>
    </row>
    <row r="7595" spans="1:9" x14ac:dyDescent="0.2">
      <c r="A7595" s="113" t="s">
        <v>10491</v>
      </c>
      <c r="D7595" s="113" t="s">
        <v>7952</v>
      </c>
      <c r="E7595" s="113">
        <f t="shared" si="118"/>
        <v>40202037</v>
      </c>
      <c r="F7595" s="113" t="s">
        <v>404</v>
      </c>
      <c r="G7595" s="113" t="s">
        <v>7122</v>
      </c>
      <c r="H7595" s="113" t="s">
        <v>5097</v>
      </c>
      <c r="I7595" s="113" t="s">
        <v>7953</v>
      </c>
    </row>
    <row r="7596" spans="1:9" x14ac:dyDescent="0.2">
      <c r="A7596" s="113" t="s">
        <v>10491</v>
      </c>
      <c r="D7596" s="113" t="s">
        <v>5141</v>
      </c>
      <c r="E7596" s="113">
        <f t="shared" si="118"/>
        <v>40202038</v>
      </c>
      <c r="F7596" s="113" t="s">
        <v>404</v>
      </c>
      <c r="G7596" s="113" t="s">
        <v>7122</v>
      </c>
      <c r="H7596" s="113" t="s">
        <v>5097</v>
      </c>
      <c r="I7596" s="113" t="s">
        <v>5142</v>
      </c>
    </row>
    <row r="7597" spans="1:9" x14ac:dyDescent="0.2">
      <c r="A7597" s="113" t="s">
        <v>10491</v>
      </c>
      <c r="D7597" s="113" t="s">
        <v>5143</v>
      </c>
      <c r="E7597" s="113">
        <f t="shared" si="118"/>
        <v>40202039</v>
      </c>
      <c r="F7597" s="113" t="s">
        <v>404</v>
      </c>
      <c r="G7597" s="113" t="s">
        <v>7122</v>
      </c>
      <c r="H7597" s="113" t="s">
        <v>5097</v>
      </c>
      <c r="I7597" s="113" t="s">
        <v>5144</v>
      </c>
    </row>
    <row r="7598" spans="1:9" x14ac:dyDescent="0.2">
      <c r="A7598" s="113" t="s">
        <v>10491</v>
      </c>
      <c r="D7598" s="113" t="s">
        <v>5145</v>
      </c>
      <c r="E7598" s="113">
        <f t="shared" si="118"/>
        <v>40202099</v>
      </c>
      <c r="F7598" s="113" t="s">
        <v>404</v>
      </c>
      <c r="G7598" s="113" t="s">
        <v>7122</v>
      </c>
      <c r="H7598" s="113" t="s">
        <v>5097</v>
      </c>
      <c r="I7598" s="113" t="s">
        <v>7789</v>
      </c>
    </row>
    <row r="7599" spans="1:9" x14ac:dyDescent="0.2">
      <c r="A7599" s="113" t="s">
        <v>10491</v>
      </c>
      <c r="D7599" s="113" t="s">
        <v>5146</v>
      </c>
      <c r="E7599" s="113">
        <f t="shared" si="118"/>
        <v>40202101</v>
      </c>
      <c r="F7599" s="113" t="s">
        <v>404</v>
      </c>
      <c r="G7599" s="113" t="s">
        <v>7122</v>
      </c>
      <c r="H7599" s="113" t="s">
        <v>5147</v>
      </c>
      <c r="I7599" s="113" t="s">
        <v>5148</v>
      </c>
    </row>
    <row r="7600" spans="1:9" x14ac:dyDescent="0.2">
      <c r="A7600" s="113" t="s">
        <v>10491</v>
      </c>
      <c r="D7600" s="113" t="s">
        <v>5149</v>
      </c>
      <c r="E7600" s="113">
        <f t="shared" si="118"/>
        <v>40202103</v>
      </c>
      <c r="F7600" s="113" t="s">
        <v>404</v>
      </c>
      <c r="G7600" s="113" t="s">
        <v>7122</v>
      </c>
      <c r="H7600" s="113" t="s">
        <v>5147</v>
      </c>
      <c r="I7600" s="113" t="s">
        <v>2245</v>
      </c>
    </row>
    <row r="7601" spans="1:9" x14ac:dyDescent="0.2">
      <c r="A7601" s="113" t="s">
        <v>10491</v>
      </c>
      <c r="D7601" s="113" t="s">
        <v>5150</v>
      </c>
      <c r="E7601" s="113">
        <f t="shared" si="118"/>
        <v>40202104</v>
      </c>
      <c r="F7601" s="113" t="s">
        <v>404</v>
      </c>
      <c r="G7601" s="113" t="s">
        <v>7122</v>
      </c>
      <c r="H7601" s="113" t="s">
        <v>5147</v>
      </c>
      <c r="I7601" s="113" t="s">
        <v>2247</v>
      </c>
    </row>
    <row r="7602" spans="1:9" x14ac:dyDescent="0.2">
      <c r="A7602" s="113" t="s">
        <v>10491</v>
      </c>
      <c r="D7602" s="113" t="s">
        <v>5151</v>
      </c>
      <c r="E7602" s="113">
        <f t="shared" si="118"/>
        <v>40202105</v>
      </c>
      <c r="F7602" s="113" t="s">
        <v>404</v>
      </c>
      <c r="G7602" s="113" t="s">
        <v>7122</v>
      </c>
      <c r="H7602" s="113" t="s">
        <v>5147</v>
      </c>
      <c r="I7602" s="113" t="s">
        <v>2249</v>
      </c>
    </row>
    <row r="7603" spans="1:9" x14ac:dyDescent="0.2">
      <c r="A7603" s="113" t="s">
        <v>10491</v>
      </c>
      <c r="D7603" s="113" t="s">
        <v>5152</v>
      </c>
      <c r="E7603" s="113">
        <f t="shared" si="118"/>
        <v>40202106</v>
      </c>
      <c r="F7603" s="113" t="s">
        <v>404</v>
      </c>
      <c r="G7603" s="113" t="s">
        <v>7122</v>
      </c>
      <c r="H7603" s="113" t="s">
        <v>5147</v>
      </c>
      <c r="I7603" s="113" t="s">
        <v>5153</v>
      </c>
    </row>
    <row r="7604" spans="1:9" x14ac:dyDescent="0.2">
      <c r="A7604" s="113" t="s">
        <v>10491</v>
      </c>
      <c r="D7604" s="113" t="s">
        <v>5154</v>
      </c>
      <c r="E7604" s="113">
        <f t="shared" si="118"/>
        <v>40202107</v>
      </c>
      <c r="F7604" s="113" t="s">
        <v>404</v>
      </c>
      <c r="G7604" s="113" t="s">
        <v>7122</v>
      </c>
      <c r="H7604" s="113" t="s">
        <v>5147</v>
      </c>
      <c r="I7604" s="113" t="s">
        <v>5155</v>
      </c>
    </row>
    <row r="7605" spans="1:9" x14ac:dyDescent="0.2">
      <c r="A7605" s="113" t="s">
        <v>10491</v>
      </c>
      <c r="D7605" s="113" t="s">
        <v>5156</v>
      </c>
      <c r="E7605" s="113">
        <f t="shared" si="118"/>
        <v>40202108</v>
      </c>
      <c r="F7605" s="113" t="s">
        <v>404</v>
      </c>
      <c r="G7605" s="113" t="s">
        <v>7122</v>
      </c>
      <c r="H7605" s="113" t="s">
        <v>5147</v>
      </c>
      <c r="I7605" s="113" t="s">
        <v>5157</v>
      </c>
    </row>
    <row r="7606" spans="1:9" x14ac:dyDescent="0.2">
      <c r="A7606" s="113" t="s">
        <v>10491</v>
      </c>
      <c r="D7606" s="113" t="s">
        <v>5158</v>
      </c>
      <c r="E7606" s="113">
        <f t="shared" si="118"/>
        <v>40202109</v>
      </c>
      <c r="F7606" s="113" t="s">
        <v>404</v>
      </c>
      <c r="G7606" s="113" t="s">
        <v>7122</v>
      </c>
      <c r="H7606" s="113" t="s">
        <v>5147</v>
      </c>
      <c r="I7606" s="113" t="s">
        <v>5159</v>
      </c>
    </row>
    <row r="7607" spans="1:9" x14ac:dyDescent="0.2">
      <c r="A7607" s="113" t="s">
        <v>10491</v>
      </c>
      <c r="D7607" s="113" t="s">
        <v>5160</v>
      </c>
      <c r="E7607" s="113">
        <f t="shared" si="118"/>
        <v>40202110</v>
      </c>
      <c r="F7607" s="113" t="s">
        <v>404</v>
      </c>
      <c r="G7607" s="113" t="s">
        <v>7122</v>
      </c>
      <c r="H7607" s="113" t="s">
        <v>5147</v>
      </c>
      <c r="I7607" s="113" t="s">
        <v>5161</v>
      </c>
    </row>
    <row r="7608" spans="1:9" x14ac:dyDescent="0.2">
      <c r="A7608" s="113" t="s">
        <v>10491</v>
      </c>
      <c r="D7608" s="113" t="s">
        <v>5162</v>
      </c>
      <c r="E7608" s="113">
        <f t="shared" si="118"/>
        <v>40202111</v>
      </c>
      <c r="F7608" s="113" t="s">
        <v>404</v>
      </c>
      <c r="G7608" s="113" t="s">
        <v>7122</v>
      </c>
      <c r="H7608" s="113" t="s">
        <v>5147</v>
      </c>
      <c r="I7608" s="113" t="s">
        <v>5163</v>
      </c>
    </row>
    <row r="7609" spans="1:9" x14ac:dyDescent="0.2">
      <c r="A7609" s="113" t="s">
        <v>10491</v>
      </c>
      <c r="D7609" s="113" t="s">
        <v>5164</v>
      </c>
      <c r="E7609" s="113">
        <f t="shared" si="118"/>
        <v>40202117</v>
      </c>
      <c r="F7609" s="113" t="s">
        <v>404</v>
      </c>
      <c r="G7609" s="113" t="s">
        <v>7122</v>
      </c>
      <c r="H7609" s="113" t="s">
        <v>5147</v>
      </c>
      <c r="I7609" s="113" t="s">
        <v>5165</v>
      </c>
    </row>
    <row r="7610" spans="1:9" x14ac:dyDescent="0.2">
      <c r="A7610" s="113" t="s">
        <v>10491</v>
      </c>
      <c r="D7610" s="113" t="s">
        <v>5166</v>
      </c>
      <c r="E7610" s="113">
        <f t="shared" si="118"/>
        <v>40202118</v>
      </c>
      <c r="F7610" s="113" t="s">
        <v>404</v>
      </c>
      <c r="G7610" s="113" t="s">
        <v>7122</v>
      </c>
      <c r="H7610" s="113" t="s">
        <v>5147</v>
      </c>
      <c r="I7610" s="113" t="s">
        <v>5167</v>
      </c>
    </row>
    <row r="7611" spans="1:9" x14ac:dyDescent="0.2">
      <c r="A7611" s="113" t="s">
        <v>10491</v>
      </c>
      <c r="D7611" s="113" t="s">
        <v>5168</v>
      </c>
      <c r="E7611" s="113">
        <f t="shared" si="118"/>
        <v>40202131</v>
      </c>
      <c r="F7611" s="113" t="s">
        <v>404</v>
      </c>
      <c r="G7611" s="113" t="s">
        <v>7122</v>
      </c>
      <c r="H7611" s="113" t="s">
        <v>5147</v>
      </c>
      <c r="I7611" s="113" t="s">
        <v>5169</v>
      </c>
    </row>
    <row r="7612" spans="1:9" x14ac:dyDescent="0.2">
      <c r="A7612" s="113" t="s">
        <v>10491</v>
      </c>
      <c r="D7612" s="113" t="s">
        <v>5170</v>
      </c>
      <c r="E7612" s="113">
        <f t="shared" si="118"/>
        <v>40202132</v>
      </c>
      <c r="F7612" s="113" t="s">
        <v>404</v>
      </c>
      <c r="G7612" s="113" t="s">
        <v>7122</v>
      </c>
      <c r="H7612" s="113" t="s">
        <v>5147</v>
      </c>
      <c r="I7612" s="113" t="s">
        <v>5171</v>
      </c>
    </row>
    <row r="7613" spans="1:9" x14ac:dyDescent="0.2">
      <c r="A7613" s="113" t="s">
        <v>10491</v>
      </c>
      <c r="D7613" s="113" t="s">
        <v>5172</v>
      </c>
      <c r="E7613" s="113">
        <f t="shared" si="118"/>
        <v>40202133</v>
      </c>
      <c r="F7613" s="113" t="s">
        <v>404</v>
      </c>
      <c r="G7613" s="113" t="s">
        <v>7122</v>
      </c>
      <c r="H7613" s="113" t="s">
        <v>5147</v>
      </c>
      <c r="I7613" s="113" t="s">
        <v>5173</v>
      </c>
    </row>
    <row r="7614" spans="1:9" x14ac:dyDescent="0.2">
      <c r="A7614" s="113" t="s">
        <v>10491</v>
      </c>
      <c r="D7614" s="113" t="s">
        <v>5174</v>
      </c>
      <c r="E7614" s="113">
        <f t="shared" si="118"/>
        <v>40202140</v>
      </c>
      <c r="F7614" s="113" t="s">
        <v>404</v>
      </c>
      <c r="G7614" s="113" t="s">
        <v>7122</v>
      </c>
      <c r="H7614" s="113" t="s">
        <v>5147</v>
      </c>
      <c r="I7614" s="113" t="s">
        <v>5175</v>
      </c>
    </row>
    <row r="7615" spans="1:9" x14ac:dyDescent="0.2">
      <c r="A7615" s="113" t="s">
        <v>10491</v>
      </c>
      <c r="D7615" s="113" t="s">
        <v>5176</v>
      </c>
      <c r="E7615" s="113">
        <f t="shared" si="118"/>
        <v>40202199</v>
      </c>
      <c r="F7615" s="113" t="s">
        <v>404</v>
      </c>
      <c r="G7615" s="113" t="s">
        <v>7122</v>
      </c>
      <c r="H7615" s="113" t="s">
        <v>5147</v>
      </c>
      <c r="I7615" s="113" t="s">
        <v>7789</v>
      </c>
    </row>
    <row r="7616" spans="1:9" x14ac:dyDescent="0.2">
      <c r="A7616" s="113" t="s">
        <v>10491</v>
      </c>
      <c r="D7616" s="113" t="s">
        <v>5177</v>
      </c>
      <c r="E7616" s="113">
        <f t="shared" si="118"/>
        <v>40202201</v>
      </c>
      <c r="F7616" s="113" t="s">
        <v>404</v>
      </c>
      <c r="G7616" s="113" t="s">
        <v>7122</v>
      </c>
      <c r="H7616" s="113" t="s">
        <v>5178</v>
      </c>
      <c r="I7616" s="113" t="s">
        <v>2243</v>
      </c>
    </row>
    <row r="7617" spans="1:9" x14ac:dyDescent="0.2">
      <c r="A7617" s="113" t="s">
        <v>10491</v>
      </c>
      <c r="D7617" s="113" t="s">
        <v>5179</v>
      </c>
      <c r="E7617" s="113">
        <f t="shared" si="118"/>
        <v>40202202</v>
      </c>
      <c r="F7617" s="113" t="s">
        <v>404</v>
      </c>
      <c r="G7617" s="113" t="s">
        <v>7122</v>
      </c>
      <c r="H7617" s="113" t="s">
        <v>5178</v>
      </c>
      <c r="I7617" s="113" t="s">
        <v>669</v>
      </c>
    </row>
    <row r="7618" spans="1:9" x14ac:dyDescent="0.2">
      <c r="A7618" s="113" t="s">
        <v>10491</v>
      </c>
      <c r="D7618" s="113" t="s">
        <v>5180</v>
      </c>
      <c r="E7618" s="113">
        <f t="shared" ref="E7618:E7681" si="119">VALUE(D7618)</f>
        <v>40202203</v>
      </c>
      <c r="F7618" s="113" t="s">
        <v>404</v>
      </c>
      <c r="G7618" s="113" t="s">
        <v>7122</v>
      </c>
      <c r="H7618" s="113" t="s">
        <v>5178</v>
      </c>
      <c r="I7618" s="113" t="s">
        <v>2245</v>
      </c>
    </row>
    <row r="7619" spans="1:9" x14ac:dyDescent="0.2">
      <c r="A7619" s="113" t="s">
        <v>10491</v>
      </c>
      <c r="D7619" s="113" t="s">
        <v>5181</v>
      </c>
      <c r="E7619" s="113">
        <f t="shared" si="119"/>
        <v>40202204</v>
      </c>
      <c r="F7619" s="113" t="s">
        <v>404</v>
      </c>
      <c r="G7619" s="113" t="s">
        <v>7122</v>
      </c>
      <c r="H7619" s="113" t="s">
        <v>5178</v>
      </c>
      <c r="I7619" s="113" t="s">
        <v>2247</v>
      </c>
    </row>
    <row r="7620" spans="1:9" x14ac:dyDescent="0.2">
      <c r="A7620" s="113" t="s">
        <v>10491</v>
      </c>
      <c r="D7620" s="113" t="s">
        <v>5182</v>
      </c>
      <c r="E7620" s="113">
        <f t="shared" si="119"/>
        <v>40202205</v>
      </c>
      <c r="F7620" s="113" t="s">
        <v>404</v>
      </c>
      <c r="G7620" s="113" t="s">
        <v>7122</v>
      </c>
      <c r="H7620" s="113" t="s">
        <v>5178</v>
      </c>
      <c r="I7620" s="113" t="s">
        <v>2249</v>
      </c>
    </row>
    <row r="7621" spans="1:9" x14ac:dyDescent="0.2">
      <c r="A7621" s="113" t="s">
        <v>10491</v>
      </c>
      <c r="D7621" s="113" t="s">
        <v>5183</v>
      </c>
      <c r="E7621" s="113">
        <f t="shared" si="119"/>
        <v>40202206</v>
      </c>
      <c r="F7621" s="113" t="s">
        <v>404</v>
      </c>
      <c r="G7621" s="113" t="s">
        <v>7122</v>
      </c>
      <c r="H7621" s="113" t="s">
        <v>5178</v>
      </c>
      <c r="I7621" s="113" t="s">
        <v>5184</v>
      </c>
    </row>
    <row r="7622" spans="1:9" x14ac:dyDescent="0.2">
      <c r="A7622" s="113" t="s">
        <v>10491</v>
      </c>
      <c r="D7622" s="113" t="s">
        <v>5185</v>
      </c>
      <c r="E7622" s="113">
        <f t="shared" si="119"/>
        <v>40202207</v>
      </c>
      <c r="F7622" s="113" t="s">
        <v>404</v>
      </c>
      <c r="G7622" s="113" t="s">
        <v>7122</v>
      </c>
      <c r="H7622" s="113" t="s">
        <v>5178</v>
      </c>
      <c r="I7622" s="113" t="s">
        <v>7965</v>
      </c>
    </row>
    <row r="7623" spans="1:9" x14ac:dyDescent="0.2">
      <c r="A7623" s="113" t="s">
        <v>10491</v>
      </c>
      <c r="D7623" s="113" t="s">
        <v>7966</v>
      </c>
      <c r="E7623" s="113">
        <f t="shared" si="119"/>
        <v>40202208</v>
      </c>
      <c r="F7623" s="113" t="s">
        <v>404</v>
      </c>
      <c r="G7623" s="113" t="s">
        <v>7122</v>
      </c>
      <c r="H7623" s="113" t="s">
        <v>5178</v>
      </c>
      <c r="I7623" s="113" t="s">
        <v>5215</v>
      </c>
    </row>
    <row r="7624" spans="1:9" x14ac:dyDescent="0.2">
      <c r="A7624" s="113" t="s">
        <v>10491</v>
      </c>
      <c r="D7624" s="113" t="s">
        <v>5216</v>
      </c>
      <c r="E7624" s="113">
        <f t="shared" si="119"/>
        <v>40202209</v>
      </c>
      <c r="F7624" s="113" t="s">
        <v>404</v>
      </c>
      <c r="G7624" s="113" t="s">
        <v>7122</v>
      </c>
      <c r="H7624" s="113" t="s">
        <v>5178</v>
      </c>
      <c r="I7624" s="113" t="s">
        <v>5217</v>
      </c>
    </row>
    <row r="7625" spans="1:9" x14ac:dyDescent="0.2">
      <c r="A7625" s="113" t="s">
        <v>10491</v>
      </c>
      <c r="D7625" s="113" t="s">
        <v>5218</v>
      </c>
      <c r="E7625" s="113">
        <f t="shared" si="119"/>
        <v>40202210</v>
      </c>
      <c r="F7625" s="113" t="s">
        <v>404</v>
      </c>
      <c r="G7625" s="113" t="s">
        <v>7122</v>
      </c>
      <c r="H7625" s="113" t="s">
        <v>5178</v>
      </c>
      <c r="I7625" s="113" t="s">
        <v>5219</v>
      </c>
    </row>
    <row r="7626" spans="1:9" x14ac:dyDescent="0.2">
      <c r="A7626" s="113" t="s">
        <v>10491</v>
      </c>
      <c r="D7626" s="113" t="s">
        <v>5220</v>
      </c>
      <c r="E7626" s="113">
        <f t="shared" si="119"/>
        <v>40202211</v>
      </c>
      <c r="F7626" s="113" t="s">
        <v>404</v>
      </c>
      <c r="G7626" s="113" t="s">
        <v>7122</v>
      </c>
      <c r="H7626" s="113" t="s">
        <v>5178</v>
      </c>
      <c r="I7626" s="113" t="s">
        <v>5221</v>
      </c>
    </row>
    <row r="7627" spans="1:9" x14ac:dyDescent="0.2">
      <c r="A7627" s="113" t="s">
        <v>10491</v>
      </c>
      <c r="D7627" s="113" t="s">
        <v>5222</v>
      </c>
      <c r="E7627" s="113">
        <f t="shared" si="119"/>
        <v>40202212</v>
      </c>
      <c r="F7627" s="113" t="s">
        <v>404</v>
      </c>
      <c r="G7627" s="113" t="s">
        <v>7122</v>
      </c>
      <c r="H7627" s="113" t="s">
        <v>5178</v>
      </c>
      <c r="I7627" s="113" t="s">
        <v>5223</v>
      </c>
    </row>
    <row r="7628" spans="1:9" x14ac:dyDescent="0.2">
      <c r="A7628" s="113" t="s">
        <v>10491</v>
      </c>
      <c r="D7628" s="113" t="s">
        <v>5224</v>
      </c>
      <c r="E7628" s="113">
        <f t="shared" si="119"/>
        <v>40202213</v>
      </c>
      <c r="F7628" s="113" t="s">
        <v>404</v>
      </c>
      <c r="G7628" s="113" t="s">
        <v>7122</v>
      </c>
      <c r="H7628" s="113" t="s">
        <v>5178</v>
      </c>
      <c r="I7628" s="113" t="s">
        <v>5225</v>
      </c>
    </row>
    <row r="7629" spans="1:9" x14ac:dyDescent="0.2">
      <c r="A7629" s="113" t="s">
        <v>10491</v>
      </c>
      <c r="D7629" s="113" t="s">
        <v>5226</v>
      </c>
      <c r="E7629" s="113">
        <f t="shared" si="119"/>
        <v>40202214</v>
      </c>
      <c r="F7629" s="113" t="s">
        <v>404</v>
      </c>
      <c r="G7629" s="113" t="s">
        <v>7122</v>
      </c>
      <c r="H7629" s="113" t="s">
        <v>5178</v>
      </c>
      <c r="I7629" s="113" t="s">
        <v>5209</v>
      </c>
    </row>
    <row r="7630" spans="1:9" x14ac:dyDescent="0.2">
      <c r="A7630" s="113" t="s">
        <v>10491</v>
      </c>
      <c r="D7630" s="113" t="s">
        <v>5210</v>
      </c>
      <c r="E7630" s="113">
        <f t="shared" si="119"/>
        <v>40202215</v>
      </c>
      <c r="F7630" s="113" t="s">
        <v>404</v>
      </c>
      <c r="G7630" s="113" t="s">
        <v>7122</v>
      </c>
      <c r="H7630" s="113" t="s">
        <v>5178</v>
      </c>
      <c r="I7630" s="113" t="s">
        <v>5211</v>
      </c>
    </row>
    <row r="7631" spans="1:9" x14ac:dyDescent="0.2">
      <c r="A7631" s="113" t="s">
        <v>10491</v>
      </c>
      <c r="D7631" s="113" t="s">
        <v>5212</v>
      </c>
      <c r="E7631" s="113">
        <f t="shared" si="119"/>
        <v>40202220</v>
      </c>
      <c r="F7631" s="113" t="s">
        <v>404</v>
      </c>
      <c r="G7631" s="113" t="s">
        <v>7122</v>
      </c>
      <c r="H7631" s="113" t="s">
        <v>5178</v>
      </c>
      <c r="I7631" s="113" t="s">
        <v>7917</v>
      </c>
    </row>
    <row r="7632" spans="1:9" x14ac:dyDescent="0.2">
      <c r="A7632" s="113" t="s">
        <v>10491</v>
      </c>
      <c r="D7632" s="113" t="s">
        <v>5213</v>
      </c>
      <c r="E7632" s="113">
        <f t="shared" si="119"/>
        <v>40202229</v>
      </c>
      <c r="F7632" s="113" t="s">
        <v>404</v>
      </c>
      <c r="G7632" s="113" t="s">
        <v>7122</v>
      </c>
      <c r="H7632" s="113" t="s">
        <v>5178</v>
      </c>
      <c r="I7632" s="113" t="s">
        <v>676</v>
      </c>
    </row>
    <row r="7633" spans="1:9" x14ac:dyDescent="0.2">
      <c r="A7633" s="113" t="s">
        <v>10491</v>
      </c>
      <c r="D7633" s="113" t="s">
        <v>5214</v>
      </c>
      <c r="E7633" s="113">
        <f t="shared" si="119"/>
        <v>40202230</v>
      </c>
      <c r="F7633" s="113" t="s">
        <v>404</v>
      </c>
      <c r="G7633" s="113" t="s">
        <v>7122</v>
      </c>
      <c r="H7633" s="113" t="s">
        <v>5178</v>
      </c>
      <c r="I7633" s="113" t="s">
        <v>2488</v>
      </c>
    </row>
    <row r="7634" spans="1:9" x14ac:dyDescent="0.2">
      <c r="A7634" s="113" t="s">
        <v>10491</v>
      </c>
      <c r="D7634" s="113" t="s">
        <v>2489</v>
      </c>
      <c r="E7634" s="113">
        <f t="shared" si="119"/>
        <v>40202239</v>
      </c>
      <c r="F7634" s="113" t="s">
        <v>404</v>
      </c>
      <c r="G7634" s="113" t="s">
        <v>7122</v>
      </c>
      <c r="H7634" s="113" t="s">
        <v>5178</v>
      </c>
      <c r="I7634" s="113" t="s">
        <v>2490</v>
      </c>
    </row>
    <row r="7635" spans="1:9" x14ac:dyDescent="0.2">
      <c r="A7635" s="113" t="s">
        <v>10491</v>
      </c>
      <c r="D7635" s="113" t="s">
        <v>2491</v>
      </c>
      <c r="E7635" s="113">
        <f t="shared" si="119"/>
        <v>40202240</v>
      </c>
      <c r="F7635" s="113" t="s">
        <v>404</v>
      </c>
      <c r="G7635" s="113" t="s">
        <v>7122</v>
      </c>
      <c r="H7635" s="113" t="s">
        <v>5178</v>
      </c>
      <c r="I7635" s="113" t="s">
        <v>2492</v>
      </c>
    </row>
    <row r="7636" spans="1:9" x14ac:dyDescent="0.2">
      <c r="A7636" s="113" t="s">
        <v>10491</v>
      </c>
      <c r="D7636" s="113" t="s">
        <v>2493</v>
      </c>
      <c r="E7636" s="113">
        <f t="shared" si="119"/>
        <v>40202249</v>
      </c>
      <c r="F7636" s="113" t="s">
        <v>404</v>
      </c>
      <c r="G7636" s="113" t="s">
        <v>7122</v>
      </c>
      <c r="H7636" s="113" t="s">
        <v>5178</v>
      </c>
      <c r="I7636" s="113" t="s">
        <v>2494</v>
      </c>
    </row>
    <row r="7637" spans="1:9" x14ac:dyDescent="0.2">
      <c r="A7637" s="113" t="s">
        <v>10491</v>
      </c>
      <c r="D7637" s="113" t="s">
        <v>2495</v>
      </c>
      <c r="E7637" s="113">
        <f t="shared" si="119"/>
        <v>40202250</v>
      </c>
      <c r="F7637" s="113" t="s">
        <v>404</v>
      </c>
      <c r="G7637" s="113" t="s">
        <v>7122</v>
      </c>
      <c r="H7637" s="113" t="s">
        <v>5178</v>
      </c>
      <c r="I7637" s="113" t="s">
        <v>2496</v>
      </c>
    </row>
    <row r="7638" spans="1:9" x14ac:dyDescent="0.2">
      <c r="A7638" s="113" t="s">
        <v>10491</v>
      </c>
      <c r="D7638" s="113" t="s">
        <v>2497</v>
      </c>
      <c r="E7638" s="113">
        <f t="shared" si="119"/>
        <v>40202259</v>
      </c>
      <c r="F7638" s="113" t="s">
        <v>404</v>
      </c>
      <c r="G7638" s="113" t="s">
        <v>7122</v>
      </c>
      <c r="H7638" s="113" t="s">
        <v>5178</v>
      </c>
      <c r="I7638" s="113" t="s">
        <v>2498</v>
      </c>
    </row>
    <row r="7639" spans="1:9" x14ac:dyDescent="0.2">
      <c r="A7639" s="113" t="s">
        <v>10491</v>
      </c>
      <c r="D7639" s="113" t="s">
        <v>2499</v>
      </c>
      <c r="E7639" s="113">
        <f t="shared" si="119"/>
        <v>40202270</v>
      </c>
      <c r="F7639" s="113" t="s">
        <v>404</v>
      </c>
      <c r="G7639" s="113" t="s">
        <v>7122</v>
      </c>
      <c r="H7639" s="113" t="s">
        <v>5178</v>
      </c>
      <c r="I7639" s="113" t="s">
        <v>2500</v>
      </c>
    </row>
    <row r="7640" spans="1:9" x14ac:dyDescent="0.2">
      <c r="A7640" s="113" t="s">
        <v>10491</v>
      </c>
      <c r="D7640" s="113" t="s">
        <v>2501</v>
      </c>
      <c r="E7640" s="113">
        <f t="shared" si="119"/>
        <v>40202280</v>
      </c>
      <c r="F7640" s="113" t="s">
        <v>404</v>
      </c>
      <c r="G7640" s="113" t="s">
        <v>7122</v>
      </c>
      <c r="H7640" s="113" t="s">
        <v>5178</v>
      </c>
      <c r="I7640" s="113" t="s">
        <v>2502</v>
      </c>
    </row>
    <row r="7641" spans="1:9" x14ac:dyDescent="0.2">
      <c r="A7641" s="113" t="s">
        <v>10491</v>
      </c>
      <c r="D7641" s="113" t="s">
        <v>2503</v>
      </c>
      <c r="E7641" s="113">
        <f t="shared" si="119"/>
        <v>40202299</v>
      </c>
      <c r="F7641" s="113" t="s">
        <v>404</v>
      </c>
      <c r="G7641" s="113" t="s">
        <v>7122</v>
      </c>
      <c r="H7641" s="113" t="s">
        <v>5178</v>
      </c>
      <c r="I7641" s="113" t="s">
        <v>7789</v>
      </c>
    </row>
    <row r="7642" spans="1:9" x14ac:dyDescent="0.2">
      <c r="A7642" s="113" t="s">
        <v>10491</v>
      </c>
      <c r="D7642" s="113" t="s">
        <v>2504</v>
      </c>
      <c r="E7642" s="113">
        <f t="shared" si="119"/>
        <v>40202301</v>
      </c>
      <c r="F7642" s="113" t="s">
        <v>404</v>
      </c>
      <c r="G7642" s="113" t="s">
        <v>7122</v>
      </c>
      <c r="H7642" s="113" t="s">
        <v>2505</v>
      </c>
      <c r="I7642" s="113" t="s">
        <v>667</v>
      </c>
    </row>
    <row r="7643" spans="1:9" x14ac:dyDescent="0.2">
      <c r="A7643" s="113" t="s">
        <v>10491</v>
      </c>
      <c r="D7643" s="113" t="s">
        <v>2506</v>
      </c>
      <c r="E7643" s="113">
        <f t="shared" si="119"/>
        <v>40202302</v>
      </c>
      <c r="F7643" s="113" t="s">
        <v>404</v>
      </c>
      <c r="G7643" s="113" t="s">
        <v>7122</v>
      </c>
      <c r="H7643" s="113" t="s">
        <v>2505</v>
      </c>
      <c r="I7643" s="113" t="s">
        <v>669</v>
      </c>
    </row>
    <row r="7644" spans="1:9" x14ac:dyDescent="0.2">
      <c r="A7644" s="113" t="s">
        <v>10491</v>
      </c>
      <c r="D7644" s="113" t="s">
        <v>2507</v>
      </c>
      <c r="E7644" s="113">
        <f t="shared" si="119"/>
        <v>40202303</v>
      </c>
      <c r="F7644" s="113" t="s">
        <v>404</v>
      </c>
      <c r="G7644" s="113" t="s">
        <v>7122</v>
      </c>
      <c r="H7644" s="113" t="s">
        <v>2505</v>
      </c>
      <c r="I7644" s="113" t="s">
        <v>2245</v>
      </c>
    </row>
    <row r="7645" spans="1:9" x14ac:dyDescent="0.2">
      <c r="A7645" s="113" t="s">
        <v>10491</v>
      </c>
      <c r="D7645" s="113" t="s">
        <v>2508</v>
      </c>
      <c r="E7645" s="113">
        <f t="shared" si="119"/>
        <v>40202304</v>
      </c>
      <c r="F7645" s="113" t="s">
        <v>404</v>
      </c>
      <c r="G7645" s="113" t="s">
        <v>7122</v>
      </c>
      <c r="H7645" s="113" t="s">
        <v>2505</v>
      </c>
      <c r="I7645" s="113" t="s">
        <v>2247</v>
      </c>
    </row>
    <row r="7646" spans="1:9" x14ac:dyDescent="0.2">
      <c r="A7646" s="113" t="s">
        <v>10491</v>
      </c>
      <c r="D7646" s="113" t="s">
        <v>2509</v>
      </c>
      <c r="E7646" s="113">
        <f t="shared" si="119"/>
        <v>40202305</v>
      </c>
      <c r="F7646" s="113" t="s">
        <v>404</v>
      </c>
      <c r="G7646" s="113" t="s">
        <v>7122</v>
      </c>
      <c r="H7646" s="113" t="s">
        <v>2505</v>
      </c>
      <c r="I7646" s="113" t="s">
        <v>2249</v>
      </c>
    </row>
    <row r="7647" spans="1:9" x14ac:dyDescent="0.2">
      <c r="A7647" s="113" t="s">
        <v>10491</v>
      </c>
      <c r="D7647" s="113" t="s">
        <v>2510</v>
      </c>
      <c r="E7647" s="113">
        <f t="shared" si="119"/>
        <v>40202306</v>
      </c>
      <c r="F7647" s="113" t="s">
        <v>404</v>
      </c>
      <c r="G7647" s="113" t="s">
        <v>7122</v>
      </c>
      <c r="H7647" s="113" t="s">
        <v>2505</v>
      </c>
      <c r="I7647" s="113" t="s">
        <v>713</v>
      </c>
    </row>
    <row r="7648" spans="1:9" x14ac:dyDescent="0.2">
      <c r="A7648" s="113" t="s">
        <v>10491</v>
      </c>
      <c r="D7648" s="113" t="s">
        <v>2511</v>
      </c>
      <c r="E7648" s="113">
        <f t="shared" si="119"/>
        <v>40202399</v>
      </c>
      <c r="F7648" s="113" t="s">
        <v>404</v>
      </c>
      <c r="G7648" s="113" t="s">
        <v>7122</v>
      </c>
      <c r="H7648" s="113" t="s">
        <v>2505</v>
      </c>
      <c r="I7648" s="113" t="s">
        <v>7789</v>
      </c>
    </row>
    <row r="7649" spans="1:9" x14ac:dyDescent="0.2">
      <c r="A7649" s="113" t="s">
        <v>10491</v>
      </c>
      <c r="D7649" s="113" t="s">
        <v>2512</v>
      </c>
      <c r="E7649" s="113">
        <f t="shared" si="119"/>
        <v>40202401</v>
      </c>
      <c r="F7649" s="113" t="s">
        <v>404</v>
      </c>
      <c r="G7649" s="113" t="s">
        <v>7122</v>
      </c>
      <c r="H7649" s="113" t="s">
        <v>2513</v>
      </c>
      <c r="I7649" s="113" t="s">
        <v>667</v>
      </c>
    </row>
    <row r="7650" spans="1:9" x14ac:dyDescent="0.2">
      <c r="A7650" s="113" t="s">
        <v>10491</v>
      </c>
      <c r="D7650" s="113" t="s">
        <v>2514</v>
      </c>
      <c r="E7650" s="113">
        <f t="shared" si="119"/>
        <v>40202402</v>
      </c>
      <c r="F7650" s="113" t="s">
        <v>404</v>
      </c>
      <c r="G7650" s="113" t="s">
        <v>7122</v>
      </c>
      <c r="H7650" s="113" t="s">
        <v>2513</v>
      </c>
      <c r="I7650" s="113" t="s">
        <v>669</v>
      </c>
    </row>
    <row r="7651" spans="1:9" x14ac:dyDescent="0.2">
      <c r="A7651" s="113" t="s">
        <v>10491</v>
      </c>
      <c r="D7651" s="113" t="s">
        <v>2515</v>
      </c>
      <c r="E7651" s="113">
        <f t="shared" si="119"/>
        <v>40202403</v>
      </c>
      <c r="F7651" s="113" t="s">
        <v>404</v>
      </c>
      <c r="G7651" s="113" t="s">
        <v>7122</v>
      </c>
      <c r="H7651" s="113" t="s">
        <v>2513</v>
      </c>
      <c r="I7651" s="113" t="s">
        <v>2245</v>
      </c>
    </row>
    <row r="7652" spans="1:9" x14ac:dyDescent="0.2">
      <c r="A7652" s="113" t="s">
        <v>10491</v>
      </c>
      <c r="D7652" s="113" t="s">
        <v>2516</v>
      </c>
      <c r="E7652" s="113">
        <f t="shared" si="119"/>
        <v>40202404</v>
      </c>
      <c r="F7652" s="113" t="s">
        <v>404</v>
      </c>
      <c r="G7652" s="113" t="s">
        <v>7122</v>
      </c>
      <c r="H7652" s="113" t="s">
        <v>2513</v>
      </c>
      <c r="I7652" s="113" t="s">
        <v>2247</v>
      </c>
    </row>
    <row r="7653" spans="1:9" x14ac:dyDescent="0.2">
      <c r="A7653" s="113" t="s">
        <v>10491</v>
      </c>
      <c r="D7653" s="113" t="s">
        <v>2517</v>
      </c>
      <c r="E7653" s="113">
        <f t="shared" si="119"/>
        <v>40202405</v>
      </c>
      <c r="F7653" s="113" t="s">
        <v>404</v>
      </c>
      <c r="G7653" s="113" t="s">
        <v>7122</v>
      </c>
      <c r="H7653" s="113" t="s">
        <v>2513</v>
      </c>
      <c r="I7653" s="113" t="s">
        <v>2249</v>
      </c>
    </row>
    <row r="7654" spans="1:9" x14ac:dyDescent="0.2">
      <c r="A7654" s="113" t="s">
        <v>10491</v>
      </c>
      <c r="D7654" s="113" t="s">
        <v>2518</v>
      </c>
      <c r="E7654" s="113">
        <f t="shared" si="119"/>
        <v>40202406</v>
      </c>
      <c r="F7654" s="113" t="s">
        <v>404</v>
      </c>
      <c r="G7654" s="113" t="s">
        <v>7122</v>
      </c>
      <c r="H7654" s="113" t="s">
        <v>2513</v>
      </c>
      <c r="I7654" s="113" t="s">
        <v>713</v>
      </c>
    </row>
    <row r="7655" spans="1:9" x14ac:dyDescent="0.2">
      <c r="A7655" s="113" t="s">
        <v>10491</v>
      </c>
      <c r="D7655" s="113" t="s">
        <v>2519</v>
      </c>
      <c r="E7655" s="113">
        <f t="shared" si="119"/>
        <v>40202499</v>
      </c>
      <c r="F7655" s="113" t="s">
        <v>404</v>
      </c>
      <c r="G7655" s="113" t="s">
        <v>7122</v>
      </c>
      <c r="H7655" s="113" t="s">
        <v>2513</v>
      </c>
      <c r="I7655" s="113" t="s">
        <v>7789</v>
      </c>
    </row>
    <row r="7656" spans="1:9" x14ac:dyDescent="0.2">
      <c r="A7656" s="113" t="s">
        <v>10491</v>
      </c>
      <c r="D7656" s="113" t="s">
        <v>2520</v>
      </c>
      <c r="E7656" s="113">
        <f t="shared" si="119"/>
        <v>40202501</v>
      </c>
      <c r="F7656" s="113" t="s">
        <v>404</v>
      </c>
      <c r="G7656" s="113" t="s">
        <v>7122</v>
      </c>
      <c r="H7656" s="113" t="s">
        <v>2521</v>
      </c>
      <c r="I7656" s="113" t="s">
        <v>2243</v>
      </c>
    </row>
    <row r="7657" spans="1:9" x14ac:dyDescent="0.2">
      <c r="A7657" s="113" t="s">
        <v>10491</v>
      </c>
      <c r="D7657" s="113" t="s">
        <v>2522</v>
      </c>
      <c r="E7657" s="113">
        <f t="shared" si="119"/>
        <v>40202502</v>
      </c>
      <c r="F7657" s="113" t="s">
        <v>404</v>
      </c>
      <c r="G7657" s="113" t="s">
        <v>7122</v>
      </c>
      <c r="H7657" s="113" t="s">
        <v>2521</v>
      </c>
      <c r="I7657" s="113" t="s">
        <v>669</v>
      </c>
    </row>
    <row r="7658" spans="1:9" x14ac:dyDescent="0.2">
      <c r="A7658" s="113" t="s">
        <v>10491</v>
      </c>
      <c r="D7658" s="113" t="s">
        <v>2523</v>
      </c>
      <c r="E7658" s="113">
        <f t="shared" si="119"/>
        <v>40202503</v>
      </c>
      <c r="F7658" s="113" t="s">
        <v>404</v>
      </c>
      <c r="G7658" s="113" t="s">
        <v>7122</v>
      </c>
      <c r="H7658" s="113" t="s">
        <v>2521</v>
      </c>
      <c r="I7658" s="113" t="s">
        <v>2245</v>
      </c>
    </row>
    <row r="7659" spans="1:9" x14ac:dyDescent="0.2">
      <c r="A7659" s="113" t="s">
        <v>10491</v>
      </c>
      <c r="D7659" s="113" t="s">
        <v>2524</v>
      </c>
      <c r="E7659" s="113">
        <f t="shared" si="119"/>
        <v>40202504</v>
      </c>
      <c r="F7659" s="113" t="s">
        <v>404</v>
      </c>
      <c r="G7659" s="113" t="s">
        <v>7122</v>
      </c>
      <c r="H7659" s="113" t="s">
        <v>2521</v>
      </c>
      <c r="I7659" s="113" t="s">
        <v>2247</v>
      </c>
    </row>
    <row r="7660" spans="1:9" x14ac:dyDescent="0.2">
      <c r="A7660" s="113" t="s">
        <v>10491</v>
      </c>
      <c r="D7660" s="113" t="s">
        <v>2525</v>
      </c>
      <c r="E7660" s="113">
        <f t="shared" si="119"/>
        <v>40202505</v>
      </c>
      <c r="F7660" s="113" t="s">
        <v>404</v>
      </c>
      <c r="G7660" s="113" t="s">
        <v>7122</v>
      </c>
      <c r="H7660" s="113" t="s">
        <v>2521</v>
      </c>
      <c r="I7660" s="113" t="s">
        <v>2249</v>
      </c>
    </row>
    <row r="7661" spans="1:9" x14ac:dyDescent="0.2">
      <c r="A7661" s="113" t="s">
        <v>10491</v>
      </c>
      <c r="D7661" s="113" t="s">
        <v>2526</v>
      </c>
      <c r="E7661" s="113">
        <f t="shared" si="119"/>
        <v>40202510</v>
      </c>
      <c r="F7661" s="113" t="s">
        <v>404</v>
      </c>
      <c r="G7661" s="113" t="s">
        <v>7122</v>
      </c>
      <c r="H7661" s="113" t="s">
        <v>2521</v>
      </c>
      <c r="I7661" s="113" t="s">
        <v>7917</v>
      </c>
    </row>
    <row r="7662" spans="1:9" x14ac:dyDescent="0.2">
      <c r="A7662" s="113" t="s">
        <v>10491</v>
      </c>
      <c r="D7662" s="113" t="s">
        <v>2527</v>
      </c>
      <c r="E7662" s="113">
        <f t="shared" si="119"/>
        <v>40202511</v>
      </c>
      <c r="F7662" s="113" t="s">
        <v>404</v>
      </c>
      <c r="G7662" s="113" t="s">
        <v>7122</v>
      </c>
      <c r="H7662" s="113" t="s">
        <v>2521</v>
      </c>
      <c r="I7662" s="113" t="s">
        <v>7919</v>
      </c>
    </row>
    <row r="7663" spans="1:9" x14ac:dyDescent="0.2">
      <c r="A7663" s="113" t="s">
        <v>10491</v>
      </c>
      <c r="D7663" s="113" t="s">
        <v>2528</v>
      </c>
      <c r="E7663" s="113">
        <f t="shared" si="119"/>
        <v>40202512</v>
      </c>
      <c r="F7663" s="113" t="s">
        <v>404</v>
      </c>
      <c r="G7663" s="113" t="s">
        <v>7122</v>
      </c>
      <c r="H7663" s="113" t="s">
        <v>2521</v>
      </c>
      <c r="I7663" s="113" t="s">
        <v>7921</v>
      </c>
    </row>
    <row r="7664" spans="1:9" x14ac:dyDescent="0.2">
      <c r="A7664" s="113" t="s">
        <v>10491</v>
      </c>
      <c r="D7664" s="113" t="s">
        <v>2529</v>
      </c>
      <c r="E7664" s="113">
        <f t="shared" si="119"/>
        <v>40202515</v>
      </c>
      <c r="F7664" s="113" t="s">
        <v>404</v>
      </c>
      <c r="G7664" s="113" t="s">
        <v>7122</v>
      </c>
      <c r="H7664" s="113" t="s">
        <v>2521</v>
      </c>
      <c r="I7664" s="113" t="s">
        <v>7927</v>
      </c>
    </row>
    <row r="7665" spans="1:9" x14ac:dyDescent="0.2">
      <c r="A7665" s="113" t="s">
        <v>10491</v>
      </c>
      <c r="D7665" s="113" t="s">
        <v>2530</v>
      </c>
      <c r="E7665" s="113">
        <f t="shared" si="119"/>
        <v>40202520</v>
      </c>
      <c r="F7665" s="113" t="s">
        <v>404</v>
      </c>
      <c r="G7665" s="113" t="s">
        <v>7122</v>
      </c>
      <c r="H7665" s="113" t="s">
        <v>2521</v>
      </c>
      <c r="I7665" s="113" t="s">
        <v>7929</v>
      </c>
    </row>
    <row r="7666" spans="1:9" x14ac:dyDescent="0.2">
      <c r="A7666" s="113" t="s">
        <v>10491</v>
      </c>
      <c r="D7666" s="113" t="s">
        <v>2531</v>
      </c>
      <c r="E7666" s="113">
        <f t="shared" si="119"/>
        <v>40202521</v>
      </c>
      <c r="F7666" s="113" t="s">
        <v>404</v>
      </c>
      <c r="G7666" s="113" t="s">
        <v>7122</v>
      </c>
      <c r="H7666" s="113" t="s">
        <v>2521</v>
      </c>
      <c r="I7666" s="113" t="s">
        <v>7931</v>
      </c>
    </row>
    <row r="7667" spans="1:9" x14ac:dyDescent="0.2">
      <c r="A7667" s="113" t="s">
        <v>10491</v>
      </c>
      <c r="D7667" s="113" t="s">
        <v>2532</v>
      </c>
      <c r="E7667" s="113">
        <f t="shared" si="119"/>
        <v>40202522</v>
      </c>
      <c r="F7667" s="113" t="s">
        <v>404</v>
      </c>
      <c r="G7667" s="113" t="s">
        <v>7122</v>
      </c>
      <c r="H7667" s="113" t="s">
        <v>2521</v>
      </c>
      <c r="I7667" s="113" t="s">
        <v>7933</v>
      </c>
    </row>
    <row r="7668" spans="1:9" x14ac:dyDescent="0.2">
      <c r="A7668" s="113" t="s">
        <v>10491</v>
      </c>
      <c r="D7668" s="113" t="s">
        <v>2533</v>
      </c>
      <c r="E7668" s="113">
        <f t="shared" si="119"/>
        <v>40202523</v>
      </c>
      <c r="F7668" s="113" t="s">
        <v>404</v>
      </c>
      <c r="G7668" s="113" t="s">
        <v>7122</v>
      </c>
      <c r="H7668" s="113" t="s">
        <v>2521</v>
      </c>
      <c r="I7668" s="113" t="s">
        <v>7935</v>
      </c>
    </row>
    <row r="7669" spans="1:9" x14ac:dyDescent="0.2">
      <c r="A7669" s="113" t="s">
        <v>10491</v>
      </c>
      <c r="D7669" s="113" t="s">
        <v>2534</v>
      </c>
      <c r="E7669" s="113">
        <f t="shared" si="119"/>
        <v>40202524</v>
      </c>
      <c r="F7669" s="113" t="s">
        <v>404</v>
      </c>
      <c r="G7669" s="113" t="s">
        <v>7122</v>
      </c>
      <c r="H7669" s="113" t="s">
        <v>2521</v>
      </c>
      <c r="I7669" s="113" t="s">
        <v>7937</v>
      </c>
    </row>
    <row r="7670" spans="1:9" x14ac:dyDescent="0.2">
      <c r="A7670" s="113" t="s">
        <v>10491</v>
      </c>
      <c r="D7670" s="113" t="s">
        <v>2535</v>
      </c>
      <c r="E7670" s="113">
        <f t="shared" si="119"/>
        <v>40202525</v>
      </c>
      <c r="F7670" s="113" t="s">
        <v>404</v>
      </c>
      <c r="G7670" s="113" t="s">
        <v>7122</v>
      </c>
      <c r="H7670" s="113" t="s">
        <v>2521</v>
      </c>
      <c r="I7670" s="113" t="s">
        <v>7939</v>
      </c>
    </row>
    <row r="7671" spans="1:9" x14ac:dyDescent="0.2">
      <c r="A7671" s="113" t="s">
        <v>10491</v>
      </c>
      <c r="D7671" s="113" t="s">
        <v>2536</v>
      </c>
      <c r="E7671" s="113">
        <f t="shared" si="119"/>
        <v>40202531</v>
      </c>
      <c r="F7671" s="113" t="s">
        <v>404</v>
      </c>
      <c r="G7671" s="113" t="s">
        <v>7122</v>
      </c>
      <c r="H7671" s="113" t="s">
        <v>2521</v>
      </c>
      <c r="I7671" s="113" t="s">
        <v>2537</v>
      </c>
    </row>
    <row r="7672" spans="1:9" x14ac:dyDescent="0.2">
      <c r="A7672" s="113" t="s">
        <v>10491</v>
      </c>
      <c r="D7672" s="113" t="s">
        <v>2538</v>
      </c>
      <c r="E7672" s="113">
        <f t="shared" si="119"/>
        <v>40202532</v>
      </c>
      <c r="F7672" s="113" t="s">
        <v>404</v>
      </c>
      <c r="G7672" s="113" t="s">
        <v>7122</v>
      </c>
      <c r="H7672" s="113" t="s">
        <v>2521</v>
      </c>
      <c r="I7672" s="113" t="s">
        <v>2539</v>
      </c>
    </row>
    <row r="7673" spans="1:9" x14ac:dyDescent="0.2">
      <c r="A7673" s="113" t="s">
        <v>10491</v>
      </c>
      <c r="D7673" s="113" t="s">
        <v>2540</v>
      </c>
      <c r="E7673" s="113">
        <f t="shared" si="119"/>
        <v>40202533</v>
      </c>
      <c r="F7673" s="113" t="s">
        <v>404</v>
      </c>
      <c r="G7673" s="113" t="s">
        <v>7122</v>
      </c>
      <c r="H7673" s="113" t="s">
        <v>2521</v>
      </c>
      <c r="I7673" s="113" t="s">
        <v>2541</v>
      </c>
    </row>
    <row r="7674" spans="1:9" x14ac:dyDescent="0.2">
      <c r="A7674" s="113" t="s">
        <v>10491</v>
      </c>
      <c r="D7674" s="113" t="s">
        <v>2542</v>
      </c>
      <c r="E7674" s="113">
        <f t="shared" si="119"/>
        <v>40202534</v>
      </c>
      <c r="F7674" s="113" t="s">
        <v>404</v>
      </c>
      <c r="G7674" s="113" t="s">
        <v>7122</v>
      </c>
      <c r="H7674" s="113" t="s">
        <v>2521</v>
      </c>
      <c r="I7674" s="113" t="s">
        <v>2543</v>
      </c>
    </row>
    <row r="7675" spans="1:9" x14ac:dyDescent="0.2">
      <c r="A7675" s="113" t="s">
        <v>10491</v>
      </c>
      <c r="D7675" s="113" t="s">
        <v>2544</v>
      </c>
      <c r="E7675" s="113">
        <f t="shared" si="119"/>
        <v>40202535</v>
      </c>
      <c r="F7675" s="113" t="s">
        <v>404</v>
      </c>
      <c r="G7675" s="113" t="s">
        <v>7122</v>
      </c>
      <c r="H7675" s="113" t="s">
        <v>2521</v>
      </c>
      <c r="I7675" s="113" t="s">
        <v>2545</v>
      </c>
    </row>
    <row r="7676" spans="1:9" x14ac:dyDescent="0.2">
      <c r="A7676" s="113" t="s">
        <v>10491</v>
      </c>
      <c r="D7676" s="113" t="s">
        <v>2546</v>
      </c>
      <c r="E7676" s="113">
        <f t="shared" si="119"/>
        <v>40202536</v>
      </c>
      <c r="F7676" s="113" t="s">
        <v>404</v>
      </c>
      <c r="G7676" s="113" t="s">
        <v>7122</v>
      </c>
      <c r="H7676" s="113" t="s">
        <v>2521</v>
      </c>
      <c r="I7676" s="113" t="s">
        <v>2547</v>
      </c>
    </row>
    <row r="7677" spans="1:9" x14ac:dyDescent="0.2">
      <c r="A7677" s="113" t="s">
        <v>10491</v>
      </c>
      <c r="D7677" s="113" t="s">
        <v>2548</v>
      </c>
      <c r="E7677" s="113">
        <f t="shared" si="119"/>
        <v>40202537</v>
      </c>
      <c r="F7677" s="113" t="s">
        <v>404</v>
      </c>
      <c r="G7677" s="113" t="s">
        <v>7122</v>
      </c>
      <c r="H7677" s="113" t="s">
        <v>2521</v>
      </c>
      <c r="I7677" s="113" t="s">
        <v>2549</v>
      </c>
    </row>
    <row r="7678" spans="1:9" x14ac:dyDescent="0.2">
      <c r="A7678" s="113" t="s">
        <v>10491</v>
      </c>
      <c r="D7678" s="113" t="s">
        <v>2550</v>
      </c>
      <c r="E7678" s="113">
        <f t="shared" si="119"/>
        <v>40202542</v>
      </c>
      <c r="F7678" s="113" t="s">
        <v>404</v>
      </c>
      <c r="G7678" s="113" t="s">
        <v>7122</v>
      </c>
      <c r="H7678" s="113" t="s">
        <v>2521</v>
      </c>
      <c r="I7678" s="113" t="s">
        <v>7949</v>
      </c>
    </row>
    <row r="7679" spans="1:9" x14ac:dyDescent="0.2">
      <c r="A7679" s="113" t="s">
        <v>10491</v>
      </c>
      <c r="D7679" s="113" t="s">
        <v>2551</v>
      </c>
      <c r="E7679" s="113">
        <f t="shared" si="119"/>
        <v>40202543</v>
      </c>
      <c r="F7679" s="113" t="s">
        <v>404</v>
      </c>
      <c r="G7679" s="113" t="s">
        <v>7122</v>
      </c>
      <c r="H7679" s="113" t="s">
        <v>2521</v>
      </c>
      <c r="I7679" s="113" t="s">
        <v>7951</v>
      </c>
    </row>
    <row r="7680" spans="1:9" x14ac:dyDescent="0.2">
      <c r="A7680" s="113" t="s">
        <v>10491</v>
      </c>
      <c r="D7680" s="113" t="s">
        <v>2552</v>
      </c>
      <c r="E7680" s="113">
        <f t="shared" si="119"/>
        <v>40202544</v>
      </c>
      <c r="F7680" s="113" t="s">
        <v>404</v>
      </c>
      <c r="G7680" s="113" t="s">
        <v>7122</v>
      </c>
      <c r="H7680" s="113" t="s">
        <v>2521</v>
      </c>
      <c r="I7680" s="113" t="s">
        <v>7953</v>
      </c>
    </row>
    <row r="7681" spans="1:10" x14ac:dyDescent="0.2">
      <c r="A7681" s="113" t="s">
        <v>10491</v>
      </c>
      <c r="D7681" s="113" t="s">
        <v>2553</v>
      </c>
      <c r="E7681" s="113">
        <f t="shared" si="119"/>
        <v>40202545</v>
      </c>
      <c r="F7681" s="113" t="s">
        <v>404</v>
      </c>
      <c r="G7681" s="113" t="s">
        <v>7122</v>
      </c>
      <c r="H7681" s="113" t="s">
        <v>2521</v>
      </c>
      <c r="I7681" s="113" t="s">
        <v>5142</v>
      </c>
    </row>
    <row r="7682" spans="1:10" x14ac:dyDescent="0.2">
      <c r="A7682" s="113" t="s">
        <v>10491</v>
      </c>
      <c r="D7682" s="113" t="s">
        <v>2554</v>
      </c>
      <c r="E7682" s="113">
        <f t="shared" ref="E7682:E7745" si="120">VALUE(D7682)</f>
        <v>40202546</v>
      </c>
      <c r="F7682" s="113" t="s">
        <v>404</v>
      </c>
      <c r="G7682" s="113" t="s">
        <v>7122</v>
      </c>
      <c r="H7682" s="113" t="s">
        <v>2521</v>
      </c>
      <c r="I7682" s="113" t="s">
        <v>5144</v>
      </c>
    </row>
    <row r="7683" spans="1:10" x14ac:dyDescent="0.2">
      <c r="A7683" s="113" t="s">
        <v>10491</v>
      </c>
      <c r="D7683" s="113" t="s">
        <v>2555</v>
      </c>
      <c r="E7683" s="113">
        <f t="shared" si="120"/>
        <v>40202599</v>
      </c>
      <c r="F7683" s="113" t="s">
        <v>404</v>
      </c>
      <c r="G7683" s="113" t="s">
        <v>7122</v>
      </c>
      <c r="H7683" s="113" t="s">
        <v>2521</v>
      </c>
      <c r="I7683" s="113" t="s">
        <v>7789</v>
      </c>
    </row>
    <row r="7684" spans="1:10" x14ac:dyDescent="0.2">
      <c r="A7684" s="113" t="s">
        <v>10491</v>
      </c>
      <c r="D7684" s="113" t="s">
        <v>2556</v>
      </c>
      <c r="E7684" s="113">
        <f t="shared" si="120"/>
        <v>40202601</v>
      </c>
      <c r="F7684" s="113" t="s">
        <v>404</v>
      </c>
      <c r="G7684" s="113" t="s">
        <v>7122</v>
      </c>
      <c r="H7684" s="113" t="s">
        <v>2557</v>
      </c>
      <c r="I7684" s="113" t="s">
        <v>2243</v>
      </c>
    </row>
    <row r="7685" spans="1:10" x14ac:dyDescent="0.2">
      <c r="A7685" s="113" t="s">
        <v>10491</v>
      </c>
      <c r="D7685" s="113" t="s">
        <v>2558</v>
      </c>
      <c r="E7685" s="113">
        <f t="shared" si="120"/>
        <v>40202602</v>
      </c>
      <c r="F7685" s="113" t="s">
        <v>404</v>
      </c>
      <c r="G7685" s="113" t="s">
        <v>7122</v>
      </c>
      <c r="H7685" s="113" t="s">
        <v>2557</v>
      </c>
      <c r="I7685" s="113" t="s">
        <v>669</v>
      </c>
    </row>
    <row r="7686" spans="1:10" x14ac:dyDescent="0.2">
      <c r="A7686" s="113" t="s">
        <v>10491</v>
      </c>
      <c r="D7686" s="113" t="s">
        <v>2559</v>
      </c>
      <c r="E7686" s="113">
        <f t="shared" si="120"/>
        <v>40202603</v>
      </c>
      <c r="F7686" s="113" t="s">
        <v>404</v>
      </c>
      <c r="G7686" s="113" t="s">
        <v>7122</v>
      </c>
      <c r="H7686" s="113" t="s">
        <v>2557</v>
      </c>
      <c r="I7686" s="113" t="s">
        <v>2245</v>
      </c>
    </row>
    <row r="7687" spans="1:10" x14ac:dyDescent="0.2">
      <c r="A7687" s="113" t="s">
        <v>10491</v>
      </c>
      <c r="D7687" s="113" t="s">
        <v>2560</v>
      </c>
      <c r="E7687" s="113">
        <f t="shared" si="120"/>
        <v>40202604</v>
      </c>
      <c r="F7687" s="113" t="s">
        <v>404</v>
      </c>
      <c r="G7687" s="113" t="s">
        <v>7122</v>
      </c>
      <c r="H7687" s="113" t="s">
        <v>2557</v>
      </c>
      <c r="I7687" s="113" t="s">
        <v>2247</v>
      </c>
    </row>
    <row r="7688" spans="1:10" x14ac:dyDescent="0.2">
      <c r="A7688" s="113" t="s">
        <v>10491</v>
      </c>
      <c r="D7688" s="113" t="s">
        <v>2561</v>
      </c>
      <c r="E7688" s="113">
        <f t="shared" si="120"/>
        <v>40202605</v>
      </c>
      <c r="F7688" s="113" t="s">
        <v>404</v>
      </c>
      <c r="G7688" s="113" t="s">
        <v>7122</v>
      </c>
      <c r="H7688" s="113" t="s">
        <v>2557</v>
      </c>
      <c r="I7688" s="113" t="s">
        <v>2249</v>
      </c>
    </row>
    <row r="7689" spans="1:10" x14ac:dyDescent="0.2">
      <c r="A7689" s="113" t="s">
        <v>10491</v>
      </c>
      <c r="D7689" s="113" t="s">
        <v>2562</v>
      </c>
      <c r="E7689" s="113">
        <f t="shared" si="120"/>
        <v>40202606</v>
      </c>
      <c r="F7689" s="113" t="s">
        <v>404</v>
      </c>
      <c r="G7689" s="113" t="s">
        <v>7122</v>
      </c>
      <c r="H7689" s="113" t="s">
        <v>2557</v>
      </c>
      <c r="I7689" s="113" t="s">
        <v>2563</v>
      </c>
    </row>
    <row r="7690" spans="1:10" x14ac:dyDescent="0.2">
      <c r="A7690" s="113" t="s">
        <v>10491</v>
      </c>
      <c r="D7690" s="113" t="s">
        <v>2564</v>
      </c>
      <c r="E7690" s="113">
        <f t="shared" si="120"/>
        <v>40202607</v>
      </c>
      <c r="F7690" s="113" t="s">
        <v>404</v>
      </c>
      <c r="G7690" s="113" t="s">
        <v>7122</v>
      </c>
      <c r="H7690" s="113" t="s">
        <v>2557</v>
      </c>
      <c r="I7690" s="113" t="s">
        <v>2565</v>
      </c>
    </row>
    <row r="7691" spans="1:10" x14ac:dyDescent="0.2">
      <c r="A7691" s="113" t="s">
        <v>10491</v>
      </c>
      <c r="D7691" s="113" t="s">
        <v>2566</v>
      </c>
      <c r="E7691" s="113">
        <f t="shared" si="120"/>
        <v>40202699</v>
      </c>
      <c r="F7691" s="113" t="s">
        <v>404</v>
      </c>
      <c r="G7691" s="113" t="s">
        <v>7122</v>
      </c>
      <c r="H7691" s="113" t="s">
        <v>2557</v>
      </c>
      <c r="I7691" s="113" t="s">
        <v>7493</v>
      </c>
    </row>
    <row r="7692" spans="1:10" x14ac:dyDescent="0.2">
      <c r="A7692" s="113" t="s">
        <v>10491</v>
      </c>
      <c r="D7692" s="113" t="s">
        <v>2567</v>
      </c>
      <c r="E7692" s="113">
        <f t="shared" si="120"/>
        <v>40202701</v>
      </c>
      <c r="F7692" s="113" t="s">
        <v>404</v>
      </c>
      <c r="G7692" s="113" t="s">
        <v>7122</v>
      </c>
      <c r="H7692" s="113" t="s">
        <v>2568</v>
      </c>
      <c r="I7692" s="113" t="s">
        <v>2569</v>
      </c>
    </row>
    <row r="7693" spans="1:10" x14ac:dyDescent="0.2">
      <c r="A7693" s="113" t="s">
        <v>10491</v>
      </c>
      <c r="D7693" s="113" t="s">
        <v>2570</v>
      </c>
      <c r="E7693" s="113">
        <f t="shared" si="120"/>
        <v>40202710</v>
      </c>
      <c r="F7693" s="113" t="s">
        <v>404</v>
      </c>
      <c r="G7693" s="113" t="s">
        <v>7122</v>
      </c>
      <c r="H7693" s="113" t="s">
        <v>2568</v>
      </c>
      <c r="I7693" s="113" t="s">
        <v>2569</v>
      </c>
    </row>
    <row r="7694" spans="1:10" x14ac:dyDescent="0.2">
      <c r="A7694" s="113" t="s">
        <v>10491</v>
      </c>
      <c r="D7694" s="113" t="s">
        <v>2571</v>
      </c>
      <c r="E7694" s="113">
        <f t="shared" si="120"/>
        <v>40202801</v>
      </c>
      <c r="F7694" s="113" t="s">
        <v>404</v>
      </c>
      <c r="G7694" s="113" t="s">
        <v>7122</v>
      </c>
      <c r="H7694" s="113" t="s">
        <v>2572</v>
      </c>
      <c r="I7694" s="113" t="s">
        <v>2573</v>
      </c>
      <c r="J7694" s="115">
        <v>37508</v>
      </c>
    </row>
    <row r="7695" spans="1:10" x14ac:dyDescent="0.2">
      <c r="A7695" s="113" t="s">
        <v>10491</v>
      </c>
      <c r="D7695" s="113" t="s">
        <v>2574</v>
      </c>
      <c r="E7695" s="113">
        <f t="shared" si="120"/>
        <v>40202802</v>
      </c>
      <c r="F7695" s="113" t="s">
        <v>404</v>
      </c>
      <c r="G7695" s="113" t="s">
        <v>7122</v>
      </c>
      <c r="H7695" s="113" t="s">
        <v>2572</v>
      </c>
      <c r="I7695" s="113" t="s">
        <v>2575</v>
      </c>
      <c r="J7695" s="115">
        <v>37508</v>
      </c>
    </row>
    <row r="7696" spans="1:10" x14ac:dyDescent="0.2">
      <c r="A7696" s="113" t="s">
        <v>10491</v>
      </c>
      <c r="D7696" s="113" t="s">
        <v>2576</v>
      </c>
      <c r="E7696" s="113">
        <f t="shared" si="120"/>
        <v>40202899</v>
      </c>
      <c r="F7696" s="113" t="s">
        <v>404</v>
      </c>
      <c r="G7696" s="113" t="s">
        <v>7122</v>
      </c>
      <c r="H7696" s="113" t="s">
        <v>2572</v>
      </c>
      <c r="I7696" s="113" t="s">
        <v>6247</v>
      </c>
      <c r="J7696" s="115">
        <v>37508</v>
      </c>
    </row>
    <row r="7697" spans="1:9" x14ac:dyDescent="0.2">
      <c r="A7697" s="113" t="s">
        <v>10491</v>
      </c>
      <c r="D7697" s="113" t="s">
        <v>2577</v>
      </c>
      <c r="E7697" s="113">
        <f t="shared" si="120"/>
        <v>40203001</v>
      </c>
      <c r="F7697" s="113" t="s">
        <v>404</v>
      </c>
      <c r="G7697" s="113" t="s">
        <v>7122</v>
      </c>
      <c r="H7697" s="113" t="s">
        <v>2578</v>
      </c>
      <c r="I7697" s="113" t="s">
        <v>2579</v>
      </c>
    </row>
    <row r="7698" spans="1:9" x14ac:dyDescent="0.2">
      <c r="A7698" s="113" t="s">
        <v>10491</v>
      </c>
      <c r="D7698" s="113" t="s">
        <v>2580</v>
      </c>
      <c r="E7698" s="113">
        <f t="shared" si="120"/>
        <v>40204001</v>
      </c>
      <c r="F7698" s="113" t="s">
        <v>404</v>
      </c>
      <c r="G7698" s="113" t="s">
        <v>7122</v>
      </c>
      <c r="H7698" s="113" t="s">
        <v>2581</v>
      </c>
      <c r="I7698" s="113" t="s">
        <v>2582</v>
      </c>
    </row>
    <row r="7699" spans="1:9" x14ac:dyDescent="0.2">
      <c r="A7699" s="113" t="s">
        <v>10491</v>
      </c>
      <c r="D7699" s="113" t="s">
        <v>2583</v>
      </c>
      <c r="E7699" s="113">
        <f t="shared" si="120"/>
        <v>40204002</v>
      </c>
      <c r="F7699" s="113" t="s">
        <v>404</v>
      </c>
      <c r="G7699" s="113" t="s">
        <v>7122</v>
      </c>
      <c r="H7699" s="113" t="s">
        <v>2581</v>
      </c>
      <c r="I7699" s="113" t="s">
        <v>2584</v>
      </c>
    </row>
    <row r="7700" spans="1:9" x14ac:dyDescent="0.2">
      <c r="A7700" s="113" t="s">
        <v>10491</v>
      </c>
      <c r="D7700" s="113" t="s">
        <v>2585</v>
      </c>
      <c r="E7700" s="113">
        <f t="shared" si="120"/>
        <v>40204003</v>
      </c>
      <c r="F7700" s="113" t="s">
        <v>404</v>
      </c>
      <c r="G7700" s="113" t="s">
        <v>7122</v>
      </c>
      <c r="H7700" s="113" t="s">
        <v>2581</v>
      </c>
      <c r="I7700" s="113" t="s">
        <v>2586</v>
      </c>
    </row>
    <row r="7701" spans="1:9" x14ac:dyDescent="0.2">
      <c r="A7701" s="113" t="s">
        <v>10491</v>
      </c>
      <c r="D7701" s="113" t="s">
        <v>2587</v>
      </c>
      <c r="E7701" s="113">
        <f t="shared" si="120"/>
        <v>40204004</v>
      </c>
      <c r="F7701" s="113" t="s">
        <v>404</v>
      </c>
      <c r="G7701" s="113" t="s">
        <v>7122</v>
      </c>
      <c r="H7701" s="113" t="s">
        <v>2581</v>
      </c>
      <c r="I7701" s="113" t="s">
        <v>2588</v>
      </c>
    </row>
    <row r="7702" spans="1:9" x14ac:dyDescent="0.2">
      <c r="A7702" s="113" t="s">
        <v>10491</v>
      </c>
      <c r="D7702" s="113" t="s">
        <v>2589</v>
      </c>
      <c r="E7702" s="113">
        <f t="shared" si="120"/>
        <v>40204010</v>
      </c>
      <c r="F7702" s="113" t="s">
        <v>404</v>
      </c>
      <c r="G7702" s="113" t="s">
        <v>7122</v>
      </c>
      <c r="H7702" s="113" t="s">
        <v>2581</v>
      </c>
      <c r="I7702" s="113" t="s">
        <v>2590</v>
      </c>
    </row>
    <row r="7703" spans="1:9" x14ac:dyDescent="0.2">
      <c r="A7703" s="113" t="s">
        <v>10491</v>
      </c>
      <c r="D7703" s="113" t="s">
        <v>2591</v>
      </c>
      <c r="E7703" s="113">
        <f t="shared" si="120"/>
        <v>40204011</v>
      </c>
      <c r="F7703" s="113" t="s">
        <v>404</v>
      </c>
      <c r="G7703" s="113" t="s">
        <v>7122</v>
      </c>
      <c r="H7703" s="113" t="s">
        <v>2581</v>
      </c>
      <c r="I7703" s="113" t="s">
        <v>2592</v>
      </c>
    </row>
    <row r="7704" spans="1:9" x14ac:dyDescent="0.2">
      <c r="A7704" s="113" t="s">
        <v>10491</v>
      </c>
      <c r="D7704" s="113" t="s">
        <v>2593</v>
      </c>
      <c r="E7704" s="113">
        <f t="shared" si="120"/>
        <v>40204012</v>
      </c>
      <c r="F7704" s="113" t="s">
        <v>404</v>
      </c>
      <c r="G7704" s="113" t="s">
        <v>7122</v>
      </c>
      <c r="H7704" s="113" t="s">
        <v>2581</v>
      </c>
      <c r="I7704" s="113" t="s">
        <v>2594</v>
      </c>
    </row>
    <row r="7705" spans="1:9" x14ac:dyDescent="0.2">
      <c r="A7705" s="113" t="s">
        <v>10491</v>
      </c>
      <c r="D7705" s="113" t="s">
        <v>2595</v>
      </c>
      <c r="E7705" s="113">
        <f t="shared" si="120"/>
        <v>40204013</v>
      </c>
      <c r="F7705" s="113" t="s">
        <v>404</v>
      </c>
      <c r="G7705" s="113" t="s">
        <v>7122</v>
      </c>
      <c r="H7705" s="113" t="s">
        <v>2581</v>
      </c>
      <c r="I7705" s="113" t="s">
        <v>2596</v>
      </c>
    </row>
    <row r="7706" spans="1:9" x14ac:dyDescent="0.2">
      <c r="A7706" s="113" t="s">
        <v>10491</v>
      </c>
      <c r="D7706" s="113" t="s">
        <v>2597</v>
      </c>
      <c r="E7706" s="113">
        <f t="shared" si="120"/>
        <v>40204020</v>
      </c>
      <c r="F7706" s="113" t="s">
        <v>404</v>
      </c>
      <c r="G7706" s="113" t="s">
        <v>7122</v>
      </c>
      <c r="H7706" s="113" t="s">
        <v>2581</v>
      </c>
      <c r="I7706" s="113" t="s">
        <v>2598</v>
      </c>
    </row>
    <row r="7707" spans="1:9" x14ac:dyDescent="0.2">
      <c r="A7707" s="113" t="s">
        <v>10491</v>
      </c>
      <c r="D7707" s="113" t="s">
        <v>2599</v>
      </c>
      <c r="E7707" s="113">
        <f t="shared" si="120"/>
        <v>40204021</v>
      </c>
      <c r="F7707" s="113" t="s">
        <v>404</v>
      </c>
      <c r="G7707" s="113" t="s">
        <v>7122</v>
      </c>
      <c r="H7707" s="113" t="s">
        <v>2581</v>
      </c>
      <c r="I7707" s="113" t="s">
        <v>2600</v>
      </c>
    </row>
    <row r="7708" spans="1:9" x14ac:dyDescent="0.2">
      <c r="A7708" s="113" t="s">
        <v>10491</v>
      </c>
      <c r="D7708" s="113" t="s">
        <v>2601</v>
      </c>
      <c r="E7708" s="113">
        <f t="shared" si="120"/>
        <v>40204022</v>
      </c>
      <c r="F7708" s="113" t="s">
        <v>404</v>
      </c>
      <c r="G7708" s="113" t="s">
        <v>7122</v>
      </c>
      <c r="H7708" s="113" t="s">
        <v>2581</v>
      </c>
      <c r="I7708" s="113" t="s">
        <v>2602</v>
      </c>
    </row>
    <row r="7709" spans="1:9" x14ac:dyDescent="0.2">
      <c r="A7709" s="113" t="s">
        <v>10491</v>
      </c>
      <c r="D7709" s="113" t="s">
        <v>2603</v>
      </c>
      <c r="E7709" s="113">
        <f t="shared" si="120"/>
        <v>40204023</v>
      </c>
      <c r="F7709" s="113" t="s">
        <v>404</v>
      </c>
      <c r="G7709" s="113" t="s">
        <v>7122</v>
      </c>
      <c r="H7709" s="113" t="s">
        <v>2581</v>
      </c>
      <c r="I7709" s="113" t="s">
        <v>2604</v>
      </c>
    </row>
    <row r="7710" spans="1:9" x14ac:dyDescent="0.2">
      <c r="A7710" s="113" t="s">
        <v>10491</v>
      </c>
      <c r="D7710" s="113" t="s">
        <v>2605</v>
      </c>
      <c r="E7710" s="113">
        <f t="shared" si="120"/>
        <v>40204121</v>
      </c>
      <c r="F7710" s="113" t="s">
        <v>404</v>
      </c>
      <c r="G7710" s="113" t="s">
        <v>7122</v>
      </c>
      <c r="H7710" s="113" t="s">
        <v>2606</v>
      </c>
      <c r="I7710" s="113" t="s">
        <v>2607</v>
      </c>
    </row>
    <row r="7711" spans="1:9" x14ac:dyDescent="0.2">
      <c r="A7711" s="113" t="s">
        <v>10491</v>
      </c>
      <c r="D7711" s="113" t="s">
        <v>2608</v>
      </c>
      <c r="E7711" s="113">
        <f t="shared" si="120"/>
        <v>40204130</v>
      </c>
      <c r="F7711" s="113" t="s">
        <v>404</v>
      </c>
      <c r="G7711" s="113" t="s">
        <v>7122</v>
      </c>
      <c r="H7711" s="113" t="s">
        <v>2606</v>
      </c>
      <c r="I7711" s="113" t="s">
        <v>2609</v>
      </c>
    </row>
    <row r="7712" spans="1:9" x14ac:dyDescent="0.2">
      <c r="A7712" s="113" t="s">
        <v>10491</v>
      </c>
      <c r="D7712" s="113" t="s">
        <v>2610</v>
      </c>
      <c r="E7712" s="113">
        <f t="shared" si="120"/>
        <v>40204140</v>
      </c>
      <c r="F7712" s="113" t="s">
        <v>404</v>
      </c>
      <c r="G7712" s="113" t="s">
        <v>7122</v>
      </c>
      <c r="H7712" s="113" t="s">
        <v>2606</v>
      </c>
      <c r="I7712" s="113" t="s">
        <v>2611</v>
      </c>
    </row>
    <row r="7713" spans="1:9" x14ac:dyDescent="0.2">
      <c r="A7713" s="113" t="s">
        <v>10491</v>
      </c>
      <c r="D7713" s="113" t="s">
        <v>2612</v>
      </c>
      <c r="E7713" s="113">
        <f t="shared" si="120"/>
        <v>40204150</v>
      </c>
      <c r="F7713" s="113" t="s">
        <v>404</v>
      </c>
      <c r="G7713" s="113" t="s">
        <v>7122</v>
      </c>
      <c r="H7713" s="113" t="s">
        <v>2606</v>
      </c>
      <c r="I7713" s="113" t="s">
        <v>4285</v>
      </c>
    </row>
    <row r="7714" spans="1:9" x14ac:dyDescent="0.2">
      <c r="A7714" s="113" t="s">
        <v>10491</v>
      </c>
      <c r="D7714" s="113" t="s">
        <v>2613</v>
      </c>
      <c r="E7714" s="113">
        <f t="shared" si="120"/>
        <v>40204151</v>
      </c>
      <c r="F7714" s="113" t="s">
        <v>404</v>
      </c>
      <c r="G7714" s="113" t="s">
        <v>7122</v>
      </c>
      <c r="H7714" s="113" t="s">
        <v>2606</v>
      </c>
      <c r="I7714" s="113" t="s">
        <v>2614</v>
      </c>
    </row>
    <row r="7715" spans="1:9" x14ac:dyDescent="0.2">
      <c r="A7715" s="113" t="s">
        <v>10491</v>
      </c>
      <c r="D7715" s="113" t="s">
        <v>2615</v>
      </c>
      <c r="E7715" s="113">
        <f t="shared" si="120"/>
        <v>40204152</v>
      </c>
      <c r="F7715" s="113" t="s">
        <v>404</v>
      </c>
      <c r="G7715" s="113" t="s">
        <v>7122</v>
      </c>
      <c r="H7715" s="113" t="s">
        <v>2606</v>
      </c>
      <c r="I7715" s="113" t="s">
        <v>2616</v>
      </c>
    </row>
    <row r="7716" spans="1:9" x14ac:dyDescent="0.2">
      <c r="A7716" s="113" t="s">
        <v>10491</v>
      </c>
      <c r="D7716" s="113" t="s">
        <v>2617</v>
      </c>
      <c r="E7716" s="113">
        <f t="shared" si="120"/>
        <v>40204160</v>
      </c>
      <c r="F7716" s="113" t="s">
        <v>404</v>
      </c>
      <c r="G7716" s="113" t="s">
        <v>7122</v>
      </c>
      <c r="H7716" s="113" t="s">
        <v>2606</v>
      </c>
      <c r="I7716" s="113" t="s">
        <v>2618</v>
      </c>
    </row>
    <row r="7717" spans="1:9" x14ac:dyDescent="0.2">
      <c r="A7717" s="113" t="s">
        <v>10491</v>
      </c>
      <c r="D7717" s="113" t="s">
        <v>2619</v>
      </c>
      <c r="E7717" s="113">
        <f t="shared" si="120"/>
        <v>40204161</v>
      </c>
      <c r="F7717" s="113" t="s">
        <v>404</v>
      </c>
      <c r="G7717" s="113" t="s">
        <v>7122</v>
      </c>
      <c r="H7717" s="113" t="s">
        <v>2606</v>
      </c>
      <c r="I7717" s="113" t="s">
        <v>2620</v>
      </c>
    </row>
    <row r="7718" spans="1:9" x14ac:dyDescent="0.2">
      <c r="A7718" s="113" t="s">
        <v>10491</v>
      </c>
      <c r="D7718" s="113" t="s">
        <v>2621</v>
      </c>
      <c r="E7718" s="113">
        <f t="shared" si="120"/>
        <v>40204162</v>
      </c>
      <c r="F7718" s="113" t="s">
        <v>404</v>
      </c>
      <c r="G7718" s="113" t="s">
        <v>7122</v>
      </c>
      <c r="H7718" s="113" t="s">
        <v>2606</v>
      </c>
      <c r="I7718" s="113" t="s">
        <v>2622</v>
      </c>
    </row>
    <row r="7719" spans="1:9" x14ac:dyDescent="0.2">
      <c r="A7719" s="113" t="s">
        <v>10491</v>
      </c>
      <c r="D7719" s="113" t="s">
        <v>2623</v>
      </c>
      <c r="E7719" s="113">
        <f t="shared" si="120"/>
        <v>40204221</v>
      </c>
      <c r="F7719" s="113" t="s">
        <v>404</v>
      </c>
      <c r="G7719" s="113" t="s">
        <v>7122</v>
      </c>
      <c r="H7719" s="113" t="s">
        <v>2624</v>
      </c>
      <c r="I7719" s="113" t="s">
        <v>2607</v>
      </c>
    </row>
    <row r="7720" spans="1:9" x14ac:dyDescent="0.2">
      <c r="A7720" s="113" t="s">
        <v>10491</v>
      </c>
      <c r="D7720" s="113" t="s">
        <v>2625</v>
      </c>
      <c r="E7720" s="113">
        <f t="shared" si="120"/>
        <v>40204230</v>
      </c>
      <c r="F7720" s="113" t="s">
        <v>404</v>
      </c>
      <c r="G7720" s="113" t="s">
        <v>7122</v>
      </c>
      <c r="H7720" s="113" t="s">
        <v>2624</v>
      </c>
      <c r="I7720" s="113" t="s">
        <v>2609</v>
      </c>
    </row>
    <row r="7721" spans="1:9" x14ac:dyDescent="0.2">
      <c r="A7721" s="113" t="s">
        <v>10491</v>
      </c>
      <c r="D7721" s="113" t="s">
        <v>2626</v>
      </c>
      <c r="E7721" s="113">
        <f t="shared" si="120"/>
        <v>40204240</v>
      </c>
      <c r="F7721" s="113" t="s">
        <v>404</v>
      </c>
      <c r="G7721" s="113" t="s">
        <v>7122</v>
      </c>
      <c r="H7721" s="113" t="s">
        <v>2624</v>
      </c>
      <c r="I7721" s="113" t="s">
        <v>2611</v>
      </c>
    </row>
    <row r="7722" spans="1:9" x14ac:dyDescent="0.2">
      <c r="A7722" s="113" t="s">
        <v>10491</v>
      </c>
      <c r="D7722" s="113" t="s">
        <v>2627</v>
      </c>
      <c r="E7722" s="113">
        <f t="shared" si="120"/>
        <v>40204250</v>
      </c>
      <c r="F7722" s="113" t="s">
        <v>404</v>
      </c>
      <c r="G7722" s="113" t="s">
        <v>7122</v>
      </c>
      <c r="H7722" s="113" t="s">
        <v>2624</v>
      </c>
      <c r="I7722" s="113" t="s">
        <v>4285</v>
      </c>
    </row>
    <row r="7723" spans="1:9" x14ac:dyDescent="0.2">
      <c r="A7723" s="113" t="s">
        <v>10491</v>
      </c>
      <c r="D7723" s="113" t="s">
        <v>2628</v>
      </c>
      <c r="E7723" s="113">
        <f t="shared" si="120"/>
        <v>40204251</v>
      </c>
      <c r="F7723" s="113" t="s">
        <v>404</v>
      </c>
      <c r="G7723" s="113" t="s">
        <v>7122</v>
      </c>
      <c r="H7723" s="113" t="s">
        <v>2624</v>
      </c>
      <c r="I7723" s="113" t="s">
        <v>2614</v>
      </c>
    </row>
    <row r="7724" spans="1:9" x14ac:dyDescent="0.2">
      <c r="A7724" s="113" t="s">
        <v>10491</v>
      </c>
      <c r="D7724" s="113" t="s">
        <v>2629</v>
      </c>
      <c r="E7724" s="113">
        <f t="shared" si="120"/>
        <v>40204252</v>
      </c>
      <c r="F7724" s="113" t="s">
        <v>404</v>
      </c>
      <c r="G7724" s="113" t="s">
        <v>7122</v>
      </c>
      <c r="H7724" s="113" t="s">
        <v>2624</v>
      </c>
      <c r="I7724" s="113" t="s">
        <v>2616</v>
      </c>
    </row>
    <row r="7725" spans="1:9" x14ac:dyDescent="0.2">
      <c r="A7725" s="113" t="s">
        <v>10491</v>
      </c>
      <c r="D7725" s="113" t="s">
        <v>2630</v>
      </c>
      <c r="E7725" s="113">
        <f t="shared" si="120"/>
        <v>40204260</v>
      </c>
      <c r="F7725" s="113" t="s">
        <v>404</v>
      </c>
      <c r="G7725" s="113" t="s">
        <v>7122</v>
      </c>
      <c r="H7725" s="113" t="s">
        <v>2624</v>
      </c>
      <c r="I7725" s="113" t="s">
        <v>2618</v>
      </c>
    </row>
    <row r="7726" spans="1:9" x14ac:dyDescent="0.2">
      <c r="A7726" s="113" t="s">
        <v>10491</v>
      </c>
      <c r="D7726" s="113" t="s">
        <v>2631</v>
      </c>
      <c r="E7726" s="113">
        <f t="shared" si="120"/>
        <v>40204261</v>
      </c>
      <c r="F7726" s="113" t="s">
        <v>404</v>
      </c>
      <c r="G7726" s="113" t="s">
        <v>7122</v>
      </c>
      <c r="H7726" s="113" t="s">
        <v>2624</v>
      </c>
      <c r="I7726" s="113" t="s">
        <v>2620</v>
      </c>
    </row>
    <row r="7727" spans="1:9" x14ac:dyDescent="0.2">
      <c r="A7727" s="113" t="s">
        <v>10491</v>
      </c>
      <c r="D7727" s="113" t="s">
        <v>2632</v>
      </c>
      <c r="E7727" s="113">
        <f t="shared" si="120"/>
        <v>40204262</v>
      </c>
      <c r="F7727" s="113" t="s">
        <v>404</v>
      </c>
      <c r="G7727" s="113" t="s">
        <v>7122</v>
      </c>
      <c r="H7727" s="113" t="s">
        <v>2624</v>
      </c>
      <c r="I7727" s="113" t="s">
        <v>2622</v>
      </c>
    </row>
    <row r="7728" spans="1:9" x14ac:dyDescent="0.2">
      <c r="A7728" s="113" t="s">
        <v>10491</v>
      </c>
      <c r="D7728" s="113" t="s">
        <v>2633</v>
      </c>
      <c r="E7728" s="113">
        <f t="shared" si="120"/>
        <v>40204321</v>
      </c>
      <c r="F7728" s="113" t="s">
        <v>404</v>
      </c>
      <c r="G7728" s="113" t="s">
        <v>7122</v>
      </c>
      <c r="H7728" s="113" t="s">
        <v>2634</v>
      </c>
      <c r="I7728" s="113" t="s">
        <v>2607</v>
      </c>
    </row>
    <row r="7729" spans="1:9" x14ac:dyDescent="0.2">
      <c r="A7729" s="113" t="s">
        <v>10491</v>
      </c>
      <c r="D7729" s="113" t="s">
        <v>2635</v>
      </c>
      <c r="E7729" s="113">
        <f t="shared" si="120"/>
        <v>40204330</v>
      </c>
      <c r="F7729" s="113" t="s">
        <v>404</v>
      </c>
      <c r="G7729" s="113" t="s">
        <v>7122</v>
      </c>
      <c r="H7729" s="113" t="s">
        <v>2634</v>
      </c>
      <c r="I7729" s="113" t="s">
        <v>2609</v>
      </c>
    </row>
    <row r="7730" spans="1:9" x14ac:dyDescent="0.2">
      <c r="A7730" s="113" t="s">
        <v>10491</v>
      </c>
      <c r="D7730" s="113" t="s">
        <v>2636</v>
      </c>
      <c r="E7730" s="113">
        <f t="shared" si="120"/>
        <v>40204340</v>
      </c>
      <c r="F7730" s="113" t="s">
        <v>404</v>
      </c>
      <c r="G7730" s="113" t="s">
        <v>7122</v>
      </c>
      <c r="H7730" s="113" t="s">
        <v>2634</v>
      </c>
      <c r="I7730" s="113" t="s">
        <v>2611</v>
      </c>
    </row>
    <row r="7731" spans="1:9" x14ac:dyDescent="0.2">
      <c r="A7731" s="113" t="s">
        <v>10491</v>
      </c>
      <c r="D7731" s="113" t="s">
        <v>2637</v>
      </c>
      <c r="E7731" s="113">
        <f t="shared" si="120"/>
        <v>40204350</v>
      </c>
      <c r="F7731" s="113" t="s">
        <v>404</v>
      </c>
      <c r="G7731" s="113" t="s">
        <v>7122</v>
      </c>
      <c r="H7731" s="113" t="s">
        <v>2634</v>
      </c>
      <c r="I7731" s="113" t="s">
        <v>4285</v>
      </c>
    </row>
    <row r="7732" spans="1:9" x14ac:dyDescent="0.2">
      <c r="A7732" s="113" t="s">
        <v>10491</v>
      </c>
      <c r="D7732" s="113" t="s">
        <v>2638</v>
      </c>
      <c r="E7732" s="113">
        <f t="shared" si="120"/>
        <v>40204351</v>
      </c>
      <c r="F7732" s="113" t="s">
        <v>404</v>
      </c>
      <c r="G7732" s="113" t="s">
        <v>7122</v>
      </c>
      <c r="H7732" s="113" t="s">
        <v>2634</v>
      </c>
      <c r="I7732" s="113" t="s">
        <v>2614</v>
      </c>
    </row>
    <row r="7733" spans="1:9" x14ac:dyDescent="0.2">
      <c r="A7733" s="113" t="s">
        <v>10491</v>
      </c>
      <c r="D7733" s="113" t="s">
        <v>2639</v>
      </c>
      <c r="E7733" s="113">
        <f t="shared" si="120"/>
        <v>40204352</v>
      </c>
      <c r="F7733" s="113" t="s">
        <v>404</v>
      </c>
      <c r="G7733" s="113" t="s">
        <v>7122</v>
      </c>
      <c r="H7733" s="113" t="s">
        <v>2634</v>
      </c>
      <c r="I7733" s="113" t="s">
        <v>2616</v>
      </c>
    </row>
    <row r="7734" spans="1:9" x14ac:dyDescent="0.2">
      <c r="A7734" s="113" t="s">
        <v>10491</v>
      </c>
      <c r="D7734" s="113" t="s">
        <v>2640</v>
      </c>
      <c r="E7734" s="113">
        <f t="shared" si="120"/>
        <v>40204360</v>
      </c>
      <c r="F7734" s="113" t="s">
        <v>404</v>
      </c>
      <c r="G7734" s="113" t="s">
        <v>7122</v>
      </c>
      <c r="H7734" s="113" t="s">
        <v>2634</v>
      </c>
      <c r="I7734" s="113" t="s">
        <v>2618</v>
      </c>
    </row>
    <row r="7735" spans="1:9" x14ac:dyDescent="0.2">
      <c r="A7735" s="113" t="s">
        <v>10491</v>
      </c>
      <c r="D7735" s="113" t="s">
        <v>2641</v>
      </c>
      <c r="E7735" s="113">
        <f t="shared" si="120"/>
        <v>40204361</v>
      </c>
      <c r="F7735" s="113" t="s">
        <v>404</v>
      </c>
      <c r="G7735" s="113" t="s">
        <v>7122</v>
      </c>
      <c r="H7735" s="113" t="s">
        <v>2634</v>
      </c>
      <c r="I7735" s="113" t="s">
        <v>2620</v>
      </c>
    </row>
    <row r="7736" spans="1:9" x14ac:dyDescent="0.2">
      <c r="A7736" s="113" t="s">
        <v>10491</v>
      </c>
      <c r="D7736" s="113" t="s">
        <v>2642</v>
      </c>
      <c r="E7736" s="113">
        <f t="shared" si="120"/>
        <v>40204362</v>
      </c>
      <c r="F7736" s="113" t="s">
        <v>404</v>
      </c>
      <c r="G7736" s="113" t="s">
        <v>7122</v>
      </c>
      <c r="H7736" s="113" t="s">
        <v>2634</v>
      </c>
      <c r="I7736" s="113" t="s">
        <v>2622</v>
      </c>
    </row>
    <row r="7737" spans="1:9" x14ac:dyDescent="0.2">
      <c r="A7737" s="113" t="s">
        <v>10491</v>
      </c>
      <c r="D7737" s="113" t="s">
        <v>2643</v>
      </c>
      <c r="E7737" s="113">
        <f t="shared" si="120"/>
        <v>40204421</v>
      </c>
      <c r="F7737" s="113" t="s">
        <v>404</v>
      </c>
      <c r="G7737" s="113" t="s">
        <v>7122</v>
      </c>
      <c r="H7737" s="113" t="s">
        <v>2644</v>
      </c>
      <c r="I7737" s="113" t="s">
        <v>2607</v>
      </c>
    </row>
    <row r="7738" spans="1:9" x14ac:dyDescent="0.2">
      <c r="A7738" s="113" t="s">
        <v>10491</v>
      </c>
      <c r="D7738" s="113" t="s">
        <v>2645</v>
      </c>
      <c r="E7738" s="113">
        <f t="shared" si="120"/>
        <v>40204430</v>
      </c>
      <c r="F7738" s="113" t="s">
        <v>404</v>
      </c>
      <c r="G7738" s="113" t="s">
        <v>7122</v>
      </c>
      <c r="H7738" s="113" t="s">
        <v>2644</v>
      </c>
      <c r="I7738" s="113" t="s">
        <v>2609</v>
      </c>
    </row>
    <row r="7739" spans="1:9" x14ac:dyDescent="0.2">
      <c r="A7739" s="113" t="s">
        <v>10491</v>
      </c>
      <c r="D7739" s="113" t="s">
        <v>2646</v>
      </c>
      <c r="E7739" s="113">
        <f t="shared" si="120"/>
        <v>40204431</v>
      </c>
      <c r="F7739" s="113" t="s">
        <v>404</v>
      </c>
      <c r="G7739" s="113" t="s">
        <v>7122</v>
      </c>
      <c r="H7739" s="113" t="s">
        <v>2644</v>
      </c>
      <c r="I7739" s="113" t="s">
        <v>2647</v>
      </c>
    </row>
    <row r="7740" spans="1:9" x14ac:dyDescent="0.2">
      <c r="A7740" s="113" t="s">
        <v>10491</v>
      </c>
      <c r="D7740" s="113" t="s">
        <v>2648</v>
      </c>
      <c r="E7740" s="113">
        <f t="shared" si="120"/>
        <v>40204432</v>
      </c>
      <c r="F7740" s="113" t="s">
        <v>404</v>
      </c>
      <c r="G7740" s="113" t="s">
        <v>7122</v>
      </c>
      <c r="H7740" s="113" t="s">
        <v>2644</v>
      </c>
      <c r="I7740" s="113" t="s">
        <v>1040</v>
      </c>
    </row>
    <row r="7741" spans="1:9" x14ac:dyDescent="0.2">
      <c r="A7741" s="113" t="s">
        <v>10491</v>
      </c>
      <c r="D7741" s="113" t="s">
        <v>1041</v>
      </c>
      <c r="E7741" s="113">
        <f t="shared" si="120"/>
        <v>40204435</v>
      </c>
      <c r="F7741" s="113" t="s">
        <v>404</v>
      </c>
      <c r="G7741" s="113" t="s">
        <v>7122</v>
      </c>
      <c r="H7741" s="113" t="s">
        <v>2644</v>
      </c>
      <c r="I7741" s="113" t="s">
        <v>1042</v>
      </c>
    </row>
    <row r="7742" spans="1:9" x14ac:dyDescent="0.2">
      <c r="A7742" s="113" t="s">
        <v>10491</v>
      </c>
      <c r="D7742" s="113" t="s">
        <v>1043</v>
      </c>
      <c r="E7742" s="113">
        <f t="shared" si="120"/>
        <v>40204440</v>
      </c>
      <c r="F7742" s="113" t="s">
        <v>404</v>
      </c>
      <c r="G7742" s="113" t="s">
        <v>7122</v>
      </c>
      <c r="H7742" s="113" t="s">
        <v>2644</v>
      </c>
      <c r="I7742" s="113" t="s">
        <v>2611</v>
      </c>
    </row>
    <row r="7743" spans="1:9" x14ac:dyDescent="0.2">
      <c r="A7743" s="113" t="s">
        <v>10491</v>
      </c>
      <c r="D7743" s="113" t="s">
        <v>1044</v>
      </c>
      <c r="E7743" s="113">
        <f t="shared" si="120"/>
        <v>40204441</v>
      </c>
      <c r="F7743" s="113" t="s">
        <v>404</v>
      </c>
      <c r="G7743" s="113" t="s">
        <v>7122</v>
      </c>
      <c r="H7743" s="113" t="s">
        <v>2644</v>
      </c>
      <c r="I7743" s="113" t="s">
        <v>1045</v>
      </c>
    </row>
    <row r="7744" spans="1:9" x14ac:dyDescent="0.2">
      <c r="A7744" s="113" t="s">
        <v>10491</v>
      </c>
      <c r="D7744" s="113" t="s">
        <v>1046</v>
      </c>
      <c r="E7744" s="113">
        <f t="shared" si="120"/>
        <v>40204442</v>
      </c>
      <c r="F7744" s="113" t="s">
        <v>404</v>
      </c>
      <c r="G7744" s="113" t="s">
        <v>7122</v>
      </c>
      <c r="H7744" s="113" t="s">
        <v>2644</v>
      </c>
      <c r="I7744" s="113" t="s">
        <v>1047</v>
      </c>
    </row>
    <row r="7745" spans="1:9" x14ac:dyDescent="0.2">
      <c r="A7745" s="113" t="s">
        <v>10491</v>
      </c>
      <c r="D7745" s="113" t="s">
        <v>1048</v>
      </c>
      <c r="E7745" s="113">
        <f t="shared" si="120"/>
        <v>40204443</v>
      </c>
      <c r="F7745" s="113" t="s">
        <v>404</v>
      </c>
      <c r="G7745" s="113" t="s">
        <v>7122</v>
      </c>
      <c r="H7745" s="113" t="s">
        <v>2644</v>
      </c>
      <c r="I7745" s="113" t="s">
        <v>1049</v>
      </c>
    </row>
    <row r="7746" spans="1:9" x14ac:dyDescent="0.2">
      <c r="A7746" s="113" t="s">
        <v>10491</v>
      </c>
      <c r="D7746" s="113" t="s">
        <v>1050</v>
      </c>
      <c r="E7746" s="113">
        <f t="shared" ref="E7746:E7809" si="121">VALUE(D7746)</f>
        <v>40204450</v>
      </c>
      <c r="F7746" s="113" t="s">
        <v>404</v>
      </c>
      <c r="G7746" s="113" t="s">
        <v>7122</v>
      </c>
      <c r="H7746" s="113" t="s">
        <v>2644</v>
      </c>
      <c r="I7746" s="113" t="s">
        <v>11044</v>
      </c>
    </row>
    <row r="7747" spans="1:9" x14ac:dyDescent="0.2">
      <c r="A7747" s="113" t="s">
        <v>10491</v>
      </c>
      <c r="D7747" s="113" t="s">
        <v>1051</v>
      </c>
      <c r="E7747" s="113">
        <f t="shared" si="121"/>
        <v>40204455</v>
      </c>
      <c r="F7747" s="113" t="s">
        <v>404</v>
      </c>
      <c r="G7747" s="113" t="s">
        <v>7122</v>
      </c>
      <c r="H7747" s="113" t="s">
        <v>2644</v>
      </c>
      <c r="I7747" s="113" t="s">
        <v>1052</v>
      </c>
    </row>
    <row r="7748" spans="1:9" x14ac:dyDescent="0.2">
      <c r="A7748" s="113" t="s">
        <v>10491</v>
      </c>
      <c r="D7748" s="113" t="s">
        <v>1053</v>
      </c>
      <c r="E7748" s="113">
        <f t="shared" si="121"/>
        <v>40204460</v>
      </c>
      <c r="F7748" s="113" t="s">
        <v>404</v>
      </c>
      <c r="G7748" s="113" t="s">
        <v>7122</v>
      </c>
      <c r="H7748" s="113" t="s">
        <v>2644</v>
      </c>
      <c r="I7748" s="113" t="s">
        <v>4285</v>
      </c>
    </row>
    <row r="7749" spans="1:9" x14ac:dyDescent="0.2">
      <c r="A7749" s="113" t="s">
        <v>10491</v>
      </c>
      <c r="D7749" s="113" t="s">
        <v>1054</v>
      </c>
      <c r="E7749" s="113">
        <f t="shared" si="121"/>
        <v>40204461</v>
      </c>
      <c r="F7749" s="113" t="s">
        <v>404</v>
      </c>
      <c r="G7749" s="113" t="s">
        <v>7122</v>
      </c>
      <c r="H7749" s="113" t="s">
        <v>2644</v>
      </c>
      <c r="I7749" s="113" t="s">
        <v>2614</v>
      </c>
    </row>
    <row r="7750" spans="1:9" x14ac:dyDescent="0.2">
      <c r="A7750" s="113" t="s">
        <v>10491</v>
      </c>
      <c r="D7750" s="113" t="s">
        <v>1055</v>
      </c>
      <c r="E7750" s="113">
        <f t="shared" si="121"/>
        <v>40204462</v>
      </c>
      <c r="F7750" s="113" t="s">
        <v>404</v>
      </c>
      <c r="G7750" s="113" t="s">
        <v>7122</v>
      </c>
      <c r="H7750" s="113" t="s">
        <v>2644</v>
      </c>
      <c r="I7750" s="113" t="s">
        <v>2616</v>
      </c>
    </row>
    <row r="7751" spans="1:9" x14ac:dyDescent="0.2">
      <c r="A7751" s="113" t="s">
        <v>10491</v>
      </c>
      <c r="D7751" s="113" t="s">
        <v>1056</v>
      </c>
      <c r="E7751" s="113">
        <f t="shared" si="121"/>
        <v>40204470</v>
      </c>
      <c r="F7751" s="113" t="s">
        <v>404</v>
      </c>
      <c r="G7751" s="113" t="s">
        <v>7122</v>
      </c>
      <c r="H7751" s="113" t="s">
        <v>2644</v>
      </c>
      <c r="I7751" s="113" t="s">
        <v>2618</v>
      </c>
    </row>
    <row r="7752" spans="1:9" x14ac:dyDescent="0.2">
      <c r="A7752" s="113" t="s">
        <v>10491</v>
      </c>
      <c r="D7752" s="113" t="s">
        <v>1057</v>
      </c>
      <c r="E7752" s="113">
        <f t="shared" si="121"/>
        <v>40204471</v>
      </c>
      <c r="F7752" s="113" t="s">
        <v>404</v>
      </c>
      <c r="G7752" s="113" t="s">
        <v>7122</v>
      </c>
      <c r="H7752" s="113" t="s">
        <v>2644</v>
      </c>
      <c r="I7752" s="113" t="s">
        <v>2620</v>
      </c>
    </row>
    <row r="7753" spans="1:9" x14ac:dyDescent="0.2">
      <c r="A7753" s="113" t="s">
        <v>10491</v>
      </c>
      <c r="D7753" s="113" t="s">
        <v>1058</v>
      </c>
      <c r="E7753" s="113">
        <f t="shared" si="121"/>
        <v>40204472</v>
      </c>
      <c r="F7753" s="113" t="s">
        <v>404</v>
      </c>
      <c r="G7753" s="113" t="s">
        <v>7122</v>
      </c>
      <c r="H7753" s="113" t="s">
        <v>2644</v>
      </c>
      <c r="I7753" s="113" t="s">
        <v>2622</v>
      </c>
    </row>
    <row r="7754" spans="1:9" x14ac:dyDescent="0.2">
      <c r="A7754" s="113" t="s">
        <v>10491</v>
      </c>
      <c r="D7754" s="113" t="s">
        <v>1059</v>
      </c>
      <c r="E7754" s="113">
        <f t="shared" si="121"/>
        <v>40204521</v>
      </c>
      <c r="F7754" s="113" t="s">
        <v>404</v>
      </c>
      <c r="G7754" s="113" t="s">
        <v>7122</v>
      </c>
      <c r="H7754" s="113" t="s">
        <v>1060</v>
      </c>
      <c r="I7754" s="113" t="s">
        <v>2607</v>
      </c>
    </row>
    <row r="7755" spans="1:9" x14ac:dyDescent="0.2">
      <c r="A7755" s="113" t="s">
        <v>10491</v>
      </c>
      <c r="D7755" s="113" t="s">
        <v>1061</v>
      </c>
      <c r="E7755" s="113">
        <f t="shared" si="121"/>
        <v>40204530</v>
      </c>
      <c r="F7755" s="113" t="s">
        <v>404</v>
      </c>
      <c r="G7755" s="113" t="s">
        <v>7122</v>
      </c>
      <c r="H7755" s="113" t="s">
        <v>1060</v>
      </c>
      <c r="I7755" s="113" t="s">
        <v>2609</v>
      </c>
    </row>
    <row r="7756" spans="1:9" x14ac:dyDescent="0.2">
      <c r="A7756" s="113" t="s">
        <v>10491</v>
      </c>
      <c r="D7756" s="113" t="s">
        <v>1062</v>
      </c>
      <c r="E7756" s="113">
        <f t="shared" si="121"/>
        <v>40204531</v>
      </c>
      <c r="F7756" s="113" t="s">
        <v>404</v>
      </c>
      <c r="G7756" s="113" t="s">
        <v>7122</v>
      </c>
      <c r="H7756" s="113" t="s">
        <v>1060</v>
      </c>
      <c r="I7756" s="113" t="s">
        <v>1063</v>
      </c>
    </row>
    <row r="7757" spans="1:9" x14ac:dyDescent="0.2">
      <c r="A7757" s="113" t="s">
        <v>10491</v>
      </c>
      <c r="D7757" s="113" t="s">
        <v>1064</v>
      </c>
      <c r="E7757" s="113">
        <f t="shared" si="121"/>
        <v>40204532</v>
      </c>
      <c r="F7757" s="113" t="s">
        <v>404</v>
      </c>
      <c r="G7757" s="113" t="s">
        <v>7122</v>
      </c>
      <c r="H7757" s="113" t="s">
        <v>1060</v>
      </c>
      <c r="I7757" s="113" t="s">
        <v>1065</v>
      </c>
    </row>
    <row r="7758" spans="1:9" x14ac:dyDescent="0.2">
      <c r="A7758" s="113" t="s">
        <v>10491</v>
      </c>
      <c r="D7758" s="113" t="s">
        <v>1066</v>
      </c>
      <c r="E7758" s="113">
        <f t="shared" si="121"/>
        <v>40204550</v>
      </c>
      <c r="F7758" s="113" t="s">
        <v>404</v>
      </c>
      <c r="G7758" s="113" t="s">
        <v>7122</v>
      </c>
      <c r="H7758" s="113" t="s">
        <v>1060</v>
      </c>
      <c r="I7758" s="113" t="s">
        <v>1067</v>
      </c>
    </row>
    <row r="7759" spans="1:9" x14ac:dyDescent="0.2">
      <c r="A7759" s="113" t="s">
        <v>10491</v>
      </c>
      <c r="D7759" s="113" t="s">
        <v>1068</v>
      </c>
      <c r="E7759" s="113">
        <f t="shared" si="121"/>
        <v>40204555</v>
      </c>
      <c r="F7759" s="113" t="s">
        <v>404</v>
      </c>
      <c r="G7759" s="113" t="s">
        <v>7122</v>
      </c>
      <c r="H7759" s="113" t="s">
        <v>1060</v>
      </c>
      <c r="I7759" s="113" t="s">
        <v>1052</v>
      </c>
    </row>
    <row r="7760" spans="1:9" x14ac:dyDescent="0.2">
      <c r="A7760" s="113" t="s">
        <v>10491</v>
      </c>
      <c r="D7760" s="113" t="s">
        <v>1069</v>
      </c>
      <c r="E7760" s="113">
        <f t="shared" si="121"/>
        <v>40204560</v>
      </c>
      <c r="F7760" s="113" t="s">
        <v>404</v>
      </c>
      <c r="G7760" s="113" t="s">
        <v>7122</v>
      </c>
      <c r="H7760" s="113" t="s">
        <v>1060</v>
      </c>
      <c r="I7760" s="113" t="s">
        <v>4285</v>
      </c>
    </row>
    <row r="7761" spans="1:9" x14ac:dyDescent="0.2">
      <c r="A7761" s="113" t="s">
        <v>10491</v>
      </c>
      <c r="D7761" s="113" t="s">
        <v>1070</v>
      </c>
      <c r="E7761" s="113">
        <f t="shared" si="121"/>
        <v>40204561</v>
      </c>
      <c r="F7761" s="113" t="s">
        <v>404</v>
      </c>
      <c r="G7761" s="113" t="s">
        <v>7122</v>
      </c>
      <c r="H7761" s="113" t="s">
        <v>1060</v>
      </c>
      <c r="I7761" s="113" t="s">
        <v>2614</v>
      </c>
    </row>
    <row r="7762" spans="1:9" x14ac:dyDescent="0.2">
      <c r="A7762" s="113" t="s">
        <v>10491</v>
      </c>
      <c r="D7762" s="113" t="s">
        <v>1071</v>
      </c>
      <c r="E7762" s="113">
        <f t="shared" si="121"/>
        <v>40204562</v>
      </c>
      <c r="F7762" s="113" t="s">
        <v>404</v>
      </c>
      <c r="G7762" s="113" t="s">
        <v>7122</v>
      </c>
      <c r="H7762" s="113" t="s">
        <v>1060</v>
      </c>
      <c r="I7762" s="113" t="s">
        <v>2616</v>
      </c>
    </row>
    <row r="7763" spans="1:9" x14ac:dyDescent="0.2">
      <c r="A7763" s="113" t="s">
        <v>10491</v>
      </c>
      <c r="D7763" s="113" t="s">
        <v>1072</v>
      </c>
      <c r="E7763" s="113">
        <f t="shared" si="121"/>
        <v>40204570</v>
      </c>
      <c r="F7763" s="113" t="s">
        <v>404</v>
      </c>
      <c r="G7763" s="113" t="s">
        <v>7122</v>
      </c>
      <c r="H7763" s="113" t="s">
        <v>1060</v>
      </c>
      <c r="I7763" s="113" t="s">
        <v>2618</v>
      </c>
    </row>
    <row r="7764" spans="1:9" x14ac:dyDescent="0.2">
      <c r="A7764" s="113" t="s">
        <v>10491</v>
      </c>
      <c r="D7764" s="113" t="s">
        <v>1073</v>
      </c>
      <c r="E7764" s="113">
        <f t="shared" si="121"/>
        <v>40204571</v>
      </c>
      <c r="F7764" s="113" t="s">
        <v>404</v>
      </c>
      <c r="G7764" s="113" t="s">
        <v>7122</v>
      </c>
      <c r="H7764" s="113" t="s">
        <v>1060</v>
      </c>
      <c r="I7764" s="113" t="s">
        <v>2620</v>
      </c>
    </row>
    <row r="7765" spans="1:9" x14ac:dyDescent="0.2">
      <c r="A7765" s="113" t="s">
        <v>10491</v>
      </c>
      <c r="D7765" s="113" t="s">
        <v>1074</v>
      </c>
      <c r="E7765" s="113">
        <f t="shared" si="121"/>
        <v>40204572</v>
      </c>
      <c r="F7765" s="113" t="s">
        <v>404</v>
      </c>
      <c r="G7765" s="113" t="s">
        <v>7122</v>
      </c>
      <c r="H7765" s="113" t="s">
        <v>1060</v>
      </c>
      <c r="I7765" s="113" t="s">
        <v>2622</v>
      </c>
    </row>
    <row r="7766" spans="1:9" x14ac:dyDescent="0.2">
      <c r="A7766" s="113" t="s">
        <v>10491</v>
      </c>
      <c r="D7766" s="113" t="s">
        <v>1075</v>
      </c>
      <c r="E7766" s="113">
        <f t="shared" si="121"/>
        <v>40204621</v>
      </c>
      <c r="F7766" s="113" t="s">
        <v>404</v>
      </c>
      <c r="G7766" s="113" t="s">
        <v>7122</v>
      </c>
      <c r="H7766" s="113" t="s">
        <v>2663</v>
      </c>
      <c r="I7766" s="113" t="s">
        <v>2607</v>
      </c>
    </row>
    <row r="7767" spans="1:9" x14ac:dyDescent="0.2">
      <c r="A7767" s="113" t="s">
        <v>10491</v>
      </c>
      <c r="D7767" s="113" t="s">
        <v>2664</v>
      </c>
      <c r="E7767" s="113">
        <f t="shared" si="121"/>
        <v>40204630</v>
      </c>
      <c r="F7767" s="113" t="s">
        <v>404</v>
      </c>
      <c r="G7767" s="113" t="s">
        <v>7122</v>
      </c>
      <c r="H7767" s="113" t="s">
        <v>2663</v>
      </c>
      <c r="I7767" s="113" t="s">
        <v>2609</v>
      </c>
    </row>
    <row r="7768" spans="1:9" x14ac:dyDescent="0.2">
      <c r="A7768" s="113" t="s">
        <v>10491</v>
      </c>
      <c r="D7768" s="113" t="s">
        <v>2665</v>
      </c>
      <c r="E7768" s="113">
        <f t="shared" si="121"/>
        <v>40204631</v>
      </c>
      <c r="F7768" s="113" t="s">
        <v>404</v>
      </c>
      <c r="G7768" s="113" t="s">
        <v>7122</v>
      </c>
      <c r="H7768" s="113" t="s">
        <v>2663</v>
      </c>
      <c r="I7768" s="113" t="s">
        <v>2666</v>
      </c>
    </row>
    <row r="7769" spans="1:9" x14ac:dyDescent="0.2">
      <c r="A7769" s="113" t="s">
        <v>10491</v>
      </c>
      <c r="D7769" s="113" t="s">
        <v>2667</v>
      </c>
      <c r="E7769" s="113">
        <f t="shared" si="121"/>
        <v>40204632</v>
      </c>
      <c r="F7769" s="113" t="s">
        <v>404</v>
      </c>
      <c r="G7769" s="113" t="s">
        <v>7122</v>
      </c>
      <c r="H7769" s="113" t="s">
        <v>2663</v>
      </c>
      <c r="I7769" s="113" t="s">
        <v>2668</v>
      </c>
    </row>
    <row r="7770" spans="1:9" x14ac:dyDescent="0.2">
      <c r="A7770" s="113" t="s">
        <v>10491</v>
      </c>
      <c r="D7770" s="113" t="s">
        <v>2669</v>
      </c>
      <c r="E7770" s="113">
        <f t="shared" si="121"/>
        <v>40204650</v>
      </c>
      <c r="F7770" s="113" t="s">
        <v>404</v>
      </c>
      <c r="G7770" s="113" t="s">
        <v>7122</v>
      </c>
      <c r="H7770" s="113" t="s">
        <v>2663</v>
      </c>
      <c r="I7770" s="113" t="s">
        <v>4173</v>
      </c>
    </row>
    <row r="7771" spans="1:9" x14ac:dyDescent="0.2">
      <c r="A7771" s="113" t="s">
        <v>10491</v>
      </c>
      <c r="D7771" s="113" t="s">
        <v>2670</v>
      </c>
      <c r="E7771" s="113">
        <f t="shared" si="121"/>
        <v>40204655</v>
      </c>
      <c r="F7771" s="113" t="s">
        <v>404</v>
      </c>
      <c r="G7771" s="113" t="s">
        <v>7122</v>
      </c>
      <c r="H7771" s="113" t="s">
        <v>2663</v>
      </c>
      <c r="I7771" s="113" t="s">
        <v>1052</v>
      </c>
    </row>
    <row r="7772" spans="1:9" x14ac:dyDescent="0.2">
      <c r="A7772" s="113" t="s">
        <v>10491</v>
      </c>
      <c r="D7772" s="113" t="s">
        <v>2671</v>
      </c>
      <c r="E7772" s="113">
        <f t="shared" si="121"/>
        <v>40204660</v>
      </c>
      <c r="F7772" s="113" t="s">
        <v>404</v>
      </c>
      <c r="G7772" s="113" t="s">
        <v>7122</v>
      </c>
      <c r="H7772" s="113" t="s">
        <v>2663</v>
      </c>
      <c r="I7772" s="113" t="s">
        <v>4285</v>
      </c>
    </row>
    <row r="7773" spans="1:9" x14ac:dyDescent="0.2">
      <c r="A7773" s="113" t="s">
        <v>10491</v>
      </c>
      <c r="D7773" s="113" t="s">
        <v>2672</v>
      </c>
      <c r="E7773" s="113">
        <f t="shared" si="121"/>
        <v>40204661</v>
      </c>
      <c r="F7773" s="113" t="s">
        <v>404</v>
      </c>
      <c r="G7773" s="113" t="s">
        <v>7122</v>
      </c>
      <c r="H7773" s="113" t="s">
        <v>2663</v>
      </c>
      <c r="I7773" s="113" t="s">
        <v>2614</v>
      </c>
    </row>
    <row r="7774" spans="1:9" x14ac:dyDescent="0.2">
      <c r="A7774" s="113" t="s">
        <v>10491</v>
      </c>
      <c r="D7774" s="113" t="s">
        <v>2673</v>
      </c>
      <c r="E7774" s="113">
        <f t="shared" si="121"/>
        <v>40204662</v>
      </c>
      <c r="F7774" s="113" t="s">
        <v>404</v>
      </c>
      <c r="G7774" s="113" t="s">
        <v>7122</v>
      </c>
      <c r="H7774" s="113" t="s">
        <v>2663</v>
      </c>
      <c r="I7774" s="113" t="s">
        <v>2616</v>
      </c>
    </row>
    <row r="7775" spans="1:9" x14ac:dyDescent="0.2">
      <c r="A7775" s="113" t="s">
        <v>10491</v>
      </c>
      <c r="D7775" s="113" t="s">
        <v>5398</v>
      </c>
      <c r="E7775" s="113">
        <f t="shared" si="121"/>
        <v>40204670</v>
      </c>
      <c r="F7775" s="113" t="s">
        <v>404</v>
      </c>
      <c r="G7775" s="113" t="s">
        <v>7122</v>
      </c>
      <c r="H7775" s="113" t="s">
        <v>2663</v>
      </c>
      <c r="I7775" s="113" t="s">
        <v>2618</v>
      </c>
    </row>
    <row r="7776" spans="1:9" x14ac:dyDescent="0.2">
      <c r="A7776" s="113" t="s">
        <v>10491</v>
      </c>
      <c r="D7776" s="113" t="s">
        <v>8180</v>
      </c>
      <c r="E7776" s="113">
        <f t="shared" si="121"/>
        <v>40204671</v>
      </c>
      <c r="F7776" s="113" t="s">
        <v>404</v>
      </c>
      <c r="G7776" s="113" t="s">
        <v>7122</v>
      </c>
      <c r="H7776" s="113" t="s">
        <v>2663</v>
      </c>
      <c r="I7776" s="113" t="s">
        <v>2620</v>
      </c>
    </row>
    <row r="7777" spans="1:9" x14ac:dyDescent="0.2">
      <c r="A7777" s="113" t="s">
        <v>10491</v>
      </c>
      <c r="D7777" s="113" t="s">
        <v>8181</v>
      </c>
      <c r="E7777" s="113">
        <f t="shared" si="121"/>
        <v>40204672</v>
      </c>
      <c r="F7777" s="113" t="s">
        <v>404</v>
      </c>
      <c r="G7777" s="113" t="s">
        <v>7122</v>
      </c>
      <c r="H7777" s="113" t="s">
        <v>2663</v>
      </c>
      <c r="I7777" s="113" t="s">
        <v>2622</v>
      </c>
    </row>
    <row r="7778" spans="1:9" x14ac:dyDescent="0.2">
      <c r="A7778" s="113" t="s">
        <v>10491</v>
      </c>
      <c r="D7778" s="113" t="s">
        <v>8182</v>
      </c>
      <c r="E7778" s="113">
        <f t="shared" si="121"/>
        <v>40204721</v>
      </c>
      <c r="F7778" s="113" t="s">
        <v>404</v>
      </c>
      <c r="G7778" s="113" t="s">
        <v>7122</v>
      </c>
      <c r="H7778" s="113" t="s">
        <v>8183</v>
      </c>
      <c r="I7778" s="113" t="s">
        <v>2607</v>
      </c>
    </row>
    <row r="7779" spans="1:9" x14ac:dyDescent="0.2">
      <c r="A7779" s="113" t="s">
        <v>10491</v>
      </c>
      <c r="D7779" s="113" t="s">
        <v>8184</v>
      </c>
      <c r="E7779" s="113">
        <f t="shared" si="121"/>
        <v>40204730</v>
      </c>
      <c r="F7779" s="113" t="s">
        <v>404</v>
      </c>
      <c r="G7779" s="113" t="s">
        <v>7122</v>
      </c>
      <c r="H7779" s="113" t="s">
        <v>8183</v>
      </c>
      <c r="I7779" s="113" t="s">
        <v>2609</v>
      </c>
    </row>
    <row r="7780" spans="1:9" x14ac:dyDescent="0.2">
      <c r="A7780" s="113" t="s">
        <v>10491</v>
      </c>
      <c r="D7780" s="113" t="s">
        <v>8185</v>
      </c>
      <c r="E7780" s="113">
        <f t="shared" si="121"/>
        <v>40204735</v>
      </c>
      <c r="F7780" s="113" t="s">
        <v>404</v>
      </c>
      <c r="G7780" s="113" t="s">
        <v>7122</v>
      </c>
      <c r="H7780" s="113" t="s">
        <v>8183</v>
      </c>
      <c r="I7780" s="113" t="s">
        <v>8186</v>
      </c>
    </row>
    <row r="7781" spans="1:9" x14ac:dyDescent="0.2">
      <c r="A7781" s="113" t="s">
        <v>10491</v>
      </c>
      <c r="D7781" s="113" t="s">
        <v>8187</v>
      </c>
      <c r="E7781" s="113">
        <f t="shared" si="121"/>
        <v>40204740</v>
      </c>
      <c r="F7781" s="113" t="s">
        <v>404</v>
      </c>
      <c r="G7781" s="113" t="s">
        <v>7122</v>
      </c>
      <c r="H7781" s="113" t="s">
        <v>8183</v>
      </c>
      <c r="I7781" s="113" t="s">
        <v>11507</v>
      </c>
    </row>
    <row r="7782" spans="1:9" x14ac:dyDescent="0.2">
      <c r="A7782" s="113" t="s">
        <v>10491</v>
      </c>
      <c r="D7782" s="113" t="s">
        <v>8188</v>
      </c>
      <c r="E7782" s="113">
        <f t="shared" si="121"/>
        <v>40204750</v>
      </c>
      <c r="F7782" s="113" t="s">
        <v>404</v>
      </c>
      <c r="G7782" s="113" t="s">
        <v>7122</v>
      </c>
      <c r="H7782" s="113" t="s">
        <v>8183</v>
      </c>
      <c r="I7782" s="113" t="s">
        <v>14436</v>
      </c>
    </row>
    <row r="7783" spans="1:9" x14ac:dyDescent="0.2">
      <c r="A7783" s="113" t="s">
        <v>10491</v>
      </c>
      <c r="D7783" s="113" t="s">
        <v>8189</v>
      </c>
      <c r="E7783" s="113">
        <f t="shared" si="121"/>
        <v>40204755</v>
      </c>
      <c r="F7783" s="113" t="s">
        <v>404</v>
      </c>
      <c r="G7783" s="113" t="s">
        <v>7122</v>
      </c>
      <c r="H7783" s="113" t="s">
        <v>8183</v>
      </c>
      <c r="I7783" s="113" t="s">
        <v>1052</v>
      </c>
    </row>
    <row r="7784" spans="1:9" x14ac:dyDescent="0.2">
      <c r="A7784" s="113" t="s">
        <v>10491</v>
      </c>
      <c r="D7784" s="113" t="s">
        <v>8190</v>
      </c>
      <c r="E7784" s="113">
        <f t="shared" si="121"/>
        <v>40204760</v>
      </c>
      <c r="F7784" s="113" t="s">
        <v>404</v>
      </c>
      <c r="G7784" s="113" t="s">
        <v>7122</v>
      </c>
      <c r="H7784" s="113" t="s">
        <v>8183</v>
      </c>
      <c r="I7784" s="113" t="s">
        <v>4285</v>
      </c>
    </row>
    <row r="7785" spans="1:9" x14ac:dyDescent="0.2">
      <c r="A7785" s="113" t="s">
        <v>10491</v>
      </c>
      <c r="D7785" s="113" t="s">
        <v>8191</v>
      </c>
      <c r="E7785" s="113">
        <f t="shared" si="121"/>
        <v>40204761</v>
      </c>
      <c r="F7785" s="113" t="s">
        <v>404</v>
      </c>
      <c r="G7785" s="113" t="s">
        <v>7122</v>
      </c>
      <c r="H7785" s="113" t="s">
        <v>8183</v>
      </c>
      <c r="I7785" s="113" t="s">
        <v>2614</v>
      </c>
    </row>
    <row r="7786" spans="1:9" x14ac:dyDescent="0.2">
      <c r="A7786" s="113" t="s">
        <v>10491</v>
      </c>
      <c r="D7786" s="113" t="s">
        <v>8192</v>
      </c>
      <c r="E7786" s="113">
        <f t="shared" si="121"/>
        <v>40204762</v>
      </c>
      <c r="F7786" s="113" t="s">
        <v>404</v>
      </c>
      <c r="G7786" s="113" t="s">
        <v>7122</v>
      </c>
      <c r="H7786" s="113" t="s">
        <v>8183</v>
      </c>
      <c r="I7786" s="113" t="s">
        <v>2616</v>
      </c>
    </row>
    <row r="7787" spans="1:9" x14ac:dyDescent="0.2">
      <c r="A7787" s="113" t="s">
        <v>10491</v>
      </c>
      <c r="D7787" s="113" t="s">
        <v>8193</v>
      </c>
      <c r="E7787" s="113">
        <f t="shared" si="121"/>
        <v>40204770</v>
      </c>
      <c r="F7787" s="113" t="s">
        <v>404</v>
      </c>
      <c r="G7787" s="113" t="s">
        <v>7122</v>
      </c>
      <c r="H7787" s="113" t="s">
        <v>8183</v>
      </c>
      <c r="I7787" s="113" t="s">
        <v>2618</v>
      </c>
    </row>
    <row r="7788" spans="1:9" x14ac:dyDescent="0.2">
      <c r="A7788" s="113" t="s">
        <v>10491</v>
      </c>
      <c r="D7788" s="113" t="s">
        <v>8194</v>
      </c>
      <c r="E7788" s="113">
        <f t="shared" si="121"/>
        <v>40204771</v>
      </c>
      <c r="F7788" s="113" t="s">
        <v>404</v>
      </c>
      <c r="G7788" s="113" t="s">
        <v>7122</v>
      </c>
      <c r="H7788" s="113" t="s">
        <v>8183</v>
      </c>
      <c r="I7788" s="113" t="s">
        <v>2620</v>
      </c>
    </row>
    <row r="7789" spans="1:9" x14ac:dyDescent="0.2">
      <c r="A7789" s="113" t="s">
        <v>10491</v>
      </c>
      <c r="D7789" s="113" t="s">
        <v>8195</v>
      </c>
      <c r="E7789" s="113">
        <f t="shared" si="121"/>
        <v>40204772</v>
      </c>
      <c r="F7789" s="113" t="s">
        <v>404</v>
      </c>
      <c r="G7789" s="113" t="s">
        <v>7122</v>
      </c>
      <c r="H7789" s="113" t="s">
        <v>8183</v>
      </c>
      <c r="I7789" s="113" t="s">
        <v>2622</v>
      </c>
    </row>
    <row r="7790" spans="1:9" x14ac:dyDescent="0.2">
      <c r="A7790" s="113" t="s">
        <v>10491</v>
      </c>
      <c r="D7790" s="113" t="s">
        <v>8196</v>
      </c>
      <c r="E7790" s="113">
        <f t="shared" si="121"/>
        <v>40206010</v>
      </c>
      <c r="F7790" s="113" t="s">
        <v>404</v>
      </c>
      <c r="G7790" s="113" t="s">
        <v>7122</v>
      </c>
      <c r="H7790" s="113" t="s">
        <v>635</v>
      </c>
      <c r="I7790" s="113" t="s">
        <v>8197</v>
      </c>
    </row>
    <row r="7791" spans="1:9" x14ac:dyDescent="0.2">
      <c r="A7791" s="113" t="s">
        <v>10491</v>
      </c>
      <c r="D7791" s="113" t="s">
        <v>8198</v>
      </c>
      <c r="E7791" s="113">
        <f t="shared" si="121"/>
        <v>40206030</v>
      </c>
      <c r="F7791" s="113" t="s">
        <v>404</v>
      </c>
      <c r="G7791" s="113" t="s">
        <v>7122</v>
      </c>
      <c r="H7791" s="113" t="s">
        <v>635</v>
      </c>
      <c r="I7791" s="113" t="s">
        <v>8199</v>
      </c>
    </row>
    <row r="7792" spans="1:9" x14ac:dyDescent="0.2">
      <c r="A7792" s="113" t="s">
        <v>10491</v>
      </c>
      <c r="D7792" s="113" t="s">
        <v>8200</v>
      </c>
      <c r="E7792" s="113">
        <f t="shared" si="121"/>
        <v>40206031</v>
      </c>
      <c r="F7792" s="113" t="s">
        <v>404</v>
      </c>
      <c r="G7792" s="113" t="s">
        <v>7122</v>
      </c>
      <c r="H7792" s="113" t="s">
        <v>635</v>
      </c>
      <c r="I7792" s="113" t="s">
        <v>8201</v>
      </c>
    </row>
    <row r="7793" spans="1:9" x14ac:dyDescent="0.2">
      <c r="A7793" s="113" t="s">
        <v>10491</v>
      </c>
      <c r="D7793" s="113" t="s">
        <v>8202</v>
      </c>
      <c r="E7793" s="113">
        <f t="shared" si="121"/>
        <v>40206032</v>
      </c>
      <c r="F7793" s="113" t="s">
        <v>404</v>
      </c>
      <c r="G7793" s="113" t="s">
        <v>7122</v>
      </c>
      <c r="H7793" s="113" t="s">
        <v>635</v>
      </c>
      <c r="I7793" s="113" t="s">
        <v>8203</v>
      </c>
    </row>
    <row r="7794" spans="1:9" x14ac:dyDescent="0.2">
      <c r="A7794" s="113" t="s">
        <v>10491</v>
      </c>
      <c r="D7794" s="113" t="s">
        <v>8204</v>
      </c>
      <c r="E7794" s="113">
        <f t="shared" si="121"/>
        <v>40206033</v>
      </c>
      <c r="F7794" s="113" t="s">
        <v>404</v>
      </c>
      <c r="G7794" s="113" t="s">
        <v>7122</v>
      </c>
      <c r="H7794" s="113" t="s">
        <v>635</v>
      </c>
      <c r="I7794" s="113" t="s">
        <v>8205</v>
      </c>
    </row>
    <row r="7795" spans="1:9" x14ac:dyDescent="0.2">
      <c r="A7795" s="113" t="s">
        <v>10491</v>
      </c>
      <c r="D7795" s="113" t="s">
        <v>8206</v>
      </c>
      <c r="E7795" s="113">
        <f t="shared" si="121"/>
        <v>40206034</v>
      </c>
      <c r="F7795" s="113" t="s">
        <v>404</v>
      </c>
      <c r="G7795" s="113" t="s">
        <v>7122</v>
      </c>
      <c r="H7795" s="113" t="s">
        <v>635</v>
      </c>
      <c r="I7795" s="113" t="s">
        <v>8207</v>
      </c>
    </row>
    <row r="7796" spans="1:9" x14ac:dyDescent="0.2">
      <c r="A7796" s="113" t="s">
        <v>10491</v>
      </c>
      <c r="D7796" s="113" t="s">
        <v>8208</v>
      </c>
      <c r="E7796" s="113">
        <f t="shared" si="121"/>
        <v>40206035</v>
      </c>
      <c r="F7796" s="113" t="s">
        <v>404</v>
      </c>
      <c r="G7796" s="113" t="s">
        <v>7122</v>
      </c>
      <c r="H7796" s="113" t="s">
        <v>635</v>
      </c>
      <c r="I7796" s="113" t="s">
        <v>8209</v>
      </c>
    </row>
    <row r="7797" spans="1:9" x14ac:dyDescent="0.2">
      <c r="A7797" s="113" t="s">
        <v>10491</v>
      </c>
      <c r="D7797" s="113" t="s">
        <v>8210</v>
      </c>
      <c r="E7797" s="113">
        <f t="shared" si="121"/>
        <v>40206050</v>
      </c>
      <c r="F7797" s="113" t="s">
        <v>404</v>
      </c>
      <c r="G7797" s="113" t="s">
        <v>7122</v>
      </c>
      <c r="H7797" s="113" t="s">
        <v>635</v>
      </c>
      <c r="I7797" s="113" t="s">
        <v>2618</v>
      </c>
    </row>
    <row r="7798" spans="1:9" x14ac:dyDescent="0.2">
      <c r="A7798" s="113" t="s">
        <v>10491</v>
      </c>
      <c r="D7798" s="113" t="s">
        <v>8211</v>
      </c>
      <c r="E7798" s="113">
        <f t="shared" si="121"/>
        <v>40280001</v>
      </c>
      <c r="F7798" s="113" t="s">
        <v>404</v>
      </c>
      <c r="G7798" s="113" t="s">
        <v>7122</v>
      </c>
      <c r="H7798" s="113" t="s">
        <v>13739</v>
      </c>
      <c r="I7798" s="113" t="s">
        <v>13739</v>
      </c>
    </row>
    <row r="7799" spans="1:9" x14ac:dyDescent="0.2">
      <c r="A7799" s="113" t="s">
        <v>10491</v>
      </c>
      <c r="D7799" s="113" t="s">
        <v>8212</v>
      </c>
      <c r="E7799" s="113">
        <f t="shared" si="121"/>
        <v>40282001</v>
      </c>
      <c r="F7799" s="113" t="s">
        <v>404</v>
      </c>
      <c r="G7799" s="113" t="s">
        <v>7122</v>
      </c>
      <c r="H7799" s="113" t="s">
        <v>13741</v>
      </c>
      <c r="I7799" s="113" t="s">
        <v>13742</v>
      </c>
    </row>
    <row r="7800" spans="1:9" x14ac:dyDescent="0.2">
      <c r="A7800" s="113" t="s">
        <v>10491</v>
      </c>
      <c r="D7800" s="113" t="s">
        <v>8213</v>
      </c>
      <c r="E7800" s="113">
        <f t="shared" si="121"/>
        <v>40282002</v>
      </c>
      <c r="F7800" s="113" t="s">
        <v>404</v>
      </c>
      <c r="G7800" s="113" t="s">
        <v>7122</v>
      </c>
      <c r="H7800" s="113" t="s">
        <v>13741</v>
      </c>
      <c r="I7800" s="113" t="s">
        <v>13744</v>
      </c>
    </row>
    <row r="7801" spans="1:9" x14ac:dyDescent="0.2">
      <c r="A7801" s="113" t="s">
        <v>10491</v>
      </c>
      <c r="D7801" s="113" t="s">
        <v>8214</v>
      </c>
      <c r="E7801" s="113">
        <f t="shared" si="121"/>
        <v>40282501</v>
      </c>
      <c r="F7801" s="113" t="s">
        <v>404</v>
      </c>
      <c r="G7801" s="113" t="s">
        <v>7122</v>
      </c>
      <c r="H7801" s="113" t="s">
        <v>13746</v>
      </c>
      <c r="I7801" s="113" t="s">
        <v>8215</v>
      </c>
    </row>
    <row r="7802" spans="1:9" x14ac:dyDescent="0.2">
      <c r="A7802" s="113" t="s">
        <v>10491</v>
      </c>
      <c r="D7802" s="113" t="s">
        <v>8216</v>
      </c>
      <c r="E7802" s="113">
        <f t="shared" si="121"/>
        <v>40282599</v>
      </c>
      <c r="F7802" s="113" t="s">
        <v>404</v>
      </c>
      <c r="G7802" s="113" t="s">
        <v>7122</v>
      </c>
      <c r="H7802" s="113" t="s">
        <v>13746</v>
      </c>
      <c r="I7802" s="113" t="s">
        <v>13747</v>
      </c>
    </row>
    <row r="7803" spans="1:9" x14ac:dyDescent="0.2">
      <c r="A7803" s="113" t="s">
        <v>10491</v>
      </c>
      <c r="D7803" s="113" t="s">
        <v>8217</v>
      </c>
      <c r="E7803" s="113">
        <f t="shared" si="121"/>
        <v>40288801</v>
      </c>
      <c r="F7803" s="113" t="s">
        <v>404</v>
      </c>
      <c r="G7803" s="113" t="s">
        <v>7122</v>
      </c>
      <c r="H7803" s="113" t="s">
        <v>11022</v>
      </c>
      <c r="I7803" s="113" t="s">
        <v>7493</v>
      </c>
    </row>
    <row r="7804" spans="1:9" x14ac:dyDescent="0.2">
      <c r="A7804" s="113" t="s">
        <v>10491</v>
      </c>
      <c r="D7804" s="113" t="s">
        <v>8218</v>
      </c>
      <c r="E7804" s="113">
        <f t="shared" si="121"/>
        <v>40288802</v>
      </c>
      <c r="F7804" s="113" t="s">
        <v>404</v>
      </c>
      <c r="G7804" s="113" t="s">
        <v>7122</v>
      </c>
      <c r="H7804" s="113" t="s">
        <v>11022</v>
      </c>
      <c r="I7804" s="113" t="s">
        <v>7493</v>
      </c>
    </row>
    <row r="7805" spans="1:9" x14ac:dyDescent="0.2">
      <c r="A7805" s="113" t="s">
        <v>10491</v>
      </c>
      <c r="D7805" s="113" t="s">
        <v>8219</v>
      </c>
      <c r="E7805" s="113">
        <f t="shared" si="121"/>
        <v>40288803</v>
      </c>
      <c r="F7805" s="113" t="s">
        <v>404</v>
      </c>
      <c r="G7805" s="113" t="s">
        <v>7122</v>
      </c>
      <c r="H7805" s="113" t="s">
        <v>11022</v>
      </c>
      <c r="I7805" s="113" t="s">
        <v>7493</v>
      </c>
    </row>
    <row r="7806" spans="1:9" x14ac:dyDescent="0.2">
      <c r="A7806" s="113" t="s">
        <v>10491</v>
      </c>
      <c r="D7806" s="113" t="s">
        <v>8220</v>
      </c>
      <c r="E7806" s="113">
        <f t="shared" si="121"/>
        <v>40288804</v>
      </c>
      <c r="F7806" s="113" t="s">
        <v>404</v>
      </c>
      <c r="G7806" s="113" t="s">
        <v>7122</v>
      </c>
      <c r="H7806" s="113" t="s">
        <v>11022</v>
      </c>
      <c r="I7806" s="113" t="s">
        <v>7493</v>
      </c>
    </row>
    <row r="7807" spans="1:9" x14ac:dyDescent="0.2">
      <c r="A7807" s="113" t="s">
        <v>10491</v>
      </c>
      <c r="D7807" s="113" t="s">
        <v>8221</v>
      </c>
      <c r="E7807" s="113">
        <f t="shared" si="121"/>
        <v>40288805</v>
      </c>
      <c r="F7807" s="113" t="s">
        <v>404</v>
      </c>
      <c r="G7807" s="113" t="s">
        <v>7122</v>
      </c>
      <c r="H7807" s="113" t="s">
        <v>11022</v>
      </c>
      <c r="I7807" s="113" t="s">
        <v>7493</v>
      </c>
    </row>
    <row r="7808" spans="1:9" x14ac:dyDescent="0.2">
      <c r="A7808" s="113" t="s">
        <v>10491</v>
      </c>
      <c r="D7808" s="113" t="s">
        <v>8222</v>
      </c>
      <c r="E7808" s="113">
        <f t="shared" si="121"/>
        <v>40288821</v>
      </c>
      <c r="F7808" s="113" t="s">
        <v>404</v>
      </c>
      <c r="G7808" s="113" t="s">
        <v>7122</v>
      </c>
      <c r="H7808" s="113" t="s">
        <v>11022</v>
      </c>
      <c r="I7808" s="113" t="s">
        <v>8223</v>
      </c>
    </row>
    <row r="7809" spans="1:9" x14ac:dyDescent="0.2">
      <c r="A7809" s="113" t="s">
        <v>10491</v>
      </c>
      <c r="D7809" s="113" t="s">
        <v>8224</v>
      </c>
      <c r="E7809" s="113">
        <f t="shared" si="121"/>
        <v>40288822</v>
      </c>
      <c r="F7809" s="113" t="s">
        <v>404</v>
      </c>
      <c r="G7809" s="113" t="s">
        <v>7122</v>
      </c>
      <c r="H7809" s="113" t="s">
        <v>11022</v>
      </c>
      <c r="I7809" s="113" t="s">
        <v>14928</v>
      </c>
    </row>
    <row r="7810" spans="1:9" x14ac:dyDescent="0.2">
      <c r="A7810" s="113" t="s">
        <v>10491</v>
      </c>
      <c r="D7810" s="113" t="s">
        <v>8225</v>
      </c>
      <c r="E7810" s="113">
        <f t="shared" ref="E7810:E7873" si="122">VALUE(D7810)</f>
        <v>40288823</v>
      </c>
      <c r="F7810" s="113" t="s">
        <v>404</v>
      </c>
      <c r="G7810" s="113" t="s">
        <v>7122</v>
      </c>
      <c r="H7810" s="113" t="s">
        <v>11022</v>
      </c>
      <c r="I7810" s="113" t="s">
        <v>8226</v>
      </c>
    </row>
    <row r="7811" spans="1:9" x14ac:dyDescent="0.2">
      <c r="A7811" s="113" t="s">
        <v>10491</v>
      </c>
      <c r="D7811" s="113" t="s">
        <v>8227</v>
      </c>
      <c r="E7811" s="113">
        <f t="shared" si="122"/>
        <v>40288824</v>
      </c>
      <c r="F7811" s="113" t="s">
        <v>404</v>
      </c>
      <c r="G7811" s="113" t="s">
        <v>7122</v>
      </c>
      <c r="H7811" s="113" t="s">
        <v>11022</v>
      </c>
      <c r="I7811" s="113" t="s">
        <v>8228</v>
      </c>
    </row>
    <row r="7812" spans="1:9" x14ac:dyDescent="0.2">
      <c r="A7812" s="113" t="s">
        <v>10491</v>
      </c>
      <c r="D7812" s="113" t="s">
        <v>8229</v>
      </c>
      <c r="E7812" s="113">
        <f t="shared" si="122"/>
        <v>40290011</v>
      </c>
      <c r="F7812" s="113" t="s">
        <v>404</v>
      </c>
      <c r="G7812" s="113" t="s">
        <v>7122</v>
      </c>
      <c r="H7812" s="113" t="s">
        <v>10518</v>
      </c>
      <c r="I7812" s="113" t="s">
        <v>8230</v>
      </c>
    </row>
    <row r="7813" spans="1:9" x14ac:dyDescent="0.2">
      <c r="A7813" s="113" t="s">
        <v>10491</v>
      </c>
      <c r="D7813" s="113" t="s">
        <v>8231</v>
      </c>
      <c r="E7813" s="113">
        <f t="shared" si="122"/>
        <v>40290012</v>
      </c>
      <c r="F7813" s="113" t="s">
        <v>404</v>
      </c>
      <c r="G7813" s="113" t="s">
        <v>7122</v>
      </c>
      <c r="H7813" s="113" t="s">
        <v>10518</v>
      </c>
      <c r="I7813" s="113" t="s">
        <v>8232</v>
      </c>
    </row>
    <row r="7814" spans="1:9" x14ac:dyDescent="0.2">
      <c r="A7814" s="113" t="s">
        <v>10491</v>
      </c>
      <c r="D7814" s="113" t="s">
        <v>8233</v>
      </c>
      <c r="E7814" s="113">
        <f t="shared" si="122"/>
        <v>40290013</v>
      </c>
      <c r="F7814" s="113" t="s">
        <v>404</v>
      </c>
      <c r="G7814" s="113" t="s">
        <v>7122</v>
      </c>
      <c r="H7814" s="113" t="s">
        <v>10518</v>
      </c>
      <c r="I7814" s="113" t="s">
        <v>8234</v>
      </c>
    </row>
    <row r="7815" spans="1:9" x14ac:dyDescent="0.2">
      <c r="A7815" s="113" t="s">
        <v>10491</v>
      </c>
      <c r="D7815" s="113" t="s">
        <v>8235</v>
      </c>
      <c r="E7815" s="113">
        <f t="shared" si="122"/>
        <v>40290023</v>
      </c>
      <c r="F7815" s="113" t="s">
        <v>404</v>
      </c>
      <c r="G7815" s="113" t="s">
        <v>7122</v>
      </c>
      <c r="H7815" s="113" t="s">
        <v>10518</v>
      </c>
      <c r="I7815" s="113" t="s">
        <v>7526</v>
      </c>
    </row>
    <row r="7816" spans="1:9" x14ac:dyDescent="0.2">
      <c r="A7816" s="113" t="s">
        <v>10491</v>
      </c>
      <c r="D7816" s="113" t="s">
        <v>8236</v>
      </c>
      <c r="E7816" s="113">
        <f t="shared" si="122"/>
        <v>40299995</v>
      </c>
      <c r="F7816" s="113" t="s">
        <v>404</v>
      </c>
      <c r="G7816" s="113" t="s">
        <v>7122</v>
      </c>
      <c r="H7816" s="113" t="s">
        <v>6247</v>
      </c>
      <c r="I7816" s="113" t="s">
        <v>7493</v>
      </c>
    </row>
    <row r="7817" spans="1:9" x14ac:dyDescent="0.2">
      <c r="A7817" s="113" t="s">
        <v>10491</v>
      </c>
      <c r="D7817" s="113" t="s">
        <v>8237</v>
      </c>
      <c r="E7817" s="113">
        <f t="shared" si="122"/>
        <v>40299996</v>
      </c>
      <c r="F7817" s="113" t="s">
        <v>404</v>
      </c>
      <c r="G7817" s="113" t="s">
        <v>7122</v>
      </c>
      <c r="H7817" s="113" t="s">
        <v>6247</v>
      </c>
      <c r="I7817" s="113" t="s">
        <v>7493</v>
      </c>
    </row>
    <row r="7818" spans="1:9" x14ac:dyDescent="0.2">
      <c r="A7818" s="113" t="s">
        <v>10491</v>
      </c>
      <c r="D7818" s="113" t="s">
        <v>8238</v>
      </c>
      <c r="E7818" s="113">
        <f t="shared" si="122"/>
        <v>40299997</v>
      </c>
      <c r="F7818" s="113" t="s">
        <v>404</v>
      </c>
      <c r="G7818" s="113" t="s">
        <v>7122</v>
      </c>
      <c r="H7818" s="113" t="s">
        <v>6247</v>
      </c>
      <c r="I7818" s="113" t="s">
        <v>7493</v>
      </c>
    </row>
    <row r="7819" spans="1:9" x14ac:dyDescent="0.2">
      <c r="A7819" s="113" t="s">
        <v>10491</v>
      </c>
      <c r="D7819" s="113" t="s">
        <v>8239</v>
      </c>
      <c r="E7819" s="113">
        <f t="shared" si="122"/>
        <v>40299998</v>
      </c>
      <c r="F7819" s="113" t="s">
        <v>404</v>
      </c>
      <c r="G7819" s="113" t="s">
        <v>7122</v>
      </c>
      <c r="H7819" s="113" t="s">
        <v>6247</v>
      </c>
      <c r="I7819" s="113" t="s">
        <v>7493</v>
      </c>
    </row>
    <row r="7820" spans="1:9" x14ac:dyDescent="0.2">
      <c r="A7820" s="113" t="s">
        <v>10491</v>
      </c>
      <c r="D7820" s="113" t="s">
        <v>8240</v>
      </c>
      <c r="E7820" s="113">
        <f t="shared" si="122"/>
        <v>40299999</v>
      </c>
      <c r="F7820" s="113" t="s">
        <v>404</v>
      </c>
      <c r="G7820" s="113" t="s">
        <v>7122</v>
      </c>
      <c r="H7820" s="113" t="s">
        <v>6247</v>
      </c>
      <c r="I7820" s="113" t="s">
        <v>11744</v>
      </c>
    </row>
    <row r="7821" spans="1:9" x14ac:dyDescent="0.2">
      <c r="A7821" s="113" t="s">
        <v>10491</v>
      </c>
      <c r="D7821" s="113" t="s">
        <v>8241</v>
      </c>
      <c r="E7821" s="113">
        <f t="shared" si="122"/>
        <v>40300101</v>
      </c>
      <c r="F7821" s="113" t="s">
        <v>404</v>
      </c>
      <c r="G7821" s="113" t="s">
        <v>8242</v>
      </c>
      <c r="H7821" s="113" t="s">
        <v>8243</v>
      </c>
      <c r="I7821" s="113" t="s">
        <v>8244</v>
      </c>
    </row>
    <row r="7822" spans="1:9" x14ac:dyDescent="0.2">
      <c r="A7822" s="113" t="s">
        <v>10491</v>
      </c>
      <c r="D7822" s="113" t="s">
        <v>8245</v>
      </c>
      <c r="E7822" s="113">
        <f t="shared" si="122"/>
        <v>40300102</v>
      </c>
      <c r="F7822" s="113" t="s">
        <v>404</v>
      </c>
      <c r="G7822" s="113" t="s">
        <v>8242</v>
      </c>
      <c r="H7822" s="113" t="s">
        <v>8243</v>
      </c>
      <c r="I7822" s="113" t="s">
        <v>8246</v>
      </c>
    </row>
    <row r="7823" spans="1:9" x14ac:dyDescent="0.2">
      <c r="A7823" s="113" t="s">
        <v>10491</v>
      </c>
      <c r="D7823" s="113" t="s">
        <v>8247</v>
      </c>
      <c r="E7823" s="113">
        <f t="shared" si="122"/>
        <v>40300103</v>
      </c>
      <c r="F7823" s="113" t="s">
        <v>404</v>
      </c>
      <c r="G7823" s="113" t="s">
        <v>8242</v>
      </c>
      <c r="H7823" s="113" t="s">
        <v>8243</v>
      </c>
      <c r="I7823" s="113" t="s">
        <v>8244</v>
      </c>
    </row>
    <row r="7824" spans="1:9" x14ac:dyDescent="0.2">
      <c r="A7824" s="113" t="s">
        <v>10491</v>
      </c>
      <c r="D7824" s="113" t="s">
        <v>8248</v>
      </c>
      <c r="E7824" s="113">
        <f t="shared" si="122"/>
        <v>40300104</v>
      </c>
      <c r="F7824" s="113" t="s">
        <v>404</v>
      </c>
      <c r="G7824" s="113" t="s">
        <v>8242</v>
      </c>
      <c r="H7824" s="113" t="s">
        <v>8243</v>
      </c>
      <c r="I7824" s="113" t="s">
        <v>8246</v>
      </c>
    </row>
    <row r="7825" spans="1:12" x14ac:dyDescent="0.2">
      <c r="A7825" s="113" t="s">
        <v>10491</v>
      </c>
      <c r="D7825" s="113" t="s">
        <v>8249</v>
      </c>
      <c r="E7825" s="113">
        <f t="shared" si="122"/>
        <v>40300105</v>
      </c>
      <c r="F7825" s="113" t="s">
        <v>404</v>
      </c>
      <c r="G7825" s="113" t="s">
        <v>8242</v>
      </c>
      <c r="H7825" s="113" t="s">
        <v>8243</v>
      </c>
      <c r="I7825" s="113" t="s">
        <v>8250</v>
      </c>
    </row>
    <row r="7826" spans="1:12" x14ac:dyDescent="0.2">
      <c r="A7826" s="113" t="s">
        <v>10491</v>
      </c>
      <c r="D7826" s="113" t="s">
        <v>8251</v>
      </c>
      <c r="E7826" s="113">
        <f t="shared" si="122"/>
        <v>40300106</v>
      </c>
      <c r="F7826" s="113" t="s">
        <v>404</v>
      </c>
      <c r="G7826" s="113" t="s">
        <v>8242</v>
      </c>
      <c r="H7826" s="113" t="s">
        <v>8243</v>
      </c>
      <c r="I7826" s="113" t="s">
        <v>8252</v>
      </c>
    </row>
    <row r="7827" spans="1:12" x14ac:dyDescent="0.2">
      <c r="A7827" s="113" t="s">
        <v>10491</v>
      </c>
      <c r="D7827" s="113" t="s">
        <v>8253</v>
      </c>
      <c r="E7827" s="113">
        <f t="shared" si="122"/>
        <v>40300107</v>
      </c>
      <c r="F7827" s="113" t="s">
        <v>404</v>
      </c>
      <c r="G7827" s="113" t="s">
        <v>8242</v>
      </c>
      <c r="H7827" s="113" t="s">
        <v>8243</v>
      </c>
      <c r="I7827" s="113" t="s">
        <v>8254</v>
      </c>
    </row>
    <row r="7828" spans="1:12" x14ac:dyDescent="0.2">
      <c r="A7828" s="113" t="s">
        <v>10491</v>
      </c>
      <c r="D7828" s="113" t="s">
        <v>8255</v>
      </c>
      <c r="E7828" s="113">
        <f t="shared" si="122"/>
        <v>40300108</v>
      </c>
      <c r="F7828" s="113" t="s">
        <v>404</v>
      </c>
      <c r="G7828" s="113" t="s">
        <v>8242</v>
      </c>
      <c r="H7828" s="113" t="s">
        <v>8243</v>
      </c>
      <c r="I7828" s="113" t="s">
        <v>8256</v>
      </c>
    </row>
    <row r="7829" spans="1:12" x14ac:dyDescent="0.2">
      <c r="A7829" s="113" t="s">
        <v>10491</v>
      </c>
      <c r="D7829" s="113" t="s">
        <v>8257</v>
      </c>
      <c r="E7829" s="113">
        <f t="shared" si="122"/>
        <v>40300109</v>
      </c>
      <c r="F7829" s="113" t="s">
        <v>404</v>
      </c>
      <c r="G7829" s="113" t="s">
        <v>8242</v>
      </c>
      <c r="H7829" s="113" t="s">
        <v>8243</v>
      </c>
      <c r="I7829" s="113" t="s">
        <v>8258</v>
      </c>
    </row>
    <row r="7830" spans="1:12" x14ac:dyDescent="0.2">
      <c r="A7830" s="113" t="s">
        <v>10491</v>
      </c>
      <c r="D7830" s="113" t="s">
        <v>8259</v>
      </c>
      <c r="E7830" s="113">
        <f t="shared" si="122"/>
        <v>40300110</v>
      </c>
      <c r="F7830" s="113" t="s">
        <v>404</v>
      </c>
      <c r="G7830" s="113" t="s">
        <v>8242</v>
      </c>
      <c r="H7830" s="113" t="s">
        <v>8243</v>
      </c>
      <c r="I7830" s="113" t="s">
        <v>8260</v>
      </c>
    </row>
    <row r="7831" spans="1:12" x14ac:dyDescent="0.2">
      <c r="A7831" s="113" t="s">
        <v>10491</v>
      </c>
      <c r="D7831" s="113" t="s">
        <v>8261</v>
      </c>
      <c r="E7831" s="113">
        <f t="shared" si="122"/>
        <v>40300111</v>
      </c>
      <c r="F7831" s="113" t="s">
        <v>404</v>
      </c>
      <c r="G7831" s="113" t="s">
        <v>8242</v>
      </c>
      <c r="H7831" s="113" t="s">
        <v>8243</v>
      </c>
      <c r="I7831" s="113" t="s">
        <v>8262</v>
      </c>
      <c r="K7831" s="115"/>
      <c r="L7831" s="113"/>
    </row>
    <row r="7832" spans="1:12" x14ac:dyDescent="0.2">
      <c r="A7832" s="113" t="s">
        <v>10491</v>
      </c>
      <c r="D7832" s="113" t="s">
        <v>8263</v>
      </c>
      <c r="E7832" s="113">
        <f t="shared" si="122"/>
        <v>40300112</v>
      </c>
      <c r="F7832" s="113" t="s">
        <v>404</v>
      </c>
      <c r="G7832" s="113" t="s">
        <v>8242</v>
      </c>
      <c r="H7832" s="113" t="s">
        <v>8243</v>
      </c>
      <c r="I7832" s="113" t="s">
        <v>8264</v>
      </c>
      <c r="K7832" s="115"/>
      <c r="L7832" s="113"/>
    </row>
    <row r="7833" spans="1:12" x14ac:dyDescent="0.2">
      <c r="A7833" s="113" t="s">
        <v>10491</v>
      </c>
      <c r="D7833" s="113" t="s">
        <v>8265</v>
      </c>
      <c r="E7833" s="113">
        <f t="shared" si="122"/>
        <v>40300113</v>
      </c>
      <c r="F7833" s="113" t="s">
        <v>404</v>
      </c>
      <c r="G7833" s="113" t="s">
        <v>8242</v>
      </c>
      <c r="H7833" s="113" t="s">
        <v>8243</v>
      </c>
      <c r="I7833" s="113" t="s">
        <v>8266</v>
      </c>
    </row>
    <row r="7834" spans="1:12" x14ac:dyDescent="0.2">
      <c r="A7834" s="113" t="s">
        <v>10491</v>
      </c>
      <c r="D7834" s="113" t="s">
        <v>8267</v>
      </c>
      <c r="E7834" s="113">
        <f t="shared" si="122"/>
        <v>40300114</v>
      </c>
      <c r="F7834" s="113" t="s">
        <v>404</v>
      </c>
      <c r="G7834" s="113" t="s">
        <v>8242</v>
      </c>
      <c r="H7834" s="113" t="s">
        <v>8243</v>
      </c>
      <c r="I7834" s="113" t="s">
        <v>8268</v>
      </c>
    </row>
    <row r="7835" spans="1:12" x14ac:dyDescent="0.2">
      <c r="A7835" s="113" t="s">
        <v>10491</v>
      </c>
      <c r="D7835" s="113" t="s">
        <v>8269</v>
      </c>
      <c r="E7835" s="113">
        <f t="shared" si="122"/>
        <v>40300115</v>
      </c>
      <c r="F7835" s="113" t="s">
        <v>404</v>
      </c>
      <c r="G7835" s="113" t="s">
        <v>8242</v>
      </c>
      <c r="H7835" s="113" t="s">
        <v>8243</v>
      </c>
      <c r="I7835" s="113" t="s">
        <v>8270</v>
      </c>
      <c r="K7835" s="115"/>
      <c r="L7835" s="113"/>
    </row>
    <row r="7836" spans="1:12" x14ac:dyDescent="0.2">
      <c r="A7836" s="113" t="s">
        <v>10491</v>
      </c>
      <c r="D7836" s="113" t="s">
        <v>8271</v>
      </c>
      <c r="E7836" s="113">
        <f t="shared" si="122"/>
        <v>40300116</v>
      </c>
      <c r="F7836" s="113" t="s">
        <v>404</v>
      </c>
      <c r="G7836" s="113" t="s">
        <v>8242</v>
      </c>
      <c r="H7836" s="113" t="s">
        <v>8243</v>
      </c>
      <c r="I7836" s="113" t="s">
        <v>8272</v>
      </c>
    </row>
    <row r="7837" spans="1:12" x14ac:dyDescent="0.2">
      <c r="A7837" s="113" t="s">
        <v>10491</v>
      </c>
      <c r="D7837" s="113" t="s">
        <v>8273</v>
      </c>
      <c r="E7837" s="113">
        <f t="shared" si="122"/>
        <v>40300150</v>
      </c>
      <c r="F7837" s="113" t="s">
        <v>404</v>
      </c>
      <c r="G7837" s="113" t="s">
        <v>8242</v>
      </c>
      <c r="H7837" s="113" t="s">
        <v>8243</v>
      </c>
      <c r="I7837" s="113" t="s">
        <v>8250</v>
      </c>
    </row>
    <row r="7838" spans="1:12" x14ac:dyDescent="0.2">
      <c r="A7838" s="113" t="s">
        <v>10491</v>
      </c>
      <c r="D7838" s="113" t="s">
        <v>8274</v>
      </c>
      <c r="E7838" s="113">
        <f t="shared" si="122"/>
        <v>40300151</v>
      </c>
      <c r="F7838" s="113" t="s">
        <v>404</v>
      </c>
      <c r="G7838" s="113" t="s">
        <v>8242</v>
      </c>
      <c r="H7838" s="113" t="s">
        <v>8243</v>
      </c>
      <c r="I7838" s="113" t="s">
        <v>8252</v>
      </c>
    </row>
    <row r="7839" spans="1:12" x14ac:dyDescent="0.2">
      <c r="A7839" s="113" t="s">
        <v>10491</v>
      </c>
      <c r="D7839" s="113" t="s">
        <v>8275</v>
      </c>
      <c r="E7839" s="113">
        <f t="shared" si="122"/>
        <v>40300152</v>
      </c>
      <c r="F7839" s="113" t="s">
        <v>404</v>
      </c>
      <c r="G7839" s="113" t="s">
        <v>8242</v>
      </c>
      <c r="H7839" s="113" t="s">
        <v>8243</v>
      </c>
      <c r="I7839" s="113" t="s">
        <v>8254</v>
      </c>
    </row>
    <row r="7840" spans="1:12" x14ac:dyDescent="0.2">
      <c r="A7840" s="113" t="s">
        <v>10491</v>
      </c>
      <c r="D7840" s="113" t="s">
        <v>8276</v>
      </c>
      <c r="E7840" s="113">
        <f t="shared" si="122"/>
        <v>40300153</v>
      </c>
      <c r="F7840" s="113" t="s">
        <v>404</v>
      </c>
      <c r="G7840" s="113" t="s">
        <v>8242</v>
      </c>
      <c r="H7840" s="113" t="s">
        <v>8243</v>
      </c>
      <c r="I7840" s="113" t="s">
        <v>8256</v>
      </c>
    </row>
    <row r="7841" spans="1:12" x14ac:dyDescent="0.2">
      <c r="A7841" s="113" t="s">
        <v>10491</v>
      </c>
      <c r="D7841" s="113" t="s">
        <v>8277</v>
      </c>
      <c r="E7841" s="113">
        <f t="shared" si="122"/>
        <v>40300154</v>
      </c>
      <c r="F7841" s="113" t="s">
        <v>404</v>
      </c>
      <c r="G7841" s="113" t="s">
        <v>8242</v>
      </c>
      <c r="H7841" s="113" t="s">
        <v>8243</v>
      </c>
      <c r="I7841" s="113" t="s">
        <v>8258</v>
      </c>
    </row>
    <row r="7842" spans="1:12" x14ac:dyDescent="0.2">
      <c r="A7842" s="113" t="s">
        <v>10491</v>
      </c>
      <c r="D7842" s="113" t="s">
        <v>8278</v>
      </c>
      <c r="E7842" s="113">
        <f t="shared" si="122"/>
        <v>40300155</v>
      </c>
      <c r="F7842" s="113" t="s">
        <v>404</v>
      </c>
      <c r="G7842" s="113" t="s">
        <v>8242</v>
      </c>
      <c r="H7842" s="113" t="s">
        <v>8243</v>
      </c>
      <c r="I7842" s="113" t="s">
        <v>8260</v>
      </c>
    </row>
    <row r="7843" spans="1:12" x14ac:dyDescent="0.2">
      <c r="A7843" s="113" t="s">
        <v>10491</v>
      </c>
      <c r="D7843" s="113" t="s">
        <v>8279</v>
      </c>
      <c r="E7843" s="113">
        <f t="shared" si="122"/>
        <v>40300156</v>
      </c>
      <c r="F7843" s="113" t="s">
        <v>404</v>
      </c>
      <c r="G7843" s="113" t="s">
        <v>8242</v>
      </c>
      <c r="H7843" s="113" t="s">
        <v>8243</v>
      </c>
      <c r="I7843" s="113" t="s">
        <v>8262</v>
      </c>
      <c r="K7843" s="115"/>
      <c r="L7843" s="113"/>
    </row>
    <row r="7844" spans="1:12" x14ac:dyDescent="0.2">
      <c r="A7844" s="113" t="s">
        <v>10491</v>
      </c>
      <c r="D7844" s="113" t="s">
        <v>8280</v>
      </c>
      <c r="E7844" s="113">
        <f t="shared" si="122"/>
        <v>40300157</v>
      </c>
      <c r="F7844" s="113" t="s">
        <v>404</v>
      </c>
      <c r="G7844" s="113" t="s">
        <v>8242</v>
      </c>
      <c r="H7844" s="113" t="s">
        <v>8243</v>
      </c>
      <c r="I7844" s="113" t="s">
        <v>8264</v>
      </c>
      <c r="K7844" s="115"/>
      <c r="L7844" s="113"/>
    </row>
    <row r="7845" spans="1:12" x14ac:dyDescent="0.2">
      <c r="A7845" s="113" t="s">
        <v>10491</v>
      </c>
      <c r="D7845" s="113" t="s">
        <v>8281</v>
      </c>
      <c r="E7845" s="113">
        <f t="shared" si="122"/>
        <v>40300158</v>
      </c>
      <c r="F7845" s="113" t="s">
        <v>404</v>
      </c>
      <c r="G7845" s="113" t="s">
        <v>8242</v>
      </c>
      <c r="H7845" s="113" t="s">
        <v>8243</v>
      </c>
      <c r="I7845" s="113" t="s">
        <v>8266</v>
      </c>
    </row>
    <row r="7846" spans="1:12" x14ac:dyDescent="0.2">
      <c r="A7846" s="113" t="s">
        <v>10491</v>
      </c>
      <c r="D7846" s="113" t="s">
        <v>8282</v>
      </c>
      <c r="E7846" s="113">
        <f t="shared" si="122"/>
        <v>40300159</v>
      </c>
      <c r="F7846" s="113" t="s">
        <v>404</v>
      </c>
      <c r="G7846" s="113" t="s">
        <v>8242</v>
      </c>
      <c r="H7846" s="113" t="s">
        <v>8243</v>
      </c>
      <c r="I7846" s="113" t="s">
        <v>8268</v>
      </c>
    </row>
    <row r="7847" spans="1:12" x14ac:dyDescent="0.2">
      <c r="A7847" s="113" t="s">
        <v>10491</v>
      </c>
      <c r="D7847" s="113" t="s">
        <v>8283</v>
      </c>
      <c r="E7847" s="113">
        <f t="shared" si="122"/>
        <v>40300160</v>
      </c>
      <c r="F7847" s="113" t="s">
        <v>404</v>
      </c>
      <c r="G7847" s="113" t="s">
        <v>8242</v>
      </c>
      <c r="H7847" s="113" t="s">
        <v>8243</v>
      </c>
      <c r="I7847" s="113" t="s">
        <v>8270</v>
      </c>
      <c r="K7847" s="115"/>
      <c r="L7847" s="113"/>
    </row>
    <row r="7848" spans="1:12" x14ac:dyDescent="0.2">
      <c r="A7848" s="113" t="s">
        <v>10491</v>
      </c>
      <c r="D7848" s="113" t="s">
        <v>8284</v>
      </c>
      <c r="E7848" s="113">
        <f t="shared" si="122"/>
        <v>40300161</v>
      </c>
      <c r="F7848" s="113" t="s">
        <v>404</v>
      </c>
      <c r="G7848" s="113" t="s">
        <v>8242</v>
      </c>
      <c r="H7848" s="113" t="s">
        <v>8243</v>
      </c>
      <c r="I7848" s="113" t="s">
        <v>8272</v>
      </c>
    </row>
    <row r="7849" spans="1:12" x14ac:dyDescent="0.2">
      <c r="A7849" s="113" t="s">
        <v>10491</v>
      </c>
      <c r="D7849" s="113" t="s">
        <v>8285</v>
      </c>
      <c r="E7849" s="113">
        <f t="shared" si="122"/>
        <v>40300198</v>
      </c>
      <c r="F7849" s="113" t="s">
        <v>404</v>
      </c>
      <c r="G7849" s="113" t="s">
        <v>8242</v>
      </c>
      <c r="H7849" s="113" t="s">
        <v>8243</v>
      </c>
      <c r="I7849" s="113" t="s">
        <v>11744</v>
      </c>
    </row>
    <row r="7850" spans="1:12" x14ac:dyDescent="0.2">
      <c r="A7850" s="113" t="s">
        <v>10491</v>
      </c>
      <c r="D7850" s="113" t="s">
        <v>8286</v>
      </c>
      <c r="E7850" s="113">
        <f t="shared" si="122"/>
        <v>40300199</v>
      </c>
      <c r="F7850" s="113" t="s">
        <v>404</v>
      </c>
      <c r="G7850" s="113" t="s">
        <v>8242</v>
      </c>
      <c r="H7850" s="113" t="s">
        <v>8243</v>
      </c>
      <c r="I7850" s="113" t="s">
        <v>11744</v>
      </c>
    </row>
    <row r="7851" spans="1:12" x14ac:dyDescent="0.2">
      <c r="A7851" s="113" t="s">
        <v>10491</v>
      </c>
      <c r="D7851" s="113" t="s">
        <v>8287</v>
      </c>
      <c r="E7851" s="113">
        <f t="shared" si="122"/>
        <v>40300201</v>
      </c>
      <c r="F7851" s="113" t="s">
        <v>404</v>
      </c>
      <c r="G7851" s="113" t="s">
        <v>8242</v>
      </c>
      <c r="H7851" s="113" t="s">
        <v>8288</v>
      </c>
      <c r="I7851" s="113" t="s">
        <v>8244</v>
      </c>
    </row>
    <row r="7852" spans="1:12" x14ac:dyDescent="0.2">
      <c r="A7852" s="113" t="s">
        <v>10491</v>
      </c>
      <c r="D7852" s="113" t="s">
        <v>8289</v>
      </c>
      <c r="E7852" s="113">
        <f t="shared" si="122"/>
        <v>40300202</v>
      </c>
      <c r="F7852" s="113" t="s">
        <v>404</v>
      </c>
      <c r="G7852" s="113" t="s">
        <v>8242</v>
      </c>
      <c r="H7852" s="113" t="s">
        <v>8288</v>
      </c>
      <c r="I7852" s="113" t="s">
        <v>8290</v>
      </c>
    </row>
    <row r="7853" spans="1:12" x14ac:dyDescent="0.2">
      <c r="A7853" s="113" t="s">
        <v>10491</v>
      </c>
      <c r="D7853" s="113" t="s">
        <v>8291</v>
      </c>
      <c r="E7853" s="113">
        <f t="shared" si="122"/>
        <v>40300203</v>
      </c>
      <c r="F7853" s="113" t="s">
        <v>404</v>
      </c>
      <c r="G7853" s="113" t="s">
        <v>8242</v>
      </c>
      <c r="H7853" s="113" t="s">
        <v>8288</v>
      </c>
      <c r="I7853" s="113" t="s">
        <v>8246</v>
      </c>
    </row>
    <row r="7854" spans="1:12" x14ac:dyDescent="0.2">
      <c r="A7854" s="113" t="s">
        <v>10491</v>
      </c>
      <c r="D7854" s="113" t="s">
        <v>8292</v>
      </c>
      <c r="E7854" s="113">
        <f t="shared" si="122"/>
        <v>40300204</v>
      </c>
      <c r="F7854" s="113" t="s">
        <v>404</v>
      </c>
      <c r="G7854" s="113" t="s">
        <v>8242</v>
      </c>
      <c r="H7854" s="113" t="s">
        <v>8288</v>
      </c>
      <c r="I7854" s="113" t="s">
        <v>8246</v>
      </c>
    </row>
    <row r="7855" spans="1:12" x14ac:dyDescent="0.2">
      <c r="A7855" s="113" t="s">
        <v>10491</v>
      </c>
      <c r="D7855" s="113" t="s">
        <v>8293</v>
      </c>
      <c r="E7855" s="113">
        <f t="shared" si="122"/>
        <v>40300205</v>
      </c>
      <c r="F7855" s="113" t="s">
        <v>404</v>
      </c>
      <c r="G7855" s="113" t="s">
        <v>8242</v>
      </c>
      <c r="H7855" s="113" t="s">
        <v>8288</v>
      </c>
      <c r="I7855" s="113" t="s">
        <v>8250</v>
      </c>
    </row>
    <row r="7856" spans="1:12" x14ac:dyDescent="0.2">
      <c r="A7856" s="113" t="s">
        <v>10491</v>
      </c>
      <c r="D7856" s="113" t="s">
        <v>8294</v>
      </c>
      <c r="E7856" s="113">
        <f t="shared" si="122"/>
        <v>40300207</v>
      </c>
      <c r="F7856" s="113" t="s">
        <v>404</v>
      </c>
      <c r="G7856" s="113" t="s">
        <v>8242</v>
      </c>
      <c r="H7856" s="113" t="s">
        <v>8288</v>
      </c>
      <c r="I7856" s="113" t="s">
        <v>8254</v>
      </c>
    </row>
    <row r="7857" spans="1:12" x14ac:dyDescent="0.2">
      <c r="A7857" s="113" t="s">
        <v>10491</v>
      </c>
      <c r="D7857" s="113" t="s">
        <v>8295</v>
      </c>
      <c r="E7857" s="113">
        <f t="shared" si="122"/>
        <v>40300208</v>
      </c>
      <c r="F7857" s="113" t="s">
        <v>404</v>
      </c>
      <c r="G7857" s="113" t="s">
        <v>8242</v>
      </c>
      <c r="H7857" s="113" t="s">
        <v>8288</v>
      </c>
      <c r="I7857" s="113" t="s">
        <v>8256</v>
      </c>
    </row>
    <row r="7858" spans="1:12" x14ac:dyDescent="0.2">
      <c r="A7858" s="113" t="s">
        <v>10491</v>
      </c>
      <c r="D7858" s="113" t="s">
        <v>8296</v>
      </c>
      <c r="E7858" s="113">
        <f t="shared" si="122"/>
        <v>40300209</v>
      </c>
      <c r="F7858" s="113" t="s">
        <v>404</v>
      </c>
      <c r="G7858" s="113" t="s">
        <v>8242</v>
      </c>
      <c r="H7858" s="113" t="s">
        <v>8288</v>
      </c>
      <c r="I7858" s="113" t="s">
        <v>8258</v>
      </c>
    </row>
    <row r="7859" spans="1:12" x14ac:dyDescent="0.2">
      <c r="A7859" s="113" t="s">
        <v>10491</v>
      </c>
      <c r="D7859" s="113" t="s">
        <v>8297</v>
      </c>
      <c r="E7859" s="113">
        <f t="shared" si="122"/>
        <v>40300210</v>
      </c>
      <c r="F7859" s="113" t="s">
        <v>404</v>
      </c>
      <c r="G7859" s="113" t="s">
        <v>8242</v>
      </c>
      <c r="H7859" s="113" t="s">
        <v>8288</v>
      </c>
      <c r="I7859" s="113" t="s">
        <v>8260</v>
      </c>
    </row>
    <row r="7860" spans="1:12" x14ac:dyDescent="0.2">
      <c r="A7860" s="113" t="s">
        <v>10491</v>
      </c>
      <c r="D7860" s="113" t="s">
        <v>8298</v>
      </c>
      <c r="E7860" s="113">
        <f t="shared" si="122"/>
        <v>40300211</v>
      </c>
      <c r="F7860" s="113" t="s">
        <v>404</v>
      </c>
      <c r="G7860" s="113" t="s">
        <v>8242</v>
      </c>
      <c r="H7860" s="113" t="s">
        <v>8288</v>
      </c>
      <c r="I7860" s="113" t="s">
        <v>8262</v>
      </c>
      <c r="K7860" s="115"/>
      <c r="L7860" s="113"/>
    </row>
    <row r="7861" spans="1:12" x14ac:dyDescent="0.2">
      <c r="A7861" s="113" t="s">
        <v>10491</v>
      </c>
      <c r="D7861" s="113" t="s">
        <v>8299</v>
      </c>
      <c r="E7861" s="113">
        <f t="shared" si="122"/>
        <v>40300212</v>
      </c>
      <c r="F7861" s="113" t="s">
        <v>404</v>
      </c>
      <c r="G7861" s="113" t="s">
        <v>8242</v>
      </c>
      <c r="H7861" s="113" t="s">
        <v>8288</v>
      </c>
      <c r="I7861" s="113" t="s">
        <v>8264</v>
      </c>
      <c r="K7861" s="115"/>
      <c r="L7861" s="113"/>
    </row>
    <row r="7862" spans="1:12" x14ac:dyDescent="0.2">
      <c r="A7862" s="113" t="s">
        <v>10491</v>
      </c>
      <c r="D7862" s="113" t="s">
        <v>8300</v>
      </c>
      <c r="E7862" s="113">
        <f t="shared" si="122"/>
        <v>40300213</v>
      </c>
      <c r="F7862" s="113" t="s">
        <v>404</v>
      </c>
      <c r="G7862" s="113" t="s">
        <v>8242</v>
      </c>
      <c r="H7862" s="113" t="s">
        <v>8288</v>
      </c>
      <c r="I7862" s="113" t="s">
        <v>8266</v>
      </c>
    </row>
    <row r="7863" spans="1:12" x14ac:dyDescent="0.2">
      <c r="A7863" s="113" t="s">
        <v>10491</v>
      </c>
      <c r="D7863" s="113" t="s">
        <v>8301</v>
      </c>
      <c r="E7863" s="113">
        <f t="shared" si="122"/>
        <v>40300214</v>
      </c>
      <c r="F7863" s="113" t="s">
        <v>404</v>
      </c>
      <c r="G7863" s="113" t="s">
        <v>8242</v>
      </c>
      <c r="H7863" s="113" t="s">
        <v>8288</v>
      </c>
      <c r="I7863" s="113" t="s">
        <v>8268</v>
      </c>
    </row>
    <row r="7864" spans="1:12" x14ac:dyDescent="0.2">
      <c r="A7864" s="113" t="s">
        <v>10491</v>
      </c>
      <c r="D7864" s="113" t="s">
        <v>5522</v>
      </c>
      <c r="E7864" s="113">
        <f t="shared" si="122"/>
        <v>40300215</v>
      </c>
      <c r="F7864" s="113" t="s">
        <v>404</v>
      </c>
      <c r="G7864" s="113" t="s">
        <v>8242</v>
      </c>
      <c r="H7864" s="113" t="s">
        <v>8288</v>
      </c>
      <c r="I7864" s="113" t="s">
        <v>8270</v>
      </c>
      <c r="K7864" s="115"/>
      <c r="L7864" s="113"/>
    </row>
    <row r="7865" spans="1:12" x14ac:dyDescent="0.2">
      <c r="A7865" s="113" t="s">
        <v>10491</v>
      </c>
      <c r="D7865" s="113" t="s">
        <v>5523</v>
      </c>
      <c r="E7865" s="113">
        <f t="shared" si="122"/>
        <v>40300216</v>
      </c>
      <c r="F7865" s="113" t="s">
        <v>404</v>
      </c>
      <c r="G7865" s="113" t="s">
        <v>8242</v>
      </c>
      <c r="H7865" s="113" t="s">
        <v>8288</v>
      </c>
      <c r="I7865" s="113" t="s">
        <v>8272</v>
      </c>
    </row>
    <row r="7866" spans="1:12" x14ac:dyDescent="0.2">
      <c r="A7866" s="113" t="s">
        <v>10491</v>
      </c>
      <c r="D7866" s="113" t="s">
        <v>5524</v>
      </c>
      <c r="E7866" s="113">
        <f t="shared" si="122"/>
        <v>40300299</v>
      </c>
      <c r="F7866" s="113" t="s">
        <v>404</v>
      </c>
      <c r="G7866" s="113" t="s">
        <v>8242</v>
      </c>
      <c r="H7866" s="113" t="s">
        <v>8288</v>
      </c>
      <c r="I7866" s="113" t="s">
        <v>5525</v>
      </c>
    </row>
    <row r="7867" spans="1:12" x14ac:dyDescent="0.2">
      <c r="A7867" s="113" t="s">
        <v>10491</v>
      </c>
      <c r="D7867" s="113" t="s">
        <v>5526</v>
      </c>
      <c r="E7867" s="113">
        <f t="shared" si="122"/>
        <v>40300302</v>
      </c>
      <c r="F7867" s="113" t="s">
        <v>404</v>
      </c>
      <c r="G7867" s="113" t="s">
        <v>8242</v>
      </c>
      <c r="H7867" s="113" t="s">
        <v>8288</v>
      </c>
      <c r="I7867" s="113" t="s">
        <v>8244</v>
      </c>
    </row>
    <row r="7868" spans="1:12" x14ac:dyDescent="0.2">
      <c r="A7868" s="113" t="s">
        <v>10491</v>
      </c>
      <c r="D7868" s="113" t="s">
        <v>5527</v>
      </c>
      <c r="E7868" s="113">
        <f t="shared" si="122"/>
        <v>40301001</v>
      </c>
      <c r="F7868" s="113" t="s">
        <v>404</v>
      </c>
      <c r="G7868" s="113" t="s">
        <v>8242</v>
      </c>
      <c r="H7868" s="113" t="s">
        <v>5528</v>
      </c>
      <c r="I7868" s="113" t="s">
        <v>5529</v>
      </c>
    </row>
    <row r="7869" spans="1:12" x14ac:dyDescent="0.2">
      <c r="A7869" s="113" t="s">
        <v>10491</v>
      </c>
      <c r="D7869" s="113" t="s">
        <v>5530</v>
      </c>
      <c r="E7869" s="113">
        <f t="shared" si="122"/>
        <v>40301002</v>
      </c>
      <c r="F7869" s="113" t="s">
        <v>404</v>
      </c>
      <c r="G7869" s="113" t="s">
        <v>8242</v>
      </c>
      <c r="H7869" s="113" t="s">
        <v>5528</v>
      </c>
      <c r="I7869" s="113" t="s">
        <v>5531</v>
      </c>
    </row>
    <row r="7870" spans="1:12" x14ac:dyDescent="0.2">
      <c r="A7870" s="113" t="s">
        <v>10491</v>
      </c>
      <c r="D7870" s="113" t="s">
        <v>5532</v>
      </c>
      <c r="E7870" s="113">
        <f t="shared" si="122"/>
        <v>40301003</v>
      </c>
      <c r="F7870" s="113" t="s">
        <v>404</v>
      </c>
      <c r="G7870" s="113" t="s">
        <v>8242</v>
      </c>
      <c r="H7870" s="113" t="s">
        <v>5528</v>
      </c>
      <c r="I7870" s="113" t="s">
        <v>5533</v>
      </c>
    </row>
    <row r="7871" spans="1:12" x14ac:dyDescent="0.2">
      <c r="A7871" s="113" t="s">
        <v>10491</v>
      </c>
      <c r="D7871" s="113" t="s">
        <v>5534</v>
      </c>
      <c r="E7871" s="113">
        <f t="shared" si="122"/>
        <v>40301004</v>
      </c>
      <c r="F7871" s="113" t="s">
        <v>404</v>
      </c>
      <c r="G7871" s="113" t="s">
        <v>8242</v>
      </c>
      <c r="H7871" s="113" t="s">
        <v>5528</v>
      </c>
      <c r="I7871" s="113" t="s">
        <v>5535</v>
      </c>
    </row>
    <row r="7872" spans="1:12" x14ac:dyDescent="0.2">
      <c r="A7872" s="113" t="s">
        <v>10491</v>
      </c>
      <c r="D7872" s="113" t="s">
        <v>5536</v>
      </c>
      <c r="E7872" s="113">
        <f t="shared" si="122"/>
        <v>40301005</v>
      </c>
      <c r="F7872" s="113" t="s">
        <v>404</v>
      </c>
      <c r="G7872" s="113" t="s">
        <v>8242</v>
      </c>
      <c r="H7872" s="113" t="s">
        <v>5528</v>
      </c>
      <c r="I7872" s="113" t="s">
        <v>5537</v>
      </c>
    </row>
    <row r="7873" spans="1:12" x14ac:dyDescent="0.2">
      <c r="A7873" s="113" t="s">
        <v>10491</v>
      </c>
      <c r="D7873" s="113" t="s">
        <v>5538</v>
      </c>
      <c r="E7873" s="113">
        <f t="shared" si="122"/>
        <v>40301006</v>
      </c>
      <c r="F7873" s="113" t="s">
        <v>404</v>
      </c>
      <c r="G7873" s="113" t="s">
        <v>8242</v>
      </c>
      <c r="H7873" s="113" t="s">
        <v>5528</v>
      </c>
      <c r="I7873" s="113" t="s">
        <v>5539</v>
      </c>
    </row>
    <row r="7874" spans="1:12" x14ac:dyDescent="0.2">
      <c r="A7874" s="113" t="s">
        <v>10491</v>
      </c>
      <c r="D7874" s="113" t="s">
        <v>5540</v>
      </c>
      <c r="E7874" s="113">
        <f t="shared" ref="E7874:E7937" si="123">VALUE(D7874)</f>
        <v>40301007</v>
      </c>
      <c r="F7874" s="113" t="s">
        <v>404</v>
      </c>
      <c r="G7874" s="113" t="s">
        <v>8242</v>
      </c>
      <c r="H7874" s="113" t="s">
        <v>5528</v>
      </c>
      <c r="I7874" s="113" t="s">
        <v>5541</v>
      </c>
    </row>
    <row r="7875" spans="1:12" x14ac:dyDescent="0.2">
      <c r="A7875" s="113" t="s">
        <v>10491</v>
      </c>
      <c r="D7875" s="113" t="s">
        <v>5542</v>
      </c>
      <c r="E7875" s="113">
        <f t="shared" si="123"/>
        <v>40301008</v>
      </c>
      <c r="F7875" s="113" t="s">
        <v>404</v>
      </c>
      <c r="G7875" s="113" t="s">
        <v>8242</v>
      </c>
      <c r="H7875" s="113" t="s">
        <v>5528</v>
      </c>
      <c r="I7875" s="113" t="s">
        <v>5543</v>
      </c>
    </row>
    <row r="7876" spans="1:12" x14ac:dyDescent="0.2">
      <c r="A7876" s="113" t="s">
        <v>10491</v>
      </c>
      <c r="D7876" s="113" t="s">
        <v>5544</v>
      </c>
      <c r="E7876" s="113">
        <f t="shared" si="123"/>
        <v>40301009</v>
      </c>
      <c r="F7876" s="113" t="s">
        <v>404</v>
      </c>
      <c r="G7876" s="113" t="s">
        <v>8242</v>
      </c>
      <c r="H7876" s="113" t="s">
        <v>5528</v>
      </c>
      <c r="I7876" s="113" t="s">
        <v>5545</v>
      </c>
    </row>
    <row r="7877" spans="1:12" x14ac:dyDescent="0.2">
      <c r="A7877" s="113" t="s">
        <v>10491</v>
      </c>
      <c r="D7877" s="113" t="s">
        <v>5546</v>
      </c>
      <c r="E7877" s="113">
        <f t="shared" si="123"/>
        <v>40301010</v>
      </c>
      <c r="F7877" s="113" t="s">
        <v>404</v>
      </c>
      <c r="G7877" s="113" t="s">
        <v>8242</v>
      </c>
      <c r="H7877" s="113" t="s">
        <v>5528</v>
      </c>
      <c r="I7877" s="113" t="s">
        <v>5547</v>
      </c>
    </row>
    <row r="7878" spans="1:12" x14ac:dyDescent="0.2">
      <c r="A7878" s="113" t="s">
        <v>10491</v>
      </c>
      <c r="D7878" s="113" t="s">
        <v>5548</v>
      </c>
      <c r="E7878" s="113">
        <f t="shared" si="123"/>
        <v>40301011</v>
      </c>
      <c r="F7878" s="113" t="s">
        <v>404</v>
      </c>
      <c r="G7878" s="113" t="s">
        <v>8242</v>
      </c>
      <c r="H7878" s="113" t="s">
        <v>5528</v>
      </c>
      <c r="I7878" s="113" t="s">
        <v>5549</v>
      </c>
    </row>
    <row r="7879" spans="1:12" x14ac:dyDescent="0.2">
      <c r="A7879" s="113" t="s">
        <v>10491</v>
      </c>
      <c r="D7879" s="113" t="s">
        <v>5550</v>
      </c>
      <c r="E7879" s="113">
        <f t="shared" si="123"/>
        <v>40301012</v>
      </c>
      <c r="F7879" s="113" t="s">
        <v>404</v>
      </c>
      <c r="G7879" s="113" t="s">
        <v>8242</v>
      </c>
      <c r="H7879" s="113" t="s">
        <v>5528</v>
      </c>
      <c r="I7879" s="113" t="s">
        <v>5551</v>
      </c>
    </row>
    <row r="7880" spans="1:12" x14ac:dyDescent="0.2">
      <c r="A7880" s="113" t="s">
        <v>10491</v>
      </c>
      <c r="D7880" s="113" t="s">
        <v>5552</v>
      </c>
      <c r="E7880" s="113">
        <f t="shared" si="123"/>
        <v>40301013</v>
      </c>
      <c r="F7880" s="113" t="s">
        <v>404</v>
      </c>
      <c r="G7880" s="113" t="s">
        <v>8242</v>
      </c>
      <c r="H7880" s="113" t="s">
        <v>5528</v>
      </c>
      <c r="I7880" s="113" t="s">
        <v>5553</v>
      </c>
      <c r="K7880" s="115"/>
      <c r="L7880" s="113"/>
    </row>
    <row r="7881" spans="1:12" x14ac:dyDescent="0.2">
      <c r="A7881" s="113" t="s">
        <v>10491</v>
      </c>
      <c r="D7881" s="113" t="s">
        <v>5554</v>
      </c>
      <c r="E7881" s="113">
        <f t="shared" si="123"/>
        <v>40301014</v>
      </c>
      <c r="F7881" s="113" t="s">
        <v>404</v>
      </c>
      <c r="G7881" s="113" t="s">
        <v>8242</v>
      </c>
      <c r="H7881" s="113" t="s">
        <v>5528</v>
      </c>
      <c r="I7881" s="113" t="s">
        <v>5555</v>
      </c>
      <c r="K7881" s="115"/>
      <c r="L7881" s="113"/>
    </row>
    <row r="7882" spans="1:12" x14ac:dyDescent="0.2">
      <c r="A7882" s="113" t="s">
        <v>10491</v>
      </c>
      <c r="D7882" s="113" t="s">
        <v>5556</v>
      </c>
      <c r="E7882" s="113">
        <f t="shared" si="123"/>
        <v>40301015</v>
      </c>
      <c r="F7882" s="113" t="s">
        <v>404</v>
      </c>
      <c r="G7882" s="113" t="s">
        <v>8242</v>
      </c>
      <c r="H7882" s="113" t="s">
        <v>5528</v>
      </c>
      <c r="I7882" s="113" t="s">
        <v>5557</v>
      </c>
      <c r="K7882" s="115"/>
      <c r="L7882" s="113"/>
    </row>
    <row r="7883" spans="1:12" x14ac:dyDescent="0.2">
      <c r="A7883" s="113" t="s">
        <v>10491</v>
      </c>
      <c r="D7883" s="113" t="s">
        <v>5558</v>
      </c>
      <c r="E7883" s="113">
        <f t="shared" si="123"/>
        <v>40301016</v>
      </c>
      <c r="F7883" s="113" t="s">
        <v>404</v>
      </c>
      <c r="G7883" s="113" t="s">
        <v>8242</v>
      </c>
      <c r="H7883" s="113" t="s">
        <v>5528</v>
      </c>
      <c r="I7883" s="113" t="s">
        <v>5559</v>
      </c>
    </row>
    <row r="7884" spans="1:12" x14ac:dyDescent="0.2">
      <c r="A7884" s="113" t="s">
        <v>10491</v>
      </c>
      <c r="D7884" s="113" t="s">
        <v>5560</v>
      </c>
      <c r="E7884" s="113">
        <f t="shared" si="123"/>
        <v>40301017</v>
      </c>
      <c r="F7884" s="113" t="s">
        <v>404</v>
      </c>
      <c r="G7884" s="113" t="s">
        <v>8242</v>
      </c>
      <c r="H7884" s="113" t="s">
        <v>5528</v>
      </c>
      <c r="I7884" s="113" t="s">
        <v>5561</v>
      </c>
    </row>
    <row r="7885" spans="1:12" x14ac:dyDescent="0.2">
      <c r="A7885" s="113" t="s">
        <v>10491</v>
      </c>
      <c r="D7885" s="113" t="s">
        <v>5562</v>
      </c>
      <c r="E7885" s="113">
        <f t="shared" si="123"/>
        <v>40301018</v>
      </c>
      <c r="F7885" s="113" t="s">
        <v>404</v>
      </c>
      <c r="G7885" s="113" t="s">
        <v>8242</v>
      </c>
      <c r="H7885" s="113" t="s">
        <v>5528</v>
      </c>
      <c r="I7885" s="113" t="s">
        <v>5563</v>
      </c>
    </row>
    <row r="7886" spans="1:12" x14ac:dyDescent="0.2">
      <c r="A7886" s="113" t="s">
        <v>10491</v>
      </c>
      <c r="D7886" s="113" t="s">
        <v>5564</v>
      </c>
      <c r="E7886" s="113">
        <f t="shared" si="123"/>
        <v>40301019</v>
      </c>
      <c r="F7886" s="113" t="s">
        <v>404</v>
      </c>
      <c r="G7886" s="113" t="s">
        <v>8242</v>
      </c>
      <c r="H7886" s="113" t="s">
        <v>5528</v>
      </c>
      <c r="I7886" s="113" t="s">
        <v>5565</v>
      </c>
    </row>
    <row r="7887" spans="1:12" x14ac:dyDescent="0.2">
      <c r="A7887" s="113" t="s">
        <v>10491</v>
      </c>
      <c r="D7887" s="113" t="s">
        <v>5566</v>
      </c>
      <c r="E7887" s="113">
        <f t="shared" si="123"/>
        <v>40301020</v>
      </c>
      <c r="F7887" s="113" t="s">
        <v>404</v>
      </c>
      <c r="G7887" s="113" t="s">
        <v>8242</v>
      </c>
      <c r="H7887" s="113" t="s">
        <v>5528</v>
      </c>
      <c r="I7887" s="113" t="s">
        <v>5567</v>
      </c>
    </row>
    <row r="7888" spans="1:12" x14ac:dyDescent="0.2">
      <c r="A7888" s="113" t="s">
        <v>10491</v>
      </c>
      <c r="D7888" s="113" t="s">
        <v>5568</v>
      </c>
      <c r="E7888" s="113">
        <f t="shared" si="123"/>
        <v>40301021</v>
      </c>
      <c r="F7888" s="113" t="s">
        <v>404</v>
      </c>
      <c r="G7888" s="113" t="s">
        <v>8242</v>
      </c>
      <c r="H7888" s="113" t="s">
        <v>5528</v>
      </c>
      <c r="I7888" s="113" t="s">
        <v>8392</v>
      </c>
    </row>
    <row r="7889" spans="1:12" x14ac:dyDescent="0.2">
      <c r="A7889" s="113" t="s">
        <v>10491</v>
      </c>
      <c r="D7889" s="113" t="s">
        <v>8393</v>
      </c>
      <c r="E7889" s="113">
        <f t="shared" si="123"/>
        <v>40301022</v>
      </c>
      <c r="F7889" s="113" t="s">
        <v>404</v>
      </c>
      <c r="G7889" s="113" t="s">
        <v>8242</v>
      </c>
      <c r="H7889" s="113" t="s">
        <v>5528</v>
      </c>
      <c r="I7889" s="113" t="s">
        <v>8394</v>
      </c>
      <c r="K7889" s="115"/>
      <c r="L7889" s="113"/>
    </row>
    <row r="7890" spans="1:12" x14ac:dyDescent="0.2">
      <c r="A7890" s="113" t="s">
        <v>10491</v>
      </c>
      <c r="D7890" s="113" t="s">
        <v>8395</v>
      </c>
      <c r="E7890" s="113">
        <f t="shared" si="123"/>
        <v>40301023</v>
      </c>
      <c r="F7890" s="113" t="s">
        <v>404</v>
      </c>
      <c r="G7890" s="113" t="s">
        <v>8242</v>
      </c>
      <c r="H7890" s="113" t="s">
        <v>5528</v>
      </c>
      <c r="I7890" s="113" t="s">
        <v>8396</v>
      </c>
      <c r="K7890" s="115"/>
      <c r="L7890" s="113"/>
    </row>
    <row r="7891" spans="1:12" x14ac:dyDescent="0.2">
      <c r="A7891" s="113" t="s">
        <v>10491</v>
      </c>
      <c r="D7891" s="113" t="s">
        <v>8397</v>
      </c>
      <c r="E7891" s="113">
        <f t="shared" si="123"/>
        <v>40301024</v>
      </c>
      <c r="F7891" s="113" t="s">
        <v>404</v>
      </c>
      <c r="G7891" s="113" t="s">
        <v>8242</v>
      </c>
      <c r="H7891" s="113" t="s">
        <v>5528</v>
      </c>
      <c r="I7891" s="113" t="s">
        <v>8398</v>
      </c>
      <c r="K7891" s="115"/>
      <c r="L7891" s="113"/>
    </row>
    <row r="7892" spans="1:12" x14ac:dyDescent="0.2">
      <c r="A7892" s="113" t="s">
        <v>10491</v>
      </c>
      <c r="D7892" s="113" t="s">
        <v>8399</v>
      </c>
      <c r="E7892" s="113">
        <f t="shared" si="123"/>
        <v>40301025</v>
      </c>
      <c r="F7892" s="113" t="s">
        <v>404</v>
      </c>
      <c r="G7892" s="113" t="s">
        <v>8242</v>
      </c>
      <c r="H7892" s="113" t="s">
        <v>5528</v>
      </c>
      <c r="I7892" s="113" t="s">
        <v>8400</v>
      </c>
      <c r="K7892" s="115"/>
      <c r="L7892" s="113"/>
    </row>
    <row r="7893" spans="1:12" x14ac:dyDescent="0.2">
      <c r="A7893" s="113" t="s">
        <v>10491</v>
      </c>
      <c r="D7893" s="113" t="s">
        <v>8401</v>
      </c>
      <c r="E7893" s="113">
        <f t="shared" si="123"/>
        <v>40301026</v>
      </c>
      <c r="F7893" s="113" t="s">
        <v>404</v>
      </c>
      <c r="G7893" s="113" t="s">
        <v>8242</v>
      </c>
      <c r="H7893" s="113" t="s">
        <v>5528</v>
      </c>
      <c r="I7893" s="113" t="s">
        <v>5570</v>
      </c>
      <c r="K7893" s="115"/>
      <c r="L7893" s="113"/>
    </row>
    <row r="7894" spans="1:12" x14ac:dyDescent="0.2">
      <c r="A7894" s="113" t="s">
        <v>10491</v>
      </c>
      <c r="D7894" s="113" t="s">
        <v>5571</v>
      </c>
      <c r="E7894" s="113">
        <f t="shared" si="123"/>
        <v>40301027</v>
      </c>
      <c r="F7894" s="113" t="s">
        <v>404</v>
      </c>
      <c r="G7894" s="113" t="s">
        <v>8242</v>
      </c>
      <c r="H7894" s="113" t="s">
        <v>5528</v>
      </c>
      <c r="I7894" s="113" t="s">
        <v>5572</v>
      </c>
      <c r="K7894" s="115"/>
      <c r="L7894" s="113"/>
    </row>
    <row r="7895" spans="1:12" x14ac:dyDescent="0.2">
      <c r="A7895" s="113" t="s">
        <v>10491</v>
      </c>
      <c r="D7895" s="113" t="s">
        <v>5573</v>
      </c>
      <c r="E7895" s="113">
        <f t="shared" si="123"/>
        <v>40301028</v>
      </c>
      <c r="F7895" s="113" t="s">
        <v>404</v>
      </c>
      <c r="G7895" s="113" t="s">
        <v>8242</v>
      </c>
      <c r="H7895" s="113" t="s">
        <v>5528</v>
      </c>
      <c r="I7895" s="113" t="s">
        <v>5574</v>
      </c>
      <c r="K7895" s="115"/>
      <c r="L7895" s="113"/>
    </row>
    <row r="7896" spans="1:12" x14ac:dyDescent="0.2">
      <c r="A7896" s="113" t="s">
        <v>10491</v>
      </c>
      <c r="D7896" s="113" t="s">
        <v>5575</v>
      </c>
      <c r="E7896" s="113">
        <f t="shared" si="123"/>
        <v>40301029</v>
      </c>
      <c r="F7896" s="113" t="s">
        <v>404</v>
      </c>
      <c r="G7896" s="113" t="s">
        <v>8242</v>
      </c>
      <c r="H7896" s="113" t="s">
        <v>5528</v>
      </c>
      <c r="I7896" s="113" t="s">
        <v>5576</v>
      </c>
      <c r="K7896" s="115"/>
      <c r="L7896" s="113"/>
    </row>
    <row r="7897" spans="1:12" x14ac:dyDescent="0.2">
      <c r="A7897" s="113" t="s">
        <v>10491</v>
      </c>
      <c r="D7897" s="113" t="s">
        <v>5577</v>
      </c>
      <c r="E7897" s="113">
        <f t="shared" si="123"/>
        <v>40301065</v>
      </c>
      <c r="F7897" s="113" t="s">
        <v>404</v>
      </c>
      <c r="G7897" s="113" t="s">
        <v>8242</v>
      </c>
      <c r="H7897" s="113" t="s">
        <v>5528</v>
      </c>
      <c r="I7897" s="113" t="s">
        <v>5578</v>
      </c>
      <c r="K7897" s="115"/>
      <c r="L7897" s="113"/>
    </row>
    <row r="7898" spans="1:12" x14ac:dyDescent="0.2">
      <c r="A7898" s="113" t="s">
        <v>10491</v>
      </c>
      <c r="D7898" s="113" t="s">
        <v>5579</v>
      </c>
      <c r="E7898" s="113">
        <f t="shared" si="123"/>
        <v>40301066</v>
      </c>
      <c r="F7898" s="113" t="s">
        <v>404</v>
      </c>
      <c r="G7898" s="113" t="s">
        <v>8242</v>
      </c>
      <c r="H7898" s="113" t="s">
        <v>5528</v>
      </c>
      <c r="I7898" s="113" t="s">
        <v>5580</v>
      </c>
      <c r="K7898" s="115"/>
      <c r="L7898" s="113"/>
    </row>
    <row r="7899" spans="1:12" x14ac:dyDescent="0.2">
      <c r="A7899" s="113" t="s">
        <v>10491</v>
      </c>
      <c r="D7899" s="113" t="s">
        <v>5581</v>
      </c>
      <c r="E7899" s="113">
        <f t="shared" si="123"/>
        <v>40301067</v>
      </c>
      <c r="F7899" s="113" t="s">
        <v>404</v>
      </c>
      <c r="G7899" s="113" t="s">
        <v>8242</v>
      </c>
      <c r="H7899" s="113" t="s">
        <v>5528</v>
      </c>
      <c r="I7899" s="113" t="s">
        <v>5582</v>
      </c>
      <c r="K7899" s="115"/>
      <c r="L7899" s="113"/>
    </row>
    <row r="7900" spans="1:12" x14ac:dyDescent="0.2">
      <c r="A7900" s="113" t="s">
        <v>10491</v>
      </c>
      <c r="D7900" s="113" t="s">
        <v>5583</v>
      </c>
      <c r="E7900" s="113">
        <f t="shared" si="123"/>
        <v>40301068</v>
      </c>
      <c r="F7900" s="113" t="s">
        <v>404</v>
      </c>
      <c r="G7900" s="113" t="s">
        <v>8242</v>
      </c>
      <c r="H7900" s="113" t="s">
        <v>5528</v>
      </c>
      <c r="I7900" s="113" t="s">
        <v>5584</v>
      </c>
      <c r="K7900" s="115"/>
      <c r="L7900" s="113"/>
    </row>
    <row r="7901" spans="1:12" x14ac:dyDescent="0.2">
      <c r="A7901" s="113" t="s">
        <v>10491</v>
      </c>
      <c r="D7901" s="113" t="s">
        <v>5585</v>
      </c>
      <c r="E7901" s="113">
        <f t="shared" si="123"/>
        <v>40301069</v>
      </c>
      <c r="F7901" s="113" t="s">
        <v>404</v>
      </c>
      <c r="G7901" s="113" t="s">
        <v>8242</v>
      </c>
      <c r="H7901" s="113" t="s">
        <v>5528</v>
      </c>
      <c r="I7901" s="113" t="s">
        <v>5586</v>
      </c>
      <c r="K7901" s="115"/>
      <c r="L7901" s="113"/>
    </row>
    <row r="7902" spans="1:12" x14ac:dyDescent="0.2">
      <c r="A7902" s="113" t="s">
        <v>10491</v>
      </c>
      <c r="D7902" s="113" t="s">
        <v>5587</v>
      </c>
      <c r="E7902" s="113">
        <f t="shared" si="123"/>
        <v>40301075</v>
      </c>
      <c r="F7902" s="113" t="s">
        <v>404</v>
      </c>
      <c r="G7902" s="113" t="s">
        <v>8242</v>
      </c>
      <c r="H7902" s="113" t="s">
        <v>5528</v>
      </c>
      <c r="I7902" s="113" t="s">
        <v>5588</v>
      </c>
      <c r="K7902" s="115"/>
      <c r="L7902" s="113"/>
    </row>
    <row r="7903" spans="1:12" x14ac:dyDescent="0.2">
      <c r="A7903" s="113" t="s">
        <v>10491</v>
      </c>
      <c r="D7903" s="113" t="s">
        <v>2889</v>
      </c>
      <c r="E7903" s="113">
        <f t="shared" si="123"/>
        <v>40301076</v>
      </c>
      <c r="F7903" s="113" t="s">
        <v>404</v>
      </c>
      <c r="G7903" s="113" t="s">
        <v>8242</v>
      </c>
      <c r="H7903" s="113" t="s">
        <v>5528</v>
      </c>
      <c r="I7903" s="113" t="s">
        <v>2890</v>
      </c>
      <c r="K7903" s="115"/>
      <c r="L7903" s="113"/>
    </row>
    <row r="7904" spans="1:12" x14ac:dyDescent="0.2">
      <c r="A7904" s="113" t="s">
        <v>10491</v>
      </c>
      <c r="D7904" s="113" t="s">
        <v>2891</v>
      </c>
      <c r="E7904" s="113">
        <f t="shared" si="123"/>
        <v>40301077</v>
      </c>
      <c r="F7904" s="113" t="s">
        <v>404</v>
      </c>
      <c r="G7904" s="113" t="s">
        <v>8242</v>
      </c>
      <c r="H7904" s="113" t="s">
        <v>5528</v>
      </c>
      <c r="I7904" s="113" t="s">
        <v>2892</v>
      </c>
      <c r="K7904" s="115"/>
      <c r="L7904" s="113"/>
    </row>
    <row r="7905" spans="1:12" x14ac:dyDescent="0.2">
      <c r="A7905" s="113" t="s">
        <v>10491</v>
      </c>
      <c r="D7905" s="113" t="s">
        <v>2893</v>
      </c>
      <c r="E7905" s="113">
        <f t="shared" si="123"/>
        <v>40301078</v>
      </c>
      <c r="F7905" s="113" t="s">
        <v>404</v>
      </c>
      <c r="G7905" s="113" t="s">
        <v>8242</v>
      </c>
      <c r="H7905" s="113" t="s">
        <v>5528</v>
      </c>
      <c r="I7905" s="113" t="s">
        <v>2894</v>
      </c>
      <c r="K7905" s="115"/>
      <c r="L7905" s="113"/>
    </row>
    <row r="7906" spans="1:12" x14ac:dyDescent="0.2">
      <c r="A7906" s="113" t="s">
        <v>10491</v>
      </c>
      <c r="D7906" s="113" t="s">
        <v>2895</v>
      </c>
      <c r="E7906" s="113">
        <f t="shared" si="123"/>
        <v>40301079</v>
      </c>
      <c r="F7906" s="113" t="s">
        <v>404</v>
      </c>
      <c r="G7906" s="113" t="s">
        <v>8242</v>
      </c>
      <c r="H7906" s="113" t="s">
        <v>5528</v>
      </c>
      <c r="I7906" s="113" t="s">
        <v>177</v>
      </c>
      <c r="K7906" s="115"/>
      <c r="L7906" s="113"/>
    </row>
    <row r="7907" spans="1:12" x14ac:dyDescent="0.2">
      <c r="A7907" s="113" t="s">
        <v>10491</v>
      </c>
      <c r="D7907" s="113" t="s">
        <v>178</v>
      </c>
      <c r="E7907" s="113">
        <f t="shared" si="123"/>
        <v>40301097</v>
      </c>
      <c r="F7907" s="113" t="s">
        <v>404</v>
      </c>
      <c r="G7907" s="113" t="s">
        <v>8242</v>
      </c>
      <c r="H7907" s="113" t="s">
        <v>5528</v>
      </c>
      <c r="I7907" s="113" t="s">
        <v>179</v>
      </c>
    </row>
    <row r="7908" spans="1:12" x14ac:dyDescent="0.2">
      <c r="A7908" s="113" t="s">
        <v>10491</v>
      </c>
      <c r="D7908" s="113" t="s">
        <v>180</v>
      </c>
      <c r="E7908" s="113">
        <f t="shared" si="123"/>
        <v>40301098</v>
      </c>
      <c r="F7908" s="113" t="s">
        <v>404</v>
      </c>
      <c r="G7908" s="113" t="s">
        <v>8242</v>
      </c>
      <c r="H7908" s="113" t="s">
        <v>5528</v>
      </c>
      <c r="I7908" s="113" t="s">
        <v>181</v>
      </c>
    </row>
    <row r="7909" spans="1:12" x14ac:dyDescent="0.2">
      <c r="A7909" s="113" t="s">
        <v>10491</v>
      </c>
      <c r="D7909" s="113" t="s">
        <v>182</v>
      </c>
      <c r="E7909" s="113">
        <f t="shared" si="123"/>
        <v>40301099</v>
      </c>
      <c r="F7909" s="113" t="s">
        <v>404</v>
      </c>
      <c r="G7909" s="113" t="s">
        <v>8242</v>
      </c>
      <c r="H7909" s="113" t="s">
        <v>5528</v>
      </c>
      <c r="I7909" s="113" t="s">
        <v>183</v>
      </c>
    </row>
    <row r="7910" spans="1:12" x14ac:dyDescent="0.2">
      <c r="A7910" s="113" t="s">
        <v>10491</v>
      </c>
      <c r="D7910" s="113" t="s">
        <v>184</v>
      </c>
      <c r="E7910" s="113">
        <f t="shared" si="123"/>
        <v>40301101</v>
      </c>
      <c r="F7910" s="113" t="s">
        <v>404</v>
      </c>
      <c r="G7910" s="113" t="s">
        <v>8242</v>
      </c>
      <c r="H7910" s="113" t="s">
        <v>185</v>
      </c>
      <c r="I7910" s="113" t="s">
        <v>186</v>
      </c>
    </row>
    <row r="7911" spans="1:12" x14ac:dyDescent="0.2">
      <c r="A7911" s="113" t="s">
        <v>10491</v>
      </c>
      <c r="D7911" s="113" t="s">
        <v>187</v>
      </c>
      <c r="E7911" s="113">
        <f t="shared" si="123"/>
        <v>40301102</v>
      </c>
      <c r="F7911" s="113" t="s">
        <v>404</v>
      </c>
      <c r="G7911" s="113" t="s">
        <v>8242</v>
      </c>
      <c r="H7911" s="113" t="s">
        <v>185</v>
      </c>
      <c r="I7911" s="113" t="s">
        <v>188</v>
      </c>
    </row>
    <row r="7912" spans="1:12" x14ac:dyDescent="0.2">
      <c r="A7912" s="113" t="s">
        <v>10491</v>
      </c>
      <c r="D7912" s="113" t="s">
        <v>189</v>
      </c>
      <c r="E7912" s="113">
        <f t="shared" si="123"/>
        <v>40301103</v>
      </c>
      <c r="F7912" s="113" t="s">
        <v>404</v>
      </c>
      <c r="G7912" s="113" t="s">
        <v>8242</v>
      </c>
      <c r="H7912" s="113" t="s">
        <v>185</v>
      </c>
      <c r="I7912" s="113" t="s">
        <v>190</v>
      </c>
    </row>
    <row r="7913" spans="1:12" x14ac:dyDescent="0.2">
      <c r="A7913" s="113" t="s">
        <v>10491</v>
      </c>
      <c r="D7913" s="113" t="s">
        <v>191</v>
      </c>
      <c r="E7913" s="113">
        <f t="shared" si="123"/>
        <v>40301104</v>
      </c>
      <c r="F7913" s="113" t="s">
        <v>404</v>
      </c>
      <c r="G7913" s="113" t="s">
        <v>8242</v>
      </c>
      <c r="H7913" s="113" t="s">
        <v>185</v>
      </c>
      <c r="I7913" s="113" t="s">
        <v>192</v>
      </c>
    </row>
    <row r="7914" spans="1:12" x14ac:dyDescent="0.2">
      <c r="A7914" s="113" t="s">
        <v>10491</v>
      </c>
      <c r="D7914" s="113" t="s">
        <v>193</v>
      </c>
      <c r="E7914" s="113">
        <f t="shared" si="123"/>
        <v>40301105</v>
      </c>
      <c r="F7914" s="113" t="s">
        <v>404</v>
      </c>
      <c r="G7914" s="113" t="s">
        <v>8242</v>
      </c>
      <c r="H7914" s="113" t="s">
        <v>185</v>
      </c>
      <c r="I7914" s="113" t="s">
        <v>194</v>
      </c>
    </row>
    <row r="7915" spans="1:12" x14ac:dyDescent="0.2">
      <c r="A7915" s="113" t="s">
        <v>10491</v>
      </c>
      <c r="D7915" s="113" t="s">
        <v>195</v>
      </c>
      <c r="E7915" s="113">
        <f t="shared" si="123"/>
        <v>40301106</v>
      </c>
      <c r="F7915" s="113" t="s">
        <v>404</v>
      </c>
      <c r="G7915" s="113" t="s">
        <v>8242</v>
      </c>
      <c r="H7915" s="113" t="s">
        <v>185</v>
      </c>
      <c r="I7915" s="113" t="s">
        <v>196</v>
      </c>
    </row>
    <row r="7916" spans="1:12" x14ac:dyDescent="0.2">
      <c r="A7916" s="113" t="s">
        <v>10491</v>
      </c>
      <c r="D7916" s="113" t="s">
        <v>197</v>
      </c>
      <c r="E7916" s="113">
        <f t="shared" si="123"/>
        <v>40301107</v>
      </c>
      <c r="F7916" s="113" t="s">
        <v>404</v>
      </c>
      <c r="G7916" s="113" t="s">
        <v>8242</v>
      </c>
      <c r="H7916" s="113" t="s">
        <v>185</v>
      </c>
      <c r="I7916" s="113" t="s">
        <v>198</v>
      </c>
    </row>
    <row r="7917" spans="1:12" x14ac:dyDescent="0.2">
      <c r="A7917" s="113" t="s">
        <v>10491</v>
      </c>
      <c r="D7917" s="113" t="s">
        <v>2930</v>
      </c>
      <c r="E7917" s="113">
        <f t="shared" si="123"/>
        <v>40301108</v>
      </c>
      <c r="F7917" s="113" t="s">
        <v>404</v>
      </c>
      <c r="G7917" s="113" t="s">
        <v>8242</v>
      </c>
      <c r="H7917" s="113" t="s">
        <v>185</v>
      </c>
      <c r="I7917" s="113" t="s">
        <v>2931</v>
      </c>
    </row>
    <row r="7918" spans="1:12" x14ac:dyDescent="0.2">
      <c r="A7918" s="113" t="s">
        <v>10491</v>
      </c>
      <c r="D7918" s="113" t="s">
        <v>2932</v>
      </c>
      <c r="E7918" s="113">
        <f t="shared" si="123"/>
        <v>40301109</v>
      </c>
      <c r="F7918" s="113" t="s">
        <v>404</v>
      </c>
      <c r="G7918" s="113" t="s">
        <v>8242</v>
      </c>
      <c r="H7918" s="113" t="s">
        <v>185</v>
      </c>
      <c r="I7918" s="113" t="s">
        <v>2933</v>
      </c>
    </row>
    <row r="7919" spans="1:12" x14ac:dyDescent="0.2">
      <c r="A7919" s="113" t="s">
        <v>10491</v>
      </c>
      <c r="D7919" s="113" t="s">
        <v>2934</v>
      </c>
      <c r="E7919" s="113">
        <f t="shared" si="123"/>
        <v>40301110</v>
      </c>
      <c r="F7919" s="113" t="s">
        <v>404</v>
      </c>
      <c r="G7919" s="113" t="s">
        <v>8242</v>
      </c>
      <c r="H7919" s="113" t="s">
        <v>185</v>
      </c>
      <c r="I7919" s="113" t="s">
        <v>2935</v>
      </c>
    </row>
    <row r="7920" spans="1:12" x14ac:dyDescent="0.2">
      <c r="A7920" s="113" t="s">
        <v>10491</v>
      </c>
      <c r="D7920" s="113" t="s">
        <v>2936</v>
      </c>
      <c r="E7920" s="113">
        <f t="shared" si="123"/>
        <v>40301111</v>
      </c>
      <c r="F7920" s="113" t="s">
        <v>404</v>
      </c>
      <c r="G7920" s="113" t="s">
        <v>8242</v>
      </c>
      <c r="H7920" s="113" t="s">
        <v>185</v>
      </c>
      <c r="I7920" s="113" t="s">
        <v>2937</v>
      </c>
      <c r="K7920" s="115"/>
      <c r="L7920" s="113"/>
    </row>
    <row r="7921" spans="1:12" x14ac:dyDescent="0.2">
      <c r="A7921" s="113" t="s">
        <v>10491</v>
      </c>
      <c r="D7921" s="113" t="s">
        <v>2938</v>
      </c>
      <c r="E7921" s="113">
        <f t="shared" si="123"/>
        <v>40301112</v>
      </c>
      <c r="F7921" s="113" t="s">
        <v>404</v>
      </c>
      <c r="G7921" s="113" t="s">
        <v>8242</v>
      </c>
      <c r="H7921" s="113" t="s">
        <v>185</v>
      </c>
      <c r="I7921" s="113" t="s">
        <v>2939</v>
      </c>
      <c r="K7921" s="115"/>
      <c r="L7921" s="113"/>
    </row>
    <row r="7922" spans="1:12" x14ac:dyDescent="0.2">
      <c r="A7922" s="113" t="s">
        <v>10491</v>
      </c>
      <c r="D7922" s="113" t="s">
        <v>2940</v>
      </c>
      <c r="E7922" s="113">
        <f t="shared" si="123"/>
        <v>40301113</v>
      </c>
      <c r="F7922" s="113" t="s">
        <v>404</v>
      </c>
      <c r="G7922" s="113" t="s">
        <v>8242</v>
      </c>
      <c r="H7922" s="113" t="s">
        <v>185</v>
      </c>
      <c r="I7922" s="113" t="s">
        <v>2941</v>
      </c>
    </row>
    <row r="7923" spans="1:12" x14ac:dyDescent="0.2">
      <c r="A7923" s="113" t="s">
        <v>10491</v>
      </c>
      <c r="D7923" s="113" t="s">
        <v>2942</v>
      </c>
      <c r="E7923" s="113">
        <f t="shared" si="123"/>
        <v>40301114</v>
      </c>
      <c r="F7923" s="113" t="s">
        <v>404</v>
      </c>
      <c r="G7923" s="113" t="s">
        <v>8242</v>
      </c>
      <c r="H7923" s="113" t="s">
        <v>185</v>
      </c>
      <c r="I7923" s="113" t="s">
        <v>2943</v>
      </c>
    </row>
    <row r="7924" spans="1:12" x14ac:dyDescent="0.2">
      <c r="A7924" s="113" t="s">
        <v>10491</v>
      </c>
      <c r="D7924" s="113" t="s">
        <v>2944</v>
      </c>
      <c r="E7924" s="113">
        <f t="shared" si="123"/>
        <v>40301115</v>
      </c>
      <c r="F7924" s="113" t="s">
        <v>404</v>
      </c>
      <c r="G7924" s="113" t="s">
        <v>8242</v>
      </c>
      <c r="H7924" s="113" t="s">
        <v>185</v>
      </c>
      <c r="I7924" s="113" t="s">
        <v>2945</v>
      </c>
    </row>
    <row r="7925" spans="1:12" x14ac:dyDescent="0.2">
      <c r="A7925" s="113" t="s">
        <v>10491</v>
      </c>
      <c r="D7925" s="113" t="s">
        <v>2946</v>
      </c>
      <c r="E7925" s="113">
        <f t="shared" si="123"/>
        <v>40301116</v>
      </c>
      <c r="F7925" s="113" t="s">
        <v>404</v>
      </c>
      <c r="G7925" s="113" t="s">
        <v>8242</v>
      </c>
      <c r="H7925" s="113" t="s">
        <v>185</v>
      </c>
      <c r="I7925" s="113" t="s">
        <v>2947</v>
      </c>
    </row>
    <row r="7926" spans="1:12" x14ac:dyDescent="0.2">
      <c r="A7926" s="113" t="s">
        <v>10491</v>
      </c>
      <c r="D7926" s="113" t="s">
        <v>2948</v>
      </c>
      <c r="E7926" s="113">
        <f t="shared" si="123"/>
        <v>40301117</v>
      </c>
      <c r="F7926" s="113" t="s">
        <v>404</v>
      </c>
      <c r="G7926" s="113" t="s">
        <v>8242</v>
      </c>
      <c r="H7926" s="113" t="s">
        <v>185</v>
      </c>
      <c r="I7926" s="113" t="s">
        <v>2949</v>
      </c>
    </row>
    <row r="7927" spans="1:12" x14ac:dyDescent="0.2">
      <c r="A7927" s="113" t="s">
        <v>10491</v>
      </c>
      <c r="D7927" s="113" t="s">
        <v>2950</v>
      </c>
      <c r="E7927" s="113">
        <f t="shared" si="123"/>
        <v>40301118</v>
      </c>
      <c r="F7927" s="113" t="s">
        <v>404</v>
      </c>
      <c r="G7927" s="113" t="s">
        <v>8242</v>
      </c>
      <c r="H7927" s="113" t="s">
        <v>185</v>
      </c>
      <c r="I7927" s="113" t="s">
        <v>2951</v>
      </c>
      <c r="K7927" s="115"/>
      <c r="L7927" s="113"/>
    </row>
    <row r="7928" spans="1:12" x14ac:dyDescent="0.2">
      <c r="A7928" s="113" t="s">
        <v>10491</v>
      </c>
      <c r="D7928" s="113" t="s">
        <v>2952</v>
      </c>
      <c r="E7928" s="113">
        <f t="shared" si="123"/>
        <v>40301119</v>
      </c>
      <c r="F7928" s="113" t="s">
        <v>404</v>
      </c>
      <c r="G7928" s="113" t="s">
        <v>8242</v>
      </c>
      <c r="H7928" s="113" t="s">
        <v>185</v>
      </c>
      <c r="I7928" s="113" t="s">
        <v>2953</v>
      </c>
    </row>
    <row r="7929" spans="1:12" x14ac:dyDescent="0.2">
      <c r="A7929" s="113" t="s">
        <v>10491</v>
      </c>
      <c r="D7929" s="113" t="s">
        <v>2954</v>
      </c>
      <c r="E7929" s="113">
        <f t="shared" si="123"/>
        <v>40301120</v>
      </c>
      <c r="F7929" s="113" t="s">
        <v>404</v>
      </c>
      <c r="G7929" s="113" t="s">
        <v>8242</v>
      </c>
      <c r="H7929" s="113" t="s">
        <v>185</v>
      </c>
      <c r="I7929" s="113" t="s">
        <v>2955</v>
      </c>
    </row>
    <row r="7930" spans="1:12" x14ac:dyDescent="0.2">
      <c r="A7930" s="113" t="s">
        <v>10491</v>
      </c>
      <c r="D7930" s="113" t="s">
        <v>2956</v>
      </c>
      <c r="E7930" s="113">
        <f t="shared" si="123"/>
        <v>40301125</v>
      </c>
      <c r="F7930" s="113" t="s">
        <v>404</v>
      </c>
      <c r="G7930" s="113" t="s">
        <v>8242</v>
      </c>
      <c r="H7930" s="113" t="s">
        <v>185</v>
      </c>
      <c r="I7930" s="113" t="s">
        <v>2957</v>
      </c>
      <c r="K7930" s="115"/>
      <c r="L7930" s="113"/>
    </row>
    <row r="7931" spans="1:12" x14ac:dyDescent="0.2">
      <c r="A7931" s="113" t="s">
        <v>10491</v>
      </c>
      <c r="D7931" s="113" t="s">
        <v>2958</v>
      </c>
      <c r="E7931" s="113">
        <f t="shared" si="123"/>
        <v>40301126</v>
      </c>
      <c r="F7931" s="113" t="s">
        <v>404</v>
      </c>
      <c r="G7931" s="113" t="s">
        <v>8242</v>
      </c>
      <c r="H7931" s="113" t="s">
        <v>185</v>
      </c>
      <c r="I7931" s="113" t="s">
        <v>2959</v>
      </c>
      <c r="K7931" s="115"/>
      <c r="L7931" s="113"/>
    </row>
    <row r="7932" spans="1:12" x14ac:dyDescent="0.2">
      <c r="A7932" s="113" t="s">
        <v>10491</v>
      </c>
      <c r="D7932" s="113" t="s">
        <v>2960</v>
      </c>
      <c r="E7932" s="113">
        <f t="shared" si="123"/>
        <v>40301127</v>
      </c>
      <c r="F7932" s="113" t="s">
        <v>404</v>
      </c>
      <c r="G7932" s="113" t="s">
        <v>8242</v>
      </c>
      <c r="H7932" s="113" t="s">
        <v>185</v>
      </c>
      <c r="I7932" s="113" t="s">
        <v>2961</v>
      </c>
      <c r="K7932" s="115"/>
      <c r="L7932" s="113"/>
    </row>
    <row r="7933" spans="1:12" x14ac:dyDescent="0.2">
      <c r="A7933" s="113" t="s">
        <v>10491</v>
      </c>
      <c r="D7933" s="113" t="s">
        <v>2962</v>
      </c>
      <c r="E7933" s="113">
        <f t="shared" si="123"/>
        <v>40301128</v>
      </c>
      <c r="F7933" s="113" t="s">
        <v>404</v>
      </c>
      <c r="G7933" s="113" t="s">
        <v>8242</v>
      </c>
      <c r="H7933" s="113" t="s">
        <v>185</v>
      </c>
      <c r="I7933" s="113" t="s">
        <v>2963</v>
      </c>
      <c r="K7933" s="115"/>
      <c r="L7933" s="113"/>
    </row>
    <row r="7934" spans="1:12" x14ac:dyDescent="0.2">
      <c r="A7934" s="113" t="s">
        <v>10491</v>
      </c>
      <c r="D7934" s="113" t="s">
        <v>2964</v>
      </c>
      <c r="E7934" s="113">
        <f t="shared" si="123"/>
        <v>40301129</v>
      </c>
      <c r="F7934" s="113" t="s">
        <v>404</v>
      </c>
      <c r="G7934" s="113" t="s">
        <v>8242</v>
      </c>
      <c r="H7934" s="113" t="s">
        <v>185</v>
      </c>
      <c r="I7934" s="113" t="s">
        <v>2965</v>
      </c>
      <c r="K7934" s="115"/>
      <c r="L7934" s="113"/>
    </row>
    <row r="7935" spans="1:12" x14ac:dyDescent="0.2">
      <c r="A7935" s="113" t="s">
        <v>10491</v>
      </c>
      <c r="D7935" s="113" t="s">
        <v>2966</v>
      </c>
      <c r="E7935" s="113">
        <f t="shared" si="123"/>
        <v>40301130</v>
      </c>
      <c r="F7935" s="113" t="s">
        <v>404</v>
      </c>
      <c r="G7935" s="113" t="s">
        <v>8242</v>
      </c>
      <c r="H7935" s="113" t="s">
        <v>185</v>
      </c>
      <c r="I7935" s="113" t="s">
        <v>2967</v>
      </c>
    </row>
    <row r="7936" spans="1:12" x14ac:dyDescent="0.2">
      <c r="A7936" s="113" t="s">
        <v>10491</v>
      </c>
      <c r="D7936" s="113" t="s">
        <v>2968</v>
      </c>
      <c r="E7936" s="113">
        <f t="shared" si="123"/>
        <v>40301131</v>
      </c>
      <c r="F7936" s="113" t="s">
        <v>404</v>
      </c>
      <c r="G7936" s="113" t="s">
        <v>8242</v>
      </c>
      <c r="H7936" s="113" t="s">
        <v>185</v>
      </c>
      <c r="I7936" s="113" t="s">
        <v>2969</v>
      </c>
    </row>
    <row r="7937" spans="1:12" x14ac:dyDescent="0.2">
      <c r="A7937" s="113" t="s">
        <v>10491</v>
      </c>
      <c r="D7937" s="113" t="s">
        <v>2970</v>
      </c>
      <c r="E7937" s="113">
        <f t="shared" si="123"/>
        <v>40301132</v>
      </c>
      <c r="F7937" s="113" t="s">
        <v>404</v>
      </c>
      <c r="G7937" s="113" t="s">
        <v>8242</v>
      </c>
      <c r="H7937" s="113" t="s">
        <v>185</v>
      </c>
      <c r="I7937" s="113" t="s">
        <v>2971</v>
      </c>
    </row>
    <row r="7938" spans="1:12" x14ac:dyDescent="0.2">
      <c r="A7938" s="113" t="s">
        <v>10491</v>
      </c>
      <c r="D7938" s="113" t="s">
        <v>2972</v>
      </c>
      <c r="E7938" s="113">
        <f t="shared" ref="E7938:E8001" si="124">VALUE(D7938)</f>
        <v>40301133</v>
      </c>
      <c r="F7938" s="113" t="s">
        <v>404</v>
      </c>
      <c r="G7938" s="113" t="s">
        <v>8242</v>
      </c>
      <c r="H7938" s="113" t="s">
        <v>185</v>
      </c>
      <c r="I7938" s="113" t="s">
        <v>2973</v>
      </c>
      <c r="K7938" s="115"/>
      <c r="L7938" s="113"/>
    </row>
    <row r="7939" spans="1:12" x14ac:dyDescent="0.2">
      <c r="A7939" s="113" t="s">
        <v>10491</v>
      </c>
      <c r="D7939" s="113" t="s">
        <v>2974</v>
      </c>
      <c r="E7939" s="113">
        <f t="shared" si="124"/>
        <v>40301134</v>
      </c>
      <c r="F7939" s="113" t="s">
        <v>404</v>
      </c>
      <c r="G7939" s="113" t="s">
        <v>8242</v>
      </c>
      <c r="H7939" s="113" t="s">
        <v>185</v>
      </c>
      <c r="I7939" s="113" t="s">
        <v>2975</v>
      </c>
    </row>
    <row r="7940" spans="1:12" x14ac:dyDescent="0.2">
      <c r="A7940" s="113" t="s">
        <v>10491</v>
      </c>
      <c r="D7940" s="113" t="s">
        <v>2976</v>
      </c>
      <c r="E7940" s="113">
        <f t="shared" si="124"/>
        <v>40301135</v>
      </c>
      <c r="F7940" s="113" t="s">
        <v>404</v>
      </c>
      <c r="G7940" s="113" t="s">
        <v>8242</v>
      </c>
      <c r="H7940" s="113" t="s">
        <v>185</v>
      </c>
      <c r="I7940" s="113" t="s">
        <v>2977</v>
      </c>
    </row>
    <row r="7941" spans="1:12" x14ac:dyDescent="0.2">
      <c r="A7941" s="113" t="s">
        <v>10491</v>
      </c>
      <c r="D7941" s="113" t="s">
        <v>2978</v>
      </c>
      <c r="E7941" s="113">
        <f t="shared" si="124"/>
        <v>40301140</v>
      </c>
      <c r="F7941" s="113" t="s">
        <v>404</v>
      </c>
      <c r="G7941" s="113" t="s">
        <v>8242</v>
      </c>
      <c r="H7941" s="113" t="s">
        <v>185</v>
      </c>
      <c r="I7941" s="113" t="s">
        <v>2979</v>
      </c>
    </row>
    <row r="7942" spans="1:12" x14ac:dyDescent="0.2">
      <c r="A7942" s="113" t="s">
        <v>10491</v>
      </c>
      <c r="D7942" s="113" t="s">
        <v>2980</v>
      </c>
      <c r="E7942" s="113">
        <f t="shared" si="124"/>
        <v>40301141</v>
      </c>
      <c r="F7942" s="113" t="s">
        <v>404</v>
      </c>
      <c r="G7942" s="113" t="s">
        <v>8242</v>
      </c>
      <c r="H7942" s="113" t="s">
        <v>185</v>
      </c>
      <c r="I7942" s="113" t="s">
        <v>2981</v>
      </c>
    </row>
    <row r="7943" spans="1:12" x14ac:dyDescent="0.2">
      <c r="A7943" s="113" t="s">
        <v>10491</v>
      </c>
      <c r="D7943" s="113" t="s">
        <v>2982</v>
      </c>
      <c r="E7943" s="113">
        <f t="shared" si="124"/>
        <v>40301142</v>
      </c>
      <c r="F7943" s="113" t="s">
        <v>404</v>
      </c>
      <c r="G7943" s="113" t="s">
        <v>8242</v>
      </c>
      <c r="H7943" s="113" t="s">
        <v>185</v>
      </c>
      <c r="I7943" s="113" t="s">
        <v>2983</v>
      </c>
    </row>
    <row r="7944" spans="1:12" x14ac:dyDescent="0.2">
      <c r="A7944" s="113" t="s">
        <v>10491</v>
      </c>
      <c r="D7944" s="113" t="s">
        <v>2984</v>
      </c>
      <c r="E7944" s="113">
        <f t="shared" si="124"/>
        <v>40301143</v>
      </c>
      <c r="F7944" s="113" t="s">
        <v>404</v>
      </c>
      <c r="G7944" s="113" t="s">
        <v>8242</v>
      </c>
      <c r="H7944" s="113" t="s">
        <v>185</v>
      </c>
      <c r="I7944" s="113" t="s">
        <v>2985</v>
      </c>
      <c r="K7944" s="115"/>
      <c r="L7944" s="113"/>
    </row>
    <row r="7945" spans="1:12" x14ac:dyDescent="0.2">
      <c r="A7945" s="113" t="s">
        <v>10491</v>
      </c>
      <c r="D7945" s="113" t="s">
        <v>2986</v>
      </c>
      <c r="E7945" s="113">
        <f t="shared" si="124"/>
        <v>40301144</v>
      </c>
      <c r="F7945" s="113" t="s">
        <v>404</v>
      </c>
      <c r="G7945" s="113" t="s">
        <v>8242</v>
      </c>
      <c r="H7945" s="113" t="s">
        <v>185</v>
      </c>
      <c r="I7945" s="113" t="s">
        <v>2987</v>
      </c>
    </row>
    <row r="7946" spans="1:12" x14ac:dyDescent="0.2">
      <c r="A7946" s="113" t="s">
        <v>10491</v>
      </c>
      <c r="D7946" s="113" t="s">
        <v>2988</v>
      </c>
      <c r="E7946" s="113">
        <f t="shared" si="124"/>
        <v>40301145</v>
      </c>
      <c r="F7946" s="113" t="s">
        <v>404</v>
      </c>
      <c r="G7946" s="113" t="s">
        <v>8242</v>
      </c>
      <c r="H7946" s="113" t="s">
        <v>185</v>
      </c>
      <c r="I7946" s="113" t="s">
        <v>2989</v>
      </c>
    </row>
    <row r="7947" spans="1:12" x14ac:dyDescent="0.2">
      <c r="A7947" s="113" t="s">
        <v>10491</v>
      </c>
      <c r="D7947" s="113" t="s">
        <v>2990</v>
      </c>
      <c r="E7947" s="113">
        <f t="shared" si="124"/>
        <v>40301150</v>
      </c>
      <c r="F7947" s="113" t="s">
        <v>404</v>
      </c>
      <c r="G7947" s="113" t="s">
        <v>8242</v>
      </c>
      <c r="H7947" s="113" t="s">
        <v>185</v>
      </c>
      <c r="I7947" s="113" t="s">
        <v>2991</v>
      </c>
    </row>
    <row r="7948" spans="1:12" x14ac:dyDescent="0.2">
      <c r="A7948" s="113" t="s">
        <v>10491</v>
      </c>
      <c r="D7948" s="113" t="s">
        <v>2992</v>
      </c>
      <c r="E7948" s="113">
        <f t="shared" si="124"/>
        <v>40301151</v>
      </c>
      <c r="F7948" s="113" t="s">
        <v>404</v>
      </c>
      <c r="G7948" s="113" t="s">
        <v>8242</v>
      </c>
      <c r="H7948" s="113" t="s">
        <v>185</v>
      </c>
      <c r="I7948" s="113" t="s">
        <v>2993</v>
      </c>
    </row>
    <row r="7949" spans="1:12" x14ac:dyDescent="0.2">
      <c r="A7949" s="113" t="s">
        <v>10491</v>
      </c>
      <c r="D7949" s="113" t="s">
        <v>2994</v>
      </c>
      <c r="E7949" s="113">
        <f t="shared" si="124"/>
        <v>40301152</v>
      </c>
      <c r="F7949" s="113" t="s">
        <v>404</v>
      </c>
      <c r="G7949" s="113" t="s">
        <v>8242</v>
      </c>
      <c r="H7949" s="113" t="s">
        <v>185</v>
      </c>
      <c r="I7949" s="113" t="s">
        <v>2995</v>
      </c>
    </row>
    <row r="7950" spans="1:12" x14ac:dyDescent="0.2">
      <c r="A7950" s="113" t="s">
        <v>10491</v>
      </c>
      <c r="D7950" s="113" t="s">
        <v>2996</v>
      </c>
      <c r="E7950" s="113">
        <f t="shared" si="124"/>
        <v>40301153</v>
      </c>
      <c r="F7950" s="113" t="s">
        <v>404</v>
      </c>
      <c r="G7950" s="113" t="s">
        <v>8242</v>
      </c>
      <c r="H7950" s="113" t="s">
        <v>185</v>
      </c>
      <c r="I7950" s="113" t="s">
        <v>2997</v>
      </c>
      <c r="K7950" s="115"/>
      <c r="L7950" s="113"/>
    </row>
    <row r="7951" spans="1:12" x14ac:dyDescent="0.2">
      <c r="A7951" s="113" t="s">
        <v>10491</v>
      </c>
      <c r="D7951" s="113" t="s">
        <v>5704</v>
      </c>
      <c r="E7951" s="113">
        <f t="shared" si="124"/>
        <v>40301154</v>
      </c>
      <c r="F7951" s="113" t="s">
        <v>404</v>
      </c>
      <c r="G7951" s="113" t="s">
        <v>8242</v>
      </c>
      <c r="H7951" s="113" t="s">
        <v>185</v>
      </c>
      <c r="I7951" s="113" t="s">
        <v>5705</v>
      </c>
    </row>
    <row r="7952" spans="1:12" x14ac:dyDescent="0.2">
      <c r="A7952" s="113" t="s">
        <v>10491</v>
      </c>
      <c r="D7952" s="113" t="s">
        <v>5706</v>
      </c>
      <c r="E7952" s="113">
        <f t="shared" si="124"/>
        <v>40301155</v>
      </c>
      <c r="F7952" s="113" t="s">
        <v>404</v>
      </c>
      <c r="G7952" s="113" t="s">
        <v>8242</v>
      </c>
      <c r="H7952" s="113" t="s">
        <v>185</v>
      </c>
      <c r="I7952" s="113" t="s">
        <v>5707</v>
      </c>
    </row>
    <row r="7953" spans="1:12" x14ac:dyDescent="0.2">
      <c r="A7953" s="113" t="s">
        <v>10491</v>
      </c>
      <c r="D7953" s="113" t="s">
        <v>5708</v>
      </c>
      <c r="E7953" s="113">
        <f t="shared" si="124"/>
        <v>40301165</v>
      </c>
      <c r="F7953" s="113" t="s">
        <v>404</v>
      </c>
      <c r="G7953" s="113" t="s">
        <v>8242</v>
      </c>
      <c r="H7953" s="113" t="s">
        <v>185</v>
      </c>
      <c r="I7953" s="113" t="s">
        <v>5709</v>
      </c>
      <c r="K7953" s="115"/>
      <c r="L7953" s="113"/>
    </row>
    <row r="7954" spans="1:12" x14ac:dyDescent="0.2">
      <c r="A7954" s="113" t="s">
        <v>10491</v>
      </c>
      <c r="D7954" s="113" t="s">
        <v>5710</v>
      </c>
      <c r="E7954" s="113">
        <f t="shared" si="124"/>
        <v>40301166</v>
      </c>
      <c r="F7954" s="113" t="s">
        <v>404</v>
      </c>
      <c r="G7954" s="113" t="s">
        <v>8242</v>
      </c>
      <c r="H7954" s="113" t="s">
        <v>185</v>
      </c>
      <c r="I7954" s="113" t="s">
        <v>5711</v>
      </c>
      <c r="K7954" s="115"/>
      <c r="L7954" s="113"/>
    </row>
    <row r="7955" spans="1:12" x14ac:dyDescent="0.2">
      <c r="A7955" s="113" t="s">
        <v>10491</v>
      </c>
      <c r="D7955" s="113" t="s">
        <v>5712</v>
      </c>
      <c r="E7955" s="113">
        <f t="shared" si="124"/>
        <v>40301167</v>
      </c>
      <c r="F7955" s="113" t="s">
        <v>404</v>
      </c>
      <c r="G7955" s="113" t="s">
        <v>8242</v>
      </c>
      <c r="H7955" s="113" t="s">
        <v>185</v>
      </c>
      <c r="I7955" s="113" t="s">
        <v>5713</v>
      </c>
      <c r="K7955" s="115"/>
      <c r="L7955" s="113"/>
    </row>
    <row r="7956" spans="1:12" x14ac:dyDescent="0.2">
      <c r="A7956" s="113" t="s">
        <v>10491</v>
      </c>
      <c r="D7956" s="113" t="s">
        <v>5714</v>
      </c>
      <c r="E7956" s="113">
        <f t="shared" si="124"/>
        <v>40301168</v>
      </c>
      <c r="F7956" s="113" t="s">
        <v>404</v>
      </c>
      <c r="G7956" s="113" t="s">
        <v>8242</v>
      </c>
      <c r="H7956" s="113" t="s">
        <v>185</v>
      </c>
      <c r="I7956" s="113" t="s">
        <v>268</v>
      </c>
      <c r="K7956" s="115"/>
      <c r="L7956" s="113"/>
    </row>
    <row r="7957" spans="1:12" x14ac:dyDescent="0.2">
      <c r="A7957" s="113" t="s">
        <v>10491</v>
      </c>
      <c r="D7957" s="113" t="s">
        <v>269</v>
      </c>
      <c r="E7957" s="113">
        <f t="shared" si="124"/>
        <v>40301169</v>
      </c>
      <c r="F7957" s="113" t="s">
        <v>404</v>
      </c>
      <c r="G7957" s="113" t="s">
        <v>8242</v>
      </c>
      <c r="H7957" s="113" t="s">
        <v>185</v>
      </c>
      <c r="I7957" s="113" t="s">
        <v>270</v>
      </c>
      <c r="K7957" s="115"/>
      <c r="L7957" s="113"/>
    </row>
    <row r="7958" spans="1:12" x14ac:dyDescent="0.2">
      <c r="A7958" s="113" t="s">
        <v>10491</v>
      </c>
      <c r="D7958" s="113" t="s">
        <v>271</v>
      </c>
      <c r="E7958" s="113">
        <f t="shared" si="124"/>
        <v>40301175</v>
      </c>
      <c r="F7958" s="113" t="s">
        <v>404</v>
      </c>
      <c r="G7958" s="113" t="s">
        <v>8242</v>
      </c>
      <c r="H7958" s="113" t="s">
        <v>185</v>
      </c>
      <c r="I7958" s="113" t="s">
        <v>272</v>
      </c>
      <c r="K7958" s="115"/>
      <c r="L7958" s="113"/>
    </row>
    <row r="7959" spans="1:12" x14ac:dyDescent="0.2">
      <c r="A7959" s="113" t="s">
        <v>10491</v>
      </c>
      <c r="D7959" s="113" t="s">
        <v>273</v>
      </c>
      <c r="E7959" s="113">
        <f t="shared" si="124"/>
        <v>40301176</v>
      </c>
      <c r="F7959" s="113" t="s">
        <v>404</v>
      </c>
      <c r="G7959" s="113" t="s">
        <v>8242</v>
      </c>
      <c r="H7959" s="113" t="s">
        <v>185</v>
      </c>
      <c r="I7959" s="113" t="s">
        <v>2998</v>
      </c>
      <c r="K7959" s="115"/>
      <c r="L7959" s="113"/>
    </row>
    <row r="7960" spans="1:12" x14ac:dyDescent="0.2">
      <c r="A7960" s="113" t="s">
        <v>10491</v>
      </c>
      <c r="D7960" s="113" t="s">
        <v>2999</v>
      </c>
      <c r="E7960" s="113">
        <f t="shared" si="124"/>
        <v>40301177</v>
      </c>
      <c r="F7960" s="113" t="s">
        <v>404</v>
      </c>
      <c r="G7960" s="113" t="s">
        <v>8242</v>
      </c>
      <c r="H7960" s="113" t="s">
        <v>185</v>
      </c>
      <c r="I7960" s="113" t="s">
        <v>3000</v>
      </c>
      <c r="K7960" s="115"/>
      <c r="L7960" s="113"/>
    </row>
    <row r="7961" spans="1:12" x14ac:dyDescent="0.2">
      <c r="A7961" s="113" t="s">
        <v>10491</v>
      </c>
      <c r="D7961" s="113" t="s">
        <v>3001</v>
      </c>
      <c r="E7961" s="113">
        <f t="shared" si="124"/>
        <v>40301178</v>
      </c>
      <c r="F7961" s="113" t="s">
        <v>404</v>
      </c>
      <c r="G7961" s="113" t="s">
        <v>8242</v>
      </c>
      <c r="H7961" s="113" t="s">
        <v>185</v>
      </c>
      <c r="I7961" s="113" t="s">
        <v>3002</v>
      </c>
      <c r="K7961" s="115"/>
      <c r="L7961" s="113"/>
    </row>
    <row r="7962" spans="1:12" x14ac:dyDescent="0.2">
      <c r="A7962" s="113" t="s">
        <v>10491</v>
      </c>
      <c r="D7962" s="113" t="s">
        <v>3003</v>
      </c>
      <c r="E7962" s="113">
        <f t="shared" si="124"/>
        <v>40301179</v>
      </c>
      <c r="F7962" s="113" t="s">
        <v>404</v>
      </c>
      <c r="G7962" s="113" t="s">
        <v>8242</v>
      </c>
      <c r="H7962" s="113" t="s">
        <v>185</v>
      </c>
      <c r="I7962" s="113" t="s">
        <v>3004</v>
      </c>
      <c r="K7962" s="115"/>
      <c r="L7962" s="113"/>
    </row>
    <row r="7963" spans="1:12" x14ac:dyDescent="0.2">
      <c r="A7963" s="113" t="s">
        <v>10491</v>
      </c>
      <c r="D7963" s="113" t="s">
        <v>3005</v>
      </c>
      <c r="E7963" s="113">
        <f t="shared" si="124"/>
        <v>40301180</v>
      </c>
      <c r="F7963" s="113" t="s">
        <v>404</v>
      </c>
      <c r="G7963" s="113" t="s">
        <v>8242</v>
      </c>
      <c r="H7963" s="113" t="s">
        <v>185</v>
      </c>
      <c r="I7963" s="113" t="s">
        <v>3006</v>
      </c>
    </row>
    <row r="7964" spans="1:12" x14ac:dyDescent="0.2">
      <c r="A7964" s="113" t="s">
        <v>10491</v>
      </c>
      <c r="D7964" s="113" t="s">
        <v>3007</v>
      </c>
      <c r="E7964" s="113">
        <f t="shared" si="124"/>
        <v>40301181</v>
      </c>
      <c r="F7964" s="113" t="s">
        <v>404</v>
      </c>
      <c r="G7964" s="113" t="s">
        <v>8242</v>
      </c>
      <c r="H7964" s="113" t="s">
        <v>185</v>
      </c>
      <c r="I7964" s="113" t="s">
        <v>3008</v>
      </c>
    </row>
    <row r="7965" spans="1:12" x14ac:dyDescent="0.2">
      <c r="A7965" s="113" t="s">
        <v>10491</v>
      </c>
      <c r="D7965" s="113" t="s">
        <v>3009</v>
      </c>
      <c r="E7965" s="113">
        <f t="shared" si="124"/>
        <v>40301182</v>
      </c>
      <c r="F7965" s="113" t="s">
        <v>404</v>
      </c>
      <c r="G7965" s="113" t="s">
        <v>8242</v>
      </c>
      <c r="H7965" s="113" t="s">
        <v>185</v>
      </c>
      <c r="I7965" s="113" t="s">
        <v>3010</v>
      </c>
    </row>
    <row r="7966" spans="1:12" x14ac:dyDescent="0.2">
      <c r="A7966" s="113" t="s">
        <v>10491</v>
      </c>
      <c r="D7966" s="113" t="s">
        <v>3011</v>
      </c>
      <c r="E7966" s="113">
        <f t="shared" si="124"/>
        <v>40301197</v>
      </c>
      <c r="F7966" s="113" t="s">
        <v>404</v>
      </c>
      <c r="G7966" s="113" t="s">
        <v>8242</v>
      </c>
      <c r="H7966" s="113" t="s">
        <v>185</v>
      </c>
      <c r="I7966" s="113" t="s">
        <v>7463</v>
      </c>
    </row>
    <row r="7967" spans="1:12" x14ac:dyDescent="0.2">
      <c r="A7967" s="113" t="s">
        <v>10491</v>
      </c>
      <c r="D7967" s="113" t="s">
        <v>3012</v>
      </c>
      <c r="E7967" s="113">
        <f t="shared" si="124"/>
        <v>40301198</v>
      </c>
      <c r="F7967" s="113" t="s">
        <v>404</v>
      </c>
      <c r="G7967" s="113" t="s">
        <v>8242</v>
      </c>
      <c r="H7967" s="113" t="s">
        <v>185</v>
      </c>
      <c r="I7967" s="113" t="s">
        <v>3013</v>
      </c>
    </row>
    <row r="7968" spans="1:12" x14ac:dyDescent="0.2">
      <c r="A7968" s="113" t="s">
        <v>10491</v>
      </c>
      <c r="D7968" s="113" t="s">
        <v>5736</v>
      </c>
      <c r="E7968" s="113">
        <f t="shared" si="124"/>
        <v>40301199</v>
      </c>
      <c r="F7968" s="113" t="s">
        <v>404</v>
      </c>
      <c r="G7968" s="113" t="s">
        <v>8242</v>
      </c>
      <c r="H7968" s="113" t="s">
        <v>185</v>
      </c>
      <c r="I7968" s="113" t="s">
        <v>5737</v>
      </c>
    </row>
    <row r="7969" spans="1:12" x14ac:dyDescent="0.2">
      <c r="A7969" s="113" t="s">
        <v>10491</v>
      </c>
      <c r="D7969" s="113" t="s">
        <v>5738</v>
      </c>
      <c r="E7969" s="113">
        <f t="shared" si="124"/>
        <v>40301201</v>
      </c>
      <c r="F7969" s="113" t="s">
        <v>404</v>
      </c>
      <c r="G7969" s="113" t="s">
        <v>8242</v>
      </c>
      <c r="H7969" s="113" t="s">
        <v>5739</v>
      </c>
      <c r="I7969" s="113" t="s">
        <v>5740</v>
      </c>
    </row>
    <row r="7970" spans="1:12" x14ac:dyDescent="0.2">
      <c r="A7970" s="113" t="s">
        <v>10491</v>
      </c>
      <c r="D7970" s="113" t="s">
        <v>5741</v>
      </c>
      <c r="E7970" s="113">
        <f t="shared" si="124"/>
        <v>40301202</v>
      </c>
      <c r="F7970" s="113" t="s">
        <v>404</v>
      </c>
      <c r="G7970" s="113" t="s">
        <v>8242</v>
      </c>
      <c r="H7970" s="113" t="s">
        <v>5739</v>
      </c>
      <c r="I7970" s="113" t="s">
        <v>5742</v>
      </c>
    </row>
    <row r="7971" spans="1:12" x14ac:dyDescent="0.2">
      <c r="A7971" s="113" t="s">
        <v>10491</v>
      </c>
      <c r="D7971" s="113" t="s">
        <v>5743</v>
      </c>
      <c r="E7971" s="113">
        <f t="shared" si="124"/>
        <v>40301203</v>
      </c>
      <c r="F7971" s="113" t="s">
        <v>404</v>
      </c>
      <c r="G7971" s="113" t="s">
        <v>8242</v>
      </c>
      <c r="H7971" s="113" t="s">
        <v>5739</v>
      </c>
      <c r="I7971" s="113" t="s">
        <v>5744</v>
      </c>
    </row>
    <row r="7972" spans="1:12" x14ac:dyDescent="0.2">
      <c r="A7972" s="113" t="s">
        <v>10491</v>
      </c>
      <c r="D7972" s="113" t="s">
        <v>5777</v>
      </c>
      <c r="E7972" s="113">
        <f t="shared" si="124"/>
        <v>40301204</v>
      </c>
      <c r="F7972" s="113" t="s">
        <v>404</v>
      </c>
      <c r="G7972" s="113" t="s">
        <v>8242</v>
      </c>
      <c r="H7972" s="113" t="s">
        <v>5739</v>
      </c>
      <c r="I7972" s="113" t="s">
        <v>5778</v>
      </c>
      <c r="K7972" s="115"/>
      <c r="L7972" s="113"/>
    </row>
    <row r="7973" spans="1:12" x14ac:dyDescent="0.2">
      <c r="A7973" s="113" t="s">
        <v>10491</v>
      </c>
      <c r="D7973" s="113" t="s">
        <v>5779</v>
      </c>
      <c r="E7973" s="113">
        <f t="shared" si="124"/>
        <v>40301205</v>
      </c>
      <c r="F7973" s="113" t="s">
        <v>404</v>
      </c>
      <c r="G7973" s="113" t="s">
        <v>8242</v>
      </c>
      <c r="H7973" s="113" t="s">
        <v>5739</v>
      </c>
      <c r="I7973" s="113" t="s">
        <v>5780</v>
      </c>
    </row>
    <row r="7974" spans="1:12" x14ac:dyDescent="0.2">
      <c r="A7974" s="113" t="s">
        <v>10491</v>
      </c>
      <c r="D7974" s="113" t="s">
        <v>5781</v>
      </c>
      <c r="E7974" s="113">
        <f t="shared" si="124"/>
        <v>40301206</v>
      </c>
      <c r="F7974" s="113" t="s">
        <v>404</v>
      </c>
      <c r="G7974" s="113" t="s">
        <v>8242</v>
      </c>
      <c r="H7974" s="113" t="s">
        <v>5739</v>
      </c>
      <c r="I7974" s="113" t="s">
        <v>5782</v>
      </c>
    </row>
    <row r="7975" spans="1:12" x14ac:dyDescent="0.2">
      <c r="A7975" s="113" t="s">
        <v>10491</v>
      </c>
      <c r="D7975" s="113" t="s">
        <v>5783</v>
      </c>
      <c r="E7975" s="113">
        <f t="shared" si="124"/>
        <v>40301207</v>
      </c>
      <c r="F7975" s="113" t="s">
        <v>404</v>
      </c>
      <c r="G7975" s="113" t="s">
        <v>8242</v>
      </c>
      <c r="H7975" s="113" t="s">
        <v>5739</v>
      </c>
      <c r="I7975" s="113" t="s">
        <v>5784</v>
      </c>
    </row>
    <row r="7976" spans="1:12" x14ac:dyDescent="0.2">
      <c r="A7976" s="113" t="s">
        <v>10491</v>
      </c>
      <c r="D7976" s="113" t="s">
        <v>5785</v>
      </c>
      <c r="E7976" s="113">
        <f t="shared" si="124"/>
        <v>40301299</v>
      </c>
      <c r="F7976" s="113" t="s">
        <v>404</v>
      </c>
      <c r="G7976" s="113" t="s">
        <v>8242</v>
      </c>
      <c r="H7976" s="113" t="s">
        <v>5739</v>
      </c>
      <c r="I7976" s="113" t="s">
        <v>5786</v>
      </c>
    </row>
    <row r="7977" spans="1:12" x14ac:dyDescent="0.2">
      <c r="A7977" s="113" t="s">
        <v>10491</v>
      </c>
      <c r="D7977" s="113" t="s">
        <v>5787</v>
      </c>
      <c r="E7977" s="113">
        <f t="shared" si="124"/>
        <v>40388801</v>
      </c>
      <c r="F7977" s="113" t="s">
        <v>404</v>
      </c>
      <c r="G7977" s="113" t="s">
        <v>8242</v>
      </c>
      <c r="H7977" s="113" t="s">
        <v>11022</v>
      </c>
      <c r="I7977" s="113" t="s">
        <v>7493</v>
      </c>
    </row>
    <row r="7978" spans="1:12" x14ac:dyDescent="0.2">
      <c r="A7978" s="113" t="s">
        <v>10491</v>
      </c>
      <c r="B7978" s="116" t="s">
        <v>10411</v>
      </c>
      <c r="C7978" s="113" t="s">
        <v>5787</v>
      </c>
      <c r="D7978" s="113" t="s">
        <v>5788</v>
      </c>
      <c r="E7978" s="113">
        <f t="shared" si="124"/>
        <v>40388802</v>
      </c>
      <c r="F7978" s="113" t="s">
        <v>404</v>
      </c>
      <c r="G7978" s="113" t="s">
        <v>8242</v>
      </c>
      <c r="H7978" s="113" t="s">
        <v>11022</v>
      </c>
      <c r="I7978" s="113" t="s">
        <v>7493</v>
      </c>
    </row>
    <row r="7979" spans="1:12" x14ac:dyDescent="0.2">
      <c r="A7979" s="113" t="s">
        <v>10491</v>
      </c>
      <c r="B7979" s="116" t="s">
        <v>10411</v>
      </c>
      <c r="C7979" s="113" t="s">
        <v>5787</v>
      </c>
      <c r="D7979" s="113" t="s">
        <v>5789</v>
      </c>
      <c r="E7979" s="113">
        <f t="shared" si="124"/>
        <v>40388803</v>
      </c>
      <c r="F7979" s="113" t="s">
        <v>404</v>
      </c>
      <c r="G7979" s="113" t="s">
        <v>8242</v>
      </c>
      <c r="H7979" s="113" t="s">
        <v>11022</v>
      </c>
      <c r="I7979" s="113" t="s">
        <v>7493</v>
      </c>
    </row>
    <row r="7980" spans="1:12" x14ac:dyDescent="0.2">
      <c r="A7980" s="113" t="s">
        <v>10491</v>
      </c>
      <c r="B7980" s="116" t="s">
        <v>10411</v>
      </c>
      <c r="C7980" s="113" t="s">
        <v>5787</v>
      </c>
      <c r="D7980" s="113" t="s">
        <v>5790</v>
      </c>
      <c r="E7980" s="113">
        <f t="shared" si="124"/>
        <v>40388804</v>
      </c>
      <c r="F7980" s="113" t="s">
        <v>404</v>
      </c>
      <c r="G7980" s="113" t="s">
        <v>8242</v>
      </c>
      <c r="H7980" s="113" t="s">
        <v>11022</v>
      </c>
      <c r="I7980" s="113" t="s">
        <v>7493</v>
      </c>
    </row>
    <row r="7981" spans="1:12" x14ac:dyDescent="0.2">
      <c r="A7981" s="113" t="s">
        <v>10491</v>
      </c>
      <c r="B7981" s="116" t="s">
        <v>10411</v>
      </c>
      <c r="C7981" s="113" t="s">
        <v>5787</v>
      </c>
      <c r="D7981" s="113" t="s">
        <v>5791</v>
      </c>
      <c r="E7981" s="113">
        <f t="shared" si="124"/>
        <v>40388805</v>
      </c>
      <c r="F7981" s="113" t="s">
        <v>404</v>
      </c>
      <c r="G7981" s="113" t="s">
        <v>8242</v>
      </c>
      <c r="H7981" s="113" t="s">
        <v>11022</v>
      </c>
      <c r="I7981" s="113" t="s">
        <v>7493</v>
      </c>
    </row>
    <row r="7982" spans="1:12" x14ac:dyDescent="0.2">
      <c r="A7982" s="113" t="s">
        <v>10491</v>
      </c>
      <c r="D7982" s="113" t="s">
        <v>5792</v>
      </c>
      <c r="E7982" s="113">
        <f t="shared" si="124"/>
        <v>40399999</v>
      </c>
      <c r="F7982" s="113" t="s">
        <v>404</v>
      </c>
      <c r="G7982" s="113" t="s">
        <v>8242</v>
      </c>
      <c r="H7982" s="113" t="s">
        <v>7789</v>
      </c>
      <c r="I7982" s="113" t="s">
        <v>11744</v>
      </c>
    </row>
    <row r="7983" spans="1:12" x14ac:dyDescent="0.2">
      <c r="A7983" s="113" t="s">
        <v>10491</v>
      </c>
      <c r="D7983" s="113" t="s">
        <v>5793</v>
      </c>
      <c r="E7983" s="113">
        <f t="shared" si="124"/>
        <v>40400101</v>
      </c>
      <c r="F7983" s="113" t="s">
        <v>404</v>
      </c>
      <c r="G7983" s="113" t="s">
        <v>5794</v>
      </c>
      <c r="H7983" s="113" t="s">
        <v>5795</v>
      </c>
      <c r="I7983" s="113" t="s">
        <v>5796</v>
      </c>
    </row>
    <row r="7984" spans="1:12" x14ac:dyDescent="0.2">
      <c r="A7984" s="113" t="s">
        <v>10491</v>
      </c>
      <c r="D7984" s="113" t="s">
        <v>5797</v>
      </c>
      <c r="E7984" s="113">
        <f t="shared" si="124"/>
        <v>40400102</v>
      </c>
      <c r="F7984" s="113" t="s">
        <v>404</v>
      </c>
      <c r="G7984" s="113" t="s">
        <v>5794</v>
      </c>
      <c r="H7984" s="113" t="s">
        <v>5795</v>
      </c>
      <c r="I7984" s="113" t="s">
        <v>5798</v>
      </c>
    </row>
    <row r="7985" spans="1:9" x14ac:dyDescent="0.2">
      <c r="A7985" s="113" t="s">
        <v>10491</v>
      </c>
      <c r="D7985" s="113" t="s">
        <v>5799</v>
      </c>
      <c r="E7985" s="113">
        <f t="shared" si="124"/>
        <v>40400103</v>
      </c>
      <c r="F7985" s="113" t="s">
        <v>404</v>
      </c>
      <c r="G7985" s="113" t="s">
        <v>5794</v>
      </c>
      <c r="H7985" s="113" t="s">
        <v>5795</v>
      </c>
      <c r="I7985" s="113" t="s">
        <v>5800</v>
      </c>
    </row>
    <row r="7986" spans="1:9" x14ac:dyDescent="0.2">
      <c r="A7986" s="113" t="s">
        <v>10491</v>
      </c>
      <c r="D7986" s="113" t="s">
        <v>5801</v>
      </c>
      <c r="E7986" s="113">
        <f t="shared" si="124"/>
        <v>40400104</v>
      </c>
      <c r="F7986" s="113" t="s">
        <v>404</v>
      </c>
      <c r="G7986" s="113" t="s">
        <v>5794</v>
      </c>
      <c r="H7986" s="113" t="s">
        <v>5795</v>
      </c>
      <c r="I7986" s="113" t="s">
        <v>5802</v>
      </c>
    </row>
    <row r="7987" spans="1:9" x14ac:dyDescent="0.2">
      <c r="A7987" s="113" t="s">
        <v>10491</v>
      </c>
      <c r="D7987" s="113" t="s">
        <v>5803</v>
      </c>
      <c r="E7987" s="113">
        <f t="shared" si="124"/>
        <v>40400105</v>
      </c>
      <c r="F7987" s="113" t="s">
        <v>404</v>
      </c>
      <c r="G7987" s="113" t="s">
        <v>5794</v>
      </c>
      <c r="H7987" s="113" t="s">
        <v>5795</v>
      </c>
      <c r="I7987" s="113" t="s">
        <v>5804</v>
      </c>
    </row>
    <row r="7988" spans="1:9" x14ac:dyDescent="0.2">
      <c r="A7988" s="113" t="s">
        <v>10491</v>
      </c>
      <c r="D7988" s="113" t="s">
        <v>5805</v>
      </c>
      <c r="E7988" s="113">
        <f t="shared" si="124"/>
        <v>40400106</v>
      </c>
      <c r="F7988" s="113" t="s">
        <v>404</v>
      </c>
      <c r="G7988" s="113" t="s">
        <v>5794</v>
      </c>
      <c r="H7988" s="113" t="s">
        <v>5795</v>
      </c>
      <c r="I7988" s="113" t="s">
        <v>5806</v>
      </c>
    </row>
    <row r="7989" spans="1:9" x14ac:dyDescent="0.2">
      <c r="A7989" s="113" t="s">
        <v>10491</v>
      </c>
      <c r="D7989" s="113" t="s">
        <v>5807</v>
      </c>
      <c r="E7989" s="113">
        <f t="shared" si="124"/>
        <v>40400107</v>
      </c>
      <c r="F7989" s="113" t="s">
        <v>404</v>
      </c>
      <c r="G7989" s="113" t="s">
        <v>5794</v>
      </c>
      <c r="H7989" s="113" t="s">
        <v>5795</v>
      </c>
      <c r="I7989" s="113" t="s">
        <v>5808</v>
      </c>
    </row>
    <row r="7990" spans="1:9" x14ac:dyDescent="0.2">
      <c r="A7990" s="113" t="s">
        <v>10491</v>
      </c>
      <c r="D7990" s="113" t="s">
        <v>5809</v>
      </c>
      <c r="E7990" s="113">
        <f t="shared" si="124"/>
        <v>40400108</v>
      </c>
      <c r="F7990" s="113" t="s">
        <v>404</v>
      </c>
      <c r="G7990" s="113" t="s">
        <v>5794</v>
      </c>
      <c r="H7990" s="113" t="s">
        <v>5795</v>
      </c>
      <c r="I7990" s="113" t="s">
        <v>5810</v>
      </c>
    </row>
    <row r="7991" spans="1:9" x14ac:dyDescent="0.2">
      <c r="A7991" s="113" t="s">
        <v>10491</v>
      </c>
      <c r="D7991" s="113" t="s">
        <v>5811</v>
      </c>
      <c r="E7991" s="113">
        <f t="shared" si="124"/>
        <v>40400109</v>
      </c>
      <c r="F7991" s="113" t="s">
        <v>404</v>
      </c>
      <c r="G7991" s="113" t="s">
        <v>5794</v>
      </c>
      <c r="H7991" s="113" t="s">
        <v>5795</v>
      </c>
      <c r="I7991" s="113" t="s">
        <v>5812</v>
      </c>
    </row>
    <row r="7992" spans="1:9" x14ac:dyDescent="0.2">
      <c r="A7992" s="113" t="s">
        <v>10491</v>
      </c>
      <c r="D7992" s="113" t="s">
        <v>5813</v>
      </c>
      <c r="E7992" s="113">
        <f t="shared" si="124"/>
        <v>40400110</v>
      </c>
      <c r="F7992" s="113" t="s">
        <v>404</v>
      </c>
      <c r="G7992" s="113" t="s">
        <v>5794</v>
      </c>
      <c r="H7992" s="113" t="s">
        <v>5795</v>
      </c>
      <c r="I7992" s="113" t="s">
        <v>5814</v>
      </c>
    </row>
    <row r="7993" spans="1:9" x14ac:dyDescent="0.2">
      <c r="A7993" s="113" t="s">
        <v>10491</v>
      </c>
      <c r="D7993" s="113" t="s">
        <v>5815</v>
      </c>
      <c r="E7993" s="113">
        <f t="shared" si="124"/>
        <v>40400111</v>
      </c>
      <c r="F7993" s="113" t="s">
        <v>404</v>
      </c>
      <c r="G7993" s="113" t="s">
        <v>5794</v>
      </c>
      <c r="H7993" s="113" t="s">
        <v>5795</v>
      </c>
      <c r="I7993" s="113" t="s">
        <v>5816</v>
      </c>
    </row>
    <row r="7994" spans="1:9" x14ac:dyDescent="0.2">
      <c r="A7994" s="113" t="s">
        <v>10491</v>
      </c>
      <c r="D7994" s="113" t="s">
        <v>5817</v>
      </c>
      <c r="E7994" s="113">
        <f t="shared" si="124"/>
        <v>40400112</v>
      </c>
      <c r="F7994" s="113" t="s">
        <v>404</v>
      </c>
      <c r="G7994" s="113" t="s">
        <v>5794</v>
      </c>
      <c r="H7994" s="113" t="s">
        <v>5795</v>
      </c>
      <c r="I7994" s="113" t="s">
        <v>5818</v>
      </c>
    </row>
    <row r="7995" spans="1:9" x14ac:dyDescent="0.2">
      <c r="A7995" s="113" t="s">
        <v>10491</v>
      </c>
      <c r="D7995" s="113" t="s">
        <v>5819</v>
      </c>
      <c r="E7995" s="113">
        <f t="shared" si="124"/>
        <v>40400113</v>
      </c>
      <c r="F7995" s="113" t="s">
        <v>404</v>
      </c>
      <c r="G7995" s="113" t="s">
        <v>5794</v>
      </c>
      <c r="H7995" s="113" t="s">
        <v>5795</v>
      </c>
      <c r="I7995" s="113" t="s">
        <v>5820</v>
      </c>
    </row>
    <row r="7996" spans="1:9" x14ac:dyDescent="0.2">
      <c r="A7996" s="113" t="s">
        <v>10491</v>
      </c>
      <c r="D7996" s="113" t="s">
        <v>5821</v>
      </c>
      <c r="E7996" s="113">
        <f t="shared" si="124"/>
        <v>40400114</v>
      </c>
      <c r="F7996" s="113" t="s">
        <v>404</v>
      </c>
      <c r="G7996" s="113" t="s">
        <v>5794</v>
      </c>
      <c r="H7996" s="113" t="s">
        <v>5795</v>
      </c>
      <c r="I7996" s="113" t="s">
        <v>5822</v>
      </c>
    </row>
    <row r="7997" spans="1:9" x14ac:dyDescent="0.2">
      <c r="A7997" s="113" t="s">
        <v>10491</v>
      </c>
      <c r="D7997" s="113" t="s">
        <v>5823</v>
      </c>
      <c r="E7997" s="113">
        <f t="shared" si="124"/>
        <v>40400115</v>
      </c>
      <c r="F7997" s="113" t="s">
        <v>404</v>
      </c>
      <c r="G7997" s="113" t="s">
        <v>5794</v>
      </c>
      <c r="H7997" s="113" t="s">
        <v>5795</v>
      </c>
      <c r="I7997" s="113" t="s">
        <v>5824</v>
      </c>
    </row>
    <row r="7998" spans="1:9" x14ac:dyDescent="0.2">
      <c r="A7998" s="113" t="s">
        <v>10491</v>
      </c>
      <c r="D7998" s="113" t="s">
        <v>5825</v>
      </c>
      <c r="E7998" s="113">
        <f t="shared" si="124"/>
        <v>40400116</v>
      </c>
      <c r="F7998" s="113" t="s">
        <v>404</v>
      </c>
      <c r="G7998" s="113" t="s">
        <v>5794</v>
      </c>
      <c r="H7998" s="113" t="s">
        <v>5795</v>
      </c>
      <c r="I7998" s="113" t="s">
        <v>5826</v>
      </c>
    </row>
    <row r="7999" spans="1:9" x14ac:dyDescent="0.2">
      <c r="A7999" s="113" t="s">
        <v>10491</v>
      </c>
      <c r="D7999" s="113" t="s">
        <v>5827</v>
      </c>
      <c r="E7999" s="113">
        <f t="shared" si="124"/>
        <v>40400117</v>
      </c>
      <c r="F7999" s="113" t="s">
        <v>404</v>
      </c>
      <c r="G7999" s="113" t="s">
        <v>5794</v>
      </c>
      <c r="H7999" s="113" t="s">
        <v>5795</v>
      </c>
      <c r="I7999" s="113" t="s">
        <v>5828</v>
      </c>
    </row>
    <row r="8000" spans="1:9" x14ac:dyDescent="0.2">
      <c r="A8000" s="113" t="s">
        <v>10491</v>
      </c>
      <c r="D8000" s="113" t="s">
        <v>5829</v>
      </c>
      <c r="E8000" s="113">
        <f t="shared" si="124"/>
        <v>40400118</v>
      </c>
      <c r="F8000" s="113" t="s">
        <v>404</v>
      </c>
      <c r="G8000" s="113" t="s">
        <v>5794</v>
      </c>
      <c r="H8000" s="113" t="s">
        <v>5795</v>
      </c>
      <c r="I8000" s="113" t="s">
        <v>5830</v>
      </c>
    </row>
    <row r="8001" spans="1:12" x14ac:dyDescent="0.2">
      <c r="A8001" s="113" t="s">
        <v>10491</v>
      </c>
      <c r="D8001" s="113" t="s">
        <v>5831</v>
      </c>
      <c r="E8001" s="113">
        <f t="shared" si="124"/>
        <v>40400119</v>
      </c>
      <c r="F8001" s="113" t="s">
        <v>404</v>
      </c>
      <c r="G8001" s="113" t="s">
        <v>5794</v>
      </c>
      <c r="H8001" s="113" t="s">
        <v>5795</v>
      </c>
      <c r="I8001" s="113" t="s">
        <v>5832</v>
      </c>
    </row>
    <row r="8002" spans="1:12" x14ac:dyDescent="0.2">
      <c r="A8002" s="113" t="s">
        <v>10491</v>
      </c>
      <c r="D8002" s="113" t="s">
        <v>5833</v>
      </c>
      <c r="E8002" s="113">
        <f t="shared" ref="E8002:E8065" si="125">VALUE(D8002)</f>
        <v>40400120</v>
      </c>
      <c r="F8002" s="113" t="s">
        <v>404</v>
      </c>
      <c r="G8002" s="113" t="s">
        <v>5794</v>
      </c>
      <c r="H8002" s="113" t="s">
        <v>5795</v>
      </c>
      <c r="I8002" s="113" t="s">
        <v>5834</v>
      </c>
    </row>
    <row r="8003" spans="1:12" x14ac:dyDescent="0.2">
      <c r="A8003" s="113" t="s">
        <v>10491</v>
      </c>
      <c r="D8003" s="113" t="s">
        <v>5835</v>
      </c>
      <c r="E8003" s="113">
        <f t="shared" si="125"/>
        <v>40400121</v>
      </c>
      <c r="F8003" s="113" t="s">
        <v>404</v>
      </c>
      <c r="G8003" s="113" t="s">
        <v>5794</v>
      </c>
      <c r="H8003" s="113" t="s">
        <v>5795</v>
      </c>
      <c r="I8003" s="113" t="s">
        <v>5836</v>
      </c>
    </row>
    <row r="8004" spans="1:12" x14ac:dyDescent="0.2">
      <c r="A8004" s="113" t="s">
        <v>10491</v>
      </c>
      <c r="D8004" s="113" t="s">
        <v>5837</v>
      </c>
      <c r="E8004" s="113">
        <f t="shared" si="125"/>
        <v>40400122</v>
      </c>
      <c r="F8004" s="113" t="s">
        <v>404</v>
      </c>
      <c r="G8004" s="113" t="s">
        <v>5794</v>
      </c>
      <c r="H8004" s="113" t="s">
        <v>5795</v>
      </c>
      <c r="I8004" s="113" t="s">
        <v>5838</v>
      </c>
      <c r="K8004" s="115"/>
      <c r="L8004" s="113"/>
    </row>
    <row r="8005" spans="1:12" x14ac:dyDescent="0.2">
      <c r="A8005" s="113" t="s">
        <v>10491</v>
      </c>
      <c r="D8005" s="113" t="s">
        <v>5839</v>
      </c>
      <c r="E8005" s="113">
        <f t="shared" si="125"/>
        <v>40400130</v>
      </c>
      <c r="F8005" s="113" t="s">
        <v>404</v>
      </c>
      <c r="G8005" s="113" t="s">
        <v>5794</v>
      </c>
      <c r="H8005" s="113" t="s">
        <v>5795</v>
      </c>
      <c r="I8005" s="113" t="s">
        <v>5840</v>
      </c>
    </row>
    <row r="8006" spans="1:12" x14ac:dyDescent="0.2">
      <c r="A8006" s="113" t="s">
        <v>10491</v>
      </c>
      <c r="D8006" s="113" t="s">
        <v>5841</v>
      </c>
      <c r="E8006" s="113">
        <f t="shared" si="125"/>
        <v>40400131</v>
      </c>
      <c r="F8006" s="113" t="s">
        <v>404</v>
      </c>
      <c r="G8006" s="113" t="s">
        <v>5794</v>
      </c>
      <c r="H8006" s="113" t="s">
        <v>5795</v>
      </c>
      <c r="I8006" s="113" t="s">
        <v>5842</v>
      </c>
    </row>
    <row r="8007" spans="1:12" x14ac:dyDescent="0.2">
      <c r="A8007" s="113" t="s">
        <v>10491</v>
      </c>
      <c r="D8007" s="113" t="s">
        <v>5843</v>
      </c>
      <c r="E8007" s="113">
        <f t="shared" si="125"/>
        <v>40400132</v>
      </c>
      <c r="F8007" s="113" t="s">
        <v>404</v>
      </c>
      <c r="G8007" s="113" t="s">
        <v>5794</v>
      </c>
      <c r="H8007" s="113" t="s">
        <v>5795</v>
      </c>
      <c r="I8007" s="113" t="s">
        <v>5844</v>
      </c>
    </row>
    <row r="8008" spans="1:12" x14ac:dyDescent="0.2">
      <c r="A8008" s="113" t="s">
        <v>10491</v>
      </c>
      <c r="D8008" s="113" t="s">
        <v>5845</v>
      </c>
      <c r="E8008" s="113">
        <f t="shared" si="125"/>
        <v>40400133</v>
      </c>
      <c r="F8008" s="113" t="s">
        <v>404</v>
      </c>
      <c r="G8008" s="113" t="s">
        <v>5794</v>
      </c>
      <c r="H8008" s="113" t="s">
        <v>5795</v>
      </c>
      <c r="I8008" s="113" t="s">
        <v>5846</v>
      </c>
    </row>
    <row r="8009" spans="1:12" x14ac:dyDescent="0.2">
      <c r="A8009" s="113" t="s">
        <v>10491</v>
      </c>
      <c r="D8009" s="113" t="s">
        <v>5847</v>
      </c>
      <c r="E8009" s="113">
        <f t="shared" si="125"/>
        <v>40400140</v>
      </c>
      <c r="F8009" s="113" t="s">
        <v>404</v>
      </c>
      <c r="G8009" s="113" t="s">
        <v>5794</v>
      </c>
      <c r="H8009" s="113" t="s">
        <v>5795</v>
      </c>
      <c r="I8009" s="113" t="s">
        <v>5848</v>
      </c>
    </row>
    <row r="8010" spans="1:12" x14ac:dyDescent="0.2">
      <c r="A8010" s="113" t="s">
        <v>10491</v>
      </c>
      <c r="D8010" s="113" t="s">
        <v>5849</v>
      </c>
      <c r="E8010" s="113">
        <f t="shared" si="125"/>
        <v>40400141</v>
      </c>
      <c r="F8010" s="113" t="s">
        <v>404</v>
      </c>
      <c r="G8010" s="113" t="s">
        <v>5794</v>
      </c>
      <c r="H8010" s="113" t="s">
        <v>5795</v>
      </c>
      <c r="I8010" s="113" t="s">
        <v>8735</v>
      </c>
    </row>
    <row r="8011" spans="1:12" x14ac:dyDescent="0.2">
      <c r="A8011" s="113" t="s">
        <v>10491</v>
      </c>
      <c r="D8011" s="113" t="s">
        <v>8736</v>
      </c>
      <c r="E8011" s="113">
        <f t="shared" si="125"/>
        <v>40400142</v>
      </c>
      <c r="F8011" s="113" t="s">
        <v>404</v>
      </c>
      <c r="G8011" s="113" t="s">
        <v>5794</v>
      </c>
      <c r="H8011" s="113" t="s">
        <v>5795</v>
      </c>
      <c r="I8011" s="113" t="s">
        <v>8737</v>
      </c>
    </row>
    <row r="8012" spans="1:12" x14ac:dyDescent="0.2">
      <c r="A8012" s="113" t="s">
        <v>10491</v>
      </c>
      <c r="D8012" s="113" t="s">
        <v>8738</v>
      </c>
      <c r="E8012" s="113">
        <f t="shared" si="125"/>
        <v>40400143</v>
      </c>
      <c r="F8012" s="113" t="s">
        <v>404</v>
      </c>
      <c r="G8012" s="113" t="s">
        <v>5794</v>
      </c>
      <c r="H8012" s="113" t="s">
        <v>5795</v>
      </c>
      <c r="I8012" s="113" t="s">
        <v>8739</v>
      </c>
    </row>
    <row r="8013" spans="1:12" x14ac:dyDescent="0.2">
      <c r="A8013" s="113" t="s">
        <v>10491</v>
      </c>
      <c r="D8013" s="113" t="s">
        <v>8740</v>
      </c>
      <c r="E8013" s="113">
        <f t="shared" si="125"/>
        <v>40400148</v>
      </c>
      <c r="F8013" s="113" t="s">
        <v>404</v>
      </c>
      <c r="G8013" s="113" t="s">
        <v>5794</v>
      </c>
      <c r="H8013" s="113" t="s">
        <v>5795</v>
      </c>
      <c r="I8013" s="113" t="s">
        <v>8741</v>
      </c>
    </row>
    <row r="8014" spans="1:12" x14ac:dyDescent="0.2">
      <c r="A8014" s="113" t="s">
        <v>10491</v>
      </c>
      <c r="D8014" s="113" t="s">
        <v>8742</v>
      </c>
      <c r="E8014" s="113">
        <f t="shared" si="125"/>
        <v>40400149</v>
      </c>
      <c r="F8014" s="113" t="s">
        <v>404</v>
      </c>
      <c r="G8014" s="113" t="s">
        <v>5794</v>
      </c>
      <c r="H8014" s="113" t="s">
        <v>5795</v>
      </c>
      <c r="I8014" s="113" t="s">
        <v>8743</v>
      </c>
    </row>
    <row r="8015" spans="1:12" x14ac:dyDescent="0.2">
      <c r="A8015" s="113" t="s">
        <v>10491</v>
      </c>
      <c r="D8015" s="113" t="s">
        <v>8744</v>
      </c>
      <c r="E8015" s="113">
        <f t="shared" si="125"/>
        <v>40400150</v>
      </c>
      <c r="F8015" s="113" t="s">
        <v>404</v>
      </c>
      <c r="G8015" s="113" t="s">
        <v>5794</v>
      </c>
      <c r="H8015" s="113" t="s">
        <v>5795</v>
      </c>
      <c r="I8015" s="113" t="s">
        <v>8745</v>
      </c>
    </row>
    <row r="8016" spans="1:12" x14ac:dyDescent="0.2">
      <c r="A8016" s="113" t="s">
        <v>10491</v>
      </c>
      <c r="D8016" s="113" t="s">
        <v>8746</v>
      </c>
      <c r="E8016" s="113">
        <f t="shared" si="125"/>
        <v>40400151</v>
      </c>
      <c r="F8016" s="113" t="s">
        <v>404</v>
      </c>
      <c r="G8016" s="113" t="s">
        <v>5794</v>
      </c>
      <c r="H8016" s="113" t="s">
        <v>5795</v>
      </c>
      <c r="I8016" s="113" t="s">
        <v>8747</v>
      </c>
    </row>
    <row r="8017" spans="1:9" x14ac:dyDescent="0.2">
      <c r="A8017" s="113" t="s">
        <v>10491</v>
      </c>
      <c r="D8017" s="113" t="s">
        <v>8748</v>
      </c>
      <c r="E8017" s="113">
        <f t="shared" si="125"/>
        <v>40400152</v>
      </c>
      <c r="F8017" s="113" t="s">
        <v>404</v>
      </c>
      <c r="G8017" s="113" t="s">
        <v>5794</v>
      </c>
      <c r="H8017" s="113" t="s">
        <v>5795</v>
      </c>
      <c r="I8017" s="113" t="s">
        <v>8749</v>
      </c>
    </row>
    <row r="8018" spans="1:9" x14ac:dyDescent="0.2">
      <c r="A8018" s="113" t="s">
        <v>10491</v>
      </c>
      <c r="D8018" s="113" t="s">
        <v>3190</v>
      </c>
      <c r="E8018" s="113">
        <f t="shared" si="125"/>
        <v>40400153</v>
      </c>
      <c r="F8018" s="113" t="s">
        <v>404</v>
      </c>
      <c r="G8018" s="113" t="s">
        <v>5794</v>
      </c>
      <c r="H8018" s="113" t="s">
        <v>5795</v>
      </c>
      <c r="I8018" s="113" t="s">
        <v>3191</v>
      </c>
    </row>
    <row r="8019" spans="1:9" x14ac:dyDescent="0.2">
      <c r="A8019" s="113" t="s">
        <v>10491</v>
      </c>
      <c r="D8019" s="113" t="s">
        <v>3192</v>
      </c>
      <c r="E8019" s="113">
        <f t="shared" si="125"/>
        <v>40400154</v>
      </c>
      <c r="F8019" s="113" t="s">
        <v>404</v>
      </c>
      <c r="G8019" s="113" t="s">
        <v>5794</v>
      </c>
      <c r="H8019" s="113" t="s">
        <v>5795</v>
      </c>
      <c r="I8019" s="113" t="s">
        <v>3193</v>
      </c>
    </row>
    <row r="8020" spans="1:9" x14ac:dyDescent="0.2">
      <c r="A8020" s="113" t="s">
        <v>10491</v>
      </c>
      <c r="D8020" s="113" t="s">
        <v>3194</v>
      </c>
      <c r="E8020" s="113">
        <f t="shared" si="125"/>
        <v>40400160</v>
      </c>
      <c r="F8020" s="113" t="s">
        <v>404</v>
      </c>
      <c r="G8020" s="113" t="s">
        <v>5794</v>
      </c>
      <c r="H8020" s="113" t="s">
        <v>5795</v>
      </c>
      <c r="I8020" s="113" t="s">
        <v>3195</v>
      </c>
    </row>
    <row r="8021" spans="1:9" x14ac:dyDescent="0.2">
      <c r="A8021" s="113" t="s">
        <v>10491</v>
      </c>
      <c r="D8021" s="113" t="s">
        <v>5876</v>
      </c>
      <c r="E8021" s="113">
        <f t="shared" si="125"/>
        <v>40400161</v>
      </c>
      <c r="F8021" s="113" t="s">
        <v>404</v>
      </c>
      <c r="G8021" s="113" t="s">
        <v>5794</v>
      </c>
      <c r="H8021" s="113" t="s">
        <v>5795</v>
      </c>
      <c r="I8021" s="113" t="s">
        <v>5877</v>
      </c>
    </row>
    <row r="8022" spans="1:9" x14ac:dyDescent="0.2">
      <c r="A8022" s="113" t="s">
        <v>10491</v>
      </c>
      <c r="D8022" s="113" t="s">
        <v>3209</v>
      </c>
      <c r="E8022" s="113">
        <f t="shared" si="125"/>
        <v>40400162</v>
      </c>
      <c r="F8022" s="113" t="s">
        <v>404</v>
      </c>
      <c r="G8022" s="113" t="s">
        <v>5794</v>
      </c>
      <c r="H8022" s="113" t="s">
        <v>5795</v>
      </c>
      <c r="I8022" s="113" t="s">
        <v>3210</v>
      </c>
    </row>
    <row r="8023" spans="1:9" x14ac:dyDescent="0.2">
      <c r="A8023" s="113" t="s">
        <v>10491</v>
      </c>
      <c r="D8023" s="113" t="s">
        <v>3211</v>
      </c>
      <c r="E8023" s="113">
        <f t="shared" si="125"/>
        <v>40400163</v>
      </c>
      <c r="F8023" s="113" t="s">
        <v>404</v>
      </c>
      <c r="G8023" s="113" t="s">
        <v>5794</v>
      </c>
      <c r="H8023" s="113" t="s">
        <v>5795</v>
      </c>
      <c r="I8023" s="113" t="s">
        <v>3212</v>
      </c>
    </row>
    <row r="8024" spans="1:9" x14ac:dyDescent="0.2">
      <c r="A8024" s="113" t="s">
        <v>10491</v>
      </c>
      <c r="D8024" s="113" t="s">
        <v>3213</v>
      </c>
      <c r="E8024" s="113">
        <f t="shared" si="125"/>
        <v>40400170</v>
      </c>
      <c r="F8024" s="113" t="s">
        <v>404</v>
      </c>
      <c r="G8024" s="113" t="s">
        <v>5794</v>
      </c>
      <c r="H8024" s="113" t="s">
        <v>5795</v>
      </c>
      <c r="I8024" s="113" t="s">
        <v>3214</v>
      </c>
    </row>
    <row r="8025" spans="1:9" x14ac:dyDescent="0.2">
      <c r="A8025" s="113" t="s">
        <v>10491</v>
      </c>
      <c r="D8025" s="113" t="s">
        <v>3215</v>
      </c>
      <c r="E8025" s="113">
        <f t="shared" si="125"/>
        <v>40400171</v>
      </c>
      <c r="F8025" s="113" t="s">
        <v>404</v>
      </c>
      <c r="G8025" s="113" t="s">
        <v>5794</v>
      </c>
      <c r="H8025" s="113" t="s">
        <v>5795</v>
      </c>
      <c r="I8025" s="113" t="s">
        <v>3216</v>
      </c>
    </row>
    <row r="8026" spans="1:9" x14ac:dyDescent="0.2">
      <c r="A8026" s="113" t="s">
        <v>10491</v>
      </c>
      <c r="D8026" s="113" t="s">
        <v>3217</v>
      </c>
      <c r="E8026" s="113">
        <f t="shared" si="125"/>
        <v>40400172</v>
      </c>
      <c r="F8026" s="113" t="s">
        <v>404</v>
      </c>
      <c r="G8026" s="113" t="s">
        <v>5794</v>
      </c>
      <c r="H8026" s="113" t="s">
        <v>5795</v>
      </c>
      <c r="I8026" s="113" t="s">
        <v>474</v>
      </c>
    </row>
    <row r="8027" spans="1:9" x14ac:dyDescent="0.2">
      <c r="A8027" s="113" t="s">
        <v>10491</v>
      </c>
      <c r="D8027" s="113" t="s">
        <v>475</v>
      </c>
      <c r="E8027" s="113">
        <f t="shared" si="125"/>
        <v>40400173</v>
      </c>
      <c r="F8027" s="113" t="s">
        <v>404</v>
      </c>
      <c r="G8027" s="113" t="s">
        <v>5794</v>
      </c>
      <c r="H8027" s="113" t="s">
        <v>5795</v>
      </c>
      <c r="I8027" s="113" t="s">
        <v>476</v>
      </c>
    </row>
    <row r="8028" spans="1:9" x14ac:dyDescent="0.2">
      <c r="A8028" s="113" t="s">
        <v>10491</v>
      </c>
      <c r="D8028" s="113" t="s">
        <v>477</v>
      </c>
      <c r="E8028" s="113">
        <f t="shared" si="125"/>
        <v>40400178</v>
      </c>
      <c r="F8028" s="113" t="s">
        <v>404</v>
      </c>
      <c r="G8028" s="113" t="s">
        <v>5794</v>
      </c>
      <c r="H8028" s="113" t="s">
        <v>5795</v>
      </c>
      <c r="I8028" s="113" t="s">
        <v>478</v>
      </c>
    </row>
    <row r="8029" spans="1:9" x14ac:dyDescent="0.2">
      <c r="A8029" s="113" t="s">
        <v>10491</v>
      </c>
      <c r="D8029" s="113" t="s">
        <v>479</v>
      </c>
      <c r="E8029" s="113">
        <f t="shared" si="125"/>
        <v>40400179</v>
      </c>
      <c r="F8029" s="113" t="s">
        <v>404</v>
      </c>
      <c r="G8029" s="113" t="s">
        <v>5794</v>
      </c>
      <c r="H8029" s="113" t="s">
        <v>5795</v>
      </c>
      <c r="I8029" s="113" t="s">
        <v>480</v>
      </c>
    </row>
    <row r="8030" spans="1:9" x14ac:dyDescent="0.2">
      <c r="A8030" s="113" t="s">
        <v>10491</v>
      </c>
      <c r="D8030" s="113" t="s">
        <v>481</v>
      </c>
      <c r="E8030" s="113">
        <f t="shared" si="125"/>
        <v>40400199</v>
      </c>
      <c r="F8030" s="113" t="s">
        <v>404</v>
      </c>
      <c r="G8030" s="113" t="s">
        <v>5794</v>
      </c>
      <c r="H8030" s="113" t="s">
        <v>5795</v>
      </c>
      <c r="I8030" s="113" t="s">
        <v>11744</v>
      </c>
    </row>
    <row r="8031" spans="1:9" x14ac:dyDescent="0.2">
      <c r="A8031" s="113" t="s">
        <v>10491</v>
      </c>
      <c r="D8031" s="113" t="s">
        <v>482</v>
      </c>
      <c r="E8031" s="113">
        <f t="shared" si="125"/>
        <v>40400201</v>
      </c>
      <c r="F8031" s="113" t="s">
        <v>404</v>
      </c>
      <c r="G8031" s="113" t="s">
        <v>5794</v>
      </c>
      <c r="H8031" s="113" t="s">
        <v>483</v>
      </c>
      <c r="I8031" s="113" t="s">
        <v>5796</v>
      </c>
    </row>
    <row r="8032" spans="1:9" x14ac:dyDescent="0.2">
      <c r="A8032" s="113" t="s">
        <v>10491</v>
      </c>
      <c r="D8032" s="113" t="s">
        <v>484</v>
      </c>
      <c r="E8032" s="113">
        <f t="shared" si="125"/>
        <v>40400202</v>
      </c>
      <c r="F8032" s="113" t="s">
        <v>404</v>
      </c>
      <c r="G8032" s="113" t="s">
        <v>5794</v>
      </c>
      <c r="H8032" s="113" t="s">
        <v>483</v>
      </c>
      <c r="I8032" s="113" t="s">
        <v>5798</v>
      </c>
    </row>
    <row r="8033" spans="1:9" x14ac:dyDescent="0.2">
      <c r="A8033" s="113" t="s">
        <v>10491</v>
      </c>
      <c r="D8033" s="113" t="s">
        <v>485</v>
      </c>
      <c r="E8033" s="113">
        <f t="shared" si="125"/>
        <v>40400203</v>
      </c>
      <c r="F8033" s="113" t="s">
        <v>404</v>
      </c>
      <c r="G8033" s="113" t="s">
        <v>5794</v>
      </c>
      <c r="H8033" s="113" t="s">
        <v>483</v>
      </c>
      <c r="I8033" s="113" t="s">
        <v>5800</v>
      </c>
    </row>
    <row r="8034" spans="1:9" x14ac:dyDescent="0.2">
      <c r="A8034" s="113" t="s">
        <v>10491</v>
      </c>
      <c r="D8034" s="113" t="s">
        <v>486</v>
      </c>
      <c r="E8034" s="113">
        <f t="shared" si="125"/>
        <v>40400204</v>
      </c>
      <c r="F8034" s="113" t="s">
        <v>404</v>
      </c>
      <c r="G8034" s="113" t="s">
        <v>5794</v>
      </c>
      <c r="H8034" s="113" t="s">
        <v>483</v>
      </c>
      <c r="I8034" s="113" t="s">
        <v>487</v>
      </c>
    </row>
    <row r="8035" spans="1:9" x14ac:dyDescent="0.2">
      <c r="A8035" s="113" t="s">
        <v>10491</v>
      </c>
      <c r="D8035" s="113" t="s">
        <v>488</v>
      </c>
      <c r="E8035" s="113">
        <f t="shared" si="125"/>
        <v>40400205</v>
      </c>
      <c r="F8035" s="113" t="s">
        <v>404</v>
      </c>
      <c r="G8035" s="113" t="s">
        <v>5794</v>
      </c>
      <c r="H8035" s="113" t="s">
        <v>483</v>
      </c>
      <c r="I8035" s="113" t="s">
        <v>489</v>
      </c>
    </row>
    <row r="8036" spans="1:9" x14ac:dyDescent="0.2">
      <c r="A8036" s="113" t="s">
        <v>10491</v>
      </c>
      <c r="D8036" s="113" t="s">
        <v>490</v>
      </c>
      <c r="E8036" s="113">
        <f t="shared" si="125"/>
        <v>40400206</v>
      </c>
      <c r="F8036" s="113" t="s">
        <v>404</v>
      </c>
      <c r="G8036" s="113" t="s">
        <v>5794</v>
      </c>
      <c r="H8036" s="113" t="s">
        <v>483</v>
      </c>
      <c r="I8036" s="113" t="s">
        <v>491</v>
      </c>
    </row>
    <row r="8037" spans="1:9" x14ac:dyDescent="0.2">
      <c r="A8037" s="113" t="s">
        <v>10491</v>
      </c>
      <c r="D8037" s="113" t="s">
        <v>492</v>
      </c>
      <c r="E8037" s="113">
        <f t="shared" si="125"/>
        <v>40400207</v>
      </c>
      <c r="F8037" s="113" t="s">
        <v>404</v>
      </c>
      <c r="G8037" s="113" t="s">
        <v>5794</v>
      </c>
      <c r="H8037" s="113" t="s">
        <v>483</v>
      </c>
      <c r="I8037" s="113" t="s">
        <v>493</v>
      </c>
    </row>
    <row r="8038" spans="1:9" x14ac:dyDescent="0.2">
      <c r="A8038" s="113" t="s">
        <v>10491</v>
      </c>
      <c r="D8038" s="113" t="s">
        <v>494</v>
      </c>
      <c r="E8038" s="113">
        <f t="shared" si="125"/>
        <v>40400208</v>
      </c>
      <c r="F8038" s="113" t="s">
        <v>404</v>
      </c>
      <c r="G8038" s="113" t="s">
        <v>5794</v>
      </c>
      <c r="H8038" s="113" t="s">
        <v>483</v>
      </c>
      <c r="I8038" s="113" t="s">
        <v>495</v>
      </c>
    </row>
    <row r="8039" spans="1:9" x14ac:dyDescent="0.2">
      <c r="A8039" s="113" t="s">
        <v>10491</v>
      </c>
      <c r="D8039" s="113" t="s">
        <v>496</v>
      </c>
      <c r="E8039" s="113">
        <f t="shared" si="125"/>
        <v>40400209</v>
      </c>
      <c r="F8039" s="113" t="s">
        <v>404</v>
      </c>
      <c r="G8039" s="113" t="s">
        <v>5794</v>
      </c>
      <c r="H8039" s="113" t="s">
        <v>483</v>
      </c>
      <c r="I8039" s="113" t="s">
        <v>497</v>
      </c>
    </row>
    <row r="8040" spans="1:9" x14ac:dyDescent="0.2">
      <c r="A8040" s="113" t="s">
        <v>10491</v>
      </c>
      <c r="D8040" s="113" t="s">
        <v>498</v>
      </c>
      <c r="E8040" s="113">
        <f t="shared" si="125"/>
        <v>40400210</v>
      </c>
      <c r="F8040" s="113" t="s">
        <v>404</v>
      </c>
      <c r="G8040" s="113" t="s">
        <v>5794</v>
      </c>
      <c r="H8040" s="113" t="s">
        <v>483</v>
      </c>
      <c r="I8040" s="113" t="s">
        <v>5826</v>
      </c>
    </row>
    <row r="8041" spans="1:9" x14ac:dyDescent="0.2">
      <c r="A8041" s="113" t="s">
        <v>10491</v>
      </c>
      <c r="D8041" s="113" t="s">
        <v>499</v>
      </c>
      <c r="E8041" s="113">
        <f t="shared" si="125"/>
        <v>40400211</v>
      </c>
      <c r="F8041" s="113" t="s">
        <v>404</v>
      </c>
      <c r="G8041" s="113" t="s">
        <v>5794</v>
      </c>
      <c r="H8041" s="113" t="s">
        <v>483</v>
      </c>
      <c r="I8041" s="113" t="s">
        <v>5830</v>
      </c>
    </row>
    <row r="8042" spans="1:9" x14ac:dyDescent="0.2">
      <c r="A8042" s="113" t="s">
        <v>10491</v>
      </c>
      <c r="D8042" s="113" t="s">
        <v>500</v>
      </c>
      <c r="E8042" s="113">
        <f t="shared" si="125"/>
        <v>40400212</v>
      </c>
      <c r="F8042" s="113" t="s">
        <v>404</v>
      </c>
      <c r="G8042" s="113" t="s">
        <v>5794</v>
      </c>
      <c r="H8042" s="113" t="s">
        <v>483</v>
      </c>
      <c r="I8042" s="113" t="s">
        <v>5832</v>
      </c>
    </row>
    <row r="8043" spans="1:9" x14ac:dyDescent="0.2">
      <c r="A8043" s="113" t="s">
        <v>10491</v>
      </c>
      <c r="D8043" s="113" t="s">
        <v>501</v>
      </c>
      <c r="E8043" s="113">
        <f t="shared" si="125"/>
        <v>40400213</v>
      </c>
      <c r="F8043" s="113" t="s">
        <v>404</v>
      </c>
      <c r="G8043" s="113" t="s">
        <v>5794</v>
      </c>
      <c r="H8043" s="113" t="s">
        <v>483</v>
      </c>
      <c r="I8043" s="113" t="s">
        <v>5834</v>
      </c>
    </row>
    <row r="8044" spans="1:9" x14ac:dyDescent="0.2">
      <c r="A8044" s="113" t="s">
        <v>10491</v>
      </c>
      <c r="D8044" s="113" t="s">
        <v>502</v>
      </c>
      <c r="E8044" s="113">
        <f t="shared" si="125"/>
        <v>40400230</v>
      </c>
      <c r="F8044" s="113" t="s">
        <v>404</v>
      </c>
      <c r="G8044" s="113" t="s">
        <v>5794</v>
      </c>
      <c r="H8044" s="113" t="s">
        <v>483</v>
      </c>
      <c r="I8044" s="113" t="s">
        <v>5840</v>
      </c>
    </row>
    <row r="8045" spans="1:9" x14ac:dyDescent="0.2">
      <c r="A8045" s="113" t="s">
        <v>10491</v>
      </c>
      <c r="D8045" s="113" t="s">
        <v>503</v>
      </c>
      <c r="E8045" s="113">
        <f t="shared" si="125"/>
        <v>40400231</v>
      </c>
      <c r="F8045" s="113" t="s">
        <v>404</v>
      </c>
      <c r="G8045" s="113" t="s">
        <v>5794</v>
      </c>
      <c r="H8045" s="113" t="s">
        <v>483</v>
      </c>
      <c r="I8045" s="113" t="s">
        <v>5842</v>
      </c>
    </row>
    <row r="8046" spans="1:9" x14ac:dyDescent="0.2">
      <c r="A8046" s="113" t="s">
        <v>10491</v>
      </c>
      <c r="D8046" s="113" t="s">
        <v>504</v>
      </c>
      <c r="E8046" s="113">
        <f t="shared" si="125"/>
        <v>40400232</v>
      </c>
      <c r="F8046" s="113" t="s">
        <v>404</v>
      </c>
      <c r="G8046" s="113" t="s">
        <v>5794</v>
      </c>
      <c r="H8046" s="113" t="s">
        <v>483</v>
      </c>
      <c r="I8046" s="113" t="s">
        <v>5844</v>
      </c>
    </row>
    <row r="8047" spans="1:9" x14ac:dyDescent="0.2">
      <c r="A8047" s="113" t="s">
        <v>10491</v>
      </c>
      <c r="D8047" s="113" t="s">
        <v>505</v>
      </c>
      <c r="E8047" s="113">
        <f t="shared" si="125"/>
        <v>40400233</v>
      </c>
      <c r="F8047" s="113" t="s">
        <v>404</v>
      </c>
      <c r="G8047" s="113" t="s">
        <v>5794</v>
      </c>
      <c r="H8047" s="113" t="s">
        <v>483</v>
      </c>
      <c r="I8047" s="113" t="s">
        <v>5846</v>
      </c>
    </row>
    <row r="8048" spans="1:9" x14ac:dyDescent="0.2">
      <c r="A8048" s="113" t="s">
        <v>10491</v>
      </c>
      <c r="D8048" s="113" t="s">
        <v>506</v>
      </c>
      <c r="E8048" s="113">
        <f t="shared" si="125"/>
        <v>40400240</v>
      </c>
      <c r="F8048" s="113" t="s">
        <v>404</v>
      </c>
      <c r="G8048" s="113" t="s">
        <v>5794</v>
      </c>
      <c r="H8048" s="113" t="s">
        <v>483</v>
      </c>
      <c r="I8048" s="113" t="s">
        <v>507</v>
      </c>
    </row>
    <row r="8049" spans="1:9" x14ac:dyDescent="0.2">
      <c r="A8049" s="113" t="s">
        <v>10491</v>
      </c>
      <c r="D8049" s="113" t="s">
        <v>508</v>
      </c>
      <c r="E8049" s="113">
        <f t="shared" si="125"/>
        <v>40400241</v>
      </c>
      <c r="F8049" s="113" t="s">
        <v>404</v>
      </c>
      <c r="G8049" s="113" t="s">
        <v>5794</v>
      </c>
      <c r="H8049" s="113" t="s">
        <v>483</v>
      </c>
      <c r="I8049" s="113" t="s">
        <v>8735</v>
      </c>
    </row>
    <row r="8050" spans="1:9" x14ac:dyDescent="0.2">
      <c r="A8050" s="113" t="s">
        <v>10491</v>
      </c>
      <c r="D8050" s="113" t="s">
        <v>509</v>
      </c>
      <c r="E8050" s="113">
        <f t="shared" si="125"/>
        <v>40400242</v>
      </c>
      <c r="F8050" s="113" t="s">
        <v>404</v>
      </c>
      <c r="G8050" s="113" t="s">
        <v>5794</v>
      </c>
      <c r="H8050" s="113" t="s">
        <v>483</v>
      </c>
      <c r="I8050" s="113" t="s">
        <v>8737</v>
      </c>
    </row>
    <row r="8051" spans="1:9" x14ac:dyDescent="0.2">
      <c r="A8051" s="113" t="s">
        <v>10491</v>
      </c>
      <c r="D8051" s="113" t="s">
        <v>510</v>
      </c>
      <c r="E8051" s="113">
        <f t="shared" si="125"/>
        <v>40400243</v>
      </c>
      <c r="F8051" s="113" t="s">
        <v>404</v>
      </c>
      <c r="G8051" s="113" t="s">
        <v>5794</v>
      </c>
      <c r="H8051" s="113" t="s">
        <v>483</v>
      </c>
      <c r="I8051" s="113" t="s">
        <v>8739</v>
      </c>
    </row>
    <row r="8052" spans="1:9" x14ac:dyDescent="0.2">
      <c r="A8052" s="113" t="s">
        <v>10491</v>
      </c>
      <c r="D8052" s="113" t="s">
        <v>511</v>
      </c>
      <c r="E8052" s="113">
        <f t="shared" si="125"/>
        <v>40400248</v>
      </c>
      <c r="F8052" s="113" t="s">
        <v>404</v>
      </c>
      <c r="G8052" s="113" t="s">
        <v>5794</v>
      </c>
      <c r="H8052" s="113" t="s">
        <v>483</v>
      </c>
      <c r="I8052" s="113" t="s">
        <v>512</v>
      </c>
    </row>
    <row r="8053" spans="1:9" x14ac:dyDescent="0.2">
      <c r="A8053" s="113" t="s">
        <v>10491</v>
      </c>
      <c r="D8053" s="113" t="s">
        <v>513</v>
      </c>
      <c r="E8053" s="113">
        <f t="shared" si="125"/>
        <v>40400249</v>
      </c>
      <c r="F8053" s="113" t="s">
        <v>404</v>
      </c>
      <c r="G8053" s="113" t="s">
        <v>5794</v>
      </c>
      <c r="H8053" s="113" t="s">
        <v>483</v>
      </c>
      <c r="I8053" s="113" t="s">
        <v>8743</v>
      </c>
    </row>
    <row r="8054" spans="1:9" x14ac:dyDescent="0.2">
      <c r="A8054" s="113" t="s">
        <v>10491</v>
      </c>
      <c r="D8054" s="113" t="s">
        <v>514</v>
      </c>
      <c r="E8054" s="113">
        <f t="shared" si="125"/>
        <v>40400250</v>
      </c>
      <c r="F8054" s="113" t="s">
        <v>404</v>
      </c>
      <c r="G8054" s="113" t="s">
        <v>5794</v>
      </c>
      <c r="H8054" s="113" t="s">
        <v>483</v>
      </c>
      <c r="I8054" s="113" t="s">
        <v>515</v>
      </c>
    </row>
    <row r="8055" spans="1:9" x14ac:dyDescent="0.2">
      <c r="A8055" s="113" t="s">
        <v>10491</v>
      </c>
      <c r="D8055" s="113" t="s">
        <v>516</v>
      </c>
      <c r="E8055" s="113">
        <f t="shared" si="125"/>
        <v>40400251</v>
      </c>
      <c r="F8055" s="113" t="s">
        <v>404</v>
      </c>
      <c r="G8055" s="113" t="s">
        <v>5794</v>
      </c>
      <c r="H8055" s="113" t="s">
        <v>483</v>
      </c>
      <c r="I8055" s="113" t="s">
        <v>8747</v>
      </c>
    </row>
    <row r="8056" spans="1:9" x14ac:dyDescent="0.2">
      <c r="A8056" s="113" t="s">
        <v>10491</v>
      </c>
      <c r="D8056" s="113" t="s">
        <v>517</v>
      </c>
      <c r="E8056" s="113">
        <f t="shared" si="125"/>
        <v>40400252</v>
      </c>
      <c r="F8056" s="113" t="s">
        <v>404</v>
      </c>
      <c r="G8056" s="113" t="s">
        <v>5794</v>
      </c>
      <c r="H8056" s="113" t="s">
        <v>483</v>
      </c>
      <c r="I8056" s="113" t="s">
        <v>518</v>
      </c>
    </row>
    <row r="8057" spans="1:9" x14ac:dyDescent="0.2">
      <c r="A8057" s="113" t="s">
        <v>10491</v>
      </c>
      <c r="D8057" s="113" t="s">
        <v>519</v>
      </c>
      <c r="E8057" s="113">
        <f t="shared" si="125"/>
        <v>40400253</v>
      </c>
      <c r="F8057" s="113" t="s">
        <v>404</v>
      </c>
      <c r="G8057" s="113" t="s">
        <v>5794</v>
      </c>
      <c r="H8057" s="113" t="s">
        <v>483</v>
      </c>
      <c r="I8057" s="113" t="s">
        <v>520</v>
      </c>
    </row>
    <row r="8058" spans="1:9" x14ac:dyDescent="0.2">
      <c r="A8058" s="113" t="s">
        <v>10491</v>
      </c>
      <c r="D8058" s="113" t="s">
        <v>521</v>
      </c>
      <c r="E8058" s="113">
        <f t="shared" si="125"/>
        <v>40400254</v>
      </c>
      <c r="F8058" s="113" t="s">
        <v>404</v>
      </c>
      <c r="G8058" s="113" t="s">
        <v>5794</v>
      </c>
      <c r="H8058" s="113" t="s">
        <v>483</v>
      </c>
      <c r="I8058" s="113" t="s">
        <v>522</v>
      </c>
    </row>
    <row r="8059" spans="1:9" x14ac:dyDescent="0.2">
      <c r="A8059" s="113" t="s">
        <v>10491</v>
      </c>
      <c r="D8059" s="113" t="s">
        <v>523</v>
      </c>
      <c r="E8059" s="113">
        <f t="shared" si="125"/>
        <v>40400255</v>
      </c>
      <c r="F8059" s="113" t="s">
        <v>404</v>
      </c>
      <c r="G8059" s="113" t="s">
        <v>5794</v>
      </c>
      <c r="H8059" s="113" t="s">
        <v>483</v>
      </c>
      <c r="I8059" s="113" t="s">
        <v>524</v>
      </c>
    </row>
    <row r="8060" spans="1:9" x14ac:dyDescent="0.2">
      <c r="A8060" s="113" t="s">
        <v>10491</v>
      </c>
      <c r="D8060" s="113" t="s">
        <v>525</v>
      </c>
      <c r="E8060" s="113">
        <f t="shared" si="125"/>
        <v>40400260</v>
      </c>
      <c r="F8060" s="113" t="s">
        <v>404</v>
      </c>
      <c r="G8060" s="113" t="s">
        <v>5794</v>
      </c>
      <c r="H8060" s="113" t="s">
        <v>483</v>
      </c>
      <c r="I8060" s="113" t="s">
        <v>3195</v>
      </c>
    </row>
    <row r="8061" spans="1:9" x14ac:dyDescent="0.2">
      <c r="A8061" s="113" t="s">
        <v>10491</v>
      </c>
      <c r="D8061" s="113" t="s">
        <v>526</v>
      </c>
      <c r="E8061" s="113">
        <f t="shared" si="125"/>
        <v>40400261</v>
      </c>
      <c r="F8061" s="113" t="s">
        <v>404</v>
      </c>
      <c r="G8061" s="113" t="s">
        <v>5794</v>
      </c>
      <c r="H8061" s="113" t="s">
        <v>483</v>
      </c>
      <c r="I8061" s="113" t="s">
        <v>5877</v>
      </c>
    </row>
    <row r="8062" spans="1:9" x14ac:dyDescent="0.2">
      <c r="A8062" s="113" t="s">
        <v>10491</v>
      </c>
      <c r="D8062" s="113" t="s">
        <v>527</v>
      </c>
      <c r="E8062" s="113">
        <f t="shared" si="125"/>
        <v>40400262</v>
      </c>
      <c r="F8062" s="113" t="s">
        <v>404</v>
      </c>
      <c r="G8062" s="113" t="s">
        <v>5794</v>
      </c>
      <c r="H8062" s="113" t="s">
        <v>483</v>
      </c>
      <c r="I8062" s="113" t="s">
        <v>3210</v>
      </c>
    </row>
    <row r="8063" spans="1:9" x14ac:dyDescent="0.2">
      <c r="A8063" s="113" t="s">
        <v>10491</v>
      </c>
      <c r="D8063" s="113" t="s">
        <v>528</v>
      </c>
      <c r="E8063" s="113">
        <f t="shared" si="125"/>
        <v>40400263</v>
      </c>
      <c r="F8063" s="113" t="s">
        <v>404</v>
      </c>
      <c r="G8063" s="113" t="s">
        <v>5794</v>
      </c>
      <c r="H8063" s="113" t="s">
        <v>483</v>
      </c>
      <c r="I8063" s="113" t="s">
        <v>3212</v>
      </c>
    </row>
    <row r="8064" spans="1:9" x14ac:dyDescent="0.2">
      <c r="A8064" s="113" t="s">
        <v>10491</v>
      </c>
      <c r="D8064" s="113" t="s">
        <v>529</v>
      </c>
      <c r="E8064" s="113">
        <f t="shared" si="125"/>
        <v>40400270</v>
      </c>
      <c r="F8064" s="113" t="s">
        <v>404</v>
      </c>
      <c r="G8064" s="113" t="s">
        <v>5794</v>
      </c>
      <c r="H8064" s="113" t="s">
        <v>483</v>
      </c>
      <c r="I8064" s="113" t="s">
        <v>3214</v>
      </c>
    </row>
    <row r="8065" spans="1:9" x14ac:dyDescent="0.2">
      <c r="A8065" s="113" t="s">
        <v>10491</v>
      </c>
      <c r="D8065" s="113" t="s">
        <v>530</v>
      </c>
      <c r="E8065" s="113">
        <f t="shared" si="125"/>
        <v>40400271</v>
      </c>
      <c r="F8065" s="113" t="s">
        <v>404</v>
      </c>
      <c r="G8065" s="113" t="s">
        <v>5794</v>
      </c>
      <c r="H8065" s="113" t="s">
        <v>483</v>
      </c>
      <c r="I8065" s="113" t="s">
        <v>3216</v>
      </c>
    </row>
    <row r="8066" spans="1:9" x14ac:dyDescent="0.2">
      <c r="A8066" s="113" t="s">
        <v>10491</v>
      </c>
      <c r="D8066" s="113" t="s">
        <v>531</v>
      </c>
      <c r="E8066" s="113">
        <f t="shared" ref="E8066:E8129" si="126">VALUE(D8066)</f>
        <v>40400272</v>
      </c>
      <c r="F8066" s="113" t="s">
        <v>404</v>
      </c>
      <c r="G8066" s="113" t="s">
        <v>5794</v>
      </c>
      <c r="H8066" s="113" t="s">
        <v>483</v>
      </c>
      <c r="I8066" s="113" t="s">
        <v>474</v>
      </c>
    </row>
    <row r="8067" spans="1:9" x14ac:dyDescent="0.2">
      <c r="A8067" s="113" t="s">
        <v>10491</v>
      </c>
      <c r="D8067" s="113" t="s">
        <v>532</v>
      </c>
      <c r="E8067" s="113">
        <f t="shared" si="126"/>
        <v>40400273</v>
      </c>
      <c r="F8067" s="113" t="s">
        <v>404</v>
      </c>
      <c r="G8067" s="113" t="s">
        <v>5794</v>
      </c>
      <c r="H8067" s="113" t="s">
        <v>483</v>
      </c>
      <c r="I8067" s="113" t="s">
        <v>476</v>
      </c>
    </row>
    <row r="8068" spans="1:9" x14ac:dyDescent="0.2">
      <c r="A8068" s="113" t="s">
        <v>10491</v>
      </c>
      <c r="D8068" s="113" t="s">
        <v>533</v>
      </c>
      <c r="E8068" s="113">
        <f t="shared" si="126"/>
        <v>40400278</v>
      </c>
      <c r="F8068" s="113" t="s">
        <v>404</v>
      </c>
      <c r="G8068" s="113" t="s">
        <v>5794</v>
      </c>
      <c r="H8068" s="113" t="s">
        <v>483</v>
      </c>
      <c r="I8068" s="113" t="s">
        <v>534</v>
      </c>
    </row>
    <row r="8069" spans="1:9" x14ac:dyDescent="0.2">
      <c r="A8069" s="113" t="s">
        <v>10491</v>
      </c>
      <c r="D8069" s="113" t="s">
        <v>535</v>
      </c>
      <c r="E8069" s="113">
        <f t="shared" si="126"/>
        <v>40400279</v>
      </c>
      <c r="F8069" s="113" t="s">
        <v>404</v>
      </c>
      <c r="G8069" s="113" t="s">
        <v>5794</v>
      </c>
      <c r="H8069" s="113" t="s">
        <v>483</v>
      </c>
      <c r="I8069" s="113" t="s">
        <v>480</v>
      </c>
    </row>
    <row r="8070" spans="1:9" x14ac:dyDescent="0.2">
      <c r="A8070" s="113" t="s">
        <v>10491</v>
      </c>
      <c r="D8070" s="113" t="s">
        <v>15862</v>
      </c>
      <c r="E8070" s="113">
        <f t="shared" si="126"/>
        <v>40400301</v>
      </c>
      <c r="F8070" s="113" t="s">
        <v>404</v>
      </c>
      <c r="G8070" s="113" t="s">
        <v>5794</v>
      </c>
      <c r="H8070" s="113" t="s">
        <v>536</v>
      </c>
      <c r="I8070" s="113" t="s">
        <v>537</v>
      </c>
    </row>
    <row r="8071" spans="1:9" x14ac:dyDescent="0.2">
      <c r="A8071" s="113" t="s">
        <v>10491</v>
      </c>
      <c r="D8071" s="113" t="s">
        <v>15864</v>
      </c>
      <c r="E8071" s="113">
        <f t="shared" si="126"/>
        <v>40400302</v>
      </c>
      <c r="F8071" s="113" t="s">
        <v>404</v>
      </c>
      <c r="G8071" s="113" t="s">
        <v>5794</v>
      </c>
      <c r="H8071" s="113" t="s">
        <v>536</v>
      </c>
      <c r="I8071" s="113" t="s">
        <v>9837</v>
      </c>
    </row>
    <row r="8072" spans="1:9" x14ac:dyDescent="0.2">
      <c r="A8072" s="113" t="s">
        <v>10491</v>
      </c>
      <c r="D8072" s="113" t="s">
        <v>538</v>
      </c>
      <c r="E8072" s="113">
        <f t="shared" si="126"/>
        <v>40400303</v>
      </c>
      <c r="F8072" s="113" t="s">
        <v>404</v>
      </c>
      <c r="G8072" s="113" t="s">
        <v>5794</v>
      </c>
      <c r="H8072" s="113" t="s">
        <v>536</v>
      </c>
      <c r="I8072" s="113" t="s">
        <v>539</v>
      </c>
    </row>
    <row r="8073" spans="1:9" x14ac:dyDescent="0.2">
      <c r="A8073" s="113" t="s">
        <v>10491</v>
      </c>
      <c r="D8073" s="113" t="s">
        <v>15866</v>
      </c>
      <c r="E8073" s="113">
        <f t="shared" si="126"/>
        <v>40400304</v>
      </c>
      <c r="F8073" s="113" t="s">
        <v>404</v>
      </c>
      <c r="G8073" s="113" t="s">
        <v>5794</v>
      </c>
      <c r="H8073" s="113" t="s">
        <v>536</v>
      </c>
      <c r="I8073" s="113" t="s">
        <v>540</v>
      </c>
    </row>
    <row r="8074" spans="1:9" x14ac:dyDescent="0.2">
      <c r="A8074" s="113" t="s">
        <v>10491</v>
      </c>
      <c r="D8074" s="113" t="s">
        <v>15868</v>
      </c>
      <c r="E8074" s="113">
        <f t="shared" si="126"/>
        <v>40400305</v>
      </c>
      <c r="F8074" s="113" t="s">
        <v>404</v>
      </c>
      <c r="G8074" s="113" t="s">
        <v>5794</v>
      </c>
      <c r="H8074" s="113" t="s">
        <v>536</v>
      </c>
      <c r="I8074" s="113" t="s">
        <v>541</v>
      </c>
    </row>
    <row r="8075" spans="1:9" x14ac:dyDescent="0.2">
      <c r="A8075" s="113" t="s">
        <v>10491</v>
      </c>
      <c r="D8075" s="113" t="s">
        <v>542</v>
      </c>
      <c r="E8075" s="113">
        <f t="shared" si="126"/>
        <v>40400306</v>
      </c>
      <c r="F8075" s="113" t="s">
        <v>404</v>
      </c>
      <c r="G8075" s="113" t="s">
        <v>5794</v>
      </c>
      <c r="H8075" s="113" t="s">
        <v>536</v>
      </c>
      <c r="I8075" s="113" t="s">
        <v>301</v>
      </c>
    </row>
    <row r="8076" spans="1:9" x14ac:dyDescent="0.2">
      <c r="A8076" s="113" t="s">
        <v>10491</v>
      </c>
      <c r="D8076" s="113" t="s">
        <v>302</v>
      </c>
      <c r="E8076" s="113">
        <f t="shared" si="126"/>
        <v>40400307</v>
      </c>
      <c r="F8076" s="113" t="s">
        <v>404</v>
      </c>
      <c r="G8076" s="113" t="s">
        <v>5794</v>
      </c>
      <c r="H8076" s="113" t="s">
        <v>536</v>
      </c>
      <c r="I8076" s="113" t="s">
        <v>303</v>
      </c>
    </row>
    <row r="8077" spans="1:9" x14ac:dyDescent="0.2">
      <c r="A8077" s="113" t="s">
        <v>10491</v>
      </c>
      <c r="D8077" s="113" t="s">
        <v>15870</v>
      </c>
      <c r="E8077" s="113">
        <f t="shared" si="126"/>
        <v>40400311</v>
      </c>
      <c r="F8077" s="113" t="s">
        <v>404</v>
      </c>
      <c r="G8077" s="113" t="s">
        <v>5794</v>
      </c>
      <c r="H8077" s="113" t="s">
        <v>536</v>
      </c>
      <c r="I8077" s="113" t="s">
        <v>304</v>
      </c>
    </row>
    <row r="8078" spans="1:9" x14ac:dyDescent="0.2">
      <c r="A8078" s="113" t="s">
        <v>10491</v>
      </c>
      <c r="D8078" s="113" t="s">
        <v>15872</v>
      </c>
      <c r="E8078" s="113">
        <f t="shared" si="126"/>
        <v>40400312</v>
      </c>
      <c r="F8078" s="113" t="s">
        <v>404</v>
      </c>
      <c r="G8078" s="113" t="s">
        <v>5794</v>
      </c>
      <c r="H8078" s="113" t="s">
        <v>536</v>
      </c>
      <c r="I8078" s="113" t="s">
        <v>305</v>
      </c>
    </row>
    <row r="8079" spans="1:9" x14ac:dyDescent="0.2">
      <c r="A8079" s="113" t="s">
        <v>10491</v>
      </c>
      <c r="D8079" s="113" t="s">
        <v>306</v>
      </c>
      <c r="E8079" s="113">
        <f t="shared" si="126"/>
        <v>40400313</v>
      </c>
      <c r="F8079" s="113" t="s">
        <v>404</v>
      </c>
      <c r="G8079" s="113" t="s">
        <v>5794</v>
      </c>
      <c r="H8079" s="113" t="s">
        <v>536</v>
      </c>
      <c r="I8079" s="113" t="s">
        <v>307</v>
      </c>
    </row>
    <row r="8080" spans="1:9" x14ac:dyDescent="0.2">
      <c r="A8080" s="113" t="s">
        <v>10491</v>
      </c>
      <c r="D8080" s="113" t="s">
        <v>308</v>
      </c>
      <c r="E8080" s="113">
        <f t="shared" si="126"/>
        <v>40400314</v>
      </c>
      <c r="F8080" s="113" t="s">
        <v>404</v>
      </c>
      <c r="G8080" s="113" t="s">
        <v>5794</v>
      </c>
      <c r="H8080" s="113" t="s">
        <v>536</v>
      </c>
      <c r="I8080" s="113" t="s">
        <v>309</v>
      </c>
    </row>
    <row r="8081" spans="1:9" x14ac:dyDescent="0.2">
      <c r="A8081" s="113" t="s">
        <v>10491</v>
      </c>
      <c r="D8081" s="113" t="s">
        <v>15874</v>
      </c>
      <c r="E8081" s="113">
        <f t="shared" si="126"/>
        <v>40400315</v>
      </c>
      <c r="F8081" s="113" t="s">
        <v>404</v>
      </c>
      <c r="G8081" s="113" t="s">
        <v>5794</v>
      </c>
      <c r="H8081" s="113" t="s">
        <v>536</v>
      </c>
      <c r="I8081" s="113" t="s">
        <v>310</v>
      </c>
    </row>
    <row r="8082" spans="1:9" x14ac:dyDescent="0.2">
      <c r="A8082" s="113" t="s">
        <v>10491</v>
      </c>
      <c r="D8082" s="113" t="s">
        <v>311</v>
      </c>
      <c r="E8082" s="113">
        <f t="shared" si="126"/>
        <v>40400316</v>
      </c>
      <c r="F8082" s="113" t="s">
        <v>404</v>
      </c>
      <c r="G8082" s="113" t="s">
        <v>5794</v>
      </c>
      <c r="H8082" s="113" t="s">
        <v>536</v>
      </c>
      <c r="I8082" s="113" t="s">
        <v>312</v>
      </c>
    </row>
    <row r="8083" spans="1:9" x14ac:dyDescent="0.2">
      <c r="A8083" s="113" t="s">
        <v>10491</v>
      </c>
      <c r="D8083" s="113" t="s">
        <v>313</v>
      </c>
      <c r="E8083" s="113">
        <f t="shared" si="126"/>
        <v>40400321</v>
      </c>
      <c r="F8083" s="113" t="s">
        <v>404</v>
      </c>
      <c r="G8083" s="113" t="s">
        <v>5794</v>
      </c>
      <c r="H8083" s="113" t="s">
        <v>536</v>
      </c>
      <c r="I8083" s="113" t="s">
        <v>314</v>
      </c>
    </row>
    <row r="8084" spans="1:9" x14ac:dyDescent="0.2">
      <c r="A8084" s="113" t="s">
        <v>10491</v>
      </c>
      <c r="D8084" s="113" t="s">
        <v>15876</v>
      </c>
      <c r="E8084" s="113">
        <f t="shared" si="126"/>
        <v>40400322</v>
      </c>
      <c r="F8084" s="113" t="s">
        <v>404</v>
      </c>
      <c r="G8084" s="113" t="s">
        <v>5794</v>
      </c>
      <c r="H8084" s="113" t="s">
        <v>536</v>
      </c>
      <c r="I8084" s="113" t="s">
        <v>315</v>
      </c>
    </row>
    <row r="8085" spans="1:9" x14ac:dyDescent="0.2">
      <c r="A8085" s="113" t="s">
        <v>10491</v>
      </c>
      <c r="D8085" s="113" t="s">
        <v>316</v>
      </c>
      <c r="E8085" s="113">
        <f t="shared" si="126"/>
        <v>40400323</v>
      </c>
      <c r="F8085" s="113" t="s">
        <v>404</v>
      </c>
      <c r="G8085" s="113" t="s">
        <v>5794</v>
      </c>
      <c r="H8085" s="113" t="s">
        <v>536</v>
      </c>
      <c r="I8085" s="113" t="s">
        <v>317</v>
      </c>
    </row>
    <row r="8086" spans="1:9" x14ac:dyDescent="0.2">
      <c r="A8086" s="113" t="s">
        <v>10491</v>
      </c>
      <c r="D8086" s="113" t="s">
        <v>318</v>
      </c>
      <c r="E8086" s="113">
        <f t="shared" si="126"/>
        <v>40400324</v>
      </c>
      <c r="F8086" s="113" t="s">
        <v>404</v>
      </c>
      <c r="G8086" s="113" t="s">
        <v>5794</v>
      </c>
      <c r="H8086" s="113" t="s">
        <v>536</v>
      </c>
      <c r="I8086" s="113" t="s">
        <v>319</v>
      </c>
    </row>
    <row r="8087" spans="1:9" x14ac:dyDescent="0.2">
      <c r="A8087" s="113" t="s">
        <v>10491</v>
      </c>
      <c r="D8087" s="113" t="s">
        <v>320</v>
      </c>
      <c r="E8087" s="113">
        <f t="shared" si="126"/>
        <v>40400325</v>
      </c>
      <c r="F8087" s="113" t="s">
        <v>404</v>
      </c>
      <c r="G8087" s="113" t="s">
        <v>5794</v>
      </c>
      <c r="H8087" s="113" t="s">
        <v>536</v>
      </c>
      <c r="I8087" s="113" t="s">
        <v>321</v>
      </c>
    </row>
    <row r="8088" spans="1:9" x14ac:dyDescent="0.2">
      <c r="A8088" s="113" t="s">
        <v>10491</v>
      </c>
      <c r="D8088" s="113" t="s">
        <v>322</v>
      </c>
      <c r="E8088" s="113">
        <f t="shared" si="126"/>
        <v>40400326</v>
      </c>
      <c r="F8088" s="113" t="s">
        <v>404</v>
      </c>
      <c r="G8088" s="113" t="s">
        <v>5794</v>
      </c>
      <c r="H8088" s="113" t="s">
        <v>536</v>
      </c>
      <c r="I8088" s="113" t="s">
        <v>323</v>
      </c>
    </row>
    <row r="8089" spans="1:9" x14ac:dyDescent="0.2">
      <c r="A8089" s="113" t="s">
        <v>10491</v>
      </c>
      <c r="D8089" s="113" t="s">
        <v>324</v>
      </c>
      <c r="E8089" s="113">
        <f t="shared" si="126"/>
        <v>40400331</v>
      </c>
      <c r="F8089" s="113" t="s">
        <v>404</v>
      </c>
      <c r="G8089" s="113" t="s">
        <v>5794</v>
      </c>
      <c r="H8089" s="113" t="s">
        <v>536</v>
      </c>
      <c r="I8089" s="113" t="s">
        <v>325</v>
      </c>
    </row>
    <row r="8090" spans="1:9" x14ac:dyDescent="0.2">
      <c r="A8090" s="113" t="s">
        <v>10491</v>
      </c>
      <c r="D8090" s="113" t="s">
        <v>15878</v>
      </c>
      <c r="E8090" s="113">
        <f t="shared" si="126"/>
        <v>40400332</v>
      </c>
      <c r="F8090" s="113" t="s">
        <v>404</v>
      </c>
      <c r="G8090" s="113" t="s">
        <v>5794</v>
      </c>
      <c r="H8090" s="113" t="s">
        <v>536</v>
      </c>
      <c r="I8090" s="113" t="s">
        <v>326</v>
      </c>
    </row>
    <row r="8091" spans="1:9" x14ac:dyDescent="0.2">
      <c r="A8091" s="113" t="s">
        <v>10491</v>
      </c>
      <c r="D8091" s="113" t="s">
        <v>327</v>
      </c>
      <c r="E8091" s="113">
        <f t="shared" si="126"/>
        <v>40400333</v>
      </c>
      <c r="F8091" s="113" t="s">
        <v>404</v>
      </c>
      <c r="G8091" s="113" t="s">
        <v>5794</v>
      </c>
      <c r="H8091" s="113" t="s">
        <v>536</v>
      </c>
      <c r="I8091" s="113" t="s">
        <v>328</v>
      </c>
    </row>
    <row r="8092" spans="1:9" x14ac:dyDescent="0.2">
      <c r="A8092" s="113" t="s">
        <v>10491</v>
      </c>
      <c r="D8092" s="113" t="s">
        <v>329</v>
      </c>
      <c r="E8092" s="113">
        <f t="shared" si="126"/>
        <v>40400334</v>
      </c>
      <c r="F8092" s="113" t="s">
        <v>404</v>
      </c>
      <c r="G8092" s="113" t="s">
        <v>5794</v>
      </c>
      <c r="H8092" s="113" t="s">
        <v>536</v>
      </c>
      <c r="I8092" s="113" t="s">
        <v>330</v>
      </c>
    </row>
    <row r="8093" spans="1:9" x14ac:dyDescent="0.2">
      <c r="A8093" s="113" t="s">
        <v>10491</v>
      </c>
      <c r="D8093" s="113" t="s">
        <v>331</v>
      </c>
      <c r="E8093" s="113">
        <f t="shared" si="126"/>
        <v>40400335</v>
      </c>
      <c r="F8093" s="113" t="s">
        <v>404</v>
      </c>
      <c r="G8093" s="113" t="s">
        <v>5794</v>
      </c>
      <c r="H8093" s="113" t="s">
        <v>536</v>
      </c>
      <c r="I8093" s="113" t="s">
        <v>332</v>
      </c>
    </row>
    <row r="8094" spans="1:9" x14ac:dyDescent="0.2">
      <c r="A8094" s="113" t="s">
        <v>10491</v>
      </c>
      <c r="D8094" s="113" t="s">
        <v>333</v>
      </c>
      <c r="E8094" s="113">
        <f t="shared" si="126"/>
        <v>40400336</v>
      </c>
      <c r="F8094" s="113" t="s">
        <v>404</v>
      </c>
      <c r="G8094" s="113" t="s">
        <v>5794</v>
      </c>
      <c r="H8094" s="113" t="s">
        <v>536</v>
      </c>
      <c r="I8094" s="113" t="s">
        <v>334</v>
      </c>
    </row>
    <row r="8095" spans="1:9" x14ac:dyDescent="0.2">
      <c r="A8095" s="113" t="s">
        <v>10491</v>
      </c>
      <c r="D8095" s="113" t="s">
        <v>335</v>
      </c>
      <c r="E8095" s="113">
        <f t="shared" si="126"/>
        <v>40400340</v>
      </c>
      <c r="F8095" s="113" t="s">
        <v>404</v>
      </c>
      <c r="G8095" s="113" t="s">
        <v>5794</v>
      </c>
      <c r="H8095" s="113" t="s">
        <v>536</v>
      </c>
      <c r="I8095" s="113" t="s">
        <v>1771</v>
      </c>
    </row>
    <row r="8096" spans="1:9" x14ac:dyDescent="0.2">
      <c r="A8096" s="113" t="s">
        <v>10491</v>
      </c>
      <c r="D8096" s="113" t="s">
        <v>1772</v>
      </c>
      <c r="E8096" s="113">
        <f t="shared" si="126"/>
        <v>40400401</v>
      </c>
      <c r="F8096" s="113" t="s">
        <v>404</v>
      </c>
      <c r="G8096" s="113" t="s">
        <v>5794</v>
      </c>
      <c r="H8096" s="113" t="s">
        <v>1773</v>
      </c>
      <c r="I8096" s="113" t="s">
        <v>1774</v>
      </c>
    </row>
    <row r="8097" spans="1:12" x14ac:dyDescent="0.2">
      <c r="A8097" s="113" t="s">
        <v>10491</v>
      </c>
      <c r="D8097" s="113" t="s">
        <v>1775</v>
      </c>
      <c r="E8097" s="113">
        <f t="shared" si="126"/>
        <v>40400402</v>
      </c>
      <c r="F8097" s="113" t="s">
        <v>404</v>
      </c>
      <c r="G8097" s="113" t="s">
        <v>5794</v>
      </c>
      <c r="H8097" s="113" t="s">
        <v>1773</v>
      </c>
      <c r="I8097" s="113" t="s">
        <v>1776</v>
      </c>
    </row>
    <row r="8098" spans="1:12" x14ac:dyDescent="0.2">
      <c r="A8098" s="113" t="s">
        <v>10491</v>
      </c>
      <c r="D8098" s="113" t="s">
        <v>1777</v>
      </c>
      <c r="E8098" s="113">
        <f t="shared" si="126"/>
        <v>40400403</v>
      </c>
      <c r="F8098" s="113" t="s">
        <v>404</v>
      </c>
      <c r="G8098" s="113" t="s">
        <v>5794</v>
      </c>
      <c r="H8098" s="113" t="s">
        <v>1773</v>
      </c>
      <c r="I8098" s="113" t="s">
        <v>1778</v>
      </c>
    </row>
    <row r="8099" spans="1:12" x14ac:dyDescent="0.2">
      <c r="A8099" s="113" t="s">
        <v>10491</v>
      </c>
      <c r="D8099" s="113" t="s">
        <v>1779</v>
      </c>
      <c r="E8099" s="113">
        <f t="shared" si="126"/>
        <v>40400404</v>
      </c>
      <c r="F8099" s="113" t="s">
        <v>404</v>
      </c>
      <c r="G8099" s="113" t="s">
        <v>5794</v>
      </c>
      <c r="H8099" s="113" t="s">
        <v>1773</v>
      </c>
      <c r="I8099" s="113" t="s">
        <v>299</v>
      </c>
    </row>
    <row r="8100" spans="1:12" x14ac:dyDescent="0.2">
      <c r="A8100" s="113" t="s">
        <v>10491</v>
      </c>
      <c r="D8100" s="113" t="s">
        <v>300</v>
      </c>
      <c r="E8100" s="113">
        <f t="shared" si="126"/>
        <v>40400405</v>
      </c>
      <c r="F8100" s="113" t="s">
        <v>404</v>
      </c>
      <c r="G8100" s="113" t="s">
        <v>5794</v>
      </c>
      <c r="H8100" s="113" t="s">
        <v>1773</v>
      </c>
      <c r="I8100" s="113" t="s">
        <v>4477</v>
      </c>
    </row>
    <row r="8101" spans="1:12" x14ac:dyDescent="0.2">
      <c r="A8101" s="113" t="s">
        <v>10491</v>
      </c>
      <c r="D8101" s="113" t="s">
        <v>4478</v>
      </c>
      <c r="E8101" s="113">
        <f t="shared" si="126"/>
        <v>40400406</v>
      </c>
      <c r="F8101" s="113" t="s">
        <v>404</v>
      </c>
      <c r="G8101" s="113" t="s">
        <v>5794</v>
      </c>
      <c r="H8101" s="113" t="s">
        <v>1773</v>
      </c>
      <c r="I8101" s="113" t="s">
        <v>4479</v>
      </c>
    </row>
    <row r="8102" spans="1:12" x14ac:dyDescent="0.2">
      <c r="A8102" s="113" t="s">
        <v>10491</v>
      </c>
      <c r="D8102" s="113" t="s">
        <v>4480</v>
      </c>
      <c r="E8102" s="113">
        <f t="shared" si="126"/>
        <v>40400407</v>
      </c>
      <c r="F8102" s="113" t="s">
        <v>404</v>
      </c>
      <c r="G8102" s="113" t="s">
        <v>5794</v>
      </c>
      <c r="H8102" s="113" t="s">
        <v>1773</v>
      </c>
      <c r="I8102" s="113" t="s">
        <v>1780</v>
      </c>
    </row>
    <row r="8103" spans="1:12" x14ac:dyDescent="0.2">
      <c r="A8103" s="113" t="s">
        <v>10491</v>
      </c>
      <c r="D8103" s="113" t="s">
        <v>1781</v>
      </c>
      <c r="E8103" s="113">
        <f t="shared" si="126"/>
        <v>40400408</v>
      </c>
      <c r="F8103" s="113" t="s">
        <v>404</v>
      </c>
      <c r="G8103" s="113" t="s">
        <v>5794</v>
      </c>
      <c r="H8103" s="113" t="s">
        <v>1773</v>
      </c>
      <c r="I8103" s="113" t="s">
        <v>1782</v>
      </c>
    </row>
    <row r="8104" spans="1:12" x14ac:dyDescent="0.2">
      <c r="A8104" s="113" t="s">
        <v>10491</v>
      </c>
      <c r="D8104" s="113" t="s">
        <v>1783</v>
      </c>
      <c r="E8104" s="113">
        <f t="shared" si="126"/>
        <v>40400409</v>
      </c>
      <c r="F8104" s="113" t="s">
        <v>404</v>
      </c>
      <c r="G8104" s="113" t="s">
        <v>5794</v>
      </c>
      <c r="H8104" s="113" t="s">
        <v>1773</v>
      </c>
      <c r="I8104" s="113" t="s">
        <v>1784</v>
      </c>
      <c r="K8104" s="115"/>
      <c r="L8104" s="113"/>
    </row>
    <row r="8105" spans="1:12" x14ac:dyDescent="0.2">
      <c r="A8105" s="113" t="s">
        <v>10491</v>
      </c>
      <c r="D8105" s="113" t="s">
        <v>1785</v>
      </c>
      <c r="E8105" s="113">
        <f t="shared" si="126"/>
        <v>40400410</v>
      </c>
      <c r="F8105" s="113" t="s">
        <v>404</v>
      </c>
      <c r="G8105" s="113" t="s">
        <v>5794</v>
      </c>
      <c r="H8105" s="113" t="s">
        <v>1773</v>
      </c>
      <c r="I8105" s="113" t="s">
        <v>1786</v>
      </c>
      <c r="K8105" s="115"/>
      <c r="L8105" s="113"/>
    </row>
    <row r="8106" spans="1:12" x14ac:dyDescent="0.2">
      <c r="A8106" s="113" t="s">
        <v>10491</v>
      </c>
      <c r="D8106" s="113" t="s">
        <v>1787</v>
      </c>
      <c r="E8106" s="113">
        <f t="shared" si="126"/>
        <v>40400411</v>
      </c>
      <c r="F8106" s="113" t="s">
        <v>404</v>
      </c>
      <c r="G8106" s="113" t="s">
        <v>5794</v>
      </c>
      <c r="H8106" s="113" t="s">
        <v>1773</v>
      </c>
      <c r="I8106" s="113" t="s">
        <v>1788</v>
      </c>
    </row>
    <row r="8107" spans="1:12" x14ac:dyDescent="0.2">
      <c r="A8107" s="113" t="s">
        <v>10491</v>
      </c>
      <c r="D8107" s="113" t="s">
        <v>1789</v>
      </c>
      <c r="E8107" s="113">
        <f t="shared" si="126"/>
        <v>40400412</v>
      </c>
      <c r="F8107" s="113" t="s">
        <v>404</v>
      </c>
      <c r="G8107" s="113" t="s">
        <v>5794</v>
      </c>
      <c r="H8107" s="113" t="s">
        <v>1773</v>
      </c>
      <c r="I8107" s="113" t="s">
        <v>274</v>
      </c>
    </row>
    <row r="8108" spans="1:12" x14ac:dyDescent="0.2">
      <c r="A8108" s="113" t="s">
        <v>10491</v>
      </c>
      <c r="D8108" s="113" t="s">
        <v>275</v>
      </c>
      <c r="E8108" s="113">
        <f t="shared" si="126"/>
        <v>40400413</v>
      </c>
      <c r="F8108" s="113" t="s">
        <v>404</v>
      </c>
      <c r="G8108" s="113" t="s">
        <v>5794</v>
      </c>
      <c r="H8108" s="113" t="s">
        <v>1773</v>
      </c>
      <c r="I8108" s="113" t="s">
        <v>276</v>
      </c>
    </row>
    <row r="8109" spans="1:12" x14ac:dyDescent="0.2">
      <c r="A8109" s="113" t="s">
        <v>10491</v>
      </c>
      <c r="D8109" s="113" t="s">
        <v>277</v>
      </c>
      <c r="E8109" s="113">
        <f t="shared" si="126"/>
        <v>40400414</v>
      </c>
      <c r="F8109" s="113" t="s">
        <v>404</v>
      </c>
      <c r="G8109" s="113" t="s">
        <v>5794</v>
      </c>
      <c r="H8109" s="113" t="s">
        <v>1773</v>
      </c>
      <c r="I8109" s="113" t="s">
        <v>278</v>
      </c>
    </row>
    <row r="8110" spans="1:12" x14ac:dyDescent="0.2">
      <c r="A8110" s="113" t="s">
        <v>10491</v>
      </c>
      <c r="D8110" s="113" t="s">
        <v>279</v>
      </c>
      <c r="E8110" s="113">
        <f t="shared" si="126"/>
        <v>40400497</v>
      </c>
      <c r="F8110" s="113" t="s">
        <v>404</v>
      </c>
      <c r="G8110" s="113" t="s">
        <v>5794</v>
      </c>
      <c r="H8110" s="113" t="s">
        <v>1773</v>
      </c>
      <c r="I8110" s="113" t="s">
        <v>7327</v>
      </c>
    </row>
    <row r="8111" spans="1:12" x14ac:dyDescent="0.2">
      <c r="A8111" s="113" t="s">
        <v>10491</v>
      </c>
      <c r="D8111" s="113" t="s">
        <v>280</v>
      </c>
      <c r="E8111" s="113">
        <f t="shared" si="126"/>
        <v>40400498</v>
      </c>
      <c r="F8111" s="113" t="s">
        <v>404</v>
      </c>
      <c r="G8111" s="113" t="s">
        <v>5794</v>
      </c>
      <c r="H8111" s="113" t="s">
        <v>1773</v>
      </c>
      <c r="I8111" s="113" t="s">
        <v>7329</v>
      </c>
    </row>
    <row r="8112" spans="1:12" x14ac:dyDescent="0.2">
      <c r="A8112" s="113" t="s">
        <v>10491</v>
      </c>
      <c r="D8112" s="113" t="s">
        <v>281</v>
      </c>
      <c r="E8112" s="113">
        <f t="shared" si="126"/>
        <v>40500101</v>
      </c>
      <c r="F8112" s="113" t="s">
        <v>404</v>
      </c>
      <c r="G8112" s="113" t="s">
        <v>282</v>
      </c>
      <c r="H8112" s="113" t="s">
        <v>14436</v>
      </c>
      <c r="I8112" s="113" t="s">
        <v>11042</v>
      </c>
    </row>
    <row r="8113" spans="1:9" x14ac:dyDescent="0.2">
      <c r="A8113" s="113" t="s">
        <v>10491</v>
      </c>
      <c r="D8113" s="113" t="s">
        <v>283</v>
      </c>
      <c r="E8113" s="113">
        <f t="shared" si="126"/>
        <v>40500199</v>
      </c>
      <c r="F8113" s="113" t="s">
        <v>404</v>
      </c>
      <c r="G8113" s="113" t="s">
        <v>282</v>
      </c>
      <c r="H8113" s="113" t="s">
        <v>14436</v>
      </c>
      <c r="I8113" s="113" t="s">
        <v>11042</v>
      </c>
    </row>
    <row r="8114" spans="1:9" x14ac:dyDescent="0.2">
      <c r="A8114" s="113" t="s">
        <v>10491</v>
      </c>
      <c r="D8114" s="113" t="s">
        <v>284</v>
      </c>
      <c r="E8114" s="113">
        <f t="shared" si="126"/>
        <v>40500201</v>
      </c>
      <c r="F8114" s="113" t="s">
        <v>404</v>
      </c>
      <c r="G8114" s="113" t="s">
        <v>282</v>
      </c>
      <c r="H8114" s="113" t="s">
        <v>14415</v>
      </c>
      <c r="I8114" s="113" t="s">
        <v>285</v>
      </c>
    </row>
    <row r="8115" spans="1:9" x14ac:dyDescent="0.2">
      <c r="A8115" s="113" t="s">
        <v>10491</v>
      </c>
      <c r="D8115" s="113" t="s">
        <v>3369</v>
      </c>
      <c r="E8115" s="113">
        <f t="shared" si="126"/>
        <v>40500202</v>
      </c>
      <c r="F8115" s="113" t="s">
        <v>404</v>
      </c>
      <c r="G8115" s="113" t="s">
        <v>282</v>
      </c>
      <c r="H8115" s="113" t="s">
        <v>14415</v>
      </c>
      <c r="I8115" s="113" t="s">
        <v>3370</v>
      </c>
    </row>
    <row r="8116" spans="1:9" x14ac:dyDescent="0.2">
      <c r="A8116" s="113" t="s">
        <v>10491</v>
      </c>
      <c r="D8116" s="113" t="s">
        <v>3371</v>
      </c>
      <c r="E8116" s="113">
        <f t="shared" si="126"/>
        <v>40500203</v>
      </c>
      <c r="F8116" s="113" t="s">
        <v>404</v>
      </c>
      <c r="G8116" s="113" t="s">
        <v>282</v>
      </c>
      <c r="H8116" s="113" t="s">
        <v>14415</v>
      </c>
      <c r="I8116" s="113" t="s">
        <v>3372</v>
      </c>
    </row>
    <row r="8117" spans="1:9" x14ac:dyDescent="0.2">
      <c r="A8117" s="113" t="s">
        <v>10491</v>
      </c>
      <c r="D8117" s="113" t="s">
        <v>3373</v>
      </c>
      <c r="E8117" s="113">
        <f t="shared" si="126"/>
        <v>40500211</v>
      </c>
      <c r="F8117" s="113" t="s">
        <v>404</v>
      </c>
      <c r="G8117" s="113" t="s">
        <v>282</v>
      </c>
      <c r="H8117" s="113" t="s">
        <v>14415</v>
      </c>
      <c r="I8117" s="113" t="s">
        <v>285</v>
      </c>
    </row>
    <row r="8118" spans="1:9" x14ac:dyDescent="0.2">
      <c r="A8118" s="113" t="s">
        <v>10491</v>
      </c>
      <c r="D8118" s="113" t="s">
        <v>3374</v>
      </c>
      <c r="E8118" s="113">
        <f t="shared" si="126"/>
        <v>40500212</v>
      </c>
      <c r="F8118" s="113" t="s">
        <v>404</v>
      </c>
      <c r="G8118" s="113" t="s">
        <v>282</v>
      </c>
      <c r="H8118" s="113" t="s">
        <v>14415</v>
      </c>
      <c r="I8118" s="113" t="s">
        <v>3375</v>
      </c>
    </row>
    <row r="8119" spans="1:9" x14ac:dyDescent="0.2">
      <c r="A8119" s="113" t="s">
        <v>10491</v>
      </c>
      <c r="D8119" s="113" t="s">
        <v>3376</v>
      </c>
      <c r="E8119" s="113">
        <f t="shared" si="126"/>
        <v>40500215</v>
      </c>
      <c r="F8119" s="113" t="s">
        <v>404</v>
      </c>
      <c r="G8119" s="113" t="s">
        <v>282</v>
      </c>
      <c r="H8119" s="113" t="s">
        <v>14415</v>
      </c>
      <c r="I8119" s="113" t="s">
        <v>3377</v>
      </c>
    </row>
    <row r="8120" spans="1:9" x14ac:dyDescent="0.2">
      <c r="A8120" s="113" t="s">
        <v>10491</v>
      </c>
      <c r="D8120" s="113" t="s">
        <v>3378</v>
      </c>
      <c r="E8120" s="113">
        <f t="shared" si="126"/>
        <v>40500301</v>
      </c>
      <c r="F8120" s="113" t="s">
        <v>404</v>
      </c>
      <c r="G8120" s="113" t="s">
        <v>282</v>
      </c>
      <c r="H8120" s="113" t="s">
        <v>14415</v>
      </c>
      <c r="I8120" s="113" t="s">
        <v>3379</v>
      </c>
    </row>
    <row r="8121" spans="1:9" x14ac:dyDescent="0.2">
      <c r="A8121" s="113" t="s">
        <v>10491</v>
      </c>
      <c r="D8121" s="113" t="s">
        <v>3380</v>
      </c>
      <c r="E8121" s="113">
        <f t="shared" si="126"/>
        <v>40500302</v>
      </c>
      <c r="F8121" s="113" t="s">
        <v>404</v>
      </c>
      <c r="G8121" s="113" t="s">
        <v>282</v>
      </c>
      <c r="H8121" s="113" t="s">
        <v>14415</v>
      </c>
      <c r="I8121" s="113" t="s">
        <v>3381</v>
      </c>
    </row>
    <row r="8122" spans="1:9" x14ac:dyDescent="0.2">
      <c r="A8122" s="113" t="s">
        <v>10491</v>
      </c>
      <c r="D8122" s="113" t="s">
        <v>3382</v>
      </c>
      <c r="E8122" s="113">
        <f t="shared" si="126"/>
        <v>40500303</v>
      </c>
      <c r="F8122" s="113" t="s">
        <v>404</v>
      </c>
      <c r="G8122" s="113" t="s">
        <v>282</v>
      </c>
      <c r="H8122" s="113" t="s">
        <v>14415</v>
      </c>
      <c r="I8122" s="113" t="s">
        <v>3383</v>
      </c>
    </row>
    <row r="8123" spans="1:9" x14ac:dyDescent="0.2">
      <c r="A8123" s="113" t="s">
        <v>10491</v>
      </c>
      <c r="D8123" s="113" t="s">
        <v>3384</v>
      </c>
      <c r="E8123" s="113">
        <f t="shared" si="126"/>
        <v>40500304</v>
      </c>
      <c r="F8123" s="113" t="s">
        <v>404</v>
      </c>
      <c r="G8123" s="113" t="s">
        <v>282</v>
      </c>
      <c r="H8123" s="113" t="s">
        <v>14415</v>
      </c>
      <c r="I8123" s="113" t="s">
        <v>3385</v>
      </c>
    </row>
    <row r="8124" spans="1:9" x14ac:dyDescent="0.2">
      <c r="A8124" s="113" t="s">
        <v>10491</v>
      </c>
      <c r="D8124" s="113" t="s">
        <v>3386</v>
      </c>
      <c r="E8124" s="113">
        <f t="shared" si="126"/>
        <v>40500305</v>
      </c>
      <c r="F8124" s="113" t="s">
        <v>404</v>
      </c>
      <c r="G8124" s="113" t="s">
        <v>282</v>
      </c>
      <c r="H8124" s="113" t="s">
        <v>14415</v>
      </c>
      <c r="I8124" s="113" t="s">
        <v>3387</v>
      </c>
    </row>
    <row r="8125" spans="1:9" x14ac:dyDescent="0.2">
      <c r="A8125" s="113" t="s">
        <v>10491</v>
      </c>
      <c r="D8125" s="113" t="s">
        <v>3388</v>
      </c>
      <c r="E8125" s="113">
        <f t="shared" si="126"/>
        <v>40500306</v>
      </c>
      <c r="F8125" s="113" t="s">
        <v>404</v>
      </c>
      <c r="G8125" s="113" t="s">
        <v>282</v>
      </c>
      <c r="H8125" s="113" t="s">
        <v>14415</v>
      </c>
      <c r="I8125" s="113" t="s">
        <v>3389</v>
      </c>
    </row>
    <row r="8126" spans="1:9" x14ac:dyDescent="0.2">
      <c r="A8126" s="113" t="s">
        <v>10491</v>
      </c>
      <c r="D8126" s="113" t="s">
        <v>3390</v>
      </c>
      <c r="E8126" s="113">
        <f t="shared" si="126"/>
        <v>40500307</v>
      </c>
      <c r="F8126" s="113" t="s">
        <v>404</v>
      </c>
      <c r="G8126" s="113" t="s">
        <v>282</v>
      </c>
      <c r="H8126" s="113" t="s">
        <v>14415</v>
      </c>
      <c r="I8126" s="113" t="s">
        <v>3391</v>
      </c>
    </row>
    <row r="8127" spans="1:9" x14ac:dyDescent="0.2">
      <c r="A8127" s="113" t="s">
        <v>10491</v>
      </c>
      <c r="D8127" s="113" t="s">
        <v>3392</v>
      </c>
      <c r="E8127" s="113">
        <f t="shared" si="126"/>
        <v>40500311</v>
      </c>
      <c r="F8127" s="113" t="s">
        <v>404</v>
      </c>
      <c r="G8127" s="113" t="s">
        <v>282</v>
      </c>
      <c r="H8127" s="113" t="s">
        <v>14415</v>
      </c>
      <c r="I8127" s="113" t="s">
        <v>3379</v>
      </c>
    </row>
    <row r="8128" spans="1:9" x14ac:dyDescent="0.2">
      <c r="A8128" s="113" t="s">
        <v>10491</v>
      </c>
      <c r="D8128" s="113" t="s">
        <v>3393</v>
      </c>
      <c r="E8128" s="113">
        <f t="shared" si="126"/>
        <v>40500312</v>
      </c>
      <c r="F8128" s="113" t="s">
        <v>404</v>
      </c>
      <c r="G8128" s="113" t="s">
        <v>282</v>
      </c>
      <c r="H8128" s="113" t="s">
        <v>14415</v>
      </c>
      <c r="I8128" s="113" t="s">
        <v>3379</v>
      </c>
    </row>
    <row r="8129" spans="1:9" x14ac:dyDescent="0.2">
      <c r="A8129" s="113" t="s">
        <v>10491</v>
      </c>
      <c r="D8129" s="113" t="s">
        <v>3394</v>
      </c>
      <c r="E8129" s="113">
        <f t="shared" si="126"/>
        <v>40500314</v>
      </c>
      <c r="F8129" s="113" t="s">
        <v>404</v>
      </c>
      <c r="G8129" s="113" t="s">
        <v>282</v>
      </c>
      <c r="H8129" s="113" t="s">
        <v>14415</v>
      </c>
      <c r="I8129" s="113" t="s">
        <v>3395</v>
      </c>
    </row>
    <row r="8130" spans="1:9" x14ac:dyDescent="0.2">
      <c r="A8130" s="113" t="s">
        <v>10491</v>
      </c>
      <c r="D8130" s="113" t="s">
        <v>3396</v>
      </c>
      <c r="E8130" s="113">
        <f t="shared" ref="E8130:E8193" si="127">VALUE(D8130)</f>
        <v>40500315</v>
      </c>
      <c r="F8130" s="113" t="s">
        <v>404</v>
      </c>
      <c r="G8130" s="113" t="s">
        <v>282</v>
      </c>
      <c r="H8130" s="113" t="s">
        <v>14415</v>
      </c>
      <c r="I8130" s="113" t="s">
        <v>3397</v>
      </c>
    </row>
    <row r="8131" spans="1:9" x14ac:dyDescent="0.2">
      <c r="A8131" s="113" t="s">
        <v>10491</v>
      </c>
      <c r="D8131" s="113" t="s">
        <v>3398</v>
      </c>
      <c r="E8131" s="113">
        <f t="shared" si="127"/>
        <v>40500316</v>
      </c>
      <c r="F8131" s="113" t="s">
        <v>404</v>
      </c>
      <c r="G8131" s="113" t="s">
        <v>282</v>
      </c>
      <c r="H8131" s="113" t="s">
        <v>14415</v>
      </c>
      <c r="I8131" s="113" t="s">
        <v>3397</v>
      </c>
    </row>
    <row r="8132" spans="1:9" x14ac:dyDescent="0.2">
      <c r="A8132" s="113" t="s">
        <v>10491</v>
      </c>
      <c r="D8132" s="113" t="s">
        <v>3399</v>
      </c>
      <c r="E8132" s="113">
        <f t="shared" si="127"/>
        <v>40500317</v>
      </c>
      <c r="F8132" s="113" t="s">
        <v>404</v>
      </c>
      <c r="G8132" s="113" t="s">
        <v>282</v>
      </c>
      <c r="H8132" s="113" t="s">
        <v>14415</v>
      </c>
      <c r="I8132" s="113" t="s">
        <v>3397</v>
      </c>
    </row>
    <row r="8133" spans="1:9" x14ac:dyDescent="0.2">
      <c r="A8133" s="113" t="s">
        <v>10491</v>
      </c>
      <c r="D8133" s="113" t="s">
        <v>3400</v>
      </c>
      <c r="E8133" s="113">
        <f t="shared" si="127"/>
        <v>40500318</v>
      </c>
      <c r="F8133" s="113" t="s">
        <v>404</v>
      </c>
      <c r="G8133" s="113" t="s">
        <v>282</v>
      </c>
      <c r="H8133" s="113" t="s">
        <v>14415</v>
      </c>
      <c r="I8133" s="113" t="s">
        <v>3401</v>
      </c>
    </row>
    <row r="8134" spans="1:9" x14ac:dyDescent="0.2">
      <c r="A8134" s="113" t="s">
        <v>10491</v>
      </c>
      <c r="D8134" s="113" t="s">
        <v>3402</v>
      </c>
      <c r="E8134" s="113">
        <f t="shared" si="127"/>
        <v>40500319</v>
      </c>
      <c r="F8134" s="113" t="s">
        <v>404</v>
      </c>
      <c r="G8134" s="113" t="s">
        <v>282</v>
      </c>
      <c r="H8134" s="113" t="s">
        <v>14415</v>
      </c>
      <c r="I8134" s="113" t="s">
        <v>3403</v>
      </c>
    </row>
    <row r="8135" spans="1:9" x14ac:dyDescent="0.2">
      <c r="A8135" s="113" t="s">
        <v>10491</v>
      </c>
      <c r="D8135" s="113" t="s">
        <v>3404</v>
      </c>
      <c r="E8135" s="113">
        <f t="shared" si="127"/>
        <v>40500401</v>
      </c>
      <c r="F8135" s="113" t="s">
        <v>404</v>
      </c>
      <c r="G8135" s="113" t="s">
        <v>282</v>
      </c>
      <c r="H8135" s="113" t="s">
        <v>14415</v>
      </c>
      <c r="I8135" s="113" t="s">
        <v>3405</v>
      </c>
    </row>
    <row r="8136" spans="1:9" x14ac:dyDescent="0.2">
      <c r="A8136" s="113" t="s">
        <v>10491</v>
      </c>
      <c r="D8136" s="113" t="s">
        <v>3406</v>
      </c>
      <c r="E8136" s="113">
        <f t="shared" si="127"/>
        <v>40500411</v>
      </c>
      <c r="F8136" s="113" t="s">
        <v>404</v>
      </c>
      <c r="G8136" s="113" t="s">
        <v>282</v>
      </c>
      <c r="H8136" s="113" t="s">
        <v>14415</v>
      </c>
      <c r="I8136" s="113" t="s">
        <v>3405</v>
      </c>
    </row>
    <row r="8137" spans="1:9" x14ac:dyDescent="0.2">
      <c r="A8137" s="113" t="s">
        <v>10491</v>
      </c>
      <c r="D8137" s="113" t="s">
        <v>3407</v>
      </c>
      <c r="E8137" s="113">
        <f t="shared" si="127"/>
        <v>40500412</v>
      </c>
      <c r="F8137" s="113" t="s">
        <v>404</v>
      </c>
      <c r="G8137" s="113" t="s">
        <v>282</v>
      </c>
      <c r="H8137" s="113" t="s">
        <v>14415</v>
      </c>
      <c r="I8137" s="113" t="s">
        <v>3405</v>
      </c>
    </row>
    <row r="8138" spans="1:9" x14ac:dyDescent="0.2">
      <c r="A8138" s="113" t="s">
        <v>10491</v>
      </c>
      <c r="D8138" s="113" t="s">
        <v>3408</v>
      </c>
      <c r="E8138" s="113">
        <f t="shared" si="127"/>
        <v>40500413</v>
      </c>
      <c r="F8138" s="113" t="s">
        <v>404</v>
      </c>
      <c r="G8138" s="113" t="s">
        <v>282</v>
      </c>
      <c r="H8138" s="113" t="s">
        <v>14415</v>
      </c>
      <c r="I8138" s="113" t="s">
        <v>3409</v>
      </c>
    </row>
    <row r="8139" spans="1:9" x14ac:dyDescent="0.2">
      <c r="A8139" s="113" t="s">
        <v>10491</v>
      </c>
      <c r="D8139" s="113" t="s">
        <v>3410</v>
      </c>
      <c r="E8139" s="113">
        <f t="shared" si="127"/>
        <v>40500414</v>
      </c>
      <c r="F8139" s="113" t="s">
        <v>404</v>
      </c>
      <c r="G8139" s="113" t="s">
        <v>282</v>
      </c>
      <c r="H8139" s="113" t="s">
        <v>14415</v>
      </c>
      <c r="I8139" s="113" t="s">
        <v>6127</v>
      </c>
    </row>
    <row r="8140" spans="1:9" x14ac:dyDescent="0.2">
      <c r="A8140" s="113" t="s">
        <v>10491</v>
      </c>
      <c r="D8140" s="113" t="s">
        <v>6128</v>
      </c>
      <c r="E8140" s="113">
        <f t="shared" si="127"/>
        <v>40500415</v>
      </c>
      <c r="F8140" s="113" t="s">
        <v>404</v>
      </c>
      <c r="G8140" s="113" t="s">
        <v>282</v>
      </c>
      <c r="H8140" s="113" t="s">
        <v>14415</v>
      </c>
      <c r="I8140" s="113" t="s">
        <v>6129</v>
      </c>
    </row>
    <row r="8141" spans="1:9" x14ac:dyDescent="0.2">
      <c r="A8141" s="113" t="s">
        <v>10491</v>
      </c>
      <c r="D8141" s="113" t="s">
        <v>6130</v>
      </c>
      <c r="E8141" s="113">
        <f t="shared" si="127"/>
        <v>40500416</v>
      </c>
      <c r="F8141" s="113" t="s">
        <v>404</v>
      </c>
      <c r="G8141" s="113" t="s">
        <v>282</v>
      </c>
      <c r="H8141" s="113" t="s">
        <v>14415</v>
      </c>
      <c r="I8141" s="113" t="s">
        <v>6131</v>
      </c>
    </row>
    <row r="8142" spans="1:9" x14ac:dyDescent="0.2">
      <c r="A8142" s="113" t="s">
        <v>10491</v>
      </c>
      <c r="D8142" s="113" t="s">
        <v>6132</v>
      </c>
      <c r="E8142" s="113">
        <f t="shared" si="127"/>
        <v>40500417</v>
      </c>
      <c r="F8142" s="113" t="s">
        <v>404</v>
      </c>
      <c r="G8142" s="113" t="s">
        <v>282</v>
      </c>
      <c r="H8142" s="113" t="s">
        <v>14415</v>
      </c>
      <c r="I8142" s="113" t="s">
        <v>6133</v>
      </c>
    </row>
    <row r="8143" spans="1:9" x14ac:dyDescent="0.2">
      <c r="A8143" s="113" t="s">
        <v>10491</v>
      </c>
      <c r="D8143" s="113" t="s">
        <v>6134</v>
      </c>
      <c r="E8143" s="113">
        <f t="shared" si="127"/>
        <v>40500418</v>
      </c>
      <c r="F8143" s="113" t="s">
        <v>404</v>
      </c>
      <c r="G8143" s="113" t="s">
        <v>282</v>
      </c>
      <c r="H8143" s="113" t="s">
        <v>14415</v>
      </c>
      <c r="I8143" s="113" t="s">
        <v>6135</v>
      </c>
    </row>
    <row r="8144" spans="1:9" x14ac:dyDescent="0.2">
      <c r="A8144" s="113" t="s">
        <v>10491</v>
      </c>
      <c r="D8144" s="113" t="s">
        <v>6136</v>
      </c>
      <c r="E8144" s="113">
        <f t="shared" si="127"/>
        <v>40500421</v>
      </c>
      <c r="F8144" s="113" t="s">
        <v>404</v>
      </c>
      <c r="G8144" s="113" t="s">
        <v>282</v>
      </c>
      <c r="H8144" s="113" t="s">
        <v>14415</v>
      </c>
      <c r="I8144" s="113" t="s">
        <v>6137</v>
      </c>
    </row>
    <row r="8145" spans="1:9" x14ac:dyDescent="0.2">
      <c r="A8145" s="113" t="s">
        <v>10491</v>
      </c>
      <c r="D8145" s="113" t="s">
        <v>6138</v>
      </c>
      <c r="E8145" s="113">
        <f t="shared" si="127"/>
        <v>40500422</v>
      </c>
      <c r="F8145" s="113" t="s">
        <v>404</v>
      </c>
      <c r="G8145" s="113" t="s">
        <v>282</v>
      </c>
      <c r="H8145" s="113" t="s">
        <v>14415</v>
      </c>
      <c r="I8145" s="113" t="s">
        <v>6139</v>
      </c>
    </row>
    <row r="8146" spans="1:9" x14ac:dyDescent="0.2">
      <c r="A8146" s="113" t="s">
        <v>10491</v>
      </c>
      <c r="D8146" s="113" t="s">
        <v>6140</v>
      </c>
      <c r="E8146" s="113">
        <f t="shared" si="127"/>
        <v>40500431</v>
      </c>
      <c r="F8146" s="113" t="s">
        <v>404</v>
      </c>
      <c r="G8146" s="113" t="s">
        <v>282</v>
      </c>
      <c r="H8146" s="113" t="s">
        <v>14415</v>
      </c>
      <c r="I8146" s="113" t="s">
        <v>6141</v>
      </c>
    </row>
    <row r="8147" spans="1:9" x14ac:dyDescent="0.2">
      <c r="A8147" s="113" t="s">
        <v>10491</v>
      </c>
      <c r="D8147" s="113" t="s">
        <v>6142</v>
      </c>
      <c r="E8147" s="113">
        <f t="shared" si="127"/>
        <v>40500432</v>
      </c>
      <c r="F8147" s="113" t="s">
        <v>404</v>
      </c>
      <c r="G8147" s="113" t="s">
        <v>282</v>
      </c>
      <c r="H8147" s="113" t="s">
        <v>14415</v>
      </c>
      <c r="I8147" s="113" t="s">
        <v>6141</v>
      </c>
    </row>
    <row r="8148" spans="1:9" x14ac:dyDescent="0.2">
      <c r="A8148" s="113" t="s">
        <v>10491</v>
      </c>
      <c r="D8148" s="113" t="s">
        <v>6143</v>
      </c>
      <c r="E8148" s="113">
        <f t="shared" si="127"/>
        <v>40500433</v>
      </c>
      <c r="F8148" s="113" t="s">
        <v>404</v>
      </c>
      <c r="G8148" s="113" t="s">
        <v>282</v>
      </c>
      <c r="H8148" s="113" t="s">
        <v>14415</v>
      </c>
      <c r="I8148" s="113" t="s">
        <v>6141</v>
      </c>
    </row>
    <row r="8149" spans="1:9" x14ac:dyDescent="0.2">
      <c r="A8149" s="113" t="s">
        <v>10491</v>
      </c>
      <c r="D8149" s="113" t="s">
        <v>6144</v>
      </c>
      <c r="E8149" s="113">
        <f t="shared" si="127"/>
        <v>40500501</v>
      </c>
      <c r="F8149" s="113" t="s">
        <v>404</v>
      </c>
      <c r="G8149" s="113" t="s">
        <v>282</v>
      </c>
      <c r="H8149" s="113" t="s">
        <v>14415</v>
      </c>
      <c r="I8149" s="113" t="s">
        <v>6145</v>
      </c>
    </row>
    <row r="8150" spans="1:9" x14ac:dyDescent="0.2">
      <c r="A8150" s="113" t="s">
        <v>10491</v>
      </c>
      <c r="D8150" s="113" t="s">
        <v>6146</v>
      </c>
      <c r="E8150" s="113">
        <f t="shared" si="127"/>
        <v>40500502</v>
      </c>
      <c r="F8150" s="113" t="s">
        <v>404</v>
      </c>
      <c r="G8150" s="113" t="s">
        <v>282</v>
      </c>
      <c r="H8150" s="113" t="s">
        <v>14415</v>
      </c>
      <c r="I8150" s="113" t="s">
        <v>6147</v>
      </c>
    </row>
    <row r="8151" spans="1:9" x14ac:dyDescent="0.2">
      <c r="A8151" s="113" t="s">
        <v>10491</v>
      </c>
      <c r="D8151" s="113" t="s">
        <v>6148</v>
      </c>
      <c r="E8151" s="113">
        <f t="shared" si="127"/>
        <v>40500503</v>
      </c>
      <c r="F8151" s="113" t="s">
        <v>404</v>
      </c>
      <c r="G8151" s="113" t="s">
        <v>282</v>
      </c>
      <c r="H8151" s="113" t="s">
        <v>14415</v>
      </c>
      <c r="I8151" s="113" t="s">
        <v>6149</v>
      </c>
    </row>
    <row r="8152" spans="1:9" x14ac:dyDescent="0.2">
      <c r="A8152" s="113" t="s">
        <v>10491</v>
      </c>
      <c r="D8152" s="113" t="s">
        <v>6150</v>
      </c>
      <c r="E8152" s="113">
        <f t="shared" si="127"/>
        <v>40500506</v>
      </c>
      <c r="F8152" s="113" t="s">
        <v>404</v>
      </c>
      <c r="G8152" s="113" t="s">
        <v>282</v>
      </c>
      <c r="H8152" s="113" t="s">
        <v>14415</v>
      </c>
      <c r="I8152" s="113" t="s">
        <v>6151</v>
      </c>
    </row>
    <row r="8153" spans="1:9" x14ac:dyDescent="0.2">
      <c r="A8153" s="113" t="s">
        <v>10491</v>
      </c>
      <c r="D8153" s="113" t="s">
        <v>6152</v>
      </c>
      <c r="E8153" s="113">
        <f t="shared" si="127"/>
        <v>40500507</v>
      </c>
      <c r="F8153" s="113" t="s">
        <v>404</v>
      </c>
      <c r="G8153" s="113" t="s">
        <v>282</v>
      </c>
      <c r="H8153" s="113" t="s">
        <v>14415</v>
      </c>
      <c r="I8153" s="113" t="s">
        <v>6153</v>
      </c>
    </row>
    <row r="8154" spans="1:9" x14ac:dyDescent="0.2">
      <c r="A8154" s="113" t="s">
        <v>10491</v>
      </c>
      <c r="D8154" s="113" t="s">
        <v>6154</v>
      </c>
      <c r="E8154" s="113">
        <f t="shared" si="127"/>
        <v>40500510</v>
      </c>
      <c r="F8154" s="113" t="s">
        <v>404</v>
      </c>
      <c r="G8154" s="113" t="s">
        <v>282</v>
      </c>
      <c r="H8154" s="113" t="s">
        <v>14415</v>
      </c>
      <c r="I8154" s="113" t="s">
        <v>6155</v>
      </c>
    </row>
    <row r="8155" spans="1:9" x14ac:dyDescent="0.2">
      <c r="A8155" s="113" t="s">
        <v>10491</v>
      </c>
      <c r="D8155" s="113" t="s">
        <v>6156</v>
      </c>
      <c r="E8155" s="113">
        <f t="shared" si="127"/>
        <v>40500511</v>
      </c>
      <c r="F8155" s="113" t="s">
        <v>404</v>
      </c>
      <c r="G8155" s="113" t="s">
        <v>282</v>
      </c>
      <c r="H8155" s="113" t="s">
        <v>14415</v>
      </c>
      <c r="I8155" s="113" t="s">
        <v>6145</v>
      </c>
    </row>
    <row r="8156" spans="1:9" x14ac:dyDescent="0.2">
      <c r="A8156" s="113" t="s">
        <v>10491</v>
      </c>
      <c r="D8156" s="113" t="s">
        <v>6157</v>
      </c>
      <c r="E8156" s="113">
        <f t="shared" si="127"/>
        <v>40500512</v>
      </c>
      <c r="F8156" s="113" t="s">
        <v>404</v>
      </c>
      <c r="G8156" s="113" t="s">
        <v>282</v>
      </c>
      <c r="H8156" s="113" t="s">
        <v>14415</v>
      </c>
      <c r="I8156" s="113" t="s">
        <v>6145</v>
      </c>
    </row>
    <row r="8157" spans="1:9" x14ac:dyDescent="0.2">
      <c r="A8157" s="113" t="s">
        <v>10491</v>
      </c>
      <c r="D8157" s="113" t="s">
        <v>6158</v>
      </c>
      <c r="E8157" s="113">
        <f t="shared" si="127"/>
        <v>40500513</v>
      </c>
      <c r="F8157" s="113" t="s">
        <v>404</v>
      </c>
      <c r="G8157" s="113" t="s">
        <v>282</v>
      </c>
      <c r="H8157" s="113" t="s">
        <v>14415</v>
      </c>
      <c r="I8157" s="113" t="s">
        <v>6145</v>
      </c>
    </row>
    <row r="8158" spans="1:9" x14ac:dyDescent="0.2">
      <c r="A8158" s="113" t="s">
        <v>10491</v>
      </c>
      <c r="D8158" s="113" t="s">
        <v>6159</v>
      </c>
      <c r="E8158" s="113">
        <f t="shared" si="127"/>
        <v>40500514</v>
      </c>
      <c r="F8158" s="113" t="s">
        <v>404</v>
      </c>
      <c r="G8158" s="113" t="s">
        <v>282</v>
      </c>
      <c r="H8158" s="113" t="s">
        <v>14415</v>
      </c>
      <c r="I8158" s="113" t="s">
        <v>6160</v>
      </c>
    </row>
    <row r="8159" spans="1:9" x14ac:dyDescent="0.2">
      <c r="A8159" s="113" t="s">
        <v>10491</v>
      </c>
      <c r="D8159" s="113" t="s">
        <v>6161</v>
      </c>
      <c r="E8159" s="113">
        <f t="shared" si="127"/>
        <v>40500597</v>
      </c>
      <c r="F8159" s="113" t="s">
        <v>404</v>
      </c>
      <c r="G8159" s="113" t="s">
        <v>282</v>
      </c>
      <c r="H8159" s="113" t="s">
        <v>14415</v>
      </c>
      <c r="I8159" s="113" t="s">
        <v>7789</v>
      </c>
    </row>
    <row r="8160" spans="1:9" x14ac:dyDescent="0.2">
      <c r="A8160" s="113" t="s">
        <v>10491</v>
      </c>
      <c r="D8160" s="113" t="s">
        <v>6162</v>
      </c>
      <c r="E8160" s="113">
        <f t="shared" si="127"/>
        <v>40500598</v>
      </c>
      <c r="F8160" s="113" t="s">
        <v>404</v>
      </c>
      <c r="G8160" s="113" t="s">
        <v>282</v>
      </c>
      <c r="H8160" s="113" t="s">
        <v>14415</v>
      </c>
      <c r="I8160" s="113" t="s">
        <v>6163</v>
      </c>
    </row>
    <row r="8161" spans="1:9" x14ac:dyDescent="0.2">
      <c r="A8161" s="113" t="s">
        <v>10491</v>
      </c>
      <c r="D8161" s="113" t="s">
        <v>6164</v>
      </c>
      <c r="E8161" s="113">
        <f t="shared" si="127"/>
        <v>40500599</v>
      </c>
      <c r="F8161" s="113" t="s">
        <v>404</v>
      </c>
      <c r="G8161" s="113" t="s">
        <v>282</v>
      </c>
      <c r="H8161" s="113" t="s">
        <v>14415</v>
      </c>
      <c r="I8161" s="113" t="s">
        <v>6163</v>
      </c>
    </row>
    <row r="8162" spans="1:9" x14ac:dyDescent="0.2">
      <c r="A8162" s="113" t="s">
        <v>10491</v>
      </c>
      <c r="D8162" s="113" t="s">
        <v>6165</v>
      </c>
      <c r="E8162" s="113">
        <f t="shared" si="127"/>
        <v>40500601</v>
      </c>
      <c r="F8162" s="113" t="s">
        <v>404</v>
      </c>
      <c r="G8162" s="113" t="s">
        <v>282</v>
      </c>
      <c r="H8162" s="113" t="s">
        <v>14415</v>
      </c>
      <c r="I8162" s="113" t="s">
        <v>6166</v>
      </c>
    </row>
    <row r="8163" spans="1:9" x14ac:dyDescent="0.2">
      <c r="A8163" s="113" t="s">
        <v>10491</v>
      </c>
      <c r="D8163" s="113" t="s">
        <v>6167</v>
      </c>
      <c r="E8163" s="113">
        <f t="shared" si="127"/>
        <v>40500701</v>
      </c>
      <c r="F8163" s="113" t="s">
        <v>404</v>
      </c>
      <c r="G8163" s="113" t="s">
        <v>282</v>
      </c>
      <c r="H8163" s="113" t="s">
        <v>14415</v>
      </c>
      <c r="I8163" s="113" t="s">
        <v>11594</v>
      </c>
    </row>
    <row r="8164" spans="1:9" x14ac:dyDescent="0.2">
      <c r="A8164" s="113" t="s">
        <v>10491</v>
      </c>
      <c r="D8164" s="113" t="s">
        <v>6168</v>
      </c>
      <c r="E8164" s="113">
        <f t="shared" si="127"/>
        <v>40500801</v>
      </c>
      <c r="F8164" s="113" t="s">
        <v>404</v>
      </c>
      <c r="G8164" s="113" t="s">
        <v>282</v>
      </c>
      <c r="H8164" s="113" t="s">
        <v>14415</v>
      </c>
      <c r="I8164" s="113" t="s">
        <v>6169</v>
      </c>
    </row>
    <row r="8165" spans="1:9" x14ac:dyDescent="0.2">
      <c r="A8165" s="113" t="s">
        <v>10491</v>
      </c>
      <c r="D8165" s="113" t="s">
        <v>6170</v>
      </c>
      <c r="E8165" s="113">
        <f t="shared" si="127"/>
        <v>40500802</v>
      </c>
      <c r="F8165" s="113" t="s">
        <v>404</v>
      </c>
      <c r="G8165" s="113" t="s">
        <v>282</v>
      </c>
      <c r="H8165" s="113" t="s">
        <v>14415</v>
      </c>
      <c r="I8165" s="113" t="s">
        <v>6171</v>
      </c>
    </row>
    <row r="8166" spans="1:9" x14ac:dyDescent="0.2">
      <c r="A8166" s="113" t="s">
        <v>10491</v>
      </c>
      <c r="D8166" s="113" t="s">
        <v>6172</v>
      </c>
      <c r="E8166" s="113">
        <f t="shared" si="127"/>
        <v>40500811</v>
      </c>
      <c r="F8166" s="113" t="s">
        <v>404</v>
      </c>
      <c r="G8166" s="113" t="s">
        <v>282</v>
      </c>
      <c r="H8166" s="113" t="s">
        <v>14415</v>
      </c>
      <c r="I8166" s="113" t="s">
        <v>6169</v>
      </c>
    </row>
    <row r="8167" spans="1:9" x14ac:dyDescent="0.2">
      <c r="A8167" s="113" t="s">
        <v>10491</v>
      </c>
      <c r="D8167" s="113" t="s">
        <v>6173</v>
      </c>
      <c r="E8167" s="113">
        <f t="shared" si="127"/>
        <v>40500812</v>
      </c>
      <c r="F8167" s="113" t="s">
        <v>404</v>
      </c>
      <c r="G8167" s="113" t="s">
        <v>282</v>
      </c>
      <c r="H8167" s="113" t="s">
        <v>14415</v>
      </c>
      <c r="I8167" s="113" t="s">
        <v>6169</v>
      </c>
    </row>
    <row r="8168" spans="1:9" x14ac:dyDescent="0.2">
      <c r="A8168" s="113" t="s">
        <v>10491</v>
      </c>
      <c r="D8168" s="113" t="s">
        <v>6174</v>
      </c>
      <c r="E8168" s="113">
        <f t="shared" si="127"/>
        <v>40588801</v>
      </c>
      <c r="F8168" s="113" t="s">
        <v>404</v>
      </c>
      <c r="G8168" s="113" t="s">
        <v>282</v>
      </c>
      <c r="H8168" s="113" t="s">
        <v>11022</v>
      </c>
      <c r="I8168" s="113" t="s">
        <v>7493</v>
      </c>
    </row>
    <row r="8169" spans="1:9" x14ac:dyDescent="0.2">
      <c r="A8169" s="113" t="s">
        <v>10491</v>
      </c>
      <c r="D8169" s="113" t="s">
        <v>6175</v>
      </c>
      <c r="E8169" s="113">
        <f t="shared" si="127"/>
        <v>40588802</v>
      </c>
      <c r="F8169" s="113" t="s">
        <v>404</v>
      </c>
      <c r="G8169" s="113" t="s">
        <v>282</v>
      </c>
      <c r="H8169" s="113" t="s">
        <v>11022</v>
      </c>
      <c r="I8169" s="113" t="s">
        <v>7493</v>
      </c>
    </row>
    <row r="8170" spans="1:9" x14ac:dyDescent="0.2">
      <c r="A8170" s="113" t="s">
        <v>10491</v>
      </c>
      <c r="D8170" s="113" t="s">
        <v>6176</v>
      </c>
      <c r="E8170" s="113">
        <f t="shared" si="127"/>
        <v>40588803</v>
      </c>
      <c r="F8170" s="113" t="s">
        <v>404</v>
      </c>
      <c r="G8170" s="113" t="s">
        <v>282</v>
      </c>
      <c r="H8170" s="113" t="s">
        <v>11022</v>
      </c>
      <c r="I8170" s="113" t="s">
        <v>7493</v>
      </c>
    </row>
    <row r="8171" spans="1:9" x14ac:dyDescent="0.2">
      <c r="A8171" s="113" t="s">
        <v>10491</v>
      </c>
      <c r="D8171" s="113" t="s">
        <v>6177</v>
      </c>
      <c r="E8171" s="113">
        <f t="shared" si="127"/>
        <v>40588804</v>
      </c>
      <c r="F8171" s="113" t="s">
        <v>404</v>
      </c>
      <c r="G8171" s="113" t="s">
        <v>282</v>
      </c>
      <c r="H8171" s="113" t="s">
        <v>11022</v>
      </c>
      <c r="I8171" s="113" t="s">
        <v>7493</v>
      </c>
    </row>
    <row r="8172" spans="1:9" x14ac:dyDescent="0.2">
      <c r="A8172" s="113" t="s">
        <v>10491</v>
      </c>
      <c r="D8172" s="113" t="s">
        <v>6178</v>
      </c>
      <c r="E8172" s="113">
        <f t="shared" si="127"/>
        <v>40588805</v>
      </c>
      <c r="F8172" s="113" t="s">
        <v>404</v>
      </c>
      <c r="G8172" s="113" t="s">
        <v>282</v>
      </c>
      <c r="H8172" s="113" t="s">
        <v>11022</v>
      </c>
      <c r="I8172" s="113" t="s">
        <v>7493</v>
      </c>
    </row>
    <row r="8173" spans="1:9" x14ac:dyDescent="0.2">
      <c r="A8173" s="113" t="s">
        <v>10491</v>
      </c>
      <c r="D8173" s="113" t="s">
        <v>6179</v>
      </c>
      <c r="E8173" s="113">
        <f t="shared" si="127"/>
        <v>40600101</v>
      </c>
      <c r="F8173" s="113" t="s">
        <v>404</v>
      </c>
      <c r="G8173" s="113" t="s">
        <v>6180</v>
      </c>
      <c r="H8173" s="113" t="s">
        <v>6181</v>
      </c>
      <c r="I8173" s="113" t="s">
        <v>6182</v>
      </c>
    </row>
    <row r="8174" spans="1:9" x14ac:dyDescent="0.2">
      <c r="A8174" s="113" t="s">
        <v>10491</v>
      </c>
      <c r="D8174" s="113" t="s">
        <v>6183</v>
      </c>
      <c r="E8174" s="113">
        <f t="shared" si="127"/>
        <v>40600126</v>
      </c>
      <c r="F8174" s="113" t="s">
        <v>404</v>
      </c>
      <c r="G8174" s="113" t="s">
        <v>6180</v>
      </c>
      <c r="H8174" s="113" t="s">
        <v>6181</v>
      </c>
      <c r="I8174" s="113" t="s">
        <v>6184</v>
      </c>
    </row>
    <row r="8175" spans="1:9" x14ac:dyDescent="0.2">
      <c r="A8175" s="113" t="s">
        <v>10491</v>
      </c>
      <c r="D8175" s="113" t="s">
        <v>6185</v>
      </c>
      <c r="E8175" s="113">
        <f t="shared" si="127"/>
        <v>40600129</v>
      </c>
      <c r="F8175" s="113" t="s">
        <v>404</v>
      </c>
      <c r="G8175" s="113" t="s">
        <v>6180</v>
      </c>
      <c r="H8175" s="113" t="s">
        <v>6181</v>
      </c>
      <c r="I8175" s="113" t="s">
        <v>6186</v>
      </c>
    </row>
    <row r="8176" spans="1:9" x14ac:dyDescent="0.2">
      <c r="A8176" s="113" t="s">
        <v>10491</v>
      </c>
      <c r="D8176" s="113" t="s">
        <v>6187</v>
      </c>
      <c r="E8176" s="113">
        <f t="shared" si="127"/>
        <v>40600130</v>
      </c>
      <c r="F8176" s="113" t="s">
        <v>404</v>
      </c>
      <c r="G8176" s="113" t="s">
        <v>6180</v>
      </c>
      <c r="H8176" s="113" t="s">
        <v>6181</v>
      </c>
      <c r="I8176" s="113" t="s">
        <v>6188</v>
      </c>
    </row>
    <row r="8177" spans="1:9" x14ac:dyDescent="0.2">
      <c r="A8177" s="113" t="s">
        <v>10491</v>
      </c>
      <c r="D8177" s="113" t="s">
        <v>6189</v>
      </c>
      <c r="E8177" s="113">
        <f t="shared" si="127"/>
        <v>40600131</v>
      </c>
      <c r="F8177" s="113" t="s">
        <v>404</v>
      </c>
      <c r="G8177" s="113" t="s">
        <v>6180</v>
      </c>
      <c r="H8177" s="113" t="s">
        <v>6181</v>
      </c>
      <c r="I8177" s="113" t="s">
        <v>6190</v>
      </c>
    </row>
    <row r="8178" spans="1:9" x14ac:dyDescent="0.2">
      <c r="A8178" s="113" t="s">
        <v>10491</v>
      </c>
      <c r="D8178" s="113" t="s">
        <v>6191</v>
      </c>
      <c r="E8178" s="113">
        <f t="shared" si="127"/>
        <v>40600132</v>
      </c>
      <c r="F8178" s="113" t="s">
        <v>404</v>
      </c>
      <c r="G8178" s="113" t="s">
        <v>6180</v>
      </c>
      <c r="H8178" s="113" t="s">
        <v>6181</v>
      </c>
      <c r="I8178" s="113" t="s">
        <v>6192</v>
      </c>
    </row>
    <row r="8179" spans="1:9" x14ac:dyDescent="0.2">
      <c r="A8179" s="113" t="s">
        <v>10491</v>
      </c>
      <c r="D8179" s="113" t="s">
        <v>6193</v>
      </c>
      <c r="E8179" s="113">
        <f t="shared" si="127"/>
        <v>40600133</v>
      </c>
      <c r="F8179" s="113" t="s">
        <v>404</v>
      </c>
      <c r="G8179" s="113" t="s">
        <v>6180</v>
      </c>
      <c r="H8179" s="113" t="s">
        <v>6181</v>
      </c>
      <c r="I8179" s="113" t="s">
        <v>6194</v>
      </c>
    </row>
    <row r="8180" spans="1:9" x14ac:dyDescent="0.2">
      <c r="A8180" s="113" t="s">
        <v>10491</v>
      </c>
      <c r="D8180" s="113" t="s">
        <v>6195</v>
      </c>
      <c r="E8180" s="113">
        <f t="shared" si="127"/>
        <v>40600134</v>
      </c>
      <c r="F8180" s="113" t="s">
        <v>404</v>
      </c>
      <c r="G8180" s="113" t="s">
        <v>6180</v>
      </c>
      <c r="H8180" s="113" t="s">
        <v>6181</v>
      </c>
      <c r="I8180" s="113" t="s">
        <v>6196</v>
      </c>
    </row>
    <row r="8181" spans="1:9" x14ac:dyDescent="0.2">
      <c r="A8181" s="113" t="s">
        <v>10491</v>
      </c>
      <c r="D8181" s="113" t="s">
        <v>6197</v>
      </c>
      <c r="E8181" s="113">
        <f t="shared" si="127"/>
        <v>40600135</v>
      </c>
      <c r="F8181" s="113" t="s">
        <v>404</v>
      </c>
      <c r="G8181" s="113" t="s">
        <v>6180</v>
      </c>
      <c r="H8181" s="113" t="s">
        <v>6181</v>
      </c>
      <c r="I8181" s="113" t="s">
        <v>6198</v>
      </c>
    </row>
    <row r="8182" spans="1:9" x14ac:dyDescent="0.2">
      <c r="A8182" s="113" t="s">
        <v>10491</v>
      </c>
      <c r="D8182" s="113" t="s">
        <v>3501</v>
      </c>
      <c r="E8182" s="113">
        <f t="shared" si="127"/>
        <v>40600136</v>
      </c>
      <c r="F8182" s="113" t="s">
        <v>404</v>
      </c>
      <c r="G8182" s="113" t="s">
        <v>6180</v>
      </c>
      <c r="H8182" s="113" t="s">
        <v>6181</v>
      </c>
      <c r="I8182" s="113" t="s">
        <v>3502</v>
      </c>
    </row>
    <row r="8183" spans="1:9" x14ac:dyDescent="0.2">
      <c r="A8183" s="113" t="s">
        <v>10491</v>
      </c>
      <c r="D8183" s="113" t="s">
        <v>3503</v>
      </c>
      <c r="E8183" s="113">
        <f t="shared" si="127"/>
        <v>40600137</v>
      </c>
      <c r="F8183" s="113" t="s">
        <v>404</v>
      </c>
      <c r="G8183" s="113" t="s">
        <v>6180</v>
      </c>
      <c r="H8183" s="113" t="s">
        <v>6181</v>
      </c>
      <c r="I8183" s="113" t="s">
        <v>3504</v>
      </c>
    </row>
    <row r="8184" spans="1:9" x14ac:dyDescent="0.2">
      <c r="A8184" s="113" t="s">
        <v>10491</v>
      </c>
      <c r="D8184" s="113" t="s">
        <v>3505</v>
      </c>
      <c r="E8184" s="113">
        <f t="shared" si="127"/>
        <v>40600138</v>
      </c>
      <c r="F8184" s="113" t="s">
        <v>404</v>
      </c>
      <c r="G8184" s="113" t="s">
        <v>6180</v>
      </c>
      <c r="H8184" s="113" t="s">
        <v>6181</v>
      </c>
      <c r="I8184" s="113" t="s">
        <v>3506</v>
      </c>
    </row>
    <row r="8185" spans="1:9" x14ac:dyDescent="0.2">
      <c r="A8185" s="113" t="s">
        <v>10491</v>
      </c>
      <c r="D8185" s="113" t="s">
        <v>3507</v>
      </c>
      <c r="E8185" s="113">
        <f t="shared" si="127"/>
        <v>40600139</v>
      </c>
      <c r="F8185" s="113" t="s">
        <v>404</v>
      </c>
      <c r="G8185" s="113" t="s">
        <v>6180</v>
      </c>
      <c r="H8185" s="113" t="s">
        <v>6181</v>
      </c>
      <c r="I8185" s="113" t="s">
        <v>3508</v>
      </c>
    </row>
    <row r="8186" spans="1:9" x14ac:dyDescent="0.2">
      <c r="A8186" s="113" t="s">
        <v>10491</v>
      </c>
      <c r="D8186" s="113" t="s">
        <v>3509</v>
      </c>
      <c r="E8186" s="113">
        <f t="shared" si="127"/>
        <v>40600140</v>
      </c>
      <c r="F8186" s="113" t="s">
        <v>404</v>
      </c>
      <c r="G8186" s="113" t="s">
        <v>6180</v>
      </c>
      <c r="H8186" s="113" t="s">
        <v>6181</v>
      </c>
      <c r="I8186" s="113" t="s">
        <v>3510</v>
      </c>
    </row>
    <row r="8187" spans="1:9" x14ac:dyDescent="0.2">
      <c r="A8187" s="113" t="s">
        <v>10491</v>
      </c>
      <c r="D8187" s="113" t="s">
        <v>3511</v>
      </c>
      <c r="E8187" s="113">
        <f t="shared" si="127"/>
        <v>40600141</v>
      </c>
      <c r="F8187" s="113" t="s">
        <v>404</v>
      </c>
      <c r="G8187" s="113" t="s">
        <v>6180</v>
      </c>
      <c r="H8187" s="113" t="s">
        <v>6181</v>
      </c>
      <c r="I8187" s="113" t="s">
        <v>3512</v>
      </c>
    </row>
    <row r="8188" spans="1:9" x14ac:dyDescent="0.2">
      <c r="A8188" s="113" t="s">
        <v>10491</v>
      </c>
      <c r="D8188" s="113" t="s">
        <v>3513</v>
      </c>
      <c r="E8188" s="113">
        <f t="shared" si="127"/>
        <v>40600142</v>
      </c>
      <c r="F8188" s="113" t="s">
        <v>404</v>
      </c>
      <c r="G8188" s="113" t="s">
        <v>6180</v>
      </c>
      <c r="H8188" s="113" t="s">
        <v>6181</v>
      </c>
      <c r="I8188" s="113" t="s">
        <v>3514</v>
      </c>
    </row>
    <row r="8189" spans="1:9" x14ac:dyDescent="0.2">
      <c r="A8189" s="113" t="s">
        <v>10491</v>
      </c>
      <c r="D8189" s="113" t="s">
        <v>3515</v>
      </c>
      <c r="E8189" s="113">
        <f t="shared" si="127"/>
        <v>40600143</v>
      </c>
      <c r="F8189" s="113" t="s">
        <v>404</v>
      </c>
      <c r="G8189" s="113" t="s">
        <v>6180</v>
      </c>
      <c r="H8189" s="113" t="s">
        <v>6181</v>
      </c>
      <c r="I8189" s="113" t="s">
        <v>3516</v>
      </c>
    </row>
    <row r="8190" spans="1:9" x14ac:dyDescent="0.2">
      <c r="A8190" s="113" t="s">
        <v>10491</v>
      </c>
      <c r="D8190" s="113" t="s">
        <v>3517</v>
      </c>
      <c r="E8190" s="113">
        <f t="shared" si="127"/>
        <v>40600144</v>
      </c>
      <c r="F8190" s="113" t="s">
        <v>404</v>
      </c>
      <c r="G8190" s="113" t="s">
        <v>6180</v>
      </c>
      <c r="H8190" s="113" t="s">
        <v>6181</v>
      </c>
      <c r="I8190" s="113" t="s">
        <v>3518</v>
      </c>
    </row>
    <row r="8191" spans="1:9" x14ac:dyDescent="0.2">
      <c r="A8191" s="113" t="s">
        <v>10491</v>
      </c>
      <c r="D8191" s="113" t="s">
        <v>3519</v>
      </c>
      <c r="E8191" s="113">
        <f t="shared" si="127"/>
        <v>40600145</v>
      </c>
      <c r="F8191" s="113" t="s">
        <v>404</v>
      </c>
      <c r="G8191" s="113" t="s">
        <v>6180</v>
      </c>
      <c r="H8191" s="113" t="s">
        <v>6181</v>
      </c>
      <c r="I8191" s="113" t="s">
        <v>3520</v>
      </c>
    </row>
    <row r="8192" spans="1:9" x14ac:dyDescent="0.2">
      <c r="A8192" s="113" t="s">
        <v>10491</v>
      </c>
      <c r="D8192" s="113" t="s">
        <v>3521</v>
      </c>
      <c r="E8192" s="113">
        <f t="shared" si="127"/>
        <v>40600146</v>
      </c>
      <c r="F8192" s="113" t="s">
        <v>404</v>
      </c>
      <c r="G8192" s="113" t="s">
        <v>6180</v>
      </c>
      <c r="H8192" s="113" t="s">
        <v>6181</v>
      </c>
      <c r="I8192" s="113" t="s">
        <v>3522</v>
      </c>
    </row>
    <row r="8193" spans="1:9" x14ac:dyDescent="0.2">
      <c r="A8193" s="113" t="s">
        <v>10491</v>
      </c>
      <c r="D8193" s="113" t="s">
        <v>3523</v>
      </c>
      <c r="E8193" s="113">
        <f t="shared" si="127"/>
        <v>40600147</v>
      </c>
      <c r="F8193" s="113" t="s">
        <v>404</v>
      </c>
      <c r="G8193" s="113" t="s">
        <v>6180</v>
      </c>
      <c r="H8193" s="113" t="s">
        <v>6181</v>
      </c>
      <c r="I8193" s="113" t="s">
        <v>3524</v>
      </c>
    </row>
    <row r="8194" spans="1:9" x14ac:dyDescent="0.2">
      <c r="A8194" s="113" t="s">
        <v>10491</v>
      </c>
      <c r="D8194" s="113" t="s">
        <v>3525</v>
      </c>
      <c r="E8194" s="113">
        <f t="shared" ref="E8194:E8257" si="128">VALUE(D8194)</f>
        <v>40600148</v>
      </c>
      <c r="F8194" s="113" t="s">
        <v>404</v>
      </c>
      <c r="G8194" s="113" t="s">
        <v>6180</v>
      </c>
      <c r="H8194" s="113" t="s">
        <v>6181</v>
      </c>
      <c r="I8194" s="113" t="s">
        <v>3526</v>
      </c>
    </row>
    <row r="8195" spans="1:9" x14ac:dyDescent="0.2">
      <c r="A8195" s="113" t="s">
        <v>10491</v>
      </c>
      <c r="D8195" s="113" t="s">
        <v>3527</v>
      </c>
      <c r="E8195" s="113">
        <f t="shared" si="128"/>
        <v>40600149</v>
      </c>
      <c r="F8195" s="113" t="s">
        <v>404</v>
      </c>
      <c r="G8195" s="113" t="s">
        <v>6180</v>
      </c>
      <c r="H8195" s="113" t="s">
        <v>6181</v>
      </c>
      <c r="I8195" s="113" t="s">
        <v>3528</v>
      </c>
    </row>
    <row r="8196" spans="1:9" x14ac:dyDescent="0.2">
      <c r="A8196" s="113" t="s">
        <v>10491</v>
      </c>
      <c r="D8196" s="113" t="s">
        <v>3529</v>
      </c>
      <c r="E8196" s="113">
        <f t="shared" si="128"/>
        <v>40600160</v>
      </c>
      <c r="F8196" s="113" t="s">
        <v>404</v>
      </c>
      <c r="G8196" s="113" t="s">
        <v>6180</v>
      </c>
      <c r="H8196" s="113" t="s">
        <v>6181</v>
      </c>
      <c r="I8196" s="113" t="s">
        <v>3530</v>
      </c>
    </row>
    <row r="8197" spans="1:9" x14ac:dyDescent="0.2">
      <c r="A8197" s="113" t="s">
        <v>10491</v>
      </c>
      <c r="D8197" s="113" t="s">
        <v>3531</v>
      </c>
      <c r="E8197" s="113">
        <f t="shared" si="128"/>
        <v>40600161</v>
      </c>
      <c r="F8197" s="113" t="s">
        <v>404</v>
      </c>
      <c r="G8197" s="113" t="s">
        <v>6180</v>
      </c>
      <c r="H8197" s="113" t="s">
        <v>6181</v>
      </c>
      <c r="I8197" s="113" t="s">
        <v>3532</v>
      </c>
    </row>
    <row r="8198" spans="1:9" x14ac:dyDescent="0.2">
      <c r="A8198" s="113" t="s">
        <v>10491</v>
      </c>
      <c r="D8198" s="113" t="s">
        <v>3533</v>
      </c>
      <c r="E8198" s="113">
        <f t="shared" si="128"/>
        <v>40600162</v>
      </c>
      <c r="F8198" s="113" t="s">
        <v>404</v>
      </c>
      <c r="G8198" s="113" t="s">
        <v>6180</v>
      </c>
      <c r="H8198" s="113" t="s">
        <v>6181</v>
      </c>
      <c r="I8198" s="113" t="s">
        <v>3534</v>
      </c>
    </row>
    <row r="8199" spans="1:9" x14ac:dyDescent="0.2">
      <c r="A8199" s="113" t="s">
        <v>10491</v>
      </c>
      <c r="D8199" s="113" t="s">
        <v>3535</v>
      </c>
      <c r="E8199" s="113">
        <f t="shared" si="128"/>
        <v>40600163</v>
      </c>
      <c r="F8199" s="113" t="s">
        <v>404</v>
      </c>
      <c r="G8199" s="113" t="s">
        <v>6180</v>
      </c>
      <c r="H8199" s="113" t="s">
        <v>6181</v>
      </c>
      <c r="I8199" s="113" t="s">
        <v>3536</v>
      </c>
    </row>
    <row r="8200" spans="1:9" x14ac:dyDescent="0.2">
      <c r="A8200" s="113" t="s">
        <v>10491</v>
      </c>
      <c r="D8200" s="113" t="s">
        <v>3537</v>
      </c>
      <c r="E8200" s="113">
        <f t="shared" si="128"/>
        <v>40600164</v>
      </c>
      <c r="F8200" s="113" t="s">
        <v>404</v>
      </c>
      <c r="G8200" s="113" t="s">
        <v>6180</v>
      </c>
      <c r="H8200" s="113" t="s">
        <v>6181</v>
      </c>
      <c r="I8200" s="113" t="s">
        <v>3538</v>
      </c>
    </row>
    <row r="8201" spans="1:9" x14ac:dyDescent="0.2">
      <c r="A8201" s="113" t="s">
        <v>10491</v>
      </c>
      <c r="D8201" s="113" t="s">
        <v>3539</v>
      </c>
      <c r="E8201" s="113">
        <f t="shared" si="128"/>
        <v>40600165</v>
      </c>
      <c r="F8201" s="113" t="s">
        <v>404</v>
      </c>
      <c r="G8201" s="113" t="s">
        <v>6180</v>
      </c>
      <c r="H8201" s="113" t="s">
        <v>6181</v>
      </c>
      <c r="I8201" s="113" t="s">
        <v>3540</v>
      </c>
    </row>
    <row r="8202" spans="1:9" x14ac:dyDescent="0.2">
      <c r="A8202" s="113" t="s">
        <v>10491</v>
      </c>
      <c r="D8202" s="113" t="s">
        <v>3541</v>
      </c>
      <c r="E8202" s="113">
        <f t="shared" si="128"/>
        <v>40600166</v>
      </c>
      <c r="F8202" s="113" t="s">
        <v>404</v>
      </c>
      <c r="G8202" s="113" t="s">
        <v>6180</v>
      </c>
      <c r="H8202" s="113" t="s">
        <v>6181</v>
      </c>
      <c r="I8202" s="113" t="s">
        <v>775</v>
      </c>
    </row>
    <row r="8203" spans="1:9" x14ac:dyDescent="0.2">
      <c r="A8203" s="113" t="s">
        <v>10491</v>
      </c>
      <c r="D8203" s="113" t="s">
        <v>776</v>
      </c>
      <c r="E8203" s="113">
        <f t="shared" si="128"/>
        <v>40600167</v>
      </c>
      <c r="F8203" s="113" t="s">
        <v>404</v>
      </c>
      <c r="G8203" s="113" t="s">
        <v>6180</v>
      </c>
      <c r="H8203" s="113" t="s">
        <v>6181</v>
      </c>
      <c r="I8203" s="113" t="s">
        <v>777</v>
      </c>
    </row>
    <row r="8204" spans="1:9" x14ac:dyDescent="0.2">
      <c r="A8204" s="113" t="s">
        <v>10491</v>
      </c>
      <c r="D8204" s="113" t="s">
        <v>778</v>
      </c>
      <c r="E8204" s="113">
        <f t="shared" si="128"/>
        <v>40600168</v>
      </c>
      <c r="F8204" s="113" t="s">
        <v>404</v>
      </c>
      <c r="G8204" s="113" t="s">
        <v>6180</v>
      </c>
      <c r="H8204" s="113" t="s">
        <v>6181</v>
      </c>
      <c r="I8204" s="113" t="s">
        <v>779</v>
      </c>
    </row>
    <row r="8205" spans="1:9" x14ac:dyDescent="0.2">
      <c r="A8205" s="113" t="s">
        <v>10491</v>
      </c>
      <c r="D8205" s="113" t="s">
        <v>780</v>
      </c>
      <c r="E8205" s="113">
        <f t="shared" si="128"/>
        <v>40600169</v>
      </c>
      <c r="F8205" s="113" t="s">
        <v>404</v>
      </c>
      <c r="G8205" s="113" t="s">
        <v>6180</v>
      </c>
      <c r="H8205" s="113" t="s">
        <v>6181</v>
      </c>
      <c r="I8205" s="113" t="s">
        <v>781</v>
      </c>
    </row>
    <row r="8206" spans="1:9" x14ac:dyDescent="0.2">
      <c r="A8206" s="113" t="s">
        <v>10491</v>
      </c>
      <c r="D8206" s="113" t="s">
        <v>782</v>
      </c>
      <c r="E8206" s="113">
        <f t="shared" si="128"/>
        <v>40600170</v>
      </c>
      <c r="F8206" s="113" t="s">
        <v>404</v>
      </c>
      <c r="G8206" s="113" t="s">
        <v>6180</v>
      </c>
      <c r="H8206" s="113" t="s">
        <v>6181</v>
      </c>
      <c r="I8206" s="113" t="s">
        <v>783</v>
      </c>
    </row>
    <row r="8207" spans="1:9" x14ac:dyDescent="0.2">
      <c r="A8207" s="113" t="s">
        <v>10491</v>
      </c>
      <c r="D8207" s="113" t="s">
        <v>784</v>
      </c>
      <c r="E8207" s="113">
        <f t="shared" si="128"/>
        <v>40600171</v>
      </c>
      <c r="F8207" s="113" t="s">
        <v>404</v>
      </c>
      <c r="G8207" s="113" t="s">
        <v>6180</v>
      </c>
      <c r="H8207" s="113" t="s">
        <v>6181</v>
      </c>
      <c r="I8207" s="113" t="s">
        <v>2055</v>
      </c>
    </row>
    <row r="8208" spans="1:9" x14ac:dyDescent="0.2">
      <c r="A8208" s="113" t="s">
        <v>10491</v>
      </c>
      <c r="D8208" s="113" t="s">
        <v>2056</v>
      </c>
      <c r="E8208" s="113">
        <f t="shared" si="128"/>
        <v>40600172</v>
      </c>
      <c r="F8208" s="113" t="s">
        <v>404</v>
      </c>
      <c r="G8208" s="113" t="s">
        <v>6180</v>
      </c>
      <c r="H8208" s="113" t="s">
        <v>6181</v>
      </c>
      <c r="I8208" s="113" t="s">
        <v>2057</v>
      </c>
    </row>
    <row r="8209" spans="1:9" x14ac:dyDescent="0.2">
      <c r="A8209" s="113" t="s">
        <v>10491</v>
      </c>
      <c r="D8209" s="113" t="s">
        <v>2058</v>
      </c>
      <c r="E8209" s="113">
        <f t="shared" si="128"/>
        <v>40600173</v>
      </c>
      <c r="F8209" s="113" t="s">
        <v>404</v>
      </c>
      <c r="G8209" s="113" t="s">
        <v>6180</v>
      </c>
      <c r="H8209" s="113" t="s">
        <v>6181</v>
      </c>
      <c r="I8209" s="113" t="s">
        <v>2059</v>
      </c>
    </row>
    <row r="8210" spans="1:9" x14ac:dyDescent="0.2">
      <c r="A8210" s="113" t="s">
        <v>10491</v>
      </c>
      <c r="D8210" s="113" t="s">
        <v>2060</v>
      </c>
      <c r="E8210" s="113">
        <f t="shared" si="128"/>
        <v>40600197</v>
      </c>
      <c r="F8210" s="113" t="s">
        <v>404</v>
      </c>
      <c r="G8210" s="113" t="s">
        <v>6180</v>
      </c>
      <c r="H8210" s="113" t="s">
        <v>6181</v>
      </c>
      <c r="I8210" s="113" t="s">
        <v>9252</v>
      </c>
    </row>
    <row r="8211" spans="1:9" x14ac:dyDescent="0.2">
      <c r="A8211" s="113" t="s">
        <v>10491</v>
      </c>
      <c r="D8211" s="113" t="s">
        <v>2061</v>
      </c>
      <c r="E8211" s="113">
        <f t="shared" si="128"/>
        <v>40600198</v>
      </c>
      <c r="F8211" s="113" t="s">
        <v>404</v>
      </c>
      <c r="G8211" s="113" t="s">
        <v>6180</v>
      </c>
      <c r="H8211" s="113" t="s">
        <v>6181</v>
      </c>
      <c r="I8211" s="113" t="s">
        <v>9252</v>
      </c>
    </row>
    <row r="8212" spans="1:9" x14ac:dyDescent="0.2">
      <c r="A8212" s="113" t="s">
        <v>10491</v>
      </c>
      <c r="D8212" s="113" t="s">
        <v>2062</v>
      </c>
      <c r="E8212" s="113">
        <f t="shared" si="128"/>
        <v>40600199</v>
      </c>
      <c r="F8212" s="113" t="s">
        <v>404</v>
      </c>
      <c r="G8212" s="113" t="s">
        <v>6180</v>
      </c>
      <c r="H8212" s="113" t="s">
        <v>6181</v>
      </c>
      <c r="I8212" s="113" t="s">
        <v>9252</v>
      </c>
    </row>
    <row r="8213" spans="1:9" x14ac:dyDescent="0.2">
      <c r="A8213" s="113" t="s">
        <v>10491</v>
      </c>
      <c r="D8213" s="113" t="s">
        <v>2063</v>
      </c>
      <c r="E8213" s="113">
        <f t="shared" si="128"/>
        <v>40600231</v>
      </c>
      <c r="F8213" s="113" t="s">
        <v>404</v>
      </c>
      <c r="G8213" s="113" t="s">
        <v>6180</v>
      </c>
      <c r="H8213" s="113" t="s">
        <v>2064</v>
      </c>
      <c r="I8213" s="113" t="s">
        <v>814</v>
      </c>
    </row>
    <row r="8214" spans="1:9" x14ac:dyDescent="0.2">
      <c r="A8214" s="113" t="s">
        <v>10491</v>
      </c>
      <c r="D8214" s="113" t="s">
        <v>815</v>
      </c>
      <c r="E8214" s="113">
        <f t="shared" si="128"/>
        <v>40600232</v>
      </c>
      <c r="F8214" s="113" t="s">
        <v>404</v>
      </c>
      <c r="G8214" s="113" t="s">
        <v>6180</v>
      </c>
      <c r="H8214" s="113" t="s">
        <v>2064</v>
      </c>
      <c r="I8214" s="113" t="s">
        <v>816</v>
      </c>
    </row>
    <row r="8215" spans="1:9" x14ac:dyDescent="0.2">
      <c r="A8215" s="113" t="s">
        <v>10491</v>
      </c>
      <c r="D8215" s="113" t="s">
        <v>817</v>
      </c>
      <c r="E8215" s="113">
        <f t="shared" si="128"/>
        <v>40600233</v>
      </c>
      <c r="F8215" s="113" t="s">
        <v>404</v>
      </c>
      <c r="G8215" s="113" t="s">
        <v>6180</v>
      </c>
      <c r="H8215" s="113" t="s">
        <v>2064</v>
      </c>
      <c r="I8215" s="113" t="s">
        <v>818</v>
      </c>
    </row>
    <row r="8216" spans="1:9" x14ac:dyDescent="0.2">
      <c r="A8216" s="113" t="s">
        <v>10491</v>
      </c>
      <c r="D8216" s="113" t="s">
        <v>819</v>
      </c>
      <c r="E8216" s="113">
        <f t="shared" si="128"/>
        <v>40600234</v>
      </c>
      <c r="F8216" s="113" t="s">
        <v>404</v>
      </c>
      <c r="G8216" s="113" t="s">
        <v>6180</v>
      </c>
      <c r="H8216" s="113" t="s">
        <v>2064</v>
      </c>
      <c r="I8216" s="113" t="s">
        <v>820</v>
      </c>
    </row>
    <row r="8217" spans="1:9" x14ac:dyDescent="0.2">
      <c r="A8217" s="113" t="s">
        <v>10491</v>
      </c>
      <c r="D8217" s="113" t="s">
        <v>821</v>
      </c>
      <c r="E8217" s="113">
        <f t="shared" si="128"/>
        <v>40600235</v>
      </c>
      <c r="F8217" s="113" t="s">
        <v>404</v>
      </c>
      <c r="G8217" s="113" t="s">
        <v>6180</v>
      </c>
      <c r="H8217" s="113" t="s">
        <v>2064</v>
      </c>
      <c r="I8217" s="113" t="s">
        <v>822</v>
      </c>
    </row>
    <row r="8218" spans="1:9" x14ac:dyDescent="0.2">
      <c r="A8218" s="113" t="s">
        <v>10491</v>
      </c>
      <c r="D8218" s="113" t="s">
        <v>823</v>
      </c>
      <c r="E8218" s="113">
        <f t="shared" si="128"/>
        <v>40600236</v>
      </c>
      <c r="F8218" s="113" t="s">
        <v>404</v>
      </c>
      <c r="G8218" s="113" t="s">
        <v>6180</v>
      </c>
      <c r="H8218" s="113" t="s">
        <v>2064</v>
      </c>
      <c r="I8218" s="113" t="s">
        <v>824</v>
      </c>
    </row>
    <row r="8219" spans="1:9" x14ac:dyDescent="0.2">
      <c r="A8219" s="113" t="s">
        <v>10491</v>
      </c>
      <c r="D8219" s="113" t="s">
        <v>825</v>
      </c>
      <c r="E8219" s="113">
        <f t="shared" si="128"/>
        <v>40600237</v>
      </c>
      <c r="F8219" s="113" t="s">
        <v>404</v>
      </c>
      <c r="G8219" s="113" t="s">
        <v>6180</v>
      </c>
      <c r="H8219" s="113" t="s">
        <v>2064</v>
      </c>
      <c r="I8219" s="113" t="s">
        <v>826</v>
      </c>
    </row>
    <row r="8220" spans="1:9" x14ac:dyDescent="0.2">
      <c r="A8220" s="113" t="s">
        <v>10491</v>
      </c>
      <c r="D8220" s="113" t="s">
        <v>2102</v>
      </c>
      <c r="E8220" s="113">
        <f t="shared" si="128"/>
        <v>40600238</v>
      </c>
      <c r="F8220" s="113" t="s">
        <v>404</v>
      </c>
      <c r="G8220" s="113" t="s">
        <v>6180</v>
      </c>
      <c r="H8220" s="113" t="s">
        <v>2064</v>
      </c>
      <c r="I8220" s="113" t="s">
        <v>2103</v>
      </c>
    </row>
    <row r="8221" spans="1:9" x14ac:dyDescent="0.2">
      <c r="A8221" s="113" t="s">
        <v>10491</v>
      </c>
      <c r="D8221" s="113" t="s">
        <v>2104</v>
      </c>
      <c r="E8221" s="113">
        <f t="shared" si="128"/>
        <v>40600239</v>
      </c>
      <c r="F8221" s="113" t="s">
        <v>404</v>
      </c>
      <c r="G8221" s="113" t="s">
        <v>6180</v>
      </c>
      <c r="H8221" s="113" t="s">
        <v>2064</v>
      </c>
      <c r="I8221" s="113" t="s">
        <v>2105</v>
      </c>
    </row>
    <row r="8222" spans="1:9" x14ac:dyDescent="0.2">
      <c r="A8222" s="113" t="s">
        <v>10491</v>
      </c>
      <c r="D8222" s="113" t="s">
        <v>2106</v>
      </c>
      <c r="E8222" s="113">
        <f t="shared" si="128"/>
        <v>40600240</v>
      </c>
      <c r="F8222" s="113" t="s">
        <v>404</v>
      </c>
      <c r="G8222" s="113" t="s">
        <v>6180</v>
      </c>
      <c r="H8222" s="113" t="s">
        <v>2064</v>
      </c>
      <c r="I8222" s="113" t="s">
        <v>2107</v>
      </c>
    </row>
    <row r="8223" spans="1:9" x14ac:dyDescent="0.2">
      <c r="A8223" s="113" t="s">
        <v>10491</v>
      </c>
      <c r="D8223" s="113" t="s">
        <v>2108</v>
      </c>
      <c r="E8223" s="113">
        <f t="shared" si="128"/>
        <v>40600241</v>
      </c>
      <c r="F8223" s="113" t="s">
        <v>404</v>
      </c>
      <c r="G8223" s="113" t="s">
        <v>6180</v>
      </c>
      <c r="H8223" s="113" t="s">
        <v>2064</v>
      </c>
      <c r="I8223" s="113" t="s">
        <v>2109</v>
      </c>
    </row>
    <row r="8224" spans="1:9" x14ac:dyDescent="0.2">
      <c r="A8224" s="113" t="s">
        <v>10491</v>
      </c>
      <c r="D8224" s="113" t="s">
        <v>2110</v>
      </c>
      <c r="E8224" s="113">
        <f t="shared" si="128"/>
        <v>40600242</v>
      </c>
      <c r="F8224" s="113" t="s">
        <v>404</v>
      </c>
      <c r="G8224" s="113" t="s">
        <v>6180</v>
      </c>
      <c r="H8224" s="113" t="s">
        <v>2064</v>
      </c>
      <c r="I8224" s="113" t="s">
        <v>2111</v>
      </c>
    </row>
    <row r="8225" spans="1:9" x14ac:dyDescent="0.2">
      <c r="A8225" s="113" t="s">
        <v>10491</v>
      </c>
      <c r="D8225" s="113" t="s">
        <v>2112</v>
      </c>
      <c r="E8225" s="113">
        <f t="shared" si="128"/>
        <v>40600243</v>
      </c>
      <c r="F8225" s="113" t="s">
        <v>404</v>
      </c>
      <c r="G8225" s="113" t="s">
        <v>6180</v>
      </c>
      <c r="H8225" s="113" t="s">
        <v>2064</v>
      </c>
      <c r="I8225" s="113" t="s">
        <v>2113</v>
      </c>
    </row>
    <row r="8226" spans="1:9" x14ac:dyDescent="0.2">
      <c r="A8226" s="113" t="s">
        <v>10491</v>
      </c>
      <c r="D8226" s="113" t="s">
        <v>2114</v>
      </c>
      <c r="E8226" s="113">
        <f t="shared" si="128"/>
        <v>40600244</v>
      </c>
      <c r="F8226" s="113" t="s">
        <v>404</v>
      </c>
      <c r="G8226" s="113" t="s">
        <v>6180</v>
      </c>
      <c r="H8226" s="113" t="s">
        <v>2064</v>
      </c>
      <c r="I8226" s="113" t="s">
        <v>2115</v>
      </c>
    </row>
    <row r="8227" spans="1:9" x14ac:dyDescent="0.2">
      <c r="A8227" s="113" t="s">
        <v>10491</v>
      </c>
      <c r="D8227" s="113" t="s">
        <v>2116</v>
      </c>
      <c r="E8227" s="113">
        <f t="shared" si="128"/>
        <v>40600245</v>
      </c>
      <c r="F8227" s="113" t="s">
        <v>404</v>
      </c>
      <c r="G8227" s="113" t="s">
        <v>6180</v>
      </c>
      <c r="H8227" s="113" t="s">
        <v>2064</v>
      </c>
      <c r="I8227" s="113" t="s">
        <v>2117</v>
      </c>
    </row>
    <row r="8228" spans="1:9" x14ac:dyDescent="0.2">
      <c r="A8228" s="113" t="s">
        <v>10491</v>
      </c>
      <c r="D8228" s="113" t="s">
        <v>2118</v>
      </c>
      <c r="E8228" s="113">
        <f t="shared" si="128"/>
        <v>40600246</v>
      </c>
      <c r="F8228" s="113" t="s">
        <v>404</v>
      </c>
      <c r="G8228" s="113" t="s">
        <v>6180</v>
      </c>
      <c r="H8228" s="113" t="s">
        <v>2064</v>
      </c>
      <c r="I8228" s="113" t="s">
        <v>2119</v>
      </c>
    </row>
    <row r="8229" spans="1:9" x14ac:dyDescent="0.2">
      <c r="A8229" s="113" t="s">
        <v>10491</v>
      </c>
      <c r="D8229" s="113" t="s">
        <v>2120</v>
      </c>
      <c r="E8229" s="113">
        <f t="shared" si="128"/>
        <v>40600248</v>
      </c>
      <c r="F8229" s="113" t="s">
        <v>404</v>
      </c>
      <c r="G8229" s="113" t="s">
        <v>6180</v>
      </c>
      <c r="H8229" s="113" t="s">
        <v>2064</v>
      </c>
      <c r="I8229" s="113" t="s">
        <v>2121</v>
      </c>
    </row>
    <row r="8230" spans="1:9" x14ac:dyDescent="0.2">
      <c r="A8230" s="113" t="s">
        <v>10491</v>
      </c>
      <c r="D8230" s="113" t="s">
        <v>2122</v>
      </c>
      <c r="E8230" s="113">
        <f t="shared" si="128"/>
        <v>40600249</v>
      </c>
      <c r="F8230" s="113" t="s">
        <v>404</v>
      </c>
      <c r="G8230" s="113" t="s">
        <v>6180</v>
      </c>
      <c r="H8230" s="113" t="s">
        <v>2064</v>
      </c>
      <c r="I8230" s="113" t="s">
        <v>2123</v>
      </c>
    </row>
    <row r="8231" spans="1:9" x14ac:dyDescent="0.2">
      <c r="A8231" s="113" t="s">
        <v>10491</v>
      </c>
      <c r="D8231" s="113" t="s">
        <v>2124</v>
      </c>
      <c r="E8231" s="113">
        <f t="shared" si="128"/>
        <v>40600250</v>
      </c>
      <c r="F8231" s="113" t="s">
        <v>404</v>
      </c>
      <c r="G8231" s="113" t="s">
        <v>6180</v>
      </c>
      <c r="H8231" s="113" t="s">
        <v>2064</v>
      </c>
      <c r="I8231" s="113" t="s">
        <v>2125</v>
      </c>
    </row>
    <row r="8232" spans="1:9" x14ac:dyDescent="0.2">
      <c r="A8232" s="113" t="s">
        <v>10491</v>
      </c>
      <c r="D8232" s="113" t="s">
        <v>2126</v>
      </c>
      <c r="E8232" s="113">
        <f t="shared" si="128"/>
        <v>40600251</v>
      </c>
      <c r="F8232" s="113" t="s">
        <v>404</v>
      </c>
      <c r="G8232" s="113" t="s">
        <v>6180</v>
      </c>
      <c r="H8232" s="113" t="s">
        <v>2064</v>
      </c>
      <c r="I8232" s="113" t="s">
        <v>2127</v>
      </c>
    </row>
    <row r="8233" spans="1:9" x14ac:dyDescent="0.2">
      <c r="A8233" s="113" t="s">
        <v>10491</v>
      </c>
      <c r="D8233" s="113" t="s">
        <v>2128</v>
      </c>
      <c r="E8233" s="113">
        <f t="shared" si="128"/>
        <v>40600253</v>
      </c>
      <c r="F8233" s="113" t="s">
        <v>404</v>
      </c>
      <c r="G8233" s="113" t="s">
        <v>6180</v>
      </c>
      <c r="H8233" s="113" t="s">
        <v>2064</v>
      </c>
      <c r="I8233" s="113" t="s">
        <v>2129</v>
      </c>
    </row>
    <row r="8234" spans="1:9" x14ac:dyDescent="0.2">
      <c r="A8234" s="113" t="s">
        <v>10491</v>
      </c>
      <c r="D8234" s="113" t="s">
        <v>2130</v>
      </c>
      <c r="E8234" s="113">
        <f t="shared" si="128"/>
        <v>40600254</v>
      </c>
      <c r="F8234" s="113" t="s">
        <v>404</v>
      </c>
      <c r="G8234" s="113" t="s">
        <v>6180</v>
      </c>
      <c r="H8234" s="113" t="s">
        <v>2064</v>
      </c>
      <c r="I8234" s="113" t="s">
        <v>2131</v>
      </c>
    </row>
    <row r="8235" spans="1:9" x14ac:dyDescent="0.2">
      <c r="A8235" s="113" t="s">
        <v>10491</v>
      </c>
      <c r="D8235" s="113" t="s">
        <v>2132</v>
      </c>
      <c r="E8235" s="113">
        <f t="shared" si="128"/>
        <v>40600255</v>
      </c>
      <c r="F8235" s="113" t="s">
        <v>404</v>
      </c>
      <c r="G8235" s="113" t="s">
        <v>6180</v>
      </c>
      <c r="H8235" s="113" t="s">
        <v>2064</v>
      </c>
      <c r="I8235" s="113" t="s">
        <v>2133</v>
      </c>
    </row>
    <row r="8236" spans="1:9" x14ac:dyDescent="0.2">
      <c r="A8236" s="113" t="s">
        <v>10491</v>
      </c>
      <c r="D8236" s="113" t="s">
        <v>2134</v>
      </c>
      <c r="E8236" s="113">
        <f t="shared" si="128"/>
        <v>40600256</v>
      </c>
      <c r="F8236" s="113" t="s">
        <v>404</v>
      </c>
      <c r="G8236" s="113" t="s">
        <v>6180</v>
      </c>
      <c r="H8236" s="113" t="s">
        <v>2064</v>
      </c>
      <c r="I8236" s="113" t="s">
        <v>2135</v>
      </c>
    </row>
    <row r="8237" spans="1:9" x14ac:dyDescent="0.2">
      <c r="A8237" s="113" t="s">
        <v>10491</v>
      </c>
      <c r="D8237" s="113" t="s">
        <v>2136</v>
      </c>
      <c r="E8237" s="113">
        <f t="shared" si="128"/>
        <v>40600257</v>
      </c>
      <c r="F8237" s="113" t="s">
        <v>404</v>
      </c>
      <c r="G8237" s="113" t="s">
        <v>6180</v>
      </c>
      <c r="H8237" s="113" t="s">
        <v>2064</v>
      </c>
      <c r="I8237" s="113" t="s">
        <v>576</v>
      </c>
    </row>
    <row r="8238" spans="1:9" x14ac:dyDescent="0.2">
      <c r="A8238" s="113" t="s">
        <v>10491</v>
      </c>
      <c r="D8238" s="113" t="s">
        <v>577</v>
      </c>
      <c r="E8238" s="113">
        <f t="shared" si="128"/>
        <v>40600259</v>
      </c>
      <c r="F8238" s="113" t="s">
        <v>404</v>
      </c>
      <c r="G8238" s="113" t="s">
        <v>6180</v>
      </c>
      <c r="H8238" s="113" t="s">
        <v>2064</v>
      </c>
      <c r="I8238" s="113" t="s">
        <v>578</v>
      </c>
    </row>
    <row r="8239" spans="1:9" x14ac:dyDescent="0.2">
      <c r="A8239" s="113" t="s">
        <v>10491</v>
      </c>
      <c r="D8239" s="113" t="s">
        <v>579</v>
      </c>
      <c r="E8239" s="113">
        <f t="shared" si="128"/>
        <v>40600260</v>
      </c>
      <c r="F8239" s="113" t="s">
        <v>404</v>
      </c>
      <c r="G8239" s="113" t="s">
        <v>6180</v>
      </c>
      <c r="H8239" s="113" t="s">
        <v>2064</v>
      </c>
      <c r="I8239" s="113" t="s">
        <v>580</v>
      </c>
    </row>
    <row r="8240" spans="1:9" x14ac:dyDescent="0.2">
      <c r="A8240" s="113" t="s">
        <v>10491</v>
      </c>
      <c r="D8240" s="113" t="s">
        <v>581</v>
      </c>
      <c r="E8240" s="113">
        <f t="shared" si="128"/>
        <v>40600261</v>
      </c>
      <c r="F8240" s="113" t="s">
        <v>404</v>
      </c>
      <c r="G8240" s="113" t="s">
        <v>6180</v>
      </c>
      <c r="H8240" s="113" t="s">
        <v>2064</v>
      </c>
      <c r="I8240" s="113" t="s">
        <v>582</v>
      </c>
    </row>
    <row r="8241" spans="1:12" x14ac:dyDescent="0.2">
      <c r="A8241" s="113" t="s">
        <v>10491</v>
      </c>
      <c r="D8241" s="113" t="s">
        <v>583</v>
      </c>
      <c r="E8241" s="113">
        <f t="shared" si="128"/>
        <v>40600298</v>
      </c>
      <c r="F8241" s="113" t="s">
        <v>404</v>
      </c>
      <c r="G8241" s="113" t="s">
        <v>6180</v>
      </c>
      <c r="H8241" s="113" t="s">
        <v>2064</v>
      </c>
      <c r="I8241" s="113" t="s">
        <v>9252</v>
      </c>
    </row>
    <row r="8242" spans="1:12" x14ac:dyDescent="0.2">
      <c r="A8242" s="113" t="s">
        <v>10491</v>
      </c>
      <c r="D8242" s="113" t="s">
        <v>584</v>
      </c>
      <c r="E8242" s="113">
        <f t="shared" si="128"/>
        <v>40600299</v>
      </c>
      <c r="F8242" s="113" t="s">
        <v>404</v>
      </c>
      <c r="G8242" s="113" t="s">
        <v>6180</v>
      </c>
      <c r="H8242" s="113" t="s">
        <v>2064</v>
      </c>
      <c r="I8242" s="113" t="s">
        <v>9252</v>
      </c>
    </row>
    <row r="8243" spans="1:12" x14ac:dyDescent="0.2">
      <c r="A8243" s="113" t="s">
        <v>10491</v>
      </c>
      <c r="D8243" s="113" t="s">
        <v>585</v>
      </c>
      <c r="E8243" s="113">
        <f t="shared" si="128"/>
        <v>40600301</v>
      </c>
      <c r="F8243" s="113" t="s">
        <v>404</v>
      </c>
      <c r="G8243" s="113" t="s">
        <v>6180</v>
      </c>
      <c r="H8243" s="113" t="s">
        <v>586</v>
      </c>
      <c r="I8243" s="113" t="s">
        <v>587</v>
      </c>
    </row>
    <row r="8244" spans="1:12" x14ac:dyDescent="0.2">
      <c r="A8244" s="113" t="s">
        <v>10491</v>
      </c>
      <c r="D8244" s="113" t="s">
        <v>588</v>
      </c>
      <c r="E8244" s="113">
        <f t="shared" si="128"/>
        <v>40600302</v>
      </c>
      <c r="F8244" s="113" t="s">
        <v>404</v>
      </c>
      <c r="G8244" s="113" t="s">
        <v>6180</v>
      </c>
      <c r="H8244" s="113" t="s">
        <v>586</v>
      </c>
      <c r="I8244" s="113" t="s">
        <v>589</v>
      </c>
    </row>
    <row r="8245" spans="1:12" x14ac:dyDescent="0.2">
      <c r="A8245" s="113" t="s">
        <v>10491</v>
      </c>
      <c r="D8245" s="113" t="s">
        <v>590</v>
      </c>
      <c r="E8245" s="113">
        <f t="shared" si="128"/>
        <v>40600305</v>
      </c>
      <c r="F8245" s="113" t="s">
        <v>404</v>
      </c>
      <c r="G8245" s="113" t="s">
        <v>6180</v>
      </c>
      <c r="H8245" s="113" t="s">
        <v>586</v>
      </c>
      <c r="I8245" s="113" t="s">
        <v>591</v>
      </c>
    </row>
    <row r="8246" spans="1:12" x14ac:dyDescent="0.2">
      <c r="A8246" s="113" t="s">
        <v>10491</v>
      </c>
      <c r="D8246" s="113" t="s">
        <v>592</v>
      </c>
      <c r="E8246" s="113">
        <f t="shared" si="128"/>
        <v>40600306</v>
      </c>
      <c r="F8246" s="113" t="s">
        <v>404</v>
      </c>
      <c r="G8246" s="113" t="s">
        <v>6180</v>
      </c>
      <c r="H8246" s="113" t="s">
        <v>586</v>
      </c>
      <c r="I8246" s="113" t="s">
        <v>593</v>
      </c>
    </row>
    <row r="8247" spans="1:12" x14ac:dyDescent="0.2">
      <c r="A8247" s="113" t="s">
        <v>10491</v>
      </c>
      <c r="D8247" s="113" t="s">
        <v>594</v>
      </c>
      <c r="E8247" s="113">
        <f t="shared" si="128"/>
        <v>40600307</v>
      </c>
      <c r="F8247" s="113" t="s">
        <v>404</v>
      </c>
      <c r="G8247" s="113" t="s">
        <v>6180</v>
      </c>
      <c r="H8247" s="113" t="s">
        <v>586</v>
      </c>
      <c r="I8247" s="113" t="s">
        <v>595</v>
      </c>
    </row>
    <row r="8248" spans="1:12" x14ac:dyDescent="0.2">
      <c r="A8248" s="113" t="s">
        <v>10491</v>
      </c>
      <c r="D8248" s="113" t="s">
        <v>596</v>
      </c>
      <c r="E8248" s="113">
        <f t="shared" si="128"/>
        <v>40600399</v>
      </c>
      <c r="F8248" s="113" t="s">
        <v>404</v>
      </c>
      <c r="G8248" s="113" t="s">
        <v>6180</v>
      </c>
      <c r="H8248" s="113" t="s">
        <v>586</v>
      </c>
      <c r="I8248" s="113" t="s">
        <v>9252</v>
      </c>
    </row>
    <row r="8249" spans="1:12" x14ac:dyDescent="0.2">
      <c r="A8249" s="113" t="s">
        <v>10491</v>
      </c>
      <c r="D8249" s="113" t="s">
        <v>597</v>
      </c>
      <c r="E8249" s="113">
        <f t="shared" si="128"/>
        <v>40600401</v>
      </c>
      <c r="F8249" s="113" t="s">
        <v>404</v>
      </c>
      <c r="G8249" s="113" t="s">
        <v>6180</v>
      </c>
      <c r="H8249" s="113" t="s">
        <v>598</v>
      </c>
      <c r="I8249" s="113" t="s">
        <v>599</v>
      </c>
    </row>
    <row r="8250" spans="1:12" x14ac:dyDescent="0.2">
      <c r="A8250" s="113" t="s">
        <v>10491</v>
      </c>
      <c r="D8250" s="113" t="s">
        <v>600</v>
      </c>
      <c r="E8250" s="113">
        <f t="shared" si="128"/>
        <v>40600402</v>
      </c>
      <c r="F8250" s="113" t="s">
        <v>404</v>
      </c>
      <c r="G8250" s="113" t="s">
        <v>6180</v>
      </c>
      <c r="H8250" s="113" t="s">
        <v>598</v>
      </c>
      <c r="I8250" s="113" t="s">
        <v>601</v>
      </c>
    </row>
    <row r="8251" spans="1:12" x14ac:dyDescent="0.2">
      <c r="A8251" s="113" t="s">
        <v>10491</v>
      </c>
      <c r="B8251" s="113"/>
      <c r="D8251" s="113" t="s">
        <v>602</v>
      </c>
      <c r="E8251" s="113">
        <f t="shared" si="128"/>
        <v>40600403</v>
      </c>
      <c r="F8251" s="113" t="s">
        <v>404</v>
      </c>
      <c r="G8251" s="113" t="s">
        <v>6180</v>
      </c>
      <c r="H8251" s="113" t="s">
        <v>598</v>
      </c>
      <c r="I8251" s="113" t="s">
        <v>599</v>
      </c>
      <c r="L8251" s="113" t="s">
        <v>603</v>
      </c>
    </row>
    <row r="8252" spans="1:12" x14ac:dyDescent="0.2">
      <c r="A8252" s="113" t="s">
        <v>10491</v>
      </c>
      <c r="D8252" s="113" t="s">
        <v>604</v>
      </c>
      <c r="E8252" s="113">
        <f t="shared" si="128"/>
        <v>40600499</v>
      </c>
      <c r="F8252" s="113" t="s">
        <v>404</v>
      </c>
      <c r="G8252" s="113" t="s">
        <v>6180</v>
      </c>
      <c r="H8252" s="113" t="s">
        <v>598</v>
      </c>
      <c r="I8252" s="113" t="s">
        <v>9252</v>
      </c>
    </row>
    <row r="8253" spans="1:12" x14ac:dyDescent="0.2">
      <c r="A8253" s="113" t="s">
        <v>10491</v>
      </c>
      <c r="D8253" s="113" t="s">
        <v>605</v>
      </c>
      <c r="E8253" s="113">
        <f t="shared" si="128"/>
        <v>40600501</v>
      </c>
      <c r="F8253" s="113" t="s">
        <v>404</v>
      </c>
      <c r="G8253" s="113" t="s">
        <v>6180</v>
      </c>
      <c r="H8253" s="113" t="s">
        <v>606</v>
      </c>
      <c r="I8253" s="113" t="s">
        <v>607</v>
      </c>
    </row>
    <row r="8254" spans="1:12" x14ac:dyDescent="0.2">
      <c r="A8254" s="113" t="s">
        <v>10491</v>
      </c>
      <c r="D8254" s="113" t="s">
        <v>608</v>
      </c>
      <c r="E8254" s="113">
        <f t="shared" si="128"/>
        <v>40600502</v>
      </c>
      <c r="F8254" s="113" t="s">
        <v>404</v>
      </c>
      <c r="G8254" s="113" t="s">
        <v>6180</v>
      </c>
      <c r="H8254" s="113" t="s">
        <v>606</v>
      </c>
      <c r="I8254" s="113" t="s">
        <v>609</v>
      </c>
    </row>
    <row r="8255" spans="1:12" x14ac:dyDescent="0.2">
      <c r="A8255" s="113" t="s">
        <v>10491</v>
      </c>
      <c r="D8255" s="113" t="s">
        <v>610</v>
      </c>
      <c r="E8255" s="113">
        <f t="shared" si="128"/>
        <v>40600503</v>
      </c>
      <c r="F8255" s="113" t="s">
        <v>404</v>
      </c>
      <c r="G8255" s="113" t="s">
        <v>6180</v>
      </c>
      <c r="H8255" s="113" t="s">
        <v>606</v>
      </c>
      <c r="I8255" s="113" t="s">
        <v>611</v>
      </c>
    </row>
    <row r="8256" spans="1:12" x14ac:dyDescent="0.2">
      <c r="A8256" s="113" t="s">
        <v>10491</v>
      </c>
      <c r="D8256" s="113" t="s">
        <v>612</v>
      </c>
      <c r="E8256" s="113">
        <f t="shared" si="128"/>
        <v>40600504</v>
      </c>
      <c r="F8256" s="113" t="s">
        <v>404</v>
      </c>
      <c r="G8256" s="113" t="s">
        <v>6180</v>
      </c>
      <c r="H8256" s="113" t="s">
        <v>606</v>
      </c>
      <c r="I8256" s="113" t="s">
        <v>613</v>
      </c>
    </row>
    <row r="8257" spans="1:12" x14ac:dyDescent="0.2">
      <c r="A8257" s="113" t="s">
        <v>10491</v>
      </c>
      <c r="D8257" s="113" t="s">
        <v>614</v>
      </c>
      <c r="E8257" s="113">
        <f t="shared" si="128"/>
        <v>40600601</v>
      </c>
      <c r="F8257" s="113" t="s">
        <v>404</v>
      </c>
      <c r="G8257" s="113" t="s">
        <v>6180</v>
      </c>
      <c r="H8257" s="113" t="s">
        <v>615</v>
      </c>
      <c r="I8257" s="113" t="s">
        <v>599</v>
      </c>
    </row>
    <row r="8258" spans="1:12" x14ac:dyDescent="0.2">
      <c r="A8258" s="113" t="s">
        <v>10491</v>
      </c>
      <c r="D8258" s="113" t="s">
        <v>616</v>
      </c>
      <c r="E8258" s="113">
        <f t="shared" ref="E8258:E8321" si="129">VALUE(D8258)</f>
        <v>40600602</v>
      </c>
      <c r="F8258" s="113" t="s">
        <v>404</v>
      </c>
      <c r="G8258" s="113" t="s">
        <v>6180</v>
      </c>
      <c r="H8258" s="113" t="s">
        <v>615</v>
      </c>
      <c r="I8258" s="113" t="s">
        <v>601</v>
      </c>
    </row>
    <row r="8259" spans="1:12" x14ac:dyDescent="0.2">
      <c r="A8259" s="113" t="s">
        <v>10491</v>
      </c>
      <c r="D8259" s="113" t="s">
        <v>617</v>
      </c>
      <c r="E8259" s="113">
        <f t="shared" si="129"/>
        <v>40600603</v>
      </c>
      <c r="F8259" s="113" t="s">
        <v>404</v>
      </c>
      <c r="G8259" s="113" t="s">
        <v>6180</v>
      </c>
      <c r="H8259" s="113" t="s">
        <v>615</v>
      </c>
      <c r="I8259" s="113" t="s">
        <v>618</v>
      </c>
    </row>
    <row r="8260" spans="1:12" x14ac:dyDescent="0.2">
      <c r="A8260" s="113" t="s">
        <v>10491</v>
      </c>
      <c r="D8260" s="113" t="s">
        <v>3680</v>
      </c>
      <c r="E8260" s="113">
        <f t="shared" si="129"/>
        <v>40600630</v>
      </c>
      <c r="F8260" s="113" t="s">
        <v>404</v>
      </c>
      <c r="G8260" s="113" t="s">
        <v>6180</v>
      </c>
      <c r="H8260" s="113" t="s">
        <v>615</v>
      </c>
      <c r="I8260" s="113" t="s">
        <v>6186</v>
      </c>
    </row>
    <row r="8261" spans="1:12" x14ac:dyDescent="0.2">
      <c r="A8261" s="113" t="s">
        <v>10491</v>
      </c>
      <c r="D8261" s="113" t="s">
        <v>3681</v>
      </c>
      <c r="E8261" s="113">
        <f t="shared" si="129"/>
        <v>40600651</v>
      </c>
      <c r="F8261" s="113" t="s">
        <v>404</v>
      </c>
      <c r="G8261" s="113" t="s">
        <v>6180</v>
      </c>
      <c r="H8261" s="113" t="s">
        <v>615</v>
      </c>
      <c r="I8261" s="113" t="s">
        <v>3682</v>
      </c>
    </row>
    <row r="8262" spans="1:12" x14ac:dyDescent="0.2">
      <c r="A8262" s="113" t="s">
        <v>10491</v>
      </c>
      <c r="D8262" s="113" t="s">
        <v>3683</v>
      </c>
      <c r="E8262" s="113">
        <f t="shared" si="129"/>
        <v>40600701</v>
      </c>
      <c r="F8262" s="113" t="s">
        <v>404</v>
      </c>
      <c r="G8262" s="113" t="s">
        <v>6180</v>
      </c>
      <c r="H8262" s="113" t="s">
        <v>3684</v>
      </c>
      <c r="I8262" s="113" t="s">
        <v>587</v>
      </c>
    </row>
    <row r="8263" spans="1:12" x14ac:dyDescent="0.2">
      <c r="A8263" s="113" t="s">
        <v>10491</v>
      </c>
      <c r="D8263" s="113" t="s">
        <v>3685</v>
      </c>
      <c r="E8263" s="113">
        <f t="shared" si="129"/>
        <v>40600702</v>
      </c>
      <c r="F8263" s="113" t="s">
        <v>404</v>
      </c>
      <c r="G8263" s="113" t="s">
        <v>6180</v>
      </c>
      <c r="H8263" s="113" t="s">
        <v>3684</v>
      </c>
      <c r="I8263" s="113" t="s">
        <v>589</v>
      </c>
    </row>
    <row r="8264" spans="1:12" x14ac:dyDescent="0.2">
      <c r="A8264" s="113" t="s">
        <v>10491</v>
      </c>
      <c r="D8264" s="113" t="s">
        <v>3686</v>
      </c>
      <c r="E8264" s="113">
        <f t="shared" si="129"/>
        <v>40600706</v>
      </c>
      <c r="F8264" s="113" t="s">
        <v>404</v>
      </c>
      <c r="G8264" s="113" t="s">
        <v>6180</v>
      </c>
      <c r="H8264" s="113" t="s">
        <v>3684</v>
      </c>
      <c r="I8264" s="113" t="s">
        <v>593</v>
      </c>
    </row>
    <row r="8265" spans="1:12" x14ac:dyDescent="0.2">
      <c r="A8265" s="113" t="s">
        <v>10491</v>
      </c>
      <c r="D8265" s="113" t="s">
        <v>3687</v>
      </c>
      <c r="E8265" s="113">
        <f t="shared" si="129"/>
        <v>40600707</v>
      </c>
      <c r="F8265" s="113" t="s">
        <v>404</v>
      </c>
      <c r="G8265" s="113" t="s">
        <v>6180</v>
      </c>
      <c r="H8265" s="113" t="s">
        <v>3684</v>
      </c>
      <c r="I8265" s="113" t="s">
        <v>595</v>
      </c>
    </row>
    <row r="8266" spans="1:12" x14ac:dyDescent="0.2">
      <c r="A8266" s="113" t="s">
        <v>10491</v>
      </c>
      <c r="D8266" s="113" t="s">
        <v>3688</v>
      </c>
      <c r="E8266" s="113">
        <f t="shared" si="129"/>
        <v>40688801</v>
      </c>
      <c r="F8266" s="113" t="s">
        <v>404</v>
      </c>
      <c r="G8266" s="113" t="s">
        <v>6180</v>
      </c>
      <c r="H8266" s="113" t="s">
        <v>11022</v>
      </c>
      <c r="I8266" s="113" t="s">
        <v>7493</v>
      </c>
    </row>
    <row r="8267" spans="1:12" x14ac:dyDescent="0.2">
      <c r="A8267" s="113" t="s">
        <v>10491</v>
      </c>
      <c r="D8267" s="113" t="s">
        <v>3689</v>
      </c>
      <c r="E8267" s="113">
        <f t="shared" si="129"/>
        <v>40688802</v>
      </c>
      <c r="F8267" s="113" t="s">
        <v>404</v>
      </c>
      <c r="G8267" s="113" t="s">
        <v>6180</v>
      </c>
      <c r="H8267" s="113" t="s">
        <v>11022</v>
      </c>
      <c r="I8267" s="113" t="s">
        <v>7493</v>
      </c>
    </row>
    <row r="8268" spans="1:12" x14ac:dyDescent="0.2">
      <c r="A8268" s="113" t="s">
        <v>10491</v>
      </c>
      <c r="D8268" s="113" t="s">
        <v>3690</v>
      </c>
      <c r="E8268" s="113">
        <f t="shared" si="129"/>
        <v>40688803</v>
      </c>
      <c r="F8268" s="113" t="s">
        <v>404</v>
      </c>
      <c r="G8268" s="113" t="s">
        <v>6180</v>
      </c>
      <c r="H8268" s="113" t="s">
        <v>11022</v>
      </c>
      <c r="I8268" s="113" t="s">
        <v>7493</v>
      </c>
    </row>
    <row r="8269" spans="1:12" x14ac:dyDescent="0.2">
      <c r="A8269" s="113" t="s">
        <v>10491</v>
      </c>
      <c r="D8269" s="113" t="s">
        <v>3691</v>
      </c>
      <c r="E8269" s="113">
        <f t="shared" si="129"/>
        <v>40688804</v>
      </c>
      <c r="F8269" s="113" t="s">
        <v>404</v>
      </c>
      <c r="G8269" s="113" t="s">
        <v>6180</v>
      </c>
      <c r="H8269" s="113" t="s">
        <v>11022</v>
      </c>
      <c r="I8269" s="113" t="s">
        <v>7493</v>
      </c>
    </row>
    <row r="8270" spans="1:12" x14ac:dyDescent="0.2">
      <c r="A8270" s="113" t="s">
        <v>10491</v>
      </c>
      <c r="D8270" s="113" t="s">
        <v>3692</v>
      </c>
      <c r="E8270" s="113">
        <f t="shared" si="129"/>
        <v>40688805</v>
      </c>
      <c r="F8270" s="113" t="s">
        <v>404</v>
      </c>
      <c r="G8270" s="113" t="s">
        <v>6180</v>
      </c>
      <c r="H8270" s="113" t="s">
        <v>11022</v>
      </c>
      <c r="I8270" s="113" t="s">
        <v>7493</v>
      </c>
    </row>
    <row r="8271" spans="1:12" x14ac:dyDescent="0.2">
      <c r="A8271" s="113" t="s">
        <v>10491</v>
      </c>
      <c r="D8271" s="113" t="s">
        <v>3693</v>
      </c>
      <c r="E8271" s="113">
        <f t="shared" si="129"/>
        <v>40700401</v>
      </c>
      <c r="F8271" s="113" t="s">
        <v>404</v>
      </c>
      <c r="G8271" s="113" t="s">
        <v>16777</v>
      </c>
      <c r="H8271" s="113" t="s">
        <v>3694</v>
      </c>
      <c r="I8271" s="113" t="s">
        <v>3695</v>
      </c>
      <c r="K8271" s="115"/>
      <c r="L8271" s="113"/>
    </row>
    <row r="8272" spans="1:12" x14ac:dyDescent="0.2">
      <c r="A8272" s="113" t="s">
        <v>10491</v>
      </c>
      <c r="D8272" s="113" t="s">
        <v>3696</v>
      </c>
      <c r="E8272" s="113">
        <f t="shared" si="129"/>
        <v>40700402</v>
      </c>
      <c r="F8272" s="113" t="s">
        <v>404</v>
      </c>
      <c r="G8272" s="113" t="s">
        <v>16777</v>
      </c>
      <c r="H8272" s="113" t="s">
        <v>3694</v>
      </c>
      <c r="I8272" s="113" t="s">
        <v>3697</v>
      </c>
      <c r="K8272" s="115"/>
      <c r="L8272" s="113"/>
    </row>
    <row r="8273" spans="1:9" x14ac:dyDescent="0.2">
      <c r="A8273" s="113" t="s">
        <v>10491</v>
      </c>
      <c r="D8273" s="113" t="s">
        <v>3698</v>
      </c>
      <c r="E8273" s="113">
        <f t="shared" si="129"/>
        <v>40700403</v>
      </c>
      <c r="F8273" s="113" t="s">
        <v>404</v>
      </c>
      <c r="G8273" s="113" t="s">
        <v>16777</v>
      </c>
      <c r="H8273" s="113" t="s">
        <v>3694</v>
      </c>
      <c r="I8273" s="113" t="s">
        <v>3699</v>
      </c>
    </row>
    <row r="8274" spans="1:9" x14ac:dyDescent="0.2">
      <c r="A8274" s="113" t="s">
        <v>10491</v>
      </c>
      <c r="D8274" s="113" t="s">
        <v>3700</v>
      </c>
      <c r="E8274" s="113">
        <f t="shared" si="129"/>
        <v>40700404</v>
      </c>
      <c r="F8274" s="113" t="s">
        <v>404</v>
      </c>
      <c r="G8274" s="113" t="s">
        <v>16777</v>
      </c>
      <c r="H8274" s="113" t="s">
        <v>3694</v>
      </c>
      <c r="I8274" s="113" t="s">
        <v>3701</v>
      </c>
    </row>
    <row r="8275" spans="1:9" x14ac:dyDescent="0.2">
      <c r="A8275" s="113" t="s">
        <v>10491</v>
      </c>
      <c r="D8275" s="113" t="s">
        <v>3702</v>
      </c>
      <c r="E8275" s="113">
        <f t="shared" si="129"/>
        <v>40700405</v>
      </c>
      <c r="F8275" s="113" t="s">
        <v>404</v>
      </c>
      <c r="G8275" s="113" t="s">
        <v>16777</v>
      </c>
      <c r="H8275" s="113" t="s">
        <v>3694</v>
      </c>
      <c r="I8275" s="113" t="s">
        <v>3703</v>
      </c>
    </row>
    <row r="8276" spans="1:9" x14ac:dyDescent="0.2">
      <c r="A8276" s="113" t="s">
        <v>10491</v>
      </c>
      <c r="D8276" s="113" t="s">
        <v>3704</v>
      </c>
      <c r="E8276" s="113">
        <f t="shared" si="129"/>
        <v>40700406</v>
      </c>
      <c r="F8276" s="113" t="s">
        <v>404</v>
      </c>
      <c r="G8276" s="113" t="s">
        <v>16777</v>
      </c>
      <c r="H8276" s="113" t="s">
        <v>3694</v>
      </c>
      <c r="I8276" s="113" t="s">
        <v>3705</v>
      </c>
    </row>
    <row r="8277" spans="1:9" x14ac:dyDescent="0.2">
      <c r="A8277" s="113" t="s">
        <v>10491</v>
      </c>
      <c r="D8277" s="113" t="s">
        <v>3706</v>
      </c>
      <c r="E8277" s="113">
        <f t="shared" si="129"/>
        <v>40700497</v>
      </c>
      <c r="F8277" s="113" t="s">
        <v>404</v>
      </c>
      <c r="G8277" s="113" t="s">
        <v>16777</v>
      </c>
      <c r="H8277" s="113" t="s">
        <v>3694</v>
      </c>
      <c r="I8277" s="113" t="s">
        <v>3707</v>
      </c>
    </row>
    <row r="8278" spans="1:9" x14ac:dyDescent="0.2">
      <c r="A8278" s="113" t="s">
        <v>10491</v>
      </c>
      <c r="D8278" s="113" t="s">
        <v>3708</v>
      </c>
      <c r="E8278" s="113">
        <f t="shared" si="129"/>
        <v>40700498</v>
      </c>
      <c r="F8278" s="113" t="s">
        <v>404</v>
      </c>
      <c r="G8278" s="113" t="s">
        <v>16777</v>
      </c>
      <c r="H8278" s="113" t="s">
        <v>3694</v>
      </c>
      <c r="I8278" s="113" t="s">
        <v>3709</v>
      </c>
    </row>
    <row r="8279" spans="1:9" x14ac:dyDescent="0.2">
      <c r="A8279" s="113" t="s">
        <v>10491</v>
      </c>
      <c r="D8279" s="113" t="s">
        <v>3710</v>
      </c>
      <c r="E8279" s="113">
        <f t="shared" si="129"/>
        <v>40700801</v>
      </c>
      <c r="F8279" s="113" t="s">
        <v>404</v>
      </c>
      <c r="G8279" s="113" t="s">
        <v>16777</v>
      </c>
      <c r="H8279" s="113" t="s">
        <v>3711</v>
      </c>
      <c r="I8279" s="113" t="s">
        <v>3712</v>
      </c>
    </row>
    <row r="8280" spans="1:9" x14ac:dyDescent="0.2">
      <c r="A8280" s="113" t="s">
        <v>10491</v>
      </c>
      <c r="D8280" s="113" t="s">
        <v>3713</v>
      </c>
      <c r="E8280" s="113">
        <f t="shared" si="129"/>
        <v>40700802</v>
      </c>
      <c r="F8280" s="113" t="s">
        <v>404</v>
      </c>
      <c r="G8280" s="113" t="s">
        <v>16777</v>
      </c>
      <c r="H8280" s="113" t="s">
        <v>3711</v>
      </c>
      <c r="I8280" s="113" t="s">
        <v>3714</v>
      </c>
    </row>
    <row r="8281" spans="1:9" x14ac:dyDescent="0.2">
      <c r="A8281" s="113" t="s">
        <v>10491</v>
      </c>
      <c r="D8281" s="113" t="s">
        <v>3715</v>
      </c>
      <c r="E8281" s="113">
        <f t="shared" si="129"/>
        <v>40700803</v>
      </c>
      <c r="F8281" s="113" t="s">
        <v>404</v>
      </c>
      <c r="G8281" s="113" t="s">
        <v>16777</v>
      </c>
      <c r="H8281" s="113" t="s">
        <v>3711</v>
      </c>
      <c r="I8281" s="113" t="s">
        <v>3716</v>
      </c>
    </row>
    <row r="8282" spans="1:9" x14ac:dyDescent="0.2">
      <c r="A8282" s="113" t="s">
        <v>10491</v>
      </c>
      <c r="D8282" s="113" t="s">
        <v>3717</v>
      </c>
      <c r="E8282" s="113">
        <f t="shared" si="129"/>
        <v>40700804</v>
      </c>
      <c r="F8282" s="113" t="s">
        <v>404</v>
      </c>
      <c r="G8282" s="113" t="s">
        <v>16777</v>
      </c>
      <c r="H8282" s="113" t="s">
        <v>3711</v>
      </c>
      <c r="I8282" s="113" t="s">
        <v>3718</v>
      </c>
    </row>
    <row r="8283" spans="1:9" x14ac:dyDescent="0.2">
      <c r="A8283" s="113" t="s">
        <v>10491</v>
      </c>
      <c r="D8283" s="113" t="s">
        <v>3719</v>
      </c>
      <c r="E8283" s="113">
        <f t="shared" si="129"/>
        <v>40700805</v>
      </c>
      <c r="F8283" s="113" t="s">
        <v>404</v>
      </c>
      <c r="G8283" s="113" t="s">
        <v>16777</v>
      </c>
      <c r="H8283" s="113" t="s">
        <v>3711</v>
      </c>
      <c r="I8283" s="113" t="s">
        <v>3720</v>
      </c>
    </row>
    <row r="8284" spans="1:9" x14ac:dyDescent="0.2">
      <c r="A8284" s="113" t="s">
        <v>10491</v>
      </c>
      <c r="D8284" s="113" t="s">
        <v>3721</v>
      </c>
      <c r="E8284" s="113">
        <f t="shared" si="129"/>
        <v>40700806</v>
      </c>
      <c r="F8284" s="113" t="s">
        <v>404</v>
      </c>
      <c r="G8284" s="113" t="s">
        <v>16777</v>
      </c>
      <c r="H8284" s="113" t="s">
        <v>3711</v>
      </c>
      <c r="I8284" s="113" t="s">
        <v>3722</v>
      </c>
    </row>
    <row r="8285" spans="1:9" x14ac:dyDescent="0.2">
      <c r="A8285" s="113" t="s">
        <v>10491</v>
      </c>
      <c r="D8285" s="113" t="s">
        <v>3723</v>
      </c>
      <c r="E8285" s="113">
        <f t="shared" si="129"/>
        <v>40700807</v>
      </c>
      <c r="F8285" s="113" t="s">
        <v>404</v>
      </c>
      <c r="G8285" s="113" t="s">
        <v>16777</v>
      </c>
      <c r="H8285" s="113" t="s">
        <v>3711</v>
      </c>
      <c r="I8285" s="113" t="s">
        <v>3724</v>
      </c>
    </row>
    <row r="8286" spans="1:9" x14ac:dyDescent="0.2">
      <c r="A8286" s="113" t="s">
        <v>10491</v>
      </c>
      <c r="D8286" s="113" t="s">
        <v>3725</v>
      </c>
      <c r="E8286" s="113">
        <f t="shared" si="129"/>
        <v>40700808</v>
      </c>
      <c r="F8286" s="113" t="s">
        <v>404</v>
      </c>
      <c r="G8286" s="113" t="s">
        <v>16777</v>
      </c>
      <c r="H8286" s="113" t="s">
        <v>3711</v>
      </c>
      <c r="I8286" s="113" t="s">
        <v>3726</v>
      </c>
    </row>
    <row r="8287" spans="1:9" x14ac:dyDescent="0.2">
      <c r="A8287" s="113" t="s">
        <v>10491</v>
      </c>
      <c r="D8287" s="113" t="s">
        <v>3727</v>
      </c>
      <c r="E8287" s="113">
        <f t="shared" si="129"/>
        <v>40700809</v>
      </c>
      <c r="F8287" s="113" t="s">
        <v>404</v>
      </c>
      <c r="G8287" s="113" t="s">
        <v>16777</v>
      </c>
      <c r="H8287" s="113" t="s">
        <v>3711</v>
      </c>
      <c r="I8287" s="113" t="s">
        <v>3728</v>
      </c>
    </row>
    <row r="8288" spans="1:9" x14ac:dyDescent="0.2">
      <c r="A8288" s="113" t="s">
        <v>10491</v>
      </c>
      <c r="D8288" s="113" t="s">
        <v>3729</v>
      </c>
      <c r="E8288" s="113">
        <f t="shared" si="129"/>
        <v>40700810</v>
      </c>
      <c r="F8288" s="113" t="s">
        <v>404</v>
      </c>
      <c r="G8288" s="113" t="s">
        <v>16777</v>
      </c>
      <c r="H8288" s="113" t="s">
        <v>3711</v>
      </c>
      <c r="I8288" s="113" t="s">
        <v>3730</v>
      </c>
    </row>
    <row r="8289" spans="1:12" x14ac:dyDescent="0.2">
      <c r="A8289" s="113" t="s">
        <v>10491</v>
      </c>
      <c r="D8289" s="113" t="s">
        <v>3731</v>
      </c>
      <c r="E8289" s="113">
        <f t="shared" si="129"/>
        <v>40700811</v>
      </c>
      <c r="F8289" s="113" t="s">
        <v>404</v>
      </c>
      <c r="G8289" s="113" t="s">
        <v>16777</v>
      </c>
      <c r="H8289" s="113" t="s">
        <v>3711</v>
      </c>
      <c r="I8289" s="113" t="s">
        <v>3732</v>
      </c>
    </row>
    <row r="8290" spans="1:12" x14ac:dyDescent="0.2">
      <c r="A8290" s="113" t="s">
        <v>10491</v>
      </c>
      <c r="D8290" s="113" t="s">
        <v>3733</v>
      </c>
      <c r="E8290" s="113">
        <f t="shared" si="129"/>
        <v>40700812</v>
      </c>
      <c r="F8290" s="113" t="s">
        <v>404</v>
      </c>
      <c r="G8290" s="113" t="s">
        <v>16777</v>
      </c>
      <c r="H8290" s="113" t="s">
        <v>3711</v>
      </c>
      <c r="I8290" s="113" t="s">
        <v>3734</v>
      </c>
    </row>
    <row r="8291" spans="1:12" x14ac:dyDescent="0.2">
      <c r="A8291" s="113" t="s">
        <v>10491</v>
      </c>
      <c r="D8291" s="113" t="s">
        <v>6485</v>
      </c>
      <c r="E8291" s="113">
        <f t="shared" si="129"/>
        <v>40700813</v>
      </c>
      <c r="F8291" s="113" t="s">
        <v>404</v>
      </c>
      <c r="G8291" s="113" t="s">
        <v>16777</v>
      </c>
      <c r="H8291" s="113" t="s">
        <v>3711</v>
      </c>
      <c r="I8291" s="113" t="s">
        <v>6486</v>
      </c>
      <c r="K8291" s="115"/>
      <c r="L8291" s="113"/>
    </row>
    <row r="8292" spans="1:12" x14ac:dyDescent="0.2">
      <c r="A8292" s="113" t="s">
        <v>10491</v>
      </c>
      <c r="D8292" s="113" t="s">
        <v>6487</v>
      </c>
      <c r="E8292" s="113">
        <f t="shared" si="129"/>
        <v>40700814</v>
      </c>
      <c r="F8292" s="113" t="s">
        <v>404</v>
      </c>
      <c r="G8292" s="113" t="s">
        <v>16777</v>
      </c>
      <c r="H8292" s="113" t="s">
        <v>3711</v>
      </c>
      <c r="I8292" s="113" t="s">
        <v>6488</v>
      </c>
      <c r="K8292" s="115"/>
      <c r="L8292" s="113"/>
    </row>
    <row r="8293" spans="1:12" x14ac:dyDescent="0.2">
      <c r="A8293" s="113" t="s">
        <v>10491</v>
      </c>
      <c r="D8293" s="113" t="s">
        <v>6489</v>
      </c>
      <c r="E8293" s="113">
        <f t="shared" si="129"/>
        <v>40700815</v>
      </c>
      <c r="F8293" s="113" t="s">
        <v>404</v>
      </c>
      <c r="G8293" s="113" t="s">
        <v>16777</v>
      </c>
      <c r="H8293" s="113" t="s">
        <v>3711</v>
      </c>
      <c r="I8293" s="113" t="s">
        <v>6490</v>
      </c>
    </row>
    <row r="8294" spans="1:12" x14ac:dyDescent="0.2">
      <c r="A8294" s="113" t="s">
        <v>10491</v>
      </c>
      <c r="D8294" s="113" t="s">
        <v>6491</v>
      </c>
      <c r="E8294" s="113">
        <f t="shared" si="129"/>
        <v>40700816</v>
      </c>
      <c r="F8294" s="113" t="s">
        <v>404</v>
      </c>
      <c r="G8294" s="113" t="s">
        <v>16777</v>
      </c>
      <c r="H8294" s="113" t="s">
        <v>3711</v>
      </c>
      <c r="I8294" s="113" t="s">
        <v>6492</v>
      </c>
    </row>
    <row r="8295" spans="1:12" x14ac:dyDescent="0.2">
      <c r="A8295" s="113" t="s">
        <v>10491</v>
      </c>
      <c r="D8295" s="113" t="s">
        <v>6493</v>
      </c>
      <c r="E8295" s="113">
        <f t="shared" si="129"/>
        <v>40700817</v>
      </c>
      <c r="F8295" s="113" t="s">
        <v>404</v>
      </c>
      <c r="G8295" s="113" t="s">
        <v>16777</v>
      </c>
      <c r="H8295" s="113" t="s">
        <v>3711</v>
      </c>
      <c r="I8295" s="113" t="s">
        <v>6494</v>
      </c>
    </row>
    <row r="8296" spans="1:12" x14ac:dyDescent="0.2">
      <c r="A8296" s="113" t="s">
        <v>10491</v>
      </c>
      <c r="D8296" s="113" t="s">
        <v>6495</v>
      </c>
      <c r="E8296" s="113">
        <f t="shared" si="129"/>
        <v>40700818</v>
      </c>
      <c r="F8296" s="113" t="s">
        <v>404</v>
      </c>
      <c r="G8296" s="113" t="s">
        <v>16777</v>
      </c>
      <c r="H8296" s="113" t="s">
        <v>3711</v>
      </c>
      <c r="I8296" s="113" t="s">
        <v>6496</v>
      </c>
    </row>
    <row r="8297" spans="1:12" x14ac:dyDescent="0.2">
      <c r="A8297" s="113" t="s">
        <v>10491</v>
      </c>
      <c r="D8297" s="113" t="s">
        <v>6497</v>
      </c>
      <c r="E8297" s="113">
        <f t="shared" si="129"/>
        <v>40700819</v>
      </c>
      <c r="F8297" s="113" t="s">
        <v>404</v>
      </c>
      <c r="G8297" s="113" t="s">
        <v>16777</v>
      </c>
      <c r="H8297" s="113" t="s">
        <v>3711</v>
      </c>
      <c r="I8297" s="113" t="s">
        <v>6498</v>
      </c>
    </row>
    <row r="8298" spans="1:12" x14ac:dyDescent="0.2">
      <c r="A8298" s="113" t="s">
        <v>10491</v>
      </c>
      <c r="D8298" s="113" t="s">
        <v>6499</v>
      </c>
      <c r="E8298" s="113">
        <f t="shared" si="129"/>
        <v>40700820</v>
      </c>
      <c r="F8298" s="113" t="s">
        <v>404</v>
      </c>
      <c r="G8298" s="113" t="s">
        <v>16777</v>
      </c>
      <c r="H8298" s="113" t="s">
        <v>3711</v>
      </c>
      <c r="I8298" s="113" t="s">
        <v>6500</v>
      </c>
    </row>
    <row r="8299" spans="1:12" x14ac:dyDescent="0.2">
      <c r="A8299" s="113" t="s">
        <v>10491</v>
      </c>
      <c r="D8299" s="113" t="s">
        <v>6501</v>
      </c>
      <c r="E8299" s="113">
        <f t="shared" si="129"/>
        <v>40700897</v>
      </c>
      <c r="F8299" s="113" t="s">
        <v>404</v>
      </c>
      <c r="G8299" s="113" t="s">
        <v>16777</v>
      </c>
      <c r="H8299" s="113" t="s">
        <v>3711</v>
      </c>
      <c r="I8299" s="113" t="s">
        <v>6502</v>
      </c>
    </row>
    <row r="8300" spans="1:12" x14ac:dyDescent="0.2">
      <c r="A8300" s="113" t="s">
        <v>10491</v>
      </c>
      <c r="D8300" s="113" t="s">
        <v>6503</v>
      </c>
      <c r="E8300" s="113">
        <f t="shared" si="129"/>
        <v>40700898</v>
      </c>
      <c r="F8300" s="113" t="s">
        <v>404</v>
      </c>
      <c r="G8300" s="113" t="s">
        <v>16777</v>
      </c>
      <c r="H8300" s="113" t="s">
        <v>3711</v>
      </c>
      <c r="I8300" s="113" t="s">
        <v>6504</v>
      </c>
    </row>
    <row r="8301" spans="1:12" x14ac:dyDescent="0.2">
      <c r="A8301" s="113" t="s">
        <v>10491</v>
      </c>
      <c r="D8301" s="113" t="s">
        <v>6505</v>
      </c>
      <c r="E8301" s="113">
        <f t="shared" si="129"/>
        <v>40701601</v>
      </c>
      <c r="F8301" s="113" t="s">
        <v>404</v>
      </c>
      <c r="G8301" s="113" t="s">
        <v>16777</v>
      </c>
      <c r="H8301" s="113" t="s">
        <v>6506</v>
      </c>
      <c r="I8301" s="113" t="s">
        <v>6507</v>
      </c>
    </row>
    <row r="8302" spans="1:12" x14ac:dyDescent="0.2">
      <c r="A8302" s="113" t="s">
        <v>10491</v>
      </c>
      <c r="D8302" s="113" t="s">
        <v>6508</v>
      </c>
      <c r="E8302" s="113">
        <f t="shared" si="129"/>
        <v>40701602</v>
      </c>
      <c r="F8302" s="113" t="s">
        <v>404</v>
      </c>
      <c r="G8302" s="113" t="s">
        <v>16777</v>
      </c>
      <c r="H8302" s="113" t="s">
        <v>6506</v>
      </c>
      <c r="I8302" s="113" t="s">
        <v>6509</v>
      </c>
    </row>
    <row r="8303" spans="1:12" x14ac:dyDescent="0.2">
      <c r="A8303" s="113" t="s">
        <v>10491</v>
      </c>
      <c r="D8303" s="113" t="s">
        <v>6510</v>
      </c>
      <c r="E8303" s="113">
        <f t="shared" si="129"/>
        <v>40701603</v>
      </c>
      <c r="F8303" s="113" t="s">
        <v>404</v>
      </c>
      <c r="G8303" s="113" t="s">
        <v>16777</v>
      </c>
      <c r="H8303" s="113" t="s">
        <v>6506</v>
      </c>
      <c r="I8303" s="113" t="s">
        <v>6511</v>
      </c>
    </row>
    <row r="8304" spans="1:12" x14ac:dyDescent="0.2">
      <c r="A8304" s="113" t="s">
        <v>10491</v>
      </c>
      <c r="D8304" s="113" t="s">
        <v>6512</v>
      </c>
      <c r="E8304" s="113">
        <f t="shared" si="129"/>
        <v>40701604</v>
      </c>
      <c r="F8304" s="113" t="s">
        <v>404</v>
      </c>
      <c r="G8304" s="113" t="s">
        <v>16777</v>
      </c>
      <c r="H8304" s="113" t="s">
        <v>6506</v>
      </c>
      <c r="I8304" s="113" t="s">
        <v>6513</v>
      </c>
    </row>
    <row r="8305" spans="1:12" x14ac:dyDescent="0.2">
      <c r="A8305" s="113" t="s">
        <v>10491</v>
      </c>
      <c r="D8305" s="113" t="s">
        <v>6514</v>
      </c>
      <c r="E8305" s="113">
        <f t="shared" si="129"/>
        <v>40701605</v>
      </c>
      <c r="F8305" s="113" t="s">
        <v>404</v>
      </c>
      <c r="G8305" s="113" t="s">
        <v>16777</v>
      </c>
      <c r="H8305" s="113" t="s">
        <v>6506</v>
      </c>
      <c r="I8305" s="113" t="s">
        <v>351</v>
      </c>
    </row>
    <row r="8306" spans="1:12" x14ac:dyDescent="0.2">
      <c r="A8306" s="113" t="s">
        <v>10491</v>
      </c>
      <c r="D8306" s="113" t="s">
        <v>352</v>
      </c>
      <c r="E8306" s="113">
        <f t="shared" si="129"/>
        <v>40701606</v>
      </c>
      <c r="F8306" s="113" t="s">
        <v>404</v>
      </c>
      <c r="G8306" s="113" t="s">
        <v>16777</v>
      </c>
      <c r="H8306" s="113" t="s">
        <v>6506</v>
      </c>
      <c r="I8306" s="113" t="s">
        <v>353</v>
      </c>
    </row>
    <row r="8307" spans="1:12" x14ac:dyDescent="0.2">
      <c r="A8307" s="113" t="s">
        <v>10491</v>
      </c>
      <c r="D8307" s="113" t="s">
        <v>354</v>
      </c>
      <c r="E8307" s="113">
        <f t="shared" si="129"/>
        <v>40701607</v>
      </c>
      <c r="F8307" s="113" t="s">
        <v>404</v>
      </c>
      <c r="G8307" s="113" t="s">
        <v>16777</v>
      </c>
      <c r="H8307" s="113" t="s">
        <v>6506</v>
      </c>
      <c r="I8307" s="113" t="s">
        <v>355</v>
      </c>
    </row>
    <row r="8308" spans="1:12" x14ac:dyDescent="0.2">
      <c r="A8308" s="113" t="s">
        <v>10491</v>
      </c>
      <c r="D8308" s="113" t="s">
        <v>356</v>
      </c>
      <c r="E8308" s="113">
        <f t="shared" si="129"/>
        <v>40701608</v>
      </c>
      <c r="F8308" s="113" t="s">
        <v>404</v>
      </c>
      <c r="G8308" s="113" t="s">
        <v>16777</v>
      </c>
      <c r="H8308" s="113" t="s">
        <v>6506</v>
      </c>
      <c r="I8308" s="113" t="s">
        <v>357</v>
      </c>
    </row>
    <row r="8309" spans="1:12" x14ac:dyDescent="0.2">
      <c r="A8309" s="113" t="s">
        <v>10491</v>
      </c>
      <c r="D8309" s="113" t="s">
        <v>358</v>
      </c>
      <c r="E8309" s="113">
        <f t="shared" si="129"/>
        <v>40701609</v>
      </c>
      <c r="F8309" s="113" t="s">
        <v>404</v>
      </c>
      <c r="G8309" s="113" t="s">
        <v>16777</v>
      </c>
      <c r="H8309" s="113" t="s">
        <v>6506</v>
      </c>
      <c r="I8309" s="113" t="s">
        <v>359</v>
      </c>
    </row>
    <row r="8310" spans="1:12" x14ac:dyDescent="0.2">
      <c r="A8310" s="113" t="s">
        <v>10491</v>
      </c>
      <c r="D8310" s="113" t="s">
        <v>360</v>
      </c>
      <c r="E8310" s="113">
        <f t="shared" si="129"/>
        <v>40701610</v>
      </c>
      <c r="F8310" s="113" t="s">
        <v>404</v>
      </c>
      <c r="G8310" s="113" t="s">
        <v>16777</v>
      </c>
      <c r="H8310" s="113" t="s">
        <v>6506</v>
      </c>
      <c r="I8310" s="113" t="s">
        <v>361</v>
      </c>
    </row>
    <row r="8311" spans="1:12" x14ac:dyDescent="0.2">
      <c r="A8311" s="113" t="s">
        <v>10491</v>
      </c>
      <c r="D8311" s="113" t="s">
        <v>362</v>
      </c>
      <c r="E8311" s="113">
        <f t="shared" si="129"/>
        <v>40701611</v>
      </c>
      <c r="F8311" s="113" t="s">
        <v>404</v>
      </c>
      <c r="G8311" s="113" t="s">
        <v>16777</v>
      </c>
      <c r="H8311" s="113" t="s">
        <v>6506</v>
      </c>
      <c r="I8311" s="113" t="s">
        <v>363</v>
      </c>
    </row>
    <row r="8312" spans="1:12" x14ac:dyDescent="0.2">
      <c r="A8312" s="113" t="s">
        <v>10491</v>
      </c>
      <c r="D8312" s="113" t="s">
        <v>364</v>
      </c>
      <c r="E8312" s="113">
        <f t="shared" si="129"/>
        <v>40701612</v>
      </c>
      <c r="F8312" s="113" t="s">
        <v>404</v>
      </c>
      <c r="G8312" s="113" t="s">
        <v>16777</v>
      </c>
      <c r="H8312" s="113" t="s">
        <v>6506</v>
      </c>
      <c r="I8312" s="113" t="s">
        <v>365</v>
      </c>
    </row>
    <row r="8313" spans="1:12" x14ac:dyDescent="0.2">
      <c r="A8313" s="113" t="s">
        <v>10491</v>
      </c>
      <c r="D8313" s="113" t="s">
        <v>366</v>
      </c>
      <c r="E8313" s="113">
        <f t="shared" si="129"/>
        <v>40701613</v>
      </c>
      <c r="F8313" s="113" t="s">
        <v>404</v>
      </c>
      <c r="G8313" s="113" t="s">
        <v>16777</v>
      </c>
      <c r="H8313" s="113" t="s">
        <v>6506</v>
      </c>
      <c r="I8313" s="113" t="s">
        <v>367</v>
      </c>
    </row>
    <row r="8314" spans="1:12" x14ac:dyDescent="0.2">
      <c r="A8314" s="113" t="s">
        <v>10491</v>
      </c>
      <c r="D8314" s="113" t="s">
        <v>368</v>
      </c>
      <c r="E8314" s="113">
        <f t="shared" si="129"/>
        <v>40701614</v>
      </c>
      <c r="F8314" s="113" t="s">
        <v>404</v>
      </c>
      <c r="G8314" s="113" t="s">
        <v>16777</v>
      </c>
      <c r="H8314" s="113" t="s">
        <v>6506</v>
      </c>
      <c r="I8314" s="113" t="s">
        <v>369</v>
      </c>
    </row>
    <row r="8315" spans="1:12" x14ac:dyDescent="0.2">
      <c r="A8315" s="113" t="s">
        <v>10491</v>
      </c>
      <c r="D8315" s="113" t="s">
        <v>370</v>
      </c>
      <c r="E8315" s="113">
        <f t="shared" si="129"/>
        <v>40701615</v>
      </c>
      <c r="F8315" s="113" t="s">
        <v>404</v>
      </c>
      <c r="G8315" s="113" t="s">
        <v>16777</v>
      </c>
      <c r="H8315" s="113" t="s">
        <v>6506</v>
      </c>
      <c r="I8315" s="113" t="s">
        <v>371</v>
      </c>
      <c r="K8315" s="115"/>
      <c r="L8315" s="113"/>
    </row>
    <row r="8316" spans="1:12" x14ac:dyDescent="0.2">
      <c r="A8316" s="113" t="s">
        <v>10491</v>
      </c>
      <c r="D8316" s="113" t="s">
        <v>372</v>
      </c>
      <c r="E8316" s="113">
        <f t="shared" si="129"/>
        <v>40701616</v>
      </c>
      <c r="F8316" s="113" t="s">
        <v>404</v>
      </c>
      <c r="G8316" s="113" t="s">
        <v>16777</v>
      </c>
      <c r="H8316" s="113" t="s">
        <v>6506</v>
      </c>
      <c r="I8316" s="113" t="s">
        <v>373</v>
      </c>
      <c r="K8316" s="115"/>
      <c r="L8316" s="113"/>
    </row>
    <row r="8317" spans="1:12" x14ac:dyDescent="0.2">
      <c r="A8317" s="113" t="s">
        <v>10491</v>
      </c>
      <c r="D8317" s="113" t="s">
        <v>374</v>
      </c>
      <c r="E8317" s="113">
        <f t="shared" si="129"/>
        <v>40701697</v>
      </c>
      <c r="F8317" s="113" t="s">
        <v>404</v>
      </c>
      <c r="G8317" s="113" t="s">
        <v>16777</v>
      </c>
      <c r="H8317" s="113" t="s">
        <v>6506</v>
      </c>
      <c r="I8317" s="113" t="s">
        <v>375</v>
      </c>
    </row>
    <row r="8318" spans="1:12" x14ac:dyDescent="0.2">
      <c r="A8318" s="113" t="s">
        <v>10491</v>
      </c>
      <c r="D8318" s="113" t="s">
        <v>376</v>
      </c>
      <c r="E8318" s="113">
        <f t="shared" si="129"/>
        <v>40701698</v>
      </c>
      <c r="F8318" s="113" t="s">
        <v>404</v>
      </c>
      <c r="G8318" s="113" t="s">
        <v>16777</v>
      </c>
      <c r="H8318" s="113" t="s">
        <v>6506</v>
      </c>
      <c r="I8318" s="113" t="s">
        <v>377</v>
      </c>
    </row>
    <row r="8319" spans="1:12" x14ac:dyDescent="0.2">
      <c r="A8319" s="113" t="s">
        <v>10491</v>
      </c>
      <c r="D8319" s="113" t="s">
        <v>378</v>
      </c>
      <c r="E8319" s="113">
        <f t="shared" si="129"/>
        <v>40702001</v>
      </c>
      <c r="F8319" s="113" t="s">
        <v>404</v>
      </c>
      <c r="G8319" s="113" t="s">
        <v>16777</v>
      </c>
      <c r="H8319" s="113" t="s">
        <v>379</v>
      </c>
      <c r="I8319" s="113" t="s">
        <v>380</v>
      </c>
    </row>
    <row r="8320" spans="1:12" x14ac:dyDescent="0.2">
      <c r="A8320" s="113" t="s">
        <v>10491</v>
      </c>
      <c r="D8320" s="113" t="s">
        <v>381</v>
      </c>
      <c r="E8320" s="113">
        <f t="shared" si="129"/>
        <v>40702002</v>
      </c>
      <c r="F8320" s="113" t="s">
        <v>404</v>
      </c>
      <c r="G8320" s="113" t="s">
        <v>16777</v>
      </c>
      <c r="H8320" s="113" t="s">
        <v>379</v>
      </c>
      <c r="I8320" s="113" t="s">
        <v>382</v>
      </c>
    </row>
    <row r="8321" spans="1:9" x14ac:dyDescent="0.2">
      <c r="A8321" s="113" t="s">
        <v>10491</v>
      </c>
      <c r="D8321" s="113" t="s">
        <v>383</v>
      </c>
      <c r="E8321" s="113">
        <f t="shared" si="129"/>
        <v>40702003</v>
      </c>
      <c r="F8321" s="113" t="s">
        <v>404</v>
      </c>
      <c r="G8321" s="113" t="s">
        <v>16777</v>
      </c>
      <c r="H8321" s="113" t="s">
        <v>379</v>
      </c>
      <c r="I8321" s="113" t="s">
        <v>384</v>
      </c>
    </row>
    <row r="8322" spans="1:9" x14ac:dyDescent="0.2">
      <c r="A8322" s="113" t="s">
        <v>10491</v>
      </c>
      <c r="D8322" s="113" t="s">
        <v>385</v>
      </c>
      <c r="E8322" s="113">
        <f t="shared" ref="E8322:E8385" si="130">VALUE(D8322)</f>
        <v>40702004</v>
      </c>
      <c r="F8322" s="113" t="s">
        <v>404</v>
      </c>
      <c r="G8322" s="113" t="s">
        <v>16777</v>
      </c>
      <c r="H8322" s="113" t="s">
        <v>379</v>
      </c>
      <c r="I8322" s="113" t="s">
        <v>386</v>
      </c>
    </row>
    <row r="8323" spans="1:9" x14ac:dyDescent="0.2">
      <c r="A8323" s="113" t="s">
        <v>10491</v>
      </c>
      <c r="D8323" s="113" t="s">
        <v>387</v>
      </c>
      <c r="E8323" s="113">
        <f t="shared" si="130"/>
        <v>40702097</v>
      </c>
      <c r="F8323" s="113" t="s">
        <v>404</v>
      </c>
      <c r="G8323" s="113" t="s">
        <v>16777</v>
      </c>
      <c r="H8323" s="113" t="s">
        <v>379</v>
      </c>
      <c r="I8323" s="113" t="s">
        <v>388</v>
      </c>
    </row>
    <row r="8324" spans="1:9" x14ac:dyDescent="0.2">
      <c r="A8324" s="113" t="s">
        <v>10491</v>
      </c>
      <c r="D8324" s="113" t="s">
        <v>389</v>
      </c>
      <c r="E8324" s="113">
        <f t="shared" si="130"/>
        <v>40702098</v>
      </c>
      <c r="F8324" s="113" t="s">
        <v>404</v>
      </c>
      <c r="G8324" s="113" t="s">
        <v>16777</v>
      </c>
      <c r="H8324" s="113" t="s">
        <v>379</v>
      </c>
      <c r="I8324" s="113" t="s">
        <v>390</v>
      </c>
    </row>
    <row r="8325" spans="1:9" x14ac:dyDescent="0.2">
      <c r="A8325" s="113" t="s">
        <v>10491</v>
      </c>
      <c r="D8325" s="113" t="s">
        <v>391</v>
      </c>
      <c r="E8325" s="113">
        <f t="shared" si="130"/>
        <v>40702801</v>
      </c>
      <c r="F8325" s="113" t="s">
        <v>404</v>
      </c>
      <c r="G8325" s="113" t="s">
        <v>16777</v>
      </c>
      <c r="H8325" s="113" t="s">
        <v>392</v>
      </c>
      <c r="I8325" s="113" t="s">
        <v>393</v>
      </c>
    </row>
    <row r="8326" spans="1:9" x14ac:dyDescent="0.2">
      <c r="A8326" s="113" t="s">
        <v>10491</v>
      </c>
      <c r="D8326" s="113" t="s">
        <v>394</v>
      </c>
      <c r="E8326" s="113">
        <f t="shared" si="130"/>
        <v>40702802</v>
      </c>
      <c r="F8326" s="113" t="s">
        <v>404</v>
      </c>
      <c r="G8326" s="113" t="s">
        <v>16777</v>
      </c>
      <c r="H8326" s="113" t="s">
        <v>392</v>
      </c>
      <c r="I8326" s="113" t="s">
        <v>395</v>
      </c>
    </row>
    <row r="8327" spans="1:9" x14ac:dyDescent="0.2">
      <c r="A8327" s="113" t="s">
        <v>10491</v>
      </c>
      <c r="D8327" s="113" t="s">
        <v>396</v>
      </c>
      <c r="E8327" s="113">
        <f t="shared" si="130"/>
        <v>40703201</v>
      </c>
      <c r="F8327" s="113" t="s">
        <v>404</v>
      </c>
      <c r="G8327" s="113" t="s">
        <v>16777</v>
      </c>
      <c r="H8327" s="113" t="s">
        <v>397</v>
      </c>
      <c r="I8327" s="113" t="s">
        <v>398</v>
      </c>
    </row>
    <row r="8328" spans="1:9" x14ac:dyDescent="0.2">
      <c r="A8328" s="113" t="s">
        <v>10491</v>
      </c>
      <c r="D8328" s="113" t="s">
        <v>399</v>
      </c>
      <c r="E8328" s="113">
        <f t="shared" si="130"/>
        <v>40703202</v>
      </c>
      <c r="F8328" s="113" t="s">
        <v>404</v>
      </c>
      <c r="G8328" s="113" t="s">
        <v>16777</v>
      </c>
      <c r="H8328" s="113" t="s">
        <v>397</v>
      </c>
      <c r="I8328" s="113" t="s">
        <v>400</v>
      </c>
    </row>
    <row r="8329" spans="1:9" x14ac:dyDescent="0.2">
      <c r="A8329" s="113" t="s">
        <v>10491</v>
      </c>
      <c r="D8329" s="113" t="s">
        <v>6542</v>
      </c>
      <c r="E8329" s="113">
        <f t="shared" si="130"/>
        <v>40703203</v>
      </c>
      <c r="F8329" s="113" t="s">
        <v>404</v>
      </c>
      <c r="G8329" s="113" t="s">
        <v>16777</v>
      </c>
      <c r="H8329" s="113" t="s">
        <v>397</v>
      </c>
      <c r="I8329" s="113" t="s">
        <v>6543</v>
      </c>
    </row>
    <row r="8330" spans="1:9" x14ac:dyDescent="0.2">
      <c r="A8330" s="113" t="s">
        <v>10491</v>
      </c>
      <c r="D8330" s="113" t="s">
        <v>6544</v>
      </c>
      <c r="E8330" s="113">
        <f t="shared" si="130"/>
        <v>40703204</v>
      </c>
      <c r="F8330" s="113" t="s">
        <v>404</v>
      </c>
      <c r="G8330" s="113" t="s">
        <v>16777</v>
      </c>
      <c r="H8330" s="113" t="s">
        <v>397</v>
      </c>
      <c r="I8330" s="113" t="s">
        <v>6545</v>
      </c>
    </row>
    <row r="8331" spans="1:9" x14ac:dyDescent="0.2">
      <c r="A8331" s="113" t="s">
        <v>10491</v>
      </c>
      <c r="D8331" s="113" t="s">
        <v>6546</v>
      </c>
      <c r="E8331" s="113">
        <f t="shared" si="130"/>
        <v>40703205</v>
      </c>
      <c r="F8331" s="113" t="s">
        <v>404</v>
      </c>
      <c r="G8331" s="113" t="s">
        <v>16777</v>
      </c>
      <c r="H8331" s="113" t="s">
        <v>397</v>
      </c>
      <c r="I8331" s="113" t="s">
        <v>6547</v>
      </c>
    </row>
    <row r="8332" spans="1:9" x14ac:dyDescent="0.2">
      <c r="A8332" s="113" t="s">
        <v>10491</v>
      </c>
      <c r="D8332" s="113" t="s">
        <v>6548</v>
      </c>
      <c r="E8332" s="113">
        <f t="shared" si="130"/>
        <v>40703206</v>
      </c>
      <c r="F8332" s="113" t="s">
        <v>404</v>
      </c>
      <c r="G8332" s="113" t="s">
        <v>16777</v>
      </c>
      <c r="H8332" s="113" t="s">
        <v>397</v>
      </c>
      <c r="I8332" s="113" t="s">
        <v>6549</v>
      </c>
    </row>
    <row r="8333" spans="1:9" x14ac:dyDescent="0.2">
      <c r="A8333" s="113" t="s">
        <v>10491</v>
      </c>
      <c r="D8333" s="113" t="s">
        <v>6550</v>
      </c>
      <c r="E8333" s="113">
        <f t="shared" si="130"/>
        <v>40703207</v>
      </c>
      <c r="F8333" s="113" t="s">
        <v>404</v>
      </c>
      <c r="G8333" s="113" t="s">
        <v>16777</v>
      </c>
      <c r="H8333" s="113" t="s">
        <v>397</v>
      </c>
      <c r="I8333" s="113" t="s">
        <v>6551</v>
      </c>
    </row>
    <row r="8334" spans="1:9" x14ac:dyDescent="0.2">
      <c r="A8334" s="113" t="s">
        <v>10491</v>
      </c>
      <c r="D8334" s="113" t="s">
        <v>6552</v>
      </c>
      <c r="E8334" s="113">
        <f t="shared" si="130"/>
        <v>40703208</v>
      </c>
      <c r="F8334" s="113" t="s">
        <v>404</v>
      </c>
      <c r="G8334" s="113" t="s">
        <v>16777</v>
      </c>
      <c r="H8334" s="113" t="s">
        <v>397</v>
      </c>
      <c r="I8334" s="113" t="s">
        <v>6553</v>
      </c>
    </row>
    <row r="8335" spans="1:9" x14ac:dyDescent="0.2">
      <c r="A8335" s="113" t="s">
        <v>10491</v>
      </c>
      <c r="D8335" s="113" t="s">
        <v>6554</v>
      </c>
      <c r="E8335" s="113">
        <f t="shared" si="130"/>
        <v>40703209</v>
      </c>
      <c r="F8335" s="113" t="s">
        <v>404</v>
      </c>
      <c r="G8335" s="113" t="s">
        <v>16777</v>
      </c>
      <c r="H8335" s="113" t="s">
        <v>397</v>
      </c>
      <c r="I8335" s="113" t="s">
        <v>3823</v>
      </c>
    </row>
    <row r="8336" spans="1:9" x14ac:dyDescent="0.2">
      <c r="A8336" s="113" t="s">
        <v>10491</v>
      </c>
      <c r="D8336" s="113" t="s">
        <v>3824</v>
      </c>
      <c r="E8336" s="113">
        <f t="shared" si="130"/>
        <v>40703210</v>
      </c>
      <c r="F8336" s="113" t="s">
        <v>404</v>
      </c>
      <c r="G8336" s="113" t="s">
        <v>16777</v>
      </c>
      <c r="H8336" s="113" t="s">
        <v>397</v>
      </c>
      <c r="I8336" s="113" t="s">
        <v>3825</v>
      </c>
    </row>
    <row r="8337" spans="1:9" x14ac:dyDescent="0.2">
      <c r="A8337" s="113" t="s">
        <v>10491</v>
      </c>
      <c r="D8337" s="113" t="s">
        <v>3826</v>
      </c>
      <c r="E8337" s="113">
        <f t="shared" si="130"/>
        <v>40703211</v>
      </c>
      <c r="F8337" s="113" t="s">
        <v>404</v>
      </c>
      <c r="G8337" s="113" t="s">
        <v>16777</v>
      </c>
      <c r="H8337" s="113" t="s">
        <v>397</v>
      </c>
      <c r="I8337" s="113" t="s">
        <v>3827</v>
      </c>
    </row>
    <row r="8338" spans="1:9" x14ac:dyDescent="0.2">
      <c r="A8338" s="113" t="s">
        <v>10491</v>
      </c>
      <c r="D8338" s="113" t="s">
        <v>3828</v>
      </c>
      <c r="E8338" s="113">
        <f t="shared" si="130"/>
        <v>40703212</v>
      </c>
      <c r="F8338" s="113" t="s">
        <v>404</v>
      </c>
      <c r="G8338" s="113" t="s">
        <v>16777</v>
      </c>
      <c r="H8338" s="113" t="s">
        <v>397</v>
      </c>
      <c r="I8338" s="113" t="s">
        <v>3829</v>
      </c>
    </row>
    <row r="8339" spans="1:9" x14ac:dyDescent="0.2">
      <c r="A8339" s="113" t="s">
        <v>10491</v>
      </c>
      <c r="D8339" s="113" t="s">
        <v>3830</v>
      </c>
      <c r="E8339" s="113">
        <f t="shared" si="130"/>
        <v>40703297</v>
      </c>
      <c r="F8339" s="113" t="s">
        <v>404</v>
      </c>
      <c r="G8339" s="113" t="s">
        <v>16777</v>
      </c>
      <c r="H8339" s="113" t="s">
        <v>397</v>
      </c>
      <c r="I8339" s="113" t="s">
        <v>3831</v>
      </c>
    </row>
    <row r="8340" spans="1:9" x14ac:dyDescent="0.2">
      <c r="A8340" s="113" t="s">
        <v>10491</v>
      </c>
      <c r="D8340" s="113" t="s">
        <v>3832</v>
      </c>
      <c r="E8340" s="113">
        <f t="shared" si="130"/>
        <v>40703298</v>
      </c>
      <c r="F8340" s="113" t="s">
        <v>404</v>
      </c>
      <c r="G8340" s="113" t="s">
        <v>16777</v>
      </c>
      <c r="H8340" s="113" t="s">
        <v>397</v>
      </c>
      <c r="I8340" s="113" t="s">
        <v>3833</v>
      </c>
    </row>
    <row r="8341" spans="1:9" x14ac:dyDescent="0.2">
      <c r="A8341" s="113" t="s">
        <v>10491</v>
      </c>
      <c r="D8341" s="113" t="s">
        <v>3834</v>
      </c>
      <c r="E8341" s="113">
        <f t="shared" si="130"/>
        <v>40703601</v>
      </c>
      <c r="F8341" s="113" t="s">
        <v>404</v>
      </c>
      <c r="G8341" s="113" t="s">
        <v>16777</v>
      </c>
      <c r="H8341" s="113" t="s">
        <v>3835</v>
      </c>
      <c r="I8341" s="113" t="s">
        <v>3836</v>
      </c>
    </row>
    <row r="8342" spans="1:9" x14ac:dyDescent="0.2">
      <c r="A8342" s="113" t="s">
        <v>10491</v>
      </c>
      <c r="D8342" s="113" t="s">
        <v>3816</v>
      </c>
      <c r="E8342" s="113">
        <f t="shared" si="130"/>
        <v>40703602</v>
      </c>
      <c r="F8342" s="113" t="s">
        <v>404</v>
      </c>
      <c r="G8342" s="113" t="s">
        <v>16777</v>
      </c>
      <c r="H8342" s="113" t="s">
        <v>3835</v>
      </c>
      <c r="I8342" s="113" t="s">
        <v>3817</v>
      </c>
    </row>
    <row r="8343" spans="1:9" x14ac:dyDescent="0.2">
      <c r="A8343" s="113" t="s">
        <v>10491</v>
      </c>
      <c r="D8343" s="113" t="s">
        <v>3818</v>
      </c>
      <c r="E8343" s="113">
        <f t="shared" si="130"/>
        <v>40703603</v>
      </c>
      <c r="F8343" s="113" t="s">
        <v>404</v>
      </c>
      <c r="G8343" s="113" t="s">
        <v>16777</v>
      </c>
      <c r="H8343" s="113" t="s">
        <v>3835</v>
      </c>
      <c r="I8343" s="113" t="s">
        <v>3819</v>
      </c>
    </row>
    <row r="8344" spans="1:9" x14ac:dyDescent="0.2">
      <c r="A8344" s="113" t="s">
        <v>10491</v>
      </c>
      <c r="D8344" s="113" t="s">
        <v>3820</v>
      </c>
      <c r="E8344" s="113">
        <f t="shared" si="130"/>
        <v>40703604</v>
      </c>
      <c r="F8344" s="113" t="s">
        <v>404</v>
      </c>
      <c r="G8344" s="113" t="s">
        <v>16777</v>
      </c>
      <c r="H8344" s="113" t="s">
        <v>3835</v>
      </c>
      <c r="I8344" s="113" t="s">
        <v>3821</v>
      </c>
    </row>
    <row r="8345" spans="1:9" x14ac:dyDescent="0.2">
      <c r="A8345" s="113" t="s">
        <v>10491</v>
      </c>
      <c r="D8345" s="113" t="s">
        <v>3822</v>
      </c>
      <c r="E8345" s="113">
        <f t="shared" si="130"/>
        <v>40703605</v>
      </c>
      <c r="F8345" s="113" t="s">
        <v>404</v>
      </c>
      <c r="G8345" s="113" t="s">
        <v>16777</v>
      </c>
      <c r="H8345" s="113" t="s">
        <v>3835</v>
      </c>
      <c r="I8345" s="113" t="s">
        <v>1082</v>
      </c>
    </row>
    <row r="8346" spans="1:9" x14ac:dyDescent="0.2">
      <c r="A8346" s="113" t="s">
        <v>10491</v>
      </c>
      <c r="D8346" s="113" t="s">
        <v>1083</v>
      </c>
      <c r="E8346" s="113">
        <f t="shared" si="130"/>
        <v>40703606</v>
      </c>
      <c r="F8346" s="113" t="s">
        <v>404</v>
      </c>
      <c r="G8346" s="113" t="s">
        <v>16777</v>
      </c>
      <c r="H8346" s="113" t="s">
        <v>3835</v>
      </c>
      <c r="I8346" s="113" t="s">
        <v>1084</v>
      </c>
    </row>
    <row r="8347" spans="1:9" x14ac:dyDescent="0.2">
      <c r="A8347" s="113" t="s">
        <v>10491</v>
      </c>
      <c r="D8347" s="113" t="s">
        <v>1085</v>
      </c>
      <c r="E8347" s="113">
        <f t="shared" si="130"/>
        <v>40703607</v>
      </c>
      <c r="F8347" s="113" t="s">
        <v>404</v>
      </c>
      <c r="G8347" s="113" t="s">
        <v>16777</v>
      </c>
      <c r="H8347" s="113" t="s">
        <v>3835</v>
      </c>
      <c r="I8347" s="113" t="s">
        <v>1086</v>
      </c>
    </row>
    <row r="8348" spans="1:9" x14ac:dyDescent="0.2">
      <c r="A8348" s="113" t="s">
        <v>10491</v>
      </c>
      <c r="D8348" s="113" t="s">
        <v>1087</v>
      </c>
      <c r="E8348" s="113">
        <f t="shared" si="130"/>
        <v>40703608</v>
      </c>
      <c r="F8348" s="113" t="s">
        <v>404</v>
      </c>
      <c r="G8348" s="113" t="s">
        <v>16777</v>
      </c>
      <c r="H8348" s="113" t="s">
        <v>3835</v>
      </c>
      <c r="I8348" s="113" t="s">
        <v>1088</v>
      </c>
    </row>
    <row r="8349" spans="1:9" x14ac:dyDescent="0.2">
      <c r="A8349" s="113" t="s">
        <v>10491</v>
      </c>
      <c r="D8349" s="113" t="s">
        <v>1089</v>
      </c>
      <c r="E8349" s="113">
        <f t="shared" si="130"/>
        <v>40703609</v>
      </c>
      <c r="F8349" s="113" t="s">
        <v>404</v>
      </c>
      <c r="G8349" s="113" t="s">
        <v>16777</v>
      </c>
      <c r="H8349" s="113" t="s">
        <v>3835</v>
      </c>
      <c r="I8349" s="113" t="s">
        <v>1090</v>
      </c>
    </row>
    <row r="8350" spans="1:9" x14ac:dyDescent="0.2">
      <c r="A8350" s="113" t="s">
        <v>10491</v>
      </c>
      <c r="D8350" s="113" t="s">
        <v>1091</v>
      </c>
      <c r="E8350" s="113">
        <f t="shared" si="130"/>
        <v>40703610</v>
      </c>
      <c r="F8350" s="113" t="s">
        <v>404</v>
      </c>
      <c r="G8350" s="113" t="s">
        <v>16777</v>
      </c>
      <c r="H8350" s="113" t="s">
        <v>3835</v>
      </c>
      <c r="I8350" s="113" t="s">
        <v>1092</v>
      </c>
    </row>
    <row r="8351" spans="1:9" x14ac:dyDescent="0.2">
      <c r="A8351" s="113" t="s">
        <v>10491</v>
      </c>
      <c r="D8351" s="113" t="s">
        <v>1093</v>
      </c>
      <c r="E8351" s="113">
        <f t="shared" si="130"/>
        <v>40703611</v>
      </c>
      <c r="F8351" s="113" t="s">
        <v>404</v>
      </c>
      <c r="G8351" s="113" t="s">
        <v>16777</v>
      </c>
      <c r="H8351" s="113" t="s">
        <v>3835</v>
      </c>
      <c r="I8351" s="113" t="s">
        <v>1094</v>
      </c>
    </row>
    <row r="8352" spans="1:9" x14ac:dyDescent="0.2">
      <c r="A8352" s="113" t="s">
        <v>10491</v>
      </c>
      <c r="D8352" s="113" t="s">
        <v>1095</v>
      </c>
      <c r="E8352" s="113">
        <f t="shared" si="130"/>
        <v>40703612</v>
      </c>
      <c r="F8352" s="113" t="s">
        <v>404</v>
      </c>
      <c r="G8352" s="113" t="s">
        <v>16777</v>
      </c>
      <c r="H8352" s="113" t="s">
        <v>3835</v>
      </c>
      <c r="I8352" s="113" t="s">
        <v>1096</v>
      </c>
    </row>
    <row r="8353" spans="1:9" x14ac:dyDescent="0.2">
      <c r="A8353" s="113" t="s">
        <v>10491</v>
      </c>
      <c r="D8353" s="113" t="s">
        <v>1097</v>
      </c>
      <c r="E8353" s="113">
        <f t="shared" si="130"/>
        <v>40703613</v>
      </c>
      <c r="F8353" s="113" t="s">
        <v>404</v>
      </c>
      <c r="G8353" s="113" t="s">
        <v>16777</v>
      </c>
      <c r="H8353" s="113" t="s">
        <v>3835</v>
      </c>
      <c r="I8353" s="113" t="s">
        <v>1098</v>
      </c>
    </row>
    <row r="8354" spans="1:9" x14ac:dyDescent="0.2">
      <c r="A8354" s="113" t="s">
        <v>10491</v>
      </c>
      <c r="D8354" s="113" t="s">
        <v>1099</v>
      </c>
      <c r="E8354" s="113">
        <f t="shared" si="130"/>
        <v>40703614</v>
      </c>
      <c r="F8354" s="113" t="s">
        <v>404</v>
      </c>
      <c r="G8354" s="113" t="s">
        <v>16777</v>
      </c>
      <c r="H8354" s="113" t="s">
        <v>3835</v>
      </c>
      <c r="I8354" s="113" t="s">
        <v>1100</v>
      </c>
    </row>
    <row r="8355" spans="1:9" x14ac:dyDescent="0.2">
      <c r="A8355" s="113" t="s">
        <v>10491</v>
      </c>
      <c r="D8355" s="113" t="s">
        <v>1101</v>
      </c>
      <c r="E8355" s="113">
        <f t="shared" si="130"/>
        <v>40703615</v>
      </c>
      <c r="F8355" s="113" t="s">
        <v>404</v>
      </c>
      <c r="G8355" s="113" t="s">
        <v>16777</v>
      </c>
      <c r="H8355" s="113" t="s">
        <v>3835</v>
      </c>
      <c r="I8355" s="113" t="s">
        <v>1102</v>
      </c>
    </row>
    <row r="8356" spans="1:9" x14ac:dyDescent="0.2">
      <c r="A8356" s="113" t="s">
        <v>10491</v>
      </c>
      <c r="D8356" s="113" t="s">
        <v>1103</v>
      </c>
      <c r="E8356" s="113">
        <f t="shared" si="130"/>
        <v>40703616</v>
      </c>
      <c r="F8356" s="113" t="s">
        <v>404</v>
      </c>
      <c r="G8356" s="113" t="s">
        <v>16777</v>
      </c>
      <c r="H8356" s="113" t="s">
        <v>3835</v>
      </c>
      <c r="I8356" s="113" t="s">
        <v>1104</v>
      </c>
    </row>
    <row r="8357" spans="1:9" x14ac:dyDescent="0.2">
      <c r="A8357" s="113" t="s">
        <v>10491</v>
      </c>
      <c r="D8357" s="113" t="s">
        <v>1105</v>
      </c>
      <c r="E8357" s="113">
        <f t="shared" si="130"/>
        <v>40703617</v>
      </c>
      <c r="F8357" s="113" t="s">
        <v>404</v>
      </c>
      <c r="G8357" s="113" t="s">
        <v>16777</v>
      </c>
      <c r="H8357" s="113" t="s">
        <v>3835</v>
      </c>
      <c r="I8357" s="113" t="s">
        <v>1106</v>
      </c>
    </row>
    <row r="8358" spans="1:9" x14ac:dyDescent="0.2">
      <c r="A8358" s="113" t="s">
        <v>10491</v>
      </c>
      <c r="D8358" s="113" t="s">
        <v>1107</v>
      </c>
      <c r="E8358" s="113">
        <f t="shared" si="130"/>
        <v>40703618</v>
      </c>
      <c r="F8358" s="113" t="s">
        <v>404</v>
      </c>
      <c r="G8358" s="113" t="s">
        <v>16777</v>
      </c>
      <c r="H8358" s="113" t="s">
        <v>3835</v>
      </c>
      <c r="I8358" s="113" t="s">
        <v>1108</v>
      </c>
    </row>
    <row r="8359" spans="1:9" x14ac:dyDescent="0.2">
      <c r="A8359" s="113" t="s">
        <v>10491</v>
      </c>
      <c r="D8359" s="113" t="s">
        <v>1109</v>
      </c>
      <c r="E8359" s="113">
        <f t="shared" si="130"/>
        <v>40703619</v>
      </c>
      <c r="F8359" s="113" t="s">
        <v>404</v>
      </c>
      <c r="G8359" s="113" t="s">
        <v>16777</v>
      </c>
      <c r="H8359" s="113" t="s">
        <v>3835</v>
      </c>
      <c r="I8359" s="113" t="s">
        <v>1110</v>
      </c>
    </row>
    <row r="8360" spans="1:9" x14ac:dyDescent="0.2">
      <c r="A8360" s="113" t="s">
        <v>10491</v>
      </c>
      <c r="D8360" s="113" t="s">
        <v>1111</v>
      </c>
      <c r="E8360" s="113">
        <f t="shared" si="130"/>
        <v>40703620</v>
      </c>
      <c r="F8360" s="113" t="s">
        <v>404</v>
      </c>
      <c r="G8360" s="113" t="s">
        <v>16777</v>
      </c>
      <c r="H8360" s="113" t="s">
        <v>3835</v>
      </c>
      <c r="I8360" s="113" t="s">
        <v>1112</v>
      </c>
    </row>
    <row r="8361" spans="1:9" x14ac:dyDescent="0.2">
      <c r="A8361" s="113" t="s">
        <v>10491</v>
      </c>
      <c r="D8361" s="113" t="s">
        <v>1113</v>
      </c>
      <c r="E8361" s="113">
        <f t="shared" si="130"/>
        <v>40703621</v>
      </c>
      <c r="F8361" s="113" t="s">
        <v>404</v>
      </c>
      <c r="G8361" s="113" t="s">
        <v>16777</v>
      </c>
      <c r="H8361" s="113" t="s">
        <v>3835</v>
      </c>
      <c r="I8361" s="113" t="s">
        <v>1114</v>
      </c>
    </row>
    <row r="8362" spans="1:9" x14ac:dyDescent="0.2">
      <c r="A8362" s="113" t="s">
        <v>10491</v>
      </c>
      <c r="D8362" s="113" t="s">
        <v>1115</v>
      </c>
      <c r="E8362" s="113">
        <f t="shared" si="130"/>
        <v>40703622</v>
      </c>
      <c r="F8362" s="113" t="s">
        <v>404</v>
      </c>
      <c r="G8362" s="113" t="s">
        <v>16777</v>
      </c>
      <c r="H8362" s="113" t="s">
        <v>3835</v>
      </c>
      <c r="I8362" s="113" t="s">
        <v>1116</v>
      </c>
    </row>
    <row r="8363" spans="1:9" x14ac:dyDescent="0.2">
      <c r="A8363" s="113" t="s">
        <v>10491</v>
      </c>
      <c r="D8363" s="113" t="s">
        <v>1117</v>
      </c>
      <c r="E8363" s="113">
        <f t="shared" si="130"/>
        <v>40703623</v>
      </c>
      <c r="F8363" s="113" t="s">
        <v>404</v>
      </c>
      <c r="G8363" s="113" t="s">
        <v>16777</v>
      </c>
      <c r="H8363" s="113" t="s">
        <v>3835</v>
      </c>
      <c r="I8363" s="113" t="s">
        <v>1118</v>
      </c>
    </row>
    <row r="8364" spans="1:9" x14ac:dyDescent="0.2">
      <c r="A8364" s="113" t="s">
        <v>10491</v>
      </c>
      <c r="D8364" s="113" t="s">
        <v>1119</v>
      </c>
      <c r="E8364" s="113">
        <f t="shared" si="130"/>
        <v>40703624</v>
      </c>
      <c r="F8364" s="113" t="s">
        <v>404</v>
      </c>
      <c r="G8364" s="113" t="s">
        <v>16777</v>
      </c>
      <c r="H8364" s="113" t="s">
        <v>3835</v>
      </c>
      <c r="I8364" s="113" t="s">
        <v>1120</v>
      </c>
    </row>
    <row r="8365" spans="1:9" x14ac:dyDescent="0.2">
      <c r="A8365" s="113" t="s">
        <v>10491</v>
      </c>
      <c r="D8365" s="113" t="s">
        <v>1121</v>
      </c>
      <c r="E8365" s="113">
        <f t="shared" si="130"/>
        <v>40703625</v>
      </c>
      <c r="F8365" s="113" t="s">
        <v>404</v>
      </c>
      <c r="G8365" s="113" t="s">
        <v>16777</v>
      </c>
      <c r="H8365" s="113" t="s">
        <v>3835</v>
      </c>
      <c r="I8365" s="113" t="s">
        <v>1122</v>
      </c>
    </row>
    <row r="8366" spans="1:9" x14ac:dyDescent="0.2">
      <c r="A8366" s="113" t="s">
        <v>10491</v>
      </c>
      <c r="D8366" s="113" t="s">
        <v>1123</v>
      </c>
      <c r="E8366" s="113">
        <f t="shared" si="130"/>
        <v>40703626</v>
      </c>
      <c r="F8366" s="113" t="s">
        <v>404</v>
      </c>
      <c r="G8366" s="113" t="s">
        <v>16777</v>
      </c>
      <c r="H8366" s="113" t="s">
        <v>3835</v>
      </c>
      <c r="I8366" s="113" t="s">
        <v>1124</v>
      </c>
    </row>
    <row r="8367" spans="1:9" x14ac:dyDescent="0.2">
      <c r="A8367" s="113" t="s">
        <v>10491</v>
      </c>
      <c r="D8367" s="113" t="s">
        <v>1125</v>
      </c>
      <c r="E8367" s="113">
        <f t="shared" si="130"/>
        <v>40703697</v>
      </c>
      <c r="F8367" s="113" t="s">
        <v>404</v>
      </c>
      <c r="G8367" s="113" t="s">
        <v>16777</v>
      </c>
      <c r="H8367" s="113" t="s">
        <v>3835</v>
      </c>
      <c r="I8367" s="113" t="s">
        <v>1126</v>
      </c>
    </row>
    <row r="8368" spans="1:9" x14ac:dyDescent="0.2">
      <c r="A8368" s="113" t="s">
        <v>10491</v>
      </c>
      <c r="D8368" s="113" t="s">
        <v>1127</v>
      </c>
      <c r="E8368" s="113">
        <f t="shared" si="130"/>
        <v>40703698</v>
      </c>
      <c r="F8368" s="113" t="s">
        <v>404</v>
      </c>
      <c r="G8368" s="113" t="s">
        <v>16777</v>
      </c>
      <c r="H8368" s="113" t="s">
        <v>3835</v>
      </c>
      <c r="I8368" s="113" t="s">
        <v>1128</v>
      </c>
    </row>
    <row r="8369" spans="1:9" x14ac:dyDescent="0.2">
      <c r="A8369" s="113" t="s">
        <v>10491</v>
      </c>
      <c r="D8369" s="113" t="s">
        <v>1129</v>
      </c>
      <c r="E8369" s="113">
        <f t="shared" si="130"/>
        <v>40704001</v>
      </c>
      <c r="F8369" s="113" t="s">
        <v>404</v>
      </c>
      <c r="G8369" s="113" t="s">
        <v>16777</v>
      </c>
      <c r="H8369" s="113" t="s">
        <v>1130</v>
      </c>
      <c r="I8369" s="113" t="s">
        <v>1131</v>
      </c>
    </row>
    <row r="8370" spans="1:9" x14ac:dyDescent="0.2">
      <c r="A8370" s="113" t="s">
        <v>10491</v>
      </c>
      <c r="D8370" s="113" t="s">
        <v>1132</v>
      </c>
      <c r="E8370" s="113">
        <f t="shared" si="130"/>
        <v>40704002</v>
      </c>
      <c r="F8370" s="113" t="s">
        <v>404</v>
      </c>
      <c r="G8370" s="113" t="s">
        <v>16777</v>
      </c>
      <c r="H8370" s="113" t="s">
        <v>1130</v>
      </c>
      <c r="I8370" s="113" t="s">
        <v>1133</v>
      </c>
    </row>
    <row r="8371" spans="1:9" x14ac:dyDescent="0.2">
      <c r="A8371" s="113" t="s">
        <v>10491</v>
      </c>
      <c r="D8371" s="113" t="s">
        <v>1134</v>
      </c>
      <c r="E8371" s="113">
        <f t="shared" si="130"/>
        <v>40704003</v>
      </c>
      <c r="F8371" s="113" t="s">
        <v>404</v>
      </c>
      <c r="G8371" s="113" t="s">
        <v>16777</v>
      </c>
      <c r="H8371" s="113" t="s">
        <v>1130</v>
      </c>
      <c r="I8371" s="113" t="s">
        <v>1135</v>
      </c>
    </row>
    <row r="8372" spans="1:9" x14ac:dyDescent="0.2">
      <c r="A8372" s="113" t="s">
        <v>10491</v>
      </c>
      <c r="D8372" s="113" t="s">
        <v>1136</v>
      </c>
      <c r="E8372" s="113">
        <f t="shared" si="130"/>
        <v>40704004</v>
      </c>
      <c r="F8372" s="113" t="s">
        <v>404</v>
      </c>
      <c r="G8372" s="113" t="s">
        <v>16777</v>
      </c>
      <c r="H8372" s="113" t="s">
        <v>1130</v>
      </c>
      <c r="I8372" s="113" t="s">
        <v>1137</v>
      </c>
    </row>
    <row r="8373" spans="1:9" x14ac:dyDescent="0.2">
      <c r="A8373" s="113" t="s">
        <v>10491</v>
      </c>
      <c r="D8373" s="113" t="s">
        <v>1138</v>
      </c>
      <c r="E8373" s="113">
        <f t="shared" si="130"/>
        <v>40704005</v>
      </c>
      <c r="F8373" s="113" t="s">
        <v>404</v>
      </c>
      <c r="G8373" s="113" t="s">
        <v>16777</v>
      </c>
      <c r="H8373" s="113" t="s">
        <v>1130</v>
      </c>
      <c r="I8373" s="113" t="s">
        <v>1139</v>
      </c>
    </row>
    <row r="8374" spans="1:9" x14ac:dyDescent="0.2">
      <c r="A8374" s="113" t="s">
        <v>10491</v>
      </c>
      <c r="D8374" s="113" t="s">
        <v>1140</v>
      </c>
      <c r="E8374" s="113">
        <f t="shared" si="130"/>
        <v>40704006</v>
      </c>
      <c r="F8374" s="113" t="s">
        <v>404</v>
      </c>
      <c r="G8374" s="113" t="s">
        <v>16777</v>
      </c>
      <c r="H8374" s="113" t="s">
        <v>1130</v>
      </c>
      <c r="I8374" s="113" t="s">
        <v>1141</v>
      </c>
    </row>
    <row r="8375" spans="1:9" x14ac:dyDescent="0.2">
      <c r="A8375" s="113" t="s">
        <v>10491</v>
      </c>
      <c r="D8375" s="113" t="s">
        <v>1142</v>
      </c>
      <c r="E8375" s="113">
        <f t="shared" si="130"/>
        <v>40704007</v>
      </c>
      <c r="F8375" s="113" t="s">
        <v>404</v>
      </c>
      <c r="G8375" s="113" t="s">
        <v>16777</v>
      </c>
      <c r="H8375" s="113" t="s">
        <v>1130</v>
      </c>
      <c r="I8375" s="113" t="s">
        <v>1143</v>
      </c>
    </row>
    <row r="8376" spans="1:9" x14ac:dyDescent="0.2">
      <c r="A8376" s="113" t="s">
        <v>10491</v>
      </c>
      <c r="D8376" s="113" t="s">
        <v>1144</v>
      </c>
      <c r="E8376" s="113">
        <f t="shared" si="130"/>
        <v>40704008</v>
      </c>
      <c r="F8376" s="113" t="s">
        <v>404</v>
      </c>
      <c r="G8376" s="113" t="s">
        <v>16777</v>
      </c>
      <c r="H8376" s="113" t="s">
        <v>1130</v>
      </c>
      <c r="I8376" s="113" t="s">
        <v>1145</v>
      </c>
    </row>
    <row r="8377" spans="1:9" x14ac:dyDescent="0.2">
      <c r="A8377" s="113" t="s">
        <v>10491</v>
      </c>
      <c r="D8377" s="113" t="s">
        <v>1146</v>
      </c>
      <c r="E8377" s="113">
        <f t="shared" si="130"/>
        <v>40704009</v>
      </c>
      <c r="F8377" s="113" t="s">
        <v>404</v>
      </c>
      <c r="G8377" s="113" t="s">
        <v>16777</v>
      </c>
      <c r="H8377" s="113" t="s">
        <v>1130</v>
      </c>
      <c r="I8377" s="113" t="s">
        <v>1147</v>
      </c>
    </row>
    <row r="8378" spans="1:9" x14ac:dyDescent="0.2">
      <c r="A8378" s="113" t="s">
        <v>10491</v>
      </c>
      <c r="D8378" s="113" t="s">
        <v>1148</v>
      </c>
      <c r="E8378" s="113">
        <f t="shared" si="130"/>
        <v>40704010</v>
      </c>
      <c r="F8378" s="113" t="s">
        <v>404</v>
      </c>
      <c r="G8378" s="113" t="s">
        <v>16777</v>
      </c>
      <c r="H8378" s="113" t="s">
        <v>1130</v>
      </c>
      <c r="I8378" s="113" t="s">
        <v>1149</v>
      </c>
    </row>
    <row r="8379" spans="1:9" x14ac:dyDescent="0.2">
      <c r="A8379" s="113" t="s">
        <v>10491</v>
      </c>
      <c r="D8379" s="113" t="s">
        <v>1150</v>
      </c>
      <c r="E8379" s="113">
        <f t="shared" si="130"/>
        <v>40704011</v>
      </c>
      <c r="F8379" s="113" t="s">
        <v>404</v>
      </c>
      <c r="G8379" s="113" t="s">
        <v>16777</v>
      </c>
      <c r="H8379" s="113" t="s">
        <v>1130</v>
      </c>
      <c r="I8379" s="113" t="s">
        <v>1151</v>
      </c>
    </row>
    <row r="8380" spans="1:9" x14ac:dyDescent="0.2">
      <c r="A8380" s="113" t="s">
        <v>10491</v>
      </c>
      <c r="D8380" s="113" t="s">
        <v>1152</v>
      </c>
      <c r="E8380" s="113">
        <f t="shared" si="130"/>
        <v>40704012</v>
      </c>
      <c r="F8380" s="113" t="s">
        <v>404</v>
      </c>
      <c r="G8380" s="113" t="s">
        <v>16777</v>
      </c>
      <c r="H8380" s="113" t="s">
        <v>1130</v>
      </c>
      <c r="I8380" s="113" t="s">
        <v>1153</v>
      </c>
    </row>
    <row r="8381" spans="1:9" x14ac:dyDescent="0.2">
      <c r="A8381" s="113" t="s">
        <v>10491</v>
      </c>
      <c r="D8381" s="113" t="s">
        <v>1154</v>
      </c>
      <c r="E8381" s="113">
        <f t="shared" si="130"/>
        <v>40704097</v>
      </c>
      <c r="F8381" s="113" t="s">
        <v>404</v>
      </c>
      <c r="G8381" s="113" t="s">
        <v>16777</v>
      </c>
      <c r="H8381" s="113" t="s">
        <v>1130</v>
      </c>
      <c r="I8381" s="113" t="s">
        <v>1155</v>
      </c>
    </row>
    <row r="8382" spans="1:9" x14ac:dyDescent="0.2">
      <c r="A8382" s="113" t="s">
        <v>10491</v>
      </c>
      <c r="D8382" s="113" t="s">
        <v>1156</v>
      </c>
      <c r="E8382" s="113">
        <f t="shared" si="130"/>
        <v>40704098</v>
      </c>
      <c r="F8382" s="113" t="s">
        <v>404</v>
      </c>
      <c r="G8382" s="113" t="s">
        <v>16777</v>
      </c>
      <c r="H8382" s="113" t="s">
        <v>1130</v>
      </c>
      <c r="I8382" s="113" t="s">
        <v>1157</v>
      </c>
    </row>
    <row r="8383" spans="1:9" x14ac:dyDescent="0.2">
      <c r="A8383" s="113" t="s">
        <v>10491</v>
      </c>
      <c r="D8383" s="113" t="s">
        <v>1158</v>
      </c>
      <c r="E8383" s="113">
        <f t="shared" si="130"/>
        <v>40704099</v>
      </c>
      <c r="F8383" s="113" t="s">
        <v>404</v>
      </c>
      <c r="G8383" s="113" t="s">
        <v>16777</v>
      </c>
      <c r="H8383" s="113" t="s">
        <v>1130</v>
      </c>
      <c r="I8383" s="113" t="s">
        <v>1155</v>
      </c>
    </row>
    <row r="8384" spans="1:9" x14ac:dyDescent="0.2">
      <c r="A8384" s="113" t="s">
        <v>10491</v>
      </c>
      <c r="D8384" s="113" t="s">
        <v>1159</v>
      </c>
      <c r="E8384" s="113">
        <f t="shared" si="130"/>
        <v>40704401</v>
      </c>
      <c r="F8384" s="113" t="s">
        <v>404</v>
      </c>
      <c r="G8384" s="113" t="s">
        <v>16777</v>
      </c>
      <c r="H8384" s="113" t="s">
        <v>1160</v>
      </c>
      <c r="I8384" s="113" t="s">
        <v>1161</v>
      </c>
    </row>
    <row r="8385" spans="1:9" x14ac:dyDescent="0.2">
      <c r="A8385" s="113" t="s">
        <v>10491</v>
      </c>
      <c r="D8385" s="113" t="s">
        <v>1162</v>
      </c>
      <c r="E8385" s="113">
        <f t="shared" si="130"/>
        <v>40704402</v>
      </c>
      <c r="F8385" s="113" t="s">
        <v>404</v>
      </c>
      <c r="G8385" s="113" t="s">
        <v>16777</v>
      </c>
      <c r="H8385" s="113" t="s">
        <v>1160</v>
      </c>
      <c r="I8385" s="113" t="s">
        <v>1163</v>
      </c>
    </row>
    <row r="8386" spans="1:9" x14ac:dyDescent="0.2">
      <c r="A8386" s="113" t="s">
        <v>10491</v>
      </c>
      <c r="D8386" s="113" t="s">
        <v>1164</v>
      </c>
      <c r="E8386" s="113">
        <f t="shared" ref="E8386:E8449" si="131">VALUE(D8386)</f>
        <v>40704403</v>
      </c>
      <c r="F8386" s="113" t="s">
        <v>404</v>
      </c>
      <c r="G8386" s="113" t="s">
        <v>16777</v>
      </c>
      <c r="H8386" s="113" t="s">
        <v>1160</v>
      </c>
      <c r="I8386" s="113" t="s">
        <v>1165</v>
      </c>
    </row>
    <row r="8387" spans="1:9" x14ac:dyDescent="0.2">
      <c r="A8387" s="113" t="s">
        <v>10491</v>
      </c>
      <c r="D8387" s="113" t="s">
        <v>1166</v>
      </c>
      <c r="E8387" s="113">
        <f t="shared" si="131"/>
        <v>40704404</v>
      </c>
      <c r="F8387" s="113" t="s">
        <v>404</v>
      </c>
      <c r="G8387" s="113" t="s">
        <v>16777</v>
      </c>
      <c r="H8387" s="113" t="s">
        <v>1160</v>
      </c>
      <c r="I8387" s="113" t="s">
        <v>1167</v>
      </c>
    </row>
    <row r="8388" spans="1:9" x14ac:dyDescent="0.2">
      <c r="A8388" s="113" t="s">
        <v>10491</v>
      </c>
      <c r="D8388" s="113" t="s">
        <v>1168</v>
      </c>
      <c r="E8388" s="113">
        <f t="shared" si="131"/>
        <v>40704405</v>
      </c>
      <c r="F8388" s="113" t="s">
        <v>404</v>
      </c>
      <c r="G8388" s="113" t="s">
        <v>16777</v>
      </c>
      <c r="H8388" s="113" t="s">
        <v>1160</v>
      </c>
      <c r="I8388" s="113" t="s">
        <v>1169</v>
      </c>
    </row>
    <row r="8389" spans="1:9" x14ac:dyDescent="0.2">
      <c r="A8389" s="113" t="s">
        <v>10491</v>
      </c>
      <c r="D8389" s="113" t="s">
        <v>1170</v>
      </c>
      <c r="E8389" s="113">
        <f t="shared" si="131"/>
        <v>40704406</v>
      </c>
      <c r="F8389" s="113" t="s">
        <v>404</v>
      </c>
      <c r="G8389" s="113" t="s">
        <v>16777</v>
      </c>
      <c r="H8389" s="113" t="s">
        <v>1160</v>
      </c>
      <c r="I8389" s="113" t="s">
        <v>1171</v>
      </c>
    </row>
    <row r="8390" spans="1:9" x14ac:dyDescent="0.2">
      <c r="A8390" s="113" t="s">
        <v>10491</v>
      </c>
      <c r="D8390" s="113" t="s">
        <v>1172</v>
      </c>
      <c r="E8390" s="113">
        <f t="shared" si="131"/>
        <v>40704407</v>
      </c>
      <c r="F8390" s="113" t="s">
        <v>404</v>
      </c>
      <c r="G8390" s="113" t="s">
        <v>16777</v>
      </c>
      <c r="H8390" s="113" t="s">
        <v>1160</v>
      </c>
      <c r="I8390" s="113" t="s">
        <v>1173</v>
      </c>
    </row>
    <row r="8391" spans="1:9" x14ac:dyDescent="0.2">
      <c r="A8391" s="113" t="s">
        <v>10491</v>
      </c>
      <c r="D8391" s="113" t="s">
        <v>1174</v>
      </c>
      <c r="E8391" s="113">
        <f t="shared" si="131"/>
        <v>40704408</v>
      </c>
      <c r="F8391" s="113" t="s">
        <v>404</v>
      </c>
      <c r="G8391" s="113" t="s">
        <v>16777</v>
      </c>
      <c r="H8391" s="113" t="s">
        <v>1160</v>
      </c>
      <c r="I8391" s="113" t="s">
        <v>1175</v>
      </c>
    </row>
    <row r="8392" spans="1:9" x14ac:dyDescent="0.2">
      <c r="A8392" s="113" t="s">
        <v>10491</v>
      </c>
      <c r="D8392" s="113" t="s">
        <v>1176</v>
      </c>
      <c r="E8392" s="113">
        <f t="shared" si="131"/>
        <v>40704409</v>
      </c>
      <c r="F8392" s="113" t="s">
        <v>404</v>
      </c>
      <c r="G8392" s="113" t="s">
        <v>16777</v>
      </c>
      <c r="H8392" s="113" t="s">
        <v>1160</v>
      </c>
      <c r="I8392" s="113" t="s">
        <v>1177</v>
      </c>
    </row>
    <row r="8393" spans="1:9" x14ac:dyDescent="0.2">
      <c r="A8393" s="113" t="s">
        <v>10491</v>
      </c>
      <c r="D8393" s="113" t="s">
        <v>1178</v>
      </c>
      <c r="E8393" s="113">
        <f t="shared" si="131"/>
        <v>40704410</v>
      </c>
      <c r="F8393" s="113" t="s">
        <v>404</v>
      </c>
      <c r="G8393" s="113" t="s">
        <v>16777</v>
      </c>
      <c r="H8393" s="113" t="s">
        <v>1160</v>
      </c>
      <c r="I8393" s="113" t="s">
        <v>1179</v>
      </c>
    </row>
    <row r="8394" spans="1:9" x14ac:dyDescent="0.2">
      <c r="A8394" s="113" t="s">
        <v>10491</v>
      </c>
      <c r="D8394" s="113" t="s">
        <v>1180</v>
      </c>
      <c r="E8394" s="113">
        <f t="shared" si="131"/>
        <v>40704411</v>
      </c>
      <c r="F8394" s="113" t="s">
        <v>404</v>
      </c>
      <c r="G8394" s="113" t="s">
        <v>16777</v>
      </c>
      <c r="H8394" s="113" t="s">
        <v>1160</v>
      </c>
      <c r="I8394" s="113" t="s">
        <v>1181</v>
      </c>
    </row>
    <row r="8395" spans="1:9" x14ac:dyDescent="0.2">
      <c r="A8395" s="113" t="s">
        <v>10491</v>
      </c>
      <c r="D8395" s="113" t="s">
        <v>1182</v>
      </c>
      <c r="E8395" s="113">
        <f t="shared" si="131"/>
        <v>40704412</v>
      </c>
      <c r="F8395" s="113" t="s">
        <v>404</v>
      </c>
      <c r="G8395" s="113" t="s">
        <v>16777</v>
      </c>
      <c r="H8395" s="113" t="s">
        <v>1160</v>
      </c>
      <c r="I8395" s="113" t="s">
        <v>1183</v>
      </c>
    </row>
    <row r="8396" spans="1:9" x14ac:dyDescent="0.2">
      <c r="A8396" s="113" t="s">
        <v>10491</v>
      </c>
      <c r="D8396" s="113" t="s">
        <v>1184</v>
      </c>
      <c r="E8396" s="113">
        <f t="shared" si="131"/>
        <v>40704413</v>
      </c>
      <c r="F8396" s="113" t="s">
        <v>404</v>
      </c>
      <c r="G8396" s="113" t="s">
        <v>16777</v>
      </c>
      <c r="H8396" s="113" t="s">
        <v>1160</v>
      </c>
      <c r="I8396" s="113" t="s">
        <v>1185</v>
      </c>
    </row>
    <row r="8397" spans="1:9" x14ac:dyDescent="0.2">
      <c r="A8397" s="113" t="s">
        <v>10491</v>
      </c>
      <c r="D8397" s="113" t="s">
        <v>1186</v>
      </c>
      <c r="E8397" s="113">
        <f t="shared" si="131"/>
        <v>40704414</v>
      </c>
      <c r="F8397" s="113" t="s">
        <v>404</v>
      </c>
      <c r="G8397" s="113" t="s">
        <v>16777</v>
      </c>
      <c r="H8397" s="113" t="s">
        <v>1160</v>
      </c>
      <c r="I8397" s="113" t="s">
        <v>1187</v>
      </c>
    </row>
    <row r="8398" spans="1:9" x14ac:dyDescent="0.2">
      <c r="A8398" s="113" t="s">
        <v>10491</v>
      </c>
      <c r="D8398" s="113" t="s">
        <v>1188</v>
      </c>
      <c r="E8398" s="113">
        <f t="shared" si="131"/>
        <v>40704415</v>
      </c>
      <c r="F8398" s="113" t="s">
        <v>404</v>
      </c>
      <c r="G8398" s="113" t="s">
        <v>16777</v>
      </c>
      <c r="H8398" s="113" t="s">
        <v>1160</v>
      </c>
      <c r="I8398" s="113" t="s">
        <v>1189</v>
      </c>
    </row>
    <row r="8399" spans="1:9" x14ac:dyDescent="0.2">
      <c r="A8399" s="113" t="s">
        <v>10491</v>
      </c>
      <c r="D8399" s="113" t="s">
        <v>1190</v>
      </c>
      <c r="E8399" s="113">
        <f t="shared" si="131"/>
        <v>40704416</v>
      </c>
      <c r="F8399" s="113" t="s">
        <v>404</v>
      </c>
      <c r="G8399" s="113" t="s">
        <v>16777</v>
      </c>
      <c r="H8399" s="113" t="s">
        <v>1160</v>
      </c>
      <c r="I8399" s="113" t="s">
        <v>1191</v>
      </c>
    </row>
    <row r="8400" spans="1:9" x14ac:dyDescent="0.2">
      <c r="A8400" s="113" t="s">
        <v>10491</v>
      </c>
      <c r="D8400" s="113" t="s">
        <v>1192</v>
      </c>
      <c r="E8400" s="113">
        <f t="shared" si="131"/>
        <v>40704417</v>
      </c>
      <c r="F8400" s="113" t="s">
        <v>404</v>
      </c>
      <c r="G8400" s="113" t="s">
        <v>16777</v>
      </c>
      <c r="H8400" s="113" t="s">
        <v>1160</v>
      </c>
      <c r="I8400" s="113" t="s">
        <v>1193</v>
      </c>
    </row>
    <row r="8401" spans="1:12" x14ac:dyDescent="0.2">
      <c r="A8401" s="113" t="s">
        <v>10491</v>
      </c>
      <c r="D8401" s="113" t="s">
        <v>1194</v>
      </c>
      <c r="E8401" s="113">
        <f t="shared" si="131"/>
        <v>40704418</v>
      </c>
      <c r="F8401" s="113" t="s">
        <v>404</v>
      </c>
      <c r="G8401" s="113" t="s">
        <v>16777</v>
      </c>
      <c r="H8401" s="113" t="s">
        <v>1160</v>
      </c>
      <c r="I8401" s="113" t="s">
        <v>1195</v>
      </c>
    </row>
    <row r="8402" spans="1:12" x14ac:dyDescent="0.2">
      <c r="A8402" s="113" t="s">
        <v>10491</v>
      </c>
      <c r="D8402" s="113" t="s">
        <v>2443</v>
      </c>
      <c r="E8402" s="113">
        <f t="shared" si="131"/>
        <v>40704419</v>
      </c>
      <c r="F8402" s="113" t="s">
        <v>404</v>
      </c>
      <c r="G8402" s="113" t="s">
        <v>16777</v>
      </c>
      <c r="H8402" s="113" t="s">
        <v>1160</v>
      </c>
      <c r="I8402" s="113" t="s">
        <v>2444</v>
      </c>
    </row>
    <row r="8403" spans="1:12" x14ac:dyDescent="0.2">
      <c r="A8403" s="113" t="s">
        <v>10491</v>
      </c>
      <c r="D8403" s="113" t="s">
        <v>2445</v>
      </c>
      <c r="E8403" s="113">
        <f t="shared" si="131"/>
        <v>40704420</v>
      </c>
      <c r="F8403" s="113" t="s">
        <v>404</v>
      </c>
      <c r="G8403" s="113" t="s">
        <v>16777</v>
      </c>
      <c r="H8403" s="113" t="s">
        <v>1160</v>
      </c>
      <c r="I8403" s="113" t="s">
        <v>2446</v>
      </c>
    </row>
    <row r="8404" spans="1:12" x14ac:dyDescent="0.2">
      <c r="A8404" s="113" t="s">
        <v>10491</v>
      </c>
      <c r="D8404" s="113" t="s">
        <v>2447</v>
      </c>
      <c r="E8404" s="113">
        <f t="shared" si="131"/>
        <v>40704421</v>
      </c>
      <c r="F8404" s="113" t="s">
        <v>404</v>
      </c>
      <c r="G8404" s="113" t="s">
        <v>16777</v>
      </c>
      <c r="H8404" s="113" t="s">
        <v>1160</v>
      </c>
      <c r="I8404" s="113" t="s">
        <v>2448</v>
      </c>
    </row>
    <row r="8405" spans="1:12" x14ac:dyDescent="0.2">
      <c r="A8405" s="113" t="s">
        <v>10491</v>
      </c>
      <c r="D8405" s="113" t="s">
        <v>2449</v>
      </c>
      <c r="E8405" s="113">
        <f t="shared" si="131"/>
        <v>40704422</v>
      </c>
      <c r="F8405" s="113" t="s">
        <v>404</v>
      </c>
      <c r="G8405" s="113" t="s">
        <v>16777</v>
      </c>
      <c r="H8405" s="113" t="s">
        <v>1160</v>
      </c>
      <c r="I8405" s="113" t="s">
        <v>2450</v>
      </c>
    </row>
    <row r="8406" spans="1:12" x14ac:dyDescent="0.2">
      <c r="A8406" s="113" t="s">
        <v>10491</v>
      </c>
      <c r="D8406" s="113" t="s">
        <v>2451</v>
      </c>
      <c r="E8406" s="113">
        <f t="shared" si="131"/>
        <v>40704423</v>
      </c>
      <c r="F8406" s="113" t="s">
        <v>404</v>
      </c>
      <c r="G8406" s="113" t="s">
        <v>16777</v>
      </c>
      <c r="H8406" s="113" t="s">
        <v>1160</v>
      </c>
      <c r="I8406" s="113" t="s">
        <v>2452</v>
      </c>
      <c r="K8406" s="115"/>
      <c r="L8406" s="113"/>
    </row>
    <row r="8407" spans="1:12" x14ac:dyDescent="0.2">
      <c r="A8407" s="113" t="s">
        <v>10491</v>
      </c>
      <c r="D8407" s="113" t="s">
        <v>2453</v>
      </c>
      <c r="E8407" s="113">
        <f t="shared" si="131"/>
        <v>40704424</v>
      </c>
      <c r="F8407" s="113" t="s">
        <v>404</v>
      </c>
      <c r="G8407" s="113" t="s">
        <v>16777</v>
      </c>
      <c r="H8407" s="113" t="s">
        <v>1160</v>
      </c>
      <c r="I8407" s="113" t="s">
        <v>2454</v>
      </c>
      <c r="K8407" s="115"/>
      <c r="L8407" s="113"/>
    </row>
    <row r="8408" spans="1:12" x14ac:dyDescent="0.2">
      <c r="A8408" s="113" t="s">
        <v>10491</v>
      </c>
      <c r="D8408" s="113" t="s">
        <v>2455</v>
      </c>
      <c r="E8408" s="113">
        <f t="shared" si="131"/>
        <v>40704425</v>
      </c>
      <c r="F8408" s="113" t="s">
        <v>404</v>
      </c>
      <c r="G8408" s="113" t="s">
        <v>16777</v>
      </c>
      <c r="H8408" s="113" t="s">
        <v>1160</v>
      </c>
      <c r="I8408" s="113" t="s">
        <v>2456</v>
      </c>
    </row>
    <row r="8409" spans="1:12" x14ac:dyDescent="0.2">
      <c r="A8409" s="113" t="s">
        <v>10491</v>
      </c>
      <c r="D8409" s="113" t="s">
        <v>2457</v>
      </c>
      <c r="E8409" s="113">
        <f t="shared" si="131"/>
        <v>40704426</v>
      </c>
      <c r="F8409" s="113" t="s">
        <v>404</v>
      </c>
      <c r="G8409" s="113" t="s">
        <v>16777</v>
      </c>
      <c r="H8409" s="113" t="s">
        <v>1160</v>
      </c>
      <c r="I8409" s="113" t="s">
        <v>2458</v>
      </c>
    </row>
    <row r="8410" spans="1:12" x14ac:dyDescent="0.2">
      <c r="A8410" s="113" t="s">
        <v>10491</v>
      </c>
      <c r="D8410" s="113" t="s">
        <v>2459</v>
      </c>
      <c r="E8410" s="113">
        <f t="shared" si="131"/>
        <v>40704497</v>
      </c>
      <c r="F8410" s="113" t="s">
        <v>404</v>
      </c>
      <c r="G8410" s="113" t="s">
        <v>16777</v>
      </c>
      <c r="H8410" s="113" t="s">
        <v>1160</v>
      </c>
      <c r="I8410" s="113" t="s">
        <v>2460</v>
      </c>
    </row>
    <row r="8411" spans="1:12" x14ac:dyDescent="0.2">
      <c r="A8411" s="113" t="s">
        <v>10491</v>
      </c>
      <c r="D8411" s="113" t="s">
        <v>2461</v>
      </c>
      <c r="E8411" s="113">
        <f t="shared" si="131"/>
        <v>40704498</v>
      </c>
      <c r="F8411" s="113" t="s">
        <v>404</v>
      </c>
      <c r="G8411" s="113" t="s">
        <v>16777</v>
      </c>
      <c r="H8411" s="113" t="s">
        <v>1160</v>
      </c>
      <c r="I8411" s="113" t="s">
        <v>2462</v>
      </c>
    </row>
    <row r="8412" spans="1:12" x14ac:dyDescent="0.2">
      <c r="A8412" s="113" t="s">
        <v>10491</v>
      </c>
      <c r="D8412" s="113" t="s">
        <v>2463</v>
      </c>
      <c r="E8412" s="113">
        <f t="shared" si="131"/>
        <v>40704801</v>
      </c>
      <c r="F8412" s="113" t="s">
        <v>404</v>
      </c>
      <c r="G8412" s="113" t="s">
        <v>16777</v>
      </c>
      <c r="H8412" s="113" t="s">
        <v>2464</v>
      </c>
      <c r="I8412" s="113" t="s">
        <v>2465</v>
      </c>
    </row>
    <row r="8413" spans="1:12" x14ac:dyDescent="0.2">
      <c r="A8413" s="113" t="s">
        <v>10491</v>
      </c>
      <c r="D8413" s="113" t="s">
        <v>2466</v>
      </c>
      <c r="E8413" s="113">
        <f t="shared" si="131"/>
        <v>40704802</v>
      </c>
      <c r="F8413" s="113" t="s">
        <v>404</v>
      </c>
      <c r="G8413" s="113" t="s">
        <v>16777</v>
      </c>
      <c r="H8413" s="113" t="s">
        <v>2464</v>
      </c>
      <c r="I8413" s="113" t="s">
        <v>2467</v>
      </c>
    </row>
    <row r="8414" spans="1:12" x14ac:dyDescent="0.2">
      <c r="A8414" s="113" t="s">
        <v>10491</v>
      </c>
      <c r="D8414" s="113" t="s">
        <v>2468</v>
      </c>
      <c r="E8414" s="113">
        <f t="shared" si="131"/>
        <v>40704805</v>
      </c>
      <c r="F8414" s="113" t="s">
        <v>404</v>
      </c>
      <c r="G8414" s="113" t="s">
        <v>16777</v>
      </c>
      <c r="H8414" s="113" t="s">
        <v>2464</v>
      </c>
      <c r="I8414" s="113" t="s">
        <v>2469</v>
      </c>
    </row>
    <row r="8415" spans="1:12" x14ac:dyDescent="0.2">
      <c r="A8415" s="113" t="s">
        <v>10491</v>
      </c>
      <c r="D8415" s="113" t="s">
        <v>2470</v>
      </c>
      <c r="E8415" s="113">
        <f t="shared" si="131"/>
        <v>40704806</v>
      </c>
      <c r="F8415" s="113" t="s">
        <v>404</v>
      </c>
      <c r="G8415" s="113" t="s">
        <v>16777</v>
      </c>
      <c r="H8415" s="113" t="s">
        <v>2464</v>
      </c>
      <c r="I8415" s="113" t="s">
        <v>2471</v>
      </c>
    </row>
    <row r="8416" spans="1:12" x14ac:dyDescent="0.2">
      <c r="A8416" s="113" t="s">
        <v>10491</v>
      </c>
      <c r="D8416" s="113" t="s">
        <v>2472</v>
      </c>
      <c r="E8416" s="113">
        <f t="shared" si="131"/>
        <v>40704897</v>
      </c>
      <c r="F8416" s="113" t="s">
        <v>404</v>
      </c>
      <c r="G8416" s="113" t="s">
        <v>16777</v>
      </c>
      <c r="H8416" s="113" t="s">
        <v>2464</v>
      </c>
      <c r="I8416" s="113" t="s">
        <v>2473</v>
      </c>
    </row>
    <row r="8417" spans="1:9" x14ac:dyDescent="0.2">
      <c r="A8417" s="113" t="s">
        <v>10491</v>
      </c>
      <c r="D8417" s="113" t="s">
        <v>2474</v>
      </c>
      <c r="E8417" s="113">
        <f t="shared" si="131"/>
        <v>40704898</v>
      </c>
      <c r="F8417" s="113" t="s">
        <v>404</v>
      </c>
      <c r="G8417" s="113" t="s">
        <v>16777</v>
      </c>
      <c r="H8417" s="113" t="s">
        <v>2464</v>
      </c>
      <c r="I8417" s="113" t="s">
        <v>2475</v>
      </c>
    </row>
    <row r="8418" spans="1:9" x14ac:dyDescent="0.2">
      <c r="A8418" s="113" t="s">
        <v>10491</v>
      </c>
      <c r="D8418" s="113" t="s">
        <v>2476</v>
      </c>
      <c r="E8418" s="113">
        <f t="shared" si="131"/>
        <v>40705201</v>
      </c>
      <c r="F8418" s="113" t="s">
        <v>404</v>
      </c>
      <c r="G8418" s="113" t="s">
        <v>16777</v>
      </c>
      <c r="H8418" s="113" t="s">
        <v>6750</v>
      </c>
      <c r="I8418" s="113" t="s">
        <v>6751</v>
      </c>
    </row>
    <row r="8419" spans="1:9" x14ac:dyDescent="0.2">
      <c r="A8419" s="113" t="s">
        <v>10491</v>
      </c>
      <c r="D8419" s="113" t="s">
        <v>6752</v>
      </c>
      <c r="E8419" s="113">
        <f t="shared" si="131"/>
        <v>40705202</v>
      </c>
      <c r="F8419" s="113" t="s">
        <v>404</v>
      </c>
      <c r="G8419" s="113" t="s">
        <v>16777</v>
      </c>
      <c r="H8419" s="113" t="s">
        <v>6750</v>
      </c>
      <c r="I8419" s="113" t="s">
        <v>6753</v>
      </c>
    </row>
    <row r="8420" spans="1:9" x14ac:dyDescent="0.2">
      <c r="A8420" s="113" t="s">
        <v>10491</v>
      </c>
      <c r="D8420" s="113" t="s">
        <v>6754</v>
      </c>
      <c r="E8420" s="113">
        <f t="shared" si="131"/>
        <v>40705203</v>
      </c>
      <c r="F8420" s="113" t="s">
        <v>404</v>
      </c>
      <c r="G8420" s="113" t="s">
        <v>16777</v>
      </c>
      <c r="H8420" s="113" t="s">
        <v>6750</v>
      </c>
      <c r="I8420" s="113" t="s">
        <v>6755</v>
      </c>
    </row>
    <row r="8421" spans="1:9" x14ac:dyDescent="0.2">
      <c r="A8421" s="113" t="s">
        <v>10491</v>
      </c>
      <c r="D8421" s="113" t="s">
        <v>6756</v>
      </c>
      <c r="E8421" s="113">
        <f t="shared" si="131"/>
        <v>40705204</v>
      </c>
      <c r="F8421" s="113" t="s">
        <v>404</v>
      </c>
      <c r="G8421" s="113" t="s">
        <v>16777</v>
      </c>
      <c r="H8421" s="113" t="s">
        <v>6750</v>
      </c>
      <c r="I8421" s="113" t="s">
        <v>6757</v>
      </c>
    </row>
    <row r="8422" spans="1:9" x14ac:dyDescent="0.2">
      <c r="A8422" s="113" t="s">
        <v>10491</v>
      </c>
      <c r="D8422" s="113" t="s">
        <v>6758</v>
      </c>
      <c r="E8422" s="113">
        <f t="shared" si="131"/>
        <v>40705205</v>
      </c>
      <c r="F8422" s="113" t="s">
        <v>404</v>
      </c>
      <c r="G8422" s="113" t="s">
        <v>16777</v>
      </c>
      <c r="H8422" s="113" t="s">
        <v>6750</v>
      </c>
      <c r="I8422" s="113" t="s">
        <v>6759</v>
      </c>
    </row>
    <row r="8423" spans="1:9" x14ac:dyDescent="0.2">
      <c r="A8423" s="113" t="s">
        <v>10491</v>
      </c>
      <c r="D8423" s="113" t="s">
        <v>6760</v>
      </c>
      <c r="E8423" s="113">
        <f t="shared" si="131"/>
        <v>40705206</v>
      </c>
      <c r="F8423" s="113" t="s">
        <v>404</v>
      </c>
      <c r="G8423" s="113" t="s">
        <v>16777</v>
      </c>
      <c r="H8423" s="113" t="s">
        <v>6750</v>
      </c>
      <c r="I8423" s="113" t="s">
        <v>6761</v>
      </c>
    </row>
    <row r="8424" spans="1:9" x14ac:dyDescent="0.2">
      <c r="A8424" s="113" t="s">
        <v>10491</v>
      </c>
      <c r="D8424" s="113" t="s">
        <v>6762</v>
      </c>
      <c r="E8424" s="113">
        <f t="shared" si="131"/>
        <v>40705207</v>
      </c>
      <c r="F8424" s="113" t="s">
        <v>404</v>
      </c>
      <c r="G8424" s="113" t="s">
        <v>16777</v>
      </c>
      <c r="H8424" s="113" t="s">
        <v>6750</v>
      </c>
      <c r="I8424" s="113" t="s">
        <v>6763</v>
      </c>
    </row>
    <row r="8425" spans="1:9" x14ac:dyDescent="0.2">
      <c r="A8425" s="113" t="s">
        <v>10491</v>
      </c>
      <c r="D8425" s="113" t="s">
        <v>6764</v>
      </c>
      <c r="E8425" s="113">
        <f t="shared" si="131"/>
        <v>40705208</v>
      </c>
      <c r="F8425" s="113" t="s">
        <v>404</v>
      </c>
      <c r="G8425" s="113" t="s">
        <v>16777</v>
      </c>
      <c r="H8425" s="113" t="s">
        <v>6750</v>
      </c>
      <c r="I8425" s="113" t="s">
        <v>6765</v>
      </c>
    </row>
    <row r="8426" spans="1:9" x14ac:dyDescent="0.2">
      <c r="A8426" s="113" t="s">
        <v>10491</v>
      </c>
      <c r="D8426" s="113" t="s">
        <v>6766</v>
      </c>
      <c r="E8426" s="113">
        <f t="shared" si="131"/>
        <v>40705209</v>
      </c>
      <c r="F8426" s="113" t="s">
        <v>404</v>
      </c>
      <c r="G8426" s="113" t="s">
        <v>16777</v>
      </c>
      <c r="H8426" s="113" t="s">
        <v>6750</v>
      </c>
      <c r="I8426" s="113" t="s">
        <v>6767</v>
      </c>
    </row>
    <row r="8427" spans="1:9" x14ac:dyDescent="0.2">
      <c r="A8427" s="113" t="s">
        <v>10491</v>
      </c>
      <c r="D8427" s="113" t="s">
        <v>6768</v>
      </c>
      <c r="E8427" s="113">
        <f t="shared" si="131"/>
        <v>40705210</v>
      </c>
      <c r="F8427" s="113" t="s">
        <v>404</v>
      </c>
      <c r="G8427" s="113" t="s">
        <v>16777</v>
      </c>
      <c r="H8427" s="113" t="s">
        <v>6750</v>
      </c>
      <c r="I8427" s="113" t="s">
        <v>6769</v>
      </c>
    </row>
    <row r="8428" spans="1:9" x14ac:dyDescent="0.2">
      <c r="A8428" s="113" t="s">
        <v>10491</v>
      </c>
      <c r="D8428" s="113" t="s">
        <v>6770</v>
      </c>
      <c r="E8428" s="113">
        <f t="shared" si="131"/>
        <v>40705211</v>
      </c>
      <c r="F8428" s="113" t="s">
        <v>404</v>
      </c>
      <c r="G8428" s="113" t="s">
        <v>16777</v>
      </c>
      <c r="H8428" s="113" t="s">
        <v>6750</v>
      </c>
      <c r="I8428" s="113" t="s">
        <v>6771</v>
      </c>
    </row>
    <row r="8429" spans="1:9" x14ac:dyDescent="0.2">
      <c r="A8429" s="113" t="s">
        <v>10491</v>
      </c>
      <c r="D8429" s="113" t="s">
        <v>6772</v>
      </c>
      <c r="E8429" s="113">
        <f t="shared" si="131"/>
        <v>40705212</v>
      </c>
      <c r="F8429" s="113" t="s">
        <v>404</v>
      </c>
      <c r="G8429" s="113" t="s">
        <v>16777</v>
      </c>
      <c r="H8429" s="113" t="s">
        <v>6750</v>
      </c>
      <c r="I8429" s="113" t="s">
        <v>6773</v>
      </c>
    </row>
    <row r="8430" spans="1:9" x14ac:dyDescent="0.2">
      <c r="A8430" s="113" t="s">
        <v>10491</v>
      </c>
      <c r="D8430" s="113" t="s">
        <v>6774</v>
      </c>
      <c r="E8430" s="113">
        <f t="shared" si="131"/>
        <v>40705213</v>
      </c>
      <c r="F8430" s="113" t="s">
        <v>404</v>
      </c>
      <c r="G8430" s="113" t="s">
        <v>16777</v>
      </c>
      <c r="H8430" s="113" t="s">
        <v>6750</v>
      </c>
      <c r="I8430" s="113" t="s">
        <v>6775</v>
      </c>
    </row>
    <row r="8431" spans="1:9" x14ac:dyDescent="0.2">
      <c r="A8431" s="113" t="s">
        <v>10491</v>
      </c>
      <c r="D8431" s="113" t="s">
        <v>6776</v>
      </c>
      <c r="E8431" s="113">
        <f t="shared" si="131"/>
        <v>40705214</v>
      </c>
      <c r="F8431" s="113" t="s">
        <v>404</v>
      </c>
      <c r="G8431" s="113" t="s">
        <v>16777</v>
      </c>
      <c r="H8431" s="113" t="s">
        <v>6750</v>
      </c>
      <c r="I8431" s="113" t="s">
        <v>6777</v>
      </c>
    </row>
    <row r="8432" spans="1:9" x14ac:dyDescent="0.2">
      <c r="A8432" s="113" t="s">
        <v>10491</v>
      </c>
      <c r="D8432" s="113" t="s">
        <v>6778</v>
      </c>
      <c r="E8432" s="113">
        <f t="shared" si="131"/>
        <v>40705215</v>
      </c>
      <c r="F8432" s="113" t="s">
        <v>404</v>
      </c>
      <c r="G8432" s="113" t="s">
        <v>16777</v>
      </c>
      <c r="H8432" s="113" t="s">
        <v>6750</v>
      </c>
      <c r="I8432" s="113" t="s">
        <v>6779</v>
      </c>
    </row>
    <row r="8433" spans="1:9" x14ac:dyDescent="0.2">
      <c r="A8433" s="113" t="s">
        <v>10491</v>
      </c>
      <c r="D8433" s="113" t="s">
        <v>6780</v>
      </c>
      <c r="E8433" s="113">
        <f t="shared" si="131"/>
        <v>40705216</v>
      </c>
      <c r="F8433" s="113" t="s">
        <v>404</v>
      </c>
      <c r="G8433" s="113" t="s">
        <v>16777</v>
      </c>
      <c r="H8433" s="113" t="s">
        <v>6750</v>
      </c>
      <c r="I8433" s="113" t="s">
        <v>6781</v>
      </c>
    </row>
    <row r="8434" spans="1:9" x14ac:dyDescent="0.2">
      <c r="A8434" s="113" t="s">
        <v>10491</v>
      </c>
      <c r="D8434" s="113" t="s">
        <v>6782</v>
      </c>
      <c r="E8434" s="113">
        <f t="shared" si="131"/>
        <v>40705217</v>
      </c>
      <c r="F8434" s="113" t="s">
        <v>404</v>
      </c>
      <c r="G8434" s="113" t="s">
        <v>16777</v>
      </c>
      <c r="H8434" s="113" t="s">
        <v>6750</v>
      </c>
      <c r="I8434" s="113" t="s">
        <v>6783</v>
      </c>
    </row>
    <row r="8435" spans="1:9" x14ac:dyDescent="0.2">
      <c r="A8435" s="113" t="s">
        <v>10491</v>
      </c>
      <c r="D8435" s="113" t="s">
        <v>6784</v>
      </c>
      <c r="E8435" s="113">
        <f t="shared" si="131"/>
        <v>40705218</v>
      </c>
      <c r="F8435" s="113" t="s">
        <v>404</v>
      </c>
      <c r="G8435" s="113" t="s">
        <v>16777</v>
      </c>
      <c r="H8435" s="113" t="s">
        <v>6750</v>
      </c>
      <c r="I8435" s="113" t="s">
        <v>6785</v>
      </c>
    </row>
    <row r="8436" spans="1:9" x14ac:dyDescent="0.2">
      <c r="A8436" s="113" t="s">
        <v>10491</v>
      </c>
      <c r="D8436" s="113" t="s">
        <v>6786</v>
      </c>
      <c r="E8436" s="113">
        <f t="shared" si="131"/>
        <v>40705297</v>
      </c>
      <c r="F8436" s="113" t="s">
        <v>404</v>
      </c>
      <c r="G8436" s="113" t="s">
        <v>16777</v>
      </c>
      <c r="H8436" s="113" t="s">
        <v>6750</v>
      </c>
      <c r="I8436" s="113" t="s">
        <v>6787</v>
      </c>
    </row>
    <row r="8437" spans="1:9" x14ac:dyDescent="0.2">
      <c r="A8437" s="113" t="s">
        <v>10491</v>
      </c>
      <c r="D8437" s="113" t="s">
        <v>6788</v>
      </c>
      <c r="E8437" s="113">
        <f t="shared" si="131"/>
        <v>40705298</v>
      </c>
      <c r="F8437" s="113" t="s">
        <v>404</v>
      </c>
      <c r="G8437" s="113" t="s">
        <v>16777</v>
      </c>
      <c r="H8437" s="113" t="s">
        <v>6750</v>
      </c>
      <c r="I8437" s="113" t="s">
        <v>6789</v>
      </c>
    </row>
    <row r="8438" spans="1:9" x14ac:dyDescent="0.2">
      <c r="A8438" s="113" t="s">
        <v>10491</v>
      </c>
      <c r="D8438" s="113" t="s">
        <v>6790</v>
      </c>
      <c r="E8438" s="113">
        <f t="shared" si="131"/>
        <v>40705601</v>
      </c>
      <c r="F8438" s="113" t="s">
        <v>404</v>
      </c>
      <c r="G8438" s="113" t="s">
        <v>16777</v>
      </c>
      <c r="H8438" s="113" t="s">
        <v>6791</v>
      </c>
      <c r="I8438" s="113" t="s">
        <v>6792</v>
      </c>
    </row>
    <row r="8439" spans="1:9" x14ac:dyDescent="0.2">
      <c r="A8439" s="113" t="s">
        <v>10491</v>
      </c>
      <c r="D8439" s="113" t="s">
        <v>6793</v>
      </c>
      <c r="E8439" s="113">
        <f t="shared" si="131"/>
        <v>40705602</v>
      </c>
      <c r="F8439" s="113" t="s">
        <v>404</v>
      </c>
      <c r="G8439" s="113" t="s">
        <v>16777</v>
      </c>
      <c r="H8439" s="113" t="s">
        <v>6791</v>
      </c>
      <c r="I8439" s="113" t="s">
        <v>6794</v>
      </c>
    </row>
    <row r="8440" spans="1:9" x14ac:dyDescent="0.2">
      <c r="A8440" s="113" t="s">
        <v>10491</v>
      </c>
      <c r="D8440" s="113" t="s">
        <v>6795</v>
      </c>
      <c r="E8440" s="113">
        <f t="shared" si="131"/>
        <v>40705603</v>
      </c>
      <c r="F8440" s="113" t="s">
        <v>404</v>
      </c>
      <c r="G8440" s="113" t="s">
        <v>16777</v>
      </c>
      <c r="H8440" s="113" t="s">
        <v>6791</v>
      </c>
      <c r="I8440" s="113" t="s">
        <v>6796</v>
      </c>
    </row>
    <row r="8441" spans="1:9" x14ac:dyDescent="0.2">
      <c r="A8441" s="113" t="s">
        <v>10491</v>
      </c>
      <c r="D8441" s="113" t="s">
        <v>6797</v>
      </c>
      <c r="E8441" s="113">
        <f t="shared" si="131"/>
        <v>40705604</v>
      </c>
      <c r="F8441" s="113" t="s">
        <v>404</v>
      </c>
      <c r="G8441" s="113" t="s">
        <v>16777</v>
      </c>
      <c r="H8441" s="113" t="s">
        <v>6791</v>
      </c>
      <c r="I8441" s="113" t="s">
        <v>6798</v>
      </c>
    </row>
    <row r="8442" spans="1:9" x14ac:dyDescent="0.2">
      <c r="A8442" s="113" t="s">
        <v>10491</v>
      </c>
      <c r="D8442" s="113" t="s">
        <v>6799</v>
      </c>
      <c r="E8442" s="113">
        <f t="shared" si="131"/>
        <v>40705605</v>
      </c>
      <c r="F8442" s="113" t="s">
        <v>404</v>
      </c>
      <c r="G8442" s="113" t="s">
        <v>16777</v>
      </c>
      <c r="H8442" s="113" t="s">
        <v>6791</v>
      </c>
      <c r="I8442" s="113" t="s">
        <v>6800</v>
      </c>
    </row>
    <row r="8443" spans="1:9" x14ac:dyDescent="0.2">
      <c r="A8443" s="113" t="s">
        <v>10491</v>
      </c>
      <c r="D8443" s="113" t="s">
        <v>6801</v>
      </c>
      <c r="E8443" s="113">
        <f t="shared" si="131"/>
        <v>40705606</v>
      </c>
      <c r="F8443" s="113" t="s">
        <v>404</v>
      </c>
      <c r="G8443" s="113" t="s">
        <v>16777</v>
      </c>
      <c r="H8443" s="113" t="s">
        <v>6791</v>
      </c>
      <c r="I8443" s="113" t="s">
        <v>6802</v>
      </c>
    </row>
    <row r="8444" spans="1:9" x14ac:dyDescent="0.2">
      <c r="A8444" s="113" t="s">
        <v>10491</v>
      </c>
      <c r="D8444" s="113" t="s">
        <v>6803</v>
      </c>
      <c r="E8444" s="113">
        <f t="shared" si="131"/>
        <v>40705607</v>
      </c>
      <c r="F8444" s="113" t="s">
        <v>404</v>
      </c>
      <c r="G8444" s="113" t="s">
        <v>16777</v>
      </c>
      <c r="H8444" s="113" t="s">
        <v>6791</v>
      </c>
      <c r="I8444" s="113" t="s">
        <v>6804</v>
      </c>
    </row>
    <row r="8445" spans="1:9" x14ac:dyDescent="0.2">
      <c r="A8445" s="113" t="s">
        <v>10491</v>
      </c>
      <c r="D8445" s="113" t="s">
        <v>6805</v>
      </c>
      <c r="E8445" s="113">
        <f t="shared" si="131"/>
        <v>40705608</v>
      </c>
      <c r="F8445" s="113" t="s">
        <v>404</v>
      </c>
      <c r="G8445" s="113" t="s">
        <v>16777</v>
      </c>
      <c r="H8445" s="113" t="s">
        <v>6791</v>
      </c>
      <c r="I8445" s="113" t="s">
        <v>6806</v>
      </c>
    </row>
    <row r="8446" spans="1:9" x14ac:dyDescent="0.2">
      <c r="A8446" s="113" t="s">
        <v>10491</v>
      </c>
      <c r="D8446" s="113" t="s">
        <v>6807</v>
      </c>
      <c r="E8446" s="113">
        <f t="shared" si="131"/>
        <v>40705609</v>
      </c>
      <c r="F8446" s="113" t="s">
        <v>404</v>
      </c>
      <c r="G8446" s="113" t="s">
        <v>16777</v>
      </c>
      <c r="H8446" s="113" t="s">
        <v>6791</v>
      </c>
      <c r="I8446" s="113" t="s">
        <v>6808</v>
      </c>
    </row>
    <row r="8447" spans="1:9" x14ac:dyDescent="0.2">
      <c r="A8447" s="113" t="s">
        <v>10491</v>
      </c>
      <c r="D8447" s="113" t="s">
        <v>6809</v>
      </c>
      <c r="E8447" s="113">
        <f t="shared" si="131"/>
        <v>40705610</v>
      </c>
      <c r="F8447" s="113" t="s">
        <v>404</v>
      </c>
      <c r="G8447" s="113" t="s">
        <v>16777</v>
      </c>
      <c r="H8447" s="113" t="s">
        <v>6791</v>
      </c>
      <c r="I8447" s="113" t="s">
        <v>6810</v>
      </c>
    </row>
    <row r="8448" spans="1:9" x14ac:dyDescent="0.2">
      <c r="A8448" s="113" t="s">
        <v>10491</v>
      </c>
      <c r="D8448" s="113" t="s">
        <v>6811</v>
      </c>
      <c r="E8448" s="113">
        <f t="shared" si="131"/>
        <v>40705697</v>
      </c>
      <c r="F8448" s="113" t="s">
        <v>404</v>
      </c>
      <c r="G8448" s="113" t="s">
        <v>16777</v>
      </c>
      <c r="H8448" s="113" t="s">
        <v>6791</v>
      </c>
      <c r="I8448" s="113" t="s">
        <v>6812</v>
      </c>
    </row>
    <row r="8449" spans="1:9" x14ac:dyDescent="0.2">
      <c r="A8449" s="113" t="s">
        <v>10491</v>
      </c>
      <c r="D8449" s="113" t="s">
        <v>6813</v>
      </c>
      <c r="E8449" s="113">
        <f t="shared" si="131"/>
        <v>40705698</v>
      </c>
      <c r="F8449" s="113" t="s">
        <v>404</v>
      </c>
      <c r="G8449" s="113" t="s">
        <v>16777</v>
      </c>
      <c r="H8449" s="113" t="s">
        <v>6791</v>
      </c>
      <c r="I8449" s="113" t="s">
        <v>6814</v>
      </c>
    </row>
    <row r="8450" spans="1:9" x14ac:dyDescent="0.2">
      <c r="A8450" s="113" t="s">
        <v>10491</v>
      </c>
      <c r="D8450" s="113" t="s">
        <v>6815</v>
      </c>
      <c r="E8450" s="113">
        <f t="shared" ref="E8450:E8513" si="132">VALUE(D8450)</f>
        <v>40706001</v>
      </c>
      <c r="F8450" s="113" t="s">
        <v>404</v>
      </c>
      <c r="G8450" s="113" t="s">
        <v>16777</v>
      </c>
      <c r="H8450" s="113" t="s">
        <v>6816</v>
      </c>
      <c r="I8450" s="113" t="s">
        <v>6817</v>
      </c>
    </row>
    <row r="8451" spans="1:9" x14ac:dyDescent="0.2">
      <c r="A8451" s="113" t="s">
        <v>10491</v>
      </c>
      <c r="D8451" s="113" t="s">
        <v>6818</v>
      </c>
      <c r="E8451" s="113">
        <f t="shared" si="132"/>
        <v>40706002</v>
      </c>
      <c r="F8451" s="113" t="s">
        <v>404</v>
      </c>
      <c r="G8451" s="113" t="s">
        <v>16777</v>
      </c>
      <c r="H8451" s="113" t="s">
        <v>6816</v>
      </c>
      <c r="I8451" s="113" t="s">
        <v>6819</v>
      </c>
    </row>
    <row r="8452" spans="1:9" x14ac:dyDescent="0.2">
      <c r="A8452" s="113" t="s">
        <v>10491</v>
      </c>
      <c r="D8452" s="113" t="s">
        <v>6820</v>
      </c>
      <c r="E8452" s="113">
        <f t="shared" si="132"/>
        <v>40706003</v>
      </c>
      <c r="F8452" s="113" t="s">
        <v>404</v>
      </c>
      <c r="G8452" s="113" t="s">
        <v>16777</v>
      </c>
      <c r="H8452" s="113" t="s">
        <v>6816</v>
      </c>
      <c r="I8452" s="113" t="s">
        <v>6821</v>
      </c>
    </row>
    <row r="8453" spans="1:9" x14ac:dyDescent="0.2">
      <c r="A8453" s="113" t="s">
        <v>10491</v>
      </c>
      <c r="D8453" s="113" t="s">
        <v>6822</v>
      </c>
      <c r="E8453" s="113">
        <f t="shared" si="132"/>
        <v>40706004</v>
      </c>
      <c r="F8453" s="113" t="s">
        <v>404</v>
      </c>
      <c r="G8453" s="113" t="s">
        <v>16777</v>
      </c>
      <c r="H8453" s="113" t="s">
        <v>6816</v>
      </c>
      <c r="I8453" s="113" t="s">
        <v>6823</v>
      </c>
    </row>
    <row r="8454" spans="1:9" x14ac:dyDescent="0.2">
      <c r="A8454" s="113" t="s">
        <v>10491</v>
      </c>
      <c r="D8454" s="113" t="s">
        <v>6824</v>
      </c>
      <c r="E8454" s="113">
        <f t="shared" si="132"/>
        <v>40706005</v>
      </c>
      <c r="F8454" s="113" t="s">
        <v>404</v>
      </c>
      <c r="G8454" s="113" t="s">
        <v>16777</v>
      </c>
      <c r="H8454" s="113" t="s">
        <v>6816</v>
      </c>
      <c r="I8454" s="113" t="s">
        <v>6825</v>
      </c>
    </row>
    <row r="8455" spans="1:9" x14ac:dyDescent="0.2">
      <c r="A8455" s="113" t="s">
        <v>10491</v>
      </c>
      <c r="D8455" s="113" t="s">
        <v>6826</v>
      </c>
      <c r="E8455" s="113">
        <f t="shared" si="132"/>
        <v>40706006</v>
      </c>
      <c r="F8455" s="113" t="s">
        <v>404</v>
      </c>
      <c r="G8455" s="113" t="s">
        <v>16777</v>
      </c>
      <c r="H8455" s="113" t="s">
        <v>6816</v>
      </c>
      <c r="I8455" s="113" t="s">
        <v>6827</v>
      </c>
    </row>
    <row r="8456" spans="1:9" x14ac:dyDescent="0.2">
      <c r="A8456" s="113" t="s">
        <v>10491</v>
      </c>
      <c r="D8456" s="113" t="s">
        <v>6828</v>
      </c>
      <c r="E8456" s="113">
        <f t="shared" si="132"/>
        <v>40706007</v>
      </c>
      <c r="F8456" s="113" t="s">
        <v>404</v>
      </c>
      <c r="G8456" s="113" t="s">
        <v>16777</v>
      </c>
      <c r="H8456" s="113" t="s">
        <v>6816</v>
      </c>
      <c r="I8456" s="113" t="s">
        <v>6829</v>
      </c>
    </row>
    <row r="8457" spans="1:9" x14ac:dyDescent="0.2">
      <c r="A8457" s="113" t="s">
        <v>10491</v>
      </c>
      <c r="D8457" s="113" t="s">
        <v>6830</v>
      </c>
      <c r="E8457" s="113">
        <f t="shared" si="132"/>
        <v>40706008</v>
      </c>
      <c r="F8457" s="113" t="s">
        <v>404</v>
      </c>
      <c r="G8457" s="113" t="s">
        <v>16777</v>
      </c>
      <c r="H8457" s="113" t="s">
        <v>6816</v>
      </c>
      <c r="I8457" s="113" t="s">
        <v>6831</v>
      </c>
    </row>
    <row r="8458" spans="1:9" x14ac:dyDescent="0.2">
      <c r="A8458" s="113" t="s">
        <v>10491</v>
      </c>
      <c r="D8458" s="113" t="s">
        <v>6832</v>
      </c>
      <c r="E8458" s="113">
        <f t="shared" si="132"/>
        <v>40706009</v>
      </c>
      <c r="F8458" s="113" t="s">
        <v>404</v>
      </c>
      <c r="G8458" s="113" t="s">
        <v>16777</v>
      </c>
      <c r="H8458" s="113" t="s">
        <v>6816</v>
      </c>
      <c r="I8458" s="113" t="s">
        <v>6833</v>
      </c>
    </row>
    <row r="8459" spans="1:9" x14ac:dyDescent="0.2">
      <c r="A8459" s="113" t="s">
        <v>10491</v>
      </c>
      <c r="D8459" s="113" t="s">
        <v>6834</v>
      </c>
      <c r="E8459" s="113">
        <f t="shared" si="132"/>
        <v>40706010</v>
      </c>
      <c r="F8459" s="113" t="s">
        <v>404</v>
      </c>
      <c r="G8459" s="113" t="s">
        <v>16777</v>
      </c>
      <c r="H8459" s="113" t="s">
        <v>6816</v>
      </c>
      <c r="I8459" s="113" t="s">
        <v>6835</v>
      </c>
    </row>
    <row r="8460" spans="1:9" x14ac:dyDescent="0.2">
      <c r="A8460" s="113" t="s">
        <v>10491</v>
      </c>
      <c r="D8460" s="113" t="s">
        <v>6836</v>
      </c>
      <c r="E8460" s="113">
        <f t="shared" si="132"/>
        <v>40706011</v>
      </c>
      <c r="F8460" s="113" t="s">
        <v>404</v>
      </c>
      <c r="G8460" s="113" t="s">
        <v>16777</v>
      </c>
      <c r="H8460" s="113" t="s">
        <v>6816</v>
      </c>
      <c r="I8460" s="113" t="s">
        <v>6837</v>
      </c>
    </row>
    <row r="8461" spans="1:9" x14ac:dyDescent="0.2">
      <c r="A8461" s="113" t="s">
        <v>10491</v>
      </c>
      <c r="D8461" s="113" t="s">
        <v>6838</v>
      </c>
      <c r="E8461" s="113">
        <f t="shared" si="132"/>
        <v>40706012</v>
      </c>
      <c r="F8461" s="113" t="s">
        <v>404</v>
      </c>
      <c r="G8461" s="113" t="s">
        <v>16777</v>
      </c>
      <c r="H8461" s="113" t="s">
        <v>6816</v>
      </c>
      <c r="I8461" s="113" t="s">
        <v>6839</v>
      </c>
    </row>
    <row r="8462" spans="1:9" x14ac:dyDescent="0.2">
      <c r="A8462" s="113" t="s">
        <v>10491</v>
      </c>
      <c r="D8462" s="113" t="s">
        <v>6840</v>
      </c>
      <c r="E8462" s="113">
        <f t="shared" si="132"/>
        <v>40706013</v>
      </c>
      <c r="F8462" s="113" t="s">
        <v>404</v>
      </c>
      <c r="G8462" s="113" t="s">
        <v>16777</v>
      </c>
      <c r="H8462" s="113" t="s">
        <v>6816</v>
      </c>
      <c r="I8462" s="113" t="s">
        <v>6841</v>
      </c>
    </row>
    <row r="8463" spans="1:9" x14ac:dyDescent="0.2">
      <c r="A8463" s="113" t="s">
        <v>10491</v>
      </c>
      <c r="D8463" s="113" t="s">
        <v>6842</v>
      </c>
      <c r="E8463" s="113">
        <f t="shared" si="132"/>
        <v>40706014</v>
      </c>
      <c r="F8463" s="113" t="s">
        <v>404</v>
      </c>
      <c r="G8463" s="113" t="s">
        <v>16777</v>
      </c>
      <c r="H8463" s="113" t="s">
        <v>6816</v>
      </c>
      <c r="I8463" s="113" t="s">
        <v>6843</v>
      </c>
    </row>
    <row r="8464" spans="1:9" x14ac:dyDescent="0.2">
      <c r="A8464" s="113" t="s">
        <v>10491</v>
      </c>
      <c r="D8464" s="113" t="s">
        <v>6844</v>
      </c>
      <c r="E8464" s="113">
        <f t="shared" si="132"/>
        <v>40706015</v>
      </c>
      <c r="F8464" s="113" t="s">
        <v>404</v>
      </c>
      <c r="G8464" s="113" t="s">
        <v>16777</v>
      </c>
      <c r="H8464" s="113" t="s">
        <v>6816</v>
      </c>
      <c r="I8464" s="113" t="s">
        <v>6845</v>
      </c>
    </row>
    <row r="8465" spans="1:9" x14ac:dyDescent="0.2">
      <c r="A8465" s="113" t="s">
        <v>10491</v>
      </c>
      <c r="D8465" s="113" t="s">
        <v>6846</v>
      </c>
      <c r="E8465" s="113">
        <f t="shared" si="132"/>
        <v>40706016</v>
      </c>
      <c r="F8465" s="113" t="s">
        <v>404</v>
      </c>
      <c r="G8465" s="113" t="s">
        <v>16777</v>
      </c>
      <c r="H8465" s="113" t="s">
        <v>6816</v>
      </c>
      <c r="I8465" s="113" t="s">
        <v>6847</v>
      </c>
    </row>
    <row r="8466" spans="1:9" x14ac:dyDescent="0.2">
      <c r="A8466" s="113" t="s">
        <v>10491</v>
      </c>
      <c r="D8466" s="113" t="s">
        <v>4082</v>
      </c>
      <c r="E8466" s="113">
        <f t="shared" si="132"/>
        <v>40706017</v>
      </c>
      <c r="F8466" s="113" t="s">
        <v>404</v>
      </c>
      <c r="G8466" s="113" t="s">
        <v>16777</v>
      </c>
      <c r="H8466" s="113" t="s">
        <v>6816</v>
      </c>
      <c r="I8466" s="113" t="s">
        <v>4083</v>
      </c>
    </row>
    <row r="8467" spans="1:9" x14ac:dyDescent="0.2">
      <c r="A8467" s="113" t="s">
        <v>10491</v>
      </c>
      <c r="D8467" s="113" t="s">
        <v>4084</v>
      </c>
      <c r="E8467" s="113">
        <f t="shared" si="132"/>
        <v>40706018</v>
      </c>
      <c r="F8467" s="113" t="s">
        <v>404</v>
      </c>
      <c r="G8467" s="113" t="s">
        <v>16777</v>
      </c>
      <c r="H8467" s="113" t="s">
        <v>6816</v>
      </c>
      <c r="I8467" s="113" t="s">
        <v>4085</v>
      </c>
    </row>
    <row r="8468" spans="1:9" x14ac:dyDescent="0.2">
      <c r="A8468" s="113" t="s">
        <v>10491</v>
      </c>
      <c r="D8468" s="113" t="s">
        <v>4086</v>
      </c>
      <c r="E8468" s="113">
        <f t="shared" si="132"/>
        <v>40706019</v>
      </c>
      <c r="F8468" s="113" t="s">
        <v>404</v>
      </c>
      <c r="G8468" s="113" t="s">
        <v>16777</v>
      </c>
      <c r="H8468" s="113" t="s">
        <v>6816</v>
      </c>
      <c r="I8468" s="113" t="s">
        <v>4087</v>
      </c>
    </row>
    <row r="8469" spans="1:9" x14ac:dyDescent="0.2">
      <c r="A8469" s="113" t="s">
        <v>10491</v>
      </c>
      <c r="D8469" s="113" t="s">
        <v>4088</v>
      </c>
      <c r="E8469" s="113">
        <f t="shared" si="132"/>
        <v>40706020</v>
      </c>
      <c r="F8469" s="113" t="s">
        <v>404</v>
      </c>
      <c r="G8469" s="113" t="s">
        <v>16777</v>
      </c>
      <c r="H8469" s="113" t="s">
        <v>6816</v>
      </c>
      <c r="I8469" s="113" t="s">
        <v>4089</v>
      </c>
    </row>
    <row r="8470" spans="1:9" x14ac:dyDescent="0.2">
      <c r="A8470" s="113" t="s">
        <v>10491</v>
      </c>
      <c r="D8470" s="113" t="s">
        <v>4090</v>
      </c>
      <c r="E8470" s="113">
        <f t="shared" si="132"/>
        <v>40706021</v>
      </c>
      <c r="F8470" s="113" t="s">
        <v>404</v>
      </c>
      <c r="G8470" s="113" t="s">
        <v>16777</v>
      </c>
      <c r="H8470" s="113" t="s">
        <v>6816</v>
      </c>
      <c r="I8470" s="113" t="s">
        <v>4091</v>
      </c>
    </row>
    <row r="8471" spans="1:9" x14ac:dyDescent="0.2">
      <c r="A8471" s="113" t="s">
        <v>10491</v>
      </c>
      <c r="D8471" s="113" t="s">
        <v>4092</v>
      </c>
      <c r="E8471" s="113">
        <f t="shared" si="132"/>
        <v>40706022</v>
      </c>
      <c r="F8471" s="113" t="s">
        <v>404</v>
      </c>
      <c r="G8471" s="113" t="s">
        <v>16777</v>
      </c>
      <c r="H8471" s="113" t="s">
        <v>6816</v>
      </c>
      <c r="I8471" s="113" t="s">
        <v>4093</v>
      </c>
    </row>
    <row r="8472" spans="1:9" x14ac:dyDescent="0.2">
      <c r="A8472" s="113" t="s">
        <v>10491</v>
      </c>
      <c r="D8472" s="113" t="s">
        <v>4094</v>
      </c>
      <c r="E8472" s="113">
        <f t="shared" si="132"/>
        <v>40706023</v>
      </c>
      <c r="F8472" s="113" t="s">
        <v>404</v>
      </c>
      <c r="G8472" s="113" t="s">
        <v>16777</v>
      </c>
      <c r="H8472" s="113" t="s">
        <v>6816</v>
      </c>
      <c r="I8472" s="113" t="s">
        <v>4095</v>
      </c>
    </row>
    <row r="8473" spans="1:9" x14ac:dyDescent="0.2">
      <c r="A8473" s="113" t="s">
        <v>10491</v>
      </c>
      <c r="D8473" s="113" t="s">
        <v>4096</v>
      </c>
      <c r="E8473" s="113">
        <f t="shared" si="132"/>
        <v>40706024</v>
      </c>
      <c r="F8473" s="113" t="s">
        <v>404</v>
      </c>
      <c r="G8473" s="113" t="s">
        <v>16777</v>
      </c>
      <c r="H8473" s="113" t="s">
        <v>6816</v>
      </c>
      <c r="I8473" s="113" t="s">
        <v>4097</v>
      </c>
    </row>
    <row r="8474" spans="1:9" x14ac:dyDescent="0.2">
      <c r="A8474" s="113" t="s">
        <v>10491</v>
      </c>
      <c r="D8474" s="113" t="s">
        <v>4098</v>
      </c>
      <c r="E8474" s="113">
        <f t="shared" si="132"/>
        <v>40706027</v>
      </c>
      <c r="F8474" s="113" t="s">
        <v>404</v>
      </c>
      <c r="G8474" s="113" t="s">
        <v>16777</v>
      </c>
      <c r="H8474" s="113" t="s">
        <v>6816</v>
      </c>
      <c r="I8474" s="113" t="s">
        <v>4099</v>
      </c>
    </row>
    <row r="8475" spans="1:9" x14ac:dyDescent="0.2">
      <c r="A8475" s="113" t="s">
        <v>10491</v>
      </c>
      <c r="D8475" s="113" t="s">
        <v>4100</v>
      </c>
      <c r="E8475" s="113">
        <f t="shared" si="132"/>
        <v>40706028</v>
      </c>
      <c r="F8475" s="113" t="s">
        <v>404</v>
      </c>
      <c r="G8475" s="113" t="s">
        <v>16777</v>
      </c>
      <c r="H8475" s="113" t="s">
        <v>6816</v>
      </c>
      <c r="I8475" s="113" t="s">
        <v>4101</v>
      </c>
    </row>
    <row r="8476" spans="1:9" x14ac:dyDescent="0.2">
      <c r="A8476" s="113" t="s">
        <v>10491</v>
      </c>
      <c r="D8476" s="113" t="s">
        <v>4102</v>
      </c>
      <c r="E8476" s="113">
        <f t="shared" si="132"/>
        <v>40706029</v>
      </c>
      <c r="F8476" s="113" t="s">
        <v>404</v>
      </c>
      <c r="G8476" s="113" t="s">
        <v>16777</v>
      </c>
      <c r="H8476" s="113" t="s">
        <v>6816</v>
      </c>
      <c r="I8476" s="113" t="s">
        <v>4103</v>
      </c>
    </row>
    <row r="8477" spans="1:9" x14ac:dyDescent="0.2">
      <c r="A8477" s="113" t="s">
        <v>10491</v>
      </c>
      <c r="D8477" s="113" t="s">
        <v>4104</v>
      </c>
      <c r="E8477" s="113">
        <f t="shared" si="132"/>
        <v>40706030</v>
      </c>
      <c r="F8477" s="113" t="s">
        <v>404</v>
      </c>
      <c r="G8477" s="113" t="s">
        <v>16777</v>
      </c>
      <c r="H8477" s="113" t="s">
        <v>6816</v>
      </c>
      <c r="I8477" s="113" t="s">
        <v>4105</v>
      </c>
    </row>
    <row r="8478" spans="1:9" x14ac:dyDescent="0.2">
      <c r="A8478" s="113" t="s">
        <v>10491</v>
      </c>
      <c r="D8478" s="113" t="s">
        <v>4106</v>
      </c>
      <c r="E8478" s="113">
        <f t="shared" si="132"/>
        <v>40706031</v>
      </c>
      <c r="F8478" s="113" t="s">
        <v>404</v>
      </c>
      <c r="G8478" s="113" t="s">
        <v>16777</v>
      </c>
      <c r="H8478" s="113" t="s">
        <v>6816</v>
      </c>
      <c r="I8478" s="113" t="s">
        <v>4107</v>
      </c>
    </row>
    <row r="8479" spans="1:9" x14ac:dyDescent="0.2">
      <c r="A8479" s="113" t="s">
        <v>10491</v>
      </c>
      <c r="D8479" s="113" t="s">
        <v>4108</v>
      </c>
      <c r="E8479" s="113">
        <f t="shared" si="132"/>
        <v>40706032</v>
      </c>
      <c r="F8479" s="113" t="s">
        <v>404</v>
      </c>
      <c r="G8479" s="113" t="s">
        <v>16777</v>
      </c>
      <c r="H8479" s="113" t="s">
        <v>6816</v>
      </c>
      <c r="I8479" s="113" t="s">
        <v>4109</v>
      </c>
    </row>
    <row r="8480" spans="1:9" x14ac:dyDescent="0.2">
      <c r="A8480" s="113" t="s">
        <v>10491</v>
      </c>
      <c r="D8480" s="113" t="s">
        <v>4110</v>
      </c>
      <c r="E8480" s="113">
        <f t="shared" si="132"/>
        <v>40706033</v>
      </c>
      <c r="F8480" s="113" t="s">
        <v>404</v>
      </c>
      <c r="G8480" s="113" t="s">
        <v>16777</v>
      </c>
      <c r="H8480" s="113" t="s">
        <v>6816</v>
      </c>
      <c r="I8480" s="113" t="s">
        <v>4111</v>
      </c>
    </row>
    <row r="8481" spans="1:12" x14ac:dyDescent="0.2">
      <c r="A8481" s="113" t="s">
        <v>10491</v>
      </c>
      <c r="D8481" s="113" t="s">
        <v>4112</v>
      </c>
      <c r="E8481" s="113">
        <f t="shared" si="132"/>
        <v>40706034</v>
      </c>
      <c r="F8481" s="113" t="s">
        <v>404</v>
      </c>
      <c r="G8481" s="113" t="s">
        <v>16777</v>
      </c>
      <c r="H8481" s="113" t="s">
        <v>6816</v>
      </c>
      <c r="I8481" s="113" t="s">
        <v>4113</v>
      </c>
    </row>
    <row r="8482" spans="1:12" x14ac:dyDescent="0.2">
      <c r="A8482" s="113" t="s">
        <v>10491</v>
      </c>
      <c r="D8482" s="113" t="s">
        <v>4114</v>
      </c>
      <c r="E8482" s="113">
        <f t="shared" si="132"/>
        <v>40706035</v>
      </c>
      <c r="F8482" s="113" t="s">
        <v>404</v>
      </c>
      <c r="G8482" s="113" t="s">
        <v>16777</v>
      </c>
      <c r="H8482" s="113" t="s">
        <v>6816</v>
      </c>
      <c r="I8482" s="113" t="s">
        <v>4115</v>
      </c>
    </row>
    <row r="8483" spans="1:12" x14ac:dyDescent="0.2">
      <c r="A8483" s="113" t="s">
        <v>10491</v>
      </c>
      <c r="D8483" s="113" t="s">
        <v>4116</v>
      </c>
      <c r="E8483" s="113">
        <f t="shared" si="132"/>
        <v>40706036</v>
      </c>
      <c r="F8483" s="113" t="s">
        <v>404</v>
      </c>
      <c r="G8483" s="113" t="s">
        <v>16777</v>
      </c>
      <c r="H8483" s="113" t="s">
        <v>6816</v>
      </c>
      <c r="I8483" s="113" t="s">
        <v>4117</v>
      </c>
    </row>
    <row r="8484" spans="1:12" x14ac:dyDescent="0.2">
      <c r="A8484" s="113" t="s">
        <v>10491</v>
      </c>
      <c r="D8484" s="113" t="s">
        <v>4118</v>
      </c>
      <c r="E8484" s="113">
        <f t="shared" si="132"/>
        <v>40706097</v>
      </c>
      <c r="F8484" s="113" t="s">
        <v>404</v>
      </c>
      <c r="G8484" s="113" t="s">
        <v>16777</v>
      </c>
      <c r="H8484" s="113" t="s">
        <v>6816</v>
      </c>
      <c r="I8484" s="113" t="s">
        <v>4119</v>
      </c>
    </row>
    <row r="8485" spans="1:12" x14ac:dyDescent="0.2">
      <c r="A8485" s="113" t="s">
        <v>10491</v>
      </c>
      <c r="D8485" s="113" t="s">
        <v>4120</v>
      </c>
      <c r="E8485" s="113">
        <f t="shared" si="132"/>
        <v>40706098</v>
      </c>
      <c r="F8485" s="113" t="s">
        <v>404</v>
      </c>
      <c r="G8485" s="113" t="s">
        <v>16777</v>
      </c>
      <c r="H8485" s="113" t="s">
        <v>6816</v>
      </c>
      <c r="I8485" s="113" t="s">
        <v>4121</v>
      </c>
    </row>
    <row r="8486" spans="1:12" x14ac:dyDescent="0.2">
      <c r="A8486" s="113" t="s">
        <v>10491</v>
      </c>
      <c r="D8486" s="113" t="s">
        <v>4122</v>
      </c>
      <c r="E8486" s="113">
        <f t="shared" si="132"/>
        <v>40706401</v>
      </c>
      <c r="F8486" s="113" t="s">
        <v>404</v>
      </c>
      <c r="G8486" s="113" t="s">
        <v>16777</v>
      </c>
      <c r="H8486" s="113" t="s">
        <v>4123</v>
      </c>
      <c r="I8486" s="113" t="s">
        <v>4124</v>
      </c>
    </row>
    <row r="8487" spans="1:12" x14ac:dyDescent="0.2">
      <c r="A8487" s="113" t="s">
        <v>10491</v>
      </c>
      <c r="D8487" s="113" t="s">
        <v>4125</v>
      </c>
      <c r="E8487" s="113">
        <f t="shared" si="132"/>
        <v>40706402</v>
      </c>
      <c r="F8487" s="113" t="s">
        <v>404</v>
      </c>
      <c r="G8487" s="113" t="s">
        <v>16777</v>
      </c>
      <c r="H8487" s="113" t="s">
        <v>4123</v>
      </c>
      <c r="I8487" s="113" t="s">
        <v>4126</v>
      </c>
    </row>
    <row r="8488" spans="1:12" x14ac:dyDescent="0.2">
      <c r="A8488" s="113" t="s">
        <v>10491</v>
      </c>
      <c r="D8488" s="113" t="s">
        <v>4127</v>
      </c>
      <c r="E8488" s="113">
        <f t="shared" si="132"/>
        <v>40706403</v>
      </c>
      <c r="F8488" s="113" t="s">
        <v>404</v>
      </c>
      <c r="G8488" s="113" t="s">
        <v>16777</v>
      </c>
      <c r="H8488" s="113" t="s">
        <v>4123</v>
      </c>
      <c r="I8488" s="113" t="s">
        <v>4128</v>
      </c>
      <c r="K8488" s="115"/>
      <c r="L8488" s="113"/>
    </row>
    <row r="8489" spans="1:12" x14ac:dyDescent="0.2">
      <c r="A8489" s="113" t="s">
        <v>10491</v>
      </c>
      <c r="D8489" s="113" t="s">
        <v>4129</v>
      </c>
      <c r="E8489" s="113">
        <f t="shared" si="132"/>
        <v>40706404</v>
      </c>
      <c r="F8489" s="113" t="s">
        <v>404</v>
      </c>
      <c r="G8489" s="113" t="s">
        <v>16777</v>
      </c>
      <c r="H8489" s="113" t="s">
        <v>4123</v>
      </c>
      <c r="I8489" s="113" t="s">
        <v>4147</v>
      </c>
      <c r="K8489" s="115"/>
      <c r="L8489" s="113"/>
    </row>
    <row r="8490" spans="1:12" x14ac:dyDescent="0.2">
      <c r="A8490" s="113" t="s">
        <v>10491</v>
      </c>
      <c r="D8490" s="113" t="s">
        <v>4148</v>
      </c>
      <c r="E8490" s="113">
        <f t="shared" si="132"/>
        <v>40706497</v>
      </c>
      <c r="F8490" s="113" t="s">
        <v>404</v>
      </c>
      <c r="G8490" s="113" t="s">
        <v>16777</v>
      </c>
      <c r="H8490" s="113" t="s">
        <v>4123</v>
      </c>
      <c r="I8490" s="113" t="s">
        <v>4149</v>
      </c>
    </row>
    <row r="8491" spans="1:12" x14ac:dyDescent="0.2">
      <c r="A8491" s="113" t="s">
        <v>10491</v>
      </c>
      <c r="D8491" s="113" t="s">
        <v>4150</v>
      </c>
      <c r="E8491" s="113">
        <f t="shared" si="132"/>
        <v>40706498</v>
      </c>
      <c r="F8491" s="113" t="s">
        <v>404</v>
      </c>
      <c r="G8491" s="113" t="s">
        <v>16777</v>
      </c>
      <c r="H8491" s="113" t="s">
        <v>4123</v>
      </c>
      <c r="I8491" s="113" t="s">
        <v>4151</v>
      </c>
    </row>
    <row r="8492" spans="1:12" x14ac:dyDescent="0.2">
      <c r="A8492" s="113" t="s">
        <v>10491</v>
      </c>
      <c r="D8492" s="113" t="s">
        <v>4152</v>
      </c>
      <c r="E8492" s="113">
        <f t="shared" si="132"/>
        <v>40706801</v>
      </c>
      <c r="F8492" s="113" t="s">
        <v>404</v>
      </c>
      <c r="G8492" s="113" t="s">
        <v>16777</v>
      </c>
      <c r="H8492" s="113" t="s">
        <v>4153</v>
      </c>
      <c r="I8492" s="113" t="s">
        <v>4154</v>
      </c>
    </row>
    <row r="8493" spans="1:12" x14ac:dyDescent="0.2">
      <c r="A8493" s="113" t="s">
        <v>10491</v>
      </c>
      <c r="D8493" s="113" t="s">
        <v>4155</v>
      </c>
      <c r="E8493" s="113">
        <f t="shared" si="132"/>
        <v>40706802</v>
      </c>
      <c r="F8493" s="113" t="s">
        <v>404</v>
      </c>
      <c r="G8493" s="113" t="s">
        <v>16777</v>
      </c>
      <c r="H8493" s="113" t="s">
        <v>4153</v>
      </c>
      <c r="I8493" s="113" t="s">
        <v>4156</v>
      </c>
    </row>
    <row r="8494" spans="1:12" x14ac:dyDescent="0.2">
      <c r="A8494" s="113" t="s">
        <v>10491</v>
      </c>
      <c r="D8494" s="113" t="s">
        <v>4157</v>
      </c>
      <c r="E8494" s="113">
        <f t="shared" si="132"/>
        <v>40706803</v>
      </c>
      <c r="F8494" s="113" t="s">
        <v>404</v>
      </c>
      <c r="G8494" s="113" t="s">
        <v>16777</v>
      </c>
      <c r="H8494" s="113" t="s">
        <v>4153</v>
      </c>
      <c r="I8494" s="113" t="s">
        <v>4158</v>
      </c>
    </row>
    <row r="8495" spans="1:12" x14ac:dyDescent="0.2">
      <c r="A8495" s="113" t="s">
        <v>10491</v>
      </c>
      <c r="D8495" s="113" t="s">
        <v>4159</v>
      </c>
      <c r="E8495" s="113">
        <f t="shared" si="132"/>
        <v>40706804</v>
      </c>
      <c r="F8495" s="113" t="s">
        <v>404</v>
      </c>
      <c r="G8495" s="113" t="s">
        <v>16777</v>
      </c>
      <c r="H8495" s="113" t="s">
        <v>4153</v>
      </c>
      <c r="I8495" s="113" t="s">
        <v>4160</v>
      </c>
    </row>
    <row r="8496" spans="1:12" x14ac:dyDescent="0.2">
      <c r="A8496" s="113" t="s">
        <v>10491</v>
      </c>
      <c r="D8496" s="113" t="s">
        <v>4161</v>
      </c>
      <c r="E8496" s="113">
        <f t="shared" si="132"/>
        <v>40706805</v>
      </c>
      <c r="F8496" s="113" t="s">
        <v>404</v>
      </c>
      <c r="G8496" s="113" t="s">
        <v>16777</v>
      </c>
      <c r="H8496" s="113" t="s">
        <v>4153</v>
      </c>
      <c r="I8496" s="113" t="s">
        <v>4162</v>
      </c>
    </row>
    <row r="8497" spans="1:12" x14ac:dyDescent="0.2">
      <c r="A8497" s="113" t="s">
        <v>10491</v>
      </c>
      <c r="D8497" s="113" t="s">
        <v>4163</v>
      </c>
      <c r="E8497" s="113">
        <f t="shared" si="132"/>
        <v>40706806</v>
      </c>
      <c r="F8497" s="113" t="s">
        <v>404</v>
      </c>
      <c r="G8497" s="113" t="s">
        <v>16777</v>
      </c>
      <c r="H8497" s="113" t="s">
        <v>4153</v>
      </c>
      <c r="I8497" s="113" t="s">
        <v>4164</v>
      </c>
    </row>
    <row r="8498" spans="1:12" x14ac:dyDescent="0.2">
      <c r="A8498" s="113" t="s">
        <v>10491</v>
      </c>
      <c r="D8498" s="113" t="s">
        <v>4165</v>
      </c>
      <c r="E8498" s="113">
        <f t="shared" si="132"/>
        <v>40706807</v>
      </c>
      <c r="F8498" s="113" t="s">
        <v>404</v>
      </c>
      <c r="G8498" s="113" t="s">
        <v>16777</v>
      </c>
      <c r="H8498" s="113" t="s">
        <v>4153</v>
      </c>
      <c r="I8498" s="113" t="s">
        <v>4166</v>
      </c>
    </row>
    <row r="8499" spans="1:12" x14ac:dyDescent="0.2">
      <c r="A8499" s="113" t="s">
        <v>10491</v>
      </c>
      <c r="D8499" s="113" t="s">
        <v>4167</v>
      </c>
      <c r="E8499" s="113">
        <f t="shared" si="132"/>
        <v>40706808</v>
      </c>
      <c r="F8499" s="113" t="s">
        <v>404</v>
      </c>
      <c r="G8499" s="113" t="s">
        <v>16777</v>
      </c>
      <c r="H8499" s="113" t="s">
        <v>4153</v>
      </c>
      <c r="I8499" s="113" t="s">
        <v>4168</v>
      </c>
    </row>
    <row r="8500" spans="1:12" x14ac:dyDescent="0.2">
      <c r="A8500" s="113" t="s">
        <v>10491</v>
      </c>
      <c r="D8500" s="113" t="s">
        <v>4169</v>
      </c>
      <c r="E8500" s="113">
        <f t="shared" si="132"/>
        <v>40706813</v>
      </c>
      <c r="F8500" s="113" t="s">
        <v>404</v>
      </c>
      <c r="G8500" s="113" t="s">
        <v>16777</v>
      </c>
      <c r="H8500" s="113" t="s">
        <v>4153</v>
      </c>
      <c r="I8500" s="113" t="s">
        <v>4170</v>
      </c>
      <c r="K8500" s="115"/>
      <c r="L8500" s="113"/>
    </row>
    <row r="8501" spans="1:12" x14ac:dyDescent="0.2">
      <c r="A8501" s="113" t="s">
        <v>10491</v>
      </c>
      <c r="D8501" s="113" t="s">
        <v>1449</v>
      </c>
      <c r="E8501" s="113">
        <f t="shared" si="132"/>
        <v>40706814</v>
      </c>
      <c r="F8501" s="113" t="s">
        <v>404</v>
      </c>
      <c r="G8501" s="113" t="s">
        <v>16777</v>
      </c>
      <c r="H8501" s="113" t="s">
        <v>4153</v>
      </c>
      <c r="I8501" s="113" t="s">
        <v>1450</v>
      </c>
      <c r="K8501" s="115"/>
      <c r="L8501" s="113"/>
    </row>
    <row r="8502" spans="1:12" x14ac:dyDescent="0.2">
      <c r="A8502" s="113" t="s">
        <v>10491</v>
      </c>
      <c r="D8502" s="113" t="s">
        <v>1451</v>
      </c>
      <c r="E8502" s="113">
        <f t="shared" si="132"/>
        <v>40706897</v>
      </c>
      <c r="F8502" s="113" t="s">
        <v>404</v>
      </c>
      <c r="G8502" s="113" t="s">
        <v>16777</v>
      </c>
      <c r="H8502" s="113" t="s">
        <v>4153</v>
      </c>
      <c r="I8502" s="113" t="s">
        <v>1452</v>
      </c>
    </row>
    <row r="8503" spans="1:12" x14ac:dyDescent="0.2">
      <c r="A8503" s="113" t="s">
        <v>10491</v>
      </c>
      <c r="D8503" s="113" t="s">
        <v>1453</v>
      </c>
      <c r="E8503" s="113">
        <f t="shared" si="132"/>
        <v>40706898</v>
      </c>
      <c r="F8503" s="113" t="s">
        <v>404</v>
      </c>
      <c r="G8503" s="113" t="s">
        <v>16777</v>
      </c>
      <c r="H8503" s="113" t="s">
        <v>4153</v>
      </c>
      <c r="I8503" s="113" t="s">
        <v>1454</v>
      </c>
    </row>
    <row r="8504" spans="1:12" x14ac:dyDescent="0.2">
      <c r="A8504" s="113" t="s">
        <v>10491</v>
      </c>
      <c r="D8504" s="113" t="s">
        <v>1455</v>
      </c>
      <c r="E8504" s="113">
        <f t="shared" si="132"/>
        <v>40707203</v>
      </c>
      <c r="F8504" s="113" t="s">
        <v>404</v>
      </c>
      <c r="G8504" s="113" t="s">
        <v>16777</v>
      </c>
      <c r="H8504" s="113" t="s">
        <v>1456</v>
      </c>
      <c r="I8504" s="113" t="s">
        <v>1457</v>
      </c>
    </row>
    <row r="8505" spans="1:12" x14ac:dyDescent="0.2">
      <c r="A8505" s="113" t="s">
        <v>10491</v>
      </c>
      <c r="D8505" s="113" t="s">
        <v>1458</v>
      </c>
      <c r="E8505" s="113">
        <f t="shared" si="132"/>
        <v>40707204</v>
      </c>
      <c r="F8505" s="113" t="s">
        <v>404</v>
      </c>
      <c r="G8505" s="113" t="s">
        <v>16777</v>
      </c>
      <c r="H8505" s="113" t="s">
        <v>1456</v>
      </c>
      <c r="I8505" s="113" t="s">
        <v>1459</v>
      </c>
    </row>
    <row r="8506" spans="1:12" x14ac:dyDescent="0.2">
      <c r="A8506" s="113" t="s">
        <v>10491</v>
      </c>
      <c r="D8506" s="113" t="s">
        <v>1460</v>
      </c>
      <c r="E8506" s="113">
        <f t="shared" si="132"/>
        <v>40707601</v>
      </c>
      <c r="F8506" s="113" t="s">
        <v>404</v>
      </c>
      <c r="G8506" s="113" t="s">
        <v>16777</v>
      </c>
      <c r="H8506" s="113" t="s">
        <v>1461</v>
      </c>
      <c r="I8506" s="113" t="s">
        <v>1462</v>
      </c>
    </row>
    <row r="8507" spans="1:12" x14ac:dyDescent="0.2">
      <c r="A8507" s="113" t="s">
        <v>10491</v>
      </c>
      <c r="D8507" s="113" t="s">
        <v>1463</v>
      </c>
      <c r="E8507" s="113">
        <f t="shared" si="132"/>
        <v>40707602</v>
      </c>
      <c r="F8507" s="113" t="s">
        <v>404</v>
      </c>
      <c r="G8507" s="113" t="s">
        <v>16777</v>
      </c>
      <c r="H8507" s="113" t="s">
        <v>1461</v>
      </c>
      <c r="I8507" s="113" t="s">
        <v>1464</v>
      </c>
    </row>
    <row r="8508" spans="1:12" x14ac:dyDescent="0.2">
      <c r="A8508" s="113" t="s">
        <v>10491</v>
      </c>
      <c r="D8508" s="113" t="s">
        <v>1465</v>
      </c>
      <c r="E8508" s="113">
        <f t="shared" si="132"/>
        <v>40707603</v>
      </c>
      <c r="F8508" s="113" t="s">
        <v>404</v>
      </c>
      <c r="G8508" s="113" t="s">
        <v>16777</v>
      </c>
      <c r="H8508" s="113" t="s">
        <v>1461</v>
      </c>
      <c r="I8508" s="113" t="s">
        <v>1466</v>
      </c>
    </row>
    <row r="8509" spans="1:12" x14ac:dyDescent="0.2">
      <c r="A8509" s="113" t="s">
        <v>10491</v>
      </c>
      <c r="D8509" s="113" t="s">
        <v>1467</v>
      </c>
      <c r="E8509" s="113">
        <f t="shared" si="132"/>
        <v>40707604</v>
      </c>
      <c r="F8509" s="113" t="s">
        <v>404</v>
      </c>
      <c r="G8509" s="113" t="s">
        <v>16777</v>
      </c>
      <c r="H8509" s="113" t="s">
        <v>1461</v>
      </c>
      <c r="I8509" s="113" t="s">
        <v>1468</v>
      </c>
    </row>
    <row r="8510" spans="1:12" x14ac:dyDescent="0.2">
      <c r="A8510" s="113" t="s">
        <v>10491</v>
      </c>
      <c r="D8510" s="113" t="s">
        <v>1469</v>
      </c>
      <c r="E8510" s="113">
        <f t="shared" si="132"/>
        <v>40707697</v>
      </c>
      <c r="F8510" s="113" t="s">
        <v>404</v>
      </c>
      <c r="G8510" s="113" t="s">
        <v>16777</v>
      </c>
      <c r="H8510" s="113" t="s">
        <v>1461</v>
      </c>
      <c r="I8510" s="113" t="s">
        <v>1470</v>
      </c>
    </row>
    <row r="8511" spans="1:12" x14ac:dyDescent="0.2">
      <c r="A8511" s="113" t="s">
        <v>10491</v>
      </c>
      <c r="D8511" s="113" t="s">
        <v>1471</v>
      </c>
      <c r="E8511" s="113">
        <f t="shared" si="132"/>
        <v>40707698</v>
      </c>
      <c r="F8511" s="113" t="s">
        <v>404</v>
      </c>
      <c r="G8511" s="113" t="s">
        <v>16777</v>
      </c>
      <c r="H8511" s="113" t="s">
        <v>1461</v>
      </c>
      <c r="I8511" s="113" t="s">
        <v>1472</v>
      </c>
    </row>
    <row r="8512" spans="1:12" x14ac:dyDescent="0.2">
      <c r="A8512" s="113" t="s">
        <v>10491</v>
      </c>
      <c r="D8512" s="113" t="s">
        <v>1473</v>
      </c>
      <c r="E8512" s="113">
        <f t="shared" si="132"/>
        <v>40708001</v>
      </c>
      <c r="F8512" s="113" t="s">
        <v>404</v>
      </c>
      <c r="G8512" s="113" t="s">
        <v>16777</v>
      </c>
      <c r="H8512" s="113" t="s">
        <v>1474</v>
      </c>
      <c r="I8512" s="113" t="s">
        <v>1475</v>
      </c>
    </row>
    <row r="8513" spans="1:9" x14ac:dyDescent="0.2">
      <c r="A8513" s="113" t="s">
        <v>10491</v>
      </c>
      <c r="D8513" s="113" t="s">
        <v>1476</v>
      </c>
      <c r="E8513" s="113">
        <f t="shared" si="132"/>
        <v>40708002</v>
      </c>
      <c r="F8513" s="113" t="s">
        <v>404</v>
      </c>
      <c r="G8513" s="113" t="s">
        <v>16777</v>
      </c>
      <c r="H8513" s="113" t="s">
        <v>1474</v>
      </c>
      <c r="I8513" s="113" t="s">
        <v>1447</v>
      </c>
    </row>
    <row r="8514" spans="1:9" x14ac:dyDescent="0.2">
      <c r="A8514" s="113" t="s">
        <v>10491</v>
      </c>
      <c r="D8514" s="113" t="s">
        <v>1448</v>
      </c>
      <c r="E8514" s="113">
        <f t="shared" ref="E8514:E8577" si="133">VALUE(D8514)</f>
        <v>40708097</v>
      </c>
      <c r="F8514" s="113" t="s">
        <v>404</v>
      </c>
      <c r="G8514" s="113" t="s">
        <v>16777</v>
      </c>
      <c r="H8514" s="113" t="s">
        <v>1474</v>
      </c>
      <c r="I8514" s="113" t="s">
        <v>0</v>
      </c>
    </row>
    <row r="8515" spans="1:9" x14ac:dyDescent="0.2">
      <c r="A8515" s="113" t="s">
        <v>10491</v>
      </c>
      <c r="D8515" s="113" t="s">
        <v>1</v>
      </c>
      <c r="E8515" s="113">
        <f t="shared" si="133"/>
        <v>40708098</v>
      </c>
      <c r="F8515" s="113" t="s">
        <v>404</v>
      </c>
      <c r="G8515" s="113" t="s">
        <v>16777</v>
      </c>
      <c r="H8515" s="113" t="s">
        <v>1474</v>
      </c>
      <c r="I8515" s="113" t="s">
        <v>2</v>
      </c>
    </row>
    <row r="8516" spans="1:9" x14ac:dyDescent="0.2">
      <c r="A8516" s="113" t="s">
        <v>10491</v>
      </c>
      <c r="D8516" s="113" t="s">
        <v>3</v>
      </c>
      <c r="E8516" s="113">
        <f t="shared" si="133"/>
        <v>40708401</v>
      </c>
      <c r="F8516" s="113" t="s">
        <v>404</v>
      </c>
      <c r="G8516" s="113" t="s">
        <v>16777</v>
      </c>
      <c r="H8516" s="113" t="s">
        <v>4</v>
      </c>
      <c r="I8516" s="113" t="s">
        <v>5</v>
      </c>
    </row>
    <row r="8517" spans="1:9" x14ac:dyDescent="0.2">
      <c r="A8517" s="113" t="s">
        <v>10491</v>
      </c>
      <c r="D8517" s="113" t="s">
        <v>6</v>
      </c>
      <c r="E8517" s="113">
        <f t="shared" si="133"/>
        <v>40708402</v>
      </c>
      <c r="F8517" s="113" t="s">
        <v>404</v>
      </c>
      <c r="G8517" s="113" t="s">
        <v>16777</v>
      </c>
      <c r="H8517" s="113" t="s">
        <v>4</v>
      </c>
      <c r="I8517" s="113" t="s">
        <v>7</v>
      </c>
    </row>
    <row r="8518" spans="1:9" x14ac:dyDescent="0.2">
      <c r="A8518" s="113" t="s">
        <v>10491</v>
      </c>
      <c r="D8518" s="113" t="s">
        <v>8</v>
      </c>
      <c r="E8518" s="113">
        <f t="shared" si="133"/>
        <v>40708403</v>
      </c>
      <c r="F8518" s="113" t="s">
        <v>404</v>
      </c>
      <c r="G8518" s="113" t="s">
        <v>16777</v>
      </c>
      <c r="H8518" s="113" t="s">
        <v>4</v>
      </c>
      <c r="I8518" s="113" t="s">
        <v>9</v>
      </c>
    </row>
    <row r="8519" spans="1:9" x14ac:dyDescent="0.2">
      <c r="A8519" s="113" t="s">
        <v>10491</v>
      </c>
      <c r="D8519" s="113" t="s">
        <v>10</v>
      </c>
      <c r="E8519" s="113">
        <f t="shared" si="133"/>
        <v>40708404</v>
      </c>
      <c r="F8519" s="113" t="s">
        <v>404</v>
      </c>
      <c r="G8519" s="113" t="s">
        <v>16777</v>
      </c>
      <c r="H8519" s="113" t="s">
        <v>4</v>
      </c>
      <c r="I8519" s="113" t="s">
        <v>11</v>
      </c>
    </row>
    <row r="8520" spans="1:9" x14ac:dyDescent="0.2">
      <c r="A8520" s="113" t="s">
        <v>10491</v>
      </c>
      <c r="D8520" s="113" t="s">
        <v>12</v>
      </c>
      <c r="E8520" s="113">
        <f t="shared" si="133"/>
        <v>40708405</v>
      </c>
      <c r="F8520" s="113" t="s">
        <v>404</v>
      </c>
      <c r="G8520" s="113" t="s">
        <v>16777</v>
      </c>
      <c r="H8520" s="113" t="s">
        <v>4</v>
      </c>
      <c r="I8520" s="113" t="s">
        <v>13</v>
      </c>
    </row>
    <row r="8521" spans="1:9" x14ac:dyDescent="0.2">
      <c r="A8521" s="113" t="s">
        <v>10491</v>
      </c>
      <c r="D8521" s="113" t="s">
        <v>14</v>
      </c>
      <c r="E8521" s="113">
        <f t="shared" si="133"/>
        <v>40708406</v>
      </c>
      <c r="F8521" s="113" t="s">
        <v>404</v>
      </c>
      <c r="G8521" s="113" t="s">
        <v>16777</v>
      </c>
      <c r="H8521" s="113" t="s">
        <v>4</v>
      </c>
      <c r="I8521" s="113" t="s">
        <v>15</v>
      </c>
    </row>
    <row r="8522" spans="1:9" x14ac:dyDescent="0.2">
      <c r="A8522" s="113" t="s">
        <v>10491</v>
      </c>
      <c r="D8522" s="113" t="s">
        <v>16</v>
      </c>
      <c r="E8522" s="113">
        <f t="shared" si="133"/>
        <v>40708497</v>
      </c>
      <c r="F8522" s="113" t="s">
        <v>404</v>
      </c>
      <c r="G8522" s="113" t="s">
        <v>16777</v>
      </c>
      <c r="H8522" s="113" t="s">
        <v>4</v>
      </c>
      <c r="I8522" s="113" t="s">
        <v>17</v>
      </c>
    </row>
    <row r="8523" spans="1:9" x14ac:dyDescent="0.2">
      <c r="A8523" s="113" t="s">
        <v>10491</v>
      </c>
      <c r="D8523" s="113" t="s">
        <v>18</v>
      </c>
      <c r="E8523" s="113">
        <f t="shared" si="133"/>
        <v>40708498</v>
      </c>
      <c r="F8523" s="113" t="s">
        <v>404</v>
      </c>
      <c r="G8523" s="113" t="s">
        <v>16777</v>
      </c>
      <c r="H8523" s="113" t="s">
        <v>4</v>
      </c>
      <c r="I8523" s="113" t="s">
        <v>19</v>
      </c>
    </row>
    <row r="8524" spans="1:9" x14ac:dyDescent="0.2">
      <c r="A8524" s="113" t="s">
        <v>10491</v>
      </c>
      <c r="D8524" s="113" t="s">
        <v>20</v>
      </c>
      <c r="E8524" s="113">
        <f t="shared" si="133"/>
        <v>40714601</v>
      </c>
      <c r="F8524" s="113" t="s">
        <v>404</v>
      </c>
      <c r="G8524" s="113" t="s">
        <v>16777</v>
      </c>
      <c r="H8524" s="113" t="s">
        <v>21</v>
      </c>
      <c r="I8524" s="113" t="s">
        <v>22</v>
      </c>
    </row>
    <row r="8525" spans="1:9" x14ac:dyDescent="0.2">
      <c r="A8525" s="113" t="s">
        <v>10491</v>
      </c>
      <c r="D8525" s="113" t="s">
        <v>23</v>
      </c>
      <c r="E8525" s="113">
        <f t="shared" si="133"/>
        <v>40714602</v>
      </c>
      <c r="F8525" s="113" t="s">
        <v>404</v>
      </c>
      <c r="G8525" s="113" t="s">
        <v>16777</v>
      </c>
      <c r="H8525" s="113" t="s">
        <v>21</v>
      </c>
      <c r="I8525" s="113" t="s">
        <v>24</v>
      </c>
    </row>
    <row r="8526" spans="1:9" x14ac:dyDescent="0.2">
      <c r="A8526" s="113" t="s">
        <v>10491</v>
      </c>
      <c r="D8526" s="113" t="s">
        <v>25</v>
      </c>
      <c r="E8526" s="113">
        <f t="shared" si="133"/>
        <v>40714603</v>
      </c>
      <c r="F8526" s="113" t="s">
        <v>404</v>
      </c>
      <c r="G8526" s="113" t="s">
        <v>16777</v>
      </c>
      <c r="H8526" s="113" t="s">
        <v>21</v>
      </c>
      <c r="I8526" s="113" t="s">
        <v>26</v>
      </c>
    </row>
    <row r="8527" spans="1:9" x14ac:dyDescent="0.2">
      <c r="A8527" s="113" t="s">
        <v>10491</v>
      </c>
      <c r="D8527" s="113" t="s">
        <v>27</v>
      </c>
      <c r="E8527" s="113">
        <f t="shared" si="133"/>
        <v>40714604</v>
      </c>
      <c r="F8527" s="113" t="s">
        <v>404</v>
      </c>
      <c r="G8527" s="113" t="s">
        <v>16777</v>
      </c>
      <c r="H8527" s="113" t="s">
        <v>21</v>
      </c>
      <c r="I8527" s="113" t="s">
        <v>28</v>
      </c>
    </row>
    <row r="8528" spans="1:9" x14ac:dyDescent="0.2">
      <c r="A8528" s="113" t="s">
        <v>10491</v>
      </c>
      <c r="D8528" s="113" t="s">
        <v>29</v>
      </c>
      <c r="E8528" s="113">
        <f t="shared" si="133"/>
        <v>40714605</v>
      </c>
      <c r="F8528" s="113" t="s">
        <v>404</v>
      </c>
      <c r="G8528" s="113" t="s">
        <v>16777</v>
      </c>
      <c r="H8528" s="113" t="s">
        <v>21</v>
      </c>
      <c r="I8528" s="113" t="s">
        <v>30</v>
      </c>
    </row>
    <row r="8529" spans="1:12" x14ac:dyDescent="0.2">
      <c r="A8529" s="113" t="s">
        <v>10491</v>
      </c>
      <c r="D8529" s="113" t="s">
        <v>31</v>
      </c>
      <c r="E8529" s="113">
        <f t="shared" si="133"/>
        <v>40714606</v>
      </c>
      <c r="F8529" s="113" t="s">
        <v>404</v>
      </c>
      <c r="G8529" s="113" t="s">
        <v>16777</v>
      </c>
      <c r="H8529" s="113" t="s">
        <v>21</v>
      </c>
      <c r="I8529" s="113" t="s">
        <v>32</v>
      </c>
    </row>
    <row r="8530" spans="1:12" x14ac:dyDescent="0.2">
      <c r="A8530" s="113" t="s">
        <v>10491</v>
      </c>
      <c r="D8530" s="113" t="s">
        <v>33</v>
      </c>
      <c r="E8530" s="113">
        <f t="shared" si="133"/>
        <v>40714697</v>
      </c>
      <c r="F8530" s="113" t="s">
        <v>404</v>
      </c>
      <c r="G8530" s="113" t="s">
        <v>16777</v>
      </c>
      <c r="H8530" s="113" t="s">
        <v>21</v>
      </c>
      <c r="I8530" s="113" t="s">
        <v>34</v>
      </c>
    </row>
    <row r="8531" spans="1:12" x14ac:dyDescent="0.2">
      <c r="A8531" s="113" t="s">
        <v>10491</v>
      </c>
      <c r="D8531" s="113" t="s">
        <v>35</v>
      </c>
      <c r="E8531" s="113">
        <f t="shared" si="133"/>
        <v>40714698</v>
      </c>
      <c r="F8531" s="113" t="s">
        <v>404</v>
      </c>
      <c r="G8531" s="113" t="s">
        <v>16777</v>
      </c>
      <c r="H8531" s="113" t="s">
        <v>21</v>
      </c>
      <c r="I8531" s="113" t="s">
        <v>36</v>
      </c>
    </row>
    <row r="8532" spans="1:12" x14ac:dyDescent="0.2">
      <c r="A8532" s="113" t="s">
        <v>10491</v>
      </c>
      <c r="D8532" s="113" t="s">
        <v>37</v>
      </c>
      <c r="E8532" s="113">
        <f t="shared" si="133"/>
        <v>40715401</v>
      </c>
      <c r="F8532" s="113" t="s">
        <v>404</v>
      </c>
      <c r="G8532" s="113" t="s">
        <v>16777</v>
      </c>
      <c r="H8532" s="113" t="s">
        <v>38</v>
      </c>
      <c r="I8532" s="113" t="s">
        <v>39</v>
      </c>
      <c r="K8532" s="115"/>
      <c r="L8532" s="113"/>
    </row>
    <row r="8533" spans="1:12" x14ac:dyDescent="0.2">
      <c r="A8533" s="113" t="s">
        <v>10491</v>
      </c>
      <c r="D8533" s="113" t="s">
        <v>40</v>
      </c>
      <c r="E8533" s="113">
        <f t="shared" si="133"/>
        <v>40715402</v>
      </c>
      <c r="F8533" s="113" t="s">
        <v>404</v>
      </c>
      <c r="G8533" s="113" t="s">
        <v>16777</v>
      </c>
      <c r="H8533" s="113" t="s">
        <v>38</v>
      </c>
      <c r="I8533" s="113" t="s">
        <v>41</v>
      </c>
      <c r="K8533" s="115"/>
      <c r="L8533" s="113"/>
    </row>
    <row r="8534" spans="1:12" x14ac:dyDescent="0.2">
      <c r="A8534" s="113" t="s">
        <v>10491</v>
      </c>
      <c r="D8534" s="113" t="s">
        <v>42</v>
      </c>
      <c r="E8534" s="113">
        <f t="shared" si="133"/>
        <v>40715403</v>
      </c>
      <c r="F8534" s="113" t="s">
        <v>404</v>
      </c>
      <c r="G8534" s="113" t="s">
        <v>16777</v>
      </c>
      <c r="H8534" s="113" t="s">
        <v>38</v>
      </c>
      <c r="I8534" s="113" t="s">
        <v>43</v>
      </c>
    </row>
    <row r="8535" spans="1:12" x14ac:dyDescent="0.2">
      <c r="A8535" s="113" t="s">
        <v>10491</v>
      </c>
      <c r="D8535" s="113" t="s">
        <v>44</v>
      </c>
      <c r="E8535" s="113">
        <f t="shared" si="133"/>
        <v>40715404</v>
      </c>
      <c r="F8535" s="113" t="s">
        <v>404</v>
      </c>
      <c r="G8535" s="113" t="s">
        <v>16777</v>
      </c>
      <c r="H8535" s="113" t="s">
        <v>38</v>
      </c>
      <c r="I8535" s="113" t="s">
        <v>45</v>
      </c>
    </row>
    <row r="8536" spans="1:12" x14ac:dyDescent="0.2">
      <c r="A8536" s="113" t="s">
        <v>10491</v>
      </c>
      <c r="D8536" s="113" t="s">
        <v>46</v>
      </c>
      <c r="E8536" s="113">
        <f t="shared" si="133"/>
        <v>40715405</v>
      </c>
      <c r="F8536" s="113" t="s">
        <v>404</v>
      </c>
      <c r="G8536" s="113" t="s">
        <v>16777</v>
      </c>
      <c r="H8536" s="113" t="s">
        <v>38</v>
      </c>
      <c r="I8536" s="113" t="s">
        <v>47</v>
      </c>
    </row>
    <row r="8537" spans="1:12" x14ac:dyDescent="0.2">
      <c r="A8537" s="113" t="s">
        <v>10491</v>
      </c>
      <c r="D8537" s="113" t="s">
        <v>1491</v>
      </c>
      <c r="E8537" s="113">
        <f t="shared" si="133"/>
        <v>40715406</v>
      </c>
      <c r="F8537" s="113" t="s">
        <v>404</v>
      </c>
      <c r="G8537" s="113" t="s">
        <v>16777</v>
      </c>
      <c r="H8537" s="113" t="s">
        <v>38</v>
      </c>
      <c r="I8537" s="113" t="s">
        <v>1492</v>
      </c>
    </row>
    <row r="8538" spans="1:12" x14ac:dyDescent="0.2">
      <c r="A8538" s="113" t="s">
        <v>10491</v>
      </c>
      <c r="D8538" s="113" t="s">
        <v>1493</v>
      </c>
      <c r="E8538" s="113">
        <f t="shared" si="133"/>
        <v>40715801</v>
      </c>
      <c r="F8538" s="113" t="s">
        <v>404</v>
      </c>
      <c r="G8538" s="113" t="s">
        <v>16777</v>
      </c>
      <c r="H8538" s="113" t="s">
        <v>1494</v>
      </c>
      <c r="I8538" s="113" t="s">
        <v>1861</v>
      </c>
    </row>
    <row r="8539" spans="1:12" x14ac:dyDescent="0.2">
      <c r="A8539" s="113" t="s">
        <v>10491</v>
      </c>
      <c r="D8539" s="113" t="s">
        <v>1495</v>
      </c>
      <c r="E8539" s="113">
        <f t="shared" si="133"/>
        <v>40715802</v>
      </c>
      <c r="F8539" s="113" t="s">
        <v>404</v>
      </c>
      <c r="G8539" s="113" t="s">
        <v>16777</v>
      </c>
      <c r="H8539" s="113" t="s">
        <v>1494</v>
      </c>
      <c r="I8539" s="113" t="s">
        <v>1863</v>
      </c>
    </row>
    <row r="8540" spans="1:12" x14ac:dyDescent="0.2">
      <c r="A8540" s="113" t="s">
        <v>10491</v>
      </c>
      <c r="D8540" s="113" t="s">
        <v>1496</v>
      </c>
      <c r="E8540" s="113">
        <f t="shared" si="133"/>
        <v>40715809</v>
      </c>
      <c r="F8540" s="113" t="s">
        <v>404</v>
      </c>
      <c r="G8540" s="113" t="s">
        <v>16777</v>
      </c>
      <c r="H8540" s="113" t="s">
        <v>1494</v>
      </c>
      <c r="I8540" s="113" t="s">
        <v>1497</v>
      </c>
    </row>
    <row r="8541" spans="1:12" x14ac:dyDescent="0.2">
      <c r="A8541" s="113" t="s">
        <v>10491</v>
      </c>
      <c r="D8541" s="113" t="s">
        <v>1498</v>
      </c>
      <c r="E8541" s="113">
        <f t="shared" si="133"/>
        <v>40715810</v>
      </c>
      <c r="F8541" s="113" t="s">
        <v>404</v>
      </c>
      <c r="G8541" s="113" t="s">
        <v>16777</v>
      </c>
      <c r="H8541" s="113" t="s">
        <v>1494</v>
      </c>
      <c r="I8541" s="113" t="s">
        <v>3730</v>
      </c>
    </row>
    <row r="8542" spans="1:12" x14ac:dyDescent="0.2">
      <c r="A8542" s="113" t="s">
        <v>10491</v>
      </c>
      <c r="D8542" s="113" t="s">
        <v>1499</v>
      </c>
      <c r="E8542" s="113">
        <f t="shared" si="133"/>
        <v>40715811</v>
      </c>
      <c r="F8542" s="113" t="s">
        <v>404</v>
      </c>
      <c r="G8542" s="113" t="s">
        <v>16777</v>
      </c>
      <c r="H8542" s="113" t="s">
        <v>1494</v>
      </c>
      <c r="I8542" s="113" t="s">
        <v>1500</v>
      </c>
    </row>
    <row r="8543" spans="1:12" x14ac:dyDescent="0.2">
      <c r="A8543" s="113" t="s">
        <v>10491</v>
      </c>
      <c r="D8543" s="113" t="s">
        <v>1501</v>
      </c>
      <c r="E8543" s="113">
        <f t="shared" si="133"/>
        <v>40715812</v>
      </c>
      <c r="F8543" s="113" t="s">
        <v>404</v>
      </c>
      <c r="G8543" s="113" t="s">
        <v>16777</v>
      </c>
      <c r="H8543" s="113" t="s">
        <v>1494</v>
      </c>
      <c r="I8543" s="113" t="s">
        <v>1502</v>
      </c>
    </row>
    <row r="8544" spans="1:12" x14ac:dyDescent="0.2">
      <c r="A8544" s="113" t="s">
        <v>10491</v>
      </c>
      <c r="D8544" s="113" t="s">
        <v>1503</v>
      </c>
      <c r="E8544" s="113">
        <f t="shared" si="133"/>
        <v>40715817</v>
      </c>
      <c r="F8544" s="113" t="s">
        <v>404</v>
      </c>
      <c r="G8544" s="113" t="s">
        <v>16777</v>
      </c>
      <c r="H8544" s="113" t="s">
        <v>1494</v>
      </c>
      <c r="I8544" s="113" t="s">
        <v>1504</v>
      </c>
    </row>
    <row r="8545" spans="1:9" x14ac:dyDescent="0.2">
      <c r="A8545" s="113" t="s">
        <v>10491</v>
      </c>
      <c r="D8545" s="113" t="s">
        <v>1505</v>
      </c>
      <c r="E8545" s="113">
        <f t="shared" si="133"/>
        <v>40715818</v>
      </c>
      <c r="F8545" s="113" t="s">
        <v>404</v>
      </c>
      <c r="G8545" s="113" t="s">
        <v>16777</v>
      </c>
      <c r="H8545" s="113" t="s">
        <v>1494</v>
      </c>
      <c r="I8545" s="113" t="s">
        <v>1506</v>
      </c>
    </row>
    <row r="8546" spans="1:9" x14ac:dyDescent="0.2">
      <c r="A8546" s="113" t="s">
        <v>10491</v>
      </c>
      <c r="D8546" s="113" t="s">
        <v>1507</v>
      </c>
      <c r="E8546" s="113">
        <f t="shared" si="133"/>
        <v>40715819</v>
      </c>
      <c r="F8546" s="113" t="s">
        <v>404</v>
      </c>
      <c r="G8546" s="113" t="s">
        <v>16777</v>
      </c>
      <c r="H8546" s="113" t="s">
        <v>1494</v>
      </c>
      <c r="I8546" s="113" t="s">
        <v>1508</v>
      </c>
    </row>
    <row r="8547" spans="1:9" x14ac:dyDescent="0.2">
      <c r="A8547" s="113" t="s">
        <v>10491</v>
      </c>
      <c r="D8547" s="113" t="s">
        <v>1509</v>
      </c>
      <c r="E8547" s="113">
        <f t="shared" si="133"/>
        <v>40715820</v>
      </c>
      <c r="F8547" s="113" t="s">
        <v>404</v>
      </c>
      <c r="G8547" s="113" t="s">
        <v>16777</v>
      </c>
      <c r="H8547" s="113" t="s">
        <v>1494</v>
      </c>
      <c r="I8547" s="113" t="s">
        <v>1510</v>
      </c>
    </row>
    <row r="8548" spans="1:9" x14ac:dyDescent="0.2">
      <c r="A8548" s="113" t="s">
        <v>10491</v>
      </c>
      <c r="D8548" s="113" t="s">
        <v>1511</v>
      </c>
      <c r="E8548" s="113">
        <f t="shared" si="133"/>
        <v>40717201</v>
      </c>
      <c r="F8548" s="113" t="s">
        <v>404</v>
      </c>
      <c r="G8548" s="113" t="s">
        <v>16777</v>
      </c>
      <c r="H8548" s="113" t="s">
        <v>1512</v>
      </c>
      <c r="I8548" s="113" t="s">
        <v>1513</v>
      </c>
    </row>
    <row r="8549" spans="1:9" x14ac:dyDescent="0.2">
      <c r="A8549" s="113" t="s">
        <v>10491</v>
      </c>
      <c r="D8549" s="113" t="s">
        <v>1514</v>
      </c>
      <c r="E8549" s="113">
        <f t="shared" si="133"/>
        <v>40717202</v>
      </c>
      <c r="F8549" s="113" t="s">
        <v>404</v>
      </c>
      <c r="G8549" s="113" t="s">
        <v>16777</v>
      </c>
      <c r="H8549" s="113" t="s">
        <v>1512</v>
      </c>
      <c r="I8549" s="113" t="s">
        <v>1515</v>
      </c>
    </row>
    <row r="8550" spans="1:9" x14ac:dyDescent="0.2">
      <c r="A8550" s="113" t="s">
        <v>10491</v>
      </c>
      <c r="D8550" s="113" t="s">
        <v>1516</v>
      </c>
      <c r="E8550" s="113">
        <f t="shared" si="133"/>
        <v>40717203</v>
      </c>
      <c r="F8550" s="113" t="s">
        <v>404</v>
      </c>
      <c r="G8550" s="113" t="s">
        <v>16777</v>
      </c>
      <c r="H8550" s="113" t="s">
        <v>1512</v>
      </c>
      <c r="I8550" s="113" t="s">
        <v>1517</v>
      </c>
    </row>
    <row r="8551" spans="1:9" x14ac:dyDescent="0.2">
      <c r="A8551" s="113" t="s">
        <v>10491</v>
      </c>
      <c r="D8551" s="113" t="s">
        <v>1518</v>
      </c>
      <c r="E8551" s="113">
        <f t="shared" si="133"/>
        <v>40717204</v>
      </c>
      <c r="F8551" s="113" t="s">
        <v>404</v>
      </c>
      <c r="G8551" s="113" t="s">
        <v>16777</v>
      </c>
      <c r="H8551" s="113" t="s">
        <v>1512</v>
      </c>
      <c r="I8551" s="113" t="s">
        <v>1519</v>
      </c>
    </row>
    <row r="8552" spans="1:9" x14ac:dyDescent="0.2">
      <c r="A8552" s="113" t="s">
        <v>10491</v>
      </c>
      <c r="D8552" s="113" t="s">
        <v>1520</v>
      </c>
      <c r="E8552" s="113">
        <f t="shared" si="133"/>
        <v>40717205</v>
      </c>
      <c r="F8552" s="113" t="s">
        <v>404</v>
      </c>
      <c r="G8552" s="113" t="s">
        <v>16777</v>
      </c>
      <c r="H8552" s="113" t="s">
        <v>1512</v>
      </c>
      <c r="I8552" s="113" t="s">
        <v>1521</v>
      </c>
    </row>
    <row r="8553" spans="1:9" x14ac:dyDescent="0.2">
      <c r="A8553" s="113" t="s">
        <v>10491</v>
      </c>
      <c r="D8553" s="113" t="s">
        <v>1522</v>
      </c>
      <c r="E8553" s="113">
        <f t="shared" si="133"/>
        <v>40717206</v>
      </c>
      <c r="F8553" s="113" t="s">
        <v>404</v>
      </c>
      <c r="G8553" s="113" t="s">
        <v>16777</v>
      </c>
      <c r="H8553" s="113" t="s">
        <v>1512</v>
      </c>
      <c r="I8553" s="113" t="s">
        <v>1523</v>
      </c>
    </row>
    <row r="8554" spans="1:9" x14ac:dyDescent="0.2">
      <c r="A8554" s="113" t="s">
        <v>10491</v>
      </c>
      <c r="D8554" s="113" t="s">
        <v>1524</v>
      </c>
      <c r="E8554" s="113">
        <f t="shared" si="133"/>
        <v>40717207</v>
      </c>
      <c r="F8554" s="113" t="s">
        <v>404</v>
      </c>
      <c r="G8554" s="113" t="s">
        <v>16777</v>
      </c>
      <c r="H8554" s="113" t="s">
        <v>1512</v>
      </c>
      <c r="I8554" s="113" t="s">
        <v>1525</v>
      </c>
    </row>
    <row r="8555" spans="1:9" x14ac:dyDescent="0.2">
      <c r="A8555" s="113" t="s">
        <v>10491</v>
      </c>
      <c r="D8555" s="113" t="s">
        <v>1526</v>
      </c>
      <c r="E8555" s="113">
        <f t="shared" si="133"/>
        <v>40717208</v>
      </c>
      <c r="F8555" s="113" t="s">
        <v>404</v>
      </c>
      <c r="G8555" s="113" t="s">
        <v>16777</v>
      </c>
      <c r="H8555" s="113" t="s">
        <v>1512</v>
      </c>
      <c r="I8555" s="113" t="s">
        <v>1527</v>
      </c>
    </row>
    <row r="8556" spans="1:9" x14ac:dyDescent="0.2">
      <c r="A8556" s="113" t="s">
        <v>10491</v>
      </c>
      <c r="D8556" s="113" t="s">
        <v>1528</v>
      </c>
      <c r="E8556" s="113">
        <f t="shared" si="133"/>
        <v>40717209</v>
      </c>
      <c r="F8556" s="113" t="s">
        <v>404</v>
      </c>
      <c r="G8556" s="113" t="s">
        <v>16777</v>
      </c>
      <c r="H8556" s="113" t="s">
        <v>1512</v>
      </c>
      <c r="I8556" s="113" t="s">
        <v>1529</v>
      </c>
    </row>
    <row r="8557" spans="1:9" x14ac:dyDescent="0.2">
      <c r="A8557" s="113" t="s">
        <v>10491</v>
      </c>
      <c r="D8557" s="113" t="s">
        <v>1530</v>
      </c>
      <c r="E8557" s="113">
        <f t="shared" si="133"/>
        <v>40717210</v>
      </c>
      <c r="F8557" s="113" t="s">
        <v>404</v>
      </c>
      <c r="G8557" s="113" t="s">
        <v>16777</v>
      </c>
      <c r="H8557" s="113" t="s">
        <v>1512</v>
      </c>
      <c r="I8557" s="113" t="s">
        <v>1531</v>
      </c>
    </row>
    <row r="8558" spans="1:9" x14ac:dyDescent="0.2">
      <c r="A8558" s="113" t="s">
        <v>10491</v>
      </c>
      <c r="D8558" s="113" t="s">
        <v>1532</v>
      </c>
      <c r="E8558" s="113">
        <f t="shared" si="133"/>
        <v>40717211</v>
      </c>
      <c r="F8558" s="113" t="s">
        <v>404</v>
      </c>
      <c r="G8558" s="113" t="s">
        <v>16777</v>
      </c>
      <c r="H8558" s="113" t="s">
        <v>1512</v>
      </c>
      <c r="I8558" s="113" t="s">
        <v>1533</v>
      </c>
    </row>
    <row r="8559" spans="1:9" x14ac:dyDescent="0.2">
      <c r="A8559" s="113" t="s">
        <v>10491</v>
      </c>
      <c r="D8559" s="113" t="s">
        <v>1534</v>
      </c>
      <c r="E8559" s="113">
        <f t="shared" si="133"/>
        <v>40717212</v>
      </c>
      <c r="F8559" s="113" t="s">
        <v>404</v>
      </c>
      <c r="G8559" s="113" t="s">
        <v>16777</v>
      </c>
      <c r="H8559" s="113" t="s">
        <v>1512</v>
      </c>
      <c r="I8559" s="113" t="s">
        <v>1535</v>
      </c>
    </row>
    <row r="8560" spans="1:9" x14ac:dyDescent="0.2">
      <c r="A8560" s="113" t="s">
        <v>10491</v>
      </c>
      <c r="D8560" s="113" t="s">
        <v>1536</v>
      </c>
      <c r="E8560" s="113">
        <f t="shared" si="133"/>
        <v>40717297</v>
      </c>
      <c r="F8560" s="113" t="s">
        <v>404</v>
      </c>
      <c r="G8560" s="113" t="s">
        <v>16777</v>
      </c>
      <c r="H8560" s="113" t="s">
        <v>1512</v>
      </c>
      <c r="I8560" s="113" t="s">
        <v>1537</v>
      </c>
    </row>
    <row r="8561" spans="1:9" x14ac:dyDescent="0.2">
      <c r="A8561" s="113" t="s">
        <v>10491</v>
      </c>
      <c r="D8561" s="113" t="s">
        <v>1538</v>
      </c>
      <c r="E8561" s="113">
        <f t="shared" si="133"/>
        <v>40717298</v>
      </c>
      <c r="F8561" s="113" t="s">
        <v>404</v>
      </c>
      <c r="G8561" s="113" t="s">
        <v>16777</v>
      </c>
      <c r="H8561" s="113" t="s">
        <v>1512</v>
      </c>
      <c r="I8561" s="113" t="s">
        <v>1539</v>
      </c>
    </row>
    <row r="8562" spans="1:9" x14ac:dyDescent="0.2">
      <c r="A8562" s="113" t="s">
        <v>10491</v>
      </c>
      <c r="D8562" s="113" t="s">
        <v>1540</v>
      </c>
      <c r="E8562" s="113">
        <f t="shared" si="133"/>
        <v>40717601</v>
      </c>
      <c r="F8562" s="113" t="s">
        <v>404</v>
      </c>
      <c r="G8562" s="113" t="s">
        <v>16777</v>
      </c>
      <c r="H8562" s="113" t="s">
        <v>1541</v>
      </c>
      <c r="I8562" s="113" t="s">
        <v>1542</v>
      </c>
    </row>
    <row r="8563" spans="1:9" x14ac:dyDescent="0.2">
      <c r="A8563" s="113" t="s">
        <v>10491</v>
      </c>
      <c r="D8563" s="113" t="s">
        <v>1543</v>
      </c>
      <c r="E8563" s="113">
        <f t="shared" si="133"/>
        <v>40717602</v>
      </c>
      <c r="F8563" s="113" t="s">
        <v>404</v>
      </c>
      <c r="G8563" s="113" t="s">
        <v>16777</v>
      </c>
      <c r="H8563" s="113" t="s">
        <v>1541</v>
      </c>
      <c r="I8563" s="113" t="s">
        <v>1544</v>
      </c>
    </row>
    <row r="8564" spans="1:9" x14ac:dyDescent="0.2">
      <c r="A8564" s="113" t="s">
        <v>10491</v>
      </c>
      <c r="D8564" s="113" t="s">
        <v>1545</v>
      </c>
      <c r="E8564" s="113">
        <f t="shared" si="133"/>
        <v>40717603</v>
      </c>
      <c r="F8564" s="113" t="s">
        <v>404</v>
      </c>
      <c r="G8564" s="113" t="s">
        <v>16777</v>
      </c>
      <c r="H8564" s="113" t="s">
        <v>1541</v>
      </c>
      <c r="I8564" s="113" t="s">
        <v>1546</v>
      </c>
    </row>
    <row r="8565" spans="1:9" x14ac:dyDescent="0.2">
      <c r="A8565" s="113" t="s">
        <v>10491</v>
      </c>
      <c r="D8565" s="113" t="s">
        <v>1547</v>
      </c>
      <c r="E8565" s="113">
        <f t="shared" si="133"/>
        <v>40717604</v>
      </c>
      <c r="F8565" s="113" t="s">
        <v>404</v>
      </c>
      <c r="G8565" s="113" t="s">
        <v>16777</v>
      </c>
      <c r="H8565" s="113" t="s">
        <v>1541</v>
      </c>
      <c r="I8565" s="113" t="s">
        <v>1548</v>
      </c>
    </row>
    <row r="8566" spans="1:9" x14ac:dyDescent="0.2">
      <c r="A8566" s="113" t="s">
        <v>10491</v>
      </c>
      <c r="D8566" s="113" t="s">
        <v>1549</v>
      </c>
      <c r="E8566" s="113">
        <f t="shared" si="133"/>
        <v>40717605</v>
      </c>
      <c r="F8566" s="113" t="s">
        <v>404</v>
      </c>
      <c r="G8566" s="113" t="s">
        <v>16777</v>
      </c>
      <c r="H8566" s="113" t="s">
        <v>1541</v>
      </c>
      <c r="I8566" s="113" t="s">
        <v>1550</v>
      </c>
    </row>
    <row r="8567" spans="1:9" x14ac:dyDescent="0.2">
      <c r="A8567" s="113" t="s">
        <v>10491</v>
      </c>
      <c r="D8567" s="113" t="s">
        <v>1551</v>
      </c>
      <c r="E8567" s="113">
        <f t="shared" si="133"/>
        <v>40717606</v>
      </c>
      <c r="F8567" s="113" t="s">
        <v>404</v>
      </c>
      <c r="G8567" s="113" t="s">
        <v>16777</v>
      </c>
      <c r="H8567" s="113" t="s">
        <v>1541</v>
      </c>
      <c r="I8567" s="113" t="s">
        <v>1552</v>
      </c>
    </row>
    <row r="8568" spans="1:9" x14ac:dyDescent="0.2">
      <c r="A8568" s="113" t="s">
        <v>10491</v>
      </c>
      <c r="D8568" s="113" t="s">
        <v>1553</v>
      </c>
      <c r="E8568" s="113">
        <f t="shared" si="133"/>
        <v>40717611</v>
      </c>
      <c r="F8568" s="113" t="s">
        <v>404</v>
      </c>
      <c r="G8568" s="113" t="s">
        <v>16777</v>
      </c>
      <c r="H8568" s="113" t="s">
        <v>1541</v>
      </c>
      <c r="I8568" s="113" t="s">
        <v>1554</v>
      </c>
    </row>
    <row r="8569" spans="1:9" x14ac:dyDescent="0.2">
      <c r="A8569" s="113" t="s">
        <v>10491</v>
      </c>
      <c r="D8569" s="113" t="s">
        <v>1555</v>
      </c>
      <c r="E8569" s="113">
        <f t="shared" si="133"/>
        <v>40717612</v>
      </c>
      <c r="F8569" s="113" t="s">
        <v>404</v>
      </c>
      <c r="G8569" s="113" t="s">
        <v>16777</v>
      </c>
      <c r="H8569" s="113" t="s">
        <v>1541</v>
      </c>
      <c r="I8569" s="113" t="s">
        <v>1556</v>
      </c>
    </row>
    <row r="8570" spans="1:9" x14ac:dyDescent="0.2">
      <c r="A8570" s="113" t="s">
        <v>10491</v>
      </c>
      <c r="D8570" s="113" t="s">
        <v>1557</v>
      </c>
      <c r="E8570" s="113">
        <f t="shared" si="133"/>
        <v>40717613</v>
      </c>
      <c r="F8570" s="113" t="s">
        <v>404</v>
      </c>
      <c r="G8570" s="113" t="s">
        <v>16777</v>
      </c>
      <c r="H8570" s="113" t="s">
        <v>1541</v>
      </c>
      <c r="I8570" s="113" t="s">
        <v>1558</v>
      </c>
    </row>
    <row r="8571" spans="1:9" x14ac:dyDescent="0.2">
      <c r="A8571" s="113" t="s">
        <v>10491</v>
      </c>
      <c r="D8571" s="113" t="s">
        <v>1559</v>
      </c>
      <c r="E8571" s="113">
        <f t="shared" si="133"/>
        <v>40717614</v>
      </c>
      <c r="F8571" s="113" t="s">
        <v>404</v>
      </c>
      <c r="G8571" s="113" t="s">
        <v>16777</v>
      </c>
      <c r="H8571" s="113" t="s">
        <v>1541</v>
      </c>
      <c r="I8571" s="113" t="s">
        <v>1560</v>
      </c>
    </row>
    <row r="8572" spans="1:9" x14ac:dyDescent="0.2">
      <c r="A8572" s="113" t="s">
        <v>10491</v>
      </c>
      <c r="D8572" s="113" t="s">
        <v>1561</v>
      </c>
      <c r="E8572" s="113">
        <f t="shared" si="133"/>
        <v>40717697</v>
      </c>
      <c r="F8572" s="113" t="s">
        <v>404</v>
      </c>
      <c r="G8572" s="113" t="s">
        <v>16777</v>
      </c>
      <c r="H8572" s="113" t="s">
        <v>1541</v>
      </c>
      <c r="I8572" s="113" t="s">
        <v>1562</v>
      </c>
    </row>
    <row r="8573" spans="1:9" x14ac:dyDescent="0.2">
      <c r="A8573" s="113" t="s">
        <v>10491</v>
      </c>
      <c r="D8573" s="113" t="s">
        <v>1563</v>
      </c>
      <c r="E8573" s="113">
        <f t="shared" si="133"/>
        <v>40717698</v>
      </c>
      <c r="F8573" s="113" t="s">
        <v>404</v>
      </c>
      <c r="G8573" s="113" t="s">
        <v>16777</v>
      </c>
      <c r="H8573" s="113" t="s">
        <v>1541</v>
      </c>
      <c r="I8573" s="113" t="s">
        <v>1564</v>
      </c>
    </row>
    <row r="8574" spans="1:9" x14ac:dyDescent="0.2">
      <c r="A8574" s="113" t="s">
        <v>10491</v>
      </c>
      <c r="D8574" s="113" t="s">
        <v>1565</v>
      </c>
      <c r="E8574" s="113">
        <f t="shared" si="133"/>
        <v>40718001</v>
      </c>
      <c r="F8574" s="113" t="s">
        <v>404</v>
      </c>
      <c r="G8574" s="113" t="s">
        <v>16777</v>
      </c>
      <c r="H8574" s="113" t="s">
        <v>1566</v>
      </c>
      <c r="I8574" s="113" t="s">
        <v>1567</v>
      </c>
    </row>
    <row r="8575" spans="1:9" x14ac:dyDescent="0.2">
      <c r="A8575" s="113" t="s">
        <v>10491</v>
      </c>
      <c r="D8575" s="113" t="s">
        <v>1568</v>
      </c>
      <c r="E8575" s="113">
        <f t="shared" si="133"/>
        <v>40718002</v>
      </c>
      <c r="F8575" s="113" t="s">
        <v>404</v>
      </c>
      <c r="G8575" s="113" t="s">
        <v>16777</v>
      </c>
      <c r="H8575" s="113" t="s">
        <v>1566</v>
      </c>
      <c r="I8575" s="113" t="s">
        <v>1569</v>
      </c>
    </row>
    <row r="8576" spans="1:9" x14ac:dyDescent="0.2">
      <c r="A8576" s="113" t="s">
        <v>10491</v>
      </c>
      <c r="D8576" s="113" t="s">
        <v>1570</v>
      </c>
      <c r="E8576" s="113">
        <f t="shared" si="133"/>
        <v>40718003</v>
      </c>
      <c r="F8576" s="113" t="s">
        <v>404</v>
      </c>
      <c r="G8576" s="113" t="s">
        <v>16777</v>
      </c>
      <c r="H8576" s="113" t="s">
        <v>1566</v>
      </c>
      <c r="I8576" s="113" t="s">
        <v>1571</v>
      </c>
    </row>
    <row r="8577" spans="1:9" x14ac:dyDescent="0.2">
      <c r="A8577" s="113" t="s">
        <v>10491</v>
      </c>
      <c r="D8577" s="113" t="s">
        <v>1572</v>
      </c>
      <c r="E8577" s="113">
        <f t="shared" si="133"/>
        <v>40718004</v>
      </c>
      <c r="F8577" s="113" t="s">
        <v>404</v>
      </c>
      <c r="G8577" s="113" t="s">
        <v>16777</v>
      </c>
      <c r="H8577" s="113" t="s">
        <v>1566</v>
      </c>
      <c r="I8577" s="113" t="s">
        <v>1573</v>
      </c>
    </row>
    <row r="8578" spans="1:9" x14ac:dyDescent="0.2">
      <c r="A8578" s="113" t="s">
        <v>10491</v>
      </c>
      <c r="D8578" s="113" t="s">
        <v>1574</v>
      </c>
      <c r="E8578" s="113">
        <f t="shared" ref="E8578:E8641" si="134">VALUE(D8578)</f>
        <v>40718005</v>
      </c>
      <c r="F8578" s="113" t="s">
        <v>404</v>
      </c>
      <c r="G8578" s="113" t="s">
        <v>16777</v>
      </c>
      <c r="H8578" s="113" t="s">
        <v>1566</v>
      </c>
      <c r="I8578" s="113" t="s">
        <v>1575</v>
      </c>
    </row>
    <row r="8579" spans="1:9" x14ac:dyDescent="0.2">
      <c r="A8579" s="113" t="s">
        <v>10491</v>
      </c>
      <c r="D8579" s="113" t="s">
        <v>1576</v>
      </c>
      <c r="E8579" s="113">
        <f t="shared" si="134"/>
        <v>40718006</v>
      </c>
      <c r="F8579" s="113" t="s">
        <v>404</v>
      </c>
      <c r="G8579" s="113" t="s">
        <v>16777</v>
      </c>
      <c r="H8579" s="113" t="s">
        <v>1566</v>
      </c>
      <c r="I8579" s="113" t="s">
        <v>1577</v>
      </c>
    </row>
    <row r="8580" spans="1:9" x14ac:dyDescent="0.2">
      <c r="A8580" s="113" t="s">
        <v>10491</v>
      </c>
      <c r="D8580" s="113" t="s">
        <v>1578</v>
      </c>
      <c r="E8580" s="113">
        <f t="shared" si="134"/>
        <v>40718007</v>
      </c>
      <c r="F8580" s="113" t="s">
        <v>404</v>
      </c>
      <c r="G8580" s="113" t="s">
        <v>16777</v>
      </c>
      <c r="H8580" s="113" t="s">
        <v>1566</v>
      </c>
      <c r="I8580" s="113" t="s">
        <v>1579</v>
      </c>
    </row>
    <row r="8581" spans="1:9" x14ac:dyDescent="0.2">
      <c r="A8581" s="113" t="s">
        <v>10491</v>
      </c>
      <c r="D8581" s="113" t="s">
        <v>1580</v>
      </c>
      <c r="E8581" s="113">
        <f t="shared" si="134"/>
        <v>40718008</v>
      </c>
      <c r="F8581" s="113" t="s">
        <v>404</v>
      </c>
      <c r="G8581" s="113" t="s">
        <v>16777</v>
      </c>
      <c r="H8581" s="113" t="s">
        <v>1566</v>
      </c>
      <c r="I8581" s="113" t="s">
        <v>1581</v>
      </c>
    </row>
    <row r="8582" spans="1:9" x14ac:dyDescent="0.2">
      <c r="A8582" s="113" t="s">
        <v>10491</v>
      </c>
      <c r="D8582" s="113" t="s">
        <v>1582</v>
      </c>
      <c r="E8582" s="113">
        <f t="shared" si="134"/>
        <v>40718009</v>
      </c>
      <c r="F8582" s="113" t="s">
        <v>404</v>
      </c>
      <c r="G8582" s="113" t="s">
        <v>16777</v>
      </c>
      <c r="H8582" s="113" t="s">
        <v>1566</v>
      </c>
      <c r="I8582" s="113" t="s">
        <v>1583</v>
      </c>
    </row>
    <row r="8583" spans="1:9" x14ac:dyDescent="0.2">
      <c r="A8583" s="113" t="s">
        <v>10491</v>
      </c>
      <c r="D8583" s="113" t="s">
        <v>1584</v>
      </c>
      <c r="E8583" s="113">
        <f t="shared" si="134"/>
        <v>40718010</v>
      </c>
      <c r="F8583" s="113" t="s">
        <v>404</v>
      </c>
      <c r="G8583" s="113" t="s">
        <v>16777</v>
      </c>
      <c r="H8583" s="113" t="s">
        <v>1566</v>
      </c>
      <c r="I8583" s="113" t="s">
        <v>1585</v>
      </c>
    </row>
    <row r="8584" spans="1:9" x14ac:dyDescent="0.2">
      <c r="A8584" s="113" t="s">
        <v>10491</v>
      </c>
      <c r="D8584" s="113" t="s">
        <v>1586</v>
      </c>
      <c r="E8584" s="113">
        <f t="shared" si="134"/>
        <v>40718097</v>
      </c>
      <c r="F8584" s="113" t="s">
        <v>404</v>
      </c>
      <c r="G8584" s="113" t="s">
        <v>16777</v>
      </c>
      <c r="H8584" s="113" t="s">
        <v>1566</v>
      </c>
      <c r="I8584" s="113" t="s">
        <v>4300</v>
      </c>
    </row>
    <row r="8585" spans="1:9" x14ac:dyDescent="0.2">
      <c r="A8585" s="113" t="s">
        <v>10491</v>
      </c>
      <c r="D8585" s="113" t="s">
        <v>4301</v>
      </c>
      <c r="E8585" s="113">
        <f t="shared" si="134"/>
        <v>40718098</v>
      </c>
      <c r="F8585" s="113" t="s">
        <v>404</v>
      </c>
      <c r="G8585" s="113" t="s">
        <v>16777</v>
      </c>
      <c r="H8585" s="113" t="s">
        <v>1566</v>
      </c>
      <c r="I8585" s="113" t="s">
        <v>4302</v>
      </c>
    </row>
    <row r="8586" spans="1:9" x14ac:dyDescent="0.2">
      <c r="A8586" s="113" t="s">
        <v>10491</v>
      </c>
      <c r="D8586" s="113" t="s">
        <v>4303</v>
      </c>
      <c r="E8586" s="113">
        <f t="shared" si="134"/>
        <v>40718801</v>
      </c>
      <c r="F8586" s="113" t="s">
        <v>404</v>
      </c>
      <c r="G8586" s="113" t="s">
        <v>16777</v>
      </c>
      <c r="H8586" s="113" t="s">
        <v>1269</v>
      </c>
      <c r="I8586" s="113" t="s">
        <v>1270</v>
      </c>
    </row>
    <row r="8587" spans="1:9" x14ac:dyDescent="0.2">
      <c r="A8587" s="113" t="s">
        <v>10491</v>
      </c>
      <c r="D8587" s="113" t="s">
        <v>1271</v>
      </c>
      <c r="E8587" s="113">
        <f t="shared" si="134"/>
        <v>40718802</v>
      </c>
      <c r="F8587" s="113" t="s">
        <v>404</v>
      </c>
      <c r="G8587" s="113" t="s">
        <v>16777</v>
      </c>
      <c r="H8587" s="113" t="s">
        <v>1269</v>
      </c>
      <c r="I8587" s="113" t="s">
        <v>1272</v>
      </c>
    </row>
    <row r="8588" spans="1:9" x14ac:dyDescent="0.2">
      <c r="A8588" s="113" t="s">
        <v>10491</v>
      </c>
      <c r="D8588" s="113" t="s">
        <v>1273</v>
      </c>
      <c r="E8588" s="113">
        <f t="shared" si="134"/>
        <v>40719201</v>
      </c>
      <c r="F8588" s="113" t="s">
        <v>404</v>
      </c>
      <c r="G8588" s="113" t="s">
        <v>16777</v>
      </c>
      <c r="H8588" s="113" t="s">
        <v>1274</v>
      </c>
      <c r="I8588" s="113" t="s">
        <v>1275</v>
      </c>
    </row>
    <row r="8589" spans="1:9" x14ac:dyDescent="0.2">
      <c r="A8589" s="113" t="s">
        <v>10491</v>
      </c>
      <c r="D8589" s="113" t="s">
        <v>1276</v>
      </c>
      <c r="E8589" s="113">
        <f t="shared" si="134"/>
        <v>40719202</v>
      </c>
      <c r="F8589" s="113" t="s">
        <v>404</v>
      </c>
      <c r="G8589" s="113" t="s">
        <v>16777</v>
      </c>
      <c r="H8589" s="113" t="s">
        <v>1274</v>
      </c>
      <c r="I8589" s="113" t="s">
        <v>1277</v>
      </c>
    </row>
    <row r="8590" spans="1:9" x14ac:dyDescent="0.2">
      <c r="A8590" s="113" t="s">
        <v>10491</v>
      </c>
      <c r="D8590" s="113" t="s">
        <v>1278</v>
      </c>
      <c r="E8590" s="113">
        <f t="shared" si="134"/>
        <v>40719207</v>
      </c>
      <c r="F8590" s="113" t="s">
        <v>404</v>
      </c>
      <c r="G8590" s="113" t="s">
        <v>16777</v>
      </c>
      <c r="H8590" s="113" t="s">
        <v>1274</v>
      </c>
      <c r="I8590" s="113" t="s">
        <v>1279</v>
      </c>
    </row>
    <row r="8591" spans="1:9" x14ac:dyDescent="0.2">
      <c r="A8591" s="113" t="s">
        <v>10491</v>
      </c>
      <c r="D8591" s="113" t="s">
        <v>1280</v>
      </c>
      <c r="E8591" s="113">
        <f t="shared" si="134"/>
        <v>40719208</v>
      </c>
      <c r="F8591" s="113" t="s">
        <v>404</v>
      </c>
      <c r="G8591" s="113" t="s">
        <v>16777</v>
      </c>
      <c r="H8591" s="113" t="s">
        <v>1274</v>
      </c>
      <c r="I8591" s="113" t="s">
        <v>1281</v>
      </c>
    </row>
    <row r="8592" spans="1:9" x14ac:dyDescent="0.2">
      <c r="A8592" s="113" t="s">
        <v>10491</v>
      </c>
      <c r="D8592" s="113" t="s">
        <v>1282</v>
      </c>
      <c r="E8592" s="113">
        <f t="shared" si="134"/>
        <v>40719209</v>
      </c>
      <c r="F8592" s="113" t="s">
        <v>404</v>
      </c>
      <c r="G8592" s="113" t="s">
        <v>16777</v>
      </c>
      <c r="H8592" s="113" t="s">
        <v>1274</v>
      </c>
      <c r="I8592" s="113" t="s">
        <v>1283</v>
      </c>
    </row>
    <row r="8593" spans="1:9" x14ac:dyDescent="0.2">
      <c r="A8593" s="113" t="s">
        <v>10491</v>
      </c>
      <c r="D8593" s="113" t="s">
        <v>1284</v>
      </c>
      <c r="E8593" s="113">
        <f t="shared" si="134"/>
        <v>40719210</v>
      </c>
      <c r="F8593" s="113" t="s">
        <v>404</v>
      </c>
      <c r="G8593" s="113" t="s">
        <v>16777</v>
      </c>
      <c r="H8593" s="113" t="s">
        <v>1274</v>
      </c>
      <c r="I8593" s="113" t="s">
        <v>1587</v>
      </c>
    </row>
    <row r="8594" spans="1:9" x14ac:dyDescent="0.2">
      <c r="A8594" s="113" t="s">
        <v>10491</v>
      </c>
      <c r="D8594" s="113" t="s">
        <v>1588</v>
      </c>
      <c r="E8594" s="113">
        <f t="shared" si="134"/>
        <v>40719211</v>
      </c>
      <c r="F8594" s="113" t="s">
        <v>404</v>
      </c>
      <c r="G8594" s="113" t="s">
        <v>16777</v>
      </c>
      <c r="H8594" s="113" t="s">
        <v>1274</v>
      </c>
      <c r="I8594" s="113" t="s">
        <v>1589</v>
      </c>
    </row>
    <row r="8595" spans="1:9" x14ac:dyDescent="0.2">
      <c r="A8595" s="113" t="s">
        <v>10491</v>
      </c>
      <c r="D8595" s="113" t="s">
        <v>1590</v>
      </c>
      <c r="E8595" s="113">
        <f t="shared" si="134"/>
        <v>40719212</v>
      </c>
      <c r="F8595" s="113" t="s">
        <v>404</v>
      </c>
      <c r="G8595" s="113" t="s">
        <v>16777</v>
      </c>
      <c r="H8595" s="113" t="s">
        <v>1274</v>
      </c>
      <c r="I8595" s="113" t="s">
        <v>1591</v>
      </c>
    </row>
    <row r="8596" spans="1:9" x14ac:dyDescent="0.2">
      <c r="A8596" s="113" t="s">
        <v>10491</v>
      </c>
      <c r="D8596" s="113" t="s">
        <v>1592</v>
      </c>
      <c r="E8596" s="113">
        <f t="shared" si="134"/>
        <v>40719601</v>
      </c>
      <c r="F8596" s="113" t="s">
        <v>404</v>
      </c>
      <c r="G8596" s="113" t="s">
        <v>16777</v>
      </c>
      <c r="H8596" s="113" t="s">
        <v>1593</v>
      </c>
      <c r="I8596" s="113" t="s">
        <v>1594</v>
      </c>
    </row>
    <row r="8597" spans="1:9" x14ac:dyDescent="0.2">
      <c r="A8597" s="113" t="s">
        <v>10491</v>
      </c>
      <c r="D8597" s="113" t="s">
        <v>1595</v>
      </c>
      <c r="E8597" s="113">
        <f t="shared" si="134"/>
        <v>40719602</v>
      </c>
      <c r="F8597" s="113" t="s">
        <v>404</v>
      </c>
      <c r="G8597" s="113" t="s">
        <v>16777</v>
      </c>
      <c r="H8597" s="113" t="s">
        <v>1593</v>
      </c>
      <c r="I8597" s="113" t="s">
        <v>1596</v>
      </c>
    </row>
    <row r="8598" spans="1:9" x14ac:dyDescent="0.2">
      <c r="A8598" s="113" t="s">
        <v>10491</v>
      </c>
      <c r="D8598" s="113" t="s">
        <v>1597</v>
      </c>
      <c r="E8598" s="113">
        <f t="shared" si="134"/>
        <v>40719613</v>
      </c>
      <c r="F8598" s="113" t="s">
        <v>404</v>
      </c>
      <c r="G8598" s="113" t="s">
        <v>16777</v>
      </c>
      <c r="H8598" s="113" t="s">
        <v>1593</v>
      </c>
      <c r="I8598" s="113" t="s">
        <v>1598</v>
      </c>
    </row>
    <row r="8599" spans="1:9" x14ac:dyDescent="0.2">
      <c r="A8599" s="113" t="s">
        <v>10491</v>
      </c>
      <c r="D8599" s="113" t="s">
        <v>1599</v>
      </c>
      <c r="E8599" s="113">
        <f t="shared" si="134"/>
        <v>40719614</v>
      </c>
      <c r="F8599" s="113" t="s">
        <v>404</v>
      </c>
      <c r="G8599" s="113" t="s">
        <v>16777</v>
      </c>
      <c r="H8599" s="113" t="s">
        <v>1593</v>
      </c>
      <c r="I8599" s="113" t="s">
        <v>1600</v>
      </c>
    </row>
    <row r="8600" spans="1:9" x14ac:dyDescent="0.2">
      <c r="A8600" s="113" t="s">
        <v>10491</v>
      </c>
      <c r="D8600" s="113" t="s">
        <v>1601</v>
      </c>
      <c r="E8600" s="113">
        <f t="shared" si="134"/>
        <v>40719615</v>
      </c>
      <c r="F8600" s="113" t="s">
        <v>404</v>
      </c>
      <c r="G8600" s="113" t="s">
        <v>16777</v>
      </c>
      <c r="H8600" s="113" t="s">
        <v>1593</v>
      </c>
      <c r="I8600" s="113" t="s">
        <v>1602</v>
      </c>
    </row>
    <row r="8601" spans="1:9" x14ac:dyDescent="0.2">
      <c r="A8601" s="113" t="s">
        <v>10491</v>
      </c>
      <c r="D8601" s="113" t="s">
        <v>1603</v>
      </c>
      <c r="E8601" s="113">
        <f t="shared" si="134"/>
        <v>40719616</v>
      </c>
      <c r="F8601" s="113" t="s">
        <v>404</v>
      </c>
      <c r="G8601" s="113" t="s">
        <v>16777</v>
      </c>
      <c r="H8601" s="113" t="s">
        <v>1593</v>
      </c>
      <c r="I8601" s="113" t="s">
        <v>1604</v>
      </c>
    </row>
    <row r="8602" spans="1:9" x14ac:dyDescent="0.2">
      <c r="A8602" s="113" t="s">
        <v>10491</v>
      </c>
      <c r="D8602" s="113" t="s">
        <v>1605</v>
      </c>
      <c r="E8602" s="113">
        <f t="shared" si="134"/>
        <v>40719619</v>
      </c>
      <c r="F8602" s="113" t="s">
        <v>404</v>
      </c>
      <c r="G8602" s="113" t="s">
        <v>16777</v>
      </c>
      <c r="H8602" s="113" t="s">
        <v>1593</v>
      </c>
      <c r="I8602" s="113" t="s">
        <v>1110</v>
      </c>
    </row>
    <row r="8603" spans="1:9" x14ac:dyDescent="0.2">
      <c r="A8603" s="113" t="s">
        <v>10491</v>
      </c>
      <c r="D8603" s="113" t="s">
        <v>1606</v>
      </c>
      <c r="E8603" s="113">
        <f t="shared" si="134"/>
        <v>40719620</v>
      </c>
      <c r="F8603" s="113" t="s">
        <v>404</v>
      </c>
      <c r="G8603" s="113" t="s">
        <v>16777</v>
      </c>
      <c r="H8603" s="113" t="s">
        <v>1593</v>
      </c>
      <c r="I8603" s="113" t="s">
        <v>1112</v>
      </c>
    </row>
    <row r="8604" spans="1:9" x14ac:dyDescent="0.2">
      <c r="A8604" s="113" t="s">
        <v>10491</v>
      </c>
      <c r="D8604" s="113" t="s">
        <v>1607</v>
      </c>
      <c r="E8604" s="113">
        <f t="shared" si="134"/>
        <v>40719621</v>
      </c>
      <c r="F8604" s="113" t="s">
        <v>404</v>
      </c>
      <c r="G8604" s="113" t="s">
        <v>16777</v>
      </c>
      <c r="H8604" s="113" t="s">
        <v>1593</v>
      </c>
      <c r="I8604" s="113" t="s">
        <v>1608</v>
      </c>
    </row>
    <row r="8605" spans="1:9" x14ac:dyDescent="0.2">
      <c r="A8605" s="113" t="s">
        <v>10491</v>
      </c>
      <c r="D8605" s="113" t="s">
        <v>1609</v>
      </c>
      <c r="E8605" s="113">
        <f t="shared" si="134"/>
        <v>40719622</v>
      </c>
      <c r="F8605" s="113" t="s">
        <v>404</v>
      </c>
      <c r="G8605" s="113" t="s">
        <v>16777</v>
      </c>
      <c r="H8605" s="113" t="s">
        <v>1593</v>
      </c>
      <c r="I8605" s="113" t="s">
        <v>1610</v>
      </c>
    </row>
    <row r="8606" spans="1:9" x14ac:dyDescent="0.2">
      <c r="A8606" s="113" t="s">
        <v>10491</v>
      </c>
      <c r="D8606" s="113" t="s">
        <v>1611</v>
      </c>
      <c r="E8606" s="113">
        <f t="shared" si="134"/>
        <v>40719623</v>
      </c>
      <c r="F8606" s="113" t="s">
        <v>404</v>
      </c>
      <c r="G8606" s="113" t="s">
        <v>16777</v>
      </c>
      <c r="H8606" s="113" t="s">
        <v>1593</v>
      </c>
      <c r="I8606" s="113" t="s">
        <v>1612</v>
      </c>
    </row>
    <row r="8607" spans="1:9" x14ac:dyDescent="0.2">
      <c r="A8607" s="113" t="s">
        <v>10491</v>
      </c>
      <c r="D8607" s="113" t="s">
        <v>1613</v>
      </c>
      <c r="E8607" s="113">
        <f t="shared" si="134"/>
        <v>40719624</v>
      </c>
      <c r="F8607" s="113" t="s">
        <v>404</v>
      </c>
      <c r="G8607" s="113" t="s">
        <v>16777</v>
      </c>
      <c r="H8607" s="113" t="s">
        <v>1593</v>
      </c>
      <c r="I8607" s="113" t="s">
        <v>1614</v>
      </c>
    </row>
    <row r="8608" spans="1:9" x14ac:dyDescent="0.2">
      <c r="A8608" s="113" t="s">
        <v>10491</v>
      </c>
      <c r="D8608" s="113" t="s">
        <v>1615</v>
      </c>
      <c r="E8608" s="113">
        <f t="shared" si="134"/>
        <v>40719697</v>
      </c>
      <c r="F8608" s="113" t="s">
        <v>404</v>
      </c>
      <c r="G8608" s="113" t="s">
        <v>16777</v>
      </c>
      <c r="H8608" s="113" t="s">
        <v>1593</v>
      </c>
      <c r="I8608" s="113" t="s">
        <v>4321</v>
      </c>
    </row>
    <row r="8609" spans="1:9" x14ac:dyDescent="0.2">
      <c r="A8609" s="113" t="s">
        <v>10491</v>
      </c>
      <c r="D8609" s="113" t="s">
        <v>4322</v>
      </c>
      <c r="E8609" s="113">
        <f t="shared" si="134"/>
        <v>40719698</v>
      </c>
      <c r="F8609" s="113" t="s">
        <v>404</v>
      </c>
      <c r="G8609" s="113" t="s">
        <v>16777</v>
      </c>
      <c r="H8609" s="113" t="s">
        <v>1593</v>
      </c>
      <c r="I8609" s="113" t="s">
        <v>4323</v>
      </c>
    </row>
    <row r="8610" spans="1:9" x14ac:dyDescent="0.2">
      <c r="A8610" s="113" t="s">
        <v>10491</v>
      </c>
      <c r="D8610" s="113" t="s">
        <v>4324</v>
      </c>
      <c r="E8610" s="113">
        <f t="shared" si="134"/>
        <v>40720001</v>
      </c>
      <c r="F8610" s="113" t="s">
        <v>404</v>
      </c>
      <c r="G8610" s="113" t="s">
        <v>16777</v>
      </c>
      <c r="H8610" s="113" t="s">
        <v>4358</v>
      </c>
      <c r="I8610" s="113" t="s">
        <v>4359</v>
      </c>
    </row>
    <row r="8611" spans="1:9" x14ac:dyDescent="0.2">
      <c r="A8611" s="113" t="s">
        <v>10491</v>
      </c>
      <c r="D8611" s="113" t="s">
        <v>4360</v>
      </c>
      <c r="E8611" s="113">
        <f t="shared" si="134"/>
        <v>40720002</v>
      </c>
      <c r="F8611" s="113" t="s">
        <v>404</v>
      </c>
      <c r="G8611" s="113" t="s">
        <v>16777</v>
      </c>
      <c r="H8611" s="113" t="s">
        <v>4358</v>
      </c>
      <c r="I8611" s="113" t="s">
        <v>4361</v>
      </c>
    </row>
    <row r="8612" spans="1:9" x14ac:dyDescent="0.2">
      <c r="A8612" s="113" t="s">
        <v>10491</v>
      </c>
      <c r="D8612" s="113" t="s">
        <v>4362</v>
      </c>
      <c r="E8612" s="113">
        <f t="shared" si="134"/>
        <v>40720003</v>
      </c>
      <c r="F8612" s="113" t="s">
        <v>404</v>
      </c>
      <c r="G8612" s="113" t="s">
        <v>16777</v>
      </c>
      <c r="H8612" s="113" t="s">
        <v>4358</v>
      </c>
      <c r="I8612" s="113" t="s">
        <v>4363</v>
      </c>
    </row>
    <row r="8613" spans="1:9" x14ac:dyDescent="0.2">
      <c r="A8613" s="113" t="s">
        <v>10491</v>
      </c>
      <c r="D8613" s="113" t="s">
        <v>4364</v>
      </c>
      <c r="E8613" s="113">
        <f t="shared" si="134"/>
        <v>40720004</v>
      </c>
      <c r="F8613" s="113" t="s">
        <v>404</v>
      </c>
      <c r="G8613" s="113" t="s">
        <v>16777</v>
      </c>
      <c r="H8613" s="113" t="s">
        <v>4358</v>
      </c>
      <c r="I8613" s="113" t="s">
        <v>4365</v>
      </c>
    </row>
    <row r="8614" spans="1:9" x14ac:dyDescent="0.2">
      <c r="A8614" s="113" t="s">
        <v>10491</v>
      </c>
      <c r="D8614" s="113" t="s">
        <v>4366</v>
      </c>
      <c r="E8614" s="113">
        <f t="shared" si="134"/>
        <v>40720011</v>
      </c>
      <c r="F8614" s="113" t="s">
        <v>404</v>
      </c>
      <c r="G8614" s="113" t="s">
        <v>16777</v>
      </c>
      <c r="H8614" s="113" t="s">
        <v>4358</v>
      </c>
      <c r="I8614" s="113" t="s">
        <v>4367</v>
      </c>
    </row>
    <row r="8615" spans="1:9" x14ac:dyDescent="0.2">
      <c r="A8615" s="113" t="s">
        <v>10491</v>
      </c>
      <c r="D8615" s="113" t="s">
        <v>4368</v>
      </c>
      <c r="E8615" s="113">
        <f t="shared" si="134"/>
        <v>40720012</v>
      </c>
      <c r="F8615" s="113" t="s">
        <v>404</v>
      </c>
      <c r="G8615" s="113" t="s">
        <v>16777</v>
      </c>
      <c r="H8615" s="113" t="s">
        <v>4358</v>
      </c>
      <c r="I8615" s="113" t="s">
        <v>4369</v>
      </c>
    </row>
    <row r="8616" spans="1:9" x14ac:dyDescent="0.2">
      <c r="A8616" s="113" t="s">
        <v>10491</v>
      </c>
      <c r="D8616" s="113" t="s">
        <v>4370</v>
      </c>
      <c r="E8616" s="113">
        <f t="shared" si="134"/>
        <v>40720097</v>
      </c>
      <c r="F8616" s="113" t="s">
        <v>404</v>
      </c>
      <c r="G8616" s="113" t="s">
        <v>16777</v>
      </c>
      <c r="H8616" s="113" t="s">
        <v>4358</v>
      </c>
      <c r="I8616" s="113" t="s">
        <v>4371</v>
      </c>
    </row>
    <row r="8617" spans="1:9" x14ac:dyDescent="0.2">
      <c r="A8617" s="113" t="s">
        <v>10491</v>
      </c>
      <c r="D8617" s="113" t="s">
        <v>4372</v>
      </c>
      <c r="E8617" s="113">
        <f t="shared" si="134"/>
        <v>40720098</v>
      </c>
      <c r="F8617" s="113" t="s">
        <v>404</v>
      </c>
      <c r="G8617" s="113" t="s">
        <v>16777</v>
      </c>
      <c r="H8617" s="113" t="s">
        <v>4358</v>
      </c>
      <c r="I8617" s="113" t="s">
        <v>4373</v>
      </c>
    </row>
    <row r="8618" spans="1:9" x14ac:dyDescent="0.2">
      <c r="A8618" s="113" t="s">
        <v>10491</v>
      </c>
      <c r="D8618" s="113" t="s">
        <v>4374</v>
      </c>
      <c r="E8618" s="113">
        <f t="shared" si="134"/>
        <v>40720401</v>
      </c>
      <c r="F8618" s="113" t="s">
        <v>404</v>
      </c>
      <c r="G8618" s="113" t="s">
        <v>16777</v>
      </c>
      <c r="H8618" s="113" t="s">
        <v>4375</v>
      </c>
      <c r="I8618" s="113" t="s">
        <v>4376</v>
      </c>
    </row>
    <row r="8619" spans="1:9" x14ac:dyDescent="0.2">
      <c r="A8619" s="113" t="s">
        <v>10491</v>
      </c>
      <c r="D8619" s="113" t="s">
        <v>4377</v>
      </c>
      <c r="E8619" s="113">
        <f t="shared" si="134"/>
        <v>40720402</v>
      </c>
      <c r="F8619" s="113" t="s">
        <v>404</v>
      </c>
      <c r="G8619" s="113" t="s">
        <v>16777</v>
      </c>
      <c r="H8619" s="113" t="s">
        <v>4375</v>
      </c>
      <c r="I8619" s="113" t="s">
        <v>4378</v>
      </c>
    </row>
    <row r="8620" spans="1:9" x14ac:dyDescent="0.2">
      <c r="A8620" s="113" t="s">
        <v>10491</v>
      </c>
      <c r="D8620" s="113" t="s">
        <v>4379</v>
      </c>
      <c r="E8620" s="113">
        <f t="shared" si="134"/>
        <v>40720405</v>
      </c>
      <c r="F8620" s="113" t="s">
        <v>404</v>
      </c>
      <c r="G8620" s="113" t="s">
        <v>16777</v>
      </c>
      <c r="H8620" s="113" t="s">
        <v>4375</v>
      </c>
      <c r="I8620" s="113" t="s">
        <v>4380</v>
      </c>
    </row>
    <row r="8621" spans="1:9" x14ac:dyDescent="0.2">
      <c r="A8621" s="113" t="s">
        <v>10491</v>
      </c>
      <c r="D8621" s="113" t="s">
        <v>4381</v>
      </c>
      <c r="E8621" s="113">
        <f t="shared" si="134"/>
        <v>40720406</v>
      </c>
      <c r="F8621" s="113" t="s">
        <v>404</v>
      </c>
      <c r="G8621" s="113" t="s">
        <v>16777</v>
      </c>
      <c r="H8621" s="113" t="s">
        <v>4375</v>
      </c>
      <c r="I8621" s="113" t="s">
        <v>4382</v>
      </c>
    </row>
    <row r="8622" spans="1:9" x14ac:dyDescent="0.2">
      <c r="A8622" s="113" t="s">
        <v>10491</v>
      </c>
      <c r="D8622" s="113" t="s">
        <v>4383</v>
      </c>
      <c r="E8622" s="113">
        <f t="shared" si="134"/>
        <v>40720417</v>
      </c>
      <c r="F8622" s="113" t="s">
        <v>404</v>
      </c>
      <c r="G8622" s="113" t="s">
        <v>16777</v>
      </c>
      <c r="H8622" s="113" t="s">
        <v>4375</v>
      </c>
      <c r="I8622" s="113" t="s">
        <v>4384</v>
      </c>
    </row>
    <row r="8623" spans="1:9" x14ac:dyDescent="0.2">
      <c r="A8623" s="113" t="s">
        <v>10491</v>
      </c>
      <c r="D8623" s="113" t="s">
        <v>4385</v>
      </c>
      <c r="E8623" s="113">
        <f t="shared" si="134"/>
        <v>40720418</v>
      </c>
      <c r="F8623" s="113" t="s">
        <v>404</v>
      </c>
      <c r="G8623" s="113" t="s">
        <v>16777</v>
      </c>
      <c r="H8623" s="113" t="s">
        <v>4375</v>
      </c>
      <c r="I8623" s="113" t="s">
        <v>4386</v>
      </c>
    </row>
    <row r="8624" spans="1:9" x14ac:dyDescent="0.2">
      <c r="A8624" s="113" t="s">
        <v>10491</v>
      </c>
      <c r="D8624" s="113" t="s">
        <v>4387</v>
      </c>
      <c r="E8624" s="113">
        <f t="shared" si="134"/>
        <v>40720419</v>
      </c>
      <c r="F8624" s="113" t="s">
        <v>404</v>
      </c>
      <c r="G8624" s="113" t="s">
        <v>16777</v>
      </c>
      <c r="H8624" s="113" t="s">
        <v>4375</v>
      </c>
      <c r="I8624" s="113" t="s">
        <v>4388</v>
      </c>
    </row>
    <row r="8625" spans="1:9" x14ac:dyDescent="0.2">
      <c r="A8625" s="113" t="s">
        <v>10491</v>
      </c>
      <c r="D8625" s="113" t="s">
        <v>4389</v>
      </c>
      <c r="E8625" s="113">
        <f t="shared" si="134"/>
        <v>40720420</v>
      </c>
      <c r="F8625" s="113" t="s">
        <v>404</v>
      </c>
      <c r="G8625" s="113" t="s">
        <v>16777</v>
      </c>
      <c r="H8625" s="113" t="s">
        <v>4375</v>
      </c>
      <c r="I8625" s="113" t="s">
        <v>4390</v>
      </c>
    </row>
    <row r="8626" spans="1:9" x14ac:dyDescent="0.2">
      <c r="A8626" s="113" t="s">
        <v>10491</v>
      </c>
      <c r="D8626" s="113" t="s">
        <v>4391</v>
      </c>
      <c r="E8626" s="113">
        <f t="shared" si="134"/>
        <v>40720425</v>
      </c>
      <c r="F8626" s="113" t="s">
        <v>404</v>
      </c>
      <c r="G8626" s="113" t="s">
        <v>16777</v>
      </c>
      <c r="H8626" s="113" t="s">
        <v>4375</v>
      </c>
      <c r="I8626" s="113" t="s">
        <v>4392</v>
      </c>
    </row>
    <row r="8627" spans="1:9" x14ac:dyDescent="0.2">
      <c r="A8627" s="113" t="s">
        <v>10491</v>
      </c>
      <c r="D8627" s="113" t="s">
        <v>4393</v>
      </c>
      <c r="E8627" s="113">
        <f t="shared" si="134"/>
        <v>40720426</v>
      </c>
      <c r="F8627" s="113" t="s">
        <v>404</v>
      </c>
      <c r="G8627" s="113" t="s">
        <v>16777</v>
      </c>
      <c r="H8627" s="113" t="s">
        <v>4375</v>
      </c>
      <c r="I8627" s="113" t="s">
        <v>4394</v>
      </c>
    </row>
    <row r="8628" spans="1:9" x14ac:dyDescent="0.2">
      <c r="A8628" s="113" t="s">
        <v>10491</v>
      </c>
      <c r="D8628" s="113" t="s">
        <v>4395</v>
      </c>
      <c r="E8628" s="113">
        <f t="shared" si="134"/>
        <v>40720801</v>
      </c>
      <c r="F8628" s="113" t="s">
        <v>404</v>
      </c>
      <c r="G8628" s="113" t="s">
        <v>16777</v>
      </c>
      <c r="H8628" s="113" t="s">
        <v>4396</v>
      </c>
      <c r="I8628" s="113" t="s">
        <v>4397</v>
      </c>
    </row>
    <row r="8629" spans="1:9" x14ac:dyDescent="0.2">
      <c r="A8629" s="113" t="s">
        <v>10491</v>
      </c>
      <c r="D8629" s="113" t="s">
        <v>4398</v>
      </c>
      <c r="E8629" s="113">
        <f t="shared" si="134"/>
        <v>40720802</v>
      </c>
      <c r="F8629" s="113" t="s">
        <v>404</v>
      </c>
      <c r="G8629" s="113" t="s">
        <v>16777</v>
      </c>
      <c r="H8629" s="113" t="s">
        <v>4396</v>
      </c>
      <c r="I8629" s="113" t="s">
        <v>4399</v>
      </c>
    </row>
    <row r="8630" spans="1:9" x14ac:dyDescent="0.2">
      <c r="A8630" s="113" t="s">
        <v>10491</v>
      </c>
      <c r="D8630" s="113" t="s">
        <v>4400</v>
      </c>
      <c r="E8630" s="113">
        <f t="shared" si="134"/>
        <v>40720803</v>
      </c>
      <c r="F8630" s="113" t="s">
        <v>404</v>
      </c>
      <c r="G8630" s="113" t="s">
        <v>16777</v>
      </c>
      <c r="H8630" s="113" t="s">
        <v>4396</v>
      </c>
      <c r="I8630" s="113" t="s">
        <v>4401</v>
      </c>
    </row>
    <row r="8631" spans="1:9" x14ac:dyDescent="0.2">
      <c r="A8631" s="113" t="s">
        <v>10491</v>
      </c>
      <c r="D8631" s="113" t="s">
        <v>4402</v>
      </c>
      <c r="E8631" s="113">
        <f t="shared" si="134"/>
        <v>40720804</v>
      </c>
      <c r="F8631" s="113" t="s">
        <v>404</v>
      </c>
      <c r="G8631" s="113" t="s">
        <v>16777</v>
      </c>
      <c r="H8631" s="113" t="s">
        <v>4396</v>
      </c>
      <c r="I8631" s="113" t="s">
        <v>4403</v>
      </c>
    </row>
    <row r="8632" spans="1:9" x14ac:dyDescent="0.2">
      <c r="A8632" s="113" t="s">
        <v>10491</v>
      </c>
      <c r="D8632" s="113" t="s">
        <v>4404</v>
      </c>
      <c r="E8632" s="113">
        <f t="shared" si="134"/>
        <v>40720805</v>
      </c>
      <c r="F8632" s="113" t="s">
        <v>404</v>
      </c>
      <c r="G8632" s="113" t="s">
        <v>16777</v>
      </c>
      <c r="H8632" s="113" t="s">
        <v>4396</v>
      </c>
      <c r="I8632" s="113" t="s">
        <v>4405</v>
      </c>
    </row>
    <row r="8633" spans="1:9" x14ac:dyDescent="0.2">
      <c r="A8633" s="113" t="s">
        <v>10491</v>
      </c>
      <c r="D8633" s="113" t="s">
        <v>4406</v>
      </c>
      <c r="E8633" s="113">
        <f t="shared" si="134"/>
        <v>40720806</v>
      </c>
      <c r="F8633" s="113" t="s">
        <v>404</v>
      </c>
      <c r="G8633" s="113" t="s">
        <v>16777</v>
      </c>
      <c r="H8633" s="113" t="s">
        <v>4396</v>
      </c>
      <c r="I8633" s="113" t="s">
        <v>4407</v>
      </c>
    </row>
    <row r="8634" spans="1:9" x14ac:dyDescent="0.2">
      <c r="A8634" s="113" t="s">
        <v>10491</v>
      </c>
      <c r="D8634" s="113" t="s">
        <v>4408</v>
      </c>
      <c r="E8634" s="113">
        <f t="shared" si="134"/>
        <v>40720897</v>
      </c>
      <c r="F8634" s="113" t="s">
        <v>404</v>
      </c>
      <c r="G8634" s="113" t="s">
        <v>16777</v>
      </c>
      <c r="H8634" s="113" t="s">
        <v>4396</v>
      </c>
      <c r="I8634" s="113" t="s">
        <v>4409</v>
      </c>
    </row>
    <row r="8635" spans="1:9" x14ac:dyDescent="0.2">
      <c r="A8635" s="113" t="s">
        <v>10491</v>
      </c>
      <c r="D8635" s="113" t="s">
        <v>4410</v>
      </c>
      <c r="E8635" s="113">
        <f t="shared" si="134"/>
        <v>40720898</v>
      </c>
      <c r="F8635" s="113" t="s">
        <v>404</v>
      </c>
      <c r="G8635" s="113" t="s">
        <v>16777</v>
      </c>
      <c r="H8635" s="113" t="s">
        <v>4396</v>
      </c>
      <c r="I8635" s="113" t="s">
        <v>4411</v>
      </c>
    </row>
    <row r="8636" spans="1:9" x14ac:dyDescent="0.2">
      <c r="A8636" s="113" t="s">
        <v>10491</v>
      </c>
      <c r="D8636" s="113" t="s">
        <v>4412</v>
      </c>
      <c r="E8636" s="113">
        <f t="shared" si="134"/>
        <v>40721205</v>
      </c>
      <c r="F8636" s="113" t="s">
        <v>404</v>
      </c>
      <c r="G8636" s="113" t="s">
        <v>16777</v>
      </c>
      <c r="H8636" s="113" t="s">
        <v>4413</v>
      </c>
      <c r="I8636" s="113" t="s">
        <v>4414</v>
      </c>
    </row>
    <row r="8637" spans="1:9" x14ac:dyDescent="0.2">
      <c r="A8637" s="113" t="s">
        <v>10491</v>
      </c>
      <c r="D8637" s="113" t="s">
        <v>4415</v>
      </c>
      <c r="E8637" s="113">
        <f t="shared" si="134"/>
        <v>40721206</v>
      </c>
      <c r="F8637" s="113" t="s">
        <v>404</v>
      </c>
      <c r="G8637" s="113" t="s">
        <v>16777</v>
      </c>
      <c r="H8637" s="113" t="s">
        <v>4413</v>
      </c>
      <c r="I8637" s="113" t="s">
        <v>4416</v>
      </c>
    </row>
    <row r="8638" spans="1:9" x14ac:dyDescent="0.2">
      <c r="A8638" s="113" t="s">
        <v>10491</v>
      </c>
      <c r="D8638" s="113" t="s">
        <v>4417</v>
      </c>
      <c r="E8638" s="113">
        <f t="shared" si="134"/>
        <v>40721207</v>
      </c>
      <c r="F8638" s="113" t="s">
        <v>404</v>
      </c>
      <c r="G8638" s="113" t="s">
        <v>16777</v>
      </c>
      <c r="H8638" s="113" t="s">
        <v>4413</v>
      </c>
      <c r="I8638" s="113" t="s">
        <v>4418</v>
      </c>
    </row>
    <row r="8639" spans="1:9" x14ac:dyDescent="0.2">
      <c r="A8639" s="113" t="s">
        <v>10491</v>
      </c>
      <c r="D8639" s="113" t="s">
        <v>4419</v>
      </c>
      <c r="E8639" s="113">
        <f t="shared" si="134"/>
        <v>40721208</v>
      </c>
      <c r="F8639" s="113" t="s">
        <v>404</v>
      </c>
      <c r="G8639" s="113" t="s">
        <v>16777</v>
      </c>
      <c r="H8639" s="113" t="s">
        <v>4413</v>
      </c>
      <c r="I8639" s="113" t="s">
        <v>4420</v>
      </c>
    </row>
    <row r="8640" spans="1:9" x14ac:dyDescent="0.2">
      <c r="A8640" s="113" t="s">
        <v>10491</v>
      </c>
      <c r="D8640" s="113" t="s">
        <v>4421</v>
      </c>
      <c r="E8640" s="113">
        <f t="shared" si="134"/>
        <v>40721217</v>
      </c>
      <c r="F8640" s="113" t="s">
        <v>404</v>
      </c>
      <c r="G8640" s="113" t="s">
        <v>16777</v>
      </c>
      <c r="H8640" s="113" t="s">
        <v>4413</v>
      </c>
      <c r="I8640" s="113" t="s">
        <v>4422</v>
      </c>
    </row>
    <row r="8641" spans="1:12" x14ac:dyDescent="0.2">
      <c r="A8641" s="113" t="s">
        <v>10491</v>
      </c>
      <c r="D8641" s="113" t="s">
        <v>4423</v>
      </c>
      <c r="E8641" s="113">
        <f t="shared" si="134"/>
        <v>40721218</v>
      </c>
      <c r="F8641" s="113" t="s">
        <v>404</v>
      </c>
      <c r="G8641" s="113" t="s">
        <v>16777</v>
      </c>
      <c r="H8641" s="113" t="s">
        <v>4413</v>
      </c>
      <c r="I8641" s="113" t="s">
        <v>4424</v>
      </c>
    </row>
    <row r="8642" spans="1:12" x14ac:dyDescent="0.2">
      <c r="A8642" s="113" t="s">
        <v>10491</v>
      </c>
      <c r="D8642" s="113" t="s">
        <v>4425</v>
      </c>
      <c r="E8642" s="113">
        <f t="shared" ref="E8642:E8705" si="135">VALUE(D8642)</f>
        <v>40721603</v>
      </c>
      <c r="F8642" s="113" t="s">
        <v>404</v>
      </c>
      <c r="G8642" s="113" t="s">
        <v>16777</v>
      </c>
      <c r="H8642" s="113" t="s">
        <v>4426</v>
      </c>
      <c r="I8642" s="113" t="s">
        <v>4427</v>
      </c>
    </row>
    <row r="8643" spans="1:12" x14ac:dyDescent="0.2">
      <c r="A8643" s="113" t="s">
        <v>10491</v>
      </c>
      <c r="D8643" s="113" t="s">
        <v>4428</v>
      </c>
      <c r="E8643" s="113">
        <f t="shared" si="135"/>
        <v>40721604</v>
      </c>
      <c r="F8643" s="113" t="s">
        <v>404</v>
      </c>
      <c r="G8643" s="113" t="s">
        <v>16777</v>
      </c>
      <c r="H8643" s="113" t="s">
        <v>4426</v>
      </c>
      <c r="I8643" s="113" t="s">
        <v>4429</v>
      </c>
    </row>
    <row r="8644" spans="1:12" x14ac:dyDescent="0.2">
      <c r="A8644" s="113" t="s">
        <v>10491</v>
      </c>
      <c r="D8644" s="113" t="s">
        <v>4430</v>
      </c>
      <c r="E8644" s="113">
        <f t="shared" si="135"/>
        <v>40722001</v>
      </c>
      <c r="F8644" s="113" t="s">
        <v>404</v>
      </c>
      <c r="G8644" s="113" t="s">
        <v>16777</v>
      </c>
      <c r="H8644" s="113" t="s">
        <v>4431</v>
      </c>
      <c r="I8644" s="113" t="s">
        <v>4432</v>
      </c>
    </row>
    <row r="8645" spans="1:12" x14ac:dyDescent="0.2">
      <c r="A8645" s="113" t="s">
        <v>10491</v>
      </c>
      <c r="D8645" s="113" t="s">
        <v>4433</v>
      </c>
      <c r="E8645" s="113">
        <f t="shared" si="135"/>
        <v>40722002</v>
      </c>
      <c r="F8645" s="113" t="s">
        <v>404</v>
      </c>
      <c r="G8645" s="113" t="s">
        <v>16777</v>
      </c>
      <c r="H8645" s="113" t="s">
        <v>4431</v>
      </c>
      <c r="I8645" s="113" t="s">
        <v>4434</v>
      </c>
    </row>
    <row r="8646" spans="1:12" x14ac:dyDescent="0.2">
      <c r="A8646" s="113" t="s">
        <v>10491</v>
      </c>
      <c r="D8646" s="113" t="s">
        <v>4435</v>
      </c>
      <c r="E8646" s="113">
        <f t="shared" si="135"/>
        <v>40722003</v>
      </c>
      <c r="F8646" s="113" t="s">
        <v>404</v>
      </c>
      <c r="G8646" s="113" t="s">
        <v>16777</v>
      </c>
      <c r="H8646" s="113" t="s">
        <v>4431</v>
      </c>
      <c r="I8646" s="113" t="s">
        <v>4436</v>
      </c>
    </row>
    <row r="8647" spans="1:12" x14ac:dyDescent="0.2">
      <c r="A8647" s="113" t="s">
        <v>10491</v>
      </c>
      <c r="D8647" s="113" t="s">
        <v>4437</v>
      </c>
      <c r="E8647" s="113">
        <f t="shared" si="135"/>
        <v>40722004</v>
      </c>
      <c r="F8647" s="113" t="s">
        <v>404</v>
      </c>
      <c r="G8647" s="113" t="s">
        <v>16777</v>
      </c>
      <c r="H8647" s="113" t="s">
        <v>4431</v>
      </c>
      <c r="I8647" s="113" t="s">
        <v>4438</v>
      </c>
    </row>
    <row r="8648" spans="1:12" x14ac:dyDescent="0.2">
      <c r="A8648" s="113" t="s">
        <v>10491</v>
      </c>
      <c r="D8648" s="113" t="s">
        <v>4439</v>
      </c>
      <c r="E8648" s="113">
        <f t="shared" si="135"/>
        <v>40722005</v>
      </c>
      <c r="F8648" s="113" t="s">
        <v>404</v>
      </c>
      <c r="G8648" s="113" t="s">
        <v>16777</v>
      </c>
      <c r="H8648" s="113" t="s">
        <v>4431</v>
      </c>
      <c r="I8648" s="113" t="s">
        <v>4440</v>
      </c>
    </row>
    <row r="8649" spans="1:12" x14ac:dyDescent="0.2">
      <c r="A8649" s="113" t="s">
        <v>10491</v>
      </c>
      <c r="D8649" s="113" t="s">
        <v>4441</v>
      </c>
      <c r="E8649" s="113">
        <f t="shared" si="135"/>
        <v>40722006</v>
      </c>
      <c r="F8649" s="113" t="s">
        <v>404</v>
      </c>
      <c r="G8649" s="113" t="s">
        <v>16777</v>
      </c>
      <c r="H8649" s="113" t="s">
        <v>4431</v>
      </c>
      <c r="I8649" s="113" t="s">
        <v>4442</v>
      </c>
    </row>
    <row r="8650" spans="1:12" x14ac:dyDescent="0.2">
      <c r="A8650" s="113" t="s">
        <v>10491</v>
      </c>
      <c r="D8650" s="113" t="s">
        <v>4443</v>
      </c>
      <c r="E8650" s="113">
        <f t="shared" si="135"/>
        <v>40722007</v>
      </c>
      <c r="F8650" s="113" t="s">
        <v>404</v>
      </c>
      <c r="G8650" s="113" t="s">
        <v>16777</v>
      </c>
      <c r="H8650" s="113" t="s">
        <v>4431</v>
      </c>
      <c r="I8650" s="113" t="s">
        <v>4444</v>
      </c>
    </row>
    <row r="8651" spans="1:12" x14ac:dyDescent="0.2">
      <c r="A8651" s="113" t="s">
        <v>10491</v>
      </c>
      <c r="D8651" s="113" t="s">
        <v>4445</v>
      </c>
      <c r="E8651" s="113">
        <f t="shared" si="135"/>
        <v>40722008</v>
      </c>
      <c r="F8651" s="113" t="s">
        <v>404</v>
      </c>
      <c r="G8651" s="113" t="s">
        <v>16777</v>
      </c>
      <c r="H8651" s="113" t="s">
        <v>4431</v>
      </c>
      <c r="I8651" s="113" t="s">
        <v>4446</v>
      </c>
    </row>
    <row r="8652" spans="1:12" x14ac:dyDescent="0.2">
      <c r="A8652" s="113" t="s">
        <v>10491</v>
      </c>
      <c r="D8652" s="113" t="s">
        <v>4447</v>
      </c>
      <c r="E8652" s="113">
        <f t="shared" si="135"/>
        <v>40722009</v>
      </c>
      <c r="F8652" s="113" t="s">
        <v>404</v>
      </c>
      <c r="G8652" s="113" t="s">
        <v>16777</v>
      </c>
      <c r="H8652" s="113" t="s">
        <v>4431</v>
      </c>
      <c r="I8652" s="113" t="s">
        <v>4448</v>
      </c>
      <c r="K8652" s="115">
        <v>36797</v>
      </c>
      <c r="L8652" s="113" t="s">
        <v>4449</v>
      </c>
    </row>
    <row r="8653" spans="1:12" x14ac:dyDescent="0.2">
      <c r="A8653" s="113" t="s">
        <v>10491</v>
      </c>
      <c r="D8653" s="113" t="s">
        <v>4450</v>
      </c>
      <c r="E8653" s="113">
        <f t="shared" si="135"/>
        <v>40722010</v>
      </c>
      <c r="F8653" s="113" t="s">
        <v>404</v>
      </c>
      <c r="G8653" s="113" t="s">
        <v>16777</v>
      </c>
      <c r="H8653" s="113" t="s">
        <v>4431</v>
      </c>
      <c r="I8653" s="113" t="s">
        <v>4451</v>
      </c>
      <c r="K8653" s="115">
        <v>36797</v>
      </c>
      <c r="L8653" s="113" t="s">
        <v>4449</v>
      </c>
    </row>
    <row r="8654" spans="1:12" x14ac:dyDescent="0.2">
      <c r="A8654" s="113" t="s">
        <v>10491</v>
      </c>
      <c r="D8654" s="113" t="s">
        <v>4452</v>
      </c>
      <c r="E8654" s="113">
        <f t="shared" si="135"/>
        <v>40722011</v>
      </c>
      <c r="F8654" s="113" t="s">
        <v>404</v>
      </c>
      <c r="G8654" s="113" t="s">
        <v>16777</v>
      </c>
      <c r="H8654" s="113" t="s">
        <v>4431</v>
      </c>
      <c r="I8654" s="113" t="s">
        <v>4453</v>
      </c>
    </row>
    <row r="8655" spans="1:12" x14ac:dyDescent="0.2">
      <c r="A8655" s="113" t="s">
        <v>10491</v>
      </c>
      <c r="D8655" s="113" t="s">
        <v>4454</v>
      </c>
      <c r="E8655" s="113">
        <f t="shared" si="135"/>
        <v>40722012</v>
      </c>
      <c r="F8655" s="113" t="s">
        <v>404</v>
      </c>
      <c r="G8655" s="113" t="s">
        <v>16777</v>
      </c>
      <c r="H8655" s="113" t="s">
        <v>4431</v>
      </c>
      <c r="I8655" s="113" t="s">
        <v>4455</v>
      </c>
    </row>
    <row r="8656" spans="1:12" x14ac:dyDescent="0.2">
      <c r="A8656" s="113" t="s">
        <v>10491</v>
      </c>
      <c r="D8656" s="113" t="s">
        <v>4456</v>
      </c>
      <c r="E8656" s="113">
        <f t="shared" si="135"/>
        <v>40722021</v>
      </c>
      <c r="F8656" s="113" t="s">
        <v>404</v>
      </c>
      <c r="G8656" s="113" t="s">
        <v>16777</v>
      </c>
      <c r="H8656" s="113" t="s">
        <v>4431</v>
      </c>
      <c r="I8656" s="113" t="s">
        <v>4457</v>
      </c>
    </row>
    <row r="8657" spans="1:9" x14ac:dyDescent="0.2">
      <c r="A8657" s="113" t="s">
        <v>10491</v>
      </c>
      <c r="D8657" s="113" t="s">
        <v>4458</v>
      </c>
      <c r="E8657" s="113">
        <f t="shared" si="135"/>
        <v>40722022</v>
      </c>
      <c r="F8657" s="113" t="s">
        <v>404</v>
      </c>
      <c r="G8657" s="113" t="s">
        <v>16777</v>
      </c>
      <c r="H8657" s="113" t="s">
        <v>4431</v>
      </c>
      <c r="I8657" s="113" t="s">
        <v>4459</v>
      </c>
    </row>
    <row r="8658" spans="1:9" x14ac:dyDescent="0.2">
      <c r="A8658" s="113" t="s">
        <v>10491</v>
      </c>
      <c r="D8658" s="113" t="s">
        <v>4460</v>
      </c>
      <c r="E8658" s="113">
        <f t="shared" si="135"/>
        <v>40722029</v>
      </c>
      <c r="F8658" s="113" t="s">
        <v>404</v>
      </c>
      <c r="G8658" s="113" t="s">
        <v>16777</v>
      </c>
      <c r="H8658" s="113" t="s">
        <v>4431</v>
      </c>
      <c r="I8658" s="113" t="s">
        <v>4461</v>
      </c>
    </row>
    <row r="8659" spans="1:9" x14ac:dyDescent="0.2">
      <c r="A8659" s="113" t="s">
        <v>10491</v>
      </c>
      <c r="D8659" s="113" t="s">
        <v>4462</v>
      </c>
      <c r="E8659" s="113">
        <f t="shared" si="135"/>
        <v>40722030</v>
      </c>
      <c r="F8659" s="113" t="s">
        <v>404</v>
      </c>
      <c r="G8659" s="113" t="s">
        <v>16777</v>
      </c>
      <c r="H8659" s="113" t="s">
        <v>4431</v>
      </c>
      <c r="I8659" s="113" t="s">
        <v>4463</v>
      </c>
    </row>
    <row r="8660" spans="1:9" x14ac:dyDescent="0.2">
      <c r="A8660" s="113" t="s">
        <v>10491</v>
      </c>
      <c r="D8660" s="113" t="s">
        <v>4464</v>
      </c>
      <c r="E8660" s="113">
        <f t="shared" si="135"/>
        <v>40722031</v>
      </c>
      <c r="F8660" s="113" t="s">
        <v>404</v>
      </c>
      <c r="G8660" s="113" t="s">
        <v>16777</v>
      </c>
      <c r="H8660" s="113" t="s">
        <v>4431</v>
      </c>
      <c r="I8660" s="113" t="s">
        <v>4465</v>
      </c>
    </row>
    <row r="8661" spans="1:9" x14ac:dyDescent="0.2">
      <c r="A8661" s="113" t="s">
        <v>10491</v>
      </c>
      <c r="D8661" s="113" t="s">
        <v>4466</v>
      </c>
      <c r="E8661" s="113">
        <f t="shared" si="135"/>
        <v>40722032</v>
      </c>
      <c r="F8661" s="113" t="s">
        <v>404</v>
      </c>
      <c r="G8661" s="113" t="s">
        <v>16777</v>
      </c>
      <c r="H8661" s="113" t="s">
        <v>4431</v>
      </c>
      <c r="I8661" s="113" t="s">
        <v>4467</v>
      </c>
    </row>
    <row r="8662" spans="1:9" x14ac:dyDescent="0.2">
      <c r="A8662" s="113" t="s">
        <v>10491</v>
      </c>
      <c r="D8662" s="113" t="s">
        <v>4468</v>
      </c>
      <c r="E8662" s="113">
        <f t="shared" si="135"/>
        <v>40722033</v>
      </c>
      <c r="F8662" s="113" t="s">
        <v>404</v>
      </c>
      <c r="G8662" s="113" t="s">
        <v>16777</v>
      </c>
      <c r="H8662" s="113" t="s">
        <v>4431</v>
      </c>
      <c r="I8662" s="113" t="s">
        <v>4469</v>
      </c>
    </row>
    <row r="8663" spans="1:9" x14ac:dyDescent="0.2">
      <c r="A8663" s="113" t="s">
        <v>10491</v>
      </c>
      <c r="D8663" s="113" t="s">
        <v>4470</v>
      </c>
      <c r="E8663" s="113">
        <f t="shared" si="135"/>
        <v>40722034</v>
      </c>
      <c r="F8663" s="113" t="s">
        <v>404</v>
      </c>
      <c r="G8663" s="113" t="s">
        <v>16777</v>
      </c>
      <c r="H8663" s="113" t="s">
        <v>4431</v>
      </c>
      <c r="I8663" s="113" t="s">
        <v>4471</v>
      </c>
    </row>
    <row r="8664" spans="1:9" x14ac:dyDescent="0.2">
      <c r="A8664" s="113" t="s">
        <v>10491</v>
      </c>
      <c r="D8664" s="113" t="s">
        <v>4472</v>
      </c>
      <c r="E8664" s="113">
        <f t="shared" si="135"/>
        <v>40722035</v>
      </c>
      <c r="F8664" s="113" t="s">
        <v>404</v>
      </c>
      <c r="G8664" s="113" t="s">
        <v>16777</v>
      </c>
      <c r="H8664" s="113" t="s">
        <v>4431</v>
      </c>
      <c r="I8664" s="113" t="s">
        <v>4473</v>
      </c>
    </row>
    <row r="8665" spans="1:9" x14ac:dyDescent="0.2">
      <c r="A8665" s="113" t="s">
        <v>10491</v>
      </c>
      <c r="D8665" s="113" t="s">
        <v>4474</v>
      </c>
      <c r="E8665" s="113">
        <f t="shared" si="135"/>
        <v>40722036</v>
      </c>
      <c r="F8665" s="113" t="s">
        <v>404</v>
      </c>
      <c r="G8665" s="113" t="s">
        <v>16777</v>
      </c>
      <c r="H8665" s="113" t="s">
        <v>4431</v>
      </c>
      <c r="I8665" s="113" t="s">
        <v>4475</v>
      </c>
    </row>
    <row r="8666" spans="1:9" x14ac:dyDescent="0.2">
      <c r="A8666" s="113" t="s">
        <v>10491</v>
      </c>
      <c r="D8666" s="113" t="s">
        <v>4476</v>
      </c>
      <c r="E8666" s="113">
        <f t="shared" si="135"/>
        <v>40722097</v>
      </c>
      <c r="F8666" s="113" t="s">
        <v>404</v>
      </c>
      <c r="G8666" s="113" t="s">
        <v>16777</v>
      </c>
      <c r="H8666" s="113" t="s">
        <v>4431</v>
      </c>
      <c r="I8666" s="113" t="s">
        <v>7240</v>
      </c>
    </row>
    <row r="8667" spans="1:9" x14ac:dyDescent="0.2">
      <c r="A8667" s="113" t="s">
        <v>10491</v>
      </c>
      <c r="D8667" s="113" t="s">
        <v>7241</v>
      </c>
      <c r="E8667" s="113">
        <f t="shared" si="135"/>
        <v>40722098</v>
      </c>
      <c r="F8667" s="113" t="s">
        <v>404</v>
      </c>
      <c r="G8667" s="113" t="s">
        <v>16777</v>
      </c>
      <c r="H8667" s="113" t="s">
        <v>4431</v>
      </c>
      <c r="I8667" s="113" t="s">
        <v>7242</v>
      </c>
    </row>
    <row r="8668" spans="1:9" x14ac:dyDescent="0.2">
      <c r="A8668" s="113" t="s">
        <v>10491</v>
      </c>
      <c r="D8668" s="113" t="s">
        <v>7243</v>
      </c>
      <c r="E8668" s="113">
        <f t="shared" si="135"/>
        <v>40722801</v>
      </c>
      <c r="F8668" s="113" t="s">
        <v>404</v>
      </c>
      <c r="G8668" s="113" t="s">
        <v>16777</v>
      </c>
      <c r="H8668" s="113" t="s">
        <v>7244</v>
      </c>
      <c r="I8668" s="113" t="s">
        <v>7245</v>
      </c>
    </row>
    <row r="8669" spans="1:9" x14ac:dyDescent="0.2">
      <c r="A8669" s="113" t="s">
        <v>10491</v>
      </c>
      <c r="D8669" s="113" t="s">
        <v>7246</v>
      </c>
      <c r="E8669" s="113">
        <f t="shared" si="135"/>
        <v>40722802</v>
      </c>
      <c r="F8669" s="113" t="s">
        <v>404</v>
      </c>
      <c r="G8669" s="113" t="s">
        <v>16777</v>
      </c>
      <c r="H8669" s="113" t="s">
        <v>7244</v>
      </c>
      <c r="I8669" s="113" t="s">
        <v>7247</v>
      </c>
    </row>
    <row r="8670" spans="1:9" x14ac:dyDescent="0.2">
      <c r="A8670" s="113" t="s">
        <v>10491</v>
      </c>
      <c r="D8670" s="113" t="s">
        <v>7248</v>
      </c>
      <c r="E8670" s="113">
        <f t="shared" si="135"/>
        <v>40722803</v>
      </c>
      <c r="F8670" s="113" t="s">
        <v>404</v>
      </c>
      <c r="G8670" s="113" t="s">
        <v>16777</v>
      </c>
      <c r="H8670" s="113" t="s">
        <v>7244</v>
      </c>
      <c r="I8670" s="113" t="s">
        <v>7249</v>
      </c>
    </row>
    <row r="8671" spans="1:9" x14ac:dyDescent="0.2">
      <c r="A8671" s="113" t="s">
        <v>10491</v>
      </c>
      <c r="D8671" s="113" t="s">
        <v>7250</v>
      </c>
      <c r="E8671" s="113">
        <f t="shared" si="135"/>
        <v>40722804</v>
      </c>
      <c r="F8671" s="113" t="s">
        <v>404</v>
      </c>
      <c r="G8671" s="113" t="s">
        <v>16777</v>
      </c>
      <c r="H8671" s="113" t="s">
        <v>7244</v>
      </c>
      <c r="I8671" s="113" t="s">
        <v>7251</v>
      </c>
    </row>
    <row r="8672" spans="1:9" x14ac:dyDescent="0.2">
      <c r="A8672" s="113" t="s">
        <v>10491</v>
      </c>
      <c r="D8672" s="113" t="s">
        <v>7252</v>
      </c>
      <c r="E8672" s="113">
        <f t="shared" si="135"/>
        <v>40722805</v>
      </c>
      <c r="F8672" s="113" t="s">
        <v>404</v>
      </c>
      <c r="G8672" s="113" t="s">
        <v>16777</v>
      </c>
      <c r="H8672" s="113" t="s">
        <v>7244</v>
      </c>
      <c r="I8672" s="113" t="s">
        <v>7253</v>
      </c>
    </row>
    <row r="8673" spans="1:9" x14ac:dyDescent="0.2">
      <c r="A8673" s="113" t="s">
        <v>10491</v>
      </c>
      <c r="D8673" s="113" t="s">
        <v>7254</v>
      </c>
      <c r="E8673" s="113">
        <f t="shared" si="135"/>
        <v>40722806</v>
      </c>
      <c r="F8673" s="113" t="s">
        <v>404</v>
      </c>
      <c r="G8673" s="113" t="s">
        <v>16777</v>
      </c>
      <c r="H8673" s="113" t="s">
        <v>7244</v>
      </c>
      <c r="I8673" s="113" t="s">
        <v>4481</v>
      </c>
    </row>
    <row r="8674" spans="1:9" x14ac:dyDescent="0.2">
      <c r="A8674" s="113" t="s">
        <v>10491</v>
      </c>
      <c r="D8674" s="113" t="s">
        <v>4482</v>
      </c>
      <c r="E8674" s="113">
        <f t="shared" si="135"/>
        <v>40722807</v>
      </c>
      <c r="F8674" s="113" t="s">
        <v>404</v>
      </c>
      <c r="G8674" s="113" t="s">
        <v>16777</v>
      </c>
      <c r="H8674" s="113" t="s">
        <v>7244</v>
      </c>
      <c r="I8674" s="113" t="s">
        <v>4483</v>
      </c>
    </row>
    <row r="8675" spans="1:9" x14ac:dyDescent="0.2">
      <c r="A8675" s="113" t="s">
        <v>10491</v>
      </c>
      <c r="D8675" s="113" t="s">
        <v>4484</v>
      </c>
      <c r="E8675" s="113">
        <f t="shared" si="135"/>
        <v>40722808</v>
      </c>
      <c r="F8675" s="113" t="s">
        <v>404</v>
      </c>
      <c r="G8675" s="113" t="s">
        <v>16777</v>
      </c>
      <c r="H8675" s="113" t="s">
        <v>7244</v>
      </c>
      <c r="I8675" s="113" t="s">
        <v>4485</v>
      </c>
    </row>
    <row r="8676" spans="1:9" x14ac:dyDescent="0.2">
      <c r="A8676" s="113" t="s">
        <v>10491</v>
      </c>
      <c r="D8676" s="113" t="s">
        <v>4505</v>
      </c>
      <c r="E8676" s="113">
        <f t="shared" si="135"/>
        <v>40722897</v>
      </c>
      <c r="F8676" s="113" t="s">
        <v>404</v>
      </c>
      <c r="G8676" s="113" t="s">
        <v>16777</v>
      </c>
      <c r="H8676" s="113" t="s">
        <v>7244</v>
      </c>
      <c r="I8676" s="113" t="s">
        <v>4506</v>
      </c>
    </row>
    <row r="8677" spans="1:9" x14ac:dyDescent="0.2">
      <c r="A8677" s="113" t="s">
        <v>10491</v>
      </c>
      <c r="D8677" s="113" t="s">
        <v>4507</v>
      </c>
      <c r="E8677" s="113">
        <f t="shared" si="135"/>
        <v>40722898</v>
      </c>
      <c r="F8677" s="113" t="s">
        <v>404</v>
      </c>
      <c r="G8677" s="113" t="s">
        <v>16777</v>
      </c>
      <c r="H8677" s="113" t="s">
        <v>7244</v>
      </c>
      <c r="I8677" s="113" t="s">
        <v>4508</v>
      </c>
    </row>
    <row r="8678" spans="1:9" x14ac:dyDescent="0.2">
      <c r="A8678" s="113" t="s">
        <v>10491</v>
      </c>
      <c r="D8678" s="113" t="s">
        <v>4509</v>
      </c>
      <c r="E8678" s="113">
        <f t="shared" si="135"/>
        <v>40723201</v>
      </c>
      <c r="F8678" s="113" t="s">
        <v>404</v>
      </c>
      <c r="G8678" s="113" t="s">
        <v>16777</v>
      </c>
      <c r="H8678" s="113" t="s">
        <v>4510</v>
      </c>
      <c r="I8678" s="113" t="s">
        <v>4511</v>
      </c>
    </row>
    <row r="8679" spans="1:9" x14ac:dyDescent="0.2">
      <c r="A8679" s="113" t="s">
        <v>10491</v>
      </c>
      <c r="D8679" s="113" t="s">
        <v>4512</v>
      </c>
      <c r="E8679" s="113">
        <f t="shared" si="135"/>
        <v>40723202</v>
      </c>
      <c r="F8679" s="113" t="s">
        <v>404</v>
      </c>
      <c r="G8679" s="113" t="s">
        <v>16777</v>
      </c>
      <c r="H8679" s="113" t="s">
        <v>4510</v>
      </c>
      <c r="I8679" s="113" t="s">
        <v>4513</v>
      </c>
    </row>
    <row r="8680" spans="1:9" x14ac:dyDescent="0.2">
      <c r="A8680" s="113" t="s">
        <v>10491</v>
      </c>
      <c r="D8680" s="113" t="s">
        <v>4514</v>
      </c>
      <c r="E8680" s="113">
        <f t="shared" si="135"/>
        <v>40723203</v>
      </c>
      <c r="F8680" s="113" t="s">
        <v>404</v>
      </c>
      <c r="G8680" s="113" t="s">
        <v>16777</v>
      </c>
      <c r="H8680" s="113" t="s">
        <v>4510</v>
      </c>
      <c r="I8680" s="113" t="s">
        <v>4515</v>
      </c>
    </row>
    <row r="8681" spans="1:9" x14ac:dyDescent="0.2">
      <c r="A8681" s="113" t="s">
        <v>10491</v>
      </c>
      <c r="D8681" s="113" t="s">
        <v>4516</v>
      </c>
      <c r="E8681" s="113">
        <f t="shared" si="135"/>
        <v>40723204</v>
      </c>
      <c r="F8681" s="113" t="s">
        <v>404</v>
      </c>
      <c r="G8681" s="113" t="s">
        <v>16777</v>
      </c>
      <c r="H8681" s="113" t="s">
        <v>4510</v>
      </c>
      <c r="I8681" s="113" t="s">
        <v>1811</v>
      </c>
    </row>
    <row r="8682" spans="1:9" x14ac:dyDescent="0.2">
      <c r="A8682" s="113" t="s">
        <v>10491</v>
      </c>
      <c r="D8682" s="113" t="s">
        <v>1812</v>
      </c>
      <c r="E8682" s="113">
        <f t="shared" si="135"/>
        <v>40723297</v>
      </c>
      <c r="F8682" s="113" t="s">
        <v>404</v>
      </c>
      <c r="G8682" s="113" t="s">
        <v>16777</v>
      </c>
      <c r="H8682" s="113" t="s">
        <v>4510</v>
      </c>
      <c r="I8682" s="113" t="s">
        <v>1813</v>
      </c>
    </row>
    <row r="8683" spans="1:9" x14ac:dyDescent="0.2">
      <c r="A8683" s="113" t="s">
        <v>10491</v>
      </c>
      <c r="D8683" s="113" t="s">
        <v>1814</v>
      </c>
      <c r="E8683" s="113">
        <f t="shared" si="135"/>
        <v>40723298</v>
      </c>
      <c r="F8683" s="113" t="s">
        <v>404</v>
      </c>
      <c r="G8683" s="113" t="s">
        <v>16777</v>
      </c>
      <c r="H8683" s="113" t="s">
        <v>4510</v>
      </c>
      <c r="I8683" s="113" t="s">
        <v>1815</v>
      </c>
    </row>
    <row r="8684" spans="1:9" x14ac:dyDescent="0.2">
      <c r="A8684" s="113" t="s">
        <v>10491</v>
      </c>
      <c r="D8684" s="113" t="s">
        <v>1816</v>
      </c>
      <c r="E8684" s="113">
        <f t="shared" si="135"/>
        <v>40723601</v>
      </c>
      <c r="F8684" s="113" t="s">
        <v>404</v>
      </c>
      <c r="G8684" s="113" t="s">
        <v>16777</v>
      </c>
      <c r="H8684" s="113" t="s">
        <v>1817</v>
      </c>
      <c r="I8684" s="113" t="s">
        <v>1818</v>
      </c>
    </row>
    <row r="8685" spans="1:9" x14ac:dyDescent="0.2">
      <c r="A8685" s="113" t="s">
        <v>10491</v>
      </c>
      <c r="D8685" s="113" t="s">
        <v>1819</v>
      </c>
      <c r="E8685" s="113">
        <f t="shared" si="135"/>
        <v>40723602</v>
      </c>
      <c r="F8685" s="113" t="s">
        <v>404</v>
      </c>
      <c r="G8685" s="113" t="s">
        <v>16777</v>
      </c>
      <c r="H8685" s="113" t="s">
        <v>1817</v>
      </c>
      <c r="I8685" s="113" t="s">
        <v>1820</v>
      </c>
    </row>
    <row r="8686" spans="1:9" x14ac:dyDescent="0.2">
      <c r="A8686" s="113" t="s">
        <v>10491</v>
      </c>
      <c r="D8686" s="113" t="s">
        <v>1821</v>
      </c>
      <c r="E8686" s="113">
        <f t="shared" si="135"/>
        <v>40723603</v>
      </c>
      <c r="F8686" s="113" t="s">
        <v>404</v>
      </c>
      <c r="G8686" s="113" t="s">
        <v>16777</v>
      </c>
      <c r="H8686" s="113" t="s">
        <v>1817</v>
      </c>
      <c r="I8686" s="113" t="s">
        <v>1822</v>
      </c>
    </row>
    <row r="8687" spans="1:9" x14ac:dyDescent="0.2">
      <c r="A8687" s="113" t="s">
        <v>10491</v>
      </c>
      <c r="D8687" s="113" t="s">
        <v>1823</v>
      </c>
      <c r="E8687" s="113">
        <f t="shared" si="135"/>
        <v>40723604</v>
      </c>
      <c r="F8687" s="113" t="s">
        <v>404</v>
      </c>
      <c r="G8687" s="113" t="s">
        <v>16777</v>
      </c>
      <c r="H8687" s="113" t="s">
        <v>1817</v>
      </c>
      <c r="I8687" s="113" t="s">
        <v>1824</v>
      </c>
    </row>
    <row r="8688" spans="1:9" x14ac:dyDescent="0.2">
      <c r="A8688" s="113" t="s">
        <v>10491</v>
      </c>
      <c r="D8688" s="113" t="s">
        <v>1825</v>
      </c>
      <c r="E8688" s="113">
        <f t="shared" si="135"/>
        <v>40724403</v>
      </c>
      <c r="F8688" s="113" t="s">
        <v>404</v>
      </c>
      <c r="G8688" s="113" t="s">
        <v>16777</v>
      </c>
      <c r="H8688" s="113" t="s">
        <v>2691</v>
      </c>
      <c r="I8688" s="113" t="s">
        <v>2692</v>
      </c>
    </row>
    <row r="8689" spans="1:12" x14ac:dyDescent="0.2">
      <c r="A8689" s="113" t="s">
        <v>10491</v>
      </c>
      <c r="D8689" s="113" t="s">
        <v>2693</v>
      </c>
      <c r="E8689" s="113">
        <f t="shared" si="135"/>
        <v>40724404</v>
      </c>
      <c r="F8689" s="113" t="s">
        <v>404</v>
      </c>
      <c r="G8689" s="113" t="s">
        <v>16777</v>
      </c>
      <c r="H8689" s="113" t="s">
        <v>2691</v>
      </c>
      <c r="I8689" s="113" t="s">
        <v>2694</v>
      </c>
    </row>
    <row r="8690" spans="1:12" x14ac:dyDescent="0.2">
      <c r="A8690" s="113" t="s">
        <v>10491</v>
      </c>
      <c r="D8690" s="113" t="s">
        <v>2695</v>
      </c>
      <c r="E8690" s="113">
        <f t="shared" si="135"/>
        <v>40724405</v>
      </c>
      <c r="F8690" s="113" t="s">
        <v>404</v>
      </c>
      <c r="G8690" s="113" t="s">
        <v>16777</v>
      </c>
      <c r="H8690" s="113" t="s">
        <v>2691</v>
      </c>
      <c r="I8690" s="113" t="s">
        <v>2696</v>
      </c>
    </row>
    <row r="8691" spans="1:12" x14ac:dyDescent="0.2">
      <c r="A8691" s="113" t="s">
        <v>10491</v>
      </c>
      <c r="D8691" s="113" t="s">
        <v>2697</v>
      </c>
      <c r="E8691" s="113">
        <f t="shared" si="135"/>
        <v>40724406</v>
      </c>
      <c r="F8691" s="113" t="s">
        <v>404</v>
      </c>
      <c r="G8691" s="113" t="s">
        <v>16777</v>
      </c>
      <c r="H8691" s="113" t="s">
        <v>2691</v>
      </c>
      <c r="I8691" s="113" t="s">
        <v>2698</v>
      </c>
    </row>
    <row r="8692" spans="1:12" x14ac:dyDescent="0.2">
      <c r="A8692" s="113" t="s">
        <v>10491</v>
      </c>
      <c r="D8692" s="113" t="s">
        <v>2699</v>
      </c>
      <c r="E8692" s="113">
        <f t="shared" si="135"/>
        <v>40729601</v>
      </c>
      <c r="F8692" s="113" t="s">
        <v>404</v>
      </c>
      <c r="G8692" s="113" t="s">
        <v>16777</v>
      </c>
      <c r="H8692" s="113" t="s">
        <v>2700</v>
      </c>
      <c r="I8692" s="113" t="s">
        <v>2701</v>
      </c>
    </row>
    <row r="8693" spans="1:12" x14ac:dyDescent="0.2">
      <c r="A8693" s="113" t="s">
        <v>10491</v>
      </c>
      <c r="D8693" s="113" t="s">
        <v>2702</v>
      </c>
      <c r="E8693" s="113">
        <f t="shared" si="135"/>
        <v>40729602</v>
      </c>
      <c r="F8693" s="113" t="s">
        <v>404</v>
      </c>
      <c r="G8693" s="113" t="s">
        <v>16777</v>
      </c>
      <c r="H8693" s="113" t="s">
        <v>2700</v>
      </c>
      <c r="I8693" s="113" t="s">
        <v>2703</v>
      </c>
    </row>
    <row r="8694" spans="1:12" x14ac:dyDescent="0.2">
      <c r="A8694" s="113" t="s">
        <v>10491</v>
      </c>
      <c r="D8694" s="113" t="s">
        <v>2704</v>
      </c>
      <c r="E8694" s="113">
        <f t="shared" si="135"/>
        <v>40729603</v>
      </c>
      <c r="F8694" s="113" t="s">
        <v>404</v>
      </c>
      <c r="G8694" s="113" t="s">
        <v>16777</v>
      </c>
      <c r="H8694" s="113" t="s">
        <v>2700</v>
      </c>
      <c r="I8694" s="113" t="s">
        <v>2705</v>
      </c>
    </row>
    <row r="8695" spans="1:12" x14ac:dyDescent="0.2">
      <c r="A8695" s="113" t="s">
        <v>10491</v>
      </c>
      <c r="D8695" s="113" t="s">
        <v>2706</v>
      </c>
      <c r="E8695" s="113">
        <f t="shared" si="135"/>
        <v>40729604</v>
      </c>
      <c r="F8695" s="113" t="s">
        <v>404</v>
      </c>
      <c r="G8695" s="113" t="s">
        <v>16777</v>
      </c>
      <c r="H8695" s="113" t="s">
        <v>2700</v>
      </c>
      <c r="I8695" s="113" t="s">
        <v>2707</v>
      </c>
    </row>
    <row r="8696" spans="1:12" x14ac:dyDescent="0.2">
      <c r="A8696" s="113" t="s">
        <v>10491</v>
      </c>
      <c r="D8696" s="113" t="s">
        <v>2708</v>
      </c>
      <c r="E8696" s="113">
        <f t="shared" si="135"/>
        <v>40729605</v>
      </c>
      <c r="F8696" s="113" t="s">
        <v>404</v>
      </c>
      <c r="G8696" s="113" t="s">
        <v>16777</v>
      </c>
      <c r="H8696" s="113" t="s">
        <v>2700</v>
      </c>
      <c r="I8696" s="113" t="s">
        <v>2709</v>
      </c>
    </row>
    <row r="8697" spans="1:12" x14ac:dyDescent="0.2">
      <c r="A8697" s="113" t="s">
        <v>10491</v>
      </c>
      <c r="D8697" s="113" t="s">
        <v>2710</v>
      </c>
      <c r="E8697" s="113">
        <f t="shared" si="135"/>
        <v>40729606</v>
      </c>
      <c r="F8697" s="113" t="s">
        <v>404</v>
      </c>
      <c r="G8697" s="113" t="s">
        <v>16777</v>
      </c>
      <c r="H8697" s="113" t="s">
        <v>2700</v>
      </c>
      <c r="I8697" s="113" t="s">
        <v>2711</v>
      </c>
    </row>
    <row r="8698" spans="1:12" x14ac:dyDescent="0.2">
      <c r="A8698" s="113" t="s">
        <v>10491</v>
      </c>
      <c r="D8698" s="113" t="s">
        <v>2712</v>
      </c>
      <c r="E8698" s="113">
        <f t="shared" si="135"/>
        <v>40729697</v>
      </c>
      <c r="F8698" s="113" t="s">
        <v>404</v>
      </c>
      <c r="G8698" s="113" t="s">
        <v>16777</v>
      </c>
      <c r="H8698" s="113" t="s">
        <v>2700</v>
      </c>
      <c r="I8698" s="113" t="s">
        <v>34</v>
      </c>
    </row>
    <row r="8699" spans="1:12" x14ac:dyDescent="0.2">
      <c r="A8699" s="113" t="s">
        <v>10491</v>
      </c>
      <c r="D8699" s="113" t="s">
        <v>2713</v>
      </c>
      <c r="E8699" s="113">
        <f t="shared" si="135"/>
        <v>40729698</v>
      </c>
      <c r="F8699" s="113" t="s">
        <v>404</v>
      </c>
      <c r="G8699" s="113" t="s">
        <v>16777</v>
      </c>
      <c r="H8699" s="113" t="s">
        <v>2700</v>
      </c>
      <c r="I8699" s="113" t="s">
        <v>36</v>
      </c>
    </row>
    <row r="8700" spans="1:12" x14ac:dyDescent="0.2">
      <c r="A8700" s="113" t="s">
        <v>10491</v>
      </c>
      <c r="D8700" s="113" t="s">
        <v>2714</v>
      </c>
      <c r="E8700" s="113">
        <f t="shared" si="135"/>
        <v>40780401</v>
      </c>
      <c r="F8700" s="113" t="s">
        <v>404</v>
      </c>
      <c r="G8700" s="113" t="s">
        <v>16777</v>
      </c>
      <c r="H8700" s="113" t="s">
        <v>2715</v>
      </c>
      <c r="I8700" s="113" t="s">
        <v>2716</v>
      </c>
      <c r="K8700" s="115"/>
      <c r="L8700" s="113"/>
    </row>
    <row r="8701" spans="1:12" x14ac:dyDescent="0.2">
      <c r="A8701" s="113" t="s">
        <v>10491</v>
      </c>
      <c r="D8701" s="113" t="s">
        <v>2717</v>
      </c>
      <c r="E8701" s="113">
        <f t="shared" si="135"/>
        <v>40780403</v>
      </c>
      <c r="F8701" s="113" t="s">
        <v>404</v>
      </c>
      <c r="G8701" s="113" t="s">
        <v>16777</v>
      </c>
      <c r="H8701" s="113" t="s">
        <v>2715</v>
      </c>
      <c r="I8701" s="113" t="s">
        <v>45</v>
      </c>
    </row>
    <row r="8702" spans="1:12" x14ac:dyDescent="0.2">
      <c r="A8702" s="113" t="s">
        <v>10491</v>
      </c>
      <c r="D8702" s="113" t="s">
        <v>2718</v>
      </c>
      <c r="E8702" s="113">
        <f t="shared" si="135"/>
        <v>40780815</v>
      </c>
      <c r="F8702" s="113" t="s">
        <v>404</v>
      </c>
      <c r="G8702" s="113" t="s">
        <v>16777</v>
      </c>
      <c r="H8702" s="113" t="s">
        <v>2719</v>
      </c>
      <c r="I8702" s="113" t="s">
        <v>1863</v>
      </c>
    </row>
    <row r="8703" spans="1:12" x14ac:dyDescent="0.2">
      <c r="A8703" s="113" t="s">
        <v>10491</v>
      </c>
      <c r="D8703" s="113" t="s">
        <v>2720</v>
      </c>
      <c r="E8703" s="113">
        <f t="shared" si="135"/>
        <v>40780819</v>
      </c>
      <c r="F8703" s="113" t="s">
        <v>404</v>
      </c>
      <c r="G8703" s="113" t="s">
        <v>16777</v>
      </c>
      <c r="H8703" s="113" t="s">
        <v>2719</v>
      </c>
      <c r="I8703" s="113" t="s">
        <v>1510</v>
      </c>
    </row>
    <row r="8704" spans="1:12" x14ac:dyDescent="0.2">
      <c r="A8704" s="113" t="s">
        <v>10491</v>
      </c>
      <c r="D8704" s="113" t="s">
        <v>2721</v>
      </c>
      <c r="E8704" s="113">
        <f t="shared" si="135"/>
        <v>40781201</v>
      </c>
      <c r="F8704" s="113" t="s">
        <v>404</v>
      </c>
      <c r="G8704" s="113" t="s">
        <v>16777</v>
      </c>
      <c r="H8704" s="113" t="s">
        <v>2722</v>
      </c>
      <c r="I8704" s="113" t="s">
        <v>2723</v>
      </c>
    </row>
    <row r="8705" spans="1:12" x14ac:dyDescent="0.2">
      <c r="A8705" s="113" t="s">
        <v>10491</v>
      </c>
      <c r="D8705" s="113" t="s">
        <v>2724</v>
      </c>
      <c r="E8705" s="113">
        <f t="shared" si="135"/>
        <v>40781202</v>
      </c>
      <c r="F8705" s="113" t="s">
        <v>404</v>
      </c>
      <c r="G8705" s="113" t="s">
        <v>16777</v>
      </c>
      <c r="H8705" s="113" t="s">
        <v>2722</v>
      </c>
      <c r="I8705" s="113" t="s">
        <v>2725</v>
      </c>
    </row>
    <row r="8706" spans="1:12" x14ac:dyDescent="0.2">
      <c r="A8706" s="113" t="s">
        <v>10491</v>
      </c>
      <c r="D8706" s="113" t="s">
        <v>2726</v>
      </c>
      <c r="E8706" s="113">
        <f t="shared" ref="E8706:E8769" si="136">VALUE(D8706)</f>
        <v>40781601</v>
      </c>
      <c r="F8706" s="113" t="s">
        <v>404</v>
      </c>
      <c r="G8706" s="113" t="s">
        <v>16777</v>
      </c>
      <c r="H8706" s="113" t="s">
        <v>2727</v>
      </c>
      <c r="I8706" s="113" t="s">
        <v>2728</v>
      </c>
    </row>
    <row r="8707" spans="1:12" x14ac:dyDescent="0.2">
      <c r="A8707" s="113" t="s">
        <v>10491</v>
      </c>
      <c r="D8707" s="113" t="s">
        <v>2729</v>
      </c>
      <c r="E8707" s="113">
        <f t="shared" si="136"/>
        <v>40781602</v>
      </c>
      <c r="F8707" s="113" t="s">
        <v>404</v>
      </c>
      <c r="G8707" s="113" t="s">
        <v>16777</v>
      </c>
      <c r="H8707" s="113" t="s">
        <v>2727</v>
      </c>
      <c r="I8707" s="113" t="s">
        <v>2730</v>
      </c>
    </row>
    <row r="8708" spans="1:12" x14ac:dyDescent="0.2">
      <c r="A8708" s="113" t="s">
        <v>10491</v>
      </c>
      <c r="D8708" s="113" t="s">
        <v>2731</v>
      </c>
      <c r="E8708" s="113">
        <f t="shared" si="136"/>
        <v>40781603</v>
      </c>
      <c r="F8708" s="113" t="s">
        <v>404</v>
      </c>
      <c r="G8708" s="113" t="s">
        <v>16777</v>
      </c>
      <c r="H8708" s="113" t="s">
        <v>2727</v>
      </c>
      <c r="I8708" s="113" t="s">
        <v>2732</v>
      </c>
    </row>
    <row r="8709" spans="1:12" x14ac:dyDescent="0.2">
      <c r="A8709" s="113" t="s">
        <v>10491</v>
      </c>
      <c r="D8709" s="113" t="s">
        <v>2733</v>
      </c>
      <c r="E8709" s="113">
        <f t="shared" si="136"/>
        <v>40781604</v>
      </c>
      <c r="F8709" s="113" t="s">
        <v>404</v>
      </c>
      <c r="G8709" s="113" t="s">
        <v>16777</v>
      </c>
      <c r="H8709" s="113" t="s">
        <v>2727</v>
      </c>
      <c r="I8709" s="113" t="s">
        <v>1874</v>
      </c>
    </row>
    <row r="8710" spans="1:12" x14ac:dyDescent="0.2">
      <c r="A8710" s="113" t="s">
        <v>10491</v>
      </c>
      <c r="D8710" s="113" t="s">
        <v>2734</v>
      </c>
      <c r="E8710" s="113">
        <f t="shared" si="136"/>
        <v>40781605</v>
      </c>
      <c r="F8710" s="113" t="s">
        <v>404</v>
      </c>
      <c r="G8710" s="113" t="s">
        <v>16777</v>
      </c>
      <c r="H8710" s="113" t="s">
        <v>2727</v>
      </c>
      <c r="I8710" s="113" t="s">
        <v>2735</v>
      </c>
    </row>
    <row r="8711" spans="1:12" x14ac:dyDescent="0.2">
      <c r="A8711" s="113" t="s">
        <v>10491</v>
      </c>
      <c r="D8711" s="113" t="s">
        <v>2736</v>
      </c>
      <c r="E8711" s="113">
        <f t="shared" si="136"/>
        <v>40781606</v>
      </c>
      <c r="F8711" s="113" t="s">
        <v>404</v>
      </c>
      <c r="G8711" s="113" t="s">
        <v>16777</v>
      </c>
      <c r="H8711" s="113" t="s">
        <v>2727</v>
      </c>
      <c r="I8711" s="113" t="s">
        <v>2737</v>
      </c>
    </row>
    <row r="8712" spans="1:12" x14ac:dyDescent="0.2">
      <c r="A8712" s="113" t="s">
        <v>10491</v>
      </c>
      <c r="D8712" s="113" t="s">
        <v>2738</v>
      </c>
      <c r="E8712" s="113">
        <f t="shared" si="136"/>
        <v>40781607</v>
      </c>
      <c r="F8712" s="113" t="s">
        <v>404</v>
      </c>
      <c r="G8712" s="113" t="s">
        <v>16777</v>
      </c>
      <c r="H8712" s="113" t="s">
        <v>2727</v>
      </c>
      <c r="I8712" s="113" t="s">
        <v>1552</v>
      </c>
    </row>
    <row r="8713" spans="1:12" x14ac:dyDescent="0.2">
      <c r="A8713" s="113" t="s">
        <v>10491</v>
      </c>
      <c r="D8713" s="113" t="s">
        <v>2739</v>
      </c>
      <c r="E8713" s="113">
        <f t="shared" si="136"/>
        <v>40781699</v>
      </c>
      <c r="F8713" s="113" t="s">
        <v>404</v>
      </c>
      <c r="G8713" s="113" t="s">
        <v>16777</v>
      </c>
      <c r="H8713" s="113" t="s">
        <v>2727</v>
      </c>
      <c r="I8713" s="113" t="s">
        <v>7491</v>
      </c>
    </row>
    <row r="8714" spans="1:12" x14ac:dyDescent="0.2">
      <c r="A8714" s="113" t="s">
        <v>10491</v>
      </c>
      <c r="D8714" s="113" t="s">
        <v>2740</v>
      </c>
      <c r="E8714" s="113">
        <f t="shared" si="136"/>
        <v>40782001</v>
      </c>
      <c r="F8714" s="113" t="s">
        <v>404</v>
      </c>
      <c r="G8714" s="113" t="s">
        <v>16777</v>
      </c>
      <c r="H8714" s="113" t="s">
        <v>2741</v>
      </c>
      <c r="I8714" s="113" t="s">
        <v>2742</v>
      </c>
      <c r="K8714" s="115"/>
      <c r="L8714" s="113"/>
    </row>
    <row r="8715" spans="1:12" x14ac:dyDescent="0.2">
      <c r="A8715" s="113" t="s">
        <v>10491</v>
      </c>
      <c r="D8715" s="113" t="s">
        <v>2743</v>
      </c>
      <c r="E8715" s="113">
        <f t="shared" si="136"/>
        <v>40782002</v>
      </c>
      <c r="F8715" s="113" t="s">
        <v>404</v>
      </c>
      <c r="G8715" s="113" t="s">
        <v>16777</v>
      </c>
      <c r="H8715" s="113" t="s">
        <v>2741</v>
      </c>
      <c r="I8715" s="113" t="s">
        <v>2744</v>
      </c>
    </row>
    <row r="8716" spans="1:12" x14ac:dyDescent="0.2">
      <c r="A8716" s="113" t="s">
        <v>10491</v>
      </c>
      <c r="D8716" s="113" t="s">
        <v>2745</v>
      </c>
      <c r="E8716" s="113">
        <f t="shared" si="136"/>
        <v>40782003</v>
      </c>
      <c r="F8716" s="113" t="s">
        <v>404</v>
      </c>
      <c r="G8716" s="113" t="s">
        <v>16777</v>
      </c>
      <c r="H8716" s="113" t="s">
        <v>2741</v>
      </c>
      <c r="I8716" s="113" t="s">
        <v>2746</v>
      </c>
    </row>
    <row r="8717" spans="1:12" x14ac:dyDescent="0.2">
      <c r="A8717" s="113" t="s">
        <v>10491</v>
      </c>
      <c r="D8717" s="113" t="s">
        <v>2747</v>
      </c>
      <c r="E8717" s="113">
        <f t="shared" si="136"/>
        <v>40782004</v>
      </c>
      <c r="F8717" s="113" t="s">
        <v>404</v>
      </c>
      <c r="G8717" s="113" t="s">
        <v>16777</v>
      </c>
      <c r="H8717" s="113" t="s">
        <v>2741</v>
      </c>
      <c r="I8717" s="113" t="s">
        <v>2748</v>
      </c>
    </row>
    <row r="8718" spans="1:12" x14ac:dyDescent="0.2">
      <c r="A8718" s="113" t="s">
        <v>10491</v>
      </c>
      <c r="D8718" s="113" t="s">
        <v>2749</v>
      </c>
      <c r="E8718" s="113">
        <f t="shared" si="136"/>
        <v>40782005</v>
      </c>
      <c r="F8718" s="113" t="s">
        <v>404</v>
      </c>
      <c r="G8718" s="113" t="s">
        <v>16777</v>
      </c>
      <c r="H8718" s="113" t="s">
        <v>2741</v>
      </c>
      <c r="I8718" s="113" t="s">
        <v>2750</v>
      </c>
    </row>
    <row r="8719" spans="1:12" x14ac:dyDescent="0.2">
      <c r="A8719" s="113" t="s">
        <v>10491</v>
      </c>
      <c r="D8719" s="113" t="s">
        <v>2751</v>
      </c>
      <c r="E8719" s="113">
        <f t="shared" si="136"/>
        <v>40782006</v>
      </c>
      <c r="F8719" s="113" t="s">
        <v>404</v>
      </c>
      <c r="G8719" s="113" t="s">
        <v>16777</v>
      </c>
      <c r="H8719" s="113" t="s">
        <v>2741</v>
      </c>
      <c r="I8719" s="113" t="s">
        <v>2752</v>
      </c>
    </row>
    <row r="8720" spans="1:12" x14ac:dyDescent="0.2">
      <c r="A8720" s="113" t="s">
        <v>10491</v>
      </c>
      <c r="D8720" s="113" t="s">
        <v>2753</v>
      </c>
      <c r="E8720" s="113">
        <f t="shared" si="136"/>
        <v>40782007</v>
      </c>
      <c r="F8720" s="113" t="s">
        <v>404</v>
      </c>
      <c r="G8720" s="113" t="s">
        <v>16777</v>
      </c>
      <c r="H8720" s="113" t="s">
        <v>2741</v>
      </c>
      <c r="I8720" s="113" t="s">
        <v>1569</v>
      </c>
    </row>
    <row r="8721" spans="1:9" x14ac:dyDescent="0.2">
      <c r="A8721" s="113" t="s">
        <v>10491</v>
      </c>
      <c r="D8721" s="113" t="s">
        <v>2754</v>
      </c>
      <c r="E8721" s="113">
        <f t="shared" si="136"/>
        <v>40782008</v>
      </c>
      <c r="F8721" s="113" t="s">
        <v>404</v>
      </c>
      <c r="G8721" s="113" t="s">
        <v>16777</v>
      </c>
      <c r="H8721" s="113" t="s">
        <v>2741</v>
      </c>
      <c r="I8721" s="113" t="s">
        <v>1573</v>
      </c>
    </row>
    <row r="8722" spans="1:9" x14ac:dyDescent="0.2">
      <c r="A8722" s="113" t="s">
        <v>10491</v>
      </c>
      <c r="D8722" s="113" t="s">
        <v>2755</v>
      </c>
      <c r="E8722" s="113">
        <f t="shared" si="136"/>
        <v>40782009</v>
      </c>
      <c r="F8722" s="113" t="s">
        <v>404</v>
      </c>
      <c r="G8722" s="113" t="s">
        <v>16777</v>
      </c>
      <c r="H8722" s="113" t="s">
        <v>2741</v>
      </c>
      <c r="I8722" s="113" t="s">
        <v>1577</v>
      </c>
    </row>
    <row r="8723" spans="1:9" x14ac:dyDescent="0.2">
      <c r="A8723" s="113" t="s">
        <v>10491</v>
      </c>
      <c r="D8723" s="113" t="s">
        <v>2756</v>
      </c>
      <c r="E8723" s="113">
        <f t="shared" si="136"/>
        <v>40782010</v>
      </c>
      <c r="F8723" s="113" t="s">
        <v>404</v>
      </c>
      <c r="G8723" s="113" t="s">
        <v>16777</v>
      </c>
      <c r="H8723" s="113" t="s">
        <v>2741</v>
      </c>
      <c r="I8723" s="113" t="s">
        <v>1581</v>
      </c>
    </row>
    <row r="8724" spans="1:9" x14ac:dyDescent="0.2">
      <c r="A8724" s="113" t="s">
        <v>10491</v>
      </c>
      <c r="D8724" s="113" t="s">
        <v>2757</v>
      </c>
      <c r="E8724" s="113">
        <f t="shared" si="136"/>
        <v>40782011</v>
      </c>
      <c r="F8724" s="113" t="s">
        <v>404</v>
      </c>
      <c r="G8724" s="113" t="s">
        <v>16777</v>
      </c>
      <c r="H8724" s="113" t="s">
        <v>2741</v>
      </c>
      <c r="I8724" s="113" t="s">
        <v>1585</v>
      </c>
    </row>
    <row r="8725" spans="1:9" x14ac:dyDescent="0.2">
      <c r="A8725" s="113" t="s">
        <v>10491</v>
      </c>
      <c r="D8725" s="113" t="s">
        <v>2758</v>
      </c>
      <c r="E8725" s="113">
        <f t="shared" si="136"/>
        <v>40782012</v>
      </c>
      <c r="F8725" s="113" t="s">
        <v>404</v>
      </c>
      <c r="G8725" s="113" t="s">
        <v>16777</v>
      </c>
      <c r="H8725" s="113" t="s">
        <v>2741</v>
      </c>
      <c r="I8725" s="113" t="s">
        <v>2759</v>
      </c>
    </row>
    <row r="8726" spans="1:9" x14ac:dyDescent="0.2">
      <c r="A8726" s="113" t="s">
        <v>10491</v>
      </c>
      <c r="D8726" s="113" t="s">
        <v>2760</v>
      </c>
      <c r="E8726" s="113">
        <f t="shared" si="136"/>
        <v>40782099</v>
      </c>
      <c r="F8726" s="113" t="s">
        <v>404</v>
      </c>
      <c r="G8726" s="113" t="s">
        <v>16777</v>
      </c>
      <c r="H8726" s="113" t="s">
        <v>2741</v>
      </c>
      <c r="I8726" s="113" t="s">
        <v>2761</v>
      </c>
    </row>
    <row r="8727" spans="1:9" x14ac:dyDescent="0.2">
      <c r="A8727" s="113" t="s">
        <v>10491</v>
      </c>
      <c r="D8727" s="113" t="s">
        <v>2762</v>
      </c>
      <c r="E8727" s="113">
        <f t="shared" si="136"/>
        <v>40782401</v>
      </c>
      <c r="F8727" s="113" t="s">
        <v>404</v>
      </c>
      <c r="G8727" s="113" t="s">
        <v>16777</v>
      </c>
      <c r="H8727" s="113" t="s">
        <v>2763</v>
      </c>
      <c r="I8727" s="113" t="s">
        <v>2764</v>
      </c>
    </row>
    <row r="8728" spans="1:9" x14ac:dyDescent="0.2">
      <c r="A8728" s="113" t="s">
        <v>10491</v>
      </c>
      <c r="D8728" s="113" t="s">
        <v>2765</v>
      </c>
      <c r="E8728" s="113">
        <f t="shared" si="136"/>
        <v>40782499</v>
      </c>
      <c r="F8728" s="113" t="s">
        <v>404</v>
      </c>
      <c r="G8728" s="113" t="s">
        <v>16777</v>
      </c>
      <c r="H8728" s="113" t="s">
        <v>2763</v>
      </c>
      <c r="I8728" s="113" t="s">
        <v>2766</v>
      </c>
    </row>
    <row r="8729" spans="1:9" x14ac:dyDescent="0.2">
      <c r="A8729" s="113" t="s">
        <v>10491</v>
      </c>
      <c r="D8729" s="113" t="s">
        <v>2767</v>
      </c>
      <c r="E8729" s="113">
        <f t="shared" si="136"/>
        <v>40783201</v>
      </c>
      <c r="F8729" s="113" t="s">
        <v>404</v>
      </c>
      <c r="G8729" s="113" t="s">
        <v>16777</v>
      </c>
      <c r="H8729" s="113" t="s">
        <v>2768</v>
      </c>
      <c r="I8729" s="113" t="s">
        <v>2769</v>
      </c>
    </row>
    <row r="8730" spans="1:9" x14ac:dyDescent="0.2">
      <c r="A8730" s="113" t="s">
        <v>10491</v>
      </c>
      <c r="D8730" s="113" t="s">
        <v>2770</v>
      </c>
      <c r="E8730" s="113">
        <f t="shared" si="136"/>
        <v>40783202</v>
      </c>
      <c r="F8730" s="113" t="s">
        <v>404</v>
      </c>
      <c r="G8730" s="113" t="s">
        <v>16777</v>
      </c>
      <c r="H8730" s="113" t="s">
        <v>2768</v>
      </c>
      <c r="I8730" s="113" t="s">
        <v>2771</v>
      </c>
    </row>
    <row r="8731" spans="1:9" x14ac:dyDescent="0.2">
      <c r="A8731" s="113" t="s">
        <v>10491</v>
      </c>
      <c r="D8731" s="113" t="s">
        <v>2772</v>
      </c>
      <c r="E8731" s="113">
        <f t="shared" si="136"/>
        <v>40783203</v>
      </c>
      <c r="F8731" s="113" t="s">
        <v>404</v>
      </c>
      <c r="G8731" s="113" t="s">
        <v>16777</v>
      </c>
      <c r="H8731" s="113" t="s">
        <v>2768</v>
      </c>
      <c r="I8731" s="113" t="s">
        <v>2773</v>
      </c>
    </row>
    <row r="8732" spans="1:9" x14ac:dyDescent="0.2">
      <c r="A8732" s="113" t="s">
        <v>10491</v>
      </c>
      <c r="D8732" s="113" t="s">
        <v>2774</v>
      </c>
      <c r="E8732" s="113">
        <f t="shared" si="136"/>
        <v>40783204</v>
      </c>
      <c r="F8732" s="113" t="s">
        <v>404</v>
      </c>
      <c r="G8732" s="113" t="s">
        <v>16777</v>
      </c>
      <c r="H8732" s="113" t="s">
        <v>2768</v>
      </c>
      <c r="I8732" s="113" t="s">
        <v>1587</v>
      </c>
    </row>
    <row r="8733" spans="1:9" x14ac:dyDescent="0.2">
      <c r="A8733" s="113" t="s">
        <v>10491</v>
      </c>
      <c r="D8733" s="113" t="s">
        <v>2775</v>
      </c>
      <c r="E8733" s="113">
        <f t="shared" si="136"/>
        <v>40783205</v>
      </c>
      <c r="F8733" s="113" t="s">
        <v>404</v>
      </c>
      <c r="G8733" s="113" t="s">
        <v>16777</v>
      </c>
      <c r="H8733" s="113" t="s">
        <v>2768</v>
      </c>
      <c r="I8733" s="113" t="s">
        <v>1277</v>
      </c>
    </row>
    <row r="8734" spans="1:9" x14ac:dyDescent="0.2">
      <c r="A8734" s="113" t="s">
        <v>10491</v>
      </c>
      <c r="D8734" s="113" t="s">
        <v>2776</v>
      </c>
      <c r="E8734" s="113">
        <f t="shared" si="136"/>
        <v>40783299</v>
      </c>
      <c r="F8734" s="113" t="s">
        <v>404</v>
      </c>
      <c r="G8734" s="113" t="s">
        <v>16777</v>
      </c>
      <c r="H8734" s="113" t="s">
        <v>2768</v>
      </c>
      <c r="I8734" s="113" t="s">
        <v>2777</v>
      </c>
    </row>
    <row r="8735" spans="1:9" x14ac:dyDescent="0.2">
      <c r="A8735" s="113" t="s">
        <v>10491</v>
      </c>
      <c r="D8735" s="113" t="s">
        <v>2778</v>
      </c>
      <c r="E8735" s="113">
        <f t="shared" si="136"/>
        <v>40783601</v>
      </c>
      <c r="F8735" s="113" t="s">
        <v>404</v>
      </c>
      <c r="G8735" s="113" t="s">
        <v>16777</v>
      </c>
      <c r="H8735" s="113" t="s">
        <v>2779</v>
      </c>
      <c r="I8735" s="113" t="s">
        <v>1596</v>
      </c>
    </row>
    <row r="8736" spans="1:9" x14ac:dyDescent="0.2">
      <c r="A8736" s="113" t="s">
        <v>10491</v>
      </c>
      <c r="D8736" s="113" t="s">
        <v>2780</v>
      </c>
      <c r="E8736" s="113">
        <f t="shared" si="136"/>
        <v>40783621</v>
      </c>
      <c r="F8736" s="113" t="s">
        <v>404</v>
      </c>
      <c r="G8736" s="113" t="s">
        <v>16777</v>
      </c>
      <c r="H8736" s="113" t="s">
        <v>2779</v>
      </c>
      <c r="I8736" s="113" t="s">
        <v>1610</v>
      </c>
    </row>
    <row r="8737" spans="1:9" x14ac:dyDescent="0.2">
      <c r="A8737" s="113" t="s">
        <v>10491</v>
      </c>
      <c r="D8737" s="113" t="s">
        <v>2781</v>
      </c>
      <c r="E8737" s="113">
        <f t="shared" si="136"/>
        <v>40784801</v>
      </c>
      <c r="F8737" s="113" t="s">
        <v>404</v>
      </c>
      <c r="G8737" s="113" t="s">
        <v>16777</v>
      </c>
      <c r="H8737" s="113" t="s">
        <v>2782</v>
      </c>
      <c r="I8737" s="113" t="s">
        <v>2783</v>
      </c>
    </row>
    <row r="8738" spans="1:9" x14ac:dyDescent="0.2">
      <c r="A8738" s="113" t="s">
        <v>10491</v>
      </c>
      <c r="D8738" s="113" t="s">
        <v>2784</v>
      </c>
      <c r="E8738" s="113">
        <f t="shared" si="136"/>
        <v>40784899</v>
      </c>
      <c r="F8738" s="113" t="s">
        <v>404</v>
      </c>
      <c r="G8738" s="113" t="s">
        <v>16777</v>
      </c>
      <c r="H8738" s="113" t="s">
        <v>2782</v>
      </c>
      <c r="I8738" s="113" t="s">
        <v>4411</v>
      </c>
    </row>
    <row r="8739" spans="1:9" x14ac:dyDescent="0.2">
      <c r="A8739" s="113" t="s">
        <v>10491</v>
      </c>
      <c r="D8739" s="113" t="s">
        <v>2785</v>
      </c>
      <c r="E8739" s="113">
        <f t="shared" si="136"/>
        <v>40786001</v>
      </c>
      <c r="F8739" s="113" t="s">
        <v>404</v>
      </c>
      <c r="G8739" s="113" t="s">
        <v>16777</v>
      </c>
      <c r="H8739" s="113" t="s">
        <v>2786</v>
      </c>
      <c r="I8739" s="113" t="s">
        <v>2787</v>
      </c>
    </row>
    <row r="8740" spans="1:9" x14ac:dyDescent="0.2">
      <c r="A8740" s="113" t="s">
        <v>10491</v>
      </c>
      <c r="D8740" s="113" t="s">
        <v>2788</v>
      </c>
      <c r="E8740" s="113">
        <f t="shared" si="136"/>
        <v>40786002</v>
      </c>
      <c r="F8740" s="113" t="s">
        <v>404</v>
      </c>
      <c r="G8740" s="113" t="s">
        <v>16777</v>
      </c>
      <c r="H8740" s="113" t="s">
        <v>2786</v>
      </c>
      <c r="I8740" s="113" t="s">
        <v>4467</v>
      </c>
    </row>
    <row r="8741" spans="1:9" x14ac:dyDescent="0.2">
      <c r="A8741" s="113" t="s">
        <v>10491</v>
      </c>
      <c r="D8741" s="113" t="s">
        <v>2789</v>
      </c>
      <c r="E8741" s="113">
        <f t="shared" si="136"/>
        <v>40786003</v>
      </c>
      <c r="F8741" s="113" t="s">
        <v>404</v>
      </c>
      <c r="G8741" s="113" t="s">
        <v>16777</v>
      </c>
      <c r="H8741" s="113" t="s">
        <v>2786</v>
      </c>
      <c r="I8741" s="113" t="s">
        <v>2790</v>
      </c>
    </row>
    <row r="8742" spans="1:9" x14ac:dyDescent="0.2">
      <c r="A8742" s="113" t="s">
        <v>10491</v>
      </c>
      <c r="D8742" s="113" t="s">
        <v>2791</v>
      </c>
      <c r="E8742" s="113">
        <f t="shared" si="136"/>
        <v>40786004</v>
      </c>
      <c r="F8742" s="113" t="s">
        <v>404</v>
      </c>
      <c r="G8742" s="113" t="s">
        <v>16777</v>
      </c>
      <c r="H8742" s="113" t="s">
        <v>2786</v>
      </c>
      <c r="I8742" s="113" t="s">
        <v>2792</v>
      </c>
    </row>
    <row r="8743" spans="1:9" x14ac:dyDescent="0.2">
      <c r="A8743" s="113" t="s">
        <v>10491</v>
      </c>
      <c r="D8743" s="113" t="s">
        <v>2793</v>
      </c>
      <c r="E8743" s="113">
        <f t="shared" si="136"/>
        <v>40786005</v>
      </c>
      <c r="F8743" s="113" t="s">
        <v>404</v>
      </c>
      <c r="G8743" s="113" t="s">
        <v>16777</v>
      </c>
      <c r="H8743" s="113" t="s">
        <v>2786</v>
      </c>
      <c r="I8743" s="113" t="s">
        <v>2794</v>
      </c>
    </row>
    <row r="8744" spans="1:9" x14ac:dyDescent="0.2">
      <c r="A8744" s="113" t="s">
        <v>10491</v>
      </c>
      <c r="D8744" s="113" t="s">
        <v>2795</v>
      </c>
      <c r="E8744" s="113">
        <f t="shared" si="136"/>
        <v>40786006</v>
      </c>
      <c r="F8744" s="113" t="s">
        <v>404</v>
      </c>
      <c r="G8744" s="113" t="s">
        <v>16777</v>
      </c>
      <c r="H8744" s="113" t="s">
        <v>2786</v>
      </c>
      <c r="I8744" s="113" t="s">
        <v>4434</v>
      </c>
    </row>
    <row r="8745" spans="1:9" x14ac:dyDescent="0.2">
      <c r="A8745" s="113" t="s">
        <v>10491</v>
      </c>
      <c r="D8745" s="113" t="s">
        <v>2796</v>
      </c>
      <c r="E8745" s="113">
        <f t="shared" si="136"/>
        <v>40786019</v>
      </c>
      <c r="F8745" s="113" t="s">
        <v>404</v>
      </c>
      <c r="G8745" s="113" t="s">
        <v>16777</v>
      </c>
      <c r="H8745" s="113" t="s">
        <v>2786</v>
      </c>
      <c r="I8745" s="113" t="s">
        <v>4446</v>
      </c>
    </row>
    <row r="8746" spans="1:9" x14ac:dyDescent="0.2">
      <c r="A8746" s="113" t="s">
        <v>10491</v>
      </c>
      <c r="D8746" s="113" t="s">
        <v>2797</v>
      </c>
      <c r="E8746" s="113">
        <f t="shared" si="136"/>
        <v>40786021</v>
      </c>
      <c r="F8746" s="113" t="s">
        <v>404</v>
      </c>
      <c r="G8746" s="113" t="s">
        <v>16777</v>
      </c>
      <c r="H8746" s="113" t="s">
        <v>2786</v>
      </c>
      <c r="I8746" s="113" t="s">
        <v>4459</v>
      </c>
    </row>
    <row r="8747" spans="1:9" x14ac:dyDescent="0.2">
      <c r="A8747" s="113" t="s">
        <v>10491</v>
      </c>
      <c r="D8747" s="113" t="s">
        <v>2798</v>
      </c>
      <c r="E8747" s="113">
        <f t="shared" si="136"/>
        <v>40786023</v>
      </c>
      <c r="F8747" s="113" t="s">
        <v>404</v>
      </c>
      <c r="G8747" s="113" t="s">
        <v>16777</v>
      </c>
      <c r="H8747" s="113" t="s">
        <v>2786</v>
      </c>
      <c r="I8747" s="113" t="s">
        <v>2799</v>
      </c>
    </row>
    <row r="8748" spans="1:9" x14ac:dyDescent="0.2">
      <c r="A8748" s="113" t="s">
        <v>10491</v>
      </c>
      <c r="D8748" s="113" t="s">
        <v>2800</v>
      </c>
      <c r="E8748" s="113">
        <f t="shared" si="136"/>
        <v>40786099</v>
      </c>
      <c r="F8748" s="113" t="s">
        <v>404</v>
      </c>
      <c r="G8748" s="113" t="s">
        <v>16777</v>
      </c>
      <c r="H8748" s="113" t="s">
        <v>2786</v>
      </c>
      <c r="I8748" s="113" t="s">
        <v>7242</v>
      </c>
    </row>
    <row r="8749" spans="1:9" x14ac:dyDescent="0.2">
      <c r="A8749" s="113" t="s">
        <v>10491</v>
      </c>
      <c r="D8749" s="113" t="s">
        <v>2801</v>
      </c>
      <c r="E8749" s="113">
        <f t="shared" si="136"/>
        <v>40786401</v>
      </c>
      <c r="F8749" s="113" t="s">
        <v>404</v>
      </c>
      <c r="G8749" s="113" t="s">
        <v>16777</v>
      </c>
      <c r="H8749" s="113" t="s">
        <v>2802</v>
      </c>
      <c r="I8749" s="113" t="s">
        <v>2803</v>
      </c>
    </row>
    <row r="8750" spans="1:9" x14ac:dyDescent="0.2">
      <c r="A8750" s="113" t="s">
        <v>10491</v>
      </c>
      <c r="D8750" s="113" t="s">
        <v>2804</v>
      </c>
      <c r="E8750" s="113">
        <f t="shared" si="136"/>
        <v>40786499</v>
      </c>
      <c r="F8750" s="113" t="s">
        <v>404</v>
      </c>
      <c r="G8750" s="113" t="s">
        <v>16777</v>
      </c>
      <c r="H8750" s="113" t="s">
        <v>2802</v>
      </c>
      <c r="I8750" s="113" t="s">
        <v>1241</v>
      </c>
    </row>
    <row r="8751" spans="1:9" x14ac:dyDescent="0.2">
      <c r="A8751" s="113" t="s">
        <v>10491</v>
      </c>
      <c r="D8751" s="113" t="s">
        <v>1242</v>
      </c>
      <c r="E8751" s="113">
        <f t="shared" si="136"/>
        <v>40786801</v>
      </c>
      <c r="F8751" s="113" t="s">
        <v>404</v>
      </c>
      <c r="G8751" s="113" t="s">
        <v>16777</v>
      </c>
      <c r="H8751" s="113" t="s">
        <v>1243</v>
      </c>
      <c r="I8751" s="113" t="s">
        <v>4485</v>
      </c>
    </row>
    <row r="8752" spans="1:9" x14ac:dyDescent="0.2">
      <c r="A8752" s="113" t="s">
        <v>10491</v>
      </c>
      <c r="D8752" s="113" t="s">
        <v>1244</v>
      </c>
      <c r="E8752" s="113">
        <f t="shared" si="136"/>
        <v>40786803</v>
      </c>
      <c r="F8752" s="113" t="s">
        <v>404</v>
      </c>
      <c r="G8752" s="113" t="s">
        <v>16777</v>
      </c>
      <c r="H8752" s="113" t="s">
        <v>1243</v>
      </c>
      <c r="I8752" s="113" t="s">
        <v>7247</v>
      </c>
    </row>
    <row r="8753" spans="1:9" x14ac:dyDescent="0.2">
      <c r="A8753" s="113" t="s">
        <v>10491</v>
      </c>
      <c r="D8753" s="113" t="s">
        <v>1245</v>
      </c>
      <c r="E8753" s="113">
        <f t="shared" si="136"/>
        <v>40786805</v>
      </c>
      <c r="F8753" s="113" t="s">
        <v>404</v>
      </c>
      <c r="G8753" s="113" t="s">
        <v>16777</v>
      </c>
      <c r="H8753" s="113" t="s">
        <v>1243</v>
      </c>
      <c r="I8753" s="113" t="s">
        <v>7251</v>
      </c>
    </row>
    <row r="8754" spans="1:9" x14ac:dyDescent="0.2">
      <c r="A8754" s="113" t="s">
        <v>10491</v>
      </c>
      <c r="D8754" s="113" t="s">
        <v>1246</v>
      </c>
      <c r="E8754" s="113">
        <f t="shared" si="136"/>
        <v>40787201</v>
      </c>
      <c r="F8754" s="113" t="s">
        <v>404</v>
      </c>
      <c r="G8754" s="113" t="s">
        <v>16777</v>
      </c>
      <c r="H8754" s="113" t="s">
        <v>1247</v>
      </c>
      <c r="I8754" s="113" t="s">
        <v>1248</v>
      </c>
    </row>
    <row r="8755" spans="1:9" x14ac:dyDescent="0.2">
      <c r="A8755" s="113" t="s">
        <v>10491</v>
      </c>
      <c r="D8755" s="113" t="s">
        <v>1249</v>
      </c>
      <c r="E8755" s="113">
        <f t="shared" si="136"/>
        <v>40787203</v>
      </c>
      <c r="F8755" s="113" t="s">
        <v>404</v>
      </c>
      <c r="G8755" s="113" t="s">
        <v>16777</v>
      </c>
      <c r="H8755" s="113" t="s">
        <v>1247</v>
      </c>
      <c r="I8755" s="113" t="s">
        <v>1811</v>
      </c>
    </row>
    <row r="8756" spans="1:9" x14ac:dyDescent="0.2">
      <c r="A8756" s="113" t="s">
        <v>10491</v>
      </c>
      <c r="D8756" s="113" t="s">
        <v>1250</v>
      </c>
      <c r="E8756" s="113">
        <f t="shared" si="136"/>
        <v>40787299</v>
      </c>
      <c r="F8756" s="113" t="s">
        <v>404</v>
      </c>
      <c r="G8756" s="113" t="s">
        <v>16777</v>
      </c>
      <c r="H8756" s="113" t="s">
        <v>1247</v>
      </c>
      <c r="I8756" s="113" t="s">
        <v>1815</v>
      </c>
    </row>
    <row r="8757" spans="1:9" x14ac:dyDescent="0.2">
      <c r="A8757" s="113" t="s">
        <v>10491</v>
      </c>
      <c r="D8757" s="113" t="s">
        <v>1251</v>
      </c>
      <c r="E8757" s="113">
        <f t="shared" si="136"/>
        <v>40788403</v>
      </c>
      <c r="F8757" s="113" t="s">
        <v>404</v>
      </c>
      <c r="G8757" s="113" t="s">
        <v>16777</v>
      </c>
      <c r="H8757" s="113" t="s">
        <v>1252</v>
      </c>
      <c r="I8757" s="113" t="s">
        <v>2694</v>
      </c>
    </row>
    <row r="8758" spans="1:9" x14ac:dyDescent="0.2">
      <c r="A8758" s="113" t="s">
        <v>10491</v>
      </c>
      <c r="D8758" s="113" t="s">
        <v>1253</v>
      </c>
      <c r="E8758" s="113">
        <f t="shared" si="136"/>
        <v>40788405</v>
      </c>
      <c r="F8758" s="113" t="s">
        <v>404</v>
      </c>
      <c r="G8758" s="113" t="s">
        <v>16777</v>
      </c>
      <c r="H8758" s="113" t="s">
        <v>1252</v>
      </c>
      <c r="I8758" s="113" t="s">
        <v>2698</v>
      </c>
    </row>
    <row r="8759" spans="1:9" x14ac:dyDescent="0.2">
      <c r="A8759" s="113" t="s">
        <v>10491</v>
      </c>
      <c r="D8759" s="113" t="s">
        <v>1254</v>
      </c>
      <c r="E8759" s="113">
        <f t="shared" si="136"/>
        <v>40799901</v>
      </c>
      <c r="F8759" s="113" t="s">
        <v>404</v>
      </c>
      <c r="G8759" s="113" t="s">
        <v>16777</v>
      </c>
      <c r="H8759" s="113" t="s">
        <v>6247</v>
      </c>
      <c r="I8759" s="113" t="s">
        <v>2703</v>
      </c>
    </row>
    <row r="8760" spans="1:9" x14ac:dyDescent="0.2">
      <c r="A8760" s="113" t="s">
        <v>10491</v>
      </c>
      <c r="D8760" s="113" t="s">
        <v>1255</v>
      </c>
      <c r="E8760" s="113">
        <f t="shared" si="136"/>
        <v>40799903</v>
      </c>
      <c r="F8760" s="113" t="s">
        <v>404</v>
      </c>
      <c r="G8760" s="113" t="s">
        <v>16777</v>
      </c>
      <c r="H8760" s="113" t="s">
        <v>6247</v>
      </c>
      <c r="I8760" s="113" t="s">
        <v>2707</v>
      </c>
    </row>
    <row r="8761" spans="1:9" x14ac:dyDescent="0.2">
      <c r="A8761" s="113" t="s">
        <v>10491</v>
      </c>
      <c r="D8761" s="113" t="s">
        <v>1256</v>
      </c>
      <c r="E8761" s="113">
        <f t="shared" si="136"/>
        <v>40799905</v>
      </c>
      <c r="F8761" s="113" t="s">
        <v>404</v>
      </c>
      <c r="G8761" s="113" t="s">
        <v>16777</v>
      </c>
      <c r="H8761" s="113" t="s">
        <v>6247</v>
      </c>
      <c r="I8761" s="113" t="s">
        <v>2711</v>
      </c>
    </row>
    <row r="8762" spans="1:9" x14ac:dyDescent="0.2">
      <c r="A8762" s="113" t="s">
        <v>10491</v>
      </c>
      <c r="D8762" s="113" t="s">
        <v>1257</v>
      </c>
      <c r="E8762" s="113">
        <f t="shared" si="136"/>
        <v>40799997</v>
      </c>
      <c r="F8762" s="113" t="s">
        <v>404</v>
      </c>
      <c r="G8762" s="113" t="s">
        <v>16777</v>
      </c>
      <c r="H8762" s="113" t="s">
        <v>6247</v>
      </c>
      <c r="I8762" s="113" t="s">
        <v>11023</v>
      </c>
    </row>
    <row r="8763" spans="1:9" x14ac:dyDescent="0.2">
      <c r="A8763" s="113" t="s">
        <v>10491</v>
      </c>
      <c r="D8763" s="113" t="s">
        <v>1258</v>
      </c>
      <c r="E8763" s="113">
        <f t="shared" si="136"/>
        <v>40799998</v>
      </c>
      <c r="F8763" s="113" t="s">
        <v>404</v>
      </c>
      <c r="G8763" s="113" t="s">
        <v>16777</v>
      </c>
      <c r="H8763" s="113" t="s">
        <v>6247</v>
      </c>
      <c r="I8763" s="113" t="s">
        <v>11023</v>
      </c>
    </row>
    <row r="8764" spans="1:9" x14ac:dyDescent="0.2">
      <c r="A8764" s="113" t="s">
        <v>10491</v>
      </c>
      <c r="D8764" s="113" t="s">
        <v>1259</v>
      </c>
      <c r="E8764" s="113">
        <f t="shared" si="136"/>
        <v>40799999</v>
      </c>
      <c r="F8764" s="113" t="s">
        <v>404</v>
      </c>
      <c r="G8764" s="113" t="s">
        <v>16777</v>
      </c>
      <c r="H8764" s="113" t="s">
        <v>6247</v>
      </c>
      <c r="I8764" s="113" t="s">
        <v>7789</v>
      </c>
    </row>
    <row r="8765" spans="1:9" x14ac:dyDescent="0.2">
      <c r="A8765" s="113" t="s">
        <v>10491</v>
      </c>
      <c r="D8765" s="113" t="s">
        <v>1260</v>
      </c>
      <c r="E8765" s="113">
        <f t="shared" si="136"/>
        <v>40880001</v>
      </c>
      <c r="F8765" s="113" t="s">
        <v>404</v>
      </c>
      <c r="G8765" s="113" t="s">
        <v>1261</v>
      </c>
      <c r="H8765" s="113" t="s">
        <v>13739</v>
      </c>
      <c r="I8765" s="113" t="s">
        <v>13739</v>
      </c>
    </row>
    <row r="8766" spans="1:9" x14ac:dyDescent="0.2">
      <c r="A8766" s="113" t="s">
        <v>10491</v>
      </c>
      <c r="D8766" s="113" t="s">
        <v>1262</v>
      </c>
      <c r="E8766" s="113">
        <f t="shared" si="136"/>
        <v>40899995</v>
      </c>
      <c r="F8766" s="113" t="s">
        <v>404</v>
      </c>
      <c r="G8766" s="113" t="s">
        <v>1261</v>
      </c>
      <c r="H8766" s="113" t="s">
        <v>1263</v>
      </c>
      <c r="I8766" s="113" t="s">
        <v>1264</v>
      </c>
    </row>
    <row r="8767" spans="1:9" x14ac:dyDescent="0.2">
      <c r="A8767" s="113" t="s">
        <v>10491</v>
      </c>
      <c r="D8767" s="113" t="s">
        <v>1265</v>
      </c>
      <c r="E8767" s="113">
        <f t="shared" si="136"/>
        <v>40899997</v>
      </c>
      <c r="F8767" s="113" t="s">
        <v>404</v>
      </c>
      <c r="G8767" s="113" t="s">
        <v>1261</v>
      </c>
      <c r="H8767" s="113" t="s">
        <v>1263</v>
      </c>
      <c r="I8767" s="113" t="s">
        <v>1266</v>
      </c>
    </row>
    <row r="8768" spans="1:9" x14ac:dyDescent="0.2">
      <c r="A8768" s="113" t="s">
        <v>10491</v>
      </c>
      <c r="D8768" s="113" t="s">
        <v>1267</v>
      </c>
      <c r="E8768" s="113">
        <f t="shared" si="136"/>
        <v>40899999</v>
      </c>
      <c r="F8768" s="113" t="s">
        <v>404</v>
      </c>
      <c r="G8768" s="113" t="s">
        <v>1261</v>
      </c>
      <c r="H8768" s="113" t="s">
        <v>1263</v>
      </c>
      <c r="I8768" s="113" t="s">
        <v>1268</v>
      </c>
    </row>
    <row r="8769" spans="1:9" x14ac:dyDescent="0.2">
      <c r="A8769" s="113" t="s">
        <v>10491</v>
      </c>
      <c r="D8769" s="113" t="s">
        <v>5854</v>
      </c>
      <c r="E8769" s="113">
        <f t="shared" si="136"/>
        <v>41000101</v>
      </c>
      <c r="F8769" s="113" t="s">
        <v>404</v>
      </c>
      <c r="G8769" s="113" t="s">
        <v>10755</v>
      </c>
      <c r="H8769" s="113" t="s">
        <v>5855</v>
      </c>
      <c r="I8769" s="113" t="s">
        <v>5856</v>
      </c>
    </row>
    <row r="8770" spans="1:9" x14ac:dyDescent="0.2">
      <c r="A8770" s="113" t="s">
        <v>10491</v>
      </c>
      <c r="D8770" s="113" t="s">
        <v>5857</v>
      </c>
      <c r="E8770" s="113">
        <f t="shared" ref="E8770:E8833" si="137">VALUE(D8770)</f>
        <v>41000102</v>
      </c>
      <c r="F8770" s="113" t="s">
        <v>404</v>
      </c>
      <c r="G8770" s="113" t="s">
        <v>10755</v>
      </c>
      <c r="H8770" s="113" t="s">
        <v>5855</v>
      </c>
      <c r="I8770" s="113" t="s">
        <v>5856</v>
      </c>
    </row>
    <row r="8771" spans="1:9" x14ac:dyDescent="0.2">
      <c r="A8771" s="113" t="s">
        <v>10491</v>
      </c>
      <c r="D8771" s="113" t="s">
        <v>5858</v>
      </c>
      <c r="E8771" s="113">
        <f t="shared" si="137"/>
        <v>41000115</v>
      </c>
      <c r="F8771" s="113" t="s">
        <v>404</v>
      </c>
      <c r="G8771" s="113" t="s">
        <v>10755</v>
      </c>
      <c r="H8771" s="113" t="s">
        <v>5855</v>
      </c>
      <c r="I8771" s="113" t="s">
        <v>5859</v>
      </c>
    </row>
    <row r="8772" spans="1:9" x14ac:dyDescent="0.2">
      <c r="A8772" s="113" t="s">
        <v>10491</v>
      </c>
      <c r="D8772" s="113" t="s">
        <v>5860</v>
      </c>
      <c r="E8772" s="113">
        <f t="shared" si="137"/>
        <v>41000125</v>
      </c>
      <c r="F8772" s="113" t="s">
        <v>404</v>
      </c>
      <c r="G8772" s="113" t="s">
        <v>10755</v>
      </c>
      <c r="H8772" s="113" t="s">
        <v>5855</v>
      </c>
      <c r="I8772" s="113" t="s">
        <v>3179</v>
      </c>
    </row>
    <row r="8773" spans="1:9" x14ac:dyDescent="0.2">
      <c r="A8773" s="113" t="s">
        <v>10491</v>
      </c>
      <c r="D8773" s="113" t="s">
        <v>3180</v>
      </c>
      <c r="E8773" s="113">
        <f t="shared" si="137"/>
        <v>41000126</v>
      </c>
      <c r="F8773" s="113" t="s">
        <v>404</v>
      </c>
      <c r="G8773" s="113" t="s">
        <v>10755</v>
      </c>
      <c r="H8773" s="113" t="s">
        <v>5855</v>
      </c>
      <c r="I8773" s="113" t="s">
        <v>3181</v>
      </c>
    </row>
    <row r="8774" spans="1:9" x14ac:dyDescent="0.2">
      <c r="A8774" s="113" t="s">
        <v>10491</v>
      </c>
      <c r="D8774" s="113" t="s">
        <v>3182</v>
      </c>
      <c r="E8774" s="113">
        <f t="shared" si="137"/>
        <v>41000130</v>
      </c>
      <c r="F8774" s="113" t="s">
        <v>404</v>
      </c>
      <c r="G8774" s="113" t="s">
        <v>10755</v>
      </c>
      <c r="H8774" s="113" t="s">
        <v>5855</v>
      </c>
      <c r="I8774" s="113" t="s">
        <v>11042</v>
      </c>
    </row>
    <row r="8775" spans="1:9" x14ac:dyDescent="0.2">
      <c r="A8775" s="113" t="s">
        <v>10491</v>
      </c>
      <c r="D8775" s="113" t="s">
        <v>3183</v>
      </c>
      <c r="E8775" s="113">
        <f t="shared" si="137"/>
        <v>41000131</v>
      </c>
      <c r="F8775" s="113" t="s">
        <v>404</v>
      </c>
      <c r="G8775" s="113" t="s">
        <v>10755</v>
      </c>
      <c r="H8775" s="113" t="s">
        <v>5855</v>
      </c>
      <c r="I8775" s="113" t="s">
        <v>3184</v>
      </c>
    </row>
    <row r="8776" spans="1:9" x14ac:dyDescent="0.2">
      <c r="A8776" s="113" t="s">
        <v>10491</v>
      </c>
      <c r="D8776" s="113" t="s">
        <v>3185</v>
      </c>
      <c r="E8776" s="113">
        <f t="shared" si="137"/>
        <v>41000132</v>
      </c>
      <c r="F8776" s="113" t="s">
        <v>404</v>
      </c>
      <c r="G8776" s="113" t="s">
        <v>10755</v>
      </c>
      <c r="H8776" s="113" t="s">
        <v>5855</v>
      </c>
      <c r="I8776" s="113" t="s">
        <v>3186</v>
      </c>
    </row>
    <row r="8777" spans="1:9" x14ac:dyDescent="0.2">
      <c r="A8777" s="113" t="s">
        <v>10491</v>
      </c>
      <c r="D8777" s="113" t="s">
        <v>3187</v>
      </c>
      <c r="E8777" s="113">
        <f t="shared" si="137"/>
        <v>41000133</v>
      </c>
      <c r="F8777" s="113" t="s">
        <v>404</v>
      </c>
      <c r="G8777" s="113" t="s">
        <v>10755</v>
      </c>
      <c r="H8777" s="113" t="s">
        <v>5855</v>
      </c>
      <c r="I8777" s="113" t="s">
        <v>3188</v>
      </c>
    </row>
    <row r="8778" spans="1:9" x14ac:dyDescent="0.2">
      <c r="A8778" s="113" t="s">
        <v>10491</v>
      </c>
      <c r="D8778" s="113" t="s">
        <v>3189</v>
      </c>
      <c r="E8778" s="113">
        <f t="shared" si="137"/>
        <v>41000140</v>
      </c>
      <c r="F8778" s="113" t="s">
        <v>404</v>
      </c>
      <c r="G8778" s="113" t="s">
        <v>10755</v>
      </c>
      <c r="H8778" s="113" t="s">
        <v>5855</v>
      </c>
      <c r="I8778" s="113" t="s">
        <v>435</v>
      </c>
    </row>
    <row r="8779" spans="1:9" x14ac:dyDescent="0.2">
      <c r="A8779" s="113" t="s">
        <v>10491</v>
      </c>
      <c r="D8779" s="113" t="s">
        <v>436</v>
      </c>
      <c r="E8779" s="113">
        <f t="shared" si="137"/>
        <v>41000141</v>
      </c>
      <c r="F8779" s="113" t="s">
        <v>404</v>
      </c>
      <c r="G8779" s="113" t="s">
        <v>10755</v>
      </c>
      <c r="H8779" s="113" t="s">
        <v>5855</v>
      </c>
      <c r="I8779" s="113" t="s">
        <v>437</v>
      </c>
    </row>
    <row r="8780" spans="1:9" x14ac:dyDescent="0.2">
      <c r="A8780" s="113" t="s">
        <v>10491</v>
      </c>
      <c r="D8780" s="113" t="s">
        <v>438</v>
      </c>
      <c r="E8780" s="113">
        <f t="shared" si="137"/>
        <v>41000142</v>
      </c>
      <c r="F8780" s="113" t="s">
        <v>404</v>
      </c>
      <c r="G8780" s="113" t="s">
        <v>10755</v>
      </c>
      <c r="H8780" s="113" t="s">
        <v>5855</v>
      </c>
      <c r="I8780" s="113" t="s">
        <v>439</v>
      </c>
    </row>
    <row r="8781" spans="1:9" x14ac:dyDescent="0.2">
      <c r="A8781" s="113" t="s">
        <v>10491</v>
      </c>
      <c r="D8781" s="113" t="s">
        <v>440</v>
      </c>
      <c r="E8781" s="113">
        <f t="shared" si="137"/>
        <v>41000143</v>
      </c>
      <c r="F8781" s="113" t="s">
        <v>404</v>
      </c>
      <c r="G8781" s="113" t="s">
        <v>10755</v>
      </c>
      <c r="H8781" s="113" t="s">
        <v>5855</v>
      </c>
      <c r="I8781" s="113" t="s">
        <v>441</v>
      </c>
    </row>
    <row r="8782" spans="1:9" x14ac:dyDescent="0.2">
      <c r="A8782" s="113" t="s">
        <v>10491</v>
      </c>
      <c r="D8782" s="113" t="s">
        <v>442</v>
      </c>
      <c r="E8782" s="113">
        <f t="shared" si="137"/>
        <v>41000144</v>
      </c>
      <c r="F8782" s="113" t="s">
        <v>404</v>
      </c>
      <c r="G8782" s="113" t="s">
        <v>10755</v>
      </c>
      <c r="H8782" s="113" t="s">
        <v>5855</v>
      </c>
      <c r="I8782" s="113" t="s">
        <v>443</v>
      </c>
    </row>
    <row r="8783" spans="1:9" x14ac:dyDescent="0.2">
      <c r="A8783" s="113" t="s">
        <v>10491</v>
      </c>
      <c r="D8783" s="113" t="s">
        <v>444</v>
      </c>
      <c r="E8783" s="113">
        <f t="shared" si="137"/>
        <v>41000145</v>
      </c>
      <c r="F8783" s="113" t="s">
        <v>404</v>
      </c>
      <c r="G8783" s="113" t="s">
        <v>10755</v>
      </c>
      <c r="H8783" s="113" t="s">
        <v>5855</v>
      </c>
      <c r="I8783" s="113" t="s">
        <v>445</v>
      </c>
    </row>
    <row r="8784" spans="1:9" x14ac:dyDescent="0.2">
      <c r="A8784" s="113" t="s">
        <v>10491</v>
      </c>
      <c r="D8784" s="113" t="s">
        <v>446</v>
      </c>
      <c r="E8784" s="113">
        <f t="shared" si="137"/>
        <v>41000146</v>
      </c>
      <c r="F8784" s="113" t="s">
        <v>404</v>
      </c>
      <c r="G8784" s="113" t="s">
        <v>10755</v>
      </c>
      <c r="H8784" s="113" t="s">
        <v>5855</v>
      </c>
      <c r="I8784" s="113" t="s">
        <v>447</v>
      </c>
    </row>
    <row r="8785" spans="1:9" x14ac:dyDescent="0.2">
      <c r="A8785" s="113" t="s">
        <v>10491</v>
      </c>
      <c r="D8785" s="113" t="s">
        <v>448</v>
      </c>
      <c r="E8785" s="113">
        <f t="shared" si="137"/>
        <v>41000147</v>
      </c>
      <c r="F8785" s="113" t="s">
        <v>404</v>
      </c>
      <c r="G8785" s="113" t="s">
        <v>10755</v>
      </c>
      <c r="H8785" s="113" t="s">
        <v>5855</v>
      </c>
      <c r="I8785" s="113" t="s">
        <v>449</v>
      </c>
    </row>
    <row r="8786" spans="1:9" x14ac:dyDescent="0.2">
      <c r="A8786" s="113" t="s">
        <v>10491</v>
      </c>
      <c r="D8786" s="113" t="s">
        <v>450</v>
      </c>
      <c r="E8786" s="113">
        <f t="shared" si="137"/>
        <v>41000160</v>
      </c>
      <c r="F8786" s="113" t="s">
        <v>404</v>
      </c>
      <c r="G8786" s="113" t="s">
        <v>10755</v>
      </c>
      <c r="H8786" s="113" t="s">
        <v>5855</v>
      </c>
      <c r="I8786" s="113" t="s">
        <v>451</v>
      </c>
    </row>
    <row r="8787" spans="1:9" x14ac:dyDescent="0.2">
      <c r="A8787" s="113" t="s">
        <v>10491</v>
      </c>
      <c r="D8787" s="113" t="s">
        <v>452</v>
      </c>
      <c r="E8787" s="113">
        <f t="shared" si="137"/>
        <v>41000161</v>
      </c>
      <c r="F8787" s="113" t="s">
        <v>404</v>
      </c>
      <c r="G8787" s="113" t="s">
        <v>10755</v>
      </c>
      <c r="H8787" s="113" t="s">
        <v>5855</v>
      </c>
      <c r="I8787" s="113" t="s">
        <v>453</v>
      </c>
    </row>
    <row r="8788" spans="1:9" x14ac:dyDescent="0.2">
      <c r="A8788" s="113" t="s">
        <v>10491</v>
      </c>
      <c r="D8788" s="113" t="s">
        <v>454</v>
      </c>
      <c r="E8788" s="113">
        <f t="shared" si="137"/>
        <v>41000162</v>
      </c>
      <c r="F8788" s="113" t="s">
        <v>404</v>
      </c>
      <c r="G8788" s="113" t="s">
        <v>10755</v>
      </c>
      <c r="H8788" s="113" t="s">
        <v>5855</v>
      </c>
      <c r="I8788" s="113" t="s">
        <v>455</v>
      </c>
    </row>
    <row r="8789" spans="1:9" x14ac:dyDescent="0.2">
      <c r="A8789" s="113" t="s">
        <v>10491</v>
      </c>
      <c r="D8789" s="113" t="s">
        <v>456</v>
      </c>
      <c r="E8789" s="113">
        <f t="shared" si="137"/>
        <v>41000163</v>
      </c>
      <c r="F8789" s="113" t="s">
        <v>404</v>
      </c>
      <c r="G8789" s="113" t="s">
        <v>10755</v>
      </c>
      <c r="H8789" s="113" t="s">
        <v>5855</v>
      </c>
      <c r="I8789" s="113" t="s">
        <v>457</v>
      </c>
    </row>
    <row r="8790" spans="1:9" x14ac:dyDescent="0.2">
      <c r="A8790" s="113" t="s">
        <v>10491</v>
      </c>
      <c r="D8790" s="113" t="s">
        <v>458</v>
      </c>
      <c r="E8790" s="113">
        <f t="shared" si="137"/>
        <v>41000164</v>
      </c>
      <c r="F8790" s="113" t="s">
        <v>404</v>
      </c>
      <c r="G8790" s="113" t="s">
        <v>10755</v>
      </c>
      <c r="H8790" s="113" t="s">
        <v>5855</v>
      </c>
      <c r="I8790" s="113" t="s">
        <v>459</v>
      </c>
    </row>
    <row r="8791" spans="1:9" x14ac:dyDescent="0.2">
      <c r="A8791" s="113" t="s">
        <v>10491</v>
      </c>
      <c r="D8791" s="113" t="s">
        <v>460</v>
      </c>
      <c r="E8791" s="113">
        <f t="shared" si="137"/>
        <v>41000165</v>
      </c>
      <c r="F8791" s="113" t="s">
        <v>404</v>
      </c>
      <c r="G8791" s="113" t="s">
        <v>10755</v>
      </c>
      <c r="H8791" s="113" t="s">
        <v>5855</v>
      </c>
      <c r="I8791" s="113" t="s">
        <v>461</v>
      </c>
    </row>
    <row r="8792" spans="1:9" x14ac:dyDescent="0.2">
      <c r="A8792" s="113" t="s">
        <v>10491</v>
      </c>
      <c r="D8792" s="113" t="s">
        <v>462</v>
      </c>
      <c r="E8792" s="113">
        <f t="shared" si="137"/>
        <v>41000166</v>
      </c>
      <c r="F8792" s="113" t="s">
        <v>404</v>
      </c>
      <c r="G8792" s="113" t="s">
        <v>10755</v>
      </c>
      <c r="H8792" s="113" t="s">
        <v>5855</v>
      </c>
      <c r="I8792" s="113" t="s">
        <v>463</v>
      </c>
    </row>
    <row r="8793" spans="1:9" x14ac:dyDescent="0.2">
      <c r="A8793" s="113" t="s">
        <v>10491</v>
      </c>
      <c r="D8793" s="113" t="s">
        <v>464</v>
      </c>
      <c r="E8793" s="113">
        <f t="shared" si="137"/>
        <v>41000201</v>
      </c>
      <c r="F8793" s="113" t="s">
        <v>404</v>
      </c>
      <c r="G8793" s="113" t="s">
        <v>10755</v>
      </c>
      <c r="H8793" s="113" t="s">
        <v>465</v>
      </c>
      <c r="I8793" s="113" t="s">
        <v>5856</v>
      </c>
    </row>
    <row r="8794" spans="1:9" x14ac:dyDescent="0.2">
      <c r="A8794" s="113" t="s">
        <v>10491</v>
      </c>
      <c r="D8794" s="113" t="s">
        <v>466</v>
      </c>
      <c r="E8794" s="113">
        <f t="shared" si="137"/>
        <v>41000202</v>
      </c>
      <c r="F8794" s="113" t="s">
        <v>404</v>
      </c>
      <c r="G8794" s="113" t="s">
        <v>10755</v>
      </c>
      <c r="H8794" s="113" t="s">
        <v>465</v>
      </c>
      <c r="I8794" s="113" t="s">
        <v>5856</v>
      </c>
    </row>
    <row r="8795" spans="1:9" x14ac:dyDescent="0.2">
      <c r="A8795" s="113" t="s">
        <v>10491</v>
      </c>
      <c r="D8795" s="113" t="s">
        <v>467</v>
      </c>
      <c r="E8795" s="113">
        <f t="shared" si="137"/>
        <v>41000215</v>
      </c>
      <c r="F8795" s="113" t="s">
        <v>404</v>
      </c>
      <c r="G8795" s="113" t="s">
        <v>10755</v>
      </c>
      <c r="H8795" s="113" t="s">
        <v>465</v>
      </c>
      <c r="I8795" s="113" t="s">
        <v>5859</v>
      </c>
    </row>
    <row r="8796" spans="1:9" x14ac:dyDescent="0.2">
      <c r="A8796" s="113" t="s">
        <v>10491</v>
      </c>
      <c r="D8796" s="113" t="s">
        <v>468</v>
      </c>
      <c r="E8796" s="113">
        <f t="shared" si="137"/>
        <v>41000225</v>
      </c>
      <c r="F8796" s="113" t="s">
        <v>404</v>
      </c>
      <c r="G8796" s="113" t="s">
        <v>10755</v>
      </c>
      <c r="H8796" s="113" t="s">
        <v>465</v>
      </c>
      <c r="I8796" s="113" t="s">
        <v>3179</v>
      </c>
    </row>
    <row r="8797" spans="1:9" x14ac:dyDescent="0.2">
      <c r="A8797" s="113" t="s">
        <v>10491</v>
      </c>
      <c r="D8797" s="113" t="s">
        <v>469</v>
      </c>
      <c r="E8797" s="113">
        <f t="shared" si="137"/>
        <v>41000226</v>
      </c>
      <c r="F8797" s="113" t="s">
        <v>404</v>
      </c>
      <c r="G8797" s="113" t="s">
        <v>10755</v>
      </c>
      <c r="H8797" s="113" t="s">
        <v>465</v>
      </c>
      <c r="I8797" s="113" t="s">
        <v>3181</v>
      </c>
    </row>
    <row r="8798" spans="1:9" x14ac:dyDescent="0.2">
      <c r="A8798" s="113" t="s">
        <v>10491</v>
      </c>
      <c r="D8798" s="113" t="s">
        <v>470</v>
      </c>
      <c r="E8798" s="113">
        <f t="shared" si="137"/>
        <v>41000230</v>
      </c>
      <c r="F8798" s="113" t="s">
        <v>404</v>
      </c>
      <c r="G8798" s="113" t="s">
        <v>10755</v>
      </c>
      <c r="H8798" s="113" t="s">
        <v>465</v>
      </c>
      <c r="I8798" s="113" t="s">
        <v>11042</v>
      </c>
    </row>
    <row r="8799" spans="1:9" x14ac:dyDescent="0.2">
      <c r="A8799" s="113" t="s">
        <v>10491</v>
      </c>
      <c r="D8799" s="113" t="s">
        <v>471</v>
      </c>
      <c r="E8799" s="113">
        <f t="shared" si="137"/>
        <v>41000231</v>
      </c>
      <c r="F8799" s="113" t="s">
        <v>404</v>
      </c>
      <c r="G8799" s="113" t="s">
        <v>10755</v>
      </c>
      <c r="H8799" s="113" t="s">
        <v>465</v>
      </c>
      <c r="I8799" s="113" t="s">
        <v>3184</v>
      </c>
    </row>
    <row r="8800" spans="1:9" x14ac:dyDescent="0.2">
      <c r="A8800" s="113" t="s">
        <v>10491</v>
      </c>
      <c r="D8800" s="113" t="s">
        <v>472</v>
      </c>
      <c r="E8800" s="113">
        <f t="shared" si="137"/>
        <v>41000232</v>
      </c>
      <c r="F8800" s="113" t="s">
        <v>404</v>
      </c>
      <c r="G8800" s="113" t="s">
        <v>10755</v>
      </c>
      <c r="H8800" s="113" t="s">
        <v>465</v>
      </c>
      <c r="I8800" s="113" t="s">
        <v>3186</v>
      </c>
    </row>
    <row r="8801" spans="1:9" x14ac:dyDescent="0.2">
      <c r="A8801" s="113" t="s">
        <v>10491</v>
      </c>
      <c r="D8801" s="113" t="s">
        <v>473</v>
      </c>
      <c r="E8801" s="113">
        <f t="shared" si="137"/>
        <v>41000233</v>
      </c>
      <c r="F8801" s="113" t="s">
        <v>404</v>
      </c>
      <c r="G8801" s="113" t="s">
        <v>10755</v>
      </c>
      <c r="H8801" s="113" t="s">
        <v>465</v>
      </c>
      <c r="I8801" s="113" t="s">
        <v>3188</v>
      </c>
    </row>
    <row r="8802" spans="1:9" x14ac:dyDescent="0.2">
      <c r="A8802" s="113" t="s">
        <v>10491</v>
      </c>
      <c r="D8802" s="113" t="s">
        <v>2010</v>
      </c>
      <c r="E8802" s="113">
        <f t="shared" si="137"/>
        <v>41000240</v>
      </c>
      <c r="F8802" s="113" t="s">
        <v>404</v>
      </c>
      <c r="G8802" s="113" t="s">
        <v>10755</v>
      </c>
      <c r="H8802" s="113" t="s">
        <v>465</v>
      </c>
      <c r="I8802" s="113" t="s">
        <v>435</v>
      </c>
    </row>
    <row r="8803" spans="1:9" x14ac:dyDescent="0.2">
      <c r="A8803" s="113" t="s">
        <v>10491</v>
      </c>
      <c r="D8803" s="113" t="s">
        <v>2011</v>
      </c>
      <c r="E8803" s="113">
        <f t="shared" si="137"/>
        <v>41000241</v>
      </c>
      <c r="F8803" s="113" t="s">
        <v>404</v>
      </c>
      <c r="G8803" s="113" t="s">
        <v>10755</v>
      </c>
      <c r="H8803" s="113" t="s">
        <v>465</v>
      </c>
      <c r="I8803" s="113" t="s">
        <v>437</v>
      </c>
    </row>
    <row r="8804" spans="1:9" x14ac:dyDescent="0.2">
      <c r="A8804" s="113" t="s">
        <v>10491</v>
      </c>
      <c r="D8804" s="113" t="s">
        <v>2012</v>
      </c>
      <c r="E8804" s="113">
        <f t="shared" si="137"/>
        <v>41000242</v>
      </c>
      <c r="F8804" s="113" t="s">
        <v>404</v>
      </c>
      <c r="G8804" s="113" t="s">
        <v>10755</v>
      </c>
      <c r="H8804" s="113" t="s">
        <v>465</v>
      </c>
      <c r="I8804" s="113" t="s">
        <v>439</v>
      </c>
    </row>
    <row r="8805" spans="1:9" x14ac:dyDescent="0.2">
      <c r="A8805" s="113" t="s">
        <v>10491</v>
      </c>
      <c r="D8805" s="113" t="s">
        <v>2013</v>
      </c>
      <c r="E8805" s="113">
        <f t="shared" si="137"/>
        <v>41000243</v>
      </c>
      <c r="F8805" s="113" t="s">
        <v>404</v>
      </c>
      <c r="G8805" s="113" t="s">
        <v>10755</v>
      </c>
      <c r="H8805" s="113" t="s">
        <v>465</v>
      </c>
      <c r="I8805" s="113" t="s">
        <v>441</v>
      </c>
    </row>
    <row r="8806" spans="1:9" x14ac:dyDescent="0.2">
      <c r="A8806" s="113" t="s">
        <v>10491</v>
      </c>
      <c r="D8806" s="113" t="s">
        <v>2014</v>
      </c>
      <c r="E8806" s="113">
        <f t="shared" si="137"/>
        <v>41000244</v>
      </c>
      <c r="F8806" s="113" t="s">
        <v>404</v>
      </c>
      <c r="G8806" s="113" t="s">
        <v>10755</v>
      </c>
      <c r="H8806" s="113" t="s">
        <v>465</v>
      </c>
      <c r="I8806" s="113" t="s">
        <v>443</v>
      </c>
    </row>
    <row r="8807" spans="1:9" x14ac:dyDescent="0.2">
      <c r="A8807" s="113" t="s">
        <v>10491</v>
      </c>
      <c r="D8807" s="113" t="s">
        <v>2015</v>
      </c>
      <c r="E8807" s="113">
        <f t="shared" si="137"/>
        <v>41000245</v>
      </c>
      <c r="F8807" s="113" t="s">
        <v>404</v>
      </c>
      <c r="G8807" s="113" t="s">
        <v>10755</v>
      </c>
      <c r="H8807" s="113" t="s">
        <v>465</v>
      </c>
      <c r="I8807" s="113" t="s">
        <v>445</v>
      </c>
    </row>
    <row r="8808" spans="1:9" x14ac:dyDescent="0.2">
      <c r="A8808" s="113" t="s">
        <v>10491</v>
      </c>
      <c r="D8808" s="113" t="s">
        <v>2016</v>
      </c>
      <c r="E8808" s="113">
        <f t="shared" si="137"/>
        <v>41000246</v>
      </c>
      <c r="F8808" s="113" t="s">
        <v>404</v>
      </c>
      <c r="G8808" s="113" t="s">
        <v>10755</v>
      </c>
      <c r="H8808" s="113" t="s">
        <v>465</v>
      </c>
      <c r="I8808" s="113" t="s">
        <v>447</v>
      </c>
    </row>
    <row r="8809" spans="1:9" x14ac:dyDescent="0.2">
      <c r="A8809" s="113" t="s">
        <v>10491</v>
      </c>
      <c r="D8809" s="113" t="s">
        <v>2017</v>
      </c>
      <c r="E8809" s="113">
        <f t="shared" si="137"/>
        <v>41000247</v>
      </c>
      <c r="F8809" s="113" t="s">
        <v>404</v>
      </c>
      <c r="G8809" s="113" t="s">
        <v>10755</v>
      </c>
      <c r="H8809" s="113" t="s">
        <v>465</v>
      </c>
      <c r="I8809" s="113" t="s">
        <v>449</v>
      </c>
    </row>
    <row r="8810" spans="1:9" x14ac:dyDescent="0.2">
      <c r="A8810" s="113" t="s">
        <v>10491</v>
      </c>
      <c r="D8810" s="113" t="s">
        <v>2018</v>
      </c>
      <c r="E8810" s="113">
        <f t="shared" si="137"/>
        <v>41000260</v>
      </c>
      <c r="F8810" s="113" t="s">
        <v>404</v>
      </c>
      <c r="G8810" s="113" t="s">
        <v>10755</v>
      </c>
      <c r="H8810" s="113" t="s">
        <v>465</v>
      </c>
      <c r="I8810" s="113" t="s">
        <v>451</v>
      </c>
    </row>
    <row r="8811" spans="1:9" x14ac:dyDescent="0.2">
      <c r="A8811" s="113" t="s">
        <v>10491</v>
      </c>
      <c r="D8811" s="113" t="s">
        <v>2019</v>
      </c>
      <c r="E8811" s="113">
        <f t="shared" si="137"/>
        <v>41000261</v>
      </c>
      <c r="F8811" s="113" t="s">
        <v>404</v>
      </c>
      <c r="G8811" s="113" t="s">
        <v>10755</v>
      </c>
      <c r="H8811" s="113" t="s">
        <v>465</v>
      </c>
      <c r="I8811" s="113" t="s">
        <v>453</v>
      </c>
    </row>
    <row r="8812" spans="1:9" x14ac:dyDescent="0.2">
      <c r="A8812" s="113" t="s">
        <v>10491</v>
      </c>
      <c r="D8812" s="113" t="s">
        <v>2020</v>
      </c>
      <c r="E8812" s="113">
        <f t="shared" si="137"/>
        <v>41000262</v>
      </c>
      <c r="F8812" s="113" t="s">
        <v>404</v>
      </c>
      <c r="G8812" s="113" t="s">
        <v>10755</v>
      </c>
      <c r="H8812" s="113" t="s">
        <v>465</v>
      </c>
      <c r="I8812" s="113" t="s">
        <v>455</v>
      </c>
    </row>
    <row r="8813" spans="1:9" x14ac:dyDescent="0.2">
      <c r="A8813" s="113" t="s">
        <v>10491</v>
      </c>
      <c r="D8813" s="113" t="s">
        <v>2021</v>
      </c>
      <c r="E8813" s="113">
        <f t="shared" si="137"/>
        <v>41000263</v>
      </c>
      <c r="F8813" s="113" t="s">
        <v>404</v>
      </c>
      <c r="G8813" s="113" t="s">
        <v>10755</v>
      </c>
      <c r="H8813" s="113" t="s">
        <v>465</v>
      </c>
      <c r="I8813" s="113" t="s">
        <v>457</v>
      </c>
    </row>
    <row r="8814" spans="1:9" x14ac:dyDescent="0.2">
      <c r="A8814" s="113" t="s">
        <v>10491</v>
      </c>
      <c r="D8814" s="113" t="s">
        <v>2022</v>
      </c>
      <c r="E8814" s="113">
        <f t="shared" si="137"/>
        <v>41000264</v>
      </c>
      <c r="F8814" s="113" t="s">
        <v>404</v>
      </c>
      <c r="G8814" s="113" t="s">
        <v>10755</v>
      </c>
      <c r="H8814" s="113" t="s">
        <v>465</v>
      </c>
      <c r="I8814" s="113" t="s">
        <v>459</v>
      </c>
    </row>
    <row r="8815" spans="1:9" x14ac:dyDescent="0.2">
      <c r="A8815" s="113" t="s">
        <v>10491</v>
      </c>
      <c r="D8815" s="113" t="s">
        <v>2023</v>
      </c>
      <c r="E8815" s="113">
        <f t="shared" si="137"/>
        <v>41000265</v>
      </c>
      <c r="F8815" s="113" t="s">
        <v>404</v>
      </c>
      <c r="G8815" s="113" t="s">
        <v>10755</v>
      </c>
      <c r="H8815" s="113" t="s">
        <v>465</v>
      </c>
      <c r="I8815" s="113" t="s">
        <v>461</v>
      </c>
    </row>
    <row r="8816" spans="1:9" x14ac:dyDescent="0.2">
      <c r="A8816" s="113" t="s">
        <v>10491</v>
      </c>
      <c r="D8816" s="113" t="s">
        <v>2024</v>
      </c>
      <c r="E8816" s="113">
        <f t="shared" si="137"/>
        <v>41000266</v>
      </c>
      <c r="F8816" s="113" t="s">
        <v>404</v>
      </c>
      <c r="G8816" s="113" t="s">
        <v>10755</v>
      </c>
      <c r="H8816" s="113" t="s">
        <v>465</v>
      </c>
      <c r="I8816" s="113" t="s">
        <v>463</v>
      </c>
    </row>
    <row r="8817" spans="1:9" x14ac:dyDescent="0.2">
      <c r="A8817" s="113" t="s">
        <v>10491</v>
      </c>
      <c r="D8817" s="113" t="s">
        <v>2025</v>
      </c>
      <c r="E8817" s="113">
        <f t="shared" si="137"/>
        <v>41080001</v>
      </c>
      <c r="F8817" s="113" t="s">
        <v>404</v>
      </c>
      <c r="G8817" s="113" t="s">
        <v>10755</v>
      </c>
      <c r="H8817" s="113" t="s">
        <v>2026</v>
      </c>
      <c r="I8817" s="113" t="s">
        <v>13739</v>
      </c>
    </row>
    <row r="8818" spans="1:9" x14ac:dyDescent="0.2">
      <c r="A8818" s="113" t="s">
        <v>10491</v>
      </c>
      <c r="D8818" s="113" t="s">
        <v>2027</v>
      </c>
      <c r="E8818" s="113">
        <f t="shared" si="137"/>
        <v>41082001</v>
      </c>
      <c r="F8818" s="113" t="s">
        <v>404</v>
      </c>
      <c r="G8818" s="113" t="s">
        <v>10755</v>
      </c>
      <c r="H8818" s="113" t="s">
        <v>2028</v>
      </c>
      <c r="I8818" s="113" t="s">
        <v>13742</v>
      </c>
    </row>
    <row r="8819" spans="1:9" x14ac:dyDescent="0.2">
      <c r="A8819" s="113" t="s">
        <v>10491</v>
      </c>
      <c r="D8819" s="113" t="s">
        <v>2029</v>
      </c>
      <c r="E8819" s="113">
        <f t="shared" si="137"/>
        <v>41082002</v>
      </c>
      <c r="F8819" s="113" t="s">
        <v>404</v>
      </c>
      <c r="G8819" s="113" t="s">
        <v>10755</v>
      </c>
      <c r="H8819" s="113" t="s">
        <v>2028</v>
      </c>
      <c r="I8819" s="113" t="s">
        <v>13744</v>
      </c>
    </row>
    <row r="8820" spans="1:9" x14ac:dyDescent="0.2">
      <c r="A8820" s="113" t="s">
        <v>10491</v>
      </c>
      <c r="D8820" s="113" t="s">
        <v>2030</v>
      </c>
      <c r="E8820" s="113">
        <f t="shared" si="137"/>
        <v>41082599</v>
      </c>
      <c r="F8820" s="113" t="s">
        <v>404</v>
      </c>
      <c r="G8820" s="113" t="s">
        <v>10755</v>
      </c>
      <c r="H8820" s="113" t="s">
        <v>2031</v>
      </c>
      <c r="I8820" s="113" t="s">
        <v>13747</v>
      </c>
    </row>
    <row r="8821" spans="1:9" x14ac:dyDescent="0.2">
      <c r="A8821" s="113" t="s">
        <v>10491</v>
      </c>
      <c r="D8821" s="113" t="s">
        <v>2032</v>
      </c>
      <c r="E8821" s="113">
        <f t="shared" si="137"/>
        <v>42500101</v>
      </c>
      <c r="F8821" s="113" t="s">
        <v>404</v>
      </c>
      <c r="I8821" s="113" t="s">
        <v>2033</v>
      </c>
    </row>
    <row r="8822" spans="1:9" x14ac:dyDescent="0.2">
      <c r="A8822" s="113" t="s">
        <v>10491</v>
      </c>
      <c r="D8822" s="113" t="s">
        <v>2034</v>
      </c>
      <c r="E8822" s="113">
        <f t="shared" si="137"/>
        <v>42500102</v>
      </c>
      <c r="F8822" s="113" t="s">
        <v>404</v>
      </c>
      <c r="I8822" s="113" t="s">
        <v>2035</v>
      </c>
    </row>
    <row r="8823" spans="1:9" x14ac:dyDescent="0.2">
      <c r="A8823" s="113" t="s">
        <v>10491</v>
      </c>
      <c r="D8823" s="113" t="s">
        <v>2036</v>
      </c>
      <c r="E8823" s="113">
        <f t="shared" si="137"/>
        <v>42500201</v>
      </c>
      <c r="F8823" s="113" t="s">
        <v>404</v>
      </c>
      <c r="I8823" s="113" t="s">
        <v>2037</v>
      </c>
    </row>
    <row r="8824" spans="1:9" x14ac:dyDescent="0.2">
      <c r="A8824" s="113" t="s">
        <v>10491</v>
      </c>
      <c r="D8824" s="113" t="s">
        <v>2038</v>
      </c>
      <c r="E8824" s="113">
        <f t="shared" si="137"/>
        <v>42500202</v>
      </c>
      <c r="F8824" s="113" t="s">
        <v>404</v>
      </c>
      <c r="I8824" s="113" t="s">
        <v>2039</v>
      </c>
    </row>
    <row r="8825" spans="1:9" x14ac:dyDescent="0.2">
      <c r="A8825" s="113" t="s">
        <v>10491</v>
      </c>
      <c r="D8825" s="113" t="s">
        <v>2040</v>
      </c>
      <c r="E8825" s="113">
        <f t="shared" si="137"/>
        <v>42500301</v>
      </c>
      <c r="F8825" s="113" t="s">
        <v>404</v>
      </c>
      <c r="I8825" s="113" t="s">
        <v>2041</v>
      </c>
    </row>
    <row r="8826" spans="1:9" x14ac:dyDescent="0.2">
      <c r="A8826" s="113" t="s">
        <v>10491</v>
      </c>
      <c r="D8826" s="113" t="s">
        <v>2042</v>
      </c>
      <c r="E8826" s="113">
        <f t="shared" si="137"/>
        <v>42500302</v>
      </c>
      <c r="F8826" s="113" t="s">
        <v>404</v>
      </c>
      <c r="I8826" s="113" t="s">
        <v>2043</v>
      </c>
    </row>
    <row r="8827" spans="1:9" x14ac:dyDescent="0.2">
      <c r="A8827" s="113" t="s">
        <v>10491</v>
      </c>
      <c r="D8827" s="113" t="s">
        <v>2044</v>
      </c>
      <c r="E8827" s="113">
        <f t="shared" si="137"/>
        <v>42505001</v>
      </c>
      <c r="F8827" s="113" t="s">
        <v>404</v>
      </c>
      <c r="I8827" s="113" t="s">
        <v>2045</v>
      </c>
    </row>
    <row r="8828" spans="1:9" x14ac:dyDescent="0.2">
      <c r="A8828" s="113" t="s">
        <v>10491</v>
      </c>
      <c r="D8828" s="113" t="s">
        <v>2046</v>
      </c>
      <c r="E8828" s="113">
        <f t="shared" si="137"/>
        <v>42505002</v>
      </c>
      <c r="F8828" s="113" t="s">
        <v>404</v>
      </c>
      <c r="I8828" s="113" t="s">
        <v>2047</v>
      </c>
    </row>
    <row r="8829" spans="1:9" x14ac:dyDescent="0.2">
      <c r="A8829" s="113" t="s">
        <v>10491</v>
      </c>
      <c r="D8829" s="113" t="s">
        <v>2048</v>
      </c>
      <c r="E8829" s="113">
        <f t="shared" si="137"/>
        <v>42505101</v>
      </c>
      <c r="F8829" s="113" t="s">
        <v>404</v>
      </c>
      <c r="I8829" s="113" t="s">
        <v>2049</v>
      </c>
    </row>
    <row r="8830" spans="1:9" x14ac:dyDescent="0.2">
      <c r="A8830" s="113" t="s">
        <v>10491</v>
      </c>
      <c r="D8830" s="113" t="s">
        <v>2050</v>
      </c>
      <c r="E8830" s="113">
        <f t="shared" si="137"/>
        <v>42505102</v>
      </c>
      <c r="F8830" s="113" t="s">
        <v>404</v>
      </c>
      <c r="I8830" s="113" t="s">
        <v>2051</v>
      </c>
    </row>
    <row r="8831" spans="1:9" x14ac:dyDescent="0.2">
      <c r="A8831" s="113" t="s">
        <v>10491</v>
      </c>
      <c r="D8831" s="113" t="s">
        <v>2052</v>
      </c>
      <c r="E8831" s="113">
        <f t="shared" si="137"/>
        <v>42505202</v>
      </c>
      <c r="F8831" s="113" t="s">
        <v>404</v>
      </c>
      <c r="I8831" s="113" t="s">
        <v>2047</v>
      </c>
    </row>
    <row r="8832" spans="1:9" x14ac:dyDescent="0.2">
      <c r="A8832" s="113" t="s">
        <v>10491</v>
      </c>
      <c r="D8832" s="113" t="s">
        <v>2053</v>
      </c>
      <c r="E8832" s="113">
        <f t="shared" si="137"/>
        <v>49000101</v>
      </c>
      <c r="F8832" s="113" t="s">
        <v>404</v>
      </c>
      <c r="G8832" s="113" t="s">
        <v>405</v>
      </c>
      <c r="H8832" s="113" t="s">
        <v>2054</v>
      </c>
      <c r="I8832" s="113" t="s">
        <v>4734</v>
      </c>
    </row>
    <row r="8833" spans="1:9" x14ac:dyDescent="0.2">
      <c r="A8833" s="113" t="s">
        <v>10491</v>
      </c>
      <c r="D8833" s="113" t="s">
        <v>4735</v>
      </c>
      <c r="E8833" s="113">
        <f t="shared" si="137"/>
        <v>49000102</v>
      </c>
      <c r="F8833" s="113" t="s">
        <v>404</v>
      </c>
      <c r="G8833" s="113" t="s">
        <v>405</v>
      </c>
      <c r="H8833" s="113" t="s">
        <v>2054</v>
      </c>
      <c r="I8833" s="113" t="s">
        <v>14050</v>
      </c>
    </row>
    <row r="8834" spans="1:9" x14ac:dyDescent="0.2">
      <c r="A8834" s="113" t="s">
        <v>10491</v>
      </c>
      <c r="D8834" s="113" t="s">
        <v>4736</v>
      </c>
      <c r="E8834" s="113">
        <f t="shared" ref="E8834:E8897" si="138">VALUE(D8834)</f>
        <v>49000103</v>
      </c>
      <c r="F8834" s="113" t="s">
        <v>404</v>
      </c>
      <c r="G8834" s="113" t="s">
        <v>405</v>
      </c>
      <c r="H8834" s="113" t="s">
        <v>2054</v>
      </c>
      <c r="I8834" s="113" t="s">
        <v>14052</v>
      </c>
    </row>
    <row r="8835" spans="1:9" x14ac:dyDescent="0.2">
      <c r="A8835" s="113" t="s">
        <v>10491</v>
      </c>
      <c r="D8835" s="113" t="s">
        <v>4737</v>
      </c>
      <c r="E8835" s="113">
        <f t="shared" si="138"/>
        <v>49000104</v>
      </c>
      <c r="F8835" s="113" t="s">
        <v>404</v>
      </c>
      <c r="G8835" s="113" t="s">
        <v>405</v>
      </c>
      <c r="H8835" s="113" t="s">
        <v>2054</v>
      </c>
      <c r="I8835" s="113" t="s">
        <v>4738</v>
      </c>
    </row>
    <row r="8836" spans="1:9" x14ac:dyDescent="0.2">
      <c r="A8836" s="113" t="s">
        <v>10491</v>
      </c>
      <c r="D8836" s="113" t="s">
        <v>4739</v>
      </c>
      <c r="E8836" s="113">
        <f t="shared" si="138"/>
        <v>49000105</v>
      </c>
      <c r="F8836" s="113" t="s">
        <v>404</v>
      </c>
      <c r="G8836" s="113" t="s">
        <v>405</v>
      </c>
      <c r="H8836" s="113" t="s">
        <v>2054</v>
      </c>
      <c r="I8836" s="113" t="s">
        <v>16850</v>
      </c>
    </row>
    <row r="8837" spans="1:9" x14ac:dyDescent="0.2">
      <c r="A8837" s="113" t="s">
        <v>10491</v>
      </c>
      <c r="D8837" s="113" t="s">
        <v>4740</v>
      </c>
      <c r="E8837" s="113">
        <f t="shared" si="138"/>
        <v>49000199</v>
      </c>
      <c r="F8837" s="113" t="s">
        <v>404</v>
      </c>
      <c r="G8837" s="113" t="s">
        <v>405</v>
      </c>
      <c r="H8837" s="113" t="s">
        <v>2054</v>
      </c>
      <c r="I8837" s="113" t="s">
        <v>7789</v>
      </c>
    </row>
    <row r="8838" spans="1:9" x14ac:dyDescent="0.2">
      <c r="A8838" s="113" t="s">
        <v>10491</v>
      </c>
      <c r="D8838" s="113" t="s">
        <v>4741</v>
      </c>
      <c r="E8838" s="113">
        <f t="shared" si="138"/>
        <v>49000201</v>
      </c>
      <c r="F8838" s="113" t="s">
        <v>404</v>
      </c>
      <c r="G8838" s="113" t="s">
        <v>405</v>
      </c>
      <c r="H8838" s="113" t="s">
        <v>4742</v>
      </c>
      <c r="I8838" s="113" t="s">
        <v>14615</v>
      </c>
    </row>
    <row r="8839" spans="1:9" x14ac:dyDescent="0.2">
      <c r="A8839" s="113" t="s">
        <v>10491</v>
      </c>
      <c r="D8839" s="113" t="s">
        <v>4743</v>
      </c>
      <c r="E8839" s="113">
        <f t="shared" si="138"/>
        <v>49000202</v>
      </c>
      <c r="F8839" s="113" t="s">
        <v>404</v>
      </c>
      <c r="G8839" s="113" t="s">
        <v>405</v>
      </c>
      <c r="H8839" s="113" t="s">
        <v>4742</v>
      </c>
      <c r="I8839" s="113" t="s">
        <v>4744</v>
      </c>
    </row>
    <row r="8840" spans="1:9" x14ac:dyDescent="0.2">
      <c r="A8840" s="113" t="s">
        <v>10491</v>
      </c>
      <c r="D8840" s="113" t="s">
        <v>4745</v>
      </c>
      <c r="E8840" s="113">
        <f t="shared" si="138"/>
        <v>49000203</v>
      </c>
      <c r="F8840" s="113" t="s">
        <v>404</v>
      </c>
      <c r="G8840" s="113" t="s">
        <v>405</v>
      </c>
      <c r="H8840" s="113" t="s">
        <v>4742</v>
      </c>
      <c r="I8840" s="113" t="s">
        <v>4746</v>
      </c>
    </row>
    <row r="8841" spans="1:9" x14ac:dyDescent="0.2">
      <c r="A8841" s="113" t="s">
        <v>10491</v>
      </c>
      <c r="D8841" s="113" t="s">
        <v>4747</v>
      </c>
      <c r="E8841" s="113">
        <f t="shared" si="138"/>
        <v>49000204</v>
      </c>
      <c r="F8841" s="113" t="s">
        <v>404</v>
      </c>
      <c r="G8841" s="113" t="s">
        <v>405</v>
      </c>
      <c r="H8841" s="113" t="s">
        <v>4742</v>
      </c>
      <c r="I8841" s="113" t="s">
        <v>4748</v>
      </c>
    </row>
    <row r="8842" spans="1:9" x14ac:dyDescent="0.2">
      <c r="A8842" s="113" t="s">
        <v>10491</v>
      </c>
      <c r="D8842" s="113" t="s">
        <v>4749</v>
      </c>
      <c r="E8842" s="113">
        <f t="shared" si="138"/>
        <v>49000205</v>
      </c>
      <c r="F8842" s="113" t="s">
        <v>404</v>
      </c>
      <c r="G8842" s="113" t="s">
        <v>405</v>
      </c>
      <c r="H8842" s="113" t="s">
        <v>4742</v>
      </c>
      <c r="I8842" s="113" t="s">
        <v>4750</v>
      </c>
    </row>
    <row r="8843" spans="1:9" x14ac:dyDescent="0.2">
      <c r="A8843" s="113" t="s">
        <v>10491</v>
      </c>
      <c r="D8843" s="113" t="s">
        <v>4751</v>
      </c>
      <c r="E8843" s="113">
        <f t="shared" si="138"/>
        <v>49000206</v>
      </c>
      <c r="F8843" s="113" t="s">
        <v>404</v>
      </c>
      <c r="G8843" s="113" t="s">
        <v>405</v>
      </c>
      <c r="H8843" s="113" t="s">
        <v>4742</v>
      </c>
      <c r="I8843" s="113" t="s">
        <v>6357</v>
      </c>
    </row>
    <row r="8844" spans="1:9" x14ac:dyDescent="0.2">
      <c r="A8844" s="113" t="s">
        <v>10491</v>
      </c>
      <c r="D8844" s="113" t="s">
        <v>4752</v>
      </c>
      <c r="E8844" s="113">
        <f t="shared" si="138"/>
        <v>49000207</v>
      </c>
      <c r="F8844" s="113" t="s">
        <v>404</v>
      </c>
      <c r="G8844" s="113" t="s">
        <v>405</v>
      </c>
      <c r="H8844" s="113" t="s">
        <v>4742</v>
      </c>
      <c r="I8844" s="113" t="s">
        <v>9552</v>
      </c>
    </row>
    <row r="8845" spans="1:9" x14ac:dyDescent="0.2">
      <c r="A8845" s="113" t="s">
        <v>10491</v>
      </c>
      <c r="D8845" s="113" t="s">
        <v>4753</v>
      </c>
      <c r="E8845" s="113">
        <f t="shared" si="138"/>
        <v>49000208</v>
      </c>
      <c r="F8845" s="113" t="s">
        <v>404</v>
      </c>
      <c r="G8845" s="113" t="s">
        <v>405</v>
      </c>
      <c r="H8845" s="113" t="s">
        <v>4742</v>
      </c>
      <c r="I8845" s="113" t="s">
        <v>4754</v>
      </c>
    </row>
    <row r="8846" spans="1:9" x14ac:dyDescent="0.2">
      <c r="A8846" s="113" t="s">
        <v>10491</v>
      </c>
      <c r="D8846" s="113" t="s">
        <v>4755</v>
      </c>
      <c r="E8846" s="113">
        <f t="shared" si="138"/>
        <v>49000209</v>
      </c>
      <c r="F8846" s="113" t="s">
        <v>404</v>
      </c>
      <c r="G8846" s="113" t="s">
        <v>405</v>
      </c>
      <c r="H8846" s="113" t="s">
        <v>4742</v>
      </c>
      <c r="I8846" s="113" t="s">
        <v>4756</v>
      </c>
    </row>
    <row r="8847" spans="1:9" x14ac:dyDescent="0.2">
      <c r="A8847" s="113" t="s">
        <v>10491</v>
      </c>
      <c r="D8847" s="113" t="s">
        <v>4757</v>
      </c>
      <c r="E8847" s="113">
        <f t="shared" si="138"/>
        <v>49000299</v>
      </c>
      <c r="F8847" s="113" t="s">
        <v>404</v>
      </c>
      <c r="G8847" s="113" t="s">
        <v>405</v>
      </c>
      <c r="H8847" s="113" t="s">
        <v>4742</v>
      </c>
      <c r="I8847" s="113" t="s">
        <v>7789</v>
      </c>
    </row>
    <row r="8848" spans="1:9" x14ac:dyDescent="0.2">
      <c r="A8848" s="113" t="s">
        <v>10491</v>
      </c>
      <c r="D8848" s="113" t="s">
        <v>4758</v>
      </c>
      <c r="E8848" s="113">
        <f t="shared" si="138"/>
        <v>49000301</v>
      </c>
      <c r="F8848" s="113" t="s">
        <v>404</v>
      </c>
      <c r="G8848" s="113" t="s">
        <v>405</v>
      </c>
      <c r="H8848" s="113" t="s">
        <v>4759</v>
      </c>
      <c r="I8848" s="113" t="s">
        <v>14034</v>
      </c>
    </row>
    <row r="8849" spans="1:9" x14ac:dyDescent="0.2">
      <c r="A8849" s="113" t="s">
        <v>10491</v>
      </c>
      <c r="D8849" s="113" t="s">
        <v>4760</v>
      </c>
      <c r="E8849" s="113">
        <f t="shared" si="138"/>
        <v>49000302</v>
      </c>
      <c r="F8849" s="113" t="s">
        <v>404</v>
      </c>
      <c r="G8849" s="113" t="s">
        <v>405</v>
      </c>
      <c r="H8849" s="113" t="s">
        <v>4759</v>
      </c>
      <c r="I8849" s="113" t="s">
        <v>9926</v>
      </c>
    </row>
    <row r="8850" spans="1:9" x14ac:dyDescent="0.2">
      <c r="A8850" s="113" t="s">
        <v>10491</v>
      </c>
      <c r="D8850" s="113" t="s">
        <v>4761</v>
      </c>
      <c r="E8850" s="113">
        <f t="shared" si="138"/>
        <v>49000303</v>
      </c>
      <c r="F8850" s="113" t="s">
        <v>404</v>
      </c>
      <c r="G8850" s="113" t="s">
        <v>405</v>
      </c>
      <c r="H8850" s="113" t="s">
        <v>4759</v>
      </c>
      <c r="I8850" s="113" t="s">
        <v>4762</v>
      </c>
    </row>
    <row r="8851" spans="1:9" x14ac:dyDescent="0.2">
      <c r="A8851" s="113" t="s">
        <v>10491</v>
      </c>
      <c r="D8851" s="113" t="s">
        <v>4763</v>
      </c>
      <c r="E8851" s="113">
        <f t="shared" si="138"/>
        <v>49000304</v>
      </c>
      <c r="F8851" s="113" t="s">
        <v>404</v>
      </c>
      <c r="G8851" s="113" t="s">
        <v>405</v>
      </c>
      <c r="H8851" s="113" t="s">
        <v>4759</v>
      </c>
      <c r="I8851" s="113" t="s">
        <v>8683</v>
      </c>
    </row>
    <row r="8852" spans="1:9" x14ac:dyDescent="0.2">
      <c r="A8852" s="113" t="s">
        <v>10491</v>
      </c>
      <c r="D8852" s="113" t="s">
        <v>4764</v>
      </c>
      <c r="E8852" s="113">
        <f t="shared" si="138"/>
        <v>49000399</v>
      </c>
      <c r="F8852" s="113" t="s">
        <v>404</v>
      </c>
      <c r="G8852" s="113" t="s">
        <v>405</v>
      </c>
      <c r="H8852" s="113" t="s">
        <v>4759</v>
      </c>
      <c r="I8852" s="113" t="s">
        <v>7789</v>
      </c>
    </row>
    <row r="8853" spans="1:9" x14ac:dyDescent="0.2">
      <c r="A8853" s="113" t="s">
        <v>10491</v>
      </c>
      <c r="D8853" s="113" t="s">
        <v>4765</v>
      </c>
      <c r="E8853" s="113">
        <f t="shared" si="138"/>
        <v>49000401</v>
      </c>
      <c r="F8853" s="113" t="s">
        <v>404</v>
      </c>
      <c r="G8853" s="113" t="s">
        <v>405</v>
      </c>
      <c r="H8853" s="113" t="s">
        <v>4766</v>
      </c>
      <c r="I8853" s="113" t="s">
        <v>16779</v>
      </c>
    </row>
    <row r="8854" spans="1:9" x14ac:dyDescent="0.2">
      <c r="A8854" s="113" t="s">
        <v>10491</v>
      </c>
      <c r="D8854" s="113" t="s">
        <v>4767</v>
      </c>
      <c r="E8854" s="113">
        <f t="shared" si="138"/>
        <v>49000402</v>
      </c>
      <c r="F8854" s="113" t="s">
        <v>404</v>
      </c>
      <c r="G8854" s="113" t="s">
        <v>405</v>
      </c>
      <c r="H8854" s="113" t="s">
        <v>4766</v>
      </c>
      <c r="I8854" s="113" t="s">
        <v>10757</v>
      </c>
    </row>
    <row r="8855" spans="1:9" x14ac:dyDescent="0.2">
      <c r="A8855" s="113" t="s">
        <v>10491</v>
      </c>
      <c r="D8855" s="113" t="s">
        <v>4768</v>
      </c>
      <c r="E8855" s="113">
        <f t="shared" si="138"/>
        <v>49000403</v>
      </c>
      <c r="F8855" s="113" t="s">
        <v>404</v>
      </c>
      <c r="G8855" s="113" t="s">
        <v>405</v>
      </c>
      <c r="H8855" s="113" t="s">
        <v>4766</v>
      </c>
      <c r="I8855" s="113" t="s">
        <v>15512</v>
      </c>
    </row>
    <row r="8856" spans="1:9" x14ac:dyDescent="0.2">
      <c r="A8856" s="113" t="s">
        <v>10491</v>
      </c>
      <c r="D8856" s="113" t="s">
        <v>4769</v>
      </c>
      <c r="E8856" s="113">
        <f t="shared" si="138"/>
        <v>49000404</v>
      </c>
      <c r="F8856" s="113" t="s">
        <v>404</v>
      </c>
      <c r="G8856" s="113" t="s">
        <v>405</v>
      </c>
      <c r="H8856" s="113" t="s">
        <v>4766</v>
      </c>
      <c r="I8856" s="113" t="s">
        <v>15571</v>
      </c>
    </row>
    <row r="8857" spans="1:9" x14ac:dyDescent="0.2">
      <c r="A8857" s="113" t="s">
        <v>10491</v>
      </c>
      <c r="D8857" s="113" t="s">
        <v>4770</v>
      </c>
      <c r="E8857" s="113">
        <f t="shared" si="138"/>
        <v>49000405</v>
      </c>
      <c r="F8857" s="113" t="s">
        <v>404</v>
      </c>
      <c r="G8857" s="113" t="s">
        <v>405</v>
      </c>
      <c r="H8857" s="113" t="s">
        <v>4766</v>
      </c>
      <c r="I8857" s="113" t="s">
        <v>16845</v>
      </c>
    </row>
    <row r="8858" spans="1:9" x14ac:dyDescent="0.2">
      <c r="A8858" s="113" t="s">
        <v>10491</v>
      </c>
      <c r="D8858" s="113" t="s">
        <v>4771</v>
      </c>
      <c r="E8858" s="113">
        <f t="shared" si="138"/>
        <v>49000499</v>
      </c>
      <c r="F8858" s="113" t="s">
        <v>404</v>
      </c>
      <c r="G8858" s="113" t="s">
        <v>405</v>
      </c>
      <c r="H8858" s="113" t="s">
        <v>4766</v>
      </c>
      <c r="I8858" s="113" t="s">
        <v>7789</v>
      </c>
    </row>
    <row r="8859" spans="1:9" x14ac:dyDescent="0.2">
      <c r="A8859" s="113" t="s">
        <v>10491</v>
      </c>
      <c r="D8859" s="113" t="s">
        <v>4772</v>
      </c>
      <c r="E8859" s="113">
        <f t="shared" si="138"/>
        <v>49000501</v>
      </c>
      <c r="F8859" s="113" t="s">
        <v>404</v>
      </c>
      <c r="G8859" s="113" t="s">
        <v>405</v>
      </c>
      <c r="H8859" s="113" t="s">
        <v>4773</v>
      </c>
      <c r="I8859" s="113" t="s">
        <v>16850</v>
      </c>
    </row>
    <row r="8860" spans="1:9" x14ac:dyDescent="0.2">
      <c r="A8860" s="113" t="s">
        <v>10491</v>
      </c>
      <c r="D8860" s="113" t="s">
        <v>4774</v>
      </c>
      <c r="E8860" s="113">
        <f t="shared" si="138"/>
        <v>49000502</v>
      </c>
      <c r="F8860" s="113" t="s">
        <v>404</v>
      </c>
      <c r="G8860" s="113" t="s">
        <v>405</v>
      </c>
      <c r="H8860" s="113" t="s">
        <v>4773</v>
      </c>
      <c r="I8860" s="113" t="s">
        <v>10757</v>
      </c>
    </row>
    <row r="8861" spans="1:9" x14ac:dyDescent="0.2">
      <c r="A8861" s="113" t="s">
        <v>10491</v>
      </c>
      <c r="D8861" s="113" t="s">
        <v>4775</v>
      </c>
      <c r="E8861" s="113">
        <f t="shared" si="138"/>
        <v>49000503</v>
      </c>
      <c r="F8861" s="113" t="s">
        <v>404</v>
      </c>
      <c r="G8861" s="113" t="s">
        <v>405</v>
      </c>
      <c r="H8861" s="113" t="s">
        <v>4773</v>
      </c>
      <c r="I8861" s="113" t="s">
        <v>4776</v>
      </c>
    </row>
    <row r="8862" spans="1:9" x14ac:dyDescent="0.2">
      <c r="A8862" s="113" t="s">
        <v>10491</v>
      </c>
      <c r="D8862" s="113" t="s">
        <v>4777</v>
      </c>
      <c r="E8862" s="113">
        <f t="shared" si="138"/>
        <v>49000504</v>
      </c>
      <c r="F8862" s="113" t="s">
        <v>404</v>
      </c>
      <c r="G8862" s="113" t="s">
        <v>405</v>
      </c>
      <c r="H8862" s="113" t="s">
        <v>4773</v>
      </c>
      <c r="I8862" s="113" t="s">
        <v>4778</v>
      </c>
    </row>
    <row r="8863" spans="1:9" x14ac:dyDescent="0.2">
      <c r="A8863" s="113" t="s">
        <v>10491</v>
      </c>
      <c r="D8863" s="113" t="s">
        <v>4779</v>
      </c>
      <c r="E8863" s="113">
        <f t="shared" si="138"/>
        <v>49000599</v>
      </c>
      <c r="F8863" s="113" t="s">
        <v>404</v>
      </c>
      <c r="G8863" s="113" t="s">
        <v>405</v>
      </c>
      <c r="H8863" s="113" t="s">
        <v>4773</v>
      </c>
      <c r="I8863" s="113" t="s">
        <v>4780</v>
      </c>
    </row>
    <row r="8864" spans="1:9" x14ac:dyDescent="0.2">
      <c r="A8864" s="113" t="s">
        <v>10491</v>
      </c>
      <c r="D8864" s="113" t="s">
        <v>4781</v>
      </c>
      <c r="E8864" s="113">
        <f t="shared" si="138"/>
        <v>49000601</v>
      </c>
      <c r="F8864" s="113" t="s">
        <v>404</v>
      </c>
      <c r="G8864" s="113" t="s">
        <v>405</v>
      </c>
      <c r="H8864" s="113" t="s">
        <v>4782</v>
      </c>
      <c r="I8864" s="113" t="s">
        <v>4783</v>
      </c>
    </row>
    <row r="8865" spans="1:9" x14ac:dyDescent="0.2">
      <c r="A8865" s="113" t="s">
        <v>10491</v>
      </c>
      <c r="D8865" s="113" t="s">
        <v>4784</v>
      </c>
      <c r="E8865" s="113">
        <f t="shared" si="138"/>
        <v>49090011</v>
      </c>
      <c r="F8865" s="113" t="s">
        <v>404</v>
      </c>
      <c r="G8865" s="113" t="s">
        <v>405</v>
      </c>
      <c r="H8865" s="113" t="s">
        <v>10518</v>
      </c>
      <c r="I8865" s="113" t="s">
        <v>13388</v>
      </c>
    </row>
    <row r="8866" spans="1:9" x14ac:dyDescent="0.2">
      <c r="A8866" s="113" t="s">
        <v>10491</v>
      </c>
      <c r="D8866" s="113" t="s">
        <v>4785</v>
      </c>
      <c r="E8866" s="113">
        <f t="shared" si="138"/>
        <v>49090012</v>
      </c>
      <c r="F8866" s="113" t="s">
        <v>404</v>
      </c>
      <c r="G8866" s="113" t="s">
        <v>405</v>
      </c>
      <c r="H8866" s="113" t="s">
        <v>10518</v>
      </c>
      <c r="I8866" s="113" t="s">
        <v>13390</v>
      </c>
    </row>
    <row r="8867" spans="1:9" x14ac:dyDescent="0.2">
      <c r="A8867" s="113" t="s">
        <v>10491</v>
      </c>
      <c r="D8867" s="113" t="s">
        <v>4786</v>
      </c>
      <c r="E8867" s="113">
        <f t="shared" si="138"/>
        <v>49090013</v>
      </c>
      <c r="F8867" s="113" t="s">
        <v>404</v>
      </c>
      <c r="G8867" s="113" t="s">
        <v>405</v>
      </c>
      <c r="H8867" s="113" t="s">
        <v>10518</v>
      </c>
      <c r="I8867" s="113" t="s">
        <v>13392</v>
      </c>
    </row>
    <row r="8868" spans="1:9" x14ac:dyDescent="0.2">
      <c r="A8868" s="113" t="s">
        <v>10491</v>
      </c>
      <c r="D8868" s="113" t="s">
        <v>4787</v>
      </c>
      <c r="E8868" s="113">
        <f t="shared" si="138"/>
        <v>49090015</v>
      </c>
      <c r="F8868" s="113" t="s">
        <v>404</v>
      </c>
      <c r="G8868" s="113" t="s">
        <v>405</v>
      </c>
      <c r="H8868" s="113" t="s">
        <v>10518</v>
      </c>
      <c r="I8868" s="113" t="s">
        <v>4788</v>
      </c>
    </row>
    <row r="8869" spans="1:9" x14ac:dyDescent="0.2">
      <c r="A8869" s="113" t="s">
        <v>10491</v>
      </c>
      <c r="D8869" s="113" t="s">
        <v>4789</v>
      </c>
      <c r="E8869" s="113">
        <f t="shared" si="138"/>
        <v>49090021</v>
      </c>
      <c r="F8869" s="113" t="s">
        <v>404</v>
      </c>
      <c r="G8869" s="113" t="s">
        <v>405</v>
      </c>
      <c r="H8869" s="113" t="s">
        <v>10518</v>
      </c>
      <c r="I8869" s="113" t="s">
        <v>13396</v>
      </c>
    </row>
    <row r="8870" spans="1:9" x14ac:dyDescent="0.2">
      <c r="A8870" s="113" t="s">
        <v>10491</v>
      </c>
      <c r="D8870" s="113" t="s">
        <v>4790</v>
      </c>
      <c r="E8870" s="113">
        <f t="shared" si="138"/>
        <v>49090022</v>
      </c>
      <c r="F8870" s="113" t="s">
        <v>404</v>
      </c>
      <c r="G8870" s="113" t="s">
        <v>405</v>
      </c>
      <c r="H8870" s="113" t="s">
        <v>10518</v>
      </c>
      <c r="I8870" s="113" t="s">
        <v>7524</v>
      </c>
    </row>
    <row r="8871" spans="1:9" x14ac:dyDescent="0.2">
      <c r="A8871" s="113" t="s">
        <v>10491</v>
      </c>
      <c r="D8871" s="113" t="s">
        <v>4791</v>
      </c>
      <c r="E8871" s="113">
        <f t="shared" si="138"/>
        <v>49090023</v>
      </c>
      <c r="F8871" s="113" t="s">
        <v>404</v>
      </c>
      <c r="G8871" s="113" t="s">
        <v>405</v>
      </c>
      <c r="H8871" s="113" t="s">
        <v>10518</v>
      </c>
      <c r="I8871" s="113" t="s">
        <v>7526</v>
      </c>
    </row>
    <row r="8872" spans="1:9" x14ac:dyDescent="0.2">
      <c r="A8872" s="113" t="s">
        <v>10491</v>
      </c>
      <c r="D8872" s="113" t="s">
        <v>4792</v>
      </c>
      <c r="E8872" s="113">
        <f t="shared" si="138"/>
        <v>49099998</v>
      </c>
      <c r="F8872" s="113" t="s">
        <v>404</v>
      </c>
      <c r="G8872" s="113" t="s">
        <v>405</v>
      </c>
      <c r="H8872" s="113" t="s">
        <v>4793</v>
      </c>
      <c r="I8872" s="113" t="s">
        <v>4794</v>
      </c>
    </row>
    <row r="8873" spans="1:9" x14ac:dyDescent="0.2">
      <c r="A8873" s="113" t="s">
        <v>10491</v>
      </c>
      <c r="D8873" s="113" t="s">
        <v>4795</v>
      </c>
      <c r="E8873" s="113">
        <f t="shared" si="138"/>
        <v>49099999</v>
      </c>
      <c r="F8873" s="113" t="s">
        <v>404</v>
      </c>
      <c r="G8873" s="113" t="s">
        <v>405</v>
      </c>
      <c r="H8873" s="113" t="s">
        <v>4793</v>
      </c>
      <c r="I8873" s="113" t="s">
        <v>4794</v>
      </c>
    </row>
    <row r="8874" spans="1:9" x14ac:dyDescent="0.2">
      <c r="A8874" s="113" t="s">
        <v>10491</v>
      </c>
      <c r="D8874" s="113" t="s">
        <v>4796</v>
      </c>
      <c r="E8874" s="113">
        <f t="shared" si="138"/>
        <v>50100101</v>
      </c>
      <c r="F8874" s="113" t="s">
        <v>451</v>
      </c>
      <c r="G8874" s="113" t="s">
        <v>4797</v>
      </c>
      <c r="H8874" s="113" t="s">
        <v>4798</v>
      </c>
      <c r="I8874" s="113" t="s">
        <v>4799</v>
      </c>
    </row>
    <row r="8875" spans="1:9" x14ac:dyDescent="0.2">
      <c r="A8875" s="113" t="s">
        <v>10491</v>
      </c>
      <c r="D8875" s="113" t="s">
        <v>4800</v>
      </c>
      <c r="E8875" s="113">
        <f t="shared" si="138"/>
        <v>50100102</v>
      </c>
      <c r="F8875" s="113" t="s">
        <v>451</v>
      </c>
      <c r="G8875" s="113" t="s">
        <v>4797</v>
      </c>
      <c r="H8875" s="113" t="s">
        <v>4798</v>
      </c>
      <c r="I8875" s="113" t="s">
        <v>4801</v>
      </c>
    </row>
    <row r="8876" spans="1:9" x14ac:dyDescent="0.2">
      <c r="A8876" s="113" t="s">
        <v>10491</v>
      </c>
      <c r="D8876" s="113" t="s">
        <v>4802</v>
      </c>
      <c r="E8876" s="113">
        <f t="shared" si="138"/>
        <v>50100103</v>
      </c>
      <c r="F8876" s="113" t="s">
        <v>451</v>
      </c>
      <c r="G8876" s="113" t="s">
        <v>4797</v>
      </c>
      <c r="H8876" s="113" t="s">
        <v>4798</v>
      </c>
      <c r="I8876" s="113" t="s">
        <v>13509</v>
      </c>
    </row>
    <row r="8877" spans="1:9" x14ac:dyDescent="0.2">
      <c r="A8877" s="113" t="s">
        <v>10491</v>
      </c>
      <c r="D8877" s="113" t="s">
        <v>4803</v>
      </c>
      <c r="E8877" s="113">
        <f t="shared" si="138"/>
        <v>50100104</v>
      </c>
      <c r="F8877" s="113" t="s">
        <v>451</v>
      </c>
      <c r="G8877" s="113" t="s">
        <v>4797</v>
      </c>
      <c r="H8877" s="113" t="s">
        <v>4798</v>
      </c>
      <c r="I8877" s="113" t="s">
        <v>4804</v>
      </c>
    </row>
    <row r="8878" spans="1:9" x14ac:dyDescent="0.2">
      <c r="A8878" s="113" t="s">
        <v>10491</v>
      </c>
      <c r="D8878" s="113" t="s">
        <v>4805</v>
      </c>
      <c r="E8878" s="113">
        <f t="shared" si="138"/>
        <v>50100105</v>
      </c>
      <c r="F8878" s="113" t="s">
        <v>451</v>
      </c>
      <c r="G8878" s="113" t="s">
        <v>4797</v>
      </c>
      <c r="H8878" s="113" t="s">
        <v>4798</v>
      </c>
      <c r="I8878" s="113" t="s">
        <v>4806</v>
      </c>
    </row>
    <row r="8879" spans="1:9" x14ac:dyDescent="0.2">
      <c r="A8879" s="113" t="s">
        <v>10491</v>
      </c>
      <c r="D8879" s="113" t="s">
        <v>4807</v>
      </c>
      <c r="E8879" s="113">
        <f t="shared" si="138"/>
        <v>50100106</v>
      </c>
      <c r="F8879" s="113" t="s">
        <v>451</v>
      </c>
      <c r="G8879" s="113" t="s">
        <v>4797</v>
      </c>
      <c r="H8879" s="113" t="s">
        <v>4798</v>
      </c>
      <c r="I8879" s="113" t="s">
        <v>4808</v>
      </c>
    </row>
    <row r="8880" spans="1:9" x14ac:dyDescent="0.2">
      <c r="A8880" s="113" t="s">
        <v>10491</v>
      </c>
      <c r="D8880" s="113" t="s">
        <v>4809</v>
      </c>
      <c r="E8880" s="113">
        <f t="shared" si="138"/>
        <v>50100107</v>
      </c>
      <c r="F8880" s="113" t="s">
        <v>451</v>
      </c>
      <c r="G8880" s="113" t="s">
        <v>4797</v>
      </c>
      <c r="H8880" s="113" t="s">
        <v>4798</v>
      </c>
      <c r="I8880" s="113" t="s">
        <v>4810</v>
      </c>
    </row>
    <row r="8881" spans="1:9" x14ac:dyDescent="0.2">
      <c r="A8881" s="113" t="s">
        <v>10491</v>
      </c>
      <c r="D8881" s="113" t="s">
        <v>4811</v>
      </c>
      <c r="E8881" s="113">
        <f t="shared" si="138"/>
        <v>50100108</v>
      </c>
      <c r="F8881" s="113" t="s">
        <v>451</v>
      </c>
      <c r="G8881" s="113" t="s">
        <v>4797</v>
      </c>
      <c r="H8881" s="113" t="s">
        <v>4798</v>
      </c>
      <c r="I8881" s="113" t="s">
        <v>4812</v>
      </c>
    </row>
    <row r="8882" spans="1:9" x14ac:dyDescent="0.2">
      <c r="A8882" s="113" t="s">
        <v>10491</v>
      </c>
      <c r="D8882" s="113" t="s">
        <v>4813</v>
      </c>
      <c r="E8882" s="113">
        <f t="shared" si="138"/>
        <v>50100201</v>
      </c>
      <c r="F8882" s="113" t="s">
        <v>451</v>
      </c>
      <c r="G8882" s="113" t="s">
        <v>4797</v>
      </c>
      <c r="H8882" s="113" t="s">
        <v>4814</v>
      </c>
      <c r="I8882" s="113" t="s">
        <v>4815</v>
      </c>
    </row>
    <row r="8883" spans="1:9" x14ac:dyDescent="0.2">
      <c r="A8883" s="113" t="s">
        <v>10491</v>
      </c>
      <c r="D8883" s="113" t="s">
        <v>4816</v>
      </c>
      <c r="E8883" s="113">
        <f t="shared" si="138"/>
        <v>50100202</v>
      </c>
      <c r="F8883" s="113" t="s">
        <v>451</v>
      </c>
      <c r="G8883" s="113" t="s">
        <v>4797</v>
      </c>
      <c r="H8883" s="113" t="s">
        <v>4814</v>
      </c>
      <c r="I8883" s="113" t="s">
        <v>4817</v>
      </c>
    </row>
    <row r="8884" spans="1:9" x14ac:dyDescent="0.2">
      <c r="A8884" s="113" t="s">
        <v>10491</v>
      </c>
      <c r="D8884" s="113" t="s">
        <v>4818</v>
      </c>
      <c r="E8884" s="113">
        <f t="shared" si="138"/>
        <v>50100401</v>
      </c>
      <c r="F8884" s="113" t="s">
        <v>451</v>
      </c>
      <c r="G8884" s="113" t="s">
        <v>4797</v>
      </c>
      <c r="H8884" s="113" t="s">
        <v>4819</v>
      </c>
      <c r="I8884" s="113" t="s">
        <v>4820</v>
      </c>
    </row>
    <row r="8885" spans="1:9" x14ac:dyDescent="0.2">
      <c r="A8885" s="113" t="s">
        <v>10491</v>
      </c>
      <c r="D8885" s="113" t="s">
        <v>4821</v>
      </c>
      <c r="E8885" s="113">
        <f t="shared" si="138"/>
        <v>50100402</v>
      </c>
      <c r="F8885" s="113" t="s">
        <v>451</v>
      </c>
      <c r="G8885" s="113" t="s">
        <v>4797</v>
      </c>
      <c r="H8885" s="113" t="s">
        <v>4819</v>
      </c>
      <c r="I8885" s="113" t="s">
        <v>11022</v>
      </c>
    </row>
    <row r="8886" spans="1:9" x14ac:dyDescent="0.2">
      <c r="A8886" s="113" t="s">
        <v>10491</v>
      </c>
      <c r="D8886" s="113" t="s">
        <v>4822</v>
      </c>
      <c r="E8886" s="113">
        <f t="shared" si="138"/>
        <v>50100403</v>
      </c>
      <c r="F8886" s="113" t="s">
        <v>451</v>
      </c>
      <c r="G8886" s="113" t="s">
        <v>4797</v>
      </c>
      <c r="H8886" s="113" t="s">
        <v>4819</v>
      </c>
      <c r="I8886" s="113" t="s">
        <v>4823</v>
      </c>
    </row>
    <row r="8887" spans="1:9" x14ac:dyDescent="0.2">
      <c r="A8887" s="113" t="s">
        <v>10491</v>
      </c>
      <c r="D8887" s="113" t="s">
        <v>4824</v>
      </c>
      <c r="E8887" s="113">
        <f t="shared" si="138"/>
        <v>50100404</v>
      </c>
      <c r="F8887" s="113" t="s">
        <v>451</v>
      </c>
      <c r="G8887" s="113" t="s">
        <v>4797</v>
      </c>
      <c r="H8887" s="113" t="s">
        <v>4819</v>
      </c>
      <c r="I8887" s="113" t="s">
        <v>4825</v>
      </c>
    </row>
    <row r="8888" spans="1:9" x14ac:dyDescent="0.2">
      <c r="A8888" s="113" t="s">
        <v>10491</v>
      </c>
      <c r="D8888" s="113" t="s">
        <v>4826</v>
      </c>
      <c r="E8888" s="113">
        <f t="shared" si="138"/>
        <v>50100405</v>
      </c>
      <c r="F8888" s="113" t="s">
        <v>451</v>
      </c>
      <c r="G8888" s="113" t="s">
        <v>4797</v>
      </c>
      <c r="H8888" s="113" t="s">
        <v>4819</v>
      </c>
      <c r="I8888" s="113" t="s">
        <v>4827</v>
      </c>
    </row>
    <row r="8889" spans="1:9" x14ac:dyDescent="0.2">
      <c r="A8889" s="113" t="s">
        <v>10491</v>
      </c>
      <c r="D8889" s="113" t="s">
        <v>4828</v>
      </c>
      <c r="E8889" s="113">
        <f t="shared" si="138"/>
        <v>50100406</v>
      </c>
      <c r="F8889" s="113" t="s">
        <v>451</v>
      </c>
      <c r="G8889" s="113" t="s">
        <v>4797</v>
      </c>
      <c r="H8889" s="113" t="s">
        <v>4819</v>
      </c>
      <c r="I8889" s="113" t="s">
        <v>4829</v>
      </c>
    </row>
    <row r="8890" spans="1:9" x14ac:dyDescent="0.2">
      <c r="A8890" s="113" t="s">
        <v>10491</v>
      </c>
      <c r="D8890" s="113" t="s">
        <v>4830</v>
      </c>
      <c r="E8890" s="113">
        <f t="shared" si="138"/>
        <v>50100410</v>
      </c>
      <c r="F8890" s="113" t="s">
        <v>451</v>
      </c>
      <c r="G8890" s="113" t="s">
        <v>4797</v>
      </c>
      <c r="H8890" s="113" t="s">
        <v>4819</v>
      </c>
      <c r="I8890" s="113" t="s">
        <v>2137</v>
      </c>
    </row>
    <row r="8891" spans="1:9" x14ac:dyDescent="0.2">
      <c r="A8891" s="113" t="s">
        <v>10491</v>
      </c>
      <c r="D8891" s="113" t="s">
        <v>2138</v>
      </c>
      <c r="E8891" s="113">
        <f t="shared" si="138"/>
        <v>50100411</v>
      </c>
      <c r="F8891" s="113" t="s">
        <v>451</v>
      </c>
      <c r="G8891" s="113" t="s">
        <v>4797</v>
      </c>
      <c r="H8891" s="113" t="s">
        <v>4819</v>
      </c>
      <c r="I8891" s="113" t="s">
        <v>2139</v>
      </c>
    </row>
    <row r="8892" spans="1:9" x14ac:dyDescent="0.2">
      <c r="A8892" s="113" t="s">
        <v>10491</v>
      </c>
      <c r="D8892" s="113" t="s">
        <v>2140</v>
      </c>
      <c r="E8892" s="113">
        <f t="shared" si="138"/>
        <v>50100412</v>
      </c>
      <c r="F8892" s="113" t="s">
        <v>451</v>
      </c>
      <c r="G8892" s="113" t="s">
        <v>4797</v>
      </c>
      <c r="H8892" s="113" t="s">
        <v>4819</v>
      </c>
      <c r="I8892" s="113" t="s">
        <v>2141</v>
      </c>
    </row>
    <row r="8893" spans="1:9" x14ac:dyDescent="0.2">
      <c r="A8893" s="113" t="s">
        <v>10491</v>
      </c>
      <c r="D8893" s="113" t="s">
        <v>2142</v>
      </c>
      <c r="E8893" s="113">
        <f t="shared" si="138"/>
        <v>50100420</v>
      </c>
      <c r="F8893" s="113" t="s">
        <v>451</v>
      </c>
      <c r="G8893" s="113" t="s">
        <v>4797</v>
      </c>
      <c r="H8893" s="113" t="s">
        <v>4819</v>
      </c>
      <c r="I8893" s="113" t="s">
        <v>2143</v>
      </c>
    </row>
    <row r="8894" spans="1:9" x14ac:dyDescent="0.2">
      <c r="A8894" s="113" t="s">
        <v>10491</v>
      </c>
      <c r="D8894" s="113" t="s">
        <v>2144</v>
      </c>
      <c r="E8894" s="113">
        <f t="shared" si="138"/>
        <v>50100421</v>
      </c>
      <c r="F8894" s="113" t="s">
        <v>451</v>
      </c>
      <c r="G8894" s="113" t="s">
        <v>4797</v>
      </c>
      <c r="H8894" s="113" t="s">
        <v>4819</v>
      </c>
      <c r="I8894" s="113" t="s">
        <v>2145</v>
      </c>
    </row>
    <row r="8895" spans="1:9" x14ac:dyDescent="0.2">
      <c r="A8895" s="113" t="s">
        <v>10491</v>
      </c>
      <c r="D8895" s="113" t="s">
        <v>2146</v>
      </c>
      <c r="E8895" s="113">
        <f t="shared" si="138"/>
        <v>50100422</v>
      </c>
      <c r="F8895" s="113" t="s">
        <v>451</v>
      </c>
      <c r="G8895" s="113" t="s">
        <v>4797</v>
      </c>
      <c r="H8895" s="113" t="s">
        <v>4819</v>
      </c>
      <c r="I8895" s="113" t="s">
        <v>2147</v>
      </c>
    </row>
    <row r="8896" spans="1:9" x14ac:dyDescent="0.2">
      <c r="A8896" s="113" t="s">
        <v>10491</v>
      </c>
      <c r="D8896" s="113" t="s">
        <v>2148</v>
      </c>
      <c r="E8896" s="113">
        <f t="shared" si="138"/>
        <v>50100423</v>
      </c>
      <c r="F8896" s="113" t="s">
        <v>451</v>
      </c>
      <c r="G8896" s="113" t="s">
        <v>4797</v>
      </c>
      <c r="H8896" s="113" t="s">
        <v>4819</v>
      </c>
      <c r="I8896" s="113" t="s">
        <v>2149</v>
      </c>
    </row>
    <row r="8897" spans="1:9" x14ac:dyDescent="0.2">
      <c r="A8897" s="113" t="s">
        <v>10491</v>
      </c>
      <c r="D8897" s="113" t="s">
        <v>2150</v>
      </c>
      <c r="E8897" s="113">
        <f t="shared" si="138"/>
        <v>50100430</v>
      </c>
      <c r="F8897" s="113" t="s">
        <v>451</v>
      </c>
      <c r="G8897" s="113" t="s">
        <v>4797</v>
      </c>
      <c r="H8897" s="113" t="s">
        <v>4819</v>
      </c>
      <c r="I8897" s="113" t="s">
        <v>2151</v>
      </c>
    </row>
    <row r="8898" spans="1:9" x14ac:dyDescent="0.2">
      <c r="A8898" s="113" t="s">
        <v>10491</v>
      </c>
      <c r="D8898" s="113" t="s">
        <v>2152</v>
      </c>
      <c r="E8898" s="113">
        <f t="shared" ref="E8898:E8961" si="139">VALUE(D8898)</f>
        <v>50100431</v>
      </c>
      <c r="F8898" s="113" t="s">
        <v>451</v>
      </c>
      <c r="G8898" s="113" t="s">
        <v>4797</v>
      </c>
      <c r="H8898" s="113" t="s">
        <v>4819</v>
      </c>
      <c r="I8898" s="113" t="s">
        <v>2153</v>
      </c>
    </row>
    <row r="8899" spans="1:9" x14ac:dyDescent="0.2">
      <c r="A8899" s="113" t="s">
        <v>10491</v>
      </c>
      <c r="D8899" s="113" t="s">
        <v>2154</v>
      </c>
      <c r="E8899" s="113">
        <f t="shared" si="139"/>
        <v>50100432</v>
      </c>
      <c r="F8899" s="113" t="s">
        <v>451</v>
      </c>
      <c r="G8899" s="113" t="s">
        <v>4797</v>
      </c>
      <c r="H8899" s="113" t="s">
        <v>4819</v>
      </c>
      <c r="I8899" s="113" t="s">
        <v>2155</v>
      </c>
    </row>
    <row r="8900" spans="1:9" x14ac:dyDescent="0.2">
      <c r="A8900" s="113" t="s">
        <v>10491</v>
      </c>
      <c r="D8900" s="113" t="s">
        <v>2156</v>
      </c>
      <c r="E8900" s="113">
        <f t="shared" si="139"/>
        <v>50100433</v>
      </c>
      <c r="F8900" s="113" t="s">
        <v>451</v>
      </c>
      <c r="G8900" s="113" t="s">
        <v>4797</v>
      </c>
      <c r="H8900" s="113" t="s">
        <v>4819</v>
      </c>
      <c r="I8900" s="113" t="s">
        <v>2157</v>
      </c>
    </row>
    <row r="8901" spans="1:9" x14ac:dyDescent="0.2">
      <c r="A8901" s="113" t="s">
        <v>10491</v>
      </c>
      <c r="D8901" s="113" t="s">
        <v>2158</v>
      </c>
      <c r="E8901" s="113">
        <f t="shared" si="139"/>
        <v>50100505</v>
      </c>
      <c r="F8901" s="113" t="s">
        <v>451</v>
      </c>
      <c r="G8901" s="113" t="s">
        <v>4797</v>
      </c>
      <c r="H8901" s="113" t="s">
        <v>2159</v>
      </c>
      <c r="I8901" s="113" t="s">
        <v>2160</v>
      </c>
    </row>
    <row r="8902" spans="1:9" x14ac:dyDescent="0.2">
      <c r="A8902" s="113" t="s">
        <v>10491</v>
      </c>
      <c r="D8902" s="113" t="s">
        <v>2161</v>
      </c>
      <c r="E8902" s="113">
        <f t="shared" si="139"/>
        <v>50100506</v>
      </c>
      <c r="F8902" s="113" t="s">
        <v>451</v>
      </c>
      <c r="G8902" s="113" t="s">
        <v>4797</v>
      </c>
      <c r="H8902" s="113" t="s">
        <v>2159</v>
      </c>
      <c r="I8902" s="113" t="s">
        <v>2162</v>
      </c>
    </row>
    <row r="8903" spans="1:9" x14ac:dyDescent="0.2">
      <c r="A8903" s="113" t="s">
        <v>10491</v>
      </c>
      <c r="D8903" s="113" t="s">
        <v>2163</v>
      </c>
      <c r="E8903" s="113">
        <f t="shared" si="139"/>
        <v>50100507</v>
      </c>
      <c r="F8903" s="113" t="s">
        <v>451</v>
      </c>
      <c r="G8903" s="113" t="s">
        <v>4797</v>
      </c>
      <c r="H8903" s="113" t="s">
        <v>2159</v>
      </c>
      <c r="I8903" s="113" t="s">
        <v>2164</v>
      </c>
    </row>
    <row r="8904" spans="1:9" x14ac:dyDescent="0.2">
      <c r="A8904" s="113" t="s">
        <v>10491</v>
      </c>
      <c r="D8904" s="113" t="s">
        <v>2165</v>
      </c>
      <c r="E8904" s="113">
        <f t="shared" si="139"/>
        <v>50100508</v>
      </c>
      <c r="F8904" s="113" t="s">
        <v>451</v>
      </c>
      <c r="G8904" s="113" t="s">
        <v>4797</v>
      </c>
      <c r="H8904" s="113" t="s">
        <v>2159</v>
      </c>
      <c r="I8904" s="113" t="s">
        <v>2166</v>
      </c>
    </row>
    <row r="8905" spans="1:9" x14ac:dyDescent="0.2">
      <c r="A8905" s="113" t="s">
        <v>10491</v>
      </c>
      <c r="D8905" s="113" t="s">
        <v>2167</v>
      </c>
      <c r="E8905" s="113">
        <f t="shared" si="139"/>
        <v>50100510</v>
      </c>
      <c r="F8905" s="113" t="s">
        <v>451</v>
      </c>
      <c r="G8905" s="113" t="s">
        <v>4797</v>
      </c>
      <c r="H8905" s="113" t="s">
        <v>2159</v>
      </c>
      <c r="I8905" s="113" t="s">
        <v>2168</v>
      </c>
    </row>
    <row r="8906" spans="1:9" x14ac:dyDescent="0.2">
      <c r="A8906" s="113" t="s">
        <v>10491</v>
      </c>
      <c r="D8906" s="113" t="s">
        <v>2169</v>
      </c>
      <c r="E8906" s="113">
        <f t="shared" si="139"/>
        <v>50100511</v>
      </c>
      <c r="F8906" s="113" t="s">
        <v>451</v>
      </c>
      <c r="G8906" s="113" t="s">
        <v>4797</v>
      </c>
      <c r="H8906" s="113" t="s">
        <v>2159</v>
      </c>
      <c r="I8906" s="113" t="s">
        <v>2170</v>
      </c>
    </row>
    <row r="8907" spans="1:9" x14ac:dyDescent="0.2">
      <c r="A8907" s="113" t="s">
        <v>10491</v>
      </c>
      <c r="D8907" s="113" t="s">
        <v>2171</v>
      </c>
      <c r="E8907" s="113">
        <f t="shared" si="139"/>
        <v>50100512</v>
      </c>
      <c r="F8907" s="113" t="s">
        <v>451</v>
      </c>
      <c r="G8907" s="113" t="s">
        <v>4797</v>
      </c>
      <c r="H8907" s="113" t="s">
        <v>2159</v>
      </c>
      <c r="I8907" s="113" t="s">
        <v>2172</v>
      </c>
    </row>
    <row r="8908" spans="1:9" x14ac:dyDescent="0.2">
      <c r="A8908" s="113" t="s">
        <v>10491</v>
      </c>
      <c r="D8908" s="113" t="s">
        <v>2173</v>
      </c>
      <c r="E8908" s="113">
        <f t="shared" si="139"/>
        <v>50100515</v>
      </c>
      <c r="F8908" s="113" t="s">
        <v>451</v>
      </c>
      <c r="G8908" s="113" t="s">
        <v>4797</v>
      </c>
      <c r="H8908" s="113" t="s">
        <v>2159</v>
      </c>
      <c r="I8908" s="113" t="s">
        <v>2174</v>
      </c>
    </row>
    <row r="8909" spans="1:9" x14ac:dyDescent="0.2">
      <c r="A8909" s="113" t="s">
        <v>10491</v>
      </c>
      <c r="D8909" s="113" t="s">
        <v>2175</v>
      </c>
      <c r="E8909" s="113">
        <f t="shared" si="139"/>
        <v>50100516</v>
      </c>
      <c r="F8909" s="113" t="s">
        <v>451</v>
      </c>
      <c r="G8909" s="113" t="s">
        <v>4797</v>
      </c>
      <c r="H8909" s="113" t="s">
        <v>2159</v>
      </c>
      <c r="I8909" s="113" t="s">
        <v>2176</v>
      </c>
    </row>
    <row r="8910" spans="1:9" x14ac:dyDescent="0.2">
      <c r="A8910" s="113" t="s">
        <v>10491</v>
      </c>
      <c r="D8910" s="113" t="s">
        <v>2177</v>
      </c>
      <c r="E8910" s="113">
        <f t="shared" si="139"/>
        <v>50100517</v>
      </c>
      <c r="F8910" s="113" t="s">
        <v>451</v>
      </c>
      <c r="G8910" s="113" t="s">
        <v>4797</v>
      </c>
      <c r="H8910" s="113" t="s">
        <v>2159</v>
      </c>
      <c r="I8910" s="113" t="s">
        <v>2178</v>
      </c>
    </row>
    <row r="8911" spans="1:9" x14ac:dyDescent="0.2">
      <c r="A8911" s="113" t="s">
        <v>10491</v>
      </c>
      <c r="D8911" s="113" t="s">
        <v>2179</v>
      </c>
      <c r="E8911" s="113">
        <f t="shared" si="139"/>
        <v>50100518</v>
      </c>
      <c r="F8911" s="113" t="s">
        <v>451</v>
      </c>
      <c r="G8911" s="113" t="s">
        <v>4797</v>
      </c>
      <c r="H8911" s="113" t="s">
        <v>2159</v>
      </c>
      <c r="I8911" s="113" t="s">
        <v>336</v>
      </c>
    </row>
    <row r="8912" spans="1:9" x14ac:dyDescent="0.2">
      <c r="A8912" s="113" t="s">
        <v>10491</v>
      </c>
      <c r="D8912" s="113" t="s">
        <v>337</v>
      </c>
      <c r="E8912" s="113">
        <f t="shared" si="139"/>
        <v>50100519</v>
      </c>
      <c r="F8912" s="113" t="s">
        <v>451</v>
      </c>
      <c r="G8912" s="113" t="s">
        <v>4797</v>
      </c>
      <c r="H8912" s="113" t="s">
        <v>2159</v>
      </c>
      <c r="I8912" s="113" t="s">
        <v>338</v>
      </c>
    </row>
    <row r="8913" spans="1:9" x14ac:dyDescent="0.2">
      <c r="A8913" s="113" t="s">
        <v>10491</v>
      </c>
      <c r="D8913" s="113" t="s">
        <v>339</v>
      </c>
      <c r="E8913" s="113">
        <f t="shared" si="139"/>
        <v>50100520</v>
      </c>
      <c r="F8913" s="113" t="s">
        <v>451</v>
      </c>
      <c r="G8913" s="113" t="s">
        <v>4797</v>
      </c>
      <c r="H8913" s="113" t="s">
        <v>2159</v>
      </c>
      <c r="I8913" s="113" t="s">
        <v>340</v>
      </c>
    </row>
    <row r="8914" spans="1:9" x14ac:dyDescent="0.2">
      <c r="A8914" s="113" t="s">
        <v>10491</v>
      </c>
      <c r="D8914" s="113" t="s">
        <v>341</v>
      </c>
      <c r="E8914" s="113">
        <f t="shared" si="139"/>
        <v>50100601</v>
      </c>
      <c r="F8914" s="113" t="s">
        <v>451</v>
      </c>
      <c r="G8914" s="113" t="s">
        <v>4797</v>
      </c>
      <c r="H8914" s="113" t="s">
        <v>342</v>
      </c>
      <c r="I8914" s="113" t="s">
        <v>343</v>
      </c>
    </row>
    <row r="8915" spans="1:9" x14ac:dyDescent="0.2">
      <c r="A8915" s="113" t="s">
        <v>10491</v>
      </c>
      <c r="D8915" s="113" t="s">
        <v>344</v>
      </c>
      <c r="E8915" s="113">
        <f t="shared" si="139"/>
        <v>50100602</v>
      </c>
      <c r="F8915" s="113" t="s">
        <v>451</v>
      </c>
      <c r="G8915" s="113" t="s">
        <v>4797</v>
      </c>
      <c r="H8915" s="113" t="s">
        <v>342</v>
      </c>
      <c r="I8915" s="113" t="s">
        <v>345</v>
      </c>
    </row>
    <row r="8916" spans="1:9" x14ac:dyDescent="0.2">
      <c r="A8916" s="113" t="s">
        <v>10491</v>
      </c>
      <c r="D8916" s="113" t="s">
        <v>346</v>
      </c>
      <c r="E8916" s="113">
        <f t="shared" si="139"/>
        <v>50100603</v>
      </c>
      <c r="F8916" s="113" t="s">
        <v>451</v>
      </c>
      <c r="G8916" s="113" t="s">
        <v>4797</v>
      </c>
      <c r="H8916" s="113" t="s">
        <v>342</v>
      </c>
      <c r="I8916" s="113" t="s">
        <v>347</v>
      </c>
    </row>
    <row r="8917" spans="1:9" x14ac:dyDescent="0.2">
      <c r="A8917" s="113" t="s">
        <v>10491</v>
      </c>
      <c r="D8917" s="113" t="s">
        <v>348</v>
      </c>
      <c r="E8917" s="113">
        <f t="shared" si="139"/>
        <v>50100604</v>
      </c>
      <c r="F8917" s="113" t="s">
        <v>451</v>
      </c>
      <c r="G8917" s="113" t="s">
        <v>4797</v>
      </c>
      <c r="H8917" s="113" t="s">
        <v>342</v>
      </c>
      <c r="I8917" s="113" t="s">
        <v>349</v>
      </c>
    </row>
    <row r="8918" spans="1:9" x14ac:dyDescent="0.2">
      <c r="A8918" s="113" t="s">
        <v>10491</v>
      </c>
      <c r="D8918" s="113" t="s">
        <v>350</v>
      </c>
      <c r="E8918" s="113">
        <f t="shared" si="139"/>
        <v>50100701</v>
      </c>
      <c r="F8918" s="113" t="s">
        <v>451</v>
      </c>
      <c r="G8918" s="113" t="s">
        <v>4797</v>
      </c>
      <c r="H8918" s="113" t="s">
        <v>636</v>
      </c>
      <c r="I8918" s="113" t="s">
        <v>14813</v>
      </c>
    </row>
    <row r="8919" spans="1:9" x14ac:dyDescent="0.2">
      <c r="A8919" s="113" t="s">
        <v>10491</v>
      </c>
      <c r="D8919" s="113" t="s">
        <v>637</v>
      </c>
      <c r="E8919" s="113">
        <f t="shared" si="139"/>
        <v>50100702</v>
      </c>
      <c r="F8919" s="113" t="s">
        <v>451</v>
      </c>
      <c r="G8919" s="113" t="s">
        <v>4797</v>
      </c>
      <c r="H8919" s="113" t="s">
        <v>636</v>
      </c>
      <c r="I8919" s="113" t="s">
        <v>638</v>
      </c>
    </row>
    <row r="8920" spans="1:9" x14ac:dyDescent="0.2">
      <c r="A8920" s="113" t="s">
        <v>10491</v>
      </c>
      <c r="D8920" s="113" t="s">
        <v>639</v>
      </c>
      <c r="E8920" s="113">
        <f t="shared" si="139"/>
        <v>50100703</v>
      </c>
      <c r="F8920" s="113" t="s">
        <v>451</v>
      </c>
      <c r="G8920" s="113" t="s">
        <v>4797</v>
      </c>
      <c r="H8920" s="113" t="s">
        <v>636</v>
      </c>
      <c r="I8920" s="113" t="s">
        <v>640</v>
      </c>
    </row>
    <row r="8921" spans="1:9" x14ac:dyDescent="0.2">
      <c r="A8921" s="113" t="s">
        <v>10491</v>
      </c>
      <c r="D8921" s="113" t="s">
        <v>641</v>
      </c>
      <c r="E8921" s="113">
        <f t="shared" si="139"/>
        <v>50100704</v>
      </c>
      <c r="F8921" s="113" t="s">
        <v>451</v>
      </c>
      <c r="G8921" s="113" t="s">
        <v>4797</v>
      </c>
      <c r="H8921" s="113" t="s">
        <v>636</v>
      </c>
      <c r="I8921" s="113" t="s">
        <v>642</v>
      </c>
    </row>
    <row r="8922" spans="1:9" x14ac:dyDescent="0.2">
      <c r="A8922" s="113" t="s">
        <v>10491</v>
      </c>
      <c r="D8922" s="113" t="s">
        <v>643</v>
      </c>
      <c r="E8922" s="113">
        <f t="shared" si="139"/>
        <v>50100707</v>
      </c>
      <c r="F8922" s="113" t="s">
        <v>451</v>
      </c>
      <c r="G8922" s="113" t="s">
        <v>4797</v>
      </c>
      <c r="H8922" s="113" t="s">
        <v>636</v>
      </c>
      <c r="I8922" s="113" t="s">
        <v>644</v>
      </c>
    </row>
    <row r="8923" spans="1:9" x14ac:dyDescent="0.2">
      <c r="A8923" s="113" t="s">
        <v>10491</v>
      </c>
      <c r="D8923" s="113" t="s">
        <v>645</v>
      </c>
      <c r="E8923" s="113">
        <f t="shared" si="139"/>
        <v>50100708</v>
      </c>
      <c r="F8923" s="113" t="s">
        <v>451</v>
      </c>
      <c r="G8923" s="113" t="s">
        <v>4797</v>
      </c>
      <c r="H8923" s="113" t="s">
        <v>636</v>
      </c>
      <c r="I8923" s="113" t="s">
        <v>646</v>
      </c>
    </row>
    <row r="8924" spans="1:9" x14ac:dyDescent="0.2">
      <c r="A8924" s="113" t="s">
        <v>10491</v>
      </c>
      <c r="D8924" s="113" t="s">
        <v>647</v>
      </c>
      <c r="E8924" s="113">
        <f t="shared" si="139"/>
        <v>50100710</v>
      </c>
      <c r="F8924" s="113" t="s">
        <v>451</v>
      </c>
      <c r="G8924" s="113" t="s">
        <v>4797</v>
      </c>
      <c r="H8924" s="113" t="s">
        <v>636</v>
      </c>
      <c r="I8924" s="113" t="s">
        <v>648</v>
      </c>
    </row>
    <row r="8925" spans="1:9" x14ac:dyDescent="0.2">
      <c r="A8925" s="113" t="s">
        <v>10491</v>
      </c>
      <c r="D8925" s="113" t="s">
        <v>649</v>
      </c>
      <c r="E8925" s="113">
        <f t="shared" si="139"/>
        <v>50100715</v>
      </c>
      <c r="F8925" s="113" t="s">
        <v>451</v>
      </c>
      <c r="G8925" s="113" t="s">
        <v>4797</v>
      </c>
      <c r="H8925" s="113" t="s">
        <v>636</v>
      </c>
      <c r="I8925" s="113" t="s">
        <v>650</v>
      </c>
    </row>
    <row r="8926" spans="1:9" x14ac:dyDescent="0.2">
      <c r="A8926" s="113" t="s">
        <v>10491</v>
      </c>
      <c r="D8926" s="113" t="s">
        <v>651</v>
      </c>
      <c r="E8926" s="113">
        <f t="shared" si="139"/>
        <v>50100719</v>
      </c>
      <c r="F8926" s="113" t="s">
        <v>451</v>
      </c>
      <c r="G8926" s="113" t="s">
        <v>4797</v>
      </c>
      <c r="H8926" s="113" t="s">
        <v>636</v>
      </c>
      <c r="I8926" s="113" t="s">
        <v>652</v>
      </c>
    </row>
    <row r="8927" spans="1:9" x14ac:dyDescent="0.2">
      <c r="A8927" s="113" t="s">
        <v>10491</v>
      </c>
      <c r="D8927" s="113" t="s">
        <v>653</v>
      </c>
      <c r="E8927" s="113">
        <f t="shared" si="139"/>
        <v>50100720</v>
      </c>
      <c r="F8927" s="113" t="s">
        <v>451</v>
      </c>
      <c r="G8927" s="113" t="s">
        <v>4797</v>
      </c>
      <c r="H8927" s="113" t="s">
        <v>636</v>
      </c>
      <c r="I8927" s="113" t="s">
        <v>654</v>
      </c>
    </row>
    <row r="8928" spans="1:9" x14ac:dyDescent="0.2">
      <c r="A8928" s="113" t="s">
        <v>10491</v>
      </c>
      <c r="D8928" s="113" t="s">
        <v>655</v>
      </c>
      <c r="E8928" s="113">
        <f t="shared" si="139"/>
        <v>50100731</v>
      </c>
      <c r="F8928" s="113" t="s">
        <v>451</v>
      </c>
      <c r="G8928" s="113" t="s">
        <v>4797</v>
      </c>
      <c r="H8928" s="113" t="s">
        <v>636</v>
      </c>
      <c r="I8928" s="113" t="s">
        <v>656</v>
      </c>
    </row>
    <row r="8929" spans="1:9" x14ac:dyDescent="0.2">
      <c r="A8929" s="113" t="s">
        <v>10491</v>
      </c>
      <c r="D8929" s="113" t="s">
        <v>657</v>
      </c>
      <c r="E8929" s="113">
        <f t="shared" si="139"/>
        <v>50100732</v>
      </c>
      <c r="F8929" s="113" t="s">
        <v>451</v>
      </c>
      <c r="G8929" s="113" t="s">
        <v>4797</v>
      </c>
      <c r="H8929" s="113" t="s">
        <v>636</v>
      </c>
      <c r="I8929" s="113" t="s">
        <v>658</v>
      </c>
    </row>
    <row r="8930" spans="1:9" x14ac:dyDescent="0.2">
      <c r="A8930" s="113" t="s">
        <v>10491</v>
      </c>
      <c r="D8930" s="113" t="s">
        <v>659</v>
      </c>
      <c r="E8930" s="113">
        <f t="shared" si="139"/>
        <v>50100733</v>
      </c>
      <c r="F8930" s="113" t="s">
        <v>451</v>
      </c>
      <c r="G8930" s="113" t="s">
        <v>4797</v>
      </c>
      <c r="H8930" s="113" t="s">
        <v>636</v>
      </c>
      <c r="I8930" s="113" t="s">
        <v>660</v>
      </c>
    </row>
    <row r="8931" spans="1:9" x14ac:dyDescent="0.2">
      <c r="A8931" s="113" t="s">
        <v>10491</v>
      </c>
      <c r="D8931" s="113" t="s">
        <v>661</v>
      </c>
      <c r="E8931" s="113">
        <f t="shared" si="139"/>
        <v>50100734</v>
      </c>
      <c r="F8931" s="113" t="s">
        <v>451</v>
      </c>
      <c r="G8931" s="113" t="s">
        <v>4797</v>
      </c>
      <c r="H8931" s="113" t="s">
        <v>636</v>
      </c>
      <c r="I8931" s="113" t="s">
        <v>662</v>
      </c>
    </row>
    <row r="8932" spans="1:9" x14ac:dyDescent="0.2">
      <c r="A8932" s="113" t="s">
        <v>10491</v>
      </c>
      <c r="D8932" s="113" t="s">
        <v>286</v>
      </c>
      <c r="E8932" s="113">
        <f t="shared" si="139"/>
        <v>50100740</v>
      </c>
      <c r="F8932" s="113" t="s">
        <v>451</v>
      </c>
      <c r="G8932" s="113" t="s">
        <v>4797</v>
      </c>
      <c r="H8932" s="113" t="s">
        <v>636</v>
      </c>
      <c r="I8932" s="113" t="s">
        <v>287</v>
      </c>
    </row>
    <row r="8933" spans="1:9" x14ac:dyDescent="0.2">
      <c r="A8933" s="113" t="s">
        <v>10491</v>
      </c>
      <c r="D8933" s="113" t="s">
        <v>288</v>
      </c>
      <c r="E8933" s="113">
        <f t="shared" si="139"/>
        <v>50100750</v>
      </c>
      <c r="F8933" s="113" t="s">
        <v>451</v>
      </c>
      <c r="G8933" s="113" t="s">
        <v>4797</v>
      </c>
      <c r="H8933" s="113" t="s">
        <v>636</v>
      </c>
      <c r="I8933" s="113" t="s">
        <v>289</v>
      </c>
    </row>
    <row r="8934" spans="1:9" x14ac:dyDescent="0.2">
      <c r="A8934" s="113" t="s">
        <v>10491</v>
      </c>
      <c r="D8934" s="113" t="s">
        <v>290</v>
      </c>
      <c r="E8934" s="113">
        <f t="shared" si="139"/>
        <v>50100760</v>
      </c>
      <c r="F8934" s="113" t="s">
        <v>451</v>
      </c>
      <c r="G8934" s="113" t="s">
        <v>4797</v>
      </c>
      <c r="H8934" s="113" t="s">
        <v>636</v>
      </c>
      <c r="I8934" s="113" t="s">
        <v>291</v>
      </c>
    </row>
    <row r="8935" spans="1:9" x14ac:dyDescent="0.2">
      <c r="A8935" s="113" t="s">
        <v>10491</v>
      </c>
      <c r="D8935" s="113" t="s">
        <v>292</v>
      </c>
      <c r="E8935" s="113">
        <f t="shared" si="139"/>
        <v>50100761</v>
      </c>
      <c r="F8935" s="113" t="s">
        <v>451</v>
      </c>
      <c r="G8935" s="113" t="s">
        <v>4797</v>
      </c>
      <c r="H8935" s="113" t="s">
        <v>636</v>
      </c>
      <c r="I8935" s="113" t="s">
        <v>293</v>
      </c>
    </row>
    <row r="8936" spans="1:9" x14ac:dyDescent="0.2">
      <c r="A8936" s="113" t="s">
        <v>10491</v>
      </c>
      <c r="D8936" s="113" t="s">
        <v>294</v>
      </c>
      <c r="E8936" s="113">
        <f t="shared" si="139"/>
        <v>50100765</v>
      </c>
      <c r="F8936" s="113" t="s">
        <v>451</v>
      </c>
      <c r="G8936" s="113" t="s">
        <v>4797</v>
      </c>
      <c r="H8936" s="113" t="s">
        <v>636</v>
      </c>
      <c r="I8936" s="113" t="s">
        <v>295</v>
      </c>
    </row>
    <row r="8937" spans="1:9" x14ac:dyDescent="0.2">
      <c r="A8937" s="113" t="s">
        <v>10491</v>
      </c>
      <c r="D8937" s="113" t="s">
        <v>296</v>
      </c>
      <c r="E8937" s="113">
        <f t="shared" si="139"/>
        <v>50100769</v>
      </c>
      <c r="F8937" s="113" t="s">
        <v>451</v>
      </c>
      <c r="G8937" s="113" t="s">
        <v>4797</v>
      </c>
      <c r="H8937" s="113" t="s">
        <v>636</v>
      </c>
      <c r="I8937" s="113" t="s">
        <v>297</v>
      </c>
    </row>
    <row r="8938" spans="1:9" x14ac:dyDescent="0.2">
      <c r="A8938" s="113" t="s">
        <v>10491</v>
      </c>
      <c r="D8938" s="113" t="s">
        <v>298</v>
      </c>
      <c r="E8938" s="113">
        <f t="shared" si="139"/>
        <v>50100771</v>
      </c>
      <c r="F8938" s="113" t="s">
        <v>451</v>
      </c>
      <c r="G8938" s="113" t="s">
        <v>4797</v>
      </c>
      <c r="H8938" s="113" t="s">
        <v>636</v>
      </c>
      <c r="I8938" s="113" t="s">
        <v>3014</v>
      </c>
    </row>
    <row r="8939" spans="1:9" x14ac:dyDescent="0.2">
      <c r="A8939" s="113" t="s">
        <v>10491</v>
      </c>
      <c r="D8939" s="113" t="s">
        <v>3015</v>
      </c>
      <c r="E8939" s="113">
        <f t="shared" si="139"/>
        <v>50100772</v>
      </c>
      <c r="F8939" s="113" t="s">
        <v>451</v>
      </c>
      <c r="G8939" s="113" t="s">
        <v>4797</v>
      </c>
      <c r="H8939" s="113" t="s">
        <v>636</v>
      </c>
      <c r="I8939" s="113" t="s">
        <v>3016</v>
      </c>
    </row>
    <row r="8940" spans="1:9" x14ac:dyDescent="0.2">
      <c r="A8940" s="113" t="s">
        <v>10491</v>
      </c>
      <c r="D8940" s="113" t="s">
        <v>3017</v>
      </c>
      <c r="E8940" s="113">
        <f t="shared" si="139"/>
        <v>50100781</v>
      </c>
      <c r="F8940" s="113" t="s">
        <v>451</v>
      </c>
      <c r="G8940" s="113" t="s">
        <v>4797</v>
      </c>
      <c r="H8940" s="113" t="s">
        <v>636</v>
      </c>
      <c r="I8940" s="113" t="s">
        <v>3018</v>
      </c>
    </row>
    <row r="8941" spans="1:9" x14ac:dyDescent="0.2">
      <c r="A8941" s="113" t="s">
        <v>10491</v>
      </c>
      <c r="D8941" s="113" t="s">
        <v>3019</v>
      </c>
      <c r="E8941" s="113">
        <f t="shared" si="139"/>
        <v>50100789</v>
      </c>
      <c r="F8941" s="113" t="s">
        <v>451</v>
      </c>
      <c r="G8941" s="113" t="s">
        <v>4797</v>
      </c>
      <c r="H8941" s="113" t="s">
        <v>636</v>
      </c>
      <c r="I8941" s="113" t="s">
        <v>3020</v>
      </c>
    </row>
    <row r="8942" spans="1:9" x14ac:dyDescent="0.2">
      <c r="A8942" s="113" t="s">
        <v>10491</v>
      </c>
      <c r="D8942" s="113" t="s">
        <v>3021</v>
      </c>
      <c r="E8942" s="113">
        <f t="shared" si="139"/>
        <v>50100791</v>
      </c>
      <c r="F8942" s="113" t="s">
        <v>451</v>
      </c>
      <c r="G8942" s="113" t="s">
        <v>4797</v>
      </c>
      <c r="H8942" s="113" t="s">
        <v>636</v>
      </c>
      <c r="I8942" s="113" t="s">
        <v>3022</v>
      </c>
    </row>
    <row r="8943" spans="1:9" x14ac:dyDescent="0.2">
      <c r="A8943" s="113" t="s">
        <v>10491</v>
      </c>
      <c r="D8943" s="113" t="s">
        <v>3023</v>
      </c>
      <c r="E8943" s="113">
        <f t="shared" si="139"/>
        <v>50100792</v>
      </c>
      <c r="F8943" s="113" t="s">
        <v>451</v>
      </c>
      <c r="G8943" s="113" t="s">
        <v>4797</v>
      </c>
      <c r="H8943" s="113" t="s">
        <v>636</v>
      </c>
      <c r="I8943" s="113" t="s">
        <v>3024</v>
      </c>
    </row>
    <row r="8944" spans="1:9" x14ac:dyDescent="0.2">
      <c r="A8944" s="113" t="s">
        <v>10491</v>
      </c>
      <c r="D8944" s="113" t="s">
        <v>3025</v>
      </c>
      <c r="E8944" s="113">
        <f t="shared" si="139"/>
        <v>50100793</v>
      </c>
      <c r="F8944" s="113" t="s">
        <v>451</v>
      </c>
      <c r="G8944" s="113" t="s">
        <v>4797</v>
      </c>
      <c r="H8944" s="113" t="s">
        <v>636</v>
      </c>
      <c r="I8944" s="113" t="s">
        <v>3026</v>
      </c>
    </row>
    <row r="8945" spans="1:9" x14ac:dyDescent="0.2">
      <c r="A8945" s="113" t="s">
        <v>10491</v>
      </c>
      <c r="D8945" s="113" t="s">
        <v>3027</v>
      </c>
      <c r="E8945" s="113">
        <f t="shared" si="139"/>
        <v>50100795</v>
      </c>
      <c r="F8945" s="113" t="s">
        <v>451</v>
      </c>
      <c r="G8945" s="113" t="s">
        <v>4797</v>
      </c>
      <c r="H8945" s="113" t="s">
        <v>636</v>
      </c>
      <c r="I8945" s="113" t="s">
        <v>3028</v>
      </c>
    </row>
    <row r="8946" spans="1:9" x14ac:dyDescent="0.2">
      <c r="A8946" s="113" t="s">
        <v>10491</v>
      </c>
      <c r="D8946" s="113" t="s">
        <v>3029</v>
      </c>
      <c r="E8946" s="113">
        <f t="shared" si="139"/>
        <v>50100799</v>
      </c>
      <c r="F8946" s="113" t="s">
        <v>451</v>
      </c>
      <c r="G8946" s="113" t="s">
        <v>4797</v>
      </c>
      <c r="H8946" s="113" t="s">
        <v>636</v>
      </c>
      <c r="I8946" s="113" t="s">
        <v>7789</v>
      </c>
    </row>
    <row r="8947" spans="1:9" x14ac:dyDescent="0.2">
      <c r="A8947" s="113" t="s">
        <v>10491</v>
      </c>
      <c r="D8947" s="113" t="s">
        <v>3030</v>
      </c>
      <c r="E8947" s="113">
        <f t="shared" si="139"/>
        <v>50180001</v>
      </c>
      <c r="F8947" s="113" t="s">
        <v>451</v>
      </c>
      <c r="G8947" s="113" t="s">
        <v>4797</v>
      </c>
      <c r="H8947" s="113" t="s">
        <v>13739</v>
      </c>
      <c r="I8947" s="113" t="s">
        <v>13739</v>
      </c>
    </row>
    <row r="8948" spans="1:9" x14ac:dyDescent="0.2">
      <c r="A8948" s="113" t="s">
        <v>10491</v>
      </c>
      <c r="D8948" s="113" t="s">
        <v>3031</v>
      </c>
      <c r="E8948" s="113">
        <f t="shared" si="139"/>
        <v>50182001</v>
      </c>
      <c r="F8948" s="113" t="s">
        <v>451</v>
      </c>
      <c r="G8948" s="113" t="s">
        <v>4797</v>
      </c>
      <c r="H8948" s="113" t="s">
        <v>13741</v>
      </c>
      <c r="I8948" s="113" t="s">
        <v>13742</v>
      </c>
    </row>
    <row r="8949" spans="1:9" x14ac:dyDescent="0.2">
      <c r="A8949" s="113" t="s">
        <v>10491</v>
      </c>
      <c r="D8949" s="113" t="s">
        <v>3032</v>
      </c>
      <c r="E8949" s="113">
        <f t="shared" si="139"/>
        <v>50182002</v>
      </c>
      <c r="F8949" s="113" t="s">
        <v>451</v>
      </c>
      <c r="G8949" s="113" t="s">
        <v>4797</v>
      </c>
      <c r="H8949" s="113" t="s">
        <v>13741</v>
      </c>
      <c r="I8949" s="113" t="s">
        <v>13744</v>
      </c>
    </row>
    <row r="8950" spans="1:9" x14ac:dyDescent="0.2">
      <c r="A8950" s="113" t="s">
        <v>10491</v>
      </c>
      <c r="D8950" s="113" t="s">
        <v>3033</v>
      </c>
      <c r="E8950" s="113">
        <f t="shared" si="139"/>
        <v>50182599</v>
      </c>
      <c r="F8950" s="113" t="s">
        <v>451</v>
      </c>
      <c r="G8950" s="113" t="s">
        <v>4797</v>
      </c>
      <c r="H8950" s="113" t="s">
        <v>13746</v>
      </c>
      <c r="I8950" s="113" t="s">
        <v>13747</v>
      </c>
    </row>
    <row r="8951" spans="1:9" x14ac:dyDescent="0.2">
      <c r="A8951" s="113" t="s">
        <v>10491</v>
      </c>
      <c r="D8951" s="113" t="s">
        <v>3034</v>
      </c>
      <c r="E8951" s="113">
        <f t="shared" si="139"/>
        <v>50190002</v>
      </c>
      <c r="F8951" s="113" t="s">
        <v>451</v>
      </c>
      <c r="G8951" s="113" t="s">
        <v>4797</v>
      </c>
      <c r="H8951" s="113" t="s">
        <v>3035</v>
      </c>
      <c r="I8951" s="113" t="s">
        <v>15436</v>
      </c>
    </row>
    <row r="8952" spans="1:9" x14ac:dyDescent="0.2">
      <c r="A8952" s="113" t="s">
        <v>10491</v>
      </c>
      <c r="D8952" s="113" t="s">
        <v>3036</v>
      </c>
      <c r="E8952" s="113">
        <f t="shared" si="139"/>
        <v>50190005</v>
      </c>
      <c r="F8952" s="113" t="s">
        <v>451</v>
      </c>
      <c r="G8952" s="113" t="s">
        <v>4797</v>
      </c>
      <c r="H8952" s="113" t="s">
        <v>3035</v>
      </c>
      <c r="I8952" s="113" t="s">
        <v>16126</v>
      </c>
    </row>
    <row r="8953" spans="1:9" x14ac:dyDescent="0.2">
      <c r="A8953" s="113" t="s">
        <v>10491</v>
      </c>
      <c r="D8953" s="113" t="s">
        <v>3037</v>
      </c>
      <c r="E8953" s="113">
        <f t="shared" si="139"/>
        <v>50190006</v>
      </c>
      <c r="F8953" s="113" t="s">
        <v>451</v>
      </c>
      <c r="G8953" s="113" t="s">
        <v>4797</v>
      </c>
      <c r="H8953" s="113" t="s">
        <v>3035</v>
      </c>
      <c r="I8953" s="113" t="s">
        <v>16135</v>
      </c>
    </row>
    <row r="8954" spans="1:9" x14ac:dyDescent="0.2">
      <c r="A8954" s="113" t="s">
        <v>10491</v>
      </c>
      <c r="D8954" s="113" t="s">
        <v>3038</v>
      </c>
      <c r="E8954" s="113">
        <f t="shared" si="139"/>
        <v>50190010</v>
      </c>
      <c r="F8954" s="113" t="s">
        <v>451</v>
      </c>
      <c r="G8954" s="113" t="s">
        <v>4797</v>
      </c>
      <c r="H8954" s="113" t="s">
        <v>3035</v>
      </c>
      <c r="I8954" s="113" t="s">
        <v>16139</v>
      </c>
    </row>
    <row r="8955" spans="1:9" x14ac:dyDescent="0.2">
      <c r="A8955" s="113" t="s">
        <v>10491</v>
      </c>
      <c r="D8955" s="113" t="s">
        <v>3039</v>
      </c>
      <c r="E8955" s="113">
        <f t="shared" si="139"/>
        <v>50200101</v>
      </c>
      <c r="F8955" s="113" t="s">
        <v>451</v>
      </c>
      <c r="G8955" s="113" t="s">
        <v>3040</v>
      </c>
      <c r="H8955" s="113" t="s">
        <v>3041</v>
      </c>
      <c r="I8955" s="113" t="s">
        <v>3042</v>
      </c>
    </row>
    <row r="8956" spans="1:9" x14ac:dyDescent="0.2">
      <c r="A8956" s="113" t="s">
        <v>10491</v>
      </c>
      <c r="D8956" s="113" t="s">
        <v>3043</v>
      </c>
      <c r="E8956" s="113">
        <f t="shared" si="139"/>
        <v>50200102</v>
      </c>
      <c r="F8956" s="113" t="s">
        <v>451</v>
      </c>
      <c r="G8956" s="113" t="s">
        <v>3040</v>
      </c>
      <c r="H8956" s="113" t="s">
        <v>3041</v>
      </c>
      <c r="I8956" s="113" t="s">
        <v>3044</v>
      </c>
    </row>
    <row r="8957" spans="1:9" x14ac:dyDescent="0.2">
      <c r="A8957" s="113" t="s">
        <v>10491</v>
      </c>
      <c r="D8957" s="113" t="s">
        <v>3045</v>
      </c>
      <c r="E8957" s="113">
        <f t="shared" si="139"/>
        <v>50200103</v>
      </c>
      <c r="F8957" s="113" t="s">
        <v>451</v>
      </c>
      <c r="G8957" s="113" t="s">
        <v>3040</v>
      </c>
      <c r="H8957" s="113" t="s">
        <v>3041</v>
      </c>
      <c r="I8957" s="113" t="s">
        <v>3046</v>
      </c>
    </row>
    <row r="8958" spans="1:9" x14ac:dyDescent="0.2">
      <c r="A8958" s="113" t="s">
        <v>10491</v>
      </c>
      <c r="D8958" s="113" t="s">
        <v>3047</v>
      </c>
      <c r="E8958" s="113">
        <f t="shared" si="139"/>
        <v>50200104</v>
      </c>
      <c r="F8958" s="113" t="s">
        <v>451</v>
      </c>
      <c r="G8958" s="113" t="s">
        <v>3040</v>
      </c>
      <c r="H8958" s="113" t="s">
        <v>3041</v>
      </c>
      <c r="I8958" s="113" t="s">
        <v>2164</v>
      </c>
    </row>
    <row r="8959" spans="1:9" x14ac:dyDescent="0.2">
      <c r="A8959" s="113" t="s">
        <v>10491</v>
      </c>
      <c r="D8959" s="113" t="s">
        <v>3048</v>
      </c>
      <c r="E8959" s="113">
        <f t="shared" si="139"/>
        <v>50200105</v>
      </c>
      <c r="F8959" s="113" t="s">
        <v>451</v>
      </c>
      <c r="G8959" s="113" t="s">
        <v>3040</v>
      </c>
      <c r="H8959" s="113" t="s">
        <v>3041</v>
      </c>
      <c r="I8959" s="113" t="s">
        <v>2166</v>
      </c>
    </row>
    <row r="8960" spans="1:9" x14ac:dyDescent="0.2">
      <c r="A8960" s="113" t="s">
        <v>10491</v>
      </c>
      <c r="D8960" s="113" t="s">
        <v>3049</v>
      </c>
      <c r="E8960" s="113">
        <f t="shared" si="139"/>
        <v>50200201</v>
      </c>
      <c r="F8960" s="113" t="s">
        <v>451</v>
      </c>
      <c r="G8960" s="113" t="s">
        <v>3040</v>
      </c>
      <c r="H8960" s="113" t="s">
        <v>14302</v>
      </c>
      <c r="I8960" s="113" t="s">
        <v>16141</v>
      </c>
    </row>
    <row r="8961" spans="1:9" x14ac:dyDescent="0.2">
      <c r="A8961" s="113" t="s">
        <v>10491</v>
      </c>
      <c r="D8961" s="113" t="s">
        <v>3050</v>
      </c>
      <c r="E8961" s="113">
        <f t="shared" si="139"/>
        <v>50200202</v>
      </c>
      <c r="F8961" s="113" t="s">
        <v>451</v>
      </c>
      <c r="G8961" s="113" t="s">
        <v>3040</v>
      </c>
      <c r="H8961" s="113" t="s">
        <v>14302</v>
      </c>
      <c r="I8961" s="113" t="s">
        <v>3051</v>
      </c>
    </row>
    <row r="8962" spans="1:9" x14ac:dyDescent="0.2">
      <c r="A8962" s="113" t="s">
        <v>10491</v>
      </c>
      <c r="D8962" s="113" t="s">
        <v>3052</v>
      </c>
      <c r="E8962" s="113">
        <f t="shared" ref="E8962:E9025" si="140">VALUE(D8962)</f>
        <v>50200203</v>
      </c>
      <c r="F8962" s="113" t="s">
        <v>451</v>
      </c>
      <c r="G8962" s="113" t="s">
        <v>3040</v>
      </c>
      <c r="H8962" s="113" t="s">
        <v>14302</v>
      </c>
      <c r="I8962" s="113" t="s">
        <v>3053</v>
      </c>
    </row>
    <row r="8963" spans="1:9" x14ac:dyDescent="0.2">
      <c r="A8963" s="113" t="s">
        <v>10491</v>
      </c>
      <c r="D8963" s="113" t="s">
        <v>3054</v>
      </c>
      <c r="E8963" s="113">
        <f t="shared" si="140"/>
        <v>50200204</v>
      </c>
      <c r="F8963" s="113" t="s">
        <v>451</v>
      </c>
      <c r="G8963" s="113" t="s">
        <v>3040</v>
      </c>
      <c r="H8963" s="113" t="s">
        <v>14302</v>
      </c>
      <c r="I8963" s="113" t="s">
        <v>48</v>
      </c>
    </row>
    <row r="8964" spans="1:9" x14ac:dyDescent="0.2">
      <c r="A8964" s="113" t="s">
        <v>10491</v>
      </c>
      <c r="D8964" s="113" t="s">
        <v>49</v>
      </c>
      <c r="E8964" s="113">
        <f t="shared" si="140"/>
        <v>50200205</v>
      </c>
      <c r="F8964" s="113" t="s">
        <v>451</v>
      </c>
      <c r="G8964" s="113" t="s">
        <v>3040</v>
      </c>
      <c r="H8964" s="113" t="s">
        <v>14302</v>
      </c>
      <c r="I8964" s="113" t="s">
        <v>50</v>
      </c>
    </row>
    <row r="8965" spans="1:9" x14ac:dyDescent="0.2">
      <c r="A8965" s="113" t="s">
        <v>10491</v>
      </c>
      <c r="D8965" s="113" t="s">
        <v>51</v>
      </c>
      <c r="E8965" s="113">
        <f t="shared" si="140"/>
        <v>50200206</v>
      </c>
      <c r="F8965" s="113" t="s">
        <v>451</v>
      </c>
      <c r="G8965" s="113" t="s">
        <v>3040</v>
      </c>
      <c r="H8965" s="113" t="s">
        <v>14302</v>
      </c>
      <c r="I8965" s="113" t="s">
        <v>52</v>
      </c>
    </row>
    <row r="8966" spans="1:9" x14ac:dyDescent="0.2">
      <c r="A8966" s="113" t="s">
        <v>10491</v>
      </c>
      <c r="D8966" s="113" t="s">
        <v>53</v>
      </c>
      <c r="E8966" s="113">
        <f t="shared" si="140"/>
        <v>50200207</v>
      </c>
      <c r="F8966" s="113" t="s">
        <v>451</v>
      </c>
      <c r="G8966" s="113" t="s">
        <v>3040</v>
      </c>
      <c r="H8966" s="113" t="s">
        <v>14302</v>
      </c>
      <c r="I8966" s="113" t="s">
        <v>54</v>
      </c>
    </row>
    <row r="8967" spans="1:9" x14ac:dyDescent="0.2">
      <c r="A8967" s="113" t="s">
        <v>10491</v>
      </c>
      <c r="D8967" s="113" t="s">
        <v>55</v>
      </c>
      <c r="E8967" s="113">
        <f t="shared" si="140"/>
        <v>50200301</v>
      </c>
      <c r="F8967" s="113" t="s">
        <v>451</v>
      </c>
      <c r="G8967" s="113" t="s">
        <v>3040</v>
      </c>
      <c r="H8967" s="113" t="s">
        <v>56</v>
      </c>
      <c r="I8967" s="113" t="s">
        <v>57</v>
      </c>
    </row>
    <row r="8968" spans="1:9" x14ac:dyDescent="0.2">
      <c r="A8968" s="113" t="s">
        <v>10491</v>
      </c>
      <c r="D8968" s="113" t="s">
        <v>58</v>
      </c>
      <c r="E8968" s="113">
        <f t="shared" si="140"/>
        <v>50200302</v>
      </c>
      <c r="F8968" s="113" t="s">
        <v>451</v>
      </c>
      <c r="G8968" s="113" t="s">
        <v>3040</v>
      </c>
      <c r="H8968" s="113" t="s">
        <v>56</v>
      </c>
      <c r="I8968" s="113" t="s">
        <v>59</v>
      </c>
    </row>
    <row r="8969" spans="1:9" x14ac:dyDescent="0.2">
      <c r="A8969" s="113" t="s">
        <v>10491</v>
      </c>
      <c r="D8969" s="113" t="s">
        <v>60</v>
      </c>
      <c r="E8969" s="113">
        <f t="shared" si="140"/>
        <v>50200501</v>
      </c>
      <c r="F8969" s="113" t="s">
        <v>451</v>
      </c>
      <c r="G8969" s="113" t="s">
        <v>3040</v>
      </c>
      <c r="H8969" s="113" t="s">
        <v>61</v>
      </c>
      <c r="I8969" s="113" t="s">
        <v>62</v>
      </c>
    </row>
    <row r="8970" spans="1:9" x14ac:dyDescent="0.2">
      <c r="A8970" s="113" t="s">
        <v>10491</v>
      </c>
      <c r="D8970" s="113" t="s">
        <v>63</v>
      </c>
      <c r="E8970" s="113">
        <f t="shared" si="140"/>
        <v>50200502</v>
      </c>
      <c r="F8970" s="113" t="s">
        <v>451</v>
      </c>
      <c r="G8970" s="113" t="s">
        <v>3040</v>
      </c>
      <c r="H8970" s="113" t="s">
        <v>61</v>
      </c>
      <c r="I8970" s="113" t="s">
        <v>64</v>
      </c>
    </row>
    <row r="8971" spans="1:9" x14ac:dyDescent="0.2">
      <c r="A8971" s="113" t="s">
        <v>10491</v>
      </c>
      <c r="D8971" s="113" t="s">
        <v>65</v>
      </c>
      <c r="E8971" s="113">
        <f t="shared" si="140"/>
        <v>50200503</v>
      </c>
      <c r="F8971" s="113" t="s">
        <v>451</v>
      </c>
      <c r="G8971" s="113" t="s">
        <v>3040</v>
      </c>
      <c r="H8971" s="113" t="s">
        <v>61</v>
      </c>
      <c r="I8971" s="113" t="s">
        <v>66</v>
      </c>
    </row>
    <row r="8972" spans="1:9" x14ac:dyDescent="0.2">
      <c r="A8972" s="113" t="s">
        <v>10491</v>
      </c>
      <c r="D8972" s="113" t="s">
        <v>67</v>
      </c>
      <c r="E8972" s="113">
        <f t="shared" si="140"/>
        <v>50200504</v>
      </c>
      <c r="F8972" s="113" t="s">
        <v>451</v>
      </c>
      <c r="G8972" s="113" t="s">
        <v>3040</v>
      </c>
      <c r="H8972" s="113" t="s">
        <v>61</v>
      </c>
      <c r="I8972" s="113" t="s">
        <v>68</v>
      </c>
    </row>
    <row r="8973" spans="1:9" x14ac:dyDescent="0.2">
      <c r="A8973" s="113" t="s">
        <v>10491</v>
      </c>
      <c r="D8973" s="113" t="s">
        <v>69</v>
      </c>
      <c r="E8973" s="113">
        <f t="shared" si="140"/>
        <v>50200505</v>
      </c>
      <c r="F8973" s="113" t="s">
        <v>451</v>
      </c>
      <c r="G8973" s="113" t="s">
        <v>3040</v>
      </c>
      <c r="H8973" s="113" t="s">
        <v>61</v>
      </c>
      <c r="I8973" s="113" t="s">
        <v>2160</v>
      </c>
    </row>
    <row r="8974" spans="1:9" x14ac:dyDescent="0.2">
      <c r="A8974" s="113" t="s">
        <v>10491</v>
      </c>
      <c r="D8974" s="113" t="s">
        <v>70</v>
      </c>
      <c r="E8974" s="113">
        <f t="shared" si="140"/>
        <v>50200506</v>
      </c>
      <c r="F8974" s="113" t="s">
        <v>451</v>
      </c>
      <c r="G8974" s="113" t="s">
        <v>3040</v>
      </c>
      <c r="H8974" s="113" t="s">
        <v>61</v>
      </c>
      <c r="I8974" s="113" t="s">
        <v>2162</v>
      </c>
    </row>
    <row r="8975" spans="1:9" x14ac:dyDescent="0.2">
      <c r="A8975" s="113" t="s">
        <v>10491</v>
      </c>
      <c r="D8975" s="113" t="s">
        <v>71</v>
      </c>
      <c r="E8975" s="113">
        <f t="shared" si="140"/>
        <v>50200507</v>
      </c>
      <c r="F8975" s="113" t="s">
        <v>451</v>
      </c>
      <c r="G8975" s="113" t="s">
        <v>3040</v>
      </c>
      <c r="H8975" s="113" t="s">
        <v>61</v>
      </c>
      <c r="I8975" s="113" t="s">
        <v>72</v>
      </c>
    </row>
    <row r="8976" spans="1:9" x14ac:dyDescent="0.2">
      <c r="A8976" s="113" t="s">
        <v>10491</v>
      </c>
      <c r="D8976" s="113" t="s">
        <v>73</v>
      </c>
      <c r="E8976" s="113">
        <f t="shared" si="140"/>
        <v>50200515</v>
      </c>
      <c r="F8976" s="113" t="s">
        <v>451</v>
      </c>
      <c r="G8976" s="113" t="s">
        <v>3040</v>
      </c>
      <c r="H8976" s="113" t="s">
        <v>61</v>
      </c>
      <c r="I8976" s="113" t="s">
        <v>74</v>
      </c>
    </row>
    <row r="8977" spans="1:9" x14ac:dyDescent="0.2">
      <c r="A8977" s="113" t="s">
        <v>10491</v>
      </c>
      <c r="D8977" s="113" t="s">
        <v>75</v>
      </c>
      <c r="E8977" s="113">
        <f t="shared" si="140"/>
        <v>50200516</v>
      </c>
      <c r="F8977" s="113" t="s">
        <v>451</v>
      </c>
      <c r="G8977" s="113" t="s">
        <v>3040</v>
      </c>
      <c r="H8977" s="113" t="s">
        <v>61</v>
      </c>
      <c r="I8977" s="113" t="s">
        <v>76</v>
      </c>
    </row>
    <row r="8978" spans="1:9" x14ac:dyDescent="0.2">
      <c r="A8978" s="113" t="s">
        <v>10491</v>
      </c>
      <c r="D8978" s="113" t="s">
        <v>77</v>
      </c>
      <c r="E8978" s="113">
        <f t="shared" si="140"/>
        <v>50200517</v>
      </c>
      <c r="F8978" s="113" t="s">
        <v>451</v>
      </c>
      <c r="G8978" s="113" t="s">
        <v>3040</v>
      </c>
      <c r="H8978" s="113" t="s">
        <v>61</v>
      </c>
      <c r="I8978" s="113" t="s">
        <v>78</v>
      </c>
    </row>
    <row r="8979" spans="1:9" x14ac:dyDescent="0.2">
      <c r="A8979" s="113" t="s">
        <v>10491</v>
      </c>
      <c r="D8979" s="113" t="s">
        <v>79</v>
      </c>
      <c r="E8979" s="113">
        <f t="shared" si="140"/>
        <v>50200518</v>
      </c>
      <c r="F8979" s="113" t="s">
        <v>451</v>
      </c>
      <c r="G8979" s="113" t="s">
        <v>3040</v>
      </c>
      <c r="H8979" s="113" t="s">
        <v>61</v>
      </c>
      <c r="I8979" s="113" t="s">
        <v>336</v>
      </c>
    </row>
    <row r="8980" spans="1:9" x14ac:dyDescent="0.2">
      <c r="A8980" s="113" t="s">
        <v>10491</v>
      </c>
      <c r="D8980" s="113" t="s">
        <v>80</v>
      </c>
      <c r="E8980" s="113">
        <f t="shared" si="140"/>
        <v>50200519</v>
      </c>
      <c r="F8980" s="113" t="s">
        <v>451</v>
      </c>
      <c r="G8980" s="113" t="s">
        <v>3040</v>
      </c>
      <c r="H8980" s="113" t="s">
        <v>61</v>
      </c>
      <c r="I8980" s="113" t="s">
        <v>338</v>
      </c>
    </row>
    <row r="8981" spans="1:9" x14ac:dyDescent="0.2">
      <c r="A8981" s="113" t="s">
        <v>10491</v>
      </c>
      <c r="D8981" s="113" t="s">
        <v>81</v>
      </c>
      <c r="E8981" s="113">
        <f t="shared" si="140"/>
        <v>50200520</v>
      </c>
      <c r="F8981" s="113" t="s">
        <v>451</v>
      </c>
      <c r="G8981" s="113" t="s">
        <v>3040</v>
      </c>
      <c r="H8981" s="113" t="s">
        <v>61</v>
      </c>
      <c r="I8981" s="113" t="s">
        <v>340</v>
      </c>
    </row>
    <row r="8982" spans="1:9" x14ac:dyDescent="0.2">
      <c r="A8982" s="113" t="s">
        <v>10491</v>
      </c>
      <c r="D8982" s="113" t="s">
        <v>82</v>
      </c>
      <c r="E8982" s="113">
        <f t="shared" si="140"/>
        <v>50200601</v>
      </c>
      <c r="F8982" s="113" t="s">
        <v>451</v>
      </c>
      <c r="G8982" s="113" t="s">
        <v>3040</v>
      </c>
      <c r="H8982" s="113" t="s">
        <v>4819</v>
      </c>
      <c r="I8982" s="113" t="s">
        <v>83</v>
      </c>
    </row>
    <row r="8983" spans="1:9" x14ac:dyDescent="0.2">
      <c r="A8983" s="113" t="s">
        <v>10491</v>
      </c>
      <c r="D8983" s="113" t="s">
        <v>84</v>
      </c>
      <c r="E8983" s="113">
        <f t="shared" si="140"/>
        <v>50200602</v>
      </c>
      <c r="F8983" s="113" t="s">
        <v>451</v>
      </c>
      <c r="G8983" s="113" t="s">
        <v>3040</v>
      </c>
      <c r="H8983" s="113" t="s">
        <v>4819</v>
      </c>
      <c r="I8983" s="113" t="s">
        <v>85</v>
      </c>
    </row>
    <row r="8984" spans="1:9" x14ac:dyDescent="0.2">
      <c r="A8984" s="113" t="s">
        <v>10491</v>
      </c>
      <c r="D8984" s="113" t="s">
        <v>86</v>
      </c>
      <c r="E8984" s="113">
        <f t="shared" si="140"/>
        <v>50200901</v>
      </c>
      <c r="F8984" s="113" t="s">
        <v>451</v>
      </c>
      <c r="G8984" s="113" t="s">
        <v>3040</v>
      </c>
      <c r="H8984" s="113" t="s">
        <v>87</v>
      </c>
      <c r="I8984" s="113" t="s">
        <v>14415</v>
      </c>
    </row>
    <row r="8985" spans="1:9" x14ac:dyDescent="0.2">
      <c r="A8985" s="113" t="s">
        <v>10491</v>
      </c>
      <c r="D8985" s="113" t="s">
        <v>88</v>
      </c>
      <c r="E8985" s="113">
        <f t="shared" si="140"/>
        <v>50280001</v>
      </c>
      <c r="F8985" s="113" t="s">
        <v>451</v>
      </c>
      <c r="G8985" s="113" t="s">
        <v>3040</v>
      </c>
      <c r="H8985" s="113" t="s">
        <v>13739</v>
      </c>
      <c r="I8985" s="113" t="s">
        <v>13739</v>
      </c>
    </row>
    <row r="8986" spans="1:9" x14ac:dyDescent="0.2">
      <c r="A8986" s="113" t="s">
        <v>10491</v>
      </c>
      <c r="D8986" s="113" t="s">
        <v>89</v>
      </c>
      <c r="E8986" s="113">
        <f t="shared" si="140"/>
        <v>50282001</v>
      </c>
      <c r="F8986" s="113" t="s">
        <v>451</v>
      </c>
      <c r="G8986" s="113" t="s">
        <v>3040</v>
      </c>
      <c r="H8986" s="113" t="s">
        <v>13741</v>
      </c>
      <c r="I8986" s="113" t="s">
        <v>13742</v>
      </c>
    </row>
    <row r="8987" spans="1:9" x14ac:dyDescent="0.2">
      <c r="A8987" s="113" t="s">
        <v>10491</v>
      </c>
      <c r="D8987" s="113" t="s">
        <v>90</v>
      </c>
      <c r="E8987" s="113">
        <f t="shared" si="140"/>
        <v>50282002</v>
      </c>
      <c r="F8987" s="113" t="s">
        <v>451</v>
      </c>
      <c r="G8987" s="113" t="s">
        <v>3040</v>
      </c>
      <c r="H8987" s="113" t="s">
        <v>13741</v>
      </c>
      <c r="I8987" s="113" t="s">
        <v>13744</v>
      </c>
    </row>
    <row r="8988" spans="1:9" x14ac:dyDescent="0.2">
      <c r="A8988" s="113" t="s">
        <v>10491</v>
      </c>
      <c r="D8988" s="113" t="s">
        <v>91</v>
      </c>
      <c r="E8988" s="113">
        <f t="shared" si="140"/>
        <v>50282599</v>
      </c>
      <c r="F8988" s="113" t="s">
        <v>451</v>
      </c>
      <c r="G8988" s="113" t="s">
        <v>3040</v>
      </c>
      <c r="H8988" s="113" t="s">
        <v>13746</v>
      </c>
      <c r="I8988" s="113" t="s">
        <v>13747</v>
      </c>
    </row>
    <row r="8989" spans="1:9" x14ac:dyDescent="0.2">
      <c r="A8989" s="113" t="s">
        <v>10491</v>
      </c>
      <c r="D8989" s="113" t="s">
        <v>92</v>
      </c>
      <c r="E8989" s="113">
        <f t="shared" si="140"/>
        <v>50290002</v>
      </c>
      <c r="F8989" s="113" t="s">
        <v>451</v>
      </c>
      <c r="G8989" s="113" t="s">
        <v>3040</v>
      </c>
      <c r="H8989" s="113" t="s">
        <v>3035</v>
      </c>
      <c r="I8989" s="113" t="s">
        <v>15436</v>
      </c>
    </row>
    <row r="8990" spans="1:9" x14ac:dyDescent="0.2">
      <c r="A8990" s="113" t="s">
        <v>10491</v>
      </c>
      <c r="D8990" s="113" t="s">
        <v>93</v>
      </c>
      <c r="E8990" s="113">
        <f t="shared" si="140"/>
        <v>50290005</v>
      </c>
      <c r="F8990" s="113" t="s">
        <v>451</v>
      </c>
      <c r="G8990" s="113" t="s">
        <v>3040</v>
      </c>
      <c r="H8990" s="113" t="s">
        <v>3035</v>
      </c>
      <c r="I8990" s="113" t="s">
        <v>16126</v>
      </c>
    </row>
    <row r="8991" spans="1:9" x14ac:dyDescent="0.2">
      <c r="A8991" s="113" t="s">
        <v>10491</v>
      </c>
      <c r="D8991" s="113" t="s">
        <v>94</v>
      </c>
      <c r="E8991" s="113">
        <f t="shared" si="140"/>
        <v>50290006</v>
      </c>
      <c r="F8991" s="113" t="s">
        <v>451</v>
      </c>
      <c r="G8991" s="113" t="s">
        <v>3040</v>
      </c>
      <c r="H8991" s="113" t="s">
        <v>3035</v>
      </c>
      <c r="I8991" s="113" t="s">
        <v>16135</v>
      </c>
    </row>
    <row r="8992" spans="1:9" x14ac:dyDescent="0.2">
      <c r="A8992" s="113" t="s">
        <v>10491</v>
      </c>
      <c r="D8992" s="113" t="s">
        <v>95</v>
      </c>
      <c r="E8992" s="113">
        <f t="shared" si="140"/>
        <v>50290010</v>
      </c>
      <c r="F8992" s="113" t="s">
        <v>451</v>
      </c>
      <c r="G8992" s="113" t="s">
        <v>3040</v>
      </c>
      <c r="H8992" s="113" t="s">
        <v>3035</v>
      </c>
      <c r="I8992" s="113" t="s">
        <v>16139</v>
      </c>
    </row>
    <row r="8993" spans="1:9" x14ac:dyDescent="0.2">
      <c r="A8993" s="113" t="s">
        <v>10491</v>
      </c>
      <c r="D8993" s="113" t="s">
        <v>96</v>
      </c>
      <c r="E8993" s="113">
        <f t="shared" si="140"/>
        <v>50300101</v>
      </c>
      <c r="F8993" s="113" t="s">
        <v>451</v>
      </c>
      <c r="G8993" s="113" t="s">
        <v>97</v>
      </c>
      <c r="H8993" s="113" t="s">
        <v>3041</v>
      </c>
      <c r="I8993" s="113" t="s">
        <v>3042</v>
      </c>
    </row>
    <row r="8994" spans="1:9" x14ac:dyDescent="0.2">
      <c r="A8994" s="113" t="s">
        <v>10491</v>
      </c>
      <c r="D8994" s="113" t="s">
        <v>98</v>
      </c>
      <c r="E8994" s="113">
        <f t="shared" si="140"/>
        <v>50300102</v>
      </c>
      <c r="F8994" s="113" t="s">
        <v>451</v>
      </c>
      <c r="G8994" s="113" t="s">
        <v>97</v>
      </c>
      <c r="H8994" s="113" t="s">
        <v>3041</v>
      </c>
      <c r="I8994" s="113" t="s">
        <v>3044</v>
      </c>
    </row>
    <row r="8995" spans="1:9" x14ac:dyDescent="0.2">
      <c r="A8995" s="113" t="s">
        <v>10491</v>
      </c>
      <c r="D8995" s="113" t="s">
        <v>99</v>
      </c>
      <c r="E8995" s="113">
        <f t="shared" si="140"/>
        <v>50300103</v>
      </c>
      <c r="F8995" s="113" t="s">
        <v>451</v>
      </c>
      <c r="G8995" s="113" t="s">
        <v>97</v>
      </c>
      <c r="H8995" s="113" t="s">
        <v>3041</v>
      </c>
      <c r="I8995" s="113" t="s">
        <v>3046</v>
      </c>
    </row>
    <row r="8996" spans="1:9" x14ac:dyDescent="0.2">
      <c r="A8996" s="113" t="s">
        <v>10491</v>
      </c>
      <c r="D8996" s="113" t="s">
        <v>100</v>
      </c>
      <c r="E8996" s="113">
        <f t="shared" si="140"/>
        <v>50300104</v>
      </c>
      <c r="F8996" s="113" t="s">
        <v>451</v>
      </c>
      <c r="G8996" s="113" t="s">
        <v>97</v>
      </c>
      <c r="H8996" s="113" t="s">
        <v>3041</v>
      </c>
      <c r="I8996" s="113" t="s">
        <v>2164</v>
      </c>
    </row>
    <row r="8997" spans="1:9" x14ac:dyDescent="0.2">
      <c r="A8997" s="113" t="s">
        <v>10491</v>
      </c>
      <c r="D8997" s="113" t="s">
        <v>101</v>
      </c>
      <c r="E8997" s="113">
        <f t="shared" si="140"/>
        <v>50300105</v>
      </c>
      <c r="F8997" s="113" t="s">
        <v>451</v>
      </c>
      <c r="G8997" s="113" t="s">
        <v>97</v>
      </c>
      <c r="H8997" s="113" t="s">
        <v>3041</v>
      </c>
      <c r="I8997" s="113" t="s">
        <v>2166</v>
      </c>
    </row>
    <row r="8998" spans="1:9" x14ac:dyDescent="0.2">
      <c r="A8998" s="113" t="s">
        <v>10491</v>
      </c>
      <c r="D8998" s="113" t="s">
        <v>102</v>
      </c>
      <c r="E8998" s="113">
        <f t="shared" si="140"/>
        <v>50300106</v>
      </c>
      <c r="F8998" s="113" t="s">
        <v>451</v>
      </c>
      <c r="G8998" s="113" t="s">
        <v>97</v>
      </c>
      <c r="H8998" s="113" t="s">
        <v>3041</v>
      </c>
      <c r="I8998" s="113" t="s">
        <v>2168</v>
      </c>
    </row>
    <row r="8999" spans="1:9" x14ac:dyDescent="0.2">
      <c r="A8999" s="113" t="s">
        <v>10491</v>
      </c>
      <c r="D8999" s="113" t="s">
        <v>103</v>
      </c>
      <c r="E8999" s="113">
        <f t="shared" si="140"/>
        <v>50300107</v>
      </c>
      <c r="F8999" s="113" t="s">
        <v>451</v>
      </c>
      <c r="G8999" s="113" t="s">
        <v>97</v>
      </c>
      <c r="H8999" s="113" t="s">
        <v>3041</v>
      </c>
      <c r="I8999" s="113" t="s">
        <v>2170</v>
      </c>
    </row>
    <row r="9000" spans="1:9" x14ac:dyDescent="0.2">
      <c r="A9000" s="113" t="s">
        <v>10491</v>
      </c>
      <c r="D9000" s="113" t="s">
        <v>104</v>
      </c>
      <c r="E9000" s="113">
        <f t="shared" si="140"/>
        <v>50300108</v>
      </c>
      <c r="F9000" s="113" t="s">
        <v>451</v>
      </c>
      <c r="G9000" s="113" t="s">
        <v>97</v>
      </c>
      <c r="H9000" s="113" t="s">
        <v>3041</v>
      </c>
      <c r="I9000" s="113" t="s">
        <v>105</v>
      </c>
    </row>
    <row r="9001" spans="1:9" x14ac:dyDescent="0.2">
      <c r="A9001" s="113" t="s">
        <v>10491</v>
      </c>
      <c r="D9001" s="113" t="s">
        <v>106</v>
      </c>
      <c r="E9001" s="113">
        <f t="shared" si="140"/>
        <v>50300109</v>
      </c>
      <c r="F9001" s="113" t="s">
        <v>451</v>
      </c>
      <c r="G9001" s="113" t="s">
        <v>97</v>
      </c>
      <c r="H9001" s="113" t="s">
        <v>3041</v>
      </c>
      <c r="I9001" s="113" t="s">
        <v>2172</v>
      </c>
    </row>
    <row r="9002" spans="1:9" x14ac:dyDescent="0.2">
      <c r="A9002" s="113" t="s">
        <v>10491</v>
      </c>
      <c r="D9002" s="113" t="s">
        <v>107</v>
      </c>
      <c r="E9002" s="113">
        <f t="shared" si="140"/>
        <v>50300111</v>
      </c>
      <c r="F9002" s="113" t="s">
        <v>451</v>
      </c>
      <c r="G9002" s="113" t="s">
        <v>97</v>
      </c>
      <c r="H9002" s="113" t="s">
        <v>3041</v>
      </c>
      <c r="I9002" s="113" t="s">
        <v>4804</v>
      </c>
    </row>
    <row r="9003" spans="1:9" x14ac:dyDescent="0.2">
      <c r="A9003" s="113" t="s">
        <v>10491</v>
      </c>
      <c r="D9003" s="113" t="s">
        <v>108</v>
      </c>
      <c r="E9003" s="113">
        <f t="shared" si="140"/>
        <v>50300112</v>
      </c>
      <c r="F9003" s="113" t="s">
        <v>451</v>
      </c>
      <c r="G9003" s="113" t="s">
        <v>97</v>
      </c>
      <c r="H9003" s="113" t="s">
        <v>3041</v>
      </c>
      <c r="I9003" s="113" t="s">
        <v>4806</v>
      </c>
    </row>
    <row r="9004" spans="1:9" x14ac:dyDescent="0.2">
      <c r="A9004" s="113" t="s">
        <v>10491</v>
      </c>
      <c r="D9004" s="113" t="s">
        <v>109</v>
      </c>
      <c r="E9004" s="113">
        <f t="shared" si="140"/>
        <v>50300113</v>
      </c>
      <c r="F9004" s="113" t="s">
        <v>451</v>
      </c>
      <c r="G9004" s="113" t="s">
        <v>97</v>
      </c>
      <c r="H9004" s="113" t="s">
        <v>3041</v>
      </c>
      <c r="I9004" s="113" t="s">
        <v>4808</v>
      </c>
    </row>
    <row r="9005" spans="1:9" x14ac:dyDescent="0.2">
      <c r="A9005" s="113" t="s">
        <v>10491</v>
      </c>
      <c r="D9005" s="113" t="s">
        <v>110</v>
      </c>
      <c r="E9005" s="113">
        <f t="shared" si="140"/>
        <v>50300114</v>
      </c>
      <c r="F9005" s="113" t="s">
        <v>451</v>
      </c>
      <c r="G9005" s="113" t="s">
        <v>97</v>
      </c>
      <c r="H9005" s="113" t="s">
        <v>3041</v>
      </c>
      <c r="I9005" s="113" t="s">
        <v>111</v>
      </c>
    </row>
    <row r="9006" spans="1:9" x14ac:dyDescent="0.2">
      <c r="A9006" s="113" t="s">
        <v>10491</v>
      </c>
      <c r="D9006" s="113" t="s">
        <v>112</v>
      </c>
      <c r="E9006" s="113">
        <f t="shared" si="140"/>
        <v>50300115</v>
      </c>
      <c r="F9006" s="113" t="s">
        <v>451</v>
      </c>
      <c r="G9006" s="113" t="s">
        <v>97</v>
      </c>
      <c r="H9006" s="113" t="s">
        <v>3041</v>
      </c>
      <c r="I9006" s="113" t="s">
        <v>113</v>
      </c>
    </row>
    <row r="9007" spans="1:9" x14ac:dyDescent="0.2">
      <c r="A9007" s="113" t="s">
        <v>10491</v>
      </c>
      <c r="D9007" s="113" t="s">
        <v>114</v>
      </c>
      <c r="E9007" s="113">
        <f t="shared" si="140"/>
        <v>50300201</v>
      </c>
      <c r="F9007" s="113" t="s">
        <v>451</v>
      </c>
      <c r="G9007" s="113" t="s">
        <v>97</v>
      </c>
      <c r="H9007" s="113" t="s">
        <v>14302</v>
      </c>
      <c r="I9007" s="113" t="s">
        <v>115</v>
      </c>
    </row>
    <row r="9008" spans="1:9" x14ac:dyDescent="0.2">
      <c r="A9008" s="113" t="s">
        <v>10491</v>
      </c>
      <c r="D9008" s="113" t="s">
        <v>116</v>
      </c>
      <c r="E9008" s="113">
        <f t="shared" si="140"/>
        <v>50300202</v>
      </c>
      <c r="F9008" s="113" t="s">
        <v>451</v>
      </c>
      <c r="G9008" s="113" t="s">
        <v>97</v>
      </c>
      <c r="H9008" s="113" t="s">
        <v>14302</v>
      </c>
      <c r="I9008" s="113" t="s">
        <v>3051</v>
      </c>
    </row>
    <row r="9009" spans="1:9" x14ac:dyDescent="0.2">
      <c r="A9009" s="113" t="s">
        <v>10491</v>
      </c>
      <c r="D9009" s="113" t="s">
        <v>117</v>
      </c>
      <c r="E9009" s="113">
        <f t="shared" si="140"/>
        <v>50300203</v>
      </c>
      <c r="F9009" s="113" t="s">
        <v>451</v>
      </c>
      <c r="G9009" s="113" t="s">
        <v>97</v>
      </c>
      <c r="H9009" s="113" t="s">
        <v>14302</v>
      </c>
      <c r="I9009" s="113" t="s">
        <v>105</v>
      </c>
    </row>
    <row r="9010" spans="1:9" x14ac:dyDescent="0.2">
      <c r="A9010" s="113" t="s">
        <v>10491</v>
      </c>
      <c r="D9010" s="113" t="s">
        <v>118</v>
      </c>
      <c r="E9010" s="113">
        <f t="shared" si="140"/>
        <v>50300204</v>
      </c>
      <c r="F9010" s="113" t="s">
        <v>451</v>
      </c>
      <c r="G9010" s="113" t="s">
        <v>97</v>
      </c>
      <c r="H9010" s="113" t="s">
        <v>14302</v>
      </c>
      <c r="I9010" s="113" t="s">
        <v>119</v>
      </c>
    </row>
    <row r="9011" spans="1:9" x14ac:dyDescent="0.2">
      <c r="A9011" s="113" t="s">
        <v>10491</v>
      </c>
      <c r="D9011" s="113" t="s">
        <v>120</v>
      </c>
      <c r="E9011" s="113">
        <f t="shared" si="140"/>
        <v>50300205</v>
      </c>
      <c r="F9011" s="113" t="s">
        <v>451</v>
      </c>
      <c r="G9011" s="113" t="s">
        <v>97</v>
      </c>
      <c r="H9011" s="113" t="s">
        <v>14302</v>
      </c>
      <c r="I9011" s="113" t="s">
        <v>121</v>
      </c>
    </row>
    <row r="9012" spans="1:9" x14ac:dyDescent="0.2">
      <c r="A9012" s="113" t="s">
        <v>10491</v>
      </c>
      <c r="D9012" s="113" t="s">
        <v>122</v>
      </c>
      <c r="E9012" s="113">
        <f t="shared" si="140"/>
        <v>50300501</v>
      </c>
      <c r="F9012" s="113" t="s">
        <v>451</v>
      </c>
      <c r="G9012" s="113" t="s">
        <v>97</v>
      </c>
      <c r="H9012" s="113" t="s">
        <v>3041</v>
      </c>
      <c r="I9012" s="113" t="s">
        <v>123</v>
      </c>
    </row>
    <row r="9013" spans="1:9" x14ac:dyDescent="0.2">
      <c r="A9013" s="113" t="s">
        <v>10491</v>
      </c>
      <c r="D9013" s="113" t="s">
        <v>124</v>
      </c>
      <c r="E9013" s="113">
        <f t="shared" si="140"/>
        <v>50300502</v>
      </c>
      <c r="F9013" s="113" t="s">
        <v>451</v>
      </c>
      <c r="G9013" s="113" t="s">
        <v>97</v>
      </c>
      <c r="H9013" s="113" t="s">
        <v>3041</v>
      </c>
      <c r="I9013" s="113" t="s">
        <v>125</v>
      </c>
    </row>
    <row r="9014" spans="1:9" x14ac:dyDescent="0.2">
      <c r="A9014" s="113" t="s">
        <v>10491</v>
      </c>
      <c r="D9014" s="113" t="s">
        <v>126</v>
      </c>
      <c r="E9014" s="113">
        <f t="shared" si="140"/>
        <v>50300503</v>
      </c>
      <c r="F9014" s="113" t="s">
        <v>451</v>
      </c>
      <c r="G9014" s="113" t="s">
        <v>97</v>
      </c>
      <c r="H9014" s="113" t="s">
        <v>3041</v>
      </c>
      <c r="I9014" s="113" t="s">
        <v>127</v>
      </c>
    </row>
    <row r="9015" spans="1:9" x14ac:dyDescent="0.2">
      <c r="A9015" s="113" t="s">
        <v>10491</v>
      </c>
      <c r="D9015" s="113" t="s">
        <v>128</v>
      </c>
      <c r="E9015" s="113">
        <f t="shared" si="140"/>
        <v>50300504</v>
      </c>
      <c r="F9015" s="113" t="s">
        <v>451</v>
      </c>
      <c r="G9015" s="113" t="s">
        <v>97</v>
      </c>
      <c r="H9015" s="113" t="s">
        <v>3041</v>
      </c>
      <c r="I9015" s="113" t="s">
        <v>129</v>
      </c>
    </row>
    <row r="9016" spans="1:9" x14ac:dyDescent="0.2">
      <c r="A9016" s="113" t="s">
        <v>10491</v>
      </c>
      <c r="D9016" s="113" t="s">
        <v>130</v>
      </c>
      <c r="E9016" s="113">
        <f t="shared" si="140"/>
        <v>50300505</v>
      </c>
      <c r="F9016" s="113" t="s">
        <v>451</v>
      </c>
      <c r="G9016" s="113" t="s">
        <v>97</v>
      </c>
      <c r="H9016" s="113" t="s">
        <v>3041</v>
      </c>
      <c r="I9016" s="113" t="s">
        <v>131</v>
      </c>
    </row>
    <row r="9017" spans="1:9" x14ac:dyDescent="0.2">
      <c r="A9017" s="113" t="s">
        <v>10491</v>
      </c>
      <c r="D9017" s="113" t="s">
        <v>132</v>
      </c>
      <c r="E9017" s="113">
        <f t="shared" si="140"/>
        <v>50300506</v>
      </c>
      <c r="F9017" s="113" t="s">
        <v>451</v>
      </c>
      <c r="G9017" s="113" t="s">
        <v>97</v>
      </c>
      <c r="H9017" s="113" t="s">
        <v>3041</v>
      </c>
      <c r="I9017" s="113" t="s">
        <v>2162</v>
      </c>
    </row>
    <row r="9018" spans="1:9" x14ac:dyDescent="0.2">
      <c r="A9018" s="113" t="s">
        <v>10491</v>
      </c>
      <c r="D9018" s="113" t="s">
        <v>133</v>
      </c>
      <c r="E9018" s="113">
        <f t="shared" si="140"/>
        <v>50300515</v>
      </c>
      <c r="F9018" s="113" t="s">
        <v>451</v>
      </c>
      <c r="G9018" s="113" t="s">
        <v>97</v>
      </c>
      <c r="H9018" s="113" t="s">
        <v>3041</v>
      </c>
      <c r="I9018" s="113" t="s">
        <v>74</v>
      </c>
    </row>
    <row r="9019" spans="1:9" x14ac:dyDescent="0.2">
      <c r="A9019" s="113" t="s">
        <v>10491</v>
      </c>
      <c r="D9019" s="113" t="s">
        <v>134</v>
      </c>
      <c r="E9019" s="113">
        <f t="shared" si="140"/>
        <v>50300516</v>
      </c>
      <c r="F9019" s="113" t="s">
        <v>451</v>
      </c>
      <c r="G9019" s="113" t="s">
        <v>97</v>
      </c>
      <c r="H9019" s="113" t="s">
        <v>3041</v>
      </c>
      <c r="I9019" s="113" t="s">
        <v>76</v>
      </c>
    </row>
    <row r="9020" spans="1:9" x14ac:dyDescent="0.2">
      <c r="A9020" s="113" t="s">
        <v>10491</v>
      </c>
      <c r="D9020" s="113" t="s">
        <v>135</v>
      </c>
      <c r="E9020" s="113">
        <f t="shared" si="140"/>
        <v>50300517</v>
      </c>
      <c r="F9020" s="113" t="s">
        <v>451</v>
      </c>
      <c r="G9020" s="113" t="s">
        <v>97</v>
      </c>
      <c r="H9020" s="113" t="s">
        <v>3041</v>
      </c>
      <c r="I9020" s="113" t="s">
        <v>78</v>
      </c>
    </row>
    <row r="9021" spans="1:9" x14ac:dyDescent="0.2">
      <c r="A9021" s="113" t="s">
        <v>10491</v>
      </c>
      <c r="D9021" s="113" t="s">
        <v>136</v>
      </c>
      <c r="E9021" s="113">
        <f t="shared" si="140"/>
        <v>50300518</v>
      </c>
      <c r="F9021" s="113" t="s">
        <v>451</v>
      </c>
      <c r="G9021" s="113" t="s">
        <v>97</v>
      </c>
      <c r="H9021" s="113" t="s">
        <v>3041</v>
      </c>
      <c r="I9021" s="113" t="s">
        <v>336</v>
      </c>
    </row>
    <row r="9022" spans="1:9" x14ac:dyDescent="0.2">
      <c r="A9022" s="113" t="s">
        <v>10491</v>
      </c>
      <c r="D9022" s="113" t="s">
        <v>137</v>
      </c>
      <c r="E9022" s="113">
        <f t="shared" si="140"/>
        <v>50300519</v>
      </c>
      <c r="F9022" s="113" t="s">
        <v>451</v>
      </c>
      <c r="G9022" s="113" t="s">
        <v>97</v>
      </c>
      <c r="H9022" s="113" t="s">
        <v>3041</v>
      </c>
      <c r="I9022" s="113" t="s">
        <v>338</v>
      </c>
    </row>
    <row r="9023" spans="1:9" x14ac:dyDescent="0.2">
      <c r="A9023" s="113" t="s">
        <v>10491</v>
      </c>
      <c r="D9023" s="113" t="s">
        <v>138</v>
      </c>
      <c r="E9023" s="113">
        <f t="shared" si="140"/>
        <v>50300520</v>
      </c>
      <c r="F9023" s="113" t="s">
        <v>451</v>
      </c>
      <c r="G9023" s="113" t="s">
        <v>97</v>
      </c>
      <c r="H9023" s="113" t="s">
        <v>3041</v>
      </c>
      <c r="I9023" s="113" t="s">
        <v>340</v>
      </c>
    </row>
    <row r="9024" spans="1:9" x14ac:dyDescent="0.2">
      <c r="A9024" s="113" t="s">
        <v>10491</v>
      </c>
      <c r="D9024" s="113" t="s">
        <v>139</v>
      </c>
      <c r="E9024" s="113">
        <f t="shared" si="140"/>
        <v>50300599</v>
      </c>
      <c r="F9024" s="113" t="s">
        <v>451</v>
      </c>
      <c r="G9024" s="113" t="s">
        <v>97</v>
      </c>
      <c r="H9024" s="113" t="s">
        <v>3041</v>
      </c>
      <c r="I9024" s="113" t="s">
        <v>140</v>
      </c>
    </row>
    <row r="9025" spans="1:9" x14ac:dyDescent="0.2">
      <c r="A9025" s="113" t="s">
        <v>10491</v>
      </c>
      <c r="D9025" s="113" t="s">
        <v>141</v>
      </c>
      <c r="E9025" s="113">
        <f t="shared" si="140"/>
        <v>50300601</v>
      </c>
      <c r="F9025" s="113" t="s">
        <v>451</v>
      </c>
      <c r="G9025" s="113" t="s">
        <v>97</v>
      </c>
      <c r="H9025" s="113" t="s">
        <v>4819</v>
      </c>
      <c r="I9025" s="113" t="s">
        <v>142</v>
      </c>
    </row>
    <row r="9026" spans="1:9" x14ac:dyDescent="0.2">
      <c r="A9026" s="113" t="s">
        <v>10491</v>
      </c>
      <c r="D9026" s="113" t="s">
        <v>143</v>
      </c>
      <c r="E9026" s="113">
        <f t="shared" ref="E9026:E9089" si="141">VALUE(D9026)</f>
        <v>50300602</v>
      </c>
      <c r="F9026" s="113" t="s">
        <v>451</v>
      </c>
      <c r="G9026" s="113" t="s">
        <v>97</v>
      </c>
      <c r="H9026" s="113" t="s">
        <v>4819</v>
      </c>
      <c r="I9026" s="113" t="s">
        <v>144</v>
      </c>
    </row>
    <row r="9027" spans="1:9" x14ac:dyDescent="0.2">
      <c r="A9027" s="113" t="s">
        <v>10491</v>
      </c>
      <c r="D9027" s="113" t="s">
        <v>145</v>
      </c>
      <c r="E9027" s="113">
        <f t="shared" si="141"/>
        <v>50300603</v>
      </c>
      <c r="F9027" s="113" t="s">
        <v>451</v>
      </c>
      <c r="G9027" s="113" t="s">
        <v>97</v>
      </c>
      <c r="H9027" s="113" t="s">
        <v>4819</v>
      </c>
      <c r="I9027" s="113" t="s">
        <v>146</v>
      </c>
    </row>
    <row r="9028" spans="1:9" x14ac:dyDescent="0.2">
      <c r="A9028" s="113" t="s">
        <v>10491</v>
      </c>
      <c r="D9028" s="113" t="s">
        <v>147</v>
      </c>
      <c r="E9028" s="113">
        <f t="shared" si="141"/>
        <v>50300701</v>
      </c>
      <c r="F9028" s="113" t="s">
        <v>451</v>
      </c>
      <c r="G9028" s="113" t="s">
        <v>97</v>
      </c>
      <c r="H9028" s="113" t="s">
        <v>13521</v>
      </c>
      <c r="I9028" s="113" t="s">
        <v>14415</v>
      </c>
    </row>
    <row r="9029" spans="1:9" x14ac:dyDescent="0.2">
      <c r="A9029" s="113" t="s">
        <v>10491</v>
      </c>
      <c r="D9029" s="113" t="s">
        <v>148</v>
      </c>
      <c r="E9029" s="113">
        <f t="shared" si="141"/>
        <v>50300702</v>
      </c>
      <c r="F9029" s="113" t="s">
        <v>451</v>
      </c>
      <c r="G9029" s="113" t="s">
        <v>97</v>
      </c>
      <c r="H9029" s="113" t="s">
        <v>13521</v>
      </c>
      <c r="I9029" s="113" t="s">
        <v>149</v>
      </c>
    </row>
    <row r="9030" spans="1:9" x14ac:dyDescent="0.2">
      <c r="A9030" s="113" t="s">
        <v>10491</v>
      </c>
      <c r="D9030" s="113" t="s">
        <v>150</v>
      </c>
      <c r="E9030" s="113">
        <f t="shared" si="141"/>
        <v>50300709</v>
      </c>
      <c r="F9030" s="113" t="s">
        <v>451</v>
      </c>
      <c r="G9030" s="113" t="s">
        <v>97</v>
      </c>
      <c r="H9030" s="113" t="s">
        <v>13521</v>
      </c>
      <c r="I9030" s="113" t="s">
        <v>151</v>
      </c>
    </row>
    <row r="9031" spans="1:9" x14ac:dyDescent="0.2">
      <c r="A9031" s="113" t="s">
        <v>10491</v>
      </c>
      <c r="D9031" s="113" t="s">
        <v>152</v>
      </c>
      <c r="E9031" s="113">
        <f t="shared" si="141"/>
        <v>50300710</v>
      </c>
      <c r="F9031" s="113" t="s">
        <v>451</v>
      </c>
      <c r="G9031" s="113" t="s">
        <v>97</v>
      </c>
      <c r="H9031" s="113" t="s">
        <v>13521</v>
      </c>
      <c r="I9031" s="113" t="s">
        <v>153</v>
      </c>
    </row>
    <row r="9032" spans="1:9" x14ac:dyDescent="0.2">
      <c r="A9032" s="113" t="s">
        <v>10491</v>
      </c>
      <c r="D9032" s="113" t="s">
        <v>154</v>
      </c>
      <c r="E9032" s="113">
        <f t="shared" si="141"/>
        <v>50300711</v>
      </c>
      <c r="F9032" s="113" t="s">
        <v>451</v>
      </c>
      <c r="G9032" s="113" t="s">
        <v>97</v>
      </c>
      <c r="H9032" s="113" t="s">
        <v>13521</v>
      </c>
      <c r="I9032" s="113" t="s">
        <v>155</v>
      </c>
    </row>
    <row r="9033" spans="1:9" x14ac:dyDescent="0.2">
      <c r="A9033" s="113" t="s">
        <v>10491</v>
      </c>
      <c r="D9033" s="113" t="s">
        <v>156</v>
      </c>
      <c r="E9033" s="113">
        <f t="shared" si="141"/>
        <v>50300713</v>
      </c>
      <c r="F9033" s="113" t="s">
        <v>451</v>
      </c>
      <c r="G9033" s="113" t="s">
        <v>97</v>
      </c>
      <c r="H9033" s="113" t="s">
        <v>13521</v>
      </c>
      <c r="I9033" s="113" t="s">
        <v>8389</v>
      </c>
    </row>
    <row r="9034" spans="1:9" x14ac:dyDescent="0.2">
      <c r="A9034" s="113" t="s">
        <v>10491</v>
      </c>
      <c r="D9034" s="113" t="s">
        <v>157</v>
      </c>
      <c r="E9034" s="113">
        <f t="shared" si="141"/>
        <v>50300719</v>
      </c>
      <c r="F9034" s="113" t="s">
        <v>451</v>
      </c>
      <c r="G9034" s="113" t="s">
        <v>97</v>
      </c>
      <c r="H9034" s="113" t="s">
        <v>13521</v>
      </c>
      <c r="I9034" s="113" t="s">
        <v>652</v>
      </c>
    </row>
    <row r="9035" spans="1:9" x14ac:dyDescent="0.2">
      <c r="A9035" s="113" t="s">
        <v>10491</v>
      </c>
      <c r="D9035" s="113" t="s">
        <v>158</v>
      </c>
      <c r="E9035" s="113">
        <f t="shared" si="141"/>
        <v>50300724</v>
      </c>
      <c r="F9035" s="113" t="s">
        <v>451</v>
      </c>
      <c r="G9035" s="113" t="s">
        <v>97</v>
      </c>
      <c r="H9035" s="113" t="s">
        <v>13521</v>
      </c>
      <c r="I9035" s="113" t="s">
        <v>159</v>
      </c>
    </row>
    <row r="9036" spans="1:9" x14ac:dyDescent="0.2">
      <c r="A9036" s="113" t="s">
        <v>10491</v>
      </c>
      <c r="D9036" s="113" t="s">
        <v>160</v>
      </c>
      <c r="E9036" s="113">
        <f t="shared" si="141"/>
        <v>50300727</v>
      </c>
      <c r="F9036" s="113" t="s">
        <v>451</v>
      </c>
      <c r="G9036" s="113" t="s">
        <v>97</v>
      </c>
      <c r="H9036" s="113" t="s">
        <v>13521</v>
      </c>
      <c r="I9036" s="113" t="s">
        <v>161</v>
      </c>
    </row>
    <row r="9037" spans="1:9" x14ac:dyDescent="0.2">
      <c r="A9037" s="113" t="s">
        <v>10491</v>
      </c>
      <c r="D9037" s="113" t="s">
        <v>162</v>
      </c>
      <c r="E9037" s="113">
        <f t="shared" si="141"/>
        <v>50300731</v>
      </c>
      <c r="F9037" s="113" t="s">
        <v>451</v>
      </c>
      <c r="G9037" s="113" t="s">
        <v>97</v>
      </c>
      <c r="H9037" s="113" t="s">
        <v>13521</v>
      </c>
      <c r="I9037" s="113" t="s">
        <v>163</v>
      </c>
    </row>
    <row r="9038" spans="1:9" x14ac:dyDescent="0.2">
      <c r="A9038" s="113" t="s">
        <v>10491</v>
      </c>
      <c r="D9038" s="113" t="s">
        <v>164</v>
      </c>
      <c r="E9038" s="113">
        <f t="shared" si="141"/>
        <v>50300732</v>
      </c>
      <c r="F9038" s="113" t="s">
        <v>451</v>
      </c>
      <c r="G9038" s="113" t="s">
        <v>97</v>
      </c>
      <c r="H9038" s="113" t="s">
        <v>13521</v>
      </c>
      <c r="I9038" s="113" t="s">
        <v>165</v>
      </c>
    </row>
    <row r="9039" spans="1:9" x14ac:dyDescent="0.2">
      <c r="A9039" s="113" t="s">
        <v>10491</v>
      </c>
      <c r="D9039" s="113" t="s">
        <v>166</v>
      </c>
      <c r="E9039" s="113">
        <f t="shared" si="141"/>
        <v>50300733</v>
      </c>
      <c r="F9039" s="113" t="s">
        <v>451</v>
      </c>
      <c r="G9039" s="113" t="s">
        <v>97</v>
      </c>
      <c r="H9039" s="113" t="s">
        <v>13521</v>
      </c>
      <c r="I9039" s="113" t="s">
        <v>167</v>
      </c>
    </row>
    <row r="9040" spans="1:9" x14ac:dyDescent="0.2">
      <c r="A9040" s="113" t="s">
        <v>10491</v>
      </c>
      <c r="D9040" s="113" t="s">
        <v>168</v>
      </c>
      <c r="E9040" s="113">
        <f t="shared" si="141"/>
        <v>50300734</v>
      </c>
      <c r="F9040" s="113" t="s">
        <v>451</v>
      </c>
      <c r="G9040" s="113" t="s">
        <v>97</v>
      </c>
      <c r="H9040" s="113" t="s">
        <v>13521</v>
      </c>
      <c r="I9040" s="113" t="s">
        <v>169</v>
      </c>
    </row>
    <row r="9041" spans="1:9" x14ac:dyDescent="0.2">
      <c r="A9041" s="113" t="s">
        <v>10491</v>
      </c>
      <c r="D9041" s="113" t="s">
        <v>170</v>
      </c>
      <c r="E9041" s="113">
        <f t="shared" si="141"/>
        <v>50300740</v>
      </c>
      <c r="F9041" s="113" t="s">
        <v>451</v>
      </c>
      <c r="G9041" s="113" t="s">
        <v>97</v>
      </c>
      <c r="H9041" s="113" t="s">
        <v>13521</v>
      </c>
      <c r="I9041" s="113" t="s">
        <v>8112</v>
      </c>
    </row>
    <row r="9042" spans="1:9" x14ac:dyDescent="0.2">
      <c r="A9042" s="113" t="s">
        <v>10491</v>
      </c>
      <c r="D9042" s="113" t="s">
        <v>1616</v>
      </c>
      <c r="E9042" s="113">
        <f t="shared" si="141"/>
        <v>50300760</v>
      </c>
      <c r="F9042" s="113" t="s">
        <v>451</v>
      </c>
      <c r="G9042" s="113" t="s">
        <v>97</v>
      </c>
      <c r="H9042" s="113" t="s">
        <v>13521</v>
      </c>
      <c r="I9042" s="113" t="s">
        <v>1617</v>
      </c>
    </row>
    <row r="9043" spans="1:9" x14ac:dyDescent="0.2">
      <c r="A9043" s="113" t="s">
        <v>10491</v>
      </c>
      <c r="D9043" s="113" t="s">
        <v>1618</v>
      </c>
      <c r="E9043" s="113">
        <f t="shared" si="141"/>
        <v>50300765</v>
      </c>
      <c r="F9043" s="113" t="s">
        <v>451</v>
      </c>
      <c r="G9043" s="113" t="s">
        <v>97</v>
      </c>
      <c r="H9043" s="113" t="s">
        <v>13521</v>
      </c>
      <c r="I9043" s="113" t="s">
        <v>295</v>
      </c>
    </row>
    <row r="9044" spans="1:9" x14ac:dyDescent="0.2">
      <c r="A9044" s="113" t="s">
        <v>10491</v>
      </c>
      <c r="D9044" s="113" t="s">
        <v>1619</v>
      </c>
      <c r="E9044" s="113">
        <f t="shared" si="141"/>
        <v>50300769</v>
      </c>
      <c r="F9044" s="113" t="s">
        <v>451</v>
      </c>
      <c r="G9044" s="113" t="s">
        <v>97</v>
      </c>
      <c r="H9044" s="113" t="s">
        <v>13521</v>
      </c>
      <c r="I9044" s="113" t="s">
        <v>297</v>
      </c>
    </row>
    <row r="9045" spans="1:9" x14ac:dyDescent="0.2">
      <c r="A9045" s="113" t="s">
        <v>10491</v>
      </c>
      <c r="D9045" s="113" t="s">
        <v>1620</v>
      </c>
      <c r="E9045" s="113">
        <f t="shared" si="141"/>
        <v>50300781</v>
      </c>
      <c r="F9045" s="113" t="s">
        <v>451</v>
      </c>
      <c r="G9045" s="113" t="s">
        <v>97</v>
      </c>
      <c r="H9045" s="113" t="s">
        <v>13521</v>
      </c>
      <c r="I9045" s="113" t="s">
        <v>1621</v>
      </c>
    </row>
    <row r="9046" spans="1:9" x14ac:dyDescent="0.2">
      <c r="A9046" s="113" t="s">
        <v>10491</v>
      </c>
      <c r="D9046" s="113" t="s">
        <v>1622</v>
      </c>
      <c r="E9046" s="113">
        <f t="shared" si="141"/>
        <v>50300789</v>
      </c>
      <c r="F9046" s="113" t="s">
        <v>451</v>
      </c>
      <c r="G9046" s="113" t="s">
        <v>97</v>
      </c>
      <c r="H9046" s="113" t="s">
        <v>13521</v>
      </c>
      <c r="I9046" s="113" t="s">
        <v>3020</v>
      </c>
    </row>
    <row r="9047" spans="1:9" x14ac:dyDescent="0.2">
      <c r="A9047" s="113" t="s">
        <v>10491</v>
      </c>
      <c r="D9047" s="113" t="s">
        <v>1623</v>
      </c>
      <c r="E9047" s="113">
        <f t="shared" si="141"/>
        <v>50300801</v>
      </c>
      <c r="F9047" s="113" t="s">
        <v>451</v>
      </c>
      <c r="G9047" s="113" t="s">
        <v>97</v>
      </c>
      <c r="H9047" s="113" t="s">
        <v>1624</v>
      </c>
      <c r="I9047" s="113" t="s">
        <v>1625</v>
      </c>
    </row>
    <row r="9048" spans="1:9" x14ac:dyDescent="0.2">
      <c r="A9048" s="113" t="s">
        <v>10491</v>
      </c>
      <c r="D9048" s="113" t="s">
        <v>1626</v>
      </c>
      <c r="E9048" s="113">
        <f t="shared" si="141"/>
        <v>50300810</v>
      </c>
      <c r="F9048" s="113" t="s">
        <v>451</v>
      </c>
      <c r="G9048" s="113" t="s">
        <v>97</v>
      </c>
      <c r="H9048" s="113" t="s">
        <v>1624</v>
      </c>
      <c r="I9048" s="113" t="s">
        <v>1627</v>
      </c>
    </row>
    <row r="9049" spans="1:9" x14ac:dyDescent="0.2">
      <c r="A9049" s="113" t="s">
        <v>10491</v>
      </c>
      <c r="D9049" s="113" t="s">
        <v>1628</v>
      </c>
      <c r="E9049" s="113">
        <f t="shared" si="141"/>
        <v>50300820</v>
      </c>
      <c r="F9049" s="113" t="s">
        <v>451</v>
      </c>
      <c r="G9049" s="113" t="s">
        <v>97</v>
      </c>
      <c r="H9049" s="113" t="s">
        <v>1624</v>
      </c>
      <c r="I9049" s="113" t="s">
        <v>1629</v>
      </c>
    </row>
    <row r="9050" spans="1:9" x14ac:dyDescent="0.2">
      <c r="A9050" s="113" t="s">
        <v>10491</v>
      </c>
      <c r="D9050" s="113" t="s">
        <v>1630</v>
      </c>
      <c r="E9050" s="113">
        <f t="shared" si="141"/>
        <v>50300830</v>
      </c>
      <c r="F9050" s="113" t="s">
        <v>451</v>
      </c>
      <c r="G9050" s="113" t="s">
        <v>97</v>
      </c>
      <c r="H9050" s="113" t="s">
        <v>1624</v>
      </c>
      <c r="I9050" s="113" t="s">
        <v>1631</v>
      </c>
    </row>
    <row r="9051" spans="1:9" x14ac:dyDescent="0.2">
      <c r="A9051" s="113" t="s">
        <v>10491</v>
      </c>
      <c r="D9051" s="113" t="s">
        <v>1632</v>
      </c>
      <c r="E9051" s="113">
        <f t="shared" si="141"/>
        <v>50300899</v>
      </c>
      <c r="F9051" s="113" t="s">
        <v>451</v>
      </c>
      <c r="G9051" s="113" t="s">
        <v>97</v>
      </c>
      <c r="H9051" s="113" t="s">
        <v>1624</v>
      </c>
      <c r="I9051" s="113" t="s">
        <v>1633</v>
      </c>
    </row>
    <row r="9052" spans="1:9" x14ac:dyDescent="0.2">
      <c r="A9052" s="113" t="s">
        <v>10491</v>
      </c>
      <c r="D9052" s="113" t="s">
        <v>1634</v>
      </c>
      <c r="E9052" s="113">
        <f t="shared" si="141"/>
        <v>50300901</v>
      </c>
      <c r="F9052" s="113" t="s">
        <v>451</v>
      </c>
      <c r="G9052" s="113" t="s">
        <v>97</v>
      </c>
      <c r="H9052" s="113" t="s">
        <v>87</v>
      </c>
      <c r="I9052" s="113" t="s">
        <v>14415</v>
      </c>
    </row>
    <row r="9053" spans="1:9" x14ac:dyDescent="0.2">
      <c r="A9053" s="113" t="s">
        <v>10491</v>
      </c>
      <c r="D9053" s="113" t="s">
        <v>1635</v>
      </c>
      <c r="E9053" s="113">
        <f t="shared" si="141"/>
        <v>50380001</v>
      </c>
      <c r="F9053" s="113" t="s">
        <v>451</v>
      </c>
      <c r="G9053" s="113" t="s">
        <v>97</v>
      </c>
      <c r="H9053" s="113" t="s">
        <v>13739</v>
      </c>
      <c r="I9053" s="113" t="s">
        <v>13739</v>
      </c>
    </row>
    <row r="9054" spans="1:9" x14ac:dyDescent="0.2">
      <c r="A9054" s="113" t="s">
        <v>10491</v>
      </c>
      <c r="D9054" s="113" t="s">
        <v>1636</v>
      </c>
      <c r="E9054" s="113">
        <f t="shared" si="141"/>
        <v>50382001</v>
      </c>
      <c r="F9054" s="113" t="s">
        <v>451</v>
      </c>
      <c r="G9054" s="113" t="s">
        <v>97</v>
      </c>
      <c r="H9054" s="113" t="s">
        <v>13741</v>
      </c>
      <c r="I9054" s="113" t="s">
        <v>13742</v>
      </c>
    </row>
    <row r="9055" spans="1:9" x14ac:dyDescent="0.2">
      <c r="A9055" s="113" t="s">
        <v>10491</v>
      </c>
      <c r="D9055" s="113" t="s">
        <v>1637</v>
      </c>
      <c r="E9055" s="113">
        <f t="shared" si="141"/>
        <v>50382002</v>
      </c>
      <c r="F9055" s="113" t="s">
        <v>451</v>
      </c>
      <c r="G9055" s="113" t="s">
        <v>97</v>
      </c>
      <c r="H9055" s="113" t="s">
        <v>13741</v>
      </c>
      <c r="I9055" s="113" t="s">
        <v>13744</v>
      </c>
    </row>
    <row r="9056" spans="1:9" x14ac:dyDescent="0.2">
      <c r="A9056" s="113" t="s">
        <v>10491</v>
      </c>
      <c r="D9056" s="113" t="s">
        <v>1638</v>
      </c>
      <c r="E9056" s="113">
        <f t="shared" si="141"/>
        <v>50382501</v>
      </c>
      <c r="F9056" s="113" t="s">
        <v>451</v>
      </c>
      <c r="G9056" s="113" t="s">
        <v>97</v>
      </c>
      <c r="H9056" s="113" t="s">
        <v>13746</v>
      </c>
      <c r="I9056" s="113" t="s">
        <v>1639</v>
      </c>
    </row>
    <row r="9057" spans="1:9" x14ac:dyDescent="0.2">
      <c r="A9057" s="113" t="s">
        <v>10491</v>
      </c>
      <c r="D9057" s="113" t="s">
        <v>1640</v>
      </c>
      <c r="E9057" s="113">
        <f t="shared" si="141"/>
        <v>50382599</v>
      </c>
      <c r="F9057" s="113" t="s">
        <v>451</v>
      </c>
      <c r="G9057" s="113" t="s">
        <v>97</v>
      </c>
      <c r="H9057" s="113" t="s">
        <v>13746</v>
      </c>
      <c r="I9057" s="113" t="s">
        <v>13747</v>
      </c>
    </row>
    <row r="9058" spans="1:9" x14ac:dyDescent="0.2">
      <c r="A9058" s="113" t="s">
        <v>10491</v>
      </c>
      <c r="D9058" s="113" t="s">
        <v>1641</v>
      </c>
      <c r="E9058" s="113">
        <f t="shared" si="141"/>
        <v>50390002</v>
      </c>
      <c r="F9058" s="113" t="s">
        <v>451</v>
      </c>
      <c r="G9058" s="113" t="s">
        <v>97</v>
      </c>
      <c r="H9058" s="113" t="s">
        <v>3035</v>
      </c>
      <c r="I9058" s="113" t="s">
        <v>15436</v>
      </c>
    </row>
    <row r="9059" spans="1:9" x14ac:dyDescent="0.2">
      <c r="A9059" s="113" t="s">
        <v>10491</v>
      </c>
      <c r="D9059" s="113" t="s">
        <v>1642</v>
      </c>
      <c r="E9059" s="113">
        <f t="shared" si="141"/>
        <v>50390005</v>
      </c>
      <c r="F9059" s="113" t="s">
        <v>451</v>
      </c>
      <c r="G9059" s="113" t="s">
        <v>97</v>
      </c>
      <c r="H9059" s="113" t="s">
        <v>3035</v>
      </c>
      <c r="I9059" s="113" t="s">
        <v>16126</v>
      </c>
    </row>
    <row r="9060" spans="1:9" x14ac:dyDescent="0.2">
      <c r="A9060" s="113" t="s">
        <v>10491</v>
      </c>
      <c r="D9060" s="113" t="s">
        <v>2065</v>
      </c>
      <c r="E9060" s="113">
        <f t="shared" si="141"/>
        <v>50390006</v>
      </c>
      <c r="F9060" s="113" t="s">
        <v>451</v>
      </c>
      <c r="G9060" s="113" t="s">
        <v>97</v>
      </c>
      <c r="H9060" s="113" t="s">
        <v>3035</v>
      </c>
      <c r="I9060" s="113" t="s">
        <v>16135</v>
      </c>
    </row>
    <row r="9061" spans="1:9" x14ac:dyDescent="0.2">
      <c r="A9061" s="113" t="s">
        <v>10491</v>
      </c>
      <c r="D9061" s="113" t="s">
        <v>2066</v>
      </c>
      <c r="E9061" s="113">
        <f t="shared" si="141"/>
        <v>50390007</v>
      </c>
      <c r="F9061" s="113" t="s">
        <v>451</v>
      </c>
      <c r="G9061" s="113" t="s">
        <v>97</v>
      </c>
      <c r="H9061" s="113" t="s">
        <v>3035</v>
      </c>
      <c r="I9061" s="113" t="s">
        <v>16146</v>
      </c>
    </row>
    <row r="9062" spans="1:9" x14ac:dyDescent="0.2">
      <c r="A9062" s="113" t="s">
        <v>10491</v>
      </c>
      <c r="D9062" s="113" t="s">
        <v>2067</v>
      </c>
      <c r="E9062" s="113">
        <f t="shared" si="141"/>
        <v>50390010</v>
      </c>
      <c r="F9062" s="113" t="s">
        <v>451</v>
      </c>
      <c r="G9062" s="113" t="s">
        <v>97</v>
      </c>
      <c r="H9062" s="113" t="s">
        <v>3035</v>
      </c>
      <c r="I9062" s="113" t="s">
        <v>16139</v>
      </c>
    </row>
    <row r="9063" spans="1:9" x14ac:dyDescent="0.2">
      <c r="A9063" s="113" t="s">
        <v>10491</v>
      </c>
      <c r="D9063" s="113" t="s">
        <v>2068</v>
      </c>
      <c r="E9063" s="113">
        <f t="shared" si="141"/>
        <v>50400101</v>
      </c>
      <c r="F9063" s="113" t="s">
        <v>451</v>
      </c>
      <c r="G9063" s="113" t="s">
        <v>2069</v>
      </c>
      <c r="I9063" s="113" t="s">
        <v>2070</v>
      </c>
    </row>
    <row r="9064" spans="1:9" x14ac:dyDescent="0.2">
      <c r="A9064" s="113" t="s">
        <v>10491</v>
      </c>
      <c r="D9064" s="113" t="s">
        <v>2071</v>
      </c>
      <c r="E9064" s="113">
        <f t="shared" si="141"/>
        <v>50400102</v>
      </c>
      <c r="F9064" s="113" t="s">
        <v>451</v>
      </c>
      <c r="G9064" s="113" t="s">
        <v>2069</v>
      </c>
      <c r="I9064" s="113" t="s">
        <v>2072</v>
      </c>
    </row>
    <row r="9065" spans="1:9" x14ac:dyDescent="0.2">
      <c r="A9065" s="113" t="s">
        <v>10491</v>
      </c>
      <c r="D9065" s="113" t="s">
        <v>2073</v>
      </c>
      <c r="E9065" s="113">
        <f t="shared" si="141"/>
        <v>50400103</v>
      </c>
      <c r="F9065" s="113" t="s">
        <v>451</v>
      </c>
      <c r="G9065" s="113" t="s">
        <v>2069</v>
      </c>
      <c r="I9065" s="113" t="s">
        <v>2074</v>
      </c>
    </row>
    <row r="9066" spans="1:9" x14ac:dyDescent="0.2">
      <c r="A9066" s="113" t="s">
        <v>10491</v>
      </c>
      <c r="D9066" s="113" t="s">
        <v>2075</v>
      </c>
      <c r="E9066" s="113">
        <f t="shared" si="141"/>
        <v>50400104</v>
      </c>
      <c r="F9066" s="113" t="s">
        <v>451</v>
      </c>
      <c r="G9066" s="113" t="s">
        <v>2069</v>
      </c>
      <c r="I9066" s="113" t="s">
        <v>2076</v>
      </c>
    </row>
    <row r="9067" spans="1:9" x14ac:dyDescent="0.2">
      <c r="A9067" s="113" t="s">
        <v>10491</v>
      </c>
      <c r="D9067" s="113" t="s">
        <v>2077</v>
      </c>
      <c r="E9067" s="113">
        <f t="shared" si="141"/>
        <v>50400150</v>
      </c>
      <c r="F9067" s="113" t="s">
        <v>451</v>
      </c>
      <c r="G9067" s="113" t="s">
        <v>2069</v>
      </c>
      <c r="I9067" s="113" t="s">
        <v>2078</v>
      </c>
    </row>
    <row r="9068" spans="1:9" x14ac:dyDescent="0.2">
      <c r="A9068" s="113" t="s">
        <v>10491</v>
      </c>
      <c r="D9068" s="113" t="s">
        <v>2079</v>
      </c>
      <c r="E9068" s="113">
        <f t="shared" si="141"/>
        <v>50400151</v>
      </c>
      <c r="F9068" s="113" t="s">
        <v>451</v>
      </c>
      <c r="G9068" s="113" t="s">
        <v>2069</v>
      </c>
      <c r="I9068" s="113" t="s">
        <v>2080</v>
      </c>
    </row>
    <row r="9069" spans="1:9" x14ac:dyDescent="0.2">
      <c r="A9069" s="113" t="s">
        <v>10491</v>
      </c>
      <c r="D9069" s="113" t="s">
        <v>2081</v>
      </c>
      <c r="E9069" s="113">
        <f t="shared" si="141"/>
        <v>50400201</v>
      </c>
      <c r="F9069" s="113" t="s">
        <v>451</v>
      </c>
      <c r="G9069" s="113" t="s">
        <v>2069</v>
      </c>
      <c r="I9069" s="113" t="s">
        <v>2082</v>
      </c>
    </row>
    <row r="9070" spans="1:9" x14ac:dyDescent="0.2">
      <c r="A9070" s="113" t="s">
        <v>10491</v>
      </c>
      <c r="D9070" s="113" t="s">
        <v>2083</v>
      </c>
      <c r="E9070" s="113">
        <f t="shared" si="141"/>
        <v>50400202</v>
      </c>
      <c r="F9070" s="113" t="s">
        <v>451</v>
      </c>
      <c r="G9070" s="113" t="s">
        <v>2069</v>
      </c>
      <c r="I9070" s="113" t="s">
        <v>2082</v>
      </c>
    </row>
    <row r="9071" spans="1:9" x14ac:dyDescent="0.2">
      <c r="A9071" s="113" t="s">
        <v>10491</v>
      </c>
      <c r="D9071" s="113" t="s">
        <v>2084</v>
      </c>
      <c r="E9071" s="113">
        <f t="shared" si="141"/>
        <v>50400301</v>
      </c>
      <c r="F9071" s="113" t="s">
        <v>451</v>
      </c>
      <c r="G9071" s="113" t="s">
        <v>2069</v>
      </c>
      <c r="I9071" s="113" t="s">
        <v>2085</v>
      </c>
    </row>
    <row r="9072" spans="1:9" x14ac:dyDescent="0.2">
      <c r="A9072" s="113" t="s">
        <v>10491</v>
      </c>
      <c r="D9072" s="113" t="s">
        <v>2086</v>
      </c>
      <c r="E9072" s="113">
        <f t="shared" si="141"/>
        <v>50400302</v>
      </c>
      <c r="F9072" s="113" t="s">
        <v>451</v>
      </c>
      <c r="G9072" s="113" t="s">
        <v>2069</v>
      </c>
      <c r="I9072" s="113" t="s">
        <v>2087</v>
      </c>
    </row>
    <row r="9073" spans="1:9" x14ac:dyDescent="0.2">
      <c r="A9073" s="113" t="s">
        <v>10491</v>
      </c>
      <c r="D9073" s="113" t="s">
        <v>2088</v>
      </c>
      <c r="E9073" s="113">
        <f t="shared" si="141"/>
        <v>50400303</v>
      </c>
      <c r="F9073" s="113" t="s">
        <v>451</v>
      </c>
      <c r="G9073" s="113" t="s">
        <v>2069</v>
      </c>
      <c r="I9073" s="113" t="s">
        <v>2089</v>
      </c>
    </row>
    <row r="9074" spans="1:9" x14ac:dyDescent="0.2">
      <c r="A9074" s="113" t="s">
        <v>10491</v>
      </c>
      <c r="D9074" s="113" t="s">
        <v>2090</v>
      </c>
      <c r="E9074" s="113">
        <f t="shared" si="141"/>
        <v>50400320</v>
      </c>
      <c r="F9074" s="113" t="s">
        <v>451</v>
      </c>
      <c r="G9074" s="113" t="s">
        <v>2069</v>
      </c>
      <c r="I9074" s="113" t="s">
        <v>2091</v>
      </c>
    </row>
    <row r="9075" spans="1:9" x14ac:dyDescent="0.2">
      <c r="A9075" s="113" t="s">
        <v>10491</v>
      </c>
      <c r="D9075" s="113" t="s">
        <v>2092</v>
      </c>
      <c r="E9075" s="113">
        <f t="shared" si="141"/>
        <v>50410001</v>
      </c>
      <c r="F9075" s="113" t="s">
        <v>451</v>
      </c>
      <c r="G9075" s="113" t="s">
        <v>2069</v>
      </c>
      <c r="H9075" s="113" t="s">
        <v>2093</v>
      </c>
      <c r="I9075" s="113" t="s">
        <v>2094</v>
      </c>
    </row>
    <row r="9076" spans="1:9" x14ac:dyDescent="0.2">
      <c r="A9076" s="113" t="s">
        <v>10491</v>
      </c>
      <c r="D9076" s="113" t="s">
        <v>2095</v>
      </c>
      <c r="E9076" s="113">
        <f t="shared" si="141"/>
        <v>50410002</v>
      </c>
      <c r="F9076" s="113" t="s">
        <v>451</v>
      </c>
      <c r="G9076" s="113" t="s">
        <v>2069</v>
      </c>
      <c r="H9076" s="113" t="s">
        <v>2093</v>
      </c>
      <c r="I9076" s="113" t="s">
        <v>2096</v>
      </c>
    </row>
    <row r="9077" spans="1:9" x14ac:dyDescent="0.2">
      <c r="A9077" s="113" t="s">
        <v>10491</v>
      </c>
      <c r="D9077" s="113" t="s">
        <v>2097</v>
      </c>
      <c r="E9077" s="113">
        <f t="shared" si="141"/>
        <v>50410003</v>
      </c>
      <c r="F9077" s="113" t="s">
        <v>451</v>
      </c>
      <c r="G9077" s="113" t="s">
        <v>2069</v>
      </c>
      <c r="H9077" s="113" t="s">
        <v>2093</v>
      </c>
      <c r="I9077" s="113" t="s">
        <v>2098</v>
      </c>
    </row>
    <row r="9078" spans="1:9" x14ac:dyDescent="0.2">
      <c r="A9078" s="113" t="s">
        <v>10491</v>
      </c>
      <c r="D9078" s="113" t="s">
        <v>2099</v>
      </c>
      <c r="E9078" s="113">
        <f t="shared" si="141"/>
        <v>50410004</v>
      </c>
      <c r="F9078" s="113" t="s">
        <v>451</v>
      </c>
      <c r="G9078" s="113" t="s">
        <v>2069</v>
      </c>
      <c r="H9078" s="113" t="s">
        <v>2093</v>
      </c>
      <c r="I9078" s="113" t="s">
        <v>2100</v>
      </c>
    </row>
    <row r="9079" spans="1:9" x14ac:dyDescent="0.2">
      <c r="A9079" s="113" t="s">
        <v>10491</v>
      </c>
      <c r="D9079" s="113" t="s">
        <v>2101</v>
      </c>
      <c r="E9079" s="113">
        <f t="shared" si="141"/>
        <v>50410005</v>
      </c>
      <c r="F9079" s="113" t="s">
        <v>451</v>
      </c>
      <c r="G9079" s="113" t="s">
        <v>2069</v>
      </c>
      <c r="H9079" s="113" t="s">
        <v>2093</v>
      </c>
      <c r="I9079" s="113" t="s">
        <v>5186</v>
      </c>
    </row>
    <row r="9080" spans="1:9" x14ac:dyDescent="0.2">
      <c r="A9080" s="113" t="s">
        <v>10491</v>
      </c>
      <c r="D9080" s="113" t="s">
        <v>5187</v>
      </c>
      <c r="E9080" s="113">
        <f t="shared" si="141"/>
        <v>50410010</v>
      </c>
      <c r="F9080" s="113" t="s">
        <v>451</v>
      </c>
      <c r="G9080" s="113" t="s">
        <v>2069</v>
      </c>
      <c r="H9080" s="113" t="s">
        <v>2093</v>
      </c>
      <c r="I9080" s="113" t="s">
        <v>14440</v>
      </c>
    </row>
    <row r="9081" spans="1:9" x14ac:dyDescent="0.2">
      <c r="A9081" s="113" t="s">
        <v>10491</v>
      </c>
      <c r="D9081" s="113" t="s">
        <v>5188</v>
      </c>
      <c r="E9081" s="113">
        <f t="shared" si="141"/>
        <v>50410020</v>
      </c>
      <c r="F9081" s="113" t="s">
        <v>451</v>
      </c>
      <c r="G9081" s="113" t="s">
        <v>2069</v>
      </c>
      <c r="H9081" s="113" t="s">
        <v>2093</v>
      </c>
      <c r="I9081" s="113" t="s">
        <v>5189</v>
      </c>
    </row>
    <row r="9082" spans="1:9" x14ac:dyDescent="0.2">
      <c r="A9082" s="113" t="s">
        <v>10491</v>
      </c>
      <c r="D9082" s="113" t="s">
        <v>5190</v>
      </c>
      <c r="E9082" s="113">
        <f t="shared" si="141"/>
        <v>50410021</v>
      </c>
      <c r="F9082" s="113" t="s">
        <v>451</v>
      </c>
      <c r="G9082" s="113" t="s">
        <v>2069</v>
      </c>
      <c r="H9082" s="113" t="s">
        <v>2093</v>
      </c>
      <c r="I9082" s="113" t="s">
        <v>5191</v>
      </c>
    </row>
    <row r="9083" spans="1:9" x14ac:dyDescent="0.2">
      <c r="A9083" s="113" t="s">
        <v>10491</v>
      </c>
      <c r="D9083" s="113" t="s">
        <v>5192</v>
      </c>
      <c r="E9083" s="113">
        <f t="shared" si="141"/>
        <v>50410022</v>
      </c>
      <c r="F9083" s="113" t="s">
        <v>451</v>
      </c>
      <c r="G9083" s="113" t="s">
        <v>2069</v>
      </c>
      <c r="H9083" s="113" t="s">
        <v>2093</v>
      </c>
      <c r="I9083" s="113" t="s">
        <v>5193</v>
      </c>
    </row>
    <row r="9084" spans="1:9" x14ac:dyDescent="0.2">
      <c r="A9084" s="113" t="s">
        <v>10491</v>
      </c>
      <c r="D9084" s="113" t="s">
        <v>5194</v>
      </c>
      <c r="E9084" s="113">
        <f t="shared" si="141"/>
        <v>50410030</v>
      </c>
      <c r="F9084" s="113" t="s">
        <v>451</v>
      </c>
      <c r="G9084" s="113" t="s">
        <v>2069</v>
      </c>
      <c r="H9084" s="113" t="s">
        <v>2093</v>
      </c>
      <c r="I9084" s="113" t="s">
        <v>11494</v>
      </c>
    </row>
    <row r="9085" spans="1:9" x14ac:dyDescent="0.2">
      <c r="A9085" s="113" t="s">
        <v>10491</v>
      </c>
      <c r="D9085" s="113" t="s">
        <v>5195</v>
      </c>
      <c r="E9085" s="113">
        <f t="shared" si="141"/>
        <v>50410040</v>
      </c>
      <c r="F9085" s="113" t="s">
        <v>451</v>
      </c>
      <c r="G9085" s="113" t="s">
        <v>2069</v>
      </c>
      <c r="H9085" s="113" t="s">
        <v>2093</v>
      </c>
      <c r="I9085" s="113" t="s">
        <v>4667</v>
      </c>
    </row>
    <row r="9086" spans="1:9" x14ac:dyDescent="0.2">
      <c r="A9086" s="113" t="s">
        <v>10491</v>
      </c>
      <c r="D9086" s="113" t="s">
        <v>5196</v>
      </c>
      <c r="E9086" s="113">
        <f t="shared" si="141"/>
        <v>50410101</v>
      </c>
      <c r="F9086" s="113" t="s">
        <v>451</v>
      </c>
      <c r="G9086" s="113" t="s">
        <v>2069</v>
      </c>
      <c r="H9086" s="113" t="s">
        <v>5197</v>
      </c>
      <c r="I9086" s="113" t="s">
        <v>14436</v>
      </c>
    </row>
    <row r="9087" spans="1:9" x14ac:dyDescent="0.2">
      <c r="A9087" s="113" t="s">
        <v>10491</v>
      </c>
      <c r="D9087" s="113" t="s">
        <v>5198</v>
      </c>
      <c r="E9087" s="113">
        <f t="shared" si="141"/>
        <v>50410110</v>
      </c>
      <c r="F9087" s="113" t="s">
        <v>451</v>
      </c>
      <c r="G9087" s="113" t="s">
        <v>2069</v>
      </c>
      <c r="H9087" s="113" t="s">
        <v>5197</v>
      </c>
      <c r="I9087" s="113" t="s">
        <v>8755</v>
      </c>
    </row>
    <row r="9088" spans="1:9" x14ac:dyDescent="0.2">
      <c r="A9088" s="113" t="s">
        <v>10491</v>
      </c>
      <c r="D9088" s="113" t="s">
        <v>5199</v>
      </c>
      <c r="E9088" s="113">
        <f t="shared" si="141"/>
        <v>50410111</v>
      </c>
      <c r="F9088" s="113" t="s">
        <v>451</v>
      </c>
      <c r="G9088" s="113" t="s">
        <v>2069</v>
      </c>
      <c r="H9088" s="113" t="s">
        <v>5197</v>
      </c>
      <c r="I9088" s="113" t="s">
        <v>5200</v>
      </c>
    </row>
    <row r="9089" spans="1:9" x14ac:dyDescent="0.2">
      <c r="A9089" s="113" t="s">
        <v>10491</v>
      </c>
      <c r="D9089" s="113" t="s">
        <v>5201</v>
      </c>
      <c r="E9089" s="113">
        <f t="shared" si="141"/>
        <v>50410112</v>
      </c>
      <c r="F9089" s="113" t="s">
        <v>451</v>
      </c>
      <c r="G9089" s="113" t="s">
        <v>2069</v>
      </c>
      <c r="H9089" s="113" t="s">
        <v>5197</v>
      </c>
      <c r="I9089" s="113" t="s">
        <v>5202</v>
      </c>
    </row>
    <row r="9090" spans="1:9" x14ac:dyDescent="0.2">
      <c r="A9090" s="113" t="s">
        <v>10491</v>
      </c>
      <c r="D9090" s="113" t="s">
        <v>5203</v>
      </c>
      <c r="E9090" s="113">
        <f t="shared" ref="E9090:E9153" si="142">VALUE(D9090)</f>
        <v>50410120</v>
      </c>
      <c r="F9090" s="113" t="s">
        <v>451</v>
      </c>
      <c r="G9090" s="113" t="s">
        <v>2069</v>
      </c>
      <c r="H9090" s="113" t="s">
        <v>5197</v>
      </c>
      <c r="I9090" s="113" t="s">
        <v>5204</v>
      </c>
    </row>
    <row r="9091" spans="1:9" x14ac:dyDescent="0.2">
      <c r="A9091" s="113" t="s">
        <v>10491</v>
      </c>
      <c r="D9091" s="113" t="s">
        <v>5205</v>
      </c>
      <c r="E9091" s="113">
        <f t="shared" si="142"/>
        <v>50410121</v>
      </c>
      <c r="F9091" s="113" t="s">
        <v>451</v>
      </c>
      <c r="G9091" s="113" t="s">
        <v>2069</v>
      </c>
      <c r="H9091" s="113" t="s">
        <v>5197</v>
      </c>
      <c r="I9091" s="113" t="s">
        <v>5206</v>
      </c>
    </row>
    <row r="9092" spans="1:9" x14ac:dyDescent="0.2">
      <c r="A9092" s="113" t="s">
        <v>10491</v>
      </c>
      <c r="D9092" s="113" t="s">
        <v>5207</v>
      </c>
      <c r="E9092" s="113">
        <f t="shared" si="142"/>
        <v>50410122</v>
      </c>
      <c r="F9092" s="113" t="s">
        <v>451</v>
      </c>
      <c r="G9092" s="113" t="s">
        <v>2069</v>
      </c>
      <c r="H9092" s="113" t="s">
        <v>5197</v>
      </c>
      <c r="I9092" s="113" t="s">
        <v>5208</v>
      </c>
    </row>
    <row r="9093" spans="1:9" x14ac:dyDescent="0.2">
      <c r="A9093" s="113" t="s">
        <v>10491</v>
      </c>
      <c r="D9093" s="113" t="s">
        <v>922</v>
      </c>
      <c r="E9093" s="113">
        <f t="shared" si="142"/>
        <v>50410123</v>
      </c>
      <c r="F9093" s="113" t="s">
        <v>451</v>
      </c>
      <c r="G9093" s="113" t="s">
        <v>2069</v>
      </c>
      <c r="H9093" s="113" t="s">
        <v>5197</v>
      </c>
      <c r="I9093" s="113" t="s">
        <v>923</v>
      </c>
    </row>
    <row r="9094" spans="1:9" x14ac:dyDescent="0.2">
      <c r="A9094" s="113" t="s">
        <v>10491</v>
      </c>
      <c r="D9094" s="113" t="s">
        <v>924</v>
      </c>
      <c r="E9094" s="113">
        <f t="shared" si="142"/>
        <v>50410124</v>
      </c>
      <c r="F9094" s="113" t="s">
        <v>451</v>
      </c>
      <c r="G9094" s="113" t="s">
        <v>2069</v>
      </c>
      <c r="H9094" s="113" t="s">
        <v>5197</v>
      </c>
      <c r="I9094" s="113" t="s">
        <v>925</v>
      </c>
    </row>
    <row r="9095" spans="1:9" x14ac:dyDescent="0.2">
      <c r="A9095" s="113" t="s">
        <v>10491</v>
      </c>
      <c r="D9095" s="113" t="s">
        <v>926</v>
      </c>
      <c r="E9095" s="113">
        <f t="shared" si="142"/>
        <v>50410210</v>
      </c>
      <c r="F9095" s="113" t="s">
        <v>451</v>
      </c>
      <c r="G9095" s="113" t="s">
        <v>2069</v>
      </c>
      <c r="H9095" s="113" t="s">
        <v>927</v>
      </c>
      <c r="I9095" s="113" t="s">
        <v>927</v>
      </c>
    </row>
    <row r="9096" spans="1:9" x14ac:dyDescent="0.2">
      <c r="A9096" s="113" t="s">
        <v>10491</v>
      </c>
      <c r="D9096" s="113" t="s">
        <v>928</v>
      </c>
      <c r="E9096" s="113">
        <f t="shared" si="142"/>
        <v>50410211</v>
      </c>
      <c r="F9096" s="113" t="s">
        <v>451</v>
      </c>
      <c r="G9096" s="113" t="s">
        <v>2069</v>
      </c>
      <c r="H9096" s="113" t="s">
        <v>927</v>
      </c>
      <c r="I9096" s="113" t="s">
        <v>929</v>
      </c>
    </row>
    <row r="9097" spans="1:9" x14ac:dyDescent="0.2">
      <c r="A9097" s="113" t="s">
        <v>10491</v>
      </c>
      <c r="D9097" s="113" t="s">
        <v>930</v>
      </c>
      <c r="E9097" s="113">
        <f t="shared" si="142"/>
        <v>50410212</v>
      </c>
      <c r="F9097" s="113" t="s">
        <v>451</v>
      </c>
      <c r="G9097" s="113" t="s">
        <v>2069</v>
      </c>
      <c r="H9097" s="113" t="s">
        <v>927</v>
      </c>
      <c r="I9097" s="113" t="s">
        <v>931</v>
      </c>
    </row>
    <row r="9098" spans="1:9" x14ac:dyDescent="0.2">
      <c r="A9098" s="113" t="s">
        <v>10491</v>
      </c>
      <c r="D9098" s="113" t="s">
        <v>932</v>
      </c>
      <c r="E9098" s="113">
        <f t="shared" si="142"/>
        <v>50410213</v>
      </c>
      <c r="F9098" s="113" t="s">
        <v>451</v>
      </c>
      <c r="G9098" s="113" t="s">
        <v>2069</v>
      </c>
      <c r="H9098" s="113" t="s">
        <v>927</v>
      </c>
      <c r="I9098" s="113" t="s">
        <v>933</v>
      </c>
    </row>
    <row r="9099" spans="1:9" x14ac:dyDescent="0.2">
      <c r="A9099" s="113" t="s">
        <v>10491</v>
      </c>
      <c r="D9099" s="113" t="s">
        <v>934</v>
      </c>
      <c r="E9099" s="113">
        <f t="shared" si="142"/>
        <v>50410214</v>
      </c>
      <c r="F9099" s="113" t="s">
        <v>451</v>
      </c>
      <c r="G9099" s="113" t="s">
        <v>2069</v>
      </c>
      <c r="H9099" s="113" t="s">
        <v>927</v>
      </c>
      <c r="I9099" s="113" t="s">
        <v>935</v>
      </c>
    </row>
    <row r="9100" spans="1:9" x14ac:dyDescent="0.2">
      <c r="A9100" s="113" t="s">
        <v>10491</v>
      </c>
      <c r="D9100" s="113" t="s">
        <v>936</v>
      </c>
      <c r="E9100" s="113">
        <f t="shared" si="142"/>
        <v>50410215</v>
      </c>
      <c r="F9100" s="113" t="s">
        <v>451</v>
      </c>
      <c r="G9100" s="113" t="s">
        <v>2069</v>
      </c>
      <c r="H9100" s="113" t="s">
        <v>927</v>
      </c>
      <c r="I9100" s="113" t="s">
        <v>937</v>
      </c>
    </row>
    <row r="9101" spans="1:9" x14ac:dyDescent="0.2">
      <c r="A9101" s="113" t="s">
        <v>10491</v>
      </c>
      <c r="D9101" s="113" t="s">
        <v>938</v>
      </c>
      <c r="E9101" s="113">
        <f t="shared" si="142"/>
        <v>50410216</v>
      </c>
      <c r="F9101" s="113" t="s">
        <v>451</v>
      </c>
      <c r="G9101" s="113" t="s">
        <v>2069</v>
      </c>
      <c r="H9101" s="113" t="s">
        <v>927</v>
      </c>
      <c r="I9101" s="113" t="s">
        <v>939</v>
      </c>
    </row>
    <row r="9102" spans="1:9" x14ac:dyDescent="0.2">
      <c r="A9102" s="113" t="s">
        <v>10491</v>
      </c>
      <c r="D9102" s="113" t="s">
        <v>940</v>
      </c>
      <c r="E9102" s="113">
        <f t="shared" si="142"/>
        <v>50410310</v>
      </c>
      <c r="F9102" s="113" t="s">
        <v>451</v>
      </c>
      <c r="G9102" s="113" t="s">
        <v>2069</v>
      </c>
      <c r="H9102" s="113" t="s">
        <v>941</v>
      </c>
      <c r="I9102" s="113" t="s">
        <v>942</v>
      </c>
    </row>
    <row r="9103" spans="1:9" x14ac:dyDescent="0.2">
      <c r="A9103" s="113" t="s">
        <v>10491</v>
      </c>
      <c r="D9103" s="113" t="s">
        <v>943</v>
      </c>
      <c r="E9103" s="113">
        <f t="shared" si="142"/>
        <v>50410311</v>
      </c>
      <c r="F9103" s="113" t="s">
        <v>451</v>
      </c>
      <c r="G9103" s="113" t="s">
        <v>2069</v>
      </c>
      <c r="H9103" s="113" t="s">
        <v>941</v>
      </c>
      <c r="I9103" s="113" t="s">
        <v>944</v>
      </c>
    </row>
    <row r="9104" spans="1:9" x14ac:dyDescent="0.2">
      <c r="A9104" s="113" t="s">
        <v>10491</v>
      </c>
      <c r="D9104" s="113" t="s">
        <v>945</v>
      </c>
      <c r="E9104" s="113">
        <f t="shared" si="142"/>
        <v>50410312</v>
      </c>
      <c r="F9104" s="113" t="s">
        <v>451</v>
      </c>
      <c r="G9104" s="113" t="s">
        <v>2069</v>
      </c>
      <c r="H9104" s="113" t="s">
        <v>941</v>
      </c>
      <c r="I9104" s="113" t="s">
        <v>946</v>
      </c>
    </row>
    <row r="9105" spans="1:9" x14ac:dyDescent="0.2">
      <c r="A9105" s="113" t="s">
        <v>10491</v>
      </c>
      <c r="D9105" s="113" t="s">
        <v>947</v>
      </c>
      <c r="E9105" s="113">
        <f t="shared" si="142"/>
        <v>50410313</v>
      </c>
      <c r="F9105" s="113" t="s">
        <v>451</v>
      </c>
      <c r="G9105" s="113" t="s">
        <v>2069</v>
      </c>
      <c r="H9105" s="113" t="s">
        <v>941</v>
      </c>
      <c r="I9105" s="113" t="s">
        <v>948</v>
      </c>
    </row>
    <row r="9106" spans="1:9" x14ac:dyDescent="0.2">
      <c r="A9106" s="113" t="s">
        <v>10491</v>
      </c>
      <c r="D9106" s="113" t="s">
        <v>949</v>
      </c>
      <c r="E9106" s="113">
        <f t="shared" si="142"/>
        <v>50410314</v>
      </c>
      <c r="F9106" s="113" t="s">
        <v>451</v>
      </c>
      <c r="G9106" s="113" t="s">
        <v>2069</v>
      </c>
      <c r="H9106" s="113" t="s">
        <v>941</v>
      </c>
      <c r="I9106" s="113" t="s">
        <v>950</v>
      </c>
    </row>
    <row r="9107" spans="1:9" x14ac:dyDescent="0.2">
      <c r="A9107" s="113" t="s">
        <v>10491</v>
      </c>
      <c r="D9107" s="113" t="s">
        <v>951</v>
      </c>
      <c r="E9107" s="113">
        <f t="shared" si="142"/>
        <v>50410321</v>
      </c>
      <c r="F9107" s="113" t="s">
        <v>451</v>
      </c>
      <c r="G9107" s="113" t="s">
        <v>2069</v>
      </c>
      <c r="H9107" s="113" t="s">
        <v>941</v>
      </c>
      <c r="I9107" s="113" t="s">
        <v>952</v>
      </c>
    </row>
    <row r="9108" spans="1:9" x14ac:dyDescent="0.2">
      <c r="A9108" s="113" t="s">
        <v>10491</v>
      </c>
      <c r="D9108" s="113" t="s">
        <v>953</v>
      </c>
      <c r="E9108" s="113">
        <f t="shared" si="142"/>
        <v>50410322</v>
      </c>
      <c r="F9108" s="113" t="s">
        <v>451</v>
      </c>
      <c r="G9108" s="113" t="s">
        <v>2069</v>
      </c>
      <c r="H9108" s="113" t="s">
        <v>941</v>
      </c>
      <c r="I9108" s="113" t="s">
        <v>954</v>
      </c>
    </row>
    <row r="9109" spans="1:9" x14ac:dyDescent="0.2">
      <c r="A9109" s="113" t="s">
        <v>10491</v>
      </c>
      <c r="D9109" s="113" t="s">
        <v>955</v>
      </c>
      <c r="E9109" s="113">
        <f t="shared" si="142"/>
        <v>50410405</v>
      </c>
      <c r="F9109" s="113" t="s">
        <v>451</v>
      </c>
      <c r="G9109" s="113" t="s">
        <v>2069</v>
      </c>
      <c r="H9109" s="113" t="s">
        <v>956</v>
      </c>
      <c r="I9109" s="113" t="s">
        <v>8389</v>
      </c>
    </row>
    <row r="9110" spans="1:9" x14ac:dyDescent="0.2">
      <c r="A9110" s="113" t="s">
        <v>10491</v>
      </c>
      <c r="D9110" s="113" t="s">
        <v>957</v>
      </c>
      <c r="E9110" s="113">
        <f t="shared" si="142"/>
        <v>50410406</v>
      </c>
      <c r="F9110" s="113" t="s">
        <v>451</v>
      </c>
      <c r="G9110" s="113" t="s">
        <v>2069</v>
      </c>
      <c r="H9110" s="113" t="s">
        <v>956</v>
      </c>
      <c r="I9110" s="113" t="s">
        <v>958</v>
      </c>
    </row>
    <row r="9111" spans="1:9" x14ac:dyDescent="0.2">
      <c r="A9111" s="113" t="s">
        <v>10491</v>
      </c>
      <c r="D9111" s="113" t="s">
        <v>959</v>
      </c>
      <c r="E9111" s="113">
        <f t="shared" si="142"/>
        <v>50410407</v>
      </c>
      <c r="F9111" s="113" t="s">
        <v>451</v>
      </c>
      <c r="G9111" s="113" t="s">
        <v>2069</v>
      </c>
      <c r="H9111" s="113" t="s">
        <v>956</v>
      </c>
      <c r="I9111" s="113" t="s">
        <v>960</v>
      </c>
    </row>
    <row r="9112" spans="1:9" x14ac:dyDescent="0.2">
      <c r="A9112" s="113" t="s">
        <v>10491</v>
      </c>
      <c r="D9112" s="113" t="s">
        <v>961</v>
      </c>
      <c r="E9112" s="113">
        <f t="shared" si="142"/>
        <v>50410408</v>
      </c>
      <c r="F9112" s="113" t="s">
        <v>451</v>
      </c>
      <c r="G9112" s="113" t="s">
        <v>2069</v>
      </c>
      <c r="H9112" s="113" t="s">
        <v>956</v>
      </c>
      <c r="I9112" s="113" t="s">
        <v>962</v>
      </c>
    </row>
    <row r="9113" spans="1:9" x14ac:dyDescent="0.2">
      <c r="A9113" s="113" t="s">
        <v>10491</v>
      </c>
      <c r="D9113" s="113" t="s">
        <v>963</v>
      </c>
      <c r="E9113" s="113">
        <f t="shared" si="142"/>
        <v>50410409</v>
      </c>
      <c r="F9113" s="113" t="s">
        <v>451</v>
      </c>
      <c r="G9113" s="113" t="s">
        <v>2069</v>
      </c>
      <c r="H9113" s="113" t="s">
        <v>956</v>
      </c>
      <c r="I9113" s="113" t="s">
        <v>964</v>
      </c>
    </row>
    <row r="9114" spans="1:9" x14ac:dyDescent="0.2">
      <c r="A9114" s="113" t="s">
        <v>10491</v>
      </c>
      <c r="D9114" s="113" t="s">
        <v>965</v>
      </c>
      <c r="E9114" s="113">
        <f t="shared" si="142"/>
        <v>50410420</v>
      </c>
      <c r="F9114" s="113" t="s">
        <v>451</v>
      </c>
      <c r="G9114" s="113" t="s">
        <v>2069</v>
      </c>
      <c r="H9114" s="113" t="s">
        <v>956</v>
      </c>
      <c r="I9114" s="113" t="s">
        <v>4773</v>
      </c>
    </row>
    <row r="9115" spans="1:9" x14ac:dyDescent="0.2">
      <c r="A9115" s="113" t="s">
        <v>10491</v>
      </c>
      <c r="D9115" s="113" t="s">
        <v>966</v>
      </c>
      <c r="E9115" s="113">
        <f t="shared" si="142"/>
        <v>50410510</v>
      </c>
      <c r="F9115" s="113" t="s">
        <v>451</v>
      </c>
      <c r="G9115" s="113" t="s">
        <v>2069</v>
      </c>
      <c r="H9115" s="113" t="s">
        <v>967</v>
      </c>
      <c r="I9115" s="113" t="s">
        <v>968</v>
      </c>
    </row>
    <row r="9116" spans="1:9" x14ac:dyDescent="0.2">
      <c r="A9116" s="113" t="s">
        <v>10491</v>
      </c>
      <c r="D9116" s="113" t="s">
        <v>969</v>
      </c>
      <c r="E9116" s="113">
        <f t="shared" si="142"/>
        <v>50410511</v>
      </c>
      <c r="F9116" s="113" t="s">
        <v>451</v>
      </c>
      <c r="G9116" s="113" t="s">
        <v>2069</v>
      </c>
      <c r="H9116" s="113" t="s">
        <v>967</v>
      </c>
      <c r="I9116" s="113" t="s">
        <v>970</v>
      </c>
    </row>
    <row r="9117" spans="1:9" x14ac:dyDescent="0.2">
      <c r="A9117" s="113" t="s">
        <v>10491</v>
      </c>
      <c r="D9117" s="113" t="s">
        <v>971</v>
      </c>
      <c r="E9117" s="113">
        <f t="shared" si="142"/>
        <v>50410512</v>
      </c>
      <c r="F9117" s="113" t="s">
        <v>451</v>
      </c>
      <c r="G9117" s="113" t="s">
        <v>2069</v>
      </c>
      <c r="H9117" s="113" t="s">
        <v>967</v>
      </c>
      <c r="I9117" s="113" t="s">
        <v>972</v>
      </c>
    </row>
    <row r="9118" spans="1:9" x14ac:dyDescent="0.2">
      <c r="A9118" s="113" t="s">
        <v>10491</v>
      </c>
      <c r="D9118" s="113" t="s">
        <v>973</v>
      </c>
      <c r="E9118" s="113">
        <f t="shared" si="142"/>
        <v>50410513</v>
      </c>
      <c r="F9118" s="113" t="s">
        <v>451</v>
      </c>
      <c r="G9118" s="113" t="s">
        <v>2069</v>
      </c>
      <c r="H9118" s="113" t="s">
        <v>967</v>
      </c>
      <c r="I9118" s="113" t="s">
        <v>974</v>
      </c>
    </row>
    <row r="9119" spans="1:9" x14ac:dyDescent="0.2">
      <c r="A9119" s="113" t="s">
        <v>10491</v>
      </c>
      <c r="D9119" s="113" t="s">
        <v>975</v>
      </c>
      <c r="E9119" s="113">
        <f t="shared" si="142"/>
        <v>50410514</v>
      </c>
      <c r="F9119" s="113" t="s">
        <v>451</v>
      </c>
      <c r="G9119" s="113" t="s">
        <v>2069</v>
      </c>
      <c r="H9119" s="113" t="s">
        <v>967</v>
      </c>
      <c r="I9119" s="113" t="s">
        <v>976</v>
      </c>
    </row>
    <row r="9120" spans="1:9" x14ac:dyDescent="0.2">
      <c r="A9120" s="113" t="s">
        <v>10491</v>
      </c>
      <c r="D9120" s="113" t="s">
        <v>977</v>
      </c>
      <c r="E9120" s="113">
        <f t="shared" si="142"/>
        <v>50410520</v>
      </c>
      <c r="F9120" s="113" t="s">
        <v>451</v>
      </c>
      <c r="G9120" s="113" t="s">
        <v>2069</v>
      </c>
      <c r="H9120" s="113" t="s">
        <v>967</v>
      </c>
      <c r="I9120" s="113" t="s">
        <v>978</v>
      </c>
    </row>
    <row r="9121" spans="1:9" x14ac:dyDescent="0.2">
      <c r="A9121" s="113" t="s">
        <v>10491</v>
      </c>
      <c r="D9121" s="113" t="s">
        <v>979</v>
      </c>
      <c r="E9121" s="113">
        <f t="shared" si="142"/>
        <v>50410521</v>
      </c>
      <c r="F9121" s="113" t="s">
        <v>451</v>
      </c>
      <c r="G9121" s="113" t="s">
        <v>2069</v>
      </c>
      <c r="H9121" s="113" t="s">
        <v>967</v>
      </c>
      <c r="I9121" s="113" t="s">
        <v>980</v>
      </c>
    </row>
    <row r="9122" spans="1:9" x14ac:dyDescent="0.2">
      <c r="A9122" s="113" t="s">
        <v>10491</v>
      </c>
      <c r="D9122" s="113" t="s">
        <v>981</v>
      </c>
      <c r="E9122" s="113">
        <f t="shared" si="142"/>
        <v>50410522</v>
      </c>
      <c r="F9122" s="113" t="s">
        <v>451</v>
      </c>
      <c r="G9122" s="113" t="s">
        <v>2069</v>
      </c>
      <c r="H9122" s="113" t="s">
        <v>967</v>
      </c>
      <c r="I9122" s="113" t="s">
        <v>982</v>
      </c>
    </row>
    <row r="9123" spans="1:9" x14ac:dyDescent="0.2">
      <c r="A9123" s="113" t="s">
        <v>10491</v>
      </c>
      <c r="D9123" s="113" t="s">
        <v>983</v>
      </c>
      <c r="E9123" s="113">
        <f t="shared" si="142"/>
        <v>50410523</v>
      </c>
      <c r="F9123" s="113" t="s">
        <v>451</v>
      </c>
      <c r="G9123" s="113" t="s">
        <v>2069</v>
      </c>
      <c r="H9123" s="113" t="s">
        <v>967</v>
      </c>
      <c r="I9123" s="113" t="s">
        <v>984</v>
      </c>
    </row>
    <row r="9124" spans="1:9" x14ac:dyDescent="0.2">
      <c r="A9124" s="113" t="s">
        <v>10491</v>
      </c>
      <c r="D9124" s="113" t="s">
        <v>985</v>
      </c>
      <c r="E9124" s="113">
        <f t="shared" si="142"/>
        <v>50410524</v>
      </c>
      <c r="F9124" s="113" t="s">
        <v>451</v>
      </c>
      <c r="G9124" s="113" t="s">
        <v>2069</v>
      </c>
      <c r="H9124" s="113" t="s">
        <v>967</v>
      </c>
      <c r="I9124" s="113" t="s">
        <v>986</v>
      </c>
    </row>
    <row r="9125" spans="1:9" x14ac:dyDescent="0.2">
      <c r="A9125" s="113" t="s">
        <v>10491</v>
      </c>
      <c r="D9125" s="113" t="s">
        <v>987</v>
      </c>
      <c r="E9125" s="113">
        <f t="shared" si="142"/>
        <v>50410525</v>
      </c>
      <c r="F9125" s="113" t="s">
        <v>451</v>
      </c>
      <c r="G9125" s="113" t="s">
        <v>2069</v>
      </c>
      <c r="H9125" s="113" t="s">
        <v>967</v>
      </c>
      <c r="I9125" s="113" t="s">
        <v>988</v>
      </c>
    </row>
    <row r="9126" spans="1:9" x14ac:dyDescent="0.2">
      <c r="A9126" s="113" t="s">
        <v>10491</v>
      </c>
      <c r="D9126" s="113" t="s">
        <v>989</v>
      </c>
      <c r="E9126" s="113">
        <f t="shared" si="142"/>
        <v>50410530</v>
      </c>
      <c r="F9126" s="113" t="s">
        <v>451</v>
      </c>
      <c r="G9126" s="113" t="s">
        <v>2069</v>
      </c>
      <c r="H9126" s="113" t="s">
        <v>967</v>
      </c>
      <c r="I9126" s="113" t="s">
        <v>990</v>
      </c>
    </row>
    <row r="9127" spans="1:9" x14ac:dyDescent="0.2">
      <c r="A9127" s="113" t="s">
        <v>10491</v>
      </c>
      <c r="D9127" s="113" t="s">
        <v>991</v>
      </c>
      <c r="E9127" s="113">
        <f t="shared" si="142"/>
        <v>50410531</v>
      </c>
      <c r="F9127" s="113" t="s">
        <v>451</v>
      </c>
      <c r="G9127" s="113" t="s">
        <v>2069</v>
      </c>
      <c r="H9127" s="113" t="s">
        <v>967</v>
      </c>
      <c r="I9127" s="113" t="s">
        <v>992</v>
      </c>
    </row>
    <row r="9128" spans="1:9" x14ac:dyDescent="0.2">
      <c r="A9128" s="113" t="s">
        <v>10491</v>
      </c>
      <c r="D9128" s="113" t="s">
        <v>993</v>
      </c>
      <c r="E9128" s="113">
        <f t="shared" si="142"/>
        <v>50410532</v>
      </c>
      <c r="F9128" s="113" t="s">
        <v>451</v>
      </c>
      <c r="G9128" s="113" t="s">
        <v>2069</v>
      </c>
      <c r="H9128" s="113" t="s">
        <v>967</v>
      </c>
      <c r="I9128" s="113" t="s">
        <v>994</v>
      </c>
    </row>
    <row r="9129" spans="1:9" x14ac:dyDescent="0.2">
      <c r="A9129" s="113" t="s">
        <v>10491</v>
      </c>
      <c r="D9129" s="113" t="s">
        <v>995</v>
      </c>
      <c r="E9129" s="113">
        <f t="shared" si="142"/>
        <v>50410533</v>
      </c>
      <c r="F9129" s="113" t="s">
        <v>451</v>
      </c>
      <c r="G9129" s="113" t="s">
        <v>2069</v>
      </c>
      <c r="H9129" s="113" t="s">
        <v>967</v>
      </c>
      <c r="I9129" s="113" t="s">
        <v>996</v>
      </c>
    </row>
    <row r="9130" spans="1:9" x14ac:dyDescent="0.2">
      <c r="A9130" s="113" t="s">
        <v>10491</v>
      </c>
      <c r="D9130" s="113" t="s">
        <v>997</v>
      </c>
      <c r="E9130" s="113">
        <f t="shared" si="142"/>
        <v>50410534</v>
      </c>
      <c r="F9130" s="113" t="s">
        <v>451</v>
      </c>
      <c r="G9130" s="113" t="s">
        <v>2069</v>
      </c>
      <c r="H9130" s="113" t="s">
        <v>967</v>
      </c>
      <c r="I9130" s="113" t="s">
        <v>998</v>
      </c>
    </row>
    <row r="9131" spans="1:9" x14ac:dyDescent="0.2">
      <c r="A9131" s="113" t="s">
        <v>10491</v>
      </c>
      <c r="D9131" s="113" t="s">
        <v>999</v>
      </c>
      <c r="E9131" s="113">
        <f t="shared" si="142"/>
        <v>50410535</v>
      </c>
      <c r="F9131" s="113" t="s">
        <v>451</v>
      </c>
      <c r="G9131" s="113" t="s">
        <v>2069</v>
      </c>
      <c r="H9131" s="113" t="s">
        <v>967</v>
      </c>
      <c r="I9131" s="113" t="s">
        <v>1000</v>
      </c>
    </row>
    <row r="9132" spans="1:9" x14ac:dyDescent="0.2">
      <c r="A9132" s="113" t="s">
        <v>10491</v>
      </c>
      <c r="D9132" s="113" t="s">
        <v>1001</v>
      </c>
      <c r="E9132" s="113">
        <f t="shared" si="142"/>
        <v>50410536</v>
      </c>
      <c r="F9132" s="113" t="s">
        <v>451</v>
      </c>
      <c r="G9132" s="113" t="s">
        <v>2069</v>
      </c>
      <c r="H9132" s="113" t="s">
        <v>967</v>
      </c>
      <c r="I9132" s="113" t="s">
        <v>1002</v>
      </c>
    </row>
    <row r="9133" spans="1:9" x14ac:dyDescent="0.2">
      <c r="A9133" s="113" t="s">
        <v>10491</v>
      </c>
      <c r="D9133" s="113" t="s">
        <v>1003</v>
      </c>
      <c r="E9133" s="113">
        <f t="shared" si="142"/>
        <v>50410537</v>
      </c>
      <c r="F9133" s="113" t="s">
        <v>451</v>
      </c>
      <c r="G9133" s="113" t="s">
        <v>2069</v>
      </c>
      <c r="H9133" s="113" t="s">
        <v>967</v>
      </c>
      <c r="I9133" s="113" t="s">
        <v>1004</v>
      </c>
    </row>
    <row r="9134" spans="1:9" x14ac:dyDescent="0.2">
      <c r="A9134" s="113" t="s">
        <v>10491</v>
      </c>
      <c r="D9134" s="113" t="s">
        <v>1005</v>
      </c>
      <c r="E9134" s="113">
        <f t="shared" si="142"/>
        <v>50410538</v>
      </c>
      <c r="F9134" s="113" t="s">
        <v>451</v>
      </c>
      <c r="G9134" s="113" t="s">
        <v>2069</v>
      </c>
      <c r="H9134" s="113" t="s">
        <v>967</v>
      </c>
      <c r="I9134" s="113" t="s">
        <v>1006</v>
      </c>
    </row>
    <row r="9135" spans="1:9" x14ac:dyDescent="0.2">
      <c r="A9135" s="113" t="s">
        <v>10491</v>
      </c>
      <c r="D9135" s="113" t="s">
        <v>1007</v>
      </c>
      <c r="E9135" s="113">
        <f t="shared" si="142"/>
        <v>50410539</v>
      </c>
      <c r="F9135" s="113" t="s">
        <v>451</v>
      </c>
      <c r="G9135" s="113" t="s">
        <v>2069</v>
      </c>
      <c r="H9135" s="113" t="s">
        <v>967</v>
      </c>
      <c r="I9135" s="113" t="s">
        <v>1008</v>
      </c>
    </row>
    <row r="9136" spans="1:9" x14ac:dyDescent="0.2">
      <c r="A9136" s="113" t="s">
        <v>10491</v>
      </c>
      <c r="D9136" s="113" t="s">
        <v>1009</v>
      </c>
      <c r="E9136" s="113">
        <f t="shared" si="142"/>
        <v>50410540</v>
      </c>
      <c r="F9136" s="113" t="s">
        <v>451</v>
      </c>
      <c r="G9136" s="113" t="s">
        <v>2069</v>
      </c>
      <c r="H9136" s="113" t="s">
        <v>967</v>
      </c>
      <c r="I9136" s="113" t="s">
        <v>1010</v>
      </c>
    </row>
    <row r="9137" spans="1:9" x14ac:dyDescent="0.2">
      <c r="A9137" s="113" t="s">
        <v>10491</v>
      </c>
      <c r="D9137" s="113" t="s">
        <v>1011</v>
      </c>
      <c r="E9137" s="113">
        <f t="shared" si="142"/>
        <v>50410541</v>
      </c>
      <c r="F9137" s="113" t="s">
        <v>451</v>
      </c>
      <c r="G9137" s="113" t="s">
        <v>2069</v>
      </c>
      <c r="H9137" s="113" t="s">
        <v>967</v>
      </c>
      <c r="I9137" s="113" t="s">
        <v>1012</v>
      </c>
    </row>
    <row r="9138" spans="1:9" x14ac:dyDescent="0.2">
      <c r="A9138" s="113" t="s">
        <v>10491</v>
      </c>
      <c r="D9138" s="113" t="s">
        <v>1013</v>
      </c>
      <c r="E9138" s="113">
        <f t="shared" si="142"/>
        <v>50410542</v>
      </c>
      <c r="F9138" s="113" t="s">
        <v>451</v>
      </c>
      <c r="G9138" s="113" t="s">
        <v>2069</v>
      </c>
      <c r="H9138" s="113" t="s">
        <v>967</v>
      </c>
      <c r="I9138" s="113" t="s">
        <v>1014</v>
      </c>
    </row>
    <row r="9139" spans="1:9" x14ac:dyDescent="0.2">
      <c r="A9139" s="113" t="s">
        <v>10491</v>
      </c>
      <c r="D9139" s="113" t="s">
        <v>1015</v>
      </c>
      <c r="E9139" s="113">
        <f t="shared" si="142"/>
        <v>50410543</v>
      </c>
      <c r="F9139" s="113" t="s">
        <v>451</v>
      </c>
      <c r="G9139" s="113" t="s">
        <v>2069</v>
      </c>
      <c r="H9139" s="113" t="s">
        <v>967</v>
      </c>
      <c r="I9139" s="113" t="s">
        <v>1016</v>
      </c>
    </row>
    <row r="9140" spans="1:9" x14ac:dyDescent="0.2">
      <c r="A9140" s="113" t="s">
        <v>10491</v>
      </c>
      <c r="D9140" s="113" t="s">
        <v>1017</v>
      </c>
      <c r="E9140" s="113">
        <f t="shared" si="142"/>
        <v>50410560</v>
      </c>
      <c r="F9140" s="113" t="s">
        <v>451</v>
      </c>
      <c r="G9140" s="113" t="s">
        <v>2069</v>
      </c>
      <c r="H9140" s="113" t="s">
        <v>967</v>
      </c>
      <c r="I9140" s="113" t="s">
        <v>451</v>
      </c>
    </row>
    <row r="9141" spans="1:9" x14ac:dyDescent="0.2">
      <c r="A9141" s="113" t="s">
        <v>10491</v>
      </c>
      <c r="D9141" s="113" t="s">
        <v>1018</v>
      </c>
      <c r="E9141" s="113">
        <f t="shared" si="142"/>
        <v>50410561</v>
      </c>
      <c r="F9141" s="113" t="s">
        <v>451</v>
      </c>
      <c r="G9141" s="113" t="s">
        <v>2069</v>
      </c>
      <c r="H9141" s="113" t="s">
        <v>967</v>
      </c>
      <c r="I9141" s="113" t="s">
        <v>1019</v>
      </c>
    </row>
    <row r="9142" spans="1:9" x14ac:dyDescent="0.2">
      <c r="A9142" s="113" t="s">
        <v>10491</v>
      </c>
      <c r="D9142" s="113" t="s">
        <v>1020</v>
      </c>
      <c r="E9142" s="113">
        <f t="shared" si="142"/>
        <v>50410562</v>
      </c>
      <c r="F9142" s="113" t="s">
        <v>451</v>
      </c>
      <c r="G9142" s="113" t="s">
        <v>2069</v>
      </c>
      <c r="H9142" s="113" t="s">
        <v>967</v>
      </c>
      <c r="I9142" s="113" t="s">
        <v>1021</v>
      </c>
    </row>
    <row r="9143" spans="1:9" x14ac:dyDescent="0.2">
      <c r="A9143" s="113" t="s">
        <v>10491</v>
      </c>
      <c r="D9143" s="113" t="s">
        <v>1022</v>
      </c>
      <c r="E9143" s="113">
        <f t="shared" si="142"/>
        <v>50410563</v>
      </c>
      <c r="F9143" s="113" t="s">
        <v>451</v>
      </c>
      <c r="G9143" s="113" t="s">
        <v>2069</v>
      </c>
      <c r="H9143" s="113" t="s">
        <v>967</v>
      </c>
      <c r="I9143" s="113" t="s">
        <v>1023</v>
      </c>
    </row>
    <row r="9144" spans="1:9" x14ac:dyDescent="0.2">
      <c r="A9144" s="113" t="s">
        <v>10491</v>
      </c>
      <c r="D9144" s="113" t="s">
        <v>1024</v>
      </c>
      <c r="E9144" s="113">
        <f t="shared" si="142"/>
        <v>50410564</v>
      </c>
      <c r="F9144" s="113" t="s">
        <v>451</v>
      </c>
      <c r="G9144" s="113" t="s">
        <v>2069</v>
      </c>
      <c r="H9144" s="113" t="s">
        <v>967</v>
      </c>
      <c r="I9144" s="113" t="s">
        <v>1025</v>
      </c>
    </row>
    <row r="9145" spans="1:9" x14ac:dyDescent="0.2">
      <c r="A9145" s="113" t="s">
        <v>10491</v>
      </c>
      <c r="D9145" s="113" t="s">
        <v>1026</v>
      </c>
      <c r="E9145" s="113">
        <f t="shared" si="142"/>
        <v>50410565</v>
      </c>
      <c r="F9145" s="113" t="s">
        <v>451</v>
      </c>
      <c r="G9145" s="113" t="s">
        <v>2069</v>
      </c>
      <c r="H9145" s="113" t="s">
        <v>967</v>
      </c>
      <c r="I9145" s="113" t="s">
        <v>1027</v>
      </c>
    </row>
    <row r="9146" spans="1:9" x14ac:dyDescent="0.2">
      <c r="A9146" s="113" t="s">
        <v>10491</v>
      </c>
      <c r="D9146" s="113" t="s">
        <v>1028</v>
      </c>
      <c r="E9146" s="113">
        <f t="shared" si="142"/>
        <v>50410610</v>
      </c>
      <c r="F9146" s="113" t="s">
        <v>451</v>
      </c>
      <c r="G9146" s="113" t="s">
        <v>2069</v>
      </c>
      <c r="H9146" s="113" t="s">
        <v>1029</v>
      </c>
      <c r="I9146" s="113" t="s">
        <v>1030</v>
      </c>
    </row>
    <row r="9147" spans="1:9" x14ac:dyDescent="0.2">
      <c r="A9147" s="113" t="s">
        <v>10491</v>
      </c>
      <c r="D9147" s="113" t="s">
        <v>1031</v>
      </c>
      <c r="E9147" s="113">
        <f t="shared" si="142"/>
        <v>50410620</v>
      </c>
      <c r="F9147" s="113" t="s">
        <v>451</v>
      </c>
      <c r="G9147" s="113" t="s">
        <v>2069</v>
      </c>
      <c r="H9147" s="113" t="s">
        <v>1029</v>
      </c>
      <c r="I9147" s="113" t="s">
        <v>1032</v>
      </c>
    </row>
    <row r="9148" spans="1:9" x14ac:dyDescent="0.2">
      <c r="A9148" s="113" t="s">
        <v>10491</v>
      </c>
      <c r="D9148" s="113" t="s">
        <v>1033</v>
      </c>
      <c r="E9148" s="113">
        <f t="shared" si="142"/>
        <v>50410621</v>
      </c>
      <c r="F9148" s="113" t="s">
        <v>451</v>
      </c>
      <c r="G9148" s="113" t="s">
        <v>2069</v>
      </c>
      <c r="H9148" s="113" t="s">
        <v>1029</v>
      </c>
      <c r="I9148" s="113" t="s">
        <v>1034</v>
      </c>
    </row>
    <row r="9149" spans="1:9" x14ac:dyDescent="0.2">
      <c r="A9149" s="113" t="s">
        <v>10491</v>
      </c>
      <c r="D9149" s="113" t="s">
        <v>1035</v>
      </c>
      <c r="E9149" s="113">
        <f t="shared" si="142"/>
        <v>50410622</v>
      </c>
      <c r="F9149" s="113" t="s">
        <v>451</v>
      </c>
      <c r="G9149" s="113" t="s">
        <v>2069</v>
      </c>
      <c r="H9149" s="113" t="s">
        <v>1029</v>
      </c>
      <c r="I9149" s="113" t="s">
        <v>1036</v>
      </c>
    </row>
    <row r="9150" spans="1:9" x14ac:dyDescent="0.2">
      <c r="A9150" s="113" t="s">
        <v>10491</v>
      </c>
      <c r="D9150" s="113" t="s">
        <v>1037</v>
      </c>
      <c r="E9150" s="113">
        <f t="shared" si="142"/>
        <v>50410623</v>
      </c>
      <c r="F9150" s="113" t="s">
        <v>451</v>
      </c>
      <c r="G9150" s="113" t="s">
        <v>2069</v>
      </c>
      <c r="H9150" s="113" t="s">
        <v>1029</v>
      </c>
      <c r="I9150" s="113" t="s">
        <v>1038</v>
      </c>
    </row>
    <row r="9151" spans="1:9" x14ac:dyDescent="0.2">
      <c r="A9151" s="113" t="s">
        <v>10491</v>
      </c>
      <c r="D9151" s="113" t="s">
        <v>1039</v>
      </c>
      <c r="E9151" s="113">
        <f t="shared" si="142"/>
        <v>50410640</v>
      </c>
      <c r="F9151" s="113" t="s">
        <v>451</v>
      </c>
      <c r="G9151" s="113" t="s">
        <v>2069</v>
      </c>
      <c r="H9151" s="113" t="s">
        <v>1029</v>
      </c>
      <c r="I9151" s="113" t="s">
        <v>3735</v>
      </c>
    </row>
    <row r="9152" spans="1:9" x14ac:dyDescent="0.2">
      <c r="A9152" s="113" t="s">
        <v>10491</v>
      </c>
      <c r="D9152" s="113" t="s">
        <v>3736</v>
      </c>
      <c r="E9152" s="113">
        <f t="shared" si="142"/>
        <v>50410641</v>
      </c>
      <c r="F9152" s="113" t="s">
        <v>451</v>
      </c>
      <c r="G9152" s="113" t="s">
        <v>2069</v>
      </c>
      <c r="H9152" s="113" t="s">
        <v>1029</v>
      </c>
      <c r="I9152" s="113" t="s">
        <v>3737</v>
      </c>
    </row>
    <row r="9153" spans="1:9" x14ac:dyDescent="0.2">
      <c r="A9153" s="113" t="s">
        <v>10491</v>
      </c>
      <c r="D9153" s="113" t="s">
        <v>3738</v>
      </c>
      <c r="E9153" s="113">
        <f t="shared" si="142"/>
        <v>50410642</v>
      </c>
      <c r="F9153" s="113" t="s">
        <v>451</v>
      </c>
      <c r="G9153" s="113" t="s">
        <v>2069</v>
      </c>
      <c r="H9153" s="113" t="s">
        <v>1029</v>
      </c>
      <c r="I9153" s="113" t="s">
        <v>3739</v>
      </c>
    </row>
    <row r="9154" spans="1:9" x14ac:dyDescent="0.2">
      <c r="A9154" s="113" t="s">
        <v>10491</v>
      </c>
      <c r="D9154" s="113" t="s">
        <v>3740</v>
      </c>
      <c r="E9154" s="113">
        <f t="shared" ref="E9154:E9217" si="143">VALUE(D9154)</f>
        <v>50410643</v>
      </c>
      <c r="F9154" s="113" t="s">
        <v>451</v>
      </c>
      <c r="G9154" s="113" t="s">
        <v>2069</v>
      </c>
      <c r="H9154" s="113" t="s">
        <v>1029</v>
      </c>
      <c r="I9154" s="113" t="s">
        <v>3741</v>
      </c>
    </row>
    <row r="9155" spans="1:9" x14ac:dyDescent="0.2">
      <c r="A9155" s="113" t="s">
        <v>10491</v>
      </c>
      <c r="D9155" s="113" t="s">
        <v>3742</v>
      </c>
      <c r="E9155" s="113">
        <f t="shared" si="143"/>
        <v>50410644</v>
      </c>
      <c r="F9155" s="113" t="s">
        <v>451</v>
      </c>
      <c r="G9155" s="113" t="s">
        <v>2069</v>
      </c>
      <c r="H9155" s="113" t="s">
        <v>1029</v>
      </c>
      <c r="I9155" s="113" t="s">
        <v>3743</v>
      </c>
    </row>
    <row r="9156" spans="1:9" x14ac:dyDescent="0.2">
      <c r="A9156" s="113" t="s">
        <v>10491</v>
      </c>
      <c r="D9156" s="113" t="s">
        <v>3744</v>
      </c>
      <c r="E9156" s="113">
        <f t="shared" si="143"/>
        <v>50410645</v>
      </c>
      <c r="F9156" s="113" t="s">
        <v>451</v>
      </c>
      <c r="G9156" s="113" t="s">
        <v>2069</v>
      </c>
      <c r="H9156" s="113" t="s">
        <v>1029</v>
      </c>
      <c r="I9156" s="113" t="s">
        <v>3745</v>
      </c>
    </row>
    <row r="9157" spans="1:9" x14ac:dyDescent="0.2">
      <c r="A9157" s="113" t="s">
        <v>10491</v>
      </c>
      <c r="D9157" s="113" t="s">
        <v>3746</v>
      </c>
      <c r="E9157" s="113">
        <f t="shared" si="143"/>
        <v>50410710</v>
      </c>
      <c r="F9157" s="113" t="s">
        <v>451</v>
      </c>
      <c r="G9157" s="113" t="s">
        <v>2069</v>
      </c>
      <c r="H9157" s="113" t="s">
        <v>3747</v>
      </c>
      <c r="I9157" s="113" t="s">
        <v>3748</v>
      </c>
    </row>
    <row r="9158" spans="1:9" x14ac:dyDescent="0.2">
      <c r="A9158" s="113" t="s">
        <v>10491</v>
      </c>
      <c r="D9158" s="113" t="s">
        <v>3749</v>
      </c>
      <c r="E9158" s="113">
        <f t="shared" si="143"/>
        <v>50410711</v>
      </c>
      <c r="F9158" s="113" t="s">
        <v>451</v>
      </c>
      <c r="G9158" s="113" t="s">
        <v>2069</v>
      </c>
      <c r="H9158" s="113" t="s">
        <v>3747</v>
      </c>
      <c r="I9158" s="113" t="s">
        <v>3750</v>
      </c>
    </row>
    <row r="9159" spans="1:9" x14ac:dyDescent="0.2">
      <c r="A9159" s="113" t="s">
        <v>10491</v>
      </c>
      <c r="D9159" s="113" t="s">
        <v>3751</v>
      </c>
      <c r="E9159" s="113">
        <f t="shared" si="143"/>
        <v>50410712</v>
      </c>
      <c r="F9159" s="113" t="s">
        <v>451</v>
      </c>
      <c r="G9159" s="113" t="s">
        <v>2069</v>
      </c>
      <c r="H9159" s="113" t="s">
        <v>3747</v>
      </c>
      <c r="I9159" s="113" t="s">
        <v>3752</v>
      </c>
    </row>
    <row r="9160" spans="1:9" x14ac:dyDescent="0.2">
      <c r="A9160" s="113" t="s">
        <v>10491</v>
      </c>
      <c r="D9160" s="113" t="s">
        <v>3753</v>
      </c>
      <c r="E9160" s="113">
        <f t="shared" si="143"/>
        <v>50410720</v>
      </c>
      <c r="F9160" s="113" t="s">
        <v>451</v>
      </c>
      <c r="G9160" s="113" t="s">
        <v>2069</v>
      </c>
      <c r="H9160" s="113" t="s">
        <v>3747</v>
      </c>
      <c r="I9160" s="113" t="s">
        <v>3754</v>
      </c>
    </row>
    <row r="9161" spans="1:9" x14ac:dyDescent="0.2">
      <c r="A9161" s="113" t="s">
        <v>10491</v>
      </c>
      <c r="D9161" s="113" t="s">
        <v>3755</v>
      </c>
      <c r="E9161" s="113">
        <f t="shared" si="143"/>
        <v>50410721</v>
      </c>
      <c r="F9161" s="113" t="s">
        <v>451</v>
      </c>
      <c r="G9161" s="113" t="s">
        <v>2069</v>
      </c>
      <c r="H9161" s="113" t="s">
        <v>3747</v>
      </c>
      <c r="I9161" s="113" t="s">
        <v>3756</v>
      </c>
    </row>
    <row r="9162" spans="1:9" x14ac:dyDescent="0.2">
      <c r="A9162" s="113" t="s">
        <v>10491</v>
      </c>
      <c r="D9162" s="113" t="s">
        <v>3757</v>
      </c>
      <c r="E9162" s="113">
        <f t="shared" si="143"/>
        <v>50410722</v>
      </c>
      <c r="F9162" s="113" t="s">
        <v>451</v>
      </c>
      <c r="G9162" s="113" t="s">
        <v>2069</v>
      </c>
      <c r="H9162" s="113" t="s">
        <v>3747</v>
      </c>
      <c r="I9162" s="113" t="s">
        <v>3758</v>
      </c>
    </row>
    <row r="9163" spans="1:9" x14ac:dyDescent="0.2">
      <c r="A9163" s="113" t="s">
        <v>10491</v>
      </c>
      <c r="D9163" s="113" t="s">
        <v>3759</v>
      </c>
      <c r="E9163" s="113">
        <f t="shared" si="143"/>
        <v>50410723</v>
      </c>
      <c r="F9163" s="113" t="s">
        <v>451</v>
      </c>
      <c r="G9163" s="113" t="s">
        <v>2069</v>
      </c>
      <c r="H9163" s="113" t="s">
        <v>3747</v>
      </c>
      <c r="I9163" s="113" t="s">
        <v>3760</v>
      </c>
    </row>
    <row r="9164" spans="1:9" x14ac:dyDescent="0.2">
      <c r="A9164" s="113" t="s">
        <v>10491</v>
      </c>
      <c r="D9164" s="113" t="s">
        <v>3761</v>
      </c>
      <c r="E9164" s="113">
        <f t="shared" si="143"/>
        <v>50410724</v>
      </c>
      <c r="F9164" s="113" t="s">
        <v>451</v>
      </c>
      <c r="G9164" s="113" t="s">
        <v>2069</v>
      </c>
      <c r="H9164" s="113" t="s">
        <v>3747</v>
      </c>
      <c r="I9164" s="113" t="s">
        <v>3762</v>
      </c>
    </row>
    <row r="9165" spans="1:9" x14ac:dyDescent="0.2">
      <c r="A9165" s="113" t="s">
        <v>10491</v>
      </c>
      <c r="D9165" s="113" t="s">
        <v>3763</v>
      </c>
      <c r="E9165" s="113">
        <f t="shared" si="143"/>
        <v>50410725</v>
      </c>
      <c r="F9165" s="113" t="s">
        <v>451</v>
      </c>
      <c r="G9165" s="113" t="s">
        <v>2069</v>
      </c>
      <c r="H9165" s="113" t="s">
        <v>3747</v>
      </c>
      <c r="I9165" s="113" t="s">
        <v>3764</v>
      </c>
    </row>
    <row r="9166" spans="1:9" x14ac:dyDescent="0.2">
      <c r="A9166" s="113" t="s">
        <v>10491</v>
      </c>
      <c r="D9166" s="113" t="s">
        <v>3765</v>
      </c>
      <c r="E9166" s="113">
        <f t="shared" si="143"/>
        <v>50410726</v>
      </c>
      <c r="F9166" s="113" t="s">
        <v>451</v>
      </c>
      <c r="G9166" s="113" t="s">
        <v>2069</v>
      </c>
      <c r="H9166" s="113" t="s">
        <v>3747</v>
      </c>
      <c r="I9166" s="113" t="s">
        <v>5399</v>
      </c>
    </row>
    <row r="9167" spans="1:9" x14ac:dyDescent="0.2">
      <c r="A9167" s="113" t="s">
        <v>10491</v>
      </c>
      <c r="D9167" s="113" t="s">
        <v>5400</v>
      </c>
      <c r="E9167" s="113">
        <f t="shared" si="143"/>
        <v>50410740</v>
      </c>
      <c r="F9167" s="113" t="s">
        <v>451</v>
      </c>
      <c r="G9167" s="113" t="s">
        <v>2069</v>
      </c>
      <c r="H9167" s="113" t="s">
        <v>3747</v>
      </c>
      <c r="I9167" s="113" t="s">
        <v>5401</v>
      </c>
    </row>
    <row r="9168" spans="1:9" x14ac:dyDescent="0.2">
      <c r="A9168" s="113" t="s">
        <v>10491</v>
      </c>
      <c r="D9168" s="113" t="s">
        <v>5402</v>
      </c>
      <c r="E9168" s="113">
        <f t="shared" si="143"/>
        <v>50410760</v>
      </c>
      <c r="F9168" s="113" t="s">
        <v>451</v>
      </c>
      <c r="G9168" s="113" t="s">
        <v>2069</v>
      </c>
      <c r="H9168" s="113" t="s">
        <v>3747</v>
      </c>
      <c r="I9168" s="113" t="s">
        <v>5403</v>
      </c>
    </row>
    <row r="9169" spans="1:9" x14ac:dyDescent="0.2">
      <c r="A9169" s="113" t="s">
        <v>10491</v>
      </c>
      <c r="D9169" s="113" t="s">
        <v>5404</v>
      </c>
      <c r="E9169" s="113">
        <f t="shared" si="143"/>
        <v>50410761</v>
      </c>
      <c r="F9169" s="113" t="s">
        <v>451</v>
      </c>
      <c r="G9169" s="113" t="s">
        <v>2069</v>
      </c>
      <c r="H9169" s="113" t="s">
        <v>3747</v>
      </c>
      <c r="I9169" s="113" t="s">
        <v>5405</v>
      </c>
    </row>
    <row r="9170" spans="1:9" x14ac:dyDescent="0.2">
      <c r="A9170" s="113" t="s">
        <v>10491</v>
      </c>
      <c r="D9170" s="113" t="s">
        <v>5406</v>
      </c>
      <c r="E9170" s="113">
        <f t="shared" si="143"/>
        <v>50410762</v>
      </c>
      <c r="F9170" s="113" t="s">
        <v>451</v>
      </c>
      <c r="G9170" s="113" t="s">
        <v>2069</v>
      </c>
      <c r="H9170" s="113" t="s">
        <v>3747</v>
      </c>
      <c r="I9170" s="113" t="s">
        <v>5407</v>
      </c>
    </row>
    <row r="9171" spans="1:9" x14ac:dyDescent="0.2">
      <c r="A9171" s="113" t="s">
        <v>10491</v>
      </c>
      <c r="D9171" s="113" t="s">
        <v>5408</v>
      </c>
      <c r="E9171" s="113">
        <f t="shared" si="143"/>
        <v>50410763</v>
      </c>
      <c r="F9171" s="113" t="s">
        <v>451</v>
      </c>
      <c r="G9171" s="113" t="s">
        <v>2069</v>
      </c>
      <c r="H9171" s="113" t="s">
        <v>3747</v>
      </c>
      <c r="I9171" s="113" t="s">
        <v>5409</v>
      </c>
    </row>
    <row r="9172" spans="1:9" x14ac:dyDescent="0.2">
      <c r="A9172" s="113" t="s">
        <v>10491</v>
      </c>
      <c r="D9172" s="113" t="s">
        <v>5410</v>
      </c>
      <c r="E9172" s="113">
        <f t="shared" si="143"/>
        <v>50410764</v>
      </c>
      <c r="F9172" s="113" t="s">
        <v>451</v>
      </c>
      <c r="G9172" s="113" t="s">
        <v>2069</v>
      </c>
      <c r="H9172" s="113" t="s">
        <v>3747</v>
      </c>
      <c r="I9172" s="113" t="s">
        <v>5411</v>
      </c>
    </row>
    <row r="9173" spans="1:9" x14ac:dyDescent="0.2">
      <c r="A9173" s="113" t="s">
        <v>10491</v>
      </c>
      <c r="D9173" s="113" t="s">
        <v>5412</v>
      </c>
      <c r="E9173" s="113">
        <f t="shared" si="143"/>
        <v>50410765</v>
      </c>
      <c r="F9173" s="113" t="s">
        <v>451</v>
      </c>
      <c r="G9173" s="113" t="s">
        <v>2069</v>
      </c>
      <c r="H9173" s="113" t="s">
        <v>3747</v>
      </c>
      <c r="I9173" s="113" t="s">
        <v>5413</v>
      </c>
    </row>
    <row r="9174" spans="1:9" x14ac:dyDescent="0.2">
      <c r="A9174" s="113" t="s">
        <v>10491</v>
      </c>
      <c r="D9174" s="113" t="s">
        <v>5414</v>
      </c>
      <c r="E9174" s="113">
        <f t="shared" si="143"/>
        <v>50410766</v>
      </c>
      <c r="F9174" s="113" t="s">
        <v>451</v>
      </c>
      <c r="G9174" s="113" t="s">
        <v>2069</v>
      </c>
      <c r="H9174" s="113" t="s">
        <v>3747</v>
      </c>
      <c r="I9174" s="113" t="s">
        <v>5415</v>
      </c>
    </row>
    <row r="9175" spans="1:9" x14ac:dyDescent="0.2">
      <c r="A9175" s="113" t="s">
        <v>10491</v>
      </c>
      <c r="D9175" s="113" t="s">
        <v>5416</v>
      </c>
      <c r="E9175" s="113">
        <f t="shared" si="143"/>
        <v>50410780</v>
      </c>
      <c r="F9175" s="113" t="s">
        <v>451</v>
      </c>
      <c r="G9175" s="113" t="s">
        <v>2069</v>
      </c>
      <c r="H9175" s="113" t="s">
        <v>3747</v>
      </c>
      <c r="I9175" s="113" t="s">
        <v>5417</v>
      </c>
    </row>
    <row r="9176" spans="1:9" x14ac:dyDescent="0.2">
      <c r="A9176" s="113" t="s">
        <v>10491</v>
      </c>
      <c r="D9176" s="113" t="s">
        <v>5418</v>
      </c>
      <c r="E9176" s="113">
        <f t="shared" si="143"/>
        <v>50480001</v>
      </c>
      <c r="F9176" s="113" t="s">
        <v>451</v>
      </c>
      <c r="G9176" s="113" t="s">
        <v>2069</v>
      </c>
      <c r="H9176" s="113" t="s">
        <v>13739</v>
      </c>
      <c r="I9176" s="113" t="s">
        <v>13739</v>
      </c>
    </row>
    <row r="9177" spans="1:9" x14ac:dyDescent="0.2">
      <c r="A9177" s="113" t="s">
        <v>10491</v>
      </c>
      <c r="D9177" s="113" t="s">
        <v>5419</v>
      </c>
      <c r="E9177" s="113">
        <f t="shared" si="143"/>
        <v>50482001</v>
      </c>
      <c r="F9177" s="113" t="s">
        <v>451</v>
      </c>
      <c r="G9177" s="113" t="s">
        <v>2069</v>
      </c>
      <c r="H9177" s="113" t="s">
        <v>13741</v>
      </c>
      <c r="I9177" s="113" t="s">
        <v>13742</v>
      </c>
    </row>
    <row r="9178" spans="1:9" x14ac:dyDescent="0.2">
      <c r="A9178" s="113" t="s">
        <v>10491</v>
      </c>
      <c r="D9178" s="113" t="s">
        <v>5420</v>
      </c>
      <c r="E9178" s="113">
        <f t="shared" si="143"/>
        <v>50482002</v>
      </c>
      <c r="F9178" s="113" t="s">
        <v>451</v>
      </c>
      <c r="G9178" s="113" t="s">
        <v>2069</v>
      </c>
      <c r="H9178" s="113" t="s">
        <v>13741</v>
      </c>
      <c r="I9178" s="113" t="s">
        <v>13744</v>
      </c>
    </row>
    <row r="9179" spans="1:9" x14ac:dyDescent="0.2">
      <c r="A9179" s="113" t="s">
        <v>10491</v>
      </c>
      <c r="D9179" s="113" t="s">
        <v>5421</v>
      </c>
      <c r="E9179" s="113">
        <f t="shared" si="143"/>
        <v>50482599</v>
      </c>
      <c r="F9179" s="113" t="s">
        <v>451</v>
      </c>
      <c r="G9179" s="113" t="s">
        <v>2069</v>
      </c>
      <c r="H9179" s="113" t="s">
        <v>13746</v>
      </c>
      <c r="I9179" s="113" t="s">
        <v>13747</v>
      </c>
    </row>
    <row r="9180" spans="1:9" x14ac:dyDescent="0.2">
      <c r="A9180" s="113" t="s">
        <v>10491</v>
      </c>
      <c r="D9180" s="113" t="s">
        <v>5422</v>
      </c>
      <c r="E9180" s="113">
        <f t="shared" si="143"/>
        <v>50490004</v>
      </c>
      <c r="F9180" s="113" t="s">
        <v>451</v>
      </c>
      <c r="G9180" s="113" t="s">
        <v>2069</v>
      </c>
      <c r="I9180" s="113" t="s">
        <v>5423</v>
      </c>
    </row>
    <row r="9181" spans="1:9" x14ac:dyDescent="0.2">
      <c r="A9181" s="113" t="s">
        <v>10491</v>
      </c>
      <c r="D9181" s="113" t="s">
        <v>5424</v>
      </c>
      <c r="E9181" s="113">
        <f t="shared" si="143"/>
        <v>62540001</v>
      </c>
      <c r="F9181" s="113" t="s">
        <v>5425</v>
      </c>
      <c r="G9181" s="113" t="s">
        <v>5426</v>
      </c>
      <c r="H9181" s="113" t="s">
        <v>5427</v>
      </c>
      <c r="I9181" s="113" t="s">
        <v>5428</v>
      </c>
    </row>
    <row r="9182" spans="1:9" x14ac:dyDescent="0.2">
      <c r="A9182" s="113" t="s">
        <v>10491</v>
      </c>
      <c r="D9182" s="113" t="s">
        <v>5429</v>
      </c>
      <c r="E9182" s="113">
        <f t="shared" si="143"/>
        <v>62540010</v>
      </c>
      <c r="F9182" s="113" t="s">
        <v>5425</v>
      </c>
      <c r="G9182" s="113" t="s">
        <v>5426</v>
      </c>
      <c r="H9182" s="113" t="s">
        <v>5427</v>
      </c>
      <c r="I9182" s="113" t="s">
        <v>5430</v>
      </c>
    </row>
    <row r="9183" spans="1:9" x14ac:dyDescent="0.2">
      <c r="A9183" s="113" t="s">
        <v>10491</v>
      </c>
      <c r="D9183" s="113" t="s">
        <v>5431</v>
      </c>
      <c r="E9183" s="113">
        <f t="shared" si="143"/>
        <v>62540020</v>
      </c>
      <c r="F9183" s="113" t="s">
        <v>5425</v>
      </c>
      <c r="G9183" s="113" t="s">
        <v>5426</v>
      </c>
      <c r="H9183" s="113" t="s">
        <v>5427</v>
      </c>
      <c r="I9183" s="113" t="s">
        <v>5432</v>
      </c>
    </row>
    <row r="9184" spans="1:9" x14ac:dyDescent="0.2">
      <c r="A9184" s="113" t="s">
        <v>10491</v>
      </c>
      <c r="D9184" s="113" t="s">
        <v>5433</v>
      </c>
      <c r="E9184" s="113">
        <f t="shared" si="143"/>
        <v>62540021</v>
      </c>
      <c r="F9184" s="113" t="s">
        <v>5425</v>
      </c>
      <c r="G9184" s="113" t="s">
        <v>5426</v>
      </c>
      <c r="H9184" s="113" t="s">
        <v>5427</v>
      </c>
      <c r="I9184" s="113" t="s">
        <v>5434</v>
      </c>
    </row>
    <row r="9185" spans="1:9" x14ac:dyDescent="0.2">
      <c r="A9185" s="113" t="s">
        <v>10491</v>
      </c>
      <c r="D9185" s="113" t="s">
        <v>5435</v>
      </c>
      <c r="E9185" s="113">
        <f t="shared" si="143"/>
        <v>62540022</v>
      </c>
      <c r="F9185" s="113" t="s">
        <v>5425</v>
      </c>
      <c r="G9185" s="113" t="s">
        <v>5426</v>
      </c>
      <c r="H9185" s="113" t="s">
        <v>5427</v>
      </c>
      <c r="I9185" s="113" t="s">
        <v>5436</v>
      </c>
    </row>
    <row r="9186" spans="1:9" x14ac:dyDescent="0.2">
      <c r="A9186" s="113" t="s">
        <v>10491</v>
      </c>
      <c r="D9186" s="113" t="s">
        <v>5437</v>
      </c>
      <c r="E9186" s="113">
        <f t="shared" si="143"/>
        <v>62540023</v>
      </c>
      <c r="F9186" s="113" t="s">
        <v>5425</v>
      </c>
      <c r="G9186" s="113" t="s">
        <v>5426</v>
      </c>
      <c r="H9186" s="113" t="s">
        <v>5427</v>
      </c>
      <c r="I9186" s="113" t="s">
        <v>5438</v>
      </c>
    </row>
    <row r="9187" spans="1:9" x14ac:dyDescent="0.2">
      <c r="A9187" s="113" t="s">
        <v>10491</v>
      </c>
      <c r="D9187" s="113" t="s">
        <v>5439</v>
      </c>
      <c r="E9187" s="113">
        <f t="shared" si="143"/>
        <v>62540024</v>
      </c>
      <c r="F9187" s="113" t="s">
        <v>5425</v>
      </c>
      <c r="G9187" s="113" t="s">
        <v>5426</v>
      </c>
      <c r="H9187" s="113" t="s">
        <v>5427</v>
      </c>
      <c r="I9187" s="113" t="s">
        <v>5440</v>
      </c>
    </row>
    <row r="9188" spans="1:9" x14ac:dyDescent="0.2">
      <c r="A9188" s="113" t="s">
        <v>10491</v>
      </c>
      <c r="D9188" s="113" t="s">
        <v>5441</v>
      </c>
      <c r="E9188" s="113">
        <f t="shared" si="143"/>
        <v>62540025</v>
      </c>
      <c r="F9188" s="113" t="s">
        <v>5425</v>
      </c>
      <c r="G9188" s="113" t="s">
        <v>5426</v>
      </c>
      <c r="H9188" s="113" t="s">
        <v>5427</v>
      </c>
      <c r="I9188" s="113" t="s">
        <v>5442</v>
      </c>
    </row>
    <row r="9189" spans="1:9" x14ac:dyDescent="0.2">
      <c r="A9189" s="113" t="s">
        <v>10491</v>
      </c>
      <c r="D9189" s="113" t="s">
        <v>5443</v>
      </c>
      <c r="E9189" s="113">
        <f t="shared" si="143"/>
        <v>62540030</v>
      </c>
      <c r="F9189" s="113" t="s">
        <v>5425</v>
      </c>
      <c r="G9189" s="113" t="s">
        <v>5426</v>
      </c>
      <c r="H9189" s="113" t="s">
        <v>5427</v>
      </c>
      <c r="I9189" s="113" t="s">
        <v>5444</v>
      </c>
    </row>
    <row r="9190" spans="1:9" x14ac:dyDescent="0.2">
      <c r="A9190" s="113" t="s">
        <v>10491</v>
      </c>
      <c r="D9190" s="113" t="s">
        <v>5445</v>
      </c>
      <c r="E9190" s="113">
        <f t="shared" si="143"/>
        <v>62540040</v>
      </c>
      <c r="F9190" s="113" t="s">
        <v>5425</v>
      </c>
      <c r="G9190" s="113" t="s">
        <v>5426</v>
      </c>
      <c r="H9190" s="113" t="s">
        <v>5427</v>
      </c>
      <c r="I9190" s="113" t="s">
        <v>5446</v>
      </c>
    </row>
    <row r="9191" spans="1:9" x14ac:dyDescent="0.2">
      <c r="A9191" s="113" t="s">
        <v>10491</v>
      </c>
      <c r="D9191" s="113" t="s">
        <v>5447</v>
      </c>
      <c r="E9191" s="113">
        <f t="shared" si="143"/>
        <v>62540041</v>
      </c>
      <c r="F9191" s="113" t="s">
        <v>5425</v>
      </c>
      <c r="G9191" s="113" t="s">
        <v>5426</v>
      </c>
      <c r="H9191" s="113" t="s">
        <v>5427</v>
      </c>
      <c r="I9191" s="113" t="s">
        <v>5448</v>
      </c>
    </row>
    <row r="9192" spans="1:9" x14ac:dyDescent="0.2">
      <c r="A9192" s="113" t="s">
        <v>10491</v>
      </c>
      <c r="D9192" s="113" t="s">
        <v>5449</v>
      </c>
      <c r="E9192" s="113">
        <f t="shared" si="143"/>
        <v>62540042</v>
      </c>
      <c r="F9192" s="113" t="s">
        <v>5425</v>
      </c>
      <c r="G9192" s="113" t="s">
        <v>5426</v>
      </c>
      <c r="H9192" s="113" t="s">
        <v>5427</v>
      </c>
      <c r="I9192" s="113" t="s">
        <v>5450</v>
      </c>
    </row>
    <row r="9193" spans="1:9" x14ac:dyDescent="0.2">
      <c r="A9193" s="113" t="s">
        <v>10491</v>
      </c>
      <c r="D9193" s="113" t="s">
        <v>5451</v>
      </c>
      <c r="E9193" s="113">
        <f t="shared" si="143"/>
        <v>62540050</v>
      </c>
      <c r="F9193" s="113" t="s">
        <v>5425</v>
      </c>
      <c r="G9193" s="113" t="s">
        <v>5426</v>
      </c>
      <c r="H9193" s="113" t="s">
        <v>5427</v>
      </c>
      <c r="I9193" s="113" t="s">
        <v>5452</v>
      </c>
    </row>
    <row r="9194" spans="1:9" x14ac:dyDescent="0.2">
      <c r="A9194" s="113" t="s">
        <v>10491</v>
      </c>
      <c r="D9194" s="113" t="s">
        <v>5453</v>
      </c>
      <c r="E9194" s="113">
        <f t="shared" si="143"/>
        <v>62580001</v>
      </c>
      <c r="F9194" s="113" t="s">
        <v>5425</v>
      </c>
      <c r="G9194" s="113" t="s">
        <v>5426</v>
      </c>
      <c r="H9194" s="113" t="s">
        <v>13739</v>
      </c>
      <c r="I9194" s="113" t="s">
        <v>13739</v>
      </c>
    </row>
    <row r="9195" spans="1:9" x14ac:dyDescent="0.2">
      <c r="A9195" s="113" t="s">
        <v>10491</v>
      </c>
      <c r="D9195" s="113" t="s">
        <v>5454</v>
      </c>
      <c r="E9195" s="113">
        <f t="shared" si="143"/>
        <v>62582001</v>
      </c>
      <c r="F9195" s="113" t="s">
        <v>5425</v>
      </c>
      <c r="G9195" s="113" t="s">
        <v>5426</v>
      </c>
      <c r="H9195" s="113" t="s">
        <v>13741</v>
      </c>
      <c r="I9195" s="113" t="s">
        <v>13742</v>
      </c>
    </row>
    <row r="9196" spans="1:9" x14ac:dyDescent="0.2">
      <c r="A9196" s="113" t="s">
        <v>10491</v>
      </c>
      <c r="D9196" s="113" t="s">
        <v>5455</v>
      </c>
      <c r="E9196" s="113">
        <f t="shared" si="143"/>
        <v>62582002</v>
      </c>
      <c r="F9196" s="113" t="s">
        <v>5425</v>
      </c>
      <c r="G9196" s="113" t="s">
        <v>5426</v>
      </c>
      <c r="H9196" s="113" t="s">
        <v>13741</v>
      </c>
      <c r="I9196" s="113" t="s">
        <v>13744</v>
      </c>
    </row>
    <row r="9197" spans="1:9" x14ac:dyDescent="0.2">
      <c r="A9197" s="113" t="s">
        <v>10491</v>
      </c>
      <c r="D9197" s="113" t="s">
        <v>5456</v>
      </c>
      <c r="E9197" s="113">
        <f t="shared" si="143"/>
        <v>62582501</v>
      </c>
      <c r="F9197" s="113" t="s">
        <v>5425</v>
      </c>
      <c r="G9197" s="113" t="s">
        <v>5426</v>
      </c>
      <c r="H9197" s="113" t="s">
        <v>13746</v>
      </c>
      <c r="I9197" s="113" t="s">
        <v>5457</v>
      </c>
    </row>
    <row r="9198" spans="1:9" x14ac:dyDescent="0.2">
      <c r="A9198" s="113" t="s">
        <v>10491</v>
      </c>
      <c r="D9198" s="113" t="s">
        <v>5458</v>
      </c>
      <c r="E9198" s="113">
        <f t="shared" si="143"/>
        <v>62582502</v>
      </c>
      <c r="F9198" s="113" t="s">
        <v>5425</v>
      </c>
      <c r="G9198" s="113" t="s">
        <v>5426</v>
      </c>
      <c r="H9198" s="113" t="s">
        <v>13746</v>
      </c>
      <c r="I9198" s="113" t="s">
        <v>5459</v>
      </c>
    </row>
    <row r="9199" spans="1:9" x14ac:dyDescent="0.2">
      <c r="A9199" s="113" t="s">
        <v>10491</v>
      </c>
      <c r="D9199" s="113" t="s">
        <v>5460</v>
      </c>
      <c r="E9199" s="113">
        <f t="shared" si="143"/>
        <v>62582503</v>
      </c>
      <c r="F9199" s="113" t="s">
        <v>5425</v>
      </c>
      <c r="G9199" s="113" t="s">
        <v>5426</v>
      </c>
      <c r="H9199" s="113" t="s">
        <v>13746</v>
      </c>
      <c r="I9199" s="113" t="s">
        <v>5461</v>
      </c>
    </row>
    <row r="9200" spans="1:9" x14ac:dyDescent="0.2">
      <c r="A9200" s="113" t="s">
        <v>10491</v>
      </c>
      <c r="D9200" s="113" t="s">
        <v>5462</v>
      </c>
      <c r="E9200" s="113">
        <f t="shared" si="143"/>
        <v>62582599</v>
      </c>
      <c r="F9200" s="113" t="s">
        <v>5425</v>
      </c>
      <c r="G9200" s="113" t="s">
        <v>5426</v>
      </c>
      <c r="H9200" s="113" t="s">
        <v>13746</v>
      </c>
      <c r="I9200" s="113" t="s">
        <v>13747</v>
      </c>
    </row>
    <row r="9201" spans="1:9" x14ac:dyDescent="0.2">
      <c r="A9201" s="113" t="s">
        <v>10491</v>
      </c>
      <c r="D9201" s="113" t="s">
        <v>5463</v>
      </c>
      <c r="E9201" s="113">
        <f t="shared" si="143"/>
        <v>63111001</v>
      </c>
      <c r="F9201" s="113" t="s">
        <v>5425</v>
      </c>
      <c r="G9201" s="113" t="s">
        <v>5464</v>
      </c>
      <c r="H9201" s="113" t="s">
        <v>5465</v>
      </c>
      <c r="I9201" s="113" t="s">
        <v>5465</v>
      </c>
    </row>
    <row r="9202" spans="1:9" x14ac:dyDescent="0.2">
      <c r="A9202" s="113" t="s">
        <v>10491</v>
      </c>
      <c r="D9202" s="113" t="s">
        <v>5466</v>
      </c>
      <c r="E9202" s="113">
        <f t="shared" si="143"/>
        <v>63111010</v>
      </c>
      <c r="F9202" s="113" t="s">
        <v>5425</v>
      </c>
      <c r="G9202" s="113" t="s">
        <v>5464</v>
      </c>
      <c r="H9202" s="113" t="s">
        <v>5465</v>
      </c>
      <c r="I9202" s="113" t="s">
        <v>5467</v>
      </c>
    </row>
    <row r="9203" spans="1:9" x14ac:dyDescent="0.2">
      <c r="A9203" s="113" t="s">
        <v>10491</v>
      </c>
      <c r="D9203" s="113" t="s">
        <v>5468</v>
      </c>
      <c r="E9203" s="113">
        <f t="shared" si="143"/>
        <v>63111011</v>
      </c>
      <c r="F9203" s="113" t="s">
        <v>5425</v>
      </c>
      <c r="G9203" s="113" t="s">
        <v>5464</v>
      </c>
      <c r="H9203" s="113" t="s">
        <v>5465</v>
      </c>
      <c r="I9203" s="113" t="s">
        <v>5469</v>
      </c>
    </row>
    <row r="9204" spans="1:9" x14ac:dyDescent="0.2">
      <c r="A9204" s="113" t="s">
        <v>10491</v>
      </c>
      <c r="D9204" s="113" t="s">
        <v>5470</v>
      </c>
      <c r="E9204" s="113">
        <f t="shared" si="143"/>
        <v>63111012</v>
      </c>
      <c r="F9204" s="113" t="s">
        <v>5425</v>
      </c>
      <c r="G9204" s="113" t="s">
        <v>5464</v>
      </c>
      <c r="H9204" s="113" t="s">
        <v>5465</v>
      </c>
      <c r="I9204" s="113" t="s">
        <v>5471</v>
      </c>
    </row>
    <row r="9205" spans="1:9" x14ac:dyDescent="0.2">
      <c r="A9205" s="113" t="s">
        <v>10491</v>
      </c>
      <c r="D9205" s="113" t="s">
        <v>5472</v>
      </c>
      <c r="E9205" s="113">
        <f t="shared" si="143"/>
        <v>63111020</v>
      </c>
      <c r="F9205" s="113" t="s">
        <v>5425</v>
      </c>
      <c r="G9205" s="113" t="s">
        <v>5464</v>
      </c>
      <c r="H9205" s="113" t="s">
        <v>5465</v>
      </c>
      <c r="I9205" s="113" t="s">
        <v>5473</v>
      </c>
    </row>
    <row r="9206" spans="1:9" x14ac:dyDescent="0.2">
      <c r="A9206" s="113" t="s">
        <v>10491</v>
      </c>
      <c r="D9206" s="113" t="s">
        <v>5474</v>
      </c>
      <c r="E9206" s="113">
        <f t="shared" si="143"/>
        <v>63111021</v>
      </c>
      <c r="F9206" s="113" t="s">
        <v>5425</v>
      </c>
      <c r="G9206" s="113" t="s">
        <v>5464</v>
      </c>
      <c r="H9206" s="113" t="s">
        <v>5465</v>
      </c>
      <c r="I9206" s="113" t="s">
        <v>5475</v>
      </c>
    </row>
    <row r="9207" spans="1:9" x14ac:dyDescent="0.2">
      <c r="A9207" s="113" t="s">
        <v>10491</v>
      </c>
      <c r="D9207" s="113" t="s">
        <v>5476</v>
      </c>
      <c r="E9207" s="113">
        <f t="shared" si="143"/>
        <v>63111030</v>
      </c>
      <c r="F9207" s="113" t="s">
        <v>5425</v>
      </c>
      <c r="G9207" s="113" t="s">
        <v>5464</v>
      </c>
      <c r="H9207" s="113" t="s">
        <v>5465</v>
      </c>
      <c r="I9207" s="113" t="s">
        <v>5477</v>
      </c>
    </row>
    <row r="9208" spans="1:9" x14ac:dyDescent="0.2">
      <c r="A9208" s="113" t="s">
        <v>10491</v>
      </c>
      <c r="D9208" s="113" t="s">
        <v>5478</v>
      </c>
      <c r="E9208" s="113">
        <f t="shared" si="143"/>
        <v>63111040</v>
      </c>
      <c r="F9208" s="113" t="s">
        <v>5425</v>
      </c>
      <c r="G9208" s="113" t="s">
        <v>5464</v>
      </c>
      <c r="H9208" s="113" t="s">
        <v>5465</v>
      </c>
      <c r="I9208" s="113" t="s">
        <v>5479</v>
      </c>
    </row>
    <row r="9209" spans="1:9" x14ac:dyDescent="0.2">
      <c r="A9209" s="113" t="s">
        <v>10491</v>
      </c>
      <c r="D9209" s="113" t="s">
        <v>5480</v>
      </c>
      <c r="E9209" s="113">
        <f t="shared" si="143"/>
        <v>63111041</v>
      </c>
      <c r="F9209" s="113" t="s">
        <v>5425</v>
      </c>
      <c r="G9209" s="113" t="s">
        <v>5464</v>
      </c>
      <c r="H9209" s="113" t="s">
        <v>5465</v>
      </c>
      <c r="I9209" s="113" t="s">
        <v>5481</v>
      </c>
    </row>
    <row r="9210" spans="1:9" x14ac:dyDescent="0.2">
      <c r="A9210" s="113" t="s">
        <v>10491</v>
      </c>
      <c r="D9210" s="113" t="s">
        <v>5482</v>
      </c>
      <c r="E9210" s="113">
        <f t="shared" si="143"/>
        <v>63111042</v>
      </c>
      <c r="F9210" s="113" t="s">
        <v>5425</v>
      </c>
      <c r="G9210" s="113" t="s">
        <v>5464</v>
      </c>
      <c r="H9210" s="113" t="s">
        <v>5465</v>
      </c>
      <c r="I9210" s="113" t="s">
        <v>5483</v>
      </c>
    </row>
    <row r="9211" spans="1:9" x14ac:dyDescent="0.2">
      <c r="A9211" s="113" t="s">
        <v>10491</v>
      </c>
      <c r="D9211" s="113" t="s">
        <v>5484</v>
      </c>
      <c r="E9211" s="113">
        <f t="shared" si="143"/>
        <v>63111043</v>
      </c>
      <c r="F9211" s="113" t="s">
        <v>5425</v>
      </c>
      <c r="G9211" s="113" t="s">
        <v>5464</v>
      </c>
      <c r="H9211" s="113" t="s">
        <v>5465</v>
      </c>
      <c r="I9211" s="113" t="s">
        <v>5485</v>
      </c>
    </row>
    <row r="9212" spans="1:9" x14ac:dyDescent="0.2">
      <c r="A9212" s="113" t="s">
        <v>10491</v>
      </c>
      <c r="D9212" s="113" t="s">
        <v>5486</v>
      </c>
      <c r="E9212" s="113">
        <f t="shared" si="143"/>
        <v>63111044</v>
      </c>
      <c r="F9212" s="113" t="s">
        <v>5425</v>
      </c>
      <c r="G9212" s="113" t="s">
        <v>5464</v>
      </c>
      <c r="H9212" s="113" t="s">
        <v>5465</v>
      </c>
      <c r="I9212" s="113" t="s">
        <v>5487</v>
      </c>
    </row>
    <row r="9213" spans="1:9" x14ac:dyDescent="0.2">
      <c r="A9213" s="113" t="s">
        <v>10491</v>
      </c>
      <c r="D9213" s="113" t="s">
        <v>5488</v>
      </c>
      <c r="E9213" s="113">
        <f t="shared" si="143"/>
        <v>63111045</v>
      </c>
      <c r="F9213" s="113" t="s">
        <v>5425</v>
      </c>
      <c r="G9213" s="113" t="s">
        <v>5464</v>
      </c>
      <c r="H9213" s="113" t="s">
        <v>5465</v>
      </c>
      <c r="I9213" s="113" t="s">
        <v>5489</v>
      </c>
    </row>
    <row r="9214" spans="1:9" x14ac:dyDescent="0.2">
      <c r="A9214" s="113" t="s">
        <v>10491</v>
      </c>
      <c r="D9214" s="113" t="s">
        <v>5490</v>
      </c>
      <c r="E9214" s="113">
        <f t="shared" si="143"/>
        <v>63111050</v>
      </c>
      <c r="F9214" s="113" t="s">
        <v>5425</v>
      </c>
      <c r="G9214" s="113" t="s">
        <v>5464</v>
      </c>
      <c r="H9214" s="113" t="s">
        <v>5465</v>
      </c>
      <c r="I9214" s="113" t="s">
        <v>5491</v>
      </c>
    </row>
    <row r="9215" spans="1:9" x14ac:dyDescent="0.2">
      <c r="A9215" s="113" t="s">
        <v>10491</v>
      </c>
      <c r="D9215" s="113" t="s">
        <v>5492</v>
      </c>
      <c r="E9215" s="113">
        <f t="shared" si="143"/>
        <v>63111070</v>
      </c>
      <c r="F9215" s="113" t="s">
        <v>5425</v>
      </c>
      <c r="G9215" s="113" t="s">
        <v>5464</v>
      </c>
      <c r="H9215" s="113" t="s">
        <v>5465</v>
      </c>
      <c r="I9215" s="113" t="s">
        <v>5493</v>
      </c>
    </row>
    <row r="9216" spans="1:9" x14ac:dyDescent="0.2">
      <c r="A9216" s="113" t="s">
        <v>10491</v>
      </c>
      <c r="D9216" s="113" t="s">
        <v>5494</v>
      </c>
      <c r="E9216" s="113">
        <f t="shared" si="143"/>
        <v>63111071</v>
      </c>
      <c r="F9216" s="113" t="s">
        <v>5425</v>
      </c>
      <c r="G9216" s="113" t="s">
        <v>5464</v>
      </c>
      <c r="H9216" s="113" t="s">
        <v>5465</v>
      </c>
      <c r="I9216" s="113" t="s">
        <v>5495</v>
      </c>
    </row>
    <row r="9217" spans="1:9" x14ac:dyDescent="0.2">
      <c r="A9217" s="113" t="s">
        <v>10491</v>
      </c>
      <c r="D9217" s="113" t="s">
        <v>5496</v>
      </c>
      <c r="E9217" s="113">
        <f t="shared" si="143"/>
        <v>63111072</v>
      </c>
      <c r="F9217" s="113" t="s">
        <v>5425</v>
      </c>
      <c r="G9217" s="113" t="s">
        <v>5464</v>
      </c>
      <c r="H9217" s="113" t="s">
        <v>5465</v>
      </c>
      <c r="I9217" s="113" t="s">
        <v>5497</v>
      </c>
    </row>
    <row r="9218" spans="1:9" x14ac:dyDescent="0.2">
      <c r="A9218" s="113" t="s">
        <v>10491</v>
      </c>
      <c r="D9218" s="113" t="s">
        <v>5498</v>
      </c>
      <c r="E9218" s="113">
        <f t="shared" ref="E9218:E9281" si="144">VALUE(D9218)</f>
        <v>63125001</v>
      </c>
      <c r="F9218" s="113" t="s">
        <v>5425</v>
      </c>
      <c r="G9218" s="113" t="s">
        <v>5464</v>
      </c>
      <c r="H9218" s="113" t="s">
        <v>5499</v>
      </c>
      <c r="I9218" s="113" t="s">
        <v>5499</v>
      </c>
    </row>
    <row r="9219" spans="1:9" x14ac:dyDescent="0.2">
      <c r="A9219" s="113" t="s">
        <v>10491</v>
      </c>
      <c r="D9219" s="113" t="s">
        <v>5500</v>
      </c>
      <c r="E9219" s="113">
        <f t="shared" si="144"/>
        <v>63125010</v>
      </c>
      <c r="F9219" s="113" t="s">
        <v>5425</v>
      </c>
      <c r="G9219" s="113" t="s">
        <v>5464</v>
      </c>
      <c r="H9219" s="113" t="s">
        <v>5499</v>
      </c>
      <c r="I9219" s="113" t="s">
        <v>5501</v>
      </c>
    </row>
    <row r="9220" spans="1:9" x14ac:dyDescent="0.2">
      <c r="A9220" s="113" t="s">
        <v>10491</v>
      </c>
      <c r="D9220" s="113" t="s">
        <v>5502</v>
      </c>
      <c r="E9220" s="113">
        <f t="shared" si="144"/>
        <v>63125011</v>
      </c>
      <c r="F9220" s="113" t="s">
        <v>5425</v>
      </c>
      <c r="G9220" s="113" t="s">
        <v>5464</v>
      </c>
      <c r="H9220" s="113" t="s">
        <v>5499</v>
      </c>
      <c r="I9220" s="113" t="s">
        <v>5503</v>
      </c>
    </row>
    <row r="9221" spans="1:9" x14ac:dyDescent="0.2">
      <c r="A9221" s="113" t="s">
        <v>10491</v>
      </c>
      <c r="D9221" s="113" t="s">
        <v>5504</v>
      </c>
      <c r="E9221" s="113">
        <f t="shared" si="144"/>
        <v>63125012</v>
      </c>
      <c r="F9221" s="113" t="s">
        <v>5425</v>
      </c>
      <c r="G9221" s="113" t="s">
        <v>5464</v>
      </c>
      <c r="H9221" s="113" t="s">
        <v>5499</v>
      </c>
      <c r="I9221" s="113" t="s">
        <v>5505</v>
      </c>
    </row>
    <row r="9222" spans="1:9" x14ac:dyDescent="0.2">
      <c r="A9222" s="113" t="s">
        <v>10491</v>
      </c>
      <c r="D9222" s="113" t="s">
        <v>5506</v>
      </c>
      <c r="E9222" s="113">
        <f t="shared" si="144"/>
        <v>63125013</v>
      </c>
      <c r="F9222" s="113" t="s">
        <v>5425</v>
      </c>
      <c r="G9222" s="113" t="s">
        <v>5464</v>
      </c>
      <c r="H9222" s="113" t="s">
        <v>5499</v>
      </c>
      <c r="I9222" s="113" t="s">
        <v>5507</v>
      </c>
    </row>
    <row r="9223" spans="1:9" x14ac:dyDescent="0.2">
      <c r="A9223" s="113" t="s">
        <v>10491</v>
      </c>
      <c r="D9223" s="113" t="s">
        <v>5508</v>
      </c>
      <c r="E9223" s="113">
        <f t="shared" si="144"/>
        <v>63125014</v>
      </c>
      <c r="F9223" s="113" t="s">
        <v>5425</v>
      </c>
      <c r="G9223" s="113" t="s">
        <v>5464</v>
      </c>
      <c r="H9223" s="113" t="s">
        <v>5499</v>
      </c>
      <c r="I9223" s="113" t="s">
        <v>5509</v>
      </c>
    </row>
    <row r="9224" spans="1:9" x14ac:dyDescent="0.2">
      <c r="A9224" s="113" t="s">
        <v>10491</v>
      </c>
      <c r="D9224" s="113" t="s">
        <v>5510</v>
      </c>
      <c r="E9224" s="113">
        <f t="shared" si="144"/>
        <v>63125015</v>
      </c>
      <c r="F9224" s="113" t="s">
        <v>5425</v>
      </c>
      <c r="G9224" s="113" t="s">
        <v>5464</v>
      </c>
      <c r="H9224" s="113" t="s">
        <v>5499</v>
      </c>
      <c r="I9224" s="113" t="s">
        <v>5511</v>
      </c>
    </row>
    <row r="9225" spans="1:9" x14ac:dyDescent="0.2">
      <c r="A9225" s="113" t="s">
        <v>10491</v>
      </c>
      <c r="D9225" s="113" t="s">
        <v>5512</v>
      </c>
      <c r="E9225" s="113">
        <f t="shared" si="144"/>
        <v>63125030</v>
      </c>
      <c r="F9225" s="113" t="s">
        <v>5425</v>
      </c>
      <c r="G9225" s="113" t="s">
        <v>5464</v>
      </c>
      <c r="H9225" s="113" t="s">
        <v>5499</v>
      </c>
      <c r="I9225" s="113" t="s">
        <v>5513</v>
      </c>
    </row>
    <row r="9226" spans="1:9" x14ac:dyDescent="0.2">
      <c r="A9226" s="113" t="s">
        <v>10491</v>
      </c>
      <c r="D9226" s="113" t="s">
        <v>5514</v>
      </c>
      <c r="E9226" s="113">
        <f t="shared" si="144"/>
        <v>63125031</v>
      </c>
      <c r="F9226" s="113" t="s">
        <v>5425</v>
      </c>
      <c r="G9226" s="113" t="s">
        <v>5464</v>
      </c>
      <c r="H9226" s="113" t="s">
        <v>5499</v>
      </c>
      <c r="I9226" s="113" t="s">
        <v>5515</v>
      </c>
    </row>
    <row r="9227" spans="1:9" x14ac:dyDescent="0.2">
      <c r="A9227" s="113" t="s">
        <v>10491</v>
      </c>
      <c r="D9227" s="113" t="s">
        <v>5516</v>
      </c>
      <c r="E9227" s="113">
        <f t="shared" si="144"/>
        <v>63125032</v>
      </c>
      <c r="F9227" s="113" t="s">
        <v>5425</v>
      </c>
      <c r="G9227" s="113" t="s">
        <v>5464</v>
      </c>
      <c r="H9227" s="113" t="s">
        <v>5499</v>
      </c>
      <c r="I9227" s="113" t="s">
        <v>5517</v>
      </c>
    </row>
    <row r="9228" spans="1:9" x14ac:dyDescent="0.2">
      <c r="A9228" s="113" t="s">
        <v>10491</v>
      </c>
      <c r="D9228" s="113" t="s">
        <v>5518</v>
      </c>
      <c r="E9228" s="113">
        <f t="shared" si="144"/>
        <v>63125040</v>
      </c>
      <c r="F9228" s="113" t="s">
        <v>5425</v>
      </c>
      <c r="G9228" s="113" t="s">
        <v>5464</v>
      </c>
      <c r="H9228" s="113" t="s">
        <v>5499</v>
      </c>
      <c r="I9228" s="113" t="s">
        <v>5519</v>
      </c>
    </row>
    <row r="9229" spans="1:9" x14ac:dyDescent="0.2">
      <c r="A9229" s="113" t="s">
        <v>10491</v>
      </c>
      <c r="D9229" s="113" t="s">
        <v>5520</v>
      </c>
      <c r="E9229" s="113">
        <f t="shared" si="144"/>
        <v>63125041</v>
      </c>
      <c r="F9229" s="113" t="s">
        <v>5425</v>
      </c>
      <c r="G9229" s="113" t="s">
        <v>5464</v>
      </c>
      <c r="H9229" s="113" t="s">
        <v>5499</v>
      </c>
      <c r="I9229" s="113" t="s">
        <v>5521</v>
      </c>
    </row>
    <row r="9230" spans="1:9" x14ac:dyDescent="0.2">
      <c r="A9230" s="113" t="s">
        <v>10491</v>
      </c>
      <c r="D9230" s="113" t="s">
        <v>2805</v>
      </c>
      <c r="E9230" s="113">
        <f t="shared" si="144"/>
        <v>63125042</v>
      </c>
      <c r="F9230" s="113" t="s">
        <v>5425</v>
      </c>
      <c r="G9230" s="113" t="s">
        <v>5464</v>
      </c>
      <c r="H9230" s="113" t="s">
        <v>5499</v>
      </c>
      <c r="I9230" s="113" t="s">
        <v>2806</v>
      </c>
    </row>
    <row r="9231" spans="1:9" x14ac:dyDescent="0.2">
      <c r="A9231" s="113" t="s">
        <v>10491</v>
      </c>
      <c r="D9231" s="113" t="s">
        <v>2807</v>
      </c>
      <c r="E9231" s="113">
        <f t="shared" si="144"/>
        <v>63125080</v>
      </c>
      <c r="F9231" s="113" t="s">
        <v>5425</v>
      </c>
      <c r="G9231" s="113" t="s">
        <v>5464</v>
      </c>
      <c r="H9231" s="113" t="s">
        <v>5499</v>
      </c>
      <c r="I9231" s="113" t="s">
        <v>2808</v>
      </c>
    </row>
    <row r="9232" spans="1:9" x14ac:dyDescent="0.2">
      <c r="A9232" s="113" t="s">
        <v>10491</v>
      </c>
      <c r="D9232" s="113" t="s">
        <v>2809</v>
      </c>
      <c r="E9232" s="113">
        <f t="shared" si="144"/>
        <v>63131001</v>
      </c>
      <c r="F9232" s="113" t="s">
        <v>5425</v>
      </c>
      <c r="G9232" s="113" t="s">
        <v>5464</v>
      </c>
      <c r="H9232" s="113" t="s">
        <v>2810</v>
      </c>
      <c r="I9232" s="113" t="s">
        <v>2810</v>
      </c>
    </row>
    <row r="9233" spans="1:9" x14ac:dyDescent="0.2">
      <c r="A9233" s="113" t="s">
        <v>10491</v>
      </c>
      <c r="D9233" s="113" t="s">
        <v>2811</v>
      </c>
      <c r="E9233" s="113">
        <f t="shared" si="144"/>
        <v>63131010</v>
      </c>
      <c r="F9233" s="113" t="s">
        <v>5425</v>
      </c>
      <c r="G9233" s="113" t="s">
        <v>5464</v>
      </c>
      <c r="H9233" s="113" t="s">
        <v>2810</v>
      </c>
      <c r="I9233" s="113" t="s">
        <v>2812</v>
      </c>
    </row>
    <row r="9234" spans="1:9" x14ac:dyDescent="0.2">
      <c r="A9234" s="113" t="s">
        <v>10491</v>
      </c>
      <c r="D9234" s="113" t="s">
        <v>2813</v>
      </c>
      <c r="E9234" s="113">
        <f t="shared" si="144"/>
        <v>63131011</v>
      </c>
      <c r="F9234" s="113" t="s">
        <v>5425</v>
      </c>
      <c r="G9234" s="113" t="s">
        <v>5464</v>
      </c>
      <c r="H9234" s="113" t="s">
        <v>2810</v>
      </c>
      <c r="I9234" s="113" t="s">
        <v>2814</v>
      </c>
    </row>
    <row r="9235" spans="1:9" x14ac:dyDescent="0.2">
      <c r="A9235" s="113" t="s">
        <v>10491</v>
      </c>
      <c r="D9235" s="113" t="s">
        <v>2815</v>
      </c>
      <c r="E9235" s="113">
        <f t="shared" si="144"/>
        <v>63131012</v>
      </c>
      <c r="F9235" s="113" t="s">
        <v>5425</v>
      </c>
      <c r="G9235" s="113" t="s">
        <v>5464</v>
      </c>
      <c r="H9235" s="113" t="s">
        <v>2810</v>
      </c>
      <c r="I9235" s="113" t="s">
        <v>2816</v>
      </c>
    </row>
    <row r="9236" spans="1:9" x14ac:dyDescent="0.2">
      <c r="A9236" s="113" t="s">
        <v>10491</v>
      </c>
      <c r="D9236" s="113" t="s">
        <v>2817</v>
      </c>
      <c r="E9236" s="113">
        <f t="shared" si="144"/>
        <v>63131013</v>
      </c>
      <c r="F9236" s="113" t="s">
        <v>5425</v>
      </c>
      <c r="G9236" s="113" t="s">
        <v>5464</v>
      </c>
      <c r="H9236" s="113" t="s">
        <v>2810</v>
      </c>
      <c r="I9236" s="113" t="s">
        <v>2818</v>
      </c>
    </row>
    <row r="9237" spans="1:9" x14ac:dyDescent="0.2">
      <c r="A9237" s="113" t="s">
        <v>10491</v>
      </c>
      <c r="D9237" s="113" t="s">
        <v>2819</v>
      </c>
      <c r="E9237" s="113">
        <f t="shared" si="144"/>
        <v>63131014</v>
      </c>
      <c r="F9237" s="113" t="s">
        <v>5425</v>
      </c>
      <c r="G9237" s="113" t="s">
        <v>5464</v>
      </c>
      <c r="H9237" s="113" t="s">
        <v>2810</v>
      </c>
      <c r="I9237" s="113" t="s">
        <v>2820</v>
      </c>
    </row>
    <row r="9238" spans="1:9" x14ac:dyDescent="0.2">
      <c r="A9238" s="113" t="s">
        <v>10491</v>
      </c>
      <c r="D9238" s="113" t="s">
        <v>2821</v>
      </c>
      <c r="E9238" s="113">
        <f t="shared" si="144"/>
        <v>63131015</v>
      </c>
      <c r="F9238" s="113" t="s">
        <v>5425</v>
      </c>
      <c r="G9238" s="113" t="s">
        <v>5464</v>
      </c>
      <c r="H9238" s="113" t="s">
        <v>2810</v>
      </c>
      <c r="I9238" s="113" t="s">
        <v>2822</v>
      </c>
    </row>
    <row r="9239" spans="1:9" x14ac:dyDescent="0.2">
      <c r="A9239" s="113" t="s">
        <v>10491</v>
      </c>
      <c r="D9239" s="113" t="s">
        <v>2823</v>
      </c>
      <c r="E9239" s="113">
        <f t="shared" si="144"/>
        <v>63131016</v>
      </c>
      <c r="F9239" s="113" t="s">
        <v>5425</v>
      </c>
      <c r="G9239" s="113" t="s">
        <v>5464</v>
      </c>
      <c r="H9239" s="113" t="s">
        <v>2810</v>
      </c>
      <c r="I9239" s="113" t="s">
        <v>2824</v>
      </c>
    </row>
    <row r="9240" spans="1:9" x14ac:dyDescent="0.2">
      <c r="A9240" s="113" t="s">
        <v>10491</v>
      </c>
      <c r="D9240" s="113" t="s">
        <v>2825</v>
      </c>
      <c r="E9240" s="113">
        <f t="shared" si="144"/>
        <v>63131017</v>
      </c>
      <c r="F9240" s="113" t="s">
        <v>5425</v>
      </c>
      <c r="G9240" s="113" t="s">
        <v>5464</v>
      </c>
      <c r="H9240" s="113" t="s">
        <v>2810</v>
      </c>
      <c r="I9240" s="113" t="s">
        <v>2826</v>
      </c>
    </row>
    <row r="9241" spans="1:9" x14ac:dyDescent="0.2">
      <c r="A9241" s="113" t="s">
        <v>10491</v>
      </c>
      <c r="D9241" s="113" t="s">
        <v>2827</v>
      </c>
      <c r="E9241" s="113">
        <f t="shared" si="144"/>
        <v>63131018</v>
      </c>
      <c r="F9241" s="113" t="s">
        <v>5425</v>
      </c>
      <c r="G9241" s="113" t="s">
        <v>5464</v>
      </c>
      <c r="H9241" s="113" t="s">
        <v>2810</v>
      </c>
      <c r="I9241" s="113" t="s">
        <v>2828</v>
      </c>
    </row>
    <row r="9242" spans="1:9" x14ac:dyDescent="0.2">
      <c r="A9242" s="113" t="s">
        <v>10491</v>
      </c>
      <c r="D9242" s="113" t="s">
        <v>2829</v>
      </c>
      <c r="E9242" s="113">
        <f t="shared" si="144"/>
        <v>63131030</v>
      </c>
      <c r="F9242" s="113" t="s">
        <v>5425</v>
      </c>
      <c r="G9242" s="113" t="s">
        <v>5464</v>
      </c>
      <c r="H9242" s="113" t="s">
        <v>2810</v>
      </c>
      <c r="I9242" s="113" t="s">
        <v>2830</v>
      </c>
    </row>
    <row r="9243" spans="1:9" x14ac:dyDescent="0.2">
      <c r="A9243" s="113" t="s">
        <v>10491</v>
      </c>
      <c r="D9243" s="113" t="s">
        <v>2831</v>
      </c>
      <c r="E9243" s="113">
        <f t="shared" si="144"/>
        <v>63131031</v>
      </c>
      <c r="F9243" s="113" t="s">
        <v>5425</v>
      </c>
      <c r="G9243" s="113" t="s">
        <v>5464</v>
      </c>
      <c r="H9243" s="113" t="s">
        <v>2810</v>
      </c>
      <c r="I9243" s="113" t="s">
        <v>5569</v>
      </c>
    </row>
    <row r="9244" spans="1:9" x14ac:dyDescent="0.2">
      <c r="A9244" s="113" t="s">
        <v>10491</v>
      </c>
      <c r="D9244" s="113" t="s">
        <v>2852</v>
      </c>
      <c r="E9244" s="113">
        <f t="shared" si="144"/>
        <v>63131032</v>
      </c>
      <c r="F9244" s="113" t="s">
        <v>5425</v>
      </c>
      <c r="G9244" s="113" t="s">
        <v>5464</v>
      </c>
      <c r="H9244" s="113" t="s">
        <v>2810</v>
      </c>
      <c r="I9244" s="113" t="s">
        <v>2853</v>
      </c>
    </row>
    <row r="9245" spans="1:9" x14ac:dyDescent="0.2">
      <c r="A9245" s="113" t="s">
        <v>10491</v>
      </c>
      <c r="D9245" s="113" t="s">
        <v>2854</v>
      </c>
      <c r="E9245" s="113">
        <f t="shared" si="144"/>
        <v>63131033</v>
      </c>
      <c r="F9245" s="113" t="s">
        <v>5425</v>
      </c>
      <c r="G9245" s="113" t="s">
        <v>5464</v>
      </c>
      <c r="H9245" s="113" t="s">
        <v>2810</v>
      </c>
      <c r="I9245" s="113" t="s">
        <v>2855</v>
      </c>
    </row>
    <row r="9246" spans="1:9" x14ac:dyDescent="0.2">
      <c r="A9246" s="113" t="s">
        <v>10491</v>
      </c>
      <c r="D9246" s="113" t="s">
        <v>2856</v>
      </c>
      <c r="E9246" s="113">
        <f t="shared" si="144"/>
        <v>63131034</v>
      </c>
      <c r="F9246" s="113" t="s">
        <v>5425</v>
      </c>
      <c r="G9246" s="113" t="s">
        <v>5464</v>
      </c>
      <c r="H9246" s="113" t="s">
        <v>2810</v>
      </c>
      <c r="I9246" s="113" t="s">
        <v>2857</v>
      </c>
    </row>
    <row r="9247" spans="1:9" x14ac:dyDescent="0.2">
      <c r="A9247" s="113" t="s">
        <v>10491</v>
      </c>
      <c r="D9247" s="113" t="s">
        <v>2858</v>
      </c>
      <c r="E9247" s="113">
        <f t="shared" si="144"/>
        <v>63131038</v>
      </c>
      <c r="F9247" s="113" t="s">
        <v>5425</v>
      </c>
      <c r="G9247" s="113" t="s">
        <v>5464</v>
      </c>
      <c r="H9247" s="113" t="s">
        <v>2810</v>
      </c>
      <c r="I9247" s="113" t="s">
        <v>2859</v>
      </c>
    </row>
    <row r="9248" spans="1:9" x14ac:dyDescent="0.2">
      <c r="A9248" s="113" t="s">
        <v>10491</v>
      </c>
      <c r="D9248" s="113" t="s">
        <v>2860</v>
      </c>
      <c r="E9248" s="113">
        <f t="shared" si="144"/>
        <v>63131080</v>
      </c>
      <c r="F9248" s="113" t="s">
        <v>5425</v>
      </c>
      <c r="G9248" s="113" t="s">
        <v>5464</v>
      </c>
      <c r="H9248" s="113" t="s">
        <v>2810</v>
      </c>
      <c r="I9248" s="113" t="s">
        <v>2861</v>
      </c>
    </row>
    <row r="9249" spans="1:9" x14ac:dyDescent="0.2">
      <c r="A9249" s="113" t="s">
        <v>10491</v>
      </c>
      <c r="D9249" s="113" t="s">
        <v>2862</v>
      </c>
      <c r="E9249" s="113">
        <f t="shared" si="144"/>
        <v>63134001</v>
      </c>
      <c r="F9249" s="113" t="s">
        <v>5425</v>
      </c>
      <c r="G9249" s="113" t="s">
        <v>5464</v>
      </c>
      <c r="H9249" s="113" t="s">
        <v>2863</v>
      </c>
      <c r="I9249" s="113" t="s">
        <v>2863</v>
      </c>
    </row>
    <row r="9250" spans="1:9" x14ac:dyDescent="0.2">
      <c r="A9250" s="113" t="s">
        <v>10491</v>
      </c>
      <c r="D9250" s="113" t="s">
        <v>2864</v>
      </c>
      <c r="E9250" s="113">
        <f t="shared" si="144"/>
        <v>63134010</v>
      </c>
      <c r="F9250" s="113" t="s">
        <v>5425</v>
      </c>
      <c r="G9250" s="113" t="s">
        <v>5464</v>
      </c>
      <c r="H9250" s="113" t="s">
        <v>2863</v>
      </c>
      <c r="I9250" s="113" t="s">
        <v>2865</v>
      </c>
    </row>
    <row r="9251" spans="1:9" x14ac:dyDescent="0.2">
      <c r="A9251" s="113" t="s">
        <v>10491</v>
      </c>
      <c r="D9251" s="113" t="s">
        <v>2866</v>
      </c>
      <c r="E9251" s="113">
        <f t="shared" si="144"/>
        <v>63134011</v>
      </c>
      <c r="F9251" s="113" t="s">
        <v>5425</v>
      </c>
      <c r="G9251" s="113" t="s">
        <v>5464</v>
      </c>
      <c r="H9251" s="113" t="s">
        <v>2863</v>
      </c>
      <c r="I9251" s="113" t="s">
        <v>2867</v>
      </c>
    </row>
    <row r="9252" spans="1:9" x14ac:dyDescent="0.2">
      <c r="A9252" s="113" t="s">
        <v>10491</v>
      </c>
      <c r="D9252" s="113" t="s">
        <v>2868</v>
      </c>
      <c r="E9252" s="113">
        <f t="shared" si="144"/>
        <v>63134012</v>
      </c>
      <c r="F9252" s="113" t="s">
        <v>5425</v>
      </c>
      <c r="G9252" s="113" t="s">
        <v>5464</v>
      </c>
      <c r="H9252" s="113" t="s">
        <v>2863</v>
      </c>
      <c r="I9252" s="113" t="s">
        <v>2869</v>
      </c>
    </row>
    <row r="9253" spans="1:9" x14ac:dyDescent="0.2">
      <c r="A9253" s="113" t="s">
        <v>10491</v>
      </c>
      <c r="D9253" s="113" t="s">
        <v>2870</v>
      </c>
      <c r="E9253" s="113">
        <f t="shared" si="144"/>
        <v>63134013</v>
      </c>
      <c r="F9253" s="113" t="s">
        <v>5425</v>
      </c>
      <c r="G9253" s="113" t="s">
        <v>5464</v>
      </c>
      <c r="H9253" s="113" t="s">
        <v>2863</v>
      </c>
      <c r="I9253" s="113" t="s">
        <v>2871</v>
      </c>
    </row>
    <row r="9254" spans="1:9" x14ac:dyDescent="0.2">
      <c r="A9254" s="113" t="s">
        <v>10491</v>
      </c>
      <c r="D9254" s="113" t="s">
        <v>2872</v>
      </c>
      <c r="E9254" s="113">
        <f t="shared" si="144"/>
        <v>63134014</v>
      </c>
      <c r="F9254" s="113" t="s">
        <v>5425</v>
      </c>
      <c r="G9254" s="113" t="s">
        <v>5464</v>
      </c>
      <c r="H9254" s="113" t="s">
        <v>2863</v>
      </c>
      <c r="I9254" s="113" t="s">
        <v>2873</v>
      </c>
    </row>
    <row r="9255" spans="1:9" x14ac:dyDescent="0.2">
      <c r="A9255" s="113" t="s">
        <v>10491</v>
      </c>
      <c r="D9255" s="113" t="s">
        <v>2874</v>
      </c>
      <c r="E9255" s="113">
        <f t="shared" si="144"/>
        <v>63134015</v>
      </c>
      <c r="F9255" s="113" t="s">
        <v>5425</v>
      </c>
      <c r="G9255" s="113" t="s">
        <v>5464</v>
      </c>
      <c r="H9255" s="113" t="s">
        <v>2863</v>
      </c>
      <c r="I9255" s="113" t="s">
        <v>2875</v>
      </c>
    </row>
    <row r="9256" spans="1:9" x14ac:dyDescent="0.2">
      <c r="A9256" s="113" t="s">
        <v>10491</v>
      </c>
      <c r="D9256" s="113" t="s">
        <v>2876</v>
      </c>
      <c r="E9256" s="113">
        <f t="shared" si="144"/>
        <v>63134016</v>
      </c>
      <c r="F9256" s="113" t="s">
        <v>5425</v>
      </c>
      <c r="G9256" s="113" t="s">
        <v>5464</v>
      </c>
      <c r="H9256" s="113" t="s">
        <v>2863</v>
      </c>
      <c r="I9256" s="113" t="s">
        <v>2877</v>
      </c>
    </row>
    <row r="9257" spans="1:9" x14ac:dyDescent="0.2">
      <c r="A9257" s="113" t="s">
        <v>10491</v>
      </c>
      <c r="D9257" s="113" t="s">
        <v>2878</v>
      </c>
      <c r="E9257" s="113">
        <f t="shared" si="144"/>
        <v>63134017</v>
      </c>
      <c r="F9257" s="113" t="s">
        <v>5425</v>
      </c>
      <c r="G9257" s="113" t="s">
        <v>5464</v>
      </c>
      <c r="H9257" s="113" t="s">
        <v>2863</v>
      </c>
      <c r="I9257" s="113" t="s">
        <v>2879</v>
      </c>
    </row>
    <row r="9258" spans="1:9" x14ac:dyDescent="0.2">
      <c r="A9258" s="113" t="s">
        <v>10491</v>
      </c>
      <c r="D9258" s="113" t="s">
        <v>2880</v>
      </c>
      <c r="E9258" s="113">
        <f t="shared" si="144"/>
        <v>63134018</v>
      </c>
      <c r="F9258" s="113" t="s">
        <v>5425</v>
      </c>
      <c r="G9258" s="113" t="s">
        <v>5464</v>
      </c>
      <c r="H9258" s="113" t="s">
        <v>2863</v>
      </c>
      <c r="I9258" s="113" t="s">
        <v>2881</v>
      </c>
    </row>
    <row r="9259" spans="1:9" x14ac:dyDescent="0.2">
      <c r="A9259" s="113" t="s">
        <v>10491</v>
      </c>
      <c r="D9259" s="113" t="s">
        <v>2882</v>
      </c>
      <c r="E9259" s="113">
        <f t="shared" si="144"/>
        <v>63134019</v>
      </c>
      <c r="F9259" s="113" t="s">
        <v>5425</v>
      </c>
      <c r="G9259" s="113" t="s">
        <v>5464</v>
      </c>
      <c r="H9259" s="113" t="s">
        <v>2863</v>
      </c>
      <c r="I9259" s="113" t="s">
        <v>2883</v>
      </c>
    </row>
    <row r="9260" spans="1:9" x14ac:dyDescent="0.2">
      <c r="A9260" s="113" t="s">
        <v>10491</v>
      </c>
      <c r="D9260" s="113" t="s">
        <v>2884</v>
      </c>
      <c r="E9260" s="113">
        <f t="shared" si="144"/>
        <v>63134020</v>
      </c>
      <c r="F9260" s="113" t="s">
        <v>5425</v>
      </c>
      <c r="G9260" s="113" t="s">
        <v>5464</v>
      </c>
      <c r="H9260" s="113" t="s">
        <v>2863</v>
      </c>
      <c r="I9260" s="113" t="s">
        <v>2885</v>
      </c>
    </row>
    <row r="9261" spans="1:9" x14ac:dyDescent="0.2">
      <c r="A9261" s="113" t="s">
        <v>10491</v>
      </c>
      <c r="D9261" s="113" t="s">
        <v>2886</v>
      </c>
      <c r="E9261" s="113">
        <f t="shared" si="144"/>
        <v>63134021</v>
      </c>
      <c r="F9261" s="113" t="s">
        <v>5425</v>
      </c>
      <c r="G9261" s="113" t="s">
        <v>5464</v>
      </c>
      <c r="H9261" s="113" t="s">
        <v>2863</v>
      </c>
      <c r="I9261" s="113" t="s">
        <v>2887</v>
      </c>
    </row>
    <row r="9262" spans="1:9" x14ac:dyDescent="0.2">
      <c r="A9262" s="113" t="s">
        <v>10491</v>
      </c>
      <c r="D9262" s="113" t="s">
        <v>2888</v>
      </c>
      <c r="E9262" s="113">
        <f t="shared" si="144"/>
        <v>63134022</v>
      </c>
      <c r="F9262" s="113" t="s">
        <v>5425</v>
      </c>
      <c r="G9262" s="113" t="s">
        <v>5464</v>
      </c>
      <c r="H9262" s="113" t="s">
        <v>2863</v>
      </c>
      <c r="I9262" s="113" t="s">
        <v>171</v>
      </c>
    </row>
    <row r="9263" spans="1:9" x14ac:dyDescent="0.2">
      <c r="A9263" s="113" t="s">
        <v>10491</v>
      </c>
      <c r="D9263" s="113" t="s">
        <v>172</v>
      </c>
      <c r="E9263" s="113">
        <f t="shared" si="144"/>
        <v>63134023</v>
      </c>
      <c r="F9263" s="113" t="s">
        <v>5425</v>
      </c>
      <c r="G9263" s="113" t="s">
        <v>5464</v>
      </c>
      <c r="H9263" s="113" t="s">
        <v>2863</v>
      </c>
      <c r="I9263" s="113" t="s">
        <v>173</v>
      </c>
    </row>
    <row r="9264" spans="1:9" x14ac:dyDescent="0.2">
      <c r="A9264" s="113" t="s">
        <v>10491</v>
      </c>
      <c r="D9264" s="113" t="s">
        <v>174</v>
      </c>
      <c r="E9264" s="113">
        <f t="shared" si="144"/>
        <v>63134024</v>
      </c>
      <c r="F9264" s="113" t="s">
        <v>5425</v>
      </c>
      <c r="G9264" s="113" t="s">
        <v>5464</v>
      </c>
      <c r="H9264" s="113" t="s">
        <v>2863</v>
      </c>
      <c r="I9264" s="113" t="s">
        <v>175</v>
      </c>
    </row>
    <row r="9265" spans="1:9" x14ac:dyDescent="0.2">
      <c r="A9265" s="113" t="s">
        <v>10491</v>
      </c>
      <c r="D9265" s="113" t="s">
        <v>176</v>
      </c>
      <c r="E9265" s="113">
        <f t="shared" si="144"/>
        <v>63134025</v>
      </c>
      <c r="F9265" s="113" t="s">
        <v>5425</v>
      </c>
      <c r="G9265" s="113" t="s">
        <v>5464</v>
      </c>
      <c r="H9265" s="113" t="s">
        <v>2863</v>
      </c>
      <c r="I9265" s="113" t="s">
        <v>1311</v>
      </c>
    </row>
    <row r="9266" spans="1:9" x14ac:dyDescent="0.2">
      <c r="A9266" s="113" t="s">
        <v>10491</v>
      </c>
      <c r="D9266" s="113" t="s">
        <v>1312</v>
      </c>
      <c r="E9266" s="113">
        <f t="shared" si="144"/>
        <v>63134026</v>
      </c>
      <c r="F9266" s="113" t="s">
        <v>5425</v>
      </c>
      <c r="G9266" s="113" t="s">
        <v>5464</v>
      </c>
      <c r="H9266" s="113" t="s">
        <v>2863</v>
      </c>
      <c r="I9266" s="113" t="s">
        <v>1313</v>
      </c>
    </row>
    <row r="9267" spans="1:9" x14ac:dyDescent="0.2">
      <c r="A9267" s="113" t="s">
        <v>10491</v>
      </c>
      <c r="D9267" s="113" t="s">
        <v>1314</v>
      </c>
      <c r="E9267" s="113">
        <f t="shared" si="144"/>
        <v>63134027</v>
      </c>
      <c r="F9267" s="113" t="s">
        <v>5425</v>
      </c>
      <c r="G9267" s="113" t="s">
        <v>5464</v>
      </c>
      <c r="H9267" s="113" t="s">
        <v>2863</v>
      </c>
      <c r="I9267" s="113" t="s">
        <v>1315</v>
      </c>
    </row>
    <row r="9268" spans="1:9" x14ac:dyDescent="0.2">
      <c r="A9268" s="113" t="s">
        <v>10491</v>
      </c>
      <c r="D9268" s="113" t="s">
        <v>1316</v>
      </c>
      <c r="E9268" s="113">
        <f t="shared" si="144"/>
        <v>63134028</v>
      </c>
      <c r="F9268" s="113" t="s">
        <v>5425</v>
      </c>
      <c r="G9268" s="113" t="s">
        <v>5464</v>
      </c>
      <c r="H9268" s="113" t="s">
        <v>2863</v>
      </c>
      <c r="I9268" s="113" t="s">
        <v>1317</v>
      </c>
    </row>
    <row r="9269" spans="1:9" x14ac:dyDescent="0.2">
      <c r="A9269" s="113" t="s">
        <v>10491</v>
      </c>
      <c r="D9269" s="113" t="s">
        <v>1318</v>
      </c>
      <c r="E9269" s="113">
        <f t="shared" si="144"/>
        <v>63134029</v>
      </c>
      <c r="F9269" s="113" t="s">
        <v>5425</v>
      </c>
      <c r="G9269" s="113" t="s">
        <v>5464</v>
      </c>
      <c r="H9269" s="113" t="s">
        <v>2863</v>
      </c>
      <c r="I9269" s="113" t="s">
        <v>1319</v>
      </c>
    </row>
    <row r="9270" spans="1:9" x14ac:dyDescent="0.2">
      <c r="A9270" s="113" t="s">
        <v>10491</v>
      </c>
      <c r="D9270" s="113" t="s">
        <v>1320</v>
      </c>
      <c r="E9270" s="113">
        <f t="shared" si="144"/>
        <v>63134030</v>
      </c>
      <c r="F9270" s="113" t="s">
        <v>5425</v>
      </c>
      <c r="G9270" s="113" t="s">
        <v>5464</v>
      </c>
      <c r="H9270" s="113" t="s">
        <v>2863</v>
      </c>
      <c r="I9270" s="113" t="s">
        <v>1321</v>
      </c>
    </row>
    <row r="9271" spans="1:9" x14ac:dyDescent="0.2">
      <c r="A9271" s="113" t="s">
        <v>10491</v>
      </c>
      <c r="D9271" s="113" t="s">
        <v>1322</v>
      </c>
      <c r="E9271" s="113">
        <f t="shared" si="144"/>
        <v>63134031</v>
      </c>
      <c r="F9271" s="113" t="s">
        <v>5425</v>
      </c>
      <c r="G9271" s="113" t="s">
        <v>5464</v>
      </c>
      <c r="H9271" s="113" t="s">
        <v>2863</v>
      </c>
      <c r="I9271" s="113" t="s">
        <v>1323</v>
      </c>
    </row>
    <row r="9272" spans="1:9" x14ac:dyDescent="0.2">
      <c r="A9272" s="113" t="s">
        <v>10491</v>
      </c>
      <c r="D9272" s="113" t="s">
        <v>1324</v>
      </c>
      <c r="E9272" s="113">
        <f t="shared" si="144"/>
        <v>63134032</v>
      </c>
      <c r="F9272" s="113" t="s">
        <v>5425</v>
      </c>
      <c r="G9272" s="113" t="s">
        <v>5464</v>
      </c>
      <c r="H9272" s="113" t="s">
        <v>2863</v>
      </c>
      <c r="I9272" s="113" t="s">
        <v>1325</v>
      </c>
    </row>
    <row r="9273" spans="1:9" x14ac:dyDescent="0.2">
      <c r="A9273" s="113" t="s">
        <v>10491</v>
      </c>
      <c r="D9273" s="113" t="s">
        <v>1326</v>
      </c>
      <c r="E9273" s="113">
        <f t="shared" si="144"/>
        <v>63134033</v>
      </c>
      <c r="F9273" s="113" t="s">
        <v>5425</v>
      </c>
      <c r="G9273" s="113" t="s">
        <v>5464</v>
      </c>
      <c r="H9273" s="113" t="s">
        <v>2863</v>
      </c>
      <c r="I9273" s="113" t="s">
        <v>1327</v>
      </c>
    </row>
    <row r="9274" spans="1:9" x14ac:dyDescent="0.2">
      <c r="A9274" s="113" t="s">
        <v>10491</v>
      </c>
      <c r="D9274" s="113" t="s">
        <v>1328</v>
      </c>
      <c r="E9274" s="113">
        <f t="shared" si="144"/>
        <v>63134034</v>
      </c>
      <c r="F9274" s="113" t="s">
        <v>5425</v>
      </c>
      <c r="G9274" s="113" t="s">
        <v>5464</v>
      </c>
      <c r="H9274" s="113" t="s">
        <v>2863</v>
      </c>
      <c r="I9274" s="113" t="s">
        <v>1329</v>
      </c>
    </row>
    <row r="9275" spans="1:9" x14ac:dyDescent="0.2">
      <c r="A9275" s="113" t="s">
        <v>10491</v>
      </c>
      <c r="D9275" s="113" t="s">
        <v>1330</v>
      </c>
      <c r="E9275" s="113">
        <f t="shared" si="144"/>
        <v>63134035</v>
      </c>
      <c r="F9275" s="113" t="s">
        <v>5425</v>
      </c>
      <c r="G9275" s="113" t="s">
        <v>5464</v>
      </c>
      <c r="H9275" s="113" t="s">
        <v>2863</v>
      </c>
      <c r="I9275" s="113" t="s">
        <v>1331</v>
      </c>
    </row>
    <row r="9276" spans="1:9" x14ac:dyDescent="0.2">
      <c r="A9276" s="113" t="s">
        <v>10491</v>
      </c>
      <c r="D9276" s="113" t="s">
        <v>1332</v>
      </c>
      <c r="E9276" s="113">
        <f t="shared" si="144"/>
        <v>63134036</v>
      </c>
      <c r="F9276" s="113" t="s">
        <v>5425</v>
      </c>
      <c r="G9276" s="113" t="s">
        <v>5464</v>
      </c>
      <c r="H9276" s="113" t="s">
        <v>2863</v>
      </c>
      <c r="I9276" s="113" t="s">
        <v>1333</v>
      </c>
    </row>
    <row r="9277" spans="1:9" x14ac:dyDescent="0.2">
      <c r="A9277" s="113" t="s">
        <v>10491</v>
      </c>
      <c r="D9277" s="113" t="s">
        <v>1334</v>
      </c>
      <c r="E9277" s="113">
        <f t="shared" si="144"/>
        <v>63134037</v>
      </c>
      <c r="F9277" s="113" t="s">
        <v>5425</v>
      </c>
      <c r="G9277" s="113" t="s">
        <v>5464</v>
      </c>
      <c r="H9277" s="113" t="s">
        <v>2863</v>
      </c>
      <c r="I9277" s="113" t="s">
        <v>1335</v>
      </c>
    </row>
    <row r="9278" spans="1:9" x14ac:dyDescent="0.2">
      <c r="A9278" s="113" t="s">
        <v>10491</v>
      </c>
      <c r="D9278" s="113" t="s">
        <v>1336</v>
      </c>
      <c r="E9278" s="113">
        <f t="shared" si="144"/>
        <v>63134038</v>
      </c>
      <c r="F9278" s="113" t="s">
        <v>5425</v>
      </c>
      <c r="G9278" s="113" t="s">
        <v>5464</v>
      </c>
      <c r="H9278" s="113" t="s">
        <v>2863</v>
      </c>
      <c r="I9278" s="113" t="s">
        <v>1337</v>
      </c>
    </row>
    <row r="9279" spans="1:9" x14ac:dyDescent="0.2">
      <c r="A9279" s="113" t="s">
        <v>10491</v>
      </c>
      <c r="D9279" s="113" t="s">
        <v>1338</v>
      </c>
      <c r="E9279" s="113">
        <f t="shared" si="144"/>
        <v>63134039</v>
      </c>
      <c r="F9279" s="113" t="s">
        <v>5425</v>
      </c>
      <c r="G9279" s="113" t="s">
        <v>5464</v>
      </c>
      <c r="H9279" s="113" t="s">
        <v>2863</v>
      </c>
      <c r="I9279" s="113" t="s">
        <v>1339</v>
      </c>
    </row>
    <row r="9280" spans="1:9" x14ac:dyDescent="0.2">
      <c r="A9280" s="113" t="s">
        <v>10491</v>
      </c>
      <c r="D9280" s="113" t="s">
        <v>1340</v>
      </c>
      <c r="E9280" s="113">
        <f t="shared" si="144"/>
        <v>63134040</v>
      </c>
      <c r="F9280" s="113" t="s">
        <v>5425</v>
      </c>
      <c r="G9280" s="113" t="s">
        <v>5464</v>
      </c>
      <c r="H9280" s="113" t="s">
        <v>2863</v>
      </c>
      <c r="I9280" s="113" t="s">
        <v>1341</v>
      </c>
    </row>
    <row r="9281" spans="1:9" x14ac:dyDescent="0.2">
      <c r="A9281" s="113" t="s">
        <v>10491</v>
      </c>
      <c r="D9281" s="113" t="s">
        <v>1342</v>
      </c>
      <c r="E9281" s="113">
        <f t="shared" si="144"/>
        <v>63134061</v>
      </c>
      <c r="F9281" s="113" t="s">
        <v>5425</v>
      </c>
      <c r="G9281" s="113" t="s">
        <v>5464</v>
      </c>
      <c r="H9281" s="113" t="s">
        <v>2863</v>
      </c>
      <c r="I9281" s="113" t="s">
        <v>1343</v>
      </c>
    </row>
    <row r="9282" spans="1:9" x14ac:dyDescent="0.2">
      <c r="A9282" s="113" t="s">
        <v>10491</v>
      </c>
      <c r="D9282" s="113" t="s">
        <v>1344</v>
      </c>
      <c r="E9282" s="113">
        <f t="shared" ref="E9282:E9345" si="145">VALUE(D9282)</f>
        <v>63134062</v>
      </c>
      <c r="F9282" s="113" t="s">
        <v>5425</v>
      </c>
      <c r="G9282" s="113" t="s">
        <v>5464</v>
      </c>
      <c r="H9282" s="113" t="s">
        <v>2863</v>
      </c>
      <c r="I9282" s="113" t="s">
        <v>1345</v>
      </c>
    </row>
    <row r="9283" spans="1:9" x14ac:dyDescent="0.2">
      <c r="A9283" s="113" t="s">
        <v>10491</v>
      </c>
      <c r="D9283" s="113" t="s">
        <v>1346</v>
      </c>
      <c r="E9283" s="113">
        <f t="shared" si="145"/>
        <v>63134063</v>
      </c>
      <c r="F9283" s="113" t="s">
        <v>5425</v>
      </c>
      <c r="G9283" s="113" t="s">
        <v>5464</v>
      </c>
      <c r="H9283" s="113" t="s">
        <v>2863</v>
      </c>
      <c r="I9283" s="113" t="s">
        <v>1347</v>
      </c>
    </row>
    <row r="9284" spans="1:9" x14ac:dyDescent="0.2">
      <c r="A9284" s="113" t="s">
        <v>10491</v>
      </c>
      <c r="D9284" s="113" t="s">
        <v>1348</v>
      </c>
      <c r="E9284" s="113">
        <f t="shared" si="145"/>
        <v>63134064</v>
      </c>
      <c r="F9284" s="113" t="s">
        <v>5425</v>
      </c>
      <c r="G9284" s="113" t="s">
        <v>5464</v>
      </c>
      <c r="H9284" s="113" t="s">
        <v>2863</v>
      </c>
      <c r="I9284" s="113" t="s">
        <v>1349</v>
      </c>
    </row>
    <row r="9285" spans="1:9" x14ac:dyDescent="0.2">
      <c r="A9285" s="113" t="s">
        <v>10491</v>
      </c>
      <c r="D9285" s="113" t="s">
        <v>1350</v>
      </c>
      <c r="E9285" s="113">
        <f t="shared" si="145"/>
        <v>63134065</v>
      </c>
      <c r="F9285" s="113" t="s">
        <v>5425</v>
      </c>
      <c r="G9285" s="113" t="s">
        <v>5464</v>
      </c>
      <c r="H9285" s="113" t="s">
        <v>2863</v>
      </c>
      <c r="I9285" s="113" t="s">
        <v>1351</v>
      </c>
    </row>
    <row r="9286" spans="1:9" x14ac:dyDescent="0.2">
      <c r="A9286" s="113" t="s">
        <v>10491</v>
      </c>
      <c r="D9286" s="113" t="s">
        <v>1352</v>
      </c>
      <c r="E9286" s="113">
        <f t="shared" si="145"/>
        <v>63134066</v>
      </c>
      <c r="F9286" s="113" t="s">
        <v>5425</v>
      </c>
      <c r="G9286" s="113" t="s">
        <v>5464</v>
      </c>
      <c r="H9286" s="113" t="s">
        <v>2863</v>
      </c>
      <c r="I9286" s="113" t="s">
        <v>1353</v>
      </c>
    </row>
    <row r="9287" spans="1:9" x14ac:dyDescent="0.2">
      <c r="A9287" s="113" t="s">
        <v>10491</v>
      </c>
      <c r="D9287" s="113" t="s">
        <v>1354</v>
      </c>
      <c r="E9287" s="113">
        <f t="shared" si="145"/>
        <v>63134067</v>
      </c>
      <c r="F9287" s="113" t="s">
        <v>5425</v>
      </c>
      <c r="G9287" s="113" t="s">
        <v>5464</v>
      </c>
      <c r="H9287" s="113" t="s">
        <v>2863</v>
      </c>
      <c r="I9287" s="113" t="s">
        <v>1355</v>
      </c>
    </row>
    <row r="9288" spans="1:9" x14ac:dyDescent="0.2">
      <c r="A9288" s="113" t="s">
        <v>10491</v>
      </c>
      <c r="D9288" s="113" t="s">
        <v>1356</v>
      </c>
      <c r="E9288" s="113">
        <f t="shared" si="145"/>
        <v>63134068</v>
      </c>
      <c r="F9288" s="113" t="s">
        <v>5425</v>
      </c>
      <c r="G9288" s="113" t="s">
        <v>5464</v>
      </c>
      <c r="H9288" s="113" t="s">
        <v>2863</v>
      </c>
      <c r="I9288" s="113" t="s">
        <v>199</v>
      </c>
    </row>
    <row r="9289" spans="1:9" x14ac:dyDescent="0.2">
      <c r="A9289" s="113" t="s">
        <v>10491</v>
      </c>
      <c r="D9289" s="113" t="s">
        <v>200</v>
      </c>
      <c r="E9289" s="113">
        <f t="shared" si="145"/>
        <v>63134069</v>
      </c>
      <c r="F9289" s="113" t="s">
        <v>5425</v>
      </c>
      <c r="G9289" s="113" t="s">
        <v>5464</v>
      </c>
      <c r="H9289" s="113" t="s">
        <v>2863</v>
      </c>
      <c r="I9289" s="113" t="s">
        <v>201</v>
      </c>
    </row>
    <row r="9290" spans="1:9" x14ac:dyDescent="0.2">
      <c r="A9290" s="113" t="s">
        <v>10491</v>
      </c>
      <c r="D9290" s="113" t="s">
        <v>202</v>
      </c>
      <c r="E9290" s="113">
        <f t="shared" si="145"/>
        <v>63134070</v>
      </c>
      <c r="F9290" s="113" t="s">
        <v>5425</v>
      </c>
      <c r="G9290" s="113" t="s">
        <v>5464</v>
      </c>
      <c r="H9290" s="113" t="s">
        <v>2863</v>
      </c>
      <c r="I9290" s="113" t="s">
        <v>203</v>
      </c>
    </row>
    <row r="9291" spans="1:9" x14ac:dyDescent="0.2">
      <c r="A9291" s="113" t="s">
        <v>10491</v>
      </c>
      <c r="D9291" s="113" t="s">
        <v>204</v>
      </c>
      <c r="E9291" s="113">
        <f t="shared" si="145"/>
        <v>63134071</v>
      </c>
      <c r="F9291" s="113" t="s">
        <v>5425</v>
      </c>
      <c r="G9291" s="113" t="s">
        <v>5464</v>
      </c>
      <c r="H9291" s="113" t="s">
        <v>2863</v>
      </c>
      <c r="I9291" s="113" t="s">
        <v>205</v>
      </c>
    </row>
    <row r="9292" spans="1:9" x14ac:dyDescent="0.2">
      <c r="A9292" s="113" t="s">
        <v>10491</v>
      </c>
      <c r="D9292" s="113" t="s">
        <v>206</v>
      </c>
      <c r="E9292" s="113">
        <f t="shared" si="145"/>
        <v>63134072</v>
      </c>
      <c r="F9292" s="113" t="s">
        <v>5425</v>
      </c>
      <c r="G9292" s="113" t="s">
        <v>5464</v>
      </c>
      <c r="H9292" s="113" t="s">
        <v>2863</v>
      </c>
      <c r="I9292" s="113" t="s">
        <v>207</v>
      </c>
    </row>
    <row r="9293" spans="1:9" x14ac:dyDescent="0.2">
      <c r="A9293" s="113" t="s">
        <v>10491</v>
      </c>
      <c r="D9293" s="113" t="s">
        <v>208</v>
      </c>
      <c r="E9293" s="113">
        <f t="shared" si="145"/>
        <v>63134073</v>
      </c>
      <c r="F9293" s="113" t="s">
        <v>5425</v>
      </c>
      <c r="G9293" s="113" t="s">
        <v>5464</v>
      </c>
      <c r="H9293" s="113" t="s">
        <v>2863</v>
      </c>
      <c r="I9293" s="113" t="s">
        <v>209</v>
      </c>
    </row>
    <row r="9294" spans="1:9" x14ac:dyDescent="0.2">
      <c r="A9294" s="113" t="s">
        <v>10491</v>
      </c>
      <c r="D9294" s="113" t="s">
        <v>210</v>
      </c>
      <c r="E9294" s="113">
        <f t="shared" si="145"/>
        <v>63134074</v>
      </c>
      <c r="F9294" s="113" t="s">
        <v>5425</v>
      </c>
      <c r="G9294" s="113" t="s">
        <v>5464</v>
      </c>
      <c r="H9294" s="113" t="s">
        <v>2863</v>
      </c>
      <c r="I9294" s="113" t="s">
        <v>211</v>
      </c>
    </row>
    <row r="9295" spans="1:9" x14ac:dyDescent="0.2">
      <c r="A9295" s="113" t="s">
        <v>10491</v>
      </c>
      <c r="D9295" s="113" t="s">
        <v>212</v>
      </c>
      <c r="E9295" s="113">
        <f t="shared" si="145"/>
        <v>63134075</v>
      </c>
      <c r="F9295" s="113" t="s">
        <v>5425</v>
      </c>
      <c r="G9295" s="113" t="s">
        <v>5464</v>
      </c>
      <c r="H9295" s="113" t="s">
        <v>2863</v>
      </c>
      <c r="I9295" s="113" t="s">
        <v>213</v>
      </c>
    </row>
    <row r="9296" spans="1:9" x14ac:dyDescent="0.2">
      <c r="A9296" s="113" t="s">
        <v>10491</v>
      </c>
      <c r="D9296" s="113" t="s">
        <v>214</v>
      </c>
      <c r="E9296" s="113">
        <f t="shared" si="145"/>
        <v>63134076</v>
      </c>
      <c r="F9296" s="113" t="s">
        <v>5425</v>
      </c>
      <c r="G9296" s="113" t="s">
        <v>5464</v>
      </c>
      <c r="H9296" s="113" t="s">
        <v>2863</v>
      </c>
      <c r="I9296" s="113" t="s">
        <v>215</v>
      </c>
    </row>
    <row r="9297" spans="1:9" x14ac:dyDescent="0.2">
      <c r="A9297" s="113" t="s">
        <v>10491</v>
      </c>
      <c r="D9297" s="113" t="s">
        <v>216</v>
      </c>
      <c r="E9297" s="113">
        <f t="shared" si="145"/>
        <v>63134077</v>
      </c>
      <c r="F9297" s="113" t="s">
        <v>5425</v>
      </c>
      <c r="G9297" s="113" t="s">
        <v>5464</v>
      </c>
      <c r="H9297" s="113" t="s">
        <v>2863</v>
      </c>
      <c r="I9297" s="113" t="s">
        <v>217</v>
      </c>
    </row>
    <row r="9298" spans="1:9" x14ac:dyDescent="0.2">
      <c r="A9298" s="113" t="s">
        <v>10491</v>
      </c>
      <c r="D9298" s="113" t="s">
        <v>218</v>
      </c>
      <c r="E9298" s="113">
        <f t="shared" si="145"/>
        <v>63134078</v>
      </c>
      <c r="F9298" s="113" t="s">
        <v>5425</v>
      </c>
      <c r="G9298" s="113" t="s">
        <v>5464</v>
      </c>
      <c r="H9298" s="113" t="s">
        <v>2863</v>
      </c>
      <c r="I9298" s="113" t="s">
        <v>219</v>
      </c>
    </row>
    <row r="9299" spans="1:9" x14ac:dyDescent="0.2">
      <c r="A9299" s="113" t="s">
        <v>10491</v>
      </c>
      <c r="D9299" s="113" t="s">
        <v>220</v>
      </c>
      <c r="E9299" s="113">
        <f t="shared" si="145"/>
        <v>63134079</v>
      </c>
      <c r="F9299" s="113" t="s">
        <v>5425</v>
      </c>
      <c r="G9299" s="113" t="s">
        <v>5464</v>
      </c>
      <c r="H9299" s="113" t="s">
        <v>2863</v>
      </c>
      <c r="I9299" s="113" t="s">
        <v>221</v>
      </c>
    </row>
    <row r="9300" spans="1:9" x14ac:dyDescent="0.2">
      <c r="A9300" s="113" t="s">
        <v>10491</v>
      </c>
      <c r="D9300" s="113" t="s">
        <v>222</v>
      </c>
      <c r="E9300" s="113">
        <f t="shared" si="145"/>
        <v>63134080</v>
      </c>
      <c r="F9300" s="113" t="s">
        <v>5425</v>
      </c>
      <c r="G9300" s="113" t="s">
        <v>5464</v>
      </c>
      <c r="H9300" s="113" t="s">
        <v>2863</v>
      </c>
      <c r="I9300" s="113" t="s">
        <v>223</v>
      </c>
    </row>
    <row r="9301" spans="1:9" x14ac:dyDescent="0.2">
      <c r="A9301" s="113" t="s">
        <v>10491</v>
      </c>
      <c r="D9301" s="113" t="s">
        <v>224</v>
      </c>
      <c r="E9301" s="113">
        <f t="shared" si="145"/>
        <v>63134081</v>
      </c>
      <c r="F9301" s="113" t="s">
        <v>5425</v>
      </c>
      <c r="G9301" s="113" t="s">
        <v>5464</v>
      </c>
      <c r="H9301" s="113" t="s">
        <v>2863</v>
      </c>
      <c r="I9301" s="113" t="s">
        <v>225</v>
      </c>
    </row>
    <row r="9302" spans="1:9" x14ac:dyDescent="0.2">
      <c r="A9302" s="113" t="s">
        <v>10491</v>
      </c>
      <c r="D9302" s="113" t="s">
        <v>226</v>
      </c>
      <c r="E9302" s="113">
        <f t="shared" si="145"/>
        <v>63134082</v>
      </c>
      <c r="F9302" s="113" t="s">
        <v>5425</v>
      </c>
      <c r="G9302" s="113" t="s">
        <v>5464</v>
      </c>
      <c r="H9302" s="113" t="s">
        <v>2863</v>
      </c>
      <c r="I9302" s="113" t="s">
        <v>227</v>
      </c>
    </row>
    <row r="9303" spans="1:9" x14ac:dyDescent="0.2">
      <c r="A9303" s="113" t="s">
        <v>10491</v>
      </c>
      <c r="D9303" s="113" t="s">
        <v>228</v>
      </c>
      <c r="E9303" s="113">
        <f t="shared" si="145"/>
        <v>63134083</v>
      </c>
      <c r="F9303" s="113" t="s">
        <v>5425</v>
      </c>
      <c r="G9303" s="113" t="s">
        <v>5464</v>
      </c>
      <c r="H9303" s="113" t="s">
        <v>2863</v>
      </c>
      <c r="I9303" s="113" t="s">
        <v>229</v>
      </c>
    </row>
    <row r="9304" spans="1:9" x14ac:dyDescent="0.2">
      <c r="A9304" s="113" t="s">
        <v>10491</v>
      </c>
      <c r="D9304" s="113" t="s">
        <v>230</v>
      </c>
      <c r="E9304" s="113">
        <f t="shared" si="145"/>
        <v>63134084</v>
      </c>
      <c r="F9304" s="113" t="s">
        <v>5425</v>
      </c>
      <c r="G9304" s="113" t="s">
        <v>5464</v>
      </c>
      <c r="H9304" s="113" t="s">
        <v>2863</v>
      </c>
      <c r="I9304" s="113" t="s">
        <v>231</v>
      </c>
    </row>
    <row r="9305" spans="1:9" x14ac:dyDescent="0.2">
      <c r="A9305" s="113" t="s">
        <v>10491</v>
      </c>
      <c r="D9305" s="113" t="s">
        <v>232</v>
      </c>
      <c r="E9305" s="113">
        <f t="shared" si="145"/>
        <v>63134085</v>
      </c>
      <c r="F9305" s="113" t="s">
        <v>5425</v>
      </c>
      <c r="G9305" s="113" t="s">
        <v>5464</v>
      </c>
      <c r="H9305" s="113" t="s">
        <v>2863</v>
      </c>
      <c r="I9305" s="113" t="s">
        <v>233</v>
      </c>
    </row>
    <row r="9306" spans="1:9" x14ac:dyDescent="0.2">
      <c r="A9306" s="113" t="s">
        <v>10491</v>
      </c>
      <c r="D9306" s="113" t="s">
        <v>234</v>
      </c>
      <c r="E9306" s="113">
        <f t="shared" si="145"/>
        <v>63142001</v>
      </c>
      <c r="F9306" s="113" t="s">
        <v>5425</v>
      </c>
      <c r="G9306" s="113" t="s">
        <v>5464</v>
      </c>
      <c r="H9306" s="113" t="s">
        <v>235</v>
      </c>
      <c r="I9306" s="113" t="s">
        <v>236</v>
      </c>
    </row>
    <row r="9307" spans="1:9" x14ac:dyDescent="0.2">
      <c r="A9307" s="113" t="s">
        <v>10491</v>
      </c>
      <c r="D9307" s="113" t="s">
        <v>237</v>
      </c>
      <c r="E9307" s="113">
        <f t="shared" si="145"/>
        <v>63142010</v>
      </c>
      <c r="F9307" s="113" t="s">
        <v>5425</v>
      </c>
      <c r="G9307" s="113" t="s">
        <v>5464</v>
      </c>
      <c r="H9307" s="113" t="s">
        <v>235</v>
      </c>
      <c r="I9307" s="113" t="s">
        <v>238</v>
      </c>
    </row>
    <row r="9308" spans="1:9" x14ac:dyDescent="0.2">
      <c r="A9308" s="113" t="s">
        <v>10491</v>
      </c>
      <c r="D9308" s="113" t="s">
        <v>239</v>
      </c>
      <c r="E9308" s="113">
        <f t="shared" si="145"/>
        <v>63142011</v>
      </c>
      <c r="F9308" s="113" t="s">
        <v>5425</v>
      </c>
      <c r="G9308" s="113" t="s">
        <v>5464</v>
      </c>
      <c r="H9308" s="113" t="s">
        <v>235</v>
      </c>
      <c r="I9308" s="113" t="s">
        <v>240</v>
      </c>
    </row>
    <row r="9309" spans="1:9" x14ac:dyDescent="0.2">
      <c r="A9309" s="113" t="s">
        <v>10491</v>
      </c>
      <c r="D9309" s="113" t="s">
        <v>241</v>
      </c>
      <c r="E9309" s="113">
        <f t="shared" si="145"/>
        <v>63142012</v>
      </c>
      <c r="F9309" s="113" t="s">
        <v>5425</v>
      </c>
      <c r="G9309" s="113" t="s">
        <v>5464</v>
      </c>
      <c r="H9309" s="113" t="s">
        <v>235</v>
      </c>
      <c r="I9309" s="113" t="s">
        <v>242</v>
      </c>
    </row>
    <row r="9310" spans="1:9" x14ac:dyDescent="0.2">
      <c r="A9310" s="113" t="s">
        <v>10491</v>
      </c>
      <c r="D9310" s="113" t="s">
        <v>243</v>
      </c>
      <c r="E9310" s="113">
        <f t="shared" si="145"/>
        <v>63142013</v>
      </c>
      <c r="F9310" s="113" t="s">
        <v>5425</v>
      </c>
      <c r="G9310" s="113" t="s">
        <v>5464</v>
      </c>
      <c r="H9310" s="113" t="s">
        <v>235</v>
      </c>
      <c r="I9310" s="113" t="s">
        <v>244</v>
      </c>
    </row>
    <row r="9311" spans="1:9" x14ac:dyDescent="0.2">
      <c r="A9311" s="113" t="s">
        <v>10491</v>
      </c>
      <c r="D9311" s="113" t="s">
        <v>245</v>
      </c>
      <c r="E9311" s="113">
        <f t="shared" si="145"/>
        <v>63142014</v>
      </c>
      <c r="F9311" s="113" t="s">
        <v>5425</v>
      </c>
      <c r="G9311" s="113" t="s">
        <v>5464</v>
      </c>
      <c r="H9311" s="113" t="s">
        <v>235</v>
      </c>
      <c r="I9311" s="113" t="s">
        <v>246</v>
      </c>
    </row>
    <row r="9312" spans="1:9" x14ac:dyDescent="0.2">
      <c r="A9312" s="113" t="s">
        <v>10491</v>
      </c>
      <c r="D9312" s="113" t="s">
        <v>247</v>
      </c>
      <c r="E9312" s="113">
        <f t="shared" si="145"/>
        <v>63142015</v>
      </c>
      <c r="F9312" s="113" t="s">
        <v>5425</v>
      </c>
      <c r="G9312" s="113" t="s">
        <v>5464</v>
      </c>
      <c r="H9312" s="113" t="s">
        <v>235</v>
      </c>
      <c r="I9312" s="113" t="s">
        <v>248</v>
      </c>
    </row>
    <row r="9313" spans="1:9" x14ac:dyDescent="0.2">
      <c r="A9313" s="113" t="s">
        <v>10491</v>
      </c>
      <c r="D9313" s="113" t="s">
        <v>249</v>
      </c>
      <c r="E9313" s="113">
        <f t="shared" si="145"/>
        <v>63142030</v>
      </c>
      <c r="F9313" s="113" t="s">
        <v>5425</v>
      </c>
      <c r="G9313" s="113" t="s">
        <v>5464</v>
      </c>
      <c r="H9313" s="113" t="s">
        <v>235</v>
      </c>
      <c r="I9313" s="113" t="s">
        <v>2861</v>
      </c>
    </row>
    <row r="9314" spans="1:9" x14ac:dyDescent="0.2">
      <c r="A9314" s="113" t="s">
        <v>10491</v>
      </c>
      <c r="D9314" s="113" t="s">
        <v>250</v>
      </c>
      <c r="E9314" s="113">
        <f t="shared" si="145"/>
        <v>63142031</v>
      </c>
      <c r="F9314" s="113" t="s">
        <v>5425</v>
      </c>
      <c r="G9314" s="113" t="s">
        <v>5464</v>
      </c>
      <c r="H9314" s="113" t="s">
        <v>235</v>
      </c>
      <c r="I9314" s="113" t="s">
        <v>251</v>
      </c>
    </row>
    <row r="9315" spans="1:9" x14ac:dyDescent="0.2">
      <c r="A9315" s="113" t="s">
        <v>10491</v>
      </c>
      <c r="D9315" s="113" t="s">
        <v>252</v>
      </c>
      <c r="E9315" s="113">
        <f t="shared" si="145"/>
        <v>63142032</v>
      </c>
      <c r="F9315" s="113" t="s">
        <v>5425</v>
      </c>
      <c r="G9315" s="113" t="s">
        <v>5464</v>
      </c>
      <c r="H9315" s="113" t="s">
        <v>235</v>
      </c>
      <c r="I9315" s="113" t="s">
        <v>253</v>
      </c>
    </row>
    <row r="9316" spans="1:9" x14ac:dyDescent="0.2">
      <c r="A9316" s="113" t="s">
        <v>10491</v>
      </c>
      <c r="D9316" s="113" t="s">
        <v>254</v>
      </c>
      <c r="E9316" s="113">
        <f t="shared" si="145"/>
        <v>63143001</v>
      </c>
      <c r="F9316" s="113" t="s">
        <v>5425</v>
      </c>
      <c r="G9316" s="113" t="s">
        <v>5464</v>
      </c>
      <c r="H9316" s="113" t="s">
        <v>255</v>
      </c>
      <c r="I9316" s="113" t="s">
        <v>256</v>
      </c>
    </row>
    <row r="9317" spans="1:9" x14ac:dyDescent="0.2">
      <c r="A9317" s="113" t="s">
        <v>10491</v>
      </c>
      <c r="D9317" s="113" t="s">
        <v>257</v>
      </c>
      <c r="E9317" s="113">
        <f t="shared" si="145"/>
        <v>63143010</v>
      </c>
      <c r="F9317" s="113" t="s">
        <v>5425</v>
      </c>
      <c r="G9317" s="113" t="s">
        <v>5464</v>
      </c>
      <c r="H9317" s="113" t="s">
        <v>255</v>
      </c>
      <c r="I9317" s="113" t="s">
        <v>258</v>
      </c>
    </row>
    <row r="9318" spans="1:9" x14ac:dyDescent="0.2">
      <c r="A9318" s="113" t="s">
        <v>10491</v>
      </c>
      <c r="D9318" s="113" t="s">
        <v>259</v>
      </c>
      <c r="E9318" s="113">
        <f t="shared" si="145"/>
        <v>63143011</v>
      </c>
      <c r="F9318" s="113" t="s">
        <v>5425</v>
      </c>
      <c r="G9318" s="113" t="s">
        <v>5464</v>
      </c>
      <c r="H9318" s="113" t="s">
        <v>255</v>
      </c>
      <c r="I9318" s="113" t="s">
        <v>260</v>
      </c>
    </row>
    <row r="9319" spans="1:9" x14ac:dyDescent="0.2">
      <c r="A9319" s="113" t="s">
        <v>10491</v>
      </c>
      <c r="D9319" s="113" t="s">
        <v>261</v>
      </c>
      <c r="E9319" s="113">
        <f t="shared" si="145"/>
        <v>63143012</v>
      </c>
      <c r="F9319" s="113" t="s">
        <v>5425</v>
      </c>
      <c r="G9319" s="113" t="s">
        <v>5464</v>
      </c>
      <c r="H9319" s="113" t="s">
        <v>255</v>
      </c>
      <c r="I9319" s="113" t="s">
        <v>262</v>
      </c>
    </row>
    <row r="9320" spans="1:9" x14ac:dyDescent="0.2">
      <c r="A9320" s="113" t="s">
        <v>10491</v>
      </c>
      <c r="D9320" s="113" t="s">
        <v>263</v>
      </c>
      <c r="E9320" s="113">
        <f t="shared" si="145"/>
        <v>63143013</v>
      </c>
      <c r="F9320" s="113" t="s">
        <v>5425</v>
      </c>
      <c r="G9320" s="113" t="s">
        <v>5464</v>
      </c>
      <c r="H9320" s="113" t="s">
        <v>255</v>
      </c>
      <c r="I9320" s="113" t="s">
        <v>264</v>
      </c>
    </row>
    <row r="9321" spans="1:9" x14ac:dyDescent="0.2">
      <c r="A9321" s="113" t="s">
        <v>10491</v>
      </c>
      <c r="D9321" s="113" t="s">
        <v>265</v>
      </c>
      <c r="E9321" s="113">
        <f t="shared" si="145"/>
        <v>63143014</v>
      </c>
      <c r="F9321" s="113" t="s">
        <v>5425</v>
      </c>
      <c r="G9321" s="113" t="s">
        <v>5464</v>
      </c>
      <c r="H9321" s="113" t="s">
        <v>255</v>
      </c>
      <c r="I9321" s="113" t="s">
        <v>266</v>
      </c>
    </row>
    <row r="9322" spans="1:9" x14ac:dyDescent="0.2">
      <c r="A9322" s="113" t="s">
        <v>10491</v>
      </c>
      <c r="D9322" s="113" t="s">
        <v>267</v>
      </c>
      <c r="E9322" s="113">
        <f t="shared" si="145"/>
        <v>63143015</v>
      </c>
      <c r="F9322" s="113" t="s">
        <v>5425</v>
      </c>
      <c r="G9322" s="113" t="s">
        <v>5464</v>
      </c>
      <c r="H9322" s="113" t="s">
        <v>255</v>
      </c>
      <c r="I9322" s="113" t="s">
        <v>1375</v>
      </c>
    </row>
    <row r="9323" spans="1:9" x14ac:dyDescent="0.2">
      <c r="A9323" s="113" t="s">
        <v>10491</v>
      </c>
      <c r="D9323" s="113" t="s">
        <v>1376</v>
      </c>
      <c r="E9323" s="113">
        <f t="shared" si="145"/>
        <v>63143016</v>
      </c>
      <c r="F9323" s="113" t="s">
        <v>5425</v>
      </c>
      <c r="G9323" s="113" t="s">
        <v>5464</v>
      </c>
      <c r="H9323" s="113" t="s">
        <v>255</v>
      </c>
      <c r="I9323" s="113" t="s">
        <v>1377</v>
      </c>
    </row>
    <row r="9324" spans="1:9" x14ac:dyDescent="0.2">
      <c r="A9324" s="113" t="s">
        <v>10491</v>
      </c>
      <c r="D9324" s="113" t="s">
        <v>1378</v>
      </c>
      <c r="E9324" s="113">
        <f t="shared" si="145"/>
        <v>63143017</v>
      </c>
      <c r="F9324" s="113" t="s">
        <v>5425</v>
      </c>
      <c r="G9324" s="113" t="s">
        <v>5464</v>
      </c>
      <c r="H9324" s="113" t="s">
        <v>255</v>
      </c>
      <c r="I9324" s="113" t="s">
        <v>1379</v>
      </c>
    </row>
    <row r="9325" spans="1:9" x14ac:dyDescent="0.2">
      <c r="A9325" s="113" t="s">
        <v>10491</v>
      </c>
      <c r="D9325" s="113" t="s">
        <v>1380</v>
      </c>
      <c r="E9325" s="113">
        <f t="shared" si="145"/>
        <v>63143018</v>
      </c>
      <c r="F9325" s="113" t="s">
        <v>5425</v>
      </c>
      <c r="G9325" s="113" t="s">
        <v>5464</v>
      </c>
      <c r="H9325" s="113" t="s">
        <v>255</v>
      </c>
      <c r="I9325" s="113" t="s">
        <v>1381</v>
      </c>
    </row>
    <row r="9326" spans="1:9" x14ac:dyDescent="0.2">
      <c r="A9326" s="113" t="s">
        <v>10491</v>
      </c>
      <c r="D9326" s="113" t="s">
        <v>1382</v>
      </c>
      <c r="E9326" s="113">
        <f t="shared" si="145"/>
        <v>63143019</v>
      </c>
      <c r="F9326" s="113" t="s">
        <v>5425</v>
      </c>
      <c r="G9326" s="113" t="s">
        <v>5464</v>
      </c>
      <c r="H9326" s="113" t="s">
        <v>255</v>
      </c>
      <c r="I9326" s="113" t="s">
        <v>1383</v>
      </c>
    </row>
    <row r="9327" spans="1:9" x14ac:dyDescent="0.2">
      <c r="A9327" s="113" t="s">
        <v>10491</v>
      </c>
      <c r="D9327" s="113" t="s">
        <v>1384</v>
      </c>
      <c r="E9327" s="113">
        <f t="shared" si="145"/>
        <v>63143020</v>
      </c>
      <c r="F9327" s="113" t="s">
        <v>5425</v>
      </c>
      <c r="G9327" s="113" t="s">
        <v>5464</v>
      </c>
      <c r="H9327" s="113" t="s">
        <v>255</v>
      </c>
      <c r="I9327" s="113" t="s">
        <v>246</v>
      </c>
    </row>
    <row r="9328" spans="1:9" x14ac:dyDescent="0.2">
      <c r="A9328" s="113" t="s">
        <v>10491</v>
      </c>
      <c r="D9328" s="113" t="s">
        <v>1385</v>
      </c>
      <c r="E9328" s="113">
        <f t="shared" si="145"/>
        <v>63143030</v>
      </c>
      <c r="F9328" s="113" t="s">
        <v>5425</v>
      </c>
      <c r="G9328" s="113" t="s">
        <v>5464</v>
      </c>
      <c r="H9328" s="113" t="s">
        <v>255</v>
      </c>
      <c r="I9328" s="113" t="s">
        <v>2861</v>
      </c>
    </row>
    <row r="9329" spans="1:9" x14ac:dyDescent="0.2">
      <c r="A9329" s="113" t="s">
        <v>10491</v>
      </c>
      <c r="D9329" s="113" t="s">
        <v>1386</v>
      </c>
      <c r="E9329" s="113">
        <f t="shared" si="145"/>
        <v>63180001</v>
      </c>
      <c r="F9329" s="113" t="s">
        <v>5425</v>
      </c>
      <c r="G9329" s="113" t="s">
        <v>5464</v>
      </c>
      <c r="H9329" s="113" t="s">
        <v>13739</v>
      </c>
      <c r="I9329" s="113" t="s">
        <v>13739</v>
      </c>
    </row>
    <row r="9330" spans="1:9" x14ac:dyDescent="0.2">
      <c r="A9330" s="113" t="s">
        <v>10491</v>
      </c>
      <c r="D9330" s="113" t="s">
        <v>1387</v>
      </c>
      <c r="E9330" s="113">
        <f t="shared" si="145"/>
        <v>63182001</v>
      </c>
      <c r="F9330" s="113" t="s">
        <v>5425</v>
      </c>
      <c r="G9330" s="113" t="s">
        <v>5464</v>
      </c>
      <c r="H9330" s="113" t="s">
        <v>13741</v>
      </c>
      <c r="I9330" s="113" t="s">
        <v>1388</v>
      </c>
    </row>
    <row r="9331" spans="1:9" x14ac:dyDescent="0.2">
      <c r="A9331" s="113" t="s">
        <v>10491</v>
      </c>
      <c r="D9331" s="113" t="s">
        <v>1389</v>
      </c>
      <c r="E9331" s="113">
        <f t="shared" si="145"/>
        <v>63182002</v>
      </c>
      <c r="F9331" s="113" t="s">
        <v>5425</v>
      </c>
      <c r="G9331" s="113" t="s">
        <v>5464</v>
      </c>
      <c r="H9331" s="113" t="s">
        <v>13741</v>
      </c>
      <c r="I9331" s="113" t="s">
        <v>13744</v>
      </c>
    </row>
    <row r="9332" spans="1:9" x14ac:dyDescent="0.2">
      <c r="A9332" s="113" t="s">
        <v>10491</v>
      </c>
      <c r="D9332" s="113" t="s">
        <v>1390</v>
      </c>
      <c r="E9332" s="113">
        <f t="shared" si="145"/>
        <v>63182501</v>
      </c>
      <c r="F9332" s="113" t="s">
        <v>5425</v>
      </c>
      <c r="G9332" s="113" t="s">
        <v>5464</v>
      </c>
      <c r="H9332" s="113" t="s">
        <v>13746</v>
      </c>
      <c r="I9332" s="113" t="s">
        <v>1391</v>
      </c>
    </row>
    <row r="9333" spans="1:9" x14ac:dyDescent="0.2">
      <c r="A9333" s="113" t="s">
        <v>10491</v>
      </c>
      <c r="D9333" s="113" t="s">
        <v>1392</v>
      </c>
      <c r="E9333" s="113">
        <f t="shared" si="145"/>
        <v>63182507</v>
      </c>
      <c r="F9333" s="113" t="s">
        <v>5425</v>
      </c>
      <c r="G9333" s="113" t="s">
        <v>5464</v>
      </c>
      <c r="H9333" s="113" t="s">
        <v>13746</v>
      </c>
      <c r="I9333" s="113" t="s">
        <v>1393</v>
      </c>
    </row>
    <row r="9334" spans="1:9" x14ac:dyDescent="0.2">
      <c r="A9334" s="113" t="s">
        <v>10491</v>
      </c>
      <c r="D9334" s="113" t="s">
        <v>1394</v>
      </c>
      <c r="E9334" s="113">
        <f t="shared" si="145"/>
        <v>63182508</v>
      </c>
      <c r="F9334" s="113" t="s">
        <v>5425</v>
      </c>
      <c r="G9334" s="113" t="s">
        <v>5464</v>
      </c>
      <c r="H9334" s="113" t="s">
        <v>13746</v>
      </c>
      <c r="I9334" s="113" t="s">
        <v>1395</v>
      </c>
    </row>
    <row r="9335" spans="1:9" x14ac:dyDescent="0.2">
      <c r="A9335" s="113" t="s">
        <v>10491</v>
      </c>
      <c r="D9335" s="113" t="s">
        <v>1396</v>
      </c>
      <c r="E9335" s="113">
        <f t="shared" si="145"/>
        <v>63182509</v>
      </c>
      <c r="F9335" s="113" t="s">
        <v>5425</v>
      </c>
      <c r="G9335" s="113" t="s">
        <v>5464</v>
      </c>
      <c r="H9335" s="113" t="s">
        <v>13746</v>
      </c>
      <c r="I9335" s="113" t="s">
        <v>1397</v>
      </c>
    </row>
    <row r="9336" spans="1:9" x14ac:dyDescent="0.2">
      <c r="A9336" s="113" t="s">
        <v>10491</v>
      </c>
      <c r="D9336" s="113" t="s">
        <v>1398</v>
      </c>
      <c r="E9336" s="113">
        <f t="shared" si="145"/>
        <v>63182537</v>
      </c>
      <c r="F9336" s="113" t="s">
        <v>5425</v>
      </c>
      <c r="G9336" s="113" t="s">
        <v>5464</v>
      </c>
      <c r="H9336" s="113" t="s">
        <v>13746</v>
      </c>
      <c r="I9336" s="113" t="s">
        <v>1399</v>
      </c>
    </row>
    <row r="9337" spans="1:9" x14ac:dyDescent="0.2">
      <c r="A9337" s="113" t="s">
        <v>10491</v>
      </c>
      <c r="D9337" s="113" t="s">
        <v>1400</v>
      </c>
      <c r="E9337" s="113">
        <f t="shared" si="145"/>
        <v>63182538</v>
      </c>
      <c r="F9337" s="113" t="s">
        <v>5425</v>
      </c>
      <c r="G9337" s="113" t="s">
        <v>5464</v>
      </c>
      <c r="H9337" s="113" t="s">
        <v>13746</v>
      </c>
      <c r="I9337" s="113" t="s">
        <v>1401</v>
      </c>
    </row>
    <row r="9338" spans="1:9" x14ac:dyDescent="0.2">
      <c r="A9338" s="113" t="s">
        <v>10491</v>
      </c>
      <c r="D9338" s="113" t="s">
        <v>1402</v>
      </c>
      <c r="E9338" s="113">
        <f t="shared" si="145"/>
        <v>63182539</v>
      </c>
      <c r="F9338" s="113" t="s">
        <v>5425</v>
      </c>
      <c r="G9338" s="113" t="s">
        <v>5464</v>
      </c>
      <c r="H9338" s="113" t="s">
        <v>13746</v>
      </c>
      <c r="I9338" s="113" t="s">
        <v>1403</v>
      </c>
    </row>
    <row r="9339" spans="1:9" x14ac:dyDescent="0.2">
      <c r="A9339" s="113" t="s">
        <v>10491</v>
      </c>
      <c r="D9339" s="113" t="s">
        <v>1404</v>
      </c>
      <c r="E9339" s="113">
        <f t="shared" si="145"/>
        <v>63182540</v>
      </c>
      <c r="F9339" s="113" t="s">
        <v>5425</v>
      </c>
      <c r="G9339" s="113" t="s">
        <v>5464</v>
      </c>
      <c r="H9339" s="113" t="s">
        <v>13746</v>
      </c>
      <c r="I9339" s="113" t="s">
        <v>1405</v>
      </c>
    </row>
    <row r="9340" spans="1:9" x14ac:dyDescent="0.2">
      <c r="A9340" s="113" t="s">
        <v>10491</v>
      </c>
      <c r="D9340" s="113" t="s">
        <v>1406</v>
      </c>
      <c r="E9340" s="113">
        <f t="shared" si="145"/>
        <v>63182541</v>
      </c>
      <c r="F9340" s="113" t="s">
        <v>5425</v>
      </c>
      <c r="G9340" s="113" t="s">
        <v>5464</v>
      </c>
      <c r="H9340" s="113" t="s">
        <v>13746</v>
      </c>
      <c r="I9340" s="113" t="s">
        <v>1407</v>
      </c>
    </row>
    <row r="9341" spans="1:9" x14ac:dyDescent="0.2">
      <c r="A9341" s="113" t="s">
        <v>10491</v>
      </c>
      <c r="D9341" s="113" t="s">
        <v>1408</v>
      </c>
      <c r="E9341" s="113">
        <f t="shared" si="145"/>
        <v>63182542</v>
      </c>
      <c r="F9341" s="113" t="s">
        <v>5425</v>
      </c>
      <c r="G9341" s="113" t="s">
        <v>5464</v>
      </c>
      <c r="H9341" s="113" t="s">
        <v>13746</v>
      </c>
      <c r="I9341" s="113" t="s">
        <v>1409</v>
      </c>
    </row>
    <row r="9342" spans="1:9" x14ac:dyDescent="0.2">
      <c r="A9342" s="113" t="s">
        <v>10491</v>
      </c>
      <c r="D9342" s="113" t="s">
        <v>1410</v>
      </c>
      <c r="E9342" s="113">
        <f t="shared" si="145"/>
        <v>63182573</v>
      </c>
      <c r="F9342" s="113" t="s">
        <v>5425</v>
      </c>
      <c r="G9342" s="113" t="s">
        <v>5464</v>
      </c>
      <c r="H9342" s="113" t="s">
        <v>13746</v>
      </c>
      <c r="I9342" s="113" t="s">
        <v>1411</v>
      </c>
    </row>
    <row r="9343" spans="1:9" x14ac:dyDescent="0.2">
      <c r="A9343" s="113" t="s">
        <v>10491</v>
      </c>
      <c r="D9343" s="113" t="s">
        <v>1076</v>
      </c>
      <c r="E9343" s="113">
        <f t="shared" si="145"/>
        <v>63182580</v>
      </c>
      <c r="F9343" s="113" t="s">
        <v>5425</v>
      </c>
      <c r="G9343" s="113" t="s">
        <v>5464</v>
      </c>
      <c r="H9343" s="113" t="s">
        <v>13746</v>
      </c>
      <c r="I9343" s="113" t="s">
        <v>1077</v>
      </c>
    </row>
    <row r="9344" spans="1:9" x14ac:dyDescent="0.2">
      <c r="A9344" s="113" t="s">
        <v>10491</v>
      </c>
      <c r="D9344" s="113" t="s">
        <v>1078</v>
      </c>
      <c r="E9344" s="113">
        <f t="shared" si="145"/>
        <v>63182581</v>
      </c>
      <c r="F9344" s="113" t="s">
        <v>5425</v>
      </c>
      <c r="G9344" s="113" t="s">
        <v>5464</v>
      </c>
      <c r="H9344" s="113" t="s">
        <v>13746</v>
      </c>
      <c r="I9344" s="113" t="s">
        <v>1079</v>
      </c>
    </row>
    <row r="9345" spans="1:9" x14ac:dyDescent="0.2">
      <c r="A9345" s="113" t="s">
        <v>10491</v>
      </c>
      <c r="D9345" s="113" t="s">
        <v>1080</v>
      </c>
      <c r="E9345" s="113">
        <f t="shared" si="145"/>
        <v>63182582</v>
      </c>
      <c r="F9345" s="113" t="s">
        <v>5425</v>
      </c>
      <c r="G9345" s="113" t="s">
        <v>5464</v>
      </c>
      <c r="H9345" s="113" t="s">
        <v>13746</v>
      </c>
      <c r="I9345" s="113" t="s">
        <v>1081</v>
      </c>
    </row>
    <row r="9346" spans="1:9" x14ac:dyDescent="0.2">
      <c r="A9346" s="113" t="s">
        <v>10491</v>
      </c>
      <c r="D9346" s="113" t="s">
        <v>2674</v>
      </c>
      <c r="E9346" s="113">
        <f t="shared" ref="E9346:E9409" si="146">VALUE(D9346)</f>
        <v>63182599</v>
      </c>
      <c r="F9346" s="113" t="s">
        <v>5425</v>
      </c>
      <c r="G9346" s="113" t="s">
        <v>5464</v>
      </c>
      <c r="H9346" s="113" t="s">
        <v>13746</v>
      </c>
      <c r="I9346" s="113" t="s">
        <v>13747</v>
      </c>
    </row>
    <row r="9347" spans="1:9" x14ac:dyDescent="0.2">
      <c r="A9347" s="113" t="s">
        <v>10491</v>
      </c>
      <c r="D9347" s="113" t="s">
        <v>2675</v>
      </c>
      <c r="E9347" s="113">
        <f t="shared" si="146"/>
        <v>64130001</v>
      </c>
      <c r="F9347" s="113" t="s">
        <v>5425</v>
      </c>
      <c r="G9347" s="113" t="s">
        <v>2676</v>
      </c>
      <c r="H9347" s="113" t="s">
        <v>2677</v>
      </c>
      <c r="I9347" s="113" t="s">
        <v>2678</v>
      </c>
    </row>
    <row r="9348" spans="1:9" x14ac:dyDescent="0.2">
      <c r="A9348" s="113" t="s">
        <v>10491</v>
      </c>
      <c r="D9348" s="113" t="s">
        <v>2679</v>
      </c>
      <c r="E9348" s="113">
        <f t="shared" si="146"/>
        <v>64130010</v>
      </c>
      <c r="F9348" s="113" t="s">
        <v>5425</v>
      </c>
      <c r="G9348" s="113" t="s">
        <v>2676</v>
      </c>
      <c r="H9348" s="113" t="s">
        <v>2677</v>
      </c>
      <c r="I9348" s="113" t="s">
        <v>2680</v>
      </c>
    </row>
    <row r="9349" spans="1:9" x14ac:dyDescent="0.2">
      <c r="A9349" s="113" t="s">
        <v>10491</v>
      </c>
      <c r="D9349" s="113" t="s">
        <v>2681</v>
      </c>
      <c r="E9349" s="113">
        <f t="shared" si="146"/>
        <v>64130011</v>
      </c>
      <c r="F9349" s="113" t="s">
        <v>5425</v>
      </c>
      <c r="G9349" s="113" t="s">
        <v>2676</v>
      </c>
      <c r="H9349" s="113" t="s">
        <v>2677</v>
      </c>
      <c r="I9349" s="113" t="s">
        <v>2818</v>
      </c>
    </row>
    <row r="9350" spans="1:9" x14ac:dyDescent="0.2">
      <c r="A9350" s="113" t="s">
        <v>10491</v>
      </c>
      <c r="D9350" s="113" t="s">
        <v>2682</v>
      </c>
      <c r="E9350" s="113">
        <f t="shared" si="146"/>
        <v>64130025</v>
      </c>
      <c r="F9350" s="113" t="s">
        <v>5425</v>
      </c>
      <c r="G9350" s="113" t="s">
        <v>2676</v>
      </c>
      <c r="H9350" s="113" t="s">
        <v>2677</v>
      </c>
      <c r="I9350" s="113" t="s">
        <v>2861</v>
      </c>
    </row>
    <row r="9351" spans="1:9" x14ac:dyDescent="0.2">
      <c r="A9351" s="113" t="s">
        <v>10491</v>
      </c>
      <c r="D9351" s="113" t="s">
        <v>2683</v>
      </c>
      <c r="E9351" s="113">
        <f t="shared" si="146"/>
        <v>64130101</v>
      </c>
      <c r="F9351" s="113" t="s">
        <v>5425</v>
      </c>
      <c r="G9351" s="113" t="s">
        <v>2676</v>
      </c>
      <c r="H9351" s="113" t="s">
        <v>2684</v>
      </c>
      <c r="I9351" s="113" t="s">
        <v>2685</v>
      </c>
    </row>
    <row r="9352" spans="1:9" x14ac:dyDescent="0.2">
      <c r="A9352" s="113" t="s">
        <v>10491</v>
      </c>
      <c r="D9352" s="113" t="s">
        <v>2686</v>
      </c>
      <c r="E9352" s="113">
        <f t="shared" si="146"/>
        <v>64130110</v>
      </c>
      <c r="F9352" s="113" t="s">
        <v>5425</v>
      </c>
      <c r="G9352" s="113" t="s">
        <v>2676</v>
      </c>
      <c r="H9352" s="113" t="s">
        <v>2684</v>
      </c>
      <c r="I9352" s="113" t="s">
        <v>2687</v>
      </c>
    </row>
    <row r="9353" spans="1:9" x14ac:dyDescent="0.2">
      <c r="A9353" s="113" t="s">
        <v>10491</v>
      </c>
      <c r="D9353" s="113" t="s">
        <v>2688</v>
      </c>
      <c r="E9353" s="113">
        <f t="shared" si="146"/>
        <v>64130111</v>
      </c>
      <c r="F9353" s="113" t="s">
        <v>5425</v>
      </c>
      <c r="G9353" s="113" t="s">
        <v>2676</v>
      </c>
      <c r="H9353" s="113" t="s">
        <v>2684</v>
      </c>
      <c r="I9353" s="113" t="s">
        <v>2689</v>
      </c>
    </row>
    <row r="9354" spans="1:9" x14ac:dyDescent="0.2">
      <c r="A9354" s="113" t="s">
        <v>10491</v>
      </c>
      <c r="D9354" s="113" t="s">
        <v>2690</v>
      </c>
      <c r="E9354" s="113">
        <f t="shared" si="146"/>
        <v>64130112</v>
      </c>
      <c r="F9354" s="113" t="s">
        <v>5425</v>
      </c>
      <c r="G9354" s="113" t="s">
        <v>2676</v>
      </c>
      <c r="H9354" s="113" t="s">
        <v>2684</v>
      </c>
      <c r="I9354" s="113" t="s">
        <v>5745</v>
      </c>
    </row>
    <row r="9355" spans="1:9" x14ac:dyDescent="0.2">
      <c r="A9355" s="113" t="s">
        <v>10491</v>
      </c>
      <c r="D9355" s="113" t="s">
        <v>5746</v>
      </c>
      <c r="E9355" s="113">
        <f t="shared" si="146"/>
        <v>64130125</v>
      </c>
      <c r="F9355" s="113" t="s">
        <v>5425</v>
      </c>
      <c r="G9355" s="113" t="s">
        <v>2676</v>
      </c>
      <c r="H9355" s="113" t="s">
        <v>2684</v>
      </c>
      <c r="I9355" s="113" t="s">
        <v>2861</v>
      </c>
    </row>
    <row r="9356" spans="1:9" x14ac:dyDescent="0.2">
      <c r="A9356" s="113" t="s">
        <v>10491</v>
      </c>
      <c r="D9356" s="113" t="s">
        <v>5747</v>
      </c>
      <c r="E9356" s="113">
        <f t="shared" si="146"/>
        <v>64130201</v>
      </c>
      <c r="F9356" s="113" t="s">
        <v>5425</v>
      </c>
      <c r="G9356" s="113" t="s">
        <v>2676</v>
      </c>
      <c r="H9356" s="113" t="s">
        <v>5748</v>
      </c>
      <c r="I9356" s="113" t="s">
        <v>5749</v>
      </c>
    </row>
    <row r="9357" spans="1:9" x14ac:dyDescent="0.2">
      <c r="A9357" s="113" t="s">
        <v>10491</v>
      </c>
      <c r="D9357" s="113" t="s">
        <v>5750</v>
      </c>
      <c r="E9357" s="113">
        <f t="shared" si="146"/>
        <v>64130210</v>
      </c>
      <c r="F9357" s="113" t="s">
        <v>5425</v>
      </c>
      <c r="G9357" s="113" t="s">
        <v>2676</v>
      </c>
      <c r="H9357" s="113" t="s">
        <v>5748</v>
      </c>
      <c r="I9357" s="113" t="s">
        <v>3055</v>
      </c>
    </row>
    <row r="9358" spans="1:9" x14ac:dyDescent="0.2">
      <c r="A9358" s="113" t="s">
        <v>10491</v>
      </c>
      <c r="D9358" s="113" t="s">
        <v>3056</v>
      </c>
      <c r="E9358" s="113">
        <f t="shared" si="146"/>
        <v>64130211</v>
      </c>
      <c r="F9358" s="113" t="s">
        <v>5425</v>
      </c>
      <c r="G9358" s="113" t="s">
        <v>2676</v>
      </c>
      <c r="H9358" s="113" t="s">
        <v>5748</v>
      </c>
      <c r="I9358" s="113" t="s">
        <v>2818</v>
      </c>
    </row>
    <row r="9359" spans="1:9" x14ac:dyDescent="0.2">
      <c r="A9359" s="113" t="s">
        <v>10491</v>
      </c>
      <c r="D9359" s="113" t="s">
        <v>3057</v>
      </c>
      <c r="E9359" s="113">
        <f t="shared" si="146"/>
        <v>64130225</v>
      </c>
      <c r="F9359" s="113" t="s">
        <v>5425</v>
      </c>
      <c r="G9359" s="113" t="s">
        <v>2676</v>
      </c>
      <c r="H9359" s="113" t="s">
        <v>5748</v>
      </c>
      <c r="I9359" s="113" t="s">
        <v>2861</v>
      </c>
    </row>
    <row r="9360" spans="1:9" x14ac:dyDescent="0.2">
      <c r="A9360" s="113" t="s">
        <v>10491</v>
      </c>
      <c r="D9360" s="113" t="s">
        <v>3058</v>
      </c>
      <c r="E9360" s="113">
        <f t="shared" si="146"/>
        <v>64131001</v>
      </c>
      <c r="F9360" s="113" t="s">
        <v>5425</v>
      </c>
      <c r="G9360" s="113" t="s">
        <v>2676</v>
      </c>
      <c r="H9360" s="113" t="s">
        <v>3059</v>
      </c>
      <c r="I9360" s="113" t="s">
        <v>3060</v>
      </c>
    </row>
    <row r="9361" spans="1:9" x14ac:dyDescent="0.2">
      <c r="A9361" s="113" t="s">
        <v>10491</v>
      </c>
      <c r="D9361" s="113" t="s">
        <v>3061</v>
      </c>
      <c r="E9361" s="113">
        <f t="shared" si="146"/>
        <v>64131010</v>
      </c>
      <c r="F9361" s="113" t="s">
        <v>5425</v>
      </c>
      <c r="G9361" s="113" t="s">
        <v>2676</v>
      </c>
      <c r="H9361" s="113" t="s">
        <v>3059</v>
      </c>
      <c r="I9361" s="113" t="s">
        <v>3062</v>
      </c>
    </row>
    <row r="9362" spans="1:9" x14ac:dyDescent="0.2">
      <c r="A9362" s="113" t="s">
        <v>10491</v>
      </c>
      <c r="D9362" s="113" t="s">
        <v>3063</v>
      </c>
      <c r="E9362" s="113">
        <f t="shared" si="146"/>
        <v>64131011</v>
      </c>
      <c r="F9362" s="113" t="s">
        <v>5425</v>
      </c>
      <c r="G9362" s="113" t="s">
        <v>2676</v>
      </c>
      <c r="H9362" s="113" t="s">
        <v>3059</v>
      </c>
      <c r="I9362" s="113" t="s">
        <v>2818</v>
      </c>
    </row>
    <row r="9363" spans="1:9" x14ac:dyDescent="0.2">
      <c r="A9363" s="113" t="s">
        <v>10491</v>
      </c>
      <c r="D9363" s="113" t="s">
        <v>3064</v>
      </c>
      <c r="E9363" s="113">
        <f t="shared" si="146"/>
        <v>64131015</v>
      </c>
      <c r="F9363" s="113" t="s">
        <v>5425</v>
      </c>
      <c r="G9363" s="113" t="s">
        <v>2676</v>
      </c>
      <c r="H9363" s="113" t="s">
        <v>3059</v>
      </c>
      <c r="I9363" s="113" t="s">
        <v>3065</v>
      </c>
    </row>
    <row r="9364" spans="1:9" x14ac:dyDescent="0.2">
      <c r="A9364" s="113" t="s">
        <v>10491</v>
      </c>
      <c r="D9364" s="113" t="s">
        <v>3066</v>
      </c>
      <c r="E9364" s="113">
        <f t="shared" si="146"/>
        <v>64131020</v>
      </c>
      <c r="F9364" s="113" t="s">
        <v>5425</v>
      </c>
      <c r="G9364" s="113" t="s">
        <v>2676</v>
      </c>
      <c r="H9364" s="113" t="s">
        <v>3059</v>
      </c>
      <c r="I9364" s="113" t="s">
        <v>246</v>
      </c>
    </row>
    <row r="9365" spans="1:9" x14ac:dyDescent="0.2">
      <c r="A9365" s="113" t="s">
        <v>10491</v>
      </c>
      <c r="D9365" s="113" t="s">
        <v>3067</v>
      </c>
      <c r="E9365" s="113">
        <f t="shared" si="146"/>
        <v>64131025</v>
      </c>
      <c r="F9365" s="113" t="s">
        <v>5425</v>
      </c>
      <c r="G9365" s="113" t="s">
        <v>2676</v>
      </c>
      <c r="H9365" s="113" t="s">
        <v>3059</v>
      </c>
      <c r="I9365" s="113" t="s">
        <v>3068</v>
      </c>
    </row>
    <row r="9366" spans="1:9" x14ac:dyDescent="0.2">
      <c r="A9366" s="113" t="s">
        <v>10491</v>
      </c>
      <c r="D9366" s="113" t="s">
        <v>3069</v>
      </c>
      <c r="E9366" s="113">
        <f t="shared" si="146"/>
        <v>64131030</v>
      </c>
      <c r="F9366" s="113" t="s">
        <v>5425</v>
      </c>
      <c r="G9366" s="113" t="s">
        <v>2676</v>
      </c>
      <c r="H9366" s="113" t="s">
        <v>3059</v>
      </c>
      <c r="I9366" s="113" t="s">
        <v>2861</v>
      </c>
    </row>
    <row r="9367" spans="1:9" x14ac:dyDescent="0.2">
      <c r="A9367" s="113" t="s">
        <v>10491</v>
      </c>
      <c r="D9367" s="113" t="s">
        <v>3070</v>
      </c>
      <c r="E9367" s="113">
        <f t="shared" si="146"/>
        <v>64132001</v>
      </c>
      <c r="F9367" s="113" t="s">
        <v>5425</v>
      </c>
      <c r="G9367" s="113" t="s">
        <v>2676</v>
      </c>
      <c r="H9367" s="113" t="s">
        <v>3071</v>
      </c>
      <c r="I9367" s="113" t="s">
        <v>3072</v>
      </c>
    </row>
    <row r="9368" spans="1:9" x14ac:dyDescent="0.2">
      <c r="A9368" s="113" t="s">
        <v>10491</v>
      </c>
      <c r="D9368" s="113" t="s">
        <v>3073</v>
      </c>
      <c r="E9368" s="113">
        <f t="shared" si="146"/>
        <v>64132010</v>
      </c>
      <c r="F9368" s="113" t="s">
        <v>5425</v>
      </c>
      <c r="G9368" s="113" t="s">
        <v>2676</v>
      </c>
      <c r="H9368" s="113" t="s">
        <v>3071</v>
      </c>
      <c r="I9368" s="113" t="s">
        <v>3074</v>
      </c>
    </row>
    <row r="9369" spans="1:9" x14ac:dyDescent="0.2">
      <c r="A9369" s="113" t="s">
        <v>10491</v>
      </c>
      <c r="D9369" s="113" t="s">
        <v>3075</v>
      </c>
      <c r="E9369" s="113">
        <f t="shared" si="146"/>
        <v>64132011</v>
      </c>
      <c r="F9369" s="113" t="s">
        <v>5425</v>
      </c>
      <c r="G9369" s="113" t="s">
        <v>2676</v>
      </c>
      <c r="H9369" s="113" t="s">
        <v>3071</v>
      </c>
      <c r="I9369" s="113" t="s">
        <v>2818</v>
      </c>
    </row>
    <row r="9370" spans="1:9" x14ac:dyDescent="0.2">
      <c r="A9370" s="113" t="s">
        <v>10491</v>
      </c>
      <c r="D9370" s="113" t="s">
        <v>3076</v>
      </c>
      <c r="E9370" s="113">
        <f t="shared" si="146"/>
        <v>64132020</v>
      </c>
      <c r="F9370" s="113" t="s">
        <v>5425</v>
      </c>
      <c r="G9370" s="113" t="s">
        <v>2676</v>
      </c>
      <c r="H9370" s="113" t="s">
        <v>3071</v>
      </c>
      <c r="I9370" s="113" t="s">
        <v>3065</v>
      </c>
    </row>
    <row r="9371" spans="1:9" x14ac:dyDescent="0.2">
      <c r="A9371" s="113" t="s">
        <v>10491</v>
      </c>
      <c r="D9371" s="113" t="s">
        <v>3077</v>
      </c>
      <c r="E9371" s="113">
        <f t="shared" si="146"/>
        <v>64132025</v>
      </c>
      <c r="F9371" s="113" t="s">
        <v>5425</v>
      </c>
      <c r="G9371" s="113" t="s">
        <v>2676</v>
      </c>
      <c r="H9371" s="113" t="s">
        <v>3071</v>
      </c>
      <c r="I9371" s="113" t="s">
        <v>246</v>
      </c>
    </row>
    <row r="9372" spans="1:9" x14ac:dyDescent="0.2">
      <c r="A9372" s="113" t="s">
        <v>10491</v>
      </c>
      <c r="D9372" s="113" t="s">
        <v>3078</v>
      </c>
      <c r="E9372" s="113">
        <f t="shared" si="146"/>
        <v>64132030</v>
      </c>
      <c r="F9372" s="113" t="s">
        <v>5425</v>
      </c>
      <c r="G9372" s="113" t="s">
        <v>2676</v>
      </c>
      <c r="H9372" s="113" t="s">
        <v>3071</v>
      </c>
      <c r="I9372" s="113" t="s">
        <v>3079</v>
      </c>
    </row>
    <row r="9373" spans="1:9" x14ac:dyDescent="0.2">
      <c r="A9373" s="113" t="s">
        <v>10491</v>
      </c>
      <c r="D9373" s="113" t="s">
        <v>3080</v>
      </c>
      <c r="E9373" s="113">
        <f t="shared" si="146"/>
        <v>64133001</v>
      </c>
      <c r="F9373" s="113" t="s">
        <v>5425</v>
      </c>
      <c r="G9373" s="113" t="s">
        <v>2676</v>
      </c>
      <c r="H9373" s="113" t="s">
        <v>3081</v>
      </c>
      <c r="I9373" s="113" t="s">
        <v>3082</v>
      </c>
    </row>
    <row r="9374" spans="1:9" x14ac:dyDescent="0.2">
      <c r="A9374" s="113" t="s">
        <v>10491</v>
      </c>
      <c r="D9374" s="113" t="s">
        <v>3083</v>
      </c>
      <c r="E9374" s="113">
        <f t="shared" si="146"/>
        <v>64133010</v>
      </c>
      <c r="F9374" s="113" t="s">
        <v>5425</v>
      </c>
      <c r="G9374" s="113" t="s">
        <v>2676</v>
      </c>
      <c r="H9374" s="113" t="s">
        <v>3081</v>
      </c>
      <c r="I9374" s="113" t="s">
        <v>3084</v>
      </c>
    </row>
    <row r="9375" spans="1:9" x14ac:dyDescent="0.2">
      <c r="A9375" s="113" t="s">
        <v>10491</v>
      </c>
      <c r="D9375" s="113" t="s">
        <v>3085</v>
      </c>
      <c r="E9375" s="113">
        <f t="shared" si="146"/>
        <v>64133011</v>
      </c>
      <c r="F9375" s="113" t="s">
        <v>5425</v>
      </c>
      <c r="G9375" s="113" t="s">
        <v>2676</v>
      </c>
      <c r="H9375" s="113" t="s">
        <v>3081</v>
      </c>
      <c r="I9375" s="113" t="s">
        <v>2818</v>
      </c>
    </row>
    <row r="9376" spans="1:9" x14ac:dyDescent="0.2">
      <c r="A9376" s="113" t="s">
        <v>10491</v>
      </c>
      <c r="D9376" s="113" t="s">
        <v>3086</v>
      </c>
      <c r="E9376" s="113">
        <f t="shared" si="146"/>
        <v>64133020</v>
      </c>
      <c r="F9376" s="113" t="s">
        <v>5425</v>
      </c>
      <c r="G9376" s="113" t="s">
        <v>2676</v>
      </c>
      <c r="H9376" s="113" t="s">
        <v>3081</v>
      </c>
      <c r="I9376" s="113" t="s">
        <v>3065</v>
      </c>
    </row>
    <row r="9377" spans="1:9" x14ac:dyDescent="0.2">
      <c r="A9377" s="113" t="s">
        <v>10491</v>
      </c>
      <c r="D9377" s="113" t="s">
        <v>3087</v>
      </c>
      <c r="E9377" s="113">
        <f t="shared" si="146"/>
        <v>64133025</v>
      </c>
      <c r="F9377" s="113" t="s">
        <v>5425</v>
      </c>
      <c r="G9377" s="113" t="s">
        <v>2676</v>
      </c>
      <c r="H9377" s="113" t="s">
        <v>3081</v>
      </c>
      <c r="I9377" s="113" t="s">
        <v>246</v>
      </c>
    </row>
    <row r="9378" spans="1:9" x14ac:dyDescent="0.2">
      <c r="A9378" s="113" t="s">
        <v>10491</v>
      </c>
      <c r="D9378" s="113" t="s">
        <v>3088</v>
      </c>
      <c r="E9378" s="113">
        <f t="shared" si="146"/>
        <v>64133030</v>
      </c>
      <c r="F9378" s="113" t="s">
        <v>5425</v>
      </c>
      <c r="G9378" s="113" t="s">
        <v>2676</v>
      </c>
      <c r="H9378" s="113" t="s">
        <v>3081</v>
      </c>
      <c r="I9378" s="113" t="s">
        <v>3079</v>
      </c>
    </row>
    <row r="9379" spans="1:9" x14ac:dyDescent="0.2">
      <c r="A9379" s="113" t="s">
        <v>10491</v>
      </c>
      <c r="D9379" s="113" t="s">
        <v>3089</v>
      </c>
      <c r="E9379" s="113">
        <f t="shared" si="146"/>
        <v>64180001</v>
      </c>
      <c r="F9379" s="113" t="s">
        <v>5425</v>
      </c>
      <c r="G9379" s="113" t="s">
        <v>2676</v>
      </c>
      <c r="H9379" s="113" t="s">
        <v>13739</v>
      </c>
      <c r="I9379" s="113" t="s">
        <v>13739</v>
      </c>
    </row>
    <row r="9380" spans="1:9" x14ac:dyDescent="0.2">
      <c r="A9380" s="113" t="s">
        <v>10491</v>
      </c>
      <c r="D9380" s="113" t="s">
        <v>3090</v>
      </c>
      <c r="E9380" s="113">
        <f t="shared" si="146"/>
        <v>64182001</v>
      </c>
      <c r="F9380" s="113" t="s">
        <v>5425</v>
      </c>
      <c r="G9380" s="113" t="s">
        <v>2676</v>
      </c>
      <c r="H9380" s="113" t="s">
        <v>13741</v>
      </c>
      <c r="I9380" s="113" t="s">
        <v>13742</v>
      </c>
    </row>
    <row r="9381" spans="1:9" x14ac:dyDescent="0.2">
      <c r="A9381" s="113" t="s">
        <v>10491</v>
      </c>
      <c r="D9381" s="113" t="s">
        <v>3091</v>
      </c>
      <c r="E9381" s="113">
        <f t="shared" si="146"/>
        <v>64182002</v>
      </c>
      <c r="F9381" s="113" t="s">
        <v>5425</v>
      </c>
      <c r="G9381" s="113" t="s">
        <v>2676</v>
      </c>
      <c r="H9381" s="113" t="s">
        <v>13741</v>
      </c>
      <c r="I9381" s="113" t="s">
        <v>13744</v>
      </c>
    </row>
    <row r="9382" spans="1:9" x14ac:dyDescent="0.2">
      <c r="A9382" s="113" t="s">
        <v>10491</v>
      </c>
      <c r="D9382" s="113" t="s">
        <v>3092</v>
      </c>
      <c r="E9382" s="113">
        <f t="shared" si="146"/>
        <v>64182599</v>
      </c>
      <c r="F9382" s="113" t="s">
        <v>5425</v>
      </c>
      <c r="G9382" s="113" t="s">
        <v>2676</v>
      </c>
      <c r="H9382" s="113" t="s">
        <v>13746</v>
      </c>
      <c r="I9382" s="113" t="s">
        <v>13747</v>
      </c>
    </row>
    <row r="9383" spans="1:9" x14ac:dyDescent="0.2">
      <c r="A9383" s="113" t="s">
        <v>10491</v>
      </c>
      <c r="D9383" s="113" t="s">
        <v>3093</v>
      </c>
      <c r="E9383" s="113">
        <f t="shared" si="146"/>
        <v>64420001</v>
      </c>
      <c r="F9383" s="113" t="s">
        <v>5425</v>
      </c>
      <c r="G9383" s="113" t="s">
        <v>3094</v>
      </c>
      <c r="H9383" s="113" t="s">
        <v>3095</v>
      </c>
      <c r="I9383" s="113" t="s">
        <v>3095</v>
      </c>
    </row>
    <row r="9384" spans="1:9" x14ac:dyDescent="0.2">
      <c r="A9384" s="113" t="s">
        <v>10491</v>
      </c>
      <c r="D9384" s="113" t="s">
        <v>3096</v>
      </c>
      <c r="E9384" s="113">
        <f t="shared" si="146"/>
        <v>64420010</v>
      </c>
      <c r="F9384" s="113" t="s">
        <v>5425</v>
      </c>
      <c r="G9384" s="113" t="s">
        <v>3094</v>
      </c>
      <c r="H9384" s="113" t="s">
        <v>3095</v>
      </c>
      <c r="I9384" s="113" t="s">
        <v>3097</v>
      </c>
    </row>
    <row r="9385" spans="1:9" x14ac:dyDescent="0.2">
      <c r="A9385" s="113" t="s">
        <v>10491</v>
      </c>
      <c r="D9385" s="113" t="s">
        <v>3098</v>
      </c>
      <c r="E9385" s="113">
        <f t="shared" si="146"/>
        <v>64420011</v>
      </c>
      <c r="F9385" s="113" t="s">
        <v>5425</v>
      </c>
      <c r="G9385" s="113" t="s">
        <v>3094</v>
      </c>
      <c r="H9385" s="113" t="s">
        <v>3095</v>
      </c>
      <c r="I9385" s="113" t="s">
        <v>3099</v>
      </c>
    </row>
    <row r="9386" spans="1:9" x14ac:dyDescent="0.2">
      <c r="A9386" s="113" t="s">
        <v>10491</v>
      </c>
      <c r="D9386" s="113" t="s">
        <v>3100</v>
      </c>
      <c r="E9386" s="113">
        <f t="shared" si="146"/>
        <v>64420012</v>
      </c>
      <c r="F9386" s="113" t="s">
        <v>5425</v>
      </c>
      <c r="G9386" s="113" t="s">
        <v>3094</v>
      </c>
      <c r="H9386" s="113" t="s">
        <v>3095</v>
      </c>
      <c r="I9386" s="113" t="s">
        <v>3101</v>
      </c>
    </row>
    <row r="9387" spans="1:9" x14ac:dyDescent="0.2">
      <c r="A9387" s="113" t="s">
        <v>10491</v>
      </c>
      <c r="D9387" s="113" t="s">
        <v>3102</v>
      </c>
      <c r="E9387" s="113">
        <f t="shared" si="146"/>
        <v>64420013</v>
      </c>
      <c r="F9387" s="113" t="s">
        <v>5425</v>
      </c>
      <c r="G9387" s="113" t="s">
        <v>3094</v>
      </c>
      <c r="H9387" s="113" t="s">
        <v>3095</v>
      </c>
      <c r="I9387" s="113" t="s">
        <v>3103</v>
      </c>
    </row>
    <row r="9388" spans="1:9" x14ac:dyDescent="0.2">
      <c r="A9388" s="113" t="s">
        <v>10491</v>
      </c>
      <c r="D9388" s="113" t="s">
        <v>3104</v>
      </c>
      <c r="E9388" s="113">
        <f t="shared" si="146"/>
        <v>64420014</v>
      </c>
      <c r="F9388" s="113" t="s">
        <v>5425</v>
      </c>
      <c r="G9388" s="113" t="s">
        <v>3094</v>
      </c>
      <c r="H9388" s="113" t="s">
        <v>3095</v>
      </c>
      <c r="I9388" s="113" t="s">
        <v>3105</v>
      </c>
    </row>
    <row r="9389" spans="1:9" x14ac:dyDescent="0.2">
      <c r="A9389" s="113" t="s">
        <v>10491</v>
      </c>
      <c r="D9389" s="113" t="s">
        <v>3106</v>
      </c>
      <c r="E9389" s="113">
        <f t="shared" si="146"/>
        <v>64420015</v>
      </c>
      <c r="F9389" s="113" t="s">
        <v>5425</v>
      </c>
      <c r="G9389" s="113" t="s">
        <v>3094</v>
      </c>
      <c r="H9389" s="113" t="s">
        <v>3095</v>
      </c>
      <c r="I9389" s="113" t="s">
        <v>3103</v>
      </c>
    </row>
    <row r="9390" spans="1:9" x14ac:dyDescent="0.2">
      <c r="A9390" s="113" t="s">
        <v>10491</v>
      </c>
      <c r="D9390" s="113" t="s">
        <v>3107</v>
      </c>
      <c r="E9390" s="113">
        <f t="shared" si="146"/>
        <v>64420016</v>
      </c>
      <c r="F9390" s="113" t="s">
        <v>5425</v>
      </c>
      <c r="G9390" s="113" t="s">
        <v>3094</v>
      </c>
      <c r="H9390" s="113" t="s">
        <v>3095</v>
      </c>
      <c r="I9390" s="113" t="s">
        <v>3108</v>
      </c>
    </row>
    <row r="9391" spans="1:9" x14ac:dyDescent="0.2">
      <c r="A9391" s="113" t="s">
        <v>10491</v>
      </c>
      <c r="D9391" s="113" t="s">
        <v>3109</v>
      </c>
      <c r="E9391" s="113">
        <f t="shared" si="146"/>
        <v>64420020</v>
      </c>
      <c r="F9391" s="113" t="s">
        <v>5425</v>
      </c>
      <c r="G9391" s="113" t="s">
        <v>3094</v>
      </c>
      <c r="H9391" s="113" t="s">
        <v>3095</v>
      </c>
      <c r="I9391" s="113" t="s">
        <v>3110</v>
      </c>
    </row>
    <row r="9392" spans="1:9" x14ac:dyDescent="0.2">
      <c r="A9392" s="113" t="s">
        <v>10491</v>
      </c>
      <c r="D9392" s="113" t="s">
        <v>3111</v>
      </c>
      <c r="E9392" s="113">
        <f t="shared" si="146"/>
        <v>64420021</v>
      </c>
      <c r="F9392" s="113" t="s">
        <v>5425</v>
      </c>
      <c r="G9392" s="113" t="s">
        <v>3094</v>
      </c>
      <c r="H9392" s="113" t="s">
        <v>3095</v>
      </c>
      <c r="I9392" s="113" t="s">
        <v>3112</v>
      </c>
    </row>
    <row r="9393" spans="1:9" x14ac:dyDescent="0.2">
      <c r="A9393" s="113" t="s">
        <v>10491</v>
      </c>
      <c r="D9393" s="113" t="s">
        <v>3113</v>
      </c>
      <c r="E9393" s="113">
        <f t="shared" si="146"/>
        <v>64420022</v>
      </c>
      <c r="F9393" s="113" t="s">
        <v>5425</v>
      </c>
      <c r="G9393" s="113" t="s">
        <v>3094</v>
      </c>
      <c r="H9393" s="113" t="s">
        <v>3095</v>
      </c>
      <c r="I9393" s="113" t="s">
        <v>3114</v>
      </c>
    </row>
    <row r="9394" spans="1:9" x14ac:dyDescent="0.2">
      <c r="A9394" s="113" t="s">
        <v>10491</v>
      </c>
      <c r="D9394" s="113" t="s">
        <v>3115</v>
      </c>
      <c r="E9394" s="113">
        <f t="shared" si="146"/>
        <v>64420030</v>
      </c>
      <c r="F9394" s="113" t="s">
        <v>5425</v>
      </c>
      <c r="G9394" s="113" t="s">
        <v>3094</v>
      </c>
      <c r="H9394" s="113" t="s">
        <v>3095</v>
      </c>
      <c r="I9394" s="113" t="s">
        <v>16738</v>
      </c>
    </row>
    <row r="9395" spans="1:9" x14ac:dyDescent="0.2">
      <c r="A9395" s="113" t="s">
        <v>10491</v>
      </c>
      <c r="D9395" s="113" t="s">
        <v>3116</v>
      </c>
      <c r="E9395" s="113">
        <f t="shared" si="146"/>
        <v>64420031</v>
      </c>
      <c r="F9395" s="113" t="s">
        <v>5425</v>
      </c>
      <c r="G9395" s="113" t="s">
        <v>3094</v>
      </c>
      <c r="H9395" s="113" t="s">
        <v>3095</v>
      </c>
      <c r="I9395" s="113" t="s">
        <v>3117</v>
      </c>
    </row>
    <row r="9396" spans="1:9" x14ac:dyDescent="0.2">
      <c r="A9396" s="113" t="s">
        <v>10491</v>
      </c>
      <c r="D9396" s="113" t="s">
        <v>3118</v>
      </c>
      <c r="E9396" s="113">
        <f t="shared" si="146"/>
        <v>64420032</v>
      </c>
      <c r="F9396" s="113" t="s">
        <v>5425</v>
      </c>
      <c r="G9396" s="113" t="s">
        <v>3094</v>
      </c>
      <c r="H9396" s="113" t="s">
        <v>3095</v>
      </c>
      <c r="I9396" s="113" t="s">
        <v>3119</v>
      </c>
    </row>
    <row r="9397" spans="1:9" x14ac:dyDescent="0.2">
      <c r="A9397" s="113" t="s">
        <v>10491</v>
      </c>
      <c r="D9397" s="113" t="s">
        <v>3120</v>
      </c>
      <c r="E9397" s="113">
        <f t="shared" si="146"/>
        <v>64420033</v>
      </c>
      <c r="F9397" s="113" t="s">
        <v>5425</v>
      </c>
      <c r="G9397" s="113" t="s">
        <v>3094</v>
      </c>
      <c r="H9397" s="113" t="s">
        <v>3095</v>
      </c>
      <c r="I9397" s="113" t="s">
        <v>3121</v>
      </c>
    </row>
    <row r="9398" spans="1:9" x14ac:dyDescent="0.2">
      <c r="A9398" s="113" t="s">
        <v>10491</v>
      </c>
      <c r="D9398" s="113" t="s">
        <v>3122</v>
      </c>
      <c r="E9398" s="113">
        <f t="shared" si="146"/>
        <v>64420034</v>
      </c>
      <c r="F9398" s="113" t="s">
        <v>5425</v>
      </c>
      <c r="G9398" s="113" t="s">
        <v>3094</v>
      </c>
      <c r="H9398" s="113" t="s">
        <v>3095</v>
      </c>
      <c r="I9398" s="113" t="s">
        <v>3123</v>
      </c>
    </row>
    <row r="9399" spans="1:9" x14ac:dyDescent="0.2">
      <c r="A9399" s="113" t="s">
        <v>10491</v>
      </c>
      <c r="D9399" s="113" t="s">
        <v>3124</v>
      </c>
      <c r="E9399" s="113">
        <f t="shared" si="146"/>
        <v>64420040</v>
      </c>
      <c r="F9399" s="113" t="s">
        <v>5425</v>
      </c>
      <c r="G9399" s="113" t="s">
        <v>3094</v>
      </c>
      <c r="H9399" s="113" t="s">
        <v>3095</v>
      </c>
      <c r="I9399" s="113" t="s">
        <v>11450</v>
      </c>
    </row>
    <row r="9400" spans="1:9" x14ac:dyDescent="0.2">
      <c r="A9400" s="113" t="s">
        <v>10491</v>
      </c>
      <c r="D9400" s="113" t="s">
        <v>3125</v>
      </c>
      <c r="E9400" s="113">
        <f t="shared" si="146"/>
        <v>64420041</v>
      </c>
      <c r="F9400" s="113" t="s">
        <v>5425</v>
      </c>
      <c r="G9400" s="113" t="s">
        <v>3094</v>
      </c>
      <c r="H9400" s="113" t="s">
        <v>3095</v>
      </c>
      <c r="I9400" s="113" t="s">
        <v>3126</v>
      </c>
    </row>
    <row r="9401" spans="1:9" x14ac:dyDescent="0.2">
      <c r="A9401" s="113" t="s">
        <v>10491</v>
      </c>
      <c r="D9401" s="113" t="s">
        <v>3127</v>
      </c>
      <c r="E9401" s="113">
        <f t="shared" si="146"/>
        <v>64420042</v>
      </c>
      <c r="F9401" s="113" t="s">
        <v>5425</v>
      </c>
      <c r="G9401" s="113" t="s">
        <v>3094</v>
      </c>
      <c r="H9401" s="113" t="s">
        <v>3095</v>
      </c>
      <c r="I9401" s="113" t="s">
        <v>3128</v>
      </c>
    </row>
    <row r="9402" spans="1:9" x14ac:dyDescent="0.2">
      <c r="A9402" s="113" t="s">
        <v>10491</v>
      </c>
      <c r="D9402" s="113" t="s">
        <v>3129</v>
      </c>
      <c r="E9402" s="113">
        <f t="shared" si="146"/>
        <v>64430001</v>
      </c>
      <c r="F9402" s="113" t="s">
        <v>5425</v>
      </c>
      <c r="G9402" s="113" t="s">
        <v>3094</v>
      </c>
      <c r="H9402" s="113" t="s">
        <v>3130</v>
      </c>
      <c r="I9402" s="113" t="s">
        <v>3131</v>
      </c>
    </row>
    <row r="9403" spans="1:9" x14ac:dyDescent="0.2">
      <c r="A9403" s="113" t="s">
        <v>10491</v>
      </c>
      <c r="D9403" s="113" t="s">
        <v>3132</v>
      </c>
      <c r="E9403" s="113">
        <f t="shared" si="146"/>
        <v>64430010</v>
      </c>
      <c r="F9403" s="113" t="s">
        <v>5425</v>
      </c>
      <c r="G9403" s="113" t="s">
        <v>3094</v>
      </c>
      <c r="H9403" s="113" t="s">
        <v>3130</v>
      </c>
      <c r="I9403" s="113" t="s">
        <v>3133</v>
      </c>
    </row>
    <row r="9404" spans="1:9" x14ac:dyDescent="0.2">
      <c r="A9404" s="113" t="s">
        <v>10491</v>
      </c>
      <c r="D9404" s="113" t="s">
        <v>3134</v>
      </c>
      <c r="E9404" s="113">
        <f t="shared" si="146"/>
        <v>64430011</v>
      </c>
      <c r="F9404" s="113" t="s">
        <v>5425</v>
      </c>
      <c r="G9404" s="113" t="s">
        <v>3094</v>
      </c>
      <c r="H9404" s="113" t="s">
        <v>3130</v>
      </c>
      <c r="I9404" s="113" t="s">
        <v>3135</v>
      </c>
    </row>
    <row r="9405" spans="1:9" x14ac:dyDescent="0.2">
      <c r="A9405" s="113" t="s">
        <v>10491</v>
      </c>
      <c r="D9405" s="113" t="s">
        <v>3136</v>
      </c>
      <c r="E9405" s="113">
        <f t="shared" si="146"/>
        <v>64430012</v>
      </c>
      <c r="F9405" s="113" t="s">
        <v>5425</v>
      </c>
      <c r="G9405" s="113" t="s">
        <v>3094</v>
      </c>
      <c r="H9405" s="113" t="s">
        <v>3130</v>
      </c>
      <c r="I9405" s="113" t="s">
        <v>3137</v>
      </c>
    </row>
    <row r="9406" spans="1:9" x14ac:dyDescent="0.2">
      <c r="A9406" s="113" t="s">
        <v>10491</v>
      </c>
      <c r="D9406" s="113" t="s">
        <v>3138</v>
      </c>
      <c r="E9406" s="113">
        <f t="shared" si="146"/>
        <v>64430013</v>
      </c>
      <c r="F9406" s="113" t="s">
        <v>5425</v>
      </c>
      <c r="G9406" s="113" t="s">
        <v>3094</v>
      </c>
      <c r="H9406" s="113" t="s">
        <v>3130</v>
      </c>
      <c r="I9406" s="113" t="s">
        <v>3139</v>
      </c>
    </row>
    <row r="9407" spans="1:9" x14ac:dyDescent="0.2">
      <c r="A9407" s="113" t="s">
        <v>10491</v>
      </c>
      <c r="D9407" s="113" t="s">
        <v>3140</v>
      </c>
      <c r="E9407" s="113">
        <f t="shared" si="146"/>
        <v>64430014</v>
      </c>
      <c r="F9407" s="113" t="s">
        <v>5425</v>
      </c>
      <c r="G9407" s="113" t="s">
        <v>3094</v>
      </c>
      <c r="H9407" s="113" t="s">
        <v>3130</v>
      </c>
      <c r="I9407" s="113" t="s">
        <v>3141</v>
      </c>
    </row>
    <row r="9408" spans="1:9" x14ac:dyDescent="0.2">
      <c r="A9408" s="113" t="s">
        <v>10491</v>
      </c>
      <c r="D9408" s="113" t="s">
        <v>3142</v>
      </c>
      <c r="E9408" s="113">
        <f t="shared" si="146"/>
        <v>64430015</v>
      </c>
      <c r="F9408" s="113" t="s">
        <v>5425</v>
      </c>
      <c r="G9408" s="113" t="s">
        <v>3094</v>
      </c>
      <c r="H9408" s="113" t="s">
        <v>3130</v>
      </c>
      <c r="I9408" s="113" t="s">
        <v>3143</v>
      </c>
    </row>
    <row r="9409" spans="1:9" x14ac:dyDescent="0.2">
      <c r="A9409" s="113" t="s">
        <v>10491</v>
      </c>
      <c r="D9409" s="113" t="s">
        <v>3144</v>
      </c>
      <c r="E9409" s="113">
        <f t="shared" si="146"/>
        <v>64430016</v>
      </c>
      <c r="F9409" s="113" t="s">
        <v>5425</v>
      </c>
      <c r="G9409" s="113" t="s">
        <v>3094</v>
      </c>
      <c r="H9409" s="113" t="s">
        <v>3130</v>
      </c>
      <c r="I9409" s="113" t="s">
        <v>3145</v>
      </c>
    </row>
    <row r="9410" spans="1:9" x14ac:dyDescent="0.2">
      <c r="A9410" s="113" t="s">
        <v>10491</v>
      </c>
      <c r="D9410" s="113" t="s">
        <v>3146</v>
      </c>
      <c r="E9410" s="113">
        <f t="shared" ref="E9410:E9473" si="147">VALUE(D9410)</f>
        <v>64430017</v>
      </c>
      <c r="F9410" s="113" t="s">
        <v>5425</v>
      </c>
      <c r="G9410" s="113" t="s">
        <v>3094</v>
      </c>
      <c r="H9410" s="113" t="s">
        <v>3130</v>
      </c>
      <c r="I9410" s="113" t="s">
        <v>3147</v>
      </c>
    </row>
    <row r="9411" spans="1:9" x14ac:dyDescent="0.2">
      <c r="A9411" s="113" t="s">
        <v>10491</v>
      </c>
      <c r="D9411" s="113" t="s">
        <v>3148</v>
      </c>
      <c r="E9411" s="113">
        <f t="shared" si="147"/>
        <v>64430030</v>
      </c>
      <c r="F9411" s="113" t="s">
        <v>5425</v>
      </c>
      <c r="G9411" s="113" t="s">
        <v>3094</v>
      </c>
      <c r="H9411" s="113" t="s">
        <v>3130</v>
      </c>
      <c r="I9411" s="113" t="s">
        <v>2861</v>
      </c>
    </row>
    <row r="9412" spans="1:9" x14ac:dyDescent="0.2">
      <c r="A9412" s="113" t="s">
        <v>10491</v>
      </c>
      <c r="D9412" s="113" t="s">
        <v>3149</v>
      </c>
      <c r="E9412" s="113">
        <f t="shared" si="147"/>
        <v>64431001</v>
      </c>
      <c r="F9412" s="113" t="s">
        <v>5425</v>
      </c>
      <c r="G9412" s="113" t="s">
        <v>3094</v>
      </c>
      <c r="H9412" s="113" t="s">
        <v>3150</v>
      </c>
      <c r="I9412" s="113" t="s">
        <v>3151</v>
      </c>
    </row>
    <row r="9413" spans="1:9" x14ac:dyDescent="0.2">
      <c r="A9413" s="113" t="s">
        <v>10491</v>
      </c>
      <c r="D9413" s="113" t="s">
        <v>3152</v>
      </c>
      <c r="E9413" s="113">
        <f t="shared" si="147"/>
        <v>64431010</v>
      </c>
      <c r="F9413" s="113" t="s">
        <v>5425</v>
      </c>
      <c r="G9413" s="113" t="s">
        <v>3094</v>
      </c>
      <c r="H9413" s="113" t="s">
        <v>3150</v>
      </c>
      <c r="I9413" s="113" t="s">
        <v>3153</v>
      </c>
    </row>
    <row r="9414" spans="1:9" x14ac:dyDescent="0.2">
      <c r="A9414" s="113" t="s">
        <v>10491</v>
      </c>
      <c r="D9414" s="113" t="s">
        <v>3154</v>
      </c>
      <c r="E9414" s="113">
        <f t="shared" si="147"/>
        <v>64431011</v>
      </c>
      <c r="F9414" s="113" t="s">
        <v>5425</v>
      </c>
      <c r="G9414" s="113" t="s">
        <v>3094</v>
      </c>
      <c r="H9414" s="113" t="s">
        <v>3150</v>
      </c>
      <c r="I9414" s="113" t="s">
        <v>3155</v>
      </c>
    </row>
    <row r="9415" spans="1:9" x14ac:dyDescent="0.2">
      <c r="A9415" s="113" t="s">
        <v>10491</v>
      </c>
      <c r="D9415" s="113" t="s">
        <v>3156</v>
      </c>
      <c r="E9415" s="113">
        <f t="shared" si="147"/>
        <v>64431012</v>
      </c>
      <c r="F9415" s="113" t="s">
        <v>5425</v>
      </c>
      <c r="G9415" s="113" t="s">
        <v>3094</v>
      </c>
      <c r="H9415" s="113" t="s">
        <v>3150</v>
      </c>
      <c r="I9415" s="113" t="s">
        <v>3157</v>
      </c>
    </row>
    <row r="9416" spans="1:9" x14ac:dyDescent="0.2">
      <c r="A9416" s="113" t="s">
        <v>10491</v>
      </c>
      <c r="D9416" s="113" t="s">
        <v>3158</v>
      </c>
      <c r="E9416" s="113">
        <f t="shared" si="147"/>
        <v>64431013</v>
      </c>
      <c r="F9416" s="113" t="s">
        <v>5425</v>
      </c>
      <c r="G9416" s="113" t="s">
        <v>3094</v>
      </c>
      <c r="H9416" s="113" t="s">
        <v>3150</v>
      </c>
      <c r="I9416" s="113" t="s">
        <v>262</v>
      </c>
    </row>
    <row r="9417" spans="1:9" x14ac:dyDescent="0.2">
      <c r="A9417" s="113" t="s">
        <v>10491</v>
      </c>
      <c r="D9417" s="113" t="s">
        <v>3159</v>
      </c>
      <c r="E9417" s="113">
        <f t="shared" si="147"/>
        <v>64431014</v>
      </c>
      <c r="F9417" s="113" t="s">
        <v>5425</v>
      </c>
      <c r="G9417" s="113" t="s">
        <v>3094</v>
      </c>
      <c r="H9417" s="113" t="s">
        <v>3150</v>
      </c>
      <c r="I9417" s="113" t="s">
        <v>3141</v>
      </c>
    </row>
    <row r="9418" spans="1:9" x14ac:dyDescent="0.2">
      <c r="A9418" s="113" t="s">
        <v>10491</v>
      </c>
      <c r="D9418" s="113" t="s">
        <v>3160</v>
      </c>
      <c r="E9418" s="113">
        <f t="shared" si="147"/>
        <v>64431015</v>
      </c>
      <c r="F9418" s="113" t="s">
        <v>5425</v>
      </c>
      <c r="G9418" s="113" t="s">
        <v>3094</v>
      </c>
      <c r="H9418" s="113" t="s">
        <v>3150</v>
      </c>
      <c r="I9418" s="113" t="s">
        <v>3143</v>
      </c>
    </row>
    <row r="9419" spans="1:9" x14ac:dyDescent="0.2">
      <c r="A9419" s="113" t="s">
        <v>10491</v>
      </c>
      <c r="D9419" s="113" t="s">
        <v>3161</v>
      </c>
      <c r="E9419" s="113">
        <f t="shared" si="147"/>
        <v>64431016</v>
      </c>
      <c r="F9419" s="113" t="s">
        <v>5425</v>
      </c>
      <c r="G9419" s="113" t="s">
        <v>3094</v>
      </c>
      <c r="H9419" s="113" t="s">
        <v>3150</v>
      </c>
      <c r="I9419" s="113" t="s">
        <v>3145</v>
      </c>
    </row>
    <row r="9420" spans="1:9" x14ac:dyDescent="0.2">
      <c r="A9420" s="113" t="s">
        <v>10491</v>
      </c>
      <c r="D9420" s="113" t="s">
        <v>3162</v>
      </c>
      <c r="E9420" s="113">
        <f t="shared" si="147"/>
        <v>64431017</v>
      </c>
      <c r="F9420" s="113" t="s">
        <v>5425</v>
      </c>
      <c r="G9420" s="113" t="s">
        <v>3094</v>
      </c>
      <c r="H9420" s="113" t="s">
        <v>3150</v>
      </c>
      <c r="I9420" s="113" t="s">
        <v>3147</v>
      </c>
    </row>
    <row r="9421" spans="1:9" x14ac:dyDescent="0.2">
      <c r="A9421" s="113" t="s">
        <v>10491</v>
      </c>
      <c r="D9421" s="113" t="s">
        <v>3163</v>
      </c>
      <c r="E9421" s="113">
        <f t="shared" si="147"/>
        <v>64431030</v>
      </c>
      <c r="F9421" s="113" t="s">
        <v>5425</v>
      </c>
      <c r="G9421" s="113" t="s">
        <v>3094</v>
      </c>
      <c r="H9421" s="113" t="s">
        <v>3150</v>
      </c>
      <c r="I9421" s="113" t="s">
        <v>2861</v>
      </c>
    </row>
    <row r="9422" spans="1:9" x14ac:dyDescent="0.2">
      <c r="A9422" s="113" t="s">
        <v>10491</v>
      </c>
      <c r="D9422" s="113" t="s">
        <v>3164</v>
      </c>
      <c r="E9422" s="113">
        <f t="shared" si="147"/>
        <v>64450001</v>
      </c>
      <c r="F9422" s="113" t="s">
        <v>5425</v>
      </c>
      <c r="G9422" s="113" t="s">
        <v>3094</v>
      </c>
      <c r="H9422" s="113" t="s">
        <v>3165</v>
      </c>
      <c r="I9422" s="113" t="s">
        <v>3165</v>
      </c>
    </row>
    <row r="9423" spans="1:9" x14ac:dyDescent="0.2">
      <c r="A9423" s="113" t="s">
        <v>10491</v>
      </c>
      <c r="D9423" s="113" t="s">
        <v>3166</v>
      </c>
      <c r="E9423" s="113">
        <f t="shared" si="147"/>
        <v>64450010</v>
      </c>
      <c r="F9423" s="113" t="s">
        <v>5425</v>
      </c>
      <c r="G9423" s="113" t="s">
        <v>3094</v>
      </c>
      <c r="H9423" s="113" t="s">
        <v>3165</v>
      </c>
      <c r="I9423" s="113" t="s">
        <v>3167</v>
      </c>
    </row>
    <row r="9424" spans="1:9" x14ac:dyDescent="0.2">
      <c r="A9424" s="113" t="s">
        <v>10491</v>
      </c>
      <c r="D9424" s="113" t="s">
        <v>3168</v>
      </c>
      <c r="E9424" s="113">
        <f t="shared" si="147"/>
        <v>64450011</v>
      </c>
      <c r="F9424" s="113" t="s">
        <v>5425</v>
      </c>
      <c r="G9424" s="113" t="s">
        <v>3094</v>
      </c>
      <c r="H9424" s="113" t="s">
        <v>3165</v>
      </c>
      <c r="I9424" s="113" t="s">
        <v>3169</v>
      </c>
    </row>
    <row r="9425" spans="1:9" x14ac:dyDescent="0.2">
      <c r="A9425" s="113" t="s">
        <v>10491</v>
      </c>
      <c r="D9425" s="113" t="s">
        <v>3170</v>
      </c>
      <c r="E9425" s="113">
        <f t="shared" si="147"/>
        <v>64450012</v>
      </c>
      <c r="F9425" s="113" t="s">
        <v>5425</v>
      </c>
      <c r="G9425" s="113" t="s">
        <v>3094</v>
      </c>
      <c r="H9425" s="113" t="s">
        <v>3165</v>
      </c>
      <c r="I9425" s="113" t="s">
        <v>3171</v>
      </c>
    </row>
    <row r="9426" spans="1:9" x14ac:dyDescent="0.2">
      <c r="A9426" s="113" t="s">
        <v>10491</v>
      </c>
      <c r="D9426" s="113" t="s">
        <v>3172</v>
      </c>
      <c r="E9426" s="113">
        <f t="shared" si="147"/>
        <v>64450013</v>
      </c>
      <c r="F9426" s="113" t="s">
        <v>5425</v>
      </c>
      <c r="G9426" s="113" t="s">
        <v>3094</v>
      </c>
      <c r="H9426" s="113" t="s">
        <v>3165</v>
      </c>
      <c r="I9426" s="113" t="s">
        <v>3173</v>
      </c>
    </row>
    <row r="9427" spans="1:9" x14ac:dyDescent="0.2">
      <c r="A9427" s="113" t="s">
        <v>10491</v>
      </c>
      <c r="D9427" s="113" t="s">
        <v>3174</v>
      </c>
      <c r="E9427" s="113">
        <f t="shared" si="147"/>
        <v>64450014</v>
      </c>
      <c r="F9427" s="113" t="s">
        <v>5425</v>
      </c>
      <c r="G9427" s="113" t="s">
        <v>3094</v>
      </c>
      <c r="H9427" s="113" t="s">
        <v>3165</v>
      </c>
      <c r="I9427" s="113" t="s">
        <v>3175</v>
      </c>
    </row>
    <row r="9428" spans="1:9" x14ac:dyDescent="0.2">
      <c r="A9428" s="113" t="s">
        <v>10491</v>
      </c>
      <c r="D9428" s="113" t="s">
        <v>3176</v>
      </c>
      <c r="E9428" s="113">
        <f t="shared" si="147"/>
        <v>64450020</v>
      </c>
      <c r="F9428" s="113" t="s">
        <v>5425</v>
      </c>
      <c r="G9428" s="113" t="s">
        <v>3094</v>
      </c>
      <c r="H9428" s="113" t="s">
        <v>3165</v>
      </c>
      <c r="I9428" s="113" t="s">
        <v>3177</v>
      </c>
    </row>
    <row r="9429" spans="1:9" x14ac:dyDescent="0.2">
      <c r="A9429" s="113" t="s">
        <v>10491</v>
      </c>
      <c r="D9429" s="113" t="s">
        <v>3178</v>
      </c>
      <c r="E9429" s="113">
        <f t="shared" si="147"/>
        <v>64450021</v>
      </c>
      <c r="F9429" s="113" t="s">
        <v>5425</v>
      </c>
      <c r="G9429" s="113" t="s">
        <v>3094</v>
      </c>
      <c r="H9429" s="113" t="s">
        <v>3165</v>
      </c>
      <c r="I9429" s="113" t="s">
        <v>5850</v>
      </c>
    </row>
    <row r="9430" spans="1:9" x14ac:dyDescent="0.2">
      <c r="A9430" s="113" t="s">
        <v>10491</v>
      </c>
      <c r="D9430" s="113" t="s">
        <v>5851</v>
      </c>
      <c r="E9430" s="113">
        <f t="shared" si="147"/>
        <v>64450022</v>
      </c>
      <c r="F9430" s="113" t="s">
        <v>5425</v>
      </c>
      <c r="G9430" s="113" t="s">
        <v>3094</v>
      </c>
      <c r="H9430" s="113" t="s">
        <v>3165</v>
      </c>
      <c r="I9430" s="113" t="s">
        <v>5852</v>
      </c>
    </row>
    <row r="9431" spans="1:9" x14ac:dyDescent="0.2">
      <c r="A9431" s="113" t="s">
        <v>10491</v>
      </c>
      <c r="D9431" s="113" t="s">
        <v>5853</v>
      </c>
      <c r="E9431" s="113">
        <f t="shared" si="147"/>
        <v>64450030</v>
      </c>
      <c r="F9431" s="113" t="s">
        <v>5425</v>
      </c>
      <c r="G9431" s="113" t="s">
        <v>3094</v>
      </c>
      <c r="H9431" s="113" t="s">
        <v>3165</v>
      </c>
      <c r="I9431" s="113" t="s">
        <v>3196</v>
      </c>
    </row>
    <row r="9432" spans="1:9" x14ac:dyDescent="0.2">
      <c r="A9432" s="113" t="s">
        <v>10491</v>
      </c>
      <c r="D9432" s="113" t="s">
        <v>3197</v>
      </c>
      <c r="E9432" s="113">
        <f t="shared" si="147"/>
        <v>64450031</v>
      </c>
      <c r="F9432" s="113" t="s">
        <v>5425</v>
      </c>
      <c r="G9432" s="113" t="s">
        <v>3094</v>
      </c>
      <c r="H9432" s="113" t="s">
        <v>3165</v>
      </c>
      <c r="I9432" s="113" t="s">
        <v>3198</v>
      </c>
    </row>
    <row r="9433" spans="1:9" x14ac:dyDescent="0.2">
      <c r="A9433" s="113" t="s">
        <v>10491</v>
      </c>
      <c r="D9433" s="113" t="s">
        <v>3199</v>
      </c>
      <c r="E9433" s="113">
        <f t="shared" si="147"/>
        <v>64450032</v>
      </c>
      <c r="F9433" s="113" t="s">
        <v>5425</v>
      </c>
      <c r="G9433" s="113" t="s">
        <v>3094</v>
      </c>
      <c r="H9433" s="113" t="s">
        <v>3165</v>
      </c>
      <c r="I9433" s="113" t="s">
        <v>3200</v>
      </c>
    </row>
    <row r="9434" spans="1:9" x14ac:dyDescent="0.2">
      <c r="A9434" s="113" t="s">
        <v>10491</v>
      </c>
      <c r="D9434" s="113" t="s">
        <v>3201</v>
      </c>
      <c r="E9434" s="113">
        <f t="shared" si="147"/>
        <v>64450033</v>
      </c>
      <c r="F9434" s="113" t="s">
        <v>5425</v>
      </c>
      <c r="G9434" s="113" t="s">
        <v>3094</v>
      </c>
      <c r="H9434" s="113" t="s">
        <v>3165</v>
      </c>
      <c r="I9434" s="113" t="s">
        <v>3202</v>
      </c>
    </row>
    <row r="9435" spans="1:9" x14ac:dyDescent="0.2">
      <c r="A9435" s="113" t="s">
        <v>10491</v>
      </c>
      <c r="D9435" s="113" t="s">
        <v>3203</v>
      </c>
      <c r="E9435" s="113">
        <f t="shared" si="147"/>
        <v>64450034</v>
      </c>
      <c r="F9435" s="113" t="s">
        <v>5425</v>
      </c>
      <c r="G9435" s="113" t="s">
        <v>3094</v>
      </c>
      <c r="H9435" s="113" t="s">
        <v>3165</v>
      </c>
      <c r="I9435" s="113" t="s">
        <v>3204</v>
      </c>
    </row>
    <row r="9436" spans="1:9" x14ac:dyDescent="0.2">
      <c r="A9436" s="113" t="s">
        <v>10491</v>
      </c>
      <c r="D9436" s="113" t="s">
        <v>3205</v>
      </c>
      <c r="E9436" s="113">
        <f t="shared" si="147"/>
        <v>64450035</v>
      </c>
      <c r="F9436" s="113" t="s">
        <v>5425</v>
      </c>
      <c r="G9436" s="113" t="s">
        <v>3094</v>
      </c>
      <c r="H9436" s="113" t="s">
        <v>3165</v>
      </c>
      <c r="I9436" s="113" t="s">
        <v>3206</v>
      </c>
    </row>
    <row r="9437" spans="1:9" x14ac:dyDescent="0.2">
      <c r="A9437" s="113" t="s">
        <v>10491</v>
      </c>
      <c r="D9437" s="113" t="s">
        <v>3207</v>
      </c>
      <c r="E9437" s="113">
        <f t="shared" si="147"/>
        <v>64450036</v>
      </c>
      <c r="F9437" s="113" t="s">
        <v>5425</v>
      </c>
      <c r="G9437" s="113" t="s">
        <v>3094</v>
      </c>
      <c r="H9437" s="113" t="s">
        <v>3165</v>
      </c>
      <c r="I9437" s="113" t="s">
        <v>3208</v>
      </c>
    </row>
    <row r="9438" spans="1:9" x14ac:dyDescent="0.2">
      <c r="A9438" s="113" t="s">
        <v>10491</v>
      </c>
      <c r="D9438" s="113" t="s">
        <v>3411</v>
      </c>
      <c r="E9438" s="113">
        <f t="shared" si="147"/>
        <v>64450040</v>
      </c>
      <c r="F9438" s="113" t="s">
        <v>5425</v>
      </c>
      <c r="G9438" s="113" t="s">
        <v>3094</v>
      </c>
      <c r="H9438" s="113" t="s">
        <v>3165</v>
      </c>
      <c r="I9438" s="113" t="s">
        <v>3412</v>
      </c>
    </row>
    <row r="9439" spans="1:9" x14ac:dyDescent="0.2">
      <c r="A9439" s="113" t="s">
        <v>10491</v>
      </c>
      <c r="D9439" s="113" t="s">
        <v>3413</v>
      </c>
      <c r="E9439" s="113">
        <f t="shared" si="147"/>
        <v>64450041</v>
      </c>
      <c r="F9439" s="113" t="s">
        <v>5425</v>
      </c>
      <c r="G9439" s="113" t="s">
        <v>3094</v>
      </c>
      <c r="H9439" s="113" t="s">
        <v>3165</v>
      </c>
      <c r="I9439" s="113" t="s">
        <v>3414</v>
      </c>
    </row>
    <row r="9440" spans="1:9" x14ac:dyDescent="0.2">
      <c r="A9440" s="113" t="s">
        <v>10491</v>
      </c>
      <c r="D9440" s="113" t="s">
        <v>3415</v>
      </c>
      <c r="E9440" s="113">
        <f t="shared" si="147"/>
        <v>64450042</v>
      </c>
      <c r="F9440" s="113" t="s">
        <v>5425</v>
      </c>
      <c r="G9440" s="113" t="s">
        <v>3094</v>
      </c>
      <c r="H9440" s="113" t="s">
        <v>3165</v>
      </c>
      <c r="I9440" s="113" t="s">
        <v>3416</v>
      </c>
    </row>
    <row r="9441" spans="1:9" x14ac:dyDescent="0.2">
      <c r="A9441" s="113" t="s">
        <v>10491</v>
      </c>
      <c r="D9441" s="113" t="s">
        <v>3417</v>
      </c>
      <c r="E9441" s="113">
        <f t="shared" si="147"/>
        <v>64450050</v>
      </c>
      <c r="F9441" s="113" t="s">
        <v>5425</v>
      </c>
      <c r="G9441" s="113" t="s">
        <v>3094</v>
      </c>
      <c r="H9441" s="113" t="s">
        <v>3165</v>
      </c>
      <c r="I9441" s="113" t="s">
        <v>6298</v>
      </c>
    </row>
    <row r="9442" spans="1:9" x14ac:dyDescent="0.2">
      <c r="A9442" s="113" t="s">
        <v>10491</v>
      </c>
      <c r="D9442" s="113" t="s">
        <v>3418</v>
      </c>
      <c r="E9442" s="113">
        <f t="shared" si="147"/>
        <v>64450051</v>
      </c>
      <c r="F9442" s="113" t="s">
        <v>5425</v>
      </c>
      <c r="G9442" s="113" t="s">
        <v>3094</v>
      </c>
      <c r="H9442" s="113" t="s">
        <v>3165</v>
      </c>
      <c r="I9442" s="113" t="s">
        <v>3419</v>
      </c>
    </row>
    <row r="9443" spans="1:9" x14ac:dyDescent="0.2">
      <c r="A9443" s="113" t="s">
        <v>10491</v>
      </c>
      <c r="D9443" s="113" t="s">
        <v>3420</v>
      </c>
      <c r="E9443" s="113">
        <f t="shared" si="147"/>
        <v>64450052</v>
      </c>
      <c r="F9443" s="113" t="s">
        <v>5425</v>
      </c>
      <c r="G9443" s="113" t="s">
        <v>3094</v>
      </c>
      <c r="H9443" s="113" t="s">
        <v>3165</v>
      </c>
      <c r="I9443" s="113" t="s">
        <v>3421</v>
      </c>
    </row>
    <row r="9444" spans="1:9" x14ac:dyDescent="0.2">
      <c r="A9444" s="113" t="s">
        <v>10491</v>
      </c>
      <c r="D9444" s="113" t="s">
        <v>3422</v>
      </c>
      <c r="E9444" s="113">
        <f t="shared" si="147"/>
        <v>64450053</v>
      </c>
      <c r="F9444" s="113" t="s">
        <v>5425</v>
      </c>
      <c r="G9444" s="113" t="s">
        <v>3094</v>
      </c>
      <c r="H9444" s="113" t="s">
        <v>3165</v>
      </c>
      <c r="I9444" s="113" t="s">
        <v>3423</v>
      </c>
    </row>
    <row r="9445" spans="1:9" x14ac:dyDescent="0.2">
      <c r="A9445" s="113" t="s">
        <v>10491</v>
      </c>
      <c r="D9445" s="113" t="s">
        <v>3424</v>
      </c>
      <c r="E9445" s="113">
        <f t="shared" si="147"/>
        <v>64450060</v>
      </c>
      <c r="F9445" s="113" t="s">
        <v>5425</v>
      </c>
      <c r="G9445" s="113" t="s">
        <v>3094</v>
      </c>
      <c r="H9445" s="113" t="s">
        <v>3165</v>
      </c>
      <c r="I9445" s="113" t="s">
        <v>11450</v>
      </c>
    </row>
    <row r="9446" spans="1:9" x14ac:dyDescent="0.2">
      <c r="A9446" s="113" t="s">
        <v>10491</v>
      </c>
      <c r="D9446" s="113" t="s">
        <v>3425</v>
      </c>
      <c r="E9446" s="113">
        <f t="shared" si="147"/>
        <v>64450061</v>
      </c>
      <c r="F9446" s="113" t="s">
        <v>5425</v>
      </c>
      <c r="G9446" s="113" t="s">
        <v>3094</v>
      </c>
      <c r="H9446" s="113" t="s">
        <v>3165</v>
      </c>
      <c r="I9446" s="113" t="s">
        <v>3426</v>
      </c>
    </row>
    <row r="9447" spans="1:9" x14ac:dyDescent="0.2">
      <c r="A9447" s="113" t="s">
        <v>10491</v>
      </c>
      <c r="D9447" s="113" t="s">
        <v>3427</v>
      </c>
      <c r="E9447" s="113">
        <f t="shared" si="147"/>
        <v>64450062</v>
      </c>
      <c r="F9447" s="113" t="s">
        <v>5425</v>
      </c>
      <c r="G9447" s="113" t="s">
        <v>3094</v>
      </c>
      <c r="H9447" s="113" t="s">
        <v>3165</v>
      </c>
      <c r="I9447" s="113" t="s">
        <v>3428</v>
      </c>
    </row>
    <row r="9448" spans="1:9" x14ac:dyDescent="0.2">
      <c r="A9448" s="113" t="s">
        <v>10491</v>
      </c>
      <c r="D9448" s="113" t="s">
        <v>3429</v>
      </c>
      <c r="E9448" s="113">
        <f t="shared" si="147"/>
        <v>64470001</v>
      </c>
      <c r="F9448" s="113" t="s">
        <v>5425</v>
      </c>
      <c r="G9448" s="113" t="s">
        <v>3094</v>
      </c>
      <c r="H9448" s="113" t="s">
        <v>3430</v>
      </c>
      <c r="I9448" s="113" t="s">
        <v>3430</v>
      </c>
    </row>
    <row r="9449" spans="1:9" x14ac:dyDescent="0.2">
      <c r="A9449" s="113" t="s">
        <v>10491</v>
      </c>
      <c r="D9449" s="113" t="s">
        <v>3431</v>
      </c>
      <c r="E9449" s="113">
        <f t="shared" si="147"/>
        <v>64470010</v>
      </c>
      <c r="F9449" s="113" t="s">
        <v>5425</v>
      </c>
      <c r="G9449" s="113" t="s">
        <v>3094</v>
      </c>
      <c r="H9449" s="113" t="s">
        <v>3430</v>
      </c>
      <c r="I9449" s="113" t="s">
        <v>3432</v>
      </c>
    </row>
    <row r="9450" spans="1:9" x14ac:dyDescent="0.2">
      <c r="A9450" s="113" t="s">
        <v>10491</v>
      </c>
      <c r="D9450" s="113" t="s">
        <v>3433</v>
      </c>
      <c r="E9450" s="113">
        <f t="shared" si="147"/>
        <v>64470011</v>
      </c>
      <c r="F9450" s="113" t="s">
        <v>5425</v>
      </c>
      <c r="G9450" s="113" t="s">
        <v>3094</v>
      </c>
      <c r="H9450" s="113" t="s">
        <v>3430</v>
      </c>
      <c r="I9450" s="113" t="s">
        <v>3434</v>
      </c>
    </row>
    <row r="9451" spans="1:9" x14ac:dyDescent="0.2">
      <c r="A9451" s="113" t="s">
        <v>10491</v>
      </c>
      <c r="D9451" s="113" t="s">
        <v>3435</v>
      </c>
      <c r="E9451" s="113">
        <f t="shared" si="147"/>
        <v>64470012</v>
      </c>
      <c r="F9451" s="113" t="s">
        <v>5425</v>
      </c>
      <c r="G9451" s="113" t="s">
        <v>3094</v>
      </c>
      <c r="H9451" s="113" t="s">
        <v>3430</v>
      </c>
      <c r="I9451" s="113" t="s">
        <v>3436</v>
      </c>
    </row>
    <row r="9452" spans="1:9" x14ac:dyDescent="0.2">
      <c r="A9452" s="113" t="s">
        <v>10491</v>
      </c>
      <c r="D9452" s="113" t="s">
        <v>3437</v>
      </c>
      <c r="E9452" s="113">
        <f t="shared" si="147"/>
        <v>64470013</v>
      </c>
      <c r="F9452" s="113" t="s">
        <v>5425</v>
      </c>
      <c r="G9452" s="113" t="s">
        <v>3094</v>
      </c>
      <c r="H9452" s="113" t="s">
        <v>3430</v>
      </c>
      <c r="I9452" s="113" t="s">
        <v>3438</v>
      </c>
    </row>
    <row r="9453" spans="1:9" x14ac:dyDescent="0.2">
      <c r="A9453" s="113" t="s">
        <v>10491</v>
      </c>
      <c r="D9453" s="113" t="s">
        <v>3439</v>
      </c>
      <c r="E9453" s="113">
        <f t="shared" si="147"/>
        <v>64470020</v>
      </c>
      <c r="F9453" s="113" t="s">
        <v>5425</v>
      </c>
      <c r="G9453" s="113" t="s">
        <v>3094</v>
      </c>
      <c r="H9453" s="113" t="s">
        <v>3430</v>
      </c>
      <c r="I9453" s="113" t="s">
        <v>3440</v>
      </c>
    </row>
    <row r="9454" spans="1:9" x14ac:dyDescent="0.2">
      <c r="A9454" s="113" t="s">
        <v>10491</v>
      </c>
      <c r="D9454" s="113" t="s">
        <v>3441</v>
      </c>
      <c r="E9454" s="113">
        <f t="shared" si="147"/>
        <v>64470021</v>
      </c>
      <c r="F9454" s="113" t="s">
        <v>5425</v>
      </c>
      <c r="G9454" s="113" t="s">
        <v>3094</v>
      </c>
      <c r="H9454" s="113" t="s">
        <v>3430</v>
      </c>
      <c r="I9454" s="113" t="s">
        <v>3442</v>
      </c>
    </row>
    <row r="9455" spans="1:9" x14ac:dyDescent="0.2">
      <c r="A9455" s="113" t="s">
        <v>10491</v>
      </c>
      <c r="D9455" s="113" t="s">
        <v>3443</v>
      </c>
      <c r="E9455" s="113">
        <f t="shared" si="147"/>
        <v>64470022</v>
      </c>
      <c r="F9455" s="113" t="s">
        <v>5425</v>
      </c>
      <c r="G9455" s="113" t="s">
        <v>3094</v>
      </c>
      <c r="H9455" s="113" t="s">
        <v>3430</v>
      </c>
      <c r="I9455" s="113" t="s">
        <v>3444</v>
      </c>
    </row>
    <row r="9456" spans="1:9" x14ac:dyDescent="0.2">
      <c r="A9456" s="113" t="s">
        <v>10491</v>
      </c>
      <c r="D9456" s="113" t="s">
        <v>3445</v>
      </c>
      <c r="E9456" s="113">
        <f t="shared" si="147"/>
        <v>64470023</v>
      </c>
      <c r="F9456" s="113" t="s">
        <v>5425</v>
      </c>
      <c r="G9456" s="113" t="s">
        <v>3094</v>
      </c>
      <c r="H9456" s="113" t="s">
        <v>3430</v>
      </c>
      <c r="I9456" s="113" t="s">
        <v>3446</v>
      </c>
    </row>
    <row r="9457" spans="1:9" x14ac:dyDescent="0.2">
      <c r="A9457" s="113" t="s">
        <v>10491</v>
      </c>
      <c r="D9457" s="113" t="s">
        <v>3447</v>
      </c>
      <c r="E9457" s="113">
        <f t="shared" si="147"/>
        <v>64470024</v>
      </c>
      <c r="F9457" s="113" t="s">
        <v>5425</v>
      </c>
      <c r="G9457" s="113" t="s">
        <v>3094</v>
      </c>
      <c r="H9457" s="113" t="s">
        <v>3430</v>
      </c>
      <c r="I9457" s="113" t="s">
        <v>3448</v>
      </c>
    </row>
    <row r="9458" spans="1:9" x14ac:dyDescent="0.2">
      <c r="A9458" s="113" t="s">
        <v>10491</v>
      </c>
      <c r="D9458" s="113" t="s">
        <v>3449</v>
      </c>
      <c r="E9458" s="113">
        <f t="shared" si="147"/>
        <v>64470025</v>
      </c>
      <c r="F9458" s="113" t="s">
        <v>5425</v>
      </c>
      <c r="G9458" s="113" t="s">
        <v>3094</v>
      </c>
      <c r="H9458" s="113" t="s">
        <v>3430</v>
      </c>
      <c r="I9458" s="113" t="s">
        <v>3450</v>
      </c>
    </row>
    <row r="9459" spans="1:9" x14ac:dyDescent="0.2">
      <c r="A9459" s="113" t="s">
        <v>10491</v>
      </c>
      <c r="D9459" s="113" t="s">
        <v>3451</v>
      </c>
      <c r="E9459" s="113">
        <f t="shared" si="147"/>
        <v>64470026</v>
      </c>
      <c r="F9459" s="113" t="s">
        <v>5425</v>
      </c>
      <c r="G9459" s="113" t="s">
        <v>3094</v>
      </c>
      <c r="H9459" s="113" t="s">
        <v>3430</v>
      </c>
      <c r="I9459" s="113" t="s">
        <v>3452</v>
      </c>
    </row>
    <row r="9460" spans="1:9" x14ac:dyDescent="0.2">
      <c r="A9460" s="113" t="s">
        <v>10491</v>
      </c>
      <c r="D9460" s="113" t="s">
        <v>3453</v>
      </c>
      <c r="E9460" s="113">
        <f t="shared" si="147"/>
        <v>64470040</v>
      </c>
      <c r="F9460" s="113" t="s">
        <v>5425</v>
      </c>
      <c r="G9460" s="113" t="s">
        <v>3094</v>
      </c>
      <c r="H9460" s="113" t="s">
        <v>3430</v>
      </c>
      <c r="I9460" s="113" t="s">
        <v>8679</v>
      </c>
    </row>
    <row r="9461" spans="1:9" x14ac:dyDescent="0.2">
      <c r="A9461" s="113" t="s">
        <v>10491</v>
      </c>
      <c r="D9461" s="113" t="s">
        <v>3454</v>
      </c>
      <c r="E9461" s="113">
        <f t="shared" si="147"/>
        <v>64480001</v>
      </c>
      <c r="F9461" s="113" t="s">
        <v>5425</v>
      </c>
      <c r="G9461" s="113" t="s">
        <v>3094</v>
      </c>
      <c r="H9461" s="113" t="s">
        <v>13739</v>
      </c>
      <c r="I9461" s="113" t="s">
        <v>13739</v>
      </c>
    </row>
    <row r="9462" spans="1:9" x14ac:dyDescent="0.2">
      <c r="A9462" s="113" t="s">
        <v>10491</v>
      </c>
      <c r="D9462" s="113" t="s">
        <v>3455</v>
      </c>
      <c r="E9462" s="113">
        <f t="shared" si="147"/>
        <v>64482001</v>
      </c>
      <c r="F9462" s="113" t="s">
        <v>5425</v>
      </c>
      <c r="G9462" s="113" t="s">
        <v>3094</v>
      </c>
      <c r="H9462" s="113" t="s">
        <v>13741</v>
      </c>
      <c r="I9462" s="113" t="s">
        <v>13742</v>
      </c>
    </row>
    <row r="9463" spans="1:9" x14ac:dyDescent="0.2">
      <c r="A9463" s="113" t="s">
        <v>10491</v>
      </c>
      <c r="D9463" s="113" t="s">
        <v>3456</v>
      </c>
      <c r="E9463" s="113">
        <f t="shared" si="147"/>
        <v>64482002</v>
      </c>
      <c r="F9463" s="113" t="s">
        <v>5425</v>
      </c>
      <c r="G9463" s="113" t="s">
        <v>3094</v>
      </c>
      <c r="H9463" s="113" t="s">
        <v>13741</v>
      </c>
      <c r="I9463" s="113" t="s">
        <v>13744</v>
      </c>
    </row>
    <row r="9464" spans="1:9" x14ac:dyDescent="0.2">
      <c r="A9464" s="113" t="s">
        <v>10491</v>
      </c>
      <c r="D9464" s="113" t="s">
        <v>3457</v>
      </c>
      <c r="E9464" s="113">
        <f t="shared" si="147"/>
        <v>64482599</v>
      </c>
      <c r="F9464" s="113" t="s">
        <v>5425</v>
      </c>
      <c r="G9464" s="113" t="s">
        <v>3094</v>
      </c>
      <c r="H9464" s="113" t="s">
        <v>13746</v>
      </c>
      <c r="I9464" s="113" t="s">
        <v>13747</v>
      </c>
    </row>
    <row r="9465" spans="1:9" x14ac:dyDescent="0.2">
      <c r="A9465" s="113" t="s">
        <v>10491</v>
      </c>
      <c r="D9465" s="113" t="s">
        <v>3458</v>
      </c>
      <c r="E9465" s="113">
        <f t="shared" si="147"/>
        <v>64520001</v>
      </c>
      <c r="F9465" s="113" t="s">
        <v>5425</v>
      </c>
      <c r="G9465" s="113" t="s">
        <v>3459</v>
      </c>
      <c r="H9465" s="113" t="s">
        <v>3460</v>
      </c>
      <c r="I9465" s="113" t="s">
        <v>3461</v>
      </c>
    </row>
    <row r="9466" spans="1:9" x14ac:dyDescent="0.2">
      <c r="A9466" s="113" t="s">
        <v>10491</v>
      </c>
      <c r="D9466" s="113" t="s">
        <v>3462</v>
      </c>
      <c r="E9466" s="113">
        <f t="shared" si="147"/>
        <v>64520010</v>
      </c>
      <c r="F9466" s="113" t="s">
        <v>5425</v>
      </c>
      <c r="G9466" s="113" t="s">
        <v>3459</v>
      </c>
      <c r="H9466" s="113" t="s">
        <v>3460</v>
      </c>
      <c r="I9466" s="113" t="s">
        <v>3463</v>
      </c>
    </row>
    <row r="9467" spans="1:9" x14ac:dyDescent="0.2">
      <c r="A9467" s="113" t="s">
        <v>10491</v>
      </c>
      <c r="D9467" s="113" t="s">
        <v>3464</v>
      </c>
      <c r="E9467" s="113">
        <f t="shared" si="147"/>
        <v>64520011</v>
      </c>
      <c r="F9467" s="113" t="s">
        <v>5425</v>
      </c>
      <c r="G9467" s="113" t="s">
        <v>3459</v>
      </c>
      <c r="H9467" s="113" t="s">
        <v>3460</v>
      </c>
      <c r="I9467" s="113" t="s">
        <v>3465</v>
      </c>
    </row>
    <row r="9468" spans="1:9" x14ac:dyDescent="0.2">
      <c r="A9468" s="113" t="s">
        <v>10491</v>
      </c>
      <c r="D9468" s="113" t="s">
        <v>3466</v>
      </c>
      <c r="E9468" s="113">
        <f t="shared" si="147"/>
        <v>64520020</v>
      </c>
      <c r="F9468" s="113" t="s">
        <v>5425</v>
      </c>
      <c r="G9468" s="113" t="s">
        <v>3459</v>
      </c>
      <c r="H9468" s="113" t="s">
        <v>3460</v>
      </c>
      <c r="I9468" s="113" t="s">
        <v>16738</v>
      </c>
    </row>
    <row r="9469" spans="1:9" x14ac:dyDescent="0.2">
      <c r="A9469" s="113" t="s">
        <v>10491</v>
      </c>
      <c r="D9469" s="113" t="s">
        <v>3467</v>
      </c>
      <c r="E9469" s="113">
        <f t="shared" si="147"/>
        <v>64520021</v>
      </c>
      <c r="F9469" s="113" t="s">
        <v>5425</v>
      </c>
      <c r="G9469" s="113" t="s">
        <v>3459</v>
      </c>
      <c r="H9469" s="113" t="s">
        <v>3460</v>
      </c>
      <c r="I9469" s="113" t="s">
        <v>3468</v>
      </c>
    </row>
    <row r="9470" spans="1:9" x14ac:dyDescent="0.2">
      <c r="A9470" s="113" t="s">
        <v>10491</v>
      </c>
      <c r="D9470" s="113" t="s">
        <v>3469</v>
      </c>
      <c r="E9470" s="113">
        <f t="shared" si="147"/>
        <v>64520022</v>
      </c>
      <c r="F9470" s="113" t="s">
        <v>5425</v>
      </c>
      <c r="G9470" s="113" t="s">
        <v>3459</v>
      </c>
      <c r="H9470" s="113" t="s">
        <v>3460</v>
      </c>
      <c r="I9470" s="113" t="s">
        <v>3470</v>
      </c>
    </row>
    <row r="9471" spans="1:9" x14ac:dyDescent="0.2">
      <c r="A9471" s="113" t="s">
        <v>10491</v>
      </c>
      <c r="D9471" s="113" t="s">
        <v>3471</v>
      </c>
      <c r="E9471" s="113">
        <f t="shared" si="147"/>
        <v>64520023</v>
      </c>
      <c r="F9471" s="113" t="s">
        <v>5425</v>
      </c>
      <c r="G9471" s="113" t="s">
        <v>3459</v>
      </c>
      <c r="H9471" s="113" t="s">
        <v>3460</v>
      </c>
      <c r="I9471" s="113" t="s">
        <v>3472</v>
      </c>
    </row>
    <row r="9472" spans="1:9" x14ac:dyDescent="0.2">
      <c r="A9472" s="113" t="s">
        <v>10491</v>
      </c>
      <c r="D9472" s="113" t="s">
        <v>3473</v>
      </c>
      <c r="E9472" s="113">
        <f t="shared" si="147"/>
        <v>64520030</v>
      </c>
      <c r="F9472" s="113" t="s">
        <v>5425</v>
      </c>
      <c r="G9472" s="113" t="s">
        <v>3459</v>
      </c>
      <c r="H9472" s="113" t="s">
        <v>3460</v>
      </c>
      <c r="I9472" s="113" t="s">
        <v>11507</v>
      </c>
    </row>
    <row r="9473" spans="1:9" x14ac:dyDescent="0.2">
      <c r="A9473" s="113" t="s">
        <v>10491</v>
      </c>
      <c r="D9473" s="113" t="s">
        <v>3474</v>
      </c>
      <c r="E9473" s="113">
        <f t="shared" si="147"/>
        <v>64520031</v>
      </c>
      <c r="F9473" s="113" t="s">
        <v>5425</v>
      </c>
      <c r="G9473" s="113" t="s">
        <v>3459</v>
      </c>
      <c r="H9473" s="113" t="s">
        <v>3460</v>
      </c>
      <c r="I9473" s="113" t="s">
        <v>3475</v>
      </c>
    </row>
    <row r="9474" spans="1:9" x14ac:dyDescent="0.2">
      <c r="A9474" s="113" t="s">
        <v>10491</v>
      </c>
      <c r="D9474" s="113" t="s">
        <v>3476</v>
      </c>
      <c r="E9474" s="113">
        <f t="shared" ref="E9474:E9537" si="148">VALUE(D9474)</f>
        <v>64520032</v>
      </c>
      <c r="F9474" s="113" t="s">
        <v>5425</v>
      </c>
      <c r="G9474" s="113" t="s">
        <v>3459</v>
      </c>
      <c r="H9474" s="113" t="s">
        <v>3460</v>
      </c>
      <c r="I9474" s="113" t="s">
        <v>3477</v>
      </c>
    </row>
    <row r="9475" spans="1:9" x14ac:dyDescent="0.2">
      <c r="A9475" s="113" t="s">
        <v>10491</v>
      </c>
      <c r="D9475" s="113" t="s">
        <v>3478</v>
      </c>
      <c r="E9475" s="113">
        <f t="shared" si="148"/>
        <v>64520040</v>
      </c>
      <c r="F9475" s="113" t="s">
        <v>5425</v>
      </c>
      <c r="G9475" s="113" t="s">
        <v>3459</v>
      </c>
      <c r="H9475" s="113" t="s">
        <v>3460</v>
      </c>
      <c r="I9475" s="113" t="s">
        <v>11450</v>
      </c>
    </row>
    <row r="9476" spans="1:9" x14ac:dyDescent="0.2">
      <c r="A9476" s="113" t="s">
        <v>10491</v>
      </c>
      <c r="D9476" s="113" t="s">
        <v>3479</v>
      </c>
      <c r="E9476" s="113">
        <f t="shared" si="148"/>
        <v>64520041</v>
      </c>
      <c r="F9476" s="113" t="s">
        <v>5425</v>
      </c>
      <c r="G9476" s="113" t="s">
        <v>3459</v>
      </c>
      <c r="H9476" s="113" t="s">
        <v>3460</v>
      </c>
      <c r="I9476" s="113" t="s">
        <v>3480</v>
      </c>
    </row>
    <row r="9477" spans="1:9" x14ac:dyDescent="0.2">
      <c r="A9477" s="113" t="s">
        <v>10491</v>
      </c>
      <c r="D9477" s="113" t="s">
        <v>3481</v>
      </c>
      <c r="E9477" s="113">
        <f t="shared" si="148"/>
        <v>64521001</v>
      </c>
      <c r="F9477" s="113" t="s">
        <v>5425</v>
      </c>
      <c r="G9477" s="113" t="s">
        <v>3459</v>
      </c>
      <c r="H9477" s="113" t="s">
        <v>3482</v>
      </c>
      <c r="I9477" s="113" t="s">
        <v>3483</v>
      </c>
    </row>
    <row r="9478" spans="1:9" x14ac:dyDescent="0.2">
      <c r="A9478" s="113" t="s">
        <v>10491</v>
      </c>
      <c r="D9478" s="113" t="s">
        <v>3484</v>
      </c>
      <c r="E9478" s="113">
        <f t="shared" si="148"/>
        <v>64521010</v>
      </c>
      <c r="F9478" s="113" t="s">
        <v>5425</v>
      </c>
      <c r="G9478" s="113" t="s">
        <v>3459</v>
      </c>
      <c r="H9478" s="113" t="s">
        <v>3482</v>
      </c>
      <c r="I9478" s="113" t="s">
        <v>3463</v>
      </c>
    </row>
    <row r="9479" spans="1:9" x14ac:dyDescent="0.2">
      <c r="A9479" s="113" t="s">
        <v>10491</v>
      </c>
      <c r="D9479" s="113" t="s">
        <v>3485</v>
      </c>
      <c r="E9479" s="113">
        <f t="shared" si="148"/>
        <v>64521011</v>
      </c>
      <c r="F9479" s="113" t="s">
        <v>5425</v>
      </c>
      <c r="G9479" s="113" t="s">
        <v>3459</v>
      </c>
      <c r="H9479" s="113" t="s">
        <v>3482</v>
      </c>
      <c r="I9479" s="113" t="s">
        <v>3465</v>
      </c>
    </row>
    <row r="9480" spans="1:9" x14ac:dyDescent="0.2">
      <c r="A9480" s="113" t="s">
        <v>10491</v>
      </c>
      <c r="D9480" s="113" t="s">
        <v>3486</v>
      </c>
      <c r="E9480" s="113">
        <f t="shared" si="148"/>
        <v>64521020</v>
      </c>
      <c r="F9480" s="113" t="s">
        <v>5425</v>
      </c>
      <c r="G9480" s="113" t="s">
        <v>3459</v>
      </c>
      <c r="H9480" s="113" t="s">
        <v>3482</v>
      </c>
      <c r="I9480" s="113" t="s">
        <v>16738</v>
      </c>
    </row>
    <row r="9481" spans="1:9" x14ac:dyDescent="0.2">
      <c r="A9481" s="113" t="s">
        <v>10491</v>
      </c>
      <c r="D9481" s="113" t="s">
        <v>3487</v>
      </c>
      <c r="E9481" s="113">
        <f t="shared" si="148"/>
        <v>64521021</v>
      </c>
      <c r="F9481" s="113" t="s">
        <v>5425</v>
      </c>
      <c r="G9481" s="113" t="s">
        <v>3459</v>
      </c>
      <c r="H9481" s="113" t="s">
        <v>3482</v>
      </c>
      <c r="I9481" s="113" t="s">
        <v>3468</v>
      </c>
    </row>
    <row r="9482" spans="1:9" x14ac:dyDescent="0.2">
      <c r="A9482" s="113" t="s">
        <v>10491</v>
      </c>
      <c r="D9482" s="113" t="s">
        <v>3488</v>
      </c>
      <c r="E9482" s="113">
        <f t="shared" si="148"/>
        <v>64521022</v>
      </c>
      <c r="F9482" s="113" t="s">
        <v>5425</v>
      </c>
      <c r="G9482" s="113" t="s">
        <v>3459</v>
      </c>
      <c r="H9482" s="113" t="s">
        <v>3482</v>
      </c>
      <c r="I9482" s="113" t="s">
        <v>3470</v>
      </c>
    </row>
    <row r="9483" spans="1:9" x14ac:dyDescent="0.2">
      <c r="A9483" s="113" t="s">
        <v>10491</v>
      </c>
      <c r="D9483" s="113" t="s">
        <v>3489</v>
      </c>
      <c r="E9483" s="113">
        <f t="shared" si="148"/>
        <v>64521023</v>
      </c>
      <c r="F9483" s="113" t="s">
        <v>5425</v>
      </c>
      <c r="G9483" s="113" t="s">
        <v>3459</v>
      </c>
      <c r="H9483" s="113" t="s">
        <v>3482</v>
      </c>
      <c r="I9483" s="113" t="s">
        <v>3472</v>
      </c>
    </row>
    <row r="9484" spans="1:9" x14ac:dyDescent="0.2">
      <c r="A9484" s="113" t="s">
        <v>10491</v>
      </c>
      <c r="D9484" s="113" t="s">
        <v>3490</v>
      </c>
      <c r="E9484" s="113">
        <f t="shared" si="148"/>
        <v>64521040</v>
      </c>
      <c r="F9484" s="113" t="s">
        <v>5425</v>
      </c>
      <c r="G9484" s="113" t="s">
        <v>3459</v>
      </c>
      <c r="H9484" s="113" t="s">
        <v>3482</v>
      </c>
      <c r="I9484" s="113" t="s">
        <v>11450</v>
      </c>
    </row>
    <row r="9485" spans="1:9" x14ac:dyDescent="0.2">
      <c r="A9485" s="113" t="s">
        <v>10491</v>
      </c>
      <c r="D9485" s="113" t="s">
        <v>3491</v>
      </c>
      <c r="E9485" s="113">
        <f t="shared" si="148"/>
        <v>64521041</v>
      </c>
      <c r="F9485" s="113" t="s">
        <v>5425</v>
      </c>
      <c r="G9485" s="113" t="s">
        <v>3459</v>
      </c>
      <c r="H9485" s="113" t="s">
        <v>3482</v>
      </c>
      <c r="I9485" s="113" t="s">
        <v>3480</v>
      </c>
    </row>
    <row r="9486" spans="1:9" x14ac:dyDescent="0.2">
      <c r="A9486" s="113" t="s">
        <v>10491</v>
      </c>
      <c r="D9486" s="113" t="s">
        <v>3492</v>
      </c>
      <c r="E9486" s="113">
        <f t="shared" si="148"/>
        <v>64580001</v>
      </c>
      <c r="F9486" s="113" t="s">
        <v>5425</v>
      </c>
      <c r="G9486" s="113" t="s">
        <v>3459</v>
      </c>
      <c r="H9486" s="113" t="s">
        <v>13739</v>
      </c>
      <c r="I9486" s="113" t="s">
        <v>13739</v>
      </c>
    </row>
    <row r="9487" spans="1:9" x14ac:dyDescent="0.2">
      <c r="A9487" s="113" t="s">
        <v>10491</v>
      </c>
      <c r="D9487" s="113" t="s">
        <v>3493</v>
      </c>
      <c r="E9487" s="113">
        <f t="shared" si="148"/>
        <v>64582001</v>
      </c>
      <c r="F9487" s="113" t="s">
        <v>5425</v>
      </c>
      <c r="G9487" s="113" t="s">
        <v>3459</v>
      </c>
      <c r="H9487" s="113" t="s">
        <v>13741</v>
      </c>
      <c r="I9487" s="113" t="s">
        <v>13742</v>
      </c>
    </row>
    <row r="9488" spans="1:9" x14ac:dyDescent="0.2">
      <c r="A9488" s="113" t="s">
        <v>10491</v>
      </c>
      <c r="D9488" s="113" t="s">
        <v>3494</v>
      </c>
      <c r="E9488" s="113">
        <f t="shared" si="148"/>
        <v>64582002</v>
      </c>
      <c r="F9488" s="113" t="s">
        <v>5425</v>
      </c>
      <c r="G9488" s="113" t="s">
        <v>3459</v>
      </c>
      <c r="H9488" s="113" t="s">
        <v>13741</v>
      </c>
      <c r="I9488" s="113" t="s">
        <v>13744</v>
      </c>
    </row>
    <row r="9489" spans="1:9" x14ac:dyDescent="0.2">
      <c r="A9489" s="113" t="s">
        <v>10491</v>
      </c>
      <c r="D9489" s="113" t="s">
        <v>3495</v>
      </c>
      <c r="E9489" s="113">
        <f t="shared" si="148"/>
        <v>64582501</v>
      </c>
      <c r="F9489" s="113" t="s">
        <v>5425</v>
      </c>
      <c r="G9489" s="113" t="s">
        <v>3459</v>
      </c>
      <c r="H9489" s="113" t="s">
        <v>13746</v>
      </c>
      <c r="I9489" s="113" t="s">
        <v>3496</v>
      </c>
    </row>
    <row r="9490" spans="1:9" x14ac:dyDescent="0.2">
      <c r="A9490" s="113" t="s">
        <v>10491</v>
      </c>
      <c r="D9490" s="113" t="s">
        <v>3497</v>
      </c>
      <c r="E9490" s="113">
        <f t="shared" si="148"/>
        <v>64582502</v>
      </c>
      <c r="F9490" s="113" t="s">
        <v>5425</v>
      </c>
      <c r="G9490" s="113" t="s">
        <v>3459</v>
      </c>
      <c r="H9490" s="113" t="s">
        <v>13746</v>
      </c>
      <c r="I9490" s="113" t="s">
        <v>3498</v>
      </c>
    </row>
    <row r="9491" spans="1:9" x14ac:dyDescent="0.2">
      <c r="A9491" s="113" t="s">
        <v>10491</v>
      </c>
      <c r="D9491" s="113" t="s">
        <v>3499</v>
      </c>
      <c r="E9491" s="113">
        <f t="shared" si="148"/>
        <v>64582599</v>
      </c>
      <c r="F9491" s="113" t="s">
        <v>5425</v>
      </c>
      <c r="G9491" s="113" t="s">
        <v>3459</v>
      </c>
      <c r="H9491" s="113" t="s">
        <v>13746</v>
      </c>
      <c r="I9491" s="113" t="s">
        <v>13747</v>
      </c>
    </row>
    <row r="9492" spans="1:9" x14ac:dyDescent="0.2">
      <c r="A9492" s="113" t="s">
        <v>10491</v>
      </c>
      <c r="D9492" s="113" t="s">
        <v>3500</v>
      </c>
      <c r="E9492" s="113">
        <f t="shared" si="148"/>
        <v>64610001</v>
      </c>
      <c r="F9492" s="113" t="s">
        <v>5425</v>
      </c>
      <c r="G9492" s="113" t="s">
        <v>750</v>
      </c>
      <c r="H9492" s="113" t="s">
        <v>751</v>
      </c>
      <c r="I9492" s="113" t="s">
        <v>752</v>
      </c>
    </row>
    <row r="9493" spans="1:9" x14ac:dyDescent="0.2">
      <c r="A9493" s="113" t="s">
        <v>10491</v>
      </c>
      <c r="D9493" s="113" t="s">
        <v>753</v>
      </c>
      <c r="E9493" s="113">
        <f t="shared" si="148"/>
        <v>64610010</v>
      </c>
      <c r="F9493" s="113" t="s">
        <v>5425</v>
      </c>
      <c r="G9493" s="113" t="s">
        <v>750</v>
      </c>
      <c r="H9493" s="113" t="s">
        <v>751</v>
      </c>
      <c r="I9493" s="113" t="s">
        <v>754</v>
      </c>
    </row>
    <row r="9494" spans="1:9" x14ac:dyDescent="0.2">
      <c r="A9494" s="113" t="s">
        <v>10491</v>
      </c>
      <c r="D9494" s="113" t="s">
        <v>755</v>
      </c>
      <c r="E9494" s="113">
        <f t="shared" si="148"/>
        <v>64610011</v>
      </c>
      <c r="F9494" s="113" t="s">
        <v>5425</v>
      </c>
      <c r="G9494" s="113" t="s">
        <v>750</v>
      </c>
      <c r="H9494" s="113" t="s">
        <v>751</v>
      </c>
      <c r="I9494" s="113" t="s">
        <v>756</v>
      </c>
    </row>
    <row r="9495" spans="1:9" x14ac:dyDescent="0.2">
      <c r="A9495" s="113" t="s">
        <v>10491</v>
      </c>
      <c r="D9495" s="113" t="s">
        <v>757</v>
      </c>
      <c r="E9495" s="113">
        <f t="shared" si="148"/>
        <v>64610012</v>
      </c>
      <c r="F9495" s="113" t="s">
        <v>5425</v>
      </c>
      <c r="G9495" s="113" t="s">
        <v>750</v>
      </c>
      <c r="H9495" s="113" t="s">
        <v>751</v>
      </c>
      <c r="I9495" s="113" t="s">
        <v>758</v>
      </c>
    </row>
    <row r="9496" spans="1:9" x14ac:dyDescent="0.2">
      <c r="A9496" s="113" t="s">
        <v>10491</v>
      </c>
      <c r="D9496" s="113" t="s">
        <v>759</v>
      </c>
      <c r="E9496" s="113">
        <f t="shared" si="148"/>
        <v>64610020</v>
      </c>
      <c r="F9496" s="113" t="s">
        <v>5425</v>
      </c>
      <c r="G9496" s="113" t="s">
        <v>750</v>
      </c>
      <c r="H9496" s="113" t="s">
        <v>751</v>
      </c>
      <c r="I9496" s="113" t="s">
        <v>760</v>
      </c>
    </row>
    <row r="9497" spans="1:9" x14ac:dyDescent="0.2">
      <c r="A9497" s="113" t="s">
        <v>10491</v>
      </c>
      <c r="D9497" s="113" t="s">
        <v>761</v>
      </c>
      <c r="E9497" s="113">
        <f t="shared" si="148"/>
        <v>64610021</v>
      </c>
      <c r="F9497" s="113" t="s">
        <v>5425</v>
      </c>
      <c r="G9497" s="113" t="s">
        <v>750</v>
      </c>
      <c r="H9497" s="113" t="s">
        <v>751</v>
      </c>
      <c r="I9497" s="113" t="s">
        <v>762</v>
      </c>
    </row>
    <row r="9498" spans="1:9" x14ac:dyDescent="0.2">
      <c r="A9498" s="113" t="s">
        <v>10491</v>
      </c>
      <c r="D9498" s="113" t="s">
        <v>763</v>
      </c>
      <c r="E9498" s="113">
        <f t="shared" si="148"/>
        <v>64610022</v>
      </c>
      <c r="F9498" s="113" t="s">
        <v>5425</v>
      </c>
      <c r="G9498" s="113" t="s">
        <v>750</v>
      </c>
      <c r="H9498" s="113" t="s">
        <v>751</v>
      </c>
      <c r="I9498" s="113" t="s">
        <v>764</v>
      </c>
    </row>
    <row r="9499" spans="1:9" x14ac:dyDescent="0.2">
      <c r="A9499" s="113" t="s">
        <v>10491</v>
      </c>
      <c r="D9499" s="113" t="s">
        <v>765</v>
      </c>
      <c r="E9499" s="113">
        <f t="shared" si="148"/>
        <v>64610030</v>
      </c>
      <c r="F9499" s="113" t="s">
        <v>5425</v>
      </c>
      <c r="G9499" s="113" t="s">
        <v>750</v>
      </c>
      <c r="H9499" s="113" t="s">
        <v>751</v>
      </c>
      <c r="I9499" s="113" t="s">
        <v>3412</v>
      </c>
    </row>
    <row r="9500" spans="1:9" x14ac:dyDescent="0.2">
      <c r="A9500" s="113" t="s">
        <v>10491</v>
      </c>
      <c r="D9500" s="113" t="s">
        <v>766</v>
      </c>
      <c r="E9500" s="113">
        <f t="shared" si="148"/>
        <v>64610031</v>
      </c>
      <c r="F9500" s="113" t="s">
        <v>5425</v>
      </c>
      <c r="G9500" s="113" t="s">
        <v>750</v>
      </c>
      <c r="H9500" s="113" t="s">
        <v>751</v>
      </c>
      <c r="I9500" s="113" t="s">
        <v>767</v>
      </c>
    </row>
    <row r="9501" spans="1:9" x14ac:dyDescent="0.2">
      <c r="A9501" s="113" t="s">
        <v>10491</v>
      </c>
      <c r="D9501" s="113" t="s">
        <v>768</v>
      </c>
      <c r="E9501" s="113">
        <f t="shared" si="148"/>
        <v>64610032</v>
      </c>
      <c r="F9501" s="113" t="s">
        <v>5425</v>
      </c>
      <c r="G9501" s="113" t="s">
        <v>750</v>
      </c>
      <c r="H9501" s="113" t="s">
        <v>751</v>
      </c>
      <c r="I9501" s="113" t="s">
        <v>769</v>
      </c>
    </row>
    <row r="9502" spans="1:9" x14ac:dyDescent="0.2">
      <c r="A9502" s="113" t="s">
        <v>10491</v>
      </c>
      <c r="D9502" s="113" t="s">
        <v>770</v>
      </c>
      <c r="E9502" s="113">
        <f t="shared" si="148"/>
        <v>64610040</v>
      </c>
      <c r="F9502" s="113" t="s">
        <v>5425</v>
      </c>
      <c r="G9502" s="113" t="s">
        <v>750</v>
      </c>
      <c r="H9502" s="113" t="s">
        <v>751</v>
      </c>
      <c r="I9502" s="113" t="s">
        <v>16738</v>
      </c>
    </row>
    <row r="9503" spans="1:9" x14ac:dyDescent="0.2">
      <c r="A9503" s="113" t="s">
        <v>10491</v>
      </c>
      <c r="D9503" s="113" t="s">
        <v>771</v>
      </c>
      <c r="E9503" s="113">
        <f t="shared" si="148"/>
        <v>64610041</v>
      </c>
      <c r="F9503" s="113" t="s">
        <v>5425</v>
      </c>
      <c r="G9503" s="113" t="s">
        <v>750</v>
      </c>
      <c r="H9503" s="113" t="s">
        <v>751</v>
      </c>
      <c r="I9503" s="113" t="s">
        <v>772</v>
      </c>
    </row>
    <row r="9504" spans="1:9" x14ac:dyDescent="0.2">
      <c r="A9504" s="113" t="s">
        <v>10491</v>
      </c>
      <c r="D9504" s="113" t="s">
        <v>773</v>
      </c>
      <c r="E9504" s="113">
        <f t="shared" si="148"/>
        <v>64610050</v>
      </c>
      <c r="F9504" s="113" t="s">
        <v>5425</v>
      </c>
      <c r="G9504" s="113" t="s">
        <v>750</v>
      </c>
      <c r="H9504" s="113" t="s">
        <v>751</v>
      </c>
      <c r="I9504" s="113" t="s">
        <v>11450</v>
      </c>
    </row>
    <row r="9505" spans="1:9" x14ac:dyDescent="0.2">
      <c r="A9505" s="113" t="s">
        <v>10491</v>
      </c>
      <c r="D9505" s="113" t="s">
        <v>774</v>
      </c>
      <c r="E9505" s="113">
        <f t="shared" si="148"/>
        <v>64610101</v>
      </c>
      <c r="F9505" s="113" t="s">
        <v>5425</v>
      </c>
      <c r="G9505" s="113" t="s">
        <v>750</v>
      </c>
      <c r="H9505" s="113" t="s">
        <v>5103</v>
      </c>
      <c r="I9505" s="113" t="s">
        <v>5104</v>
      </c>
    </row>
    <row r="9506" spans="1:9" x14ac:dyDescent="0.2">
      <c r="A9506" s="113" t="s">
        <v>10491</v>
      </c>
      <c r="D9506" s="113" t="s">
        <v>5105</v>
      </c>
      <c r="E9506" s="113">
        <f t="shared" si="148"/>
        <v>64610110</v>
      </c>
      <c r="F9506" s="113" t="s">
        <v>5425</v>
      </c>
      <c r="G9506" s="113" t="s">
        <v>750</v>
      </c>
      <c r="H9506" s="113" t="s">
        <v>5103</v>
      </c>
      <c r="I9506" s="113" t="s">
        <v>754</v>
      </c>
    </row>
    <row r="9507" spans="1:9" x14ac:dyDescent="0.2">
      <c r="A9507" s="113" t="s">
        <v>10491</v>
      </c>
      <c r="D9507" s="113" t="s">
        <v>5106</v>
      </c>
      <c r="E9507" s="113">
        <f t="shared" si="148"/>
        <v>64610111</v>
      </c>
      <c r="F9507" s="113" t="s">
        <v>5425</v>
      </c>
      <c r="G9507" s="113" t="s">
        <v>750</v>
      </c>
      <c r="H9507" s="113" t="s">
        <v>5103</v>
      </c>
      <c r="I9507" s="113" t="s">
        <v>756</v>
      </c>
    </row>
    <row r="9508" spans="1:9" x14ac:dyDescent="0.2">
      <c r="A9508" s="113" t="s">
        <v>10491</v>
      </c>
      <c r="D9508" s="113" t="s">
        <v>5107</v>
      </c>
      <c r="E9508" s="113">
        <f t="shared" si="148"/>
        <v>64610112</v>
      </c>
      <c r="F9508" s="113" t="s">
        <v>5425</v>
      </c>
      <c r="G9508" s="113" t="s">
        <v>750</v>
      </c>
      <c r="H9508" s="113" t="s">
        <v>5103</v>
      </c>
      <c r="I9508" s="113" t="s">
        <v>758</v>
      </c>
    </row>
    <row r="9509" spans="1:9" x14ac:dyDescent="0.2">
      <c r="A9509" s="113" t="s">
        <v>10491</v>
      </c>
      <c r="D9509" s="113" t="s">
        <v>5108</v>
      </c>
      <c r="E9509" s="113">
        <f t="shared" si="148"/>
        <v>64610120</v>
      </c>
      <c r="F9509" s="113" t="s">
        <v>5425</v>
      </c>
      <c r="G9509" s="113" t="s">
        <v>750</v>
      </c>
      <c r="H9509" s="113" t="s">
        <v>5103</v>
      </c>
      <c r="I9509" s="113" t="s">
        <v>760</v>
      </c>
    </row>
    <row r="9510" spans="1:9" x14ac:dyDescent="0.2">
      <c r="A9510" s="113" t="s">
        <v>10491</v>
      </c>
      <c r="D9510" s="113" t="s">
        <v>5109</v>
      </c>
      <c r="E9510" s="113">
        <f t="shared" si="148"/>
        <v>64610121</v>
      </c>
      <c r="F9510" s="113" t="s">
        <v>5425</v>
      </c>
      <c r="G9510" s="113" t="s">
        <v>750</v>
      </c>
      <c r="H9510" s="113" t="s">
        <v>5103</v>
      </c>
      <c r="I9510" s="113" t="s">
        <v>762</v>
      </c>
    </row>
    <row r="9511" spans="1:9" x14ac:dyDescent="0.2">
      <c r="A9511" s="113" t="s">
        <v>10491</v>
      </c>
      <c r="D9511" s="113" t="s">
        <v>5110</v>
      </c>
      <c r="E9511" s="113">
        <f t="shared" si="148"/>
        <v>64610122</v>
      </c>
      <c r="F9511" s="113" t="s">
        <v>5425</v>
      </c>
      <c r="G9511" s="113" t="s">
        <v>750</v>
      </c>
      <c r="H9511" s="113" t="s">
        <v>5103</v>
      </c>
      <c r="I9511" s="113" t="s">
        <v>764</v>
      </c>
    </row>
    <row r="9512" spans="1:9" x14ac:dyDescent="0.2">
      <c r="A9512" s="113" t="s">
        <v>10491</v>
      </c>
      <c r="D9512" s="113" t="s">
        <v>5111</v>
      </c>
      <c r="E9512" s="113">
        <f t="shared" si="148"/>
        <v>64610130</v>
      </c>
      <c r="F9512" s="113" t="s">
        <v>5425</v>
      </c>
      <c r="G9512" s="113" t="s">
        <v>750</v>
      </c>
      <c r="H9512" s="113" t="s">
        <v>5103</v>
      </c>
      <c r="I9512" s="113" t="s">
        <v>3412</v>
      </c>
    </row>
    <row r="9513" spans="1:9" x14ac:dyDescent="0.2">
      <c r="A9513" s="113" t="s">
        <v>10491</v>
      </c>
      <c r="D9513" s="113" t="s">
        <v>5112</v>
      </c>
      <c r="E9513" s="113">
        <f t="shared" si="148"/>
        <v>64610131</v>
      </c>
      <c r="F9513" s="113" t="s">
        <v>5425</v>
      </c>
      <c r="G9513" s="113" t="s">
        <v>750</v>
      </c>
      <c r="H9513" s="113" t="s">
        <v>5103</v>
      </c>
      <c r="I9513" s="113" t="s">
        <v>767</v>
      </c>
    </row>
    <row r="9514" spans="1:9" x14ac:dyDescent="0.2">
      <c r="A9514" s="113" t="s">
        <v>10491</v>
      </c>
      <c r="D9514" s="113" t="s">
        <v>5113</v>
      </c>
      <c r="E9514" s="113">
        <f t="shared" si="148"/>
        <v>64610132</v>
      </c>
      <c r="F9514" s="113" t="s">
        <v>5425</v>
      </c>
      <c r="G9514" s="113" t="s">
        <v>750</v>
      </c>
      <c r="H9514" s="113" t="s">
        <v>5103</v>
      </c>
      <c r="I9514" s="113" t="s">
        <v>769</v>
      </c>
    </row>
    <row r="9515" spans="1:9" x14ac:dyDescent="0.2">
      <c r="A9515" s="113" t="s">
        <v>10491</v>
      </c>
      <c r="D9515" s="113" t="s">
        <v>5114</v>
      </c>
      <c r="E9515" s="113">
        <f t="shared" si="148"/>
        <v>64610140</v>
      </c>
      <c r="F9515" s="113" t="s">
        <v>5425</v>
      </c>
      <c r="G9515" s="113" t="s">
        <v>750</v>
      </c>
      <c r="H9515" s="113" t="s">
        <v>5103</v>
      </c>
      <c r="I9515" s="113" t="s">
        <v>16738</v>
      </c>
    </row>
    <row r="9516" spans="1:9" x14ac:dyDescent="0.2">
      <c r="A9516" s="113" t="s">
        <v>10491</v>
      </c>
      <c r="D9516" s="113" t="s">
        <v>5115</v>
      </c>
      <c r="E9516" s="113">
        <f t="shared" si="148"/>
        <v>64610141</v>
      </c>
      <c r="F9516" s="113" t="s">
        <v>5425</v>
      </c>
      <c r="G9516" s="113" t="s">
        <v>750</v>
      </c>
      <c r="H9516" s="113" t="s">
        <v>5103</v>
      </c>
      <c r="I9516" s="113" t="s">
        <v>772</v>
      </c>
    </row>
    <row r="9517" spans="1:9" x14ac:dyDescent="0.2">
      <c r="A9517" s="113" t="s">
        <v>10491</v>
      </c>
      <c r="D9517" s="113" t="s">
        <v>5116</v>
      </c>
      <c r="E9517" s="113">
        <f t="shared" si="148"/>
        <v>64610142</v>
      </c>
      <c r="F9517" s="113" t="s">
        <v>5425</v>
      </c>
      <c r="G9517" s="113" t="s">
        <v>750</v>
      </c>
      <c r="H9517" s="113" t="s">
        <v>5103</v>
      </c>
      <c r="I9517" s="113" t="s">
        <v>5117</v>
      </c>
    </row>
    <row r="9518" spans="1:9" x14ac:dyDescent="0.2">
      <c r="A9518" s="113" t="s">
        <v>10491</v>
      </c>
      <c r="D9518" s="113" t="s">
        <v>5118</v>
      </c>
      <c r="E9518" s="113">
        <f t="shared" si="148"/>
        <v>64610143</v>
      </c>
      <c r="F9518" s="113" t="s">
        <v>5425</v>
      </c>
      <c r="G9518" s="113" t="s">
        <v>750</v>
      </c>
      <c r="H9518" s="113" t="s">
        <v>5103</v>
      </c>
      <c r="I9518" s="113" t="s">
        <v>5119</v>
      </c>
    </row>
    <row r="9519" spans="1:9" x14ac:dyDescent="0.2">
      <c r="A9519" s="113" t="s">
        <v>10491</v>
      </c>
      <c r="D9519" s="113" t="s">
        <v>5120</v>
      </c>
      <c r="E9519" s="113">
        <f t="shared" si="148"/>
        <v>64610150</v>
      </c>
      <c r="F9519" s="113" t="s">
        <v>5425</v>
      </c>
      <c r="G9519" s="113" t="s">
        <v>750</v>
      </c>
      <c r="H9519" s="113" t="s">
        <v>5103</v>
      </c>
      <c r="I9519" s="113" t="s">
        <v>11450</v>
      </c>
    </row>
    <row r="9520" spans="1:9" x14ac:dyDescent="0.2">
      <c r="A9520" s="113" t="s">
        <v>10491</v>
      </c>
      <c r="D9520" s="113" t="s">
        <v>5121</v>
      </c>
      <c r="E9520" s="113">
        <f t="shared" si="148"/>
        <v>64610201</v>
      </c>
      <c r="F9520" s="113" t="s">
        <v>5425</v>
      </c>
      <c r="G9520" s="113" t="s">
        <v>750</v>
      </c>
      <c r="H9520" s="113" t="s">
        <v>5122</v>
      </c>
      <c r="I9520" s="113" t="s">
        <v>5123</v>
      </c>
    </row>
    <row r="9521" spans="1:9" x14ac:dyDescent="0.2">
      <c r="A9521" s="113" t="s">
        <v>10491</v>
      </c>
      <c r="D9521" s="113" t="s">
        <v>5124</v>
      </c>
      <c r="E9521" s="113">
        <f t="shared" si="148"/>
        <v>64610210</v>
      </c>
      <c r="F9521" s="113" t="s">
        <v>5425</v>
      </c>
      <c r="G9521" s="113" t="s">
        <v>750</v>
      </c>
      <c r="H9521" s="113" t="s">
        <v>5122</v>
      </c>
      <c r="I9521" s="113" t="s">
        <v>754</v>
      </c>
    </row>
    <row r="9522" spans="1:9" x14ac:dyDescent="0.2">
      <c r="A9522" s="113" t="s">
        <v>10491</v>
      </c>
      <c r="D9522" s="113" t="s">
        <v>5125</v>
      </c>
      <c r="E9522" s="113">
        <f t="shared" si="148"/>
        <v>64610211</v>
      </c>
      <c r="F9522" s="113" t="s">
        <v>5425</v>
      </c>
      <c r="G9522" s="113" t="s">
        <v>750</v>
      </c>
      <c r="H9522" s="113" t="s">
        <v>5122</v>
      </c>
      <c r="I9522" s="113" t="s">
        <v>756</v>
      </c>
    </row>
    <row r="9523" spans="1:9" x14ac:dyDescent="0.2">
      <c r="A9523" s="113" t="s">
        <v>10491</v>
      </c>
      <c r="D9523" s="113" t="s">
        <v>5126</v>
      </c>
      <c r="E9523" s="113">
        <f t="shared" si="148"/>
        <v>64610212</v>
      </c>
      <c r="F9523" s="113" t="s">
        <v>5425</v>
      </c>
      <c r="G9523" s="113" t="s">
        <v>750</v>
      </c>
      <c r="H9523" s="113" t="s">
        <v>5122</v>
      </c>
      <c r="I9523" s="113" t="s">
        <v>758</v>
      </c>
    </row>
    <row r="9524" spans="1:9" x14ac:dyDescent="0.2">
      <c r="A9524" s="113" t="s">
        <v>10491</v>
      </c>
      <c r="D9524" s="113" t="s">
        <v>5127</v>
      </c>
      <c r="E9524" s="113">
        <f t="shared" si="148"/>
        <v>64610220</v>
      </c>
      <c r="F9524" s="113" t="s">
        <v>5425</v>
      </c>
      <c r="G9524" s="113" t="s">
        <v>750</v>
      </c>
      <c r="H9524" s="113" t="s">
        <v>5122</v>
      </c>
      <c r="I9524" s="113" t="s">
        <v>760</v>
      </c>
    </row>
    <row r="9525" spans="1:9" x14ac:dyDescent="0.2">
      <c r="A9525" s="113" t="s">
        <v>10491</v>
      </c>
      <c r="D9525" s="113" t="s">
        <v>5128</v>
      </c>
      <c r="E9525" s="113">
        <f t="shared" si="148"/>
        <v>64610221</v>
      </c>
      <c r="F9525" s="113" t="s">
        <v>5425</v>
      </c>
      <c r="G9525" s="113" t="s">
        <v>750</v>
      </c>
      <c r="H9525" s="113" t="s">
        <v>5122</v>
      </c>
      <c r="I9525" s="113" t="s">
        <v>762</v>
      </c>
    </row>
    <row r="9526" spans="1:9" x14ac:dyDescent="0.2">
      <c r="A9526" s="113" t="s">
        <v>10491</v>
      </c>
      <c r="D9526" s="113" t="s">
        <v>5129</v>
      </c>
      <c r="E9526" s="113">
        <f t="shared" si="148"/>
        <v>64610222</v>
      </c>
      <c r="F9526" s="113" t="s">
        <v>5425</v>
      </c>
      <c r="G9526" s="113" t="s">
        <v>750</v>
      </c>
      <c r="H9526" s="113" t="s">
        <v>5122</v>
      </c>
      <c r="I9526" s="113" t="s">
        <v>764</v>
      </c>
    </row>
    <row r="9527" spans="1:9" x14ac:dyDescent="0.2">
      <c r="A9527" s="113" t="s">
        <v>10491</v>
      </c>
      <c r="D9527" s="113" t="s">
        <v>5130</v>
      </c>
      <c r="E9527" s="113">
        <f t="shared" si="148"/>
        <v>64610230</v>
      </c>
      <c r="F9527" s="113" t="s">
        <v>5425</v>
      </c>
      <c r="G9527" s="113" t="s">
        <v>750</v>
      </c>
      <c r="H9527" s="113" t="s">
        <v>5122</v>
      </c>
      <c r="I9527" s="113" t="s">
        <v>3412</v>
      </c>
    </row>
    <row r="9528" spans="1:9" x14ac:dyDescent="0.2">
      <c r="A9528" s="113" t="s">
        <v>10491</v>
      </c>
      <c r="D9528" s="113" t="s">
        <v>5131</v>
      </c>
      <c r="E9528" s="113">
        <f t="shared" si="148"/>
        <v>64610231</v>
      </c>
      <c r="F9528" s="113" t="s">
        <v>5425</v>
      </c>
      <c r="G9528" s="113" t="s">
        <v>750</v>
      </c>
      <c r="H9528" s="113" t="s">
        <v>5122</v>
      </c>
      <c r="I9528" s="113" t="s">
        <v>767</v>
      </c>
    </row>
    <row r="9529" spans="1:9" x14ac:dyDescent="0.2">
      <c r="A9529" s="113" t="s">
        <v>10491</v>
      </c>
      <c r="D9529" s="113" t="s">
        <v>5132</v>
      </c>
      <c r="E9529" s="113">
        <f t="shared" si="148"/>
        <v>64610232</v>
      </c>
      <c r="F9529" s="113" t="s">
        <v>5425</v>
      </c>
      <c r="G9529" s="113" t="s">
        <v>750</v>
      </c>
      <c r="H9529" s="113" t="s">
        <v>5122</v>
      </c>
      <c r="I9529" s="113" t="s">
        <v>769</v>
      </c>
    </row>
    <row r="9530" spans="1:9" x14ac:dyDescent="0.2">
      <c r="A9530" s="113" t="s">
        <v>10491</v>
      </c>
      <c r="D9530" s="113" t="s">
        <v>5133</v>
      </c>
      <c r="E9530" s="113">
        <f t="shared" si="148"/>
        <v>64610240</v>
      </c>
      <c r="F9530" s="113" t="s">
        <v>5425</v>
      </c>
      <c r="G9530" s="113" t="s">
        <v>750</v>
      </c>
      <c r="H9530" s="113" t="s">
        <v>5122</v>
      </c>
      <c r="I9530" s="113" t="s">
        <v>16738</v>
      </c>
    </row>
    <row r="9531" spans="1:9" x14ac:dyDescent="0.2">
      <c r="A9531" s="113" t="s">
        <v>10491</v>
      </c>
      <c r="D9531" s="113" t="s">
        <v>5134</v>
      </c>
      <c r="E9531" s="113">
        <f t="shared" si="148"/>
        <v>64610241</v>
      </c>
      <c r="F9531" s="113" t="s">
        <v>5425</v>
      </c>
      <c r="G9531" s="113" t="s">
        <v>750</v>
      </c>
      <c r="H9531" s="113" t="s">
        <v>5122</v>
      </c>
      <c r="I9531" s="113" t="s">
        <v>772</v>
      </c>
    </row>
    <row r="9532" spans="1:9" x14ac:dyDescent="0.2">
      <c r="A9532" s="113" t="s">
        <v>10491</v>
      </c>
      <c r="D9532" s="113" t="s">
        <v>5135</v>
      </c>
      <c r="E9532" s="113">
        <f t="shared" si="148"/>
        <v>64610242</v>
      </c>
      <c r="F9532" s="113" t="s">
        <v>5425</v>
      </c>
      <c r="G9532" s="113" t="s">
        <v>750</v>
      </c>
      <c r="H9532" s="113" t="s">
        <v>5122</v>
      </c>
      <c r="I9532" s="113" t="s">
        <v>5119</v>
      </c>
    </row>
    <row r="9533" spans="1:9" x14ac:dyDescent="0.2">
      <c r="A9533" s="113" t="s">
        <v>10491</v>
      </c>
      <c r="D9533" s="113" t="s">
        <v>5136</v>
      </c>
      <c r="E9533" s="113">
        <f t="shared" si="148"/>
        <v>64610250</v>
      </c>
      <c r="F9533" s="113" t="s">
        <v>5425</v>
      </c>
      <c r="G9533" s="113" t="s">
        <v>750</v>
      </c>
      <c r="H9533" s="113" t="s">
        <v>5122</v>
      </c>
      <c r="I9533" s="113" t="s">
        <v>11450</v>
      </c>
    </row>
    <row r="9534" spans="1:9" x14ac:dyDescent="0.2">
      <c r="A9534" s="113" t="s">
        <v>10491</v>
      </c>
      <c r="D9534" s="113" t="s">
        <v>5137</v>
      </c>
      <c r="E9534" s="113">
        <f t="shared" si="148"/>
        <v>64610301</v>
      </c>
      <c r="F9534" s="113" t="s">
        <v>5425</v>
      </c>
      <c r="G9534" s="113" t="s">
        <v>750</v>
      </c>
      <c r="H9534" s="113" t="s">
        <v>5138</v>
      </c>
      <c r="I9534" s="113" t="s">
        <v>5139</v>
      </c>
    </row>
    <row r="9535" spans="1:9" x14ac:dyDescent="0.2">
      <c r="A9535" s="113" t="s">
        <v>10491</v>
      </c>
      <c r="D9535" s="113" t="s">
        <v>5140</v>
      </c>
      <c r="E9535" s="113">
        <f t="shared" si="148"/>
        <v>64610310</v>
      </c>
      <c r="F9535" s="113" t="s">
        <v>5425</v>
      </c>
      <c r="G9535" s="113" t="s">
        <v>750</v>
      </c>
      <c r="H9535" s="113" t="s">
        <v>5138</v>
      </c>
      <c r="I9535" s="113" t="s">
        <v>754</v>
      </c>
    </row>
    <row r="9536" spans="1:9" x14ac:dyDescent="0.2">
      <c r="A9536" s="113" t="s">
        <v>10491</v>
      </c>
      <c r="D9536" s="113" t="s">
        <v>2477</v>
      </c>
      <c r="E9536" s="113">
        <f t="shared" si="148"/>
        <v>64610311</v>
      </c>
      <c r="F9536" s="113" t="s">
        <v>5425</v>
      </c>
      <c r="G9536" s="113" t="s">
        <v>750</v>
      </c>
      <c r="H9536" s="113" t="s">
        <v>5138</v>
      </c>
      <c r="I9536" s="113" t="s">
        <v>756</v>
      </c>
    </row>
    <row r="9537" spans="1:9" x14ac:dyDescent="0.2">
      <c r="A9537" s="113" t="s">
        <v>10491</v>
      </c>
      <c r="D9537" s="113" t="s">
        <v>2478</v>
      </c>
      <c r="E9537" s="113">
        <f t="shared" si="148"/>
        <v>64610312</v>
      </c>
      <c r="F9537" s="113" t="s">
        <v>5425</v>
      </c>
      <c r="G9537" s="113" t="s">
        <v>750</v>
      </c>
      <c r="H9537" s="113" t="s">
        <v>5138</v>
      </c>
      <c r="I9537" s="113" t="s">
        <v>758</v>
      </c>
    </row>
    <row r="9538" spans="1:9" x14ac:dyDescent="0.2">
      <c r="A9538" s="113" t="s">
        <v>10491</v>
      </c>
      <c r="D9538" s="113" t="s">
        <v>2479</v>
      </c>
      <c r="E9538" s="113">
        <f t="shared" ref="E9538:E9601" si="149">VALUE(D9538)</f>
        <v>64610320</v>
      </c>
      <c r="F9538" s="113" t="s">
        <v>5425</v>
      </c>
      <c r="G9538" s="113" t="s">
        <v>750</v>
      </c>
      <c r="H9538" s="113" t="s">
        <v>5138</v>
      </c>
      <c r="I9538" s="113" t="s">
        <v>760</v>
      </c>
    </row>
    <row r="9539" spans="1:9" x14ac:dyDescent="0.2">
      <c r="A9539" s="113" t="s">
        <v>10491</v>
      </c>
      <c r="D9539" s="113" t="s">
        <v>2480</v>
      </c>
      <c r="E9539" s="113">
        <f t="shared" si="149"/>
        <v>64610321</v>
      </c>
      <c r="F9539" s="113" t="s">
        <v>5425</v>
      </c>
      <c r="G9539" s="113" t="s">
        <v>750</v>
      </c>
      <c r="H9539" s="113" t="s">
        <v>5138</v>
      </c>
      <c r="I9539" s="113" t="s">
        <v>762</v>
      </c>
    </row>
    <row r="9540" spans="1:9" x14ac:dyDescent="0.2">
      <c r="A9540" s="113" t="s">
        <v>10491</v>
      </c>
      <c r="D9540" s="113" t="s">
        <v>2481</v>
      </c>
      <c r="E9540" s="113">
        <f t="shared" si="149"/>
        <v>64610322</v>
      </c>
      <c r="F9540" s="113" t="s">
        <v>5425</v>
      </c>
      <c r="G9540" s="113" t="s">
        <v>750</v>
      </c>
      <c r="H9540" s="113" t="s">
        <v>5138</v>
      </c>
      <c r="I9540" s="113" t="s">
        <v>764</v>
      </c>
    </row>
    <row r="9541" spans="1:9" x14ac:dyDescent="0.2">
      <c r="A9541" s="113" t="s">
        <v>10491</v>
      </c>
      <c r="D9541" s="113" t="s">
        <v>2482</v>
      </c>
      <c r="E9541" s="113">
        <f t="shared" si="149"/>
        <v>64610330</v>
      </c>
      <c r="F9541" s="113" t="s">
        <v>5425</v>
      </c>
      <c r="G9541" s="113" t="s">
        <v>750</v>
      </c>
      <c r="H9541" s="113" t="s">
        <v>5138</v>
      </c>
      <c r="I9541" s="113" t="s">
        <v>3412</v>
      </c>
    </row>
    <row r="9542" spans="1:9" x14ac:dyDescent="0.2">
      <c r="A9542" s="113" t="s">
        <v>10491</v>
      </c>
      <c r="D9542" s="113" t="s">
        <v>2483</v>
      </c>
      <c r="E9542" s="113">
        <f t="shared" si="149"/>
        <v>64610331</v>
      </c>
      <c r="F9542" s="113" t="s">
        <v>5425</v>
      </c>
      <c r="G9542" s="113" t="s">
        <v>750</v>
      </c>
      <c r="H9542" s="113" t="s">
        <v>5138</v>
      </c>
      <c r="I9542" s="113" t="s">
        <v>767</v>
      </c>
    </row>
    <row r="9543" spans="1:9" x14ac:dyDescent="0.2">
      <c r="A9543" s="113" t="s">
        <v>10491</v>
      </c>
      <c r="D9543" s="113" t="s">
        <v>2484</v>
      </c>
      <c r="E9543" s="113">
        <f t="shared" si="149"/>
        <v>64610332</v>
      </c>
      <c r="F9543" s="113" t="s">
        <v>5425</v>
      </c>
      <c r="G9543" s="113" t="s">
        <v>750</v>
      </c>
      <c r="H9543" s="113" t="s">
        <v>5138</v>
      </c>
      <c r="I9543" s="113" t="s">
        <v>769</v>
      </c>
    </row>
    <row r="9544" spans="1:9" x14ac:dyDescent="0.2">
      <c r="A9544" s="113" t="s">
        <v>10491</v>
      </c>
      <c r="D9544" s="113" t="s">
        <v>2485</v>
      </c>
      <c r="E9544" s="113">
        <f t="shared" si="149"/>
        <v>64610340</v>
      </c>
      <c r="F9544" s="113" t="s">
        <v>5425</v>
      </c>
      <c r="G9544" s="113" t="s">
        <v>750</v>
      </c>
      <c r="H9544" s="113" t="s">
        <v>5138</v>
      </c>
      <c r="I9544" s="113" t="s">
        <v>16738</v>
      </c>
    </row>
    <row r="9545" spans="1:9" x14ac:dyDescent="0.2">
      <c r="A9545" s="113" t="s">
        <v>10491</v>
      </c>
      <c r="D9545" s="113" t="s">
        <v>2486</v>
      </c>
      <c r="E9545" s="113">
        <f t="shared" si="149"/>
        <v>64610350</v>
      </c>
      <c r="F9545" s="113" t="s">
        <v>5425</v>
      </c>
      <c r="G9545" s="113" t="s">
        <v>750</v>
      </c>
      <c r="H9545" s="113" t="s">
        <v>5138</v>
      </c>
      <c r="I9545" s="113" t="s">
        <v>11450</v>
      </c>
    </row>
    <row r="9546" spans="1:9" x14ac:dyDescent="0.2">
      <c r="A9546" s="113" t="s">
        <v>10491</v>
      </c>
      <c r="D9546" s="113" t="s">
        <v>2487</v>
      </c>
      <c r="E9546" s="113">
        <f t="shared" si="149"/>
        <v>64615001</v>
      </c>
      <c r="F9546" s="113" t="s">
        <v>5425</v>
      </c>
      <c r="G9546" s="113" t="s">
        <v>750</v>
      </c>
      <c r="H9546" s="113" t="s">
        <v>1232</v>
      </c>
      <c r="I9546" s="113" t="s">
        <v>1233</v>
      </c>
    </row>
    <row r="9547" spans="1:9" x14ac:dyDescent="0.2">
      <c r="A9547" s="113" t="s">
        <v>10491</v>
      </c>
      <c r="D9547" s="113" t="s">
        <v>1234</v>
      </c>
      <c r="E9547" s="113">
        <f t="shared" si="149"/>
        <v>64615010</v>
      </c>
      <c r="F9547" s="113" t="s">
        <v>5425</v>
      </c>
      <c r="G9547" s="113" t="s">
        <v>750</v>
      </c>
      <c r="H9547" s="113" t="s">
        <v>1232</v>
      </c>
      <c r="I9547" s="113" t="s">
        <v>760</v>
      </c>
    </row>
    <row r="9548" spans="1:9" x14ac:dyDescent="0.2">
      <c r="A9548" s="113" t="s">
        <v>10491</v>
      </c>
      <c r="D9548" s="113" t="s">
        <v>1235</v>
      </c>
      <c r="E9548" s="113">
        <f t="shared" si="149"/>
        <v>64615011</v>
      </c>
      <c r="F9548" s="113" t="s">
        <v>5425</v>
      </c>
      <c r="G9548" s="113" t="s">
        <v>750</v>
      </c>
      <c r="H9548" s="113" t="s">
        <v>1232</v>
      </c>
      <c r="I9548" s="113" t="s">
        <v>1236</v>
      </c>
    </row>
    <row r="9549" spans="1:9" x14ac:dyDescent="0.2">
      <c r="A9549" s="113" t="s">
        <v>10491</v>
      </c>
      <c r="D9549" s="113" t="s">
        <v>1237</v>
      </c>
      <c r="E9549" s="113">
        <f t="shared" si="149"/>
        <v>64615012</v>
      </c>
      <c r="F9549" s="113" t="s">
        <v>5425</v>
      </c>
      <c r="G9549" s="113" t="s">
        <v>750</v>
      </c>
      <c r="H9549" s="113" t="s">
        <v>1232</v>
      </c>
      <c r="I9549" s="113" t="s">
        <v>1238</v>
      </c>
    </row>
    <row r="9550" spans="1:9" x14ac:dyDescent="0.2">
      <c r="A9550" s="113" t="s">
        <v>10491</v>
      </c>
      <c r="D9550" s="113" t="s">
        <v>1239</v>
      </c>
      <c r="E9550" s="113">
        <f t="shared" si="149"/>
        <v>64615020</v>
      </c>
      <c r="F9550" s="113" t="s">
        <v>5425</v>
      </c>
      <c r="G9550" s="113" t="s">
        <v>750</v>
      </c>
      <c r="H9550" s="113" t="s">
        <v>1232</v>
      </c>
      <c r="I9550" s="113" t="s">
        <v>3412</v>
      </c>
    </row>
    <row r="9551" spans="1:9" x14ac:dyDescent="0.2">
      <c r="A9551" s="113" t="s">
        <v>10491</v>
      </c>
      <c r="D9551" s="113" t="s">
        <v>1240</v>
      </c>
      <c r="E9551" s="113">
        <f t="shared" si="149"/>
        <v>64615021</v>
      </c>
      <c r="F9551" s="113" t="s">
        <v>5425</v>
      </c>
      <c r="G9551" s="113" t="s">
        <v>750</v>
      </c>
      <c r="H9551" s="113" t="s">
        <v>1232</v>
      </c>
      <c r="I9551" s="113" t="s">
        <v>3975</v>
      </c>
    </row>
    <row r="9552" spans="1:9" x14ac:dyDescent="0.2">
      <c r="A9552" s="113" t="s">
        <v>10491</v>
      </c>
      <c r="D9552" s="113" t="s">
        <v>3976</v>
      </c>
      <c r="E9552" s="113">
        <f t="shared" si="149"/>
        <v>64615022</v>
      </c>
      <c r="F9552" s="113" t="s">
        <v>5425</v>
      </c>
      <c r="G9552" s="113" t="s">
        <v>750</v>
      </c>
      <c r="H9552" s="113" t="s">
        <v>1232</v>
      </c>
      <c r="I9552" s="113" t="s">
        <v>3977</v>
      </c>
    </row>
    <row r="9553" spans="1:9" x14ac:dyDescent="0.2">
      <c r="A9553" s="113" t="s">
        <v>10491</v>
      </c>
      <c r="D9553" s="113" t="s">
        <v>3978</v>
      </c>
      <c r="E9553" s="113">
        <f t="shared" si="149"/>
        <v>64615023</v>
      </c>
      <c r="F9553" s="113" t="s">
        <v>5425</v>
      </c>
      <c r="G9553" s="113" t="s">
        <v>750</v>
      </c>
      <c r="H9553" s="113" t="s">
        <v>1232</v>
      </c>
      <c r="I9553" s="113" t="s">
        <v>3979</v>
      </c>
    </row>
    <row r="9554" spans="1:9" x14ac:dyDescent="0.2">
      <c r="A9554" s="113" t="s">
        <v>10491</v>
      </c>
      <c r="D9554" s="113" t="s">
        <v>3980</v>
      </c>
      <c r="E9554" s="113">
        <f t="shared" si="149"/>
        <v>64615030</v>
      </c>
      <c r="F9554" s="113" t="s">
        <v>5425</v>
      </c>
      <c r="G9554" s="113" t="s">
        <v>750</v>
      </c>
      <c r="H9554" s="113" t="s">
        <v>1232</v>
      </c>
      <c r="I9554" s="113" t="s">
        <v>11450</v>
      </c>
    </row>
    <row r="9555" spans="1:9" x14ac:dyDescent="0.2">
      <c r="A9555" s="113" t="s">
        <v>10491</v>
      </c>
      <c r="D9555" s="113" t="s">
        <v>3981</v>
      </c>
      <c r="E9555" s="113">
        <f t="shared" si="149"/>
        <v>64620001</v>
      </c>
      <c r="F9555" s="113" t="s">
        <v>5425</v>
      </c>
      <c r="G9555" s="113" t="s">
        <v>750</v>
      </c>
      <c r="H9555" s="113" t="s">
        <v>3982</v>
      </c>
      <c r="I9555" s="113" t="s">
        <v>3983</v>
      </c>
    </row>
    <row r="9556" spans="1:9" x14ac:dyDescent="0.2">
      <c r="A9556" s="113" t="s">
        <v>10491</v>
      </c>
      <c r="D9556" s="113" t="s">
        <v>3984</v>
      </c>
      <c r="E9556" s="113">
        <f t="shared" si="149"/>
        <v>64620011</v>
      </c>
      <c r="F9556" s="113" t="s">
        <v>5425</v>
      </c>
      <c r="G9556" s="113" t="s">
        <v>750</v>
      </c>
      <c r="H9556" s="113" t="s">
        <v>3982</v>
      </c>
      <c r="I9556" s="113" t="s">
        <v>754</v>
      </c>
    </row>
    <row r="9557" spans="1:9" x14ac:dyDescent="0.2">
      <c r="A9557" s="113" t="s">
        <v>10491</v>
      </c>
      <c r="D9557" s="113" t="s">
        <v>3985</v>
      </c>
      <c r="E9557" s="113">
        <f t="shared" si="149"/>
        <v>64620012</v>
      </c>
      <c r="F9557" s="113" t="s">
        <v>5425</v>
      </c>
      <c r="G9557" s="113" t="s">
        <v>750</v>
      </c>
      <c r="H9557" s="113" t="s">
        <v>3982</v>
      </c>
      <c r="I9557" s="113" t="s">
        <v>3986</v>
      </c>
    </row>
    <row r="9558" spans="1:9" x14ac:dyDescent="0.2">
      <c r="A9558" s="113" t="s">
        <v>10491</v>
      </c>
      <c r="D9558" s="113" t="s">
        <v>3987</v>
      </c>
      <c r="E9558" s="113">
        <f t="shared" si="149"/>
        <v>64620013</v>
      </c>
      <c r="F9558" s="113" t="s">
        <v>5425</v>
      </c>
      <c r="G9558" s="113" t="s">
        <v>750</v>
      </c>
      <c r="H9558" s="113" t="s">
        <v>3982</v>
      </c>
      <c r="I9558" s="113" t="s">
        <v>3988</v>
      </c>
    </row>
    <row r="9559" spans="1:9" x14ac:dyDescent="0.2">
      <c r="A9559" s="113" t="s">
        <v>10491</v>
      </c>
      <c r="D9559" s="113" t="s">
        <v>3989</v>
      </c>
      <c r="E9559" s="113">
        <f t="shared" si="149"/>
        <v>64620015</v>
      </c>
      <c r="F9559" s="113" t="s">
        <v>5425</v>
      </c>
      <c r="G9559" s="113" t="s">
        <v>750</v>
      </c>
      <c r="H9559" s="113" t="s">
        <v>3982</v>
      </c>
      <c r="I9559" s="113" t="s">
        <v>3990</v>
      </c>
    </row>
    <row r="9560" spans="1:9" x14ac:dyDescent="0.2">
      <c r="A9560" s="113" t="s">
        <v>10491</v>
      </c>
      <c r="D9560" s="113" t="s">
        <v>3991</v>
      </c>
      <c r="E9560" s="113">
        <f t="shared" si="149"/>
        <v>64620016</v>
      </c>
      <c r="F9560" s="113" t="s">
        <v>5425</v>
      </c>
      <c r="G9560" s="113" t="s">
        <v>750</v>
      </c>
      <c r="H9560" s="113" t="s">
        <v>3982</v>
      </c>
      <c r="I9560" s="113" t="s">
        <v>3992</v>
      </c>
    </row>
    <row r="9561" spans="1:9" x14ac:dyDescent="0.2">
      <c r="A9561" s="113" t="s">
        <v>10491</v>
      </c>
      <c r="D9561" s="113" t="s">
        <v>3993</v>
      </c>
      <c r="E9561" s="113">
        <f t="shared" si="149"/>
        <v>64620017</v>
      </c>
      <c r="F9561" s="113" t="s">
        <v>5425</v>
      </c>
      <c r="G9561" s="113" t="s">
        <v>750</v>
      </c>
      <c r="H9561" s="113" t="s">
        <v>3982</v>
      </c>
      <c r="I9561" s="113" t="s">
        <v>3994</v>
      </c>
    </row>
    <row r="9562" spans="1:9" x14ac:dyDescent="0.2">
      <c r="A9562" s="113" t="s">
        <v>10491</v>
      </c>
      <c r="D9562" s="113" t="s">
        <v>3995</v>
      </c>
      <c r="E9562" s="113">
        <f t="shared" si="149"/>
        <v>64620018</v>
      </c>
      <c r="F9562" s="113" t="s">
        <v>5425</v>
      </c>
      <c r="G9562" s="113" t="s">
        <v>750</v>
      </c>
      <c r="H9562" s="113" t="s">
        <v>3982</v>
      </c>
      <c r="I9562" s="113" t="s">
        <v>3996</v>
      </c>
    </row>
    <row r="9563" spans="1:9" x14ac:dyDescent="0.2">
      <c r="A9563" s="113" t="s">
        <v>10491</v>
      </c>
      <c r="D9563" s="113" t="s">
        <v>3997</v>
      </c>
      <c r="E9563" s="113">
        <f t="shared" si="149"/>
        <v>64620020</v>
      </c>
      <c r="F9563" s="113" t="s">
        <v>5425</v>
      </c>
      <c r="G9563" s="113" t="s">
        <v>750</v>
      </c>
      <c r="H9563" s="113" t="s">
        <v>3982</v>
      </c>
      <c r="I9563" s="113" t="s">
        <v>16738</v>
      </c>
    </row>
    <row r="9564" spans="1:9" x14ac:dyDescent="0.2">
      <c r="A9564" s="113" t="s">
        <v>10491</v>
      </c>
      <c r="D9564" s="113" t="s">
        <v>3998</v>
      </c>
      <c r="E9564" s="113">
        <f t="shared" si="149"/>
        <v>64620021</v>
      </c>
      <c r="F9564" s="113" t="s">
        <v>5425</v>
      </c>
      <c r="G9564" s="113" t="s">
        <v>750</v>
      </c>
      <c r="H9564" s="113" t="s">
        <v>3982</v>
      </c>
      <c r="I9564" s="113" t="s">
        <v>3999</v>
      </c>
    </row>
    <row r="9565" spans="1:9" x14ac:dyDescent="0.2">
      <c r="A9565" s="113" t="s">
        <v>10491</v>
      </c>
      <c r="D9565" s="113" t="s">
        <v>4000</v>
      </c>
      <c r="E9565" s="113">
        <f t="shared" si="149"/>
        <v>64620022</v>
      </c>
      <c r="F9565" s="113" t="s">
        <v>5425</v>
      </c>
      <c r="G9565" s="113" t="s">
        <v>750</v>
      </c>
      <c r="H9565" s="113" t="s">
        <v>3982</v>
      </c>
      <c r="I9565" s="113" t="s">
        <v>5119</v>
      </c>
    </row>
    <row r="9566" spans="1:9" x14ac:dyDescent="0.2">
      <c r="A9566" s="113" t="s">
        <v>10491</v>
      </c>
      <c r="D9566" s="113" t="s">
        <v>4001</v>
      </c>
      <c r="E9566" s="113">
        <f t="shared" si="149"/>
        <v>64620025</v>
      </c>
      <c r="F9566" s="113" t="s">
        <v>5425</v>
      </c>
      <c r="G9566" s="113" t="s">
        <v>750</v>
      </c>
      <c r="H9566" s="113" t="s">
        <v>3982</v>
      </c>
      <c r="I9566" s="113" t="s">
        <v>11661</v>
      </c>
    </row>
    <row r="9567" spans="1:9" x14ac:dyDescent="0.2">
      <c r="A9567" s="113" t="s">
        <v>10491</v>
      </c>
      <c r="D9567" s="113" t="s">
        <v>4002</v>
      </c>
      <c r="E9567" s="113">
        <f t="shared" si="149"/>
        <v>64620026</v>
      </c>
      <c r="F9567" s="113" t="s">
        <v>5425</v>
      </c>
      <c r="G9567" s="113" t="s">
        <v>750</v>
      </c>
      <c r="H9567" s="113" t="s">
        <v>3982</v>
      </c>
      <c r="I9567" s="113" t="s">
        <v>4003</v>
      </c>
    </row>
    <row r="9568" spans="1:9" x14ac:dyDescent="0.2">
      <c r="A9568" s="113" t="s">
        <v>10491</v>
      </c>
      <c r="D9568" s="113" t="s">
        <v>4004</v>
      </c>
      <c r="E9568" s="113">
        <f t="shared" si="149"/>
        <v>64620027</v>
      </c>
      <c r="F9568" s="113" t="s">
        <v>5425</v>
      </c>
      <c r="G9568" s="113" t="s">
        <v>750</v>
      </c>
      <c r="H9568" s="113" t="s">
        <v>3982</v>
      </c>
      <c r="I9568" s="113" t="s">
        <v>4005</v>
      </c>
    </row>
    <row r="9569" spans="1:9" x14ac:dyDescent="0.2">
      <c r="A9569" s="113" t="s">
        <v>10491</v>
      </c>
      <c r="D9569" s="113" t="s">
        <v>4006</v>
      </c>
      <c r="E9569" s="113">
        <f t="shared" si="149"/>
        <v>64620030</v>
      </c>
      <c r="F9569" s="113" t="s">
        <v>5425</v>
      </c>
      <c r="G9569" s="113" t="s">
        <v>750</v>
      </c>
      <c r="H9569" s="113" t="s">
        <v>3982</v>
      </c>
      <c r="I9569" s="113" t="s">
        <v>3412</v>
      </c>
    </row>
    <row r="9570" spans="1:9" x14ac:dyDescent="0.2">
      <c r="A9570" s="113" t="s">
        <v>10491</v>
      </c>
      <c r="D9570" s="113" t="s">
        <v>4007</v>
      </c>
      <c r="E9570" s="113">
        <f t="shared" si="149"/>
        <v>64620031</v>
      </c>
      <c r="F9570" s="113" t="s">
        <v>5425</v>
      </c>
      <c r="G9570" s="113" t="s">
        <v>750</v>
      </c>
      <c r="H9570" s="113" t="s">
        <v>3982</v>
      </c>
      <c r="I9570" s="113" t="s">
        <v>4008</v>
      </c>
    </row>
    <row r="9571" spans="1:9" x14ac:dyDescent="0.2">
      <c r="A9571" s="113" t="s">
        <v>10491</v>
      </c>
      <c r="D9571" s="113" t="s">
        <v>4009</v>
      </c>
      <c r="E9571" s="113">
        <f t="shared" si="149"/>
        <v>64620032</v>
      </c>
      <c r="F9571" s="113" t="s">
        <v>5425</v>
      </c>
      <c r="G9571" s="113" t="s">
        <v>750</v>
      </c>
      <c r="H9571" s="113" t="s">
        <v>3982</v>
      </c>
      <c r="I9571" s="113" t="s">
        <v>4010</v>
      </c>
    </row>
    <row r="9572" spans="1:9" x14ac:dyDescent="0.2">
      <c r="A9572" s="113" t="s">
        <v>10491</v>
      </c>
      <c r="D9572" s="113" t="s">
        <v>4011</v>
      </c>
      <c r="E9572" s="113">
        <f t="shared" si="149"/>
        <v>64620033</v>
      </c>
      <c r="F9572" s="113" t="s">
        <v>5425</v>
      </c>
      <c r="G9572" s="113" t="s">
        <v>750</v>
      </c>
      <c r="H9572" s="113" t="s">
        <v>3982</v>
      </c>
      <c r="I9572" s="113" t="s">
        <v>4012</v>
      </c>
    </row>
    <row r="9573" spans="1:9" x14ac:dyDescent="0.2">
      <c r="A9573" s="113" t="s">
        <v>10491</v>
      </c>
      <c r="D9573" s="113" t="s">
        <v>4013</v>
      </c>
      <c r="E9573" s="113">
        <f t="shared" si="149"/>
        <v>64620034</v>
      </c>
      <c r="F9573" s="113" t="s">
        <v>5425</v>
      </c>
      <c r="G9573" s="113" t="s">
        <v>750</v>
      </c>
      <c r="H9573" s="113" t="s">
        <v>3982</v>
      </c>
      <c r="I9573" s="113" t="s">
        <v>4014</v>
      </c>
    </row>
    <row r="9574" spans="1:9" x14ac:dyDescent="0.2">
      <c r="A9574" s="113" t="s">
        <v>10491</v>
      </c>
      <c r="D9574" s="113" t="s">
        <v>4015</v>
      </c>
      <c r="E9574" s="113">
        <f t="shared" si="149"/>
        <v>64620035</v>
      </c>
      <c r="F9574" s="113" t="s">
        <v>5425</v>
      </c>
      <c r="G9574" s="113" t="s">
        <v>750</v>
      </c>
      <c r="H9574" s="113" t="s">
        <v>3982</v>
      </c>
      <c r="I9574" s="113" t="s">
        <v>4016</v>
      </c>
    </row>
    <row r="9575" spans="1:9" x14ac:dyDescent="0.2">
      <c r="A9575" s="113" t="s">
        <v>10491</v>
      </c>
      <c r="D9575" s="113" t="s">
        <v>4017</v>
      </c>
      <c r="E9575" s="113">
        <f t="shared" si="149"/>
        <v>64620036</v>
      </c>
      <c r="F9575" s="113" t="s">
        <v>5425</v>
      </c>
      <c r="G9575" s="113" t="s">
        <v>750</v>
      </c>
      <c r="H9575" s="113" t="s">
        <v>3982</v>
      </c>
      <c r="I9575" s="113" t="s">
        <v>4018</v>
      </c>
    </row>
    <row r="9576" spans="1:9" x14ac:dyDescent="0.2">
      <c r="A9576" s="113" t="s">
        <v>10491</v>
      </c>
      <c r="D9576" s="113" t="s">
        <v>4019</v>
      </c>
      <c r="E9576" s="113">
        <f t="shared" si="149"/>
        <v>64620037</v>
      </c>
      <c r="F9576" s="113" t="s">
        <v>5425</v>
      </c>
      <c r="G9576" s="113" t="s">
        <v>750</v>
      </c>
      <c r="H9576" s="113" t="s">
        <v>3982</v>
      </c>
      <c r="I9576" s="113" t="s">
        <v>4020</v>
      </c>
    </row>
    <row r="9577" spans="1:9" x14ac:dyDescent="0.2">
      <c r="A9577" s="113" t="s">
        <v>10491</v>
      </c>
      <c r="D9577" s="113" t="s">
        <v>4021</v>
      </c>
      <c r="E9577" s="113">
        <f t="shared" si="149"/>
        <v>64620038</v>
      </c>
      <c r="F9577" s="113" t="s">
        <v>5425</v>
      </c>
      <c r="G9577" s="113" t="s">
        <v>750</v>
      </c>
      <c r="H9577" s="113" t="s">
        <v>3982</v>
      </c>
      <c r="I9577" s="113" t="s">
        <v>4022</v>
      </c>
    </row>
    <row r="9578" spans="1:9" x14ac:dyDescent="0.2">
      <c r="A9578" s="113" t="s">
        <v>10491</v>
      </c>
      <c r="D9578" s="113" t="s">
        <v>4023</v>
      </c>
      <c r="E9578" s="113">
        <f t="shared" si="149"/>
        <v>64630001</v>
      </c>
      <c r="F9578" s="113" t="s">
        <v>5425</v>
      </c>
      <c r="G9578" s="113" t="s">
        <v>750</v>
      </c>
      <c r="H9578" s="113" t="s">
        <v>4024</v>
      </c>
      <c r="I9578" s="113" t="s">
        <v>4025</v>
      </c>
    </row>
    <row r="9579" spans="1:9" x14ac:dyDescent="0.2">
      <c r="A9579" s="113" t="s">
        <v>10491</v>
      </c>
      <c r="D9579" s="113" t="s">
        <v>4026</v>
      </c>
      <c r="E9579" s="113">
        <f t="shared" si="149"/>
        <v>64630010</v>
      </c>
      <c r="F9579" s="113" t="s">
        <v>5425</v>
      </c>
      <c r="G9579" s="113" t="s">
        <v>750</v>
      </c>
      <c r="H9579" s="113" t="s">
        <v>4024</v>
      </c>
      <c r="I9579" s="113" t="s">
        <v>3084</v>
      </c>
    </row>
    <row r="9580" spans="1:9" x14ac:dyDescent="0.2">
      <c r="A9580" s="113" t="s">
        <v>10491</v>
      </c>
      <c r="D9580" s="113" t="s">
        <v>4027</v>
      </c>
      <c r="E9580" s="113">
        <f t="shared" si="149"/>
        <v>64630011</v>
      </c>
      <c r="F9580" s="113" t="s">
        <v>5425</v>
      </c>
      <c r="G9580" s="113" t="s">
        <v>750</v>
      </c>
      <c r="H9580" s="113" t="s">
        <v>4024</v>
      </c>
      <c r="I9580" s="113" t="s">
        <v>4028</v>
      </c>
    </row>
    <row r="9581" spans="1:9" x14ac:dyDescent="0.2">
      <c r="A9581" s="113" t="s">
        <v>10491</v>
      </c>
      <c r="D9581" s="113" t="s">
        <v>4029</v>
      </c>
      <c r="E9581" s="113">
        <f t="shared" si="149"/>
        <v>64630012</v>
      </c>
      <c r="F9581" s="113" t="s">
        <v>5425</v>
      </c>
      <c r="G9581" s="113" t="s">
        <v>750</v>
      </c>
      <c r="H9581" s="113" t="s">
        <v>4024</v>
      </c>
      <c r="I9581" s="113" t="s">
        <v>4030</v>
      </c>
    </row>
    <row r="9582" spans="1:9" x14ac:dyDescent="0.2">
      <c r="A9582" s="113" t="s">
        <v>10491</v>
      </c>
      <c r="D9582" s="113" t="s">
        <v>4031</v>
      </c>
      <c r="E9582" s="113">
        <f t="shared" si="149"/>
        <v>64630015</v>
      </c>
      <c r="F9582" s="113" t="s">
        <v>5425</v>
      </c>
      <c r="G9582" s="113" t="s">
        <v>750</v>
      </c>
      <c r="H9582" s="113" t="s">
        <v>4024</v>
      </c>
      <c r="I9582" s="113" t="s">
        <v>4032</v>
      </c>
    </row>
    <row r="9583" spans="1:9" x14ac:dyDescent="0.2">
      <c r="A9583" s="113" t="s">
        <v>10491</v>
      </c>
      <c r="D9583" s="113" t="s">
        <v>4033</v>
      </c>
      <c r="E9583" s="113">
        <f t="shared" si="149"/>
        <v>64630016</v>
      </c>
      <c r="F9583" s="113" t="s">
        <v>5425</v>
      </c>
      <c r="G9583" s="113" t="s">
        <v>750</v>
      </c>
      <c r="H9583" s="113" t="s">
        <v>4024</v>
      </c>
      <c r="I9583" s="113" t="s">
        <v>4034</v>
      </c>
    </row>
    <row r="9584" spans="1:9" x14ac:dyDescent="0.2">
      <c r="A9584" s="113" t="s">
        <v>10491</v>
      </c>
      <c r="D9584" s="113" t="s">
        <v>4035</v>
      </c>
      <c r="E9584" s="113">
        <f t="shared" si="149"/>
        <v>64630025</v>
      </c>
      <c r="F9584" s="113" t="s">
        <v>5425</v>
      </c>
      <c r="G9584" s="113" t="s">
        <v>750</v>
      </c>
      <c r="H9584" s="113" t="s">
        <v>4024</v>
      </c>
      <c r="I9584" s="113" t="s">
        <v>4036</v>
      </c>
    </row>
    <row r="9585" spans="1:9" x14ac:dyDescent="0.2">
      <c r="A9585" s="113" t="s">
        <v>10491</v>
      </c>
      <c r="D9585" s="113" t="s">
        <v>4037</v>
      </c>
      <c r="E9585" s="113">
        <f t="shared" si="149"/>
        <v>64630026</v>
      </c>
      <c r="F9585" s="113" t="s">
        <v>5425</v>
      </c>
      <c r="G9585" s="113" t="s">
        <v>750</v>
      </c>
      <c r="H9585" s="113" t="s">
        <v>4024</v>
      </c>
      <c r="I9585" s="113" t="s">
        <v>4038</v>
      </c>
    </row>
    <row r="9586" spans="1:9" x14ac:dyDescent="0.2">
      <c r="A9586" s="113" t="s">
        <v>10491</v>
      </c>
      <c r="D9586" s="113" t="s">
        <v>4039</v>
      </c>
      <c r="E9586" s="113">
        <f t="shared" si="149"/>
        <v>64630030</v>
      </c>
      <c r="F9586" s="113" t="s">
        <v>5425</v>
      </c>
      <c r="G9586" s="113" t="s">
        <v>750</v>
      </c>
      <c r="H9586" s="113" t="s">
        <v>4024</v>
      </c>
      <c r="I9586" s="113" t="s">
        <v>4040</v>
      </c>
    </row>
    <row r="9587" spans="1:9" x14ac:dyDescent="0.2">
      <c r="A9587" s="113" t="s">
        <v>10491</v>
      </c>
      <c r="D9587" s="113" t="s">
        <v>4041</v>
      </c>
      <c r="E9587" s="113">
        <f t="shared" si="149"/>
        <v>64630035</v>
      </c>
      <c r="F9587" s="113" t="s">
        <v>5425</v>
      </c>
      <c r="G9587" s="113" t="s">
        <v>750</v>
      </c>
      <c r="H9587" s="113" t="s">
        <v>4024</v>
      </c>
      <c r="I9587" s="113" t="s">
        <v>4042</v>
      </c>
    </row>
    <row r="9588" spans="1:9" x14ac:dyDescent="0.2">
      <c r="A9588" s="113" t="s">
        <v>10491</v>
      </c>
      <c r="D9588" s="113" t="s">
        <v>4043</v>
      </c>
      <c r="E9588" s="113">
        <f t="shared" si="149"/>
        <v>64630040</v>
      </c>
      <c r="F9588" s="113" t="s">
        <v>5425</v>
      </c>
      <c r="G9588" s="113" t="s">
        <v>750</v>
      </c>
      <c r="H9588" s="113" t="s">
        <v>4024</v>
      </c>
      <c r="I9588" s="113" t="s">
        <v>4044</v>
      </c>
    </row>
    <row r="9589" spans="1:9" x14ac:dyDescent="0.2">
      <c r="A9589" s="113" t="s">
        <v>10491</v>
      </c>
      <c r="D9589" s="113" t="s">
        <v>4045</v>
      </c>
      <c r="E9589" s="113">
        <f t="shared" si="149"/>
        <v>64630041</v>
      </c>
      <c r="F9589" s="113" t="s">
        <v>5425</v>
      </c>
      <c r="G9589" s="113" t="s">
        <v>750</v>
      </c>
      <c r="H9589" s="113" t="s">
        <v>4024</v>
      </c>
      <c r="I9589" s="113" t="s">
        <v>4046</v>
      </c>
    </row>
    <row r="9590" spans="1:9" x14ac:dyDescent="0.2">
      <c r="A9590" s="113" t="s">
        <v>10491</v>
      </c>
      <c r="D9590" s="113" t="s">
        <v>4047</v>
      </c>
      <c r="E9590" s="113">
        <f t="shared" si="149"/>
        <v>64630042</v>
      </c>
      <c r="F9590" s="113" t="s">
        <v>5425</v>
      </c>
      <c r="G9590" s="113" t="s">
        <v>750</v>
      </c>
      <c r="H9590" s="113" t="s">
        <v>4024</v>
      </c>
      <c r="I9590" s="113" t="s">
        <v>4048</v>
      </c>
    </row>
    <row r="9591" spans="1:9" x14ac:dyDescent="0.2">
      <c r="A9591" s="113" t="s">
        <v>10491</v>
      </c>
      <c r="D9591" s="113" t="s">
        <v>4049</v>
      </c>
      <c r="E9591" s="113">
        <f t="shared" si="149"/>
        <v>64630050</v>
      </c>
      <c r="F9591" s="113" t="s">
        <v>5425</v>
      </c>
      <c r="G9591" s="113" t="s">
        <v>750</v>
      </c>
      <c r="H9591" s="113" t="s">
        <v>4024</v>
      </c>
      <c r="I9591" s="113" t="s">
        <v>4050</v>
      </c>
    </row>
    <row r="9592" spans="1:9" x14ac:dyDescent="0.2">
      <c r="A9592" s="113" t="s">
        <v>10491</v>
      </c>
      <c r="D9592" s="113" t="s">
        <v>4051</v>
      </c>
      <c r="E9592" s="113">
        <f t="shared" si="149"/>
        <v>64630051</v>
      </c>
      <c r="F9592" s="113" t="s">
        <v>5425</v>
      </c>
      <c r="G9592" s="113" t="s">
        <v>750</v>
      </c>
      <c r="H9592" s="113" t="s">
        <v>4024</v>
      </c>
      <c r="I9592" s="113" t="s">
        <v>4052</v>
      </c>
    </row>
    <row r="9593" spans="1:9" x14ac:dyDescent="0.2">
      <c r="A9593" s="113" t="s">
        <v>10491</v>
      </c>
      <c r="D9593" s="113" t="s">
        <v>4053</v>
      </c>
      <c r="E9593" s="113">
        <f t="shared" si="149"/>
        <v>64630052</v>
      </c>
      <c r="F9593" s="113" t="s">
        <v>5425</v>
      </c>
      <c r="G9593" s="113" t="s">
        <v>750</v>
      </c>
      <c r="H9593" s="113" t="s">
        <v>4024</v>
      </c>
      <c r="I9593" s="113" t="s">
        <v>4054</v>
      </c>
    </row>
    <row r="9594" spans="1:9" x14ac:dyDescent="0.2">
      <c r="A9594" s="113" t="s">
        <v>10491</v>
      </c>
      <c r="D9594" s="113" t="s">
        <v>4055</v>
      </c>
      <c r="E9594" s="113">
        <f t="shared" si="149"/>
        <v>64630053</v>
      </c>
      <c r="F9594" s="113" t="s">
        <v>5425</v>
      </c>
      <c r="G9594" s="113" t="s">
        <v>750</v>
      </c>
      <c r="H9594" s="113" t="s">
        <v>4024</v>
      </c>
      <c r="I9594" s="113" t="s">
        <v>4056</v>
      </c>
    </row>
    <row r="9595" spans="1:9" x14ac:dyDescent="0.2">
      <c r="A9595" s="113" t="s">
        <v>10491</v>
      </c>
      <c r="D9595" s="113" t="s">
        <v>4057</v>
      </c>
      <c r="E9595" s="113">
        <f t="shared" si="149"/>
        <v>64630080</v>
      </c>
      <c r="F9595" s="113" t="s">
        <v>5425</v>
      </c>
      <c r="G9595" s="113" t="s">
        <v>750</v>
      </c>
      <c r="H9595" s="113" t="s">
        <v>4024</v>
      </c>
      <c r="I9595" s="113" t="s">
        <v>11022</v>
      </c>
    </row>
    <row r="9596" spans="1:9" x14ac:dyDescent="0.2">
      <c r="A9596" s="113" t="s">
        <v>10491</v>
      </c>
      <c r="D9596" s="113" t="s">
        <v>4058</v>
      </c>
      <c r="E9596" s="113">
        <f t="shared" si="149"/>
        <v>64630081</v>
      </c>
      <c r="F9596" s="113" t="s">
        <v>5425</v>
      </c>
      <c r="G9596" s="113" t="s">
        <v>750</v>
      </c>
      <c r="H9596" s="113" t="s">
        <v>4024</v>
      </c>
      <c r="I9596" s="113" t="s">
        <v>4059</v>
      </c>
    </row>
    <row r="9597" spans="1:9" x14ac:dyDescent="0.2">
      <c r="A9597" s="113" t="s">
        <v>10491</v>
      </c>
      <c r="D9597" s="113" t="s">
        <v>4060</v>
      </c>
      <c r="E9597" s="113">
        <f t="shared" si="149"/>
        <v>64630082</v>
      </c>
      <c r="F9597" s="113" t="s">
        <v>5425</v>
      </c>
      <c r="G9597" s="113" t="s">
        <v>750</v>
      </c>
      <c r="H9597" s="113" t="s">
        <v>4024</v>
      </c>
      <c r="I9597" s="113" t="s">
        <v>4061</v>
      </c>
    </row>
    <row r="9598" spans="1:9" x14ac:dyDescent="0.2">
      <c r="A9598" s="113" t="s">
        <v>10491</v>
      </c>
      <c r="D9598" s="113" t="s">
        <v>4062</v>
      </c>
      <c r="E9598" s="113">
        <f t="shared" si="149"/>
        <v>64630083</v>
      </c>
      <c r="F9598" s="113" t="s">
        <v>5425</v>
      </c>
      <c r="G9598" s="113" t="s">
        <v>750</v>
      </c>
      <c r="H9598" s="113" t="s">
        <v>4024</v>
      </c>
      <c r="I9598" s="113" t="s">
        <v>4063</v>
      </c>
    </row>
    <row r="9599" spans="1:9" x14ac:dyDescent="0.2">
      <c r="A9599" s="113" t="s">
        <v>10491</v>
      </c>
      <c r="D9599" s="113" t="s">
        <v>4064</v>
      </c>
      <c r="E9599" s="113">
        <f t="shared" si="149"/>
        <v>64631001</v>
      </c>
      <c r="F9599" s="113" t="s">
        <v>5425</v>
      </c>
      <c r="G9599" s="113" t="s">
        <v>750</v>
      </c>
      <c r="H9599" s="113" t="s">
        <v>4065</v>
      </c>
      <c r="I9599" s="113" t="s">
        <v>4066</v>
      </c>
    </row>
    <row r="9600" spans="1:9" x14ac:dyDescent="0.2">
      <c r="A9600" s="113" t="s">
        <v>10491</v>
      </c>
      <c r="D9600" s="113" t="s">
        <v>4067</v>
      </c>
      <c r="E9600" s="113">
        <f t="shared" si="149"/>
        <v>64631010</v>
      </c>
      <c r="F9600" s="113" t="s">
        <v>5425</v>
      </c>
      <c r="G9600" s="113" t="s">
        <v>750</v>
      </c>
      <c r="H9600" s="113" t="s">
        <v>4065</v>
      </c>
      <c r="I9600" s="113" t="s">
        <v>4068</v>
      </c>
    </row>
    <row r="9601" spans="1:9" x14ac:dyDescent="0.2">
      <c r="A9601" s="113" t="s">
        <v>10491</v>
      </c>
      <c r="D9601" s="113" t="s">
        <v>4069</v>
      </c>
      <c r="E9601" s="113">
        <f t="shared" si="149"/>
        <v>64631011</v>
      </c>
      <c r="F9601" s="113" t="s">
        <v>5425</v>
      </c>
      <c r="G9601" s="113" t="s">
        <v>750</v>
      </c>
      <c r="H9601" s="113" t="s">
        <v>4065</v>
      </c>
      <c r="I9601" s="113" t="s">
        <v>4028</v>
      </c>
    </row>
    <row r="9602" spans="1:9" x14ac:dyDescent="0.2">
      <c r="A9602" s="113" t="s">
        <v>10491</v>
      </c>
      <c r="D9602" s="113" t="s">
        <v>4070</v>
      </c>
      <c r="E9602" s="113">
        <f t="shared" ref="E9602:E9665" si="150">VALUE(D9602)</f>
        <v>64631012</v>
      </c>
      <c r="F9602" s="113" t="s">
        <v>5425</v>
      </c>
      <c r="G9602" s="113" t="s">
        <v>750</v>
      </c>
      <c r="H9602" s="113" t="s">
        <v>4065</v>
      </c>
      <c r="I9602" s="113" t="s">
        <v>4030</v>
      </c>
    </row>
    <row r="9603" spans="1:9" x14ac:dyDescent="0.2">
      <c r="A9603" s="113" t="s">
        <v>10491</v>
      </c>
      <c r="D9603" s="113" t="s">
        <v>4071</v>
      </c>
      <c r="E9603" s="113">
        <f t="shared" si="150"/>
        <v>64631015</v>
      </c>
      <c r="F9603" s="113" t="s">
        <v>5425</v>
      </c>
      <c r="G9603" s="113" t="s">
        <v>750</v>
      </c>
      <c r="H9603" s="113" t="s">
        <v>4065</v>
      </c>
      <c r="I9603" s="113" t="s">
        <v>4032</v>
      </c>
    </row>
    <row r="9604" spans="1:9" x14ac:dyDescent="0.2">
      <c r="A9604" s="113" t="s">
        <v>10491</v>
      </c>
      <c r="D9604" s="113" t="s">
        <v>4072</v>
      </c>
      <c r="E9604" s="113">
        <f t="shared" si="150"/>
        <v>64631016</v>
      </c>
      <c r="F9604" s="113" t="s">
        <v>5425</v>
      </c>
      <c r="G9604" s="113" t="s">
        <v>750</v>
      </c>
      <c r="H9604" s="113" t="s">
        <v>4065</v>
      </c>
      <c r="I9604" s="113" t="s">
        <v>4034</v>
      </c>
    </row>
    <row r="9605" spans="1:9" x14ac:dyDescent="0.2">
      <c r="A9605" s="113" t="s">
        <v>10491</v>
      </c>
      <c r="D9605" s="113" t="s">
        <v>4073</v>
      </c>
      <c r="E9605" s="113">
        <f t="shared" si="150"/>
        <v>64631025</v>
      </c>
      <c r="F9605" s="113" t="s">
        <v>5425</v>
      </c>
      <c r="G9605" s="113" t="s">
        <v>750</v>
      </c>
      <c r="H9605" s="113" t="s">
        <v>4065</v>
      </c>
      <c r="I9605" s="113" t="s">
        <v>4036</v>
      </c>
    </row>
    <row r="9606" spans="1:9" x14ac:dyDescent="0.2">
      <c r="A9606" s="113" t="s">
        <v>10491</v>
      </c>
      <c r="D9606" s="113" t="s">
        <v>4074</v>
      </c>
      <c r="E9606" s="113">
        <f t="shared" si="150"/>
        <v>64631026</v>
      </c>
      <c r="F9606" s="113" t="s">
        <v>5425</v>
      </c>
      <c r="G9606" s="113" t="s">
        <v>750</v>
      </c>
      <c r="H9606" s="113" t="s">
        <v>4065</v>
      </c>
      <c r="I9606" s="113" t="s">
        <v>4038</v>
      </c>
    </row>
    <row r="9607" spans="1:9" x14ac:dyDescent="0.2">
      <c r="A9607" s="113" t="s">
        <v>10491</v>
      </c>
      <c r="D9607" s="113" t="s">
        <v>4075</v>
      </c>
      <c r="E9607" s="113">
        <f t="shared" si="150"/>
        <v>64631030</v>
      </c>
      <c r="F9607" s="113" t="s">
        <v>5425</v>
      </c>
      <c r="G9607" s="113" t="s">
        <v>750</v>
      </c>
      <c r="H9607" s="113" t="s">
        <v>4065</v>
      </c>
      <c r="I9607" s="113" t="s">
        <v>4040</v>
      </c>
    </row>
    <row r="9608" spans="1:9" x14ac:dyDescent="0.2">
      <c r="A9608" s="113" t="s">
        <v>10491</v>
      </c>
      <c r="D9608" s="113" t="s">
        <v>4076</v>
      </c>
      <c r="E9608" s="113">
        <f t="shared" si="150"/>
        <v>64631040</v>
      </c>
      <c r="F9608" s="113" t="s">
        <v>5425</v>
      </c>
      <c r="G9608" s="113" t="s">
        <v>750</v>
      </c>
      <c r="H9608" s="113" t="s">
        <v>4065</v>
      </c>
      <c r="I9608" s="113" t="s">
        <v>4077</v>
      </c>
    </row>
    <row r="9609" spans="1:9" x14ac:dyDescent="0.2">
      <c r="A9609" s="113" t="s">
        <v>10491</v>
      </c>
      <c r="D9609" s="113" t="s">
        <v>4078</v>
      </c>
      <c r="E9609" s="113">
        <f t="shared" si="150"/>
        <v>64631050</v>
      </c>
      <c r="F9609" s="113" t="s">
        <v>5425</v>
      </c>
      <c r="G9609" s="113" t="s">
        <v>750</v>
      </c>
      <c r="H9609" s="113" t="s">
        <v>4065</v>
      </c>
      <c r="I9609" s="113" t="s">
        <v>4050</v>
      </c>
    </row>
    <row r="9610" spans="1:9" x14ac:dyDescent="0.2">
      <c r="A9610" s="113" t="s">
        <v>10491</v>
      </c>
      <c r="D9610" s="113" t="s">
        <v>4079</v>
      </c>
      <c r="E9610" s="113">
        <f t="shared" si="150"/>
        <v>64631051</v>
      </c>
      <c r="F9610" s="113" t="s">
        <v>5425</v>
      </c>
      <c r="G9610" s="113" t="s">
        <v>750</v>
      </c>
      <c r="H9610" s="113" t="s">
        <v>4065</v>
      </c>
      <c r="I9610" s="113" t="s">
        <v>4052</v>
      </c>
    </row>
    <row r="9611" spans="1:9" x14ac:dyDescent="0.2">
      <c r="A9611" s="113" t="s">
        <v>10491</v>
      </c>
      <c r="D9611" s="113" t="s">
        <v>4080</v>
      </c>
      <c r="E9611" s="113">
        <f t="shared" si="150"/>
        <v>64631052</v>
      </c>
      <c r="F9611" s="113" t="s">
        <v>5425</v>
      </c>
      <c r="G9611" s="113" t="s">
        <v>750</v>
      </c>
      <c r="H9611" s="113" t="s">
        <v>4065</v>
      </c>
      <c r="I9611" s="113" t="s">
        <v>4054</v>
      </c>
    </row>
    <row r="9612" spans="1:9" x14ac:dyDescent="0.2">
      <c r="A9612" s="113" t="s">
        <v>10491</v>
      </c>
      <c r="D9612" s="113" t="s">
        <v>4081</v>
      </c>
      <c r="E9612" s="113">
        <f t="shared" si="150"/>
        <v>64631053</v>
      </c>
      <c r="F9612" s="113" t="s">
        <v>5425</v>
      </c>
      <c r="G9612" s="113" t="s">
        <v>750</v>
      </c>
      <c r="H9612" s="113" t="s">
        <v>4065</v>
      </c>
      <c r="I9612" s="113" t="s">
        <v>4056</v>
      </c>
    </row>
    <row r="9613" spans="1:9" x14ac:dyDescent="0.2">
      <c r="A9613" s="113" t="s">
        <v>10491</v>
      </c>
      <c r="D9613" s="113" t="s">
        <v>1357</v>
      </c>
      <c r="E9613" s="113">
        <f t="shared" si="150"/>
        <v>64631080</v>
      </c>
      <c r="F9613" s="113" t="s">
        <v>5425</v>
      </c>
      <c r="G9613" s="113" t="s">
        <v>750</v>
      </c>
      <c r="H9613" s="113" t="s">
        <v>4065</v>
      </c>
      <c r="I9613" s="113" t="s">
        <v>11022</v>
      </c>
    </row>
    <row r="9614" spans="1:9" x14ac:dyDescent="0.2">
      <c r="A9614" s="113" t="s">
        <v>10491</v>
      </c>
      <c r="D9614" s="113" t="s">
        <v>1358</v>
      </c>
      <c r="E9614" s="113">
        <f t="shared" si="150"/>
        <v>64631081</v>
      </c>
      <c r="F9614" s="113" t="s">
        <v>5425</v>
      </c>
      <c r="G9614" s="113" t="s">
        <v>750</v>
      </c>
      <c r="H9614" s="113" t="s">
        <v>4065</v>
      </c>
      <c r="I9614" s="113" t="s">
        <v>4059</v>
      </c>
    </row>
    <row r="9615" spans="1:9" x14ac:dyDescent="0.2">
      <c r="A9615" s="113" t="s">
        <v>10491</v>
      </c>
      <c r="D9615" s="113" t="s">
        <v>1359</v>
      </c>
      <c r="E9615" s="113">
        <f t="shared" si="150"/>
        <v>64631082</v>
      </c>
      <c r="F9615" s="113" t="s">
        <v>5425</v>
      </c>
      <c r="G9615" s="113" t="s">
        <v>750</v>
      </c>
      <c r="H9615" s="113" t="s">
        <v>4065</v>
      </c>
      <c r="I9615" s="113" t="s">
        <v>4061</v>
      </c>
    </row>
    <row r="9616" spans="1:9" x14ac:dyDescent="0.2">
      <c r="A9616" s="113" t="s">
        <v>10491</v>
      </c>
      <c r="D9616" s="113" t="s">
        <v>1360</v>
      </c>
      <c r="E9616" s="113">
        <f t="shared" si="150"/>
        <v>64631083</v>
      </c>
      <c r="F9616" s="113" t="s">
        <v>5425</v>
      </c>
      <c r="G9616" s="113" t="s">
        <v>750</v>
      </c>
      <c r="H9616" s="113" t="s">
        <v>4065</v>
      </c>
      <c r="I9616" s="113" t="s">
        <v>4063</v>
      </c>
    </row>
    <row r="9617" spans="1:9" x14ac:dyDescent="0.2">
      <c r="A9617" s="113" t="s">
        <v>10491</v>
      </c>
      <c r="D9617" s="113" t="s">
        <v>1361</v>
      </c>
      <c r="E9617" s="113">
        <f t="shared" si="150"/>
        <v>64632001</v>
      </c>
      <c r="F9617" s="113" t="s">
        <v>5425</v>
      </c>
      <c r="G9617" s="113" t="s">
        <v>750</v>
      </c>
      <c r="H9617" s="113" t="s">
        <v>1362</v>
      </c>
      <c r="I9617" s="113" t="s">
        <v>1363</v>
      </c>
    </row>
    <row r="9618" spans="1:9" x14ac:dyDescent="0.2">
      <c r="A9618" s="113" t="s">
        <v>10491</v>
      </c>
      <c r="D9618" s="113" t="s">
        <v>1364</v>
      </c>
      <c r="E9618" s="113">
        <f t="shared" si="150"/>
        <v>64632010</v>
      </c>
      <c r="F9618" s="113" t="s">
        <v>5425</v>
      </c>
      <c r="G9618" s="113" t="s">
        <v>750</v>
      </c>
      <c r="H9618" s="113" t="s">
        <v>1362</v>
      </c>
      <c r="I9618" s="113" t="s">
        <v>3062</v>
      </c>
    </row>
    <row r="9619" spans="1:9" x14ac:dyDescent="0.2">
      <c r="A9619" s="113" t="s">
        <v>10491</v>
      </c>
      <c r="D9619" s="113" t="s">
        <v>1365</v>
      </c>
      <c r="E9619" s="113">
        <f t="shared" si="150"/>
        <v>64632011</v>
      </c>
      <c r="F9619" s="113" t="s">
        <v>5425</v>
      </c>
      <c r="G9619" s="113" t="s">
        <v>750</v>
      </c>
      <c r="H9619" s="113" t="s">
        <v>1362</v>
      </c>
      <c r="I9619" s="113" t="s">
        <v>1366</v>
      </c>
    </row>
    <row r="9620" spans="1:9" x14ac:dyDescent="0.2">
      <c r="A9620" s="113" t="s">
        <v>10491</v>
      </c>
      <c r="D9620" s="113" t="s">
        <v>1367</v>
      </c>
      <c r="E9620" s="113">
        <f t="shared" si="150"/>
        <v>64632015</v>
      </c>
      <c r="F9620" s="113" t="s">
        <v>5425</v>
      </c>
      <c r="G9620" s="113" t="s">
        <v>750</v>
      </c>
      <c r="H9620" s="113" t="s">
        <v>1362</v>
      </c>
      <c r="I9620" s="113" t="s">
        <v>4032</v>
      </c>
    </row>
    <row r="9621" spans="1:9" x14ac:dyDescent="0.2">
      <c r="A9621" s="113" t="s">
        <v>10491</v>
      </c>
      <c r="D9621" s="113" t="s">
        <v>1368</v>
      </c>
      <c r="E9621" s="113">
        <f t="shared" si="150"/>
        <v>64632016</v>
      </c>
      <c r="F9621" s="113" t="s">
        <v>5425</v>
      </c>
      <c r="G9621" s="113" t="s">
        <v>750</v>
      </c>
      <c r="H9621" s="113" t="s">
        <v>1362</v>
      </c>
      <c r="I9621" s="113" t="s">
        <v>4034</v>
      </c>
    </row>
    <row r="9622" spans="1:9" x14ac:dyDescent="0.2">
      <c r="A9622" s="113" t="s">
        <v>10491</v>
      </c>
      <c r="D9622" s="113" t="s">
        <v>1369</v>
      </c>
      <c r="E9622" s="113">
        <f t="shared" si="150"/>
        <v>64632020</v>
      </c>
      <c r="F9622" s="113" t="s">
        <v>5425</v>
      </c>
      <c r="G9622" s="113" t="s">
        <v>750</v>
      </c>
      <c r="H9622" s="113" t="s">
        <v>1362</v>
      </c>
      <c r="I9622" s="113" t="s">
        <v>1370</v>
      </c>
    </row>
    <row r="9623" spans="1:9" x14ac:dyDescent="0.2">
      <c r="A9623" s="113" t="s">
        <v>10491</v>
      </c>
      <c r="D9623" s="113" t="s">
        <v>1371</v>
      </c>
      <c r="E9623" s="113">
        <f t="shared" si="150"/>
        <v>64632030</v>
      </c>
      <c r="F9623" s="113" t="s">
        <v>5425</v>
      </c>
      <c r="G9623" s="113" t="s">
        <v>750</v>
      </c>
      <c r="H9623" s="113" t="s">
        <v>1362</v>
      </c>
      <c r="I9623" s="113" t="s">
        <v>246</v>
      </c>
    </row>
    <row r="9624" spans="1:9" x14ac:dyDescent="0.2">
      <c r="A9624" s="113" t="s">
        <v>10491</v>
      </c>
      <c r="D9624" s="113" t="s">
        <v>1372</v>
      </c>
      <c r="E9624" s="113">
        <f t="shared" si="150"/>
        <v>64632040</v>
      </c>
      <c r="F9624" s="113" t="s">
        <v>5425</v>
      </c>
      <c r="G9624" s="113" t="s">
        <v>750</v>
      </c>
      <c r="H9624" s="113" t="s">
        <v>1362</v>
      </c>
      <c r="I9624" s="113" t="s">
        <v>3068</v>
      </c>
    </row>
    <row r="9625" spans="1:9" x14ac:dyDescent="0.2">
      <c r="A9625" s="113" t="s">
        <v>10491</v>
      </c>
      <c r="D9625" s="113" t="s">
        <v>1373</v>
      </c>
      <c r="E9625" s="113">
        <f t="shared" si="150"/>
        <v>64632041</v>
      </c>
      <c r="F9625" s="113" t="s">
        <v>5425</v>
      </c>
      <c r="G9625" s="113" t="s">
        <v>750</v>
      </c>
      <c r="H9625" s="113" t="s">
        <v>1362</v>
      </c>
      <c r="I9625" s="113" t="s">
        <v>1374</v>
      </c>
    </row>
    <row r="9626" spans="1:9" x14ac:dyDescent="0.2">
      <c r="A9626" s="113" t="s">
        <v>10491</v>
      </c>
      <c r="D9626" s="113" t="s">
        <v>4130</v>
      </c>
      <c r="E9626" s="113">
        <f t="shared" si="150"/>
        <v>64632042</v>
      </c>
      <c r="F9626" s="113" t="s">
        <v>5425</v>
      </c>
      <c r="G9626" s="113" t="s">
        <v>750</v>
      </c>
      <c r="H9626" s="113" t="s">
        <v>1362</v>
      </c>
      <c r="I9626" s="113" t="s">
        <v>4131</v>
      </c>
    </row>
    <row r="9627" spans="1:9" x14ac:dyDescent="0.2">
      <c r="A9627" s="113" t="s">
        <v>10491</v>
      </c>
      <c r="D9627" s="113" t="s">
        <v>4132</v>
      </c>
      <c r="E9627" s="113">
        <f t="shared" si="150"/>
        <v>64632050</v>
      </c>
      <c r="F9627" s="113" t="s">
        <v>5425</v>
      </c>
      <c r="G9627" s="113" t="s">
        <v>750</v>
      </c>
      <c r="H9627" s="113" t="s">
        <v>1362</v>
      </c>
      <c r="I9627" s="113" t="s">
        <v>4050</v>
      </c>
    </row>
    <row r="9628" spans="1:9" x14ac:dyDescent="0.2">
      <c r="A9628" s="113" t="s">
        <v>10491</v>
      </c>
      <c r="D9628" s="113" t="s">
        <v>4133</v>
      </c>
      <c r="E9628" s="113">
        <f t="shared" si="150"/>
        <v>64632051</v>
      </c>
      <c r="F9628" s="113" t="s">
        <v>5425</v>
      </c>
      <c r="G9628" s="113" t="s">
        <v>750</v>
      </c>
      <c r="H9628" s="113" t="s">
        <v>1362</v>
      </c>
      <c r="I9628" s="113" t="s">
        <v>4052</v>
      </c>
    </row>
    <row r="9629" spans="1:9" x14ac:dyDescent="0.2">
      <c r="A9629" s="113" t="s">
        <v>10491</v>
      </c>
      <c r="D9629" s="113" t="s">
        <v>4134</v>
      </c>
      <c r="E9629" s="113">
        <f t="shared" si="150"/>
        <v>64632052</v>
      </c>
      <c r="F9629" s="113" t="s">
        <v>5425</v>
      </c>
      <c r="G9629" s="113" t="s">
        <v>750</v>
      </c>
      <c r="H9629" s="113" t="s">
        <v>1362</v>
      </c>
      <c r="I9629" s="113" t="s">
        <v>4054</v>
      </c>
    </row>
    <row r="9630" spans="1:9" x14ac:dyDescent="0.2">
      <c r="A9630" s="113" t="s">
        <v>10491</v>
      </c>
      <c r="D9630" s="113" t="s">
        <v>4135</v>
      </c>
      <c r="E9630" s="113">
        <f t="shared" si="150"/>
        <v>64632053</v>
      </c>
      <c r="F9630" s="113" t="s">
        <v>5425</v>
      </c>
      <c r="G9630" s="113" t="s">
        <v>750</v>
      </c>
      <c r="H9630" s="113" t="s">
        <v>1362</v>
      </c>
      <c r="I9630" s="113" t="s">
        <v>4056</v>
      </c>
    </row>
    <row r="9631" spans="1:9" x14ac:dyDescent="0.2">
      <c r="A9631" s="113" t="s">
        <v>10491</v>
      </c>
      <c r="D9631" s="113" t="s">
        <v>4136</v>
      </c>
      <c r="E9631" s="113">
        <f t="shared" si="150"/>
        <v>64632080</v>
      </c>
      <c r="F9631" s="113" t="s">
        <v>5425</v>
      </c>
      <c r="G9631" s="113" t="s">
        <v>750</v>
      </c>
      <c r="H9631" s="113" t="s">
        <v>1362</v>
      </c>
      <c r="I9631" s="113" t="s">
        <v>11022</v>
      </c>
    </row>
    <row r="9632" spans="1:9" x14ac:dyDescent="0.2">
      <c r="A9632" s="113" t="s">
        <v>10491</v>
      </c>
      <c r="D9632" s="113" t="s">
        <v>4137</v>
      </c>
      <c r="E9632" s="113">
        <f t="shared" si="150"/>
        <v>64632081</v>
      </c>
      <c r="F9632" s="113" t="s">
        <v>5425</v>
      </c>
      <c r="G9632" s="113" t="s">
        <v>750</v>
      </c>
      <c r="H9632" s="113" t="s">
        <v>1362</v>
      </c>
      <c r="I9632" s="113" t="s">
        <v>4059</v>
      </c>
    </row>
    <row r="9633" spans="1:9" x14ac:dyDescent="0.2">
      <c r="A9633" s="113" t="s">
        <v>10491</v>
      </c>
      <c r="D9633" s="113" t="s">
        <v>4138</v>
      </c>
      <c r="E9633" s="113">
        <f t="shared" si="150"/>
        <v>64632082</v>
      </c>
      <c r="F9633" s="113" t="s">
        <v>5425</v>
      </c>
      <c r="G9633" s="113" t="s">
        <v>750</v>
      </c>
      <c r="H9633" s="113" t="s">
        <v>1362</v>
      </c>
      <c r="I9633" s="113" t="s">
        <v>4061</v>
      </c>
    </row>
    <row r="9634" spans="1:9" x14ac:dyDescent="0.2">
      <c r="A9634" s="113" t="s">
        <v>10491</v>
      </c>
      <c r="D9634" s="113" t="s">
        <v>4139</v>
      </c>
      <c r="E9634" s="113">
        <f t="shared" si="150"/>
        <v>64632083</v>
      </c>
      <c r="F9634" s="113" t="s">
        <v>5425</v>
      </c>
      <c r="G9634" s="113" t="s">
        <v>750</v>
      </c>
      <c r="H9634" s="113" t="s">
        <v>1362</v>
      </c>
      <c r="I9634" s="113" t="s">
        <v>4063</v>
      </c>
    </row>
    <row r="9635" spans="1:9" x14ac:dyDescent="0.2">
      <c r="A9635" s="113" t="s">
        <v>10491</v>
      </c>
      <c r="D9635" s="113" t="s">
        <v>4140</v>
      </c>
      <c r="E9635" s="113">
        <f t="shared" si="150"/>
        <v>64633001</v>
      </c>
      <c r="F9635" s="113" t="s">
        <v>5425</v>
      </c>
      <c r="G9635" s="113" t="s">
        <v>750</v>
      </c>
      <c r="H9635" s="113" t="s">
        <v>4141</v>
      </c>
      <c r="I9635" s="113" t="s">
        <v>4142</v>
      </c>
    </row>
    <row r="9636" spans="1:9" x14ac:dyDescent="0.2">
      <c r="A9636" s="113" t="s">
        <v>10491</v>
      </c>
      <c r="D9636" s="113" t="s">
        <v>4143</v>
      </c>
      <c r="E9636" s="113">
        <f t="shared" si="150"/>
        <v>64633010</v>
      </c>
      <c r="F9636" s="113" t="s">
        <v>5425</v>
      </c>
      <c r="G9636" s="113" t="s">
        <v>750</v>
      </c>
      <c r="H9636" s="113" t="s">
        <v>4141</v>
      </c>
      <c r="I9636" s="113" t="s">
        <v>4144</v>
      </c>
    </row>
    <row r="9637" spans="1:9" x14ac:dyDescent="0.2">
      <c r="A9637" s="113" t="s">
        <v>10491</v>
      </c>
      <c r="D9637" s="113" t="s">
        <v>4145</v>
      </c>
      <c r="E9637" s="113">
        <f t="shared" si="150"/>
        <v>64633011</v>
      </c>
      <c r="F9637" s="113" t="s">
        <v>5425</v>
      </c>
      <c r="G9637" s="113" t="s">
        <v>750</v>
      </c>
      <c r="H9637" s="113" t="s">
        <v>4141</v>
      </c>
      <c r="I9637" s="113" t="s">
        <v>1366</v>
      </c>
    </row>
    <row r="9638" spans="1:9" x14ac:dyDescent="0.2">
      <c r="A9638" s="113" t="s">
        <v>10491</v>
      </c>
      <c r="D9638" s="113" t="s">
        <v>4146</v>
      </c>
      <c r="E9638" s="113">
        <f t="shared" si="150"/>
        <v>64633015</v>
      </c>
      <c r="F9638" s="113" t="s">
        <v>5425</v>
      </c>
      <c r="G9638" s="113" t="s">
        <v>750</v>
      </c>
      <c r="H9638" s="113" t="s">
        <v>4141</v>
      </c>
      <c r="I9638" s="113" t="s">
        <v>1412</v>
      </c>
    </row>
    <row r="9639" spans="1:9" x14ac:dyDescent="0.2">
      <c r="A9639" s="113" t="s">
        <v>10491</v>
      </c>
      <c r="D9639" s="113" t="s">
        <v>1413</v>
      </c>
      <c r="E9639" s="113">
        <f t="shared" si="150"/>
        <v>64633016</v>
      </c>
      <c r="F9639" s="113" t="s">
        <v>5425</v>
      </c>
      <c r="G9639" s="113" t="s">
        <v>750</v>
      </c>
      <c r="H9639" s="113" t="s">
        <v>4141</v>
      </c>
      <c r="I9639" s="113" t="s">
        <v>1414</v>
      </c>
    </row>
    <row r="9640" spans="1:9" x14ac:dyDescent="0.2">
      <c r="A9640" s="113" t="s">
        <v>10491</v>
      </c>
      <c r="D9640" s="113" t="s">
        <v>1415</v>
      </c>
      <c r="E9640" s="113">
        <f t="shared" si="150"/>
        <v>64633017</v>
      </c>
      <c r="F9640" s="113" t="s">
        <v>5425</v>
      </c>
      <c r="G9640" s="113" t="s">
        <v>750</v>
      </c>
      <c r="H9640" s="113" t="s">
        <v>4141</v>
      </c>
      <c r="I9640" s="113" t="s">
        <v>1416</v>
      </c>
    </row>
    <row r="9641" spans="1:9" x14ac:dyDescent="0.2">
      <c r="A9641" s="113" t="s">
        <v>10491</v>
      </c>
      <c r="D9641" s="113" t="s">
        <v>1417</v>
      </c>
      <c r="E9641" s="113">
        <f t="shared" si="150"/>
        <v>64633020</v>
      </c>
      <c r="F9641" s="113" t="s">
        <v>5425</v>
      </c>
      <c r="G9641" s="113" t="s">
        <v>750</v>
      </c>
      <c r="H9641" s="113" t="s">
        <v>4141</v>
      </c>
      <c r="I9641" s="113" t="s">
        <v>1418</v>
      </c>
    </row>
    <row r="9642" spans="1:9" x14ac:dyDescent="0.2">
      <c r="A9642" s="113" t="s">
        <v>10491</v>
      </c>
      <c r="D9642" s="113" t="s">
        <v>1419</v>
      </c>
      <c r="E9642" s="113">
        <f t="shared" si="150"/>
        <v>64633021</v>
      </c>
      <c r="F9642" s="113" t="s">
        <v>5425</v>
      </c>
      <c r="G9642" s="113" t="s">
        <v>750</v>
      </c>
      <c r="H9642" s="113" t="s">
        <v>4141</v>
      </c>
      <c r="I9642" s="113" t="s">
        <v>1420</v>
      </c>
    </row>
    <row r="9643" spans="1:9" x14ac:dyDescent="0.2">
      <c r="A9643" s="113" t="s">
        <v>10491</v>
      </c>
      <c r="D9643" s="113" t="s">
        <v>1421</v>
      </c>
      <c r="E9643" s="113">
        <f t="shared" si="150"/>
        <v>64633030</v>
      </c>
      <c r="F9643" s="113" t="s">
        <v>5425</v>
      </c>
      <c r="G9643" s="113" t="s">
        <v>750</v>
      </c>
      <c r="H9643" s="113" t="s">
        <v>4141</v>
      </c>
      <c r="I9643" s="113" t="s">
        <v>1422</v>
      </c>
    </row>
    <row r="9644" spans="1:9" x14ac:dyDescent="0.2">
      <c r="A9644" s="113" t="s">
        <v>10491</v>
      </c>
      <c r="D9644" s="113" t="s">
        <v>1423</v>
      </c>
      <c r="E9644" s="113">
        <f t="shared" si="150"/>
        <v>64633050</v>
      </c>
      <c r="F9644" s="113" t="s">
        <v>5425</v>
      </c>
      <c r="G9644" s="113" t="s">
        <v>750</v>
      </c>
      <c r="H9644" s="113" t="s">
        <v>4141</v>
      </c>
      <c r="I9644" s="113" t="s">
        <v>4050</v>
      </c>
    </row>
    <row r="9645" spans="1:9" x14ac:dyDescent="0.2">
      <c r="A9645" s="113" t="s">
        <v>10491</v>
      </c>
      <c r="D9645" s="113" t="s">
        <v>1424</v>
      </c>
      <c r="E9645" s="113">
        <f t="shared" si="150"/>
        <v>64633051</v>
      </c>
      <c r="F9645" s="113" t="s">
        <v>5425</v>
      </c>
      <c r="G9645" s="113" t="s">
        <v>750</v>
      </c>
      <c r="H9645" s="113" t="s">
        <v>4141</v>
      </c>
      <c r="I9645" s="113" t="s">
        <v>1425</v>
      </c>
    </row>
    <row r="9646" spans="1:9" x14ac:dyDescent="0.2">
      <c r="A9646" s="113" t="s">
        <v>10491</v>
      </c>
      <c r="D9646" s="113" t="s">
        <v>1426</v>
      </c>
      <c r="E9646" s="113">
        <f t="shared" si="150"/>
        <v>64633052</v>
      </c>
      <c r="F9646" s="113" t="s">
        <v>5425</v>
      </c>
      <c r="G9646" s="113" t="s">
        <v>750</v>
      </c>
      <c r="H9646" s="113" t="s">
        <v>4141</v>
      </c>
      <c r="I9646" s="113" t="s">
        <v>4052</v>
      </c>
    </row>
    <row r="9647" spans="1:9" x14ac:dyDescent="0.2">
      <c r="A9647" s="113" t="s">
        <v>10491</v>
      </c>
      <c r="D9647" s="113" t="s">
        <v>1427</v>
      </c>
      <c r="E9647" s="113">
        <f t="shared" si="150"/>
        <v>64633053</v>
      </c>
      <c r="F9647" s="113" t="s">
        <v>5425</v>
      </c>
      <c r="G9647" s="113" t="s">
        <v>750</v>
      </c>
      <c r="H9647" s="113" t="s">
        <v>4141</v>
      </c>
      <c r="I9647" s="113" t="s">
        <v>4054</v>
      </c>
    </row>
    <row r="9648" spans="1:9" x14ac:dyDescent="0.2">
      <c r="A9648" s="113" t="s">
        <v>10491</v>
      </c>
      <c r="D9648" s="113" t="s">
        <v>1428</v>
      </c>
      <c r="E9648" s="113">
        <f t="shared" si="150"/>
        <v>64633054</v>
      </c>
      <c r="F9648" s="113" t="s">
        <v>5425</v>
      </c>
      <c r="G9648" s="113" t="s">
        <v>750</v>
      </c>
      <c r="H9648" s="113" t="s">
        <v>4141</v>
      </c>
      <c r="I9648" s="113" t="s">
        <v>4056</v>
      </c>
    </row>
    <row r="9649" spans="1:9" x14ac:dyDescent="0.2">
      <c r="A9649" s="113" t="s">
        <v>10491</v>
      </c>
      <c r="D9649" s="113" t="s">
        <v>1429</v>
      </c>
      <c r="E9649" s="113">
        <f t="shared" si="150"/>
        <v>64633080</v>
      </c>
      <c r="F9649" s="113" t="s">
        <v>5425</v>
      </c>
      <c r="G9649" s="113" t="s">
        <v>750</v>
      </c>
      <c r="H9649" s="113" t="s">
        <v>4141</v>
      </c>
      <c r="I9649" s="113" t="s">
        <v>11022</v>
      </c>
    </row>
    <row r="9650" spans="1:9" x14ac:dyDescent="0.2">
      <c r="A9650" s="113" t="s">
        <v>10491</v>
      </c>
      <c r="D9650" s="113" t="s">
        <v>1430</v>
      </c>
      <c r="E9650" s="113">
        <f t="shared" si="150"/>
        <v>64633081</v>
      </c>
      <c r="F9650" s="113" t="s">
        <v>5425</v>
      </c>
      <c r="G9650" s="113" t="s">
        <v>750</v>
      </c>
      <c r="H9650" s="113" t="s">
        <v>4141</v>
      </c>
      <c r="I9650" s="113" t="s">
        <v>4059</v>
      </c>
    </row>
    <row r="9651" spans="1:9" x14ac:dyDescent="0.2">
      <c r="A9651" s="113" t="s">
        <v>10491</v>
      </c>
      <c r="D9651" s="113" t="s">
        <v>1431</v>
      </c>
      <c r="E9651" s="113">
        <f t="shared" si="150"/>
        <v>64633082</v>
      </c>
      <c r="F9651" s="113" t="s">
        <v>5425</v>
      </c>
      <c r="G9651" s="113" t="s">
        <v>750</v>
      </c>
      <c r="H9651" s="113" t="s">
        <v>4141</v>
      </c>
      <c r="I9651" s="113" t="s">
        <v>4061</v>
      </c>
    </row>
    <row r="9652" spans="1:9" x14ac:dyDescent="0.2">
      <c r="A9652" s="113" t="s">
        <v>10491</v>
      </c>
      <c r="D9652" s="113" t="s">
        <v>1432</v>
      </c>
      <c r="E9652" s="113">
        <f t="shared" si="150"/>
        <v>64633083</v>
      </c>
      <c r="F9652" s="113" t="s">
        <v>5425</v>
      </c>
      <c r="G9652" s="113" t="s">
        <v>750</v>
      </c>
      <c r="H9652" s="113" t="s">
        <v>4141</v>
      </c>
      <c r="I9652" s="113" t="s">
        <v>4063</v>
      </c>
    </row>
    <row r="9653" spans="1:9" x14ac:dyDescent="0.2">
      <c r="A9653" s="113" t="s">
        <v>10491</v>
      </c>
      <c r="D9653" s="113" t="s">
        <v>1433</v>
      </c>
      <c r="E9653" s="113">
        <f t="shared" si="150"/>
        <v>64680001</v>
      </c>
      <c r="F9653" s="113" t="s">
        <v>5425</v>
      </c>
      <c r="G9653" s="113" t="s">
        <v>750</v>
      </c>
      <c r="H9653" s="113" t="s">
        <v>13739</v>
      </c>
      <c r="I9653" s="113" t="s">
        <v>13739</v>
      </c>
    </row>
    <row r="9654" spans="1:9" x14ac:dyDescent="0.2">
      <c r="A9654" s="113" t="s">
        <v>10491</v>
      </c>
      <c r="D9654" s="113" t="s">
        <v>1434</v>
      </c>
      <c r="E9654" s="113">
        <f t="shared" si="150"/>
        <v>64682001</v>
      </c>
      <c r="F9654" s="113" t="s">
        <v>5425</v>
      </c>
      <c r="G9654" s="113" t="s">
        <v>750</v>
      </c>
      <c r="H9654" s="113" t="s">
        <v>13741</v>
      </c>
      <c r="I9654" s="113" t="s">
        <v>13742</v>
      </c>
    </row>
    <row r="9655" spans="1:9" x14ac:dyDescent="0.2">
      <c r="A9655" s="113" t="s">
        <v>10491</v>
      </c>
      <c r="D9655" s="113" t="s">
        <v>1435</v>
      </c>
      <c r="E9655" s="113">
        <f t="shared" si="150"/>
        <v>64682002</v>
      </c>
      <c r="F9655" s="113" t="s">
        <v>5425</v>
      </c>
      <c r="G9655" s="113" t="s">
        <v>750</v>
      </c>
      <c r="H9655" s="113" t="s">
        <v>13741</v>
      </c>
      <c r="I9655" s="113" t="s">
        <v>13744</v>
      </c>
    </row>
    <row r="9656" spans="1:9" x14ac:dyDescent="0.2">
      <c r="A9656" s="113" t="s">
        <v>10491</v>
      </c>
      <c r="D9656" s="113" t="s">
        <v>1436</v>
      </c>
      <c r="E9656" s="113">
        <f t="shared" si="150"/>
        <v>64682501</v>
      </c>
      <c r="F9656" s="113" t="s">
        <v>5425</v>
      </c>
      <c r="G9656" s="113" t="s">
        <v>750</v>
      </c>
      <c r="H9656" s="113" t="s">
        <v>13746</v>
      </c>
      <c r="I9656" s="113" t="s">
        <v>1437</v>
      </c>
    </row>
    <row r="9657" spans="1:9" x14ac:dyDescent="0.2">
      <c r="A9657" s="113" t="s">
        <v>10491</v>
      </c>
      <c r="D9657" s="113" t="s">
        <v>1438</v>
      </c>
      <c r="E9657" s="113">
        <f t="shared" si="150"/>
        <v>64682502</v>
      </c>
      <c r="F9657" s="113" t="s">
        <v>5425</v>
      </c>
      <c r="G9657" s="113" t="s">
        <v>750</v>
      </c>
      <c r="H9657" s="113" t="s">
        <v>13746</v>
      </c>
      <c r="I9657" s="113" t="s">
        <v>1439</v>
      </c>
    </row>
    <row r="9658" spans="1:9" x14ac:dyDescent="0.2">
      <c r="A9658" s="113" t="s">
        <v>10491</v>
      </c>
      <c r="D9658" s="113" t="s">
        <v>1440</v>
      </c>
      <c r="E9658" s="113">
        <f t="shared" si="150"/>
        <v>64682599</v>
      </c>
      <c r="F9658" s="113" t="s">
        <v>5425</v>
      </c>
      <c r="G9658" s="113" t="s">
        <v>750</v>
      </c>
      <c r="H9658" s="113" t="s">
        <v>13746</v>
      </c>
      <c r="I9658" s="113" t="s">
        <v>13747</v>
      </c>
    </row>
    <row r="9659" spans="1:9" x14ac:dyDescent="0.2">
      <c r="A9659" s="113" t="s">
        <v>10491</v>
      </c>
      <c r="D9659" s="113" t="s">
        <v>1441</v>
      </c>
      <c r="E9659" s="113">
        <f t="shared" si="150"/>
        <v>64820001</v>
      </c>
      <c r="F9659" s="113" t="s">
        <v>5425</v>
      </c>
      <c r="G9659" s="113" t="s">
        <v>1442</v>
      </c>
      <c r="H9659" s="113" t="s">
        <v>1443</v>
      </c>
      <c r="I9659" s="113" t="s">
        <v>1444</v>
      </c>
    </row>
    <row r="9660" spans="1:9" x14ac:dyDescent="0.2">
      <c r="A9660" s="113" t="s">
        <v>10491</v>
      </c>
      <c r="D9660" s="113" t="s">
        <v>1445</v>
      </c>
      <c r="E9660" s="113">
        <f t="shared" si="150"/>
        <v>64820010</v>
      </c>
      <c r="F9660" s="113" t="s">
        <v>5425</v>
      </c>
      <c r="G9660" s="113" t="s">
        <v>1442</v>
      </c>
      <c r="H9660" s="113" t="s">
        <v>1443</v>
      </c>
      <c r="I9660" s="113" t="s">
        <v>4144</v>
      </c>
    </row>
    <row r="9661" spans="1:9" x14ac:dyDescent="0.2">
      <c r="A9661" s="113" t="s">
        <v>10491</v>
      </c>
      <c r="D9661" s="113" t="s">
        <v>1446</v>
      </c>
      <c r="E9661" s="113">
        <f t="shared" si="150"/>
        <v>64821001</v>
      </c>
      <c r="F9661" s="113" t="s">
        <v>5425</v>
      </c>
      <c r="G9661" s="113" t="s">
        <v>1442</v>
      </c>
      <c r="H9661" s="113" t="s">
        <v>3766</v>
      </c>
      <c r="I9661" s="113" t="s">
        <v>3767</v>
      </c>
    </row>
    <row r="9662" spans="1:9" x14ac:dyDescent="0.2">
      <c r="A9662" s="113" t="s">
        <v>10491</v>
      </c>
      <c r="D9662" s="113" t="s">
        <v>3768</v>
      </c>
      <c r="E9662" s="113">
        <f t="shared" si="150"/>
        <v>64821010</v>
      </c>
      <c r="F9662" s="113" t="s">
        <v>5425</v>
      </c>
      <c r="G9662" s="113" t="s">
        <v>1442</v>
      </c>
      <c r="H9662" s="113" t="s">
        <v>3766</v>
      </c>
      <c r="I9662" s="113" t="s">
        <v>3769</v>
      </c>
    </row>
    <row r="9663" spans="1:9" x14ac:dyDescent="0.2">
      <c r="A9663" s="113" t="s">
        <v>10491</v>
      </c>
      <c r="D9663" s="113" t="s">
        <v>3770</v>
      </c>
      <c r="E9663" s="113">
        <f t="shared" si="150"/>
        <v>64822001</v>
      </c>
      <c r="F9663" s="113" t="s">
        <v>5425</v>
      </c>
      <c r="G9663" s="113" t="s">
        <v>1442</v>
      </c>
      <c r="H9663" s="113" t="s">
        <v>3771</v>
      </c>
      <c r="I9663" s="113" t="s">
        <v>3772</v>
      </c>
    </row>
    <row r="9664" spans="1:9" x14ac:dyDescent="0.2">
      <c r="A9664" s="113" t="s">
        <v>10491</v>
      </c>
      <c r="D9664" s="113" t="s">
        <v>3773</v>
      </c>
      <c r="E9664" s="113">
        <f t="shared" si="150"/>
        <v>64822010</v>
      </c>
      <c r="F9664" s="113" t="s">
        <v>5425</v>
      </c>
      <c r="G9664" s="113" t="s">
        <v>1442</v>
      </c>
      <c r="H9664" s="113" t="s">
        <v>3771</v>
      </c>
      <c r="I9664" s="113" t="s">
        <v>3074</v>
      </c>
    </row>
    <row r="9665" spans="1:9" x14ac:dyDescent="0.2">
      <c r="A9665" s="113" t="s">
        <v>10491</v>
      </c>
      <c r="D9665" s="113" t="s">
        <v>3774</v>
      </c>
      <c r="E9665" s="113">
        <f t="shared" si="150"/>
        <v>64823001</v>
      </c>
      <c r="F9665" s="113" t="s">
        <v>5425</v>
      </c>
      <c r="G9665" s="113" t="s">
        <v>1442</v>
      </c>
      <c r="H9665" s="113" t="s">
        <v>3775</v>
      </c>
      <c r="I9665" s="113" t="s">
        <v>3776</v>
      </c>
    </row>
    <row r="9666" spans="1:9" x14ac:dyDescent="0.2">
      <c r="A9666" s="113" t="s">
        <v>10491</v>
      </c>
      <c r="D9666" s="113" t="s">
        <v>3777</v>
      </c>
      <c r="E9666" s="113">
        <f t="shared" ref="E9666:E9729" si="151">VALUE(D9666)</f>
        <v>64823010</v>
      </c>
      <c r="F9666" s="113" t="s">
        <v>5425</v>
      </c>
      <c r="G9666" s="113" t="s">
        <v>1442</v>
      </c>
      <c r="H9666" s="113" t="s">
        <v>3775</v>
      </c>
      <c r="I9666" s="113" t="s">
        <v>3778</v>
      </c>
    </row>
    <row r="9667" spans="1:9" x14ac:dyDescent="0.2">
      <c r="A9667" s="113" t="s">
        <v>10491</v>
      </c>
      <c r="D9667" s="113" t="s">
        <v>3779</v>
      </c>
      <c r="E9667" s="113">
        <f t="shared" si="151"/>
        <v>64824001</v>
      </c>
      <c r="F9667" s="113" t="s">
        <v>5425</v>
      </c>
      <c r="G9667" s="113" t="s">
        <v>1442</v>
      </c>
      <c r="H9667" s="113" t="s">
        <v>3780</v>
      </c>
      <c r="I9667" s="113" t="s">
        <v>3781</v>
      </c>
    </row>
    <row r="9668" spans="1:9" x14ac:dyDescent="0.2">
      <c r="A9668" s="113" t="s">
        <v>10491</v>
      </c>
      <c r="D9668" s="113" t="s">
        <v>3782</v>
      </c>
      <c r="E9668" s="113">
        <f t="shared" si="151"/>
        <v>64824010</v>
      </c>
      <c r="F9668" s="113" t="s">
        <v>5425</v>
      </c>
      <c r="G9668" s="113" t="s">
        <v>1442</v>
      </c>
      <c r="H9668" s="113" t="s">
        <v>3780</v>
      </c>
      <c r="I9668" s="113" t="s">
        <v>3783</v>
      </c>
    </row>
    <row r="9669" spans="1:9" x14ac:dyDescent="0.2">
      <c r="A9669" s="113" t="s">
        <v>10491</v>
      </c>
      <c r="D9669" s="113" t="s">
        <v>3784</v>
      </c>
      <c r="E9669" s="113">
        <f t="shared" si="151"/>
        <v>64880001</v>
      </c>
      <c r="F9669" s="113" t="s">
        <v>5425</v>
      </c>
      <c r="G9669" s="113" t="s">
        <v>1442</v>
      </c>
      <c r="H9669" s="113" t="s">
        <v>13739</v>
      </c>
      <c r="I9669" s="113" t="s">
        <v>13739</v>
      </c>
    </row>
    <row r="9670" spans="1:9" x14ac:dyDescent="0.2">
      <c r="A9670" s="113" t="s">
        <v>10491</v>
      </c>
      <c r="D9670" s="113" t="s">
        <v>3785</v>
      </c>
      <c r="E9670" s="113">
        <f t="shared" si="151"/>
        <v>64882001</v>
      </c>
      <c r="F9670" s="113" t="s">
        <v>5425</v>
      </c>
      <c r="G9670" s="113" t="s">
        <v>1442</v>
      </c>
      <c r="H9670" s="113" t="s">
        <v>13741</v>
      </c>
      <c r="I9670" s="113" t="s">
        <v>13742</v>
      </c>
    </row>
    <row r="9671" spans="1:9" x14ac:dyDescent="0.2">
      <c r="A9671" s="113" t="s">
        <v>10491</v>
      </c>
      <c r="D9671" s="113" t="s">
        <v>3786</v>
      </c>
      <c r="E9671" s="113">
        <f t="shared" si="151"/>
        <v>64882002</v>
      </c>
      <c r="F9671" s="113" t="s">
        <v>5425</v>
      </c>
      <c r="G9671" s="113" t="s">
        <v>1442</v>
      </c>
      <c r="H9671" s="113" t="s">
        <v>13741</v>
      </c>
      <c r="I9671" s="113" t="s">
        <v>13744</v>
      </c>
    </row>
    <row r="9672" spans="1:9" x14ac:dyDescent="0.2">
      <c r="A9672" s="113" t="s">
        <v>10491</v>
      </c>
      <c r="D9672" s="113" t="s">
        <v>3787</v>
      </c>
      <c r="E9672" s="113">
        <f t="shared" si="151"/>
        <v>64882599</v>
      </c>
      <c r="F9672" s="113" t="s">
        <v>5425</v>
      </c>
      <c r="G9672" s="113" t="s">
        <v>1442</v>
      </c>
      <c r="H9672" s="113" t="s">
        <v>13746</v>
      </c>
      <c r="I9672" s="113" t="s">
        <v>13747</v>
      </c>
    </row>
    <row r="9673" spans="1:9" x14ac:dyDescent="0.2">
      <c r="A9673" s="113" t="s">
        <v>10491</v>
      </c>
      <c r="D9673" s="113" t="s">
        <v>3788</v>
      </c>
      <c r="E9673" s="113">
        <f t="shared" si="151"/>
        <v>64920001</v>
      </c>
      <c r="F9673" s="113" t="s">
        <v>5425</v>
      </c>
      <c r="G9673" s="113" t="s">
        <v>3789</v>
      </c>
      <c r="H9673" s="113" t="s">
        <v>3790</v>
      </c>
      <c r="I9673" s="113" t="s">
        <v>3791</v>
      </c>
    </row>
    <row r="9674" spans="1:9" x14ac:dyDescent="0.2">
      <c r="A9674" s="113" t="s">
        <v>10491</v>
      </c>
      <c r="D9674" s="113" t="s">
        <v>3792</v>
      </c>
      <c r="E9674" s="113">
        <f t="shared" si="151"/>
        <v>64920010</v>
      </c>
      <c r="F9674" s="113" t="s">
        <v>5425</v>
      </c>
      <c r="G9674" s="113" t="s">
        <v>3789</v>
      </c>
      <c r="H9674" s="113" t="s">
        <v>3790</v>
      </c>
      <c r="I9674" s="113" t="s">
        <v>3432</v>
      </c>
    </row>
    <row r="9675" spans="1:9" x14ac:dyDescent="0.2">
      <c r="A9675" s="113" t="s">
        <v>10491</v>
      </c>
      <c r="D9675" s="113" t="s">
        <v>3793</v>
      </c>
      <c r="E9675" s="113">
        <f t="shared" si="151"/>
        <v>64920011</v>
      </c>
      <c r="F9675" s="113" t="s">
        <v>5425</v>
      </c>
      <c r="G9675" s="113" t="s">
        <v>3789</v>
      </c>
      <c r="H9675" s="113" t="s">
        <v>3790</v>
      </c>
      <c r="I9675" s="113" t="s">
        <v>3434</v>
      </c>
    </row>
    <row r="9676" spans="1:9" x14ac:dyDescent="0.2">
      <c r="A9676" s="113" t="s">
        <v>10491</v>
      </c>
      <c r="D9676" s="113" t="s">
        <v>3794</v>
      </c>
      <c r="E9676" s="113">
        <f t="shared" si="151"/>
        <v>64920012</v>
      </c>
      <c r="F9676" s="113" t="s">
        <v>5425</v>
      </c>
      <c r="G9676" s="113" t="s">
        <v>3789</v>
      </c>
      <c r="H9676" s="113" t="s">
        <v>3790</v>
      </c>
      <c r="I9676" s="113" t="s">
        <v>3436</v>
      </c>
    </row>
    <row r="9677" spans="1:9" x14ac:dyDescent="0.2">
      <c r="A9677" s="113" t="s">
        <v>10491</v>
      </c>
      <c r="D9677" s="113" t="s">
        <v>3795</v>
      </c>
      <c r="E9677" s="113">
        <f t="shared" si="151"/>
        <v>64920013</v>
      </c>
      <c r="F9677" s="113" t="s">
        <v>5425</v>
      </c>
      <c r="G9677" s="113" t="s">
        <v>3789</v>
      </c>
      <c r="H9677" s="113" t="s">
        <v>3790</v>
      </c>
      <c r="I9677" s="113" t="s">
        <v>3438</v>
      </c>
    </row>
    <row r="9678" spans="1:9" x14ac:dyDescent="0.2">
      <c r="A9678" s="113" t="s">
        <v>10491</v>
      </c>
      <c r="D9678" s="113" t="s">
        <v>3796</v>
      </c>
      <c r="E9678" s="113">
        <f t="shared" si="151"/>
        <v>64920020</v>
      </c>
      <c r="F9678" s="113" t="s">
        <v>5425</v>
      </c>
      <c r="G9678" s="113" t="s">
        <v>3789</v>
      </c>
      <c r="H9678" s="113" t="s">
        <v>3790</v>
      </c>
      <c r="I9678" s="113" t="s">
        <v>3797</v>
      </c>
    </row>
    <row r="9679" spans="1:9" x14ac:dyDescent="0.2">
      <c r="A9679" s="113" t="s">
        <v>10491</v>
      </c>
      <c r="D9679" s="113" t="s">
        <v>3798</v>
      </c>
      <c r="E9679" s="113">
        <f t="shared" si="151"/>
        <v>64920021</v>
      </c>
      <c r="F9679" s="113" t="s">
        <v>5425</v>
      </c>
      <c r="G9679" s="113" t="s">
        <v>3789</v>
      </c>
      <c r="H9679" s="113" t="s">
        <v>3790</v>
      </c>
      <c r="I9679" s="113" t="s">
        <v>3799</v>
      </c>
    </row>
    <row r="9680" spans="1:9" x14ac:dyDescent="0.2">
      <c r="A9680" s="113" t="s">
        <v>10491</v>
      </c>
      <c r="D9680" s="113" t="s">
        <v>3800</v>
      </c>
      <c r="E9680" s="113">
        <f t="shared" si="151"/>
        <v>64920022</v>
      </c>
      <c r="F9680" s="113" t="s">
        <v>5425</v>
      </c>
      <c r="G9680" s="113" t="s">
        <v>3789</v>
      </c>
      <c r="H9680" s="113" t="s">
        <v>3790</v>
      </c>
      <c r="I9680" s="113" t="s">
        <v>3801</v>
      </c>
    </row>
    <row r="9681" spans="1:9" x14ac:dyDescent="0.2">
      <c r="A9681" s="113" t="s">
        <v>10491</v>
      </c>
      <c r="D9681" s="113" t="s">
        <v>3802</v>
      </c>
      <c r="E9681" s="113">
        <f t="shared" si="151"/>
        <v>64920030</v>
      </c>
      <c r="F9681" s="113" t="s">
        <v>5425</v>
      </c>
      <c r="G9681" s="113" t="s">
        <v>3789</v>
      </c>
      <c r="H9681" s="113" t="s">
        <v>3790</v>
      </c>
      <c r="I9681" s="113" t="s">
        <v>3803</v>
      </c>
    </row>
    <row r="9682" spans="1:9" x14ac:dyDescent="0.2">
      <c r="A9682" s="113" t="s">
        <v>10491</v>
      </c>
      <c r="D9682" s="113" t="s">
        <v>3804</v>
      </c>
      <c r="E9682" s="113">
        <f t="shared" si="151"/>
        <v>64920031</v>
      </c>
      <c r="F9682" s="113" t="s">
        <v>5425</v>
      </c>
      <c r="G9682" s="113" t="s">
        <v>3789</v>
      </c>
      <c r="H9682" s="113" t="s">
        <v>3790</v>
      </c>
      <c r="I9682" s="113" t="s">
        <v>3805</v>
      </c>
    </row>
    <row r="9683" spans="1:9" x14ac:dyDescent="0.2">
      <c r="A9683" s="113" t="s">
        <v>10491</v>
      </c>
      <c r="D9683" s="113" t="s">
        <v>3806</v>
      </c>
      <c r="E9683" s="113">
        <f t="shared" si="151"/>
        <v>64920032</v>
      </c>
      <c r="F9683" s="113" t="s">
        <v>5425</v>
      </c>
      <c r="G9683" s="113" t="s">
        <v>3789</v>
      </c>
      <c r="H9683" s="113" t="s">
        <v>3790</v>
      </c>
      <c r="I9683" s="113" t="s">
        <v>3807</v>
      </c>
    </row>
    <row r="9684" spans="1:9" x14ac:dyDescent="0.2">
      <c r="A9684" s="113" t="s">
        <v>10491</v>
      </c>
      <c r="D9684" s="113" t="s">
        <v>3808</v>
      </c>
      <c r="E9684" s="113">
        <f t="shared" si="151"/>
        <v>64920033</v>
      </c>
      <c r="F9684" s="113" t="s">
        <v>5425</v>
      </c>
      <c r="G9684" s="113" t="s">
        <v>3789</v>
      </c>
      <c r="H9684" s="113" t="s">
        <v>3790</v>
      </c>
      <c r="I9684" s="113" t="s">
        <v>3809</v>
      </c>
    </row>
    <row r="9685" spans="1:9" x14ac:dyDescent="0.2">
      <c r="A9685" s="113" t="s">
        <v>10491</v>
      </c>
      <c r="D9685" s="113" t="s">
        <v>3810</v>
      </c>
      <c r="E9685" s="113">
        <f t="shared" si="151"/>
        <v>64920034</v>
      </c>
      <c r="F9685" s="113" t="s">
        <v>5425</v>
      </c>
      <c r="G9685" s="113" t="s">
        <v>3789</v>
      </c>
      <c r="H9685" s="113" t="s">
        <v>3790</v>
      </c>
      <c r="I9685" s="113" t="s">
        <v>3811</v>
      </c>
    </row>
    <row r="9686" spans="1:9" x14ac:dyDescent="0.2">
      <c r="A9686" s="113" t="s">
        <v>10491</v>
      </c>
      <c r="D9686" s="113" t="s">
        <v>3812</v>
      </c>
      <c r="E9686" s="113">
        <f t="shared" si="151"/>
        <v>64930001</v>
      </c>
      <c r="F9686" s="113" t="s">
        <v>5425</v>
      </c>
      <c r="G9686" s="113" t="s">
        <v>3789</v>
      </c>
      <c r="H9686" s="113" t="s">
        <v>3813</v>
      </c>
      <c r="I9686" s="113" t="s">
        <v>3814</v>
      </c>
    </row>
    <row r="9687" spans="1:9" x14ac:dyDescent="0.2">
      <c r="A9687" s="113" t="s">
        <v>10491</v>
      </c>
      <c r="D9687" s="113" t="s">
        <v>3815</v>
      </c>
      <c r="E9687" s="113">
        <f t="shared" si="151"/>
        <v>64930010</v>
      </c>
      <c r="F9687" s="113" t="s">
        <v>5425</v>
      </c>
      <c r="G9687" s="113" t="s">
        <v>3789</v>
      </c>
      <c r="H9687" s="113" t="s">
        <v>3813</v>
      </c>
      <c r="I9687" s="113" t="s">
        <v>2333</v>
      </c>
    </row>
    <row r="9688" spans="1:9" x14ac:dyDescent="0.2">
      <c r="A9688" s="113" t="s">
        <v>10491</v>
      </c>
      <c r="D9688" s="113" t="s">
        <v>2334</v>
      </c>
      <c r="E9688" s="113">
        <f t="shared" si="151"/>
        <v>64930011</v>
      </c>
      <c r="F9688" s="113" t="s">
        <v>5425</v>
      </c>
      <c r="G9688" s="113" t="s">
        <v>3789</v>
      </c>
      <c r="H9688" s="113" t="s">
        <v>3813</v>
      </c>
      <c r="I9688" s="113" t="s">
        <v>2335</v>
      </c>
    </row>
    <row r="9689" spans="1:9" x14ac:dyDescent="0.2">
      <c r="A9689" s="113" t="s">
        <v>10491</v>
      </c>
      <c r="D9689" s="113" t="s">
        <v>2336</v>
      </c>
      <c r="E9689" s="113">
        <f t="shared" si="151"/>
        <v>64930012</v>
      </c>
      <c r="F9689" s="113" t="s">
        <v>5425</v>
      </c>
      <c r="G9689" s="113" t="s">
        <v>3789</v>
      </c>
      <c r="H9689" s="113" t="s">
        <v>3813</v>
      </c>
      <c r="I9689" s="113" t="s">
        <v>2337</v>
      </c>
    </row>
    <row r="9690" spans="1:9" x14ac:dyDescent="0.2">
      <c r="A9690" s="113" t="s">
        <v>10491</v>
      </c>
      <c r="D9690" s="113" t="s">
        <v>2338</v>
      </c>
      <c r="E9690" s="113">
        <f t="shared" si="151"/>
        <v>64930020</v>
      </c>
      <c r="F9690" s="113" t="s">
        <v>5425</v>
      </c>
      <c r="G9690" s="113" t="s">
        <v>3789</v>
      </c>
      <c r="H9690" s="113" t="s">
        <v>3813</v>
      </c>
      <c r="I9690" s="113" t="s">
        <v>2339</v>
      </c>
    </row>
    <row r="9691" spans="1:9" x14ac:dyDescent="0.2">
      <c r="A9691" s="113" t="s">
        <v>10491</v>
      </c>
      <c r="D9691" s="113" t="s">
        <v>2340</v>
      </c>
      <c r="E9691" s="113">
        <f t="shared" si="151"/>
        <v>64930021</v>
      </c>
      <c r="F9691" s="113" t="s">
        <v>5425</v>
      </c>
      <c r="G9691" s="113" t="s">
        <v>3789</v>
      </c>
      <c r="H9691" s="113" t="s">
        <v>3813</v>
      </c>
      <c r="I9691" s="113" t="s">
        <v>2341</v>
      </c>
    </row>
    <row r="9692" spans="1:9" x14ac:dyDescent="0.2">
      <c r="A9692" s="113" t="s">
        <v>10491</v>
      </c>
      <c r="D9692" s="113" t="s">
        <v>2342</v>
      </c>
      <c r="E9692" s="113">
        <f t="shared" si="151"/>
        <v>64930030</v>
      </c>
      <c r="F9692" s="113" t="s">
        <v>5425</v>
      </c>
      <c r="G9692" s="113" t="s">
        <v>3789</v>
      </c>
      <c r="H9692" s="113" t="s">
        <v>3813</v>
      </c>
      <c r="I9692" s="113" t="s">
        <v>3803</v>
      </c>
    </row>
    <row r="9693" spans="1:9" x14ac:dyDescent="0.2">
      <c r="A9693" s="113" t="s">
        <v>10491</v>
      </c>
      <c r="D9693" s="113" t="s">
        <v>2343</v>
      </c>
      <c r="E9693" s="113">
        <f t="shared" si="151"/>
        <v>64930031</v>
      </c>
      <c r="F9693" s="113" t="s">
        <v>5425</v>
      </c>
      <c r="G9693" s="113" t="s">
        <v>3789</v>
      </c>
      <c r="H9693" s="113" t="s">
        <v>3813</v>
      </c>
      <c r="I9693" s="113" t="s">
        <v>2344</v>
      </c>
    </row>
    <row r="9694" spans="1:9" x14ac:dyDescent="0.2">
      <c r="A9694" s="113" t="s">
        <v>10491</v>
      </c>
      <c r="D9694" s="113" t="s">
        <v>2345</v>
      </c>
      <c r="E9694" s="113">
        <f t="shared" si="151"/>
        <v>64930035</v>
      </c>
      <c r="F9694" s="113" t="s">
        <v>5425</v>
      </c>
      <c r="G9694" s="113" t="s">
        <v>3789</v>
      </c>
      <c r="H9694" s="113" t="s">
        <v>3813</v>
      </c>
      <c r="I9694" s="113" t="s">
        <v>2346</v>
      </c>
    </row>
    <row r="9695" spans="1:9" x14ac:dyDescent="0.2">
      <c r="A9695" s="113" t="s">
        <v>10491</v>
      </c>
      <c r="D9695" s="113" t="s">
        <v>2347</v>
      </c>
      <c r="E9695" s="113">
        <f t="shared" si="151"/>
        <v>64930040</v>
      </c>
      <c r="F9695" s="113" t="s">
        <v>5425</v>
      </c>
      <c r="G9695" s="113" t="s">
        <v>3789</v>
      </c>
      <c r="H9695" s="113" t="s">
        <v>3813</v>
      </c>
      <c r="I9695" s="113" t="s">
        <v>11450</v>
      </c>
    </row>
    <row r="9696" spans="1:9" x14ac:dyDescent="0.2">
      <c r="A9696" s="113" t="s">
        <v>10491</v>
      </c>
      <c r="D9696" s="113" t="s">
        <v>2348</v>
      </c>
      <c r="E9696" s="113">
        <f t="shared" si="151"/>
        <v>64930041</v>
      </c>
      <c r="F9696" s="113" t="s">
        <v>5425</v>
      </c>
      <c r="G9696" s="113" t="s">
        <v>3789</v>
      </c>
      <c r="H9696" s="113" t="s">
        <v>3813</v>
      </c>
      <c r="I9696" s="113" t="s">
        <v>2349</v>
      </c>
    </row>
    <row r="9697" spans="1:9" x14ac:dyDescent="0.2">
      <c r="A9697" s="113" t="s">
        <v>10491</v>
      </c>
      <c r="D9697" s="113" t="s">
        <v>2350</v>
      </c>
      <c r="E9697" s="113">
        <f t="shared" si="151"/>
        <v>64930045</v>
      </c>
      <c r="F9697" s="113" t="s">
        <v>5425</v>
      </c>
      <c r="G9697" s="113" t="s">
        <v>3789</v>
      </c>
      <c r="H9697" s="113" t="s">
        <v>3813</v>
      </c>
      <c r="I9697" s="113" t="s">
        <v>2351</v>
      </c>
    </row>
    <row r="9698" spans="1:9" x14ac:dyDescent="0.2">
      <c r="A9698" s="113" t="s">
        <v>10491</v>
      </c>
      <c r="D9698" s="113" t="s">
        <v>2352</v>
      </c>
      <c r="E9698" s="113">
        <f t="shared" si="151"/>
        <v>64930050</v>
      </c>
      <c r="F9698" s="113" t="s">
        <v>5425</v>
      </c>
      <c r="G9698" s="113" t="s">
        <v>3789</v>
      </c>
      <c r="H9698" s="113" t="s">
        <v>3813</v>
      </c>
      <c r="I9698" s="113" t="s">
        <v>2249</v>
      </c>
    </row>
    <row r="9699" spans="1:9" x14ac:dyDescent="0.2">
      <c r="A9699" s="113" t="s">
        <v>10491</v>
      </c>
      <c r="D9699" s="113" t="s">
        <v>2353</v>
      </c>
      <c r="E9699" s="113">
        <f t="shared" si="151"/>
        <v>64931001</v>
      </c>
      <c r="F9699" s="113" t="s">
        <v>5425</v>
      </c>
      <c r="G9699" s="113" t="s">
        <v>3789</v>
      </c>
      <c r="H9699" s="113" t="s">
        <v>2354</v>
      </c>
      <c r="I9699" s="113" t="s">
        <v>2355</v>
      </c>
    </row>
    <row r="9700" spans="1:9" x14ac:dyDescent="0.2">
      <c r="A9700" s="113" t="s">
        <v>10491</v>
      </c>
      <c r="D9700" s="113" t="s">
        <v>2356</v>
      </c>
      <c r="E9700" s="113">
        <f t="shared" si="151"/>
        <v>64931010</v>
      </c>
      <c r="F9700" s="113" t="s">
        <v>5425</v>
      </c>
      <c r="G9700" s="113" t="s">
        <v>3789</v>
      </c>
      <c r="H9700" s="113" t="s">
        <v>2354</v>
      </c>
      <c r="I9700" s="113" t="s">
        <v>754</v>
      </c>
    </row>
    <row r="9701" spans="1:9" x14ac:dyDescent="0.2">
      <c r="A9701" s="113" t="s">
        <v>10491</v>
      </c>
      <c r="D9701" s="113" t="s">
        <v>2357</v>
      </c>
      <c r="E9701" s="113">
        <f t="shared" si="151"/>
        <v>64931011</v>
      </c>
      <c r="F9701" s="113" t="s">
        <v>5425</v>
      </c>
      <c r="G9701" s="113" t="s">
        <v>3789</v>
      </c>
      <c r="H9701" s="113" t="s">
        <v>2354</v>
      </c>
      <c r="I9701" s="113" t="s">
        <v>2358</v>
      </c>
    </row>
    <row r="9702" spans="1:9" x14ac:dyDescent="0.2">
      <c r="A9702" s="113" t="s">
        <v>10491</v>
      </c>
      <c r="D9702" s="113" t="s">
        <v>2359</v>
      </c>
      <c r="E9702" s="113">
        <f t="shared" si="151"/>
        <v>64931012</v>
      </c>
      <c r="F9702" s="113" t="s">
        <v>5425</v>
      </c>
      <c r="G9702" s="113" t="s">
        <v>3789</v>
      </c>
      <c r="H9702" s="113" t="s">
        <v>2354</v>
      </c>
      <c r="I9702" s="113" t="s">
        <v>2337</v>
      </c>
    </row>
    <row r="9703" spans="1:9" x14ac:dyDescent="0.2">
      <c r="A9703" s="113" t="s">
        <v>10491</v>
      </c>
      <c r="D9703" s="113" t="s">
        <v>2360</v>
      </c>
      <c r="E9703" s="113">
        <f t="shared" si="151"/>
        <v>64931020</v>
      </c>
      <c r="F9703" s="113" t="s">
        <v>5425</v>
      </c>
      <c r="G9703" s="113" t="s">
        <v>3789</v>
      </c>
      <c r="H9703" s="113" t="s">
        <v>2354</v>
      </c>
      <c r="I9703" s="113" t="s">
        <v>2361</v>
      </c>
    </row>
    <row r="9704" spans="1:9" x14ac:dyDescent="0.2">
      <c r="A9704" s="113" t="s">
        <v>10491</v>
      </c>
      <c r="D9704" s="113" t="s">
        <v>2362</v>
      </c>
      <c r="E9704" s="113">
        <f t="shared" si="151"/>
        <v>64931021</v>
      </c>
      <c r="F9704" s="113" t="s">
        <v>5425</v>
      </c>
      <c r="G9704" s="113" t="s">
        <v>3789</v>
      </c>
      <c r="H9704" s="113" t="s">
        <v>2354</v>
      </c>
      <c r="I9704" s="113" t="s">
        <v>2363</v>
      </c>
    </row>
    <row r="9705" spans="1:9" x14ac:dyDescent="0.2">
      <c r="A9705" s="113" t="s">
        <v>10491</v>
      </c>
      <c r="D9705" s="113" t="s">
        <v>2364</v>
      </c>
      <c r="E9705" s="113">
        <f t="shared" si="151"/>
        <v>64931022</v>
      </c>
      <c r="F9705" s="113" t="s">
        <v>5425</v>
      </c>
      <c r="G9705" s="113" t="s">
        <v>3789</v>
      </c>
      <c r="H9705" s="113" t="s">
        <v>2354</v>
      </c>
      <c r="I9705" s="113" t="s">
        <v>2365</v>
      </c>
    </row>
    <row r="9706" spans="1:9" x14ac:dyDescent="0.2">
      <c r="A9706" s="113" t="s">
        <v>10491</v>
      </c>
      <c r="D9706" s="113" t="s">
        <v>2366</v>
      </c>
      <c r="E9706" s="113">
        <f t="shared" si="151"/>
        <v>64931030</v>
      </c>
      <c r="F9706" s="113" t="s">
        <v>5425</v>
      </c>
      <c r="G9706" s="113" t="s">
        <v>3789</v>
      </c>
      <c r="H9706" s="113" t="s">
        <v>2354</v>
      </c>
      <c r="I9706" s="113" t="s">
        <v>3803</v>
      </c>
    </row>
    <row r="9707" spans="1:9" x14ac:dyDescent="0.2">
      <c r="A9707" s="113" t="s">
        <v>10491</v>
      </c>
      <c r="D9707" s="113" t="s">
        <v>2367</v>
      </c>
      <c r="E9707" s="113">
        <f t="shared" si="151"/>
        <v>64931031</v>
      </c>
      <c r="F9707" s="113" t="s">
        <v>5425</v>
      </c>
      <c r="G9707" s="113" t="s">
        <v>3789</v>
      </c>
      <c r="H9707" s="113" t="s">
        <v>2354</v>
      </c>
      <c r="I9707" s="113" t="s">
        <v>2368</v>
      </c>
    </row>
    <row r="9708" spans="1:9" x14ac:dyDescent="0.2">
      <c r="A9708" s="113" t="s">
        <v>10491</v>
      </c>
      <c r="D9708" s="113" t="s">
        <v>2369</v>
      </c>
      <c r="E9708" s="113">
        <f t="shared" si="151"/>
        <v>64931032</v>
      </c>
      <c r="F9708" s="113" t="s">
        <v>5425</v>
      </c>
      <c r="G9708" s="113" t="s">
        <v>3789</v>
      </c>
      <c r="H9708" s="113" t="s">
        <v>2354</v>
      </c>
      <c r="I9708" s="113" t="s">
        <v>2370</v>
      </c>
    </row>
    <row r="9709" spans="1:9" x14ac:dyDescent="0.2">
      <c r="A9709" s="113" t="s">
        <v>10491</v>
      </c>
      <c r="D9709" s="113" t="s">
        <v>2371</v>
      </c>
      <c r="E9709" s="113">
        <f t="shared" si="151"/>
        <v>64931040</v>
      </c>
      <c r="F9709" s="113" t="s">
        <v>5425</v>
      </c>
      <c r="G9709" s="113" t="s">
        <v>3789</v>
      </c>
      <c r="H9709" s="113" t="s">
        <v>2354</v>
      </c>
      <c r="I9709" s="113" t="s">
        <v>11450</v>
      </c>
    </row>
    <row r="9710" spans="1:9" x14ac:dyDescent="0.2">
      <c r="A9710" s="113" t="s">
        <v>10491</v>
      </c>
      <c r="D9710" s="113" t="s">
        <v>2372</v>
      </c>
      <c r="E9710" s="113">
        <f t="shared" si="151"/>
        <v>64931041</v>
      </c>
      <c r="F9710" s="113" t="s">
        <v>5425</v>
      </c>
      <c r="G9710" s="113" t="s">
        <v>3789</v>
      </c>
      <c r="H9710" s="113" t="s">
        <v>2354</v>
      </c>
      <c r="I9710" s="113" t="s">
        <v>2373</v>
      </c>
    </row>
    <row r="9711" spans="1:9" x14ac:dyDescent="0.2">
      <c r="A9711" s="113" t="s">
        <v>10491</v>
      </c>
      <c r="D9711" s="113" t="s">
        <v>2374</v>
      </c>
      <c r="E9711" s="113">
        <f t="shared" si="151"/>
        <v>64931050</v>
      </c>
      <c r="F9711" s="113" t="s">
        <v>5425</v>
      </c>
      <c r="G9711" s="113" t="s">
        <v>3789</v>
      </c>
      <c r="H9711" s="113" t="s">
        <v>2354</v>
      </c>
      <c r="I9711" s="113" t="s">
        <v>2249</v>
      </c>
    </row>
    <row r="9712" spans="1:9" x14ac:dyDescent="0.2">
      <c r="A9712" s="113" t="s">
        <v>10491</v>
      </c>
      <c r="D9712" s="113" t="s">
        <v>2375</v>
      </c>
      <c r="E9712" s="113">
        <f t="shared" si="151"/>
        <v>64980001</v>
      </c>
      <c r="F9712" s="113" t="s">
        <v>5425</v>
      </c>
      <c r="G9712" s="113" t="s">
        <v>3789</v>
      </c>
      <c r="H9712" s="113" t="s">
        <v>13739</v>
      </c>
      <c r="I9712" s="113" t="s">
        <v>13739</v>
      </c>
    </row>
    <row r="9713" spans="1:9" x14ac:dyDescent="0.2">
      <c r="A9713" s="113" t="s">
        <v>10491</v>
      </c>
      <c r="D9713" s="113" t="s">
        <v>2376</v>
      </c>
      <c r="E9713" s="113">
        <f t="shared" si="151"/>
        <v>64982001</v>
      </c>
      <c r="F9713" s="113" t="s">
        <v>5425</v>
      </c>
      <c r="G9713" s="113" t="s">
        <v>3789</v>
      </c>
      <c r="H9713" s="113" t="s">
        <v>13741</v>
      </c>
      <c r="I9713" s="113" t="s">
        <v>13742</v>
      </c>
    </row>
    <row r="9714" spans="1:9" x14ac:dyDescent="0.2">
      <c r="A9714" s="113" t="s">
        <v>10491</v>
      </c>
      <c r="D9714" s="113" t="s">
        <v>2377</v>
      </c>
      <c r="E9714" s="113">
        <f t="shared" si="151"/>
        <v>64982002</v>
      </c>
      <c r="F9714" s="113" t="s">
        <v>5425</v>
      </c>
      <c r="G9714" s="113" t="s">
        <v>3789</v>
      </c>
      <c r="H9714" s="113" t="s">
        <v>13741</v>
      </c>
      <c r="I9714" s="113" t="s">
        <v>13744</v>
      </c>
    </row>
    <row r="9715" spans="1:9" x14ac:dyDescent="0.2">
      <c r="A9715" s="113" t="s">
        <v>10491</v>
      </c>
      <c r="D9715" s="113" t="s">
        <v>2378</v>
      </c>
      <c r="E9715" s="113">
        <f t="shared" si="151"/>
        <v>64982599</v>
      </c>
      <c r="F9715" s="113" t="s">
        <v>5425</v>
      </c>
      <c r="G9715" s="113" t="s">
        <v>3789</v>
      </c>
      <c r="H9715" s="113" t="s">
        <v>13746</v>
      </c>
      <c r="I9715" s="113" t="s">
        <v>13747</v>
      </c>
    </row>
    <row r="9716" spans="1:9" x14ac:dyDescent="0.2">
      <c r="A9716" s="113" t="s">
        <v>10491</v>
      </c>
      <c r="D9716" s="113" t="s">
        <v>2379</v>
      </c>
      <c r="E9716" s="113">
        <f t="shared" si="151"/>
        <v>65110001</v>
      </c>
      <c r="F9716" s="113" t="s">
        <v>5425</v>
      </c>
      <c r="G9716" s="113" t="s">
        <v>2380</v>
      </c>
      <c r="H9716" s="113" t="s">
        <v>2381</v>
      </c>
      <c r="I9716" s="113" t="s">
        <v>2382</v>
      </c>
    </row>
    <row r="9717" spans="1:9" x14ac:dyDescent="0.2">
      <c r="A9717" s="113" t="s">
        <v>10491</v>
      </c>
      <c r="D9717" s="113" t="s">
        <v>2383</v>
      </c>
      <c r="E9717" s="113">
        <f t="shared" si="151"/>
        <v>65110010</v>
      </c>
      <c r="F9717" s="113" t="s">
        <v>5425</v>
      </c>
      <c r="G9717" s="113" t="s">
        <v>2380</v>
      </c>
      <c r="H9717" s="113" t="s">
        <v>2381</v>
      </c>
      <c r="I9717" s="113" t="s">
        <v>2384</v>
      </c>
    </row>
    <row r="9718" spans="1:9" x14ac:dyDescent="0.2">
      <c r="A9718" s="113" t="s">
        <v>10491</v>
      </c>
      <c r="D9718" s="113" t="s">
        <v>2385</v>
      </c>
      <c r="E9718" s="113">
        <f t="shared" si="151"/>
        <v>65110011</v>
      </c>
      <c r="F9718" s="113" t="s">
        <v>5425</v>
      </c>
      <c r="G9718" s="113" t="s">
        <v>2380</v>
      </c>
      <c r="H9718" s="113" t="s">
        <v>2381</v>
      </c>
      <c r="I9718" s="113" t="s">
        <v>2386</v>
      </c>
    </row>
    <row r="9719" spans="1:9" x14ac:dyDescent="0.2">
      <c r="A9719" s="113" t="s">
        <v>10491</v>
      </c>
      <c r="D9719" s="113" t="s">
        <v>2387</v>
      </c>
      <c r="E9719" s="113">
        <f t="shared" si="151"/>
        <v>65110012</v>
      </c>
      <c r="F9719" s="113" t="s">
        <v>5425</v>
      </c>
      <c r="G9719" s="113" t="s">
        <v>2380</v>
      </c>
      <c r="H9719" s="113" t="s">
        <v>2381</v>
      </c>
      <c r="I9719" s="113" t="s">
        <v>2388</v>
      </c>
    </row>
    <row r="9720" spans="1:9" x14ac:dyDescent="0.2">
      <c r="A9720" s="113" t="s">
        <v>10491</v>
      </c>
      <c r="D9720" s="113" t="s">
        <v>2389</v>
      </c>
      <c r="E9720" s="113">
        <f t="shared" si="151"/>
        <v>65110013</v>
      </c>
      <c r="F9720" s="113" t="s">
        <v>5425</v>
      </c>
      <c r="G9720" s="113" t="s">
        <v>2380</v>
      </c>
      <c r="H9720" s="113" t="s">
        <v>2381</v>
      </c>
      <c r="I9720" s="113" t="s">
        <v>2390</v>
      </c>
    </row>
    <row r="9721" spans="1:9" x14ac:dyDescent="0.2">
      <c r="A9721" s="113" t="s">
        <v>10491</v>
      </c>
      <c r="D9721" s="113" t="s">
        <v>2391</v>
      </c>
      <c r="E9721" s="113">
        <f t="shared" si="151"/>
        <v>65110014</v>
      </c>
      <c r="F9721" s="113" t="s">
        <v>5425</v>
      </c>
      <c r="G9721" s="113" t="s">
        <v>2380</v>
      </c>
      <c r="H9721" s="113" t="s">
        <v>2381</v>
      </c>
      <c r="I9721" s="113" t="s">
        <v>2392</v>
      </c>
    </row>
    <row r="9722" spans="1:9" x14ac:dyDescent="0.2">
      <c r="A9722" s="113" t="s">
        <v>10491</v>
      </c>
      <c r="D9722" s="113" t="s">
        <v>2393</v>
      </c>
      <c r="E9722" s="113">
        <f t="shared" si="151"/>
        <v>65110020</v>
      </c>
      <c r="F9722" s="113" t="s">
        <v>5425</v>
      </c>
      <c r="G9722" s="113" t="s">
        <v>2380</v>
      </c>
      <c r="H9722" s="113" t="s">
        <v>2381</v>
      </c>
      <c r="I9722" s="113" t="s">
        <v>2394</v>
      </c>
    </row>
    <row r="9723" spans="1:9" x14ac:dyDescent="0.2">
      <c r="A9723" s="113" t="s">
        <v>10491</v>
      </c>
      <c r="D9723" s="113" t="s">
        <v>2395</v>
      </c>
      <c r="E9723" s="113">
        <f t="shared" si="151"/>
        <v>65110021</v>
      </c>
      <c r="F9723" s="113" t="s">
        <v>5425</v>
      </c>
      <c r="G9723" s="113" t="s">
        <v>2380</v>
      </c>
      <c r="H9723" s="113" t="s">
        <v>2381</v>
      </c>
      <c r="I9723" s="113" t="s">
        <v>2396</v>
      </c>
    </row>
    <row r="9724" spans="1:9" x14ac:dyDescent="0.2">
      <c r="A9724" s="113" t="s">
        <v>10491</v>
      </c>
      <c r="D9724" s="113" t="s">
        <v>2397</v>
      </c>
      <c r="E9724" s="113">
        <f t="shared" si="151"/>
        <v>65110022</v>
      </c>
      <c r="F9724" s="113" t="s">
        <v>5425</v>
      </c>
      <c r="G9724" s="113" t="s">
        <v>2380</v>
      </c>
      <c r="H9724" s="113" t="s">
        <v>2381</v>
      </c>
      <c r="I9724" s="113" t="s">
        <v>2398</v>
      </c>
    </row>
    <row r="9725" spans="1:9" x14ac:dyDescent="0.2">
      <c r="A9725" s="113" t="s">
        <v>10491</v>
      </c>
      <c r="D9725" s="113" t="s">
        <v>2399</v>
      </c>
      <c r="E9725" s="113">
        <f t="shared" si="151"/>
        <v>65110023</v>
      </c>
      <c r="F9725" s="113" t="s">
        <v>5425</v>
      </c>
      <c r="G9725" s="113" t="s">
        <v>2380</v>
      </c>
      <c r="H9725" s="113" t="s">
        <v>2381</v>
      </c>
      <c r="I9725" s="113" t="s">
        <v>2400</v>
      </c>
    </row>
    <row r="9726" spans="1:9" x14ac:dyDescent="0.2">
      <c r="A9726" s="113" t="s">
        <v>10491</v>
      </c>
      <c r="D9726" s="113" t="s">
        <v>2401</v>
      </c>
      <c r="E9726" s="113">
        <f t="shared" si="151"/>
        <v>65110024</v>
      </c>
      <c r="F9726" s="113" t="s">
        <v>5425</v>
      </c>
      <c r="G9726" s="113" t="s">
        <v>2380</v>
      </c>
      <c r="H9726" s="113" t="s">
        <v>2381</v>
      </c>
      <c r="I9726" s="113" t="s">
        <v>2402</v>
      </c>
    </row>
    <row r="9727" spans="1:9" x14ac:dyDescent="0.2">
      <c r="A9727" s="113" t="s">
        <v>10491</v>
      </c>
      <c r="D9727" s="113" t="s">
        <v>2403</v>
      </c>
      <c r="E9727" s="113">
        <f t="shared" si="151"/>
        <v>65110029</v>
      </c>
      <c r="F9727" s="113" t="s">
        <v>5425</v>
      </c>
      <c r="G9727" s="113" t="s">
        <v>2380</v>
      </c>
      <c r="H9727" s="113" t="s">
        <v>2381</v>
      </c>
      <c r="I9727" s="113" t="s">
        <v>2404</v>
      </c>
    </row>
    <row r="9728" spans="1:9" x14ac:dyDescent="0.2">
      <c r="A9728" s="113" t="s">
        <v>10491</v>
      </c>
      <c r="D9728" s="113" t="s">
        <v>2405</v>
      </c>
      <c r="E9728" s="113">
        <f t="shared" si="151"/>
        <v>65130001</v>
      </c>
      <c r="F9728" s="113" t="s">
        <v>5425</v>
      </c>
      <c r="G9728" s="113" t="s">
        <v>2380</v>
      </c>
      <c r="H9728" s="113" t="s">
        <v>2406</v>
      </c>
      <c r="I9728" s="113" t="s">
        <v>2407</v>
      </c>
    </row>
    <row r="9729" spans="1:9" x14ac:dyDescent="0.2">
      <c r="A9729" s="113" t="s">
        <v>10491</v>
      </c>
      <c r="D9729" s="113" t="s">
        <v>2408</v>
      </c>
      <c r="E9729" s="113">
        <f t="shared" si="151"/>
        <v>65130010</v>
      </c>
      <c r="F9729" s="113" t="s">
        <v>5425</v>
      </c>
      <c r="G9729" s="113" t="s">
        <v>2380</v>
      </c>
      <c r="H9729" s="113" t="s">
        <v>2406</v>
      </c>
      <c r="I9729" s="113" t="s">
        <v>9452</v>
      </c>
    </row>
    <row r="9730" spans="1:9" x14ac:dyDescent="0.2">
      <c r="A9730" s="113" t="s">
        <v>10491</v>
      </c>
      <c r="D9730" s="113" t="s">
        <v>2409</v>
      </c>
      <c r="E9730" s="113">
        <f t="shared" ref="E9730:E9793" si="152">VALUE(D9730)</f>
        <v>65130011</v>
      </c>
      <c r="F9730" s="113" t="s">
        <v>5425</v>
      </c>
      <c r="G9730" s="113" t="s">
        <v>2380</v>
      </c>
      <c r="H9730" s="113" t="s">
        <v>2406</v>
      </c>
      <c r="I9730" s="113" t="s">
        <v>2410</v>
      </c>
    </row>
    <row r="9731" spans="1:9" x14ac:dyDescent="0.2">
      <c r="A9731" s="113" t="s">
        <v>10491</v>
      </c>
      <c r="D9731" s="113" t="s">
        <v>2411</v>
      </c>
      <c r="E9731" s="113">
        <f t="shared" si="152"/>
        <v>65130020</v>
      </c>
      <c r="F9731" s="113" t="s">
        <v>5425</v>
      </c>
      <c r="G9731" s="113" t="s">
        <v>2380</v>
      </c>
      <c r="H9731" s="113" t="s">
        <v>2406</v>
      </c>
      <c r="I9731" s="113" t="s">
        <v>2412</v>
      </c>
    </row>
    <row r="9732" spans="1:9" x14ac:dyDescent="0.2">
      <c r="A9732" s="113" t="s">
        <v>10491</v>
      </c>
      <c r="D9732" s="113" t="s">
        <v>2413</v>
      </c>
      <c r="E9732" s="113">
        <f t="shared" si="152"/>
        <v>65130040</v>
      </c>
      <c r="F9732" s="113" t="s">
        <v>5425</v>
      </c>
      <c r="G9732" s="113" t="s">
        <v>2380</v>
      </c>
      <c r="H9732" s="113" t="s">
        <v>2406</v>
      </c>
      <c r="I9732" s="113" t="s">
        <v>2861</v>
      </c>
    </row>
    <row r="9733" spans="1:9" x14ac:dyDescent="0.2">
      <c r="A9733" s="113" t="s">
        <v>10491</v>
      </c>
      <c r="D9733" s="113" t="s">
        <v>2414</v>
      </c>
      <c r="E9733" s="113">
        <f t="shared" si="152"/>
        <v>65135001</v>
      </c>
      <c r="F9733" s="113" t="s">
        <v>5425</v>
      </c>
      <c r="G9733" s="113" t="s">
        <v>2380</v>
      </c>
      <c r="H9733" s="113" t="s">
        <v>2415</v>
      </c>
      <c r="I9733" s="113" t="s">
        <v>2416</v>
      </c>
    </row>
    <row r="9734" spans="1:9" x14ac:dyDescent="0.2">
      <c r="A9734" s="113" t="s">
        <v>10491</v>
      </c>
      <c r="D9734" s="113" t="s">
        <v>2417</v>
      </c>
      <c r="E9734" s="113">
        <f t="shared" si="152"/>
        <v>65135010</v>
      </c>
      <c r="F9734" s="113" t="s">
        <v>5425</v>
      </c>
      <c r="G9734" s="113" t="s">
        <v>2380</v>
      </c>
      <c r="H9734" s="113" t="s">
        <v>2415</v>
      </c>
      <c r="I9734" s="113" t="s">
        <v>9452</v>
      </c>
    </row>
    <row r="9735" spans="1:9" x14ac:dyDescent="0.2">
      <c r="A9735" s="113" t="s">
        <v>10491</v>
      </c>
      <c r="D9735" s="113" t="s">
        <v>2418</v>
      </c>
      <c r="E9735" s="113">
        <f t="shared" si="152"/>
        <v>65135011</v>
      </c>
      <c r="F9735" s="113" t="s">
        <v>5425</v>
      </c>
      <c r="G9735" s="113" t="s">
        <v>2380</v>
      </c>
      <c r="H9735" s="113" t="s">
        <v>2415</v>
      </c>
      <c r="I9735" s="113" t="s">
        <v>2818</v>
      </c>
    </row>
    <row r="9736" spans="1:9" x14ac:dyDescent="0.2">
      <c r="A9736" s="113" t="s">
        <v>10491</v>
      </c>
      <c r="D9736" s="113" t="s">
        <v>2419</v>
      </c>
      <c r="E9736" s="113">
        <f t="shared" si="152"/>
        <v>65135012</v>
      </c>
      <c r="F9736" s="113" t="s">
        <v>5425</v>
      </c>
      <c r="G9736" s="113" t="s">
        <v>2380</v>
      </c>
      <c r="H9736" s="113" t="s">
        <v>2415</v>
      </c>
      <c r="I9736" s="113" t="s">
        <v>2420</v>
      </c>
    </row>
    <row r="9737" spans="1:9" x14ac:dyDescent="0.2">
      <c r="A9737" s="113" t="s">
        <v>10491</v>
      </c>
      <c r="D9737" s="113" t="s">
        <v>2421</v>
      </c>
      <c r="E9737" s="113">
        <f t="shared" si="152"/>
        <v>65135013</v>
      </c>
      <c r="F9737" s="113" t="s">
        <v>5425</v>
      </c>
      <c r="G9737" s="113" t="s">
        <v>2380</v>
      </c>
      <c r="H9737" s="113" t="s">
        <v>2415</v>
      </c>
      <c r="I9737" s="113" t="s">
        <v>2422</v>
      </c>
    </row>
    <row r="9738" spans="1:9" x14ac:dyDescent="0.2">
      <c r="A9738" s="113" t="s">
        <v>10491</v>
      </c>
      <c r="D9738" s="113" t="s">
        <v>2423</v>
      </c>
      <c r="E9738" s="113">
        <f t="shared" si="152"/>
        <v>65135014</v>
      </c>
      <c r="F9738" s="113" t="s">
        <v>5425</v>
      </c>
      <c r="G9738" s="113" t="s">
        <v>2380</v>
      </c>
      <c r="H9738" s="113" t="s">
        <v>2415</v>
      </c>
      <c r="I9738" s="113" t="s">
        <v>2424</v>
      </c>
    </row>
    <row r="9739" spans="1:9" x14ac:dyDescent="0.2">
      <c r="A9739" s="113" t="s">
        <v>10491</v>
      </c>
      <c r="D9739" s="113" t="s">
        <v>2425</v>
      </c>
      <c r="E9739" s="113">
        <f t="shared" si="152"/>
        <v>65135030</v>
      </c>
      <c r="F9739" s="113" t="s">
        <v>5425</v>
      </c>
      <c r="G9739" s="113" t="s">
        <v>2380</v>
      </c>
      <c r="H9739" s="113" t="s">
        <v>2415</v>
      </c>
      <c r="I9739" s="113" t="s">
        <v>2861</v>
      </c>
    </row>
    <row r="9740" spans="1:9" x14ac:dyDescent="0.2">
      <c r="A9740" s="113" t="s">
        <v>10491</v>
      </c>
      <c r="D9740" s="113" t="s">
        <v>2426</v>
      </c>
      <c r="E9740" s="113">
        <f t="shared" si="152"/>
        <v>65140001</v>
      </c>
      <c r="F9740" s="113" t="s">
        <v>5425</v>
      </c>
      <c r="G9740" s="113" t="s">
        <v>2380</v>
      </c>
      <c r="H9740" s="113" t="s">
        <v>2427</v>
      </c>
      <c r="I9740" s="113" t="s">
        <v>2428</v>
      </c>
    </row>
    <row r="9741" spans="1:9" x14ac:dyDescent="0.2">
      <c r="A9741" s="113" t="s">
        <v>10491</v>
      </c>
      <c r="D9741" s="113" t="s">
        <v>2429</v>
      </c>
      <c r="E9741" s="113">
        <f t="shared" si="152"/>
        <v>65140010</v>
      </c>
      <c r="F9741" s="113" t="s">
        <v>5425</v>
      </c>
      <c r="G9741" s="113" t="s">
        <v>2380</v>
      </c>
      <c r="H9741" s="113" t="s">
        <v>2427</v>
      </c>
      <c r="I9741" s="113" t="s">
        <v>9452</v>
      </c>
    </row>
    <row r="9742" spans="1:9" x14ac:dyDescent="0.2">
      <c r="A9742" s="113" t="s">
        <v>10491</v>
      </c>
      <c r="D9742" s="113" t="s">
        <v>2430</v>
      </c>
      <c r="E9742" s="113">
        <f t="shared" si="152"/>
        <v>65140011</v>
      </c>
      <c r="F9742" s="113" t="s">
        <v>5425</v>
      </c>
      <c r="G9742" s="113" t="s">
        <v>2380</v>
      </c>
      <c r="H9742" s="113" t="s">
        <v>2427</v>
      </c>
      <c r="I9742" s="113" t="s">
        <v>2818</v>
      </c>
    </row>
    <row r="9743" spans="1:9" x14ac:dyDescent="0.2">
      <c r="A9743" s="113" t="s">
        <v>10491</v>
      </c>
      <c r="D9743" s="113" t="s">
        <v>2431</v>
      </c>
      <c r="E9743" s="113">
        <f t="shared" si="152"/>
        <v>65140012</v>
      </c>
      <c r="F9743" s="113" t="s">
        <v>5425</v>
      </c>
      <c r="G9743" s="113" t="s">
        <v>2380</v>
      </c>
      <c r="H9743" s="113" t="s">
        <v>2427</v>
      </c>
      <c r="I9743" s="113" t="s">
        <v>2432</v>
      </c>
    </row>
    <row r="9744" spans="1:9" x14ac:dyDescent="0.2">
      <c r="A9744" s="113" t="s">
        <v>10491</v>
      </c>
      <c r="D9744" s="113" t="s">
        <v>2433</v>
      </c>
      <c r="E9744" s="113">
        <f t="shared" si="152"/>
        <v>65140013</v>
      </c>
      <c r="F9744" s="113" t="s">
        <v>5425</v>
      </c>
      <c r="G9744" s="113" t="s">
        <v>2380</v>
      </c>
      <c r="H9744" s="113" t="s">
        <v>2427</v>
      </c>
      <c r="I9744" s="113" t="s">
        <v>2424</v>
      </c>
    </row>
    <row r="9745" spans="1:9" x14ac:dyDescent="0.2">
      <c r="A9745" s="113" t="s">
        <v>10491</v>
      </c>
      <c r="D9745" s="113" t="s">
        <v>2434</v>
      </c>
      <c r="E9745" s="113">
        <f t="shared" si="152"/>
        <v>65140014</v>
      </c>
      <c r="F9745" s="113" t="s">
        <v>5425</v>
      </c>
      <c r="G9745" s="113" t="s">
        <v>2380</v>
      </c>
      <c r="H9745" s="113" t="s">
        <v>2427</v>
      </c>
      <c r="I9745" s="113" t="s">
        <v>2435</v>
      </c>
    </row>
    <row r="9746" spans="1:9" x14ac:dyDescent="0.2">
      <c r="A9746" s="113" t="s">
        <v>10491</v>
      </c>
      <c r="D9746" s="113" t="s">
        <v>2436</v>
      </c>
      <c r="E9746" s="113">
        <f t="shared" si="152"/>
        <v>65140015</v>
      </c>
      <c r="F9746" s="113" t="s">
        <v>5425</v>
      </c>
      <c r="G9746" s="113" t="s">
        <v>2380</v>
      </c>
      <c r="H9746" s="113" t="s">
        <v>2427</v>
      </c>
      <c r="I9746" s="113" t="s">
        <v>3141</v>
      </c>
    </row>
    <row r="9747" spans="1:9" x14ac:dyDescent="0.2">
      <c r="A9747" s="113" t="s">
        <v>10491</v>
      </c>
      <c r="D9747" s="113" t="s">
        <v>2437</v>
      </c>
      <c r="E9747" s="113">
        <f t="shared" si="152"/>
        <v>65140016</v>
      </c>
      <c r="F9747" s="113" t="s">
        <v>5425</v>
      </c>
      <c r="G9747" s="113" t="s">
        <v>2380</v>
      </c>
      <c r="H9747" s="113" t="s">
        <v>2427</v>
      </c>
      <c r="I9747" s="113" t="s">
        <v>2438</v>
      </c>
    </row>
    <row r="9748" spans="1:9" x14ac:dyDescent="0.2">
      <c r="A9748" s="113" t="s">
        <v>10491</v>
      </c>
      <c r="D9748" s="113" t="s">
        <v>2439</v>
      </c>
      <c r="E9748" s="113">
        <f t="shared" si="152"/>
        <v>65140017</v>
      </c>
      <c r="F9748" s="113" t="s">
        <v>5425</v>
      </c>
      <c r="G9748" s="113" t="s">
        <v>2380</v>
      </c>
      <c r="H9748" s="113" t="s">
        <v>2427</v>
      </c>
      <c r="I9748" s="113" t="s">
        <v>2440</v>
      </c>
    </row>
    <row r="9749" spans="1:9" x14ac:dyDescent="0.2">
      <c r="A9749" s="113" t="s">
        <v>10491</v>
      </c>
      <c r="D9749" s="113" t="s">
        <v>2441</v>
      </c>
      <c r="E9749" s="113">
        <f t="shared" si="152"/>
        <v>65140018</v>
      </c>
      <c r="F9749" s="113" t="s">
        <v>5425</v>
      </c>
      <c r="G9749" s="113" t="s">
        <v>2380</v>
      </c>
      <c r="H9749" s="113" t="s">
        <v>2427</v>
      </c>
      <c r="I9749" s="113" t="s">
        <v>2442</v>
      </c>
    </row>
    <row r="9750" spans="1:9" x14ac:dyDescent="0.2">
      <c r="A9750" s="113" t="s">
        <v>10491</v>
      </c>
      <c r="D9750" s="113" t="s">
        <v>2832</v>
      </c>
      <c r="E9750" s="113">
        <f t="shared" si="152"/>
        <v>65140030</v>
      </c>
      <c r="F9750" s="113" t="s">
        <v>5425</v>
      </c>
      <c r="G9750" s="113" t="s">
        <v>2380</v>
      </c>
      <c r="H9750" s="113" t="s">
        <v>2427</v>
      </c>
      <c r="I9750" s="113" t="s">
        <v>2861</v>
      </c>
    </row>
    <row r="9751" spans="1:9" x14ac:dyDescent="0.2">
      <c r="A9751" s="113" t="s">
        <v>10491</v>
      </c>
      <c r="D9751" s="113" t="s">
        <v>2833</v>
      </c>
      <c r="E9751" s="113">
        <f t="shared" si="152"/>
        <v>65145001</v>
      </c>
      <c r="F9751" s="113" t="s">
        <v>5425</v>
      </c>
      <c r="G9751" s="113" t="s">
        <v>2380</v>
      </c>
      <c r="H9751" s="113" t="s">
        <v>2834</v>
      </c>
      <c r="I9751" s="113" t="s">
        <v>2835</v>
      </c>
    </row>
    <row r="9752" spans="1:9" x14ac:dyDescent="0.2">
      <c r="A9752" s="113" t="s">
        <v>10491</v>
      </c>
      <c r="D9752" s="113" t="s">
        <v>2836</v>
      </c>
      <c r="E9752" s="113">
        <f t="shared" si="152"/>
        <v>65145010</v>
      </c>
      <c r="F9752" s="113" t="s">
        <v>5425</v>
      </c>
      <c r="G9752" s="113" t="s">
        <v>2380</v>
      </c>
      <c r="H9752" s="113" t="s">
        <v>2834</v>
      </c>
      <c r="I9752" s="113" t="s">
        <v>2837</v>
      </c>
    </row>
    <row r="9753" spans="1:9" x14ac:dyDescent="0.2">
      <c r="A9753" s="113" t="s">
        <v>10491</v>
      </c>
      <c r="D9753" s="113" t="s">
        <v>2838</v>
      </c>
      <c r="E9753" s="113">
        <f t="shared" si="152"/>
        <v>65145011</v>
      </c>
      <c r="F9753" s="113" t="s">
        <v>5425</v>
      </c>
      <c r="G9753" s="113" t="s">
        <v>2380</v>
      </c>
      <c r="H9753" s="113" t="s">
        <v>2834</v>
      </c>
      <c r="I9753" s="113" t="s">
        <v>2839</v>
      </c>
    </row>
    <row r="9754" spans="1:9" x14ac:dyDescent="0.2">
      <c r="A9754" s="113" t="s">
        <v>10491</v>
      </c>
      <c r="D9754" s="113" t="s">
        <v>2840</v>
      </c>
      <c r="E9754" s="113">
        <f t="shared" si="152"/>
        <v>65145020</v>
      </c>
      <c r="F9754" s="113" t="s">
        <v>5425</v>
      </c>
      <c r="G9754" s="113" t="s">
        <v>2380</v>
      </c>
      <c r="H9754" s="113" t="s">
        <v>2834</v>
      </c>
      <c r="I9754" s="113" t="s">
        <v>16738</v>
      </c>
    </row>
    <row r="9755" spans="1:9" x14ac:dyDescent="0.2">
      <c r="A9755" s="113" t="s">
        <v>10491</v>
      </c>
      <c r="D9755" s="113" t="s">
        <v>2841</v>
      </c>
      <c r="E9755" s="113">
        <f t="shared" si="152"/>
        <v>65145021</v>
      </c>
      <c r="F9755" s="113" t="s">
        <v>5425</v>
      </c>
      <c r="G9755" s="113" t="s">
        <v>2380</v>
      </c>
      <c r="H9755" s="113" t="s">
        <v>2834</v>
      </c>
      <c r="I9755" s="113" t="s">
        <v>2842</v>
      </c>
    </row>
    <row r="9756" spans="1:9" x14ac:dyDescent="0.2">
      <c r="A9756" s="113" t="s">
        <v>10491</v>
      </c>
      <c r="D9756" s="113" t="s">
        <v>2843</v>
      </c>
      <c r="E9756" s="113">
        <f t="shared" si="152"/>
        <v>65145022</v>
      </c>
      <c r="F9756" s="113" t="s">
        <v>5425</v>
      </c>
      <c r="G9756" s="113" t="s">
        <v>2380</v>
      </c>
      <c r="H9756" s="113" t="s">
        <v>2834</v>
      </c>
      <c r="I9756" s="113" t="s">
        <v>2844</v>
      </c>
    </row>
    <row r="9757" spans="1:9" x14ac:dyDescent="0.2">
      <c r="A9757" s="113" t="s">
        <v>10491</v>
      </c>
      <c r="D9757" s="113" t="s">
        <v>2845</v>
      </c>
      <c r="E9757" s="113">
        <f t="shared" si="152"/>
        <v>65145023</v>
      </c>
      <c r="F9757" s="113" t="s">
        <v>5425</v>
      </c>
      <c r="G9757" s="113" t="s">
        <v>2380</v>
      </c>
      <c r="H9757" s="113" t="s">
        <v>2834</v>
      </c>
      <c r="I9757" s="113" t="s">
        <v>2846</v>
      </c>
    </row>
    <row r="9758" spans="1:9" x14ac:dyDescent="0.2">
      <c r="A9758" s="113" t="s">
        <v>10491</v>
      </c>
      <c r="D9758" s="113" t="s">
        <v>2847</v>
      </c>
      <c r="E9758" s="113">
        <f t="shared" si="152"/>
        <v>65145030</v>
      </c>
      <c r="F9758" s="113" t="s">
        <v>5425</v>
      </c>
      <c r="G9758" s="113" t="s">
        <v>2380</v>
      </c>
      <c r="H9758" s="113" t="s">
        <v>2834</v>
      </c>
      <c r="I9758" s="113" t="s">
        <v>2848</v>
      </c>
    </row>
    <row r="9759" spans="1:9" x14ac:dyDescent="0.2">
      <c r="A9759" s="113" t="s">
        <v>10491</v>
      </c>
      <c r="D9759" s="113" t="s">
        <v>2849</v>
      </c>
      <c r="E9759" s="113">
        <f t="shared" si="152"/>
        <v>65145031</v>
      </c>
      <c r="F9759" s="113" t="s">
        <v>5425</v>
      </c>
      <c r="G9759" s="113" t="s">
        <v>2380</v>
      </c>
      <c r="H9759" s="113" t="s">
        <v>2834</v>
      </c>
      <c r="I9759" s="113" t="s">
        <v>2850</v>
      </c>
    </row>
    <row r="9760" spans="1:9" x14ac:dyDescent="0.2">
      <c r="A9760" s="113" t="s">
        <v>10491</v>
      </c>
      <c r="D9760" s="113" t="s">
        <v>2851</v>
      </c>
      <c r="E9760" s="113">
        <f t="shared" si="152"/>
        <v>65180001</v>
      </c>
      <c r="F9760" s="113" t="s">
        <v>5425</v>
      </c>
      <c r="G9760" s="113" t="s">
        <v>2380</v>
      </c>
      <c r="H9760" s="113" t="s">
        <v>13739</v>
      </c>
      <c r="I9760" s="113" t="s">
        <v>13739</v>
      </c>
    </row>
    <row r="9761" spans="1:9" x14ac:dyDescent="0.2">
      <c r="A9761" s="113" t="s">
        <v>10491</v>
      </c>
      <c r="D9761" s="113" t="s">
        <v>1286</v>
      </c>
      <c r="E9761" s="113">
        <f t="shared" si="152"/>
        <v>65182001</v>
      </c>
      <c r="F9761" s="113" t="s">
        <v>5425</v>
      </c>
      <c r="G9761" s="113" t="s">
        <v>2380</v>
      </c>
      <c r="H9761" s="113" t="s">
        <v>1287</v>
      </c>
      <c r="I9761" s="113" t="s">
        <v>13742</v>
      </c>
    </row>
    <row r="9762" spans="1:9" x14ac:dyDescent="0.2">
      <c r="A9762" s="113" t="s">
        <v>10491</v>
      </c>
      <c r="D9762" s="113" t="s">
        <v>1288</v>
      </c>
      <c r="E9762" s="113">
        <f t="shared" si="152"/>
        <v>65182002</v>
      </c>
      <c r="F9762" s="113" t="s">
        <v>5425</v>
      </c>
      <c r="G9762" s="113" t="s">
        <v>2380</v>
      </c>
      <c r="H9762" s="113" t="s">
        <v>1287</v>
      </c>
      <c r="I9762" s="113" t="s">
        <v>13744</v>
      </c>
    </row>
    <row r="9763" spans="1:9" x14ac:dyDescent="0.2">
      <c r="A9763" s="113" t="s">
        <v>10491</v>
      </c>
      <c r="D9763" s="113" t="s">
        <v>1289</v>
      </c>
      <c r="E9763" s="113">
        <f t="shared" si="152"/>
        <v>65182501</v>
      </c>
      <c r="F9763" s="113" t="s">
        <v>5425</v>
      </c>
      <c r="G9763" s="113" t="s">
        <v>2380</v>
      </c>
      <c r="H9763" s="113" t="s">
        <v>13746</v>
      </c>
      <c r="I9763" s="113" t="s">
        <v>435</v>
      </c>
    </row>
    <row r="9764" spans="1:9" x14ac:dyDescent="0.2">
      <c r="A9764" s="113" t="s">
        <v>10491</v>
      </c>
      <c r="D9764" s="113" t="s">
        <v>1290</v>
      </c>
      <c r="E9764" s="113">
        <f t="shared" si="152"/>
        <v>65182599</v>
      </c>
      <c r="F9764" s="113" t="s">
        <v>5425</v>
      </c>
      <c r="G9764" s="113" t="s">
        <v>2380</v>
      </c>
      <c r="H9764" s="113" t="s">
        <v>13746</v>
      </c>
      <c r="I9764" s="113" t="s">
        <v>13747</v>
      </c>
    </row>
    <row r="9765" spans="1:9" x14ac:dyDescent="0.2">
      <c r="A9765" s="113" t="s">
        <v>10491</v>
      </c>
      <c r="D9765" s="113" t="s">
        <v>1291</v>
      </c>
      <c r="E9765" s="113">
        <f t="shared" si="152"/>
        <v>68110001</v>
      </c>
      <c r="F9765" s="113" t="s">
        <v>5425</v>
      </c>
      <c r="G9765" s="113" t="s">
        <v>1292</v>
      </c>
      <c r="H9765" s="113" t="s">
        <v>1293</v>
      </c>
      <c r="I9765" s="113" t="s">
        <v>1294</v>
      </c>
    </row>
    <row r="9766" spans="1:9" x14ac:dyDescent="0.2">
      <c r="A9766" s="113" t="s">
        <v>10491</v>
      </c>
      <c r="D9766" s="113" t="s">
        <v>1295</v>
      </c>
      <c r="E9766" s="113">
        <f t="shared" si="152"/>
        <v>68110010</v>
      </c>
      <c r="F9766" s="113" t="s">
        <v>5425</v>
      </c>
      <c r="G9766" s="113" t="s">
        <v>1292</v>
      </c>
      <c r="H9766" s="113" t="s">
        <v>1293</v>
      </c>
      <c r="I9766" s="113" t="s">
        <v>9452</v>
      </c>
    </row>
    <row r="9767" spans="1:9" x14ac:dyDescent="0.2">
      <c r="A9767" s="113" t="s">
        <v>10491</v>
      </c>
      <c r="D9767" s="113" t="s">
        <v>1296</v>
      </c>
      <c r="E9767" s="113">
        <f t="shared" si="152"/>
        <v>68110011</v>
      </c>
      <c r="F9767" s="113" t="s">
        <v>5425</v>
      </c>
      <c r="G9767" s="113" t="s">
        <v>1292</v>
      </c>
      <c r="H9767" s="113" t="s">
        <v>1293</v>
      </c>
      <c r="I9767" s="113" t="s">
        <v>1297</v>
      </c>
    </row>
    <row r="9768" spans="1:9" x14ac:dyDescent="0.2">
      <c r="A9768" s="113" t="s">
        <v>10491</v>
      </c>
      <c r="D9768" s="113" t="s">
        <v>1298</v>
      </c>
      <c r="E9768" s="113">
        <f t="shared" si="152"/>
        <v>68110020</v>
      </c>
      <c r="F9768" s="113" t="s">
        <v>5425</v>
      </c>
      <c r="G9768" s="113" t="s">
        <v>1292</v>
      </c>
      <c r="H9768" s="113" t="s">
        <v>1293</v>
      </c>
      <c r="I9768" s="113" t="s">
        <v>1299</v>
      </c>
    </row>
    <row r="9769" spans="1:9" x14ac:dyDescent="0.2">
      <c r="A9769" s="113" t="s">
        <v>10491</v>
      </c>
      <c r="D9769" s="113" t="s">
        <v>1300</v>
      </c>
      <c r="E9769" s="113">
        <f t="shared" si="152"/>
        <v>68110021</v>
      </c>
      <c r="F9769" s="113" t="s">
        <v>5425</v>
      </c>
      <c r="G9769" s="113" t="s">
        <v>1292</v>
      </c>
      <c r="H9769" s="113" t="s">
        <v>1293</v>
      </c>
      <c r="I9769" s="113" t="s">
        <v>1301</v>
      </c>
    </row>
    <row r="9770" spans="1:9" x14ac:dyDescent="0.2">
      <c r="A9770" s="113" t="s">
        <v>10491</v>
      </c>
      <c r="D9770" s="113" t="s">
        <v>1302</v>
      </c>
      <c r="E9770" s="113">
        <f t="shared" si="152"/>
        <v>68110022</v>
      </c>
      <c r="F9770" s="113" t="s">
        <v>5425</v>
      </c>
      <c r="G9770" s="113" t="s">
        <v>1292</v>
      </c>
      <c r="H9770" s="113" t="s">
        <v>1293</v>
      </c>
      <c r="I9770" s="113" t="s">
        <v>1303</v>
      </c>
    </row>
    <row r="9771" spans="1:9" x14ac:dyDescent="0.2">
      <c r="A9771" s="113" t="s">
        <v>10491</v>
      </c>
      <c r="D9771" s="113" t="s">
        <v>1304</v>
      </c>
      <c r="E9771" s="113">
        <f t="shared" si="152"/>
        <v>68110023</v>
      </c>
      <c r="F9771" s="113" t="s">
        <v>5425</v>
      </c>
      <c r="G9771" s="113" t="s">
        <v>1292</v>
      </c>
      <c r="H9771" s="113" t="s">
        <v>1293</v>
      </c>
      <c r="I9771" s="113" t="s">
        <v>1305</v>
      </c>
    </row>
    <row r="9772" spans="1:9" x14ac:dyDescent="0.2">
      <c r="A9772" s="113" t="s">
        <v>10491</v>
      </c>
      <c r="D9772" s="113" t="s">
        <v>1306</v>
      </c>
      <c r="E9772" s="113">
        <f t="shared" si="152"/>
        <v>68110024</v>
      </c>
      <c r="F9772" s="113" t="s">
        <v>5425</v>
      </c>
      <c r="G9772" s="113" t="s">
        <v>1292</v>
      </c>
      <c r="H9772" s="113" t="s">
        <v>1293</v>
      </c>
      <c r="I9772" s="113" t="s">
        <v>1307</v>
      </c>
    </row>
    <row r="9773" spans="1:9" x14ac:dyDescent="0.2">
      <c r="A9773" s="113" t="s">
        <v>10491</v>
      </c>
      <c r="D9773" s="113" t="s">
        <v>1308</v>
      </c>
      <c r="E9773" s="113">
        <f t="shared" si="152"/>
        <v>68110030</v>
      </c>
      <c r="F9773" s="113" t="s">
        <v>5425</v>
      </c>
      <c r="G9773" s="113" t="s">
        <v>1292</v>
      </c>
      <c r="H9773" s="113" t="s">
        <v>1293</v>
      </c>
      <c r="I9773" s="113" t="s">
        <v>1309</v>
      </c>
    </row>
    <row r="9774" spans="1:9" x14ac:dyDescent="0.2">
      <c r="A9774" s="113" t="s">
        <v>10491</v>
      </c>
      <c r="D9774" s="113" t="s">
        <v>1310</v>
      </c>
      <c r="E9774" s="113">
        <f t="shared" si="152"/>
        <v>68110035</v>
      </c>
      <c r="F9774" s="113" t="s">
        <v>5425</v>
      </c>
      <c r="G9774" s="113" t="s">
        <v>1292</v>
      </c>
      <c r="H9774" s="113" t="s">
        <v>1293</v>
      </c>
      <c r="I9774" s="113" t="s">
        <v>4325</v>
      </c>
    </row>
    <row r="9775" spans="1:9" x14ac:dyDescent="0.2">
      <c r="A9775" s="113" t="s">
        <v>10491</v>
      </c>
      <c r="D9775" s="113" t="s">
        <v>4326</v>
      </c>
      <c r="E9775" s="113">
        <f t="shared" si="152"/>
        <v>68180001</v>
      </c>
      <c r="F9775" s="113" t="s">
        <v>5425</v>
      </c>
      <c r="G9775" s="113" t="s">
        <v>1292</v>
      </c>
      <c r="H9775" s="113" t="s">
        <v>13739</v>
      </c>
      <c r="I9775" s="113" t="s">
        <v>13739</v>
      </c>
    </row>
    <row r="9776" spans="1:9" x14ac:dyDescent="0.2">
      <c r="A9776" s="113" t="s">
        <v>10491</v>
      </c>
      <c r="D9776" s="113" t="s">
        <v>4327</v>
      </c>
      <c r="E9776" s="113">
        <f t="shared" si="152"/>
        <v>68182001</v>
      </c>
      <c r="F9776" s="113" t="s">
        <v>5425</v>
      </c>
      <c r="G9776" s="113" t="s">
        <v>1292</v>
      </c>
      <c r="H9776" s="113" t="s">
        <v>13741</v>
      </c>
      <c r="I9776" s="113" t="s">
        <v>13742</v>
      </c>
    </row>
    <row r="9777" spans="1:9" x14ac:dyDescent="0.2">
      <c r="A9777" s="113" t="s">
        <v>10491</v>
      </c>
      <c r="D9777" s="113" t="s">
        <v>4328</v>
      </c>
      <c r="E9777" s="113">
        <f t="shared" si="152"/>
        <v>68182002</v>
      </c>
      <c r="F9777" s="113" t="s">
        <v>5425</v>
      </c>
      <c r="G9777" s="113" t="s">
        <v>1292</v>
      </c>
      <c r="H9777" s="113" t="s">
        <v>13741</v>
      </c>
      <c r="I9777" s="113" t="s">
        <v>13744</v>
      </c>
    </row>
    <row r="9778" spans="1:9" x14ac:dyDescent="0.2">
      <c r="A9778" s="113" t="s">
        <v>10491</v>
      </c>
      <c r="D9778" s="113" t="s">
        <v>4329</v>
      </c>
      <c r="E9778" s="113">
        <f t="shared" si="152"/>
        <v>68182599</v>
      </c>
      <c r="F9778" s="113" t="s">
        <v>5425</v>
      </c>
      <c r="G9778" s="113" t="s">
        <v>1292</v>
      </c>
      <c r="H9778" s="113" t="s">
        <v>13746</v>
      </c>
      <c r="I9778" s="113" t="s">
        <v>13747</v>
      </c>
    </row>
    <row r="9779" spans="1:9" x14ac:dyDescent="0.2">
      <c r="A9779" s="113" t="s">
        <v>10491</v>
      </c>
      <c r="D9779" s="113" t="s">
        <v>4330</v>
      </c>
      <c r="E9779" s="113">
        <f t="shared" si="152"/>
        <v>68240030</v>
      </c>
      <c r="F9779" s="113" t="s">
        <v>5425</v>
      </c>
      <c r="G9779" s="113" t="s">
        <v>14908</v>
      </c>
      <c r="H9779" s="113" t="s">
        <v>4331</v>
      </c>
      <c r="I9779" s="113" t="s">
        <v>4332</v>
      </c>
    </row>
    <row r="9780" spans="1:9" x14ac:dyDescent="0.2">
      <c r="A9780" s="113" t="s">
        <v>10491</v>
      </c>
      <c r="D9780" s="113" t="s">
        <v>4333</v>
      </c>
      <c r="E9780" s="113">
        <f t="shared" si="152"/>
        <v>68240031</v>
      </c>
      <c r="F9780" s="113" t="s">
        <v>5425</v>
      </c>
      <c r="G9780" s="113" t="s">
        <v>14908</v>
      </c>
      <c r="H9780" s="113" t="s">
        <v>4331</v>
      </c>
      <c r="I9780" s="113" t="s">
        <v>4334</v>
      </c>
    </row>
    <row r="9781" spans="1:9" x14ac:dyDescent="0.2">
      <c r="A9781" s="113" t="s">
        <v>10491</v>
      </c>
      <c r="D9781" s="113" t="s">
        <v>4335</v>
      </c>
      <c r="E9781" s="113">
        <f t="shared" si="152"/>
        <v>68240059</v>
      </c>
      <c r="F9781" s="113" t="s">
        <v>5425</v>
      </c>
      <c r="G9781" s="113" t="s">
        <v>14908</v>
      </c>
      <c r="H9781" s="113" t="s">
        <v>4331</v>
      </c>
      <c r="I9781" s="113" t="s">
        <v>4336</v>
      </c>
    </row>
    <row r="9782" spans="1:9" x14ac:dyDescent="0.2">
      <c r="A9782" s="113" t="s">
        <v>10491</v>
      </c>
      <c r="D9782" s="113" t="s">
        <v>4337</v>
      </c>
      <c r="E9782" s="113">
        <f t="shared" si="152"/>
        <v>68241001</v>
      </c>
      <c r="F9782" s="113" t="s">
        <v>5425</v>
      </c>
      <c r="G9782" s="113" t="s">
        <v>14908</v>
      </c>
      <c r="H9782" s="113" t="s">
        <v>4338</v>
      </c>
      <c r="I9782" s="113" t="s">
        <v>4339</v>
      </c>
    </row>
    <row r="9783" spans="1:9" x14ac:dyDescent="0.2">
      <c r="A9783" s="113" t="s">
        <v>10491</v>
      </c>
      <c r="D9783" s="113" t="s">
        <v>1649</v>
      </c>
      <c r="E9783" s="113">
        <f t="shared" si="152"/>
        <v>68241002</v>
      </c>
      <c r="F9783" s="113" t="s">
        <v>5425</v>
      </c>
      <c r="G9783" s="113" t="s">
        <v>14908</v>
      </c>
      <c r="H9783" s="113" t="s">
        <v>4338</v>
      </c>
      <c r="I9783" s="113" t="s">
        <v>1650</v>
      </c>
    </row>
    <row r="9784" spans="1:9" x14ac:dyDescent="0.2">
      <c r="A9784" s="113" t="s">
        <v>10491</v>
      </c>
      <c r="D9784" s="113" t="s">
        <v>1651</v>
      </c>
      <c r="E9784" s="113">
        <f t="shared" si="152"/>
        <v>68241004</v>
      </c>
      <c r="F9784" s="113" t="s">
        <v>5425</v>
      </c>
      <c r="G9784" s="113" t="s">
        <v>14908</v>
      </c>
      <c r="H9784" s="113" t="s">
        <v>4338</v>
      </c>
      <c r="I9784" s="113" t="s">
        <v>1652</v>
      </c>
    </row>
    <row r="9785" spans="1:9" x14ac:dyDescent="0.2">
      <c r="A9785" s="113" t="s">
        <v>10491</v>
      </c>
      <c r="D9785" s="113" t="s">
        <v>1653</v>
      </c>
      <c r="E9785" s="113">
        <f t="shared" si="152"/>
        <v>68241006</v>
      </c>
      <c r="F9785" s="113" t="s">
        <v>5425</v>
      </c>
      <c r="G9785" s="113" t="s">
        <v>14908</v>
      </c>
      <c r="H9785" s="113" t="s">
        <v>4338</v>
      </c>
      <c r="I9785" s="113" t="s">
        <v>1654</v>
      </c>
    </row>
    <row r="9786" spans="1:9" x14ac:dyDescent="0.2">
      <c r="A9786" s="113" t="s">
        <v>10491</v>
      </c>
      <c r="D9786" s="113" t="s">
        <v>1655</v>
      </c>
      <c r="E9786" s="113">
        <f t="shared" si="152"/>
        <v>68241008</v>
      </c>
      <c r="F9786" s="113" t="s">
        <v>5425</v>
      </c>
      <c r="G9786" s="113" t="s">
        <v>14908</v>
      </c>
      <c r="H9786" s="113" t="s">
        <v>4338</v>
      </c>
      <c r="I9786" s="113" t="s">
        <v>1656</v>
      </c>
    </row>
    <row r="9787" spans="1:9" x14ac:dyDescent="0.2">
      <c r="A9787" s="113" t="s">
        <v>10491</v>
      </c>
      <c r="D9787" s="113" t="s">
        <v>1657</v>
      </c>
      <c r="E9787" s="113">
        <f t="shared" si="152"/>
        <v>68241010</v>
      </c>
      <c r="F9787" s="113" t="s">
        <v>5425</v>
      </c>
      <c r="G9787" s="113" t="s">
        <v>14908</v>
      </c>
      <c r="H9787" s="113" t="s">
        <v>4338</v>
      </c>
      <c r="I9787" s="113" t="s">
        <v>1658</v>
      </c>
    </row>
    <row r="9788" spans="1:9" x14ac:dyDescent="0.2">
      <c r="A9788" s="113" t="s">
        <v>10491</v>
      </c>
      <c r="D9788" s="113" t="s">
        <v>1659</v>
      </c>
      <c r="E9788" s="113">
        <f t="shared" si="152"/>
        <v>68241012</v>
      </c>
      <c r="F9788" s="113" t="s">
        <v>5425</v>
      </c>
      <c r="G9788" s="113" t="s">
        <v>14908</v>
      </c>
      <c r="H9788" s="113" t="s">
        <v>4338</v>
      </c>
      <c r="I9788" s="113" t="s">
        <v>1660</v>
      </c>
    </row>
    <row r="9789" spans="1:9" x14ac:dyDescent="0.2">
      <c r="A9789" s="113" t="s">
        <v>10491</v>
      </c>
      <c r="D9789" s="113" t="s">
        <v>1661</v>
      </c>
      <c r="E9789" s="113">
        <f t="shared" si="152"/>
        <v>68241013</v>
      </c>
      <c r="F9789" s="113" t="s">
        <v>5425</v>
      </c>
      <c r="G9789" s="113" t="s">
        <v>14908</v>
      </c>
      <c r="H9789" s="113" t="s">
        <v>4338</v>
      </c>
      <c r="I9789" s="113" t="s">
        <v>1662</v>
      </c>
    </row>
    <row r="9790" spans="1:9" x14ac:dyDescent="0.2">
      <c r="A9790" s="113" t="s">
        <v>10491</v>
      </c>
      <c r="D9790" s="113" t="s">
        <v>1663</v>
      </c>
      <c r="E9790" s="113">
        <f t="shared" si="152"/>
        <v>68241030</v>
      </c>
      <c r="F9790" s="113" t="s">
        <v>5425</v>
      </c>
      <c r="G9790" s="113" t="s">
        <v>14908</v>
      </c>
      <c r="H9790" s="113" t="s">
        <v>4338</v>
      </c>
      <c r="I9790" s="113" t="s">
        <v>1664</v>
      </c>
    </row>
    <row r="9791" spans="1:9" x14ac:dyDescent="0.2">
      <c r="A9791" s="113" t="s">
        <v>10491</v>
      </c>
      <c r="D9791" s="113" t="s">
        <v>1665</v>
      </c>
      <c r="E9791" s="113">
        <f t="shared" si="152"/>
        <v>68241036</v>
      </c>
      <c r="F9791" s="113" t="s">
        <v>5425</v>
      </c>
      <c r="G9791" s="113" t="s">
        <v>14908</v>
      </c>
      <c r="H9791" s="113" t="s">
        <v>4338</v>
      </c>
      <c r="I9791" s="113" t="s">
        <v>1666</v>
      </c>
    </row>
    <row r="9792" spans="1:9" x14ac:dyDescent="0.2">
      <c r="A9792" s="113" t="s">
        <v>10491</v>
      </c>
      <c r="D9792" s="113" t="s">
        <v>1667</v>
      </c>
      <c r="E9792" s="113">
        <f t="shared" si="152"/>
        <v>68241038</v>
      </c>
      <c r="F9792" s="113" t="s">
        <v>5425</v>
      </c>
      <c r="G9792" s="113" t="s">
        <v>14908</v>
      </c>
      <c r="H9792" s="113" t="s">
        <v>4338</v>
      </c>
      <c r="I9792" s="113" t="s">
        <v>1668</v>
      </c>
    </row>
    <row r="9793" spans="1:9" x14ac:dyDescent="0.2">
      <c r="A9793" s="113" t="s">
        <v>10491</v>
      </c>
      <c r="D9793" s="113" t="s">
        <v>1669</v>
      </c>
      <c r="E9793" s="113">
        <f t="shared" si="152"/>
        <v>68241039</v>
      </c>
      <c r="F9793" s="113" t="s">
        <v>5425</v>
      </c>
      <c r="G9793" s="113" t="s">
        <v>14908</v>
      </c>
      <c r="H9793" s="113" t="s">
        <v>4338</v>
      </c>
      <c r="I9793" s="113" t="s">
        <v>1670</v>
      </c>
    </row>
    <row r="9794" spans="1:9" x14ac:dyDescent="0.2">
      <c r="A9794" s="113" t="s">
        <v>10491</v>
      </c>
      <c r="D9794" s="113" t="s">
        <v>1671</v>
      </c>
      <c r="E9794" s="113">
        <f t="shared" ref="E9794:E9857" si="153">VALUE(D9794)</f>
        <v>68241042</v>
      </c>
      <c r="F9794" s="113" t="s">
        <v>5425</v>
      </c>
      <c r="G9794" s="113" t="s">
        <v>14908</v>
      </c>
      <c r="H9794" s="113" t="s">
        <v>4338</v>
      </c>
      <c r="I9794" s="113" t="s">
        <v>1672</v>
      </c>
    </row>
    <row r="9795" spans="1:9" x14ac:dyDescent="0.2">
      <c r="A9795" s="113" t="s">
        <v>10491</v>
      </c>
      <c r="D9795" s="113" t="s">
        <v>1673</v>
      </c>
      <c r="E9795" s="113">
        <f t="shared" si="153"/>
        <v>68241044</v>
      </c>
      <c r="F9795" s="113" t="s">
        <v>5425</v>
      </c>
      <c r="G9795" s="113" t="s">
        <v>14908</v>
      </c>
      <c r="H9795" s="113" t="s">
        <v>4338</v>
      </c>
      <c r="I9795" s="113" t="s">
        <v>1674</v>
      </c>
    </row>
    <row r="9796" spans="1:9" x14ac:dyDescent="0.2">
      <c r="A9796" s="113" t="s">
        <v>10491</v>
      </c>
      <c r="D9796" s="113" t="s">
        <v>1675</v>
      </c>
      <c r="E9796" s="113">
        <f t="shared" si="153"/>
        <v>68241046</v>
      </c>
      <c r="F9796" s="113" t="s">
        <v>5425</v>
      </c>
      <c r="G9796" s="113" t="s">
        <v>14908</v>
      </c>
      <c r="H9796" s="113" t="s">
        <v>4338</v>
      </c>
      <c r="I9796" s="113" t="s">
        <v>1676</v>
      </c>
    </row>
    <row r="9797" spans="1:9" x14ac:dyDescent="0.2">
      <c r="A9797" s="113" t="s">
        <v>10491</v>
      </c>
      <c r="D9797" s="113" t="s">
        <v>1677</v>
      </c>
      <c r="E9797" s="113">
        <f t="shared" si="153"/>
        <v>68241098</v>
      </c>
      <c r="F9797" s="113" t="s">
        <v>5425</v>
      </c>
      <c r="G9797" s="113" t="s">
        <v>14908</v>
      </c>
      <c r="H9797" s="113" t="s">
        <v>4338</v>
      </c>
      <c r="I9797" s="113" t="s">
        <v>1678</v>
      </c>
    </row>
    <row r="9798" spans="1:9" x14ac:dyDescent="0.2">
      <c r="A9798" s="113" t="s">
        <v>10491</v>
      </c>
      <c r="D9798" s="113" t="s">
        <v>1679</v>
      </c>
      <c r="E9798" s="113">
        <f t="shared" si="153"/>
        <v>68282001</v>
      </c>
      <c r="F9798" s="113" t="s">
        <v>5425</v>
      </c>
      <c r="G9798" s="113" t="s">
        <v>14908</v>
      </c>
      <c r="H9798" s="113" t="s">
        <v>13741</v>
      </c>
      <c r="I9798" s="113" t="s">
        <v>13742</v>
      </c>
    </row>
    <row r="9799" spans="1:9" x14ac:dyDescent="0.2">
      <c r="A9799" s="113" t="s">
        <v>10491</v>
      </c>
      <c r="D9799" s="113" t="s">
        <v>1680</v>
      </c>
      <c r="E9799" s="113">
        <f t="shared" si="153"/>
        <v>68282002</v>
      </c>
      <c r="F9799" s="113" t="s">
        <v>5425</v>
      </c>
      <c r="G9799" s="113" t="s">
        <v>14908</v>
      </c>
      <c r="H9799" s="113" t="s">
        <v>13741</v>
      </c>
      <c r="I9799" s="113" t="s">
        <v>13744</v>
      </c>
    </row>
    <row r="9800" spans="1:9" x14ac:dyDescent="0.2">
      <c r="A9800" s="113" t="s">
        <v>10491</v>
      </c>
      <c r="D9800" s="113" t="s">
        <v>1681</v>
      </c>
      <c r="E9800" s="113">
        <f t="shared" si="153"/>
        <v>68282599</v>
      </c>
      <c r="F9800" s="113" t="s">
        <v>5425</v>
      </c>
      <c r="G9800" s="113" t="s">
        <v>14908</v>
      </c>
      <c r="H9800" s="113" t="s">
        <v>13746</v>
      </c>
      <c r="I9800" s="113" t="s">
        <v>13747</v>
      </c>
    </row>
    <row r="9801" spans="1:9" x14ac:dyDescent="0.2">
      <c r="A9801" s="113" t="s">
        <v>10491</v>
      </c>
      <c r="D9801" s="113" t="s">
        <v>1682</v>
      </c>
      <c r="E9801" s="113">
        <f t="shared" si="153"/>
        <v>68430001</v>
      </c>
      <c r="F9801" s="113" t="s">
        <v>5425</v>
      </c>
      <c r="G9801" s="113" t="s">
        <v>1683</v>
      </c>
      <c r="H9801" s="113" t="s">
        <v>1684</v>
      </c>
      <c r="I9801" s="113" t="s">
        <v>1685</v>
      </c>
    </row>
    <row r="9802" spans="1:9" x14ac:dyDescent="0.2">
      <c r="A9802" s="113" t="s">
        <v>10491</v>
      </c>
      <c r="D9802" s="113" t="s">
        <v>1686</v>
      </c>
      <c r="E9802" s="113">
        <f t="shared" si="153"/>
        <v>68430010</v>
      </c>
      <c r="F9802" s="113" t="s">
        <v>5425</v>
      </c>
      <c r="G9802" s="113" t="s">
        <v>1683</v>
      </c>
      <c r="H9802" s="113" t="s">
        <v>1684</v>
      </c>
      <c r="I9802" s="113" t="s">
        <v>9452</v>
      </c>
    </row>
    <row r="9803" spans="1:9" x14ac:dyDescent="0.2">
      <c r="A9803" s="113" t="s">
        <v>10491</v>
      </c>
      <c r="D9803" s="113" t="s">
        <v>1687</v>
      </c>
      <c r="E9803" s="113">
        <f t="shared" si="153"/>
        <v>68430011</v>
      </c>
      <c r="F9803" s="113" t="s">
        <v>5425</v>
      </c>
      <c r="G9803" s="113" t="s">
        <v>1683</v>
      </c>
      <c r="H9803" s="113" t="s">
        <v>1684</v>
      </c>
      <c r="I9803" s="113" t="s">
        <v>1688</v>
      </c>
    </row>
    <row r="9804" spans="1:9" x14ac:dyDescent="0.2">
      <c r="A9804" s="113" t="s">
        <v>10491</v>
      </c>
      <c r="D9804" s="113" t="s">
        <v>1689</v>
      </c>
      <c r="E9804" s="113">
        <f t="shared" si="153"/>
        <v>68430020</v>
      </c>
      <c r="F9804" s="113" t="s">
        <v>5425</v>
      </c>
      <c r="G9804" s="113" t="s">
        <v>1683</v>
      </c>
      <c r="H9804" s="113" t="s">
        <v>1684</v>
      </c>
      <c r="I9804" s="113" t="s">
        <v>1690</v>
      </c>
    </row>
    <row r="9805" spans="1:9" x14ac:dyDescent="0.2">
      <c r="A9805" s="113" t="s">
        <v>10491</v>
      </c>
      <c r="D9805" s="113" t="s">
        <v>1691</v>
      </c>
      <c r="E9805" s="113">
        <f t="shared" si="153"/>
        <v>68430030</v>
      </c>
      <c r="F9805" s="113" t="s">
        <v>5425</v>
      </c>
      <c r="G9805" s="113" t="s">
        <v>1683</v>
      </c>
      <c r="H9805" s="113" t="s">
        <v>1684</v>
      </c>
      <c r="I9805" s="113" t="s">
        <v>3079</v>
      </c>
    </row>
    <row r="9806" spans="1:9" x14ac:dyDescent="0.2">
      <c r="A9806" s="113" t="s">
        <v>10491</v>
      </c>
      <c r="D9806" s="113" t="s">
        <v>1692</v>
      </c>
      <c r="E9806" s="113">
        <f t="shared" si="153"/>
        <v>68430031</v>
      </c>
      <c r="F9806" s="113" t="s">
        <v>5425</v>
      </c>
      <c r="G9806" s="113" t="s">
        <v>1683</v>
      </c>
      <c r="H9806" s="113" t="s">
        <v>1684</v>
      </c>
      <c r="I9806" s="113" t="s">
        <v>1693</v>
      </c>
    </row>
    <row r="9807" spans="1:9" x14ac:dyDescent="0.2">
      <c r="A9807" s="113" t="s">
        <v>10491</v>
      </c>
      <c r="D9807" s="113" t="s">
        <v>1694</v>
      </c>
      <c r="E9807" s="113">
        <f t="shared" si="153"/>
        <v>68430032</v>
      </c>
      <c r="F9807" s="113" t="s">
        <v>5425</v>
      </c>
      <c r="G9807" s="113" t="s">
        <v>1683</v>
      </c>
      <c r="H9807" s="113" t="s">
        <v>1684</v>
      </c>
      <c r="I9807" s="113" t="s">
        <v>1695</v>
      </c>
    </row>
    <row r="9808" spans="1:9" x14ac:dyDescent="0.2">
      <c r="A9808" s="113" t="s">
        <v>10491</v>
      </c>
      <c r="D9808" s="113" t="s">
        <v>1696</v>
      </c>
      <c r="E9808" s="113">
        <f t="shared" si="153"/>
        <v>68430101</v>
      </c>
      <c r="F9808" s="113" t="s">
        <v>5425</v>
      </c>
      <c r="G9808" s="113" t="s">
        <v>1683</v>
      </c>
      <c r="H9808" s="113" t="s">
        <v>1697</v>
      </c>
      <c r="I9808" s="113" t="s">
        <v>1698</v>
      </c>
    </row>
    <row r="9809" spans="1:9" x14ac:dyDescent="0.2">
      <c r="A9809" s="113" t="s">
        <v>10491</v>
      </c>
      <c r="D9809" s="113" t="s">
        <v>1699</v>
      </c>
      <c r="E9809" s="113">
        <f t="shared" si="153"/>
        <v>68430110</v>
      </c>
      <c r="F9809" s="113" t="s">
        <v>5425</v>
      </c>
      <c r="G9809" s="113" t="s">
        <v>1683</v>
      </c>
      <c r="H9809" s="113" t="s">
        <v>1697</v>
      </c>
      <c r="I9809" s="113" t="s">
        <v>9452</v>
      </c>
    </row>
    <row r="9810" spans="1:9" x14ac:dyDescent="0.2">
      <c r="A9810" s="113" t="s">
        <v>10491</v>
      </c>
      <c r="D9810" s="113" t="s">
        <v>1700</v>
      </c>
      <c r="E9810" s="113">
        <f t="shared" si="153"/>
        <v>68430111</v>
      </c>
      <c r="F9810" s="113" t="s">
        <v>5425</v>
      </c>
      <c r="G9810" s="113" t="s">
        <v>1683</v>
      </c>
      <c r="H9810" s="113" t="s">
        <v>1697</v>
      </c>
      <c r="I9810" s="113" t="s">
        <v>1701</v>
      </c>
    </row>
    <row r="9811" spans="1:9" x14ac:dyDescent="0.2">
      <c r="A9811" s="113" t="s">
        <v>10491</v>
      </c>
      <c r="D9811" s="113" t="s">
        <v>1702</v>
      </c>
      <c r="E9811" s="113">
        <f t="shared" si="153"/>
        <v>68430120</v>
      </c>
      <c r="F9811" s="113" t="s">
        <v>5425</v>
      </c>
      <c r="G9811" s="113" t="s">
        <v>1683</v>
      </c>
      <c r="H9811" s="113" t="s">
        <v>1697</v>
      </c>
      <c r="I9811" s="113" t="s">
        <v>1690</v>
      </c>
    </row>
    <row r="9812" spans="1:9" x14ac:dyDescent="0.2">
      <c r="A9812" s="113" t="s">
        <v>10491</v>
      </c>
      <c r="D9812" s="113" t="s">
        <v>1703</v>
      </c>
      <c r="E9812" s="113">
        <f t="shared" si="153"/>
        <v>68430130</v>
      </c>
      <c r="F9812" s="113" t="s">
        <v>5425</v>
      </c>
      <c r="G9812" s="113" t="s">
        <v>1683</v>
      </c>
      <c r="H9812" s="113" t="s">
        <v>1697</v>
      </c>
      <c r="I9812" s="113" t="s">
        <v>3079</v>
      </c>
    </row>
    <row r="9813" spans="1:9" x14ac:dyDescent="0.2">
      <c r="A9813" s="113" t="s">
        <v>10491</v>
      </c>
      <c r="D9813" s="113" t="s">
        <v>1704</v>
      </c>
      <c r="E9813" s="113">
        <f t="shared" si="153"/>
        <v>68430131</v>
      </c>
      <c r="F9813" s="113" t="s">
        <v>5425</v>
      </c>
      <c r="G9813" s="113" t="s">
        <v>1683</v>
      </c>
      <c r="H9813" s="113" t="s">
        <v>1697</v>
      </c>
      <c r="I9813" s="113" t="s">
        <v>1693</v>
      </c>
    </row>
    <row r="9814" spans="1:9" x14ac:dyDescent="0.2">
      <c r="A9814" s="113" t="s">
        <v>10491</v>
      </c>
      <c r="D9814" s="113" t="s">
        <v>1705</v>
      </c>
      <c r="E9814" s="113">
        <f t="shared" si="153"/>
        <v>68430132</v>
      </c>
      <c r="F9814" s="113" t="s">
        <v>5425</v>
      </c>
      <c r="G9814" s="113" t="s">
        <v>1683</v>
      </c>
      <c r="H9814" s="113" t="s">
        <v>1697</v>
      </c>
      <c r="I9814" s="113" t="s">
        <v>1706</v>
      </c>
    </row>
    <row r="9815" spans="1:9" x14ac:dyDescent="0.2">
      <c r="A9815" s="113" t="s">
        <v>10491</v>
      </c>
      <c r="D9815" s="113" t="s">
        <v>1707</v>
      </c>
      <c r="E9815" s="113">
        <f t="shared" si="153"/>
        <v>68435001</v>
      </c>
      <c r="F9815" s="113" t="s">
        <v>5425</v>
      </c>
      <c r="G9815" s="113" t="s">
        <v>1683</v>
      </c>
      <c r="H9815" s="113" t="s">
        <v>1708</v>
      </c>
      <c r="I9815" s="113" t="s">
        <v>1709</v>
      </c>
    </row>
    <row r="9816" spans="1:9" x14ac:dyDescent="0.2">
      <c r="A9816" s="113" t="s">
        <v>10491</v>
      </c>
      <c r="D9816" s="113" t="s">
        <v>1710</v>
      </c>
      <c r="E9816" s="113">
        <f t="shared" si="153"/>
        <v>68435010</v>
      </c>
      <c r="F9816" s="113" t="s">
        <v>5425</v>
      </c>
      <c r="G9816" s="113" t="s">
        <v>1683</v>
      </c>
      <c r="H9816" s="113" t="s">
        <v>1708</v>
      </c>
      <c r="I9816" s="113" t="s">
        <v>9452</v>
      </c>
    </row>
    <row r="9817" spans="1:9" x14ac:dyDescent="0.2">
      <c r="A9817" s="113" t="s">
        <v>10491</v>
      </c>
      <c r="D9817" s="113" t="s">
        <v>1711</v>
      </c>
      <c r="E9817" s="113">
        <f t="shared" si="153"/>
        <v>68435011</v>
      </c>
      <c r="F9817" s="113" t="s">
        <v>5425</v>
      </c>
      <c r="G9817" s="113" t="s">
        <v>1683</v>
      </c>
      <c r="H9817" s="113" t="s">
        <v>1708</v>
      </c>
      <c r="I9817" s="113" t="s">
        <v>1712</v>
      </c>
    </row>
    <row r="9818" spans="1:9" x14ac:dyDescent="0.2">
      <c r="A9818" s="113" t="s">
        <v>10491</v>
      </c>
      <c r="D9818" s="113" t="s">
        <v>1713</v>
      </c>
      <c r="E9818" s="113">
        <f t="shared" si="153"/>
        <v>68435012</v>
      </c>
      <c r="F9818" s="113" t="s">
        <v>5425</v>
      </c>
      <c r="G9818" s="113" t="s">
        <v>1683</v>
      </c>
      <c r="H9818" s="113" t="s">
        <v>1708</v>
      </c>
      <c r="I9818" s="113" t="s">
        <v>2818</v>
      </c>
    </row>
    <row r="9819" spans="1:9" x14ac:dyDescent="0.2">
      <c r="A9819" s="113" t="s">
        <v>10491</v>
      </c>
      <c r="D9819" s="113" t="s">
        <v>1714</v>
      </c>
      <c r="E9819" s="113">
        <f t="shared" si="153"/>
        <v>68435013</v>
      </c>
      <c r="F9819" s="113" t="s">
        <v>5425</v>
      </c>
      <c r="G9819" s="113" t="s">
        <v>1683</v>
      </c>
      <c r="H9819" s="113" t="s">
        <v>1708</v>
      </c>
      <c r="I9819" s="113" t="s">
        <v>1715</v>
      </c>
    </row>
    <row r="9820" spans="1:9" x14ac:dyDescent="0.2">
      <c r="A9820" s="113" t="s">
        <v>10491</v>
      </c>
      <c r="D9820" s="113" t="s">
        <v>1716</v>
      </c>
      <c r="E9820" s="113">
        <f t="shared" si="153"/>
        <v>68435040</v>
      </c>
      <c r="F9820" s="113" t="s">
        <v>5425</v>
      </c>
      <c r="G9820" s="113" t="s">
        <v>1683</v>
      </c>
      <c r="H9820" s="113" t="s">
        <v>1708</v>
      </c>
      <c r="I9820" s="113" t="s">
        <v>1717</v>
      </c>
    </row>
    <row r="9821" spans="1:9" x14ac:dyDescent="0.2">
      <c r="A9821" s="113" t="s">
        <v>10491</v>
      </c>
      <c r="D9821" s="113" t="s">
        <v>1718</v>
      </c>
      <c r="E9821" s="113">
        <f t="shared" si="153"/>
        <v>68440001</v>
      </c>
      <c r="F9821" s="113" t="s">
        <v>5425</v>
      </c>
      <c r="G9821" s="113" t="s">
        <v>1683</v>
      </c>
      <c r="H9821" s="113" t="s">
        <v>1719</v>
      </c>
      <c r="I9821" s="113" t="s">
        <v>1719</v>
      </c>
    </row>
    <row r="9822" spans="1:9" x14ac:dyDescent="0.2">
      <c r="A9822" s="113" t="s">
        <v>10491</v>
      </c>
      <c r="D9822" s="113" t="s">
        <v>1720</v>
      </c>
      <c r="E9822" s="113">
        <f t="shared" si="153"/>
        <v>68440010</v>
      </c>
      <c r="F9822" s="113" t="s">
        <v>5425</v>
      </c>
      <c r="G9822" s="113" t="s">
        <v>1683</v>
      </c>
      <c r="H9822" s="113" t="s">
        <v>1719</v>
      </c>
      <c r="I9822" s="113" t="s">
        <v>9452</v>
      </c>
    </row>
    <row r="9823" spans="1:9" x14ac:dyDescent="0.2">
      <c r="A9823" s="113" t="s">
        <v>10491</v>
      </c>
      <c r="D9823" s="113" t="s">
        <v>1721</v>
      </c>
      <c r="E9823" s="113">
        <f t="shared" si="153"/>
        <v>68445001</v>
      </c>
      <c r="F9823" s="113" t="s">
        <v>5425</v>
      </c>
      <c r="G9823" s="113" t="s">
        <v>1683</v>
      </c>
      <c r="H9823" s="113" t="s">
        <v>1722</v>
      </c>
      <c r="I9823" s="113" t="s">
        <v>1722</v>
      </c>
    </row>
    <row r="9824" spans="1:9" x14ac:dyDescent="0.2">
      <c r="A9824" s="113" t="s">
        <v>10491</v>
      </c>
      <c r="D9824" s="113" t="s">
        <v>1723</v>
      </c>
      <c r="E9824" s="113">
        <f t="shared" si="153"/>
        <v>68445010</v>
      </c>
      <c r="F9824" s="113" t="s">
        <v>5425</v>
      </c>
      <c r="G9824" s="113" t="s">
        <v>1683</v>
      </c>
      <c r="H9824" s="113" t="s">
        <v>1722</v>
      </c>
      <c r="I9824" s="113" t="s">
        <v>1724</v>
      </c>
    </row>
    <row r="9825" spans="1:9" x14ac:dyDescent="0.2">
      <c r="A9825" s="113" t="s">
        <v>10491</v>
      </c>
      <c r="D9825" s="113" t="s">
        <v>1725</v>
      </c>
      <c r="E9825" s="113">
        <f t="shared" si="153"/>
        <v>68445011</v>
      </c>
      <c r="F9825" s="113" t="s">
        <v>5425</v>
      </c>
      <c r="G9825" s="113" t="s">
        <v>1683</v>
      </c>
      <c r="H9825" s="113" t="s">
        <v>1722</v>
      </c>
      <c r="I9825" s="113" t="s">
        <v>1726</v>
      </c>
    </row>
    <row r="9826" spans="1:9" x14ac:dyDescent="0.2">
      <c r="A9826" s="113" t="s">
        <v>10491</v>
      </c>
      <c r="D9826" s="113" t="s">
        <v>1727</v>
      </c>
      <c r="E9826" s="113">
        <f t="shared" si="153"/>
        <v>68445012</v>
      </c>
      <c r="F9826" s="113" t="s">
        <v>5425</v>
      </c>
      <c r="G9826" s="113" t="s">
        <v>1683</v>
      </c>
      <c r="H9826" s="113" t="s">
        <v>1722</v>
      </c>
      <c r="I9826" s="113" t="s">
        <v>1728</v>
      </c>
    </row>
    <row r="9827" spans="1:9" x14ac:dyDescent="0.2">
      <c r="A9827" s="113" t="s">
        <v>10491</v>
      </c>
      <c r="D9827" s="113" t="s">
        <v>1729</v>
      </c>
      <c r="E9827" s="113">
        <f t="shared" si="153"/>
        <v>68445013</v>
      </c>
      <c r="F9827" s="113" t="s">
        <v>5425</v>
      </c>
      <c r="G9827" s="113" t="s">
        <v>1683</v>
      </c>
      <c r="H9827" s="113" t="s">
        <v>1722</v>
      </c>
      <c r="I9827" s="113" t="s">
        <v>1730</v>
      </c>
    </row>
    <row r="9828" spans="1:9" x14ac:dyDescent="0.2">
      <c r="A9828" s="113" t="s">
        <v>10491</v>
      </c>
      <c r="D9828" s="113" t="s">
        <v>1731</v>
      </c>
      <c r="E9828" s="113">
        <f t="shared" si="153"/>
        <v>68445014</v>
      </c>
      <c r="F9828" s="113" t="s">
        <v>5425</v>
      </c>
      <c r="G9828" s="113" t="s">
        <v>1683</v>
      </c>
      <c r="H9828" s="113" t="s">
        <v>1722</v>
      </c>
      <c r="I9828" s="113" t="s">
        <v>1732</v>
      </c>
    </row>
    <row r="9829" spans="1:9" x14ac:dyDescent="0.2">
      <c r="A9829" s="113" t="s">
        <v>10491</v>
      </c>
      <c r="D9829" s="113" t="s">
        <v>1733</v>
      </c>
      <c r="E9829" s="113">
        <f t="shared" si="153"/>
        <v>68445015</v>
      </c>
      <c r="F9829" s="113" t="s">
        <v>5425</v>
      </c>
      <c r="G9829" s="113" t="s">
        <v>1683</v>
      </c>
      <c r="H9829" s="113" t="s">
        <v>1722</v>
      </c>
      <c r="I9829" s="113" t="s">
        <v>1734</v>
      </c>
    </row>
    <row r="9830" spans="1:9" x14ac:dyDescent="0.2">
      <c r="A9830" s="113" t="s">
        <v>10491</v>
      </c>
      <c r="D9830" s="113" t="s">
        <v>1735</v>
      </c>
      <c r="E9830" s="113">
        <f t="shared" si="153"/>
        <v>68445020</v>
      </c>
      <c r="F9830" s="113" t="s">
        <v>5425</v>
      </c>
      <c r="G9830" s="113" t="s">
        <v>1683</v>
      </c>
      <c r="H9830" s="113" t="s">
        <v>1722</v>
      </c>
      <c r="I9830" s="113" t="s">
        <v>1736</v>
      </c>
    </row>
    <row r="9831" spans="1:9" x14ac:dyDescent="0.2">
      <c r="A9831" s="113" t="s">
        <v>10491</v>
      </c>
      <c r="D9831" s="113" t="s">
        <v>1737</v>
      </c>
      <c r="E9831" s="113">
        <f t="shared" si="153"/>
        <v>68445021</v>
      </c>
      <c r="F9831" s="113" t="s">
        <v>5425</v>
      </c>
      <c r="G9831" s="113" t="s">
        <v>1683</v>
      </c>
      <c r="H9831" s="113" t="s">
        <v>1722</v>
      </c>
      <c r="I9831" s="113" t="s">
        <v>1738</v>
      </c>
    </row>
    <row r="9832" spans="1:9" x14ac:dyDescent="0.2">
      <c r="A9832" s="113" t="s">
        <v>10491</v>
      </c>
      <c r="D9832" s="113" t="s">
        <v>1739</v>
      </c>
      <c r="E9832" s="113">
        <f t="shared" si="153"/>
        <v>68445022</v>
      </c>
      <c r="F9832" s="113" t="s">
        <v>5425</v>
      </c>
      <c r="G9832" s="113" t="s">
        <v>1683</v>
      </c>
      <c r="H9832" s="113" t="s">
        <v>1722</v>
      </c>
      <c r="I9832" s="113" t="s">
        <v>1740</v>
      </c>
    </row>
    <row r="9833" spans="1:9" x14ac:dyDescent="0.2">
      <c r="A9833" s="113" t="s">
        <v>10491</v>
      </c>
      <c r="D9833" s="113" t="s">
        <v>1741</v>
      </c>
      <c r="E9833" s="113">
        <f t="shared" si="153"/>
        <v>68445030</v>
      </c>
      <c r="F9833" s="113" t="s">
        <v>5425</v>
      </c>
      <c r="G9833" s="113" t="s">
        <v>1683</v>
      </c>
      <c r="H9833" s="113" t="s">
        <v>1722</v>
      </c>
      <c r="I9833" s="113" t="s">
        <v>1742</v>
      </c>
    </row>
    <row r="9834" spans="1:9" x14ac:dyDescent="0.2">
      <c r="A9834" s="113" t="s">
        <v>10491</v>
      </c>
      <c r="D9834" s="113" t="s">
        <v>1743</v>
      </c>
      <c r="E9834" s="113">
        <f t="shared" si="153"/>
        <v>68445040</v>
      </c>
      <c r="F9834" s="113" t="s">
        <v>5425</v>
      </c>
      <c r="G9834" s="113" t="s">
        <v>1683</v>
      </c>
      <c r="H9834" s="113" t="s">
        <v>1722</v>
      </c>
      <c r="I9834" s="113" t="s">
        <v>11661</v>
      </c>
    </row>
    <row r="9835" spans="1:9" x14ac:dyDescent="0.2">
      <c r="A9835" s="113" t="s">
        <v>10491</v>
      </c>
      <c r="D9835" s="113" t="s">
        <v>1744</v>
      </c>
      <c r="E9835" s="113">
        <f t="shared" si="153"/>
        <v>68445101</v>
      </c>
      <c r="F9835" s="113" t="s">
        <v>5425</v>
      </c>
      <c r="G9835" s="113" t="s">
        <v>1683</v>
      </c>
      <c r="H9835" s="113" t="s">
        <v>1745</v>
      </c>
      <c r="I9835" s="113" t="s">
        <v>1745</v>
      </c>
    </row>
    <row r="9836" spans="1:9" x14ac:dyDescent="0.2">
      <c r="A9836" s="113" t="s">
        <v>10491</v>
      </c>
      <c r="D9836" s="113" t="s">
        <v>1746</v>
      </c>
      <c r="E9836" s="113">
        <f t="shared" si="153"/>
        <v>68445110</v>
      </c>
      <c r="F9836" s="113" t="s">
        <v>5425</v>
      </c>
      <c r="G9836" s="113" t="s">
        <v>1683</v>
      </c>
      <c r="H9836" s="113" t="s">
        <v>1745</v>
      </c>
      <c r="I9836" s="113" t="s">
        <v>1747</v>
      </c>
    </row>
    <row r="9837" spans="1:9" x14ac:dyDescent="0.2">
      <c r="A9837" s="113" t="s">
        <v>10491</v>
      </c>
      <c r="D9837" s="113" t="s">
        <v>1748</v>
      </c>
      <c r="E9837" s="113">
        <f t="shared" si="153"/>
        <v>68445111</v>
      </c>
      <c r="F9837" s="113" t="s">
        <v>5425</v>
      </c>
      <c r="G9837" s="113" t="s">
        <v>1683</v>
      </c>
      <c r="H9837" s="113" t="s">
        <v>1745</v>
      </c>
      <c r="I9837" s="113" t="s">
        <v>1749</v>
      </c>
    </row>
    <row r="9838" spans="1:9" x14ac:dyDescent="0.2">
      <c r="A9838" s="113" t="s">
        <v>10491</v>
      </c>
      <c r="D9838" s="113" t="s">
        <v>1750</v>
      </c>
      <c r="E9838" s="113">
        <f t="shared" si="153"/>
        <v>68445115</v>
      </c>
      <c r="F9838" s="113" t="s">
        <v>5425</v>
      </c>
      <c r="G9838" s="113" t="s">
        <v>1683</v>
      </c>
      <c r="H9838" s="113" t="s">
        <v>1745</v>
      </c>
      <c r="I9838" s="113" t="s">
        <v>1751</v>
      </c>
    </row>
    <row r="9839" spans="1:9" x14ac:dyDescent="0.2">
      <c r="A9839" s="113" t="s">
        <v>10491</v>
      </c>
      <c r="D9839" s="113" t="s">
        <v>1752</v>
      </c>
      <c r="E9839" s="113">
        <f t="shared" si="153"/>
        <v>68445120</v>
      </c>
      <c r="F9839" s="113" t="s">
        <v>5425</v>
      </c>
      <c r="G9839" s="113" t="s">
        <v>1683</v>
      </c>
      <c r="H9839" s="113" t="s">
        <v>1745</v>
      </c>
      <c r="I9839" s="113" t="s">
        <v>1753</v>
      </c>
    </row>
    <row r="9840" spans="1:9" x14ac:dyDescent="0.2">
      <c r="A9840" s="113" t="s">
        <v>10491</v>
      </c>
      <c r="D9840" s="113" t="s">
        <v>1754</v>
      </c>
      <c r="E9840" s="113">
        <f t="shared" si="153"/>
        <v>68445125</v>
      </c>
      <c r="F9840" s="113" t="s">
        <v>5425</v>
      </c>
      <c r="G9840" s="113" t="s">
        <v>1683</v>
      </c>
      <c r="H9840" s="113" t="s">
        <v>1745</v>
      </c>
      <c r="I9840" s="113" t="s">
        <v>1755</v>
      </c>
    </row>
    <row r="9841" spans="1:9" x14ac:dyDescent="0.2">
      <c r="A9841" s="113" t="s">
        <v>10491</v>
      </c>
      <c r="D9841" s="113" t="s">
        <v>1756</v>
      </c>
      <c r="E9841" s="113">
        <f t="shared" si="153"/>
        <v>68445130</v>
      </c>
      <c r="F9841" s="113" t="s">
        <v>5425</v>
      </c>
      <c r="G9841" s="113" t="s">
        <v>1683</v>
      </c>
      <c r="H9841" s="113" t="s">
        <v>1745</v>
      </c>
      <c r="I9841" s="113" t="s">
        <v>1757</v>
      </c>
    </row>
    <row r="9842" spans="1:9" x14ac:dyDescent="0.2">
      <c r="A9842" s="113" t="s">
        <v>10491</v>
      </c>
      <c r="D9842" s="113" t="s">
        <v>1758</v>
      </c>
      <c r="E9842" s="113">
        <f t="shared" si="153"/>
        <v>68445135</v>
      </c>
      <c r="F9842" s="113" t="s">
        <v>5425</v>
      </c>
      <c r="G9842" s="113" t="s">
        <v>1683</v>
      </c>
      <c r="H9842" s="113" t="s">
        <v>1745</v>
      </c>
      <c r="I9842" s="113" t="s">
        <v>1759</v>
      </c>
    </row>
    <row r="9843" spans="1:9" x14ac:dyDescent="0.2">
      <c r="A9843" s="113" t="s">
        <v>10491</v>
      </c>
      <c r="D9843" s="113" t="s">
        <v>1760</v>
      </c>
      <c r="E9843" s="113">
        <f t="shared" si="153"/>
        <v>68445140</v>
      </c>
      <c r="F9843" s="113" t="s">
        <v>5425</v>
      </c>
      <c r="G9843" s="113" t="s">
        <v>1683</v>
      </c>
      <c r="H9843" s="113" t="s">
        <v>1745</v>
      </c>
      <c r="I9843" s="113" t="s">
        <v>2861</v>
      </c>
    </row>
    <row r="9844" spans="1:9" x14ac:dyDescent="0.2">
      <c r="A9844" s="113" t="s">
        <v>10491</v>
      </c>
      <c r="D9844" s="113" t="s">
        <v>1761</v>
      </c>
      <c r="E9844" s="113">
        <f t="shared" si="153"/>
        <v>68445201</v>
      </c>
      <c r="F9844" s="113" t="s">
        <v>5425</v>
      </c>
      <c r="G9844" s="113" t="s">
        <v>1683</v>
      </c>
      <c r="H9844" s="113" t="s">
        <v>1762</v>
      </c>
      <c r="I9844" s="113" t="s">
        <v>1762</v>
      </c>
    </row>
    <row r="9845" spans="1:9" x14ac:dyDescent="0.2">
      <c r="A9845" s="113" t="s">
        <v>10491</v>
      </c>
      <c r="D9845" s="113" t="s">
        <v>1763</v>
      </c>
      <c r="E9845" s="113">
        <f t="shared" si="153"/>
        <v>68445210</v>
      </c>
      <c r="F9845" s="113" t="s">
        <v>5425</v>
      </c>
      <c r="G9845" s="113" t="s">
        <v>1683</v>
      </c>
      <c r="H9845" s="113" t="s">
        <v>1762</v>
      </c>
      <c r="I9845" s="113" t="s">
        <v>1764</v>
      </c>
    </row>
    <row r="9846" spans="1:9" x14ac:dyDescent="0.2">
      <c r="A9846" s="113" t="s">
        <v>10491</v>
      </c>
      <c r="D9846" s="113" t="s">
        <v>1765</v>
      </c>
      <c r="E9846" s="113">
        <f t="shared" si="153"/>
        <v>68445211</v>
      </c>
      <c r="F9846" s="113" t="s">
        <v>5425</v>
      </c>
      <c r="G9846" s="113" t="s">
        <v>1683</v>
      </c>
      <c r="H9846" s="113" t="s">
        <v>1762</v>
      </c>
      <c r="I9846" s="113" t="s">
        <v>1766</v>
      </c>
    </row>
    <row r="9847" spans="1:9" x14ac:dyDescent="0.2">
      <c r="A9847" s="113" t="s">
        <v>10491</v>
      </c>
      <c r="D9847" s="113" t="s">
        <v>1767</v>
      </c>
      <c r="E9847" s="113">
        <f t="shared" si="153"/>
        <v>68445212</v>
      </c>
      <c r="F9847" s="113" t="s">
        <v>5425</v>
      </c>
      <c r="G9847" s="113" t="s">
        <v>1683</v>
      </c>
      <c r="H9847" s="113" t="s">
        <v>1762</v>
      </c>
      <c r="I9847" s="113" t="s">
        <v>1768</v>
      </c>
    </row>
    <row r="9848" spans="1:9" x14ac:dyDescent="0.2">
      <c r="A9848" s="113" t="s">
        <v>10491</v>
      </c>
      <c r="D9848" s="113" t="s">
        <v>1769</v>
      </c>
      <c r="E9848" s="113">
        <f t="shared" si="153"/>
        <v>68445213</v>
      </c>
      <c r="F9848" s="113" t="s">
        <v>5425</v>
      </c>
      <c r="G9848" s="113" t="s">
        <v>1683</v>
      </c>
      <c r="H9848" s="113" t="s">
        <v>1762</v>
      </c>
      <c r="I9848" s="113" t="s">
        <v>1770</v>
      </c>
    </row>
    <row r="9849" spans="1:9" x14ac:dyDescent="0.2">
      <c r="A9849" s="113" t="s">
        <v>10491</v>
      </c>
      <c r="D9849" s="113" t="s">
        <v>4486</v>
      </c>
      <c r="E9849" s="113">
        <f t="shared" si="153"/>
        <v>68445214</v>
      </c>
      <c r="F9849" s="113" t="s">
        <v>5425</v>
      </c>
      <c r="G9849" s="113" t="s">
        <v>1683</v>
      </c>
      <c r="H9849" s="113" t="s">
        <v>1762</v>
      </c>
      <c r="I9849" s="113" t="s">
        <v>242</v>
      </c>
    </row>
    <row r="9850" spans="1:9" x14ac:dyDescent="0.2">
      <c r="A9850" s="113" t="s">
        <v>10491</v>
      </c>
      <c r="D9850" s="113" t="s">
        <v>4487</v>
      </c>
      <c r="E9850" s="113">
        <f t="shared" si="153"/>
        <v>68445215</v>
      </c>
      <c r="F9850" s="113" t="s">
        <v>5425</v>
      </c>
      <c r="G9850" s="113" t="s">
        <v>1683</v>
      </c>
      <c r="H9850" s="113" t="s">
        <v>1762</v>
      </c>
      <c r="I9850" s="113" t="s">
        <v>4488</v>
      </c>
    </row>
    <row r="9851" spans="1:9" x14ac:dyDescent="0.2">
      <c r="A9851" s="113" t="s">
        <v>10491</v>
      </c>
      <c r="D9851" s="113" t="s">
        <v>4489</v>
      </c>
      <c r="E9851" s="113">
        <f t="shared" si="153"/>
        <v>68445220</v>
      </c>
      <c r="F9851" s="113" t="s">
        <v>5425</v>
      </c>
      <c r="G9851" s="113" t="s">
        <v>1683</v>
      </c>
      <c r="H9851" s="113" t="s">
        <v>1762</v>
      </c>
      <c r="I9851" s="113" t="s">
        <v>2861</v>
      </c>
    </row>
    <row r="9852" spans="1:9" x14ac:dyDescent="0.2">
      <c r="A9852" s="113" t="s">
        <v>10491</v>
      </c>
      <c r="D9852" s="113" t="s">
        <v>4490</v>
      </c>
      <c r="E9852" s="113">
        <f t="shared" si="153"/>
        <v>68480001</v>
      </c>
      <c r="F9852" s="113" t="s">
        <v>5425</v>
      </c>
      <c r="G9852" s="113" t="s">
        <v>1683</v>
      </c>
      <c r="H9852" s="113" t="s">
        <v>13739</v>
      </c>
      <c r="I9852" s="113" t="s">
        <v>13739</v>
      </c>
    </row>
    <row r="9853" spans="1:9" x14ac:dyDescent="0.2">
      <c r="A9853" s="113" t="s">
        <v>10491</v>
      </c>
      <c r="D9853" s="113" t="s">
        <v>1790</v>
      </c>
      <c r="E9853" s="113">
        <f t="shared" si="153"/>
        <v>68482001</v>
      </c>
      <c r="F9853" s="113" t="s">
        <v>5425</v>
      </c>
      <c r="G9853" s="113" t="s">
        <v>1683</v>
      </c>
      <c r="H9853" s="113" t="s">
        <v>13741</v>
      </c>
      <c r="I9853" s="113" t="s">
        <v>13742</v>
      </c>
    </row>
    <row r="9854" spans="1:9" x14ac:dyDescent="0.2">
      <c r="A9854" s="113" t="s">
        <v>10491</v>
      </c>
      <c r="D9854" s="113" t="s">
        <v>1791</v>
      </c>
      <c r="E9854" s="113">
        <f t="shared" si="153"/>
        <v>68482002</v>
      </c>
      <c r="F9854" s="113" t="s">
        <v>5425</v>
      </c>
      <c r="G9854" s="113" t="s">
        <v>1683</v>
      </c>
      <c r="H9854" s="113" t="s">
        <v>13741</v>
      </c>
      <c r="I9854" s="113" t="s">
        <v>13744</v>
      </c>
    </row>
    <row r="9855" spans="1:9" x14ac:dyDescent="0.2">
      <c r="A9855" s="113" t="s">
        <v>10491</v>
      </c>
      <c r="D9855" s="113" t="s">
        <v>1792</v>
      </c>
      <c r="E9855" s="113">
        <f t="shared" si="153"/>
        <v>68482501</v>
      </c>
      <c r="F9855" s="113" t="s">
        <v>5425</v>
      </c>
      <c r="G9855" s="113" t="s">
        <v>1683</v>
      </c>
      <c r="H9855" s="113" t="s">
        <v>13746</v>
      </c>
      <c r="I9855" s="113" t="s">
        <v>1793</v>
      </c>
    </row>
    <row r="9856" spans="1:9" x14ac:dyDescent="0.2">
      <c r="A9856" s="113" t="s">
        <v>10491</v>
      </c>
      <c r="D9856" s="113" t="s">
        <v>1794</v>
      </c>
      <c r="E9856" s="113">
        <f t="shared" si="153"/>
        <v>68482502</v>
      </c>
      <c r="F9856" s="113" t="s">
        <v>5425</v>
      </c>
      <c r="G9856" s="113" t="s">
        <v>1683</v>
      </c>
      <c r="H9856" s="113" t="s">
        <v>13746</v>
      </c>
      <c r="I9856" s="113" t="s">
        <v>1795</v>
      </c>
    </row>
    <row r="9857" spans="1:9" x14ac:dyDescent="0.2">
      <c r="A9857" s="113" t="s">
        <v>10491</v>
      </c>
      <c r="D9857" s="113" t="s">
        <v>1796</v>
      </c>
      <c r="E9857" s="113">
        <f t="shared" si="153"/>
        <v>68482503</v>
      </c>
      <c r="F9857" s="113" t="s">
        <v>5425</v>
      </c>
      <c r="G9857" s="113" t="s">
        <v>1683</v>
      </c>
      <c r="H9857" s="113" t="s">
        <v>13746</v>
      </c>
      <c r="I9857" s="113" t="s">
        <v>1797</v>
      </c>
    </row>
    <row r="9858" spans="1:9" x14ac:dyDescent="0.2">
      <c r="A9858" s="113" t="s">
        <v>10491</v>
      </c>
      <c r="D9858" s="113" t="s">
        <v>1798</v>
      </c>
      <c r="E9858" s="113">
        <f t="shared" ref="E9858:E9866" si="154">VALUE(D9858)</f>
        <v>68482504</v>
      </c>
      <c r="F9858" s="113" t="s">
        <v>5425</v>
      </c>
      <c r="G9858" s="113" t="s">
        <v>1683</v>
      </c>
      <c r="H9858" s="113" t="s">
        <v>13746</v>
      </c>
      <c r="I9858" s="113" t="s">
        <v>1799</v>
      </c>
    </row>
    <row r="9859" spans="1:9" x14ac:dyDescent="0.2">
      <c r="A9859" s="113" t="s">
        <v>10491</v>
      </c>
      <c r="D9859" s="113" t="s">
        <v>1800</v>
      </c>
      <c r="E9859" s="113">
        <f t="shared" si="154"/>
        <v>68482599</v>
      </c>
      <c r="F9859" s="113" t="s">
        <v>5425</v>
      </c>
      <c r="G9859" s="113" t="s">
        <v>1683</v>
      </c>
      <c r="H9859" s="113" t="s">
        <v>13746</v>
      </c>
      <c r="I9859" s="113" t="s">
        <v>13747</v>
      </c>
    </row>
    <row r="9860" spans="1:9" x14ac:dyDescent="0.2">
      <c r="A9860" s="113" t="s">
        <v>10491</v>
      </c>
      <c r="D9860" s="113" t="s">
        <v>1801</v>
      </c>
      <c r="E9860" s="113">
        <f t="shared" si="154"/>
        <v>68510001</v>
      </c>
      <c r="F9860" s="113" t="s">
        <v>5425</v>
      </c>
      <c r="G9860" s="113" t="s">
        <v>1683</v>
      </c>
      <c r="H9860" s="113" t="s">
        <v>1802</v>
      </c>
      <c r="I9860" s="113" t="s">
        <v>1803</v>
      </c>
    </row>
    <row r="9861" spans="1:9" x14ac:dyDescent="0.2">
      <c r="A9861" s="113" t="s">
        <v>10491</v>
      </c>
      <c r="D9861" s="113" t="s">
        <v>1804</v>
      </c>
      <c r="E9861" s="113">
        <f t="shared" si="154"/>
        <v>68510010</v>
      </c>
      <c r="F9861" s="113" t="s">
        <v>5425</v>
      </c>
      <c r="G9861" s="113" t="s">
        <v>1683</v>
      </c>
      <c r="H9861" s="113" t="s">
        <v>1802</v>
      </c>
      <c r="I9861" s="113" t="s">
        <v>9452</v>
      </c>
    </row>
    <row r="9862" spans="1:9" x14ac:dyDescent="0.2">
      <c r="A9862" s="113" t="s">
        <v>10491</v>
      </c>
      <c r="D9862" s="113" t="s">
        <v>1805</v>
      </c>
      <c r="E9862" s="113">
        <f t="shared" si="154"/>
        <v>68510011</v>
      </c>
      <c r="F9862" s="113" t="s">
        <v>5425</v>
      </c>
      <c r="G9862" s="113" t="s">
        <v>1683</v>
      </c>
      <c r="H9862" s="113" t="s">
        <v>1802</v>
      </c>
      <c r="I9862" s="113" t="s">
        <v>1806</v>
      </c>
    </row>
    <row r="9863" spans="1:9" x14ac:dyDescent="0.2">
      <c r="A9863" s="113" t="s">
        <v>10491</v>
      </c>
      <c r="D9863" s="113" t="s">
        <v>1807</v>
      </c>
      <c r="E9863" s="113">
        <f t="shared" si="154"/>
        <v>68580001</v>
      </c>
      <c r="F9863" s="113" t="s">
        <v>5425</v>
      </c>
      <c r="G9863" s="113" t="s">
        <v>1683</v>
      </c>
      <c r="H9863" s="113" t="s">
        <v>13739</v>
      </c>
      <c r="I9863" s="113" t="s">
        <v>13739</v>
      </c>
    </row>
    <row r="9864" spans="1:9" x14ac:dyDescent="0.2">
      <c r="A9864" s="113" t="s">
        <v>10491</v>
      </c>
      <c r="D9864" s="113" t="s">
        <v>1808</v>
      </c>
      <c r="E9864" s="113">
        <f t="shared" si="154"/>
        <v>68582001</v>
      </c>
      <c r="F9864" s="113" t="s">
        <v>5425</v>
      </c>
      <c r="G9864" s="113" t="s">
        <v>1683</v>
      </c>
      <c r="H9864" s="113" t="s">
        <v>13741</v>
      </c>
      <c r="I9864" s="113" t="s">
        <v>13742</v>
      </c>
    </row>
    <row r="9865" spans="1:9" x14ac:dyDescent="0.2">
      <c r="A9865" s="113" t="s">
        <v>10491</v>
      </c>
      <c r="D9865" s="113" t="s">
        <v>1809</v>
      </c>
      <c r="E9865" s="113">
        <f t="shared" si="154"/>
        <v>68582002</v>
      </c>
      <c r="F9865" s="113" t="s">
        <v>5425</v>
      </c>
      <c r="G9865" s="113" t="s">
        <v>1683</v>
      </c>
      <c r="H9865" s="113" t="s">
        <v>13741</v>
      </c>
      <c r="I9865" s="113" t="s">
        <v>13744</v>
      </c>
    </row>
    <row r="9866" spans="1:9" x14ac:dyDescent="0.2">
      <c r="A9866" s="113" t="s">
        <v>10491</v>
      </c>
      <c r="D9866" s="113" t="s">
        <v>1810</v>
      </c>
      <c r="E9866" s="113">
        <f t="shared" si="154"/>
        <v>68582599</v>
      </c>
      <c r="F9866" s="113" t="s">
        <v>5425</v>
      </c>
      <c r="G9866" s="113" t="s">
        <v>1683</v>
      </c>
      <c r="H9866" s="113" t="s">
        <v>13746</v>
      </c>
      <c r="I9866" s="113" t="s">
        <v>13747</v>
      </c>
    </row>
  </sheetData>
  <autoFilter ref="A1:L9866">
    <filterColumn colId="0">
      <filters>
        <filter val="POINT"/>
      </filters>
    </filterColumn>
  </autoFilter>
  <phoneticPr fontId="24"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36"/>
  <sheetViews>
    <sheetView zoomScale="85" zoomScaleNormal="85" workbookViewId="0">
      <selection sqref="A1:I1"/>
    </sheetView>
  </sheetViews>
  <sheetFormatPr defaultRowHeight="12.75" x14ac:dyDescent="0.2"/>
  <cols>
    <col min="1" max="1" width="23.85546875" customWidth="1"/>
  </cols>
  <sheetData>
    <row r="1" spans="1:9" ht="12.75" customHeight="1" x14ac:dyDescent="0.2">
      <c r="A1" s="309" t="s">
        <v>17161</v>
      </c>
      <c r="B1" s="310"/>
      <c r="C1" s="310"/>
      <c r="D1" s="310"/>
      <c r="E1" s="310"/>
      <c r="F1" s="310"/>
      <c r="G1" s="310"/>
      <c r="H1" s="310"/>
      <c r="I1" s="310"/>
    </row>
    <row r="2" spans="1:9" ht="12.75" customHeight="1" x14ac:dyDescent="0.2">
      <c r="A2" s="306" t="s">
        <v>17162</v>
      </c>
      <c r="B2" s="307"/>
      <c r="C2" s="307"/>
      <c r="D2" s="307"/>
      <c r="E2" s="307"/>
      <c r="F2" s="307"/>
      <c r="G2" s="307"/>
      <c r="H2" s="307"/>
      <c r="I2" s="307"/>
    </row>
    <row r="3" spans="1:9" x14ac:dyDescent="0.2">
      <c r="A3" s="308"/>
      <c r="B3" s="307"/>
      <c r="C3" s="307"/>
      <c r="D3" s="307"/>
      <c r="E3" s="307"/>
      <c r="F3" s="307"/>
      <c r="G3" s="307"/>
      <c r="H3" s="307"/>
      <c r="I3" s="307"/>
    </row>
    <row r="4" spans="1:9" s="7" customFormat="1" x14ac:dyDescent="0.2">
      <c r="A4" s="60"/>
      <c r="B4" s="59"/>
      <c r="C4" s="59"/>
      <c r="D4" s="59"/>
      <c r="E4" s="59"/>
      <c r="F4" s="59"/>
      <c r="G4" s="59"/>
      <c r="H4" s="59"/>
      <c r="I4" s="59"/>
    </row>
    <row r="5" spans="1:9" ht="31.5" customHeight="1" x14ac:dyDescent="0.2">
      <c r="A5" s="311" t="s">
        <v>17161</v>
      </c>
      <c r="B5" s="312"/>
      <c r="C5" s="312"/>
      <c r="D5" s="312"/>
      <c r="E5" s="312"/>
      <c r="F5" s="312"/>
      <c r="G5" s="312"/>
      <c r="H5" s="312"/>
      <c r="I5" s="312"/>
    </row>
    <row r="6" spans="1:9" ht="31.5" customHeight="1" x14ac:dyDescent="0.2">
      <c r="A6" s="313" t="s">
        <v>17163</v>
      </c>
      <c r="B6" s="314"/>
      <c r="C6" s="314"/>
      <c r="D6" s="314"/>
      <c r="E6" s="314"/>
      <c r="F6" s="314"/>
      <c r="G6" s="314"/>
      <c r="H6" s="314"/>
      <c r="I6" s="314"/>
    </row>
    <row r="7" spans="1:9" ht="23.25" customHeight="1" x14ac:dyDescent="0.2">
      <c r="A7" s="313"/>
      <c r="B7" s="314"/>
      <c r="C7" s="314"/>
      <c r="D7" s="314"/>
      <c r="E7" s="314"/>
      <c r="F7" s="314"/>
      <c r="G7" s="314"/>
      <c r="H7" s="314"/>
      <c r="I7" s="314"/>
    </row>
    <row r="8" spans="1:9" x14ac:dyDescent="0.2">
      <c r="A8" s="313"/>
      <c r="B8" s="314"/>
      <c r="C8" s="314"/>
      <c r="D8" s="314"/>
      <c r="E8" s="314"/>
      <c r="F8" s="314"/>
      <c r="G8" s="314"/>
      <c r="H8" s="314"/>
      <c r="I8" s="314"/>
    </row>
    <row r="9" spans="1:9" ht="22.5" customHeight="1" x14ac:dyDescent="0.2">
      <c r="A9" s="313"/>
      <c r="B9" s="314"/>
      <c r="C9" s="314"/>
      <c r="D9" s="314"/>
      <c r="E9" s="314"/>
      <c r="F9" s="314"/>
      <c r="G9" s="314"/>
      <c r="H9" s="314"/>
      <c r="I9" s="314"/>
    </row>
    <row r="10" spans="1:9" x14ac:dyDescent="0.2">
      <c r="A10" s="313"/>
      <c r="B10" s="314"/>
      <c r="C10" s="314"/>
      <c r="D10" s="314"/>
      <c r="E10" s="314"/>
      <c r="F10" s="314"/>
      <c r="G10" s="314"/>
      <c r="H10" s="314"/>
      <c r="I10" s="314"/>
    </row>
    <row r="11" spans="1:9" ht="27" customHeight="1" x14ac:dyDescent="0.2">
      <c r="A11" s="57"/>
      <c r="B11" s="56"/>
      <c r="C11" s="56"/>
    </row>
    <row r="12" spans="1:9" x14ac:dyDescent="0.2">
      <c r="A12" s="58"/>
      <c r="B12" s="58"/>
      <c r="C12" s="58"/>
    </row>
    <row r="13" spans="1:9" x14ac:dyDescent="0.2">
      <c r="A13" s="58"/>
      <c r="B13" s="58"/>
      <c r="C13" s="58"/>
    </row>
    <row r="14" spans="1:9" x14ac:dyDescent="0.2">
      <c r="A14" s="58"/>
      <c r="B14" s="58"/>
      <c r="C14" s="58"/>
    </row>
    <row r="15" spans="1:9" x14ac:dyDescent="0.2">
      <c r="A15" s="58"/>
      <c r="B15" s="58"/>
      <c r="C15" s="58"/>
    </row>
    <row r="16" spans="1:9" x14ac:dyDescent="0.2">
      <c r="A16" s="58"/>
      <c r="B16" s="58"/>
      <c r="C16" s="58"/>
    </row>
    <row r="17" spans="1:3" x14ac:dyDescent="0.2">
      <c r="A17" s="58"/>
      <c r="B17" s="58"/>
      <c r="C17" s="58"/>
    </row>
    <row r="18" spans="1:3" x14ac:dyDescent="0.2">
      <c r="A18" s="58"/>
      <c r="B18" s="58"/>
      <c r="C18" s="58"/>
    </row>
    <row r="19" spans="1:3" x14ac:dyDescent="0.2">
      <c r="A19" s="58"/>
      <c r="B19" s="58"/>
      <c r="C19" s="58"/>
    </row>
    <row r="20" spans="1:3" x14ac:dyDescent="0.2">
      <c r="A20" s="58"/>
      <c r="B20" s="58"/>
      <c r="C20" s="58"/>
    </row>
    <row r="21" spans="1:3" x14ac:dyDescent="0.2">
      <c r="A21" s="58"/>
      <c r="B21" s="58"/>
      <c r="C21" s="58"/>
    </row>
    <row r="22" spans="1:3" x14ac:dyDescent="0.2">
      <c r="A22" s="58"/>
      <c r="B22" s="58"/>
      <c r="C22" s="58"/>
    </row>
    <row r="23" spans="1:3" x14ac:dyDescent="0.2">
      <c r="A23" s="58"/>
      <c r="B23" s="58"/>
      <c r="C23" s="58"/>
    </row>
    <row r="24" spans="1:3" ht="15" x14ac:dyDescent="0.2">
      <c r="A24" s="56"/>
      <c r="B24" s="56"/>
      <c r="C24" s="56"/>
    </row>
    <row r="25" spans="1:3" ht="18" x14ac:dyDescent="0.25">
      <c r="A25" s="55"/>
      <c r="B25" s="55"/>
      <c r="C25" s="55"/>
    </row>
    <row r="26" spans="1:3" ht="15" x14ac:dyDescent="0.2">
      <c r="A26" s="56"/>
      <c r="B26" s="56"/>
      <c r="C26" s="56"/>
    </row>
    <row r="27" spans="1:3" ht="15" x14ac:dyDescent="0.2">
      <c r="A27" s="56"/>
      <c r="B27" s="56"/>
      <c r="C27" s="56"/>
    </row>
    <row r="28" spans="1:3" ht="15" x14ac:dyDescent="0.2">
      <c r="A28" s="56"/>
      <c r="B28" s="56"/>
      <c r="C28" s="56"/>
    </row>
    <row r="29" spans="1:3" ht="15" x14ac:dyDescent="0.2">
      <c r="A29" s="56"/>
      <c r="B29" s="56"/>
      <c r="C29" s="56"/>
    </row>
    <row r="30" spans="1:3" ht="15" x14ac:dyDescent="0.2">
      <c r="A30" s="56"/>
      <c r="B30" s="56"/>
      <c r="C30" s="56"/>
    </row>
    <row r="31" spans="1:3" x14ac:dyDescent="0.2">
      <c r="A31" s="58"/>
      <c r="B31" s="58"/>
      <c r="C31" s="58"/>
    </row>
    <row r="32" spans="1:3" x14ac:dyDescent="0.2">
      <c r="A32" s="58"/>
      <c r="B32" s="58"/>
      <c r="C32" s="58"/>
    </row>
    <row r="33" spans="1:3" x14ac:dyDescent="0.2">
      <c r="A33" s="58"/>
      <c r="B33" s="58"/>
      <c r="C33" s="58"/>
    </row>
    <row r="34" spans="1:3" x14ac:dyDescent="0.2">
      <c r="A34" s="58"/>
      <c r="B34" s="58"/>
      <c r="C34" s="58"/>
    </row>
    <row r="35" spans="1:3" x14ac:dyDescent="0.2">
      <c r="A35" s="58"/>
      <c r="B35" s="58"/>
      <c r="C35" s="58"/>
    </row>
    <row r="36" spans="1:3" x14ac:dyDescent="0.2">
      <c r="A36" s="58"/>
      <c r="B36" s="58"/>
      <c r="C36" s="58"/>
    </row>
  </sheetData>
  <mergeCells count="4">
    <mergeCell ref="A2:I3"/>
    <mergeCell ref="A1:I1"/>
    <mergeCell ref="A5:I5"/>
    <mergeCell ref="A6:I10"/>
  </mergeCells>
  <phoneticPr fontId="4"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31"/>
  <sheetViews>
    <sheetView workbookViewId="0"/>
  </sheetViews>
  <sheetFormatPr defaultRowHeight="12.75" x14ac:dyDescent="0.2"/>
  <cols>
    <col min="1" max="1" width="23.85546875" style="211" customWidth="1"/>
    <col min="2" max="6" width="11.28515625" style="211" customWidth="1"/>
    <col min="7" max="7" width="12" style="211" customWidth="1"/>
    <col min="8" max="8" width="15" style="211" customWidth="1"/>
    <col min="9" max="9" width="12.7109375" style="211" bestFit="1" customWidth="1"/>
    <col min="10" max="10" width="13.5703125" style="211" customWidth="1"/>
    <col min="11" max="11" width="12.42578125" style="211" bestFit="1" customWidth="1"/>
    <col min="12" max="256" width="9.140625" style="211"/>
    <col min="257" max="257" width="23.85546875" style="211" customWidth="1"/>
    <col min="258" max="262" width="11.28515625" style="211" customWidth="1"/>
    <col min="263" max="263" width="12" style="211" customWidth="1"/>
    <col min="264" max="264" width="15" style="211" customWidth="1"/>
    <col min="265" max="266" width="11.28515625" style="211" customWidth="1"/>
    <col min="267" max="267" width="12.42578125" style="211" bestFit="1" customWidth="1"/>
    <col min="268" max="512" width="9.140625" style="211"/>
    <col min="513" max="513" width="23.85546875" style="211" customWidth="1"/>
    <col min="514" max="518" width="11.28515625" style="211" customWidth="1"/>
    <col min="519" max="519" width="12" style="211" customWidth="1"/>
    <col min="520" max="520" width="15" style="211" customWidth="1"/>
    <col min="521" max="522" width="11.28515625" style="211" customWidth="1"/>
    <col min="523" max="523" width="12.42578125" style="211" bestFit="1" customWidth="1"/>
    <col min="524" max="768" width="9.140625" style="211"/>
    <col min="769" max="769" width="23.85546875" style="211" customWidth="1"/>
    <col min="770" max="774" width="11.28515625" style="211" customWidth="1"/>
    <col min="775" max="775" width="12" style="211" customWidth="1"/>
    <col min="776" max="776" width="15" style="211" customWidth="1"/>
    <col min="777" max="778" width="11.28515625" style="211" customWidth="1"/>
    <col min="779" max="779" width="12.42578125" style="211" bestFit="1" customWidth="1"/>
    <col min="780" max="1024" width="9.140625" style="211"/>
    <col min="1025" max="1025" width="23.85546875" style="211" customWidth="1"/>
    <col min="1026" max="1030" width="11.28515625" style="211" customWidth="1"/>
    <col min="1031" max="1031" width="12" style="211" customWidth="1"/>
    <col min="1032" max="1032" width="15" style="211" customWidth="1"/>
    <col min="1033" max="1034" width="11.28515625" style="211" customWidth="1"/>
    <col min="1035" max="1035" width="12.42578125" style="211" bestFit="1" customWidth="1"/>
    <col min="1036" max="1280" width="9.140625" style="211"/>
    <col min="1281" max="1281" width="23.85546875" style="211" customWidth="1"/>
    <col min="1282" max="1286" width="11.28515625" style="211" customWidth="1"/>
    <col min="1287" max="1287" width="12" style="211" customWidth="1"/>
    <col min="1288" max="1288" width="15" style="211" customWidth="1"/>
    <col min="1289" max="1290" width="11.28515625" style="211" customWidth="1"/>
    <col min="1291" max="1291" width="12.42578125" style="211" bestFit="1" customWidth="1"/>
    <col min="1292" max="1536" width="9.140625" style="211"/>
    <col min="1537" max="1537" width="23.85546875" style="211" customWidth="1"/>
    <col min="1538" max="1542" width="11.28515625" style="211" customWidth="1"/>
    <col min="1543" max="1543" width="12" style="211" customWidth="1"/>
    <col min="1544" max="1544" width="15" style="211" customWidth="1"/>
    <col min="1545" max="1546" width="11.28515625" style="211" customWidth="1"/>
    <col min="1547" max="1547" width="12.42578125" style="211" bestFit="1" customWidth="1"/>
    <col min="1548" max="1792" width="9.140625" style="211"/>
    <col min="1793" max="1793" width="23.85546875" style="211" customWidth="1"/>
    <col min="1794" max="1798" width="11.28515625" style="211" customWidth="1"/>
    <col min="1799" max="1799" width="12" style="211" customWidth="1"/>
    <col min="1800" max="1800" width="15" style="211" customWidth="1"/>
    <col min="1801" max="1802" width="11.28515625" style="211" customWidth="1"/>
    <col min="1803" max="1803" width="12.42578125" style="211" bestFit="1" customWidth="1"/>
    <col min="1804" max="2048" width="9.140625" style="211"/>
    <col min="2049" max="2049" width="23.85546875" style="211" customWidth="1"/>
    <col min="2050" max="2054" width="11.28515625" style="211" customWidth="1"/>
    <col min="2055" max="2055" width="12" style="211" customWidth="1"/>
    <col min="2056" max="2056" width="15" style="211" customWidth="1"/>
    <col min="2057" max="2058" width="11.28515625" style="211" customWidth="1"/>
    <col min="2059" max="2059" width="12.42578125" style="211" bestFit="1" customWidth="1"/>
    <col min="2060" max="2304" width="9.140625" style="211"/>
    <col min="2305" max="2305" width="23.85546875" style="211" customWidth="1"/>
    <col min="2306" max="2310" width="11.28515625" style="211" customWidth="1"/>
    <col min="2311" max="2311" width="12" style="211" customWidth="1"/>
    <col min="2312" max="2312" width="15" style="211" customWidth="1"/>
    <col min="2313" max="2314" width="11.28515625" style="211" customWidth="1"/>
    <col min="2315" max="2315" width="12.42578125" style="211" bestFit="1" customWidth="1"/>
    <col min="2316" max="2560" width="9.140625" style="211"/>
    <col min="2561" max="2561" width="23.85546875" style="211" customWidth="1"/>
    <col min="2562" max="2566" width="11.28515625" style="211" customWidth="1"/>
    <col min="2567" max="2567" width="12" style="211" customWidth="1"/>
    <col min="2568" max="2568" width="15" style="211" customWidth="1"/>
    <col min="2569" max="2570" width="11.28515625" style="211" customWidth="1"/>
    <col min="2571" max="2571" width="12.42578125" style="211" bestFit="1" customWidth="1"/>
    <col min="2572" max="2816" width="9.140625" style="211"/>
    <col min="2817" max="2817" width="23.85546875" style="211" customWidth="1"/>
    <col min="2818" max="2822" width="11.28515625" style="211" customWidth="1"/>
    <col min="2823" max="2823" width="12" style="211" customWidth="1"/>
    <col min="2824" max="2824" width="15" style="211" customWidth="1"/>
    <col min="2825" max="2826" width="11.28515625" style="211" customWidth="1"/>
    <col min="2827" max="2827" width="12.42578125" style="211" bestFit="1" customWidth="1"/>
    <col min="2828" max="3072" width="9.140625" style="211"/>
    <col min="3073" max="3073" width="23.85546875" style="211" customWidth="1"/>
    <col min="3074" max="3078" width="11.28515625" style="211" customWidth="1"/>
    <col min="3079" max="3079" width="12" style="211" customWidth="1"/>
    <col min="3080" max="3080" width="15" style="211" customWidth="1"/>
    <col min="3081" max="3082" width="11.28515625" style="211" customWidth="1"/>
    <col min="3083" max="3083" width="12.42578125" style="211" bestFit="1" customWidth="1"/>
    <col min="3084" max="3328" width="9.140625" style="211"/>
    <col min="3329" max="3329" width="23.85546875" style="211" customWidth="1"/>
    <col min="3330" max="3334" width="11.28515625" style="211" customWidth="1"/>
    <col min="3335" max="3335" width="12" style="211" customWidth="1"/>
    <col min="3336" max="3336" width="15" style="211" customWidth="1"/>
    <col min="3337" max="3338" width="11.28515625" style="211" customWidth="1"/>
    <col min="3339" max="3339" width="12.42578125" style="211" bestFit="1" customWidth="1"/>
    <col min="3340" max="3584" width="9.140625" style="211"/>
    <col min="3585" max="3585" width="23.85546875" style="211" customWidth="1"/>
    <col min="3586" max="3590" width="11.28515625" style="211" customWidth="1"/>
    <col min="3591" max="3591" width="12" style="211" customWidth="1"/>
    <col min="3592" max="3592" width="15" style="211" customWidth="1"/>
    <col min="3593" max="3594" width="11.28515625" style="211" customWidth="1"/>
    <col min="3595" max="3595" width="12.42578125" style="211" bestFit="1" customWidth="1"/>
    <col min="3596" max="3840" width="9.140625" style="211"/>
    <col min="3841" max="3841" width="23.85546875" style="211" customWidth="1"/>
    <col min="3842" max="3846" width="11.28515625" style="211" customWidth="1"/>
    <col min="3847" max="3847" width="12" style="211" customWidth="1"/>
    <col min="3848" max="3848" width="15" style="211" customWidth="1"/>
    <col min="3849" max="3850" width="11.28515625" style="211" customWidth="1"/>
    <col min="3851" max="3851" width="12.42578125" style="211" bestFit="1" customWidth="1"/>
    <col min="3852" max="4096" width="9.140625" style="211"/>
    <col min="4097" max="4097" width="23.85546875" style="211" customWidth="1"/>
    <col min="4098" max="4102" width="11.28515625" style="211" customWidth="1"/>
    <col min="4103" max="4103" width="12" style="211" customWidth="1"/>
    <col min="4104" max="4104" width="15" style="211" customWidth="1"/>
    <col min="4105" max="4106" width="11.28515625" style="211" customWidth="1"/>
    <col min="4107" max="4107" width="12.42578125" style="211" bestFit="1" customWidth="1"/>
    <col min="4108" max="4352" width="9.140625" style="211"/>
    <col min="4353" max="4353" width="23.85546875" style="211" customWidth="1"/>
    <col min="4354" max="4358" width="11.28515625" style="211" customWidth="1"/>
    <col min="4359" max="4359" width="12" style="211" customWidth="1"/>
    <col min="4360" max="4360" width="15" style="211" customWidth="1"/>
    <col min="4361" max="4362" width="11.28515625" style="211" customWidth="1"/>
    <col min="4363" max="4363" width="12.42578125" style="211" bestFit="1" customWidth="1"/>
    <col min="4364" max="4608" width="9.140625" style="211"/>
    <col min="4609" max="4609" width="23.85546875" style="211" customWidth="1"/>
    <col min="4610" max="4614" width="11.28515625" style="211" customWidth="1"/>
    <col min="4615" max="4615" width="12" style="211" customWidth="1"/>
    <col min="4616" max="4616" width="15" style="211" customWidth="1"/>
    <col min="4617" max="4618" width="11.28515625" style="211" customWidth="1"/>
    <col min="4619" max="4619" width="12.42578125" style="211" bestFit="1" customWidth="1"/>
    <col min="4620" max="4864" width="9.140625" style="211"/>
    <col min="4865" max="4865" width="23.85546875" style="211" customWidth="1"/>
    <col min="4866" max="4870" width="11.28515625" style="211" customWidth="1"/>
    <col min="4871" max="4871" width="12" style="211" customWidth="1"/>
    <col min="4872" max="4872" width="15" style="211" customWidth="1"/>
    <col min="4873" max="4874" width="11.28515625" style="211" customWidth="1"/>
    <col min="4875" max="4875" width="12.42578125" style="211" bestFit="1" customWidth="1"/>
    <col min="4876" max="5120" width="9.140625" style="211"/>
    <col min="5121" max="5121" width="23.85546875" style="211" customWidth="1"/>
    <col min="5122" max="5126" width="11.28515625" style="211" customWidth="1"/>
    <col min="5127" max="5127" width="12" style="211" customWidth="1"/>
    <col min="5128" max="5128" width="15" style="211" customWidth="1"/>
    <col min="5129" max="5130" width="11.28515625" style="211" customWidth="1"/>
    <col min="5131" max="5131" width="12.42578125" style="211" bestFit="1" customWidth="1"/>
    <col min="5132" max="5376" width="9.140625" style="211"/>
    <col min="5377" max="5377" width="23.85546875" style="211" customWidth="1"/>
    <col min="5378" max="5382" width="11.28515625" style="211" customWidth="1"/>
    <col min="5383" max="5383" width="12" style="211" customWidth="1"/>
    <col min="5384" max="5384" width="15" style="211" customWidth="1"/>
    <col min="5385" max="5386" width="11.28515625" style="211" customWidth="1"/>
    <col min="5387" max="5387" width="12.42578125" style="211" bestFit="1" customWidth="1"/>
    <col min="5388" max="5632" width="9.140625" style="211"/>
    <col min="5633" max="5633" width="23.85546875" style="211" customWidth="1"/>
    <col min="5634" max="5638" width="11.28515625" style="211" customWidth="1"/>
    <col min="5639" max="5639" width="12" style="211" customWidth="1"/>
    <col min="5640" max="5640" width="15" style="211" customWidth="1"/>
    <col min="5641" max="5642" width="11.28515625" style="211" customWidth="1"/>
    <col min="5643" max="5643" width="12.42578125" style="211" bestFit="1" customWidth="1"/>
    <col min="5644" max="5888" width="9.140625" style="211"/>
    <col min="5889" max="5889" width="23.85546875" style="211" customWidth="1"/>
    <col min="5890" max="5894" width="11.28515625" style="211" customWidth="1"/>
    <col min="5895" max="5895" width="12" style="211" customWidth="1"/>
    <col min="5896" max="5896" width="15" style="211" customWidth="1"/>
    <col min="5897" max="5898" width="11.28515625" style="211" customWidth="1"/>
    <col min="5899" max="5899" width="12.42578125" style="211" bestFit="1" customWidth="1"/>
    <col min="5900" max="6144" width="9.140625" style="211"/>
    <col min="6145" max="6145" width="23.85546875" style="211" customWidth="1"/>
    <col min="6146" max="6150" width="11.28515625" style="211" customWidth="1"/>
    <col min="6151" max="6151" width="12" style="211" customWidth="1"/>
    <col min="6152" max="6152" width="15" style="211" customWidth="1"/>
    <col min="6153" max="6154" width="11.28515625" style="211" customWidth="1"/>
    <col min="6155" max="6155" width="12.42578125" style="211" bestFit="1" customWidth="1"/>
    <col min="6156" max="6400" width="9.140625" style="211"/>
    <col min="6401" max="6401" width="23.85546875" style="211" customWidth="1"/>
    <col min="6402" max="6406" width="11.28515625" style="211" customWidth="1"/>
    <col min="6407" max="6407" width="12" style="211" customWidth="1"/>
    <col min="6408" max="6408" width="15" style="211" customWidth="1"/>
    <col min="6409" max="6410" width="11.28515625" style="211" customWidth="1"/>
    <col min="6411" max="6411" width="12.42578125" style="211" bestFit="1" customWidth="1"/>
    <col min="6412" max="6656" width="9.140625" style="211"/>
    <col min="6657" max="6657" width="23.85546875" style="211" customWidth="1"/>
    <col min="6658" max="6662" width="11.28515625" style="211" customWidth="1"/>
    <col min="6663" max="6663" width="12" style="211" customWidth="1"/>
    <col min="6664" max="6664" width="15" style="211" customWidth="1"/>
    <col min="6665" max="6666" width="11.28515625" style="211" customWidth="1"/>
    <col min="6667" max="6667" width="12.42578125" style="211" bestFit="1" customWidth="1"/>
    <col min="6668" max="6912" width="9.140625" style="211"/>
    <col min="6913" max="6913" width="23.85546875" style="211" customWidth="1"/>
    <col min="6914" max="6918" width="11.28515625" style="211" customWidth="1"/>
    <col min="6919" max="6919" width="12" style="211" customWidth="1"/>
    <col min="6920" max="6920" width="15" style="211" customWidth="1"/>
    <col min="6921" max="6922" width="11.28515625" style="211" customWidth="1"/>
    <col min="6923" max="6923" width="12.42578125" style="211" bestFit="1" customWidth="1"/>
    <col min="6924" max="7168" width="9.140625" style="211"/>
    <col min="7169" max="7169" width="23.85546875" style="211" customWidth="1"/>
    <col min="7170" max="7174" width="11.28515625" style="211" customWidth="1"/>
    <col min="7175" max="7175" width="12" style="211" customWidth="1"/>
    <col min="7176" max="7176" width="15" style="211" customWidth="1"/>
    <col min="7177" max="7178" width="11.28515625" style="211" customWidth="1"/>
    <col min="7179" max="7179" width="12.42578125" style="211" bestFit="1" customWidth="1"/>
    <col min="7180" max="7424" width="9.140625" style="211"/>
    <col min="7425" max="7425" width="23.85546875" style="211" customWidth="1"/>
    <col min="7426" max="7430" width="11.28515625" style="211" customWidth="1"/>
    <col min="7431" max="7431" width="12" style="211" customWidth="1"/>
    <col min="7432" max="7432" width="15" style="211" customWidth="1"/>
    <col min="7433" max="7434" width="11.28515625" style="211" customWidth="1"/>
    <col min="7435" max="7435" width="12.42578125" style="211" bestFit="1" customWidth="1"/>
    <col min="7436" max="7680" width="9.140625" style="211"/>
    <col min="7681" max="7681" width="23.85546875" style="211" customWidth="1"/>
    <col min="7682" max="7686" width="11.28515625" style="211" customWidth="1"/>
    <col min="7687" max="7687" width="12" style="211" customWidth="1"/>
    <col min="7688" max="7688" width="15" style="211" customWidth="1"/>
    <col min="7689" max="7690" width="11.28515625" style="211" customWidth="1"/>
    <col min="7691" max="7691" width="12.42578125" style="211" bestFit="1" customWidth="1"/>
    <col min="7692" max="7936" width="9.140625" style="211"/>
    <col min="7937" max="7937" width="23.85546875" style="211" customWidth="1"/>
    <col min="7938" max="7942" width="11.28515625" style="211" customWidth="1"/>
    <col min="7943" max="7943" width="12" style="211" customWidth="1"/>
    <col min="7944" max="7944" width="15" style="211" customWidth="1"/>
    <col min="7945" max="7946" width="11.28515625" style="211" customWidth="1"/>
    <col min="7947" max="7947" width="12.42578125" style="211" bestFit="1" customWidth="1"/>
    <col min="7948" max="8192" width="9.140625" style="211"/>
    <col min="8193" max="8193" width="23.85546875" style="211" customWidth="1"/>
    <col min="8194" max="8198" width="11.28515625" style="211" customWidth="1"/>
    <col min="8199" max="8199" width="12" style="211" customWidth="1"/>
    <col min="8200" max="8200" width="15" style="211" customWidth="1"/>
    <col min="8201" max="8202" width="11.28515625" style="211" customWidth="1"/>
    <col min="8203" max="8203" width="12.42578125" style="211" bestFit="1" customWidth="1"/>
    <col min="8204" max="8448" width="9.140625" style="211"/>
    <col min="8449" max="8449" width="23.85546875" style="211" customWidth="1"/>
    <col min="8450" max="8454" width="11.28515625" style="211" customWidth="1"/>
    <col min="8455" max="8455" width="12" style="211" customWidth="1"/>
    <col min="8456" max="8456" width="15" style="211" customWidth="1"/>
    <col min="8457" max="8458" width="11.28515625" style="211" customWidth="1"/>
    <col min="8459" max="8459" width="12.42578125" style="211" bestFit="1" customWidth="1"/>
    <col min="8460" max="8704" width="9.140625" style="211"/>
    <col min="8705" max="8705" width="23.85546875" style="211" customWidth="1"/>
    <col min="8706" max="8710" width="11.28515625" style="211" customWidth="1"/>
    <col min="8711" max="8711" width="12" style="211" customWidth="1"/>
    <col min="8712" max="8712" width="15" style="211" customWidth="1"/>
    <col min="8713" max="8714" width="11.28515625" style="211" customWidth="1"/>
    <col min="8715" max="8715" width="12.42578125" style="211" bestFit="1" customWidth="1"/>
    <col min="8716" max="8960" width="9.140625" style="211"/>
    <col min="8961" max="8961" width="23.85546875" style="211" customWidth="1"/>
    <col min="8962" max="8966" width="11.28515625" style="211" customWidth="1"/>
    <col min="8967" max="8967" width="12" style="211" customWidth="1"/>
    <col min="8968" max="8968" width="15" style="211" customWidth="1"/>
    <col min="8969" max="8970" width="11.28515625" style="211" customWidth="1"/>
    <col min="8971" max="8971" width="12.42578125" style="211" bestFit="1" customWidth="1"/>
    <col min="8972" max="9216" width="9.140625" style="211"/>
    <col min="9217" max="9217" width="23.85546875" style="211" customWidth="1"/>
    <col min="9218" max="9222" width="11.28515625" style="211" customWidth="1"/>
    <col min="9223" max="9223" width="12" style="211" customWidth="1"/>
    <col min="9224" max="9224" width="15" style="211" customWidth="1"/>
    <col min="9225" max="9226" width="11.28515625" style="211" customWidth="1"/>
    <col min="9227" max="9227" width="12.42578125" style="211" bestFit="1" customWidth="1"/>
    <col min="9228" max="9472" width="9.140625" style="211"/>
    <col min="9473" max="9473" width="23.85546875" style="211" customWidth="1"/>
    <col min="9474" max="9478" width="11.28515625" style="211" customWidth="1"/>
    <col min="9479" max="9479" width="12" style="211" customWidth="1"/>
    <col min="9480" max="9480" width="15" style="211" customWidth="1"/>
    <col min="9481" max="9482" width="11.28515625" style="211" customWidth="1"/>
    <col min="9483" max="9483" width="12.42578125" style="211" bestFit="1" customWidth="1"/>
    <col min="9484" max="9728" width="9.140625" style="211"/>
    <col min="9729" max="9729" width="23.85546875" style="211" customWidth="1"/>
    <col min="9730" max="9734" width="11.28515625" style="211" customWidth="1"/>
    <col min="9735" max="9735" width="12" style="211" customWidth="1"/>
    <col min="9736" max="9736" width="15" style="211" customWidth="1"/>
    <col min="9737" max="9738" width="11.28515625" style="211" customWidth="1"/>
    <col min="9739" max="9739" width="12.42578125" style="211" bestFit="1" customWidth="1"/>
    <col min="9740" max="9984" width="9.140625" style="211"/>
    <col min="9985" max="9985" width="23.85546875" style="211" customWidth="1"/>
    <col min="9986" max="9990" width="11.28515625" style="211" customWidth="1"/>
    <col min="9991" max="9991" width="12" style="211" customWidth="1"/>
    <col min="9992" max="9992" width="15" style="211" customWidth="1"/>
    <col min="9993" max="9994" width="11.28515625" style="211" customWidth="1"/>
    <col min="9995" max="9995" width="12.42578125" style="211" bestFit="1" customWidth="1"/>
    <col min="9996" max="10240" width="9.140625" style="211"/>
    <col min="10241" max="10241" width="23.85546875" style="211" customWidth="1"/>
    <col min="10242" max="10246" width="11.28515625" style="211" customWidth="1"/>
    <col min="10247" max="10247" width="12" style="211" customWidth="1"/>
    <col min="10248" max="10248" width="15" style="211" customWidth="1"/>
    <col min="10249" max="10250" width="11.28515625" style="211" customWidth="1"/>
    <col min="10251" max="10251" width="12.42578125" style="211" bestFit="1" customWidth="1"/>
    <col min="10252" max="10496" width="9.140625" style="211"/>
    <col min="10497" max="10497" width="23.85546875" style="211" customWidth="1"/>
    <col min="10498" max="10502" width="11.28515625" style="211" customWidth="1"/>
    <col min="10503" max="10503" width="12" style="211" customWidth="1"/>
    <col min="10504" max="10504" width="15" style="211" customWidth="1"/>
    <col min="10505" max="10506" width="11.28515625" style="211" customWidth="1"/>
    <col min="10507" max="10507" width="12.42578125" style="211" bestFit="1" customWidth="1"/>
    <col min="10508" max="10752" width="9.140625" style="211"/>
    <col min="10753" max="10753" width="23.85546875" style="211" customWidth="1"/>
    <col min="10754" max="10758" width="11.28515625" style="211" customWidth="1"/>
    <col min="10759" max="10759" width="12" style="211" customWidth="1"/>
    <col min="10760" max="10760" width="15" style="211" customWidth="1"/>
    <col min="10761" max="10762" width="11.28515625" style="211" customWidth="1"/>
    <col min="10763" max="10763" width="12.42578125" style="211" bestFit="1" customWidth="1"/>
    <col min="10764" max="11008" width="9.140625" style="211"/>
    <col min="11009" max="11009" width="23.85546875" style="211" customWidth="1"/>
    <col min="11010" max="11014" width="11.28515625" style="211" customWidth="1"/>
    <col min="11015" max="11015" width="12" style="211" customWidth="1"/>
    <col min="11016" max="11016" width="15" style="211" customWidth="1"/>
    <col min="11017" max="11018" width="11.28515625" style="211" customWidth="1"/>
    <col min="11019" max="11019" width="12.42578125" style="211" bestFit="1" customWidth="1"/>
    <col min="11020" max="11264" width="9.140625" style="211"/>
    <col min="11265" max="11265" width="23.85546875" style="211" customWidth="1"/>
    <col min="11266" max="11270" width="11.28515625" style="211" customWidth="1"/>
    <col min="11271" max="11271" width="12" style="211" customWidth="1"/>
    <col min="11272" max="11272" width="15" style="211" customWidth="1"/>
    <col min="11273" max="11274" width="11.28515625" style="211" customWidth="1"/>
    <col min="11275" max="11275" width="12.42578125" style="211" bestFit="1" customWidth="1"/>
    <col min="11276" max="11520" width="9.140625" style="211"/>
    <col min="11521" max="11521" width="23.85546875" style="211" customWidth="1"/>
    <col min="11522" max="11526" width="11.28515625" style="211" customWidth="1"/>
    <col min="11527" max="11527" width="12" style="211" customWidth="1"/>
    <col min="11528" max="11528" width="15" style="211" customWidth="1"/>
    <col min="11529" max="11530" width="11.28515625" style="211" customWidth="1"/>
    <col min="11531" max="11531" width="12.42578125" style="211" bestFit="1" customWidth="1"/>
    <col min="11532" max="11776" width="9.140625" style="211"/>
    <col min="11777" max="11777" width="23.85546875" style="211" customWidth="1"/>
    <col min="11778" max="11782" width="11.28515625" style="211" customWidth="1"/>
    <col min="11783" max="11783" width="12" style="211" customWidth="1"/>
    <col min="11784" max="11784" width="15" style="211" customWidth="1"/>
    <col min="11785" max="11786" width="11.28515625" style="211" customWidth="1"/>
    <col min="11787" max="11787" width="12.42578125" style="211" bestFit="1" customWidth="1"/>
    <col min="11788" max="12032" width="9.140625" style="211"/>
    <col min="12033" max="12033" width="23.85546875" style="211" customWidth="1"/>
    <col min="12034" max="12038" width="11.28515625" style="211" customWidth="1"/>
    <col min="12039" max="12039" width="12" style="211" customWidth="1"/>
    <col min="12040" max="12040" width="15" style="211" customWidth="1"/>
    <col min="12041" max="12042" width="11.28515625" style="211" customWidth="1"/>
    <col min="12043" max="12043" width="12.42578125" style="211" bestFit="1" customWidth="1"/>
    <col min="12044" max="12288" width="9.140625" style="211"/>
    <col min="12289" max="12289" width="23.85546875" style="211" customWidth="1"/>
    <col min="12290" max="12294" width="11.28515625" style="211" customWidth="1"/>
    <col min="12295" max="12295" width="12" style="211" customWidth="1"/>
    <col min="12296" max="12296" width="15" style="211" customWidth="1"/>
    <col min="12297" max="12298" width="11.28515625" style="211" customWidth="1"/>
    <col min="12299" max="12299" width="12.42578125" style="211" bestFit="1" customWidth="1"/>
    <col min="12300" max="12544" width="9.140625" style="211"/>
    <col min="12545" max="12545" width="23.85546875" style="211" customWidth="1"/>
    <col min="12546" max="12550" width="11.28515625" style="211" customWidth="1"/>
    <col min="12551" max="12551" width="12" style="211" customWidth="1"/>
    <col min="12552" max="12552" width="15" style="211" customWidth="1"/>
    <col min="12553" max="12554" width="11.28515625" style="211" customWidth="1"/>
    <col min="12555" max="12555" width="12.42578125" style="211" bestFit="1" customWidth="1"/>
    <col min="12556" max="12800" width="9.140625" style="211"/>
    <col min="12801" max="12801" width="23.85546875" style="211" customWidth="1"/>
    <col min="12802" max="12806" width="11.28515625" style="211" customWidth="1"/>
    <col min="12807" max="12807" width="12" style="211" customWidth="1"/>
    <col min="12808" max="12808" width="15" style="211" customWidth="1"/>
    <col min="12809" max="12810" width="11.28515625" style="211" customWidth="1"/>
    <col min="12811" max="12811" width="12.42578125" style="211" bestFit="1" customWidth="1"/>
    <col min="12812" max="13056" width="9.140625" style="211"/>
    <col min="13057" max="13057" width="23.85546875" style="211" customWidth="1"/>
    <col min="13058" max="13062" width="11.28515625" style="211" customWidth="1"/>
    <col min="13063" max="13063" width="12" style="211" customWidth="1"/>
    <col min="13064" max="13064" width="15" style="211" customWidth="1"/>
    <col min="13065" max="13066" width="11.28515625" style="211" customWidth="1"/>
    <col min="13067" max="13067" width="12.42578125" style="211" bestFit="1" customWidth="1"/>
    <col min="13068" max="13312" width="9.140625" style="211"/>
    <col min="13313" max="13313" width="23.85546875" style="211" customWidth="1"/>
    <col min="13314" max="13318" width="11.28515625" style="211" customWidth="1"/>
    <col min="13319" max="13319" width="12" style="211" customWidth="1"/>
    <col min="13320" max="13320" width="15" style="211" customWidth="1"/>
    <col min="13321" max="13322" width="11.28515625" style="211" customWidth="1"/>
    <col min="13323" max="13323" width="12.42578125" style="211" bestFit="1" customWidth="1"/>
    <col min="13324" max="13568" width="9.140625" style="211"/>
    <col min="13569" max="13569" width="23.85546875" style="211" customWidth="1"/>
    <col min="13570" max="13574" width="11.28515625" style="211" customWidth="1"/>
    <col min="13575" max="13575" width="12" style="211" customWidth="1"/>
    <col min="13576" max="13576" width="15" style="211" customWidth="1"/>
    <col min="13577" max="13578" width="11.28515625" style="211" customWidth="1"/>
    <col min="13579" max="13579" width="12.42578125" style="211" bestFit="1" customWidth="1"/>
    <col min="13580" max="13824" width="9.140625" style="211"/>
    <col min="13825" max="13825" width="23.85546875" style="211" customWidth="1"/>
    <col min="13826" max="13830" width="11.28515625" style="211" customWidth="1"/>
    <col min="13831" max="13831" width="12" style="211" customWidth="1"/>
    <col min="13832" max="13832" width="15" style="211" customWidth="1"/>
    <col min="13833" max="13834" width="11.28515625" style="211" customWidth="1"/>
    <col min="13835" max="13835" width="12.42578125" style="211" bestFit="1" customWidth="1"/>
    <col min="13836" max="14080" width="9.140625" style="211"/>
    <col min="14081" max="14081" width="23.85546875" style="211" customWidth="1"/>
    <col min="14082" max="14086" width="11.28515625" style="211" customWidth="1"/>
    <col min="14087" max="14087" width="12" style="211" customWidth="1"/>
    <col min="14088" max="14088" width="15" style="211" customWidth="1"/>
    <col min="14089" max="14090" width="11.28515625" style="211" customWidth="1"/>
    <col min="14091" max="14091" width="12.42578125" style="211" bestFit="1" customWidth="1"/>
    <col min="14092" max="14336" width="9.140625" style="211"/>
    <col min="14337" max="14337" width="23.85546875" style="211" customWidth="1"/>
    <col min="14338" max="14342" width="11.28515625" style="211" customWidth="1"/>
    <col min="14343" max="14343" width="12" style="211" customWidth="1"/>
    <col min="14344" max="14344" width="15" style="211" customWidth="1"/>
    <col min="14345" max="14346" width="11.28515625" style="211" customWidth="1"/>
    <col min="14347" max="14347" width="12.42578125" style="211" bestFit="1" customWidth="1"/>
    <col min="14348" max="14592" width="9.140625" style="211"/>
    <col min="14593" max="14593" width="23.85546875" style="211" customWidth="1"/>
    <col min="14594" max="14598" width="11.28515625" style="211" customWidth="1"/>
    <col min="14599" max="14599" width="12" style="211" customWidth="1"/>
    <col min="14600" max="14600" width="15" style="211" customWidth="1"/>
    <col min="14601" max="14602" width="11.28515625" style="211" customWidth="1"/>
    <col min="14603" max="14603" width="12.42578125" style="211" bestFit="1" customWidth="1"/>
    <col min="14604" max="14848" width="9.140625" style="211"/>
    <col min="14849" max="14849" width="23.85546875" style="211" customWidth="1"/>
    <col min="14850" max="14854" width="11.28515625" style="211" customWidth="1"/>
    <col min="14855" max="14855" width="12" style="211" customWidth="1"/>
    <col min="14856" max="14856" width="15" style="211" customWidth="1"/>
    <col min="14857" max="14858" width="11.28515625" style="211" customWidth="1"/>
    <col min="14859" max="14859" width="12.42578125" style="211" bestFit="1" customWidth="1"/>
    <col min="14860" max="15104" width="9.140625" style="211"/>
    <col min="15105" max="15105" width="23.85546875" style="211" customWidth="1"/>
    <col min="15106" max="15110" width="11.28515625" style="211" customWidth="1"/>
    <col min="15111" max="15111" width="12" style="211" customWidth="1"/>
    <col min="15112" max="15112" width="15" style="211" customWidth="1"/>
    <col min="15113" max="15114" width="11.28515625" style="211" customWidth="1"/>
    <col min="15115" max="15115" width="12.42578125" style="211" bestFit="1" customWidth="1"/>
    <col min="15116" max="15360" width="9.140625" style="211"/>
    <col min="15361" max="15361" width="23.85546875" style="211" customWidth="1"/>
    <col min="15362" max="15366" width="11.28515625" style="211" customWidth="1"/>
    <col min="15367" max="15367" width="12" style="211" customWidth="1"/>
    <col min="15368" max="15368" width="15" style="211" customWidth="1"/>
    <col min="15369" max="15370" width="11.28515625" style="211" customWidth="1"/>
    <col min="15371" max="15371" width="12.42578125" style="211" bestFit="1" customWidth="1"/>
    <col min="15372" max="15616" width="9.140625" style="211"/>
    <col min="15617" max="15617" width="23.85546875" style="211" customWidth="1"/>
    <col min="15618" max="15622" width="11.28515625" style="211" customWidth="1"/>
    <col min="15623" max="15623" width="12" style="211" customWidth="1"/>
    <col min="15624" max="15624" width="15" style="211" customWidth="1"/>
    <col min="15625" max="15626" width="11.28515625" style="211" customWidth="1"/>
    <col min="15627" max="15627" width="12.42578125" style="211" bestFit="1" customWidth="1"/>
    <col min="15628" max="15872" width="9.140625" style="211"/>
    <col min="15873" max="15873" width="23.85546875" style="211" customWidth="1"/>
    <col min="15874" max="15878" width="11.28515625" style="211" customWidth="1"/>
    <col min="15879" max="15879" width="12" style="211" customWidth="1"/>
    <col min="15880" max="15880" width="15" style="211" customWidth="1"/>
    <col min="15881" max="15882" width="11.28515625" style="211" customWidth="1"/>
    <col min="15883" max="15883" width="12.42578125" style="211" bestFit="1" customWidth="1"/>
    <col min="15884" max="16128" width="9.140625" style="211"/>
    <col min="16129" max="16129" width="23.85546875" style="211" customWidth="1"/>
    <col min="16130" max="16134" width="11.28515625" style="211" customWidth="1"/>
    <col min="16135" max="16135" width="12" style="211" customWidth="1"/>
    <col min="16136" max="16136" width="15" style="211" customWidth="1"/>
    <col min="16137" max="16138" width="11.28515625" style="211" customWidth="1"/>
    <col min="16139" max="16139" width="12.42578125" style="211" bestFit="1" customWidth="1"/>
    <col min="16140" max="16384" width="9.140625" style="211"/>
  </cols>
  <sheetData>
    <row r="1" spans="1:11" customFormat="1" x14ac:dyDescent="0.2">
      <c r="A1" s="14" t="s">
        <v>17262</v>
      </c>
    </row>
    <row r="2" spans="1:11" customFormat="1" x14ac:dyDescent="0.2"/>
    <row r="3" spans="1:11" customFormat="1" ht="13.5" thickBot="1" x14ac:dyDescent="0.25"/>
    <row r="4" spans="1:11" customFormat="1" ht="13.9" customHeight="1" x14ac:dyDescent="0.2">
      <c r="A4" s="315" t="s">
        <v>17234</v>
      </c>
      <c r="B4" s="317" t="s">
        <v>17235</v>
      </c>
      <c r="C4" s="317"/>
      <c r="D4" s="317"/>
      <c r="E4" s="317" t="s">
        <v>17236</v>
      </c>
      <c r="F4" s="317"/>
      <c r="G4" s="317"/>
      <c r="H4" s="317" t="s">
        <v>17237</v>
      </c>
      <c r="I4" s="317"/>
      <c r="J4" s="317"/>
      <c r="K4" s="269" t="s">
        <v>17238</v>
      </c>
    </row>
    <row r="5" spans="1:11" customFormat="1" ht="25.5" x14ac:dyDescent="0.2">
      <c r="A5" s="316"/>
      <c r="B5" s="268" t="s">
        <v>15135</v>
      </c>
      <c r="C5" s="268" t="s">
        <v>17239</v>
      </c>
      <c r="D5" s="268" t="s">
        <v>17240</v>
      </c>
      <c r="E5" s="268" t="s">
        <v>15135</v>
      </c>
      <c r="F5" s="268" t="s">
        <v>17241</v>
      </c>
      <c r="G5" s="268" t="s">
        <v>17242</v>
      </c>
      <c r="H5" s="268" t="s">
        <v>15135</v>
      </c>
      <c r="I5" s="268" t="s">
        <v>17239</v>
      </c>
      <c r="J5" s="268" t="s">
        <v>17240</v>
      </c>
      <c r="K5" s="270" t="s">
        <v>15135</v>
      </c>
    </row>
    <row r="6" spans="1:11" customFormat="1" x14ac:dyDescent="0.2">
      <c r="A6" s="257" t="s">
        <v>17255</v>
      </c>
      <c r="B6" s="256">
        <v>16774</v>
      </c>
      <c r="C6" s="256">
        <f>B6</f>
        <v>16774</v>
      </c>
      <c r="D6" s="256">
        <v>0</v>
      </c>
      <c r="E6" s="256">
        <v>14242088</v>
      </c>
      <c r="F6" s="256">
        <v>0</v>
      </c>
      <c r="G6" s="256">
        <f>E6</f>
        <v>14242088</v>
      </c>
      <c r="H6" s="256">
        <f>I6</f>
        <v>234630779</v>
      </c>
      <c r="I6" s="256">
        <v>234630779</v>
      </c>
      <c r="J6" s="187">
        <v>0</v>
      </c>
      <c r="K6" s="271">
        <v>1500</v>
      </c>
    </row>
    <row r="7" spans="1:11" customFormat="1" x14ac:dyDescent="0.2">
      <c r="A7" s="257" t="s">
        <v>17256</v>
      </c>
      <c r="B7" s="256">
        <v>6881</v>
      </c>
      <c r="C7" s="256">
        <v>6018</v>
      </c>
      <c r="D7" s="256">
        <v>863</v>
      </c>
      <c r="E7" s="256">
        <v>11528121</v>
      </c>
      <c r="F7" s="256">
        <v>9758247</v>
      </c>
      <c r="G7" s="256">
        <v>1769874</v>
      </c>
      <c r="H7" s="256">
        <v>331844336</v>
      </c>
      <c r="I7" s="256">
        <v>254219432</v>
      </c>
      <c r="J7" s="256">
        <v>77624904</v>
      </c>
      <c r="K7" s="271">
        <v>1069</v>
      </c>
    </row>
    <row r="8" spans="1:11" customFormat="1" x14ac:dyDescent="0.2">
      <c r="A8" s="257" t="s">
        <v>17257</v>
      </c>
      <c r="B8" s="256">
        <v>6315</v>
      </c>
      <c r="C8" s="256">
        <v>6255</v>
      </c>
      <c r="D8" s="256">
        <v>60</v>
      </c>
      <c r="E8" s="256">
        <v>7158305</v>
      </c>
      <c r="F8" s="256">
        <v>5755076</v>
      </c>
      <c r="G8" s="256">
        <v>1403229</v>
      </c>
      <c r="H8" s="256">
        <v>421358666</v>
      </c>
      <c r="I8" s="256">
        <v>420165237</v>
      </c>
      <c r="J8" s="256">
        <v>1193429</v>
      </c>
      <c r="K8" s="271">
        <v>1186</v>
      </c>
    </row>
    <row r="9" spans="1:11" customFormat="1" x14ac:dyDescent="0.2">
      <c r="A9" s="262" t="s">
        <v>17258</v>
      </c>
      <c r="B9" s="256">
        <v>2676</v>
      </c>
      <c r="C9" s="256">
        <v>1009</v>
      </c>
      <c r="D9" s="256">
        <v>1667</v>
      </c>
      <c r="E9" s="256">
        <v>32529</v>
      </c>
      <c r="F9" s="256">
        <v>27962</v>
      </c>
      <c r="G9" s="256">
        <v>4567</v>
      </c>
      <c r="H9" s="256">
        <v>443828500</v>
      </c>
      <c r="I9" s="256">
        <v>28642418</v>
      </c>
      <c r="J9" s="256">
        <v>415186082</v>
      </c>
      <c r="K9" s="258">
        <v>127</v>
      </c>
    </row>
    <row r="10" spans="1:11" customFormat="1" x14ac:dyDescent="0.2">
      <c r="A10" s="262" t="s">
        <v>17259</v>
      </c>
      <c r="B10" s="256">
        <v>20649</v>
      </c>
      <c r="C10" s="256">
        <v>16486</v>
      </c>
      <c r="D10" s="256">
        <v>4163</v>
      </c>
      <c r="E10" s="256">
        <v>2636811</v>
      </c>
      <c r="F10" s="256">
        <v>1002060</v>
      </c>
      <c r="G10" s="256">
        <v>1634751</v>
      </c>
      <c r="H10" s="256">
        <v>1020014851</v>
      </c>
      <c r="I10" s="256">
        <v>520060869</v>
      </c>
      <c r="J10" s="256">
        <v>499953982</v>
      </c>
      <c r="K10" s="258">
        <v>919</v>
      </c>
    </row>
    <row r="11" spans="1:11" customFormat="1" ht="14.25" customHeight="1" x14ac:dyDescent="0.2">
      <c r="A11" s="257" t="s">
        <v>17243</v>
      </c>
      <c r="B11" s="256">
        <v>1350</v>
      </c>
      <c r="C11" s="256">
        <v>1330</v>
      </c>
      <c r="D11" s="256">
        <v>20</v>
      </c>
      <c r="E11" s="256">
        <v>3043459</v>
      </c>
      <c r="F11" s="256">
        <v>2563912</v>
      </c>
      <c r="G11" s="256">
        <v>479547</v>
      </c>
      <c r="H11" s="256">
        <v>198190024</v>
      </c>
      <c r="I11" s="256">
        <v>197166868</v>
      </c>
      <c r="J11" s="256">
        <v>1023156</v>
      </c>
      <c r="K11" s="258">
        <v>98</v>
      </c>
    </row>
    <row r="12" spans="1:11" customFormat="1" ht="14.25" customHeight="1" x14ac:dyDescent="0.2">
      <c r="A12" s="262" t="s">
        <v>17244</v>
      </c>
      <c r="B12" s="256">
        <v>25652</v>
      </c>
      <c r="C12" s="256">
        <v>7793</v>
      </c>
      <c r="D12" s="256">
        <v>17859</v>
      </c>
      <c r="E12" s="256">
        <f>SUM(F12:G12)</f>
        <v>19662896</v>
      </c>
      <c r="F12" s="256">
        <v>19144596</v>
      </c>
      <c r="G12" s="256">
        <v>518300</v>
      </c>
      <c r="H12" s="256">
        <f>SUM(I12:J12)</f>
        <v>452813743</v>
      </c>
      <c r="I12" s="256">
        <v>64019159</v>
      </c>
      <c r="J12" s="256">
        <v>388794584</v>
      </c>
      <c r="K12" s="258">
        <v>3275</v>
      </c>
    </row>
    <row r="13" spans="1:11" customFormat="1" ht="14.25" customHeight="1" x14ac:dyDescent="0.2">
      <c r="A13" s="272" t="s">
        <v>17249</v>
      </c>
      <c r="B13" s="256">
        <f>C13+D13</f>
        <v>9173</v>
      </c>
      <c r="C13" s="256">
        <v>9019</v>
      </c>
      <c r="D13" s="256">
        <v>154</v>
      </c>
      <c r="E13" s="256">
        <v>16109922</v>
      </c>
      <c r="F13" s="256">
        <v>6324849</v>
      </c>
      <c r="G13" s="256">
        <v>9785073</v>
      </c>
      <c r="H13" s="256">
        <f>SUM(I13:J13)</f>
        <v>1468167385</v>
      </c>
      <c r="I13" s="256">
        <v>1461271032</v>
      </c>
      <c r="J13" s="256">
        <v>6896353</v>
      </c>
      <c r="K13" s="258">
        <v>1146</v>
      </c>
    </row>
    <row r="14" spans="1:11" s="251" customFormat="1" ht="14.25" customHeight="1" thickBot="1" x14ac:dyDescent="0.25">
      <c r="A14" s="265" t="s">
        <v>17260</v>
      </c>
      <c r="B14" s="266">
        <f>SUM(C14:D14)</f>
        <v>8144</v>
      </c>
      <c r="C14" s="266">
        <v>8141</v>
      </c>
      <c r="D14" s="266">
        <v>3</v>
      </c>
      <c r="E14" s="266">
        <f>SUM(F14:G14)</f>
        <v>105868409</v>
      </c>
      <c r="F14" s="266">
        <v>101729112</v>
      </c>
      <c r="G14" s="266">
        <v>4139297</v>
      </c>
      <c r="H14" s="266">
        <f>SUM(I14:J14)</f>
        <v>150025060</v>
      </c>
      <c r="I14" s="266">
        <v>149979559</v>
      </c>
      <c r="J14" s="266">
        <v>45501</v>
      </c>
      <c r="K14" s="267">
        <v>716</v>
      </c>
    </row>
    <row r="15" spans="1:11" ht="13.5" thickBot="1" x14ac:dyDescent="0.25"/>
    <row r="16" spans="1:11" customFormat="1" x14ac:dyDescent="0.2">
      <c r="A16" s="318" t="str">
        <f>A4</f>
        <v>Basin</v>
      </c>
      <c r="B16" s="320" t="s">
        <v>17245</v>
      </c>
      <c r="C16" s="320"/>
      <c r="D16" s="320"/>
      <c r="E16" s="320"/>
      <c r="F16" s="321"/>
    </row>
    <row r="17" spans="1:6" customFormat="1" x14ac:dyDescent="0.2">
      <c r="A17" s="319"/>
      <c r="B17" s="263" t="s">
        <v>17246</v>
      </c>
      <c r="C17" s="263" t="s">
        <v>16374</v>
      </c>
      <c r="D17" s="263" t="s">
        <v>16375</v>
      </c>
      <c r="E17" s="263" t="s">
        <v>17247</v>
      </c>
      <c r="F17" s="264" t="s">
        <v>17248</v>
      </c>
    </row>
    <row r="18" spans="1:6" customFormat="1" x14ac:dyDescent="0.2">
      <c r="A18" s="257" t="str">
        <f>A6</f>
        <v>D-J Basin</v>
      </c>
      <c r="B18" s="256">
        <v>20783.254965240314</v>
      </c>
      <c r="C18" s="256">
        <v>81757.603167812253</v>
      </c>
      <c r="D18" s="256">
        <v>12941.453077213988</v>
      </c>
      <c r="E18" s="256">
        <v>226.07526347203947</v>
      </c>
      <c r="F18" s="258">
        <v>635.57006771181557</v>
      </c>
    </row>
    <row r="19" spans="1:6" customFormat="1" x14ac:dyDescent="0.2">
      <c r="A19" s="257" t="str">
        <f t="shared" ref="A19:A24" si="0">A7</f>
        <v>Uinta Basin</v>
      </c>
      <c r="B19" s="256">
        <v>13093.043427014038</v>
      </c>
      <c r="C19" s="256">
        <v>71546.04315684874</v>
      </c>
      <c r="D19" s="256">
        <v>8726.6359377221452</v>
      </c>
      <c r="E19" s="256">
        <v>395.90504438518758</v>
      </c>
      <c r="F19" s="258">
        <v>623.32281595552172</v>
      </c>
    </row>
    <row r="20" spans="1:6" customFormat="1" x14ac:dyDescent="0.2">
      <c r="A20" s="257" t="str">
        <f t="shared" si="0"/>
        <v>Piceance Basin</v>
      </c>
      <c r="B20" s="260">
        <v>12390.48483778011</v>
      </c>
      <c r="C20" s="260">
        <v>27463.830067265408</v>
      </c>
      <c r="D20" s="260">
        <v>7921.4349517004684</v>
      </c>
      <c r="E20" s="260">
        <v>314.38854359787507</v>
      </c>
      <c r="F20" s="261">
        <v>992.15146134368729</v>
      </c>
    </row>
    <row r="21" spans="1:6" customFormat="1" x14ac:dyDescent="0.2">
      <c r="A21" s="257" t="str">
        <f t="shared" si="0"/>
        <v>North San Juan Basin</v>
      </c>
      <c r="B21" s="260">
        <v>5700.3472726396558</v>
      </c>
      <c r="C21" s="260">
        <v>2146.8750863844143</v>
      </c>
      <c r="D21" s="260">
        <v>6450.2806978514873</v>
      </c>
      <c r="E21" s="260">
        <v>15.251087359999921</v>
      </c>
      <c r="F21" s="261">
        <v>52.396911477454275</v>
      </c>
    </row>
    <row r="22" spans="1:6" customFormat="1" x14ac:dyDescent="0.2">
      <c r="A22" s="257" t="str">
        <f t="shared" si="0"/>
        <v>South San Juan Basin</v>
      </c>
      <c r="B22" s="260">
        <v>42075.200751455734</v>
      </c>
      <c r="C22" s="260">
        <v>60697.498820000728</v>
      </c>
      <c r="D22" s="260">
        <v>23470.718322390399</v>
      </c>
      <c r="E22" s="260">
        <v>305.17345601384051</v>
      </c>
      <c r="F22" s="261">
        <v>573.60240021313723</v>
      </c>
    </row>
    <row r="23" spans="1:6" customFormat="1" x14ac:dyDescent="0.2">
      <c r="A23" s="257" t="str">
        <f t="shared" si="0"/>
        <v>Wind River Basin</v>
      </c>
      <c r="B23" s="260">
        <v>1814.2582135610812</v>
      </c>
      <c r="C23" s="260">
        <v>11981.169145416172</v>
      </c>
      <c r="D23" s="260">
        <v>2839.7598187148615</v>
      </c>
      <c r="E23" s="260">
        <v>1792.404066164404</v>
      </c>
      <c r="F23" s="261">
        <v>37.191796826818177</v>
      </c>
    </row>
    <row r="24" spans="1:6" customFormat="1" x14ac:dyDescent="0.2">
      <c r="A24" s="257" t="str">
        <f t="shared" si="0"/>
        <v>Powder River Basin</v>
      </c>
      <c r="B24" s="256">
        <v>21086.303137865241</v>
      </c>
      <c r="C24" s="256">
        <v>14366.855862254783</v>
      </c>
      <c r="D24" s="256">
        <v>12872.947505157257</v>
      </c>
      <c r="E24" s="256">
        <v>608.66981305217382</v>
      </c>
      <c r="F24" s="258">
        <v>681.49412637547425</v>
      </c>
    </row>
    <row r="25" spans="1:6" customFormat="1" x14ac:dyDescent="0.2">
      <c r="A25" s="259" t="s">
        <v>17249</v>
      </c>
      <c r="B25" s="256">
        <v>21569.410435920196</v>
      </c>
      <c r="C25" s="256">
        <v>94012.735386872417</v>
      </c>
      <c r="D25" s="256">
        <v>13150.417624256297</v>
      </c>
      <c r="E25" s="256">
        <v>5259.254597365908</v>
      </c>
      <c r="F25" s="258">
        <v>540.71538875260512</v>
      </c>
    </row>
    <row r="26" spans="1:6" s="251" customFormat="1" ht="13.5" thickBot="1" x14ac:dyDescent="0.25">
      <c r="A26" s="265" t="str">
        <f t="shared" ref="A26" si="1">A14</f>
        <v>Williston Basin*</v>
      </c>
      <c r="B26" s="266">
        <f>by_cnty_allpol!C111</f>
        <v>14387.441280157345</v>
      </c>
      <c r="C26" s="266">
        <f>by_cnty_allpol!D111</f>
        <v>357797.96406451624</v>
      </c>
      <c r="D26" s="266">
        <f>by_cnty_allpol!E111</f>
        <v>18765.449184026362</v>
      </c>
      <c r="E26" s="266">
        <f>by_cnty_allpol!F111</f>
        <v>2081.035011393516</v>
      </c>
      <c r="F26" s="267">
        <f>by_cnty_allpol!G111</f>
        <v>1045.3072209104803</v>
      </c>
    </row>
    <row r="27" spans="1:6" s="251" customFormat="1" x14ac:dyDescent="0.2">
      <c r="A27" s="273" t="s">
        <v>17261</v>
      </c>
    </row>
    <row r="28" spans="1:6" s="251" customFormat="1" x14ac:dyDescent="0.2"/>
    <row r="29" spans="1:6" s="251" customFormat="1" x14ac:dyDescent="0.2"/>
    <row r="30" spans="1:6" s="251" customFormat="1" x14ac:dyDescent="0.2"/>
    <row r="31" spans="1:6" x14ac:dyDescent="0.2">
      <c r="C31" s="251"/>
    </row>
  </sheetData>
  <mergeCells count="6">
    <mergeCell ref="A4:A5"/>
    <mergeCell ref="B4:D4"/>
    <mergeCell ref="E4:G4"/>
    <mergeCell ref="H4:J4"/>
    <mergeCell ref="A16:A17"/>
    <mergeCell ref="B16:F16"/>
  </mergeCell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sheetPr>
  <dimension ref="A1:Q220"/>
  <sheetViews>
    <sheetView topLeftCell="B1" zoomScale="85" zoomScaleNormal="85" workbookViewId="0">
      <selection activeCell="B1" sqref="B1"/>
    </sheetView>
  </sheetViews>
  <sheetFormatPr defaultRowHeight="12.75" x14ac:dyDescent="0.2"/>
  <cols>
    <col min="1" max="1" width="7.5703125" hidden="1" customWidth="1"/>
    <col min="2" max="2" width="26.85546875" customWidth="1"/>
    <col min="3" max="3" width="20.85546875" customWidth="1"/>
    <col min="4" max="4" width="21.140625" customWidth="1"/>
    <col min="5" max="5" width="19.85546875" customWidth="1"/>
    <col min="6" max="6" width="20.85546875" customWidth="1"/>
    <col min="7" max="7" width="20" customWidth="1"/>
    <col min="13" max="14" width="14.7109375" style="176" customWidth="1"/>
    <col min="15" max="17" width="9.140625" style="176" customWidth="1"/>
  </cols>
  <sheetData>
    <row r="1" spans="1:17" x14ac:dyDescent="0.2">
      <c r="B1" s="14" t="s">
        <v>14786</v>
      </c>
      <c r="F1" s="75"/>
      <c r="M1" s="190"/>
    </row>
    <row r="2" spans="1:17" x14ac:dyDescent="0.2">
      <c r="G2" s="7"/>
      <c r="M2" s="190"/>
    </row>
    <row r="3" spans="1:17" x14ac:dyDescent="0.2">
      <c r="B3" s="5" t="s">
        <v>14783</v>
      </c>
      <c r="M3" s="190"/>
    </row>
    <row r="4" spans="1:17" x14ac:dyDescent="0.2">
      <c r="A4" s="4"/>
      <c r="B4" s="4" t="str">
        <f>B114</f>
        <v>FIPS</v>
      </c>
      <c r="C4" s="4" t="str">
        <f>RIGHT(C114,LEN(C114)-7)</f>
        <v>NOx (tons/year)</v>
      </c>
      <c r="D4" s="4" t="str">
        <f>RIGHT(D114,LEN(D114)-7)</f>
        <v>VOC (tons/year)</v>
      </c>
      <c r="E4" s="4" t="str">
        <f>RIGHT(E114,LEN(E114)-7)</f>
        <v>CO (tons/year)</v>
      </c>
      <c r="F4" s="4" t="str">
        <f>RIGHT(F114,LEN(F114)-7)</f>
        <v>SOx (tons/year)</v>
      </c>
      <c r="G4" s="4" t="str">
        <f>RIGHT(G114,LEN(G114)-7)</f>
        <v>PM (tons/year)</v>
      </c>
      <c r="M4" s="191"/>
      <c r="N4" s="191"/>
    </row>
    <row r="5" spans="1:17" s="33" customFormat="1" x14ac:dyDescent="0.2">
      <c r="B5" s="33" t="str">
        <f>PROPER(VLOOKUP(B115,fips_xref!$A$5:$B$298,2,FALSE))</f>
        <v>Carter, Mt</v>
      </c>
      <c r="C5" s="36">
        <f t="shared" ref="C5:G14" si="0">C115</f>
        <v>4.5572729368483476</v>
      </c>
      <c r="D5" s="36">
        <f t="shared" si="0"/>
        <v>157.30808754462961</v>
      </c>
      <c r="E5" s="36">
        <f t="shared" si="0"/>
        <v>4.4664844635274203</v>
      </c>
      <c r="F5" s="36">
        <f t="shared" si="0"/>
        <v>1.3291214996261357E-2</v>
      </c>
      <c r="G5" s="36">
        <f t="shared" si="0"/>
        <v>0.27372207888266936</v>
      </c>
      <c r="I5" s="192"/>
      <c r="J5" s="192"/>
      <c r="K5" s="192"/>
      <c r="L5" s="192"/>
      <c r="M5" s="192"/>
      <c r="N5" s="192"/>
      <c r="O5" s="192"/>
      <c r="P5" s="192"/>
      <c r="Q5" s="192"/>
    </row>
    <row r="6" spans="1:17" s="33" customFormat="1" x14ac:dyDescent="0.2">
      <c r="B6" s="33" t="str">
        <f>PROPER(VLOOKUP(B116,fips_xref!$A$5:$B$298,2,FALSE))</f>
        <v>Custer, Mt</v>
      </c>
      <c r="C6" s="36">
        <f t="shared" si="0"/>
        <v>19.237817586150811</v>
      </c>
      <c r="D6" s="36">
        <f t="shared" si="0"/>
        <v>23.16943965275318</v>
      </c>
      <c r="E6" s="36">
        <f t="shared" si="0"/>
        <v>3.5716004786005033</v>
      </c>
      <c r="F6" s="36">
        <f t="shared" si="0"/>
        <v>3.1816237007854083E-2</v>
      </c>
      <c r="G6" s="36">
        <f t="shared" si="0"/>
        <v>0.72751478990954821</v>
      </c>
      <c r="I6" s="192"/>
      <c r="J6" s="192"/>
      <c r="K6" s="192"/>
      <c r="L6" s="192"/>
      <c r="M6" s="192"/>
      <c r="N6" s="192"/>
      <c r="O6" s="192"/>
      <c r="P6" s="192"/>
      <c r="Q6" s="192"/>
    </row>
    <row r="7" spans="1:17" s="33" customFormat="1" x14ac:dyDescent="0.2">
      <c r="B7" s="33" t="str">
        <f>PROPER(VLOOKUP(B117,fips_xref!$A$5:$B$298,2,FALSE))</f>
        <v>Daniels, Mt</v>
      </c>
      <c r="C7" s="36">
        <f t="shared" si="0"/>
        <v>0.63381630234387143</v>
      </c>
      <c r="D7" s="36">
        <f t="shared" si="0"/>
        <v>38.595058299031408</v>
      </c>
      <c r="E7" s="36">
        <f t="shared" si="0"/>
        <v>0.78086087388335068</v>
      </c>
      <c r="F7" s="36">
        <f t="shared" si="0"/>
        <v>2.2152024993768926E-3</v>
      </c>
      <c r="G7" s="36">
        <f t="shared" si="0"/>
        <v>4.2847035914482107E-2</v>
      </c>
      <c r="I7" s="192"/>
      <c r="J7" s="192"/>
      <c r="K7" s="192"/>
      <c r="L7" s="192"/>
      <c r="M7" s="192"/>
      <c r="N7" s="192"/>
      <c r="O7" s="192"/>
      <c r="P7" s="192"/>
      <c r="Q7" s="192"/>
    </row>
    <row r="8" spans="1:17" s="33" customFormat="1" x14ac:dyDescent="0.2">
      <c r="B8" s="33" t="str">
        <f>PROPER(VLOOKUP(B118,fips_xref!$A$5:$B$298,2,FALSE))</f>
        <v>Dawson, Mt</v>
      </c>
      <c r="C8" s="36">
        <f t="shared" si="0"/>
        <v>58.739476256476109</v>
      </c>
      <c r="D8" s="36">
        <f t="shared" si="0"/>
        <v>704.13276528779318</v>
      </c>
      <c r="E8" s="36">
        <f t="shared" si="0"/>
        <v>63.09420826996454</v>
      </c>
      <c r="F8" s="36">
        <f t="shared" si="0"/>
        <v>0.20757431035250232</v>
      </c>
      <c r="G8" s="36">
        <f t="shared" si="0"/>
        <v>5.2873697727870841</v>
      </c>
      <c r="I8" s="192"/>
      <c r="J8" s="192"/>
      <c r="K8" s="192"/>
      <c r="L8" s="192"/>
      <c r="M8" s="192"/>
      <c r="N8" s="192"/>
      <c r="O8" s="192"/>
      <c r="P8" s="192"/>
      <c r="Q8" s="192"/>
    </row>
    <row r="9" spans="1:17" s="33" customFormat="1" x14ac:dyDescent="0.2">
      <c r="B9" s="33" t="str">
        <f>PROPER(VLOOKUP(B119,fips_xref!$A$5:$B$298,2,FALSE))</f>
        <v>Fallon, Mt</v>
      </c>
      <c r="C9" s="36">
        <f t="shared" si="0"/>
        <v>1111.4503385157641</v>
      </c>
      <c r="D9" s="36">
        <f t="shared" si="0"/>
        <v>14198.3472141902</v>
      </c>
      <c r="E9" s="36">
        <f t="shared" si="0"/>
        <v>1542.5007271766715</v>
      </c>
      <c r="F9" s="36">
        <f t="shared" si="0"/>
        <v>14.695078331452342</v>
      </c>
      <c r="G9" s="36">
        <f t="shared" si="0"/>
        <v>69.280698965404099</v>
      </c>
      <c r="I9" s="192"/>
      <c r="J9" s="192"/>
      <c r="K9" s="192"/>
      <c r="L9" s="192"/>
      <c r="M9" s="192"/>
      <c r="N9" s="192"/>
      <c r="O9" s="192"/>
      <c r="P9" s="192"/>
      <c r="Q9" s="192"/>
    </row>
    <row r="10" spans="1:17" s="33" customFormat="1" x14ac:dyDescent="0.2">
      <c r="B10" s="33" t="str">
        <f>PROPER(VLOOKUP(B120,fips_xref!$A$5:$B$298,2,FALSE))</f>
        <v>Garfield, Mt</v>
      </c>
      <c r="C10" s="36">
        <f t="shared" si="0"/>
        <v>2.3513139034374237</v>
      </c>
      <c r="D10" s="36">
        <f t="shared" si="0"/>
        <v>97.631409894601475</v>
      </c>
      <c r="E10" s="36">
        <f t="shared" si="0"/>
        <v>2.0227910354190701</v>
      </c>
      <c r="F10" s="36">
        <f t="shared" si="0"/>
        <v>8.8608099975075703E-3</v>
      </c>
      <c r="G10" s="36">
        <f t="shared" si="0"/>
        <v>0.16857297174956762</v>
      </c>
      <c r="I10" s="192"/>
      <c r="J10" s="192"/>
      <c r="K10" s="192"/>
      <c r="L10" s="192"/>
      <c r="M10" s="192"/>
      <c r="N10" s="192"/>
      <c r="O10" s="192"/>
      <c r="P10" s="192"/>
      <c r="Q10" s="192"/>
    </row>
    <row r="11" spans="1:17" s="33" customFormat="1" x14ac:dyDescent="0.2">
      <c r="B11" s="33" t="str">
        <f>PROPER(VLOOKUP(B121,fips_xref!$A$5:$B$298,2,FALSE))</f>
        <v>Mccone, Mt</v>
      </c>
      <c r="C11" s="36">
        <f t="shared" si="0"/>
        <v>35.397706749337615</v>
      </c>
      <c r="D11" s="36">
        <f t="shared" si="0"/>
        <v>65.776444086789638</v>
      </c>
      <c r="E11" s="36">
        <f t="shared" si="0"/>
        <v>18.795254096048311</v>
      </c>
      <c r="F11" s="36">
        <f t="shared" si="0"/>
        <v>4.2519335144280052E-2</v>
      </c>
      <c r="G11" s="36">
        <f t="shared" si="0"/>
        <v>0.71248008419903275</v>
      </c>
      <c r="I11" s="192"/>
      <c r="J11" s="192"/>
      <c r="K11" s="192"/>
      <c r="L11" s="192"/>
      <c r="M11" s="192"/>
      <c r="N11" s="192"/>
      <c r="O11" s="192"/>
      <c r="P11" s="192"/>
      <c r="Q11" s="192"/>
    </row>
    <row r="12" spans="1:17" s="33" customFormat="1" x14ac:dyDescent="0.2">
      <c r="B12" s="33" t="str">
        <f>PROPER(VLOOKUP(B122,fips_xref!$A$5:$B$298,2,FALSE))</f>
        <v>Prairie, Mt</v>
      </c>
      <c r="C12" s="36">
        <f t="shared" si="0"/>
        <v>3.9095986958834756</v>
      </c>
      <c r="D12" s="36">
        <f t="shared" si="0"/>
        <v>130.04941974785331</v>
      </c>
      <c r="E12" s="36">
        <f t="shared" si="0"/>
        <v>3.9345072658326705</v>
      </c>
      <c r="F12" s="36">
        <f t="shared" si="0"/>
        <v>9.5992108306332015E-3</v>
      </c>
      <c r="G12" s="36">
        <f t="shared" si="0"/>
        <v>0.22246522332530275</v>
      </c>
      <c r="I12" s="192"/>
      <c r="J12" s="192"/>
      <c r="K12" s="192"/>
      <c r="L12" s="192"/>
      <c r="M12" s="192"/>
      <c r="N12" s="192"/>
      <c r="O12" s="192"/>
      <c r="P12" s="192"/>
      <c r="Q12" s="192"/>
    </row>
    <row r="13" spans="1:17" s="33" customFormat="1" x14ac:dyDescent="0.2">
      <c r="B13" s="33" t="str">
        <f>PROPER(VLOOKUP(B123,fips_xref!$A$5:$B$298,2,FALSE))</f>
        <v>Richland, Mt</v>
      </c>
      <c r="C13" s="36">
        <f t="shared" si="0"/>
        <v>1149.1835669544348</v>
      </c>
      <c r="D13" s="36">
        <f t="shared" si="0"/>
        <v>19516.24647855902</v>
      </c>
      <c r="E13" s="36">
        <f t="shared" si="0"/>
        <v>1986.6570736330998</v>
      </c>
      <c r="F13" s="36">
        <f t="shared" si="0"/>
        <v>5.188688194492471</v>
      </c>
      <c r="G13" s="36">
        <f t="shared" si="0"/>
        <v>63.686893320367005</v>
      </c>
      <c r="I13" s="192"/>
      <c r="J13" s="192"/>
      <c r="K13" s="192"/>
      <c r="L13" s="192"/>
      <c r="M13" s="192"/>
      <c r="N13" s="192"/>
      <c r="O13" s="192"/>
      <c r="P13" s="192"/>
      <c r="Q13" s="192"/>
    </row>
    <row r="14" spans="1:17" s="33" customFormat="1" x14ac:dyDescent="0.2">
      <c r="B14" s="33" t="str">
        <f>PROPER(VLOOKUP(B124,fips_xref!$A$5:$B$298,2,FALSE))</f>
        <v>Roosevelt, Mt</v>
      </c>
      <c r="C14" s="36">
        <f t="shared" si="0"/>
        <v>340.50715839067743</v>
      </c>
      <c r="D14" s="36">
        <f t="shared" si="0"/>
        <v>3191.8609324892004</v>
      </c>
      <c r="E14" s="36">
        <f t="shared" si="0"/>
        <v>363.36341588958874</v>
      </c>
      <c r="F14" s="36">
        <f t="shared" si="0"/>
        <v>32.898292503231652</v>
      </c>
      <c r="G14" s="36">
        <f t="shared" si="0"/>
        <v>28.272101411116644</v>
      </c>
      <c r="I14" s="192"/>
      <c r="J14" s="192"/>
      <c r="K14" s="192"/>
      <c r="L14" s="192"/>
      <c r="M14" s="192"/>
      <c r="N14" s="192"/>
      <c r="O14" s="192"/>
      <c r="P14" s="192"/>
      <c r="Q14" s="192"/>
    </row>
    <row r="15" spans="1:17" s="33" customFormat="1" x14ac:dyDescent="0.2">
      <c r="B15" s="33" t="str">
        <f>PROPER(VLOOKUP(B125,fips_xref!$A$5:$B$298,2,FALSE))</f>
        <v>Sheridan, Mt</v>
      </c>
      <c r="C15" s="36">
        <f t="shared" ref="C15:G24" si="1">C125</f>
        <v>124.05820707232404</v>
      </c>
      <c r="D15" s="36">
        <f t="shared" si="1"/>
        <v>2739.9882625794535</v>
      </c>
      <c r="E15" s="36">
        <f t="shared" si="1"/>
        <v>200.40700081746348</v>
      </c>
      <c r="F15" s="36">
        <f t="shared" si="1"/>
        <v>0.31131127394757119</v>
      </c>
      <c r="G15" s="36">
        <f t="shared" si="1"/>
        <v>10.16580749505451</v>
      </c>
      <c r="I15" s="192"/>
      <c r="J15" s="192"/>
      <c r="K15" s="192"/>
      <c r="L15" s="192"/>
      <c r="M15" s="192"/>
      <c r="N15" s="192"/>
      <c r="O15" s="192"/>
      <c r="P15" s="192"/>
      <c r="Q15" s="192"/>
    </row>
    <row r="16" spans="1:17" s="33" customFormat="1" x14ac:dyDescent="0.2">
      <c r="B16" s="33" t="str">
        <f>PROPER(VLOOKUP(B126,fips_xref!$A$5:$B$298,2,FALSE))</f>
        <v>Valley, Mt</v>
      </c>
      <c r="C16" s="36">
        <f t="shared" si="1"/>
        <v>487.24062262077751</v>
      </c>
      <c r="D16" s="36">
        <f t="shared" si="1"/>
        <v>1821.2339494327041</v>
      </c>
      <c r="E16" s="36">
        <f t="shared" si="1"/>
        <v>459.379808269987</v>
      </c>
      <c r="F16" s="36">
        <f t="shared" si="1"/>
        <v>9.1262526395504224</v>
      </c>
      <c r="G16" s="36">
        <f t="shared" si="1"/>
        <v>25.265449494293478</v>
      </c>
      <c r="I16" s="192"/>
      <c r="J16" s="192"/>
      <c r="K16" s="192"/>
      <c r="L16" s="192"/>
      <c r="M16" s="192"/>
      <c r="N16" s="192"/>
      <c r="O16" s="192"/>
      <c r="P16" s="192"/>
      <c r="Q16" s="192"/>
    </row>
    <row r="17" spans="2:17" s="33" customFormat="1" x14ac:dyDescent="0.2">
      <c r="B17" s="33" t="str">
        <f>PROPER(VLOOKUP(B127,fips_xref!$A$5:$B$298,2,FALSE))</f>
        <v>Wibaux, Mt</v>
      </c>
      <c r="C17" s="36">
        <f t="shared" si="1"/>
        <v>39.411407325436826</v>
      </c>
      <c r="D17" s="36">
        <f t="shared" si="1"/>
        <v>1213.8699431314778</v>
      </c>
      <c r="E17" s="36">
        <f t="shared" si="1"/>
        <v>41.254611839933204</v>
      </c>
      <c r="F17" s="36">
        <f t="shared" si="1"/>
        <v>8.9346500808201348E-2</v>
      </c>
      <c r="G17" s="36">
        <f t="shared" si="1"/>
        <v>2.0966818350534497</v>
      </c>
      <c r="I17" s="192"/>
      <c r="J17" s="192"/>
      <c r="K17" s="192"/>
      <c r="L17" s="192"/>
      <c r="M17" s="192"/>
      <c r="N17" s="192"/>
      <c r="O17" s="192"/>
      <c r="P17" s="192"/>
      <c r="Q17" s="192"/>
    </row>
    <row r="18" spans="2:17" s="33" customFormat="1" x14ac:dyDescent="0.2">
      <c r="B18" s="33" t="str">
        <f>PROPER(VLOOKUP(B128,fips_xref!$A$5:$B$298,2,FALSE))</f>
        <v>Barnes,Nd</v>
      </c>
      <c r="C18" s="36">
        <f t="shared" si="1"/>
        <v>92.4</v>
      </c>
      <c r="D18" s="36">
        <f t="shared" si="1"/>
        <v>1.8</v>
      </c>
      <c r="E18" s="36">
        <f t="shared" si="1"/>
        <v>7.1000000000000005</v>
      </c>
      <c r="F18" s="36">
        <f t="shared" si="1"/>
        <v>2.9</v>
      </c>
      <c r="G18" s="36">
        <f t="shared" si="1"/>
        <v>5.7</v>
      </c>
      <c r="I18" s="192"/>
      <c r="J18" s="192"/>
      <c r="K18" s="192"/>
      <c r="L18" s="192"/>
      <c r="M18" s="192"/>
      <c r="N18" s="192"/>
      <c r="O18" s="192"/>
      <c r="P18" s="192"/>
      <c r="Q18" s="192"/>
    </row>
    <row r="19" spans="2:17" s="33" customFormat="1" x14ac:dyDescent="0.2">
      <c r="B19" s="33" t="str">
        <f>PROPER(VLOOKUP(B129,fips_xref!$A$5:$B$298,2,FALSE))</f>
        <v>Billings, Nd</v>
      </c>
      <c r="C19" s="36">
        <f t="shared" si="1"/>
        <v>472.92402276793138</v>
      </c>
      <c r="D19" s="36">
        <f t="shared" si="1"/>
        <v>16138.757244456319</v>
      </c>
      <c r="E19" s="36">
        <f t="shared" si="1"/>
        <v>694.37992359839609</v>
      </c>
      <c r="F19" s="36">
        <f t="shared" si="1"/>
        <v>355.56363729297243</v>
      </c>
      <c r="G19" s="36">
        <f t="shared" si="1"/>
        <v>15.925356892535795</v>
      </c>
      <c r="I19" s="192"/>
      <c r="J19" s="192"/>
      <c r="K19" s="254"/>
      <c r="L19" s="192"/>
      <c r="M19" s="192"/>
      <c r="N19" s="192"/>
      <c r="O19" s="192"/>
      <c r="P19" s="192"/>
      <c r="Q19" s="192"/>
    </row>
    <row r="20" spans="2:17" s="33" customFormat="1" x14ac:dyDescent="0.2">
      <c r="B20" s="33" t="str">
        <f>PROPER(VLOOKUP(B130,fips_xref!$A$5:$B$298,2,FALSE))</f>
        <v>Bottineau, Nd</v>
      </c>
      <c r="C20" s="36">
        <f t="shared" si="1"/>
        <v>383.43091289164551</v>
      </c>
      <c r="D20" s="36">
        <f t="shared" si="1"/>
        <v>10600.583545004778</v>
      </c>
      <c r="E20" s="36">
        <f t="shared" si="1"/>
        <v>485.24263871393543</v>
      </c>
      <c r="F20" s="36">
        <f t="shared" si="1"/>
        <v>1.3565535852396267</v>
      </c>
      <c r="G20" s="36">
        <f t="shared" si="1"/>
        <v>43.500414083669014</v>
      </c>
      <c r="I20" s="192"/>
      <c r="J20" s="192"/>
      <c r="K20" s="192"/>
      <c r="L20" s="192"/>
      <c r="M20" s="192"/>
      <c r="N20" s="192"/>
      <c r="O20" s="192"/>
      <c r="P20" s="192"/>
      <c r="Q20" s="192"/>
    </row>
    <row r="21" spans="2:17" s="33" customFormat="1" x14ac:dyDescent="0.2">
      <c r="B21" s="33" t="str">
        <f>PROPER(VLOOKUP(B131,fips_xref!$A$5:$B$298,2,FALSE))</f>
        <v>Bowman, Nd</v>
      </c>
      <c r="C21" s="36">
        <f t="shared" si="1"/>
        <v>733.2735585688705</v>
      </c>
      <c r="D21" s="36">
        <f t="shared" si="1"/>
        <v>48742.626936870969</v>
      </c>
      <c r="E21" s="36">
        <f t="shared" si="1"/>
        <v>969.62517877516279</v>
      </c>
      <c r="F21" s="36">
        <f t="shared" si="1"/>
        <v>0.92494689705799449</v>
      </c>
      <c r="G21" s="36">
        <f t="shared" si="1"/>
        <v>36.105450822806716</v>
      </c>
      <c r="I21" s="192"/>
      <c r="J21" s="192"/>
      <c r="K21" s="192"/>
      <c r="L21" s="192"/>
      <c r="M21" s="192"/>
      <c r="N21" s="192"/>
      <c r="O21" s="192"/>
      <c r="P21" s="192"/>
      <c r="Q21" s="192"/>
    </row>
    <row r="22" spans="2:17" s="33" customFormat="1" x14ac:dyDescent="0.2">
      <c r="B22" s="33" t="str">
        <f>PROPER(VLOOKUP(B132,fips_xref!$A$5:$B$298,2,FALSE))</f>
        <v>Burke, Nd</v>
      </c>
      <c r="C22" s="36">
        <f t="shared" si="1"/>
        <v>284.84013212743878</v>
      </c>
      <c r="D22" s="36">
        <f t="shared" si="1"/>
        <v>7474.480593639596</v>
      </c>
      <c r="E22" s="36">
        <f t="shared" si="1"/>
        <v>365.820554054539</v>
      </c>
      <c r="F22" s="36">
        <f t="shared" si="1"/>
        <v>56.303672570730214</v>
      </c>
      <c r="G22" s="36">
        <f t="shared" si="1"/>
        <v>26.197256640697301</v>
      </c>
      <c r="I22" s="192"/>
      <c r="J22" s="192"/>
      <c r="K22" s="192"/>
      <c r="L22" s="192"/>
      <c r="M22" s="192"/>
      <c r="N22" s="192"/>
      <c r="O22" s="192"/>
      <c r="P22" s="192"/>
      <c r="Q22" s="192"/>
    </row>
    <row r="23" spans="2:17" s="33" customFormat="1" x14ac:dyDescent="0.2">
      <c r="B23" s="33" t="str">
        <f>PROPER(VLOOKUP(B133,fips_xref!$A$5:$B$298,2,FALSE))</f>
        <v>Burleigh,Nd</v>
      </c>
      <c r="C23" s="36">
        <f t="shared" si="1"/>
        <v>18.37</v>
      </c>
      <c r="D23" s="36">
        <f t="shared" si="1"/>
        <v>4.93</v>
      </c>
      <c r="E23" s="36">
        <f t="shared" si="1"/>
        <v>17.45</v>
      </c>
      <c r="F23" s="36">
        <f t="shared" si="1"/>
        <v>0</v>
      </c>
      <c r="G23" s="36">
        <f t="shared" si="1"/>
        <v>0</v>
      </c>
      <c r="I23" s="192"/>
      <c r="J23" s="192"/>
      <c r="K23" s="192"/>
      <c r="L23" s="192"/>
      <c r="M23" s="192"/>
      <c r="N23" s="192"/>
      <c r="O23" s="192"/>
      <c r="P23" s="192"/>
      <c r="Q23" s="192"/>
    </row>
    <row r="24" spans="2:17" s="33" customFormat="1" x14ac:dyDescent="0.2">
      <c r="B24" s="33" t="str">
        <f>PROPER(VLOOKUP(B134,fips_xref!$A$5:$B$298,2,FALSE))</f>
        <v>Divide, Nd</v>
      </c>
      <c r="C24" s="36">
        <f t="shared" si="1"/>
        <v>267.92944589362645</v>
      </c>
      <c r="D24" s="36">
        <f t="shared" si="1"/>
        <v>6394.7053353539713</v>
      </c>
      <c r="E24" s="36">
        <f t="shared" si="1"/>
        <v>364.75553700404481</v>
      </c>
      <c r="F24" s="36">
        <f t="shared" si="1"/>
        <v>0.85416242304847623</v>
      </c>
      <c r="G24" s="36">
        <f t="shared" si="1"/>
        <v>30.270258480266683</v>
      </c>
      <c r="I24" s="192"/>
      <c r="J24" s="192"/>
      <c r="K24" s="192"/>
      <c r="L24" s="192"/>
      <c r="M24" s="192"/>
      <c r="N24" s="192"/>
      <c r="O24" s="192"/>
      <c r="P24" s="192"/>
      <c r="Q24" s="192"/>
    </row>
    <row r="25" spans="2:17" s="33" customFormat="1" x14ac:dyDescent="0.2">
      <c r="B25" s="33" t="str">
        <f>PROPER(VLOOKUP(B135,fips_xref!$A$5:$B$298,2,FALSE))</f>
        <v>Dunn, Nd</v>
      </c>
      <c r="C25" s="36">
        <f t="shared" ref="C25:G34" si="2">C135</f>
        <v>1381.0433180369228</v>
      </c>
      <c r="D25" s="36">
        <f t="shared" si="2"/>
        <v>32894.565527439321</v>
      </c>
      <c r="E25" s="36">
        <f t="shared" si="2"/>
        <v>1930.7046846419041</v>
      </c>
      <c r="F25" s="36">
        <f t="shared" si="2"/>
        <v>7.1103144074122016</v>
      </c>
      <c r="G25" s="36">
        <f t="shared" si="2"/>
        <v>154.63595766178202</v>
      </c>
      <c r="I25" s="192"/>
      <c r="J25" s="192"/>
      <c r="K25" s="192"/>
      <c r="L25" s="192"/>
      <c r="M25" s="192"/>
      <c r="N25" s="192"/>
      <c r="O25" s="192"/>
      <c r="P25" s="192"/>
      <c r="Q25" s="192"/>
    </row>
    <row r="26" spans="2:17" s="33" customFormat="1" x14ac:dyDescent="0.2">
      <c r="B26" s="33" t="str">
        <f>PROPER(VLOOKUP(B136,fips_xref!$A$5:$B$298,2,FALSE))</f>
        <v>Golden Valley, Nd</v>
      </c>
      <c r="C26" s="36">
        <f t="shared" si="2"/>
        <v>51.009496502441849</v>
      </c>
      <c r="D26" s="36">
        <f t="shared" si="2"/>
        <v>2246.9373089417882</v>
      </c>
      <c r="E26" s="36">
        <f t="shared" si="2"/>
        <v>83.856570078103488</v>
      </c>
      <c r="F26" s="36">
        <f t="shared" si="2"/>
        <v>0.12969381958819376</v>
      </c>
      <c r="G26" s="36">
        <f t="shared" si="2"/>
        <v>4.2701438393942395</v>
      </c>
      <c r="I26" s="192"/>
      <c r="J26" s="254"/>
      <c r="K26" s="192"/>
      <c r="L26" s="192"/>
      <c r="M26" s="192"/>
      <c r="N26" s="192"/>
      <c r="O26" s="192"/>
      <c r="P26" s="192"/>
      <c r="Q26" s="192"/>
    </row>
    <row r="27" spans="2:17" s="33" customFormat="1" x14ac:dyDescent="0.2">
      <c r="B27" s="33" t="str">
        <f>PROPER(VLOOKUP(B137,fips_xref!$A$5:$B$298,2,FALSE))</f>
        <v>Mc Henry, Nd</v>
      </c>
      <c r="C27" s="36">
        <f t="shared" si="2"/>
        <v>106.71477069681271</v>
      </c>
      <c r="D27" s="36">
        <f t="shared" si="2"/>
        <v>236.32621545328229</v>
      </c>
      <c r="E27" s="36">
        <f t="shared" si="2"/>
        <v>8.9167268304786109</v>
      </c>
      <c r="F27" s="36">
        <f t="shared" si="2"/>
        <v>3.0125528141631359</v>
      </c>
      <c r="G27" s="36">
        <f t="shared" si="2"/>
        <v>6.0458991954527468</v>
      </c>
      <c r="I27" s="192"/>
      <c r="J27" s="254"/>
      <c r="K27" s="254"/>
      <c r="L27" s="192"/>
      <c r="M27" s="192"/>
      <c r="N27" s="192"/>
      <c r="O27" s="192"/>
      <c r="P27" s="192"/>
      <c r="Q27" s="192"/>
    </row>
    <row r="28" spans="2:17" s="33" customFormat="1" x14ac:dyDescent="0.2">
      <c r="B28" s="33" t="str">
        <f>PROPER(VLOOKUP(B138,fips_xref!$A$5:$B$298,2,FALSE))</f>
        <v>Mcintosh,Nd</v>
      </c>
      <c r="C28" s="36">
        <f t="shared" si="2"/>
        <v>39</v>
      </c>
      <c r="D28" s="36">
        <f t="shared" si="2"/>
        <v>5</v>
      </c>
      <c r="E28" s="36">
        <f t="shared" si="2"/>
        <v>39</v>
      </c>
      <c r="F28" s="36">
        <f t="shared" si="2"/>
        <v>2</v>
      </c>
      <c r="G28" s="36">
        <f t="shared" si="2"/>
        <v>3</v>
      </c>
      <c r="I28" s="192"/>
      <c r="J28" s="192"/>
      <c r="K28" s="192"/>
      <c r="L28" s="192"/>
      <c r="M28" s="192"/>
      <c r="N28" s="192"/>
      <c r="O28" s="192"/>
      <c r="P28" s="192"/>
      <c r="Q28" s="192"/>
    </row>
    <row r="29" spans="2:17" s="33" customFormat="1" x14ac:dyDescent="0.2">
      <c r="B29" s="33" t="str">
        <f>PROPER(VLOOKUP(B139,fips_xref!$A$5:$B$298,2,FALSE))</f>
        <v>Mckenzie, Nd</v>
      </c>
      <c r="C29" s="36">
        <f t="shared" si="2"/>
        <v>1727.1012010307411</v>
      </c>
      <c r="D29" s="36">
        <f t="shared" si="2"/>
        <v>43335.551428594925</v>
      </c>
      <c r="E29" s="36">
        <f t="shared" si="2"/>
        <v>2131.9877899403837</v>
      </c>
      <c r="F29" s="36">
        <f t="shared" si="2"/>
        <v>455.67574581208589</v>
      </c>
      <c r="G29" s="36">
        <f t="shared" si="2"/>
        <v>104.62580569262673</v>
      </c>
      <c r="I29" s="192"/>
      <c r="J29" s="192"/>
      <c r="K29" s="192"/>
      <c r="L29" s="192"/>
      <c r="M29" s="192"/>
      <c r="N29" s="192"/>
      <c r="O29" s="192"/>
      <c r="P29" s="192"/>
      <c r="Q29" s="192"/>
    </row>
    <row r="30" spans="2:17" s="33" customFormat="1" x14ac:dyDescent="0.2">
      <c r="B30" s="33" t="str">
        <f>PROPER(VLOOKUP(B140,fips_xref!$A$5:$B$298,2,FALSE))</f>
        <v>Mclean, Nd</v>
      </c>
      <c r="C30" s="36">
        <f t="shared" si="2"/>
        <v>69.091014311996688</v>
      </c>
      <c r="D30" s="36">
        <f t="shared" si="2"/>
        <v>518.15348996142529</v>
      </c>
      <c r="E30" s="36">
        <f t="shared" si="2"/>
        <v>77.744220486795484</v>
      </c>
      <c r="F30" s="36">
        <f t="shared" si="2"/>
        <v>0.26207651546697275</v>
      </c>
      <c r="G30" s="36">
        <f t="shared" si="2"/>
        <v>9.388268732924729</v>
      </c>
      <c r="I30" s="192"/>
      <c r="J30" s="192"/>
      <c r="K30" s="192"/>
      <c r="L30" s="192"/>
      <c r="M30" s="192"/>
      <c r="N30" s="192"/>
      <c r="O30" s="192"/>
      <c r="P30" s="192"/>
      <c r="Q30" s="192"/>
    </row>
    <row r="31" spans="2:17" s="33" customFormat="1" x14ac:dyDescent="0.2">
      <c r="B31" s="33" t="str">
        <f>PROPER(VLOOKUP(B141,fips_xref!$A$5:$B$298,2,FALSE))</f>
        <v>Mercer, Nd</v>
      </c>
      <c r="C31" s="36">
        <f t="shared" si="2"/>
        <v>21.074966808679306</v>
      </c>
      <c r="D31" s="36">
        <f t="shared" si="2"/>
        <v>17.445097353989546</v>
      </c>
      <c r="E31" s="36">
        <f t="shared" si="2"/>
        <v>21.87721912976663</v>
      </c>
      <c r="F31" s="36">
        <f t="shared" si="2"/>
        <v>8.3912967934404628E-2</v>
      </c>
      <c r="G31" s="36">
        <f t="shared" si="2"/>
        <v>3.041254575029197</v>
      </c>
      <c r="I31" s="192"/>
      <c r="J31" s="192"/>
      <c r="K31" s="192"/>
      <c r="L31" s="192"/>
      <c r="M31" s="192"/>
      <c r="N31" s="192"/>
      <c r="O31" s="192"/>
      <c r="P31" s="192"/>
      <c r="Q31" s="192"/>
    </row>
    <row r="32" spans="2:17" s="33" customFormat="1" x14ac:dyDescent="0.2">
      <c r="B32" s="33" t="str">
        <f>PROPER(VLOOKUP(B142,fips_xref!$A$5:$B$298,2,FALSE))</f>
        <v>Morton,Nd</v>
      </c>
      <c r="C32" s="36">
        <f t="shared" si="2"/>
        <v>112.63</v>
      </c>
      <c r="D32" s="36">
        <f t="shared" si="2"/>
        <v>22.5</v>
      </c>
      <c r="E32" s="36">
        <f t="shared" si="2"/>
        <v>129.57999999999998</v>
      </c>
      <c r="F32" s="36">
        <f t="shared" si="2"/>
        <v>6</v>
      </c>
      <c r="G32" s="36">
        <f t="shared" si="2"/>
        <v>6</v>
      </c>
      <c r="I32" s="192"/>
      <c r="J32" s="192"/>
      <c r="K32" s="192"/>
      <c r="L32" s="192"/>
      <c r="M32" s="192"/>
      <c r="N32" s="192"/>
      <c r="O32" s="192"/>
      <c r="P32" s="192"/>
      <c r="Q32" s="192"/>
    </row>
    <row r="33" spans="2:17" s="33" customFormat="1" x14ac:dyDescent="0.2">
      <c r="B33" s="33" t="str">
        <f>PROPER(VLOOKUP(B143,fips_xref!$A$5:$B$298,2,FALSE))</f>
        <v>Mountrail, Nd</v>
      </c>
      <c r="C33" s="36">
        <f t="shared" si="2"/>
        <v>2795.2956019711005</v>
      </c>
      <c r="D33" s="36">
        <f t="shared" si="2"/>
        <v>102446.82250919884</v>
      </c>
      <c r="E33" s="36">
        <f t="shared" si="2"/>
        <v>4643.3627105811374</v>
      </c>
      <c r="F33" s="36">
        <f t="shared" si="2"/>
        <v>7.0028249372959666</v>
      </c>
      <c r="G33" s="36">
        <f t="shared" si="2"/>
        <v>270.74376127704585</v>
      </c>
      <c r="I33" s="192"/>
      <c r="J33" s="192"/>
      <c r="K33" s="192"/>
      <c r="L33" s="192"/>
      <c r="M33" s="192"/>
      <c r="N33" s="192"/>
      <c r="O33" s="192"/>
      <c r="P33" s="192"/>
      <c r="Q33" s="192"/>
    </row>
    <row r="34" spans="2:17" s="33" customFormat="1" x14ac:dyDescent="0.2">
      <c r="B34" s="33" t="str">
        <f>PROPER(VLOOKUP(B144,fips_xref!$A$5:$B$298,2,FALSE))</f>
        <v>Renville, Nd</v>
      </c>
      <c r="C34" s="36">
        <f t="shared" si="2"/>
        <v>104.25626767561279</v>
      </c>
      <c r="D34" s="36">
        <f t="shared" si="2"/>
        <v>4858.5427673191898</v>
      </c>
      <c r="E34" s="36">
        <f t="shared" si="2"/>
        <v>139.53797312725814</v>
      </c>
      <c r="F34" s="36">
        <f t="shared" si="2"/>
        <v>0.35349892094169022</v>
      </c>
      <c r="G34" s="36">
        <f t="shared" si="2"/>
        <v>9.3894798877240255</v>
      </c>
      <c r="I34" s="192"/>
      <c r="J34" s="192"/>
      <c r="K34" s="192"/>
      <c r="L34" s="192"/>
      <c r="M34" s="192"/>
      <c r="N34" s="192"/>
      <c r="O34" s="192"/>
      <c r="P34" s="192"/>
      <c r="Q34" s="192"/>
    </row>
    <row r="35" spans="2:17" s="33" customFormat="1" x14ac:dyDescent="0.2">
      <c r="B35" s="33" t="str">
        <f>PROPER(VLOOKUP(B145,fips_xref!$A$5:$B$298,2,FALSE))</f>
        <v>Slope, Nd</v>
      </c>
      <c r="C35" s="36">
        <f t="shared" ref="C35:G35" si="3">C145</f>
        <v>45.537059242257051</v>
      </c>
      <c r="D35" s="36">
        <f t="shared" si="3"/>
        <v>2248.8073367278348</v>
      </c>
      <c r="E35" s="36">
        <f t="shared" si="3"/>
        <v>58.139657664501769</v>
      </c>
      <c r="F35" s="36">
        <f t="shared" si="3"/>
        <v>9.8680984596917251E-2</v>
      </c>
      <c r="G35" s="36">
        <f t="shared" si="3"/>
        <v>3.6886800896169123</v>
      </c>
      <c r="I35" s="192"/>
      <c r="J35" s="192"/>
      <c r="K35" s="192"/>
      <c r="L35" s="192"/>
      <c r="M35" s="192"/>
      <c r="N35" s="192"/>
      <c r="O35" s="192"/>
      <c r="P35" s="192"/>
      <c r="Q35" s="192"/>
    </row>
    <row r="36" spans="2:17" s="33" customFormat="1" x14ac:dyDescent="0.2">
      <c r="B36" s="33" t="str">
        <f>PROPER(VLOOKUP(B146,fips_xref!$A$5:$B$298,2,FALSE))</f>
        <v>Stark, Nd</v>
      </c>
      <c r="C36" s="36">
        <f t="shared" ref="C36:G36" si="4">C146</f>
        <v>151.44686221417811</v>
      </c>
      <c r="D36" s="36">
        <f t="shared" si="4"/>
        <v>4438.2214043168069</v>
      </c>
      <c r="E36" s="36">
        <f t="shared" si="4"/>
        <v>160.13485254784456</v>
      </c>
      <c r="F36" s="36">
        <f t="shared" si="4"/>
        <v>8.0151314852346139E-2</v>
      </c>
      <c r="G36" s="36">
        <f t="shared" si="4"/>
        <v>3.2081355482397425</v>
      </c>
      <c r="I36" s="192"/>
      <c r="J36" s="192"/>
      <c r="K36" s="192"/>
      <c r="L36" s="192"/>
      <c r="M36" s="192"/>
      <c r="N36" s="192"/>
      <c r="O36" s="192"/>
      <c r="P36" s="192"/>
      <c r="Q36" s="192"/>
    </row>
    <row r="37" spans="2:17" s="33" customFormat="1" x14ac:dyDescent="0.2">
      <c r="B37" s="33" t="str">
        <f>PROPER(VLOOKUP(B147,fips_xref!$A$5:$B$298,2,FALSE))</f>
        <v>Stutsman,Nd</v>
      </c>
      <c r="C37" s="36">
        <f t="shared" ref="C37:G37" si="5">C147</f>
        <v>8.1199999999999992</v>
      </c>
      <c r="D37" s="36">
        <f t="shared" si="5"/>
        <v>2.99</v>
      </c>
      <c r="E37" s="36">
        <f t="shared" si="5"/>
        <v>12.17</v>
      </c>
      <c r="F37" s="36">
        <f t="shared" si="5"/>
        <v>0</v>
      </c>
      <c r="G37" s="36">
        <f t="shared" si="5"/>
        <v>0</v>
      </c>
      <c r="I37" s="192"/>
      <c r="J37" s="192"/>
      <c r="K37" s="192"/>
      <c r="L37" s="192"/>
      <c r="M37" s="192"/>
      <c r="N37" s="192"/>
      <c r="O37" s="192"/>
      <c r="P37" s="192"/>
      <c r="Q37" s="192"/>
    </row>
    <row r="38" spans="2:17" s="33" customFormat="1" x14ac:dyDescent="0.2">
      <c r="B38" s="33" t="str">
        <f>PROPER(VLOOKUP(B148,fips_xref!$A$5:$B$298,2,FALSE))</f>
        <v>Ward, Nd</v>
      </c>
      <c r="C38" s="36">
        <f t="shared" ref="C38:G38" si="6">C148</f>
        <v>46.144801633468305</v>
      </c>
      <c r="D38" s="36">
        <f t="shared" si="6"/>
        <v>338.96310254176342</v>
      </c>
      <c r="E38" s="36">
        <f t="shared" si="6"/>
        <v>50.607142688416964</v>
      </c>
      <c r="F38" s="36">
        <f t="shared" si="6"/>
        <v>0.17816354753256805</v>
      </c>
      <c r="G38" s="36">
        <f t="shared" si="6"/>
        <v>6.3063059173792162</v>
      </c>
      <c r="I38" s="192"/>
      <c r="J38" s="192"/>
      <c r="K38" s="192"/>
      <c r="L38" s="192"/>
      <c r="M38" s="192"/>
      <c r="N38" s="192"/>
      <c r="O38" s="192"/>
      <c r="P38" s="192"/>
      <c r="Q38" s="192"/>
    </row>
    <row r="39" spans="2:17" s="33" customFormat="1" x14ac:dyDescent="0.2">
      <c r="B39" s="33" t="str">
        <f>PROPER(VLOOKUP(B149,fips_xref!$A$5:$B$298,2,FALSE))</f>
        <v>Williams, Nd</v>
      </c>
      <c r="C39" s="36">
        <f t="shared" ref="C39:G39" si="7">C149</f>
        <v>1830.027472415695</v>
      </c>
      <c r="D39" s="36">
        <f t="shared" si="7"/>
        <v>24438.991987971189</v>
      </c>
      <c r="E39" s="36">
        <f t="shared" si="7"/>
        <v>1356.2801194540255</v>
      </c>
      <c r="F39" s="36">
        <f t="shared" si="7"/>
        <v>1117.8924516955888</v>
      </c>
      <c r="G39" s="36">
        <f t="shared" si="7"/>
        <v>75.252854568135717</v>
      </c>
      <c r="I39" s="192"/>
      <c r="J39" s="192"/>
      <c r="K39" s="192"/>
      <c r="L39" s="192"/>
      <c r="M39" s="192"/>
      <c r="N39" s="192"/>
      <c r="O39" s="192"/>
      <c r="P39" s="192"/>
      <c r="Q39" s="192"/>
    </row>
    <row r="40" spans="2:17" s="33" customFormat="1" x14ac:dyDescent="0.2">
      <c r="B40" s="33" t="str">
        <f>PROPER(VLOOKUP(B150,fips_xref!$A$5:$B$298,2,FALSE))</f>
        <v>Butte, Sd</v>
      </c>
      <c r="C40" s="36">
        <f t="shared" ref="C40:G40" si="8">C150</f>
        <v>27.788909980687386</v>
      </c>
      <c r="D40" s="36">
        <f t="shared" si="8"/>
        <v>3.9779058791985626</v>
      </c>
      <c r="E40" s="36">
        <f t="shared" si="8"/>
        <v>28.734263426988388</v>
      </c>
      <c r="F40" s="36">
        <f t="shared" si="8"/>
        <v>0.11089942280170534</v>
      </c>
      <c r="G40" s="36">
        <f t="shared" si="8"/>
        <v>4.0354296214164691</v>
      </c>
      <c r="I40" s="192"/>
      <c r="J40" s="192"/>
      <c r="K40" s="192"/>
      <c r="L40" s="192"/>
      <c r="M40" s="192"/>
      <c r="N40" s="192"/>
      <c r="O40" s="192"/>
      <c r="P40" s="192"/>
      <c r="Q40" s="192"/>
    </row>
    <row r="41" spans="2:17" s="33" customFormat="1" x14ac:dyDescent="0.2">
      <c r="B41" s="33" t="str">
        <f>PROPER(VLOOKUP(B151,fips_xref!$A$5:$B$298,2,FALSE))</f>
        <v>Harding, Sd</v>
      </c>
      <c r="C41" s="36">
        <f t="shared" ref="C41:G41" si="9">C151</f>
        <v>241.31316207734676</v>
      </c>
      <c r="D41" s="36">
        <f t="shared" si="9"/>
        <v>6488.074922595526</v>
      </c>
      <c r="E41" s="36">
        <f t="shared" si="9"/>
        <v>298.21307717265734</v>
      </c>
      <c r="F41" s="36">
        <f t="shared" si="9"/>
        <v>0.51622569989505052</v>
      </c>
      <c r="G41" s="36">
        <f t="shared" si="9"/>
        <v>17.773902905680494</v>
      </c>
      <c r="I41" s="192"/>
      <c r="J41" s="192"/>
      <c r="K41" s="192"/>
      <c r="L41" s="192"/>
      <c r="M41" s="192"/>
      <c r="N41" s="192"/>
      <c r="O41" s="192"/>
      <c r="P41" s="192"/>
      <c r="Q41" s="192"/>
    </row>
    <row r="42" spans="2:17" s="221" customFormat="1" x14ac:dyDescent="0.2">
      <c r="B42" s="221" t="str">
        <f>PROPER(VLOOKUP(B152,fips_xref!$A$5:$B$298,2,FALSE))</f>
        <v>Carter, Mt_Tribal</v>
      </c>
      <c r="C42" s="224">
        <f t="shared" ref="C42:G42" si="10">C152</f>
        <v>0</v>
      </c>
      <c r="D42" s="224">
        <f t="shared" si="10"/>
        <v>0</v>
      </c>
      <c r="E42" s="224">
        <f t="shared" si="10"/>
        <v>0</v>
      </c>
      <c r="F42" s="224">
        <f t="shared" si="10"/>
        <v>0</v>
      </c>
      <c r="G42" s="224">
        <f t="shared" si="10"/>
        <v>0</v>
      </c>
      <c r="M42" s="224"/>
      <c r="N42" s="224"/>
      <c r="O42" s="224"/>
      <c r="P42" s="224"/>
      <c r="Q42" s="224"/>
    </row>
    <row r="43" spans="2:17" s="221" customFormat="1" x14ac:dyDescent="0.2">
      <c r="B43" s="221" t="str">
        <f>PROPER(VLOOKUP(B153,fips_xref!$A$5:$B$298,2,FALSE))</f>
        <v>Custer, Mt_Tribal</v>
      </c>
      <c r="C43" s="224">
        <f t="shared" ref="C43:G43" si="11">C153</f>
        <v>0</v>
      </c>
      <c r="D43" s="224">
        <f t="shared" si="11"/>
        <v>0</v>
      </c>
      <c r="E43" s="224">
        <f t="shared" si="11"/>
        <v>0</v>
      </c>
      <c r="F43" s="224">
        <f t="shared" si="11"/>
        <v>0</v>
      </c>
      <c r="G43" s="224">
        <f t="shared" si="11"/>
        <v>0</v>
      </c>
      <c r="M43" s="224"/>
      <c r="N43" s="224"/>
      <c r="O43" s="224"/>
      <c r="P43" s="224"/>
      <c r="Q43" s="224"/>
    </row>
    <row r="44" spans="2:17" s="221" customFormat="1" x14ac:dyDescent="0.2">
      <c r="B44" s="221" t="str">
        <f>PROPER(VLOOKUP(B154,fips_xref!$A$5:$B$298,2,FALSE))</f>
        <v>Daniels, Mt_Tribal</v>
      </c>
      <c r="C44" s="224">
        <f t="shared" ref="C44:G44" si="12">C154</f>
        <v>0.46664542110948226</v>
      </c>
      <c r="D44" s="224">
        <f t="shared" si="12"/>
        <v>30.955546061459319</v>
      </c>
      <c r="E44" s="224">
        <f t="shared" si="12"/>
        <v>0.64560657713188663</v>
      </c>
      <c r="F44" s="224">
        <f t="shared" si="12"/>
        <v>1.4768016662512619E-3</v>
      </c>
      <c r="G44" s="224">
        <f t="shared" si="12"/>
        <v>2.965840620303993E-2</v>
      </c>
      <c r="M44" s="224"/>
      <c r="N44" s="224"/>
      <c r="O44" s="224"/>
      <c r="P44" s="224"/>
      <c r="Q44" s="224"/>
    </row>
    <row r="45" spans="2:17" s="221" customFormat="1" x14ac:dyDescent="0.2">
      <c r="B45" s="221" t="str">
        <f>PROPER(VLOOKUP(B155,fips_xref!$A$5:$B$298,2,FALSE))</f>
        <v>Dawson, Mt_Tribal</v>
      </c>
      <c r="C45" s="224">
        <f t="shared" ref="C45:G45" si="13">C155</f>
        <v>0</v>
      </c>
      <c r="D45" s="224">
        <f t="shared" si="13"/>
        <v>0</v>
      </c>
      <c r="E45" s="224">
        <f t="shared" si="13"/>
        <v>0</v>
      </c>
      <c r="F45" s="224">
        <f t="shared" si="13"/>
        <v>0</v>
      </c>
      <c r="G45" s="224">
        <f t="shared" si="13"/>
        <v>0</v>
      </c>
      <c r="M45" s="224"/>
      <c r="N45" s="224"/>
      <c r="O45" s="224"/>
      <c r="P45" s="224"/>
      <c r="Q45" s="224"/>
    </row>
    <row r="46" spans="2:17" s="221" customFormat="1" x14ac:dyDescent="0.2">
      <c r="B46" s="221" t="str">
        <f>PROPER(VLOOKUP(B156,fips_xref!$A$5:$B$298,2,FALSE))</f>
        <v>Fallon, Mt_Tribal</v>
      </c>
      <c r="C46" s="224">
        <f t="shared" ref="C46:G46" si="14">C156</f>
        <v>0</v>
      </c>
      <c r="D46" s="224">
        <f t="shared" si="14"/>
        <v>0</v>
      </c>
      <c r="E46" s="224">
        <f t="shared" si="14"/>
        <v>0</v>
      </c>
      <c r="F46" s="224">
        <f t="shared" si="14"/>
        <v>0</v>
      </c>
      <c r="G46" s="224">
        <f t="shared" si="14"/>
        <v>0</v>
      </c>
      <c r="M46" s="224"/>
      <c r="N46" s="224"/>
      <c r="O46" s="224"/>
      <c r="P46" s="224"/>
      <c r="Q46" s="224"/>
    </row>
    <row r="47" spans="2:17" s="221" customFormat="1" x14ac:dyDescent="0.2">
      <c r="B47" s="221" t="str">
        <f>PROPER(VLOOKUP(B157,fips_xref!$A$5:$B$298,2,FALSE))</f>
        <v>Garfield, Mt_Tribal</v>
      </c>
      <c r="C47" s="224">
        <f t="shared" ref="C47:G47" si="15">C157</f>
        <v>0</v>
      </c>
      <c r="D47" s="224">
        <f t="shared" si="15"/>
        <v>0</v>
      </c>
      <c r="E47" s="224">
        <f t="shared" si="15"/>
        <v>0</v>
      </c>
      <c r="F47" s="224">
        <f t="shared" si="15"/>
        <v>0</v>
      </c>
      <c r="G47" s="224">
        <f t="shared" si="15"/>
        <v>0</v>
      </c>
      <c r="M47" s="224"/>
      <c r="N47" s="224"/>
      <c r="O47" s="224"/>
      <c r="P47" s="224"/>
      <c r="Q47" s="224"/>
    </row>
    <row r="48" spans="2:17" s="221" customFormat="1" x14ac:dyDescent="0.2">
      <c r="B48" s="221" t="str">
        <f>PROPER(VLOOKUP(B158,fips_xref!$A$5:$B$298,2,FALSE))</f>
        <v>Mccone, Mt_Tribal</v>
      </c>
      <c r="C48" s="224">
        <f t="shared" ref="C48:G48" si="16">C158</f>
        <v>0</v>
      </c>
      <c r="D48" s="224">
        <f t="shared" si="16"/>
        <v>0</v>
      </c>
      <c r="E48" s="224">
        <f t="shared" si="16"/>
        <v>0</v>
      </c>
      <c r="F48" s="224">
        <f t="shared" si="16"/>
        <v>0</v>
      </c>
      <c r="G48" s="224">
        <f t="shared" si="16"/>
        <v>0</v>
      </c>
      <c r="M48" s="224"/>
      <c r="N48" s="224"/>
      <c r="O48" s="224"/>
      <c r="P48" s="224"/>
      <c r="Q48" s="224"/>
    </row>
    <row r="49" spans="2:17" s="221" customFormat="1" x14ac:dyDescent="0.2">
      <c r="B49" s="221" t="str">
        <f>PROPER(VLOOKUP(B159,fips_xref!$A$5:$B$298,2,FALSE))</f>
        <v>Prairie, Mt_Tribal</v>
      </c>
      <c r="C49" s="224">
        <f t="shared" ref="C49:G49" si="17">C159</f>
        <v>0</v>
      </c>
      <c r="D49" s="224">
        <f t="shared" si="17"/>
        <v>0</v>
      </c>
      <c r="E49" s="224">
        <f t="shared" si="17"/>
        <v>0</v>
      </c>
      <c r="F49" s="224">
        <f t="shared" si="17"/>
        <v>0</v>
      </c>
      <c r="G49" s="224">
        <f t="shared" si="17"/>
        <v>0</v>
      </c>
      <c r="M49" s="224"/>
      <c r="N49" s="224"/>
      <c r="O49" s="224"/>
      <c r="P49" s="224"/>
      <c r="Q49" s="224"/>
    </row>
    <row r="50" spans="2:17" s="221" customFormat="1" x14ac:dyDescent="0.2">
      <c r="B50" s="221" t="str">
        <f>PROPER(VLOOKUP(B160,fips_xref!$A$5:$B$298,2,FALSE))</f>
        <v>Richland, Mt_Tribal</v>
      </c>
      <c r="C50" s="224">
        <f t="shared" ref="C50:G50" si="18">C160</f>
        <v>0</v>
      </c>
      <c r="D50" s="224">
        <f t="shared" si="18"/>
        <v>0</v>
      </c>
      <c r="E50" s="224">
        <f t="shared" si="18"/>
        <v>0</v>
      </c>
      <c r="F50" s="224">
        <f t="shared" si="18"/>
        <v>0</v>
      </c>
      <c r="G50" s="224">
        <f t="shared" si="18"/>
        <v>0</v>
      </c>
      <c r="M50" s="224"/>
      <c r="N50" s="224"/>
      <c r="O50" s="224"/>
      <c r="P50" s="224"/>
      <c r="Q50" s="224"/>
    </row>
    <row r="51" spans="2:17" s="221" customFormat="1" x14ac:dyDescent="0.2">
      <c r="B51" s="221" t="str">
        <f>PROPER(VLOOKUP(B161,fips_xref!$A$5:$B$298,2,FALSE))</f>
        <v>Roosevelt, Mt_Tribal</v>
      </c>
      <c r="C51" s="224">
        <f t="shared" ref="C51:G51" si="19">C161</f>
        <v>98.741783762314554</v>
      </c>
      <c r="D51" s="224">
        <f t="shared" si="19"/>
        <v>1585.4529813872725</v>
      </c>
      <c r="E51" s="224">
        <f t="shared" si="19"/>
        <v>153.29400421926749</v>
      </c>
      <c r="F51" s="224">
        <f t="shared" si="19"/>
        <v>26.114922567220272</v>
      </c>
      <c r="G51" s="224">
        <f t="shared" si="19"/>
        <v>12.90591926237483</v>
      </c>
      <c r="M51" s="224"/>
      <c r="N51" s="224"/>
      <c r="O51" s="224"/>
      <c r="P51" s="224"/>
      <c r="Q51" s="224"/>
    </row>
    <row r="52" spans="2:17" s="221" customFormat="1" x14ac:dyDescent="0.2">
      <c r="B52" s="221" t="str">
        <f>PROPER(VLOOKUP(B162,fips_xref!$A$5:$B$298,2,FALSE))</f>
        <v>Sheridan, Mt_Tribal</v>
      </c>
      <c r="C52" s="224">
        <f t="shared" ref="C52:G52" si="20">C162</f>
        <v>0.48216743596881695</v>
      </c>
      <c r="D52" s="224">
        <f t="shared" si="20"/>
        <v>40.543620932577809</v>
      </c>
      <c r="E52" s="224">
        <f t="shared" si="20"/>
        <v>0.9865684831249566</v>
      </c>
      <c r="F52" s="224">
        <f t="shared" si="20"/>
        <v>7.3840083312563093E-4</v>
      </c>
      <c r="G52" s="224">
        <f t="shared" si="20"/>
        <v>2.0463544664058288E-2</v>
      </c>
      <c r="M52" s="224"/>
      <c r="N52" s="224"/>
      <c r="O52" s="224"/>
      <c r="P52" s="224"/>
      <c r="Q52" s="224"/>
    </row>
    <row r="53" spans="2:17" s="221" customFormat="1" x14ac:dyDescent="0.2">
      <c r="B53" s="221" t="str">
        <f>PROPER(VLOOKUP(B163,fips_xref!$A$5:$B$298,2,FALSE))</f>
        <v>Valley, Mt_Tribal</v>
      </c>
      <c r="C53" s="224">
        <f t="shared" ref="C53:G53" si="21">C163</f>
        <v>16.984793840074008</v>
      </c>
      <c r="D53" s="224">
        <f t="shared" si="21"/>
        <v>674.01139305191828</v>
      </c>
      <c r="E53" s="224">
        <f t="shared" si="21"/>
        <v>21.347031136084588</v>
      </c>
      <c r="F53" s="224">
        <f t="shared" si="21"/>
        <v>5.8737690691702829E-2</v>
      </c>
      <c r="G53" s="224">
        <f t="shared" si="21"/>
        <v>1.6367132636281796</v>
      </c>
      <c r="M53" s="224"/>
      <c r="N53" s="224"/>
      <c r="O53" s="224"/>
      <c r="P53" s="224"/>
      <c r="Q53" s="224"/>
    </row>
    <row r="54" spans="2:17" s="221" customFormat="1" x14ac:dyDescent="0.2">
      <c r="B54" s="221" t="str">
        <f>PROPER(VLOOKUP(B164,fips_xref!$A$5:$B$298,2,FALSE))</f>
        <v>Wibaux, Mt_Tribal</v>
      </c>
      <c r="C54" s="224">
        <f t="shared" ref="C54:G54" si="22">C164</f>
        <v>0</v>
      </c>
      <c r="D54" s="224">
        <f t="shared" si="22"/>
        <v>0</v>
      </c>
      <c r="E54" s="224">
        <f t="shared" si="22"/>
        <v>0</v>
      </c>
      <c r="F54" s="224">
        <f t="shared" si="22"/>
        <v>0</v>
      </c>
      <c r="G54" s="224">
        <f t="shared" si="22"/>
        <v>0</v>
      </c>
      <c r="M54" s="224"/>
      <c r="N54" s="224"/>
      <c r="O54" s="224"/>
      <c r="P54" s="224"/>
      <c r="Q54" s="224"/>
    </row>
    <row r="55" spans="2:17" s="221" customFormat="1" x14ac:dyDescent="0.2">
      <c r="B55" s="221" t="str">
        <f>PROPER(VLOOKUP(B165,fips_xref!$A$5:$B$298,2,FALSE))</f>
        <v>Billings, Nd_Tribal</v>
      </c>
      <c r="C55" s="224">
        <f t="shared" ref="C55:G55" si="23">C165</f>
        <v>0</v>
      </c>
      <c r="D55" s="224">
        <f t="shared" si="23"/>
        <v>0</v>
      </c>
      <c r="E55" s="224">
        <f t="shared" si="23"/>
        <v>0</v>
      </c>
      <c r="F55" s="224">
        <f t="shared" si="23"/>
        <v>0</v>
      </c>
      <c r="G55" s="224">
        <f t="shared" si="23"/>
        <v>0</v>
      </c>
      <c r="M55" s="224"/>
      <c r="N55" s="224"/>
      <c r="O55" s="224"/>
      <c r="P55" s="224"/>
      <c r="Q55" s="224"/>
    </row>
    <row r="56" spans="2:17" s="221" customFormat="1" x14ac:dyDescent="0.2">
      <c r="B56" s="221" t="str">
        <f>PROPER(VLOOKUP(B166,fips_xref!$A$5:$B$298,2,FALSE))</f>
        <v>Bottineau, Nd_Tribal</v>
      </c>
      <c r="C56" s="224">
        <f t="shared" ref="C56:G56" si="24">C166</f>
        <v>0</v>
      </c>
      <c r="D56" s="224">
        <f t="shared" si="24"/>
        <v>0</v>
      </c>
      <c r="E56" s="224">
        <f t="shared" si="24"/>
        <v>0</v>
      </c>
      <c r="F56" s="224">
        <f t="shared" si="24"/>
        <v>0</v>
      </c>
      <c r="G56" s="224">
        <f t="shared" si="24"/>
        <v>0</v>
      </c>
      <c r="M56" s="224"/>
      <c r="N56" s="224"/>
      <c r="O56" s="224"/>
      <c r="P56" s="224"/>
      <c r="Q56" s="224"/>
    </row>
    <row r="57" spans="2:17" s="221" customFormat="1" x14ac:dyDescent="0.2">
      <c r="B57" s="221" t="str">
        <f>PROPER(VLOOKUP(B167,fips_xref!$A$5:$B$298,2,FALSE))</f>
        <v>Bowman, Nd_Tribal</v>
      </c>
      <c r="C57" s="224">
        <f t="shared" ref="C57:G57" si="25">C167</f>
        <v>0</v>
      </c>
      <c r="D57" s="224">
        <f t="shared" si="25"/>
        <v>0</v>
      </c>
      <c r="E57" s="224">
        <f t="shared" si="25"/>
        <v>0</v>
      </c>
      <c r="F57" s="224">
        <f t="shared" si="25"/>
        <v>0</v>
      </c>
      <c r="G57" s="224">
        <f t="shared" si="25"/>
        <v>0</v>
      </c>
      <c r="M57" s="224"/>
      <c r="N57" s="224"/>
      <c r="O57" s="224"/>
      <c r="P57" s="224"/>
      <c r="Q57" s="224"/>
    </row>
    <row r="58" spans="2:17" s="221" customFormat="1" x14ac:dyDescent="0.2">
      <c r="B58" s="221" t="str">
        <f>PROPER(VLOOKUP(B168,fips_xref!$A$5:$B$298,2,FALSE))</f>
        <v>Burke, Nd_Tribal</v>
      </c>
      <c r="C58" s="224">
        <f t="shared" ref="C58:G58" si="26">C168</f>
        <v>0</v>
      </c>
      <c r="D58" s="224">
        <f t="shared" si="26"/>
        <v>0</v>
      </c>
      <c r="E58" s="224">
        <f t="shared" si="26"/>
        <v>0</v>
      </c>
      <c r="F58" s="224">
        <f t="shared" si="26"/>
        <v>0</v>
      </c>
      <c r="G58" s="224">
        <f t="shared" si="26"/>
        <v>0</v>
      </c>
      <c r="M58" s="224"/>
      <c r="N58" s="224"/>
      <c r="O58" s="224"/>
      <c r="P58" s="224"/>
      <c r="Q58" s="224"/>
    </row>
    <row r="59" spans="2:17" s="221" customFormat="1" x14ac:dyDescent="0.2">
      <c r="B59" s="221" t="str">
        <f>PROPER(VLOOKUP(B169,fips_xref!$A$5:$B$298,2,FALSE))</f>
        <v>Divide, Nd_Tribal</v>
      </c>
      <c r="C59" s="224">
        <f t="shared" ref="C59:G59" si="27">C169</f>
        <v>0</v>
      </c>
      <c r="D59" s="224">
        <f t="shared" si="27"/>
        <v>0</v>
      </c>
      <c r="E59" s="224">
        <f t="shared" si="27"/>
        <v>0</v>
      </c>
      <c r="F59" s="224">
        <f t="shared" si="27"/>
        <v>0</v>
      </c>
      <c r="G59" s="224">
        <f t="shared" si="27"/>
        <v>0</v>
      </c>
      <c r="M59" s="224"/>
      <c r="N59" s="224"/>
      <c r="O59" s="224"/>
      <c r="P59" s="224"/>
      <c r="Q59" s="224"/>
    </row>
    <row r="60" spans="2:17" s="221" customFormat="1" x14ac:dyDescent="0.2">
      <c r="B60" s="221" t="str">
        <f>PROPER(VLOOKUP(B170,fips_xref!$A$5:$B$298,2,FALSE))</f>
        <v>Dunn, Nd_Tribal</v>
      </c>
      <c r="C60" s="224">
        <f t="shared" ref="C60:G60" si="28">C170</f>
        <v>222.37439884022956</v>
      </c>
      <c r="D60" s="224">
        <f t="shared" si="28"/>
        <v>2637.7227444002092</v>
      </c>
      <c r="E60" s="224">
        <f t="shared" si="28"/>
        <v>272.47846134994018</v>
      </c>
      <c r="F60" s="224">
        <f t="shared" si="28"/>
        <v>0.79401757960695252</v>
      </c>
      <c r="G60" s="224">
        <f t="shared" si="28"/>
        <v>29.09425312705584</v>
      </c>
      <c r="M60" s="224"/>
      <c r="N60" s="224"/>
      <c r="O60" s="224"/>
      <c r="P60" s="224"/>
      <c r="Q60" s="224"/>
    </row>
    <row r="61" spans="2:17" s="221" customFormat="1" x14ac:dyDescent="0.2">
      <c r="B61" s="221" t="str">
        <f>PROPER(VLOOKUP(B171,fips_xref!$A$5:$B$298,2,FALSE))</f>
        <v>Golden Valley, Nd_Tribal</v>
      </c>
      <c r="C61" s="224">
        <f t="shared" ref="C61:G61" si="29">C171</f>
        <v>0</v>
      </c>
      <c r="D61" s="224">
        <f t="shared" si="29"/>
        <v>0</v>
      </c>
      <c r="E61" s="224">
        <f t="shared" si="29"/>
        <v>0</v>
      </c>
      <c r="F61" s="224">
        <f t="shared" si="29"/>
        <v>0</v>
      </c>
      <c r="G61" s="224">
        <f t="shared" si="29"/>
        <v>0</v>
      </c>
      <c r="M61" s="224"/>
      <c r="N61" s="224"/>
      <c r="O61" s="224"/>
      <c r="P61" s="224"/>
      <c r="Q61" s="224"/>
    </row>
    <row r="62" spans="2:17" s="221" customFormat="1" x14ac:dyDescent="0.2">
      <c r="B62" s="221" t="str">
        <f>PROPER(VLOOKUP(B172,fips_xref!$A$5:$B$298,2,FALSE))</f>
        <v>Mc Henry, Nd_Tribal</v>
      </c>
      <c r="C62" s="224">
        <f t="shared" ref="C62:G62" si="30">C172</f>
        <v>0</v>
      </c>
      <c r="D62" s="224">
        <f t="shared" si="30"/>
        <v>0</v>
      </c>
      <c r="E62" s="224">
        <f t="shared" si="30"/>
        <v>0</v>
      </c>
      <c r="F62" s="224">
        <f t="shared" si="30"/>
        <v>0</v>
      </c>
      <c r="G62" s="224">
        <f t="shared" si="30"/>
        <v>0</v>
      </c>
      <c r="M62" s="224"/>
      <c r="N62" s="224"/>
      <c r="O62" s="224"/>
      <c r="P62" s="224"/>
      <c r="Q62" s="224"/>
    </row>
    <row r="63" spans="2:17" s="221" customFormat="1" x14ac:dyDescent="0.2">
      <c r="B63" s="221" t="str">
        <f>PROPER(VLOOKUP(B173,fips_xref!$A$5:$B$298,2,FALSE))</f>
        <v>Mckenzie, Nd_Tribal</v>
      </c>
      <c r="C63" s="224">
        <f t="shared" ref="C63:G63" si="31">C173</f>
        <v>37.803678843155929</v>
      </c>
      <c r="D63" s="224">
        <f t="shared" si="31"/>
        <v>637.04352888994333</v>
      </c>
      <c r="E63" s="224">
        <f t="shared" si="31"/>
        <v>47.463374234758035</v>
      </c>
      <c r="F63" s="224">
        <f t="shared" si="31"/>
        <v>0.12640584029734359</v>
      </c>
      <c r="G63" s="224">
        <f t="shared" si="31"/>
        <v>4.4293134009369162</v>
      </c>
      <c r="M63" s="224"/>
      <c r="N63" s="224"/>
      <c r="O63" s="224"/>
      <c r="P63" s="224"/>
      <c r="Q63" s="224"/>
    </row>
    <row r="64" spans="2:17" s="221" customFormat="1" x14ac:dyDescent="0.2">
      <c r="B64" s="221" t="str">
        <f>PROPER(VLOOKUP(B174,fips_xref!$A$5:$B$298,2,FALSE))</f>
        <v>Mclean, Nd_Tribal</v>
      </c>
      <c r="C64" s="224">
        <f t="shared" ref="C64:G64" si="32">C174</f>
        <v>69.091014311996688</v>
      </c>
      <c r="D64" s="224">
        <f t="shared" si="32"/>
        <v>518.15348996142529</v>
      </c>
      <c r="E64" s="224">
        <f t="shared" si="32"/>
        <v>77.744220486795484</v>
      </c>
      <c r="F64" s="224">
        <f t="shared" si="32"/>
        <v>0.26207651546697275</v>
      </c>
      <c r="G64" s="224">
        <f t="shared" si="32"/>
        <v>9.388268732924729</v>
      </c>
      <c r="M64" s="224"/>
      <c r="N64" s="224"/>
      <c r="O64" s="224"/>
      <c r="P64" s="224"/>
      <c r="Q64" s="224"/>
    </row>
    <row r="65" spans="2:17" s="221" customFormat="1" x14ac:dyDescent="0.2">
      <c r="B65" s="221" t="str">
        <f>PROPER(VLOOKUP(B175,fips_xref!$A$5:$B$298,2,FALSE))</f>
        <v>Mercer, Nd_Tribal</v>
      </c>
      <c r="C65" s="224">
        <f t="shared" ref="C65:G65" si="33">C175</f>
        <v>0</v>
      </c>
      <c r="D65" s="224">
        <f t="shared" si="33"/>
        <v>0</v>
      </c>
      <c r="E65" s="224">
        <f t="shared" si="33"/>
        <v>0</v>
      </c>
      <c r="F65" s="224">
        <f t="shared" si="33"/>
        <v>0</v>
      </c>
      <c r="G65" s="224">
        <f t="shared" si="33"/>
        <v>0</v>
      </c>
      <c r="M65" s="224"/>
      <c r="N65" s="224"/>
      <c r="O65" s="224"/>
      <c r="P65" s="224"/>
      <c r="Q65" s="224"/>
    </row>
    <row r="66" spans="2:17" s="221" customFormat="1" x14ac:dyDescent="0.2">
      <c r="B66" s="221" t="str">
        <f>PROPER(VLOOKUP(B176,fips_xref!$A$5:$B$298,2,FALSE))</f>
        <v>Mountrail, Nd_Tribal</v>
      </c>
      <c r="C66" s="224">
        <f t="shared" ref="C66:G66" si="34">C176</f>
        <v>668.02726622742773</v>
      </c>
      <c r="D66" s="224">
        <f t="shared" si="34"/>
        <v>18678.473900128261</v>
      </c>
      <c r="E66" s="224">
        <f t="shared" si="34"/>
        <v>1007.5196256209372</v>
      </c>
      <c r="F66" s="224">
        <f t="shared" si="34"/>
        <v>1.9957159366394879</v>
      </c>
      <c r="G66" s="224">
        <f t="shared" si="34"/>
        <v>74.980438890238077</v>
      </c>
      <c r="M66" s="224"/>
      <c r="N66" s="224"/>
      <c r="O66" s="224"/>
      <c r="P66" s="224"/>
      <c r="Q66" s="224"/>
    </row>
    <row r="67" spans="2:17" s="221" customFormat="1" x14ac:dyDescent="0.2">
      <c r="B67" s="221" t="str">
        <f>PROPER(VLOOKUP(B177,fips_xref!$A$5:$B$298,2,FALSE))</f>
        <v>Renville, Nd_Tribal</v>
      </c>
      <c r="C67" s="224">
        <f t="shared" ref="C67:G67" si="35">C177</f>
        <v>0</v>
      </c>
      <c r="D67" s="224">
        <f t="shared" si="35"/>
        <v>0</v>
      </c>
      <c r="E67" s="224">
        <f t="shared" si="35"/>
        <v>0</v>
      </c>
      <c r="F67" s="224">
        <f t="shared" si="35"/>
        <v>0</v>
      </c>
      <c r="G67" s="224">
        <f t="shared" si="35"/>
        <v>0</v>
      </c>
      <c r="M67" s="224"/>
      <c r="N67" s="224"/>
      <c r="O67" s="224"/>
      <c r="P67" s="224"/>
      <c r="Q67" s="224"/>
    </row>
    <row r="68" spans="2:17" s="221" customFormat="1" x14ac:dyDescent="0.2">
      <c r="B68" s="221" t="str">
        <f>PROPER(VLOOKUP(B178,fips_xref!$A$5:$B$298,2,FALSE))</f>
        <v>Slope, Nd_Tribal</v>
      </c>
      <c r="C68" s="224">
        <f t="shared" ref="C68:G68" si="36">C178</f>
        <v>0</v>
      </c>
      <c r="D68" s="224">
        <f t="shared" si="36"/>
        <v>0</v>
      </c>
      <c r="E68" s="224">
        <f t="shared" si="36"/>
        <v>0</v>
      </c>
      <c r="F68" s="224">
        <f t="shared" si="36"/>
        <v>0</v>
      </c>
      <c r="G68" s="224">
        <f t="shared" si="36"/>
        <v>0</v>
      </c>
      <c r="M68" s="224"/>
      <c r="N68" s="224"/>
      <c r="O68" s="224"/>
      <c r="P68" s="224"/>
      <c r="Q68" s="224"/>
    </row>
    <row r="69" spans="2:17" s="221" customFormat="1" x14ac:dyDescent="0.2">
      <c r="B69" s="221" t="str">
        <f>PROPER(VLOOKUP(B179,fips_xref!$A$5:$B$298,2,FALSE))</f>
        <v>Stark, Nd_Tribal</v>
      </c>
      <c r="C69" s="224">
        <f t="shared" ref="C69:G69" si="37">C179</f>
        <v>0</v>
      </c>
      <c r="D69" s="224">
        <f t="shared" si="37"/>
        <v>0</v>
      </c>
      <c r="E69" s="224">
        <f t="shared" si="37"/>
        <v>0</v>
      </c>
      <c r="F69" s="224">
        <f t="shared" si="37"/>
        <v>0</v>
      </c>
      <c r="G69" s="224">
        <f t="shared" si="37"/>
        <v>0</v>
      </c>
      <c r="M69" s="224"/>
      <c r="N69" s="224"/>
      <c r="O69" s="224"/>
      <c r="P69" s="224"/>
      <c r="Q69" s="224"/>
    </row>
    <row r="70" spans="2:17" s="221" customFormat="1" x14ac:dyDescent="0.2">
      <c r="B70" s="221" t="str">
        <f>PROPER(VLOOKUP(B180,fips_xref!$A$5:$B$298,2,FALSE))</f>
        <v>Ward, Nd_Tribal</v>
      </c>
      <c r="C70" s="224">
        <f t="shared" ref="C70:G70" si="38">C180</f>
        <v>0</v>
      </c>
      <c r="D70" s="224">
        <f t="shared" si="38"/>
        <v>0</v>
      </c>
      <c r="E70" s="224">
        <f t="shared" si="38"/>
        <v>0</v>
      </c>
      <c r="F70" s="224">
        <f t="shared" si="38"/>
        <v>0</v>
      </c>
      <c r="G70" s="224">
        <f t="shared" si="38"/>
        <v>0</v>
      </c>
      <c r="M70" s="224"/>
      <c r="N70" s="224"/>
      <c r="O70" s="224"/>
      <c r="P70" s="224"/>
      <c r="Q70" s="224"/>
    </row>
    <row r="71" spans="2:17" s="221" customFormat="1" x14ac:dyDescent="0.2">
      <c r="B71" s="221" t="str">
        <f>PROPER(VLOOKUP(B181,fips_xref!$A$5:$B$298,2,FALSE))</f>
        <v>Williams, Nd_Tribal</v>
      </c>
      <c r="C71" s="224">
        <f t="shared" ref="C71:G71" si="39">C181</f>
        <v>0</v>
      </c>
      <c r="D71" s="224">
        <f t="shared" si="39"/>
        <v>0</v>
      </c>
      <c r="E71" s="224">
        <f t="shared" si="39"/>
        <v>0</v>
      </c>
      <c r="F71" s="224">
        <f t="shared" si="39"/>
        <v>0</v>
      </c>
      <c r="G71" s="224">
        <f t="shared" si="39"/>
        <v>0</v>
      </c>
      <c r="M71" s="224"/>
      <c r="N71" s="224"/>
      <c r="O71" s="224"/>
      <c r="P71" s="224"/>
      <c r="Q71" s="224"/>
    </row>
    <row r="72" spans="2:17" s="221" customFormat="1" x14ac:dyDescent="0.2">
      <c r="B72" s="221" t="str">
        <f>PROPER(VLOOKUP(B182,fips_xref!$A$5:$B$298,2,FALSE))</f>
        <v>Butte, Sd_Tribal</v>
      </c>
      <c r="C72" s="224">
        <f t="shared" ref="C72:G72" si="40">C182</f>
        <v>0</v>
      </c>
      <c r="D72" s="224">
        <f t="shared" si="40"/>
        <v>0</v>
      </c>
      <c r="E72" s="224">
        <f t="shared" si="40"/>
        <v>0</v>
      </c>
      <c r="F72" s="224">
        <f t="shared" si="40"/>
        <v>0</v>
      </c>
      <c r="G72" s="224">
        <f t="shared" si="40"/>
        <v>0</v>
      </c>
      <c r="M72" s="224"/>
      <c r="N72" s="224"/>
      <c r="O72" s="224"/>
      <c r="P72" s="224"/>
      <c r="Q72" s="224"/>
    </row>
    <row r="73" spans="2:17" s="221" customFormat="1" x14ac:dyDescent="0.2">
      <c r="B73" s="221" t="str">
        <f>PROPER(VLOOKUP(B183,fips_xref!$A$5:$B$298,2,FALSE))</f>
        <v>Harding, Sd_Tribal</v>
      </c>
      <c r="C73" s="224">
        <f>C183</f>
        <v>0</v>
      </c>
      <c r="D73" s="224">
        <f t="shared" ref="D73:G73" si="41">D183</f>
        <v>0</v>
      </c>
      <c r="E73" s="224">
        <f t="shared" si="41"/>
        <v>0</v>
      </c>
      <c r="F73" s="224">
        <f t="shared" si="41"/>
        <v>0</v>
      </c>
      <c r="G73" s="224">
        <f t="shared" si="41"/>
        <v>0</v>
      </c>
      <c r="M73" s="224"/>
      <c r="N73" s="224"/>
      <c r="O73" s="224"/>
      <c r="P73" s="224"/>
      <c r="Q73" s="224"/>
    </row>
    <row r="74" spans="2:17" s="221" customFormat="1" x14ac:dyDescent="0.2">
      <c r="B74" s="226" t="str">
        <f>PROPER(VLOOKUP(B184,fips_xref!$A$5:$B$298,2,FALSE))</f>
        <v>Carter, Mt_Non-Tribal</v>
      </c>
      <c r="C74" s="229">
        <f t="shared" ref="C74:G74" si="42">C184</f>
        <v>4.5572729368483476</v>
      </c>
      <c r="D74" s="229">
        <f t="shared" si="42"/>
        <v>157.30808754462961</v>
      </c>
      <c r="E74" s="229">
        <f t="shared" si="42"/>
        <v>4.4664844635274203</v>
      </c>
      <c r="F74" s="229">
        <f t="shared" si="42"/>
        <v>1.3291214996261357E-2</v>
      </c>
      <c r="G74" s="229">
        <f t="shared" si="42"/>
        <v>0.27372207888266936</v>
      </c>
      <c r="M74" s="224"/>
      <c r="N74" s="224"/>
      <c r="O74" s="224"/>
      <c r="P74" s="224"/>
      <c r="Q74" s="224"/>
    </row>
    <row r="75" spans="2:17" s="221" customFormat="1" x14ac:dyDescent="0.2">
      <c r="B75" s="226" t="str">
        <f>PROPER(VLOOKUP(B185,fips_xref!$A$5:$B$298,2,FALSE))</f>
        <v>Custer, Mt_Non-Tribal</v>
      </c>
      <c r="C75" s="229">
        <f t="shared" ref="C75:G75" si="43">C185</f>
        <v>19.237817586150811</v>
      </c>
      <c r="D75" s="229">
        <f t="shared" si="43"/>
        <v>23.16943965275318</v>
      </c>
      <c r="E75" s="229">
        <f t="shared" si="43"/>
        <v>3.5716004786005033</v>
      </c>
      <c r="F75" s="229">
        <f t="shared" si="43"/>
        <v>3.1816237007854083E-2</v>
      </c>
      <c r="G75" s="229">
        <f t="shared" si="43"/>
        <v>0.72751478990954821</v>
      </c>
      <c r="M75" s="224"/>
      <c r="N75" s="224"/>
      <c r="O75" s="224"/>
      <c r="P75" s="224"/>
      <c r="Q75" s="224"/>
    </row>
    <row r="76" spans="2:17" s="221" customFormat="1" x14ac:dyDescent="0.2">
      <c r="B76" s="226" t="str">
        <f>PROPER(VLOOKUP(B186,fips_xref!$A$5:$B$298,2,FALSE))</f>
        <v>Daniels, Mt_Non-Tribal</v>
      </c>
      <c r="C76" s="229">
        <f t="shared" ref="C76:G76" si="44">C186</f>
        <v>0.16717088123438908</v>
      </c>
      <c r="D76" s="229">
        <f t="shared" si="44"/>
        <v>7.6395122375720881</v>
      </c>
      <c r="E76" s="229">
        <f t="shared" si="44"/>
        <v>0.13525429675146408</v>
      </c>
      <c r="F76" s="229">
        <f t="shared" si="44"/>
        <v>7.3840083312563093E-4</v>
      </c>
      <c r="G76" s="229">
        <f t="shared" si="44"/>
        <v>1.3188629711442169E-2</v>
      </c>
      <c r="M76" s="224"/>
      <c r="N76" s="224"/>
      <c r="O76" s="224"/>
      <c r="P76" s="224"/>
      <c r="Q76" s="224"/>
    </row>
    <row r="77" spans="2:17" s="221" customFormat="1" x14ac:dyDescent="0.2">
      <c r="B77" s="226" t="str">
        <f>PROPER(VLOOKUP(B187,fips_xref!$A$5:$B$298,2,FALSE))</f>
        <v>Dawson, Mt_Non-Tribal</v>
      </c>
      <c r="C77" s="229">
        <f t="shared" ref="C77:G77" si="45">C187</f>
        <v>58.739476256476109</v>
      </c>
      <c r="D77" s="229">
        <f t="shared" si="45"/>
        <v>704.13276528779318</v>
      </c>
      <c r="E77" s="229">
        <f t="shared" si="45"/>
        <v>63.09420826996454</v>
      </c>
      <c r="F77" s="229">
        <f t="shared" si="45"/>
        <v>0.20757431035250232</v>
      </c>
      <c r="G77" s="229">
        <f t="shared" si="45"/>
        <v>5.2873697727870841</v>
      </c>
      <c r="M77" s="224"/>
      <c r="N77" s="224"/>
      <c r="O77" s="224"/>
      <c r="P77" s="224"/>
      <c r="Q77" s="224"/>
    </row>
    <row r="78" spans="2:17" s="221" customFormat="1" x14ac:dyDescent="0.2">
      <c r="B78" s="226" t="str">
        <f>PROPER(VLOOKUP(B188,fips_xref!$A$5:$B$298,2,FALSE))</f>
        <v>Fallon, Mt_Non-Tribal</v>
      </c>
      <c r="C78" s="229">
        <f>C188</f>
        <v>1111.4503385157641</v>
      </c>
      <c r="D78" s="229">
        <f t="shared" ref="D78:G78" si="46">D188</f>
        <v>14198.3472141902</v>
      </c>
      <c r="E78" s="229">
        <f t="shared" si="46"/>
        <v>1542.5007271766715</v>
      </c>
      <c r="F78" s="229">
        <f t="shared" si="46"/>
        <v>14.695078331452342</v>
      </c>
      <c r="G78" s="229">
        <f t="shared" si="46"/>
        <v>69.280698965404099</v>
      </c>
      <c r="M78" s="224"/>
      <c r="N78" s="224"/>
      <c r="O78" s="224"/>
      <c r="P78" s="224"/>
      <c r="Q78" s="224"/>
    </row>
    <row r="79" spans="2:17" s="226" customFormat="1" x14ac:dyDescent="0.2">
      <c r="B79" s="226" t="str">
        <f>PROPER(VLOOKUP(B189,fips_xref!$A$5:$B$298,2,FALSE))</f>
        <v>Garfield, Mt_Non-Tribal</v>
      </c>
      <c r="C79" s="229">
        <f t="shared" ref="C79:G79" si="47">C189</f>
        <v>2.3513139034374237</v>
      </c>
      <c r="D79" s="229">
        <f t="shared" si="47"/>
        <v>97.631409894601475</v>
      </c>
      <c r="E79" s="229">
        <f t="shared" si="47"/>
        <v>2.0227910354190701</v>
      </c>
      <c r="F79" s="229">
        <f t="shared" si="47"/>
        <v>8.8608099975075703E-3</v>
      </c>
      <c r="G79" s="229">
        <f t="shared" si="47"/>
        <v>0.16857297174956762</v>
      </c>
      <c r="M79" s="229"/>
      <c r="N79" s="229"/>
      <c r="O79" s="229"/>
      <c r="P79" s="229"/>
      <c r="Q79" s="229"/>
    </row>
    <row r="80" spans="2:17" s="226" customFormat="1" x14ac:dyDescent="0.2">
      <c r="B80" s="226" t="str">
        <f>PROPER(VLOOKUP(B190,fips_xref!$A$5:$B$298,2,FALSE))</f>
        <v>Mccone, Mt_Non-Tribal</v>
      </c>
      <c r="C80" s="229">
        <f t="shared" ref="C80:G80" si="48">C190</f>
        <v>35.397706749337615</v>
      </c>
      <c r="D80" s="229">
        <f t="shared" si="48"/>
        <v>65.776444086789638</v>
      </c>
      <c r="E80" s="229">
        <f t="shared" si="48"/>
        <v>18.795254096048311</v>
      </c>
      <c r="F80" s="229">
        <f t="shared" si="48"/>
        <v>4.2519335144280052E-2</v>
      </c>
      <c r="G80" s="229">
        <f t="shared" si="48"/>
        <v>0.71248008419903275</v>
      </c>
      <c r="M80" s="229"/>
      <c r="N80" s="229"/>
      <c r="O80" s="229"/>
      <c r="P80" s="229"/>
      <c r="Q80" s="229"/>
    </row>
    <row r="81" spans="2:17" s="226" customFormat="1" x14ac:dyDescent="0.2">
      <c r="B81" s="226" t="str">
        <f>PROPER(VLOOKUP(B191,fips_xref!$A$5:$B$298,2,FALSE))</f>
        <v>Prairie, Mt_Non-Tribal</v>
      </c>
      <c r="C81" s="229">
        <f t="shared" ref="C81:G81" si="49">C191</f>
        <v>3.9095986958834756</v>
      </c>
      <c r="D81" s="229">
        <f t="shared" si="49"/>
        <v>130.04941974785331</v>
      </c>
      <c r="E81" s="229">
        <f t="shared" si="49"/>
        <v>3.9345072658326705</v>
      </c>
      <c r="F81" s="229">
        <f t="shared" si="49"/>
        <v>9.5992108306332015E-3</v>
      </c>
      <c r="G81" s="229">
        <f t="shared" si="49"/>
        <v>0.22246522332530275</v>
      </c>
      <c r="M81" s="229"/>
      <c r="N81" s="229"/>
      <c r="O81" s="229"/>
      <c r="P81" s="229"/>
      <c r="Q81" s="229"/>
    </row>
    <row r="82" spans="2:17" s="226" customFormat="1" x14ac:dyDescent="0.2">
      <c r="B82" s="226" t="str">
        <f>PROPER(VLOOKUP(B192,fips_xref!$A$5:$B$298,2,FALSE))</f>
        <v>Richland, Mt_Non-Tribal</v>
      </c>
      <c r="C82" s="229">
        <f t="shared" ref="C82:G82" si="50">C192</f>
        <v>1149.1835669544348</v>
      </c>
      <c r="D82" s="229">
        <f t="shared" si="50"/>
        <v>19516.24647855902</v>
      </c>
      <c r="E82" s="229">
        <f t="shared" si="50"/>
        <v>1986.6570736330998</v>
      </c>
      <c r="F82" s="229">
        <f t="shared" si="50"/>
        <v>5.188688194492471</v>
      </c>
      <c r="G82" s="229">
        <f t="shared" si="50"/>
        <v>63.686893320367005</v>
      </c>
      <c r="M82" s="229"/>
      <c r="N82" s="229"/>
      <c r="O82" s="229"/>
      <c r="P82" s="229"/>
      <c r="Q82" s="229"/>
    </row>
    <row r="83" spans="2:17" s="226" customFormat="1" x14ac:dyDescent="0.2">
      <c r="B83" s="226" t="str">
        <f>PROPER(VLOOKUP(B193,fips_xref!$A$5:$B$298,2,FALSE))</f>
        <v>Roosevelt, Mt_Non-Tribal</v>
      </c>
      <c r="C83" s="229">
        <f t="shared" ref="C83:G83" si="51">C193</f>
        <v>241.76537462836291</v>
      </c>
      <c r="D83" s="229">
        <f t="shared" si="51"/>
        <v>1606.4079511019283</v>
      </c>
      <c r="E83" s="229">
        <f t="shared" si="51"/>
        <v>210.06941167032127</v>
      </c>
      <c r="F83" s="229">
        <f t="shared" si="51"/>
        <v>6.7833699360113791</v>
      </c>
      <c r="G83" s="229">
        <f t="shared" si="51"/>
        <v>15.366182148741816</v>
      </c>
      <c r="M83" s="229"/>
      <c r="N83" s="229"/>
      <c r="O83" s="229"/>
      <c r="P83" s="229"/>
      <c r="Q83" s="229"/>
    </row>
    <row r="84" spans="2:17" s="226" customFormat="1" x14ac:dyDescent="0.2">
      <c r="B84" s="226" t="str">
        <f>PROPER(VLOOKUP(B194,fips_xref!$A$5:$B$298,2,FALSE))</f>
        <v>Sheridan, Mt_Non-Tribal</v>
      </c>
      <c r="C84" s="229">
        <f t="shared" ref="C84:G84" si="52">C194</f>
        <v>123.57603963635525</v>
      </c>
      <c r="D84" s="229">
        <f t="shared" si="52"/>
        <v>2699.4446416468759</v>
      </c>
      <c r="E84" s="229">
        <f t="shared" si="52"/>
        <v>199.4204323343385</v>
      </c>
      <c r="F84" s="229">
        <f t="shared" si="52"/>
        <v>0.31057287311444554</v>
      </c>
      <c r="G84" s="229">
        <f t="shared" si="52"/>
        <v>10.145343950390451</v>
      </c>
      <c r="M84" s="229"/>
      <c r="N84" s="229"/>
      <c r="O84" s="229"/>
      <c r="P84" s="229"/>
      <c r="Q84" s="229"/>
    </row>
    <row r="85" spans="2:17" s="226" customFormat="1" x14ac:dyDescent="0.2">
      <c r="B85" s="226" t="str">
        <f>PROPER(VLOOKUP(B195,fips_xref!$A$5:$B$298,2,FALSE))</f>
        <v>Valley, Mt_Non-Tribal</v>
      </c>
      <c r="C85" s="229">
        <f t="shared" ref="C85:G85" si="53">C195</f>
        <v>470.25582878070344</v>
      </c>
      <c r="D85" s="229">
        <f t="shared" si="53"/>
        <v>1147.2225563807856</v>
      </c>
      <c r="E85" s="229">
        <f t="shared" si="53"/>
        <v>438.03277713390241</v>
      </c>
      <c r="F85" s="229">
        <f t="shared" si="53"/>
        <v>9.0675149488587188</v>
      </c>
      <c r="G85" s="229">
        <f t="shared" si="53"/>
        <v>23.628736230665297</v>
      </c>
      <c r="M85" s="229"/>
      <c r="N85" s="229"/>
      <c r="O85" s="229"/>
      <c r="P85" s="229"/>
      <c r="Q85" s="229"/>
    </row>
    <row r="86" spans="2:17" s="226" customFormat="1" x14ac:dyDescent="0.2">
      <c r="B86" s="226" t="str">
        <f>PROPER(VLOOKUP(B196,fips_xref!$A$5:$B$298,2,FALSE))</f>
        <v>Wibaux, Mt_Non-Tribal</v>
      </c>
      <c r="C86" s="229">
        <f t="shared" ref="C86:G86" si="54">C196</f>
        <v>39.411407325436826</v>
      </c>
      <c r="D86" s="229">
        <f t="shared" si="54"/>
        <v>1213.8699431314778</v>
      </c>
      <c r="E86" s="229">
        <f t="shared" si="54"/>
        <v>41.254611839933204</v>
      </c>
      <c r="F86" s="229">
        <f t="shared" si="54"/>
        <v>8.9346500808201348E-2</v>
      </c>
      <c r="G86" s="229">
        <f t="shared" si="54"/>
        <v>2.0966818350534497</v>
      </c>
      <c r="M86" s="229"/>
      <c r="N86" s="229"/>
      <c r="O86" s="229"/>
      <c r="P86" s="229"/>
      <c r="Q86" s="229"/>
    </row>
    <row r="87" spans="2:17" s="226" customFormat="1" x14ac:dyDescent="0.2">
      <c r="B87" s="226" t="str">
        <f>PROPER(VLOOKUP(B197,fips_xref!$A$5:$B$298,2,FALSE))</f>
        <v>Barnes,Nd_Non-Tribal</v>
      </c>
      <c r="C87" s="229">
        <f t="shared" ref="C87:G87" si="55">C197</f>
        <v>92.4</v>
      </c>
      <c r="D87" s="229">
        <f t="shared" si="55"/>
        <v>1.8</v>
      </c>
      <c r="E87" s="229">
        <f t="shared" si="55"/>
        <v>7.1000000000000005</v>
      </c>
      <c r="F87" s="229">
        <f t="shared" si="55"/>
        <v>2.9</v>
      </c>
      <c r="G87" s="229">
        <f t="shared" si="55"/>
        <v>5.7</v>
      </c>
      <c r="M87" s="229"/>
      <c r="N87" s="229"/>
      <c r="O87" s="229"/>
      <c r="P87" s="229"/>
      <c r="Q87" s="229"/>
    </row>
    <row r="88" spans="2:17" s="226" customFormat="1" x14ac:dyDescent="0.2">
      <c r="B88" s="226" t="str">
        <f>PROPER(VLOOKUP(B198,fips_xref!$A$5:$B$298,2,FALSE))</f>
        <v>Billings, Nd_Non-Tribal</v>
      </c>
      <c r="C88" s="229">
        <f t="shared" ref="C88:G88" si="56">C198</f>
        <v>472.92402276793138</v>
      </c>
      <c r="D88" s="229">
        <f t="shared" si="56"/>
        <v>16138.757244456319</v>
      </c>
      <c r="E88" s="229">
        <f t="shared" si="56"/>
        <v>694.37992359839609</v>
      </c>
      <c r="F88" s="229">
        <f t="shared" si="56"/>
        <v>355.56363729297243</v>
      </c>
      <c r="G88" s="229">
        <f t="shared" si="56"/>
        <v>15.925356892535795</v>
      </c>
      <c r="M88" s="229"/>
      <c r="N88" s="229"/>
      <c r="O88" s="229"/>
      <c r="P88" s="229"/>
      <c r="Q88" s="229"/>
    </row>
    <row r="89" spans="2:17" s="226" customFormat="1" x14ac:dyDescent="0.2">
      <c r="B89" s="226" t="str">
        <f>PROPER(VLOOKUP(B199,fips_xref!$A$5:$B$298,2,FALSE))</f>
        <v>Bottineau, Nd_Non-Tribal</v>
      </c>
      <c r="C89" s="229">
        <f t="shared" ref="C89:G89" si="57">C199</f>
        <v>383.43091289164551</v>
      </c>
      <c r="D89" s="229">
        <f t="shared" si="57"/>
        <v>10600.583545004778</v>
      </c>
      <c r="E89" s="229">
        <f t="shared" si="57"/>
        <v>485.24263871393543</v>
      </c>
      <c r="F89" s="229">
        <f t="shared" si="57"/>
        <v>1.3565535852396267</v>
      </c>
      <c r="G89" s="229">
        <f t="shared" si="57"/>
        <v>43.500414083669014</v>
      </c>
      <c r="M89" s="229"/>
      <c r="N89" s="229"/>
      <c r="O89" s="229"/>
      <c r="P89" s="229"/>
      <c r="Q89" s="229"/>
    </row>
    <row r="90" spans="2:17" s="226" customFormat="1" x14ac:dyDescent="0.2">
      <c r="B90" s="226" t="str">
        <f>PROPER(VLOOKUP(B200,fips_xref!$A$5:$B$298,2,FALSE))</f>
        <v>Bowman, Nd_Non-Tribal</v>
      </c>
      <c r="C90" s="229">
        <f t="shared" ref="C90:G90" si="58">C200</f>
        <v>733.2735585688705</v>
      </c>
      <c r="D90" s="229">
        <f t="shared" si="58"/>
        <v>48742.626936870969</v>
      </c>
      <c r="E90" s="229">
        <f t="shared" si="58"/>
        <v>969.62517877516279</v>
      </c>
      <c r="F90" s="229">
        <f t="shared" si="58"/>
        <v>0.92494689705799449</v>
      </c>
      <c r="G90" s="229">
        <f t="shared" si="58"/>
        <v>36.105450822806716</v>
      </c>
      <c r="M90" s="229"/>
      <c r="N90" s="229"/>
      <c r="O90" s="229"/>
      <c r="P90" s="229"/>
      <c r="Q90" s="229"/>
    </row>
    <row r="91" spans="2:17" s="226" customFormat="1" x14ac:dyDescent="0.2">
      <c r="B91" s="226" t="str">
        <f>PROPER(VLOOKUP(B201,fips_xref!$A$5:$B$298,2,FALSE))</f>
        <v>Burke, Nd_Non-Tribal</v>
      </c>
      <c r="C91" s="229">
        <f t="shared" ref="C91:G91" si="59">C201</f>
        <v>284.84013212743878</v>
      </c>
      <c r="D91" s="229">
        <f t="shared" si="59"/>
        <v>7474.480593639596</v>
      </c>
      <c r="E91" s="229">
        <f t="shared" si="59"/>
        <v>365.820554054539</v>
      </c>
      <c r="F91" s="229">
        <f t="shared" si="59"/>
        <v>56.303672570730214</v>
      </c>
      <c r="G91" s="229">
        <f t="shared" si="59"/>
        <v>26.197256640697301</v>
      </c>
      <c r="M91" s="229"/>
      <c r="N91" s="229"/>
      <c r="O91" s="229"/>
      <c r="P91" s="229"/>
      <c r="Q91" s="229"/>
    </row>
    <row r="92" spans="2:17" s="226" customFormat="1" x14ac:dyDescent="0.2">
      <c r="B92" s="226" t="str">
        <f>PROPER(VLOOKUP(B202,fips_xref!$A$5:$B$298,2,FALSE))</f>
        <v>Burleigh,Nd_Non-Tribal</v>
      </c>
      <c r="C92" s="229">
        <f t="shared" ref="C92:G92" si="60">C202</f>
        <v>18.37</v>
      </c>
      <c r="D92" s="229">
        <f t="shared" si="60"/>
        <v>4.93</v>
      </c>
      <c r="E92" s="229">
        <f t="shared" si="60"/>
        <v>17.45</v>
      </c>
      <c r="F92" s="229">
        <f t="shared" si="60"/>
        <v>0</v>
      </c>
      <c r="G92" s="229">
        <f t="shared" si="60"/>
        <v>0</v>
      </c>
      <c r="M92" s="229"/>
      <c r="N92" s="229"/>
      <c r="O92" s="229"/>
      <c r="P92" s="229"/>
      <c r="Q92" s="229"/>
    </row>
    <row r="93" spans="2:17" s="226" customFormat="1" x14ac:dyDescent="0.2">
      <c r="B93" s="226" t="str">
        <f>PROPER(VLOOKUP(B203,fips_xref!$A$5:$B$298,2,FALSE))</f>
        <v>Divide, Nd_Non-Tribal</v>
      </c>
      <c r="C93" s="229">
        <f t="shared" ref="C93:G93" si="61">C203</f>
        <v>267.92944589362645</v>
      </c>
      <c r="D93" s="229">
        <f t="shared" si="61"/>
        <v>6394.7053353539713</v>
      </c>
      <c r="E93" s="229">
        <f t="shared" si="61"/>
        <v>364.75553700404481</v>
      </c>
      <c r="F93" s="229">
        <f t="shared" si="61"/>
        <v>0.85416242304847623</v>
      </c>
      <c r="G93" s="229">
        <f t="shared" si="61"/>
        <v>30.270258480266683</v>
      </c>
      <c r="M93" s="229"/>
      <c r="N93" s="229"/>
      <c r="O93" s="229"/>
      <c r="P93" s="229"/>
      <c r="Q93" s="229"/>
    </row>
    <row r="94" spans="2:17" s="226" customFormat="1" x14ac:dyDescent="0.2">
      <c r="B94" s="226" t="str">
        <f>PROPER(VLOOKUP(B204,fips_xref!$A$5:$B$298,2,FALSE))</f>
        <v>Dunn, Nd_Non-Tribal</v>
      </c>
      <c r="C94" s="229">
        <f t="shared" ref="C94:G94" si="62">C204</f>
        <v>1158.6689191966932</v>
      </c>
      <c r="D94" s="229">
        <f t="shared" si="62"/>
        <v>30256.842783039112</v>
      </c>
      <c r="E94" s="229">
        <f t="shared" si="62"/>
        <v>1658.2262232919636</v>
      </c>
      <c r="F94" s="229">
        <f t="shared" si="62"/>
        <v>6.3162968278052496</v>
      </c>
      <c r="G94" s="229">
        <f t="shared" si="62"/>
        <v>125.54170453472619</v>
      </c>
      <c r="M94" s="229"/>
      <c r="N94" s="229"/>
      <c r="O94" s="229"/>
      <c r="P94" s="229"/>
      <c r="Q94" s="229"/>
    </row>
    <row r="95" spans="2:17" s="226" customFormat="1" x14ac:dyDescent="0.2">
      <c r="B95" s="226" t="str">
        <f>PROPER(VLOOKUP(B205,fips_xref!$A$5:$B$298,2,FALSE))</f>
        <v>Golden Valley, Nd_Non-Tribal</v>
      </c>
      <c r="C95" s="229">
        <f t="shared" ref="C95:G95" si="63">C205</f>
        <v>51.009496502441849</v>
      </c>
      <c r="D95" s="229">
        <f t="shared" si="63"/>
        <v>2246.9373089417882</v>
      </c>
      <c r="E95" s="229">
        <f t="shared" si="63"/>
        <v>83.856570078103488</v>
      </c>
      <c r="F95" s="229">
        <f t="shared" si="63"/>
        <v>0.12969381958819376</v>
      </c>
      <c r="G95" s="229">
        <f t="shared" si="63"/>
        <v>4.2701438393942395</v>
      </c>
      <c r="M95" s="229"/>
      <c r="N95" s="229"/>
      <c r="O95" s="229"/>
      <c r="P95" s="229"/>
      <c r="Q95" s="229"/>
    </row>
    <row r="96" spans="2:17" s="226" customFormat="1" x14ac:dyDescent="0.2">
      <c r="B96" s="226" t="str">
        <f>PROPER(VLOOKUP(B206,fips_xref!$A$5:$B$298,2,FALSE))</f>
        <v>Mc Henry, Nd_Non-Tribal</v>
      </c>
      <c r="C96" s="229">
        <f t="shared" ref="C96:G96" si="64">C206</f>
        <v>106.71477069681271</v>
      </c>
      <c r="D96" s="229">
        <f t="shared" si="64"/>
        <v>236.32621545328229</v>
      </c>
      <c r="E96" s="229">
        <f t="shared" si="64"/>
        <v>8.9167268304786109</v>
      </c>
      <c r="F96" s="229">
        <f t="shared" si="64"/>
        <v>3.0125528141631359</v>
      </c>
      <c r="G96" s="229">
        <f t="shared" si="64"/>
        <v>6.0458991954527468</v>
      </c>
      <c r="M96" s="229"/>
      <c r="N96" s="229"/>
      <c r="O96" s="229"/>
      <c r="P96" s="229"/>
      <c r="Q96" s="229"/>
    </row>
    <row r="97" spans="2:17" s="226" customFormat="1" x14ac:dyDescent="0.2">
      <c r="B97" s="226" t="str">
        <f>PROPER(VLOOKUP(B207,fips_xref!$A$5:$B$298,2,FALSE))</f>
        <v>Mcintosh,Nd_Non-Tribal</v>
      </c>
      <c r="C97" s="229">
        <f t="shared" ref="C97:G97" si="65">C207</f>
        <v>39</v>
      </c>
      <c r="D97" s="229">
        <f t="shared" si="65"/>
        <v>5</v>
      </c>
      <c r="E97" s="229">
        <f t="shared" si="65"/>
        <v>39</v>
      </c>
      <c r="F97" s="229">
        <f t="shared" si="65"/>
        <v>2</v>
      </c>
      <c r="G97" s="229">
        <f t="shared" si="65"/>
        <v>3</v>
      </c>
      <c r="M97" s="229"/>
      <c r="N97" s="229"/>
      <c r="O97" s="229"/>
      <c r="P97" s="229"/>
      <c r="Q97" s="229"/>
    </row>
    <row r="98" spans="2:17" s="226" customFormat="1" x14ac:dyDescent="0.2">
      <c r="B98" s="226" t="str">
        <f>PROPER(VLOOKUP(B208,fips_xref!$A$5:$B$298,2,FALSE))</f>
        <v>Mckenzie, Nd_Non-Tribal</v>
      </c>
      <c r="C98" s="229">
        <f t="shared" ref="C98:G98" si="66">C208</f>
        <v>1689.2975221875854</v>
      </c>
      <c r="D98" s="229">
        <f t="shared" si="66"/>
        <v>42698.507899704993</v>
      </c>
      <c r="E98" s="229">
        <f t="shared" si="66"/>
        <v>2084.5244157056254</v>
      </c>
      <c r="F98" s="229">
        <f t="shared" si="66"/>
        <v>455.54933997178864</v>
      </c>
      <c r="G98" s="229">
        <f t="shared" si="66"/>
        <v>100.19649229168982</v>
      </c>
      <c r="M98" s="229"/>
      <c r="N98" s="229"/>
      <c r="O98" s="229"/>
      <c r="P98" s="229"/>
      <c r="Q98" s="229"/>
    </row>
    <row r="99" spans="2:17" s="226" customFormat="1" x14ac:dyDescent="0.2">
      <c r="B99" s="226" t="str">
        <f>PROPER(VLOOKUP(B209,fips_xref!$A$5:$B$298,2,FALSE))</f>
        <v>Mclean, Nd_Non-Tribal</v>
      </c>
      <c r="C99" s="229">
        <f t="shared" ref="C99:G99" si="67">C209</f>
        <v>0</v>
      </c>
      <c r="D99" s="229">
        <f t="shared" si="67"/>
        <v>0</v>
      </c>
      <c r="E99" s="229">
        <f t="shared" si="67"/>
        <v>0</v>
      </c>
      <c r="F99" s="229">
        <f t="shared" si="67"/>
        <v>0</v>
      </c>
      <c r="G99" s="229">
        <f t="shared" si="67"/>
        <v>0</v>
      </c>
      <c r="M99" s="229"/>
      <c r="N99" s="229"/>
      <c r="O99" s="229"/>
      <c r="P99" s="229"/>
      <c r="Q99" s="229"/>
    </row>
    <row r="100" spans="2:17" s="226" customFormat="1" x14ac:dyDescent="0.2">
      <c r="B100" s="226" t="str">
        <f>PROPER(VLOOKUP(B210,fips_xref!$A$5:$B$298,2,FALSE))</f>
        <v>Mercer, Nd_Non-Tribal</v>
      </c>
      <c r="C100" s="229">
        <f t="shared" ref="C100:G100" si="68">C210</f>
        <v>21.074966808679306</v>
      </c>
      <c r="D100" s="229">
        <f t="shared" si="68"/>
        <v>17.445097353989546</v>
      </c>
      <c r="E100" s="229">
        <f t="shared" si="68"/>
        <v>21.87721912976663</v>
      </c>
      <c r="F100" s="229">
        <f t="shared" si="68"/>
        <v>8.3912967934404628E-2</v>
      </c>
      <c r="G100" s="229">
        <f t="shared" si="68"/>
        <v>3.041254575029197</v>
      </c>
      <c r="M100" s="229"/>
      <c r="N100" s="229"/>
      <c r="O100" s="229"/>
      <c r="P100" s="229"/>
      <c r="Q100" s="229"/>
    </row>
    <row r="101" spans="2:17" s="226" customFormat="1" x14ac:dyDescent="0.2">
      <c r="B101" s="226" t="str">
        <f>PROPER(VLOOKUP(B211,fips_xref!$A$5:$B$298,2,FALSE))</f>
        <v>Morton,Nd_Non-Tribal</v>
      </c>
      <c r="C101" s="229">
        <f t="shared" ref="C101:G101" si="69">C211</f>
        <v>112.63</v>
      </c>
      <c r="D101" s="229">
        <f t="shared" si="69"/>
        <v>22.5</v>
      </c>
      <c r="E101" s="229">
        <f t="shared" si="69"/>
        <v>129.57999999999998</v>
      </c>
      <c r="F101" s="229">
        <f t="shared" si="69"/>
        <v>6</v>
      </c>
      <c r="G101" s="229">
        <f t="shared" si="69"/>
        <v>6</v>
      </c>
      <c r="M101" s="229"/>
      <c r="N101" s="229"/>
      <c r="O101" s="229"/>
      <c r="P101" s="229"/>
      <c r="Q101" s="229"/>
    </row>
    <row r="102" spans="2:17" s="226" customFormat="1" x14ac:dyDescent="0.2">
      <c r="B102" s="226" t="str">
        <f>PROPER(VLOOKUP(B212,fips_xref!$A$5:$B$298,2,FALSE))</f>
        <v>Mountrail, Nd_Non-Tribal</v>
      </c>
      <c r="C102" s="229">
        <f t="shared" ref="C102:G102" si="70">C212</f>
        <v>2127.2683357436722</v>
      </c>
      <c r="D102" s="229">
        <f t="shared" si="70"/>
        <v>83768.348609070614</v>
      </c>
      <c r="E102" s="229">
        <f t="shared" si="70"/>
        <v>3635.8430849602014</v>
      </c>
      <c r="F102" s="229">
        <f t="shared" si="70"/>
        <v>5.0071090006564782</v>
      </c>
      <c r="G102" s="229">
        <f t="shared" si="70"/>
        <v>195.76332238680769</v>
      </c>
      <c r="M102" s="229"/>
      <c r="N102" s="229"/>
      <c r="O102" s="229"/>
      <c r="P102" s="229"/>
      <c r="Q102" s="229"/>
    </row>
    <row r="103" spans="2:17" s="226" customFormat="1" x14ac:dyDescent="0.2">
      <c r="B103" s="226" t="str">
        <f>PROPER(VLOOKUP(B213,fips_xref!$A$5:$B$298,2,FALSE))</f>
        <v>Renville, Nd_Non-Tribal</v>
      </c>
      <c r="C103" s="229">
        <f t="shared" ref="C103:G103" si="71">C213</f>
        <v>104.25626767561279</v>
      </c>
      <c r="D103" s="229">
        <f t="shared" si="71"/>
        <v>4858.5427673191898</v>
      </c>
      <c r="E103" s="229">
        <f t="shared" si="71"/>
        <v>139.53797312725814</v>
      </c>
      <c r="F103" s="229">
        <f t="shared" si="71"/>
        <v>0.35349892094169022</v>
      </c>
      <c r="G103" s="229">
        <f t="shared" si="71"/>
        <v>9.3894798877240255</v>
      </c>
      <c r="M103" s="229"/>
      <c r="N103" s="229"/>
      <c r="O103" s="229"/>
      <c r="P103" s="229"/>
      <c r="Q103" s="229"/>
    </row>
    <row r="104" spans="2:17" s="226" customFormat="1" x14ac:dyDescent="0.2">
      <c r="B104" s="226" t="str">
        <f>PROPER(VLOOKUP(B214,fips_xref!$A$5:$B$298,2,FALSE))</f>
        <v>Slope, Nd_Non-Tribal</v>
      </c>
      <c r="C104" s="229">
        <f t="shared" ref="C104:G104" si="72">C214</f>
        <v>45.537059242257051</v>
      </c>
      <c r="D104" s="229">
        <f t="shared" si="72"/>
        <v>2248.8073367278348</v>
      </c>
      <c r="E104" s="229">
        <f t="shared" si="72"/>
        <v>58.139657664501769</v>
      </c>
      <c r="F104" s="229">
        <f t="shared" si="72"/>
        <v>9.8680984596917251E-2</v>
      </c>
      <c r="G104" s="229">
        <f t="shared" si="72"/>
        <v>3.6886800896169123</v>
      </c>
      <c r="M104" s="229"/>
      <c r="N104" s="229"/>
      <c r="O104" s="229"/>
      <c r="P104" s="229"/>
      <c r="Q104" s="229"/>
    </row>
    <row r="105" spans="2:17" s="226" customFormat="1" x14ac:dyDescent="0.2">
      <c r="B105" s="226" t="str">
        <f>PROPER(VLOOKUP(B215,fips_xref!$A$5:$B$298,2,FALSE))</f>
        <v>Stark, Nd_Non-Tribal</v>
      </c>
      <c r="C105" s="229">
        <f t="shared" ref="C105:G105" si="73">C215</f>
        <v>151.44686221417811</v>
      </c>
      <c r="D105" s="229">
        <f t="shared" si="73"/>
        <v>4438.2214043168069</v>
      </c>
      <c r="E105" s="229">
        <f t="shared" si="73"/>
        <v>160.13485254784456</v>
      </c>
      <c r="F105" s="229">
        <f t="shared" si="73"/>
        <v>8.0151314852346139E-2</v>
      </c>
      <c r="G105" s="229">
        <f t="shared" si="73"/>
        <v>3.2081355482397425</v>
      </c>
      <c r="M105" s="229"/>
      <c r="N105" s="229"/>
      <c r="O105" s="229"/>
      <c r="P105" s="229"/>
      <c r="Q105" s="229"/>
    </row>
    <row r="106" spans="2:17" s="226" customFormat="1" x14ac:dyDescent="0.2">
      <c r="B106" s="226" t="str">
        <f>PROPER(VLOOKUP(B216,fips_xref!$A$5:$B$298,2,FALSE))</f>
        <v>Stutsman,Nd_Non-Tribal</v>
      </c>
      <c r="C106" s="229">
        <f t="shared" ref="C106:G106" si="74">C216</f>
        <v>8.1199999999999992</v>
      </c>
      <c r="D106" s="229">
        <f t="shared" si="74"/>
        <v>2.99</v>
      </c>
      <c r="E106" s="229">
        <f t="shared" si="74"/>
        <v>12.17</v>
      </c>
      <c r="F106" s="229">
        <f t="shared" si="74"/>
        <v>0</v>
      </c>
      <c r="G106" s="229">
        <f t="shared" si="74"/>
        <v>0</v>
      </c>
      <c r="M106" s="229"/>
      <c r="N106" s="229"/>
      <c r="O106" s="229"/>
      <c r="P106" s="229"/>
      <c r="Q106" s="229"/>
    </row>
    <row r="107" spans="2:17" s="226" customFormat="1" x14ac:dyDescent="0.2">
      <c r="B107" s="226" t="str">
        <f>PROPER(VLOOKUP(B217,fips_xref!$A$5:$B$298,2,FALSE))</f>
        <v>Ward, Nd_Non-Tribal</v>
      </c>
      <c r="C107" s="229">
        <f t="shared" ref="C107:G107" si="75">C217</f>
        <v>46.144801633468305</v>
      </c>
      <c r="D107" s="229">
        <f t="shared" si="75"/>
        <v>338.96310254176342</v>
      </c>
      <c r="E107" s="229">
        <f t="shared" si="75"/>
        <v>50.607142688416964</v>
      </c>
      <c r="F107" s="229">
        <f t="shared" si="75"/>
        <v>0.17816354753256805</v>
      </c>
      <c r="G107" s="229">
        <f t="shared" si="75"/>
        <v>6.3063059173792162</v>
      </c>
      <c r="M107" s="229"/>
      <c r="N107" s="229"/>
      <c r="O107" s="229"/>
      <c r="P107" s="229"/>
      <c r="Q107" s="229"/>
    </row>
    <row r="108" spans="2:17" s="226" customFormat="1" x14ac:dyDescent="0.2">
      <c r="B108" s="226" t="str">
        <f>PROPER(VLOOKUP(B218,fips_xref!$A$5:$B$298,2,FALSE))</f>
        <v>Williams, Nd_Non-Tribal</v>
      </c>
      <c r="C108" s="229">
        <f t="shared" ref="C108:G108" si="76">C218</f>
        <v>1830.027472415695</v>
      </c>
      <c r="D108" s="229">
        <f t="shared" si="76"/>
        <v>24438.991987971189</v>
      </c>
      <c r="E108" s="229">
        <f t="shared" si="76"/>
        <v>1356.2801194540255</v>
      </c>
      <c r="F108" s="229">
        <f t="shared" si="76"/>
        <v>1117.8924516955888</v>
      </c>
      <c r="G108" s="229">
        <f t="shared" si="76"/>
        <v>75.252854568135717</v>
      </c>
      <c r="M108" s="229"/>
      <c r="N108" s="229"/>
      <c r="O108" s="229"/>
      <c r="P108" s="229"/>
      <c r="Q108" s="229"/>
    </row>
    <row r="109" spans="2:17" s="226" customFormat="1" x14ac:dyDescent="0.2">
      <c r="B109" s="226" t="str">
        <f>PROPER(VLOOKUP(B219,fips_xref!$A$5:$B$298,2,FALSE))</f>
        <v>Butte, Sd_Non-Tribal</v>
      </c>
      <c r="C109" s="229">
        <f t="shared" ref="C109:G109" si="77">C219</f>
        <v>27.788909980687386</v>
      </c>
      <c r="D109" s="229">
        <f>D219</f>
        <v>3.9779058791985626</v>
      </c>
      <c r="E109" s="229">
        <f t="shared" si="77"/>
        <v>28.734263426988388</v>
      </c>
      <c r="F109" s="229">
        <f t="shared" si="77"/>
        <v>0.11089942280170534</v>
      </c>
      <c r="G109" s="229">
        <f t="shared" si="77"/>
        <v>4.0354296214164691</v>
      </c>
      <c r="M109" s="229"/>
      <c r="N109" s="229"/>
      <c r="O109" s="229"/>
      <c r="P109" s="229"/>
      <c r="Q109" s="229"/>
    </row>
    <row r="110" spans="2:17" s="226" customFormat="1" x14ac:dyDescent="0.2">
      <c r="B110" s="226" t="str">
        <f>PROPER(VLOOKUP(B220,fips_xref!$A$5:$B$298,2,FALSE))</f>
        <v>Harding, Sd_Non-Tribal</v>
      </c>
      <c r="C110" s="229">
        <f>C220</f>
        <v>241.31316207734676</v>
      </c>
      <c r="D110" s="229">
        <f t="shared" ref="D110:G110" si="78">D220</f>
        <v>6488.074922595526</v>
      </c>
      <c r="E110" s="229">
        <f t="shared" si="78"/>
        <v>298.21307717265734</v>
      </c>
      <c r="F110" s="229">
        <f t="shared" si="78"/>
        <v>0.51622569989505052</v>
      </c>
      <c r="G110" s="229">
        <f t="shared" si="78"/>
        <v>17.773902905680494</v>
      </c>
      <c r="M110" s="229"/>
      <c r="N110" s="229"/>
      <c r="O110" s="229"/>
      <c r="P110" s="229"/>
      <c r="Q110" s="229"/>
    </row>
    <row r="111" spans="2:17" s="7" customFormat="1" ht="14.25" customHeight="1" x14ac:dyDescent="0.2">
      <c r="B111" s="46" t="s">
        <v>14782</v>
      </c>
      <c r="C111" s="91">
        <f>SUM(C5:C41)</f>
        <v>14387.441280157345</v>
      </c>
      <c r="D111" s="91">
        <f t="shared" ref="D111:G111" si="79">SUM(D5:D41)</f>
        <v>357797.96406451624</v>
      </c>
      <c r="E111" s="91">
        <f t="shared" si="79"/>
        <v>18765.449184026362</v>
      </c>
      <c r="F111" s="91">
        <f t="shared" si="79"/>
        <v>2081.035011393516</v>
      </c>
      <c r="G111" s="91">
        <f t="shared" si="79"/>
        <v>1045.3072209104803</v>
      </c>
      <c r="M111" s="277"/>
      <c r="N111" s="277"/>
      <c r="O111" s="277"/>
      <c r="P111" s="277"/>
      <c r="Q111" s="277"/>
    </row>
    <row r="112" spans="2:17" x14ac:dyDescent="0.2">
      <c r="M112" s="193"/>
      <c r="N112" s="193"/>
    </row>
    <row r="113" spans="2:17" x14ac:dyDescent="0.2">
      <c r="B113" s="16"/>
      <c r="C113" s="15" t="s">
        <v>9169</v>
      </c>
      <c r="D113" s="17"/>
      <c r="E113" s="17"/>
      <c r="F113" s="17"/>
      <c r="G113" s="19"/>
      <c r="M113" s="193"/>
      <c r="N113" s="193"/>
    </row>
    <row r="114" spans="2:17" x14ac:dyDescent="0.2">
      <c r="B114" s="15" t="s">
        <v>16668</v>
      </c>
      <c r="C114" s="16" t="s">
        <v>9170</v>
      </c>
      <c r="D114" s="21" t="s">
        <v>9171</v>
      </c>
      <c r="E114" s="21" t="s">
        <v>14778</v>
      </c>
      <c r="F114" s="21" t="s">
        <v>14779</v>
      </c>
      <c r="G114" s="20" t="s">
        <v>14780</v>
      </c>
      <c r="M114" s="193"/>
      <c r="N114" s="193"/>
    </row>
    <row r="115" spans="2:17" x14ac:dyDescent="0.2">
      <c r="B115" s="44">
        <v>30011</v>
      </c>
      <c r="C115" s="38">
        <v>4.5572729368483476</v>
      </c>
      <c r="D115" s="39">
        <v>157.30808754462961</v>
      </c>
      <c r="E115" s="39">
        <v>4.4664844635274203</v>
      </c>
      <c r="F115" s="39">
        <v>1.3291214996261357E-2</v>
      </c>
      <c r="G115" s="49">
        <v>0.27372207888266936</v>
      </c>
      <c r="M115" s="193"/>
      <c r="N115" s="193"/>
    </row>
    <row r="116" spans="2:17" x14ac:dyDescent="0.2">
      <c r="B116" s="45">
        <v>30017</v>
      </c>
      <c r="C116" s="41">
        <v>19.237817586150811</v>
      </c>
      <c r="D116" s="42">
        <v>23.16943965275318</v>
      </c>
      <c r="E116" s="42">
        <v>3.5716004786005033</v>
      </c>
      <c r="F116" s="42">
        <v>3.1816237007854083E-2</v>
      </c>
      <c r="G116" s="50">
        <v>0.72751478990954821</v>
      </c>
    </row>
    <row r="117" spans="2:17" x14ac:dyDescent="0.2">
      <c r="B117" s="45">
        <v>30019</v>
      </c>
      <c r="C117" s="41">
        <v>0.63381630234387143</v>
      </c>
      <c r="D117" s="42">
        <v>38.595058299031408</v>
      </c>
      <c r="E117" s="42">
        <v>0.78086087388335068</v>
      </c>
      <c r="F117" s="42">
        <v>2.2152024993768926E-3</v>
      </c>
      <c r="G117" s="50">
        <v>4.2847035914482107E-2</v>
      </c>
    </row>
    <row r="118" spans="2:17" x14ac:dyDescent="0.2">
      <c r="B118" s="45">
        <v>30021</v>
      </c>
      <c r="C118" s="41">
        <v>58.739476256476109</v>
      </c>
      <c r="D118" s="42">
        <v>704.13276528779318</v>
      </c>
      <c r="E118" s="42">
        <v>63.09420826996454</v>
      </c>
      <c r="F118" s="42">
        <v>0.20757431035250232</v>
      </c>
      <c r="G118" s="50">
        <v>5.2873697727870841</v>
      </c>
    </row>
    <row r="119" spans="2:17" x14ac:dyDescent="0.2">
      <c r="B119" s="45">
        <v>30025</v>
      </c>
      <c r="C119" s="41">
        <v>1111.4503385157641</v>
      </c>
      <c r="D119" s="42">
        <v>14198.3472141902</v>
      </c>
      <c r="E119" s="42">
        <v>1542.5007271766715</v>
      </c>
      <c r="F119" s="42">
        <v>14.695078331452342</v>
      </c>
      <c r="G119" s="50">
        <v>69.280698965404099</v>
      </c>
    </row>
    <row r="120" spans="2:17" s="30" customFormat="1" x14ac:dyDescent="0.2">
      <c r="B120" s="45">
        <v>30033</v>
      </c>
      <c r="C120" s="41">
        <v>2.3513139034374237</v>
      </c>
      <c r="D120" s="42">
        <v>97.631409894601475</v>
      </c>
      <c r="E120" s="42">
        <v>2.0227910354190701</v>
      </c>
      <c r="F120" s="42">
        <v>8.8608099975075703E-3</v>
      </c>
      <c r="G120" s="50">
        <v>0.16857297174956762</v>
      </c>
      <c r="M120" s="176"/>
      <c r="N120" s="176"/>
      <c r="O120" s="176"/>
      <c r="P120" s="176"/>
      <c r="Q120" s="176"/>
    </row>
    <row r="121" spans="2:17" s="30" customFormat="1" x14ac:dyDescent="0.2">
      <c r="B121" s="45">
        <v>30055</v>
      </c>
      <c r="C121" s="41">
        <v>35.397706749337615</v>
      </c>
      <c r="D121" s="42">
        <v>65.776444086789638</v>
      </c>
      <c r="E121" s="42">
        <v>18.795254096048311</v>
      </c>
      <c r="F121" s="42">
        <v>4.2519335144280052E-2</v>
      </c>
      <c r="G121" s="50">
        <v>0.71248008419903275</v>
      </c>
      <c r="M121" s="176"/>
      <c r="N121" s="176"/>
      <c r="O121" s="176"/>
      <c r="P121" s="176"/>
      <c r="Q121" s="176"/>
    </row>
    <row r="122" spans="2:17" s="30" customFormat="1" x14ac:dyDescent="0.2">
      <c r="B122" s="45">
        <v>30079</v>
      </c>
      <c r="C122" s="41">
        <v>3.9095986958834756</v>
      </c>
      <c r="D122" s="42">
        <v>130.04941974785331</v>
      </c>
      <c r="E122" s="42">
        <v>3.9345072658326705</v>
      </c>
      <c r="F122" s="42">
        <v>9.5992108306332015E-3</v>
      </c>
      <c r="G122" s="50">
        <v>0.22246522332530275</v>
      </c>
      <c r="M122" s="176"/>
      <c r="N122" s="176"/>
      <c r="O122" s="176"/>
      <c r="P122" s="176"/>
      <c r="Q122" s="176"/>
    </row>
    <row r="123" spans="2:17" s="30" customFormat="1" x14ac:dyDescent="0.2">
      <c r="B123" s="45">
        <v>30083</v>
      </c>
      <c r="C123" s="41">
        <v>1149.1835669544348</v>
      </c>
      <c r="D123" s="42">
        <v>19516.24647855902</v>
      </c>
      <c r="E123" s="42">
        <v>1986.6570736330998</v>
      </c>
      <c r="F123" s="42">
        <v>5.188688194492471</v>
      </c>
      <c r="G123" s="50">
        <v>63.686893320367005</v>
      </c>
      <c r="M123" s="176"/>
      <c r="N123" s="176"/>
      <c r="O123" s="176"/>
      <c r="P123" s="176"/>
      <c r="Q123" s="176"/>
    </row>
    <row r="124" spans="2:17" s="30" customFormat="1" x14ac:dyDescent="0.2">
      <c r="B124" s="45">
        <v>30085</v>
      </c>
      <c r="C124" s="41">
        <v>340.50715839067743</v>
      </c>
      <c r="D124" s="42">
        <v>3191.8609324892004</v>
      </c>
      <c r="E124" s="42">
        <v>363.36341588958874</v>
      </c>
      <c r="F124" s="42">
        <v>32.898292503231652</v>
      </c>
      <c r="G124" s="50">
        <v>28.272101411116644</v>
      </c>
      <c r="M124" s="176"/>
      <c r="N124" s="176"/>
      <c r="O124" s="176"/>
      <c r="P124" s="176"/>
      <c r="Q124" s="176"/>
    </row>
    <row r="125" spans="2:17" s="31" customFormat="1" x14ac:dyDescent="0.2">
      <c r="B125" s="45">
        <v>30091</v>
      </c>
      <c r="C125" s="41">
        <v>124.05820707232404</v>
      </c>
      <c r="D125" s="42">
        <v>2739.9882625794535</v>
      </c>
      <c r="E125" s="42">
        <v>200.40700081746348</v>
      </c>
      <c r="F125" s="42">
        <v>0.31131127394757119</v>
      </c>
      <c r="G125" s="50">
        <v>10.16580749505451</v>
      </c>
      <c r="M125" s="176"/>
      <c r="N125" s="176"/>
      <c r="O125" s="176"/>
      <c r="P125" s="176"/>
      <c r="Q125" s="176"/>
    </row>
    <row r="126" spans="2:17" s="31" customFormat="1" x14ac:dyDescent="0.2">
      <c r="B126" s="45">
        <v>30105</v>
      </c>
      <c r="C126" s="41">
        <v>487.24062262077751</v>
      </c>
      <c r="D126" s="42">
        <v>1821.2339494327041</v>
      </c>
      <c r="E126" s="42">
        <v>459.379808269987</v>
      </c>
      <c r="F126" s="42">
        <v>9.1262526395504224</v>
      </c>
      <c r="G126" s="50">
        <v>25.265449494293478</v>
      </c>
      <c r="M126" s="176"/>
      <c r="N126" s="176"/>
      <c r="O126" s="176"/>
      <c r="P126" s="176"/>
      <c r="Q126" s="176"/>
    </row>
    <row r="127" spans="2:17" s="31" customFormat="1" x14ac:dyDescent="0.2">
      <c r="B127" s="45">
        <v>30109</v>
      </c>
      <c r="C127" s="41">
        <v>39.411407325436826</v>
      </c>
      <c r="D127" s="42">
        <v>1213.8699431314778</v>
      </c>
      <c r="E127" s="42">
        <v>41.254611839933204</v>
      </c>
      <c r="F127" s="42">
        <v>8.9346500808201348E-2</v>
      </c>
      <c r="G127" s="50">
        <v>2.0966818350534497</v>
      </c>
      <c r="M127" s="176"/>
      <c r="N127" s="176"/>
      <c r="O127" s="176"/>
      <c r="P127" s="176"/>
      <c r="Q127" s="176"/>
    </row>
    <row r="128" spans="2:17" s="31" customFormat="1" x14ac:dyDescent="0.2">
      <c r="B128" s="45">
        <v>38003</v>
      </c>
      <c r="C128" s="41">
        <v>92.4</v>
      </c>
      <c r="D128" s="42">
        <v>1.8</v>
      </c>
      <c r="E128" s="42">
        <v>7.1000000000000005</v>
      </c>
      <c r="F128" s="42">
        <v>2.9</v>
      </c>
      <c r="G128" s="50">
        <v>5.7</v>
      </c>
      <c r="M128" s="176"/>
      <c r="N128" s="176"/>
      <c r="O128" s="176"/>
      <c r="P128" s="176"/>
      <c r="Q128" s="176"/>
    </row>
    <row r="129" spans="2:17" s="31" customFormat="1" x14ac:dyDescent="0.2">
      <c r="B129" s="45">
        <v>38007</v>
      </c>
      <c r="C129" s="41">
        <v>472.92402276793138</v>
      </c>
      <c r="D129" s="42">
        <v>16138.757244456319</v>
      </c>
      <c r="E129" s="42">
        <v>694.37992359839609</v>
      </c>
      <c r="F129" s="42">
        <v>355.56363729297243</v>
      </c>
      <c r="G129" s="50">
        <v>15.925356892535795</v>
      </c>
      <c r="M129" s="176"/>
      <c r="N129" s="176"/>
      <c r="O129" s="176"/>
      <c r="P129" s="176"/>
      <c r="Q129" s="176"/>
    </row>
    <row r="130" spans="2:17" x14ac:dyDescent="0.2">
      <c r="B130" s="45">
        <v>38009</v>
      </c>
      <c r="C130" s="41">
        <v>383.43091289164551</v>
      </c>
      <c r="D130" s="42">
        <v>10600.583545004778</v>
      </c>
      <c r="E130" s="42">
        <v>485.24263871393543</v>
      </c>
      <c r="F130" s="42">
        <v>1.3565535852396267</v>
      </c>
      <c r="G130" s="50">
        <v>43.500414083669014</v>
      </c>
    </row>
    <row r="131" spans="2:17" x14ac:dyDescent="0.2">
      <c r="B131" s="45">
        <v>38011</v>
      </c>
      <c r="C131" s="41">
        <v>733.2735585688705</v>
      </c>
      <c r="D131" s="42">
        <v>48742.626936870969</v>
      </c>
      <c r="E131" s="42">
        <v>969.62517877516279</v>
      </c>
      <c r="F131" s="42">
        <v>0.92494689705799449</v>
      </c>
      <c r="G131" s="50">
        <v>36.105450822806716</v>
      </c>
    </row>
    <row r="132" spans="2:17" x14ac:dyDescent="0.2">
      <c r="B132" s="45">
        <v>38013</v>
      </c>
      <c r="C132" s="41">
        <v>284.84013212743878</v>
      </c>
      <c r="D132" s="42">
        <v>7474.480593639596</v>
      </c>
      <c r="E132" s="42">
        <v>365.820554054539</v>
      </c>
      <c r="F132" s="42">
        <v>56.303672570730214</v>
      </c>
      <c r="G132" s="50">
        <v>26.197256640697301</v>
      </c>
    </row>
    <row r="133" spans="2:17" x14ac:dyDescent="0.2">
      <c r="B133" s="45">
        <v>38015</v>
      </c>
      <c r="C133" s="41">
        <v>18.37</v>
      </c>
      <c r="D133" s="42">
        <v>4.93</v>
      </c>
      <c r="E133" s="42">
        <v>17.45</v>
      </c>
      <c r="F133" s="42">
        <v>0</v>
      </c>
      <c r="G133" s="50">
        <v>0</v>
      </c>
    </row>
    <row r="134" spans="2:17" x14ac:dyDescent="0.2">
      <c r="B134" s="45">
        <v>38023</v>
      </c>
      <c r="C134" s="41">
        <v>267.92944589362645</v>
      </c>
      <c r="D134" s="42">
        <v>6394.7053353539713</v>
      </c>
      <c r="E134" s="42">
        <v>364.75553700404481</v>
      </c>
      <c r="F134" s="42">
        <v>0.85416242304847623</v>
      </c>
      <c r="G134" s="50">
        <v>30.270258480266683</v>
      </c>
    </row>
    <row r="135" spans="2:17" x14ac:dyDescent="0.2">
      <c r="B135" s="45">
        <v>38025</v>
      </c>
      <c r="C135" s="41">
        <v>1381.0433180369228</v>
      </c>
      <c r="D135" s="42">
        <v>32894.565527439321</v>
      </c>
      <c r="E135" s="42">
        <v>1930.7046846419041</v>
      </c>
      <c r="F135" s="42">
        <v>7.1103144074122016</v>
      </c>
      <c r="G135" s="50">
        <v>154.63595766178202</v>
      </c>
    </row>
    <row r="136" spans="2:17" x14ac:dyDescent="0.2">
      <c r="B136" s="45">
        <v>38033</v>
      </c>
      <c r="C136" s="41">
        <v>51.009496502441849</v>
      </c>
      <c r="D136" s="42">
        <v>2246.9373089417882</v>
      </c>
      <c r="E136" s="42">
        <v>83.856570078103488</v>
      </c>
      <c r="F136" s="42">
        <v>0.12969381958819376</v>
      </c>
      <c r="G136" s="50">
        <v>4.2701438393942395</v>
      </c>
    </row>
    <row r="137" spans="2:17" x14ac:dyDescent="0.2">
      <c r="B137" s="45">
        <v>38049</v>
      </c>
      <c r="C137" s="41">
        <v>106.71477069681271</v>
      </c>
      <c r="D137" s="42">
        <v>236.32621545328229</v>
      </c>
      <c r="E137" s="42">
        <v>8.9167268304786109</v>
      </c>
      <c r="F137" s="42">
        <v>3.0125528141631359</v>
      </c>
      <c r="G137" s="50">
        <v>6.0458991954527468</v>
      </c>
    </row>
    <row r="138" spans="2:17" x14ac:dyDescent="0.2">
      <c r="B138" s="45">
        <v>38051</v>
      </c>
      <c r="C138" s="41">
        <v>39</v>
      </c>
      <c r="D138" s="42">
        <v>5</v>
      </c>
      <c r="E138" s="42">
        <v>39</v>
      </c>
      <c r="F138" s="42">
        <v>2</v>
      </c>
      <c r="G138" s="50">
        <v>3</v>
      </c>
    </row>
    <row r="139" spans="2:17" x14ac:dyDescent="0.2">
      <c r="B139" s="45">
        <v>38053</v>
      </c>
      <c r="C139" s="41">
        <v>1727.1012010307411</v>
      </c>
      <c r="D139" s="42">
        <v>43335.551428594925</v>
      </c>
      <c r="E139" s="42">
        <v>2131.9877899403837</v>
      </c>
      <c r="F139" s="42">
        <v>455.67574581208589</v>
      </c>
      <c r="G139" s="50">
        <v>104.62580569262673</v>
      </c>
    </row>
    <row r="140" spans="2:17" x14ac:dyDescent="0.2">
      <c r="B140" s="45">
        <v>38055</v>
      </c>
      <c r="C140" s="41">
        <v>69.091014311996688</v>
      </c>
      <c r="D140" s="42">
        <v>518.15348996142529</v>
      </c>
      <c r="E140" s="42">
        <v>77.744220486795484</v>
      </c>
      <c r="F140" s="42">
        <v>0.26207651546697275</v>
      </c>
      <c r="G140" s="50">
        <v>9.388268732924729</v>
      </c>
    </row>
    <row r="141" spans="2:17" x14ac:dyDescent="0.2">
      <c r="B141" s="45">
        <v>38057</v>
      </c>
      <c r="C141" s="41">
        <v>21.074966808679306</v>
      </c>
      <c r="D141" s="42">
        <v>17.445097353989546</v>
      </c>
      <c r="E141" s="42">
        <v>21.87721912976663</v>
      </c>
      <c r="F141" s="42">
        <v>8.3912967934404628E-2</v>
      </c>
      <c r="G141" s="50">
        <v>3.041254575029197</v>
      </c>
    </row>
    <row r="142" spans="2:17" x14ac:dyDescent="0.2">
      <c r="B142" s="45">
        <v>38059</v>
      </c>
      <c r="C142" s="41">
        <v>112.63</v>
      </c>
      <c r="D142" s="42">
        <v>22.5</v>
      </c>
      <c r="E142" s="42">
        <v>129.57999999999998</v>
      </c>
      <c r="F142" s="42">
        <v>6</v>
      </c>
      <c r="G142" s="50">
        <v>6</v>
      </c>
    </row>
    <row r="143" spans="2:17" x14ac:dyDescent="0.2">
      <c r="B143" s="45">
        <v>38061</v>
      </c>
      <c r="C143" s="41">
        <v>2795.2956019711005</v>
      </c>
      <c r="D143" s="42">
        <v>102446.82250919884</v>
      </c>
      <c r="E143" s="42">
        <v>4643.3627105811374</v>
      </c>
      <c r="F143" s="42">
        <v>7.0028249372959666</v>
      </c>
      <c r="G143" s="50">
        <v>270.74376127704585</v>
      </c>
    </row>
    <row r="144" spans="2:17" x14ac:dyDescent="0.2">
      <c r="B144" s="45">
        <v>38075</v>
      </c>
      <c r="C144" s="41">
        <v>104.25626767561279</v>
      </c>
      <c r="D144" s="42">
        <v>4858.5427673191898</v>
      </c>
      <c r="E144" s="42">
        <v>139.53797312725814</v>
      </c>
      <c r="F144" s="42">
        <v>0.35349892094169022</v>
      </c>
      <c r="G144" s="50">
        <v>9.3894798877240255</v>
      </c>
    </row>
    <row r="145" spans="2:8" x14ac:dyDescent="0.2">
      <c r="B145" s="45">
        <v>38087</v>
      </c>
      <c r="C145" s="41">
        <v>45.537059242257051</v>
      </c>
      <c r="D145" s="42">
        <v>2248.8073367278348</v>
      </c>
      <c r="E145" s="42">
        <v>58.139657664501769</v>
      </c>
      <c r="F145" s="42">
        <v>9.8680984596917251E-2</v>
      </c>
      <c r="G145" s="50">
        <v>3.6886800896169123</v>
      </c>
    </row>
    <row r="146" spans="2:8" x14ac:dyDescent="0.2">
      <c r="B146" s="45">
        <v>38089</v>
      </c>
      <c r="C146" s="41">
        <v>151.44686221417811</v>
      </c>
      <c r="D146" s="42">
        <v>4438.2214043168069</v>
      </c>
      <c r="E146" s="42">
        <v>160.13485254784456</v>
      </c>
      <c r="F146" s="42">
        <v>8.0151314852346139E-2</v>
      </c>
      <c r="G146" s="50">
        <v>3.2081355482397425</v>
      </c>
    </row>
    <row r="147" spans="2:8" x14ac:dyDescent="0.2">
      <c r="B147" s="45">
        <v>38093</v>
      </c>
      <c r="C147" s="41">
        <v>8.1199999999999992</v>
      </c>
      <c r="D147" s="42">
        <v>2.99</v>
      </c>
      <c r="E147" s="42">
        <v>12.17</v>
      </c>
      <c r="F147" s="42">
        <v>0</v>
      </c>
      <c r="G147" s="50">
        <v>0</v>
      </c>
    </row>
    <row r="148" spans="2:8" x14ac:dyDescent="0.2">
      <c r="B148" s="45">
        <v>38101</v>
      </c>
      <c r="C148" s="41">
        <v>46.144801633468305</v>
      </c>
      <c r="D148" s="42">
        <v>338.96310254176342</v>
      </c>
      <c r="E148" s="42">
        <v>50.607142688416964</v>
      </c>
      <c r="F148" s="42">
        <v>0.17816354753256805</v>
      </c>
      <c r="G148" s="50">
        <v>6.3063059173792162</v>
      </c>
    </row>
    <row r="149" spans="2:8" x14ac:dyDescent="0.2">
      <c r="B149" s="45">
        <v>38105</v>
      </c>
      <c r="C149" s="41">
        <v>1830.027472415695</v>
      </c>
      <c r="D149" s="42">
        <v>24438.991987971189</v>
      </c>
      <c r="E149" s="42">
        <v>1356.2801194540255</v>
      </c>
      <c r="F149" s="42">
        <v>1117.8924516955888</v>
      </c>
      <c r="G149" s="50">
        <v>75.252854568135717</v>
      </c>
    </row>
    <row r="150" spans="2:8" x14ac:dyDescent="0.2">
      <c r="B150" s="45">
        <v>46019</v>
      </c>
      <c r="C150" s="41">
        <v>27.788909980687386</v>
      </c>
      <c r="D150" s="42">
        <v>3.9779058791985626</v>
      </c>
      <c r="E150" s="42">
        <v>28.734263426988388</v>
      </c>
      <c r="F150" s="42">
        <v>0.11089942280170534</v>
      </c>
      <c r="G150" s="50">
        <v>4.0354296214164691</v>
      </c>
    </row>
    <row r="151" spans="2:8" x14ac:dyDescent="0.2">
      <c r="B151" s="45">
        <v>46063</v>
      </c>
      <c r="C151" s="41">
        <v>241.31316207734676</v>
      </c>
      <c r="D151" s="42">
        <v>6488.074922595526</v>
      </c>
      <c r="E151" s="42">
        <v>298.21307717265734</v>
      </c>
      <c r="F151" s="42">
        <v>0.51622569989505052</v>
      </c>
      <c r="G151" s="50">
        <v>17.773902905680494</v>
      </c>
    </row>
    <row r="152" spans="2:8" x14ac:dyDescent="0.2">
      <c r="B152" s="45" t="s">
        <v>17164</v>
      </c>
      <c r="C152" s="41">
        <v>0</v>
      </c>
      <c r="D152" s="42">
        <v>0</v>
      </c>
      <c r="E152" s="42">
        <v>0</v>
      </c>
      <c r="F152" s="42">
        <v>0</v>
      </c>
      <c r="G152" s="50">
        <v>0</v>
      </c>
      <c r="H152" t="str">
        <f>LEFT(B152,5)</f>
        <v>30011</v>
      </c>
    </row>
    <row r="153" spans="2:8" x14ac:dyDescent="0.2">
      <c r="B153" s="45" t="s">
        <v>17165</v>
      </c>
      <c r="C153" s="41">
        <v>0</v>
      </c>
      <c r="D153" s="42">
        <v>0</v>
      </c>
      <c r="E153" s="42">
        <v>0</v>
      </c>
      <c r="F153" s="42">
        <v>0</v>
      </c>
      <c r="G153" s="50">
        <v>0</v>
      </c>
      <c r="H153" t="str">
        <f t="shared" ref="H153:H216" si="80">LEFT(B153,5)</f>
        <v>30017</v>
      </c>
    </row>
    <row r="154" spans="2:8" x14ac:dyDescent="0.2">
      <c r="B154" s="45" t="s">
        <v>17166</v>
      </c>
      <c r="C154" s="41">
        <v>0.46664542110948226</v>
      </c>
      <c r="D154" s="42">
        <v>30.955546061459319</v>
      </c>
      <c r="E154" s="42">
        <v>0.64560657713188663</v>
      </c>
      <c r="F154" s="42">
        <v>1.4768016662512619E-3</v>
      </c>
      <c r="G154" s="50">
        <v>2.965840620303993E-2</v>
      </c>
      <c r="H154" t="str">
        <f t="shared" si="80"/>
        <v>30019</v>
      </c>
    </row>
    <row r="155" spans="2:8" x14ac:dyDescent="0.2">
      <c r="B155" s="45" t="s">
        <v>17167</v>
      </c>
      <c r="C155" s="41">
        <v>0</v>
      </c>
      <c r="D155" s="42">
        <v>0</v>
      </c>
      <c r="E155" s="42">
        <v>0</v>
      </c>
      <c r="F155" s="42">
        <v>0</v>
      </c>
      <c r="G155" s="50">
        <v>0</v>
      </c>
      <c r="H155" t="str">
        <f t="shared" si="80"/>
        <v>30021</v>
      </c>
    </row>
    <row r="156" spans="2:8" x14ac:dyDescent="0.2">
      <c r="B156" s="45" t="s">
        <v>17168</v>
      </c>
      <c r="C156" s="41">
        <v>0</v>
      </c>
      <c r="D156" s="42">
        <v>0</v>
      </c>
      <c r="E156" s="42">
        <v>0</v>
      </c>
      <c r="F156" s="42">
        <v>0</v>
      </c>
      <c r="G156" s="50">
        <v>0</v>
      </c>
      <c r="H156" t="str">
        <f t="shared" si="80"/>
        <v>30025</v>
      </c>
    </row>
    <row r="157" spans="2:8" x14ac:dyDescent="0.2">
      <c r="B157" s="45" t="s">
        <v>17169</v>
      </c>
      <c r="C157" s="41">
        <v>0</v>
      </c>
      <c r="D157" s="42">
        <v>0</v>
      </c>
      <c r="E157" s="42">
        <v>0</v>
      </c>
      <c r="F157" s="42">
        <v>0</v>
      </c>
      <c r="G157" s="50">
        <v>0</v>
      </c>
      <c r="H157" t="str">
        <f t="shared" si="80"/>
        <v>30033</v>
      </c>
    </row>
    <row r="158" spans="2:8" x14ac:dyDescent="0.2">
      <c r="B158" s="45" t="s">
        <v>17170</v>
      </c>
      <c r="C158" s="41">
        <v>0</v>
      </c>
      <c r="D158" s="42">
        <v>0</v>
      </c>
      <c r="E158" s="42">
        <v>0</v>
      </c>
      <c r="F158" s="42">
        <v>0</v>
      </c>
      <c r="G158" s="50">
        <v>0</v>
      </c>
      <c r="H158" t="str">
        <f t="shared" si="80"/>
        <v>30055</v>
      </c>
    </row>
    <row r="159" spans="2:8" x14ac:dyDescent="0.2">
      <c r="B159" s="45" t="s">
        <v>17171</v>
      </c>
      <c r="C159" s="41">
        <v>0</v>
      </c>
      <c r="D159" s="42">
        <v>0</v>
      </c>
      <c r="E159" s="42">
        <v>0</v>
      </c>
      <c r="F159" s="42">
        <v>0</v>
      </c>
      <c r="G159" s="50">
        <v>0</v>
      </c>
      <c r="H159" t="str">
        <f t="shared" si="80"/>
        <v>30079</v>
      </c>
    </row>
    <row r="160" spans="2:8" x14ac:dyDescent="0.2">
      <c r="B160" s="45" t="s">
        <v>17172</v>
      </c>
      <c r="C160" s="41">
        <v>0</v>
      </c>
      <c r="D160" s="42">
        <v>0</v>
      </c>
      <c r="E160" s="42">
        <v>0</v>
      </c>
      <c r="F160" s="42">
        <v>0</v>
      </c>
      <c r="G160" s="50">
        <v>0</v>
      </c>
      <c r="H160" t="str">
        <f t="shared" si="80"/>
        <v>30083</v>
      </c>
    </row>
    <row r="161" spans="2:8" x14ac:dyDescent="0.2">
      <c r="B161" s="45" t="s">
        <v>17173</v>
      </c>
      <c r="C161" s="41">
        <v>98.741783762314554</v>
      </c>
      <c r="D161" s="42">
        <v>1585.4529813872725</v>
      </c>
      <c r="E161" s="42">
        <v>153.29400421926749</v>
      </c>
      <c r="F161" s="42">
        <v>26.114922567220272</v>
      </c>
      <c r="G161" s="50">
        <v>12.90591926237483</v>
      </c>
      <c r="H161" t="str">
        <f t="shared" si="80"/>
        <v>30085</v>
      </c>
    </row>
    <row r="162" spans="2:8" x14ac:dyDescent="0.2">
      <c r="B162" s="45" t="s">
        <v>17174</v>
      </c>
      <c r="C162" s="41">
        <v>0.48216743596881695</v>
      </c>
      <c r="D162" s="42">
        <v>40.543620932577809</v>
      </c>
      <c r="E162" s="42">
        <v>0.9865684831249566</v>
      </c>
      <c r="F162" s="42">
        <v>7.3840083312563093E-4</v>
      </c>
      <c r="G162" s="50">
        <v>2.0463544664058288E-2</v>
      </c>
      <c r="H162" t="str">
        <f t="shared" si="80"/>
        <v>30091</v>
      </c>
    </row>
    <row r="163" spans="2:8" x14ac:dyDescent="0.2">
      <c r="B163" s="45" t="s">
        <v>17175</v>
      </c>
      <c r="C163" s="41">
        <v>16.984793840074008</v>
      </c>
      <c r="D163" s="42">
        <v>674.01139305191828</v>
      </c>
      <c r="E163" s="42">
        <v>21.347031136084588</v>
      </c>
      <c r="F163" s="42">
        <v>5.8737690691702829E-2</v>
      </c>
      <c r="G163" s="50">
        <v>1.6367132636281796</v>
      </c>
      <c r="H163" t="str">
        <f t="shared" si="80"/>
        <v>30105</v>
      </c>
    </row>
    <row r="164" spans="2:8" x14ac:dyDescent="0.2">
      <c r="B164" s="45" t="s">
        <v>17176</v>
      </c>
      <c r="C164" s="41">
        <v>0</v>
      </c>
      <c r="D164" s="42">
        <v>0</v>
      </c>
      <c r="E164" s="42">
        <v>0</v>
      </c>
      <c r="F164" s="42">
        <v>0</v>
      </c>
      <c r="G164" s="50">
        <v>0</v>
      </c>
      <c r="H164" t="str">
        <f t="shared" si="80"/>
        <v>30109</v>
      </c>
    </row>
    <row r="165" spans="2:8" x14ac:dyDescent="0.2">
      <c r="B165" s="45" t="s">
        <v>17177</v>
      </c>
      <c r="C165" s="41">
        <v>0</v>
      </c>
      <c r="D165" s="42">
        <v>0</v>
      </c>
      <c r="E165" s="42">
        <v>0</v>
      </c>
      <c r="F165" s="42">
        <v>0</v>
      </c>
      <c r="G165" s="50">
        <v>0</v>
      </c>
      <c r="H165" t="str">
        <f t="shared" si="80"/>
        <v>38007</v>
      </c>
    </row>
    <row r="166" spans="2:8" x14ac:dyDescent="0.2">
      <c r="B166" s="45" t="s">
        <v>17178</v>
      </c>
      <c r="C166" s="41">
        <v>0</v>
      </c>
      <c r="D166" s="42">
        <v>0</v>
      </c>
      <c r="E166" s="42">
        <v>0</v>
      </c>
      <c r="F166" s="42">
        <v>0</v>
      </c>
      <c r="G166" s="50">
        <v>0</v>
      </c>
      <c r="H166" t="str">
        <f t="shared" si="80"/>
        <v>38009</v>
      </c>
    </row>
    <row r="167" spans="2:8" x14ac:dyDescent="0.2">
      <c r="B167" s="45" t="s">
        <v>17179</v>
      </c>
      <c r="C167" s="41">
        <v>0</v>
      </c>
      <c r="D167" s="42">
        <v>0</v>
      </c>
      <c r="E167" s="42">
        <v>0</v>
      </c>
      <c r="F167" s="42">
        <v>0</v>
      </c>
      <c r="G167" s="50">
        <v>0</v>
      </c>
      <c r="H167" t="str">
        <f t="shared" si="80"/>
        <v>38011</v>
      </c>
    </row>
    <row r="168" spans="2:8" x14ac:dyDescent="0.2">
      <c r="B168" s="45" t="s">
        <v>17180</v>
      </c>
      <c r="C168" s="41">
        <v>0</v>
      </c>
      <c r="D168" s="42">
        <v>0</v>
      </c>
      <c r="E168" s="42">
        <v>0</v>
      </c>
      <c r="F168" s="42">
        <v>0</v>
      </c>
      <c r="G168" s="50">
        <v>0</v>
      </c>
      <c r="H168" t="str">
        <f t="shared" si="80"/>
        <v>38013</v>
      </c>
    </row>
    <row r="169" spans="2:8" x14ac:dyDescent="0.2">
      <c r="B169" s="45" t="s">
        <v>17181</v>
      </c>
      <c r="C169" s="41">
        <v>0</v>
      </c>
      <c r="D169" s="42">
        <v>0</v>
      </c>
      <c r="E169" s="42">
        <v>0</v>
      </c>
      <c r="F169" s="42">
        <v>0</v>
      </c>
      <c r="G169" s="50">
        <v>0</v>
      </c>
      <c r="H169" t="str">
        <f t="shared" si="80"/>
        <v>38023</v>
      </c>
    </row>
    <row r="170" spans="2:8" x14ac:dyDescent="0.2">
      <c r="B170" s="45" t="s">
        <v>17182</v>
      </c>
      <c r="C170" s="41">
        <v>222.37439884022956</v>
      </c>
      <c r="D170" s="42">
        <v>2637.7227444002092</v>
      </c>
      <c r="E170" s="42">
        <v>272.47846134994018</v>
      </c>
      <c r="F170" s="42">
        <v>0.79401757960695252</v>
      </c>
      <c r="G170" s="50">
        <v>29.09425312705584</v>
      </c>
      <c r="H170" t="str">
        <f t="shared" si="80"/>
        <v>38025</v>
      </c>
    </row>
    <row r="171" spans="2:8" x14ac:dyDescent="0.2">
      <c r="B171" s="45" t="s">
        <v>17183</v>
      </c>
      <c r="C171" s="41">
        <v>0</v>
      </c>
      <c r="D171" s="42">
        <v>0</v>
      </c>
      <c r="E171" s="42">
        <v>0</v>
      </c>
      <c r="F171" s="42">
        <v>0</v>
      </c>
      <c r="G171" s="50">
        <v>0</v>
      </c>
      <c r="H171" t="str">
        <f t="shared" si="80"/>
        <v>38033</v>
      </c>
    </row>
    <row r="172" spans="2:8" x14ac:dyDescent="0.2">
      <c r="B172" s="45" t="s">
        <v>17184</v>
      </c>
      <c r="C172" s="41">
        <v>0</v>
      </c>
      <c r="D172" s="42">
        <v>0</v>
      </c>
      <c r="E172" s="42">
        <v>0</v>
      </c>
      <c r="F172" s="42">
        <v>0</v>
      </c>
      <c r="G172" s="50">
        <v>0</v>
      </c>
      <c r="H172" t="str">
        <f t="shared" si="80"/>
        <v>38049</v>
      </c>
    </row>
    <row r="173" spans="2:8" x14ac:dyDescent="0.2">
      <c r="B173" s="45" t="s">
        <v>17185</v>
      </c>
      <c r="C173" s="41">
        <v>37.803678843155929</v>
      </c>
      <c r="D173" s="42">
        <v>637.04352888994333</v>
      </c>
      <c r="E173" s="42">
        <v>47.463374234758035</v>
      </c>
      <c r="F173" s="42">
        <v>0.12640584029734359</v>
      </c>
      <c r="G173" s="50">
        <v>4.4293134009369162</v>
      </c>
      <c r="H173" t="str">
        <f t="shared" si="80"/>
        <v>38053</v>
      </c>
    </row>
    <row r="174" spans="2:8" x14ac:dyDescent="0.2">
      <c r="B174" s="45" t="s">
        <v>17186</v>
      </c>
      <c r="C174" s="41">
        <v>69.091014311996688</v>
      </c>
      <c r="D174" s="42">
        <v>518.15348996142529</v>
      </c>
      <c r="E174" s="42">
        <v>77.744220486795484</v>
      </c>
      <c r="F174" s="42">
        <v>0.26207651546697275</v>
      </c>
      <c r="G174" s="50">
        <v>9.388268732924729</v>
      </c>
      <c r="H174" t="str">
        <f t="shared" si="80"/>
        <v>38055</v>
      </c>
    </row>
    <row r="175" spans="2:8" x14ac:dyDescent="0.2">
      <c r="B175" s="45" t="s">
        <v>17187</v>
      </c>
      <c r="C175" s="41">
        <v>0</v>
      </c>
      <c r="D175" s="42">
        <v>0</v>
      </c>
      <c r="E175" s="42">
        <v>0</v>
      </c>
      <c r="F175" s="42">
        <v>0</v>
      </c>
      <c r="G175" s="50">
        <v>0</v>
      </c>
      <c r="H175" t="str">
        <f t="shared" si="80"/>
        <v>38057</v>
      </c>
    </row>
    <row r="176" spans="2:8" x14ac:dyDescent="0.2">
      <c r="B176" s="45" t="s">
        <v>17188</v>
      </c>
      <c r="C176" s="41">
        <v>668.02726622742773</v>
      </c>
      <c r="D176" s="42">
        <v>18678.473900128261</v>
      </c>
      <c r="E176" s="42">
        <v>1007.5196256209372</v>
      </c>
      <c r="F176" s="42">
        <v>1.9957159366394879</v>
      </c>
      <c r="G176" s="50">
        <v>74.980438890238077</v>
      </c>
      <c r="H176" t="str">
        <f t="shared" si="80"/>
        <v>38061</v>
      </c>
    </row>
    <row r="177" spans="2:8" x14ac:dyDescent="0.2">
      <c r="B177" s="45" t="s">
        <v>17189</v>
      </c>
      <c r="C177" s="41">
        <v>0</v>
      </c>
      <c r="D177" s="42">
        <v>0</v>
      </c>
      <c r="E177" s="42">
        <v>0</v>
      </c>
      <c r="F177" s="42">
        <v>0</v>
      </c>
      <c r="G177" s="50">
        <v>0</v>
      </c>
      <c r="H177" t="str">
        <f t="shared" si="80"/>
        <v>38075</v>
      </c>
    </row>
    <row r="178" spans="2:8" x14ac:dyDescent="0.2">
      <c r="B178" s="45" t="s">
        <v>17190</v>
      </c>
      <c r="C178" s="41">
        <v>0</v>
      </c>
      <c r="D178" s="42">
        <v>0</v>
      </c>
      <c r="E178" s="42">
        <v>0</v>
      </c>
      <c r="F178" s="42">
        <v>0</v>
      </c>
      <c r="G178" s="50">
        <v>0</v>
      </c>
      <c r="H178" t="str">
        <f t="shared" si="80"/>
        <v>38087</v>
      </c>
    </row>
    <row r="179" spans="2:8" x14ac:dyDescent="0.2">
      <c r="B179" s="45" t="s">
        <v>17191</v>
      </c>
      <c r="C179" s="41">
        <v>0</v>
      </c>
      <c r="D179" s="42">
        <v>0</v>
      </c>
      <c r="E179" s="42">
        <v>0</v>
      </c>
      <c r="F179" s="42">
        <v>0</v>
      </c>
      <c r="G179" s="50">
        <v>0</v>
      </c>
      <c r="H179" t="str">
        <f t="shared" si="80"/>
        <v>38089</v>
      </c>
    </row>
    <row r="180" spans="2:8" x14ac:dyDescent="0.2">
      <c r="B180" s="45" t="s">
        <v>17192</v>
      </c>
      <c r="C180" s="41">
        <v>0</v>
      </c>
      <c r="D180" s="42">
        <v>0</v>
      </c>
      <c r="E180" s="42">
        <v>0</v>
      </c>
      <c r="F180" s="42">
        <v>0</v>
      </c>
      <c r="G180" s="50">
        <v>0</v>
      </c>
      <c r="H180" t="str">
        <f t="shared" si="80"/>
        <v>38101</v>
      </c>
    </row>
    <row r="181" spans="2:8" x14ac:dyDescent="0.2">
      <c r="B181" s="45" t="s">
        <v>17193</v>
      </c>
      <c r="C181" s="41">
        <v>0</v>
      </c>
      <c r="D181" s="42">
        <v>0</v>
      </c>
      <c r="E181" s="42">
        <v>0</v>
      </c>
      <c r="F181" s="42">
        <v>0</v>
      </c>
      <c r="G181" s="50">
        <v>0</v>
      </c>
      <c r="H181" t="str">
        <f t="shared" si="80"/>
        <v>38105</v>
      </c>
    </row>
    <row r="182" spans="2:8" x14ac:dyDescent="0.2">
      <c r="B182" s="45" t="s">
        <v>17195</v>
      </c>
      <c r="C182" s="41">
        <v>0</v>
      </c>
      <c r="D182" s="42">
        <v>0</v>
      </c>
      <c r="E182" s="42">
        <v>0</v>
      </c>
      <c r="F182" s="42">
        <v>0</v>
      </c>
      <c r="G182" s="50">
        <v>0</v>
      </c>
      <c r="H182" t="str">
        <f t="shared" si="80"/>
        <v>46019</v>
      </c>
    </row>
    <row r="183" spans="2:8" x14ac:dyDescent="0.2">
      <c r="B183" s="45" t="s">
        <v>17194</v>
      </c>
      <c r="C183" s="41">
        <v>0</v>
      </c>
      <c r="D183" s="42">
        <v>0</v>
      </c>
      <c r="E183" s="42">
        <v>0</v>
      </c>
      <c r="F183" s="42">
        <v>0</v>
      </c>
      <c r="G183" s="50">
        <v>0</v>
      </c>
      <c r="H183" t="str">
        <f t="shared" si="80"/>
        <v>46063</v>
      </c>
    </row>
    <row r="184" spans="2:8" x14ac:dyDescent="0.2">
      <c r="B184" s="45" t="s">
        <v>17196</v>
      </c>
      <c r="C184" s="41">
        <v>4.5572729368483476</v>
      </c>
      <c r="D184" s="42">
        <v>157.30808754462961</v>
      </c>
      <c r="E184" s="42">
        <v>4.4664844635274203</v>
      </c>
      <c r="F184" s="42">
        <v>1.3291214996261357E-2</v>
      </c>
      <c r="G184" s="50">
        <v>0.27372207888266936</v>
      </c>
      <c r="H184" t="str">
        <f t="shared" si="80"/>
        <v>30011</v>
      </c>
    </row>
    <row r="185" spans="2:8" x14ac:dyDescent="0.2">
      <c r="B185" s="45" t="s">
        <v>17197</v>
      </c>
      <c r="C185" s="41">
        <v>19.237817586150811</v>
      </c>
      <c r="D185" s="42">
        <v>23.16943965275318</v>
      </c>
      <c r="E185" s="42">
        <v>3.5716004786005033</v>
      </c>
      <c r="F185" s="42">
        <v>3.1816237007854083E-2</v>
      </c>
      <c r="G185" s="50">
        <v>0.72751478990954821</v>
      </c>
      <c r="H185" t="str">
        <f t="shared" si="80"/>
        <v>30017</v>
      </c>
    </row>
    <row r="186" spans="2:8" x14ac:dyDescent="0.2">
      <c r="B186" s="45" t="s">
        <v>17198</v>
      </c>
      <c r="C186" s="41">
        <v>0.16717088123438908</v>
      </c>
      <c r="D186" s="42">
        <v>7.6395122375720881</v>
      </c>
      <c r="E186" s="42">
        <v>0.13525429675146408</v>
      </c>
      <c r="F186" s="42">
        <v>7.3840083312563093E-4</v>
      </c>
      <c r="G186" s="50">
        <v>1.3188629711442169E-2</v>
      </c>
      <c r="H186" t="str">
        <f t="shared" si="80"/>
        <v>30019</v>
      </c>
    </row>
    <row r="187" spans="2:8" x14ac:dyDescent="0.2">
      <c r="B187" s="45" t="s">
        <v>17199</v>
      </c>
      <c r="C187" s="41">
        <v>58.739476256476109</v>
      </c>
      <c r="D187" s="42">
        <v>704.13276528779318</v>
      </c>
      <c r="E187" s="42">
        <v>63.09420826996454</v>
      </c>
      <c r="F187" s="42">
        <v>0.20757431035250232</v>
      </c>
      <c r="G187" s="50">
        <v>5.2873697727870841</v>
      </c>
      <c r="H187" t="str">
        <f t="shared" si="80"/>
        <v>30021</v>
      </c>
    </row>
    <row r="188" spans="2:8" x14ac:dyDescent="0.2">
      <c r="B188" s="45" t="s">
        <v>17200</v>
      </c>
      <c r="C188" s="41">
        <v>1111.4503385157641</v>
      </c>
      <c r="D188" s="42">
        <v>14198.3472141902</v>
      </c>
      <c r="E188" s="42">
        <v>1542.5007271766715</v>
      </c>
      <c r="F188" s="42">
        <v>14.695078331452342</v>
      </c>
      <c r="G188" s="50">
        <v>69.280698965404099</v>
      </c>
      <c r="H188" t="str">
        <f t="shared" si="80"/>
        <v>30025</v>
      </c>
    </row>
    <row r="189" spans="2:8" x14ac:dyDescent="0.2">
      <c r="B189" s="45" t="s">
        <v>17201</v>
      </c>
      <c r="C189" s="41">
        <v>2.3513139034374237</v>
      </c>
      <c r="D189" s="42">
        <v>97.631409894601475</v>
      </c>
      <c r="E189" s="42">
        <v>2.0227910354190701</v>
      </c>
      <c r="F189" s="42">
        <v>8.8608099975075703E-3</v>
      </c>
      <c r="G189" s="50">
        <v>0.16857297174956762</v>
      </c>
      <c r="H189" t="str">
        <f t="shared" si="80"/>
        <v>30033</v>
      </c>
    </row>
    <row r="190" spans="2:8" x14ac:dyDescent="0.2">
      <c r="B190" s="45" t="s">
        <v>17202</v>
      </c>
      <c r="C190" s="41">
        <v>35.397706749337615</v>
      </c>
      <c r="D190" s="42">
        <v>65.776444086789638</v>
      </c>
      <c r="E190" s="42">
        <v>18.795254096048311</v>
      </c>
      <c r="F190" s="42">
        <v>4.2519335144280052E-2</v>
      </c>
      <c r="G190" s="50">
        <v>0.71248008419903275</v>
      </c>
      <c r="H190" t="str">
        <f t="shared" si="80"/>
        <v>30055</v>
      </c>
    </row>
    <row r="191" spans="2:8" x14ac:dyDescent="0.2">
      <c r="B191" s="45" t="s">
        <v>17203</v>
      </c>
      <c r="C191" s="41">
        <v>3.9095986958834756</v>
      </c>
      <c r="D191" s="42">
        <v>130.04941974785331</v>
      </c>
      <c r="E191" s="42">
        <v>3.9345072658326705</v>
      </c>
      <c r="F191" s="42">
        <v>9.5992108306332015E-3</v>
      </c>
      <c r="G191" s="50">
        <v>0.22246522332530275</v>
      </c>
      <c r="H191" t="str">
        <f t="shared" si="80"/>
        <v>30079</v>
      </c>
    </row>
    <row r="192" spans="2:8" x14ac:dyDescent="0.2">
      <c r="B192" s="45" t="s">
        <v>17204</v>
      </c>
      <c r="C192" s="41">
        <v>1149.1835669544348</v>
      </c>
      <c r="D192" s="42">
        <v>19516.24647855902</v>
      </c>
      <c r="E192" s="42">
        <v>1986.6570736330998</v>
      </c>
      <c r="F192" s="42">
        <v>5.188688194492471</v>
      </c>
      <c r="G192" s="50">
        <v>63.686893320367005</v>
      </c>
      <c r="H192" t="str">
        <f t="shared" si="80"/>
        <v>30083</v>
      </c>
    </row>
    <row r="193" spans="2:8" x14ac:dyDescent="0.2">
      <c r="B193" s="45" t="s">
        <v>17205</v>
      </c>
      <c r="C193" s="41">
        <v>241.76537462836291</v>
      </c>
      <c r="D193" s="42">
        <v>1606.4079511019283</v>
      </c>
      <c r="E193" s="42">
        <v>210.06941167032127</v>
      </c>
      <c r="F193" s="42">
        <v>6.7833699360113791</v>
      </c>
      <c r="G193" s="50">
        <v>15.366182148741816</v>
      </c>
      <c r="H193" t="str">
        <f t="shared" si="80"/>
        <v>30085</v>
      </c>
    </row>
    <row r="194" spans="2:8" x14ac:dyDescent="0.2">
      <c r="B194" s="45" t="s">
        <v>17206</v>
      </c>
      <c r="C194" s="41">
        <v>123.57603963635525</v>
      </c>
      <c r="D194" s="42">
        <v>2699.4446416468759</v>
      </c>
      <c r="E194" s="42">
        <v>199.4204323343385</v>
      </c>
      <c r="F194" s="42">
        <v>0.31057287311444554</v>
      </c>
      <c r="G194" s="50">
        <v>10.145343950390451</v>
      </c>
      <c r="H194" t="str">
        <f t="shared" si="80"/>
        <v>30091</v>
      </c>
    </row>
    <row r="195" spans="2:8" x14ac:dyDescent="0.2">
      <c r="B195" s="45" t="s">
        <v>17207</v>
      </c>
      <c r="C195" s="41">
        <v>470.25582878070344</v>
      </c>
      <c r="D195" s="42">
        <v>1147.2225563807856</v>
      </c>
      <c r="E195" s="42">
        <v>438.03277713390241</v>
      </c>
      <c r="F195" s="42">
        <v>9.0675149488587188</v>
      </c>
      <c r="G195" s="50">
        <v>23.628736230665297</v>
      </c>
      <c r="H195" t="str">
        <f t="shared" si="80"/>
        <v>30105</v>
      </c>
    </row>
    <row r="196" spans="2:8" x14ac:dyDescent="0.2">
      <c r="B196" s="45" t="s">
        <v>17208</v>
      </c>
      <c r="C196" s="41">
        <v>39.411407325436826</v>
      </c>
      <c r="D196" s="42">
        <v>1213.8699431314778</v>
      </c>
      <c r="E196" s="42">
        <v>41.254611839933204</v>
      </c>
      <c r="F196" s="42">
        <v>8.9346500808201348E-2</v>
      </c>
      <c r="G196" s="50">
        <v>2.0966818350534497</v>
      </c>
      <c r="H196" t="str">
        <f t="shared" si="80"/>
        <v>30109</v>
      </c>
    </row>
    <row r="197" spans="2:8" x14ac:dyDescent="0.2">
      <c r="B197" s="45" t="s">
        <v>17228</v>
      </c>
      <c r="C197" s="41">
        <v>92.4</v>
      </c>
      <c r="D197" s="42">
        <v>1.8</v>
      </c>
      <c r="E197" s="42">
        <v>7.1000000000000005</v>
      </c>
      <c r="F197" s="42">
        <v>2.9</v>
      </c>
      <c r="G197" s="50">
        <v>5.7</v>
      </c>
      <c r="H197" t="str">
        <f t="shared" si="80"/>
        <v>38003</v>
      </c>
    </row>
    <row r="198" spans="2:8" x14ac:dyDescent="0.2">
      <c r="B198" s="45" t="s">
        <v>17209</v>
      </c>
      <c r="C198" s="41">
        <v>472.92402276793138</v>
      </c>
      <c r="D198" s="42">
        <v>16138.757244456319</v>
      </c>
      <c r="E198" s="42">
        <v>694.37992359839609</v>
      </c>
      <c r="F198" s="42">
        <v>355.56363729297243</v>
      </c>
      <c r="G198" s="50">
        <v>15.925356892535795</v>
      </c>
      <c r="H198" t="str">
        <f t="shared" si="80"/>
        <v>38007</v>
      </c>
    </row>
    <row r="199" spans="2:8" x14ac:dyDescent="0.2">
      <c r="B199" s="45" t="s">
        <v>17210</v>
      </c>
      <c r="C199" s="41">
        <v>383.43091289164551</v>
      </c>
      <c r="D199" s="42">
        <v>10600.583545004778</v>
      </c>
      <c r="E199" s="42">
        <v>485.24263871393543</v>
      </c>
      <c r="F199" s="42">
        <v>1.3565535852396267</v>
      </c>
      <c r="G199" s="50">
        <v>43.500414083669014</v>
      </c>
      <c r="H199" t="str">
        <f t="shared" si="80"/>
        <v>38009</v>
      </c>
    </row>
    <row r="200" spans="2:8" x14ac:dyDescent="0.2">
      <c r="B200" s="45" t="s">
        <v>17211</v>
      </c>
      <c r="C200" s="41">
        <v>733.2735585688705</v>
      </c>
      <c r="D200" s="42">
        <v>48742.626936870969</v>
      </c>
      <c r="E200" s="42">
        <v>969.62517877516279</v>
      </c>
      <c r="F200" s="42">
        <v>0.92494689705799449</v>
      </c>
      <c r="G200" s="50">
        <v>36.105450822806716</v>
      </c>
      <c r="H200" t="str">
        <f t="shared" si="80"/>
        <v>38011</v>
      </c>
    </row>
    <row r="201" spans="2:8" x14ac:dyDescent="0.2">
      <c r="B201" s="45" t="s">
        <v>17212</v>
      </c>
      <c r="C201" s="41">
        <v>284.84013212743878</v>
      </c>
      <c r="D201" s="42">
        <v>7474.480593639596</v>
      </c>
      <c r="E201" s="42">
        <v>365.820554054539</v>
      </c>
      <c r="F201" s="42">
        <v>56.303672570730214</v>
      </c>
      <c r="G201" s="50">
        <v>26.197256640697301</v>
      </c>
      <c r="H201" t="str">
        <f t="shared" si="80"/>
        <v>38013</v>
      </c>
    </row>
    <row r="202" spans="2:8" x14ac:dyDescent="0.2">
      <c r="B202" s="45" t="s">
        <v>17231</v>
      </c>
      <c r="C202" s="41">
        <v>18.37</v>
      </c>
      <c r="D202" s="42">
        <v>4.93</v>
      </c>
      <c r="E202" s="42">
        <v>17.45</v>
      </c>
      <c r="F202" s="42">
        <v>0</v>
      </c>
      <c r="G202" s="50">
        <v>0</v>
      </c>
      <c r="H202" t="str">
        <f t="shared" si="80"/>
        <v>38015</v>
      </c>
    </row>
    <row r="203" spans="2:8" x14ac:dyDescent="0.2">
      <c r="B203" s="45" t="s">
        <v>17213</v>
      </c>
      <c r="C203" s="41">
        <v>267.92944589362645</v>
      </c>
      <c r="D203" s="42">
        <v>6394.7053353539713</v>
      </c>
      <c r="E203" s="42">
        <v>364.75553700404481</v>
      </c>
      <c r="F203" s="42">
        <v>0.85416242304847623</v>
      </c>
      <c r="G203" s="50">
        <v>30.270258480266683</v>
      </c>
      <c r="H203" t="str">
        <f t="shared" si="80"/>
        <v>38023</v>
      </c>
    </row>
    <row r="204" spans="2:8" x14ac:dyDescent="0.2">
      <c r="B204" s="45" t="s">
        <v>17214</v>
      </c>
      <c r="C204" s="41">
        <v>1158.6689191966932</v>
      </c>
      <c r="D204" s="42">
        <v>30256.842783039112</v>
      </c>
      <c r="E204" s="42">
        <v>1658.2262232919636</v>
      </c>
      <c r="F204" s="42">
        <v>6.3162968278052496</v>
      </c>
      <c r="G204" s="50">
        <v>125.54170453472619</v>
      </c>
      <c r="H204" t="str">
        <f t="shared" si="80"/>
        <v>38025</v>
      </c>
    </row>
    <row r="205" spans="2:8" x14ac:dyDescent="0.2">
      <c r="B205" s="45" t="s">
        <v>17215</v>
      </c>
      <c r="C205" s="41">
        <v>51.009496502441849</v>
      </c>
      <c r="D205" s="42">
        <v>2246.9373089417882</v>
      </c>
      <c r="E205" s="42">
        <v>83.856570078103488</v>
      </c>
      <c r="F205" s="42">
        <v>0.12969381958819376</v>
      </c>
      <c r="G205" s="50">
        <v>4.2701438393942395</v>
      </c>
      <c r="H205" t="str">
        <f t="shared" si="80"/>
        <v>38033</v>
      </c>
    </row>
    <row r="206" spans="2:8" x14ac:dyDescent="0.2">
      <c r="B206" s="45" t="s">
        <v>17216</v>
      </c>
      <c r="C206" s="41">
        <v>106.71477069681271</v>
      </c>
      <c r="D206" s="42">
        <v>236.32621545328229</v>
      </c>
      <c r="E206" s="42">
        <v>8.9167268304786109</v>
      </c>
      <c r="F206" s="42">
        <v>3.0125528141631359</v>
      </c>
      <c r="G206" s="50">
        <v>6.0458991954527468</v>
      </c>
      <c r="H206" t="str">
        <f t="shared" si="80"/>
        <v>38049</v>
      </c>
    </row>
    <row r="207" spans="2:8" x14ac:dyDescent="0.2">
      <c r="B207" s="45" t="s">
        <v>17230</v>
      </c>
      <c r="C207" s="41">
        <v>39</v>
      </c>
      <c r="D207" s="42">
        <v>5</v>
      </c>
      <c r="E207" s="42">
        <v>39</v>
      </c>
      <c r="F207" s="42">
        <v>2</v>
      </c>
      <c r="G207" s="50">
        <v>3</v>
      </c>
      <c r="H207" t="str">
        <f t="shared" si="80"/>
        <v>38051</v>
      </c>
    </row>
    <row r="208" spans="2:8" x14ac:dyDescent="0.2">
      <c r="B208" s="45" t="s">
        <v>17217</v>
      </c>
      <c r="C208" s="41">
        <v>1689.2975221875854</v>
      </c>
      <c r="D208" s="42">
        <v>42698.507899704993</v>
      </c>
      <c r="E208" s="42">
        <v>2084.5244157056254</v>
      </c>
      <c r="F208" s="42">
        <v>455.54933997178864</v>
      </c>
      <c r="G208" s="50">
        <v>100.19649229168982</v>
      </c>
      <c r="H208" t="str">
        <f t="shared" si="80"/>
        <v>38053</v>
      </c>
    </row>
    <row r="209" spans="2:8" x14ac:dyDescent="0.2">
      <c r="B209" s="45" t="s">
        <v>17218</v>
      </c>
      <c r="C209" s="41">
        <v>0</v>
      </c>
      <c r="D209" s="42">
        <v>0</v>
      </c>
      <c r="E209" s="42">
        <v>0</v>
      </c>
      <c r="F209" s="42">
        <v>0</v>
      </c>
      <c r="G209" s="50">
        <v>0</v>
      </c>
      <c r="H209" t="str">
        <f t="shared" si="80"/>
        <v>38055</v>
      </c>
    </row>
    <row r="210" spans="2:8" x14ac:dyDescent="0.2">
      <c r="B210" s="45" t="s">
        <v>17219</v>
      </c>
      <c r="C210" s="41">
        <v>21.074966808679306</v>
      </c>
      <c r="D210" s="42">
        <v>17.445097353989546</v>
      </c>
      <c r="E210" s="42">
        <v>21.87721912976663</v>
      </c>
      <c r="F210" s="42">
        <v>8.3912967934404628E-2</v>
      </c>
      <c r="G210" s="50">
        <v>3.041254575029197</v>
      </c>
      <c r="H210" t="str">
        <f t="shared" si="80"/>
        <v>38057</v>
      </c>
    </row>
    <row r="211" spans="2:8" x14ac:dyDescent="0.2">
      <c r="B211" s="45" t="s">
        <v>17229</v>
      </c>
      <c r="C211" s="41">
        <v>112.63</v>
      </c>
      <c r="D211" s="42">
        <v>22.5</v>
      </c>
      <c r="E211" s="42">
        <v>129.57999999999998</v>
      </c>
      <c r="F211" s="42">
        <v>6</v>
      </c>
      <c r="G211" s="50">
        <v>6</v>
      </c>
      <c r="H211" t="str">
        <f t="shared" si="80"/>
        <v>38059</v>
      </c>
    </row>
    <row r="212" spans="2:8" x14ac:dyDescent="0.2">
      <c r="B212" s="45" t="s">
        <v>17220</v>
      </c>
      <c r="C212" s="41">
        <v>2127.2683357436722</v>
      </c>
      <c r="D212" s="42">
        <v>83768.348609070614</v>
      </c>
      <c r="E212" s="42">
        <v>3635.8430849602014</v>
      </c>
      <c r="F212" s="42">
        <v>5.0071090006564782</v>
      </c>
      <c r="G212" s="50">
        <v>195.76332238680769</v>
      </c>
      <c r="H212" t="str">
        <f t="shared" si="80"/>
        <v>38061</v>
      </c>
    </row>
    <row r="213" spans="2:8" x14ac:dyDescent="0.2">
      <c r="B213" s="45" t="s">
        <v>17221</v>
      </c>
      <c r="C213" s="41">
        <v>104.25626767561279</v>
      </c>
      <c r="D213" s="42">
        <v>4858.5427673191898</v>
      </c>
      <c r="E213" s="42">
        <v>139.53797312725814</v>
      </c>
      <c r="F213" s="42">
        <v>0.35349892094169022</v>
      </c>
      <c r="G213" s="50">
        <v>9.3894798877240255</v>
      </c>
      <c r="H213" t="str">
        <f t="shared" si="80"/>
        <v>38075</v>
      </c>
    </row>
    <row r="214" spans="2:8" x14ac:dyDescent="0.2">
      <c r="B214" s="45" t="s">
        <v>17222</v>
      </c>
      <c r="C214" s="41">
        <v>45.537059242257051</v>
      </c>
      <c r="D214" s="42">
        <v>2248.8073367278348</v>
      </c>
      <c r="E214" s="42">
        <v>58.139657664501769</v>
      </c>
      <c r="F214" s="42">
        <v>9.8680984596917251E-2</v>
      </c>
      <c r="G214" s="50">
        <v>3.6886800896169123</v>
      </c>
      <c r="H214" t="str">
        <f t="shared" si="80"/>
        <v>38087</v>
      </c>
    </row>
    <row r="215" spans="2:8" x14ac:dyDescent="0.2">
      <c r="B215" s="45" t="s">
        <v>17223</v>
      </c>
      <c r="C215" s="41">
        <v>151.44686221417811</v>
      </c>
      <c r="D215" s="42">
        <v>4438.2214043168069</v>
      </c>
      <c r="E215" s="42">
        <v>160.13485254784456</v>
      </c>
      <c r="F215" s="42">
        <v>8.0151314852346139E-2</v>
      </c>
      <c r="G215" s="50">
        <v>3.2081355482397425</v>
      </c>
      <c r="H215" t="str">
        <f t="shared" si="80"/>
        <v>38089</v>
      </c>
    </row>
    <row r="216" spans="2:8" x14ac:dyDescent="0.2">
      <c r="B216" s="45" t="s">
        <v>17232</v>
      </c>
      <c r="C216" s="41">
        <v>8.1199999999999992</v>
      </c>
      <c r="D216" s="42">
        <v>2.99</v>
      </c>
      <c r="E216" s="42">
        <v>12.17</v>
      </c>
      <c r="F216" s="42">
        <v>0</v>
      </c>
      <c r="G216" s="50">
        <v>0</v>
      </c>
      <c r="H216" t="str">
        <f t="shared" si="80"/>
        <v>38093</v>
      </c>
    </row>
    <row r="217" spans="2:8" x14ac:dyDescent="0.2">
      <c r="B217" s="45" t="s">
        <v>17224</v>
      </c>
      <c r="C217" s="41">
        <v>46.144801633468305</v>
      </c>
      <c r="D217" s="42">
        <v>338.96310254176342</v>
      </c>
      <c r="E217" s="42">
        <v>50.607142688416964</v>
      </c>
      <c r="F217" s="42">
        <v>0.17816354753256805</v>
      </c>
      <c r="G217" s="50">
        <v>6.3063059173792162</v>
      </c>
      <c r="H217" t="str">
        <f t="shared" ref="H217:H220" si="81">LEFT(B217,5)</f>
        <v>38101</v>
      </c>
    </row>
    <row r="218" spans="2:8" x14ac:dyDescent="0.2">
      <c r="B218" s="45" t="s">
        <v>17225</v>
      </c>
      <c r="C218" s="41">
        <v>1830.027472415695</v>
      </c>
      <c r="D218" s="42">
        <v>24438.991987971189</v>
      </c>
      <c r="E218" s="42">
        <v>1356.2801194540255</v>
      </c>
      <c r="F218" s="42">
        <v>1117.8924516955888</v>
      </c>
      <c r="G218" s="50">
        <v>75.252854568135717</v>
      </c>
      <c r="H218" t="str">
        <f t="shared" si="81"/>
        <v>38105</v>
      </c>
    </row>
    <row r="219" spans="2:8" x14ac:dyDescent="0.2">
      <c r="B219" s="45" t="s">
        <v>17227</v>
      </c>
      <c r="C219" s="41">
        <v>27.788909980687386</v>
      </c>
      <c r="D219" s="42">
        <v>3.9779058791985626</v>
      </c>
      <c r="E219" s="42">
        <v>28.734263426988388</v>
      </c>
      <c r="F219" s="42">
        <v>0.11089942280170534</v>
      </c>
      <c r="G219" s="50">
        <v>4.0354296214164691</v>
      </c>
      <c r="H219" t="str">
        <f t="shared" si="81"/>
        <v>46019</v>
      </c>
    </row>
    <row r="220" spans="2:8" x14ac:dyDescent="0.2">
      <c r="B220" s="118" t="s">
        <v>17226</v>
      </c>
      <c r="C220" s="119">
        <v>241.31316207734676</v>
      </c>
      <c r="D220" s="120">
        <v>6488.074922595526</v>
      </c>
      <c r="E220" s="120">
        <v>298.21307717265734</v>
      </c>
      <c r="F220" s="120">
        <v>0.51622569989505052</v>
      </c>
      <c r="G220" s="121">
        <v>17.773902905680494</v>
      </c>
      <c r="H220" t="str">
        <f t="shared" si="81"/>
        <v>46063</v>
      </c>
    </row>
  </sheetData>
  <phoneticPr fontId="4"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sheetPr>
  <dimension ref="A1:UL119"/>
  <sheetViews>
    <sheetView topLeftCell="C1" zoomScale="70" zoomScaleNormal="70" workbookViewId="0">
      <selection activeCell="C1" sqref="C1"/>
    </sheetView>
  </sheetViews>
  <sheetFormatPr defaultColWidth="9.140625" defaultRowHeight="12.75" x14ac:dyDescent="0.2"/>
  <cols>
    <col min="1" max="1" width="13" style="7" hidden="1" customWidth="1"/>
    <col min="2" max="2" width="10.28515625" style="7" hidden="1" customWidth="1"/>
    <col min="3" max="3" width="44.85546875" style="7" customWidth="1"/>
    <col min="4" max="13" width="22" style="7" customWidth="1"/>
    <col min="14" max="14" width="22" style="126" customWidth="1"/>
    <col min="15" max="80" width="22" style="7" customWidth="1"/>
    <col min="81" max="558" width="22" style="7" bestFit="1" customWidth="1"/>
    <col min="559" max="16384" width="9.140625" style="7"/>
  </cols>
  <sheetData>
    <row r="1" spans="3:19" ht="15" x14ac:dyDescent="0.25">
      <c r="C1" s="74" t="s">
        <v>14787</v>
      </c>
      <c r="D1" s="122"/>
      <c r="E1" s="79"/>
      <c r="J1" s="48"/>
      <c r="K1" s="48"/>
      <c r="L1" s="48"/>
      <c r="M1" s="48"/>
      <c r="O1" s="126"/>
      <c r="P1" s="126"/>
      <c r="Q1" s="126"/>
      <c r="R1" s="126"/>
      <c r="S1" s="126"/>
    </row>
    <row r="2" spans="3:19" x14ac:dyDescent="0.2">
      <c r="D2" s="75"/>
      <c r="J2" s="48"/>
      <c r="K2" s="48"/>
      <c r="L2" s="48"/>
      <c r="M2" s="48"/>
      <c r="O2" s="126"/>
      <c r="P2" s="126"/>
      <c r="Q2" s="126"/>
      <c r="R2" s="126"/>
      <c r="S2" s="126"/>
    </row>
    <row r="3" spans="3:19" x14ac:dyDescent="0.2">
      <c r="C3" s="75" t="s">
        <v>14783</v>
      </c>
      <c r="D3" s="171"/>
      <c r="E3" s="171"/>
      <c r="J3" s="48"/>
      <c r="K3" s="48"/>
      <c r="L3" s="48"/>
      <c r="M3" s="48"/>
      <c r="O3" s="126"/>
      <c r="P3" s="126"/>
      <c r="Q3" s="126"/>
      <c r="R3" s="126"/>
      <c r="S3" s="126"/>
    </row>
    <row r="4" spans="3:19" x14ac:dyDescent="0.2">
      <c r="C4" s="46" t="str">
        <f t="shared" ref="C4:H4" si="0">C24</f>
        <v>Description</v>
      </c>
      <c r="D4" s="46" t="str">
        <f t="shared" si="0"/>
        <v>NOx (tons/year)</v>
      </c>
      <c r="E4" s="46" t="str">
        <f t="shared" si="0"/>
        <v>VOC (tons/year)</v>
      </c>
      <c r="F4" s="46" t="str">
        <f t="shared" si="0"/>
        <v>CO (tons/year)</v>
      </c>
      <c r="G4" s="46" t="str">
        <f t="shared" si="0"/>
        <v>SOx (tons/year)</v>
      </c>
      <c r="H4" s="46" t="str">
        <f t="shared" si="0"/>
        <v>PM (tons/year)</v>
      </c>
      <c r="I4" s="46"/>
      <c r="J4" s="124"/>
      <c r="K4" s="124"/>
      <c r="L4" s="124"/>
      <c r="M4" s="48"/>
      <c r="O4" s="126"/>
      <c r="P4" s="126"/>
      <c r="Q4" s="126"/>
      <c r="R4" s="126"/>
      <c r="S4" s="126"/>
    </row>
    <row r="5" spans="3:19" x14ac:dyDescent="0.2">
      <c r="C5" s="7" t="s">
        <v>16694</v>
      </c>
      <c r="D5" s="79">
        <f t="shared" ref="D5:D18" si="1">VLOOKUP($C5,$C$25:$H$54,2,FALSE)</f>
        <v>4952.8206479208102</v>
      </c>
      <c r="E5" s="79">
        <f t="shared" ref="E5:E18" si="2">VLOOKUP($C5,$C$25:$H$54,3,FALSE)</f>
        <v>1038.0954545822324</v>
      </c>
      <c r="F5" s="79">
        <f t="shared" ref="F5:F18" si="3">VLOOKUP($C5,$C$25:$H$54,4,FALSE)</f>
        <v>4343.2325433996857</v>
      </c>
      <c r="G5" s="79">
        <f t="shared" ref="G5:G18" si="4">VLOOKUP($C5,$C$25:$H$54,5,FALSE)</f>
        <v>62.346683240300536</v>
      </c>
      <c r="H5" s="79">
        <f t="shared" ref="H5:H18" si="5">VLOOKUP($C5,$C$25:$H$54,6,FALSE)</f>
        <v>118.76707718105865</v>
      </c>
      <c r="I5" s="79"/>
      <c r="J5" s="125"/>
      <c r="K5" s="125"/>
      <c r="L5" s="125"/>
      <c r="M5" s="48"/>
      <c r="N5" s="127"/>
      <c r="O5" s="126"/>
      <c r="P5" s="126"/>
      <c r="Q5" s="126"/>
      <c r="R5" s="126"/>
      <c r="S5" s="126"/>
    </row>
    <row r="6" spans="3:19" x14ac:dyDescent="0.2">
      <c r="C6" s="7" t="s">
        <v>10027</v>
      </c>
      <c r="D6" s="79">
        <f t="shared" si="1"/>
        <v>4974.2148865430418</v>
      </c>
      <c r="E6" s="79">
        <f t="shared" si="2"/>
        <v>712.04515237654277</v>
      </c>
      <c r="F6" s="79">
        <f t="shared" si="3"/>
        <v>5143.4331534309213</v>
      </c>
      <c r="G6" s="79">
        <f t="shared" si="4"/>
        <v>19.850996681505251</v>
      </c>
      <c r="H6" s="79">
        <f t="shared" si="5"/>
        <v>722.34190223354801</v>
      </c>
      <c r="I6" s="79"/>
      <c r="J6" s="125"/>
      <c r="K6" s="125"/>
      <c r="L6" s="125"/>
      <c r="M6" s="92"/>
      <c r="N6" s="127"/>
      <c r="O6" s="126"/>
      <c r="P6" s="126"/>
      <c r="Q6" s="126"/>
      <c r="R6" s="126"/>
      <c r="S6" s="126"/>
    </row>
    <row r="7" spans="3:19" x14ac:dyDescent="0.2">
      <c r="C7" s="7" t="s">
        <v>10031</v>
      </c>
      <c r="D7" s="79">
        <f t="shared" si="1"/>
        <v>0</v>
      </c>
      <c r="E7" s="79">
        <f t="shared" si="2"/>
        <v>25237.168519376279</v>
      </c>
      <c r="F7" s="79">
        <f t="shared" si="3"/>
        <v>0</v>
      </c>
      <c r="G7" s="79">
        <f t="shared" si="4"/>
        <v>0</v>
      </c>
      <c r="H7" s="79">
        <f t="shared" si="5"/>
        <v>0</v>
      </c>
      <c r="I7" s="79"/>
      <c r="J7" s="125"/>
      <c r="K7" s="125"/>
      <c r="L7" s="125"/>
      <c r="M7" s="92"/>
      <c r="N7" s="127"/>
      <c r="O7" s="126"/>
      <c r="P7" s="126"/>
      <c r="Q7" s="126"/>
      <c r="R7" s="126"/>
      <c r="S7" s="126"/>
    </row>
    <row r="8" spans="3:19" x14ac:dyDescent="0.2">
      <c r="C8" s="7" t="s">
        <v>10030</v>
      </c>
      <c r="D8" s="79">
        <f t="shared" si="1"/>
        <v>0</v>
      </c>
      <c r="E8" s="79">
        <f t="shared" si="2"/>
        <v>26861.179390377067</v>
      </c>
      <c r="F8" s="79">
        <f t="shared" si="3"/>
        <v>0</v>
      </c>
      <c r="G8" s="79">
        <f t="shared" si="4"/>
        <v>0</v>
      </c>
      <c r="H8" s="79">
        <f t="shared" si="5"/>
        <v>0</v>
      </c>
      <c r="I8" s="79"/>
      <c r="J8" s="125"/>
      <c r="K8" s="125"/>
      <c r="L8" s="125"/>
      <c r="M8" s="92"/>
      <c r="N8" s="127"/>
      <c r="O8" s="126"/>
      <c r="P8" s="173"/>
      <c r="Q8" s="126"/>
      <c r="R8" s="126"/>
      <c r="S8" s="126"/>
    </row>
    <row r="9" spans="3:19" x14ac:dyDescent="0.2">
      <c r="C9" s="7" t="s">
        <v>15679</v>
      </c>
      <c r="D9" s="79">
        <f t="shared" si="1"/>
        <v>0</v>
      </c>
      <c r="E9" s="79">
        <f t="shared" si="2"/>
        <v>1700.2407599182191</v>
      </c>
      <c r="F9" s="79">
        <f t="shared" si="3"/>
        <v>0</v>
      </c>
      <c r="G9" s="79">
        <f t="shared" si="4"/>
        <v>0</v>
      </c>
      <c r="H9" s="79">
        <f t="shared" si="5"/>
        <v>0</v>
      </c>
      <c r="I9" s="79"/>
      <c r="J9" s="125"/>
      <c r="K9" s="125"/>
      <c r="L9" s="125"/>
      <c r="M9" s="92"/>
      <c r="N9" s="127"/>
      <c r="O9" s="126"/>
      <c r="P9" s="173"/>
      <c r="Q9" s="126"/>
      <c r="R9" s="126"/>
      <c r="S9" s="129"/>
    </row>
    <row r="10" spans="3:19" x14ac:dyDescent="0.2">
      <c r="C10" s="7" t="s">
        <v>15682</v>
      </c>
      <c r="D10" s="79">
        <f t="shared" si="1"/>
        <v>654.00359356906029</v>
      </c>
      <c r="E10" s="79">
        <f t="shared" si="2"/>
        <v>35.970197646298303</v>
      </c>
      <c r="F10" s="79">
        <f t="shared" si="3"/>
        <v>549.36301859801063</v>
      </c>
      <c r="G10" s="79">
        <f t="shared" si="4"/>
        <v>3.9240215614143601</v>
      </c>
      <c r="H10" s="79">
        <f t="shared" si="5"/>
        <v>49.704273111248554</v>
      </c>
      <c r="I10" s="79"/>
      <c r="J10" s="125"/>
      <c r="K10" s="125"/>
      <c r="L10" s="125"/>
      <c r="M10" s="92"/>
      <c r="N10" s="127"/>
      <c r="O10" s="126"/>
      <c r="P10" s="172"/>
      <c r="Q10" s="126"/>
      <c r="R10" s="126"/>
      <c r="S10" s="129"/>
    </row>
    <row r="11" spans="3:19" x14ac:dyDescent="0.2">
      <c r="C11" s="7" t="s">
        <v>12114</v>
      </c>
      <c r="D11" s="79">
        <f t="shared" si="1"/>
        <v>0</v>
      </c>
      <c r="E11" s="79">
        <f t="shared" si="2"/>
        <v>7835.7804105855239</v>
      </c>
      <c r="F11" s="79">
        <f t="shared" si="3"/>
        <v>0</v>
      </c>
      <c r="G11" s="79">
        <f t="shared" si="4"/>
        <v>0</v>
      </c>
      <c r="H11" s="79">
        <f t="shared" si="5"/>
        <v>0</v>
      </c>
      <c r="I11" s="79"/>
      <c r="J11" s="125"/>
      <c r="K11" s="125"/>
      <c r="L11" s="125"/>
      <c r="M11" s="92"/>
      <c r="N11" s="127"/>
      <c r="O11" s="172"/>
      <c r="P11" s="172"/>
      <c r="Q11" s="172"/>
      <c r="R11" s="172"/>
      <c r="S11" s="172"/>
    </row>
    <row r="12" spans="3:19" x14ac:dyDescent="0.2">
      <c r="C12" s="7" t="s">
        <v>16377</v>
      </c>
      <c r="D12" s="79">
        <f t="shared" si="1"/>
        <v>554.46909256981587</v>
      </c>
      <c r="E12" s="79">
        <f t="shared" si="2"/>
        <v>42.037660388723779</v>
      </c>
      <c r="F12" s="79">
        <f t="shared" si="3"/>
        <v>413.32730875395436</v>
      </c>
      <c r="G12" s="79">
        <f t="shared" si="4"/>
        <v>0.2253885676845436</v>
      </c>
      <c r="H12" s="79">
        <f t="shared" si="5"/>
        <v>39.564045967762603</v>
      </c>
      <c r="I12" s="79"/>
      <c r="J12" s="125"/>
      <c r="K12" s="125"/>
      <c r="L12" s="125"/>
      <c r="M12" s="92"/>
      <c r="N12" s="127"/>
      <c r="O12" s="126"/>
      <c r="P12" s="126"/>
      <c r="Q12" s="126"/>
      <c r="R12" s="126"/>
      <c r="S12" s="126"/>
    </row>
    <row r="13" spans="3:19" x14ac:dyDescent="0.2">
      <c r="C13" s="7" t="s">
        <v>10025</v>
      </c>
      <c r="D13" s="79">
        <f t="shared" si="1"/>
        <v>1620.2553768501066</v>
      </c>
      <c r="E13" s="79">
        <f t="shared" si="2"/>
        <v>670.23748748052776</v>
      </c>
      <c r="F13" s="79">
        <f t="shared" si="3"/>
        <v>1293.1289295006436</v>
      </c>
      <c r="G13" s="79">
        <f t="shared" si="4"/>
        <v>0</v>
      </c>
      <c r="H13" s="79">
        <f t="shared" si="5"/>
        <v>70.867972035432643</v>
      </c>
      <c r="I13" s="79"/>
      <c r="J13" s="125"/>
      <c r="K13" s="125"/>
      <c r="L13" s="125"/>
      <c r="M13" s="92"/>
      <c r="N13" s="127"/>
      <c r="O13" s="123"/>
      <c r="P13" s="123"/>
      <c r="Q13" s="123"/>
      <c r="R13" s="123"/>
      <c r="S13" s="123"/>
    </row>
    <row r="14" spans="3:19" x14ac:dyDescent="0.2">
      <c r="C14" s="154" t="s">
        <v>15130</v>
      </c>
      <c r="D14" s="79">
        <f t="shared" si="1"/>
        <v>0</v>
      </c>
      <c r="E14" s="79">
        <f t="shared" si="2"/>
        <v>26691.732620318526</v>
      </c>
      <c r="F14" s="79">
        <f t="shared" si="3"/>
        <v>0</v>
      </c>
      <c r="G14" s="79">
        <f t="shared" si="4"/>
        <v>0</v>
      </c>
      <c r="H14" s="79">
        <f t="shared" si="5"/>
        <v>0</v>
      </c>
      <c r="I14" s="133"/>
      <c r="J14" s="125"/>
      <c r="K14" s="125"/>
      <c r="L14" s="125"/>
      <c r="M14" s="92"/>
      <c r="N14" s="127"/>
      <c r="O14" s="126"/>
      <c r="P14" s="174"/>
      <c r="Q14" s="126"/>
      <c r="R14" s="126"/>
      <c r="S14" s="126"/>
    </row>
    <row r="15" spans="3:19" x14ac:dyDescent="0.2">
      <c r="C15" s="154" t="s">
        <v>15132</v>
      </c>
      <c r="D15" s="79">
        <f t="shared" si="1"/>
        <v>0</v>
      </c>
      <c r="E15" s="79">
        <f t="shared" si="2"/>
        <v>227034.66940469312</v>
      </c>
      <c r="F15" s="79">
        <f t="shared" si="3"/>
        <v>0</v>
      </c>
      <c r="G15" s="79">
        <f t="shared" si="4"/>
        <v>0</v>
      </c>
      <c r="H15" s="79">
        <f t="shared" si="5"/>
        <v>0</v>
      </c>
      <c r="I15" s="133"/>
      <c r="J15" s="125"/>
      <c r="K15" s="125"/>
      <c r="L15" s="125"/>
      <c r="M15" s="92"/>
      <c r="N15" s="127"/>
      <c r="O15" s="126"/>
      <c r="P15" s="174"/>
      <c r="Q15" s="126"/>
      <c r="R15" s="126"/>
      <c r="S15" s="126"/>
    </row>
    <row r="16" spans="3:19" x14ac:dyDescent="0.2">
      <c r="C16" s="154" t="s">
        <v>16664</v>
      </c>
      <c r="D16" s="79">
        <f t="shared" si="1"/>
        <v>0</v>
      </c>
      <c r="E16" s="79">
        <f t="shared" si="2"/>
        <v>7392.4498482469062</v>
      </c>
      <c r="F16" s="79">
        <f t="shared" si="3"/>
        <v>0</v>
      </c>
      <c r="G16" s="79">
        <f t="shared" si="4"/>
        <v>0</v>
      </c>
      <c r="H16" s="79">
        <f t="shared" si="5"/>
        <v>0</v>
      </c>
      <c r="I16" s="133"/>
      <c r="J16" s="125"/>
      <c r="K16" s="125"/>
      <c r="L16" s="125"/>
      <c r="M16" s="92"/>
      <c r="N16" s="127"/>
      <c r="O16" s="126"/>
      <c r="P16" s="174"/>
      <c r="Q16" s="126"/>
      <c r="R16" s="126"/>
      <c r="S16" s="126"/>
    </row>
    <row r="17" spans="1:20" x14ac:dyDescent="0.2">
      <c r="C17" s="32" t="s">
        <v>17253</v>
      </c>
      <c r="D17" s="79">
        <f t="shared" si="1"/>
        <v>257.84097350815262</v>
      </c>
      <c r="E17" s="79">
        <f t="shared" si="2"/>
        <v>0</v>
      </c>
      <c r="F17" s="79">
        <f t="shared" si="3"/>
        <v>1402.9582382061242</v>
      </c>
      <c r="G17" s="79">
        <f t="shared" si="4"/>
        <v>0</v>
      </c>
      <c r="H17" s="79">
        <f t="shared" si="5"/>
        <v>0</v>
      </c>
      <c r="I17" s="133"/>
      <c r="J17" s="125"/>
      <c r="K17" s="125"/>
      <c r="L17" s="125"/>
      <c r="M17" s="92"/>
      <c r="N17" s="127"/>
      <c r="O17" s="126"/>
      <c r="P17" s="174"/>
      <c r="Q17" s="126"/>
      <c r="R17" s="126"/>
      <c r="S17" s="126"/>
    </row>
    <row r="18" spans="1:20" x14ac:dyDescent="0.2">
      <c r="C18" s="32" t="s">
        <v>17265</v>
      </c>
      <c r="D18" s="79">
        <f t="shared" si="1"/>
        <v>917.95164920960462</v>
      </c>
      <c r="E18" s="79">
        <f t="shared" si="2"/>
        <v>27184.020275972867</v>
      </c>
      <c r="F18" s="79">
        <f t="shared" si="3"/>
        <v>4994.7369148169664</v>
      </c>
      <c r="G18" s="79">
        <f t="shared" si="4"/>
        <v>0</v>
      </c>
      <c r="H18" s="79">
        <f t="shared" si="5"/>
        <v>0</v>
      </c>
      <c r="I18" s="133"/>
      <c r="J18" s="125"/>
      <c r="K18" s="125"/>
      <c r="L18" s="125"/>
      <c r="M18" s="92"/>
      <c r="N18" s="127"/>
      <c r="O18" s="126"/>
      <c r="P18" s="174"/>
      <c r="Q18" s="126"/>
      <c r="R18" s="126"/>
      <c r="S18" s="126"/>
    </row>
    <row r="19" spans="1:20" x14ac:dyDescent="0.2">
      <c r="C19" s="78" t="s">
        <v>16661</v>
      </c>
      <c r="D19" s="79">
        <f>SUMIF($A$25:$A$54,"N",D$25:D$54)</f>
        <v>455.8850599867514</v>
      </c>
      <c r="E19" s="79">
        <f>SUMIF($A$25:$A$54,"N",E$25:E$54)</f>
        <v>5362.3368825533926</v>
      </c>
      <c r="F19" s="79">
        <f>SUMIF($A$25:$A$54,"N",F$25:F$54)</f>
        <v>625.26907732005475</v>
      </c>
      <c r="G19" s="79">
        <f>SUMIF($A$25:$A$54,"N",G$25:G$54)</f>
        <v>1994.6879213426109</v>
      </c>
      <c r="H19" s="79">
        <f>SUMIF($A$25:$A$54,"N",H$25:H$54)</f>
        <v>44.061950381430009</v>
      </c>
      <c r="I19" s="79"/>
      <c r="J19" s="125"/>
      <c r="K19" s="125"/>
      <c r="L19" s="125"/>
      <c r="M19" s="92"/>
      <c r="N19" s="127"/>
      <c r="O19" s="126"/>
      <c r="P19" s="126"/>
      <c r="Q19" s="126"/>
      <c r="R19" s="126"/>
      <c r="S19" s="126"/>
    </row>
    <row r="20" spans="1:20" x14ac:dyDescent="0.2">
      <c r="A20" s="90"/>
      <c r="B20" s="90"/>
      <c r="C20" s="80" t="s">
        <v>15135</v>
      </c>
      <c r="D20" s="91">
        <f>SUM(D5:D19)</f>
        <v>14387.441280157343</v>
      </c>
      <c r="E20" s="91">
        <f>SUM(E5:E19)</f>
        <v>357797.96406451619</v>
      </c>
      <c r="F20" s="91">
        <f>SUM(F5:F19)</f>
        <v>18765.449184026362</v>
      </c>
      <c r="G20" s="91">
        <f>SUM(G5:G19)</f>
        <v>2081.0350113935156</v>
      </c>
      <c r="H20" s="91">
        <f>SUM(H5:H19)</f>
        <v>1045.3072209104805</v>
      </c>
      <c r="I20" s="32"/>
      <c r="J20" s="125"/>
      <c r="K20" s="48"/>
      <c r="L20" s="48"/>
      <c r="M20" s="48"/>
      <c r="O20" s="126"/>
      <c r="P20" s="126"/>
      <c r="Q20" s="128"/>
      <c r="R20" s="126"/>
      <c r="S20" s="126"/>
    </row>
    <row r="21" spans="1:20" x14ac:dyDescent="0.2">
      <c r="D21" s="220"/>
      <c r="E21" s="48"/>
      <c r="F21" s="48"/>
      <c r="G21" s="48"/>
      <c r="H21" s="48"/>
      <c r="J21" s="48"/>
      <c r="K21" s="48"/>
      <c r="L21" s="48"/>
      <c r="M21" s="48"/>
      <c r="O21" s="126"/>
      <c r="P21" s="126"/>
      <c r="Q21" s="126"/>
      <c r="R21" s="126"/>
      <c r="S21" s="126"/>
    </row>
    <row r="22" spans="1:20" x14ac:dyDescent="0.2">
      <c r="J22" s="48"/>
      <c r="K22" s="48"/>
      <c r="L22" s="48"/>
      <c r="M22" s="48"/>
      <c r="O22" s="127"/>
      <c r="P22" s="127"/>
      <c r="Q22" s="127"/>
      <c r="R22" s="127"/>
      <c r="S22" s="127"/>
    </row>
    <row r="23" spans="1:20" x14ac:dyDescent="0.2">
      <c r="C23" s="75" t="s">
        <v>14784</v>
      </c>
      <c r="J23" s="48"/>
      <c r="K23" s="48"/>
      <c r="L23" s="48"/>
      <c r="M23" s="48"/>
      <c r="O23" s="127"/>
      <c r="P23" s="127"/>
      <c r="Q23" s="127"/>
      <c r="R23" s="126"/>
      <c r="S23" s="126"/>
    </row>
    <row r="24" spans="1:20" x14ac:dyDescent="0.2">
      <c r="A24" s="46" t="s">
        <v>14781</v>
      </c>
      <c r="B24" s="46"/>
      <c r="C24" s="46" t="str">
        <f t="shared" ref="C24:C54" si="6">C64</f>
        <v>Description</v>
      </c>
      <c r="D24" s="46" t="str">
        <f>RIGHT(D63,LEN(D63)-7)</f>
        <v>NOx (tons/year)</v>
      </c>
      <c r="E24" s="46" t="str">
        <f>RIGHT(AO63,LEN(AO63)-7)</f>
        <v>VOC (tons/year)</v>
      </c>
      <c r="F24" s="46" t="str">
        <f>RIGHT(BZ63,LEN(BZ63)-7)</f>
        <v>CO (tons/year)</v>
      </c>
      <c r="G24" s="46" t="str">
        <f>RIGHT(DK63,LEN(DK63)-7)</f>
        <v>SOx (tons/year)</v>
      </c>
      <c r="H24" s="46" t="str">
        <f>RIGHT(EV63,LEN(EV63)-7)</f>
        <v>PM (tons/year)</v>
      </c>
      <c r="I24" s="46"/>
      <c r="J24" s="124" t="s">
        <v>16667</v>
      </c>
      <c r="K24" s="124" t="s">
        <v>14781</v>
      </c>
      <c r="L24" s="124"/>
      <c r="M24" s="48"/>
      <c r="N24" s="175"/>
      <c r="O24" s="175"/>
      <c r="P24" s="175"/>
      <c r="Q24" s="175"/>
      <c r="R24" s="175"/>
      <c r="S24" s="175"/>
      <c r="T24" s="46"/>
    </row>
    <row r="25" spans="1:20" x14ac:dyDescent="0.2">
      <c r="A25" s="7" t="str">
        <f t="shared" ref="A25:A54" si="7">VLOOKUP(C25,$J$25:$K$55,2,FALSE)</f>
        <v>Y</v>
      </c>
      <c r="C25" s="7" t="str">
        <f t="shared" si="6"/>
        <v>Compressor engines</v>
      </c>
      <c r="D25" s="79">
        <f t="shared" ref="D25:D52" si="8">SUM(D65:AN65)</f>
        <v>4952.8206479208102</v>
      </c>
      <c r="E25" s="79">
        <f t="shared" ref="E25:E52" si="9">SUM(AO65:BY65)</f>
        <v>1038.0954545822324</v>
      </c>
      <c r="F25" s="79">
        <f t="shared" ref="F25:F52" si="10">SUM(BZ65:DJ65)</f>
        <v>4343.2325433996857</v>
      </c>
      <c r="G25" s="79">
        <f t="shared" ref="G25:G52" si="11">SUM(DK65:EU65)</f>
        <v>62.346683240300536</v>
      </c>
      <c r="H25" s="79">
        <f t="shared" ref="H25:H52" si="12">SUM(EV65:GF65)</f>
        <v>118.76707718105865</v>
      </c>
      <c r="I25" s="90"/>
      <c r="J25" s="48" t="s">
        <v>16694</v>
      </c>
      <c r="K25" s="48" t="s">
        <v>16660</v>
      </c>
      <c r="L25" s="130"/>
      <c r="M25" s="130"/>
      <c r="N25" s="175"/>
      <c r="O25" s="175"/>
      <c r="P25" s="175"/>
      <c r="Q25" s="175"/>
      <c r="R25" s="175"/>
      <c r="S25" s="175"/>
      <c r="T25" s="32"/>
    </row>
    <row r="26" spans="1:20" x14ac:dyDescent="0.2">
      <c r="A26" s="7" t="str">
        <f t="shared" si="7"/>
        <v>Y</v>
      </c>
      <c r="C26" s="7" t="str">
        <f t="shared" si="6"/>
        <v>Drill rigs</v>
      </c>
      <c r="D26" s="79">
        <f t="shared" si="8"/>
        <v>4974.2148865430418</v>
      </c>
      <c r="E26" s="79">
        <f t="shared" si="9"/>
        <v>712.04515237654277</v>
      </c>
      <c r="F26" s="79">
        <f t="shared" si="10"/>
        <v>5143.4331534309213</v>
      </c>
      <c r="G26" s="79">
        <f t="shared" si="11"/>
        <v>19.850996681505251</v>
      </c>
      <c r="H26" s="79">
        <f t="shared" si="12"/>
        <v>722.34190223354801</v>
      </c>
      <c r="I26" s="90"/>
      <c r="J26" s="48" t="s">
        <v>10027</v>
      </c>
      <c r="K26" s="48" t="s">
        <v>16660</v>
      </c>
      <c r="L26" s="130"/>
      <c r="M26" s="130"/>
      <c r="N26" s="175"/>
      <c r="O26" s="175"/>
      <c r="P26" s="175"/>
      <c r="Q26" s="175"/>
      <c r="R26" s="175"/>
      <c r="S26" s="175"/>
      <c r="T26" s="32"/>
    </row>
    <row r="27" spans="1:20" x14ac:dyDescent="0.2">
      <c r="A27" s="7" t="str">
        <f t="shared" si="7"/>
        <v>Y</v>
      </c>
      <c r="C27" s="7" t="str">
        <f t="shared" si="6"/>
        <v>Heaters</v>
      </c>
      <c r="D27" s="79">
        <f t="shared" si="8"/>
        <v>654.00359356906029</v>
      </c>
      <c r="E27" s="79">
        <f t="shared" si="9"/>
        <v>35.970197646298303</v>
      </c>
      <c r="F27" s="79">
        <f t="shared" si="10"/>
        <v>549.36301859801063</v>
      </c>
      <c r="G27" s="79">
        <f t="shared" si="11"/>
        <v>3.9240215614143601</v>
      </c>
      <c r="H27" s="79">
        <f t="shared" si="12"/>
        <v>49.704273111248554</v>
      </c>
      <c r="I27" s="90"/>
      <c r="J27" s="48" t="s">
        <v>15682</v>
      </c>
      <c r="K27" s="48" t="s">
        <v>16660</v>
      </c>
      <c r="L27" s="130"/>
      <c r="M27" s="130"/>
      <c r="N27" s="175"/>
      <c r="O27" s="175"/>
      <c r="P27" s="175"/>
      <c r="Q27" s="175"/>
      <c r="R27" s="175"/>
      <c r="S27" s="175"/>
      <c r="T27" s="32"/>
    </row>
    <row r="28" spans="1:20" x14ac:dyDescent="0.2">
      <c r="A28" s="7" t="str">
        <f t="shared" si="7"/>
        <v>Y</v>
      </c>
      <c r="C28" s="7" t="str">
        <f t="shared" si="6"/>
        <v>Pneumatic devices</v>
      </c>
      <c r="D28" s="79">
        <f t="shared" si="8"/>
        <v>0</v>
      </c>
      <c r="E28" s="79">
        <f t="shared" si="9"/>
        <v>25237.168519376279</v>
      </c>
      <c r="F28" s="79">
        <f t="shared" si="10"/>
        <v>0</v>
      </c>
      <c r="G28" s="79">
        <f t="shared" si="11"/>
        <v>0</v>
      </c>
      <c r="H28" s="79">
        <f t="shared" si="12"/>
        <v>0</v>
      </c>
      <c r="I28" s="90"/>
      <c r="J28" s="48" t="s">
        <v>10031</v>
      </c>
      <c r="K28" s="48" t="s">
        <v>16660</v>
      </c>
      <c r="L28" s="130"/>
      <c r="M28" s="130"/>
      <c r="N28" s="175"/>
      <c r="O28" s="175"/>
      <c r="P28" s="175"/>
      <c r="Q28" s="175"/>
      <c r="R28" s="175"/>
      <c r="S28" s="175"/>
      <c r="T28" s="32"/>
    </row>
    <row r="29" spans="1:20" x14ac:dyDescent="0.2">
      <c r="A29" s="7" t="str">
        <f t="shared" si="7"/>
        <v>Y</v>
      </c>
      <c r="C29" s="7" t="str">
        <f t="shared" si="6"/>
        <v>Pneumatic pumps</v>
      </c>
      <c r="D29" s="79">
        <f t="shared" si="8"/>
        <v>0</v>
      </c>
      <c r="E29" s="79">
        <f t="shared" si="9"/>
        <v>26861.179390377067</v>
      </c>
      <c r="F29" s="79">
        <f t="shared" si="10"/>
        <v>0</v>
      </c>
      <c r="G29" s="79">
        <f t="shared" si="11"/>
        <v>0</v>
      </c>
      <c r="H29" s="79">
        <f t="shared" si="12"/>
        <v>0</v>
      </c>
      <c r="I29" s="90"/>
      <c r="J29" s="48" t="s">
        <v>10030</v>
      </c>
      <c r="K29" s="48" t="s">
        <v>16660</v>
      </c>
      <c r="L29" s="130"/>
      <c r="M29" s="130"/>
      <c r="N29" s="175"/>
      <c r="O29" s="175"/>
      <c r="P29" s="175"/>
      <c r="Q29" s="175"/>
      <c r="R29" s="175"/>
      <c r="S29" s="175"/>
      <c r="T29" s="32"/>
    </row>
    <row r="30" spans="1:20" x14ac:dyDescent="0.2">
      <c r="A30" s="7" t="str">
        <f t="shared" si="7"/>
        <v>N</v>
      </c>
      <c r="C30" s="7" t="str">
        <f t="shared" si="6"/>
        <v>Venting - blowdowns</v>
      </c>
      <c r="D30" s="79">
        <f t="shared" si="8"/>
        <v>0</v>
      </c>
      <c r="E30" s="79">
        <f t="shared" si="9"/>
        <v>0.44818392698050141</v>
      </c>
      <c r="F30" s="79">
        <f t="shared" si="10"/>
        <v>0</v>
      </c>
      <c r="G30" s="79">
        <f t="shared" si="11"/>
        <v>0</v>
      </c>
      <c r="H30" s="79">
        <f t="shared" si="12"/>
        <v>0</v>
      </c>
      <c r="I30" s="90"/>
      <c r="J30" s="48" t="s">
        <v>15681</v>
      </c>
      <c r="K30" s="48" t="s">
        <v>16659</v>
      </c>
      <c r="L30" s="130"/>
      <c r="M30" s="130"/>
      <c r="N30" s="175"/>
      <c r="O30" s="175"/>
      <c r="P30" s="175"/>
      <c r="Q30" s="175"/>
      <c r="R30" s="175"/>
      <c r="S30" s="175"/>
      <c r="T30" s="32"/>
    </row>
    <row r="31" spans="1:20" x14ac:dyDescent="0.2">
      <c r="A31" s="7" t="str">
        <f t="shared" si="7"/>
        <v>N</v>
      </c>
      <c r="C31" s="7" t="str">
        <f t="shared" si="6"/>
        <v>Venting - initial completions</v>
      </c>
      <c r="D31" s="79">
        <f t="shared" si="8"/>
        <v>0</v>
      </c>
      <c r="E31" s="79">
        <f t="shared" si="9"/>
        <v>3180.4445097329062</v>
      </c>
      <c r="F31" s="79">
        <f t="shared" si="10"/>
        <v>0</v>
      </c>
      <c r="G31" s="79">
        <f t="shared" si="11"/>
        <v>0</v>
      </c>
      <c r="H31" s="79">
        <f t="shared" si="12"/>
        <v>0</v>
      </c>
      <c r="I31" s="90"/>
      <c r="J31" s="48" t="s">
        <v>15910</v>
      </c>
      <c r="K31" s="48" t="s">
        <v>16659</v>
      </c>
      <c r="L31" s="130"/>
      <c r="M31" s="130"/>
      <c r="N31" s="175"/>
      <c r="O31" s="175"/>
      <c r="P31" s="175"/>
      <c r="Q31" s="175"/>
      <c r="R31" s="175"/>
      <c r="S31" s="175"/>
      <c r="T31" s="32"/>
    </row>
    <row r="32" spans="1:20" ht="15" customHeight="1" x14ac:dyDescent="0.2">
      <c r="A32" s="7" t="str">
        <f t="shared" si="7"/>
        <v>Y</v>
      </c>
      <c r="C32" s="7" t="str">
        <f t="shared" si="6"/>
        <v>Venting - recompletions</v>
      </c>
      <c r="D32" s="79">
        <f t="shared" si="8"/>
        <v>0</v>
      </c>
      <c r="E32" s="79">
        <f t="shared" si="9"/>
        <v>1700.2407599182191</v>
      </c>
      <c r="F32" s="79">
        <f t="shared" si="10"/>
        <v>0</v>
      </c>
      <c r="G32" s="79">
        <f t="shared" si="11"/>
        <v>0</v>
      </c>
      <c r="H32" s="79">
        <f t="shared" si="12"/>
        <v>0</v>
      </c>
      <c r="I32" s="90"/>
      <c r="J32" s="48" t="s">
        <v>15679</v>
      </c>
      <c r="K32" s="48" t="s">
        <v>16660</v>
      </c>
      <c r="L32" s="130"/>
      <c r="M32" s="130"/>
      <c r="N32" s="175"/>
      <c r="O32" s="175"/>
      <c r="P32" s="175"/>
      <c r="Q32" s="175"/>
      <c r="R32" s="175"/>
      <c r="S32" s="175"/>
      <c r="T32" s="32"/>
    </row>
    <row r="33" spans="1:20" x14ac:dyDescent="0.2">
      <c r="A33" s="7" t="str">
        <f t="shared" si="7"/>
        <v>N</v>
      </c>
      <c r="C33" s="7" t="str">
        <f t="shared" si="6"/>
        <v>Workover rigs</v>
      </c>
      <c r="D33" s="79">
        <f t="shared" si="8"/>
        <v>131.51443187729825</v>
      </c>
      <c r="E33" s="79">
        <f t="shared" si="9"/>
        <v>20.772704515019267</v>
      </c>
      <c r="F33" s="79">
        <f t="shared" si="10"/>
        <v>82.196519923311399</v>
      </c>
      <c r="G33" s="79">
        <f t="shared" si="11"/>
        <v>1.8641262558762346</v>
      </c>
      <c r="H33" s="79">
        <f t="shared" si="12"/>
        <v>17.708703772354642</v>
      </c>
      <c r="I33" s="90"/>
      <c r="J33" s="48" t="s">
        <v>16674</v>
      </c>
      <c r="K33" s="48" t="s">
        <v>16659</v>
      </c>
      <c r="L33" s="130"/>
      <c r="M33" s="130"/>
      <c r="N33" s="175"/>
      <c r="O33" s="175"/>
      <c r="P33" s="175"/>
      <c r="Q33" s="175"/>
      <c r="R33" s="175"/>
      <c r="S33" s="175"/>
      <c r="T33" s="32"/>
    </row>
    <row r="34" spans="1:20" x14ac:dyDescent="0.2">
      <c r="A34" s="7" t="str">
        <f t="shared" si="7"/>
        <v>N</v>
      </c>
      <c r="C34" s="7" t="str">
        <f t="shared" si="6"/>
        <v>Natural Gas Production, Other Not Classified</v>
      </c>
      <c r="D34" s="79">
        <f t="shared" si="8"/>
        <v>4.93</v>
      </c>
      <c r="E34" s="79">
        <f t="shared" si="9"/>
        <v>0.01</v>
      </c>
      <c r="F34" s="79">
        <f t="shared" si="10"/>
        <v>2.25</v>
      </c>
      <c r="G34" s="79">
        <f t="shared" si="11"/>
        <v>210.89999999999998</v>
      </c>
      <c r="H34" s="79">
        <f t="shared" si="12"/>
        <v>8.1171535970276345</v>
      </c>
      <c r="I34" s="90"/>
      <c r="J34" s="48" t="s">
        <v>12108</v>
      </c>
      <c r="K34" s="48" t="s">
        <v>16659</v>
      </c>
      <c r="L34" s="130"/>
      <c r="M34" s="130"/>
      <c r="N34" s="175"/>
      <c r="O34" s="175"/>
      <c r="P34" s="175"/>
      <c r="Q34" s="175"/>
      <c r="R34" s="175"/>
      <c r="S34" s="175"/>
      <c r="T34" s="32"/>
    </row>
    <row r="35" spans="1:20" x14ac:dyDescent="0.2">
      <c r="A35" s="7" t="str">
        <f t="shared" si="7"/>
        <v>N</v>
      </c>
      <c r="C35" s="7" t="str">
        <f t="shared" si="6"/>
        <v>Process Heaters</v>
      </c>
      <c r="D35" s="79">
        <f t="shared" si="8"/>
        <v>203.53435740479139</v>
      </c>
      <c r="E35" s="79">
        <f t="shared" si="9"/>
        <v>35.448231413493204</v>
      </c>
      <c r="F35" s="79">
        <f t="shared" si="10"/>
        <v>137.03476705096085</v>
      </c>
      <c r="G35" s="79">
        <f t="shared" si="11"/>
        <v>2.6396667714131943</v>
      </c>
      <c r="H35" s="79">
        <f t="shared" si="12"/>
        <v>10.182697483886487</v>
      </c>
      <c r="I35" s="90"/>
      <c r="J35" s="48" t="s">
        <v>14777</v>
      </c>
      <c r="K35" s="48" t="s">
        <v>16659</v>
      </c>
      <c r="L35" s="130"/>
      <c r="M35" s="130"/>
      <c r="N35" s="175"/>
      <c r="O35" s="175"/>
      <c r="P35" s="175"/>
      <c r="Q35" s="175"/>
      <c r="R35" s="175"/>
      <c r="S35" s="175"/>
      <c r="T35" s="32"/>
    </row>
    <row r="36" spans="1:20" x14ac:dyDescent="0.2">
      <c r="A36" s="7" t="str">
        <f t="shared" si="7"/>
        <v>N</v>
      </c>
      <c r="C36" s="7" t="str">
        <f t="shared" si="6"/>
        <v>Permitted Tank Losses</v>
      </c>
      <c r="D36" s="79">
        <f t="shared" si="8"/>
        <v>1.3023173753664663</v>
      </c>
      <c r="E36" s="79">
        <f t="shared" si="9"/>
        <v>428.89473815379984</v>
      </c>
      <c r="F36" s="79">
        <f t="shared" si="10"/>
        <v>3.2577796550173836</v>
      </c>
      <c r="G36" s="79">
        <f t="shared" si="11"/>
        <v>0</v>
      </c>
      <c r="H36" s="79">
        <f t="shared" si="12"/>
        <v>5.5160438590991738</v>
      </c>
      <c r="I36" s="90"/>
      <c r="J36" s="48" t="s">
        <v>16772</v>
      </c>
      <c r="K36" s="48" t="s">
        <v>16659</v>
      </c>
      <c r="L36" s="130"/>
      <c r="M36" s="130"/>
      <c r="N36" s="175"/>
      <c r="O36" s="175"/>
      <c r="P36" s="175"/>
      <c r="Q36" s="175"/>
      <c r="R36" s="175"/>
      <c r="S36" s="175"/>
      <c r="T36" s="32"/>
    </row>
    <row r="37" spans="1:20" x14ac:dyDescent="0.2">
      <c r="A37" s="7" t="str">
        <f t="shared" si="7"/>
        <v>Y</v>
      </c>
      <c r="C37" s="7" t="str">
        <f t="shared" si="6"/>
        <v>Unpermitted Fugitives</v>
      </c>
      <c r="D37" s="79">
        <f t="shared" si="8"/>
        <v>0</v>
      </c>
      <c r="E37" s="79">
        <f t="shared" si="9"/>
        <v>7835.7804105855239</v>
      </c>
      <c r="F37" s="79">
        <f t="shared" si="10"/>
        <v>0</v>
      </c>
      <c r="G37" s="79">
        <f t="shared" si="11"/>
        <v>0</v>
      </c>
      <c r="H37" s="79">
        <f t="shared" si="12"/>
        <v>0</v>
      </c>
      <c r="I37" s="90"/>
      <c r="J37" s="48" t="s">
        <v>12114</v>
      </c>
      <c r="K37" s="48" t="s">
        <v>16660</v>
      </c>
      <c r="L37" s="130"/>
      <c r="M37" s="130"/>
      <c r="N37" s="175"/>
      <c r="O37" s="175"/>
      <c r="P37" s="175"/>
      <c r="Q37" s="175"/>
      <c r="R37" s="175"/>
      <c r="S37" s="175"/>
      <c r="T37" s="32"/>
    </row>
    <row r="38" spans="1:20" x14ac:dyDescent="0.2">
      <c r="A38" s="7" t="str">
        <f t="shared" si="7"/>
        <v>N</v>
      </c>
      <c r="C38" s="7" t="str">
        <f t="shared" si="6"/>
        <v>Permitted Fugitives</v>
      </c>
      <c r="D38" s="79">
        <f t="shared" si="8"/>
        <v>0</v>
      </c>
      <c r="E38" s="79">
        <f t="shared" si="9"/>
        <v>154.82724992404101</v>
      </c>
      <c r="F38" s="79">
        <f t="shared" si="10"/>
        <v>0</v>
      </c>
      <c r="G38" s="79">
        <f t="shared" si="11"/>
        <v>0</v>
      </c>
      <c r="H38" s="79">
        <f t="shared" si="12"/>
        <v>0</v>
      </c>
      <c r="I38" s="90"/>
      <c r="J38" s="48" t="s">
        <v>12115</v>
      </c>
      <c r="K38" s="48" t="s">
        <v>16659</v>
      </c>
      <c r="L38" s="130"/>
      <c r="M38" s="130"/>
      <c r="N38" s="175"/>
      <c r="O38" s="175"/>
      <c r="P38" s="175"/>
      <c r="Q38" s="175"/>
      <c r="R38" s="175"/>
      <c r="S38" s="175"/>
      <c r="T38" s="32"/>
    </row>
    <row r="39" spans="1:20" x14ac:dyDescent="0.2">
      <c r="A39" s="7" t="str">
        <f t="shared" si="7"/>
        <v>Y</v>
      </c>
      <c r="C39" s="7" t="str">
        <f t="shared" si="6"/>
        <v>Miscellaneous engines</v>
      </c>
      <c r="D39" s="79">
        <f t="shared" si="8"/>
        <v>554.46909256981587</v>
      </c>
      <c r="E39" s="79">
        <f t="shared" si="9"/>
        <v>42.037660388723779</v>
      </c>
      <c r="F39" s="79">
        <f t="shared" si="10"/>
        <v>413.32730875395436</v>
      </c>
      <c r="G39" s="79">
        <f t="shared" si="11"/>
        <v>0.2253885676845436</v>
      </c>
      <c r="H39" s="79">
        <f t="shared" si="12"/>
        <v>39.564045967762603</v>
      </c>
      <c r="I39" s="90"/>
      <c r="J39" s="48" t="s">
        <v>16377</v>
      </c>
      <c r="K39" s="48" t="s">
        <v>16660</v>
      </c>
      <c r="L39" s="130"/>
      <c r="M39" s="130"/>
      <c r="N39" s="175"/>
      <c r="O39" s="175"/>
      <c r="P39" s="175"/>
      <c r="Q39" s="175"/>
      <c r="R39" s="175"/>
      <c r="S39" s="175"/>
      <c r="T39" s="32"/>
    </row>
    <row r="40" spans="1:20" x14ac:dyDescent="0.2">
      <c r="A40" s="7" t="str">
        <f t="shared" si="7"/>
        <v>Y</v>
      </c>
      <c r="C40" s="7" t="str">
        <f t="shared" si="6"/>
        <v>Artificial Lift</v>
      </c>
      <c r="D40" s="79">
        <f t="shared" si="8"/>
        <v>1620.2553768501066</v>
      </c>
      <c r="E40" s="79">
        <f t="shared" si="9"/>
        <v>670.23748748052776</v>
      </c>
      <c r="F40" s="79">
        <f t="shared" si="10"/>
        <v>1293.1289295006436</v>
      </c>
      <c r="G40" s="79">
        <f t="shared" si="11"/>
        <v>0</v>
      </c>
      <c r="H40" s="79">
        <f t="shared" si="12"/>
        <v>70.867972035432643</v>
      </c>
      <c r="I40" s="90"/>
      <c r="J40" s="48" t="s">
        <v>10025</v>
      </c>
      <c r="K40" s="48" t="s">
        <v>16660</v>
      </c>
      <c r="L40" s="130"/>
      <c r="M40" s="130"/>
      <c r="N40" s="175"/>
      <c r="O40" s="175"/>
      <c r="P40" s="175"/>
      <c r="Q40" s="175"/>
      <c r="R40" s="175"/>
      <c r="S40" s="175"/>
      <c r="T40" s="32"/>
    </row>
    <row r="41" spans="1:20" x14ac:dyDescent="0.2">
      <c r="A41" s="7" t="str">
        <f t="shared" si="7"/>
        <v>N</v>
      </c>
      <c r="C41" s="7" t="str">
        <f t="shared" si="6"/>
        <v xml:space="preserve">Venting - Compressor Startup </v>
      </c>
      <c r="D41" s="79">
        <f t="shared" si="8"/>
        <v>0</v>
      </c>
      <c r="E41" s="79">
        <f t="shared" si="9"/>
        <v>540.21285738438235</v>
      </c>
      <c r="F41" s="79">
        <f t="shared" si="10"/>
        <v>0</v>
      </c>
      <c r="G41" s="79">
        <f t="shared" si="11"/>
        <v>0</v>
      </c>
      <c r="H41" s="79">
        <f t="shared" si="12"/>
        <v>0</v>
      </c>
      <c r="I41" s="90"/>
      <c r="J41" s="48" t="s">
        <v>15120</v>
      </c>
      <c r="K41" s="48" t="s">
        <v>16659</v>
      </c>
      <c r="L41" s="130"/>
      <c r="M41" s="130"/>
      <c r="N41" s="175"/>
      <c r="O41" s="175"/>
      <c r="P41" s="175"/>
      <c r="Q41" s="175"/>
      <c r="R41" s="175"/>
      <c r="S41" s="175"/>
      <c r="T41" s="32"/>
    </row>
    <row r="42" spans="1:20" x14ac:dyDescent="0.2">
      <c r="A42" s="7" t="str">
        <f t="shared" si="7"/>
        <v>N</v>
      </c>
      <c r="C42" s="7" t="str">
        <f t="shared" si="6"/>
        <v>Venting - Compressor Shutdown</v>
      </c>
      <c r="D42" s="79">
        <f t="shared" si="8"/>
        <v>0</v>
      </c>
      <c r="E42" s="79">
        <f t="shared" si="9"/>
        <v>511.56872552655335</v>
      </c>
      <c r="F42" s="79">
        <f t="shared" si="10"/>
        <v>0</v>
      </c>
      <c r="G42" s="79">
        <f t="shared" si="11"/>
        <v>0</v>
      </c>
      <c r="H42" s="79">
        <f t="shared" si="12"/>
        <v>0</v>
      </c>
      <c r="I42" s="90"/>
      <c r="J42" s="48" t="s">
        <v>15122</v>
      </c>
      <c r="K42" s="48" t="s">
        <v>16659</v>
      </c>
      <c r="L42" s="130"/>
      <c r="M42" s="130"/>
      <c r="N42" s="175"/>
      <c r="O42" s="175"/>
      <c r="P42" s="175"/>
      <c r="Q42" s="175"/>
      <c r="R42" s="175"/>
      <c r="S42" s="175"/>
      <c r="T42" s="32"/>
    </row>
    <row r="43" spans="1:20" x14ac:dyDescent="0.2">
      <c r="A43" s="7" t="str">
        <f t="shared" si="7"/>
        <v>N</v>
      </c>
      <c r="C43" s="7" t="str">
        <f t="shared" si="6"/>
        <v>Dehydrator</v>
      </c>
      <c r="D43" s="79">
        <f t="shared" si="8"/>
        <v>13.675512050677806</v>
      </c>
      <c r="E43" s="79">
        <f t="shared" si="9"/>
        <v>77.73264895169774</v>
      </c>
      <c r="F43" s="79">
        <f t="shared" si="10"/>
        <v>10.612861435792887</v>
      </c>
      <c r="G43" s="79">
        <f t="shared" si="11"/>
        <v>4.459376627251109E-2</v>
      </c>
      <c r="H43" s="79">
        <f t="shared" si="12"/>
        <v>0.86133484322795295</v>
      </c>
      <c r="I43" s="90"/>
      <c r="J43" s="48" t="s">
        <v>15123</v>
      </c>
      <c r="K43" s="48" t="s">
        <v>16659</v>
      </c>
      <c r="L43" s="130"/>
      <c r="M43" s="130"/>
      <c r="N43" s="175"/>
      <c r="O43" s="175"/>
      <c r="P43" s="175"/>
      <c r="Q43" s="175"/>
      <c r="R43" s="175"/>
      <c r="S43" s="175"/>
      <c r="T43" s="32"/>
    </row>
    <row r="44" spans="1:20" x14ac:dyDescent="0.2">
      <c r="A44" s="7" t="str">
        <f t="shared" si="7"/>
        <v>Y</v>
      </c>
      <c r="C44" s="7" t="str">
        <f t="shared" si="6"/>
        <v xml:space="preserve">Condensate tank </v>
      </c>
      <c r="D44" s="79">
        <f t="shared" si="8"/>
        <v>0</v>
      </c>
      <c r="E44" s="79">
        <f t="shared" si="9"/>
        <v>26691.732620318526</v>
      </c>
      <c r="F44" s="79">
        <f t="shared" si="10"/>
        <v>0</v>
      </c>
      <c r="G44" s="79">
        <f t="shared" si="11"/>
        <v>0</v>
      </c>
      <c r="H44" s="79">
        <f t="shared" si="12"/>
        <v>0</v>
      </c>
      <c r="I44" s="90"/>
      <c r="J44" s="48" t="s">
        <v>17253</v>
      </c>
      <c r="K44" s="48" t="s">
        <v>16660</v>
      </c>
      <c r="L44" s="130"/>
      <c r="M44" s="130"/>
      <c r="N44" s="175"/>
      <c r="O44" s="175"/>
      <c r="P44" s="175"/>
      <c r="Q44" s="175"/>
      <c r="R44" s="175"/>
      <c r="S44" s="175"/>
      <c r="T44" s="32"/>
    </row>
    <row r="45" spans="1:20" x14ac:dyDescent="0.2">
      <c r="A45" s="7" t="str">
        <f t="shared" si="7"/>
        <v>Y</v>
      </c>
      <c r="C45" s="7" t="str">
        <f t="shared" si="6"/>
        <v>Oil Tank</v>
      </c>
      <c r="D45" s="79">
        <f t="shared" si="8"/>
        <v>0</v>
      </c>
      <c r="E45" s="79">
        <f t="shared" si="9"/>
        <v>227034.66940469312</v>
      </c>
      <c r="F45" s="79">
        <f t="shared" si="10"/>
        <v>0</v>
      </c>
      <c r="G45" s="79">
        <f t="shared" si="11"/>
        <v>0</v>
      </c>
      <c r="H45" s="79">
        <f t="shared" si="12"/>
        <v>0</v>
      </c>
      <c r="I45" s="90"/>
      <c r="J45" s="48" t="s">
        <v>15130</v>
      </c>
      <c r="K45" s="48" t="s">
        <v>16660</v>
      </c>
      <c r="L45" s="130"/>
      <c r="M45" s="130"/>
      <c r="N45" s="175"/>
      <c r="O45" s="175"/>
      <c r="P45" s="175"/>
      <c r="Q45" s="175"/>
      <c r="R45" s="175"/>
      <c r="S45" s="175"/>
      <c r="T45" s="32"/>
    </row>
    <row r="46" spans="1:20" x14ac:dyDescent="0.2">
      <c r="A46" s="7" t="str">
        <f t="shared" si="7"/>
        <v>N</v>
      </c>
      <c r="C46" s="7" t="str">
        <f t="shared" si="6"/>
        <v>Gas Well Truck Loading</v>
      </c>
      <c r="D46" s="79">
        <f t="shared" si="8"/>
        <v>0</v>
      </c>
      <c r="E46" s="79">
        <f t="shared" si="9"/>
        <v>151.51046533251346</v>
      </c>
      <c r="F46" s="79">
        <f t="shared" si="10"/>
        <v>0</v>
      </c>
      <c r="G46" s="79">
        <f t="shared" si="11"/>
        <v>0</v>
      </c>
      <c r="H46" s="79">
        <f t="shared" si="12"/>
        <v>0</v>
      </c>
      <c r="I46" s="90"/>
      <c r="J46" s="48" t="s">
        <v>15132</v>
      </c>
      <c r="K46" s="48" t="s">
        <v>16660</v>
      </c>
      <c r="L46" s="130"/>
      <c r="M46" s="130"/>
      <c r="N46" s="175"/>
      <c r="O46" s="175"/>
      <c r="P46" s="175"/>
      <c r="Q46" s="175"/>
      <c r="R46" s="175"/>
      <c r="S46" s="175"/>
      <c r="T46" s="32"/>
    </row>
    <row r="47" spans="1:20" x14ac:dyDescent="0.2">
      <c r="A47" s="7" t="str">
        <f t="shared" si="7"/>
        <v>Y</v>
      </c>
      <c r="C47" s="7" t="str">
        <f t="shared" si="6"/>
        <v>Oil Well Truck Loading</v>
      </c>
      <c r="D47" s="79">
        <f t="shared" si="8"/>
        <v>0</v>
      </c>
      <c r="E47" s="79">
        <f t="shared" si="9"/>
        <v>7392.4498482469062</v>
      </c>
      <c r="F47" s="79">
        <f t="shared" si="10"/>
        <v>0</v>
      </c>
      <c r="G47" s="79">
        <f t="shared" si="11"/>
        <v>0</v>
      </c>
      <c r="H47" s="79">
        <f t="shared" si="12"/>
        <v>0</v>
      </c>
      <c r="I47" s="90"/>
      <c r="J47" s="48" t="s">
        <v>16663</v>
      </c>
      <c r="K47" s="48" t="s">
        <v>16659</v>
      </c>
      <c r="L47" s="130"/>
      <c r="M47" s="130"/>
      <c r="N47" s="175"/>
      <c r="O47" s="175"/>
      <c r="P47" s="175"/>
      <c r="Q47" s="175"/>
      <c r="R47" s="175"/>
      <c r="S47" s="175"/>
      <c r="T47" s="32"/>
    </row>
    <row r="48" spans="1:20" x14ac:dyDescent="0.2">
      <c r="A48" s="7" t="str">
        <f t="shared" si="7"/>
        <v>N</v>
      </c>
      <c r="C48" s="7" t="str">
        <f t="shared" si="6"/>
        <v>Other Flaring</v>
      </c>
      <c r="D48" s="79">
        <f t="shared" si="8"/>
        <v>4.4670073114332691</v>
      </c>
      <c r="E48" s="79">
        <f t="shared" si="9"/>
        <v>0</v>
      </c>
      <c r="F48" s="79">
        <f t="shared" si="10"/>
        <v>24.305775076916319</v>
      </c>
      <c r="G48" s="79">
        <f t="shared" si="11"/>
        <v>0</v>
      </c>
      <c r="H48" s="79">
        <f t="shared" si="12"/>
        <v>0</v>
      </c>
      <c r="I48" s="90"/>
      <c r="J48" s="48" t="s">
        <v>16664</v>
      </c>
      <c r="K48" s="48" t="s">
        <v>16660</v>
      </c>
      <c r="L48" s="130"/>
      <c r="M48" s="130"/>
      <c r="N48" s="175"/>
      <c r="O48" s="175"/>
      <c r="P48" s="175"/>
      <c r="Q48" s="175"/>
      <c r="R48" s="175"/>
      <c r="S48" s="175"/>
      <c r="T48" s="32"/>
    </row>
    <row r="49" spans="1:558" x14ac:dyDescent="0.2">
      <c r="A49" s="7" t="str">
        <f t="shared" si="7"/>
        <v>N</v>
      </c>
      <c r="C49" s="7" t="str">
        <f t="shared" si="6"/>
        <v>Natural Gas Production, Flares</v>
      </c>
      <c r="D49" s="79">
        <f t="shared" si="8"/>
        <v>85.975078729784656</v>
      </c>
      <c r="E49" s="79">
        <f t="shared" si="9"/>
        <v>249.43268597171641</v>
      </c>
      <c r="F49" s="79">
        <f t="shared" si="10"/>
        <v>308.55326479808775</v>
      </c>
      <c r="G49" s="79">
        <f t="shared" si="11"/>
        <v>1779.239534549049</v>
      </c>
      <c r="H49" s="79">
        <f t="shared" si="12"/>
        <v>1.6760168258341253</v>
      </c>
      <c r="I49" s="90"/>
      <c r="J49" s="48" t="s">
        <v>16288</v>
      </c>
      <c r="K49" s="48" t="s">
        <v>16659</v>
      </c>
      <c r="L49" s="130"/>
      <c r="M49" s="130"/>
      <c r="N49" s="175"/>
      <c r="O49" s="175"/>
      <c r="P49" s="175"/>
      <c r="Q49" s="175"/>
      <c r="R49" s="175"/>
      <c r="S49" s="175"/>
      <c r="T49" s="32"/>
    </row>
    <row r="50" spans="1:558" x14ac:dyDescent="0.2">
      <c r="A50" s="7" t="str">
        <f t="shared" si="7"/>
        <v>N</v>
      </c>
      <c r="C50" s="7" t="str">
        <f t="shared" si="6"/>
        <v>Natural Gas Production, Gas Stripping Operations</v>
      </c>
      <c r="D50" s="79">
        <f t="shared" si="8"/>
        <v>0</v>
      </c>
      <c r="E50" s="79">
        <f t="shared" si="9"/>
        <v>5.3850817064253054</v>
      </c>
      <c r="F50" s="79">
        <f t="shared" si="10"/>
        <v>0</v>
      </c>
      <c r="G50" s="79">
        <f t="shared" si="11"/>
        <v>0</v>
      </c>
      <c r="H50" s="79">
        <f t="shared" si="12"/>
        <v>0</v>
      </c>
      <c r="I50" s="90"/>
      <c r="J50" s="48" t="s">
        <v>16771</v>
      </c>
      <c r="K50" s="48" t="s">
        <v>16659</v>
      </c>
      <c r="L50" s="130"/>
      <c r="M50" s="130"/>
      <c r="N50" s="175"/>
      <c r="O50" s="175"/>
      <c r="P50" s="175"/>
      <c r="Q50" s="175"/>
      <c r="R50" s="175"/>
      <c r="S50" s="175"/>
      <c r="T50" s="32"/>
    </row>
    <row r="51" spans="1:558" x14ac:dyDescent="0.2">
      <c r="A51" s="7" t="str">
        <f t="shared" si="7"/>
        <v>N</v>
      </c>
      <c r="C51" s="7" t="str">
        <f t="shared" si="6"/>
        <v>Oil Production, Gas/Liquid Separation</v>
      </c>
      <c r="D51" s="79">
        <f t="shared" si="8"/>
        <v>0</v>
      </c>
      <c r="E51" s="79">
        <f t="shared" si="9"/>
        <v>5.6488000138644656</v>
      </c>
      <c r="F51" s="79">
        <f t="shared" si="10"/>
        <v>0</v>
      </c>
      <c r="G51" s="79">
        <f t="shared" si="11"/>
        <v>0</v>
      </c>
      <c r="H51" s="79">
        <f t="shared" si="12"/>
        <v>0</v>
      </c>
      <c r="I51" s="90"/>
      <c r="J51" s="48" t="s">
        <v>12099</v>
      </c>
      <c r="K51" s="48" t="s">
        <v>16659</v>
      </c>
      <c r="L51" s="130"/>
      <c r="M51" s="130"/>
      <c r="N51" s="175"/>
      <c r="O51" s="175"/>
      <c r="P51" s="175"/>
      <c r="Q51" s="175"/>
      <c r="R51" s="175"/>
      <c r="S51" s="175"/>
      <c r="T51" s="32"/>
    </row>
    <row r="52" spans="1:558" x14ac:dyDescent="0.2">
      <c r="A52" s="7" t="str">
        <f t="shared" si="7"/>
        <v>Y</v>
      </c>
      <c r="C52" s="7" t="str">
        <f t="shared" si="6"/>
        <v>Oil Tank Flaring</v>
      </c>
      <c r="D52" s="79">
        <f t="shared" si="8"/>
        <v>257.84097350815262</v>
      </c>
      <c r="E52" s="79">
        <f t="shared" si="9"/>
        <v>0</v>
      </c>
      <c r="F52" s="79">
        <f t="shared" si="10"/>
        <v>1402.9582382061242</v>
      </c>
      <c r="G52" s="79">
        <f t="shared" si="11"/>
        <v>0</v>
      </c>
      <c r="H52" s="79">
        <f t="shared" si="12"/>
        <v>0</v>
      </c>
      <c r="I52" s="90"/>
      <c r="J52" s="48" t="s">
        <v>9175</v>
      </c>
      <c r="K52" s="48" t="s">
        <v>16659</v>
      </c>
      <c r="L52" s="130"/>
      <c r="M52" s="130"/>
      <c r="N52" s="175"/>
      <c r="O52" s="175"/>
      <c r="P52" s="175"/>
      <c r="Q52" s="175"/>
      <c r="R52" s="175"/>
      <c r="S52" s="175"/>
      <c r="T52" s="32"/>
    </row>
    <row r="53" spans="1:558" x14ac:dyDescent="0.2">
      <c r="A53" s="7" t="str">
        <f t="shared" si="7"/>
        <v>N</v>
      </c>
      <c r="C53" s="7" t="str">
        <f t="shared" si="6"/>
        <v>Condensate tank flaring</v>
      </c>
      <c r="D53" s="79">
        <f t="shared" ref="D53" si="13">SUM(D93:AN93)</f>
        <v>10.486355237399559</v>
      </c>
      <c r="E53" s="79">
        <f t="shared" ref="E53" si="14">SUM(AO93:BY93)</f>
        <v>0</v>
      </c>
      <c r="F53" s="79">
        <f t="shared" ref="F53" si="15">SUM(BZ93:DJ93)</f>
        <v>57.058109379968187</v>
      </c>
      <c r="G53" s="79">
        <f t="shared" ref="G53" si="16">SUM(DK93:EU93)</f>
        <v>0</v>
      </c>
      <c r="H53" s="79">
        <f t="shared" ref="H53" si="17">SUM(EV93:GF93)</f>
        <v>0</v>
      </c>
      <c r="I53" s="90"/>
      <c r="J53" s="48" t="s">
        <v>16671</v>
      </c>
      <c r="K53" s="48" t="s">
        <v>16659</v>
      </c>
      <c r="L53" s="130"/>
      <c r="M53" s="130"/>
      <c r="N53" s="175"/>
      <c r="O53" s="175"/>
      <c r="P53" s="175"/>
      <c r="Q53" s="175"/>
      <c r="R53" s="175"/>
      <c r="S53" s="175"/>
      <c r="T53" s="32"/>
    </row>
    <row r="54" spans="1:558" x14ac:dyDescent="0.2">
      <c r="A54" s="7" t="str">
        <f t="shared" si="7"/>
        <v>Y</v>
      </c>
      <c r="C54" s="7" t="str">
        <f t="shared" si="6"/>
        <v>Casinghead Gas Venting and Flaring</v>
      </c>
      <c r="D54" s="79">
        <f t="shared" ref="D54" si="18">SUM(D94:AN94)</f>
        <v>917.95164920960462</v>
      </c>
      <c r="E54" s="79">
        <f t="shared" ref="E54" si="19">SUM(AO94:BY94)</f>
        <v>27184.020275972867</v>
      </c>
      <c r="F54" s="79">
        <f t="shared" ref="F54" si="20">SUM(BZ94:DJ94)</f>
        <v>4994.7369148169664</v>
      </c>
      <c r="G54" s="79">
        <f t="shared" ref="G54" si="21">SUM(DK94:EU94)</f>
        <v>0</v>
      </c>
      <c r="H54" s="79">
        <f t="shared" ref="H54" si="22">SUM(EV94:GF94)</f>
        <v>0</v>
      </c>
      <c r="I54" s="90"/>
      <c r="J54" s="48" t="s">
        <v>17265</v>
      </c>
      <c r="K54" s="48" t="s">
        <v>16660</v>
      </c>
      <c r="L54" s="130"/>
      <c r="M54" s="130"/>
      <c r="N54" s="175" t="str">
        <f t="shared" ref="N54" si="23">C54</f>
        <v>Casinghead Gas Venting and Flaring</v>
      </c>
      <c r="O54" s="175" t="b">
        <v>0</v>
      </c>
      <c r="P54" s="175"/>
      <c r="Q54" s="175" t="b">
        <v>0</v>
      </c>
      <c r="R54" s="175"/>
      <c r="S54" s="175"/>
      <c r="T54" s="32"/>
    </row>
    <row r="55" spans="1:558" x14ac:dyDescent="0.2">
      <c r="C55" s="46" t="s">
        <v>15135</v>
      </c>
      <c r="D55" s="91">
        <f>SUM(D25:D54)</f>
        <v>14387.441280157347</v>
      </c>
      <c r="E55" s="91">
        <f t="shared" ref="E55:H55" si="24">SUM(E25:E54)</f>
        <v>357797.96406451624</v>
      </c>
      <c r="F55" s="91">
        <f t="shared" si="24"/>
        <v>18765.449184026358</v>
      </c>
      <c r="G55" s="91">
        <f t="shared" si="24"/>
        <v>2081.0350113935156</v>
      </c>
      <c r="H55" s="91">
        <f t="shared" si="24"/>
        <v>1045.3072209104803</v>
      </c>
      <c r="I55" s="79"/>
      <c r="J55" s="48"/>
      <c r="K55" s="131"/>
      <c r="L55" s="131"/>
      <c r="M55" s="48"/>
      <c r="N55" s="154"/>
      <c r="O55" s="252"/>
      <c r="P55" s="252"/>
      <c r="Q55" s="252"/>
      <c r="R55" s="252"/>
      <c r="S55" s="252"/>
      <c r="T55" s="32"/>
    </row>
    <row r="56" spans="1:558" x14ac:dyDescent="0.2">
      <c r="J56" s="48"/>
      <c r="K56" s="131"/>
      <c r="L56" s="131"/>
      <c r="M56" s="48"/>
      <c r="O56" s="27"/>
      <c r="P56" s="27"/>
      <c r="Q56" s="27"/>
      <c r="R56" s="27"/>
      <c r="S56" s="27"/>
    </row>
    <row r="61" spans="1:558" x14ac:dyDescent="0.2">
      <c r="N61" s="135"/>
    </row>
    <row r="62" spans="1:558" x14ac:dyDescent="0.2">
      <c r="C62" s="85"/>
      <c r="D62" s="85" t="s">
        <v>9169</v>
      </c>
      <c r="E62" s="87" t="s">
        <v>16668</v>
      </c>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87"/>
      <c r="BU62" s="87"/>
      <c r="BV62" s="87"/>
      <c r="BW62" s="87"/>
      <c r="BX62" s="87"/>
      <c r="BY62" s="87"/>
      <c r="BZ62" s="87"/>
      <c r="CA62" s="87"/>
      <c r="CB62" s="87"/>
      <c r="CC62" s="87"/>
      <c r="CD62" s="87"/>
      <c r="CE62" s="87"/>
      <c r="CF62" s="87"/>
      <c r="CG62" s="87"/>
      <c r="CH62" s="87"/>
      <c r="CI62" s="87"/>
      <c r="CJ62" s="87"/>
      <c r="CK62" s="87"/>
      <c r="CL62" s="87"/>
      <c r="CM62" s="87"/>
      <c r="CN62" s="87"/>
      <c r="CO62" s="87"/>
      <c r="CP62" s="87"/>
      <c r="CQ62" s="87"/>
      <c r="CR62" s="87"/>
      <c r="CS62" s="87"/>
      <c r="CT62" s="87"/>
      <c r="CU62" s="87"/>
      <c r="CV62" s="87"/>
      <c r="CW62" s="87"/>
      <c r="CX62" s="87"/>
      <c r="CY62" s="87"/>
      <c r="CZ62" s="87"/>
      <c r="DA62" s="87"/>
      <c r="DB62" s="87"/>
      <c r="DC62" s="87"/>
      <c r="DD62" s="87"/>
      <c r="DE62" s="87"/>
      <c r="DF62" s="87"/>
      <c r="DG62" s="87"/>
      <c r="DH62" s="87"/>
      <c r="DI62" s="87"/>
      <c r="DJ62" s="87"/>
      <c r="DK62" s="87"/>
      <c r="DL62" s="87"/>
      <c r="DM62" s="87"/>
      <c r="DN62" s="87"/>
      <c r="DO62" s="87"/>
      <c r="DP62" s="87"/>
      <c r="DQ62" s="87"/>
      <c r="DR62" s="87"/>
      <c r="DS62" s="87"/>
      <c r="DT62" s="87"/>
      <c r="DU62" s="87"/>
      <c r="DV62" s="87"/>
      <c r="DW62" s="87"/>
      <c r="DX62" s="87"/>
      <c r="DY62" s="87"/>
      <c r="DZ62" s="87"/>
      <c r="EA62" s="87"/>
      <c r="EB62" s="87"/>
      <c r="EC62" s="87"/>
      <c r="ED62" s="87"/>
      <c r="EE62" s="87"/>
      <c r="EF62" s="87"/>
      <c r="EG62" s="87"/>
      <c r="EH62" s="87"/>
      <c r="EI62" s="87"/>
      <c r="EJ62" s="87"/>
      <c r="EK62" s="87"/>
      <c r="EL62" s="87"/>
      <c r="EM62" s="87"/>
      <c r="EN62" s="87"/>
      <c r="EO62" s="87"/>
      <c r="EP62" s="87"/>
      <c r="EQ62" s="87"/>
      <c r="ER62" s="87"/>
      <c r="ES62" s="87"/>
      <c r="ET62" s="87"/>
      <c r="EU62" s="87"/>
      <c r="EV62" s="87"/>
      <c r="EW62" s="87"/>
      <c r="EX62" s="87"/>
      <c r="EY62" s="87"/>
      <c r="EZ62" s="87"/>
      <c r="FA62" s="87"/>
      <c r="FB62" s="87"/>
      <c r="FC62" s="87"/>
      <c r="FD62" s="87"/>
      <c r="FE62" s="87"/>
      <c r="FF62" s="87"/>
      <c r="FG62" s="87"/>
      <c r="FH62" s="87"/>
      <c r="FI62" s="87"/>
      <c r="FJ62" s="87"/>
      <c r="FK62" s="87"/>
      <c r="FL62" s="87"/>
      <c r="FM62" s="87"/>
      <c r="FN62" s="87"/>
      <c r="FO62" s="87"/>
      <c r="FP62" s="87"/>
      <c r="FQ62" s="87"/>
      <c r="FR62" s="87"/>
      <c r="FS62" s="87"/>
      <c r="FT62" s="87"/>
      <c r="FU62" s="87"/>
      <c r="FV62" s="87"/>
      <c r="FW62" s="87"/>
      <c r="FX62" s="87"/>
      <c r="FY62" s="87"/>
      <c r="FZ62" s="87"/>
      <c r="GA62" s="87"/>
      <c r="GB62" s="87"/>
      <c r="GC62" s="87"/>
      <c r="GD62" s="87"/>
      <c r="GE62" s="87"/>
      <c r="GF62" s="88"/>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row>
    <row r="63" spans="1:558" x14ac:dyDescent="0.2">
      <c r="C63" s="93"/>
      <c r="D63" s="85" t="s">
        <v>9170</v>
      </c>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5" t="s">
        <v>9171</v>
      </c>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87"/>
      <c r="BU63" s="87"/>
      <c r="BV63" s="87"/>
      <c r="BW63" s="87"/>
      <c r="BX63" s="87"/>
      <c r="BY63" s="87"/>
      <c r="BZ63" s="85" t="s">
        <v>14778</v>
      </c>
      <c r="CA63" s="87"/>
      <c r="CB63" s="87"/>
      <c r="CC63" s="87"/>
      <c r="CD63" s="87"/>
      <c r="CE63" s="87"/>
      <c r="CF63" s="87"/>
      <c r="CG63" s="87"/>
      <c r="CH63" s="87"/>
      <c r="CI63" s="87"/>
      <c r="CJ63" s="87"/>
      <c r="CK63" s="87"/>
      <c r="CL63" s="87"/>
      <c r="CM63" s="87"/>
      <c r="CN63" s="87"/>
      <c r="CO63" s="87"/>
      <c r="CP63" s="87"/>
      <c r="CQ63" s="87"/>
      <c r="CR63" s="87"/>
      <c r="CS63" s="87"/>
      <c r="CT63" s="87"/>
      <c r="CU63" s="87"/>
      <c r="CV63" s="87"/>
      <c r="CW63" s="87"/>
      <c r="CX63" s="87"/>
      <c r="CY63" s="87"/>
      <c r="CZ63" s="87"/>
      <c r="DA63" s="87"/>
      <c r="DB63" s="87"/>
      <c r="DC63" s="87"/>
      <c r="DD63" s="87"/>
      <c r="DE63" s="87"/>
      <c r="DF63" s="87"/>
      <c r="DG63" s="87"/>
      <c r="DH63" s="87"/>
      <c r="DI63" s="87"/>
      <c r="DJ63" s="87"/>
      <c r="DK63" s="85" t="s">
        <v>14779</v>
      </c>
      <c r="DL63" s="87"/>
      <c r="DM63" s="87"/>
      <c r="DN63" s="87"/>
      <c r="DO63" s="87"/>
      <c r="DP63" s="87"/>
      <c r="DQ63" s="87"/>
      <c r="DR63" s="87"/>
      <c r="DS63" s="87"/>
      <c r="DT63" s="87"/>
      <c r="DU63" s="87"/>
      <c r="DV63" s="87"/>
      <c r="DW63" s="87"/>
      <c r="DX63" s="87"/>
      <c r="DY63" s="87"/>
      <c r="DZ63" s="87"/>
      <c r="EA63" s="87"/>
      <c r="EB63" s="87"/>
      <c r="EC63" s="87"/>
      <c r="ED63" s="87"/>
      <c r="EE63" s="87"/>
      <c r="EF63" s="87"/>
      <c r="EG63" s="87"/>
      <c r="EH63" s="87"/>
      <c r="EI63" s="87"/>
      <c r="EJ63" s="87"/>
      <c r="EK63" s="87"/>
      <c r="EL63" s="87"/>
      <c r="EM63" s="87"/>
      <c r="EN63" s="87"/>
      <c r="EO63" s="87"/>
      <c r="EP63" s="87"/>
      <c r="EQ63" s="87"/>
      <c r="ER63" s="87"/>
      <c r="ES63" s="87"/>
      <c r="ET63" s="87"/>
      <c r="EU63" s="87"/>
      <c r="EV63" s="85" t="s">
        <v>14780</v>
      </c>
      <c r="EW63" s="87"/>
      <c r="EX63" s="87"/>
      <c r="EY63" s="87"/>
      <c r="EZ63" s="87"/>
      <c r="FA63" s="87"/>
      <c r="FB63" s="87"/>
      <c r="FC63" s="87"/>
      <c r="FD63" s="87"/>
      <c r="FE63" s="87"/>
      <c r="FF63" s="87"/>
      <c r="FG63" s="87"/>
      <c r="FH63" s="87"/>
      <c r="FI63" s="87"/>
      <c r="FJ63" s="87"/>
      <c r="FK63" s="87"/>
      <c r="FL63" s="87"/>
      <c r="FM63" s="87"/>
      <c r="FN63" s="87"/>
      <c r="FO63" s="87"/>
      <c r="FP63" s="87"/>
      <c r="FQ63" s="87"/>
      <c r="FR63" s="87"/>
      <c r="FS63" s="87"/>
      <c r="FT63" s="87"/>
      <c r="FU63" s="87"/>
      <c r="FV63" s="87"/>
      <c r="FW63" s="87"/>
      <c r="FX63" s="87"/>
      <c r="FY63" s="87"/>
      <c r="FZ63" s="87"/>
      <c r="GA63" s="87"/>
      <c r="GB63" s="87"/>
      <c r="GC63" s="87"/>
      <c r="GD63" s="87"/>
      <c r="GE63" s="87"/>
      <c r="GF63" s="88"/>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row>
    <row r="64" spans="1:558" x14ac:dyDescent="0.2">
      <c r="C64" s="85" t="s">
        <v>16667</v>
      </c>
      <c r="D64" s="85">
        <v>30011</v>
      </c>
      <c r="E64" s="145">
        <v>30017</v>
      </c>
      <c r="F64" s="145">
        <v>30019</v>
      </c>
      <c r="G64" s="145">
        <v>30021</v>
      </c>
      <c r="H64" s="145">
        <v>30025</v>
      </c>
      <c r="I64" s="145">
        <v>30033</v>
      </c>
      <c r="J64" s="145">
        <v>30055</v>
      </c>
      <c r="K64" s="145">
        <v>30079</v>
      </c>
      <c r="L64" s="145">
        <v>30083</v>
      </c>
      <c r="M64" s="145">
        <v>30085</v>
      </c>
      <c r="N64" s="145">
        <v>30091</v>
      </c>
      <c r="O64" s="145">
        <v>30105</v>
      </c>
      <c r="P64" s="145">
        <v>30109</v>
      </c>
      <c r="Q64" s="145">
        <v>38007</v>
      </c>
      <c r="R64" s="145">
        <v>38009</v>
      </c>
      <c r="S64" s="145">
        <v>38011</v>
      </c>
      <c r="T64" s="145">
        <v>38013</v>
      </c>
      <c r="U64" s="145">
        <v>38023</v>
      </c>
      <c r="V64" s="145">
        <v>38025</v>
      </c>
      <c r="W64" s="145">
        <v>38033</v>
      </c>
      <c r="X64" s="145">
        <v>38049</v>
      </c>
      <c r="Y64" s="145">
        <v>38053</v>
      </c>
      <c r="Z64" s="145">
        <v>38055</v>
      </c>
      <c r="AA64" s="145">
        <v>38057</v>
      </c>
      <c r="AB64" s="145">
        <v>38061</v>
      </c>
      <c r="AC64" s="145">
        <v>38075</v>
      </c>
      <c r="AD64" s="145">
        <v>38087</v>
      </c>
      <c r="AE64" s="145">
        <v>38089</v>
      </c>
      <c r="AF64" s="145">
        <v>38101</v>
      </c>
      <c r="AG64" s="145">
        <v>38105</v>
      </c>
      <c r="AH64" s="145">
        <v>46063</v>
      </c>
      <c r="AI64" s="145">
        <v>46019</v>
      </c>
      <c r="AJ64" s="145">
        <v>38003</v>
      </c>
      <c r="AK64" s="145">
        <v>38059</v>
      </c>
      <c r="AL64" s="145">
        <v>38051</v>
      </c>
      <c r="AM64" s="145">
        <v>38015</v>
      </c>
      <c r="AN64" s="145">
        <v>38093</v>
      </c>
      <c r="AO64" s="85">
        <v>30011</v>
      </c>
      <c r="AP64" s="145">
        <v>30017</v>
      </c>
      <c r="AQ64" s="145">
        <v>30019</v>
      </c>
      <c r="AR64" s="145">
        <v>30021</v>
      </c>
      <c r="AS64" s="145">
        <v>30025</v>
      </c>
      <c r="AT64" s="145">
        <v>30033</v>
      </c>
      <c r="AU64" s="145">
        <v>30055</v>
      </c>
      <c r="AV64" s="145">
        <v>30079</v>
      </c>
      <c r="AW64" s="145">
        <v>30083</v>
      </c>
      <c r="AX64" s="145">
        <v>30085</v>
      </c>
      <c r="AY64" s="145">
        <v>30091</v>
      </c>
      <c r="AZ64" s="145">
        <v>30105</v>
      </c>
      <c r="BA64" s="145">
        <v>30109</v>
      </c>
      <c r="BB64" s="145">
        <v>38007</v>
      </c>
      <c r="BC64" s="145">
        <v>38009</v>
      </c>
      <c r="BD64" s="145">
        <v>38011</v>
      </c>
      <c r="BE64" s="145">
        <v>38013</v>
      </c>
      <c r="BF64" s="145">
        <v>38023</v>
      </c>
      <c r="BG64" s="145">
        <v>38025</v>
      </c>
      <c r="BH64" s="145">
        <v>38033</v>
      </c>
      <c r="BI64" s="145">
        <v>38049</v>
      </c>
      <c r="BJ64" s="145">
        <v>38053</v>
      </c>
      <c r="BK64" s="145">
        <v>38055</v>
      </c>
      <c r="BL64" s="145">
        <v>38057</v>
      </c>
      <c r="BM64" s="145">
        <v>38061</v>
      </c>
      <c r="BN64" s="145">
        <v>38075</v>
      </c>
      <c r="BO64" s="145">
        <v>38087</v>
      </c>
      <c r="BP64" s="145">
        <v>38089</v>
      </c>
      <c r="BQ64" s="145">
        <v>38101</v>
      </c>
      <c r="BR64" s="145">
        <v>38105</v>
      </c>
      <c r="BS64" s="145">
        <v>46063</v>
      </c>
      <c r="BT64" s="145">
        <v>46019</v>
      </c>
      <c r="BU64" s="145">
        <v>38003</v>
      </c>
      <c r="BV64" s="145">
        <v>38059</v>
      </c>
      <c r="BW64" s="145">
        <v>38051</v>
      </c>
      <c r="BX64" s="145">
        <v>38015</v>
      </c>
      <c r="BY64" s="145">
        <v>38093</v>
      </c>
      <c r="BZ64" s="85">
        <v>30011</v>
      </c>
      <c r="CA64" s="145">
        <v>30017</v>
      </c>
      <c r="CB64" s="145">
        <v>30019</v>
      </c>
      <c r="CC64" s="145">
        <v>30021</v>
      </c>
      <c r="CD64" s="145">
        <v>30025</v>
      </c>
      <c r="CE64" s="145">
        <v>30033</v>
      </c>
      <c r="CF64" s="145">
        <v>30055</v>
      </c>
      <c r="CG64" s="145">
        <v>30079</v>
      </c>
      <c r="CH64" s="145">
        <v>30083</v>
      </c>
      <c r="CI64" s="145">
        <v>30085</v>
      </c>
      <c r="CJ64" s="145">
        <v>30091</v>
      </c>
      <c r="CK64" s="145">
        <v>30105</v>
      </c>
      <c r="CL64" s="145">
        <v>30109</v>
      </c>
      <c r="CM64" s="145">
        <v>38007</v>
      </c>
      <c r="CN64" s="145">
        <v>38009</v>
      </c>
      <c r="CO64" s="145">
        <v>38011</v>
      </c>
      <c r="CP64" s="145">
        <v>38013</v>
      </c>
      <c r="CQ64" s="145">
        <v>38023</v>
      </c>
      <c r="CR64" s="145">
        <v>38025</v>
      </c>
      <c r="CS64" s="145">
        <v>38033</v>
      </c>
      <c r="CT64" s="145">
        <v>38049</v>
      </c>
      <c r="CU64" s="145">
        <v>38053</v>
      </c>
      <c r="CV64" s="145">
        <v>38055</v>
      </c>
      <c r="CW64" s="145">
        <v>38057</v>
      </c>
      <c r="CX64" s="145">
        <v>38061</v>
      </c>
      <c r="CY64" s="145">
        <v>38075</v>
      </c>
      <c r="CZ64" s="145">
        <v>38087</v>
      </c>
      <c r="DA64" s="145">
        <v>38089</v>
      </c>
      <c r="DB64" s="145">
        <v>38101</v>
      </c>
      <c r="DC64" s="145">
        <v>38105</v>
      </c>
      <c r="DD64" s="145">
        <v>46063</v>
      </c>
      <c r="DE64" s="145">
        <v>46019</v>
      </c>
      <c r="DF64" s="145">
        <v>38003</v>
      </c>
      <c r="DG64" s="145">
        <v>38059</v>
      </c>
      <c r="DH64" s="145">
        <v>38051</v>
      </c>
      <c r="DI64" s="145">
        <v>38015</v>
      </c>
      <c r="DJ64" s="145">
        <v>38093</v>
      </c>
      <c r="DK64" s="85">
        <v>30011</v>
      </c>
      <c r="DL64" s="145">
        <v>30017</v>
      </c>
      <c r="DM64" s="145">
        <v>30019</v>
      </c>
      <c r="DN64" s="145">
        <v>30021</v>
      </c>
      <c r="DO64" s="145">
        <v>30025</v>
      </c>
      <c r="DP64" s="145">
        <v>30033</v>
      </c>
      <c r="DQ64" s="145">
        <v>30055</v>
      </c>
      <c r="DR64" s="145">
        <v>30079</v>
      </c>
      <c r="DS64" s="145">
        <v>30083</v>
      </c>
      <c r="DT64" s="145">
        <v>30085</v>
      </c>
      <c r="DU64" s="145">
        <v>30091</v>
      </c>
      <c r="DV64" s="145">
        <v>30105</v>
      </c>
      <c r="DW64" s="145">
        <v>30109</v>
      </c>
      <c r="DX64" s="145">
        <v>38007</v>
      </c>
      <c r="DY64" s="145">
        <v>38009</v>
      </c>
      <c r="DZ64" s="145">
        <v>38011</v>
      </c>
      <c r="EA64" s="145">
        <v>38013</v>
      </c>
      <c r="EB64" s="145">
        <v>38023</v>
      </c>
      <c r="EC64" s="145">
        <v>38025</v>
      </c>
      <c r="ED64" s="145">
        <v>38033</v>
      </c>
      <c r="EE64" s="145">
        <v>38049</v>
      </c>
      <c r="EF64" s="145">
        <v>38053</v>
      </c>
      <c r="EG64" s="145">
        <v>38055</v>
      </c>
      <c r="EH64" s="145">
        <v>38057</v>
      </c>
      <c r="EI64" s="145">
        <v>38061</v>
      </c>
      <c r="EJ64" s="145">
        <v>38075</v>
      </c>
      <c r="EK64" s="145">
        <v>38087</v>
      </c>
      <c r="EL64" s="145">
        <v>38089</v>
      </c>
      <c r="EM64" s="145">
        <v>38101</v>
      </c>
      <c r="EN64" s="145">
        <v>38105</v>
      </c>
      <c r="EO64" s="145">
        <v>46063</v>
      </c>
      <c r="EP64" s="145">
        <v>46019</v>
      </c>
      <c r="EQ64" s="145">
        <v>38003</v>
      </c>
      <c r="ER64" s="145">
        <v>38059</v>
      </c>
      <c r="ES64" s="145">
        <v>38051</v>
      </c>
      <c r="ET64" s="145">
        <v>38015</v>
      </c>
      <c r="EU64" s="145">
        <v>38093</v>
      </c>
      <c r="EV64" s="85">
        <v>30011</v>
      </c>
      <c r="EW64" s="145">
        <v>30017</v>
      </c>
      <c r="EX64" s="145">
        <v>30019</v>
      </c>
      <c r="EY64" s="145">
        <v>30021</v>
      </c>
      <c r="EZ64" s="145">
        <v>30025</v>
      </c>
      <c r="FA64" s="145">
        <v>30033</v>
      </c>
      <c r="FB64" s="145">
        <v>30055</v>
      </c>
      <c r="FC64" s="145">
        <v>30079</v>
      </c>
      <c r="FD64" s="145">
        <v>30083</v>
      </c>
      <c r="FE64" s="145">
        <v>30085</v>
      </c>
      <c r="FF64" s="145">
        <v>30091</v>
      </c>
      <c r="FG64" s="145">
        <v>30105</v>
      </c>
      <c r="FH64" s="145">
        <v>30109</v>
      </c>
      <c r="FI64" s="145">
        <v>38007</v>
      </c>
      <c r="FJ64" s="145">
        <v>38009</v>
      </c>
      <c r="FK64" s="145">
        <v>38011</v>
      </c>
      <c r="FL64" s="145">
        <v>38013</v>
      </c>
      <c r="FM64" s="145">
        <v>38023</v>
      </c>
      <c r="FN64" s="145">
        <v>38025</v>
      </c>
      <c r="FO64" s="145">
        <v>38033</v>
      </c>
      <c r="FP64" s="145">
        <v>38049</v>
      </c>
      <c r="FQ64" s="145">
        <v>38053</v>
      </c>
      <c r="FR64" s="145">
        <v>38055</v>
      </c>
      <c r="FS64" s="145">
        <v>38057</v>
      </c>
      <c r="FT64" s="145">
        <v>38061</v>
      </c>
      <c r="FU64" s="145">
        <v>38075</v>
      </c>
      <c r="FV64" s="145">
        <v>38087</v>
      </c>
      <c r="FW64" s="145">
        <v>38089</v>
      </c>
      <c r="FX64" s="145">
        <v>38101</v>
      </c>
      <c r="FY64" s="145">
        <v>38105</v>
      </c>
      <c r="FZ64" s="145">
        <v>46063</v>
      </c>
      <c r="GA64" s="145">
        <v>46019</v>
      </c>
      <c r="GB64" s="145">
        <v>38003</v>
      </c>
      <c r="GC64" s="145">
        <v>38059</v>
      </c>
      <c r="GD64" s="145">
        <v>38051</v>
      </c>
      <c r="GE64" s="145">
        <v>38015</v>
      </c>
      <c r="GF64" s="146">
        <v>38093</v>
      </c>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row>
    <row r="65" spans="3:558" x14ac:dyDescent="0.2">
      <c r="C65" s="85" t="s">
        <v>16694</v>
      </c>
      <c r="D65" s="94">
        <v>0.4868888839184029</v>
      </c>
      <c r="E65" s="147">
        <v>18.676847815446617</v>
      </c>
      <c r="F65" s="147">
        <v>0</v>
      </c>
      <c r="G65" s="147">
        <v>16.953841150029021</v>
      </c>
      <c r="H65" s="147">
        <v>472.01738449608888</v>
      </c>
      <c r="I65" s="147">
        <v>1.5336516638110958E-2</v>
      </c>
      <c r="J65" s="147">
        <v>34.303754705129158</v>
      </c>
      <c r="K65" s="147">
        <v>5.8972057812571858E-2</v>
      </c>
      <c r="L65" s="147">
        <v>305.88650519103339</v>
      </c>
      <c r="M65" s="147">
        <v>221.07715415094464</v>
      </c>
      <c r="N65" s="147">
        <v>5.6219366379322491</v>
      </c>
      <c r="O65" s="147">
        <v>384.16114714852176</v>
      </c>
      <c r="P65" s="147">
        <v>3.546916119857034</v>
      </c>
      <c r="Q65" s="147">
        <v>232.96036912978741</v>
      </c>
      <c r="R65" s="147">
        <v>0.71920559759543157</v>
      </c>
      <c r="S65" s="147">
        <v>320.2844590740367</v>
      </c>
      <c r="T65" s="147">
        <v>41.804442631225712</v>
      </c>
      <c r="U65" s="147">
        <v>15.000829001102808</v>
      </c>
      <c r="V65" s="147">
        <v>114.89337461466226</v>
      </c>
      <c r="W65" s="147">
        <v>4.4342631624209794</v>
      </c>
      <c r="X65" s="147">
        <v>103</v>
      </c>
      <c r="Y65" s="147">
        <v>740.14551511628861</v>
      </c>
      <c r="Z65" s="147">
        <v>0.46782678424308877</v>
      </c>
      <c r="AA65" s="147">
        <v>9.0478445189220817E-3</v>
      </c>
      <c r="AB65" s="147">
        <v>208.69416592346369</v>
      </c>
      <c r="AC65" s="147">
        <v>0.49704319858747181</v>
      </c>
      <c r="AD65" s="147">
        <v>14.397375587759125</v>
      </c>
      <c r="AE65" s="147">
        <v>98.995386679448188</v>
      </c>
      <c r="AF65" s="147">
        <v>0.12625664770251255</v>
      </c>
      <c r="AG65" s="147">
        <v>1234.7516550920625</v>
      </c>
      <c r="AH65" s="147">
        <v>88.312746962553064</v>
      </c>
      <c r="AI65" s="147">
        <v>0</v>
      </c>
      <c r="AJ65" s="147">
        <v>92.4</v>
      </c>
      <c r="AK65" s="147">
        <v>112.63</v>
      </c>
      <c r="AL65" s="147">
        <v>39</v>
      </c>
      <c r="AM65" s="147">
        <v>18.37</v>
      </c>
      <c r="AN65" s="147">
        <v>8.1199999999999992</v>
      </c>
      <c r="AO65" s="94">
        <v>7.4746799650440648E-2</v>
      </c>
      <c r="AP65" s="147">
        <v>5.6067087831460617E-2</v>
      </c>
      <c r="AQ65" s="147">
        <v>0</v>
      </c>
      <c r="AR65" s="147">
        <v>16.727432865033791</v>
      </c>
      <c r="AS65" s="147">
        <v>159.79683018920809</v>
      </c>
      <c r="AT65" s="147">
        <v>2.3544500076872689E-3</v>
      </c>
      <c r="AU65" s="147">
        <v>23.296142301178079</v>
      </c>
      <c r="AV65" s="147">
        <v>9.0533440706550179E-3</v>
      </c>
      <c r="AW65" s="147">
        <v>187.77902383917049</v>
      </c>
      <c r="AX65" s="147">
        <v>51.24468815605794</v>
      </c>
      <c r="AY65" s="147">
        <v>1.7759599798639403</v>
      </c>
      <c r="AZ65" s="147">
        <v>81.79639697366602</v>
      </c>
      <c r="BA65" s="147">
        <v>0.54451978129840262</v>
      </c>
      <c r="BB65" s="147">
        <v>21.553054092234223</v>
      </c>
      <c r="BC65" s="147">
        <v>0.11041187935592807</v>
      </c>
      <c r="BD65" s="147">
        <v>131.59904289335628</v>
      </c>
      <c r="BE65" s="147">
        <v>9.9943067377444343</v>
      </c>
      <c r="BF65" s="147">
        <v>2.3029155048934382</v>
      </c>
      <c r="BG65" s="147">
        <v>25.669732818948312</v>
      </c>
      <c r="BH65" s="147">
        <v>0.68074460343267373</v>
      </c>
      <c r="BI65" s="147">
        <v>2.1</v>
      </c>
      <c r="BJ65" s="147">
        <v>69.035481736084563</v>
      </c>
      <c r="BK65" s="147">
        <v>7.182040105641109E-2</v>
      </c>
      <c r="BL65" s="147">
        <v>1.3890179954027173E-3</v>
      </c>
      <c r="BM65" s="147">
        <v>109.10860845052392</v>
      </c>
      <c r="BN65" s="147">
        <v>7.6305682075621717E-2</v>
      </c>
      <c r="BO65" s="147">
        <v>2.2102738100932462</v>
      </c>
      <c r="BP65" s="147">
        <v>9.0133686299250204</v>
      </c>
      <c r="BQ65" s="147">
        <v>1.938282154730309E-2</v>
      </c>
      <c r="BR65" s="147">
        <v>80.667696075361278</v>
      </c>
      <c r="BS65" s="147">
        <v>13.55770366056721</v>
      </c>
      <c r="BT65" s="147">
        <v>0</v>
      </c>
      <c r="BU65" s="147">
        <v>1.8</v>
      </c>
      <c r="BV65" s="147">
        <v>22.5</v>
      </c>
      <c r="BW65" s="147">
        <v>5</v>
      </c>
      <c r="BX65" s="147">
        <v>4.93</v>
      </c>
      <c r="BY65" s="147">
        <v>2.99</v>
      </c>
      <c r="BZ65" s="94">
        <v>0.73988587674495854</v>
      </c>
      <c r="CA65" s="147">
        <v>3.1639751925960482</v>
      </c>
      <c r="CB65" s="147">
        <v>0</v>
      </c>
      <c r="CC65" s="147">
        <v>18.581342739004267</v>
      </c>
      <c r="CD65" s="147">
        <v>746.89830255380855</v>
      </c>
      <c r="CE65" s="147">
        <v>2.3305670829207197E-2</v>
      </c>
      <c r="CF65" s="147">
        <v>17.59403479659705</v>
      </c>
      <c r="CG65" s="147">
        <v>8.9615093174773425E-2</v>
      </c>
      <c r="CH65" s="147">
        <v>288.53932486496433</v>
      </c>
      <c r="CI65" s="147">
        <v>180.46130090440133</v>
      </c>
      <c r="CJ65" s="147">
        <v>8.8845182919327677</v>
      </c>
      <c r="CK65" s="147">
        <v>355.06521697199491</v>
      </c>
      <c r="CL65" s="147">
        <v>5.3899631512660573</v>
      </c>
      <c r="CM65" s="147">
        <v>248.80043230066087</v>
      </c>
      <c r="CN65" s="147">
        <v>1.0929189014427301</v>
      </c>
      <c r="CO65" s="147">
        <v>452.96034097266295</v>
      </c>
      <c r="CP65" s="147">
        <v>52.839332737456104</v>
      </c>
      <c r="CQ65" s="147">
        <v>22.795553326377039</v>
      </c>
      <c r="CR65" s="147">
        <v>134.49699792696887</v>
      </c>
      <c r="CS65" s="147">
        <v>6.7383930831239756</v>
      </c>
      <c r="CT65" s="147">
        <v>3.9</v>
      </c>
      <c r="CU65" s="147">
        <v>615.91376416718072</v>
      </c>
      <c r="CV65" s="147">
        <v>0.71091873702025454</v>
      </c>
      <c r="CW65" s="147">
        <v>1.3749281603349633E-2</v>
      </c>
      <c r="CX65" s="147">
        <v>263.74048829542818</v>
      </c>
      <c r="CY65" s="147">
        <v>0.75531657204283542</v>
      </c>
      <c r="CZ65" s="147">
        <v>21.878533709471274</v>
      </c>
      <c r="DA65" s="147">
        <v>39.331467790490905</v>
      </c>
      <c r="DB65" s="147">
        <v>0.19186207277615364</v>
      </c>
      <c r="DC65" s="147">
        <v>512.13990879358153</v>
      </c>
      <c r="DD65" s="147">
        <v>134.20177862408278</v>
      </c>
      <c r="DE65" s="147">
        <v>0</v>
      </c>
      <c r="DF65" s="147">
        <v>7.1000000000000005</v>
      </c>
      <c r="DG65" s="147">
        <v>129.57999999999998</v>
      </c>
      <c r="DH65" s="147">
        <v>39</v>
      </c>
      <c r="DI65" s="147">
        <v>17.45</v>
      </c>
      <c r="DJ65" s="147">
        <v>12.17</v>
      </c>
      <c r="DK65" s="94">
        <v>0</v>
      </c>
      <c r="DL65" s="147">
        <v>2.921660548888658E-2</v>
      </c>
      <c r="DM65" s="147">
        <v>0</v>
      </c>
      <c r="DN65" s="147">
        <v>7.6373231892001764E-2</v>
      </c>
      <c r="DO65" s="147">
        <v>0.71503797643853995</v>
      </c>
      <c r="DP65" s="147">
        <v>0</v>
      </c>
      <c r="DQ65" s="147">
        <v>3.844290195906129E-2</v>
      </c>
      <c r="DR65" s="147">
        <v>0</v>
      </c>
      <c r="DS65" s="147">
        <v>3.0841242786711098</v>
      </c>
      <c r="DT65" s="147">
        <v>32.568230931209328</v>
      </c>
      <c r="DU65" s="147">
        <v>1.4223873724852678E-2</v>
      </c>
      <c r="DV65" s="147">
        <v>8.711033440916756</v>
      </c>
      <c r="DW65" s="147">
        <v>0</v>
      </c>
      <c r="DX65" s="147">
        <v>0.01</v>
      </c>
      <c r="DY65" s="147">
        <v>0</v>
      </c>
      <c r="DZ65" s="147">
        <v>0</v>
      </c>
      <c r="EA65" s="147">
        <v>0</v>
      </c>
      <c r="EB65" s="147">
        <v>0</v>
      </c>
      <c r="EC65" s="147">
        <v>3</v>
      </c>
      <c r="ED65" s="147">
        <v>0</v>
      </c>
      <c r="EE65" s="147">
        <v>3</v>
      </c>
      <c r="EF65" s="147">
        <v>0.2</v>
      </c>
      <c r="EG65" s="147">
        <v>0</v>
      </c>
      <c r="EH65" s="147">
        <v>0</v>
      </c>
      <c r="EI65" s="147">
        <v>0</v>
      </c>
      <c r="EJ65" s="147">
        <v>0</v>
      </c>
      <c r="EK65" s="147">
        <v>0</v>
      </c>
      <c r="EL65" s="147">
        <v>0</v>
      </c>
      <c r="EM65" s="147">
        <v>0</v>
      </c>
      <c r="EN65" s="147">
        <v>0</v>
      </c>
      <c r="EO65" s="147">
        <v>0</v>
      </c>
      <c r="EP65" s="147">
        <v>0</v>
      </c>
      <c r="EQ65" s="147">
        <v>2.9</v>
      </c>
      <c r="ER65" s="147">
        <v>6</v>
      </c>
      <c r="ES65" s="147">
        <v>2</v>
      </c>
      <c r="ET65" s="147">
        <v>0</v>
      </c>
      <c r="EU65" s="147">
        <v>0</v>
      </c>
      <c r="EV65" s="94">
        <v>4.0681356262223696E-3</v>
      </c>
      <c r="EW65" s="147">
        <v>0.6847722767911878</v>
      </c>
      <c r="EX65" s="147">
        <v>0</v>
      </c>
      <c r="EY65" s="147">
        <v>1.145113357040783</v>
      </c>
      <c r="EZ65" s="147">
        <v>12.283188437434964</v>
      </c>
      <c r="FA65" s="147">
        <v>1.2814223486791977E-4</v>
      </c>
      <c r="FB65" s="147">
        <v>0.64071503265102137</v>
      </c>
      <c r="FC65" s="147">
        <v>4.9273322366335734E-4</v>
      </c>
      <c r="FD65" s="147">
        <v>13.069862462717998</v>
      </c>
      <c r="FE65" s="147">
        <v>17.946928634756098</v>
      </c>
      <c r="FF65" s="147">
        <v>0.27274844962501055</v>
      </c>
      <c r="FG65" s="147">
        <v>12.667856955896427</v>
      </c>
      <c r="FH65" s="147">
        <v>2.9635788178789077E-2</v>
      </c>
      <c r="FI65" s="147">
        <v>2.0675990686357379</v>
      </c>
      <c r="FJ65" s="147">
        <v>6.0092271785092966E-3</v>
      </c>
      <c r="FK65" s="147">
        <v>4.4428844433546377</v>
      </c>
      <c r="FL65" s="147">
        <v>0.36296678884744737</v>
      </c>
      <c r="FM65" s="147">
        <v>0.12533744124764867</v>
      </c>
      <c r="FN65" s="147">
        <v>4.3542957841914305</v>
      </c>
      <c r="FO65" s="147">
        <v>3.7049898945964471E-2</v>
      </c>
      <c r="FP65" s="147">
        <v>5.8</v>
      </c>
      <c r="FQ65" s="147">
        <v>5.1414591037950101</v>
      </c>
      <c r="FR65" s="147">
        <v>3.9088647753956676E-3</v>
      </c>
      <c r="FS65" s="147">
        <v>7.5598067328471401E-5</v>
      </c>
      <c r="FT65" s="147">
        <v>1.4365879668785928</v>
      </c>
      <c r="FU65" s="147">
        <v>4.1529786584408555E-3</v>
      </c>
      <c r="FV65" s="147">
        <v>0.12029536612399408</v>
      </c>
      <c r="FW65" s="147">
        <v>0.43338292458104555</v>
      </c>
      <c r="FX65" s="147">
        <v>1.0549207088738472E-3</v>
      </c>
      <c r="FY65" s="147">
        <v>20.246620930493538</v>
      </c>
      <c r="FZ65" s="147">
        <v>0.73788546839802727</v>
      </c>
      <c r="GA65" s="147">
        <v>0</v>
      </c>
      <c r="GB65" s="147">
        <v>5.7</v>
      </c>
      <c r="GC65" s="147">
        <v>6</v>
      </c>
      <c r="GD65" s="147">
        <v>3</v>
      </c>
      <c r="GE65" s="147">
        <v>0</v>
      </c>
      <c r="GF65" s="148">
        <v>0</v>
      </c>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row>
    <row r="66" spans="3:558" x14ac:dyDescent="0.2">
      <c r="C66" s="72" t="s">
        <v>10027</v>
      </c>
      <c r="D66" s="95">
        <v>0</v>
      </c>
      <c r="E66" s="149">
        <v>0</v>
      </c>
      <c r="F66" s="149">
        <v>0</v>
      </c>
      <c r="G66" s="149">
        <v>20.841682485515538</v>
      </c>
      <c r="H66" s="149">
        <v>215.36405235032723</v>
      </c>
      <c r="I66" s="149">
        <v>0</v>
      </c>
      <c r="J66" s="149">
        <v>0</v>
      </c>
      <c r="K66" s="149">
        <v>0</v>
      </c>
      <c r="L66" s="149">
        <v>111.15563992274954</v>
      </c>
      <c r="M66" s="149">
        <v>48.63059246620292</v>
      </c>
      <c r="N66" s="149">
        <v>34.736137475859231</v>
      </c>
      <c r="O66" s="149">
        <v>69.472274951718461</v>
      </c>
      <c r="P66" s="149">
        <v>0</v>
      </c>
      <c r="Q66" s="149">
        <v>13.894454990343693</v>
      </c>
      <c r="R66" s="149">
        <v>243.15296233101461</v>
      </c>
      <c r="S66" s="149">
        <v>104.20841242757768</v>
      </c>
      <c r="T66" s="149">
        <v>131.99732240826506</v>
      </c>
      <c r="U66" s="149">
        <v>187.57514236963985</v>
      </c>
      <c r="V66" s="149">
        <v>958.71739433371465</v>
      </c>
      <c r="W66" s="149">
        <v>20.841682485515538</v>
      </c>
      <c r="X66" s="149">
        <v>0</v>
      </c>
      <c r="Y66" s="149">
        <v>534.93651712823214</v>
      </c>
      <c r="Z66" s="149">
        <v>62.525047456546616</v>
      </c>
      <c r="AA66" s="149">
        <v>20.841682485515538</v>
      </c>
      <c r="AB66" s="149">
        <v>1660.3873713460714</v>
      </c>
      <c r="AC66" s="149">
        <v>34.736137475859231</v>
      </c>
      <c r="AD66" s="149">
        <v>20.841682485515538</v>
      </c>
      <c r="AE66" s="149">
        <v>6.9472274951718465</v>
      </c>
      <c r="AF66" s="149">
        <v>41.683364971031075</v>
      </c>
      <c r="AG66" s="149">
        <v>312.62523728273311</v>
      </c>
      <c r="AH66" s="149">
        <v>90.313957437234009</v>
      </c>
      <c r="AI66" s="149">
        <v>27.788909980687386</v>
      </c>
      <c r="AJ66" s="149"/>
      <c r="AK66" s="149"/>
      <c r="AL66" s="149"/>
      <c r="AM66" s="149"/>
      <c r="AN66" s="149"/>
      <c r="AO66" s="95">
        <v>0</v>
      </c>
      <c r="AP66" s="149">
        <v>0</v>
      </c>
      <c r="AQ66" s="149">
        <v>0</v>
      </c>
      <c r="AR66" s="149">
        <v>2.9834294093989215</v>
      </c>
      <c r="AS66" s="149">
        <v>30.828770563788861</v>
      </c>
      <c r="AT66" s="149">
        <v>0</v>
      </c>
      <c r="AU66" s="149">
        <v>0</v>
      </c>
      <c r="AV66" s="149">
        <v>0</v>
      </c>
      <c r="AW66" s="149">
        <v>15.911623516794251</v>
      </c>
      <c r="AX66" s="149">
        <v>6.9613352885974837</v>
      </c>
      <c r="AY66" s="149">
        <v>4.9723823489982024</v>
      </c>
      <c r="AZ66" s="149">
        <v>9.9447646979964048</v>
      </c>
      <c r="BA66" s="149">
        <v>0</v>
      </c>
      <c r="BB66" s="149">
        <v>1.9889529395992813</v>
      </c>
      <c r="BC66" s="149">
        <v>34.806676442987417</v>
      </c>
      <c r="BD66" s="149">
        <v>14.917147046994607</v>
      </c>
      <c r="BE66" s="149">
        <v>18.89505292619317</v>
      </c>
      <c r="BF66" s="149">
        <v>26.850864684590299</v>
      </c>
      <c r="BG66" s="149">
        <v>137.2377528323504</v>
      </c>
      <c r="BH66" s="149">
        <v>2.9834294093989215</v>
      </c>
      <c r="BI66" s="149">
        <v>0</v>
      </c>
      <c r="BJ66" s="149">
        <v>76.57468817457233</v>
      </c>
      <c r="BK66" s="149">
        <v>8.9502882281967651</v>
      </c>
      <c r="BL66" s="149">
        <v>2.9834294093989215</v>
      </c>
      <c r="BM66" s="149">
        <v>237.67987628211412</v>
      </c>
      <c r="BN66" s="149">
        <v>4.9723823489982024</v>
      </c>
      <c r="BO66" s="149">
        <v>2.9834294093989215</v>
      </c>
      <c r="BP66" s="149">
        <v>0.99447646979964066</v>
      </c>
      <c r="BQ66" s="149">
        <v>5.9668588187978431</v>
      </c>
      <c r="BR66" s="149">
        <v>44.751441140983829</v>
      </c>
      <c r="BS66" s="149">
        <v>12.928194107395329</v>
      </c>
      <c r="BT66" s="149">
        <v>3.9779058791985626</v>
      </c>
      <c r="BU66" s="149"/>
      <c r="BV66" s="149"/>
      <c r="BW66" s="149"/>
      <c r="BX66" s="149"/>
      <c r="BY66" s="149"/>
      <c r="BZ66" s="95">
        <v>0</v>
      </c>
      <c r="CA66" s="149">
        <v>0</v>
      </c>
      <c r="CB66" s="149">
        <v>0</v>
      </c>
      <c r="CC66" s="149">
        <v>21.55069757024129</v>
      </c>
      <c r="CD66" s="149">
        <v>222.69054155916001</v>
      </c>
      <c r="CE66" s="149">
        <v>0</v>
      </c>
      <c r="CF66" s="149">
        <v>0</v>
      </c>
      <c r="CG66" s="149">
        <v>0</v>
      </c>
      <c r="CH66" s="149">
        <v>114.93705370795355</v>
      </c>
      <c r="CI66" s="149">
        <v>50.284960997229675</v>
      </c>
      <c r="CJ66" s="149">
        <v>35.917829283735479</v>
      </c>
      <c r="CK66" s="149">
        <v>71.835658567470958</v>
      </c>
      <c r="CL66" s="149">
        <v>0</v>
      </c>
      <c r="CM66" s="149">
        <v>14.367131713494194</v>
      </c>
      <c r="CN66" s="149">
        <v>251.42480498614836</v>
      </c>
      <c r="CO66" s="149">
        <v>107.75348785120644</v>
      </c>
      <c r="CP66" s="149">
        <v>136.48775127819485</v>
      </c>
      <c r="CQ66" s="149">
        <v>193.95627813217163</v>
      </c>
      <c r="CR66" s="149">
        <v>991.33208823109931</v>
      </c>
      <c r="CS66" s="149">
        <v>21.55069757024129</v>
      </c>
      <c r="CT66" s="149">
        <v>0</v>
      </c>
      <c r="CU66" s="149">
        <v>553.13457096952641</v>
      </c>
      <c r="CV66" s="149">
        <v>64.652092710723878</v>
      </c>
      <c r="CW66" s="149">
        <v>21.55069757024129</v>
      </c>
      <c r="CX66" s="149">
        <v>1716.8722397625563</v>
      </c>
      <c r="CY66" s="149">
        <v>35.917829283735479</v>
      </c>
      <c r="CZ66" s="149">
        <v>21.55069757024129</v>
      </c>
      <c r="DA66" s="149">
        <v>7.183565856747097</v>
      </c>
      <c r="DB66" s="149">
        <v>43.10139514048258</v>
      </c>
      <c r="DC66" s="149">
        <v>323.26046355361939</v>
      </c>
      <c r="DD66" s="149">
        <v>93.386356137712269</v>
      </c>
      <c r="DE66" s="149">
        <v>28.734263426988388</v>
      </c>
      <c r="DF66" s="149"/>
      <c r="DG66" s="149"/>
      <c r="DH66" s="149"/>
      <c r="DI66" s="149"/>
      <c r="DJ66" s="149"/>
      <c r="DK66" s="95">
        <v>0</v>
      </c>
      <c r="DL66" s="149">
        <v>0</v>
      </c>
      <c r="DM66" s="149">
        <v>0</v>
      </c>
      <c r="DN66" s="149">
        <v>8.317456710127899E-2</v>
      </c>
      <c r="DO66" s="149">
        <v>0.85947052671321633</v>
      </c>
      <c r="DP66" s="149">
        <v>0</v>
      </c>
      <c r="DQ66" s="149">
        <v>0</v>
      </c>
      <c r="DR66" s="149">
        <v>0</v>
      </c>
      <c r="DS66" s="149">
        <v>0.44359769120682135</v>
      </c>
      <c r="DT66" s="149">
        <v>0.19407398990298433</v>
      </c>
      <c r="DU66" s="149">
        <v>0.13862427850213166</v>
      </c>
      <c r="DV66" s="149">
        <v>0.27724855700426332</v>
      </c>
      <c r="DW66" s="149">
        <v>0</v>
      </c>
      <c r="DX66" s="149">
        <v>5.5449711400852669E-2</v>
      </c>
      <c r="DY66" s="149">
        <v>0.97036994951492161</v>
      </c>
      <c r="DZ66" s="149">
        <v>0.41587283550639498</v>
      </c>
      <c r="EA66" s="149">
        <v>0.52677225830810037</v>
      </c>
      <c r="EB66" s="149">
        <v>0.74857110391151105</v>
      </c>
      <c r="EC66" s="149">
        <v>3.8260300866588337</v>
      </c>
      <c r="ED66" s="149">
        <v>8.317456710127899E-2</v>
      </c>
      <c r="EE66" s="149">
        <v>0</v>
      </c>
      <c r="EF66" s="149">
        <v>2.1348138889328276</v>
      </c>
      <c r="EG66" s="149">
        <v>0.249523701303837</v>
      </c>
      <c r="EH66" s="149">
        <v>8.317456710127899E-2</v>
      </c>
      <c r="EI66" s="149">
        <v>6.6262405124018944</v>
      </c>
      <c r="EJ66" s="149">
        <v>0.13862427850213166</v>
      </c>
      <c r="EK66" s="149">
        <v>8.317456710127899E-2</v>
      </c>
      <c r="EL66" s="149">
        <v>2.7724855700426335E-2</v>
      </c>
      <c r="EM66" s="149">
        <v>0.16634913420255798</v>
      </c>
      <c r="EN66" s="149">
        <v>1.2476185065191849</v>
      </c>
      <c r="EO66" s="149">
        <v>0.36042312410554234</v>
      </c>
      <c r="EP66" s="149">
        <v>0.11089942280170534</v>
      </c>
      <c r="EQ66" s="149"/>
      <c r="ER66" s="149"/>
      <c r="ES66" s="149"/>
      <c r="ET66" s="149"/>
      <c r="EU66" s="149"/>
      <c r="EV66" s="95">
        <v>0</v>
      </c>
      <c r="EW66" s="149">
        <v>0</v>
      </c>
      <c r="EX66" s="149">
        <v>0</v>
      </c>
      <c r="EY66" s="149">
        <v>3.0265722160623518</v>
      </c>
      <c r="EZ66" s="149">
        <v>31.274579565977639</v>
      </c>
      <c r="FA66" s="149">
        <v>0</v>
      </c>
      <c r="FB66" s="149">
        <v>0</v>
      </c>
      <c r="FC66" s="149">
        <v>0</v>
      </c>
      <c r="FD66" s="149">
        <v>16.141718485665876</v>
      </c>
      <c r="FE66" s="149">
        <v>7.0620018374788218</v>
      </c>
      <c r="FF66" s="149">
        <v>5.0442870267705864</v>
      </c>
      <c r="FG66" s="149">
        <v>10.088574053541173</v>
      </c>
      <c r="FH66" s="149">
        <v>0</v>
      </c>
      <c r="FI66" s="149">
        <v>2.0177148107082346</v>
      </c>
      <c r="FJ66" s="149">
        <v>35.310009187394101</v>
      </c>
      <c r="FK66" s="149">
        <v>15.132861080311759</v>
      </c>
      <c r="FL66" s="149">
        <v>19.168290701728228</v>
      </c>
      <c r="FM66" s="149">
        <v>27.23914994456117</v>
      </c>
      <c r="FN66" s="149">
        <v>139.22232193886819</v>
      </c>
      <c r="FO66" s="149">
        <v>3.0265722160623518</v>
      </c>
      <c r="FP66" s="149">
        <v>0</v>
      </c>
      <c r="FQ66" s="149">
        <v>77.682020212267034</v>
      </c>
      <c r="FR66" s="149">
        <v>9.0797166481870573</v>
      </c>
      <c r="FS66" s="149">
        <v>3.0265722160623518</v>
      </c>
      <c r="FT66" s="149">
        <v>241.11691987963405</v>
      </c>
      <c r="FU66" s="149">
        <v>5.0442870267705864</v>
      </c>
      <c r="FV66" s="149">
        <v>3.0265722160623518</v>
      </c>
      <c r="FW66" s="149">
        <v>1.0088574053541173</v>
      </c>
      <c r="FX66" s="149">
        <v>6.0531444321247037</v>
      </c>
      <c r="FY66" s="149">
        <v>45.398583240935281</v>
      </c>
      <c r="FZ66" s="149">
        <v>13.115146269603526</v>
      </c>
      <c r="GA66" s="149">
        <v>4.0354296214164691</v>
      </c>
      <c r="GB66" s="149"/>
      <c r="GC66" s="149"/>
      <c r="GD66" s="149"/>
      <c r="GE66" s="149"/>
      <c r="GF66" s="150"/>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row>
    <row r="67" spans="3:558" x14ac:dyDescent="0.2">
      <c r="C67" s="72" t="s">
        <v>15682</v>
      </c>
      <c r="D67" s="95">
        <v>1.4454892785170781</v>
      </c>
      <c r="E67" s="149">
        <v>0.24091487975284634</v>
      </c>
      <c r="F67" s="149">
        <v>0.24091487975284634</v>
      </c>
      <c r="G67" s="149">
        <v>5.1395174347273889</v>
      </c>
      <c r="H67" s="149">
        <v>112.8284686842497</v>
      </c>
      <c r="I67" s="149">
        <v>0.96365951901138536</v>
      </c>
      <c r="J67" s="149">
        <v>0.40152479958807719</v>
      </c>
      <c r="K67" s="149">
        <v>1.0439644789290008</v>
      </c>
      <c r="L67" s="149">
        <v>75.406357362640904</v>
      </c>
      <c r="M67" s="149">
        <v>14.454892785170781</v>
      </c>
      <c r="N67" s="149">
        <v>17.024651502534475</v>
      </c>
      <c r="O67" s="149">
        <v>14.29428286533555</v>
      </c>
      <c r="P67" s="149">
        <v>9.7169001500314707</v>
      </c>
      <c r="Q67" s="149">
        <v>36.779671642267871</v>
      </c>
      <c r="R67" s="149">
        <v>41.999494036912878</v>
      </c>
      <c r="S67" s="149">
        <v>44.488947794358957</v>
      </c>
      <c r="T67" s="149">
        <v>30.114359969105795</v>
      </c>
      <c r="U67" s="149">
        <v>11.483609268219011</v>
      </c>
      <c r="V67" s="149">
        <v>30.917409568281947</v>
      </c>
      <c r="W67" s="149">
        <v>5.0592124748097733</v>
      </c>
      <c r="X67" s="149">
        <v>1.3651843185994625</v>
      </c>
      <c r="Y67" s="149">
        <v>69.704705208490211</v>
      </c>
      <c r="Z67" s="149">
        <v>1.3651843185994625</v>
      </c>
      <c r="AA67" s="149">
        <v>8.0304959917615451E-2</v>
      </c>
      <c r="AB67" s="149">
        <v>40.95552955798388</v>
      </c>
      <c r="AC67" s="149">
        <v>23.368743336026096</v>
      </c>
      <c r="AD67" s="149">
        <v>1.6864041582699245</v>
      </c>
      <c r="AE67" s="149">
        <v>5.7016521541506959</v>
      </c>
      <c r="AF67" s="149">
        <v>1.2848793586818472</v>
      </c>
      <c r="AG67" s="149">
        <v>37.502416281526415</v>
      </c>
      <c r="AH67" s="149">
        <v>16.944346542616859</v>
      </c>
      <c r="AI67" s="149">
        <v>0</v>
      </c>
      <c r="AJ67" s="149"/>
      <c r="AK67" s="149"/>
      <c r="AL67" s="149"/>
      <c r="AM67" s="149"/>
      <c r="AN67" s="149"/>
      <c r="AO67" s="95">
        <v>7.950191031843927E-2</v>
      </c>
      <c r="AP67" s="149">
        <v>1.3250318386406544E-2</v>
      </c>
      <c r="AQ67" s="149">
        <v>1.3250318386406544E-2</v>
      </c>
      <c r="AR67" s="149">
        <v>0.28267345891000628</v>
      </c>
      <c r="AS67" s="149">
        <v>6.2055657776337307</v>
      </c>
      <c r="AT67" s="149">
        <v>5.3001273545626178E-2</v>
      </c>
      <c r="AU67" s="149">
        <v>2.2083863977344239E-2</v>
      </c>
      <c r="AV67" s="149">
        <v>5.7418046341095028E-2</v>
      </c>
      <c r="AW67" s="149">
        <v>4.1473496549452484</v>
      </c>
      <c r="AX67" s="149">
        <v>0.79501910318439273</v>
      </c>
      <c r="AY67" s="149">
        <v>0.93635583263939592</v>
      </c>
      <c r="AZ67" s="149">
        <v>0.78618555759345499</v>
      </c>
      <c r="BA67" s="149">
        <v>0.53442950825173063</v>
      </c>
      <c r="BB67" s="149">
        <v>2.0228819403247327</v>
      </c>
      <c r="BC67" s="149">
        <v>2.3099721720302075</v>
      </c>
      <c r="BD67" s="149">
        <v>2.446892128689742</v>
      </c>
      <c r="BE67" s="149">
        <v>1.656289798300818</v>
      </c>
      <c r="BF67" s="149">
        <v>0.63159850975204523</v>
      </c>
      <c r="BG67" s="149">
        <v>1.7004575262555066</v>
      </c>
      <c r="BH67" s="149">
        <v>0.27825668611453747</v>
      </c>
      <c r="BI67" s="149">
        <v>7.5085137522970427E-2</v>
      </c>
      <c r="BJ67" s="149">
        <v>3.8337587864669604</v>
      </c>
      <c r="BK67" s="149">
        <v>7.5085137522970427E-2</v>
      </c>
      <c r="BL67" s="149">
        <v>4.4167727954688481E-3</v>
      </c>
      <c r="BM67" s="149">
        <v>2.2525541256891124</v>
      </c>
      <c r="BN67" s="149">
        <v>1.2852808834814349</v>
      </c>
      <c r="BO67" s="149">
        <v>9.2752228704845813E-2</v>
      </c>
      <c r="BP67" s="149">
        <v>0.31359086847828821</v>
      </c>
      <c r="BQ67" s="149">
        <v>7.066836472750157E-2</v>
      </c>
      <c r="BR67" s="149">
        <v>2.0626328954839521</v>
      </c>
      <c r="BS67" s="149">
        <v>0.931939059843927</v>
      </c>
      <c r="BT67" s="149">
        <v>0</v>
      </c>
      <c r="BU67" s="149"/>
      <c r="BV67" s="149"/>
      <c r="BW67" s="149"/>
      <c r="BX67" s="149"/>
      <c r="BY67" s="149"/>
      <c r="BZ67" s="95">
        <v>1.2142109939543455</v>
      </c>
      <c r="CA67" s="149">
        <v>0.20236849899239093</v>
      </c>
      <c r="CB67" s="149">
        <v>0.20236849899239093</v>
      </c>
      <c r="CC67" s="149">
        <v>4.3171946451710053</v>
      </c>
      <c r="CD67" s="149">
        <v>94.775913694769741</v>
      </c>
      <c r="CE67" s="149">
        <v>0.80947399596956371</v>
      </c>
      <c r="CF67" s="149">
        <v>0.33728083165398481</v>
      </c>
      <c r="CG67" s="149">
        <v>0.87693016230036058</v>
      </c>
      <c r="CH67" s="149">
        <v>63.341340184618353</v>
      </c>
      <c r="CI67" s="149">
        <v>12.142109939543456</v>
      </c>
      <c r="CJ67" s="149">
        <v>14.300707262128959</v>
      </c>
      <c r="CK67" s="149">
        <v>12.00719760688186</v>
      </c>
      <c r="CL67" s="149">
        <v>8.1621961260264335</v>
      </c>
      <c r="CM67" s="149">
        <v>30.894924179505011</v>
      </c>
      <c r="CN67" s="149">
        <v>35.279574991006818</v>
      </c>
      <c r="CO67" s="149">
        <v>37.370716147261525</v>
      </c>
      <c r="CP67" s="149">
        <v>25.296062374048862</v>
      </c>
      <c r="CQ67" s="149">
        <v>9.6462317853039679</v>
      </c>
      <c r="CR67" s="149">
        <v>25.970624037356831</v>
      </c>
      <c r="CS67" s="149">
        <v>4.2497384788402099</v>
      </c>
      <c r="CT67" s="149">
        <v>1.1467548276235486</v>
      </c>
      <c r="CU67" s="149">
        <v>58.551952375131776</v>
      </c>
      <c r="CV67" s="149">
        <v>1.1467548276235486</v>
      </c>
      <c r="CW67" s="149">
        <v>6.7456166330796957E-2</v>
      </c>
      <c r="CX67" s="149">
        <v>34.402644828706457</v>
      </c>
      <c r="CY67" s="149">
        <v>19.62974440226192</v>
      </c>
      <c r="CZ67" s="149">
        <v>1.4165794929467366</v>
      </c>
      <c r="DA67" s="149">
        <v>4.7893878094865849</v>
      </c>
      <c r="DB67" s="149">
        <v>1.0792986612927513</v>
      </c>
      <c r="DC67" s="149">
        <v>31.502029676482188</v>
      </c>
      <c r="DD67" s="149">
        <v>14.233251095798162</v>
      </c>
      <c r="DE67" s="149">
        <v>0</v>
      </c>
      <c r="DF67" s="149"/>
      <c r="DG67" s="149"/>
      <c r="DH67" s="149"/>
      <c r="DI67" s="149"/>
      <c r="DJ67" s="149"/>
      <c r="DK67" s="95">
        <v>8.6729356711024667E-3</v>
      </c>
      <c r="DL67" s="149">
        <v>1.4454892785170776E-3</v>
      </c>
      <c r="DM67" s="149">
        <v>1.4454892785170776E-3</v>
      </c>
      <c r="DN67" s="149">
        <v>3.0837104608364325E-2</v>
      </c>
      <c r="DO67" s="149">
        <v>0.67697081210549803</v>
      </c>
      <c r="DP67" s="149">
        <v>5.7819571140683102E-3</v>
      </c>
      <c r="DQ67" s="149">
        <v>2.4091487975284628E-3</v>
      </c>
      <c r="DR67" s="149">
        <v>6.2637868735740043E-3</v>
      </c>
      <c r="DS67" s="149">
        <v>0.45243814417584532</v>
      </c>
      <c r="DT67" s="149">
        <v>8.6729356711024663E-2</v>
      </c>
      <c r="DU67" s="149">
        <v>0.10214790901520683</v>
      </c>
      <c r="DV67" s="149">
        <v>8.5765697192013282E-2</v>
      </c>
      <c r="DW67" s="149">
        <v>5.8301400900188802E-2</v>
      </c>
      <c r="DX67" s="149">
        <v>0.22067802985360721</v>
      </c>
      <c r="DY67" s="149">
        <v>0.25199696422147722</v>
      </c>
      <c r="DZ67" s="149">
        <v>0.2669336867661537</v>
      </c>
      <c r="EA67" s="149">
        <v>0.18068615981463473</v>
      </c>
      <c r="EB67" s="149">
        <v>6.890165560931405E-2</v>
      </c>
      <c r="EC67" s="149">
        <v>0.18550445740969163</v>
      </c>
      <c r="ED67" s="149">
        <v>3.0355274848858631E-2</v>
      </c>
      <c r="EE67" s="149">
        <v>8.1911059115967726E-3</v>
      </c>
      <c r="EF67" s="149">
        <v>0.41822823125094116</v>
      </c>
      <c r="EG67" s="149">
        <v>8.1911059115967726E-3</v>
      </c>
      <c r="EH67" s="149">
        <v>4.8182975950569257E-4</v>
      </c>
      <c r="EI67" s="149">
        <v>0.24573317734790323</v>
      </c>
      <c r="EJ67" s="149">
        <v>0.14021246001615653</v>
      </c>
      <c r="EK67" s="149">
        <v>1.0118424949619545E-2</v>
      </c>
      <c r="EL67" s="149">
        <v>3.4209912924904176E-2</v>
      </c>
      <c r="EM67" s="149">
        <v>7.7092761520910812E-3</v>
      </c>
      <c r="EN67" s="149">
        <v>0.22501449768915843</v>
      </c>
      <c r="EO67" s="149">
        <v>0.10166607925570113</v>
      </c>
      <c r="EP67" s="149">
        <v>0</v>
      </c>
      <c r="EQ67" s="149"/>
      <c r="ER67" s="149"/>
      <c r="ES67" s="149"/>
      <c r="ET67" s="149"/>
      <c r="EU67" s="149"/>
      <c r="EV67" s="95">
        <v>0.10985718516729789</v>
      </c>
      <c r="EW67" s="149">
        <v>1.8309530861216318E-2</v>
      </c>
      <c r="EX67" s="149">
        <v>1.8309530861216318E-2</v>
      </c>
      <c r="EY67" s="149">
        <v>0.39060332503928141</v>
      </c>
      <c r="EZ67" s="149">
        <v>8.5749636200029737</v>
      </c>
      <c r="FA67" s="149">
        <v>7.3238123444865272E-2</v>
      </c>
      <c r="FB67" s="149">
        <v>3.0515884768693862E-2</v>
      </c>
      <c r="FC67" s="149">
        <v>7.9341300398604042E-2</v>
      </c>
      <c r="FD67" s="149">
        <v>5.7308831595607073</v>
      </c>
      <c r="FE67" s="149">
        <v>1.0985718516729792</v>
      </c>
      <c r="FF67" s="149">
        <v>1.2938735141926199</v>
      </c>
      <c r="FG67" s="149">
        <v>1.0863654977655015</v>
      </c>
      <c r="FH67" s="149">
        <v>0.73848441140239152</v>
      </c>
      <c r="FI67" s="149">
        <v>2.7952550448123579</v>
      </c>
      <c r="FJ67" s="149">
        <v>3.1919615468053784</v>
      </c>
      <c r="FK67" s="149">
        <v>3.3811600323712803</v>
      </c>
      <c r="FL67" s="149">
        <v>2.2886913576520396</v>
      </c>
      <c r="FM67" s="149">
        <v>0.87275430438464441</v>
      </c>
      <c r="FN67" s="149">
        <v>2.3497231271894274</v>
      </c>
      <c r="FO67" s="149">
        <v>0.38450014808554267</v>
      </c>
      <c r="FP67" s="149">
        <v>0.10375400821355914</v>
      </c>
      <c r="FQ67" s="149">
        <v>5.2975575958452543</v>
      </c>
      <c r="FR67" s="149">
        <v>0.10375400821355914</v>
      </c>
      <c r="FS67" s="149">
        <v>6.1031769537387721E-3</v>
      </c>
      <c r="FT67" s="149">
        <v>3.1126202464067738</v>
      </c>
      <c r="FU67" s="149">
        <v>1.7760244935379828</v>
      </c>
      <c r="FV67" s="149">
        <v>0.12816671602851423</v>
      </c>
      <c r="FW67" s="149">
        <v>0.43332556371545278</v>
      </c>
      <c r="FX67" s="149">
        <v>9.7650831259820353E-2</v>
      </c>
      <c r="FY67" s="149">
        <v>2.850183637396007</v>
      </c>
      <c r="FZ67" s="149">
        <v>1.2877703372388809</v>
      </c>
      <c r="GA67" s="149">
        <v>0</v>
      </c>
      <c r="GB67" s="149"/>
      <c r="GC67" s="149"/>
      <c r="GD67" s="149"/>
      <c r="GE67" s="149"/>
      <c r="GF67" s="150"/>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row>
    <row r="68" spans="3:558" x14ac:dyDescent="0.2">
      <c r="C68" s="72" t="s">
        <v>10031</v>
      </c>
      <c r="D68" s="95">
        <v>0</v>
      </c>
      <c r="E68" s="149">
        <v>0</v>
      </c>
      <c r="F68" s="149">
        <v>0</v>
      </c>
      <c r="G68" s="149">
        <v>0</v>
      </c>
      <c r="H68" s="149">
        <v>0</v>
      </c>
      <c r="I68" s="149">
        <v>0</v>
      </c>
      <c r="J68" s="149">
        <v>0</v>
      </c>
      <c r="K68" s="149">
        <v>0</v>
      </c>
      <c r="L68" s="149">
        <v>0</v>
      </c>
      <c r="M68" s="149">
        <v>0</v>
      </c>
      <c r="N68" s="149">
        <v>0</v>
      </c>
      <c r="O68" s="149">
        <v>0</v>
      </c>
      <c r="P68" s="149">
        <v>0</v>
      </c>
      <c r="Q68" s="149">
        <v>0</v>
      </c>
      <c r="R68" s="149">
        <v>0</v>
      </c>
      <c r="S68" s="149">
        <v>0</v>
      </c>
      <c r="T68" s="149">
        <v>0</v>
      </c>
      <c r="U68" s="149">
        <v>0</v>
      </c>
      <c r="V68" s="149">
        <v>0</v>
      </c>
      <c r="W68" s="149">
        <v>0</v>
      </c>
      <c r="X68" s="149">
        <v>0</v>
      </c>
      <c r="Y68" s="149">
        <v>0</v>
      </c>
      <c r="Z68" s="149">
        <v>0</v>
      </c>
      <c r="AA68" s="149">
        <v>0</v>
      </c>
      <c r="AB68" s="149">
        <v>0</v>
      </c>
      <c r="AC68" s="149">
        <v>0</v>
      </c>
      <c r="AD68" s="149">
        <v>0</v>
      </c>
      <c r="AE68" s="149">
        <v>0</v>
      </c>
      <c r="AF68" s="149">
        <v>0</v>
      </c>
      <c r="AG68" s="149">
        <v>0</v>
      </c>
      <c r="AH68" s="149">
        <v>0</v>
      </c>
      <c r="AI68" s="149">
        <v>0</v>
      </c>
      <c r="AJ68" s="149"/>
      <c r="AK68" s="149"/>
      <c r="AL68" s="149"/>
      <c r="AM68" s="149"/>
      <c r="AN68" s="149"/>
      <c r="AO68" s="95">
        <v>55.779596432806116</v>
      </c>
      <c r="AP68" s="149">
        <v>9.2965994054676866</v>
      </c>
      <c r="AQ68" s="149">
        <v>9.2965994054676866</v>
      </c>
      <c r="AR68" s="149">
        <v>198.32745398331062</v>
      </c>
      <c r="AS68" s="149">
        <v>4353.907388227366</v>
      </c>
      <c r="AT68" s="149">
        <v>37.186397621870746</v>
      </c>
      <c r="AU68" s="149">
        <v>15.494332342446143</v>
      </c>
      <c r="AV68" s="149">
        <v>40.285264090359973</v>
      </c>
      <c r="AW68" s="149">
        <v>2909.8356139113857</v>
      </c>
      <c r="AX68" s="149">
        <v>557.79596432806113</v>
      </c>
      <c r="AY68" s="149">
        <v>656.95969131971651</v>
      </c>
      <c r="AZ68" s="149">
        <v>551.59823139108266</v>
      </c>
      <c r="BA68" s="149">
        <v>374.96284268719671</v>
      </c>
      <c r="BB68" s="149">
        <v>1419.2808425680666</v>
      </c>
      <c r="BC68" s="149">
        <v>1620.7071630198668</v>
      </c>
      <c r="BD68" s="149">
        <v>1716.7720235430327</v>
      </c>
      <c r="BE68" s="149">
        <v>1162.0749256834608</v>
      </c>
      <c r="BF68" s="149">
        <v>443.13790499395975</v>
      </c>
      <c r="BG68" s="149">
        <v>1193.0635903683531</v>
      </c>
      <c r="BH68" s="149">
        <v>195.22858751482141</v>
      </c>
      <c r="BI68" s="149">
        <v>52.680729964316889</v>
      </c>
      <c r="BJ68" s="149">
        <v>2689.8160946486505</v>
      </c>
      <c r="BK68" s="149">
        <v>52.680729964316889</v>
      </c>
      <c r="BL68" s="149">
        <v>3.0988664684892284</v>
      </c>
      <c r="BM68" s="149">
        <v>1580.4218989295066</v>
      </c>
      <c r="BN68" s="149">
        <v>901.77014233036562</v>
      </c>
      <c r="BO68" s="149">
        <v>65.076195838273804</v>
      </c>
      <c r="BP68" s="149">
        <v>220.01951926273523</v>
      </c>
      <c r="BQ68" s="149">
        <v>49.581863495827655</v>
      </c>
      <c r="BR68" s="149">
        <v>1447.1706407844699</v>
      </c>
      <c r="BS68" s="149">
        <v>653.86082485122722</v>
      </c>
      <c r="BT68" s="149">
        <v>0</v>
      </c>
      <c r="BU68" s="149"/>
      <c r="BV68" s="149"/>
      <c r="BW68" s="149"/>
      <c r="BX68" s="149"/>
      <c r="BY68" s="149"/>
      <c r="BZ68" s="95">
        <v>0</v>
      </c>
      <c r="CA68" s="149">
        <v>0</v>
      </c>
      <c r="CB68" s="149">
        <v>0</v>
      </c>
      <c r="CC68" s="149">
        <v>0</v>
      </c>
      <c r="CD68" s="149">
        <v>0</v>
      </c>
      <c r="CE68" s="149">
        <v>0</v>
      </c>
      <c r="CF68" s="149">
        <v>0</v>
      </c>
      <c r="CG68" s="149">
        <v>0</v>
      </c>
      <c r="CH68" s="149">
        <v>0</v>
      </c>
      <c r="CI68" s="149">
        <v>0</v>
      </c>
      <c r="CJ68" s="149">
        <v>0</v>
      </c>
      <c r="CK68" s="149">
        <v>0</v>
      </c>
      <c r="CL68" s="149">
        <v>0</v>
      </c>
      <c r="CM68" s="149">
        <v>0</v>
      </c>
      <c r="CN68" s="149">
        <v>0</v>
      </c>
      <c r="CO68" s="149">
        <v>0</v>
      </c>
      <c r="CP68" s="149">
        <v>0</v>
      </c>
      <c r="CQ68" s="149">
        <v>0</v>
      </c>
      <c r="CR68" s="149">
        <v>0</v>
      </c>
      <c r="CS68" s="149">
        <v>0</v>
      </c>
      <c r="CT68" s="149">
        <v>0</v>
      </c>
      <c r="CU68" s="149">
        <v>0</v>
      </c>
      <c r="CV68" s="149">
        <v>0</v>
      </c>
      <c r="CW68" s="149">
        <v>0</v>
      </c>
      <c r="CX68" s="149">
        <v>0</v>
      </c>
      <c r="CY68" s="149">
        <v>0</v>
      </c>
      <c r="CZ68" s="149">
        <v>0</v>
      </c>
      <c r="DA68" s="149">
        <v>0</v>
      </c>
      <c r="DB68" s="149">
        <v>0</v>
      </c>
      <c r="DC68" s="149">
        <v>0</v>
      </c>
      <c r="DD68" s="149">
        <v>0</v>
      </c>
      <c r="DE68" s="149">
        <v>0</v>
      </c>
      <c r="DF68" s="149"/>
      <c r="DG68" s="149"/>
      <c r="DH68" s="149"/>
      <c r="DI68" s="149"/>
      <c r="DJ68" s="149"/>
      <c r="DK68" s="95">
        <v>0</v>
      </c>
      <c r="DL68" s="149">
        <v>0</v>
      </c>
      <c r="DM68" s="149">
        <v>0</v>
      </c>
      <c r="DN68" s="149">
        <v>0</v>
      </c>
      <c r="DO68" s="149">
        <v>0</v>
      </c>
      <c r="DP68" s="149">
        <v>0</v>
      </c>
      <c r="DQ68" s="149">
        <v>0</v>
      </c>
      <c r="DR68" s="149">
        <v>0</v>
      </c>
      <c r="DS68" s="149">
        <v>0</v>
      </c>
      <c r="DT68" s="149">
        <v>0</v>
      </c>
      <c r="DU68" s="149">
        <v>0</v>
      </c>
      <c r="DV68" s="149">
        <v>0</v>
      </c>
      <c r="DW68" s="149">
        <v>0</v>
      </c>
      <c r="DX68" s="149">
        <v>0</v>
      </c>
      <c r="DY68" s="149">
        <v>0</v>
      </c>
      <c r="DZ68" s="149">
        <v>0</v>
      </c>
      <c r="EA68" s="149">
        <v>0</v>
      </c>
      <c r="EB68" s="149">
        <v>0</v>
      </c>
      <c r="EC68" s="149">
        <v>0</v>
      </c>
      <c r="ED68" s="149">
        <v>0</v>
      </c>
      <c r="EE68" s="149">
        <v>0</v>
      </c>
      <c r="EF68" s="149">
        <v>0</v>
      </c>
      <c r="EG68" s="149">
        <v>0</v>
      </c>
      <c r="EH68" s="149">
        <v>0</v>
      </c>
      <c r="EI68" s="149">
        <v>0</v>
      </c>
      <c r="EJ68" s="149">
        <v>0</v>
      </c>
      <c r="EK68" s="149">
        <v>0</v>
      </c>
      <c r="EL68" s="149">
        <v>0</v>
      </c>
      <c r="EM68" s="149">
        <v>0</v>
      </c>
      <c r="EN68" s="149">
        <v>0</v>
      </c>
      <c r="EO68" s="149">
        <v>0</v>
      </c>
      <c r="EP68" s="149">
        <v>0</v>
      </c>
      <c r="EQ68" s="149"/>
      <c r="ER68" s="149"/>
      <c r="ES68" s="149"/>
      <c r="ET68" s="149"/>
      <c r="EU68" s="149"/>
      <c r="EV68" s="95">
        <v>0</v>
      </c>
      <c r="EW68" s="149">
        <v>0</v>
      </c>
      <c r="EX68" s="149">
        <v>0</v>
      </c>
      <c r="EY68" s="149">
        <v>0</v>
      </c>
      <c r="EZ68" s="149">
        <v>0</v>
      </c>
      <c r="FA68" s="149">
        <v>0</v>
      </c>
      <c r="FB68" s="149">
        <v>0</v>
      </c>
      <c r="FC68" s="149">
        <v>0</v>
      </c>
      <c r="FD68" s="149">
        <v>0</v>
      </c>
      <c r="FE68" s="149">
        <v>0</v>
      </c>
      <c r="FF68" s="149">
        <v>0</v>
      </c>
      <c r="FG68" s="149">
        <v>0</v>
      </c>
      <c r="FH68" s="149">
        <v>0</v>
      </c>
      <c r="FI68" s="149">
        <v>0</v>
      </c>
      <c r="FJ68" s="149">
        <v>0</v>
      </c>
      <c r="FK68" s="149">
        <v>0</v>
      </c>
      <c r="FL68" s="149">
        <v>0</v>
      </c>
      <c r="FM68" s="149">
        <v>0</v>
      </c>
      <c r="FN68" s="149">
        <v>0</v>
      </c>
      <c r="FO68" s="149">
        <v>0</v>
      </c>
      <c r="FP68" s="149">
        <v>0</v>
      </c>
      <c r="FQ68" s="149">
        <v>0</v>
      </c>
      <c r="FR68" s="149">
        <v>0</v>
      </c>
      <c r="FS68" s="149">
        <v>0</v>
      </c>
      <c r="FT68" s="149">
        <v>0</v>
      </c>
      <c r="FU68" s="149">
        <v>0</v>
      </c>
      <c r="FV68" s="149">
        <v>0</v>
      </c>
      <c r="FW68" s="149">
        <v>0</v>
      </c>
      <c r="FX68" s="149">
        <v>0</v>
      </c>
      <c r="FY68" s="149">
        <v>0</v>
      </c>
      <c r="FZ68" s="149">
        <v>0</v>
      </c>
      <c r="GA68" s="149">
        <v>0</v>
      </c>
      <c r="GB68" s="149"/>
      <c r="GC68" s="149"/>
      <c r="GD68" s="149"/>
      <c r="GE68" s="149"/>
      <c r="GF68" s="150"/>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row>
    <row r="69" spans="3:558" x14ac:dyDescent="0.2">
      <c r="C69" s="72" t="s">
        <v>10030</v>
      </c>
      <c r="D69" s="95">
        <v>0</v>
      </c>
      <c r="E69" s="149">
        <v>0</v>
      </c>
      <c r="F69" s="149">
        <v>0</v>
      </c>
      <c r="G69" s="149">
        <v>0</v>
      </c>
      <c r="H69" s="149">
        <v>0</v>
      </c>
      <c r="I69" s="149">
        <v>0</v>
      </c>
      <c r="J69" s="149">
        <v>0</v>
      </c>
      <c r="K69" s="149">
        <v>0</v>
      </c>
      <c r="L69" s="149">
        <v>0</v>
      </c>
      <c r="M69" s="149">
        <v>0</v>
      </c>
      <c r="N69" s="149">
        <v>0</v>
      </c>
      <c r="O69" s="149">
        <v>0</v>
      </c>
      <c r="P69" s="149">
        <v>0</v>
      </c>
      <c r="Q69" s="149">
        <v>0</v>
      </c>
      <c r="R69" s="149">
        <v>0</v>
      </c>
      <c r="S69" s="149">
        <v>0</v>
      </c>
      <c r="T69" s="149">
        <v>0</v>
      </c>
      <c r="U69" s="149">
        <v>0</v>
      </c>
      <c r="V69" s="149">
        <v>0</v>
      </c>
      <c r="W69" s="149">
        <v>0</v>
      </c>
      <c r="X69" s="149">
        <v>0</v>
      </c>
      <c r="Y69" s="149">
        <v>0</v>
      </c>
      <c r="Z69" s="149">
        <v>0</v>
      </c>
      <c r="AA69" s="149">
        <v>0</v>
      </c>
      <c r="AB69" s="149">
        <v>0</v>
      </c>
      <c r="AC69" s="149">
        <v>0</v>
      </c>
      <c r="AD69" s="149">
        <v>0</v>
      </c>
      <c r="AE69" s="149">
        <v>0</v>
      </c>
      <c r="AF69" s="149">
        <v>0</v>
      </c>
      <c r="AG69" s="149">
        <v>0</v>
      </c>
      <c r="AH69" s="149">
        <v>0</v>
      </c>
      <c r="AI69" s="149">
        <v>0</v>
      </c>
      <c r="AJ69" s="149"/>
      <c r="AK69" s="149"/>
      <c r="AL69" s="149"/>
      <c r="AM69" s="149"/>
      <c r="AN69" s="149"/>
      <c r="AO69" s="95">
        <v>59.390889206091032</v>
      </c>
      <c r="AP69" s="149">
        <v>9.8984815343485053</v>
      </c>
      <c r="AQ69" s="149">
        <v>9.8984815343485053</v>
      </c>
      <c r="AR69" s="149">
        <v>211.16760606610143</v>
      </c>
      <c r="AS69" s="149">
        <v>4629.1898642303167</v>
      </c>
      <c r="AT69" s="149">
        <v>39.593926137394021</v>
      </c>
      <c r="AU69" s="149">
        <v>16.497469223914177</v>
      </c>
      <c r="AV69" s="149">
        <v>42.893419982176852</v>
      </c>
      <c r="AW69" s="149">
        <v>3094.9252264062989</v>
      </c>
      <c r="AX69" s="149">
        <v>593.90889206091026</v>
      </c>
      <c r="AY69" s="149">
        <v>699.49269509396106</v>
      </c>
      <c r="AZ69" s="149">
        <v>587.3099043713446</v>
      </c>
      <c r="BA69" s="149">
        <v>399.23875521872304</v>
      </c>
      <c r="BB69" s="149">
        <v>1511.1681809105385</v>
      </c>
      <c r="BC69" s="149">
        <v>1725.6352808214228</v>
      </c>
      <c r="BD69" s="149">
        <v>1827.9195900096906</v>
      </c>
      <c r="BE69" s="149">
        <v>1237.310191793563</v>
      </c>
      <c r="BF69" s="149">
        <v>471.82761980394542</v>
      </c>
      <c r="BG69" s="149">
        <v>1270.3051302413915</v>
      </c>
      <c r="BH69" s="149">
        <v>207.8681122213186</v>
      </c>
      <c r="BI69" s="149">
        <v>56.091395361308194</v>
      </c>
      <c r="BJ69" s="149">
        <v>2863.9606572715006</v>
      </c>
      <c r="BK69" s="149">
        <v>56.091395361308194</v>
      </c>
      <c r="BL69" s="149">
        <v>3.2994938447828348</v>
      </c>
      <c r="BM69" s="149">
        <v>1682.7418608392459</v>
      </c>
      <c r="BN69" s="149">
        <v>960.15270883180494</v>
      </c>
      <c r="BO69" s="149">
        <v>69.289370740439537</v>
      </c>
      <c r="BP69" s="149">
        <v>234.26406297958127</v>
      </c>
      <c r="BQ69" s="149">
        <v>52.791901516525357</v>
      </c>
      <c r="BR69" s="149">
        <v>1540.8636255135839</v>
      </c>
      <c r="BS69" s="149">
        <v>696.19320124917817</v>
      </c>
      <c r="BT69" s="149">
        <v>0</v>
      </c>
      <c r="BU69" s="149"/>
      <c r="BV69" s="149"/>
      <c r="BW69" s="149"/>
      <c r="BX69" s="149"/>
      <c r="BY69" s="149"/>
      <c r="BZ69" s="95">
        <v>0</v>
      </c>
      <c r="CA69" s="149">
        <v>0</v>
      </c>
      <c r="CB69" s="149">
        <v>0</v>
      </c>
      <c r="CC69" s="149">
        <v>0</v>
      </c>
      <c r="CD69" s="149">
        <v>0</v>
      </c>
      <c r="CE69" s="149">
        <v>0</v>
      </c>
      <c r="CF69" s="149">
        <v>0</v>
      </c>
      <c r="CG69" s="149">
        <v>0</v>
      </c>
      <c r="CH69" s="149">
        <v>0</v>
      </c>
      <c r="CI69" s="149">
        <v>0</v>
      </c>
      <c r="CJ69" s="149">
        <v>0</v>
      </c>
      <c r="CK69" s="149">
        <v>0</v>
      </c>
      <c r="CL69" s="149">
        <v>0</v>
      </c>
      <c r="CM69" s="149">
        <v>0</v>
      </c>
      <c r="CN69" s="149">
        <v>0</v>
      </c>
      <c r="CO69" s="149">
        <v>0</v>
      </c>
      <c r="CP69" s="149">
        <v>0</v>
      </c>
      <c r="CQ69" s="149">
        <v>0</v>
      </c>
      <c r="CR69" s="149">
        <v>0</v>
      </c>
      <c r="CS69" s="149">
        <v>0</v>
      </c>
      <c r="CT69" s="149">
        <v>0</v>
      </c>
      <c r="CU69" s="149">
        <v>0</v>
      </c>
      <c r="CV69" s="149">
        <v>0</v>
      </c>
      <c r="CW69" s="149">
        <v>0</v>
      </c>
      <c r="CX69" s="149">
        <v>0</v>
      </c>
      <c r="CY69" s="149">
        <v>0</v>
      </c>
      <c r="CZ69" s="149">
        <v>0</v>
      </c>
      <c r="DA69" s="149">
        <v>0</v>
      </c>
      <c r="DB69" s="149">
        <v>0</v>
      </c>
      <c r="DC69" s="149">
        <v>0</v>
      </c>
      <c r="DD69" s="149">
        <v>0</v>
      </c>
      <c r="DE69" s="149">
        <v>0</v>
      </c>
      <c r="DF69" s="149"/>
      <c r="DG69" s="149"/>
      <c r="DH69" s="149"/>
      <c r="DI69" s="149"/>
      <c r="DJ69" s="149"/>
      <c r="DK69" s="95">
        <v>0</v>
      </c>
      <c r="DL69" s="149">
        <v>0</v>
      </c>
      <c r="DM69" s="149">
        <v>0</v>
      </c>
      <c r="DN69" s="149">
        <v>0</v>
      </c>
      <c r="DO69" s="149">
        <v>0</v>
      </c>
      <c r="DP69" s="149">
        <v>0</v>
      </c>
      <c r="DQ69" s="149">
        <v>0</v>
      </c>
      <c r="DR69" s="149">
        <v>0</v>
      </c>
      <c r="DS69" s="149">
        <v>0</v>
      </c>
      <c r="DT69" s="149">
        <v>0</v>
      </c>
      <c r="DU69" s="149">
        <v>0</v>
      </c>
      <c r="DV69" s="149">
        <v>0</v>
      </c>
      <c r="DW69" s="149">
        <v>0</v>
      </c>
      <c r="DX69" s="149">
        <v>0</v>
      </c>
      <c r="DY69" s="149">
        <v>0</v>
      </c>
      <c r="DZ69" s="149">
        <v>0</v>
      </c>
      <c r="EA69" s="149">
        <v>0</v>
      </c>
      <c r="EB69" s="149">
        <v>0</v>
      </c>
      <c r="EC69" s="149">
        <v>0</v>
      </c>
      <c r="ED69" s="149">
        <v>0</v>
      </c>
      <c r="EE69" s="149">
        <v>0</v>
      </c>
      <c r="EF69" s="149">
        <v>0</v>
      </c>
      <c r="EG69" s="149">
        <v>0</v>
      </c>
      <c r="EH69" s="149">
        <v>0</v>
      </c>
      <c r="EI69" s="149">
        <v>0</v>
      </c>
      <c r="EJ69" s="149">
        <v>0</v>
      </c>
      <c r="EK69" s="149">
        <v>0</v>
      </c>
      <c r="EL69" s="149">
        <v>0</v>
      </c>
      <c r="EM69" s="149">
        <v>0</v>
      </c>
      <c r="EN69" s="149">
        <v>0</v>
      </c>
      <c r="EO69" s="149">
        <v>0</v>
      </c>
      <c r="EP69" s="149">
        <v>0</v>
      </c>
      <c r="EQ69" s="149"/>
      <c r="ER69" s="149"/>
      <c r="ES69" s="149"/>
      <c r="ET69" s="149"/>
      <c r="EU69" s="149"/>
      <c r="EV69" s="95">
        <v>0</v>
      </c>
      <c r="EW69" s="149">
        <v>0</v>
      </c>
      <c r="EX69" s="149">
        <v>0</v>
      </c>
      <c r="EY69" s="149">
        <v>0</v>
      </c>
      <c r="EZ69" s="149">
        <v>0</v>
      </c>
      <c r="FA69" s="149">
        <v>0</v>
      </c>
      <c r="FB69" s="149">
        <v>0</v>
      </c>
      <c r="FC69" s="149">
        <v>0</v>
      </c>
      <c r="FD69" s="149">
        <v>0</v>
      </c>
      <c r="FE69" s="149">
        <v>0</v>
      </c>
      <c r="FF69" s="149">
        <v>0</v>
      </c>
      <c r="FG69" s="149">
        <v>0</v>
      </c>
      <c r="FH69" s="149">
        <v>0</v>
      </c>
      <c r="FI69" s="149">
        <v>0</v>
      </c>
      <c r="FJ69" s="149">
        <v>0</v>
      </c>
      <c r="FK69" s="149">
        <v>0</v>
      </c>
      <c r="FL69" s="149">
        <v>0</v>
      </c>
      <c r="FM69" s="149">
        <v>0</v>
      </c>
      <c r="FN69" s="149">
        <v>0</v>
      </c>
      <c r="FO69" s="149">
        <v>0</v>
      </c>
      <c r="FP69" s="149">
        <v>0</v>
      </c>
      <c r="FQ69" s="149">
        <v>0</v>
      </c>
      <c r="FR69" s="149">
        <v>0</v>
      </c>
      <c r="FS69" s="149">
        <v>0</v>
      </c>
      <c r="FT69" s="149">
        <v>0</v>
      </c>
      <c r="FU69" s="149">
        <v>0</v>
      </c>
      <c r="FV69" s="149">
        <v>0</v>
      </c>
      <c r="FW69" s="149">
        <v>0</v>
      </c>
      <c r="FX69" s="149">
        <v>0</v>
      </c>
      <c r="FY69" s="149">
        <v>0</v>
      </c>
      <c r="FZ69" s="149">
        <v>0</v>
      </c>
      <c r="GA69" s="149">
        <v>0</v>
      </c>
      <c r="GB69" s="149"/>
      <c r="GC69" s="149"/>
      <c r="GD69" s="149"/>
      <c r="GE69" s="149"/>
      <c r="GF69" s="150"/>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row>
    <row r="70" spans="3:558" x14ac:dyDescent="0.2">
      <c r="C70" s="72" t="s">
        <v>15681</v>
      </c>
      <c r="D70" s="95">
        <v>0</v>
      </c>
      <c r="E70" s="149">
        <v>0</v>
      </c>
      <c r="F70" s="149">
        <v>0</v>
      </c>
      <c r="G70" s="149">
        <v>0</v>
      </c>
      <c r="H70" s="149">
        <v>0</v>
      </c>
      <c r="I70" s="149">
        <v>0</v>
      </c>
      <c r="J70" s="149">
        <v>0</v>
      </c>
      <c r="K70" s="149">
        <v>0</v>
      </c>
      <c r="L70" s="149">
        <v>0</v>
      </c>
      <c r="M70" s="149">
        <v>0</v>
      </c>
      <c r="N70" s="149">
        <v>0</v>
      </c>
      <c r="O70" s="149">
        <v>0</v>
      </c>
      <c r="P70" s="149">
        <v>0</v>
      </c>
      <c r="Q70" s="149">
        <v>0</v>
      </c>
      <c r="R70" s="149">
        <v>0</v>
      </c>
      <c r="S70" s="149">
        <v>0</v>
      </c>
      <c r="T70" s="149">
        <v>0</v>
      </c>
      <c r="U70" s="149">
        <v>0</v>
      </c>
      <c r="V70" s="149">
        <v>0</v>
      </c>
      <c r="W70" s="149">
        <v>0</v>
      </c>
      <c r="X70" s="149">
        <v>0</v>
      </c>
      <c r="Y70" s="149">
        <v>0</v>
      </c>
      <c r="Z70" s="149">
        <v>0</v>
      </c>
      <c r="AA70" s="149">
        <v>0</v>
      </c>
      <c r="AB70" s="149">
        <v>0</v>
      </c>
      <c r="AC70" s="149">
        <v>0</v>
      </c>
      <c r="AD70" s="149">
        <v>0</v>
      </c>
      <c r="AE70" s="149">
        <v>0</v>
      </c>
      <c r="AF70" s="149">
        <v>0</v>
      </c>
      <c r="AG70" s="149">
        <v>0</v>
      </c>
      <c r="AH70" s="149">
        <v>0</v>
      </c>
      <c r="AI70" s="149">
        <v>0</v>
      </c>
      <c r="AJ70" s="149"/>
      <c r="AK70" s="149"/>
      <c r="AL70" s="149"/>
      <c r="AM70" s="149"/>
      <c r="AN70" s="149"/>
      <c r="AO70" s="95">
        <v>2.0770153804468627E-4</v>
      </c>
      <c r="AP70" s="149">
        <v>1.5579557159290674E-4</v>
      </c>
      <c r="AQ70" s="149">
        <v>0</v>
      </c>
      <c r="AR70" s="149">
        <v>4.2665957574924626E-4</v>
      </c>
      <c r="AS70" s="149">
        <v>7.8406571813855908E-2</v>
      </c>
      <c r="AT70" s="149">
        <v>6.5423923182386868E-6</v>
      </c>
      <c r="AU70" s="149">
        <v>0</v>
      </c>
      <c r="AV70" s="149">
        <v>2.5156842790816432E-5</v>
      </c>
      <c r="AW70" s="149">
        <v>4.6307748891237788E-2</v>
      </c>
      <c r="AX70" s="149">
        <v>2.0211212433353352E-3</v>
      </c>
      <c r="AY70" s="149">
        <v>2.1489876707349934E-3</v>
      </c>
      <c r="AZ70" s="149">
        <v>4.9342065637530599E-3</v>
      </c>
      <c r="BA70" s="149">
        <v>1.513076099583451E-3</v>
      </c>
      <c r="BB70" s="149">
        <v>1.3151902411917497E-2</v>
      </c>
      <c r="BC70" s="149">
        <v>3.0680533839411557E-4</v>
      </c>
      <c r="BD70" s="149">
        <v>5.8350772565695125E-2</v>
      </c>
      <c r="BE70" s="149">
        <v>8.3203845210170109E-3</v>
      </c>
      <c r="BF70" s="149">
        <v>6.3991915987068283E-3</v>
      </c>
      <c r="BG70" s="149">
        <v>1.8088821529197933E-2</v>
      </c>
      <c r="BH70" s="149">
        <v>1.8916087619779826E-3</v>
      </c>
      <c r="BI70" s="149">
        <v>0</v>
      </c>
      <c r="BJ70" s="149">
        <v>5.3172430209690418E-2</v>
      </c>
      <c r="BK70" s="149">
        <v>1.9956985225005354E-4</v>
      </c>
      <c r="BL70" s="149">
        <v>3.8597127283855636E-6</v>
      </c>
      <c r="BM70" s="149">
        <v>4.7818160235593897E-2</v>
      </c>
      <c r="BN70" s="149">
        <v>2.1203325898598588E-4</v>
      </c>
      <c r="BO70" s="149">
        <v>6.1417648916497749E-3</v>
      </c>
      <c r="BP70" s="149">
        <v>1.7043887955012619E-3</v>
      </c>
      <c r="BQ70" s="149">
        <v>5.3859721965993283E-5</v>
      </c>
      <c r="BR70" s="149">
        <v>5.8541541555949962E-2</v>
      </c>
      <c r="BS70" s="149">
        <v>3.7673263816282762E-2</v>
      </c>
      <c r="BT70" s="149">
        <v>0</v>
      </c>
      <c r="BU70" s="149"/>
      <c r="BV70" s="149"/>
      <c r="BW70" s="149"/>
      <c r="BX70" s="149"/>
      <c r="BY70" s="149"/>
      <c r="BZ70" s="95">
        <v>0</v>
      </c>
      <c r="CA70" s="149">
        <v>0</v>
      </c>
      <c r="CB70" s="149">
        <v>0</v>
      </c>
      <c r="CC70" s="149">
        <v>0</v>
      </c>
      <c r="CD70" s="149">
        <v>0</v>
      </c>
      <c r="CE70" s="149">
        <v>0</v>
      </c>
      <c r="CF70" s="149">
        <v>0</v>
      </c>
      <c r="CG70" s="149">
        <v>0</v>
      </c>
      <c r="CH70" s="149">
        <v>0</v>
      </c>
      <c r="CI70" s="149">
        <v>0</v>
      </c>
      <c r="CJ70" s="149">
        <v>0</v>
      </c>
      <c r="CK70" s="149">
        <v>0</v>
      </c>
      <c r="CL70" s="149">
        <v>0</v>
      </c>
      <c r="CM70" s="149">
        <v>0</v>
      </c>
      <c r="CN70" s="149">
        <v>0</v>
      </c>
      <c r="CO70" s="149">
        <v>0</v>
      </c>
      <c r="CP70" s="149">
        <v>0</v>
      </c>
      <c r="CQ70" s="149">
        <v>0</v>
      </c>
      <c r="CR70" s="149">
        <v>0</v>
      </c>
      <c r="CS70" s="149">
        <v>0</v>
      </c>
      <c r="CT70" s="149">
        <v>0</v>
      </c>
      <c r="CU70" s="149">
        <v>0</v>
      </c>
      <c r="CV70" s="149">
        <v>0</v>
      </c>
      <c r="CW70" s="149">
        <v>0</v>
      </c>
      <c r="CX70" s="149">
        <v>0</v>
      </c>
      <c r="CY70" s="149">
        <v>0</v>
      </c>
      <c r="CZ70" s="149">
        <v>0</v>
      </c>
      <c r="DA70" s="149">
        <v>0</v>
      </c>
      <c r="DB70" s="149">
        <v>0</v>
      </c>
      <c r="DC70" s="149">
        <v>0</v>
      </c>
      <c r="DD70" s="149">
        <v>0</v>
      </c>
      <c r="DE70" s="149">
        <v>0</v>
      </c>
      <c r="DF70" s="149"/>
      <c r="DG70" s="149"/>
      <c r="DH70" s="149"/>
      <c r="DI70" s="149"/>
      <c r="DJ70" s="149"/>
      <c r="DK70" s="95">
        <v>0</v>
      </c>
      <c r="DL70" s="149">
        <v>0</v>
      </c>
      <c r="DM70" s="149">
        <v>0</v>
      </c>
      <c r="DN70" s="149">
        <v>0</v>
      </c>
      <c r="DO70" s="149">
        <v>0</v>
      </c>
      <c r="DP70" s="149">
        <v>0</v>
      </c>
      <c r="DQ70" s="149">
        <v>0</v>
      </c>
      <c r="DR70" s="149">
        <v>0</v>
      </c>
      <c r="DS70" s="149">
        <v>0</v>
      </c>
      <c r="DT70" s="149">
        <v>0</v>
      </c>
      <c r="DU70" s="149">
        <v>0</v>
      </c>
      <c r="DV70" s="149">
        <v>0</v>
      </c>
      <c r="DW70" s="149">
        <v>0</v>
      </c>
      <c r="DX70" s="149">
        <v>0</v>
      </c>
      <c r="DY70" s="149">
        <v>0</v>
      </c>
      <c r="DZ70" s="149">
        <v>0</v>
      </c>
      <c r="EA70" s="149">
        <v>0</v>
      </c>
      <c r="EB70" s="149">
        <v>0</v>
      </c>
      <c r="EC70" s="149">
        <v>0</v>
      </c>
      <c r="ED70" s="149">
        <v>0</v>
      </c>
      <c r="EE70" s="149">
        <v>0</v>
      </c>
      <c r="EF70" s="149">
        <v>0</v>
      </c>
      <c r="EG70" s="149">
        <v>0</v>
      </c>
      <c r="EH70" s="149">
        <v>0</v>
      </c>
      <c r="EI70" s="149">
        <v>0</v>
      </c>
      <c r="EJ70" s="149">
        <v>0</v>
      </c>
      <c r="EK70" s="149">
        <v>0</v>
      </c>
      <c r="EL70" s="149">
        <v>0</v>
      </c>
      <c r="EM70" s="149">
        <v>0</v>
      </c>
      <c r="EN70" s="149">
        <v>0</v>
      </c>
      <c r="EO70" s="149">
        <v>0</v>
      </c>
      <c r="EP70" s="149">
        <v>0</v>
      </c>
      <c r="EQ70" s="149"/>
      <c r="ER70" s="149"/>
      <c r="ES70" s="149"/>
      <c r="ET70" s="149"/>
      <c r="EU70" s="149"/>
      <c r="EV70" s="95">
        <v>0</v>
      </c>
      <c r="EW70" s="149">
        <v>0</v>
      </c>
      <c r="EX70" s="149">
        <v>0</v>
      </c>
      <c r="EY70" s="149">
        <v>0</v>
      </c>
      <c r="EZ70" s="149">
        <v>0</v>
      </c>
      <c r="FA70" s="149">
        <v>0</v>
      </c>
      <c r="FB70" s="149">
        <v>0</v>
      </c>
      <c r="FC70" s="149">
        <v>0</v>
      </c>
      <c r="FD70" s="149">
        <v>0</v>
      </c>
      <c r="FE70" s="149">
        <v>0</v>
      </c>
      <c r="FF70" s="149">
        <v>0</v>
      </c>
      <c r="FG70" s="149">
        <v>0</v>
      </c>
      <c r="FH70" s="149">
        <v>0</v>
      </c>
      <c r="FI70" s="149">
        <v>0</v>
      </c>
      <c r="FJ70" s="149">
        <v>0</v>
      </c>
      <c r="FK70" s="149">
        <v>0</v>
      </c>
      <c r="FL70" s="149">
        <v>0</v>
      </c>
      <c r="FM70" s="149">
        <v>0</v>
      </c>
      <c r="FN70" s="149">
        <v>0</v>
      </c>
      <c r="FO70" s="149">
        <v>0</v>
      </c>
      <c r="FP70" s="149">
        <v>0</v>
      </c>
      <c r="FQ70" s="149">
        <v>0</v>
      </c>
      <c r="FR70" s="149">
        <v>0</v>
      </c>
      <c r="FS70" s="149">
        <v>0</v>
      </c>
      <c r="FT70" s="149">
        <v>0</v>
      </c>
      <c r="FU70" s="149">
        <v>0</v>
      </c>
      <c r="FV70" s="149">
        <v>0</v>
      </c>
      <c r="FW70" s="149">
        <v>0</v>
      </c>
      <c r="FX70" s="149">
        <v>0</v>
      </c>
      <c r="FY70" s="149">
        <v>0</v>
      </c>
      <c r="FZ70" s="149">
        <v>0</v>
      </c>
      <c r="GA70" s="149">
        <v>0</v>
      </c>
      <c r="GB70" s="149"/>
      <c r="GC70" s="149"/>
      <c r="GD70" s="149"/>
      <c r="GE70" s="149"/>
      <c r="GF70" s="15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row>
    <row r="71" spans="3:558" x14ac:dyDescent="0.2">
      <c r="C71" s="72" t="s">
        <v>15910</v>
      </c>
      <c r="D71" s="95">
        <v>0</v>
      </c>
      <c r="E71" s="149">
        <v>0</v>
      </c>
      <c r="F71" s="149">
        <v>0</v>
      </c>
      <c r="G71" s="149">
        <v>0</v>
      </c>
      <c r="H71" s="149">
        <v>0</v>
      </c>
      <c r="I71" s="149">
        <v>0</v>
      </c>
      <c r="J71" s="149">
        <v>0</v>
      </c>
      <c r="K71" s="149">
        <v>0</v>
      </c>
      <c r="L71" s="149">
        <v>0</v>
      </c>
      <c r="M71" s="149">
        <v>0</v>
      </c>
      <c r="N71" s="149">
        <v>0</v>
      </c>
      <c r="O71" s="149">
        <v>0</v>
      </c>
      <c r="P71" s="149">
        <v>0</v>
      </c>
      <c r="Q71" s="149">
        <v>0</v>
      </c>
      <c r="R71" s="149">
        <v>0</v>
      </c>
      <c r="S71" s="149">
        <v>0</v>
      </c>
      <c r="T71" s="149">
        <v>0</v>
      </c>
      <c r="U71" s="149">
        <v>0</v>
      </c>
      <c r="V71" s="149">
        <v>0</v>
      </c>
      <c r="W71" s="149">
        <v>0</v>
      </c>
      <c r="X71" s="149">
        <v>0</v>
      </c>
      <c r="Y71" s="149">
        <v>0</v>
      </c>
      <c r="Z71" s="149">
        <v>0</v>
      </c>
      <c r="AA71" s="149">
        <v>0</v>
      </c>
      <c r="AB71" s="149">
        <v>0</v>
      </c>
      <c r="AC71" s="149">
        <v>0</v>
      </c>
      <c r="AD71" s="149">
        <v>0</v>
      </c>
      <c r="AE71" s="149">
        <v>0</v>
      </c>
      <c r="AF71" s="149">
        <v>0</v>
      </c>
      <c r="AG71" s="149">
        <v>0</v>
      </c>
      <c r="AH71" s="149">
        <v>0</v>
      </c>
      <c r="AI71" s="149">
        <v>0</v>
      </c>
      <c r="AJ71" s="149"/>
      <c r="AK71" s="149"/>
      <c r="AL71" s="149"/>
      <c r="AM71" s="149"/>
      <c r="AN71" s="149"/>
      <c r="AO71" s="95">
        <v>0</v>
      </c>
      <c r="AP71" s="149">
        <v>0</v>
      </c>
      <c r="AQ71" s="149">
        <v>0</v>
      </c>
      <c r="AR71" s="149">
        <v>1.6547219370372159</v>
      </c>
      <c r="AS71" s="149">
        <v>375.37194774820807</v>
      </c>
      <c r="AT71" s="149">
        <v>0</v>
      </c>
      <c r="AU71" s="149">
        <v>0</v>
      </c>
      <c r="AV71" s="149">
        <v>0</v>
      </c>
      <c r="AW71" s="149">
        <v>129.48199157316216</v>
      </c>
      <c r="AX71" s="149">
        <v>10.859112711806732</v>
      </c>
      <c r="AY71" s="149">
        <v>9.1354440273929658</v>
      </c>
      <c r="AZ71" s="149">
        <v>15.340651291282525</v>
      </c>
      <c r="BA71" s="149">
        <v>0</v>
      </c>
      <c r="BB71" s="149">
        <v>7.8944025746150519</v>
      </c>
      <c r="BC71" s="149">
        <v>157.75877634097</v>
      </c>
      <c r="BD71" s="149">
        <v>71.618433837392018</v>
      </c>
      <c r="BE71" s="149">
        <v>61.405696882240441</v>
      </c>
      <c r="BF71" s="149">
        <v>33.275423952607767</v>
      </c>
      <c r="BG71" s="149">
        <v>457.89258601451712</v>
      </c>
      <c r="BH71" s="149">
        <v>1.62886690677101</v>
      </c>
      <c r="BI71" s="149">
        <v>0</v>
      </c>
      <c r="BJ71" s="149">
        <v>576.01560095739262</v>
      </c>
      <c r="BK71" s="149">
        <v>1.318606543576532</v>
      </c>
      <c r="BL71" s="149">
        <v>2.5855030266206499E-2</v>
      </c>
      <c r="BM71" s="149">
        <v>1050.4898797159703</v>
      </c>
      <c r="BN71" s="149">
        <v>12.539689679110154</v>
      </c>
      <c r="BO71" s="149">
        <v>0.54295563559033655</v>
      </c>
      <c r="BP71" s="149">
        <v>0.61190238296688715</v>
      </c>
      <c r="BQ71" s="149">
        <v>0.82736096851860796</v>
      </c>
      <c r="BR71" s="149">
        <v>181.11448701477656</v>
      </c>
      <c r="BS71" s="149">
        <v>23.640116006734814</v>
      </c>
      <c r="BT71" s="149">
        <v>0</v>
      </c>
      <c r="BU71" s="149"/>
      <c r="BV71" s="149"/>
      <c r="BW71" s="149"/>
      <c r="BX71" s="149"/>
      <c r="BY71" s="149"/>
      <c r="BZ71" s="95">
        <v>0</v>
      </c>
      <c r="CA71" s="149">
        <v>0</v>
      </c>
      <c r="CB71" s="149">
        <v>0</v>
      </c>
      <c r="CC71" s="149">
        <v>0</v>
      </c>
      <c r="CD71" s="149">
        <v>0</v>
      </c>
      <c r="CE71" s="149">
        <v>0</v>
      </c>
      <c r="CF71" s="149">
        <v>0</v>
      </c>
      <c r="CG71" s="149">
        <v>0</v>
      </c>
      <c r="CH71" s="149">
        <v>0</v>
      </c>
      <c r="CI71" s="149">
        <v>0</v>
      </c>
      <c r="CJ71" s="149">
        <v>0</v>
      </c>
      <c r="CK71" s="149">
        <v>0</v>
      </c>
      <c r="CL71" s="149">
        <v>0</v>
      </c>
      <c r="CM71" s="149">
        <v>0</v>
      </c>
      <c r="CN71" s="149">
        <v>0</v>
      </c>
      <c r="CO71" s="149">
        <v>0</v>
      </c>
      <c r="CP71" s="149">
        <v>0</v>
      </c>
      <c r="CQ71" s="149">
        <v>0</v>
      </c>
      <c r="CR71" s="149">
        <v>0</v>
      </c>
      <c r="CS71" s="149">
        <v>0</v>
      </c>
      <c r="CT71" s="149">
        <v>0</v>
      </c>
      <c r="CU71" s="149">
        <v>0</v>
      </c>
      <c r="CV71" s="149">
        <v>0</v>
      </c>
      <c r="CW71" s="149">
        <v>0</v>
      </c>
      <c r="CX71" s="149">
        <v>0</v>
      </c>
      <c r="CY71" s="149">
        <v>0</v>
      </c>
      <c r="CZ71" s="149">
        <v>0</v>
      </c>
      <c r="DA71" s="149">
        <v>0</v>
      </c>
      <c r="DB71" s="149">
        <v>0</v>
      </c>
      <c r="DC71" s="149">
        <v>0</v>
      </c>
      <c r="DD71" s="149">
        <v>0</v>
      </c>
      <c r="DE71" s="149">
        <v>0</v>
      </c>
      <c r="DF71" s="149"/>
      <c r="DG71" s="149"/>
      <c r="DH71" s="149"/>
      <c r="DI71" s="149"/>
      <c r="DJ71" s="149"/>
      <c r="DK71" s="95">
        <v>0</v>
      </c>
      <c r="DL71" s="149">
        <v>0</v>
      </c>
      <c r="DM71" s="149">
        <v>0</v>
      </c>
      <c r="DN71" s="149">
        <v>0</v>
      </c>
      <c r="DO71" s="149">
        <v>0</v>
      </c>
      <c r="DP71" s="149">
        <v>0</v>
      </c>
      <c r="DQ71" s="149">
        <v>0</v>
      </c>
      <c r="DR71" s="149">
        <v>0</v>
      </c>
      <c r="DS71" s="149">
        <v>0</v>
      </c>
      <c r="DT71" s="149">
        <v>0</v>
      </c>
      <c r="DU71" s="149">
        <v>0</v>
      </c>
      <c r="DV71" s="149">
        <v>0</v>
      </c>
      <c r="DW71" s="149">
        <v>0</v>
      </c>
      <c r="DX71" s="149">
        <v>0</v>
      </c>
      <c r="DY71" s="149">
        <v>0</v>
      </c>
      <c r="DZ71" s="149">
        <v>0</v>
      </c>
      <c r="EA71" s="149">
        <v>0</v>
      </c>
      <c r="EB71" s="149">
        <v>0</v>
      </c>
      <c r="EC71" s="149">
        <v>0</v>
      </c>
      <c r="ED71" s="149">
        <v>0</v>
      </c>
      <c r="EE71" s="149">
        <v>0</v>
      </c>
      <c r="EF71" s="149">
        <v>0</v>
      </c>
      <c r="EG71" s="149">
        <v>0</v>
      </c>
      <c r="EH71" s="149">
        <v>0</v>
      </c>
      <c r="EI71" s="149">
        <v>0</v>
      </c>
      <c r="EJ71" s="149">
        <v>0</v>
      </c>
      <c r="EK71" s="149">
        <v>0</v>
      </c>
      <c r="EL71" s="149">
        <v>0</v>
      </c>
      <c r="EM71" s="149">
        <v>0</v>
      </c>
      <c r="EN71" s="149">
        <v>0</v>
      </c>
      <c r="EO71" s="149">
        <v>0</v>
      </c>
      <c r="EP71" s="149">
        <v>0</v>
      </c>
      <c r="EQ71" s="149"/>
      <c r="ER71" s="149"/>
      <c r="ES71" s="149"/>
      <c r="ET71" s="149"/>
      <c r="EU71" s="149"/>
      <c r="EV71" s="95">
        <v>0</v>
      </c>
      <c r="EW71" s="149">
        <v>0</v>
      </c>
      <c r="EX71" s="149">
        <v>0</v>
      </c>
      <c r="EY71" s="149">
        <v>0</v>
      </c>
      <c r="EZ71" s="149">
        <v>0</v>
      </c>
      <c r="FA71" s="149">
        <v>0</v>
      </c>
      <c r="FB71" s="149">
        <v>0</v>
      </c>
      <c r="FC71" s="149">
        <v>0</v>
      </c>
      <c r="FD71" s="149">
        <v>0</v>
      </c>
      <c r="FE71" s="149">
        <v>0</v>
      </c>
      <c r="FF71" s="149">
        <v>0</v>
      </c>
      <c r="FG71" s="149">
        <v>0</v>
      </c>
      <c r="FH71" s="149">
        <v>0</v>
      </c>
      <c r="FI71" s="149">
        <v>0</v>
      </c>
      <c r="FJ71" s="149">
        <v>0</v>
      </c>
      <c r="FK71" s="149">
        <v>0</v>
      </c>
      <c r="FL71" s="149">
        <v>0</v>
      </c>
      <c r="FM71" s="149">
        <v>0</v>
      </c>
      <c r="FN71" s="149">
        <v>0</v>
      </c>
      <c r="FO71" s="149">
        <v>0</v>
      </c>
      <c r="FP71" s="149">
        <v>0</v>
      </c>
      <c r="FQ71" s="149">
        <v>0</v>
      </c>
      <c r="FR71" s="149">
        <v>0</v>
      </c>
      <c r="FS71" s="149">
        <v>0</v>
      </c>
      <c r="FT71" s="149">
        <v>0</v>
      </c>
      <c r="FU71" s="149">
        <v>0</v>
      </c>
      <c r="FV71" s="149">
        <v>0</v>
      </c>
      <c r="FW71" s="149">
        <v>0</v>
      </c>
      <c r="FX71" s="149">
        <v>0</v>
      </c>
      <c r="FY71" s="149">
        <v>0</v>
      </c>
      <c r="FZ71" s="149">
        <v>0</v>
      </c>
      <c r="GA71" s="149">
        <v>0</v>
      </c>
      <c r="GB71" s="149"/>
      <c r="GC71" s="149"/>
      <c r="GD71" s="149"/>
      <c r="GE71" s="149"/>
      <c r="GF71" s="150"/>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row>
    <row r="72" spans="3:558" x14ac:dyDescent="0.2">
      <c r="C72" s="72" t="s">
        <v>15679</v>
      </c>
      <c r="D72" s="95">
        <v>0</v>
      </c>
      <c r="E72" s="149">
        <v>0</v>
      </c>
      <c r="F72" s="149">
        <v>0</v>
      </c>
      <c r="G72" s="149">
        <v>0</v>
      </c>
      <c r="H72" s="149">
        <v>0</v>
      </c>
      <c r="I72" s="149">
        <v>0</v>
      </c>
      <c r="J72" s="149">
        <v>0</v>
      </c>
      <c r="K72" s="149">
        <v>0</v>
      </c>
      <c r="L72" s="149">
        <v>0</v>
      </c>
      <c r="M72" s="149">
        <v>0</v>
      </c>
      <c r="N72" s="149">
        <v>0</v>
      </c>
      <c r="O72" s="149">
        <v>0</v>
      </c>
      <c r="P72" s="149">
        <v>0</v>
      </c>
      <c r="Q72" s="149">
        <v>0</v>
      </c>
      <c r="R72" s="149">
        <v>0</v>
      </c>
      <c r="S72" s="149">
        <v>0</v>
      </c>
      <c r="T72" s="149">
        <v>0</v>
      </c>
      <c r="U72" s="149">
        <v>0</v>
      </c>
      <c r="V72" s="149">
        <v>0</v>
      </c>
      <c r="W72" s="149">
        <v>0</v>
      </c>
      <c r="X72" s="149">
        <v>0</v>
      </c>
      <c r="Y72" s="149">
        <v>0</v>
      </c>
      <c r="Z72" s="149">
        <v>0</v>
      </c>
      <c r="AA72" s="149">
        <v>0</v>
      </c>
      <c r="AB72" s="149">
        <v>0</v>
      </c>
      <c r="AC72" s="149">
        <v>0</v>
      </c>
      <c r="AD72" s="149">
        <v>0</v>
      </c>
      <c r="AE72" s="149">
        <v>0</v>
      </c>
      <c r="AF72" s="149">
        <v>0</v>
      </c>
      <c r="AG72" s="149">
        <v>0</v>
      </c>
      <c r="AH72" s="149">
        <v>0</v>
      </c>
      <c r="AI72" s="149">
        <v>0</v>
      </c>
      <c r="AJ72" s="149"/>
      <c r="AK72" s="149"/>
      <c r="AL72" s="149"/>
      <c r="AM72" s="149"/>
      <c r="AN72" s="149"/>
      <c r="AO72" s="95">
        <v>3.7578995184832933</v>
      </c>
      <c r="AP72" s="149">
        <v>0.62631658641388221</v>
      </c>
      <c r="AQ72" s="149">
        <v>0.62631658641388221</v>
      </c>
      <c r="AR72" s="149">
        <v>13.361420510162821</v>
      </c>
      <c r="AS72" s="149">
        <v>293.32493463716816</v>
      </c>
      <c r="AT72" s="149">
        <v>2.5052663456555289</v>
      </c>
      <c r="AU72" s="149">
        <v>1.0438609773564704</v>
      </c>
      <c r="AV72" s="149">
        <v>2.7140385411268233</v>
      </c>
      <c r="AW72" s="149">
        <v>196.03709154754515</v>
      </c>
      <c r="AX72" s="149">
        <v>37.578995184832934</v>
      </c>
      <c r="AY72" s="149">
        <v>44.259705439914349</v>
      </c>
      <c r="AZ72" s="149">
        <v>37.161450793890346</v>
      </c>
      <c r="BA72" s="149">
        <v>25.261435652026584</v>
      </c>
      <c r="BB72" s="149">
        <v>95.617665525852686</v>
      </c>
      <c r="BC72" s="149">
        <v>109.18785823148681</v>
      </c>
      <c r="BD72" s="149">
        <v>115.65979629109692</v>
      </c>
      <c r="BE72" s="149">
        <v>78.289573301735288</v>
      </c>
      <c r="BF72" s="149">
        <v>29.854423952395056</v>
      </c>
      <c r="BG72" s="149">
        <v>80.377295256448221</v>
      </c>
      <c r="BH72" s="149">
        <v>13.152648314691527</v>
      </c>
      <c r="BI72" s="149">
        <v>3.5491273230119997</v>
      </c>
      <c r="BJ72" s="149">
        <v>181.21426566908326</v>
      </c>
      <c r="BK72" s="149">
        <v>3.5491273230119997</v>
      </c>
      <c r="BL72" s="149">
        <v>0.20877219547129408</v>
      </c>
      <c r="BM72" s="149">
        <v>106.47381969035999</v>
      </c>
      <c r="BN72" s="149">
        <v>60.752708882146578</v>
      </c>
      <c r="BO72" s="149">
        <v>4.3842161048971757</v>
      </c>
      <c r="BP72" s="149">
        <v>14.822825878461879</v>
      </c>
      <c r="BQ72" s="149">
        <v>3.3403551275407053</v>
      </c>
      <c r="BR72" s="149">
        <v>97.496615285094336</v>
      </c>
      <c r="BS72" s="149">
        <v>44.050933244443051</v>
      </c>
      <c r="BT72" s="149">
        <v>0</v>
      </c>
      <c r="BU72" s="149"/>
      <c r="BV72" s="149"/>
      <c r="BW72" s="149"/>
      <c r="BX72" s="149"/>
      <c r="BY72" s="149"/>
      <c r="BZ72" s="95">
        <v>0</v>
      </c>
      <c r="CA72" s="149">
        <v>0</v>
      </c>
      <c r="CB72" s="149">
        <v>0</v>
      </c>
      <c r="CC72" s="149">
        <v>0</v>
      </c>
      <c r="CD72" s="149">
        <v>0</v>
      </c>
      <c r="CE72" s="149">
        <v>0</v>
      </c>
      <c r="CF72" s="149">
        <v>0</v>
      </c>
      <c r="CG72" s="149">
        <v>0</v>
      </c>
      <c r="CH72" s="149">
        <v>0</v>
      </c>
      <c r="CI72" s="149">
        <v>0</v>
      </c>
      <c r="CJ72" s="149">
        <v>0</v>
      </c>
      <c r="CK72" s="149">
        <v>0</v>
      </c>
      <c r="CL72" s="149">
        <v>0</v>
      </c>
      <c r="CM72" s="149">
        <v>0</v>
      </c>
      <c r="CN72" s="149">
        <v>0</v>
      </c>
      <c r="CO72" s="149">
        <v>0</v>
      </c>
      <c r="CP72" s="149">
        <v>0</v>
      </c>
      <c r="CQ72" s="149">
        <v>0</v>
      </c>
      <c r="CR72" s="149">
        <v>0</v>
      </c>
      <c r="CS72" s="149">
        <v>0</v>
      </c>
      <c r="CT72" s="149">
        <v>0</v>
      </c>
      <c r="CU72" s="149">
        <v>0</v>
      </c>
      <c r="CV72" s="149">
        <v>0</v>
      </c>
      <c r="CW72" s="149">
        <v>0</v>
      </c>
      <c r="CX72" s="149">
        <v>0</v>
      </c>
      <c r="CY72" s="149">
        <v>0</v>
      </c>
      <c r="CZ72" s="149">
        <v>0</v>
      </c>
      <c r="DA72" s="149">
        <v>0</v>
      </c>
      <c r="DB72" s="149">
        <v>0</v>
      </c>
      <c r="DC72" s="149">
        <v>0</v>
      </c>
      <c r="DD72" s="149">
        <v>0</v>
      </c>
      <c r="DE72" s="149">
        <v>0</v>
      </c>
      <c r="DF72" s="149"/>
      <c r="DG72" s="149"/>
      <c r="DH72" s="149"/>
      <c r="DI72" s="149"/>
      <c r="DJ72" s="149"/>
      <c r="DK72" s="95">
        <v>0</v>
      </c>
      <c r="DL72" s="149">
        <v>0</v>
      </c>
      <c r="DM72" s="149">
        <v>0</v>
      </c>
      <c r="DN72" s="149">
        <v>0</v>
      </c>
      <c r="DO72" s="149">
        <v>0</v>
      </c>
      <c r="DP72" s="149">
        <v>0</v>
      </c>
      <c r="DQ72" s="149">
        <v>0</v>
      </c>
      <c r="DR72" s="149">
        <v>0</v>
      </c>
      <c r="DS72" s="149">
        <v>0</v>
      </c>
      <c r="DT72" s="149">
        <v>0</v>
      </c>
      <c r="DU72" s="149">
        <v>0</v>
      </c>
      <c r="DV72" s="149">
        <v>0</v>
      </c>
      <c r="DW72" s="149">
        <v>0</v>
      </c>
      <c r="DX72" s="149">
        <v>0</v>
      </c>
      <c r="DY72" s="149">
        <v>0</v>
      </c>
      <c r="DZ72" s="149">
        <v>0</v>
      </c>
      <c r="EA72" s="149">
        <v>0</v>
      </c>
      <c r="EB72" s="149">
        <v>0</v>
      </c>
      <c r="EC72" s="149">
        <v>0</v>
      </c>
      <c r="ED72" s="149">
        <v>0</v>
      </c>
      <c r="EE72" s="149">
        <v>0</v>
      </c>
      <c r="EF72" s="149">
        <v>0</v>
      </c>
      <c r="EG72" s="149">
        <v>0</v>
      </c>
      <c r="EH72" s="149">
        <v>0</v>
      </c>
      <c r="EI72" s="149">
        <v>0</v>
      </c>
      <c r="EJ72" s="149">
        <v>0</v>
      </c>
      <c r="EK72" s="149">
        <v>0</v>
      </c>
      <c r="EL72" s="149">
        <v>0</v>
      </c>
      <c r="EM72" s="149">
        <v>0</v>
      </c>
      <c r="EN72" s="149">
        <v>0</v>
      </c>
      <c r="EO72" s="149">
        <v>0</v>
      </c>
      <c r="EP72" s="149">
        <v>0</v>
      </c>
      <c r="EQ72" s="149"/>
      <c r="ER72" s="149"/>
      <c r="ES72" s="149"/>
      <c r="ET72" s="149"/>
      <c r="EU72" s="149"/>
      <c r="EV72" s="95">
        <v>0</v>
      </c>
      <c r="EW72" s="149">
        <v>0</v>
      </c>
      <c r="EX72" s="149">
        <v>0</v>
      </c>
      <c r="EY72" s="149">
        <v>0</v>
      </c>
      <c r="EZ72" s="149">
        <v>0</v>
      </c>
      <c r="FA72" s="149">
        <v>0</v>
      </c>
      <c r="FB72" s="149">
        <v>0</v>
      </c>
      <c r="FC72" s="149">
        <v>0</v>
      </c>
      <c r="FD72" s="149">
        <v>0</v>
      </c>
      <c r="FE72" s="149">
        <v>0</v>
      </c>
      <c r="FF72" s="149">
        <v>0</v>
      </c>
      <c r="FG72" s="149">
        <v>0</v>
      </c>
      <c r="FH72" s="149">
        <v>0</v>
      </c>
      <c r="FI72" s="149">
        <v>0</v>
      </c>
      <c r="FJ72" s="149">
        <v>0</v>
      </c>
      <c r="FK72" s="149">
        <v>0</v>
      </c>
      <c r="FL72" s="149">
        <v>0</v>
      </c>
      <c r="FM72" s="149">
        <v>0</v>
      </c>
      <c r="FN72" s="149">
        <v>0</v>
      </c>
      <c r="FO72" s="149">
        <v>0</v>
      </c>
      <c r="FP72" s="149">
        <v>0</v>
      </c>
      <c r="FQ72" s="149">
        <v>0</v>
      </c>
      <c r="FR72" s="149">
        <v>0</v>
      </c>
      <c r="FS72" s="149">
        <v>0</v>
      </c>
      <c r="FT72" s="149">
        <v>0</v>
      </c>
      <c r="FU72" s="149">
        <v>0</v>
      </c>
      <c r="FV72" s="149">
        <v>0</v>
      </c>
      <c r="FW72" s="149">
        <v>0</v>
      </c>
      <c r="FX72" s="149">
        <v>0</v>
      </c>
      <c r="FY72" s="149">
        <v>0</v>
      </c>
      <c r="FZ72" s="149">
        <v>0</v>
      </c>
      <c r="GA72" s="149">
        <v>0</v>
      </c>
      <c r="GB72" s="149"/>
      <c r="GC72" s="149"/>
      <c r="GD72" s="149"/>
      <c r="GE72" s="149"/>
      <c r="GF72" s="150"/>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row>
    <row r="73" spans="3:558" x14ac:dyDescent="0.2">
      <c r="C73" s="72" t="s">
        <v>16674</v>
      </c>
      <c r="D73" s="95">
        <v>0.2906753160352859</v>
      </c>
      <c r="E73" s="149">
        <v>4.8445886005880984E-2</v>
      </c>
      <c r="F73" s="149">
        <v>4.8445886005880984E-2</v>
      </c>
      <c r="G73" s="149">
        <v>1.0335122347921277</v>
      </c>
      <c r="H73" s="149">
        <v>22.688823279420927</v>
      </c>
      <c r="I73" s="149">
        <v>0.19378354402352393</v>
      </c>
      <c r="J73" s="149">
        <v>8.0743143343134968E-2</v>
      </c>
      <c r="K73" s="149">
        <v>0.20993217269215095</v>
      </c>
      <c r="L73" s="149">
        <v>15.163562319840748</v>
      </c>
      <c r="M73" s="149">
        <v>2.9067531603528591</v>
      </c>
      <c r="N73" s="149">
        <v>3.4235092777489231</v>
      </c>
      <c r="O73" s="149">
        <v>2.8744559030156052</v>
      </c>
      <c r="P73" s="149">
        <v>1.9539840689038666</v>
      </c>
      <c r="Q73" s="149">
        <v>7.3960719302311642</v>
      </c>
      <c r="R73" s="149">
        <v>8.4457327936919189</v>
      </c>
      <c r="S73" s="149">
        <v>8.9463402824193565</v>
      </c>
      <c r="T73" s="149">
        <v>6.0557357507351233</v>
      </c>
      <c r="U73" s="149">
        <v>2.3092538996136605</v>
      </c>
      <c r="V73" s="149">
        <v>6.2172220374213927</v>
      </c>
      <c r="W73" s="149">
        <v>1.0173636061235007</v>
      </c>
      <c r="X73" s="149">
        <v>0.27452668736665892</v>
      </c>
      <c r="Y73" s="149">
        <v>14.017009684368233</v>
      </c>
      <c r="Z73" s="149">
        <v>0.27452668736665892</v>
      </c>
      <c r="AA73" s="149">
        <v>1.6148628668626996E-2</v>
      </c>
      <c r="AB73" s="149">
        <v>8.2358006209997683</v>
      </c>
      <c r="AC73" s="149">
        <v>4.6992509425704556</v>
      </c>
      <c r="AD73" s="149">
        <v>0.33912120204116691</v>
      </c>
      <c r="AE73" s="149">
        <v>1.1465526354725166</v>
      </c>
      <c r="AF73" s="149">
        <v>0.25837805869803193</v>
      </c>
      <c r="AG73" s="149">
        <v>7.5414095882488068</v>
      </c>
      <c r="AH73" s="149">
        <v>3.4073606490802959</v>
      </c>
      <c r="AI73" s="149">
        <v>0</v>
      </c>
      <c r="AJ73" s="149"/>
      <c r="AK73" s="149"/>
      <c r="AL73" s="149"/>
      <c r="AM73" s="149"/>
      <c r="AN73" s="149"/>
      <c r="AO73" s="95">
        <v>4.5912166167773411E-2</v>
      </c>
      <c r="AP73" s="149">
        <v>7.6520276946289026E-3</v>
      </c>
      <c r="AQ73" s="149">
        <v>7.6520276946289026E-3</v>
      </c>
      <c r="AR73" s="149">
        <v>0.16324325748541657</v>
      </c>
      <c r="AS73" s="149">
        <v>3.5836996369845355</v>
      </c>
      <c r="AT73" s="149">
        <v>3.060811077851561E-2</v>
      </c>
      <c r="AU73" s="149">
        <v>1.275337949104817E-2</v>
      </c>
      <c r="AV73" s="149">
        <v>3.3158786676725241E-2</v>
      </c>
      <c r="AW73" s="149">
        <v>2.3950846684188463</v>
      </c>
      <c r="AX73" s="149">
        <v>0.45912166167773416</v>
      </c>
      <c r="AY73" s="149">
        <v>0.54074329042044245</v>
      </c>
      <c r="AZ73" s="149">
        <v>0.45402030988131487</v>
      </c>
      <c r="BA73" s="149">
        <v>0.30863178368336575</v>
      </c>
      <c r="BB73" s="149">
        <v>1.1682095613800125</v>
      </c>
      <c r="BC73" s="149">
        <v>1.3340034947636388</v>
      </c>
      <c r="BD73" s="149">
        <v>1.4130744476081374</v>
      </c>
      <c r="BE73" s="149">
        <v>0.95650346182861279</v>
      </c>
      <c r="BF73" s="149">
        <v>0.36474665344397766</v>
      </c>
      <c r="BG73" s="149">
        <v>0.9820102208107091</v>
      </c>
      <c r="BH73" s="149">
        <v>0.16069258158720695</v>
      </c>
      <c r="BI73" s="149">
        <v>4.3361490269563784E-2</v>
      </c>
      <c r="BJ73" s="149">
        <v>2.2139866796459624</v>
      </c>
      <c r="BK73" s="149">
        <v>4.3361490269563784E-2</v>
      </c>
      <c r="BL73" s="149">
        <v>2.5506758982096339E-3</v>
      </c>
      <c r="BM73" s="149">
        <v>1.3008447080869134</v>
      </c>
      <c r="BN73" s="149">
        <v>0.7422466863790036</v>
      </c>
      <c r="BO73" s="149">
        <v>5.3564193862402319E-2</v>
      </c>
      <c r="BP73" s="149">
        <v>0.18109798877288402</v>
      </c>
      <c r="BQ73" s="149">
        <v>4.0810814371354143E-2</v>
      </c>
      <c r="BR73" s="149">
        <v>1.1911656444638992</v>
      </c>
      <c r="BS73" s="149">
        <v>0.53819261452223277</v>
      </c>
      <c r="BT73" s="149">
        <v>0</v>
      </c>
      <c r="BU73" s="149"/>
      <c r="BV73" s="149"/>
      <c r="BW73" s="149"/>
      <c r="BX73" s="149"/>
      <c r="BY73" s="149"/>
      <c r="BZ73" s="95">
        <v>0.18167207252205367</v>
      </c>
      <c r="CA73" s="149">
        <v>3.0278678753675615E-2</v>
      </c>
      <c r="CB73" s="149">
        <v>3.0278678753675615E-2</v>
      </c>
      <c r="CC73" s="149">
        <v>0.64594514674507975</v>
      </c>
      <c r="CD73" s="149">
        <v>14.180514549638078</v>
      </c>
      <c r="CE73" s="149">
        <v>0.12111471501470246</v>
      </c>
      <c r="CF73" s="149">
        <v>5.0464464589459357E-2</v>
      </c>
      <c r="CG73" s="149">
        <v>0.13120760793259434</v>
      </c>
      <c r="CH73" s="149">
        <v>9.477226449900467</v>
      </c>
      <c r="CI73" s="149">
        <v>1.8167207252205368</v>
      </c>
      <c r="CJ73" s="149">
        <v>2.1396932985930768</v>
      </c>
      <c r="CK73" s="149">
        <v>1.7965349393847532</v>
      </c>
      <c r="CL73" s="149">
        <v>1.2212400430649164</v>
      </c>
      <c r="CM73" s="149">
        <v>4.6225449563944769</v>
      </c>
      <c r="CN73" s="149">
        <v>5.2785829960574491</v>
      </c>
      <c r="CO73" s="149">
        <v>5.5914626765120969</v>
      </c>
      <c r="CP73" s="149">
        <v>3.7848348442094517</v>
      </c>
      <c r="CQ73" s="149">
        <v>1.4432836872585377</v>
      </c>
      <c r="CR73" s="149">
        <v>3.8857637733883701</v>
      </c>
      <c r="CS73" s="149">
        <v>0.63585225382718791</v>
      </c>
      <c r="CT73" s="149">
        <v>0.17157917960416183</v>
      </c>
      <c r="CU73" s="149">
        <v>8.7606310527301439</v>
      </c>
      <c r="CV73" s="149">
        <v>0.17157917960416183</v>
      </c>
      <c r="CW73" s="149">
        <v>1.0092892917891871E-2</v>
      </c>
      <c r="CX73" s="149">
        <v>5.1473753881248543</v>
      </c>
      <c r="CY73" s="149">
        <v>2.9370318391065346</v>
      </c>
      <c r="CZ73" s="149">
        <v>0.21195075127572932</v>
      </c>
      <c r="DA73" s="149">
        <v>0.71659539717032283</v>
      </c>
      <c r="DB73" s="149">
        <v>0.16148628668626994</v>
      </c>
      <c r="DC73" s="149">
        <v>4.7133809926555035</v>
      </c>
      <c r="DD73" s="149">
        <v>2.1296004056751849</v>
      </c>
      <c r="DE73" s="149">
        <v>0</v>
      </c>
      <c r="DF73" s="149"/>
      <c r="DG73" s="149"/>
      <c r="DH73" s="149"/>
      <c r="DI73" s="149"/>
      <c r="DJ73" s="149"/>
      <c r="DK73" s="95">
        <v>4.1201218818482585E-3</v>
      </c>
      <c r="DL73" s="149">
        <v>6.8668698030804312E-4</v>
      </c>
      <c r="DM73" s="149">
        <v>6.8668698030804312E-4</v>
      </c>
      <c r="DN73" s="149">
        <v>1.4649322246571585E-2</v>
      </c>
      <c r="DO73" s="149">
        <v>0.32159840244426685</v>
      </c>
      <c r="DP73" s="149">
        <v>2.7467479212321725E-3</v>
      </c>
      <c r="DQ73" s="149">
        <v>1.1444783005134052E-3</v>
      </c>
      <c r="DR73" s="149">
        <v>2.9756435813348536E-3</v>
      </c>
      <c r="DS73" s="149">
        <v>0.21493302483641749</v>
      </c>
      <c r="DT73" s="149">
        <v>4.1201218818482585E-2</v>
      </c>
      <c r="DU73" s="149">
        <v>4.8525879941768379E-2</v>
      </c>
      <c r="DV73" s="149">
        <v>4.0743427498277224E-2</v>
      </c>
      <c r="DW73" s="149">
        <v>2.7696374872424406E-2</v>
      </c>
      <c r="DX73" s="149">
        <v>0.10483421232702791</v>
      </c>
      <c r="DY73" s="149">
        <v>0.11971243023370219</v>
      </c>
      <c r="DZ73" s="149">
        <v>0.12680819569688531</v>
      </c>
      <c r="EA73" s="149">
        <v>8.5835872538505387E-2</v>
      </c>
      <c r="EB73" s="149">
        <v>3.2732079394683387E-2</v>
      </c>
      <c r="EC73" s="149">
        <v>8.8124829139532193E-2</v>
      </c>
      <c r="ED73" s="149">
        <v>1.4420426586468905E-2</v>
      </c>
      <c r="EE73" s="149">
        <v>3.8912262217455779E-3</v>
      </c>
      <c r="EF73" s="149">
        <v>0.19868143296912716</v>
      </c>
      <c r="EG73" s="149">
        <v>3.8912262217455779E-3</v>
      </c>
      <c r="EH73" s="149">
        <v>2.2889566010268102E-4</v>
      </c>
      <c r="EI73" s="149">
        <v>0.11673678665236732</v>
      </c>
      <c r="EJ73" s="149">
        <v>6.6608637089880185E-2</v>
      </c>
      <c r="EK73" s="149">
        <v>4.8068088621563022E-3</v>
      </c>
      <c r="EL73" s="149">
        <v>1.6251591867290353E-2</v>
      </c>
      <c r="EM73" s="149">
        <v>3.6623305616428964E-3</v>
      </c>
      <c r="EN73" s="149">
        <v>0.10689427326795205</v>
      </c>
      <c r="EO73" s="149">
        <v>4.8296984281665699E-2</v>
      </c>
      <c r="EP73" s="149">
        <v>0</v>
      </c>
      <c r="EQ73" s="149"/>
      <c r="ER73" s="149"/>
      <c r="ES73" s="149"/>
      <c r="ET73" s="149"/>
      <c r="EU73" s="149"/>
      <c r="EV73" s="95">
        <v>3.9140062365223903E-2</v>
      </c>
      <c r="EW73" s="149">
        <v>6.5233437275373177E-3</v>
      </c>
      <c r="EX73" s="149">
        <v>6.5233437275373177E-3</v>
      </c>
      <c r="EY73" s="149">
        <v>0.13916466618746276</v>
      </c>
      <c r="EZ73" s="149">
        <v>3.0550993123966435</v>
      </c>
      <c r="FA73" s="149">
        <v>2.6093374910149271E-2</v>
      </c>
      <c r="FB73" s="149">
        <v>1.0872239545895529E-2</v>
      </c>
      <c r="FC73" s="149">
        <v>2.8267822819328377E-2</v>
      </c>
      <c r="FD73" s="149">
        <v>2.0418065867191806</v>
      </c>
      <c r="FE73" s="149">
        <v>0.3914006236522391</v>
      </c>
      <c r="FF73" s="149">
        <v>0.46098295674597051</v>
      </c>
      <c r="FG73" s="149">
        <v>0.38705172783388087</v>
      </c>
      <c r="FH73" s="149">
        <v>0.26310819701067184</v>
      </c>
      <c r="FI73" s="149">
        <v>0.99589714240403049</v>
      </c>
      <c r="FJ73" s="149">
        <v>1.1372362565006726</v>
      </c>
      <c r="FK73" s="149">
        <v>1.2046441416852247</v>
      </c>
      <c r="FL73" s="149">
        <v>0.81541796594216476</v>
      </c>
      <c r="FM73" s="149">
        <v>0.31094605101261213</v>
      </c>
      <c r="FN73" s="149">
        <v>0.83716244503395576</v>
      </c>
      <c r="FO73" s="149">
        <v>0.13699021827828367</v>
      </c>
      <c r="FP73" s="149">
        <v>3.69656144560448E-2</v>
      </c>
      <c r="FQ73" s="149">
        <v>1.887420785167464</v>
      </c>
      <c r="FR73" s="149">
        <v>3.69656144560448E-2</v>
      </c>
      <c r="FS73" s="149">
        <v>2.1744479091791056E-3</v>
      </c>
      <c r="FT73" s="149">
        <v>1.1089684336813439</v>
      </c>
      <c r="FU73" s="149">
        <v>0.63276434157111983</v>
      </c>
      <c r="FV73" s="149">
        <v>4.5663406092761226E-2</v>
      </c>
      <c r="FW73" s="149">
        <v>0.15438580155171652</v>
      </c>
      <c r="FX73" s="149">
        <v>3.479116654686569E-2</v>
      </c>
      <c r="FY73" s="149">
        <v>1.0154671735866425</v>
      </c>
      <c r="FZ73" s="149">
        <v>0.45880850883679136</v>
      </c>
      <c r="GA73" s="149">
        <v>0</v>
      </c>
      <c r="GB73" s="149"/>
      <c r="GC73" s="149"/>
      <c r="GD73" s="149"/>
      <c r="GE73" s="149"/>
      <c r="GF73" s="150"/>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row>
    <row r="74" spans="3:558" x14ac:dyDescent="0.2">
      <c r="C74" s="72" t="s">
        <v>12108</v>
      </c>
      <c r="D74" s="95"/>
      <c r="E74" s="149"/>
      <c r="F74" s="149"/>
      <c r="G74" s="149"/>
      <c r="H74" s="149">
        <v>0</v>
      </c>
      <c r="I74" s="149"/>
      <c r="J74" s="149"/>
      <c r="K74" s="149"/>
      <c r="L74" s="149">
        <v>0</v>
      </c>
      <c r="M74" s="149"/>
      <c r="N74" s="149">
        <v>0</v>
      </c>
      <c r="O74" s="149"/>
      <c r="P74" s="149"/>
      <c r="Q74" s="149">
        <v>1.73</v>
      </c>
      <c r="R74" s="149"/>
      <c r="S74" s="149"/>
      <c r="T74" s="149"/>
      <c r="U74" s="149"/>
      <c r="V74" s="149"/>
      <c r="W74" s="149"/>
      <c r="X74" s="149"/>
      <c r="Y74" s="149">
        <v>3.2</v>
      </c>
      <c r="Z74" s="149"/>
      <c r="AA74" s="149"/>
      <c r="AB74" s="149"/>
      <c r="AC74" s="149"/>
      <c r="AD74" s="149"/>
      <c r="AE74" s="149"/>
      <c r="AF74" s="149"/>
      <c r="AG74" s="149"/>
      <c r="AH74" s="149"/>
      <c r="AI74" s="149"/>
      <c r="AJ74" s="149"/>
      <c r="AK74" s="149"/>
      <c r="AL74" s="149"/>
      <c r="AM74" s="149"/>
      <c r="AN74" s="149"/>
      <c r="AO74" s="95"/>
      <c r="AP74" s="149"/>
      <c r="AQ74" s="149"/>
      <c r="AR74" s="149"/>
      <c r="AS74" s="149">
        <v>0</v>
      </c>
      <c r="AT74" s="149"/>
      <c r="AU74" s="149"/>
      <c r="AV74" s="149"/>
      <c r="AW74" s="149">
        <v>0</v>
      </c>
      <c r="AX74" s="149"/>
      <c r="AY74" s="149">
        <v>0</v>
      </c>
      <c r="AZ74" s="149"/>
      <c r="BA74" s="149"/>
      <c r="BB74" s="149">
        <v>0.01</v>
      </c>
      <c r="BC74" s="149"/>
      <c r="BD74" s="149"/>
      <c r="BE74" s="149"/>
      <c r="BF74" s="149"/>
      <c r="BG74" s="149"/>
      <c r="BH74" s="149"/>
      <c r="BI74" s="149"/>
      <c r="BJ74" s="149">
        <v>0</v>
      </c>
      <c r="BK74" s="149"/>
      <c r="BL74" s="149"/>
      <c r="BM74" s="149"/>
      <c r="BN74" s="149"/>
      <c r="BO74" s="149"/>
      <c r="BP74" s="149"/>
      <c r="BQ74" s="149"/>
      <c r="BR74" s="149"/>
      <c r="BS74" s="149"/>
      <c r="BT74" s="149"/>
      <c r="BU74" s="149"/>
      <c r="BV74" s="149"/>
      <c r="BW74" s="149"/>
      <c r="BX74" s="149"/>
      <c r="BY74" s="149"/>
      <c r="BZ74" s="95"/>
      <c r="CA74" s="149"/>
      <c r="CB74" s="149"/>
      <c r="CC74" s="149"/>
      <c r="CD74" s="149">
        <v>0</v>
      </c>
      <c r="CE74" s="149"/>
      <c r="CF74" s="149"/>
      <c r="CG74" s="149"/>
      <c r="CH74" s="149">
        <v>0</v>
      </c>
      <c r="CI74" s="149"/>
      <c r="CJ74" s="149">
        <v>0</v>
      </c>
      <c r="CK74" s="149"/>
      <c r="CL74" s="149"/>
      <c r="CM74" s="149">
        <v>1.45</v>
      </c>
      <c r="CN74" s="149"/>
      <c r="CO74" s="149"/>
      <c r="CP74" s="149"/>
      <c r="CQ74" s="149"/>
      <c r="CR74" s="149"/>
      <c r="CS74" s="149"/>
      <c r="CT74" s="149"/>
      <c r="CU74" s="149">
        <v>0.8</v>
      </c>
      <c r="CV74" s="149"/>
      <c r="CW74" s="149"/>
      <c r="CX74" s="149"/>
      <c r="CY74" s="149"/>
      <c r="CZ74" s="149"/>
      <c r="DA74" s="149"/>
      <c r="DB74" s="149"/>
      <c r="DC74" s="149"/>
      <c r="DD74" s="149"/>
      <c r="DE74" s="149"/>
      <c r="DF74" s="149"/>
      <c r="DG74" s="149"/>
      <c r="DH74" s="149"/>
      <c r="DI74" s="149"/>
      <c r="DJ74" s="149"/>
      <c r="DK74" s="95"/>
      <c r="DL74" s="149"/>
      <c r="DM74" s="149"/>
      <c r="DN74" s="149"/>
      <c r="DO74" s="149">
        <v>0</v>
      </c>
      <c r="DP74" s="149"/>
      <c r="DQ74" s="149"/>
      <c r="DR74" s="149"/>
      <c r="DS74" s="149">
        <v>0</v>
      </c>
      <c r="DT74" s="149"/>
      <c r="DU74" s="149">
        <v>0</v>
      </c>
      <c r="DV74" s="149"/>
      <c r="DW74" s="149"/>
      <c r="DX74" s="149">
        <v>210.89999999999998</v>
      </c>
      <c r="DY74" s="149"/>
      <c r="DZ74" s="149"/>
      <c r="EA74" s="149"/>
      <c r="EB74" s="149"/>
      <c r="EC74" s="149"/>
      <c r="ED74" s="149"/>
      <c r="EE74" s="149"/>
      <c r="EF74" s="149">
        <v>0</v>
      </c>
      <c r="EG74" s="149"/>
      <c r="EH74" s="149"/>
      <c r="EI74" s="149"/>
      <c r="EJ74" s="149"/>
      <c r="EK74" s="149"/>
      <c r="EL74" s="149"/>
      <c r="EM74" s="149"/>
      <c r="EN74" s="149"/>
      <c r="EO74" s="149"/>
      <c r="EP74" s="149"/>
      <c r="EQ74" s="149"/>
      <c r="ER74" s="149"/>
      <c r="ES74" s="149"/>
      <c r="ET74" s="149"/>
      <c r="EU74" s="149"/>
      <c r="EV74" s="95"/>
      <c r="EW74" s="149"/>
      <c r="EX74" s="149"/>
      <c r="EY74" s="149"/>
      <c r="EZ74" s="149">
        <v>1.6076821599279432</v>
      </c>
      <c r="FA74" s="149"/>
      <c r="FB74" s="149"/>
      <c r="FC74" s="149"/>
      <c r="FD74" s="149">
        <v>5.3163970549251154</v>
      </c>
      <c r="FE74" s="149"/>
      <c r="FF74" s="149">
        <v>1.0630743821745747</v>
      </c>
      <c r="FG74" s="149"/>
      <c r="FH74" s="149"/>
      <c r="FI74" s="149">
        <v>0.13</v>
      </c>
      <c r="FJ74" s="149"/>
      <c r="FK74" s="149"/>
      <c r="FL74" s="149"/>
      <c r="FM74" s="149"/>
      <c r="FN74" s="149"/>
      <c r="FO74" s="149"/>
      <c r="FP74" s="149"/>
      <c r="FQ74" s="149">
        <v>0</v>
      </c>
      <c r="FR74" s="149"/>
      <c r="FS74" s="149"/>
      <c r="FT74" s="149"/>
      <c r="FU74" s="149"/>
      <c r="FV74" s="149"/>
      <c r="FW74" s="149"/>
      <c r="FX74" s="149"/>
      <c r="FY74" s="149"/>
      <c r="FZ74" s="149"/>
      <c r="GA74" s="149"/>
      <c r="GB74" s="149"/>
      <c r="GC74" s="149"/>
      <c r="GD74" s="149"/>
      <c r="GE74" s="149"/>
      <c r="GF74" s="150"/>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row>
    <row r="75" spans="3:558" x14ac:dyDescent="0.2">
      <c r="C75" s="72" t="s">
        <v>14777</v>
      </c>
      <c r="D75" s="95"/>
      <c r="E75" s="149"/>
      <c r="F75" s="149"/>
      <c r="G75" s="149">
        <v>0.1281430065302043</v>
      </c>
      <c r="H75" s="149">
        <v>8.1800088218555906</v>
      </c>
      <c r="I75" s="149"/>
      <c r="J75" s="149">
        <v>6.407150326510215E-2</v>
      </c>
      <c r="K75" s="149"/>
      <c r="L75" s="149">
        <v>11.89884701436865</v>
      </c>
      <c r="M75" s="149">
        <v>0.19221450979530644</v>
      </c>
      <c r="N75" s="149"/>
      <c r="O75" s="149">
        <v>0.96107254897653216</v>
      </c>
      <c r="P75" s="149"/>
      <c r="Q75" s="149">
        <v>39.510000000000005</v>
      </c>
      <c r="R75" s="149"/>
      <c r="S75" s="149">
        <v>12.8</v>
      </c>
      <c r="T75" s="149">
        <v>11</v>
      </c>
      <c r="U75" s="149"/>
      <c r="V75" s="149"/>
      <c r="W75" s="149"/>
      <c r="X75" s="149"/>
      <c r="Y75" s="149">
        <v>48.3</v>
      </c>
      <c r="Z75" s="149"/>
      <c r="AA75" s="149"/>
      <c r="AB75" s="149">
        <v>7</v>
      </c>
      <c r="AC75" s="149"/>
      <c r="AD75" s="149"/>
      <c r="AE75" s="149"/>
      <c r="AF75" s="149"/>
      <c r="AG75" s="149">
        <v>63.5</v>
      </c>
      <c r="AH75" s="149"/>
      <c r="AI75" s="149"/>
      <c r="AJ75" s="149"/>
      <c r="AK75" s="149"/>
      <c r="AL75" s="149"/>
      <c r="AM75" s="149"/>
      <c r="AN75" s="149"/>
      <c r="AO75" s="95"/>
      <c r="AP75" s="149"/>
      <c r="AQ75" s="149"/>
      <c r="AR75" s="149">
        <v>1.4095730718322472E-2</v>
      </c>
      <c r="AS75" s="149">
        <v>0.4278694988043521</v>
      </c>
      <c r="AT75" s="149"/>
      <c r="AU75" s="149">
        <v>3.4598611763155163E-3</v>
      </c>
      <c r="AV75" s="149"/>
      <c r="AW75" s="149">
        <v>25.089119248548702</v>
      </c>
      <c r="AX75" s="149">
        <v>1.0635869542006956E-2</v>
      </c>
      <c r="AY75" s="149"/>
      <c r="AZ75" s="149">
        <v>5.3051204703504579E-2</v>
      </c>
      <c r="BA75" s="149"/>
      <c r="BB75" s="149">
        <v>3.4499999999999997</v>
      </c>
      <c r="BC75" s="149"/>
      <c r="BD75" s="149">
        <v>0.7</v>
      </c>
      <c r="BE75" s="149">
        <v>0.6</v>
      </c>
      <c r="BF75" s="149"/>
      <c r="BG75" s="149"/>
      <c r="BH75" s="149"/>
      <c r="BI75" s="149"/>
      <c r="BJ75" s="149">
        <v>2.4999999999999996</v>
      </c>
      <c r="BK75" s="149"/>
      <c r="BL75" s="149"/>
      <c r="BM75" s="149">
        <v>1</v>
      </c>
      <c r="BN75" s="149"/>
      <c r="BO75" s="149"/>
      <c r="BP75" s="149"/>
      <c r="BQ75" s="149"/>
      <c r="BR75" s="149">
        <v>1.6</v>
      </c>
      <c r="BS75" s="149"/>
      <c r="BT75" s="149"/>
      <c r="BU75" s="149"/>
      <c r="BV75" s="149"/>
      <c r="BW75" s="149"/>
      <c r="BX75" s="149"/>
      <c r="BY75" s="149"/>
      <c r="BZ75" s="95"/>
      <c r="CA75" s="149"/>
      <c r="CB75" s="149"/>
      <c r="CC75" s="149">
        <v>2.562860130604086E-2</v>
      </c>
      <c r="CD75" s="149">
        <v>7.1949735306579106</v>
      </c>
      <c r="CE75" s="149"/>
      <c r="CF75" s="149">
        <v>1.281430065302043E-2</v>
      </c>
      <c r="CG75" s="149"/>
      <c r="CH75" s="149">
        <v>9.934414724260618</v>
      </c>
      <c r="CI75" s="149">
        <v>0.16146018822805741</v>
      </c>
      <c r="CJ75" s="149"/>
      <c r="CK75" s="149">
        <v>0.60547570585521526</v>
      </c>
      <c r="CL75" s="149"/>
      <c r="CM75" s="149">
        <v>33.200000000000003</v>
      </c>
      <c r="CN75" s="149"/>
      <c r="CO75" s="149">
        <v>12</v>
      </c>
      <c r="CP75" s="149">
        <v>9.1999999999999993</v>
      </c>
      <c r="CQ75" s="149"/>
      <c r="CR75" s="149"/>
      <c r="CS75" s="149"/>
      <c r="CT75" s="149"/>
      <c r="CU75" s="149">
        <v>40.699999999999996</v>
      </c>
      <c r="CV75" s="149"/>
      <c r="CW75" s="149"/>
      <c r="CX75" s="149">
        <v>6</v>
      </c>
      <c r="CY75" s="149"/>
      <c r="CZ75" s="149"/>
      <c r="DA75" s="149"/>
      <c r="DB75" s="149"/>
      <c r="DC75" s="149">
        <v>18</v>
      </c>
      <c r="DD75" s="149"/>
      <c r="DE75" s="149"/>
      <c r="DF75" s="149"/>
      <c r="DG75" s="149"/>
      <c r="DH75" s="149"/>
      <c r="DI75" s="149"/>
      <c r="DJ75" s="149"/>
      <c r="DK75" s="95"/>
      <c r="DL75" s="149"/>
      <c r="DM75" s="149"/>
      <c r="DN75" s="149">
        <v>7.6885803918122573E-4</v>
      </c>
      <c r="DO75" s="149">
        <v>1.1030550002119988</v>
      </c>
      <c r="DP75" s="149"/>
      <c r="DQ75" s="149">
        <v>3.8442901959061287E-4</v>
      </c>
      <c r="DR75" s="149"/>
      <c r="DS75" s="149">
        <v>0.89853876178979253</v>
      </c>
      <c r="DT75" s="149">
        <v>1.1532870587718385E-3</v>
      </c>
      <c r="DU75" s="149"/>
      <c r="DV75" s="149">
        <v>5.7664352938591934E-3</v>
      </c>
      <c r="DW75" s="149"/>
      <c r="DX75" s="149">
        <v>0.22999999999999998</v>
      </c>
      <c r="DY75" s="149"/>
      <c r="DZ75" s="149">
        <v>0.1</v>
      </c>
      <c r="EA75" s="149">
        <v>0.1</v>
      </c>
      <c r="EB75" s="149"/>
      <c r="EC75" s="149"/>
      <c r="ED75" s="149"/>
      <c r="EE75" s="149"/>
      <c r="EF75" s="149">
        <v>0.2</v>
      </c>
      <c r="EG75" s="149"/>
      <c r="EH75" s="149"/>
      <c r="EI75" s="149">
        <v>0</v>
      </c>
      <c r="EJ75" s="149"/>
      <c r="EK75" s="149"/>
      <c r="EL75" s="149"/>
      <c r="EM75" s="149"/>
      <c r="EN75" s="149">
        <v>0</v>
      </c>
      <c r="EO75" s="149"/>
      <c r="EP75" s="149"/>
      <c r="EQ75" s="149"/>
      <c r="ER75" s="149"/>
      <c r="ES75" s="149"/>
      <c r="ET75" s="149"/>
      <c r="EU75" s="149"/>
      <c r="EV75" s="95"/>
      <c r="EW75" s="149"/>
      <c r="EX75" s="149"/>
      <c r="EY75" s="149">
        <v>6.407150326510215E-3</v>
      </c>
      <c r="EZ75" s="149">
        <v>0.61085771212948392</v>
      </c>
      <c r="FA75" s="149"/>
      <c r="FB75" s="149">
        <v>1.9221450979530644E-3</v>
      </c>
      <c r="FC75" s="149"/>
      <c r="FD75" s="149">
        <v>6.1764929147558469E-2</v>
      </c>
      <c r="FE75" s="149">
        <v>1.460830274444329E-2</v>
      </c>
      <c r="FF75" s="149"/>
      <c r="FG75" s="149">
        <v>8.7137244440538913E-2</v>
      </c>
      <c r="FH75" s="149"/>
      <c r="FI75" s="149">
        <v>3</v>
      </c>
      <c r="FJ75" s="149"/>
      <c r="FK75" s="149">
        <v>1</v>
      </c>
      <c r="FL75" s="149">
        <v>0.8</v>
      </c>
      <c r="FM75" s="149"/>
      <c r="FN75" s="149"/>
      <c r="FO75" s="149"/>
      <c r="FP75" s="149"/>
      <c r="FQ75" s="149">
        <v>3.6</v>
      </c>
      <c r="FR75" s="149"/>
      <c r="FS75" s="149"/>
      <c r="FT75" s="149">
        <v>1</v>
      </c>
      <c r="FU75" s="149"/>
      <c r="FV75" s="149"/>
      <c r="FW75" s="149"/>
      <c r="FX75" s="149"/>
      <c r="FY75" s="149">
        <v>0</v>
      </c>
      <c r="FZ75" s="149"/>
      <c r="GA75" s="149"/>
      <c r="GB75" s="149"/>
      <c r="GC75" s="149"/>
      <c r="GD75" s="149"/>
      <c r="GE75" s="149"/>
      <c r="GF75" s="150"/>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row>
    <row r="76" spans="3:558" x14ac:dyDescent="0.2">
      <c r="C76" s="72" t="s">
        <v>16772</v>
      </c>
      <c r="D76" s="95"/>
      <c r="E76" s="149"/>
      <c r="F76" s="149"/>
      <c r="G76" s="149">
        <v>1.3023173753664663</v>
      </c>
      <c r="H76" s="149">
        <v>0</v>
      </c>
      <c r="I76" s="149"/>
      <c r="J76" s="149"/>
      <c r="K76" s="149"/>
      <c r="L76" s="149">
        <v>0</v>
      </c>
      <c r="M76" s="149">
        <v>0</v>
      </c>
      <c r="N76" s="149">
        <v>0</v>
      </c>
      <c r="O76" s="149"/>
      <c r="P76" s="149"/>
      <c r="Q76" s="149">
        <v>0</v>
      </c>
      <c r="R76" s="149"/>
      <c r="S76" s="149">
        <v>0</v>
      </c>
      <c r="T76" s="149">
        <v>0</v>
      </c>
      <c r="U76" s="149"/>
      <c r="V76" s="149">
        <v>0</v>
      </c>
      <c r="W76" s="149"/>
      <c r="X76" s="149"/>
      <c r="Y76" s="149">
        <v>0</v>
      </c>
      <c r="Z76" s="149"/>
      <c r="AA76" s="149"/>
      <c r="AB76" s="149">
        <v>0</v>
      </c>
      <c r="AC76" s="149">
        <v>0</v>
      </c>
      <c r="AD76" s="149"/>
      <c r="AE76" s="149">
        <v>0</v>
      </c>
      <c r="AF76" s="149">
        <v>0</v>
      </c>
      <c r="AG76" s="149">
        <v>0</v>
      </c>
      <c r="AH76" s="149"/>
      <c r="AI76" s="149"/>
      <c r="AJ76" s="149"/>
      <c r="AK76" s="149"/>
      <c r="AL76" s="149"/>
      <c r="AM76" s="149"/>
      <c r="AN76" s="149"/>
      <c r="AO76" s="95"/>
      <c r="AP76" s="149"/>
      <c r="AQ76" s="149"/>
      <c r="AR76" s="149">
        <v>30.084774358128715</v>
      </c>
      <c r="AS76" s="149">
        <v>63.446165393234743</v>
      </c>
      <c r="AT76" s="149"/>
      <c r="AU76" s="149"/>
      <c r="AV76" s="149"/>
      <c r="AW76" s="149">
        <v>135.80121702946886</v>
      </c>
      <c r="AX76" s="149">
        <v>2.3361751520521548</v>
      </c>
      <c r="AY76" s="149">
        <v>5.8264062209153282</v>
      </c>
      <c r="AZ76" s="149"/>
      <c r="BA76" s="149"/>
      <c r="BB76" s="149">
        <v>21.1</v>
      </c>
      <c r="BC76" s="149"/>
      <c r="BD76" s="149">
        <v>12.3</v>
      </c>
      <c r="BE76" s="149">
        <v>6.7</v>
      </c>
      <c r="BF76" s="149"/>
      <c r="BG76" s="149">
        <v>7</v>
      </c>
      <c r="BH76" s="149"/>
      <c r="BI76" s="149"/>
      <c r="BJ76" s="149">
        <v>50.6</v>
      </c>
      <c r="BK76" s="149"/>
      <c r="BL76" s="149"/>
      <c r="BM76" s="149">
        <v>17.2</v>
      </c>
      <c r="BN76" s="149">
        <v>1.3</v>
      </c>
      <c r="BO76" s="149"/>
      <c r="BP76" s="149">
        <v>6.8</v>
      </c>
      <c r="BQ76" s="149">
        <v>15.4</v>
      </c>
      <c r="BR76" s="149">
        <v>53</v>
      </c>
      <c r="BS76" s="149"/>
      <c r="BT76" s="149"/>
      <c r="BU76" s="149"/>
      <c r="BV76" s="149"/>
      <c r="BW76" s="149"/>
      <c r="BX76" s="149"/>
      <c r="BY76" s="149"/>
      <c r="BZ76" s="95"/>
      <c r="CA76" s="149"/>
      <c r="CB76" s="149"/>
      <c r="CC76" s="149">
        <v>3.2577796550173836</v>
      </c>
      <c r="CD76" s="149">
        <v>0</v>
      </c>
      <c r="CE76" s="149"/>
      <c r="CF76" s="149"/>
      <c r="CG76" s="149"/>
      <c r="CH76" s="149">
        <v>0</v>
      </c>
      <c r="CI76" s="149">
        <v>0</v>
      </c>
      <c r="CJ76" s="149">
        <v>0</v>
      </c>
      <c r="CK76" s="149"/>
      <c r="CL76" s="149"/>
      <c r="CM76" s="149">
        <v>0</v>
      </c>
      <c r="CN76" s="149"/>
      <c r="CO76" s="149">
        <v>0</v>
      </c>
      <c r="CP76" s="149">
        <v>0</v>
      </c>
      <c r="CQ76" s="149"/>
      <c r="CR76" s="149">
        <v>0</v>
      </c>
      <c r="CS76" s="149"/>
      <c r="CT76" s="149"/>
      <c r="CU76" s="149">
        <v>0</v>
      </c>
      <c r="CV76" s="149"/>
      <c r="CW76" s="149"/>
      <c r="CX76" s="149">
        <v>0</v>
      </c>
      <c r="CY76" s="149">
        <v>0</v>
      </c>
      <c r="CZ76" s="149"/>
      <c r="DA76" s="149">
        <v>0</v>
      </c>
      <c r="DB76" s="149">
        <v>0</v>
      </c>
      <c r="DC76" s="149">
        <v>0</v>
      </c>
      <c r="DD76" s="149"/>
      <c r="DE76" s="149"/>
      <c r="DF76" s="149"/>
      <c r="DG76" s="149"/>
      <c r="DH76" s="149"/>
      <c r="DI76" s="149"/>
      <c r="DJ76" s="149"/>
      <c r="DK76" s="95"/>
      <c r="DL76" s="149"/>
      <c r="DM76" s="149"/>
      <c r="DN76" s="149">
        <v>0</v>
      </c>
      <c r="DO76" s="149">
        <v>0</v>
      </c>
      <c r="DP76" s="149"/>
      <c r="DQ76" s="149"/>
      <c r="DR76" s="149"/>
      <c r="DS76" s="149">
        <v>0</v>
      </c>
      <c r="DT76" s="149">
        <v>0</v>
      </c>
      <c r="DU76" s="149">
        <v>0</v>
      </c>
      <c r="DV76" s="149"/>
      <c r="DW76" s="149"/>
      <c r="DX76" s="149">
        <v>0</v>
      </c>
      <c r="DY76" s="149"/>
      <c r="DZ76" s="149">
        <v>0</v>
      </c>
      <c r="EA76" s="149">
        <v>0</v>
      </c>
      <c r="EB76" s="149"/>
      <c r="EC76" s="149">
        <v>0</v>
      </c>
      <c r="ED76" s="149"/>
      <c r="EE76" s="149"/>
      <c r="EF76" s="149">
        <v>0</v>
      </c>
      <c r="EG76" s="149"/>
      <c r="EH76" s="149"/>
      <c r="EI76" s="149">
        <v>0</v>
      </c>
      <c r="EJ76" s="149">
        <v>0</v>
      </c>
      <c r="EK76" s="149"/>
      <c r="EL76" s="149">
        <v>0</v>
      </c>
      <c r="EM76" s="149">
        <v>0</v>
      </c>
      <c r="EN76" s="149">
        <v>0</v>
      </c>
      <c r="EO76" s="149"/>
      <c r="EP76" s="149"/>
      <c r="EQ76" s="149"/>
      <c r="ER76" s="149"/>
      <c r="ES76" s="149"/>
      <c r="ET76" s="149"/>
      <c r="EU76" s="149"/>
      <c r="EV76" s="95"/>
      <c r="EW76" s="149"/>
      <c r="EX76" s="149"/>
      <c r="EY76" s="149">
        <v>0</v>
      </c>
      <c r="EZ76" s="149">
        <v>0</v>
      </c>
      <c r="FA76" s="149"/>
      <c r="FB76" s="149"/>
      <c r="FC76" s="149"/>
      <c r="FD76" s="149">
        <v>5.5160438590991738</v>
      </c>
      <c r="FE76" s="149">
        <v>0</v>
      </c>
      <c r="FF76" s="149">
        <v>0</v>
      </c>
      <c r="FG76" s="149"/>
      <c r="FH76" s="149"/>
      <c r="FI76" s="149">
        <v>0</v>
      </c>
      <c r="FJ76" s="149"/>
      <c r="FK76" s="149">
        <v>0</v>
      </c>
      <c r="FL76" s="149">
        <v>0</v>
      </c>
      <c r="FM76" s="149"/>
      <c r="FN76" s="149">
        <v>0</v>
      </c>
      <c r="FO76" s="149"/>
      <c r="FP76" s="149"/>
      <c r="FQ76" s="149">
        <v>0</v>
      </c>
      <c r="FR76" s="149"/>
      <c r="FS76" s="149"/>
      <c r="FT76" s="149">
        <v>0</v>
      </c>
      <c r="FU76" s="149">
        <v>0</v>
      </c>
      <c r="FV76" s="149"/>
      <c r="FW76" s="149">
        <v>0</v>
      </c>
      <c r="FX76" s="149">
        <v>0</v>
      </c>
      <c r="FY76" s="149">
        <v>0</v>
      </c>
      <c r="FZ76" s="149"/>
      <c r="GA76" s="149"/>
      <c r="GB76" s="149"/>
      <c r="GC76" s="149"/>
      <c r="GD76" s="149"/>
      <c r="GE76" s="149"/>
      <c r="GF76" s="150"/>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row>
    <row r="77" spans="3:558" x14ac:dyDescent="0.2">
      <c r="C77" s="72" t="s">
        <v>12114</v>
      </c>
      <c r="D77" s="95">
        <v>0</v>
      </c>
      <c r="E77" s="149">
        <v>0</v>
      </c>
      <c r="F77" s="149">
        <v>0</v>
      </c>
      <c r="G77" s="149">
        <v>0</v>
      </c>
      <c r="H77" s="149">
        <v>0</v>
      </c>
      <c r="I77" s="149">
        <v>0</v>
      </c>
      <c r="J77" s="149">
        <v>0</v>
      </c>
      <c r="K77" s="149">
        <v>0</v>
      </c>
      <c r="L77" s="149">
        <v>0</v>
      </c>
      <c r="M77" s="149">
        <v>0</v>
      </c>
      <c r="N77" s="149">
        <v>0</v>
      </c>
      <c r="O77" s="149">
        <v>0</v>
      </c>
      <c r="P77" s="149">
        <v>0</v>
      </c>
      <c r="Q77" s="149">
        <v>0</v>
      </c>
      <c r="R77" s="149">
        <v>0</v>
      </c>
      <c r="S77" s="149">
        <v>0</v>
      </c>
      <c r="T77" s="149">
        <v>0</v>
      </c>
      <c r="U77" s="149">
        <v>0</v>
      </c>
      <c r="V77" s="149">
        <v>0</v>
      </c>
      <c r="W77" s="149">
        <v>0</v>
      </c>
      <c r="X77" s="149">
        <v>0</v>
      </c>
      <c r="Y77" s="149">
        <v>0</v>
      </c>
      <c r="Z77" s="149">
        <v>0</v>
      </c>
      <c r="AA77" s="149">
        <v>0</v>
      </c>
      <c r="AB77" s="149">
        <v>0</v>
      </c>
      <c r="AC77" s="149">
        <v>0</v>
      </c>
      <c r="AD77" s="149">
        <v>0</v>
      </c>
      <c r="AE77" s="149">
        <v>0</v>
      </c>
      <c r="AF77" s="149">
        <v>0</v>
      </c>
      <c r="AG77" s="149">
        <v>0</v>
      </c>
      <c r="AH77" s="149">
        <v>0</v>
      </c>
      <c r="AI77" s="149">
        <v>0</v>
      </c>
      <c r="AJ77" s="149"/>
      <c r="AK77" s="149"/>
      <c r="AL77" s="149"/>
      <c r="AM77" s="149"/>
      <c r="AN77" s="149"/>
      <c r="AO77" s="95">
        <v>17.318768098052484</v>
      </c>
      <c r="AP77" s="149">
        <v>2.8864613496754141</v>
      </c>
      <c r="AQ77" s="149">
        <v>2.8864613496754141</v>
      </c>
      <c r="AR77" s="149">
        <v>61.577842126408825</v>
      </c>
      <c r="AS77" s="149">
        <v>1351.8260654313187</v>
      </c>
      <c r="AT77" s="149">
        <v>11.545845398701656</v>
      </c>
      <c r="AU77" s="149">
        <v>4.8107689161256895</v>
      </c>
      <c r="AV77" s="149">
        <v>12.507999181926793</v>
      </c>
      <c r="AW77" s="149">
        <v>903.46240244840453</v>
      </c>
      <c r="AX77" s="149">
        <v>173.18768098052485</v>
      </c>
      <c r="AY77" s="149">
        <v>203.97660204372926</v>
      </c>
      <c r="AZ77" s="149">
        <v>171.26337341407458</v>
      </c>
      <c r="BA77" s="149">
        <v>116.4206077702417</v>
      </c>
      <c r="BB77" s="149">
        <v>440.6664327171132</v>
      </c>
      <c r="BC77" s="149">
        <v>503.20642862674725</v>
      </c>
      <c r="BD77" s="149">
        <v>533.03319590672652</v>
      </c>
      <c r="BE77" s="149">
        <v>360.80766870942676</v>
      </c>
      <c r="BF77" s="149">
        <v>137.58799100119475</v>
      </c>
      <c r="BG77" s="149">
        <v>370.42920654167813</v>
      </c>
      <c r="BH77" s="149">
        <v>60.615688343183692</v>
      </c>
      <c r="BI77" s="149">
        <v>16.356614314827347</v>
      </c>
      <c r="BJ77" s="149">
        <v>835.14948383941976</v>
      </c>
      <c r="BK77" s="149">
        <v>16.356614314827347</v>
      </c>
      <c r="BL77" s="149">
        <v>0.96215378322513789</v>
      </c>
      <c r="BM77" s="149">
        <v>490.69842944482036</v>
      </c>
      <c r="BN77" s="149">
        <v>279.98675091851516</v>
      </c>
      <c r="BO77" s="149">
        <v>20.205229447727898</v>
      </c>
      <c r="BP77" s="149">
        <v>68.312918608984788</v>
      </c>
      <c r="BQ77" s="149">
        <v>15.394460531602206</v>
      </c>
      <c r="BR77" s="149">
        <v>449.32581676613944</v>
      </c>
      <c r="BS77" s="149">
        <v>203.01444826050411</v>
      </c>
      <c r="BT77" s="149">
        <v>0</v>
      </c>
      <c r="BU77" s="149"/>
      <c r="BV77" s="149"/>
      <c r="BW77" s="149"/>
      <c r="BX77" s="149"/>
      <c r="BY77" s="149"/>
      <c r="BZ77" s="95">
        <v>0</v>
      </c>
      <c r="CA77" s="149">
        <v>0</v>
      </c>
      <c r="CB77" s="149">
        <v>0</v>
      </c>
      <c r="CC77" s="149">
        <v>0</v>
      </c>
      <c r="CD77" s="149">
        <v>0</v>
      </c>
      <c r="CE77" s="149">
        <v>0</v>
      </c>
      <c r="CF77" s="149">
        <v>0</v>
      </c>
      <c r="CG77" s="149">
        <v>0</v>
      </c>
      <c r="CH77" s="149">
        <v>0</v>
      </c>
      <c r="CI77" s="149">
        <v>0</v>
      </c>
      <c r="CJ77" s="149">
        <v>0</v>
      </c>
      <c r="CK77" s="149">
        <v>0</v>
      </c>
      <c r="CL77" s="149">
        <v>0</v>
      </c>
      <c r="CM77" s="149">
        <v>0</v>
      </c>
      <c r="CN77" s="149">
        <v>0</v>
      </c>
      <c r="CO77" s="149">
        <v>0</v>
      </c>
      <c r="CP77" s="149">
        <v>0</v>
      </c>
      <c r="CQ77" s="149">
        <v>0</v>
      </c>
      <c r="CR77" s="149">
        <v>0</v>
      </c>
      <c r="CS77" s="149">
        <v>0</v>
      </c>
      <c r="CT77" s="149">
        <v>0</v>
      </c>
      <c r="CU77" s="149">
        <v>0</v>
      </c>
      <c r="CV77" s="149">
        <v>0</v>
      </c>
      <c r="CW77" s="149">
        <v>0</v>
      </c>
      <c r="CX77" s="149">
        <v>0</v>
      </c>
      <c r="CY77" s="149">
        <v>0</v>
      </c>
      <c r="CZ77" s="149">
        <v>0</v>
      </c>
      <c r="DA77" s="149">
        <v>0</v>
      </c>
      <c r="DB77" s="149">
        <v>0</v>
      </c>
      <c r="DC77" s="149">
        <v>0</v>
      </c>
      <c r="DD77" s="149">
        <v>0</v>
      </c>
      <c r="DE77" s="149">
        <v>0</v>
      </c>
      <c r="DF77" s="149"/>
      <c r="DG77" s="149"/>
      <c r="DH77" s="149"/>
      <c r="DI77" s="149"/>
      <c r="DJ77" s="149"/>
      <c r="DK77" s="95">
        <v>0</v>
      </c>
      <c r="DL77" s="149">
        <v>0</v>
      </c>
      <c r="DM77" s="149">
        <v>0</v>
      </c>
      <c r="DN77" s="149">
        <v>0</v>
      </c>
      <c r="DO77" s="149">
        <v>0</v>
      </c>
      <c r="DP77" s="149">
        <v>0</v>
      </c>
      <c r="DQ77" s="149">
        <v>0</v>
      </c>
      <c r="DR77" s="149">
        <v>0</v>
      </c>
      <c r="DS77" s="149">
        <v>0</v>
      </c>
      <c r="DT77" s="149">
        <v>0</v>
      </c>
      <c r="DU77" s="149">
        <v>0</v>
      </c>
      <c r="DV77" s="149">
        <v>0</v>
      </c>
      <c r="DW77" s="149">
        <v>0</v>
      </c>
      <c r="DX77" s="149">
        <v>0</v>
      </c>
      <c r="DY77" s="149">
        <v>0</v>
      </c>
      <c r="DZ77" s="149">
        <v>0</v>
      </c>
      <c r="EA77" s="149">
        <v>0</v>
      </c>
      <c r="EB77" s="149">
        <v>0</v>
      </c>
      <c r="EC77" s="149">
        <v>0</v>
      </c>
      <c r="ED77" s="149">
        <v>0</v>
      </c>
      <c r="EE77" s="149">
        <v>0</v>
      </c>
      <c r="EF77" s="149">
        <v>0</v>
      </c>
      <c r="EG77" s="149">
        <v>0</v>
      </c>
      <c r="EH77" s="149">
        <v>0</v>
      </c>
      <c r="EI77" s="149">
        <v>0</v>
      </c>
      <c r="EJ77" s="149">
        <v>0</v>
      </c>
      <c r="EK77" s="149">
        <v>0</v>
      </c>
      <c r="EL77" s="149">
        <v>0</v>
      </c>
      <c r="EM77" s="149">
        <v>0</v>
      </c>
      <c r="EN77" s="149">
        <v>0</v>
      </c>
      <c r="EO77" s="149">
        <v>0</v>
      </c>
      <c r="EP77" s="149">
        <v>0</v>
      </c>
      <c r="EQ77" s="149"/>
      <c r="ER77" s="149"/>
      <c r="ES77" s="149"/>
      <c r="ET77" s="149"/>
      <c r="EU77" s="149"/>
      <c r="EV77" s="95">
        <v>0</v>
      </c>
      <c r="EW77" s="149">
        <v>0</v>
      </c>
      <c r="EX77" s="149">
        <v>0</v>
      </c>
      <c r="EY77" s="149">
        <v>0</v>
      </c>
      <c r="EZ77" s="149">
        <v>0</v>
      </c>
      <c r="FA77" s="149">
        <v>0</v>
      </c>
      <c r="FB77" s="149">
        <v>0</v>
      </c>
      <c r="FC77" s="149">
        <v>0</v>
      </c>
      <c r="FD77" s="149">
        <v>0</v>
      </c>
      <c r="FE77" s="149">
        <v>0</v>
      </c>
      <c r="FF77" s="149">
        <v>0</v>
      </c>
      <c r="FG77" s="149">
        <v>0</v>
      </c>
      <c r="FH77" s="149">
        <v>0</v>
      </c>
      <c r="FI77" s="149">
        <v>0</v>
      </c>
      <c r="FJ77" s="149">
        <v>0</v>
      </c>
      <c r="FK77" s="149">
        <v>0</v>
      </c>
      <c r="FL77" s="149">
        <v>0</v>
      </c>
      <c r="FM77" s="149">
        <v>0</v>
      </c>
      <c r="FN77" s="149">
        <v>0</v>
      </c>
      <c r="FO77" s="149">
        <v>0</v>
      </c>
      <c r="FP77" s="149">
        <v>0</v>
      </c>
      <c r="FQ77" s="149">
        <v>0</v>
      </c>
      <c r="FR77" s="149">
        <v>0</v>
      </c>
      <c r="FS77" s="149">
        <v>0</v>
      </c>
      <c r="FT77" s="149">
        <v>0</v>
      </c>
      <c r="FU77" s="149">
        <v>0</v>
      </c>
      <c r="FV77" s="149">
        <v>0</v>
      </c>
      <c r="FW77" s="149">
        <v>0</v>
      </c>
      <c r="FX77" s="149">
        <v>0</v>
      </c>
      <c r="FY77" s="149">
        <v>0</v>
      </c>
      <c r="FZ77" s="149">
        <v>0</v>
      </c>
      <c r="GA77" s="149">
        <v>0</v>
      </c>
      <c r="GB77" s="149"/>
      <c r="GC77" s="149"/>
      <c r="GD77" s="149"/>
      <c r="GE77" s="149"/>
      <c r="GF77" s="150"/>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row>
    <row r="78" spans="3:558" x14ac:dyDescent="0.2">
      <c r="C78" s="72" t="s">
        <v>12115</v>
      </c>
      <c r="D78" s="95"/>
      <c r="E78" s="149"/>
      <c r="F78" s="149"/>
      <c r="G78" s="149">
        <v>0</v>
      </c>
      <c r="H78" s="149">
        <v>0</v>
      </c>
      <c r="I78" s="149"/>
      <c r="J78" s="149"/>
      <c r="K78" s="149"/>
      <c r="L78" s="149">
        <v>0</v>
      </c>
      <c r="M78" s="149">
        <v>0</v>
      </c>
      <c r="N78" s="149">
        <v>0</v>
      </c>
      <c r="O78" s="149"/>
      <c r="P78" s="149"/>
      <c r="Q78" s="149"/>
      <c r="R78" s="149"/>
      <c r="S78" s="149"/>
      <c r="T78" s="149"/>
      <c r="U78" s="149"/>
      <c r="V78" s="149"/>
      <c r="W78" s="149"/>
      <c r="X78" s="149"/>
      <c r="Y78" s="149"/>
      <c r="Z78" s="149"/>
      <c r="AA78" s="149"/>
      <c r="AB78" s="149"/>
      <c r="AC78" s="149"/>
      <c r="AD78" s="149"/>
      <c r="AE78" s="149"/>
      <c r="AF78" s="149"/>
      <c r="AG78" s="149"/>
      <c r="AH78" s="149"/>
      <c r="AI78" s="149"/>
      <c r="AJ78" s="149"/>
      <c r="AK78" s="149"/>
      <c r="AL78" s="149"/>
      <c r="AM78" s="149"/>
      <c r="AN78" s="149"/>
      <c r="AO78" s="95"/>
      <c r="AP78" s="149"/>
      <c r="AQ78" s="149"/>
      <c r="AR78" s="149">
        <v>0.24411242744003919</v>
      </c>
      <c r="AS78" s="149">
        <v>39.047224377857731</v>
      </c>
      <c r="AT78" s="149"/>
      <c r="AU78" s="149"/>
      <c r="AV78" s="149"/>
      <c r="AW78" s="149">
        <v>104.72705051792049</v>
      </c>
      <c r="AX78" s="149">
        <v>3.6279848008831439</v>
      </c>
      <c r="AY78" s="149">
        <v>7.180877799939589</v>
      </c>
      <c r="AZ78" s="149"/>
      <c r="BA78" s="149"/>
      <c r="BB78" s="149"/>
      <c r="BC78" s="149"/>
      <c r="BD78" s="149"/>
      <c r="BE78" s="149"/>
      <c r="BF78" s="149"/>
      <c r="BG78" s="149"/>
      <c r="BH78" s="149"/>
      <c r="BI78" s="149"/>
      <c r="BJ78" s="149"/>
      <c r="BK78" s="149"/>
      <c r="BL78" s="149"/>
      <c r="BM78" s="149"/>
      <c r="BN78" s="149"/>
      <c r="BO78" s="149"/>
      <c r="BP78" s="149"/>
      <c r="BQ78" s="149"/>
      <c r="BR78" s="149"/>
      <c r="BS78" s="149"/>
      <c r="BT78" s="149"/>
      <c r="BU78" s="149"/>
      <c r="BV78" s="149"/>
      <c r="BW78" s="149"/>
      <c r="BX78" s="149"/>
      <c r="BY78" s="149"/>
      <c r="BZ78" s="95"/>
      <c r="CA78" s="149"/>
      <c r="CB78" s="149"/>
      <c r="CC78" s="149">
        <v>0</v>
      </c>
      <c r="CD78" s="149">
        <v>0</v>
      </c>
      <c r="CE78" s="149"/>
      <c r="CF78" s="149"/>
      <c r="CG78" s="149"/>
      <c r="CH78" s="149">
        <v>0</v>
      </c>
      <c r="CI78" s="149">
        <v>0</v>
      </c>
      <c r="CJ78" s="149">
        <v>0</v>
      </c>
      <c r="CK78" s="149"/>
      <c r="CL78" s="149"/>
      <c r="CM78" s="149"/>
      <c r="CN78" s="149"/>
      <c r="CO78" s="149"/>
      <c r="CP78" s="149"/>
      <c r="CQ78" s="149"/>
      <c r="CR78" s="149"/>
      <c r="CS78" s="149"/>
      <c r="CT78" s="149"/>
      <c r="CU78" s="149"/>
      <c r="CV78" s="149"/>
      <c r="CW78" s="149"/>
      <c r="CX78" s="149"/>
      <c r="CY78" s="149"/>
      <c r="CZ78" s="149"/>
      <c r="DA78" s="149"/>
      <c r="DB78" s="149"/>
      <c r="DC78" s="149"/>
      <c r="DD78" s="149"/>
      <c r="DE78" s="149"/>
      <c r="DF78" s="149"/>
      <c r="DG78" s="149"/>
      <c r="DH78" s="149"/>
      <c r="DI78" s="149"/>
      <c r="DJ78" s="149"/>
      <c r="DK78" s="95"/>
      <c r="DL78" s="149"/>
      <c r="DM78" s="149"/>
      <c r="DN78" s="149">
        <v>0</v>
      </c>
      <c r="DO78" s="149">
        <v>0</v>
      </c>
      <c r="DP78" s="149"/>
      <c r="DQ78" s="149"/>
      <c r="DR78" s="149"/>
      <c r="DS78" s="149">
        <v>0</v>
      </c>
      <c r="DT78" s="149">
        <v>0</v>
      </c>
      <c r="DU78" s="149">
        <v>0</v>
      </c>
      <c r="DV78" s="149"/>
      <c r="DW78" s="149"/>
      <c r="DX78" s="149"/>
      <c r="DY78" s="149"/>
      <c r="DZ78" s="149"/>
      <c r="EA78" s="149"/>
      <c r="EB78" s="149"/>
      <c r="EC78" s="149"/>
      <c r="ED78" s="149"/>
      <c r="EE78" s="149"/>
      <c r="EF78" s="149"/>
      <c r="EG78" s="149"/>
      <c r="EH78" s="149"/>
      <c r="EI78" s="149"/>
      <c r="EJ78" s="149"/>
      <c r="EK78" s="149"/>
      <c r="EL78" s="149"/>
      <c r="EM78" s="149"/>
      <c r="EN78" s="149"/>
      <c r="EO78" s="149"/>
      <c r="EP78" s="149"/>
      <c r="EQ78" s="149"/>
      <c r="ER78" s="149"/>
      <c r="ES78" s="149"/>
      <c r="ET78" s="149"/>
      <c r="EU78" s="149"/>
      <c r="EV78" s="95"/>
      <c r="EW78" s="149"/>
      <c r="EX78" s="149"/>
      <c r="EY78" s="149">
        <v>0</v>
      </c>
      <c r="EZ78" s="149">
        <v>0</v>
      </c>
      <c r="FA78" s="149"/>
      <c r="FB78" s="149"/>
      <c r="FC78" s="149"/>
      <c r="FD78" s="149">
        <v>0</v>
      </c>
      <c r="FE78" s="149">
        <v>0</v>
      </c>
      <c r="FF78" s="149">
        <v>0</v>
      </c>
      <c r="FG78" s="149"/>
      <c r="FH78" s="149"/>
      <c r="FI78" s="149"/>
      <c r="FJ78" s="149"/>
      <c r="FK78" s="149"/>
      <c r="FL78" s="149"/>
      <c r="FM78" s="149"/>
      <c r="FN78" s="149"/>
      <c r="FO78" s="149"/>
      <c r="FP78" s="149"/>
      <c r="FQ78" s="149"/>
      <c r="FR78" s="149"/>
      <c r="FS78" s="149"/>
      <c r="FT78" s="149"/>
      <c r="FU78" s="149"/>
      <c r="FV78" s="149"/>
      <c r="FW78" s="149"/>
      <c r="FX78" s="149"/>
      <c r="FY78" s="149"/>
      <c r="FZ78" s="149"/>
      <c r="GA78" s="149"/>
      <c r="GB78" s="149"/>
      <c r="GC78" s="149"/>
      <c r="GD78" s="149"/>
      <c r="GE78" s="149"/>
      <c r="GF78" s="150"/>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row>
    <row r="79" spans="3:558" x14ac:dyDescent="0.2">
      <c r="C79" s="72" t="s">
        <v>16377</v>
      </c>
      <c r="D79" s="95">
        <v>1.2254965209057815</v>
      </c>
      <c r="E79" s="149">
        <v>0.20424942015096362</v>
      </c>
      <c r="F79" s="149">
        <v>0.20424942015096362</v>
      </c>
      <c r="G79" s="149">
        <v>4.3573209632205563</v>
      </c>
      <c r="H79" s="149">
        <v>95.656811770701282</v>
      </c>
      <c r="I79" s="149">
        <v>0.81699768060385447</v>
      </c>
      <c r="J79" s="149">
        <v>0.340415700251606</v>
      </c>
      <c r="K79" s="149">
        <v>0.88508082065417559</v>
      </c>
      <c r="L79" s="149">
        <v>63.930068507251605</v>
      </c>
      <c r="M79" s="149">
        <v>12.254965209057817</v>
      </c>
      <c r="N79" s="149">
        <v>14.433625690668096</v>
      </c>
      <c r="O79" s="149">
        <v>12.118798928957174</v>
      </c>
      <c r="P79" s="149">
        <v>8.2380599460888657</v>
      </c>
      <c r="Q79" s="149">
        <v>31.182078143047111</v>
      </c>
      <c r="R79" s="149">
        <v>35.607482246317993</v>
      </c>
      <c r="S79" s="149">
        <v>37.718059587877946</v>
      </c>
      <c r="T79" s="149">
        <v>25.53117751887045</v>
      </c>
      <c r="U79" s="149">
        <v>9.7358890271959329</v>
      </c>
      <c r="V79" s="149">
        <v>26.212008919373663</v>
      </c>
      <c r="W79" s="149">
        <v>4.2892378231702359</v>
      </c>
      <c r="X79" s="149">
        <v>1.1574133808554605</v>
      </c>
      <c r="Y79" s="149">
        <v>59.096165563678802</v>
      </c>
      <c r="Z79" s="149">
        <v>1.1574133808554605</v>
      </c>
      <c r="AA79" s="149">
        <v>6.8083140050321192E-2</v>
      </c>
      <c r="AB79" s="149">
        <v>34.722401425663811</v>
      </c>
      <c r="AC79" s="149">
        <v>19.81219375464347</v>
      </c>
      <c r="AD79" s="149">
        <v>1.4297459410567452</v>
      </c>
      <c r="AE79" s="149">
        <v>4.8339029435728049</v>
      </c>
      <c r="AF79" s="149">
        <v>1.0893302408051391</v>
      </c>
      <c r="AG79" s="149">
        <v>31.7948264035</v>
      </c>
      <c r="AH79" s="149">
        <v>14.365542550617773</v>
      </c>
      <c r="AI79" s="149">
        <v>0</v>
      </c>
      <c r="AJ79" s="149"/>
      <c r="AK79" s="149"/>
      <c r="AL79" s="149"/>
      <c r="AM79" s="149"/>
      <c r="AN79" s="149"/>
      <c r="AO79" s="95">
        <v>9.2912314218692046E-2</v>
      </c>
      <c r="AP79" s="149">
        <v>1.5485385703115341E-2</v>
      </c>
      <c r="AQ79" s="149">
        <v>1.5485385703115341E-2</v>
      </c>
      <c r="AR79" s="149">
        <v>0.33035489499979392</v>
      </c>
      <c r="AS79" s="149">
        <v>7.2523223042923508</v>
      </c>
      <c r="AT79" s="149">
        <v>6.1941542812461364E-2</v>
      </c>
      <c r="AU79" s="149">
        <v>2.5808976171858899E-2</v>
      </c>
      <c r="AV79" s="149">
        <v>6.7103338046833147E-2</v>
      </c>
      <c r="AW79" s="149">
        <v>4.8469257250751019</v>
      </c>
      <c r="AX79" s="149">
        <v>0.92912314218692049</v>
      </c>
      <c r="AY79" s="149">
        <v>1.0943005896868174</v>
      </c>
      <c r="AZ79" s="149">
        <v>0.91879955171817695</v>
      </c>
      <c r="BA79" s="149">
        <v>0.62457722335898547</v>
      </c>
      <c r="BB79" s="149">
        <v>2.3641022173422752</v>
      </c>
      <c r="BC79" s="149">
        <v>2.6996189075764416</v>
      </c>
      <c r="BD79" s="149">
        <v>2.8596345598419664</v>
      </c>
      <c r="BE79" s="149">
        <v>1.9356732128894176</v>
      </c>
      <c r="BF79" s="149">
        <v>0.7381367185151646</v>
      </c>
      <c r="BG79" s="149">
        <v>1.9872911652331353</v>
      </c>
      <c r="BH79" s="149">
        <v>0.32519309976542216</v>
      </c>
      <c r="BI79" s="149">
        <v>8.7750518984320264E-2</v>
      </c>
      <c r="BJ79" s="149">
        <v>4.4804382634347055</v>
      </c>
      <c r="BK79" s="149">
        <v>8.7750518984320264E-2</v>
      </c>
      <c r="BL79" s="149">
        <v>5.1617952343717801E-3</v>
      </c>
      <c r="BM79" s="149">
        <v>2.6325155695296081</v>
      </c>
      <c r="BN79" s="149">
        <v>1.5020824132021882</v>
      </c>
      <c r="BO79" s="149">
        <v>0.10839769992180739</v>
      </c>
      <c r="BP79" s="149">
        <v>0.36648746164039636</v>
      </c>
      <c r="BQ79" s="149">
        <v>8.2588723749948481E-2</v>
      </c>
      <c r="BR79" s="149">
        <v>2.4105583744516212</v>
      </c>
      <c r="BS79" s="149">
        <v>1.0891387944524455</v>
      </c>
      <c r="BT79" s="149">
        <v>0</v>
      </c>
      <c r="BU79" s="149"/>
      <c r="BV79" s="149"/>
      <c r="BW79" s="149"/>
      <c r="BX79" s="149"/>
      <c r="BY79" s="149"/>
      <c r="BZ79" s="95">
        <v>0.9135426765190543</v>
      </c>
      <c r="CA79" s="149">
        <v>0.15225711275317572</v>
      </c>
      <c r="CB79" s="149">
        <v>0.15225711275317572</v>
      </c>
      <c r="CC79" s="149">
        <v>3.248151738734415</v>
      </c>
      <c r="CD79" s="149">
        <v>71.307081139403962</v>
      </c>
      <c r="CE79" s="149">
        <v>0.60902845101270286</v>
      </c>
      <c r="CF79" s="149">
        <v>0.25376185458862621</v>
      </c>
      <c r="CG79" s="149">
        <v>0.65978082193042809</v>
      </c>
      <c r="CH79" s="149">
        <v>47.656476291743999</v>
      </c>
      <c r="CI79" s="149">
        <v>9.1354267651905428</v>
      </c>
      <c r="CJ79" s="149">
        <v>10.759502634557752</v>
      </c>
      <c r="CK79" s="149">
        <v>9.0339220233550925</v>
      </c>
      <c r="CL79" s="149">
        <v>6.1410368810447542</v>
      </c>
      <c r="CM79" s="149">
        <v>23.244585880318159</v>
      </c>
      <c r="CN79" s="149">
        <v>26.543489989970304</v>
      </c>
      <c r="CO79" s="149">
        <v>28.116813488419783</v>
      </c>
      <c r="CP79" s="149">
        <v>19.032139094146967</v>
      </c>
      <c r="CQ79" s="149">
        <v>7.2575890412347093</v>
      </c>
      <c r="CR79" s="149">
        <v>19.539662803324216</v>
      </c>
      <c r="CS79" s="149">
        <v>3.1973993678166903</v>
      </c>
      <c r="CT79" s="149">
        <v>0.86279030560132908</v>
      </c>
      <c r="CU79" s="149">
        <v>44.053057956585512</v>
      </c>
      <c r="CV79" s="149">
        <v>0.86279030560132908</v>
      </c>
      <c r="CW79" s="149">
        <v>5.0752370917725234E-2</v>
      </c>
      <c r="CX79" s="149">
        <v>25.883709168039871</v>
      </c>
      <c r="CY79" s="149">
        <v>14.768939937058045</v>
      </c>
      <c r="CZ79" s="149">
        <v>1.0657997892722302</v>
      </c>
      <c r="DA79" s="149">
        <v>3.6034183351584916</v>
      </c>
      <c r="DB79" s="149">
        <v>0.81203793468360375</v>
      </c>
      <c r="DC79" s="149">
        <v>23.701357218577687</v>
      </c>
      <c r="DD79" s="149">
        <v>10.708750263640026</v>
      </c>
      <c r="DE79" s="149">
        <v>0</v>
      </c>
      <c r="DF79" s="149"/>
      <c r="DG79" s="149"/>
      <c r="DH79" s="149"/>
      <c r="DI79" s="149"/>
      <c r="DJ79" s="149"/>
      <c r="DK79" s="95">
        <v>4.9815744331063185E-4</v>
      </c>
      <c r="DL79" s="149">
        <v>8.3026240551771971E-5</v>
      </c>
      <c r="DM79" s="149">
        <v>8.3026240551771971E-5</v>
      </c>
      <c r="DN79" s="149">
        <v>1.7712264651044687E-3</v>
      </c>
      <c r="DO79" s="149">
        <v>3.8883955991746537E-2</v>
      </c>
      <c r="DP79" s="149">
        <v>3.3210496220708788E-4</v>
      </c>
      <c r="DQ79" s="149">
        <v>1.3837706758628663E-4</v>
      </c>
      <c r="DR79" s="149">
        <v>3.5978037572434522E-4</v>
      </c>
      <c r="DS79" s="149">
        <v>2.5987213292704626E-2</v>
      </c>
      <c r="DT79" s="149">
        <v>4.9815744331063189E-3</v>
      </c>
      <c r="DU79" s="149">
        <v>5.8671876656585529E-3</v>
      </c>
      <c r="DV79" s="149">
        <v>4.9262236060718043E-3</v>
      </c>
      <c r="DW79" s="149">
        <v>3.3487250355881365E-3</v>
      </c>
      <c r="DX79" s="149">
        <v>1.2675339390903855E-2</v>
      </c>
      <c r="DY79" s="149">
        <v>1.4474241269525583E-2</v>
      </c>
      <c r="DZ79" s="149">
        <v>1.5332179088560558E-2</v>
      </c>
      <c r="EA79" s="149">
        <v>1.0378280068971497E-2</v>
      </c>
      <c r="EB79" s="149">
        <v>3.9575841329677975E-3</v>
      </c>
      <c r="EC79" s="149">
        <v>1.065503420414407E-2</v>
      </c>
      <c r="ED79" s="149">
        <v>1.7435510515872116E-3</v>
      </c>
      <c r="EE79" s="149">
        <v>4.7048202979337457E-4</v>
      </c>
      <c r="EF79" s="149">
        <v>2.4022258932979358E-2</v>
      </c>
      <c r="EG79" s="149">
        <v>4.7048202979337457E-4</v>
      </c>
      <c r="EH79" s="149">
        <v>2.7675413517257324E-5</v>
      </c>
      <c r="EI79" s="149">
        <v>1.4114460893801235E-2</v>
      </c>
      <c r="EJ79" s="149">
        <v>8.0535453335218825E-3</v>
      </c>
      <c r="EK79" s="149">
        <v>5.8118368386240386E-4</v>
      </c>
      <c r="EL79" s="149">
        <v>1.9649543597252701E-3</v>
      </c>
      <c r="EM79" s="149">
        <v>4.4280661627611718E-4</v>
      </c>
      <c r="EN79" s="149">
        <v>1.292441811255917E-2</v>
      </c>
      <c r="EO79" s="149">
        <v>5.8395122521412955E-3</v>
      </c>
      <c r="EP79" s="149">
        <v>0</v>
      </c>
      <c r="EQ79" s="149"/>
      <c r="ER79" s="149"/>
      <c r="ES79" s="149"/>
      <c r="ET79" s="149"/>
      <c r="EU79" s="149"/>
      <c r="EV79" s="95">
        <v>8.7445091775506717E-2</v>
      </c>
      <c r="EW79" s="149">
        <v>1.4574181962584453E-2</v>
      </c>
      <c r="EX79" s="149">
        <v>1.4574181962584453E-2</v>
      </c>
      <c r="EY79" s="149">
        <v>0.3109158818684683</v>
      </c>
      <c r="EZ79" s="149">
        <v>6.825575219143718</v>
      </c>
      <c r="FA79" s="149">
        <v>5.8296727850337814E-2</v>
      </c>
      <c r="FB79" s="149">
        <v>2.429030327097409E-2</v>
      </c>
      <c r="FC79" s="149">
        <v>6.3154788504532627E-2</v>
      </c>
      <c r="FD79" s="149">
        <v>4.5617189542889331</v>
      </c>
      <c r="FE79" s="149">
        <v>0.87445091775506723</v>
      </c>
      <c r="FF79" s="149">
        <v>1.0299088586893015</v>
      </c>
      <c r="FG79" s="149">
        <v>0.86473479644667761</v>
      </c>
      <c r="FH79" s="149">
        <v>0.58782533915757296</v>
      </c>
      <c r="FI79" s="149">
        <v>2.2249917796212264</v>
      </c>
      <c r="FJ79" s="149">
        <v>2.54076572214389</v>
      </c>
      <c r="FK79" s="149">
        <v>2.6913656024239292</v>
      </c>
      <c r="FL79" s="149">
        <v>1.8217727453230566</v>
      </c>
      <c r="FM79" s="149">
        <v>0.69470267354985893</v>
      </c>
      <c r="FN79" s="149">
        <v>1.8703533518650048</v>
      </c>
      <c r="FO79" s="149">
        <v>0.3060578212142735</v>
      </c>
      <c r="FP79" s="149">
        <v>8.258703112131191E-2</v>
      </c>
      <c r="FQ79" s="149">
        <v>4.2167966478411021</v>
      </c>
      <c r="FR79" s="149">
        <v>8.258703112131191E-2</v>
      </c>
      <c r="FS79" s="149">
        <v>4.8580606541948172E-3</v>
      </c>
      <c r="FT79" s="149">
        <v>2.4776109336393568</v>
      </c>
      <c r="FU79" s="149">
        <v>1.4136956503706919</v>
      </c>
      <c r="FV79" s="149">
        <v>0.10201927373809118</v>
      </c>
      <c r="FW79" s="149">
        <v>0.34492230644783201</v>
      </c>
      <c r="FX79" s="149">
        <v>7.7728970467117076E-2</v>
      </c>
      <c r="FY79" s="149">
        <v>2.2687143255089799</v>
      </c>
      <c r="FZ79" s="149">
        <v>1.0250507980351065</v>
      </c>
      <c r="GA79" s="149">
        <v>0</v>
      </c>
      <c r="GB79" s="149"/>
      <c r="GC79" s="149"/>
      <c r="GD79" s="149"/>
      <c r="GE79" s="149"/>
      <c r="GF79" s="150"/>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row>
    <row r="80" spans="3:558" x14ac:dyDescent="0.2">
      <c r="C80" s="72" t="s">
        <v>10025</v>
      </c>
      <c r="D80" s="95">
        <v>0.7552975639951105</v>
      </c>
      <c r="E80" s="149">
        <v>0</v>
      </c>
      <c r="F80" s="149">
        <v>7.8648293429375724E-2</v>
      </c>
      <c r="G80" s="149">
        <v>6.1325919202200954</v>
      </c>
      <c r="H80" s="149">
        <v>96.404157045426032</v>
      </c>
      <c r="I80" s="149">
        <v>0.24717352485428959</v>
      </c>
      <c r="J80" s="149">
        <v>9.5212535058891878E-2</v>
      </c>
      <c r="K80" s="149">
        <v>1.1702955254361422</v>
      </c>
      <c r="L80" s="149">
        <v>239.39998996617931</v>
      </c>
      <c r="M80" s="149">
        <v>19.618321461424433</v>
      </c>
      <c r="N80" s="149">
        <v>22.286088138790483</v>
      </c>
      <c r="O80" s="149">
        <v>1.7309154688181989</v>
      </c>
      <c r="P80" s="149">
        <v>10.890734036920263</v>
      </c>
      <c r="Q80" s="149">
        <v>61.336112581665262</v>
      </c>
      <c r="R80" s="149">
        <v>30.045941600400997</v>
      </c>
      <c r="S80" s="149">
        <v>187.54853028726416</v>
      </c>
      <c r="T80" s="149">
        <v>21.332879741633484</v>
      </c>
      <c r="U80" s="149">
        <v>23.364882156378965</v>
      </c>
      <c r="V80" s="149">
        <v>136.87603050632981</v>
      </c>
      <c r="W80" s="149">
        <v>8.6278675044633992</v>
      </c>
      <c r="X80" s="149">
        <v>0.51653357719888304</v>
      </c>
      <c r="Y80" s="149">
        <v>140.73420870641863</v>
      </c>
      <c r="Z80" s="149">
        <v>1.8557365857898509</v>
      </c>
      <c r="AA80" s="149">
        <v>3.35585164551832E-2</v>
      </c>
      <c r="AB80" s="149">
        <v>467.56177907294841</v>
      </c>
      <c r="AC80" s="149">
        <v>11.85163525014174</v>
      </c>
      <c r="AD80" s="149">
        <v>5.9618528141927749</v>
      </c>
      <c r="AE80" s="149">
        <v>19.017883629509885</v>
      </c>
      <c r="AF80" s="149">
        <v>0.95773170929429352</v>
      </c>
      <c r="AG80" s="149">
        <v>78.276776602212166</v>
      </c>
      <c r="AH80" s="149">
        <v>25.546010527256325</v>
      </c>
      <c r="AI80" s="149">
        <v>0</v>
      </c>
      <c r="AJ80" s="149"/>
      <c r="AK80" s="149"/>
      <c r="AL80" s="149"/>
      <c r="AM80" s="149"/>
      <c r="AN80" s="149"/>
      <c r="AO80" s="95">
        <v>0.31243762484923276</v>
      </c>
      <c r="AP80" s="149">
        <v>0</v>
      </c>
      <c r="AQ80" s="149">
        <v>3.2533781609917579E-2</v>
      </c>
      <c r="AR80" s="149">
        <v>2.5368179973840954</v>
      </c>
      <c r="AS80" s="149">
        <v>39.878701175130921</v>
      </c>
      <c r="AT80" s="149">
        <v>0.10224620429410913</v>
      </c>
      <c r="AU80" s="149">
        <v>3.9385772876485883E-2</v>
      </c>
      <c r="AV80" s="149">
        <v>0.48410635988933248</v>
      </c>
      <c r="AW80" s="149">
        <v>99.030591146521189</v>
      </c>
      <c r="AX80" s="149">
        <v>8.1153469217012564</v>
      </c>
      <c r="AY80" s="149">
        <v>9.2188996459009278</v>
      </c>
      <c r="AZ80" s="149">
        <v>0.71601332199696488</v>
      </c>
      <c r="BA80" s="149">
        <v>4.5050788425184045</v>
      </c>
      <c r="BB80" s="149">
        <v>25.372396583851149</v>
      </c>
      <c r="BC80" s="149">
        <v>12.428853312240808</v>
      </c>
      <c r="BD80" s="149">
        <v>77.581631585000764</v>
      </c>
      <c r="BE80" s="149">
        <v>8.8245939023224853</v>
      </c>
      <c r="BF80" s="149">
        <v>9.6651553424956109</v>
      </c>
      <c r="BG80" s="149">
        <v>56.62036250187834</v>
      </c>
      <c r="BH80" s="149">
        <v>3.5690177740674831</v>
      </c>
      <c r="BI80" s="149">
        <v>0.21367012381353523</v>
      </c>
      <c r="BJ80" s="149">
        <v>58.216342802284345</v>
      </c>
      <c r="BK80" s="149">
        <v>0.76764702926244166</v>
      </c>
      <c r="BL80" s="149">
        <v>1.3881870767941744E-2</v>
      </c>
      <c r="BM80" s="149">
        <v>193.41236975680141</v>
      </c>
      <c r="BN80" s="149">
        <v>4.9025668089639156</v>
      </c>
      <c r="BO80" s="149">
        <v>2.4661897797133148</v>
      </c>
      <c r="BP80" s="149">
        <v>7.8669688267412967</v>
      </c>
      <c r="BQ80" s="149">
        <v>0.39617686427046656</v>
      </c>
      <c r="BR80" s="149">
        <v>32.380099351952218</v>
      </c>
      <c r="BS80" s="149">
        <v>10.567404469427274</v>
      </c>
      <c r="BT80" s="149">
        <v>0</v>
      </c>
      <c r="BU80" s="149"/>
      <c r="BV80" s="149"/>
      <c r="BW80" s="149"/>
      <c r="BX80" s="149"/>
      <c r="BY80" s="149"/>
      <c r="BZ80" s="95">
        <v>0.60280443708954756</v>
      </c>
      <c r="CA80" s="149">
        <v>0</v>
      </c>
      <c r="CB80" s="149">
        <v>6.276935410459672E-2</v>
      </c>
      <c r="CC80" s="149">
        <v>4.8944333949845928</v>
      </c>
      <c r="CD80" s="149">
        <v>76.940342973536417</v>
      </c>
      <c r="CE80" s="149">
        <v>0.19726966511730185</v>
      </c>
      <c r="CF80" s="149">
        <v>7.5989307176443741E-2</v>
      </c>
      <c r="CG80" s="149">
        <v>0.9340151075126687</v>
      </c>
      <c r="CH80" s="149">
        <v>191.06559198665741</v>
      </c>
      <c r="CI80" s="149">
        <v>15.65742005394883</v>
      </c>
      <c r="CJ80" s="149">
        <v>17.786569765129823</v>
      </c>
      <c r="CK80" s="149">
        <v>1.3814469615279987</v>
      </c>
      <c r="CL80" s="149">
        <v>8.6919157608460029</v>
      </c>
      <c r="CM80" s="149">
        <v>48.952469305582447</v>
      </c>
      <c r="CN80" s="149">
        <v>23.979723722996663</v>
      </c>
      <c r="CO80" s="149">
        <v>149.68284238702788</v>
      </c>
      <c r="CP80" s="149">
        <v>17.025812311818381</v>
      </c>
      <c r="CQ80" s="149">
        <v>18.647557343413876</v>
      </c>
      <c r="CR80" s="149">
        <v>109.24102294728705</v>
      </c>
      <c r="CS80" s="149">
        <v>6.8859176333116405</v>
      </c>
      <c r="CT80" s="149">
        <v>0.41224644045487574</v>
      </c>
      <c r="CU80" s="149">
        <v>112.32024238206701</v>
      </c>
      <c r="CV80" s="149">
        <v>1.4810669348203691</v>
      </c>
      <c r="CW80" s="149">
        <v>2.678311646382853E-2</v>
      </c>
      <c r="CX80" s="149">
        <v>373.16195427380006</v>
      </c>
      <c r="CY80" s="149">
        <v>9.4588128654398513</v>
      </c>
      <c r="CZ80" s="149">
        <v>4.7581661863978626</v>
      </c>
      <c r="DA80" s="149">
        <v>15.178209466587715</v>
      </c>
      <c r="DB80" s="149">
        <v>0.76436751741952402</v>
      </c>
      <c r="DC80" s="149">
        <v>62.472845810987195</v>
      </c>
      <c r="DD80" s="149">
        <v>20.388320087136005</v>
      </c>
      <c r="DE80" s="149">
        <v>0</v>
      </c>
      <c r="DF80" s="149"/>
      <c r="DG80" s="149"/>
      <c r="DH80" s="149"/>
      <c r="DI80" s="149"/>
      <c r="DJ80" s="149"/>
      <c r="DK80" s="95">
        <v>0</v>
      </c>
      <c r="DL80" s="149">
        <v>0</v>
      </c>
      <c r="DM80" s="149">
        <v>0</v>
      </c>
      <c r="DN80" s="149">
        <v>0</v>
      </c>
      <c r="DO80" s="149">
        <v>0</v>
      </c>
      <c r="DP80" s="149">
        <v>0</v>
      </c>
      <c r="DQ80" s="149">
        <v>0</v>
      </c>
      <c r="DR80" s="149">
        <v>0</v>
      </c>
      <c r="DS80" s="149">
        <v>0</v>
      </c>
      <c r="DT80" s="149">
        <v>0</v>
      </c>
      <c r="DU80" s="149">
        <v>0</v>
      </c>
      <c r="DV80" s="149">
        <v>0</v>
      </c>
      <c r="DW80" s="149">
        <v>0</v>
      </c>
      <c r="DX80" s="149">
        <v>0</v>
      </c>
      <c r="DY80" s="149">
        <v>0</v>
      </c>
      <c r="DZ80" s="149">
        <v>0</v>
      </c>
      <c r="EA80" s="149">
        <v>0</v>
      </c>
      <c r="EB80" s="149">
        <v>0</v>
      </c>
      <c r="EC80" s="149">
        <v>0</v>
      </c>
      <c r="ED80" s="149">
        <v>0</v>
      </c>
      <c r="EE80" s="149">
        <v>0</v>
      </c>
      <c r="EF80" s="149">
        <v>0</v>
      </c>
      <c r="EG80" s="149">
        <v>0</v>
      </c>
      <c r="EH80" s="149">
        <v>0</v>
      </c>
      <c r="EI80" s="149">
        <v>0</v>
      </c>
      <c r="EJ80" s="149">
        <v>0</v>
      </c>
      <c r="EK80" s="149">
        <v>0</v>
      </c>
      <c r="EL80" s="149">
        <v>0</v>
      </c>
      <c r="EM80" s="149">
        <v>0</v>
      </c>
      <c r="EN80" s="149">
        <v>0</v>
      </c>
      <c r="EO80" s="149">
        <v>0</v>
      </c>
      <c r="EP80" s="149">
        <v>0</v>
      </c>
      <c r="EQ80" s="149"/>
      <c r="ER80" s="149"/>
      <c r="ES80" s="149"/>
      <c r="ET80" s="149"/>
      <c r="EU80" s="149"/>
      <c r="EV80" s="95">
        <v>3.3035783993320286E-2</v>
      </c>
      <c r="EW80" s="149">
        <v>0</v>
      </c>
      <c r="EX80" s="149">
        <v>3.4399793631440172E-3</v>
      </c>
      <c r="EY80" s="149">
        <v>0.26823200769237998</v>
      </c>
      <c r="EZ80" s="149">
        <v>4.2165989406414095</v>
      </c>
      <c r="FA80" s="149">
        <v>1.081106515525152E-2</v>
      </c>
      <c r="FB80" s="149">
        <v>4.1644788644947216E-3</v>
      </c>
      <c r="FC80" s="149">
        <v>5.1187283038699086E-2</v>
      </c>
      <c r="FD80" s="149">
        <v>10.471060325804178</v>
      </c>
      <c r="FE80" s="149">
        <v>0.85808118681464818</v>
      </c>
      <c r="FF80" s="149">
        <v>0.97476601131199447</v>
      </c>
      <c r="FG80" s="149">
        <v>7.5708107988740864E-2</v>
      </c>
      <c r="FH80" s="149">
        <v>0.47634727599191345</v>
      </c>
      <c r="FI80" s="149">
        <v>2.6827659227707845</v>
      </c>
      <c r="FJ80" s="149">
        <v>1.3141724320365862</v>
      </c>
      <c r="FK80" s="149">
        <v>8.2031414242385345</v>
      </c>
      <c r="FL80" s="149">
        <v>0.93307385154580524</v>
      </c>
      <c r="FM80" s="149">
        <v>1.021951131239867</v>
      </c>
      <c r="FN80" s="149">
        <v>5.9867887746815267</v>
      </c>
      <c r="FO80" s="149">
        <v>0.37737228449777627</v>
      </c>
      <c r="FP80" s="149">
        <v>2.2592541661831434E-2</v>
      </c>
      <c r="FQ80" s="149">
        <v>6.1555407311312322</v>
      </c>
      <c r="FR80" s="149">
        <v>8.1167629711899975E-2</v>
      </c>
      <c r="FS80" s="149">
        <v>1.4678081243710904E-3</v>
      </c>
      <c r="FT80" s="149">
        <v>20.450575605307339</v>
      </c>
      <c r="FU80" s="149">
        <v>0.51837591004574934</v>
      </c>
      <c r="FV80" s="149">
        <v>0.2607640897553804</v>
      </c>
      <c r="FW80" s="149">
        <v>0.83181877652482106</v>
      </c>
      <c r="FX80" s="149">
        <v>4.1890003860788991E-2</v>
      </c>
      <c r="FY80" s="149">
        <v>3.423729675289684</v>
      </c>
      <c r="FZ80" s="149">
        <v>1.1173509963484927</v>
      </c>
      <c r="GA80" s="149">
        <v>0</v>
      </c>
      <c r="GB80" s="149"/>
      <c r="GC80" s="149"/>
      <c r="GD80" s="149"/>
      <c r="GE80" s="149"/>
      <c r="GF80" s="15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row>
    <row r="81" spans="3:558" x14ac:dyDescent="0.2">
      <c r="C81" s="72" t="s">
        <v>15120</v>
      </c>
      <c r="D81" s="95">
        <v>0</v>
      </c>
      <c r="E81" s="149">
        <v>0</v>
      </c>
      <c r="F81" s="149">
        <v>0</v>
      </c>
      <c r="G81" s="149">
        <v>0</v>
      </c>
      <c r="H81" s="149">
        <v>0</v>
      </c>
      <c r="I81" s="149">
        <v>0</v>
      </c>
      <c r="J81" s="149">
        <v>0</v>
      </c>
      <c r="K81" s="149">
        <v>0</v>
      </c>
      <c r="L81" s="149">
        <v>0</v>
      </c>
      <c r="M81" s="149">
        <v>0</v>
      </c>
      <c r="N81" s="149">
        <v>0</v>
      </c>
      <c r="O81" s="149">
        <v>0</v>
      </c>
      <c r="P81" s="149">
        <v>0</v>
      </c>
      <c r="Q81" s="149">
        <v>0</v>
      </c>
      <c r="R81" s="149">
        <v>0</v>
      </c>
      <c r="S81" s="149">
        <v>0</v>
      </c>
      <c r="T81" s="149">
        <v>0</v>
      </c>
      <c r="U81" s="149">
        <v>0</v>
      </c>
      <c r="V81" s="149">
        <v>0</v>
      </c>
      <c r="W81" s="149">
        <v>0</v>
      </c>
      <c r="X81" s="149">
        <v>0</v>
      </c>
      <c r="Y81" s="149">
        <v>0</v>
      </c>
      <c r="Z81" s="149">
        <v>0</v>
      </c>
      <c r="AA81" s="149">
        <v>0</v>
      </c>
      <c r="AB81" s="149">
        <v>0</v>
      </c>
      <c r="AC81" s="149">
        <v>0</v>
      </c>
      <c r="AD81" s="149">
        <v>0</v>
      </c>
      <c r="AE81" s="149">
        <v>0</v>
      </c>
      <c r="AF81" s="149">
        <v>0</v>
      </c>
      <c r="AG81" s="149">
        <v>0</v>
      </c>
      <c r="AH81" s="149">
        <v>0</v>
      </c>
      <c r="AI81" s="149">
        <v>0</v>
      </c>
      <c r="AJ81" s="149"/>
      <c r="AK81" s="149"/>
      <c r="AL81" s="149"/>
      <c r="AM81" s="149"/>
      <c r="AN81" s="149"/>
      <c r="AO81" s="95">
        <v>0.25035043560393555</v>
      </c>
      <c r="AP81" s="149">
        <v>0.18778623201652395</v>
      </c>
      <c r="AQ81" s="149">
        <v>0</v>
      </c>
      <c r="AR81" s="149">
        <v>0.51426875144484185</v>
      </c>
      <c r="AS81" s="149">
        <v>94.506374832847612</v>
      </c>
      <c r="AT81" s="149">
        <v>7.8857902651183562E-3</v>
      </c>
      <c r="AU81" s="149">
        <v>0</v>
      </c>
      <c r="AV81" s="149">
        <v>3.0322483937242777E-2</v>
      </c>
      <c r="AW81" s="149">
        <v>55.816462486978857</v>
      </c>
      <c r="AX81" s="149">
        <v>2.4361330611259473</v>
      </c>
      <c r="AY81" s="149">
        <v>2.5902552505906025</v>
      </c>
      <c r="AZ81" s="149">
        <v>5.9473837999678665</v>
      </c>
      <c r="BA81" s="149">
        <v>1.8237672392735165</v>
      </c>
      <c r="BB81" s="149">
        <v>15.852480096394894</v>
      </c>
      <c r="BC81" s="149">
        <v>0.36980395444185171</v>
      </c>
      <c r="BD81" s="149">
        <v>70.332369548968174</v>
      </c>
      <c r="BE81" s="149">
        <v>10.028870796232132</v>
      </c>
      <c r="BF81" s="149">
        <v>7.7131850795665535</v>
      </c>
      <c r="BG81" s="149">
        <v>21.803133438627931</v>
      </c>
      <c r="BH81" s="149">
        <v>2.2800268212338577</v>
      </c>
      <c r="BI81" s="149">
        <v>0</v>
      </c>
      <c r="BJ81" s="149">
        <v>64.090719743499847</v>
      </c>
      <c r="BK81" s="149">
        <v>0.2405490104433638</v>
      </c>
      <c r="BL81" s="149">
        <v>4.6522561746725651E-3</v>
      </c>
      <c r="BM81" s="149">
        <v>57.637017797066761</v>
      </c>
      <c r="BN81" s="149">
        <v>0.25557162093928787</v>
      </c>
      <c r="BO81" s="149">
        <v>7.4028990371302452</v>
      </c>
      <c r="BP81" s="149">
        <v>2.0543635902224571</v>
      </c>
      <c r="BQ81" s="149">
        <v>6.491913821452916E-2</v>
      </c>
      <c r="BR81" s="149">
        <v>70.562310551137088</v>
      </c>
      <c r="BS81" s="149">
        <v>45.408994540036645</v>
      </c>
      <c r="BT81" s="149">
        <v>0</v>
      </c>
      <c r="BU81" s="149"/>
      <c r="BV81" s="149"/>
      <c r="BW81" s="149"/>
      <c r="BX81" s="149"/>
      <c r="BY81" s="149"/>
      <c r="BZ81" s="95">
        <v>0</v>
      </c>
      <c r="CA81" s="149">
        <v>0</v>
      </c>
      <c r="CB81" s="149">
        <v>0</v>
      </c>
      <c r="CC81" s="149">
        <v>0</v>
      </c>
      <c r="CD81" s="149">
        <v>0</v>
      </c>
      <c r="CE81" s="149">
        <v>0</v>
      </c>
      <c r="CF81" s="149">
        <v>0</v>
      </c>
      <c r="CG81" s="149">
        <v>0</v>
      </c>
      <c r="CH81" s="149">
        <v>0</v>
      </c>
      <c r="CI81" s="149">
        <v>0</v>
      </c>
      <c r="CJ81" s="149">
        <v>0</v>
      </c>
      <c r="CK81" s="149">
        <v>0</v>
      </c>
      <c r="CL81" s="149">
        <v>0</v>
      </c>
      <c r="CM81" s="149">
        <v>0</v>
      </c>
      <c r="CN81" s="149">
        <v>0</v>
      </c>
      <c r="CO81" s="149">
        <v>0</v>
      </c>
      <c r="CP81" s="149">
        <v>0</v>
      </c>
      <c r="CQ81" s="149">
        <v>0</v>
      </c>
      <c r="CR81" s="149">
        <v>0</v>
      </c>
      <c r="CS81" s="149">
        <v>0</v>
      </c>
      <c r="CT81" s="149">
        <v>0</v>
      </c>
      <c r="CU81" s="149">
        <v>0</v>
      </c>
      <c r="CV81" s="149">
        <v>0</v>
      </c>
      <c r="CW81" s="149">
        <v>0</v>
      </c>
      <c r="CX81" s="149">
        <v>0</v>
      </c>
      <c r="CY81" s="149">
        <v>0</v>
      </c>
      <c r="CZ81" s="149">
        <v>0</v>
      </c>
      <c r="DA81" s="149">
        <v>0</v>
      </c>
      <c r="DB81" s="149">
        <v>0</v>
      </c>
      <c r="DC81" s="149">
        <v>0</v>
      </c>
      <c r="DD81" s="149">
        <v>0</v>
      </c>
      <c r="DE81" s="149">
        <v>0</v>
      </c>
      <c r="DF81" s="149"/>
      <c r="DG81" s="149"/>
      <c r="DH81" s="149"/>
      <c r="DI81" s="149"/>
      <c r="DJ81" s="149"/>
      <c r="DK81" s="95">
        <v>0</v>
      </c>
      <c r="DL81" s="149">
        <v>0</v>
      </c>
      <c r="DM81" s="149">
        <v>0</v>
      </c>
      <c r="DN81" s="149">
        <v>0</v>
      </c>
      <c r="DO81" s="149">
        <v>0</v>
      </c>
      <c r="DP81" s="149">
        <v>0</v>
      </c>
      <c r="DQ81" s="149">
        <v>0</v>
      </c>
      <c r="DR81" s="149">
        <v>0</v>
      </c>
      <c r="DS81" s="149">
        <v>0</v>
      </c>
      <c r="DT81" s="149">
        <v>0</v>
      </c>
      <c r="DU81" s="149">
        <v>0</v>
      </c>
      <c r="DV81" s="149">
        <v>0</v>
      </c>
      <c r="DW81" s="149">
        <v>0</v>
      </c>
      <c r="DX81" s="149">
        <v>0</v>
      </c>
      <c r="DY81" s="149">
        <v>0</v>
      </c>
      <c r="DZ81" s="149">
        <v>0</v>
      </c>
      <c r="EA81" s="149">
        <v>0</v>
      </c>
      <c r="EB81" s="149">
        <v>0</v>
      </c>
      <c r="EC81" s="149">
        <v>0</v>
      </c>
      <c r="ED81" s="149">
        <v>0</v>
      </c>
      <c r="EE81" s="149">
        <v>0</v>
      </c>
      <c r="EF81" s="149">
        <v>0</v>
      </c>
      <c r="EG81" s="149">
        <v>0</v>
      </c>
      <c r="EH81" s="149">
        <v>0</v>
      </c>
      <c r="EI81" s="149">
        <v>0</v>
      </c>
      <c r="EJ81" s="149">
        <v>0</v>
      </c>
      <c r="EK81" s="149">
        <v>0</v>
      </c>
      <c r="EL81" s="149">
        <v>0</v>
      </c>
      <c r="EM81" s="149">
        <v>0</v>
      </c>
      <c r="EN81" s="149">
        <v>0</v>
      </c>
      <c r="EO81" s="149">
        <v>0</v>
      </c>
      <c r="EP81" s="149">
        <v>0</v>
      </c>
      <c r="EQ81" s="149"/>
      <c r="ER81" s="149"/>
      <c r="ES81" s="149"/>
      <c r="ET81" s="149"/>
      <c r="EU81" s="149"/>
      <c r="EV81" s="95">
        <v>0</v>
      </c>
      <c r="EW81" s="149">
        <v>0</v>
      </c>
      <c r="EX81" s="149">
        <v>0</v>
      </c>
      <c r="EY81" s="149">
        <v>0</v>
      </c>
      <c r="EZ81" s="149">
        <v>0</v>
      </c>
      <c r="FA81" s="149">
        <v>0</v>
      </c>
      <c r="FB81" s="149">
        <v>0</v>
      </c>
      <c r="FC81" s="149">
        <v>0</v>
      </c>
      <c r="FD81" s="149">
        <v>0</v>
      </c>
      <c r="FE81" s="149">
        <v>0</v>
      </c>
      <c r="FF81" s="149">
        <v>0</v>
      </c>
      <c r="FG81" s="149">
        <v>0</v>
      </c>
      <c r="FH81" s="149">
        <v>0</v>
      </c>
      <c r="FI81" s="149">
        <v>0</v>
      </c>
      <c r="FJ81" s="149">
        <v>0</v>
      </c>
      <c r="FK81" s="149">
        <v>0</v>
      </c>
      <c r="FL81" s="149">
        <v>0</v>
      </c>
      <c r="FM81" s="149">
        <v>0</v>
      </c>
      <c r="FN81" s="149">
        <v>0</v>
      </c>
      <c r="FO81" s="149">
        <v>0</v>
      </c>
      <c r="FP81" s="149">
        <v>0</v>
      </c>
      <c r="FQ81" s="149">
        <v>0</v>
      </c>
      <c r="FR81" s="149">
        <v>0</v>
      </c>
      <c r="FS81" s="149">
        <v>0</v>
      </c>
      <c r="FT81" s="149">
        <v>0</v>
      </c>
      <c r="FU81" s="149">
        <v>0</v>
      </c>
      <c r="FV81" s="149">
        <v>0</v>
      </c>
      <c r="FW81" s="149">
        <v>0</v>
      </c>
      <c r="FX81" s="149">
        <v>0</v>
      </c>
      <c r="FY81" s="149">
        <v>0</v>
      </c>
      <c r="FZ81" s="149">
        <v>0</v>
      </c>
      <c r="GA81" s="149">
        <v>0</v>
      </c>
      <c r="GB81" s="149"/>
      <c r="GC81" s="149"/>
      <c r="GD81" s="149"/>
      <c r="GE81" s="149"/>
      <c r="GF81" s="150"/>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row>
    <row r="82" spans="3:558" x14ac:dyDescent="0.2">
      <c r="C82" s="72" t="s">
        <v>15122</v>
      </c>
      <c r="D82" s="95">
        <v>0</v>
      </c>
      <c r="E82" s="149">
        <v>0</v>
      </c>
      <c r="F82" s="149">
        <v>0</v>
      </c>
      <c r="G82" s="149">
        <v>0</v>
      </c>
      <c r="H82" s="149">
        <v>0</v>
      </c>
      <c r="I82" s="149">
        <v>0</v>
      </c>
      <c r="J82" s="149">
        <v>0</v>
      </c>
      <c r="K82" s="149">
        <v>0</v>
      </c>
      <c r="L82" s="149">
        <v>0</v>
      </c>
      <c r="M82" s="149">
        <v>0</v>
      </c>
      <c r="N82" s="149">
        <v>0</v>
      </c>
      <c r="O82" s="149">
        <v>0</v>
      </c>
      <c r="P82" s="149">
        <v>0</v>
      </c>
      <c r="Q82" s="149">
        <v>0</v>
      </c>
      <c r="R82" s="149">
        <v>0</v>
      </c>
      <c r="S82" s="149">
        <v>0</v>
      </c>
      <c r="T82" s="149">
        <v>0</v>
      </c>
      <c r="U82" s="149">
        <v>0</v>
      </c>
      <c r="V82" s="149">
        <v>0</v>
      </c>
      <c r="W82" s="149">
        <v>0</v>
      </c>
      <c r="X82" s="149">
        <v>0</v>
      </c>
      <c r="Y82" s="149">
        <v>0</v>
      </c>
      <c r="Z82" s="149">
        <v>0</v>
      </c>
      <c r="AA82" s="149">
        <v>0</v>
      </c>
      <c r="AB82" s="149">
        <v>0</v>
      </c>
      <c r="AC82" s="149">
        <v>0</v>
      </c>
      <c r="AD82" s="149">
        <v>0</v>
      </c>
      <c r="AE82" s="149">
        <v>0</v>
      </c>
      <c r="AF82" s="149">
        <v>0</v>
      </c>
      <c r="AG82" s="149">
        <v>0</v>
      </c>
      <c r="AH82" s="149">
        <v>0</v>
      </c>
      <c r="AI82" s="149">
        <v>0</v>
      </c>
      <c r="AJ82" s="149"/>
      <c r="AK82" s="149"/>
      <c r="AL82" s="149"/>
      <c r="AM82" s="149"/>
      <c r="AN82" s="149"/>
      <c r="AO82" s="95">
        <v>0.23707590725815503</v>
      </c>
      <c r="AP82" s="149">
        <v>0.17782909471881087</v>
      </c>
      <c r="AQ82" s="149">
        <v>0</v>
      </c>
      <c r="AR82" s="149">
        <v>0.48700027435218052</v>
      </c>
      <c r="AS82" s="149">
        <v>89.495288878276696</v>
      </c>
      <c r="AT82" s="149">
        <v>7.4676557963259723E-3</v>
      </c>
      <c r="AU82" s="149">
        <v>0</v>
      </c>
      <c r="AV82" s="149">
        <v>2.8714670986694526E-2</v>
      </c>
      <c r="AW82" s="149">
        <v>52.856862230413739</v>
      </c>
      <c r="AX82" s="149">
        <v>2.3069600589060899</v>
      </c>
      <c r="AY82" s="149">
        <v>2.4529101061181189</v>
      </c>
      <c r="AZ82" s="149">
        <v>5.6320309840422356</v>
      </c>
      <c r="BA82" s="149">
        <v>1.7270641923807089</v>
      </c>
      <c r="BB82" s="149">
        <v>15.011921557389869</v>
      </c>
      <c r="BC82" s="149">
        <v>0.35019554807428188</v>
      </c>
      <c r="BD82" s="149">
        <v>66.603080918207695</v>
      </c>
      <c r="BE82" s="149">
        <v>9.4971020803535282</v>
      </c>
      <c r="BF82" s="149">
        <v>7.3042027914872119</v>
      </c>
      <c r="BG82" s="149">
        <v>20.647048720182362</v>
      </c>
      <c r="BH82" s="149">
        <v>2.1591311631352585</v>
      </c>
      <c r="BI82" s="149">
        <v>0</v>
      </c>
      <c r="BJ82" s="149">
        <v>60.692387026865298</v>
      </c>
      <c r="BK82" s="149">
        <v>0.22779419078436541</v>
      </c>
      <c r="BL82" s="149">
        <v>4.4055759309831761E-3</v>
      </c>
      <c r="BM82" s="149">
        <v>54.580884802260059</v>
      </c>
      <c r="BN82" s="149">
        <v>0.24202024557079097</v>
      </c>
      <c r="BO82" s="149">
        <v>7.0103692902884873</v>
      </c>
      <c r="BP82" s="149">
        <v>1.9454334513746427</v>
      </c>
      <c r="BQ82" s="149">
        <v>6.1476879612767557E-2</v>
      </c>
      <c r="BR82" s="149">
        <v>66.820829577496184</v>
      </c>
      <c r="BS82" s="149">
        <v>43.001237654289753</v>
      </c>
      <c r="BT82" s="149">
        <v>0</v>
      </c>
      <c r="BU82" s="149"/>
      <c r="BV82" s="149"/>
      <c r="BW82" s="149"/>
      <c r="BX82" s="149"/>
      <c r="BY82" s="149"/>
      <c r="BZ82" s="95">
        <v>0</v>
      </c>
      <c r="CA82" s="149">
        <v>0</v>
      </c>
      <c r="CB82" s="149">
        <v>0</v>
      </c>
      <c r="CC82" s="149">
        <v>0</v>
      </c>
      <c r="CD82" s="149">
        <v>0</v>
      </c>
      <c r="CE82" s="149">
        <v>0</v>
      </c>
      <c r="CF82" s="149">
        <v>0</v>
      </c>
      <c r="CG82" s="149">
        <v>0</v>
      </c>
      <c r="CH82" s="149">
        <v>0</v>
      </c>
      <c r="CI82" s="149">
        <v>0</v>
      </c>
      <c r="CJ82" s="149">
        <v>0</v>
      </c>
      <c r="CK82" s="149">
        <v>0</v>
      </c>
      <c r="CL82" s="149">
        <v>0</v>
      </c>
      <c r="CM82" s="149">
        <v>0</v>
      </c>
      <c r="CN82" s="149">
        <v>0</v>
      </c>
      <c r="CO82" s="149">
        <v>0</v>
      </c>
      <c r="CP82" s="149">
        <v>0</v>
      </c>
      <c r="CQ82" s="149">
        <v>0</v>
      </c>
      <c r="CR82" s="149">
        <v>0</v>
      </c>
      <c r="CS82" s="149">
        <v>0</v>
      </c>
      <c r="CT82" s="149">
        <v>0</v>
      </c>
      <c r="CU82" s="149">
        <v>0</v>
      </c>
      <c r="CV82" s="149">
        <v>0</v>
      </c>
      <c r="CW82" s="149">
        <v>0</v>
      </c>
      <c r="CX82" s="149">
        <v>0</v>
      </c>
      <c r="CY82" s="149">
        <v>0</v>
      </c>
      <c r="CZ82" s="149">
        <v>0</v>
      </c>
      <c r="DA82" s="149">
        <v>0</v>
      </c>
      <c r="DB82" s="149">
        <v>0</v>
      </c>
      <c r="DC82" s="149">
        <v>0</v>
      </c>
      <c r="DD82" s="149">
        <v>0</v>
      </c>
      <c r="DE82" s="149">
        <v>0</v>
      </c>
      <c r="DF82" s="149"/>
      <c r="DG82" s="149"/>
      <c r="DH82" s="149"/>
      <c r="DI82" s="149"/>
      <c r="DJ82" s="149"/>
      <c r="DK82" s="95">
        <v>0</v>
      </c>
      <c r="DL82" s="149">
        <v>0</v>
      </c>
      <c r="DM82" s="149">
        <v>0</v>
      </c>
      <c r="DN82" s="149">
        <v>0</v>
      </c>
      <c r="DO82" s="149">
        <v>0</v>
      </c>
      <c r="DP82" s="149">
        <v>0</v>
      </c>
      <c r="DQ82" s="149">
        <v>0</v>
      </c>
      <c r="DR82" s="149">
        <v>0</v>
      </c>
      <c r="DS82" s="149">
        <v>0</v>
      </c>
      <c r="DT82" s="149">
        <v>0</v>
      </c>
      <c r="DU82" s="149">
        <v>0</v>
      </c>
      <c r="DV82" s="149">
        <v>0</v>
      </c>
      <c r="DW82" s="149">
        <v>0</v>
      </c>
      <c r="DX82" s="149">
        <v>0</v>
      </c>
      <c r="DY82" s="149">
        <v>0</v>
      </c>
      <c r="DZ82" s="149">
        <v>0</v>
      </c>
      <c r="EA82" s="149">
        <v>0</v>
      </c>
      <c r="EB82" s="149">
        <v>0</v>
      </c>
      <c r="EC82" s="149">
        <v>0</v>
      </c>
      <c r="ED82" s="149">
        <v>0</v>
      </c>
      <c r="EE82" s="149">
        <v>0</v>
      </c>
      <c r="EF82" s="149">
        <v>0</v>
      </c>
      <c r="EG82" s="149">
        <v>0</v>
      </c>
      <c r="EH82" s="149">
        <v>0</v>
      </c>
      <c r="EI82" s="149">
        <v>0</v>
      </c>
      <c r="EJ82" s="149">
        <v>0</v>
      </c>
      <c r="EK82" s="149">
        <v>0</v>
      </c>
      <c r="EL82" s="149">
        <v>0</v>
      </c>
      <c r="EM82" s="149">
        <v>0</v>
      </c>
      <c r="EN82" s="149">
        <v>0</v>
      </c>
      <c r="EO82" s="149">
        <v>0</v>
      </c>
      <c r="EP82" s="149">
        <v>0</v>
      </c>
      <c r="EQ82" s="149"/>
      <c r="ER82" s="149"/>
      <c r="ES82" s="149"/>
      <c r="ET82" s="149"/>
      <c r="EU82" s="149"/>
      <c r="EV82" s="95">
        <v>0</v>
      </c>
      <c r="EW82" s="149">
        <v>0</v>
      </c>
      <c r="EX82" s="149">
        <v>0</v>
      </c>
      <c r="EY82" s="149">
        <v>0</v>
      </c>
      <c r="EZ82" s="149">
        <v>0</v>
      </c>
      <c r="FA82" s="149">
        <v>0</v>
      </c>
      <c r="FB82" s="149">
        <v>0</v>
      </c>
      <c r="FC82" s="149">
        <v>0</v>
      </c>
      <c r="FD82" s="149">
        <v>0</v>
      </c>
      <c r="FE82" s="149">
        <v>0</v>
      </c>
      <c r="FF82" s="149">
        <v>0</v>
      </c>
      <c r="FG82" s="149">
        <v>0</v>
      </c>
      <c r="FH82" s="149">
        <v>0</v>
      </c>
      <c r="FI82" s="149">
        <v>0</v>
      </c>
      <c r="FJ82" s="149">
        <v>0</v>
      </c>
      <c r="FK82" s="149">
        <v>0</v>
      </c>
      <c r="FL82" s="149">
        <v>0</v>
      </c>
      <c r="FM82" s="149">
        <v>0</v>
      </c>
      <c r="FN82" s="149">
        <v>0</v>
      </c>
      <c r="FO82" s="149">
        <v>0</v>
      </c>
      <c r="FP82" s="149">
        <v>0</v>
      </c>
      <c r="FQ82" s="149">
        <v>0</v>
      </c>
      <c r="FR82" s="149">
        <v>0</v>
      </c>
      <c r="FS82" s="149">
        <v>0</v>
      </c>
      <c r="FT82" s="149">
        <v>0</v>
      </c>
      <c r="FU82" s="149">
        <v>0</v>
      </c>
      <c r="FV82" s="149">
        <v>0</v>
      </c>
      <c r="FW82" s="149">
        <v>0</v>
      </c>
      <c r="FX82" s="149">
        <v>0</v>
      </c>
      <c r="FY82" s="149">
        <v>0</v>
      </c>
      <c r="FZ82" s="149">
        <v>0</v>
      </c>
      <c r="GA82" s="149">
        <v>0</v>
      </c>
      <c r="GB82" s="149"/>
      <c r="GC82" s="149"/>
      <c r="GD82" s="149"/>
      <c r="GE82" s="149"/>
      <c r="GF82" s="150"/>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row>
    <row r="83" spans="3:558" x14ac:dyDescent="0.2">
      <c r="C83" s="72" t="s">
        <v>15123</v>
      </c>
      <c r="D83" s="95">
        <v>2.3134204618182894E-3</v>
      </c>
      <c r="E83" s="149">
        <v>6.5806784893619338E-2</v>
      </c>
      <c r="F83" s="149">
        <v>0</v>
      </c>
      <c r="G83" s="149">
        <v>4.7522180242914602E-3</v>
      </c>
      <c r="H83" s="149">
        <v>6.831957576349831</v>
      </c>
      <c r="I83" s="149">
        <v>7.2870448629031641E-5</v>
      </c>
      <c r="J83" s="149">
        <v>0</v>
      </c>
      <c r="K83" s="149">
        <v>2.8020184835848193E-4</v>
      </c>
      <c r="L83" s="149">
        <v>1.1564998209306547</v>
      </c>
      <c r="M83" s="149">
        <v>0.34286916108348853</v>
      </c>
      <c r="N83" s="149">
        <v>0.3442933624269679</v>
      </c>
      <c r="O83" s="149">
        <v>0.23435836946639765</v>
      </c>
      <c r="P83" s="149">
        <v>1.6852938317247646E-2</v>
      </c>
      <c r="Q83" s="149">
        <v>0.3464884682029713</v>
      </c>
      <c r="R83" s="149">
        <v>3.417258024749566E-3</v>
      </c>
      <c r="S83" s="149">
        <v>1.0499223476493553</v>
      </c>
      <c r="T83" s="149">
        <v>9.2674074454738312E-2</v>
      </c>
      <c r="U83" s="149">
        <v>7.1275450932669709E-2</v>
      </c>
      <c r="V83" s="149">
        <v>0.20147684148021308</v>
      </c>
      <c r="W83" s="149">
        <v>2.1069109342720067E-2</v>
      </c>
      <c r="X83" s="149">
        <v>0</v>
      </c>
      <c r="Y83" s="149">
        <v>0.89224495499516987</v>
      </c>
      <c r="Z83" s="149">
        <v>2.2228481507825708E-3</v>
      </c>
      <c r="AA83" s="149">
        <v>4.299023727338305E-5</v>
      </c>
      <c r="AB83" s="149">
        <v>0.53260804603058998</v>
      </c>
      <c r="AC83" s="149">
        <v>2.3616680191297485E-3</v>
      </c>
      <c r="AD83" s="149">
        <v>6.840818178709332E-2</v>
      </c>
      <c r="AE83" s="149">
        <v>1.8983816641541338E-2</v>
      </c>
      <c r="AF83" s="149">
        <v>5.9990014535744808E-4</v>
      </c>
      <c r="AG83" s="149">
        <v>0.95204717007335193</v>
      </c>
      <c r="AH83" s="149">
        <v>0.41961220025879736</v>
      </c>
      <c r="AI83" s="149">
        <v>0</v>
      </c>
      <c r="AJ83" s="149"/>
      <c r="AK83" s="149"/>
      <c r="AL83" s="149"/>
      <c r="AM83" s="149"/>
      <c r="AN83" s="149"/>
      <c r="AO83" s="95">
        <v>2.0165454556303898E-4</v>
      </c>
      <c r="AP83" s="149">
        <v>3.3548349251522115E-3</v>
      </c>
      <c r="AQ83" s="149">
        <v>0</v>
      </c>
      <c r="AR83" s="149">
        <v>4.1423787068597685E-4</v>
      </c>
      <c r="AS83" s="149">
        <v>24.475577441646706</v>
      </c>
      <c r="AT83" s="149">
        <v>6.3519180563106658E-6</v>
      </c>
      <c r="AU83" s="149">
        <v>0</v>
      </c>
      <c r="AV83" s="149">
        <v>2.4424430115156218E-5</v>
      </c>
      <c r="AW83" s="149">
        <v>52.390352575336458</v>
      </c>
      <c r="AX83" s="149">
        <v>1.964601351349558E-2</v>
      </c>
      <c r="AY83" s="149">
        <v>1.9770157256256405E-2</v>
      </c>
      <c r="AZ83" s="149">
        <v>1.8886283507169491E-2</v>
      </c>
      <c r="BA83" s="149">
        <v>1.4690246212724293E-3</v>
      </c>
      <c r="BB83" s="149">
        <v>1.276899983087299E-2</v>
      </c>
      <c r="BC83" s="149">
        <v>2.9787305222972845E-4</v>
      </c>
      <c r="BD83" s="149">
        <v>0.55665195662853462</v>
      </c>
      <c r="BE83" s="149">
        <v>8.0781460517372131E-3</v>
      </c>
      <c r="BF83" s="149">
        <v>6.2128864617767609E-3</v>
      </c>
      <c r="BG83" s="149">
        <v>1.7562186200357054E-2</v>
      </c>
      <c r="BH83" s="149">
        <v>1.8365367385852714E-3</v>
      </c>
      <c r="BI83" s="149">
        <v>0</v>
      </c>
      <c r="BJ83" s="149">
        <v>5.1624375781515033E-2</v>
      </c>
      <c r="BK83" s="149">
        <v>1.9375960449030945E-4</v>
      </c>
      <c r="BL83" s="149">
        <v>3.7473416113029133E-6</v>
      </c>
      <c r="BM83" s="149">
        <v>4.6425989247584017E-2</v>
      </c>
      <c r="BN83" s="149">
        <v>2.0586015340854147E-4</v>
      </c>
      <c r="BO83" s="149">
        <v>5.9629544385665567E-3</v>
      </c>
      <c r="BP83" s="149">
        <v>1.6547674670834497E-3</v>
      </c>
      <c r="BQ83" s="149">
        <v>5.229165782521689E-5</v>
      </c>
      <c r="BR83" s="149">
        <v>5.6837171598050518E-2</v>
      </c>
      <c r="BS83" s="149">
        <v>3.6576449872578763E-2</v>
      </c>
      <c r="BT83" s="149">
        <v>0</v>
      </c>
      <c r="BU83" s="149"/>
      <c r="BV83" s="149"/>
      <c r="BW83" s="149"/>
      <c r="BX83" s="149"/>
      <c r="BY83" s="149"/>
      <c r="BZ83" s="95">
        <v>1.943273187927363E-3</v>
      </c>
      <c r="CA83" s="149">
        <v>1.4271937220974864E-2</v>
      </c>
      <c r="CB83" s="149">
        <v>0</v>
      </c>
      <c r="CC83" s="149">
        <v>3.9918631404048267E-3</v>
      </c>
      <c r="CD83" s="149">
        <v>5.4370675837552263</v>
      </c>
      <c r="CE83" s="149">
        <v>6.1211176848386569E-5</v>
      </c>
      <c r="CF83" s="149">
        <v>0</v>
      </c>
      <c r="CG83" s="149">
        <v>2.3536955262112481E-4</v>
      </c>
      <c r="CH83" s="149">
        <v>0.97145984958174991</v>
      </c>
      <c r="CI83" s="149">
        <v>0.28801009531013033</v>
      </c>
      <c r="CJ83" s="149">
        <v>0.28920642443865302</v>
      </c>
      <c r="CK83" s="149">
        <v>7.3074886043596674E-2</v>
      </c>
      <c r="CL83" s="149">
        <v>1.4156468186488023E-2</v>
      </c>
      <c r="CM83" s="149">
        <v>0.22305031329049585</v>
      </c>
      <c r="CN83" s="149">
        <v>2.8704967407896351E-3</v>
      </c>
      <c r="CO83" s="149">
        <v>0.84593477202545841</v>
      </c>
      <c r="CP83" s="149">
        <v>7.784622254198019E-2</v>
      </c>
      <c r="CQ83" s="149">
        <v>5.9871378783442557E-2</v>
      </c>
      <c r="CR83" s="149">
        <v>0.16924054684337897</v>
      </c>
      <c r="CS83" s="149">
        <v>1.7698051847884855E-2</v>
      </c>
      <c r="CT83" s="149">
        <v>0</v>
      </c>
      <c r="CU83" s="149">
        <v>0.49748576219594259</v>
      </c>
      <c r="CV83" s="149">
        <v>1.8671924466573593E-3</v>
      </c>
      <c r="CW83" s="149">
        <v>3.6111799309641763E-5</v>
      </c>
      <c r="CX83" s="149">
        <v>0.44739075866569555</v>
      </c>
      <c r="CY83" s="149">
        <v>1.9838011360689889E-3</v>
      </c>
      <c r="CZ83" s="149">
        <v>5.7462872701158386E-2</v>
      </c>
      <c r="DA83" s="149">
        <v>1.5946405978894726E-2</v>
      </c>
      <c r="DB83" s="149">
        <v>5.0391612210025642E-4</v>
      </c>
      <c r="DC83" s="149">
        <v>0.74771962286161564</v>
      </c>
      <c r="DD83" s="149">
        <v>0.35247424821738976</v>
      </c>
      <c r="DE83" s="149">
        <v>0</v>
      </c>
      <c r="DF83" s="149"/>
      <c r="DG83" s="149"/>
      <c r="DH83" s="149"/>
      <c r="DI83" s="149"/>
      <c r="DJ83" s="149"/>
      <c r="DK83" s="95">
        <v>0</v>
      </c>
      <c r="DL83" s="149">
        <v>3.8442901959061287E-4</v>
      </c>
      <c r="DM83" s="149">
        <v>0</v>
      </c>
      <c r="DN83" s="149">
        <v>0</v>
      </c>
      <c r="DO83" s="149">
        <v>3.5751898821926996E-2</v>
      </c>
      <c r="DP83" s="149">
        <v>0</v>
      </c>
      <c r="DQ83" s="149">
        <v>0</v>
      </c>
      <c r="DR83" s="149">
        <v>0</v>
      </c>
      <c r="DS83" s="149">
        <v>3.8442901959061288E-3</v>
      </c>
      <c r="DT83" s="149">
        <v>1.9221450979530644E-3</v>
      </c>
      <c r="DU83" s="149">
        <v>1.9221450979530644E-3</v>
      </c>
      <c r="DV83" s="149">
        <v>7.6885803918122573E-4</v>
      </c>
      <c r="DW83" s="149">
        <v>0</v>
      </c>
      <c r="DX83" s="149">
        <v>0</v>
      </c>
      <c r="DY83" s="149">
        <v>0</v>
      </c>
      <c r="DZ83" s="149">
        <v>0</v>
      </c>
      <c r="EA83" s="149">
        <v>0</v>
      </c>
      <c r="EB83" s="149">
        <v>0</v>
      </c>
      <c r="EC83" s="149">
        <v>0</v>
      </c>
      <c r="ED83" s="149">
        <v>0</v>
      </c>
      <c r="EE83" s="149">
        <v>0</v>
      </c>
      <c r="EF83" s="149">
        <v>0</v>
      </c>
      <c r="EG83" s="149">
        <v>0</v>
      </c>
      <c r="EH83" s="149">
        <v>0</v>
      </c>
      <c r="EI83" s="149">
        <v>0</v>
      </c>
      <c r="EJ83" s="149">
        <v>0</v>
      </c>
      <c r="EK83" s="149">
        <v>0</v>
      </c>
      <c r="EL83" s="149">
        <v>0</v>
      </c>
      <c r="EM83" s="149">
        <v>0</v>
      </c>
      <c r="EN83" s="149">
        <v>0</v>
      </c>
      <c r="EO83" s="149">
        <v>0</v>
      </c>
      <c r="EP83" s="149">
        <v>0</v>
      </c>
      <c r="EQ83" s="149"/>
      <c r="ER83" s="149"/>
      <c r="ES83" s="149"/>
      <c r="ET83" s="149"/>
      <c r="EU83" s="149"/>
      <c r="EV83" s="95">
        <v>1.7581995509819001E-4</v>
      </c>
      <c r="EW83" s="149">
        <v>3.3354565670224135E-3</v>
      </c>
      <c r="EX83" s="149">
        <v>0</v>
      </c>
      <c r="EY83" s="149">
        <v>3.611685698461511E-4</v>
      </c>
      <c r="EZ83" s="149">
        <v>0.44388068796282698</v>
      </c>
      <c r="FA83" s="149">
        <v>5.5381540958064056E-6</v>
      </c>
      <c r="FB83" s="149">
        <v>0</v>
      </c>
      <c r="FC83" s="149">
        <v>2.1295340475244632E-5</v>
      </c>
      <c r="FD83" s="149">
        <v>8.7893986390729761E-2</v>
      </c>
      <c r="FE83" s="149">
        <v>2.6058056242345126E-2</v>
      </c>
      <c r="FF83" s="149">
        <v>2.6166295544449557E-2</v>
      </c>
      <c r="FG83" s="149">
        <v>8.0211103805386125E-3</v>
      </c>
      <c r="FH83" s="149">
        <v>1.2808233121108213E-3</v>
      </c>
      <c r="FI83" s="149">
        <v>1.1133123583425816E-2</v>
      </c>
      <c r="FJ83" s="149">
        <v>2.5971160988096705E-4</v>
      </c>
      <c r="FK83" s="149">
        <v>4.9394098421351014E-2</v>
      </c>
      <c r="FL83" s="149">
        <v>7.0432296585601134E-3</v>
      </c>
      <c r="FM83" s="149">
        <v>5.4169342708828986E-3</v>
      </c>
      <c r="FN83" s="149">
        <v>1.5312239952496197E-2</v>
      </c>
      <c r="FO83" s="149">
        <v>1.6012523100467253E-3</v>
      </c>
      <c r="FP83" s="149">
        <v>0</v>
      </c>
      <c r="FQ83" s="149">
        <v>4.5010616579632914E-2</v>
      </c>
      <c r="FR83" s="149">
        <v>1.6893645945947539E-4</v>
      </c>
      <c r="FS83" s="149">
        <v>3.2672580327771123E-6</v>
      </c>
      <c r="FT83" s="149">
        <v>4.0478211498324847E-2</v>
      </c>
      <c r="FU83" s="149">
        <v>1.7948676945386092E-4</v>
      </c>
      <c r="FV83" s="149">
        <v>5.1990218158190927E-3</v>
      </c>
      <c r="FW83" s="149">
        <v>1.442770064757142E-3</v>
      </c>
      <c r="FX83" s="149">
        <v>4.5592411047166065E-5</v>
      </c>
      <c r="FY83" s="149">
        <v>4.9555584925574762E-2</v>
      </c>
      <c r="FZ83" s="149">
        <v>3.1890527219668605E-2</v>
      </c>
      <c r="GA83" s="149">
        <v>0</v>
      </c>
      <c r="GB83" s="149"/>
      <c r="GC83" s="149"/>
      <c r="GD83" s="149"/>
      <c r="GE83" s="149"/>
      <c r="GF83" s="150"/>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row>
    <row r="84" spans="3:558" x14ac:dyDescent="0.2">
      <c r="C84" s="72" t="s">
        <v>15130</v>
      </c>
      <c r="D84" s="95">
        <v>0</v>
      </c>
      <c r="E84" s="149">
        <v>0</v>
      </c>
      <c r="F84" s="149">
        <v>0</v>
      </c>
      <c r="G84" s="149">
        <v>0</v>
      </c>
      <c r="H84" s="149">
        <v>0</v>
      </c>
      <c r="I84" s="149">
        <v>0</v>
      </c>
      <c r="J84" s="149">
        <v>0</v>
      </c>
      <c r="K84" s="149">
        <v>0</v>
      </c>
      <c r="L84" s="149">
        <v>0</v>
      </c>
      <c r="M84" s="149">
        <v>0</v>
      </c>
      <c r="N84" s="149">
        <v>0</v>
      </c>
      <c r="O84" s="149">
        <v>0</v>
      </c>
      <c r="P84" s="149">
        <v>0</v>
      </c>
      <c r="Q84" s="149">
        <v>0</v>
      </c>
      <c r="R84" s="149">
        <v>0</v>
      </c>
      <c r="S84" s="149">
        <v>0</v>
      </c>
      <c r="T84" s="149">
        <v>0</v>
      </c>
      <c r="U84" s="149">
        <v>0</v>
      </c>
      <c r="V84" s="149">
        <v>0</v>
      </c>
      <c r="W84" s="149">
        <v>0</v>
      </c>
      <c r="X84" s="149">
        <v>0</v>
      </c>
      <c r="Y84" s="149">
        <v>0</v>
      </c>
      <c r="Z84" s="149">
        <v>0</v>
      </c>
      <c r="AA84" s="149">
        <v>0</v>
      </c>
      <c r="AB84" s="149">
        <v>0</v>
      </c>
      <c r="AC84" s="149">
        <v>0</v>
      </c>
      <c r="AD84" s="149">
        <v>0</v>
      </c>
      <c r="AE84" s="149">
        <v>0</v>
      </c>
      <c r="AF84" s="149">
        <v>0</v>
      </c>
      <c r="AG84" s="149">
        <v>0</v>
      </c>
      <c r="AH84" s="149">
        <v>0</v>
      </c>
      <c r="AI84" s="149">
        <v>0</v>
      </c>
      <c r="AJ84" s="149"/>
      <c r="AK84" s="149"/>
      <c r="AL84" s="149"/>
      <c r="AM84" s="149"/>
      <c r="AN84" s="149"/>
      <c r="AO84" s="95">
        <v>0</v>
      </c>
      <c r="AP84" s="149">
        <v>0</v>
      </c>
      <c r="AQ84" s="149">
        <v>0</v>
      </c>
      <c r="AR84" s="149">
        <v>1.4404065450269854</v>
      </c>
      <c r="AS84" s="149">
        <v>6.8939632889300988</v>
      </c>
      <c r="AT84" s="149">
        <v>0</v>
      </c>
      <c r="AU84" s="149">
        <v>0</v>
      </c>
      <c r="AV84" s="149">
        <v>0</v>
      </c>
      <c r="AW84" s="149">
        <v>11.814826739993997</v>
      </c>
      <c r="AX84" s="149">
        <v>0</v>
      </c>
      <c r="AY84" s="149">
        <v>3.68615996265242</v>
      </c>
      <c r="AZ84" s="149">
        <v>0</v>
      </c>
      <c r="BA84" s="149">
        <v>0</v>
      </c>
      <c r="BB84" s="149">
        <v>70.266062195450147</v>
      </c>
      <c r="BC84" s="149">
        <v>312.76449879518827</v>
      </c>
      <c r="BD84" s="149">
        <v>9835.5861068378435</v>
      </c>
      <c r="BE84" s="149">
        <v>161.16793090928201</v>
      </c>
      <c r="BF84" s="149">
        <v>465.44338702297483</v>
      </c>
      <c r="BG84" s="149">
        <v>1383.0945568880984</v>
      </c>
      <c r="BH84" s="149">
        <v>0</v>
      </c>
      <c r="BI84" s="149">
        <v>0</v>
      </c>
      <c r="BJ84" s="149">
        <v>7098.4044822244532</v>
      </c>
      <c r="BK84" s="149">
        <v>0</v>
      </c>
      <c r="BL84" s="149">
        <v>0</v>
      </c>
      <c r="BM84" s="149">
        <v>1661.3682447884244</v>
      </c>
      <c r="BN84" s="149">
        <v>214.72974782824119</v>
      </c>
      <c r="BO84" s="149">
        <v>974.16654771704532</v>
      </c>
      <c r="BP84" s="149">
        <v>0</v>
      </c>
      <c r="BQ84" s="149">
        <v>0</v>
      </c>
      <c r="BR84" s="149">
        <v>4411.263873417879</v>
      </c>
      <c r="BS84" s="149">
        <v>79.64182515704033</v>
      </c>
      <c r="BT84" s="149">
        <v>0</v>
      </c>
      <c r="BU84" s="149"/>
      <c r="BV84" s="149"/>
      <c r="BW84" s="149"/>
      <c r="BX84" s="149"/>
      <c r="BY84" s="149"/>
      <c r="BZ84" s="95">
        <v>0</v>
      </c>
      <c r="CA84" s="149">
        <v>0</v>
      </c>
      <c r="CB84" s="149">
        <v>0</v>
      </c>
      <c r="CC84" s="149">
        <v>0</v>
      </c>
      <c r="CD84" s="149">
        <v>0</v>
      </c>
      <c r="CE84" s="149">
        <v>0</v>
      </c>
      <c r="CF84" s="149">
        <v>0</v>
      </c>
      <c r="CG84" s="149">
        <v>0</v>
      </c>
      <c r="CH84" s="149">
        <v>0</v>
      </c>
      <c r="CI84" s="149">
        <v>0</v>
      </c>
      <c r="CJ84" s="149">
        <v>0</v>
      </c>
      <c r="CK84" s="149">
        <v>0</v>
      </c>
      <c r="CL84" s="149">
        <v>0</v>
      </c>
      <c r="CM84" s="149">
        <v>0</v>
      </c>
      <c r="CN84" s="149">
        <v>0</v>
      </c>
      <c r="CO84" s="149">
        <v>0</v>
      </c>
      <c r="CP84" s="149">
        <v>0</v>
      </c>
      <c r="CQ84" s="149">
        <v>0</v>
      </c>
      <c r="CR84" s="149">
        <v>0</v>
      </c>
      <c r="CS84" s="149">
        <v>0</v>
      </c>
      <c r="CT84" s="149">
        <v>0</v>
      </c>
      <c r="CU84" s="149">
        <v>0</v>
      </c>
      <c r="CV84" s="149">
        <v>0</v>
      </c>
      <c r="CW84" s="149">
        <v>0</v>
      </c>
      <c r="CX84" s="149">
        <v>0</v>
      </c>
      <c r="CY84" s="149">
        <v>0</v>
      </c>
      <c r="CZ84" s="149">
        <v>0</v>
      </c>
      <c r="DA84" s="149">
        <v>0</v>
      </c>
      <c r="DB84" s="149">
        <v>0</v>
      </c>
      <c r="DC84" s="149">
        <v>0</v>
      </c>
      <c r="DD84" s="149">
        <v>0</v>
      </c>
      <c r="DE84" s="149">
        <v>0</v>
      </c>
      <c r="DF84" s="149"/>
      <c r="DG84" s="149"/>
      <c r="DH84" s="149"/>
      <c r="DI84" s="149"/>
      <c r="DJ84" s="149"/>
      <c r="DK84" s="95">
        <v>0</v>
      </c>
      <c r="DL84" s="149">
        <v>0</v>
      </c>
      <c r="DM84" s="149">
        <v>0</v>
      </c>
      <c r="DN84" s="149">
        <v>0</v>
      </c>
      <c r="DO84" s="149">
        <v>0</v>
      </c>
      <c r="DP84" s="149">
        <v>0</v>
      </c>
      <c r="DQ84" s="149">
        <v>0</v>
      </c>
      <c r="DR84" s="149">
        <v>0</v>
      </c>
      <c r="DS84" s="149">
        <v>0</v>
      </c>
      <c r="DT84" s="149">
        <v>0</v>
      </c>
      <c r="DU84" s="149">
        <v>0</v>
      </c>
      <c r="DV84" s="149">
        <v>0</v>
      </c>
      <c r="DW84" s="149">
        <v>0</v>
      </c>
      <c r="DX84" s="149">
        <v>0</v>
      </c>
      <c r="DY84" s="149">
        <v>0</v>
      </c>
      <c r="DZ84" s="149">
        <v>0</v>
      </c>
      <c r="EA84" s="149">
        <v>0</v>
      </c>
      <c r="EB84" s="149">
        <v>0</v>
      </c>
      <c r="EC84" s="149">
        <v>0</v>
      </c>
      <c r="ED84" s="149">
        <v>0</v>
      </c>
      <c r="EE84" s="149">
        <v>0</v>
      </c>
      <c r="EF84" s="149">
        <v>0</v>
      </c>
      <c r="EG84" s="149">
        <v>0</v>
      </c>
      <c r="EH84" s="149">
        <v>0</v>
      </c>
      <c r="EI84" s="149">
        <v>0</v>
      </c>
      <c r="EJ84" s="149">
        <v>0</v>
      </c>
      <c r="EK84" s="149">
        <v>0</v>
      </c>
      <c r="EL84" s="149">
        <v>0</v>
      </c>
      <c r="EM84" s="149">
        <v>0</v>
      </c>
      <c r="EN84" s="149">
        <v>0</v>
      </c>
      <c r="EO84" s="149">
        <v>0</v>
      </c>
      <c r="EP84" s="149">
        <v>0</v>
      </c>
      <c r="EQ84" s="149"/>
      <c r="ER84" s="149"/>
      <c r="ES84" s="149"/>
      <c r="ET84" s="149"/>
      <c r="EU84" s="149"/>
      <c r="EV84" s="95">
        <v>0</v>
      </c>
      <c r="EW84" s="149">
        <v>0</v>
      </c>
      <c r="EX84" s="149">
        <v>0</v>
      </c>
      <c r="EY84" s="149">
        <v>0</v>
      </c>
      <c r="EZ84" s="149">
        <v>0</v>
      </c>
      <c r="FA84" s="149">
        <v>0</v>
      </c>
      <c r="FB84" s="149">
        <v>0</v>
      </c>
      <c r="FC84" s="149">
        <v>0</v>
      </c>
      <c r="FD84" s="149">
        <v>0</v>
      </c>
      <c r="FE84" s="149">
        <v>0</v>
      </c>
      <c r="FF84" s="149">
        <v>0</v>
      </c>
      <c r="FG84" s="149">
        <v>0</v>
      </c>
      <c r="FH84" s="149">
        <v>0</v>
      </c>
      <c r="FI84" s="149">
        <v>0</v>
      </c>
      <c r="FJ84" s="149">
        <v>0</v>
      </c>
      <c r="FK84" s="149">
        <v>0</v>
      </c>
      <c r="FL84" s="149">
        <v>0</v>
      </c>
      <c r="FM84" s="149">
        <v>0</v>
      </c>
      <c r="FN84" s="149">
        <v>0</v>
      </c>
      <c r="FO84" s="149">
        <v>0</v>
      </c>
      <c r="FP84" s="149">
        <v>0</v>
      </c>
      <c r="FQ84" s="149">
        <v>0</v>
      </c>
      <c r="FR84" s="149">
        <v>0</v>
      </c>
      <c r="FS84" s="149">
        <v>0</v>
      </c>
      <c r="FT84" s="149">
        <v>0</v>
      </c>
      <c r="FU84" s="149">
        <v>0</v>
      </c>
      <c r="FV84" s="149">
        <v>0</v>
      </c>
      <c r="FW84" s="149">
        <v>0</v>
      </c>
      <c r="FX84" s="149">
        <v>0</v>
      </c>
      <c r="FY84" s="149">
        <v>0</v>
      </c>
      <c r="FZ84" s="149">
        <v>0</v>
      </c>
      <c r="GA84" s="149">
        <v>0</v>
      </c>
      <c r="GB84" s="149"/>
      <c r="GC84" s="149"/>
      <c r="GD84" s="149"/>
      <c r="GE84" s="149"/>
      <c r="GF84" s="150"/>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row>
    <row r="85" spans="3:558" x14ac:dyDescent="0.2">
      <c r="C85" s="72" t="s">
        <v>15132</v>
      </c>
      <c r="D85" s="95">
        <v>0</v>
      </c>
      <c r="E85" s="149">
        <v>0</v>
      </c>
      <c r="F85" s="149">
        <v>0</v>
      </c>
      <c r="G85" s="149">
        <v>0</v>
      </c>
      <c r="H85" s="149">
        <v>0</v>
      </c>
      <c r="I85" s="149">
        <v>0</v>
      </c>
      <c r="J85" s="149">
        <v>0</v>
      </c>
      <c r="K85" s="149">
        <v>0</v>
      </c>
      <c r="L85" s="149">
        <v>0</v>
      </c>
      <c r="M85" s="149">
        <v>0</v>
      </c>
      <c r="N85" s="149">
        <v>0</v>
      </c>
      <c r="O85" s="149">
        <v>0</v>
      </c>
      <c r="P85" s="149">
        <v>0</v>
      </c>
      <c r="Q85" s="149">
        <v>0</v>
      </c>
      <c r="R85" s="149">
        <v>0</v>
      </c>
      <c r="S85" s="149">
        <v>0</v>
      </c>
      <c r="T85" s="149">
        <v>0</v>
      </c>
      <c r="U85" s="149">
        <v>0</v>
      </c>
      <c r="V85" s="149">
        <v>0</v>
      </c>
      <c r="W85" s="149">
        <v>0</v>
      </c>
      <c r="X85" s="149">
        <v>0</v>
      </c>
      <c r="Y85" s="149">
        <v>0</v>
      </c>
      <c r="Z85" s="149">
        <v>0</v>
      </c>
      <c r="AA85" s="149">
        <v>0</v>
      </c>
      <c r="AB85" s="149">
        <v>0</v>
      </c>
      <c r="AC85" s="149">
        <v>0</v>
      </c>
      <c r="AD85" s="149">
        <v>0</v>
      </c>
      <c r="AE85" s="149">
        <v>0</v>
      </c>
      <c r="AF85" s="149">
        <v>0</v>
      </c>
      <c r="AG85" s="149">
        <v>0</v>
      </c>
      <c r="AH85" s="149">
        <v>0</v>
      </c>
      <c r="AI85" s="149">
        <v>0</v>
      </c>
      <c r="AJ85" s="149"/>
      <c r="AK85" s="149"/>
      <c r="AL85" s="149"/>
      <c r="AM85" s="149"/>
      <c r="AN85" s="149"/>
      <c r="AO85" s="95">
        <v>16.521526467605167</v>
      </c>
      <c r="AP85" s="149">
        <v>0</v>
      </c>
      <c r="AQ85" s="149">
        <v>13.796423077982197</v>
      </c>
      <c r="AR85" s="149">
        <v>134.14551370854653</v>
      </c>
      <c r="AS85" s="149">
        <v>2108.7633644525854</v>
      </c>
      <c r="AT85" s="149">
        <v>5.4067219697769939</v>
      </c>
      <c r="AU85" s="149">
        <v>2.0826975923272677</v>
      </c>
      <c r="AV85" s="149">
        <v>25.599272948983437</v>
      </c>
      <c r="AW85" s="149">
        <v>5237.9872318527505</v>
      </c>
      <c r="AX85" s="149">
        <v>1234.9471429290704</v>
      </c>
      <c r="AY85" s="149">
        <v>512.66814963465799</v>
      </c>
      <c r="AZ85" s="149">
        <v>307.79027760785419</v>
      </c>
      <c r="BA85" s="149">
        <v>238.22604390630786</v>
      </c>
      <c r="BB85" s="149">
        <v>10906.748168232016</v>
      </c>
      <c r="BC85" s="149">
        <v>5342.7500491926776</v>
      </c>
      <c r="BD85" s="149">
        <v>33349.759270147879</v>
      </c>
      <c r="BE85" s="149">
        <v>3793.3989822942549</v>
      </c>
      <c r="BF85" s="149">
        <v>4154.7283473621874</v>
      </c>
      <c r="BG85" s="149">
        <v>24339.207885274998</v>
      </c>
      <c r="BH85" s="149">
        <v>1534.2018615014722</v>
      </c>
      <c r="BI85" s="149">
        <v>91.849669139747334</v>
      </c>
      <c r="BJ85" s="149">
        <v>25025.266656288637</v>
      </c>
      <c r="BK85" s="149">
        <v>329.98588850632177</v>
      </c>
      <c r="BL85" s="149">
        <v>5.967353855183239</v>
      </c>
      <c r="BM85" s="149">
        <v>83141.535431503056</v>
      </c>
      <c r="BN85" s="149">
        <v>2107.450172733591</v>
      </c>
      <c r="BO85" s="149">
        <v>1060.1328405658235</v>
      </c>
      <c r="BP85" s="149">
        <v>3381.747859609382</v>
      </c>
      <c r="BQ85" s="149">
        <v>170.30323778826698</v>
      </c>
      <c r="BR85" s="149">
        <v>13919.126170322179</v>
      </c>
      <c r="BS85" s="149">
        <v>4542.5751942270253</v>
      </c>
      <c r="BT85" s="149">
        <v>0</v>
      </c>
      <c r="BU85" s="149"/>
      <c r="BV85" s="149"/>
      <c r="BW85" s="149"/>
      <c r="BX85" s="149"/>
      <c r="BY85" s="149"/>
      <c r="BZ85" s="95">
        <v>0</v>
      </c>
      <c r="CA85" s="149">
        <v>0</v>
      </c>
      <c r="CB85" s="149">
        <v>0</v>
      </c>
      <c r="CC85" s="149">
        <v>0</v>
      </c>
      <c r="CD85" s="149">
        <v>0</v>
      </c>
      <c r="CE85" s="149">
        <v>0</v>
      </c>
      <c r="CF85" s="149">
        <v>0</v>
      </c>
      <c r="CG85" s="149">
        <v>0</v>
      </c>
      <c r="CH85" s="149">
        <v>0</v>
      </c>
      <c r="CI85" s="149">
        <v>0</v>
      </c>
      <c r="CJ85" s="149">
        <v>0</v>
      </c>
      <c r="CK85" s="149">
        <v>0</v>
      </c>
      <c r="CL85" s="149">
        <v>0</v>
      </c>
      <c r="CM85" s="149">
        <v>0</v>
      </c>
      <c r="CN85" s="149">
        <v>0</v>
      </c>
      <c r="CO85" s="149">
        <v>0</v>
      </c>
      <c r="CP85" s="149">
        <v>0</v>
      </c>
      <c r="CQ85" s="149">
        <v>0</v>
      </c>
      <c r="CR85" s="149">
        <v>0</v>
      </c>
      <c r="CS85" s="149">
        <v>0</v>
      </c>
      <c r="CT85" s="149">
        <v>0</v>
      </c>
      <c r="CU85" s="149">
        <v>0</v>
      </c>
      <c r="CV85" s="149">
        <v>0</v>
      </c>
      <c r="CW85" s="149">
        <v>0</v>
      </c>
      <c r="CX85" s="149">
        <v>0</v>
      </c>
      <c r="CY85" s="149">
        <v>0</v>
      </c>
      <c r="CZ85" s="149">
        <v>0</v>
      </c>
      <c r="DA85" s="149">
        <v>0</v>
      </c>
      <c r="DB85" s="149">
        <v>0</v>
      </c>
      <c r="DC85" s="149">
        <v>0</v>
      </c>
      <c r="DD85" s="149">
        <v>0</v>
      </c>
      <c r="DE85" s="149">
        <v>0</v>
      </c>
      <c r="DF85" s="149"/>
      <c r="DG85" s="149"/>
      <c r="DH85" s="149"/>
      <c r="DI85" s="149"/>
      <c r="DJ85" s="149"/>
      <c r="DK85" s="95">
        <v>0</v>
      </c>
      <c r="DL85" s="149">
        <v>0</v>
      </c>
      <c r="DM85" s="149">
        <v>0</v>
      </c>
      <c r="DN85" s="149">
        <v>0</v>
      </c>
      <c r="DO85" s="149">
        <v>0</v>
      </c>
      <c r="DP85" s="149">
        <v>0</v>
      </c>
      <c r="DQ85" s="149">
        <v>0</v>
      </c>
      <c r="DR85" s="149">
        <v>0</v>
      </c>
      <c r="DS85" s="149">
        <v>0</v>
      </c>
      <c r="DT85" s="149">
        <v>0</v>
      </c>
      <c r="DU85" s="149">
        <v>0</v>
      </c>
      <c r="DV85" s="149">
        <v>0</v>
      </c>
      <c r="DW85" s="149">
        <v>0</v>
      </c>
      <c r="DX85" s="149">
        <v>0</v>
      </c>
      <c r="DY85" s="149">
        <v>0</v>
      </c>
      <c r="DZ85" s="149">
        <v>0</v>
      </c>
      <c r="EA85" s="149">
        <v>0</v>
      </c>
      <c r="EB85" s="149">
        <v>0</v>
      </c>
      <c r="EC85" s="149">
        <v>0</v>
      </c>
      <c r="ED85" s="149">
        <v>0</v>
      </c>
      <c r="EE85" s="149">
        <v>0</v>
      </c>
      <c r="EF85" s="149">
        <v>0</v>
      </c>
      <c r="EG85" s="149">
        <v>0</v>
      </c>
      <c r="EH85" s="149">
        <v>0</v>
      </c>
      <c r="EI85" s="149">
        <v>0</v>
      </c>
      <c r="EJ85" s="149">
        <v>0</v>
      </c>
      <c r="EK85" s="149">
        <v>0</v>
      </c>
      <c r="EL85" s="149">
        <v>0</v>
      </c>
      <c r="EM85" s="149">
        <v>0</v>
      </c>
      <c r="EN85" s="149">
        <v>0</v>
      </c>
      <c r="EO85" s="149">
        <v>0</v>
      </c>
      <c r="EP85" s="149">
        <v>0</v>
      </c>
      <c r="EQ85" s="149"/>
      <c r="ER85" s="149"/>
      <c r="ES85" s="149"/>
      <c r="ET85" s="149"/>
      <c r="EU85" s="149"/>
      <c r="EV85" s="95">
        <v>0</v>
      </c>
      <c r="EW85" s="149">
        <v>0</v>
      </c>
      <c r="EX85" s="149">
        <v>0</v>
      </c>
      <c r="EY85" s="149">
        <v>0</v>
      </c>
      <c r="EZ85" s="149">
        <v>0</v>
      </c>
      <c r="FA85" s="149">
        <v>0</v>
      </c>
      <c r="FB85" s="149">
        <v>0</v>
      </c>
      <c r="FC85" s="149">
        <v>0</v>
      </c>
      <c r="FD85" s="149">
        <v>0</v>
      </c>
      <c r="FE85" s="149">
        <v>0</v>
      </c>
      <c r="FF85" s="149">
        <v>0</v>
      </c>
      <c r="FG85" s="149">
        <v>0</v>
      </c>
      <c r="FH85" s="149">
        <v>0</v>
      </c>
      <c r="FI85" s="149">
        <v>0</v>
      </c>
      <c r="FJ85" s="149">
        <v>0</v>
      </c>
      <c r="FK85" s="149">
        <v>0</v>
      </c>
      <c r="FL85" s="149">
        <v>0</v>
      </c>
      <c r="FM85" s="149">
        <v>0</v>
      </c>
      <c r="FN85" s="149">
        <v>0</v>
      </c>
      <c r="FO85" s="149">
        <v>0</v>
      </c>
      <c r="FP85" s="149">
        <v>0</v>
      </c>
      <c r="FQ85" s="149">
        <v>0</v>
      </c>
      <c r="FR85" s="149">
        <v>0</v>
      </c>
      <c r="FS85" s="149">
        <v>0</v>
      </c>
      <c r="FT85" s="149">
        <v>0</v>
      </c>
      <c r="FU85" s="149">
        <v>0</v>
      </c>
      <c r="FV85" s="149">
        <v>0</v>
      </c>
      <c r="FW85" s="149">
        <v>0</v>
      </c>
      <c r="FX85" s="149">
        <v>0</v>
      </c>
      <c r="FY85" s="149">
        <v>0</v>
      </c>
      <c r="FZ85" s="149">
        <v>0</v>
      </c>
      <c r="GA85" s="149">
        <v>0</v>
      </c>
      <c r="GB85" s="149"/>
      <c r="GC85" s="149"/>
      <c r="GD85" s="149"/>
      <c r="GE85" s="149"/>
      <c r="GF85" s="150"/>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row>
    <row r="86" spans="3:558" x14ac:dyDescent="0.2">
      <c r="C86" s="72" t="s">
        <v>16663</v>
      </c>
      <c r="D86" s="95">
        <v>0</v>
      </c>
      <c r="E86" s="149">
        <v>0</v>
      </c>
      <c r="F86" s="149">
        <v>0</v>
      </c>
      <c r="G86" s="149">
        <v>0</v>
      </c>
      <c r="H86" s="149">
        <v>0</v>
      </c>
      <c r="I86" s="149">
        <v>0</v>
      </c>
      <c r="J86" s="149">
        <v>0</v>
      </c>
      <c r="K86" s="149">
        <v>0</v>
      </c>
      <c r="L86" s="149">
        <v>0</v>
      </c>
      <c r="M86" s="149">
        <v>0</v>
      </c>
      <c r="N86" s="149">
        <v>0</v>
      </c>
      <c r="O86" s="149">
        <v>0</v>
      </c>
      <c r="P86" s="149">
        <v>0</v>
      </c>
      <c r="Q86" s="149">
        <v>0</v>
      </c>
      <c r="R86" s="149">
        <v>0</v>
      </c>
      <c r="S86" s="149">
        <v>0</v>
      </c>
      <c r="T86" s="149">
        <v>0</v>
      </c>
      <c r="U86" s="149">
        <v>0</v>
      </c>
      <c r="V86" s="149">
        <v>0</v>
      </c>
      <c r="W86" s="149">
        <v>0</v>
      </c>
      <c r="X86" s="149">
        <v>0</v>
      </c>
      <c r="Y86" s="149">
        <v>0</v>
      </c>
      <c r="Z86" s="149">
        <v>0</v>
      </c>
      <c r="AA86" s="149">
        <v>0</v>
      </c>
      <c r="AB86" s="149">
        <v>0</v>
      </c>
      <c r="AC86" s="149">
        <v>0</v>
      </c>
      <c r="AD86" s="149">
        <v>0</v>
      </c>
      <c r="AE86" s="149">
        <v>0</v>
      </c>
      <c r="AF86" s="149">
        <v>0</v>
      </c>
      <c r="AG86" s="149">
        <v>0</v>
      </c>
      <c r="AH86" s="149">
        <v>0</v>
      </c>
      <c r="AI86" s="149">
        <v>0</v>
      </c>
      <c r="AJ86" s="149"/>
      <c r="AK86" s="149"/>
      <c r="AL86" s="149"/>
      <c r="AM86" s="149"/>
      <c r="AN86" s="149"/>
      <c r="AO86" s="95">
        <v>0</v>
      </c>
      <c r="AP86" s="149">
        <v>0</v>
      </c>
      <c r="AQ86" s="149">
        <v>0</v>
      </c>
      <c r="AR86" s="149">
        <v>0.10867414722167375</v>
      </c>
      <c r="AS86" s="149">
        <v>0.52012786528123411</v>
      </c>
      <c r="AT86" s="149">
        <v>0</v>
      </c>
      <c r="AU86" s="149">
        <v>0</v>
      </c>
      <c r="AV86" s="149">
        <v>0</v>
      </c>
      <c r="AW86" s="149">
        <v>0.89139154843025292</v>
      </c>
      <c r="AX86" s="149">
        <v>0</v>
      </c>
      <c r="AY86" s="149">
        <v>0.27810918510955779</v>
      </c>
      <c r="AZ86" s="149">
        <v>0</v>
      </c>
      <c r="BA86" s="149">
        <v>0</v>
      </c>
      <c r="BB86" s="149">
        <v>0.39446995102996896</v>
      </c>
      <c r="BC86" s="149">
        <v>1.7558433284687402</v>
      </c>
      <c r="BD86" s="149">
        <v>55.216459392918615</v>
      </c>
      <c r="BE86" s="149">
        <v>0.90478822673376669</v>
      </c>
      <c r="BF86" s="149">
        <v>2.6129745192703346</v>
      </c>
      <c r="BG86" s="149">
        <v>7.7646195770565427</v>
      </c>
      <c r="BH86" s="149">
        <v>0</v>
      </c>
      <c r="BI86" s="149">
        <v>0</v>
      </c>
      <c r="BJ86" s="149">
        <v>39.850066746380222</v>
      </c>
      <c r="BK86" s="149">
        <v>0</v>
      </c>
      <c r="BL86" s="149">
        <v>0</v>
      </c>
      <c r="BM86" s="149">
        <v>9.3268333202094666</v>
      </c>
      <c r="BN86" s="149">
        <v>1.205481429639139</v>
      </c>
      <c r="BO86" s="149">
        <v>5.468919395313141</v>
      </c>
      <c r="BP86" s="149">
        <v>0</v>
      </c>
      <c r="BQ86" s="149">
        <v>0</v>
      </c>
      <c r="BR86" s="149">
        <v>24.764601711807575</v>
      </c>
      <c r="BS86" s="149">
        <v>0.44710498764322831</v>
      </c>
      <c r="BT86" s="149">
        <v>0</v>
      </c>
      <c r="BU86" s="149"/>
      <c r="BV86" s="149"/>
      <c r="BW86" s="149"/>
      <c r="BX86" s="149"/>
      <c r="BY86" s="149"/>
      <c r="BZ86" s="95">
        <v>0</v>
      </c>
      <c r="CA86" s="149">
        <v>0</v>
      </c>
      <c r="CB86" s="149">
        <v>0</v>
      </c>
      <c r="CC86" s="149">
        <v>0</v>
      </c>
      <c r="CD86" s="149">
        <v>0</v>
      </c>
      <c r="CE86" s="149">
        <v>0</v>
      </c>
      <c r="CF86" s="149">
        <v>0</v>
      </c>
      <c r="CG86" s="149">
        <v>0</v>
      </c>
      <c r="CH86" s="149">
        <v>0</v>
      </c>
      <c r="CI86" s="149">
        <v>0</v>
      </c>
      <c r="CJ86" s="149">
        <v>0</v>
      </c>
      <c r="CK86" s="149">
        <v>0</v>
      </c>
      <c r="CL86" s="149">
        <v>0</v>
      </c>
      <c r="CM86" s="149">
        <v>0</v>
      </c>
      <c r="CN86" s="149">
        <v>0</v>
      </c>
      <c r="CO86" s="149">
        <v>0</v>
      </c>
      <c r="CP86" s="149">
        <v>0</v>
      </c>
      <c r="CQ86" s="149">
        <v>0</v>
      </c>
      <c r="CR86" s="149">
        <v>0</v>
      </c>
      <c r="CS86" s="149">
        <v>0</v>
      </c>
      <c r="CT86" s="149">
        <v>0</v>
      </c>
      <c r="CU86" s="149">
        <v>0</v>
      </c>
      <c r="CV86" s="149">
        <v>0</v>
      </c>
      <c r="CW86" s="149">
        <v>0</v>
      </c>
      <c r="CX86" s="149">
        <v>0</v>
      </c>
      <c r="CY86" s="149">
        <v>0</v>
      </c>
      <c r="CZ86" s="149">
        <v>0</v>
      </c>
      <c r="DA86" s="149">
        <v>0</v>
      </c>
      <c r="DB86" s="149">
        <v>0</v>
      </c>
      <c r="DC86" s="149">
        <v>0</v>
      </c>
      <c r="DD86" s="149">
        <v>0</v>
      </c>
      <c r="DE86" s="149">
        <v>0</v>
      </c>
      <c r="DF86" s="149"/>
      <c r="DG86" s="149"/>
      <c r="DH86" s="149"/>
      <c r="DI86" s="149"/>
      <c r="DJ86" s="149"/>
      <c r="DK86" s="95">
        <v>0</v>
      </c>
      <c r="DL86" s="149">
        <v>0</v>
      </c>
      <c r="DM86" s="149">
        <v>0</v>
      </c>
      <c r="DN86" s="149">
        <v>0</v>
      </c>
      <c r="DO86" s="149">
        <v>0</v>
      </c>
      <c r="DP86" s="149">
        <v>0</v>
      </c>
      <c r="DQ86" s="149">
        <v>0</v>
      </c>
      <c r="DR86" s="149">
        <v>0</v>
      </c>
      <c r="DS86" s="149">
        <v>0</v>
      </c>
      <c r="DT86" s="149">
        <v>0</v>
      </c>
      <c r="DU86" s="149">
        <v>0</v>
      </c>
      <c r="DV86" s="149">
        <v>0</v>
      </c>
      <c r="DW86" s="149">
        <v>0</v>
      </c>
      <c r="DX86" s="149">
        <v>0</v>
      </c>
      <c r="DY86" s="149">
        <v>0</v>
      </c>
      <c r="DZ86" s="149">
        <v>0</v>
      </c>
      <c r="EA86" s="149">
        <v>0</v>
      </c>
      <c r="EB86" s="149">
        <v>0</v>
      </c>
      <c r="EC86" s="149">
        <v>0</v>
      </c>
      <c r="ED86" s="149">
        <v>0</v>
      </c>
      <c r="EE86" s="149">
        <v>0</v>
      </c>
      <c r="EF86" s="149">
        <v>0</v>
      </c>
      <c r="EG86" s="149">
        <v>0</v>
      </c>
      <c r="EH86" s="149">
        <v>0</v>
      </c>
      <c r="EI86" s="149">
        <v>0</v>
      </c>
      <c r="EJ86" s="149">
        <v>0</v>
      </c>
      <c r="EK86" s="149">
        <v>0</v>
      </c>
      <c r="EL86" s="149">
        <v>0</v>
      </c>
      <c r="EM86" s="149">
        <v>0</v>
      </c>
      <c r="EN86" s="149">
        <v>0</v>
      </c>
      <c r="EO86" s="149">
        <v>0</v>
      </c>
      <c r="EP86" s="149">
        <v>0</v>
      </c>
      <c r="EQ86" s="149"/>
      <c r="ER86" s="149"/>
      <c r="ES86" s="149"/>
      <c r="ET86" s="149"/>
      <c r="EU86" s="149"/>
      <c r="EV86" s="95">
        <v>0</v>
      </c>
      <c r="EW86" s="149">
        <v>0</v>
      </c>
      <c r="EX86" s="149">
        <v>0</v>
      </c>
      <c r="EY86" s="149">
        <v>0</v>
      </c>
      <c r="EZ86" s="149">
        <v>0</v>
      </c>
      <c r="FA86" s="149">
        <v>0</v>
      </c>
      <c r="FB86" s="149">
        <v>0</v>
      </c>
      <c r="FC86" s="149">
        <v>0</v>
      </c>
      <c r="FD86" s="149">
        <v>0</v>
      </c>
      <c r="FE86" s="149">
        <v>0</v>
      </c>
      <c r="FF86" s="149">
        <v>0</v>
      </c>
      <c r="FG86" s="149">
        <v>0</v>
      </c>
      <c r="FH86" s="149">
        <v>0</v>
      </c>
      <c r="FI86" s="149">
        <v>0</v>
      </c>
      <c r="FJ86" s="149">
        <v>0</v>
      </c>
      <c r="FK86" s="149">
        <v>0</v>
      </c>
      <c r="FL86" s="149">
        <v>0</v>
      </c>
      <c r="FM86" s="149">
        <v>0</v>
      </c>
      <c r="FN86" s="149">
        <v>0</v>
      </c>
      <c r="FO86" s="149">
        <v>0</v>
      </c>
      <c r="FP86" s="149">
        <v>0</v>
      </c>
      <c r="FQ86" s="149">
        <v>0</v>
      </c>
      <c r="FR86" s="149">
        <v>0</v>
      </c>
      <c r="FS86" s="149">
        <v>0</v>
      </c>
      <c r="FT86" s="149">
        <v>0</v>
      </c>
      <c r="FU86" s="149">
        <v>0</v>
      </c>
      <c r="FV86" s="149">
        <v>0</v>
      </c>
      <c r="FW86" s="149">
        <v>0</v>
      </c>
      <c r="FX86" s="149">
        <v>0</v>
      </c>
      <c r="FY86" s="149">
        <v>0</v>
      </c>
      <c r="FZ86" s="149">
        <v>0</v>
      </c>
      <c r="GA86" s="149">
        <v>0</v>
      </c>
      <c r="GB86" s="149"/>
      <c r="GC86" s="149"/>
      <c r="GD86" s="149"/>
      <c r="GE86" s="149"/>
      <c r="GF86" s="150"/>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row>
    <row r="87" spans="3:558" x14ac:dyDescent="0.2">
      <c r="C87" s="72" t="s">
        <v>16664</v>
      </c>
      <c r="D87" s="95">
        <v>0</v>
      </c>
      <c r="E87" s="149">
        <v>0</v>
      </c>
      <c r="F87" s="149">
        <v>0</v>
      </c>
      <c r="G87" s="149">
        <v>0</v>
      </c>
      <c r="H87" s="149">
        <v>0</v>
      </c>
      <c r="I87" s="149">
        <v>0</v>
      </c>
      <c r="J87" s="149">
        <v>0</v>
      </c>
      <c r="K87" s="149">
        <v>0</v>
      </c>
      <c r="L87" s="149">
        <v>0</v>
      </c>
      <c r="M87" s="149">
        <v>0</v>
      </c>
      <c r="N87" s="149">
        <v>0</v>
      </c>
      <c r="O87" s="149">
        <v>0</v>
      </c>
      <c r="P87" s="149">
        <v>0</v>
      </c>
      <c r="Q87" s="149">
        <v>0</v>
      </c>
      <c r="R87" s="149">
        <v>0</v>
      </c>
      <c r="S87" s="149">
        <v>0</v>
      </c>
      <c r="T87" s="149">
        <v>0</v>
      </c>
      <c r="U87" s="149">
        <v>0</v>
      </c>
      <c r="V87" s="149">
        <v>0</v>
      </c>
      <c r="W87" s="149">
        <v>0</v>
      </c>
      <c r="X87" s="149">
        <v>0</v>
      </c>
      <c r="Y87" s="149">
        <v>0</v>
      </c>
      <c r="Z87" s="149">
        <v>0</v>
      </c>
      <c r="AA87" s="149">
        <v>0</v>
      </c>
      <c r="AB87" s="149">
        <v>0</v>
      </c>
      <c r="AC87" s="149">
        <v>0</v>
      </c>
      <c r="AD87" s="149">
        <v>0</v>
      </c>
      <c r="AE87" s="149">
        <v>0</v>
      </c>
      <c r="AF87" s="149">
        <v>0</v>
      </c>
      <c r="AG87" s="149">
        <v>0</v>
      </c>
      <c r="AH87" s="149">
        <v>0</v>
      </c>
      <c r="AI87" s="149">
        <v>0</v>
      </c>
      <c r="AJ87" s="149"/>
      <c r="AK87" s="149"/>
      <c r="AL87" s="149"/>
      <c r="AM87" s="149"/>
      <c r="AN87" s="149"/>
      <c r="AO87" s="95">
        <v>3.4460613074413233</v>
      </c>
      <c r="AP87" s="149">
        <v>0</v>
      </c>
      <c r="AQ87" s="149">
        <v>0.35883452271404104</v>
      </c>
      <c r="AR87" s="149">
        <v>27.980081941234179</v>
      </c>
      <c r="AS87" s="149">
        <v>439.84603063394775</v>
      </c>
      <c r="AT87" s="149">
        <v>1.1277344993923053</v>
      </c>
      <c r="AU87" s="149">
        <v>0.4344092298065082</v>
      </c>
      <c r="AV87" s="149">
        <v>5.3394983920579806</v>
      </c>
      <c r="AW87" s="149">
        <v>1092.2675800257609</v>
      </c>
      <c r="AX87" s="149">
        <v>89.509011716603524</v>
      </c>
      <c r="AY87" s="149">
        <v>101.68075430177089</v>
      </c>
      <c r="AZ87" s="149">
        <v>7.897338887200049</v>
      </c>
      <c r="BA87" s="149">
        <v>49.689207225495721</v>
      </c>
      <c r="BB87" s="149">
        <v>279.84732692439866</v>
      </c>
      <c r="BC87" s="149">
        <v>137.08525186697648</v>
      </c>
      <c r="BD87" s="149">
        <v>855.69418504653368</v>
      </c>
      <c r="BE87" s="149">
        <v>97.331720580549771</v>
      </c>
      <c r="BF87" s="149">
        <v>106.60277510513059</v>
      </c>
      <c r="BG87" s="149">
        <v>624.49981984461283</v>
      </c>
      <c r="BH87" s="149">
        <v>39.364830220813644</v>
      </c>
      <c r="BI87" s="149">
        <v>2.3566955054959631</v>
      </c>
      <c r="BJ87" s="149">
        <v>642.10284049016298</v>
      </c>
      <c r="BK87" s="149">
        <v>8.4668379059343426</v>
      </c>
      <c r="BL87" s="149">
        <v>0.15311144984983485</v>
      </c>
      <c r="BM87" s="149">
        <v>2133.2606280087862</v>
      </c>
      <c r="BN87" s="149">
        <v>54.073339584722284</v>
      </c>
      <c r="BO87" s="149">
        <v>27.201081114281056</v>
      </c>
      <c r="BP87" s="149">
        <v>86.769501252489192</v>
      </c>
      <c r="BQ87" s="149">
        <v>4.3696714296963783</v>
      </c>
      <c r="BR87" s="149">
        <v>357.13946923554209</v>
      </c>
      <c r="BS87" s="149">
        <v>116.55421999750635</v>
      </c>
      <c r="BT87" s="149">
        <v>0</v>
      </c>
      <c r="BU87" s="149"/>
      <c r="BV87" s="149"/>
      <c r="BW87" s="149"/>
      <c r="BX87" s="149"/>
      <c r="BY87" s="149"/>
      <c r="BZ87" s="95">
        <v>0</v>
      </c>
      <c r="CA87" s="149">
        <v>0</v>
      </c>
      <c r="CB87" s="149">
        <v>0</v>
      </c>
      <c r="CC87" s="149">
        <v>0</v>
      </c>
      <c r="CD87" s="149">
        <v>0</v>
      </c>
      <c r="CE87" s="149">
        <v>0</v>
      </c>
      <c r="CF87" s="149">
        <v>0</v>
      </c>
      <c r="CG87" s="149">
        <v>0</v>
      </c>
      <c r="CH87" s="149">
        <v>0</v>
      </c>
      <c r="CI87" s="149">
        <v>0</v>
      </c>
      <c r="CJ87" s="149">
        <v>0</v>
      </c>
      <c r="CK87" s="149">
        <v>0</v>
      </c>
      <c r="CL87" s="149">
        <v>0</v>
      </c>
      <c r="CM87" s="149">
        <v>0</v>
      </c>
      <c r="CN87" s="149">
        <v>0</v>
      </c>
      <c r="CO87" s="149">
        <v>0</v>
      </c>
      <c r="CP87" s="149">
        <v>0</v>
      </c>
      <c r="CQ87" s="149">
        <v>0</v>
      </c>
      <c r="CR87" s="149">
        <v>0</v>
      </c>
      <c r="CS87" s="149">
        <v>0</v>
      </c>
      <c r="CT87" s="149">
        <v>0</v>
      </c>
      <c r="CU87" s="149">
        <v>0</v>
      </c>
      <c r="CV87" s="149">
        <v>0</v>
      </c>
      <c r="CW87" s="149">
        <v>0</v>
      </c>
      <c r="CX87" s="149">
        <v>0</v>
      </c>
      <c r="CY87" s="149">
        <v>0</v>
      </c>
      <c r="CZ87" s="149">
        <v>0</v>
      </c>
      <c r="DA87" s="149">
        <v>0</v>
      </c>
      <c r="DB87" s="149">
        <v>0</v>
      </c>
      <c r="DC87" s="149">
        <v>0</v>
      </c>
      <c r="DD87" s="149">
        <v>0</v>
      </c>
      <c r="DE87" s="149">
        <v>0</v>
      </c>
      <c r="DF87" s="149"/>
      <c r="DG87" s="149"/>
      <c r="DH87" s="149"/>
      <c r="DI87" s="149"/>
      <c r="DJ87" s="149"/>
      <c r="DK87" s="95">
        <v>0</v>
      </c>
      <c r="DL87" s="149">
        <v>0</v>
      </c>
      <c r="DM87" s="149">
        <v>0</v>
      </c>
      <c r="DN87" s="149">
        <v>0</v>
      </c>
      <c r="DO87" s="149">
        <v>0</v>
      </c>
      <c r="DP87" s="149">
        <v>0</v>
      </c>
      <c r="DQ87" s="149">
        <v>0</v>
      </c>
      <c r="DR87" s="149">
        <v>0</v>
      </c>
      <c r="DS87" s="149">
        <v>0</v>
      </c>
      <c r="DT87" s="149">
        <v>0</v>
      </c>
      <c r="DU87" s="149">
        <v>0</v>
      </c>
      <c r="DV87" s="149">
        <v>0</v>
      </c>
      <c r="DW87" s="149">
        <v>0</v>
      </c>
      <c r="DX87" s="149">
        <v>0</v>
      </c>
      <c r="DY87" s="149">
        <v>0</v>
      </c>
      <c r="DZ87" s="149">
        <v>0</v>
      </c>
      <c r="EA87" s="149">
        <v>0</v>
      </c>
      <c r="EB87" s="149">
        <v>0</v>
      </c>
      <c r="EC87" s="149">
        <v>0</v>
      </c>
      <c r="ED87" s="149">
        <v>0</v>
      </c>
      <c r="EE87" s="149">
        <v>0</v>
      </c>
      <c r="EF87" s="149">
        <v>0</v>
      </c>
      <c r="EG87" s="149">
        <v>0</v>
      </c>
      <c r="EH87" s="149">
        <v>0</v>
      </c>
      <c r="EI87" s="149">
        <v>0</v>
      </c>
      <c r="EJ87" s="149">
        <v>0</v>
      </c>
      <c r="EK87" s="149">
        <v>0</v>
      </c>
      <c r="EL87" s="149">
        <v>0</v>
      </c>
      <c r="EM87" s="149">
        <v>0</v>
      </c>
      <c r="EN87" s="149">
        <v>0</v>
      </c>
      <c r="EO87" s="149">
        <v>0</v>
      </c>
      <c r="EP87" s="149">
        <v>0</v>
      </c>
      <c r="EQ87" s="149"/>
      <c r="ER87" s="149"/>
      <c r="ES87" s="149"/>
      <c r="ET87" s="149"/>
      <c r="EU87" s="149"/>
      <c r="EV87" s="95">
        <v>0</v>
      </c>
      <c r="EW87" s="149">
        <v>0</v>
      </c>
      <c r="EX87" s="149">
        <v>0</v>
      </c>
      <c r="EY87" s="149">
        <v>0</v>
      </c>
      <c r="EZ87" s="149">
        <v>0</v>
      </c>
      <c r="FA87" s="149">
        <v>0</v>
      </c>
      <c r="FB87" s="149">
        <v>0</v>
      </c>
      <c r="FC87" s="149">
        <v>0</v>
      </c>
      <c r="FD87" s="149">
        <v>0</v>
      </c>
      <c r="FE87" s="149">
        <v>0</v>
      </c>
      <c r="FF87" s="149">
        <v>0</v>
      </c>
      <c r="FG87" s="149">
        <v>0</v>
      </c>
      <c r="FH87" s="149">
        <v>0</v>
      </c>
      <c r="FI87" s="149">
        <v>0</v>
      </c>
      <c r="FJ87" s="149">
        <v>0</v>
      </c>
      <c r="FK87" s="149">
        <v>0</v>
      </c>
      <c r="FL87" s="149">
        <v>0</v>
      </c>
      <c r="FM87" s="149">
        <v>0</v>
      </c>
      <c r="FN87" s="149">
        <v>0</v>
      </c>
      <c r="FO87" s="149">
        <v>0</v>
      </c>
      <c r="FP87" s="149">
        <v>0</v>
      </c>
      <c r="FQ87" s="149">
        <v>0</v>
      </c>
      <c r="FR87" s="149">
        <v>0</v>
      </c>
      <c r="FS87" s="149">
        <v>0</v>
      </c>
      <c r="FT87" s="149">
        <v>0</v>
      </c>
      <c r="FU87" s="149">
        <v>0</v>
      </c>
      <c r="FV87" s="149">
        <v>0</v>
      </c>
      <c r="FW87" s="149">
        <v>0</v>
      </c>
      <c r="FX87" s="149">
        <v>0</v>
      </c>
      <c r="FY87" s="149">
        <v>0</v>
      </c>
      <c r="FZ87" s="149">
        <v>0</v>
      </c>
      <c r="GA87" s="149">
        <v>0</v>
      </c>
      <c r="GB87" s="149"/>
      <c r="GC87" s="149"/>
      <c r="GD87" s="149"/>
      <c r="GE87" s="149"/>
      <c r="GF87" s="150"/>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row>
    <row r="88" spans="3:558" x14ac:dyDescent="0.2">
      <c r="C88" s="72" t="s">
        <v>16288</v>
      </c>
      <c r="D88" s="95">
        <v>2.0701418172051353E-3</v>
      </c>
      <c r="E88" s="149">
        <v>1.5527999008869346E-3</v>
      </c>
      <c r="F88" s="149">
        <v>0</v>
      </c>
      <c r="G88" s="149">
        <v>4.2524761144498097E-3</v>
      </c>
      <c r="H88" s="149">
        <v>0.78147097312606117</v>
      </c>
      <c r="I88" s="149">
        <v>6.5207412761833652E-5</v>
      </c>
      <c r="J88" s="149">
        <v>0</v>
      </c>
      <c r="K88" s="149">
        <v>2.5073590085269461E-4</v>
      </c>
      <c r="L88" s="149">
        <v>0.46154500512057522</v>
      </c>
      <c r="M88" s="149">
        <v>2.0144326531515325E-2</v>
      </c>
      <c r="N88" s="149">
        <v>2.1418759262580165E-2</v>
      </c>
      <c r="O88" s="149">
        <v>4.917877565333989E-2</v>
      </c>
      <c r="P88" s="149">
        <v>1.5080688067352896E-2</v>
      </c>
      <c r="Q88" s="149">
        <v>0.13108378211842536</v>
      </c>
      <c r="R88" s="149">
        <v>3.0579001327124731E-3</v>
      </c>
      <c r="S88" s="149">
        <v>0.58157669650228194</v>
      </c>
      <c r="T88" s="149">
        <v>8.2928494869777367E-2</v>
      </c>
      <c r="U88" s="149">
        <v>6.3780144574281827E-2</v>
      </c>
      <c r="V88" s="149">
        <v>0.18028959353924823</v>
      </c>
      <c r="W88" s="149">
        <v>1.8853487734499901E-2</v>
      </c>
      <c r="X88" s="149">
        <v>0</v>
      </c>
      <c r="Y88" s="149">
        <v>0.52996464222532436</v>
      </c>
      <c r="Z88" s="149">
        <v>1.9890940649048105E-3</v>
      </c>
      <c r="AA88" s="149">
        <v>3.846939602204981E-5</v>
      </c>
      <c r="AB88" s="149">
        <v>0.47659913382163427</v>
      </c>
      <c r="AC88" s="149">
        <v>2.1133156749698198E-3</v>
      </c>
      <c r="AD88" s="149">
        <v>6.121439664501243E-2</v>
      </c>
      <c r="AE88" s="149">
        <v>1.698748382683592E-2</v>
      </c>
      <c r="AF88" s="149">
        <v>5.3681481492378951E-4</v>
      </c>
      <c r="AG88" s="149">
        <v>0.58347807319823863</v>
      </c>
      <c r="AH88" s="149">
        <v>0.37548589938659482</v>
      </c>
      <c r="AI88" s="149">
        <v>0</v>
      </c>
      <c r="AJ88" s="149"/>
      <c r="AK88" s="149"/>
      <c r="AL88" s="149"/>
      <c r="AM88" s="149"/>
      <c r="AN88" s="149"/>
      <c r="AO88" s="95">
        <v>0</v>
      </c>
      <c r="AP88" s="149">
        <v>0</v>
      </c>
      <c r="AQ88" s="149">
        <v>0</v>
      </c>
      <c r="AR88" s="149">
        <v>0</v>
      </c>
      <c r="AS88" s="149">
        <v>0</v>
      </c>
      <c r="AT88" s="149">
        <v>0</v>
      </c>
      <c r="AU88" s="149">
        <v>0</v>
      </c>
      <c r="AV88" s="149">
        <v>0</v>
      </c>
      <c r="AW88" s="149">
        <v>0</v>
      </c>
      <c r="AX88" s="149">
        <v>0</v>
      </c>
      <c r="AY88" s="149">
        <v>0</v>
      </c>
      <c r="AZ88" s="149">
        <v>0</v>
      </c>
      <c r="BA88" s="149">
        <v>0</v>
      </c>
      <c r="BB88" s="149">
        <v>0</v>
      </c>
      <c r="BC88" s="149">
        <v>0</v>
      </c>
      <c r="BD88" s="149">
        <v>0</v>
      </c>
      <c r="BE88" s="149">
        <v>0</v>
      </c>
      <c r="BF88" s="149">
        <v>0</v>
      </c>
      <c r="BG88" s="149">
        <v>0</v>
      </c>
      <c r="BH88" s="149">
        <v>0</v>
      </c>
      <c r="BI88" s="149">
        <v>0</v>
      </c>
      <c r="BJ88" s="149">
        <v>0</v>
      </c>
      <c r="BK88" s="149">
        <v>0</v>
      </c>
      <c r="BL88" s="149">
        <v>0</v>
      </c>
      <c r="BM88" s="149">
        <v>0</v>
      </c>
      <c r="BN88" s="149">
        <v>0</v>
      </c>
      <c r="BO88" s="149">
        <v>0</v>
      </c>
      <c r="BP88" s="149">
        <v>0</v>
      </c>
      <c r="BQ88" s="149">
        <v>0</v>
      </c>
      <c r="BR88" s="149">
        <v>0</v>
      </c>
      <c r="BS88" s="149">
        <v>0</v>
      </c>
      <c r="BT88" s="149">
        <v>0</v>
      </c>
      <c r="BU88" s="149"/>
      <c r="BV88" s="149"/>
      <c r="BW88" s="149"/>
      <c r="BX88" s="149"/>
      <c r="BY88" s="149"/>
      <c r="BZ88" s="95">
        <v>1.1264006946557355E-2</v>
      </c>
      <c r="CA88" s="149">
        <v>8.4490582842377329E-3</v>
      </c>
      <c r="CB88" s="149">
        <v>0</v>
      </c>
      <c r="CC88" s="149">
        <v>2.3138472975682788E-2</v>
      </c>
      <c r="CD88" s="149">
        <v>4.2521214714212157</v>
      </c>
      <c r="CE88" s="149">
        <v>3.5480504002762431E-4</v>
      </c>
      <c r="CF88" s="149">
        <v>0</v>
      </c>
      <c r="CG88" s="149">
        <v>1.3642982840514266E-3</v>
      </c>
      <c r="CH88" s="149">
        <v>2.5113478219796006</v>
      </c>
      <c r="CI88" s="149">
        <v>0.10960883553912751</v>
      </c>
      <c r="CJ88" s="149">
        <v>0.11654324892874501</v>
      </c>
      <c r="CK88" s="149">
        <v>0.26759039693729059</v>
      </c>
      <c r="CL88" s="149">
        <v>8.2056685072361343E-2</v>
      </c>
      <c r="CM88" s="149">
        <v>0.71324999093849095</v>
      </c>
      <c r="CN88" s="149">
        <v>1.6638574251523753E-2</v>
      </c>
      <c r="CO88" s="149">
        <v>3.1644614368506518</v>
      </c>
      <c r="CP88" s="149">
        <v>0.45122857502672981</v>
      </c>
      <c r="CQ88" s="149">
        <v>0.34703902194829822</v>
      </c>
      <c r="CR88" s="149">
        <v>0.98098749425767418</v>
      </c>
      <c r="CS88" s="149">
        <v>0.10258515384948476</v>
      </c>
      <c r="CT88" s="149">
        <v>0</v>
      </c>
      <c r="CU88" s="149">
        <v>2.8836311415201474</v>
      </c>
      <c r="CV88" s="149">
        <v>1.0823011823746766E-2</v>
      </c>
      <c r="CW88" s="149">
        <v>2.093187724729181E-4</v>
      </c>
      <c r="CX88" s="149">
        <v>2.5932599928530102</v>
      </c>
      <c r="CY88" s="149">
        <v>1.1498923525571079E-2</v>
      </c>
      <c r="CZ88" s="149">
        <v>0.3330783346860971</v>
      </c>
      <c r="DA88" s="149">
        <v>9.2431897293077811E-2</v>
      </c>
      <c r="DB88" s="149">
        <v>2.9209041400265019E-3</v>
      </c>
      <c r="DC88" s="149">
        <v>3.1748071629904167</v>
      </c>
      <c r="DD88" s="149">
        <v>2.0430850407800012</v>
      </c>
      <c r="DE88" s="149">
        <v>0</v>
      </c>
      <c r="DF88" s="149"/>
      <c r="DG88" s="149"/>
      <c r="DH88" s="149"/>
      <c r="DI88" s="149"/>
      <c r="DJ88" s="149"/>
      <c r="DK88" s="95">
        <v>0</v>
      </c>
      <c r="DL88" s="149">
        <v>0</v>
      </c>
      <c r="DM88" s="149">
        <v>0</v>
      </c>
      <c r="DN88" s="149">
        <v>0</v>
      </c>
      <c r="DO88" s="149">
        <v>0</v>
      </c>
      <c r="DP88" s="149">
        <v>0</v>
      </c>
      <c r="DQ88" s="149">
        <v>0</v>
      </c>
      <c r="DR88" s="149">
        <v>0</v>
      </c>
      <c r="DS88" s="149">
        <v>0</v>
      </c>
      <c r="DT88" s="149">
        <v>0</v>
      </c>
      <c r="DU88" s="149">
        <v>0</v>
      </c>
      <c r="DV88" s="149">
        <v>0</v>
      </c>
      <c r="DW88" s="149">
        <v>0</v>
      </c>
      <c r="DX88" s="149">
        <v>0</v>
      </c>
      <c r="DY88" s="149">
        <v>0</v>
      </c>
      <c r="DZ88" s="149">
        <v>0</v>
      </c>
      <c r="EA88" s="149">
        <v>0</v>
      </c>
      <c r="EB88" s="149">
        <v>0</v>
      </c>
      <c r="EC88" s="149">
        <v>0</v>
      </c>
      <c r="ED88" s="149">
        <v>0</v>
      </c>
      <c r="EE88" s="149">
        <v>0</v>
      </c>
      <c r="EF88" s="149">
        <v>0</v>
      </c>
      <c r="EG88" s="149">
        <v>0</v>
      </c>
      <c r="EH88" s="149">
        <v>0</v>
      </c>
      <c r="EI88" s="149">
        <v>0</v>
      </c>
      <c r="EJ88" s="149">
        <v>0</v>
      </c>
      <c r="EK88" s="149">
        <v>0</v>
      </c>
      <c r="EL88" s="149">
        <v>0</v>
      </c>
      <c r="EM88" s="149">
        <v>0</v>
      </c>
      <c r="EN88" s="149">
        <v>0</v>
      </c>
      <c r="EO88" s="149">
        <v>0</v>
      </c>
      <c r="EP88" s="149">
        <v>0</v>
      </c>
      <c r="EQ88" s="149"/>
      <c r="ER88" s="149"/>
      <c r="ES88" s="149"/>
      <c r="ET88" s="149"/>
      <c r="EU88" s="149"/>
      <c r="EV88" s="95">
        <v>0</v>
      </c>
      <c r="EW88" s="149">
        <v>0</v>
      </c>
      <c r="EX88" s="149">
        <v>0</v>
      </c>
      <c r="EY88" s="149">
        <v>0</v>
      </c>
      <c r="EZ88" s="149">
        <v>0</v>
      </c>
      <c r="FA88" s="149">
        <v>0</v>
      </c>
      <c r="FB88" s="149">
        <v>0</v>
      </c>
      <c r="FC88" s="149">
        <v>0</v>
      </c>
      <c r="FD88" s="149">
        <v>0</v>
      </c>
      <c r="FE88" s="149">
        <v>0</v>
      </c>
      <c r="FF88" s="149">
        <v>0</v>
      </c>
      <c r="FG88" s="149">
        <v>0</v>
      </c>
      <c r="FH88" s="149">
        <v>0</v>
      </c>
      <c r="FI88" s="149">
        <v>0</v>
      </c>
      <c r="FJ88" s="149">
        <v>0</v>
      </c>
      <c r="FK88" s="149">
        <v>0</v>
      </c>
      <c r="FL88" s="149">
        <v>0</v>
      </c>
      <c r="FM88" s="149">
        <v>0</v>
      </c>
      <c r="FN88" s="149">
        <v>0</v>
      </c>
      <c r="FO88" s="149">
        <v>0</v>
      </c>
      <c r="FP88" s="149">
        <v>0</v>
      </c>
      <c r="FQ88" s="149">
        <v>0</v>
      </c>
      <c r="FR88" s="149">
        <v>0</v>
      </c>
      <c r="FS88" s="149">
        <v>0</v>
      </c>
      <c r="FT88" s="149">
        <v>0</v>
      </c>
      <c r="FU88" s="149">
        <v>0</v>
      </c>
      <c r="FV88" s="149">
        <v>0</v>
      </c>
      <c r="FW88" s="149">
        <v>0</v>
      </c>
      <c r="FX88" s="149">
        <v>0</v>
      </c>
      <c r="FY88" s="149">
        <v>0</v>
      </c>
      <c r="FZ88" s="149">
        <v>0</v>
      </c>
      <c r="GA88" s="149">
        <v>0</v>
      </c>
      <c r="GB88" s="149"/>
      <c r="GC88" s="149"/>
      <c r="GD88" s="149"/>
      <c r="GE88" s="149"/>
      <c r="GF88" s="150"/>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row>
    <row r="89" spans="3:558" x14ac:dyDescent="0.2">
      <c r="C89" s="72" t="s">
        <v>16771</v>
      </c>
      <c r="D89" s="95"/>
      <c r="E89" s="149"/>
      <c r="F89" s="149"/>
      <c r="G89" s="149"/>
      <c r="H89" s="149">
        <v>36.110442954198504</v>
      </c>
      <c r="I89" s="149"/>
      <c r="J89" s="149"/>
      <c r="K89" s="149"/>
      <c r="L89" s="149">
        <v>43.064635775586154</v>
      </c>
      <c r="M89" s="149">
        <v>0</v>
      </c>
      <c r="N89" s="149">
        <v>0</v>
      </c>
      <c r="O89" s="149"/>
      <c r="P89" s="149"/>
      <c r="Q89" s="149">
        <v>0</v>
      </c>
      <c r="R89" s="149"/>
      <c r="S89" s="149">
        <v>0.1</v>
      </c>
      <c r="T89" s="149">
        <v>0.2</v>
      </c>
      <c r="U89" s="149"/>
      <c r="V89" s="149"/>
      <c r="W89" s="149"/>
      <c r="X89" s="149"/>
      <c r="Y89" s="149">
        <v>3.5</v>
      </c>
      <c r="Z89" s="149"/>
      <c r="AA89" s="149"/>
      <c r="AB89" s="149">
        <v>3</v>
      </c>
      <c r="AC89" s="149"/>
      <c r="AD89" s="149"/>
      <c r="AE89" s="149"/>
      <c r="AF89" s="149"/>
      <c r="AG89" s="149">
        <v>0</v>
      </c>
      <c r="AH89" s="149"/>
      <c r="AI89" s="149"/>
      <c r="AJ89" s="149"/>
      <c r="AK89" s="149"/>
      <c r="AL89" s="149"/>
      <c r="AM89" s="149"/>
      <c r="AN89" s="149"/>
      <c r="AO89" s="95"/>
      <c r="AP89" s="149"/>
      <c r="AQ89" s="149"/>
      <c r="AR89" s="149"/>
      <c r="AS89" s="149">
        <v>74.295649327127563</v>
      </c>
      <c r="AT89" s="149"/>
      <c r="AU89" s="149"/>
      <c r="AV89" s="149"/>
      <c r="AW89" s="149">
        <v>130.93703664458886</v>
      </c>
      <c r="AX89" s="149">
        <v>0</v>
      </c>
      <c r="AY89" s="149">
        <v>0</v>
      </c>
      <c r="AZ89" s="149"/>
      <c r="BA89" s="149"/>
      <c r="BB89" s="149">
        <v>0</v>
      </c>
      <c r="BC89" s="149"/>
      <c r="BD89" s="149">
        <v>0</v>
      </c>
      <c r="BE89" s="149">
        <v>1.6</v>
      </c>
      <c r="BF89" s="149"/>
      <c r="BG89" s="149"/>
      <c r="BH89" s="149"/>
      <c r="BI89" s="149"/>
      <c r="BJ89" s="149">
        <v>15.6</v>
      </c>
      <c r="BK89" s="149"/>
      <c r="BL89" s="149"/>
      <c r="BM89" s="149">
        <v>27</v>
      </c>
      <c r="BN89" s="149"/>
      <c r="BO89" s="149"/>
      <c r="BP89" s="149"/>
      <c r="BQ89" s="149"/>
      <c r="BR89" s="149">
        <v>0</v>
      </c>
      <c r="BS89" s="149"/>
      <c r="BT89" s="149"/>
      <c r="BU89" s="149"/>
      <c r="BV89" s="149"/>
      <c r="BW89" s="149"/>
      <c r="BX89" s="149"/>
      <c r="BY89" s="149"/>
      <c r="BZ89" s="95"/>
      <c r="CA89" s="149"/>
      <c r="CB89" s="149"/>
      <c r="CC89" s="149"/>
      <c r="CD89" s="149">
        <v>196.36993121106789</v>
      </c>
      <c r="CE89" s="149"/>
      <c r="CF89" s="149"/>
      <c r="CG89" s="149"/>
      <c r="CH89" s="149">
        <v>73.783333587019811</v>
      </c>
      <c r="CI89" s="149">
        <v>0</v>
      </c>
      <c r="CJ89" s="149">
        <v>0</v>
      </c>
      <c r="CK89" s="149"/>
      <c r="CL89" s="149"/>
      <c r="CM89" s="149">
        <v>0</v>
      </c>
      <c r="CN89" s="149"/>
      <c r="CO89" s="149">
        <v>0.1</v>
      </c>
      <c r="CP89" s="149">
        <v>1.2</v>
      </c>
      <c r="CQ89" s="149"/>
      <c r="CR89" s="149"/>
      <c r="CS89" s="149"/>
      <c r="CT89" s="149"/>
      <c r="CU89" s="149">
        <v>19.100000000000001</v>
      </c>
      <c r="CV89" s="149"/>
      <c r="CW89" s="149"/>
      <c r="CX89" s="149">
        <v>18</v>
      </c>
      <c r="CY89" s="149"/>
      <c r="CZ89" s="149"/>
      <c r="DA89" s="149"/>
      <c r="DB89" s="149"/>
      <c r="DC89" s="149">
        <v>0</v>
      </c>
      <c r="DD89" s="149"/>
      <c r="DE89" s="149"/>
      <c r="DF89" s="149"/>
      <c r="DG89" s="149"/>
      <c r="DH89" s="149"/>
      <c r="DI89" s="149"/>
      <c r="DJ89" s="149"/>
      <c r="DK89" s="95"/>
      <c r="DL89" s="149"/>
      <c r="DM89" s="149"/>
      <c r="DN89" s="149"/>
      <c r="DO89" s="149">
        <v>10.944309758725158</v>
      </c>
      <c r="DP89" s="149"/>
      <c r="DQ89" s="149"/>
      <c r="DR89" s="149"/>
      <c r="DS89" s="149">
        <v>6.522479032387396E-2</v>
      </c>
      <c r="DT89" s="149">
        <v>0</v>
      </c>
      <c r="DU89" s="149">
        <v>0</v>
      </c>
      <c r="DV89" s="149"/>
      <c r="DW89" s="149"/>
      <c r="DX89" s="149">
        <v>144.03</v>
      </c>
      <c r="DY89" s="149"/>
      <c r="DZ89" s="149">
        <v>0</v>
      </c>
      <c r="EA89" s="149">
        <v>55.4</v>
      </c>
      <c r="EB89" s="149"/>
      <c r="EC89" s="149"/>
      <c r="ED89" s="149"/>
      <c r="EE89" s="149"/>
      <c r="EF89" s="149">
        <v>452.5</v>
      </c>
      <c r="EG89" s="149"/>
      <c r="EH89" s="149"/>
      <c r="EI89" s="149">
        <v>0</v>
      </c>
      <c r="EJ89" s="149"/>
      <c r="EK89" s="149"/>
      <c r="EL89" s="149"/>
      <c r="EM89" s="149"/>
      <c r="EN89" s="149">
        <v>1116.3</v>
      </c>
      <c r="EO89" s="149"/>
      <c r="EP89" s="149"/>
      <c r="EQ89" s="149"/>
      <c r="ER89" s="149"/>
      <c r="ES89" s="149"/>
      <c r="ET89" s="149"/>
      <c r="EU89" s="149"/>
      <c r="EV89" s="95"/>
      <c r="EW89" s="149"/>
      <c r="EX89" s="149"/>
      <c r="EY89" s="149"/>
      <c r="EZ89" s="149">
        <v>0.38827330978651908</v>
      </c>
      <c r="FA89" s="149"/>
      <c r="FB89" s="149"/>
      <c r="FC89" s="149"/>
      <c r="FD89" s="149">
        <v>0.68774351604760631</v>
      </c>
      <c r="FE89" s="149">
        <v>0</v>
      </c>
      <c r="FF89" s="149">
        <v>0</v>
      </c>
      <c r="FG89" s="149"/>
      <c r="FH89" s="149"/>
      <c r="FI89" s="149">
        <v>0</v>
      </c>
      <c r="FJ89" s="149"/>
      <c r="FK89" s="149">
        <v>0</v>
      </c>
      <c r="FL89" s="149">
        <v>0</v>
      </c>
      <c r="FM89" s="149"/>
      <c r="FN89" s="149"/>
      <c r="FO89" s="149"/>
      <c r="FP89" s="149"/>
      <c r="FQ89" s="149">
        <v>0.6</v>
      </c>
      <c r="FR89" s="149"/>
      <c r="FS89" s="149"/>
      <c r="FT89" s="149">
        <v>0</v>
      </c>
      <c r="FU89" s="149"/>
      <c r="FV89" s="149"/>
      <c r="FW89" s="149"/>
      <c r="FX89" s="149"/>
      <c r="FY89" s="149">
        <v>0</v>
      </c>
      <c r="FZ89" s="149"/>
      <c r="GA89" s="149"/>
      <c r="GB89" s="149"/>
      <c r="GC89" s="149"/>
      <c r="GD89" s="149"/>
      <c r="GE89" s="149"/>
      <c r="GF89" s="150"/>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row>
    <row r="90" spans="3:558" x14ac:dyDescent="0.2">
      <c r="C90" s="72" t="s">
        <v>12099</v>
      </c>
      <c r="D90" s="95"/>
      <c r="E90" s="149"/>
      <c r="F90" s="149"/>
      <c r="G90" s="149"/>
      <c r="H90" s="149">
        <v>0</v>
      </c>
      <c r="I90" s="149"/>
      <c r="J90" s="149"/>
      <c r="K90" s="149"/>
      <c r="L90" s="149"/>
      <c r="M90" s="149"/>
      <c r="N90" s="149"/>
      <c r="O90" s="149"/>
      <c r="P90" s="149"/>
      <c r="Q90" s="149"/>
      <c r="R90" s="149"/>
      <c r="S90" s="149"/>
      <c r="T90" s="149"/>
      <c r="U90" s="149"/>
      <c r="V90" s="149"/>
      <c r="W90" s="149"/>
      <c r="X90" s="149"/>
      <c r="Y90" s="149"/>
      <c r="Z90" s="149"/>
      <c r="AA90" s="149"/>
      <c r="AB90" s="149"/>
      <c r="AC90" s="149"/>
      <c r="AD90" s="149"/>
      <c r="AE90" s="149"/>
      <c r="AF90" s="149"/>
      <c r="AG90" s="149"/>
      <c r="AH90" s="149"/>
      <c r="AI90" s="149"/>
      <c r="AJ90" s="149"/>
      <c r="AK90" s="149"/>
      <c r="AL90" s="149"/>
      <c r="AM90" s="149"/>
      <c r="AN90" s="149"/>
      <c r="AO90" s="95"/>
      <c r="AP90" s="149"/>
      <c r="AQ90" s="149"/>
      <c r="AR90" s="149"/>
      <c r="AS90" s="149">
        <v>5.3850817064253054</v>
      </c>
      <c r="AT90" s="149"/>
      <c r="AU90" s="149"/>
      <c r="AV90" s="149"/>
      <c r="AW90" s="149"/>
      <c r="AX90" s="149"/>
      <c r="AY90" s="149"/>
      <c r="AZ90" s="149"/>
      <c r="BA90" s="149"/>
      <c r="BB90" s="149"/>
      <c r="BC90" s="149"/>
      <c r="BD90" s="149"/>
      <c r="BE90" s="149"/>
      <c r="BF90" s="149"/>
      <c r="BG90" s="149"/>
      <c r="BH90" s="149"/>
      <c r="BI90" s="149"/>
      <c r="BJ90" s="149"/>
      <c r="BK90" s="149"/>
      <c r="BL90" s="149"/>
      <c r="BM90" s="149"/>
      <c r="BN90" s="149"/>
      <c r="BO90" s="149"/>
      <c r="BP90" s="149"/>
      <c r="BQ90" s="149"/>
      <c r="BR90" s="149"/>
      <c r="BS90" s="149"/>
      <c r="BT90" s="149"/>
      <c r="BU90" s="149"/>
      <c r="BV90" s="149"/>
      <c r="BW90" s="149"/>
      <c r="BX90" s="149"/>
      <c r="BY90" s="149"/>
      <c r="BZ90" s="95"/>
      <c r="CA90" s="149"/>
      <c r="CB90" s="149"/>
      <c r="CC90" s="149"/>
      <c r="CD90" s="149">
        <v>0</v>
      </c>
      <c r="CE90" s="149"/>
      <c r="CF90" s="149"/>
      <c r="CG90" s="149"/>
      <c r="CH90" s="149"/>
      <c r="CI90" s="149"/>
      <c r="CJ90" s="149"/>
      <c r="CK90" s="149"/>
      <c r="CL90" s="149"/>
      <c r="CM90" s="149"/>
      <c r="CN90" s="149"/>
      <c r="CO90" s="149"/>
      <c r="CP90" s="149"/>
      <c r="CQ90" s="149"/>
      <c r="CR90" s="149"/>
      <c r="CS90" s="149"/>
      <c r="CT90" s="149"/>
      <c r="CU90" s="149"/>
      <c r="CV90" s="149"/>
      <c r="CW90" s="149"/>
      <c r="CX90" s="149"/>
      <c r="CY90" s="149"/>
      <c r="CZ90" s="149"/>
      <c r="DA90" s="149"/>
      <c r="DB90" s="149"/>
      <c r="DC90" s="149"/>
      <c r="DD90" s="149"/>
      <c r="DE90" s="149"/>
      <c r="DF90" s="149"/>
      <c r="DG90" s="149"/>
      <c r="DH90" s="149"/>
      <c r="DI90" s="149"/>
      <c r="DJ90" s="149"/>
      <c r="DK90" s="95"/>
      <c r="DL90" s="149"/>
      <c r="DM90" s="149"/>
      <c r="DN90" s="149"/>
      <c r="DO90" s="149">
        <v>0</v>
      </c>
      <c r="DP90" s="149"/>
      <c r="DQ90" s="149"/>
      <c r="DR90" s="149"/>
      <c r="DS90" s="149"/>
      <c r="DT90" s="149"/>
      <c r="DU90" s="149"/>
      <c r="DV90" s="149"/>
      <c r="DW90" s="149"/>
      <c r="DX90" s="149"/>
      <c r="DY90" s="149"/>
      <c r="DZ90" s="149"/>
      <c r="EA90" s="149"/>
      <c r="EB90" s="149"/>
      <c r="EC90" s="149"/>
      <c r="ED90" s="149"/>
      <c r="EE90" s="149"/>
      <c r="EF90" s="149"/>
      <c r="EG90" s="149"/>
      <c r="EH90" s="149"/>
      <c r="EI90" s="149"/>
      <c r="EJ90" s="149"/>
      <c r="EK90" s="149"/>
      <c r="EL90" s="149"/>
      <c r="EM90" s="149"/>
      <c r="EN90" s="149"/>
      <c r="EO90" s="149"/>
      <c r="EP90" s="149"/>
      <c r="EQ90" s="149"/>
      <c r="ER90" s="149"/>
      <c r="ES90" s="149"/>
      <c r="ET90" s="149"/>
      <c r="EU90" s="149"/>
      <c r="EV90" s="95"/>
      <c r="EW90" s="149"/>
      <c r="EX90" s="149"/>
      <c r="EY90" s="149"/>
      <c r="EZ90" s="149">
        <v>0</v>
      </c>
      <c r="FA90" s="149"/>
      <c r="FB90" s="149"/>
      <c r="FC90" s="149"/>
      <c r="FD90" s="149"/>
      <c r="FE90" s="149"/>
      <c r="FF90" s="149"/>
      <c r="FG90" s="149"/>
      <c r="FH90" s="149"/>
      <c r="FI90" s="149"/>
      <c r="FJ90" s="149"/>
      <c r="FK90" s="149"/>
      <c r="FL90" s="149"/>
      <c r="FM90" s="149"/>
      <c r="FN90" s="149"/>
      <c r="FO90" s="149"/>
      <c r="FP90" s="149"/>
      <c r="FQ90" s="149"/>
      <c r="FR90" s="149"/>
      <c r="FS90" s="149"/>
      <c r="FT90" s="149"/>
      <c r="FU90" s="149"/>
      <c r="FV90" s="149"/>
      <c r="FW90" s="149"/>
      <c r="FX90" s="149"/>
      <c r="FY90" s="149"/>
      <c r="FZ90" s="149"/>
      <c r="GA90" s="149"/>
      <c r="GB90" s="149"/>
      <c r="GC90" s="149"/>
      <c r="GD90" s="149"/>
      <c r="GE90" s="149"/>
      <c r="GF90" s="15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row>
    <row r="91" spans="3:558" x14ac:dyDescent="0.2">
      <c r="C91" s="72" t="s">
        <v>9175</v>
      </c>
      <c r="D91" s="95"/>
      <c r="E91" s="149"/>
      <c r="F91" s="149"/>
      <c r="G91" s="149"/>
      <c r="H91" s="149"/>
      <c r="I91" s="149"/>
      <c r="J91" s="149"/>
      <c r="K91" s="149"/>
      <c r="L91" s="149">
        <v>0</v>
      </c>
      <c r="M91" s="149"/>
      <c r="N91" s="149"/>
      <c r="O91" s="149"/>
      <c r="P91" s="149"/>
      <c r="Q91" s="149"/>
      <c r="R91" s="149"/>
      <c r="S91" s="149"/>
      <c r="T91" s="149"/>
      <c r="U91" s="149"/>
      <c r="V91" s="149"/>
      <c r="W91" s="149"/>
      <c r="X91" s="149"/>
      <c r="Y91" s="149"/>
      <c r="Z91" s="149"/>
      <c r="AA91" s="149"/>
      <c r="AB91" s="149"/>
      <c r="AC91" s="149"/>
      <c r="AD91" s="149"/>
      <c r="AE91" s="149"/>
      <c r="AF91" s="149"/>
      <c r="AG91" s="149"/>
      <c r="AH91" s="149"/>
      <c r="AI91" s="149"/>
      <c r="AJ91" s="149"/>
      <c r="AK91" s="149"/>
      <c r="AL91" s="149"/>
      <c r="AM91" s="149"/>
      <c r="AN91" s="149"/>
      <c r="AO91" s="95"/>
      <c r="AP91" s="149"/>
      <c r="AQ91" s="149"/>
      <c r="AR91" s="149"/>
      <c r="AS91" s="149"/>
      <c r="AT91" s="149"/>
      <c r="AU91" s="149"/>
      <c r="AV91" s="149"/>
      <c r="AW91" s="149">
        <v>5.6488000138644656</v>
      </c>
      <c r="AX91" s="149"/>
      <c r="AY91" s="149"/>
      <c r="AZ91" s="149"/>
      <c r="BA91" s="149"/>
      <c r="BB91" s="149"/>
      <c r="BC91" s="149"/>
      <c r="BD91" s="149"/>
      <c r="BE91" s="149"/>
      <c r="BF91" s="149"/>
      <c r="BG91" s="149"/>
      <c r="BH91" s="149"/>
      <c r="BI91" s="149"/>
      <c r="BJ91" s="149"/>
      <c r="BK91" s="149"/>
      <c r="BL91" s="149"/>
      <c r="BM91" s="149"/>
      <c r="BN91" s="149"/>
      <c r="BO91" s="149"/>
      <c r="BP91" s="149"/>
      <c r="BQ91" s="149"/>
      <c r="BR91" s="149"/>
      <c r="BS91" s="149"/>
      <c r="BT91" s="149"/>
      <c r="BU91" s="149"/>
      <c r="BV91" s="149"/>
      <c r="BW91" s="149"/>
      <c r="BX91" s="149"/>
      <c r="BY91" s="149"/>
      <c r="BZ91" s="95"/>
      <c r="CA91" s="149"/>
      <c r="CB91" s="149"/>
      <c r="CC91" s="149"/>
      <c r="CD91" s="149"/>
      <c r="CE91" s="149"/>
      <c r="CF91" s="149"/>
      <c r="CG91" s="149"/>
      <c r="CH91" s="149">
        <v>0</v>
      </c>
      <c r="CI91" s="149"/>
      <c r="CJ91" s="149"/>
      <c r="CK91" s="149"/>
      <c r="CL91" s="149"/>
      <c r="CM91" s="149"/>
      <c r="CN91" s="149"/>
      <c r="CO91" s="149"/>
      <c r="CP91" s="149"/>
      <c r="CQ91" s="149"/>
      <c r="CR91" s="149"/>
      <c r="CS91" s="149"/>
      <c r="CT91" s="149"/>
      <c r="CU91" s="149"/>
      <c r="CV91" s="149"/>
      <c r="CW91" s="149"/>
      <c r="CX91" s="149"/>
      <c r="CY91" s="149"/>
      <c r="CZ91" s="149"/>
      <c r="DA91" s="149"/>
      <c r="DB91" s="149"/>
      <c r="DC91" s="149"/>
      <c r="DD91" s="149"/>
      <c r="DE91" s="149"/>
      <c r="DF91" s="149"/>
      <c r="DG91" s="149"/>
      <c r="DH91" s="149"/>
      <c r="DI91" s="149"/>
      <c r="DJ91" s="149"/>
      <c r="DK91" s="95"/>
      <c r="DL91" s="149"/>
      <c r="DM91" s="149"/>
      <c r="DN91" s="149"/>
      <c r="DO91" s="149"/>
      <c r="DP91" s="149"/>
      <c r="DQ91" s="149"/>
      <c r="DR91" s="149"/>
      <c r="DS91" s="149">
        <v>0</v>
      </c>
      <c r="DT91" s="149"/>
      <c r="DU91" s="149"/>
      <c r="DV91" s="149"/>
      <c r="DW91" s="149"/>
      <c r="DX91" s="149"/>
      <c r="DY91" s="149"/>
      <c r="DZ91" s="149"/>
      <c r="EA91" s="149"/>
      <c r="EB91" s="149"/>
      <c r="EC91" s="149"/>
      <c r="ED91" s="149"/>
      <c r="EE91" s="149"/>
      <c r="EF91" s="149"/>
      <c r="EG91" s="149"/>
      <c r="EH91" s="149"/>
      <c r="EI91" s="149"/>
      <c r="EJ91" s="149"/>
      <c r="EK91" s="149"/>
      <c r="EL91" s="149"/>
      <c r="EM91" s="149"/>
      <c r="EN91" s="149"/>
      <c r="EO91" s="149"/>
      <c r="EP91" s="149"/>
      <c r="EQ91" s="149"/>
      <c r="ER91" s="149"/>
      <c r="ES91" s="149"/>
      <c r="ET91" s="149"/>
      <c r="EU91" s="149"/>
      <c r="EV91" s="95"/>
      <c r="EW91" s="149"/>
      <c r="EX91" s="149"/>
      <c r="EY91" s="149"/>
      <c r="EZ91" s="149"/>
      <c r="FA91" s="149"/>
      <c r="FB91" s="149"/>
      <c r="FC91" s="149"/>
      <c r="FD91" s="149">
        <v>0</v>
      </c>
      <c r="FE91" s="149"/>
      <c r="FF91" s="149"/>
      <c r="FG91" s="149"/>
      <c r="FH91" s="149"/>
      <c r="FI91" s="149"/>
      <c r="FJ91" s="149"/>
      <c r="FK91" s="149"/>
      <c r="FL91" s="149"/>
      <c r="FM91" s="149"/>
      <c r="FN91" s="149"/>
      <c r="FO91" s="149"/>
      <c r="FP91" s="149"/>
      <c r="FQ91" s="149"/>
      <c r="FR91" s="149"/>
      <c r="FS91" s="149"/>
      <c r="FT91" s="149"/>
      <c r="FU91" s="149"/>
      <c r="FV91" s="149"/>
      <c r="FW91" s="149"/>
      <c r="FX91" s="149"/>
      <c r="FY91" s="149"/>
      <c r="FZ91" s="149"/>
      <c r="GA91" s="149"/>
      <c r="GB91" s="149"/>
      <c r="GC91" s="149"/>
      <c r="GD91" s="149"/>
      <c r="GE91" s="149"/>
      <c r="GF91" s="150"/>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row>
    <row r="92" spans="3:558" x14ac:dyDescent="0.2">
      <c r="C92" s="72" t="s">
        <v>17252</v>
      </c>
      <c r="D92" s="95">
        <v>0.34904181119766459</v>
      </c>
      <c r="E92" s="149">
        <v>0</v>
      </c>
      <c r="F92" s="149">
        <v>5.4008521134316662E-3</v>
      </c>
      <c r="G92" s="149">
        <v>2.8340234275979248</v>
      </c>
      <c r="H92" s="149">
        <v>44.550761429885171</v>
      </c>
      <c r="I92" s="149">
        <v>0.11422504044486856</v>
      </c>
      <c r="J92" s="149">
        <v>4.4000083238573635E-2</v>
      </c>
      <c r="K92" s="149">
        <v>0.54082270261022314</v>
      </c>
      <c r="L92" s="149">
        <v>110.66026822769351</v>
      </c>
      <c r="M92" s="149">
        <v>7.0012484532766228</v>
      </c>
      <c r="N92" s="149">
        <v>10.234438723701428</v>
      </c>
      <c r="O92" s="149">
        <v>0.10821803180875417</v>
      </c>
      <c r="P92" s="149">
        <v>5.0328793772507252</v>
      </c>
      <c r="Q92" s="149">
        <v>3.8347761643842273</v>
      </c>
      <c r="R92" s="149">
        <v>1.878493041636615</v>
      </c>
      <c r="S92" s="149">
        <v>11.725663778468427</v>
      </c>
      <c r="T92" s="149">
        <v>1.3337463903009907</v>
      </c>
      <c r="U92" s="149">
        <v>1.4607885861307677</v>
      </c>
      <c r="V92" s="149">
        <v>8.5575840588583851</v>
      </c>
      <c r="W92" s="149">
        <v>0.53942024140394573</v>
      </c>
      <c r="X92" s="149">
        <v>3.2294036360864829E-2</v>
      </c>
      <c r="Y92" s="149">
        <v>8.7988000273459299</v>
      </c>
      <c r="Z92" s="149">
        <v>0.11602193433905229</v>
      </c>
      <c r="AA92" s="149">
        <v>2.0981016500367607E-3</v>
      </c>
      <c r="AB92" s="149">
        <v>29.232285684534773</v>
      </c>
      <c r="AC92" s="149">
        <v>0.74097242967114596</v>
      </c>
      <c r="AD92" s="149">
        <v>0.37273915977302347</v>
      </c>
      <c r="AE92" s="149">
        <v>1.1890112328585642</v>
      </c>
      <c r="AF92" s="149">
        <v>5.9878048609402233E-2</v>
      </c>
      <c r="AG92" s="149">
        <v>4.8939181911688507</v>
      </c>
      <c r="AH92" s="149">
        <v>1.59715423983871</v>
      </c>
      <c r="AI92" s="149">
        <v>0</v>
      </c>
      <c r="AJ92" s="149"/>
      <c r="AK92" s="149"/>
      <c r="AL92" s="149"/>
      <c r="AM92" s="149"/>
      <c r="AN92" s="149"/>
      <c r="AO92" s="95">
        <v>0</v>
      </c>
      <c r="AP92" s="149">
        <v>0</v>
      </c>
      <c r="AQ92" s="149">
        <v>0</v>
      </c>
      <c r="AR92" s="149">
        <v>0</v>
      </c>
      <c r="AS92" s="149">
        <v>0</v>
      </c>
      <c r="AT92" s="149">
        <v>0</v>
      </c>
      <c r="AU92" s="149">
        <v>0</v>
      </c>
      <c r="AV92" s="149">
        <v>0</v>
      </c>
      <c r="AW92" s="149">
        <v>0</v>
      </c>
      <c r="AX92" s="149">
        <v>0</v>
      </c>
      <c r="AY92" s="149">
        <v>0</v>
      </c>
      <c r="AZ92" s="149">
        <v>0</v>
      </c>
      <c r="BA92" s="149">
        <v>0</v>
      </c>
      <c r="BB92" s="149">
        <v>0</v>
      </c>
      <c r="BC92" s="149">
        <v>0</v>
      </c>
      <c r="BD92" s="149">
        <v>0</v>
      </c>
      <c r="BE92" s="149">
        <v>0</v>
      </c>
      <c r="BF92" s="149">
        <v>0</v>
      </c>
      <c r="BG92" s="149">
        <v>0</v>
      </c>
      <c r="BH92" s="149">
        <v>0</v>
      </c>
      <c r="BI92" s="149">
        <v>0</v>
      </c>
      <c r="BJ92" s="149">
        <v>0</v>
      </c>
      <c r="BK92" s="149">
        <v>0</v>
      </c>
      <c r="BL92" s="149">
        <v>0</v>
      </c>
      <c r="BM92" s="149">
        <v>0</v>
      </c>
      <c r="BN92" s="149">
        <v>0</v>
      </c>
      <c r="BO92" s="149">
        <v>0</v>
      </c>
      <c r="BP92" s="149">
        <v>0</v>
      </c>
      <c r="BQ92" s="149">
        <v>0</v>
      </c>
      <c r="BR92" s="149">
        <v>0</v>
      </c>
      <c r="BS92" s="149">
        <v>0</v>
      </c>
      <c r="BT92" s="149">
        <v>0</v>
      </c>
      <c r="BU92" s="149"/>
      <c r="BV92" s="149"/>
      <c r="BW92" s="149"/>
      <c r="BX92" s="149"/>
      <c r="BY92" s="149"/>
      <c r="BZ92" s="95">
        <v>0.80116112656297678</v>
      </c>
      <c r="CA92" s="149">
        <v>0</v>
      </c>
      <c r="CB92" s="149">
        <v>2.7627240605863947E-2</v>
      </c>
      <c r="CC92" s="149">
        <v>6.5049782837461221</v>
      </c>
      <c r="CD92" s="149">
        <v>102.25805926784061</v>
      </c>
      <c r="CE92" s="149">
        <v>0.26218252125871616</v>
      </c>
      <c r="CF92" s="149">
        <v>0.10099407900538727</v>
      </c>
      <c r="CG92" s="149">
        <v>1.2413588051451734</v>
      </c>
      <c r="CH92" s="149">
        <v>254.00024385288691</v>
      </c>
      <c r="CI92" s="149">
        <v>17.08638265659884</v>
      </c>
      <c r="CJ92" s="149">
        <v>23.523022133637983</v>
      </c>
      <c r="CK92" s="149">
        <v>0.58883340837116238</v>
      </c>
      <c r="CL92" s="149">
        <v>11.552046724426186</v>
      </c>
      <c r="CM92" s="149">
        <v>49.463315895318303</v>
      </c>
      <c r="CN92" s="149">
        <v>24.229965646651856</v>
      </c>
      <c r="CO92" s="149">
        <v>151.24486715636186</v>
      </c>
      <c r="CP92" s="149">
        <v>17.203486253099687</v>
      </c>
      <c r="CQ92" s="149">
        <v>18.842155107549551</v>
      </c>
      <c r="CR92" s="149">
        <v>110.38101455186813</v>
      </c>
      <c r="CS92" s="149">
        <v>6.9577760623159159</v>
      </c>
      <c r="CT92" s="149">
        <v>0.41654846425928266</v>
      </c>
      <c r="CU92" s="149">
        <v>113.49236737582376</v>
      </c>
      <c r="CV92" s="149">
        <v>1.4965227024977972</v>
      </c>
      <c r="CW92" s="149">
        <v>2.7062613369748346E-2</v>
      </c>
      <c r="CX92" s="149">
        <v>377.05610945052774</v>
      </c>
      <c r="CY92" s="149">
        <v>9.5575209053774515</v>
      </c>
      <c r="CZ92" s="149">
        <v>4.8078203305952547</v>
      </c>
      <c r="DA92" s="149">
        <v>15.33660263151471</v>
      </c>
      <c r="DB92" s="149">
        <v>0.7723441229946405</v>
      </c>
      <c r="DC92" s="149">
        <v>63.124785144923869</v>
      </c>
      <c r="DD92" s="149">
        <v>20.601083690988954</v>
      </c>
      <c r="DE92" s="149">
        <v>0</v>
      </c>
      <c r="DF92" s="149"/>
      <c r="DG92" s="149"/>
      <c r="DH92" s="149"/>
      <c r="DI92" s="149"/>
      <c r="DJ92" s="149"/>
      <c r="DK92" s="95">
        <v>0</v>
      </c>
      <c r="DL92" s="149">
        <v>0</v>
      </c>
      <c r="DM92" s="149">
        <v>0</v>
      </c>
      <c r="DN92" s="149">
        <v>0</v>
      </c>
      <c r="DO92" s="149">
        <v>0</v>
      </c>
      <c r="DP92" s="149">
        <v>0</v>
      </c>
      <c r="DQ92" s="149">
        <v>0</v>
      </c>
      <c r="DR92" s="149">
        <v>0</v>
      </c>
      <c r="DS92" s="149">
        <v>0</v>
      </c>
      <c r="DT92" s="149">
        <v>0</v>
      </c>
      <c r="DU92" s="149">
        <v>0</v>
      </c>
      <c r="DV92" s="149">
        <v>0</v>
      </c>
      <c r="DW92" s="149">
        <v>0</v>
      </c>
      <c r="DX92" s="149">
        <v>0</v>
      </c>
      <c r="DY92" s="149">
        <v>0</v>
      </c>
      <c r="DZ92" s="149">
        <v>0</v>
      </c>
      <c r="EA92" s="149">
        <v>0</v>
      </c>
      <c r="EB92" s="149">
        <v>0</v>
      </c>
      <c r="EC92" s="149">
        <v>0</v>
      </c>
      <c r="ED92" s="149">
        <v>0</v>
      </c>
      <c r="EE92" s="149">
        <v>0</v>
      </c>
      <c r="EF92" s="149">
        <v>0</v>
      </c>
      <c r="EG92" s="149">
        <v>0</v>
      </c>
      <c r="EH92" s="149">
        <v>0</v>
      </c>
      <c r="EI92" s="149">
        <v>0</v>
      </c>
      <c r="EJ92" s="149">
        <v>0</v>
      </c>
      <c r="EK92" s="149">
        <v>0</v>
      </c>
      <c r="EL92" s="149">
        <v>0</v>
      </c>
      <c r="EM92" s="149">
        <v>0</v>
      </c>
      <c r="EN92" s="149">
        <v>0</v>
      </c>
      <c r="EO92" s="149">
        <v>0</v>
      </c>
      <c r="EP92" s="149">
        <v>0</v>
      </c>
      <c r="EQ92" s="149"/>
      <c r="ER92" s="149"/>
      <c r="ES92" s="149"/>
      <c r="ET92" s="149"/>
      <c r="EU92" s="149"/>
      <c r="EV92" s="95">
        <v>0</v>
      </c>
      <c r="EW92" s="149">
        <v>0</v>
      </c>
      <c r="EX92" s="149">
        <v>0</v>
      </c>
      <c r="EY92" s="149">
        <v>0</v>
      </c>
      <c r="EZ92" s="149">
        <v>0</v>
      </c>
      <c r="FA92" s="149">
        <v>0</v>
      </c>
      <c r="FB92" s="149">
        <v>0</v>
      </c>
      <c r="FC92" s="149">
        <v>0</v>
      </c>
      <c r="FD92" s="149">
        <v>0</v>
      </c>
      <c r="FE92" s="149">
        <v>0</v>
      </c>
      <c r="FF92" s="149">
        <v>0</v>
      </c>
      <c r="FG92" s="149">
        <v>0</v>
      </c>
      <c r="FH92" s="149">
        <v>0</v>
      </c>
      <c r="FI92" s="149">
        <v>0</v>
      </c>
      <c r="FJ92" s="149">
        <v>0</v>
      </c>
      <c r="FK92" s="149">
        <v>0</v>
      </c>
      <c r="FL92" s="149">
        <v>0</v>
      </c>
      <c r="FM92" s="149">
        <v>0</v>
      </c>
      <c r="FN92" s="149">
        <v>0</v>
      </c>
      <c r="FO92" s="149">
        <v>0</v>
      </c>
      <c r="FP92" s="149">
        <v>0</v>
      </c>
      <c r="FQ92" s="149">
        <v>0</v>
      </c>
      <c r="FR92" s="149">
        <v>0</v>
      </c>
      <c r="FS92" s="149">
        <v>0</v>
      </c>
      <c r="FT92" s="149">
        <v>0</v>
      </c>
      <c r="FU92" s="149">
        <v>0</v>
      </c>
      <c r="FV92" s="149">
        <v>0</v>
      </c>
      <c r="FW92" s="149">
        <v>0</v>
      </c>
      <c r="FX92" s="149">
        <v>0</v>
      </c>
      <c r="FY92" s="149">
        <v>0</v>
      </c>
      <c r="FZ92" s="149">
        <v>0</v>
      </c>
      <c r="GA92" s="149">
        <v>0</v>
      </c>
      <c r="GB92" s="149"/>
      <c r="GC92" s="149"/>
      <c r="GD92" s="149"/>
      <c r="GE92" s="149"/>
      <c r="GF92" s="150"/>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row>
    <row r="93" spans="3:558" x14ac:dyDescent="0.2">
      <c r="C93" s="72" t="s">
        <v>16671</v>
      </c>
      <c r="D93" s="95">
        <v>0</v>
      </c>
      <c r="E93" s="149">
        <v>0</v>
      </c>
      <c r="F93" s="149">
        <v>0</v>
      </c>
      <c r="G93" s="149">
        <v>7.5215643380601308E-3</v>
      </c>
      <c r="H93" s="149">
        <v>3.5999134133996115E-2</v>
      </c>
      <c r="I93" s="149">
        <v>0</v>
      </c>
      <c r="J93" s="149">
        <v>0</v>
      </c>
      <c r="K93" s="149">
        <v>0</v>
      </c>
      <c r="L93" s="149">
        <v>6.169506780895196E-2</v>
      </c>
      <c r="M93" s="149">
        <v>0</v>
      </c>
      <c r="N93" s="149">
        <v>1.9248516618585679E-2</v>
      </c>
      <c r="O93" s="149">
        <v>0</v>
      </c>
      <c r="P93" s="149">
        <v>0</v>
      </c>
      <c r="Q93" s="149">
        <v>2.7302087865029984E-2</v>
      </c>
      <c r="R93" s="149">
        <v>0.1215255780723289</v>
      </c>
      <c r="S93" s="149">
        <v>3.821646292715446</v>
      </c>
      <c r="T93" s="149">
        <v>6.2622279849278678E-2</v>
      </c>
      <c r="U93" s="149">
        <v>0.18084941508962565</v>
      </c>
      <c r="V93" s="149">
        <v>0.53740551182116325</v>
      </c>
      <c r="W93" s="149">
        <v>0</v>
      </c>
      <c r="X93" s="149">
        <v>0</v>
      </c>
      <c r="Y93" s="149">
        <v>2.7581062154321732</v>
      </c>
      <c r="Z93" s="149">
        <v>0</v>
      </c>
      <c r="AA93" s="149">
        <v>0</v>
      </c>
      <c r="AB93" s="149">
        <v>0.64552958253467163</v>
      </c>
      <c r="AC93" s="149">
        <v>8.3433883432021683E-2</v>
      </c>
      <c r="AD93" s="149">
        <v>0.37851531521665216</v>
      </c>
      <c r="AE93" s="149">
        <v>0</v>
      </c>
      <c r="AF93" s="149">
        <v>0</v>
      </c>
      <c r="AG93" s="149">
        <v>1.7140097239672263</v>
      </c>
      <c r="AH93" s="149">
        <v>3.0945068504346415E-2</v>
      </c>
      <c r="AI93" s="149">
        <v>0</v>
      </c>
      <c r="AJ93" s="149"/>
      <c r="AK93" s="149"/>
      <c r="AL93" s="149"/>
      <c r="AM93" s="149"/>
      <c r="AN93" s="149"/>
      <c r="AO93" s="95">
        <v>0</v>
      </c>
      <c r="AP93" s="149">
        <v>0</v>
      </c>
      <c r="AQ93" s="149">
        <v>0</v>
      </c>
      <c r="AR93" s="149">
        <v>0</v>
      </c>
      <c r="AS93" s="149">
        <v>0</v>
      </c>
      <c r="AT93" s="149">
        <v>0</v>
      </c>
      <c r="AU93" s="149">
        <v>0</v>
      </c>
      <c r="AV93" s="149">
        <v>0</v>
      </c>
      <c r="AW93" s="149">
        <v>0</v>
      </c>
      <c r="AX93" s="149">
        <v>0</v>
      </c>
      <c r="AY93" s="149">
        <v>0</v>
      </c>
      <c r="AZ93" s="149">
        <v>0</v>
      </c>
      <c r="BA93" s="149">
        <v>0</v>
      </c>
      <c r="BB93" s="149">
        <v>0</v>
      </c>
      <c r="BC93" s="149">
        <v>0</v>
      </c>
      <c r="BD93" s="149">
        <v>0</v>
      </c>
      <c r="BE93" s="149">
        <v>0</v>
      </c>
      <c r="BF93" s="149">
        <v>0</v>
      </c>
      <c r="BG93" s="149">
        <v>0</v>
      </c>
      <c r="BH93" s="149">
        <v>0</v>
      </c>
      <c r="BI93" s="149">
        <v>0</v>
      </c>
      <c r="BJ93" s="149">
        <v>0</v>
      </c>
      <c r="BK93" s="149">
        <v>0</v>
      </c>
      <c r="BL93" s="149">
        <v>0</v>
      </c>
      <c r="BM93" s="149">
        <v>0</v>
      </c>
      <c r="BN93" s="149">
        <v>0</v>
      </c>
      <c r="BO93" s="149">
        <v>0</v>
      </c>
      <c r="BP93" s="149">
        <v>0</v>
      </c>
      <c r="BQ93" s="149">
        <v>0</v>
      </c>
      <c r="BR93" s="149">
        <v>0</v>
      </c>
      <c r="BS93" s="149">
        <v>0</v>
      </c>
      <c r="BT93" s="149">
        <v>0</v>
      </c>
      <c r="BU93" s="149"/>
      <c r="BV93" s="149"/>
      <c r="BW93" s="149"/>
      <c r="BX93" s="149"/>
      <c r="BY93" s="149"/>
      <c r="BZ93" s="95">
        <v>0</v>
      </c>
      <c r="CA93" s="149">
        <v>0</v>
      </c>
      <c r="CB93" s="149">
        <v>0</v>
      </c>
      <c r="CC93" s="149">
        <v>4.0926158898268367E-2</v>
      </c>
      <c r="CD93" s="149">
        <v>0.19587764161144947</v>
      </c>
      <c r="CE93" s="149">
        <v>0</v>
      </c>
      <c r="CF93" s="149">
        <v>0</v>
      </c>
      <c r="CG93" s="149">
        <v>0</v>
      </c>
      <c r="CH93" s="149">
        <v>0.33569375131341511</v>
      </c>
      <c r="CI93" s="149">
        <v>0</v>
      </c>
      <c r="CJ93" s="149">
        <v>0.10473457571877502</v>
      </c>
      <c r="CK93" s="149">
        <v>0</v>
      </c>
      <c r="CL93" s="149">
        <v>0</v>
      </c>
      <c r="CM93" s="149">
        <v>0.14855547808913375</v>
      </c>
      <c r="CN93" s="149">
        <v>0.66124211598178961</v>
      </c>
      <c r="CO93" s="149">
        <v>20.794251886834047</v>
      </c>
      <c r="CP93" s="149">
        <v>0.34073887565048694</v>
      </c>
      <c r="CQ93" s="149">
        <v>0.98403358210531622</v>
      </c>
      <c r="CR93" s="149">
        <v>2.9241182260857417</v>
      </c>
      <c r="CS93" s="149">
        <v>0</v>
      </c>
      <c r="CT93" s="149">
        <v>0</v>
      </c>
      <c r="CU93" s="149">
        <v>15.007342642792709</v>
      </c>
      <c r="CV93" s="149">
        <v>0</v>
      </c>
      <c r="CW93" s="149">
        <v>0</v>
      </c>
      <c r="CX93" s="149">
        <v>3.5124403755563018</v>
      </c>
      <c r="CY93" s="149">
        <v>0.45397848338011804</v>
      </c>
      <c r="CZ93" s="149">
        <v>2.0595686269141367</v>
      </c>
      <c r="DA93" s="149">
        <v>0</v>
      </c>
      <c r="DB93" s="149">
        <v>0</v>
      </c>
      <c r="DC93" s="149">
        <v>9.3262293804099095</v>
      </c>
      <c r="DD93" s="149">
        <v>0.16837757862659081</v>
      </c>
      <c r="DE93" s="149">
        <v>0</v>
      </c>
      <c r="DF93" s="149"/>
      <c r="DG93" s="149"/>
      <c r="DH93" s="149"/>
      <c r="DI93" s="149"/>
      <c r="DJ93" s="149"/>
      <c r="DK93" s="95">
        <v>0</v>
      </c>
      <c r="DL93" s="149">
        <v>0</v>
      </c>
      <c r="DM93" s="149">
        <v>0</v>
      </c>
      <c r="DN93" s="149">
        <v>0</v>
      </c>
      <c r="DO93" s="149">
        <v>0</v>
      </c>
      <c r="DP93" s="149">
        <v>0</v>
      </c>
      <c r="DQ93" s="149">
        <v>0</v>
      </c>
      <c r="DR93" s="149">
        <v>0</v>
      </c>
      <c r="DS93" s="149">
        <v>0</v>
      </c>
      <c r="DT93" s="149">
        <v>0</v>
      </c>
      <c r="DU93" s="149">
        <v>0</v>
      </c>
      <c r="DV93" s="149">
        <v>0</v>
      </c>
      <c r="DW93" s="149">
        <v>0</v>
      </c>
      <c r="DX93" s="149">
        <v>0</v>
      </c>
      <c r="DY93" s="149">
        <v>0</v>
      </c>
      <c r="DZ93" s="149">
        <v>0</v>
      </c>
      <c r="EA93" s="149">
        <v>0</v>
      </c>
      <c r="EB93" s="149">
        <v>0</v>
      </c>
      <c r="EC93" s="149">
        <v>0</v>
      </c>
      <c r="ED93" s="149">
        <v>0</v>
      </c>
      <c r="EE93" s="149">
        <v>0</v>
      </c>
      <c r="EF93" s="149">
        <v>0</v>
      </c>
      <c r="EG93" s="149">
        <v>0</v>
      </c>
      <c r="EH93" s="149">
        <v>0</v>
      </c>
      <c r="EI93" s="149">
        <v>0</v>
      </c>
      <c r="EJ93" s="149">
        <v>0</v>
      </c>
      <c r="EK93" s="149">
        <v>0</v>
      </c>
      <c r="EL93" s="149">
        <v>0</v>
      </c>
      <c r="EM93" s="149">
        <v>0</v>
      </c>
      <c r="EN93" s="149">
        <v>0</v>
      </c>
      <c r="EO93" s="149">
        <v>0</v>
      </c>
      <c r="EP93" s="149">
        <v>0</v>
      </c>
      <c r="EQ93" s="149"/>
      <c r="ER93" s="149"/>
      <c r="ES93" s="149"/>
      <c r="ET93" s="149"/>
      <c r="EU93" s="149"/>
      <c r="EV93" s="95">
        <v>0</v>
      </c>
      <c r="EW93" s="149">
        <v>0</v>
      </c>
      <c r="EX93" s="149">
        <v>0</v>
      </c>
      <c r="EY93" s="149">
        <v>0</v>
      </c>
      <c r="EZ93" s="149">
        <v>0</v>
      </c>
      <c r="FA93" s="149">
        <v>0</v>
      </c>
      <c r="FB93" s="149">
        <v>0</v>
      </c>
      <c r="FC93" s="149">
        <v>0</v>
      </c>
      <c r="FD93" s="149">
        <v>0</v>
      </c>
      <c r="FE93" s="149">
        <v>0</v>
      </c>
      <c r="FF93" s="149">
        <v>0</v>
      </c>
      <c r="FG93" s="149">
        <v>0</v>
      </c>
      <c r="FH93" s="149">
        <v>0</v>
      </c>
      <c r="FI93" s="149">
        <v>0</v>
      </c>
      <c r="FJ93" s="149">
        <v>0</v>
      </c>
      <c r="FK93" s="149">
        <v>0</v>
      </c>
      <c r="FL93" s="149">
        <v>0</v>
      </c>
      <c r="FM93" s="149">
        <v>0</v>
      </c>
      <c r="FN93" s="149">
        <v>0</v>
      </c>
      <c r="FO93" s="149">
        <v>0</v>
      </c>
      <c r="FP93" s="149">
        <v>0</v>
      </c>
      <c r="FQ93" s="149">
        <v>0</v>
      </c>
      <c r="FR93" s="149">
        <v>0</v>
      </c>
      <c r="FS93" s="149">
        <v>0</v>
      </c>
      <c r="FT93" s="149">
        <v>0</v>
      </c>
      <c r="FU93" s="149">
        <v>0</v>
      </c>
      <c r="FV93" s="149">
        <v>0</v>
      </c>
      <c r="FW93" s="149">
        <v>0</v>
      </c>
      <c r="FX93" s="149">
        <v>0</v>
      </c>
      <c r="FY93" s="149">
        <v>0</v>
      </c>
      <c r="FZ93" s="149">
        <v>0</v>
      </c>
      <c r="GA93" s="149">
        <v>0</v>
      </c>
      <c r="GB93" s="149"/>
      <c r="GC93" s="149"/>
      <c r="GD93" s="149"/>
      <c r="GE93" s="149"/>
      <c r="GF93" s="150"/>
    </row>
    <row r="94" spans="3:558" x14ac:dyDescent="0.2">
      <c r="C94" s="96" t="s">
        <v>17265</v>
      </c>
      <c r="D94" s="97">
        <v>0</v>
      </c>
      <c r="E94" s="151">
        <v>0</v>
      </c>
      <c r="F94" s="151">
        <v>5.6156970891373087E-2</v>
      </c>
      <c r="G94" s="151">
        <v>0</v>
      </c>
      <c r="H94" s="151">
        <v>0</v>
      </c>
      <c r="I94" s="151">
        <v>0</v>
      </c>
      <c r="J94" s="151">
        <v>6.7984279463067704E-2</v>
      </c>
      <c r="K94" s="151">
        <v>0</v>
      </c>
      <c r="L94" s="151">
        <v>170.93795277322968</v>
      </c>
      <c r="M94" s="151">
        <v>14.008002706837075</v>
      </c>
      <c r="N94" s="151">
        <v>15.912858986781021</v>
      </c>
      <c r="O94" s="151">
        <v>1.2359196285058227</v>
      </c>
      <c r="P94" s="151">
        <v>0</v>
      </c>
      <c r="Q94" s="151">
        <v>43.795613848018107</v>
      </c>
      <c r="R94" s="151">
        <v>21.453600507845216</v>
      </c>
      <c r="S94" s="151">
        <v>0</v>
      </c>
      <c r="T94" s="151">
        <v>15.232242868128351</v>
      </c>
      <c r="U94" s="151">
        <v>16.6831465747489</v>
      </c>
      <c r="V94" s="151">
        <v>97.733122051440162</v>
      </c>
      <c r="W94" s="151">
        <v>6.160526607457256</v>
      </c>
      <c r="X94" s="151">
        <v>0.36881869643137316</v>
      </c>
      <c r="Y94" s="151">
        <v>100.48796378326588</v>
      </c>
      <c r="Z94" s="151">
        <v>1.3250452220407947</v>
      </c>
      <c r="AA94" s="151">
        <v>2.3961672269769765E-2</v>
      </c>
      <c r="AB94" s="151">
        <v>333.85153157704815</v>
      </c>
      <c r="AC94" s="151">
        <v>8.4623824209870566</v>
      </c>
      <c r="AD94" s="151">
        <v>0</v>
      </c>
      <c r="AE94" s="151">
        <v>13.579274143525234</v>
      </c>
      <c r="AF94" s="151">
        <v>0.68384588368571209</v>
      </c>
      <c r="AG94" s="151">
        <v>55.891698007004486</v>
      </c>
      <c r="AH94" s="151">
        <v>0</v>
      </c>
      <c r="AI94" s="151">
        <v>0</v>
      </c>
      <c r="AJ94" s="151"/>
      <c r="AK94" s="151"/>
      <c r="AL94" s="151"/>
      <c r="AM94" s="151"/>
      <c r="AN94" s="151"/>
      <c r="AO94" s="97">
        <v>0</v>
      </c>
      <c r="AP94" s="151">
        <v>0</v>
      </c>
      <c r="AQ94" s="151">
        <v>1.6630203090356097</v>
      </c>
      <c r="AR94" s="151">
        <v>0</v>
      </c>
      <c r="AS94" s="151">
        <v>0</v>
      </c>
      <c r="AT94" s="151">
        <v>0</v>
      </c>
      <c r="AU94" s="151">
        <v>2.0132716499422592</v>
      </c>
      <c r="AV94" s="151">
        <v>0</v>
      </c>
      <c r="AW94" s="151">
        <v>5062.1193154583298</v>
      </c>
      <c r="AX94" s="151">
        <v>414.8299422267192</v>
      </c>
      <c r="AY94" s="151">
        <v>471.23994136054796</v>
      </c>
      <c r="AZ94" s="151">
        <v>36.600254784338389</v>
      </c>
      <c r="BA94" s="151">
        <v>0</v>
      </c>
      <c r="BB94" s="151">
        <v>1296.9537729664835</v>
      </c>
      <c r="BC94" s="151">
        <v>635.32225439111312</v>
      </c>
      <c r="BD94" s="151">
        <v>0</v>
      </c>
      <c r="BE94" s="151">
        <v>451.08432381191227</v>
      </c>
      <c r="BF94" s="151">
        <v>494.0510702775</v>
      </c>
      <c r="BG94" s="151">
        <v>2894.2473972001471</v>
      </c>
      <c r="BH94" s="151">
        <v>182.43649363447997</v>
      </c>
      <c r="BI94" s="151">
        <v>10.922116573984177</v>
      </c>
      <c r="BJ94" s="151">
        <v>2975.8286804404224</v>
      </c>
      <c r="BK94" s="151">
        <v>39.239600706151286</v>
      </c>
      <c r="BL94" s="151">
        <v>0.70959574547145199</v>
      </c>
      <c r="BM94" s="151">
        <v>9886.6065673169196</v>
      </c>
      <c r="BN94" s="151">
        <v>250.60315051803013</v>
      </c>
      <c r="BO94" s="151">
        <v>0</v>
      </c>
      <c r="BP94" s="151">
        <v>402.13366789898868</v>
      </c>
      <c r="BQ94" s="151">
        <v>20.25126310711407</v>
      </c>
      <c r="BR94" s="151">
        <v>1655.1645755952363</v>
      </c>
      <c r="BS94" s="151">
        <v>0</v>
      </c>
      <c r="BT94" s="151">
        <v>0</v>
      </c>
      <c r="BU94" s="151"/>
      <c r="BV94" s="151"/>
      <c r="BW94" s="151"/>
      <c r="BX94" s="151"/>
      <c r="BY94" s="151"/>
      <c r="BZ94" s="97">
        <v>0</v>
      </c>
      <c r="CA94" s="151">
        <v>0</v>
      </c>
      <c r="CB94" s="151">
        <v>0.30555998867364775</v>
      </c>
      <c r="CC94" s="151">
        <v>0</v>
      </c>
      <c r="CD94" s="151">
        <v>0</v>
      </c>
      <c r="CE94" s="151">
        <v>0</v>
      </c>
      <c r="CF94" s="151">
        <v>0.36991446178433907</v>
      </c>
      <c r="CG94" s="151">
        <v>0</v>
      </c>
      <c r="CH94" s="151">
        <v>930.10356656022054</v>
      </c>
      <c r="CI94" s="151">
        <v>76.220014728378217</v>
      </c>
      <c r="CJ94" s="151">
        <v>86.58467389866145</v>
      </c>
      <c r="CK94" s="151">
        <v>6.7248568021640365</v>
      </c>
      <c r="CL94" s="151">
        <v>0</v>
      </c>
      <c r="CM94" s="151">
        <v>238.29966358480445</v>
      </c>
      <c r="CN94" s="151">
        <v>116.73282629268722</v>
      </c>
      <c r="CO94" s="151">
        <v>0</v>
      </c>
      <c r="CP94" s="151">
        <v>82.881321488345449</v>
      </c>
      <c r="CQ94" s="151">
        <v>90.77594459789843</v>
      </c>
      <c r="CR94" s="151">
        <v>531.7831641034245</v>
      </c>
      <c r="CS94" s="151">
        <v>33.520512422929194</v>
      </c>
      <c r="CT94" s="151">
        <v>2.0068076129354133</v>
      </c>
      <c r="CU94" s="151">
        <v>546.77274411482915</v>
      </c>
      <c r="CV94" s="151">
        <v>7.209804884633737</v>
      </c>
      <c r="CW94" s="151">
        <v>0.13037968735021785</v>
      </c>
      <c r="CX94" s="151">
        <v>1816.5450982868799</v>
      </c>
      <c r="CY94" s="151">
        <v>46.045316114194286</v>
      </c>
      <c r="CZ94" s="151">
        <v>0</v>
      </c>
      <c r="DA94" s="151">
        <v>73.887226957416729</v>
      </c>
      <c r="DB94" s="151">
        <v>3.7209261318193163</v>
      </c>
      <c r="DC94" s="151">
        <v>304.11659209693619</v>
      </c>
      <c r="DD94" s="151">
        <v>0</v>
      </c>
      <c r="DE94" s="151">
        <v>0</v>
      </c>
      <c r="DF94" s="151"/>
      <c r="DG94" s="151"/>
      <c r="DH94" s="151"/>
      <c r="DI94" s="151"/>
      <c r="DJ94" s="151"/>
      <c r="DK94" s="97">
        <v>0</v>
      </c>
      <c r="DL94" s="151">
        <v>0</v>
      </c>
      <c r="DM94" s="151">
        <v>0</v>
      </c>
      <c r="DN94" s="151">
        <v>0</v>
      </c>
      <c r="DO94" s="151">
        <v>0</v>
      </c>
      <c r="DP94" s="151">
        <v>0</v>
      </c>
      <c r="DQ94" s="151">
        <v>0</v>
      </c>
      <c r="DR94" s="151">
        <v>0</v>
      </c>
      <c r="DS94" s="151">
        <v>0</v>
      </c>
      <c r="DT94" s="151">
        <v>0</v>
      </c>
      <c r="DU94" s="151">
        <v>0</v>
      </c>
      <c r="DV94" s="151">
        <v>0</v>
      </c>
      <c r="DW94" s="151">
        <v>0</v>
      </c>
      <c r="DX94" s="151">
        <v>0</v>
      </c>
      <c r="DY94" s="151">
        <v>0</v>
      </c>
      <c r="DZ94" s="151">
        <v>0</v>
      </c>
      <c r="EA94" s="151">
        <v>0</v>
      </c>
      <c r="EB94" s="151">
        <v>0</v>
      </c>
      <c r="EC94" s="151">
        <v>0</v>
      </c>
      <c r="ED94" s="151">
        <v>0</v>
      </c>
      <c r="EE94" s="151">
        <v>0</v>
      </c>
      <c r="EF94" s="151">
        <v>0</v>
      </c>
      <c r="EG94" s="151">
        <v>0</v>
      </c>
      <c r="EH94" s="151">
        <v>0</v>
      </c>
      <c r="EI94" s="151">
        <v>0</v>
      </c>
      <c r="EJ94" s="151">
        <v>0</v>
      </c>
      <c r="EK94" s="151">
        <v>0</v>
      </c>
      <c r="EL94" s="151">
        <v>0</v>
      </c>
      <c r="EM94" s="151">
        <v>0</v>
      </c>
      <c r="EN94" s="151">
        <v>0</v>
      </c>
      <c r="EO94" s="151">
        <v>0</v>
      </c>
      <c r="EP94" s="151">
        <v>0</v>
      </c>
      <c r="EQ94" s="151"/>
      <c r="ER94" s="151"/>
      <c r="ES94" s="151"/>
      <c r="ET94" s="151"/>
      <c r="EU94" s="151"/>
      <c r="EV94" s="97">
        <v>0</v>
      </c>
      <c r="EW94" s="151">
        <v>0</v>
      </c>
      <c r="EX94" s="151">
        <v>0</v>
      </c>
      <c r="EY94" s="151">
        <v>0</v>
      </c>
      <c r="EZ94" s="151">
        <v>0</v>
      </c>
      <c r="FA94" s="151">
        <v>0</v>
      </c>
      <c r="FB94" s="151">
        <v>0</v>
      </c>
      <c r="FC94" s="151">
        <v>0</v>
      </c>
      <c r="FD94" s="151">
        <v>0</v>
      </c>
      <c r="FE94" s="151">
        <v>0</v>
      </c>
      <c r="FF94" s="151">
        <v>0</v>
      </c>
      <c r="FG94" s="151">
        <v>0</v>
      </c>
      <c r="FH94" s="151">
        <v>0</v>
      </c>
      <c r="FI94" s="151">
        <v>0</v>
      </c>
      <c r="FJ94" s="151">
        <v>0</v>
      </c>
      <c r="FK94" s="151">
        <v>0</v>
      </c>
      <c r="FL94" s="151">
        <v>0</v>
      </c>
      <c r="FM94" s="151">
        <v>0</v>
      </c>
      <c r="FN94" s="151">
        <v>0</v>
      </c>
      <c r="FO94" s="151">
        <v>0</v>
      </c>
      <c r="FP94" s="151">
        <v>0</v>
      </c>
      <c r="FQ94" s="151">
        <v>0</v>
      </c>
      <c r="FR94" s="151">
        <v>0</v>
      </c>
      <c r="FS94" s="151">
        <v>0</v>
      </c>
      <c r="FT94" s="151">
        <v>0</v>
      </c>
      <c r="FU94" s="151">
        <v>0</v>
      </c>
      <c r="FV94" s="151">
        <v>0</v>
      </c>
      <c r="FW94" s="151">
        <v>0</v>
      </c>
      <c r="FX94" s="151">
        <v>0</v>
      </c>
      <c r="FY94" s="151">
        <v>0</v>
      </c>
      <c r="FZ94" s="151">
        <v>0</v>
      </c>
      <c r="GA94" s="151">
        <v>0</v>
      </c>
      <c r="GB94" s="151"/>
      <c r="GC94" s="151"/>
      <c r="GD94" s="151"/>
      <c r="GE94" s="151"/>
      <c r="GF94" s="152"/>
    </row>
    <row r="95" spans="3:558" x14ac:dyDescent="0.2">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row>
    <row r="96" spans="3:558" x14ac:dyDescent="0.2">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row>
    <row r="97" spans="3:58" x14ac:dyDescent="0.2">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row>
    <row r="98" spans="3:58" x14ac:dyDescent="0.2">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row>
    <row r="99" spans="3:58" x14ac:dyDescent="0.2">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row>
    <row r="100" spans="3:58" x14ac:dyDescent="0.2">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row>
    <row r="101" spans="3:58" x14ac:dyDescent="0.2">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row>
    <row r="102" spans="3:58" x14ac:dyDescent="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row>
    <row r="103" spans="3:58" x14ac:dyDescent="0.2">
      <c r="C103"/>
      <c r="D103"/>
      <c r="E103"/>
      <c r="F103"/>
      <c r="G103"/>
      <c r="H103"/>
      <c r="I103"/>
      <c r="J103"/>
      <c r="K103"/>
      <c r="L103"/>
      <c r="M103"/>
      <c r="N103" s="136"/>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row>
    <row r="104" spans="3:58" x14ac:dyDescent="0.2">
      <c r="C104"/>
      <c r="D104"/>
      <c r="E104"/>
      <c r="F104"/>
      <c r="G104"/>
      <c r="H104"/>
      <c r="I104"/>
      <c r="J104"/>
      <c r="K104"/>
      <c r="L104"/>
      <c r="M104"/>
      <c r="N104" s="136"/>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row>
    <row r="105" spans="3:58" x14ac:dyDescent="0.2">
      <c r="C105"/>
      <c r="D105"/>
      <c r="E105"/>
      <c r="F105"/>
      <c r="G105"/>
      <c r="H105"/>
      <c r="I105"/>
      <c r="J105"/>
      <c r="K105"/>
      <c r="L105"/>
      <c r="M105"/>
      <c r="N105" s="136"/>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row>
    <row r="106" spans="3:58" x14ac:dyDescent="0.2">
      <c r="C106"/>
      <c r="D106"/>
      <c r="E106"/>
      <c r="F106"/>
      <c r="G106"/>
      <c r="H106"/>
      <c r="I106"/>
      <c r="J106"/>
      <c r="K106"/>
      <c r="L106"/>
      <c r="M106"/>
      <c r="N106" s="13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row>
    <row r="107" spans="3:58" x14ac:dyDescent="0.2">
      <c r="C107"/>
      <c r="D107"/>
      <c r="E107"/>
      <c r="F107"/>
      <c r="G107"/>
      <c r="H107"/>
      <c r="I107"/>
      <c r="J107"/>
      <c r="K107"/>
      <c r="L107"/>
      <c r="M107"/>
      <c r="N107" s="136"/>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row>
    <row r="108" spans="3:58" x14ac:dyDescent="0.2">
      <c r="C108"/>
      <c r="D108"/>
      <c r="E108"/>
      <c r="F108"/>
      <c r="G108"/>
      <c r="H108"/>
      <c r="I108"/>
      <c r="J108"/>
      <c r="K108"/>
      <c r="L108"/>
      <c r="M108"/>
      <c r="N108" s="136"/>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row>
    <row r="109" spans="3:58" x14ac:dyDescent="0.2">
      <c r="C109"/>
      <c r="D109"/>
      <c r="E109"/>
      <c r="F109"/>
      <c r="G109"/>
      <c r="H109"/>
      <c r="I109"/>
      <c r="J109"/>
      <c r="K109"/>
      <c r="L109"/>
      <c r="M109"/>
      <c r="N109" s="136"/>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row>
    <row r="110" spans="3:58" x14ac:dyDescent="0.2">
      <c r="C110"/>
      <c r="D110"/>
      <c r="E110"/>
      <c r="F110"/>
      <c r="G110"/>
      <c r="H110"/>
      <c r="I110"/>
      <c r="J110"/>
      <c r="K110"/>
      <c r="L110"/>
      <c r="M110"/>
      <c r="N110" s="136"/>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row>
    <row r="111" spans="3:58" x14ac:dyDescent="0.2">
      <c r="C111"/>
      <c r="D111"/>
      <c r="E111"/>
      <c r="F111"/>
      <c r="G111"/>
      <c r="H111"/>
      <c r="I111"/>
      <c r="J111"/>
      <c r="K111"/>
      <c r="L111"/>
      <c r="M111"/>
      <c r="N111" s="136"/>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row>
    <row r="112" spans="3:58" x14ac:dyDescent="0.2">
      <c r="C112"/>
      <c r="D112"/>
      <c r="E112"/>
      <c r="F112"/>
      <c r="G112"/>
      <c r="H112"/>
      <c r="I112"/>
      <c r="J112"/>
      <c r="K112"/>
      <c r="L112"/>
      <c r="M112"/>
      <c r="N112" s="136"/>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row>
    <row r="113" spans="3:23" x14ac:dyDescent="0.2">
      <c r="C113"/>
      <c r="D113"/>
      <c r="E113"/>
      <c r="F113"/>
      <c r="G113"/>
      <c r="H113"/>
      <c r="I113"/>
      <c r="J113"/>
      <c r="K113"/>
      <c r="L113"/>
      <c r="M113"/>
      <c r="N113" s="136"/>
      <c r="O113"/>
      <c r="P113"/>
      <c r="Q113"/>
      <c r="R113"/>
      <c r="S113"/>
      <c r="T113"/>
      <c r="U113"/>
      <c r="V113"/>
      <c r="W113"/>
    </row>
    <row r="114" spans="3:23" x14ac:dyDescent="0.2">
      <c r="C114"/>
      <c r="D114"/>
      <c r="E114"/>
      <c r="F114"/>
      <c r="G114"/>
      <c r="H114"/>
      <c r="I114"/>
      <c r="J114"/>
      <c r="K114"/>
      <c r="L114"/>
      <c r="M114"/>
      <c r="N114" s="136"/>
      <c r="O114"/>
      <c r="P114"/>
      <c r="Q114"/>
      <c r="R114"/>
      <c r="S114"/>
      <c r="T114"/>
      <c r="U114"/>
      <c r="V114"/>
      <c r="W114"/>
    </row>
    <row r="115" spans="3:23" x14ac:dyDescent="0.2">
      <c r="C115"/>
      <c r="D115"/>
      <c r="E115"/>
      <c r="F115"/>
      <c r="G115"/>
      <c r="H115"/>
      <c r="I115"/>
      <c r="J115"/>
      <c r="K115"/>
      <c r="L115"/>
      <c r="M115"/>
      <c r="N115" s="136"/>
      <c r="O115"/>
      <c r="P115"/>
      <c r="Q115"/>
      <c r="R115"/>
      <c r="S115"/>
      <c r="T115"/>
      <c r="U115"/>
      <c r="V115"/>
      <c r="W115"/>
    </row>
    <row r="116" spans="3:23" x14ac:dyDescent="0.2">
      <c r="C116"/>
      <c r="D116"/>
      <c r="E116"/>
      <c r="F116"/>
      <c r="G116"/>
      <c r="H116"/>
      <c r="I116"/>
      <c r="J116"/>
      <c r="K116"/>
      <c r="L116"/>
      <c r="M116"/>
      <c r="N116" s="136"/>
      <c r="O116"/>
      <c r="P116"/>
      <c r="Q116"/>
      <c r="R116"/>
      <c r="S116"/>
      <c r="T116"/>
      <c r="U116"/>
      <c r="V116"/>
      <c r="W116"/>
    </row>
    <row r="117" spans="3:23" x14ac:dyDescent="0.2">
      <c r="C117"/>
      <c r="D117"/>
      <c r="E117"/>
      <c r="F117"/>
      <c r="G117"/>
      <c r="H117"/>
      <c r="I117"/>
      <c r="J117"/>
      <c r="K117"/>
      <c r="L117"/>
      <c r="M117"/>
      <c r="N117" s="136"/>
      <c r="O117"/>
      <c r="P117"/>
      <c r="Q117"/>
      <c r="R117"/>
      <c r="S117"/>
      <c r="T117"/>
      <c r="U117"/>
      <c r="V117"/>
      <c r="W117"/>
    </row>
    <row r="118" spans="3:23" x14ac:dyDescent="0.2">
      <c r="C118"/>
      <c r="D118"/>
      <c r="E118"/>
      <c r="F118"/>
      <c r="G118"/>
      <c r="H118"/>
      <c r="I118"/>
      <c r="J118"/>
      <c r="K118"/>
      <c r="L118"/>
      <c r="M118"/>
      <c r="N118" s="136"/>
      <c r="O118"/>
      <c r="P118"/>
      <c r="Q118"/>
      <c r="R118"/>
      <c r="S118"/>
      <c r="T118"/>
      <c r="U118"/>
      <c r="V118"/>
      <c r="W118"/>
    </row>
    <row r="119" spans="3:23" x14ac:dyDescent="0.2">
      <c r="C119"/>
      <c r="D119"/>
      <c r="E119"/>
      <c r="F119"/>
      <c r="G119"/>
      <c r="H119"/>
      <c r="I119"/>
      <c r="J119"/>
      <c r="K119"/>
      <c r="L119"/>
      <c r="M119"/>
      <c r="N119" s="136"/>
      <c r="O119"/>
      <c r="P119"/>
      <c r="Q119"/>
      <c r="R119"/>
      <c r="S119"/>
      <c r="T119"/>
      <c r="U119"/>
      <c r="V119"/>
      <c r="W119"/>
    </row>
  </sheetData>
  <autoFilter ref="A24:K54"/>
  <phoneticPr fontId="4" type="noConversion"/>
  <conditionalFormatting sqref="O55:S56 S9:S10 Q20 R51:S53 Q51">
    <cfRule type="cellIs" dxfId="34" priority="3" stopIfTrue="1" operator="greaterThan">
      <formula>0</formula>
    </cfRule>
    <cfRule type="cellIs" dxfId="33" priority="4" stopIfTrue="1" operator="lessThan">
      <formula>0</formula>
    </cfRule>
  </conditionalFormatting>
  <conditionalFormatting sqref="R54:S54">
    <cfRule type="cellIs" dxfId="32" priority="1" stopIfTrue="1" operator="greaterThan">
      <formula>0</formula>
    </cfRule>
    <cfRule type="cellIs" dxfId="31" priority="2" stopIfTrue="1" operator="lessThan">
      <formula>0</formula>
    </cfRule>
  </conditionalFormatting>
  <pageMargins left="0.75" right="0.75" top="1" bottom="1" header="0.5" footer="0.5"/>
  <pageSetup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U88"/>
  <sheetViews>
    <sheetView zoomScale="85" zoomScaleNormal="85" workbookViewId="0"/>
  </sheetViews>
  <sheetFormatPr defaultRowHeight="12.75" x14ac:dyDescent="0.2"/>
  <cols>
    <col min="1" max="1" width="20.85546875" bestFit="1" customWidth="1"/>
    <col min="2" max="2" width="9.140625" customWidth="1"/>
    <col min="12" max="12" width="12.7109375" bestFit="1" customWidth="1"/>
  </cols>
  <sheetData>
    <row r="1" spans="1:73" x14ac:dyDescent="0.2">
      <c r="A1" s="74" t="s">
        <v>17142</v>
      </c>
    </row>
    <row r="3" spans="1:73" x14ac:dyDescent="0.2">
      <c r="A3" s="46" t="s">
        <v>16667</v>
      </c>
      <c r="B3" s="4" t="str">
        <f>NOx_bar_chart_data!C4</f>
        <v>Carter, Mt</v>
      </c>
      <c r="C3" s="4" t="str">
        <f>NOx_bar_chart_data!D4</f>
        <v>Custer, Mt</v>
      </c>
      <c r="D3" s="4" t="str">
        <f>NOx_bar_chart_data!E4</f>
        <v>Daniels, Mt</v>
      </c>
      <c r="E3" s="4" t="str">
        <f>NOx_bar_chart_data!F4</f>
        <v>Dawson, Mt</v>
      </c>
      <c r="F3" s="4" t="str">
        <f>NOx_bar_chart_data!G4</f>
        <v>Fallon, Mt</v>
      </c>
      <c r="G3" s="4" t="str">
        <f>NOx_bar_chart_data!H4</f>
        <v>Garfield, Mt</v>
      </c>
      <c r="H3" s="4" t="str">
        <f>NOx_bar_chart_data!I4</f>
        <v>Mccone, Mt</v>
      </c>
      <c r="I3" s="4" t="str">
        <f>NOx_bar_chart_data!J4</f>
        <v>Prairie, Mt</v>
      </c>
      <c r="J3" s="4" t="str">
        <f>NOx_bar_chart_data!K4</f>
        <v>Richland, Mt</v>
      </c>
      <c r="K3" s="4" t="str">
        <f>NOx_bar_chart_data!L4</f>
        <v>Roosevelt, Mt</v>
      </c>
      <c r="L3" s="4" t="str">
        <f>NOx_bar_chart_data!M4</f>
        <v>Sheridan, Mt</v>
      </c>
      <c r="M3" s="4" t="str">
        <f>NOx_bar_chart_data!N4</f>
        <v>Valley, Mt</v>
      </c>
      <c r="N3" s="4" t="str">
        <f>NOx_bar_chart_data!O4</f>
        <v>Wibaux, Mt</v>
      </c>
      <c r="O3" s="4" t="str">
        <f>NOx_bar_chart_data!P4</f>
        <v>Barnes,Nd</v>
      </c>
      <c r="P3" s="4" t="str">
        <f>NOx_bar_chart_data!Q4</f>
        <v>Billings, Nd</v>
      </c>
      <c r="Q3" s="4" t="str">
        <f>NOx_bar_chart_data!R4</f>
        <v>Bottineau, Nd</v>
      </c>
      <c r="R3" s="4" t="str">
        <f>NOx_bar_chart_data!S4</f>
        <v>Bowman, Nd</v>
      </c>
      <c r="S3" s="4" t="str">
        <f>NOx_bar_chart_data!T4</f>
        <v>Burke, Nd</v>
      </c>
      <c r="T3" s="4" t="str">
        <f>NOx_bar_chart_data!U4</f>
        <v>Burleigh,Nd</v>
      </c>
      <c r="U3" s="4" t="str">
        <f>NOx_bar_chart_data!V4</f>
        <v>Divide, Nd</v>
      </c>
      <c r="V3" s="4" t="str">
        <f>NOx_bar_chart_data!W4</f>
        <v>Dunn, Nd</v>
      </c>
      <c r="W3" s="4" t="str">
        <f>NOx_bar_chart_data!X4</f>
        <v>Golden Valley, Nd</v>
      </c>
      <c r="X3" s="4" t="str">
        <f>NOx_bar_chart_data!Y4</f>
        <v>Mc Henry, Nd</v>
      </c>
      <c r="Y3" s="4" t="str">
        <f>NOx_bar_chart_data!Z4</f>
        <v>Mcintosh,Nd</v>
      </c>
      <c r="Z3" s="4" t="str">
        <f>NOx_bar_chart_data!AA4</f>
        <v>Mckenzie, Nd</v>
      </c>
      <c r="AA3" s="4" t="str">
        <f>NOx_bar_chart_data!AB4</f>
        <v>Mclean, Nd</v>
      </c>
      <c r="AB3" s="4" t="str">
        <f>NOx_bar_chart_data!AC4</f>
        <v>Mercer, Nd</v>
      </c>
      <c r="AC3" s="4" t="str">
        <f>NOx_bar_chart_data!AD4</f>
        <v>Morton,Nd</v>
      </c>
      <c r="AD3" s="4" t="str">
        <f>NOx_bar_chart_data!AE4</f>
        <v>Mountrail, Nd</v>
      </c>
      <c r="AE3" s="4" t="str">
        <f>NOx_bar_chart_data!AF4</f>
        <v>Renville, Nd</v>
      </c>
      <c r="AF3" s="4" t="str">
        <f>NOx_bar_chart_data!AG4</f>
        <v>Slope, Nd</v>
      </c>
      <c r="AG3" s="4" t="str">
        <f>NOx_bar_chart_data!AH4</f>
        <v>Stark, Nd</v>
      </c>
      <c r="AH3" s="4" t="str">
        <f>NOx_bar_chart_data!AI4</f>
        <v>Stutsman,Nd</v>
      </c>
      <c r="AI3" s="4" t="str">
        <f>NOx_bar_chart_data!AJ4</f>
        <v>Ward, Nd</v>
      </c>
      <c r="AJ3" s="4" t="str">
        <f>NOx_bar_chart_data!AK4</f>
        <v>Williams, Nd</v>
      </c>
      <c r="AK3" s="4" t="str">
        <f>NOx_bar_chart_data!AL4</f>
        <v>Butte, Sd</v>
      </c>
      <c r="AL3" s="4" t="str">
        <f>NOx_bar_chart_data!AM4</f>
        <v>Harding, Sd</v>
      </c>
      <c r="AM3" s="4"/>
      <c r="AN3" s="4"/>
      <c r="AQ3" s="216"/>
      <c r="BP3" t="s">
        <v>17144</v>
      </c>
      <c r="BQ3" t="s">
        <v>17144</v>
      </c>
      <c r="BR3" t="s">
        <v>17144</v>
      </c>
      <c r="BS3" t="s">
        <v>17144</v>
      </c>
      <c r="BT3" t="s">
        <v>17159</v>
      </c>
      <c r="BU3" t="s">
        <v>17144</v>
      </c>
    </row>
    <row r="4" spans="1:73" x14ac:dyDescent="0.2">
      <c r="A4" s="65" t="str">
        <f>NOx_bar_chart_data!B5</f>
        <v>Compressor engines</v>
      </c>
      <c r="B4" s="65">
        <f>NOx_bar_chart_data!C5</f>
        <v>0.4868888839184029</v>
      </c>
      <c r="C4" s="65">
        <f>NOx_bar_chart_data!D5</f>
        <v>18.676847815446614</v>
      </c>
      <c r="D4" s="65">
        <f>NOx_bar_chart_data!E5</f>
        <v>0</v>
      </c>
      <c r="E4" s="65">
        <f>NOx_bar_chart_data!F5</f>
        <v>16.953841150029021</v>
      </c>
      <c r="F4" s="65">
        <f>NOx_bar_chart_data!G5</f>
        <v>472.01738449608888</v>
      </c>
      <c r="G4" s="65">
        <f>NOx_bar_chart_data!H5</f>
        <v>1.5336516638110958E-2</v>
      </c>
      <c r="H4" s="65">
        <f>NOx_bar_chart_data!I5</f>
        <v>34.303754705129158</v>
      </c>
      <c r="I4" s="65">
        <f>NOx_bar_chart_data!J5</f>
        <v>5.8972057812571858E-2</v>
      </c>
      <c r="J4" s="65">
        <f>NOx_bar_chart_data!K5</f>
        <v>305.88650519103339</v>
      </c>
      <c r="K4" s="65">
        <f>NOx_bar_chart_data!L5</f>
        <v>221.07715415094464</v>
      </c>
      <c r="L4" s="65">
        <f>NOx_bar_chart_data!M5</f>
        <v>5.6219366379322491</v>
      </c>
      <c r="M4" s="65">
        <f>NOx_bar_chart_data!N5</f>
        <v>384.16114714852171</v>
      </c>
      <c r="N4" s="65">
        <f>NOx_bar_chart_data!O5</f>
        <v>3.546916119857034</v>
      </c>
      <c r="O4" s="65">
        <f>NOx_bar_chart_data!P5</f>
        <v>92.4</v>
      </c>
      <c r="P4" s="65">
        <f>NOx_bar_chart_data!Q5</f>
        <v>232.96036912978741</v>
      </c>
      <c r="Q4" s="65">
        <f>NOx_bar_chart_data!R5</f>
        <v>0.71920559759543157</v>
      </c>
      <c r="R4" s="65">
        <f>NOx_bar_chart_data!S5</f>
        <v>320.2844590740367</v>
      </c>
      <c r="S4" s="65">
        <f>NOx_bar_chart_data!T5</f>
        <v>41.804442631225712</v>
      </c>
      <c r="T4" s="65">
        <f>NOx_bar_chart_data!U5</f>
        <v>18.37</v>
      </c>
      <c r="U4" s="65">
        <f>NOx_bar_chart_data!V5</f>
        <v>15.000829001102808</v>
      </c>
      <c r="V4" s="65">
        <f>NOx_bar_chart_data!W5</f>
        <v>114.89337461466228</v>
      </c>
      <c r="W4" s="65">
        <f>NOx_bar_chart_data!X5</f>
        <v>4.4342631624209794</v>
      </c>
      <c r="X4" s="65">
        <f>NOx_bar_chart_data!Y5</f>
        <v>103</v>
      </c>
      <c r="Y4" s="65">
        <f>NOx_bar_chart_data!Z5</f>
        <v>39</v>
      </c>
      <c r="Z4" s="65">
        <f>NOx_bar_chart_data!AA5</f>
        <v>740.14551511628849</v>
      </c>
      <c r="AA4" s="65">
        <f>NOx_bar_chart_data!AB5</f>
        <v>0.46782678424308877</v>
      </c>
      <c r="AB4" s="65">
        <f>NOx_bar_chart_data!AC5</f>
        <v>9.0478445189220817E-3</v>
      </c>
      <c r="AC4" s="65">
        <f>NOx_bar_chart_data!AD5</f>
        <v>112.63</v>
      </c>
      <c r="AD4" s="65">
        <f>NOx_bar_chart_data!AE5</f>
        <v>208.69416592346369</v>
      </c>
      <c r="AE4" s="65">
        <f>NOx_bar_chart_data!AF5</f>
        <v>0.49704319858747181</v>
      </c>
      <c r="AF4" s="65">
        <f>NOx_bar_chart_data!AG5</f>
        <v>14.397375587759125</v>
      </c>
      <c r="AG4" s="65">
        <f>NOx_bar_chart_data!AH5</f>
        <v>98.995386679448188</v>
      </c>
      <c r="AH4" s="65">
        <f>NOx_bar_chart_data!AI5</f>
        <v>8.1199999999999992</v>
      </c>
      <c r="AI4" s="65">
        <f>NOx_bar_chart_data!AJ5</f>
        <v>0.12625664770251255</v>
      </c>
      <c r="AJ4" s="65">
        <f>NOx_bar_chart_data!AK5</f>
        <v>1234.7516550920625</v>
      </c>
      <c r="AK4" s="65">
        <f>NOx_bar_chart_data!AL5</f>
        <v>0</v>
      </c>
      <c r="AL4" s="65">
        <f>NOx_bar_chart_data!AM5</f>
        <v>88.312746962553064</v>
      </c>
      <c r="AM4" s="65"/>
      <c r="AN4" s="65"/>
    </row>
    <row r="5" spans="1:73" x14ac:dyDescent="0.2">
      <c r="A5" s="65" t="str">
        <f>NOx_bar_chart_data!B6</f>
        <v>Drill rigs</v>
      </c>
      <c r="B5" s="65">
        <f>NOx_bar_chart_data!C6</f>
        <v>0</v>
      </c>
      <c r="C5" s="65">
        <f>NOx_bar_chart_data!D6</f>
        <v>0</v>
      </c>
      <c r="D5" s="65">
        <f>NOx_bar_chart_data!E6</f>
        <v>0</v>
      </c>
      <c r="E5" s="65">
        <f>NOx_bar_chart_data!F6</f>
        <v>20.841682485515538</v>
      </c>
      <c r="F5" s="65">
        <f>NOx_bar_chart_data!G6</f>
        <v>215.36405235032723</v>
      </c>
      <c r="G5" s="65">
        <f>NOx_bar_chart_data!H6</f>
        <v>0</v>
      </c>
      <c r="H5" s="65">
        <f>NOx_bar_chart_data!I6</f>
        <v>0</v>
      </c>
      <c r="I5" s="65">
        <f>NOx_bar_chart_data!J6</f>
        <v>0</v>
      </c>
      <c r="J5" s="65">
        <f>NOx_bar_chart_data!K6</f>
        <v>111.15563992274954</v>
      </c>
      <c r="K5" s="65">
        <f>NOx_bar_chart_data!L6</f>
        <v>48.63059246620292</v>
      </c>
      <c r="L5" s="65">
        <f>NOx_bar_chart_data!M6</f>
        <v>34.736137475859231</v>
      </c>
      <c r="M5" s="65">
        <f>NOx_bar_chart_data!N6</f>
        <v>69.472274951718461</v>
      </c>
      <c r="N5" s="65">
        <f>NOx_bar_chart_data!O6</f>
        <v>0</v>
      </c>
      <c r="O5" s="65">
        <f>NOx_bar_chart_data!P6</f>
        <v>0</v>
      </c>
      <c r="P5" s="65">
        <f>NOx_bar_chart_data!Q6</f>
        <v>13.894454990343693</v>
      </c>
      <c r="Q5" s="65">
        <f>NOx_bar_chart_data!R6</f>
        <v>243.15296233101461</v>
      </c>
      <c r="R5" s="65">
        <f>NOx_bar_chart_data!S6</f>
        <v>104.20841242757768</v>
      </c>
      <c r="S5" s="65">
        <f>NOx_bar_chart_data!T6</f>
        <v>131.99732240826506</v>
      </c>
      <c r="T5" s="65">
        <f>NOx_bar_chart_data!U6</f>
        <v>0</v>
      </c>
      <c r="U5" s="65">
        <f>NOx_bar_chart_data!V6</f>
        <v>187.57514236963985</v>
      </c>
      <c r="V5" s="65">
        <f>NOx_bar_chart_data!W6</f>
        <v>958.71739433371465</v>
      </c>
      <c r="W5" s="65">
        <f>NOx_bar_chart_data!X6</f>
        <v>20.841682485515538</v>
      </c>
      <c r="X5" s="65">
        <f>NOx_bar_chart_data!Y6</f>
        <v>0</v>
      </c>
      <c r="Y5" s="65">
        <f>NOx_bar_chart_data!Z6</f>
        <v>0</v>
      </c>
      <c r="Z5" s="65">
        <f>NOx_bar_chart_data!AA6</f>
        <v>534.93651712823214</v>
      </c>
      <c r="AA5" s="65">
        <f>NOx_bar_chart_data!AB6</f>
        <v>62.525047456546616</v>
      </c>
      <c r="AB5" s="65">
        <f>NOx_bar_chart_data!AC6</f>
        <v>20.841682485515538</v>
      </c>
      <c r="AC5" s="65">
        <f>NOx_bar_chart_data!AD6</f>
        <v>0</v>
      </c>
      <c r="AD5" s="65">
        <f>NOx_bar_chart_data!AE6</f>
        <v>1660.3873713460714</v>
      </c>
      <c r="AE5" s="65">
        <f>NOx_bar_chart_data!AF6</f>
        <v>34.736137475859231</v>
      </c>
      <c r="AF5" s="65">
        <f>NOx_bar_chart_data!AG6</f>
        <v>20.841682485515538</v>
      </c>
      <c r="AG5" s="65">
        <f>NOx_bar_chart_data!AH6</f>
        <v>6.9472274951718465</v>
      </c>
      <c r="AH5" s="65">
        <f>NOx_bar_chart_data!AI6</f>
        <v>0</v>
      </c>
      <c r="AI5" s="65">
        <f>NOx_bar_chart_data!AJ6</f>
        <v>41.683364971031075</v>
      </c>
      <c r="AJ5" s="65">
        <f>NOx_bar_chart_data!AK6</f>
        <v>312.62523728273311</v>
      </c>
      <c r="AK5" s="65">
        <f>NOx_bar_chart_data!AL6</f>
        <v>27.788909980687386</v>
      </c>
      <c r="AL5" s="65">
        <f>NOx_bar_chart_data!AM6</f>
        <v>90.313957437234009</v>
      </c>
      <c r="AM5" s="65"/>
      <c r="AN5" s="65"/>
    </row>
    <row r="6" spans="1:73" x14ac:dyDescent="0.2">
      <c r="A6" s="65" t="str">
        <f>NOx_bar_chart_data!B7</f>
        <v>Pneumatic devices</v>
      </c>
      <c r="B6" s="65">
        <f>NOx_bar_chart_data!C7</f>
        <v>0</v>
      </c>
      <c r="C6" s="65">
        <f>NOx_bar_chart_data!D7</f>
        <v>0</v>
      </c>
      <c r="D6" s="65">
        <f>NOx_bar_chart_data!E7</f>
        <v>0</v>
      </c>
      <c r="E6" s="65">
        <f>NOx_bar_chart_data!F7</f>
        <v>0</v>
      </c>
      <c r="F6" s="65">
        <f>NOx_bar_chart_data!G7</f>
        <v>0</v>
      </c>
      <c r="G6" s="65">
        <f>NOx_bar_chart_data!H7</f>
        <v>0</v>
      </c>
      <c r="H6" s="65">
        <f>NOx_bar_chart_data!I7</f>
        <v>0</v>
      </c>
      <c r="I6" s="65">
        <f>NOx_bar_chart_data!J7</f>
        <v>0</v>
      </c>
      <c r="J6" s="65">
        <f>NOx_bar_chart_data!K7</f>
        <v>0</v>
      </c>
      <c r="K6" s="65">
        <f>NOx_bar_chart_data!L7</f>
        <v>0</v>
      </c>
      <c r="L6" s="65">
        <f>NOx_bar_chart_data!M7</f>
        <v>0</v>
      </c>
      <c r="M6" s="65">
        <f>NOx_bar_chart_data!N7</f>
        <v>0</v>
      </c>
      <c r="N6" s="65">
        <f>NOx_bar_chart_data!O7</f>
        <v>0</v>
      </c>
      <c r="O6" s="65">
        <f>NOx_bar_chart_data!P7</f>
        <v>0</v>
      </c>
      <c r="P6" s="65">
        <f>NOx_bar_chart_data!Q7</f>
        <v>0</v>
      </c>
      <c r="Q6" s="65">
        <f>NOx_bar_chart_data!R7</f>
        <v>0</v>
      </c>
      <c r="R6" s="65">
        <f>NOx_bar_chart_data!S7</f>
        <v>0</v>
      </c>
      <c r="S6" s="65">
        <f>NOx_bar_chart_data!T7</f>
        <v>0</v>
      </c>
      <c r="T6" s="65">
        <f>NOx_bar_chart_data!U7</f>
        <v>0</v>
      </c>
      <c r="U6" s="65">
        <f>NOx_bar_chart_data!V7</f>
        <v>0</v>
      </c>
      <c r="V6" s="65">
        <f>NOx_bar_chart_data!W7</f>
        <v>0</v>
      </c>
      <c r="W6" s="65">
        <f>NOx_bar_chart_data!X7</f>
        <v>0</v>
      </c>
      <c r="X6" s="65">
        <f>NOx_bar_chart_data!Y7</f>
        <v>0</v>
      </c>
      <c r="Y6" s="65">
        <f>NOx_bar_chart_data!Z7</f>
        <v>0</v>
      </c>
      <c r="Z6" s="65">
        <f>NOx_bar_chart_data!AA7</f>
        <v>0</v>
      </c>
      <c r="AA6" s="65">
        <f>NOx_bar_chart_data!AB7</f>
        <v>0</v>
      </c>
      <c r="AB6" s="65">
        <f>NOx_bar_chart_data!AC7</f>
        <v>0</v>
      </c>
      <c r="AC6" s="65">
        <f>NOx_bar_chart_data!AD7</f>
        <v>0</v>
      </c>
      <c r="AD6" s="65">
        <f>NOx_bar_chart_data!AE7</f>
        <v>0</v>
      </c>
      <c r="AE6" s="65">
        <f>NOx_bar_chart_data!AF7</f>
        <v>0</v>
      </c>
      <c r="AF6" s="65">
        <f>NOx_bar_chart_data!AG7</f>
        <v>0</v>
      </c>
      <c r="AG6" s="65">
        <f>NOx_bar_chart_data!AH7</f>
        <v>0</v>
      </c>
      <c r="AH6" s="65">
        <f>NOx_bar_chart_data!AI7</f>
        <v>0</v>
      </c>
      <c r="AI6" s="65">
        <f>NOx_bar_chart_data!AJ7</f>
        <v>0</v>
      </c>
      <c r="AJ6" s="65">
        <f>NOx_bar_chart_data!AK7</f>
        <v>0</v>
      </c>
      <c r="AK6" s="65">
        <f>NOx_bar_chart_data!AL7</f>
        <v>0</v>
      </c>
      <c r="AL6" s="65">
        <f>NOx_bar_chart_data!AM7</f>
        <v>0</v>
      </c>
      <c r="AM6" s="65"/>
      <c r="AN6" s="65"/>
    </row>
    <row r="7" spans="1:73" x14ac:dyDescent="0.2">
      <c r="A7" s="65" t="str">
        <f>NOx_bar_chart_data!B8</f>
        <v>Pneumatic pumps</v>
      </c>
      <c r="B7" s="65">
        <f>NOx_bar_chart_data!C8</f>
        <v>0</v>
      </c>
      <c r="C7" s="65">
        <f>NOx_bar_chart_data!D8</f>
        <v>0</v>
      </c>
      <c r="D7" s="65">
        <f>NOx_bar_chart_data!E8</f>
        <v>0</v>
      </c>
      <c r="E7" s="65">
        <f>NOx_bar_chart_data!F8</f>
        <v>0</v>
      </c>
      <c r="F7" s="65">
        <f>NOx_bar_chart_data!G8</f>
        <v>0</v>
      </c>
      <c r="G7" s="65">
        <f>NOx_bar_chart_data!H8</f>
        <v>0</v>
      </c>
      <c r="H7" s="65">
        <f>NOx_bar_chart_data!I8</f>
        <v>0</v>
      </c>
      <c r="I7" s="65">
        <f>NOx_bar_chart_data!J8</f>
        <v>0</v>
      </c>
      <c r="J7" s="65">
        <f>NOx_bar_chart_data!K8</f>
        <v>0</v>
      </c>
      <c r="K7" s="65">
        <f>NOx_bar_chart_data!L8</f>
        <v>0</v>
      </c>
      <c r="L7" s="65">
        <f>NOx_bar_chart_data!M8</f>
        <v>0</v>
      </c>
      <c r="M7" s="65">
        <f>NOx_bar_chart_data!N8</f>
        <v>0</v>
      </c>
      <c r="N7" s="65">
        <f>NOx_bar_chart_data!O8</f>
        <v>0</v>
      </c>
      <c r="O7" s="65">
        <f>NOx_bar_chart_data!P8</f>
        <v>0</v>
      </c>
      <c r="P7" s="65">
        <f>NOx_bar_chart_data!Q8</f>
        <v>0</v>
      </c>
      <c r="Q7" s="65">
        <f>NOx_bar_chart_data!R8</f>
        <v>0</v>
      </c>
      <c r="R7" s="65">
        <f>NOx_bar_chart_data!S8</f>
        <v>0</v>
      </c>
      <c r="S7" s="65">
        <f>NOx_bar_chart_data!T8</f>
        <v>0</v>
      </c>
      <c r="T7" s="65">
        <f>NOx_bar_chart_data!U8</f>
        <v>0</v>
      </c>
      <c r="U7" s="65">
        <f>NOx_bar_chart_data!V8</f>
        <v>0</v>
      </c>
      <c r="V7" s="65">
        <f>NOx_bar_chart_data!W8</f>
        <v>0</v>
      </c>
      <c r="W7" s="65">
        <f>NOx_bar_chart_data!X8</f>
        <v>0</v>
      </c>
      <c r="X7" s="65">
        <f>NOx_bar_chart_data!Y8</f>
        <v>0</v>
      </c>
      <c r="Y7" s="65">
        <f>NOx_bar_chart_data!Z8</f>
        <v>0</v>
      </c>
      <c r="Z7" s="65">
        <f>NOx_bar_chart_data!AA8</f>
        <v>0</v>
      </c>
      <c r="AA7" s="65">
        <f>NOx_bar_chart_data!AB8</f>
        <v>0</v>
      </c>
      <c r="AB7" s="65">
        <f>NOx_bar_chart_data!AC8</f>
        <v>0</v>
      </c>
      <c r="AC7" s="65">
        <f>NOx_bar_chart_data!AD8</f>
        <v>0</v>
      </c>
      <c r="AD7" s="65">
        <f>NOx_bar_chart_data!AE8</f>
        <v>0</v>
      </c>
      <c r="AE7" s="65">
        <f>NOx_bar_chart_data!AF8</f>
        <v>0</v>
      </c>
      <c r="AF7" s="65">
        <f>NOx_bar_chart_data!AG8</f>
        <v>0</v>
      </c>
      <c r="AG7" s="65">
        <f>NOx_bar_chart_data!AH8</f>
        <v>0</v>
      </c>
      <c r="AH7" s="65">
        <f>NOx_bar_chart_data!AI8</f>
        <v>0</v>
      </c>
      <c r="AI7" s="65">
        <f>NOx_bar_chart_data!AJ8</f>
        <v>0</v>
      </c>
      <c r="AJ7" s="65">
        <f>NOx_bar_chart_data!AK8</f>
        <v>0</v>
      </c>
      <c r="AK7" s="65">
        <f>NOx_bar_chart_data!AL8</f>
        <v>0</v>
      </c>
      <c r="AL7" s="65">
        <f>NOx_bar_chart_data!AM8</f>
        <v>0</v>
      </c>
      <c r="AM7" s="65"/>
      <c r="AN7" s="65"/>
    </row>
    <row r="8" spans="1:73" x14ac:dyDescent="0.2">
      <c r="A8" s="65" t="str">
        <f>NOx_bar_chart_data!B9</f>
        <v>Venting - recompletions</v>
      </c>
      <c r="B8" s="65">
        <f>NOx_bar_chart_data!C9</f>
        <v>0</v>
      </c>
      <c r="C8" s="65">
        <f>NOx_bar_chart_data!D9</f>
        <v>0</v>
      </c>
      <c r="D8" s="65">
        <f>NOx_bar_chart_data!E9</f>
        <v>0</v>
      </c>
      <c r="E8" s="65">
        <f>NOx_bar_chart_data!F9</f>
        <v>0</v>
      </c>
      <c r="F8" s="65">
        <f>NOx_bar_chart_data!G9</f>
        <v>0</v>
      </c>
      <c r="G8" s="65">
        <f>NOx_bar_chart_data!H9</f>
        <v>0</v>
      </c>
      <c r="H8" s="65">
        <f>NOx_bar_chart_data!I9</f>
        <v>0</v>
      </c>
      <c r="I8" s="65">
        <f>NOx_bar_chart_data!J9</f>
        <v>0</v>
      </c>
      <c r="J8" s="65">
        <f>NOx_bar_chart_data!K9</f>
        <v>0</v>
      </c>
      <c r="K8" s="65">
        <f>NOx_bar_chart_data!L9</f>
        <v>0</v>
      </c>
      <c r="L8" s="65">
        <f>NOx_bar_chart_data!M9</f>
        <v>0</v>
      </c>
      <c r="M8" s="65">
        <f>NOx_bar_chart_data!N9</f>
        <v>0</v>
      </c>
      <c r="N8" s="65">
        <f>NOx_bar_chart_data!O9</f>
        <v>0</v>
      </c>
      <c r="O8" s="65">
        <f>NOx_bar_chart_data!P9</f>
        <v>0</v>
      </c>
      <c r="P8" s="65">
        <f>NOx_bar_chart_data!Q9</f>
        <v>0</v>
      </c>
      <c r="Q8" s="65">
        <f>NOx_bar_chart_data!R9</f>
        <v>0</v>
      </c>
      <c r="R8" s="65">
        <f>NOx_bar_chart_data!S9</f>
        <v>0</v>
      </c>
      <c r="S8" s="65">
        <f>NOx_bar_chart_data!T9</f>
        <v>0</v>
      </c>
      <c r="T8" s="65">
        <f>NOx_bar_chart_data!U9</f>
        <v>0</v>
      </c>
      <c r="U8" s="65">
        <f>NOx_bar_chart_data!V9</f>
        <v>0</v>
      </c>
      <c r="V8" s="65">
        <f>NOx_bar_chart_data!W9</f>
        <v>0</v>
      </c>
      <c r="W8" s="65">
        <f>NOx_bar_chart_data!X9</f>
        <v>0</v>
      </c>
      <c r="X8" s="65">
        <f>NOx_bar_chart_data!Y9</f>
        <v>0</v>
      </c>
      <c r="Y8" s="65">
        <f>NOx_bar_chart_data!Z9</f>
        <v>0</v>
      </c>
      <c r="Z8" s="65">
        <f>NOx_bar_chart_data!AA9</f>
        <v>0</v>
      </c>
      <c r="AA8" s="65">
        <f>NOx_bar_chart_data!AB9</f>
        <v>0</v>
      </c>
      <c r="AB8" s="65">
        <f>NOx_bar_chart_data!AC9</f>
        <v>0</v>
      </c>
      <c r="AC8" s="65">
        <f>NOx_bar_chart_data!AD9</f>
        <v>0</v>
      </c>
      <c r="AD8" s="65">
        <f>NOx_bar_chart_data!AE9</f>
        <v>0</v>
      </c>
      <c r="AE8" s="65">
        <f>NOx_bar_chart_data!AF9</f>
        <v>0</v>
      </c>
      <c r="AF8" s="65">
        <f>NOx_bar_chart_data!AG9</f>
        <v>0</v>
      </c>
      <c r="AG8" s="65">
        <f>NOx_bar_chart_data!AH9</f>
        <v>0</v>
      </c>
      <c r="AH8" s="65">
        <f>NOx_bar_chart_data!AI9</f>
        <v>0</v>
      </c>
      <c r="AI8" s="65">
        <f>NOx_bar_chart_data!AJ9</f>
        <v>0</v>
      </c>
      <c r="AJ8" s="65">
        <f>NOx_bar_chart_data!AK9</f>
        <v>0</v>
      </c>
      <c r="AK8" s="65">
        <f>NOx_bar_chart_data!AL9</f>
        <v>0</v>
      </c>
      <c r="AL8" s="65">
        <f>NOx_bar_chart_data!AM9</f>
        <v>0</v>
      </c>
      <c r="AM8" s="65"/>
      <c r="AN8" s="65"/>
    </row>
    <row r="9" spans="1:73" x14ac:dyDescent="0.2">
      <c r="A9" s="65" t="str">
        <f>NOx_bar_chart_data!B10</f>
        <v>Heaters</v>
      </c>
      <c r="B9" s="65">
        <f>NOx_bar_chart_data!C10</f>
        <v>1.4454892785170781</v>
      </c>
      <c r="C9" s="65">
        <f>NOx_bar_chart_data!D10</f>
        <v>0.24091487975284634</v>
      </c>
      <c r="D9" s="65">
        <f>NOx_bar_chart_data!E10</f>
        <v>0.24091487975284634</v>
      </c>
      <c r="E9" s="65">
        <f>NOx_bar_chart_data!F10</f>
        <v>5.1395174347273889</v>
      </c>
      <c r="F9" s="65">
        <f>NOx_bar_chart_data!G10</f>
        <v>112.8284686842497</v>
      </c>
      <c r="G9" s="65">
        <f>NOx_bar_chart_data!H10</f>
        <v>0.96365951901138536</v>
      </c>
      <c r="H9" s="65">
        <f>NOx_bar_chart_data!I10</f>
        <v>0.40152479958807719</v>
      </c>
      <c r="I9" s="65">
        <f>NOx_bar_chart_data!J10</f>
        <v>1.0439644789290008</v>
      </c>
      <c r="J9" s="65">
        <f>NOx_bar_chart_data!K10</f>
        <v>75.406357362640904</v>
      </c>
      <c r="K9" s="65">
        <f>NOx_bar_chart_data!L10</f>
        <v>14.454892785170781</v>
      </c>
      <c r="L9" s="65">
        <f>NOx_bar_chart_data!M10</f>
        <v>17.024651502534475</v>
      </c>
      <c r="M9" s="65">
        <f>NOx_bar_chart_data!N10</f>
        <v>14.29428286533555</v>
      </c>
      <c r="N9" s="65">
        <f>NOx_bar_chart_data!O10</f>
        <v>9.7169001500314707</v>
      </c>
      <c r="O9" s="65">
        <f>NOx_bar_chart_data!P10</f>
        <v>0</v>
      </c>
      <c r="P9" s="65">
        <f>NOx_bar_chart_data!Q10</f>
        <v>36.779671642267871</v>
      </c>
      <c r="Q9" s="65">
        <f>NOx_bar_chart_data!R10</f>
        <v>41.999494036912878</v>
      </c>
      <c r="R9" s="65">
        <f>NOx_bar_chart_data!S10</f>
        <v>44.488947794358957</v>
      </c>
      <c r="S9" s="65">
        <f>NOx_bar_chart_data!T10</f>
        <v>30.114359969105795</v>
      </c>
      <c r="T9" s="65">
        <f>NOx_bar_chart_data!U10</f>
        <v>0</v>
      </c>
      <c r="U9" s="65">
        <f>NOx_bar_chart_data!V10</f>
        <v>11.483609268219011</v>
      </c>
      <c r="V9" s="65">
        <f>NOx_bar_chart_data!W10</f>
        <v>30.917409568281947</v>
      </c>
      <c r="W9" s="65">
        <f>NOx_bar_chart_data!X10</f>
        <v>5.0592124748097733</v>
      </c>
      <c r="X9" s="65">
        <f>NOx_bar_chart_data!Y10</f>
        <v>1.3651843185994625</v>
      </c>
      <c r="Y9" s="65">
        <f>NOx_bar_chart_data!Z10</f>
        <v>0</v>
      </c>
      <c r="Z9" s="65">
        <f>NOx_bar_chart_data!AA10</f>
        <v>69.704705208490211</v>
      </c>
      <c r="AA9" s="65">
        <f>NOx_bar_chart_data!AB10</f>
        <v>1.3651843185994625</v>
      </c>
      <c r="AB9" s="65">
        <f>NOx_bar_chart_data!AC10</f>
        <v>8.0304959917615451E-2</v>
      </c>
      <c r="AC9" s="65">
        <f>NOx_bar_chart_data!AD10</f>
        <v>0</v>
      </c>
      <c r="AD9" s="65">
        <f>NOx_bar_chart_data!AE10</f>
        <v>40.95552955798388</v>
      </c>
      <c r="AE9" s="65">
        <f>NOx_bar_chart_data!AF10</f>
        <v>23.368743336026096</v>
      </c>
      <c r="AF9" s="65">
        <f>NOx_bar_chart_data!AG10</f>
        <v>1.6864041582699245</v>
      </c>
      <c r="AG9" s="65">
        <f>NOx_bar_chart_data!AH10</f>
        <v>5.7016521541506959</v>
      </c>
      <c r="AH9" s="65">
        <f>NOx_bar_chart_data!AI10</f>
        <v>0</v>
      </c>
      <c r="AI9" s="65">
        <f>NOx_bar_chart_data!AJ10</f>
        <v>1.2848793586818472</v>
      </c>
      <c r="AJ9" s="65">
        <f>NOx_bar_chart_data!AK10</f>
        <v>37.502416281526415</v>
      </c>
      <c r="AK9" s="65">
        <f>NOx_bar_chart_data!AL10</f>
        <v>0</v>
      </c>
      <c r="AL9" s="65">
        <f>NOx_bar_chart_data!AM10</f>
        <v>16.944346542616859</v>
      </c>
      <c r="AM9" s="65"/>
      <c r="AN9" s="65"/>
    </row>
    <row r="10" spans="1:73" x14ac:dyDescent="0.2">
      <c r="A10" s="65" t="str">
        <f>NOx_bar_chart_data!B11</f>
        <v>Unpermitted Fugitives</v>
      </c>
      <c r="B10" s="65">
        <f>NOx_bar_chart_data!C11</f>
        <v>0</v>
      </c>
      <c r="C10" s="65">
        <f>NOx_bar_chart_data!D11</f>
        <v>0</v>
      </c>
      <c r="D10" s="65">
        <f>NOx_bar_chart_data!E11</f>
        <v>0</v>
      </c>
      <c r="E10" s="65">
        <f>NOx_bar_chart_data!F11</f>
        <v>0</v>
      </c>
      <c r="F10" s="65">
        <f>NOx_bar_chart_data!G11</f>
        <v>0</v>
      </c>
      <c r="G10" s="65">
        <f>NOx_bar_chart_data!H11</f>
        <v>0</v>
      </c>
      <c r="H10" s="65">
        <f>NOx_bar_chart_data!I11</f>
        <v>0</v>
      </c>
      <c r="I10" s="65">
        <f>NOx_bar_chart_data!J11</f>
        <v>0</v>
      </c>
      <c r="J10" s="65">
        <f>NOx_bar_chart_data!K11</f>
        <v>0</v>
      </c>
      <c r="K10" s="65">
        <f>NOx_bar_chart_data!L11</f>
        <v>0</v>
      </c>
      <c r="L10" s="65">
        <f>NOx_bar_chart_data!M11</f>
        <v>0</v>
      </c>
      <c r="M10" s="65">
        <f>NOx_bar_chart_data!N11</f>
        <v>0</v>
      </c>
      <c r="N10" s="65">
        <f>NOx_bar_chart_data!O11</f>
        <v>0</v>
      </c>
      <c r="O10" s="65">
        <f>NOx_bar_chart_data!P11</f>
        <v>0</v>
      </c>
      <c r="P10" s="65">
        <f>NOx_bar_chart_data!Q11</f>
        <v>0</v>
      </c>
      <c r="Q10" s="65">
        <f>NOx_bar_chart_data!R11</f>
        <v>0</v>
      </c>
      <c r="R10" s="65">
        <f>NOx_bar_chart_data!S11</f>
        <v>0</v>
      </c>
      <c r="S10" s="65">
        <f>NOx_bar_chart_data!T11</f>
        <v>0</v>
      </c>
      <c r="T10" s="65">
        <f>NOx_bar_chart_data!U11</f>
        <v>0</v>
      </c>
      <c r="U10" s="65">
        <f>NOx_bar_chart_data!V11</f>
        <v>0</v>
      </c>
      <c r="V10" s="65">
        <f>NOx_bar_chart_data!W11</f>
        <v>0</v>
      </c>
      <c r="W10" s="65">
        <f>NOx_bar_chart_data!X11</f>
        <v>0</v>
      </c>
      <c r="X10" s="65">
        <f>NOx_bar_chart_data!Y11</f>
        <v>0</v>
      </c>
      <c r="Y10" s="65">
        <f>NOx_bar_chart_data!Z11</f>
        <v>0</v>
      </c>
      <c r="Z10" s="65">
        <f>NOx_bar_chart_data!AA11</f>
        <v>0</v>
      </c>
      <c r="AA10" s="65">
        <f>NOx_bar_chart_data!AB11</f>
        <v>0</v>
      </c>
      <c r="AB10" s="65">
        <f>NOx_bar_chart_data!AC11</f>
        <v>0</v>
      </c>
      <c r="AC10" s="65">
        <f>NOx_bar_chart_data!AD11</f>
        <v>0</v>
      </c>
      <c r="AD10" s="65">
        <f>NOx_bar_chart_data!AE11</f>
        <v>0</v>
      </c>
      <c r="AE10" s="65">
        <f>NOx_bar_chart_data!AF11</f>
        <v>0</v>
      </c>
      <c r="AF10" s="65">
        <f>NOx_bar_chart_data!AG11</f>
        <v>0</v>
      </c>
      <c r="AG10" s="65">
        <f>NOx_bar_chart_data!AH11</f>
        <v>0</v>
      </c>
      <c r="AH10" s="65">
        <f>NOx_bar_chart_data!AI11</f>
        <v>0</v>
      </c>
      <c r="AI10" s="65">
        <f>NOx_bar_chart_data!AJ11</f>
        <v>0</v>
      </c>
      <c r="AJ10" s="65">
        <f>NOx_bar_chart_data!AK11</f>
        <v>0</v>
      </c>
      <c r="AK10" s="65">
        <f>NOx_bar_chart_data!AL11</f>
        <v>0</v>
      </c>
      <c r="AL10" s="65">
        <f>NOx_bar_chart_data!AM11</f>
        <v>0</v>
      </c>
      <c r="AM10" s="65"/>
      <c r="AN10" s="65"/>
    </row>
    <row r="11" spans="1:73" x14ac:dyDescent="0.2">
      <c r="A11" s="65" t="str">
        <f>NOx_bar_chart_data!B12</f>
        <v>Miscellaneous engines</v>
      </c>
      <c r="B11" s="65">
        <f>NOx_bar_chart_data!C12</f>
        <v>1.2254965209057815</v>
      </c>
      <c r="C11" s="65">
        <f>NOx_bar_chart_data!D12</f>
        <v>0.20424942015096362</v>
      </c>
      <c r="D11" s="65">
        <f>NOx_bar_chart_data!E12</f>
        <v>0.20424942015096362</v>
      </c>
      <c r="E11" s="65">
        <f>NOx_bar_chart_data!F12</f>
        <v>4.3573209632205563</v>
      </c>
      <c r="F11" s="65">
        <f>NOx_bar_chart_data!G12</f>
        <v>95.656811770701282</v>
      </c>
      <c r="G11" s="65">
        <f>NOx_bar_chart_data!H12</f>
        <v>0.81699768060385447</v>
      </c>
      <c r="H11" s="65">
        <f>NOx_bar_chart_data!I12</f>
        <v>0.340415700251606</v>
      </c>
      <c r="I11" s="65">
        <f>NOx_bar_chart_data!J12</f>
        <v>0.88508082065417559</v>
      </c>
      <c r="J11" s="65">
        <f>NOx_bar_chart_data!K12</f>
        <v>63.930068507251605</v>
      </c>
      <c r="K11" s="65">
        <f>NOx_bar_chart_data!L12</f>
        <v>12.254965209057817</v>
      </c>
      <c r="L11" s="65">
        <f>NOx_bar_chart_data!M12</f>
        <v>14.433625690668096</v>
      </c>
      <c r="M11" s="65">
        <f>NOx_bar_chart_data!N12</f>
        <v>12.118798928957174</v>
      </c>
      <c r="N11" s="65">
        <f>NOx_bar_chart_data!O12</f>
        <v>8.2380599460888657</v>
      </c>
      <c r="O11" s="65">
        <f>NOx_bar_chart_data!P12</f>
        <v>0</v>
      </c>
      <c r="P11" s="65">
        <f>NOx_bar_chart_data!Q12</f>
        <v>31.182078143047111</v>
      </c>
      <c r="Q11" s="65">
        <f>NOx_bar_chart_data!R12</f>
        <v>35.607482246317993</v>
      </c>
      <c r="R11" s="65">
        <f>NOx_bar_chart_data!S12</f>
        <v>37.718059587877946</v>
      </c>
      <c r="S11" s="65">
        <f>NOx_bar_chart_data!T12</f>
        <v>25.53117751887045</v>
      </c>
      <c r="T11" s="65">
        <f>NOx_bar_chart_data!U12</f>
        <v>0</v>
      </c>
      <c r="U11" s="65">
        <f>NOx_bar_chart_data!V12</f>
        <v>9.7358890271959329</v>
      </c>
      <c r="V11" s="65">
        <f>NOx_bar_chart_data!W12</f>
        <v>26.212008919373663</v>
      </c>
      <c r="W11" s="65">
        <f>NOx_bar_chart_data!X12</f>
        <v>4.2892378231702359</v>
      </c>
      <c r="X11" s="65">
        <f>NOx_bar_chart_data!Y12</f>
        <v>1.1574133808554605</v>
      </c>
      <c r="Y11" s="65">
        <f>NOx_bar_chart_data!Z12</f>
        <v>0</v>
      </c>
      <c r="Z11" s="65">
        <f>NOx_bar_chart_data!AA12</f>
        <v>59.096165563678802</v>
      </c>
      <c r="AA11" s="65">
        <f>NOx_bar_chart_data!AB12</f>
        <v>1.1574133808554605</v>
      </c>
      <c r="AB11" s="65">
        <f>NOx_bar_chart_data!AC12</f>
        <v>6.8083140050321192E-2</v>
      </c>
      <c r="AC11" s="65">
        <f>NOx_bar_chart_data!AD12</f>
        <v>0</v>
      </c>
      <c r="AD11" s="65">
        <f>NOx_bar_chart_data!AE12</f>
        <v>34.722401425663811</v>
      </c>
      <c r="AE11" s="65">
        <f>NOx_bar_chart_data!AF12</f>
        <v>19.81219375464347</v>
      </c>
      <c r="AF11" s="65">
        <f>NOx_bar_chart_data!AG12</f>
        <v>1.4297459410567452</v>
      </c>
      <c r="AG11" s="65">
        <f>NOx_bar_chart_data!AH12</f>
        <v>4.8339029435728049</v>
      </c>
      <c r="AH11" s="65">
        <f>NOx_bar_chart_data!AI12</f>
        <v>0</v>
      </c>
      <c r="AI11" s="65">
        <f>NOx_bar_chart_data!AJ12</f>
        <v>1.0893302408051391</v>
      </c>
      <c r="AJ11" s="65">
        <f>NOx_bar_chart_data!AK12</f>
        <v>31.7948264035</v>
      </c>
      <c r="AK11" s="65">
        <f>NOx_bar_chart_data!AL12</f>
        <v>0</v>
      </c>
      <c r="AL11" s="65">
        <f>NOx_bar_chart_data!AM12</f>
        <v>14.365542550617773</v>
      </c>
      <c r="AM11" s="65"/>
      <c r="AN11" s="65"/>
    </row>
    <row r="12" spans="1:73" x14ac:dyDescent="0.2">
      <c r="A12" s="65" t="str">
        <f>NOx_bar_chart_data!B13</f>
        <v>Artificial Lift</v>
      </c>
      <c r="B12" s="65">
        <f>NOx_bar_chart_data!C13</f>
        <v>0.7552975639951105</v>
      </c>
      <c r="C12" s="65">
        <f>NOx_bar_chart_data!D13</f>
        <v>0</v>
      </c>
      <c r="D12" s="65">
        <f>NOx_bar_chart_data!E13</f>
        <v>7.8648293429375724E-2</v>
      </c>
      <c r="E12" s="65">
        <f>NOx_bar_chart_data!F13</f>
        <v>6.1325919202200954</v>
      </c>
      <c r="F12" s="65">
        <f>NOx_bar_chart_data!G13</f>
        <v>96.404157045426032</v>
      </c>
      <c r="G12" s="65">
        <f>NOx_bar_chart_data!H13</f>
        <v>0.24717352485428959</v>
      </c>
      <c r="H12" s="65">
        <f>NOx_bar_chart_data!I13</f>
        <v>9.5212535058891878E-2</v>
      </c>
      <c r="I12" s="65">
        <f>NOx_bar_chart_data!J13</f>
        <v>1.1702955254361422</v>
      </c>
      <c r="J12" s="65">
        <f>NOx_bar_chart_data!K13</f>
        <v>239.39998996617931</v>
      </c>
      <c r="K12" s="65">
        <f>NOx_bar_chart_data!L13</f>
        <v>19.618321461424433</v>
      </c>
      <c r="L12" s="65">
        <f>NOx_bar_chart_data!M13</f>
        <v>22.286088138790483</v>
      </c>
      <c r="M12" s="65">
        <f>NOx_bar_chart_data!N13</f>
        <v>1.7309154688181989</v>
      </c>
      <c r="N12" s="65">
        <f>NOx_bar_chart_data!O13</f>
        <v>10.890734036920263</v>
      </c>
      <c r="O12" s="65">
        <f>NOx_bar_chart_data!P13</f>
        <v>0</v>
      </c>
      <c r="P12" s="65">
        <f>NOx_bar_chart_data!Q13</f>
        <v>61.336112581665262</v>
      </c>
      <c r="Q12" s="65">
        <f>NOx_bar_chart_data!R13</f>
        <v>30.045941600400997</v>
      </c>
      <c r="R12" s="65">
        <f>NOx_bar_chart_data!S13</f>
        <v>187.54853028726416</v>
      </c>
      <c r="S12" s="65">
        <f>NOx_bar_chart_data!T13</f>
        <v>21.332879741633484</v>
      </c>
      <c r="T12" s="65">
        <f>NOx_bar_chart_data!U13</f>
        <v>0</v>
      </c>
      <c r="U12" s="65">
        <f>NOx_bar_chart_data!V13</f>
        <v>23.364882156378965</v>
      </c>
      <c r="V12" s="65">
        <f>NOx_bar_chart_data!W13</f>
        <v>136.87603050632981</v>
      </c>
      <c r="W12" s="65">
        <f>NOx_bar_chart_data!X13</f>
        <v>8.6278675044633992</v>
      </c>
      <c r="X12" s="65">
        <f>NOx_bar_chart_data!Y13</f>
        <v>0.51653357719888304</v>
      </c>
      <c r="Y12" s="65">
        <f>NOx_bar_chart_data!Z13</f>
        <v>0</v>
      </c>
      <c r="Z12" s="65">
        <f>NOx_bar_chart_data!AA13</f>
        <v>140.73420870641863</v>
      </c>
      <c r="AA12" s="65">
        <f>NOx_bar_chart_data!AB13</f>
        <v>1.8557365857898509</v>
      </c>
      <c r="AB12" s="65">
        <f>NOx_bar_chart_data!AC13</f>
        <v>3.35585164551832E-2</v>
      </c>
      <c r="AC12" s="65">
        <f>NOx_bar_chart_data!AD13</f>
        <v>0</v>
      </c>
      <c r="AD12" s="65">
        <f>NOx_bar_chart_data!AE13</f>
        <v>467.56177907294841</v>
      </c>
      <c r="AE12" s="65">
        <f>NOx_bar_chart_data!AF13</f>
        <v>11.85163525014174</v>
      </c>
      <c r="AF12" s="65">
        <f>NOx_bar_chart_data!AG13</f>
        <v>5.9618528141927749</v>
      </c>
      <c r="AG12" s="65">
        <f>NOx_bar_chart_data!AH13</f>
        <v>19.017883629509885</v>
      </c>
      <c r="AH12" s="65">
        <f>NOx_bar_chart_data!AI13</f>
        <v>0</v>
      </c>
      <c r="AI12" s="65">
        <f>NOx_bar_chart_data!AJ13</f>
        <v>0.95773170929429352</v>
      </c>
      <c r="AJ12" s="65">
        <f>NOx_bar_chart_data!AK13</f>
        <v>78.276776602212166</v>
      </c>
      <c r="AK12" s="65">
        <f>NOx_bar_chart_data!AL13</f>
        <v>0</v>
      </c>
      <c r="AL12" s="65">
        <f>NOx_bar_chart_data!AM13</f>
        <v>25.546010527256325</v>
      </c>
      <c r="AM12" s="65"/>
      <c r="AN12" s="65"/>
    </row>
    <row r="13" spans="1:73" x14ac:dyDescent="0.2">
      <c r="A13" s="65" t="str">
        <f>NOx_bar_chart_data!B14</f>
        <v xml:space="preserve">Condensate tank </v>
      </c>
      <c r="B13" s="65">
        <f>NOx_bar_chart_data!C14</f>
        <v>0</v>
      </c>
      <c r="C13" s="65">
        <f>NOx_bar_chart_data!D14</f>
        <v>0</v>
      </c>
      <c r="D13" s="65">
        <f>NOx_bar_chart_data!E14</f>
        <v>0</v>
      </c>
      <c r="E13" s="65">
        <f>NOx_bar_chart_data!F14</f>
        <v>0</v>
      </c>
      <c r="F13" s="65">
        <f>NOx_bar_chart_data!G14</f>
        <v>0</v>
      </c>
      <c r="G13" s="65">
        <f>NOx_bar_chart_data!H14</f>
        <v>0</v>
      </c>
      <c r="H13" s="65">
        <f>NOx_bar_chart_data!I14</f>
        <v>0</v>
      </c>
      <c r="I13" s="65">
        <f>NOx_bar_chart_data!J14</f>
        <v>0</v>
      </c>
      <c r="J13" s="65">
        <f>NOx_bar_chart_data!K14</f>
        <v>0</v>
      </c>
      <c r="K13" s="65">
        <f>NOx_bar_chart_data!L14</f>
        <v>0</v>
      </c>
      <c r="L13" s="65">
        <f>NOx_bar_chart_data!M14</f>
        <v>0</v>
      </c>
      <c r="M13" s="65">
        <f>NOx_bar_chart_data!N14</f>
        <v>0</v>
      </c>
      <c r="N13" s="65">
        <f>NOx_bar_chart_data!O14</f>
        <v>0</v>
      </c>
      <c r="O13" s="65">
        <f>NOx_bar_chart_data!P14</f>
        <v>0</v>
      </c>
      <c r="P13" s="65">
        <f>NOx_bar_chart_data!Q14</f>
        <v>0</v>
      </c>
      <c r="Q13" s="65">
        <f>NOx_bar_chart_data!R14</f>
        <v>0</v>
      </c>
      <c r="R13" s="65">
        <f>NOx_bar_chart_data!S14</f>
        <v>0</v>
      </c>
      <c r="S13" s="65">
        <f>NOx_bar_chart_data!T14</f>
        <v>0</v>
      </c>
      <c r="T13" s="65">
        <f>NOx_bar_chart_data!U14</f>
        <v>0</v>
      </c>
      <c r="U13" s="65">
        <f>NOx_bar_chart_data!V14</f>
        <v>0</v>
      </c>
      <c r="V13" s="65">
        <f>NOx_bar_chart_data!W14</f>
        <v>0</v>
      </c>
      <c r="W13" s="65">
        <f>NOx_bar_chart_data!X14</f>
        <v>0</v>
      </c>
      <c r="X13" s="65">
        <f>NOx_bar_chart_data!Y14</f>
        <v>0</v>
      </c>
      <c r="Y13" s="65">
        <f>NOx_bar_chart_data!Z14</f>
        <v>0</v>
      </c>
      <c r="Z13" s="65">
        <f>NOx_bar_chart_data!AA14</f>
        <v>0</v>
      </c>
      <c r="AA13" s="65">
        <f>NOx_bar_chart_data!AB14</f>
        <v>0</v>
      </c>
      <c r="AB13" s="65">
        <f>NOx_bar_chart_data!AC14</f>
        <v>0</v>
      </c>
      <c r="AC13" s="65">
        <f>NOx_bar_chart_data!AD14</f>
        <v>0</v>
      </c>
      <c r="AD13" s="65">
        <f>NOx_bar_chart_data!AE14</f>
        <v>0</v>
      </c>
      <c r="AE13" s="65">
        <f>NOx_bar_chart_data!AF14</f>
        <v>0</v>
      </c>
      <c r="AF13" s="65">
        <f>NOx_bar_chart_data!AG14</f>
        <v>0</v>
      </c>
      <c r="AG13" s="65">
        <f>NOx_bar_chart_data!AH14</f>
        <v>0</v>
      </c>
      <c r="AH13" s="65">
        <f>NOx_bar_chart_data!AI14</f>
        <v>0</v>
      </c>
      <c r="AI13" s="65">
        <f>NOx_bar_chart_data!AJ14</f>
        <v>0</v>
      </c>
      <c r="AJ13" s="65">
        <f>NOx_bar_chart_data!AK14</f>
        <v>0</v>
      </c>
      <c r="AK13" s="65">
        <f>NOx_bar_chart_data!AL14</f>
        <v>0</v>
      </c>
      <c r="AL13" s="65">
        <f>NOx_bar_chart_data!AM14</f>
        <v>0</v>
      </c>
      <c r="AM13" s="65"/>
      <c r="AN13" s="65"/>
    </row>
    <row r="14" spans="1:73" x14ac:dyDescent="0.2">
      <c r="A14" s="65" t="str">
        <f>NOx_bar_chart_data!B15</f>
        <v>Oil Tank</v>
      </c>
      <c r="B14" s="65">
        <f>NOx_bar_chart_data!C15</f>
        <v>0</v>
      </c>
      <c r="C14" s="65">
        <f>NOx_bar_chart_data!D15</f>
        <v>0</v>
      </c>
      <c r="D14" s="65">
        <f>NOx_bar_chart_data!E15</f>
        <v>0</v>
      </c>
      <c r="E14" s="65">
        <f>NOx_bar_chart_data!F15</f>
        <v>0</v>
      </c>
      <c r="F14" s="65">
        <f>NOx_bar_chart_data!G15</f>
        <v>0</v>
      </c>
      <c r="G14" s="65">
        <f>NOx_bar_chart_data!H15</f>
        <v>0</v>
      </c>
      <c r="H14" s="65">
        <f>NOx_bar_chart_data!I15</f>
        <v>0</v>
      </c>
      <c r="I14" s="65">
        <f>NOx_bar_chart_data!J15</f>
        <v>0</v>
      </c>
      <c r="J14" s="65">
        <f>NOx_bar_chart_data!K15</f>
        <v>0</v>
      </c>
      <c r="K14" s="65">
        <f>NOx_bar_chart_data!L15</f>
        <v>0</v>
      </c>
      <c r="L14" s="65">
        <f>NOx_bar_chart_data!M15</f>
        <v>0</v>
      </c>
      <c r="M14" s="65">
        <f>NOx_bar_chart_data!N15</f>
        <v>0</v>
      </c>
      <c r="N14" s="65">
        <f>NOx_bar_chart_data!O15</f>
        <v>0</v>
      </c>
      <c r="O14" s="65">
        <f>NOx_bar_chart_data!P15</f>
        <v>0</v>
      </c>
      <c r="P14" s="65">
        <f>NOx_bar_chart_data!Q15</f>
        <v>0</v>
      </c>
      <c r="Q14" s="65">
        <f>NOx_bar_chart_data!R15</f>
        <v>0</v>
      </c>
      <c r="R14" s="65">
        <f>NOx_bar_chart_data!S15</f>
        <v>0</v>
      </c>
      <c r="S14" s="65">
        <f>NOx_bar_chart_data!T15</f>
        <v>0</v>
      </c>
      <c r="T14" s="65">
        <f>NOx_bar_chart_data!U15</f>
        <v>0</v>
      </c>
      <c r="U14" s="65">
        <f>NOx_bar_chart_data!V15</f>
        <v>0</v>
      </c>
      <c r="V14" s="65">
        <f>NOx_bar_chart_data!W15</f>
        <v>0</v>
      </c>
      <c r="W14" s="65">
        <f>NOx_bar_chart_data!X15</f>
        <v>0</v>
      </c>
      <c r="X14" s="65">
        <f>NOx_bar_chart_data!Y15</f>
        <v>0</v>
      </c>
      <c r="Y14" s="65">
        <f>NOx_bar_chart_data!Z15</f>
        <v>0</v>
      </c>
      <c r="Z14" s="65">
        <f>NOx_bar_chart_data!AA15</f>
        <v>0</v>
      </c>
      <c r="AA14" s="65">
        <f>NOx_bar_chart_data!AB15</f>
        <v>0</v>
      </c>
      <c r="AB14" s="65">
        <f>NOx_bar_chart_data!AC15</f>
        <v>0</v>
      </c>
      <c r="AC14" s="65">
        <f>NOx_bar_chart_data!AD15</f>
        <v>0</v>
      </c>
      <c r="AD14" s="65">
        <f>NOx_bar_chart_data!AE15</f>
        <v>0</v>
      </c>
      <c r="AE14" s="65">
        <f>NOx_bar_chart_data!AF15</f>
        <v>0</v>
      </c>
      <c r="AF14" s="65">
        <f>NOx_bar_chart_data!AG15</f>
        <v>0</v>
      </c>
      <c r="AG14" s="65">
        <f>NOx_bar_chart_data!AH15</f>
        <v>0</v>
      </c>
      <c r="AH14" s="65">
        <f>NOx_bar_chart_data!AI15</f>
        <v>0</v>
      </c>
      <c r="AI14" s="65">
        <f>NOx_bar_chart_data!AJ15</f>
        <v>0</v>
      </c>
      <c r="AJ14" s="65">
        <f>NOx_bar_chart_data!AK15</f>
        <v>0</v>
      </c>
      <c r="AK14" s="65">
        <f>NOx_bar_chart_data!AL15</f>
        <v>0</v>
      </c>
      <c r="AL14" s="65">
        <f>NOx_bar_chart_data!AM15</f>
        <v>0</v>
      </c>
      <c r="AM14" s="65"/>
      <c r="AN14" s="65"/>
    </row>
    <row r="15" spans="1:73" x14ac:dyDescent="0.2">
      <c r="A15" s="65" t="str">
        <f>NOx_bar_chart_data!B16</f>
        <v>Oil Well Truck Loading</v>
      </c>
      <c r="B15" s="65">
        <f>NOx_bar_chart_data!C16</f>
        <v>0</v>
      </c>
      <c r="C15" s="65">
        <f>NOx_bar_chart_data!D16</f>
        <v>0</v>
      </c>
      <c r="D15" s="65">
        <f>NOx_bar_chart_data!E16</f>
        <v>0</v>
      </c>
      <c r="E15" s="65">
        <f>NOx_bar_chart_data!F16</f>
        <v>0</v>
      </c>
      <c r="F15" s="65">
        <f>NOx_bar_chart_data!G16</f>
        <v>0</v>
      </c>
      <c r="G15" s="65">
        <f>NOx_bar_chart_data!H16</f>
        <v>0</v>
      </c>
      <c r="H15" s="65">
        <f>NOx_bar_chart_data!I16</f>
        <v>0</v>
      </c>
      <c r="I15" s="65">
        <f>NOx_bar_chart_data!J16</f>
        <v>0</v>
      </c>
      <c r="J15" s="65">
        <f>NOx_bar_chart_data!K16</f>
        <v>0</v>
      </c>
      <c r="K15" s="65">
        <f>NOx_bar_chart_data!L16</f>
        <v>0</v>
      </c>
      <c r="L15" s="65">
        <f>NOx_bar_chart_data!M16</f>
        <v>0</v>
      </c>
      <c r="M15" s="65">
        <f>NOx_bar_chart_data!N16</f>
        <v>0</v>
      </c>
      <c r="N15" s="65">
        <f>NOx_bar_chart_data!O16</f>
        <v>0</v>
      </c>
      <c r="O15" s="65">
        <f>NOx_bar_chart_data!P16</f>
        <v>0</v>
      </c>
      <c r="P15" s="65">
        <f>NOx_bar_chart_data!Q16</f>
        <v>0</v>
      </c>
      <c r="Q15" s="65">
        <f>NOx_bar_chart_data!R16</f>
        <v>0</v>
      </c>
      <c r="R15" s="65">
        <f>NOx_bar_chart_data!S16</f>
        <v>0</v>
      </c>
      <c r="S15" s="65">
        <f>NOx_bar_chart_data!T16</f>
        <v>0</v>
      </c>
      <c r="T15" s="65">
        <f>NOx_bar_chart_data!U16</f>
        <v>0</v>
      </c>
      <c r="U15" s="65">
        <f>NOx_bar_chart_data!V16</f>
        <v>0</v>
      </c>
      <c r="V15" s="65">
        <f>NOx_bar_chart_data!W16</f>
        <v>0</v>
      </c>
      <c r="W15" s="65">
        <f>NOx_bar_chart_data!X16</f>
        <v>0</v>
      </c>
      <c r="X15" s="65">
        <f>NOx_bar_chart_data!Y16</f>
        <v>0</v>
      </c>
      <c r="Y15" s="65">
        <f>NOx_bar_chart_data!Z16</f>
        <v>0</v>
      </c>
      <c r="Z15" s="65">
        <f>NOx_bar_chart_data!AA16</f>
        <v>0</v>
      </c>
      <c r="AA15" s="65">
        <f>NOx_bar_chart_data!AB16</f>
        <v>0</v>
      </c>
      <c r="AB15" s="65">
        <f>NOx_bar_chart_data!AC16</f>
        <v>0</v>
      </c>
      <c r="AC15" s="65">
        <f>NOx_bar_chart_data!AD16</f>
        <v>0</v>
      </c>
      <c r="AD15" s="65">
        <f>NOx_bar_chart_data!AE16</f>
        <v>0</v>
      </c>
      <c r="AE15" s="65">
        <f>NOx_bar_chart_data!AF16</f>
        <v>0</v>
      </c>
      <c r="AF15" s="65">
        <f>NOx_bar_chart_data!AG16</f>
        <v>0</v>
      </c>
      <c r="AG15" s="65">
        <f>NOx_bar_chart_data!AH16</f>
        <v>0</v>
      </c>
      <c r="AH15" s="65">
        <f>NOx_bar_chart_data!AI16</f>
        <v>0</v>
      </c>
      <c r="AI15" s="65">
        <f>NOx_bar_chart_data!AJ16</f>
        <v>0</v>
      </c>
      <c r="AJ15" s="65">
        <f>NOx_bar_chart_data!AK16</f>
        <v>0</v>
      </c>
      <c r="AK15" s="65">
        <f>NOx_bar_chart_data!AL16</f>
        <v>0</v>
      </c>
      <c r="AL15" s="65">
        <f>NOx_bar_chart_data!AM16</f>
        <v>0</v>
      </c>
      <c r="AM15" s="65"/>
      <c r="AN15" s="65"/>
    </row>
    <row r="16" spans="1:73" x14ac:dyDescent="0.2">
      <c r="A16" s="65" t="str">
        <f>NOx_bar_chart_data!B17</f>
        <v>Oil tank flaring</v>
      </c>
      <c r="B16" s="65">
        <f>NOx_bar_chart_data!C17</f>
        <v>0.34904181119766459</v>
      </c>
      <c r="C16" s="65">
        <f>NOx_bar_chart_data!D17</f>
        <v>0</v>
      </c>
      <c r="D16" s="65">
        <f>NOx_bar_chart_data!E17</f>
        <v>5.4008521134316662E-3</v>
      </c>
      <c r="E16" s="65">
        <f>NOx_bar_chart_data!F17</f>
        <v>2.8340234275979248</v>
      </c>
      <c r="F16" s="65">
        <f>NOx_bar_chart_data!G17</f>
        <v>44.550761429885171</v>
      </c>
      <c r="G16" s="65">
        <f>NOx_bar_chart_data!H17</f>
        <v>0.11422504044486856</v>
      </c>
      <c r="H16" s="65">
        <f>NOx_bar_chart_data!I17</f>
        <v>4.4000083238573635E-2</v>
      </c>
      <c r="I16" s="65">
        <f>NOx_bar_chart_data!J17</f>
        <v>0.54082270261022314</v>
      </c>
      <c r="J16" s="65">
        <f>NOx_bar_chart_data!K17</f>
        <v>110.66026822769351</v>
      </c>
      <c r="K16" s="65">
        <f>NOx_bar_chart_data!L17</f>
        <v>7.0012484532766228</v>
      </c>
      <c r="L16" s="65">
        <f>NOx_bar_chart_data!M17</f>
        <v>10.234438723701428</v>
      </c>
      <c r="M16" s="65">
        <f>NOx_bar_chart_data!N17</f>
        <v>0.10821803180875417</v>
      </c>
      <c r="N16" s="65">
        <f>NOx_bar_chart_data!O17</f>
        <v>5.0328793772507252</v>
      </c>
      <c r="O16" s="65">
        <f>NOx_bar_chart_data!P17</f>
        <v>0</v>
      </c>
      <c r="P16" s="65">
        <f>NOx_bar_chart_data!Q17</f>
        <v>3.8347761643842273</v>
      </c>
      <c r="Q16" s="65">
        <f>NOx_bar_chart_data!R17</f>
        <v>1.878493041636615</v>
      </c>
      <c r="R16" s="65">
        <f>NOx_bar_chart_data!S17</f>
        <v>11.725663778468427</v>
      </c>
      <c r="S16" s="65">
        <f>NOx_bar_chart_data!T17</f>
        <v>1.3337463903009907</v>
      </c>
      <c r="T16" s="65">
        <f>NOx_bar_chart_data!U17</f>
        <v>0</v>
      </c>
      <c r="U16" s="65">
        <f>NOx_bar_chart_data!V17</f>
        <v>1.4607885861307677</v>
      </c>
      <c r="V16" s="65">
        <f>NOx_bar_chart_data!W17</f>
        <v>8.5575840588583851</v>
      </c>
      <c r="W16" s="65">
        <f>NOx_bar_chart_data!X17</f>
        <v>0.53942024140394573</v>
      </c>
      <c r="X16" s="65">
        <f>NOx_bar_chart_data!Y17</f>
        <v>3.2294036360864829E-2</v>
      </c>
      <c r="Y16" s="65">
        <f>NOx_bar_chart_data!Z17</f>
        <v>0</v>
      </c>
      <c r="Z16" s="65">
        <f>NOx_bar_chart_data!AA17</f>
        <v>8.7988000273459299</v>
      </c>
      <c r="AA16" s="65">
        <f>NOx_bar_chart_data!AB17</f>
        <v>0.11602193433905229</v>
      </c>
      <c r="AB16" s="65">
        <f>NOx_bar_chart_data!AC17</f>
        <v>2.0981016500367607E-3</v>
      </c>
      <c r="AC16" s="65">
        <f>NOx_bar_chart_data!AD17</f>
        <v>0</v>
      </c>
      <c r="AD16" s="65">
        <f>NOx_bar_chart_data!AE17</f>
        <v>29.232285684534773</v>
      </c>
      <c r="AE16" s="65">
        <f>NOx_bar_chart_data!AF17</f>
        <v>0.74097242967114596</v>
      </c>
      <c r="AF16" s="65">
        <f>NOx_bar_chart_data!AG17</f>
        <v>0.37273915977302347</v>
      </c>
      <c r="AG16" s="65">
        <f>NOx_bar_chart_data!AH17</f>
        <v>1.1890112328585642</v>
      </c>
      <c r="AH16" s="65">
        <f>NOx_bar_chart_data!AI17</f>
        <v>0</v>
      </c>
      <c r="AI16" s="65">
        <f>NOx_bar_chart_data!AJ17</f>
        <v>5.9878048609402233E-2</v>
      </c>
      <c r="AJ16" s="65">
        <f>NOx_bar_chart_data!AK17</f>
        <v>4.8939181911688507</v>
      </c>
      <c r="AK16" s="65">
        <f>NOx_bar_chart_data!AL17</f>
        <v>0</v>
      </c>
      <c r="AL16" s="65">
        <f>NOx_bar_chart_data!AM17</f>
        <v>1.59715423983871</v>
      </c>
      <c r="AM16" s="65"/>
      <c r="AN16" s="65"/>
    </row>
    <row r="17" spans="1:60" x14ac:dyDescent="0.2">
      <c r="A17" s="65" t="str">
        <f>NOx_bar_chart_data!B18</f>
        <v>Casinghead Gas Venting and Flaring</v>
      </c>
      <c r="B17" s="65">
        <f>NOx_bar_chart_data!C18</f>
        <v>0</v>
      </c>
      <c r="C17" s="65">
        <f>NOx_bar_chart_data!D18</f>
        <v>0</v>
      </c>
      <c r="D17" s="65">
        <f>NOx_bar_chart_data!E18</f>
        <v>5.6156970891373087E-2</v>
      </c>
      <c r="E17" s="65">
        <f>NOx_bar_chart_data!F18</f>
        <v>0</v>
      </c>
      <c r="F17" s="65">
        <f>NOx_bar_chart_data!G18</f>
        <v>0</v>
      </c>
      <c r="G17" s="65">
        <f>NOx_bar_chart_data!H18</f>
        <v>0</v>
      </c>
      <c r="H17" s="65">
        <f>NOx_bar_chart_data!I18</f>
        <v>6.7984279463067704E-2</v>
      </c>
      <c r="I17" s="65">
        <f>NOx_bar_chart_data!J18</f>
        <v>0</v>
      </c>
      <c r="J17" s="65">
        <f>NOx_bar_chart_data!K18</f>
        <v>170.93795277322968</v>
      </c>
      <c r="K17" s="65">
        <f>NOx_bar_chart_data!L18</f>
        <v>14.008002706837075</v>
      </c>
      <c r="L17" s="65">
        <f>NOx_bar_chart_data!M18</f>
        <v>15.912858986781021</v>
      </c>
      <c r="M17" s="65">
        <f>NOx_bar_chart_data!N18</f>
        <v>1.2359196285058227</v>
      </c>
      <c r="N17" s="65">
        <f>NOx_bar_chart_data!O18</f>
        <v>0</v>
      </c>
      <c r="O17" s="65">
        <f>NOx_bar_chart_data!P18</f>
        <v>0</v>
      </c>
      <c r="P17" s="65">
        <f>NOx_bar_chart_data!Q18</f>
        <v>43.795613848018107</v>
      </c>
      <c r="Q17" s="65">
        <f>NOx_bar_chart_data!R18</f>
        <v>21.453600507845216</v>
      </c>
      <c r="R17" s="65">
        <f>NOx_bar_chart_data!S18</f>
        <v>0</v>
      </c>
      <c r="S17" s="65">
        <f>NOx_bar_chart_data!T18</f>
        <v>15.232242868128351</v>
      </c>
      <c r="T17" s="65">
        <f>NOx_bar_chart_data!U18</f>
        <v>0</v>
      </c>
      <c r="U17" s="65">
        <f>NOx_bar_chart_data!V18</f>
        <v>16.6831465747489</v>
      </c>
      <c r="V17" s="65">
        <f>NOx_bar_chart_data!W18</f>
        <v>97.733122051440162</v>
      </c>
      <c r="W17" s="65">
        <f>NOx_bar_chart_data!X18</f>
        <v>6.160526607457256</v>
      </c>
      <c r="X17" s="65">
        <f>NOx_bar_chart_data!Y18</f>
        <v>0.36881869643137316</v>
      </c>
      <c r="Y17" s="65">
        <f>NOx_bar_chart_data!Z18</f>
        <v>0</v>
      </c>
      <c r="Z17" s="65">
        <f>NOx_bar_chart_data!AA18</f>
        <v>100.48796378326588</v>
      </c>
      <c r="AA17" s="65">
        <f>NOx_bar_chart_data!AB18</f>
        <v>1.3250452220407947</v>
      </c>
      <c r="AB17" s="65">
        <f>NOx_bar_chart_data!AC18</f>
        <v>2.3961672269769765E-2</v>
      </c>
      <c r="AC17" s="65">
        <f>NOx_bar_chart_data!AD18</f>
        <v>0</v>
      </c>
      <c r="AD17" s="65">
        <f>NOx_bar_chart_data!AE18</f>
        <v>333.85153157704815</v>
      </c>
      <c r="AE17" s="65">
        <f>NOx_bar_chart_data!AF18</f>
        <v>8.4623824209870566</v>
      </c>
      <c r="AF17" s="65">
        <f>NOx_bar_chart_data!AG18</f>
        <v>0</v>
      </c>
      <c r="AG17" s="65">
        <f>NOx_bar_chart_data!AH18</f>
        <v>13.579274143525234</v>
      </c>
      <c r="AH17" s="65">
        <f>NOx_bar_chart_data!AI18</f>
        <v>0</v>
      </c>
      <c r="AI17" s="65">
        <f>NOx_bar_chart_data!AJ18</f>
        <v>0.68384588368571209</v>
      </c>
      <c r="AJ17" s="65">
        <f>NOx_bar_chart_data!AK18</f>
        <v>55.891698007004486</v>
      </c>
      <c r="AK17" s="65">
        <f>NOx_bar_chart_data!AL18</f>
        <v>0</v>
      </c>
      <c r="AL17" s="65">
        <f>NOx_bar_chart_data!AM18</f>
        <v>0</v>
      </c>
      <c r="AM17" s="65"/>
      <c r="AN17" s="65"/>
    </row>
    <row r="18" spans="1:60" x14ac:dyDescent="0.2">
      <c r="A18" s="65" t="str">
        <f>NOx_bar_chart_data!B19</f>
        <v>Other Categories</v>
      </c>
      <c r="B18" s="65">
        <f>NOx_bar_chart_data!C19</f>
        <v>0.29505887831430938</v>
      </c>
      <c r="C18" s="65">
        <f>NOx_bar_chart_data!D19</f>
        <v>0.11580547080038725</v>
      </c>
      <c r="D18" s="65">
        <f>NOx_bar_chart_data!E19</f>
        <v>4.8445886005880984E-2</v>
      </c>
      <c r="E18" s="65">
        <f>NOx_bar_chart_data!F19</f>
        <v>2.4804988751655999</v>
      </c>
      <c r="F18" s="65">
        <f>NOx_bar_chart_data!G19</f>
        <v>74.6287027390849</v>
      </c>
      <c r="G18" s="65">
        <f>NOx_bar_chart_data!H19</f>
        <v>0.1939216218849148</v>
      </c>
      <c r="H18" s="65">
        <f>NOx_bar_chart_data!I19</f>
        <v>0.14481464660823712</v>
      </c>
      <c r="I18" s="65">
        <f>NOx_bar_chart_data!J19</f>
        <v>0.21046311044136212</v>
      </c>
      <c r="J18" s="65">
        <f>NOx_bar_chart_data!K19</f>
        <v>71.806785003655747</v>
      </c>
      <c r="K18" s="65">
        <f>NOx_bar_chart_data!L19</f>
        <v>3.4619811577631694</v>
      </c>
      <c r="L18" s="65">
        <f>NOx_bar_chart_data!M19</f>
        <v>3.808469916057057</v>
      </c>
      <c r="M18" s="65">
        <f>NOx_bar_chart_data!N19</f>
        <v>4.1190655971118746</v>
      </c>
      <c r="N18" s="65">
        <f>NOx_bar_chart_data!O19</f>
        <v>1.985917695288467</v>
      </c>
      <c r="O18" s="65">
        <f>NOx_bar_chart_data!P19</f>
        <v>0</v>
      </c>
      <c r="P18" s="65">
        <f>NOx_bar_chart_data!Q19</f>
        <v>49.140946268417594</v>
      </c>
      <c r="Q18" s="65">
        <f>NOx_bar_chart_data!R19</f>
        <v>8.5737335299217108</v>
      </c>
      <c r="R18" s="65">
        <f>NOx_bar_chart_data!S19</f>
        <v>27.299485619286443</v>
      </c>
      <c r="S18" s="65">
        <f>NOx_bar_chart_data!T19</f>
        <v>17.493960599908917</v>
      </c>
      <c r="T18" s="65">
        <f>NOx_bar_chart_data!U19</f>
        <v>0</v>
      </c>
      <c r="U18" s="65">
        <f>NOx_bar_chart_data!V19</f>
        <v>2.6251589102102377</v>
      </c>
      <c r="V18" s="65">
        <f>NOx_bar_chart_data!W19</f>
        <v>7.1363939842620168</v>
      </c>
      <c r="W18" s="65">
        <f>NOx_bar_chart_data!X19</f>
        <v>1.0572862032007206</v>
      </c>
      <c r="X18" s="65">
        <f>NOx_bar_chart_data!Y19</f>
        <v>0.27452668736665892</v>
      </c>
      <c r="Y18" s="65">
        <f>NOx_bar_chart_data!Z19</f>
        <v>0</v>
      </c>
      <c r="Z18" s="65">
        <f>NOx_bar_chart_data!AA19</f>
        <v>73.197325497020898</v>
      </c>
      <c r="AA18" s="65">
        <f>NOx_bar_chart_data!AB19</f>
        <v>0.2787386295823463</v>
      </c>
      <c r="AB18" s="65">
        <f>NOx_bar_chart_data!AC19</f>
        <v>1.6230088301922432E-2</v>
      </c>
      <c r="AC18" s="65">
        <f>NOx_bar_chart_data!AD19</f>
        <v>0</v>
      </c>
      <c r="AD18" s="65">
        <f>NOx_bar_chart_data!AE19</f>
        <v>19.890537383386665</v>
      </c>
      <c r="AE18" s="65">
        <f>NOx_bar_chart_data!AF19</f>
        <v>4.7871598096965773</v>
      </c>
      <c r="AF18" s="65">
        <f>NOx_bar_chart_data!AG19</f>
        <v>0.84725909568992475</v>
      </c>
      <c r="AG18" s="65">
        <f>NOx_bar_chart_data!AH19</f>
        <v>1.1825239359408939</v>
      </c>
      <c r="AH18" s="65">
        <f>NOx_bar_chart_data!AI19</f>
        <v>0</v>
      </c>
      <c r="AI18" s="65">
        <f>NOx_bar_chart_data!AJ19</f>
        <v>0.25951477365831316</v>
      </c>
      <c r="AJ18" s="65">
        <f>NOx_bar_chart_data!AK19</f>
        <v>74.290944555487627</v>
      </c>
      <c r="AK18" s="65">
        <f>NOx_bar_chart_data!AL19</f>
        <v>0</v>
      </c>
      <c r="AL18" s="65">
        <f>NOx_bar_chart_data!AM19</f>
        <v>4.2334038172300339</v>
      </c>
      <c r="AM18" s="65"/>
      <c r="AN18" s="65"/>
    </row>
    <row r="19" spans="1:60" s="4" customFormat="1" x14ac:dyDescent="0.2">
      <c r="A19" s="80" t="s">
        <v>14782</v>
      </c>
      <c r="B19" s="66">
        <f>NOx_bar_chart_data!C20</f>
        <v>4.5572729368483467</v>
      </c>
      <c r="C19" s="66">
        <f>NOx_bar_chart_data!D20</f>
        <v>19.237817586150811</v>
      </c>
      <c r="D19" s="66">
        <f>NOx_bar_chart_data!E20</f>
        <v>0.63381630234387132</v>
      </c>
      <c r="E19" s="66">
        <f>NOx_bar_chart_data!F20</f>
        <v>58.739476256476124</v>
      </c>
      <c r="F19" s="66">
        <f>NOx_bar_chart_data!G20</f>
        <v>1111.4503385157634</v>
      </c>
      <c r="G19" s="66">
        <f>NOx_bar_chart_data!H20</f>
        <v>2.3513139034374237</v>
      </c>
      <c r="H19" s="66">
        <f>NOx_bar_chart_data!I20</f>
        <v>35.397706749337608</v>
      </c>
      <c r="I19" s="66">
        <f>NOx_bar_chart_data!J20</f>
        <v>3.9095986958834761</v>
      </c>
      <c r="J19" s="66">
        <f>NOx_bar_chart_data!K20</f>
        <v>1149.1835669544337</v>
      </c>
      <c r="K19" s="66">
        <f>NOx_bar_chart_data!L20</f>
        <v>340.50715839067749</v>
      </c>
      <c r="L19" s="66">
        <f>NOx_bar_chart_data!M20</f>
        <v>124.05820707232405</v>
      </c>
      <c r="M19" s="66">
        <f>NOx_bar_chart_data!N20</f>
        <v>487.24062262077757</v>
      </c>
      <c r="N19" s="66">
        <f>NOx_bar_chart_data!O20</f>
        <v>39.411407325436819</v>
      </c>
      <c r="O19" s="66">
        <f>NOx_bar_chart_data!P20</f>
        <v>92.4</v>
      </c>
      <c r="P19" s="66">
        <f>NOx_bar_chart_data!Q20</f>
        <v>472.92402276793121</v>
      </c>
      <c r="Q19" s="66">
        <f>NOx_bar_chart_data!R20</f>
        <v>383.43091289164545</v>
      </c>
      <c r="R19" s="66">
        <f>NOx_bar_chart_data!S20</f>
        <v>733.27355856887027</v>
      </c>
      <c r="S19" s="66">
        <f>NOx_bar_chart_data!T20</f>
        <v>284.84013212743878</v>
      </c>
      <c r="T19" s="66">
        <f>NOx_bar_chart_data!U20</f>
        <v>18.37</v>
      </c>
      <c r="U19" s="66">
        <f>NOx_bar_chart_data!V20</f>
        <v>267.92944589362645</v>
      </c>
      <c r="V19" s="66">
        <f>NOx_bar_chart_data!W20</f>
        <v>1381.0433180369228</v>
      </c>
      <c r="W19" s="66">
        <f>NOx_bar_chart_data!X20</f>
        <v>51.009496502441849</v>
      </c>
      <c r="X19" s="66">
        <f>NOx_bar_chart_data!Y20</f>
        <v>106.71477069681271</v>
      </c>
      <c r="Y19" s="66">
        <f>NOx_bar_chart_data!Z20</f>
        <v>39</v>
      </c>
      <c r="Z19" s="66">
        <f>NOx_bar_chart_data!AA20</f>
        <v>1727.1012010307413</v>
      </c>
      <c r="AA19" s="66">
        <f>NOx_bar_chart_data!AB20</f>
        <v>69.091014311996688</v>
      </c>
      <c r="AB19" s="66">
        <f>NOx_bar_chart_data!AC20</f>
        <v>21.07496680867931</v>
      </c>
      <c r="AC19" s="66">
        <f>NOx_bar_chart_data!AD20</f>
        <v>112.63</v>
      </c>
      <c r="AD19" s="66">
        <f>NOx_bar_chart_data!AE20</f>
        <v>2795.295601971101</v>
      </c>
      <c r="AE19" s="66">
        <f>NOx_bar_chart_data!AF20</f>
        <v>104.25626767561279</v>
      </c>
      <c r="AF19" s="66">
        <f>NOx_bar_chart_data!AG20</f>
        <v>45.537059242257058</v>
      </c>
      <c r="AG19" s="66">
        <f>NOx_bar_chart_data!AH20</f>
        <v>151.44686221417814</v>
      </c>
      <c r="AH19" s="66">
        <f>NOx_bar_chart_data!AI20</f>
        <v>8.1199999999999992</v>
      </c>
      <c r="AI19" s="66">
        <f>NOx_bar_chart_data!AJ20</f>
        <v>46.144801633468298</v>
      </c>
      <c r="AJ19" s="66">
        <f>NOx_bar_chart_data!AK20</f>
        <v>1830.0274724156952</v>
      </c>
      <c r="AK19" s="66">
        <f>NOx_bar_chart_data!AL20</f>
        <v>27.788909980687386</v>
      </c>
      <c r="AL19" s="66">
        <f>NOx_bar_chart_data!AM20</f>
        <v>241.31316207734676</v>
      </c>
      <c r="AM19" s="66"/>
      <c r="AN19" s="66"/>
      <c r="BH19"/>
    </row>
    <row r="20" spans="1:60" x14ac:dyDescent="0.2">
      <c r="B20" s="216">
        <f>B19/SUM($B$19:$AL$19)</f>
        <v>3.1675353859713599E-4</v>
      </c>
      <c r="C20" s="216">
        <f>C19/SUM($B$19:$AL$19)</f>
        <v>1.3371257064786731E-3</v>
      </c>
      <c r="D20" s="216">
        <f t="shared" ref="D20:AL20" si="0">D19/SUM($B$19:$AL$19)</f>
        <v>4.4053441470375183E-5</v>
      </c>
      <c r="E20" s="216">
        <f t="shared" si="0"/>
        <v>4.0826909464080699E-3</v>
      </c>
      <c r="F20" s="216">
        <f t="shared" si="0"/>
        <v>7.7251424827612464E-2</v>
      </c>
      <c r="G20" s="216">
        <f t="shared" si="0"/>
        <v>1.6342821893426413E-4</v>
      </c>
      <c r="H20" s="216">
        <f t="shared" si="0"/>
        <v>2.4603198067023142E-3</v>
      </c>
      <c r="I20" s="216">
        <f t="shared" si="0"/>
        <v>2.7173690024198102E-4</v>
      </c>
      <c r="J20" s="216">
        <f t="shared" si="0"/>
        <v>7.987407521442659E-2</v>
      </c>
      <c r="K20" s="216">
        <f t="shared" si="0"/>
        <v>2.366697119801928E-2</v>
      </c>
      <c r="L20" s="216">
        <f t="shared" si="0"/>
        <v>8.6226733897027813E-3</v>
      </c>
      <c r="M20" s="216">
        <f t="shared" si="0"/>
        <v>3.3865689745178167E-2</v>
      </c>
      <c r="N20" s="216">
        <f t="shared" si="0"/>
        <v>2.7392923145960397E-3</v>
      </c>
      <c r="O20" s="216">
        <f t="shared" si="0"/>
        <v>6.4222677403684598E-3</v>
      </c>
      <c r="P20" s="216">
        <f t="shared" si="0"/>
        <v>3.2870613582984452E-2</v>
      </c>
      <c r="Q20" s="216">
        <f t="shared" si="0"/>
        <v>2.6650389421255881E-2</v>
      </c>
      <c r="R20" s="216">
        <f t="shared" si="0"/>
        <v>5.0966224243095645E-2</v>
      </c>
      <c r="S20" s="216">
        <f t="shared" si="0"/>
        <v>1.9797831079267747E-2</v>
      </c>
      <c r="T20" s="216">
        <f t="shared" si="0"/>
        <v>1.27680799123992E-3</v>
      </c>
      <c r="U20" s="216">
        <f t="shared" si="0"/>
        <v>1.862245278200686E-2</v>
      </c>
      <c r="V20" s="216">
        <f t="shared" si="0"/>
        <v>9.5989501617748357E-2</v>
      </c>
      <c r="W20" s="216">
        <f t="shared" si="0"/>
        <v>3.5454182233773815E-3</v>
      </c>
      <c r="X20" s="216">
        <f t="shared" si="0"/>
        <v>7.417216766958416E-3</v>
      </c>
      <c r="Y20" s="216">
        <f t="shared" si="0"/>
        <v>2.7106974228827915E-3</v>
      </c>
      <c r="Z20" s="216">
        <f t="shared" si="0"/>
        <v>0.12004227627414883</v>
      </c>
      <c r="AA20" s="216">
        <f t="shared" si="0"/>
        <v>4.8021752420483966E-3</v>
      </c>
      <c r="AB20" s="216">
        <f t="shared" si="0"/>
        <v>1.4648168773237788E-3</v>
      </c>
      <c r="AC20" s="216">
        <f t="shared" si="0"/>
        <v>7.8283551471612506E-3</v>
      </c>
      <c r="AD20" s="216">
        <f t="shared" si="0"/>
        <v>0.19428719447329909</v>
      </c>
      <c r="AE20" s="216">
        <f t="shared" si="0"/>
        <v>7.2463383617349247E-3</v>
      </c>
      <c r="AF20" s="216">
        <f t="shared" si="0"/>
        <v>3.1650561316319795E-3</v>
      </c>
      <c r="AG20" s="216">
        <f t="shared" si="0"/>
        <v>1.0526323566863022E-2</v>
      </c>
      <c r="AH20" s="216">
        <f t="shared" si="0"/>
        <v>5.6438110445662215E-4</v>
      </c>
      <c r="AI20" s="216">
        <f t="shared" si="0"/>
        <v>3.2072973042892344E-3</v>
      </c>
      <c r="AJ20" s="216">
        <f t="shared" si="0"/>
        <v>0.12719617316107523</v>
      </c>
      <c r="AK20" s="216">
        <f t="shared" si="0"/>
        <v>1.931469914599261E-3</v>
      </c>
      <c r="AL20" s="216">
        <f t="shared" si="0"/>
        <v>1.6772486321814391E-2</v>
      </c>
    </row>
    <row r="21" spans="1:60" x14ac:dyDescent="0.2">
      <c r="B21" s="216" t="str">
        <f t="shared" ref="B21:AL21" si="1">IF(B20&lt;1%,"",B3)</f>
        <v/>
      </c>
      <c r="C21" s="216" t="str">
        <f t="shared" si="1"/>
        <v/>
      </c>
      <c r="D21" s="216" t="str">
        <f t="shared" si="1"/>
        <v/>
      </c>
      <c r="E21" s="216" t="str">
        <f t="shared" si="1"/>
        <v/>
      </c>
      <c r="F21" s="216" t="str">
        <f t="shared" si="1"/>
        <v>Fallon, Mt</v>
      </c>
      <c r="G21" s="216" t="str">
        <f t="shared" si="1"/>
        <v/>
      </c>
      <c r="H21" s="216" t="str">
        <f t="shared" si="1"/>
        <v/>
      </c>
      <c r="I21" s="216" t="str">
        <f t="shared" si="1"/>
        <v/>
      </c>
      <c r="J21" s="216" t="str">
        <f t="shared" si="1"/>
        <v>Richland, Mt</v>
      </c>
      <c r="K21" s="216" t="str">
        <f t="shared" si="1"/>
        <v>Roosevelt, Mt</v>
      </c>
      <c r="L21" s="216" t="str">
        <f t="shared" si="1"/>
        <v/>
      </c>
      <c r="M21" s="216" t="str">
        <f t="shared" si="1"/>
        <v>Valley, Mt</v>
      </c>
      <c r="N21" s="216" t="str">
        <f t="shared" si="1"/>
        <v/>
      </c>
      <c r="O21" s="216" t="str">
        <f t="shared" si="1"/>
        <v/>
      </c>
      <c r="P21" s="216" t="str">
        <f t="shared" si="1"/>
        <v>Billings, Nd</v>
      </c>
      <c r="Q21" s="216" t="str">
        <f t="shared" si="1"/>
        <v>Bottineau, Nd</v>
      </c>
      <c r="R21" s="216" t="str">
        <f t="shared" si="1"/>
        <v>Bowman, Nd</v>
      </c>
      <c r="S21" s="216" t="str">
        <f t="shared" si="1"/>
        <v>Burke, Nd</v>
      </c>
      <c r="T21" s="216" t="str">
        <f t="shared" si="1"/>
        <v/>
      </c>
      <c r="U21" s="216" t="str">
        <f t="shared" si="1"/>
        <v>Divide, Nd</v>
      </c>
      <c r="V21" s="216" t="str">
        <f t="shared" si="1"/>
        <v>Dunn, Nd</v>
      </c>
      <c r="W21" s="216" t="str">
        <f t="shared" si="1"/>
        <v/>
      </c>
      <c r="X21" s="216" t="str">
        <f t="shared" si="1"/>
        <v/>
      </c>
      <c r="Y21" s="216" t="str">
        <f t="shared" si="1"/>
        <v/>
      </c>
      <c r="Z21" s="216" t="str">
        <f t="shared" si="1"/>
        <v>Mckenzie, Nd</v>
      </c>
      <c r="AA21" s="216" t="str">
        <f t="shared" si="1"/>
        <v/>
      </c>
      <c r="AB21" s="216" t="str">
        <f t="shared" si="1"/>
        <v/>
      </c>
      <c r="AC21" s="216" t="str">
        <f t="shared" si="1"/>
        <v/>
      </c>
      <c r="AD21" s="216" t="str">
        <f t="shared" si="1"/>
        <v>Mountrail, Nd</v>
      </c>
      <c r="AE21" s="216" t="str">
        <f t="shared" si="1"/>
        <v/>
      </c>
      <c r="AF21" s="216" t="str">
        <f t="shared" si="1"/>
        <v/>
      </c>
      <c r="AG21" s="216" t="str">
        <f t="shared" si="1"/>
        <v>Stark, Nd</v>
      </c>
      <c r="AH21" s="216" t="str">
        <f t="shared" si="1"/>
        <v/>
      </c>
      <c r="AI21" s="216" t="str">
        <f t="shared" si="1"/>
        <v/>
      </c>
      <c r="AJ21" s="216" t="str">
        <f t="shared" si="1"/>
        <v>Williams, Nd</v>
      </c>
      <c r="AK21" s="216" t="str">
        <f t="shared" si="1"/>
        <v/>
      </c>
      <c r="AL21" s="216" t="str">
        <f t="shared" si="1"/>
        <v>Harding, Sd</v>
      </c>
    </row>
    <row r="22" spans="1:60" x14ac:dyDescent="0.2">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row>
    <row r="23" spans="1:60" x14ac:dyDescent="0.2">
      <c r="A23" s="74" t="s">
        <v>17143</v>
      </c>
    </row>
    <row r="25" spans="1:60" x14ac:dyDescent="0.2">
      <c r="A25" s="46" t="s">
        <v>16667</v>
      </c>
      <c r="B25" s="216" t="s">
        <v>17145</v>
      </c>
      <c r="C25" s="216" t="s">
        <v>17146</v>
      </c>
      <c r="D25" s="216" t="s">
        <v>17147</v>
      </c>
      <c r="E25" s="216" t="s">
        <v>17148</v>
      </c>
      <c r="F25" s="216" t="s">
        <v>17149</v>
      </c>
      <c r="G25" s="216" t="s">
        <v>17150</v>
      </c>
      <c r="H25" s="216" t="s">
        <v>17151</v>
      </c>
      <c r="I25" s="216" t="s">
        <v>17152</v>
      </c>
      <c r="J25" s="216" t="s">
        <v>17153</v>
      </c>
      <c r="K25" s="216" t="s">
        <v>17154</v>
      </c>
      <c r="L25" s="216" t="s">
        <v>17155</v>
      </c>
      <c r="M25" s="216" t="s">
        <v>17156</v>
      </c>
      <c r="N25" s="216" t="s">
        <v>17250</v>
      </c>
      <c r="O25" s="216" t="s">
        <v>17158</v>
      </c>
      <c r="P25" s="216" t="s">
        <v>17159</v>
      </c>
      <c r="Q25" s="216"/>
      <c r="R25" s="216"/>
      <c r="S25" s="216"/>
      <c r="T25" s="216"/>
      <c r="U25" s="216"/>
      <c r="V25" s="216"/>
      <c r="W25" s="216"/>
      <c r="X25" s="216"/>
      <c r="Y25" s="216"/>
      <c r="Z25" s="216"/>
      <c r="AA25" s="216"/>
      <c r="AB25" s="216"/>
      <c r="AC25" s="216"/>
      <c r="AD25" s="216"/>
      <c r="AE25" s="216"/>
      <c r="AF25" s="216"/>
      <c r="AG25" s="216"/>
      <c r="AH25" s="216"/>
      <c r="AI25" s="216"/>
      <c r="AJ25" s="216"/>
      <c r="AK25" s="216"/>
    </row>
    <row r="26" spans="1:60" x14ac:dyDescent="0.2">
      <c r="A26" s="171" t="str">
        <f t="shared" ref="A26:A40" si="2">A4</f>
        <v>Compressor engines</v>
      </c>
      <c r="B26" s="65">
        <f>HLOOKUP(B$25,$B$3:$AL$19,ROW(B2),FALSE)</f>
        <v>472.01738449608888</v>
      </c>
      <c r="C26" s="65">
        <f t="shared" ref="C26:D26" si="3">HLOOKUP(C$25,$B$3:$AL$19,ROW(C2),FALSE)</f>
        <v>305.88650519103339</v>
      </c>
      <c r="D26" s="65">
        <f t="shared" si="3"/>
        <v>221.07715415094464</v>
      </c>
      <c r="E26" s="65">
        <f t="shared" ref="E26:P26" si="4">HLOOKUP(E$25,$B$3:$AL$19,ROW(E2),FALSE)</f>
        <v>384.16114714852171</v>
      </c>
      <c r="F26" s="65">
        <f t="shared" si="4"/>
        <v>232.96036912978741</v>
      </c>
      <c r="G26" s="65">
        <f t="shared" si="4"/>
        <v>0.71920559759543157</v>
      </c>
      <c r="H26" s="65">
        <f t="shared" si="4"/>
        <v>320.2844590740367</v>
      </c>
      <c r="I26" s="65">
        <f t="shared" si="4"/>
        <v>41.804442631225712</v>
      </c>
      <c r="J26" s="65">
        <f t="shared" si="4"/>
        <v>15.000829001102808</v>
      </c>
      <c r="K26" s="65">
        <f t="shared" si="4"/>
        <v>114.89337461466228</v>
      </c>
      <c r="L26" s="65">
        <f t="shared" si="4"/>
        <v>740.14551511628849</v>
      </c>
      <c r="M26" s="65">
        <f t="shared" si="4"/>
        <v>208.69416592346369</v>
      </c>
      <c r="N26" s="65">
        <f t="shared" si="4"/>
        <v>98.995386679448188</v>
      </c>
      <c r="O26" s="65">
        <f t="shared" si="4"/>
        <v>1234.7516550920625</v>
      </c>
      <c r="P26" s="65">
        <f t="shared" si="4"/>
        <v>88.312746962553064</v>
      </c>
    </row>
    <row r="27" spans="1:60" x14ac:dyDescent="0.2">
      <c r="A27" s="171" t="str">
        <f t="shared" si="2"/>
        <v>Drill rigs</v>
      </c>
      <c r="B27" s="65">
        <f t="shared" ref="B27:D41" si="5">HLOOKUP(B$25,$B$3:$AL$19,ROW(B3),FALSE)</f>
        <v>215.36405235032723</v>
      </c>
      <c r="C27" s="65">
        <f t="shared" si="5"/>
        <v>111.15563992274954</v>
      </c>
      <c r="D27" s="65">
        <f t="shared" si="5"/>
        <v>48.63059246620292</v>
      </c>
      <c r="E27" s="65">
        <f t="shared" ref="E27:P27" si="6">HLOOKUP(E$25,$B$3:$AL$19,ROW(E3),FALSE)</f>
        <v>69.472274951718461</v>
      </c>
      <c r="F27" s="65">
        <f t="shared" si="6"/>
        <v>13.894454990343693</v>
      </c>
      <c r="G27" s="65">
        <f t="shared" si="6"/>
        <v>243.15296233101461</v>
      </c>
      <c r="H27" s="65">
        <f t="shared" si="6"/>
        <v>104.20841242757768</v>
      </c>
      <c r="I27" s="65">
        <f t="shared" si="6"/>
        <v>131.99732240826506</v>
      </c>
      <c r="J27" s="65">
        <f t="shared" si="6"/>
        <v>187.57514236963985</v>
      </c>
      <c r="K27" s="65">
        <f t="shared" si="6"/>
        <v>958.71739433371465</v>
      </c>
      <c r="L27" s="65">
        <f t="shared" si="6"/>
        <v>534.93651712823214</v>
      </c>
      <c r="M27" s="65">
        <f t="shared" si="6"/>
        <v>1660.3873713460714</v>
      </c>
      <c r="N27" s="65">
        <f t="shared" si="6"/>
        <v>6.9472274951718465</v>
      </c>
      <c r="O27" s="65">
        <f t="shared" si="6"/>
        <v>312.62523728273311</v>
      </c>
      <c r="P27" s="65">
        <f t="shared" si="6"/>
        <v>90.313957437234009</v>
      </c>
    </row>
    <row r="28" spans="1:60" x14ac:dyDescent="0.2">
      <c r="A28" s="171" t="str">
        <f t="shared" si="2"/>
        <v>Pneumatic devices</v>
      </c>
      <c r="B28" s="65">
        <f t="shared" si="5"/>
        <v>0</v>
      </c>
      <c r="C28" s="65">
        <f t="shared" si="5"/>
        <v>0</v>
      </c>
      <c r="D28" s="65">
        <f t="shared" si="5"/>
        <v>0</v>
      </c>
      <c r="E28" s="65">
        <f t="shared" ref="E28:P28" si="7">HLOOKUP(E$25,$B$3:$AL$19,ROW(E4),FALSE)</f>
        <v>0</v>
      </c>
      <c r="F28" s="65">
        <f t="shared" si="7"/>
        <v>0</v>
      </c>
      <c r="G28" s="65">
        <f t="shared" si="7"/>
        <v>0</v>
      </c>
      <c r="H28" s="65">
        <f t="shared" si="7"/>
        <v>0</v>
      </c>
      <c r="I28" s="65">
        <f t="shared" si="7"/>
        <v>0</v>
      </c>
      <c r="J28" s="65">
        <f t="shared" si="7"/>
        <v>0</v>
      </c>
      <c r="K28" s="65">
        <f t="shared" si="7"/>
        <v>0</v>
      </c>
      <c r="L28" s="65">
        <f t="shared" si="7"/>
        <v>0</v>
      </c>
      <c r="M28" s="65">
        <f t="shared" si="7"/>
        <v>0</v>
      </c>
      <c r="N28" s="65">
        <f t="shared" si="7"/>
        <v>0</v>
      </c>
      <c r="O28" s="65">
        <f t="shared" si="7"/>
        <v>0</v>
      </c>
      <c r="P28" s="65">
        <f t="shared" si="7"/>
        <v>0</v>
      </c>
    </row>
    <row r="29" spans="1:60" x14ac:dyDescent="0.2">
      <c r="A29" s="171" t="str">
        <f t="shared" si="2"/>
        <v>Pneumatic pumps</v>
      </c>
      <c r="B29" s="65">
        <f t="shared" si="5"/>
        <v>0</v>
      </c>
      <c r="C29" s="65">
        <f t="shared" si="5"/>
        <v>0</v>
      </c>
      <c r="D29" s="65">
        <f t="shared" si="5"/>
        <v>0</v>
      </c>
      <c r="E29" s="65">
        <f t="shared" ref="E29:P29" si="8">HLOOKUP(E$25,$B$3:$AL$19,ROW(E5),FALSE)</f>
        <v>0</v>
      </c>
      <c r="F29" s="65">
        <f t="shared" si="8"/>
        <v>0</v>
      </c>
      <c r="G29" s="65">
        <f t="shared" si="8"/>
        <v>0</v>
      </c>
      <c r="H29" s="65">
        <f t="shared" si="8"/>
        <v>0</v>
      </c>
      <c r="I29" s="65">
        <f t="shared" si="8"/>
        <v>0</v>
      </c>
      <c r="J29" s="65">
        <f t="shared" si="8"/>
        <v>0</v>
      </c>
      <c r="K29" s="65">
        <f t="shared" si="8"/>
        <v>0</v>
      </c>
      <c r="L29" s="65">
        <f t="shared" si="8"/>
        <v>0</v>
      </c>
      <c r="M29" s="65">
        <f t="shared" si="8"/>
        <v>0</v>
      </c>
      <c r="N29" s="65">
        <f t="shared" si="8"/>
        <v>0</v>
      </c>
      <c r="O29" s="65">
        <f t="shared" si="8"/>
        <v>0</v>
      </c>
      <c r="P29" s="65">
        <f t="shared" si="8"/>
        <v>0</v>
      </c>
    </row>
    <row r="30" spans="1:60" x14ac:dyDescent="0.2">
      <c r="A30" s="171" t="str">
        <f t="shared" si="2"/>
        <v>Venting - recompletions</v>
      </c>
      <c r="B30" s="65">
        <f t="shared" si="5"/>
        <v>0</v>
      </c>
      <c r="C30" s="65">
        <f t="shared" si="5"/>
        <v>0</v>
      </c>
      <c r="D30" s="65">
        <f t="shared" si="5"/>
        <v>0</v>
      </c>
      <c r="E30" s="65">
        <f t="shared" ref="E30:P30" si="9">HLOOKUP(E$25,$B$3:$AL$19,ROW(E6),FALSE)</f>
        <v>0</v>
      </c>
      <c r="F30" s="65">
        <f t="shared" si="9"/>
        <v>0</v>
      </c>
      <c r="G30" s="65">
        <f t="shared" si="9"/>
        <v>0</v>
      </c>
      <c r="H30" s="65">
        <f t="shared" si="9"/>
        <v>0</v>
      </c>
      <c r="I30" s="65">
        <f t="shared" si="9"/>
        <v>0</v>
      </c>
      <c r="J30" s="65">
        <f t="shared" si="9"/>
        <v>0</v>
      </c>
      <c r="K30" s="65">
        <f t="shared" si="9"/>
        <v>0</v>
      </c>
      <c r="L30" s="65">
        <f t="shared" si="9"/>
        <v>0</v>
      </c>
      <c r="M30" s="65">
        <f t="shared" si="9"/>
        <v>0</v>
      </c>
      <c r="N30" s="65">
        <f t="shared" si="9"/>
        <v>0</v>
      </c>
      <c r="O30" s="65">
        <f t="shared" si="9"/>
        <v>0</v>
      </c>
      <c r="P30" s="65">
        <f t="shared" si="9"/>
        <v>0</v>
      </c>
    </row>
    <row r="31" spans="1:60" x14ac:dyDescent="0.2">
      <c r="A31" s="171" t="str">
        <f t="shared" si="2"/>
        <v>Heaters</v>
      </c>
      <c r="B31" s="65">
        <f t="shared" si="5"/>
        <v>112.8284686842497</v>
      </c>
      <c r="C31" s="65">
        <f t="shared" si="5"/>
        <v>75.406357362640904</v>
      </c>
      <c r="D31" s="65">
        <f t="shared" si="5"/>
        <v>14.454892785170781</v>
      </c>
      <c r="E31" s="65">
        <f t="shared" ref="E31:P31" si="10">HLOOKUP(E$25,$B$3:$AL$19,ROW(E7),FALSE)</f>
        <v>14.29428286533555</v>
      </c>
      <c r="F31" s="65">
        <f t="shared" si="10"/>
        <v>36.779671642267871</v>
      </c>
      <c r="G31" s="65">
        <f t="shared" si="10"/>
        <v>41.999494036912878</v>
      </c>
      <c r="H31" s="65">
        <f t="shared" si="10"/>
        <v>44.488947794358957</v>
      </c>
      <c r="I31" s="65">
        <f t="shared" si="10"/>
        <v>30.114359969105795</v>
      </c>
      <c r="J31" s="65">
        <f t="shared" si="10"/>
        <v>11.483609268219011</v>
      </c>
      <c r="K31" s="65">
        <f t="shared" si="10"/>
        <v>30.917409568281947</v>
      </c>
      <c r="L31" s="65">
        <f t="shared" si="10"/>
        <v>69.704705208490211</v>
      </c>
      <c r="M31" s="65">
        <f t="shared" si="10"/>
        <v>40.95552955798388</v>
      </c>
      <c r="N31" s="65">
        <f t="shared" si="10"/>
        <v>5.7016521541506959</v>
      </c>
      <c r="O31" s="65">
        <f t="shared" si="10"/>
        <v>37.502416281526415</v>
      </c>
      <c r="P31" s="65">
        <f t="shared" si="10"/>
        <v>16.944346542616859</v>
      </c>
    </row>
    <row r="32" spans="1:60" x14ac:dyDescent="0.2">
      <c r="A32" s="171" t="str">
        <f t="shared" si="2"/>
        <v>Unpermitted Fugitives</v>
      </c>
      <c r="B32" s="65">
        <f t="shared" si="5"/>
        <v>0</v>
      </c>
      <c r="C32" s="65">
        <f t="shared" si="5"/>
        <v>0</v>
      </c>
      <c r="D32" s="65">
        <f t="shared" si="5"/>
        <v>0</v>
      </c>
      <c r="E32" s="65">
        <f t="shared" ref="E32:P32" si="11">HLOOKUP(E$25,$B$3:$AL$19,ROW(E8),FALSE)</f>
        <v>0</v>
      </c>
      <c r="F32" s="65">
        <f t="shared" si="11"/>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row>
    <row r="33" spans="1:40" x14ac:dyDescent="0.2">
      <c r="A33" s="171" t="str">
        <f t="shared" si="2"/>
        <v>Miscellaneous engines</v>
      </c>
      <c r="B33" s="65">
        <f t="shared" si="5"/>
        <v>95.656811770701282</v>
      </c>
      <c r="C33" s="65">
        <f t="shared" si="5"/>
        <v>63.930068507251605</v>
      </c>
      <c r="D33" s="65">
        <f t="shared" si="5"/>
        <v>12.254965209057817</v>
      </c>
      <c r="E33" s="65">
        <f t="shared" ref="E33:P33" si="12">HLOOKUP(E$25,$B$3:$AL$19,ROW(E9),FALSE)</f>
        <v>12.118798928957174</v>
      </c>
      <c r="F33" s="65">
        <f t="shared" si="12"/>
        <v>31.182078143047111</v>
      </c>
      <c r="G33" s="65">
        <f t="shared" si="12"/>
        <v>35.607482246317993</v>
      </c>
      <c r="H33" s="65">
        <f t="shared" si="12"/>
        <v>37.718059587877946</v>
      </c>
      <c r="I33" s="65">
        <f t="shared" si="12"/>
        <v>25.53117751887045</v>
      </c>
      <c r="J33" s="65">
        <f t="shared" si="12"/>
        <v>9.7358890271959329</v>
      </c>
      <c r="K33" s="65">
        <f t="shared" si="12"/>
        <v>26.212008919373663</v>
      </c>
      <c r="L33" s="65">
        <f t="shared" si="12"/>
        <v>59.096165563678802</v>
      </c>
      <c r="M33" s="65">
        <f t="shared" si="12"/>
        <v>34.722401425663811</v>
      </c>
      <c r="N33" s="65">
        <f t="shared" si="12"/>
        <v>4.8339029435728049</v>
      </c>
      <c r="O33" s="65">
        <f t="shared" si="12"/>
        <v>31.7948264035</v>
      </c>
      <c r="P33" s="65">
        <f t="shared" si="12"/>
        <v>14.365542550617773</v>
      </c>
    </row>
    <row r="34" spans="1:40" x14ac:dyDescent="0.2">
      <c r="A34" s="171" t="str">
        <f t="shared" si="2"/>
        <v>Artificial Lift</v>
      </c>
      <c r="B34" s="65">
        <f t="shared" si="5"/>
        <v>96.404157045426032</v>
      </c>
      <c r="C34" s="65">
        <f t="shared" si="5"/>
        <v>239.39998996617931</v>
      </c>
      <c r="D34" s="65">
        <f t="shared" si="5"/>
        <v>19.618321461424433</v>
      </c>
      <c r="E34" s="65">
        <f t="shared" ref="E34:P34" si="13">HLOOKUP(E$25,$B$3:$AL$19,ROW(E10),FALSE)</f>
        <v>1.7309154688181989</v>
      </c>
      <c r="F34" s="65">
        <f t="shared" si="13"/>
        <v>61.336112581665262</v>
      </c>
      <c r="G34" s="65">
        <f t="shared" si="13"/>
        <v>30.045941600400997</v>
      </c>
      <c r="H34" s="65">
        <f t="shared" si="13"/>
        <v>187.54853028726416</v>
      </c>
      <c r="I34" s="65">
        <f t="shared" si="13"/>
        <v>21.332879741633484</v>
      </c>
      <c r="J34" s="65">
        <f t="shared" si="13"/>
        <v>23.364882156378965</v>
      </c>
      <c r="K34" s="65">
        <f t="shared" si="13"/>
        <v>136.87603050632981</v>
      </c>
      <c r="L34" s="65">
        <f t="shared" si="13"/>
        <v>140.73420870641863</v>
      </c>
      <c r="M34" s="65">
        <f t="shared" si="13"/>
        <v>467.56177907294841</v>
      </c>
      <c r="N34" s="65">
        <f t="shared" si="13"/>
        <v>19.017883629509885</v>
      </c>
      <c r="O34" s="65">
        <f t="shared" si="13"/>
        <v>78.276776602212166</v>
      </c>
      <c r="P34" s="65">
        <f t="shared" si="13"/>
        <v>25.546010527256325</v>
      </c>
    </row>
    <row r="35" spans="1:40" x14ac:dyDescent="0.2">
      <c r="A35" s="171" t="str">
        <f t="shared" si="2"/>
        <v xml:space="preserve">Condensate tank </v>
      </c>
      <c r="B35" s="65">
        <f t="shared" si="5"/>
        <v>0</v>
      </c>
      <c r="C35" s="65">
        <f t="shared" si="5"/>
        <v>0</v>
      </c>
      <c r="D35" s="65">
        <f t="shared" si="5"/>
        <v>0</v>
      </c>
      <c r="E35" s="65">
        <f t="shared" ref="E35:P35" si="14">HLOOKUP(E$25,$B$3:$AL$19,ROW(E11),FALSE)</f>
        <v>0</v>
      </c>
      <c r="F35" s="65">
        <f t="shared" si="14"/>
        <v>0</v>
      </c>
      <c r="G35" s="65">
        <f t="shared" si="14"/>
        <v>0</v>
      </c>
      <c r="H35" s="65">
        <f t="shared" si="14"/>
        <v>0</v>
      </c>
      <c r="I35" s="65">
        <f t="shared" si="14"/>
        <v>0</v>
      </c>
      <c r="J35" s="65">
        <f t="shared" si="14"/>
        <v>0</v>
      </c>
      <c r="K35" s="65">
        <f t="shared" si="14"/>
        <v>0</v>
      </c>
      <c r="L35" s="65">
        <f t="shared" si="14"/>
        <v>0</v>
      </c>
      <c r="M35" s="65">
        <f t="shared" si="14"/>
        <v>0</v>
      </c>
      <c r="N35" s="65">
        <f t="shared" si="14"/>
        <v>0</v>
      </c>
      <c r="O35" s="65">
        <f t="shared" si="14"/>
        <v>0</v>
      </c>
      <c r="P35" s="65">
        <f t="shared" si="14"/>
        <v>0</v>
      </c>
    </row>
    <row r="36" spans="1:40" x14ac:dyDescent="0.2">
      <c r="A36" s="171" t="str">
        <f t="shared" si="2"/>
        <v>Oil Tank</v>
      </c>
      <c r="B36" s="65">
        <f t="shared" si="5"/>
        <v>0</v>
      </c>
      <c r="C36" s="65">
        <f t="shared" si="5"/>
        <v>0</v>
      </c>
      <c r="D36" s="65">
        <f t="shared" si="5"/>
        <v>0</v>
      </c>
      <c r="E36" s="65">
        <f t="shared" ref="E36:P36" si="15">HLOOKUP(E$25,$B$3:$AL$19,ROW(E12),FALSE)</f>
        <v>0</v>
      </c>
      <c r="F36" s="65">
        <f t="shared" si="15"/>
        <v>0</v>
      </c>
      <c r="G36" s="65">
        <f t="shared" si="15"/>
        <v>0</v>
      </c>
      <c r="H36" s="65">
        <f t="shared" si="15"/>
        <v>0</v>
      </c>
      <c r="I36" s="65">
        <f t="shared" si="15"/>
        <v>0</v>
      </c>
      <c r="J36" s="65">
        <f t="shared" si="15"/>
        <v>0</v>
      </c>
      <c r="K36" s="65">
        <f t="shared" si="15"/>
        <v>0</v>
      </c>
      <c r="L36" s="65">
        <f t="shared" si="15"/>
        <v>0</v>
      </c>
      <c r="M36" s="65">
        <f t="shared" si="15"/>
        <v>0</v>
      </c>
      <c r="N36" s="65">
        <f t="shared" si="15"/>
        <v>0</v>
      </c>
      <c r="O36" s="65">
        <f t="shared" si="15"/>
        <v>0</v>
      </c>
      <c r="P36" s="65">
        <f t="shared" si="15"/>
        <v>0</v>
      </c>
    </row>
    <row r="37" spans="1:40" x14ac:dyDescent="0.2">
      <c r="A37" s="171" t="str">
        <f t="shared" si="2"/>
        <v>Oil Well Truck Loading</v>
      </c>
      <c r="B37" s="65">
        <f t="shared" si="5"/>
        <v>0</v>
      </c>
      <c r="C37" s="65">
        <f t="shared" si="5"/>
        <v>0</v>
      </c>
      <c r="D37" s="65">
        <f t="shared" si="5"/>
        <v>0</v>
      </c>
      <c r="E37" s="65">
        <f t="shared" ref="E37:P37" si="16">HLOOKUP(E$25,$B$3:$AL$19,ROW(E13),FALSE)</f>
        <v>0</v>
      </c>
      <c r="F37" s="65">
        <f t="shared" si="16"/>
        <v>0</v>
      </c>
      <c r="G37" s="65">
        <f t="shared" si="16"/>
        <v>0</v>
      </c>
      <c r="H37" s="65">
        <f t="shared" si="16"/>
        <v>0</v>
      </c>
      <c r="I37" s="65">
        <f t="shared" si="16"/>
        <v>0</v>
      </c>
      <c r="J37" s="65">
        <f t="shared" si="16"/>
        <v>0</v>
      </c>
      <c r="K37" s="65">
        <f t="shared" si="16"/>
        <v>0</v>
      </c>
      <c r="L37" s="65">
        <f t="shared" si="16"/>
        <v>0</v>
      </c>
      <c r="M37" s="65">
        <f t="shared" si="16"/>
        <v>0</v>
      </c>
      <c r="N37" s="65">
        <f t="shared" si="16"/>
        <v>0</v>
      </c>
      <c r="O37" s="65">
        <f t="shared" si="16"/>
        <v>0</v>
      </c>
      <c r="P37" s="65">
        <f t="shared" si="16"/>
        <v>0</v>
      </c>
    </row>
    <row r="38" spans="1:40" x14ac:dyDescent="0.2">
      <c r="A38" s="171" t="str">
        <f t="shared" si="2"/>
        <v>Oil tank flaring</v>
      </c>
      <c r="B38" s="65">
        <f t="shared" si="5"/>
        <v>44.550761429885171</v>
      </c>
      <c r="C38" s="65">
        <f t="shared" si="5"/>
        <v>110.66026822769351</v>
      </c>
      <c r="D38" s="65">
        <f t="shared" si="5"/>
        <v>7.0012484532766228</v>
      </c>
      <c r="E38" s="65">
        <f t="shared" ref="E38:P38" si="17">HLOOKUP(E$25,$B$3:$AL$19,ROW(E14),FALSE)</f>
        <v>0.10821803180875417</v>
      </c>
      <c r="F38" s="65">
        <f t="shared" si="17"/>
        <v>3.8347761643842273</v>
      </c>
      <c r="G38" s="65">
        <f t="shared" si="17"/>
        <v>1.878493041636615</v>
      </c>
      <c r="H38" s="65">
        <f t="shared" si="17"/>
        <v>11.725663778468427</v>
      </c>
      <c r="I38" s="65">
        <f t="shared" si="17"/>
        <v>1.3337463903009907</v>
      </c>
      <c r="J38" s="65">
        <f t="shared" si="17"/>
        <v>1.4607885861307677</v>
      </c>
      <c r="K38" s="65">
        <f t="shared" si="17"/>
        <v>8.5575840588583851</v>
      </c>
      <c r="L38" s="65">
        <f t="shared" si="17"/>
        <v>8.7988000273459299</v>
      </c>
      <c r="M38" s="65">
        <f t="shared" si="17"/>
        <v>29.232285684534773</v>
      </c>
      <c r="N38" s="65">
        <f t="shared" si="17"/>
        <v>1.1890112328585642</v>
      </c>
      <c r="O38" s="65">
        <f t="shared" si="17"/>
        <v>4.8939181911688507</v>
      </c>
      <c r="P38" s="65">
        <f t="shared" si="17"/>
        <v>1.59715423983871</v>
      </c>
    </row>
    <row r="39" spans="1:40" x14ac:dyDescent="0.2">
      <c r="A39" s="171" t="str">
        <f t="shared" si="2"/>
        <v>Casinghead Gas Venting and Flaring</v>
      </c>
      <c r="B39" s="65">
        <f t="shared" si="5"/>
        <v>0</v>
      </c>
      <c r="C39" s="65">
        <f t="shared" si="5"/>
        <v>170.93795277322968</v>
      </c>
      <c r="D39" s="65">
        <f t="shared" si="5"/>
        <v>14.008002706837075</v>
      </c>
      <c r="E39" s="65">
        <f t="shared" ref="E39:P39" si="18">HLOOKUP(E$25,$B$3:$AL$19,ROW(E15),FALSE)</f>
        <v>1.2359196285058227</v>
      </c>
      <c r="F39" s="65">
        <f t="shared" si="18"/>
        <v>43.795613848018107</v>
      </c>
      <c r="G39" s="65">
        <f t="shared" si="18"/>
        <v>21.453600507845216</v>
      </c>
      <c r="H39" s="65">
        <f t="shared" si="18"/>
        <v>0</v>
      </c>
      <c r="I39" s="65">
        <f t="shared" si="18"/>
        <v>15.232242868128351</v>
      </c>
      <c r="J39" s="65">
        <f t="shared" si="18"/>
        <v>16.6831465747489</v>
      </c>
      <c r="K39" s="65">
        <f t="shared" si="18"/>
        <v>97.733122051440162</v>
      </c>
      <c r="L39" s="65">
        <f t="shared" si="18"/>
        <v>100.48796378326588</v>
      </c>
      <c r="M39" s="65">
        <f t="shared" si="18"/>
        <v>333.85153157704815</v>
      </c>
      <c r="N39" s="65">
        <f t="shared" si="18"/>
        <v>13.579274143525234</v>
      </c>
      <c r="O39" s="65">
        <f t="shared" si="18"/>
        <v>55.891698007004486</v>
      </c>
      <c r="P39" s="65">
        <f t="shared" si="18"/>
        <v>0</v>
      </c>
    </row>
    <row r="40" spans="1:40" x14ac:dyDescent="0.2">
      <c r="A40" s="171" t="str">
        <f t="shared" si="2"/>
        <v>Other Categories</v>
      </c>
      <c r="B40" s="65">
        <f t="shared" si="5"/>
        <v>74.6287027390849</v>
      </c>
      <c r="C40" s="65">
        <f t="shared" si="5"/>
        <v>71.806785003655747</v>
      </c>
      <c r="D40" s="65">
        <f t="shared" si="5"/>
        <v>3.4619811577631694</v>
      </c>
      <c r="E40" s="65">
        <f t="shared" ref="E40:P40" si="19">HLOOKUP(E$25,$B$3:$AL$19,ROW(E16),FALSE)</f>
        <v>4.1190655971118746</v>
      </c>
      <c r="F40" s="65">
        <f t="shared" si="19"/>
        <v>49.140946268417594</v>
      </c>
      <c r="G40" s="65">
        <f t="shared" si="19"/>
        <v>8.5737335299217108</v>
      </c>
      <c r="H40" s="65">
        <f t="shared" si="19"/>
        <v>27.299485619286443</v>
      </c>
      <c r="I40" s="65">
        <f t="shared" si="19"/>
        <v>17.493960599908917</v>
      </c>
      <c r="J40" s="65">
        <f t="shared" si="19"/>
        <v>2.6251589102102377</v>
      </c>
      <c r="K40" s="65">
        <f t="shared" si="19"/>
        <v>7.1363939842620168</v>
      </c>
      <c r="L40" s="65">
        <f t="shared" si="19"/>
        <v>73.197325497020898</v>
      </c>
      <c r="M40" s="65">
        <f t="shared" si="19"/>
        <v>19.890537383386665</v>
      </c>
      <c r="N40" s="65">
        <f t="shared" si="19"/>
        <v>1.1825239359408939</v>
      </c>
      <c r="O40" s="65">
        <f t="shared" si="19"/>
        <v>74.290944555487627</v>
      </c>
      <c r="P40" s="65">
        <f t="shared" si="19"/>
        <v>4.2334038172300339</v>
      </c>
    </row>
    <row r="41" spans="1:40" x14ac:dyDescent="0.2">
      <c r="A41" s="80" t="s">
        <v>14782</v>
      </c>
      <c r="B41" s="66">
        <f t="shared" si="5"/>
        <v>1111.4503385157634</v>
      </c>
      <c r="C41" s="66">
        <f t="shared" si="5"/>
        <v>1149.1835669544337</v>
      </c>
      <c r="D41" s="66">
        <f t="shared" si="5"/>
        <v>340.50715839067749</v>
      </c>
      <c r="E41" s="66">
        <f t="shared" ref="E41:P41" si="20">HLOOKUP(E$25,$B$3:$AL$19,ROW(E17),FALSE)</f>
        <v>487.24062262077757</v>
      </c>
      <c r="F41" s="66">
        <f t="shared" si="20"/>
        <v>472.92402276793121</v>
      </c>
      <c r="G41" s="66">
        <f t="shared" si="20"/>
        <v>383.43091289164545</v>
      </c>
      <c r="H41" s="66">
        <f t="shared" si="20"/>
        <v>733.27355856887027</v>
      </c>
      <c r="I41" s="66">
        <f t="shared" si="20"/>
        <v>284.84013212743878</v>
      </c>
      <c r="J41" s="66">
        <f t="shared" si="20"/>
        <v>267.92944589362645</v>
      </c>
      <c r="K41" s="66">
        <f t="shared" si="20"/>
        <v>1381.0433180369228</v>
      </c>
      <c r="L41" s="66">
        <f t="shared" si="20"/>
        <v>1727.1012010307413</v>
      </c>
      <c r="M41" s="66">
        <f t="shared" si="20"/>
        <v>2795.295601971101</v>
      </c>
      <c r="N41" s="66">
        <f t="shared" si="20"/>
        <v>151.44686221417814</v>
      </c>
      <c r="O41" s="66">
        <f t="shared" si="20"/>
        <v>1830.0274724156952</v>
      </c>
      <c r="P41" s="66">
        <f t="shared" si="20"/>
        <v>241.31316207734676</v>
      </c>
    </row>
    <row r="43" spans="1:40" x14ac:dyDescent="0.2">
      <c r="C43" s="216"/>
    </row>
    <row r="44" spans="1:40" x14ac:dyDescent="0.2">
      <c r="A44" s="74" t="s">
        <v>17160</v>
      </c>
    </row>
    <row r="46" spans="1:40" x14ac:dyDescent="0.2">
      <c r="A46" s="46" t="s">
        <v>16667</v>
      </c>
      <c r="B46" s="4" t="str">
        <f>VOC_bar_chart_data!C4</f>
        <v>Carter, Mt</v>
      </c>
      <c r="C46" s="4" t="str">
        <f>VOC_bar_chart_data!D4</f>
        <v>Custer, Mt</v>
      </c>
      <c r="D46" s="4" t="str">
        <f>VOC_bar_chart_data!E4</f>
        <v>Daniels, Mt</v>
      </c>
      <c r="E46" s="4" t="str">
        <f>VOC_bar_chart_data!F4</f>
        <v>Dawson, Mt</v>
      </c>
      <c r="F46" s="4" t="str">
        <f>VOC_bar_chart_data!G4</f>
        <v>Fallon, Mt</v>
      </c>
      <c r="G46" s="4" t="str">
        <f>VOC_bar_chart_data!H4</f>
        <v>Garfield, Mt</v>
      </c>
      <c r="H46" s="4" t="str">
        <f>VOC_bar_chart_data!I4</f>
        <v>Mccone, Mt</v>
      </c>
      <c r="I46" s="4" t="str">
        <f>VOC_bar_chart_data!J4</f>
        <v>Prairie, Mt</v>
      </c>
      <c r="J46" s="4" t="str">
        <f>VOC_bar_chart_data!K4</f>
        <v>Richland, Mt</v>
      </c>
      <c r="K46" s="4" t="str">
        <f>VOC_bar_chart_data!L4</f>
        <v>Roosevelt, Mt</v>
      </c>
      <c r="L46" s="4" t="str">
        <f>VOC_bar_chart_data!M4</f>
        <v>Sheridan, Mt</v>
      </c>
      <c r="M46" s="4" t="str">
        <f>VOC_bar_chart_data!N4</f>
        <v>Valley, Mt</v>
      </c>
      <c r="N46" s="4" t="str">
        <f>VOC_bar_chart_data!O4</f>
        <v>Wibaux, Mt</v>
      </c>
      <c r="O46" s="4" t="str">
        <f>VOC_bar_chart_data!P4</f>
        <v>Barnes,Nd</v>
      </c>
      <c r="P46" s="4" t="str">
        <f>VOC_bar_chart_data!Q4</f>
        <v>Billings, Nd</v>
      </c>
      <c r="Q46" s="4" t="str">
        <f>VOC_bar_chart_data!R4</f>
        <v>Bottineau, Nd</v>
      </c>
      <c r="R46" s="4" t="str">
        <f>VOC_bar_chart_data!S4</f>
        <v>Bowman, Nd</v>
      </c>
      <c r="S46" s="4" t="str">
        <f>VOC_bar_chart_data!T4</f>
        <v>Burke, Nd</v>
      </c>
      <c r="T46" s="4" t="str">
        <f>VOC_bar_chart_data!U4</f>
        <v>Burleigh,Nd</v>
      </c>
      <c r="U46" s="4" t="str">
        <f>VOC_bar_chart_data!V4</f>
        <v>Divide, Nd</v>
      </c>
      <c r="V46" s="4" t="str">
        <f>VOC_bar_chart_data!W4</f>
        <v>Dunn, Nd</v>
      </c>
      <c r="W46" s="4" t="str">
        <f>VOC_bar_chart_data!X4</f>
        <v>Golden Valley, Nd</v>
      </c>
      <c r="X46" s="4" t="str">
        <f>VOC_bar_chart_data!Y4</f>
        <v>Mc Henry, Nd</v>
      </c>
      <c r="Y46" s="4" t="str">
        <f>VOC_bar_chart_data!Z4</f>
        <v>Mcintosh,Nd</v>
      </c>
      <c r="Z46" s="4" t="str">
        <f>VOC_bar_chart_data!AA4</f>
        <v>Mckenzie, Nd</v>
      </c>
      <c r="AA46" s="4" t="str">
        <f>VOC_bar_chart_data!AB4</f>
        <v>Mclean, Nd</v>
      </c>
      <c r="AB46" s="4" t="str">
        <f>VOC_bar_chart_data!AC4</f>
        <v>Mercer, Nd</v>
      </c>
      <c r="AC46" s="4" t="str">
        <f>VOC_bar_chart_data!AD4</f>
        <v>Morton,Nd</v>
      </c>
      <c r="AD46" s="4" t="str">
        <f>VOC_bar_chart_data!AE4</f>
        <v>Mountrail, Nd</v>
      </c>
      <c r="AE46" s="4" t="str">
        <f>VOC_bar_chart_data!AF4</f>
        <v>Renville, Nd</v>
      </c>
      <c r="AF46" s="4" t="str">
        <f>VOC_bar_chart_data!AG4</f>
        <v>Slope, Nd</v>
      </c>
      <c r="AG46" s="4" t="str">
        <f>VOC_bar_chart_data!AH4</f>
        <v>Stark, Nd</v>
      </c>
      <c r="AH46" s="4" t="str">
        <f>VOC_bar_chart_data!AI4</f>
        <v>Stutsman,Nd</v>
      </c>
      <c r="AI46" s="4" t="str">
        <f>VOC_bar_chart_data!AJ4</f>
        <v>Ward, Nd</v>
      </c>
      <c r="AJ46" s="4" t="str">
        <f>VOC_bar_chart_data!AK4</f>
        <v>Williams, Nd</v>
      </c>
      <c r="AK46" s="4" t="str">
        <f>VOC_bar_chart_data!AL4</f>
        <v>Butte, Sd</v>
      </c>
      <c r="AL46" s="4" t="str">
        <f>VOC_bar_chart_data!AM4</f>
        <v>Harding, Sd</v>
      </c>
      <c r="AM46" s="4"/>
      <c r="AN46" s="4"/>
    </row>
    <row r="47" spans="1:40" x14ac:dyDescent="0.2">
      <c r="A47" s="65" t="str">
        <f>VOC_bar_chart_data!B5</f>
        <v>Compressor engines</v>
      </c>
      <c r="B47" s="65">
        <f>VOC_bar_chart_data!C5</f>
        <v>7.4746799650440648E-2</v>
      </c>
      <c r="C47" s="65">
        <f>VOC_bar_chart_data!D5</f>
        <v>5.6067087831460617E-2</v>
      </c>
      <c r="D47" s="65">
        <f>VOC_bar_chart_data!E5</f>
        <v>0</v>
      </c>
      <c r="E47" s="65">
        <f>VOC_bar_chart_data!F5</f>
        <v>16.727432865033791</v>
      </c>
      <c r="F47" s="65">
        <f>VOC_bar_chart_data!G5</f>
        <v>159.79683018920807</v>
      </c>
      <c r="G47" s="65">
        <f>VOC_bar_chart_data!H5</f>
        <v>2.3544500076872689E-3</v>
      </c>
      <c r="H47" s="65">
        <f>VOC_bar_chart_data!I5</f>
        <v>23.296142301178079</v>
      </c>
      <c r="I47" s="65">
        <f>VOC_bar_chart_data!J5</f>
        <v>9.0533440706550179E-3</v>
      </c>
      <c r="J47" s="65">
        <f>VOC_bar_chart_data!K5</f>
        <v>187.77902383917058</v>
      </c>
      <c r="K47" s="65">
        <f>VOC_bar_chart_data!L5</f>
        <v>51.244688156057947</v>
      </c>
      <c r="L47" s="65">
        <f>VOC_bar_chart_data!M5</f>
        <v>1.7759599798639403</v>
      </c>
      <c r="M47" s="65">
        <f>VOC_bar_chart_data!N5</f>
        <v>81.796396973666035</v>
      </c>
      <c r="N47" s="65">
        <f>VOC_bar_chart_data!O5</f>
        <v>0.54451978129840262</v>
      </c>
      <c r="O47" s="65">
        <f>VOC_bar_chart_data!P5</f>
        <v>1.8</v>
      </c>
      <c r="P47" s="65">
        <f>VOC_bar_chart_data!Q5</f>
        <v>21.553054092234227</v>
      </c>
      <c r="Q47" s="65">
        <f>VOC_bar_chart_data!R5</f>
        <v>0.11041187935592807</v>
      </c>
      <c r="R47" s="65">
        <f>VOC_bar_chart_data!S5</f>
        <v>131.59904289335628</v>
      </c>
      <c r="S47" s="65">
        <f>VOC_bar_chart_data!T5</f>
        <v>9.9943067377444343</v>
      </c>
      <c r="T47" s="65">
        <f>VOC_bar_chart_data!U5</f>
        <v>4.93</v>
      </c>
      <c r="U47" s="65">
        <f>VOC_bar_chart_data!V5</f>
        <v>2.3029155048934382</v>
      </c>
      <c r="V47" s="65">
        <f>VOC_bar_chart_data!W5</f>
        <v>25.669732818948312</v>
      </c>
      <c r="W47" s="65">
        <f>VOC_bar_chart_data!X5</f>
        <v>0.68074460343267373</v>
      </c>
      <c r="X47" s="65">
        <f>VOC_bar_chart_data!Y5</f>
        <v>2.1</v>
      </c>
      <c r="Y47" s="65">
        <f>VOC_bar_chart_data!Z5</f>
        <v>5</v>
      </c>
      <c r="Z47" s="65">
        <f>VOC_bar_chart_data!AA5</f>
        <v>69.035481736084563</v>
      </c>
      <c r="AA47" s="65">
        <f>VOC_bar_chart_data!AB5</f>
        <v>7.182040105641109E-2</v>
      </c>
      <c r="AB47" s="65">
        <f>VOC_bar_chart_data!AC5</f>
        <v>1.3890179954027173E-3</v>
      </c>
      <c r="AC47" s="65">
        <f>VOC_bar_chart_data!AD5</f>
        <v>22.5</v>
      </c>
      <c r="AD47" s="65">
        <f>VOC_bar_chart_data!AE5</f>
        <v>109.10860845052392</v>
      </c>
      <c r="AE47" s="65">
        <f>VOC_bar_chart_data!AF5</f>
        <v>7.6305682075621717E-2</v>
      </c>
      <c r="AF47" s="65">
        <f>VOC_bar_chart_data!AG5</f>
        <v>2.2102738100932462</v>
      </c>
      <c r="AG47" s="65">
        <f>VOC_bar_chart_data!AH5</f>
        <v>9.0133686299250204</v>
      </c>
      <c r="AH47" s="65">
        <f>VOC_bar_chart_data!AI5</f>
        <v>2.99</v>
      </c>
      <c r="AI47" s="65">
        <f>VOC_bar_chart_data!AJ5</f>
        <v>1.938282154730309E-2</v>
      </c>
      <c r="AJ47" s="65">
        <f>VOC_bar_chart_data!AK5</f>
        <v>80.667696075361278</v>
      </c>
      <c r="AK47" s="65">
        <f>VOC_bar_chart_data!AL5</f>
        <v>0</v>
      </c>
      <c r="AL47" s="65">
        <f>VOC_bar_chart_data!AM5</f>
        <v>13.55770366056721</v>
      </c>
      <c r="AM47" s="65"/>
      <c r="AN47" s="65"/>
    </row>
    <row r="48" spans="1:40" x14ac:dyDescent="0.2">
      <c r="A48" s="65" t="str">
        <f>VOC_bar_chart_data!B6</f>
        <v>Drill rigs</v>
      </c>
      <c r="B48" s="65">
        <f>VOC_bar_chart_data!C6</f>
        <v>0</v>
      </c>
      <c r="C48" s="65">
        <f>VOC_bar_chart_data!D6</f>
        <v>0</v>
      </c>
      <c r="D48" s="65">
        <f>VOC_bar_chart_data!E6</f>
        <v>0</v>
      </c>
      <c r="E48" s="65">
        <f>VOC_bar_chart_data!F6</f>
        <v>2.9834294093989215</v>
      </c>
      <c r="F48" s="65">
        <f>VOC_bar_chart_data!G6</f>
        <v>30.828770563788861</v>
      </c>
      <c r="G48" s="65">
        <f>VOC_bar_chart_data!H6</f>
        <v>0</v>
      </c>
      <c r="H48" s="65">
        <f>VOC_bar_chart_data!I6</f>
        <v>0</v>
      </c>
      <c r="I48" s="65">
        <f>VOC_bar_chart_data!J6</f>
        <v>0</v>
      </c>
      <c r="J48" s="65">
        <f>VOC_bar_chart_data!K6</f>
        <v>15.911623516794251</v>
      </c>
      <c r="K48" s="65">
        <f>VOC_bar_chart_data!L6</f>
        <v>6.9613352885974837</v>
      </c>
      <c r="L48" s="65">
        <f>VOC_bar_chart_data!M6</f>
        <v>4.9723823489982024</v>
      </c>
      <c r="M48" s="65">
        <f>VOC_bar_chart_data!N6</f>
        <v>9.9447646979964048</v>
      </c>
      <c r="N48" s="65">
        <f>VOC_bar_chart_data!O6</f>
        <v>0</v>
      </c>
      <c r="O48" s="65">
        <f>VOC_bar_chart_data!P6</f>
        <v>0</v>
      </c>
      <c r="P48" s="65">
        <f>VOC_bar_chart_data!Q6</f>
        <v>1.9889529395992813</v>
      </c>
      <c r="Q48" s="65">
        <f>VOC_bar_chart_data!R6</f>
        <v>34.806676442987417</v>
      </c>
      <c r="R48" s="65">
        <f>VOC_bar_chart_data!S6</f>
        <v>14.917147046994607</v>
      </c>
      <c r="S48" s="65">
        <f>VOC_bar_chart_data!T6</f>
        <v>18.89505292619317</v>
      </c>
      <c r="T48" s="65">
        <f>VOC_bar_chart_data!U6</f>
        <v>0</v>
      </c>
      <c r="U48" s="65">
        <f>VOC_bar_chart_data!V6</f>
        <v>26.850864684590299</v>
      </c>
      <c r="V48" s="65">
        <f>VOC_bar_chart_data!W6</f>
        <v>137.2377528323504</v>
      </c>
      <c r="W48" s="65">
        <f>VOC_bar_chart_data!X6</f>
        <v>2.9834294093989215</v>
      </c>
      <c r="X48" s="65">
        <f>VOC_bar_chart_data!Y6</f>
        <v>0</v>
      </c>
      <c r="Y48" s="65">
        <f>VOC_bar_chart_data!Z6</f>
        <v>0</v>
      </c>
      <c r="Z48" s="65">
        <f>VOC_bar_chart_data!AA6</f>
        <v>76.57468817457233</v>
      </c>
      <c r="AA48" s="65">
        <f>VOC_bar_chart_data!AB6</f>
        <v>8.9502882281967651</v>
      </c>
      <c r="AB48" s="65">
        <f>VOC_bar_chart_data!AC6</f>
        <v>2.9834294093989215</v>
      </c>
      <c r="AC48" s="65">
        <f>VOC_bar_chart_data!AD6</f>
        <v>0</v>
      </c>
      <c r="AD48" s="65">
        <f>VOC_bar_chart_data!AE6</f>
        <v>237.67987628211412</v>
      </c>
      <c r="AE48" s="65">
        <f>VOC_bar_chart_data!AF6</f>
        <v>4.9723823489982024</v>
      </c>
      <c r="AF48" s="65">
        <f>VOC_bar_chart_data!AG6</f>
        <v>2.9834294093989215</v>
      </c>
      <c r="AG48" s="65">
        <f>VOC_bar_chart_data!AH6</f>
        <v>0.99447646979964066</v>
      </c>
      <c r="AH48" s="65">
        <f>VOC_bar_chart_data!AI6</f>
        <v>0</v>
      </c>
      <c r="AI48" s="65">
        <f>VOC_bar_chart_data!AJ6</f>
        <v>5.9668588187978431</v>
      </c>
      <c r="AJ48" s="65">
        <f>VOC_bar_chart_data!AK6</f>
        <v>44.751441140983829</v>
      </c>
      <c r="AK48" s="65">
        <f>VOC_bar_chart_data!AL6</f>
        <v>3.9779058791985626</v>
      </c>
      <c r="AL48" s="65">
        <f>VOC_bar_chart_data!AM6</f>
        <v>12.928194107395329</v>
      </c>
      <c r="AM48" s="65"/>
      <c r="AN48" s="65"/>
    </row>
    <row r="49" spans="1:40" x14ac:dyDescent="0.2">
      <c r="A49" s="65" t="str">
        <f>VOC_bar_chart_data!B7</f>
        <v>Pneumatic devices</v>
      </c>
      <c r="B49" s="65">
        <f>VOC_bar_chart_data!C7</f>
        <v>55.779596432806116</v>
      </c>
      <c r="C49" s="65">
        <f>VOC_bar_chart_data!D7</f>
        <v>9.2965994054676866</v>
      </c>
      <c r="D49" s="65">
        <f>VOC_bar_chart_data!E7</f>
        <v>9.2965994054676866</v>
      </c>
      <c r="E49" s="65">
        <f>VOC_bar_chart_data!F7</f>
        <v>198.32745398331062</v>
      </c>
      <c r="F49" s="65">
        <f>VOC_bar_chart_data!G7</f>
        <v>4353.907388227366</v>
      </c>
      <c r="G49" s="65">
        <f>VOC_bar_chart_data!H7</f>
        <v>37.186397621870746</v>
      </c>
      <c r="H49" s="65">
        <f>VOC_bar_chart_data!I7</f>
        <v>15.494332342446143</v>
      </c>
      <c r="I49" s="65">
        <f>VOC_bar_chart_data!J7</f>
        <v>40.285264090359973</v>
      </c>
      <c r="J49" s="65">
        <f>VOC_bar_chart_data!K7</f>
        <v>2909.8356139113857</v>
      </c>
      <c r="K49" s="65">
        <f>VOC_bar_chart_data!L7</f>
        <v>557.79596432806113</v>
      </c>
      <c r="L49" s="65">
        <f>VOC_bar_chart_data!M7</f>
        <v>656.95969131971651</v>
      </c>
      <c r="M49" s="65">
        <f>VOC_bar_chart_data!N7</f>
        <v>551.59823139108266</v>
      </c>
      <c r="N49" s="65">
        <f>VOC_bar_chart_data!O7</f>
        <v>374.96284268719671</v>
      </c>
      <c r="O49" s="65">
        <f>VOC_bar_chart_data!P7</f>
        <v>0</v>
      </c>
      <c r="P49" s="65">
        <f>VOC_bar_chart_data!Q7</f>
        <v>1419.2808425680666</v>
      </c>
      <c r="Q49" s="65">
        <f>VOC_bar_chart_data!R7</f>
        <v>1620.7071630198668</v>
      </c>
      <c r="R49" s="65">
        <f>VOC_bar_chart_data!S7</f>
        <v>1716.7720235430327</v>
      </c>
      <c r="S49" s="65">
        <f>VOC_bar_chart_data!T7</f>
        <v>1162.0749256834608</v>
      </c>
      <c r="T49" s="65">
        <f>VOC_bar_chart_data!U7</f>
        <v>0</v>
      </c>
      <c r="U49" s="65">
        <f>VOC_bar_chart_data!V7</f>
        <v>443.13790499395975</v>
      </c>
      <c r="V49" s="65">
        <f>VOC_bar_chart_data!W7</f>
        <v>1193.0635903683531</v>
      </c>
      <c r="W49" s="65">
        <f>VOC_bar_chart_data!X7</f>
        <v>195.22858751482141</v>
      </c>
      <c r="X49" s="65">
        <f>VOC_bar_chart_data!Y7</f>
        <v>52.680729964316889</v>
      </c>
      <c r="Y49" s="65">
        <f>VOC_bar_chart_data!Z7</f>
        <v>0</v>
      </c>
      <c r="Z49" s="65">
        <f>VOC_bar_chart_data!AA7</f>
        <v>2689.8160946486505</v>
      </c>
      <c r="AA49" s="65">
        <f>VOC_bar_chart_data!AB7</f>
        <v>52.680729964316889</v>
      </c>
      <c r="AB49" s="65">
        <f>VOC_bar_chart_data!AC7</f>
        <v>3.0988664684892284</v>
      </c>
      <c r="AC49" s="65">
        <f>VOC_bar_chart_data!AD7</f>
        <v>0</v>
      </c>
      <c r="AD49" s="65">
        <f>VOC_bar_chart_data!AE7</f>
        <v>1580.4218989295066</v>
      </c>
      <c r="AE49" s="65">
        <f>VOC_bar_chart_data!AF7</f>
        <v>901.77014233036562</v>
      </c>
      <c r="AF49" s="65">
        <f>VOC_bar_chart_data!AG7</f>
        <v>65.076195838273804</v>
      </c>
      <c r="AG49" s="65">
        <f>VOC_bar_chart_data!AH7</f>
        <v>220.01951926273523</v>
      </c>
      <c r="AH49" s="65">
        <f>VOC_bar_chart_data!AI7</f>
        <v>0</v>
      </c>
      <c r="AI49" s="65">
        <f>VOC_bar_chart_data!AJ7</f>
        <v>49.581863495827655</v>
      </c>
      <c r="AJ49" s="65">
        <f>VOC_bar_chart_data!AK7</f>
        <v>1447.1706407844699</v>
      </c>
      <c r="AK49" s="65">
        <f>VOC_bar_chart_data!AL7</f>
        <v>0</v>
      </c>
      <c r="AL49" s="65">
        <f>VOC_bar_chart_data!AM7</f>
        <v>653.86082485122722</v>
      </c>
      <c r="AM49" s="65"/>
      <c r="AN49" s="65"/>
    </row>
    <row r="50" spans="1:40" x14ac:dyDescent="0.2">
      <c r="A50" s="65" t="str">
        <f>VOC_bar_chart_data!B8</f>
        <v>Pneumatic pumps</v>
      </c>
      <c r="B50" s="65">
        <f>VOC_bar_chart_data!C8</f>
        <v>59.390889206091032</v>
      </c>
      <c r="C50" s="65">
        <f>VOC_bar_chart_data!D8</f>
        <v>9.8984815343485053</v>
      </c>
      <c r="D50" s="65">
        <f>VOC_bar_chart_data!E8</f>
        <v>9.8984815343485053</v>
      </c>
      <c r="E50" s="65">
        <f>VOC_bar_chart_data!F8</f>
        <v>211.16760606610143</v>
      </c>
      <c r="F50" s="65">
        <f>VOC_bar_chart_data!G8</f>
        <v>4629.1898642303167</v>
      </c>
      <c r="G50" s="65">
        <f>VOC_bar_chart_data!H8</f>
        <v>39.593926137394021</v>
      </c>
      <c r="H50" s="65">
        <f>VOC_bar_chart_data!I8</f>
        <v>16.497469223914177</v>
      </c>
      <c r="I50" s="65">
        <f>VOC_bar_chart_data!J8</f>
        <v>42.893419982176852</v>
      </c>
      <c r="J50" s="65">
        <f>VOC_bar_chart_data!K8</f>
        <v>3094.9252264062989</v>
      </c>
      <c r="K50" s="65">
        <f>VOC_bar_chart_data!L8</f>
        <v>593.90889206091026</v>
      </c>
      <c r="L50" s="65">
        <f>VOC_bar_chart_data!M8</f>
        <v>699.49269509396106</v>
      </c>
      <c r="M50" s="65">
        <f>VOC_bar_chart_data!N8</f>
        <v>587.3099043713446</v>
      </c>
      <c r="N50" s="65">
        <f>VOC_bar_chart_data!O8</f>
        <v>399.23875521872304</v>
      </c>
      <c r="O50" s="65">
        <f>VOC_bar_chart_data!P8</f>
        <v>0</v>
      </c>
      <c r="P50" s="65">
        <f>VOC_bar_chart_data!Q8</f>
        <v>1511.1681809105385</v>
      </c>
      <c r="Q50" s="65">
        <f>VOC_bar_chart_data!R8</f>
        <v>1725.6352808214228</v>
      </c>
      <c r="R50" s="65">
        <f>VOC_bar_chart_data!S8</f>
        <v>1827.9195900096906</v>
      </c>
      <c r="S50" s="65">
        <f>VOC_bar_chart_data!T8</f>
        <v>1237.310191793563</v>
      </c>
      <c r="T50" s="65">
        <f>VOC_bar_chart_data!U8</f>
        <v>0</v>
      </c>
      <c r="U50" s="65">
        <f>VOC_bar_chart_data!V8</f>
        <v>471.82761980394542</v>
      </c>
      <c r="V50" s="65">
        <f>VOC_bar_chart_data!W8</f>
        <v>1270.3051302413915</v>
      </c>
      <c r="W50" s="65">
        <f>VOC_bar_chart_data!X8</f>
        <v>207.8681122213186</v>
      </c>
      <c r="X50" s="65">
        <f>VOC_bar_chart_data!Y8</f>
        <v>56.091395361308194</v>
      </c>
      <c r="Y50" s="65">
        <f>VOC_bar_chart_data!Z8</f>
        <v>0</v>
      </c>
      <c r="Z50" s="65">
        <f>VOC_bar_chart_data!AA8</f>
        <v>2863.9606572715006</v>
      </c>
      <c r="AA50" s="65">
        <f>VOC_bar_chart_data!AB8</f>
        <v>56.091395361308194</v>
      </c>
      <c r="AB50" s="65">
        <f>VOC_bar_chart_data!AC8</f>
        <v>3.2994938447828348</v>
      </c>
      <c r="AC50" s="65">
        <f>VOC_bar_chart_data!AD8</f>
        <v>0</v>
      </c>
      <c r="AD50" s="65">
        <f>VOC_bar_chart_data!AE8</f>
        <v>1682.7418608392459</v>
      </c>
      <c r="AE50" s="65">
        <f>VOC_bar_chart_data!AF8</f>
        <v>960.15270883180494</v>
      </c>
      <c r="AF50" s="65">
        <f>VOC_bar_chart_data!AG8</f>
        <v>69.289370740439537</v>
      </c>
      <c r="AG50" s="65">
        <f>VOC_bar_chart_data!AH8</f>
        <v>234.26406297958127</v>
      </c>
      <c r="AH50" s="65">
        <f>VOC_bar_chart_data!AI8</f>
        <v>0</v>
      </c>
      <c r="AI50" s="65">
        <f>VOC_bar_chart_data!AJ8</f>
        <v>52.791901516525357</v>
      </c>
      <c r="AJ50" s="65">
        <f>VOC_bar_chart_data!AK8</f>
        <v>1540.8636255135839</v>
      </c>
      <c r="AK50" s="65">
        <f>VOC_bar_chart_data!AL8</f>
        <v>0</v>
      </c>
      <c r="AL50" s="65">
        <f>VOC_bar_chart_data!AM8</f>
        <v>696.19320124917817</v>
      </c>
      <c r="AM50" s="65"/>
      <c r="AN50" s="65"/>
    </row>
    <row r="51" spans="1:40" x14ac:dyDescent="0.2">
      <c r="A51" s="65" t="str">
        <f>VOC_bar_chart_data!B9</f>
        <v>Venting - recompletions</v>
      </c>
      <c r="B51" s="65">
        <f>VOC_bar_chart_data!C9</f>
        <v>3.7578995184832933</v>
      </c>
      <c r="C51" s="65">
        <f>VOC_bar_chart_data!D9</f>
        <v>0.62631658641388221</v>
      </c>
      <c r="D51" s="65">
        <f>VOC_bar_chart_data!E9</f>
        <v>0.62631658641388221</v>
      </c>
      <c r="E51" s="65">
        <f>VOC_bar_chart_data!F9</f>
        <v>13.361420510162821</v>
      </c>
      <c r="F51" s="65">
        <f>VOC_bar_chart_data!G9</f>
        <v>293.32493463716816</v>
      </c>
      <c r="G51" s="65">
        <f>VOC_bar_chart_data!H9</f>
        <v>2.5052663456555289</v>
      </c>
      <c r="H51" s="65">
        <f>VOC_bar_chart_data!I9</f>
        <v>1.0438609773564704</v>
      </c>
      <c r="I51" s="65">
        <f>VOC_bar_chart_data!J9</f>
        <v>2.7140385411268233</v>
      </c>
      <c r="J51" s="65">
        <f>VOC_bar_chart_data!K9</f>
        <v>196.03709154754515</v>
      </c>
      <c r="K51" s="65">
        <f>VOC_bar_chart_data!L9</f>
        <v>37.578995184832934</v>
      </c>
      <c r="L51" s="65">
        <f>VOC_bar_chart_data!M9</f>
        <v>44.259705439914349</v>
      </c>
      <c r="M51" s="65">
        <f>VOC_bar_chart_data!N9</f>
        <v>37.161450793890346</v>
      </c>
      <c r="N51" s="65">
        <f>VOC_bar_chart_data!O9</f>
        <v>25.261435652026584</v>
      </c>
      <c r="O51" s="65">
        <f>VOC_bar_chart_data!P9</f>
        <v>0</v>
      </c>
      <c r="P51" s="65">
        <f>VOC_bar_chart_data!Q9</f>
        <v>95.617665525852686</v>
      </c>
      <c r="Q51" s="65">
        <f>VOC_bar_chart_data!R9</f>
        <v>109.18785823148681</v>
      </c>
      <c r="R51" s="65">
        <f>VOC_bar_chart_data!S9</f>
        <v>115.65979629109692</v>
      </c>
      <c r="S51" s="65">
        <f>VOC_bar_chart_data!T9</f>
        <v>78.289573301735288</v>
      </c>
      <c r="T51" s="65">
        <f>VOC_bar_chart_data!U9</f>
        <v>0</v>
      </c>
      <c r="U51" s="65">
        <f>VOC_bar_chart_data!V9</f>
        <v>29.854423952395056</v>
      </c>
      <c r="V51" s="65">
        <f>VOC_bar_chart_data!W9</f>
        <v>80.377295256448221</v>
      </c>
      <c r="W51" s="65">
        <f>VOC_bar_chart_data!X9</f>
        <v>13.152648314691527</v>
      </c>
      <c r="X51" s="65">
        <f>VOC_bar_chart_data!Y9</f>
        <v>3.5491273230119997</v>
      </c>
      <c r="Y51" s="65">
        <f>VOC_bar_chart_data!Z9</f>
        <v>0</v>
      </c>
      <c r="Z51" s="65">
        <f>VOC_bar_chart_data!AA9</f>
        <v>181.21426566908326</v>
      </c>
      <c r="AA51" s="65">
        <f>VOC_bar_chart_data!AB9</f>
        <v>3.5491273230119997</v>
      </c>
      <c r="AB51" s="65">
        <f>VOC_bar_chart_data!AC9</f>
        <v>0.20877219547129408</v>
      </c>
      <c r="AC51" s="65">
        <f>VOC_bar_chart_data!AD9</f>
        <v>0</v>
      </c>
      <c r="AD51" s="65">
        <f>VOC_bar_chart_data!AE9</f>
        <v>106.47381969035999</v>
      </c>
      <c r="AE51" s="65">
        <f>VOC_bar_chart_data!AF9</f>
        <v>60.752708882146578</v>
      </c>
      <c r="AF51" s="65">
        <f>VOC_bar_chart_data!AG9</f>
        <v>4.3842161048971757</v>
      </c>
      <c r="AG51" s="65">
        <f>VOC_bar_chart_data!AH9</f>
        <v>14.822825878461879</v>
      </c>
      <c r="AH51" s="65">
        <f>VOC_bar_chart_data!AI9</f>
        <v>0</v>
      </c>
      <c r="AI51" s="65">
        <f>VOC_bar_chart_data!AJ9</f>
        <v>3.3403551275407053</v>
      </c>
      <c r="AJ51" s="65">
        <f>VOC_bar_chart_data!AK9</f>
        <v>97.496615285094336</v>
      </c>
      <c r="AK51" s="65">
        <f>VOC_bar_chart_data!AL9</f>
        <v>0</v>
      </c>
      <c r="AL51" s="65">
        <f>VOC_bar_chart_data!AM9</f>
        <v>44.050933244443051</v>
      </c>
      <c r="AM51" s="65"/>
      <c r="AN51" s="65"/>
    </row>
    <row r="52" spans="1:40" x14ac:dyDescent="0.2">
      <c r="A52" s="65" t="str">
        <f>VOC_bar_chart_data!B10</f>
        <v>Heaters</v>
      </c>
      <c r="B52" s="65">
        <f>VOC_bar_chart_data!C10</f>
        <v>7.950191031843927E-2</v>
      </c>
      <c r="C52" s="65">
        <f>VOC_bar_chart_data!D10</f>
        <v>1.3250318386406544E-2</v>
      </c>
      <c r="D52" s="65">
        <f>VOC_bar_chart_data!E10</f>
        <v>1.3250318386406544E-2</v>
      </c>
      <c r="E52" s="65">
        <f>VOC_bar_chart_data!F10</f>
        <v>0.28267345891000628</v>
      </c>
      <c r="F52" s="65">
        <f>VOC_bar_chart_data!G10</f>
        <v>6.2055657776337307</v>
      </c>
      <c r="G52" s="65">
        <f>VOC_bar_chart_data!H10</f>
        <v>5.3001273545626178E-2</v>
      </c>
      <c r="H52" s="65">
        <f>VOC_bar_chart_data!I10</f>
        <v>2.2083863977344239E-2</v>
      </c>
      <c r="I52" s="65">
        <f>VOC_bar_chart_data!J10</f>
        <v>5.7418046341095028E-2</v>
      </c>
      <c r="J52" s="65">
        <f>VOC_bar_chart_data!K10</f>
        <v>4.1473496549452484</v>
      </c>
      <c r="K52" s="65">
        <f>VOC_bar_chart_data!L10</f>
        <v>0.79501910318439273</v>
      </c>
      <c r="L52" s="65">
        <f>VOC_bar_chart_data!M10</f>
        <v>0.93635583263939592</v>
      </c>
      <c r="M52" s="65">
        <f>VOC_bar_chart_data!N10</f>
        <v>0.78618555759345499</v>
      </c>
      <c r="N52" s="65">
        <f>VOC_bar_chart_data!O10</f>
        <v>0.53442950825173063</v>
      </c>
      <c r="O52" s="65">
        <f>VOC_bar_chart_data!P10</f>
        <v>0</v>
      </c>
      <c r="P52" s="65">
        <f>VOC_bar_chart_data!Q10</f>
        <v>2.0228819403247327</v>
      </c>
      <c r="Q52" s="65">
        <f>VOC_bar_chart_data!R10</f>
        <v>2.3099721720302075</v>
      </c>
      <c r="R52" s="65">
        <f>VOC_bar_chart_data!S10</f>
        <v>2.446892128689742</v>
      </c>
      <c r="S52" s="65">
        <f>VOC_bar_chart_data!T10</f>
        <v>1.656289798300818</v>
      </c>
      <c r="T52" s="65">
        <f>VOC_bar_chart_data!U10</f>
        <v>0</v>
      </c>
      <c r="U52" s="65">
        <f>VOC_bar_chart_data!V10</f>
        <v>0.63159850975204523</v>
      </c>
      <c r="V52" s="65">
        <f>VOC_bar_chart_data!W10</f>
        <v>1.7004575262555066</v>
      </c>
      <c r="W52" s="65">
        <f>VOC_bar_chart_data!X10</f>
        <v>0.27825668611453747</v>
      </c>
      <c r="X52" s="65">
        <f>VOC_bar_chart_data!Y10</f>
        <v>7.5085137522970427E-2</v>
      </c>
      <c r="Y52" s="65">
        <f>VOC_bar_chart_data!Z10</f>
        <v>0</v>
      </c>
      <c r="Z52" s="65">
        <f>VOC_bar_chart_data!AA10</f>
        <v>3.8337587864669604</v>
      </c>
      <c r="AA52" s="65">
        <f>VOC_bar_chart_data!AB10</f>
        <v>7.5085137522970427E-2</v>
      </c>
      <c r="AB52" s="65">
        <f>VOC_bar_chart_data!AC10</f>
        <v>4.4167727954688481E-3</v>
      </c>
      <c r="AC52" s="65">
        <f>VOC_bar_chart_data!AD10</f>
        <v>0</v>
      </c>
      <c r="AD52" s="65">
        <f>VOC_bar_chart_data!AE10</f>
        <v>2.2525541256891124</v>
      </c>
      <c r="AE52" s="65">
        <f>VOC_bar_chart_data!AF10</f>
        <v>1.2852808834814349</v>
      </c>
      <c r="AF52" s="65">
        <f>VOC_bar_chart_data!AG10</f>
        <v>9.2752228704845813E-2</v>
      </c>
      <c r="AG52" s="65">
        <f>VOC_bar_chart_data!AH10</f>
        <v>0.31359086847828821</v>
      </c>
      <c r="AH52" s="65">
        <f>VOC_bar_chart_data!AI10</f>
        <v>0</v>
      </c>
      <c r="AI52" s="65">
        <f>VOC_bar_chart_data!AJ10</f>
        <v>7.066836472750157E-2</v>
      </c>
      <c r="AJ52" s="65">
        <f>VOC_bar_chart_data!AK10</f>
        <v>2.0626328954839521</v>
      </c>
      <c r="AK52" s="65">
        <f>VOC_bar_chart_data!AL10</f>
        <v>0</v>
      </c>
      <c r="AL52" s="65">
        <f>VOC_bar_chart_data!AM10</f>
        <v>0.931939059843927</v>
      </c>
      <c r="AM52" s="65"/>
      <c r="AN52" s="65"/>
    </row>
    <row r="53" spans="1:40" x14ac:dyDescent="0.2">
      <c r="A53" s="65" t="str">
        <f>VOC_bar_chart_data!B11</f>
        <v>Unpermitted Fugitives</v>
      </c>
      <c r="B53" s="65">
        <f>VOC_bar_chart_data!C11</f>
        <v>17.318768098052484</v>
      </c>
      <c r="C53" s="65">
        <f>VOC_bar_chart_data!D11</f>
        <v>2.8864613496754141</v>
      </c>
      <c r="D53" s="65">
        <f>VOC_bar_chart_data!E11</f>
        <v>2.8864613496754141</v>
      </c>
      <c r="E53" s="65">
        <f>VOC_bar_chart_data!F11</f>
        <v>61.577842126408825</v>
      </c>
      <c r="F53" s="65">
        <f>VOC_bar_chart_data!G11</f>
        <v>1351.8260654313187</v>
      </c>
      <c r="G53" s="65">
        <f>VOC_bar_chart_data!H11</f>
        <v>11.545845398701656</v>
      </c>
      <c r="H53" s="65">
        <f>VOC_bar_chart_data!I11</f>
        <v>4.8107689161256895</v>
      </c>
      <c r="I53" s="65">
        <f>VOC_bar_chart_data!J11</f>
        <v>12.507999181926793</v>
      </c>
      <c r="J53" s="65">
        <f>VOC_bar_chart_data!K11</f>
        <v>903.46240244840453</v>
      </c>
      <c r="K53" s="65">
        <f>VOC_bar_chart_data!L11</f>
        <v>173.18768098052485</v>
      </c>
      <c r="L53" s="65">
        <f>VOC_bar_chart_data!M11</f>
        <v>203.97660204372926</v>
      </c>
      <c r="M53" s="65">
        <f>VOC_bar_chart_data!N11</f>
        <v>171.26337341407458</v>
      </c>
      <c r="N53" s="65">
        <f>VOC_bar_chart_data!O11</f>
        <v>116.4206077702417</v>
      </c>
      <c r="O53" s="65">
        <f>VOC_bar_chart_data!P11</f>
        <v>0</v>
      </c>
      <c r="P53" s="65">
        <f>VOC_bar_chart_data!Q11</f>
        <v>440.6664327171132</v>
      </c>
      <c r="Q53" s="65">
        <f>VOC_bar_chart_data!R11</f>
        <v>503.20642862674725</v>
      </c>
      <c r="R53" s="65">
        <f>VOC_bar_chart_data!S11</f>
        <v>533.03319590672652</v>
      </c>
      <c r="S53" s="65">
        <f>VOC_bar_chart_data!T11</f>
        <v>360.80766870942676</v>
      </c>
      <c r="T53" s="65">
        <f>VOC_bar_chart_data!U11</f>
        <v>0</v>
      </c>
      <c r="U53" s="65">
        <f>VOC_bar_chart_data!V11</f>
        <v>137.58799100119475</v>
      </c>
      <c r="V53" s="65">
        <f>VOC_bar_chart_data!W11</f>
        <v>370.42920654167813</v>
      </c>
      <c r="W53" s="65">
        <f>VOC_bar_chart_data!X11</f>
        <v>60.615688343183692</v>
      </c>
      <c r="X53" s="65">
        <f>VOC_bar_chart_data!Y11</f>
        <v>16.356614314827347</v>
      </c>
      <c r="Y53" s="65">
        <f>VOC_bar_chart_data!Z11</f>
        <v>0</v>
      </c>
      <c r="Z53" s="65">
        <f>VOC_bar_chart_data!AA11</f>
        <v>835.14948383941976</v>
      </c>
      <c r="AA53" s="65">
        <f>VOC_bar_chart_data!AB11</f>
        <v>16.356614314827347</v>
      </c>
      <c r="AB53" s="65">
        <f>VOC_bar_chart_data!AC11</f>
        <v>0.96215378322513789</v>
      </c>
      <c r="AC53" s="65">
        <f>VOC_bar_chart_data!AD11</f>
        <v>0</v>
      </c>
      <c r="AD53" s="65">
        <f>VOC_bar_chart_data!AE11</f>
        <v>490.69842944482036</v>
      </c>
      <c r="AE53" s="65">
        <f>VOC_bar_chart_data!AF11</f>
        <v>279.98675091851516</v>
      </c>
      <c r="AF53" s="65">
        <f>VOC_bar_chart_data!AG11</f>
        <v>20.205229447727898</v>
      </c>
      <c r="AG53" s="65">
        <f>VOC_bar_chart_data!AH11</f>
        <v>68.312918608984788</v>
      </c>
      <c r="AH53" s="65">
        <f>VOC_bar_chart_data!AI11</f>
        <v>0</v>
      </c>
      <c r="AI53" s="65">
        <f>VOC_bar_chart_data!AJ11</f>
        <v>15.394460531602206</v>
      </c>
      <c r="AJ53" s="65">
        <f>VOC_bar_chart_data!AK11</f>
        <v>449.32581676613944</v>
      </c>
      <c r="AK53" s="65">
        <f>VOC_bar_chart_data!AL11</f>
        <v>0</v>
      </c>
      <c r="AL53" s="65">
        <f>VOC_bar_chart_data!AM11</f>
        <v>203.01444826050411</v>
      </c>
      <c r="AM53" s="65"/>
      <c r="AN53" s="65"/>
    </row>
    <row r="54" spans="1:40" x14ac:dyDescent="0.2">
      <c r="A54" s="65" t="str">
        <f>VOC_bar_chart_data!B12</f>
        <v>Miscellaneous engines</v>
      </c>
      <c r="B54" s="65">
        <f>VOC_bar_chart_data!C12</f>
        <v>9.2912314218692046E-2</v>
      </c>
      <c r="C54" s="65">
        <f>VOC_bar_chart_data!D12</f>
        <v>1.5485385703115341E-2</v>
      </c>
      <c r="D54" s="65">
        <f>VOC_bar_chart_data!E12</f>
        <v>1.5485385703115341E-2</v>
      </c>
      <c r="E54" s="65">
        <f>VOC_bar_chart_data!F12</f>
        <v>0.33035489499979392</v>
      </c>
      <c r="F54" s="65">
        <f>VOC_bar_chart_data!G12</f>
        <v>7.2523223042923508</v>
      </c>
      <c r="G54" s="65">
        <f>VOC_bar_chart_data!H12</f>
        <v>6.1941542812461364E-2</v>
      </c>
      <c r="H54" s="65">
        <f>VOC_bar_chart_data!I12</f>
        <v>2.5808976171858899E-2</v>
      </c>
      <c r="I54" s="65">
        <f>VOC_bar_chart_data!J12</f>
        <v>6.7103338046833147E-2</v>
      </c>
      <c r="J54" s="65">
        <f>VOC_bar_chart_data!K12</f>
        <v>4.8469257250751019</v>
      </c>
      <c r="K54" s="65">
        <f>VOC_bar_chart_data!L12</f>
        <v>0.92912314218692049</v>
      </c>
      <c r="L54" s="65">
        <f>VOC_bar_chart_data!M12</f>
        <v>1.0943005896868174</v>
      </c>
      <c r="M54" s="65">
        <f>VOC_bar_chart_data!N12</f>
        <v>0.91879955171817695</v>
      </c>
      <c r="N54" s="65">
        <f>VOC_bar_chart_data!O12</f>
        <v>0.62457722335898547</v>
      </c>
      <c r="O54" s="65">
        <f>VOC_bar_chart_data!P12</f>
        <v>0</v>
      </c>
      <c r="P54" s="65">
        <f>VOC_bar_chart_data!Q12</f>
        <v>2.3641022173422752</v>
      </c>
      <c r="Q54" s="65">
        <f>VOC_bar_chart_data!R12</f>
        <v>2.6996189075764416</v>
      </c>
      <c r="R54" s="65">
        <f>VOC_bar_chart_data!S12</f>
        <v>2.8596345598419664</v>
      </c>
      <c r="S54" s="65">
        <f>VOC_bar_chart_data!T12</f>
        <v>1.9356732128894176</v>
      </c>
      <c r="T54" s="65">
        <f>VOC_bar_chart_data!U12</f>
        <v>0</v>
      </c>
      <c r="U54" s="65">
        <f>VOC_bar_chart_data!V12</f>
        <v>0.7381367185151646</v>
      </c>
      <c r="V54" s="65">
        <f>VOC_bar_chart_data!W12</f>
        <v>1.9872911652331353</v>
      </c>
      <c r="W54" s="65">
        <f>VOC_bar_chart_data!X12</f>
        <v>0.32519309976542216</v>
      </c>
      <c r="X54" s="65">
        <f>VOC_bar_chart_data!Y12</f>
        <v>8.7750518984320264E-2</v>
      </c>
      <c r="Y54" s="65">
        <f>VOC_bar_chart_data!Z12</f>
        <v>0</v>
      </c>
      <c r="Z54" s="65">
        <f>VOC_bar_chart_data!AA12</f>
        <v>4.4804382634347055</v>
      </c>
      <c r="AA54" s="65">
        <f>VOC_bar_chart_data!AB12</f>
        <v>8.7750518984320264E-2</v>
      </c>
      <c r="AB54" s="65">
        <f>VOC_bar_chart_data!AC12</f>
        <v>5.1617952343717801E-3</v>
      </c>
      <c r="AC54" s="65">
        <f>VOC_bar_chart_data!AD12</f>
        <v>0</v>
      </c>
      <c r="AD54" s="65">
        <f>VOC_bar_chart_data!AE12</f>
        <v>2.6325155695296081</v>
      </c>
      <c r="AE54" s="65">
        <f>VOC_bar_chart_data!AF12</f>
        <v>1.5020824132021882</v>
      </c>
      <c r="AF54" s="65">
        <f>VOC_bar_chart_data!AG12</f>
        <v>0.10839769992180739</v>
      </c>
      <c r="AG54" s="65">
        <f>VOC_bar_chart_data!AH12</f>
        <v>0.36648746164039636</v>
      </c>
      <c r="AH54" s="65">
        <f>VOC_bar_chart_data!AI12</f>
        <v>0</v>
      </c>
      <c r="AI54" s="65">
        <f>VOC_bar_chart_data!AJ12</f>
        <v>8.2588723749948481E-2</v>
      </c>
      <c r="AJ54" s="65">
        <f>VOC_bar_chart_data!AK12</f>
        <v>2.4105583744516212</v>
      </c>
      <c r="AK54" s="65">
        <f>VOC_bar_chart_data!AL12</f>
        <v>0</v>
      </c>
      <c r="AL54" s="65">
        <f>VOC_bar_chart_data!AM12</f>
        <v>1.0891387944524455</v>
      </c>
      <c r="AM54" s="65"/>
      <c r="AN54" s="65"/>
    </row>
    <row r="55" spans="1:40" x14ac:dyDescent="0.2">
      <c r="A55" s="65" t="str">
        <f>VOC_bar_chart_data!B13</f>
        <v>Artificial Lift</v>
      </c>
      <c r="B55" s="65">
        <f>VOC_bar_chart_data!C13</f>
        <v>0.31243762484923276</v>
      </c>
      <c r="C55" s="65">
        <f>VOC_bar_chart_data!D13</f>
        <v>0</v>
      </c>
      <c r="D55" s="65">
        <f>VOC_bar_chart_data!E13</f>
        <v>3.2533781609917579E-2</v>
      </c>
      <c r="E55" s="65">
        <f>VOC_bar_chart_data!F13</f>
        <v>2.5368179973840954</v>
      </c>
      <c r="F55" s="65">
        <f>VOC_bar_chart_data!G13</f>
        <v>39.878701175130921</v>
      </c>
      <c r="G55" s="65">
        <f>VOC_bar_chart_data!H13</f>
        <v>0.10224620429410913</v>
      </c>
      <c r="H55" s="65">
        <f>VOC_bar_chart_data!I13</f>
        <v>3.9385772876485883E-2</v>
      </c>
      <c r="I55" s="65">
        <f>VOC_bar_chart_data!J13</f>
        <v>0.48410635988933248</v>
      </c>
      <c r="J55" s="65">
        <f>VOC_bar_chart_data!K13</f>
        <v>99.030591146521189</v>
      </c>
      <c r="K55" s="65">
        <f>VOC_bar_chart_data!L13</f>
        <v>8.1153469217012564</v>
      </c>
      <c r="L55" s="65">
        <f>VOC_bar_chart_data!M13</f>
        <v>9.2188996459009278</v>
      </c>
      <c r="M55" s="65">
        <f>VOC_bar_chart_data!N13</f>
        <v>0.71601332199696488</v>
      </c>
      <c r="N55" s="65">
        <f>VOC_bar_chart_data!O13</f>
        <v>4.5050788425184045</v>
      </c>
      <c r="O55" s="65">
        <f>VOC_bar_chart_data!P13</f>
        <v>0</v>
      </c>
      <c r="P55" s="65">
        <f>VOC_bar_chart_data!Q13</f>
        <v>25.372396583851149</v>
      </c>
      <c r="Q55" s="65">
        <f>VOC_bar_chart_data!R13</f>
        <v>12.428853312240808</v>
      </c>
      <c r="R55" s="65">
        <f>VOC_bar_chart_data!S13</f>
        <v>77.581631585000764</v>
      </c>
      <c r="S55" s="65">
        <f>VOC_bar_chart_data!T13</f>
        <v>8.8245939023224853</v>
      </c>
      <c r="T55" s="65">
        <f>VOC_bar_chart_data!U13</f>
        <v>0</v>
      </c>
      <c r="U55" s="65">
        <f>VOC_bar_chart_data!V13</f>
        <v>9.6651553424956109</v>
      </c>
      <c r="V55" s="65">
        <f>VOC_bar_chart_data!W13</f>
        <v>56.62036250187834</v>
      </c>
      <c r="W55" s="65">
        <f>VOC_bar_chart_data!X13</f>
        <v>3.5690177740674831</v>
      </c>
      <c r="X55" s="65">
        <f>VOC_bar_chart_data!Y13</f>
        <v>0.21367012381353523</v>
      </c>
      <c r="Y55" s="65">
        <f>VOC_bar_chart_data!Z13</f>
        <v>0</v>
      </c>
      <c r="Z55" s="65">
        <f>VOC_bar_chart_data!AA13</f>
        <v>58.216342802284345</v>
      </c>
      <c r="AA55" s="65">
        <f>VOC_bar_chart_data!AB13</f>
        <v>0.76764702926244166</v>
      </c>
      <c r="AB55" s="65">
        <f>VOC_bar_chart_data!AC13</f>
        <v>1.3881870767941744E-2</v>
      </c>
      <c r="AC55" s="65">
        <f>VOC_bar_chart_data!AD13</f>
        <v>0</v>
      </c>
      <c r="AD55" s="65">
        <f>VOC_bar_chart_data!AE13</f>
        <v>193.41236975680141</v>
      </c>
      <c r="AE55" s="65">
        <f>VOC_bar_chart_data!AF13</f>
        <v>4.9025668089639156</v>
      </c>
      <c r="AF55" s="65">
        <f>VOC_bar_chart_data!AG13</f>
        <v>2.4661897797133148</v>
      </c>
      <c r="AG55" s="65">
        <f>VOC_bar_chart_data!AH13</f>
        <v>7.8669688267412967</v>
      </c>
      <c r="AH55" s="65">
        <f>VOC_bar_chart_data!AI13</f>
        <v>0</v>
      </c>
      <c r="AI55" s="65">
        <f>VOC_bar_chart_data!AJ13</f>
        <v>0.39617686427046656</v>
      </c>
      <c r="AJ55" s="65">
        <f>VOC_bar_chart_data!AK13</f>
        <v>32.380099351952218</v>
      </c>
      <c r="AK55" s="65">
        <f>VOC_bar_chart_data!AL13</f>
        <v>0</v>
      </c>
      <c r="AL55" s="65">
        <f>VOC_bar_chart_data!AM13</f>
        <v>10.567404469427274</v>
      </c>
      <c r="AM55" s="65"/>
      <c r="AN55" s="65"/>
    </row>
    <row r="56" spans="1:40" x14ac:dyDescent="0.2">
      <c r="A56" s="65" t="str">
        <f>VOC_bar_chart_data!B14</f>
        <v xml:space="preserve">Condensate tank </v>
      </c>
      <c r="B56" s="65">
        <f>VOC_bar_chart_data!C14</f>
        <v>0</v>
      </c>
      <c r="C56" s="65">
        <f>VOC_bar_chart_data!D14</f>
        <v>0</v>
      </c>
      <c r="D56" s="65">
        <f>VOC_bar_chart_data!E14</f>
        <v>0</v>
      </c>
      <c r="E56" s="65">
        <f>VOC_bar_chart_data!F14</f>
        <v>1.4404065450269854</v>
      </c>
      <c r="F56" s="65">
        <f>VOC_bar_chart_data!G14</f>
        <v>6.8939632889300988</v>
      </c>
      <c r="G56" s="65">
        <f>VOC_bar_chart_data!H14</f>
        <v>0</v>
      </c>
      <c r="H56" s="65">
        <f>VOC_bar_chart_data!I14</f>
        <v>0</v>
      </c>
      <c r="I56" s="65">
        <f>VOC_bar_chart_data!J14</f>
        <v>0</v>
      </c>
      <c r="J56" s="65">
        <f>VOC_bar_chart_data!K14</f>
        <v>11.814826739993997</v>
      </c>
      <c r="K56" s="65">
        <f>VOC_bar_chart_data!L14</f>
        <v>0</v>
      </c>
      <c r="L56" s="65">
        <f>VOC_bar_chart_data!M14</f>
        <v>3.68615996265242</v>
      </c>
      <c r="M56" s="65">
        <f>VOC_bar_chart_data!N14</f>
        <v>0</v>
      </c>
      <c r="N56" s="65">
        <f>VOC_bar_chart_data!O14</f>
        <v>0</v>
      </c>
      <c r="O56" s="65">
        <f>VOC_bar_chart_data!P14</f>
        <v>0</v>
      </c>
      <c r="P56" s="65">
        <f>VOC_bar_chart_data!Q14</f>
        <v>70.266062195450147</v>
      </c>
      <c r="Q56" s="65">
        <f>VOC_bar_chart_data!R14</f>
        <v>312.76449879518827</v>
      </c>
      <c r="R56" s="65">
        <f>VOC_bar_chart_data!S14</f>
        <v>9835.5861068378435</v>
      </c>
      <c r="S56" s="65">
        <f>VOC_bar_chart_data!T14</f>
        <v>161.16793090928201</v>
      </c>
      <c r="T56" s="65">
        <f>VOC_bar_chart_data!U14</f>
        <v>0</v>
      </c>
      <c r="U56" s="65">
        <f>VOC_bar_chart_data!V14</f>
        <v>465.44338702297483</v>
      </c>
      <c r="V56" s="65">
        <f>VOC_bar_chart_data!W14</f>
        <v>1383.0945568880984</v>
      </c>
      <c r="W56" s="65">
        <f>VOC_bar_chart_data!X14</f>
        <v>0</v>
      </c>
      <c r="X56" s="65">
        <f>VOC_bar_chart_data!Y14</f>
        <v>0</v>
      </c>
      <c r="Y56" s="65">
        <f>VOC_bar_chart_data!Z14</f>
        <v>0</v>
      </c>
      <c r="Z56" s="65">
        <f>VOC_bar_chart_data!AA14</f>
        <v>7098.4044822244532</v>
      </c>
      <c r="AA56" s="65">
        <f>VOC_bar_chart_data!AB14</f>
        <v>0</v>
      </c>
      <c r="AB56" s="65">
        <f>VOC_bar_chart_data!AC14</f>
        <v>0</v>
      </c>
      <c r="AC56" s="65">
        <f>VOC_bar_chart_data!AD14</f>
        <v>0</v>
      </c>
      <c r="AD56" s="65">
        <f>VOC_bar_chart_data!AE14</f>
        <v>1661.3682447884244</v>
      </c>
      <c r="AE56" s="65">
        <f>VOC_bar_chart_data!AF14</f>
        <v>214.72974782824119</v>
      </c>
      <c r="AF56" s="65">
        <f>VOC_bar_chart_data!AG14</f>
        <v>974.16654771704532</v>
      </c>
      <c r="AG56" s="65">
        <f>VOC_bar_chart_data!AH14</f>
        <v>0</v>
      </c>
      <c r="AH56" s="65">
        <f>VOC_bar_chart_data!AI14</f>
        <v>0</v>
      </c>
      <c r="AI56" s="65">
        <f>VOC_bar_chart_data!AJ14</f>
        <v>0</v>
      </c>
      <c r="AJ56" s="65">
        <f>VOC_bar_chart_data!AK14</f>
        <v>4411.263873417879</v>
      </c>
      <c r="AK56" s="65">
        <f>VOC_bar_chart_data!AL14</f>
        <v>0</v>
      </c>
      <c r="AL56" s="65">
        <f>VOC_bar_chart_data!AM14</f>
        <v>79.64182515704033</v>
      </c>
      <c r="AM56" s="65"/>
      <c r="AN56" s="65"/>
    </row>
    <row r="57" spans="1:40" x14ac:dyDescent="0.2">
      <c r="A57" s="65" t="str">
        <f>VOC_bar_chart_data!B15</f>
        <v>Oil Tank</v>
      </c>
      <c r="B57" s="65">
        <f>VOC_bar_chart_data!C15</f>
        <v>16.521526467605167</v>
      </c>
      <c r="C57" s="65">
        <f>VOC_bar_chart_data!D15</f>
        <v>0</v>
      </c>
      <c r="D57" s="65">
        <f>VOC_bar_chart_data!E15</f>
        <v>13.796423077982197</v>
      </c>
      <c r="E57" s="65">
        <f>VOC_bar_chart_data!F15</f>
        <v>134.14551370854653</v>
      </c>
      <c r="F57" s="65">
        <f>VOC_bar_chart_data!G15</f>
        <v>2108.7633644525854</v>
      </c>
      <c r="G57" s="65">
        <f>VOC_bar_chart_data!H15</f>
        <v>5.4067219697769939</v>
      </c>
      <c r="H57" s="65">
        <f>VOC_bar_chart_data!I15</f>
        <v>2.0826975923272677</v>
      </c>
      <c r="I57" s="65">
        <f>VOC_bar_chart_data!J15</f>
        <v>25.599272948983437</v>
      </c>
      <c r="J57" s="65">
        <f>VOC_bar_chart_data!K15</f>
        <v>5237.9872318527505</v>
      </c>
      <c r="K57" s="65">
        <f>VOC_bar_chart_data!L15</f>
        <v>1234.9471429290704</v>
      </c>
      <c r="L57" s="65">
        <f>VOC_bar_chart_data!M15</f>
        <v>512.66814963465799</v>
      </c>
      <c r="M57" s="65">
        <f>VOC_bar_chart_data!N15</f>
        <v>307.79027760785419</v>
      </c>
      <c r="N57" s="65">
        <f>VOC_bar_chart_data!O15</f>
        <v>238.22604390630786</v>
      </c>
      <c r="O57" s="65">
        <f>VOC_bar_chart_data!P15</f>
        <v>0</v>
      </c>
      <c r="P57" s="65">
        <f>VOC_bar_chart_data!Q15</f>
        <v>10906.748168232016</v>
      </c>
      <c r="Q57" s="65">
        <f>VOC_bar_chart_data!R15</f>
        <v>5342.7500491926776</v>
      </c>
      <c r="R57" s="65">
        <f>VOC_bar_chart_data!S15</f>
        <v>33349.759270147879</v>
      </c>
      <c r="S57" s="65">
        <f>VOC_bar_chart_data!T15</f>
        <v>3793.3989822942549</v>
      </c>
      <c r="T57" s="65">
        <f>VOC_bar_chart_data!U15</f>
        <v>0</v>
      </c>
      <c r="U57" s="65">
        <f>VOC_bar_chart_data!V15</f>
        <v>4154.7283473621874</v>
      </c>
      <c r="V57" s="65">
        <f>VOC_bar_chart_data!W15</f>
        <v>24339.207885274998</v>
      </c>
      <c r="W57" s="65">
        <f>VOC_bar_chart_data!X15</f>
        <v>1534.2018615014722</v>
      </c>
      <c r="X57" s="65">
        <f>VOC_bar_chart_data!Y15</f>
        <v>91.849669139747334</v>
      </c>
      <c r="Y57" s="65">
        <f>VOC_bar_chart_data!Z15</f>
        <v>0</v>
      </c>
      <c r="Z57" s="65">
        <f>VOC_bar_chart_data!AA15</f>
        <v>25025.266656288637</v>
      </c>
      <c r="AA57" s="65">
        <f>VOC_bar_chart_data!AB15</f>
        <v>329.98588850632177</v>
      </c>
      <c r="AB57" s="65">
        <f>VOC_bar_chart_data!AC15</f>
        <v>5.967353855183239</v>
      </c>
      <c r="AC57" s="65">
        <f>VOC_bar_chart_data!AD15</f>
        <v>0</v>
      </c>
      <c r="AD57" s="65">
        <f>VOC_bar_chart_data!AE15</f>
        <v>83141.535431503056</v>
      </c>
      <c r="AE57" s="65">
        <f>VOC_bar_chart_data!AF15</f>
        <v>2107.450172733591</v>
      </c>
      <c r="AF57" s="65">
        <f>VOC_bar_chart_data!AG15</f>
        <v>1060.1328405658235</v>
      </c>
      <c r="AG57" s="65">
        <f>VOC_bar_chart_data!AH15</f>
        <v>3381.747859609382</v>
      </c>
      <c r="AH57" s="65">
        <f>VOC_bar_chart_data!AI15</f>
        <v>0</v>
      </c>
      <c r="AI57" s="65">
        <f>VOC_bar_chart_data!AJ15</f>
        <v>170.30323778826698</v>
      </c>
      <c r="AJ57" s="65">
        <f>VOC_bar_chart_data!AK15</f>
        <v>13919.126170322179</v>
      </c>
      <c r="AK57" s="65">
        <f>VOC_bar_chart_data!AL15</f>
        <v>0</v>
      </c>
      <c r="AL57" s="65">
        <f>VOC_bar_chart_data!AM15</f>
        <v>4542.5751942270253</v>
      </c>
      <c r="AM57" s="65"/>
      <c r="AN57" s="65"/>
    </row>
    <row r="58" spans="1:40" x14ac:dyDescent="0.2">
      <c r="A58" s="65" t="str">
        <f>VOC_bar_chart_data!B16</f>
        <v>Oil Well Truck Loading</v>
      </c>
      <c r="B58" s="65">
        <f>VOC_bar_chart_data!C16</f>
        <v>3.4460613074413233</v>
      </c>
      <c r="C58" s="65">
        <f>VOC_bar_chart_data!D16</f>
        <v>0</v>
      </c>
      <c r="D58" s="65">
        <f>VOC_bar_chart_data!E16</f>
        <v>0.35883452271404104</v>
      </c>
      <c r="E58" s="65">
        <f>VOC_bar_chart_data!F16</f>
        <v>27.980081941234179</v>
      </c>
      <c r="F58" s="65">
        <f>VOC_bar_chart_data!G16</f>
        <v>439.84603063394775</v>
      </c>
      <c r="G58" s="65">
        <f>VOC_bar_chart_data!H16</f>
        <v>1.1277344993923053</v>
      </c>
      <c r="H58" s="65">
        <f>VOC_bar_chart_data!I16</f>
        <v>0.4344092298065082</v>
      </c>
      <c r="I58" s="65">
        <f>VOC_bar_chart_data!J16</f>
        <v>5.3394983920579806</v>
      </c>
      <c r="J58" s="65">
        <f>VOC_bar_chart_data!K16</f>
        <v>1092.2675800257609</v>
      </c>
      <c r="K58" s="65">
        <f>VOC_bar_chart_data!L16</f>
        <v>89.509011716603524</v>
      </c>
      <c r="L58" s="65">
        <f>VOC_bar_chart_data!M16</f>
        <v>101.68075430177089</v>
      </c>
      <c r="M58" s="65">
        <f>VOC_bar_chart_data!N16</f>
        <v>7.897338887200049</v>
      </c>
      <c r="N58" s="65">
        <f>VOC_bar_chart_data!O16</f>
        <v>49.689207225495721</v>
      </c>
      <c r="O58" s="65">
        <f>VOC_bar_chart_data!P16</f>
        <v>0</v>
      </c>
      <c r="P58" s="65">
        <f>VOC_bar_chart_data!Q16</f>
        <v>279.84732692439866</v>
      </c>
      <c r="Q58" s="65">
        <f>VOC_bar_chart_data!R16</f>
        <v>137.08525186697648</v>
      </c>
      <c r="R58" s="65">
        <f>VOC_bar_chart_data!S16</f>
        <v>855.69418504653368</v>
      </c>
      <c r="S58" s="65">
        <f>VOC_bar_chart_data!T16</f>
        <v>97.331720580549771</v>
      </c>
      <c r="T58" s="65">
        <f>VOC_bar_chart_data!U16</f>
        <v>0</v>
      </c>
      <c r="U58" s="65">
        <f>VOC_bar_chart_data!V16</f>
        <v>106.60277510513059</v>
      </c>
      <c r="V58" s="65">
        <f>VOC_bar_chart_data!W16</f>
        <v>624.49981984461283</v>
      </c>
      <c r="W58" s="65">
        <f>VOC_bar_chart_data!X16</f>
        <v>39.364830220813644</v>
      </c>
      <c r="X58" s="65">
        <f>VOC_bar_chart_data!Y16</f>
        <v>2.3566955054959631</v>
      </c>
      <c r="Y58" s="65">
        <f>VOC_bar_chart_data!Z16</f>
        <v>0</v>
      </c>
      <c r="Z58" s="65">
        <f>VOC_bar_chart_data!AA16</f>
        <v>642.10284049016298</v>
      </c>
      <c r="AA58" s="65">
        <f>VOC_bar_chart_data!AB16</f>
        <v>8.4668379059343426</v>
      </c>
      <c r="AB58" s="65">
        <f>VOC_bar_chart_data!AC16</f>
        <v>0.15311144984983485</v>
      </c>
      <c r="AC58" s="65">
        <f>VOC_bar_chart_data!AD16</f>
        <v>0</v>
      </c>
      <c r="AD58" s="65">
        <f>VOC_bar_chart_data!AE16</f>
        <v>2133.2606280087862</v>
      </c>
      <c r="AE58" s="65">
        <f>VOC_bar_chart_data!AF16</f>
        <v>54.073339584722284</v>
      </c>
      <c r="AF58" s="65">
        <f>VOC_bar_chart_data!AG16</f>
        <v>27.201081114281056</v>
      </c>
      <c r="AG58" s="65">
        <f>VOC_bar_chart_data!AH16</f>
        <v>86.769501252489192</v>
      </c>
      <c r="AH58" s="65">
        <f>VOC_bar_chart_data!AI16</f>
        <v>0</v>
      </c>
      <c r="AI58" s="65">
        <f>VOC_bar_chart_data!AJ16</f>
        <v>4.3696714296963783</v>
      </c>
      <c r="AJ58" s="65">
        <f>VOC_bar_chart_data!AK16</f>
        <v>357.13946923554209</v>
      </c>
      <c r="AK58" s="65">
        <f>VOC_bar_chart_data!AL16</f>
        <v>0</v>
      </c>
      <c r="AL58" s="65">
        <f>VOC_bar_chart_data!AM16</f>
        <v>116.55421999750635</v>
      </c>
      <c r="AM58" s="65"/>
      <c r="AN58" s="65"/>
    </row>
    <row r="59" spans="1:40" x14ac:dyDescent="0.2">
      <c r="A59" s="65" t="str">
        <f>VOC_bar_chart_data!B17</f>
        <v>Condensate tank flaring</v>
      </c>
      <c r="B59" s="65">
        <f>VOC_bar_chart_data!C17</f>
        <v>0</v>
      </c>
      <c r="C59" s="65">
        <f>VOC_bar_chart_data!D17</f>
        <v>0</v>
      </c>
      <c r="D59" s="65">
        <f>VOC_bar_chart_data!E17</f>
        <v>0</v>
      </c>
      <c r="E59" s="65">
        <f>VOC_bar_chart_data!F17</f>
        <v>0</v>
      </c>
      <c r="F59" s="65">
        <f>VOC_bar_chart_data!G17</f>
        <v>0</v>
      </c>
      <c r="G59" s="65">
        <f>VOC_bar_chart_data!H17</f>
        <v>0</v>
      </c>
      <c r="H59" s="65">
        <f>VOC_bar_chart_data!I17</f>
        <v>0</v>
      </c>
      <c r="I59" s="65">
        <f>VOC_bar_chart_data!J17</f>
        <v>0</v>
      </c>
      <c r="J59" s="65">
        <f>VOC_bar_chart_data!K17</f>
        <v>0</v>
      </c>
      <c r="K59" s="65">
        <f>VOC_bar_chart_data!L17</f>
        <v>0</v>
      </c>
      <c r="L59" s="65">
        <f>VOC_bar_chart_data!M17</f>
        <v>0</v>
      </c>
      <c r="M59" s="65">
        <f>VOC_bar_chart_data!N17</f>
        <v>0</v>
      </c>
      <c r="N59" s="65">
        <f>VOC_bar_chart_data!O17</f>
        <v>0</v>
      </c>
      <c r="O59" s="65">
        <f>VOC_bar_chart_data!P17</f>
        <v>0</v>
      </c>
      <c r="P59" s="65">
        <f>VOC_bar_chart_data!Q17</f>
        <v>0</v>
      </c>
      <c r="Q59" s="65">
        <f>VOC_bar_chart_data!R17</f>
        <v>0</v>
      </c>
      <c r="R59" s="65">
        <f>VOC_bar_chart_data!S17</f>
        <v>0</v>
      </c>
      <c r="S59" s="65">
        <f>VOC_bar_chart_data!T17</f>
        <v>0</v>
      </c>
      <c r="T59" s="65">
        <f>VOC_bar_chart_data!U17</f>
        <v>0</v>
      </c>
      <c r="U59" s="65">
        <f>VOC_bar_chart_data!V17</f>
        <v>0</v>
      </c>
      <c r="V59" s="65">
        <f>VOC_bar_chart_data!W17</f>
        <v>0</v>
      </c>
      <c r="W59" s="65">
        <f>VOC_bar_chart_data!X17</f>
        <v>0</v>
      </c>
      <c r="X59" s="65">
        <f>VOC_bar_chart_data!Y17</f>
        <v>0</v>
      </c>
      <c r="Y59" s="65">
        <f>VOC_bar_chart_data!Z17</f>
        <v>0</v>
      </c>
      <c r="Z59" s="65">
        <f>VOC_bar_chart_data!AA17</f>
        <v>0</v>
      </c>
      <c r="AA59" s="65">
        <f>VOC_bar_chart_data!AB17</f>
        <v>0</v>
      </c>
      <c r="AB59" s="65">
        <f>VOC_bar_chart_data!AC17</f>
        <v>0</v>
      </c>
      <c r="AC59" s="65">
        <f>VOC_bar_chart_data!AD17</f>
        <v>0</v>
      </c>
      <c r="AD59" s="65">
        <f>VOC_bar_chart_data!AE17</f>
        <v>0</v>
      </c>
      <c r="AE59" s="65">
        <f>VOC_bar_chart_data!AF17</f>
        <v>0</v>
      </c>
      <c r="AF59" s="65">
        <f>VOC_bar_chart_data!AG17</f>
        <v>0</v>
      </c>
      <c r="AG59" s="65">
        <f>VOC_bar_chart_data!AH17</f>
        <v>0</v>
      </c>
      <c r="AH59" s="65">
        <f>VOC_bar_chart_data!AI17</f>
        <v>0</v>
      </c>
      <c r="AI59" s="65">
        <f>VOC_bar_chart_data!AJ17</f>
        <v>0</v>
      </c>
      <c r="AJ59" s="65">
        <f>VOC_bar_chart_data!AK17</f>
        <v>0</v>
      </c>
      <c r="AK59" s="65">
        <f>VOC_bar_chart_data!AL17</f>
        <v>0</v>
      </c>
      <c r="AL59" s="65">
        <f>VOC_bar_chart_data!AM17</f>
        <v>0</v>
      </c>
      <c r="AM59" s="65"/>
      <c r="AN59" s="65"/>
    </row>
    <row r="60" spans="1:40" x14ac:dyDescent="0.2">
      <c r="A60" s="65" t="str">
        <f>VOC_bar_chart_data!B18</f>
        <v>Casinghead Gas Venting and Flaring</v>
      </c>
      <c r="B60" s="65">
        <f>VOC_bar_chart_data!C18</f>
        <v>0</v>
      </c>
      <c r="C60" s="65">
        <f>VOC_bar_chart_data!D18</f>
        <v>0</v>
      </c>
      <c r="D60" s="65">
        <f>VOC_bar_chart_data!E18</f>
        <v>1.6630203090356097</v>
      </c>
      <c r="E60" s="65">
        <f>VOC_bar_chart_data!F18</f>
        <v>0</v>
      </c>
      <c r="F60" s="65">
        <f>VOC_bar_chart_data!G18</f>
        <v>0</v>
      </c>
      <c r="G60" s="65">
        <f>VOC_bar_chart_data!H18</f>
        <v>0</v>
      </c>
      <c r="H60" s="65">
        <f>VOC_bar_chart_data!I18</f>
        <v>2.0132716499422592</v>
      </c>
      <c r="I60" s="65">
        <f>VOC_bar_chart_data!J18</f>
        <v>0</v>
      </c>
      <c r="J60" s="65">
        <f>VOC_bar_chart_data!K18</f>
        <v>5062.1193154583298</v>
      </c>
      <c r="K60" s="65">
        <f>VOC_bar_chart_data!L18</f>
        <v>414.8299422267192</v>
      </c>
      <c r="L60" s="65">
        <f>VOC_bar_chart_data!M18</f>
        <v>471.23994136054796</v>
      </c>
      <c r="M60" s="65">
        <f>VOC_bar_chart_data!N18</f>
        <v>36.600254784338389</v>
      </c>
      <c r="N60" s="65">
        <f>VOC_bar_chart_data!O18</f>
        <v>0</v>
      </c>
      <c r="O60" s="65">
        <f>VOC_bar_chart_data!P18</f>
        <v>0</v>
      </c>
      <c r="P60" s="65">
        <f>VOC_bar_chart_data!Q18</f>
        <v>1296.9537729664835</v>
      </c>
      <c r="Q60" s="65">
        <f>VOC_bar_chart_data!R18</f>
        <v>635.32225439111312</v>
      </c>
      <c r="R60" s="65">
        <f>VOC_bar_chart_data!S18</f>
        <v>0</v>
      </c>
      <c r="S60" s="65">
        <f>VOC_bar_chart_data!T18</f>
        <v>451.08432381191227</v>
      </c>
      <c r="T60" s="65">
        <f>VOC_bar_chart_data!U18</f>
        <v>0</v>
      </c>
      <c r="U60" s="65">
        <f>VOC_bar_chart_data!V18</f>
        <v>494.0510702775</v>
      </c>
      <c r="V60" s="65">
        <f>VOC_bar_chart_data!W18</f>
        <v>2894.2473972001471</v>
      </c>
      <c r="W60" s="65">
        <f>VOC_bar_chart_data!X18</f>
        <v>182.43649363447997</v>
      </c>
      <c r="X60" s="65">
        <f>VOC_bar_chart_data!Y18</f>
        <v>10.922116573984177</v>
      </c>
      <c r="Y60" s="65">
        <f>VOC_bar_chart_data!Z18</f>
        <v>0</v>
      </c>
      <c r="Z60" s="65">
        <f>VOC_bar_chart_data!AA18</f>
        <v>2975.8286804404224</v>
      </c>
      <c r="AA60" s="65">
        <f>VOC_bar_chart_data!AB18</f>
        <v>39.239600706151286</v>
      </c>
      <c r="AB60" s="65">
        <f>VOC_bar_chart_data!AC18</f>
        <v>0.70959574547145199</v>
      </c>
      <c r="AC60" s="65">
        <f>VOC_bar_chart_data!AD18</f>
        <v>0</v>
      </c>
      <c r="AD60" s="65">
        <f>VOC_bar_chart_data!AE18</f>
        <v>9886.6065673169196</v>
      </c>
      <c r="AE60" s="65">
        <f>VOC_bar_chart_data!AF18</f>
        <v>250.60315051803013</v>
      </c>
      <c r="AF60" s="65">
        <f>VOC_bar_chart_data!AG18</f>
        <v>0</v>
      </c>
      <c r="AG60" s="65">
        <f>VOC_bar_chart_data!AH18</f>
        <v>402.13366789898868</v>
      </c>
      <c r="AH60" s="65">
        <f>VOC_bar_chart_data!AI18</f>
        <v>0</v>
      </c>
      <c r="AI60" s="65">
        <f>VOC_bar_chart_data!AJ18</f>
        <v>20.25126310711407</v>
      </c>
      <c r="AJ60" s="65">
        <f>VOC_bar_chart_data!AK18</f>
        <v>1655.1645755952363</v>
      </c>
      <c r="AK60" s="65">
        <f>VOC_bar_chart_data!AL18</f>
        <v>0</v>
      </c>
      <c r="AL60" s="65">
        <f>VOC_bar_chart_data!AM18</f>
        <v>0</v>
      </c>
      <c r="AM60" s="65"/>
      <c r="AN60" s="65"/>
    </row>
    <row r="61" spans="1:40" x14ac:dyDescent="0.2">
      <c r="A61" s="65" t="str">
        <f>VOC_bar_chart_data!B19</f>
        <v>Other Categories</v>
      </c>
      <c r="B61" s="65">
        <f>VOC_bar_chart_data!C19</f>
        <v>0.53374786511347183</v>
      </c>
      <c r="C61" s="65">
        <f>VOC_bar_chart_data!D19</f>
        <v>0.37677798492670883</v>
      </c>
      <c r="D61" s="65">
        <f>VOC_bar_chart_data!E19</f>
        <v>7.6520276946289026E-3</v>
      </c>
      <c r="E61" s="65">
        <f>VOC_bar_chart_data!F19</f>
        <v>33.271731781274838</v>
      </c>
      <c r="F61" s="65">
        <f>VOC_bar_chart_data!G19</f>
        <v>770.63341327850844</v>
      </c>
      <c r="G61" s="65">
        <f>VOC_bar_chart_data!H19</f>
        <v>4.5974451150334494E-2</v>
      </c>
      <c r="H61" s="65">
        <f>VOC_bar_chart_data!I19</f>
        <v>1.6213240667363685E-2</v>
      </c>
      <c r="I61" s="65">
        <f>VOC_bar_chart_data!J19</f>
        <v>9.224552287356852E-2</v>
      </c>
      <c r="J61" s="65">
        <f>VOC_bar_chart_data!K19</f>
        <v>696.08167628602291</v>
      </c>
      <c r="K61" s="65">
        <f>VOC_bar_chart_data!L19</f>
        <v>22.057790450750637</v>
      </c>
      <c r="L61" s="65">
        <f>VOC_bar_chart_data!M19</f>
        <v>28.026665025413593</v>
      </c>
      <c r="M61" s="65">
        <f>VOC_bar_chart_data!N19</f>
        <v>27.450958079948364</v>
      </c>
      <c r="N61" s="65">
        <f>VOC_bar_chart_data!O19</f>
        <v>3.8624453160584471</v>
      </c>
      <c r="O61" s="65">
        <f>VOC_bar_chart_data!P19</f>
        <v>0</v>
      </c>
      <c r="P61" s="65">
        <f>VOC_bar_chart_data!Q19</f>
        <v>64.907404643052587</v>
      </c>
      <c r="Q61" s="65">
        <f>VOC_bar_chart_data!R19</f>
        <v>161.56922734510914</v>
      </c>
      <c r="R61" s="65">
        <f>VOC_bar_chart_data!S19</f>
        <v>278.79842087428887</v>
      </c>
      <c r="S61" s="65">
        <f>VOC_bar_chart_data!T19</f>
        <v>91.709359977961242</v>
      </c>
      <c r="T61" s="65">
        <f>VOC_bar_chart_data!U19</f>
        <v>0</v>
      </c>
      <c r="U61" s="65">
        <f>VOC_bar_chart_data!V19</f>
        <v>51.283145074436334</v>
      </c>
      <c r="V61" s="65">
        <f>VOC_bar_chart_data!W19</f>
        <v>516.12504897892416</v>
      </c>
      <c r="W61" s="65">
        <f>VOC_bar_chart_data!X19</f>
        <v>6.2324456182278958</v>
      </c>
      <c r="X61" s="65">
        <f>VOC_bar_chart_data!Y19</f>
        <v>4.3361490269563784E-2</v>
      </c>
      <c r="Y61" s="65">
        <f>VOC_bar_chart_data!Z19</f>
        <v>0</v>
      </c>
      <c r="Z61" s="65">
        <f>VOC_bar_chart_data!AA19</f>
        <v>811.66755795977508</v>
      </c>
      <c r="AA61" s="65">
        <f>VOC_bar_chart_data!AB19</f>
        <v>1.8307045645305655</v>
      </c>
      <c r="AB61" s="65">
        <f>VOC_bar_chart_data!AC19</f>
        <v>3.7471145324411557E-2</v>
      </c>
      <c r="AC61" s="65">
        <f>VOC_bar_chart_data!AD19</f>
        <v>0</v>
      </c>
      <c r="AD61" s="65">
        <f>VOC_bar_chart_data!AE19</f>
        <v>1218.629704493077</v>
      </c>
      <c r="AE61" s="65">
        <f>VOC_bar_chart_data!AF19</f>
        <v>16.28542755505077</v>
      </c>
      <c r="AF61" s="65">
        <f>VOC_bar_chart_data!AG19</f>
        <v>20.490812271514827</v>
      </c>
      <c r="AG61" s="65">
        <f>VOC_bar_chart_data!AH19</f>
        <v>11.596156569599454</v>
      </c>
      <c r="AH61" s="65">
        <f>VOC_bar_chart_data!AI19</f>
        <v>0</v>
      </c>
      <c r="AI61" s="65">
        <f>VOC_bar_chart_data!AJ19</f>
        <v>16.394673952097051</v>
      </c>
      <c r="AJ61" s="65">
        <f>VOC_bar_chart_data!AK19</f>
        <v>399.16877321283528</v>
      </c>
      <c r="AK61" s="65">
        <f>VOC_bar_chart_data!AL19</f>
        <v>0</v>
      </c>
      <c r="AL61" s="65">
        <f>VOC_bar_chart_data!AM19</f>
        <v>113.10989551691554</v>
      </c>
      <c r="AM61" s="65"/>
      <c r="AN61" s="65"/>
    </row>
    <row r="62" spans="1:40" s="4" customFormat="1" x14ac:dyDescent="0.2">
      <c r="A62" s="80" t="s">
        <v>14782</v>
      </c>
      <c r="B62" s="66">
        <f>VOC_bar_chart_data!C20</f>
        <v>157.30808754462967</v>
      </c>
      <c r="C62" s="66">
        <f>VOC_bar_chart_data!D20</f>
        <v>23.16943965275318</v>
      </c>
      <c r="D62" s="66">
        <f>VOC_bar_chart_data!E20</f>
        <v>38.5950582990314</v>
      </c>
      <c r="E62" s="66">
        <f>VOC_bar_chart_data!F20</f>
        <v>704.13276528779284</v>
      </c>
      <c r="F62" s="66">
        <f>VOC_bar_chart_data!G20</f>
        <v>14198.347214190195</v>
      </c>
      <c r="G62" s="66">
        <f>VOC_bar_chart_data!H20</f>
        <v>97.631409894601475</v>
      </c>
      <c r="H62" s="66">
        <f>VOC_bar_chart_data!I20</f>
        <v>65.776444086789652</v>
      </c>
      <c r="I62" s="66">
        <f>VOC_bar_chart_data!J20</f>
        <v>130.04941974785336</v>
      </c>
      <c r="J62" s="66">
        <f>VOC_bar_chart_data!K20</f>
        <v>19516.246478558998</v>
      </c>
      <c r="K62" s="66">
        <f>VOC_bar_chart_data!L20</f>
        <v>3191.8609324892009</v>
      </c>
      <c r="L62" s="66">
        <f>VOC_bar_chart_data!M20</f>
        <v>2739.988262579453</v>
      </c>
      <c r="M62" s="66">
        <f>VOC_bar_chart_data!N20</f>
        <v>1821.2339494327041</v>
      </c>
      <c r="N62" s="66">
        <f>VOC_bar_chart_data!O20</f>
        <v>1213.8699431314776</v>
      </c>
      <c r="O62" s="66">
        <f>VOC_bar_chart_data!P20</f>
        <v>1.8</v>
      </c>
      <c r="P62" s="66">
        <f>VOC_bar_chart_data!Q20</f>
        <v>16138.757244456325</v>
      </c>
      <c r="Q62" s="66">
        <f>VOC_bar_chart_data!R20</f>
        <v>10600.583545004778</v>
      </c>
      <c r="R62" s="66">
        <f>VOC_bar_chart_data!S20</f>
        <v>48742.626936870976</v>
      </c>
      <c r="S62" s="66">
        <f>VOC_bar_chart_data!T20</f>
        <v>7474.4805936395969</v>
      </c>
      <c r="T62" s="66">
        <f>VOC_bar_chart_data!U20</f>
        <v>4.93</v>
      </c>
      <c r="U62" s="66">
        <f>VOC_bar_chart_data!V20</f>
        <v>6394.7053353539704</v>
      </c>
      <c r="V62" s="66">
        <f>VOC_bar_chart_data!W20</f>
        <v>32894.565527439314</v>
      </c>
      <c r="W62" s="66">
        <f>VOC_bar_chart_data!X20</f>
        <v>2246.9373089417877</v>
      </c>
      <c r="X62" s="66">
        <f>VOC_bar_chart_data!Y20</f>
        <v>236.32621545328229</v>
      </c>
      <c r="Y62" s="66">
        <f>VOC_bar_chart_data!Z20</f>
        <v>5</v>
      </c>
      <c r="Z62" s="66">
        <f>VOC_bar_chart_data!AA20</f>
        <v>43335.551428594947</v>
      </c>
      <c r="AA62" s="66">
        <f>VOC_bar_chart_data!AB20</f>
        <v>518.15348996142529</v>
      </c>
      <c r="AB62" s="66">
        <f>VOC_bar_chart_data!AC20</f>
        <v>17.445097353989539</v>
      </c>
      <c r="AC62" s="66">
        <f>VOC_bar_chart_data!AD20</f>
        <v>22.5</v>
      </c>
      <c r="AD62" s="66">
        <f>VOC_bar_chart_data!AE20</f>
        <v>102446.82250919887</v>
      </c>
      <c r="AE62" s="66">
        <f>VOC_bar_chart_data!AF20</f>
        <v>4858.5427673191889</v>
      </c>
      <c r="AF62" s="66">
        <f>VOC_bar_chart_data!AG20</f>
        <v>2248.8073367278348</v>
      </c>
      <c r="AG62" s="66">
        <f>VOC_bar_chart_data!AH20</f>
        <v>4438.2214043168069</v>
      </c>
      <c r="AH62" s="66">
        <f>VOC_bar_chart_data!AI20</f>
        <v>2.99</v>
      </c>
      <c r="AI62" s="66">
        <f>VOC_bar_chart_data!AJ20</f>
        <v>338.96310254176348</v>
      </c>
      <c r="AJ62" s="66">
        <f>VOC_bar_chart_data!AK20</f>
        <v>24438.991987971192</v>
      </c>
      <c r="AK62" s="66">
        <f>VOC_bar_chart_data!AL20</f>
        <v>3.9779058791985626</v>
      </c>
      <c r="AL62" s="66">
        <f>VOC_bar_chart_data!AM20</f>
        <v>6488.074922595526</v>
      </c>
      <c r="AM62" s="66"/>
      <c r="AN62" s="66"/>
    </row>
    <row r="63" spans="1:40" x14ac:dyDescent="0.2">
      <c r="B63" s="216">
        <f>B62/SUM($B$62:$AL$62)</f>
        <v>4.3965618405884691E-4</v>
      </c>
      <c r="C63" s="216">
        <f t="shared" ref="C63:AL63" si="21">C62/SUM($B$62:$AL$62)</f>
        <v>6.4755649779425198E-5</v>
      </c>
      <c r="D63" s="216">
        <f t="shared" si="21"/>
        <v>1.0786830048052519E-4</v>
      </c>
      <c r="E63" s="216">
        <f t="shared" si="21"/>
        <v>1.967961911490439E-3</v>
      </c>
      <c r="F63" s="216">
        <f t="shared" si="21"/>
        <v>3.96825824632977E-2</v>
      </c>
      <c r="G63" s="216">
        <f t="shared" si="21"/>
        <v>2.7286742715226038E-4</v>
      </c>
      <c r="H63" s="216">
        <f t="shared" si="21"/>
        <v>1.8383683165656354E-4</v>
      </c>
      <c r="I63" s="216">
        <f t="shared" si="21"/>
        <v>3.6347165945417039E-4</v>
      </c>
      <c r="J63" s="216">
        <f t="shared" si="21"/>
        <v>5.4545437477782656E-2</v>
      </c>
      <c r="K63" s="216">
        <f t="shared" si="21"/>
        <v>8.9208471066472058E-3</v>
      </c>
      <c r="L63" s="216">
        <f t="shared" si="21"/>
        <v>7.6579202169115542E-3</v>
      </c>
      <c r="M63" s="216">
        <f t="shared" si="21"/>
        <v>5.0901182576441615E-3</v>
      </c>
      <c r="N63" s="216">
        <f t="shared" si="21"/>
        <v>3.3926127732593772E-3</v>
      </c>
      <c r="O63" s="216">
        <f t="shared" si="21"/>
        <v>5.0307720579299701E-6</v>
      </c>
      <c r="P63" s="216">
        <f t="shared" si="21"/>
        <v>4.510578277506986E-2</v>
      </c>
      <c r="Q63" s="216">
        <f t="shared" si="21"/>
        <v>2.9627288608867923E-2</v>
      </c>
      <c r="R63" s="216">
        <f t="shared" si="21"/>
        <v>0.13622946979117509</v>
      </c>
      <c r="S63" s="216">
        <f t="shared" si="21"/>
        <v>2.0890226732234386E-2</v>
      </c>
      <c r="T63" s="216">
        <f t="shared" si="21"/>
        <v>1.3778725691997082E-5</v>
      </c>
      <c r="U63" s="216">
        <f t="shared" si="21"/>
        <v>1.787239162210803E-2</v>
      </c>
      <c r="V63" s="216">
        <f t="shared" si="21"/>
        <v>9.193614506288228E-2</v>
      </c>
      <c r="W63" s="216">
        <f t="shared" si="21"/>
        <v>6.2799052387470583E-3</v>
      </c>
      <c r="X63" s="216">
        <f t="shared" si="21"/>
        <v>6.6050184514372797E-4</v>
      </c>
      <c r="Y63" s="216">
        <f t="shared" si="21"/>
        <v>1.397436682758325E-5</v>
      </c>
      <c r="Z63" s="216">
        <f t="shared" si="21"/>
        <v>0.12111737846775703</v>
      </c>
      <c r="AA63" s="216">
        <f t="shared" si="21"/>
        <v>1.4481733883426864E-3</v>
      </c>
      <c r="AB63" s="216">
        <f t="shared" si="21"/>
        <v>4.8756837953510344E-5</v>
      </c>
      <c r="AC63" s="216">
        <f t="shared" si="21"/>
        <v>6.2884650724124626E-5</v>
      </c>
      <c r="AD63" s="216">
        <f t="shared" si="21"/>
        <v>0.2863258956127715</v>
      </c>
      <c r="AE63" s="216">
        <f t="shared" si="21"/>
        <v>1.3579011775603958E-2</v>
      </c>
      <c r="AF63" s="216">
        <f t="shared" si="21"/>
        <v>6.2851317295990576E-3</v>
      </c>
      <c r="AG63" s="216">
        <f t="shared" si="21"/>
        <v>1.2404266793190946E-2</v>
      </c>
      <c r="AH63" s="216">
        <f t="shared" si="21"/>
        <v>8.3566713628947828E-6</v>
      </c>
      <c r="AI63" s="216">
        <f t="shared" si="21"/>
        <v>9.4735894718686381E-4</v>
      </c>
      <c r="AJ63" s="216">
        <f t="shared" si="21"/>
        <v>6.8303887787255491E-2</v>
      </c>
      <c r="AK63" s="216">
        <f t="shared" si="21"/>
        <v>1.1117743192304155E-5</v>
      </c>
      <c r="AL63" s="216">
        <f t="shared" si="21"/>
        <v>1.8133347794638734E-2</v>
      </c>
    </row>
    <row r="64" spans="1:40" x14ac:dyDescent="0.2">
      <c r="B64" s="216" t="str">
        <f t="shared" ref="B64:AL64" si="22">IF(B63&lt;1%,"",B46)</f>
        <v/>
      </c>
      <c r="C64" s="216" t="str">
        <f t="shared" si="22"/>
        <v/>
      </c>
      <c r="D64" s="216" t="str">
        <f t="shared" si="22"/>
        <v/>
      </c>
      <c r="E64" s="216" t="str">
        <f t="shared" si="22"/>
        <v/>
      </c>
      <c r="F64" s="216" t="str">
        <f t="shared" si="22"/>
        <v>Fallon, Mt</v>
      </c>
      <c r="G64" s="216" t="str">
        <f t="shared" si="22"/>
        <v/>
      </c>
      <c r="H64" s="216" t="str">
        <f t="shared" si="22"/>
        <v/>
      </c>
      <c r="I64" s="216" t="str">
        <f t="shared" si="22"/>
        <v/>
      </c>
      <c r="J64" s="216" t="str">
        <f t="shared" si="22"/>
        <v>Richland, Mt</v>
      </c>
      <c r="K64" s="216" t="str">
        <f t="shared" si="22"/>
        <v/>
      </c>
      <c r="L64" s="216" t="str">
        <f t="shared" si="22"/>
        <v/>
      </c>
      <c r="M64" s="216" t="str">
        <f t="shared" si="22"/>
        <v/>
      </c>
      <c r="N64" s="216" t="str">
        <f t="shared" si="22"/>
        <v/>
      </c>
      <c r="O64" s="216" t="str">
        <f t="shared" si="22"/>
        <v/>
      </c>
      <c r="P64" s="216" t="str">
        <f t="shared" si="22"/>
        <v>Billings, Nd</v>
      </c>
      <c r="Q64" s="216" t="str">
        <f t="shared" si="22"/>
        <v>Bottineau, Nd</v>
      </c>
      <c r="R64" s="216" t="str">
        <f t="shared" si="22"/>
        <v>Bowman, Nd</v>
      </c>
      <c r="S64" s="216" t="str">
        <f t="shared" si="22"/>
        <v>Burke, Nd</v>
      </c>
      <c r="T64" s="216" t="str">
        <f t="shared" si="22"/>
        <v/>
      </c>
      <c r="U64" s="216" t="str">
        <f t="shared" si="22"/>
        <v>Divide, Nd</v>
      </c>
      <c r="V64" s="216" t="str">
        <f t="shared" si="22"/>
        <v>Dunn, Nd</v>
      </c>
      <c r="W64" s="216" t="str">
        <f t="shared" si="22"/>
        <v/>
      </c>
      <c r="X64" s="216" t="str">
        <f t="shared" si="22"/>
        <v/>
      </c>
      <c r="Y64" s="216" t="str">
        <f t="shared" si="22"/>
        <v/>
      </c>
      <c r="Z64" s="216" t="str">
        <f t="shared" si="22"/>
        <v>Mckenzie, Nd</v>
      </c>
      <c r="AA64" s="216" t="str">
        <f t="shared" si="22"/>
        <v/>
      </c>
      <c r="AB64" s="216" t="str">
        <f t="shared" si="22"/>
        <v/>
      </c>
      <c r="AC64" s="216" t="str">
        <f t="shared" si="22"/>
        <v/>
      </c>
      <c r="AD64" s="216" t="str">
        <f t="shared" si="22"/>
        <v>Mountrail, Nd</v>
      </c>
      <c r="AE64" s="216" t="str">
        <f t="shared" si="22"/>
        <v>Renville, Nd</v>
      </c>
      <c r="AF64" s="216" t="str">
        <f t="shared" si="22"/>
        <v/>
      </c>
      <c r="AG64" s="216" t="str">
        <f t="shared" si="22"/>
        <v>Stark, Nd</v>
      </c>
      <c r="AH64" s="216" t="str">
        <f t="shared" si="22"/>
        <v/>
      </c>
      <c r="AI64" s="216" t="str">
        <f t="shared" si="22"/>
        <v/>
      </c>
      <c r="AJ64" s="216" t="str">
        <f t="shared" si="22"/>
        <v>Williams, Nd</v>
      </c>
      <c r="AK64" s="216" t="str">
        <f t="shared" si="22"/>
        <v/>
      </c>
      <c r="AL64" s="216" t="str">
        <f t="shared" si="22"/>
        <v>Harding, Sd</v>
      </c>
    </row>
    <row r="67" spans="1:36" x14ac:dyDescent="0.2">
      <c r="A67" s="74" t="s">
        <v>17160</v>
      </c>
    </row>
    <row r="69" spans="1:36" x14ac:dyDescent="0.2">
      <c r="A69" s="46" t="s">
        <v>16667</v>
      </c>
      <c r="B69" s="4" t="s">
        <v>17145</v>
      </c>
      <c r="C69" s="4" t="s">
        <v>17146</v>
      </c>
      <c r="D69" s="4" t="s">
        <v>17149</v>
      </c>
      <c r="E69" s="4" t="s">
        <v>17150</v>
      </c>
      <c r="F69" s="4" t="s">
        <v>17151</v>
      </c>
      <c r="G69" s="4" t="s">
        <v>17152</v>
      </c>
      <c r="H69" s="4" t="s">
        <v>17153</v>
      </c>
      <c r="I69" s="4" t="s">
        <v>17154</v>
      </c>
      <c r="J69" s="4" t="s">
        <v>17155</v>
      </c>
      <c r="K69" s="4" t="s">
        <v>17156</v>
      </c>
      <c r="L69" s="4" t="s">
        <v>17157</v>
      </c>
      <c r="M69" s="4" t="s">
        <v>17250</v>
      </c>
      <c r="N69" s="4" t="s">
        <v>17158</v>
      </c>
      <c r="O69" s="4" t="s">
        <v>17159</v>
      </c>
      <c r="S69" t="s">
        <v>17144</v>
      </c>
      <c r="T69" t="s">
        <v>17144</v>
      </c>
      <c r="V69" t="s">
        <v>17144</v>
      </c>
      <c r="W69" t="s">
        <v>17144</v>
      </c>
      <c r="AJ69" t="s">
        <v>17144</v>
      </c>
    </row>
    <row r="70" spans="1:36" x14ac:dyDescent="0.2">
      <c r="A70" s="171" t="str">
        <f t="shared" ref="A70:A83" si="23">A47</f>
        <v>Compressor engines</v>
      </c>
      <c r="B70" s="65">
        <f>HLOOKUP(B$69,$B$46:$AL$62,ROW(B2),FALSE)</f>
        <v>159.79683018920807</v>
      </c>
      <c r="C70" s="65">
        <f t="shared" ref="C70:O70" si="24">HLOOKUP(C$69,$B$46:$AL$62,ROW(C2),FALSE)</f>
        <v>187.77902383917058</v>
      </c>
      <c r="D70" s="65">
        <f t="shared" si="24"/>
        <v>21.553054092234227</v>
      </c>
      <c r="E70" s="65">
        <f t="shared" si="24"/>
        <v>0.11041187935592807</v>
      </c>
      <c r="F70" s="65">
        <f t="shared" si="24"/>
        <v>131.59904289335628</v>
      </c>
      <c r="G70" s="65">
        <f t="shared" si="24"/>
        <v>9.9943067377444343</v>
      </c>
      <c r="H70" s="65">
        <f t="shared" si="24"/>
        <v>2.3029155048934382</v>
      </c>
      <c r="I70" s="65">
        <f t="shared" si="24"/>
        <v>25.669732818948312</v>
      </c>
      <c r="J70" s="65">
        <f t="shared" si="24"/>
        <v>69.035481736084563</v>
      </c>
      <c r="K70" s="65">
        <f t="shared" si="24"/>
        <v>109.10860845052392</v>
      </c>
      <c r="L70" s="65">
        <f t="shared" si="24"/>
        <v>7.6305682075621717E-2</v>
      </c>
      <c r="M70" s="65">
        <f t="shared" si="24"/>
        <v>9.0133686299250204</v>
      </c>
      <c r="N70" s="65">
        <f t="shared" si="24"/>
        <v>80.667696075361278</v>
      </c>
      <c r="O70" s="65">
        <f t="shared" si="24"/>
        <v>13.55770366056721</v>
      </c>
    </row>
    <row r="71" spans="1:36" x14ac:dyDescent="0.2">
      <c r="A71" s="171" t="str">
        <f t="shared" si="23"/>
        <v>Drill rigs</v>
      </c>
      <c r="B71" s="65">
        <f t="shared" ref="B71:O85" si="25">HLOOKUP(B$69,$B$46:$AL$62,ROW(B3),FALSE)</f>
        <v>30.828770563788861</v>
      </c>
      <c r="C71" s="65">
        <f t="shared" si="25"/>
        <v>15.911623516794251</v>
      </c>
      <c r="D71" s="65">
        <f t="shared" si="25"/>
        <v>1.9889529395992813</v>
      </c>
      <c r="E71" s="65">
        <f t="shared" si="25"/>
        <v>34.806676442987417</v>
      </c>
      <c r="F71" s="65">
        <f t="shared" si="25"/>
        <v>14.917147046994607</v>
      </c>
      <c r="G71" s="65">
        <f t="shared" si="25"/>
        <v>18.89505292619317</v>
      </c>
      <c r="H71" s="65">
        <f t="shared" si="25"/>
        <v>26.850864684590299</v>
      </c>
      <c r="I71" s="65">
        <f t="shared" si="25"/>
        <v>137.2377528323504</v>
      </c>
      <c r="J71" s="65">
        <f t="shared" si="25"/>
        <v>76.57468817457233</v>
      </c>
      <c r="K71" s="65">
        <f t="shared" si="25"/>
        <v>237.67987628211412</v>
      </c>
      <c r="L71" s="65">
        <f t="shared" si="25"/>
        <v>4.9723823489982024</v>
      </c>
      <c r="M71" s="65">
        <f t="shared" si="25"/>
        <v>0.99447646979964066</v>
      </c>
      <c r="N71" s="65">
        <f t="shared" si="25"/>
        <v>44.751441140983829</v>
      </c>
      <c r="O71" s="65">
        <f t="shared" si="25"/>
        <v>12.928194107395329</v>
      </c>
    </row>
    <row r="72" spans="1:36" x14ac:dyDescent="0.2">
      <c r="A72" s="171" t="str">
        <f t="shared" si="23"/>
        <v>Pneumatic devices</v>
      </c>
      <c r="B72" s="65">
        <f t="shared" si="25"/>
        <v>4353.907388227366</v>
      </c>
      <c r="C72" s="65">
        <f t="shared" si="25"/>
        <v>2909.8356139113857</v>
      </c>
      <c r="D72" s="65">
        <f t="shared" si="25"/>
        <v>1419.2808425680666</v>
      </c>
      <c r="E72" s="65">
        <f t="shared" si="25"/>
        <v>1620.7071630198668</v>
      </c>
      <c r="F72" s="65">
        <f t="shared" si="25"/>
        <v>1716.7720235430327</v>
      </c>
      <c r="G72" s="65">
        <f t="shared" si="25"/>
        <v>1162.0749256834608</v>
      </c>
      <c r="H72" s="65">
        <f t="shared" si="25"/>
        <v>443.13790499395975</v>
      </c>
      <c r="I72" s="65">
        <f t="shared" si="25"/>
        <v>1193.0635903683531</v>
      </c>
      <c r="J72" s="65">
        <f t="shared" si="25"/>
        <v>2689.8160946486505</v>
      </c>
      <c r="K72" s="65">
        <f t="shared" si="25"/>
        <v>1580.4218989295066</v>
      </c>
      <c r="L72" s="65">
        <f t="shared" si="25"/>
        <v>901.77014233036562</v>
      </c>
      <c r="M72" s="65">
        <f t="shared" si="25"/>
        <v>220.01951926273523</v>
      </c>
      <c r="N72" s="65">
        <f t="shared" si="25"/>
        <v>1447.1706407844699</v>
      </c>
      <c r="O72" s="65">
        <f t="shared" si="25"/>
        <v>653.86082485122722</v>
      </c>
    </row>
    <row r="73" spans="1:36" x14ac:dyDescent="0.2">
      <c r="A73" s="171" t="str">
        <f t="shared" si="23"/>
        <v>Pneumatic pumps</v>
      </c>
      <c r="B73" s="65">
        <f t="shared" si="25"/>
        <v>4629.1898642303167</v>
      </c>
      <c r="C73" s="65">
        <f t="shared" si="25"/>
        <v>3094.9252264062989</v>
      </c>
      <c r="D73" s="65">
        <f t="shared" si="25"/>
        <v>1511.1681809105385</v>
      </c>
      <c r="E73" s="65">
        <f t="shared" si="25"/>
        <v>1725.6352808214228</v>
      </c>
      <c r="F73" s="65">
        <f t="shared" si="25"/>
        <v>1827.9195900096906</v>
      </c>
      <c r="G73" s="65">
        <f t="shared" si="25"/>
        <v>1237.310191793563</v>
      </c>
      <c r="H73" s="65">
        <f t="shared" si="25"/>
        <v>471.82761980394542</v>
      </c>
      <c r="I73" s="65">
        <f t="shared" si="25"/>
        <v>1270.3051302413915</v>
      </c>
      <c r="J73" s="65">
        <f t="shared" si="25"/>
        <v>2863.9606572715006</v>
      </c>
      <c r="K73" s="65">
        <f t="shared" si="25"/>
        <v>1682.7418608392459</v>
      </c>
      <c r="L73" s="65">
        <f t="shared" si="25"/>
        <v>960.15270883180494</v>
      </c>
      <c r="M73" s="65">
        <f t="shared" si="25"/>
        <v>234.26406297958127</v>
      </c>
      <c r="N73" s="65">
        <f t="shared" si="25"/>
        <v>1540.8636255135839</v>
      </c>
      <c r="O73" s="65">
        <f t="shared" si="25"/>
        <v>696.19320124917817</v>
      </c>
    </row>
    <row r="74" spans="1:36" x14ac:dyDescent="0.2">
      <c r="A74" s="171" t="str">
        <f t="shared" si="23"/>
        <v>Venting - recompletions</v>
      </c>
      <c r="B74" s="65">
        <f t="shared" si="25"/>
        <v>293.32493463716816</v>
      </c>
      <c r="C74" s="65">
        <f t="shared" si="25"/>
        <v>196.03709154754515</v>
      </c>
      <c r="D74" s="65">
        <f t="shared" si="25"/>
        <v>95.617665525852686</v>
      </c>
      <c r="E74" s="65">
        <f t="shared" si="25"/>
        <v>109.18785823148681</v>
      </c>
      <c r="F74" s="65">
        <f t="shared" si="25"/>
        <v>115.65979629109692</v>
      </c>
      <c r="G74" s="65">
        <f t="shared" si="25"/>
        <v>78.289573301735288</v>
      </c>
      <c r="H74" s="65">
        <f t="shared" si="25"/>
        <v>29.854423952395056</v>
      </c>
      <c r="I74" s="65">
        <f t="shared" si="25"/>
        <v>80.377295256448221</v>
      </c>
      <c r="J74" s="65">
        <f t="shared" si="25"/>
        <v>181.21426566908326</v>
      </c>
      <c r="K74" s="65">
        <f t="shared" si="25"/>
        <v>106.47381969035999</v>
      </c>
      <c r="L74" s="65">
        <f t="shared" si="25"/>
        <v>60.752708882146578</v>
      </c>
      <c r="M74" s="65">
        <f t="shared" si="25"/>
        <v>14.822825878461879</v>
      </c>
      <c r="N74" s="65">
        <f t="shared" si="25"/>
        <v>97.496615285094336</v>
      </c>
      <c r="O74" s="65">
        <f t="shared" si="25"/>
        <v>44.050933244443051</v>
      </c>
    </row>
    <row r="75" spans="1:36" x14ac:dyDescent="0.2">
      <c r="A75" s="171" t="str">
        <f t="shared" si="23"/>
        <v>Heaters</v>
      </c>
      <c r="B75" s="65">
        <f t="shared" si="25"/>
        <v>6.2055657776337307</v>
      </c>
      <c r="C75" s="65">
        <f t="shared" si="25"/>
        <v>4.1473496549452484</v>
      </c>
      <c r="D75" s="65">
        <f t="shared" si="25"/>
        <v>2.0228819403247327</v>
      </c>
      <c r="E75" s="65">
        <f t="shared" si="25"/>
        <v>2.3099721720302075</v>
      </c>
      <c r="F75" s="65">
        <f t="shared" si="25"/>
        <v>2.446892128689742</v>
      </c>
      <c r="G75" s="65">
        <f t="shared" si="25"/>
        <v>1.656289798300818</v>
      </c>
      <c r="H75" s="65">
        <f t="shared" si="25"/>
        <v>0.63159850975204523</v>
      </c>
      <c r="I75" s="65">
        <f t="shared" si="25"/>
        <v>1.7004575262555066</v>
      </c>
      <c r="J75" s="65">
        <f t="shared" si="25"/>
        <v>3.8337587864669604</v>
      </c>
      <c r="K75" s="65">
        <f t="shared" si="25"/>
        <v>2.2525541256891124</v>
      </c>
      <c r="L75" s="65">
        <f t="shared" si="25"/>
        <v>1.2852808834814349</v>
      </c>
      <c r="M75" s="65">
        <f t="shared" si="25"/>
        <v>0.31359086847828821</v>
      </c>
      <c r="N75" s="65">
        <f t="shared" si="25"/>
        <v>2.0626328954839521</v>
      </c>
      <c r="O75" s="65">
        <f t="shared" si="25"/>
        <v>0.931939059843927</v>
      </c>
    </row>
    <row r="76" spans="1:36" x14ac:dyDescent="0.2">
      <c r="A76" s="171" t="str">
        <f t="shared" si="23"/>
        <v>Unpermitted Fugitives</v>
      </c>
      <c r="B76" s="65">
        <f t="shared" si="25"/>
        <v>1351.8260654313187</v>
      </c>
      <c r="C76" s="65">
        <f t="shared" si="25"/>
        <v>903.46240244840453</v>
      </c>
      <c r="D76" s="65">
        <f t="shared" si="25"/>
        <v>440.6664327171132</v>
      </c>
      <c r="E76" s="65">
        <f t="shared" si="25"/>
        <v>503.20642862674725</v>
      </c>
      <c r="F76" s="65">
        <f t="shared" si="25"/>
        <v>533.03319590672652</v>
      </c>
      <c r="G76" s="65">
        <f t="shared" si="25"/>
        <v>360.80766870942676</v>
      </c>
      <c r="H76" s="65">
        <f t="shared" si="25"/>
        <v>137.58799100119475</v>
      </c>
      <c r="I76" s="65">
        <f t="shared" si="25"/>
        <v>370.42920654167813</v>
      </c>
      <c r="J76" s="65">
        <f t="shared" si="25"/>
        <v>835.14948383941976</v>
      </c>
      <c r="K76" s="65">
        <f t="shared" si="25"/>
        <v>490.69842944482036</v>
      </c>
      <c r="L76" s="65">
        <f t="shared" si="25"/>
        <v>279.98675091851516</v>
      </c>
      <c r="M76" s="65">
        <f t="shared" si="25"/>
        <v>68.312918608984788</v>
      </c>
      <c r="N76" s="65">
        <f t="shared" si="25"/>
        <v>449.32581676613944</v>
      </c>
      <c r="O76" s="65">
        <f t="shared" si="25"/>
        <v>203.01444826050411</v>
      </c>
    </row>
    <row r="77" spans="1:36" x14ac:dyDescent="0.2">
      <c r="A77" s="171" t="str">
        <f t="shared" si="23"/>
        <v>Miscellaneous engines</v>
      </c>
      <c r="B77" s="65">
        <f t="shared" si="25"/>
        <v>7.2523223042923508</v>
      </c>
      <c r="C77" s="65">
        <f t="shared" si="25"/>
        <v>4.8469257250751019</v>
      </c>
      <c r="D77" s="65">
        <f t="shared" si="25"/>
        <v>2.3641022173422752</v>
      </c>
      <c r="E77" s="65">
        <f t="shared" si="25"/>
        <v>2.6996189075764416</v>
      </c>
      <c r="F77" s="65">
        <f t="shared" si="25"/>
        <v>2.8596345598419664</v>
      </c>
      <c r="G77" s="65">
        <f t="shared" si="25"/>
        <v>1.9356732128894176</v>
      </c>
      <c r="H77" s="65">
        <f t="shared" si="25"/>
        <v>0.7381367185151646</v>
      </c>
      <c r="I77" s="65">
        <f t="shared" si="25"/>
        <v>1.9872911652331353</v>
      </c>
      <c r="J77" s="65">
        <f t="shared" si="25"/>
        <v>4.4804382634347055</v>
      </c>
      <c r="K77" s="65">
        <f t="shared" si="25"/>
        <v>2.6325155695296081</v>
      </c>
      <c r="L77" s="65">
        <f t="shared" si="25"/>
        <v>1.5020824132021882</v>
      </c>
      <c r="M77" s="65">
        <f t="shared" si="25"/>
        <v>0.36648746164039636</v>
      </c>
      <c r="N77" s="65">
        <f t="shared" si="25"/>
        <v>2.4105583744516212</v>
      </c>
      <c r="O77" s="65">
        <f t="shared" si="25"/>
        <v>1.0891387944524455</v>
      </c>
    </row>
    <row r="78" spans="1:36" x14ac:dyDescent="0.2">
      <c r="A78" s="171" t="str">
        <f t="shared" si="23"/>
        <v>Artificial Lift</v>
      </c>
      <c r="B78" s="65">
        <f t="shared" si="25"/>
        <v>39.878701175130921</v>
      </c>
      <c r="C78" s="65">
        <f t="shared" si="25"/>
        <v>99.030591146521189</v>
      </c>
      <c r="D78" s="65">
        <f t="shared" si="25"/>
        <v>25.372396583851149</v>
      </c>
      <c r="E78" s="65">
        <f t="shared" si="25"/>
        <v>12.428853312240808</v>
      </c>
      <c r="F78" s="65">
        <f t="shared" si="25"/>
        <v>77.581631585000764</v>
      </c>
      <c r="G78" s="65">
        <f t="shared" si="25"/>
        <v>8.8245939023224853</v>
      </c>
      <c r="H78" s="65">
        <f t="shared" si="25"/>
        <v>9.6651553424956109</v>
      </c>
      <c r="I78" s="65">
        <f t="shared" si="25"/>
        <v>56.62036250187834</v>
      </c>
      <c r="J78" s="65">
        <f t="shared" si="25"/>
        <v>58.216342802284345</v>
      </c>
      <c r="K78" s="65">
        <f t="shared" si="25"/>
        <v>193.41236975680141</v>
      </c>
      <c r="L78" s="65">
        <f t="shared" si="25"/>
        <v>4.9025668089639156</v>
      </c>
      <c r="M78" s="65">
        <f t="shared" si="25"/>
        <v>7.8669688267412967</v>
      </c>
      <c r="N78" s="65">
        <f t="shared" si="25"/>
        <v>32.380099351952218</v>
      </c>
      <c r="O78" s="65">
        <f t="shared" si="25"/>
        <v>10.567404469427274</v>
      </c>
    </row>
    <row r="79" spans="1:36" x14ac:dyDescent="0.2">
      <c r="A79" s="171" t="str">
        <f t="shared" si="23"/>
        <v xml:space="preserve">Condensate tank </v>
      </c>
      <c r="B79" s="65">
        <f t="shared" si="25"/>
        <v>6.8939632889300988</v>
      </c>
      <c r="C79" s="65">
        <f t="shared" si="25"/>
        <v>11.814826739993997</v>
      </c>
      <c r="D79" s="65">
        <f t="shared" si="25"/>
        <v>70.266062195450147</v>
      </c>
      <c r="E79" s="65">
        <f t="shared" si="25"/>
        <v>312.76449879518827</v>
      </c>
      <c r="F79" s="65">
        <f t="shared" si="25"/>
        <v>9835.5861068378435</v>
      </c>
      <c r="G79" s="65">
        <f t="shared" si="25"/>
        <v>161.16793090928201</v>
      </c>
      <c r="H79" s="65">
        <f t="shared" si="25"/>
        <v>465.44338702297483</v>
      </c>
      <c r="I79" s="65">
        <f t="shared" si="25"/>
        <v>1383.0945568880984</v>
      </c>
      <c r="J79" s="65">
        <f t="shared" si="25"/>
        <v>7098.4044822244532</v>
      </c>
      <c r="K79" s="65">
        <f t="shared" si="25"/>
        <v>1661.3682447884244</v>
      </c>
      <c r="L79" s="65">
        <f t="shared" si="25"/>
        <v>214.72974782824119</v>
      </c>
      <c r="M79" s="65">
        <f t="shared" si="25"/>
        <v>0</v>
      </c>
      <c r="N79" s="65">
        <f t="shared" si="25"/>
        <v>4411.263873417879</v>
      </c>
      <c r="O79" s="65">
        <f t="shared" si="25"/>
        <v>79.64182515704033</v>
      </c>
    </row>
    <row r="80" spans="1:36" x14ac:dyDescent="0.2">
      <c r="A80" s="171" t="str">
        <f t="shared" si="23"/>
        <v>Oil Tank</v>
      </c>
      <c r="B80" s="65">
        <f t="shared" si="25"/>
        <v>2108.7633644525854</v>
      </c>
      <c r="C80" s="65">
        <f t="shared" si="25"/>
        <v>5237.9872318527505</v>
      </c>
      <c r="D80" s="65">
        <f t="shared" si="25"/>
        <v>10906.748168232016</v>
      </c>
      <c r="E80" s="65">
        <f t="shared" si="25"/>
        <v>5342.7500491926776</v>
      </c>
      <c r="F80" s="65">
        <f t="shared" si="25"/>
        <v>33349.759270147879</v>
      </c>
      <c r="G80" s="65">
        <f t="shared" si="25"/>
        <v>3793.3989822942549</v>
      </c>
      <c r="H80" s="65">
        <f t="shared" si="25"/>
        <v>4154.7283473621874</v>
      </c>
      <c r="I80" s="65">
        <f t="shared" si="25"/>
        <v>24339.207885274998</v>
      </c>
      <c r="J80" s="65">
        <f t="shared" si="25"/>
        <v>25025.266656288637</v>
      </c>
      <c r="K80" s="65">
        <f t="shared" si="25"/>
        <v>83141.535431503056</v>
      </c>
      <c r="L80" s="65">
        <f t="shared" si="25"/>
        <v>2107.450172733591</v>
      </c>
      <c r="M80" s="65">
        <f t="shared" si="25"/>
        <v>3381.747859609382</v>
      </c>
      <c r="N80" s="65">
        <f t="shared" si="25"/>
        <v>13919.126170322179</v>
      </c>
      <c r="O80" s="65">
        <f t="shared" si="25"/>
        <v>4542.5751942270253</v>
      </c>
    </row>
    <row r="81" spans="1:15" x14ac:dyDescent="0.2">
      <c r="A81" s="171" t="str">
        <f t="shared" si="23"/>
        <v>Oil Well Truck Loading</v>
      </c>
      <c r="B81" s="65">
        <f t="shared" si="25"/>
        <v>439.84603063394775</v>
      </c>
      <c r="C81" s="65">
        <f t="shared" si="25"/>
        <v>1092.2675800257609</v>
      </c>
      <c r="D81" s="65">
        <f t="shared" si="25"/>
        <v>279.84732692439866</v>
      </c>
      <c r="E81" s="65">
        <f t="shared" si="25"/>
        <v>137.08525186697648</v>
      </c>
      <c r="F81" s="65">
        <f t="shared" si="25"/>
        <v>855.69418504653368</v>
      </c>
      <c r="G81" s="65">
        <f t="shared" si="25"/>
        <v>97.331720580549771</v>
      </c>
      <c r="H81" s="65">
        <f t="shared" si="25"/>
        <v>106.60277510513059</v>
      </c>
      <c r="I81" s="65">
        <f t="shared" si="25"/>
        <v>624.49981984461283</v>
      </c>
      <c r="J81" s="65">
        <f t="shared" si="25"/>
        <v>642.10284049016298</v>
      </c>
      <c r="K81" s="65">
        <f t="shared" si="25"/>
        <v>2133.2606280087862</v>
      </c>
      <c r="L81" s="65">
        <f t="shared" si="25"/>
        <v>54.073339584722284</v>
      </c>
      <c r="M81" s="65">
        <f t="shared" si="25"/>
        <v>86.769501252489192</v>
      </c>
      <c r="N81" s="65">
        <f t="shared" si="25"/>
        <v>357.13946923554209</v>
      </c>
      <c r="O81" s="65">
        <f t="shared" si="25"/>
        <v>116.55421999750635</v>
      </c>
    </row>
    <row r="82" spans="1:15" x14ac:dyDescent="0.2">
      <c r="A82" s="171" t="str">
        <f t="shared" si="23"/>
        <v>Condensate tank flaring</v>
      </c>
      <c r="B82" s="65">
        <f t="shared" si="25"/>
        <v>0</v>
      </c>
      <c r="C82" s="65">
        <f t="shared" si="25"/>
        <v>0</v>
      </c>
      <c r="D82" s="65">
        <f t="shared" si="25"/>
        <v>0</v>
      </c>
      <c r="E82" s="65">
        <f t="shared" si="25"/>
        <v>0</v>
      </c>
      <c r="F82" s="65">
        <f t="shared" si="25"/>
        <v>0</v>
      </c>
      <c r="G82" s="65">
        <f t="shared" si="25"/>
        <v>0</v>
      </c>
      <c r="H82" s="65">
        <f t="shared" si="25"/>
        <v>0</v>
      </c>
      <c r="I82" s="65">
        <f t="shared" si="25"/>
        <v>0</v>
      </c>
      <c r="J82" s="65">
        <f t="shared" si="25"/>
        <v>0</v>
      </c>
      <c r="K82" s="65">
        <f t="shared" si="25"/>
        <v>0</v>
      </c>
      <c r="L82" s="65">
        <f t="shared" si="25"/>
        <v>0</v>
      </c>
      <c r="M82" s="65">
        <f t="shared" si="25"/>
        <v>0</v>
      </c>
      <c r="N82" s="65">
        <f t="shared" si="25"/>
        <v>0</v>
      </c>
      <c r="O82" s="65">
        <f t="shared" si="25"/>
        <v>0</v>
      </c>
    </row>
    <row r="83" spans="1:15" x14ac:dyDescent="0.2">
      <c r="A83" s="171" t="str">
        <f t="shared" si="23"/>
        <v>Casinghead Gas Venting and Flaring</v>
      </c>
      <c r="B83" s="65">
        <f t="shared" si="25"/>
        <v>0</v>
      </c>
      <c r="C83" s="65">
        <f t="shared" si="25"/>
        <v>5062.1193154583298</v>
      </c>
      <c r="D83" s="65">
        <f t="shared" si="25"/>
        <v>1296.9537729664835</v>
      </c>
      <c r="E83" s="65">
        <f t="shared" si="25"/>
        <v>635.32225439111312</v>
      </c>
      <c r="F83" s="65">
        <f t="shared" si="25"/>
        <v>0</v>
      </c>
      <c r="G83" s="65">
        <f t="shared" si="25"/>
        <v>451.08432381191227</v>
      </c>
      <c r="H83" s="65">
        <f t="shared" si="25"/>
        <v>494.0510702775</v>
      </c>
      <c r="I83" s="65">
        <f t="shared" si="25"/>
        <v>2894.2473972001471</v>
      </c>
      <c r="J83" s="65">
        <f t="shared" si="25"/>
        <v>2975.8286804404224</v>
      </c>
      <c r="K83" s="65">
        <f t="shared" si="25"/>
        <v>9886.6065673169196</v>
      </c>
      <c r="L83" s="65">
        <f t="shared" si="25"/>
        <v>250.60315051803013</v>
      </c>
      <c r="M83" s="65">
        <f t="shared" si="25"/>
        <v>402.13366789898868</v>
      </c>
      <c r="N83" s="65">
        <f t="shared" si="25"/>
        <v>1655.1645755952363</v>
      </c>
      <c r="O83" s="65">
        <f t="shared" si="25"/>
        <v>0</v>
      </c>
    </row>
    <row r="84" spans="1:15" x14ac:dyDescent="0.2">
      <c r="A84" s="171" t="str">
        <f t="shared" ref="A84" si="26">A61</f>
        <v>Other Categories</v>
      </c>
      <c r="B84" s="65">
        <f t="shared" si="25"/>
        <v>770.63341327850844</v>
      </c>
      <c r="C84" s="65">
        <f t="shared" si="25"/>
        <v>696.08167628602291</v>
      </c>
      <c r="D84" s="65">
        <f t="shared" si="25"/>
        <v>64.907404643052587</v>
      </c>
      <c r="E84" s="65">
        <f t="shared" si="25"/>
        <v>161.56922734510914</v>
      </c>
      <c r="F84" s="65">
        <f t="shared" si="25"/>
        <v>278.79842087428887</v>
      </c>
      <c r="G84" s="65">
        <f t="shared" si="25"/>
        <v>91.709359977961242</v>
      </c>
      <c r="H84" s="65">
        <f t="shared" si="25"/>
        <v>51.283145074436334</v>
      </c>
      <c r="I84" s="65">
        <f t="shared" si="25"/>
        <v>516.12504897892416</v>
      </c>
      <c r="J84" s="65">
        <f t="shared" si="25"/>
        <v>811.66755795977508</v>
      </c>
      <c r="K84" s="65">
        <f t="shared" si="25"/>
        <v>1218.629704493077</v>
      </c>
      <c r="L84" s="65">
        <f t="shared" si="25"/>
        <v>16.28542755505077</v>
      </c>
      <c r="M84" s="65">
        <f t="shared" si="25"/>
        <v>11.596156569599454</v>
      </c>
      <c r="N84" s="65">
        <f t="shared" si="25"/>
        <v>399.16877321283528</v>
      </c>
      <c r="O84" s="65">
        <f t="shared" si="25"/>
        <v>113.10989551691554</v>
      </c>
    </row>
    <row r="85" spans="1:15" s="4" customFormat="1" x14ac:dyDescent="0.2">
      <c r="A85" s="80" t="s">
        <v>14782</v>
      </c>
      <c r="B85" s="66">
        <f t="shared" si="25"/>
        <v>14198.347214190195</v>
      </c>
      <c r="C85" s="66">
        <f t="shared" si="25"/>
        <v>19516.246478558998</v>
      </c>
      <c r="D85" s="66">
        <f t="shared" si="25"/>
        <v>16138.757244456325</v>
      </c>
      <c r="E85" s="66">
        <f t="shared" si="25"/>
        <v>10600.583545004778</v>
      </c>
      <c r="F85" s="66">
        <f t="shared" si="25"/>
        <v>48742.626936870976</v>
      </c>
      <c r="G85" s="66">
        <f t="shared" si="25"/>
        <v>7474.4805936395969</v>
      </c>
      <c r="H85" s="66">
        <f t="shared" si="25"/>
        <v>6394.7053353539704</v>
      </c>
      <c r="I85" s="66">
        <f t="shared" si="25"/>
        <v>32894.565527439314</v>
      </c>
      <c r="J85" s="66">
        <f t="shared" si="25"/>
        <v>43335.551428594947</v>
      </c>
      <c r="K85" s="66">
        <f t="shared" si="25"/>
        <v>102446.82250919887</v>
      </c>
      <c r="L85" s="66">
        <f t="shared" si="25"/>
        <v>4858.5427673191889</v>
      </c>
      <c r="M85" s="66">
        <f t="shared" si="25"/>
        <v>4438.2214043168069</v>
      </c>
      <c r="N85" s="66">
        <f t="shared" si="25"/>
        <v>24438.991987971192</v>
      </c>
      <c r="O85" s="66">
        <f t="shared" si="25"/>
        <v>6488.074922595526</v>
      </c>
    </row>
    <row r="88" spans="1:15" x14ac:dyDescent="0.2">
      <c r="A88" t="s">
        <v>17144</v>
      </c>
      <c r="B88" t="s">
        <v>17144</v>
      </c>
      <c r="C88" t="s">
        <v>17144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E226"/>
  <sheetViews>
    <sheetView zoomScale="85" zoomScaleNormal="85" workbookViewId="0">
      <pane ySplit="4" topLeftCell="A5" activePane="bottomLeft" state="frozen"/>
      <selection pane="bottomLeft" activeCell="A5" sqref="A5"/>
    </sheetView>
  </sheetViews>
  <sheetFormatPr defaultRowHeight="12.75" x14ac:dyDescent="0.2"/>
  <cols>
    <col min="1" max="1" width="21.140625" customWidth="1"/>
    <col min="2" max="31" width="42.28515625" customWidth="1"/>
    <col min="32" max="32" width="10.5703125" customWidth="1"/>
    <col min="33" max="33" width="5.140625" customWidth="1"/>
    <col min="34" max="45" width="17" customWidth="1"/>
    <col min="46" max="52" width="29.42578125" customWidth="1"/>
    <col min="53" max="53" width="8.5703125" customWidth="1"/>
    <col min="54" max="55" width="10.5703125" customWidth="1"/>
    <col min="56" max="56" width="30.140625" customWidth="1"/>
    <col min="57" max="57" width="8.5703125" customWidth="1"/>
  </cols>
  <sheetData>
    <row r="1" spans="1:33" x14ac:dyDescent="0.2">
      <c r="A1" s="14" t="s">
        <v>17141</v>
      </c>
      <c r="D1" s="32"/>
      <c r="E1" s="75"/>
      <c r="F1" s="32"/>
      <c r="G1" s="7"/>
    </row>
    <row r="2" spans="1:33" x14ac:dyDescent="0.2">
      <c r="D2" s="32"/>
      <c r="E2" s="32"/>
      <c r="F2" s="32"/>
      <c r="G2" s="7"/>
    </row>
    <row r="3" spans="1:33" x14ac:dyDescent="0.2">
      <c r="A3" s="5" t="s">
        <v>14783</v>
      </c>
    </row>
    <row r="4" spans="1:33" s="13" customFormat="1" x14ac:dyDescent="0.2">
      <c r="A4" s="22" t="str">
        <f>A118</f>
        <v>FIPS</v>
      </c>
      <c r="B4" s="70" t="s">
        <v>16694</v>
      </c>
      <c r="C4" s="70" t="s">
        <v>10027</v>
      </c>
      <c r="D4" s="70" t="s">
        <v>10031</v>
      </c>
      <c r="E4" s="70" t="s">
        <v>10030</v>
      </c>
      <c r="F4" s="70" t="s">
        <v>15679</v>
      </c>
      <c r="G4" s="70" t="s">
        <v>15682</v>
      </c>
      <c r="H4" s="70" t="s">
        <v>12114</v>
      </c>
      <c r="I4" s="70" t="s">
        <v>16377</v>
      </c>
      <c r="J4" s="70" t="s">
        <v>10025</v>
      </c>
      <c r="K4" s="70" t="s">
        <v>15130</v>
      </c>
      <c r="L4" s="70" t="s">
        <v>15132</v>
      </c>
      <c r="M4" s="70" t="s">
        <v>16664</v>
      </c>
      <c r="N4" s="70" t="s">
        <v>17253</v>
      </c>
      <c r="O4" s="70" t="s">
        <v>17265</v>
      </c>
      <c r="P4" s="280" t="s">
        <v>16661</v>
      </c>
      <c r="Q4" s="22" t="s">
        <v>14782</v>
      </c>
      <c r="R4" s="70"/>
      <c r="S4" s="70"/>
      <c r="T4" s="22"/>
      <c r="U4" s="22"/>
      <c r="V4" s="22"/>
      <c r="W4" s="22"/>
    </row>
    <row r="5" spans="1:33" s="11" customFormat="1" x14ac:dyDescent="0.2">
      <c r="A5" s="11" t="str">
        <f>PROPER(VLOOKUP(A119,fips_xref!$A$5:$B$295,2,FALSE))</f>
        <v>Carter, Mt</v>
      </c>
      <c r="B5" s="67">
        <f t="shared" ref="B5:N5" si="0">SUMIF($B$118:$AH$118,B$4,$B119:$AH119)</f>
        <v>7.4746799650440648E-2</v>
      </c>
      <c r="C5" s="67">
        <f t="shared" si="0"/>
        <v>0</v>
      </c>
      <c r="D5" s="67">
        <f t="shared" si="0"/>
        <v>55.779596432806116</v>
      </c>
      <c r="E5" s="67">
        <f t="shared" si="0"/>
        <v>59.390889206091032</v>
      </c>
      <c r="F5" s="67">
        <f t="shared" si="0"/>
        <v>3.7578995184832933</v>
      </c>
      <c r="G5" s="67">
        <f t="shared" si="0"/>
        <v>7.950191031843927E-2</v>
      </c>
      <c r="H5" s="67">
        <f t="shared" si="0"/>
        <v>17.318768098052484</v>
      </c>
      <c r="I5" s="67">
        <f t="shared" si="0"/>
        <v>9.2912314218692046E-2</v>
      </c>
      <c r="J5" s="67">
        <f t="shared" si="0"/>
        <v>0.31243762484923276</v>
      </c>
      <c r="K5" s="67">
        <f t="shared" si="0"/>
        <v>0</v>
      </c>
      <c r="L5" s="67">
        <f t="shared" si="0"/>
        <v>16.521526467605167</v>
      </c>
      <c r="M5" s="67">
        <f t="shared" si="0"/>
        <v>3.4460613074413233</v>
      </c>
      <c r="N5" s="67">
        <f t="shared" si="0"/>
        <v>0</v>
      </c>
      <c r="O5" s="67">
        <f t="shared" ref="O5" si="1">SUMIF($B$118:$AH$118,O$4,$B119:$AH119)</f>
        <v>0</v>
      </c>
      <c r="P5" s="67">
        <f t="shared" ref="P5:P35" si="2">SUMIF($B$115:$AI$115,"N",$B119:$AI119)</f>
        <v>0.53374786511347172</v>
      </c>
      <c r="Q5" s="67">
        <f t="shared" ref="Q5:Q36" si="3">SUM(B5:P5)</f>
        <v>157.30808754462967</v>
      </c>
      <c r="R5" s="302"/>
      <c r="S5" s="302"/>
      <c r="T5" s="302"/>
      <c r="U5" s="302"/>
      <c r="V5" s="302"/>
      <c r="W5" s="302"/>
      <c r="X5" s="302"/>
      <c r="Y5" s="302"/>
      <c r="Z5" s="302"/>
      <c r="AA5" s="302"/>
      <c r="AB5" s="302"/>
      <c r="AC5" s="302"/>
      <c r="AD5" s="302"/>
      <c r="AE5" s="302"/>
      <c r="AF5" s="302"/>
      <c r="AG5" s="302"/>
    </row>
    <row r="6" spans="1:33" s="11" customFormat="1" x14ac:dyDescent="0.2">
      <c r="A6" s="11" t="str">
        <f>PROPER(VLOOKUP(A120,fips_xref!$A$5:$B$295,2,FALSE))</f>
        <v>Custer, Mt</v>
      </c>
      <c r="B6" s="67">
        <f t="shared" ref="B6:N6" si="4">SUMIF($B$118:$AH$118,B$4,$B120:$AH120)</f>
        <v>5.6067087831460617E-2</v>
      </c>
      <c r="C6" s="67">
        <f t="shared" si="4"/>
        <v>0</v>
      </c>
      <c r="D6" s="67">
        <f t="shared" si="4"/>
        <v>9.2965994054676866</v>
      </c>
      <c r="E6" s="67">
        <f t="shared" si="4"/>
        <v>9.8984815343485053</v>
      </c>
      <c r="F6" s="67">
        <f t="shared" si="4"/>
        <v>0.62631658641388221</v>
      </c>
      <c r="G6" s="67">
        <f t="shared" si="4"/>
        <v>1.3250318386406544E-2</v>
      </c>
      <c r="H6" s="67">
        <f t="shared" si="4"/>
        <v>2.8864613496754141</v>
      </c>
      <c r="I6" s="67">
        <f t="shared" si="4"/>
        <v>1.5485385703115341E-2</v>
      </c>
      <c r="J6" s="67">
        <f t="shared" si="4"/>
        <v>0</v>
      </c>
      <c r="K6" s="67">
        <f t="shared" si="4"/>
        <v>0</v>
      </c>
      <c r="L6" s="67">
        <f t="shared" si="4"/>
        <v>0</v>
      </c>
      <c r="M6" s="67">
        <f t="shared" si="4"/>
        <v>0</v>
      </c>
      <c r="N6" s="67">
        <f t="shared" si="4"/>
        <v>0</v>
      </c>
      <c r="O6" s="67">
        <f t="shared" ref="O6" si="5">SUMIF($B$118:$AH$118,O$4,$B120:$AH120)</f>
        <v>0</v>
      </c>
      <c r="P6" s="67">
        <f t="shared" si="2"/>
        <v>0.37677798492670883</v>
      </c>
      <c r="Q6" s="67">
        <f t="shared" si="3"/>
        <v>23.16943965275318</v>
      </c>
      <c r="R6" s="302"/>
      <c r="S6" s="302"/>
      <c r="T6" s="302"/>
      <c r="U6" s="302"/>
      <c r="V6" s="302"/>
      <c r="W6" s="302"/>
      <c r="X6" s="302"/>
      <c r="Y6" s="302"/>
      <c r="Z6" s="302"/>
      <c r="AA6" s="302"/>
      <c r="AB6" s="302"/>
      <c r="AC6" s="302"/>
      <c r="AD6" s="302"/>
      <c r="AE6" s="302"/>
      <c r="AF6" s="302"/>
      <c r="AG6" s="302"/>
    </row>
    <row r="7" spans="1:33" s="11" customFormat="1" x14ac:dyDescent="0.2">
      <c r="A7" s="11" t="str">
        <f>PROPER(VLOOKUP(A121,fips_xref!$A$5:$B$295,2,FALSE))</f>
        <v>Daniels, Mt</v>
      </c>
      <c r="B7" s="67">
        <f t="shared" ref="B7:N7" si="6">SUMIF($B$118:$AH$118,B$4,$B121:$AH121)</f>
        <v>0</v>
      </c>
      <c r="C7" s="67">
        <f t="shared" si="6"/>
        <v>0</v>
      </c>
      <c r="D7" s="67">
        <f t="shared" si="6"/>
        <v>9.2965994054676866</v>
      </c>
      <c r="E7" s="67">
        <f t="shared" si="6"/>
        <v>9.8984815343485053</v>
      </c>
      <c r="F7" s="67">
        <f t="shared" si="6"/>
        <v>0.62631658641388221</v>
      </c>
      <c r="G7" s="67">
        <f t="shared" si="6"/>
        <v>1.3250318386406544E-2</v>
      </c>
      <c r="H7" s="67">
        <f t="shared" si="6"/>
        <v>2.8864613496754141</v>
      </c>
      <c r="I7" s="67">
        <f t="shared" si="6"/>
        <v>1.5485385703115341E-2</v>
      </c>
      <c r="J7" s="67">
        <f t="shared" si="6"/>
        <v>3.2533781609917579E-2</v>
      </c>
      <c r="K7" s="67">
        <f t="shared" si="6"/>
        <v>0</v>
      </c>
      <c r="L7" s="67">
        <f t="shared" si="6"/>
        <v>13.796423077982197</v>
      </c>
      <c r="M7" s="67">
        <f t="shared" si="6"/>
        <v>0.35883452271404104</v>
      </c>
      <c r="N7" s="67">
        <f t="shared" si="6"/>
        <v>0</v>
      </c>
      <c r="O7" s="67">
        <f t="shared" ref="O7" si="7">SUMIF($B$118:$AH$118,O$4,$B121:$AH121)</f>
        <v>1.6630203090356097</v>
      </c>
      <c r="P7" s="67">
        <f t="shared" si="2"/>
        <v>7.6520276946289026E-3</v>
      </c>
      <c r="Q7" s="67">
        <f t="shared" si="3"/>
        <v>38.5950582990314</v>
      </c>
      <c r="R7" s="302"/>
      <c r="S7" s="302"/>
      <c r="T7" s="302"/>
      <c r="U7" s="302"/>
      <c r="V7" s="302"/>
      <c r="W7" s="302"/>
      <c r="X7" s="302"/>
      <c r="Y7" s="302"/>
      <c r="Z7" s="302"/>
      <c r="AA7" s="302"/>
      <c r="AB7" s="302"/>
      <c r="AC7" s="302"/>
      <c r="AD7" s="302"/>
      <c r="AE7" s="302"/>
      <c r="AF7" s="302"/>
      <c r="AG7" s="302"/>
    </row>
    <row r="8" spans="1:33" s="11" customFormat="1" x14ac:dyDescent="0.2">
      <c r="A8" s="11" t="str">
        <f>PROPER(VLOOKUP(A122,fips_xref!$A$5:$B$295,2,FALSE))</f>
        <v>Dawson, Mt</v>
      </c>
      <c r="B8" s="67">
        <f t="shared" ref="B8:N8" si="8">SUMIF($B$118:$AH$118,B$4,$B122:$AH122)</f>
        <v>16.727432865033791</v>
      </c>
      <c r="C8" s="67">
        <f t="shared" si="8"/>
        <v>2.9834294093989215</v>
      </c>
      <c r="D8" s="67">
        <f t="shared" si="8"/>
        <v>198.32745398331062</v>
      </c>
      <c r="E8" s="67">
        <f t="shared" si="8"/>
        <v>211.16760606610143</v>
      </c>
      <c r="F8" s="67">
        <f t="shared" si="8"/>
        <v>13.361420510162821</v>
      </c>
      <c r="G8" s="67">
        <f t="shared" si="8"/>
        <v>0.28267345891000628</v>
      </c>
      <c r="H8" s="67">
        <f t="shared" si="8"/>
        <v>61.577842126408825</v>
      </c>
      <c r="I8" s="67">
        <f t="shared" si="8"/>
        <v>0.33035489499979392</v>
      </c>
      <c r="J8" s="67">
        <f t="shared" si="8"/>
        <v>2.5368179973840954</v>
      </c>
      <c r="K8" s="67">
        <f t="shared" si="8"/>
        <v>1.4404065450269854</v>
      </c>
      <c r="L8" s="67">
        <f t="shared" si="8"/>
        <v>134.14551370854653</v>
      </c>
      <c r="M8" s="67">
        <f t="shared" si="8"/>
        <v>27.980081941234179</v>
      </c>
      <c r="N8" s="67">
        <f t="shared" si="8"/>
        <v>0</v>
      </c>
      <c r="O8" s="67">
        <f t="shared" ref="O8" si="9">SUMIF($B$118:$AH$118,O$4,$B122:$AH122)</f>
        <v>0</v>
      </c>
      <c r="P8" s="67">
        <f t="shared" si="2"/>
        <v>33.271731781274838</v>
      </c>
      <c r="Q8" s="67">
        <f t="shared" si="3"/>
        <v>704.13276528779284</v>
      </c>
      <c r="R8" s="302"/>
      <c r="S8" s="302"/>
      <c r="T8" s="302"/>
      <c r="U8" s="302"/>
      <c r="V8" s="302"/>
      <c r="W8" s="302"/>
      <c r="X8" s="302"/>
      <c r="Y8" s="302"/>
      <c r="Z8" s="302"/>
      <c r="AA8" s="302"/>
      <c r="AB8" s="302"/>
      <c r="AC8" s="302"/>
      <c r="AD8" s="302"/>
      <c r="AE8" s="302"/>
      <c r="AF8" s="302"/>
      <c r="AG8" s="302"/>
    </row>
    <row r="9" spans="1:33" s="11" customFormat="1" x14ac:dyDescent="0.2">
      <c r="A9" s="11" t="str">
        <f>PROPER(VLOOKUP(A123,fips_xref!$A$5:$B$295,2,FALSE))</f>
        <v>Fallon, Mt</v>
      </c>
      <c r="B9" s="67">
        <f t="shared" ref="B9:N9" si="10">SUMIF($B$118:$AH$118,B$4,$B123:$AH123)</f>
        <v>159.79683018920807</v>
      </c>
      <c r="C9" s="67">
        <f t="shared" si="10"/>
        <v>30.828770563788861</v>
      </c>
      <c r="D9" s="67">
        <f t="shared" si="10"/>
        <v>4353.907388227366</v>
      </c>
      <c r="E9" s="67">
        <f t="shared" si="10"/>
        <v>4629.1898642303167</v>
      </c>
      <c r="F9" s="67">
        <f t="shared" si="10"/>
        <v>293.32493463716816</v>
      </c>
      <c r="G9" s="67">
        <f t="shared" si="10"/>
        <v>6.2055657776337307</v>
      </c>
      <c r="H9" s="67">
        <f t="shared" si="10"/>
        <v>1351.8260654313187</v>
      </c>
      <c r="I9" s="67">
        <f t="shared" si="10"/>
        <v>7.2523223042923508</v>
      </c>
      <c r="J9" s="67">
        <f t="shared" si="10"/>
        <v>39.878701175130921</v>
      </c>
      <c r="K9" s="67">
        <f t="shared" si="10"/>
        <v>6.8939632889300988</v>
      </c>
      <c r="L9" s="67">
        <f t="shared" si="10"/>
        <v>2108.7633644525854</v>
      </c>
      <c r="M9" s="67">
        <f t="shared" si="10"/>
        <v>439.84603063394775</v>
      </c>
      <c r="N9" s="67">
        <f t="shared" si="10"/>
        <v>0</v>
      </c>
      <c r="O9" s="67">
        <f t="shared" ref="O9" si="11">SUMIF($B$118:$AH$118,O$4,$B123:$AH123)</f>
        <v>0</v>
      </c>
      <c r="P9" s="67">
        <f t="shared" si="2"/>
        <v>770.63341327850844</v>
      </c>
      <c r="Q9" s="67">
        <f t="shared" si="3"/>
        <v>14198.347214190195</v>
      </c>
      <c r="R9" s="302"/>
      <c r="S9" s="302"/>
      <c r="T9" s="302"/>
      <c r="U9" s="302"/>
      <c r="V9" s="302"/>
      <c r="W9" s="302"/>
      <c r="X9" s="302"/>
      <c r="Y9" s="302"/>
      <c r="Z9" s="302"/>
      <c r="AA9" s="302"/>
      <c r="AB9" s="302"/>
      <c r="AC9" s="302"/>
      <c r="AD9" s="302"/>
      <c r="AE9" s="302"/>
      <c r="AF9" s="302"/>
      <c r="AG9" s="302"/>
    </row>
    <row r="10" spans="1:33" s="11" customFormat="1" x14ac:dyDescent="0.2">
      <c r="A10" s="11" t="str">
        <f>PROPER(VLOOKUP(A124,fips_xref!$A$5:$B$295,2,FALSE))</f>
        <v>Garfield, Mt</v>
      </c>
      <c r="B10" s="67">
        <f t="shared" ref="B10:N10" si="12">SUMIF($B$118:$AH$118,B$4,$B124:$AH124)</f>
        <v>2.3544500076872689E-3</v>
      </c>
      <c r="C10" s="67">
        <f t="shared" si="12"/>
        <v>0</v>
      </c>
      <c r="D10" s="67">
        <f t="shared" si="12"/>
        <v>37.186397621870746</v>
      </c>
      <c r="E10" s="67">
        <f t="shared" si="12"/>
        <v>39.593926137394021</v>
      </c>
      <c r="F10" s="67">
        <f t="shared" si="12"/>
        <v>2.5052663456555289</v>
      </c>
      <c r="G10" s="67">
        <f t="shared" si="12"/>
        <v>5.3001273545626178E-2</v>
      </c>
      <c r="H10" s="67">
        <f t="shared" si="12"/>
        <v>11.545845398701656</v>
      </c>
      <c r="I10" s="67">
        <f t="shared" si="12"/>
        <v>6.1941542812461364E-2</v>
      </c>
      <c r="J10" s="67">
        <f t="shared" si="12"/>
        <v>0.10224620429410913</v>
      </c>
      <c r="K10" s="67">
        <f t="shared" si="12"/>
        <v>0</v>
      </c>
      <c r="L10" s="67">
        <f t="shared" si="12"/>
        <v>5.4067219697769939</v>
      </c>
      <c r="M10" s="67">
        <f t="shared" si="12"/>
        <v>1.1277344993923053</v>
      </c>
      <c r="N10" s="67">
        <f t="shared" si="12"/>
        <v>0</v>
      </c>
      <c r="O10" s="67">
        <f t="shared" ref="O10" si="13">SUMIF($B$118:$AH$118,O$4,$B124:$AH124)</f>
        <v>0</v>
      </c>
      <c r="P10" s="67">
        <f t="shared" si="2"/>
        <v>4.5974451150334487E-2</v>
      </c>
      <c r="Q10" s="67">
        <f t="shared" si="3"/>
        <v>97.631409894601475</v>
      </c>
      <c r="R10" s="302"/>
      <c r="S10" s="302"/>
      <c r="T10" s="302"/>
      <c r="U10" s="302"/>
      <c r="V10" s="302"/>
      <c r="W10" s="302"/>
      <c r="X10" s="302"/>
      <c r="Y10" s="302"/>
      <c r="Z10" s="302"/>
      <c r="AA10" s="302"/>
      <c r="AB10" s="302"/>
      <c r="AC10" s="302"/>
      <c r="AD10" s="302"/>
      <c r="AE10" s="302"/>
      <c r="AF10" s="302"/>
      <c r="AG10" s="302"/>
    </row>
    <row r="11" spans="1:33" s="11" customFormat="1" x14ac:dyDescent="0.2">
      <c r="A11" s="11" t="str">
        <f>PROPER(VLOOKUP(A125,fips_xref!$A$5:$B$295,2,FALSE))</f>
        <v>Mccone, Mt</v>
      </c>
      <c r="B11" s="67">
        <f t="shared" ref="B11:N11" si="14">SUMIF($B$118:$AH$118,B$4,$B125:$AH125)</f>
        <v>23.296142301178079</v>
      </c>
      <c r="C11" s="67">
        <f t="shared" si="14"/>
        <v>0</v>
      </c>
      <c r="D11" s="67">
        <f t="shared" si="14"/>
        <v>15.494332342446143</v>
      </c>
      <c r="E11" s="67">
        <f t="shared" si="14"/>
        <v>16.497469223914177</v>
      </c>
      <c r="F11" s="67">
        <f t="shared" si="14"/>
        <v>1.0438609773564704</v>
      </c>
      <c r="G11" s="67">
        <f t="shared" si="14"/>
        <v>2.2083863977344239E-2</v>
      </c>
      <c r="H11" s="67">
        <f t="shared" si="14"/>
        <v>4.8107689161256895</v>
      </c>
      <c r="I11" s="67">
        <f t="shared" si="14"/>
        <v>2.5808976171858899E-2</v>
      </c>
      <c r="J11" s="67">
        <f t="shared" si="14"/>
        <v>3.9385772876485883E-2</v>
      </c>
      <c r="K11" s="67">
        <f t="shared" si="14"/>
        <v>0</v>
      </c>
      <c r="L11" s="67">
        <f t="shared" si="14"/>
        <v>2.0826975923272677</v>
      </c>
      <c r="M11" s="67">
        <f t="shared" si="14"/>
        <v>0.4344092298065082</v>
      </c>
      <c r="N11" s="67">
        <f t="shared" si="14"/>
        <v>0</v>
      </c>
      <c r="O11" s="67">
        <f t="shared" ref="O11" si="15">SUMIF($B$118:$AH$118,O$4,$B125:$AH125)</f>
        <v>2.0132716499422592</v>
      </c>
      <c r="P11" s="67">
        <f t="shared" si="2"/>
        <v>1.6213240667363685E-2</v>
      </c>
      <c r="Q11" s="67">
        <f t="shared" si="3"/>
        <v>65.776444086789652</v>
      </c>
      <c r="R11" s="302"/>
      <c r="S11" s="302"/>
      <c r="T11" s="302"/>
      <c r="U11" s="302"/>
      <c r="V11" s="302"/>
      <c r="W11" s="302"/>
      <c r="X11" s="302"/>
      <c r="Y11" s="302"/>
      <c r="Z11" s="302"/>
      <c r="AA11" s="302"/>
      <c r="AB11" s="302"/>
      <c r="AC11" s="302"/>
      <c r="AD11" s="302"/>
      <c r="AE11" s="302"/>
      <c r="AF11" s="302"/>
      <c r="AG11" s="302"/>
    </row>
    <row r="12" spans="1:33" s="11" customFormat="1" x14ac:dyDescent="0.2">
      <c r="A12" s="11" t="str">
        <f>PROPER(VLOOKUP(A126,fips_xref!$A$5:$B$295,2,FALSE))</f>
        <v>Prairie, Mt</v>
      </c>
      <c r="B12" s="67">
        <f t="shared" ref="B12:N12" si="16">SUMIF($B$118:$AH$118,B$4,$B126:$AH126)</f>
        <v>9.0533440706550179E-3</v>
      </c>
      <c r="C12" s="67">
        <f t="shared" si="16"/>
        <v>0</v>
      </c>
      <c r="D12" s="67">
        <f t="shared" si="16"/>
        <v>40.285264090359973</v>
      </c>
      <c r="E12" s="67">
        <f t="shared" si="16"/>
        <v>42.893419982176852</v>
      </c>
      <c r="F12" s="67">
        <f t="shared" si="16"/>
        <v>2.7140385411268233</v>
      </c>
      <c r="G12" s="67">
        <f t="shared" si="16"/>
        <v>5.7418046341095028E-2</v>
      </c>
      <c r="H12" s="67">
        <f t="shared" si="16"/>
        <v>12.507999181926793</v>
      </c>
      <c r="I12" s="67">
        <f t="shared" si="16"/>
        <v>6.7103338046833147E-2</v>
      </c>
      <c r="J12" s="67">
        <f t="shared" si="16"/>
        <v>0.48410635988933248</v>
      </c>
      <c r="K12" s="67">
        <f t="shared" si="16"/>
        <v>0</v>
      </c>
      <c r="L12" s="67">
        <f t="shared" si="16"/>
        <v>25.599272948983437</v>
      </c>
      <c r="M12" s="67">
        <f t="shared" si="16"/>
        <v>5.3394983920579806</v>
      </c>
      <c r="N12" s="67">
        <f t="shared" si="16"/>
        <v>0</v>
      </c>
      <c r="O12" s="67">
        <f t="shared" ref="O12" si="17">SUMIF($B$118:$AH$118,O$4,$B126:$AH126)</f>
        <v>0</v>
      </c>
      <c r="P12" s="67">
        <f t="shared" si="2"/>
        <v>9.224552287356852E-2</v>
      </c>
      <c r="Q12" s="67">
        <f t="shared" si="3"/>
        <v>130.04941974785336</v>
      </c>
      <c r="R12" s="302"/>
      <c r="S12" s="302"/>
      <c r="T12" s="302"/>
      <c r="U12" s="302"/>
      <c r="V12" s="302"/>
      <c r="W12" s="302"/>
      <c r="X12" s="302"/>
      <c r="Y12" s="302"/>
      <c r="Z12" s="302"/>
      <c r="AA12" s="302"/>
      <c r="AB12" s="302"/>
      <c r="AC12" s="302"/>
      <c r="AD12" s="302"/>
      <c r="AE12" s="302"/>
      <c r="AF12" s="302"/>
      <c r="AG12" s="302"/>
    </row>
    <row r="13" spans="1:33" s="11" customFormat="1" x14ac:dyDescent="0.2">
      <c r="A13" s="11" t="str">
        <f>PROPER(VLOOKUP(A127,fips_xref!$A$5:$B$295,2,FALSE))</f>
        <v>Richland, Mt</v>
      </c>
      <c r="B13" s="67">
        <f t="shared" ref="B13:N13" si="18">SUMIF($B$118:$AH$118,B$4,$B127:$AH127)</f>
        <v>187.77902383917058</v>
      </c>
      <c r="C13" s="67">
        <f t="shared" si="18"/>
        <v>15.911623516794251</v>
      </c>
      <c r="D13" s="67">
        <f t="shared" si="18"/>
        <v>2909.8356139113857</v>
      </c>
      <c r="E13" s="67">
        <f t="shared" si="18"/>
        <v>3094.9252264062989</v>
      </c>
      <c r="F13" s="67">
        <f t="shared" si="18"/>
        <v>196.03709154754515</v>
      </c>
      <c r="G13" s="67">
        <f t="shared" si="18"/>
        <v>4.1473496549452484</v>
      </c>
      <c r="H13" s="67">
        <f t="shared" si="18"/>
        <v>903.46240244840453</v>
      </c>
      <c r="I13" s="67">
        <f t="shared" si="18"/>
        <v>4.8469257250751019</v>
      </c>
      <c r="J13" s="67">
        <f t="shared" si="18"/>
        <v>99.030591146521189</v>
      </c>
      <c r="K13" s="67">
        <f t="shared" si="18"/>
        <v>11.814826739993997</v>
      </c>
      <c r="L13" s="67">
        <f t="shared" si="18"/>
        <v>5237.9872318527505</v>
      </c>
      <c r="M13" s="67">
        <f t="shared" si="18"/>
        <v>1092.2675800257609</v>
      </c>
      <c r="N13" s="67">
        <f t="shared" si="18"/>
        <v>0</v>
      </c>
      <c r="O13" s="67">
        <f t="shared" ref="O13" si="19">SUMIF($B$118:$AH$118,O$4,$B127:$AH127)</f>
        <v>5062.1193154583298</v>
      </c>
      <c r="P13" s="67">
        <f t="shared" si="2"/>
        <v>696.0816762860228</v>
      </c>
      <c r="Q13" s="67">
        <f t="shared" si="3"/>
        <v>19516.246478558998</v>
      </c>
      <c r="R13" s="302"/>
      <c r="S13" s="302"/>
      <c r="T13" s="302"/>
      <c r="U13" s="302"/>
      <c r="V13" s="302"/>
      <c r="W13" s="302"/>
      <c r="X13" s="302"/>
      <c r="Y13" s="302"/>
      <c r="Z13" s="302"/>
      <c r="AA13" s="302"/>
      <c r="AB13" s="302"/>
      <c r="AC13" s="302"/>
      <c r="AD13" s="302"/>
      <c r="AE13" s="302"/>
      <c r="AF13" s="302"/>
      <c r="AG13" s="302"/>
    </row>
    <row r="14" spans="1:33" s="11" customFormat="1" x14ac:dyDescent="0.2">
      <c r="A14" s="11" t="str">
        <f>PROPER(VLOOKUP(A128,fips_xref!$A$5:$B$295,2,FALSE))</f>
        <v>Roosevelt, Mt</v>
      </c>
      <c r="B14" s="67">
        <f t="shared" ref="B14:N14" si="20">SUMIF($B$118:$AH$118,B$4,$B128:$AH128)</f>
        <v>51.244688156057947</v>
      </c>
      <c r="C14" s="67">
        <f t="shared" si="20"/>
        <v>6.9613352885974837</v>
      </c>
      <c r="D14" s="67">
        <f t="shared" si="20"/>
        <v>557.79596432806113</v>
      </c>
      <c r="E14" s="67">
        <f t="shared" si="20"/>
        <v>593.90889206091026</v>
      </c>
      <c r="F14" s="67">
        <f t="shared" si="20"/>
        <v>37.578995184832934</v>
      </c>
      <c r="G14" s="67">
        <f t="shared" si="20"/>
        <v>0.79501910318439273</v>
      </c>
      <c r="H14" s="67">
        <f t="shared" si="20"/>
        <v>173.18768098052485</v>
      </c>
      <c r="I14" s="67">
        <f t="shared" si="20"/>
        <v>0.92912314218692049</v>
      </c>
      <c r="J14" s="67">
        <f t="shared" si="20"/>
        <v>8.1153469217012564</v>
      </c>
      <c r="K14" s="67">
        <f t="shared" si="20"/>
        <v>0</v>
      </c>
      <c r="L14" s="67">
        <f t="shared" si="20"/>
        <v>1234.9471429290704</v>
      </c>
      <c r="M14" s="67">
        <f t="shared" si="20"/>
        <v>89.509011716603524</v>
      </c>
      <c r="N14" s="67">
        <f t="shared" si="20"/>
        <v>0</v>
      </c>
      <c r="O14" s="67">
        <f t="shared" ref="O14" si="21">SUMIF($B$118:$AH$118,O$4,$B128:$AH128)</f>
        <v>414.8299422267192</v>
      </c>
      <c r="P14" s="67">
        <f t="shared" si="2"/>
        <v>22.057790450750637</v>
      </c>
      <c r="Q14" s="67">
        <f t="shared" si="3"/>
        <v>3191.8609324892009</v>
      </c>
      <c r="R14" s="302"/>
      <c r="S14" s="302"/>
      <c r="T14" s="302"/>
      <c r="U14" s="302"/>
      <c r="V14" s="302"/>
      <c r="W14" s="302"/>
      <c r="X14" s="302"/>
      <c r="Y14" s="302"/>
      <c r="Z14" s="302"/>
      <c r="AA14" s="302"/>
      <c r="AB14" s="302"/>
      <c r="AC14" s="302"/>
      <c r="AD14" s="302"/>
      <c r="AE14" s="302"/>
      <c r="AF14" s="302"/>
      <c r="AG14" s="302"/>
    </row>
    <row r="15" spans="1:33" s="11" customFormat="1" x14ac:dyDescent="0.2">
      <c r="A15" s="11" t="str">
        <f>PROPER(VLOOKUP(A129,fips_xref!$A$5:$B$295,2,FALSE))</f>
        <v>Sheridan, Mt</v>
      </c>
      <c r="B15" s="67">
        <f t="shared" ref="B15:N15" si="22">SUMIF($B$118:$AH$118,B$4,$B129:$AH129)</f>
        <v>1.7759599798639403</v>
      </c>
      <c r="C15" s="67">
        <f t="shared" si="22"/>
        <v>4.9723823489982024</v>
      </c>
      <c r="D15" s="67">
        <f t="shared" si="22"/>
        <v>656.95969131971651</v>
      </c>
      <c r="E15" s="67">
        <f t="shared" si="22"/>
        <v>699.49269509396106</v>
      </c>
      <c r="F15" s="67">
        <f t="shared" si="22"/>
        <v>44.259705439914349</v>
      </c>
      <c r="G15" s="67">
        <f t="shared" si="22"/>
        <v>0.93635583263939592</v>
      </c>
      <c r="H15" s="67">
        <f t="shared" si="22"/>
        <v>203.97660204372926</v>
      </c>
      <c r="I15" s="67">
        <f t="shared" si="22"/>
        <v>1.0943005896868174</v>
      </c>
      <c r="J15" s="67">
        <f t="shared" si="22"/>
        <v>9.2188996459009278</v>
      </c>
      <c r="K15" s="67">
        <f t="shared" si="22"/>
        <v>3.68615996265242</v>
      </c>
      <c r="L15" s="67">
        <f t="shared" si="22"/>
        <v>512.66814963465799</v>
      </c>
      <c r="M15" s="67">
        <f t="shared" si="22"/>
        <v>101.68075430177089</v>
      </c>
      <c r="N15" s="67">
        <f t="shared" si="22"/>
        <v>0</v>
      </c>
      <c r="O15" s="67">
        <f t="shared" ref="O15" si="23">SUMIF($B$118:$AH$118,O$4,$B129:$AH129)</f>
        <v>471.23994136054796</v>
      </c>
      <c r="P15" s="67">
        <f t="shared" si="2"/>
        <v>28.026665025413596</v>
      </c>
      <c r="Q15" s="67">
        <f t="shared" si="3"/>
        <v>2739.988262579453</v>
      </c>
      <c r="R15" s="302"/>
      <c r="S15" s="302"/>
      <c r="T15" s="302"/>
      <c r="U15" s="302"/>
      <c r="V15" s="302"/>
      <c r="W15" s="302"/>
      <c r="X15" s="302"/>
      <c r="Y15" s="302"/>
      <c r="Z15" s="302"/>
      <c r="AA15" s="302"/>
      <c r="AB15" s="302"/>
      <c r="AC15" s="302"/>
      <c r="AD15" s="302"/>
      <c r="AE15" s="302"/>
      <c r="AF15" s="302"/>
      <c r="AG15" s="302"/>
    </row>
    <row r="16" spans="1:33" s="11" customFormat="1" x14ac:dyDescent="0.2">
      <c r="A16" s="11" t="str">
        <f>PROPER(VLOOKUP(A130,fips_xref!$A$5:$B$295,2,FALSE))</f>
        <v>Valley, Mt</v>
      </c>
      <c r="B16" s="67">
        <f t="shared" ref="B16:N16" si="24">SUMIF($B$118:$AH$118,B$4,$B130:$AH130)</f>
        <v>81.796396973666035</v>
      </c>
      <c r="C16" s="67">
        <f t="shared" si="24"/>
        <v>9.9447646979964048</v>
      </c>
      <c r="D16" s="67">
        <f t="shared" si="24"/>
        <v>551.59823139108266</v>
      </c>
      <c r="E16" s="67">
        <f t="shared" si="24"/>
        <v>587.3099043713446</v>
      </c>
      <c r="F16" s="67">
        <f t="shared" si="24"/>
        <v>37.161450793890346</v>
      </c>
      <c r="G16" s="67">
        <f t="shared" si="24"/>
        <v>0.78618555759345499</v>
      </c>
      <c r="H16" s="67">
        <f t="shared" si="24"/>
        <v>171.26337341407458</v>
      </c>
      <c r="I16" s="67">
        <f t="shared" si="24"/>
        <v>0.91879955171817695</v>
      </c>
      <c r="J16" s="67">
        <f t="shared" si="24"/>
        <v>0.71601332199696488</v>
      </c>
      <c r="K16" s="67">
        <f t="shared" si="24"/>
        <v>0</v>
      </c>
      <c r="L16" s="67">
        <f t="shared" si="24"/>
        <v>307.79027760785419</v>
      </c>
      <c r="M16" s="67">
        <f t="shared" si="24"/>
        <v>7.897338887200049</v>
      </c>
      <c r="N16" s="67">
        <f t="shared" si="24"/>
        <v>0</v>
      </c>
      <c r="O16" s="67">
        <f t="shared" ref="O16" si="25">SUMIF($B$118:$AH$118,O$4,$B130:$AH130)</f>
        <v>36.600254784338389</v>
      </c>
      <c r="P16" s="67">
        <f t="shared" si="2"/>
        <v>27.450958079948368</v>
      </c>
      <c r="Q16" s="67">
        <f t="shared" si="3"/>
        <v>1821.2339494327041</v>
      </c>
      <c r="R16" s="302"/>
      <c r="S16" s="302"/>
      <c r="T16" s="302"/>
      <c r="U16" s="302"/>
      <c r="V16" s="302"/>
      <c r="W16" s="302"/>
      <c r="X16" s="302"/>
      <c r="Y16" s="302"/>
      <c r="Z16" s="302"/>
      <c r="AA16" s="302"/>
      <c r="AB16" s="302"/>
      <c r="AC16" s="302"/>
      <c r="AD16" s="302"/>
      <c r="AE16" s="302"/>
      <c r="AF16" s="302"/>
      <c r="AG16" s="302"/>
    </row>
    <row r="17" spans="1:33" s="11" customFormat="1" x14ac:dyDescent="0.2">
      <c r="A17" s="11" t="str">
        <f>PROPER(VLOOKUP(A131,fips_xref!$A$5:$B$295,2,FALSE))</f>
        <v>Wibaux, Mt</v>
      </c>
      <c r="B17" s="67">
        <f t="shared" ref="B17:N17" si="26">SUMIF($B$118:$AH$118,B$4,$B131:$AH131)</f>
        <v>0.54451978129840262</v>
      </c>
      <c r="C17" s="67">
        <f t="shared" si="26"/>
        <v>0</v>
      </c>
      <c r="D17" s="67">
        <f t="shared" si="26"/>
        <v>374.96284268719671</v>
      </c>
      <c r="E17" s="67">
        <f t="shared" si="26"/>
        <v>399.23875521872304</v>
      </c>
      <c r="F17" s="67">
        <f t="shared" si="26"/>
        <v>25.261435652026584</v>
      </c>
      <c r="G17" s="67">
        <f t="shared" si="26"/>
        <v>0.53442950825173063</v>
      </c>
      <c r="H17" s="67">
        <f t="shared" si="26"/>
        <v>116.4206077702417</v>
      </c>
      <c r="I17" s="67">
        <f t="shared" si="26"/>
        <v>0.62457722335898547</v>
      </c>
      <c r="J17" s="67">
        <f t="shared" si="26"/>
        <v>4.5050788425184045</v>
      </c>
      <c r="K17" s="67">
        <f t="shared" si="26"/>
        <v>0</v>
      </c>
      <c r="L17" s="67">
        <f t="shared" si="26"/>
        <v>238.22604390630786</v>
      </c>
      <c r="M17" s="67">
        <f t="shared" si="26"/>
        <v>49.689207225495721</v>
      </c>
      <c r="N17" s="67">
        <f t="shared" si="26"/>
        <v>0</v>
      </c>
      <c r="O17" s="67">
        <f t="shared" ref="O17" si="27">SUMIF($B$118:$AH$118,O$4,$B131:$AH131)</f>
        <v>0</v>
      </c>
      <c r="P17" s="67">
        <f t="shared" si="2"/>
        <v>3.8624453160584471</v>
      </c>
      <c r="Q17" s="67">
        <f t="shared" si="3"/>
        <v>1213.8699431314776</v>
      </c>
      <c r="R17" s="302"/>
      <c r="S17" s="302"/>
      <c r="T17" s="302"/>
      <c r="U17" s="302"/>
      <c r="V17" s="302"/>
      <c r="W17" s="302"/>
      <c r="X17" s="302"/>
      <c r="Y17" s="302"/>
      <c r="Z17" s="302"/>
      <c r="AA17" s="302"/>
      <c r="AB17" s="302"/>
      <c r="AC17" s="302"/>
      <c r="AD17" s="302"/>
      <c r="AE17" s="302"/>
      <c r="AF17" s="302"/>
      <c r="AG17" s="302"/>
    </row>
    <row r="18" spans="1:33" s="11" customFormat="1" x14ac:dyDescent="0.2">
      <c r="A18" s="11" t="str">
        <f>PROPER(VLOOKUP(A132,fips_xref!$A$5:$B$295,2,FALSE))</f>
        <v>Barnes,Nd</v>
      </c>
      <c r="B18" s="67">
        <f t="shared" ref="B18:N18" si="28">SUMIF($B$118:$AH$118,B$4,$B132:$AH132)</f>
        <v>1.8</v>
      </c>
      <c r="C18" s="67">
        <f t="shared" si="28"/>
        <v>0</v>
      </c>
      <c r="D18" s="67">
        <f t="shared" si="28"/>
        <v>0</v>
      </c>
      <c r="E18" s="67">
        <f t="shared" si="28"/>
        <v>0</v>
      </c>
      <c r="F18" s="67">
        <f t="shared" si="28"/>
        <v>0</v>
      </c>
      <c r="G18" s="67">
        <f t="shared" si="28"/>
        <v>0</v>
      </c>
      <c r="H18" s="67">
        <f t="shared" si="28"/>
        <v>0</v>
      </c>
      <c r="I18" s="67">
        <f t="shared" si="28"/>
        <v>0</v>
      </c>
      <c r="J18" s="67">
        <f t="shared" si="28"/>
        <v>0</v>
      </c>
      <c r="K18" s="67">
        <f t="shared" si="28"/>
        <v>0</v>
      </c>
      <c r="L18" s="67">
        <f t="shared" si="28"/>
        <v>0</v>
      </c>
      <c r="M18" s="67">
        <f t="shared" si="28"/>
        <v>0</v>
      </c>
      <c r="N18" s="67">
        <f t="shared" si="28"/>
        <v>0</v>
      </c>
      <c r="O18" s="67">
        <f t="shared" ref="O18" si="29">SUMIF($B$118:$AH$118,O$4,$B132:$AH132)</f>
        <v>0</v>
      </c>
      <c r="P18" s="67">
        <f t="shared" si="2"/>
        <v>0</v>
      </c>
      <c r="Q18" s="67">
        <f t="shared" si="3"/>
        <v>1.8</v>
      </c>
      <c r="R18" s="302"/>
      <c r="S18" s="302"/>
      <c r="T18" s="302"/>
      <c r="U18" s="302"/>
      <c r="V18" s="302"/>
      <c r="W18" s="302"/>
      <c r="X18" s="302"/>
      <c r="Y18" s="302"/>
      <c r="Z18" s="302"/>
      <c r="AA18" s="302"/>
      <c r="AB18" s="302"/>
      <c r="AC18" s="302"/>
      <c r="AD18" s="302"/>
      <c r="AE18" s="302"/>
      <c r="AF18" s="302"/>
      <c r="AG18" s="302"/>
    </row>
    <row r="19" spans="1:33" s="11" customFormat="1" x14ac:dyDescent="0.2">
      <c r="A19" s="11" t="str">
        <f>PROPER(VLOOKUP(A133,fips_xref!$A$5:$B$295,2,FALSE))</f>
        <v>Billings, Nd</v>
      </c>
      <c r="B19" s="67">
        <f t="shared" ref="B19:N19" si="30">SUMIF($B$118:$AH$118,B$4,$B133:$AH133)</f>
        <v>21.553054092234227</v>
      </c>
      <c r="C19" s="67">
        <f t="shared" si="30"/>
        <v>1.9889529395992813</v>
      </c>
      <c r="D19" s="67">
        <f t="shared" si="30"/>
        <v>1419.2808425680666</v>
      </c>
      <c r="E19" s="67">
        <f t="shared" si="30"/>
        <v>1511.1681809105385</v>
      </c>
      <c r="F19" s="67">
        <f t="shared" si="30"/>
        <v>95.617665525852686</v>
      </c>
      <c r="G19" s="67">
        <f t="shared" si="30"/>
        <v>2.0228819403247327</v>
      </c>
      <c r="H19" s="67">
        <f t="shared" si="30"/>
        <v>440.6664327171132</v>
      </c>
      <c r="I19" s="67">
        <f t="shared" si="30"/>
        <v>2.3641022173422752</v>
      </c>
      <c r="J19" s="67">
        <f t="shared" si="30"/>
        <v>25.372396583851149</v>
      </c>
      <c r="K19" s="67">
        <f t="shared" si="30"/>
        <v>70.266062195450147</v>
      </c>
      <c r="L19" s="67">
        <f t="shared" si="30"/>
        <v>10906.748168232016</v>
      </c>
      <c r="M19" s="67">
        <f t="shared" si="30"/>
        <v>279.84732692439866</v>
      </c>
      <c r="N19" s="67">
        <f t="shared" si="30"/>
        <v>0</v>
      </c>
      <c r="O19" s="67">
        <f t="shared" ref="O19" si="31">SUMIF($B$118:$AH$118,O$4,$B133:$AH133)</f>
        <v>1296.9537729664835</v>
      </c>
      <c r="P19" s="67">
        <f t="shared" si="2"/>
        <v>64.907404643052587</v>
      </c>
      <c r="Q19" s="67">
        <f t="shared" si="3"/>
        <v>16138.757244456325</v>
      </c>
      <c r="R19" s="302"/>
      <c r="S19" s="302"/>
      <c r="T19" s="302"/>
      <c r="U19" s="302"/>
      <c r="V19" s="302"/>
      <c r="W19" s="302"/>
      <c r="X19" s="302"/>
      <c r="Y19" s="302"/>
      <c r="Z19" s="302"/>
      <c r="AA19" s="302"/>
      <c r="AB19" s="302"/>
      <c r="AC19" s="302"/>
      <c r="AD19" s="302"/>
      <c r="AE19" s="302"/>
      <c r="AF19" s="302"/>
      <c r="AG19" s="302"/>
    </row>
    <row r="20" spans="1:33" s="11" customFormat="1" x14ac:dyDescent="0.2">
      <c r="A20" s="11" t="str">
        <f>PROPER(VLOOKUP(A134,fips_xref!$A$5:$B$295,2,FALSE))</f>
        <v>Bottineau, Nd</v>
      </c>
      <c r="B20" s="67">
        <f t="shared" ref="B20:N20" si="32">SUMIF($B$118:$AH$118,B$4,$B134:$AH134)</f>
        <v>0.11041187935592807</v>
      </c>
      <c r="C20" s="67">
        <f t="shared" si="32"/>
        <v>34.806676442987417</v>
      </c>
      <c r="D20" s="67">
        <f t="shared" si="32"/>
        <v>1620.7071630198668</v>
      </c>
      <c r="E20" s="67">
        <f t="shared" si="32"/>
        <v>1725.6352808214228</v>
      </c>
      <c r="F20" s="67">
        <f t="shared" si="32"/>
        <v>109.18785823148681</v>
      </c>
      <c r="G20" s="67">
        <f t="shared" si="32"/>
        <v>2.3099721720302075</v>
      </c>
      <c r="H20" s="67">
        <f t="shared" si="32"/>
        <v>503.20642862674725</v>
      </c>
      <c r="I20" s="67">
        <f t="shared" si="32"/>
        <v>2.6996189075764416</v>
      </c>
      <c r="J20" s="67">
        <f t="shared" si="32"/>
        <v>12.428853312240808</v>
      </c>
      <c r="K20" s="67">
        <f t="shared" si="32"/>
        <v>312.76449879518827</v>
      </c>
      <c r="L20" s="67">
        <f t="shared" si="32"/>
        <v>5342.7500491926776</v>
      </c>
      <c r="M20" s="67">
        <f t="shared" si="32"/>
        <v>137.08525186697648</v>
      </c>
      <c r="N20" s="67">
        <f t="shared" si="32"/>
        <v>0</v>
      </c>
      <c r="O20" s="67">
        <f t="shared" ref="O20" si="33">SUMIF($B$118:$AH$118,O$4,$B134:$AH134)</f>
        <v>635.32225439111312</v>
      </c>
      <c r="P20" s="67">
        <f t="shared" si="2"/>
        <v>161.56922734510914</v>
      </c>
      <c r="Q20" s="67">
        <f t="shared" si="3"/>
        <v>10600.583545004778</v>
      </c>
      <c r="R20" s="302"/>
      <c r="S20" s="302"/>
      <c r="T20" s="302"/>
      <c r="U20" s="302"/>
      <c r="V20" s="302"/>
      <c r="W20" s="302"/>
      <c r="X20" s="302"/>
      <c r="Y20" s="302"/>
      <c r="Z20" s="302"/>
      <c r="AA20" s="302"/>
      <c r="AB20" s="302"/>
      <c r="AC20" s="302"/>
      <c r="AD20" s="302"/>
      <c r="AE20" s="302"/>
      <c r="AF20" s="302"/>
      <c r="AG20" s="302"/>
    </row>
    <row r="21" spans="1:33" s="11" customFormat="1" x14ac:dyDescent="0.2">
      <c r="A21" s="11" t="str">
        <f>PROPER(VLOOKUP(A135,fips_xref!$A$5:$B$295,2,FALSE))</f>
        <v>Bowman, Nd</v>
      </c>
      <c r="B21" s="67">
        <f t="shared" ref="B21:N21" si="34">SUMIF($B$118:$AH$118,B$4,$B135:$AH135)</f>
        <v>131.59904289335628</v>
      </c>
      <c r="C21" s="67">
        <f t="shared" si="34"/>
        <v>14.917147046994607</v>
      </c>
      <c r="D21" s="67">
        <f t="shared" si="34"/>
        <v>1716.7720235430327</v>
      </c>
      <c r="E21" s="67">
        <f t="shared" si="34"/>
        <v>1827.9195900096906</v>
      </c>
      <c r="F21" s="67">
        <f t="shared" si="34"/>
        <v>115.65979629109692</v>
      </c>
      <c r="G21" s="67">
        <f t="shared" si="34"/>
        <v>2.446892128689742</v>
      </c>
      <c r="H21" s="67">
        <f t="shared" si="34"/>
        <v>533.03319590672652</v>
      </c>
      <c r="I21" s="67">
        <f t="shared" si="34"/>
        <v>2.8596345598419664</v>
      </c>
      <c r="J21" s="67">
        <f t="shared" si="34"/>
        <v>77.581631585000764</v>
      </c>
      <c r="K21" s="67">
        <f t="shared" si="34"/>
        <v>9835.5861068378435</v>
      </c>
      <c r="L21" s="67">
        <f t="shared" si="34"/>
        <v>33349.759270147879</v>
      </c>
      <c r="M21" s="67">
        <f t="shared" si="34"/>
        <v>855.69418504653368</v>
      </c>
      <c r="N21" s="67">
        <f t="shared" si="34"/>
        <v>0</v>
      </c>
      <c r="O21" s="67">
        <f t="shared" ref="O21" si="35">SUMIF($B$118:$AH$118,O$4,$B135:$AH135)</f>
        <v>0</v>
      </c>
      <c r="P21" s="67">
        <f t="shared" si="2"/>
        <v>278.79842087428887</v>
      </c>
      <c r="Q21" s="67">
        <f t="shared" si="3"/>
        <v>48742.626936870976</v>
      </c>
      <c r="R21" s="302"/>
      <c r="S21" s="302"/>
      <c r="T21" s="302"/>
      <c r="U21" s="302"/>
      <c r="V21" s="302"/>
      <c r="W21" s="302"/>
      <c r="X21" s="302"/>
      <c r="Y21" s="302"/>
      <c r="Z21" s="302"/>
      <c r="AA21" s="302"/>
      <c r="AB21" s="302"/>
      <c r="AC21" s="302"/>
      <c r="AD21" s="302"/>
      <c r="AE21" s="302"/>
      <c r="AF21" s="302"/>
      <c r="AG21" s="302"/>
    </row>
    <row r="22" spans="1:33" s="11" customFormat="1" x14ac:dyDescent="0.2">
      <c r="A22" s="11" t="str">
        <f>PROPER(VLOOKUP(A136,fips_xref!$A$5:$B$295,2,FALSE))</f>
        <v>Burke, Nd</v>
      </c>
      <c r="B22" s="67">
        <f t="shared" ref="B22:N22" si="36">SUMIF($B$118:$AH$118,B$4,$B136:$AH136)</f>
        <v>9.9943067377444343</v>
      </c>
      <c r="C22" s="67">
        <f t="shared" si="36"/>
        <v>18.89505292619317</v>
      </c>
      <c r="D22" s="67">
        <f t="shared" si="36"/>
        <v>1162.0749256834608</v>
      </c>
      <c r="E22" s="67">
        <f t="shared" si="36"/>
        <v>1237.310191793563</v>
      </c>
      <c r="F22" s="67">
        <f t="shared" si="36"/>
        <v>78.289573301735288</v>
      </c>
      <c r="G22" s="67">
        <f t="shared" si="36"/>
        <v>1.656289798300818</v>
      </c>
      <c r="H22" s="67">
        <f t="shared" si="36"/>
        <v>360.80766870942676</v>
      </c>
      <c r="I22" s="67">
        <f t="shared" si="36"/>
        <v>1.9356732128894176</v>
      </c>
      <c r="J22" s="67">
        <f t="shared" si="36"/>
        <v>8.8245939023224853</v>
      </c>
      <c r="K22" s="67">
        <f t="shared" si="36"/>
        <v>161.16793090928201</v>
      </c>
      <c r="L22" s="67">
        <f t="shared" si="36"/>
        <v>3793.3989822942549</v>
      </c>
      <c r="M22" s="67">
        <f t="shared" si="36"/>
        <v>97.331720580549771</v>
      </c>
      <c r="N22" s="67">
        <f t="shared" si="36"/>
        <v>0</v>
      </c>
      <c r="O22" s="67">
        <f t="shared" ref="O22" si="37">SUMIF($B$118:$AH$118,O$4,$B136:$AH136)</f>
        <v>451.08432381191227</v>
      </c>
      <c r="P22" s="67">
        <f t="shared" si="2"/>
        <v>91.709359977961213</v>
      </c>
      <c r="Q22" s="67">
        <f t="shared" si="3"/>
        <v>7474.4805936395969</v>
      </c>
      <c r="R22" s="302"/>
      <c r="S22" s="302"/>
      <c r="T22" s="302"/>
      <c r="U22" s="302"/>
      <c r="V22" s="302"/>
      <c r="W22" s="302"/>
      <c r="X22" s="302"/>
      <c r="Y22" s="302"/>
      <c r="Z22" s="302"/>
      <c r="AA22" s="302"/>
      <c r="AB22" s="302"/>
      <c r="AC22" s="302"/>
      <c r="AD22" s="302"/>
      <c r="AE22" s="302"/>
      <c r="AF22" s="302"/>
      <c r="AG22" s="302"/>
    </row>
    <row r="23" spans="1:33" s="11" customFormat="1" x14ac:dyDescent="0.2">
      <c r="A23" s="11" t="str">
        <f>PROPER(VLOOKUP(A137,fips_xref!$A$5:$B$295,2,FALSE))</f>
        <v>Burleigh,Nd</v>
      </c>
      <c r="B23" s="67">
        <f t="shared" ref="B23:N23" si="38">SUMIF($B$118:$AH$118,B$4,$B137:$AH137)</f>
        <v>4.93</v>
      </c>
      <c r="C23" s="67">
        <f t="shared" si="38"/>
        <v>0</v>
      </c>
      <c r="D23" s="67">
        <f t="shared" si="38"/>
        <v>0</v>
      </c>
      <c r="E23" s="67">
        <f t="shared" si="38"/>
        <v>0</v>
      </c>
      <c r="F23" s="67">
        <f t="shared" si="38"/>
        <v>0</v>
      </c>
      <c r="G23" s="67">
        <f t="shared" si="38"/>
        <v>0</v>
      </c>
      <c r="H23" s="67">
        <f t="shared" si="38"/>
        <v>0</v>
      </c>
      <c r="I23" s="67">
        <f t="shared" si="38"/>
        <v>0</v>
      </c>
      <c r="J23" s="67">
        <f t="shared" si="38"/>
        <v>0</v>
      </c>
      <c r="K23" s="67">
        <f t="shared" si="38"/>
        <v>0</v>
      </c>
      <c r="L23" s="67">
        <f t="shared" si="38"/>
        <v>0</v>
      </c>
      <c r="M23" s="67">
        <f t="shared" si="38"/>
        <v>0</v>
      </c>
      <c r="N23" s="67">
        <f t="shared" si="38"/>
        <v>0</v>
      </c>
      <c r="O23" s="67">
        <f t="shared" ref="O23" si="39">SUMIF($B$118:$AH$118,O$4,$B137:$AH137)</f>
        <v>0</v>
      </c>
      <c r="P23" s="67">
        <f t="shared" si="2"/>
        <v>0</v>
      </c>
      <c r="Q23" s="67">
        <f t="shared" si="3"/>
        <v>4.93</v>
      </c>
      <c r="R23" s="302"/>
      <c r="S23" s="302"/>
      <c r="T23" s="302"/>
      <c r="U23" s="302"/>
      <c r="V23" s="302"/>
      <c r="W23" s="302"/>
      <c r="X23" s="302"/>
      <c r="Y23" s="302"/>
      <c r="Z23" s="302"/>
      <c r="AA23" s="302"/>
      <c r="AB23" s="302"/>
      <c r="AC23" s="302"/>
      <c r="AD23" s="302"/>
      <c r="AE23" s="302"/>
      <c r="AF23" s="302"/>
      <c r="AG23" s="302"/>
    </row>
    <row r="24" spans="1:33" s="11" customFormat="1" x14ac:dyDescent="0.2">
      <c r="A24" s="11" t="str">
        <f>PROPER(VLOOKUP(A138,fips_xref!$A$5:$B$295,2,FALSE))</f>
        <v>Divide, Nd</v>
      </c>
      <c r="B24" s="67">
        <f t="shared" ref="B24:N24" si="40">SUMIF($B$118:$AH$118,B$4,$B138:$AH138)</f>
        <v>2.3029155048934382</v>
      </c>
      <c r="C24" s="67">
        <f t="shared" si="40"/>
        <v>26.850864684590299</v>
      </c>
      <c r="D24" s="67">
        <f t="shared" si="40"/>
        <v>443.13790499395975</v>
      </c>
      <c r="E24" s="67">
        <f t="shared" si="40"/>
        <v>471.82761980394542</v>
      </c>
      <c r="F24" s="67">
        <f t="shared" si="40"/>
        <v>29.854423952395056</v>
      </c>
      <c r="G24" s="67">
        <f t="shared" si="40"/>
        <v>0.63159850975204523</v>
      </c>
      <c r="H24" s="67">
        <f t="shared" si="40"/>
        <v>137.58799100119475</v>
      </c>
      <c r="I24" s="67">
        <f t="shared" si="40"/>
        <v>0.7381367185151646</v>
      </c>
      <c r="J24" s="67">
        <f t="shared" si="40"/>
        <v>9.6651553424956109</v>
      </c>
      <c r="K24" s="67">
        <f t="shared" si="40"/>
        <v>465.44338702297483</v>
      </c>
      <c r="L24" s="67">
        <f t="shared" si="40"/>
        <v>4154.7283473621874</v>
      </c>
      <c r="M24" s="67">
        <f t="shared" si="40"/>
        <v>106.60277510513059</v>
      </c>
      <c r="N24" s="67">
        <f t="shared" si="40"/>
        <v>0</v>
      </c>
      <c r="O24" s="67">
        <f t="shared" ref="O24" si="41">SUMIF($B$118:$AH$118,O$4,$B138:$AH138)</f>
        <v>494.0510702775</v>
      </c>
      <c r="P24" s="67">
        <f t="shared" si="2"/>
        <v>51.283145074436334</v>
      </c>
      <c r="Q24" s="67">
        <f t="shared" si="3"/>
        <v>6394.7053353539704</v>
      </c>
      <c r="R24" s="302"/>
      <c r="S24" s="302"/>
      <c r="T24" s="302"/>
      <c r="U24" s="302"/>
      <c r="V24" s="302"/>
      <c r="W24" s="302"/>
      <c r="X24" s="302"/>
      <c r="Y24" s="302"/>
      <c r="Z24" s="302"/>
      <c r="AA24" s="302"/>
      <c r="AB24" s="302"/>
      <c r="AC24" s="302"/>
      <c r="AD24" s="302"/>
      <c r="AE24" s="302"/>
      <c r="AF24" s="302"/>
      <c r="AG24" s="302"/>
    </row>
    <row r="25" spans="1:33" s="11" customFormat="1" x14ac:dyDescent="0.2">
      <c r="A25" s="11" t="str">
        <f>PROPER(VLOOKUP(A139,fips_xref!$A$5:$B$295,2,FALSE))</f>
        <v>Dunn, Nd</v>
      </c>
      <c r="B25" s="67">
        <f t="shared" ref="B25:N25" si="42">SUMIF($B$118:$AH$118,B$4,$B139:$AH139)</f>
        <v>25.669732818948312</v>
      </c>
      <c r="C25" s="67">
        <f t="shared" si="42"/>
        <v>137.2377528323504</v>
      </c>
      <c r="D25" s="67">
        <f t="shared" si="42"/>
        <v>1193.0635903683531</v>
      </c>
      <c r="E25" s="67">
        <f t="shared" si="42"/>
        <v>1270.3051302413915</v>
      </c>
      <c r="F25" s="67">
        <f t="shared" si="42"/>
        <v>80.377295256448221</v>
      </c>
      <c r="G25" s="67">
        <f t="shared" si="42"/>
        <v>1.7004575262555066</v>
      </c>
      <c r="H25" s="67">
        <f t="shared" si="42"/>
        <v>370.42920654167813</v>
      </c>
      <c r="I25" s="67">
        <f t="shared" si="42"/>
        <v>1.9872911652331353</v>
      </c>
      <c r="J25" s="67">
        <f t="shared" si="42"/>
        <v>56.62036250187834</v>
      </c>
      <c r="K25" s="67">
        <f t="shared" si="42"/>
        <v>1383.0945568880984</v>
      </c>
      <c r="L25" s="67">
        <f t="shared" si="42"/>
        <v>24339.207885274998</v>
      </c>
      <c r="M25" s="67">
        <f t="shared" si="42"/>
        <v>624.49981984461283</v>
      </c>
      <c r="N25" s="67">
        <f t="shared" si="42"/>
        <v>0</v>
      </c>
      <c r="O25" s="67">
        <f t="shared" ref="O25" si="43">SUMIF($B$118:$AH$118,O$4,$B139:$AH139)</f>
        <v>2894.2473972001471</v>
      </c>
      <c r="P25" s="67">
        <f t="shared" si="2"/>
        <v>516.12504897892416</v>
      </c>
      <c r="Q25" s="67">
        <f t="shared" si="3"/>
        <v>32894.565527439314</v>
      </c>
      <c r="R25" s="302"/>
      <c r="S25" s="302"/>
      <c r="T25" s="302"/>
      <c r="U25" s="302"/>
      <c r="V25" s="302"/>
      <c r="W25" s="302"/>
      <c r="X25" s="302"/>
      <c r="Y25" s="302"/>
      <c r="Z25" s="302"/>
      <c r="AA25" s="302"/>
      <c r="AB25" s="302"/>
      <c r="AC25" s="302"/>
      <c r="AD25" s="302"/>
      <c r="AE25" s="302"/>
      <c r="AF25" s="302"/>
      <c r="AG25" s="302"/>
    </row>
    <row r="26" spans="1:33" s="11" customFormat="1" x14ac:dyDescent="0.2">
      <c r="A26" s="11" t="str">
        <f>PROPER(VLOOKUP(A140,fips_xref!$A$5:$B$295,2,FALSE))</f>
        <v>Golden Valley, Nd</v>
      </c>
      <c r="B26" s="67">
        <f t="shared" ref="B26:N26" si="44">SUMIF($B$118:$AH$118,B$4,$B140:$AH140)</f>
        <v>0.68074460343267373</v>
      </c>
      <c r="C26" s="67">
        <f t="shared" si="44"/>
        <v>2.9834294093989215</v>
      </c>
      <c r="D26" s="67">
        <f t="shared" si="44"/>
        <v>195.22858751482141</v>
      </c>
      <c r="E26" s="67">
        <f t="shared" si="44"/>
        <v>207.8681122213186</v>
      </c>
      <c r="F26" s="67">
        <f t="shared" si="44"/>
        <v>13.152648314691527</v>
      </c>
      <c r="G26" s="67">
        <f t="shared" si="44"/>
        <v>0.27825668611453747</v>
      </c>
      <c r="H26" s="67">
        <f t="shared" si="44"/>
        <v>60.615688343183692</v>
      </c>
      <c r="I26" s="67">
        <f t="shared" si="44"/>
        <v>0.32519309976542216</v>
      </c>
      <c r="J26" s="67">
        <f t="shared" si="44"/>
        <v>3.5690177740674831</v>
      </c>
      <c r="K26" s="67">
        <f t="shared" si="44"/>
        <v>0</v>
      </c>
      <c r="L26" s="67">
        <f t="shared" si="44"/>
        <v>1534.2018615014722</v>
      </c>
      <c r="M26" s="67">
        <f t="shared" si="44"/>
        <v>39.364830220813644</v>
      </c>
      <c r="N26" s="67">
        <f t="shared" si="44"/>
        <v>0</v>
      </c>
      <c r="O26" s="67">
        <f t="shared" ref="O26" si="45">SUMIF($B$118:$AH$118,O$4,$B140:$AH140)</f>
        <v>182.43649363447997</v>
      </c>
      <c r="P26" s="67">
        <f t="shared" si="2"/>
        <v>6.2324456182278967</v>
      </c>
      <c r="Q26" s="67">
        <f t="shared" si="3"/>
        <v>2246.9373089417877</v>
      </c>
      <c r="R26" s="302"/>
      <c r="S26" s="302"/>
      <c r="T26" s="302"/>
      <c r="U26" s="302"/>
      <c r="V26" s="302"/>
      <c r="W26" s="302"/>
      <c r="X26" s="302"/>
      <c r="Y26" s="302"/>
      <c r="Z26" s="302"/>
      <c r="AA26" s="302"/>
      <c r="AB26" s="302"/>
      <c r="AC26" s="302"/>
      <c r="AD26" s="302"/>
      <c r="AE26" s="302"/>
      <c r="AF26" s="302"/>
      <c r="AG26" s="302"/>
    </row>
    <row r="27" spans="1:33" s="11" customFormat="1" x14ac:dyDescent="0.2">
      <c r="A27" s="11" t="str">
        <f>PROPER(VLOOKUP(A141,fips_xref!$A$5:$B$295,2,FALSE))</f>
        <v>Mc Henry, Nd</v>
      </c>
      <c r="B27" s="67">
        <f t="shared" ref="B27:N27" si="46">SUMIF($B$118:$AH$118,B$4,$B141:$AH141)</f>
        <v>2.1</v>
      </c>
      <c r="C27" s="67">
        <f t="shared" si="46"/>
        <v>0</v>
      </c>
      <c r="D27" s="67">
        <f t="shared" si="46"/>
        <v>52.680729964316889</v>
      </c>
      <c r="E27" s="67">
        <f t="shared" si="46"/>
        <v>56.091395361308194</v>
      </c>
      <c r="F27" s="67">
        <f t="shared" si="46"/>
        <v>3.5491273230119997</v>
      </c>
      <c r="G27" s="67">
        <f t="shared" si="46"/>
        <v>7.5085137522970427E-2</v>
      </c>
      <c r="H27" s="67">
        <f t="shared" si="46"/>
        <v>16.356614314827347</v>
      </c>
      <c r="I27" s="67">
        <f t="shared" si="46"/>
        <v>8.7750518984320264E-2</v>
      </c>
      <c r="J27" s="67">
        <f t="shared" si="46"/>
        <v>0.21367012381353523</v>
      </c>
      <c r="K27" s="67">
        <f t="shared" si="46"/>
        <v>0</v>
      </c>
      <c r="L27" s="67">
        <f t="shared" si="46"/>
        <v>91.849669139747334</v>
      </c>
      <c r="M27" s="67">
        <f t="shared" si="46"/>
        <v>2.3566955054959631</v>
      </c>
      <c r="N27" s="67">
        <f t="shared" si="46"/>
        <v>0</v>
      </c>
      <c r="O27" s="67">
        <f t="shared" ref="O27" si="47">SUMIF($B$118:$AH$118,O$4,$B141:$AH141)</f>
        <v>10.922116573984177</v>
      </c>
      <c r="P27" s="67">
        <f t="shared" si="2"/>
        <v>4.3361490269563784E-2</v>
      </c>
      <c r="Q27" s="67">
        <f t="shared" si="3"/>
        <v>236.32621545328229</v>
      </c>
      <c r="R27" s="302"/>
      <c r="S27" s="302"/>
      <c r="T27" s="302"/>
      <c r="U27" s="302"/>
      <c r="V27" s="302"/>
      <c r="W27" s="302"/>
      <c r="X27" s="302"/>
      <c r="Y27" s="302"/>
      <c r="Z27" s="302"/>
      <c r="AA27" s="302"/>
      <c r="AB27" s="302"/>
      <c r="AC27" s="302"/>
      <c r="AD27" s="302"/>
      <c r="AE27" s="302"/>
      <c r="AF27" s="302"/>
      <c r="AG27" s="302"/>
    </row>
    <row r="28" spans="1:33" s="11" customFormat="1" x14ac:dyDescent="0.2">
      <c r="A28" s="11" t="str">
        <f>PROPER(VLOOKUP(A142,fips_xref!$A$5:$B$295,2,FALSE))</f>
        <v>Mcintosh,Nd</v>
      </c>
      <c r="B28" s="67">
        <f t="shared" ref="B28:N28" si="48">SUMIF($B$118:$AH$118,B$4,$B142:$AH142)</f>
        <v>5</v>
      </c>
      <c r="C28" s="67">
        <f t="shared" si="48"/>
        <v>0</v>
      </c>
      <c r="D28" s="67">
        <f t="shared" si="48"/>
        <v>0</v>
      </c>
      <c r="E28" s="67">
        <f t="shared" si="48"/>
        <v>0</v>
      </c>
      <c r="F28" s="67">
        <f t="shared" si="48"/>
        <v>0</v>
      </c>
      <c r="G28" s="67">
        <f t="shared" si="48"/>
        <v>0</v>
      </c>
      <c r="H28" s="67">
        <f t="shared" si="48"/>
        <v>0</v>
      </c>
      <c r="I28" s="67">
        <f t="shared" si="48"/>
        <v>0</v>
      </c>
      <c r="J28" s="67">
        <f t="shared" si="48"/>
        <v>0</v>
      </c>
      <c r="K28" s="67">
        <f t="shared" si="48"/>
        <v>0</v>
      </c>
      <c r="L28" s="67">
        <f t="shared" si="48"/>
        <v>0</v>
      </c>
      <c r="M28" s="67">
        <f t="shared" si="48"/>
        <v>0</v>
      </c>
      <c r="N28" s="67">
        <f t="shared" si="48"/>
        <v>0</v>
      </c>
      <c r="O28" s="67">
        <f t="shared" ref="O28" si="49">SUMIF($B$118:$AH$118,O$4,$B142:$AH142)</f>
        <v>0</v>
      </c>
      <c r="P28" s="67">
        <f t="shared" si="2"/>
        <v>0</v>
      </c>
      <c r="Q28" s="67">
        <f t="shared" si="3"/>
        <v>5</v>
      </c>
      <c r="R28" s="302"/>
      <c r="S28" s="302"/>
      <c r="T28" s="302"/>
      <c r="U28" s="302"/>
      <c r="V28" s="302"/>
      <c r="W28" s="302"/>
      <c r="X28" s="302"/>
      <c r="Y28" s="302"/>
      <c r="Z28" s="302"/>
      <c r="AA28" s="302"/>
      <c r="AB28" s="302"/>
      <c r="AC28" s="302"/>
      <c r="AD28" s="302"/>
      <c r="AE28" s="302"/>
      <c r="AF28" s="302"/>
      <c r="AG28" s="302"/>
    </row>
    <row r="29" spans="1:33" s="11" customFormat="1" x14ac:dyDescent="0.2">
      <c r="A29" s="11" t="str">
        <f>PROPER(VLOOKUP(A143,fips_xref!$A$5:$B$295,2,FALSE))</f>
        <v>Mckenzie, Nd</v>
      </c>
      <c r="B29" s="67">
        <f t="shared" ref="B29:N29" si="50">SUMIF($B$118:$AH$118,B$4,$B143:$AH143)</f>
        <v>69.035481736084563</v>
      </c>
      <c r="C29" s="67">
        <f t="shared" si="50"/>
        <v>76.57468817457233</v>
      </c>
      <c r="D29" s="67">
        <f t="shared" si="50"/>
        <v>2689.8160946486505</v>
      </c>
      <c r="E29" s="67">
        <f t="shared" si="50"/>
        <v>2863.9606572715006</v>
      </c>
      <c r="F29" s="67">
        <f t="shared" si="50"/>
        <v>181.21426566908326</v>
      </c>
      <c r="G29" s="67">
        <f t="shared" si="50"/>
        <v>3.8337587864669604</v>
      </c>
      <c r="H29" s="67">
        <f t="shared" si="50"/>
        <v>835.14948383941976</v>
      </c>
      <c r="I29" s="67">
        <f t="shared" si="50"/>
        <v>4.4804382634347055</v>
      </c>
      <c r="J29" s="67">
        <f t="shared" si="50"/>
        <v>58.216342802284345</v>
      </c>
      <c r="K29" s="67">
        <f t="shared" si="50"/>
        <v>7098.4044822244532</v>
      </c>
      <c r="L29" s="67">
        <f t="shared" si="50"/>
        <v>25025.266656288637</v>
      </c>
      <c r="M29" s="67">
        <f t="shared" si="50"/>
        <v>642.10284049016298</v>
      </c>
      <c r="N29" s="67">
        <f t="shared" si="50"/>
        <v>0</v>
      </c>
      <c r="O29" s="67">
        <f t="shared" ref="O29" si="51">SUMIF($B$118:$AH$118,O$4,$B143:$AH143)</f>
        <v>2975.8286804404224</v>
      </c>
      <c r="P29" s="197">
        <f t="shared" si="2"/>
        <v>811.66755795977519</v>
      </c>
      <c r="Q29" s="197">
        <f t="shared" si="3"/>
        <v>43335.551428594947</v>
      </c>
      <c r="R29" s="302"/>
      <c r="S29" s="302"/>
      <c r="T29" s="302"/>
      <c r="U29" s="302"/>
      <c r="V29" s="302"/>
      <c r="W29" s="302"/>
      <c r="X29" s="302"/>
      <c r="Y29" s="302"/>
      <c r="Z29" s="302"/>
      <c r="AA29" s="302"/>
      <c r="AB29" s="302"/>
      <c r="AC29" s="302"/>
      <c r="AD29" s="302"/>
      <c r="AE29" s="302"/>
      <c r="AF29" s="302"/>
      <c r="AG29" s="302"/>
    </row>
    <row r="30" spans="1:33" s="11" customFormat="1" x14ac:dyDescent="0.2">
      <c r="A30" s="11" t="str">
        <f>PROPER(VLOOKUP(A144,fips_xref!$A$5:$B$295,2,FALSE))</f>
        <v>Mclean, Nd</v>
      </c>
      <c r="B30" s="67">
        <f t="shared" ref="B30:N30" si="52">SUMIF($B$118:$AH$118,B$4,$B144:$AH144)</f>
        <v>7.182040105641109E-2</v>
      </c>
      <c r="C30" s="67">
        <f t="shared" si="52"/>
        <v>8.9502882281967651</v>
      </c>
      <c r="D30" s="67">
        <f t="shared" si="52"/>
        <v>52.680729964316889</v>
      </c>
      <c r="E30" s="67">
        <f t="shared" si="52"/>
        <v>56.091395361308194</v>
      </c>
      <c r="F30" s="67">
        <f t="shared" si="52"/>
        <v>3.5491273230119997</v>
      </c>
      <c r="G30" s="67">
        <f t="shared" si="52"/>
        <v>7.5085137522970427E-2</v>
      </c>
      <c r="H30" s="67">
        <f t="shared" si="52"/>
        <v>16.356614314827347</v>
      </c>
      <c r="I30" s="67">
        <f t="shared" si="52"/>
        <v>8.7750518984320264E-2</v>
      </c>
      <c r="J30" s="67">
        <f t="shared" si="52"/>
        <v>0.76764702926244166</v>
      </c>
      <c r="K30" s="67">
        <f t="shared" si="52"/>
        <v>0</v>
      </c>
      <c r="L30" s="67">
        <f t="shared" si="52"/>
        <v>329.98588850632177</v>
      </c>
      <c r="M30" s="67">
        <f t="shared" si="52"/>
        <v>8.4668379059343426</v>
      </c>
      <c r="N30" s="67">
        <f t="shared" si="52"/>
        <v>0</v>
      </c>
      <c r="O30" s="67">
        <f t="shared" ref="O30" si="53">SUMIF($B$118:$AH$118,O$4,$B144:$AH144)</f>
        <v>39.239600706151286</v>
      </c>
      <c r="P30" s="67">
        <f t="shared" si="2"/>
        <v>1.8307045645305655</v>
      </c>
      <c r="Q30" s="67">
        <f t="shared" si="3"/>
        <v>518.15348996142529</v>
      </c>
      <c r="R30" s="302"/>
      <c r="S30" s="302"/>
      <c r="T30" s="302"/>
      <c r="U30" s="302"/>
      <c r="V30" s="302"/>
      <c r="W30" s="302"/>
      <c r="X30" s="302"/>
      <c r="Y30" s="302"/>
      <c r="Z30" s="302"/>
      <c r="AA30" s="302"/>
      <c r="AB30" s="302"/>
      <c r="AC30" s="302"/>
      <c r="AD30" s="302"/>
      <c r="AE30" s="302"/>
      <c r="AF30" s="302"/>
      <c r="AG30" s="302"/>
    </row>
    <row r="31" spans="1:33" s="11" customFormat="1" x14ac:dyDescent="0.2">
      <c r="A31" s="11" t="str">
        <f>PROPER(VLOOKUP(A145,fips_xref!$A$5:$B$295,2,FALSE))</f>
        <v>Mercer, Nd</v>
      </c>
      <c r="B31" s="67">
        <f t="shared" ref="B31:N31" si="54">SUMIF($B$118:$AH$118,B$4,$B145:$AH145)</f>
        <v>1.3890179954027173E-3</v>
      </c>
      <c r="C31" s="67">
        <f t="shared" si="54"/>
        <v>2.9834294093989215</v>
      </c>
      <c r="D31" s="67">
        <f t="shared" si="54"/>
        <v>3.0988664684892284</v>
      </c>
      <c r="E31" s="67">
        <f t="shared" si="54"/>
        <v>3.2994938447828348</v>
      </c>
      <c r="F31" s="67">
        <f t="shared" si="54"/>
        <v>0.20877219547129408</v>
      </c>
      <c r="G31" s="67">
        <f t="shared" si="54"/>
        <v>4.4167727954688481E-3</v>
      </c>
      <c r="H31" s="67">
        <f t="shared" si="54"/>
        <v>0.96215378322513789</v>
      </c>
      <c r="I31" s="67">
        <f t="shared" si="54"/>
        <v>5.1617952343717801E-3</v>
      </c>
      <c r="J31" s="67">
        <f t="shared" si="54"/>
        <v>1.3881870767941744E-2</v>
      </c>
      <c r="K31" s="67">
        <f t="shared" si="54"/>
        <v>0</v>
      </c>
      <c r="L31" s="67">
        <f t="shared" si="54"/>
        <v>5.967353855183239</v>
      </c>
      <c r="M31" s="67">
        <f t="shared" si="54"/>
        <v>0.15311144984983485</v>
      </c>
      <c r="N31" s="67">
        <f t="shared" si="54"/>
        <v>0</v>
      </c>
      <c r="O31" s="67">
        <f t="shared" ref="O31" si="55">SUMIF($B$118:$AH$118,O$4,$B145:$AH145)</f>
        <v>0.70959574547145199</v>
      </c>
      <c r="P31" s="67">
        <f t="shared" si="2"/>
        <v>3.7471145324411564E-2</v>
      </c>
      <c r="Q31" s="67">
        <f t="shared" si="3"/>
        <v>17.445097353989539</v>
      </c>
      <c r="R31" s="302"/>
      <c r="S31" s="302"/>
      <c r="T31" s="302"/>
      <c r="U31" s="302"/>
      <c r="V31" s="302"/>
      <c r="W31" s="302"/>
      <c r="X31" s="302"/>
      <c r="Y31" s="302"/>
      <c r="Z31" s="302"/>
      <c r="AA31" s="302"/>
      <c r="AB31" s="302"/>
      <c r="AC31" s="302"/>
      <c r="AD31" s="302"/>
      <c r="AE31" s="302"/>
      <c r="AF31" s="302"/>
      <c r="AG31" s="302"/>
    </row>
    <row r="32" spans="1:33" s="11" customFormat="1" x14ac:dyDescent="0.2">
      <c r="A32" s="11" t="str">
        <f>PROPER(VLOOKUP(A146,fips_xref!$A$5:$B$295,2,FALSE))</f>
        <v>Morton,Nd</v>
      </c>
      <c r="B32" s="67">
        <f t="shared" ref="B32:N32" si="56">SUMIF($B$118:$AH$118,B$4,$B146:$AH146)</f>
        <v>22.5</v>
      </c>
      <c r="C32" s="67">
        <f t="shared" si="56"/>
        <v>0</v>
      </c>
      <c r="D32" s="67">
        <f t="shared" si="56"/>
        <v>0</v>
      </c>
      <c r="E32" s="67">
        <f t="shared" si="56"/>
        <v>0</v>
      </c>
      <c r="F32" s="67">
        <f t="shared" si="56"/>
        <v>0</v>
      </c>
      <c r="G32" s="67">
        <f t="shared" si="56"/>
        <v>0</v>
      </c>
      <c r="H32" s="67">
        <f t="shared" si="56"/>
        <v>0</v>
      </c>
      <c r="I32" s="67">
        <f t="shared" si="56"/>
        <v>0</v>
      </c>
      <c r="J32" s="67">
        <f t="shared" si="56"/>
        <v>0</v>
      </c>
      <c r="K32" s="67">
        <f t="shared" si="56"/>
        <v>0</v>
      </c>
      <c r="L32" s="67">
        <f t="shared" si="56"/>
        <v>0</v>
      </c>
      <c r="M32" s="67">
        <f t="shared" si="56"/>
        <v>0</v>
      </c>
      <c r="N32" s="67">
        <f t="shared" si="56"/>
        <v>0</v>
      </c>
      <c r="O32" s="67">
        <f t="shared" ref="O32" si="57">SUMIF($B$118:$AH$118,O$4,$B146:$AH146)</f>
        <v>0</v>
      </c>
      <c r="P32" s="67">
        <f t="shared" si="2"/>
        <v>0</v>
      </c>
      <c r="Q32" s="67">
        <f t="shared" si="3"/>
        <v>22.5</v>
      </c>
      <c r="R32" s="302"/>
      <c r="S32" s="302"/>
      <c r="T32" s="302"/>
      <c r="U32" s="302"/>
      <c r="V32" s="302"/>
      <c r="W32" s="302"/>
      <c r="X32" s="302"/>
      <c r="Y32" s="302"/>
      <c r="Z32" s="302"/>
      <c r="AA32" s="302"/>
      <c r="AB32" s="302"/>
      <c r="AC32" s="302"/>
      <c r="AD32" s="302"/>
      <c r="AE32" s="302"/>
      <c r="AF32" s="302"/>
      <c r="AG32" s="302"/>
    </row>
    <row r="33" spans="1:33" s="11" customFormat="1" x14ac:dyDescent="0.2">
      <c r="A33" s="11" t="str">
        <f>PROPER(VLOOKUP(A147,fips_xref!$A$5:$B$295,2,FALSE))</f>
        <v>Mountrail, Nd</v>
      </c>
      <c r="B33" s="67">
        <f t="shared" ref="B33:N33" si="58">SUMIF($B$118:$AH$118,B$4,$B147:$AH147)</f>
        <v>109.10860845052392</v>
      </c>
      <c r="C33" s="67">
        <f t="shared" si="58"/>
        <v>237.67987628211412</v>
      </c>
      <c r="D33" s="67">
        <f t="shared" si="58"/>
        <v>1580.4218989295066</v>
      </c>
      <c r="E33" s="67">
        <f t="shared" si="58"/>
        <v>1682.7418608392459</v>
      </c>
      <c r="F33" s="67">
        <f t="shared" si="58"/>
        <v>106.47381969035999</v>
      </c>
      <c r="G33" s="67">
        <f t="shared" si="58"/>
        <v>2.2525541256891124</v>
      </c>
      <c r="H33" s="67">
        <f t="shared" si="58"/>
        <v>490.69842944482036</v>
      </c>
      <c r="I33" s="67">
        <f t="shared" si="58"/>
        <v>2.6325155695296081</v>
      </c>
      <c r="J33" s="67">
        <f t="shared" si="58"/>
        <v>193.41236975680141</v>
      </c>
      <c r="K33" s="67">
        <f t="shared" si="58"/>
        <v>1661.3682447884244</v>
      </c>
      <c r="L33" s="67">
        <f t="shared" si="58"/>
        <v>83141.535431503056</v>
      </c>
      <c r="M33" s="67">
        <f t="shared" si="58"/>
        <v>2133.2606280087862</v>
      </c>
      <c r="N33" s="67">
        <f t="shared" si="58"/>
        <v>0</v>
      </c>
      <c r="O33" s="67">
        <f t="shared" ref="O33" si="59">SUMIF($B$118:$AH$118,O$4,$B147:$AH147)</f>
        <v>9886.6065673169196</v>
      </c>
      <c r="P33" s="67">
        <f t="shared" si="2"/>
        <v>1218.629704493077</v>
      </c>
      <c r="Q33" s="67">
        <f t="shared" si="3"/>
        <v>102446.82250919887</v>
      </c>
      <c r="R33" s="302"/>
      <c r="S33" s="302"/>
      <c r="T33" s="302"/>
      <c r="U33" s="302"/>
      <c r="V33" s="302"/>
      <c r="W33" s="302"/>
      <c r="X33" s="302"/>
      <c r="Y33" s="302"/>
      <c r="Z33" s="302"/>
      <c r="AA33" s="302"/>
      <c r="AB33" s="302"/>
      <c r="AC33" s="302"/>
      <c r="AD33" s="302"/>
      <c r="AE33" s="302"/>
      <c r="AF33" s="302"/>
      <c r="AG33" s="302"/>
    </row>
    <row r="34" spans="1:33" s="11" customFormat="1" x14ac:dyDescent="0.2">
      <c r="A34" s="11" t="str">
        <f>PROPER(VLOOKUP(A148,fips_xref!$A$5:$B$295,2,FALSE))</f>
        <v>Renville, Nd</v>
      </c>
      <c r="B34" s="67">
        <f t="shared" ref="B34:N34" si="60">SUMIF($B$118:$AH$118,B$4,$B148:$AH148)</f>
        <v>7.6305682075621717E-2</v>
      </c>
      <c r="C34" s="67">
        <f t="shared" si="60"/>
        <v>4.9723823489982024</v>
      </c>
      <c r="D34" s="67">
        <f t="shared" si="60"/>
        <v>901.77014233036562</v>
      </c>
      <c r="E34" s="67">
        <f t="shared" si="60"/>
        <v>960.15270883180494</v>
      </c>
      <c r="F34" s="67">
        <f t="shared" si="60"/>
        <v>60.752708882146578</v>
      </c>
      <c r="G34" s="67">
        <f t="shared" si="60"/>
        <v>1.2852808834814349</v>
      </c>
      <c r="H34" s="67">
        <f t="shared" si="60"/>
        <v>279.98675091851516</v>
      </c>
      <c r="I34" s="67">
        <f t="shared" si="60"/>
        <v>1.5020824132021882</v>
      </c>
      <c r="J34" s="67">
        <f t="shared" si="60"/>
        <v>4.9025668089639156</v>
      </c>
      <c r="K34" s="67">
        <f t="shared" si="60"/>
        <v>214.72974782824119</v>
      </c>
      <c r="L34" s="67">
        <f t="shared" si="60"/>
        <v>2107.450172733591</v>
      </c>
      <c r="M34" s="67">
        <f t="shared" si="60"/>
        <v>54.073339584722284</v>
      </c>
      <c r="N34" s="67">
        <f t="shared" si="60"/>
        <v>0</v>
      </c>
      <c r="O34" s="67">
        <f t="shared" ref="O34" si="61">SUMIF($B$118:$AH$118,O$4,$B148:$AH148)</f>
        <v>250.60315051803013</v>
      </c>
      <c r="P34" s="67">
        <f t="shared" si="2"/>
        <v>16.285427555050774</v>
      </c>
      <c r="Q34" s="67">
        <f t="shared" si="3"/>
        <v>4858.5427673191889</v>
      </c>
      <c r="R34" s="302"/>
      <c r="S34" s="302"/>
      <c r="T34" s="302"/>
      <c r="U34" s="302"/>
      <c r="V34" s="302"/>
      <c r="W34" s="302"/>
      <c r="X34" s="302"/>
      <c r="Y34" s="302"/>
      <c r="Z34" s="302"/>
      <c r="AA34" s="302"/>
      <c r="AB34" s="302"/>
      <c r="AC34" s="302"/>
      <c r="AD34" s="302"/>
      <c r="AE34" s="302"/>
      <c r="AF34" s="302"/>
      <c r="AG34" s="302"/>
    </row>
    <row r="35" spans="1:33" s="11" customFormat="1" x14ac:dyDescent="0.2">
      <c r="A35" s="11" t="str">
        <f>PROPER(VLOOKUP(A149,fips_xref!$A$5:$B$295,2,FALSE))</f>
        <v>Slope, Nd</v>
      </c>
      <c r="B35" s="67">
        <f t="shared" ref="B35:N35" si="62">SUMIF($B$118:$AH$118,B$4,$B149:$AH149)</f>
        <v>2.2102738100932462</v>
      </c>
      <c r="C35" s="67">
        <f t="shared" si="62"/>
        <v>2.9834294093989215</v>
      </c>
      <c r="D35" s="67">
        <f t="shared" si="62"/>
        <v>65.076195838273804</v>
      </c>
      <c r="E35" s="67">
        <f t="shared" si="62"/>
        <v>69.289370740439537</v>
      </c>
      <c r="F35" s="67">
        <f t="shared" si="62"/>
        <v>4.3842161048971757</v>
      </c>
      <c r="G35" s="67">
        <f t="shared" si="62"/>
        <v>9.2752228704845813E-2</v>
      </c>
      <c r="H35" s="67">
        <f t="shared" si="62"/>
        <v>20.205229447727898</v>
      </c>
      <c r="I35" s="67">
        <f t="shared" si="62"/>
        <v>0.10839769992180739</v>
      </c>
      <c r="J35" s="67">
        <f t="shared" si="62"/>
        <v>2.4661897797133148</v>
      </c>
      <c r="K35" s="67">
        <f t="shared" si="62"/>
        <v>974.16654771704532</v>
      </c>
      <c r="L35" s="67">
        <f t="shared" si="62"/>
        <v>1060.1328405658235</v>
      </c>
      <c r="M35" s="67">
        <f t="shared" si="62"/>
        <v>27.201081114281056</v>
      </c>
      <c r="N35" s="67">
        <f t="shared" si="62"/>
        <v>0</v>
      </c>
      <c r="O35" s="67">
        <f t="shared" ref="O35" si="63">SUMIF($B$118:$AH$118,O$4,$B149:$AH149)</f>
        <v>0</v>
      </c>
      <c r="P35" s="67">
        <f t="shared" si="2"/>
        <v>20.490812271514827</v>
      </c>
      <c r="Q35" s="67">
        <f t="shared" si="3"/>
        <v>2248.8073367278348</v>
      </c>
      <c r="R35" s="302"/>
      <c r="S35" s="302"/>
      <c r="T35" s="302"/>
      <c r="U35" s="302"/>
      <c r="V35" s="302"/>
      <c r="W35" s="302"/>
      <c r="X35" s="302"/>
      <c r="Y35" s="302"/>
      <c r="Z35" s="302"/>
      <c r="AA35" s="302"/>
      <c r="AB35" s="302"/>
      <c r="AC35" s="302"/>
      <c r="AD35" s="302"/>
      <c r="AE35" s="302"/>
      <c r="AF35" s="302"/>
      <c r="AG35" s="302"/>
    </row>
    <row r="36" spans="1:33" s="11" customFormat="1" x14ac:dyDescent="0.2">
      <c r="A36" s="11" t="str">
        <f>PROPER(VLOOKUP(A150,fips_xref!$A$5:$B$295,2,FALSE))</f>
        <v>Stark, Nd</v>
      </c>
      <c r="B36" s="67">
        <f t="shared" ref="B36:N36" si="64">SUMIF($B$118:$AH$118,B$4,$B150:$AH150)</f>
        <v>9.0133686299250204</v>
      </c>
      <c r="C36" s="67">
        <f t="shared" si="64"/>
        <v>0.99447646979964066</v>
      </c>
      <c r="D36" s="67">
        <f t="shared" si="64"/>
        <v>220.01951926273523</v>
      </c>
      <c r="E36" s="67">
        <f t="shared" si="64"/>
        <v>234.26406297958127</v>
      </c>
      <c r="F36" s="67">
        <f t="shared" si="64"/>
        <v>14.822825878461879</v>
      </c>
      <c r="G36" s="67">
        <f t="shared" si="64"/>
        <v>0.31359086847828821</v>
      </c>
      <c r="H36" s="67">
        <f t="shared" si="64"/>
        <v>68.312918608984788</v>
      </c>
      <c r="I36" s="67">
        <f t="shared" si="64"/>
        <v>0.36648746164039636</v>
      </c>
      <c r="J36" s="67">
        <f t="shared" si="64"/>
        <v>7.8669688267412967</v>
      </c>
      <c r="K36" s="67">
        <f t="shared" si="64"/>
        <v>0</v>
      </c>
      <c r="L36" s="67">
        <f t="shared" si="64"/>
        <v>3381.747859609382</v>
      </c>
      <c r="M36" s="67">
        <f t="shared" si="64"/>
        <v>86.769501252489192</v>
      </c>
      <c r="N36" s="67">
        <f t="shared" si="64"/>
        <v>0</v>
      </c>
      <c r="O36" s="67">
        <f t="shared" ref="O36" si="65">SUMIF($B$118:$AH$118,O$4,$B150:$AH150)</f>
        <v>402.13366789898868</v>
      </c>
      <c r="P36" s="67">
        <f t="shared" ref="P36:P99" si="66">SUMIF($B$115:$AI$115,"N",$B150:$AI150)</f>
        <v>11.596156569599456</v>
      </c>
      <c r="Q36" s="67">
        <f t="shared" si="3"/>
        <v>4438.2214043168069</v>
      </c>
      <c r="R36" s="302"/>
      <c r="S36" s="302"/>
      <c r="T36" s="302"/>
      <c r="U36" s="302"/>
      <c r="V36" s="302"/>
      <c r="W36" s="302"/>
      <c r="X36" s="302"/>
      <c r="Y36" s="302"/>
      <c r="Z36" s="302"/>
      <c r="AA36" s="302"/>
      <c r="AB36" s="302"/>
      <c r="AC36" s="302"/>
      <c r="AD36" s="302"/>
      <c r="AE36" s="302"/>
      <c r="AF36" s="302"/>
      <c r="AG36" s="302"/>
    </row>
    <row r="37" spans="1:33" s="11" customFormat="1" x14ac:dyDescent="0.2">
      <c r="A37" s="11" t="str">
        <f>PROPER(VLOOKUP(A151,fips_xref!$A$5:$B$295,2,FALSE))</f>
        <v>Stutsman,Nd</v>
      </c>
      <c r="B37" s="67">
        <f t="shared" ref="B37:N37" si="67">SUMIF($B$118:$AH$118,B$4,$B151:$AH151)</f>
        <v>2.99</v>
      </c>
      <c r="C37" s="67">
        <f t="shared" si="67"/>
        <v>0</v>
      </c>
      <c r="D37" s="67">
        <f t="shared" si="67"/>
        <v>0</v>
      </c>
      <c r="E37" s="67">
        <f t="shared" si="67"/>
        <v>0</v>
      </c>
      <c r="F37" s="67">
        <f t="shared" si="67"/>
        <v>0</v>
      </c>
      <c r="G37" s="67">
        <f t="shared" si="67"/>
        <v>0</v>
      </c>
      <c r="H37" s="67">
        <f t="shared" si="67"/>
        <v>0</v>
      </c>
      <c r="I37" s="67">
        <f t="shared" si="67"/>
        <v>0</v>
      </c>
      <c r="J37" s="67">
        <f t="shared" si="67"/>
        <v>0</v>
      </c>
      <c r="K37" s="67">
        <f t="shared" si="67"/>
        <v>0</v>
      </c>
      <c r="L37" s="67">
        <f t="shared" si="67"/>
        <v>0</v>
      </c>
      <c r="M37" s="67">
        <f t="shared" si="67"/>
        <v>0</v>
      </c>
      <c r="N37" s="67">
        <f t="shared" si="67"/>
        <v>0</v>
      </c>
      <c r="O37" s="67">
        <f t="shared" ref="O37" si="68">SUMIF($B$118:$AH$118,O$4,$B151:$AH151)</f>
        <v>0</v>
      </c>
      <c r="P37" s="67">
        <f t="shared" si="66"/>
        <v>0</v>
      </c>
      <c r="Q37" s="67">
        <f t="shared" ref="Q37:Q68" si="69">SUM(B37:P37)</f>
        <v>2.99</v>
      </c>
      <c r="R37" s="302"/>
      <c r="S37" s="302"/>
      <c r="T37" s="302"/>
      <c r="U37" s="302"/>
      <c r="V37" s="302"/>
      <c r="W37" s="302"/>
      <c r="X37" s="302"/>
      <c r="Y37" s="302"/>
      <c r="Z37" s="302"/>
      <c r="AA37" s="302"/>
      <c r="AB37" s="302"/>
      <c r="AC37" s="302"/>
      <c r="AD37" s="302"/>
      <c r="AE37" s="302"/>
      <c r="AF37" s="302"/>
      <c r="AG37" s="302"/>
    </row>
    <row r="38" spans="1:33" s="11" customFormat="1" x14ac:dyDescent="0.2">
      <c r="A38" s="11" t="str">
        <f>PROPER(VLOOKUP(A152,fips_xref!$A$5:$B$295,2,FALSE))</f>
        <v>Ward, Nd</v>
      </c>
      <c r="B38" s="67">
        <f t="shared" ref="B38:N38" si="70">SUMIF($B$118:$AH$118,B$4,$B152:$AH152)</f>
        <v>1.938282154730309E-2</v>
      </c>
      <c r="C38" s="67">
        <f t="shared" si="70"/>
        <v>5.9668588187978431</v>
      </c>
      <c r="D38" s="67">
        <f t="shared" si="70"/>
        <v>49.581863495827655</v>
      </c>
      <c r="E38" s="67">
        <f t="shared" si="70"/>
        <v>52.791901516525357</v>
      </c>
      <c r="F38" s="67">
        <f t="shared" si="70"/>
        <v>3.3403551275407053</v>
      </c>
      <c r="G38" s="67">
        <f t="shared" si="70"/>
        <v>7.066836472750157E-2</v>
      </c>
      <c r="H38" s="67">
        <f t="shared" si="70"/>
        <v>15.394460531602206</v>
      </c>
      <c r="I38" s="67">
        <f t="shared" si="70"/>
        <v>8.2588723749948481E-2</v>
      </c>
      <c r="J38" s="67">
        <f t="shared" si="70"/>
        <v>0.39617686427046656</v>
      </c>
      <c r="K38" s="67">
        <f t="shared" si="70"/>
        <v>0</v>
      </c>
      <c r="L38" s="67">
        <f t="shared" si="70"/>
        <v>170.30323778826698</v>
      </c>
      <c r="M38" s="67">
        <f t="shared" si="70"/>
        <v>4.3696714296963783</v>
      </c>
      <c r="N38" s="67">
        <f t="shared" si="70"/>
        <v>0</v>
      </c>
      <c r="O38" s="67">
        <f t="shared" ref="O38" si="71">SUMIF($B$118:$AH$118,O$4,$B152:$AH152)</f>
        <v>20.25126310711407</v>
      </c>
      <c r="P38" s="67">
        <f t="shared" si="66"/>
        <v>16.394673952097051</v>
      </c>
      <c r="Q38" s="67">
        <f t="shared" si="69"/>
        <v>338.96310254176348</v>
      </c>
      <c r="R38" s="302"/>
      <c r="S38" s="302"/>
      <c r="T38" s="302"/>
      <c r="U38" s="302"/>
      <c r="V38" s="302"/>
      <c r="W38" s="302"/>
      <c r="X38" s="302"/>
      <c r="Y38" s="302"/>
      <c r="Z38" s="302"/>
      <c r="AA38" s="302"/>
      <c r="AB38" s="302"/>
      <c r="AC38" s="302"/>
      <c r="AD38" s="302"/>
      <c r="AE38" s="302"/>
      <c r="AF38" s="302"/>
      <c r="AG38" s="302"/>
    </row>
    <row r="39" spans="1:33" s="11" customFormat="1" x14ac:dyDescent="0.2">
      <c r="A39" s="11" t="str">
        <f>PROPER(VLOOKUP(A153,fips_xref!$A$5:$B$295,2,FALSE))</f>
        <v>Williams, Nd</v>
      </c>
      <c r="B39" s="67">
        <f t="shared" ref="B39:N39" si="72">SUMIF($B$118:$AH$118,B$4,$B153:$AH153)</f>
        <v>80.667696075361278</v>
      </c>
      <c r="C39" s="67">
        <f t="shared" si="72"/>
        <v>44.751441140983829</v>
      </c>
      <c r="D39" s="67">
        <f t="shared" si="72"/>
        <v>1447.1706407844699</v>
      </c>
      <c r="E39" s="67">
        <f t="shared" si="72"/>
        <v>1540.8636255135839</v>
      </c>
      <c r="F39" s="67">
        <f t="shared" si="72"/>
        <v>97.496615285094336</v>
      </c>
      <c r="G39" s="67">
        <f t="shared" si="72"/>
        <v>2.0626328954839521</v>
      </c>
      <c r="H39" s="67">
        <f t="shared" si="72"/>
        <v>449.32581676613944</v>
      </c>
      <c r="I39" s="67">
        <f t="shared" si="72"/>
        <v>2.4105583744516212</v>
      </c>
      <c r="J39" s="67">
        <f t="shared" si="72"/>
        <v>32.380099351952218</v>
      </c>
      <c r="K39" s="67">
        <f t="shared" si="72"/>
        <v>4411.263873417879</v>
      </c>
      <c r="L39" s="67">
        <f t="shared" si="72"/>
        <v>13919.126170322179</v>
      </c>
      <c r="M39" s="67">
        <f t="shared" si="72"/>
        <v>357.13946923554209</v>
      </c>
      <c r="N39" s="67">
        <f t="shared" si="72"/>
        <v>0</v>
      </c>
      <c r="O39" s="67">
        <f t="shared" ref="O39" si="73">SUMIF($B$118:$AH$118,O$4,$B153:$AH153)</f>
        <v>1655.1645755952363</v>
      </c>
      <c r="P39" s="67">
        <f t="shared" si="66"/>
        <v>399.16877321283533</v>
      </c>
      <c r="Q39" s="67">
        <f t="shared" si="69"/>
        <v>24438.991987971192</v>
      </c>
      <c r="R39" s="302"/>
      <c r="S39" s="302"/>
      <c r="T39" s="302"/>
      <c r="U39" s="302"/>
      <c r="V39" s="302"/>
      <c r="W39" s="302"/>
      <c r="X39" s="302"/>
      <c r="Y39" s="302"/>
      <c r="Z39" s="302"/>
      <c r="AA39" s="302"/>
      <c r="AB39" s="302"/>
      <c r="AC39" s="302"/>
      <c r="AD39" s="302"/>
      <c r="AE39" s="302"/>
      <c r="AF39" s="302"/>
      <c r="AG39" s="302"/>
    </row>
    <row r="40" spans="1:33" s="11" customFormat="1" x14ac:dyDescent="0.2">
      <c r="A40" s="11" t="str">
        <f>PROPER(VLOOKUP(A154,fips_xref!$A$5:$B$295,2,FALSE))</f>
        <v>Butte, Sd</v>
      </c>
      <c r="B40" s="67">
        <f t="shared" ref="B40:N40" si="74">SUMIF($B$118:$AH$118,B$4,$B154:$AH154)</f>
        <v>0</v>
      </c>
      <c r="C40" s="67">
        <f t="shared" si="74"/>
        <v>3.9779058791985626</v>
      </c>
      <c r="D40" s="67">
        <f t="shared" si="74"/>
        <v>0</v>
      </c>
      <c r="E40" s="67">
        <f t="shared" si="74"/>
        <v>0</v>
      </c>
      <c r="F40" s="67">
        <f t="shared" si="74"/>
        <v>0</v>
      </c>
      <c r="G40" s="67">
        <f t="shared" si="74"/>
        <v>0</v>
      </c>
      <c r="H40" s="67">
        <f t="shared" si="74"/>
        <v>0</v>
      </c>
      <c r="I40" s="67">
        <f t="shared" si="74"/>
        <v>0</v>
      </c>
      <c r="J40" s="67">
        <f t="shared" si="74"/>
        <v>0</v>
      </c>
      <c r="K40" s="67">
        <f t="shared" si="74"/>
        <v>0</v>
      </c>
      <c r="L40" s="67">
        <f t="shared" si="74"/>
        <v>0</v>
      </c>
      <c r="M40" s="67">
        <f t="shared" si="74"/>
        <v>0</v>
      </c>
      <c r="N40" s="67">
        <f t="shared" si="74"/>
        <v>0</v>
      </c>
      <c r="O40" s="67">
        <f t="shared" ref="O40" si="75">SUMIF($B$118:$AH$118,O$4,$B154:$AH154)</f>
        <v>0</v>
      </c>
      <c r="P40" s="67">
        <f t="shared" si="66"/>
        <v>0</v>
      </c>
      <c r="Q40" s="67">
        <f t="shared" si="69"/>
        <v>3.9779058791985626</v>
      </c>
      <c r="R40" s="302"/>
      <c r="S40" s="302"/>
      <c r="T40" s="302"/>
      <c r="U40" s="302"/>
      <c r="V40" s="302"/>
      <c r="W40" s="302"/>
      <c r="X40" s="302"/>
      <c r="Y40" s="302"/>
      <c r="Z40" s="302"/>
      <c r="AA40" s="302"/>
      <c r="AB40" s="302"/>
      <c r="AC40" s="302"/>
      <c r="AD40" s="302"/>
      <c r="AE40" s="302"/>
      <c r="AF40" s="302"/>
      <c r="AG40" s="302"/>
    </row>
    <row r="41" spans="1:33" s="11" customFormat="1" x14ac:dyDescent="0.2">
      <c r="A41" s="11" t="str">
        <f>PROPER(VLOOKUP(A155,fips_xref!$A$5:$B$295,2,FALSE))</f>
        <v>Harding, Sd</v>
      </c>
      <c r="B41" s="67">
        <f t="shared" ref="B41:N41" si="76">SUMIF($B$118:$AH$118,B$4,$B155:$AH155)</f>
        <v>13.55770366056721</v>
      </c>
      <c r="C41" s="67">
        <f t="shared" si="76"/>
        <v>12.928194107395329</v>
      </c>
      <c r="D41" s="67">
        <f t="shared" si="76"/>
        <v>653.86082485122722</v>
      </c>
      <c r="E41" s="67">
        <f t="shared" si="76"/>
        <v>696.19320124917817</v>
      </c>
      <c r="F41" s="67">
        <f t="shared" si="76"/>
        <v>44.050933244443051</v>
      </c>
      <c r="G41" s="67">
        <f t="shared" si="76"/>
        <v>0.931939059843927</v>
      </c>
      <c r="H41" s="67">
        <f t="shared" si="76"/>
        <v>203.01444826050411</v>
      </c>
      <c r="I41" s="67">
        <f t="shared" si="76"/>
        <v>1.0891387944524455</v>
      </c>
      <c r="J41" s="67">
        <f t="shared" si="76"/>
        <v>10.567404469427274</v>
      </c>
      <c r="K41" s="67">
        <f t="shared" si="76"/>
        <v>79.64182515704033</v>
      </c>
      <c r="L41" s="67">
        <f t="shared" si="76"/>
        <v>4542.5751942270253</v>
      </c>
      <c r="M41" s="67">
        <f t="shared" si="76"/>
        <v>116.55421999750635</v>
      </c>
      <c r="N41" s="67">
        <f t="shared" si="76"/>
        <v>0</v>
      </c>
      <c r="O41" s="67">
        <f t="shared" ref="O41" si="77">SUMIF($B$118:$AH$118,O$4,$B155:$AH155)</f>
        <v>0</v>
      </c>
      <c r="P41" s="67">
        <f t="shared" si="66"/>
        <v>113.10989551691554</v>
      </c>
      <c r="Q41" s="67">
        <f t="shared" si="69"/>
        <v>6488.074922595526</v>
      </c>
      <c r="R41" s="302"/>
      <c r="S41" s="302"/>
      <c r="T41" s="302"/>
      <c r="U41" s="302"/>
      <c r="V41" s="302"/>
      <c r="W41" s="302"/>
      <c r="X41" s="302"/>
      <c r="Y41" s="302"/>
      <c r="Z41" s="302"/>
      <c r="AA41" s="302"/>
      <c r="AB41" s="302"/>
      <c r="AC41" s="302"/>
      <c r="AD41" s="302"/>
      <c r="AE41" s="302"/>
      <c r="AF41" s="302"/>
      <c r="AG41" s="302"/>
    </row>
    <row r="42" spans="1:33" s="221" customFormat="1" x14ac:dyDescent="0.2">
      <c r="A42" s="221" t="str">
        <f>PROPER(VLOOKUP(A156,fips_xref!$A$5:$B$295,2,FALSE))</f>
        <v>Carter, Mt_Tribal</v>
      </c>
      <c r="B42" s="247">
        <f t="shared" ref="B42:N42" si="78">SUMIF($B$118:$AH$118,B$4,$B156:$AH156)</f>
        <v>0</v>
      </c>
      <c r="C42" s="247">
        <f t="shared" si="78"/>
        <v>0</v>
      </c>
      <c r="D42" s="247">
        <f t="shared" si="78"/>
        <v>0</v>
      </c>
      <c r="E42" s="247">
        <f t="shared" si="78"/>
        <v>0</v>
      </c>
      <c r="F42" s="247">
        <f t="shared" si="78"/>
        <v>0</v>
      </c>
      <c r="G42" s="247">
        <f t="shared" si="78"/>
        <v>0</v>
      </c>
      <c r="H42" s="247">
        <f t="shared" si="78"/>
        <v>0</v>
      </c>
      <c r="I42" s="247">
        <f t="shared" si="78"/>
        <v>0</v>
      </c>
      <c r="J42" s="247">
        <f t="shared" si="78"/>
        <v>0</v>
      </c>
      <c r="K42" s="247">
        <f t="shared" si="78"/>
        <v>0</v>
      </c>
      <c r="L42" s="247">
        <f t="shared" si="78"/>
        <v>0</v>
      </c>
      <c r="M42" s="247">
        <f t="shared" si="78"/>
        <v>0</v>
      </c>
      <c r="N42" s="247">
        <f t="shared" si="78"/>
        <v>0</v>
      </c>
      <c r="O42" s="247">
        <f t="shared" ref="O42" si="79">SUMIF($B$118:$AH$118,O$4,$B156:$AH156)</f>
        <v>0</v>
      </c>
      <c r="P42" s="247">
        <f t="shared" si="66"/>
        <v>0</v>
      </c>
      <c r="Q42" s="247">
        <f t="shared" si="69"/>
        <v>0</v>
      </c>
      <c r="R42" s="302"/>
      <c r="S42" s="302"/>
      <c r="T42" s="302"/>
      <c r="U42" s="302"/>
      <c r="V42" s="302"/>
      <c r="W42" s="302"/>
      <c r="X42" s="302"/>
      <c r="Y42" s="302"/>
      <c r="Z42" s="302"/>
      <c r="AA42" s="302"/>
      <c r="AB42" s="302"/>
      <c r="AC42" s="302"/>
      <c r="AD42" s="302"/>
      <c r="AE42" s="302"/>
      <c r="AF42" s="302"/>
      <c r="AG42" s="302"/>
    </row>
    <row r="43" spans="1:33" s="221" customFormat="1" x14ac:dyDescent="0.2">
      <c r="A43" s="221" t="str">
        <f>PROPER(VLOOKUP(A157,fips_xref!$A$5:$B$295,2,FALSE))</f>
        <v>Custer, Mt_Tribal</v>
      </c>
      <c r="B43" s="247">
        <f t="shared" ref="B43:N43" si="80">SUMIF($B$118:$AH$118,B$4,$B157:$AH157)</f>
        <v>0</v>
      </c>
      <c r="C43" s="247">
        <f t="shared" si="80"/>
        <v>0</v>
      </c>
      <c r="D43" s="247">
        <f t="shared" si="80"/>
        <v>0</v>
      </c>
      <c r="E43" s="247">
        <f t="shared" si="80"/>
        <v>0</v>
      </c>
      <c r="F43" s="247">
        <f t="shared" si="80"/>
        <v>0</v>
      </c>
      <c r="G43" s="247">
        <f t="shared" si="80"/>
        <v>0</v>
      </c>
      <c r="H43" s="247">
        <f t="shared" si="80"/>
        <v>0</v>
      </c>
      <c r="I43" s="247">
        <f t="shared" si="80"/>
        <v>0</v>
      </c>
      <c r="J43" s="247">
        <f t="shared" si="80"/>
        <v>0</v>
      </c>
      <c r="K43" s="247">
        <f t="shared" si="80"/>
        <v>0</v>
      </c>
      <c r="L43" s="247">
        <f t="shared" si="80"/>
        <v>0</v>
      </c>
      <c r="M43" s="247">
        <f t="shared" si="80"/>
        <v>0</v>
      </c>
      <c r="N43" s="247">
        <f t="shared" si="80"/>
        <v>0</v>
      </c>
      <c r="O43" s="247">
        <f t="shared" ref="O43" si="81">SUMIF($B$118:$AH$118,O$4,$B157:$AH157)</f>
        <v>0</v>
      </c>
      <c r="P43" s="247">
        <f t="shared" si="66"/>
        <v>0</v>
      </c>
      <c r="Q43" s="247">
        <f t="shared" si="69"/>
        <v>0</v>
      </c>
      <c r="R43" s="302"/>
      <c r="S43" s="302"/>
      <c r="T43" s="302"/>
      <c r="U43" s="302"/>
      <c r="V43" s="302"/>
      <c r="W43" s="302"/>
      <c r="X43" s="302"/>
      <c r="Y43" s="302"/>
      <c r="Z43" s="302"/>
      <c r="AA43" s="302"/>
      <c r="AB43" s="302"/>
      <c r="AC43" s="302"/>
      <c r="AD43" s="302"/>
      <c r="AE43" s="302"/>
      <c r="AF43" s="302"/>
      <c r="AG43" s="302"/>
    </row>
    <row r="44" spans="1:33" s="221" customFormat="1" x14ac:dyDescent="0.2">
      <c r="A44" s="221" t="str">
        <f>PROPER(VLOOKUP(A158,fips_xref!$A$5:$B$295,2,FALSE))</f>
        <v>Daniels, Mt_Tribal</v>
      </c>
      <c r="B44" s="247">
        <f t="shared" ref="B44:N44" si="82">SUMIF($B$118:$AH$118,B$4,$B158:$AH158)</f>
        <v>0</v>
      </c>
      <c r="C44" s="247">
        <f t="shared" si="82"/>
        <v>0</v>
      </c>
      <c r="D44" s="247">
        <f t="shared" si="82"/>
        <v>6.1977329369784577</v>
      </c>
      <c r="E44" s="247">
        <f t="shared" si="82"/>
        <v>6.5989876895656696</v>
      </c>
      <c r="F44" s="247">
        <f t="shared" si="82"/>
        <v>0.41754439094258811</v>
      </c>
      <c r="G44" s="247">
        <f t="shared" si="82"/>
        <v>8.8335455909376963E-3</v>
      </c>
      <c r="H44" s="247">
        <f t="shared" si="82"/>
        <v>1.924307566450276</v>
      </c>
      <c r="I44" s="247">
        <f t="shared" si="82"/>
        <v>1.032359046874356E-2</v>
      </c>
      <c r="J44" s="247">
        <f t="shared" si="82"/>
        <v>3.2033059171206822E-2</v>
      </c>
      <c r="K44" s="247">
        <f t="shared" si="82"/>
        <v>0</v>
      </c>
      <c r="L44" s="247">
        <f t="shared" si="82"/>
        <v>13.769945156099148</v>
      </c>
      <c r="M44" s="247">
        <f t="shared" si="82"/>
        <v>0.35331175565728384</v>
      </c>
      <c r="N44" s="247">
        <f t="shared" si="82"/>
        <v>0</v>
      </c>
      <c r="O44" s="247">
        <f t="shared" ref="O44" si="83">SUMIF($B$118:$AH$118,O$4,$B158:$AH158)</f>
        <v>1.6374250187385853</v>
      </c>
      <c r="P44" s="247">
        <f t="shared" si="66"/>
        <v>5.1013517964192678E-3</v>
      </c>
      <c r="Q44" s="247">
        <f t="shared" si="69"/>
        <v>30.955546061459316</v>
      </c>
      <c r="R44" s="302"/>
      <c r="S44" s="302"/>
      <c r="T44" s="302"/>
      <c r="U44" s="302"/>
      <c r="V44" s="302"/>
      <c r="W44" s="302"/>
      <c r="X44" s="302"/>
      <c r="Y44" s="302"/>
      <c r="Z44" s="302"/>
      <c r="AA44" s="302"/>
      <c r="AB44" s="302"/>
      <c r="AC44" s="302"/>
      <c r="AD44" s="302"/>
      <c r="AE44" s="302"/>
      <c r="AF44" s="302"/>
      <c r="AG44" s="302"/>
    </row>
    <row r="45" spans="1:33" s="221" customFormat="1" x14ac:dyDescent="0.2">
      <c r="A45" s="221" t="str">
        <f>PROPER(VLOOKUP(A159,fips_xref!$A$5:$B$295,2,FALSE))</f>
        <v>Dawson, Mt_Tribal</v>
      </c>
      <c r="B45" s="247">
        <f t="shared" ref="B45:N45" si="84">SUMIF($B$118:$AH$118,B$4,$B159:$AH159)</f>
        <v>0</v>
      </c>
      <c r="C45" s="247">
        <f t="shared" si="84"/>
        <v>0</v>
      </c>
      <c r="D45" s="247">
        <f t="shared" si="84"/>
        <v>0</v>
      </c>
      <c r="E45" s="247">
        <f t="shared" si="84"/>
        <v>0</v>
      </c>
      <c r="F45" s="247">
        <f t="shared" si="84"/>
        <v>0</v>
      </c>
      <c r="G45" s="247">
        <f t="shared" si="84"/>
        <v>0</v>
      </c>
      <c r="H45" s="247">
        <f t="shared" si="84"/>
        <v>0</v>
      </c>
      <c r="I45" s="247">
        <f t="shared" si="84"/>
        <v>0</v>
      </c>
      <c r="J45" s="247">
        <f t="shared" si="84"/>
        <v>0</v>
      </c>
      <c r="K45" s="247">
        <f t="shared" si="84"/>
        <v>0</v>
      </c>
      <c r="L45" s="247">
        <f t="shared" si="84"/>
        <v>0</v>
      </c>
      <c r="M45" s="247">
        <f t="shared" si="84"/>
        <v>0</v>
      </c>
      <c r="N45" s="247">
        <f t="shared" si="84"/>
        <v>0</v>
      </c>
      <c r="O45" s="247">
        <f t="shared" ref="O45" si="85">SUMIF($B$118:$AH$118,O$4,$B159:$AH159)</f>
        <v>0</v>
      </c>
      <c r="P45" s="247">
        <f t="shared" si="66"/>
        <v>0</v>
      </c>
      <c r="Q45" s="247">
        <f t="shared" si="69"/>
        <v>0</v>
      </c>
      <c r="R45" s="302"/>
      <c r="S45" s="302"/>
      <c r="T45" s="302"/>
      <c r="U45" s="302"/>
      <c r="V45" s="302"/>
      <c r="W45" s="302"/>
      <c r="X45" s="302"/>
      <c r="Y45" s="302"/>
      <c r="Z45" s="302"/>
      <c r="AA45" s="302"/>
      <c r="AB45" s="302"/>
      <c r="AC45" s="302"/>
      <c r="AD45" s="302"/>
      <c r="AE45" s="302"/>
      <c r="AF45" s="302"/>
      <c r="AG45" s="302"/>
    </row>
    <row r="46" spans="1:33" s="221" customFormat="1" x14ac:dyDescent="0.2">
      <c r="A46" s="221" t="str">
        <f>PROPER(VLOOKUP(A160,fips_xref!$A$5:$B$295,2,FALSE))</f>
        <v>Fallon, Mt_Tribal</v>
      </c>
      <c r="B46" s="247">
        <f t="shared" ref="B46:N46" si="86">SUMIF($B$118:$AH$118,B$4,$B160:$AH160)</f>
        <v>0</v>
      </c>
      <c r="C46" s="247">
        <f t="shared" si="86"/>
        <v>0</v>
      </c>
      <c r="D46" s="247">
        <f t="shared" si="86"/>
        <v>0</v>
      </c>
      <c r="E46" s="247">
        <f t="shared" si="86"/>
        <v>0</v>
      </c>
      <c r="F46" s="247">
        <f t="shared" si="86"/>
        <v>0</v>
      </c>
      <c r="G46" s="247">
        <f t="shared" si="86"/>
        <v>0</v>
      </c>
      <c r="H46" s="247">
        <f t="shared" si="86"/>
        <v>0</v>
      </c>
      <c r="I46" s="247">
        <f t="shared" si="86"/>
        <v>0</v>
      </c>
      <c r="J46" s="247">
        <f t="shared" si="86"/>
        <v>0</v>
      </c>
      <c r="K46" s="247">
        <f t="shared" si="86"/>
        <v>0</v>
      </c>
      <c r="L46" s="247">
        <f t="shared" si="86"/>
        <v>0</v>
      </c>
      <c r="M46" s="247">
        <f t="shared" si="86"/>
        <v>0</v>
      </c>
      <c r="N46" s="247">
        <f t="shared" si="86"/>
        <v>0</v>
      </c>
      <c r="O46" s="247">
        <f t="shared" ref="O46" si="87">SUMIF($B$118:$AH$118,O$4,$B160:$AH160)</f>
        <v>0</v>
      </c>
      <c r="P46" s="247">
        <f t="shared" si="66"/>
        <v>0</v>
      </c>
      <c r="Q46" s="247">
        <f t="shared" si="69"/>
        <v>0</v>
      </c>
      <c r="R46" s="302"/>
      <c r="S46" s="302"/>
      <c r="T46" s="302"/>
      <c r="U46" s="302"/>
      <c r="V46" s="302"/>
      <c r="W46" s="302"/>
      <c r="X46" s="302"/>
      <c r="Y46" s="302"/>
      <c r="Z46" s="302"/>
      <c r="AA46" s="302"/>
      <c r="AB46" s="302"/>
      <c r="AC46" s="302"/>
      <c r="AD46" s="302"/>
      <c r="AE46" s="302"/>
      <c r="AF46" s="302"/>
      <c r="AG46" s="302"/>
    </row>
    <row r="47" spans="1:33" s="221" customFormat="1" x14ac:dyDescent="0.2">
      <c r="A47" s="221" t="str">
        <f>PROPER(VLOOKUP(A161,fips_xref!$A$5:$B$295,2,FALSE))</f>
        <v>Garfield, Mt_Tribal</v>
      </c>
      <c r="B47" s="247">
        <f t="shared" ref="B47:N47" si="88">SUMIF($B$118:$AH$118,B$4,$B161:$AH161)</f>
        <v>0</v>
      </c>
      <c r="C47" s="247">
        <f t="shared" si="88"/>
        <v>0</v>
      </c>
      <c r="D47" s="247">
        <f t="shared" si="88"/>
        <v>0</v>
      </c>
      <c r="E47" s="247">
        <f t="shared" si="88"/>
        <v>0</v>
      </c>
      <c r="F47" s="247">
        <f t="shared" si="88"/>
        <v>0</v>
      </c>
      <c r="G47" s="247">
        <f t="shared" si="88"/>
        <v>0</v>
      </c>
      <c r="H47" s="247">
        <f t="shared" si="88"/>
        <v>0</v>
      </c>
      <c r="I47" s="247">
        <f t="shared" si="88"/>
        <v>0</v>
      </c>
      <c r="J47" s="247">
        <f t="shared" si="88"/>
        <v>0</v>
      </c>
      <c r="K47" s="247">
        <f t="shared" si="88"/>
        <v>0</v>
      </c>
      <c r="L47" s="247">
        <f t="shared" si="88"/>
        <v>0</v>
      </c>
      <c r="M47" s="247">
        <f t="shared" si="88"/>
        <v>0</v>
      </c>
      <c r="N47" s="247">
        <f t="shared" si="88"/>
        <v>0</v>
      </c>
      <c r="O47" s="247">
        <f t="shared" ref="O47" si="89">SUMIF($B$118:$AH$118,O$4,$B161:$AH161)</f>
        <v>0</v>
      </c>
      <c r="P47" s="247">
        <f t="shared" si="66"/>
        <v>0</v>
      </c>
      <c r="Q47" s="247">
        <f t="shared" si="69"/>
        <v>0</v>
      </c>
      <c r="R47" s="302"/>
      <c r="S47" s="302"/>
      <c r="T47" s="302"/>
      <c r="U47" s="302"/>
      <c r="V47" s="302"/>
      <c r="W47" s="302"/>
      <c r="X47" s="302"/>
      <c r="Y47" s="302"/>
      <c r="Z47" s="302"/>
      <c r="AA47" s="302"/>
      <c r="AB47" s="302"/>
      <c r="AC47" s="302"/>
      <c r="AD47" s="302"/>
      <c r="AE47" s="302"/>
      <c r="AF47" s="302"/>
      <c r="AG47" s="302"/>
    </row>
    <row r="48" spans="1:33" s="221" customFormat="1" x14ac:dyDescent="0.2">
      <c r="A48" s="221" t="str">
        <f>PROPER(VLOOKUP(A162,fips_xref!$A$5:$B$295,2,FALSE))</f>
        <v>Mccone, Mt_Tribal</v>
      </c>
      <c r="B48" s="247">
        <f t="shared" ref="B48:N48" si="90">SUMIF($B$118:$AH$118,B$4,$B162:$AH162)</f>
        <v>0</v>
      </c>
      <c r="C48" s="247">
        <f t="shared" si="90"/>
        <v>0</v>
      </c>
      <c r="D48" s="247">
        <f t="shared" si="90"/>
        <v>0</v>
      </c>
      <c r="E48" s="247">
        <f t="shared" si="90"/>
        <v>0</v>
      </c>
      <c r="F48" s="247">
        <f t="shared" si="90"/>
        <v>0</v>
      </c>
      <c r="G48" s="247">
        <f t="shared" si="90"/>
        <v>0</v>
      </c>
      <c r="H48" s="247">
        <f t="shared" si="90"/>
        <v>0</v>
      </c>
      <c r="I48" s="247">
        <f t="shared" si="90"/>
        <v>0</v>
      </c>
      <c r="J48" s="247">
        <f t="shared" si="90"/>
        <v>0</v>
      </c>
      <c r="K48" s="247">
        <f t="shared" si="90"/>
        <v>0</v>
      </c>
      <c r="L48" s="247">
        <f t="shared" si="90"/>
        <v>0</v>
      </c>
      <c r="M48" s="247">
        <f t="shared" si="90"/>
        <v>0</v>
      </c>
      <c r="N48" s="247">
        <f t="shared" si="90"/>
        <v>0</v>
      </c>
      <c r="O48" s="247">
        <f t="shared" ref="O48" si="91">SUMIF($B$118:$AH$118,O$4,$B162:$AH162)</f>
        <v>0</v>
      </c>
      <c r="P48" s="247">
        <f t="shared" si="66"/>
        <v>0</v>
      </c>
      <c r="Q48" s="247">
        <f t="shared" si="69"/>
        <v>0</v>
      </c>
      <c r="R48" s="302"/>
      <c r="S48" s="302"/>
      <c r="T48" s="302"/>
      <c r="U48" s="302"/>
      <c r="V48" s="302"/>
      <c r="W48" s="302"/>
      <c r="X48" s="302"/>
      <c r="Y48" s="302"/>
      <c r="Z48" s="302"/>
      <c r="AA48" s="302"/>
      <c r="AB48" s="302"/>
      <c r="AC48" s="302"/>
      <c r="AD48" s="302"/>
      <c r="AE48" s="302"/>
      <c r="AF48" s="302"/>
      <c r="AG48" s="302"/>
    </row>
    <row r="49" spans="1:33" s="221" customFormat="1" x14ac:dyDescent="0.2">
      <c r="A49" s="221" t="str">
        <f>PROPER(VLOOKUP(A163,fips_xref!$A$5:$B$295,2,FALSE))</f>
        <v>Prairie, Mt_Tribal</v>
      </c>
      <c r="B49" s="247">
        <f t="shared" ref="B49:N49" si="92">SUMIF($B$118:$AH$118,B$4,$B163:$AH163)</f>
        <v>0</v>
      </c>
      <c r="C49" s="247">
        <f t="shared" si="92"/>
        <v>0</v>
      </c>
      <c r="D49" s="247">
        <f t="shared" si="92"/>
        <v>0</v>
      </c>
      <c r="E49" s="247">
        <f t="shared" si="92"/>
        <v>0</v>
      </c>
      <c r="F49" s="247">
        <f t="shared" si="92"/>
        <v>0</v>
      </c>
      <c r="G49" s="247">
        <f t="shared" si="92"/>
        <v>0</v>
      </c>
      <c r="H49" s="247">
        <f t="shared" si="92"/>
        <v>0</v>
      </c>
      <c r="I49" s="247">
        <f t="shared" si="92"/>
        <v>0</v>
      </c>
      <c r="J49" s="247">
        <f t="shared" si="92"/>
        <v>0</v>
      </c>
      <c r="K49" s="247">
        <f t="shared" si="92"/>
        <v>0</v>
      </c>
      <c r="L49" s="247">
        <f t="shared" si="92"/>
        <v>0</v>
      </c>
      <c r="M49" s="247">
        <f t="shared" si="92"/>
        <v>0</v>
      </c>
      <c r="N49" s="247">
        <f t="shared" si="92"/>
        <v>0</v>
      </c>
      <c r="O49" s="247">
        <f t="shared" ref="O49" si="93">SUMIF($B$118:$AH$118,O$4,$B163:$AH163)</f>
        <v>0</v>
      </c>
      <c r="P49" s="247">
        <f t="shared" si="66"/>
        <v>0</v>
      </c>
      <c r="Q49" s="247">
        <f t="shared" si="69"/>
        <v>0</v>
      </c>
      <c r="R49" s="302"/>
      <c r="S49" s="302"/>
      <c r="T49" s="302"/>
      <c r="U49" s="302"/>
      <c r="V49" s="302"/>
      <c r="W49" s="302"/>
      <c r="X49" s="302"/>
      <c r="Y49" s="302"/>
      <c r="Z49" s="302"/>
      <c r="AA49" s="302"/>
      <c r="AB49" s="302"/>
      <c r="AC49" s="302"/>
      <c r="AD49" s="302"/>
      <c r="AE49" s="302"/>
      <c r="AF49" s="302"/>
      <c r="AG49" s="302"/>
    </row>
    <row r="50" spans="1:33" s="221" customFormat="1" x14ac:dyDescent="0.2">
      <c r="A50" s="221" t="str">
        <f>PROPER(VLOOKUP(A164,fips_xref!$A$5:$B$295,2,FALSE))</f>
        <v>Richland, Mt_Tribal</v>
      </c>
      <c r="B50" s="247">
        <f t="shared" ref="B50:N50" si="94">SUMIF($B$118:$AH$118,B$4,$B164:$AH164)</f>
        <v>0</v>
      </c>
      <c r="C50" s="247">
        <f t="shared" si="94"/>
        <v>0</v>
      </c>
      <c r="D50" s="247">
        <f t="shared" si="94"/>
        <v>0</v>
      </c>
      <c r="E50" s="247">
        <f t="shared" si="94"/>
        <v>0</v>
      </c>
      <c r="F50" s="247">
        <f t="shared" si="94"/>
        <v>0</v>
      </c>
      <c r="G50" s="247">
        <f t="shared" si="94"/>
        <v>0</v>
      </c>
      <c r="H50" s="247">
        <f t="shared" si="94"/>
        <v>0</v>
      </c>
      <c r="I50" s="247">
        <f t="shared" si="94"/>
        <v>0</v>
      </c>
      <c r="J50" s="247">
        <f t="shared" si="94"/>
        <v>0</v>
      </c>
      <c r="K50" s="247">
        <f t="shared" si="94"/>
        <v>0</v>
      </c>
      <c r="L50" s="247">
        <f t="shared" si="94"/>
        <v>0</v>
      </c>
      <c r="M50" s="247">
        <f t="shared" si="94"/>
        <v>0</v>
      </c>
      <c r="N50" s="247">
        <f t="shared" si="94"/>
        <v>0</v>
      </c>
      <c r="O50" s="247">
        <f t="shared" ref="O50" si="95">SUMIF($B$118:$AH$118,O$4,$B164:$AH164)</f>
        <v>0</v>
      </c>
      <c r="P50" s="247">
        <f t="shared" si="66"/>
        <v>0</v>
      </c>
      <c r="Q50" s="247">
        <f t="shared" si="69"/>
        <v>0</v>
      </c>
      <c r="R50" s="302"/>
      <c r="S50" s="302"/>
      <c r="T50" s="302"/>
      <c r="U50" s="302"/>
      <c r="V50" s="302"/>
      <c r="W50" s="302"/>
      <c r="X50" s="302"/>
      <c r="Y50" s="302"/>
      <c r="Z50" s="302"/>
      <c r="AA50" s="302"/>
      <c r="AB50" s="302"/>
      <c r="AC50" s="302"/>
      <c r="AD50" s="302"/>
      <c r="AE50" s="302"/>
      <c r="AF50" s="302"/>
      <c r="AG50" s="302"/>
    </row>
    <row r="51" spans="1:33" s="221" customFormat="1" x14ac:dyDescent="0.2">
      <c r="A51" s="221" t="str">
        <f>PROPER(VLOOKUP(A165,fips_xref!$A$5:$B$295,2,FALSE))</f>
        <v>Roosevelt, Mt_Tribal</v>
      </c>
      <c r="B51" s="247">
        <f t="shared" ref="B51:N51" si="96">SUMIF($B$118:$AH$118,B$4,$B165:$AH165)</f>
        <v>18.347041196604955</v>
      </c>
      <c r="C51" s="247">
        <f t="shared" si="96"/>
        <v>1.9889529395992809</v>
      </c>
      <c r="D51" s="247">
        <f t="shared" si="96"/>
        <v>207.62405338877832</v>
      </c>
      <c r="E51" s="247">
        <f t="shared" si="96"/>
        <v>221.06608760044995</v>
      </c>
      <c r="F51" s="247">
        <f t="shared" si="96"/>
        <v>13.987737096576703</v>
      </c>
      <c r="G51" s="247">
        <f t="shared" si="96"/>
        <v>0.29592377729641284</v>
      </c>
      <c r="H51" s="247">
        <f t="shared" si="96"/>
        <v>64.464303476084254</v>
      </c>
      <c r="I51" s="247">
        <f t="shared" si="96"/>
        <v>0.34584028070290929</v>
      </c>
      <c r="J51" s="247">
        <f t="shared" si="96"/>
        <v>2.1375050294185458</v>
      </c>
      <c r="K51" s="247">
        <f t="shared" si="96"/>
        <v>0</v>
      </c>
      <c r="L51" s="247">
        <f t="shared" si="96"/>
        <v>918.84221449682411</v>
      </c>
      <c r="M51" s="247">
        <f t="shared" si="96"/>
        <v>23.575820549445474</v>
      </c>
      <c r="N51" s="247">
        <f t="shared" si="96"/>
        <v>0</v>
      </c>
      <c r="O51" s="247">
        <f t="shared" ref="O51" si="97">SUMIF($B$118:$AH$118,O$4,$B165:$AH165)</f>
        <v>109.26225291637118</v>
      </c>
      <c r="P51" s="247">
        <f t="shared" si="66"/>
        <v>3.5152486391205553</v>
      </c>
      <c r="Q51" s="247">
        <f t="shared" si="69"/>
        <v>1585.4529813872725</v>
      </c>
      <c r="R51" s="302"/>
      <c r="S51" s="302"/>
      <c r="T51" s="302"/>
      <c r="U51" s="302"/>
      <c r="V51" s="302"/>
      <c r="W51" s="302"/>
      <c r="X51" s="302"/>
      <c r="Y51" s="302"/>
      <c r="Z51" s="302"/>
      <c r="AA51" s="302"/>
      <c r="AB51" s="302"/>
      <c r="AC51" s="302"/>
      <c r="AD51" s="302"/>
      <c r="AE51" s="302"/>
      <c r="AF51" s="302"/>
      <c r="AG51" s="302"/>
    </row>
    <row r="52" spans="1:33" s="221" customFormat="1" x14ac:dyDescent="0.2">
      <c r="A52" s="221" t="str">
        <f>PROPER(VLOOKUP(A166,fips_xref!$A$5:$B$295,2,FALSE))</f>
        <v>Sheridan, Mt_Tribal</v>
      </c>
      <c r="B52" s="247">
        <f t="shared" ref="B52:N52" si="98">SUMIF($B$118:$AH$118,B$4,$B166:$AH166)</f>
        <v>4.6863230974926035E-3</v>
      </c>
      <c r="C52" s="247">
        <f t="shared" si="98"/>
        <v>0</v>
      </c>
      <c r="D52" s="247">
        <f t="shared" si="98"/>
        <v>3.0988664684892289</v>
      </c>
      <c r="E52" s="247">
        <f t="shared" si="98"/>
        <v>3.2994938447828353</v>
      </c>
      <c r="F52" s="247">
        <f t="shared" si="98"/>
        <v>0.20877219547129408</v>
      </c>
      <c r="G52" s="247">
        <f t="shared" si="98"/>
        <v>4.4167727954688481E-3</v>
      </c>
      <c r="H52" s="247">
        <f t="shared" si="98"/>
        <v>0.962153783225138</v>
      </c>
      <c r="I52" s="247">
        <f t="shared" si="98"/>
        <v>5.1617952343717801E-3</v>
      </c>
      <c r="J52" s="247">
        <f t="shared" si="98"/>
        <v>6.6787149489618169E-2</v>
      </c>
      <c r="K52" s="247">
        <f t="shared" si="98"/>
        <v>0</v>
      </c>
      <c r="L52" s="247">
        <f t="shared" si="98"/>
        <v>28.709570968197671</v>
      </c>
      <c r="M52" s="247">
        <f t="shared" si="98"/>
        <v>0.73663539018878788</v>
      </c>
      <c r="N52" s="247">
        <f t="shared" si="98"/>
        <v>0</v>
      </c>
      <c r="O52" s="247">
        <f t="shared" ref="O52" si="99">SUMIF($B$118:$AH$118,O$4,$B166:$AH166)</f>
        <v>3.4139402334333688</v>
      </c>
      <c r="P52" s="247">
        <f t="shared" si="66"/>
        <v>3.3136008172528576E-2</v>
      </c>
      <c r="Q52" s="247">
        <f t="shared" si="69"/>
        <v>40.543620932577802</v>
      </c>
      <c r="R52" s="302"/>
      <c r="S52" s="302"/>
      <c r="T52" s="302"/>
      <c r="U52" s="302"/>
      <c r="V52" s="302"/>
      <c r="W52" s="302"/>
      <c r="X52" s="302"/>
      <c r="Y52" s="302"/>
      <c r="Z52" s="302"/>
      <c r="AA52" s="302"/>
      <c r="AB52" s="302"/>
      <c r="AC52" s="302"/>
      <c r="AD52" s="302"/>
      <c r="AE52" s="302"/>
      <c r="AF52" s="302"/>
      <c r="AG52" s="302"/>
    </row>
    <row r="53" spans="1:33" s="221" customFormat="1" x14ac:dyDescent="0.2">
      <c r="A53" s="221" t="str">
        <f>PROPER(VLOOKUP(A167,fips_xref!$A$5:$B$295,2,FALSE))</f>
        <v>Valley, Mt_Tribal</v>
      </c>
      <c r="B53" s="247">
        <f t="shared" ref="B53:N53" si="100">SUMIF($B$118:$AH$118,B$4,$B167:$AH167)</f>
        <v>7.9072967153150046E-3</v>
      </c>
      <c r="C53" s="247">
        <f t="shared" si="100"/>
        <v>0.99447646979964055</v>
      </c>
      <c r="D53" s="247">
        <f t="shared" si="100"/>
        <v>130.15239167654758</v>
      </c>
      <c r="E53" s="247">
        <f t="shared" si="100"/>
        <v>138.57874148087905</v>
      </c>
      <c r="F53" s="247">
        <f t="shared" si="100"/>
        <v>8.7684322097943515</v>
      </c>
      <c r="G53" s="247">
        <f t="shared" si="100"/>
        <v>0.18550445740969163</v>
      </c>
      <c r="H53" s="247">
        <f t="shared" si="100"/>
        <v>40.410458895455797</v>
      </c>
      <c r="I53" s="247">
        <f t="shared" si="100"/>
        <v>0.21679539984361479</v>
      </c>
      <c r="J53" s="247">
        <f t="shared" si="100"/>
        <v>0.71601332199696488</v>
      </c>
      <c r="K53" s="247">
        <f t="shared" si="100"/>
        <v>0</v>
      </c>
      <c r="L53" s="247">
        <f t="shared" si="100"/>
        <v>307.79027760785419</v>
      </c>
      <c r="M53" s="247">
        <f t="shared" si="100"/>
        <v>7.897338887200049</v>
      </c>
      <c r="N53" s="247">
        <f t="shared" si="100"/>
        <v>0</v>
      </c>
      <c r="O53" s="247">
        <f t="shared" ref="O53" si="101">SUMIF($B$118:$AH$118,O$4,$B167:$AH167)</f>
        <v>36.600254784338389</v>
      </c>
      <c r="P53" s="247">
        <f t="shared" si="66"/>
        <v>1.6928005640835264</v>
      </c>
      <c r="Q53" s="247">
        <f t="shared" si="69"/>
        <v>674.01139305191816</v>
      </c>
      <c r="R53" s="302"/>
      <c r="S53" s="302"/>
      <c r="T53" s="302"/>
      <c r="U53" s="302"/>
      <c r="V53" s="302"/>
      <c r="W53" s="302"/>
      <c r="X53" s="302"/>
      <c r="Y53" s="302"/>
      <c r="Z53" s="302"/>
      <c r="AA53" s="302"/>
      <c r="AB53" s="302"/>
      <c r="AC53" s="302"/>
      <c r="AD53" s="302"/>
      <c r="AE53" s="302"/>
      <c r="AF53" s="302"/>
      <c r="AG53" s="302"/>
    </row>
    <row r="54" spans="1:33" s="221" customFormat="1" x14ac:dyDescent="0.2">
      <c r="A54" s="221" t="str">
        <f>PROPER(VLOOKUP(A168,fips_xref!$A$5:$B$295,2,FALSE))</f>
        <v>Wibaux, Mt_Tribal</v>
      </c>
      <c r="B54" s="247">
        <f t="shared" ref="B54:N54" si="102">SUMIF($B$118:$AH$118,B$4,$B168:$AH168)</f>
        <v>0</v>
      </c>
      <c r="C54" s="247">
        <f t="shared" si="102"/>
        <v>0</v>
      </c>
      <c r="D54" s="247">
        <f t="shared" si="102"/>
        <v>0</v>
      </c>
      <c r="E54" s="247">
        <f t="shared" si="102"/>
        <v>0</v>
      </c>
      <c r="F54" s="247">
        <f t="shared" si="102"/>
        <v>0</v>
      </c>
      <c r="G54" s="247">
        <f t="shared" si="102"/>
        <v>0</v>
      </c>
      <c r="H54" s="247">
        <f t="shared" si="102"/>
        <v>0</v>
      </c>
      <c r="I54" s="247">
        <f t="shared" si="102"/>
        <v>0</v>
      </c>
      <c r="J54" s="247">
        <f t="shared" si="102"/>
        <v>0</v>
      </c>
      <c r="K54" s="247">
        <f t="shared" si="102"/>
        <v>0</v>
      </c>
      <c r="L54" s="247">
        <f t="shared" si="102"/>
        <v>0</v>
      </c>
      <c r="M54" s="247">
        <f t="shared" si="102"/>
        <v>0</v>
      </c>
      <c r="N54" s="247">
        <f t="shared" si="102"/>
        <v>0</v>
      </c>
      <c r="O54" s="247">
        <f t="shared" ref="O54" si="103">SUMIF($B$118:$AH$118,O$4,$B168:$AH168)</f>
        <v>0</v>
      </c>
      <c r="P54" s="247">
        <f t="shared" si="66"/>
        <v>0</v>
      </c>
      <c r="Q54" s="247">
        <f t="shared" si="69"/>
        <v>0</v>
      </c>
      <c r="R54" s="302"/>
      <c r="S54" s="302"/>
      <c r="T54" s="302"/>
      <c r="U54" s="302"/>
      <c r="V54" s="302"/>
      <c r="W54" s="302"/>
      <c r="X54" s="302"/>
      <c r="Y54" s="302"/>
      <c r="Z54" s="302"/>
      <c r="AA54" s="302"/>
      <c r="AB54" s="302"/>
      <c r="AC54" s="302"/>
      <c r="AD54" s="302"/>
      <c r="AE54" s="302"/>
      <c r="AF54" s="302"/>
      <c r="AG54" s="302"/>
    </row>
    <row r="55" spans="1:33" s="221" customFormat="1" x14ac:dyDescent="0.2">
      <c r="A55" s="221" t="str">
        <f>PROPER(VLOOKUP(A169,fips_xref!$A$5:$B$295,2,FALSE))</f>
        <v>Billings, Nd_Tribal</v>
      </c>
      <c r="B55" s="247">
        <f t="shared" ref="B55:N55" si="104">SUMIF($B$118:$AH$118,B$4,$B169:$AH169)</f>
        <v>0</v>
      </c>
      <c r="C55" s="247">
        <f t="shared" si="104"/>
        <v>0</v>
      </c>
      <c r="D55" s="247">
        <f t="shared" si="104"/>
        <v>0</v>
      </c>
      <c r="E55" s="247">
        <f t="shared" si="104"/>
        <v>0</v>
      </c>
      <c r="F55" s="247">
        <f t="shared" si="104"/>
        <v>0</v>
      </c>
      <c r="G55" s="247">
        <f t="shared" si="104"/>
        <v>0</v>
      </c>
      <c r="H55" s="247">
        <f t="shared" si="104"/>
        <v>0</v>
      </c>
      <c r="I55" s="247">
        <f t="shared" si="104"/>
        <v>0</v>
      </c>
      <c r="J55" s="247">
        <f t="shared" si="104"/>
        <v>0</v>
      </c>
      <c r="K55" s="247">
        <f t="shared" si="104"/>
        <v>0</v>
      </c>
      <c r="L55" s="247">
        <f t="shared" si="104"/>
        <v>0</v>
      </c>
      <c r="M55" s="247">
        <f t="shared" si="104"/>
        <v>0</v>
      </c>
      <c r="N55" s="247">
        <f t="shared" si="104"/>
        <v>0</v>
      </c>
      <c r="O55" s="247">
        <f t="shared" ref="O55" si="105">SUMIF($B$118:$AH$118,O$4,$B169:$AH169)</f>
        <v>0</v>
      </c>
      <c r="P55" s="247">
        <f t="shared" si="66"/>
        <v>0</v>
      </c>
      <c r="Q55" s="247">
        <f t="shared" si="69"/>
        <v>0</v>
      </c>
      <c r="R55" s="302"/>
      <c r="S55" s="302"/>
      <c r="T55" s="302"/>
      <c r="U55" s="302"/>
      <c r="V55" s="302"/>
      <c r="W55" s="302"/>
      <c r="X55" s="302"/>
      <c r="Y55" s="302"/>
      <c r="Z55" s="302"/>
      <c r="AA55" s="302"/>
      <c r="AB55" s="302"/>
      <c r="AC55" s="302"/>
      <c r="AD55" s="302"/>
      <c r="AE55" s="302"/>
      <c r="AF55" s="302"/>
      <c r="AG55" s="302"/>
    </row>
    <row r="56" spans="1:33" s="221" customFormat="1" x14ac:dyDescent="0.2">
      <c r="A56" s="221" t="str">
        <f>PROPER(VLOOKUP(A170,fips_xref!$A$5:$B$295,2,FALSE))</f>
        <v>Bottineau, Nd_Tribal</v>
      </c>
      <c r="B56" s="247">
        <f t="shared" ref="B56:N56" si="106">SUMIF($B$118:$AH$118,B$4,$B170:$AH170)</f>
        <v>0</v>
      </c>
      <c r="C56" s="247">
        <f t="shared" si="106"/>
        <v>0</v>
      </c>
      <c r="D56" s="247">
        <f t="shared" si="106"/>
        <v>0</v>
      </c>
      <c r="E56" s="247">
        <f t="shared" si="106"/>
        <v>0</v>
      </c>
      <c r="F56" s="247">
        <f t="shared" si="106"/>
        <v>0</v>
      </c>
      <c r="G56" s="247">
        <f t="shared" si="106"/>
        <v>0</v>
      </c>
      <c r="H56" s="247">
        <f t="shared" si="106"/>
        <v>0</v>
      </c>
      <c r="I56" s="247">
        <f t="shared" si="106"/>
        <v>0</v>
      </c>
      <c r="J56" s="247">
        <f t="shared" si="106"/>
        <v>0</v>
      </c>
      <c r="K56" s="247">
        <f t="shared" si="106"/>
        <v>0</v>
      </c>
      <c r="L56" s="247">
        <f t="shared" si="106"/>
        <v>0</v>
      </c>
      <c r="M56" s="247">
        <f t="shared" si="106"/>
        <v>0</v>
      </c>
      <c r="N56" s="247">
        <f t="shared" si="106"/>
        <v>0</v>
      </c>
      <c r="O56" s="247">
        <f t="shared" ref="O56" si="107">SUMIF($B$118:$AH$118,O$4,$B170:$AH170)</f>
        <v>0</v>
      </c>
      <c r="P56" s="247">
        <f t="shared" si="66"/>
        <v>0</v>
      </c>
      <c r="Q56" s="247">
        <f t="shared" si="69"/>
        <v>0</v>
      </c>
      <c r="R56" s="302"/>
      <c r="S56" s="302"/>
      <c r="T56" s="302"/>
      <c r="U56" s="302"/>
      <c r="V56" s="302"/>
      <c r="W56" s="302"/>
      <c r="X56" s="302"/>
      <c r="Y56" s="302"/>
      <c r="Z56" s="302"/>
      <c r="AA56" s="302"/>
      <c r="AB56" s="302"/>
      <c r="AC56" s="302"/>
      <c r="AD56" s="302"/>
      <c r="AE56" s="302"/>
      <c r="AF56" s="302"/>
      <c r="AG56" s="302"/>
    </row>
    <row r="57" spans="1:33" s="221" customFormat="1" x14ac:dyDescent="0.2">
      <c r="A57" s="221" t="str">
        <f>PROPER(VLOOKUP(A171,fips_xref!$A$5:$B$295,2,FALSE))</f>
        <v>Bowman, Nd_Tribal</v>
      </c>
      <c r="B57" s="247">
        <f t="shared" ref="B57:N57" si="108">SUMIF($B$118:$AH$118,B$4,$B171:$AH171)</f>
        <v>0</v>
      </c>
      <c r="C57" s="247">
        <f t="shared" si="108"/>
        <v>0</v>
      </c>
      <c r="D57" s="247">
        <f t="shared" si="108"/>
        <v>0</v>
      </c>
      <c r="E57" s="247">
        <f t="shared" si="108"/>
        <v>0</v>
      </c>
      <c r="F57" s="247">
        <f t="shared" si="108"/>
        <v>0</v>
      </c>
      <c r="G57" s="247">
        <f t="shared" si="108"/>
        <v>0</v>
      </c>
      <c r="H57" s="247">
        <f t="shared" si="108"/>
        <v>0</v>
      </c>
      <c r="I57" s="247">
        <f t="shared" si="108"/>
        <v>0</v>
      </c>
      <c r="J57" s="247">
        <f t="shared" si="108"/>
        <v>0</v>
      </c>
      <c r="K57" s="247">
        <f t="shared" si="108"/>
        <v>0</v>
      </c>
      <c r="L57" s="247">
        <f t="shared" si="108"/>
        <v>0</v>
      </c>
      <c r="M57" s="247">
        <f t="shared" si="108"/>
        <v>0</v>
      </c>
      <c r="N57" s="247">
        <f t="shared" si="108"/>
        <v>0</v>
      </c>
      <c r="O57" s="247">
        <f t="shared" ref="O57" si="109">SUMIF($B$118:$AH$118,O$4,$B171:$AH171)</f>
        <v>0</v>
      </c>
      <c r="P57" s="247">
        <f t="shared" si="66"/>
        <v>0</v>
      </c>
      <c r="Q57" s="247">
        <f t="shared" si="69"/>
        <v>0</v>
      </c>
      <c r="R57" s="302"/>
      <c r="S57" s="302"/>
      <c r="T57" s="302"/>
      <c r="U57" s="302"/>
      <c r="V57" s="302"/>
      <c r="W57" s="302"/>
      <c r="X57" s="302"/>
      <c r="Y57" s="302"/>
      <c r="Z57" s="302"/>
      <c r="AA57" s="302"/>
      <c r="AB57" s="302"/>
      <c r="AC57" s="302"/>
      <c r="AD57" s="302"/>
      <c r="AE57" s="302"/>
      <c r="AF57" s="302"/>
      <c r="AG57" s="302"/>
    </row>
    <row r="58" spans="1:33" s="221" customFormat="1" x14ac:dyDescent="0.2">
      <c r="A58" s="221" t="str">
        <f>PROPER(VLOOKUP(A172,fips_xref!$A$5:$B$295,2,FALSE))</f>
        <v>Burke, Nd_Tribal</v>
      </c>
      <c r="B58" s="247">
        <f t="shared" ref="B58:N58" si="110">SUMIF($B$118:$AH$118,B$4,$B172:$AH172)</f>
        <v>0</v>
      </c>
      <c r="C58" s="247">
        <f t="shared" si="110"/>
        <v>0</v>
      </c>
      <c r="D58" s="247">
        <f t="shared" si="110"/>
        <v>0</v>
      </c>
      <c r="E58" s="247">
        <f t="shared" si="110"/>
        <v>0</v>
      </c>
      <c r="F58" s="247">
        <f t="shared" si="110"/>
        <v>0</v>
      </c>
      <c r="G58" s="247">
        <f t="shared" si="110"/>
        <v>0</v>
      </c>
      <c r="H58" s="247">
        <f t="shared" si="110"/>
        <v>0</v>
      </c>
      <c r="I58" s="247">
        <f t="shared" si="110"/>
        <v>0</v>
      </c>
      <c r="J58" s="247">
        <f t="shared" si="110"/>
        <v>0</v>
      </c>
      <c r="K58" s="247">
        <f t="shared" si="110"/>
        <v>0</v>
      </c>
      <c r="L58" s="247">
        <f t="shared" si="110"/>
        <v>0</v>
      </c>
      <c r="M58" s="247">
        <f t="shared" si="110"/>
        <v>0</v>
      </c>
      <c r="N58" s="247">
        <f t="shared" si="110"/>
        <v>0</v>
      </c>
      <c r="O58" s="247">
        <f t="shared" ref="O58" si="111">SUMIF($B$118:$AH$118,O$4,$B172:$AH172)</f>
        <v>0</v>
      </c>
      <c r="P58" s="247">
        <f t="shared" si="66"/>
        <v>0</v>
      </c>
      <c r="Q58" s="247">
        <f t="shared" si="69"/>
        <v>0</v>
      </c>
      <c r="R58" s="302"/>
      <c r="S58" s="302"/>
      <c r="T58" s="302"/>
      <c r="U58" s="302"/>
      <c r="V58" s="302"/>
      <c r="W58" s="302"/>
      <c r="X58" s="302"/>
      <c r="Y58" s="302"/>
      <c r="Z58" s="302"/>
      <c r="AA58" s="302"/>
      <c r="AB58" s="302"/>
      <c r="AC58" s="302"/>
      <c r="AD58" s="302"/>
      <c r="AE58" s="302"/>
      <c r="AF58" s="302"/>
      <c r="AG58" s="302"/>
    </row>
    <row r="59" spans="1:33" s="221" customFormat="1" x14ac:dyDescent="0.2">
      <c r="A59" s="221" t="str">
        <f>PROPER(VLOOKUP(A173,fips_xref!$A$5:$B$295,2,FALSE))</f>
        <v>Divide, Nd_Tribal</v>
      </c>
      <c r="B59" s="247">
        <f t="shared" ref="B59:N59" si="112">SUMIF($B$118:$AH$118,B$4,$B173:$AH173)</f>
        <v>0</v>
      </c>
      <c r="C59" s="247">
        <f t="shared" si="112"/>
        <v>0</v>
      </c>
      <c r="D59" s="247">
        <f t="shared" si="112"/>
        <v>0</v>
      </c>
      <c r="E59" s="247">
        <f t="shared" si="112"/>
        <v>0</v>
      </c>
      <c r="F59" s="247">
        <f t="shared" si="112"/>
        <v>0</v>
      </c>
      <c r="G59" s="247">
        <f t="shared" si="112"/>
        <v>0</v>
      </c>
      <c r="H59" s="247">
        <f t="shared" si="112"/>
        <v>0</v>
      </c>
      <c r="I59" s="247">
        <f t="shared" si="112"/>
        <v>0</v>
      </c>
      <c r="J59" s="247">
        <f t="shared" si="112"/>
        <v>0</v>
      </c>
      <c r="K59" s="247">
        <f t="shared" si="112"/>
        <v>0</v>
      </c>
      <c r="L59" s="247">
        <f t="shared" si="112"/>
        <v>0</v>
      </c>
      <c r="M59" s="247">
        <f t="shared" si="112"/>
        <v>0</v>
      </c>
      <c r="N59" s="247">
        <f t="shared" si="112"/>
        <v>0</v>
      </c>
      <c r="O59" s="247">
        <f t="shared" ref="O59" si="113">SUMIF($B$118:$AH$118,O$4,$B173:$AH173)</f>
        <v>0</v>
      </c>
      <c r="P59" s="247">
        <f t="shared" si="66"/>
        <v>0</v>
      </c>
      <c r="Q59" s="247">
        <f t="shared" si="69"/>
        <v>0</v>
      </c>
      <c r="R59" s="302"/>
      <c r="S59" s="302"/>
      <c r="T59" s="302"/>
      <c r="U59" s="302"/>
      <c r="V59" s="302"/>
      <c r="W59" s="302"/>
      <c r="X59" s="302"/>
      <c r="Y59" s="302"/>
      <c r="Z59" s="302"/>
      <c r="AA59" s="302"/>
      <c r="AB59" s="302"/>
      <c r="AC59" s="302"/>
      <c r="AD59" s="302"/>
      <c r="AE59" s="302"/>
      <c r="AF59" s="302"/>
      <c r="AG59" s="302"/>
    </row>
    <row r="60" spans="1:33" s="221" customFormat="1" x14ac:dyDescent="0.2">
      <c r="A60" s="221" t="str">
        <f>PROPER(VLOOKUP(A174,fips_xref!$A$5:$B$295,2,FALSE))</f>
        <v>Dunn, Nd_Tribal</v>
      </c>
      <c r="B60" s="247">
        <f t="shared" ref="B60:N60" si="114">SUMIF($B$118:$AH$118,B$4,$B174:$AH174)</f>
        <v>0.54750423482412858</v>
      </c>
      <c r="C60" s="247">
        <f t="shared" si="114"/>
        <v>27.845341154389939</v>
      </c>
      <c r="D60" s="247">
        <f t="shared" si="114"/>
        <v>74.372795243741493</v>
      </c>
      <c r="E60" s="247">
        <f t="shared" si="114"/>
        <v>79.187852274788042</v>
      </c>
      <c r="F60" s="247">
        <f t="shared" si="114"/>
        <v>5.0105326913110577</v>
      </c>
      <c r="G60" s="247">
        <f t="shared" si="114"/>
        <v>0.10600254709125236</v>
      </c>
      <c r="H60" s="247">
        <f t="shared" si="114"/>
        <v>23.091690797403313</v>
      </c>
      <c r="I60" s="247">
        <f t="shared" si="114"/>
        <v>0.12388308562492271</v>
      </c>
      <c r="J60" s="247">
        <f t="shared" si="114"/>
        <v>4.7278607970258468</v>
      </c>
      <c r="K60" s="247">
        <f t="shared" si="114"/>
        <v>0</v>
      </c>
      <c r="L60" s="247">
        <f t="shared" si="114"/>
        <v>2032.349877442706</v>
      </c>
      <c r="M60" s="247">
        <f t="shared" si="114"/>
        <v>52.146402557827145</v>
      </c>
      <c r="N60" s="247">
        <f t="shared" si="114"/>
        <v>0</v>
      </c>
      <c r="O60" s="247">
        <f t="shared" ref="O60" si="115">SUMIF($B$118:$AH$118,O$4,$B174:$AH174)</f>
        <v>241.67275166531701</v>
      </c>
      <c r="P60" s="247">
        <f t="shared" si="66"/>
        <v>96.540249908159339</v>
      </c>
      <c r="Q60" s="247">
        <f t="shared" si="69"/>
        <v>2637.7227444002092</v>
      </c>
      <c r="R60" s="302"/>
      <c r="S60" s="302"/>
      <c r="T60" s="302"/>
      <c r="U60" s="302"/>
      <c r="V60" s="302"/>
      <c r="W60" s="302"/>
      <c r="X60" s="302"/>
      <c r="Y60" s="302"/>
      <c r="Z60" s="302"/>
      <c r="AA60" s="302"/>
      <c r="AB60" s="302"/>
      <c r="AC60" s="302"/>
      <c r="AD60" s="302"/>
      <c r="AE60" s="302"/>
      <c r="AF60" s="302"/>
      <c r="AG60" s="302"/>
    </row>
    <row r="61" spans="1:33" s="221" customFormat="1" x14ac:dyDescent="0.2">
      <c r="A61" s="221" t="str">
        <f>PROPER(VLOOKUP(A175,fips_xref!$A$5:$B$295,2,FALSE))</f>
        <v>Golden Valley, Nd_Tribal</v>
      </c>
      <c r="B61" s="247">
        <f t="shared" ref="B61:N61" si="116">SUMIF($B$118:$AH$118,B$4,$B175:$AH175)</f>
        <v>0</v>
      </c>
      <c r="C61" s="247">
        <f t="shared" si="116"/>
        <v>0</v>
      </c>
      <c r="D61" s="247">
        <f t="shared" si="116"/>
        <v>0</v>
      </c>
      <c r="E61" s="247">
        <f t="shared" si="116"/>
        <v>0</v>
      </c>
      <c r="F61" s="247">
        <f t="shared" si="116"/>
        <v>0</v>
      </c>
      <c r="G61" s="247">
        <f t="shared" si="116"/>
        <v>0</v>
      </c>
      <c r="H61" s="247">
        <f t="shared" si="116"/>
        <v>0</v>
      </c>
      <c r="I61" s="247">
        <f t="shared" si="116"/>
        <v>0</v>
      </c>
      <c r="J61" s="247">
        <f t="shared" si="116"/>
        <v>0</v>
      </c>
      <c r="K61" s="247">
        <f t="shared" si="116"/>
        <v>0</v>
      </c>
      <c r="L61" s="247">
        <f t="shared" si="116"/>
        <v>0</v>
      </c>
      <c r="M61" s="247">
        <f t="shared" si="116"/>
        <v>0</v>
      </c>
      <c r="N61" s="247">
        <f t="shared" si="116"/>
        <v>0</v>
      </c>
      <c r="O61" s="247">
        <f t="shared" ref="O61" si="117">SUMIF($B$118:$AH$118,O$4,$B175:$AH175)</f>
        <v>0</v>
      </c>
      <c r="P61" s="247">
        <f t="shared" si="66"/>
        <v>0</v>
      </c>
      <c r="Q61" s="247">
        <f t="shared" si="69"/>
        <v>0</v>
      </c>
      <c r="R61" s="302"/>
      <c r="S61" s="302"/>
      <c r="T61" s="302"/>
      <c r="U61" s="302"/>
      <c r="V61" s="302"/>
      <c r="W61" s="302"/>
      <c r="X61" s="302"/>
      <c r="Y61" s="302"/>
      <c r="Z61" s="302"/>
      <c r="AA61" s="302"/>
      <c r="AB61" s="302"/>
      <c r="AC61" s="302"/>
      <c r="AD61" s="302"/>
      <c r="AE61" s="302"/>
      <c r="AF61" s="302"/>
      <c r="AG61" s="302"/>
    </row>
    <row r="62" spans="1:33" s="221" customFormat="1" x14ac:dyDescent="0.2">
      <c r="A62" s="221" t="str">
        <f>PROPER(VLOOKUP(A176,fips_xref!$A$5:$B$295,2,FALSE))</f>
        <v>Mc Henry, Nd_Tribal</v>
      </c>
      <c r="B62" s="247">
        <f t="shared" ref="B62:N62" si="118">SUMIF($B$118:$AH$118,B$4,$B176:$AH176)</f>
        <v>0</v>
      </c>
      <c r="C62" s="247">
        <f t="shared" si="118"/>
        <v>0</v>
      </c>
      <c r="D62" s="247">
        <f t="shared" si="118"/>
        <v>0</v>
      </c>
      <c r="E62" s="247">
        <f t="shared" si="118"/>
        <v>0</v>
      </c>
      <c r="F62" s="247">
        <f t="shared" si="118"/>
        <v>0</v>
      </c>
      <c r="G62" s="247">
        <f t="shared" si="118"/>
        <v>0</v>
      </c>
      <c r="H62" s="247">
        <f t="shared" si="118"/>
        <v>0</v>
      </c>
      <c r="I62" s="247">
        <f t="shared" si="118"/>
        <v>0</v>
      </c>
      <c r="J62" s="247">
        <f t="shared" si="118"/>
        <v>0</v>
      </c>
      <c r="K62" s="247">
        <f t="shared" si="118"/>
        <v>0</v>
      </c>
      <c r="L62" s="247">
        <f t="shared" si="118"/>
        <v>0</v>
      </c>
      <c r="M62" s="247">
        <f t="shared" si="118"/>
        <v>0</v>
      </c>
      <c r="N62" s="247">
        <f t="shared" si="118"/>
        <v>0</v>
      </c>
      <c r="O62" s="247">
        <f t="shared" ref="O62" si="119">SUMIF($B$118:$AH$118,O$4,$B176:$AH176)</f>
        <v>0</v>
      </c>
      <c r="P62" s="247">
        <f t="shared" si="66"/>
        <v>0</v>
      </c>
      <c r="Q62" s="247">
        <f t="shared" si="69"/>
        <v>0</v>
      </c>
      <c r="R62" s="302"/>
      <c r="S62" s="302"/>
      <c r="T62" s="302"/>
      <c r="U62" s="302"/>
      <c r="V62" s="302"/>
      <c r="W62" s="302"/>
      <c r="X62" s="302"/>
      <c r="Y62" s="302"/>
      <c r="Z62" s="302"/>
      <c r="AA62" s="302"/>
      <c r="AB62" s="302"/>
      <c r="AC62" s="302"/>
      <c r="AD62" s="302"/>
      <c r="AE62" s="302"/>
      <c r="AF62" s="302"/>
      <c r="AG62" s="302"/>
    </row>
    <row r="63" spans="1:33" s="221" customFormat="1" x14ac:dyDescent="0.2">
      <c r="A63" s="221" t="str">
        <f>PROPER(VLOOKUP(A177,fips_xref!$A$5:$B$295,2,FALSE))</f>
        <v>Mckenzie, Nd_Tribal</v>
      </c>
      <c r="B63" s="247">
        <f t="shared" ref="B63:N63" si="120">SUMIF($B$118:$AH$118,B$4,$B177:$AH177)</f>
        <v>0.41376717402218077</v>
      </c>
      <c r="C63" s="247">
        <f t="shared" si="120"/>
        <v>3.9779058791985626</v>
      </c>
      <c r="D63" s="247">
        <f t="shared" si="120"/>
        <v>65.076195838273804</v>
      </c>
      <c r="E63" s="247">
        <f t="shared" si="120"/>
        <v>69.289370740439523</v>
      </c>
      <c r="F63" s="247">
        <f t="shared" si="120"/>
        <v>4.3842161048971757</v>
      </c>
      <c r="G63" s="247">
        <f t="shared" si="120"/>
        <v>9.2752228704845813E-2</v>
      </c>
      <c r="H63" s="247">
        <f t="shared" si="120"/>
        <v>20.205229447727898</v>
      </c>
      <c r="I63" s="247">
        <f t="shared" si="120"/>
        <v>0.10839769992180739</v>
      </c>
      <c r="J63" s="247">
        <f t="shared" si="120"/>
        <v>0.89413215266203616</v>
      </c>
      <c r="K63" s="247">
        <f t="shared" si="120"/>
        <v>0</v>
      </c>
      <c r="L63" s="247">
        <f t="shared" si="120"/>
        <v>384.35762999270423</v>
      </c>
      <c r="M63" s="247">
        <f t="shared" si="120"/>
        <v>9.8619179316662517</v>
      </c>
      <c r="N63" s="247">
        <f t="shared" si="120"/>
        <v>0</v>
      </c>
      <c r="O63" s="247">
        <f t="shared" ref="O63" si="121">SUMIF($B$118:$AH$118,O$4,$B177:$AH177)</f>
        <v>45.705105747233837</v>
      </c>
      <c r="P63" s="247">
        <f t="shared" si="66"/>
        <v>32.676907952491256</v>
      </c>
      <c r="Q63" s="247">
        <f t="shared" si="69"/>
        <v>637.04352888994322</v>
      </c>
      <c r="R63" s="302"/>
      <c r="S63" s="302"/>
      <c r="T63" s="302"/>
      <c r="U63" s="302"/>
      <c r="V63" s="302"/>
      <c r="W63" s="302"/>
      <c r="X63" s="302"/>
      <c r="Y63" s="302"/>
      <c r="Z63" s="302"/>
      <c r="AA63" s="302"/>
      <c r="AB63" s="302"/>
      <c r="AC63" s="302"/>
      <c r="AD63" s="302"/>
      <c r="AE63" s="302"/>
      <c r="AF63" s="302"/>
      <c r="AG63" s="302"/>
    </row>
    <row r="64" spans="1:33" s="221" customFormat="1" x14ac:dyDescent="0.2">
      <c r="A64" s="221" t="str">
        <f>PROPER(VLOOKUP(A178,fips_xref!$A$5:$B$295,2,FALSE))</f>
        <v>Mclean, Nd_Tribal</v>
      </c>
      <c r="B64" s="247">
        <f t="shared" ref="B64:N64" si="122">SUMIF($B$118:$AH$118,B$4,$B178:$AH178)</f>
        <v>7.182040105641109E-2</v>
      </c>
      <c r="C64" s="247">
        <f t="shared" si="122"/>
        <v>8.9502882281967651</v>
      </c>
      <c r="D64" s="247">
        <f t="shared" si="122"/>
        <v>52.680729964316889</v>
      </c>
      <c r="E64" s="247">
        <f t="shared" si="122"/>
        <v>56.091395361308194</v>
      </c>
      <c r="F64" s="247">
        <f t="shared" si="122"/>
        <v>3.5491273230119997</v>
      </c>
      <c r="G64" s="247">
        <f t="shared" si="122"/>
        <v>7.5085137522970427E-2</v>
      </c>
      <c r="H64" s="247">
        <f t="shared" si="122"/>
        <v>16.356614314827347</v>
      </c>
      <c r="I64" s="247">
        <f t="shared" si="122"/>
        <v>8.7750518984320264E-2</v>
      </c>
      <c r="J64" s="247">
        <f t="shared" si="122"/>
        <v>0.76764702926244166</v>
      </c>
      <c r="K64" s="247">
        <f t="shared" si="122"/>
        <v>0</v>
      </c>
      <c r="L64" s="247">
        <f t="shared" si="122"/>
        <v>329.98588850632177</v>
      </c>
      <c r="M64" s="247">
        <f t="shared" si="122"/>
        <v>8.4668379059343426</v>
      </c>
      <c r="N64" s="247">
        <f t="shared" si="122"/>
        <v>0</v>
      </c>
      <c r="O64" s="247">
        <f t="shared" ref="O64" si="123">SUMIF($B$118:$AH$118,O$4,$B178:$AH178)</f>
        <v>39.239600706151286</v>
      </c>
      <c r="P64" s="247">
        <f t="shared" si="66"/>
        <v>1.8307045645305655</v>
      </c>
      <c r="Q64" s="247">
        <f t="shared" si="69"/>
        <v>518.15348996142529</v>
      </c>
      <c r="R64" s="302"/>
      <c r="S64" s="302"/>
      <c r="T64" s="302"/>
      <c r="U64" s="302"/>
      <c r="V64" s="302"/>
      <c r="W64" s="302"/>
      <c r="X64" s="302"/>
      <c r="Y64" s="302"/>
      <c r="Z64" s="302"/>
      <c r="AA64" s="302"/>
      <c r="AB64" s="302"/>
      <c r="AC64" s="302"/>
      <c r="AD64" s="302"/>
      <c r="AE64" s="302"/>
      <c r="AF64" s="302"/>
      <c r="AG64" s="302"/>
    </row>
    <row r="65" spans="1:33" s="221" customFormat="1" x14ac:dyDescent="0.2">
      <c r="A65" s="221" t="str">
        <f>PROPER(VLOOKUP(A179,fips_xref!$A$5:$B$295,2,FALSE))</f>
        <v>Mercer, Nd_Tribal</v>
      </c>
      <c r="B65" s="247">
        <f t="shared" ref="B65:N65" si="124">SUMIF($B$118:$AH$118,B$4,$B179:$AH179)</f>
        <v>0</v>
      </c>
      <c r="C65" s="247">
        <f t="shared" si="124"/>
        <v>0</v>
      </c>
      <c r="D65" s="247">
        <f t="shared" si="124"/>
        <v>0</v>
      </c>
      <c r="E65" s="247">
        <f t="shared" si="124"/>
        <v>0</v>
      </c>
      <c r="F65" s="247">
        <f t="shared" si="124"/>
        <v>0</v>
      </c>
      <c r="G65" s="247">
        <f t="shared" si="124"/>
        <v>0</v>
      </c>
      <c r="H65" s="247">
        <f t="shared" si="124"/>
        <v>0</v>
      </c>
      <c r="I65" s="247">
        <f t="shared" si="124"/>
        <v>0</v>
      </c>
      <c r="J65" s="247">
        <f t="shared" si="124"/>
        <v>0</v>
      </c>
      <c r="K65" s="247">
        <f t="shared" si="124"/>
        <v>0</v>
      </c>
      <c r="L65" s="247">
        <f t="shared" si="124"/>
        <v>0</v>
      </c>
      <c r="M65" s="247">
        <f t="shared" si="124"/>
        <v>0</v>
      </c>
      <c r="N65" s="247">
        <f t="shared" si="124"/>
        <v>0</v>
      </c>
      <c r="O65" s="247">
        <f t="shared" ref="O65" si="125">SUMIF($B$118:$AH$118,O$4,$B179:$AH179)</f>
        <v>0</v>
      </c>
      <c r="P65" s="247">
        <f t="shared" si="66"/>
        <v>0</v>
      </c>
      <c r="Q65" s="247">
        <f t="shared" si="69"/>
        <v>0</v>
      </c>
      <c r="R65" s="302"/>
      <c r="S65" s="302"/>
      <c r="T65" s="302"/>
      <c r="U65" s="302"/>
      <c r="V65" s="302"/>
      <c r="W65" s="302"/>
      <c r="X65" s="302"/>
      <c r="Y65" s="302"/>
      <c r="Z65" s="302"/>
      <c r="AA65" s="302"/>
      <c r="AB65" s="302"/>
      <c r="AC65" s="302"/>
      <c r="AD65" s="302"/>
      <c r="AE65" s="302"/>
      <c r="AF65" s="302"/>
      <c r="AG65" s="302"/>
    </row>
    <row r="66" spans="1:33" s="221" customFormat="1" x14ac:dyDescent="0.2">
      <c r="A66" s="221" t="str">
        <f>PROPER(VLOOKUP(A180,fips_xref!$A$5:$B$295,2,FALSE))</f>
        <v>Mountrail, Nd_Tribal</v>
      </c>
      <c r="B66" s="247">
        <f t="shared" ref="B66:N66" si="126">SUMIF($B$118:$AH$118,B$4,$B180:$AH180)</f>
        <v>2.7919111194808739</v>
      </c>
      <c r="C66" s="247">
        <f t="shared" si="126"/>
        <v>68.618876416175198</v>
      </c>
      <c r="D66" s="247">
        <f t="shared" si="126"/>
        <v>347.0730444707936</v>
      </c>
      <c r="E66" s="247">
        <f t="shared" si="126"/>
        <v>369.54331061567751</v>
      </c>
      <c r="F66" s="247">
        <f t="shared" si="126"/>
        <v>23.382485892784938</v>
      </c>
      <c r="G66" s="247">
        <f t="shared" si="126"/>
        <v>0.49467855309251096</v>
      </c>
      <c r="H66" s="247">
        <f t="shared" si="126"/>
        <v>107.76122372121544</v>
      </c>
      <c r="I66" s="247">
        <f t="shared" si="126"/>
        <v>0.57812106624963944</v>
      </c>
      <c r="J66" s="247">
        <f t="shared" si="126"/>
        <v>35.367106352456133</v>
      </c>
      <c r="K66" s="247">
        <f t="shared" si="126"/>
        <v>0</v>
      </c>
      <c r="L66" s="247">
        <f t="shared" si="126"/>
        <v>15203.140986328077</v>
      </c>
      <c r="M66" s="247">
        <f t="shared" si="126"/>
        <v>390.08495476872662</v>
      </c>
      <c r="N66" s="247">
        <f t="shared" si="126"/>
        <v>0</v>
      </c>
      <c r="O66" s="247">
        <f t="shared" ref="O66" si="127">SUMIF($B$118:$AH$118,O$4,$B180:$AH180)</f>
        <v>1807.8505856210513</v>
      </c>
      <c r="P66" s="248">
        <f t="shared" si="66"/>
        <v>321.78661520247965</v>
      </c>
      <c r="Q66" s="248">
        <f t="shared" si="69"/>
        <v>18678.473900128258</v>
      </c>
      <c r="R66" s="302"/>
      <c r="S66" s="302"/>
      <c r="T66" s="302"/>
      <c r="U66" s="302"/>
      <c r="V66" s="302"/>
      <c r="W66" s="302"/>
      <c r="X66" s="302"/>
      <c r="Y66" s="302"/>
      <c r="Z66" s="302"/>
      <c r="AA66" s="302"/>
      <c r="AB66" s="302"/>
      <c r="AC66" s="302"/>
      <c r="AD66" s="302"/>
      <c r="AE66" s="302"/>
      <c r="AF66" s="302"/>
      <c r="AG66" s="302"/>
    </row>
    <row r="67" spans="1:33" s="221" customFormat="1" x14ac:dyDescent="0.2">
      <c r="A67" s="221" t="str">
        <f>PROPER(VLOOKUP(A181,fips_xref!$A$5:$B$295,2,FALSE))</f>
        <v>Renville, Nd_Tribal</v>
      </c>
      <c r="B67" s="247">
        <f t="shared" ref="B67:N67" si="128">SUMIF($B$118:$AH$118,B$4,$B181:$AH181)</f>
        <v>0</v>
      </c>
      <c r="C67" s="247">
        <f t="shared" si="128"/>
        <v>0</v>
      </c>
      <c r="D67" s="247">
        <f t="shared" si="128"/>
        <v>0</v>
      </c>
      <c r="E67" s="247">
        <f t="shared" si="128"/>
        <v>0</v>
      </c>
      <c r="F67" s="247">
        <f t="shared" si="128"/>
        <v>0</v>
      </c>
      <c r="G67" s="247">
        <f t="shared" si="128"/>
        <v>0</v>
      </c>
      <c r="H67" s="247">
        <f t="shared" si="128"/>
        <v>0</v>
      </c>
      <c r="I67" s="247">
        <f t="shared" si="128"/>
        <v>0</v>
      </c>
      <c r="J67" s="247">
        <f t="shared" si="128"/>
        <v>0</v>
      </c>
      <c r="K67" s="247">
        <f t="shared" si="128"/>
        <v>0</v>
      </c>
      <c r="L67" s="247">
        <f t="shared" si="128"/>
        <v>0</v>
      </c>
      <c r="M67" s="247">
        <f t="shared" si="128"/>
        <v>0</v>
      </c>
      <c r="N67" s="247">
        <f t="shared" si="128"/>
        <v>0</v>
      </c>
      <c r="O67" s="247">
        <f t="shared" ref="O67" si="129">SUMIF($B$118:$AH$118,O$4,$B181:$AH181)</f>
        <v>0</v>
      </c>
      <c r="P67" s="247">
        <f t="shared" si="66"/>
        <v>0</v>
      </c>
      <c r="Q67" s="247">
        <f t="shared" si="69"/>
        <v>0</v>
      </c>
      <c r="R67" s="302"/>
      <c r="S67" s="302"/>
      <c r="T67" s="302"/>
      <c r="U67" s="302"/>
      <c r="V67" s="302"/>
      <c r="W67" s="302"/>
      <c r="X67" s="302"/>
      <c r="Y67" s="302"/>
      <c r="Z67" s="302"/>
      <c r="AA67" s="302"/>
      <c r="AB67" s="302"/>
      <c r="AC67" s="302"/>
      <c r="AD67" s="302"/>
      <c r="AE67" s="302"/>
      <c r="AF67" s="302"/>
      <c r="AG67" s="302"/>
    </row>
    <row r="68" spans="1:33" s="221" customFormat="1" x14ac:dyDescent="0.2">
      <c r="A68" s="221" t="str">
        <f>PROPER(VLOOKUP(A182,fips_xref!$A$5:$B$295,2,FALSE))</f>
        <v>Slope, Nd_Tribal</v>
      </c>
      <c r="B68" s="247">
        <f t="shared" ref="B68:N68" si="130">SUMIF($B$118:$AH$118,B$4,$B182:$AH182)</f>
        <v>0</v>
      </c>
      <c r="C68" s="247">
        <f t="shared" si="130"/>
        <v>0</v>
      </c>
      <c r="D68" s="247">
        <f t="shared" si="130"/>
        <v>0</v>
      </c>
      <c r="E68" s="247">
        <f t="shared" si="130"/>
        <v>0</v>
      </c>
      <c r="F68" s="247">
        <f t="shared" si="130"/>
        <v>0</v>
      </c>
      <c r="G68" s="247">
        <f t="shared" si="130"/>
        <v>0</v>
      </c>
      <c r="H68" s="247">
        <f t="shared" si="130"/>
        <v>0</v>
      </c>
      <c r="I68" s="247">
        <f t="shared" si="130"/>
        <v>0</v>
      </c>
      <c r="J68" s="247">
        <f t="shared" si="130"/>
        <v>0</v>
      </c>
      <c r="K68" s="247">
        <f t="shared" si="130"/>
        <v>0</v>
      </c>
      <c r="L68" s="247">
        <f t="shared" si="130"/>
        <v>0</v>
      </c>
      <c r="M68" s="247">
        <f t="shared" si="130"/>
        <v>0</v>
      </c>
      <c r="N68" s="247">
        <f t="shared" si="130"/>
        <v>0</v>
      </c>
      <c r="O68" s="247">
        <f t="shared" ref="O68" si="131">SUMIF($B$118:$AH$118,O$4,$B182:$AH182)</f>
        <v>0</v>
      </c>
      <c r="P68" s="247">
        <f t="shared" si="66"/>
        <v>0</v>
      </c>
      <c r="Q68" s="247">
        <f t="shared" si="69"/>
        <v>0</v>
      </c>
      <c r="R68" s="302"/>
      <c r="S68" s="302"/>
      <c r="T68" s="302"/>
      <c r="U68" s="302"/>
      <c r="V68" s="302"/>
      <c r="W68" s="302"/>
      <c r="X68" s="302"/>
      <c r="Y68" s="302"/>
      <c r="Z68" s="302"/>
      <c r="AA68" s="302"/>
      <c r="AB68" s="302"/>
      <c r="AC68" s="302"/>
      <c r="AD68" s="302"/>
      <c r="AE68" s="302"/>
      <c r="AF68" s="302"/>
      <c r="AG68" s="302"/>
    </row>
    <row r="69" spans="1:33" s="221" customFormat="1" x14ac:dyDescent="0.2">
      <c r="A69" s="221" t="str">
        <f>PROPER(VLOOKUP(A183,fips_xref!$A$5:$B$295,2,FALSE))</f>
        <v>Stark, Nd_Tribal</v>
      </c>
      <c r="B69" s="247">
        <f t="shared" ref="B69:N69" si="132">SUMIF($B$118:$AH$118,B$4,$B183:$AH183)</f>
        <v>0</v>
      </c>
      <c r="C69" s="247">
        <f t="shared" si="132"/>
        <v>0</v>
      </c>
      <c r="D69" s="247">
        <f t="shared" si="132"/>
        <v>0</v>
      </c>
      <c r="E69" s="247">
        <f t="shared" si="132"/>
        <v>0</v>
      </c>
      <c r="F69" s="247">
        <f t="shared" si="132"/>
        <v>0</v>
      </c>
      <c r="G69" s="247">
        <f t="shared" si="132"/>
        <v>0</v>
      </c>
      <c r="H69" s="247">
        <f t="shared" si="132"/>
        <v>0</v>
      </c>
      <c r="I69" s="247">
        <f t="shared" si="132"/>
        <v>0</v>
      </c>
      <c r="J69" s="247">
        <f t="shared" si="132"/>
        <v>0</v>
      </c>
      <c r="K69" s="247">
        <f t="shared" si="132"/>
        <v>0</v>
      </c>
      <c r="L69" s="247">
        <f t="shared" si="132"/>
        <v>0</v>
      </c>
      <c r="M69" s="247">
        <f t="shared" si="132"/>
        <v>0</v>
      </c>
      <c r="N69" s="247">
        <f t="shared" si="132"/>
        <v>0</v>
      </c>
      <c r="O69" s="247">
        <f t="shared" ref="O69" si="133">SUMIF($B$118:$AH$118,O$4,$B183:$AH183)</f>
        <v>0</v>
      </c>
      <c r="P69" s="247">
        <f t="shared" si="66"/>
        <v>0</v>
      </c>
      <c r="Q69" s="247">
        <f t="shared" ref="Q69:Q100" si="134">SUM(B69:P69)</f>
        <v>0</v>
      </c>
      <c r="R69" s="302"/>
      <c r="S69" s="302"/>
      <c r="T69" s="302"/>
      <c r="U69" s="302"/>
      <c r="V69" s="302"/>
      <c r="W69" s="302"/>
      <c r="X69" s="302"/>
      <c r="Y69" s="302"/>
      <c r="Z69" s="302"/>
      <c r="AA69" s="302"/>
      <c r="AB69" s="302"/>
      <c r="AC69" s="302"/>
      <c r="AD69" s="302"/>
      <c r="AE69" s="302"/>
      <c r="AF69" s="302"/>
      <c r="AG69" s="302"/>
    </row>
    <row r="70" spans="1:33" s="221" customFormat="1" x14ac:dyDescent="0.2">
      <c r="A70" s="221" t="str">
        <f>PROPER(VLOOKUP(A184,fips_xref!$A$5:$B$295,2,FALSE))</f>
        <v>Ward, Nd_Tribal</v>
      </c>
      <c r="B70" s="247">
        <f t="shared" ref="B70:N70" si="135">SUMIF($B$118:$AH$118,B$4,$B184:$AH184)</f>
        <v>0</v>
      </c>
      <c r="C70" s="247">
        <f t="shared" si="135"/>
        <v>0</v>
      </c>
      <c r="D70" s="247">
        <f t="shared" si="135"/>
        <v>0</v>
      </c>
      <c r="E70" s="247">
        <f t="shared" si="135"/>
        <v>0</v>
      </c>
      <c r="F70" s="247">
        <f t="shared" si="135"/>
        <v>0</v>
      </c>
      <c r="G70" s="247">
        <f t="shared" si="135"/>
        <v>0</v>
      </c>
      <c r="H70" s="247">
        <f t="shared" si="135"/>
        <v>0</v>
      </c>
      <c r="I70" s="247">
        <f t="shared" si="135"/>
        <v>0</v>
      </c>
      <c r="J70" s="247">
        <f t="shared" si="135"/>
        <v>0</v>
      </c>
      <c r="K70" s="247">
        <f t="shared" si="135"/>
        <v>0</v>
      </c>
      <c r="L70" s="247">
        <f t="shared" si="135"/>
        <v>0</v>
      </c>
      <c r="M70" s="247">
        <f t="shared" si="135"/>
        <v>0</v>
      </c>
      <c r="N70" s="247">
        <f t="shared" si="135"/>
        <v>0</v>
      </c>
      <c r="O70" s="247">
        <f t="shared" ref="O70" si="136">SUMIF($B$118:$AH$118,O$4,$B184:$AH184)</f>
        <v>0</v>
      </c>
      <c r="P70" s="247">
        <f t="shared" si="66"/>
        <v>0</v>
      </c>
      <c r="Q70" s="247">
        <f t="shared" si="134"/>
        <v>0</v>
      </c>
      <c r="R70" s="302"/>
      <c r="S70" s="302"/>
      <c r="T70" s="302"/>
      <c r="U70" s="302"/>
      <c r="V70" s="302"/>
      <c r="W70" s="302"/>
      <c r="X70" s="302"/>
      <c r="Y70" s="302"/>
      <c r="Z70" s="302"/>
      <c r="AA70" s="302"/>
      <c r="AB70" s="302"/>
      <c r="AC70" s="302"/>
      <c r="AD70" s="302"/>
      <c r="AE70" s="302"/>
      <c r="AF70" s="302"/>
      <c r="AG70" s="302"/>
    </row>
    <row r="71" spans="1:33" s="221" customFormat="1" x14ac:dyDescent="0.2">
      <c r="A71" s="221" t="str">
        <f>PROPER(VLOOKUP(A185,fips_xref!$A$5:$B$295,2,FALSE))</f>
        <v>Williams, Nd_Tribal</v>
      </c>
      <c r="B71" s="247">
        <f t="shared" ref="B71:N71" si="137">SUMIF($B$118:$AH$118,B$4,$B185:$AH185)</f>
        <v>0</v>
      </c>
      <c r="C71" s="247">
        <f t="shared" si="137"/>
        <v>0</v>
      </c>
      <c r="D71" s="247">
        <f t="shared" si="137"/>
        <v>0</v>
      </c>
      <c r="E71" s="247">
        <f t="shared" si="137"/>
        <v>0</v>
      </c>
      <c r="F71" s="247">
        <f t="shared" si="137"/>
        <v>0</v>
      </c>
      <c r="G71" s="247">
        <f t="shared" si="137"/>
        <v>0</v>
      </c>
      <c r="H71" s="247">
        <f t="shared" si="137"/>
        <v>0</v>
      </c>
      <c r="I71" s="247">
        <f t="shared" si="137"/>
        <v>0</v>
      </c>
      <c r="J71" s="247">
        <f t="shared" si="137"/>
        <v>0</v>
      </c>
      <c r="K71" s="247">
        <f t="shared" si="137"/>
        <v>0</v>
      </c>
      <c r="L71" s="247">
        <f t="shared" si="137"/>
        <v>0</v>
      </c>
      <c r="M71" s="247">
        <f t="shared" si="137"/>
        <v>0</v>
      </c>
      <c r="N71" s="247">
        <f t="shared" si="137"/>
        <v>0</v>
      </c>
      <c r="O71" s="247">
        <f t="shared" ref="O71" si="138">SUMIF($B$118:$AH$118,O$4,$B185:$AH185)</f>
        <v>0</v>
      </c>
      <c r="P71" s="247">
        <f t="shared" si="66"/>
        <v>0</v>
      </c>
      <c r="Q71" s="247">
        <f t="shared" si="134"/>
        <v>0</v>
      </c>
      <c r="R71" s="302"/>
      <c r="S71" s="302"/>
      <c r="T71" s="302"/>
      <c r="U71" s="302"/>
      <c r="V71" s="302"/>
      <c r="W71" s="302"/>
      <c r="X71" s="302"/>
      <c r="Y71" s="302"/>
      <c r="Z71" s="302"/>
      <c r="AA71" s="302"/>
      <c r="AB71" s="302"/>
      <c r="AC71" s="302"/>
      <c r="AD71" s="302"/>
      <c r="AE71" s="302"/>
      <c r="AF71" s="302"/>
      <c r="AG71" s="302"/>
    </row>
    <row r="72" spans="1:33" s="221" customFormat="1" x14ac:dyDescent="0.2">
      <c r="A72" s="221" t="str">
        <f>PROPER(VLOOKUP(A186,fips_xref!$A$5:$B$295,2,FALSE))</f>
        <v>Butte, Sd_Tribal</v>
      </c>
      <c r="B72" s="247">
        <f t="shared" ref="B72:N72" si="139">SUMIF($B$118:$AH$118,B$4,$B186:$AH186)</f>
        <v>0</v>
      </c>
      <c r="C72" s="247">
        <f t="shared" si="139"/>
        <v>0</v>
      </c>
      <c r="D72" s="247">
        <f t="shared" si="139"/>
        <v>0</v>
      </c>
      <c r="E72" s="247">
        <f t="shared" si="139"/>
        <v>0</v>
      </c>
      <c r="F72" s="247">
        <f t="shared" si="139"/>
        <v>0</v>
      </c>
      <c r="G72" s="247">
        <f t="shared" si="139"/>
        <v>0</v>
      </c>
      <c r="H72" s="247">
        <f t="shared" si="139"/>
        <v>0</v>
      </c>
      <c r="I72" s="247">
        <f t="shared" si="139"/>
        <v>0</v>
      </c>
      <c r="J72" s="247">
        <f t="shared" si="139"/>
        <v>0</v>
      </c>
      <c r="K72" s="247">
        <f t="shared" si="139"/>
        <v>0</v>
      </c>
      <c r="L72" s="247">
        <f t="shared" si="139"/>
        <v>0</v>
      </c>
      <c r="M72" s="247">
        <f t="shared" si="139"/>
        <v>0</v>
      </c>
      <c r="N72" s="247">
        <f t="shared" si="139"/>
        <v>0</v>
      </c>
      <c r="O72" s="247">
        <f t="shared" ref="O72" si="140">SUMIF($B$118:$AH$118,O$4,$B186:$AH186)</f>
        <v>0</v>
      </c>
      <c r="P72" s="247">
        <f t="shared" si="66"/>
        <v>0</v>
      </c>
      <c r="Q72" s="247">
        <f t="shared" si="134"/>
        <v>0</v>
      </c>
      <c r="R72" s="302"/>
      <c r="S72" s="302"/>
      <c r="T72" s="302"/>
      <c r="U72" s="302"/>
      <c r="V72" s="302"/>
      <c r="W72" s="302"/>
      <c r="X72" s="302"/>
      <c r="Y72" s="302"/>
      <c r="Z72" s="302"/>
      <c r="AA72" s="302"/>
      <c r="AB72" s="302"/>
      <c r="AC72" s="302"/>
      <c r="AD72" s="302"/>
      <c r="AE72" s="302"/>
      <c r="AF72" s="302"/>
      <c r="AG72" s="302"/>
    </row>
    <row r="73" spans="1:33" s="221" customFormat="1" x14ac:dyDescent="0.2">
      <c r="A73" s="221" t="str">
        <f>PROPER(VLOOKUP(A187,fips_xref!$A$5:$B$295,2,FALSE))</f>
        <v>Harding, Sd_Tribal</v>
      </c>
      <c r="B73" s="247">
        <f t="shared" ref="B73:N73" si="141">SUMIF($B$118:$AH$118,B$4,$B187:$AH187)</f>
        <v>0</v>
      </c>
      <c r="C73" s="247">
        <f t="shared" si="141"/>
        <v>0</v>
      </c>
      <c r="D73" s="247">
        <f t="shared" si="141"/>
        <v>0</v>
      </c>
      <c r="E73" s="247">
        <f t="shared" si="141"/>
        <v>0</v>
      </c>
      <c r="F73" s="247">
        <f t="shared" si="141"/>
        <v>0</v>
      </c>
      <c r="G73" s="247">
        <f t="shared" si="141"/>
        <v>0</v>
      </c>
      <c r="H73" s="247">
        <f t="shared" si="141"/>
        <v>0</v>
      </c>
      <c r="I73" s="247">
        <f t="shared" si="141"/>
        <v>0</v>
      </c>
      <c r="J73" s="247">
        <f t="shared" si="141"/>
        <v>0</v>
      </c>
      <c r="K73" s="247">
        <f t="shared" si="141"/>
        <v>0</v>
      </c>
      <c r="L73" s="247">
        <f t="shared" si="141"/>
        <v>0</v>
      </c>
      <c r="M73" s="247">
        <f t="shared" si="141"/>
        <v>0</v>
      </c>
      <c r="N73" s="247">
        <f t="shared" si="141"/>
        <v>0</v>
      </c>
      <c r="O73" s="247">
        <f t="shared" ref="O73" si="142">SUMIF($B$118:$AH$118,O$4,$B187:$AH187)</f>
        <v>0</v>
      </c>
      <c r="P73" s="247">
        <f t="shared" si="66"/>
        <v>0</v>
      </c>
      <c r="Q73" s="247">
        <f t="shared" si="134"/>
        <v>0</v>
      </c>
      <c r="R73" s="302"/>
      <c r="S73" s="302"/>
      <c r="T73" s="302"/>
      <c r="U73" s="302"/>
      <c r="V73" s="302"/>
      <c r="W73" s="302"/>
      <c r="X73" s="302"/>
      <c r="Y73" s="302"/>
      <c r="Z73" s="302"/>
      <c r="AA73" s="302"/>
      <c r="AB73" s="302"/>
      <c r="AC73" s="302"/>
      <c r="AD73" s="302"/>
      <c r="AE73" s="302"/>
      <c r="AF73" s="302"/>
      <c r="AG73" s="302"/>
    </row>
    <row r="74" spans="1:33" s="221" customFormat="1" x14ac:dyDescent="0.2">
      <c r="A74" s="226" t="str">
        <f>PROPER(VLOOKUP(A188,fips_xref!$A$5:$B$295,2,FALSE))</f>
        <v>Carter, Mt_Non-Tribal</v>
      </c>
      <c r="B74" s="305">
        <f t="shared" ref="B74:N74" si="143">SUMIF($B$118:$AH$118,B$4,$B188:$AH188)</f>
        <v>7.4746799650440648E-2</v>
      </c>
      <c r="C74" s="305">
        <f t="shared" si="143"/>
        <v>0</v>
      </c>
      <c r="D74" s="305">
        <f t="shared" si="143"/>
        <v>55.779596432806116</v>
      </c>
      <c r="E74" s="305">
        <f t="shared" si="143"/>
        <v>59.390889206091032</v>
      </c>
      <c r="F74" s="305">
        <f t="shared" si="143"/>
        <v>3.7578995184832933</v>
      </c>
      <c r="G74" s="305">
        <f t="shared" si="143"/>
        <v>7.950191031843927E-2</v>
      </c>
      <c r="H74" s="305">
        <f t="shared" si="143"/>
        <v>17.318768098052484</v>
      </c>
      <c r="I74" s="305">
        <f t="shared" si="143"/>
        <v>9.2912314218692046E-2</v>
      </c>
      <c r="J74" s="305">
        <f t="shared" si="143"/>
        <v>0.31243762484923276</v>
      </c>
      <c r="K74" s="305">
        <f t="shared" si="143"/>
        <v>0</v>
      </c>
      <c r="L74" s="305">
        <f t="shared" si="143"/>
        <v>16.521526467605167</v>
      </c>
      <c r="M74" s="305">
        <f t="shared" si="143"/>
        <v>3.4460613074413233</v>
      </c>
      <c r="N74" s="305">
        <f t="shared" si="143"/>
        <v>0</v>
      </c>
      <c r="O74" s="305">
        <f t="shared" ref="O74" si="144">SUMIF($B$118:$AH$118,O$4,$B188:$AH188)</f>
        <v>0</v>
      </c>
      <c r="P74" s="305">
        <f t="shared" si="66"/>
        <v>0.53374786511347172</v>
      </c>
      <c r="Q74" s="305">
        <f t="shared" si="134"/>
        <v>157.30808754462967</v>
      </c>
      <c r="R74" s="302"/>
      <c r="S74" s="302"/>
      <c r="T74" s="302"/>
      <c r="U74" s="302"/>
      <c r="V74" s="302"/>
      <c r="W74" s="302"/>
      <c r="X74" s="302"/>
      <c r="Y74" s="302"/>
      <c r="Z74" s="302"/>
      <c r="AA74" s="302"/>
      <c r="AB74" s="302"/>
      <c r="AC74" s="302"/>
      <c r="AD74" s="302"/>
      <c r="AE74" s="302"/>
      <c r="AF74" s="302"/>
      <c r="AG74" s="302"/>
    </row>
    <row r="75" spans="1:33" s="221" customFormat="1" x14ac:dyDescent="0.2">
      <c r="A75" s="226" t="str">
        <f>PROPER(VLOOKUP(A189,fips_xref!$A$5:$B$295,2,FALSE))</f>
        <v>Custer, Mt_Non-Tribal</v>
      </c>
      <c r="B75" s="305">
        <f t="shared" ref="B75:N75" si="145">SUMIF($B$118:$AH$118,B$4,$B189:$AH189)</f>
        <v>5.6067087831460617E-2</v>
      </c>
      <c r="C75" s="305">
        <f t="shared" si="145"/>
        <v>0</v>
      </c>
      <c r="D75" s="305">
        <f t="shared" si="145"/>
        <v>9.2965994054676866</v>
      </c>
      <c r="E75" s="305">
        <f t="shared" si="145"/>
        <v>9.8984815343485053</v>
      </c>
      <c r="F75" s="305">
        <f t="shared" si="145"/>
        <v>0.62631658641388221</v>
      </c>
      <c r="G75" s="305">
        <f t="shared" si="145"/>
        <v>1.3250318386406544E-2</v>
      </c>
      <c r="H75" s="305">
        <f t="shared" si="145"/>
        <v>2.8864613496754141</v>
      </c>
      <c r="I75" s="305">
        <f t="shared" si="145"/>
        <v>1.5485385703115341E-2</v>
      </c>
      <c r="J75" s="305">
        <f t="shared" si="145"/>
        <v>0</v>
      </c>
      <c r="K75" s="305">
        <f t="shared" si="145"/>
        <v>0</v>
      </c>
      <c r="L75" s="305">
        <f t="shared" si="145"/>
        <v>0</v>
      </c>
      <c r="M75" s="305">
        <f t="shared" si="145"/>
        <v>0</v>
      </c>
      <c r="N75" s="305">
        <f t="shared" si="145"/>
        <v>0</v>
      </c>
      <c r="O75" s="305">
        <f t="shared" ref="O75" si="146">SUMIF($B$118:$AH$118,O$4,$B189:$AH189)</f>
        <v>0</v>
      </c>
      <c r="P75" s="305">
        <f t="shared" si="66"/>
        <v>0.37677798492670883</v>
      </c>
      <c r="Q75" s="305">
        <f t="shared" si="134"/>
        <v>23.16943965275318</v>
      </c>
      <c r="R75" s="302"/>
      <c r="S75" s="302"/>
      <c r="T75" s="302"/>
      <c r="U75" s="302"/>
      <c r="V75" s="302"/>
      <c r="W75" s="302"/>
      <c r="X75" s="302"/>
      <c r="Y75" s="302"/>
      <c r="Z75" s="302"/>
      <c r="AA75" s="302"/>
      <c r="AB75" s="302"/>
      <c r="AC75" s="302"/>
      <c r="AD75" s="302"/>
      <c r="AE75" s="302"/>
      <c r="AF75" s="302"/>
      <c r="AG75" s="302"/>
    </row>
    <row r="76" spans="1:33" s="221" customFormat="1" x14ac:dyDescent="0.2">
      <c r="A76" s="226" t="str">
        <f>PROPER(VLOOKUP(A190,fips_xref!$A$5:$B$295,2,FALSE))</f>
        <v>Daniels, Mt_Non-Tribal</v>
      </c>
      <c r="B76" s="305">
        <f t="shared" ref="B76:N76" si="147">SUMIF($B$118:$AH$118,B$4,$B190:$AH190)</f>
        <v>0</v>
      </c>
      <c r="C76" s="305">
        <f t="shared" si="147"/>
        <v>0</v>
      </c>
      <c r="D76" s="305">
        <f t="shared" si="147"/>
        <v>3.0988664684892289</v>
      </c>
      <c r="E76" s="305">
        <f t="shared" si="147"/>
        <v>3.2994938447828348</v>
      </c>
      <c r="F76" s="305">
        <f t="shared" si="147"/>
        <v>0.20877219547129405</v>
      </c>
      <c r="G76" s="305">
        <f t="shared" si="147"/>
        <v>4.4167727954688481E-3</v>
      </c>
      <c r="H76" s="305">
        <f t="shared" si="147"/>
        <v>0.962153783225138</v>
      </c>
      <c r="I76" s="305">
        <f t="shared" si="147"/>
        <v>5.1617952343717801E-3</v>
      </c>
      <c r="J76" s="305">
        <f t="shared" si="147"/>
        <v>5.0072243871076064E-4</v>
      </c>
      <c r="K76" s="305">
        <f t="shared" si="147"/>
        <v>0</v>
      </c>
      <c r="L76" s="305">
        <f t="shared" si="147"/>
        <v>2.6477921883049906E-2</v>
      </c>
      <c r="M76" s="305">
        <f t="shared" si="147"/>
        <v>5.5227670567572131E-3</v>
      </c>
      <c r="N76" s="305">
        <f t="shared" si="147"/>
        <v>0</v>
      </c>
      <c r="O76" s="305">
        <f t="shared" ref="O76" si="148">SUMIF($B$118:$AH$118,O$4,$B190:$AH190)</f>
        <v>2.559529029702437E-2</v>
      </c>
      <c r="P76" s="305">
        <f t="shared" si="66"/>
        <v>2.5506758982096339E-3</v>
      </c>
      <c r="Q76" s="305">
        <f t="shared" si="134"/>
        <v>7.6395122375720872</v>
      </c>
      <c r="R76" s="302"/>
      <c r="S76" s="302"/>
      <c r="T76" s="302"/>
      <c r="U76" s="302"/>
      <c r="V76" s="302"/>
      <c r="W76" s="302"/>
      <c r="X76" s="302"/>
      <c r="Y76" s="302"/>
      <c r="Z76" s="302"/>
      <c r="AA76" s="302"/>
      <c r="AB76" s="302"/>
      <c r="AC76" s="302"/>
      <c r="AD76" s="302"/>
      <c r="AE76" s="302"/>
      <c r="AF76" s="302"/>
      <c r="AG76" s="302"/>
    </row>
    <row r="77" spans="1:33" s="221" customFormat="1" x14ac:dyDescent="0.2">
      <c r="A77" s="226" t="str">
        <f>PROPER(VLOOKUP(A191,fips_xref!$A$5:$B$295,2,FALSE))</f>
        <v>Dawson, Mt_Non-Tribal</v>
      </c>
      <c r="B77" s="305">
        <f t="shared" ref="B77:N77" si="149">SUMIF($B$118:$AH$118,B$4,$B191:$AH191)</f>
        <v>16.727432865033791</v>
      </c>
      <c r="C77" s="305">
        <f t="shared" si="149"/>
        <v>2.9834294093989215</v>
      </c>
      <c r="D77" s="305">
        <f t="shared" si="149"/>
        <v>198.32745398331062</v>
      </c>
      <c r="E77" s="305">
        <f t="shared" si="149"/>
        <v>211.16760606610143</v>
      </c>
      <c r="F77" s="305">
        <f t="shared" si="149"/>
        <v>13.361420510162821</v>
      </c>
      <c r="G77" s="305">
        <f t="shared" si="149"/>
        <v>0.28267345891000628</v>
      </c>
      <c r="H77" s="305">
        <f t="shared" si="149"/>
        <v>61.577842126408825</v>
      </c>
      <c r="I77" s="305">
        <f t="shared" si="149"/>
        <v>0.33035489499979392</v>
      </c>
      <c r="J77" s="305">
        <f t="shared" si="149"/>
        <v>2.5368179973840954</v>
      </c>
      <c r="K77" s="305">
        <f t="shared" si="149"/>
        <v>1.4404065450269854</v>
      </c>
      <c r="L77" s="305">
        <f t="shared" si="149"/>
        <v>134.14551370854653</v>
      </c>
      <c r="M77" s="305">
        <f t="shared" si="149"/>
        <v>27.980081941234179</v>
      </c>
      <c r="N77" s="305">
        <f t="shared" si="149"/>
        <v>0</v>
      </c>
      <c r="O77" s="305">
        <f t="shared" ref="O77" si="150">SUMIF($B$118:$AH$118,O$4,$B191:$AH191)</f>
        <v>0</v>
      </c>
      <c r="P77" s="305">
        <f t="shared" si="66"/>
        <v>33.271731781274838</v>
      </c>
      <c r="Q77" s="305">
        <f t="shared" si="134"/>
        <v>704.13276528779284</v>
      </c>
      <c r="R77" s="302"/>
      <c r="S77" s="302"/>
      <c r="T77" s="302"/>
      <c r="U77" s="302"/>
      <c r="V77" s="302"/>
      <c r="W77" s="302"/>
      <c r="X77" s="302"/>
      <c r="Y77" s="302"/>
      <c r="Z77" s="302"/>
      <c r="AA77" s="302"/>
      <c r="AB77" s="302"/>
      <c r="AC77" s="302"/>
      <c r="AD77" s="302"/>
      <c r="AE77" s="302"/>
      <c r="AF77" s="302"/>
      <c r="AG77" s="302"/>
    </row>
    <row r="78" spans="1:33" s="221" customFormat="1" x14ac:dyDescent="0.2">
      <c r="A78" s="226" t="str">
        <f>PROPER(VLOOKUP(A192,fips_xref!$A$5:$B$295,2,FALSE))</f>
        <v>Fallon, Mt_Non-Tribal</v>
      </c>
      <c r="B78" s="305">
        <f t="shared" ref="B78:N78" si="151">SUMIF($B$118:$AH$118,B$4,$B192:$AH192)</f>
        <v>159.79683018920807</v>
      </c>
      <c r="C78" s="305">
        <f t="shared" si="151"/>
        <v>30.828770563788861</v>
      </c>
      <c r="D78" s="305">
        <f t="shared" si="151"/>
        <v>4353.907388227366</v>
      </c>
      <c r="E78" s="305">
        <f t="shared" si="151"/>
        <v>4629.1898642303167</v>
      </c>
      <c r="F78" s="305">
        <f t="shared" si="151"/>
        <v>293.32493463716816</v>
      </c>
      <c r="G78" s="305">
        <f t="shared" si="151"/>
        <v>6.2055657776337307</v>
      </c>
      <c r="H78" s="305">
        <f t="shared" si="151"/>
        <v>1351.8260654313187</v>
      </c>
      <c r="I78" s="305">
        <f t="shared" si="151"/>
        <v>7.2523223042923508</v>
      </c>
      <c r="J78" s="305">
        <f t="shared" si="151"/>
        <v>39.878701175130921</v>
      </c>
      <c r="K78" s="305">
        <f t="shared" si="151"/>
        <v>6.8939632889300988</v>
      </c>
      <c r="L78" s="305">
        <f t="shared" si="151"/>
        <v>2108.7633644525854</v>
      </c>
      <c r="M78" s="305">
        <f t="shared" si="151"/>
        <v>439.84603063394775</v>
      </c>
      <c r="N78" s="305">
        <f t="shared" si="151"/>
        <v>0</v>
      </c>
      <c r="O78" s="305">
        <f t="shared" ref="O78" si="152">SUMIF($B$118:$AH$118,O$4,$B192:$AH192)</f>
        <v>0</v>
      </c>
      <c r="P78" s="305">
        <f t="shared" si="66"/>
        <v>770.63341327850844</v>
      </c>
      <c r="Q78" s="305">
        <f t="shared" si="134"/>
        <v>14198.347214190195</v>
      </c>
      <c r="R78" s="302"/>
      <c r="S78" s="302"/>
      <c r="T78" s="302"/>
      <c r="U78" s="302"/>
      <c r="V78" s="302"/>
      <c r="W78" s="302"/>
      <c r="X78" s="302"/>
      <c r="Y78" s="302"/>
      <c r="Z78" s="302"/>
      <c r="AA78" s="302"/>
      <c r="AB78" s="302"/>
      <c r="AC78" s="302"/>
      <c r="AD78" s="302"/>
      <c r="AE78" s="302"/>
      <c r="AF78" s="302"/>
      <c r="AG78" s="302"/>
    </row>
    <row r="79" spans="1:33" s="225" customFormat="1" x14ac:dyDescent="0.2">
      <c r="A79" s="225" t="str">
        <f>PROPER(VLOOKUP(A193,fips_xref!$A$5:$B$295,2,FALSE))</f>
        <v>Garfield, Mt_Non-Tribal</v>
      </c>
      <c r="B79" s="249">
        <f t="shared" ref="B79:N79" si="153">SUMIF($B$118:$AH$118,B$4,$B193:$AH193)</f>
        <v>2.3544500076872689E-3</v>
      </c>
      <c r="C79" s="249">
        <f t="shared" si="153"/>
        <v>0</v>
      </c>
      <c r="D79" s="249">
        <f t="shared" si="153"/>
        <v>37.186397621870746</v>
      </c>
      <c r="E79" s="249">
        <f t="shared" si="153"/>
        <v>39.593926137394021</v>
      </c>
      <c r="F79" s="249">
        <f t="shared" si="153"/>
        <v>2.5052663456555289</v>
      </c>
      <c r="G79" s="249">
        <f t="shared" si="153"/>
        <v>5.3001273545626178E-2</v>
      </c>
      <c r="H79" s="249">
        <f t="shared" si="153"/>
        <v>11.545845398701656</v>
      </c>
      <c r="I79" s="249">
        <f t="shared" si="153"/>
        <v>6.1941542812461364E-2</v>
      </c>
      <c r="J79" s="249">
        <f t="shared" si="153"/>
        <v>0.10224620429410913</v>
      </c>
      <c r="K79" s="249">
        <f t="shared" si="153"/>
        <v>0</v>
      </c>
      <c r="L79" s="249">
        <f t="shared" si="153"/>
        <v>5.4067219697769939</v>
      </c>
      <c r="M79" s="249">
        <f t="shared" si="153"/>
        <v>1.1277344993923053</v>
      </c>
      <c r="N79" s="249">
        <f t="shared" si="153"/>
        <v>0</v>
      </c>
      <c r="O79" s="249">
        <f t="shared" ref="O79" si="154">SUMIF($B$118:$AH$118,O$4,$B193:$AH193)</f>
        <v>0</v>
      </c>
      <c r="P79" s="249">
        <f t="shared" si="66"/>
        <v>4.5974451150334487E-2</v>
      </c>
      <c r="Q79" s="249">
        <f t="shared" si="134"/>
        <v>97.631409894601475</v>
      </c>
      <c r="R79" s="302"/>
      <c r="S79" s="302"/>
      <c r="T79" s="302"/>
      <c r="U79" s="302"/>
      <c r="V79" s="302"/>
      <c r="W79" s="302"/>
      <c r="X79" s="302"/>
      <c r="Y79" s="302"/>
      <c r="Z79" s="302"/>
      <c r="AA79" s="302"/>
      <c r="AB79" s="302"/>
      <c r="AC79" s="302"/>
      <c r="AD79" s="302"/>
      <c r="AE79" s="302"/>
      <c r="AF79" s="302"/>
      <c r="AG79" s="302"/>
    </row>
    <row r="80" spans="1:33" s="225" customFormat="1" x14ac:dyDescent="0.2">
      <c r="A80" s="225" t="str">
        <f>PROPER(VLOOKUP(A194,fips_xref!$A$5:$B$295,2,FALSE))</f>
        <v>Mccone, Mt_Non-Tribal</v>
      </c>
      <c r="B80" s="249">
        <f t="shared" ref="B80:N80" si="155">SUMIF($B$118:$AH$118,B$4,$B194:$AH194)</f>
        <v>23.296142301178079</v>
      </c>
      <c r="C80" s="249">
        <f t="shared" si="155"/>
        <v>0</v>
      </c>
      <c r="D80" s="249">
        <f t="shared" si="155"/>
        <v>15.494332342446143</v>
      </c>
      <c r="E80" s="249">
        <f t="shared" si="155"/>
        <v>16.497469223914177</v>
      </c>
      <c r="F80" s="249">
        <f t="shared" si="155"/>
        <v>1.0438609773564704</v>
      </c>
      <c r="G80" s="249">
        <f t="shared" si="155"/>
        <v>2.2083863977344239E-2</v>
      </c>
      <c r="H80" s="249">
        <f t="shared" si="155"/>
        <v>4.8107689161256895</v>
      </c>
      <c r="I80" s="249">
        <f t="shared" si="155"/>
        <v>2.5808976171858899E-2</v>
      </c>
      <c r="J80" s="249">
        <f t="shared" si="155"/>
        <v>3.9385772876485883E-2</v>
      </c>
      <c r="K80" s="249">
        <f t="shared" si="155"/>
        <v>0</v>
      </c>
      <c r="L80" s="249">
        <f t="shared" si="155"/>
        <v>2.0826975923272677</v>
      </c>
      <c r="M80" s="249">
        <f t="shared" si="155"/>
        <v>0.4344092298065082</v>
      </c>
      <c r="N80" s="249">
        <f t="shared" si="155"/>
        <v>0</v>
      </c>
      <c r="O80" s="249">
        <f t="shared" ref="O80" si="156">SUMIF($B$118:$AH$118,O$4,$B194:$AH194)</f>
        <v>2.0132716499422592</v>
      </c>
      <c r="P80" s="249">
        <f t="shared" si="66"/>
        <v>1.6213240667363685E-2</v>
      </c>
      <c r="Q80" s="249">
        <f t="shared" si="134"/>
        <v>65.776444086789652</v>
      </c>
      <c r="R80" s="302"/>
      <c r="S80" s="302"/>
      <c r="T80" s="302"/>
      <c r="U80" s="302"/>
      <c r="V80" s="302"/>
      <c r="W80" s="302"/>
      <c r="X80" s="302"/>
      <c r="Y80" s="302"/>
      <c r="Z80" s="302"/>
      <c r="AA80" s="302"/>
      <c r="AB80" s="302"/>
      <c r="AC80" s="302"/>
      <c r="AD80" s="302"/>
      <c r="AE80" s="302"/>
      <c r="AF80" s="302"/>
      <c r="AG80" s="302"/>
    </row>
    <row r="81" spans="1:33" s="225" customFormat="1" x14ac:dyDescent="0.2">
      <c r="A81" s="225" t="str">
        <f>PROPER(VLOOKUP(A195,fips_xref!$A$5:$B$295,2,FALSE))</f>
        <v>Prairie, Mt_Non-Tribal</v>
      </c>
      <c r="B81" s="249">
        <f t="shared" ref="B81:N81" si="157">SUMIF($B$118:$AH$118,B$4,$B195:$AH195)</f>
        <v>9.0533440706550179E-3</v>
      </c>
      <c r="C81" s="249">
        <f t="shared" si="157"/>
        <v>0</v>
      </c>
      <c r="D81" s="249">
        <f t="shared" si="157"/>
        <v>40.285264090359973</v>
      </c>
      <c r="E81" s="249">
        <f t="shared" si="157"/>
        <v>42.893419982176852</v>
      </c>
      <c r="F81" s="249">
        <f t="shared" si="157"/>
        <v>2.7140385411268233</v>
      </c>
      <c r="G81" s="249">
        <f t="shared" si="157"/>
        <v>5.7418046341095028E-2</v>
      </c>
      <c r="H81" s="249">
        <f t="shared" si="157"/>
        <v>12.507999181926793</v>
      </c>
      <c r="I81" s="249">
        <f t="shared" si="157"/>
        <v>6.7103338046833147E-2</v>
      </c>
      <c r="J81" s="249">
        <f t="shared" si="157"/>
        <v>0.48410635988933248</v>
      </c>
      <c r="K81" s="249">
        <f t="shared" si="157"/>
        <v>0</v>
      </c>
      <c r="L81" s="249">
        <f t="shared" si="157"/>
        <v>25.599272948983437</v>
      </c>
      <c r="M81" s="249">
        <f t="shared" si="157"/>
        <v>5.3394983920579806</v>
      </c>
      <c r="N81" s="249">
        <f t="shared" si="157"/>
        <v>0</v>
      </c>
      <c r="O81" s="249">
        <f t="shared" ref="O81" si="158">SUMIF($B$118:$AH$118,O$4,$B195:$AH195)</f>
        <v>0</v>
      </c>
      <c r="P81" s="249">
        <f t="shared" si="66"/>
        <v>9.224552287356852E-2</v>
      </c>
      <c r="Q81" s="249">
        <f t="shared" si="134"/>
        <v>130.04941974785336</v>
      </c>
      <c r="R81" s="302"/>
      <c r="S81" s="302"/>
      <c r="T81" s="302"/>
      <c r="U81" s="302"/>
      <c r="V81" s="302"/>
      <c r="W81" s="302"/>
      <c r="X81" s="302"/>
      <c r="Y81" s="302"/>
      <c r="Z81" s="302"/>
      <c r="AA81" s="302"/>
      <c r="AB81" s="302"/>
      <c r="AC81" s="302"/>
      <c r="AD81" s="302"/>
      <c r="AE81" s="302"/>
      <c r="AF81" s="302"/>
      <c r="AG81" s="302"/>
    </row>
    <row r="82" spans="1:33" s="225" customFormat="1" x14ac:dyDescent="0.2">
      <c r="A82" s="225" t="str">
        <f>PROPER(VLOOKUP(A196,fips_xref!$A$5:$B$295,2,FALSE))</f>
        <v>Richland, Mt_Non-Tribal</v>
      </c>
      <c r="B82" s="249">
        <f t="shared" ref="B82:N82" si="159">SUMIF($B$118:$AH$118,B$4,$B196:$AH196)</f>
        <v>187.77902383917058</v>
      </c>
      <c r="C82" s="249">
        <f t="shared" si="159"/>
        <v>15.911623516794251</v>
      </c>
      <c r="D82" s="249">
        <f t="shared" si="159"/>
        <v>2909.8356139113857</v>
      </c>
      <c r="E82" s="249">
        <f t="shared" si="159"/>
        <v>3094.9252264062989</v>
      </c>
      <c r="F82" s="249">
        <f t="shared" si="159"/>
        <v>196.03709154754515</v>
      </c>
      <c r="G82" s="249">
        <f t="shared" si="159"/>
        <v>4.1473496549452484</v>
      </c>
      <c r="H82" s="249">
        <f t="shared" si="159"/>
        <v>903.46240244840453</v>
      </c>
      <c r="I82" s="249">
        <f t="shared" si="159"/>
        <v>4.8469257250751019</v>
      </c>
      <c r="J82" s="249">
        <f t="shared" si="159"/>
        <v>99.030591146521189</v>
      </c>
      <c r="K82" s="249">
        <f t="shared" si="159"/>
        <v>11.814826739993997</v>
      </c>
      <c r="L82" s="249">
        <f t="shared" si="159"/>
        <v>5237.9872318527505</v>
      </c>
      <c r="M82" s="249">
        <f t="shared" si="159"/>
        <v>1092.2675800257609</v>
      </c>
      <c r="N82" s="249">
        <f t="shared" si="159"/>
        <v>0</v>
      </c>
      <c r="O82" s="249">
        <f t="shared" ref="O82" si="160">SUMIF($B$118:$AH$118,O$4,$B196:$AH196)</f>
        <v>5062.1193154583298</v>
      </c>
      <c r="P82" s="249">
        <f t="shared" si="66"/>
        <v>696.0816762860228</v>
      </c>
      <c r="Q82" s="249">
        <f t="shared" si="134"/>
        <v>19516.246478558998</v>
      </c>
      <c r="R82" s="302"/>
      <c r="S82" s="302"/>
      <c r="T82" s="302"/>
      <c r="U82" s="302"/>
      <c r="V82" s="302"/>
      <c r="W82" s="302"/>
      <c r="X82" s="302"/>
      <c r="Y82" s="302"/>
      <c r="Z82" s="302"/>
      <c r="AA82" s="302"/>
      <c r="AB82" s="302"/>
      <c r="AC82" s="302"/>
      <c r="AD82" s="302"/>
      <c r="AE82" s="302"/>
      <c r="AF82" s="302"/>
      <c r="AG82" s="302"/>
    </row>
    <row r="83" spans="1:33" s="225" customFormat="1" x14ac:dyDescent="0.2">
      <c r="A83" s="225" t="str">
        <f>PROPER(VLOOKUP(A197,fips_xref!$A$5:$B$295,2,FALSE))</f>
        <v>Roosevelt, Mt_Non-Tribal</v>
      </c>
      <c r="B83" s="249">
        <f t="shared" ref="B83:N83" si="161">SUMIF($B$118:$AH$118,B$4,$B197:$AH197)</f>
        <v>32.897646959452992</v>
      </c>
      <c r="C83" s="249">
        <f t="shared" si="161"/>
        <v>4.9723823489982024</v>
      </c>
      <c r="D83" s="249">
        <f t="shared" si="161"/>
        <v>350.17191093928284</v>
      </c>
      <c r="E83" s="249">
        <f t="shared" si="161"/>
        <v>372.84280446046034</v>
      </c>
      <c r="F83" s="249">
        <f t="shared" si="161"/>
        <v>23.591258088256229</v>
      </c>
      <c r="G83" s="249">
        <f t="shared" si="161"/>
        <v>0.49909532588797989</v>
      </c>
      <c r="H83" s="249">
        <f t="shared" si="161"/>
        <v>108.72337750444059</v>
      </c>
      <c r="I83" s="249">
        <f t="shared" si="161"/>
        <v>0.58328286148401121</v>
      </c>
      <c r="J83" s="249">
        <f t="shared" si="161"/>
        <v>5.9778418922827106</v>
      </c>
      <c r="K83" s="249">
        <f t="shared" si="161"/>
        <v>0</v>
      </c>
      <c r="L83" s="249">
        <f t="shared" si="161"/>
        <v>316.10492843224637</v>
      </c>
      <c r="M83" s="249">
        <f t="shared" si="161"/>
        <v>65.933191167158043</v>
      </c>
      <c r="N83" s="249">
        <f t="shared" si="161"/>
        <v>0</v>
      </c>
      <c r="O83" s="249">
        <f t="shared" ref="O83" si="162">SUMIF($B$118:$AH$118,O$4,$B197:$AH197)</f>
        <v>305.56768931034799</v>
      </c>
      <c r="P83" s="249">
        <f t="shared" si="66"/>
        <v>18.542541811630084</v>
      </c>
      <c r="Q83" s="249">
        <f t="shared" si="134"/>
        <v>1606.4079511019283</v>
      </c>
      <c r="R83" s="302"/>
      <c r="S83" s="302"/>
      <c r="T83" s="302"/>
      <c r="U83" s="302"/>
      <c r="V83" s="302"/>
      <c r="W83" s="302"/>
      <c r="X83" s="302"/>
      <c r="Y83" s="302"/>
      <c r="Z83" s="302"/>
      <c r="AA83" s="302"/>
      <c r="AB83" s="302"/>
      <c r="AC83" s="302"/>
      <c r="AD83" s="302"/>
      <c r="AE83" s="302"/>
      <c r="AF83" s="302"/>
      <c r="AG83" s="302"/>
    </row>
    <row r="84" spans="1:33" s="225" customFormat="1" x14ac:dyDescent="0.2">
      <c r="A84" s="225" t="str">
        <f>PROPER(VLOOKUP(A198,fips_xref!$A$5:$B$295,2,FALSE))</f>
        <v>Sheridan, Mt_Non-Tribal</v>
      </c>
      <c r="B84" s="249">
        <f t="shared" ref="B84:N84" si="163">SUMIF($B$118:$AH$118,B$4,$B198:$AH198)</f>
        <v>1.7712736567664478</v>
      </c>
      <c r="C84" s="249">
        <f t="shared" si="163"/>
        <v>4.9723823489982024</v>
      </c>
      <c r="D84" s="249">
        <f t="shared" si="163"/>
        <v>653.86082485122722</v>
      </c>
      <c r="E84" s="249">
        <f t="shared" si="163"/>
        <v>696.19320124917817</v>
      </c>
      <c r="F84" s="249">
        <f t="shared" si="163"/>
        <v>44.050933244443051</v>
      </c>
      <c r="G84" s="249">
        <f t="shared" si="163"/>
        <v>0.931939059843927</v>
      </c>
      <c r="H84" s="249">
        <f t="shared" si="163"/>
        <v>203.01444826050411</v>
      </c>
      <c r="I84" s="249">
        <f t="shared" si="163"/>
        <v>1.0891387944524455</v>
      </c>
      <c r="J84" s="249">
        <f t="shared" si="163"/>
        <v>9.1521124964113092</v>
      </c>
      <c r="K84" s="249">
        <f t="shared" si="163"/>
        <v>3.68615996265242</v>
      </c>
      <c r="L84" s="249">
        <f t="shared" si="163"/>
        <v>483.95857866646037</v>
      </c>
      <c r="M84" s="249">
        <f t="shared" si="163"/>
        <v>100.94411891158209</v>
      </c>
      <c r="N84" s="249">
        <f t="shared" si="163"/>
        <v>0</v>
      </c>
      <c r="O84" s="249">
        <f t="shared" ref="O84" si="164">SUMIF($B$118:$AH$118,O$4,$B198:$AH198)</f>
        <v>467.82600112711458</v>
      </c>
      <c r="P84" s="249">
        <f t="shared" si="66"/>
        <v>27.99352901724107</v>
      </c>
      <c r="Q84" s="249">
        <f t="shared" si="134"/>
        <v>2699.4446416468754</v>
      </c>
      <c r="R84" s="302"/>
      <c r="S84" s="302"/>
      <c r="T84" s="302"/>
      <c r="U84" s="302"/>
      <c r="V84" s="302"/>
      <c r="W84" s="302"/>
      <c r="X84" s="302"/>
      <c r="Y84" s="302"/>
      <c r="Z84" s="302"/>
      <c r="AA84" s="302"/>
      <c r="AB84" s="302"/>
      <c r="AC84" s="302"/>
      <c r="AD84" s="302"/>
      <c r="AE84" s="302"/>
      <c r="AF84" s="302"/>
      <c r="AG84" s="302"/>
    </row>
    <row r="85" spans="1:33" s="225" customFormat="1" x14ac:dyDescent="0.2">
      <c r="A85" s="225" t="str">
        <f>PROPER(VLOOKUP(A199,fips_xref!$A$5:$B$295,2,FALSE))</f>
        <v>Valley, Mt_Non-Tribal</v>
      </c>
      <c r="B85" s="249">
        <f t="shared" ref="B85:N85" si="165">SUMIF($B$118:$AH$118,B$4,$B199:$AH199)</f>
        <v>81.788489676950718</v>
      </c>
      <c r="C85" s="249">
        <f t="shared" si="165"/>
        <v>8.9502882281967651</v>
      </c>
      <c r="D85" s="249">
        <f t="shared" si="165"/>
        <v>421.44583971453505</v>
      </c>
      <c r="E85" s="249">
        <f t="shared" si="165"/>
        <v>448.7311628904655</v>
      </c>
      <c r="F85" s="249">
        <f t="shared" si="165"/>
        <v>28.393018584095994</v>
      </c>
      <c r="G85" s="249">
        <f t="shared" si="165"/>
        <v>0.60068110018376331</v>
      </c>
      <c r="H85" s="249">
        <f t="shared" si="165"/>
        <v>130.85291451861877</v>
      </c>
      <c r="I85" s="249">
        <f t="shared" si="165"/>
        <v>0.70200415187456211</v>
      </c>
      <c r="J85" s="249">
        <f t="shared" si="165"/>
        <v>0</v>
      </c>
      <c r="K85" s="249">
        <f t="shared" si="165"/>
        <v>0</v>
      </c>
      <c r="L85" s="249">
        <f t="shared" si="165"/>
        <v>0</v>
      </c>
      <c r="M85" s="249">
        <f t="shared" si="165"/>
        <v>0</v>
      </c>
      <c r="N85" s="249">
        <f t="shared" si="165"/>
        <v>0</v>
      </c>
      <c r="O85" s="249">
        <f t="shared" ref="O85" si="166">SUMIF($B$118:$AH$118,O$4,$B199:$AH199)</f>
        <v>0</v>
      </c>
      <c r="P85" s="249">
        <f t="shared" si="66"/>
        <v>25.758157515864838</v>
      </c>
      <c r="Q85" s="249">
        <f t="shared" si="134"/>
        <v>1147.222556380786</v>
      </c>
      <c r="R85" s="302"/>
      <c r="S85" s="302"/>
      <c r="T85" s="302"/>
      <c r="U85" s="302"/>
      <c r="V85" s="302"/>
      <c r="W85" s="302"/>
      <c r="X85" s="302"/>
      <c r="Y85" s="302"/>
      <c r="Z85" s="302"/>
      <c r="AA85" s="302"/>
      <c r="AB85" s="302"/>
      <c r="AC85" s="302"/>
      <c r="AD85" s="302"/>
      <c r="AE85" s="302"/>
      <c r="AF85" s="302"/>
      <c r="AG85" s="302"/>
    </row>
    <row r="86" spans="1:33" s="225" customFormat="1" x14ac:dyDescent="0.2">
      <c r="A86" s="225" t="str">
        <f>PROPER(VLOOKUP(A200,fips_xref!$A$5:$B$295,2,FALSE))</f>
        <v>Wibaux, Mt_Non-Tribal</v>
      </c>
      <c r="B86" s="249">
        <f t="shared" ref="B86:N86" si="167">SUMIF($B$118:$AH$118,B$4,$B200:$AH200)</f>
        <v>0.54451978129840262</v>
      </c>
      <c r="C86" s="249">
        <f t="shared" si="167"/>
        <v>0</v>
      </c>
      <c r="D86" s="249">
        <f t="shared" si="167"/>
        <v>374.96284268719671</v>
      </c>
      <c r="E86" s="249">
        <f t="shared" si="167"/>
        <v>399.23875521872304</v>
      </c>
      <c r="F86" s="249">
        <f t="shared" si="167"/>
        <v>25.261435652026584</v>
      </c>
      <c r="G86" s="249">
        <f t="shared" si="167"/>
        <v>0.53442950825173063</v>
      </c>
      <c r="H86" s="249">
        <f t="shared" si="167"/>
        <v>116.4206077702417</v>
      </c>
      <c r="I86" s="249">
        <f t="shared" si="167"/>
        <v>0.62457722335898547</v>
      </c>
      <c r="J86" s="249">
        <f t="shared" si="167"/>
        <v>4.5050788425184045</v>
      </c>
      <c r="K86" s="249">
        <f t="shared" si="167"/>
        <v>0</v>
      </c>
      <c r="L86" s="249">
        <f t="shared" si="167"/>
        <v>238.22604390630786</v>
      </c>
      <c r="M86" s="249">
        <f t="shared" si="167"/>
        <v>49.689207225495721</v>
      </c>
      <c r="N86" s="249">
        <f t="shared" si="167"/>
        <v>0</v>
      </c>
      <c r="O86" s="249">
        <f t="shared" ref="O86" si="168">SUMIF($B$118:$AH$118,O$4,$B200:$AH200)</f>
        <v>0</v>
      </c>
      <c r="P86" s="249">
        <f t="shared" si="66"/>
        <v>3.8624453160584471</v>
      </c>
      <c r="Q86" s="249">
        <f t="shared" si="134"/>
        <v>1213.8699431314776</v>
      </c>
      <c r="R86" s="302"/>
      <c r="S86" s="302"/>
      <c r="T86" s="302"/>
      <c r="U86" s="302"/>
      <c r="V86" s="302"/>
      <c r="W86" s="302"/>
      <c r="X86" s="302"/>
      <c r="Y86" s="302"/>
      <c r="Z86" s="302"/>
      <c r="AA86" s="302"/>
      <c r="AB86" s="302"/>
      <c r="AC86" s="302"/>
      <c r="AD86" s="302"/>
      <c r="AE86" s="302"/>
      <c r="AF86" s="302"/>
      <c r="AG86" s="302"/>
    </row>
    <row r="87" spans="1:33" s="225" customFormat="1" x14ac:dyDescent="0.2">
      <c r="A87" s="225" t="str">
        <f>PROPER(VLOOKUP(A201,fips_xref!$A$5:$B$295,2,FALSE))</f>
        <v>Barnes,Nd_Non-Tribal</v>
      </c>
      <c r="B87" s="249">
        <f t="shared" ref="B87:N87" si="169">SUMIF($B$118:$AH$118,B$4,$B201:$AH201)</f>
        <v>1.8</v>
      </c>
      <c r="C87" s="249">
        <f t="shared" si="169"/>
        <v>0</v>
      </c>
      <c r="D87" s="249">
        <f t="shared" si="169"/>
        <v>0</v>
      </c>
      <c r="E87" s="249">
        <f t="shared" si="169"/>
        <v>0</v>
      </c>
      <c r="F87" s="249">
        <f t="shared" si="169"/>
        <v>0</v>
      </c>
      <c r="G87" s="249">
        <f t="shared" si="169"/>
        <v>0</v>
      </c>
      <c r="H87" s="249">
        <f t="shared" si="169"/>
        <v>0</v>
      </c>
      <c r="I87" s="249">
        <f t="shared" si="169"/>
        <v>0</v>
      </c>
      <c r="J87" s="249">
        <f t="shared" si="169"/>
        <v>0</v>
      </c>
      <c r="K87" s="249">
        <f t="shared" si="169"/>
        <v>0</v>
      </c>
      <c r="L87" s="249">
        <f t="shared" si="169"/>
        <v>0</v>
      </c>
      <c r="M87" s="249">
        <f t="shared" si="169"/>
        <v>0</v>
      </c>
      <c r="N87" s="249">
        <f t="shared" si="169"/>
        <v>0</v>
      </c>
      <c r="O87" s="249">
        <f t="shared" ref="O87" si="170">SUMIF($B$118:$AH$118,O$4,$B201:$AH201)</f>
        <v>0</v>
      </c>
      <c r="P87" s="249">
        <f t="shared" si="66"/>
        <v>0</v>
      </c>
      <c r="Q87" s="249">
        <f t="shared" si="134"/>
        <v>1.8</v>
      </c>
      <c r="R87" s="302"/>
      <c r="S87" s="302"/>
      <c r="T87" s="302"/>
      <c r="U87" s="302"/>
      <c r="V87" s="302"/>
      <c r="W87" s="302"/>
      <c r="X87" s="302"/>
      <c r="Y87" s="302"/>
      <c r="Z87" s="302"/>
      <c r="AA87" s="302"/>
      <c r="AB87" s="302"/>
      <c r="AC87" s="302"/>
      <c r="AD87" s="302"/>
      <c r="AE87" s="302"/>
      <c r="AF87" s="302"/>
      <c r="AG87" s="302"/>
    </row>
    <row r="88" spans="1:33" s="225" customFormat="1" x14ac:dyDescent="0.2">
      <c r="A88" s="225" t="str">
        <f>PROPER(VLOOKUP(A202,fips_xref!$A$5:$B$295,2,FALSE))</f>
        <v>Billings, Nd_Non-Tribal</v>
      </c>
      <c r="B88" s="249">
        <f t="shared" ref="B88:N88" si="171">SUMIF($B$118:$AH$118,B$4,$B202:$AH202)</f>
        <v>21.553054092234227</v>
      </c>
      <c r="C88" s="249">
        <f t="shared" si="171"/>
        <v>1.9889529395992813</v>
      </c>
      <c r="D88" s="249">
        <f t="shared" si="171"/>
        <v>1419.2808425680666</v>
      </c>
      <c r="E88" s="249">
        <f t="shared" si="171"/>
        <v>1511.1681809105385</v>
      </c>
      <c r="F88" s="249">
        <f t="shared" si="171"/>
        <v>95.617665525852686</v>
      </c>
      <c r="G88" s="249">
        <f t="shared" si="171"/>
        <v>2.0228819403247327</v>
      </c>
      <c r="H88" s="249">
        <f t="shared" si="171"/>
        <v>440.6664327171132</v>
      </c>
      <c r="I88" s="249">
        <f t="shared" si="171"/>
        <v>2.3641022173422752</v>
      </c>
      <c r="J88" s="249">
        <f t="shared" si="171"/>
        <v>25.372396583851149</v>
      </c>
      <c r="K88" s="249">
        <f t="shared" si="171"/>
        <v>70.266062195450147</v>
      </c>
      <c r="L88" s="249">
        <f t="shared" si="171"/>
        <v>10906.748168232016</v>
      </c>
      <c r="M88" s="249">
        <f t="shared" si="171"/>
        <v>279.84732692439866</v>
      </c>
      <c r="N88" s="249">
        <f t="shared" si="171"/>
        <v>0</v>
      </c>
      <c r="O88" s="249">
        <f t="shared" ref="O88" si="172">SUMIF($B$118:$AH$118,O$4,$B202:$AH202)</f>
        <v>1296.9537729664835</v>
      </c>
      <c r="P88" s="249">
        <f t="shared" si="66"/>
        <v>64.907404643052587</v>
      </c>
      <c r="Q88" s="249">
        <f t="shared" si="134"/>
        <v>16138.757244456325</v>
      </c>
      <c r="R88" s="302"/>
      <c r="S88" s="302"/>
      <c r="T88" s="302"/>
      <c r="U88" s="302"/>
      <c r="V88" s="302"/>
      <c r="W88" s="302"/>
      <c r="X88" s="302"/>
      <c r="Y88" s="302"/>
      <c r="Z88" s="302"/>
      <c r="AA88" s="302"/>
      <c r="AB88" s="302"/>
      <c r="AC88" s="302"/>
      <c r="AD88" s="302"/>
      <c r="AE88" s="302"/>
      <c r="AF88" s="302"/>
      <c r="AG88" s="302"/>
    </row>
    <row r="89" spans="1:33" s="225" customFormat="1" x14ac:dyDescent="0.2">
      <c r="A89" s="225" t="str">
        <f>PROPER(VLOOKUP(A203,fips_xref!$A$5:$B$295,2,FALSE))</f>
        <v>Bottineau, Nd_Non-Tribal</v>
      </c>
      <c r="B89" s="249">
        <f t="shared" ref="B89:N89" si="173">SUMIF($B$118:$AH$118,B$4,$B203:$AH203)</f>
        <v>0.11041187935592807</v>
      </c>
      <c r="C89" s="249">
        <f t="shared" si="173"/>
        <v>34.806676442987417</v>
      </c>
      <c r="D89" s="249">
        <f t="shared" si="173"/>
        <v>1620.7071630198668</v>
      </c>
      <c r="E89" s="249">
        <f t="shared" si="173"/>
        <v>1725.6352808214228</v>
      </c>
      <c r="F89" s="249">
        <f t="shared" si="173"/>
        <v>109.18785823148681</v>
      </c>
      <c r="G89" s="249">
        <f t="shared" si="173"/>
        <v>2.3099721720302075</v>
      </c>
      <c r="H89" s="249">
        <f t="shared" si="173"/>
        <v>503.20642862674725</v>
      </c>
      <c r="I89" s="249">
        <f t="shared" si="173"/>
        <v>2.6996189075764416</v>
      </c>
      <c r="J89" s="249">
        <f t="shared" si="173"/>
        <v>12.428853312240808</v>
      </c>
      <c r="K89" s="249">
        <f t="shared" si="173"/>
        <v>312.76449879518827</v>
      </c>
      <c r="L89" s="249">
        <f t="shared" si="173"/>
        <v>5342.7500491926776</v>
      </c>
      <c r="M89" s="249">
        <f t="shared" si="173"/>
        <v>137.08525186697648</v>
      </c>
      <c r="N89" s="249">
        <f t="shared" si="173"/>
        <v>0</v>
      </c>
      <c r="O89" s="249">
        <f t="shared" ref="O89" si="174">SUMIF($B$118:$AH$118,O$4,$B203:$AH203)</f>
        <v>635.32225439111312</v>
      </c>
      <c r="P89" s="249">
        <f t="shared" si="66"/>
        <v>161.56922734510914</v>
      </c>
      <c r="Q89" s="249">
        <f t="shared" si="134"/>
        <v>10600.583545004778</v>
      </c>
      <c r="R89" s="302"/>
      <c r="S89" s="302"/>
      <c r="T89" s="302"/>
      <c r="U89" s="302"/>
      <c r="V89" s="302"/>
      <c r="W89" s="302"/>
      <c r="X89" s="302"/>
      <c r="Y89" s="302"/>
      <c r="Z89" s="302"/>
      <c r="AA89" s="302"/>
      <c r="AB89" s="302"/>
      <c r="AC89" s="302"/>
      <c r="AD89" s="302"/>
      <c r="AE89" s="302"/>
      <c r="AF89" s="302"/>
      <c r="AG89" s="302"/>
    </row>
    <row r="90" spans="1:33" s="225" customFormat="1" x14ac:dyDescent="0.2">
      <c r="A90" s="225" t="str">
        <f>PROPER(VLOOKUP(A204,fips_xref!$A$5:$B$295,2,FALSE))</f>
        <v>Bowman, Nd_Non-Tribal</v>
      </c>
      <c r="B90" s="249">
        <f t="shared" ref="B90:N90" si="175">SUMIF($B$118:$AH$118,B$4,$B204:$AH204)</f>
        <v>131.59904289335628</v>
      </c>
      <c r="C90" s="249">
        <f t="shared" si="175"/>
        <v>14.917147046994607</v>
      </c>
      <c r="D90" s="249">
        <f t="shared" si="175"/>
        <v>1716.7720235430327</v>
      </c>
      <c r="E90" s="249">
        <f t="shared" si="175"/>
        <v>1827.9195900096906</v>
      </c>
      <c r="F90" s="249">
        <f t="shared" si="175"/>
        <v>115.65979629109692</v>
      </c>
      <c r="G90" s="249">
        <f t="shared" si="175"/>
        <v>2.446892128689742</v>
      </c>
      <c r="H90" s="249">
        <f t="shared" si="175"/>
        <v>533.03319590672652</v>
      </c>
      <c r="I90" s="249">
        <f t="shared" si="175"/>
        <v>2.8596345598419664</v>
      </c>
      <c r="J90" s="249">
        <f t="shared" si="175"/>
        <v>77.581631585000764</v>
      </c>
      <c r="K90" s="249">
        <f t="shared" si="175"/>
        <v>9835.5861068378435</v>
      </c>
      <c r="L90" s="249">
        <f t="shared" si="175"/>
        <v>33349.759270147879</v>
      </c>
      <c r="M90" s="249">
        <f t="shared" si="175"/>
        <v>855.69418504653368</v>
      </c>
      <c r="N90" s="249">
        <f t="shared" si="175"/>
        <v>0</v>
      </c>
      <c r="O90" s="249">
        <f t="shared" ref="O90" si="176">SUMIF($B$118:$AH$118,O$4,$B204:$AH204)</f>
        <v>0</v>
      </c>
      <c r="P90" s="249">
        <f t="shared" si="66"/>
        <v>278.79842087428887</v>
      </c>
      <c r="Q90" s="249">
        <f t="shared" si="134"/>
        <v>48742.626936870976</v>
      </c>
      <c r="R90" s="302"/>
      <c r="S90" s="302"/>
      <c r="T90" s="302"/>
      <c r="U90" s="302"/>
      <c r="V90" s="302"/>
      <c r="W90" s="302"/>
      <c r="X90" s="302"/>
      <c r="Y90" s="302"/>
      <c r="Z90" s="302"/>
      <c r="AA90" s="302"/>
      <c r="AB90" s="302"/>
      <c r="AC90" s="302"/>
      <c r="AD90" s="302"/>
      <c r="AE90" s="302"/>
      <c r="AF90" s="302"/>
      <c r="AG90" s="302"/>
    </row>
    <row r="91" spans="1:33" s="225" customFormat="1" x14ac:dyDescent="0.2">
      <c r="A91" s="225" t="str">
        <f>PROPER(VLOOKUP(A205,fips_xref!$A$5:$B$295,2,FALSE))</f>
        <v>Burke, Nd_Non-Tribal</v>
      </c>
      <c r="B91" s="249">
        <f t="shared" ref="B91:N91" si="177">SUMIF($B$118:$AH$118,B$4,$B205:$AH205)</f>
        <v>9.9943067377444343</v>
      </c>
      <c r="C91" s="249">
        <f t="shared" si="177"/>
        <v>18.89505292619317</v>
      </c>
      <c r="D91" s="249">
        <f t="shared" si="177"/>
        <v>1162.0749256834608</v>
      </c>
      <c r="E91" s="249">
        <f t="shared" si="177"/>
        <v>1237.310191793563</v>
      </c>
      <c r="F91" s="249">
        <f t="shared" si="177"/>
        <v>78.289573301735288</v>
      </c>
      <c r="G91" s="249">
        <f t="shared" si="177"/>
        <v>1.656289798300818</v>
      </c>
      <c r="H91" s="249">
        <f t="shared" si="177"/>
        <v>360.80766870942676</v>
      </c>
      <c r="I91" s="249">
        <f t="shared" si="177"/>
        <v>1.9356732128894176</v>
      </c>
      <c r="J91" s="249">
        <f t="shared" si="177"/>
        <v>8.8245939023224853</v>
      </c>
      <c r="K91" s="249">
        <f t="shared" si="177"/>
        <v>161.16793090928201</v>
      </c>
      <c r="L91" s="249">
        <f t="shared" si="177"/>
        <v>3793.3989822942549</v>
      </c>
      <c r="M91" s="249">
        <f t="shared" si="177"/>
        <v>97.331720580549771</v>
      </c>
      <c r="N91" s="249">
        <f t="shared" si="177"/>
        <v>0</v>
      </c>
      <c r="O91" s="249">
        <f t="shared" ref="O91" si="178">SUMIF($B$118:$AH$118,O$4,$B205:$AH205)</f>
        <v>451.08432381191227</v>
      </c>
      <c r="P91" s="249">
        <f t="shared" si="66"/>
        <v>91.709359977961213</v>
      </c>
      <c r="Q91" s="249">
        <f t="shared" si="134"/>
        <v>7474.4805936395969</v>
      </c>
      <c r="R91" s="302"/>
      <c r="S91" s="302"/>
      <c r="T91" s="302"/>
      <c r="U91" s="302"/>
      <c r="V91" s="302"/>
      <c r="W91" s="302"/>
      <c r="X91" s="302"/>
      <c r="Y91" s="302"/>
      <c r="Z91" s="302"/>
      <c r="AA91" s="302"/>
      <c r="AB91" s="302"/>
      <c r="AC91" s="302"/>
      <c r="AD91" s="302"/>
      <c r="AE91" s="302"/>
      <c r="AF91" s="302"/>
      <c r="AG91" s="302"/>
    </row>
    <row r="92" spans="1:33" s="225" customFormat="1" x14ac:dyDescent="0.2">
      <c r="A92" s="225" t="str">
        <f>PROPER(VLOOKUP(A206,fips_xref!$A$5:$B$295,2,FALSE))</f>
        <v>Burleigh,Nd_Non-Tribal</v>
      </c>
      <c r="B92" s="249">
        <f t="shared" ref="B92:N92" si="179">SUMIF($B$118:$AH$118,B$4,$B206:$AH206)</f>
        <v>4.93</v>
      </c>
      <c r="C92" s="249">
        <f t="shared" si="179"/>
        <v>0</v>
      </c>
      <c r="D92" s="249">
        <f t="shared" si="179"/>
        <v>0</v>
      </c>
      <c r="E92" s="249">
        <f t="shared" si="179"/>
        <v>0</v>
      </c>
      <c r="F92" s="249">
        <f t="shared" si="179"/>
        <v>0</v>
      </c>
      <c r="G92" s="249">
        <f t="shared" si="179"/>
        <v>0</v>
      </c>
      <c r="H92" s="249">
        <f t="shared" si="179"/>
        <v>0</v>
      </c>
      <c r="I92" s="249">
        <f t="shared" si="179"/>
        <v>0</v>
      </c>
      <c r="J92" s="249">
        <f t="shared" si="179"/>
        <v>0</v>
      </c>
      <c r="K92" s="249">
        <f t="shared" si="179"/>
        <v>0</v>
      </c>
      <c r="L92" s="249">
        <f t="shared" si="179"/>
        <v>0</v>
      </c>
      <c r="M92" s="249">
        <f t="shared" si="179"/>
        <v>0</v>
      </c>
      <c r="N92" s="249">
        <f t="shared" si="179"/>
        <v>0</v>
      </c>
      <c r="O92" s="249">
        <f t="shared" ref="O92" si="180">SUMIF($B$118:$AH$118,O$4,$B206:$AH206)</f>
        <v>0</v>
      </c>
      <c r="P92" s="249">
        <f t="shared" si="66"/>
        <v>0</v>
      </c>
      <c r="Q92" s="249">
        <f t="shared" si="134"/>
        <v>4.93</v>
      </c>
      <c r="R92" s="302"/>
      <c r="S92" s="302"/>
      <c r="T92" s="302"/>
      <c r="U92" s="302"/>
      <c r="V92" s="302"/>
      <c r="W92" s="302"/>
      <c r="X92" s="302"/>
      <c r="Y92" s="302"/>
      <c r="Z92" s="302"/>
      <c r="AA92" s="302"/>
      <c r="AB92" s="302"/>
      <c r="AC92" s="302"/>
      <c r="AD92" s="302"/>
      <c r="AE92" s="302"/>
      <c r="AF92" s="302"/>
      <c r="AG92" s="302"/>
    </row>
    <row r="93" spans="1:33" s="225" customFormat="1" x14ac:dyDescent="0.2">
      <c r="A93" s="225" t="str">
        <f>PROPER(VLOOKUP(A207,fips_xref!$A$5:$B$295,2,FALSE))</f>
        <v>Divide, Nd_Non-Tribal</v>
      </c>
      <c r="B93" s="249">
        <f t="shared" ref="B93:N93" si="181">SUMIF($B$118:$AH$118,B$4,$B207:$AH207)</f>
        <v>2.3029155048934382</v>
      </c>
      <c r="C93" s="249">
        <f t="shared" si="181"/>
        <v>26.850864684590299</v>
      </c>
      <c r="D93" s="249">
        <f t="shared" si="181"/>
        <v>443.13790499395975</v>
      </c>
      <c r="E93" s="249">
        <f t="shared" si="181"/>
        <v>471.82761980394542</v>
      </c>
      <c r="F93" s="249">
        <f t="shared" si="181"/>
        <v>29.854423952395056</v>
      </c>
      <c r="G93" s="249">
        <f t="shared" si="181"/>
        <v>0.63159850975204523</v>
      </c>
      <c r="H93" s="249">
        <f t="shared" si="181"/>
        <v>137.58799100119475</v>
      </c>
      <c r="I93" s="249">
        <f t="shared" si="181"/>
        <v>0.7381367185151646</v>
      </c>
      <c r="J93" s="249">
        <f t="shared" si="181"/>
        <v>9.6651553424956109</v>
      </c>
      <c r="K93" s="249">
        <f t="shared" si="181"/>
        <v>465.44338702297483</v>
      </c>
      <c r="L93" s="249">
        <f t="shared" si="181"/>
        <v>4154.7283473621874</v>
      </c>
      <c r="M93" s="249">
        <f t="shared" si="181"/>
        <v>106.60277510513059</v>
      </c>
      <c r="N93" s="249">
        <f t="shared" si="181"/>
        <v>0</v>
      </c>
      <c r="O93" s="249">
        <f t="shared" ref="O93" si="182">SUMIF($B$118:$AH$118,O$4,$B207:$AH207)</f>
        <v>494.0510702775</v>
      </c>
      <c r="P93" s="249">
        <f t="shared" si="66"/>
        <v>51.283145074436334</v>
      </c>
      <c r="Q93" s="249">
        <f t="shared" si="134"/>
        <v>6394.7053353539704</v>
      </c>
      <c r="R93" s="302"/>
      <c r="S93" s="302"/>
      <c r="T93" s="302"/>
      <c r="U93" s="302"/>
      <c r="V93" s="302"/>
      <c r="W93" s="302"/>
      <c r="X93" s="302"/>
      <c r="Y93" s="302"/>
      <c r="Z93" s="302"/>
      <c r="AA93" s="302"/>
      <c r="AB93" s="302"/>
      <c r="AC93" s="302"/>
      <c r="AD93" s="302"/>
      <c r="AE93" s="302"/>
      <c r="AF93" s="302"/>
      <c r="AG93" s="302"/>
    </row>
    <row r="94" spans="1:33" s="225" customFormat="1" x14ac:dyDescent="0.2">
      <c r="A94" s="225" t="str">
        <f>PROPER(VLOOKUP(A208,fips_xref!$A$5:$B$295,2,FALSE))</f>
        <v>Dunn, Nd_Non-Tribal</v>
      </c>
      <c r="B94" s="249">
        <f t="shared" ref="B94:N94" si="183">SUMIF($B$118:$AH$118,B$4,$B208:$AH208)</f>
        <v>25.12222858412418</v>
      </c>
      <c r="C94" s="249">
        <f t="shared" si="183"/>
        <v>109.39241167796045</v>
      </c>
      <c r="D94" s="249">
        <f t="shared" si="183"/>
        <v>1118.6907951246114</v>
      </c>
      <c r="E94" s="249">
        <f t="shared" si="183"/>
        <v>1191.1172779666033</v>
      </c>
      <c r="F94" s="249">
        <f t="shared" si="183"/>
        <v>75.366762565137165</v>
      </c>
      <c r="G94" s="249">
        <f t="shared" si="183"/>
        <v>1.5944549791642542</v>
      </c>
      <c r="H94" s="249">
        <f t="shared" si="183"/>
        <v>347.33751574427481</v>
      </c>
      <c r="I94" s="249">
        <f t="shared" si="183"/>
        <v>1.8634080796082126</v>
      </c>
      <c r="J94" s="249">
        <f t="shared" si="183"/>
        <v>51.892501704852492</v>
      </c>
      <c r="K94" s="249">
        <f t="shared" si="183"/>
        <v>1383.0945568880984</v>
      </c>
      <c r="L94" s="249">
        <f t="shared" si="183"/>
        <v>22306.858007832292</v>
      </c>
      <c r="M94" s="249">
        <f t="shared" si="183"/>
        <v>572.35341728678566</v>
      </c>
      <c r="N94" s="249">
        <f t="shared" si="183"/>
        <v>0</v>
      </c>
      <c r="O94" s="249">
        <f t="shared" ref="O94" si="184">SUMIF($B$118:$AH$118,O$4,$B208:$AH208)</f>
        <v>2652.5746455348303</v>
      </c>
      <c r="P94" s="249">
        <f t="shared" si="66"/>
        <v>419.58479907076486</v>
      </c>
      <c r="Q94" s="249">
        <f t="shared" si="134"/>
        <v>30256.842783039108</v>
      </c>
      <c r="R94" s="302"/>
      <c r="S94" s="302"/>
      <c r="T94" s="302"/>
      <c r="U94" s="302"/>
      <c r="V94" s="302"/>
      <c r="W94" s="302"/>
      <c r="X94" s="302"/>
      <c r="Y94" s="302"/>
      <c r="Z94" s="302"/>
      <c r="AA94" s="302"/>
      <c r="AB94" s="302"/>
      <c r="AC94" s="302"/>
      <c r="AD94" s="302"/>
      <c r="AE94" s="302"/>
      <c r="AF94" s="302"/>
      <c r="AG94" s="302"/>
    </row>
    <row r="95" spans="1:33" s="225" customFormat="1" x14ac:dyDescent="0.2">
      <c r="A95" s="225" t="str">
        <f>PROPER(VLOOKUP(A209,fips_xref!$A$5:$B$295,2,FALSE))</f>
        <v>Golden Valley, Nd_Non-Tribal</v>
      </c>
      <c r="B95" s="249">
        <f t="shared" ref="B95:N95" si="185">SUMIF($B$118:$AH$118,B$4,$B209:$AH209)</f>
        <v>0.68074460343267373</v>
      </c>
      <c r="C95" s="249">
        <f t="shared" si="185"/>
        <v>2.9834294093989215</v>
      </c>
      <c r="D95" s="249">
        <f t="shared" si="185"/>
        <v>195.22858751482141</v>
      </c>
      <c r="E95" s="249">
        <f t="shared" si="185"/>
        <v>207.8681122213186</v>
      </c>
      <c r="F95" s="249">
        <f t="shared" si="185"/>
        <v>13.152648314691527</v>
      </c>
      <c r="G95" s="249">
        <f t="shared" si="185"/>
        <v>0.27825668611453747</v>
      </c>
      <c r="H95" s="249">
        <f t="shared" si="185"/>
        <v>60.615688343183692</v>
      </c>
      <c r="I95" s="249">
        <f t="shared" si="185"/>
        <v>0.32519309976542216</v>
      </c>
      <c r="J95" s="249">
        <f t="shared" si="185"/>
        <v>3.5690177740674831</v>
      </c>
      <c r="K95" s="249">
        <f t="shared" si="185"/>
        <v>0</v>
      </c>
      <c r="L95" s="249">
        <f t="shared" si="185"/>
        <v>1534.2018615014722</v>
      </c>
      <c r="M95" s="249">
        <f t="shared" si="185"/>
        <v>39.364830220813644</v>
      </c>
      <c r="N95" s="249">
        <f t="shared" si="185"/>
        <v>0</v>
      </c>
      <c r="O95" s="249">
        <f t="shared" ref="O95" si="186">SUMIF($B$118:$AH$118,O$4,$B209:$AH209)</f>
        <v>182.43649363447997</v>
      </c>
      <c r="P95" s="249">
        <f t="shared" si="66"/>
        <v>6.2324456182278967</v>
      </c>
      <c r="Q95" s="249">
        <f t="shared" si="134"/>
        <v>2246.9373089417877</v>
      </c>
      <c r="R95" s="302"/>
      <c r="S95" s="302"/>
      <c r="T95" s="302"/>
      <c r="U95" s="302"/>
      <c r="V95" s="302"/>
      <c r="W95" s="302"/>
      <c r="X95" s="302"/>
      <c r="Y95" s="302"/>
      <c r="Z95" s="302"/>
      <c r="AA95" s="302"/>
      <c r="AB95" s="302"/>
      <c r="AC95" s="302"/>
      <c r="AD95" s="302"/>
      <c r="AE95" s="302"/>
      <c r="AF95" s="302"/>
      <c r="AG95" s="302"/>
    </row>
    <row r="96" spans="1:33" s="225" customFormat="1" x14ac:dyDescent="0.2">
      <c r="A96" s="225" t="str">
        <f>PROPER(VLOOKUP(A210,fips_xref!$A$5:$B$295,2,FALSE))</f>
        <v>Mc Henry, Nd_Non-Tribal</v>
      </c>
      <c r="B96" s="249">
        <f t="shared" ref="B96:N96" si="187">SUMIF($B$118:$AH$118,B$4,$B210:$AH210)</f>
        <v>2.1</v>
      </c>
      <c r="C96" s="249">
        <f t="shared" si="187"/>
        <v>0</v>
      </c>
      <c r="D96" s="249">
        <f t="shared" si="187"/>
        <v>52.680729964316889</v>
      </c>
      <c r="E96" s="249">
        <f t="shared" si="187"/>
        <v>56.091395361308194</v>
      </c>
      <c r="F96" s="249">
        <f t="shared" si="187"/>
        <v>3.5491273230119997</v>
      </c>
      <c r="G96" s="249">
        <f t="shared" si="187"/>
        <v>7.5085137522970427E-2</v>
      </c>
      <c r="H96" s="249">
        <f t="shared" si="187"/>
        <v>16.356614314827347</v>
      </c>
      <c r="I96" s="249">
        <f t="shared" si="187"/>
        <v>8.7750518984320264E-2</v>
      </c>
      <c r="J96" s="249">
        <f t="shared" si="187"/>
        <v>0.21367012381353523</v>
      </c>
      <c r="K96" s="249">
        <f t="shared" si="187"/>
        <v>0</v>
      </c>
      <c r="L96" s="249">
        <f t="shared" si="187"/>
        <v>91.849669139747334</v>
      </c>
      <c r="M96" s="249">
        <f t="shared" si="187"/>
        <v>2.3566955054959631</v>
      </c>
      <c r="N96" s="249">
        <f t="shared" si="187"/>
        <v>0</v>
      </c>
      <c r="O96" s="249">
        <f t="shared" ref="O96" si="188">SUMIF($B$118:$AH$118,O$4,$B210:$AH210)</f>
        <v>10.922116573984177</v>
      </c>
      <c r="P96" s="249">
        <f t="shared" si="66"/>
        <v>4.3361490269563784E-2</v>
      </c>
      <c r="Q96" s="249">
        <f t="shared" si="134"/>
        <v>236.32621545328229</v>
      </c>
      <c r="R96" s="302"/>
      <c r="S96" s="302"/>
      <c r="T96" s="302"/>
      <c r="U96" s="302"/>
      <c r="V96" s="302"/>
      <c r="W96" s="302"/>
      <c r="X96" s="302"/>
      <c r="Y96" s="302"/>
      <c r="Z96" s="302"/>
      <c r="AA96" s="302"/>
      <c r="AB96" s="302"/>
      <c r="AC96" s="302"/>
      <c r="AD96" s="302"/>
      <c r="AE96" s="302"/>
      <c r="AF96" s="302"/>
      <c r="AG96" s="302"/>
    </row>
    <row r="97" spans="1:33" s="225" customFormat="1" x14ac:dyDescent="0.2">
      <c r="A97" s="225" t="str">
        <f>PROPER(VLOOKUP(A211,fips_xref!$A$5:$B$295,2,FALSE))</f>
        <v>Mcintosh,Nd_Non-Tribal</v>
      </c>
      <c r="B97" s="249">
        <f t="shared" ref="B97:N97" si="189">SUMIF($B$118:$AH$118,B$4,$B211:$AH211)</f>
        <v>5</v>
      </c>
      <c r="C97" s="249">
        <f t="shared" si="189"/>
        <v>0</v>
      </c>
      <c r="D97" s="249">
        <f t="shared" si="189"/>
        <v>0</v>
      </c>
      <c r="E97" s="249">
        <f t="shared" si="189"/>
        <v>0</v>
      </c>
      <c r="F97" s="249">
        <f t="shared" si="189"/>
        <v>0</v>
      </c>
      <c r="G97" s="249">
        <f t="shared" si="189"/>
        <v>0</v>
      </c>
      <c r="H97" s="249">
        <f t="shared" si="189"/>
        <v>0</v>
      </c>
      <c r="I97" s="249">
        <f t="shared" si="189"/>
        <v>0</v>
      </c>
      <c r="J97" s="249">
        <f t="shared" si="189"/>
        <v>0</v>
      </c>
      <c r="K97" s="249">
        <f t="shared" si="189"/>
        <v>0</v>
      </c>
      <c r="L97" s="249">
        <f t="shared" si="189"/>
        <v>0</v>
      </c>
      <c r="M97" s="249">
        <f t="shared" si="189"/>
        <v>0</v>
      </c>
      <c r="N97" s="249">
        <f t="shared" si="189"/>
        <v>0</v>
      </c>
      <c r="O97" s="249">
        <f t="shared" ref="O97" si="190">SUMIF($B$118:$AH$118,O$4,$B211:$AH211)</f>
        <v>0</v>
      </c>
      <c r="P97" s="249">
        <f t="shared" si="66"/>
        <v>0</v>
      </c>
      <c r="Q97" s="249">
        <f t="shared" si="134"/>
        <v>5</v>
      </c>
      <c r="R97" s="302"/>
      <c r="S97" s="302"/>
      <c r="T97" s="302"/>
      <c r="U97" s="302"/>
      <c r="V97" s="302"/>
      <c r="W97" s="302"/>
      <c r="X97" s="302"/>
      <c r="Y97" s="302"/>
      <c r="Z97" s="302"/>
      <c r="AA97" s="302"/>
      <c r="AB97" s="302"/>
      <c r="AC97" s="302"/>
      <c r="AD97" s="302"/>
      <c r="AE97" s="302"/>
      <c r="AF97" s="302"/>
      <c r="AG97" s="302"/>
    </row>
    <row r="98" spans="1:33" s="225" customFormat="1" x14ac:dyDescent="0.2">
      <c r="A98" s="225" t="str">
        <f>PROPER(VLOOKUP(A212,fips_xref!$A$5:$B$295,2,FALSE))</f>
        <v>Mckenzie, Nd_Non-Tribal</v>
      </c>
      <c r="B98" s="249">
        <f t="shared" ref="B98:N98" si="191">SUMIF($B$118:$AH$118,B$4,$B212:$AH212)</f>
        <v>68.621714562062394</v>
      </c>
      <c r="C98" s="249">
        <f t="shared" si="191"/>
        <v>72.596782295373771</v>
      </c>
      <c r="D98" s="249">
        <f t="shared" si="191"/>
        <v>2624.7398988103769</v>
      </c>
      <c r="E98" s="249">
        <f t="shared" si="191"/>
        <v>2794.671286531061</v>
      </c>
      <c r="F98" s="249">
        <f t="shared" si="191"/>
        <v>176.83004956418608</v>
      </c>
      <c r="G98" s="249">
        <f t="shared" si="191"/>
        <v>3.7410065577621148</v>
      </c>
      <c r="H98" s="249">
        <f t="shared" si="191"/>
        <v>814.94425439169186</v>
      </c>
      <c r="I98" s="249">
        <f t="shared" si="191"/>
        <v>4.3720405635128978</v>
      </c>
      <c r="J98" s="249">
        <f t="shared" si="191"/>
        <v>57.322210649622313</v>
      </c>
      <c r="K98" s="249">
        <f t="shared" si="191"/>
        <v>7098.4044822244532</v>
      </c>
      <c r="L98" s="249">
        <f t="shared" si="191"/>
        <v>24640.909026295933</v>
      </c>
      <c r="M98" s="249">
        <f t="shared" si="191"/>
        <v>632.24092255849678</v>
      </c>
      <c r="N98" s="249">
        <f t="shared" si="191"/>
        <v>0</v>
      </c>
      <c r="O98" s="249">
        <f t="shared" ref="O98" si="192">SUMIF($B$118:$AH$118,O$4,$B212:$AH212)</f>
        <v>2930.1235746931889</v>
      </c>
      <c r="P98" s="249">
        <f t="shared" si="66"/>
        <v>778.99065000728399</v>
      </c>
      <c r="Q98" s="249">
        <f t="shared" si="134"/>
        <v>42698.507899705015</v>
      </c>
      <c r="R98" s="302"/>
      <c r="S98" s="302"/>
      <c r="T98" s="302"/>
      <c r="U98" s="302"/>
      <c r="V98" s="302"/>
      <c r="W98" s="302"/>
      <c r="X98" s="302"/>
      <c r="Y98" s="302"/>
      <c r="Z98" s="302"/>
      <c r="AA98" s="302"/>
      <c r="AB98" s="302"/>
      <c r="AC98" s="302"/>
      <c r="AD98" s="302"/>
      <c r="AE98" s="302"/>
      <c r="AF98" s="302"/>
      <c r="AG98" s="302"/>
    </row>
    <row r="99" spans="1:33" s="225" customFormat="1" x14ac:dyDescent="0.2">
      <c r="A99" s="225" t="str">
        <f>PROPER(VLOOKUP(A213,fips_xref!$A$5:$B$295,2,FALSE))</f>
        <v>Mclean, Nd_Non-Tribal</v>
      </c>
      <c r="B99" s="249">
        <f t="shared" ref="B99:N99" si="193">SUMIF($B$118:$AH$118,B$4,$B213:$AH213)</f>
        <v>0</v>
      </c>
      <c r="C99" s="249">
        <f t="shared" si="193"/>
        <v>0</v>
      </c>
      <c r="D99" s="249">
        <f t="shared" si="193"/>
        <v>0</v>
      </c>
      <c r="E99" s="249">
        <f t="shared" si="193"/>
        <v>0</v>
      </c>
      <c r="F99" s="249">
        <f t="shared" si="193"/>
        <v>0</v>
      </c>
      <c r="G99" s="249">
        <f t="shared" si="193"/>
        <v>0</v>
      </c>
      <c r="H99" s="249">
        <f t="shared" si="193"/>
        <v>0</v>
      </c>
      <c r="I99" s="249">
        <f t="shared" si="193"/>
        <v>0</v>
      </c>
      <c r="J99" s="249">
        <f t="shared" si="193"/>
        <v>0</v>
      </c>
      <c r="K99" s="249">
        <f t="shared" si="193"/>
        <v>0</v>
      </c>
      <c r="L99" s="249">
        <f t="shared" si="193"/>
        <v>0</v>
      </c>
      <c r="M99" s="249">
        <f t="shared" si="193"/>
        <v>0</v>
      </c>
      <c r="N99" s="249">
        <f t="shared" si="193"/>
        <v>0</v>
      </c>
      <c r="O99" s="249">
        <f t="shared" ref="O99" si="194">SUMIF($B$118:$AH$118,O$4,$B213:$AH213)</f>
        <v>0</v>
      </c>
      <c r="P99" s="249">
        <f t="shared" si="66"/>
        <v>0</v>
      </c>
      <c r="Q99" s="249">
        <f t="shared" si="134"/>
        <v>0</v>
      </c>
      <c r="R99" s="302"/>
      <c r="S99" s="302"/>
      <c r="T99" s="302"/>
      <c r="U99" s="302"/>
      <c r="V99" s="302"/>
      <c r="W99" s="302"/>
      <c r="X99" s="302"/>
      <c r="Y99" s="302"/>
      <c r="Z99" s="302"/>
      <c r="AA99" s="302"/>
      <c r="AB99" s="302"/>
      <c r="AC99" s="302"/>
      <c r="AD99" s="302"/>
      <c r="AE99" s="302"/>
      <c r="AF99" s="302"/>
      <c r="AG99" s="302"/>
    </row>
    <row r="100" spans="1:33" s="225" customFormat="1" x14ac:dyDescent="0.2">
      <c r="A100" s="225" t="str">
        <f>PROPER(VLOOKUP(A214,fips_xref!$A$5:$B$295,2,FALSE))</f>
        <v>Mercer, Nd_Non-Tribal</v>
      </c>
      <c r="B100" s="249">
        <f t="shared" ref="B100:N100" si="195">SUMIF($B$118:$AH$118,B$4,$B214:$AH214)</f>
        <v>1.3890179954027173E-3</v>
      </c>
      <c r="C100" s="249">
        <f t="shared" si="195"/>
        <v>2.9834294093989215</v>
      </c>
      <c r="D100" s="249">
        <f t="shared" si="195"/>
        <v>3.0988664684892284</v>
      </c>
      <c r="E100" s="249">
        <f t="shared" si="195"/>
        <v>3.2994938447828348</v>
      </c>
      <c r="F100" s="249">
        <f t="shared" si="195"/>
        <v>0.20877219547129408</v>
      </c>
      <c r="G100" s="249">
        <f t="shared" si="195"/>
        <v>4.4167727954688481E-3</v>
      </c>
      <c r="H100" s="249">
        <f t="shared" si="195"/>
        <v>0.96215378322513789</v>
      </c>
      <c r="I100" s="249">
        <f t="shared" si="195"/>
        <v>5.1617952343717801E-3</v>
      </c>
      <c r="J100" s="249">
        <f t="shared" si="195"/>
        <v>1.3881870767941744E-2</v>
      </c>
      <c r="K100" s="249">
        <f t="shared" si="195"/>
        <v>0</v>
      </c>
      <c r="L100" s="249">
        <f t="shared" si="195"/>
        <v>5.967353855183239</v>
      </c>
      <c r="M100" s="249">
        <f t="shared" si="195"/>
        <v>0.15311144984983485</v>
      </c>
      <c r="N100" s="249">
        <f t="shared" si="195"/>
        <v>0</v>
      </c>
      <c r="O100" s="249">
        <f t="shared" ref="O100" si="196">SUMIF($B$118:$AH$118,O$4,$B214:$AH214)</f>
        <v>0.70959574547145199</v>
      </c>
      <c r="P100" s="249">
        <f t="shared" ref="P100:P110" si="197">SUMIF($B$115:$AI$115,"N",$B214:$AI214)</f>
        <v>3.7471145324411564E-2</v>
      </c>
      <c r="Q100" s="249">
        <f t="shared" si="134"/>
        <v>17.445097353989539</v>
      </c>
      <c r="R100" s="302"/>
      <c r="S100" s="302"/>
      <c r="T100" s="302"/>
      <c r="U100" s="302"/>
      <c r="V100" s="302"/>
      <c r="W100" s="302"/>
      <c r="X100" s="302"/>
      <c r="Y100" s="302"/>
      <c r="Z100" s="302"/>
      <c r="AA100" s="302"/>
      <c r="AB100" s="302"/>
      <c r="AC100" s="302"/>
      <c r="AD100" s="302"/>
      <c r="AE100" s="302"/>
      <c r="AF100" s="302"/>
      <c r="AG100" s="302"/>
    </row>
    <row r="101" spans="1:33" s="225" customFormat="1" x14ac:dyDescent="0.2">
      <c r="A101" s="225" t="str">
        <f>PROPER(VLOOKUP(A215,fips_xref!$A$5:$B$295,2,FALSE))</f>
        <v>Morton,Nd_Non-Tribal</v>
      </c>
      <c r="B101" s="249">
        <f t="shared" ref="B101:N101" si="198">SUMIF($B$118:$AH$118,B$4,$B215:$AH215)</f>
        <v>22.5</v>
      </c>
      <c r="C101" s="249">
        <f t="shared" si="198"/>
        <v>0</v>
      </c>
      <c r="D101" s="249">
        <f t="shared" si="198"/>
        <v>0</v>
      </c>
      <c r="E101" s="249">
        <f t="shared" si="198"/>
        <v>0</v>
      </c>
      <c r="F101" s="249">
        <f t="shared" si="198"/>
        <v>0</v>
      </c>
      <c r="G101" s="249">
        <f t="shared" si="198"/>
        <v>0</v>
      </c>
      <c r="H101" s="249">
        <f t="shared" si="198"/>
        <v>0</v>
      </c>
      <c r="I101" s="249">
        <f t="shared" si="198"/>
        <v>0</v>
      </c>
      <c r="J101" s="249">
        <f t="shared" si="198"/>
        <v>0</v>
      </c>
      <c r="K101" s="249">
        <f t="shared" si="198"/>
        <v>0</v>
      </c>
      <c r="L101" s="249">
        <f t="shared" si="198"/>
        <v>0</v>
      </c>
      <c r="M101" s="249">
        <f t="shared" si="198"/>
        <v>0</v>
      </c>
      <c r="N101" s="249">
        <f t="shared" si="198"/>
        <v>0</v>
      </c>
      <c r="O101" s="249">
        <f t="shared" ref="O101" si="199">SUMIF($B$118:$AH$118,O$4,$B215:$AH215)</f>
        <v>0</v>
      </c>
      <c r="P101" s="249">
        <f t="shared" si="197"/>
        <v>0</v>
      </c>
      <c r="Q101" s="249">
        <f t="shared" ref="Q101:Q110" si="200">SUM(B101:P101)</f>
        <v>22.5</v>
      </c>
      <c r="R101" s="302"/>
      <c r="S101" s="302"/>
      <c r="T101" s="302"/>
      <c r="U101" s="302"/>
      <c r="V101" s="302"/>
      <c r="W101" s="302"/>
      <c r="X101" s="302"/>
      <c r="Y101" s="302"/>
      <c r="Z101" s="302"/>
      <c r="AA101" s="302"/>
      <c r="AB101" s="302"/>
      <c r="AC101" s="302"/>
      <c r="AD101" s="302"/>
      <c r="AE101" s="302"/>
      <c r="AF101" s="302"/>
      <c r="AG101" s="302"/>
    </row>
    <row r="102" spans="1:33" s="225" customFormat="1" x14ac:dyDescent="0.2">
      <c r="A102" s="225" t="str">
        <f>PROPER(VLOOKUP(A216,fips_xref!$A$5:$B$295,2,FALSE))</f>
        <v>Mountrail, Nd_Non-Tribal</v>
      </c>
      <c r="B102" s="249">
        <f t="shared" ref="B102:N102" si="201">SUMIF($B$118:$AH$118,B$4,$B216:$AH216)</f>
        <v>106.31669733104306</v>
      </c>
      <c r="C102" s="249">
        <f t="shared" si="201"/>
        <v>169.0609998659389</v>
      </c>
      <c r="D102" s="249">
        <f t="shared" si="201"/>
        <v>1233.348854458713</v>
      </c>
      <c r="E102" s="249">
        <f t="shared" si="201"/>
        <v>1313.1985502235684</v>
      </c>
      <c r="F102" s="249">
        <f t="shared" si="201"/>
        <v>83.091333797575047</v>
      </c>
      <c r="G102" s="249">
        <f t="shared" si="201"/>
        <v>1.7578755725966015</v>
      </c>
      <c r="H102" s="249">
        <f t="shared" si="201"/>
        <v>382.9372057236049</v>
      </c>
      <c r="I102" s="249">
        <f t="shared" si="201"/>
        <v>2.0543945032799686</v>
      </c>
      <c r="J102" s="249">
        <f t="shared" si="201"/>
        <v>158.04526340434526</v>
      </c>
      <c r="K102" s="249">
        <f t="shared" si="201"/>
        <v>1661.3682447884244</v>
      </c>
      <c r="L102" s="249">
        <f t="shared" si="201"/>
        <v>67938.394445174985</v>
      </c>
      <c r="M102" s="249">
        <f t="shared" si="201"/>
        <v>1743.1756732400595</v>
      </c>
      <c r="N102" s="249">
        <f t="shared" si="201"/>
        <v>0</v>
      </c>
      <c r="O102" s="249">
        <f t="shared" ref="O102" si="202">SUMIF($B$118:$AH$118,O$4,$B216:$AH216)</f>
        <v>8078.7559816958683</v>
      </c>
      <c r="P102" s="249">
        <f t="shared" si="197"/>
        <v>896.84308929059705</v>
      </c>
      <c r="Q102" s="249">
        <f t="shared" si="200"/>
        <v>83768.348609070599</v>
      </c>
      <c r="R102" s="302"/>
      <c r="S102" s="302"/>
      <c r="T102" s="302"/>
      <c r="U102" s="302"/>
      <c r="V102" s="302"/>
      <c r="W102" s="302"/>
      <c r="X102" s="302"/>
      <c r="Y102" s="302"/>
      <c r="Z102" s="302"/>
      <c r="AA102" s="302"/>
      <c r="AB102" s="302"/>
      <c r="AC102" s="302"/>
      <c r="AD102" s="302"/>
      <c r="AE102" s="302"/>
      <c r="AF102" s="302"/>
      <c r="AG102" s="302"/>
    </row>
    <row r="103" spans="1:33" s="225" customFormat="1" x14ac:dyDescent="0.2">
      <c r="A103" s="225" t="str">
        <f>PROPER(VLOOKUP(A217,fips_xref!$A$5:$B$295,2,FALSE))</f>
        <v>Renville, Nd_Non-Tribal</v>
      </c>
      <c r="B103" s="249">
        <f t="shared" ref="B103:N103" si="203">SUMIF($B$118:$AH$118,B$4,$B217:$AH217)</f>
        <v>7.6305682075621717E-2</v>
      </c>
      <c r="C103" s="249">
        <f t="shared" si="203"/>
        <v>4.9723823489982024</v>
      </c>
      <c r="D103" s="249">
        <f t="shared" si="203"/>
        <v>901.77014233036562</v>
      </c>
      <c r="E103" s="249">
        <f t="shared" si="203"/>
        <v>960.15270883180494</v>
      </c>
      <c r="F103" s="249">
        <f t="shared" si="203"/>
        <v>60.752708882146578</v>
      </c>
      <c r="G103" s="249">
        <f t="shared" si="203"/>
        <v>1.2852808834814349</v>
      </c>
      <c r="H103" s="249">
        <f t="shared" si="203"/>
        <v>279.98675091851516</v>
      </c>
      <c r="I103" s="249">
        <f t="shared" si="203"/>
        <v>1.5020824132021882</v>
      </c>
      <c r="J103" s="249">
        <f t="shared" si="203"/>
        <v>4.9025668089639156</v>
      </c>
      <c r="K103" s="249">
        <f t="shared" si="203"/>
        <v>214.72974782824119</v>
      </c>
      <c r="L103" s="249">
        <f t="shared" si="203"/>
        <v>2107.450172733591</v>
      </c>
      <c r="M103" s="249">
        <f t="shared" si="203"/>
        <v>54.073339584722284</v>
      </c>
      <c r="N103" s="249">
        <f t="shared" si="203"/>
        <v>0</v>
      </c>
      <c r="O103" s="249">
        <f t="shared" ref="O103" si="204">SUMIF($B$118:$AH$118,O$4,$B217:$AH217)</f>
        <v>250.60315051803013</v>
      </c>
      <c r="P103" s="250">
        <f t="shared" si="197"/>
        <v>16.285427555050774</v>
      </c>
      <c r="Q103" s="250">
        <f t="shared" si="200"/>
        <v>4858.5427673191889</v>
      </c>
      <c r="R103" s="302"/>
      <c r="S103" s="302"/>
      <c r="T103" s="302"/>
      <c r="U103" s="302"/>
      <c r="V103" s="302"/>
      <c r="W103" s="302"/>
      <c r="X103" s="302"/>
      <c r="Y103" s="302"/>
      <c r="Z103" s="302"/>
      <c r="AA103" s="302"/>
      <c r="AB103" s="302"/>
      <c r="AC103" s="302"/>
      <c r="AD103" s="302"/>
      <c r="AE103" s="302"/>
      <c r="AF103" s="302"/>
      <c r="AG103" s="302"/>
    </row>
    <row r="104" spans="1:33" s="225" customFormat="1" x14ac:dyDescent="0.2">
      <c r="A104" s="225" t="str">
        <f>PROPER(VLOOKUP(A218,fips_xref!$A$5:$B$295,2,FALSE))</f>
        <v>Slope, Nd_Non-Tribal</v>
      </c>
      <c r="B104" s="249">
        <f t="shared" ref="B104:N104" si="205">SUMIF($B$118:$AH$118,B$4,$B218:$AH218)</f>
        <v>2.2102738100932462</v>
      </c>
      <c r="C104" s="249">
        <f t="shared" si="205"/>
        <v>2.9834294093989215</v>
      </c>
      <c r="D104" s="249">
        <f t="shared" si="205"/>
        <v>65.076195838273804</v>
      </c>
      <c r="E104" s="249">
        <f t="shared" si="205"/>
        <v>69.289370740439537</v>
      </c>
      <c r="F104" s="249">
        <f t="shared" si="205"/>
        <v>4.3842161048971757</v>
      </c>
      <c r="G104" s="249">
        <f t="shared" si="205"/>
        <v>9.2752228704845813E-2</v>
      </c>
      <c r="H104" s="249">
        <f t="shared" si="205"/>
        <v>20.205229447727898</v>
      </c>
      <c r="I104" s="249">
        <f t="shared" si="205"/>
        <v>0.10839769992180739</v>
      </c>
      <c r="J104" s="249">
        <f t="shared" si="205"/>
        <v>2.4661897797133148</v>
      </c>
      <c r="K104" s="249">
        <f t="shared" si="205"/>
        <v>974.16654771704532</v>
      </c>
      <c r="L104" s="249">
        <f t="shared" si="205"/>
        <v>1060.1328405658235</v>
      </c>
      <c r="M104" s="249">
        <f t="shared" si="205"/>
        <v>27.201081114281056</v>
      </c>
      <c r="N104" s="249">
        <f t="shared" si="205"/>
        <v>0</v>
      </c>
      <c r="O104" s="249">
        <f t="shared" ref="O104" si="206">SUMIF($B$118:$AH$118,O$4,$B218:$AH218)</f>
        <v>0</v>
      </c>
      <c r="P104" s="249">
        <f t="shared" si="197"/>
        <v>20.490812271514827</v>
      </c>
      <c r="Q104" s="249">
        <f t="shared" si="200"/>
        <v>2248.8073367278348</v>
      </c>
      <c r="R104" s="302"/>
      <c r="S104" s="302"/>
      <c r="T104" s="302"/>
      <c r="U104" s="302"/>
      <c r="V104" s="302"/>
      <c r="W104" s="302"/>
      <c r="X104" s="302"/>
      <c r="Y104" s="302"/>
      <c r="Z104" s="302"/>
      <c r="AA104" s="302"/>
      <c r="AB104" s="302"/>
      <c r="AC104" s="302"/>
      <c r="AD104" s="302"/>
      <c r="AE104" s="302"/>
      <c r="AF104" s="302"/>
      <c r="AG104" s="302"/>
    </row>
    <row r="105" spans="1:33" s="225" customFormat="1" x14ac:dyDescent="0.2">
      <c r="A105" s="225" t="str">
        <f>PROPER(VLOOKUP(A219,fips_xref!$A$5:$B$295,2,FALSE))</f>
        <v>Stark, Nd_Non-Tribal</v>
      </c>
      <c r="B105" s="249">
        <f t="shared" ref="B105:N105" si="207">SUMIF($B$118:$AH$118,B$4,$B219:$AH219)</f>
        <v>9.0133686299250204</v>
      </c>
      <c r="C105" s="249">
        <f t="shared" si="207"/>
        <v>0.99447646979964066</v>
      </c>
      <c r="D105" s="249">
        <f t="shared" si="207"/>
        <v>220.01951926273523</v>
      </c>
      <c r="E105" s="249">
        <f t="shared" si="207"/>
        <v>234.26406297958127</v>
      </c>
      <c r="F105" s="249">
        <f t="shared" si="207"/>
        <v>14.822825878461879</v>
      </c>
      <c r="G105" s="249">
        <f t="shared" si="207"/>
        <v>0.31359086847828821</v>
      </c>
      <c r="H105" s="249">
        <f t="shared" si="207"/>
        <v>68.312918608984788</v>
      </c>
      <c r="I105" s="249">
        <f t="shared" si="207"/>
        <v>0.36648746164039636</v>
      </c>
      <c r="J105" s="249">
        <f t="shared" si="207"/>
        <v>7.8669688267412967</v>
      </c>
      <c r="K105" s="249">
        <f t="shared" si="207"/>
        <v>0</v>
      </c>
      <c r="L105" s="249">
        <f t="shared" si="207"/>
        <v>3381.747859609382</v>
      </c>
      <c r="M105" s="249">
        <f t="shared" si="207"/>
        <v>86.769501252489192</v>
      </c>
      <c r="N105" s="249">
        <f t="shared" si="207"/>
        <v>0</v>
      </c>
      <c r="O105" s="249">
        <f t="shared" ref="O105" si="208">SUMIF($B$118:$AH$118,O$4,$B219:$AH219)</f>
        <v>402.13366789898868</v>
      </c>
      <c r="P105" s="249">
        <f t="shared" si="197"/>
        <v>11.596156569599456</v>
      </c>
      <c r="Q105" s="249">
        <f t="shared" si="200"/>
        <v>4438.2214043168069</v>
      </c>
      <c r="R105" s="302"/>
      <c r="S105" s="302"/>
      <c r="T105" s="302"/>
      <c r="U105" s="302"/>
      <c r="V105" s="302"/>
      <c r="W105" s="302"/>
      <c r="X105" s="302"/>
      <c r="Y105" s="302"/>
      <c r="Z105" s="302"/>
      <c r="AA105" s="302"/>
      <c r="AB105" s="302"/>
      <c r="AC105" s="302"/>
      <c r="AD105" s="302"/>
      <c r="AE105" s="302"/>
      <c r="AF105" s="302"/>
      <c r="AG105" s="302"/>
    </row>
    <row r="106" spans="1:33" s="225" customFormat="1" x14ac:dyDescent="0.2">
      <c r="A106" s="225" t="str">
        <f>PROPER(VLOOKUP(A220,fips_xref!$A$5:$B$295,2,FALSE))</f>
        <v>Stutsman,Nd_Non-Tribal</v>
      </c>
      <c r="B106" s="249">
        <f t="shared" ref="B106:N106" si="209">SUMIF($B$118:$AH$118,B$4,$B220:$AH220)</f>
        <v>2.99</v>
      </c>
      <c r="C106" s="249">
        <f t="shared" si="209"/>
        <v>0</v>
      </c>
      <c r="D106" s="249">
        <f t="shared" si="209"/>
        <v>0</v>
      </c>
      <c r="E106" s="249">
        <f t="shared" si="209"/>
        <v>0</v>
      </c>
      <c r="F106" s="249">
        <f t="shared" si="209"/>
        <v>0</v>
      </c>
      <c r="G106" s="249">
        <f t="shared" si="209"/>
        <v>0</v>
      </c>
      <c r="H106" s="249">
        <f t="shared" si="209"/>
        <v>0</v>
      </c>
      <c r="I106" s="249">
        <f t="shared" si="209"/>
        <v>0</v>
      </c>
      <c r="J106" s="249">
        <f t="shared" si="209"/>
        <v>0</v>
      </c>
      <c r="K106" s="249">
        <f t="shared" si="209"/>
        <v>0</v>
      </c>
      <c r="L106" s="249">
        <f t="shared" si="209"/>
        <v>0</v>
      </c>
      <c r="M106" s="249">
        <f t="shared" si="209"/>
        <v>0</v>
      </c>
      <c r="N106" s="249">
        <f t="shared" si="209"/>
        <v>0</v>
      </c>
      <c r="O106" s="249">
        <f t="shared" ref="O106" si="210">SUMIF($B$118:$AH$118,O$4,$B220:$AH220)</f>
        <v>0</v>
      </c>
      <c r="P106" s="249">
        <f t="shared" si="197"/>
        <v>0</v>
      </c>
      <c r="Q106" s="249">
        <f t="shared" si="200"/>
        <v>2.99</v>
      </c>
      <c r="R106" s="302"/>
      <c r="S106" s="302"/>
      <c r="T106" s="302"/>
      <c r="U106" s="302"/>
      <c r="V106" s="302"/>
      <c r="W106" s="302"/>
      <c r="X106" s="302"/>
      <c r="Y106" s="302"/>
      <c r="Z106" s="302"/>
      <c r="AA106" s="302"/>
      <c r="AB106" s="302"/>
      <c r="AC106" s="302"/>
      <c r="AD106" s="302"/>
      <c r="AE106" s="302"/>
      <c r="AF106" s="302"/>
      <c r="AG106" s="302"/>
    </row>
    <row r="107" spans="1:33" s="225" customFormat="1" x14ac:dyDescent="0.2">
      <c r="A107" s="225" t="str">
        <f>PROPER(VLOOKUP(A221,fips_xref!$A$5:$B$295,2,FALSE))</f>
        <v>Ward, Nd_Non-Tribal</v>
      </c>
      <c r="B107" s="249">
        <f t="shared" ref="B107:N107" si="211">SUMIF($B$118:$AH$118,B$4,$B221:$AH221)</f>
        <v>1.938282154730309E-2</v>
      </c>
      <c r="C107" s="249">
        <f t="shared" si="211"/>
        <v>5.9668588187978431</v>
      </c>
      <c r="D107" s="249">
        <f t="shared" si="211"/>
        <v>49.581863495827655</v>
      </c>
      <c r="E107" s="249">
        <f t="shared" si="211"/>
        <v>52.791901516525357</v>
      </c>
      <c r="F107" s="249">
        <f t="shared" si="211"/>
        <v>3.3403551275407053</v>
      </c>
      <c r="G107" s="249">
        <f t="shared" si="211"/>
        <v>7.066836472750157E-2</v>
      </c>
      <c r="H107" s="249">
        <f t="shared" si="211"/>
        <v>15.394460531602206</v>
      </c>
      <c r="I107" s="249">
        <f t="shared" si="211"/>
        <v>8.2588723749948481E-2</v>
      </c>
      <c r="J107" s="249">
        <f t="shared" si="211"/>
        <v>0.39617686427046656</v>
      </c>
      <c r="K107" s="249">
        <f t="shared" si="211"/>
        <v>0</v>
      </c>
      <c r="L107" s="249">
        <f t="shared" si="211"/>
        <v>170.30323778826698</v>
      </c>
      <c r="M107" s="249">
        <f t="shared" si="211"/>
        <v>4.3696714296963783</v>
      </c>
      <c r="N107" s="249">
        <f t="shared" si="211"/>
        <v>0</v>
      </c>
      <c r="O107" s="249">
        <f t="shared" ref="O107" si="212">SUMIF($B$118:$AH$118,O$4,$B221:$AH221)</f>
        <v>20.25126310711407</v>
      </c>
      <c r="P107" s="249">
        <f t="shared" si="197"/>
        <v>16.394673952097051</v>
      </c>
      <c r="Q107" s="249">
        <f t="shared" si="200"/>
        <v>338.96310254176348</v>
      </c>
      <c r="R107" s="302"/>
      <c r="S107" s="302"/>
      <c r="T107" s="302"/>
      <c r="U107" s="302"/>
      <c r="V107" s="302"/>
      <c r="W107" s="302"/>
      <c r="X107" s="302"/>
      <c r="Y107" s="302"/>
      <c r="Z107" s="302"/>
      <c r="AA107" s="302"/>
      <c r="AB107" s="302"/>
      <c r="AC107" s="302"/>
      <c r="AD107" s="302"/>
      <c r="AE107" s="302"/>
      <c r="AF107" s="302"/>
      <c r="AG107" s="302"/>
    </row>
    <row r="108" spans="1:33" s="225" customFormat="1" x14ac:dyDescent="0.2">
      <c r="A108" s="225" t="str">
        <f>PROPER(VLOOKUP(A222,fips_xref!$A$5:$B$295,2,FALSE))</f>
        <v>Williams, Nd_Non-Tribal</v>
      </c>
      <c r="B108" s="249">
        <f t="shared" ref="B108:N108" si="213">SUMIF($B$118:$AH$118,B$4,$B222:$AH222)</f>
        <v>80.667696075361278</v>
      </c>
      <c r="C108" s="249">
        <f t="shared" si="213"/>
        <v>44.751441140983829</v>
      </c>
      <c r="D108" s="249">
        <f t="shared" si="213"/>
        <v>1447.1706407844699</v>
      </c>
      <c r="E108" s="249">
        <f t="shared" si="213"/>
        <v>1540.8636255135839</v>
      </c>
      <c r="F108" s="249">
        <f t="shared" si="213"/>
        <v>97.496615285094336</v>
      </c>
      <c r="G108" s="249">
        <f t="shared" si="213"/>
        <v>2.0626328954839521</v>
      </c>
      <c r="H108" s="249">
        <f t="shared" si="213"/>
        <v>449.32581676613944</v>
      </c>
      <c r="I108" s="249">
        <f t="shared" si="213"/>
        <v>2.4105583744516212</v>
      </c>
      <c r="J108" s="249">
        <f t="shared" si="213"/>
        <v>32.380099351952218</v>
      </c>
      <c r="K108" s="249">
        <f t="shared" si="213"/>
        <v>4411.263873417879</v>
      </c>
      <c r="L108" s="249">
        <f t="shared" si="213"/>
        <v>13919.126170322179</v>
      </c>
      <c r="M108" s="249">
        <f t="shared" si="213"/>
        <v>357.13946923554209</v>
      </c>
      <c r="N108" s="249">
        <f t="shared" si="213"/>
        <v>0</v>
      </c>
      <c r="O108" s="249">
        <f t="shared" ref="O108" si="214">SUMIF($B$118:$AH$118,O$4,$B222:$AH222)</f>
        <v>1655.1645755952363</v>
      </c>
      <c r="P108" s="249">
        <f t="shared" si="197"/>
        <v>399.16877321283533</v>
      </c>
      <c r="Q108" s="249">
        <f t="shared" si="200"/>
        <v>24438.991987971192</v>
      </c>
      <c r="R108" s="302"/>
      <c r="S108" s="302"/>
      <c r="T108" s="302"/>
      <c r="U108" s="302"/>
      <c r="V108" s="302"/>
      <c r="W108" s="302"/>
      <c r="X108" s="302"/>
      <c r="Y108" s="302"/>
      <c r="Z108" s="302"/>
      <c r="AA108" s="302"/>
      <c r="AB108" s="302"/>
      <c r="AC108" s="302"/>
      <c r="AD108" s="302"/>
      <c r="AE108" s="302"/>
      <c r="AF108" s="302"/>
      <c r="AG108" s="302"/>
    </row>
    <row r="109" spans="1:33" s="225" customFormat="1" x14ac:dyDescent="0.2">
      <c r="A109" s="225" t="str">
        <f>PROPER(VLOOKUP(A223,fips_xref!$A$5:$B$295,2,FALSE))</f>
        <v>Butte, Sd_Non-Tribal</v>
      </c>
      <c r="B109" s="249">
        <f t="shared" ref="B109:N109" si="215">SUMIF($B$118:$AH$118,B$4,$B223:$AH223)</f>
        <v>0</v>
      </c>
      <c r="C109" s="249">
        <f t="shared" si="215"/>
        <v>3.9779058791985626</v>
      </c>
      <c r="D109" s="249">
        <f t="shared" si="215"/>
        <v>0</v>
      </c>
      <c r="E109" s="249">
        <f t="shared" si="215"/>
        <v>0</v>
      </c>
      <c r="F109" s="249">
        <f t="shared" si="215"/>
        <v>0</v>
      </c>
      <c r="G109" s="249">
        <f t="shared" si="215"/>
        <v>0</v>
      </c>
      <c r="H109" s="249">
        <f t="shared" si="215"/>
        <v>0</v>
      </c>
      <c r="I109" s="249">
        <f t="shared" si="215"/>
        <v>0</v>
      </c>
      <c r="J109" s="249">
        <f t="shared" si="215"/>
        <v>0</v>
      </c>
      <c r="K109" s="249">
        <f t="shared" si="215"/>
        <v>0</v>
      </c>
      <c r="L109" s="249">
        <f t="shared" si="215"/>
        <v>0</v>
      </c>
      <c r="M109" s="249">
        <f t="shared" si="215"/>
        <v>0</v>
      </c>
      <c r="N109" s="249">
        <f t="shared" si="215"/>
        <v>0</v>
      </c>
      <c r="O109" s="249">
        <f t="shared" ref="O109" si="216">SUMIF($B$118:$AH$118,O$4,$B223:$AH223)</f>
        <v>0</v>
      </c>
      <c r="P109" s="249">
        <f t="shared" si="197"/>
        <v>0</v>
      </c>
      <c r="Q109" s="249">
        <f t="shared" si="200"/>
        <v>3.9779058791985626</v>
      </c>
      <c r="R109" s="302"/>
      <c r="S109" s="302"/>
      <c r="T109" s="302"/>
      <c r="U109" s="302"/>
      <c r="V109" s="302"/>
      <c r="W109" s="302"/>
      <c r="X109" s="302"/>
      <c r="Y109" s="302"/>
      <c r="Z109" s="302"/>
      <c r="AA109" s="302"/>
      <c r="AB109" s="302"/>
      <c r="AC109" s="302"/>
      <c r="AD109" s="302"/>
      <c r="AE109" s="302"/>
      <c r="AF109" s="302"/>
      <c r="AG109" s="302"/>
    </row>
    <row r="110" spans="1:33" s="225" customFormat="1" x14ac:dyDescent="0.2">
      <c r="A110" s="225" t="str">
        <f>PROPER(VLOOKUP(A224,fips_xref!$A$5:$B$295,2,FALSE))</f>
        <v>Harding, Sd_Non-Tribal</v>
      </c>
      <c r="B110" s="249">
        <f t="shared" ref="B110:N110" si="217">SUMIF($B$118:$AH$118,B$4,$B224:$AH224)</f>
        <v>13.55770366056721</v>
      </c>
      <c r="C110" s="249">
        <f t="shared" si="217"/>
        <v>12.928194107395329</v>
      </c>
      <c r="D110" s="249">
        <f t="shared" si="217"/>
        <v>653.86082485122722</v>
      </c>
      <c r="E110" s="249">
        <f t="shared" si="217"/>
        <v>696.19320124917817</v>
      </c>
      <c r="F110" s="249">
        <f t="shared" si="217"/>
        <v>44.050933244443051</v>
      </c>
      <c r="G110" s="249">
        <f t="shared" si="217"/>
        <v>0.931939059843927</v>
      </c>
      <c r="H110" s="249">
        <f t="shared" si="217"/>
        <v>203.01444826050411</v>
      </c>
      <c r="I110" s="249">
        <f t="shared" si="217"/>
        <v>1.0891387944524455</v>
      </c>
      <c r="J110" s="249">
        <f t="shared" si="217"/>
        <v>10.567404469427274</v>
      </c>
      <c r="K110" s="249">
        <f t="shared" si="217"/>
        <v>79.64182515704033</v>
      </c>
      <c r="L110" s="249">
        <f t="shared" si="217"/>
        <v>4542.5751942270253</v>
      </c>
      <c r="M110" s="249">
        <f t="shared" si="217"/>
        <v>116.55421999750635</v>
      </c>
      <c r="N110" s="249">
        <f t="shared" si="217"/>
        <v>0</v>
      </c>
      <c r="O110" s="249">
        <f t="shared" ref="O110" si="218">SUMIF($B$118:$AH$118,O$4,$B224:$AH224)</f>
        <v>0</v>
      </c>
      <c r="P110" s="249">
        <f t="shared" si="197"/>
        <v>113.10989551691554</v>
      </c>
      <c r="Q110" s="249">
        <f t="shared" si="200"/>
        <v>6488.074922595526</v>
      </c>
      <c r="R110" s="302"/>
      <c r="S110" s="302"/>
      <c r="T110" s="302"/>
      <c r="U110" s="302"/>
      <c r="V110" s="302"/>
      <c r="W110" s="302"/>
      <c r="X110" s="302"/>
      <c r="Y110" s="302"/>
      <c r="Z110" s="302"/>
      <c r="AA110" s="302"/>
      <c r="AB110" s="302"/>
      <c r="AC110" s="302"/>
      <c r="AD110" s="302"/>
      <c r="AE110" s="302"/>
      <c r="AF110" s="302"/>
      <c r="AG110" s="302"/>
    </row>
    <row r="111" spans="1:33" s="46" customFormat="1" x14ac:dyDescent="0.2">
      <c r="A111" s="46" t="s">
        <v>14782</v>
      </c>
      <c r="B111" s="71">
        <f t="shared" ref="B111:Q111" si="219">SUM(B5:B41)</f>
        <v>1038.0954545822324</v>
      </c>
      <c r="C111" s="71">
        <f t="shared" si="219"/>
        <v>712.04515237654277</v>
      </c>
      <c r="D111" s="71">
        <f t="shared" si="219"/>
        <v>25237.168519376279</v>
      </c>
      <c r="E111" s="71">
        <f t="shared" si="219"/>
        <v>26861.179390377067</v>
      </c>
      <c r="F111" s="71">
        <f t="shared" si="219"/>
        <v>1700.2407599182191</v>
      </c>
      <c r="G111" s="71">
        <f t="shared" si="219"/>
        <v>35.970197646298303</v>
      </c>
      <c r="H111" s="71">
        <f t="shared" si="219"/>
        <v>7835.7804105855239</v>
      </c>
      <c r="I111" s="71">
        <f t="shared" si="219"/>
        <v>42.037660388723779</v>
      </c>
      <c r="J111" s="71">
        <f t="shared" si="219"/>
        <v>670.23748748052776</v>
      </c>
      <c r="K111" s="71">
        <f t="shared" si="219"/>
        <v>26691.732620318526</v>
      </c>
      <c r="L111" s="71">
        <f t="shared" si="219"/>
        <v>227034.66940469312</v>
      </c>
      <c r="M111" s="71">
        <f t="shared" si="219"/>
        <v>7392.4498482469062</v>
      </c>
      <c r="N111" s="71">
        <f t="shared" si="219"/>
        <v>0</v>
      </c>
      <c r="O111" s="71">
        <f t="shared" ref="O111" si="220">SUM(O5:O41)</f>
        <v>27184.020275972867</v>
      </c>
      <c r="P111" s="71">
        <f t="shared" si="219"/>
        <v>5362.3368825533944</v>
      </c>
      <c r="Q111" s="71">
        <f t="shared" si="219"/>
        <v>357797.9640645163</v>
      </c>
      <c r="R111" s="302"/>
      <c r="S111" s="302"/>
      <c r="T111" s="302"/>
      <c r="U111" s="302"/>
      <c r="V111" s="302"/>
      <c r="W111" s="302"/>
      <c r="X111" s="302"/>
      <c r="Y111" s="302"/>
      <c r="Z111" s="302"/>
      <c r="AA111" s="302"/>
      <c r="AB111" s="302"/>
      <c r="AC111" s="302"/>
      <c r="AD111" s="302"/>
      <c r="AE111" s="302"/>
      <c r="AF111" s="302"/>
      <c r="AG111" s="302"/>
    </row>
    <row r="112" spans="1:33" s="176" customFormat="1" x14ac:dyDescent="0.2">
      <c r="B112" s="177"/>
      <c r="C112" s="177"/>
      <c r="D112" s="177"/>
      <c r="E112" s="177"/>
      <c r="F112" s="177"/>
      <c r="G112" s="177"/>
      <c r="H112" s="177"/>
      <c r="I112" s="177"/>
      <c r="J112" s="177"/>
      <c r="K112" s="177"/>
      <c r="L112" s="177"/>
      <c r="M112" s="177"/>
      <c r="N112" s="177"/>
      <c r="O112" s="177"/>
      <c r="P112" s="177"/>
      <c r="Q112" s="178"/>
    </row>
    <row r="113" spans="1:57" x14ac:dyDescent="0.2">
      <c r="O113" s="73"/>
    </row>
    <row r="114" spans="1:57" x14ac:dyDescent="0.2">
      <c r="A114" s="5" t="s">
        <v>14790</v>
      </c>
      <c r="M114" s="198"/>
    </row>
    <row r="115" spans="1:57" x14ac:dyDescent="0.2">
      <c r="A115" t="s">
        <v>14789</v>
      </c>
      <c r="B115" t="str">
        <f>VLOOKUP(B118,by_src_allpol!$J$25:$K$54,2,FALSE)</f>
        <v>Y</v>
      </c>
      <c r="C115" t="str">
        <f>VLOOKUP(C118,by_src_allpol!$J$25:$K$54,2,FALSE)</f>
        <v>Y</v>
      </c>
      <c r="D115" t="str">
        <f>VLOOKUP(D118,by_src_allpol!$J$25:$K$54,2,FALSE)</f>
        <v>Y</v>
      </c>
      <c r="E115" t="str">
        <f>VLOOKUP(E118,by_src_allpol!$J$25:$K$54,2,FALSE)</f>
        <v>N</v>
      </c>
      <c r="F115" t="str">
        <f>VLOOKUP(F118,by_src_allpol!$J$25:$K$54,2,FALSE)</f>
        <v>Y</v>
      </c>
      <c r="G115" t="str">
        <f>VLOOKUP(G118,by_src_allpol!$J$25:$K$54,2,FALSE)</f>
        <v>Y</v>
      </c>
      <c r="H115" t="str">
        <f>VLOOKUP(H118,by_src_allpol!$J$25:$K$54,2,FALSE)</f>
        <v>Y</v>
      </c>
      <c r="I115" t="str">
        <f>VLOOKUP(I118,by_src_allpol!$J$25:$K$54,2,FALSE)</f>
        <v>Y</v>
      </c>
      <c r="J115" t="str">
        <f>VLOOKUP(J118,by_src_allpol!$J$25:$K$54,2,FALSE)</f>
        <v>N</v>
      </c>
      <c r="K115" t="str">
        <f>VLOOKUP(K118,by_src_allpol!$J$25:$K$54,2,FALSE)</f>
        <v>Y</v>
      </c>
      <c r="L115" t="str">
        <f>VLOOKUP(L118,by_src_allpol!$J$25:$K$54,2,FALSE)</f>
        <v>Y</v>
      </c>
      <c r="M115" t="str">
        <f>VLOOKUP(M118,by_src_allpol!$J$25:$K$54,2,FALSE)</f>
        <v>Y</v>
      </c>
      <c r="N115" t="str">
        <f>VLOOKUP(N118,by_src_allpol!$J$25:$K$54,2,FALSE)</f>
        <v>N</v>
      </c>
      <c r="O115" t="str">
        <f>VLOOKUP(O118,by_src_allpol!$J$25:$K$54,2,FALSE)</f>
        <v>N</v>
      </c>
      <c r="P115" t="str">
        <f>VLOOKUP(P118,by_src_allpol!$J$25:$K$54,2,FALSE)</f>
        <v>Y</v>
      </c>
      <c r="Q115" t="str">
        <f>VLOOKUP(Q118,by_src_allpol!$J$25:$K$54,2,FALSE)</f>
        <v>Y</v>
      </c>
      <c r="R115" t="str">
        <f>VLOOKUP(R118,by_src_allpol!$J$25:$K$54,2,FALSE)</f>
        <v>N</v>
      </c>
      <c r="S115" t="str">
        <f>VLOOKUP(S118,by_src_allpol!$J$25:$K$54,2,FALSE)</f>
        <v>N</v>
      </c>
      <c r="T115" t="str">
        <f>VLOOKUP(T118,by_src_allpol!$J$25:$K$54,2,FALSE)</f>
        <v>N</v>
      </c>
      <c r="U115" t="str">
        <f>VLOOKUP(U118,by_src_allpol!$J$25:$K$54,2,FALSE)</f>
        <v>N</v>
      </c>
      <c r="V115" t="str">
        <f>VLOOKUP(V118,by_src_allpol!$J$25:$K$54,2,FALSE)</f>
        <v>N</v>
      </c>
      <c r="W115" t="str">
        <f>VLOOKUP(W118,by_src_allpol!$J$25:$K$54,2,FALSE)</f>
        <v>N</v>
      </c>
      <c r="X115" t="str">
        <f>VLOOKUP(X118,by_src_allpol!$J$25:$K$54,2,FALSE)</f>
        <v>N</v>
      </c>
      <c r="Y115" t="str">
        <f>VLOOKUP(Y118,by_src_allpol!$J$25:$K$54,2,FALSE)</f>
        <v>N</v>
      </c>
      <c r="Z115" t="str">
        <f>VLOOKUP(Z118,by_src_allpol!$J$25:$K$54,2,FALSE)</f>
        <v>N</v>
      </c>
      <c r="AA115" t="str">
        <f>VLOOKUP(AA118,by_src_allpol!$J$25:$K$54,2,FALSE)</f>
        <v>N</v>
      </c>
      <c r="AB115" t="str">
        <f>VLOOKUP(AB118,by_src_allpol!$J$25:$K$54,2,FALSE)</f>
        <v>N</v>
      </c>
      <c r="AC115" t="str">
        <f>VLOOKUP(AC118,by_src_allpol!$J$25:$K$54,2,FALSE)</f>
        <v>N</v>
      </c>
      <c r="AD115" t="str">
        <f>VLOOKUP(AD118,by_src_allpol!$J$25:$K$54,2,FALSE)</f>
        <v>Y</v>
      </c>
      <c r="AE115" t="str">
        <f>VLOOKUP(AE118,by_src_allpol!$J$25:$K$54,2,FALSE)</f>
        <v>Y</v>
      </c>
      <c r="AI115" s="33"/>
    </row>
    <row r="117" spans="1:57" x14ac:dyDescent="0.2">
      <c r="A117" s="15" t="s">
        <v>9171</v>
      </c>
      <c r="B117" s="15" t="s">
        <v>16667</v>
      </c>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9"/>
    </row>
    <row r="118" spans="1:57" s="13" customFormat="1" ht="25.5" x14ac:dyDescent="0.2">
      <c r="A118" s="23" t="s">
        <v>16668</v>
      </c>
      <c r="B118" s="24" t="s">
        <v>16694</v>
      </c>
      <c r="C118" s="25" t="s">
        <v>10027</v>
      </c>
      <c r="D118" s="25" t="s">
        <v>15682</v>
      </c>
      <c r="E118" s="25" t="s">
        <v>15910</v>
      </c>
      <c r="F118" s="25" t="s">
        <v>15679</v>
      </c>
      <c r="G118" s="25" t="s">
        <v>12114</v>
      </c>
      <c r="H118" s="25" t="s">
        <v>16377</v>
      </c>
      <c r="I118" s="25" t="s">
        <v>10025</v>
      </c>
      <c r="J118" s="25" t="s">
        <v>15123</v>
      </c>
      <c r="K118" s="25" t="s">
        <v>16664</v>
      </c>
      <c r="L118" s="25" t="s">
        <v>10031</v>
      </c>
      <c r="M118" s="25" t="s">
        <v>10030</v>
      </c>
      <c r="N118" s="25" t="s">
        <v>15681</v>
      </c>
      <c r="O118" s="25" t="s">
        <v>16674</v>
      </c>
      <c r="P118" s="25" t="s">
        <v>15130</v>
      </c>
      <c r="Q118" s="25" t="s">
        <v>15132</v>
      </c>
      <c r="R118" s="25" t="s">
        <v>16772</v>
      </c>
      <c r="S118" s="25" t="s">
        <v>16663</v>
      </c>
      <c r="T118" s="25" t="s">
        <v>12108</v>
      </c>
      <c r="U118" s="25" t="s">
        <v>14777</v>
      </c>
      <c r="V118" s="25" t="s">
        <v>12115</v>
      </c>
      <c r="W118" s="25" t="s">
        <v>15120</v>
      </c>
      <c r="X118" s="25" t="s">
        <v>15122</v>
      </c>
      <c r="Y118" s="25" t="s">
        <v>16671</v>
      </c>
      <c r="Z118" s="25" t="s">
        <v>16288</v>
      </c>
      <c r="AA118" s="25" t="s">
        <v>16771</v>
      </c>
      <c r="AB118" s="25" t="s">
        <v>12099</v>
      </c>
      <c r="AC118" s="25" t="s">
        <v>9175</v>
      </c>
      <c r="AD118" s="25" t="s">
        <v>17252</v>
      </c>
      <c r="AE118" s="25" t="s">
        <v>17265</v>
      </c>
      <c r="AF118" s="26" t="s">
        <v>9172</v>
      </c>
      <c r="AG118"/>
      <c r="AH118"/>
      <c r="AI118"/>
      <c r="AJ118"/>
      <c r="AK118"/>
      <c r="AL118"/>
      <c r="AM118"/>
      <c r="AN118"/>
      <c r="AO118"/>
      <c r="AP118"/>
      <c r="AQ118"/>
      <c r="AR118"/>
      <c r="AS118"/>
      <c r="AT118"/>
      <c r="AU118"/>
      <c r="AV118"/>
      <c r="AW118"/>
      <c r="AX118"/>
      <c r="AY118"/>
      <c r="AZ118"/>
      <c r="BA118"/>
      <c r="BB118"/>
      <c r="BC118"/>
      <c r="BD118"/>
      <c r="BE118"/>
    </row>
    <row r="119" spans="1:57" x14ac:dyDescent="0.2">
      <c r="A119" s="44">
        <v>30011</v>
      </c>
      <c r="B119" s="38">
        <v>7.4746799650440648E-2</v>
      </c>
      <c r="C119" s="39">
        <v>0</v>
      </c>
      <c r="D119" s="39">
        <v>7.950191031843927E-2</v>
      </c>
      <c r="E119" s="39">
        <v>0</v>
      </c>
      <c r="F119" s="39">
        <v>3.7578995184832933</v>
      </c>
      <c r="G119" s="39">
        <v>17.318768098052484</v>
      </c>
      <c r="H119" s="39">
        <v>9.2912314218692046E-2</v>
      </c>
      <c r="I119" s="39">
        <v>0.31243762484923276</v>
      </c>
      <c r="J119" s="39">
        <v>2.0165454556303898E-4</v>
      </c>
      <c r="K119" s="39">
        <v>3.4460613074413233</v>
      </c>
      <c r="L119" s="39">
        <v>55.779596432806116</v>
      </c>
      <c r="M119" s="39">
        <v>59.390889206091032</v>
      </c>
      <c r="N119" s="39">
        <v>2.0770153804468627E-4</v>
      </c>
      <c r="O119" s="39">
        <v>4.5912166167773411E-2</v>
      </c>
      <c r="P119" s="39">
        <v>0</v>
      </c>
      <c r="Q119" s="39">
        <v>16.521526467605167</v>
      </c>
      <c r="R119" s="39"/>
      <c r="S119" s="39">
        <v>0</v>
      </c>
      <c r="T119" s="39"/>
      <c r="U119" s="39"/>
      <c r="V119" s="39"/>
      <c r="W119" s="39">
        <v>0.25035043560393555</v>
      </c>
      <c r="X119" s="39">
        <v>0.23707590725815503</v>
      </c>
      <c r="Y119" s="39">
        <v>0</v>
      </c>
      <c r="Z119" s="39">
        <v>0</v>
      </c>
      <c r="AA119" s="39"/>
      <c r="AB119" s="39"/>
      <c r="AC119" s="39"/>
      <c r="AD119" s="39">
        <v>0</v>
      </c>
      <c r="AE119" s="39">
        <v>0</v>
      </c>
      <c r="AF119" s="40">
        <v>157.30808754462967</v>
      </c>
    </row>
    <row r="120" spans="1:57" x14ac:dyDescent="0.2">
      <c r="A120" s="45">
        <v>30017</v>
      </c>
      <c r="B120" s="41">
        <v>5.6067087831460617E-2</v>
      </c>
      <c r="C120" s="42">
        <v>0</v>
      </c>
      <c r="D120" s="42">
        <v>1.3250318386406544E-2</v>
      </c>
      <c r="E120" s="42">
        <v>0</v>
      </c>
      <c r="F120" s="42">
        <v>0.62631658641388221</v>
      </c>
      <c r="G120" s="42">
        <v>2.8864613496754141</v>
      </c>
      <c r="H120" s="42">
        <v>1.5485385703115341E-2</v>
      </c>
      <c r="I120" s="42">
        <v>0</v>
      </c>
      <c r="J120" s="42">
        <v>3.3548349251522115E-3</v>
      </c>
      <c r="K120" s="42">
        <v>0</v>
      </c>
      <c r="L120" s="42">
        <v>9.2965994054676866</v>
      </c>
      <c r="M120" s="42">
        <v>9.8984815343485053</v>
      </c>
      <c r="N120" s="42">
        <v>1.5579557159290674E-4</v>
      </c>
      <c r="O120" s="42">
        <v>7.6520276946289026E-3</v>
      </c>
      <c r="P120" s="42">
        <v>0</v>
      </c>
      <c r="Q120" s="42">
        <v>0</v>
      </c>
      <c r="R120" s="42"/>
      <c r="S120" s="42">
        <v>0</v>
      </c>
      <c r="T120" s="42"/>
      <c r="U120" s="42"/>
      <c r="V120" s="42"/>
      <c r="W120" s="42">
        <v>0.18778623201652395</v>
      </c>
      <c r="X120" s="42">
        <v>0.17782909471881087</v>
      </c>
      <c r="Y120" s="42">
        <v>0</v>
      </c>
      <c r="Z120" s="42">
        <v>0</v>
      </c>
      <c r="AA120" s="42"/>
      <c r="AB120" s="42"/>
      <c r="AC120" s="42"/>
      <c r="AD120" s="42">
        <v>0</v>
      </c>
      <c r="AE120" s="42">
        <v>0</v>
      </c>
      <c r="AF120" s="43">
        <v>23.16943965275318</v>
      </c>
    </row>
    <row r="121" spans="1:57" x14ac:dyDescent="0.2">
      <c r="A121" s="45">
        <v>30019</v>
      </c>
      <c r="B121" s="41">
        <v>0</v>
      </c>
      <c r="C121" s="42">
        <v>0</v>
      </c>
      <c r="D121" s="42">
        <v>1.3250318386406544E-2</v>
      </c>
      <c r="E121" s="42">
        <v>0</v>
      </c>
      <c r="F121" s="42">
        <v>0.62631658641388221</v>
      </c>
      <c r="G121" s="42">
        <v>2.8864613496754141</v>
      </c>
      <c r="H121" s="42">
        <v>1.5485385703115341E-2</v>
      </c>
      <c r="I121" s="42">
        <v>3.2533781609917579E-2</v>
      </c>
      <c r="J121" s="42">
        <v>0</v>
      </c>
      <c r="K121" s="42">
        <v>0.35883452271404104</v>
      </c>
      <c r="L121" s="42">
        <v>9.2965994054676866</v>
      </c>
      <c r="M121" s="42">
        <v>9.8984815343485053</v>
      </c>
      <c r="N121" s="42">
        <v>0</v>
      </c>
      <c r="O121" s="42">
        <v>7.6520276946289026E-3</v>
      </c>
      <c r="P121" s="42">
        <v>0</v>
      </c>
      <c r="Q121" s="42">
        <v>13.796423077982197</v>
      </c>
      <c r="R121" s="42"/>
      <c r="S121" s="42">
        <v>0</v>
      </c>
      <c r="T121" s="42"/>
      <c r="U121" s="42"/>
      <c r="V121" s="42"/>
      <c r="W121" s="42">
        <v>0</v>
      </c>
      <c r="X121" s="42">
        <v>0</v>
      </c>
      <c r="Y121" s="42">
        <v>0</v>
      </c>
      <c r="Z121" s="42">
        <v>0</v>
      </c>
      <c r="AA121" s="42"/>
      <c r="AB121" s="42"/>
      <c r="AC121" s="42"/>
      <c r="AD121" s="42">
        <v>0</v>
      </c>
      <c r="AE121" s="42">
        <v>1.6630203090356097</v>
      </c>
      <c r="AF121" s="43">
        <v>38.5950582990314</v>
      </c>
    </row>
    <row r="122" spans="1:57" x14ac:dyDescent="0.2">
      <c r="A122" s="45">
        <v>30021</v>
      </c>
      <c r="B122" s="41">
        <v>16.727432865033791</v>
      </c>
      <c r="C122" s="42">
        <v>2.9834294093989215</v>
      </c>
      <c r="D122" s="42">
        <v>0.28267345891000628</v>
      </c>
      <c r="E122" s="42">
        <v>1.6547219370372159</v>
      </c>
      <c r="F122" s="42">
        <v>13.361420510162821</v>
      </c>
      <c r="G122" s="42">
        <v>61.577842126408825</v>
      </c>
      <c r="H122" s="42">
        <v>0.33035489499979392</v>
      </c>
      <c r="I122" s="42">
        <v>2.5368179973840954</v>
      </c>
      <c r="J122" s="42">
        <v>4.1423787068597685E-4</v>
      </c>
      <c r="K122" s="42">
        <v>27.980081941234179</v>
      </c>
      <c r="L122" s="42">
        <v>198.32745398331062</v>
      </c>
      <c r="M122" s="42">
        <v>211.16760606610143</v>
      </c>
      <c r="N122" s="42">
        <v>4.2665957574924626E-4</v>
      </c>
      <c r="O122" s="42">
        <v>0.16324325748541657</v>
      </c>
      <c r="P122" s="42">
        <v>1.4404065450269854</v>
      </c>
      <c r="Q122" s="42">
        <v>134.14551370854653</v>
      </c>
      <c r="R122" s="42">
        <v>30.084774358128712</v>
      </c>
      <c r="S122" s="42">
        <v>0.10867414722167375</v>
      </c>
      <c r="T122" s="42"/>
      <c r="U122" s="42">
        <v>1.4095730718322472E-2</v>
      </c>
      <c r="V122" s="42">
        <v>0.24411242744003919</v>
      </c>
      <c r="W122" s="42">
        <v>0.51426875144484185</v>
      </c>
      <c r="X122" s="42">
        <v>0.48700027435218052</v>
      </c>
      <c r="Y122" s="42">
        <v>0</v>
      </c>
      <c r="Z122" s="42">
        <v>0</v>
      </c>
      <c r="AA122" s="42"/>
      <c r="AB122" s="42"/>
      <c r="AC122" s="42"/>
      <c r="AD122" s="42">
        <v>0</v>
      </c>
      <c r="AE122" s="42">
        <v>0</v>
      </c>
      <c r="AF122" s="43">
        <v>704.13276528779306</v>
      </c>
    </row>
    <row r="123" spans="1:57" x14ac:dyDescent="0.2">
      <c r="A123" s="45">
        <v>30025</v>
      </c>
      <c r="B123" s="41">
        <v>159.79683018920807</v>
      </c>
      <c r="C123" s="42">
        <v>30.828770563788861</v>
      </c>
      <c r="D123" s="42">
        <v>6.2055657776337307</v>
      </c>
      <c r="E123" s="42">
        <v>375.37194774820807</v>
      </c>
      <c r="F123" s="42">
        <v>293.32493463716816</v>
      </c>
      <c r="G123" s="42">
        <v>1351.8260654313187</v>
      </c>
      <c r="H123" s="42">
        <v>7.2523223042923508</v>
      </c>
      <c r="I123" s="42">
        <v>39.878701175130921</v>
      </c>
      <c r="J123" s="42">
        <v>24.475577441646703</v>
      </c>
      <c r="K123" s="42">
        <v>439.84603063394775</v>
      </c>
      <c r="L123" s="42">
        <v>4353.907388227366</v>
      </c>
      <c r="M123" s="42">
        <v>4629.1898642303167</v>
      </c>
      <c r="N123" s="42">
        <v>7.8406571813855908E-2</v>
      </c>
      <c r="O123" s="42">
        <v>3.5836996369845355</v>
      </c>
      <c r="P123" s="42">
        <v>6.8939632889300988</v>
      </c>
      <c r="Q123" s="42">
        <v>2108.7633644525854</v>
      </c>
      <c r="R123" s="42">
        <v>63.446165393234757</v>
      </c>
      <c r="S123" s="42">
        <v>0.52012786528123411</v>
      </c>
      <c r="T123" s="42">
        <v>0</v>
      </c>
      <c r="U123" s="42">
        <v>0.4278694988043521</v>
      </c>
      <c r="V123" s="42">
        <v>39.047224377857731</v>
      </c>
      <c r="W123" s="42">
        <v>94.506374832847612</v>
      </c>
      <c r="X123" s="42">
        <v>89.495288878276696</v>
      </c>
      <c r="Y123" s="42">
        <v>0</v>
      </c>
      <c r="Z123" s="42">
        <v>0</v>
      </c>
      <c r="AA123" s="42">
        <v>74.295649327127563</v>
      </c>
      <c r="AB123" s="42">
        <v>5.3850817064253054</v>
      </c>
      <c r="AC123" s="42"/>
      <c r="AD123" s="42">
        <v>0</v>
      </c>
      <c r="AE123" s="42">
        <v>0</v>
      </c>
      <c r="AF123" s="43">
        <v>14198.347214190198</v>
      </c>
    </row>
    <row r="124" spans="1:57" s="30" customFormat="1" x14ac:dyDescent="0.2">
      <c r="A124" s="45">
        <v>30033</v>
      </c>
      <c r="B124" s="41">
        <v>2.3544500076872689E-3</v>
      </c>
      <c r="C124" s="42">
        <v>0</v>
      </c>
      <c r="D124" s="42">
        <v>5.3001273545626178E-2</v>
      </c>
      <c r="E124" s="42">
        <v>0</v>
      </c>
      <c r="F124" s="42">
        <v>2.5052663456555289</v>
      </c>
      <c r="G124" s="42">
        <v>11.545845398701656</v>
      </c>
      <c r="H124" s="42">
        <v>6.1941542812461364E-2</v>
      </c>
      <c r="I124" s="42">
        <v>0.10224620429410913</v>
      </c>
      <c r="J124" s="42">
        <v>6.3519180563106658E-6</v>
      </c>
      <c r="K124" s="42">
        <v>1.1277344993923053</v>
      </c>
      <c r="L124" s="42">
        <v>37.186397621870746</v>
      </c>
      <c r="M124" s="42">
        <v>39.593926137394021</v>
      </c>
      <c r="N124" s="42">
        <v>6.5423923182386868E-6</v>
      </c>
      <c r="O124" s="42">
        <v>3.060811077851561E-2</v>
      </c>
      <c r="P124" s="42">
        <v>0</v>
      </c>
      <c r="Q124" s="42">
        <v>5.4067219697769939</v>
      </c>
      <c r="R124" s="42"/>
      <c r="S124" s="42">
        <v>0</v>
      </c>
      <c r="T124" s="42"/>
      <c r="U124" s="42"/>
      <c r="V124" s="42"/>
      <c r="W124" s="42">
        <v>7.8857902651183562E-3</v>
      </c>
      <c r="X124" s="42">
        <v>7.4676557963259723E-3</v>
      </c>
      <c r="Y124" s="42">
        <v>0</v>
      </c>
      <c r="Z124" s="42">
        <v>0</v>
      </c>
      <c r="AA124" s="42"/>
      <c r="AB124" s="42"/>
      <c r="AC124" s="42"/>
      <c r="AD124" s="42">
        <v>0</v>
      </c>
      <c r="AE124" s="42">
        <v>0</v>
      </c>
      <c r="AF124" s="43">
        <v>97.631409894601475</v>
      </c>
      <c r="AG124"/>
      <c r="AH124"/>
      <c r="AI124"/>
      <c r="AJ124"/>
      <c r="AK124"/>
      <c r="AL124"/>
      <c r="AM124"/>
      <c r="AN124"/>
      <c r="AO124"/>
      <c r="AP124"/>
      <c r="AQ124"/>
      <c r="AR124"/>
      <c r="AS124"/>
      <c r="AT124"/>
      <c r="AU124"/>
      <c r="AV124"/>
      <c r="AW124"/>
      <c r="AX124"/>
      <c r="AY124"/>
      <c r="AZ124"/>
      <c r="BA124"/>
      <c r="BB124"/>
      <c r="BC124"/>
      <c r="BD124"/>
      <c r="BE124"/>
    </row>
    <row r="125" spans="1:57" s="30" customFormat="1" x14ac:dyDescent="0.2">
      <c r="A125" s="45">
        <v>30055</v>
      </c>
      <c r="B125" s="41">
        <v>23.296142301178079</v>
      </c>
      <c r="C125" s="42">
        <v>0</v>
      </c>
      <c r="D125" s="42">
        <v>2.2083863977344239E-2</v>
      </c>
      <c r="E125" s="42">
        <v>0</v>
      </c>
      <c r="F125" s="42">
        <v>1.0438609773564704</v>
      </c>
      <c r="G125" s="42">
        <v>4.8107689161256895</v>
      </c>
      <c r="H125" s="42">
        <v>2.5808976171858899E-2</v>
      </c>
      <c r="I125" s="42">
        <v>3.9385772876485883E-2</v>
      </c>
      <c r="J125" s="42">
        <v>0</v>
      </c>
      <c r="K125" s="42">
        <v>0.4344092298065082</v>
      </c>
      <c r="L125" s="42">
        <v>15.494332342446143</v>
      </c>
      <c r="M125" s="42">
        <v>16.497469223914177</v>
      </c>
      <c r="N125" s="42">
        <v>0</v>
      </c>
      <c r="O125" s="42">
        <v>1.275337949104817E-2</v>
      </c>
      <c r="P125" s="42">
        <v>0</v>
      </c>
      <c r="Q125" s="42">
        <v>2.0826975923272677</v>
      </c>
      <c r="R125" s="42"/>
      <c r="S125" s="42">
        <v>0</v>
      </c>
      <c r="T125" s="42"/>
      <c r="U125" s="42">
        <v>3.4598611763155163E-3</v>
      </c>
      <c r="V125" s="42"/>
      <c r="W125" s="42">
        <v>0</v>
      </c>
      <c r="X125" s="42">
        <v>0</v>
      </c>
      <c r="Y125" s="42">
        <v>0</v>
      </c>
      <c r="Z125" s="42">
        <v>0</v>
      </c>
      <c r="AA125" s="42"/>
      <c r="AB125" s="42"/>
      <c r="AC125" s="42"/>
      <c r="AD125" s="42">
        <v>0</v>
      </c>
      <c r="AE125" s="42">
        <v>2.0132716499422592</v>
      </c>
      <c r="AF125" s="43">
        <v>65.776444086789638</v>
      </c>
      <c r="AG125"/>
      <c r="AH125"/>
      <c r="AI125"/>
      <c r="AJ125"/>
      <c r="AK125"/>
      <c r="AL125"/>
      <c r="AM125"/>
      <c r="AN125"/>
      <c r="AO125"/>
      <c r="AP125"/>
      <c r="AQ125"/>
      <c r="AR125"/>
      <c r="AS125"/>
      <c r="AT125"/>
      <c r="AU125"/>
      <c r="AV125"/>
      <c r="AW125"/>
      <c r="AX125"/>
      <c r="AY125"/>
      <c r="AZ125"/>
      <c r="BA125"/>
      <c r="BB125"/>
      <c r="BC125"/>
      <c r="BD125"/>
      <c r="BE125"/>
    </row>
    <row r="126" spans="1:57" s="30" customFormat="1" x14ac:dyDescent="0.2">
      <c r="A126" s="45">
        <v>30079</v>
      </c>
      <c r="B126" s="41">
        <v>9.0533440706550179E-3</v>
      </c>
      <c r="C126" s="42">
        <v>0</v>
      </c>
      <c r="D126" s="42">
        <v>5.7418046341095028E-2</v>
      </c>
      <c r="E126" s="42">
        <v>0</v>
      </c>
      <c r="F126" s="42">
        <v>2.7140385411268233</v>
      </c>
      <c r="G126" s="42">
        <v>12.507999181926793</v>
      </c>
      <c r="H126" s="42">
        <v>6.7103338046833147E-2</v>
      </c>
      <c r="I126" s="42">
        <v>0.48410635988933248</v>
      </c>
      <c r="J126" s="42">
        <v>2.4424430115156218E-5</v>
      </c>
      <c r="K126" s="42">
        <v>5.3394983920579806</v>
      </c>
      <c r="L126" s="42">
        <v>40.285264090359973</v>
      </c>
      <c r="M126" s="42">
        <v>42.893419982176852</v>
      </c>
      <c r="N126" s="42">
        <v>2.5156842790816432E-5</v>
      </c>
      <c r="O126" s="42">
        <v>3.3158786676725241E-2</v>
      </c>
      <c r="P126" s="42">
        <v>0</v>
      </c>
      <c r="Q126" s="42">
        <v>25.599272948983437</v>
      </c>
      <c r="R126" s="42"/>
      <c r="S126" s="42">
        <v>0</v>
      </c>
      <c r="T126" s="42"/>
      <c r="U126" s="42"/>
      <c r="V126" s="42"/>
      <c r="W126" s="42">
        <v>3.0322483937242777E-2</v>
      </c>
      <c r="X126" s="42">
        <v>2.8714670986694526E-2</v>
      </c>
      <c r="Y126" s="42">
        <v>0</v>
      </c>
      <c r="Z126" s="42">
        <v>0</v>
      </c>
      <c r="AA126" s="42"/>
      <c r="AB126" s="42"/>
      <c r="AC126" s="42"/>
      <c r="AD126" s="42">
        <v>0</v>
      </c>
      <c r="AE126" s="42">
        <v>0</v>
      </c>
      <c r="AF126" s="43">
        <v>130.04941974785334</v>
      </c>
      <c r="AG126"/>
      <c r="AH126"/>
      <c r="AI126"/>
      <c r="AJ126"/>
      <c r="AK126"/>
      <c r="AL126"/>
      <c r="AM126"/>
      <c r="AN126"/>
      <c r="AO126"/>
      <c r="AP126"/>
      <c r="AQ126"/>
      <c r="AR126"/>
      <c r="AS126"/>
      <c r="AT126"/>
      <c r="AU126"/>
      <c r="AV126"/>
      <c r="AW126"/>
      <c r="AX126"/>
      <c r="AY126"/>
      <c r="AZ126"/>
      <c r="BA126"/>
      <c r="BB126"/>
      <c r="BC126"/>
      <c r="BD126"/>
      <c r="BE126"/>
    </row>
    <row r="127" spans="1:57" s="30" customFormat="1" x14ac:dyDescent="0.2">
      <c r="A127" s="45">
        <v>30083</v>
      </c>
      <c r="B127" s="41">
        <v>187.77902383917058</v>
      </c>
      <c r="C127" s="42">
        <v>15.911623516794251</v>
      </c>
      <c r="D127" s="42">
        <v>4.1473496549452484</v>
      </c>
      <c r="E127" s="42">
        <v>129.48199157316216</v>
      </c>
      <c r="F127" s="42">
        <v>196.03709154754515</v>
      </c>
      <c r="G127" s="42">
        <v>903.46240244840453</v>
      </c>
      <c r="H127" s="42">
        <v>4.8469257250751019</v>
      </c>
      <c r="I127" s="42">
        <v>99.030591146521189</v>
      </c>
      <c r="J127" s="42">
        <v>52.390352575336458</v>
      </c>
      <c r="K127" s="42">
        <v>1092.2675800257609</v>
      </c>
      <c r="L127" s="42">
        <v>2909.8356139113857</v>
      </c>
      <c r="M127" s="42">
        <v>3094.9252264062989</v>
      </c>
      <c r="N127" s="42">
        <v>4.6307748891237788E-2</v>
      </c>
      <c r="O127" s="42">
        <v>2.3950846684188463</v>
      </c>
      <c r="P127" s="42">
        <v>11.814826739993997</v>
      </c>
      <c r="Q127" s="42">
        <v>5237.9872318527505</v>
      </c>
      <c r="R127" s="42">
        <v>135.80121702946889</v>
      </c>
      <c r="S127" s="42">
        <v>0.89139154843025292</v>
      </c>
      <c r="T127" s="42">
        <v>0</v>
      </c>
      <c r="U127" s="42">
        <v>25.089119248548702</v>
      </c>
      <c r="V127" s="42">
        <v>104.72705051792039</v>
      </c>
      <c r="W127" s="42">
        <v>55.816462486978857</v>
      </c>
      <c r="X127" s="42">
        <v>52.856862230413739</v>
      </c>
      <c r="Y127" s="42">
        <v>0</v>
      </c>
      <c r="Z127" s="42">
        <v>0</v>
      </c>
      <c r="AA127" s="42">
        <v>130.93703664458886</v>
      </c>
      <c r="AB127" s="42"/>
      <c r="AC127" s="42">
        <v>5.6488000138644656</v>
      </c>
      <c r="AD127" s="42">
        <v>0</v>
      </c>
      <c r="AE127" s="42">
        <v>5062.1193154583298</v>
      </c>
      <c r="AF127" s="43">
        <v>19516.246478558998</v>
      </c>
      <c r="AG127"/>
      <c r="AH127"/>
      <c r="AI127"/>
      <c r="AJ127"/>
      <c r="AK127"/>
      <c r="AL127"/>
      <c r="AM127"/>
      <c r="AN127"/>
      <c r="AO127"/>
      <c r="AP127"/>
      <c r="AQ127"/>
      <c r="AR127"/>
      <c r="AS127"/>
      <c r="AT127"/>
      <c r="AU127"/>
      <c r="AV127"/>
      <c r="AW127"/>
      <c r="AX127"/>
      <c r="AY127"/>
      <c r="AZ127"/>
      <c r="BA127"/>
      <c r="BB127"/>
      <c r="BC127"/>
      <c r="BD127"/>
      <c r="BE127"/>
    </row>
    <row r="128" spans="1:57" s="30" customFormat="1" x14ac:dyDescent="0.2">
      <c r="A128" s="45">
        <v>30085</v>
      </c>
      <c r="B128" s="41">
        <v>51.244688156057947</v>
      </c>
      <c r="C128" s="42">
        <v>6.9613352885974837</v>
      </c>
      <c r="D128" s="42">
        <v>0.79501910318439273</v>
      </c>
      <c r="E128" s="42">
        <v>10.859112711806732</v>
      </c>
      <c r="F128" s="42">
        <v>37.578995184832934</v>
      </c>
      <c r="G128" s="42">
        <v>173.18768098052485</v>
      </c>
      <c r="H128" s="42">
        <v>0.92912314218692049</v>
      </c>
      <c r="I128" s="42">
        <v>8.1153469217012564</v>
      </c>
      <c r="J128" s="42">
        <v>1.964601351349558E-2</v>
      </c>
      <c r="K128" s="42">
        <v>89.509011716603524</v>
      </c>
      <c r="L128" s="42">
        <v>557.79596432806113</v>
      </c>
      <c r="M128" s="42">
        <v>593.90889206091026</v>
      </c>
      <c r="N128" s="42">
        <v>2.0211212433353352E-3</v>
      </c>
      <c r="O128" s="42">
        <v>0.45912166167773416</v>
      </c>
      <c r="P128" s="42">
        <v>0</v>
      </c>
      <c r="Q128" s="42">
        <v>1234.9471429290704</v>
      </c>
      <c r="R128" s="42">
        <v>2.3361751520521548</v>
      </c>
      <c r="S128" s="42">
        <v>0</v>
      </c>
      <c r="T128" s="42"/>
      <c r="U128" s="42">
        <v>1.0635869542006956E-2</v>
      </c>
      <c r="V128" s="42">
        <v>3.6279848008831439</v>
      </c>
      <c r="W128" s="42">
        <v>2.4361330611259473</v>
      </c>
      <c r="X128" s="42">
        <v>2.3069600589060899</v>
      </c>
      <c r="Y128" s="42">
        <v>0</v>
      </c>
      <c r="Z128" s="42">
        <v>0</v>
      </c>
      <c r="AA128" s="42">
        <v>0</v>
      </c>
      <c r="AB128" s="42"/>
      <c r="AC128" s="42"/>
      <c r="AD128" s="42">
        <v>0</v>
      </c>
      <c r="AE128" s="42">
        <v>414.8299422267192</v>
      </c>
      <c r="AF128" s="43">
        <v>3191.8609324892009</v>
      </c>
      <c r="AG128"/>
      <c r="AH128"/>
      <c r="AI128"/>
      <c r="AJ128"/>
      <c r="AK128"/>
      <c r="AL128"/>
      <c r="AM128"/>
      <c r="AN128"/>
      <c r="AO128"/>
      <c r="AP128"/>
      <c r="AQ128"/>
      <c r="AR128"/>
      <c r="AS128"/>
      <c r="AT128"/>
      <c r="AU128"/>
      <c r="AV128"/>
      <c r="AW128"/>
      <c r="AX128"/>
      <c r="AY128"/>
      <c r="AZ128"/>
      <c r="BA128"/>
      <c r="BB128"/>
      <c r="BC128"/>
      <c r="BD128"/>
      <c r="BE128"/>
    </row>
    <row r="129" spans="1:57" s="31" customFormat="1" x14ac:dyDescent="0.2">
      <c r="A129" s="45">
        <v>30091</v>
      </c>
      <c r="B129" s="41">
        <v>1.7759599798639403</v>
      </c>
      <c r="C129" s="42">
        <v>4.9723823489982024</v>
      </c>
      <c r="D129" s="42">
        <v>0.93635583263939592</v>
      </c>
      <c r="E129" s="42">
        <v>9.1354440273929658</v>
      </c>
      <c r="F129" s="42">
        <v>44.259705439914349</v>
      </c>
      <c r="G129" s="42">
        <v>203.97660204372926</v>
      </c>
      <c r="H129" s="42">
        <v>1.0943005896868174</v>
      </c>
      <c r="I129" s="42">
        <v>9.2188996459009278</v>
      </c>
      <c r="J129" s="42">
        <v>1.9770157256256405E-2</v>
      </c>
      <c r="K129" s="42">
        <v>101.68075430177089</v>
      </c>
      <c r="L129" s="42">
        <v>656.95969131971651</v>
      </c>
      <c r="M129" s="42">
        <v>699.49269509396106</v>
      </c>
      <c r="N129" s="42">
        <v>2.1489876707349934E-3</v>
      </c>
      <c r="O129" s="42">
        <v>0.54074329042044245</v>
      </c>
      <c r="P129" s="42">
        <v>3.68615996265242</v>
      </c>
      <c r="Q129" s="42">
        <v>512.66814963465799</v>
      </c>
      <c r="R129" s="42">
        <v>5.8264062209153291</v>
      </c>
      <c r="S129" s="42">
        <v>0.27810918510955779</v>
      </c>
      <c r="T129" s="42">
        <v>0</v>
      </c>
      <c r="U129" s="42"/>
      <c r="V129" s="42">
        <v>7.180877799939589</v>
      </c>
      <c r="W129" s="42">
        <v>2.5902552505906025</v>
      </c>
      <c r="X129" s="42">
        <v>2.4529101061181189</v>
      </c>
      <c r="Y129" s="42">
        <v>0</v>
      </c>
      <c r="Z129" s="42">
        <v>0</v>
      </c>
      <c r="AA129" s="42">
        <v>0</v>
      </c>
      <c r="AB129" s="42"/>
      <c r="AC129" s="42"/>
      <c r="AD129" s="42">
        <v>0</v>
      </c>
      <c r="AE129" s="42">
        <v>471.23994136054796</v>
      </c>
      <c r="AF129" s="43">
        <v>2739.9882625794539</v>
      </c>
      <c r="AG129"/>
      <c r="AH129"/>
      <c r="AI129"/>
      <c r="AJ129"/>
      <c r="AK129"/>
      <c r="AL129"/>
      <c r="AM129"/>
      <c r="AN129"/>
      <c r="AO129"/>
      <c r="AP129"/>
      <c r="AQ129"/>
      <c r="AR129"/>
      <c r="AS129"/>
      <c r="AT129"/>
      <c r="AU129"/>
      <c r="AV129"/>
      <c r="AW129"/>
      <c r="AX129"/>
      <c r="AY129"/>
      <c r="AZ129"/>
      <c r="BA129"/>
      <c r="BB129"/>
      <c r="BC129"/>
      <c r="BD129"/>
      <c r="BE129"/>
    </row>
    <row r="130" spans="1:57" s="31" customFormat="1" x14ac:dyDescent="0.2">
      <c r="A130" s="45">
        <v>30105</v>
      </c>
      <c r="B130" s="41">
        <v>81.796396973666035</v>
      </c>
      <c r="C130" s="42">
        <v>9.9447646979964048</v>
      </c>
      <c r="D130" s="42">
        <v>0.78618555759345499</v>
      </c>
      <c r="E130" s="42">
        <v>15.340651291282525</v>
      </c>
      <c r="F130" s="42">
        <v>37.161450793890346</v>
      </c>
      <c r="G130" s="42">
        <v>171.26337341407458</v>
      </c>
      <c r="H130" s="42">
        <v>0.91879955171817695</v>
      </c>
      <c r="I130" s="42">
        <v>0.71601332199696488</v>
      </c>
      <c r="J130" s="42">
        <v>1.8886283507169491E-2</v>
      </c>
      <c r="K130" s="42">
        <v>7.897338887200049</v>
      </c>
      <c r="L130" s="42">
        <v>551.59823139108266</v>
      </c>
      <c r="M130" s="42">
        <v>587.3099043713446</v>
      </c>
      <c r="N130" s="42">
        <v>4.9342065637530599E-3</v>
      </c>
      <c r="O130" s="42">
        <v>0.45402030988131487</v>
      </c>
      <c r="P130" s="42">
        <v>0</v>
      </c>
      <c r="Q130" s="42">
        <v>307.79027760785419</v>
      </c>
      <c r="R130" s="42"/>
      <c r="S130" s="42">
        <v>0</v>
      </c>
      <c r="T130" s="42"/>
      <c r="U130" s="42">
        <v>5.3051204703504579E-2</v>
      </c>
      <c r="V130" s="42"/>
      <c r="W130" s="42">
        <v>5.9473837999678665</v>
      </c>
      <c r="X130" s="42">
        <v>5.6320309840422356</v>
      </c>
      <c r="Y130" s="42">
        <v>0</v>
      </c>
      <c r="Z130" s="42">
        <v>0</v>
      </c>
      <c r="AA130" s="42"/>
      <c r="AB130" s="42"/>
      <c r="AC130" s="42"/>
      <c r="AD130" s="42">
        <v>0</v>
      </c>
      <c r="AE130" s="42">
        <v>36.600254784338389</v>
      </c>
      <c r="AF130" s="43">
        <v>1821.2339494327043</v>
      </c>
      <c r="AG130"/>
      <c r="AH130"/>
      <c r="AI130"/>
      <c r="AJ130"/>
      <c r="AK130"/>
      <c r="AL130"/>
      <c r="AM130"/>
      <c r="AN130"/>
      <c r="AO130"/>
      <c r="AP130"/>
      <c r="AQ130"/>
      <c r="AR130"/>
      <c r="AS130"/>
      <c r="AT130"/>
      <c r="AU130"/>
      <c r="AV130"/>
      <c r="AW130"/>
      <c r="AX130"/>
      <c r="AY130"/>
      <c r="AZ130"/>
      <c r="BA130"/>
      <c r="BB130"/>
      <c r="BC130"/>
      <c r="BD130"/>
      <c r="BE130"/>
    </row>
    <row r="131" spans="1:57" s="31" customFormat="1" x14ac:dyDescent="0.2">
      <c r="A131" s="45">
        <v>30109</v>
      </c>
      <c r="B131" s="41">
        <v>0.54451978129840262</v>
      </c>
      <c r="C131" s="42">
        <v>0</v>
      </c>
      <c r="D131" s="42">
        <v>0.53442950825173063</v>
      </c>
      <c r="E131" s="42">
        <v>0</v>
      </c>
      <c r="F131" s="42">
        <v>25.261435652026584</v>
      </c>
      <c r="G131" s="42">
        <v>116.4206077702417</v>
      </c>
      <c r="H131" s="42">
        <v>0.62457722335898547</v>
      </c>
      <c r="I131" s="42">
        <v>4.5050788425184045</v>
      </c>
      <c r="J131" s="42">
        <v>1.4690246212724293E-3</v>
      </c>
      <c r="K131" s="42">
        <v>49.689207225495721</v>
      </c>
      <c r="L131" s="42">
        <v>374.96284268719671</v>
      </c>
      <c r="M131" s="42">
        <v>399.23875521872304</v>
      </c>
      <c r="N131" s="42">
        <v>1.513076099583451E-3</v>
      </c>
      <c r="O131" s="42">
        <v>0.30863178368336575</v>
      </c>
      <c r="P131" s="42">
        <v>0</v>
      </c>
      <c r="Q131" s="42">
        <v>238.22604390630786</v>
      </c>
      <c r="R131" s="42"/>
      <c r="S131" s="42">
        <v>0</v>
      </c>
      <c r="T131" s="42"/>
      <c r="U131" s="42"/>
      <c r="V131" s="42"/>
      <c r="W131" s="42">
        <v>1.8237672392735165</v>
      </c>
      <c r="X131" s="42">
        <v>1.7270641923807089</v>
      </c>
      <c r="Y131" s="42">
        <v>0</v>
      </c>
      <c r="Z131" s="42">
        <v>0</v>
      </c>
      <c r="AA131" s="42"/>
      <c r="AB131" s="42"/>
      <c r="AC131" s="42"/>
      <c r="AD131" s="42">
        <v>0</v>
      </c>
      <c r="AE131" s="42">
        <v>0</v>
      </c>
      <c r="AF131" s="43">
        <v>1213.8699431314778</v>
      </c>
      <c r="AG131"/>
      <c r="AH131"/>
      <c r="AI131"/>
      <c r="AJ131"/>
      <c r="AK131"/>
      <c r="AL131"/>
      <c r="AM131"/>
      <c r="AN131"/>
      <c r="AO131"/>
      <c r="AP131"/>
      <c r="AQ131"/>
      <c r="AR131"/>
      <c r="AS131"/>
      <c r="AT131"/>
      <c r="AU131"/>
      <c r="AV131"/>
      <c r="AW131"/>
      <c r="AX131"/>
      <c r="AY131"/>
      <c r="AZ131"/>
      <c r="BA131"/>
      <c r="BB131"/>
      <c r="BC131"/>
      <c r="BD131"/>
      <c r="BE131"/>
    </row>
    <row r="132" spans="1:57" s="31" customFormat="1" x14ac:dyDescent="0.2">
      <c r="A132" s="45">
        <v>38003</v>
      </c>
      <c r="B132" s="41">
        <v>1.8</v>
      </c>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3">
        <v>1.8</v>
      </c>
      <c r="AG132"/>
      <c r="AH132"/>
      <c r="AI132"/>
      <c r="AJ132"/>
      <c r="AK132"/>
      <c r="AL132"/>
      <c r="AM132"/>
      <c r="AN132"/>
    </row>
    <row r="133" spans="1:57" s="31" customFormat="1" x14ac:dyDescent="0.2">
      <c r="A133" s="45">
        <v>38007</v>
      </c>
      <c r="B133" s="41">
        <v>21.553054092234227</v>
      </c>
      <c r="C133" s="42">
        <v>1.9889529395992813</v>
      </c>
      <c r="D133" s="42">
        <v>2.0228819403247327</v>
      </c>
      <c r="E133" s="42">
        <v>7.8944025746150519</v>
      </c>
      <c r="F133" s="42">
        <v>95.617665525852686</v>
      </c>
      <c r="G133" s="42">
        <v>440.6664327171132</v>
      </c>
      <c r="H133" s="42">
        <v>2.3641022173422752</v>
      </c>
      <c r="I133" s="42">
        <v>25.372396583851149</v>
      </c>
      <c r="J133" s="42">
        <v>1.276899983087299E-2</v>
      </c>
      <c r="K133" s="42">
        <v>279.84732692439866</v>
      </c>
      <c r="L133" s="42">
        <v>1419.2808425680666</v>
      </c>
      <c r="M133" s="42">
        <v>1511.1681809105385</v>
      </c>
      <c r="N133" s="42">
        <v>1.3151902411917497E-2</v>
      </c>
      <c r="O133" s="42">
        <v>1.1682095613800125</v>
      </c>
      <c r="P133" s="42">
        <v>70.266062195450147</v>
      </c>
      <c r="Q133" s="42">
        <v>10906.748168232016</v>
      </c>
      <c r="R133" s="42">
        <v>21.100000000000005</v>
      </c>
      <c r="S133" s="42">
        <v>0.39446995102996896</v>
      </c>
      <c r="T133" s="42">
        <v>0.01</v>
      </c>
      <c r="U133" s="42">
        <v>3.45</v>
      </c>
      <c r="V133" s="42"/>
      <c r="W133" s="42">
        <v>15.852480096394894</v>
      </c>
      <c r="X133" s="42">
        <v>15.011921557389869</v>
      </c>
      <c r="Y133" s="42">
        <v>0</v>
      </c>
      <c r="Z133" s="42">
        <v>0</v>
      </c>
      <c r="AA133" s="42">
        <v>0</v>
      </c>
      <c r="AB133" s="42"/>
      <c r="AC133" s="42"/>
      <c r="AD133" s="42">
        <v>0</v>
      </c>
      <c r="AE133" s="42">
        <v>1296.9537729664835</v>
      </c>
      <c r="AF133" s="43">
        <v>16138.757244456327</v>
      </c>
      <c r="AG133"/>
      <c r="AH133"/>
      <c r="AI133"/>
      <c r="AJ133"/>
      <c r="AK133"/>
      <c r="AL133"/>
      <c r="AM133"/>
      <c r="AN133"/>
    </row>
    <row r="134" spans="1:57" x14ac:dyDescent="0.2">
      <c r="A134" s="45">
        <v>38009</v>
      </c>
      <c r="B134" s="41">
        <v>0.11041187935592807</v>
      </c>
      <c r="C134" s="42">
        <v>34.806676442987417</v>
      </c>
      <c r="D134" s="42">
        <v>2.3099721720302075</v>
      </c>
      <c r="E134" s="42">
        <v>157.75877634097</v>
      </c>
      <c r="F134" s="42">
        <v>109.18785823148681</v>
      </c>
      <c r="G134" s="42">
        <v>503.20642862674725</v>
      </c>
      <c r="H134" s="42">
        <v>2.6996189075764416</v>
      </c>
      <c r="I134" s="42">
        <v>12.428853312240808</v>
      </c>
      <c r="J134" s="42">
        <v>2.9787305222972845E-4</v>
      </c>
      <c r="K134" s="42">
        <v>137.08525186697648</v>
      </c>
      <c r="L134" s="42">
        <v>1620.7071630198668</v>
      </c>
      <c r="M134" s="42">
        <v>1725.6352808214228</v>
      </c>
      <c r="N134" s="42">
        <v>3.0680533839411557E-4</v>
      </c>
      <c r="O134" s="42">
        <v>1.3340034947636388</v>
      </c>
      <c r="P134" s="42">
        <v>312.76449879518827</v>
      </c>
      <c r="Q134" s="42">
        <v>5342.7500491926776</v>
      </c>
      <c r="R134" s="42"/>
      <c r="S134" s="42">
        <v>1.7558433284687402</v>
      </c>
      <c r="T134" s="42"/>
      <c r="U134" s="42"/>
      <c r="V134" s="42"/>
      <c r="W134" s="42">
        <v>0.36980395444185171</v>
      </c>
      <c r="X134" s="42">
        <v>0.35019554807428188</v>
      </c>
      <c r="Y134" s="42">
        <v>0</v>
      </c>
      <c r="Z134" s="42">
        <v>0</v>
      </c>
      <c r="AA134" s="42"/>
      <c r="AB134" s="42"/>
      <c r="AC134" s="42"/>
      <c r="AD134" s="42">
        <v>0</v>
      </c>
      <c r="AE134" s="42">
        <v>635.32225439111312</v>
      </c>
      <c r="AF134" s="43">
        <v>10600.583545004778</v>
      </c>
    </row>
    <row r="135" spans="1:57" x14ac:dyDescent="0.2">
      <c r="A135" s="45">
        <v>38011</v>
      </c>
      <c r="B135" s="41">
        <v>131.59904289335628</v>
      </c>
      <c r="C135" s="42">
        <v>14.917147046994607</v>
      </c>
      <c r="D135" s="42">
        <v>2.446892128689742</v>
      </c>
      <c r="E135" s="42">
        <v>71.618433837392018</v>
      </c>
      <c r="F135" s="42">
        <v>115.65979629109692</v>
      </c>
      <c r="G135" s="42">
        <v>533.03319590672652</v>
      </c>
      <c r="H135" s="42">
        <v>2.8596345598419664</v>
      </c>
      <c r="I135" s="42">
        <v>77.581631585000764</v>
      </c>
      <c r="J135" s="42">
        <v>0.55665195662853462</v>
      </c>
      <c r="K135" s="42">
        <v>855.69418504653368</v>
      </c>
      <c r="L135" s="42">
        <v>1716.7720235430327</v>
      </c>
      <c r="M135" s="42">
        <v>1827.9195900096906</v>
      </c>
      <c r="N135" s="42">
        <v>5.8350772565695125E-2</v>
      </c>
      <c r="O135" s="42">
        <v>1.4130744476081374</v>
      </c>
      <c r="P135" s="42">
        <v>9835.5861068378435</v>
      </c>
      <c r="Q135" s="42">
        <v>33349.759270147879</v>
      </c>
      <c r="R135" s="42">
        <v>12.3</v>
      </c>
      <c r="S135" s="42">
        <v>55.216459392918615</v>
      </c>
      <c r="T135" s="42"/>
      <c r="U135" s="42">
        <v>0.7</v>
      </c>
      <c r="V135" s="42"/>
      <c r="W135" s="42">
        <v>70.332369548968174</v>
      </c>
      <c r="X135" s="42">
        <v>66.603080918207695</v>
      </c>
      <c r="Y135" s="42">
        <v>0</v>
      </c>
      <c r="Z135" s="42">
        <v>0</v>
      </c>
      <c r="AA135" s="42">
        <v>0</v>
      </c>
      <c r="AB135" s="42"/>
      <c r="AC135" s="42"/>
      <c r="AD135" s="42">
        <v>0</v>
      </c>
      <c r="AE135" s="42">
        <v>0</v>
      </c>
      <c r="AF135" s="43">
        <v>48742.626936870969</v>
      </c>
    </row>
    <row r="136" spans="1:57" x14ac:dyDescent="0.2">
      <c r="A136" s="45">
        <v>38013</v>
      </c>
      <c r="B136" s="41">
        <v>9.9943067377444343</v>
      </c>
      <c r="C136" s="42">
        <v>18.89505292619317</v>
      </c>
      <c r="D136" s="42">
        <v>1.656289798300818</v>
      </c>
      <c r="E136" s="42">
        <v>61.405696882240441</v>
      </c>
      <c r="F136" s="42">
        <v>78.289573301735288</v>
      </c>
      <c r="G136" s="42">
        <v>360.80766870942676</v>
      </c>
      <c r="H136" s="42">
        <v>1.9356732128894176</v>
      </c>
      <c r="I136" s="42">
        <v>8.8245939023224853</v>
      </c>
      <c r="J136" s="42">
        <v>8.0781460517372131E-3</v>
      </c>
      <c r="K136" s="42">
        <v>97.331720580549771</v>
      </c>
      <c r="L136" s="42">
        <v>1162.0749256834608</v>
      </c>
      <c r="M136" s="42">
        <v>1237.310191793563</v>
      </c>
      <c r="N136" s="42">
        <v>8.3203845210170109E-3</v>
      </c>
      <c r="O136" s="42">
        <v>0.95650346182861279</v>
      </c>
      <c r="P136" s="42">
        <v>161.16793090928201</v>
      </c>
      <c r="Q136" s="42">
        <v>3793.3989822942549</v>
      </c>
      <c r="R136" s="42">
        <v>6.7</v>
      </c>
      <c r="S136" s="42">
        <v>0.90478822673376669</v>
      </c>
      <c r="T136" s="42"/>
      <c r="U136" s="42">
        <v>0.6</v>
      </c>
      <c r="V136" s="42"/>
      <c r="W136" s="42">
        <v>10.028870796232132</v>
      </c>
      <c r="X136" s="42">
        <v>9.4971020803535282</v>
      </c>
      <c r="Y136" s="42">
        <v>0</v>
      </c>
      <c r="Z136" s="42">
        <v>0</v>
      </c>
      <c r="AA136" s="42">
        <v>1.6</v>
      </c>
      <c r="AB136" s="42"/>
      <c r="AC136" s="42"/>
      <c r="AD136" s="42">
        <v>0</v>
      </c>
      <c r="AE136" s="42">
        <v>451.08432381191227</v>
      </c>
      <c r="AF136" s="43">
        <v>7474.4805936395969</v>
      </c>
    </row>
    <row r="137" spans="1:57" x14ac:dyDescent="0.2">
      <c r="A137" s="45">
        <v>38015</v>
      </c>
      <c r="B137" s="41">
        <v>4.93</v>
      </c>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3">
        <v>4.93</v>
      </c>
    </row>
    <row r="138" spans="1:57" x14ac:dyDescent="0.2">
      <c r="A138" s="45">
        <v>38023</v>
      </c>
      <c r="B138" s="41">
        <v>2.3029155048934382</v>
      </c>
      <c r="C138" s="42">
        <v>26.850864684590299</v>
      </c>
      <c r="D138" s="42">
        <v>0.63159850975204523</v>
      </c>
      <c r="E138" s="42">
        <v>33.275423952607767</v>
      </c>
      <c r="F138" s="42">
        <v>29.854423952395056</v>
      </c>
      <c r="G138" s="42">
        <v>137.58799100119475</v>
      </c>
      <c r="H138" s="42">
        <v>0.7381367185151646</v>
      </c>
      <c r="I138" s="42">
        <v>9.6651553424956109</v>
      </c>
      <c r="J138" s="42">
        <v>6.2128864617767609E-3</v>
      </c>
      <c r="K138" s="42">
        <v>106.60277510513059</v>
      </c>
      <c r="L138" s="42">
        <v>443.13790499395975</v>
      </c>
      <c r="M138" s="42">
        <v>471.82761980394542</v>
      </c>
      <c r="N138" s="42">
        <v>6.3991915987068283E-3</v>
      </c>
      <c r="O138" s="42">
        <v>0.36474665344397766</v>
      </c>
      <c r="P138" s="42">
        <v>465.44338702297483</v>
      </c>
      <c r="Q138" s="42">
        <v>4154.7283473621874</v>
      </c>
      <c r="R138" s="42"/>
      <c r="S138" s="42">
        <v>2.6129745192703346</v>
      </c>
      <c r="T138" s="42"/>
      <c r="U138" s="42"/>
      <c r="V138" s="42"/>
      <c r="W138" s="42">
        <v>7.7131850795665535</v>
      </c>
      <c r="X138" s="42">
        <v>7.3042027914872119</v>
      </c>
      <c r="Y138" s="42">
        <v>0</v>
      </c>
      <c r="Z138" s="42">
        <v>0</v>
      </c>
      <c r="AA138" s="42"/>
      <c r="AB138" s="42"/>
      <c r="AC138" s="42"/>
      <c r="AD138" s="42">
        <v>0</v>
      </c>
      <c r="AE138" s="42">
        <v>494.0510702775</v>
      </c>
      <c r="AF138" s="43">
        <v>6394.7053353539704</v>
      </c>
    </row>
    <row r="139" spans="1:57" x14ac:dyDescent="0.2">
      <c r="A139" s="45">
        <v>38025</v>
      </c>
      <c r="B139" s="41">
        <v>25.669732818948312</v>
      </c>
      <c r="C139" s="42">
        <v>137.2377528323504</v>
      </c>
      <c r="D139" s="42">
        <v>1.7004575262555066</v>
      </c>
      <c r="E139" s="42">
        <v>457.89258601451712</v>
      </c>
      <c r="F139" s="42">
        <v>80.377295256448221</v>
      </c>
      <c r="G139" s="42">
        <v>370.42920654167813</v>
      </c>
      <c r="H139" s="42">
        <v>1.9872911652331353</v>
      </c>
      <c r="I139" s="42">
        <v>56.62036250187834</v>
      </c>
      <c r="J139" s="42">
        <v>1.7562186200357054E-2</v>
      </c>
      <c r="K139" s="42">
        <v>624.49981984461283</v>
      </c>
      <c r="L139" s="42">
        <v>1193.0635903683531</v>
      </c>
      <c r="M139" s="42">
        <v>1270.3051302413915</v>
      </c>
      <c r="N139" s="42">
        <v>1.8088821529197933E-2</v>
      </c>
      <c r="O139" s="42">
        <v>0.9820102208107091</v>
      </c>
      <c r="P139" s="42">
        <v>1383.0945568880984</v>
      </c>
      <c r="Q139" s="42">
        <v>24339.207885274998</v>
      </c>
      <c r="R139" s="42">
        <v>7</v>
      </c>
      <c r="S139" s="42">
        <v>7.7646195770565427</v>
      </c>
      <c r="T139" s="42"/>
      <c r="U139" s="42"/>
      <c r="V139" s="42"/>
      <c r="W139" s="42">
        <v>21.803133438627931</v>
      </c>
      <c r="X139" s="42">
        <v>20.647048720182362</v>
      </c>
      <c r="Y139" s="42">
        <v>0</v>
      </c>
      <c r="Z139" s="42">
        <v>0</v>
      </c>
      <c r="AA139" s="42"/>
      <c r="AB139" s="42"/>
      <c r="AC139" s="42"/>
      <c r="AD139" s="42">
        <v>0</v>
      </c>
      <c r="AE139" s="42">
        <v>2894.2473972001471</v>
      </c>
      <c r="AF139" s="43">
        <v>32894.565527439321</v>
      </c>
    </row>
    <row r="140" spans="1:57" x14ac:dyDescent="0.2">
      <c r="A140" s="45">
        <v>38033</v>
      </c>
      <c r="B140" s="41">
        <v>0.68074460343267373</v>
      </c>
      <c r="C140" s="42">
        <v>2.9834294093989215</v>
      </c>
      <c r="D140" s="42">
        <v>0.27825668611453747</v>
      </c>
      <c r="E140" s="42">
        <v>1.62886690677101</v>
      </c>
      <c r="F140" s="42">
        <v>13.152648314691527</v>
      </c>
      <c r="G140" s="42">
        <v>60.615688343183692</v>
      </c>
      <c r="H140" s="42">
        <v>0.32519309976542216</v>
      </c>
      <c r="I140" s="42">
        <v>3.5690177740674831</v>
      </c>
      <c r="J140" s="42">
        <v>1.8365367385852714E-3</v>
      </c>
      <c r="K140" s="42">
        <v>39.364830220813644</v>
      </c>
      <c r="L140" s="42">
        <v>195.22858751482141</v>
      </c>
      <c r="M140" s="42">
        <v>207.8681122213186</v>
      </c>
      <c r="N140" s="42">
        <v>1.8916087619779826E-3</v>
      </c>
      <c r="O140" s="42">
        <v>0.16069258158720695</v>
      </c>
      <c r="P140" s="42">
        <v>0</v>
      </c>
      <c r="Q140" s="42">
        <v>1534.2018615014722</v>
      </c>
      <c r="R140" s="42"/>
      <c r="S140" s="42">
        <v>0</v>
      </c>
      <c r="T140" s="42"/>
      <c r="U140" s="42"/>
      <c r="V140" s="42"/>
      <c r="W140" s="42">
        <v>2.2800268212338577</v>
      </c>
      <c r="X140" s="42">
        <v>2.1591311631352585</v>
      </c>
      <c r="Y140" s="42">
        <v>0</v>
      </c>
      <c r="Z140" s="42">
        <v>0</v>
      </c>
      <c r="AA140" s="42"/>
      <c r="AB140" s="42"/>
      <c r="AC140" s="42"/>
      <c r="AD140" s="42">
        <v>0</v>
      </c>
      <c r="AE140" s="42">
        <v>182.43649363447997</v>
      </c>
      <c r="AF140" s="43">
        <v>2246.9373089417882</v>
      </c>
    </row>
    <row r="141" spans="1:57" x14ac:dyDescent="0.2">
      <c r="A141" s="45">
        <v>38049</v>
      </c>
      <c r="B141" s="41">
        <v>2.1</v>
      </c>
      <c r="C141" s="42">
        <v>0</v>
      </c>
      <c r="D141" s="42">
        <v>7.5085137522970427E-2</v>
      </c>
      <c r="E141" s="42">
        <v>0</v>
      </c>
      <c r="F141" s="42">
        <v>3.5491273230119997</v>
      </c>
      <c r="G141" s="42">
        <v>16.356614314827347</v>
      </c>
      <c r="H141" s="42">
        <v>8.7750518984320264E-2</v>
      </c>
      <c r="I141" s="42">
        <v>0.21367012381353523</v>
      </c>
      <c r="J141" s="42">
        <v>0</v>
      </c>
      <c r="K141" s="42">
        <v>2.3566955054959631</v>
      </c>
      <c r="L141" s="42">
        <v>52.680729964316889</v>
      </c>
      <c r="M141" s="42">
        <v>56.091395361308194</v>
      </c>
      <c r="N141" s="42">
        <v>0</v>
      </c>
      <c r="O141" s="42">
        <v>4.3361490269563784E-2</v>
      </c>
      <c r="P141" s="42">
        <v>0</v>
      </c>
      <c r="Q141" s="42">
        <v>91.849669139747334</v>
      </c>
      <c r="R141" s="42"/>
      <c r="S141" s="42">
        <v>0</v>
      </c>
      <c r="T141" s="42"/>
      <c r="U141" s="42"/>
      <c r="V141" s="42"/>
      <c r="W141" s="42">
        <v>0</v>
      </c>
      <c r="X141" s="42">
        <v>0</v>
      </c>
      <c r="Y141" s="42">
        <v>0</v>
      </c>
      <c r="Z141" s="42">
        <v>0</v>
      </c>
      <c r="AA141" s="42"/>
      <c r="AB141" s="42"/>
      <c r="AC141" s="42"/>
      <c r="AD141" s="42">
        <v>0</v>
      </c>
      <c r="AE141" s="42">
        <v>10.922116573984177</v>
      </c>
      <c r="AF141" s="43">
        <v>236.32621545328232</v>
      </c>
    </row>
    <row r="142" spans="1:57" x14ac:dyDescent="0.2">
      <c r="A142" s="45">
        <v>38051</v>
      </c>
      <c r="B142" s="41">
        <v>5</v>
      </c>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3">
        <v>5</v>
      </c>
    </row>
    <row r="143" spans="1:57" x14ac:dyDescent="0.2">
      <c r="A143" s="45">
        <v>38053</v>
      </c>
      <c r="B143" s="41">
        <v>69.035481736084563</v>
      </c>
      <c r="C143" s="42">
        <v>76.57468817457233</v>
      </c>
      <c r="D143" s="42">
        <v>3.8337587864669604</v>
      </c>
      <c r="E143" s="42">
        <v>576.01560095739262</v>
      </c>
      <c r="F143" s="42">
        <v>181.21426566908326</v>
      </c>
      <c r="G143" s="42">
        <v>835.14948383941976</v>
      </c>
      <c r="H143" s="42">
        <v>4.4804382634347055</v>
      </c>
      <c r="I143" s="42">
        <v>58.216342802284345</v>
      </c>
      <c r="J143" s="42">
        <v>5.1624375781515033E-2</v>
      </c>
      <c r="K143" s="42">
        <v>642.10284049016298</v>
      </c>
      <c r="L143" s="42">
        <v>2689.8160946486505</v>
      </c>
      <c r="M143" s="42">
        <v>2863.9606572715006</v>
      </c>
      <c r="N143" s="42">
        <v>5.3172430209690418E-2</v>
      </c>
      <c r="O143" s="42">
        <v>2.2139866796459624</v>
      </c>
      <c r="P143" s="42">
        <v>7098.4044822244532</v>
      </c>
      <c r="Q143" s="42">
        <v>25025.266656288637</v>
      </c>
      <c r="R143" s="42">
        <v>50.6</v>
      </c>
      <c r="S143" s="42">
        <v>39.850066746380222</v>
      </c>
      <c r="T143" s="42">
        <v>0</v>
      </c>
      <c r="U143" s="42">
        <v>2.5</v>
      </c>
      <c r="V143" s="42"/>
      <c r="W143" s="42">
        <v>64.090719743499847</v>
      </c>
      <c r="X143" s="42">
        <v>60.692387026865298</v>
      </c>
      <c r="Y143" s="42">
        <v>0</v>
      </c>
      <c r="Z143" s="42">
        <v>0</v>
      </c>
      <c r="AA143" s="42">
        <v>15.6</v>
      </c>
      <c r="AB143" s="42"/>
      <c r="AC143" s="42"/>
      <c r="AD143" s="42">
        <v>0</v>
      </c>
      <c r="AE143" s="42">
        <v>2975.8286804404224</v>
      </c>
      <c r="AF143" s="43">
        <v>43335.551428594947</v>
      </c>
    </row>
    <row r="144" spans="1:57" x14ac:dyDescent="0.2">
      <c r="A144" s="45">
        <v>38055</v>
      </c>
      <c r="B144" s="41">
        <v>7.182040105641109E-2</v>
      </c>
      <c r="C144" s="42">
        <v>8.9502882281967651</v>
      </c>
      <c r="D144" s="42">
        <v>7.5085137522970427E-2</v>
      </c>
      <c r="E144" s="42">
        <v>1.318606543576532</v>
      </c>
      <c r="F144" s="42">
        <v>3.5491273230119997</v>
      </c>
      <c r="G144" s="42">
        <v>16.356614314827347</v>
      </c>
      <c r="H144" s="42">
        <v>8.7750518984320264E-2</v>
      </c>
      <c r="I144" s="42">
        <v>0.76764702926244166</v>
      </c>
      <c r="J144" s="42">
        <v>1.9375960449030945E-4</v>
      </c>
      <c r="K144" s="42">
        <v>8.4668379059343426</v>
      </c>
      <c r="L144" s="42">
        <v>52.680729964316889</v>
      </c>
      <c r="M144" s="42">
        <v>56.091395361308194</v>
      </c>
      <c r="N144" s="42">
        <v>1.9956985225005354E-4</v>
      </c>
      <c r="O144" s="42">
        <v>4.3361490269563784E-2</v>
      </c>
      <c r="P144" s="42">
        <v>0</v>
      </c>
      <c r="Q144" s="42">
        <v>329.98588850632177</v>
      </c>
      <c r="R144" s="42"/>
      <c r="S144" s="42">
        <v>0</v>
      </c>
      <c r="T144" s="42"/>
      <c r="U144" s="42"/>
      <c r="V144" s="42"/>
      <c r="W144" s="42">
        <v>0.2405490104433638</v>
      </c>
      <c r="X144" s="42">
        <v>0.22779419078436541</v>
      </c>
      <c r="Y144" s="42">
        <v>0</v>
      </c>
      <c r="Z144" s="42">
        <v>0</v>
      </c>
      <c r="AA144" s="42"/>
      <c r="AB144" s="42"/>
      <c r="AC144" s="42"/>
      <c r="AD144" s="42">
        <v>0</v>
      </c>
      <c r="AE144" s="42">
        <v>39.239600706151286</v>
      </c>
      <c r="AF144" s="43">
        <v>518.15348996142529</v>
      </c>
    </row>
    <row r="145" spans="1:32" x14ac:dyDescent="0.2">
      <c r="A145" s="45">
        <v>38057</v>
      </c>
      <c r="B145" s="41">
        <v>1.3890179954027173E-3</v>
      </c>
      <c r="C145" s="42">
        <v>2.9834294093989215</v>
      </c>
      <c r="D145" s="42">
        <v>4.4167727954688481E-3</v>
      </c>
      <c r="E145" s="42">
        <v>2.5855030266206499E-2</v>
      </c>
      <c r="F145" s="42">
        <v>0.20877219547129408</v>
      </c>
      <c r="G145" s="42">
        <v>0.96215378322513789</v>
      </c>
      <c r="H145" s="42">
        <v>5.1617952343717801E-3</v>
      </c>
      <c r="I145" s="42">
        <v>1.3881870767941744E-2</v>
      </c>
      <c r="J145" s="42">
        <v>3.7473416113029133E-6</v>
      </c>
      <c r="K145" s="42">
        <v>0.15311144984983485</v>
      </c>
      <c r="L145" s="42">
        <v>3.0988664684892284</v>
      </c>
      <c r="M145" s="42">
        <v>3.2994938447828348</v>
      </c>
      <c r="N145" s="42">
        <v>3.8597127283855636E-6</v>
      </c>
      <c r="O145" s="42">
        <v>2.5506758982096339E-3</v>
      </c>
      <c r="P145" s="42">
        <v>0</v>
      </c>
      <c r="Q145" s="42">
        <v>5.967353855183239</v>
      </c>
      <c r="R145" s="42"/>
      <c r="S145" s="42">
        <v>0</v>
      </c>
      <c r="T145" s="42"/>
      <c r="U145" s="42"/>
      <c r="V145" s="42"/>
      <c r="W145" s="42">
        <v>4.6522561746725651E-3</v>
      </c>
      <c r="X145" s="42">
        <v>4.4055759309831761E-3</v>
      </c>
      <c r="Y145" s="42">
        <v>0</v>
      </c>
      <c r="Z145" s="42">
        <v>0</v>
      </c>
      <c r="AA145" s="42"/>
      <c r="AB145" s="42"/>
      <c r="AC145" s="42"/>
      <c r="AD145" s="42">
        <v>0</v>
      </c>
      <c r="AE145" s="42">
        <v>0.70959574547145199</v>
      </c>
      <c r="AF145" s="43">
        <v>17.445097353989542</v>
      </c>
    </row>
    <row r="146" spans="1:32" x14ac:dyDescent="0.2">
      <c r="A146" s="45">
        <v>38059</v>
      </c>
      <c r="B146" s="41">
        <v>22.5</v>
      </c>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3">
        <v>22.5</v>
      </c>
    </row>
    <row r="147" spans="1:32" x14ac:dyDescent="0.2">
      <c r="A147" s="45">
        <v>38061</v>
      </c>
      <c r="B147" s="41">
        <v>109.10860845052392</v>
      </c>
      <c r="C147" s="42">
        <v>237.67987628211412</v>
      </c>
      <c r="D147" s="42">
        <v>2.2525541256891124</v>
      </c>
      <c r="E147" s="42">
        <v>1050.4898797159703</v>
      </c>
      <c r="F147" s="42">
        <v>106.47381969035999</v>
      </c>
      <c r="G147" s="42">
        <v>490.69842944482036</v>
      </c>
      <c r="H147" s="42">
        <v>2.6325155695296081</v>
      </c>
      <c r="I147" s="42">
        <v>193.41236975680141</v>
      </c>
      <c r="J147" s="42">
        <v>4.6425989247584017E-2</v>
      </c>
      <c r="K147" s="42">
        <v>2133.2606280087862</v>
      </c>
      <c r="L147" s="42">
        <v>1580.4218989295066</v>
      </c>
      <c r="M147" s="42">
        <v>1682.7418608392459</v>
      </c>
      <c r="N147" s="42">
        <v>4.7818160235593897E-2</v>
      </c>
      <c r="O147" s="42">
        <v>1.3008447080869134</v>
      </c>
      <c r="P147" s="42">
        <v>1661.3682447884244</v>
      </c>
      <c r="Q147" s="42">
        <v>83141.535431503056</v>
      </c>
      <c r="R147" s="42">
        <v>17.2</v>
      </c>
      <c r="S147" s="42">
        <v>9.3268333202094666</v>
      </c>
      <c r="T147" s="42"/>
      <c r="U147" s="42">
        <v>1</v>
      </c>
      <c r="V147" s="42"/>
      <c r="W147" s="42">
        <v>57.637017797066761</v>
      </c>
      <c r="X147" s="42">
        <v>54.580884802260059</v>
      </c>
      <c r="Y147" s="42">
        <v>0</v>
      </c>
      <c r="Z147" s="42">
        <v>0</v>
      </c>
      <c r="AA147" s="42">
        <v>27</v>
      </c>
      <c r="AB147" s="42"/>
      <c r="AC147" s="42"/>
      <c r="AD147" s="42">
        <v>0</v>
      </c>
      <c r="AE147" s="42">
        <v>9886.6065673169196</v>
      </c>
      <c r="AF147" s="43">
        <v>102446.82250919886</v>
      </c>
    </row>
    <row r="148" spans="1:32" x14ac:dyDescent="0.2">
      <c r="A148" s="45">
        <v>38075</v>
      </c>
      <c r="B148" s="41">
        <v>7.6305682075621717E-2</v>
      </c>
      <c r="C148" s="42">
        <v>4.9723823489982024</v>
      </c>
      <c r="D148" s="42">
        <v>1.2852808834814349</v>
      </c>
      <c r="E148" s="42">
        <v>12.539689679110154</v>
      </c>
      <c r="F148" s="42">
        <v>60.752708882146578</v>
      </c>
      <c r="G148" s="42">
        <v>279.98675091851516</v>
      </c>
      <c r="H148" s="42">
        <v>1.5020824132021882</v>
      </c>
      <c r="I148" s="42">
        <v>4.9025668089639156</v>
      </c>
      <c r="J148" s="42">
        <v>2.0586015340854147E-4</v>
      </c>
      <c r="K148" s="42">
        <v>54.073339584722284</v>
      </c>
      <c r="L148" s="42">
        <v>901.77014233036562</v>
      </c>
      <c r="M148" s="42">
        <v>960.15270883180494</v>
      </c>
      <c r="N148" s="42">
        <v>2.1203325898598588E-4</v>
      </c>
      <c r="O148" s="42">
        <v>0.7422466863790036</v>
      </c>
      <c r="P148" s="42">
        <v>214.72974782824119</v>
      </c>
      <c r="Q148" s="42">
        <v>2107.450172733591</v>
      </c>
      <c r="R148" s="42">
        <v>1.3</v>
      </c>
      <c r="S148" s="42">
        <v>1.205481429639139</v>
      </c>
      <c r="T148" s="42"/>
      <c r="U148" s="42"/>
      <c r="V148" s="42"/>
      <c r="W148" s="42">
        <v>0.25557162093928787</v>
      </c>
      <c r="X148" s="42">
        <v>0.24202024557079097</v>
      </c>
      <c r="Y148" s="42">
        <v>0</v>
      </c>
      <c r="Z148" s="42">
        <v>0</v>
      </c>
      <c r="AA148" s="42"/>
      <c r="AB148" s="42"/>
      <c r="AC148" s="42"/>
      <c r="AD148" s="42">
        <v>0</v>
      </c>
      <c r="AE148" s="42">
        <v>250.60315051803013</v>
      </c>
      <c r="AF148" s="43">
        <v>4858.542767319188</v>
      </c>
    </row>
    <row r="149" spans="1:32" x14ac:dyDescent="0.2">
      <c r="A149" s="45">
        <v>38087</v>
      </c>
      <c r="B149" s="41">
        <v>2.2102738100932462</v>
      </c>
      <c r="C149" s="42">
        <v>2.9834294093989215</v>
      </c>
      <c r="D149" s="42">
        <v>9.2752228704845813E-2</v>
      </c>
      <c r="E149" s="42">
        <v>0.54295563559033655</v>
      </c>
      <c r="F149" s="42">
        <v>4.3842161048971757</v>
      </c>
      <c r="G149" s="42">
        <v>20.205229447727898</v>
      </c>
      <c r="H149" s="42">
        <v>0.10839769992180739</v>
      </c>
      <c r="I149" s="42">
        <v>2.4661897797133148</v>
      </c>
      <c r="J149" s="42">
        <v>5.9629544385665567E-3</v>
      </c>
      <c r="K149" s="42">
        <v>27.201081114281056</v>
      </c>
      <c r="L149" s="42">
        <v>65.076195838273804</v>
      </c>
      <c r="M149" s="42">
        <v>69.289370740439537</v>
      </c>
      <c r="N149" s="42">
        <v>6.1417648916497749E-3</v>
      </c>
      <c r="O149" s="42">
        <v>5.3564193862402319E-2</v>
      </c>
      <c r="P149" s="42">
        <v>974.16654771704532</v>
      </c>
      <c r="Q149" s="42">
        <v>1060.1328405658235</v>
      </c>
      <c r="R149" s="42"/>
      <c r="S149" s="42">
        <v>5.468919395313141</v>
      </c>
      <c r="T149" s="42"/>
      <c r="U149" s="42"/>
      <c r="V149" s="42"/>
      <c r="W149" s="42">
        <v>7.4028990371302452</v>
      </c>
      <c r="X149" s="42">
        <v>7.0103692902884873</v>
      </c>
      <c r="Y149" s="42">
        <v>0</v>
      </c>
      <c r="Z149" s="42">
        <v>0</v>
      </c>
      <c r="AA149" s="42"/>
      <c r="AB149" s="42"/>
      <c r="AC149" s="42"/>
      <c r="AD149" s="42">
        <v>0</v>
      </c>
      <c r="AE149" s="42">
        <v>0</v>
      </c>
      <c r="AF149" s="43">
        <v>2248.8073367278353</v>
      </c>
    </row>
    <row r="150" spans="1:32" x14ac:dyDescent="0.2">
      <c r="A150" s="45">
        <v>38089</v>
      </c>
      <c r="B150" s="41">
        <v>9.0133686299250204</v>
      </c>
      <c r="C150" s="42">
        <v>0.99447646979964066</v>
      </c>
      <c r="D150" s="42">
        <v>0.31359086847828821</v>
      </c>
      <c r="E150" s="42">
        <v>0.61190238296688715</v>
      </c>
      <c r="F150" s="42">
        <v>14.822825878461879</v>
      </c>
      <c r="G150" s="42">
        <v>68.312918608984788</v>
      </c>
      <c r="H150" s="42">
        <v>0.36648746164039636</v>
      </c>
      <c r="I150" s="42">
        <v>7.8669688267412967</v>
      </c>
      <c r="J150" s="42">
        <v>1.6547674670834497E-3</v>
      </c>
      <c r="K150" s="42">
        <v>86.769501252489192</v>
      </c>
      <c r="L150" s="42">
        <v>220.01951926273523</v>
      </c>
      <c r="M150" s="42">
        <v>234.26406297958127</v>
      </c>
      <c r="N150" s="42">
        <v>1.7043887955012619E-3</v>
      </c>
      <c r="O150" s="42">
        <v>0.18109798877288402</v>
      </c>
      <c r="P150" s="42">
        <v>0</v>
      </c>
      <c r="Q150" s="42">
        <v>3381.747859609382</v>
      </c>
      <c r="R150" s="42">
        <v>6.8</v>
      </c>
      <c r="S150" s="42">
        <v>0</v>
      </c>
      <c r="T150" s="42"/>
      <c r="U150" s="42"/>
      <c r="V150" s="42"/>
      <c r="W150" s="42">
        <v>2.0543635902224571</v>
      </c>
      <c r="X150" s="42">
        <v>1.9454334513746427</v>
      </c>
      <c r="Y150" s="42">
        <v>0</v>
      </c>
      <c r="Z150" s="42">
        <v>0</v>
      </c>
      <c r="AA150" s="42"/>
      <c r="AB150" s="42"/>
      <c r="AC150" s="42"/>
      <c r="AD150" s="42">
        <v>0</v>
      </c>
      <c r="AE150" s="42">
        <v>402.13366789898868</v>
      </c>
      <c r="AF150" s="43">
        <v>4438.2214043168069</v>
      </c>
    </row>
    <row r="151" spans="1:32" x14ac:dyDescent="0.2">
      <c r="A151" s="45">
        <v>38093</v>
      </c>
      <c r="B151" s="41">
        <v>2.99</v>
      </c>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3">
        <v>2.99</v>
      </c>
    </row>
    <row r="152" spans="1:32" x14ac:dyDescent="0.2">
      <c r="A152" s="45">
        <v>38101</v>
      </c>
      <c r="B152" s="41">
        <v>1.938282154730309E-2</v>
      </c>
      <c r="C152" s="42">
        <v>5.9668588187978431</v>
      </c>
      <c r="D152" s="42">
        <v>7.066836472750157E-2</v>
      </c>
      <c r="E152" s="42">
        <v>0.82736096851860796</v>
      </c>
      <c r="F152" s="42">
        <v>3.3403551275407053</v>
      </c>
      <c r="G152" s="42">
        <v>15.394460531602206</v>
      </c>
      <c r="H152" s="42">
        <v>8.2588723749948481E-2</v>
      </c>
      <c r="I152" s="42">
        <v>0.39617686427046656</v>
      </c>
      <c r="J152" s="42">
        <v>5.229165782521689E-5</v>
      </c>
      <c r="K152" s="42">
        <v>4.3696714296963783</v>
      </c>
      <c r="L152" s="42">
        <v>49.581863495827655</v>
      </c>
      <c r="M152" s="42">
        <v>52.791901516525357</v>
      </c>
      <c r="N152" s="42">
        <v>5.3859721965993283E-5</v>
      </c>
      <c r="O152" s="42">
        <v>4.0810814371354143E-2</v>
      </c>
      <c r="P152" s="42">
        <v>0</v>
      </c>
      <c r="Q152" s="42">
        <v>170.30323778826698</v>
      </c>
      <c r="R152" s="42">
        <v>15.4</v>
      </c>
      <c r="S152" s="42">
        <v>0</v>
      </c>
      <c r="T152" s="42"/>
      <c r="U152" s="42"/>
      <c r="V152" s="42"/>
      <c r="W152" s="42">
        <v>6.491913821452916E-2</v>
      </c>
      <c r="X152" s="42">
        <v>6.1476879612767557E-2</v>
      </c>
      <c r="Y152" s="42">
        <v>0</v>
      </c>
      <c r="Z152" s="42">
        <v>0</v>
      </c>
      <c r="AA152" s="42"/>
      <c r="AB152" s="42"/>
      <c r="AC152" s="42"/>
      <c r="AD152" s="42">
        <v>0</v>
      </c>
      <c r="AE152" s="42">
        <v>20.25126310711407</v>
      </c>
      <c r="AF152" s="43">
        <v>338.96310254176342</v>
      </c>
    </row>
    <row r="153" spans="1:32" x14ac:dyDescent="0.2">
      <c r="A153" s="45">
        <v>38105</v>
      </c>
      <c r="B153" s="41">
        <v>80.667696075361278</v>
      </c>
      <c r="C153" s="42">
        <v>44.751441140983829</v>
      </c>
      <c r="D153" s="42">
        <v>2.0626328954839521</v>
      </c>
      <c r="E153" s="42">
        <v>181.11448701477656</v>
      </c>
      <c r="F153" s="42">
        <v>97.496615285094336</v>
      </c>
      <c r="G153" s="42">
        <v>449.32581676613944</v>
      </c>
      <c r="H153" s="42">
        <v>2.4105583744516212</v>
      </c>
      <c r="I153" s="42">
        <v>32.380099351952218</v>
      </c>
      <c r="J153" s="42">
        <v>5.6837171598050518E-2</v>
      </c>
      <c r="K153" s="42">
        <v>357.13946923554209</v>
      </c>
      <c r="L153" s="42">
        <v>1447.1706407844699</v>
      </c>
      <c r="M153" s="42">
        <v>1540.8636255135839</v>
      </c>
      <c r="N153" s="42">
        <v>5.8541541555949962E-2</v>
      </c>
      <c r="O153" s="42">
        <v>1.1911656444638992</v>
      </c>
      <c r="P153" s="42">
        <v>4411.263873417879</v>
      </c>
      <c r="Q153" s="42">
        <v>13919.126170322179</v>
      </c>
      <c r="R153" s="42">
        <v>52.999999999999993</v>
      </c>
      <c r="S153" s="42">
        <v>24.764601711807575</v>
      </c>
      <c r="T153" s="42"/>
      <c r="U153" s="42">
        <v>1.6</v>
      </c>
      <c r="V153" s="42"/>
      <c r="W153" s="42">
        <v>70.562310551137088</v>
      </c>
      <c r="X153" s="42">
        <v>66.820829577496184</v>
      </c>
      <c r="Y153" s="42">
        <v>0</v>
      </c>
      <c r="Z153" s="42">
        <v>0</v>
      </c>
      <c r="AA153" s="42">
        <v>0</v>
      </c>
      <c r="AB153" s="42"/>
      <c r="AC153" s="42"/>
      <c r="AD153" s="42">
        <v>0</v>
      </c>
      <c r="AE153" s="42">
        <v>1655.1645755952363</v>
      </c>
      <c r="AF153" s="43">
        <v>24438.991987971192</v>
      </c>
    </row>
    <row r="154" spans="1:32" x14ac:dyDescent="0.2">
      <c r="A154" s="45">
        <v>46019</v>
      </c>
      <c r="B154" s="41">
        <v>0</v>
      </c>
      <c r="C154" s="42">
        <v>3.9779058791985626</v>
      </c>
      <c r="D154" s="42">
        <v>0</v>
      </c>
      <c r="E154" s="42">
        <v>0</v>
      </c>
      <c r="F154" s="42">
        <v>0</v>
      </c>
      <c r="G154" s="42">
        <v>0</v>
      </c>
      <c r="H154" s="42">
        <v>0</v>
      </c>
      <c r="I154" s="42">
        <v>0</v>
      </c>
      <c r="J154" s="42">
        <v>0</v>
      </c>
      <c r="K154" s="42">
        <v>0</v>
      </c>
      <c r="L154" s="42">
        <v>0</v>
      </c>
      <c r="M154" s="42">
        <v>0</v>
      </c>
      <c r="N154" s="42">
        <v>0</v>
      </c>
      <c r="O154" s="42">
        <v>0</v>
      </c>
      <c r="P154" s="42">
        <v>0</v>
      </c>
      <c r="Q154" s="42">
        <v>0</v>
      </c>
      <c r="R154" s="42"/>
      <c r="S154" s="42">
        <v>0</v>
      </c>
      <c r="T154" s="42"/>
      <c r="U154" s="42"/>
      <c r="V154" s="42"/>
      <c r="W154" s="42">
        <v>0</v>
      </c>
      <c r="X154" s="42">
        <v>0</v>
      </c>
      <c r="Y154" s="42">
        <v>0</v>
      </c>
      <c r="Z154" s="42">
        <v>0</v>
      </c>
      <c r="AA154" s="42"/>
      <c r="AB154" s="42"/>
      <c r="AC154" s="42"/>
      <c r="AD154" s="42">
        <v>0</v>
      </c>
      <c r="AE154" s="42">
        <v>0</v>
      </c>
      <c r="AF154" s="43">
        <v>3.9779058791985626</v>
      </c>
    </row>
    <row r="155" spans="1:32" x14ac:dyDescent="0.2">
      <c r="A155" s="45">
        <v>46063</v>
      </c>
      <c r="B155" s="41">
        <v>13.55770366056721</v>
      </c>
      <c r="C155" s="42">
        <v>12.928194107395329</v>
      </c>
      <c r="D155" s="42">
        <v>0.931939059843927</v>
      </c>
      <c r="E155" s="42">
        <v>23.640116006734814</v>
      </c>
      <c r="F155" s="42">
        <v>44.050933244443051</v>
      </c>
      <c r="G155" s="42">
        <v>203.01444826050411</v>
      </c>
      <c r="H155" s="42">
        <v>1.0891387944524455</v>
      </c>
      <c r="I155" s="42">
        <v>10.567404469427274</v>
      </c>
      <c r="J155" s="42">
        <v>3.6576449872578763E-2</v>
      </c>
      <c r="K155" s="42">
        <v>116.55421999750635</v>
      </c>
      <c r="L155" s="42">
        <v>653.86082485122722</v>
      </c>
      <c r="M155" s="42">
        <v>696.19320124917817</v>
      </c>
      <c r="N155" s="42">
        <v>3.7673263816282762E-2</v>
      </c>
      <c r="O155" s="42">
        <v>0.53819261452223277</v>
      </c>
      <c r="P155" s="42">
        <v>79.64182515704033</v>
      </c>
      <c r="Q155" s="42">
        <v>4542.5751942270253</v>
      </c>
      <c r="R155" s="42"/>
      <c r="S155" s="42">
        <v>0.44710498764322831</v>
      </c>
      <c r="T155" s="42"/>
      <c r="U155" s="42"/>
      <c r="V155" s="42"/>
      <c r="W155" s="42">
        <v>45.408994540036645</v>
      </c>
      <c r="X155" s="42">
        <v>43.001237654289753</v>
      </c>
      <c r="Y155" s="42">
        <v>0</v>
      </c>
      <c r="Z155" s="42">
        <v>0</v>
      </c>
      <c r="AA155" s="42"/>
      <c r="AB155" s="42"/>
      <c r="AC155" s="42"/>
      <c r="AD155" s="42">
        <v>0</v>
      </c>
      <c r="AE155" s="42">
        <v>0</v>
      </c>
      <c r="AF155" s="43">
        <v>6488.074922595526</v>
      </c>
    </row>
    <row r="156" spans="1:32" x14ac:dyDescent="0.2">
      <c r="A156" s="45" t="s">
        <v>17164</v>
      </c>
      <c r="B156" s="41">
        <v>0</v>
      </c>
      <c r="C156" s="42">
        <v>0</v>
      </c>
      <c r="D156" s="42">
        <v>0</v>
      </c>
      <c r="E156" s="42">
        <v>0</v>
      </c>
      <c r="F156" s="42">
        <v>0</v>
      </c>
      <c r="G156" s="42">
        <v>0</v>
      </c>
      <c r="H156" s="42">
        <v>0</v>
      </c>
      <c r="I156" s="42">
        <v>0</v>
      </c>
      <c r="J156" s="42">
        <v>0</v>
      </c>
      <c r="K156" s="42">
        <v>0</v>
      </c>
      <c r="L156" s="42">
        <v>0</v>
      </c>
      <c r="M156" s="42">
        <v>0</v>
      </c>
      <c r="N156" s="42">
        <v>0</v>
      </c>
      <c r="O156" s="42">
        <v>0</v>
      </c>
      <c r="P156" s="42">
        <v>0</v>
      </c>
      <c r="Q156" s="42">
        <v>0</v>
      </c>
      <c r="R156" s="42"/>
      <c r="S156" s="42">
        <v>0</v>
      </c>
      <c r="T156" s="42"/>
      <c r="U156" s="42"/>
      <c r="V156" s="42"/>
      <c r="W156" s="42">
        <v>0</v>
      </c>
      <c r="X156" s="42">
        <v>0</v>
      </c>
      <c r="Y156" s="42">
        <v>0</v>
      </c>
      <c r="Z156" s="42">
        <v>0</v>
      </c>
      <c r="AA156" s="42"/>
      <c r="AB156" s="42"/>
      <c r="AC156" s="42"/>
      <c r="AD156" s="42">
        <v>0</v>
      </c>
      <c r="AE156" s="42">
        <v>0</v>
      </c>
      <c r="AF156" s="43">
        <v>0</v>
      </c>
    </row>
    <row r="157" spans="1:32" x14ac:dyDescent="0.2">
      <c r="A157" s="45" t="s">
        <v>17165</v>
      </c>
      <c r="B157" s="41">
        <v>0</v>
      </c>
      <c r="C157" s="42">
        <v>0</v>
      </c>
      <c r="D157" s="42">
        <v>0</v>
      </c>
      <c r="E157" s="42">
        <v>0</v>
      </c>
      <c r="F157" s="42">
        <v>0</v>
      </c>
      <c r="G157" s="42">
        <v>0</v>
      </c>
      <c r="H157" s="42">
        <v>0</v>
      </c>
      <c r="I157" s="42">
        <v>0</v>
      </c>
      <c r="J157" s="42">
        <v>0</v>
      </c>
      <c r="K157" s="42">
        <v>0</v>
      </c>
      <c r="L157" s="42">
        <v>0</v>
      </c>
      <c r="M157" s="42">
        <v>0</v>
      </c>
      <c r="N157" s="42">
        <v>0</v>
      </c>
      <c r="O157" s="42">
        <v>0</v>
      </c>
      <c r="P157" s="42">
        <v>0</v>
      </c>
      <c r="Q157" s="42">
        <v>0</v>
      </c>
      <c r="R157" s="42"/>
      <c r="S157" s="42">
        <v>0</v>
      </c>
      <c r="T157" s="42"/>
      <c r="U157" s="42"/>
      <c r="V157" s="42"/>
      <c r="W157" s="42">
        <v>0</v>
      </c>
      <c r="X157" s="42">
        <v>0</v>
      </c>
      <c r="Y157" s="42">
        <v>0</v>
      </c>
      <c r="Z157" s="42">
        <v>0</v>
      </c>
      <c r="AA157" s="42"/>
      <c r="AB157" s="42"/>
      <c r="AC157" s="42"/>
      <c r="AD157" s="42">
        <v>0</v>
      </c>
      <c r="AE157" s="42">
        <v>0</v>
      </c>
      <c r="AF157" s="43">
        <v>0</v>
      </c>
    </row>
    <row r="158" spans="1:32" x14ac:dyDescent="0.2">
      <c r="A158" s="45" t="s">
        <v>17166</v>
      </c>
      <c r="B158" s="41">
        <v>0</v>
      </c>
      <c r="C158" s="42">
        <v>0</v>
      </c>
      <c r="D158" s="42">
        <v>8.8335455909376963E-3</v>
      </c>
      <c r="E158" s="42">
        <v>0</v>
      </c>
      <c r="F158" s="42">
        <v>0.41754439094258811</v>
      </c>
      <c r="G158" s="42">
        <v>1.924307566450276</v>
      </c>
      <c r="H158" s="42">
        <v>1.032359046874356E-2</v>
      </c>
      <c r="I158" s="42">
        <v>3.2033059171206822E-2</v>
      </c>
      <c r="J158" s="42">
        <v>0</v>
      </c>
      <c r="K158" s="42">
        <v>0.35331175565728384</v>
      </c>
      <c r="L158" s="42">
        <v>6.1977329369784577</v>
      </c>
      <c r="M158" s="42">
        <v>6.5989876895656696</v>
      </c>
      <c r="N158" s="42">
        <v>0</v>
      </c>
      <c r="O158" s="42">
        <v>5.1013517964192678E-3</v>
      </c>
      <c r="P158" s="42">
        <v>0</v>
      </c>
      <c r="Q158" s="42">
        <v>13.769945156099148</v>
      </c>
      <c r="R158" s="42"/>
      <c r="S158" s="42">
        <v>0</v>
      </c>
      <c r="T158" s="42"/>
      <c r="U158" s="42"/>
      <c r="V158" s="42"/>
      <c r="W158" s="42">
        <v>0</v>
      </c>
      <c r="X158" s="42">
        <v>0</v>
      </c>
      <c r="Y158" s="42">
        <v>0</v>
      </c>
      <c r="Z158" s="42">
        <v>0</v>
      </c>
      <c r="AA158" s="42"/>
      <c r="AB158" s="42"/>
      <c r="AC158" s="42"/>
      <c r="AD158" s="42">
        <v>0</v>
      </c>
      <c r="AE158" s="42">
        <v>1.6374250187385853</v>
      </c>
      <c r="AF158" s="43">
        <v>30.955546061459319</v>
      </c>
    </row>
    <row r="159" spans="1:32" x14ac:dyDescent="0.2">
      <c r="A159" s="45" t="s">
        <v>17167</v>
      </c>
      <c r="B159" s="41">
        <v>0</v>
      </c>
      <c r="C159" s="42">
        <v>0</v>
      </c>
      <c r="D159" s="42">
        <v>0</v>
      </c>
      <c r="E159" s="42">
        <v>0</v>
      </c>
      <c r="F159" s="42">
        <v>0</v>
      </c>
      <c r="G159" s="42">
        <v>0</v>
      </c>
      <c r="H159" s="42">
        <v>0</v>
      </c>
      <c r="I159" s="42">
        <v>0</v>
      </c>
      <c r="J159" s="42">
        <v>0</v>
      </c>
      <c r="K159" s="42">
        <v>0</v>
      </c>
      <c r="L159" s="42">
        <v>0</v>
      </c>
      <c r="M159" s="42">
        <v>0</v>
      </c>
      <c r="N159" s="42">
        <v>0</v>
      </c>
      <c r="O159" s="42">
        <v>0</v>
      </c>
      <c r="P159" s="42">
        <v>0</v>
      </c>
      <c r="Q159" s="42">
        <v>0</v>
      </c>
      <c r="R159" s="42"/>
      <c r="S159" s="42">
        <v>0</v>
      </c>
      <c r="T159" s="42"/>
      <c r="U159" s="42"/>
      <c r="V159" s="42"/>
      <c r="W159" s="42">
        <v>0</v>
      </c>
      <c r="X159" s="42">
        <v>0</v>
      </c>
      <c r="Y159" s="42">
        <v>0</v>
      </c>
      <c r="Z159" s="42">
        <v>0</v>
      </c>
      <c r="AA159" s="42"/>
      <c r="AB159" s="42"/>
      <c r="AC159" s="42"/>
      <c r="AD159" s="42">
        <v>0</v>
      </c>
      <c r="AE159" s="42">
        <v>0</v>
      </c>
      <c r="AF159" s="43">
        <v>0</v>
      </c>
    </row>
    <row r="160" spans="1:32" x14ac:dyDescent="0.2">
      <c r="A160" s="45" t="s">
        <v>17168</v>
      </c>
      <c r="B160" s="41">
        <v>0</v>
      </c>
      <c r="C160" s="42">
        <v>0</v>
      </c>
      <c r="D160" s="42">
        <v>0</v>
      </c>
      <c r="E160" s="42">
        <v>0</v>
      </c>
      <c r="F160" s="42">
        <v>0</v>
      </c>
      <c r="G160" s="42">
        <v>0</v>
      </c>
      <c r="H160" s="42">
        <v>0</v>
      </c>
      <c r="I160" s="42">
        <v>0</v>
      </c>
      <c r="J160" s="42">
        <v>0</v>
      </c>
      <c r="K160" s="42">
        <v>0</v>
      </c>
      <c r="L160" s="42">
        <v>0</v>
      </c>
      <c r="M160" s="42">
        <v>0</v>
      </c>
      <c r="N160" s="42">
        <v>0</v>
      </c>
      <c r="O160" s="42">
        <v>0</v>
      </c>
      <c r="P160" s="42">
        <v>0</v>
      </c>
      <c r="Q160" s="42">
        <v>0</v>
      </c>
      <c r="R160" s="42"/>
      <c r="S160" s="42">
        <v>0</v>
      </c>
      <c r="T160" s="42"/>
      <c r="U160" s="42"/>
      <c r="V160" s="42"/>
      <c r="W160" s="42">
        <v>0</v>
      </c>
      <c r="X160" s="42">
        <v>0</v>
      </c>
      <c r="Y160" s="42">
        <v>0</v>
      </c>
      <c r="Z160" s="42">
        <v>0</v>
      </c>
      <c r="AA160" s="42"/>
      <c r="AB160" s="42"/>
      <c r="AC160" s="42"/>
      <c r="AD160" s="42">
        <v>0</v>
      </c>
      <c r="AE160" s="42">
        <v>0</v>
      </c>
      <c r="AF160" s="43">
        <v>0</v>
      </c>
    </row>
    <row r="161" spans="1:32" x14ac:dyDescent="0.2">
      <c r="A161" s="45" t="s">
        <v>17169</v>
      </c>
      <c r="B161" s="41">
        <v>0</v>
      </c>
      <c r="C161" s="42">
        <v>0</v>
      </c>
      <c r="D161" s="42">
        <v>0</v>
      </c>
      <c r="E161" s="42">
        <v>0</v>
      </c>
      <c r="F161" s="42">
        <v>0</v>
      </c>
      <c r="G161" s="42">
        <v>0</v>
      </c>
      <c r="H161" s="42">
        <v>0</v>
      </c>
      <c r="I161" s="42">
        <v>0</v>
      </c>
      <c r="J161" s="42">
        <v>0</v>
      </c>
      <c r="K161" s="42">
        <v>0</v>
      </c>
      <c r="L161" s="42">
        <v>0</v>
      </c>
      <c r="M161" s="42">
        <v>0</v>
      </c>
      <c r="N161" s="42">
        <v>0</v>
      </c>
      <c r="O161" s="42">
        <v>0</v>
      </c>
      <c r="P161" s="42">
        <v>0</v>
      </c>
      <c r="Q161" s="42">
        <v>0</v>
      </c>
      <c r="R161" s="42"/>
      <c r="S161" s="42">
        <v>0</v>
      </c>
      <c r="T161" s="42"/>
      <c r="U161" s="42"/>
      <c r="V161" s="42"/>
      <c r="W161" s="42">
        <v>0</v>
      </c>
      <c r="X161" s="42">
        <v>0</v>
      </c>
      <c r="Y161" s="42">
        <v>0</v>
      </c>
      <c r="Z161" s="42">
        <v>0</v>
      </c>
      <c r="AA161" s="42"/>
      <c r="AB161" s="42"/>
      <c r="AC161" s="42"/>
      <c r="AD161" s="42">
        <v>0</v>
      </c>
      <c r="AE161" s="42">
        <v>0</v>
      </c>
      <c r="AF161" s="43">
        <v>0</v>
      </c>
    </row>
    <row r="162" spans="1:32" x14ac:dyDescent="0.2">
      <c r="A162" s="45" t="s">
        <v>17170</v>
      </c>
      <c r="B162" s="41">
        <v>0</v>
      </c>
      <c r="C162" s="42">
        <v>0</v>
      </c>
      <c r="D162" s="42">
        <v>0</v>
      </c>
      <c r="E162" s="42">
        <v>0</v>
      </c>
      <c r="F162" s="42">
        <v>0</v>
      </c>
      <c r="G162" s="42">
        <v>0</v>
      </c>
      <c r="H162" s="42">
        <v>0</v>
      </c>
      <c r="I162" s="42">
        <v>0</v>
      </c>
      <c r="J162" s="42">
        <v>0</v>
      </c>
      <c r="K162" s="42">
        <v>0</v>
      </c>
      <c r="L162" s="42">
        <v>0</v>
      </c>
      <c r="M162" s="42">
        <v>0</v>
      </c>
      <c r="N162" s="42">
        <v>0</v>
      </c>
      <c r="O162" s="42">
        <v>0</v>
      </c>
      <c r="P162" s="42">
        <v>0</v>
      </c>
      <c r="Q162" s="42">
        <v>0</v>
      </c>
      <c r="R162" s="42"/>
      <c r="S162" s="42">
        <v>0</v>
      </c>
      <c r="T162" s="42"/>
      <c r="U162" s="42"/>
      <c r="V162" s="42"/>
      <c r="W162" s="42">
        <v>0</v>
      </c>
      <c r="X162" s="42">
        <v>0</v>
      </c>
      <c r="Y162" s="42">
        <v>0</v>
      </c>
      <c r="Z162" s="42">
        <v>0</v>
      </c>
      <c r="AA162" s="42"/>
      <c r="AB162" s="42"/>
      <c r="AC162" s="42"/>
      <c r="AD162" s="42">
        <v>0</v>
      </c>
      <c r="AE162" s="42">
        <v>0</v>
      </c>
      <c r="AF162" s="43">
        <v>0</v>
      </c>
    </row>
    <row r="163" spans="1:32" x14ac:dyDescent="0.2">
      <c r="A163" s="45" t="s">
        <v>17171</v>
      </c>
      <c r="B163" s="41">
        <v>0</v>
      </c>
      <c r="C163" s="42">
        <v>0</v>
      </c>
      <c r="D163" s="42">
        <v>0</v>
      </c>
      <c r="E163" s="42">
        <v>0</v>
      </c>
      <c r="F163" s="42">
        <v>0</v>
      </c>
      <c r="G163" s="42">
        <v>0</v>
      </c>
      <c r="H163" s="42">
        <v>0</v>
      </c>
      <c r="I163" s="42">
        <v>0</v>
      </c>
      <c r="J163" s="42">
        <v>0</v>
      </c>
      <c r="K163" s="42">
        <v>0</v>
      </c>
      <c r="L163" s="42">
        <v>0</v>
      </c>
      <c r="M163" s="42">
        <v>0</v>
      </c>
      <c r="N163" s="42">
        <v>0</v>
      </c>
      <c r="O163" s="42">
        <v>0</v>
      </c>
      <c r="P163" s="42">
        <v>0</v>
      </c>
      <c r="Q163" s="42">
        <v>0</v>
      </c>
      <c r="R163" s="42"/>
      <c r="S163" s="42">
        <v>0</v>
      </c>
      <c r="T163" s="42"/>
      <c r="U163" s="42"/>
      <c r="V163" s="42"/>
      <c r="W163" s="42">
        <v>0</v>
      </c>
      <c r="X163" s="42">
        <v>0</v>
      </c>
      <c r="Y163" s="42">
        <v>0</v>
      </c>
      <c r="Z163" s="42">
        <v>0</v>
      </c>
      <c r="AA163" s="42"/>
      <c r="AB163" s="42"/>
      <c r="AC163" s="42"/>
      <c r="AD163" s="42">
        <v>0</v>
      </c>
      <c r="AE163" s="42">
        <v>0</v>
      </c>
      <c r="AF163" s="43">
        <v>0</v>
      </c>
    </row>
    <row r="164" spans="1:32" x14ac:dyDescent="0.2">
      <c r="A164" s="45" t="s">
        <v>17172</v>
      </c>
      <c r="B164" s="41">
        <v>0</v>
      </c>
      <c r="C164" s="42">
        <v>0</v>
      </c>
      <c r="D164" s="42">
        <v>0</v>
      </c>
      <c r="E164" s="42">
        <v>0</v>
      </c>
      <c r="F164" s="42">
        <v>0</v>
      </c>
      <c r="G164" s="42">
        <v>0</v>
      </c>
      <c r="H164" s="42">
        <v>0</v>
      </c>
      <c r="I164" s="42">
        <v>0</v>
      </c>
      <c r="J164" s="42">
        <v>0</v>
      </c>
      <c r="K164" s="42">
        <v>0</v>
      </c>
      <c r="L164" s="42">
        <v>0</v>
      </c>
      <c r="M164" s="42">
        <v>0</v>
      </c>
      <c r="N164" s="42">
        <v>0</v>
      </c>
      <c r="O164" s="42">
        <v>0</v>
      </c>
      <c r="P164" s="42">
        <v>0</v>
      </c>
      <c r="Q164" s="42">
        <v>0</v>
      </c>
      <c r="R164" s="42"/>
      <c r="S164" s="42">
        <v>0</v>
      </c>
      <c r="T164" s="42"/>
      <c r="U164" s="42"/>
      <c r="V164" s="42"/>
      <c r="W164" s="42">
        <v>0</v>
      </c>
      <c r="X164" s="42">
        <v>0</v>
      </c>
      <c r="Y164" s="42">
        <v>0</v>
      </c>
      <c r="Z164" s="42">
        <v>0</v>
      </c>
      <c r="AA164" s="42"/>
      <c r="AB164" s="42"/>
      <c r="AC164" s="42"/>
      <c r="AD164" s="42">
        <v>0</v>
      </c>
      <c r="AE164" s="42">
        <v>0</v>
      </c>
      <c r="AF164" s="43">
        <v>0</v>
      </c>
    </row>
    <row r="165" spans="1:32" x14ac:dyDescent="0.2">
      <c r="A165" s="45" t="s">
        <v>17173</v>
      </c>
      <c r="B165" s="41">
        <v>18.347041196604955</v>
      </c>
      <c r="C165" s="42">
        <v>1.9889529395992809</v>
      </c>
      <c r="D165" s="42">
        <v>0.29592377729641284</v>
      </c>
      <c r="E165" s="42">
        <v>3.1026036319447803</v>
      </c>
      <c r="F165" s="42">
        <v>13.987737096576703</v>
      </c>
      <c r="G165" s="42">
        <v>64.464303476084254</v>
      </c>
      <c r="H165" s="42">
        <v>0.34584028070290929</v>
      </c>
      <c r="I165" s="42">
        <v>2.1375050294185458</v>
      </c>
      <c r="J165" s="42">
        <v>9.9931043247546877E-5</v>
      </c>
      <c r="K165" s="42">
        <v>23.575820549445474</v>
      </c>
      <c r="L165" s="42">
        <v>207.62405338877832</v>
      </c>
      <c r="M165" s="42">
        <v>221.06608760044995</v>
      </c>
      <c r="N165" s="42">
        <v>1.0292766435278344E-4</v>
      </c>
      <c r="O165" s="42">
        <v>0.17089528518004549</v>
      </c>
      <c r="P165" s="42">
        <v>0</v>
      </c>
      <c r="Q165" s="42">
        <v>918.84221449682411</v>
      </c>
      <c r="R165" s="42"/>
      <c r="S165" s="42">
        <v>0</v>
      </c>
      <c r="T165" s="42"/>
      <c r="U165" s="42"/>
      <c r="V165" s="42"/>
      <c r="W165" s="42">
        <v>0.12406256520291684</v>
      </c>
      <c r="X165" s="42">
        <v>0.11748429808521235</v>
      </c>
      <c r="Y165" s="42">
        <v>0</v>
      </c>
      <c r="Z165" s="42">
        <v>0</v>
      </c>
      <c r="AA165" s="42"/>
      <c r="AB165" s="42"/>
      <c r="AC165" s="42"/>
      <c r="AD165" s="42">
        <v>0</v>
      </c>
      <c r="AE165" s="42">
        <v>109.26225291637118</v>
      </c>
      <c r="AF165" s="43">
        <v>1585.4529813872725</v>
      </c>
    </row>
    <row r="166" spans="1:32" x14ac:dyDescent="0.2">
      <c r="A166" s="45" t="s">
        <v>17174</v>
      </c>
      <c r="B166" s="41">
        <v>4.6863230974926035E-3</v>
      </c>
      <c r="C166" s="42">
        <v>0</v>
      </c>
      <c r="D166" s="42">
        <v>4.4167727954688481E-3</v>
      </c>
      <c r="E166" s="42">
        <v>0</v>
      </c>
      <c r="F166" s="42">
        <v>0.20877219547129408</v>
      </c>
      <c r="G166" s="42">
        <v>0.962153783225138</v>
      </c>
      <c r="H166" s="42">
        <v>5.1617952343717801E-3</v>
      </c>
      <c r="I166" s="42">
        <v>6.6787149489618169E-2</v>
      </c>
      <c r="J166" s="42">
        <v>1.2642927309341639E-5</v>
      </c>
      <c r="K166" s="42">
        <v>0.73663539018878788</v>
      </c>
      <c r="L166" s="42">
        <v>3.0988664684892289</v>
      </c>
      <c r="M166" s="42">
        <v>3.2994938447828353</v>
      </c>
      <c r="N166" s="42">
        <v>1.3022049367672344E-5</v>
      </c>
      <c r="O166" s="42">
        <v>2.5506758982096339E-3</v>
      </c>
      <c r="P166" s="42">
        <v>0</v>
      </c>
      <c r="Q166" s="42">
        <v>28.709570968197671</v>
      </c>
      <c r="R166" s="42"/>
      <c r="S166" s="42">
        <v>0</v>
      </c>
      <c r="T166" s="42"/>
      <c r="U166" s="42"/>
      <c r="V166" s="42"/>
      <c r="W166" s="42">
        <v>1.569596336331092E-2</v>
      </c>
      <c r="X166" s="42">
        <v>1.4863703934331009E-2</v>
      </c>
      <c r="Y166" s="42">
        <v>0</v>
      </c>
      <c r="Z166" s="42">
        <v>0</v>
      </c>
      <c r="AA166" s="42"/>
      <c r="AB166" s="42"/>
      <c r="AC166" s="42"/>
      <c r="AD166" s="42">
        <v>0</v>
      </c>
      <c r="AE166" s="42">
        <v>3.4139402334333688</v>
      </c>
      <c r="AF166" s="43">
        <v>40.543620932577809</v>
      </c>
    </row>
    <row r="167" spans="1:32" x14ac:dyDescent="0.2">
      <c r="A167" s="45" t="s">
        <v>17175</v>
      </c>
      <c r="B167" s="41">
        <v>7.9072967153150046E-3</v>
      </c>
      <c r="C167" s="42">
        <v>0.99447646979964055</v>
      </c>
      <c r="D167" s="42">
        <v>0.18550445740969163</v>
      </c>
      <c r="E167" s="42">
        <v>1.5340651291282525</v>
      </c>
      <c r="F167" s="42">
        <v>8.7684322097943515</v>
      </c>
      <c r="G167" s="42">
        <v>40.410458895455797</v>
      </c>
      <c r="H167" s="42">
        <v>0.21679539984361479</v>
      </c>
      <c r="I167" s="42">
        <v>0.71601332199696488</v>
      </c>
      <c r="J167" s="42">
        <v>2.1332583243910936E-5</v>
      </c>
      <c r="K167" s="42">
        <v>7.897338887200049</v>
      </c>
      <c r="L167" s="42">
        <v>130.15239167654758</v>
      </c>
      <c r="M167" s="42">
        <v>138.57874148087905</v>
      </c>
      <c r="N167" s="42">
        <v>2.1972281050523077E-5</v>
      </c>
      <c r="O167" s="42">
        <v>0.10712838772480462</v>
      </c>
      <c r="P167" s="42">
        <v>0</v>
      </c>
      <c r="Q167" s="42">
        <v>307.79027760785419</v>
      </c>
      <c r="R167" s="42"/>
      <c r="S167" s="42">
        <v>0</v>
      </c>
      <c r="T167" s="42"/>
      <c r="U167" s="42"/>
      <c r="V167" s="42"/>
      <c r="W167" s="42">
        <v>2.6484012511390646E-2</v>
      </c>
      <c r="X167" s="42">
        <v>2.5079729854784256E-2</v>
      </c>
      <c r="Y167" s="42">
        <v>0</v>
      </c>
      <c r="Z167" s="42">
        <v>0</v>
      </c>
      <c r="AA167" s="42"/>
      <c r="AB167" s="42"/>
      <c r="AC167" s="42"/>
      <c r="AD167" s="42">
        <v>0</v>
      </c>
      <c r="AE167" s="42">
        <v>36.600254784338389</v>
      </c>
      <c r="AF167" s="43">
        <v>674.01139305191828</v>
      </c>
    </row>
    <row r="168" spans="1:32" x14ac:dyDescent="0.2">
      <c r="A168" s="45" t="s">
        <v>17176</v>
      </c>
      <c r="B168" s="41">
        <v>0</v>
      </c>
      <c r="C168" s="42">
        <v>0</v>
      </c>
      <c r="D168" s="42">
        <v>0</v>
      </c>
      <c r="E168" s="42">
        <v>0</v>
      </c>
      <c r="F168" s="42">
        <v>0</v>
      </c>
      <c r="G168" s="42">
        <v>0</v>
      </c>
      <c r="H168" s="42">
        <v>0</v>
      </c>
      <c r="I168" s="42">
        <v>0</v>
      </c>
      <c r="J168" s="42">
        <v>0</v>
      </c>
      <c r="K168" s="42">
        <v>0</v>
      </c>
      <c r="L168" s="42">
        <v>0</v>
      </c>
      <c r="M168" s="42">
        <v>0</v>
      </c>
      <c r="N168" s="42">
        <v>0</v>
      </c>
      <c r="O168" s="42">
        <v>0</v>
      </c>
      <c r="P168" s="42">
        <v>0</v>
      </c>
      <c r="Q168" s="42">
        <v>0</v>
      </c>
      <c r="R168" s="42"/>
      <c r="S168" s="42">
        <v>0</v>
      </c>
      <c r="T168" s="42"/>
      <c r="U168" s="42"/>
      <c r="V168" s="42"/>
      <c r="W168" s="42">
        <v>0</v>
      </c>
      <c r="X168" s="42">
        <v>0</v>
      </c>
      <c r="Y168" s="42">
        <v>0</v>
      </c>
      <c r="Z168" s="42">
        <v>0</v>
      </c>
      <c r="AA168" s="42"/>
      <c r="AB168" s="42"/>
      <c r="AC168" s="42"/>
      <c r="AD168" s="42">
        <v>0</v>
      </c>
      <c r="AE168" s="42">
        <v>0</v>
      </c>
      <c r="AF168" s="43">
        <v>0</v>
      </c>
    </row>
    <row r="169" spans="1:32" x14ac:dyDescent="0.2">
      <c r="A169" s="45" t="s">
        <v>17177</v>
      </c>
      <c r="B169" s="41">
        <v>0</v>
      </c>
      <c r="C169" s="42">
        <v>0</v>
      </c>
      <c r="D169" s="42">
        <v>0</v>
      </c>
      <c r="E169" s="42">
        <v>0</v>
      </c>
      <c r="F169" s="42">
        <v>0</v>
      </c>
      <c r="G169" s="42">
        <v>0</v>
      </c>
      <c r="H169" s="42">
        <v>0</v>
      </c>
      <c r="I169" s="42">
        <v>0</v>
      </c>
      <c r="J169" s="42">
        <v>0</v>
      </c>
      <c r="K169" s="42">
        <v>0</v>
      </c>
      <c r="L169" s="42">
        <v>0</v>
      </c>
      <c r="M169" s="42">
        <v>0</v>
      </c>
      <c r="N169" s="42">
        <v>0</v>
      </c>
      <c r="O169" s="42">
        <v>0</v>
      </c>
      <c r="P169" s="42">
        <v>0</v>
      </c>
      <c r="Q169" s="42">
        <v>0</v>
      </c>
      <c r="R169" s="42"/>
      <c r="S169" s="42">
        <v>0</v>
      </c>
      <c r="T169" s="42"/>
      <c r="U169" s="42"/>
      <c r="V169" s="42"/>
      <c r="W169" s="42">
        <v>0</v>
      </c>
      <c r="X169" s="42">
        <v>0</v>
      </c>
      <c r="Y169" s="42">
        <v>0</v>
      </c>
      <c r="Z169" s="42">
        <v>0</v>
      </c>
      <c r="AA169" s="42"/>
      <c r="AB169" s="42"/>
      <c r="AC169" s="42"/>
      <c r="AD169" s="42">
        <v>0</v>
      </c>
      <c r="AE169" s="42">
        <v>0</v>
      </c>
      <c r="AF169" s="43">
        <v>0</v>
      </c>
    </row>
    <row r="170" spans="1:32" x14ac:dyDescent="0.2">
      <c r="A170" s="45" t="s">
        <v>17178</v>
      </c>
      <c r="B170" s="41">
        <v>0</v>
      </c>
      <c r="C170" s="42">
        <v>0</v>
      </c>
      <c r="D170" s="42">
        <v>0</v>
      </c>
      <c r="E170" s="42">
        <v>0</v>
      </c>
      <c r="F170" s="42">
        <v>0</v>
      </c>
      <c r="G170" s="42">
        <v>0</v>
      </c>
      <c r="H170" s="42">
        <v>0</v>
      </c>
      <c r="I170" s="42">
        <v>0</v>
      </c>
      <c r="J170" s="42">
        <v>0</v>
      </c>
      <c r="K170" s="42">
        <v>0</v>
      </c>
      <c r="L170" s="42">
        <v>0</v>
      </c>
      <c r="M170" s="42">
        <v>0</v>
      </c>
      <c r="N170" s="42">
        <v>0</v>
      </c>
      <c r="O170" s="42">
        <v>0</v>
      </c>
      <c r="P170" s="42">
        <v>0</v>
      </c>
      <c r="Q170" s="42">
        <v>0</v>
      </c>
      <c r="R170" s="42"/>
      <c r="S170" s="42">
        <v>0</v>
      </c>
      <c r="T170" s="42"/>
      <c r="U170" s="42"/>
      <c r="V170" s="42"/>
      <c r="W170" s="42">
        <v>0</v>
      </c>
      <c r="X170" s="42">
        <v>0</v>
      </c>
      <c r="Y170" s="42">
        <v>0</v>
      </c>
      <c r="Z170" s="42">
        <v>0</v>
      </c>
      <c r="AA170" s="42"/>
      <c r="AB170" s="42"/>
      <c r="AC170" s="42"/>
      <c r="AD170" s="42">
        <v>0</v>
      </c>
      <c r="AE170" s="42">
        <v>0</v>
      </c>
      <c r="AF170" s="43">
        <v>0</v>
      </c>
    </row>
    <row r="171" spans="1:32" x14ac:dyDescent="0.2">
      <c r="A171" s="45" t="s">
        <v>17179</v>
      </c>
      <c r="B171" s="41">
        <v>0</v>
      </c>
      <c r="C171" s="42">
        <v>0</v>
      </c>
      <c r="D171" s="42">
        <v>0</v>
      </c>
      <c r="E171" s="42">
        <v>0</v>
      </c>
      <c r="F171" s="42">
        <v>0</v>
      </c>
      <c r="G171" s="42">
        <v>0</v>
      </c>
      <c r="H171" s="42">
        <v>0</v>
      </c>
      <c r="I171" s="42">
        <v>0</v>
      </c>
      <c r="J171" s="42">
        <v>0</v>
      </c>
      <c r="K171" s="42">
        <v>0</v>
      </c>
      <c r="L171" s="42">
        <v>0</v>
      </c>
      <c r="M171" s="42">
        <v>0</v>
      </c>
      <c r="N171" s="42">
        <v>0</v>
      </c>
      <c r="O171" s="42">
        <v>0</v>
      </c>
      <c r="P171" s="42">
        <v>0</v>
      </c>
      <c r="Q171" s="42">
        <v>0</v>
      </c>
      <c r="R171" s="42"/>
      <c r="S171" s="42">
        <v>0</v>
      </c>
      <c r="T171" s="42"/>
      <c r="U171" s="42"/>
      <c r="V171" s="42"/>
      <c r="W171" s="42">
        <v>0</v>
      </c>
      <c r="X171" s="42">
        <v>0</v>
      </c>
      <c r="Y171" s="42">
        <v>0</v>
      </c>
      <c r="Z171" s="42">
        <v>0</v>
      </c>
      <c r="AA171" s="42"/>
      <c r="AB171" s="42"/>
      <c r="AC171" s="42"/>
      <c r="AD171" s="42">
        <v>0</v>
      </c>
      <c r="AE171" s="42">
        <v>0</v>
      </c>
      <c r="AF171" s="43">
        <v>0</v>
      </c>
    </row>
    <row r="172" spans="1:32" x14ac:dyDescent="0.2">
      <c r="A172" s="45" t="s">
        <v>17180</v>
      </c>
      <c r="B172" s="41">
        <v>0</v>
      </c>
      <c r="C172" s="42">
        <v>0</v>
      </c>
      <c r="D172" s="42">
        <v>0</v>
      </c>
      <c r="E172" s="42">
        <v>0</v>
      </c>
      <c r="F172" s="42">
        <v>0</v>
      </c>
      <c r="G172" s="42">
        <v>0</v>
      </c>
      <c r="H172" s="42">
        <v>0</v>
      </c>
      <c r="I172" s="42">
        <v>0</v>
      </c>
      <c r="J172" s="42">
        <v>0</v>
      </c>
      <c r="K172" s="42">
        <v>0</v>
      </c>
      <c r="L172" s="42">
        <v>0</v>
      </c>
      <c r="M172" s="42">
        <v>0</v>
      </c>
      <c r="N172" s="42">
        <v>0</v>
      </c>
      <c r="O172" s="42">
        <v>0</v>
      </c>
      <c r="P172" s="42">
        <v>0</v>
      </c>
      <c r="Q172" s="42">
        <v>0</v>
      </c>
      <c r="R172" s="42"/>
      <c r="S172" s="42">
        <v>0</v>
      </c>
      <c r="T172" s="42"/>
      <c r="U172" s="42"/>
      <c r="V172" s="42"/>
      <c r="W172" s="42">
        <v>0</v>
      </c>
      <c r="X172" s="42">
        <v>0</v>
      </c>
      <c r="Y172" s="42">
        <v>0</v>
      </c>
      <c r="Z172" s="42">
        <v>0</v>
      </c>
      <c r="AA172" s="42"/>
      <c r="AB172" s="42"/>
      <c r="AC172" s="42"/>
      <c r="AD172" s="42">
        <v>0</v>
      </c>
      <c r="AE172" s="42">
        <v>0</v>
      </c>
      <c r="AF172" s="43">
        <v>0</v>
      </c>
    </row>
    <row r="173" spans="1:32" x14ac:dyDescent="0.2">
      <c r="A173" s="45" t="s">
        <v>17181</v>
      </c>
      <c r="B173" s="41">
        <v>0</v>
      </c>
      <c r="C173" s="42">
        <v>0</v>
      </c>
      <c r="D173" s="42">
        <v>0</v>
      </c>
      <c r="E173" s="42">
        <v>0</v>
      </c>
      <c r="F173" s="42">
        <v>0</v>
      </c>
      <c r="G173" s="42">
        <v>0</v>
      </c>
      <c r="H173" s="42">
        <v>0</v>
      </c>
      <c r="I173" s="42">
        <v>0</v>
      </c>
      <c r="J173" s="42">
        <v>0</v>
      </c>
      <c r="K173" s="42">
        <v>0</v>
      </c>
      <c r="L173" s="42">
        <v>0</v>
      </c>
      <c r="M173" s="42">
        <v>0</v>
      </c>
      <c r="N173" s="42">
        <v>0</v>
      </c>
      <c r="O173" s="42">
        <v>0</v>
      </c>
      <c r="P173" s="42">
        <v>0</v>
      </c>
      <c r="Q173" s="42">
        <v>0</v>
      </c>
      <c r="R173" s="42"/>
      <c r="S173" s="42">
        <v>0</v>
      </c>
      <c r="T173" s="42"/>
      <c r="U173" s="42"/>
      <c r="V173" s="42"/>
      <c r="W173" s="42">
        <v>0</v>
      </c>
      <c r="X173" s="42">
        <v>0</v>
      </c>
      <c r="Y173" s="42">
        <v>0</v>
      </c>
      <c r="Z173" s="42">
        <v>0</v>
      </c>
      <c r="AA173" s="42"/>
      <c r="AB173" s="42"/>
      <c r="AC173" s="42"/>
      <c r="AD173" s="42">
        <v>0</v>
      </c>
      <c r="AE173" s="42">
        <v>0</v>
      </c>
      <c r="AF173" s="43">
        <v>0</v>
      </c>
    </row>
    <row r="174" spans="1:32" x14ac:dyDescent="0.2">
      <c r="A174" s="45" t="s">
        <v>17182</v>
      </c>
      <c r="B174" s="41">
        <v>0.54750423482412858</v>
      </c>
      <c r="C174" s="42">
        <v>27.845341154389939</v>
      </c>
      <c r="D174" s="42">
        <v>0.10600254709125236</v>
      </c>
      <c r="E174" s="42">
        <v>92.905742089902034</v>
      </c>
      <c r="F174" s="42">
        <v>5.0105326913110577</v>
      </c>
      <c r="G174" s="42">
        <v>23.091690797403313</v>
      </c>
      <c r="H174" s="42">
        <v>0.12388308562492271</v>
      </c>
      <c r="I174" s="42">
        <v>4.7278607970258468</v>
      </c>
      <c r="J174" s="42">
        <v>1.4770761849821636E-3</v>
      </c>
      <c r="K174" s="42">
        <v>52.146402557827145</v>
      </c>
      <c r="L174" s="42">
        <v>74.372795243741493</v>
      </c>
      <c r="M174" s="42">
        <v>79.187852274788042</v>
      </c>
      <c r="N174" s="42">
        <v>1.5213691046407252E-3</v>
      </c>
      <c r="O174" s="42">
        <v>6.1216221557031214E-2</v>
      </c>
      <c r="P174" s="42">
        <v>0</v>
      </c>
      <c r="Q174" s="42">
        <v>2032.349877442706</v>
      </c>
      <c r="R174" s="42"/>
      <c r="S174" s="42">
        <v>0</v>
      </c>
      <c r="T174" s="42"/>
      <c r="U174" s="42"/>
      <c r="V174" s="42"/>
      <c r="W174" s="42">
        <v>1.8337631085776118</v>
      </c>
      <c r="X174" s="42">
        <v>1.7365300428330381</v>
      </c>
      <c r="Y174" s="42">
        <v>0</v>
      </c>
      <c r="Z174" s="42">
        <v>0</v>
      </c>
      <c r="AA174" s="42"/>
      <c r="AB174" s="42"/>
      <c r="AC174" s="42"/>
      <c r="AD174" s="42">
        <v>0</v>
      </c>
      <c r="AE174" s="42">
        <v>241.67275166531701</v>
      </c>
      <c r="AF174" s="43">
        <v>2637.7227444002092</v>
      </c>
    </row>
    <row r="175" spans="1:32" x14ac:dyDescent="0.2">
      <c r="A175" s="45" t="s">
        <v>17183</v>
      </c>
      <c r="B175" s="41">
        <v>0</v>
      </c>
      <c r="C175" s="42">
        <v>0</v>
      </c>
      <c r="D175" s="42">
        <v>0</v>
      </c>
      <c r="E175" s="42">
        <v>0</v>
      </c>
      <c r="F175" s="42">
        <v>0</v>
      </c>
      <c r="G175" s="42">
        <v>0</v>
      </c>
      <c r="H175" s="42">
        <v>0</v>
      </c>
      <c r="I175" s="42">
        <v>0</v>
      </c>
      <c r="J175" s="42">
        <v>0</v>
      </c>
      <c r="K175" s="42">
        <v>0</v>
      </c>
      <c r="L175" s="42">
        <v>0</v>
      </c>
      <c r="M175" s="42">
        <v>0</v>
      </c>
      <c r="N175" s="42">
        <v>0</v>
      </c>
      <c r="O175" s="42">
        <v>0</v>
      </c>
      <c r="P175" s="42">
        <v>0</v>
      </c>
      <c r="Q175" s="42">
        <v>0</v>
      </c>
      <c r="R175" s="42"/>
      <c r="S175" s="42">
        <v>0</v>
      </c>
      <c r="T175" s="42"/>
      <c r="U175" s="42"/>
      <c r="V175" s="42"/>
      <c r="W175" s="42">
        <v>0</v>
      </c>
      <c r="X175" s="42">
        <v>0</v>
      </c>
      <c r="Y175" s="42">
        <v>0</v>
      </c>
      <c r="Z175" s="42">
        <v>0</v>
      </c>
      <c r="AA175" s="42"/>
      <c r="AB175" s="42"/>
      <c r="AC175" s="42"/>
      <c r="AD175" s="42">
        <v>0</v>
      </c>
      <c r="AE175" s="42">
        <v>0</v>
      </c>
      <c r="AF175" s="43">
        <v>0</v>
      </c>
    </row>
    <row r="176" spans="1:32" x14ac:dyDescent="0.2">
      <c r="A176" s="45" t="s">
        <v>17184</v>
      </c>
      <c r="B176" s="41">
        <v>0</v>
      </c>
      <c r="C176" s="42">
        <v>0</v>
      </c>
      <c r="D176" s="42">
        <v>0</v>
      </c>
      <c r="E176" s="42">
        <v>0</v>
      </c>
      <c r="F176" s="42">
        <v>0</v>
      </c>
      <c r="G176" s="42">
        <v>0</v>
      </c>
      <c r="H176" s="42">
        <v>0</v>
      </c>
      <c r="I176" s="42">
        <v>0</v>
      </c>
      <c r="J176" s="42">
        <v>0</v>
      </c>
      <c r="K176" s="42">
        <v>0</v>
      </c>
      <c r="L176" s="42">
        <v>0</v>
      </c>
      <c r="M176" s="42">
        <v>0</v>
      </c>
      <c r="N176" s="42">
        <v>0</v>
      </c>
      <c r="O176" s="42">
        <v>0</v>
      </c>
      <c r="P176" s="42">
        <v>0</v>
      </c>
      <c r="Q176" s="42">
        <v>0</v>
      </c>
      <c r="R176" s="42"/>
      <c r="S176" s="42">
        <v>0</v>
      </c>
      <c r="T176" s="42"/>
      <c r="U176" s="42"/>
      <c r="V176" s="42"/>
      <c r="W176" s="42">
        <v>0</v>
      </c>
      <c r="X176" s="42">
        <v>0</v>
      </c>
      <c r="Y176" s="42">
        <v>0</v>
      </c>
      <c r="Z176" s="42">
        <v>0</v>
      </c>
      <c r="AA176" s="42"/>
      <c r="AB176" s="42"/>
      <c r="AC176" s="42"/>
      <c r="AD176" s="42">
        <v>0</v>
      </c>
      <c r="AE176" s="42">
        <v>0</v>
      </c>
      <c r="AF176" s="43">
        <v>0</v>
      </c>
    </row>
    <row r="177" spans="1:32" x14ac:dyDescent="0.2">
      <c r="A177" s="45" t="s">
        <v>17185</v>
      </c>
      <c r="B177" s="41">
        <v>0.41376717402218077</v>
      </c>
      <c r="C177" s="42">
        <v>3.9779058791985626</v>
      </c>
      <c r="D177" s="42">
        <v>9.2752228704845813E-2</v>
      </c>
      <c r="E177" s="42">
        <v>29.922888361422995</v>
      </c>
      <c r="F177" s="42">
        <v>4.3842161048971757</v>
      </c>
      <c r="G177" s="42">
        <v>20.205229447727898</v>
      </c>
      <c r="H177" s="42">
        <v>0.10839769992180739</v>
      </c>
      <c r="I177" s="42">
        <v>0.89413215266203616</v>
      </c>
      <c r="J177" s="42">
        <v>1.1162756377069026E-3</v>
      </c>
      <c r="K177" s="42">
        <v>9.8619179316662517</v>
      </c>
      <c r="L177" s="42">
        <v>65.076195838273804</v>
      </c>
      <c r="M177" s="42">
        <v>69.289370740439523</v>
      </c>
      <c r="N177" s="42">
        <v>1.1497492713897575E-3</v>
      </c>
      <c r="O177" s="42">
        <v>5.3564193862402312E-2</v>
      </c>
      <c r="P177" s="42">
        <v>0</v>
      </c>
      <c r="Q177" s="42">
        <v>384.35762999270423</v>
      </c>
      <c r="R177" s="42"/>
      <c r="S177" s="42">
        <v>0</v>
      </c>
      <c r="T177" s="42"/>
      <c r="U177" s="42"/>
      <c r="V177" s="42"/>
      <c r="W177" s="42">
        <v>1.3858358182489985</v>
      </c>
      <c r="X177" s="42">
        <v>1.3123535540477571</v>
      </c>
      <c r="Y177" s="42">
        <v>0</v>
      </c>
      <c r="Z177" s="42">
        <v>0</v>
      </c>
      <c r="AA177" s="42"/>
      <c r="AB177" s="42"/>
      <c r="AC177" s="42"/>
      <c r="AD177" s="42">
        <v>0</v>
      </c>
      <c r="AE177" s="42">
        <v>45.705105747233837</v>
      </c>
      <c r="AF177" s="43">
        <v>637.04352888994333</v>
      </c>
    </row>
    <row r="178" spans="1:32" x14ac:dyDescent="0.2">
      <c r="A178" s="45" t="s">
        <v>17186</v>
      </c>
      <c r="B178" s="41">
        <v>7.182040105641109E-2</v>
      </c>
      <c r="C178" s="42">
        <v>8.9502882281967651</v>
      </c>
      <c r="D178" s="42">
        <v>7.5085137522970427E-2</v>
      </c>
      <c r="E178" s="42">
        <v>1.318606543576532</v>
      </c>
      <c r="F178" s="42">
        <v>3.5491273230119997</v>
      </c>
      <c r="G178" s="42">
        <v>16.356614314827347</v>
      </c>
      <c r="H178" s="42">
        <v>8.7750518984320264E-2</v>
      </c>
      <c r="I178" s="42">
        <v>0.76764702926244166</v>
      </c>
      <c r="J178" s="42">
        <v>1.9375960449030945E-4</v>
      </c>
      <c r="K178" s="42">
        <v>8.4668379059343426</v>
      </c>
      <c r="L178" s="42">
        <v>52.680729964316889</v>
      </c>
      <c r="M178" s="42">
        <v>56.091395361308194</v>
      </c>
      <c r="N178" s="42">
        <v>1.9956985225005354E-4</v>
      </c>
      <c r="O178" s="42">
        <v>4.3361490269563784E-2</v>
      </c>
      <c r="P178" s="42">
        <v>0</v>
      </c>
      <c r="Q178" s="42">
        <v>329.98588850632177</v>
      </c>
      <c r="R178" s="42"/>
      <c r="S178" s="42">
        <v>0</v>
      </c>
      <c r="T178" s="42"/>
      <c r="U178" s="42"/>
      <c r="V178" s="42"/>
      <c r="W178" s="42">
        <v>0.2405490104433638</v>
      </c>
      <c r="X178" s="42">
        <v>0.22779419078436541</v>
      </c>
      <c r="Y178" s="42">
        <v>0</v>
      </c>
      <c r="Z178" s="42">
        <v>0</v>
      </c>
      <c r="AA178" s="42"/>
      <c r="AB178" s="42"/>
      <c r="AC178" s="42"/>
      <c r="AD178" s="42">
        <v>0</v>
      </c>
      <c r="AE178" s="42">
        <v>39.239600706151286</v>
      </c>
      <c r="AF178" s="43">
        <v>518.15348996142529</v>
      </c>
    </row>
    <row r="179" spans="1:32" x14ac:dyDescent="0.2">
      <c r="A179" s="45" t="s">
        <v>17187</v>
      </c>
      <c r="B179" s="41">
        <v>0</v>
      </c>
      <c r="C179" s="42">
        <v>0</v>
      </c>
      <c r="D179" s="42">
        <v>0</v>
      </c>
      <c r="E179" s="42">
        <v>0</v>
      </c>
      <c r="F179" s="42">
        <v>0</v>
      </c>
      <c r="G179" s="42">
        <v>0</v>
      </c>
      <c r="H179" s="42">
        <v>0</v>
      </c>
      <c r="I179" s="42">
        <v>0</v>
      </c>
      <c r="J179" s="42">
        <v>0</v>
      </c>
      <c r="K179" s="42">
        <v>0</v>
      </c>
      <c r="L179" s="42">
        <v>0</v>
      </c>
      <c r="M179" s="42">
        <v>0</v>
      </c>
      <c r="N179" s="42">
        <v>0</v>
      </c>
      <c r="O179" s="42">
        <v>0</v>
      </c>
      <c r="P179" s="42">
        <v>0</v>
      </c>
      <c r="Q179" s="42">
        <v>0</v>
      </c>
      <c r="R179" s="42"/>
      <c r="S179" s="42">
        <v>0</v>
      </c>
      <c r="T179" s="42"/>
      <c r="U179" s="42"/>
      <c r="V179" s="42"/>
      <c r="W179" s="42">
        <v>0</v>
      </c>
      <c r="X179" s="42">
        <v>0</v>
      </c>
      <c r="Y179" s="42">
        <v>0</v>
      </c>
      <c r="Z179" s="42">
        <v>0</v>
      </c>
      <c r="AA179" s="42"/>
      <c r="AB179" s="42"/>
      <c r="AC179" s="42"/>
      <c r="AD179" s="42">
        <v>0</v>
      </c>
      <c r="AE179" s="42">
        <v>0</v>
      </c>
      <c r="AF179" s="43">
        <v>0</v>
      </c>
    </row>
    <row r="180" spans="1:32" x14ac:dyDescent="0.2">
      <c r="A180" s="45" t="s">
        <v>17188</v>
      </c>
      <c r="B180" s="41">
        <v>2.7919111194808739</v>
      </c>
      <c r="C180" s="42">
        <v>68.618876416175198</v>
      </c>
      <c r="D180" s="42">
        <v>0.49467855309251096</v>
      </c>
      <c r="E180" s="42">
        <v>303.27950502260228</v>
      </c>
      <c r="F180" s="42">
        <v>23.382485892784938</v>
      </c>
      <c r="G180" s="42">
        <v>107.76122372121544</v>
      </c>
      <c r="H180" s="42">
        <v>0.57812106624963944</v>
      </c>
      <c r="I180" s="42">
        <v>35.367106352456133</v>
      </c>
      <c r="J180" s="42">
        <v>7.5321160328500015E-3</v>
      </c>
      <c r="K180" s="42">
        <v>390.08495476872662</v>
      </c>
      <c r="L180" s="42">
        <v>347.0730444707936</v>
      </c>
      <c r="M180" s="42">
        <v>369.54331061567751</v>
      </c>
      <c r="N180" s="42">
        <v>7.7579807605424444E-3</v>
      </c>
      <c r="O180" s="42">
        <v>0.285675700599479</v>
      </c>
      <c r="P180" s="42">
        <v>0</v>
      </c>
      <c r="Q180" s="42">
        <v>15203.140986328077</v>
      </c>
      <c r="R180" s="42"/>
      <c r="S180" s="42">
        <v>0</v>
      </c>
      <c r="T180" s="42"/>
      <c r="U180" s="42"/>
      <c r="V180" s="42"/>
      <c r="W180" s="42">
        <v>9.3509844996472378</v>
      </c>
      <c r="X180" s="42">
        <v>8.8551598828373024</v>
      </c>
      <c r="Y180" s="42">
        <v>0</v>
      </c>
      <c r="Z180" s="42">
        <v>0</v>
      </c>
      <c r="AA180" s="42"/>
      <c r="AB180" s="42"/>
      <c r="AC180" s="42"/>
      <c r="AD180" s="42">
        <v>0</v>
      </c>
      <c r="AE180" s="42">
        <v>1807.8505856210513</v>
      </c>
      <c r="AF180" s="43">
        <v>18678.473900128261</v>
      </c>
    </row>
    <row r="181" spans="1:32" x14ac:dyDescent="0.2">
      <c r="A181" s="45" t="s">
        <v>17189</v>
      </c>
      <c r="B181" s="41">
        <v>0</v>
      </c>
      <c r="C181" s="42">
        <v>0</v>
      </c>
      <c r="D181" s="42">
        <v>0</v>
      </c>
      <c r="E181" s="42">
        <v>0</v>
      </c>
      <c r="F181" s="42">
        <v>0</v>
      </c>
      <c r="G181" s="42">
        <v>0</v>
      </c>
      <c r="H181" s="42">
        <v>0</v>
      </c>
      <c r="I181" s="42">
        <v>0</v>
      </c>
      <c r="J181" s="42">
        <v>0</v>
      </c>
      <c r="K181" s="42">
        <v>0</v>
      </c>
      <c r="L181" s="42">
        <v>0</v>
      </c>
      <c r="M181" s="42">
        <v>0</v>
      </c>
      <c r="N181" s="42">
        <v>0</v>
      </c>
      <c r="O181" s="42">
        <v>0</v>
      </c>
      <c r="P181" s="42">
        <v>0</v>
      </c>
      <c r="Q181" s="42">
        <v>0</v>
      </c>
      <c r="R181" s="42"/>
      <c r="S181" s="42">
        <v>0</v>
      </c>
      <c r="T181" s="42"/>
      <c r="U181" s="42"/>
      <c r="V181" s="42"/>
      <c r="W181" s="42">
        <v>0</v>
      </c>
      <c r="X181" s="42">
        <v>0</v>
      </c>
      <c r="Y181" s="42">
        <v>0</v>
      </c>
      <c r="Z181" s="42">
        <v>0</v>
      </c>
      <c r="AA181" s="42"/>
      <c r="AB181" s="42"/>
      <c r="AC181" s="42"/>
      <c r="AD181" s="42">
        <v>0</v>
      </c>
      <c r="AE181" s="42">
        <v>0</v>
      </c>
      <c r="AF181" s="43">
        <v>0</v>
      </c>
    </row>
    <row r="182" spans="1:32" x14ac:dyDescent="0.2">
      <c r="A182" s="45" t="s">
        <v>17190</v>
      </c>
      <c r="B182" s="41">
        <v>0</v>
      </c>
      <c r="C182" s="42">
        <v>0</v>
      </c>
      <c r="D182" s="42">
        <v>0</v>
      </c>
      <c r="E182" s="42">
        <v>0</v>
      </c>
      <c r="F182" s="42">
        <v>0</v>
      </c>
      <c r="G182" s="42">
        <v>0</v>
      </c>
      <c r="H182" s="42">
        <v>0</v>
      </c>
      <c r="I182" s="42">
        <v>0</v>
      </c>
      <c r="J182" s="42">
        <v>0</v>
      </c>
      <c r="K182" s="42">
        <v>0</v>
      </c>
      <c r="L182" s="42">
        <v>0</v>
      </c>
      <c r="M182" s="42">
        <v>0</v>
      </c>
      <c r="N182" s="42">
        <v>0</v>
      </c>
      <c r="O182" s="42">
        <v>0</v>
      </c>
      <c r="P182" s="42">
        <v>0</v>
      </c>
      <c r="Q182" s="42">
        <v>0</v>
      </c>
      <c r="R182" s="42"/>
      <c r="S182" s="42">
        <v>0</v>
      </c>
      <c r="T182" s="42"/>
      <c r="U182" s="42"/>
      <c r="V182" s="42"/>
      <c r="W182" s="42">
        <v>0</v>
      </c>
      <c r="X182" s="42">
        <v>0</v>
      </c>
      <c r="Y182" s="42">
        <v>0</v>
      </c>
      <c r="Z182" s="42">
        <v>0</v>
      </c>
      <c r="AA182" s="42"/>
      <c r="AB182" s="42"/>
      <c r="AC182" s="42"/>
      <c r="AD182" s="42">
        <v>0</v>
      </c>
      <c r="AE182" s="42">
        <v>0</v>
      </c>
      <c r="AF182" s="43">
        <v>0</v>
      </c>
    </row>
    <row r="183" spans="1:32" x14ac:dyDescent="0.2">
      <c r="A183" s="45" t="s">
        <v>17191</v>
      </c>
      <c r="B183" s="41">
        <v>0</v>
      </c>
      <c r="C183" s="42">
        <v>0</v>
      </c>
      <c r="D183" s="42">
        <v>0</v>
      </c>
      <c r="E183" s="42">
        <v>0</v>
      </c>
      <c r="F183" s="42">
        <v>0</v>
      </c>
      <c r="G183" s="42">
        <v>0</v>
      </c>
      <c r="H183" s="42">
        <v>0</v>
      </c>
      <c r="I183" s="42">
        <v>0</v>
      </c>
      <c r="J183" s="42">
        <v>0</v>
      </c>
      <c r="K183" s="42">
        <v>0</v>
      </c>
      <c r="L183" s="42">
        <v>0</v>
      </c>
      <c r="M183" s="42">
        <v>0</v>
      </c>
      <c r="N183" s="42">
        <v>0</v>
      </c>
      <c r="O183" s="42">
        <v>0</v>
      </c>
      <c r="P183" s="42">
        <v>0</v>
      </c>
      <c r="Q183" s="42">
        <v>0</v>
      </c>
      <c r="R183" s="42"/>
      <c r="S183" s="42">
        <v>0</v>
      </c>
      <c r="T183" s="42"/>
      <c r="U183" s="42"/>
      <c r="V183" s="42"/>
      <c r="W183" s="42">
        <v>0</v>
      </c>
      <c r="X183" s="42">
        <v>0</v>
      </c>
      <c r="Y183" s="42">
        <v>0</v>
      </c>
      <c r="Z183" s="42">
        <v>0</v>
      </c>
      <c r="AA183" s="42"/>
      <c r="AB183" s="42"/>
      <c r="AC183" s="42"/>
      <c r="AD183" s="42">
        <v>0</v>
      </c>
      <c r="AE183" s="42">
        <v>0</v>
      </c>
      <c r="AF183" s="43">
        <v>0</v>
      </c>
    </row>
    <row r="184" spans="1:32" x14ac:dyDescent="0.2">
      <c r="A184" s="45" t="s">
        <v>17192</v>
      </c>
      <c r="B184" s="41">
        <v>0</v>
      </c>
      <c r="C184" s="42">
        <v>0</v>
      </c>
      <c r="D184" s="42">
        <v>0</v>
      </c>
      <c r="E184" s="42">
        <v>0</v>
      </c>
      <c r="F184" s="42">
        <v>0</v>
      </c>
      <c r="G184" s="42">
        <v>0</v>
      </c>
      <c r="H184" s="42">
        <v>0</v>
      </c>
      <c r="I184" s="42">
        <v>0</v>
      </c>
      <c r="J184" s="42">
        <v>0</v>
      </c>
      <c r="K184" s="42">
        <v>0</v>
      </c>
      <c r="L184" s="42">
        <v>0</v>
      </c>
      <c r="M184" s="42">
        <v>0</v>
      </c>
      <c r="N184" s="42">
        <v>0</v>
      </c>
      <c r="O184" s="42">
        <v>0</v>
      </c>
      <c r="P184" s="42">
        <v>0</v>
      </c>
      <c r="Q184" s="42">
        <v>0</v>
      </c>
      <c r="R184" s="42"/>
      <c r="S184" s="42">
        <v>0</v>
      </c>
      <c r="T184" s="42"/>
      <c r="U184" s="42"/>
      <c r="V184" s="42"/>
      <c r="W184" s="42">
        <v>0</v>
      </c>
      <c r="X184" s="42">
        <v>0</v>
      </c>
      <c r="Y184" s="42">
        <v>0</v>
      </c>
      <c r="Z184" s="42">
        <v>0</v>
      </c>
      <c r="AA184" s="42"/>
      <c r="AB184" s="42"/>
      <c r="AC184" s="42"/>
      <c r="AD184" s="42">
        <v>0</v>
      </c>
      <c r="AE184" s="42">
        <v>0</v>
      </c>
      <c r="AF184" s="43">
        <v>0</v>
      </c>
    </row>
    <row r="185" spans="1:32" x14ac:dyDescent="0.2">
      <c r="A185" s="45" t="s">
        <v>17193</v>
      </c>
      <c r="B185" s="41">
        <v>0</v>
      </c>
      <c r="C185" s="42">
        <v>0</v>
      </c>
      <c r="D185" s="42">
        <v>0</v>
      </c>
      <c r="E185" s="42">
        <v>0</v>
      </c>
      <c r="F185" s="42">
        <v>0</v>
      </c>
      <c r="G185" s="42">
        <v>0</v>
      </c>
      <c r="H185" s="42">
        <v>0</v>
      </c>
      <c r="I185" s="42">
        <v>0</v>
      </c>
      <c r="J185" s="42">
        <v>0</v>
      </c>
      <c r="K185" s="42">
        <v>0</v>
      </c>
      <c r="L185" s="42">
        <v>0</v>
      </c>
      <c r="M185" s="42">
        <v>0</v>
      </c>
      <c r="N185" s="42">
        <v>0</v>
      </c>
      <c r="O185" s="42">
        <v>0</v>
      </c>
      <c r="P185" s="42">
        <v>0</v>
      </c>
      <c r="Q185" s="42">
        <v>0</v>
      </c>
      <c r="R185" s="42"/>
      <c r="S185" s="42">
        <v>0</v>
      </c>
      <c r="T185" s="42"/>
      <c r="U185" s="42"/>
      <c r="V185" s="42"/>
      <c r="W185" s="42">
        <v>0</v>
      </c>
      <c r="X185" s="42">
        <v>0</v>
      </c>
      <c r="Y185" s="42">
        <v>0</v>
      </c>
      <c r="Z185" s="42">
        <v>0</v>
      </c>
      <c r="AA185" s="42"/>
      <c r="AB185" s="42"/>
      <c r="AC185" s="42"/>
      <c r="AD185" s="42">
        <v>0</v>
      </c>
      <c r="AE185" s="42">
        <v>0</v>
      </c>
      <c r="AF185" s="43">
        <v>0</v>
      </c>
    </row>
    <row r="186" spans="1:32" x14ac:dyDescent="0.2">
      <c r="A186" s="45" t="s">
        <v>17195</v>
      </c>
      <c r="B186" s="41">
        <v>0</v>
      </c>
      <c r="C186" s="42">
        <v>0</v>
      </c>
      <c r="D186" s="42">
        <v>0</v>
      </c>
      <c r="E186" s="42">
        <v>0</v>
      </c>
      <c r="F186" s="42">
        <v>0</v>
      </c>
      <c r="G186" s="42">
        <v>0</v>
      </c>
      <c r="H186" s="42">
        <v>0</v>
      </c>
      <c r="I186" s="42">
        <v>0</v>
      </c>
      <c r="J186" s="42">
        <v>0</v>
      </c>
      <c r="K186" s="42">
        <v>0</v>
      </c>
      <c r="L186" s="42">
        <v>0</v>
      </c>
      <c r="M186" s="42">
        <v>0</v>
      </c>
      <c r="N186" s="42">
        <v>0</v>
      </c>
      <c r="O186" s="42">
        <v>0</v>
      </c>
      <c r="P186" s="42">
        <v>0</v>
      </c>
      <c r="Q186" s="42">
        <v>0</v>
      </c>
      <c r="R186" s="42"/>
      <c r="S186" s="42">
        <v>0</v>
      </c>
      <c r="T186" s="42"/>
      <c r="U186" s="42"/>
      <c r="V186" s="42"/>
      <c r="W186" s="42">
        <v>0</v>
      </c>
      <c r="X186" s="42">
        <v>0</v>
      </c>
      <c r="Y186" s="42">
        <v>0</v>
      </c>
      <c r="Z186" s="42">
        <v>0</v>
      </c>
      <c r="AA186" s="42"/>
      <c r="AB186" s="42"/>
      <c r="AC186" s="42"/>
      <c r="AD186" s="42">
        <v>0</v>
      </c>
      <c r="AE186" s="42">
        <v>0</v>
      </c>
      <c r="AF186" s="43">
        <v>0</v>
      </c>
    </row>
    <row r="187" spans="1:32" x14ac:dyDescent="0.2">
      <c r="A187" s="45" t="s">
        <v>17194</v>
      </c>
      <c r="B187" s="41">
        <v>0</v>
      </c>
      <c r="C187" s="42">
        <v>0</v>
      </c>
      <c r="D187" s="42">
        <v>0</v>
      </c>
      <c r="E187" s="42">
        <v>0</v>
      </c>
      <c r="F187" s="42">
        <v>0</v>
      </c>
      <c r="G187" s="42">
        <v>0</v>
      </c>
      <c r="H187" s="42">
        <v>0</v>
      </c>
      <c r="I187" s="42">
        <v>0</v>
      </c>
      <c r="J187" s="42">
        <v>0</v>
      </c>
      <c r="K187" s="42">
        <v>0</v>
      </c>
      <c r="L187" s="42">
        <v>0</v>
      </c>
      <c r="M187" s="42">
        <v>0</v>
      </c>
      <c r="N187" s="42">
        <v>0</v>
      </c>
      <c r="O187" s="42">
        <v>0</v>
      </c>
      <c r="P187" s="42">
        <v>0</v>
      </c>
      <c r="Q187" s="42">
        <v>0</v>
      </c>
      <c r="R187" s="42"/>
      <c r="S187" s="42">
        <v>0</v>
      </c>
      <c r="T187" s="42"/>
      <c r="U187" s="42"/>
      <c r="V187" s="42"/>
      <c r="W187" s="42">
        <v>0</v>
      </c>
      <c r="X187" s="42">
        <v>0</v>
      </c>
      <c r="Y187" s="42">
        <v>0</v>
      </c>
      <c r="Z187" s="42">
        <v>0</v>
      </c>
      <c r="AA187" s="42"/>
      <c r="AB187" s="42"/>
      <c r="AC187" s="42"/>
      <c r="AD187" s="42">
        <v>0</v>
      </c>
      <c r="AE187" s="42">
        <v>0</v>
      </c>
      <c r="AF187" s="43">
        <v>0</v>
      </c>
    </row>
    <row r="188" spans="1:32" x14ac:dyDescent="0.2">
      <c r="A188" s="45" t="s">
        <v>17196</v>
      </c>
      <c r="B188" s="41">
        <v>7.4746799650440648E-2</v>
      </c>
      <c r="C188" s="42">
        <v>0</v>
      </c>
      <c r="D188" s="42">
        <v>7.950191031843927E-2</v>
      </c>
      <c r="E188" s="42">
        <v>0</v>
      </c>
      <c r="F188" s="42">
        <v>3.7578995184832933</v>
      </c>
      <c r="G188" s="42">
        <v>17.318768098052484</v>
      </c>
      <c r="H188" s="42">
        <v>9.2912314218692046E-2</v>
      </c>
      <c r="I188" s="42">
        <v>0.31243762484923276</v>
      </c>
      <c r="J188" s="42">
        <v>2.0165454556303898E-4</v>
      </c>
      <c r="K188" s="42">
        <v>3.4460613074413233</v>
      </c>
      <c r="L188" s="42">
        <v>55.779596432806116</v>
      </c>
      <c r="M188" s="42">
        <v>59.390889206091032</v>
      </c>
      <c r="N188" s="42">
        <v>2.0770153804468627E-4</v>
      </c>
      <c r="O188" s="42">
        <v>4.5912166167773411E-2</v>
      </c>
      <c r="P188" s="42">
        <v>0</v>
      </c>
      <c r="Q188" s="42">
        <v>16.521526467605167</v>
      </c>
      <c r="R188" s="42"/>
      <c r="S188" s="42">
        <v>0</v>
      </c>
      <c r="T188" s="42"/>
      <c r="U188" s="42"/>
      <c r="V188" s="42"/>
      <c r="W188" s="42">
        <v>0.25035043560393555</v>
      </c>
      <c r="X188" s="42">
        <v>0.23707590725815503</v>
      </c>
      <c r="Y188" s="42">
        <v>0</v>
      </c>
      <c r="Z188" s="42">
        <v>0</v>
      </c>
      <c r="AA188" s="42"/>
      <c r="AB188" s="42"/>
      <c r="AC188" s="42"/>
      <c r="AD188" s="42">
        <v>0</v>
      </c>
      <c r="AE188" s="42">
        <v>0</v>
      </c>
      <c r="AF188" s="43">
        <v>157.30808754462967</v>
      </c>
    </row>
    <row r="189" spans="1:32" x14ac:dyDescent="0.2">
      <c r="A189" s="45" t="s">
        <v>17197</v>
      </c>
      <c r="B189" s="41">
        <v>5.6067087831460617E-2</v>
      </c>
      <c r="C189" s="42">
        <v>0</v>
      </c>
      <c r="D189" s="42">
        <v>1.3250318386406544E-2</v>
      </c>
      <c r="E189" s="42">
        <v>0</v>
      </c>
      <c r="F189" s="42">
        <v>0.62631658641388221</v>
      </c>
      <c r="G189" s="42">
        <v>2.8864613496754141</v>
      </c>
      <c r="H189" s="42">
        <v>1.5485385703115341E-2</v>
      </c>
      <c r="I189" s="42">
        <v>0</v>
      </c>
      <c r="J189" s="42">
        <v>3.3548349251522115E-3</v>
      </c>
      <c r="K189" s="42">
        <v>0</v>
      </c>
      <c r="L189" s="42">
        <v>9.2965994054676866</v>
      </c>
      <c r="M189" s="42">
        <v>9.8984815343485053</v>
      </c>
      <c r="N189" s="42">
        <v>1.5579557159290674E-4</v>
      </c>
      <c r="O189" s="42">
        <v>7.6520276946289026E-3</v>
      </c>
      <c r="P189" s="42">
        <v>0</v>
      </c>
      <c r="Q189" s="42">
        <v>0</v>
      </c>
      <c r="R189" s="42"/>
      <c r="S189" s="42">
        <v>0</v>
      </c>
      <c r="T189" s="42"/>
      <c r="U189" s="42"/>
      <c r="V189" s="42"/>
      <c r="W189" s="42">
        <v>0.18778623201652395</v>
      </c>
      <c r="X189" s="42">
        <v>0.17782909471881087</v>
      </c>
      <c r="Y189" s="42">
        <v>0</v>
      </c>
      <c r="Z189" s="42">
        <v>0</v>
      </c>
      <c r="AA189" s="42"/>
      <c r="AB189" s="42"/>
      <c r="AC189" s="42"/>
      <c r="AD189" s="42">
        <v>0</v>
      </c>
      <c r="AE189" s="42">
        <v>0</v>
      </c>
      <c r="AF189" s="43">
        <v>23.16943965275318</v>
      </c>
    </row>
    <row r="190" spans="1:32" x14ac:dyDescent="0.2">
      <c r="A190" s="45" t="s">
        <v>17198</v>
      </c>
      <c r="B190" s="41">
        <v>0</v>
      </c>
      <c r="C190" s="42">
        <v>0</v>
      </c>
      <c r="D190" s="42">
        <v>4.4167727954688481E-3</v>
      </c>
      <c r="E190" s="42">
        <v>0</v>
      </c>
      <c r="F190" s="42">
        <v>0.20877219547129405</v>
      </c>
      <c r="G190" s="42">
        <v>0.962153783225138</v>
      </c>
      <c r="H190" s="42">
        <v>5.1617952343717801E-3</v>
      </c>
      <c r="I190" s="42">
        <v>5.0072243871076064E-4</v>
      </c>
      <c r="J190" s="42">
        <v>0</v>
      </c>
      <c r="K190" s="42">
        <v>5.5227670567572131E-3</v>
      </c>
      <c r="L190" s="42">
        <v>3.0988664684892289</v>
      </c>
      <c r="M190" s="42">
        <v>3.2994938447828348</v>
      </c>
      <c r="N190" s="42">
        <v>0</v>
      </c>
      <c r="O190" s="42">
        <v>2.5506758982096339E-3</v>
      </c>
      <c r="P190" s="42">
        <v>0</v>
      </c>
      <c r="Q190" s="42">
        <v>2.6477921883049906E-2</v>
      </c>
      <c r="R190" s="42"/>
      <c r="S190" s="42">
        <v>0</v>
      </c>
      <c r="T190" s="42"/>
      <c r="U190" s="42"/>
      <c r="V190" s="42"/>
      <c r="W190" s="42">
        <v>0</v>
      </c>
      <c r="X190" s="42">
        <v>0</v>
      </c>
      <c r="Y190" s="42">
        <v>0</v>
      </c>
      <c r="Z190" s="42">
        <v>0</v>
      </c>
      <c r="AA190" s="42"/>
      <c r="AB190" s="42"/>
      <c r="AC190" s="42"/>
      <c r="AD190" s="42">
        <v>0</v>
      </c>
      <c r="AE190" s="42">
        <v>2.559529029702437E-2</v>
      </c>
      <c r="AF190" s="43">
        <v>7.639512237572089</v>
      </c>
    </row>
    <row r="191" spans="1:32" x14ac:dyDescent="0.2">
      <c r="A191" s="45" t="s">
        <v>17199</v>
      </c>
      <c r="B191" s="41">
        <v>16.727432865033791</v>
      </c>
      <c r="C191" s="42">
        <v>2.9834294093989215</v>
      </c>
      <c r="D191" s="42">
        <v>0.28267345891000628</v>
      </c>
      <c r="E191" s="42">
        <v>1.6547219370372159</v>
      </c>
      <c r="F191" s="42">
        <v>13.361420510162821</v>
      </c>
      <c r="G191" s="42">
        <v>61.577842126408825</v>
      </c>
      <c r="H191" s="42">
        <v>0.33035489499979392</v>
      </c>
      <c r="I191" s="42">
        <v>2.5368179973840954</v>
      </c>
      <c r="J191" s="42">
        <v>4.1423787068597685E-4</v>
      </c>
      <c r="K191" s="42">
        <v>27.980081941234179</v>
      </c>
      <c r="L191" s="42">
        <v>198.32745398331062</v>
      </c>
      <c r="M191" s="42">
        <v>211.16760606610143</v>
      </c>
      <c r="N191" s="42">
        <v>4.2665957574924626E-4</v>
      </c>
      <c r="O191" s="42">
        <v>0.16324325748541657</v>
      </c>
      <c r="P191" s="42">
        <v>1.4404065450269854</v>
      </c>
      <c r="Q191" s="42">
        <v>134.14551370854653</v>
      </c>
      <c r="R191" s="42">
        <v>30.084774358128712</v>
      </c>
      <c r="S191" s="42">
        <v>0.10867414722167375</v>
      </c>
      <c r="T191" s="42"/>
      <c r="U191" s="42">
        <v>1.4095730718322472E-2</v>
      </c>
      <c r="V191" s="42">
        <v>0.24411242744003919</v>
      </c>
      <c r="W191" s="42">
        <v>0.51426875144484185</v>
      </c>
      <c r="X191" s="42">
        <v>0.48700027435218052</v>
      </c>
      <c r="Y191" s="42">
        <v>0</v>
      </c>
      <c r="Z191" s="42">
        <v>0</v>
      </c>
      <c r="AA191" s="42"/>
      <c r="AB191" s="42"/>
      <c r="AC191" s="42"/>
      <c r="AD191" s="42">
        <v>0</v>
      </c>
      <c r="AE191" s="42">
        <v>0</v>
      </c>
      <c r="AF191" s="43">
        <v>704.13276528779306</v>
      </c>
    </row>
    <row r="192" spans="1:32" x14ac:dyDescent="0.2">
      <c r="A192" s="45" t="s">
        <v>17200</v>
      </c>
      <c r="B192" s="41">
        <v>159.79683018920807</v>
      </c>
      <c r="C192" s="42">
        <v>30.828770563788861</v>
      </c>
      <c r="D192" s="42">
        <v>6.2055657776337307</v>
      </c>
      <c r="E192" s="42">
        <v>375.37194774820807</v>
      </c>
      <c r="F192" s="42">
        <v>293.32493463716816</v>
      </c>
      <c r="G192" s="42">
        <v>1351.8260654313187</v>
      </c>
      <c r="H192" s="42">
        <v>7.2523223042923508</v>
      </c>
      <c r="I192" s="42">
        <v>39.878701175130921</v>
      </c>
      <c r="J192" s="42">
        <v>24.475577441646703</v>
      </c>
      <c r="K192" s="42">
        <v>439.84603063394775</v>
      </c>
      <c r="L192" s="42">
        <v>4353.907388227366</v>
      </c>
      <c r="M192" s="42">
        <v>4629.1898642303167</v>
      </c>
      <c r="N192" s="42">
        <v>7.8406571813855908E-2</v>
      </c>
      <c r="O192" s="42">
        <v>3.5836996369845355</v>
      </c>
      <c r="P192" s="42">
        <v>6.8939632889300988</v>
      </c>
      <c r="Q192" s="42">
        <v>2108.7633644525854</v>
      </c>
      <c r="R192" s="42">
        <v>63.446165393234757</v>
      </c>
      <c r="S192" s="42">
        <v>0.52012786528123411</v>
      </c>
      <c r="T192" s="42">
        <v>0</v>
      </c>
      <c r="U192" s="42">
        <v>0.4278694988043521</v>
      </c>
      <c r="V192" s="42">
        <v>39.047224377857731</v>
      </c>
      <c r="W192" s="42">
        <v>94.506374832847612</v>
      </c>
      <c r="X192" s="42">
        <v>89.495288878276696</v>
      </c>
      <c r="Y192" s="42">
        <v>0</v>
      </c>
      <c r="Z192" s="42">
        <v>0</v>
      </c>
      <c r="AA192" s="42">
        <v>74.295649327127563</v>
      </c>
      <c r="AB192" s="42">
        <v>5.3850817064253054</v>
      </c>
      <c r="AC192" s="42"/>
      <c r="AD192" s="42">
        <v>0</v>
      </c>
      <c r="AE192" s="42">
        <v>0</v>
      </c>
      <c r="AF192" s="43">
        <v>14198.347214190198</v>
      </c>
    </row>
    <row r="193" spans="1:32" x14ac:dyDescent="0.2">
      <c r="A193" s="45" t="s">
        <v>17201</v>
      </c>
      <c r="B193" s="41">
        <v>2.3544500076872689E-3</v>
      </c>
      <c r="C193" s="42">
        <v>0</v>
      </c>
      <c r="D193" s="42">
        <v>5.3001273545626178E-2</v>
      </c>
      <c r="E193" s="42">
        <v>0</v>
      </c>
      <c r="F193" s="42">
        <v>2.5052663456555289</v>
      </c>
      <c r="G193" s="42">
        <v>11.545845398701656</v>
      </c>
      <c r="H193" s="42">
        <v>6.1941542812461364E-2</v>
      </c>
      <c r="I193" s="42">
        <v>0.10224620429410913</v>
      </c>
      <c r="J193" s="42">
        <v>6.3519180563106658E-6</v>
      </c>
      <c r="K193" s="42">
        <v>1.1277344993923053</v>
      </c>
      <c r="L193" s="42">
        <v>37.186397621870746</v>
      </c>
      <c r="M193" s="42">
        <v>39.593926137394021</v>
      </c>
      <c r="N193" s="42">
        <v>6.5423923182386868E-6</v>
      </c>
      <c r="O193" s="42">
        <v>3.060811077851561E-2</v>
      </c>
      <c r="P193" s="42">
        <v>0</v>
      </c>
      <c r="Q193" s="42">
        <v>5.4067219697769939</v>
      </c>
      <c r="R193" s="42"/>
      <c r="S193" s="42">
        <v>0</v>
      </c>
      <c r="T193" s="42"/>
      <c r="U193" s="42"/>
      <c r="V193" s="42"/>
      <c r="W193" s="42">
        <v>7.8857902651183562E-3</v>
      </c>
      <c r="X193" s="42">
        <v>7.4676557963259723E-3</v>
      </c>
      <c r="Y193" s="42">
        <v>0</v>
      </c>
      <c r="Z193" s="42">
        <v>0</v>
      </c>
      <c r="AA193" s="42"/>
      <c r="AB193" s="42"/>
      <c r="AC193" s="42"/>
      <c r="AD193" s="42">
        <v>0</v>
      </c>
      <c r="AE193" s="42">
        <v>0</v>
      </c>
      <c r="AF193" s="43">
        <v>97.631409894601475</v>
      </c>
    </row>
    <row r="194" spans="1:32" x14ac:dyDescent="0.2">
      <c r="A194" s="45" t="s">
        <v>17202</v>
      </c>
      <c r="B194" s="41">
        <v>23.296142301178079</v>
      </c>
      <c r="C194" s="42">
        <v>0</v>
      </c>
      <c r="D194" s="42">
        <v>2.2083863977344239E-2</v>
      </c>
      <c r="E194" s="42">
        <v>0</v>
      </c>
      <c r="F194" s="42">
        <v>1.0438609773564704</v>
      </c>
      <c r="G194" s="42">
        <v>4.8107689161256895</v>
      </c>
      <c r="H194" s="42">
        <v>2.5808976171858899E-2</v>
      </c>
      <c r="I194" s="42">
        <v>3.9385772876485883E-2</v>
      </c>
      <c r="J194" s="42">
        <v>0</v>
      </c>
      <c r="K194" s="42">
        <v>0.4344092298065082</v>
      </c>
      <c r="L194" s="42">
        <v>15.494332342446143</v>
      </c>
      <c r="M194" s="42">
        <v>16.497469223914177</v>
      </c>
      <c r="N194" s="42">
        <v>0</v>
      </c>
      <c r="O194" s="42">
        <v>1.275337949104817E-2</v>
      </c>
      <c r="P194" s="42">
        <v>0</v>
      </c>
      <c r="Q194" s="42">
        <v>2.0826975923272677</v>
      </c>
      <c r="R194" s="42"/>
      <c r="S194" s="42">
        <v>0</v>
      </c>
      <c r="T194" s="42"/>
      <c r="U194" s="42">
        <v>3.4598611763155163E-3</v>
      </c>
      <c r="V194" s="42"/>
      <c r="W194" s="42">
        <v>0</v>
      </c>
      <c r="X194" s="42">
        <v>0</v>
      </c>
      <c r="Y194" s="42">
        <v>0</v>
      </c>
      <c r="Z194" s="42">
        <v>0</v>
      </c>
      <c r="AA194" s="42"/>
      <c r="AB194" s="42"/>
      <c r="AC194" s="42"/>
      <c r="AD194" s="42">
        <v>0</v>
      </c>
      <c r="AE194" s="42">
        <v>2.0132716499422592</v>
      </c>
      <c r="AF194" s="43">
        <v>65.776444086789638</v>
      </c>
    </row>
    <row r="195" spans="1:32" x14ac:dyDescent="0.2">
      <c r="A195" s="45" t="s">
        <v>17203</v>
      </c>
      <c r="B195" s="41">
        <v>9.0533440706550179E-3</v>
      </c>
      <c r="C195" s="42">
        <v>0</v>
      </c>
      <c r="D195" s="42">
        <v>5.7418046341095028E-2</v>
      </c>
      <c r="E195" s="42">
        <v>0</v>
      </c>
      <c r="F195" s="42">
        <v>2.7140385411268233</v>
      </c>
      <c r="G195" s="42">
        <v>12.507999181926793</v>
      </c>
      <c r="H195" s="42">
        <v>6.7103338046833147E-2</v>
      </c>
      <c r="I195" s="42">
        <v>0.48410635988933248</v>
      </c>
      <c r="J195" s="42">
        <v>2.4424430115156218E-5</v>
      </c>
      <c r="K195" s="42">
        <v>5.3394983920579806</v>
      </c>
      <c r="L195" s="42">
        <v>40.285264090359973</v>
      </c>
      <c r="M195" s="42">
        <v>42.893419982176852</v>
      </c>
      <c r="N195" s="42">
        <v>2.5156842790816432E-5</v>
      </c>
      <c r="O195" s="42">
        <v>3.3158786676725241E-2</v>
      </c>
      <c r="P195" s="42">
        <v>0</v>
      </c>
      <c r="Q195" s="42">
        <v>25.599272948983437</v>
      </c>
      <c r="R195" s="42"/>
      <c r="S195" s="42">
        <v>0</v>
      </c>
      <c r="T195" s="42"/>
      <c r="U195" s="42"/>
      <c r="V195" s="42"/>
      <c r="W195" s="42">
        <v>3.0322483937242777E-2</v>
      </c>
      <c r="X195" s="42">
        <v>2.8714670986694526E-2</v>
      </c>
      <c r="Y195" s="42">
        <v>0</v>
      </c>
      <c r="Z195" s="42">
        <v>0</v>
      </c>
      <c r="AA195" s="42"/>
      <c r="AB195" s="42"/>
      <c r="AC195" s="42"/>
      <c r="AD195" s="42">
        <v>0</v>
      </c>
      <c r="AE195" s="42">
        <v>0</v>
      </c>
      <c r="AF195" s="43">
        <v>130.04941974785334</v>
      </c>
    </row>
    <row r="196" spans="1:32" x14ac:dyDescent="0.2">
      <c r="A196" s="45" t="s">
        <v>17204</v>
      </c>
      <c r="B196" s="41">
        <v>187.77902383917058</v>
      </c>
      <c r="C196" s="42">
        <v>15.911623516794251</v>
      </c>
      <c r="D196" s="42">
        <v>4.1473496549452484</v>
      </c>
      <c r="E196" s="42">
        <v>129.48199157316216</v>
      </c>
      <c r="F196" s="42">
        <v>196.03709154754515</v>
      </c>
      <c r="G196" s="42">
        <v>903.46240244840453</v>
      </c>
      <c r="H196" s="42">
        <v>4.8469257250751019</v>
      </c>
      <c r="I196" s="42">
        <v>99.030591146521189</v>
      </c>
      <c r="J196" s="42">
        <v>52.390352575336458</v>
      </c>
      <c r="K196" s="42">
        <v>1092.2675800257609</v>
      </c>
      <c r="L196" s="42">
        <v>2909.8356139113857</v>
      </c>
      <c r="M196" s="42">
        <v>3094.9252264062989</v>
      </c>
      <c r="N196" s="42">
        <v>4.6307748891237788E-2</v>
      </c>
      <c r="O196" s="42">
        <v>2.3950846684188463</v>
      </c>
      <c r="P196" s="42">
        <v>11.814826739993997</v>
      </c>
      <c r="Q196" s="42">
        <v>5237.9872318527505</v>
      </c>
      <c r="R196" s="42">
        <v>135.80121702946889</v>
      </c>
      <c r="S196" s="42">
        <v>0.89139154843025292</v>
      </c>
      <c r="T196" s="42">
        <v>0</v>
      </c>
      <c r="U196" s="42">
        <v>25.089119248548702</v>
      </c>
      <c r="V196" s="42">
        <v>104.72705051792039</v>
      </c>
      <c r="W196" s="42">
        <v>55.816462486978857</v>
      </c>
      <c r="X196" s="42">
        <v>52.856862230413739</v>
      </c>
      <c r="Y196" s="42">
        <v>0</v>
      </c>
      <c r="Z196" s="42">
        <v>0</v>
      </c>
      <c r="AA196" s="42">
        <v>130.93703664458886</v>
      </c>
      <c r="AB196" s="42"/>
      <c r="AC196" s="42">
        <v>5.6488000138644656</v>
      </c>
      <c r="AD196" s="42">
        <v>0</v>
      </c>
      <c r="AE196" s="42">
        <v>5062.1193154583298</v>
      </c>
      <c r="AF196" s="43">
        <v>19516.246478558998</v>
      </c>
    </row>
    <row r="197" spans="1:32" x14ac:dyDescent="0.2">
      <c r="A197" s="45" t="s">
        <v>17205</v>
      </c>
      <c r="B197" s="41">
        <v>32.897646959452992</v>
      </c>
      <c r="C197" s="42">
        <v>4.9723823489982024</v>
      </c>
      <c r="D197" s="42">
        <v>0.49909532588797989</v>
      </c>
      <c r="E197" s="42">
        <v>7.756509079861952</v>
      </c>
      <c r="F197" s="42">
        <v>23.591258088256229</v>
      </c>
      <c r="G197" s="42">
        <v>108.72337750444059</v>
      </c>
      <c r="H197" s="42">
        <v>0.58328286148401121</v>
      </c>
      <c r="I197" s="42">
        <v>5.9778418922827106</v>
      </c>
      <c r="J197" s="42">
        <v>1.9546082470248034E-2</v>
      </c>
      <c r="K197" s="42">
        <v>65.933191167158043</v>
      </c>
      <c r="L197" s="42">
        <v>350.17191093928284</v>
      </c>
      <c r="M197" s="42">
        <v>372.84280446046034</v>
      </c>
      <c r="N197" s="42">
        <v>1.9181935789825519E-3</v>
      </c>
      <c r="O197" s="42">
        <v>0.28822637649768867</v>
      </c>
      <c r="P197" s="42">
        <v>0</v>
      </c>
      <c r="Q197" s="42">
        <v>316.10492843224637</v>
      </c>
      <c r="R197" s="42">
        <v>2.3361751520521548</v>
      </c>
      <c r="S197" s="42">
        <v>0</v>
      </c>
      <c r="T197" s="42"/>
      <c r="U197" s="42">
        <v>1.0635869542006956E-2</v>
      </c>
      <c r="V197" s="42">
        <v>3.6279848008831439</v>
      </c>
      <c r="W197" s="42">
        <v>2.3120704959230305</v>
      </c>
      <c r="X197" s="42">
        <v>2.1894757608208777</v>
      </c>
      <c r="Y197" s="42">
        <v>0</v>
      </c>
      <c r="Z197" s="42">
        <v>0</v>
      </c>
      <c r="AA197" s="42">
        <v>0</v>
      </c>
      <c r="AB197" s="42"/>
      <c r="AC197" s="42"/>
      <c r="AD197" s="42">
        <v>0</v>
      </c>
      <c r="AE197" s="42">
        <v>305.56768931034799</v>
      </c>
      <c r="AF197" s="43">
        <v>1606.4079511019283</v>
      </c>
    </row>
    <row r="198" spans="1:32" x14ac:dyDescent="0.2">
      <c r="A198" s="45" t="s">
        <v>17206</v>
      </c>
      <c r="B198" s="41">
        <v>1.7712736567664478</v>
      </c>
      <c r="C198" s="42">
        <v>4.9723823489982024</v>
      </c>
      <c r="D198" s="42">
        <v>0.931939059843927</v>
      </c>
      <c r="E198" s="42">
        <v>9.1354440273929658</v>
      </c>
      <c r="F198" s="42">
        <v>44.050933244443051</v>
      </c>
      <c r="G198" s="42">
        <v>203.01444826050411</v>
      </c>
      <c r="H198" s="42">
        <v>1.0891387944524455</v>
      </c>
      <c r="I198" s="42">
        <v>9.1521124964113092</v>
      </c>
      <c r="J198" s="42">
        <v>1.9757514328947064E-2</v>
      </c>
      <c r="K198" s="42">
        <v>100.94411891158209</v>
      </c>
      <c r="L198" s="42">
        <v>653.86082485122722</v>
      </c>
      <c r="M198" s="42">
        <v>696.19320124917817</v>
      </c>
      <c r="N198" s="42">
        <v>2.135965621367321E-3</v>
      </c>
      <c r="O198" s="42">
        <v>0.53819261452223277</v>
      </c>
      <c r="P198" s="42">
        <v>3.68615996265242</v>
      </c>
      <c r="Q198" s="42">
        <v>483.95857866646037</v>
      </c>
      <c r="R198" s="42">
        <v>5.8264062209153291</v>
      </c>
      <c r="S198" s="42">
        <v>0.27810918510955779</v>
      </c>
      <c r="T198" s="42">
        <v>0</v>
      </c>
      <c r="U198" s="42"/>
      <c r="V198" s="42">
        <v>7.180877799939589</v>
      </c>
      <c r="W198" s="42">
        <v>2.5745592872272915</v>
      </c>
      <c r="X198" s="42">
        <v>2.438046402183788</v>
      </c>
      <c r="Y198" s="42">
        <v>0</v>
      </c>
      <c r="Z198" s="42">
        <v>0</v>
      </c>
      <c r="AA198" s="42">
        <v>0</v>
      </c>
      <c r="AB198" s="42"/>
      <c r="AC198" s="42"/>
      <c r="AD198" s="42">
        <v>0</v>
      </c>
      <c r="AE198" s="42">
        <v>467.82600112711458</v>
      </c>
      <c r="AF198" s="43">
        <v>2699.4446416468754</v>
      </c>
    </row>
    <row r="199" spans="1:32" x14ac:dyDescent="0.2">
      <c r="A199" s="45" t="s">
        <v>17207</v>
      </c>
      <c r="B199" s="41">
        <v>81.788489676950718</v>
      </c>
      <c r="C199" s="42">
        <v>8.9502882281967651</v>
      </c>
      <c r="D199" s="42">
        <v>0.60068110018376331</v>
      </c>
      <c r="E199" s="42">
        <v>13.806586162154272</v>
      </c>
      <c r="F199" s="42">
        <v>28.393018584095994</v>
      </c>
      <c r="G199" s="42">
        <v>130.85291451861877</v>
      </c>
      <c r="H199" s="42">
        <v>0.70200415187456211</v>
      </c>
      <c r="I199" s="42">
        <v>0</v>
      </c>
      <c r="J199" s="42">
        <v>1.886495092392558E-2</v>
      </c>
      <c r="K199" s="42">
        <v>0</v>
      </c>
      <c r="L199" s="42">
        <v>421.44583971453505</v>
      </c>
      <c r="M199" s="42">
        <v>448.7311628904655</v>
      </c>
      <c r="N199" s="42">
        <v>4.9122342827025364E-3</v>
      </c>
      <c r="O199" s="42">
        <v>0.34689192215651021</v>
      </c>
      <c r="P199" s="42">
        <v>0</v>
      </c>
      <c r="Q199" s="42">
        <v>0</v>
      </c>
      <c r="R199" s="42"/>
      <c r="S199" s="42">
        <v>0</v>
      </c>
      <c r="T199" s="42"/>
      <c r="U199" s="42">
        <v>5.3051204703504579E-2</v>
      </c>
      <c r="V199" s="42"/>
      <c r="W199" s="42">
        <v>5.9208997874564755</v>
      </c>
      <c r="X199" s="42">
        <v>5.6069512541874511</v>
      </c>
      <c r="Y199" s="42">
        <v>0</v>
      </c>
      <c r="Z199" s="42">
        <v>0</v>
      </c>
      <c r="AA199" s="42"/>
      <c r="AB199" s="42"/>
      <c r="AC199" s="42"/>
      <c r="AD199" s="42">
        <v>0</v>
      </c>
      <c r="AE199" s="42">
        <v>0</v>
      </c>
      <c r="AF199" s="43">
        <v>1147.222556380786</v>
      </c>
    </row>
    <row r="200" spans="1:32" x14ac:dyDescent="0.2">
      <c r="A200" s="45" t="s">
        <v>17208</v>
      </c>
      <c r="B200" s="41">
        <v>0.54451978129840262</v>
      </c>
      <c r="C200" s="42">
        <v>0</v>
      </c>
      <c r="D200" s="42">
        <v>0.53442950825173063</v>
      </c>
      <c r="E200" s="42">
        <v>0</v>
      </c>
      <c r="F200" s="42">
        <v>25.261435652026584</v>
      </c>
      <c r="G200" s="42">
        <v>116.4206077702417</v>
      </c>
      <c r="H200" s="42">
        <v>0.62457722335898547</v>
      </c>
      <c r="I200" s="42">
        <v>4.5050788425184045</v>
      </c>
      <c r="J200" s="42">
        <v>1.4690246212724293E-3</v>
      </c>
      <c r="K200" s="42">
        <v>49.689207225495721</v>
      </c>
      <c r="L200" s="42">
        <v>374.96284268719671</v>
      </c>
      <c r="M200" s="42">
        <v>399.23875521872304</v>
      </c>
      <c r="N200" s="42">
        <v>1.513076099583451E-3</v>
      </c>
      <c r="O200" s="42">
        <v>0.30863178368336575</v>
      </c>
      <c r="P200" s="42">
        <v>0</v>
      </c>
      <c r="Q200" s="42">
        <v>238.22604390630786</v>
      </c>
      <c r="R200" s="42"/>
      <c r="S200" s="42">
        <v>0</v>
      </c>
      <c r="T200" s="42"/>
      <c r="U200" s="42"/>
      <c r="V200" s="42"/>
      <c r="W200" s="42">
        <v>1.8237672392735165</v>
      </c>
      <c r="X200" s="42">
        <v>1.7270641923807089</v>
      </c>
      <c r="Y200" s="42">
        <v>0</v>
      </c>
      <c r="Z200" s="42">
        <v>0</v>
      </c>
      <c r="AA200" s="42"/>
      <c r="AB200" s="42"/>
      <c r="AC200" s="42"/>
      <c r="AD200" s="42">
        <v>0</v>
      </c>
      <c r="AE200" s="42">
        <v>0</v>
      </c>
      <c r="AF200" s="43">
        <v>1213.8699431314778</v>
      </c>
    </row>
    <row r="201" spans="1:32" x14ac:dyDescent="0.2">
      <c r="A201" s="45" t="s">
        <v>17228</v>
      </c>
      <c r="B201" s="41">
        <v>1.8</v>
      </c>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3">
        <v>1.8</v>
      </c>
    </row>
    <row r="202" spans="1:32" x14ac:dyDescent="0.2">
      <c r="A202" s="45" t="s">
        <v>17209</v>
      </c>
      <c r="B202" s="41">
        <v>21.553054092234227</v>
      </c>
      <c r="C202" s="42">
        <v>1.9889529395992813</v>
      </c>
      <c r="D202" s="42">
        <v>2.0228819403247327</v>
      </c>
      <c r="E202" s="42">
        <v>7.8944025746150519</v>
      </c>
      <c r="F202" s="42">
        <v>95.617665525852686</v>
      </c>
      <c r="G202" s="42">
        <v>440.6664327171132</v>
      </c>
      <c r="H202" s="42">
        <v>2.3641022173422752</v>
      </c>
      <c r="I202" s="42">
        <v>25.372396583851149</v>
      </c>
      <c r="J202" s="42">
        <v>1.276899983087299E-2</v>
      </c>
      <c r="K202" s="42">
        <v>279.84732692439866</v>
      </c>
      <c r="L202" s="42">
        <v>1419.2808425680666</v>
      </c>
      <c r="M202" s="42">
        <v>1511.1681809105385</v>
      </c>
      <c r="N202" s="42">
        <v>1.3151902411917497E-2</v>
      </c>
      <c r="O202" s="42">
        <v>1.1682095613800125</v>
      </c>
      <c r="P202" s="42">
        <v>70.266062195450147</v>
      </c>
      <c r="Q202" s="42">
        <v>10906.748168232016</v>
      </c>
      <c r="R202" s="42">
        <v>21.100000000000005</v>
      </c>
      <c r="S202" s="42">
        <v>0.39446995102996896</v>
      </c>
      <c r="T202" s="42">
        <v>0.01</v>
      </c>
      <c r="U202" s="42">
        <v>3.45</v>
      </c>
      <c r="V202" s="42"/>
      <c r="W202" s="42">
        <v>15.852480096394894</v>
      </c>
      <c r="X202" s="42">
        <v>15.011921557389869</v>
      </c>
      <c r="Y202" s="42">
        <v>0</v>
      </c>
      <c r="Z202" s="42">
        <v>0</v>
      </c>
      <c r="AA202" s="42">
        <v>0</v>
      </c>
      <c r="AB202" s="42"/>
      <c r="AC202" s="42"/>
      <c r="AD202" s="42">
        <v>0</v>
      </c>
      <c r="AE202" s="42">
        <v>1296.9537729664835</v>
      </c>
      <c r="AF202" s="43">
        <v>16138.757244456327</v>
      </c>
    </row>
    <row r="203" spans="1:32" x14ac:dyDescent="0.2">
      <c r="A203" s="45" t="s">
        <v>17210</v>
      </c>
      <c r="B203" s="41">
        <v>0.11041187935592807</v>
      </c>
      <c r="C203" s="42">
        <v>34.806676442987417</v>
      </c>
      <c r="D203" s="42">
        <v>2.3099721720302075</v>
      </c>
      <c r="E203" s="42">
        <v>157.75877634097</v>
      </c>
      <c r="F203" s="42">
        <v>109.18785823148681</v>
      </c>
      <c r="G203" s="42">
        <v>503.20642862674725</v>
      </c>
      <c r="H203" s="42">
        <v>2.6996189075764416</v>
      </c>
      <c r="I203" s="42">
        <v>12.428853312240808</v>
      </c>
      <c r="J203" s="42">
        <v>2.9787305222972845E-4</v>
      </c>
      <c r="K203" s="42">
        <v>137.08525186697648</v>
      </c>
      <c r="L203" s="42">
        <v>1620.7071630198668</v>
      </c>
      <c r="M203" s="42">
        <v>1725.6352808214228</v>
      </c>
      <c r="N203" s="42">
        <v>3.0680533839411557E-4</v>
      </c>
      <c r="O203" s="42">
        <v>1.3340034947636388</v>
      </c>
      <c r="P203" s="42">
        <v>312.76449879518827</v>
      </c>
      <c r="Q203" s="42">
        <v>5342.7500491926776</v>
      </c>
      <c r="R203" s="42"/>
      <c r="S203" s="42">
        <v>1.7558433284687402</v>
      </c>
      <c r="T203" s="42"/>
      <c r="U203" s="42"/>
      <c r="V203" s="42"/>
      <c r="W203" s="42">
        <v>0.36980395444185171</v>
      </c>
      <c r="X203" s="42">
        <v>0.35019554807428188</v>
      </c>
      <c r="Y203" s="42">
        <v>0</v>
      </c>
      <c r="Z203" s="42">
        <v>0</v>
      </c>
      <c r="AA203" s="42"/>
      <c r="AB203" s="42"/>
      <c r="AC203" s="42"/>
      <c r="AD203" s="42">
        <v>0</v>
      </c>
      <c r="AE203" s="42">
        <v>635.32225439111312</v>
      </c>
      <c r="AF203" s="43">
        <v>10600.583545004778</v>
      </c>
    </row>
    <row r="204" spans="1:32" x14ac:dyDescent="0.2">
      <c r="A204" s="45" t="s">
        <v>17211</v>
      </c>
      <c r="B204" s="41">
        <v>131.59904289335628</v>
      </c>
      <c r="C204" s="42">
        <v>14.917147046994607</v>
      </c>
      <c r="D204" s="42">
        <v>2.446892128689742</v>
      </c>
      <c r="E204" s="42">
        <v>71.618433837392018</v>
      </c>
      <c r="F204" s="42">
        <v>115.65979629109692</v>
      </c>
      <c r="G204" s="42">
        <v>533.03319590672652</v>
      </c>
      <c r="H204" s="42">
        <v>2.8596345598419664</v>
      </c>
      <c r="I204" s="42">
        <v>77.581631585000764</v>
      </c>
      <c r="J204" s="42">
        <v>0.55665195662853462</v>
      </c>
      <c r="K204" s="42">
        <v>855.69418504653368</v>
      </c>
      <c r="L204" s="42">
        <v>1716.7720235430327</v>
      </c>
      <c r="M204" s="42">
        <v>1827.9195900096906</v>
      </c>
      <c r="N204" s="42">
        <v>5.8350772565695125E-2</v>
      </c>
      <c r="O204" s="42">
        <v>1.4130744476081374</v>
      </c>
      <c r="P204" s="42">
        <v>9835.5861068378435</v>
      </c>
      <c r="Q204" s="42">
        <v>33349.759270147879</v>
      </c>
      <c r="R204" s="42">
        <v>12.3</v>
      </c>
      <c r="S204" s="42">
        <v>55.216459392918615</v>
      </c>
      <c r="T204" s="42"/>
      <c r="U204" s="42">
        <v>0.7</v>
      </c>
      <c r="V204" s="42"/>
      <c r="W204" s="42">
        <v>70.332369548968174</v>
      </c>
      <c r="X204" s="42">
        <v>66.603080918207695</v>
      </c>
      <c r="Y204" s="42">
        <v>0</v>
      </c>
      <c r="Z204" s="42">
        <v>0</v>
      </c>
      <c r="AA204" s="42">
        <v>0</v>
      </c>
      <c r="AB204" s="42"/>
      <c r="AC204" s="42"/>
      <c r="AD204" s="42">
        <v>0</v>
      </c>
      <c r="AE204" s="42">
        <v>0</v>
      </c>
      <c r="AF204" s="43">
        <v>48742.626936870969</v>
      </c>
    </row>
    <row r="205" spans="1:32" x14ac:dyDescent="0.2">
      <c r="A205" s="45" t="s">
        <v>17212</v>
      </c>
      <c r="B205" s="41">
        <v>9.9943067377444343</v>
      </c>
      <c r="C205" s="42">
        <v>18.89505292619317</v>
      </c>
      <c r="D205" s="42">
        <v>1.656289798300818</v>
      </c>
      <c r="E205" s="42">
        <v>61.405696882240441</v>
      </c>
      <c r="F205" s="42">
        <v>78.289573301735288</v>
      </c>
      <c r="G205" s="42">
        <v>360.80766870942676</v>
      </c>
      <c r="H205" s="42">
        <v>1.9356732128894176</v>
      </c>
      <c r="I205" s="42">
        <v>8.8245939023224853</v>
      </c>
      <c r="J205" s="42">
        <v>8.0781460517372131E-3</v>
      </c>
      <c r="K205" s="42">
        <v>97.331720580549771</v>
      </c>
      <c r="L205" s="42">
        <v>1162.0749256834608</v>
      </c>
      <c r="M205" s="42">
        <v>1237.310191793563</v>
      </c>
      <c r="N205" s="42">
        <v>8.3203845210170109E-3</v>
      </c>
      <c r="O205" s="42">
        <v>0.95650346182861279</v>
      </c>
      <c r="P205" s="42">
        <v>161.16793090928201</v>
      </c>
      <c r="Q205" s="42">
        <v>3793.3989822942549</v>
      </c>
      <c r="R205" s="42">
        <v>6.7</v>
      </c>
      <c r="S205" s="42">
        <v>0.90478822673376669</v>
      </c>
      <c r="T205" s="42"/>
      <c r="U205" s="42">
        <v>0.6</v>
      </c>
      <c r="V205" s="42"/>
      <c r="W205" s="42">
        <v>10.028870796232132</v>
      </c>
      <c r="X205" s="42">
        <v>9.4971020803535282</v>
      </c>
      <c r="Y205" s="42">
        <v>0</v>
      </c>
      <c r="Z205" s="42">
        <v>0</v>
      </c>
      <c r="AA205" s="42">
        <v>1.6</v>
      </c>
      <c r="AB205" s="42"/>
      <c r="AC205" s="42"/>
      <c r="AD205" s="42">
        <v>0</v>
      </c>
      <c r="AE205" s="42">
        <v>451.08432381191227</v>
      </c>
      <c r="AF205" s="43">
        <v>7474.4805936395969</v>
      </c>
    </row>
    <row r="206" spans="1:32" x14ac:dyDescent="0.2">
      <c r="A206" s="45" t="s">
        <v>17231</v>
      </c>
      <c r="B206" s="41">
        <v>4.93</v>
      </c>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3">
        <v>4.93</v>
      </c>
    </row>
    <row r="207" spans="1:32" x14ac:dyDescent="0.2">
      <c r="A207" s="45" t="s">
        <v>17213</v>
      </c>
      <c r="B207" s="41">
        <v>2.3029155048934382</v>
      </c>
      <c r="C207" s="42">
        <v>26.850864684590299</v>
      </c>
      <c r="D207" s="42">
        <v>0.63159850975204523</v>
      </c>
      <c r="E207" s="42">
        <v>33.275423952607767</v>
      </c>
      <c r="F207" s="42">
        <v>29.854423952395056</v>
      </c>
      <c r="G207" s="42">
        <v>137.58799100119475</v>
      </c>
      <c r="H207" s="42">
        <v>0.7381367185151646</v>
      </c>
      <c r="I207" s="42">
        <v>9.6651553424956109</v>
      </c>
      <c r="J207" s="42">
        <v>6.2128864617767609E-3</v>
      </c>
      <c r="K207" s="42">
        <v>106.60277510513059</v>
      </c>
      <c r="L207" s="42">
        <v>443.13790499395975</v>
      </c>
      <c r="M207" s="42">
        <v>471.82761980394542</v>
      </c>
      <c r="N207" s="42">
        <v>6.3991915987068283E-3</v>
      </c>
      <c r="O207" s="42">
        <v>0.36474665344397766</v>
      </c>
      <c r="P207" s="42">
        <v>465.44338702297483</v>
      </c>
      <c r="Q207" s="42">
        <v>4154.7283473621874</v>
      </c>
      <c r="R207" s="42"/>
      <c r="S207" s="42">
        <v>2.6129745192703346</v>
      </c>
      <c r="T207" s="42"/>
      <c r="U207" s="42"/>
      <c r="V207" s="42"/>
      <c r="W207" s="42">
        <v>7.7131850795665535</v>
      </c>
      <c r="X207" s="42">
        <v>7.3042027914872119</v>
      </c>
      <c r="Y207" s="42">
        <v>0</v>
      </c>
      <c r="Z207" s="42">
        <v>0</v>
      </c>
      <c r="AA207" s="42"/>
      <c r="AB207" s="42"/>
      <c r="AC207" s="42"/>
      <c r="AD207" s="42">
        <v>0</v>
      </c>
      <c r="AE207" s="42">
        <v>494.0510702775</v>
      </c>
      <c r="AF207" s="43">
        <v>6394.7053353539704</v>
      </c>
    </row>
    <row r="208" spans="1:32" x14ac:dyDescent="0.2">
      <c r="A208" s="45" t="s">
        <v>17214</v>
      </c>
      <c r="B208" s="41">
        <v>25.12222858412418</v>
      </c>
      <c r="C208" s="42">
        <v>109.39241167796045</v>
      </c>
      <c r="D208" s="42">
        <v>1.5944549791642542</v>
      </c>
      <c r="E208" s="42">
        <v>364.98684392461507</v>
      </c>
      <c r="F208" s="42">
        <v>75.366762565137165</v>
      </c>
      <c r="G208" s="42">
        <v>347.33751574427481</v>
      </c>
      <c r="H208" s="42">
        <v>1.8634080796082126</v>
      </c>
      <c r="I208" s="42">
        <v>51.892501704852492</v>
      </c>
      <c r="J208" s="42">
        <v>1.6085110015374892E-2</v>
      </c>
      <c r="K208" s="42">
        <v>572.35341728678566</v>
      </c>
      <c r="L208" s="42">
        <v>1118.6907951246114</v>
      </c>
      <c r="M208" s="42">
        <v>1191.1172779666033</v>
      </c>
      <c r="N208" s="42">
        <v>1.6567452424557209E-2</v>
      </c>
      <c r="O208" s="42">
        <v>0.92079399925367789</v>
      </c>
      <c r="P208" s="42">
        <v>1383.0945568880984</v>
      </c>
      <c r="Q208" s="42">
        <v>22306.858007832292</v>
      </c>
      <c r="R208" s="42">
        <v>7</v>
      </c>
      <c r="S208" s="42">
        <v>7.7646195770565427</v>
      </c>
      <c r="T208" s="42"/>
      <c r="U208" s="42"/>
      <c r="V208" s="42"/>
      <c r="W208" s="42">
        <v>19.969370330050321</v>
      </c>
      <c r="X208" s="42">
        <v>18.910518677349323</v>
      </c>
      <c r="Y208" s="42">
        <v>0</v>
      </c>
      <c r="Z208" s="42">
        <v>0</v>
      </c>
      <c r="AA208" s="42"/>
      <c r="AB208" s="42"/>
      <c r="AC208" s="42"/>
      <c r="AD208" s="42">
        <v>0</v>
      </c>
      <c r="AE208" s="42">
        <v>2652.5746455348303</v>
      </c>
      <c r="AF208" s="43">
        <v>30256.842783039108</v>
      </c>
    </row>
    <row r="209" spans="1:32" x14ac:dyDescent="0.2">
      <c r="A209" s="45" t="s">
        <v>17215</v>
      </c>
      <c r="B209" s="41">
        <v>0.68074460343267373</v>
      </c>
      <c r="C209" s="42">
        <v>2.9834294093989215</v>
      </c>
      <c r="D209" s="42">
        <v>0.27825668611453747</v>
      </c>
      <c r="E209" s="42">
        <v>1.62886690677101</v>
      </c>
      <c r="F209" s="42">
        <v>13.152648314691527</v>
      </c>
      <c r="G209" s="42">
        <v>60.615688343183692</v>
      </c>
      <c r="H209" s="42">
        <v>0.32519309976542216</v>
      </c>
      <c r="I209" s="42">
        <v>3.5690177740674831</v>
      </c>
      <c r="J209" s="42">
        <v>1.8365367385852714E-3</v>
      </c>
      <c r="K209" s="42">
        <v>39.364830220813644</v>
      </c>
      <c r="L209" s="42">
        <v>195.22858751482141</v>
      </c>
      <c r="M209" s="42">
        <v>207.8681122213186</v>
      </c>
      <c r="N209" s="42">
        <v>1.8916087619779826E-3</v>
      </c>
      <c r="O209" s="42">
        <v>0.16069258158720695</v>
      </c>
      <c r="P209" s="42">
        <v>0</v>
      </c>
      <c r="Q209" s="42">
        <v>1534.2018615014722</v>
      </c>
      <c r="R209" s="42"/>
      <c r="S209" s="42">
        <v>0</v>
      </c>
      <c r="T209" s="42"/>
      <c r="U209" s="42"/>
      <c r="V209" s="42"/>
      <c r="W209" s="42">
        <v>2.2800268212338577</v>
      </c>
      <c r="X209" s="42">
        <v>2.1591311631352585</v>
      </c>
      <c r="Y209" s="42">
        <v>0</v>
      </c>
      <c r="Z209" s="42">
        <v>0</v>
      </c>
      <c r="AA209" s="42"/>
      <c r="AB209" s="42"/>
      <c r="AC209" s="42"/>
      <c r="AD209" s="42">
        <v>0</v>
      </c>
      <c r="AE209" s="42">
        <v>182.43649363447997</v>
      </c>
      <c r="AF209" s="43">
        <v>2246.9373089417882</v>
      </c>
    </row>
    <row r="210" spans="1:32" x14ac:dyDescent="0.2">
      <c r="A210" s="45" t="s">
        <v>17216</v>
      </c>
      <c r="B210" s="41">
        <v>2.1</v>
      </c>
      <c r="C210" s="42">
        <v>0</v>
      </c>
      <c r="D210" s="42">
        <v>7.5085137522970427E-2</v>
      </c>
      <c r="E210" s="42">
        <v>0</v>
      </c>
      <c r="F210" s="42">
        <v>3.5491273230119997</v>
      </c>
      <c r="G210" s="42">
        <v>16.356614314827347</v>
      </c>
      <c r="H210" s="42">
        <v>8.7750518984320264E-2</v>
      </c>
      <c r="I210" s="42">
        <v>0.21367012381353523</v>
      </c>
      <c r="J210" s="42">
        <v>0</v>
      </c>
      <c r="K210" s="42">
        <v>2.3566955054959631</v>
      </c>
      <c r="L210" s="42">
        <v>52.680729964316889</v>
      </c>
      <c r="M210" s="42">
        <v>56.091395361308194</v>
      </c>
      <c r="N210" s="42">
        <v>0</v>
      </c>
      <c r="O210" s="42">
        <v>4.3361490269563784E-2</v>
      </c>
      <c r="P210" s="42">
        <v>0</v>
      </c>
      <c r="Q210" s="42">
        <v>91.849669139747334</v>
      </c>
      <c r="R210" s="42"/>
      <c r="S210" s="42">
        <v>0</v>
      </c>
      <c r="T210" s="42"/>
      <c r="U210" s="42"/>
      <c r="V210" s="42"/>
      <c r="W210" s="42">
        <v>0</v>
      </c>
      <c r="X210" s="42">
        <v>0</v>
      </c>
      <c r="Y210" s="42">
        <v>0</v>
      </c>
      <c r="Z210" s="42">
        <v>0</v>
      </c>
      <c r="AA210" s="42"/>
      <c r="AB210" s="42"/>
      <c r="AC210" s="42"/>
      <c r="AD210" s="42">
        <v>0</v>
      </c>
      <c r="AE210" s="42">
        <v>10.922116573984177</v>
      </c>
      <c r="AF210" s="43">
        <v>236.32621545328232</v>
      </c>
    </row>
    <row r="211" spans="1:32" x14ac:dyDescent="0.2">
      <c r="A211" s="45" t="s">
        <v>17230</v>
      </c>
      <c r="B211" s="41">
        <v>5</v>
      </c>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3">
        <v>5</v>
      </c>
    </row>
    <row r="212" spans="1:32" x14ac:dyDescent="0.2">
      <c r="A212" s="45" t="s">
        <v>17217</v>
      </c>
      <c r="B212" s="41">
        <v>68.621714562062394</v>
      </c>
      <c r="C212" s="42">
        <v>72.596782295373771</v>
      </c>
      <c r="D212" s="42">
        <v>3.7410065577621148</v>
      </c>
      <c r="E212" s="42">
        <v>546.0927125959696</v>
      </c>
      <c r="F212" s="42">
        <v>176.83004956418608</v>
      </c>
      <c r="G212" s="42">
        <v>814.94425439169186</v>
      </c>
      <c r="H212" s="42">
        <v>4.3720405635128978</v>
      </c>
      <c r="I212" s="42">
        <v>57.322210649622313</v>
      </c>
      <c r="J212" s="42">
        <v>5.0508100143808132E-2</v>
      </c>
      <c r="K212" s="42">
        <v>632.24092255849678</v>
      </c>
      <c r="L212" s="42">
        <v>2624.7398988103769</v>
      </c>
      <c r="M212" s="42">
        <v>2794.671286531061</v>
      </c>
      <c r="N212" s="42">
        <v>5.2022680938300661E-2</v>
      </c>
      <c r="O212" s="42">
        <v>2.1604224857835601</v>
      </c>
      <c r="P212" s="42">
        <v>7098.4044822244532</v>
      </c>
      <c r="Q212" s="42">
        <v>24640.909026295933</v>
      </c>
      <c r="R212" s="42">
        <v>50.6</v>
      </c>
      <c r="S212" s="42">
        <v>39.850066746380222</v>
      </c>
      <c r="T212" s="42">
        <v>0</v>
      </c>
      <c r="U212" s="42">
        <v>2.5</v>
      </c>
      <c r="V212" s="42"/>
      <c r="W212" s="42">
        <v>62.704883925250847</v>
      </c>
      <c r="X212" s="42">
        <v>59.380033472817544</v>
      </c>
      <c r="Y212" s="42">
        <v>0</v>
      </c>
      <c r="Z212" s="42">
        <v>0</v>
      </c>
      <c r="AA212" s="42">
        <v>15.6</v>
      </c>
      <c r="AB212" s="42"/>
      <c r="AC212" s="42"/>
      <c r="AD212" s="42">
        <v>0</v>
      </c>
      <c r="AE212" s="42">
        <v>2930.1235746931889</v>
      </c>
      <c r="AF212" s="43">
        <v>42698.507899705</v>
      </c>
    </row>
    <row r="213" spans="1:32" x14ac:dyDescent="0.2">
      <c r="A213" s="45" t="s">
        <v>17218</v>
      </c>
      <c r="B213" s="41">
        <v>0</v>
      </c>
      <c r="C213" s="42">
        <v>0</v>
      </c>
      <c r="D213" s="42">
        <v>0</v>
      </c>
      <c r="E213" s="42">
        <v>0</v>
      </c>
      <c r="F213" s="42">
        <v>0</v>
      </c>
      <c r="G213" s="42">
        <v>0</v>
      </c>
      <c r="H213" s="42">
        <v>0</v>
      </c>
      <c r="I213" s="42">
        <v>0</v>
      </c>
      <c r="J213" s="42">
        <v>0</v>
      </c>
      <c r="K213" s="42">
        <v>0</v>
      </c>
      <c r="L213" s="42">
        <v>0</v>
      </c>
      <c r="M213" s="42">
        <v>0</v>
      </c>
      <c r="N213" s="42">
        <v>0</v>
      </c>
      <c r="O213" s="42">
        <v>0</v>
      </c>
      <c r="P213" s="42">
        <v>0</v>
      </c>
      <c r="Q213" s="42">
        <v>0</v>
      </c>
      <c r="R213" s="42"/>
      <c r="S213" s="42">
        <v>0</v>
      </c>
      <c r="T213" s="42"/>
      <c r="U213" s="42"/>
      <c r="V213" s="42"/>
      <c r="W213" s="42">
        <v>0</v>
      </c>
      <c r="X213" s="42">
        <v>0</v>
      </c>
      <c r="Y213" s="42">
        <v>0</v>
      </c>
      <c r="Z213" s="42">
        <v>0</v>
      </c>
      <c r="AA213" s="42"/>
      <c r="AB213" s="42"/>
      <c r="AC213" s="42"/>
      <c r="AD213" s="42">
        <v>0</v>
      </c>
      <c r="AE213" s="42">
        <v>0</v>
      </c>
      <c r="AF213" s="43">
        <v>0</v>
      </c>
    </row>
    <row r="214" spans="1:32" x14ac:dyDescent="0.2">
      <c r="A214" s="45" t="s">
        <v>17219</v>
      </c>
      <c r="B214" s="41">
        <v>1.3890179954027173E-3</v>
      </c>
      <c r="C214" s="42">
        <v>2.9834294093989215</v>
      </c>
      <c r="D214" s="42">
        <v>4.4167727954688481E-3</v>
      </c>
      <c r="E214" s="42">
        <v>2.5855030266206499E-2</v>
      </c>
      <c r="F214" s="42">
        <v>0.20877219547129408</v>
      </c>
      <c r="G214" s="42">
        <v>0.96215378322513789</v>
      </c>
      <c r="H214" s="42">
        <v>5.1617952343717801E-3</v>
      </c>
      <c r="I214" s="42">
        <v>1.3881870767941744E-2</v>
      </c>
      <c r="J214" s="42">
        <v>3.7473416113029133E-6</v>
      </c>
      <c r="K214" s="42">
        <v>0.15311144984983485</v>
      </c>
      <c r="L214" s="42">
        <v>3.0988664684892284</v>
      </c>
      <c r="M214" s="42">
        <v>3.2994938447828348</v>
      </c>
      <c r="N214" s="42">
        <v>3.8597127283855636E-6</v>
      </c>
      <c r="O214" s="42">
        <v>2.5506758982096339E-3</v>
      </c>
      <c r="P214" s="42">
        <v>0</v>
      </c>
      <c r="Q214" s="42">
        <v>5.967353855183239</v>
      </c>
      <c r="R214" s="42"/>
      <c r="S214" s="42">
        <v>0</v>
      </c>
      <c r="T214" s="42"/>
      <c r="U214" s="42"/>
      <c r="V214" s="42"/>
      <c r="W214" s="42">
        <v>4.6522561746725651E-3</v>
      </c>
      <c r="X214" s="42">
        <v>4.4055759309831761E-3</v>
      </c>
      <c r="Y214" s="42">
        <v>0</v>
      </c>
      <c r="Z214" s="42">
        <v>0</v>
      </c>
      <c r="AA214" s="42"/>
      <c r="AB214" s="42"/>
      <c r="AC214" s="42"/>
      <c r="AD214" s="42">
        <v>0</v>
      </c>
      <c r="AE214" s="42">
        <v>0.70959574547145199</v>
      </c>
      <c r="AF214" s="43">
        <v>17.445097353989542</v>
      </c>
    </row>
    <row r="215" spans="1:32" x14ac:dyDescent="0.2">
      <c r="A215" s="45" t="s">
        <v>17229</v>
      </c>
      <c r="B215" s="41">
        <v>22.5</v>
      </c>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3">
        <v>22.5</v>
      </c>
    </row>
    <row r="216" spans="1:32" x14ac:dyDescent="0.2">
      <c r="A216" s="45" t="s">
        <v>17220</v>
      </c>
      <c r="B216" s="41">
        <v>106.31669733104306</v>
      </c>
      <c r="C216" s="42">
        <v>169.0609998659389</v>
      </c>
      <c r="D216" s="42">
        <v>1.7578755725966015</v>
      </c>
      <c r="E216" s="42">
        <v>747.21037469336795</v>
      </c>
      <c r="F216" s="42">
        <v>83.091333797575047</v>
      </c>
      <c r="G216" s="42">
        <v>382.9372057236049</v>
      </c>
      <c r="H216" s="42">
        <v>2.0543945032799686</v>
      </c>
      <c r="I216" s="42">
        <v>158.04526340434526</v>
      </c>
      <c r="J216" s="42">
        <v>3.8893873214734018E-2</v>
      </c>
      <c r="K216" s="42">
        <v>1743.1756732400595</v>
      </c>
      <c r="L216" s="42">
        <v>1233.348854458713</v>
      </c>
      <c r="M216" s="42">
        <v>1313.1985502235684</v>
      </c>
      <c r="N216" s="42">
        <v>4.0060179475051451E-2</v>
      </c>
      <c r="O216" s="42">
        <v>1.0151690074874344</v>
      </c>
      <c r="P216" s="42">
        <v>1661.3682447884244</v>
      </c>
      <c r="Q216" s="42">
        <v>67938.394445174985</v>
      </c>
      <c r="R216" s="42">
        <v>17.2</v>
      </c>
      <c r="S216" s="42">
        <v>9.3268333202094666</v>
      </c>
      <c r="T216" s="42"/>
      <c r="U216" s="42">
        <v>1</v>
      </c>
      <c r="V216" s="42"/>
      <c r="W216" s="42">
        <v>48.286033297419522</v>
      </c>
      <c r="X216" s="42">
        <v>45.725724919422753</v>
      </c>
      <c r="Y216" s="42">
        <v>0</v>
      </c>
      <c r="Z216" s="42">
        <v>0</v>
      </c>
      <c r="AA216" s="42">
        <v>27</v>
      </c>
      <c r="AB216" s="42"/>
      <c r="AC216" s="42"/>
      <c r="AD216" s="42">
        <v>0</v>
      </c>
      <c r="AE216" s="42">
        <v>8078.7559816958683</v>
      </c>
      <c r="AF216" s="43">
        <v>83768.348609070599</v>
      </c>
    </row>
    <row r="217" spans="1:32" x14ac:dyDescent="0.2">
      <c r="A217" s="45" t="s">
        <v>17221</v>
      </c>
      <c r="B217" s="41">
        <v>7.6305682075621717E-2</v>
      </c>
      <c r="C217" s="42">
        <v>4.9723823489982024</v>
      </c>
      <c r="D217" s="42">
        <v>1.2852808834814349</v>
      </c>
      <c r="E217" s="42">
        <v>12.539689679110154</v>
      </c>
      <c r="F217" s="42">
        <v>60.752708882146578</v>
      </c>
      <c r="G217" s="42">
        <v>279.98675091851516</v>
      </c>
      <c r="H217" s="42">
        <v>1.5020824132021882</v>
      </c>
      <c r="I217" s="42">
        <v>4.9025668089639156</v>
      </c>
      <c r="J217" s="42">
        <v>2.0586015340854147E-4</v>
      </c>
      <c r="K217" s="42">
        <v>54.073339584722284</v>
      </c>
      <c r="L217" s="42">
        <v>901.77014233036562</v>
      </c>
      <c r="M217" s="42">
        <v>960.15270883180494</v>
      </c>
      <c r="N217" s="42">
        <v>2.1203325898598588E-4</v>
      </c>
      <c r="O217" s="42">
        <v>0.7422466863790036</v>
      </c>
      <c r="P217" s="42">
        <v>214.72974782824119</v>
      </c>
      <c r="Q217" s="42">
        <v>2107.450172733591</v>
      </c>
      <c r="R217" s="42">
        <v>1.3</v>
      </c>
      <c r="S217" s="42">
        <v>1.205481429639139</v>
      </c>
      <c r="T217" s="42"/>
      <c r="U217" s="42"/>
      <c r="V217" s="42"/>
      <c r="W217" s="42">
        <v>0.25557162093928787</v>
      </c>
      <c r="X217" s="42">
        <v>0.24202024557079097</v>
      </c>
      <c r="Y217" s="42">
        <v>0</v>
      </c>
      <c r="Z217" s="42">
        <v>0</v>
      </c>
      <c r="AA217" s="42"/>
      <c r="AB217" s="42"/>
      <c r="AC217" s="42"/>
      <c r="AD217" s="42">
        <v>0</v>
      </c>
      <c r="AE217" s="42">
        <v>250.60315051803013</v>
      </c>
      <c r="AF217" s="43">
        <v>4858.542767319188</v>
      </c>
    </row>
    <row r="218" spans="1:32" x14ac:dyDescent="0.2">
      <c r="A218" s="45" t="s">
        <v>17222</v>
      </c>
      <c r="B218" s="41">
        <v>2.2102738100932462</v>
      </c>
      <c r="C218" s="42">
        <v>2.9834294093989215</v>
      </c>
      <c r="D218" s="42">
        <v>9.2752228704845813E-2</v>
      </c>
      <c r="E218" s="42">
        <v>0.54295563559033655</v>
      </c>
      <c r="F218" s="42">
        <v>4.3842161048971757</v>
      </c>
      <c r="G218" s="42">
        <v>20.205229447727898</v>
      </c>
      <c r="H218" s="42">
        <v>0.10839769992180739</v>
      </c>
      <c r="I218" s="42">
        <v>2.4661897797133148</v>
      </c>
      <c r="J218" s="42">
        <v>5.9629544385665567E-3</v>
      </c>
      <c r="K218" s="42">
        <v>27.201081114281056</v>
      </c>
      <c r="L218" s="42">
        <v>65.076195838273804</v>
      </c>
      <c r="M218" s="42">
        <v>69.289370740439537</v>
      </c>
      <c r="N218" s="42">
        <v>6.1417648916497749E-3</v>
      </c>
      <c r="O218" s="42">
        <v>5.3564193862402319E-2</v>
      </c>
      <c r="P218" s="42">
        <v>974.16654771704532</v>
      </c>
      <c r="Q218" s="42">
        <v>1060.1328405658235</v>
      </c>
      <c r="R218" s="42"/>
      <c r="S218" s="42">
        <v>5.468919395313141</v>
      </c>
      <c r="T218" s="42"/>
      <c r="U218" s="42"/>
      <c r="V218" s="42"/>
      <c r="W218" s="42">
        <v>7.4028990371302452</v>
      </c>
      <c r="X218" s="42">
        <v>7.0103692902884873</v>
      </c>
      <c r="Y218" s="42">
        <v>0</v>
      </c>
      <c r="Z218" s="42">
        <v>0</v>
      </c>
      <c r="AA218" s="42"/>
      <c r="AB218" s="42"/>
      <c r="AC218" s="42"/>
      <c r="AD218" s="42">
        <v>0</v>
      </c>
      <c r="AE218" s="42">
        <v>0</v>
      </c>
      <c r="AF218" s="43">
        <v>2248.8073367278353</v>
      </c>
    </row>
    <row r="219" spans="1:32" x14ac:dyDescent="0.2">
      <c r="A219" s="45" t="s">
        <v>17223</v>
      </c>
      <c r="B219" s="41">
        <v>9.0133686299250204</v>
      </c>
      <c r="C219" s="42">
        <v>0.99447646979964066</v>
      </c>
      <c r="D219" s="42">
        <v>0.31359086847828821</v>
      </c>
      <c r="E219" s="42">
        <v>0.61190238296688715</v>
      </c>
      <c r="F219" s="42">
        <v>14.822825878461879</v>
      </c>
      <c r="G219" s="42">
        <v>68.312918608984788</v>
      </c>
      <c r="H219" s="42">
        <v>0.36648746164039636</v>
      </c>
      <c r="I219" s="42">
        <v>7.8669688267412967</v>
      </c>
      <c r="J219" s="42">
        <v>1.6547674670834497E-3</v>
      </c>
      <c r="K219" s="42">
        <v>86.769501252489192</v>
      </c>
      <c r="L219" s="42">
        <v>220.01951926273523</v>
      </c>
      <c r="M219" s="42">
        <v>234.26406297958127</v>
      </c>
      <c r="N219" s="42">
        <v>1.7043887955012619E-3</v>
      </c>
      <c r="O219" s="42">
        <v>0.18109798877288402</v>
      </c>
      <c r="P219" s="42">
        <v>0</v>
      </c>
      <c r="Q219" s="42">
        <v>3381.747859609382</v>
      </c>
      <c r="R219" s="42">
        <v>6.8</v>
      </c>
      <c r="S219" s="42">
        <v>0</v>
      </c>
      <c r="T219" s="42"/>
      <c r="U219" s="42"/>
      <c r="V219" s="42"/>
      <c r="W219" s="42">
        <v>2.0543635902224571</v>
      </c>
      <c r="X219" s="42">
        <v>1.9454334513746427</v>
      </c>
      <c r="Y219" s="42">
        <v>0</v>
      </c>
      <c r="Z219" s="42">
        <v>0</v>
      </c>
      <c r="AA219" s="42"/>
      <c r="AB219" s="42"/>
      <c r="AC219" s="42"/>
      <c r="AD219" s="42">
        <v>0</v>
      </c>
      <c r="AE219" s="42">
        <v>402.13366789898868</v>
      </c>
      <c r="AF219" s="43">
        <v>4438.2214043168069</v>
      </c>
    </row>
    <row r="220" spans="1:32" x14ac:dyDescent="0.2">
      <c r="A220" s="45" t="s">
        <v>17232</v>
      </c>
      <c r="B220" s="41">
        <v>2.99</v>
      </c>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3">
        <v>2.99</v>
      </c>
    </row>
    <row r="221" spans="1:32" x14ac:dyDescent="0.2">
      <c r="A221" s="45" t="s">
        <v>17224</v>
      </c>
      <c r="B221" s="41">
        <v>1.938282154730309E-2</v>
      </c>
      <c r="C221" s="42">
        <v>5.9668588187978431</v>
      </c>
      <c r="D221" s="42">
        <v>7.066836472750157E-2</v>
      </c>
      <c r="E221" s="42">
        <v>0.82736096851860796</v>
      </c>
      <c r="F221" s="42">
        <v>3.3403551275407053</v>
      </c>
      <c r="G221" s="42">
        <v>15.394460531602206</v>
      </c>
      <c r="H221" s="42">
        <v>8.2588723749948481E-2</v>
      </c>
      <c r="I221" s="42">
        <v>0.39617686427046656</v>
      </c>
      <c r="J221" s="42">
        <v>5.229165782521689E-5</v>
      </c>
      <c r="K221" s="42">
        <v>4.3696714296963783</v>
      </c>
      <c r="L221" s="42">
        <v>49.581863495827655</v>
      </c>
      <c r="M221" s="42">
        <v>52.791901516525357</v>
      </c>
      <c r="N221" s="42">
        <v>5.3859721965993283E-5</v>
      </c>
      <c r="O221" s="42">
        <v>4.0810814371354143E-2</v>
      </c>
      <c r="P221" s="42">
        <v>0</v>
      </c>
      <c r="Q221" s="42">
        <v>170.30323778826698</v>
      </c>
      <c r="R221" s="42">
        <v>15.4</v>
      </c>
      <c r="S221" s="42">
        <v>0</v>
      </c>
      <c r="T221" s="42"/>
      <c r="U221" s="42"/>
      <c r="V221" s="42"/>
      <c r="W221" s="42">
        <v>6.491913821452916E-2</v>
      </c>
      <c r="X221" s="42">
        <v>6.1476879612767557E-2</v>
      </c>
      <c r="Y221" s="42">
        <v>0</v>
      </c>
      <c r="Z221" s="42">
        <v>0</v>
      </c>
      <c r="AA221" s="42"/>
      <c r="AB221" s="42"/>
      <c r="AC221" s="42"/>
      <c r="AD221" s="42">
        <v>0</v>
      </c>
      <c r="AE221" s="42">
        <v>20.25126310711407</v>
      </c>
      <c r="AF221" s="43">
        <v>338.96310254176342</v>
      </c>
    </row>
    <row r="222" spans="1:32" x14ac:dyDescent="0.2">
      <c r="A222" s="45" t="s">
        <v>17225</v>
      </c>
      <c r="B222" s="41">
        <v>80.667696075361278</v>
      </c>
      <c r="C222" s="42">
        <v>44.751441140983829</v>
      </c>
      <c r="D222" s="42">
        <v>2.0626328954839521</v>
      </c>
      <c r="E222" s="42">
        <v>181.11448701477656</v>
      </c>
      <c r="F222" s="42">
        <v>97.496615285094336</v>
      </c>
      <c r="G222" s="42">
        <v>449.32581676613944</v>
      </c>
      <c r="H222" s="42">
        <v>2.4105583744516212</v>
      </c>
      <c r="I222" s="42">
        <v>32.380099351952218</v>
      </c>
      <c r="J222" s="42">
        <v>5.6837171598050518E-2</v>
      </c>
      <c r="K222" s="42">
        <v>357.13946923554209</v>
      </c>
      <c r="L222" s="42">
        <v>1447.1706407844699</v>
      </c>
      <c r="M222" s="42">
        <v>1540.8636255135839</v>
      </c>
      <c r="N222" s="42">
        <v>5.8541541555949962E-2</v>
      </c>
      <c r="O222" s="42">
        <v>1.1911656444638992</v>
      </c>
      <c r="P222" s="42">
        <v>4411.263873417879</v>
      </c>
      <c r="Q222" s="42">
        <v>13919.126170322179</v>
      </c>
      <c r="R222" s="42">
        <v>52.999999999999993</v>
      </c>
      <c r="S222" s="42">
        <v>24.764601711807575</v>
      </c>
      <c r="T222" s="42"/>
      <c r="U222" s="42">
        <v>1.6</v>
      </c>
      <c r="V222" s="42"/>
      <c r="W222" s="42">
        <v>70.562310551137088</v>
      </c>
      <c r="X222" s="42">
        <v>66.820829577496184</v>
      </c>
      <c r="Y222" s="42">
        <v>0</v>
      </c>
      <c r="Z222" s="42">
        <v>0</v>
      </c>
      <c r="AA222" s="42">
        <v>0</v>
      </c>
      <c r="AB222" s="42"/>
      <c r="AC222" s="42"/>
      <c r="AD222" s="42">
        <v>0</v>
      </c>
      <c r="AE222" s="42">
        <v>1655.1645755952363</v>
      </c>
      <c r="AF222" s="43">
        <v>24438.991987971192</v>
      </c>
    </row>
    <row r="223" spans="1:32" x14ac:dyDescent="0.2">
      <c r="A223" s="45" t="s">
        <v>17227</v>
      </c>
      <c r="B223" s="41">
        <v>0</v>
      </c>
      <c r="C223" s="42">
        <v>3.9779058791985626</v>
      </c>
      <c r="D223" s="42">
        <v>0</v>
      </c>
      <c r="E223" s="42">
        <v>0</v>
      </c>
      <c r="F223" s="42">
        <v>0</v>
      </c>
      <c r="G223" s="42">
        <v>0</v>
      </c>
      <c r="H223" s="42">
        <v>0</v>
      </c>
      <c r="I223" s="42">
        <v>0</v>
      </c>
      <c r="J223" s="42">
        <v>0</v>
      </c>
      <c r="K223" s="42">
        <v>0</v>
      </c>
      <c r="L223" s="42">
        <v>0</v>
      </c>
      <c r="M223" s="42">
        <v>0</v>
      </c>
      <c r="N223" s="42">
        <v>0</v>
      </c>
      <c r="O223" s="42">
        <v>0</v>
      </c>
      <c r="P223" s="42">
        <v>0</v>
      </c>
      <c r="Q223" s="42">
        <v>0</v>
      </c>
      <c r="R223" s="42"/>
      <c r="S223" s="42">
        <v>0</v>
      </c>
      <c r="T223" s="42"/>
      <c r="U223" s="42"/>
      <c r="V223" s="42"/>
      <c r="W223" s="42">
        <v>0</v>
      </c>
      <c r="X223" s="42">
        <v>0</v>
      </c>
      <c r="Y223" s="42">
        <v>0</v>
      </c>
      <c r="Z223" s="42">
        <v>0</v>
      </c>
      <c r="AA223" s="42"/>
      <c r="AB223" s="42"/>
      <c r="AC223" s="42"/>
      <c r="AD223" s="42">
        <v>0</v>
      </c>
      <c r="AE223" s="42">
        <v>0</v>
      </c>
      <c r="AF223" s="43">
        <v>3.9779058791985626</v>
      </c>
    </row>
    <row r="224" spans="1:32" x14ac:dyDescent="0.2">
      <c r="A224" s="45" t="s">
        <v>17226</v>
      </c>
      <c r="B224" s="41">
        <v>13.55770366056721</v>
      </c>
      <c r="C224" s="42">
        <v>12.928194107395329</v>
      </c>
      <c r="D224" s="42">
        <v>0.931939059843927</v>
      </c>
      <c r="E224" s="42">
        <v>23.640116006734814</v>
      </c>
      <c r="F224" s="42">
        <v>44.050933244443051</v>
      </c>
      <c r="G224" s="42">
        <v>203.01444826050411</v>
      </c>
      <c r="H224" s="42">
        <v>1.0891387944524455</v>
      </c>
      <c r="I224" s="42">
        <v>10.567404469427274</v>
      </c>
      <c r="J224" s="42">
        <v>3.6576449872578763E-2</v>
      </c>
      <c r="K224" s="42">
        <v>116.55421999750635</v>
      </c>
      <c r="L224" s="42">
        <v>653.86082485122722</v>
      </c>
      <c r="M224" s="42">
        <v>696.19320124917817</v>
      </c>
      <c r="N224" s="42">
        <v>3.7673263816282762E-2</v>
      </c>
      <c r="O224" s="42">
        <v>0.53819261452223277</v>
      </c>
      <c r="P224" s="42">
        <v>79.64182515704033</v>
      </c>
      <c r="Q224" s="42">
        <v>4542.5751942270253</v>
      </c>
      <c r="R224" s="42"/>
      <c r="S224" s="42">
        <v>0.44710498764322831</v>
      </c>
      <c r="T224" s="42"/>
      <c r="U224" s="42"/>
      <c r="V224" s="42"/>
      <c r="W224" s="42">
        <v>45.408994540036645</v>
      </c>
      <c r="X224" s="42">
        <v>43.001237654289753</v>
      </c>
      <c r="Y224" s="42">
        <v>0</v>
      </c>
      <c r="Z224" s="42">
        <v>0</v>
      </c>
      <c r="AA224" s="42"/>
      <c r="AB224" s="42"/>
      <c r="AC224" s="42"/>
      <c r="AD224" s="42">
        <v>0</v>
      </c>
      <c r="AE224" s="42">
        <v>0</v>
      </c>
      <c r="AF224" s="43">
        <v>6488.074922595526</v>
      </c>
    </row>
    <row r="225" spans="1:32" x14ac:dyDescent="0.2">
      <c r="A225" s="18" t="s">
        <v>9172</v>
      </c>
      <c r="B225" s="51">
        <v>2076.1909091644652</v>
      </c>
      <c r="C225" s="52">
        <v>1424.0903047530853</v>
      </c>
      <c r="D225" s="52">
        <v>71.940395292596577</v>
      </c>
      <c r="E225" s="52">
        <v>6360.8890194658106</v>
      </c>
      <c r="F225" s="52">
        <v>3400.4815198364367</v>
      </c>
      <c r="G225" s="52">
        <v>15671.560821171046</v>
      </c>
      <c r="H225" s="52">
        <v>84.075320777447558</v>
      </c>
      <c r="I225" s="52">
        <v>1340.4749749610551</v>
      </c>
      <c r="J225" s="52">
        <v>155.46529790339551</v>
      </c>
      <c r="K225" s="52">
        <v>14784.899696493812</v>
      </c>
      <c r="L225" s="52">
        <v>50474.337038752543</v>
      </c>
      <c r="M225" s="52">
        <v>53722.358780754112</v>
      </c>
      <c r="N225" s="52">
        <v>0.89636785396100294</v>
      </c>
      <c r="O225" s="52">
        <v>41.545409030038527</v>
      </c>
      <c r="P225" s="52">
        <v>53383.465240637059</v>
      </c>
      <c r="Q225" s="52">
        <v>454069.3388093863</v>
      </c>
      <c r="R225" s="52">
        <v>857.78947630759967</v>
      </c>
      <c r="S225" s="52">
        <v>303.02093066502692</v>
      </c>
      <c r="T225" s="52">
        <v>0.02</v>
      </c>
      <c r="U225" s="52">
        <v>70.896462826986408</v>
      </c>
      <c r="V225" s="52">
        <v>309.6544998480818</v>
      </c>
      <c r="W225" s="52">
        <v>1080.4257147687649</v>
      </c>
      <c r="X225" s="52">
        <v>1023.1374510531066</v>
      </c>
      <c r="Y225" s="52">
        <v>0</v>
      </c>
      <c r="Z225" s="52">
        <v>0</v>
      </c>
      <c r="AA225" s="52">
        <v>498.86537194343282</v>
      </c>
      <c r="AB225" s="52">
        <v>10.770163412850611</v>
      </c>
      <c r="AC225" s="52">
        <v>11.297600027728931</v>
      </c>
      <c r="AD225" s="52">
        <v>0</v>
      </c>
      <c r="AE225" s="52">
        <v>54368.040551945713</v>
      </c>
      <c r="AF225" s="54">
        <v>715595.92812903249</v>
      </c>
    </row>
    <row r="226" spans="1:32" x14ac:dyDescent="0.2">
      <c r="B226" s="42">
        <f>SUM(B119:B155)</f>
        <v>1038.0954545822324</v>
      </c>
      <c r="C226" s="42">
        <f t="shared" ref="C226:AD226" si="221">SUM(C119:C155)</f>
        <v>712.04515237654277</v>
      </c>
      <c r="D226" s="42">
        <f t="shared" si="221"/>
        <v>35.970197646298303</v>
      </c>
      <c r="E226" s="42">
        <f t="shared" si="221"/>
        <v>3180.4445097329062</v>
      </c>
      <c r="F226" s="42">
        <f t="shared" si="221"/>
        <v>1700.2407599182191</v>
      </c>
      <c r="G226" s="42">
        <f t="shared" si="221"/>
        <v>7835.7804105855239</v>
      </c>
      <c r="H226" s="42">
        <f t="shared" si="221"/>
        <v>42.037660388723779</v>
      </c>
      <c r="I226" s="42">
        <f t="shared" si="221"/>
        <v>670.23748748052776</v>
      </c>
      <c r="J226" s="42">
        <f t="shared" si="221"/>
        <v>77.73264895169774</v>
      </c>
      <c r="K226" s="42">
        <f t="shared" si="221"/>
        <v>7392.4498482469062</v>
      </c>
      <c r="L226" s="42">
        <f t="shared" si="221"/>
        <v>25237.168519376279</v>
      </c>
      <c r="M226" s="42">
        <f t="shared" si="221"/>
        <v>26861.179390377067</v>
      </c>
      <c r="N226" s="42">
        <f t="shared" si="221"/>
        <v>0.44818392698050141</v>
      </c>
      <c r="O226" s="42">
        <f t="shared" si="221"/>
        <v>20.772704515019267</v>
      </c>
      <c r="P226" s="42">
        <f t="shared" si="221"/>
        <v>26691.732620318526</v>
      </c>
      <c r="Q226" s="42">
        <f t="shared" si="221"/>
        <v>227034.66940469312</v>
      </c>
      <c r="R226" s="42">
        <f t="shared" si="221"/>
        <v>428.89473815379984</v>
      </c>
      <c r="S226" s="42">
        <f t="shared" si="221"/>
        <v>151.51046533251346</v>
      </c>
      <c r="T226" s="42">
        <f t="shared" si="221"/>
        <v>0.01</v>
      </c>
      <c r="U226" s="42">
        <f t="shared" si="221"/>
        <v>35.448231413493204</v>
      </c>
      <c r="V226" s="42">
        <f t="shared" si="221"/>
        <v>154.8272499240409</v>
      </c>
      <c r="W226" s="42">
        <f t="shared" si="221"/>
        <v>540.21285738438235</v>
      </c>
      <c r="X226" s="42">
        <f t="shared" si="221"/>
        <v>511.56872552655335</v>
      </c>
      <c r="Y226" s="42">
        <f t="shared" si="221"/>
        <v>0</v>
      </c>
      <c r="Z226" s="42">
        <f t="shared" si="221"/>
        <v>0</v>
      </c>
      <c r="AA226" s="42">
        <f t="shared" si="221"/>
        <v>249.43268597171641</v>
      </c>
      <c r="AB226" s="42">
        <f t="shared" si="221"/>
        <v>5.3850817064253054</v>
      </c>
      <c r="AC226" s="42">
        <f t="shared" si="221"/>
        <v>5.6488000138644656</v>
      </c>
      <c r="AD226" s="42">
        <f t="shared" si="221"/>
        <v>0</v>
      </c>
    </row>
  </sheetData>
  <conditionalFormatting sqref="R5:R111">
    <cfRule type="containsText" dxfId="29" priority="2" operator="containsText" text="FAlse">
      <formula>NOT(ISERROR(SEARCH("FAlse",R5)))</formula>
    </cfRule>
  </conditionalFormatting>
  <conditionalFormatting sqref="S5:AG111">
    <cfRule type="containsText" dxfId="28" priority="1" operator="containsText" text="FAlse">
      <formula>NOT(ISERROR(SEARCH("FAlse",S5)))</formula>
    </cfRule>
  </conditionalFormatting>
  <pageMargins left="0.75" right="0.75" top="1" bottom="1" header="0.5" footer="0.5"/>
  <pageSetup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sheetPr>
  <dimension ref="A1:BE232"/>
  <sheetViews>
    <sheetView zoomScale="70" zoomScaleNormal="70" workbookViewId="0"/>
  </sheetViews>
  <sheetFormatPr defaultRowHeight="12.75" x14ac:dyDescent="0.2"/>
  <cols>
    <col min="1" max="1" width="21.5703125" customWidth="1"/>
    <col min="2" max="31" width="44.85546875" customWidth="1"/>
    <col min="32" max="32" width="11.42578125" customWidth="1"/>
    <col min="33" max="34" width="9.28515625" customWidth="1"/>
    <col min="35" max="45" width="17" customWidth="1"/>
    <col min="46" max="52" width="29.42578125" customWidth="1"/>
    <col min="53" max="53" width="8.5703125" customWidth="1"/>
    <col min="54" max="55" width="10.5703125" customWidth="1"/>
    <col min="56" max="56" width="30.140625" customWidth="1"/>
    <col min="57" max="57" width="8.5703125" customWidth="1"/>
  </cols>
  <sheetData>
    <row r="1" spans="1:33" x14ac:dyDescent="0.2">
      <c r="A1" s="14" t="s">
        <v>17233</v>
      </c>
      <c r="D1" s="32"/>
      <c r="E1" s="75"/>
      <c r="F1" s="32"/>
      <c r="G1" s="7"/>
    </row>
    <row r="2" spans="1:33" x14ac:dyDescent="0.2">
      <c r="D2" s="32"/>
      <c r="E2" s="32"/>
      <c r="F2" s="32"/>
      <c r="G2" s="7"/>
    </row>
    <row r="3" spans="1:33" x14ac:dyDescent="0.2">
      <c r="A3" s="5" t="s">
        <v>14783</v>
      </c>
    </row>
    <row r="4" spans="1:33" s="13" customFormat="1" x14ac:dyDescent="0.2">
      <c r="A4" s="22" t="str">
        <f>A118</f>
        <v>FIPS</v>
      </c>
      <c r="B4" s="70" t="s">
        <v>16694</v>
      </c>
      <c r="C4" s="70" t="s">
        <v>10027</v>
      </c>
      <c r="D4" s="70" t="s">
        <v>10031</v>
      </c>
      <c r="E4" s="70" t="s">
        <v>10030</v>
      </c>
      <c r="F4" s="70" t="s">
        <v>15679</v>
      </c>
      <c r="G4" s="70" t="s">
        <v>15682</v>
      </c>
      <c r="H4" s="70" t="s">
        <v>12114</v>
      </c>
      <c r="I4" s="70" t="s">
        <v>16377</v>
      </c>
      <c r="J4" s="70" t="s">
        <v>10025</v>
      </c>
      <c r="K4" s="70" t="s">
        <v>15130</v>
      </c>
      <c r="L4" s="70" t="s">
        <v>15132</v>
      </c>
      <c r="M4" s="70" t="s">
        <v>16664</v>
      </c>
      <c r="N4" s="70" t="s">
        <v>17253</v>
      </c>
      <c r="O4" s="70" t="s">
        <v>17265</v>
      </c>
      <c r="P4" s="280" t="s">
        <v>16661</v>
      </c>
      <c r="Q4" s="22" t="s">
        <v>14782</v>
      </c>
      <c r="R4" s="70"/>
      <c r="S4" s="70"/>
      <c r="T4" s="22"/>
      <c r="U4" s="22"/>
      <c r="V4" s="22"/>
      <c r="W4" s="22"/>
    </row>
    <row r="5" spans="1:33" s="11" customFormat="1" x14ac:dyDescent="0.2">
      <c r="A5" s="11" t="str">
        <f>PROPER(VLOOKUP(A119,fips_xref!$A$5:$B$295,2,FALSE))</f>
        <v>Carter, Mt</v>
      </c>
      <c r="B5" s="67">
        <f t="shared" ref="B5:N5" si="0">SUMIF($B$118:$AH$118,B$4,$B119:$AH119)</f>
        <v>0.4868888839184029</v>
      </c>
      <c r="C5" s="67">
        <f t="shared" si="0"/>
        <v>0</v>
      </c>
      <c r="D5" s="67">
        <f t="shared" si="0"/>
        <v>0</v>
      </c>
      <c r="E5" s="67">
        <f t="shared" si="0"/>
        <v>0</v>
      </c>
      <c r="F5" s="67">
        <f t="shared" si="0"/>
        <v>0</v>
      </c>
      <c r="G5" s="67">
        <f t="shared" si="0"/>
        <v>1.4454892785170781</v>
      </c>
      <c r="H5" s="67">
        <f t="shared" si="0"/>
        <v>0</v>
      </c>
      <c r="I5" s="67">
        <f t="shared" si="0"/>
        <v>1.2254965209057815</v>
      </c>
      <c r="J5" s="67">
        <f t="shared" si="0"/>
        <v>0.7552975639951105</v>
      </c>
      <c r="K5" s="67">
        <f t="shared" si="0"/>
        <v>0</v>
      </c>
      <c r="L5" s="67">
        <f t="shared" si="0"/>
        <v>0</v>
      </c>
      <c r="M5" s="67">
        <f t="shared" si="0"/>
        <v>0</v>
      </c>
      <c r="N5" s="67">
        <f t="shared" si="0"/>
        <v>0.34904181119766459</v>
      </c>
      <c r="O5" s="67">
        <f t="shared" ref="O5" si="1">SUMIF($B$118:$AH$118,O$4,$B119:$AH119)</f>
        <v>0</v>
      </c>
      <c r="P5" s="67">
        <f t="shared" ref="P5:P36" si="2">SUMIF($B$115:$AJ$115,"N",$B119:$AJ119)</f>
        <v>0.29505887831430938</v>
      </c>
      <c r="Q5" s="67">
        <f t="shared" ref="Q5:Q36" si="3">SUM(B5:P5)</f>
        <v>4.5572729368483467</v>
      </c>
      <c r="R5" s="302"/>
      <c r="S5" s="302"/>
      <c r="T5" s="302"/>
      <c r="U5" s="302"/>
      <c r="V5" s="302"/>
      <c r="W5" s="302"/>
      <c r="X5" s="302"/>
      <c r="Y5" s="302"/>
      <c r="Z5" s="302"/>
      <c r="AA5" s="302"/>
      <c r="AB5" s="302"/>
      <c r="AC5" s="302"/>
      <c r="AD5" s="302"/>
      <c r="AE5" s="302"/>
      <c r="AF5" s="302"/>
      <c r="AG5" s="302"/>
    </row>
    <row r="6" spans="1:33" s="11" customFormat="1" x14ac:dyDescent="0.2">
      <c r="A6" s="11" t="str">
        <f>PROPER(VLOOKUP(A120,fips_xref!$A$5:$B$295,2,FALSE))</f>
        <v>Custer, Mt</v>
      </c>
      <c r="B6" s="67">
        <f t="shared" ref="B6:N6" si="4">SUMIF($B$118:$AH$118,B$4,$B120:$AH120)</f>
        <v>18.676847815446614</v>
      </c>
      <c r="C6" s="67">
        <f t="shared" si="4"/>
        <v>0</v>
      </c>
      <c r="D6" s="67">
        <f t="shared" si="4"/>
        <v>0</v>
      </c>
      <c r="E6" s="67">
        <f t="shared" si="4"/>
        <v>0</v>
      </c>
      <c r="F6" s="67">
        <f t="shared" si="4"/>
        <v>0</v>
      </c>
      <c r="G6" s="67">
        <f t="shared" si="4"/>
        <v>0.24091487975284634</v>
      </c>
      <c r="H6" s="67">
        <f t="shared" si="4"/>
        <v>0</v>
      </c>
      <c r="I6" s="67">
        <f t="shared" si="4"/>
        <v>0.20424942015096362</v>
      </c>
      <c r="J6" s="67">
        <f t="shared" si="4"/>
        <v>0</v>
      </c>
      <c r="K6" s="67">
        <f t="shared" si="4"/>
        <v>0</v>
      </c>
      <c r="L6" s="67">
        <f t="shared" si="4"/>
        <v>0</v>
      </c>
      <c r="M6" s="67">
        <f t="shared" si="4"/>
        <v>0</v>
      </c>
      <c r="N6" s="67">
        <f t="shared" si="4"/>
        <v>0</v>
      </c>
      <c r="O6" s="67">
        <f t="shared" ref="O6" si="5">SUMIF($B$118:$AH$118,O$4,$B120:$AH120)</f>
        <v>0</v>
      </c>
      <c r="P6" s="67">
        <f t="shared" si="2"/>
        <v>0.11580547080038725</v>
      </c>
      <c r="Q6" s="67">
        <f t="shared" si="3"/>
        <v>19.237817586150811</v>
      </c>
      <c r="R6" s="302"/>
      <c r="S6" s="302"/>
      <c r="T6" s="302"/>
      <c r="U6" s="302"/>
      <c r="V6" s="302"/>
      <c r="W6" s="302"/>
      <c r="X6" s="302"/>
      <c r="Y6" s="302"/>
      <c r="Z6" s="302"/>
      <c r="AA6" s="302"/>
      <c r="AB6" s="302"/>
      <c r="AC6" s="302"/>
      <c r="AD6" s="302"/>
      <c r="AE6" s="302"/>
      <c r="AF6" s="302"/>
      <c r="AG6" s="302"/>
    </row>
    <row r="7" spans="1:33" s="11" customFormat="1" x14ac:dyDescent="0.2">
      <c r="A7" s="11" t="str">
        <f>PROPER(VLOOKUP(A121,fips_xref!$A$5:$B$295,2,FALSE))</f>
        <v>Daniels, Mt</v>
      </c>
      <c r="B7" s="67">
        <f t="shared" ref="B7:N7" si="6">SUMIF($B$118:$AH$118,B$4,$B121:$AH121)</f>
        <v>0</v>
      </c>
      <c r="C7" s="67">
        <f t="shared" si="6"/>
        <v>0</v>
      </c>
      <c r="D7" s="67">
        <f t="shared" si="6"/>
        <v>0</v>
      </c>
      <c r="E7" s="67">
        <f t="shared" si="6"/>
        <v>0</v>
      </c>
      <c r="F7" s="67">
        <f t="shared" si="6"/>
        <v>0</v>
      </c>
      <c r="G7" s="67">
        <f t="shared" si="6"/>
        <v>0.24091487975284634</v>
      </c>
      <c r="H7" s="67">
        <f t="shared" si="6"/>
        <v>0</v>
      </c>
      <c r="I7" s="67">
        <f t="shared" si="6"/>
        <v>0.20424942015096362</v>
      </c>
      <c r="J7" s="67">
        <f t="shared" si="6"/>
        <v>7.8648293429375724E-2</v>
      </c>
      <c r="K7" s="67">
        <f t="shared" si="6"/>
        <v>0</v>
      </c>
      <c r="L7" s="67">
        <f t="shared" si="6"/>
        <v>0</v>
      </c>
      <c r="M7" s="67">
        <f t="shared" si="6"/>
        <v>0</v>
      </c>
      <c r="N7" s="67">
        <f t="shared" si="6"/>
        <v>5.4008521134316662E-3</v>
      </c>
      <c r="O7" s="67">
        <f t="shared" ref="O7" si="7">SUMIF($B$118:$AH$118,O$4,$B121:$AH121)</f>
        <v>5.6156970891373087E-2</v>
      </c>
      <c r="P7" s="67">
        <f t="shared" si="2"/>
        <v>4.8445886005880984E-2</v>
      </c>
      <c r="Q7" s="67">
        <f t="shared" si="3"/>
        <v>0.63381630234387132</v>
      </c>
      <c r="R7" s="302"/>
      <c r="S7" s="302"/>
      <c r="T7" s="302"/>
      <c r="U7" s="302"/>
      <c r="V7" s="302"/>
      <c r="W7" s="302"/>
      <c r="X7" s="302"/>
      <c r="Y7" s="302"/>
      <c r="Z7" s="302"/>
      <c r="AA7" s="302"/>
      <c r="AB7" s="302"/>
      <c r="AC7" s="302"/>
      <c r="AD7" s="302"/>
      <c r="AE7" s="302"/>
      <c r="AF7" s="302"/>
      <c r="AG7" s="302"/>
    </row>
    <row r="8" spans="1:33" s="11" customFormat="1" x14ac:dyDescent="0.2">
      <c r="A8" s="11" t="str">
        <f>PROPER(VLOOKUP(A122,fips_xref!$A$5:$B$295,2,FALSE))</f>
        <v>Dawson, Mt</v>
      </c>
      <c r="B8" s="67">
        <f t="shared" ref="B8:N8" si="8">SUMIF($B$118:$AH$118,B$4,$B122:$AH122)</f>
        <v>16.953841150029021</v>
      </c>
      <c r="C8" s="67">
        <f t="shared" si="8"/>
        <v>20.841682485515538</v>
      </c>
      <c r="D8" s="67">
        <f t="shared" si="8"/>
        <v>0</v>
      </c>
      <c r="E8" s="67">
        <f t="shared" si="8"/>
        <v>0</v>
      </c>
      <c r="F8" s="67">
        <f t="shared" si="8"/>
        <v>0</v>
      </c>
      <c r="G8" s="67">
        <f t="shared" si="8"/>
        <v>5.1395174347273889</v>
      </c>
      <c r="H8" s="67">
        <f t="shared" si="8"/>
        <v>0</v>
      </c>
      <c r="I8" s="67">
        <f t="shared" si="8"/>
        <v>4.3573209632205563</v>
      </c>
      <c r="J8" s="67">
        <f t="shared" si="8"/>
        <v>6.1325919202200954</v>
      </c>
      <c r="K8" s="67">
        <f t="shared" si="8"/>
        <v>0</v>
      </c>
      <c r="L8" s="67">
        <f t="shared" si="8"/>
        <v>0</v>
      </c>
      <c r="M8" s="67">
        <f t="shared" si="8"/>
        <v>0</v>
      </c>
      <c r="N8" s="67">
        <f t="shared" si="8"/>
        <v>2.8340234275979248</v>
      </c>
      <c r="O8" s="67">
        <f t="shared" ref="O8" si="9">SUMIF($B$118:$AH$118,O$4,$B122:$AH122)</f>
        <v>0</v>
      </c>
      <c r="P8" s="67">
        <f t="shared" si="2"/>
        <v>2.4804988751655994</v>
      </c>
      <c r="Q8" s="67">
        <f t="shared" si="3"/>
        <v>58.739476256476124</v>
      </c>
      <c r="R8" s="302"/>
      <c r="S8" s="302"/>
      <c r="T8" s="302"/>
      <c r="U8" s="302"/>
      <c r="V8" s="302"/>
      <c r="W8" s="302"/>
      <c r="X8" s="302"/>
      <c r="Y8" s="302"/>
      <c r="Z8" s="302"/>
      <c r="AA8" s="302"/>
      <c r="AB8" s="302"/>
      <c r="AC8" s="302"/>
      <c r="AD8" s="302"/>
      <c r="AE8" s="302"/>
      <c r="AF8" s="302"/>
      <c r="AG8" s="302"/>
    </row>
    <row r="9" spans="1:33" s="11" customFormat="1" x14ac:dyDescent="0.2">
      <c r="A9" s="11" t="str">
        <f>PROPER(VLOOKUP(A123,fips_xref!$A$5:$B$295,2,FALSE))</f>
        <v>Fallon, Mt</v>
      </c>
      <c r="B9" s="67">
        <f t="shared" ref="B9:N9" si="10">SUMIF($B$118:$AH$118,B$4,$B123:$AH123)</f>
        <v>472.01738449608888</v>
      </c>
      <c r="C9" s="67">
        <f t="shared" si="10"/>
        <v>215.36405235032723</v>
      </c>
      <c r="D9" s="67">
        <f t="shared" si="10"/>
        <v>0</v>
      </c>
      <c r="E9" s="67">
        <f t="shared" si="10"/>
        <v>0</v>
      </c>
      <c r="F9" s="67">
        <f t="shared" si="10"/>
        <v>0</v>
      </c>
      <c r="G9" s="67">
        <f t="shared" si="10"/>
        <v>112.8284686842497</v>
      </c>
      <c r="H9" s="67">
        <f t="shared" si="10"/>
        <v>0</v>
      </c>
      <c r="I9" s="67">
        <f t="shared" si="10"/>
        <v>95.656811770701282</v>
      </c>
      <c r="J9" s="67">
        <f t="shared" si="10"/>
        <v>96.404157045426032</v>
      </c>
      <c r="K9" s="67">
        <f t="shared" si="10"/>
        <v>0</v>
      </c>
      <c r="L9" s="67">
        <f t="shared" si="10"/>
        <v>0</v>
      </c>
      <c r="M9" s="67">
        <f t="shared" si="10"/>
        <v>0</v>
      </c>
      <c r="N9" s="67">
        <f t="shared" si="10"/>
        <v>44.550761429885171</v>
      </c>
      <c r="O9" s="67">
        <f t="shared" ref="O9" si="11">SUMIF($B$118:$AH$118,O$4,$B123:$AH123)</f>
        <v>0</v>
      </c>
      <c r="P9" s="67">
        <f t="shared" si="2"/>
        <v>74.6287027390849</v>
      </c>
      <c r="Q9" s="67">
        <f t="shared" si="3"/>
        <v>1111.4503385157634</v>
      </c>
      <c r="R9" s="302"/>
      <c r="S9" s="302"/>
      <c r="T9" s="302"/>
      <c r="U9" s="302"/>
      <c r="V9" s="302"/>
      <c r="W9" s="302"/>
      <c r="X9" s="302"/>
      <c r="Y9" s="302"/>
      <c r="Z9" s="302"/>
      <c r="AA9" s="302"/>
      <c r="AB9" s="302"/>
      <c r="AC9" s="302"/>
      <c r="AD9" s="302"/>
      <c r="AE9" s="302"/>
      <c r="AF9" s="302"/>
      <c r="AG9" s="302"/>
    </row>
    <row r="10" spans="1:33" s="11" customFormat="1" x14ac:dyDescent="0.2">
      <c r="A10" s="11" t="str">
        <f>PROPER(VLOOKUP(A124,fips_xref!$A$5:$B$295,2,FALSE))</f>
        <v>Garfield, Mt</v>
      </c>
      <c r="B10" s="67">
        <f t="shared" ref="B10:N10" si="12">SUMIF($B$118:$AH$118,B$4,$B124:$AH124)</f>
        <v>1.5336516638110958E-2</v>
      </c>
      <c r="C10" s="67">
        <f t="shared" si="12"/>
        <v>0</v>
      </c>
      <c r="D10" s="67">
        <f t="shared" si="12"/>
        <v>0</v>
      </c>
      <c r="E10" s="67">
        <f t="shared" si="12"/>
        <v>0</v>
      </c>
      <c r="F10" s="67">
        <f t="shared" si="12"/>
        <v>0</v>
      </c>
      <c r="G10" s="67">
        <f t="shared" si="12"/>
        <v>0.96365951901138536</v>
      </c>
      <c r="H10" s="67">
        <f t="shared" si="12"/>
        <v>0</v>
      </c>
      <c r="I10" s="67">
        <f t="shared" si="12"/>
        <v>0.81699768060385447</v>
      </c>
      <c r="J10" s="67">
        <f t="shared" si="12"/>
        <v>0.24717352485428959</v>
      </c>
      <c r="K10" s="67">
        <f t="shared" si="12"/>
        <v>0</v>
      </c>
      <c r="L10" s="67">
        <f t="shared" si="12"/>
        <v>0</v>
      </c>
      <c r="M10" s="67">
        <f t="shared" si="12"/>
        <v>0</v>
      </c>
      <c r="N10" s="67">
        <f t="shared" si="12"/>
        <v>0.11422504044486856</v>
      </c>
      <c r="O10" s="67">
        <f t="shared" ref="O10" si="13">SUMIF($B$118:$AH$118,O$4,$B124:$AH124)</f>
        <v>0</v>
      </c>
      <c r="P10" s="67">
        <f t="shared" si="2"/>
        <v>0.1939216218849148</v>
      </c>
      <c r="Q10" s="67">
        <f t="shared" si="3"/>
        <v>2.3513139034374237</v>
      </c>
      <c r="R10" s="302"/>
      <c r="S10" s="302"/>
      <c r="T10" s="302"/>
      <c r="U10" s="302"/>
      <c r="V10" s="302"/>
      <c r="W10" s="302"/>
      <c r="X10" s="302"/>
      <c r="Y10" s="302"/>
      <c r="Z10" s="302"/>
      <c r="AA10" s="302"/>
      <c r="AB10" s="302"/>
      <c r="AC10" s="302"/>
      <c r="AD10" s="302"/>
      <c r="AE10" s="302"/>
      <c r="AF10" s="302"/>
      <c r="AG10" s="302"/>
    </row>
    <row r="11" spans="1:33" s="11" customFormat="1" x14ac:dyDescent="0.2">
      <c r="A11" s="11" t="str">
        <f>PROPER(VLOOKUP(A125,fips_xref!$A$5:$B$295,2,FALSE))</f>
        <v>Mccone, Mt</v>
      </c>
      <c r="B11" s="67">
        <f t="shared" ref="B11:N11" si="14">SUMIF($B$118:$AH$118,B$4,$B125:$AH125)</f>
        <v>34.303754705129158</v>
      </c>
      <c r="C11" s="67">
        <f t="shared" si="14"/>
        <v>0</v>
      </c>
      <c r="D11" s="67">
        <f t="shared" si="14"/>
        <v>0</v>
      </c>
      <c r="E11" s="67">
        <f t="shared" si="14"/>
        <v>0</v>
      </c>
      <c r="F11" s="67">
        <f t="shared" si="14"/>
        <v>0</v>
      </c>
      <c r="G11" s="67">
        <f t="shared" si="14"/>
        <v>0.40152479958807719</v>
      </c>
      <c r="H11" s="67">
        <f t="shared" si="14"/>
        <v>0</v>
      </c>
      <c r="I11" s="67">
        <f t="shared" si="14"/>
        <v>0.340415700251606</v>
      </c>
      <c r="J11" s="67">
        <f t="shared" si="14"/>
        <v>9.5212535058891878E-2</v>
      </c>
      <c r="K11" s="67">
        <f t="shared" si="14"/>
        <v>0</v>
      </c>
      <c r="L11" s="67">
        <f t="shared" si="14"/>
        <v>0</v>
      </c>
      <c r="M11" s="67">
        <f t="shared" si="14"/>
        <v>0</v>
      </c>
      <c r="N11" s="67">
        <f t="shared" si="14"/>
        <v>4.4000083238573635E-2</v>
      </c>
      <c r="O11" s="67">
        <f t="shared" ref="O11" si="15">SUMIF($B$118:$AH$118,O$4,$B125:$AH125)</f>
        <v>6.7984279463067704E-2</v>
      </c>
      <c r="P11" s="67">
        <f t="shared" si="2"/>
        <v>0.14481464660823712</v>
      </c>
      <c r="Q11" s="67">
        <f t="shared" si="3"/>
        <v>35.397706749337608</v>
      </c>
      <c r="R11" s="302"/>
      <c r="S11" s="302"/>
      <c r="T11" s="302"/>
      <c r="U11" s="302"/>
      <c r="V11" s="302"/>
      <c r="W11" s="302"/>
      <c r="X11" s="302"/>
      <c r="Y11" s="302"/>
      <c r="Z11" s="302"/>
      <c r="AA11" s="302"/>
      <c r="AB11" s="302"/>
      <c r="AC11" s="302"/>
      <c r="AD11" s="302"/>
      <c r="AE11" s="302"/>
      <c r="AF11" s="302"/>
      <c r="AG11" s="302"/>
    </row>
    <row r="12" spans="1:33" s="11" customFormat="1" x14ac:dyDescent="0.2">
      <c r="A12" s="11" t="str">
        <f>PROPER(VLOOKUP(A126,fips_xref!$A$5:$B$295,2,FALSE))</f>
        <v>Prairie, Mt</v>
      </c>
      <c r="B12" s="67">
        <f t="shared" ref="B12:N12" si="16">SUMIF($B$118:$AH$118,B$4,$B126:$AH126)</f>
        <v>5.8972057812571858E-2</v>
      </c>
      <c r="C12" s="67">
        <f t="shared" si="16"/>
        <v>0</v>
      </c>
      <c r="D12" s="67">
        <f t="shared" si="16"/>
        <v>0</v>
      </c>
      <c r="E12" s="67">
        <f t="shared" si="16"/>
        <v>0</v>
      </c>
      <c r="F12" s="67">
        <f t="shared" si="16"/>
        <v>0</v>
      </c>
      <c r="G12" s="67">
        <f t="shared" si="16"/>
        <v>1.0439644789290008</v>
      </c>
      <c r="H12" s="67">
        <f t="shared" si="16"/>
        <v>0</v>
      </c>
      <c r="I12" s="67">
        <f t="shared" si="16"/>
        <v>0.88508082065417559</v>
      </c>
      <c r="J12" s="67">
        <f t="shared" si="16"/>
        <v>1.1702955254361422</v>
      </c>
      <c r="K12" s="67">
        <f t="shared" si="16"/>
        <v>0</v>
      </c>
      <c r="L12" s="67">
        <f t="shared" si="16"/>
        <v>0</v>
      </c>
      <c r="M12" s="67">
        <f t="shared" si="16"/>
        <v>0</v>
      </c>
      <c r="N12" s="67">
        <f t="shared" si="16"/>
        <v>0.54082270261022314</v>
      </c>
      <c r="O12" s="67">
        <f t="shared" ref="O12" si="17">SUMIF($B$118:$AH$118,O$4,$B126:$AH126)</f>
        <v>0</v>
      </c>
      <c r="P12" s="67">
        <f t="shared" si="2"/>
        <v>0.21046311044136212</v>
      </c>
      <c r="Q12" s="67">
        <f t="shared" si="3"/>
        <v>3.9095986958834761</v>
      </c>
      <c r="R12" s="302"/>
      <c r="S12" s="302"/>
      <c r="T12" s="302"/>
      <c r="U12" s="302"/>
      <c r="V12" s="302"/>
      <c r="W12" s="302"/>
      <c r="X12" s="302"/>
      <c r="Y12" s="302"/>
      <c r="Z12" s="302"/>
      <c r="AA12" s="302"/>
      <c r="AB12" s="302"/>
      <c r="AC12" s="302"/>
      <c r="AD12" s="302"/>
      <c r="AE12" s="302"/>
      <c r="AF12" s="302"/>
      <c r="AG12" s="302"/>
    </row>
    <row r="13" spans="1:33" s="11" customFormat="1" x14ac:dyDescent="0.2">
      <c r="A13" s="11" t="str">
        <f>PROPER(VLOOKUP(A127,fips_xref!$A$5:$B$295,2,FALSE))</f>
        <v>Richland, Mt</v>
      </c>
      <c r="B13" s="67">
        <f t="shared" ref="B13:N13" si="18">SUMIF($B$118:$AH$118,B$4,$B127:$AH127)</f>
        <v>305.88650519103339</v>
      </c>
      <c r="C13" s="67">
        <f t="shared" si="18"/>
        <v>111.15563992274954</v>
      </c>
      <c r="D13" s="67">
        <f t="shared" si="18"/>
        <v>0</v>
      </c>
      <c r="E13" s="67">
        <f t="shared" si="18"/>
        <v>0</v>
      </c>
      <c r="F13" s="67">
        <f t="shared" si="18"/>
        <v>0</v>
      </c>
      <c r="G13" s="67">
        <f t="shared" si="18"/>
        <v>75.406357362640904</v>
      </c>
      <c r="H13" s="67">
        <f t="shared" si="18"/>
        <v>0</v>
      </c>
      <c r="I13" s="67">
        <f t="shared" si="18"/>
        <v>63.930068507251605</v>
      </c>
      <c r="J13" s="67">
        <f t="shared" si="18"/>
        <v>239.39998996617931</v>
      </c>
      <c r="K13" s="67">
        <f t="shared" si="18"/>
        <v>0</v>
      </c>
      <c r="L13" s="67">
        <f t="shared" si="18"/>
        <v>0</v>
      </c>
      <c r="M13" s="67">
        <f t="shared" si="18"/>
        <v>0</v>
      </c>
      <c r="N13" s="67">
        <f t="shared" si="18"/>
        <v>110.66026822769351</v>
      </c>
      <c r="O13" s="67">
        <f t="shared" ref="O13" si="19">SUMIF($B$118:$AH$118,O$4,$B127:$AH127)</f>
        <v>170.93795277322968</v>
      </c>
      <c r="P13" s="67">
        <f t="shared" si="2"/>
        <v>71.806785003655747</v>
      </c>
      <c r="Q13" s="67">
        <f t="shared" si="3"/>
        <v>1149.1835669544337</v>
      </c>
      <c r="R13" s="302"/>
      <c r="S13" s="302"/>
      <c r="T13" s="302"/>
      <c r="U13" s="302"/>
      <c r="V13" s="302"/>
      <c r="W13" s="302"/>
      <c r="X13" s="302"/>
      <c r="Y13" s="302"/>
      <c r="Z13" s="302"/>
      <c r="AA13" s="302"/>
      <c r="AB13" s="302"/>
      <c r="AC13" s="302"/>
      <c r="AD13" s="302"/>
      <c r="AE13" s="302"/>
      <c r="AF13" s="302"/>
      <c r="AG13" s="302"/>
    </row>
    <row r="14" spans="1:33" s="11" customFormat="1" x14ac:dyDescent="0.2">
      <c r="A14" s="11" t="str">
        <f>PROPER(VLOOKUP(A128,fips_xref!$A$5:$B$295,2,FALSE))</f>
        <v>Roosevelt, Mt</v>
      </c>
      <c r="B14" s="67">
        <f t="shared" ref="B14:N14" si="20">SUMIF($B$118:$AH$118,B$4,$B128:$AH128)</f>
        <v>221.07715415094464</v>
      </c>
      <c r="C14" s="67">
        <f t="shared" si="20"/>
        <v>48.63059246620292</v>
      </c>
      <c r="D14" s="67">
        <f t="shared" si="20"/>
        <v>0</v>
      </c>
      <c r="E14" s="67">
        <f t="shared" si="20"/>
        <v>0</v>
      </c>
      <c r="F14" s="67">
        <f t="shared" si="20"/>
        <v>0</v>
      </c>
      <c r="G14" s="67">
        <f t="shared" si="20"/>
        <v>14.454892785170781</v>
      </c>
      <c r="H14" s="67">
        <f t="shared" si="20"/>
        <v>0</v>
      </c>
      <c r="I14" s="67">
        <f t="shared" si="20"/>
        <v>12.254965209057817</v>
      </c>
      <c r="J14" s="67">
        <f t="shared" si="20"/>
        <v>19.618321461424433</v>
      </c>
      <c r="K14" s="67">
        <f t="shared" si="20"/>
        <v>0</v>
      </c>
      <c r="L14" s="67">
        <f t="shared" si="20"/>
        <v>0</v>
      </c>
      <c r="M14" s="67">
        <f t="shared" si="20"/>
        <v>0</v>
      </c>
      <c r="N14" s="67">
        <f t="shared" si="20"/>
        <v>7.0012484532766228</v>
      </c>
      <c r="O14" s="67">
        <f t="shared" ref="O14" si="21">SUMIF($B$118:$AH$118,O$4,$B128:$AH128)</f>
        <v>14.008002706837075</v>
      </c>
      <c r="P14" s="67">
        <f t="shared" si="2"/>
        <v>3.4619811577631694</v>
      </c>
      <c r="Q14" s="67">
        <f t="shared" si="3"/>
        <v>340.50715839067749</v>
      </c>
      <c r="R14" s="302"/>
      <c r="S14" s="302"/>
      <c r="T14" s="302"/>
      <c r="U14" s="302"/>
      <c r="V14" s="302"/>
      <c r="W14" s="302"/>
      <c r="X14" s="302"/>
      <c r="Y14" s="302"/>
      <c r="Z14" s="302"/>
      <c r="AA14" s="302"/>
      <c r="AB14" s="302"/>
      <c r="AC14" s="302"/>
      <c r="AD14" s="302"/>
      <c r="AE14" s="302"/>
      <c r="AF14" s="302"/>
      <c r="AG14" s="302"/>
    </row>
    <row r="15" spans="1:33" s="11" customFormat="1" x14ac:dyDescent="0.2">
      <c r="A15" s="11" t="str">
        <f>PROPER(VLOOKUP(A129,fips_xref!$A$5:$B$295,2,FALSE))</f>
        <v>Sheridan, Mt</v>
      </c>
      <c r="B15" s="67">
        <f t="shared" ref="B15:N15" si="22">SUMIF($B$118:$AH$118,B$4,$B129:$AH129)</f>
        <v>5.6219366379322491</v>
      </c>
      <c r="C15" s="67">
        <f t="shared" si="22"/>
        <v>34.736137475859231</v>
      </c>
      <c r="D15" s="67">
        <f t="shared" si="22"/>
        <v>0</v>
      </c>
      <c r="E15" s="67">
        <f t="shared" si="22"/>
        <v>0</v>
      </c>
      <c r="F15" s="67">
        <f t="shared" si="22"/>
        <v>0</v>
      </c>
      <c r="G15" s="67">
        <f t="shared" si="22"/>
        <v>17.024651502534475</v>
      </c>
      <c r="H15" s="67">
        <f t="shared" si="22"/>
        <v>0</v>
      </c>
      <c r="I15" s="67">
        <f t="shared" si="22"/>
        <v>14.433625690668096</v>
      </c>
      <c r="J15" s="67">
        <f t="shared" si="22"/>
        <v>22.286088138790483</v>
      </c>
      <c r="K15" s="67">
        <f t="shared" si="22"/>
        <v>0</v>
      </c>
      <c r="L15" s="67">
        <f t="shared" si="22"/>
        <v>0</v>
      </c>
      <c r="M15" s="67">
        <f t="shared" si="22"/>
        <v>0</v>
      </c>
      <c r="N15" s="67">
        <f t="shared" si="22"/>
        <v>10.234438723701428</v>
      </c>
      <c r="O15" s="67">
        <f t="shared" ref="O15" si="23">SUMIF($B$118:$AH$118,O$4,$B129:$AH129)</f>
        <v>15.912858986781021</v>
      </c>
      <c r="P15" s="67">
        <f t="shared" si="2"/>
        <v>3.808469916057057</v>
      </c>
      <c r="Q15" s="67">
        <f t="shared" si="3"/>
        <v>124.05820707232405</v>
      </c>
      <c r="R15" s="302"/>
      <c r="S15" s="302"/>
      <c r="T15" s="302"/>
      <c r="U15" s="302"/>
      <c r="V15" s="302"/>
      <c r="W15" s="302"/>
      <c r="X15" s="302"/>
      <c r="Y15" s="302"/>
      <c r="Z15" s="302"/>
      <c r="AA15" s="302"/>
      <c r="AB15" s="302"/>
      <c r="AC15" s="302"/>
      <c r="AD15" s="302"/>
      <c r="AE15" s="302"/>
      <c r="AF15" s="302"/>
      <c r="AG15" s="302"/>
    </row>
    <row r="16" spans="1:33" s="11" customFormat="1" x14ac:dyDescent="0.2">
      <c r="A16" s="11" t="str">
        <f>PROPER(VLOOKUP(A130,fips_xref!$A$5:$B$295,2,FALSE))</f>
        <v>Valley, Mt</v>
      </c>
      <c r="B16" s="67">
        <f t="shared" ref="B16:N16" si="24">SUMIF($B$118:$AH$118,B$4,$B130:$AH130)</f>
        <v>384.16114714852171</v>
      </c>
      <c r="C16" s="67">
        <f t="shared" si="24"/>
        <v>69.472274951718461</v>
      </c>
      <c r="D16" s="67">
        <f t="shared" si="24"/>
        <v>0</v>
      </c>
      <c r="E16" s="67">
        <f t="shared" si="24"/>
        <v>0</v>
      </c>
      <c r="F16" s="67">
        <f t="shared" si="24"/>
        <v>0</v>
      </c>
      <c r="G16" s="67">
        <f t="shared" si="24"/>
        <v>14.29428286533555</v>
      </c>
      <c r="H16" s="67">
        <f t="shared" si="24"/>
        <v>0</v>
      </c>
      <c r="I16" s="67">
        <f t="shared" si="24"/>
        <v>12.118798928957174</v>
      </c>
      <c r="J16" s="67">
        <f t="shared" si="24"/>
        <v>1.7309154688181989</v>
      </c>
      <c r="K16" s="67">
        <f t="shared" si="24"/>
        <v>0</v>
      </c>
      <c r="L16" s="67">
        <f t="shared" si="24"/>
        <v>0</v>
      </c>
      <c r="M16" s="67">
        <f t="shared" si="24"/>
        <v>0</v>
      </c>
      <c r="N16" s="67">
        <f t="shared" si="24"/>
        <v>0.10821803180875417</v>
      </c>
      <c r="O16" s="67">
        <f t="shared" ref="O16" si="25">SUMIF($B$118:$AH$118,O$4,$B130:$AH130)</f>
        <v>1.2359196285058227</v>
      </c>
      <c r="P16" s="67">
        <f t="shared" si="2"/>
        <v>4.1190655971118755</v>
      </c>
      <c r="Q16" s="67">
        <f t="shared" si="3"/>
        <v>487.24062262077757</v>
      </c>
      <c r="R16" s="302"/>
      <c r="S16" s="302"/>
      <c r="T16" s="302"/>
      <c r="U16" s="302"/>
      <c r="V16" s="302"/>
      <c r="W16" s="302"/>
      <c r="X16" s="302"/>
      <c r="Y16" s="302"/>
      <c r="Z16" s="302"/>
      <c r="AA16" s="302"/>
      <c r="AB16" s="302"/>
      <c r="AC16" s="302"/>
      <c r="AD16" s="302"/>
      <c r="AE16" s="302"/>
      <c r="AF16" s="302"/>
      <c r="AG16" s="302"/>
    </row>
    <row r="17" spans="1:33" s="11" customFormat="1" x14ac:dyDescent="0.2">
      <c r="A17" s="11" t="str">
        <f>PROPER(VLOOKUP(A131,fips_xref!$A$5:$B$295,2,FALSE))</f>
        <v>Wibaux, Mt</v>
      </c>
      <c r="B17" s="67">
        <f t="shared" ref="B17:N17" si="26">SUMIF($B$118:$AH$118,B$4,$B131:$AH131)</f>
        <v>3.546916119857034</v>
      </c>
      <c r="C17" s="67">
        <f t="shared" si="26"/>
        <v>0</v>
      </c>
      <c r="D17" s="67">
        <f t="shared" si="26"/>
        <v>0</v>
      </c>
      <c r="E17" s="67">
        <f t="shared" si="26"/>
        <v>0</v>
      </c>
      <c r="F17" s="67">
        <f t="shared" si="26"/>
        <v>0</v>
      </c>
      <c r="G17" s="67">
        <f t="shared" si="26"/>
        <v>9.7169001500314707</v>
      </c>
      <c r="H17" s="67">
        <f t="shared" si="26"/>
        <v>0</v>
      </c>
      <c r="I17" s="67">
        <f t="shared" si="26"/>
        <v>8.2380599460888657</v>
      </c>
      <c r="J17" s="67">
        <f t="shared" si="26"/>
        <v>10.890734036920263</v>
      </c>
      <c r="K17" s="67">
        <f t="shared" si="26"/>
        <v>0</v>
      </c>
      <c r="L17" s="67">
        <f t="shared" si="26"/>
        <v>0</v>
      </c>
      <c r="M17" s="67">
        <f t="shared" si="26"/>
        <v>0</v>
      </c>
      <c r="N17" s="67">
        <f t="shared" si="26"/>
        <v>5.0328793772507252</v>
      </c>
      <c r="O17" s="67">
        <f t="shared" ref="O17" si="27">SUMIF($B$118:$AH$118,O$4,$B131:$AH131)</f>
        <v>0</v>
      </c>
      <c r="P17" s="67">
        <f t="shared" si="2"/>
        <v>1.985917695288467</v>
      </c>
      <c r="Q17" s="67">
        <f t="shared" si="3"/>
        <v>39.411407325436819</v>
      </c>
      <c r="R17" s="302"/>
      <c r="S17" s="302"/>
      <c r="T17" s="302"/>
      <c r="U17" s="302"/>
      <c r="V17" s="302"/>
      <c r="W17" s="302"/>
      <c r="X17" s="302"/>
      <c r="Y17" s="302"/>
      <c r="Z17" s="302"/>
      <c r="AA17" s="302"/>
      <c r="AB17" s="302"/>
      <c r="AC17" s="302"/>
      <c r="AD17" s="302"/>
      <c r="AE17" s="302"/>
      <c r="AF17" s="302"/>
      <c r="AG17" s="302"/>
    </row>
    <row r="18" spans="1:33" s="11" customFormat="1" x14ac:dyDescent="0.2">
      <c r="A18" s="11" t="str">
        <f>PROPER(VLOOKUP(A132,fips_xref!$A$5:$B$295,2,FALSE))</f>
        <v>Barnes,Nd</v>
      </c>
      <c r="B18" s="67">
        <f t="shared" ref="B18:N18" si="28">SUMIF($B$118:$AH$118,B$4,$B132:$AH132)</f>
        <v>92.4</v>
      </c>
      <c r="C18" s="67">
        <f t="shared" si="28"/>
        <v>0</v>
      </c>
      <c r="D18" s="67">
        <f t="shared" si="28"/>
        <v>0</v>
      </c>
      <c r="E18" s="67">
        <f t="shared" si="28"/>
        <v>0</v>
      </c>
      <c r="F18" s="67">
        <f t="shared" si="28"/>
        <v>0</v>
      </c>
      <c r="G18" s="67">
        <f t="shared" si="28"/>
        <v>0</v>
      </c>
      <c r="H18" s="67">
        <f t="shared" si="28"/>
        <v>0</v>
      </c>
      <c r="I18" s="67">
        <f t="shared" si="28"/>
        <v>0</v>
      </c>
      <c r="J18" s="67">
        <f t="shared" si="28"/>
        <v>0</v>
      </c>
      <c r="K18" s="67">
        <f t="shared" si="28"/>
        <v>0</v>
      </c>
      <c r="L18" s="67">
        <f t="shared" si="28"/>
        <v>0</v>
      </c>
      <c r="M18" s="67">
        <f t="shared" si="28"/>
        <v>0</v>
      </c>
      <c r="N18" s="67">
        <f t="shared" si="28"/>
        <v>0</v>
      </c>
      <c r="O18" s="67">
        <f t="shared" ref="O18" si="29">SUMIF($B$118:$AH$118,O$4,$B132:$AH132)</f>
        <v>0</v>
      </c>
      <c r="P18" s="67">
        <f t="shared" si="2"/>
        <v>0</v>
      </c>
      <c r="Q18" s="67">
        <f t="shared" si="3"/>
        <v>92.4</v>
      </c>
      <c r="R18" s="302"/>
      <c r="S18" s="302"/>
      <c r="T18" s="302"/>
      <c r="U18" s="302"/>
      <c r="V18" s="302"/>
      <c r="W18" s="302"/>
      <c r="X18" s="302"/>
      <c r="Y18" s="302"/>
      <c r="Z18" s="302"/>
      <c r="AA18" s="302"/>
      <c r="AB18" s="302"/>
      <c r="AC18" s="302"/>
      <c r="AD18" s="302"/>
      <c r="AE18" s="302"/>
      <c r="AF18" s="302"/>
      <c r="AG18" s="302"/>
    </row>
    <row r="19" spans="1:33" s="11" customFormat="1" x14ac:dyDescent="0.2">
      <c r="A19" s="11" t="str">
        <f>PROPER(VLOOKUP(A133,fips_xref!$A$5:$B$295,2,FALSE))</f>
        <v>Billings, Nd</v>
      </c>
      <c r="B19" s="67">
        <f t="shared" ref="B19:N19" si="30">SUMIF($B$118:$AH$118,B$4,$B133:$AH133)</f>
        <v>232.96036912978741</v>
      </c>
      <c r="C19" s="67">
        <f t="shared" si="30"/>
        <v>13.894454990343693</v>
      </c>
      <c r="D19" s="67">
        <f t="shared" si="30"/>
        <v>0</v>
      </c>
      <c r="E19" s="67">
        <f t="shared" si="30"/>
        <v>0</v>
      </c>
      <c r="F19" s="67">
        <f t="shared" si="30"/>
        <v>0</v>
      </c>
      <c r="G19" s="67">
        <f t="shared" si="30"/>
        <v>36.779671642267871</v>
      </c>
      <c r="H19" s="67">
        <f t="shared" si="30"/>
        <v>0</v>
      </c>
      <c r="I19" s="67">
        <f t="shared" si="30"/>
        <v>31.182078143047111</v>
      </c>
      <c r="J19" s="67">
        <f t="shared" si="30"/>
        <v>61.336112581665262</v>
      </c>
      <c r="K19" s="67">
        <f t="shared" si="30"/>
        <v>0</v>
      </c>
      <c r="L19" s="67">
        <f t="shared" si="30"/>
        <v>0</v>
      </c>
      <c r="M19" s="67">
        <f t="shared" si="30"/>
        <v>0</v>
      </c>
      <c r="N19" s="67">
        <f t="shared" si="30"/>
        <v>3.8347761643842273</v>
      </c>
      <c r="O19" s="67">
        <f t="shared" ref="O19" si="31">SUMIF($B$118:$AH$118,O$4,$B133:$AH133)</f>
        <v>43.795613848018107</v>
      </c>
      <c r="P19" s="67">
        <f t="shared" si="2"/>
        <v>49.140946268417594</v>
      </c>
      <c r="Q19" s="67">
        <f t="shared" si="3"/>
        <v>472.92402276793121</v>
      </c>
      <c r="R19" s="302"/>
      <c r="S19" s="302"/>
      <c r="T19" s="302"/>
      <c r="U19" s="302"/>
      <c r="V19" s="302"/>
      <c r="W19" s="302"/>
      <c r="X19" s="302"/>
      <c r="Y19" s="302"/>
      <c r="Z19" s="302"/>
      <c r="AA19" s="302"/>
      <c r="AB19" s="302"/>
      <c r="AC19" s="302"/>
      <c r="AD19" s="302"/>
      <c r="AE19" s="302"/>
      <c r="AF19" s="302"/>
      <c r="AG19" s="302"/>
    </row>
    <row r="20" spans="1:33" s="11" customFormat="1" x14ac:dyDescent="0.2">
      <c r="A20" s="11" t="str">
        <f>PROPER(VLOOKUP(A134,fips_xref!$A$5:$B$295,2,FALSE))</f>
        <v>Bottineau, Nd</v>
      </c>
      <c r="B20" s="67">
        <f t="shared" ref="B20:N20" si="32">SUMIF($B$118:$AH$118,B$4,$B134:$AH134)</f>
        <v>0.71920559759543157</v>
      </c>
      <c r="C20" s="67">
        <f t="shared" si="32"/>
        <v>243.15296233101461</v>
      </c>
      <c r="D20" s="67">
        <f t="shared" si="32"/>
        <v>0</v>
      </c>
      <c r="E20" s="67">
        <f t="shared" si="32"/>
        <v>0</v>
      </c>
      <c r="F20" s="67">
        <f t="shared" si="32"/>
        <v>0</v>
      </c>
      <c r="G20" s="67">
        <f t="shared" si="32"/>
        <v>41.999494036912878</v>
      </c>
      <c r="H20" s="67">
        <f t="shared" si="32"/>
        <v>0</v>
      </c>
      <c r="I20" s="67">
        <f t="shared" si="32"/>
        <v>35.607482246317993</v>
      </c>
      <c r="J20" s="67">
        <f t="shared" si="32"/>
        <v>30.045941600400997</v>
      </c>
      <c r="K20" s="67">
        <f t="shared" si="32"/>
        <v>0</v>
      </c>
      <c r="L20" s="67">
        <f t="shared" si="32"/>
        <v>0</v>
      </c>
      <c r="M20" s="67">
        <f t="shared" si="32"/>
        <v>0</v>
      </c>
      <c r="N20" s="67">
        <f t="shared" si="32"/>
        <v>1.878493041636615</v>
      </c>
      <c r="O20" s="67">
        <f t="shared" ref="O20" si="33">SUMIF($B$118:$AH$118,O$4,$B134:$AH134)</f>
        <v>21.453600507845216</v>
      </c>
      <c r="P20" s="67">
        <f t="shared" si="2"/>
        <v>8.5737335299217108</v>
      </c>
      <c r="Q20" s="67">
        <f t="shared" si="3"/>
        <v>383.43091289164545</v>
      </c>
      <c r="R20" s="302"/>
      <c r="S20" s="302"/>
      <c r="T20" s="302"/>
      <c r="U20" s="302"/>
      <c r="V20" s="302"/>
      <c r="W20" s="302"/>
      <c r="X20" s="302"/>
      <c r="Y20" s="302"/>
      <c r="Z20" s="302"/>
      <c r="AA20" s="302"/>
      <c r="AB20" s="302"/>
      <c r="AC20" s="302"/>
      <c r="AD20" s="302"/>
      <c r="AE20" s="302"/>
      <c r="AF20" s="302"/>
      <c r="AG20" s="302"/>
    </row>
    <row r="21" spans="1:33" s="11" customFormat="1" x14ac:dyDescent="0.2">
      <c r="A21" s="11" t="str">
        <f>PROPER(VLOOKUP(A135,fips_xref!$A$5:$B$295,2,FALSE))</f>
        <v>Bowman, Nd</v>
      </c>
      <c r="B21" s="67">
        <f t="shared" ref="B21:N21" si="34">SUMIF($B$118:$AH$118,B$4,$B135:$AH135)</f>
        <v>320.2844590740367</v>
      </c>
      <c r="C21" s="67">
        <f t="shared" si="34"/>
        <v>104.20841242757768</v>
      </c>
      <c r="D21" s="67">
        <f t="shared" si="34"/>
        <v>0</v>
      </c>
      <c r="E21" s="67">
        <f t="shared" si="34"/>
        <v>0</v>
      </c>
      <c r="F21" s="67">
        <f t="shared" si="34"/>
        <v>0</v>
      </c>
      <c r="G21" s="67">
        <f t="shared" si="34"/>
        <v>44.488947794358957</v>
      </c>
      <c r="H21" s="67">
        <f t="shared" si="34"/>
        <v>0</v>
      </c>
      <c r="I21" s="67">
        <f t="shared" si="34"/>
        <v>37.718059587877946</v>
      </c>
      <c r="J21" s="67">
        <f t="shared" si="34"/>
        <v>187.54853028726416</v>
      </c>
      <c r="K21" s="67">
        <f t="shared" si="34"/>
        <v>0</v>
      </c>
      <c r="L21" s="67">
        <f t="shared" si="34"/>
        <v>0</v>
      </c>
      <c r="M21" s="67">
        <f t="shared" si="34"/>
        <v>0</v>
      </c>
      <c r="N21" s="67">
        <f t="shared" si="34"/>
        <v>11.725663778468427</v>
      </c>
      <c r="O21" s="67">
        <f t="shared" ref="O21" si="35">SUMIF($B$118:$AH$118,O$4,$B135:$AH135)</f>
        <v>0</v>
      </c>
      <c r="P21" s="67">
        <f t="shared" si="2"/>
        <v>27.29948561928644</v>
      </c>
      <c r="Q21" s="67">
        <f t="shared" si="3"/>
        <v>733.27355856887027</v>
      </c>
      <c r="R21" s="302"/>
      <c r="S21" s="302"/>
      <c r="T21" s="302"/>
      <c r="U21" s="302"/>
      <c r="V21" s="302"/>
      <c r="W21" s="302"/>
      <c r="X21" s="302"/>
      <c r="Y21" s="302"/>
      <c r="Z21" s="302"/>
      <c r="AA21" s="302"/>
      <c r="AB21" s="302"/>
      <c r="AC21" s="302"/>
      <c r="AD21" s="302"/>
      <c r="AE21" s="302"/>
      <c r="AF21" s="302"/>
      <c r="AG21" s="302"/>
    </row>
    <row r="22" spans="1:33" s="11" customFormat="1" x14ac:dyDescent="0.2">
      <c r="A22" s="11" t="str">
        <f>PROPER(VLOOKUP(A136,fips_xref!$A$5:$B$295,2,FALSE))</f>
        <v>Burke, Nd</v>
      </c>
      <c r="B22" s="67">
        <f t="shared" ref="B22:N22" si="36">SUMIF($B$118:$AH$118,B$4,$B136:$AH136)</f>
        <v>41.804442631225712</v>
      </c>
      <c r="C22" s="67">
        <f t="shared" si="36"/>
        <v>131.99732240826506</v>
      </c>
      <c r="D22" s="67">
        <f t="shared" si="36"/>
        <v>0</v>
      </c>
      <c r="E22" s="67">
        <f t="shared" si="36"/>
        <v>0</v>
      </c>
      <c r="F22" s="67">
        <f t="shared" si="36"/>
        <v>0</v>
      </c>
      <c r="G22" s="67">
        <f t="shared" si="36"/>
        <v>30.114359969105795</v>
      </c>
      <c r="H22" s="67">
        <f t="shared" si="36"/>
        <v>0</v>
      </c>
      <c r="I22" s="67">
        <f t="shared" si="36"/>
        <v>25.53117751887045</v>
      </c>
      <c r="J22" s="67">
        <f t="shared" si="36"/>
        <v>21.332879741633484</v>
      </c>
      <c r="K22" s="67">
        <f t="shared" si="36"/>
        <v>0</v>
      </c>
      <c r="L22" s="67">
        <f t="shared" si="36"/>
        <v>0</v>
      </c>
      <c r="M22" s="67">
        <f t="shared" si="36"/>
        <v>0</v>
      </c>
      <c r="N22" s="67">
        <f t="shared" si="36"/>
        <v>1.3337463903009907</v>
      </c>
      <c r="O22" s="67">
        <f t="shared" ref="O22" si="37">SUMIF($B$118:$AH$118,O$4,$B136:$AH136)</f>
        <v>15.232242868128351</v>
      </c>
      <c r="P22" s="67">
        <f t="shared" si="2"/>
        <v>17.493960599908917</v>
      </c>
      <c r="Q22" s="67">
        <f t="shared" si="3"/>
        <v>284.84013212743878</v>
      </c>
      <c r="R22" s="302"/>
      <c r="S22" s="302"/>
      <c r="T22" s="302"/>
      <c r="U22" s="302"/>
      <c r="V22" s="302"/>
      <c r="W22" s="302"/>
      <c r="X22" s="302"/>
      <c r="Y22" s="302"/>
      <c r="Z22" s="302"/>
      <c r="AA22" s="302"/>
      <c r="AB22" s="302"/>
      <c r="AC22" s="302"/>
      <c r="AD22" s="302"/>
      <c r="AE22" s="302"/>
      <c r="AF22" s="302"/>
      <c r="AG22" s="302"/>
    </row>
    <row r="23" spans="1:33" s="11" customFormat="1" x14ac:dyDescent="0.2">
      <c r="A23" s="11" t="str">
        <f>PROPER(VLOOKUP(A137,fips_xref!$A$5:$B$295,2,FALSE))</f>
        <v>Burleigh,Nd</v>
      </c>
      <c r="B23" s="67">
        <f t="shared" ref="B23:N23" si="38">SUMIF($B$118:$AH$118,B$4,$B137:$AH137)</f>
        <v>18.37</v>
      </c>
      <c r="C23" s="67">
        <f t="shared" si="38"/>
        <v>0</v>
      </c>
      <c r="D23" s="67">
        <f t="shared" si="38"/>
        <v>0</v>
      </c>
      <c r="E23" s="67">
        <f t="shared" si="38"/>
        <v>0</v>
      </c>
      <c r="F23" s="67">
        <f t="shared" si="38"/>
        <v>0</v>
      </c>
      <c r="G23" s="67">
        <f t="shared" si="38"/>
        <v>0</v>
      </c>
      <c r="H23" s="67">
        <f t="shared" si="38"/>
        <v>0</v>
      </c>
      <c r="I23" s="67">
        <f t="shared" si="38"/>
        <v>0</v>
      </c>
      <c r="J23" s="67">
        <f t="shared" si="38"/>
        <v>0</v>
      </c>
      <c r="K23" s="67">
        <f t="shared" si="38"/>
        <v>0</v>
      </c>
      <c r="L23" s="67">
        <f t="shared" si="38"/>
        <v>0</v>
      </c>
      <c r="M23" s="67">
        <f t="shared" si="38"/>
        <v>0</v>
      </c>
      <c r="N23" s="67">
        <f t="shared" si="38"/>
        <v>0</v>
      </c>
      <c r="O23" s="67">
        <f t="shared" ref="O23" si="39">SUMIF($B$118:$AH$118,O$4,$B137:$AH137)</f>
        <v>0</v>
      </c>
      <c r="P23" s="67">
        <f t="shared" si="2"/>
        <v>0</v>
      </c>
      <c r="Q23" s="67">
        <f t="shared" si="3"/>
        <v>18.37</v>
      </c>
      <c r="R23" s="302"/>
      <c r="S23" s="302"/>
      <c r="T23" s="302"/>
      <c r="U23" s="302"/>
      <c r="V23" s="302"/>
      <c r="W23" s="302"/>
      <c r="X23" s="302"/>
      <c r="Y23" s="302"/>
      <c r="Z23" s="302"/>
      <c r="AA23" s="302"/>
      <c r="AB23" s="302"/>
      <c r="AC23" s="302"/>
      <c r="AD23" s="302"/>
      <c r="AE23" s="302"/>
      <c r="AF23" s="302"/>
      <c r="AG23" s="302"/>
    </row>
    <row r="24" spans="1:33" s="11" customFormat="1" x14ac:dyDescent="0.2">
      <c r="A24" s="11" t="str">
        <f>PROPER(VLOOKUP(A138,fips_xref!$A$5:$B$295,2,FALSE))</f>
        <v>Divide, Nd</v>
      </c>
      <c r="B24" s="67">
        <f t="shared" ref="B24:N24" si="40">SUMIF($B$118:$AH$118,B$4,$B138:$AH138)</f>
        <v>15.000829001102808</v>
      </c>
      <c r="C24" s="67">
        <f t="shared" si="40"/>
        <v>187.57514236963985</v>
      </c>
      <c r="D24" s="67">
        <f t="shared" si="40"/>
        <v>0</v>
      </c>
      <c r="E24" s="67">
        <f t="shared" si="40"/>
        <v>0</v>
      </c>
      <c r="F24" s="67">
        <f t="shared" si="40"/>
        <v>0</v>
      </c>
      <c r="G24" s="67">
        <f t="shared" si="40"/>
        <v>11.483609268219011</v>
      </c>
      <c r="H24" s="67">
        <f t="shared" si="40"/>
        <v>0</v>
      </c>
      <c r="I24" s="67">
        <f t="shared" si="40"/>
        <v>9.7358890271959329</v>
      </c>
      <c r="J24" s="67">
        <f t="shared" si="40"/>
        <v>23.364882156378965</v>
      </c>
      <c r="K24" s="67">
        <f t="shared" si="40"/>
        <v>0</v>
      </c>
      <c r="L24" s="67">
        <f t="shared" si="40"/>
        <v>0</v>
      </c>
      <c r="M24" s="67">
        <f t="shared" si="40"/>
        <v>0</v>
      </c>
      <c r="N24" s="67">
        <f t="shared" si="40"/>
        <v>1.4607885861307677</v>
      </c>
      <c r="O24" s="67">
        <f t="shared" ref="O24" si="41">SUMIF($B$118:$AH$118,O$4,$B138:$AH138)</f>
        <v>16.6831465747489</v>
      </c>
      <c r="P24" s="67">
        <f t="shared" si="2"/>
        <v>2.6251589102102377</v>
      </c>
      <c r="Q24" s="67">
        <f t="shared" si="3"/>
        <v>267.92944589362645</v>
      </c>
      <c r="R24" s="302"/>
      <c r="S24" s="302"/>
      <c r="T24" s="302"/>
      <c r="U24" s="302"/>
      <c r="V24" s="302"/>
      <c r="W24" s="302"/>
      <c r="X24" s="302"/>
      <c r="Y24" s="302"/>
      <c r="Z24" s="302"/>
      <c r="AA24" s="302"/>
      <c r="AB24" s="302"/>
      <c r="AC24" s="302"/>
      <c r="AD24" s="302"/>
      <c r="AE24" s="302"/>
      <c r="AF24" s="302"/>
      <c r="AG24" s="302"/>
    </row>
    <row r="25" spans="1:33" s="11" customFormat="1" x14ac:dyDescent="0.2">
      <c r="A25" s="11" t="str">
        <f>PROPER(VLOOKUP(A139,fips_xref!$A$5:$B$295,2,FALSE))</f>
        <v>Dunn, Nd</v>
      </c>
      <c r="B25" s="67">
        <f t="shared" ref="B25:N25" si="42">SUMIF($B$118:$AH$118,B$4,$B139:$AH139)</f>
        <v>114.89337461466228</v>
      </c>
      <c r="C25" s="67">
        <f t="shared" si="42"/>
        <v>958.71739433371465</v>
      </c>
      <c r="D25" s="67">
        <f t="shared" si="42"/>
        <v>0</v>
      </c>
      <c r="E25" s="67">
        <f t="shared" si="42"/>
        <v>0</v>
      </c>
      <c r="F25" s="67">
        <f t="shared" si="42"/>
        <v>0</v>
      </c>
      <c r="G25" s="67">
        <f t="shared" si="42"/>
        <v>30.917409568281947</v>
      </c>
      <c r="H25" s="67">
        <f t="shared" si="42"/>
        <v>0</v>
      </c>
      <c r="I25" s="67">
        <f t="shared" si="42"/>
        <v>26.212008919373663</v>
      </c>
      <c r="J25" s="67">
        <f t="shared" si="42"/>
        <v>136.87603050632981</v>
      </c>
      <c r="K25" s="67">
        <f t="shared" si="42"/>
        <v>0</v>
      </c>
      <c r="L25" s="67">
        <f t="shared" si="42"/>
        <v>0</v>
      </c>
      <c r="M25" s="67">
        <f t="shared" si="42"/>
        <v>0</v>
      </c>
      <c r="N25" s="67">
        <f t="shared" si="42"/>
        <v>8.5575840588583851</v>
      </c>
      <c r="O25" s="67">
        <f t="shared" ref="O25" si="43">SUMIF($B$118:$AH$118,O$4,$B139:$AH139)</f>
        <v>97.733122051440162</v>
      </c>
      <c r="P25" s="67">
        <f t="shared" si="2"/>
        <v>7.1363939842620168</v>
      </c>
      <c r="Q25" s="67">
        <f t="shared" si="3"/>
        <v>1381.0433180369228</v>
      </c>
      <c r="R25" s="302"/>
      <c r="S25" s="302"/>
      <c r="T25" s="302"/>
      <c r="U25" s="302"/>
      <c r="V25" s="302"/>
      <c r="W25" s="302"/>
      <c r="X25" s="302"/>
      <c r="Y25" s="302"/>
      <c r="Z25" s="302"/>
      <c r="AA25" s="302"/>
      <c r="AB25" s="302"/>
      <c r="AC25" s="302"/>
      <c r="AD25" s="302"/>
      <c r="AE25" s="302"/>
      <c r="AF25" s="302"/>
      <c r="AG25" s="302"/>
    </row>
    <row r="26" spans="1:33" s="11" customFormat="1" x14ac:dyDescent="0.2">
      <c r="A26" s="11" t="str">
        <f>PROPER(VLOOKUP(A140,fips_xref!$A$5:$B$295,2,FALSE))</f>
        <v>Golden Valley, Nd</v>
      </c>
      <c r="B26" s="67">
        <f t="shared" ref="B26:N26" si="44">SUMIF($B$118:$AH$118,B$4,$B140:$AH140)</f>
        <v>4.4342631624209794</v>
      </c>
      <c r="C26" s="67">
        <f t="shared" si="44"/>
        <v>20.841682485515538</v>
      </c>
      <c r="D26" s="67">
        <f t="shared" si="44"/>
        <v>0</v>
      </c>
      <c r="E26" s="67">
        <f t="shared" si="44"/>
        <v>0</v>
      </c>
      <c r="F26" s="67">
        <f t="shared" si="44"/>
        <v>0</v>
      </c>
      <c r="G26" s="67">
        <f t="shared" si="44"/>
        <v>5.0592124748097733</v>
      </c>
      <c r="H26" s="67">
        <f t="shared" si="44"/>
        <v>0</v>
      </c>
      <c r="I26" s="67">
        <f t="shared" si="44"/>
        <v>4.2892378231702359</v>
      </c>
      <c r="J26" s="67">
        <f t="shared" si="44"/>
        <v>8.6278675044633992</v>
      </c>
      <c r="K26" s="67">
        <f t="shared" si="44"/>
        <v>0</v>
      </c>
      <c r="L26" s="67">
        <f t="shared" si="44"/>
        <v>0</v>
      </c>
      <c r="M26" s="67">
        <f t="shared" si="44"/>
        <v>0</v>
      </c>
      <c r="N26" s="67">
        <f t="shared" si="44"/>
        <v>0.53942024140394573</v>
      </c>
      <c r="O26" s="67">
        <f t="shared" ref="O26" si="45">SUMIF($B$118:$AH$118,O$4,$B140:$AH140)</f>
        <v>6.160526607457256</v>
      </c>
      <c r="P26" s="67">
        <f t="shared" si="2"/>
        <v>1.0572862032007206</v>
      </c>
      <c r="Q26" s="67">
        <f t="shared" si="3"/>
        <v>51.009496502441849</v>
      </c>
      <c r="R26" s="302"/>
      <c r="S26" s="302"/>
      <c r="T26" s="302"/>
      <c r="U26" s="302"/>
      <c r="V26" s="302"/>
      <c r="W26" s="302"/>
      <c r="X26" s="302"/>
      <c r="Y26" s="302"/>
      <c r="Z26" s="302"/>
      <c r="AA26" s="302"/>
      <c r="AB26" s="302"/>
      <c r="AC26" s="302"/>
      <c r="AD26" s="302"/>
      <c r="AE26" s="302"/>
      <c r="AF26" s="302"/>
      <c r="AG26" s="302"/>
    </row>
    <row r="27" spans="1:33" s="11" customFormat="1" x14ac:dyDescent="0.2">
      <c r="A27" s="11" t="str">
        <f>PROPER(VLOOKUP(A141,fips_xref!$A$5:$B$295,2,FALSE))</f>
        <v>Mc Henry, Nd</v>
      </c>
      <c r="B27" s="67">
        <f t="shared" ref="B27:N27" si="46">SUMIF($B$118:$AH$118,B$4,$B141:$AH141)</f>
        <v>103</v>
      </c>
      <c r="C27" s="67">
        <f t="shared" si="46"/>
        <v>0</v>
      </c>
      <c r="D27" s="67">
        <f t="shared" si="46"/>
        <v>0</v>
      </c>
      <c r="E27" s="67">
        <f t="shared" si="46"/>
        <v>0</v>
      </c>
      <c r="F27" s="67">
        <f t="shared" si="46"/>
        <v>0</v>
      </c>
      <c r="G27" s="67">
        <f t="shared" si="46"/>
        <v>1.3651843185994625</v>
      </c>
      <c r="H27" s="67">
        <f t="shared" si="46"/>
        <v>0</v>
      </c>
      <c r="I27" s="67">
        <f t="shared" si="46"/>
        <v>1.1574133808554605</v>
      </c>
      <c r="J27" s="67">
        <f t="shared" si="46"/>
        <v>0.51653357719888304</v>
      </c>
      <c r="K27" s="67">
        <f t="shared" si="46"/>
        <v>0</v>
      </c>
      <c r="L27" s="67">
        <f t="shared" si="46"/>
        <v>0</v>
      </c>
      <c r="M27" s="67">
        <f t="shared" si="46"/>
        <v>0</v>
      </c>
      <c r="N27" s="67">
        <f t="shared" si="46"/>
        <v>3.2294036360864829E-2</v>
      </c>
      <c r="O27" s="67">
        <f t="shared" ref="O27" si="47">SUMIF($B$118:$AH$118,O$4,$B141:$AH141)</f>
        <v>0.36881869643137316</v>
      </c>
      <c r="P27" s="67">
        <f t="shared" si="2"/>
        <v>0.27452668736665892</v>
      </c>
      <c r="Q27" s="67">
        <f t="shared" si="3"/>
        <v>106.71477069681271</v>
      </c>
      <c r="R27" s="302"/>
      <c r="S27" s="302"/>
      <c r="T27" s="302"/>
      <c r="U27" s="302"/>
      <c r="V27" s="302"/>
      <c r="W27" s="302"/>
      <c r="X27" s="302"/>
      <c r="Y27" s="302"/>
      <c r="Z27" s="302"/>
      <c r="AA27" s="302"/>
      <c r="AB27" s="302"/>
      <c r="AC27" s="302"/>
      <c r="AD27" s="302"/>
      <c r="AE27" s="302"/>
      <c r="AF27" s="302"/>
      <c r="AG27" s="302"/>
    </row>
    <row r="28" spans="1:33" s="11" customFormat="1" x14ac:dyDescent="0.2">
      <c r="A28" s="11" t="str">
        <f>PROPER(VLOOKUP(A142,fips_xref!$A$5:$B$295,2,FALSE))</f>
        <v>Mcintosh,Nd</v>
      </c>
      <c r="B28" s="67">
        <f t="shared" ref="B28:N28" si="48">SUMIF($B$118:$AH$118,B$4,$B142:$AH142)</f>
        <v>39</v>
      </c>
      <c r="C28" s="67">
        <f t="shared" si="48"/>
        <v>0</v>
      </c>
      <c r="D28" s="67">
        <f t="shared" si="48"/>
        <v>0</v>
      </c>
      <c r="E28" s="67">
        <f t="shared" si="48"/>
        <v>0</v>
      </c>
      <c r="F28" s="67">
        <f t="shared" si="48"/>
        <v>0</v>
      </c>
      <c r="G28" s="67">
        <f t="shared" si="48"/>
        <v>0</v>
      </c>
      <c r="H28" s="67">
        <f t="shared" si="48"/>
        <v>0</v>
      </c>
      <c r="I28" s="67">
        <f t="shared" si="48"/>
        <v>0</v>
      </c>
      <c r="J28" s="67">
        <f t="shared" si="48"/>
        <v>0</v>
      </c>
      <c r="K28" s="67">
        <f t="shared" si="48"/>
        <v>0</v>
      </c>
      <c r="L28" s="67">
        <f t="shared" si="48"/>
        <v>0</v>
      </c>
      <c r="M28" s="67">
        <f t="shared" si="48"/>
        <v>0</v>
      </c>
      <c r="N28" s="67">
        <f t="shared" si="48"/>
        <v>0</v>
      </c>
      <c r="O28" s="67">
        <f t="shared" ref="O28" si="49">SUMIF($B$118:$AH$118,O$4,$B142:$AH142)</f>
        <v>0</v>
      </c>
      <c r="P28" s="67">
        <f t="shared" si="2"/>
        <v>0</v>
      </c>
      <c r="Q28" s="67">
        <f t="shared" si="3"/>
        <v>39</v>
      </c>
      <c r="R28" s="302"/>
      <c r="S28" s="302"/>
      <c r="T28" s="302"/>
      <c r="U28" s="302"/>
      <c r="V28" s="302"/>
      <c r="W28" s="302"/>
      <c r="X28" s="302"/>
      <c r="Y28" s="302"/>
      <c r="Z28" s="302"/>
      <c r="AA28" s="302"/>
      <c r="AB28" s="302"/>
      <c r="AC28" s="302"/>
      <c r="AD28" s="302"/>
      <c r="AE28" s="302"/>
      <c r="AF28" s="302"/>
      <c r="AG28" s="302"/>
    </row>
    <row r="29" spans="1:33" s="11" customFormat="1" x14ac:dyDescent="0.2">
      <c r="A29" s="11" t="str">
        <f>PROPER(VLOOKUP(A143,fips_xref!$A$5:$B$295,2,FALSE))</f>
        <v>Mckenzie, Nd</v>
      </c>
      <c r="B29" s="67">
        <f t="shared" ref="B29:N29" si="50">SUMIF($B$118:$AH$118,B$4,$B143:$AH143)</f>
        <v>740.14551511628849</v>
      </c>
      <c r="C29" s="67">
        <f t="shared" si="50"/>
        <v>534.93651712823214</v>
      </c>
      <c r="D29" s="67">
        <f t="shared" si="50"/>
        <v>0</v>
      </c>
      <c r="E29" s="67">
        <f t="shared" si="50"/>
        <v>0</v>
      </c>
      <c r="F29" s="67">
        <f t="shared" si="50"/>
        <v>0</v>
      </c>
      <c r="G29" s="67">
        <f t="shared" si="50"/>
        <v>69.704705208490211</v>
      </c>
      <c r="H29" s="67">
        <f t="shared" si="50"/>
        <v>0</v>
      </c>
      <c r="I29" s="67">
        <f t="shared" si="50"/>
        <v>59.096165563678802</v>
      </c>
      <c r="J29" s="67">
        <f t="shared" si="50"/>
        <v>140.73420870641863</v>
      </c>
      <c r="K29" s="67">
        <f t="shared" si="50"/>
        <v>0</v>
      </c>
      <c r="L29" s="67">
        <f t="shared" si="50"/>
        <v>0</v>
      </c>
      <c r="M29" s="67">
        <f t="shared" si="50"/>
        <v>0</v>
      </c>
      <c r="N29" s="67">
        <f t="shared" si="50"/>
        <v>8.7988000273459299</v>
      </c>
      <c r="O29" s="67">
        <f t="shared" ref="O29" si="51">SUMIF($B$118:$AH$118,O$4,$B143:$AH143)</f>
        <v>100.48796378326588</v>
      </c>
      <c r="P29" s="197">
        <f t="shared" si="2"/>
        <v>73.197325497020913</v>
      </c>
      <c r="Q29" s="197">
        <f t="shared" si="3"/>
        <v>1727.1012010307413</v>
      </c>
      <c r="R29" s="302"/>
      <c r="S29" s="302"/>
      <c r="T29" s="302"/>
      <c r="U29" s="302"/>
      <c r="V29" s="302"/>
      <c r="W29" s="302"/>
      <c r="X29" s="302"/>
      <c r="Y29" s="302"/>
      <c r="Z29" s="302"/>
      <c r="AA29" s="302"/>
      <c r="AB29" s="302"/>
      <c r="AC29" s="302"/>
      <c r="AD29" s="302"/>
      <c r="AE29" s="302"/>
      <c r="AF29" s="302"/>
      <c r="AG29" s="302"/>
    </row>
    <row r="30" spans="1:33" s="11" customFormat="1" x14ac:dyDescent="0.2">
      <c r="A30" s="11" t="str">
        <f>PROPER(VLOOKUP(A144,fips_xref!$A$5:$B$295,2,FALSE))</f>
        <v>Mclean, Nd</v>
      </c>
      <c r="B30" s="67">
        <f t="shared" ref="B30:N30" si="52">SUMIF($B$118:$AH$118,B$4,$B144:$AH144)</f>
        <v>0.46782678424308877</v>
      </c>
      <c r="C30" s="67">
        <f t="shared" si="52"/>
        <v>62.525047456546616</v>
      </c>
      <c r="D30" s="67">
        <f t="shared" si="52"/>
        <v>0</v>
      </c>
      <c r="E30" s="67">
        <f t="shared" si="52"/>
        <v>0</v>
      </c>
      <c r="F30" s="67">
        <f t="shared" si="52"/>
        <v>0</v>
      </c>
      <c r="G30" s="67">
        <f t="shared" si="52"/>
        <v>1.3651843185994625</v>
      </c>
      <c r="H30" s="67">
        <f t="shared" si="52"/>
        <v>0</v>
      </c>
      <c r="I30" s="67">
        <f t="shared" si="52"/>
        <v>1.1574133808554605</v>
      </c>
      <c r="J30" s="67">
        <f t="shared" si="52"/>
        <v>1.8557365857898509</v>
      </c>
      <c r="K30" s="67">
        <f t="shared" si="52"/>
        <v>0</v>
      </c>
      <c r="L30" s="67">
        <f t="shared" si="52"/>
        <v>0</v>
      </c>
      <c r="M30" s="67">
        <f t="shared" si="52"/>
        <v>0</v>
      </c>
      <c r="N30" s="67">
        <f t="shared" si="52"/>
        <v>0.11602193433905229</v>
      </c>
      <c r="O30" s="67">
        <f t="shared" ref="O30" si="53">SUMIF($B$118:$AH$118,O$4,$B144:$AH144)</f>
        <v>1.3250452220407947</v>
      </c>
      <c r="P30" s="67">
        <f t="shared" si="2"/>
        <v>0.2787386295823463</v>
      </c>
      <c r="Q30" s="67">
        <f t="shared" si="3"/>
        <v>69.091014311996688</v>
      </c>
      <c r="R30" s="302"/>
      <c r="S30" s="302"/>
      <c r="T30" s="302"/>
      <c r="U30" s="302"/>
      <c r="V30" s="302"/>
      <c r="W30" s="302"/>
      <c r="X30" s="302"/>
      <c r="Y30" s="302"/>
      <c r="Z30" s="302"/>
      <c r="AA30" s="302"/>
      <c r="AB30" s="302"/>
      <c r="AC30" s="302"/>
      <c r="AD30" s="302"/>
      <c r="AE30" s="302"/>
      <c r="AF30" s="302"/>
      <c r="AG30" s="302"/>
    </row>
    <row r="31" spans="1:33" s="11" customFormat="1" x14ac:dyDescent="0.2">
      <c r="A31" s="11" t="str">
        <f>PROPER(VLOOKUP(A145,fips_xref!$A$5:$B$295,2,FALSE))</f>
        <v>Mercer, Nd</v>
      </c>
      <c r="B31" s="67">
        <f t="shared" ref="B31:N31" si="54">SUMIF($B$118:$AH$118,B$4,$B145:$AH145)</f>
        <v>9.0478445189220817E-3</v>
      </c>
      <c r="C31" s="67">
        <f t="shared" si="54"/>
        <v>20.841682485515538</v>
      </c>
      <c r="D31" s="67">
        <f t="shared" si="54"/>
        <v>0</v>
      </c>
      <c r="E31" s="67">
        <f t="shared" si="54"/>
        <v>0</v>
      </c>
      <c r="F31" s="67">
        <f t="shared" si="54"/>
        <v>0</v>
      </c>
      <c r="G31" s="67">
        <f t="shared" si="54"/>
        <v>8.0304959917615451E-2</v>
      </c>
      <c r="H31" s="67">
        <f t="shared" si="54"/>
        <v>0</v>
      </c>
      <c r="I31" s="67">
        <f t="shared" si="54"/>
        <v>6.8083140050321192E-2</v>
      </c>
      <c r="J31" s="67">
        <f t="shared" si="54"/>
        <v>3.35585164551832E-2</v>
      </c>
      <c r="K31" s="67">
        <f t="shared" si="54"/>
        <v>0</v>
      </c>
      <c r="L31" s="67">
        <f t="shared" si="54"/>
        <v>0</v>
      </c>
      <c r="M31" s="67">
        <f t="shared" si="54"/>
        <v>0</v>
      </c>
      <c r="N31" s="67">
        <f t="shared" si="54"/>
        <v>2.0981016500367607E-3</v>
      </c>
      <c r="O31" s="67">
        <f t="shared" ref="O31" si="55">SUMIF($B$118:$AH$118,O$4,$B145:$AH145)</f>
        <v>2.3961672269769765E-2</v>
      </c>
      <c r="P31" s="67">
        <f t="shared" si="2"/>
        <v>1.6230088301922432E-2</v>
      </c>
      <c r="Q31" s="67">
        <f t="shared" si="3"/>
        <v>21.07496680867931</v>
      </c>
      <c r="R31" s="302"/>
      <c r="S31" s="302"/>
      <c r="T31" s="302"/>
      <c r="U31" s="302"/>
      <c r="V31" s="302"/>
      <c r="W31" s="302"/>
      <c r="X31" s="302"/>
      <c r="Y31" s="302"/>
      <c r="Z31" s="302"/>
      <c r="AA31" s="302"/>
      <c r="AB31" s="302"/>
      <c r="AC31" s="302"/>
      <c r="AD31" s="302"/>
      <c r="AE31" s="302"/>
      <c r="AF31" s="302"/>
      <c r="AG31" s="302"/>
    </row>
    <row r="32" spans="1:33" s="11" customFormat="1" x14ac:dyDescent="0.2">
      <c r="A32" s="11" t="str">
        <f>PROPER(VLOOKUP(A146,fips_xref!$A$5:$B$295,2,FALSE))</f>
        <v>Morton,Nd</v>
      </c>
      <c r="B32" s="67">
        <f t="shared" ref="B32:N32" si="56">SUMIF($B$118:$AH$118,B$4,$B146:$AH146)</f>
        <v>112.63</v>
      </c>
      <c r="C32" s="67">
        <f t="shared" si="56"/>
        <v>0</v>
      </c>
      <c r="D32" s="67">
        <f t="shared" si="56"/>
        <v>0</v>
      </c>
      <c r="E32" s="67">
        <f t="shared" si="56"/>
        <v>0</v>
      </c>
      <c r="F32" s="67">
        <f t="shared" si="56"/>
        <v>0</v>
      </c>
      <c r="G32" s="67">
        <f t="shared" si="56"/>
        <v>0</v>
      </c>
      <c r="H32" s="67">
        <f t="shared" si="56"/>
        <v>0</v>
      </c>
      <c r="I32" s="67">
        <f t="shared" si="56"/>
        <v>0</v>
      </c>
      <c r="J32" s="67">
        <f t="shared" si="56"/>
        <v>0</v>
      </c>
      <c r="K32" s="67">
        <f t="shared" si="56"/>
        <v>0</v>
      </c>
      <c r="L32" s="67">
        <f t="shared" si="56"/>
        <v>0</v>
      </c>
      <c r="M32" s="67">
        <f t="shared" si="56"/>
        <v>0</v>
      </c>
      <c r="N32" s="67">
        <f t="shared" si="56"/>
        <v>0</v>
      </c>
      <c r="O32" s="67">
        <f t="shared" ref="O32" si="57">SUMIF($B$118:$AH$118,O$4,$B146:$AH146)</f>
        <v>0</v>
      </c>
      <c r="P32" s="67">
        <f t="shared" si="2"/>
        <v>0</v>
      </c>
      <c r="Q32" s="67">
        <f t="shared" si="3"/>
        <v>112.63</v>
      </c>
      <c r="R32" s="302"/>
      <c r="S32" s="302"/>
      <c r="T32" s="302"/>
      <c r="U32" s="302"/>
      <c r="V32" s="302"/>
      <c r="W32" s="302"/>
      <c r="X32" s="302"/>
      <c r="Y32" s="302"/>
      <c r="Z32" s="302"/>
      <c r="AA32" s="302"/>
      <c r="AB32" s="302"/>
      <c r="AC32" s="302"/>
      <c r="AD32" s="302"/>
      <c r="AE32" s="302"/>
      <c r="AF32" s="302"/>
      <c r="AG32" s="302"/>
    </row>
    <row r="33" spans="1:33" s="11" customFormat="1" x14ac:dyDescent="0.2">
      <c r="A33" s="11" t="str">
        <f>PROPER(VLOOKUP(A147,fips_xref!$A$5:$B$295,2,FALSE))</f>
        <v>Mountrail, Nd</v>
      </c>
      <c r="B33" s="67">
        <f t="shared" ref="B33:N33" si="58">SUMIF($B$118:$AH$118,B$4,$B147:$AH147)</f>
        <v>208.69416592346369</v>
      </c>
      <c r="C33" s="67">
        <f t="shared" si="58"/>
        <v>1660.3873713460714</v>
      </c>
      <c r="D33" s="67">
        <f t="shared" si="58"/>
        <v>0</v>
      </c>
      <c r="E33" s="67">
        <f t="shared" si="58"/>
        <v>0</v>
      </c>
      <c r="F33" s="67">
        <f t="shared" si="58"/>
        <v>0</v>
      </c>
      <c r="G33" s="67">
        <f t="shared" si="58"/>
        <v>40.95552955798388</v>
      </c>
      <c r="H33" s="67">
        <f t="shared" si="58"/>
        <v>0</v>
      </c>
      <c r="I33" s="67">
        <f t="shared" si="58"/>
        <v>34.722401425663811</v>
      </c>
      <c r="J33" s="67">
        <f t="shared" si="58"/>
        <v>467.56177907294841</v>
      </c>
      <c r="K33" s="67">
        <f t="shared" si="58"/>
        <v>0</v>
      </c>
      <c r="L33" s="67">
        <f t="shared" si="58"/>
        <v>0</v>
      </c>
      <c r="M33" s="67">
        <f t="shared" si="58"/>
        <v>0</v>
      </c>
      <c r="N33" s="67">
        <f t="shared" si="58"/>
        <v>29.232285684534773</v>
      </c>
      <c r="O33" s="67">
        <f t="shared" ref="O33" si="59">SUMIF($B$118:$AH$118,O$4,$B147:$AH147)</f>
        <v>333.85153157704815</v>
      </c>
      <c r="P33" s="67">
        <f t="shared" si="2"/>
        <v>19.890537383386665</v>
      </c>
      <c r="Q33" s="67">
        <f t="shared" si="3"/>
        <v>2795.295601971101</v>
      </c>
      <c r="R33" s="302"/>
      <c r="S33" s="302"/>
      <c r="T33" s="302"/>
      <c r="U33" s="302"/>
      <c r="V33" s="302"/>
      <c r="W33" s="302"/>
      <c r="X33" s="302"/>
      <c r="Y33" s="302"/>
      <c r="Z33" s="302"/>
      <c r="AA33" s="302"/>
      <c r="AB33" s="302"/>
      <c r="AC33" s="302"/>
      <c r="AD33" s="302"/>
      <c r="AE33" s="302"/>
      <c r="AF33" s="302"/>
      <c r="AG33" s="302"/>
    </row>
    <row r="34" spans="1:33" s="11" customFormat="1" x14ac:dyDescent="0.2">
      <c r="A34" s="11" t="str">
        <f>PROPER(VLOOKUP(A148,fips_xref!$A$5:$B$295,2,FALSE))</f>
        <v>Renville, Nd</v>
      </c>
      <c r="B34" s="67">
        <f t="shared" ref="B34:N34" si="60">SUMIF($B$118:$AH$118,B$4,$B148:$AH148)</f>
        <v>0.49704319858747181</v>
      </c>
      <c r="C34" s="67">
        <f t="shared" si="60"/>
        <v>34.736137475859231</v>
      </c>
      <c r="D34" s="67">
        <f t="shared" si="60"/>
        <v>0</v>
      </c>
      <c r="E34" s="67">
        <f t="shared" si="60"/>
        <v>0</v>
      </c>
      <c r="F34" s="67">
        <f t="shared" si="60"/>
        <v>0</v>
      </c>
      <c r="G34" s="67">
        <f t="shared" si="60"/>
        <v>23.368743336026096</v>
      </c>
      <c r="H34" s="67">
        <f t="shared" si="60"/>
        <v>0</v>
      </c>
      <c r="I34" s="67">
        <f t="shared" si="60"/>
        <v>19.81219375464347</v>
      </c>
      <c r="J34" s="67">
        <f t="shared" si="60"/>
        <v>11.85163525014174</v>
      </c>
      <c r="K34" s="67">
        <f t="shared" si="60"/>
        <v>0</v>
      </c>
      <c r="L34" s="67">
        <f t="shared" si="60"/>
        <v>0</v>
      </c>
      <c r="M34" s="67">
        <f t="shared" si="60"/>
        <v>0</v>
      </c>
      <c r="N34" s="67">
        <f t="shared" si="60"/>
        <v>0.74097242967114596</v>
      </c>
      <c r="O34" s="67">
        <f t="shared" ref="O34" si="61">SUMIF($B$118:$AH$118,O$4,$B148:$AH148)</f>
        <v>8.4623824209870566</v>
      </c>
      <c r="P34" s="67">
        <f t="shared" si="2"/>
        <v>4.7871598096965773</v>
      </c>
      <c r="Q34" s="67">
        <f t="shared" si="3"/>
        <v>104.25626767561279</v>
      </c>
      <c r="R34" s="302"/>
      <c r="S34" s="302"/>
      <c r="T34" s="302"/>
      <c r="U34" s="302"/>
      <c r="V34" s="302"/>
      <c r="W34" s="302"/>
      <c r="X34" s="302"/>
      <c r="Y34" s="302"/>
      <c r="Z34" s="302"/>
      <c r="AA34" s="302"/>
      <c r="AB34" s="302"/>
      <c r="AC34" s="302"/>
      <c r="AD34" s="302"/>
      <c r="AE34" s="302"/>
      <c r="AF34" s="302"/>
      <c r="AG34" s="302"/>
    </row>
    <row r="35" spans="1:33" s="11" customFormat="1" x14ac:dyDescent="0.2">
      <c r="A35" s="11" t="str">
        <f>PROPER(VLOOKUP(A149,fips_xref!$A$5:$B$295,2,FALSE))</f>
        <v>Slope, Nd</v>
      </c>
      <c r="B35" s="67">
        <f t="shared" ref="B35:N35" si="62">SUMIF($B$118:$AH$118,B$4,$B149:$AH149)</f>
        <v>14.397375587759125</v>
      </c>
      <c r="C35" s="67">
        <f t="shared" si="62"/>
        <v>20.841682485515538</v>
      </c>
      <c r="D35" s="67">
        <f t="shared" si="62"/>
        <v>0</v>
      </c>
      <c r="E35" s="67">
        <f t="shared" si="62"/>
        <v>0</v>
      </c>
      <c r="F35" s="67">
        <f t="shared" si="62"/>
        <v>0</v>
      </c>
      <c r="G35" s="67">
        <f t="shared" si="62"/>
        <v>1.6864041582699245</v>
      </c>
      <c r="H35" s="67">
        <f t="shared" si="62"/>
        <v>0</v>
      </c>
      <c r="I35" s="67">
        <f t="shared" si="62"/>
        <v>1.4297459410567452</v>
      </c>
      <c r="J35" s="67">
        <f t="shared" si="62"/>
        <v>5.9618528141927749</v>
      </c>
      <c r="K35" s="67">
        <f t="shared" si="62"/>
        <v>0</v>
      </c>
      <c r="L35" s="67">
        <f t="shared" si="62"/>
        <v>0</v>
      </c>
      <c r="M35" s="67">
        <f t="shared" si="62"/>
        <v>0</v>
      </c>
      <c r="N35" s="67">
        <f t="shared" si="62"/>
        <v>0.37273915977302347</v>
      </c>
      <c r="O35" s="67">
        <f t="shared" ref="O35" si="63">SUMIF($B$118:$AH$118,O$4,$B149:$AH149)</f>
        <v>0</v>
      </c>
      <c r="P35" s="67">
        <f t="shared" si="2"/>
        <v>0.84725909568992475</v>
      </c>
      <c r="Q35" s="67">
        <f t="shared" si="3"/>
        <v>45.537059242257058</v>
      </c>
      <c r="R35" s="302"/>
      <c r="S35" s="302"/>
      <c r="T35" s="302"/>
      <c r="U35" s="302"/>
      <c r="V35" s="302"/>
      <c r="W35" s="302"/>
      <c r="X35" s="302"/>
      <c r="Y35" s="302"/>
      <c r="Z35" s="302"/>
      <c r="AA35" s="302"/>
      <c r="AB35" s="302"/>
      <c r="AC35" s="302"/>
      <c r="AD35" s="302"/>
      <c r="AE35" s="302"/>
      <c r="AF35" s="302"/>
      <c r="AG35" s="302"/>
    </row>
    <row r="36" spans="1:33" s="11" customFormat="1" x14ac:dyDescent="0.2">
      <c r="A36" s="11" t="str">
        <f>PROPER(VLOOKUP(A150,fips_xref!$A$5:$B$295,2,FALSE))</f>
        <v>Stark, Nd</v>
      </c>
      <c r="B36" s="67">
        <f t="shared" ref="B36:N36" si="64">SUMIF($B$118:$AH$118,B$4,$B150:$AH150)</f>
        <v>98.995386679448188</v>
      </c>
      <c r="C36" s="67">
        <f t="shared" si="64"/>
        <v>6.9472274951718465</v>
      </c>
      <c r="D36" s="67">
        <f t="shared" si="64"/>
        <v>0</v>
      </c>
      <c r="E36" s="67">
        <f t="shared" si="64"/>
        <v>0</v>
      </c>
      <c r="F36" s="67">
        <f t="shared" si="64"/>
        <v>0</v>
      </c>
      <c r="G36" s="67">
        <f t="shared" si="64"/>
        <v>5.7016521541506959</v>
      </c>
      <c r="H36" s="67">
        <f t="shared" si="64"/>
        <v>0</v>
      </c>
      <c r="I36" s="67">
        <f t="shared" si="64"/>
        <v>4.8339029435728049</v>
      </c>
      <c r="J36" s="67">
        <f t="shared" si="64"/>
        <v>19.017883629509885</v>
      </c>
      <c r="K36" s="67">
        <f t="shared" si="64"/>
        <v>0</v>
      </c>
      <c r="L36" s="67">
        <f t="shared" si="64"/>
        <v>0</v>
      </c>
      <c r="M36" s="67">
        <f t="shared" si="64"/>
        <v>0</v>
      </c>
      <c r="N36" s="67">
        <f t="shared" si="64"/>
        <v>1.1890112328585642</v>
      </c>
      <c r="O36" s="67">
        <f t="shared" ref="O36" si="65">SUMIF($B$118:$AH$118,O$4,$B150:$AH150)</f>
        <v>13.579274143525234</v>
      </c>
      <c r="P36" s="67">
        <f t="shared" si="2"/>
        <v>1.1825239359408939</v>
      </c>
      <c r="Q36" s="67">
        <f t="shared" si="3"/>
        <v>151.44686221417814</v>
      </c>
      <c r="R36" s="302"/>
      <c r="S36" s="302"/>
      <c r="T36" s="302"/>
      <c r="U36" s="302"/>
      <c r="V36" s="302"/>
      <c r="W36" s="302"/>
      <c r="X36" s="302"/>
      <c r="Y36" s="302"/>
      <c r="Z36" s="302"/>
      <c r="AA36" s="302"/>
      <c r="AB36" s="302"/>
      <c r="AC36" s="302"/>
      <c r="AD36" s="302"/>
      <c r="AE36" s="302"/>
      <c r="AF36" s="302"/>
      <c r="AG36" s="302"/>
    </row>
    <row r="37" spans="1:33" s="11" customFormat="1" x14ac:dyDescent="0.2">
      <c r="A37" s="11" t="str">
        <f>PROPER(VLOOKUP(A151,fips_xref!$A$5:$B$295,2,FALSE))</f>
        <v>Stutsman,Nd</v>
      </c>
      <c r="B37" s="67">
        <f t="shared" ref="B37:N37" si="66">SUMIF($B$118:$AH$118,B$4,$B151:$AH151)</f>
        <v>8.1199999999999992</v>
      </c>
      <c r="C37" s="67">
        <f t="shared" si="66"/>
        <v>0</v>
      </c>
      <c r="D37" s="67">
        <f t="shared" si="66"/>
        <v>0</v>
      </c>
      <c r="E37" s="67">
        <f t="shared" si="66"/>
        <v>0</v>
      </c>
      <c r="F37" s="67">
        <f t="shared" si="66"/>
        <v>0</v>
      </c>
      <c r="G37" s="67">
        <f t="shared" si="66"/>
        <v>0</v>
      </c>
      <c r="H37" s="67">
        <f t="shared" si="66"/>
        <v>0</v>
      </c>
      <c r="I37" s="67">
        <f t="shared" si="66"/>
        <v>0</v>
      </c>
      <c r="J37" s="67">
        <f t="shared" si="66"/>
        <v>0</v>
      </c>
      <c r="K37" s="67">
        <f t="shared" si="66"/>
        <v>0</v>
      </c>
      <c r="L37" s="67">
        <f t="shared" si="66"/>
        <v>0</v>
      </c>
      <c r="M37" s="67">
        <f t="shared" si="66"/>
        <v>0</v>
      </c>
      <c r="N37" s="67">
        <f t="shared" si="66"/>
        <v>0</v>
      </c>
      <c r="O37" s="67">
        <f t="shared" ref="O37" si="67">SUMIF($B$118:$AH$118,O$4,$B151:$AH151)</f>
        <v>0</v>
      </c>
      <c r="P37" s="67">
        <f t="shared" ref="P37:P68" si="68">SUMIF($B$115:$AJ$115,"N",$B151:$AJ151)</f>
        <v>0</v>
      </c>
      <c r="Q37" s="67">
        <f t="shared" ref="Q37:Q68" si="69">SUM(B37:P37)</f>
        <v>8.1199999999999992</v>
      </c>
      <c r="R37" s="302"/>
      <c r="S37" s="302"/>
      <c r="T37" s="302"/>
      <c r="U37" s="302"/>
      <c r="V37" s="302"/>
      <c r="W37" s="302"/>
      <c r="X37" s="302"/>
      <c r="Y37" s="302"/>
      <c r="Z37" s="302"/>
      <c r="AA37" s="302"/>
      <c r="AB37" s="302"/>
      <c r="AC37" s="302"/>
      <c r="AD37" s="302"/>
      <c r="AE37" s="302"/>
      <c r="AF37" s="302"/>
      <c r="AG37" s="302"/>
    </row>
    <row r="38" spans="1:33" s="11" customFormat="1" x14ac:dyDescent="0.2">
      <c r="A38" s="11" t="str">
        <f>PROPER(VLOOKUP(A152,fips_xref!$A$5:$B$295,2,FALSE))</f>
        <v>Ward, Nd</v>
      </c>
      <c r="B38" s="67">
        <f t="shared" ref="B38:N38" si="70">SUMIF($B$118:$AH$118,B$4,$B152:$AH152)</f>
        <v>0.12625664770251255</v>
      </c>
      <c r="C38" s="67">
        <f t="shared" si="70"/>
        <v>41.683364971031075</v>
      </c>
      <c r="D38" s="67">
        <f t="shared" si="70"/>
        <v>0</v>
      </c>
      <c r="E38" s="67">
        <f t="shared" si="70"/>
        <v>0</v>
      </c>
      <c r="F38" s="67">
        <f t="shared" si="70"/>
        <v>0</v>
      </c>
      <c r="G38" s="67">
        <f t="shared" si="70"/>
        <v>1.2848793586818472</v>
      </c>
      <c r="H38" s="67">
        <f t="shared" si="70"/>
        <v>0</v>
      </c>
      <c r="I38" s="67">
        <f t="shared" si="70"/>
        <v>1.0893302408051391</v>
      </c>
      <c r="J38" s="67">
        <f t="shared" si="70"/>
        <v>0.95773170929429352</v>
      </c>
      <c r="K38" s="67">
        <f t="shared" si="70"/>
        <v>0</v>
      </c>
      <c r="L38" s="67">
        <f t="shared" si="70"/>
        <v>0</v>
      </c>
      <c r="M38" s="67">
        <f t="shared" si="70"/>
        <v>0</v>
      </c>
      <c r="N38" s="67">
        <f t="shared" si="70"/>
        <v>5.9878048609402233E-2</v>
      </c>
      <c r="O38" s="67">
        <f t="shared" ref="O38" si="71">SUMIF($B$118:$AH$118,O$4,$B152:$AH152)</f>
        <v>0.68384588368571209</v>
      </c>
      <c r="P38" s="67">
        <f t="shared" si="68"/>
        <v>0.25951477365831316</v>
      </c>
      <c r="Q38" s="67">
        <f t="shared" si="69"/>
        <v>46.144801633468298</v>
      </c>
      <c r="R38" s="302"/>
      <c r="S38" s="302"/>
      <c r="T38" s="302"/>
      <c r="U38" s="302"/>
      <c r="V38" s="302"/>
      <c r="W38" s="302"/>
      <c r="X38" s="302"/>
      <c r="Y38" s="302"/>
      <c r="Z38" s="302"/>
      <c r="AA38" s="302"/>
      <c r="AB38" s="302"/>
      <c r="AC38" s="302"/>
      <c r="AD38" s="302"/>
      <c r="AE38" s="302"/>
      <c r="AF38" s="302"/>
      <c r="AG38" s="302"/>
    </row>
    <row r="39" spans="1:33" s="11" customFormat="1" x14ac:dyDescent="0.2">
      <c r="A39" s="11" t="str">
        <f>PROPER(VLOOKUP(A153,fips_xref!$A$5:$B$295,2,FALSE))</f>
        <v>Williams, Nd</v>
      </c>
      <c r="B39" s="67">
        <f t="shared" ref="B39:N39" si="72">SUMIF($B$118:$AH$118,B$4,$B153:$AH153)</f>
        <v>1234.7516550920625</v>
      </c>
      <c r="C39" s="67">
        <f t="shared" si="72"/>
        <v>312.62523728273311</v>
      </c>
      <c r="D39" s="67">
        <f t="shared" si="72"/>
        <v>0</v>
      </c>
      <c r="E39" s="67">
        <f t="shared" si="72"/>
        <v>0</v>
      </c>
      <c r="F39" s="67">
        <f t="shared" si="72"/>
        <v>0</v>
      </c>
      <c r="G39" s="67">
        <f t="shared" si="72"/>
        <v>37.502416281526415</v>
      </c>
      <c r="H39" s="67">
        <f t="shared" si="72"/>
        <v>0</v>
      </c>
      <c r="I39" s="67">
        <f t="shared" si="72"/>
        <v>31.7948264035</v>
      </c>
      <c r="J39" s="67">
        <f t="shared" si="72"/>
        <v>78.276776602212166</v>
      </c>
      <c r="K39" s="67">
        <f t="shared" si="72"/>
        <v>0</v>
      </c>
      <c r="L39" s="67">
        <f t="shared" si="72"/>
        <v>0</v>
      </c>
      <c r="M39" s="67">
        <f t="shared" si="72"/>
        <v>0</v>
      </c>
      <c r="N39" s="67">
        <f t="shared" si="72"/>
        <v>4.8939181911688507</v>
      </c>
      <c r="O39" s="67">
        <f t="shared" ref="O39" si="73">SUMIF($B$118:$AH$118,O$4,$B153:$AH153)</f>
        <v>55.891698007004486</v>
      </c>
      <c r="P39" s="67">
        <f t="shared" si="68"/>
        <v>74.290944555487627</v>
      </c>
      <c r="Q39" s="67">
        <f t="shared" si="69"/>
        <v>1830.0274724156952</v>
      </c>
      <c r="R39" s="302"/>
      <c r="S39" s="302"/>
      <c r="T39" s="302"/>
      <c r="U39" s="302"/>
      <c r="V39" s="302"/>
      <c r="W39" s="302"/>
      <c r="X39" s="302"/>
      <c r="Y39" s="302"/>
      <c r="Z39" s="302"/>
      <c r="AA39" s="302"/>
      <c r="AB39" s="302"/>
      <c r="AC39" s="302"/>
      <c r="AD39" s="302"/>
      <c r="AE39" s="302"/>
      <c r="AF39" s="302"/>
      <c r="AG39" s="302"/>
    </row>
    <row r="40" spans="1:33" s="11" customFormat="1" x14ac:dyDescent="0.2">
      <c r="A40" s="11" t="str">
        <f>PROPER(VLOOKUP(A154,fips_xref!$A$5:$B$295,2,FALSE))</f>
        <v>Butte, Sd</v>
      </c>
      <c r="B40" s="67">
        <f t="shared" ref="B40:N40" si="74">SUMIF($B$118:$AH$118,B$4,$B154:$AH154)</f>
        <v>0</v>
      </c>
      <c r="C40" s="67">
        <f t="shared" si="74"/>
        <v>27.788909980687386</v>
      </c>
      <c r="D40" s="67">
        <f t="shared" si="74"/>
        <v>0</v>
      </c>
      <c r="E40" s="67">
        <f t="shared" si="74"/>
        <v>0</v>
      </c>
      <c r="F40" s="67">
        <f t="shared" si="74"/>
        <v>0</v>
      </c>
      <c r="G40" s="67">
        <f t="shared" si="74"/>
        <v>0</v>
      </c>
      <c r="H40" s="67">
        <f t="shared" si="74"/>
        <v>0</v>
      </c>
      <c r="I40" s="67">
        <f t="shared" si="74"/>
        <v>0</v>
      </c>
      <c r="J40" s="67">
        <f t="shared" si="74"/>
        <v>0</v>
      </c>
      <c r="K40" s="67">
        <f t="shared" si="74"/>
        <v>0</v>
      </c>
      <c r="L40" s="67">
        <f t="shared" si="74"/>
        <v>0</v>
      </c>
      <c r="M40" s="67">
        <f t="shared" si="74"/>
        <v>0</v>
      </c>
      <c r="N40" s="67">
        <f t="shared" si="74"/>
        <v>0</v>
      </c>
      <c r="O40" s="67">
        <f t="shared" ref="O40" si="75">SUMIF($B$118:$AH$118,O$4,$B154:$AH154)</f>
        <v>0</v>
      </c>
      <c r="P40" s="67">
        <f t="shared" si="68"/>
        <v>0</v>
      </c>
      <c r="Q40" s="67">
        <f t="shared" si="69"/>
        <v>27.788909980687386</v>
      </c>
      <c r="R40" s="302"/>
      <c r="S40" s="302"/>
      <c r="T40" s="302"/>
      <c r="U40" s="302"/>
      <c r="V40" s="302"/>
      <c r="W40" s="302"/>
      <c r="X40" s="302"/>
      <c r="Y40" s="302"/>
      <c r="Z40" s="302"/>
      <c r="AA40" s="302"/>
      <c r="AB40" s="302"/>
      <c r="AC40" s="302"/>
      <c r="AD40" s="302"/>
      <c r="AE40" s="302"/>
      <c r="AF40" s="302"/>
      <c r="AG40" s="302"/>
    </row>
    <row r="41" spans="1:33" s="11" customFormat="1" x14ac:dyDescent="0.2">
      <c r="A41" s="11" t="str">
        <f>PROPER(VLOOKUP(A155,fips_xref!$A$5:$B$295,2,FALSE))</f>
        <v>Harding, Sd</v>
      </c>
      <c r="B41" s="67">
        <f t="shared" ref="B41:N41" si="76">SUMIF($B$118:$AH$118,B$4,$B155:$AH155)</f>
        <v>88.312746962553064</v>
      </c>
      <c r="C41" s="67">
        <f t="shared" si="76"/>
        <v>90.313957437234009</v>
      </c>
      <c r="D41" s="67">
        <f t="shared" si="76"/>
        <v>0</v>
      </c>
      <c r="E41" s="67">
        <f t="shared" si="76"/>
        <v>0</v>
      </c>
      <c r="F41" s="67">
        <f t="shared" si="76"/>
        <v>0</v>
      </c>
      <c r="G41" s="67">
        <f t="shared" si="76"/>
        <v>16.944346542616859</v>
      </c>
      <c r="H41" s="67">
        <f t="shared" si="76"/>
        <v>0</v>
      </c>
      <c r="I41" s="67">
        <f t="shared" si="76"/>
        <v>14.365542550617773</v>
      </c>
      <c r="J41" s="67">
        <f t="shared" si="76"/>
        <v>25.546010527256325</v>
      </c>
      <c r="K41" s="67">
        <f t="shared" si="76"/>
        <v>0</v>
      </c>
      <c r="L41" s="67">
        <f t="shared" si="76"/>
        <v>0</v>
      </c>
      <c r="M41" s="67">
        <f t="shared" si="76"/>
        <v>0</v>
      </c>
      <c r="N41" s="67">
        <f t="shared" si="76"/>
        <v>1.59715423983871</v>
      </c>
      <c r="O41" s="67">
        <f t="shared" ref="O41" si="77">SUMIF($B$118:$AH$118,O$4,$B155:$AH155)</f>
        <v>0</v>
      </c>
      <c r="P41" s="67">
        <f t="shared" si="68"/>
        <v>4.2334038172300339</v>
      </c>
      <c r="Q41" s="67">
        <f t="shared" si="69"/>
        <v>241.31316207734676</v>
      </c>
      <c r="R41" s="302"/>
      <c r="S41" s="302"/>
      <c r="T41" s="302"/>
      <c r="U41" s="302"/>
      <c r="V41" s="302"/>
      <c r="W41" s="302"/>
      <c r="X41" s="302"/>
      <c r="Y41" s="302"/>
      <c r="Z41" s="302"/>
      <c r="AA41" s="302"/>
      <c r="AB41" s="302"/>
      <c r="AC41" s="302"/>
      <c r="AD41" s="302"/>
      <c r="AE41" s="302"/>
      <c r="AF41" s="302"/>
      <c r="AG41" s="302"/>
    </row>
    <row r="42" spans="1:33" s="221" customFormat="1" x14ac:dyDescent="0.2">
      <c r="A42" s="221" t="str">
        <f>PROPER(VLOOKUP(A156,fips_xref!$A$5:$B$295,2,FALSE))</f>
        <v>Carter, Mt_Tribal</v>
      </c>
      <c r="B42" s="247">
        <f t="shared" ref="B42:N42" si="78">SUMIF($B$118:$AH$118,B$4,$B156:$AH156)</f>
        <v>0</v>
      </c>
      <c r="C42" s="247">
        <f t="shared" si="78"/>
        <v>0</v>
      </c>
      <c r="D42" s="247">
        <f t="shared" si="78"/>
        <v>0</v>
      </c>
      <c r="E42" s="247">
        <f t="shared" si="78"/>
        <v>0</v>
      </c>
      <c r="F42" s="247">
        <f t="shared" si="78"/>
        <v>0</v>
      </c>
      <c r="G42" s="247">
        <f t="shared" si="78"/>
        <v>0</v>
      </c>
      <c r="H42" s="247">
        <f t="shared" si="78"/>
        <v>0</v>
      </c>
      <c r="I42" s="247">
        <f t="shared" si="78"/>
        <v>0</v>
      </c>
      <c r="J42" s="247">
        <f t="shared" si="78"/>
        <v>0</v>
      </c>
      <c r="K42" s="247">
        <f t="shared" si="78"/>
        <v>0</v>
      </c>
      <c r="L42" s="247">
        <f t="shared" si="78"/>
        <v>0</v>
      </c>
      <c r="M42" s="247">
        <f t="shared" si="78"/>
        <v>0</v>
      </c>
      <c r="N42" s="247">
        <f t="shared" si="78"/>
        <v>0</v>
      </c>
      <c r="O42" s="247">
        <f t="shared" ref="O42" si="79">SUMIF($B$118:$AH$118,O$4,$B156:$AH156)</f>
        <v>0</v>
      </c>
      <c r="P42" s="247">
        <f t="shared" si="68"/>
        <v>0</v>
      </c>
      <c r="Q42" s="247">
        <f t="shared" si="69"/>
        <v>0</v>
      </c>
      <c r="R42" s="302"/>
      <c r="S42" s="302"/>
      <c r="T42" s="302"/>
      <c r="U42" s="302"/>
      <c r="V42" s="302"/>
      <c r="W42" s="302"/>
      <c r="X42" s="302"/>
      <c r="Y42" s="302"/>
      <c r="Z42" s="302"/>
      <c r="AA42" s="302"/>
      <c r="AB42" s="302"/>
      <c r="AC42" s="302"/>
      <c r="AD42" s="302"/>
      <c r="AE42" s="302"/>
      <c r="AF42" s="302"/>
      <c r="AG42" s="302"/>
    </row>
    <row r="43" spans="1:33" s="221" customFormat="1" x14ac:dyDescent="0.2">
      <c r="A43" s="221" t="str">
        <f>PROPER(VLOOKUP(A157,fips_xref!$A$5:$B$295,2,FALSE))</f>
        <v>Custer, Mt_Tribal</v>
      </c>
      <c r="B43" s="247">
        <f t="shared" ref="B43:N43" si="80">SUMIF($B$118:$AH$118,B$4,$B157:$AH157)</f>
        <v>0</v>
      </c>
      <c r="C43" s="247">
        <f t="shared" si="80"/>
        <v>0</v>
      </c>
      <c r="D43" s="247">
        <f t="shared" si="80"/>
        <v>0</v>
      </c>
      <c r="E43" s="247">
        <f t="shared" si="80"/>
        <v>0</v>
      </c>
      <c r="F43" s="247">
        <f t="shared" si="80"/>
        <v>0</v>
      </c>
      <c r="G43" s="247">
        <f t="shared" si="80"/>
        <v>0</v>
      </c>
      <c r="H43" s="247">
        <f t="shared" si="80"/>
        <v>0</v>
      </c>
      <c r="I43" s="247">
        <f t="shared" si="80"/>
        <v>0</v>
      </c>
      <c r="J43" s="247">
        <f t="shared" si="80"/>
        <v>0</v>
      </c>
      <c r="K43" s="247">
        <f t="shared" si="80"/>
        <v>0</v>
      </c>
      <c r="L43" s="247">
        <f t="shared" si="80"/>
        <v>0</v>
      </c>
      <c r="M43" s="247">
        <f t="shared" si="80"/>
        <v>0</v>
      </c>
      <c r="N43" s="247">
        <f t="shared" si="80"/>
        <v>0</v>
      </c>
      <c r="O43" s="247">
        <f t="shared" ref="O43" si="81">SUMIF($B$118:$AH$118,O$4,$B157:$AH157)</f>
        <v>0</v>
      </c>
      <c r="P43" s="247">
        <f t="shared" si="68"/>
        <v>0</v>
      </c>
      <c r="Q43" s="247">
        <f t="shared" si="69"/>
        <v>0</v>
      </c>
      <c r="R43" s="302"/>
      <c r="S43" s="302"/>
      <c r="T43" s="302"/>
      <c r="U43" s="302"/>
      <c r="V43" s="302"/>
      <c r="W43" s="302"/>
      <c r="X43" s="302"/>
      <c r="Y43" s="302"/>
      <c r="Z43" s="302"/>
      <c r="AA43" s="302"/>
      <c r="AB43" s="302"/>
      <c r="AC43" s="302"/>
      <c r="AD43" s="302"/>
      <c r="AE43" s="302"/>
      <c r="AF43" s="302"/>
      <c r="AG43" s="302"/>
    </row>
    <row r="44" spans="1:33" s="221" customFormat="1" x14ac:dyDescent="0.2">
      <c r="A44" s="221" t="str">
        <f>PROPER(VLOOKUP(A158,fips_xref!$A$5:$B$295,2,FALSE))</f>
        <v>Daniels, Mt_Tribal</v>
      </c>
      <c r="B44" s="247">
        <f t="shared" ref="B44:N44" si="82">SUMIF($B$118:$AH$118,B$4,$B158:$AH158)</f>
        <v>0</v>
      </c>
      <c r="C44" s="247">
        <f t="shared" si="82"/>
        <v>0</v>
      </c>
      <c r="D44" s="247">
        <f t="shared" si="82"/>
        <v>0</v>
      </c>
      <c r="E44" s="247">
        <f t="shared" si="82"/>
        <v>0</v>
      </c>
      <c r="F44" s="247">
        <f t="shared" si="82"/>
        <v>0</v>
      </c>
      <c r="G44" s="247">
        <f t="shared" si="82"/>
        <v>0.16060991983523087</v>
      </c>
      <c r="H44" s="247">
        <f t="shared" si="82"/>
        <v>0</v>
      </c>
      <c r="I44" s="247">
        <f t="shared" si="82"/>
        <v>0.13616628010064241</v>
      </c>
      <c r="J44" s="247">
        <f t="shared" si="82"/>
        <v>7.7437829617988008E-2</v>
      </c>
      <c r="K44" s="247">
        <f t="shared" si="82"/>
        <v>0</v>
      </c>
      <c r="L44" s="247">
        <f t="shared" si="82"/>
        <v>0</v>
      </c>
      <c r="M44" s="247">
        <f t="shared" si="82"/>
        <v>0</v>
      </c>
      <c r="N44" s="247">
        <f t="shared" si="82"/>
        <v>4.8414666456946982E-3</v>
      </c>
      <c r="O44" s="247">
        <f t="shared" ref="O44" si="83">SUMIF($B$118:$AH$118,O$4,$B158:$AH158)</f>
        <v>5.529266757267233E-2</v>
      </c>
      <c r="P44" s="247">
        <f t="shared" si="68"/>
        <v>3.2297257337253985E-2</v>
      </c>
      <c r="Q44" s="247">
        <f t="shared" si="69"/>
        <v>0.46664542110948226</v>
      </c>
      <c r="R44" s="302"/>
      <c r="S44" s="302"/>
      <c r="T44" s="302"/>
      <c r="U44" s="302"/>
      <c r="V44" s="302"/>
      <c r="W44" s="302"/>
      <c r="X44" s="302"/>
      <c r="Y44" s="302"/>
      <c r="Z44" s="302"/>
      <c r="AA44" s="302"/>
      <c r="AB44" s="302"/>
      <c r="AC44" s="302"/>
      <c r="AD44" s="302"/>
      <c r="AE44" s="302"/>
      <c r="AF44" s="302"/>
      <c r="AG44" s="302"/>
    </row>
    <row r="45" spans="1:33" s="221" customFormat="1" x14ac:dyDescent="0.2">
      <c r="A45" s="221" t="str">
        <f>PROPER(VLOOKUP(A159,fips_xref!$A$5:$B$295,2,FALSE))</f>
        <v>Dawson, Mt_Tribal</v>
      </c>
      <c r="B45" s="247">
        <f t="shared" ref="B45:N45" si="84">SUMIF($B$118:$AH$118,B$4,$B159:$AH159)</f>
        <v>0</v>
      </c>
      <c r="C45" s="247">
        <f t="shared" si="84"/>
        <v>0</v>
      </c>
      <c r="D45" s="247">
        <f t="shared" si="84"/>
        <v>0</v>
      </c>
      <c r="E45" s="247">
        <f t="shared" si="84"/>
        <v>0</v>
      </c>
      <c r="F45" s="247">
        <f t="shared" si="84"/>
        <v>0</v>
      </c>
      <c r="G45" s="247">
        <f t="shared" si="84"/>
        <v>0</v>
      </c>
      <c r="H45" s="247">
        <f t="shared" si="84"/>
        <v>0</v>
      </c>
      <c r="I45" s="247">
        <f t="shared" si="84"/>
        <v>0</v>
      </c>
      <c r="J45" s="247">
        <f t="shared" si="84"/>
        <v>0</v>
      </c>
      <c r="K45" s="247">
        <f t="shared" si="84"/>
        <v>0</v>
      </c>
      <c r="L45" s="247">
        <f t="shared" si="84"/>
        <v>0</v>
      </c>
      <c r="M45" s="247">
        <f t="shared" si="84"/>
        <v>0</v>
      </c>
      <c r="N45" s="247">
        <f t="shared" si="84"/>
        <v>0</v>
      </c>
      <c r="O45" s="247">
        <f t="shared" ref="O45" si="85">SUMIF($B$118:$AH$118,O$4,$B159:$AH159)</f>
        <v>0</v>
      </c>
      <c r="P45" s="247">
        <f t="shared" si="68"/>
        <v>0</v>
      </c>
      <c r="Q45" s="247">
        <f t="shared" si="69"/>
        <v>0</v>
      </c>
      <c r="R45" s="302"/>
      <c r="S45" s="302"/>
      <c r="T45" s="302"/>
      <c r="U45" s="302"/>
      <c r="V45" s="302"/>
      <c r="W45" s="302"/>
      <c r="X45" s="302"/>
      <c r="Y45" s="302"/>
      <c r="Z45" s="302"/>
      <c r="AA45" s="302"/>
      <c r="AB45" s="302"/>
      <c r="AC45" s="302"/>
      <c r="AD45" s="302"/>
      <c r="AE45" s="302"/>
      <c r="AF45" s="302"/>
      <c r="AG45" s="302"/>
    </row>
    <row r="46" spans="1:33" s="221" customFormat="1" x14ac:dyDescent="0.2">
      <c r="A46" s="221" t="str">
        <f>PROPER(VLOOKUP(A160,fips_xref!$A$5:$B$295,2,FALSE))</f>
        <v>Fallon, Mt_Tribal</v>
      </c>
      <c r="B46" s="247">
        <f t="shared" ref="B46:N46" si="86">SUMIF($B$118:$AH$118,B$4,$B160:$AH160)</f>
        <v>0</v>
      </c>
      <c r="C46" s="247">
        <f t="shared" si="86"/>
        <v>0</v>
      </c>
      <c r="D46" s="247">
        <f t="shared" si="86"/>
        <v>0</v>
      </c>
      <c r="E46" s="247">
        <f t="shared" si="86"/>
        <v>0</v>
      </c>
      <c r="F46" s="247">
        <f t="shared" si="86"/>
        <v>0</v>
      </c>
      <c r="G46" s="247">
        <f t="shared" si="86"/>
        <v>0</v>
      </c>
      <c r="H46" s="247">
        <f t="shared" si="86"/>
        <v>0</v>
      </c>
      <c r="I46" s="247">
        <f t="shared" si="86"/>
        <v>0</v>
      </c>
      <c r="J46" s="247">
        <f t="shared" si="86"/>
        <v>0</v>
      </c>
      <c r="K46" s="247">
        <f t="shared" si="86"/>
        <v>0</v>
      </c>
      <c r="L46" s="247">
        <f t="shared" si="86"/>
        <v>0</v>
      </c>
      <c r="M46" s="247">
        <f t="shared" si="86"/>
        <v>0</v>
      </c>
      <c r="N46" s="247">
        <f t="shared" si="86"/>
        <v>0</v>
      </c>
      <c r="O46" s="247">
        <f t="shared" ref="O46" si="87">SUMIF($B$118:$AH$118,O$4,$B160:$AH160)</f>
        <v>0</v>
      </c>
      <c r="P46" s="247">
        <f t="shared" si="68"/>
        <v>0</v>
      </c>
      <c r="Q46" s="247">
        <f t="shared" si="69"/>
        <v>0</v>
      </c>
      <c r="R46" s="302"/>
      <c r="S46" s="302"/>
      <c r="T46" s="302"/>
      <c r="U46" s="302"/>
      <c r="V46" s="302"/>
      <c r="W46" s="302"/>
      <c r="X46" s="302"/>
      <c r="Y46" s="302"/>
      <c r="Z46" s="302"/>
      <c r="AA46" s="302"/>
      <c r="AB46" s="302"/>
      <c r="AC46" s="302"/>
      <c r="AD46" s="302"/>
      <c r="AE46" s="302"/>
      <c r="AF46" s="302"/>
      <c r="AG46" s="302"/>
    </row>
    <row r="47" spans="1:33" s="221" customFormat="1" x14ac:dyDescent="0.2">
      <c r="A47" s="221" t="str">
        <f>PROPER(VLOOKUP(A161,fips_xref!$A$5:$B$295,2,FALSE))</f>
        <v>Garfield, Mt_Tribal</v>
      </c>
      <c r="B47" s="247">
        <f t="shared" ref="B47:N47" si="88">SUMIF($B$118:$AH$118,B$4,$B161:$AH161)</f>
        <v>0</v>
      </c>
      <c r="C47" s="247">
        <f t="shared" si="88"/>
        <v>0</v>
      </c>
      <c r="D47" s="247">
        <f t="shared" si="88"/>
        <v>0</v>
      </c>
      <c r="E47" s="247">
        <f t="shared" si="88"/>
        <v>0</v>
      </c>
      <c r="F47" s="247">
        <f t="shared" si="88"/>
        <v>0</v>
      </c>
      <c r="G47" s="247">
        <f t="shared" si="88"/>
        <v>0</v>
      </c>
      <c r="H47" s="247">
        <f t="shared" si="88"/>
        <v>0</v>
      </c>
      <c r="I47" s="247">
        <f t="shared" si="88"/>
        <v>0</v>
      </c>
      <c r="J47" s="247">
        <f t="shared" si="88"/>
        <v>0</v>
      </c>
      <c r="K47" s="247">
        <f t="shared" si="88"/>
        <v>0</v>
      </c>
      <c r="L47" s="247">
        <f t="shared" si="88"/>
        <v>0</v>
      </c>
      <c r="M47" s="247">
        <f t="shared" si="88"/>
        <v>0</v>
      </c>
      <c r="N47" s="247">
        <f t="shared" si="88"/>
        <v>0</v>
      </c>
      <c r="O47" s="247">
        <f t="shared" ref="O47" si="89">SUMIF($B$118:$AH$118,O$4,$B161:$AH161)</f>
        <v>0</v>
      </c>
      <c r="P47" s="247">
        <f t="shared" si="68"/>
        <v>0</v>
      </c>
      <c r="Q47" s="247">
        <f t="shared" si="69"/>
        <v>0</v>
      </c>
      <c r="R47" s="302"/>
      <c r="S47" s="302"/>
      <c r="T47" s="302"/>
      <c r="U47" s="302"/>
      <c r="V47" s="302"/>
      <c r="W47" s="302"/>
      <c r="X47" s="302"/>
      <c r="Y47" s="302"/>
      <c r="Z47" s="302"/>
      <c r="AA47" s="302"/>
      <c r="AB47" s="302"/>
      <c r="AC47" s="302"/>
      <c r="AD47" s="302"/>
      <c r="AE47" s="302"/>
      <c r="AF47" s="302"/>
      <c r="AG47" s="302"/>
    </row>
    <row r="48" spans="1:33" s="221" customFormat="1" x14ac:dyDescent="0.2">
      <c r="A48" s="221" t="str">
        <f>PROPER(VLOOKUP(A162,fips_xref!$A$5:$B$295,2,FALSE))</f>
        <v>Mccone, Mt_Tribal</v>
      </c>
      <c r="B48" s="247">
        <f t="shared" ref="B48:N48" si="90">SUMIF($B$118:$AH$118,B$4,$B162:$AH162)</f>
        <v>0</v>
      </c>
      <c r="C48" s="247">
        <f t="shared" si="90"/>
        <v>0</v>
      </c>
      <c r="D48" s="247">
        <f t="shared" si="90"/>
        <v>0</v>
      </c>
      <c r="E48" s="247">
        <f t="shared" si="90"/>
        <v>0</v>
      </c>
      <c r="F48" s="247">
        <f t="shared" si="90"/>
        <v>0</v>
      </c>
      <c r="G48" s="247">
        <f t="shared" si="90"/>
        <v>0</v>
      </c>
      <c r="H48" s="247">
        <f t="shared" si="90"/>
        <v>0</v>
      </c>
      <c r="I48" s="247">
        <f t="shared" si="90"/>
        <v>0</v>
      </c>
      <c r="J48" s="247">
        <f t="shared" si="90"/>
        <v>0</v>
      </c>
      <c r="K48" s="247">
        <f t="shared" si="90"/>
        <v>0</v>
      </c>
      <c r="L48" s="247">
        <f t="shared" si="90"/>
        <v>0</v>
      </c>
      <c r="M48" s="247">
        <f t="shared" si="90"/>
        <v>0</v>
      </c>
      <c r="N48" s="247">
        <f t="shared" si="90"/>
        <v>0</v>
      </c>
      <c r="O48" s="247">
        <f t="shared" ref="O48" si="91">SUMIF($B$118:$AH$118,O$4,$B162:$AH162)</f>
        <v>0</v>
      </c>
      <c r="P48" s="247">
        <f t="shared" si="68"/>
        <v>0</v>
      </c>
      <c r="Q48" s="247">
        <f t="shared" si="69"/>
        <v>0</v>
      </c>
      <c r="R48" s="302"/>
      <c r="S48" s="302"/>
      <c r="T48" s="302"/>
      <c r="U48" s="302"/>
      <c r="V48" s="302"/>
      <c r="W48" s="302"/>
      <c r="X48" s="302"/>
      <c r="Y48" s="302"/>
      <c r="Z48" s="302"/>
      <c r="AA48" s="302"/>
      <c r="AB48" s="302"/>
      <c r="AC48" s="302"/>
      <c r="AD48" s="302"/>
      <c r="AE48" s="302"/>
      <c r="AF48" s="302"/>
      <c r="AG48" s="302"/>
    </row>
    <row r="49" spans="1:33" s="221" customFormat="1" x14ac:dyDescent="0.2">
      <c r="A49" s="221" t="str">
        <f>PROPER(VLOOKUP(A163,fips_xref!$A$5:$B$295,2,FALSE))</f>
        <v>Prairie, Mt_Tribal</v>
      </c>
      <c r="B49" s="247">
        <f t="shared" ref="B49:N49" si="92">SUMIF($B$118:$AH$118,B$4,$B163:$AH163)</f>
        <v>0</v>
      </c>
      <c r="C49" s="247">
        <f t="shared" si="92"/>
        <v>0</v>
      </c>
      <c r="D49" s="247">
        <f t="shared" si="92"/>
        <v>0</v>
      </c>
      <c r="E49" s="247">
        <f t="shared" si="92"/>
        <v>0</v>
      </c>
      <c r="F49" s="247">
        <f t="shared" si="92"/>
        <v>0</v>
      </c>
      <c r="G49" s="247">
        <f t="shared" si="92"/>
        <v>0</v>
      </c>
      <c r="H49" s="247">
        <f t="shared" si="92"/>
        <v>0</v>
      </c>
      <c r="I49" s="247">
        <f t="shared" si="92"/>
        <v>0</v>
      </c>
      <c r="J49" s="247">
        <f t="shared" si="92"/>
        <v>0</v>
      </c>
      <c r="K49" s="247">
        <f t="shared" si="92"/>
        <v>0</v>
      </c>
      <c r="L49" s="247">
        <f t="shared" si="92"/>
        <v>0</v>
      </c>
      <c r="M49" s="247">
        <f t="shared" si="92"/>
        <v>0</v>
      </c>
      <c r="N49" s="247">
        <f t="shared" si="92"/>
        <v>0</v>
      </c>
      <c r="O49" s="247">
        <f t="shared" ref="O49" si="93">SUMIF($B$118:$AH$118,O$4,$B163:$AH163)</f>
        <v>0</v>
      </c>
      <c r="P49" s="247">
        <f t="shared" si="68"/>
        <v>0</v>
      </c>
      <c r="Q49" s="247">
        <f t="shared" si="69"/>
        <v>0</v>
      </c>
      <c r="R49" s="302"/>
      <c r="S49" s="302"/>
      <c r="T49" s="302"/>
      <c r="U49" s="302"/>
      <c r="V49" s="302"/>
      <c r="W49" s="302"/>
      <c r="X49" s="302"/>
      <c r="Y49" s="302"/>
      <c r="Z49" s="302"/>
      <c r="AA49" s="302"/>
      <c r="AB49" s="302"/>
      <c r="AC49" s="302"/>
      <c r="AD49" s="302"/>
      <c r="AE49" s="302"/>
      <c r="AF49" s="302"/>
      <c r="AG49" s="302"/>
    </row>
    <row r="50" spans="1:33" s="221" customFormat="1" x14ac:dyDescent="0.2">
      <c r="A50" s="221" t="str">
        <f>PROPER(VLOOKUP(A164,fips_xref!$A$5:$B$295,2,FALSE))</f>
        <v>Richland, Mt_Tribal</v>
      </c>
      <c r="B50" s="247">
        <f t="shared" ref="B50:N50" si="94">SUMIF($B$118:$AH$118,B$4,$B164:$AH164)</f>
        <v>0</v>
      </c>
      <c r="C50" s="247">
        <f t="shared" si="94"/>
        <v>0</v>
      </c>
      <c r="D50" s="247">
        <f t="shared" si="94"/>
        <v>0</v>
      </c>
      <c r="E50" s="247">
        <f t="shared" si="94"/>
        <v>0</v>
      </c>
      <c r="F50" s="247">
        <f t="shared" si="94"/>
        <v>0</v>
      </c>
      <c r="G50" s="247">
        <f t="shared" si="94"/>
        <v>0</v>
      </c>
      <c r="H50" s="247">
        <f t="shared" si="94"/>
        <v>0</v>
      </c>
      <c r="I50" s="247">
        <f t="shared" si="94"/>
        <v>0</v>
      </c>
      <c r="J50" s="247">
        <f t="shared" si="94"/>
        <v>0</v>
      </c>
      <c r="K50" s="247">
        <f t="shared" si="94"/>
        <v>0</v>
      </c>
      <c r="L50" s="247">
        <f t="shared" si="94"/>
        <v>0</v>
      </c>
      <c r="M50" s="247">
        <f t="shared" si="94"/>
        <v>0</v>
      </c>
      <c r="N50" s="247">
        <f t="shared" si="94"/>
        <v>0</v>
      </c>
      <c r="O50" s="247">
        <f t="shared" ref="O50" si="95">SUMIF($B$118:$AH$118,O$4,$B164:$AH164)</f>
        <v>0</v>
      </c>
      <c r="P50" s="247">
        <f t="shared" si="68"/>
        <v>0</v>
      </c>
      <c r="Q50" s="247">
        <f t="shared" si="69"/>
        <v>0</v>
      </c>
      <c r="R50" s="302"/>
      <c r="S50" s="302"/>
      <c r="T50" s="302"/>
      <c r="U50" s="302"/>
      <c r="V50" s="302"/>
      <c r="W50" s="302"/>
      <c r="X50" s="302"/>
      <c r="Y50" s="302"/>
      <c r="Z50" s="302"/>
      <c r="AA50" s="302"/>
      <c r="AB50" s="302"/>
      <c r="AC50" s="302"/>
      <c r="AD50" s="302"/>
      <c r="AE50" s="302"/>
      <c r="AF50" s="302"/>
      <c r="AG50" s="302"/>
    </row>
    <row r="51" spans="1:33" s="221" customFormat="1" x14ac:dyDescent="0.2">
      <c r="A51" s="221" t="str">
        <f>PROPER(VLOOKUP(A165,fips_xref!$A$5:$B$295,2,FALSE))</f>
        <v>Roosevelt, Mt_Tribal</v>
      </c>
      <c r="B51" s="247">
        <f t="shared" ref="B51:N51" si="96">SUMIF($B$118:$AH$118,B$4,$B165:$AH165)</f>
        <v>64.641280522488344</v>
      </c>
      <c r="C51" s="247">
        <f t="shared" si="96"/>
        <v>13.894454990343691</v>
      </c>
      <c r="D51" s="247">
        <f t="shared" si="96"/>
        <v>0</v>
      </c>
      <c r="E51" s="247">
        <f t="shared" si="96"/>
        <v>0</v>
      </c>
      <c r="F51" s="247">
        <f t="shared" si="96"/>
        <v>0</v>
      </c>
      <c r="G51" s="247">
        <f t="shared" si="96"/>
        <v>5.3804323144802355</v>
      </c>
      <c r="H51" s="247">
        <f t="shared" si="96"/>
        <v>0</v>
      </c>
      <c r="I51" s="247">
        <f t="shared" si="96"/>
        <v>4.5615703833715209</v>
      </c>
      <c r="J51" s="247">
        <f t="shared" si="96"/>
        <v>5.1672788849492157</v>
      </c>
      <c r="K51" s="247">
        <f t="shared" si="96"/>
        <v>0</v>
      </c>
      <c r="L51" s="247">
        <f t="shared" si="96"/>
        <v>0</v>
      </c>
      <c r="M51" s="247">
        <f t="shared" si="96"/>
        <v>0</v>
      </c>
      <c r="N51" s="247">
        <f t="shared" si="96"/>
        <v>0.32306184837433616</v>
      </c>
      <c r="O51" s="247">
        <f t="shared" ref="O51" si="97">SUMIF($B$118:$AH$118,O$4,$B165:$AH165)</f>
        <v>3.6895743985884879</v>
      </c>
      <c r="P51" s="247">
        <f t="shared" si="68"/>
        <v>1.0841304197187216</v>
      </c>
      <c r="Q51" s="247">
        <f t="shared" si="69"/>
        <v>98.74178376231454</v>
      </c>
      <c r="R51" s="302"/>
      <c r="S51" s="302"/>
      <c r="T51" s="302"/>
      <c r="U51" s="302"/>
      <c r="V51" s="302"/>
      <c r="W51" s="302"/>
      <c r="X51" s="302"/>
      <c r="Y51" s="302"/>
      <c r="Z51" s="302"/>
      <c r="AA51" s="302"/>
      <c r="AB51" s="302"/>
      <c r="AC51" s="302"/>
      <c r="AD51" s="302"/>
      <c r="AE51" s="302"/>
      <c r="AF51" s="302"/>
      <c r="AG51" s="302"/>
    </row>
    <row r="52" spans="1:33" s="221" customFormat="1" x14ac:dyDescent="0.2">
      <c r="A52" s="221" t="str">
        <f>PROPER(VLOOKUP(A166,fips_xref!$A$5:$B$295,2,FALSE))</f>
        <v>Sheridan, Mt_Tribal</v>
      </c>
      <c r="B52" s="247">
        <f t="shared" ref="B52:N52" si="98">SUMIF($B$118:$AH$118,B$4,$B166:$AH166)</f>
        <v>3.052597078791126E-2</v>
      </c>
      <c r="C52" s="247">
        <f t="shared" si="98"/>
        <v>0</v>
      </c>
      <c r="D52" s="247">
        <f t="shared" si="98"/>
        <v>0</v>
      </c>
      <c r="E52" s="247">
        <f t="shared" si="98"/>
        <v>0</v>
      </c>
      <c r="F52" s="247">
        <f t="shared" si="98"/>
        <v>0</v>
      </c>
      <c r="G52" s="247">
        <f t="shared" si="98"/>
        <v>8.0304959917615451E-2</v>
      </c>
      <c r="H52" s="247">
        <f t="shared" si="98"/>
        <v>0</v>
      </c>
      <c r="I52" s="247">
        <f t="shared" si="98"/>
        <v>6.8083140050321206E-2</v>
      </c>
      <c r="J52" s="247">
        <f t="shared" si="98"/>
        <v>0.16145357442154348</v>
      </c>
      <c r="K52" s="247">
        <f t="shared" si="98"/>
        <v>0</v>
      </c>
      <c r="L52" s="247">
        <f t="shared" si="98"/>
        <v>0</v>
      </c>
      <c r="M52" s="247">
        <f t="shared" si="98"/>
        <v>0</v>
      </c>
      <c r="N52" s="247">
        <f t="shared" si="98"/>
        <v>1.0094189096546104E-2</v>
      </c>
      <c r="O52" s="247">
        <f t="shared" ref="O52" si="99">SUMIF($B$118:$AH$118,O$4,$B166:$AH166)</f>
        <v>0.11528214133775801</v>
      </c>
      <c r="P52" s="247">
        <f t="shared" si="68"/>
        <v>1.6423460357121417E-2</v>
      </c>
      <c r="Q52" s="247">
        <f t="shared" si="69"/>
        <v>0.48216743596881684</v>
      </c>
      <c r="R52" s="302"/>
      <c r="S52" s="302"/>
      <c r="T52" s="302"/>
      <c r="U52" s="302"/>
      <c r="V52" s="302"/>
      <c r="W52" s="302"/>
      <c r="X52" s="302"/>
      <c r="Y52" s="302"/>
      <c r="Z52" s="302"/>
      <c r="AA52" s="302"/>
      <c r="AB52" s="302"/>
      <c r="AC52" s="302"/>
      <c r="AD52" s="302"/>
      <c r="AE52" s="302"/>
      <c r="AF52" s="302"/>
      <c r="AG52" s="302"/>
    </row>
    <row r="53" spans="1:33" s="221" customFormat="1" x14ac:dyDescent="0.2">
      <c r="A53" s="221" t="str">
        <f>PROPER(VLOOKUP(A167,fips_xref!$A$5:$B$295,2,FALSE))</f>
        <v>Valley, Mt_Tribal</v>
      </c>
      <c r="B53" s="247">
        <f t="shared" ref="B53:N53" si="100">SUMIF($B$118:$AH$118,B$4,$B167:$AH167)</f>
        <v>5.1506885786897758E-2</v>
      </c>
      <c r="C53" s="247">
        <f t="shared" si="100"/>
        <v>6.9472274951718465</v>
      </c>
      <c r="D53" s="247">
        <f t="shared" si="100"/>
        <v>0</v>
      </c>
      <c r="E53" s="247">
        <f t="shared" si="100"/>
        <v>0</v>
      </c>
      <c r="F53" s="247">
        <f t="shared" si="100"/>
        <v>0</v>
      </c>
      <c r="G53" s="247">
        <f t="shared" si="100"/>
        <v>3.3728083165398486</v>
      </c>
      <c r="H53" s="247">
        <f t="shared" si="100"/>
        <v>0</v>
      </c>
      <c r="I53" s="247">
        <f t="shared" si="100"/>
        <v>2.8594918821134905</v>
      </c>
      <c r="J53" s="247">
        <f t="shared" si="100"/>
        <v>1.7309154688181989</v>
      </c>
      <c r="K53" s="247">
        <f t="shared" si="100"/>
        <v>0</v>
      </c>
      <c r="L53" s="247">
        <f t="shared" si="100"/>
        <v>0</v>
      </c>
      <c r="M53" s="247">
        <f t="shared" si="100"/>
        <v>0</v>
      </c>
      <c r="N53" s="247">
        <f t="shared" si="100"/>
        <v>0.10821803180875417</v>
      </c>
      <c r="O53" s="247">
        <f t="shared" ref="O53" si="101">SUMIF($B$118:$AH$118,O$4,$B167:$AH167)</f>
        <v>1.2359196285058227</v>
      </c>
      <c r="P53" s="247">
        <f t="shared" si="68"/>
        <v>0.67870613132915114</v>
      </c>
      <c r="Q53" s="247">
        <f t="shared" si="69"/>
        <v>16.984793840074008</v>
      </c>
      <c r="R53" s="302"/>
      <c r="S53" s="302"/>
      <c r="T53" s="302"/>
      <c r="U53" s="302"/>
      <c r="V53" s="302"/>
      <c r="W53" s="302"/>
      <c r="X53" s="302"/>
      <c r="Y53" s="302"/>
      <c r="Z53" s="302"/>
      <c r="AA53" s="302"/>
      <c r="AB53" s="302"/>
      <c r="AC53" s="302"/>
      <c r="AD53" s="302"/>
      <c r="AE53" s="302"/>
      <c r="AF53" s="302"/>
      <c r="AG53" s="302"/>
    </row>
    <row r="54" spans="1:33" s="221" customFormat="1" x14ac:dyDescent="0.2">
      <c r="A54" s="221" t="str">
        <f>PROPER(VLOOKUP(A168,fips_xref!$A$5:$B$295,2,FALSE))</f>
        <v>Wibaux, Mt_Tribal</v>
      </c>
      <c r="B54" s="247">
        <f t="shared" ref="B54:N54" si="102">SUMIF($B$118:$AH$118,B$4,$B168:$AH168)</f>
        <v>0</v>
      </c>
      <c r="C54" s="247">
        <f t="shared" si="102"/>
        <v>0</v>
      </c>
      <c r="D54" s="247">
        <f t="shared" si="102"/>
        <v>0</v>
      </c>
      <c r="E54" s="247">
        <f t="shared" si="102"/>
        <v>0</v>
      </c>
      <c r="F54" s="247">
        <f t="shared" si="102"/>
        <v>0</v>
      </c>
      <c r="G54" s="247">
        <f t="shared" si="102"/>
        <v>0</v>
      </c>
      <c r="H54" s="247">
        <f t="shared" si="102"/>
        <v>0</v>
      </c>
      <c r="I54" s="247">
        <f t="shared" si="102"/>
        <v>0</v>
      </c>
      <c r="J54" s="247">
        <f t="shared" si="102"/>
        <v>0</v>
      </c>
      <c r="K54" s="247">
        <f t="shared" si="102"/>
        <v>0</v>
      </c>
      <c r="L54" s="247">
        <f t="shared" si="102"/>
        <v>0</v>
      </c>
      <c r="M54" s="247">
        <f t="shared" si="102"/>
        <v>0</v>
      </c>
      <c r="N54" s="247">
        <f t="shared" si="102"/>
        <v>0</v>
      </c>
      <c r="O54" s="247">
        <f t="shared" ref="O54" si="103">SUMIF($B$118:$AH$118,O$4,$B168:$AH168)</f>
        <v>0</v>
      </c>
      <c r="P54" s="247">
        <f t="shared" si="68"/>
        <v>0</v>
      </c>
      <c r="Q54" s="247">
        <f t="shared" si="69"/>
        <v>0</v>
      </c>
      <c r="R54" s="302"/>
      <c r="S54" s="302"/>
      <c r="T54" s="302"/>
      <c r="U54" s="302"/>
      <c r="V54" s="302"/>
      <c r="W54" s="302"/>
      <c r="X54" s="302"/>
      <c r="Y54" s="302"/>
      <c r="Z54" s="302"/>
      <c r="AA54" s="302"/>
      <c r="AB54" s="302"/>
      <c r="AC54" s="302"/>
      <c r="AD54" s="302"/>
      <c r="AE54" s="302"/>
      <c r="AF54" s="302"/>
      <c r="AG54" s="302"/>
    </row>
    <row r="55" spans="1:33" s="221" customFormat="1" x14ac:dyDescent="0.2">
      <c r="A55" s="221" t="str">
        <f>PROPER(VLOOKUP(A169,fips_xref!$A$5:$B$295,2,FALSE))</f>
        <v>Billings, Nd_Tribal</v>
      </c>
      <c r="B55" s="247">
        <f t="shared" ref="B55:N55" si="104">SUMIF($B$118:$AH$118,B$4,$B169:$AH169)</f>
        <v>0</v>
      </c>
      <c r="C55" s="247">
        <f t="shared" si="104"/>
        <v>0</v>
      </c>
      <c r="D55" s="247">
        <f t="shared" si="104"/>
        <v>0</v>
      </c>
      <c r="E55" s="247">
        <f t="shared" si="104"/>
        <v>0</v>
      </c>
      <c r="F55" s="247">
        <f t="shared" si="104"/>
        <v>0</v>
      </c>
      <c r="G55" s="247">
        <f t="shared" si="104"/>
        <v>0</v>
      </c>
      <c r="H55" s="247">
        <f t="shared" si="104"/>
        <v>0</v>
      </c>
      <c r="I55" s="247">
        <f t="shared" si="104"/>
        <v>0</v>
      </c>
      <c r="J55" s="247">
        <f t="shared" si="104"/>
        <v>0</v>
      </c>
      <c r="K55" s="247">
        <f t="shared" si="104"/>
        <v>0</v>
      </c>
      <c r="L55" s="247">
        <f t="shared" si="104"/>
        <v>0</v>
      </c>
      <c r="M55" s="247">
        <f t="shared" si="104"/>
        <v>0</v>
      </c>
      <c r="N55" s="247">
        <f t="shared" si="104"/>
        <v>0</v>
      </c>
      <c r="O55" s="247">
        <f t="shared" ref="O55" si="105">SUMIF($B$118:$AH$118,O$4,$B169:$AH169)</f>
        <v>0</v>
      </c>
      <c r="P55" s="247">
        <f t="shared" si="68"/>
        <v>0</v>
      </c>
      <c r="Q55" s="247">
        <f t="shared" si="69"/>
        <v>0</v>
      </c>
      <c r="R55" s="302"/>
      <c r="S55" s="302"/>
      <c r="T55" s="302"/>
      <c r="U55" s="302"/>
      <c r="V55" s="302"/>
      <c r="W55" s="302"/>
      <c r="X55" s="302"/>
      <c r="Y55" s="302"/>
      <c r="Z55" s="302"/>
      <c r="AA55" s="302"/>
      <c r="AB55" s="302"/>
      <c r="AC55" s="302"/>
      <c r="AD55" s="302"/>
      <c r="AE55" s="302"/>
      <c r="AF55" s="302"/>
      <c r="AG55" s="302"/>
    </row>
    <row r="56" spans="1:33" s="221" customFormat="1" x14ac:dyDescent="0.2">
      <c r="A56" s="221" t="str">
        <f>PROPER(VLOOKUP(A170,fips_xref!$A$5:$B$295,2,FALSE))</f>
        <v>Bottineau, Nd_Tribal</v>
      </c>
      <c r="B56" s="247">
        <f t="shared" ref="B56:N56" si="106">SUMIF($B$118:$AH$118,B$4,$B170:$AH170)</f>
        <v>0</v>
      </c>
      <c r="C56" s="247">
        <f t="shared" si="106"/>
        <v>0</v>
      </c>
      <c r="D56" s="247">
        <f t="shared" si="106"/>
        <v>0</v>
      </c>
      <c r="E56" s="247">
        <f t="shared" si="106"/>
        <v>0</v>
      </c>
      <c r="F56" s="247">
        <f t="shared" si="106"/>
        <v>0</v>
      </c>
      <c r="G56" s="247">
        <f t="shared" si="106"/>
        <v>0</v>
      </c>
      <c r="H56" s="247">
        <f t="shared" si="106"/>
        <v>0</v>
      </c>
      <c r="I56" s="247">
        <f t="shared" si="106"/>
        <v>0</v>
      </c>
      <c r="J56" s="247">
        <f t="shared" si="106"/>
        <v>0</v>
      </c>
      <c r="K56" s="247">
        <f t="shared" si="106"/>
        <v>0</v>
      </c>
      <c r="L56" s="247">
        <f t="shared" si="106"/>
        <v>0</v>
      </c>
      <c r="M56" s="247">
        <f t="shared" si="106"/>
        <v>0</v>
      </c>
      <c r="N56" s="247">
        <f t="shared" si="106"/>
        <v>0</v>
      </c>
      <c r="O56" s="247">
        <f t="shared" ref="O56" si="107">SUMIF($B$118:$AH$118,O$4,$B170:$AH170)</f>
        <v>0</v>
      </c>
      <c r="P56" s="247">
        <f t="shared" si="68"/>
        <v>0</v>
      </c>
      <c r="Q56" s="247">
        <f t="shared" si="69"/>
        <v>0</v>
      </c>
      <c r="R56" s="302"/>
      <c r="S56" s="302"/>
      <c r="T56" s="302"/>
      <c r="U56" s="302"/>
      <c r="V56" s="302"/>
      <c r="W56" s="302"/>
      <c r="X56" s="302"/>
      <c r="Y56" s="302"/>
      <c r="Z56" s="302"/>
      <c r="AA56" s="302"/>
      <c r="AB56" s="302"/>
      <c r="AC56" s="302"/>
      <c r="AD56" s="302"/>
      <c r="AE56" s="302"/>
      <c r="AF56" s="302"/>
      <c r="AG56" s="302"/>
    </row>
    <row r="57" spans="1:33" s="221" customFormat="1" x14ac:dyDescent="0.2">
      <c r="A57" s="221" t="str">
        <f>PROPER(VLOOKUP(A171,fips_xref!$A$5:$B$295,2,FALSE))</f>
        <v>Bowman, Nd_Tribal</v>
      </c>
      <c r="B57" s="247">
        <f t="shared" ref="B57:N57" si="108">SUMIF($B$118:$AH$118,B$4,$B171:$AH171)</f>
        <v>0</v>
      </c>
      <c r="C57" s="247">
        <f t="shared" si="108"/>
        <v>0</v>
      </c>
      <c r="D57" s="247">
        <f t="shared" si="108"/>
        <v>0</v>
      </c>
      <c r="E57" s="247">
        <f t="shared" si="108"/>
        <v>0</v>
      </c>
      <c r="F57" s="247">
        <f t="shared" si="108"/>
        <v>0</v>
      </c>
      <c r="G57" s="247">
        <f t="shared" si="108"/>
        <v>0</v>
      </c>
      <c r="H57" s="247">
        <f t="shared" si="108"/>
        <v>0</v>
      </c>
      <c r="I57" s="247">
        <f t="shared" si="108"/>
        <v>0</v>
      </c>
      <c r="J57" s="247">
        <f t="shared" si="108"/>
        <v>0</v>
      </c>
      <c r="K57" s="247">
        <f t="shared" si="108"/>
        <v>0</v>
      </c>
      <c r="L57" s="247">
        <f t="shared" si="108"/>
        <v>0</v>
      </c>
      <c r="M57" s="247">
        <f t="shared" si="108"/>
        <v>0</v>
      </c>
      <c r="N57" s="247">
        <f t="shared" si="108"/>
        <v>0</v>
      </c>
      <c r="O57" s="247">
        <f t="shared" ref="O57" si="109">SUMIF($B$118:$AH$118,O$4,$B171:$AH171)</f>
        <v>0</v>
      </c>
      <c r="P57" s="247">
        <f t="shared" si="68"/>
        <v>0</v>
      </c>
      <c r="Q57" s="247">
        <f t="shared" si="69"/>
        <v>0</v>
      </c>
      <c r="R57" s="302"/>
      <c r="S57" s="302"/>
      <c r="T57" s="302"/>
      <c r="U57" s="302"/>
      <c r="V57" s="302"/>
      <c r="W57" s="302"/>
      <c r="X57" s="302"/>
      <c r="Y57" s="302"/>
      <c r="Z57" s="302"/>
      <c r="AA57" s="302"/>
      <c r="AB57" s="302"/>
      <c r="AC57" s="302"/>
      <c r="AD57" s="302"/>
      <c r="AE57" s="302"/>
      <c r="AF57" s="302"/>
      <c r="AG57" s="302"/>
    </row>
    <row r="58" spans="1:33" s="221" customFormat="1" x14ac:dyDescent="0.2">
      <c r="A58" s="221" t="str">
        <f>PROPER(VLOOKUP(A172,fips_xref!$A$5:$B$295,2,FALSE))</f>
        <v>Burke, Nd_Tribal</v>
      </c>
      <c r="B58" s="247">
        <f t="shared" ref="B58:N58" si="110">SUMIF($B$118:$AH$118,B$4,$B172:$AH172)</f>
        <v>0</v>
      </c>
      <c r="C58" s="247">
        <f t="shared" si="110"/>
        <v>0</v>
      </c>
      <c r="D58" s="247">
        <f t="shared" si="110"/>
        <v>0</v>
      </c>
      <c r="E58" s="247">
        <f t="shared" si="110"/>
        <v>0</v>
      </c>
      <c r="F58" s="247">
        <f t="shared" si="110"/>
        <v>0</v>
      </c>
      <c r="G58" s="247">
        <f t="shared" si="110"/>
        <v>0</v>
      </c>
      <c r="H58" s="247">
        <f t="shared" si="110"/>
        <v>0</v>
      </c>
      <c r="I58" s="247">
        <f t="shared" si="110"/>
        <v>0</v>
      </c>
      <c r="J58" s="247">
        <f t="shared" si="110"/>
        <v>0</v>
      </c>
      <c r="K58" s="247">
        <f t="shared" si="110"/>
        <v>0</v>
      </c>
      <c r="L58" s="247">
        <f t="shared" si="110"/>
        <v>0</v>
      </c>
      <c r="M58" s="247">
        <f t="shared" si="110"/>
        <v>0</v>
      </c>
      <c r="N58" s="247">
        <f t="shared" si="110"/>
        <v>0</v>
      </c>
      <c r="O58" s="247">
        <f t="shared" ref="O58" si="111">SUMIF($B$118:$AH$118,O$4,$B172:$AH172)</f>
        <v>0</v>
      </c>
      <c r="P58" s="247">
        <f t="shared" si="68"/>
        <v>0</v>
      </c>
      <c r="Q58" s="247">
        <f t="shared" si="69"/>
        <v>0</v>
      </c>
      <c r="R58" s="302"/>
      <c r="S58" s="302"/>
      <c r="T58" s="302"/>
      <c r="U58" s="302"/>
      <c r="V58" s="302"/>
      <c r="W58" s="302"/>
      <c r="X58" s="302"/>
      <c r="Y58" s="302"/>
      <c r="Z58" s="302"/>
      <c r="AA58" s="302"/>
      <c r="AB58" s="302"/>
      <c r="AC58" s="302"/>
      <c r="AD58" s="302"/>
      <c r="AE58" s="302"/>
      <c r="AF58" s="302"/>
      <c r="AG58" s="302"/>
    </row>
    <row r="59" spans="1:33" s="221" customFormat="1" x14ac:dyDescent="0.2">
      <c r="A59" s="221" t="str">
        <f>PROPER(VLOOKUP(A173,fips_xref!$A$5:$B$295,2,FALSE))</f>
        <v>Divide, Nd_Tribal</v>
      </c>
      <c r="B59" s="247">
        <f t="shared" ref="B59:N59" si="112">SUMIF($B$118:$AH$118,B$4,$B173:$AH173)</f>
        <v>0</v>
      </c>
      <c r="C59" s="247">
        <f t="shared" si="112"/>
        <v>0</v>
      </c>
      <c r="D59" s="247">
        <f t="shared" si="112"/>
        <v>0</v>
      </c>
      <c r="E59" s="247">
        <f t="shared" si="112"/>
        <v>0</v>
      </c>
      <c r="F59" s="247">
        <f t="shared" si="112"/>
        <v>0</v>
      </c>
      <c r="G59" s="247">
        <f t="shared" si="112"/>
        <v>0</v>
      </c>
      <c r="H59" s="247">
        <f t="shared" si="112"/>
        <v>0</v>
      </c>
      <c r="I59" s="247">
        <f t="shared" si="112"/>
        <v>0</v>
      </c>
      <c r="J59" s="247">
        <f t="shared" si="112"/>
        <v>0</v>
      </c>
      <c r="K59" s="247">
        <f t="shared" si="112"/>
        <v>0</v>
      </c>
      <c r="L59" s="247">
        <f t="shared" si="112"/>
        <v>0</v>
      </c>
      <c r="M59" s="247">
        <f t="shared" si="112"/>
        <v>0</v>
      </c>
      <c r="N59" s="247">
        <f t="shared" si="112"/>
        <v>0</v>
      </c>
      <c r="O59" s="247">
        <f t="shared" ref="O59" si="113">SUMIF($B$118:$AH$118,O$4,$B173:$AH173)</f>
        <v>0</v>
      </c>
      <c r="P59" s="247">
        <f t="shared" si="68"/>
        <v>0</v>
      </c>
      <c r="Q59" s="247">
        <f t="shared" si="69"/>
        <v>0</v>
      </c>
      <c r="R59" s="302"/>
      <c r="S59" s="302"/>
      <c r="T59" s="302"/>
      <c r="U59" s="302"/>
      <c r="V59" s="302"/>
      <c r="W59" s="302"/>
      <c r="X59" s="302"/>
      <c r="Y59" s="302"/>
      <c r="Z59" s="302"/>
      <c r="AA59" s="302"/>
      <c r="AB59" s="302"/>
      <c r="AC59" s="302"/>
      <c r="AD59" s="302"/>
      <c r="AE59" s="302"/>
      <c r="AF59" s="302"/>
      <c r="AG59" s="302"/>
    </row>
    <row r="60" spans="1:33" s="221" customFormat="1" x14ac:dyDescent="0.2">
      <c r="A60" s="221" t="str">
        <f>PROPER(VLOOKUP(A174,fips_xref!$A$5:$B$295,2,FALSE))</f>
        <v>Dunn, Nd_Tribal</v>
      </c>
      <c r="B60" s="247">
        <f t="shared" ref="B60:N60" si="114">SUMIF($B$118:$AH$118,B$4,$B174:$AH174)</f>
        <v>3.5663563802165754</v>
      </c>
      <c r="C60" s="247">
        <f t="shared" si="114"/>
        <v>194.52236986481168</v>
      </c>
      <c r="D60" s="247">
        <f t="shared" si="114"/>
        <v>0</v>
      </c>
      <c r="E60" s="247">
        <f t="shared" si="114"/>
        <v>0</v>
      </c>
      <c r="F60" s="247">
        <f t="shared" si="114"/>
        <v>0</v>
      </c>
      <c r="G60" s="247">
        <f t="shared" si="114"/>
        <v>1.9273190380227707</v>
      </c>
      <c r="H60" s="247">
        <f t="shared" si="114"/>
        <v>0</v>
      </c>
      <c r="I60" s="247">
        <f t="shared" si="114"/>
        <v>1.6339953612077089</v>
      </c>
      <c r="J60" s="247">
        <f t="shared" si="114"/>
        <v>11.429294870055317</v>
      </c>
      <c r="K60" s="247">
        <f t="shared" si="114"/>
        <v>0</v>
      </c>
      <c r="L60" s="247">
        <f t="shared" si="114"/>
        <v>0</v>
      </c>
      <c r="M60" s="247">
        <f t="shared" si="114"/>
        <v>0</v>
      </c>
      <c r="N60" s="247">
        <f t="shared" si="114"/>
        <v>0.71456741711584215</v>
      </c>
      <c r="O60" s="247">
        <f t="shared" ref="O60" si="115">SUMIF($B$118:$AH$118,O$4,$B174:$AH174)</f>
        <v>8.1608201696451079</v>
      </c>
      <c r="P60" s="247">
        <f t="shared" si="68"/>
        <v>0.4196757391545804</v>
      </c>
      <c r="Q60" s="247">
        <f t="shared" si="69"/>
        <v>222.37439884022956</v>
      </c>
      <c r="R60" s="302"/>
      <c r="S60" s="302"/>
      <c r="T60" s="302"/>
      <c r="U60" s="302"/>
      <c r="V60" s="302"/>
      <c r="W60" s="302"/>
      <c r="X60" s="302"/>
      <c r="Y60" s="302"/>
      <c r="Z60" s="302"/>
      <c r="AA60" s="302"/>
      <c r="AB60" s="302"/>
      <c r="AC60" s="302"/>
      <c r="AD60" s="302"/>
      <c r="AE60" s="302"/>
      <c r="AF60" s="302"/>
      <c r="AG60" s="302"/>
    </row>
    <row r="61" spans="1:33" s="221" customFormat="1" x14ac:dyDescent="0.2">
      <c r="A61" s="221" t="str">
        <f>PROPER(VLOOKUP(A175,fips_xref!$A$5:$B$295,2,FALSE))</f>
        <v>Golden Valley, Nd_Tribal</v>
      </c>
      <c r="B61" s="247">
        <f t="shared" ref="B61:N61" si="116">SUMIF($B$118:$AH$118,B$4,$B175:$AH175)</f>
        <v>0</v>
      </c>
      <c r="C61" s="247">
        <f t="shared" si="116"/>
        <v>0</v>
      </c>
      <c r="D61" s="247">
        <f t="shared" si="116"/>
        <v>0</v>
      </c>
      <c r="E61" s="247">
        <f t="shared" si="116"/>
        <v>0</v>
      </c>
      <c r="F61" s="247">
        <f t="shared" si="116"/>
        <v>0</v>
      </c>
      <c r="G61" s="247">
        <f t="shared" si="116"/>
        <v>0</v>
      </c>
      <c r="H61" s="247">
        <f t="shared" si="116"/>
        <v>0</v>
      </c>
      <c r="I61" s="247">
        <f t="shared" si="116"/>
        <v>0</v>
      </c>
      <c r="J61" s="247">
        <f t="shared" si="116"/>
        <v>0</v>
      </c>
      <c r="K61" s="247">
        <f t="shared" si="116"/>
        <v>0</v>
      </c>
      <c r="L61" s="247">
        <f t="shared" si="116"/>
        <v>0</v>
      </c>
      <c r="M61" s="247">
        <f t="shared" si="116"/>
        <v>0</v>
      </c>
      <c r="N61" s="247">
        <f t="shared" si="116"/>
        <v>0</v>
      </c>
      <c r="O61" s="247">
        <f t="shared" ref="O61" si="117">SUMIF($B$118:$AH$118,O$4,$B175:$AH175)</f>
        <v>0</v>
      </c>
      <c r="P61" s="247">
        <f t="shared" si="68"/>
        <v>0</v>
      </c>
      <c r="Q61" s="247">
        <f t="shared" si="69"/>
        <v>0</v>
      </c>
      <c r="R61" s="302"/>
      <c r="S61" s="302"/>
      <c r="T61" s="302"/>
      <c r="U61" s="302"/>
      <c r="V61" s="302"/>
      <c r="W61" s="302"/>
      <c r="X61" s="302"/>
      <c r="Y61" s="302"/>
      <c r="Z61" s="302"/>
      <c r="AA61" s="302"/>
      <c r="AB61" s="302"/>
      <c r="AC61" s="302"/>
      <c r="AD61" s="302"/>
      <c r="AE61" s="302"/>
      <c r="AF61" s="302"/>
      <c r="AG61" s="302"/>
    </row>
    <row r="62" spans="1:33" s="221" customFormat="1" x14ac:dyDescent="0.2">
      <c r="A62" s="221" t="str">
        <f>PROPER(VLOOKUP(A176,fips_xref!$A$5:$B$295,2,FALSE))</f>
        <v>Mc Henry, Nd_Tribal</v>
      </c>
      <c r="B62" s="247">
        <f t="shared" ref="B62:N62" si="118">SUMIF($B$118:$AH$118,B$4,$B176:$AH176)</f>
        <v>0</v>
      </c>
      <c r="C62" s="247">
        <f t="shared" si="118"/>
        <v>0</v>
      </c>
      <c r="D62" s="247">
        <f t="shared" si="118"/>
        <v>0</v>
      </c>
      <c r="E62" s="247">
        <f t="shared" si="118"/>
        <v>0</v>
      </c>
      <c r="F62" s="247">
        <f t="shared" si="118"/>
        <v>0</v>
      </c>
      <c r="G62" s="247">
        <f t="shared" si="118"/>
        <v>0</v>
      </c>
      <c r="H62" s="247">
        <f t="shared" si="118"/>
        <v>0</v>
      </c>
      <c r="I62" s="247">
        <f t="shared" si="118"/>
        <v>0</v>
      </c>
      <c r="J62" s="247">
        <f t="shared" si="118"/>
        <v>0</v>
      </c>
      <c r="K62" s="247">
        <f t="shared" si="118"/>
        <v>0</v>
      </c>
      <c r="L62" s="247">
        <f t="shared" si="118"/>
        <v>0</v>
      </c>
      <c r="M62" s="247">
        <f t="shared" si="118"/>
        <v>0</v>
      </c>
      <c r="N62" s="247">
        <f t="shared" si="118"/>
        <v>0</v>
      </c>
      <c r="O62" s="247">
        <f t="shared" ref="O62" si="119">SUMIF($B$118:$AH$118,O$4,$B176:$AH176)</f>
        <v>0</v>
      </c>
      <c r="P62" s="247">
        <f t="shared" si="68"/>
        <v>0</v>
      </c>
      <c r="Q62" s="247">
        <f t="shared" si="69"/>
        <v>0</v>
      </c>
      <c r="R62" s="302"/>
      <c r="S62" s="302"/>
      <c r="T62" s="302"/>
      <c r="U62" s="302"/>
      <c r="V62" s="302"/>
      <c r="W62" s="302"/>
      <c r="X62" s="302"/>
      <c r="Y62" s="302"/>
      <c r="Z62" s="302"/>
      <c r="AA62" s="302"/>
      <c r="AB62" s="302"/>
      <c r="AC62" s="302"/>
      <c r="AD62" s="302"/>
      <c r="AE62" s="302"/>
      <c r="AF62" s="302"/>
      <c r="AG62" s="302"/>
    </row>
    <row r="63" spans="1:33" s="221" customFormat="1" x14ac:dyDescent="0.2">
      <c r="A63" s="221" t="str">
        <f>PROPER(VLOOKUP(A177,fips_xref!$A$5:$B$295,2,FALSE))</f>
        <v>Mckenzie, Nd_Tribal</v>
      </c>
      <c r="B63" s="247">
        <f t="shared" ref="B63:N63" si="120">SUMIF($B$118:$AH$118,B$4,$B177:$AH177)</f>
        <v>2.6952142232693381</v>
      </c>
      <c r="C63" s="247">
        <f t="shared" si="120"/>
        <v>27.788909980687386</v>
      </c>
      <c r="D63" s="247">
        <f t="shared" si="120"/>
        <v>0</v>
      </c>
      <c r="E63" s="247">
        <f t="shared" si="120"/>
        <v>0</v>
      </c>
      <c r="F63" s="247">
        <f t="shared" si="120"/>
        <v>0</v>
      </c>
      <c r="G63" s="247">
        <f t="shared" si="120"/>
        <v>1.6864041582699243</v>
      </c>
      <c r="H63" s="247">
        <f t="shared" si="120"/>
        <v>0</v>
      </c>
      <c r="I63" s="247">
        <f t="shared" si="120"/>
        <v>1.4297459410567452</v>
      </c>
      <c r="J63" s="247">
        <f t="shared" si="120"/>
        <v>2.161506115408554</v>
      </c>
      <c r="K63" s="247">
        <f t="shared" si="120"/>
        <v>0</v>
      </c>
      <c r="L63" s="247">
        <f t="shared" si="120"/>
        <v>0</v>
      </c>
      <c r="M63" s="247">
        <f t="shared" si="120"/>
        <v>0</v>
      </c>
      <c r="N63" s="247">
        <f t="shared" si="120"/>
        <v>0.1351388567298476</v>
      </c>
      <c r="O63" s="247">
        <f t="shared" ref="O63" si="121">SUMIF($B$118:$AH$118,O$4,$B177:$AH177)</f>
        <v>1.5433727893094422</v>
      </c>
      <c r="P63" s="247">
        <f t="shared" si="68"/>
        <v>0.36338677842469119</v>
      </c>
      <c r="Q63" s="247">
        <f t="shared" si="69"/>
        <v>37.803678843155929</v>
      </c>
      <c r="R63" s="302"/>
      <c r="S63" s="302"/>
      <c r="T63" s="302"/>
      <c r="U63" s="302"/>
      <c r="V63" s="302"/>
      <c r="W63" s="302"/>
      <c r="X63" s="302"/>
      <c r="Y63" s="302"/>
      <c r="Z63" s="302"/>
      <c r="AA63" s="302"/>
      <c r="AB63" s="302"/>
      <c r="AC63" s="302"/>
      <c r="AD63" s="302"/>
      <c r="AE63" s="302"/>
      <c r="AF63" s="302"/>
      <c r="AG63" s="302"/>
    </row>
    <row r="64" spans="1:33" s="221" customFormat="1" x14ac:dyDescent="0.2">
      <c r="A64" s="221" t="str">
        <f>PROPER(VLOOKUP(A178,fips_xref!$A$5:$B$295,2,FALSE))</f>
        <v>Mclean, Nd_Tribal</v>
      </c>
      <c r="B64" s="247">
        <f t="shared" ref="B64:N64" si="122">SUMIF($B$118:$AH$118,B$4,$B178:$AH178)</f>
        <v>0.46782678424308877</v>
      </c>
      <c r="C64" s="247">
        <f t="shared" si="122"/>
        <v>62.525047456546616</v>
      </c>
      <c r="D64" s="247">
        <f t="shared" si="122"/>
        <v>0</v>
      </c>
      <c r="E64" s="247">
        <f t="shared" si="122"/>
        <v>0</v>
      </c>
      <c r="F64" s="247">
        <f t="shared" si="122"/>
        <v>0</v>
      </c>
      <c r="G64" s="247">
        <f t="shared" si="122"/>
        <v>1.3651843185994625</v>
      </c>
      <c r="H64" s="247">
        <f t="shared" si="122"/>
        <v>0</v>
      </c>
      <c r="I64" s="247">
        <f t="shared" si="122"/>
        <v>1.1574133808554605</v>
      </c>
      <c r="J64" s="247">
        <f t="shared" si="122"/>
        <v>1.8557365857898509</v>
      </c>
      <c r="K64" s="247">
        <f t="shared" si="122"/>
        <v>0</v>
      </c>
      <c r="L64" s="247">
        <f t="shared" si="122"/>
        <v>0</v>
      </c>
      <c r="M64" s="247">
        <f t="shared" si="122"/>
        <v>0</v>
      </c>
      <c r="N64" s="247">
        <f t="shared" si="122"/>
        <v>0.11602193433905229</v>
      </c>
      <c r="O64" s="247">
        <f t="shared" ref="O64" si="123">SUMIF($B$118:$AH$118,O$4,$B178:$AH178)</f>
        <v>1.3250452220407947</v>
      </c>
      <c r="P64" s="247">
        <f t="shared" si="68"/>
        <v>0.2787386295823463</v>
      </c>
      <c r="Q64" s="247">
        <f t="shared" si="69"/>
        <v>69.091014311996688</v>
      </c>
      <c r="R64" s="302"/>
      <c r="S64" s="302"/>
      <c r="T64" s="302"/>
      <c r="U64" s="302"/>
      <c r="V64" s="302"/>
      <c r="W64" s="302"/>
      <c r="X64" s="302"/>
      <c r="Y64" s="302"/>
      <c r="Z64" s="302"/>
      <c r="AA64" s="302"/>
      <c r="AB64" s="302"/>
      <c r="AC64" s="302"/>
      <c r="AD64" s="302"/>
      <c r="AE64" s="302"/>
      <c r="AF64" s="302"/>
      <c r="AG64" s="302"/>
    </row>
    <row r="65" spans="1:33" s="221" customFormat="1" x14ac:dyDescent="0.2">
      <c r="A65" s="221" t="str">
        <f>PROPER(VLOOKUP(A179,fips_xref!$A$5:$B$295,2,FALSE))</f>
        <v>Mercer, Nd_Tribal</v>
      </c>
      <c r="B65" s="247">
        <f t="shared" ref="B65:N65" si="124">SUMIF($B$118:$AH$118,B$4,$B179:$AH179)</f>
        <v>0</v>
      </c>
      <c r="C65" s="247">
        <f t="shared" si="124"/>
        <v>0</v>
      </c>
      <c r="D65" s="247">
        <f t="shared" si="124"/>
        <v>0</v>
      </c>
      <c r="E65" s="247">
        <f t="shared" si="124"/>
        <v>0</v>
      </c>
      <c r="F65" s="247">
        <f t="shared" si="124"/>
        <v>0</v>
      </c>
      <c r="G65" s="247">
        <f t="shared" si="124"/>
        <v>0</v>
      </c>
      <c r="H65" s="247">
        <f t="shared" si="124"/>
        <v>0</v>
      </c>
      <c r="I65" s="247">
        <f t="shared" si="124"/>
        <v>0</v>
      </c>
      <c r="J65" s="247">
        <f t="shared" si="124"/>
        <v>0</v>
      </c>
      <c r="K65" s="247">
        <f t="shared" si="124"/>
        <v>0</v>
      </c>
      <c r="L65" s="247">
        <f t="shared" si="124"/>
        <v>0</v>
      </c>
      <c r="M65" s="247">
        <f t="shared" si="124"/>
        <v>0</v>
      </c>
      <c r="N65" s="247">
        <f t="shared" si="124"/>
        <v>0</v>
      </c>
      <c r="O65" s="247">
        <f t="shared" ref="O65" si="125">SUMIF($B$118:$AH$118,O$4,$B179:$AH179)</f>
        <v>0</v>
      </c>
      <c r="P65" s="247">
        <f t="shared" si="68"/>
        <v>0</v>
      </c>
      <c r="Q65" s="247">
        <f t="shared" si="69"/>
        <v>0</v>
      </c>
      <c r="R65" s="302"/>
      <c r="S65" s="302"/>
      <c r="T65" s="302"/>
      <c r="U65" s="302"/>
      <c r="V65" s="302"/>
      <c r="W65" s="302"/>
      <c r="X65" s="302"/>
      <c r="Y65" s="302"/>
      <c r="Z65" s="302"/>
      <c r="AA65" s="302"/>
      <c r="AB65" s="302"/>
      <c r="AC65" s="302"/>
      <c r="AD65" s="302"/>
      <c r="AE65" s="302"/>
      <c r="AF65" s="302"/>
      <c r="AG65" s="302"/>
    </row>
    <row r="66" spans="1:33" s="221" customFormat="1" x14ac:dyDescent="0.2">
      <c r="A66" s="221" t="str">
        <f>PROPER(VLOOKUP(A180,fips_xref!$A$5:$B$295,2,FALSE))</f>
        <v>Mountrail, Nd_Tribal</v>
      </c>
      <c r="B66" s="247">
        <f t="shared" ref="B66:N66" si="126">SUMIF($B$118:$AH$118,B$4,$B180:$AH180)</f>
        <v>18.186069441374507</v>
      </c>
      <c r="C66" s="247">
        <f t="shared" si="126"/>
        <v>479.35869716685738</v>
      </c>
      <c r="D66" s="247">
        <f t="shared" si="126"/>
        <v>0</v>
      </c>
      <c r="E66" s="247">
        <f t="shared" si="126"/>
        <v>0</v>
      </c>
      <c r="F66" s="247">
        <f t="shared" si="126"/>
        <v>0</v>
      </c>
      <c r="G66" s="247">
        <f t="shared" si="126"/>
        <v>8.9941555107729307</v>
      </c>
      <c r="H66" s="247">
        <f t="shared" si="126"/>
        <v>0</v>
      </c>
      <c r="I66" s="247">
        <f t="shared" si="126"/>
        <v>7.6253116856359737</v>
      </c>
      <c r="J66" s="247">
        <f t="shared" si="126"/>
        <v>85.497671051802314</v>
      </c>
      <c r="K66" s="247">
        <f t="shared" si="126"/>
        <v>0</v>
      </c>
      <c r="L66" s="247">
        <f t="shared" si="126"/>
        <v>0</v>
      </c>
      <c r="M66" s="247">
        <f t="shared" si="126"/>
        <v>0</v>
      </c>
      <c r="N66" s="247">
        <f t="shared" si="126"/>
        <v>5.3453735044470507</v>
      </c>
      <c r="O66" s="247">
        <f t="shared" ref="O66" si="127">SUMIF($B$118:$AH$118,O$4,$B180:$AH180)</f>
        <v>61.047608475417171</v>
      </c>
      <c r="P66" s="248">
        <f t="shared" si="68"/>
        <v>1.9723793911205187</v>
      </c>
      <c r="Q66" s="248">
        <f t="shared" si="69"/>
        <v>668.02726622742784</v>
      </c>
      <c r="R66" s="302"/>
      <c r="S66" s="302"/>
      <c r="T66" s="302"/>
      <c r="U66" s="302"/>
      <c r="V66" s="302"/>
      <c r="W66" s="302"/>
      <c r="X66" s="302"/>
      <c r="Y66" s="302"/>
      <c r="Z66" s="302"/>
      <c r="AA66" s="302"/>
      <c r="AB66" s="302"/>
      <c r="AC66" s="302"/>
      <c r="AD66" s="302"/>
      <c r="AE66" s="302"/>
      <c r="AF66" s="302"/>
      <c r="AG66" s="302"/>
    </row>
    <row r="67" spans="1:33" s="221" customFormat="1" x14ac:dyDescent="0.2">
      <c r="A67" s="221" t="str">
        <f>PROPER(VLOOKUP(A181,fips_xref!$A$5:$B$295,2,FALSE))</f>
        <v>Renville, Nd_Tribal</v>
      </c>
      <c r="B67" s="247">
        <f t="shared" ref="B67:N67" si="128">SUMIF($B$118:$AH$118,B$4,$B181:$AH181)</f>
        <v>0</v>
      </c>
      <c r="C67" s="247">
        <f t="shared" si="128"/>
        <v>0</v>
      </c>
      <c r="D67" s="247">
        <f t="shared" si="128"/>
        <v>0</v>
      </c>
      <c r="E67" s="247">
        <f t="shared" si="128"/>
        <v>0</v>
      </c>
      <c r="F67" s="247">
        <f t="shared" si="128"/>
        <v>0</v>
      </c>
      <c r="G67" s="247">
        <f t="shared" si="128"/>
        <v>0</v>
      </c>
      <c r="H67" s="247">
        <f t="shared" si="128"/>
        <v>0</v>
      </c>
      <c r="I67" s="247">
        <f t="shared" si="128"/>
        <v>0</v>
      </c>
      <c r="J67" s="247">
        <f t="shared" si="128"/>
        <v>0</v>
      </c>
      <c r="K67" s="247">
        <f t="shared" si="128"/>
        <v>0</v>
      </c>
      <c r="L67" s="247">
        <f t="shared" si="128"/>
        <v>0</v>
      </c>
      <c r="M67" s="247">
        <f t="shared" si="128"/>
        <v>0</v>
      </c>
      <c r="N67" s="247">
        <f t="shared" si="128"/>
        <v>0</v>
      </c>
      <c r="O67" s="247">
        <f t="shared" ref="O67" si="129">SUMIF($B$118:$AH$118,O$4,$B181:$AH181)</f>
        <v>0</v>
      </c>
      <c r="P67" s="247">
        <f t="shared" si="68"/>
        <v>0</v>
      </c>
      <c r="Q67" s="247">
        <f t="shared" si="69"/>
        <v>0</v>
      </c>
      <c r="R67" s="302"/>
      <c r="S67" s="302"/>
      <c r="T67" s="302"/>
      <c r="U67" s="302"/>
      <c r="V67" s="302"/>
      <c r="W67" s="302"/>
      <c r="X67" s="302"/>
      <c r="Y67" s="302"/>
      <c r="Z67" s="302"/>
      <c r="AA67" s="302"/>
      <c r="AB67" s="302"/>
      <c r="AC67" s="302"/>
      <c r="AD67" s="302"/>
      <c r="AE67" s="302"/>
      <c r="AF67" s="302"/>
      <c r="AG67" s="302"/>
    </row>
    <row r="68" spans="1:33" s="221" customFormat="1" x14ac:dyDescent="0.2">
      <c r="A68" s="221" t="str">
        <f>PROPER(VLOOKUP(A182,fips_xref!$A$5:$B$295,2,FALSE))</f>
        <v>Slope, Nd_Tribal</v>
      </c>
      <c r="B68" s="247">
        <f t="shared" ref="B68:N68" si="130">SUMIF($B$118:$AH$118,B$4,$B182:$AH182)</f>
        <v>0</v>
      </c>
      <c r="C68" s="247">
        <f t="shared" si="130"/>
        <v>0</v>
      </c>
      <c r="D68" s="247">
        <f t="shared" si="130"/>
        <v>0</v>
      </c>
      <c r="E68" s="247">
        <f t="shared" si="130"/>
        <v>0</v>
      </c>
      <c r="F68" s="247">
        <f t="shared" si="130"/>
        <v>0</v>
      </c>
      <c r="G68" s="247">
        <f t="shared" si="130"/>
        <v>0</v>
      </c>
      <c r="H68" s="247">
        <f t="shared" si="130"/>
        <v>0</v>
      </c>
      <c r="I68" s="247">
        <f t="shared" si="130"/>
        <v>0</v>
      </c>
      <c r="J68" s="247">
        <f t="shared" si="130"/>
        <v>0</v>
      </c>
      <c r="K68" s="247">
        <f t="shared" si="130"/>
        <v>0</v>
      </c>
      <c r="L68" s="247">
        <f t="shared" si="130"/>
        <v>0</v>
      </c>
      <c r="M68" s="247">
        <f t="shared" si="130"/>
        <v>0</v>
      </c>
      <c r="N68" s="247">
        <f t="shared" si="130"/>
        <v>0</v>
      </c>
      <c r="O68" s="247">
        <f t="shared" ref="O68" si="131">SUMIF($B$118:$AH$118,O$4,$B182:$AH182)</f>
        <v>0</v>
      </c>
      <c r="P68" s="247">
        <f t="shared" si="68"/>
        <v>0</v>
      </c>
      <c r="Q68" s="247">
        <f t="shared" si="69"/>
        <v>0</v>
      </c>
      <c r="R68" s="302"/>
      <c r="S68" s="302"/>
      <c r="T68" s="302"/>
      <c r="U68" s="302"/>
      <c r="V68" s="302"/>
      <c r="W68" s="302"/>
      <c r="X68" s="302"/>
      <c r="Y68" s="302"/>
      <c r="Z68" s="302"/>
      <c r="AA68" s="302"/>
      <c r="AB68" s="302"/>
      <c r="AC68" s="302"/>
      <c r="AD68" s="302"/>
      <c r="AE68" s="302"/>
      <c r="AF68" s="302"/>
      <c r="AG68" s="302"/>
    </row>
    <row r="69" spans="1:33" s="221" customFormat="1" x14ac:dyDescent="0.2">
      <c r="A69" s="221" t="str">
        <f>PROPER(VLOOKUP(A183,fips_xref!$A$5:$B$295,2,FALSE))</f>
        <v>Stark, Nd_Tribal</v>
      </c>
      <c r="B69" s="247">
        <f t="shared" ref="B69:N69" si="132">SUMIF($B$118:$AH$118,B$4,$B183:$AH183)</f>
        <v>0</v>
      </c>
      <c r="C69" s="247">
        <f t="shared" si="132"/>
        <v>0</v>
      </c>
      <c r="D69" s="247">
        <f t="shared" si="132"/>
        <v>0</v>
      </c>
      <c r="E69" s="247">
        <f t="shared" si="132"/>
        <v>0</v>
      </c>
      <c r="F69" s="247">
        <f t="shared" si="132"/>
        <v>0</v>
      </c>
      <c r="G69" s="247">
        <f t="shared" si="132"/>
        <v>0</v>
      </c>
      <c r="H69" s="247">
        <f t="shared" si="132"/>
        <v>0</v>
      </c>
      <c r="I69" s="247">
        <f t="shared" si="132"/>
        <v>0</v>
      </c>
      <c r="J69" s="247">
        <f t="shared" si="132"/>
        <v>0</v>
      </c>
      <c r="K69" s="247">
        <f t="shared" si="132"/>
        <v>0</v>
      </c>
      <c r="L69" s="247">
        <f t="shared" si="132"/>
        <v>0</v>
      </c>
      <c r="M69" s="247">
        <f t="shared" si="132"/>
        <v>0</v>
      </c>
      <c r="N69" s="247">
        <f t="shared" si="132"/>
        <v>0</v>
      </c>
      <c r="O69" s="247">
        <f t="shared" ref="O69" si="133">SUMIF($B$118:$AH$118,O$4,$B183:$AH183)</f>
        <v>0</v>
      </c>
      <c r="P69" s="247">
        <f t="shared" ref="P69:P100" si="134">SUMIF($B$115:$AJ$115,"N",$B183:$AJ183)</f>
        <v>0</v>
      </c>
      <c r="Q69" s="247">
        <f t="shared" ref="Q69:Q100" si="135">SUM(B69:P69)</f>
        <v>0</v>
      </c>
      <c r="R69" s="302"/>
      <c r="S69" s="302"/>
      <c r="T69" s="302"/>
      <c r="U69" s="302"/>
      <c r="V69" s="302"/>
      <c r="W69" s="302"/>
      <c r="X69" s="302"/>
      <c r="Y69" s="302"/>
      <c r="Z69" s="302"/>
      <c r="AA69" s="302"/>
      <c r="AB69" s="302"/>
      <c r="AC69" s="302"/>
      <c r="AD69" s="302"/>
      <c r="AE69" s="302"/>
      <c r="AF69" s="302"/>
      <c r="AG69" s="302"/>
    </row>
    <row r="70" spans="1:33" s="221" customFormat="1" x14ac:dyDescent="0.2">
      <c r="A70" s="221" t="str">
        <f>PROPER(VLOOKUP(A184,fips_xref!$A$5:$B$295,2,FALSE))</f>
        <v>Ward, Nd_Tribal</v>
      </c>
      <c r="B70" s="247">
        <f t="shared" ref="B70:N70" si="136">SUMIF($B$118:$AH$118,B$4,$B184:$AH184)</f>
        <v>0</v>
      </c>
      <c r="C70" s="247">
        <f t="shared" si="136"/>
        <v>0</v>
      </c>
      <c r="D70" s="247">
        <f t="shared" si="136"/>
        <v>0</v>
      </c>
      <c r="E70" s="247">
        <f t="shared" si="136"/>
        <v>0</v>
      </c>
      <c r="F70" s="247">
        <f t="shared" si="136"/>
        <v>0</v>
      </c>
      <c r="G70" s="247">
        <f t="shared" si="136"/>
        <v>0</v>
      </c>
      <c r="H70" s="247">
        <f t="shared" si="136"/>
        <v>0</v>
      </c>
      <c r="I70" s="247">
        <f t="shared" si="136"/>
        <v>0</v>
      </c>
      <c r="J70" s="247">
        <f t="shared" si="136"/>
        <v>0</v>
      </c>
      <c r="K70" s="247">
        <f t="shared" si="136"/>
        <v>0</v>
      </c>
      <c r="L70" s="247">
        <f t="shared" si="136"/>
        <v>0</v>
      </c>
      <c r="M70" s="247">
        <f t="shared" si="136"/>
        <v>0</v>
      </c>
      <c r="N70" s="247">
        <f t="shared" si="136"/>
        <v>0</v>
      </c>
      <c r="O70" s="247">
        <f t="shared" ref="O70" si="137">SUMIF($B$118:$AH$118,O$4,$B184:$AH184)</f>
        <v>0</v>
      </c>
      <c r="P70" s="247">
        <f t="shared" si="134"/>
        <v>0</v>
      </c>
      <c r="Q70" s="247">
        <f t="shared" si="135"/>
        <v>0</v>
      </c>
      <c r="R70" s="302"/>
      <c r="S70" s="302"/>
      <c r="T70" s="302"/>
      <c r="U70" s="302"/>
      <c r="V70" s="302"/>
      <c r="W70" s="302"/>
      <c r="X70" s="302"/>
      <c r="Y70" s="302"/>
      <c r="Z70" s="302"/>
      <c r="AA70" s="302"/>
      <c r="AB70" s="302"/>
      <c r="AC70" s="302"/>
      <c r="AD70" s="302"/>
      <c r="AE70" s="302"/>
      <c r="AF70" s="302"/>
      <c r="AG70" s="302"/>
    </row>
    <row r="71" spans="1:33" s="221" customFormat="1" x14ac:dyDescent="0.2">
      <c r="A71" s="221" t="str">
        <f>PROPER(VLOOKUP(A185,fips_xref!$A$5:$B$295,2,FALSE))</f>
        <v>Williams, Nd_Tribal</v>
      </c>
      <c r="B71" s="247">
        <f t="shared" ref="B71:N71" si="138">SUMIF($B$118:$AH$118,B$4,$B185:$AH185)</f>
        <v>0</v>
      </c>
      <c r="C71" s="247">
        <f t="shared" si="138"/>
        <v>0</v>
      </c>
      <c r="D71" s="247">
        <f t="shared" si="138"/>
        <v>0</v>
      </c>
      <c r="E71" s="247">
        <f t="shared" si="138"/>
        <v>0</v>
      </c>
      <c r="F71" s="247">
        <f t="shared" si="138"/>
        <v>0</v>
      </c>
      <c r="G71" s="247">
        <f t="shared" si="138"/>
        <v>0</v>
      </c>
      <c r="H71" s="247">
        <f t="shared" si="138"/>
        <v>0</v>
      </c>
      <c r="I71" s="247">
        <f t="shared" si="138"/>
        <v>0</v>
      </c>
      <c r="J71" s="247">
        <f t="shared" si="138"/>
        <v>0</v>
      </c>
      <c r="K71" s="247">
        <f t="shared" si="138"/>
        <v>0</v>
      </c>
      <c r="L71" s="247">
        <f t="shared" si="138"/>
        <v>0</v>
      </c>
      <c r="M71" s="247">
        <f t="shared" si="138"/>
        <v>0</v>
      </c>
      <c r="N71" s="247">
        <f t="shared" si="138"/>
        <v>0</v>
      </c>
      <c r="O71" s="247">
        <f t="shared" ref="O71" si="139">SUMIF($B$118:$AH$118,O$4,$B185:$AH185)</f>
        <v>0</v>
      </c>
      <c r="P71" s="247">
        <f t="shared" si="134"/>
        <v>0</v>
      </c>
      <c r="Q71" s="247">
        <f t="shared" si="135"/>
        <v>0</v>
      </c>
      <c r="R71" s="302"/>
      <c r="S71" s="302"/>
      <c r="T71" s="302"/>
      <c r="U71" s="302"/>
      <c r="V71" s="302"/>
      <c r="W71" s="302"/>
      <c r="X71" s="302"/>
      <c r="Y71" s="302"/>
      <c r="Z71" s="302"/>
      <c r="AA71" s="302"/>
      <c r="AB71" s="302"/>
      <c r="AC71" s="302"/>
      <c r="AD71" s="302"/>
      <c r="AE71" s="302"/>
      <c r="AF71" s="302"/>
      <c r="AG71" s="302"/>
    </row>
    <row r="72" spans="1:33" s="221" customFormat="1" x14ac:dyDescent="0.2">
      <c r="A72" s="221" t="str">
        <f>PROPER(VLOOKUP(A186,fips_xref!$A$5:$B$295,2,FALSE))</f>
        <v>Butte, Sd_Tribal</v>
      </c>
      <c r="B72" s="247">
        <f t="shared" ref="B72:N72" si="140">SUMIF($B$118:$AH$118,B$4,$B186:$AH186)</f>
        <v>0</v>
      </c>
      <c r="C72" s="247">
        <f t="shared" si="140"/>
        <v>0</v>
      </c>
      <c r="D72" s="247">
        <f t="shared" si="140"/>
        <v>0</v>
      </c>
      <c r="E72" s="247">
        <f t="shared" si="140"/>
        <v>0</v>
      </c>
      <c r="F72" s="247">
        <f t="shared" si="140"/>
        <v>0</v>
      </c>
      <c r="G72" s="247">
        <f t="shared" si="140"/>
        <v>0</v>
      </c>
      <c r="H72" s="247">
        <f t="shared" si="140"/>
        <v>0</v>
      </c>
      <c r="I72" s="247">
        <f t="shared" si="140"/>
        <v>0</v>
      </c>
      <c r="J72" s="247">
        <f t="shared" si="140"/>
        <v>0</v>
      </c>
      <c r="K72" s="247">
        <f t="shared" si="140"/>
        <v>0</v>
      </c>
      <c r="L72" s="247">
        <f t="shared" si="140"/>
        <v>0</v>
      </c>
      <c r="M72" s="247">
        <f t="shared" si="140"/>
        <v>0</v>
      </c>
      <c r="N72" s="247">
        <f t="shared" si="140"/>
        <v>0</v>
      </c>
      <c r="O72" s="247">
        <f t="shared" ref="O72" si="141">SUMIF($B$118:$AH$118,O$4,$B186:$AH186)</f>
        <v>0</v>
      </c>
      <c r="P72" s="247">
        <f t="shared" si="134"/>
        <v>0</v>
      </c>
      <c r="Q72" s="247">
        <f t="shared" si="135"/>
        <v>0</v>
      </c>
      <c r="R72" s="302"/>
      <c r="S72" s="302"/>
      <c r="T72" s="302"/>
      <c r="U72" s="302"/>
      <c r="V72" s="302"/>
      <c r="W72" s="302"/>
      <c r="X72" s="302"/>
      <c r="Y72" s="302"/>
      <c r="Z72" s="302"/>
      <c r="AA72" s="302"/>
      <c r="AB72" s="302"/>
      <c r="AC72" s="302"/>
      <c r="AD72" s="302"/>
      <c r="AE72" s="302"/>
      <c r="AF72" s="302"/>
      <c r="AG72" s="302"/>
    </row>
    <row r="73" spans="1:33" s="221" customFormat="1" x14ac:dyDescent="0.2">
      <c r="A73" s="221" t="str">
        <f>PROPER(VLOOKUP(A187,fips_xref!$A$5:$B$295,2,FALSE))</f>
        <v>Harding, Sd_Tribal</v>
      </c>
      <c r="B73" s="247">
        <f t="shared" ref="B73:N73" si="142">SUMIF($B$118:$AH$118,B$4,$B187:$AH187)</f>
        <v>0</v>
      </c>
      <c r="C73" s="247">
        <f t="shared" si="142"/>
        <v>0</v>
      </c>
      <c r="D73" s="247">
        <f t="shared" si="142"/>
        <v>0</v>
      </c>
      <c r="E73" s="247">
        <f t="shared" si="142"/>
        <v>0</v>
      </c>
      <c r="F73" s="247">
        <f t="shared" si="142"/>
        <v>0</v>
      </c>
      <c r="G73" s="247">
        <f t="shared" si="142"/>
        <v>0</v>
      </c>
      <c r="H73" s="247">
        <f t="shared" si="142"/>
        <v>0</v>
      </c>
      <c r="I73" s="247">
        <f t="shared" si="142"/>
        <v>0</v>
      </c>
      <c r="J73" s="247">
        <f t="shared" si="142"/>
        <v>0</v>
      </c>
      <c r="K73" s="247">
        <f t="shared" si="142"/>
        <v>0</v>
      </c>
      <c r="L73" s="247">
        <f t="shared" si="142"/>
        <v>0</v>
      </c>
      <c r="M73" s="247">
        <f t="shared" si="142"/>
        <v>0</v>
      </c>
      <c r="N73" s="247">
        <f t="shared" si="142"/>
        <v>0</v>
      </c>
      <c r="O73" s="247">
        <f t="shared" ref="O73" si="143">SUMIF($B$118:$AH$118,O$4,$B187:$AH187)</f>
        <v>0</v>
      </c>
      <c r="P73" s="247">
        <f t="shared" si="134"/>
        <v>0</v>
      </c>
      <c r="Q73" s="247">
        <f t="shared" si="135"/>
        <v>0</v>
      </c>
      <c r="R73" s="302"/>
      <c r="S73" s="302"/>
      <c r="T73" s="302"/>
      <c r="U73" s="302"/>
      <c r="V73" s="302"/>
      <c r="W73" s="302"/>
      <c r="X73" s="302"/>
      <c r="Y73" s="302"/>
      <c r="Z73" s="302"/>
      <c r="AA73" s="302"/>
      <c r="AB73" s="302"/>
      <c r="AC73" s="302"/>
      <c r="AD73" s="302"/>
      <c r="AE73" s="302"/>
      <c r="AF73" s="302"/>
      <c r="AG73" s="302"/>
    </row>
    <row r="74" spans="1:33" s="221" customFormat="1" x14ac:dyDescent="0.2">
      <c r="A74" s="226" t="str">
        <f>PROPER(VLOOKUP(A188,fips_xref!$A$5:$B$295,2,FALSE))</f>
        <v>Carter, Mt_Non-Tribal</v>
      </c>
      <c r="B74" s="305">
        <f t="shared" ref="B74:N74" si="144">SUMIF($B$118:$AH$118,B$4,$B188:$AH188)</f>
        <v>0.4868888839184029</v>
      </c>
      <c r="C74" s="305">
        <f t="shared" si="144"/>
        <v>0</v>
      </c>
      <c r="D74" s="305">
        <f t="shared" si="144"/>
        <v>0</v>
      </c>
      <c r="E74" s="305">
        <f t="shared" si="144"/>
        <v>0</v>
      </c>
      <c r="F74" s="305">
        <f t="shared" si="144"/>
        <v>0</v>
      </c>
      <c r="G74" s="305">
        <f t="shared" si="144"/>
        <v>1.4454892785170781</v>
      </c>
      <c r="H74" s="305">
        <f t="shared" si="144"/>
        <v>0</v>
      </c>
      <c r="I74" s="305">
        <f t="shared" si="144"/>
        <v>1.2254965209057815</v>
      </c>
      <c r="J74" s="305">
        <f t="shared" si="144"/>
        <v>0.7552975639951105</v>
      </c>
      <c r="K74" s="305">
        <f t="shared" si="144"/>
        <v>0</v>
      </c>
      <c r="L74" s="305">
        <f t="shared" si="144"/>
        <v>0</v>
      </c>
      <c r="M74" s="305">
        <f t="shared" si="144"/>
        <v>0</v>
      </c>
      <c r="N74" s="305">
        <f t="shared" si="144"/>
        <v>0.34904181119766459</v>
      </c>
      <c r="O74" s="305">
        <f t="shared" ref="O74" si="145">SUMIF($B$118:$AH$118,O$4,$B188:$AH188)</f>
        <v>0</v>
      </c>
      <c r="P74" s="305">
        <f t="shared" si="134"/>
        <v>0.29505887831430938</v>
      </c>
      <c r="Q74" s="305">
        <f t="shared" si="135"/>
        <v>4.5572729368483467</v>
      </c>
      <c r="R74" s="302"/>
      <c r="S74" s="302"/>
      <c r="T74" s="302"/>
      <c r="U74" s="302"/>
      <c r="V74" s="302"/>
      <c r="W74" s="302"/>
      <c r="X74" s="302"/>
      <c r="Y74" s="302"/>
      <c r="Z74" s="302"/>
      <c r="AA74" s="302"/>
      <c r="AB74" s="302"/>
      <c r="AC74" s="302"/>
      <c r="AD74" s="302"/>
      <c r="AE74" s="302"/>
      <c r="AF74" s="302"/>
      <c r="AG74" s="302"/>
    </row>
    <row r="75" spans="1:33" s="221" customFormat="1" x14ac:dyDescent="0.2">
      <c r="A75" s="226" t="str">
        <f>PROPER(VLOOKUP(A189,fips_xref!$A$5:$B$295,2,FALSE))</f>
        <v>Custer, Mt_Non-Tribal</v>
      </c>
      <c r="B75" s="305">
        <f t="shared" ref="B75:N75" si="146">SUMIF($B$118:$AH$118,B$4,$B189:$AH189)</f>
        <v>18.676847815446614</v>
      </c>
      <c r="C75" s="305">
        <f t="shared" si="146"/>
        <v>0</v>
      </c>
      <c r="D75" s="305">
        <f t="shared" si="146"/>
        <v>0</v>
      </c>
      <c r="E75" s="305">
        <f t="shared" si="146"/>
        <v>0</v>
      </c>
      <c r="F75" s="305">
        <f t="shared" si="146"/>
        <v>0</v>
      </c>
      <c r="G75" s="305">
        <f t="shared" si="146"/>
        <v>0.24091487975284634</v>
      </c>
      <c r="H75" s="305">
        <f t="shared" si="146"/>
        <v>0</v>
      </c>
      <c r="I75" s="305">
        <f t="shared" si="146"/>
        <v>0.20424942015096362</v>
      </c>
      <c r="J75" s="305">
        <f t="shared" si="146"/>
        <v>0</v>
      </c>
      <c r="K75" s="305">
        <f t="shared" si="146"/>
        <v>0</v>
      </c>
      <c r="L75" s="305">
        <f t="shared" si="146"/>
        <v>0</v>
      </c>
      <c r="M75" s="305">
        <f t="shared" si="146"/>
        <v>0</v>
      </c>
      <c r="N75" s="305">
        <f t="shared" si="146"/>
        <v>0</v>
      </c>
      <c r="O75" s="305">
        <f t="shared" ref="O75" si="147">SUMIF($B$118:$AH$118,O$4,$B189:$AH189)</f>
        <v>0</v>
      </c>
      <c r="P75" s="305">
        <f t="shared" si="134"/>
        <v>0.11580547080038725</v>
      </c>
      <c r="Q75" s="305">
        <f t="shared" si="135"/>
        <v>19.237817586150811</v>
      </c>
      <c r="R75" s="302"/>
      <c r="S75" s="302"/>
      <c r="T75" s="302"/>
      <c r="U75" s="302"/>
      <c r="V75" s="302"/>
      <c r="W75" s="302"/>
      <c r="X75" s="302"/>
      <c r="Y75" s="302"/>
      <c r="Z75" s="302"/>
      <c r="AA75" s="302"/>
      <c r="AB75" s="302"/>
      <c r="AC75" s="302"/>
      <c r="AD75" s="302"/>
      <c r="AE75" s="302"/>
      <c r="AF75" s="302"/>
      <c r="AG75" s="302"/>
    </row>
    <row r="76" spans="1:33" s="221" customFormat="1" x14ac:dyDescent="0.2">
      <c r="A76" s="226" t="str">
        <f>PROPER(VLOOKUP(A190,fips_xref!$A$5:$B$295,2,FALSE))</f>
        <v>Daniels, Mt_Non-Tribal</v>
      </c>
      <c r="B76" s="305">
        <f t="shared" ref="B76:N76" si="148">SUMIF($B$118:$AH$118,B$4,$B190:$AH190)</f>
        <v>0</v>
      </c>
      <c r="C76" s="305">
        <f t="shared" si="148"/>
        <v>0</v>
      </c>
      <c r="D76" s="305">
        <f t="shared" si="148"/>
        <v>0</v>
      </c>
      <c r="E76" s="305">
        <f t="shared" si="148"/>
        <v>0</v>
      </c>
      <c r="F76" s="305">
        <f t="shared" si="148"/>
        <v>0</v>
      </c>
      <c r="G76" s="305">
        <f t="shared" si="148"/>
        <v>8.0304959917615437E-2</v>
      </c>
      <c r="H76" s="305">
        <f t="shared" si="148"/>
        <v>0</v>
      </c>
      <c r="I76" s="305">
        <f t="shared" si="148"/>
        <v>6.8083140050321206E-2</v>
      </c>
      <c r="J76" s="305">
        <f t="shared" si="148"/>
        <v>1.2104638113877187E-3</v>
      </c>
      <c r="K76" s="305">
        <f t="shared" si="148"/>
        <v>0</v>
      </c>
      <c r="L76" s="305">
        <f t="shared" si="148"/>
        <v>0</v>
      </c>
      <c r="M76" s="305">
        <f t="shared" si="148"/>
        <v>0</v>
      </c>
      <c r="N76" s="305">
        <f t="shared" si="148"/>
        <v>5.5938546773696821E-4</v>
      </c>
      <c r="O76" s="305">
        <f t="shared" ref="O76" si="149">SUMIF($B$118:$AH$118,O$4,$B190:$AH190)</f>
        <v>8.643033187007603E-4</v>
      </c>
      <c r="P76" s="305">
        <f t="shared" si="134"/>
        <v>1.6148628668626992E-2</v>
      </c>
      <c r="Q76" s="305">
        <f t="shared" si="135"/>
        <v>0.16717088123438908</v>
      </c>
      <c r="R76" s="302"/>
      <c r="S76" s="302"/>
      <c r="T76" s="302"/>
      <c r="U76" s="302"/>
      <c r="V76" s="302"/>
      <c r="W76" s="302"/>
      <c r="X76" s="302"/>
      <c r="Y76" s="302"/>
      <c r="Z76" s="302"/>
      <c r="AA76" s="302"/>
      <c r="AB76" s="302"/>
      <c r="AC76" s="302"/>
      <c r="AD76" s="302"/>
      <c r="AE76" s="302"/>
      <c r="AF76" s="302"/>
      <c r="AG76" s="302"/>
    </row>
    <row r="77" spans="1:33" s="221" customFormat="1" x14ac:dyDescent="0.2">
      <c r="A77" s="226" t="str">
        <f>PROPER(VLOOKUP(A191,fips_xref!$A$5:$B$295,2,FALSE))</f>
        <v>Dawson, Mt_Non-Tribal</v>
      </c>
      <c r="B77" s="305">
        <f t="shared" ref="B77:N77" si="150">SUMIF($B$118:$AH$118,B$4,$B191:$AH191)</f>
        <v>16.953841150029021</v>
      </c>
      <c r="C77" s="305">
        <f t="shared" si="150"/>
        <v>20.841682485515538</v>
      </c>
      <c r="D77" s="305">
        <f t="shared" si="150"/>
        <v>0</v>
      </c>
      <c r="E77" s="305">
        <f t="shared" si="150"/>
        <v>0</v>
      </c>
      <c r="F77" s="305">
        <f t="shared" si="150"/>
        <v>0</v>
      </c>
      <c r="G77" s="305">
        <f t="shared" si="150"/>
        <v>5.1395174347273889</v>
      </c>
      <c r="H77" s="305">
        <f t="shared" si="150"/>
        <v>0</v>
      </c>
      <c r="I77" s="305">
        <f t="shared" si="150"/>
        <v>4.3573209632205563</v>
      </c>
      <c r="J77" s="305">
        <f t="shared" si="150"/>
        <v>6.1325919202200954</v>
      </c>
      <c r="K77" s="305">
        <f t="shared" si="150"/>
        <v>0</v>
      </c>
      <c r="L77" s="305">
        <f t="shared" si="150"/>
        <v>0</v>
      </c>
      <c r="M77" s="305">
        <f t="shared" si="150"/>
        <v>0</v>
      </c>
      <c r="N77" s="305">
        <f t="shared" si="150"/>
        <v>2.8340234275979248</v>
      </c>
      <c r="O77" s="305">
        <f t="shared" ref="O77" si="151">SUMIF($B$118:$AH$118,O$4,$B191:$AH191)</f>
        <v>0</v>
      </c>
      <c r="P77" s="305">
        <f t="shared" si="134"/>
        <v>2.4804988751655994</v>
      </c>
      <c r="Q77" s="305">
        <f t="shared" si="135"/>
        <v>58.739476256476124</v>
      </c>
      <c r="R77" s="302"/>
      <c r="S77" s="302"/>
      <c r="T77" s="302"/>
      <c r="U77" s="302"/>
      <c r="V77" s="302"/>
      <c r="W77" s="302"/>
      <c r="X77" s="302"/>
      <c r="Y77" s="302"/>
      <c r="Z77" s="302"/>
      <c r="AA77" s="302"/>
      <c r="AB77" s="302"/>
      <c r="AC77" s="302"/>
      <c r="AD77" s="302"/>
      <c r="AE77" s="302"/>
      <c r="AF77" s="302"/>
      <c r="AG77" s="302"/>
    </row>
    <row r="78" spans="1:33" s="221" customFormat="1" x14ac:dyDescent="0.2">
      <c r="A78" s="226" t="str">
        <f>PROPER(VLOOKUP(A192,fips_xref!$A$5:$B$295,2,FALSE))</f>
        <v>Fallon, Mt_Non-Tribal</v>
      </c>
      <c r="B78" s="305">
        <f t="shared" ref="B78:N78" si="152">SUMIF($B$118:$AH$118,B$4,$B192:$AH192)</f>
        <v>472.01738449608888</v>
      </c>
      <c r="C78" s="305">
        <f t="shared" si="152"/>
        <v>215.36405235032723</v>
      </c>
      <c r="D78" s="305">
        <f t="shared" si="152"/>
        <v>0</v>
      </c>
      <c r="E78" s="305">
        <f t="shared" si="152"/>
        <v>0</v>
      </c>
      <c r="F78" s="305">
        <f t="shared" si="152"/>
        <v>0</v>
      </c>
      <c r="G78" s="305">
        <f t="shared" si="152"/>
        <v>112.8284686842497</v>
      </c>
      <c r="H78" s="305">
        <f t="shared" si="152"/>
        <v>0</v>
      </c>
      <c r="I78" s="305">
        <f t="shared" si="152"/>
        <v>95.656811770701282</v>
      </c>
      <c r="J78" s="305">
        <f t="shared" si="152"/>
        <v>96.404157045426032</v>
      </c>
      <c r="K78" s="305">
        <f t="shared" si="152"/>
        <v>0</v>
      </c>
      <c r="L78" s="305">
        <f t="shared" si="152"/>
        <v>0</v>
      </c>
      <c r="M78" s="305">
        <f t="shared" si="152"/>
        <v>0</v>
      </c>
      <c r="N78" s="305">
        <f t="shared" si="152"/>
        <v>44.550761429885171</v>
      </c>
      <c r="O78" s="305">
        <f t="shared" ref="O78" si="153">SUMIF($B$118:$AH$118,O$4,$B192:$AH192)</f>
        <v>0</v>
      </c>
      <c r="P78" s="305">
        <f t="shared" si="134"/>
        <v>74.6287027390849</v>
      </c>
      <c r="Q78" s="305">
        <f t="shared" si="135"/>
        <v>1111.4503385157634</v>
      </c>
      <c r="R78" s="302"/>
      <c r="S78" s="302"/>
      <c r="T78" s="302"/>
      <c r="U78" s="302"/>
      <c r="V78" s="302"/>
      <c r="W78" s="302"/>
      <c r="X78" s="302"/>
      <c r="Y78" s="302"/>
      <c r="Z78" s="302"/>
      <c r="AA78" s="302"/>
      <c r="AB78" s="302"/>
      <c r="AC78" s="302"/>
      <c r="AD78" s="302"/>
      <c r="AE78" s="302"/>
      <c r="AF78" s="302"/>
      <c r="AG78" s="302"/>
    </row>
    <row r="79" spans="1:33" s="225" customFormat="1" x14ac:dyDescent="0.2">
      <c r="A79" s="225" t="str">
        <f>PROPER(VLOOKUP(A193,fips_xref!$A$5:$B$295,2,FALSE))</f>
        <v>Garfield, Mt_Non-Tribal</v>
      </c>
      <c r="B79" s="249">
        <f t="shared" ref="B79:N79" si="154">SUMIF($B$118:$AH$118,B$4,$B193:$AH193)</f>
        <v>1.5336516638110958E-2</v>
      </c>
      <c r="C79" s="249">
        <f t="shared" si="154"/>
        <v>0</v>
      </c>
      <c r="D79" s="249">
        <f t="shared" si="154"/>
        <v>0</v>
      </c>
      <c r="E79" s="249">
        <f t="shared" si="154"/>
        <v>0</v>
      </c>
      <c r="F79" s="249">
        <f t="shared" si="154"/>
        <v>0</v>
      </c>
      <c r="G79" s="249">
        <f t="shared" si="154"/>
        <v>0.96365951901138536</v>
      </c>
      <c r="H79" s="249">
        <f t="shared" si="154"/>
        <v>0</v>
      </c>
      <c r="I79" s="249">
        <f t="shared" si="154"/>
        <v>0.81699768060385447</v>
      </c>
      <c r="J79" s="249">
        <f t="shared" si="154"/>
        <v>0.24717352485428959</v>
      </c>
      <c r="K79" s="249">
        <f t="shared" si="154"/>
        <v>0</v>
      </c>
      <c r="L79" s="249">
        <f t="shared" si="154"/>
        <v>0</v>
      </c>
      <c r="M79" s="249">
        <f t="shared" si="154"/>
        <v>0</v>
      </c>
      <c r="N79" s="249">
        <f t="shared" si="154"/>
        <v>0.11422504044486856</v>
      </c>
      <c r="O79" s="249">
        <f t="shared" ref="O79" si="155">SUMIF($B$118:$AH$118,O$4,$B193:$AH193)</f>
        <v>0</v>
      </c>
      <c r="P79" s="249">
        <f t="shared" si="134"/>
        <v>0.1939216218849148</v>
      </c>
      <c r="Q79" s="249">
        <f t="shared" si="135"/>
        <v>2.3513139034374237</v>
      </c>
      <c r="R79" s="302"/>
      <c r="S79" s="302"/>
      <c r="T79" s="302"/>
      <c r="U79" s="302"/>
      <c r="V79" s="302"/>
      <c r="W79" s="302"/>
      <c r="X79" s="302"/>
      <c r="Y79" s="302"/>
      <c r="Z79" s="302"/>
      <c r="AA79" s="302"/>
      <c r="AB79" s="302"/>
      <c r="AC79" s="302"/>
      <c r="AD79" s="302"/>
      <c r="AE79" s="302"/>
      <c r="AF79" s="302"/>
      <c r="AG79" s="302"/>
    </row>
    <row r="80" spans="1:33" s="225" customFormat="1" x14ac:dyDescent="0.2">
      <c r="A80" s="225" t="str">
        <f>PROPER(VLOOKUP(A194,fips_xref!$A$5:$B$295,2,FALSE))</f>
        <v>Mccone, Mt_Non-Tribal</v>
      </c>
      <c r="B80" s="249">
        <f t="shared" ref="B80:N80" si="156">SUMIF($B$118:$AH$118,B$4,$B194:$AH194)</f>
        <v>34.303754705129158</v>
      </c>
      <c r="C80" s="249">
        <f t="shared" si="156"/>
        <v>0</v>
      </c>
      <c r="D80" s="249">
        <f t="shared" si="156"/>
        <v>0</v>
      </c>
      <c r="E80" s="249">
        <f t="shared" si="156"/>
        <v>0</v>
      </c>
      <c r="F80" s="249">
        <f t="shared" si="156"/>
        <v>0</v>
      </c>
      <c r="G80" s="249">
        <f t="shared" si="156"/>
        <v>0.40152479958807719</v>
      </c>
      <c r="H80" s="249">
        <f t="shared" si="156"/>
        <v>0</v>
      </c>
      <c r="I80" s="249">
        <f t="shared" si="156"/>
        <v>0.340415700251606</v>
      </c>
      <c r="J80" s="249">
        <f t="shared" si="156"/>
        <v>9.5212535058891878E-2</v>
      </c>
      <c r="K80" s="249">
        <f t="shared" si="156"/>
        <v>0</v>
      </c>
      <c r="L80" s="249">
        <f t="shared" si="156"/>
        <v>0</v>
      </c>
      <c r="M80" s="249">
        <f t="shared" si="156"/>
        <v>0</v>
      </c>
      <c r="N80" s="249">
        <f t="shared" si="156"/>
        <v>4.4000083238573635E-2</v>
      </c>
      <c r="O80" s="249">
        <f t="shared" ref="O80" si="157">SUMIF($B$118:$AH$118,O$4,$B194:$AH194)</f>
        <v>6.7984279463067704E-2</v>
      </c>
      <c r="P80" s="249">
        <f t="shared" si="134"/>
        <v>0.14481464660823712</v>
      </c>
      <c r="Q80" s="249">
        <f t="shared" si="135"/>
        <v>35.397706749337608</v>
      </c>
      <c r="R80" s="302"/>
      <c r="S80" s="302"/>
      <c r="T80" s="302"/>
      <c r="U80" s="302"/>
      <c r="V80" s="302"/>
      <c r="W80" s="302"/>
      <c r="X80" s="302"/>
      <c r="Y80" s="302"/>
      <c r="Z80" s="302"/>
      <c r="AA80" s="302"/>
      <c r="AB80" s="302"/>
      <c r="AC80" s="302"/>
      <c r="AD80" s="302"/>
      <c r="AE80" s="302"/>
      <c r="AF80" s="302"/>
      <c r="AG80" s="302"/>
    </row>
    <row r="81" spans="1:33" s="225" customFormat="1" x14ac:dyDescent="0.2">
      <c r="A81" s="225" t="str">
        <f>PROPER(VLOOKUP(A195,fips_xref!$A$5:$B$295,2,FALSE))</f>
        <v>Prairie, Mt_Non-Tribal</v>
      </c>
      <c r="B81" s="249">
        <f t="shared" ref="B81:N81" si="158">SUMIF($B$118:$AH$118,B$4,$B195:$AH195)</f>
        <v>5.8972057812571858E-2</v>
      </c>
      <c r="C81" s="249">
        <f t="shared" si="158"/>
        <v>0</v>
      </c>
      <c r="D81" s="249">
        <f t="shared" si="158"/>
        <v>0</v>
      </c>
      <c r="E81" s="249">
        <f t="shared" si="158"/>
        <v>0</v>
      </c>
      <c r="F81" s="249">
        <f t="shared" si="158"/>
        <v>0</v>
      </c>
      <c r="G81" s="249">
        <f t="shared" si="158"/>
        <v>1.0439644789290008</v>
      </c>
      <c r="H81" s="249">
        <f t="shared" si="158"/>
        <v>0</v>
      </c>
      <c r="I81" s="249">
        <f t="shared" si="158"/>
        <v>0.88508082065417559</v>
      </c>
      <c r="J81" s="249">
        <f t="shared" si="158"/>
        <v>1.1702955254361422</v>
      </c>
      <c r="K81" s="249">
        <f t="shared" si="158"/>
        <v>0</v>
      </c>
      <c r="L81" s="249">
        <f t="shared" si="158"/>
        <v>0</v>
      </c>
      <c r="M81" s="249">
        <f t="shared" si="158"/>
        <v>0</v>
      </c>
      <c r="N81" s="249">
        <f t="shared" si="158"/>
        <v>0.54082270261022314</v>
      </c>
      <c r="O81" s="249">
        <f t="shared" ref="O81" si="159">SUMIF($B$118:$AH$118,O$4,$B195:$AH195)</f>
        <v>0</v>
      </c>
      <c r="P81" s="249">
        <f t="shared" si="134"/>
        <v>0.21046311044136212</v>
      </c>
      <c r="Q81" s="249">
        <f t="shared" si="135"/>
        <v>3.9095986958834761</v>
      </c>
      <c r="R81" s="302"/>
      <c r="S81" s="302"/>
      <c r="T81" s="302"/>
      <c r="U81" s="302"/>
      <c r="V81" s="302"/>
      <c r="W81" s="302"/>
      <c r="X81" s="302"/>
      <c r="Y81" s="302"/>
      <c r="Z81" s="302"/>
      <c r="AA81" s="302"/>
      <c r="AB81" s="302"/>
      <c r="AC81" s="302"/>
      <c r="AD81" s="302"/>
      <c r="AE81" s="302"/>
      <c r="AF81" s="302"/>
      <c r="AG81" s="302"/>
    </row>
    <row r="82" spans="1:33" s="225" customFormat="1" x14ac:dyDescent="0.2">
      <c r="A82" s="225" t="str">
        <f>PROPER(VLOOKUP(A196,fips_xref!$A$5:$B$295,2,FALSE))</f>
        <v>Richland, Mt_Non-Tribal</v>
      </c>
      <c r="B82" s="249">
        <f t="shared" ref="B82:N82" si="160">SUMIF($B$118:$AH$118,B$4,$B196:$AH196)</f>
        <v>305.88650519103339</v>
      </c>
      <c r="C82" s="249">
        <f t="shared" si="160"/>
        <v>111.15563992274954</v>
      </c>
      <c r="D82" s="249">
        <f t="shared" si="160"/>
        <v>0</v>
      </c>
      <c r="E82" s="249">
        <f t="shared" si="160"/>
        <v>0</v>
      </c>
      <c r="F82" s="249">
        <f t="shared" si="160"/>
        <v>0</v>
      </c>
      <c r="G82" s="249">
        <f t="shared" si="160"/>
        <v>75.406357362640904</v>
      </c>
      <c r="H82" s="249">
        <f t="shared" si="160"/>
        <v>0</v>
      </c>
      <c r="I82" s="249">
        <f t="shared" si="160"/>
        <v>63.930068507251605</v>
      </c>
      <c r="J82" s="249">
        <f t="shared" si="160"/>
        <v>239.39998996617931</v>
      </c>
      <c r="K82" s="249">
        <f t="shared" si="160"/>
        <v>0</v>
      </c>
      <c r="L82" s="249">
        <f t="shared" si="160"/>
        <v>0</v>
      </c>
      <c r="M82" s="249">
        <f t="shared" si="160"/>
        <v>0</v>
      </c>
      <c r="N82" s="249">
        <f t="shared" si="160"/>
        <v>110.66026822769351</v>
      </c>
      <c r="O82" s="249">
        <f t="shared" ref="O82" si="161">SUMIF($B$118:$AH$118,O$4,$B196:$AH196)</f>
        <v>170.93795277322968</v>
      </c>
      <c r="P82" s="249">
        <f t="shared" si="134"/>
        <v>71.806785003655747</v>
      </c>
      <c r="Q82" s="249">
        <f t="shared" si="135"/>
        <v>1149.1835669544337</v>
      </c>
      <c r="R82" s="302"/>
      <c r="S82" s="302"/>
      <c r="T82" s="302"/>
      <c r="U82" s="302"/>
      <c r="V82" s="302"/>
      <c r="W82" s="302"/>
      <c r="X82" s="302"/>
      <c r="Y82" s="302"/>
      <c r="Z82" s="302"/>
      <c r="AA82" s="302"/>
      <c r="AB82" s="302"/>
      <c r="AC82" s="302"/>
      <c r="AD82" s="302"/>
      <c r="AE82" s="302"/>
      <c r="AF82" s="302"/>
      <c r="AG82" s="302"/>
    </row>
    <row r="83" spans="1:33" s="225" customFormat="1" x14ac:dyDescent="0.2">
      <c r="A83" s="225" t="str">
        <f>PROPER(VLOOKUP(A197,fips_xref!$A$5:$B$295,2,FALSE))</f>
        <v>Roosevelt, Mt_Non-Tribal</v>
      </c>
      <c r="B83" s="249">
        <f t="shared" ref="B83:N83" si="162">SUMIF($B$118:$AH$118,B$4,$B197:$AH197)</f>
        <v>156.43587362845631</v>
      </c>
      <c r="C83" s="249">
        <f t="shared" si="162"/>
        <v>34.736137475859231</v>
      </c>
      <c r="D83" s="249">
        <f t="shared" si="162"/>
        <v>0</v>
      </c>
      <c r="E83" s="249">
        <f t="shared" si="162"/>
        <v>0</v>
      </c>
      <c r="F83" s="249">
        <f t="shared" si="162"/>
        <v>0</v>
      </c>
      <c r="G83" s="249">
        <f t="shared" si="162"/>
        <v>9.0744604706905463</v>
      </c>
      <c r="H83" s="249">
        <f t="shared" si="162"/>
        <v>0</v>
      </c>
      <c r="I83" s="249">
        <f t="shared" si="162"/>
        <v>7.6933948256862958</v>
      </c>
      <c r="J83" s="249">
        <f t="shared" si="162"/>
        <v>14.451042576475217</v>
      </c>
      <c r="K83" s="249">
        <f t="shared" si="162"/>
        <v>0</v>
      </c>
      <c r="L83" s="249">
        <f t="shared" si="162"/>
        <v>0</v>
      </c>
      <c r="M83" s="249">
        <f t="shared" si="162"/>
        <v>0</v>
      </c>
      <c r="N83" s="249">
        <f t="shared" si="162"/>
        <v>6.6781866049022867</v>
      </c>
      <c r="O83" s="249">
        <f t="shared" ref="O83" si="163">SUMIF($B$118:$AH$118,O$4,$B197:$AH197)</f>
        <v>10.318428308248587</v>
      </c>
      <c r="P83" s="249">
        <f t="shared" si="134"/>
        <v>2.3778507380444478</v>
      </c>
      <c r="Q83" s="249">
        <f t="shared" si="135"/>
        <v>241.76537462836296</v>
      </c>
      <c r="R83" s="302"/>
      <c r="S83" s="302"/>
      <c r="T83" s="302"/>
      <c r="U83" s="302"/>
      <c r="V83" s="302"/>
      <c r="W83" s="302"/>
      <c r="X83" s="302"/>
      <c r="Y83" s="302"/>
      <c r="Z83" s="302"/>
      <c r="AA83" s="302"/>
      <c r="AB83" s="302"/>
      <c r="AC83" s="302"/>
      <c r="AD83" s="302"/>
      <c r="AE83" s="302"/>
      <c r="AF83" s="302"/>
      <c r="AG83" s="302"/>
    </row>
    <row r="84" spans="1:33" s="225" customFormat="1" x14ac:dyDescent="0.2">
      <c r="A84" s="225" t="str">
        <f>PROPER(VLOOKUP(A198,fips_xref!$A$5:$B$295,2,FALSE))</f>
        <v>Sheridan, Mt_Non-Tribal</v>
      </c>
      <c r="B84" s="249">
        <f t="shared" ref="B84:N84" si="164">SUMIF($B$118:$AH$118,B$4,$B198:$AH198)</f>
        <v>5.5914106671443378</v>
      </c>
      <c r="C84" s="249">
        <f t="shared" si="164"/>
        <v>34.736137475859231</v>
      </c>
      <c r="D84" s="249">
        <f t="shared" si="164"/>
        <v>0</v>
      </c>
      <c r="E84" s="249">
        <f t="shared" si="164"/>
        <v>0</v>
      </c>
      <c r="F84" s="249">
        <f t="shared" si="164"/>
        <v>0</v>
      </c>
      <c r="G84" s="249">
        <f t="shared" si="164"/>
        <v>16.944346542616859</v>
      </c>
      <c r="H84" s="249">
        <f t="shared" si="164"/>
        <v>0</v>
      </c>
      <c r="I84" s="249">
        <f t="shared" si="164"/>
        <v>14.365542550617775</v>
      </c>
      <c r="J84" s="249">
        <f t="shared" si="164"/>
        <v>22.124634564368939</v>
      </c>
      <c r="K84" s="249">
        <f t="shared" si="164"/>
        <v>0</v>
      </c>
      <c r="L84" s="249">
        <f t="shared" si="164"/>
        <v>0</v>
      </c>
      <c r="M84" s="249">
        <f t="shared" si="164"/>
        <v>0</v>
      </c>
      <c r="N84" s="249">
        <f t="shared" si="164"/>
        <v>10.224344534604882</v>
      </c>
      <c r="O84" s="249">
        <f t="shared" ref="O84" si="165">SUMIF($B$118:$AH$118,O$4,$B198:$AH198)</f>
        <v>15.797576845443263</v>
      </c>
      <c r="P84" s="249">
        <f t="shared" si="134"/>
        <v>3.7920464556999351</v>
      </c>
      <c r="Q84" s="249">
        <f t="shared" si="135"/>
        <v>123.57603963635522</v>
      </c>
      <c r="R84" s="302"/>
      <c r="S84" s="302"/>
      <c r="T84" s="302"/>
      <c r="U84" s="302"/>
      <c r="V84" s="302"/>
      <c r="W84" s="302"/>
      <c r="X84" s="302"/>
      <c r="Y84" s="302"/>
      <c r="Z84" s="302"/>
      <c r="AA84" s="302"/>
      <c r="AB84" s="302"/>
      <c r="AC84" s="302"/>
      <c r="AD84" s="302"/>
      <c r="AE84" s="302"/>
      <c r="AF84" s="302"/>
      <c r="AG84" s="302"/>
    </row>
    <row r="85" spans="1:33" s="225" customFormat="1" x14ac:dyDescent="0.2">
      <c r="A85" s="225" t="str">
        <f>PROPER(VLOOKUP(A199,fips_xref!$A$5:$B$295,2,FALSE))</f>
        <v>Valley, Mt_Non-Tribal</v>
      </c>
      <c r="B85" s="249">
        <f t="shared" ref="B85:N85" si="166">SUMIF($B$118:$AH$118,B$4,$B199:$AH199)</f>
        <v>384.10964026273479</v>
      </c>
      <c r="C85" s="249">
        <f t="shared" si="166"/>
        <v>62.525047456546616</v>
      </c>
      <c r="D85" s="249">
        <f t="shared" si="166"/>
        <v>0</v>
      </c>
      <c r="E85" s="249">
        <f t="shared" si="166"/>
        <v>0</v>
      </c>
      <c r="F85" s="249">
        <f t="shared" si="166"/>
        <v>0</v>
      </c>
      <c r="G85" s="249">
        <f t="shared" si="166"/>
        <v>10.9214745487957</v>
      </c>
      <c r="H85" s="249">
        <f t="shared" si="166"/>
        <v>0</v>
      </c>
      <c r="I85" s="249">
        <f t="shared" si="166"/>
        <v>9.2593070468436842</v>
      </c>
      <c r="J85" s="249">
        <f t="shared" si="166"/>
        <v>0</v>
      </c>
      <c r="K85" s="249">
        <f t="shared" si="166"/>
        <v>0</v>
      </c>
      <c r="L85" s="249">
        <f t="shared" si="166"/>
        <v>0</v>
      </c>
      <c r="M85" s="249">
        <f t="shared" si="166"/>
        <v>0</v>
      </c>
      <c r="N85" s="249">
        <f t="shared" si="166"/>
        <v>0</v>
      </c>
      <c r="O85" s="249">
        <f t="shared" ref="O85" si="167">SUMIF($B$118:$AH$118,O$4,$B199:$AH199)</f>
        <v>0</v>
      </c>
      <c r="P85" s="249">
        <f t="shared" si="134"/>
        <v>3.4403594657827243</v>
      </c>
      <c r="Q85" s="249">
        <f t="shared" si="135"/>
        <v>470.25582878070344</v>
      </c>
      <c r="R85" s="302"/>
      <c r="S85" s="302"/>
      <c r="T85" s="302"/>
      <c r="U85" s="302"/>
      <c r="V85" s="302"/>
      <c r="W85" s="302"/>
      <c r="X85" s="302"/>
      <c r="Y85" s="302"/>
      <c r="Z85" s="302"/>
      <c r="AA85" s="302"/>
      <c r="AB85" s="302"/>
      <c r="AC85" s="302"/>
      <c r="AD85" s="302"/>
      <c r="AE85" s="302"/>
      <c r="AF85" s="302"/>
      <c r="AG85" s="302"/>
    </row>
    <row r="86" spans="1:33" s="225" customFormat="1" x14ac:dyDescent="0.2">
      <c r="A86" s="225" t="str">
        <f>PROPER(VLOOKUP(A200,fips_xref!$A$5:$B$295,2,FALSE))</f>
        <v>Wibaux, Mt_Non-Tribal</v>
      </c>
      <c r="B86" s="249">
        <f t="shared" ref="B86:N86" si="168">SUMIF($B$118:$AH$118,B$4,$B200:$AH200)</f>
        <v>3.546916119857034</v>
      </c>
      <c r="C86" s="249">
        <f t="shared" si="168"/>
        <v>0</v>
      </c>
      <c r="D86" s="249">
        <f t="shared" si="168"/>
        <v>0</v>
      </c>
      <c r="E86" s="249">
        <f t="shared" si="168"/>
        <v>0</v>
      </c>
      <c r="F86" s="249">
        <f t="shared" si="168"/>
        <v>0</v>
      </c>
      <c r="G86" s="249">
        <f t="shared" si="168"/>
        <v>9.7169001500314707</v>
      </c>
      <c r="H86" s="249">
        <f t="shared" si="168"/>
        <v>0</v>
      </c>
      <c r="I86" s="249">
        <f t="shared" si="168"/>
        <v>8.2380599460888657</v>
      </c>
      <c r="J86" s="249">
        <f t="shared" si="168"/>
        <v>10.890734036920263</v>
      </c>
      <c r="K86" s="249">
        <f t="shared" si="168"/>
        <v>0</v>
      </c>
      <c r="L86" s="249">
        <f t="shared" si="168"/>
        <v>0</v>
      </c>
      <c r="M86" s="249">
        <f t="shared" si="168"/>
        <v>0</v>
      </c>
      <c r="N86" s="249">
        <f t="shared" si="168"/>
        <v>5.0328793772507252</v>
      </c>
      <c r="O86" s="249">
        <f t="shared" ref="O86" si="169">SUMIF($B$118:$AH$118,O$4,$B200:$AH200)</f>
        <v>0</v>
      </c>
      <c r="P86" s="249">
        <f t="shared" si="134"/>
        <v>1.985917695288467</v>
      </c>
      <c r="Q86" s="249">
        <f t="shared" si="135"/>
        <v>39.411407325436819</v>
      </c>
      <c r="R86" s="302"/>
      <c r="S86" s="302"/>
      <c r="T86" s="302"/>
      <c r="U86" s="302"/>
      <c r="V86" s="302"/>
      <c r="W86" s="302"/>
      <c r="X86" s="302"/>
      <c r="Y86" s="302"/>
      <c r="Z86" s="302"/>
      <c r="AA86" s="302"/>
      <c r="AB86" s="302"/>
      <c r="AC86" s="302"/>
      <c r="AD86" s="302"/>
      <c r="AE86" s="302"/>
      <c r="AF86" s="302"/>
      <c r="AG86" s="302"/>
    </row>
    <row r="87" spans="1:33" s="225" customFormat="1" x14ac:dyDescent="0.2">
      <c r="A87" s="225" t="str">
        <f>PROPER(VLOOKUP(A201,fips_xref!$A$5:$B$295,2,FALSE))</f>
        <v>Barnes,Nd_Non-Tribal</v>
      </c>
      <c r="B87" s="249">
        <f t="shared" ref="B87:N87" si="170">SUMIF($B$118:$AH$118,B$4,$B201:$AH201)</f>
        <v>92.4</v>
      </c>
      <c r="C87" s="249">
        <f t="shared" si="170"/>
        <v>0</v>
      </c>
      <c r="D87" s="249">
        <f t="shared" si="170"/>
        <v>0</v>
      </c>
      <c r="E87" s="249">
        <f t="shared" si="170"/>
        <v>0</v>
      </c>
      <c r="F87" s="249">
        <f t="shared" si="170"/>
        <v>0</v>
      </c>
      <c r="G87" s="249">
        <f t="shared" si="170"/>
        <v>0</v>
      </c>
      <c r="H87" s="249">
        <f t="shared" si="170"/>
        <v>0</v>
      </c>
      <c r="I87" s="249">
        <f t="shared" si="170"/>
        <v>0</v>
      </c>
      <c r="J87" s="249">
        <f t="shared" si="170"/>
        <v>0</v>
      </c>
      <c r="K87" s="249">
        <f t="shared" si="170"/>
        <v>0</v>
      </c>
      <c r="L87" s="249">
        <f t="shared" si="170"/>
        <v>0</v>
      </c>
      <c r="M87" s="249">
        <f t="shared" si="170"/>
        <v>0</v>
      </c>
      <c r="N87" s="249">
        <f t="shared" si="170"/>
        <v>0</v>
      </c>
      <c r="O87" s="249">
        <f t="shared" ref="O87" si="171">SUMIF($B$118:$AH$118,O$4,$B201:$AH201)</f>
        <v>0</v>
      </c>
      <c r="P87" s="249">
        <f t="shared" si="134"/>
        <v>0</v>
      </c>
      <c r="Q87" s="249">
        <f t="shared" si="135"/>
        <v>92.4</v>
      </c>
      <c r="R87" s="302"/>
      <c r="S87" s="302"/>
      <c r="T87" s="302"/>
      <c r="U87" s="302"/>
      <c r="V87" s="302"/>
      <c r="W87" s="302"/>
      <c r="X87" s="302"/>
      <c r="Y87" s="302"/>
      <c r="Z87" s="302"/>
      <c r="AA87" s="302"/>
      <c r="AB87" s="302"/>
      <c r="AC87" s="302"/>
      <c r="AD87" s="302"/>
      <c r="AE87" s="302"/>
      <c r="AF87" s="302"/>
      <c r="AG87" s="302"/>
    </row>
    <row r="88" spans="1:33" s="225" customFormat="1" x14ac:dyDescent="0.2">
      <c r="A88" s="225" t="str">
        <f>PROPER(VLOOKUP(A202,fips_xref!$A$5:$B$295,2,FALSE))</f>
        <v>Billings, Nd_Non-Tribal</v>
      </c>
      <c r="B88" s="249">
        <f t="shared" ref="B88:N88" si="172">SUMIF($B$118:$AH$118,B$4,$B202:$AH202)</f>
        <v>232.96036912978741</v>
      </c>
      <c r="C88" s="249">
        <f t="shared" si="172"/>
        <v>13.894454990343693</v>
      </c>
      <c r="D88" s="249">
        <f t="shared" si="172"/>
        <v>0</v>
      </c>
      <c r="E88" s="249">
        <f t="shared" si="172"/>
        <v>0</v>
      </c>
      <c r="F88" s="249">
        <f t="shared" si="172"/>
        <v>0</v>
      </c>
      <c r="G88" s="249">
        <f t="shared" si="172"/>
        <v>36.779671642267871</v>
      </c>
      <c r="H88" s="249">
        <f t="shared" si="172"/>
        <v>0</v>
      </c>
      <c r="I88" s="249">
        <f t="shared" si="172"/>
        <v>31.182078143047111</v>
      </c>
      <c r="J88" s="249">
        <f t="shared" si="172"/>
        <v>61.336112581665262</v>
      </c>
      <c r="K88" s="249">
        <f t="shared" si="172"/>
        <v>0</v>
      </c>
      <c r="L88" s="249">
        <f t="shared" si="172"/>
        <v>0</v>
      </c>
      <c r="M88" s="249">
        <f t="shared" si="172"/>
        <v>0</v>
      </c>
      <c r="N88" s="249">
        <f t="shared" si="172"/>
        <v>3.8347761643842273</v>
      </c>
      <c r="O88" s="249">
        <f t="shared" ref="O88" si="173">SUMIF($B$118:$AH$118,O$4,$B202:$AH202)</f>
        <v>43.795613848018107</v>
      </c>
      <c r="P88" s="249">
        <f t="shared" si="134"/>
        <v>49.140946268417594</v>
      </c>
      <c r="Q88" s="249">
        <f t="shared" si="135"/>
        <v>472.92402276793121</v>
      </c>
      <c r="R88" s="302"/>
      <c r="S88" s="302"/>
      <c r="T88" s="302"/>
      <c r="U88" s="302"/>
      <c r="V88" s="302"/>
      <c r="W88" s="302"/>
      <c r="X88" s="302"/>
      <c r="Y88" s="302"/>
      <c r="Z88" s="302"/>
      <c r="AA88" s="302"/>
      <c r="AB88" s="302"/>
      <c r="AC88" s="302"/>
      <c r="AD88" s="302"/>
      <c r="AE88" s="302"/>
      <c r="AF88" s="302"/>
      <c r="AG88" s="302"/>
    </row>
    <row r="89" spans="1:33" s="225" customFormat="1" x14ac:dyDescent="0.2">
      <c r="A89" s="225" t="str">
        <f>PROPER(VLOOKUP(A203,fips_xref!$A$5:$B$295,2,FALSE))</f>
        <v>Bottineau, Nd_Non-Tribal</v>
      </c>
      <c r="B89" s="249">
        <f t="shared" ref="B89:N89" si="174">SUMIF($B$118:$AH$118,B$4,$B203:$AH203)</f>
        <v>0.71920559759543157</v>
      </c>
      <c r="C89" s="249">
        <f t="shared" si="174"/>
        <v>243.15296233101461</v>
      </c>
      <c r="D89" s="249">
        <f t="shared" si="174"/>
        <v>0</v>
      </c>
      <c r="E89" s="249">
        <f t="shared" si="174"/>
        <v>0</v>
      </c>
      <c r="F89" s="249">
        <f t="shared" si="174"/>
        <v>0</v>
      </c>
      <c r="G89" s="249">
        <f t="shared" si="174"/>
        <v>41.999494036912878</v>
      </c>
      <c r="H89" s="249">
        <f t="shared" si="174"/>
        <v>0</v>
      </c>
      <c r="I89" s="249">
        <f t="shared" si="174"/>
        <v>35.607482246317993</v>
      </c>
      <c r="J89" s="249">
        <f t="shared" si="174"/>
        <v>30.045941600400997</v>
      </c>
      <c r="K89" s="249">
        <f t="shared" si="174"/>
        <v>0</v>
      </c>
      <c r="L89" s="249">
        <f t="shared" si="174"/>
        <v>0</v>
      </c>
      <c r="M89" s="249">
        <f t="shared" si="174"/>
        <v>0</v>
      </c>
      <c r="N89" s="249">
        <f t="shared" si="174"/>
        <v>1.878493041636615</v>
      </c>
      <c r="O89" s="249">
        <f t="shared" ref="O89" si="175">SUMIF($B$118:$AH$118,O$4,$B203:$AH203)</f>
        <v>21.453600507845216</v>
      </c>
      <c r="P89" s="249">
        <f t="shared" si="134"/>
        <v>8.5737335299217108</v>
      </c>
      <c r="Q89" s="249">
        <f t="shared" si="135"/>
        <v>383.43091289164545</v>
      </c>
      <c r="R89" s="302"/>
      <c r="S89" s="302"/>
      <c r="T89" s="302"/>
      <c r="U89" s="302"/>
      <c r="V89" s="302"/>
      <c r="W89" s="302"/>
      <c r="X89" s="302"/>
      <c r="Y89" s="302"/>
      <c r="Z89" s="302"/>
      <c r="AA89" s="302"/>
      <c r="AB89" s="302"/>
      <c r="AC89" s="302"/>
      <c r="AD89" s="302"/>
      <c r="AE89" s="302"/>
      <c r="AF89" s="302"/>
      <c r="AG89" s="302"/>
    </row>
    <row r="90" spans="1:33" s="225" customFormat="1" x14ac:dyDescent="0.2">
      <c r="A90" s="225" t="str">
        <f>PROPER(VLOOKUP(A204,fips_xref!$A$5:$B$295,2,FALSE))</f>
        <v>Bowman, Nd_Non-Tribal</v>
      </c>
      <c r="B90" s="249">
        <f t="shared" ref="B90:N90" si="176">SUMIF($B$118:$AH$118,B$4,$B204:$AH204)</f>
        <v>320.2844590740367</v>
      </c>
      <c r="C90" s="249">
        <f t="shared" si="176"/>
        <v>104.20841242757768</v>
      </c>
      <c r="D90" s="249">
        <f t="shared" si="176"/>
        <v>0</v>
      </c>
      <c r="E90" s="249">
        <f t="shared" si="176"/>
        <v>0</v>
      </c>
      <c r="F90" s="249">
        <f t="shared" si="176"/>
        <v>0</v>
      </c>
      <c r="G90" s="249">
        <f t="shared" si="176"/>
        <v>44.488947794358957</v>
      </c>
      <c r="H90" s="249">
        <f t="shared" si="176"/>
        <v>0</v>
      </c>
      <c r="I90" s="249">
        <f t="shared" si="176"/>
        <v>37.718059587877946</v>
      </c>
      <c r="J90" s="249">
        <f t="shared" si="176"/>
        <v>187.54853028726416</v>
      </c>
      <c r="K90" s="249">
        <f t="shared" si="176"/>
        <v>0</v>
      </c>
      <c r="L90" s="249">
        <f t="shared" si="176"/>
        <v>0</v>
      </c>
      <c r="M90" s="249">
        <f t="shared" si="176"/>
        <v>0</v>
      </c>
      <c r="N90" s="249">
        <f t="shared" si="176"/>
        <v>11.725663778468427</v>
      </c>
      <c r="O90" s="249">
        <f t="shared" ref="O90" si="177">SUMIF($B$118:$AH$118,O$4,$B204:$AH204)</f>
        <v>0</v>
      </c>
      <c r="P90" s="249">
        <f t="shared" si="134"/>
        <v>27.29948561928644</v>
      </c>
      <c r="Q90" s="249">
        <f t="shared" si="135"/>
        <v>733.27355856887027</v>
      </c>
      <c r="R90" s="302"/>
      <c r="S90" s="302"/>
      <c r="T90" s="302"/>
      <c r="U90" s="302"/>
      <c r="V90" s="302"/>
      <c r="W90" s="302"/>
      <c r="X90" s="302"/>
      <c r="Y90" s="302"/>
      <c r="Z90" s="302"/>
      <c r="AA90" s="302"/>
      <c r="AB90" s="302"/>
      <c r="AC90" s="302"/>
      <c r="AD90" s="302"/>
      <c r="AE90" s="302"/>
      <c r="AF90" s="302"/>
      <c r="AG90" s="302"/>
    </row>
    <row r="91" spans="1:33" s="225" customFormat="1" x14ac:dyDescent="0.2">
      <c r="A91" s="225" t="str">
        <f>PROPER(VLOOKUP(A205,fips_xref!$A$5:$B$295,2,FALSE))</f>
        <v>Burke, Nd_Non-Tribal</v>
      </c>
      <c r="B91" s="249">
        <f t="shared" ref="B91:N91" si="178">SUMIF($B$118:$AH$118,B$4,$B205:$AH205)</f>
        <v>41.804442631225712</v>
      </c>
      <c r="C91" s="249">
        <f t="shared" si="178"/>
        <v>131.99732240826506</v>
      </c>
      <c r="D91" s="249">
        <f t="shared" si="178"/>
        <v>0</v>
      </c>
      <c r="E91" s="249">
        <f t="shared" si="178"/>
        <v>0</v>
      </c>
      <c r="F91" s="249">
        <f t="shared" si="178"/>
        <v>0</v>
      </c>
      <c r="G91" s="249">
        <f t="shared" si="178"/>
        <v>30.114359969105795</v>
      </c>
      <c r="H91" s="249">
        <f t="shared" si="178"/>
        <v>0</v>
      </c>
      <c r="I91" s="249">
        <f t="shared" si="178"/>
        <v>25.53117751887045</v>
      </c>
      <c r="J91" s="249">
        <f t="shared" si="178"/>
        <v>21.332879741633484</v>
      </c>
      <c r="K91" s="249">
        <f t="shared" si="178"/>
        <v>0</v>
      </c>
      <c r="L91" s="249">
        <f t="shared" si="178"/>
        <v>0</v>
      </c>
      <c r="M91" s="249">
        <f t="shared" si="178"/>
        <v>0</v>
      </c>
      <c r="N91" s="249">
        <f t="shared" si="178"/>
        <v>1.3337463903009907</v>
      </c>
      <c r="O91" s="249">
        <f t="shared" ref="O91" si="179">SUMIF($B$118:$AH$118,O$4,$B205:$AH205)</f>
        <v>15.232242868128351</v>
      </c>
      <c r="P91" s="249">
        <f t="shared" si="134"/>
        <v>17.493960599908917</v>
      </c>
      <c r="Q91" s="249">
        <f t="shared" si="135"/>
        <v>284.84013212743878</v>
      </c>
      <c r="R91" s="302"/>
      <c r="S91" s="302"/>
      <c r="T91" s="302"/>
      <c r="U91" s="302"/>
      <c r="V91" s="302"/>
      <c r="W91" s="302"/>
      <c r="X91" s="302"/>
      <c r="Y91" s="302"/>
      <c r="Z91" s="302"/>
      <c r="AA91" s="302"/>
      <c r="AB91" s="302"/>
      <c r="AC91" s="302"/>
      <c r="AD91" s="302"/>
      <c r="AE91" s="302"/>
      <c r="AF91" s="302"/>
      <c r="AG91" s="302"/>
    </row>
    <row r="92" spans="1:33" s="225" customFormat="1" x14ac:dyDescent="0.2">
      <c r="A92" s="225" t="str">
        <f>PROPER(VLOOKUP(A206,fips_xref!$A$5:$B$295,2,FALSE))</f>
        <v>Burleigh,Nd_Non-Tribal</v>
      </c>
      <c r="B92" s="249">
        <f t="shared" ref="B92:N92" si="180">SUMIF($B$118:$AH$118,B$4,$B206:$AH206)</f>
        <v>18.37</v>
      </c>
      <c r="C92" s="249">
        <f t="shared" si="180"/>
        <v>0</v>
      </c>
      <c r="D92" s="249">
        <f t="shared" si="180"/>
        <v>0</v>
      </c>
      <c r="E92" s="249">
        <f t="shared" si="180"/>
        <v>0</v>
      </c>
      <c r="F92" s="249">
        <f t="shared" si="180"/>
        <v>0</v>
      </c>
      <c r="G92" s="249">
        <f t="shared" si="180"/>
        <v>0</v>
      </c>
      <c r="H92" s="249">
        <f t="shared" si="180"/>
        <v>0</v>
      </c>
      <c r="I92" s="249">
        <f t="shared" si="180"/>
        <v>0</v>
      </c>
      <c r="J92" s="249">
        <f t="shared" si="180"/>
        <v>0</v>
      </c>
      <c r="K92" s="249">
        <f t="shared" si="180"/>
        <v>0</v>
      </c>
      <c r="L92" s="249">
        <f t="shared" si="180"/>
        <v>0</v>
      </c>
      <c r="M92" s="249">
        <f t="shared" si="180"/>
        <v>0</v>
      </c>
      <c r="N92" s="249">
        <f t="shared" si="180"/>
        <v>0</v>
      </c>
      <c r="O92" s="249">
        <f t="shared" ref="O92" si="181">SUMIF($B$118:$AH$118,O$4,$B206:$AH206)</f>
        <v>0</v>
      </c>
      <c r="P92" s="249">
        <f t="shared" si="134"/>
        <v>0</v>
      </c>
      <c r="Q92" s="249">
        <f t="shared" si="135"/>
        <v>18.37</v>
      </c>
      <c r="R92" s="302"/>
      <c r="S92" s="302"/>
      <c r="T92" s="302"/>
      <c r="U92" s="302"/>
      <c r="V92" s="302"/>
      <c r="W92" s="302"/>
      <c r="X92" s="302"/>
      <c r="Y92" s="302"/>
      <c r="Z92" s="302"/>
      <c r="AA92" s="302"/>
      <c r="AB92" s="302"/>
      <c r="AC92" s="302"/>
      <c r="AD92" s="302"/>
      <c r="AE92" s="302"/>
      <c r="AF92" s="302"/>
      <c r="AG92" s="302"/>
    </row>
    <row r="93" spans="1:33" s="225" customFormat="1" x14ac:dyDescent="0.2">
      <c r="A93" s="225" t="str">
        <f>PROPER(VLOOKUP(A207,fips_xref!$A$5:$B$295,2,FALSE))</f>
        <v>Divide, Nd_Non-Tribal</v>
      </c>
      <c r="B93" s="249">
        <f t="shared" ref="B93:N93" si="182">SUMIF($B$118:$AH$118,B$4,$B207:$AH207)</f>
        <v>15.000829001102808</v>
      </c>
      <c r="C93" s="249">
        <f t="shared" si="182"/>
        <v>187.57514236963985</v>
      </c>
      <c r="D93" s="249">
        <f t="shared" si="182"/>
        <v>0</v>
      </c>
      <c r="E93" s="249">
        <f t="shared" si="182"/>
        <v>0</v>
      </c>
      <c r="F93" s="249">
        <f t="shared" si="182"/>
        <v>0</v>
      </c>
      <c r="G93" s="249">
        <f t="shared" si="182"/>
        <v>11.483609268219011</v>
      </c>
      <c r="H93" s="249">
        <f t="shared" si="182"/>
        <v>0</v>
      </c>
      <c r="I93" s="249">
        <f t="shared" si="182"/>
        <v>9.7358890271959329</v>
      </c>
      <c r="J93" s="249">
        <f t="shared" si="182"/>
        <v>23.364882156378965</v>
      </c>
      <c r="K93" s="249">
        <f t="shared" si="182"/>
        <v>0</v>
      </c>
      <c r="L93" s="249">
        <f t="shared" si="182"/>
        <v>0</v>
      </c>
      <c r="M93" s="249">
        <f t="shared" si="182"/>
        <v>0</v>
      </c>
      <c r="N93" s="249">
        <f t="shared" si="182"/>
        <v>1.4607885861307677</v>
      </c>
      <c r="O93" s="249">
        <f t="shared" ref="O93" si="183">SUMIF($B$118:$AH$118,O$4,$B207:$AH207)</f>
        <v>16.6831465747489</v>
      </c>
      <c r="P93" s="249">
        <f t="shared" si="134"/>
        <v>2.6251589102102377</v>
      </c>
      <c r="Q93" s="249">
        <f t="shared" si="135"/>
        <v>267.92944589362645</v>
      </c>
      <c r="R93" s="302"/>
      <c r="S93" s="302"/>
      <c r="T93" s="302"/>
      <c r="U93" s="302"/>
      <c r="V93" s="302"/>
      <c r="W93" s="302"/>
      <c r="X93" s="302"/>
      <c r="Y93" s="302"/>
      <c r="Z93" s="302"/>
      <c r="AA93" s="302"/>
      <c r="AB93" s="302"/>
      <c r="AC93" s="302"/>
      <c r="AD93" s="302"/>
      <c r="AE93" s="302"/>
      <c r="AF93" s="302"/>
      <c r="AG93" s="302"/>
    </row>
    <row r="94" spans="1:33" s="225" customFormat="1" x14ac:dyDescent="0.2">
      <c r="A94" s="225" t="str">
        <f>PROPER(VLOOKUP(A208,fips_xref!$A$5:$B$295,2,FALSE))</f>
        <v>Dunn, Nd_Non-Tribal</v>
      </c>
      <c r="B94" s="249">
        <f t="shared" ref="B94:N94" si="184">SUMIF($B$118:$AH$118,B$4,$B208:$AH208)</f>
        <v>111.3270182344457</v>
      </c>
      <c r="C94" s="249">
        <f t="shared" si="184"/>
        <v>764.19502446890294</v>
      </c>
      <c r="D94" s="249">
        <f t="shared" si="184"/>
        <v>0</v>
      </c>
      <c r="E94" s="249">
        <f t="shared" si="184"/>
        <v>0</v>
      </c>
      <c r="F94" s="249">
        <f t="shared" si="184"/>
        <v>0</v>
      </c>
      <c r="G94" s="249">
        <f t="shared" si="184"/>
        <v>28.990090530259177</v>
      </c>
      <c r="H94" s="249">
        <f t="shared" si="184"/>
        <v>0</v>
      </c>
      <c r="I94" s="249">
        <f t="shared" si="184"/>
        <v>24.578013558165953</v>
      </c>
      <c r="J94" s="249">
        <f t="shared" si="184"/>
        <v>125.4467356362745</v>
      </c>
      <c r="K94" s="249">
        <f t="shared" si="184"/>
        <v>0</v>
      </c>
      <c r="L94" s="249">
        <f t="shared" si="184"/>
        <v>0</v>
      </c>
      <c r="M94" s="249">
        <f t="shared" si="184"/>
        <v>0</v>
      </c>
      <c r="N94" s="249">
        <f t="shared" si="184"/>
        <v>7.8430166417425431</v>
      </c>
      <c r="O94" s="249">
        <f t="shared" ref="O94" si="185">SUMIF($B$118:$AH$118,O$4,$B208:$AH208)</f>
        <v>89.572301881795056</v>
      </c>
      <c r="P94" s="249">
        <f t="shared" si="134"/>
        <v>6.7167182451074368</v>
      </c>
      <c r="Q94" s="249">
        <f t="shared" si="135"/>
        <v>1158.6689191966932</v>
      </c>
      <c r="R94" s="302"/>
      <c r="S94" s="302"/>
      <c r="T94" s="302"/>
      <c r="U94" s="302"/>
      <c r="V94" s="302"/>
      <c r="W94" s="302"/>
      <c r="X94" s="302"/>
      <c r="Y94" s="302"/>
      <c r="Z94" s="302"/>
      <c r="AA94" s="302"/>
      <c r="AB94" s="302"/>
      <c r="AC94" s="302"/>
      <c r="AD94" s="302"/>
      <c r="AE94" s="302"/>
      <c r="AF94" s="302"/>
      <c r="AG94" s="302"/>
    </row>
    <row r="95" spans="1:33" s="225" customFormat="1" x14ac:dyDescent="0.2">
      <c r="A95" s="225" t="str">
        <f>PROPER(VLOOKUP(A209,fips_xref!$A$5:$B$295,2,FALSE))</f>
        <v>Golden Valley, Nd_Non-Tribal</v>
      </c>
      <c r="B95" s="249">
        <f t="shared" ref="B95:N95" si="186">SUMIF($B$118:$AH$118,B$4,$B209:$AH209)</f>
        <v>4.4342631624209794</v>
      </c>
      <c r="C95" s="249">
        <f t="shared" si="186"/>
        <v>20.841682485515538</v>
      </c>
      <c r="D95" s="249">
        <f t="shared" si="186"/>
        <v>0</v>
      </c>
      <c r="E95" s="249">
        <f t="shared" si="186"/>
        <v>0</v>
      </c>
      <c r="F95" s="249">
        <f t="shared" si="186"/>
        <v>0</v>
      </c>
      <c r="G95" s="249">
        <f t="shared" si="186"/>
        <v>5.0592124748097733</v>
      </c>
      <c r="H95" s="249">
        <f t="shared" si="186"/>
        <v>0</v>
      </c>
      <c r="I95" s="249">
        <f t="shared" si="186"/>
        <v>4.2892378231702359</v>
      </c>
      <c r="J95" s="249">
        <f t="shared" si="186"/>
        <v>8.6278675044633992</v>
      </c>
      <c r="K95" s="249">
        <f t="shared" si="186"/>
        <v>0</v>
      </c>
      <c r="L95" s="249">
        <f t="shared" si="186"/>
        <v>0</v>
      </c>
      <c r="M95" s="249">
        <f t="shared" si="186"/>
        <v>0</v>
      </c>
      <c r="N95" s="249">
        <f t="shared" si="186"/>
        <v>0.53942024140394573</v>
      </c>
      <c r="O95" s="249">
        <f t="shared" ref="O95" si="187">SUMIF($B$118:$AH$118,O$4,$B209:$AH209)</f>
        <v>6.160526607457256</v>
      </c>
      <c r="P95" s="249">
        <f t="shared" si="134"/>
        <v>1.0572862032007206</v>
      </c>
      <c r="Q95" s="249">
        <f t="shared" si="135"/>
        <v>51.009496502441849</v>
      </c>
      <c r="R95" s="302"/>
      <c r="S95" s="302"/>
      <c r="T95" s="302"/>
      <c r="U95" s="302"/>
      <c r="V95" s="302"/>
      <c r="W95" s="302"/>
      <c r="X95" s="302"/>
      <c r="Y95" s="302"/>
      <c r="Z95" s="302"/>
      <c r="AA95" s="302"/>
      <c r="AB95" s="302"/>
      <c r="AC95" s="302"/>
      <c r="AD95" s="302"/>
      <c r="AE95" s="302"/>
      <c r="AF95" s="302"/>
      <c r="AG95" s="302"/>
    </row>
    <row r="96" spans="1:33" s="225" customFormat="1" x14ac:dyDescent="0.2">
      <c r="A96" s="225" t="str">
        <f>PROPER(VLOOKUP(A210,fips_xref!$A$5:$B$295,2,FALSE))</f>
        <v>Mc Henry, Nd_Non-Tribal</v>
      </c>
      <c r="B96" s="249">
        <f t="shared" ref="B96:N96" si="188">SUMIF($B$118:$AH$118,B$4,$B210:$AH210)</f>
        <v>103</v>
      </c>
      <c r="C96" s="249">
        <f t="shared" si="188"/>
        <v>0</v>
      </c>
      <c r="D96" s="249">
        <f t="shared" si="188"/>
        <v>0</v>
      </c>
      <c r="E96" s="249">
        <f t="shared" si="188"/>
        <v>0</v>
      </c>
      <c r="F96" s="249">
        <f t="shared" si="188"/>
        <v>0</v>
      </c>
      <c r="G96" s="249">
        <f t="shared" si="188"/>
        <v>1.3651843185994625</v>
      </c>
      <c r="H96" s="249">
        <f t="shared" si="188"/>
        <v>0</v>
      </c>
      <c r="I96" s="249">
        <f t="shared" si="188"/>
        <v>1.1574133808554605</v>
      </c>
      <c r="J96" s="249">
        <f t="shared" si="188"/>
        <v>0.51653357719888304</v>
      </c>
      <c r="K96" s="249">
        <f t="shared" si="188"/>
        <v>0</v>
      </c>
      <c r="L96" s="249">
        <f t="shared" si="188"/>
        <v>0</v>
      </c>
      <c r="M96" s="249">
        <f t="shared" si="188"/>
        <v>0</v>
      </c>
      <c r="N96" s="249">
        <f t="shared" si="188"/>
        <v>3.2294036360864829E-2</v>
      </c>
      <c r="O96" s="249">
        <f t="shared" ref="O96" si="189">SUMIF($B$118:$AH$118,O$4,$B210:$AH210)</f>
        <v>0.36881869643137316</v>
      </c>
      <c r="P96" s="249">
        <f t="shared" si="134"/>
        <v>0.27452668736665892</v>
      </c>
      <c r="Q96" s="249">
        <f t="shared" si="135"/>
        <v>106.71477069681271</v>
      </c>
      <c r="R96" s="302"/>
      <c r="S96" s="302"/>
      <c r="T96" s="302"/>
      <c r="U96" s="302"/>
      <c r="V96" s="302"/>
      <c r="W96" s="302"/>
      <c r="X96" s="302"/>
      <c r="Y96" s="302"/>
      <c r="Z96" s="302"/>
      <c r="AA96" s="302"/>
      <c r="AB96" s="302"/>
      <c r="AC96" s="302"/>
      <c r="AD96" s="302"/>
      <c r="AE96" s="302"/>
      <c r="AF96" s="302"/>
      <c r="AG96" s="302"/>
    </row>
    <row r="97" spans="1:33" s="225" customFormat="1" x14ac:dyDescent="0.2">
      <c r="A97" s="225" t="str">
        <f>PROPER(VLOOKUP(A211,fips_xref!$A$5:$B$295,2,FALSE))</f>
        <v>Mcintosh,Nd_Non-Tribal</v>
      </c>
      <c r="B97" s="249">
        <f t="shared" ref="B97:N97" si="190">SUMIF($B$118:$AH$118,B$4,$B211:$AH211)</f>
        <v>39</v>
      </c>
      <c r="C97" s="249">
        <f t="shared" si="190"/>
        <v>0</v>
      </c>
      <c r="D97" s="249">
        <f t="shared" si="190"/>
        <v>0</v>
      </c>
      <c r="E97" s="249">
        <f t="shared" si="190"/>
        <v>0</v>
      </c>
      <c r="F97" s="249">
        <f t="shared" si="190"/>
        <v>0</v>
      </c>
      <c r="G97" s="249">
        <f t="shared" si="190"/>
        <v>0</v>
      </c>
      <c r="H97" s="249">
        <f t="shared" si="190"/>
        <v>0</v>
      </c>
      <c r="I97" s="249">
        <f t="shared" si="190"/>
        <v>0</v>
      </c>
      <c r="J97" s="249">
        <f t="shared" si="190"/>
        <v>0</v>
      </c>
      <c r="K97" s="249">
        <f t="shared" si="190"/>
        <v>0</v>
      </c>
      <c r="L97" s="249">
        <f t="shared" si="190"/>
        <v>0</v>
      </c>
      <c r="M97" s="249">
        <f t="shared" si="190"/>
        <v>0</v>
      </c>
      <c r="N97" s="249">
        <f t="shared" si="190"/>
        <v>0</v>
      </c>
      <c r="O97" s="249">
        <f t="shared" ref="O97" si="191">SUMIF($B$118:$AH$118,O$4,$B211:$AH211)</f>
        <v>0</v>
      </c>
      <c r="P97" s="249">
        <f t="shared" si="134"/>
        <v>0</v>
      </c>
      <c r="Q97" s="249">
        <f t="shared" si="135"/>
        <v>39</v>
      </c>
      <c r="R97" s="302"/>
      <c r="S97" s="302"/>
      <c r="T97" s="302"/>
      <c r="U97" s="302"/>
      <c r="V97" s="302"/>
      <c r="W97" s="302"/>
      <c r="X97" s="302"/>
      <c r="Y97" s="302"/>
      <c r="Z97" s="302"/>
      <c r="AA97" s="302"/>
      <c r="AB97" s="302"/>
      <c r="AC97" s="302"/>
      <c r="AD97" s="302"/>
      <c r="AE97" s="302"/>
      <c r="AF97" s="302"/>
      <c r="AG97" s="302"/>
    </row>
    <row r="98" spans="1:33" s="225" customFormat="1" x14ac:dyDescent="0.2">
      <c r="A98" s="225" t="str">
        <f>PROPER(VLOOKUP(A212,fips_xref!$A$5:$B$295,2,FALSE))</f>
        <v>Mckenzie, Nd_Non-Tribal</v>
      </c>
      <c r="B98" s="249">
        <f t="shared" ref="B98:N98" si="192">SUMIF($B$118:$AH$118,B$4,$B212:$AH212)</f>
        <v>737.45030089301918</v>
      </c>
      <c r="C98" s="249">
        <f t="shared" si="192"/>
        <v>507.14760714754476</v>
      </c>
      <c r="D98" s="249">
        <f t="shared" si="192"/>
        <v>0</v>
      </c>
      <c r="E98" s="249">
        <f t="shared" si="192"/>
        <v>0</v>
      </c>
      <c r="F98" s="249">
        <f t="shared" si="192"/>
        <v>0</v>
      </c>
      <c r="G98" s="249">
        <f t="shared" si="192"/>
        <v>68.018301050220288</v>
      </c>
      <c r="H98" s="249">
        <f t="shared" si="192"/>
        <v>0</v>
      </c>
      <c r="I98" s="249">
        <f t="shared" si="192"/>
        <v>57.666419622622058</v>
      </c>
      <c r="J98" s="249">
        <f t="shared" si="192"/>
        <v>138.57270259101008</v>
      </c>
      <c r="K98" s="249">
        <f t="shared" si="192"/>
        <v>0</v>
      </c>
      <c r="L98" s="249">
        <f t="shared" si="192"/>
        <v>0</v>
      </c>
      <c r="M98" s="249">
        <f t="shared" si="192"/>
        <v>0</v>
      </c>
      <c r="N98" s="249">
        <f t="shared" si="192"/>
        <v>8.6636611706160824</v>
      </c>
      <c r="O98" s="249">
        <f t="shared" ref="O98" si="193">SUMIF($B$118:$AH$118,O$4,$B212:$AH212)</f>
        <v>98.944590993956439</v>
      </c>
      <c r="P98" s="249">
        <f t="shared" si="134"/>
        <v>72.833938718596215</v>
      </c>
      <c r="Q98" s="249">
        <f t="shared" si="135"/>
        <v>1689.2975221875849</v>
      </c>
      <c r="R98" s="302"/>
      <c r="S98" s="302"/>
      <c r="T98" s="302"/>
      <c r="U98" s="302"/>
      <c r="V98" s="302"/>
      <c r="W98" s="302"/>
      <c r="X98" s="302"/>
      <c r="Y98" s="302"/>
      <c r="Z98" s="302"/>
      <c r="AA98" s="302"/>
      <c r="AB98" s="302"/>
      <c r="AC98" s="302"/>
      <c r="AD98" s="302"/>
      <c r="AE98" s="302"/>
      <c r="AF98" s="302"/>
      <c r="AG98" s="302"/>
    </row>
    <row r="99" spans="1:33" s="225" customFormat="1" x14ac:dyDescent="0.2">
      <c r="A99" s="225" t="str">
        <f>PROPER(VLOOKUP(A213,fips_xref!$A$5:$B$295,2,FALSE))</f>
        <v>Mclean, Nd_Non-Tribal</v>
      </c>
      <c r="B99" s="249">
        <f t="shared" ref="B99:N99" si="194">SUMIF($B$118:$AH$118,B$4,$B213:$AH213)</f>
        <v>0</v>
      </c>
      <c r="C99" s="249">
        <f t="shared" si="194"/>
        <v>0</v>
      </c>
      <c r="D99" s="249">
        <f t="shared" si="194"/>
        <v>0</v>
      </c>
      <c r="E99" s="249">
        <f t="shared" si="194"/>
        <v>0</v>
      </c>
      <c r="F99" s="249">
        <f t="shared" si="194"/>
        <v>0</v>
      </c>
      <c r="G99" s="249">
        <f t="shared" si="194"/>
        <v>0</v>
      </c>
      <c r="H99" s="249">
        <f t="shared" si="194"/>
        <v>0</v>
      </c>
      <c r="I99" s="249">
        <f t="shared" si="194"/>
        <v>0</v>
      </c>
      <c r="J99" s="249">
        <f t="shared" si="194"/>
        <v>0</v>
      </c>
      <c r="K99" s="249">
        <f t="shared" si="194"/>
        <v>0</v>
      </c>
      <c r="L99" s="249">
        <f t="shared" si="194"/>
        <v>0</v>
      </c>
      <c r="M99" s="249">
        <f t="shared" si="194"/>
        <v>0</v>
      </c>
      <c r="N99" s="249">
        <f t="shared" si="194"/>
        <v>0</v>
      </c>
      <c r="O99" s="249">
        <f t="shared" ref="O99" si="195">SUMIF($B$118:$AH$118,O$4,$B213:$AH213)</f>
        <v>0</v>
      </c>
      <c r="P99" s="249">
        <f t="shared" si="134"/>
        <v>0</v>
      </c>
      <c r="Q99" s="249">
        <f t="shared" si="135"/>
        <v>0</v>
      </c>
      <c r="R99" s="302"/>
      <c r="S99" s="302"/>
      <c r="T99" s="302"/>
      <c r="U99" s="302"/>
      <c r="V99" s="302"/>
      <c r="W99" s="302"/>
      <c r="X99" s="302"/>
      <c r="Y99" s="302"/>
      <c r="Z99" s="302"/>
      <c r="AA99" s="302"/>
      <c r="AB99" s="302"/>
      <c r="AC99" s="302"/>
      <c r="AD99" s="302"/>
      <c r="AE99" s="302"/>
      <c r="AF99" s="302"/>
      <c r="AG99" s="302"/>
    </row>
    <row r="100" spans="1:33" s="225" customFormat="1" x14ac:dyDescent="0.2">
      <c r="A100" s="225" t="str">
        <f>PROPER(VLOOKUP(A214,fips_xref!$A$5:$B$295,2,FALSE))</f>
        <v>Mercer, Nd_Non-Tribal</v>
      </c>
      <c r="B100" s="249">
        <f t="shared" ref="B100:N100" si="196">SUMIF($B$118:$AH$118,B$4,$B214:$AH214)</f>
        <v>9.0478445189220817E-3</v>
      </c>
      <c r="C100" s="249">
        <f t="shared" si="196"/>
        <v>20.841682485515538</v>
      </c>
      <c r="D100" s="249">
        <f t="shared" si="196"/>
        <v>0</v>
      </c>
      <c r="E100" s="249">
        <f t="shared" si="196"/>
        <v>0</v>
      </c>
      <c r="F100" s="249">
        <f t="shared" si="196"/>
        <v>0</v>
      </c>
      <c r="G100" s="249">
        <f t="shared" si="196"/>
        <v>8.0304959917615451E-2</v>
      </c>
      <c r="H100" s="249">
        <f t="shared" si="196"/>
        <v>0</v>
      </c>
      <c r="I100" s="249">
        <f t="shared" si="196"/>
        <v>6.8083140050321192E-2</v>
      </c>
      <c r="J100" s="249">
        <f t="shared" si="196"/>
        <v>3.35585164551832E-2</v>
      </c>
      <c r="K100" s="249">
        <f t="shared" si="196"/>
        <v>0</v>
      </c>
      <c r="L100" s="249">
        <f t="shared" si="196"/>
        <v>0</v>
      </c>
      <c r="M100" s="249">
        <f t="shared" si="196"/>
        <v>0</v>
      </c>
      <c r="N100" s="249">
        <f t="shared" si="196"/>
        <v>2.0981016500367607E-3</v>
      </c>
      <c r="O100" s="249">
        <f t="shared" ref="O100" si="197">SUMIF($B$118:$AH$118,O$4,$B214:$AH214)</f>
        <v>2.3961672269769765E-2</v>
      </c>
      <c r="P100" s="249">
        <f t="shared" si="134"/>
        <v>1.6230088301922432E-2</v>
      </c>
      <c r="Q100" s="249">
        <f t="shared" si="135"/>
        <v>21.07496680867931</v>
      </c>
      <c r="R100" s="302"/>
      <c r="S100" s="302"/>
      <c r="T100" s="302"/>
      <c r="U100" s="302"/>
      <c r="V100" s="302"/>
      <c r="W100" s="302"/>
      <c r="X100" s="302"/>
      <c r="Y100" s="302"/>
      <c r="Z100" s="302"/>
      <c r="AA100" s="302"/>
      <c r="AB100" s="302"/>
      <c r="AC100" s="302"/>
      <c r="AD100" s="302"/>
      <c r="AE100" s="302"/>
      <c r="AF100" s="302"/>
      <c r="AG100" s="302"/>
    </row>
    <row r="101" spans="1:33" s="225" customFormat="1" x14ac:dyDescent="0.2">
      <c r="A101" s="225" t="str">
        <f>PROPER(VLOOKUP(A215,fips_xref!$A$5:$B$295,2,FALSE))</f>
        <v>Morton,Nd_Non-Tribal</v>
      </c>
      <c r="B101" s="249">
        <f t="shared" ref="B101:N101" si="198">SUMIF($B$118:$AH$118,B$4,$B215:$AH215)</f>
        <v>112.63</v>
      </c>
      <c r="C101" s="249">
        <f t="shared" si="198"/>
        <v>0</v>
      </c>
      <c r="D101" s="249">
        <f t="shared" si="198"/>
        <v>0</v>
      </c>
      <c r="E101" s="249">
        <f t="shared" si="198"/>
        <v>0</v>
      </c>
      <c r="F101" s="249">
        <f t="shared" si="198"/>
        <v>0</v>
      </c>
      <c r="G101" s="249">
        <f t="shared" si="198"/>
        <v>0</v>
      </c>
      <c r="H101" s="249">
        <f t="shared" si="198"/>
        <v>0</v>
      </c>
      <c r="I101" s="249">
        <f t="shared" si="198"/>
        <v>0</v>
      </c>
      <c r="J101" s="249">
        <f t="shared" si="198"/>
        <v>0</v>
      </c>
      <c r="K101" s="249">
        <f t="shared" si="198"/>
        <v>0</v>
      </c>
      <c r="L101" s="249">
        <f t="shared" si="198"/>
        <v>0</v>
      </c>
      <c r="M101" s="249">
        <f t="shared" si="198"/>
        <v>0</v>
      </c>
      <c r="N101" s="249">
        <f t="shared" si="198"/>
        <v>0</v>
      </c>
      <c r="O101" s="249">
        <f t="shared" ref="O101" si="199">SUMIF($B$118:$AH$118,O$4,$B215:$AH215)</f>
        <v>0</v>
      </c>
      <c r="P101" s="249">
        <f t="shared" ref="P101:P110" si="200">SUMIF($B$115:$AJ$115,"N",$B215:$AJ215)</f>
        <v>0</v>
      </c>
      <c r="Q101" s="249">
        <f t="shared" ref="Q101:Q110" si="201">SUM(B101:P101)</f>
        <v>112.63</v>
      </c>
      <c r="R101" s="302"/>
      <c r="S101" s="302"/>
      <c r="T101" s="302"/>
      <c r="U101" s="302"/>
      <c r="V101" s="302"/>
      <c r="W101" s="302"/>
      <c r="X101" s="302"/>
      <c r="Y101" s="302"/>
      <c r="Z101" s="302"/>
      <c r="AA101" s="302"/>
      <c r="AB101" s="302"/>
      <c r="AC101" s="302"/>
      <c r="AD101" s="302"/>
      <c r="AE101" s="302"/>
      <c r="AF101" s="302"/>
      <c r="AG101" s="302"/>
    </row>
    <row r="102" spans="1:33" s="225" customFormat="1" x14ac:dyDescent="0.2">
      <c r="A102" s="225" t="str">
        <f>PROPER(VLOOKUP(A216,fips_xref!$A$5:$B$295,2,FALSE))</f>
        <v>Mountrail, Nd_Non-Tribal</v>
      </c>
      <c r="B102" s="249">
        <f t="shared" ref="B102:N102" si="202">SUMIF($B$118:$AH$118,B$4,$B216:$AH216)</f>
        <v>190.50809648208917</v>
      </c>
      <c r="C102" s="249">
        <f t="shared" si="202"/>
        <v>1181.028674179214</v>
      </c>
      <c r="D102" s="249">
        <f t="shared" si="202"/>
        <v>0</v>
      </c>
      <c r="E102" s="249">
        <f t="shared" si="202"/>
        <v>0</v>
      </c>
      <c r="F102" s="249">
        <f t="shared" si="202"/>
        <v>0</v>
      </c>
      <c r="G102" s="249">
        <f t="shared" si="202"/>
        <v>31.961374047210949</v>
      </c>
      <c r="H102" s="249">
        <f t="shared" si="202"/>
        <v>0</v>
      </c>
      <c r="I102" s="249">
        <f t="shared" si="202"/>
        <v>27.097089740027837</v>
      </c>
      <c r="J102" s="249">
        <f t="shared" si="202"/>
        <v>382.06410802114607</v>
      </c>
      <c r="K102" s="249">
        <f t="shared" si="202"/>
        <v>0</v>
      </c>
      <c r="L102" s="249">
        <f t="shared" si="202"/>
        <v>0</v>
      </c>
      <c r="M102" s="249">
        <f t="shared" si="202"/>
        <v>0</v>
      </c>
      <c r="N102" s="249">
        <f t="shared" si="202"/>
        <v>23.886912180087723</v>
      </c>
      <c r="O102" s="249">
        <f t="shared" ref="O102" si="203">SUMIF($B$118:$AH$118,O$4,$B216:$AH216)</f>
        <v>272.80392310163097</v>
      </c>
      <c r="P102" s="249">
        <f t="shared" si="200"/>
        <v>17.918157992266146</v>
      </c>
      <c r="Q102" s="249">
        <f t="shared" si="201"/>
        <v>2127.2683357436727</v>
      </c>
      <c r="R102" s="302"/>
      <c r="S102" s="302"/>
      <c r="T102" s="302"/>
      <c r="U102" s="302"/>
      <c r="V102" s="302"/>
      <c r="W102" s="302"/>
      <c r="X102" s="302"/>
      <c r="Y102" s="302"/>
      <c r="Z102" s="302"/>
      <c r="AA102" s="302"/>
      <c r="AB102" s="302"/>
      <c r="AC102" s="302"/>
      <c r="AD102" s="302"/>
      <c r="AE102" s="302"/>
      <c r="AF102" s="302"/>
      <c r="AG102" s="302"/>
    </row>
    <row r="103" spans="1:33" s="225" customFormat="1" x14ac:dyDescent="0.2">
      <c r="A103" s="225" t="str">
        <f>PROPER(VLOOKUP(A217,fips_xref!$A$5:$B$295,2,FALSE))</f>
        <v>Renville, Nd_Non-Tribal</v>
      </c>
      <c r="B103" s="249">
        <f t="shared" ref="B103:N103" si="204">SUMIF($B$118:$AH$118,B$4,$B217:$AH217)</f>
        <v>0.49704319858747181</v>
      </c>
      <c r="C103" s="249">
        <f t="shared" si="204"/>
        <v>34.736137475859231</v>
      </c>
      <c r="D103" s="249">
        <f t="shared" si="204"/>
        <v>0</v>
      </c>
      <c r="E103" s="249">
        <f t="shared" si="204"/>
        <v>0</v>
      </c>
      <c r="F103" s="249">
        <f t="shared" si="204"/>
        <v>0</v>
      </c>
      <c r="G103" s="249">
        <f t="shared" si="204"/>
        <v>23.368743336026096</v>
      </c>
      <c r="H103" s="249">
        <f t="shared" si="204"/>
        <v>0</v>
      </c>
      <c r="I103" s="249">
        <f t="shared" si="204"/>
        <v>19.81219375464347</v>
      </c>
      <c r="J103" s="249">
        <f t="shared" si="204"/>
        <v>11.85163525014174</v>
      </c>
      <c r="K103" s="249">
        <f t="shared" si="204"/>
        <v>0</v>
      </c>
      <c r="L103" s="249">
        <f t="shared" si="204"/>
        <v>0</v>
      </c>
      <c r="M103" s="249">
        <f t="shared" si="204"/>
        <v>0</v>
      </c>
      <c r="N103" s="249">
        <f t="shared" si="204"/>
        <v>0.74097242967114596</v>
      </c>
      <c r="O103" s="249">
        <f t="shared" ref="O103" si="205">SUMIF($B$118:$AH$118,O$4,$B217:$AH217)</f>
        <v>8.4623824209870566</v>
      </c>
      <c r="P103" s="250">
        <f t="shared" si="200"/>
        <v>4.7871598096965773</v>
      </c>
      <c r="Q103" s="250">
        <f t="shared" si="201"/>
        <v>104.25626767561279</v>
      </c>
      <c r="R103" s="302"/>
      <c r="S103" s="302"/>
      <c r="T103" s="302"/>
      <c r="U103" s="302"/>
      <c r="V103" s="302"/>
      <c r="W103" s="302"/>
      <c r="X103" s="302"/>
      <c r="Y103" s="302"/>
      <c r="Z103" s="302"/>
      <c r="AA103" s="302"/>
      <c r="AB103" s="302"/>
      <c r="AC103" s="302"/>
      <c r="AD103" s="302"/>
      <c r="AE103" s="302"/>
      <c r="AF103" s="302"/>
      <c r="AG103" s="302"/>
    </row>
    <row r="104" spans="1:33" s="225" customFormat="1" x14ac:dyDescent="0.2">
      <c r="A104" s="225" t="str">
        <f>PROPER(VLOOKUP(A218,fips_xref!$A$5:$B$295,2,FALSE))</f>
        <v>Slope, Nd_Non-Tribal</v>
      </c>
      <c r="B104" s="249">
        <f t="shared" ref="B104:N104" si="206">SUMIF($B$118:$AH$118,B$4,$B218:$AH218)</f>
        <v>14.397375587759125</v>
      </c>
      <c r="C104" s="249">
        <f t="shared" si="206"/>
        <v>20.841682485515538</v>
      </c>
      <c r="D104" s="249">
        <f t="shared" si="206"/>
        <v>0</v>
      </c>
      <c r="E104" s="249">
        <f t="shared" si="206"/>
        <v>0</v>
      </c>
      <c r="F104" s="249">
        <f t="shared" si="206"/>
        <v>0</v>
      </c>
      <c r="G104" s="249">
        <f t="shared" si="206"/>
        <v>1.6864041582699245</v>
      </c>
      <c r="H104" s="249">
        <f t="shared" si="206"/>
        <v>0</v>
      </c>
      <c r="I104" s="249">
        <f t="shared" si="206"/>
        <v>1.4297459410567452</v>
      </c>
      <c r="J104" s="249">
        <f t="shared" si="206"/>
        <v>5.9618528141927749</v>
      </c>
      <c r="K104" s="249">
        <f t="shared" si="206"/>
        <v>0</v>
      </c>
      <c r="L104" s="249">
        <f t="shared" si="206"/>
        <v>0</v>
      </c>
      <c r="M104" s="249">
        <f t="shared" si="206"/>
        <v>0</v>
      </c>
      <c r="N104" s="249">
        <f t="shared" si="206"/>
        <v>0.37273915977302347</v>
      </c>
      <c r="O104" s="249">
        <f t="shared" ref="O104" si="207">SUMIF($B$118:$AH$118,O$4,$B218:$AH218)</f>
        <v>0</v>
      </c>
      <c r="P104" s="249">
        <f t="shared" si="200"/>
        <v>0.84725909568992475</v>
      </c>
      <c r="Q104" s="249">
        <f t="shared" si="201"/>
        <v>45.537059242257058</v>
      </c>
      <c r="R104" s="302"/>
      <c r="S104" s="302"/>
      <c r="T104" s="302"/>
      <c r="U104" s="302"/>
      <c r="V104" s="302"/>
      <c r="W104" s="302"/>
      <c r="X104" s="302"/>
      <c r="Y104" s="302"/>
      <c r="Z104" s="302"/>
      <c r="AA104" s="302"/>
      <c r="AB104" s="302"/>
      <c r="AC104" s="302"/>
      <c r="AD104" s="302"/>
      <c r="AE104" s="302"/>
      <c r="AF104" s="302"/>
      <c r="AG104" s="302"/>
    </row>
    <row r="105" spans="1:33" s="225" customFormat="1" x14ac:dyDescent="0.2">
      <c r="A105" s="225" t="str">
        <f>PROPER(VLOOKUP(A219,fips_xref!$A$5:$B$295,2,FALSE))</f>
        <v>Stark, Nd_Non-Tribal</v>
      </c>
      <c r="B105" s="249">
        <f t="shared" ref="B105:N105" si="208">SUMIF($B$118:$AH$118,B$4,$B219:$AH219)</f>
        <v>98.995386679448188</v>
      </c>
      <c r="C105" s="249">
        <f t="shared" si="208"/>
        <v>6.9472274951718465</v>
      </c>
      <c r="D105" s="249">
        <f t="shared" si="208"/>
        <v>0</v>
      </c>
      <c r="E105" s="249">
        <f t="shared" si="208"/>
        <v>0</v>
      </c>
      <c r="F105" s="249">
        <f t="shared" si="208"/>
        <v>0</v>
      </c>
      <c r="G105" s="249">
        <f t="shared" si="208"/>
        <v>5.7016521541506959</v>
      </c>
      <c r="H105" s="249">
        <f t="shared" si="208"/>
        <v>0</v>
      </c>
      <c r="I105" s="249">
        <f t="shared" si="208"/>
        <v>4.8339029435728049</v>
      </c>
      <c r="J105" s="249">
        <f t="shared" si="208"/>
        <v>19.017883629509885</v>
      </c>
      <c r="K105" s="249">
        <f t="shared" si="208"/>
        <v>0</v>
      </c>
      <c r="L105" s="249">
        <f t="shared" si="208"/>
        <v>0</v>
      </c>
      <c r="M105" s="249">
        <f t="shared" si="208"/>
        <v>0</v>
      </c>
      <c r="N105" s="249">
        <f t="shared" si="208"/>
        <v>1.1890112328585642</v>
      </c>
      <c r="O105" s="249">
        <f t="shared" ref="O105" si="209">SUMIF($B$118:$AH$118,O$4,$B219:$AH219)</f>
        <v>13.579274143525234</v>
      </c>
      <c r="P105" s="249">
        <f t="shared" si="200"/>
        <v>1.1825239359408939</v>
      </c>
      <c r="Q105" s="249">
        <f t="shared" si="201"/>
        <v>151.44686221417814</v>
      </c>
      <c r="R105" s="302"/>
      <c r="S105" s="302"/>
      <c r="T105" s="302"/>
      <c r="U105" s="302"/>
      <c r="V105" s="302"/>
      <c r="W105" s="302"/>
      <c r="X105" s="302"/>
      <c r="Y105" s="302"/>
      <c r="Z105" s="302"/>
      <c r="AA105" s="302"/>
      <c r="AB105" s="302"/>
      <c r="AC105" s="302"/>
      <c r="AD105" s="302"/>
      <c r="AE105" s="302"/>
      <c r="AF105" s="302"/>
      <c r="AG105" s="302"/>
    </row>
    <row r="106" spans="1:33" s="225" customFormat="1" x14ac:dyDescent="0.2">
      <c r="A106" s="225" t="str">
        <f>PROPER(VLOOKUP(A220,fips_xref!$A$5:$B$295,2,FALSE))</f>
        <v>Stutsman,Nd_Non-Tribal</v>
      </c>
      <c r="B106" s="249">
        <f t="shared" ref="B106:N106" si="210">SUMIF($B$118:$AH$118,B$4,$B220:$AH220)</f>
        <v>8.1199999999999992</v>
      </c>
      <c r="C106" s="249">
        <f t="shared" si="210"/>
        <v>0</v>
      </c>
      <c r="D106" s="249">
        <f t="shared" si="210"/>
        <v>0</v>
      </c>
      <c r="E106" s="249">
        <f t="shared" si="210"/>
        <v>0</v>
      </c>
      <c r="F106" s="249">
        <f t="shared" si="210"/>
        <v>0</v>
      </c>
      <c r="G106" s="249">
        <f t="shared" si="210"/>
        <v>0</v>
      </c>
      <c r="H106" s="249">
        <f t="shared" si="210"/>
        <v>0</v>
      </c>
      <c r="I106" s="249">
        <f t="shared" si="210"/>
        <v>0</v>
      </c>
      <c r="J106" s="249">
        <f t="shared" si="210"/>
        <v>0</v>
      </c>
      <c r="K106" s="249">
        <f t="shared" si="210"/>
        <v>0</v>
      </c>
      <c r="L106" s="249">
        <f t="shared" si="210"/>
        <v>0</v>
      </c>
      <c r="M106" s="249">
        <f t="shared" si="210"/>
        <v>0</v>
      </c>
      <c r="N106" s="249">
        <f t="shared" si="210"/>
        <v>0</v>
      </c>
      <c r="O106" s="249">
        <f t="shared" ref="O106" si="211">SUMIF($B$118:$AH$118,O$4,$B220:$AH220)</f>
        <v>0</v>
      </c>
      <c r="P106" s="249">
        <f t="shared" si="200"/>
        <v>0</v>
      </c>
      <c r="Q106" s="249">
        <f t="shared" si="201"/>
        <v>8.1199999999999992</v>
      </c>
      <c r="R106" s="302"/>
      <c r="S106" s="302"/>
      <c r="T106" s="302"/>
      <c r="U106" s="302"/>
      <c r="V106" s="302"/>
      <c r="W106" s="302"/>
      <c r="X106" s="302"/>
      <c r="Y106" s="302"/>
      <c r="Z106" s="302"/>
      <c r="AA106" s="302"/>
      <c r="AB106" s="302"/>
      <c r="AC106" s="302"/>
      <c r="AD106" s="302"/>
      <c r="AE106" s="302"/>
      <c r="AF106" s="302"/>
      <c r="AG106" s="302"/>
    </row>
    <row r="107" spans="1:33" s="225" customFormat="1" x14ac:dyDescent="0.2">
      <c r="A107" s="225" t="str">
        <f>PROPER(VLOOKUP(A221,fips_xref!$A$5:$B$295,2,FALSE))</f>
        <v>Ward, Nd_Non-Tribal</v>
      </c>
      <c r="B107" s="249">
        <f t="shared" ref="B107:N107" si="212">SUMIF($B$118:$AH$118,B$4,$B221:$AH221)</f>
        <v>0.12625664770251255</v>
      </c>
      <c r="C107" s="249">
        <f t="shared" si="212"/>
        <v>41.683364971031075</v>
      </c>
      <c r="D107" s="249">
        <f t="shared" si="212"/>
        <v>0</v>
      </c>
      <c r="E107" s="249">
        <f t="shared" si="212"/>
        <v>0</v>
      </c>
      <c r="F107" s="249">
        <f t="shared" si="212"/>
        <v>0</v>
      </c>
      <c r="G107" s="249">
        <f t="shared" si="212"/>
        <v>1.2848793586818472</v>
      </c>
      <c r="H107" s="249">
        <f t="shared" si="212"/>
        <v>0</v>
      </c>
      <c r="I107" s="249">
        <f t="shared" si="212"/>
        <v>1.0893302408051391</v>
      </c>
      <c r="J107" s="249">
        <f t="shared" si="212"/>
        <v>0.95773170929429352</v>
      </c>
      <c r="K107" s="249">
        <f t="shared" si="212"/>
        <v>0</v>
      </c>
      <c r="L107" s="249">
        <f t="shared" si="212"/>
        <v>0</v>
      </c>
      <c r="M107" s="249">
        <f t="shared" si="212"/>
        <v>0</v>
      </c>
      <c r="N107" s="249">
        <f t="shared" si="212"/>
        <v>5.9878048609402233E-2</v>
      </c>
      <c r="O107" s="249">
        <f t="shared" ref="O107" si="213">SUMIF($B$118:$AH$118,O$4,$B221:$AH221)</f>
        <v>0.68384588368571209</v>
      </c>
      <c r="P107" s="249">
        <f t="shared" si="200"/>
        <v>0.25951477365831316</v>
      </c>
      <c r="Q107" s="249">
        <f t="shared" si="201"/>
        <v>46.144801633468298</v>
      </c>
      <c r="R107" s="302"/>
      <c r="S107" s="302"/>
      <c r="T107" s="302"/>
      <c r="U107" s="302"/>
      <c r="V107" s="302"/>
      <c r="W107" s="302"/>
      <c r="X107" s="302"/>
      <c r="Y107" s="302"/>
      <c r="Z107" s="302"/>
      <c r="AA107" s="302"/>
      <c r="AB107" s="302"/>
      <c r="AC107" s="302"/>
      <c r="AD107" s="302"/>
      <c r="AE107" s="302"/>
      <c r="AF107" s="302"/>
      <c r="AG107" s="302"/>
    </row>
    <row r="108" spans="1:33" s="225" customFormat="1" x14ac:dyDescent="0.2">
      <c r="A108" s="225" t="str">
        <f>PROPER(VLOOKUP(A222,fips_xref!$A$5:$B$295,2,FALSE))</f>
        <v>Williams, Nd_Non-Tribal</v>
      </c>
      <c r="B108" s="249">
        <f t="shared" ref="B108:N108" si="214">SUMIF($B$118:$AH$118,B$4,$B222:$AH222)</f>
        <v>1234.7516550920625</v>
      </c>
      <c r="C108" s="249">
        <f t="shared" si="214"/>
        <v>312.62523728273311</v>
      </c>
      <c r="D108" s="249">
        <f t="shared" si="214"/>
        <v>0</v>
      </c>
      <c r="E108" s="249">
        <f t="shared" si="214"/>
        <v>0</v>
      </c>
      <c r="F108" s="249">
        <f t="shared" si="214"/>
        <v>0</v>
      </c>
      <c r="G108" s="249">
        <f t="shared" si="214"/>
        <v>37.502416281526415</v>
      </c>
      <c r="H108" s="249">
        <f t="shared" si="214"/>
        <v>0</v>
      </c>
      <c r="I108" s="249">
        <f t="shared" si="214"/>
        <v>31.7948264035</v>
      </c>
      <c r="J108" s="249">
        <f t="shared" si="214"/>
        <v>78.276776602212166</v>
      </c>
      <c r="K108" s="249">
        <f t="shared" si="214"/>
        <v>0</v>
      </c>
      <c r="L108" s="249">
        <f t="shared" si="214"/>
        <v>0</v>
      </c>
      <c r="M108" s="249">
        <f t="shared" si="214"/>
        <v>0</v>
      </c>
      <c r="N108" s="249">
        <f t="shared" si="214"/>
        <v>4.8939181911688507</v>
      </c>
      <c r="O108" s="249">
        <f t="shared" ref="O108" si="215">SUMIF($B$118:$AH$118,O$4,$B222:$AH222)</f>
        <v>55.891698007004486</v>
      </c>
      <c r="P108" s="249">
        <f t="shared" si="200"/>
        <v>74.290944555487627</v>
      </c>
      <c r="Q108" s="249">
        <f t="shared" si="201"/>
        <v>1830.0274724156952</v>
      </c>
      <c r="R108" s="302"/>
      <c r="S108" s="302"/>
      <c r="T108" s="302"/>
      <c r="U108" s="302"/>
      <c r="V108" s="302"/>
      <c r="W108" s="302"/>
      <c r="X108" s="302"/>
      <c r="Y108" s="302"/>
      <c r="Z108" s="302"/>
      <c r="AA108" s="302"/>
      <c r="AB108" s="302"/>
      <c r="AC108" s="302"/>
      <c r="AD108" s="302"/>
      <c r="AE108" s="302"/>
      <c r="AF108" s="302"/>
      <c r="AG108" s="302"/>
    </row>
    <row r="109" spans="1:33" s="225" customFormat="1" x14ac:dyDescent="0.2">
      <c r="A109" s="225" t="str">
        <f>PROPER(VLOOKUP(A223,fips_xref!$A$5:$B$295,2,FALSE))</f>
        <v>Butte, Sd_Non-Tribal</v>
      </c>
      <c r="B109" s="249">
        <f t="shared" ref="B109:N109" si="216">SUMIF($B$118:$AH$118,B$4,$B223:$AH223)</f>
        <v>0</v>
      </c>
      <c r="C109" s="249">
        <f t="shared" si="216"/>
        <v>27.788909980687386</v>
      </c>
      <c r="D109" s="249">
        <f t="shared" si="216"/>
        <v>0</v>
      </c>
      <c r="E109" s="249">
        <f t="shared" si="216"/>
        <v>0</v>
      </c>
      <c r="F109" s="249">
        <f t="shared" si="216"/>
        <v>0</v>
      </c>
      <c r="G109" s="249">
        <f t="shared" si="216"/>
        <v>0</v>
      </c>
      <c r="H109" s="249">
        <f t="shared" si="216"/>
        <v>0</v>
      </c>
      <c r="I109" s="249">
        <f t="shared" si="216"/>
        <v>0</v>
      </c>
      <c r="J109" s="249">
        <f t="shared" si="216"/>
        <v>0</v>
      </c>
      <c r="K109" s="249">
        <f t="shared" si="216"/>
        <v>0</v>
      </c>
      <c r="L109" s="249">
        <f t="shared" si="216"/>
        <v>0</v>
      </c>
      <c r="M109" s="249">
        <f t="shared" si="216"/>
        <v>0</v>
      </c>
      <c r="N109" s="249">
        <f t="shared" si="216"/>
        <v>0</v>
      </c>
      <c r="O109" s="249">
        <f t="shared" ref="O109" si="217">SUMIF($B$118:$AH$118,O$4,$B223:$AH223)</f>
        <v>0</v>
      </c>
      <c r="P109" s="249">
        <f t="shared" si="200"/>
        <v>0</v>
      </c>
      <c r="Q109" s="249">
        <f t="shared" si="201"/>
        <v>27.788909980687386</v>
      </c>
      <c r="R109" s="302"/>
      <c r="S109" s="302"/>
      <c r="T109" s="302"/>
      <c r="U109" s="302"/>
      <c r="V109" s="302"/>
      <c r="W109" s="302"/>
      <c r="X109" s="302"/>
      <c r="Y109" s="302"/>
      <c r="Z109" s="302"/>
      <c r="AA109" s="302"/>
      <c r="AB109" s="302"/>
      <c r="AC109" s="302"/>
      <c r="AD109" s="302"/>
      <c r="AE109" s="302"/>
      <c r="AF109" s="302"/>
      <c r="AG109" s="302"/>
    </row>
    <row r="110" spans="1:33" s="225" customFormat="1" x14ac:dyDescent="0.2">
      <c r="A110" s="225" t="str">
        <f>PROPER(VLOOKUP(A224,fips_xref!$A$5:$B$295,2,FALSE))</f>
        <v>Harding, Sd_Non-Tribal</v>
      </c>
      <c r="B110" s="249">
        <f t="shared" ref="B110:N110" si="218">SUMIF($B$118:$AH$118,B$4,$B224:$AH224)</f>
        <v>88.312746962553064</v>
      </c>
      <c r="C110" s="249">
        <f t="shared" si="218"/>
        <v>90.313957437234009</v>
      </c>
      <c r="D110" s="249">
        <f t="shared" si="218"/>
        <v>0</v>
      </c>
      <c r="E110" s="249">
        <f t="shared" si="218"/>
        <v>0</v>
      </c>
      <c r="F110" s="249">
        <f t="shared" si="218"/>
        <v>0</v>
      </c>
      <c r="G110" s="249">
        <f t="shared" si="218"/>
        <v>16.944346542616859</v>
      </c>
      <c r="H110" s="249">
        <f t="shared" si="218"/>
        <v>0</v>
      </c>
      <c r="I110" s="249">
        <f t="shared" si="218"/>
        <v>14.365542550617773</v>
      </c>
      <c r="J110" s="249">
        <f t="shared" si="218"/>
        <v>25.546010527256325</v>
      </c>
      <c r="K110" s="249">
        <f t="shared" si="218"/>
        <v>0</v>
      </c>
      <c r="L110" s="249">
        <f t="shared" si="218"/>
        <v>0</v>
      </c>
      <c r="M110" s="249">
        <f t="shared" si="218"/>
        <v>0</v>
      </c>
      <c r="N110" s="249">
        <f t="shared" si="218"/>
        <v>1.59715423983871</v>
      </c>
      <c r="O110" s="249">
        <f t="shared" ref="O110" si="219">SUMIF($B$118:$AH$118,O$4,$B224:$AH224)</f>
        <v>0</v>
      </c>
      <c r="P110" s="249">
        <f t="shared" si="200"/>
        <v>4.2334038172300339</v>
      </c>
      <c r="Q110" s="249">
        <f t="shared" si="201"/>
        <v>241.31316207734676</v>
      </c>
      <c r="R110" s="302"/>
      <c r="S110" s="302"/>
      <c r="T110" s="302"/>
      <c r="U110" s="302"/>
      <c r="V110" s="302"/>
      <c r="W110" s="302"/>
      <c r="X110" s="302"/>
      <c r="Y110" s="302"/>
      <c r="Z110" s="302"/>
      <c r="AA110" s="302"/>
      <c r="AB110" s="302"/>
      <c r="AC110" s="302"/>
      <c r="AD110" s="302"/>
      <c r="AE110" s="302"/>
      <c r="AF110" s="302"/>
      <c r="AG110" s="302"/>
    </row>
    <row r="111" spans="1:33" s="46" customFormat="1" x14ac:dyDescent="0.2">
      <c r="A111" s="46" t="s">
        <v>14782</v>
      </c>
      <c r="B111" s="71">
        <f t="shared" ref="B111:Q111" si="220">SUM(B5:B41)</f>
        <v>4952.8206479208102</v>
      </c>
      <c r="C111" s="71">
        <f t="shared" si="220"/>
        <v>4974.2148865430418</v>
      </c>
      <c r="D111" s="71">
        <f t="shared" si="220"/>
        <v>0</v>
      </c>
      <c r="E111" s="71">
        <f t="shared" si="220"/>
        <v>0</v>
      </c>
      <c r="F111" s="71">
        <f t="shared" si="220"/>
        <v>0</v>
      </c>
      <c r="G111" s="71">
        <f t="shared" si="220"/>
        <v>654.00359356906029</v>
      </c>
      <c r="H111" s="71">
        <f t="shared" si="220"/>
        <v>0</v>
      </c>
      <c r="I111" s="71">
        <f t="shared" si="220"/>
        <v>554.46909256981587</v>
      </c>
      <c r="J111" s="71">
        <f t="shared" si="220"/>
        <v>1620.2553768501066</v>
      </c>
      <c r="K111" s="71">
        <f t="shared" si="220"/>
        <v>0</v>
      </c>
      <c r="L111" s="71">
        <f t="shared" si="220"/>
        <v>0</v>
      </c>
      <c r="M111" s="71">
        <f t="shared" si="220"/>
        <v>0</v>
      </c>
      <c r="N111" s="71">
        <f t="shared" si="220"/>
        <v>257.84097350815262</v>
      </c>
      <c r="O111" s="71">
        <f t="shared" ref="O111" si="221">SUM(O5:O41)</f>
        <v>917.95164920960462</v>
      </c>
      <c r="P111" s="71">
        <f t="shared" si="220"/>
        <v>455.88505998675146</v>
      </c>
      <c r="Q111" s="71">
        <f t="shared" si="220"/>
        <v>14387.441280157343</v>
      </c>
      <c r="R111" s="302"/>
      <c r="S111" s="302"/>
      <c r="T111" s="302"/>
      <c r="U111" s="302"/>
      <c r="V111" s="302"/>
      <c r="W111" s="302"/>
      <c r="X111" s="302"/>
      <c r="Y111" s="302"/>
      <c r="Z111" s="302"/>
      <c r="AA111" s="302"/>
      <c r="AB111" s="302"/>
      <c r="AC111" s="302"/>
      <c r="AD111" s="302"/>
      <c r="AE111" s="302"/>
      <c r="AF111" s="302"/>
      <c r="AG111" s="302"/>
    </row>
    <row r="112" spans="1:33" s="176" customFormat="1" x14ac:dyDescent="0.2">
      <c r="B112" s="177"/>
      <c r="C112" s="177"/>
      <c r="D112" s="177"/>
      <c r="E112" s="177"/>
      <c r="F112" s="177"/>
      <c r="G112" s="177"/>
      <c r="H112" s="177"/>
      <c r="I112" s="177"/>
      <c r="J112" s="177"/>
      <c r="K112" s="177"/>
      <c r="L112" s="177"/>
      <c r="M112" s="177"/>
      <c r="N112" s="177"/>
      <c r="O112" s="177"/>
      <c r="P112" s="177"/>
    </row>
    <row r="113" spans="1:57" x14ac:dyDescent="0.2">
      <c r="O113" s="73"/>
    </row>
    <row r="114" spans="1:57" x14ac:dyDescent="0.2">
      <c r="A114" s="5" t="s">
        <v>14790</v>
      </c>
      <c r="M114" s="198"/>
    </row>
    <row r="115" spans="1:57" x14ac:dyDescent="0.2">
      <c r="A115" t="s">
        <v>14789</v>
      </c>
      <c r="B115" t="str">
        <f>VLOOKUP(B118,by_src_allpol!$J$25:$K$54,2,FALSE)</f>
        <v>Y</v>
      </c>
      <c r="C115" t="str">
        <f>VLOOKUP(C118,by_src_allpol!$J$25:$K$54,2,FALSE)</f>
        <v>Y</v>
      </c>
      <c r="D115" t="str">
        <f>VLOOKUP(D118,by_src_allpol!$J$25:$K$54,2,FALSE)</f>
        <v>Y</v>
      </c>
      <c r="E115" t="str">
        <f>VLOOKUP(E118,by_src_allpol!$J$25:$K$54,2,FALSE)</f>
        <v>N</v>
      </c>
      <c r="F115" t="str">
        <f>VLOOKUP(F118,by_src_allpol!$J$25:$K$54,2,FALSE)</f>
        <v>Y</v>
      </c>
      <c r="G115" t="str">
        <f>VLOOKUP(G118,by_src_allpol!$J$25:$K$54,2,FALSE)</f>
        <v>Y</v>
      </c>
      <c r="H115" t="str">
        <f>VLOOKUP(H118,by_src_allpol!$J$25:$K$54,2,FALSE)</f>
        <v>Y</v>
      </c>
      <c r="I115" t="str">
        <f>VLOOKUP(I118,by_src_allpol!$J$25:$K$54,2,FALSE)</f>
        <v>Y</v>
      </c>
      <c r="J115" t="str">
        <f>VLOOKUP(J118,by_src_allpol!$J$25:$K$54,2,FALSE)</f>
        <v>N</v>
      </c>
      <c r="K115" t="str">
        <f>VLOOKUP(K118,by_src_allpol!$J$25:$K$54,2,FALSE)</f>
        <v>Y</v>
      </c>
      <c r="L115" t="str">
        <f>VLOOKUP(L118,by_src_allpol!$J$25:$K$54,2,FALSE)</f>
        <v>Y</v>
      </c>
      <c r="M115" t="str">
        <f>VLOOKUP(M118,by_src_allpol!$J$25:$K$54,2,FALSE)</f>
        <v>Y</v>
      </c>
      <c r="N115" t="str">
        <f>VLOOKUP(N118,by_src_allpol!$J$25:$K$54,2,FALSE)</f>
        <v>N</v>
      </c>
      <c r="O115" t="str">
        <f>VLOOKUP(O118,by_src_allpol!$J$25:$K$54,2,FALSE)</f>
        <v>N</v>
      </c>
      <c r="P115" t="str">
        <f>VLOOKUP(P118,by_src_allpol!$J$25:$K$54,2,FALSE)</f>
        <v>Y</v>
      </c>
      <c r="Q115" t="str">
        <f>VLOOKUP(Q118,by_src_allpol!$J$25:$K$54,2,FALSE)</f>
        <v>Y</v>
      </c>
      <c r="R115" t="str">
        <f>VLOOKUP(R118,by_src_allpol!$J$25:$K$54,2,FALSE)</f>
        <v>N</v>
      </c>
      <c r="S115" t="str">
        <f>VLOOKUP(S118,by_src_allpol!$J$25:$K$54,2,FALSE)</f>
        <v>N</v>
      </c>
      <c r="T115" t="str">
        <f>VLOOKUP(T118,by_src_allpol!$J$25:$K$54,2,FALSE)</f>
        <v>N</v>
      </c>
      <c r="U115" t="str">
        <f>VLOOKUP(U118,by_src_allpol!$J$25:$K$54,2,FALSE)</f>
        <v>N</v>
      </c>
      <c r="V115" t="str">
        <f>VLOOKUP(V118,by_src_allpol!$J$25:$K$54,2,FALSE)</f>
        <v>N</v>
      </c>
      <c r="W115" t="str">
        <f>VLOOKUP(W118,by_src_allpol!$J$25:$K$54,2,FALSE)</f>
        <v>N</v>
      </c>
      <c r="X115" t="str">
        <f>VLOOKUP(X118,by_src_allpol!$J$25:$K$54,2,FALSE)</f>
        <v>N</v>
      </c>
      <c r="Y115" t="str">
        <f>VLOOKUP(Y118,by_src_allpol!$J$25:$K$54,2,FALSE)</f>
        <v>N</v>
      </c>
      <c r="Z115" t="str">
        <f>VLOOKUP(Z118,by_src_allpol!$J$25:$K$54,2,FALSE)</f>
        <v>N</v>
      </c>
      <c r="AA115" t="str">
        <f>VLOOKUP(AA118,by_src_allpol!$J$25:$K$54,2,FALSE)</f>
        <v>N</v>
      </c>
      <c r="AB115" t="str">
        <f>VLOOKUP(AB118,by_src_allpol!$J$25:$K$54,2,FALSE)</f>
        <v>N</v>
      </c>
      <c r="AC115" t="str">
        <f>VLOOKUP(AC118,by_src_allpol!$J$25:$K$54,2,FALSE)</f>
        <v>N</v>
      </c>
      <c r="AD115" t="str">
        <f>VLOOKUP(AD118,by_src_allpol!$J$25:$K$54,2,FALSE)</f>
        <v>Y</v>
      </c>
      <c r="AE115" t="str">
        <f>VLOOKUP(AE118,by_src_allpol!$J$25:$K$54,2,FALSE)</f>
        <v>Y</v>
      </c>
      <c r="AI115" s="33"/>
    </row>
    <row r="117" spans="1:57" x14ac:dyDescent="0.2">
      <c r="A117" s="15" t="s">
        <v>9170</v>
      </c>
      <c r="B117" s="15" t="s">
        <v>16667</v>
      </c>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9"/>
    </row>
    <row r="118" spans="1:57" s="13" customFormat="1" x14ac:dyDescent="0.2">
      <c r="A118" s="23" t="s">
        <v>16668</v>
      </c>
      <c r="B118" s="24" t="s">
        <v>16694</v>
      </c>
      <c r="C118" s="25" t="s">
        <v>10027</v>
      </c>
      <c r="D118" s="25" t="s">
        <v>15682</v>
      </c>
      <c r="E118" s="25" t="s">
        <v>15910</v>
      </c>
      <c r="F118" s="25" t="s">
        <v>15679</v>
      </c>
      <c r="G118" s="25" t="s">
        <v>12114</v>
      </c>
      <c r="H118" s="25" t="s">
        <v>16377</v>
      </c>
      <c r="I118" s="25" t="s">
        <v>10025</v>
      </c>
      <c r="J118" s="25" t="s">
        <v>15123</v>
      </c>
      <c r="K118" s="25" t="s">
        <v>16664</v>
      </c>
      <c r="L118" s="25" t="s">
        <v>10031</v>
      </c>
      <c r="M118" s="25" t="s">
        <v>10030</v>
      </c>
      <c r="N118" s="25" t="s">
        <v>15681</v>
      </c>
      <c r="O118" s="25" t="s">
        <v>16674</v>
      </c>
      <c r="P118" s="25" t="s">
        <v>15130</v>
      </c>
      <c r="Q118" s="25" t="s">
        <v>15132</v>
      </c>
      <c r="R118" s="25" t="s">
        <v>16772</v>
      </c>
      <c r="S118" s="25" t="s">
        <v>16663</v>
      </c>
      <c r="T118" s="25" t="s">
        <v>12108</v>
      </c>
      <c r="U118" s="25" t="s">
        <v>14777</v>
      </c>
      <c r="V118" s="25" t="s">
        <v>12115</v>
      </c>
      <c r="W118" s="25" t="s">
        <v>15120</v>
      </c>
      <c r="X118" s="25" t="s">
        <v>15122</v>
      </c>
      <c r="Y118" s="25" t="s">
        <v>16671</v>
      </c>
      <c r="Z118" s="25" t="s">
        <v>16288</v>
      </c>
      <c r="AA118" s="25" t="s">
        <v>16771</v>
      </c>
      <c r="AB118" s="25" t="s">
        <v>12099</v>
      </c>
      <c r="AC118" s="25" t="s">
        <v>9175</v>
      </c>
      <c r="AD118" s="25" t="s">
        <v>17252</v>
      </c>
      <c r="AE118" s="25" t="s">
        <v>17265</v>
      </c>
      <c r="AF118" s="26" t="s">
        <v>9172</v>
      </c>
      <c r="AG118"/>
      <c r="AH118"/>
      <c r="AI118"/>
      <c r="AJ118"/>
      <c r="AK118"/>
      <c r="AL118"/>
      <c r="AM118"/>
      <c r="AN118"/>
      <c r="AO118"/>
      <c r="AP118"/>
      <c r="AQ118"/>
      <c r="AR118"/>
      <c r="AS118"/>
      <c r="AT118"/>
      <c r="AU118"/>
      <c r="AV118"/>
      <c r="AW118"/>
      <c r="AX118"/>
      <c r="AY118"/>
      <c r="AZ118"/>
      <c r="BA118"/>
      <c r="BB118"/>
      <c r="BC118"/>
      <c r="BD118"/>
      <c r="BE118"/>
    </row>
    <row r="119" spans="1:57" x14ac:dyDescent="0.2">
      <c r="A119" s="44">
        <v>30011</v>
      </c>
      <c r="B119" s="38">
        <v>0.4868888839184029</v>
      </c>
      <c r="C119" s="39">
        <v>0</v>
      </c>
      <c r="D119" s="39">
        <v>1.4454892785170781</v>
      </c>
      <c r="E119" s="39">
        <v>0</v>
      </c>
      <c r="F119" s="39">
        <v>0</v>
      </c>
      <c r="G119" s="39">
        <v>0</v>
      </c>
      <c r="H119" s="39">
        <v>1.2254965209057815</v>
      </c>
      <c r="I119" s="39">
        <v>0.7552975639951105</v>
      </c>
      <c r="J119" s="39">
        <v>2.3134204618182894E-3</v>
      </c>
      <c r="K119" s="39">
        <v>0</v>
      </c>
      <c r="L119" s="39">
        <v>0</v>
      </c>
      <c r="M119" s="39">
        <v>0</v>
      </c>
      <c r="N119" s="39">
        <v>0</v>
      </c>
      <c r="O119" s="39">
        <v>0.2906753160352859</v>
      </c>
      <c r="P119" s="39">
        <v>0</v>
      </c>
      <c r="Q119" s="39">
        <v>0</v>
      </c>
      <c r="R119" s="39"/>
      <c r="S119" s="39">
        <v>0</v>
      </c>
      <c r="T119" s="39"/>
      <c r="U119" s="39"/>
      <c r="V119" s="39"/>
      <c r="W119" s="39">
        <v>0</v>
      </c>
      <c r="X119" s="39">
        <v>0</v>
      </c>
      <c r="Y119" s="39">
        <v>0</v>
      </c>
      <c r="Z119" s="39">
        <v>2.0701418172051353E-3</v>
      </c>
      <c r="AA119" s="39"/>
      <c r="AB119" s="39"/>
      <c r="AC119" s="39"/>
      <c r="AD119" s="39">
        <v>0.34904181119766459</v>
      </c>
      <c r="AE119" s="39">
        <v>0</v>
      </c>
      <c r="AF119" s="40">
        <v>4.5572729368483467</v>
      </c>
    </row>
    <row r="120" spans="1:57" x14ac:dyDescent="0.2">
      <c r="A120" s="45">
        <v>30017</v>
      </c>
      <c r="B120" s="41">
        <v>18.676847815446614</v>
      </c>
      <c r="C120" s="42">
        <v>0</v>
      </c>
      <c r="D120" s="42">
        <v>0.24091487975284634</v>
      </c>
      <c r="E120" s="42">
        <v>0</v>
      </c>
      <c r="F120" s="42">
        <v>0</v>
      </c>
      <c r="G120" s="42">
        <v>0</v>
      </c>
      <c r="H120" s="42">
        <v>0.20424942015096362</v>
      </c>
      <c r="I120" s="42">
        <v>0</v>
      </c>
      <c r="J120" s="42">
        <v>6.5806784893619338E-2</v>
      </c>
      <c r="K120" s="42">
        <v>0</v>
      </c>
      <c r="L120" s="42">
        <v>0</v>
      </c>
      <c r="M120" s="42">
        <v>0</v>
      </c>
      <c r="N120" s="42">
        <v>0</v>
      </c>
      <c r="O120" s="42">
        <v>4.8445886005880984E-2</v>
      </c>
      <c r="P120" s="42">
        <v>0</v>
      </c>
      <c r="Q120" s="42">
        <v>0</v>
      </c>
      <c r="R120" s="42"/>
      <c r="S120" s="42">
        <v>0</v>
      </c>
      <c r="T120" s="42"/>
      <c r="U120" s="42"/>
      <c r="V120" s="42"/>
      <c r="W120" s="42">
        <v>0</v>
      </c>
      <c r="X120" s="42">
        <v>0</v>
      </c>
      <c r="Y120" s="42">
        <v>0</v>
      </c>
      <c r="Z120" s="42">
        <v>1.5527999008869346E-3</v>
      </c>
      <c r="AA120" s="42"/>
      <c r="AB120" s="42"/>
      <c r="AC120" s="42"/>
      <c r="AD120" s="42">
        <v>0</v>
      </c>
      <c r="AE120" s="42">
        <v>0</v>
      </c>
      <c r="AF120" s="43">
        <v>19.237817586150808</v>
      </c>
    </row>
    <row r="121" spans="1:57" x14ac:dyDescent="0.2">
      <c r="A121" s="45">
        <v>30019</v>
      </c>
      <c r="B121" s="41">
        <v>0</v>
      </c>
      <c r="C121" s="42">
        <v>0</v>
      </c>
      <c r="D121" s="42">
        <v>0.24091487975284634</v>
      </c>
      <c r="E121" s="42">
        <v>0</v>
      </c>
      <c r="F121" s="42">
        <v>0</v>
      </c>
      <c r="G121" s="42">
        <v>0</v>
      </c>
      <c r="H121" s="42">
        <v>0.20424942015096362</v>
      </c>
      <c r="I121" s="42">
        <v>7.8648293429375724E-2</v>
      </c>
      <c r="J121" s="42">
        <v>0</v>
      </c>
      <c r="K121" s="42">
        <v>0</v>
      </c>
      <c r="L121" s="42">
        <v>0</v>
      </c>
      <c r="M121" s="42">
        <v>0</v>
      </c>
      <c r="N121" s="42">
        <v>0</v>
      </c>
      <c r="O121" s="42">
        <v>4.8445886005880984E-2</v>
      </c>
      <c r="P121" s="42">
        <v>0</v>
      </c>
      <c r="Q121" s="42">
        <v>0</v>
      </c>
      <c r="R121" s="42"/>
      <c r="S121" s="42">
        <v>0</v>
      </c>
      <c r="T121" s="42"/>
      <c r="U121" s="42"/>
      <c r="V121" s="42"/>
      <c r="W121" s="42">
        <v>0</v>
      </c>
      <c r="X121" s="42">
        <v>0</v>
      </c>
      <c r="Y121" s="42">
        <v>0</v>
      </c>
      <c r="Z121" s="42">
        <v>0</v>
      </c>
      <c r="AA121" s="42"/>
      <c r="AB121" s="42"/>
      <c r="AC121" s="42"/>
      <c r="AD121" s="42">
        <v>5.4008521134316662E-3</v>
      </c>
      <c r="AE121" s="42">
        <v>5.6156970891373087E-2</v>
      </c>
      <c r="AF121" s="43">
        <v>0.63381630234387132</v>
      </c>
    </row>
    <row r="122" spans="1:57" x14ac:dyDescent="0.2">
      <c r="A122" s="45">
        <v>30021</v>
      </c>
      <c r="B122" s="41">
        <v>16.953841150029021</v>
      </c>
      <c r="C122" s="42">
        <v>20.841682485515538</v>
      </c>
      <c r="D122" s="42">
        <v>5.1395174347273889</v>
      </c>
      <c r="E122" s="42">
        <v>0</v>
      </c>
      <c r="F122" s="42">
        <v>0</v>
      </c>
      <c r="G122" s="42">
        <v>0</v>
      </c>
      <c r="H122" s="42">
        <v>4.3573209632205563</v>
      </c>
      <c r="I122" s="42">
        <v>6.1325919202200954</v>
      </c>
      <c r="J122" s="42">
        <v>4.7522180242914602E-3</v>
      </c>
      <c r="K122" s="42">
        <v>0</v>
      </c>
      <c r="L122" s="42">
        <v>0</v>
      </c>
      <c r="M122" s="42">
        <v>0</v>
      </c>
      <c r="N122" s="42">
        <v>0</v>
      </c>
      <c r="O122" s="42">
        <v>1.0335122347921277</v>
      </c>
      <c r="P122" s="42">
        <v>0</v>
      </c>
      <c r="Q122" s="42">
        <v>0</v>
      </c>
      <c r="R122" s="42">
        <v>1.3023173753664663</v>
      </c>
      <c r="S122" s="42">
        <v>0</v>
      </c>
      <c r="T122" s="42"/>
      <c r="U122" s="42">
        <v>0.1281430065302043</v>
      </c>
      <c r="V122" s="42">
        <v>0</v>
      </c>
      <c r="W122" s="42">
        <v>0</v>
      </c>
      <c r="X122" s="42">
        <v>0</v>
      </c>
      <c r="Y122" s="42">
        <v>7.5215643380601308E-3</v>
      </c>
      <c r="Z122" s="42">
        <v>4.2524761144498097E-3</v>
      </c>
      <c r="AA122" s="42"/>
      <c r="AB122" s="42"/>
      <c r="AC122" s="42"/>
      <c r="AD122" s="42">
        <v>2.8340234275979248</v>
      </c>
      <c r="AE122" s="42">
        <v>0</v>
      </c>
      <c r="AF122" s="43">
        <v>58.739476256476124</v>
      </c>
    </row>
    <row r="123" spans="1:57" x14ac:dyDescent="0.2">
      <c r="A123" s="45">
        <v>30025</v>
      </c>
      <c r="B123" s="41">
        <v>472.01738449608888</v>
      </c>
      <c r="C123" s="42">
        <v>215.36405235032723</v>
      </c>
      <c r="D123" s="42">
        <v>112.8284686842497</v>
      </c>
      <c r="E123" s="42">
        <v>0</v>
      </c>
      <c r="F123" s="42">
        <v>0</v>
      </c>
      <c r="G123" s="42">
        <v>0</v>
      </c>
      <c r="H123" s="42">
        <v>95.656811770701282</v>
      </c>
      <c r="I123" s="42">
        <v>96.404157045426032</v>
      </c>
      <c r="J123" s="42">
        <v>6.831957576349831</v>
      </c>
      <c r="K123" s="42">
        <v>0</v>
      </c>
      <c r="L123" s="42">
        <v>0</v>
      </c>
      <c r="M123" s="42">
        <v>0</v>
      </c>
      <c r="N123" s="42">
        <v>0</v>
      </c>
      <c r="O123" s="42">
        <v>22.688823279420927</v>
      </c>
      <c r="P123" s="42">
        <v>0</v>
      </c>
      <c r="Q123" s="42">
        <v>0</v>
      </c>
      <c r="R123" s="42">
        <v>0</v>
      </c>
      <c r="S123" s="42">
        <v>0</v>
      </c>
      <c r="T123" s="42">
        <v>0</v>
      </c>
      <c r="U123" s="42">
        <v>8.1800088218555906</v>
      </c>
      <c r="V123" s="42">
        <v>0</v>
      </c>
      <c r="W123" s="42">
        <v>0</v>
      </c>
      <c r="X123" s="42">
        <v>0</v>
      </c>
      <c r="Y123" s="42">
        <v>3.5999134133996115E-2</v>
      </c>
      <c r="Z123" s="42">
        <v>0.78147097312606117</v>
      </c>
      <c r="AA123" s="42">
        <v>36.110442954198504</v>
      </c>
      <c r="AB123" s="42">
        <v>0</v>
      </c>
      <c r="AC123" s="42"/>
      <c r="AD123" s="42">
        <v>44.550761429885171</v>
      </c>
      <c r="AE123" s="42">
        <v>0</v>
      </c>
      <c r="AF123" s="43">
        <v>1111.4503385157634</v>
      </c>
    </row>
    <row r="124" spans="1:57" s="30" customFormat="1" x14ac:dyDescent="0.2">
      <c r="A124" s="45">
        <v>30033</v>
      </c>
      <c r="B124" s="41">
        <v>1.5336516638110958E-2</v>
      </c>
      <c r="C124" s="42">
        <v>0</v>
      </c>
      <c r="D124" s="42">
        <v>0.96365951901138536</v>
      </c>
      <c r="E124" s="42">
        <v>0</v>
      </c>
      <c r="F124" s="42">
        <v>0</v>
      </c>
      <c r="G124" s="42">
        <v>0</v>
      </c>
      <c r="H124" s="42">
        <v>0.81699768060385447</v>
      </c>
      <c r="I124" s="42">
        <v>0.24717352485428959</v>
      </c>
      <c r="J124" s="42">
        <v>7.2870448629031641E-5</v>
      </c>
      <c r="K124" s="42">
        <v>0</v>
      </c>
      <c r="L124" s="42">
        <v>0</v>
      </c>
      <c r="M124" s="42">
        <v>0</v>
      </c>
      <c r="N124" s="42">
        <v>0</v>
      </c>
      <c r="O124" s="42">
        <v>0.19378354402352393</v>
      </c>
      <c r="P124" s="42">
        <v>0</v>
      </c>
      <c r="Q124" s="42">
        <v>0</v>
      </c>
      <c r="R124" s="42"/>
      <c r="S124" s="42">
        <v>0</v>
      </c>
      <c r="T124" s="42"/>
      <c r="U124" s="42"/>
      <c r="V124" s="42"/>
      <c r="W124" s="42">
        <v>0</v>
      </c>
      <c r="X124" s="42">
        <v>0</v>
      </c>
      <c r="Y124" s="42">
        <v>0</v>
      </c>
      <c r="Z124" s="42">
        <v>6.5207412761833652E-5</v>
      </c>
      <c r="AA124" s="42"/>
      <c r="AB124" s="42"/>
      <c r="AC124" s="42"/>
      <c r="AD124" s="42">
        <v>0.11422504044486856</v>
      </c>
      <c r="AE124" s="42">
        <v>0</v>
      </c>
      <c r="AF124" s="43">
        <v>2.3513139034374237</v>
      </c>
      <c r="AG124"/>
      <c r="AH124"/>
      <c r="AI124"/>
      <c r="AJ124"/>
      <c r="AK124"/>
      <c r="AL124"/>
      <c r="AM124"/>
      <c r="AN124"/>
      <c r="AO124"/>
      <c r="AP124"/>
      <c r="AQ124"/>
      <c r="AR124"/>
      <c r="AS124"/>
      <c r="AT124"/>
      <c r="AU124"/>
      <c r="AV124"/>
      <c r="AW124"/>
      <c r="AX124"/>
      <c r="AY124"/>
      <c r="AZ124"/>
      <c r="BA124"/>
      <c r="BB124"/>
      <c r="BC124"/>
      <c r="BD124"/>
      <c r="BE124"/>
    </row>
    <row r="125" spans="1:57" s="30" customFormat="1" x14ac:dyDescent="0.2">
      <c r="A125" s="45">
        <v>30055</v>
      </c>
      <c r="B125" s="41">
        <v>34.303754705129158</v>
      </c>
      <c r="C125" s="42">
        <v>0</v>
      </c>
      <c r="D125" s="42">
        <v>0.40152479958807719</v>
      </c>
      <c r="E125" s="42">
        <v>0</v>
      </c>
      <c r="F125" s="42">
        <v>0</v>
      </c>
      <c r="G125" s="42">
        <v>0</v>
      </c>
      <c r="H125" s="42">
        <v>0.340415700251606</v>
      </c>
      <c r="I125" s="42">
        <v>9.5212535058891878E-2</v>
      </c>
      <c r="J125" s="42">
        <v>0</v>
      </c>
      <c r="K125" s="42">
        <v>0</v>
      </c>
      <c r="L125" s="42">
        <v>0</v>
      </c>
      <c r="M125" s="42">
        <v>0</v>
      </c>
      <c r="N125" s="42">
        <v>0</v>
      </c>
      <c r="O125" s="42">
        <v>8.0743143343134968E-2</v>
      </c>
      <c r="P125" s="42">
        <v>0</v>
      </c>
      <c r="Q125" s="42">
        <v>0</v>
      </c>
      <c r="R125" s="42"/>
      <c r="S125" s="42">
        <v>0</v>
      </c>
      <c r="T125" s="42"/>
      <c r="U125" s="42">
        <v>6.407150326510215E-2</v>
      </c>
      <c r="V125" s="42"/>
      <c r="W125" s="42">
        <v>0</v>
      </c>
      <c r="X125" s="42">
        <v>0</v>
      </c>
      <c r="Y125" s="42">
        <v>0</v>
      </c>
      <c r="Z125" s="42">
        <v>0</v>
      </c>
      <c r="AA125" s="42"/>
      <c r="AB125" s="42"/>
      <c r="AC125" s="42"/>
      <c r="AD125" s="42">
        <v>4.4000083238573635E-2</v>
      </c>
      <c r="AE125" s="42">
        <v>6.7984279463067704E-2</v>
      </c>
      <c r="AF125" s="43">
        <v>35.397706749337608</v>
      </c>
      <c r="AG125"/>
      <c r="AH125"/>
      <c r="AI125"/>
      <c r="AJ125"/>
      <c r="AK125"/>
      <c r="AL125"/>
      <c r="AM125"/>
      <c r="AN125"/>
      <c r="AO125"/>
      <c r="AP125"/>
      <c r="AQ125"/>
      <c r="AR125"/>
      <c r="AS125"/>
      <c r="AT125"/>
      <c r="AU125"/>
      <c r="AV125"/>
      <c r="AW125"/>
      <c r="AX125"/>
      <c r="AY125"/>
      <c r="AZ125"/>
      <c r="BA125"/>
      <c r="BB125"/>
      <c r="BC125"/>
      <c r="BD125"/>
      <c r="BE125"/>
    </row>
    <row r="126" spans="1:57" s="30" customFormat="1" x14ac:dyDescent="0.2">
      <c r="A126" s="45">
        <v>30079</v>
      </c>
      <c r="B126" s="41">
        <v>5.8972057812571858E-2</v>
      </c>
      <c r="C126" s="42">
        <v>0</v>
      </c>
      <c r="D126" s="42">
        <v>1.0439644789290008</v>
      </c>
      <c r="E126" s="42">
        <v>0</v>
      </c>
      <c r="F126" s="42">
        <v>0</v>
      </c>
      <c r="G126" s="42">
        <v>0</v>
      </c>
      <c r="H126" s="42">
        <v>0.88508082065417559</v>
      </c>
      <c r="I126" s="42">
        <v>1.1702955254361422</v>
      </c>
      <c r="J126" s="42">
        <v>2.8020184835848193E-4</v>
      </c>
      <c r="K126" s="42">
        <v>0</v>
      </c>
      <c r="L126" s="42">
        <v>0</v>
      </c>
      <c r="M126" s="42">
        <v>0</v>
      </c>
      <c r="N126" s="42">
        <v>0</v>
      </c>
      <c r="O126" s="42">
        <v>0.20993217269215095</v>
      </c>
      <c r="P126" s="42">
        <v>0</v>
      </c>
      <c r="Q126" s="42">
        <v>0</v>
      </c>
      <c r="R126" s="42"/>
      <c r="S126" s="42">
        <v>0</v>
      </c>
      <c r="T126" s="42"/>
      <c r="U126" s="42"/>
      <c r="V126" s="42"/>
      <c r="W126" s="42">
        <v>0</v>
      </c>
      <c r="X126" s="42">
        <v>0</v>
      </c>
      <c r="Y126" s="42">
        <v>0</v>
      </c>
      <c r="Z126" s="42">
        <v>2.5073590085269461E-4</v>
      </c>
      <c r="AA126" s="42"/>
      <c r="AB126" s="42"/>
      <c r="AC126" s="42"/>
      <c r="AD126" s="42">
        <v>0.54082270261022314</v>
      </c>
      <c r="AE126" s="42">
        <v>0</v>
      </c>
      <c r="AF126" s="43">
        <v>3.9095986958834761</v>
      </c>
      <c r="AG126"/>
      <c r="AH126"/>
      <c r="AI126"/>
      <c r="AJ126"/>
      <c r="AK126"/>
      <c r="AL126"/>
      <c r="AM126"/>
      <c r="AN126"/>
      <c r="AO126"/>
      <c r="AP126"/>
      <c r="AQ126"/>
      <c r="AR126"/>
      <c r="AS126"/>
      <c r="AT126"/>
      <c r="AU126"/>
      <c r="AV126"/>
      <c r="AW126"/>
      <c r="AX126"/>
      <c r="AY126"/>
      <c r="AZ126"/>
      <c r="BA126"/>
      <c r="BB126"/>
      <c r="BC126"/>
      <c r="BD126"/>
      <c r="BE126"/>
    </row>
    <row r="127" spans="1:57" s="30" customFormat="1" x14ac:dyDescent="0.2">
      <c r="A127" s="45">
        <v>30083</v>
      </c>
      <c r="B127" s="41">
        <v>305.88650519103339</v>
      </c>
      <c r="C127" s="42">
        <v>111.15563992274954</v>
      </c>
      <c r="D127" s="42">
        <v>75.406357362640904</v>
      </c>
      <c r="E127" s="42">
        <v>0</v>
      </c>
      <c r="F127" s="42">
        <v>0</v>
      </c>
      <c r="G127" s="42">
        <v>0</v>
      </c>
      <c r="H127" s="42">
        <v>63.930068507251605</v>
      </c>
      <c r="I127" s="42">
        <v>239.39998996617931</v>
      </c>
      <c r="J127" s="42">
        <v>1.1564998209306547</v>
      </c>
      <c r="K127" s="42">
        <v>0</v>
      </c>
      <c r="L127" s="42">
        <v>0</v>
      </c>
      <c r="M127" s="42">
        <v>0</v>
      </c>
      <c r="N127" s="42">
        <v>0</v>
      </c>
      <c r="O127" s="42">
        <v>15.163562319840748</v>
      </c>
      <c r="P127" s="42">
        <v>0</v>
      </c>
      <c r="Q127" s="42">
        <v>0</v>
      </c>
      <c r="R127" s="42">
        <v>0</v>
      </c>
      <c r="S127" s="42">
        <v>0</v>
      </c>
      <c r="T127" s="42">
        <v>0</v>
      </c>
      <c r="U127" s="42">
        <v>11.89884701436865</v>
      </c>
      <c r="V127" s="42">
        <v>0</v>
      </c>
      <c r="W127" s="42">
        <v>0</v>
      </c>
      <c r="X127" s="42">
        <v>0</v>
      </c>
      <c r="Y127" s="42">
        <v>6.169506780895196E-2</v>
      </c>
      <c r="Z127" s="42">
        <v>0.46154500512057522</v>
      </c>
      <c r="AA127" s="42">
        <v>43.064635775586162</v>
      </c>
      <c r="AB127" s="42"/>
      <c r="AC127" s="42">
        <v>0</v>
      </c>
      <c r="AD127" s="42">
        <v>110.66026822769351</v>
      </c>
      <c r="AE127" s="42">
        <v>170.93795277322968</v>
      </c>
      <c r="AF127" s="43">
        <v>1149.1835669544337</v>
      </c>
      <c r="AG127"/>
      <c r="AH127"/>
      <c r="AI127"/>
      <c r="AJ127"/>
      <c r="AK127"/>
      <c r="AL127"/>
      <c r="AM127"/>
      <c r="AN127"/>
      <c r="AO127"/>
      <c r="AP127"/>
      <c r="AQ127"/>
      <c r="AR127"/>
      <c r="AS127"/>
      <c r="AT127"/>
      <c r="AU127"/>
      <c r="AV127"/>
      <c r="AW127"/>
      <c r="AX127"/>
      <c r="AY127"/>
      <c r="AZ127"/>
      <c r="BA127"/>
      <c r="BB127"/>
      <c r="BC127"/>
      <c r="BD127"/>
      <c r="BE127"/>
    </row>
    <row r="128" spans="1:57" s="30" customFormat="1" x14ac:dyDescent="0.2">
      <c r="A128" s="45">
        <v>30085</v>
      </c>
      <c r="B128" s="41">
        <v>221.07715415094464</v>
      </c>
      <c r="C128" s="42">
        <v>48.63059246620292</v>
      </c>
      <c r="D128" s="42">
        <v>14.454892785170781</v>
      </c>
      <c r="E128" s="42">
        <v>0</v>
      </c>
      <c r="F128" s="42">
        <v>0</v>
      </c>
      <c r="G128" s="42">
        <v>0</v>
      </c>
      <c r="H128" s="42">
        <v>12.254965209057817</v>
      </c>
      <c r="I128" s="42">
        <v>19.618321461424433</v>
      </c>
      <c r="J128" s="42">
        <v>0.34286916108348853</v>
      </c>
      <c r="K128" s="42">
        <v>0</v>
      </c>
      <c r="L128" s="42">
        <v>0</v>
      </c>
      <c r="M128" s="42">
        <v>0</v>
      </c>
      <c r="N128" s="42">
        <v>0</v>
      </c>
      <c r="O128" s="42">
        <v>2.9067531603528591</v>
      </c>
      <c r="P128" s="42">
        <v>0</v>
      </c>
      <c r="Q128" s="42">
        <v>0</v>
      </c>
      <c r="R128" s="42">
        <v>0</v>
      </c>
      <c r="S128" s="42">
        <v>0</v>
      </c>
      <c r="T128" s="42"/>
      <c r="U128" s="42">
        <v>0.19221450979530644</v>
      </c>
      <c r="V128" s="42">
        <v>0</v>
      </c>
      <c r="W128" s="42">
        <v>0</v>
      </c>
      <c r="X128" s="42">
        <v>0</v>
      </c>
      <c r="Y128" s="42">
        <v>0</v>
      </c>
      <c r="Z128" s="42">
        <v>2.0144326531515325E-2</v>
      </c>
      <c r="AA128" s="42">
        <v>0</v>
      </c>
      <c r="AB128" s="42"/>
      <c r="AC128" s="42"/>
      <c r="AD128" s="42">
        <v>7.0012484532766228</v>
      </c>
      <c r="AE128" s="42">
        <v>14.008002706837075</v>
      </c>
      <c r="AF128" s="43">
        <v>340.50715839067755</v>
      </c>
      <c r="AG128"/>
      <c r="AH128"/>
      <c r="AI128"/>
      <c r="AJ128"/>
      <c r="AK128"/>
      <c r="AL128"/>
      <c r="AM128"/>
      <c r="AN128"/>
      <c r="AO128"/>
      <c r="AP128"/>
      <c r="AQ128"/>
      <c r="AR128"/>
      <c r="AS128"/>
      <c r="AT128"/>
      <c r="AU128"/>
      <c r="AV128"/>
      <c r="AW128"/>
      <c r="AX128"/>
      <c r="AY128"/>
      <c r="AZ128"/>
      <c r="BA128"/>
      <c r="BB128"/>
      <c r="BC128"/>
      <c r="BD128"/>
      <c r="BE128"/>
    </row>
    <row r="129" spans="1:57" s="31" customFormat="1" x14ac:dyDescent="0.2">
      <c r="A129" s="45">
        <v>30091</v>
      </c>
      <c r="B129" s="41">
        <v>5.6219366379322491</v>
      </c>
      <c r="C129" s="42">
        <v>34.736137475859231</v>
      </c>
      <c r="D129" s="42">
        <v>17.024651502534475</v>
      </c>
      <c r="E129" s="42">
        <v>0</v>
      </c>
      <c r="F129" s="42">
        <v>0</v>
      </c>
      <c r="G129" s="42">
        <v>0</v>
      </c>
      <c r="H129" s="42">
        <v>14.433625690668096</v>
      </c>
      <c r="I129" s="42">
        <v>22.286088138790483</v>
      </c>
      <c r="J129" s="42">
        <v>0.3442933624269679</v>
      </c>
      <c r="K129" s="42">
        <v>0</v>
      </c>
      <c r="L129" s="42">
        <v>0</v>
      </c>
      <c r="M129" s="42">
        <v>0</v>
      </c>
      <c r="N129" s="42">
        <v>0</v>
      </c>
      <c r="O129" s="42">
        <v>3.4235092777489231</v>
      </c>
      <c r="P129" s="42">
        <v>0</v>
      </c>
      <c r="Q129" s="42">
        <v>0</v>
      </c>
      <c r="R129" s="42">
        <v>0</v>
      </c>
      <c r="S129" s="42">
        <v>0</v>
      </c>
      <c r="T129" s="42">
        <v>0</v>
      </c>
      <c r="U129" s="42"/>
      <c r="V129" s="42">
        <v>0</v>
      </c>
      <c r="W129" s="42">
        <v>0</v>
      </c>
      <c r="X129" s="42">
        <v>0</v>
      </c>
      <c r="Y129" s="42">
        <v>1.9248516618585679E-2</v>
      </c>
      <c r="Z129" s="42">
        <v>2.1418759262580165E-2</v>
      </c>
      <c r="AA129" s="42">
        <v>0</v>
      </c>
      <c r="AB129" s="42"/>
      <c r="AC129" s="42"/>
      <c r="AD129" s="42">
        <v>10.234438723701428</v>
      </c>
      <c r="AE129" s="42">
        <v>15.912858986781021</v>
      </c>
      <c r="AF129" s="43">
        <v>124.05820707232404</v>
      </c>
      <c r="AG129"/>
      <c r="AH129"/>
      <c r="AI129"/>
      <c r="AJ129"/>
      <c r="AK129"/>
      <c r="AL129"/>
      <c r="AM129"/>
      <c r="AN129"/>
      <c r="AO129"/>
      <c r="AP129"/>
      <c r="AQ129"/>
      <c r="AR129"/>
      <c r="AS129"/>
      <c r="AT129"/>
      <c r="AU129"/>
      <c r="AV129"/>
      <c r="AW129"/>
      <c r="AX129"/>
      <c r="AY129"/>
      <c r="AZ129"/>
      <c r="BA129"/>
      <c r="BB129"/>
      <c r="BC129"/>
      <c r="BD129"/>
      <c r="BE129"/>
    </row>
    <row r="130" spans="1:57" s="31" customFormat="1" x14ac:dyDescent="0.2">
      <c r="A130" s="45">
        <v>30105</v>
      </c>
      <c r="B130" s="41">
        <v>384.16114714852171</v>
      </c>
      <c r="C130" s="42">
        <v>69.472274951718461</v>
      </c>
      <c r="D130" s="42">
        <v>14.29428286533555</v>
      </c>
      <c r="E130" s="42">
        <v>0</v>
      </c>
      <c r="F130" s="42">
        <v>0</v>
      </c>
      <c r="G130" s="42">
        <v>0</v>
      </c>
      <c r="H130" s="42">
        <v>12.118798928957174</v>
      </c>
      <c r="I130" s="42">
        <v>1.7309154688181989</v>
      </c>
      <c r="J130" s="42">
        <v>0.23435836946639765</v>
      </c>
      <c r="K130" s="42">
        <v>0</v>
      </c>
      <c r="L130" s="42">
        <v>0</v>
      </c>
      <c r="M130" s="42">
        <v>0</v>
      </c>
      <c r="N130" s="42">
        <v>0</v>
      </c>
      <c r="O130" s="42">
        <v>2.8744559030156052</v>
      </c>
      <c r="P130" s="42">
        <v>0</v>
      </c>
      <c r="Q130" s="42">
        <v>0</v>
      </c>
      <c r="R130" s="42"/>
      <c r="S130" s="42">
        <v>0</v>
      </c>
      <c r="T130" s="42"/>
      <c r="U130" s="42">
        <v>0.96107254897653216</v>
      </c>
      <c r="V130" s="42"/>
      <c r="W130" s="42">
        <v>0</v>
      </c>
      <c r="X130" s="42">
        <v>0</v>
      </c>
      <c r="Y130" s="42">
        <v>0</v>
      </c>
      <c r="Z130" s="42">
        <v>4.917877565333989E-2</v>
      </c>
      <c r="AA130" s="42"/>
      <c r="AB130" s="42"/>
      <c r="AC130" s="42"/>
      <c r="AD130" s="42">
        <v>0.10821803180875417</v>
      </c>
      <c r="AE130" s="42">
        <v>1.2359196285058227</v>
      </c>
      <c r="AF130" s="43">
        <v>487.24062262077751</v>
      </c>
      <c r="AG130"/>
      <c r="AH130"/>
      <c r="AI130"/>
      <c r="AJ130"/>
      <c r="AK130"/>
      <c r="AL130"/>
      <c r="AM130"/>
      <c r="AN130"/>
      <c r="AO130"/>
      <c r="AP130"/>
      <c r="AQ130"/>
      <c r="AR130"/>
      <c r="AS130"/>
      <c r="AT130"/>
      <c r="AU130"/>
      <c r="AV130"/>
      <c r="AW130"/>
      <c r="AX130"/>
      <c r="AY130"/>
      <c r="AZ130"/>
      <c r="BA130"/>
      <c r="BB130"/>
      <c r="BC130"/>
      <c r="BD130"/>
      <c r="BE130"/>
    </row>
    <row r="131" spans="1:57" s="31" customFormat="1" x14ac:dyDescent="0.2">
      <c r="A131" s="45">
        <v>30109</v>
      </c>
      <c r="B131" s="41">
        <v>3.546916119857034</v>
      </c>
      <c r="C131" s="42">
        <v>0</v>
      </c>
      <c r="D131" s="42">
        <v>9.7169001500314707</v>
      </c>
      <c r="E131" s="42">
        <v>0</v>
      </c>
      <c r="F131" s="42">
        <v>0</v>
      </c>
      <c r="G131" s="42">
        <v>0</v>
      </c>
      <c r="H131" s="42">
        <v>8.2380599460888657</v>
      </c>
      <c r="I131" s="42">
        <v>10.890734036920263</v>
      </c>
      <c r="J131" s="42">
        <v>1.6852938317247646E-2</v>
      </c>
      <c r="K131" s="42">
        <v>0</v>
      </c>
      <c r="L131" s="42">
        <v>0</v>
      </c>
      <c r="M131" s="42">
        <v>0</v>
      </c>
      <c r="N131" s="42">
        <v>0</v>
      </c>
      <c r="O131" s="42">
        <v>1.9539840689038666</v>
      </c>
      <c r="P131" s="42">
        <v>0</v>
      </c>
      <c r="Q131" s="42">
        <v>0</v>
      </c>
      <c r="R131" s="42"/>
      <c r="S131" s="42">
        <v>0</v>
      </c>
      <c r="T131" s="42"/>
      <c r="U131" s="42"/>
      <c r="V131" s="42"/>
      <c r="W131" s="42">
        <v>0</v>
      </c>
      <c r="X131" s="42">
        <v>0</v>
      </c>
      <c r="Y131" s="42">
        <v>0</v>
      </c>
      <c r="Z131" s="42">
        <v>1.5080688067352896E-2</v>
      </c>
      <c r="AA131" s="42"/>
      <c r="AB131" s="42"/>
      <c r="AC131" s="42"/>
      <c r="AD131" s="42">
        <v>5.0328793772507252</v>
      </c>
      <c r="AE131" s="42">
        <v>0</v>
      </c>
      <c r="AF131" s="43">
        <v>39.411407325436819</v>
      </c>
      <c r="AG131"/>
      <c r="AH131"/>
      <c r="AI131"/>
      <c r="AJ131"/>
      <c r="AK131"/>
      <c r="AL131"/>
      <c r="AM131"/>
      <c r="AN131"/>
      <c r="AO131"/>
      <c r="AP131"/>
      <c r="AQ131"/>
      <c r="AR131"/>
      <c r="AS131"/>
      <c r="AT131"/>
      <c r="AU131"/>
      <c r="AV131"/>
      <c r="AW131"/>
      <c r="AX131"/>
      <c r="AY131"/>
      <c r="AZ131"/>
      <c r="BA131"/>
      <c r="BB131"/>
      <c r="BC131"/>
      <c r="BD131"/>
      <c r="BE131"/>
    </row>
    <row r="132" spans="1:57" s="31" customFormat="1" x14ac:dyDescent="0.2">
      <c r="A132" s="45">
        <v>38003</v>
      </c>
      <c r="B132" s="41">
        <v>92.4</v>
      </c>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3">
        <v>92.4</v>
      </c>
      <c r="AG132"/>
      <c r="AH132"/>
      <c r="AI132"/>
      <c r="AJ132"/>
      <c r="AK132"/>
      <c r="AL132"/>
      <c r="AM132"/>
      <c r="AN132"/>
    </row>
    <row r="133" spans="1:57" s="31" customFormat="1" x14ac:dyDescent="0.2">
      <c r="A133" s="45">
        <v>38007</v>
      </c>
      <c r="B133" s="41">
        <v>232.96036912978741</v>
      </c>
      <c r="C133" s="42">
        <v>13.894454990343693</v>
      </c>
      <c r="D133" s="42">
        <v>36.779671642267871</v>
      </c>
      <c r="E133" s="42">
        <v>0</v>
      </c>
      <c r="F133" s="42">
        <v>0</v>
      </c>
      <c r="G133" s="42">
        <v>0</v>
      </c>
      <c r="H133" s="42">
        <v>31.182078143047111</v>
      </c>
      <c r="I133" s="42">
        <v>61.336112581665262</v>
      </c>
      <c r="J133" s="42">
        <v>0.3464884682029713</v>
      </c>
      <c r="K133" s="42">
        <v>0</v>
      </c>
      <c r="L133" s="42">
        <v>0</v>
      </c>
      <c r="M133" s="42">
        <v>0</v>
      </c>
      <c r="N133" s="42">
        <v>0</v>
      </c>
      <c r="O133" s="42">
        <v>7.3960719302311642</v>
      </c>
      <c r="P133" s="42">
        <v>0</v>
      </c>
      <c r="Q133" s="42">
        <v>0</v>
      </c>
      <c r="R133" s="42">
        <v>0</v>
      </c>
      <c r="S133" s="42">
        <v>0</v>
      </c>
      <c r="T133" s="42">
        <v>1.73</v>
      </c>
      <c r="U133" s="42">
        <v>39.510000000000005</v>
      </c>
      <c r="V133" s="42"/>
      <c r="W133" s="42">
        <v>0</v>
      </c>
      <c r="X133" s="42">
        <v>0</v>
      </c>
      <c r="Y133" s="42">
        <v>2.7302087865029984E-2</v>
      </c>
      <c r="Z133" s="42">
        <v>0.13108378211842536</v>
      </c>
      <c r="AA133" s="42">
        <v>0</v>
      </c>
      <c r="AB133" s="42"/>
      <c r="AC133" s="42"/>
      <c r="AD133" s="42">
        <v>3.8347761643842273</v>
      </c>
      <c r="AE133" s="42">
        <v>43.795613848018107</v>
      </c>
      <c r="AF133" s="43">
        <v>472.92402276793126</v>
      </c>
      <c r="AG133"/>
      <c r="AH133"/>
      <c r="AI133"/>
      <c r="AJ133"/>
      <c r="AK133"/>
      <c r="AL133"/>
      <c r="AM133"/>
      <c r="AN133"/>
    </row>
    <row r="134" spans="1:57" x14ac:dyDescent="0.2">
      <c r="A134" s="45">
        <v>38009</v>
      </c>
      <c r="B134" s="41">
        <v>0.71920559759543157</v>
      </c>
      <c r="C134" s="42">
        <v>243.15296233101461</v>
      </c>
      <c r="D134" s="42">
        <v>41.999494036912878</v>
      </c>
      <c r="E134" s="42">
        <v>0</v>
      </c>
      <c r="F134" s="42">
        <v>0</v>
      </c>
      <c r="G134" s="42">
        <v>0</v>
      </c>
      <c r="H134" s="42">
        <v>35.607482246317993</v>
      </c>
      <c r="I134" s="42">
        <v>30.045941600400997</v>
      </c>
      <c r="J134" s="42">
        <v>3.417258024749566E-3</v>
      </c>
      <c r="K134" s="42">
        <v>0</v>
      </c>
      <c r="L134" s="42">
        <v>0</v>
      </c>
      <c r="M134" s="42">
        <v>0</v>
      </c>
      <c r="N134" s="42">
        <v>0</v>
      </c>
      <c r="O134" s="42">
        <v>8.4457327936919189</v>
      </c>
      <c r="P134" s="42">
        <v>0</v>
      </c>
      <c r="Q134" s="42">
        <v>0</v>
      </c>
      <c r="R134" s="42"/>
      <c r="S134" s="42">
        <v>0</v>
      </c>
      <c r="T134" s="42"/>
      <c r="U134" s="42"/>
      <c r="V134" s="42"/>
      <c r="W134" s="42">
        <v>0</v>
      </c>
      <c r="X134" s="42">
        <v>0</v>
      </c>
      <c r="Y134" s="42">
        <v>0.1215255780723289</v>
      </c>
      <c r="Z134" s="42">
        <v>3.0579001327124731E-3</v>
      </c>
      <c r="AA134" s="42"/>
      <c r="AB134" s="42"/>
      <c r="AC134" s="42"/>
      <c r="AD134" s="42">
        <v>1.878493041636615</v>
      </c>
      <c r="AE134" s="42">
        <v>21.453600507845216</v>
      </c>
      <c r="AF134" s="43">
        <v>383.43091289164551</v>
      </c>
    </row>
    <row r="135" spans="1:57" x14ac:dyDescent="0.2">
      <c r="A135" s="45">
        <v>38011</v>
      </c>
      <c r="B135" s="41">
        <v>320.2844590740367</v>
      </c>
      <c r="C135" s="42">
        <v>104.20841242757768</v>
      </c>
      <c r="D135" s="42">
        <v>44.488947794358957</v>
      </c>
      <c r="E135" s="42">
        <v>0</v>
      </c>
      <c r="F135" s="42">
        <v>0</v>
      </c>
      <c r="G135" s="42">
        <v>0</v>
      </c>
      <c r="H135" s="42">
        <v>37.718059587877946</v>
      </c>
      <c r="I135" s="42">
        <v>187.54853028726416</v>
      </c>
      <c r="J135" s="42">
        <v>1.0499223476493553</v>
      </c>
      <c r="K135" s="42">
        <v>0</v>
      </c>
      <c r="L135" s="42">
        <v>0</v>
      </c>
      <c r="M135" s="42">
        <v>0</v>
      </c>
      <c r="N135" s="42">
        <v>0</v>
      </c>
      <c r="O135" s="42">
        <v>8.9463402824193565</v>
      </c>
      <c r="P135" s="42">
        <v>0</v>
      </c>
      <c r="Q135" s="42">
        <v>0</v>
      </c>
      <c r="R135" s="42">
        <v>0</v>
      </c>
      <c r="S135" s="42">
        <v>0</v>
      </c>
      <c r="T135" s="42"/>
      <c r="U135" s="42">
        <v>12.8</v>
      </c>
      <c r="V135" s="42"/>
      <c r="W135" s="42">
        <v>0</v>
      </c>
      <c r="X135" s="42">
        <v>0</v>
      </c>
      <c r="Y135" s="42">
        <v>3.821646292715446</v>
      </c>
      <c r="Z135" s="42">
        <v>0.58157669650228194</v>
      </c>
      <c r="AA135" s="42">
        <v>0.1</v>
      </c>
      <c r="AB135" s="42"/>
      <c r="AC135" s="42"/>
      <c r="AD135" s="42">
        <v>11.725663778468427</v>
      </c>
      <c r="AE135" s="42">
        <v>0</v>
      </c>
      <c r="AF135" s="43">
        <v>733.27355856887027</v>
      </c>
    </row>
    <row r="136" spans="1:57" x14ac:dyDescent="0.2">
      <c r="A136" s="45">
        <v>38013</v>
      </c>
      <c r="B136" s="41">
        <v>41.804442631225712</v>
      </c>
      <c r="C136" s="42">
        <v>131.99732240826506</v>
      </c>
      <c r="D136" s="42">
        <v>30.114359969105795</v>
      </c>
      <c r="E136" s="42">
        <v>0</v>
      </c>
      <c r="F136" s="42">
        <v>0</v>
      </c>
      <c r="G136" s="42">
        <v>0</v>
      </c>
      <c r="H136" s="42">
        <v>25.53117751887045</v>
      </c>
      <c r="I136" s="42">
        <v>21.332879741633484</v>
      </c>
      <c r="J136" s="42">
        <v>9.2674074454738312E-2</v>
      </c>
      <c r="K136" s="42">
        <v>0</v>
      </c>
      <c r="L136" s="42">
        <v>0</v>
      </c>
      <c r="M136" s="42">
        <v>0</v>
      </c>
      <c r="N136" s="42">
        <v>0</v>
      </c>
      <c r="O136" s="42">
        <v>6.0557357507351233</v>
      </c>
      <c r="P136" s="42">
        <v>0</v>
      </c>
      <c r="Q136" s="42">
        <v>0</v>
      </c>
      <c r="R136" s="42">
        <v>0</v>
      </c>
      <c r="S136" s="42">
        <v>0</v>
      </c>
      <c r="T136" s="42"/>
      <c r="U136" s="42">
        <v>11</v>
      </c>
      <c r="V136" s="42"/>
      <c r="W136" s="42">
        <v>0</v>
      </c>
      <c r="X136" s="42">
        <v>0</v>
      </c>
      <c r="Y136" s="42">
        <v>6.2622279849278678E-2</v>
      </c>
      <c r="Z136" s="42">
        <v>8.2928494869777367E-2</v>
      </c>
      <c r="AA136" s="42">
        <v>0.2</v>
      </c>
      <c r="AB136" s="42"/>
      <c r="AC136" s="42"/>
      <c r="AD136" s="42">
        <v>1.3337463903009907</v>
      </c>
      <c r="AE136" s="42">
        <v>15.232242868128351</v>
      </c>
      <c r="AF136" s="43">
        <v>284.84013212743878</v>
      </c>
    </row>
    <row r="137" spans="1:57" x14ac:dyDescent="0.2">
      <c r="A137" s="45">
        <v>38015</v>
      </c>
      <c r="B137" s="41">
        <v>18.37</v>
      </c>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3">
        <v>18.37</v>
      </c>
    </row>
    <row r="138" spans="1:57" x14ac:dyDescent="0.2">
      <c r="A138" s="45">
        <v>38023</v>
      </c>
      <c r="B138" s="41">
        <v>15.000829001102808</v>
      </c>
      <c r="C138" s="42">
        <v>187.57514236963985</v>
      </c>
      <c r="D138" s="42">
        <v>11.483609268219011</v>
      </c>
      <c r="E138" s="42">
        <v>0</v>
      </c>
      <c r="F138" s="42">
        <v>0</v>
      </c>
      <c r="G138" s="42">
        <v>0</v>
      </c>
      <c r="H138" s="42">
        <v>9.7358890271959329</v>
      </c>
      <c r="I138" s="42">
        <v>23.364882156378965</v>
      </c>
      <c r="J138" s="42">
        <v>7.1275450932669709E-2</v>
      </c>
      <c r="K138" s="42">
        <v>0</v>
      </c>
      <c r="L138" s="42">
        <v>0</v>
      </c>
      <c r="M138" s="42">
        <v>0</v>
      </c>
      <c r="N138" s="42">
        <v>0</v>
      </c>
      <c r="O138" s="42">
        <v>2.3092538996136605</v>
      </c>
      <c r="P138" s="42">
        <v>0</v>
      </c>
      <c r="Q138" s="42">
        <v>0</v>
      </c>
      <c r="R138" s="42"/>
      <c r="S138" s="42">
        <v>0</v>
      </c>
      <c r="T138" s="42"/>
      <c r="U138" s="42"/>
      <c r="V138" s="42"/>
      <c r="W138" s="42">
        <v>0</v>
      </c>
      <c r="X138" s="42">
        <v>0</v>
      </c>
      <c r="Y138" s="42">
        <v>0.18084941508962565</v>
      </c>
      <c r="Z138" s="42">
        <v>6.3780144574281827E-2</v>
      </c>
      <c r="AA138" s="42"/>
      <c r="AB138" s="42"/>
      <c r="AC138" s="42"/>
      <c r="AD138" s="42">
        <v>1.4607885861307677</v>
      </c>
      <c r="AE138" s="42">
        <v>16.6831465747489</v>
      </c>
      <c r="AF138" s="43">
        <v>267.92944589362645</v>
      </c>
    </row>
    <row r="139" spans="1:57" x14ac:dyDescent="0.2">
      <c r="A139" s="45">
        <v>38025</v>
      </c>
      <c r="B139" s="41">
        <v>114.89337461466228</v>
      </c>
      <c r="C139" s="42">
        <v>958.71739433371465</v>
      </c>
      <c r="D139" s="42">
        <v>30.917409568281947</v>
      </c>
      <c r="E139" s="42">
        <v>0</v>
      </c>
      <c r="F139" s="42">
        <v>0</v>
      </c>
      <c r="G139" s="42">
        <v>0</v>
      </c>
      <c r="H139" s="42">
        <v>26.212008919373663</v>
      </c>
      <c r="I139" s="42">
        <v>136.87603050632981</v>
      </c>
      <c r="J139" s="42">
        <v>0.20147684148021308</v>
      </c>
      <c r="K139" s="42">
        <v>0</v>
      </c>
      <c r="L139" s="42">
        <v>0</v>
      </c>
      <c r="M139" s="42">
        <v>0</v>
      </c>
      <c r="N139" s="42">
        <v>0</v>
      </c>
      <c r="O139" s="42">
        <v>6.2172220374213927</v>
      </c>
      <c r="P139" s="42">
        <v>0</v>
      </c>
      <c r="Q139" s="42">
        <v>0</v>
      </c>
      <c r="R139" s="42">
        <v>0</v>
      </c>
      <c r="S139" s="42">
        <v>0</v>
      </c>
      <c r="T139" s="42"/>
      <c r="U139" s="42"/>
      <c r="V139" s="42"/>
      <c r="W139" s="42">
        <v>0</v>
      </c>
      <c r="X139" s="42">
        <v>0</v>
      </c>
      <c r="Y139" s="42">
        <v>0.53740551182116325</v>
      </c>
      <c r="Z139" s="42">
        <v>0.18028959353924823</v>
      </c>
      <c r="AA139" s="42"/>
      <c r="AB139" s="42"/>
      <c r="AC139" s="42"/>
      <c r="AD139" s="42">
        <v>8.5575840588583851</v>
      </c>
      <c r="AE139" s="42">
        <v>97.733122051440162</v>
      </c>
      <c r="AF139" s="43">
        <v>1381.0433180369228</v>
      </c>
    </row>
    <row r="140" spans="1:57" x14ac:dyDescent="0.2">
      <c r="A140" s="45">
        <v>38033</v>
      </c>
      <c r="B140" s="41">
        <v>4.4342631624209794</v>
      </c>
      <c r="C140" s="42">
        <v>20.841682485515538</v>
      </c>
      <c r="D140" s="42">
        <v>5.0592124748097733</v>
      </c>
      <c r="E140" s="42">
        <v>0</v>
      </c>
      <c r="F140" s="42">
        <v>0</v>
      </c>
      <c r="G140" s="42">
        <v>0</v>
      </c>
      <c r="H140" s="42">
        <v>4.2892378231702359</v>
      </c>
      <c r="I140" s="42">
        <v>8.6278675044633992</v>
      </c>
      <c r="J140" s="42">
        <v>2.1069109342720067E-2</v>
      </c>
      <c r="K140" s="42">
        <v>0</v>
      </c>
      <c r="L140" s="42">
        <v>0</v>
      </c>
      <c r="M140" s="42">
        <v>0</v>
      </c>
      <c r="N140" s="42">
        <v>0</v>
      </c>
      <c r="O140" s="42">
        <v>1.0173636061235007</v>
      </c>
      <c r="P140" s="42">
        <v>0</v>
      </c>
      <c r="Q140" s="42">
        <v>0</v>
      </c>
      <c r="R140" s="42"/>
      <c r="S140" s="42">
        <v>0</v>
      </c>
      <c r="T140" s="42"/>
      <c r="U140" s="42"/>
      <c r="V140" s="42"/>
      <c r="W140" s="42">
        <v>0</v>
      </c>
      <c r="X140" s="42">
        <v>0</v>
      </c>
      <c r="Y140" s="42">
        <v>0</v>
      </c>
      <c r="Z140" s="42">
        <v>1.8853487734499901E-2</v>
      </c>
      <c r="AA140" s="42"/>
      <c r="AB140" s="42"/>
      <c r="AC140" s="42"/>
      <c r="AD140" s="42">
        <v>0.53942024140394573</v>
      </c>
      <c r="AE140" s="42">
        <v>6.160526607457256</v>
      </c>
      <c r="AF140" s="43">
        <v>51.009496502441849</v>
      </c>
    </row>
    <row r="141" spans="1:57" x14ac:dyDescent="0.2">
      <c r="A141" s="45">
        <v>38049</v>
      </c>
      <c r="B141" s="41">
        <v>103</v>
      </c>
      <c r="C141" s="42">
        <v>0</v>
      </c>
      <c r="D141" s="42">
        <v>1.3651843185994625</v>
      </c>
      <c r="E141" s="42">
        <v>0</v>
      </c>
      <c r="F141" s="42">
        <v>0</v>
      </c>
      <c r="G141" s="42">
        <v>0</v>
      </c>
      <c r="H141" s="42">
        <v>1.1574133808554605</v>
      </c>
      <c r="I141" s="42">
        <v>0.51653357719888304</v>
      </c>
      <c r="J141" s="42">
        <v>0</v>
      </c>
      <c r="K141" s="42">
        <v>0</v>
      </c>
      <c r="L141" s="42">
        <v>0</v>
      </c>
      <c r="M141" s="42">
        <v>0</v>
      </c>
      <c r="N141" s="42">
        <v>0</v>
      </c>
      <c r="O141" s="42">
        <v>0.27452668736665892</v>
      </c>
      <c r="P141" s="42">
        <v>0</v>
      </c>
      <c r="Q141" s="42">
        <v>0</v>
      </c>
      <c r="R141" s="42"/>
      <c r="S141" s="42">
        <v>0</v>
      </c>
      <c r="T141" s="42"/>
      <c r="U141" s="42"/>
      <c r="V141" s="42"/>
      <c r="W141" s="42">
        <v>0</v>
      </c>
      <c r="X141" s="42">
        <v>0</v>
      </c>
      <c r="Y141" s="42">
        <v>0</v>
      </c>
      <c r="Z141" s="42">
        <v>0</v>
      </c>
      <c r="AA141" s="42"/>
      <c r="AB141" s="42"/>
      <c r="AC141" s="42"/>
      <c r="AD141" s="42">
        <v>3.2294036360864829E-2</v>
      </c>
      <c r="AE141" s="42">
        <v>0.36881869643137316</v>
      </c>
      <c r="AF141" s="43">
        <v>106.71477069681271</v>
      </c>
    </row>
    <row r="142" spans="1:57" x14ac:dyDescent="0.2">
      <c r="A142" s="45">
        <v>38051</v>
      </c>
      <c r="B142" s="41">
        <v>39</v>
      </c>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3">
        <v>39</v>
      </c>
    </row>
    <row r="143" spans="1:57" x14ac:dyDescent="0.2">
      <c r="A143" s="45">
        <v>38053</v>
      </c>
      <c r="B143" s="41">
        <v>740.14551511628849</v>
      </c>
      <c r="C143" s="42">
        <v>534.93651712823214</v>
      </c>
      <c r="D143" s="42">
        <v>69.704705208490211</v>
      </c>
      <c r="E143" s="42">
        <v>0</v>
      </c>
      <c r="F143" s="42">
        <v>0</v>
      </c>
      <c r="G143" s="42">
        <v>0</v>
      </c>
      <c r="H143" s="42">
        <v>59.096165563678802</v>
      </c>
      <c r="I143" s="42">
        <v>140.73420870641863</v>
      </c>
      <c r="J143" s="42">
        <v>0.89224495499516987</v>
      </c>
      <c r="K143" s="42">
        <v>0</v>
      </c>
      <c r="L143" s="42">
        <v>0</v>
      </c>
      <c r="M143" s="42">
        <v>0</v>
      </c>
      <c r="N143" s="42">
        <v>0</v>
      </c>
      <c r="O143" s="42">
        <v>14.017009684368233</v>
      </c>
      <c r="P143" s="42">
        <v>0</v>
      </c>
      <c r="Q143" s="42">
        <v>0</v>
      </c>
      <c r="R143" s="42">
        <v>0</v>
      </c>
      <c r="S143" s="42">
        <v>0</v>
      </c>
      <c r="T143" s="42">
        <v>3.2</v>
      </c>
      <c r="U143" s="42">
        <v>48.300000000000004</v>
      </c>
      <c r="V143" s="42"/>
      <c r="W143" s="42">
        <v>0</v>
      </c>
      <c r="X143" s="42">
        <v>0</v>
      </c>
      <c r="Y143" s="42">
        <v>2.7581062154321732</v>
      </c>
      <c r="Z143" s="42">
        <v>0.52996464222532436</v>
      </c>
      <c r="AA143" s="42">
        <v>3.5</v>
      </c>
      <c r="AB143" s="42"/>
      <c r="AC143" s="42"/>
      <c r="AD143" s="42">
        <v>8.7988000273459299</v>
      </c>
      <c r="AE143" s="42">
        <v>100.48796378326588</v>
      </c>
      <c r="AF143" s="43">
        <v>1727.1012010307415</v>
      </c>
    </row>
    <row r="144" spans="1:57" x14ac:dyDescent="0.2">
      <c r="A144" s="45">
        <v>38055</v>
      </c>
      <c r="B144" s="41">
        <v>0.46782678424308877</v>
      </c>
      <c r="C144" s="42">
        <v>62.525047456546616</v>
      </c>
      <c r="D144" s="42">
        <v>1.3651843185994625</v>
      </c>
      <c r="E144" s="42">
        <v>0</v>
      </c>
      <c r="F144" s="42">
        <v>0</v>
      </c>
      <c r="G144" s="42">
        <v>0</v>
      </c>
      <c r="H144" s="42">
        <v>1.1574133808554605</v>
      </c>
      <c r="I144" s="42">
        <v>1.8557365857898509</v>
      </c>
      <c r="J144" s="42">
        <v>2.2228481507825708E-3</v>
      </c>
      <c r="K144" s="42">
        <v>0</v>
      </c>
      <c r="L144" s="42">
        <v>0</v>
      </c>
      <c r="M144" s="42">
        <v>0</v>
      </c>
      <c r="N144" s="42">
        <v>0</v>
      </c>
      <c r="O144" s="42">
        <v>0.27452668736665892</v>
      </c>
      <c r="P144" s="42">
        <v>0</v>
      </c>
      <c r="Q144" s="42">
        <v>0</v>
      </c>
      <c r="R144" s="42"/>
      <c r="S144" s="42">
        <v>0</v>
      </c>
      <c r="T144" s="42"/>
      <c r="U144" s="42"/>
      <c r="V144" s="42"/>
      <c r="W144" s="42">
        <v>0</v>
      </c>
      <c r="X144" s="42">
        <v>0</v>
      </c>
      <c r="Y144" s="42">
        <v>0</v>
      </c>
      <c r="Z144" s="42">
        <v>1.9890940649048105E-3</v>
      </c>
      <c r="AA144" s="42"/>
      <c r="AB144" s="42"/>
      <c r="AC144" s="42"/>
      <c r="AD144" s="42">
        <v>0.11602193433905229</v>
      </c>
      <c r="AE144" s="42">
        <v>1.3250452220407947</v>
      </c>
      <c r="AF144" s="43">
        <v>69.091014311996688</v>
      </c>
    </row>
    <row r="145" spans="1:32" x14ac:dyDescent="0.2">
      <c r="A145" s="45">
        <v>38057</v>
      </c>
      <c r="B145" s="41">
        <v>9.0478445189220817E-3</v>
      </c>
      <c r="C145" s="42">
        <v>20.841682485515538</v>
      </c>
      <c r="D145" s="42">
        <v>8.0304959917615451E-2</v>
      </c>
      <c r="E145" s="42">
        <v>0</v>
      </c>
      <c r="F145" s="42">
        <v>0</v>
      </c>
      <c r="G145" s="42">
        <v>0</v>
      </c>
      <c r="H145" s="42">
        <v>6.8083140050321192E-2</v>
      </c>
      <c r="I145" s="42">
        <v>3.35585164551832E-2</v>
      </c>
      <c r="J145" s="42">
        <v>4.299023727338305E-5</v>
      </c>
      <c r="K145" s="42">
        <v>0</v>
      </c>
      <c r="L145" s="42">
        <v>0</v>
      </c>
      <c r="M145" s="42">
        <v>0</v>
      </c>
      <c r="N145" s="42">
        <v>0</v>
      </c>
      <c r="O145" s="42">
        <v>1.6148628668626996E-2</v>
      </c>
      <c r="P145" s="42">
        <v>0</v>
      </c>
      <c r="Q145" s="42">
        <v>0</v>
      </c>
      <c r="R145" s="42"/>
      <c r="S145" s="42">
        <v>0</v>
      </c>
      <c r="T145" s="42"/>
      <c r="U145" s="42"/>
      <c r="V145" s="42"/>
      <c r="W145" s="42">
        <v>0</v>
      </c>
      <c r="X145" s="42">
        <v>0</v>
      </c>
      <c r="Y145" s="42">
        <v>0</v>
      </c>
      <c r="Z145" s="42">
        <v>3.846939602204981E-5</v>
      </c>
      <c r="AA145" s="42"/>
      <c r="AB145" s="42"/>
      <c r="AC145" s="42"/>
      <c r="AD145" s="42">
        <v>2.0981016500367607E-3</v>
      </c>
      <c r="AE145" s="42">
        <v>2.3961672269769765E-2</v>
      </c>
      <c r="AF145" s="43">
        <v>21.074966808679306</v>
      </c>
    </row>
    <row r="146" spans="1:32" x14ac:dyDescent="0.2">
      <c r="A146" s="45">
        <v>38059</v>
      </c>
      <c r="B146" s="41">
        <v>112.63</v>
      </c>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3">
        <v>112.63</v>
      </c>
    </row>
    <row r="147" spans="1:32" x14ac:dyDescent="0.2">
      <c r="A147" s="45">
        <v>38061</v>
      </c>
      <c r="B147" s="41">
        <v>208.69416592346369</v>
      </c>
      <c r="C147" s="42">
        <v>1660.3873713460714</v>
      </c>
      <c r="D147" s="42">
        <v>40.95552955798388</v>
      </c>
      <c r="E147" s="42">
        <v>0</v>
      </c>
      <c r="F147" s="42">
        <v>0</v>
      </c>
      <c r="G147" s="42">
        <v>0</v>
      </c>
      <c r="H147" s="42">
        <v>34.722401425663811</v>
      </c>
      <c r="I147" s="42">
        <v>467.56177907294841</v>
      </c>
      <c r="J147" s="42">
        <v>0.53260804603058998</v>
      </c>
      <c r="K147" s="42">
        <v>0</v>
      </c>
      <c r="L147" s="42">
        <v>0</v>
      </c>
      <c r="M147" s="42">
        <v>0</v>
      </c>
      <c r="N147" s="42">
        <v>0</v>
      </c>
      <c r="O147" s="42">
        <v>8.2358006209997683</v>
      </c>
      <c r="P147" s="42">
        <v>0</v>
      </c>
      <c r="Q147" s="42">
        <v>0</v>
      </c>
      <c r="R147" s="42">
        <v>0</v>
      </c>
      <c r="S147" s="42">
        <v>0</v>
      </c>
      <c r="T147" s="42"/>
      <c r="U147" s="42">
        <v>7</v>
      </c>
      <c r="V147" s="42"/>
      <c r="W147" s="42">
        <v>0</v>
      </c>
      <c r="X147" s="42">
        <v>0</v>
      </c>
      <c r="Y147" s="42">
        <v>0.64552958253467163</v>
      </c>
      <c r="Z147" s="42">
        <v>0.47659913382163427</v>
      </c>
      <c r="AA147" s="42">
        <v>3</v>
      </c>
      <c r="AB147" s="42"/>
      <c r="AC147" s="42"/>
      <c r="AD147" s="42">
        <v>29.232285684534773</v>
      </c>
      <c r="AE147" s="42">
        <v>333.85153157704815</v>
      </c>
      <c r="AF147" s="43">
        <v>2795.295601971101</v>
      </c>
    </row>
    <row r="148" spans="1:32" x14ac:dyDescent="0.2">
      <c r="A148" s="45">
        <v>38075</v>
      </c>
      <c r="B148" s="41">
        <v>0.49704319858747181</v>
      </c>
      <c r="C148" s="42">
        <v>34.736137475859231</v>
      </c>
      <c r="D148" s="42">
        <v>23.368743336026096</v>
      </c>
      <c r="E148" s="42">
        <v>0</v>
      </c>
      <c r="F148" s="42">
        <v>0</v>
      </c>
      <c r="G148" s="42">
        <v>0</v>
      </c>
      <c r="H148" s="42">
        <v>19.81219375464347</v>
      </c>
      <c r="I148" s="42">
        <v>11.85163525014174</v>
      </c>
      <c r="J148" s="42">
        <v>2.3616680191297485E-3</v>
      </c>
      <c r="K148" s="42">
        <v>0</v>
      </c>
      <c r="L148" s="42">
        <v>0</v>
      </c>
      <c r="M148" s="42">
        <v>0</v>
      </c>
      <c r="N148" s="42">
        <v>0</v>
      </c>
      <c r="O148" s="42">
        <v>4.6992509425704556</v>
      </c>
      <c r="P148" s="42">
        <v>0</v>
      </c>
      <c r="Q148" s="42">
        <v>0</v>
      </c>
      <c r="R148" s="42">
        <v>0</v>
      </c>
      <c r="S148" s="42">
        <v>0</v>
      </c>
      <c r="T148" s="42"/>
      <c r="U148" s="42"/>
      <c r="V148" s="42"/>
      <c r="W148" s="42">
        <v>0</v>
      </c>
      <c r="X148" s="42">
        <v>0</v>
      </c>
      <c r="Y148" s="42">
        <v>8.3433883432021683E-2</v>
      </c>
      <c r="Z148" s="42">
        <v>2.1133156749698198E-3</v>
      </c>
      <c r="AA148" s="42"/>
      <c r="AB148" s="42"/>
      <c r="AC148" s="42"/>
      <c r="AD148" s="42">
        <v>0.74097242967114596</v>
      </c>
      <c r="AE148" s="42">
        <v>8.4623824209870566</v>
      </c>
      <c r="AF148" s="43">
        <v>104.2562676756128</v>
      </c>
    </row>
    <row r="149" spans="1:32" x14ac:dyDescent="0.2">
      <c r="A149" s="45">
        <v>38087</v>
      </c>
      <c r="B149" s="41">
        <v>14.397375587759125</v>
      </c>
      <c r="C149" s="42">
        <v>20.841682485515538</v>
      </c>
      <c r="D149" s="42">
        <v>1.6864041582699245</v>
      </c>
      <c r="E149" s="42">
        <v>0</v>
      </c>
      <c r="F149" s="42">
        <v>0</v>
      </c>
      <c r="G149" s="42">
        <v>0</v>
      </c>
      <c r="H149" s="42">
        <v>1.4297459410567452</v>
      </c>
      <c r="I149" s="42">
        <v>5.9618528141927749</v>
      </c>
      <c r="J149" s="42">
        <v>6.840818178709332E-2</v>
      </c>
      <c r="K149" s="42">
        <v>0</v>
      </c>
      <c r="L149" s="42">
        <v>0</v>
      </c>
      <c r="M149" s="42">
        <v>0</v>
      </c>
      <c r="N149" s="42">
        <v>0</v>
      </c>
      <c r="O149" s="42">
        <v>0.33912120204116691</v>
      </c>
      <c r="P149" s="42">
        <v>0</v>
      </c>
      <c r="Q149" s="42">
        <v>0</v>
      </c>
      <c r="R149" s="42"/>
      <c r="S149" s="42">
        <v>0</v>
      </c>
      <c r="T149" s="42"/>
      <c r="U149" s="42"/>
      <c r="V149" s="42"/>
      <c r="W149" s="42">
        <v>0</v>
      </c>
      <c r="X149" s="42">
        <v>0</v>
      </c>
      <c r="Y149" s="42">
        <v>0.37851531521665216</v>
      </c>
      <c r="Z149" s="42">
        <v>6.121439664501243E-2</v>
      </c>
      <c r="AA149" s="42"/>
      <c r="AB149" s="42"/>
      <c r="AC149" s="42"/>
      <c r="AD149" s="42">
        <v>0.37273915977302347</v>
      </c>
      <c r="AE149" s="42">
        <v>0</v>
      </c>
      <c r="AF149" s="43">
        <v>45.537059242257058</v>
      </c>
    </row>
    <row r="150" spans="1:32" x14ac:dyDescent="0.2">
      <c r="A150" s="45">
        <v>38089</v>
      </c>
      <c r="B150" s="41">
        <v>98.995386679448188</v>
      </c>
      <c r="C150" s="42">
        <v>6.9472274951718465</v>
      </c>
      <c r="D150" s="42">
        <v>5.7016521541506959</v>
      </c>
      <c r="E150" s="42">
        <v>0</v>
      </c>
      <c r="F150" s="42">
        <v>0</v>
      </c>
      <c r="G150" s="42">
        <v>0</v>
      </c>
      <c r="H150" s="42">
        <v>4.8339029435728049</v>
      </c>
      <c r="I150" s="42">
        <v>19.017883629509885</v>
      </c>
      <c r="J150" s="42">
        <v>1.8983816641541338E-2</v>
      </c>
      <c r="K150" s="42">
        <v>0</v>
      </c>
      <c r="L150" s="42">
        <v>0</v>
      </c>
      <c r="M150" s="42">
        <v>0</v>
      </c>
      <c r="N150" s="42">
        <v>0</v>
      </c>
      <c r="O150" s="42">
        <v>1.1465526354725166</v>
      </c>
      <c r="P150" s="42">
        <v>0</v>
      </c>
      <c r="Q150" s="42">
        <v>0</v>
      </c>
      <c r="R150" s="42">
        <v>0</v>
      </c>
      <c r="S150" s="42">
        <v>0</v>
      </c>
      <c r="T150" s="42"/>
      <c r="U150" s="42"/>
      <c r="V150" s="42"/>
      <c r="W150" s="42">
        <v>0</v>
      </c>
      <c r="X150" s="42">
        <v>0</v>
      </c>
      <c r="Y150" s="42">
        <v>0</v>
      </c>
      <c r="Z150" s="42">
        <v>1.698748382683592E-2</v>
      </c>
      <c r="AA150" s="42"/>
      <c r="AB150" s="42"/>
      <c r="AC150" s="42"/>
      <c r="AD150" s="42">
        <v>1.1890112328585642</v>
      </c>
      <c r="AE150" s="42">
        <v>13.579274143525234</v>
      </c>
      <c r="AF150" s="43">
        <v>151.44686221417811</v>
      </c>
    </row>
    <row r="151" spans="1:32" x14ac:dyDescent="0.2">
      <c r="A151" s="45">
        <v>38093</v>
      </c>
      <c r="B151" s="41">
        <v>8.1199999999999992</v>
      </c>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3">
        <v>8.1199999999999992</v>
      </c>
    </row>
    <row r="152" spans="1:32" x14ac:dyDescent="0.2">
      <c r="A152" s="45">
        <v>38101</v>
      </c>
      <c r="B152" s="41">
        <v>0.12625664770251255</v>
      </c>
      <c r="C152" s="42">
        <v>41.683364971031075</v>
      </c>
      <c r="D152" s="42">
        <v>1.2848793586818472</v>
      </c>
      <c r="E152" s="42">
        <v>0</v>
      </c>
      <c r="F152" s="42">
        <v>0</v>
      </c>
      <c r="G152" s="42">
        <v>0</v>
      </c>
      <c r="H152" s="42">
        <v>1.0893302408051391</v>
      </c>
      <c r="I152" s="42">
        <v>0.95773170929429352</v>
      </c>
      <c r="J152" s="42">
        <v>5.9990014535744808E-4</v>
      </c>
      <c r="K152" s="42">
        <v>0</v>
      </c>
      <c r="L152" s="42">
        <v>0</v>
      </c>
      <c r="M152" s="42">
        <v>0</v>
      </c>
      <c r="N152" s="42">
        <v>0</v>
      </c>
      <c r="O152" s="42">
        <v>0.25837805869803193</v>
      </c>
      <c r="P152" s="42">
        <v>0</v>
      </c>
      <c r="Q152" s="42">
        <v>0</v>
      </c>
      <c r="R152" s="42">
        <v>0</v>
      </c>
      <c r="S152" s="42">
        <v>0</v>
      </c>
      <c r="T152" s="42"/>
      <c r="U152" s="42"/>
      <c r="V152" s="42"/>
      <c r="W152" s="42">
        <v>0</v>
      </c>
      <c r="X152" s="42">
        <v>0</v>
      </c>
      <c r="Y152" s="42">
        <v>0</v>
      </c>
      <c r="Z152" s="42">
        <v>5.3681481492378951E-4</v>
      </c>
      <c r="AA152" s="42"/>
      <c r="AB152" s="42"/>
      <c r="AC152" s="42"/>
      <c r="AD152" s="42">
        <v>5.9878048609402233E-2</v>
      </c>
      <c r="AE152" s="42">
        <v>0.68384588368571209</v>
      </c>
      <c r="AF152" s="43">
        <v>46.144801633468305</v>
      </c>
    </row>
    <row r="153" spans="1:32" x14ac:dyDescent="0.2">
      <c r="A153" s="45">
        <v>38105</v>
      </c>
      <c r="B153" s="41">
        <v>1234.7516550920625</v>
      </c>
      <c r="C153" s="42">
        <v>312.62523728273311</v>
      </c>
      <c r="D153" s="42">
        <v>37.502416281526415</v>
      </c>
      <c r="E153" s="42">
        <v>0</v>
      </c>
      <c r="F153" s="42">
        <v>0</v>
      </c>
      <c r="G153" s="42">
        <v>0</v>
      </c>
      <c r="H153" s="42">
        <v>31.7948264035</v>
      </c>
      <c r="I153" s="42">
        <v>78.276776602212166</v>
      </c>
      <c r="J153" s="42">
        <v>0.95204717007335193</v>
      </c>
      <c r="K153" s="42">
        <v>0</v>
      </c>
      <c r="L153" s="42">
        <v>0</v>
      </c>
      <c r="M153" s="42">
        <v>0</v>
      </c>
      <c r="N153" s="42">
        <v>0</v>
      </c>
      <c r="O153" s="42">
        <v>7.5414095882488068</v>
      </c>
      <c r="P153" s="42">
        <v>0</v>
      </c>
      <c r="Q153" s="42">
        <v>0</v>
      </c>
      <c r="R153" s="42">
        <v>0</v>
      </c>
      <c r="S153" s="42">
        <v>0</v>
      </c>
      <c r="T153" s="42"/>
      <c r="U153" s="42">
        <v>63.500000000000007</v>
      </c>
      <c r="V153" s="42"/>
      <c r="W153" s="42">
        <v>0</v>
      </c>
      <c r="X153" s="42">
        <v>0</v>
      </c>
      <c r="Y153" s="42">
        <v>1.7140097239672263</v>
      </c>
      <c r="Z153" s="42">
        <v>0.58347807319823863</v>
      </c>
      <c r="AA153" s="42">
        <v>0</v>
      </c>
      <c r="AB153" s="42"/>
      <c r="AC153" s="42"/>
      <c r="AD153" s="42">
        <v>4.8939181911688507</v>
      </c>
      <c r="AE153" s="42">
        <v>55.891698007004486</v>
      </c>
      <c r="AF153" s="43">
        <v>1830.0274724156952</v>
      </c>
    </row>
    <row r="154" spans="1:32" x14ac:dyDescent="0.2">
      <c r="A154" s="45">
        <v>46019</v>
      </c>
      <c r="B154" s="41">
        <v>0</v>
      </c>
      <c r="C154" s="42">
        <v>27.788909980687386</v>
      </c>
      <c r="D154" s="42">
        <v>0</v>
      </c>
      <c r="E154" s="42">
        <v>0</v>
      </c>
      <c r="F154" s="42">
        <v>0</v>
      </c>
      <c r="G154" s="42">
        <v>0</v>
      </c>
      <c r="H154" s="42">
        <v>0</v>
      </c>
      <c r="I154" s="42">
        <v>0</v>
      </c>
      <c r="J154" s="42">
        <v>0</v>
      </c>
      <c r="K154" s="42">
        <v>0</v>
      </c>
      <c r="L154" s="42">
        <v>0</v>
      </c>
      <c r="M154" s="42">
        <v>0</v>
      </c>
      <c r="N154" s="42">
        <v>0</v>
      </c>
      <c r="O154" s="42">
        <v>0</v>
      </c>
      <c r="P154" s="42">
        <v>0</v>
      </c>
      <c r="Q154" s="42">
        <v>0</v>
      </c>
      <c r="R154" s="42"/>
      <c r="S154" s="42">
        <v>0</v>
      </c>
      <c r="T154" s="42"/>
      <c r="U154" s="42"/>
      <c r="V154" s="42"/>
      <c r="W154" s="42">
        <v>0</v>
      </c>
      <c r="X154" s="42">
        <v>0</v>
      </c>
      <c r="Y154" s="42">
        <v>0</v>
      </c>
      <c r="Z154" s="42">
        <v>0</v>
      </c>
      <c r="AA154" s="42"/>
      <c r="AB154" s="42"/>
      <c r="AC154" s="42"/>
      <c r="AD154" s="42">
        <v>0</v>
      </c>
      <c r="AE154" s="42">
        <v>0</v>
      </c>
      <c r="AF154" s="43">
        <v>27.788909980687386</v>
      </c>
    </row>
    <row r="155" spans="1:32" x14ac:dyDescent="0.2">
      <c r="A155" s="45">
        <v>46063</v>
      </c>
      <c r="B155" s="41">
        <v>88.312746962553064</v>
      </c>
      <c r="C155" s="42">
        <v>90.313957437234009</v>
      </c>
      <c r="D155" s="42">
        <v>16.944346542616859</v>
      </c>
      <c r="E155" s="42">
        <v>0</v>
      </c>
      <c r="F155" s="42">
        <v>0</v>
      </c>
      <c r="G155" s="42">
        <v>0</v>
      </c>
      <c r="H155" s="42">
        <v>14.365542550617773</v>
      </c>
      <c r="I155" s="42">
        <v>25.546010527256325</v>
      </c>
      <c r="J155" s="42">
        <v>0.41961220025879736</v>
      </c>
      <c r="K155" s="42">
        <v>0</v>
      </c>
      <c r="L155" s="42">
        <v>0</v>
      </c>
      <c r="M155" s="42">
        <v>0</v>
      </c>
      <c r="N155" s="42">
        <v>0</v>
      </c>
      <c r="O155" s="42">
        <v>3.4073606490802959</v>
      </c>
      <c r="P155" s="42">
        <v>0</v>
      </c>
      <c r="Q155" s="42">
        <v>0</v>
      </c>
      <c r="R155" s="42"/>
      <c r="S155" s="42">
        <v>0</v>
      </c>
      <c r="T155" s="42"/>
      <c r="U155" s="42"/>
      <c r="V155" s="42"/>
      <c r="W155" s="42">
        <v>0</v>
      </c>
      <c r="X155" s="42">
        <v>0</v>
      </c>
      <c r="Y155" s="42">
        <v>3.0945068504346415E-2</v>
      </c>
      <c r="Z155" s="42">
        <v>0.37548589938659482</v>
      </c>
      <c r="AA155" s="42"/>
      <c r="AB155" s="42"/>
      <c r="AC155" s="42"/>
      <c r="AD155" s="42">
        <v>1.59715423983871</v>
      </c>
      <c r="AE155" s="42">
        <v>0</v>
      </c>
      <c r="AF155" s="43">
        <v>241.31316207734676</v>
      </c>
    </row>
    <row r="156" spans="1:32" x14ac:dyDescent="0.2">
      <c r="A156" s="45" t="s">
        <v>17164</v>
      </c>
      <c r="B156" s="41">
        <v>0</v>
      </c>
      <c r="C156" s="42">
        <v>0</v>
      </c>
      <c r="D156" s="42">
        <v>0</v>
      </c>
      <c r="E156" s="42">
        <v>0</v>
      </c>
      <c r="F156" s="42">
        <v>0</v>
      </c>
      <c r="G156" s="42">
        <v>0</v>
      </c>
      <c r="H156" s="42">
        <v>0</v>
      </c>
      <c r="I156" s="42">
        <v>0</v>
      </c>
      <c r="J156" s="42">
        <v>0</v>
      </c>
      <c r="K156" s="42">
        <v>0</v>
      </c>
      <c r="L156" s="42">
        <v>0</v>
      </c>
      <c r="M156" s="42">
        <v>0</v>
      </c>
      <c r="N156" s="42">
        <v>0</v>
      </c>
      <c r="O156" s="42">
        <v>0</v>
      </c>
      <c r="P156" s="42">
        <v>0</v>
      </c>
      <c r="Q156" s="42">
        <v>0</v>
      </c>
      <c r="R156" s="42"/>
      <c r="S156" s="42">
        <v>0</v>
      </c>
      <c r="T156" s="42"/>
      <c r="U156" s="42"/>
      <c r="V156" s="42"/>
      <c r="W156" s="42">
        <v>0</v>
      </c>
      <c r="X156" s="42">
        <v>0</v>
      </c>
      <c r="Y156" s="42">
        <v>0</v>
      </c>
      <c r="Z156" s="42">
        <v>0</v>
      </c>
      <c r="AA156" s="42"/>
      <c r="AB156" s="42"/>
      <c r="AC156" s="42"/>
      <c r="AD156" s="42">
        <v>0</v>
      </c>
      <c r="AE156" s="42">
        <v>0</v>
      </c>
      <c r="AF156" s="43">
        <v>0</v>
      </c>
    </row>
    <row r="157" spans="1:32" x14ac:dyDescent="0.2">
      <c r="A157" s="45" t="s">
        <v>17165</v>
      </c>
      <c r="B157" s="41">
        <v>0</v>
      </c>
      <c r="C157" s="42">
        <v>0</v>
      </c>
      <c r="D157" s="42">
        <v>0</v>
      </c>
      <c r="E157" s="42">
        <v>0</v>
      </c>
      <c r="F157" s="42">
        <v>0</v>
      </c>
      <c r="G157" s="42">
        <v>0</v>
      </c>
      <c r="H157" s="42">
        <v>0</v>
      </c>
      <c r="I157" s="42">
        <v>0</v>
      </c>
      <c r="J157" s="42">
        <v>0</v>
      </c>
      <c r="K157" s="42">
        <v>0</v>
      </c>
      <c r="L157" s="42">
        <v>0</v>
      </c>
      <c r="M157" s="42">
        <v>0</v>
      </c>
      <c r="N157" s="42">
        <v>0</v>
      </c>
      <c r="O157" s="42">
        <v>0</v>
      </c>
      <c r="P157" s="42">
        <v>0</v>
      </c>
      <c r="Q157" s="42">
        <v>0</v>
      </c>
      <c r="R157" s="42"/>
      <c r="S157" s="42">
        <v>0</v>
      </c>
      <c r="T157" s="42"/>
      <c r="U157" s="42"/>
      <c r="V157" s="42"/>
      <c r="W157" s="42">
        <v>0</v>
      </c>
      <c r="X157" s="42">
        <v>0</v>
      </c>
      <c r="Y157" s="42">
        <v>0</v>
      </c>
      <c r="Z157" s="42">
        <v>0</v>
      </c>
      <c r="AA157" s="42"/>
      <c r="AB157" s="42"/>
      <c r="AC157" s="42"/>
      <c r="AD157" s="42">
        <v>0</v>
      </c>
      <c r="AE157" s="42">
        <v>0</v>
      </c>
      <c r="AF157" s="43">
        <v>0</v>
      </c>
    </row>
    <row r="158" spans="1:32" x14ac:dyDescent="0.2">
      <c r="A158" s="45" t="s">
        <v>17166</v>
      </c>
      <c r="B158" s="41">
        <v>0</v>
      </c>
      <c r="C158" s="42">
        <v>0</v>
      </c>
      <c r="D158" s="42">
        <v>0.16060991983523087</v>
      </c>
      <c r="E158" s="42">
        <v>0</v>
      </c>
      <c r="F158" s="42">
        <v>0</v>
      </c>
      <c r="G158" s="42">
        <v>0</v>
      </c>
      <c r="H158" s="42">
        <v>0.13616628010064241</v>
      </c>
      <c r="I158" s="42">
        <v>7.7437829617988008E-2</v>
      </c>
      <c r="J158" s="42">
        <v>0</v>
      </c>
      <c r="K158" s="42">
        <v>0</v>
      </c>
      <c r="L158" s="42">
        <v>0</v>
      </c>
      <c r="M158" s="42">
        <v>0</v>
      </c>
      <c r="N158" s="42">
        <v>0</v>
      </c>
      <c r="O158" s="42">
        <v>3.2297257337253985E-2</v>
      </c>
      <c r="P158" s="42">
        <v>0</v>
      </c>
      <c r="Q158" s="42">
        <v>0</v>
      </c>
      <c r="R158" s="42"/>
      <c r="S158" s="42">
        <v>0</v>
      </c>
      <c r="T158" s="42"/>
      <c r="U158" s="42"/>
      <c r="V158" s="42"/>
      <c r="W158" s="42">
        <v>0</v>
      </c>
      <c r="X158" s="42">
        <v>0</v>
      </c>
      <c r="Y158" s="42">
        <v>0</v>
      </c>
      <c r="Z158" s="42">
        <v>0</v>
      </c>
      <c r="AA158" s="42"/>
      <c r="AB158" s="42"/>
      <c r="AC158" s="42"/>
      <c r="AD158" s="42">
        <v>4.8414666456946982E-3</v>
      </c>
      <c r="AE158" s="42">
        <v>5.529266757267233E-2</v>
      </c>
      <c r="AF158" s="43">
        <v>0.46664542110948226</v>
      </c>
    </row>
    <row r="159" spans="1:32" x14ac:dyDescent="0.2">
      <c r="A159" s="45" t="s">
        <v>17167</v>
      </c>
      <c r="B159" s="41">
        <v>0</v>
      </c>
      <c r="C159" s="42">
        <v>0</v>
      </c>
      <c r="D159" s="42">
        <v>0</v>
      </c>
      <c r="E159" s="42">
        <v>0</v>
      </c>
      <c r="F159" s="42">
        <v>0</v>
      </c>
      <c r="G159" s="42">
        <v>0</v>
      </c>
      <c r="H159" s="42">
        <v>0</v>
      </c>
      <c r="I159" s="42">
        <v>0</v>
      </c>
      <c r="J159" s="42">
        <v>0</v>
      </c>
      <c r="K159" s="42">
        <v>0</v>
      </c>
      <c r="L159" s="42">
        <v>0</v>
      </c>
      <c r="M159" s="42">
        <v>0</v>
      </c>
      <c r="N159" s="42">
        <v>0</v>
      </c>
      <c r="O159" s="42">
        <v>0</v>
      </c>
      <c r="P159" s="42">
        <v>0</v>
      </c>
      <c r="Q159" s="42">
        <v>0</v>
      </c>
      <c r="R159" s="42"/>
      <c r="S159" s="42">
        <v>0</v>
      </c>
      <c r="T159" s="42"/>
      <c r="U159" s="42"/>
      <c r="V159" s="42"/>
      <c r="W159" s="42">
        <v>0</v>
      </c>
      <c r="X159" s="42">
        <v>0</v>
      </c>
      <c r="Y159" s="42">
        <v>0</v>
      </c>
      <c r="Z159" s="42">
        <v>0</v>
      </c>
      <c r="AA159" s="42"/>
      <c r="AB159" s="42"/>
      <c r="AC159" s="42"/>
      <c r="AD159" s="42">
        <v>0</v>
      </c>
      <c r="AE159" s="42">
        <v>0</v>
      </c>
      <c r="AF159" s="43">
        <v>0</v>
      </c>
    </row>
    <row r="160" spans="1:32" x14ac:dyDescent="0.2">
      <c r="A160" s="45" t="s">
        <v>17168</v>
      </c>
      <c r="B160" s="41">
        <v>0</v>
      </c>
      <c r="C160" s="42">
        <v>0</v>
      </c>
      <c r="D160" s="42">
        <v>0</v>
      </c>
      <c r="E160" s="42">
        <v>0</v>
      </c>
      <c r="F160" s="42">
        <v>0</v>
      </c>
      <c r="G160" s="42">
        <v>0</v>
      </c>
      <c r="H160" s="42">
        <v>0</v>
      </c>
      <c r="I160" s="42">
        <v>0</v>
      </c>
      <c r="J160" s="42">
        <v>0</v>
      </c>
      <c r="K160" s="42">
        <v>0</v>
      </c>
      <c r="L160" s="42">
        <v>0</v>
      </c>
      <c r="M160" s="42">
        <v>0</v>
      </c>
      <c r="N160" s="42">
        <v>0</v>
      </c>
      <c r="O160" s="42">
        <v>0</v>
      </c>
      <c r="P160" s="42">
        <v>0</v>
      </c>
      <c r="Q160" s="42">
        <v>0</v>
      </c>
      <c r="R160" s="42"/>
      <c r="S160" s="42">
        <v>0</v>
      </c>
      <c r="T160" s="42"/>
      <c r="U160" s="42"/>
      <c r="V160" s="42"/>
      <c r="W160" s="42">
        <v>0</v>
      </c>
      <c r="X160" s="42">
        <v>0</v>
      </c>
      <c r="Y160" s="42">
        <v>0</v>
      </c>
      <c r="Z160" s="42">
        <v>0</v>
      </c>
      <c r="AA160" s="42"/>
      <c r="AB160" s="42"/>
      <c r="AC160" s="42"/>
      <c r="AD160" s="42">
        <v>0</v>
      </c>
      <c r="AE160" s="42">
        <v>0</v>
      </c>
      <c r="AF160" s="43">
        <v>0</v>
      </c>
    </row>
    <row r="161" spans="1:32" x14ac:dyDescent="0.2">
      <c r="A161" s="45" t="s">
        <v>17169</v>
      </c>
      <c r="B161" s="41">
        <v>0</v>
      </c>
      <c r="C161" s="42">
        <v>0</v>
      </c>
      <c r="D161" s="42">
        <v>0</v>
      </c>
      <c r="E161" s="42">
        <v>0</v>
      </c>
      <c r="F161" s="42">
        <v>0</v>
      </c>
      <c r="G161" s="42">
        <v>0</v>
      </c>
      <c r="H161" s="42">
        <v>0</v>
      </c>
      <c r="I161" s="42">
        <v>0</v>
      </c>
      <c r="J161" s="42">
        <v>0</v>
      </c>
      <c r="K161" s="42">
        <v>0</v>
      </c>
      <c r="L161" s="42">
        <v>0</v>
      </c>
      <c r="M161" s="42">
        <v>0</v>
      </c>
      <c r="N161" s="42">
        <v>0</v>
      </c>
      <c r="O161" s="42">
        <v>0</v>
      </c>
      <c r="P161" s="42">
        <v>0</v>
      </c>
      <c r="Q161" s="42">
        <v>0</v>
      </c>
      <c r="R161" s="42"/>
      <c r="S161" s="42">
        <v>0</v>
      </c>
      <c r="T161" s="42"/>
      <c r="U161" s="42"/>
      <c r="V161" s="42"/>
      <c r="W161" s="42">
        <v>0</v>
      </c>
      <c r="X161" s="42">
        <v>0</v>
      </c>
      <c r="Y161" s="42">
        <v>0</v>
      </c>
      <c r="Z161" s="42">
        <v>0</v>
      </c>
      <c r="AA161" s="42"/>
      <c r="AB161" s="42"/>
      <c r="AC161" s="42"/>
      <c r="AD161" s="42">
        <v>0</v>
      </c>
      <c r="AE161" s="42">
        <v>0</v>
      </c>
      <c r="AF161" s="43">
        <v>0</v>
      </c>
    </row>
    <row r="162" spans="1:32" x14ac:dyDescent="0.2">
      <c r="A162" s="45" t="s">
        <v>17170</v>
      </c>
      <c r="B162" s="41">
        <v>0</v>
      </c>
      <c r="C162" s="42">
        <v>0</v>
      </c>
      <c r="D162" s="42">
        <v>0</v>
      </c>
      <c r="E162" s="42">
        <v>0</v>
      </c>
      <c r="F162" s="42">
        <v>0</v>
      </c>
      <c r="G162" s="42">
        <v>0</v>
      </c>
      <c r="H162" s="42">
        <v>0</v>
      </c>
      <c r="I162" s="42">
        <v>0</v>
      </c>
      <c r="J162" s="42">
        <v>0</v>
      </c>
      <c r="K162" s="42">
        <v>0</v>
      </c>
      <c r="L162" s="42">
        <v>0</v>
      </c>
      <c r="M162" s="42">
        <v>0</v>
      </c>
      <c r="N162" s="42">
        <v>0</v>
      </c>
      <c r="O162" s="42">
        <v>0</v>
      </c>
      <c r="P162" s="42">
        <v>0</v>
      </c>
      <c r="Q162" s="42">
        <v>0</v>
      </c>
      <c r="R162" s="42"/>
      <c r="S162" s="42">
        <v>0</v>
      </c>
      <c r="T162" s="42"/>
      <c r="U162" s="42"/>
      <c r="V162" s="42"/>
      <c r="W162" s="42">
        <v>0</v>
      </c>
      <c r="X162" s="42">
        <v>0</v>
      </c>
      <c r="Y162" s="42">
        <v>0</v>
      </c>
      <c r="Z162" s="42">
        <v>0</v>
      </c>
      <c r="AA162" s="42"/>
      <c r="AB162" s="42"/>
      <c r="AC162" s="42"/>
      <c r="AD162" s="42">
        <v>0</v>
      </c>
      <c r="AE162" s="42">
        <v>0</v>
      </c>
      <c r="AF162" s="43">
        <v>0</v>
      </c>
    </row>
    <row r="163" spans="1:32" x14ac:dyDescent="0.2">
      <c r="A163" s="45" t="s">
        <v>17171</v>
      </c>
      <c r="B163" s="41">
        <v>0</v>
      </c>
      <c r="C163" s="42">
        <v>0</v>
      </c>
      <c r="D163" s="42">
        <v>0</v>
      </c>
      <c r="E163" s="42">
        <v>0</v>
      </c>
      <c r="F163" s="42">
        <v>0</v>
      </c>
      <c r="G163" s="42">
        <v>0</v>
      </c>
      <c r="H163" s="42">
        <v>0</v>
      </c>
      <c r="I163" s="42">
        <v>0</v>
      </c>
      <c r="J163" s="42">
        <v>0</v>
      </c>
      <c r="K163" s="42">
        <v>0</v>
      </c>
      <c r="L163" s="42">
        <v>0</v>
      </c>
      <c r="M163" s="42">
        <v>0</v>
      </c>
      <c r="N163" s="42">
        <v>0</v>
      </c>
      <c r="O163" s="42">
        <v>0</v>
      </c>
      <c r="P163" s="42">
        <v>0</v>
      </c>
      <c r="Q163" s="42">
        <v>0</v>
      </c>
      <c r="R163" s="42"/>
      <c r="S163" s="42">
        <v>0</v>
      </c>
      <c r="T163" s="42"/>
      <c r="U163" s="42"/>
      <c r="V163" s="42"/>
      <c r="W163" s="42">
        <v>0</v>
      </c>
      <c r="X163" s="42">
        <v>0</v>
      </c>
      <c r="Y163" s="42">
        <v>0</v>
      </c>
      <c r="Z163" s="42">
        <v>0</v>
      </c>
      <c r="AA163" s="42"/>
      <c r="AB163" s="42"/>
      <c r="AC163" s="42"/>
      <c r="AD163" s="42">
        <v>0</v>
      </c>
      <c r="AE163" s="42">
        <v>0</v>
      </c>
      <c r="AF163" s="43">
        <v>0</v>
      </c>
    </row>
    <row r="164" spans="1:32" x14ac:dyDescent="0.2">
      <c r="A164" s="45" t="s">
        <v>17172</v>
      </c>
      <c r="B164" s="41">
        <v>0</v>
      </c>
      <c r="C164" s="42">
        <v>0</v>
      </c>
      <c r="D164" s="42">
        <v>0</v>
      </c>
      <c r="E164" s="42">
        <v>0</v>
      </c>
      <c r="F164" s="42">
        <v>0</v>
      </c>
      <c r="G164" s="42">
        <v>0</v>
      </c>
      <c r="H164" s="42">
        <v>0</v>
      </c>
      <c r="I164" s="42">
        <v>0</v>
      </c>
      <c r="J164" s="42">
        <v>0</v>
      </c>
      <c r="K164" s="42">
        <v>0</v>
      </c>
      <c r="L164" s="42">
        <v>0</v>
      </c>
      <c r="M164" s="42">
        <v>0</v>
      </c>
      <c r="N164" s="42">
        <v>0</v>
      </c>
      <c r="O164" s="42">
        <v>0</v>
      </c>
      <c r="P164" s="42">
        <v>0</v>
      </c>
      <c r="Q164" s="42">
        <v>0</v>
      </c>
      <c r="R164" s="42"/>
      <c r="S164" s="42">
        <v>0</v>
      </c>
      <c r="T164" s="42"/>
      <c r="U164" s="42"/>
      <c r="V164" s="42"/>
      <c r="W164" s="42">
        <v>0</v>
      </c>
      <c r="X164" s="42">
        <v>0</v>
      </c>
      <c r="Y164" s="42">
        <v>0</v>
      </c>
      <c r="Z164" s="42">
        <v>0</v>
      </c>
      <c r="AA164" s="42"/>
      <c r="AB164" s="42"/>
      <c r="AC164" s="42"/>
      <c r="AD164" s="42">
        <v>0</v>
      </c>
      <c r="AE164" s="42">
        <v>0</v>
      </c>
      <c r="AF164" s="43">
        <v>0</v>
      </c>
    </row>
    <row r="165" spans="1:32" x14ac:dyDescent="0.2">
      <c r="A165" s="45" t="s">
        <v>17173</v>
      </c>
      <c r="B165" s="41">
        <v>64.641280522488344</v>
      </c>
      <c r="C165" s="42">
        <v>13.894454990343691</v>
      </c>
      <c r="D165" s="42">
        <v>5.3804323144802355</v>
      </c>
      <c r="E165" s="42">
        <v>0</v>
      </c>
      <c r="F165" s="42">
        <v>0</v>
      </c>
      <c r="G165" s="42">
        <v>0</v>
      </c>
      <c r="H165" s="42">
        <v>4.5615703833715209</v>
      </c>
      <c r="I165" s="42">
        <v>5.1672788849492157</v>
      </c>
      <c r="J165" s="42">
        <v>1.1464285100751855E-3</v>
      </c>
      <c r="K165" s="42">
        <v>0</v>
      </c>
      <c r="L165" s="42">
        <v>0</v>
      </c>
      <c r="M165" s="42">
        <v>0</v>
      </c>
      <c r="N165" s="42">
        <v>0</v>
      </c>
      <c r="O165" s="42">
        <v>1.0819581207980087</v>
      </c>
      <c r="P165" s="42">
        <v>0</v>
      </c>
      <c r="Q165" s="42">
        <v>0</v>
      </c>
      <c r="R165" s="42"/>
      <c r="S165" s="42">
        <v>0</v>
      </c>
      <c r="T165" s="42"/>
      <c r="U165" s="42"/>
      <c r="V165" s="42"/>
      <c r="W165" s="42">
        <v>0</v>
      </c>
      <c r="X165" s="42">
        <v>0</v>
      </c>
      <c r="Y165" s="42">
        <v>0</v>
      </c>
      <c r="Z165" s="42">
        <v>1.0258704106375419E-3</v>
      </c>
      <c r="AA165" s="42"/>
      <c r="AB165" s="42"/>
      <c r="AC165" s="42"/>
      <c r="AD165" s="42">
        <v>0.32306184837433616</v>
      </c>
      <c r="AE165" s="42">
        <v>3.6895743985884879</v>
      </c>
      <c r="AF165" s="43">
        <v>98.74178376231454</v>
      </c>
    </row>
    <row r="166" spans="1:32" x14ac:dyDescent="0.2">
      <c r="A166" s="45" t="s">
        <v>17174</v>
      </c>
      <c r="B166" s="41">
        <v>3.052597078791126E-2</v>
      </c>
      <c r="C166" s="42">
        <v>0</v>
      </c>
      <c r="D166" s="42">
        <v>8.0304959917615451E-2</v>
      </c>
      <c r="E166" s="42">
        <v>0</v>
      </c>
      <c r="F166" s="42">
        <v>0</v>
      </c>
      <c r="G166" s="42">
        <v>0</v>
      </c>
      <c r="H166" s="42">
        <v>6.8083140050321206E-2</v>
      </c>
      <c r="I166" s="42">
        <v>0.16145357442154348</v>
      </c>
      <c r="J166" s="42">
        <v>1.4504213953148352E-4</v>
      </c>
      <c r="K166" s="42">
        <v>0</v>
      </c>
      <c r="L166" s="42">
        <v>0</v>
      </c>
      <c r="M166" s="42">
        <v>0</v>
      </c>
      <c r="N166" s="42">
        <v>0</v>
      </c>
      <c r="O166" s="42">
        <v>1.6148628668626996E-2</v>
      </c>
      <c r="P166" s="42">
        <v>0</v>
      </c>
      <c r="Q166" s="42">
        <v>0</v>
      </c>
      <c r="R166" s="42"/>
      <c r="S166" s="42">
        <v>0</v>
      </c>
      <c r="T166" s="42"/>
      <c r="U166" s="42"/>
      <c r="V166" s="42"/>
      <c r="W166" s="42">
        <v>0</v>
      </c>
      <c r="X166" s="42">
        <v>0</v>
      </c>
      <c r="Y166" s="42">
        <v>0</v>
      </c>
      <c r="Z166" s="42">
        <v>1.2978954896293739E-4</v>
      </c>
      <c r="AA166" s="42"/>
      <c r="AB166" s="42"/>
      <c r="AC166" s="42"/>
      <c r="AD166" s="42">
        <v>1.0094189096546104E-2</v>
      </c>
      <c r="AE166" s="42">
        <v>0.11528214133775801</v>
      </c>
      <c r="AF166" s="43">
        <v>0.48216743596881684</v>
      </c>
    </row>
    <row r="167" spans="1:32" x14ac:dyDescent="0.2">
      <c r="A167" s="45" t="s">
        <v>17175</v>
      </c>
      <c r="B167" s="41">
        <v>5.1506885786897758E-2</v>
      </c>
      <c r="C167" s="42">
        <v>6.9472274951718465</v>
      </c>
      <c r="D167" s="42">
        <v>3.3728083165398486</v>
      </c>
      <c r="E167" s="42">
        <v>0</v>
      </c>
      <c r="F167" s="42">
        <v>0</v>
      </c>
      <c r="G167" s="42">
        <v>0</v>
      </c>
      <c r="H167" s="42">
        <v>2.8594918821134905</v>
      </c>
      <c r="I167" s="42">
        <v>1.7309154688181989</v>
      </c>
      <c r="J167" s="42">
        <v>2.4473157519019532E-4</v>
      </c>
      <c r="K167" s="42">
        <v>0</v>
      </c>
      <c r="L167" s="42">
        <v>0</v>
      </c>
      <c r="M167" s="42">
        <v>0</v>
      </c>
      <c r="N167" s="42">
        <v>0</v>
      </c>
      <c r="O167" s="42">
        <v>0.67824240408233383</v>
      </c>
      <c r="P167" s="42">
        <v>0</v>
      </c>
      <c r="Q167" s="42">
        <v>0</v>
      </c>
      <c r="R167" s="42"/>
      <c r="S167" s="42">
        <v>0</v>
      </c>
      <c r="T167" s="42"/>
      <c r="U167" s="42"/>
      <c r="V167" s="42"/>
      <c r="W167" s="42">
        <v>0</v>
      </c>
      <c r="X167" s="42">
        <v>0</v>
      </c>
      <c r="Y167" s="42">
        <v>0</v>
      </c>
      <c r="Z167" s="42">
        <v>2.1899567162707146E-4</v>
      </c>
      <c r="AA167" s="42"/>
      <c r="AB167" s="42"/>
      <c r="AC167" s="42"/>
      <c r="AD167" s="42">
        <v>0.10821803180875417</v>
      </c>
      <c r="AE167" s="42">
        <v>1.2359196285058227</v>
      </c>
      <c r="AF167" s="43">
        <v>16.984793840074008</v>
      </c>
    </row>
    <row r="168" spans="1:32" x14ac:dyDescent="0.2">
      <c r="A168" s="45" t="s">
        <v>17176</v>
      </c>
      <c r="B168" s="41">
        <v>0</v>
      </c>
      <c r="C168" s="42">
        <v>0</v>
      </c>
      <c r="D168" s="42">
        <v>0</v>
      </c>
      <c r="E168" s="42">
        <v>0</v>
      </c>
      <c r="F168" s="42">
        <v>0</v>
      </c>
      <c r="G168" s="42">
        <v>0</v>
      </c>
      <c r="H168" s="42">
        <v>0</v>
      </c>
      <c r="I168" s="42">
        <v>0</v>
      </c>
      <c r="J168" s="42">
        <v>0</v>
      </c>
      <c r="K168" s="42">
        <v>0</v>
      </c>
      <c r="L168" s="42">
        <v>0</v>
      </c>
      <c r="M168" s="42">
        <v>0</v>
      </c>
      <c r="N168" s="42">
        <v>0</v>
      </c>
      <c r="O168" s="42">
        <v>0</v>
      </c>
      <c r="P168" s="42">
        <v>0</v>
      </c>
      <c r="Q168" s="42">
        <v>0</v>
      </c>
      <c r="R168" s="42"/>
      <c r="S168" s="42">
        <v>0</v>
      </c>
      <c r="T168" s="42"/>
      <c r="U168" s="42"/>
      <c r="V168" s="42"/>
      <c r="W168" s="42">
        <v>0</v>
      </c>
      <c r="X168" s="42">
        <v>0</v>
      </c>
      <c r="Y168" s="42">
        <v>0</v>
      </c>
      <c r="Z168" s="42">
        <v>0</v>
      </c>
      <c r="AA168" s="42"/>
      <c r="AB168" s="42"/>
      <c r="AC168" s="42"/>
      <c r="AD168" s="42">
        <v>0</v>
      </c>
      <c r="AE168" s="42">
        <v>0</v>
      </c>
      <c r="AF168" s="43">
        <v>0</v>
      </c>
    </row>
    <row r="169" spans="1:32" x14ac:dyDescent="0.2">
      <c r="A169" s="45" t="s">
        <v>17177</v>
      </c>
      <c r="B169" s="41">
        <v>0</v>
      </c>
      <c r="C169" s="42">
        <v>0</v>
      </c>
      <c r="D169" s="42">
        <v>0</v>
      </c>
      <c r="E169" s="42">
        <v>0</v>
      </c>
      <c r="F169" s="42">
        <v>0</v>
      </c>
      <c r="G169" s="42">
        <v>0</v>
      </c>
      <c r="H169" s="42">
        <v>0</v>
      </c>
      <c r="I169" s="42">
        <v>0</v>
      </c>
      <c r="J169" s="42">
        <v>0</v>
      </c>
      <c r="K169" s="42">
        <v>0</v>
      </c>
      <c r="L169" s="42">
        <v>0</v>
      </c>
      <c r="M169" s="42">
        <v>0</v>
      </c>
      <c r="N169" s="42">
        <v>0</v>
      </c>
      <c r="O169" s="42">
        <v>0</v>
      </c>
      <c r="P169" s="42">
        <v>0</v>
      </c>
      <c r="Q169" s="42">
        <v>0</v>
      </c>
      <c r="R169" s="42"/>
      <c r="S169" s="42">
        <v>0</v>
      </c>
      <c r="T169" s="42"/>
      <c r="U169" s="42"/>
      <c r="V169" s="42"/>
      <c r="W169" s="42">
        <v>0</v>
      </c>
      <c r="X169" s="42">
        <v>0</v>
      </c>
      <c r="Y169" s="42">
        <v>0</v>
      </c>
      <c r="Z169" s="42">
        <v>0</v>
      </c>
      <c r="AA169" s="42"/>
      <c r="AB169" s="42"/>
      <c r="AC169" s="42"/>
      <c r="AD169" s="42">
        <v>0</v>
      </c>
      <c r="AE169" s="42">
        <v>0</v>
      </c>
      <c r="AF169" s="43">
        <v>0</v>
      </c>
    </row>
    <row r="170" spans="1:32" x14ac:dyDescent="0.2">
      <c r="A170" s="45" t="s">
        <v>17178</v>
      </c>
      <c r="B170" s="41">
        <v>0</v>
      </c>
      <c r="C170" s="42">
        <v>0</v>
      </c>
      <c r="D170" s="42">
        <v>0</v>
      </c>
      <c r="E170" s="42">
        <v>0</v>
      </c>
      <c r="F170" s="42">
        <v>0</v>
      </c>
      <c r="G170" s="42">
        <v>0</v>
      </c>
      <c r="H170" s="42">
        <v>0</v>
      </c>
      <c r="I170" s="42">
        <v>0</v>
      </c>
      <c r="J170" s="42">
        <v>0</v>
      </c>
      <c r="K170" s="42">
        <v>0</v>
      </c>
      <c r="L170" s="42">
        <v>0</v>
      </c>
      <c r="M170" s="42">
        <v>0</v>
      </c>
      <c r="N170" s="42">
        <v>0</v>
      </c>
      <c r="O170" s="42">
        <v>0</v>
      </c>
      <c r="P170" s="42">
        <v>0</v>
      </c>
      <c r="Q170" s="42">
        <v>0</v>
      </c>
      <c r="R170" s="42"/>
      <c r="S170" s="42">
        <v>0</v>
      </c>
      <c r="T170" s="42"/>
      <c r="U170" s="42"/>
      <c r="V170" s="42"/>
      <c r="W170" s="42">
        <v>0</v>
      </c>
      <c r="X170" s="42">
        <v>0</v>
      </c>
      <c r="Y170" s="42">
        <v>0</v>
      </c>
      <c r="Z170" s="42">
        <v>0</v>
      </c>
      <c r="AA170" s="42"/>
      <c r="AB170" s="42"/>
      <c r="AC170" s="42"/>
      <c r="AD170" s="42">
        <v>0</v>
      </c>
      <c r="AE170" s="42">
        <v>0</v>
      </c>
      <c r="AF170" s="43">
        <v>0</v>
      </c>
    </row>
    <row r="171" spans="1:32" x14ac:dyDescent="0.2">
      <c r="A171" s="45" t="s">
        <v>17179</v>
      </c>
      <c r="B171" s="41">
        <v>0</v>
      </c>
      <c r="C171" s="42">
        <v>0</v>
      </c>
      <c r="D171" s="42">
        <v>0</v>
      </c>
      <c r="E171" s="42">
        <v>0</v>
      </c>
      <c r="F171" s="42">
        <v>0</v>
      </c>
      <c r="G171" s="42">
        <v>0</v>
      </c>
      <c r="H171" s="42">
        <v>0</v>
      </c>
      <c r="I171" s="42">
        <v>0</v>
      </c>
      <c r="J171" s="42">
        <v>0</v>
      </c>
      <c r="K171" s="42">
        <v>0</v>
      </c>
      <c r="L171" s="42">
        <v>0</v>
      </c>
      <c r="M171" s="42">
        <v>0</v>
      </c>
      <c r="N171" s="42">
        <v>0</v>
      </c>
      <c r="O171" s="42">
        <v>0</v>
      </c>
      <c r="P171" s="42">
        <v>0</v>
      </c>
      <c r="Q171" s="42">
        <v>0</v>
      </c>
      <c r="R171" s="42"/>
      <c r="S171" s="42">
        <v>0</v>
      </c>
      <c r="T171" s="42"/>
      <c r="U171" s="42"/>
      <c r="V171" s="42"/>
      <c r="W171" s="42">
        <v>0</v>
      </c>
      <c r="X171" s="42">
        <v>0</v>
      </c>
      <c r="Y171" s="42">
        <v>0</v>
      </c>
      <c r="Z171" s="42">
        <v>0</v>
      </c>
      <c r="AA171" s="42"/>
      <c r="AB171" s="42"/>
      <c r="AC171" s="42"/>
      <c r="AD171" s="42">
        <v>0</v>
      </c>
      <c r="AE171" s="42">
        <v>0</v>
      </c>
      <c r="AF171" s="43">
        <v>0</v>
      </c>
    </row>
    <row r="172" spans="1:32" x14ac:dyDescent="0.2">
      <c r="A172" s="45" t="s">
        <v>17180</v>
      </c>
      <c r="B172" s="41">
        <v>0</v>
      </c>
      <c r="C172" s="42">
        <v>0</v>
      </c>
      <c r="D172" s="42">
        <v>0</v>
      </c>
      <c r="E172" s="42">
        <v>0</v>
      </c>
      <c r="F172" s="42">
        <v>0</v>
      </c>
      <c r="G172" s="42">
        <v>0</v>
      </c>
      <c r="H172" s="42">
        <v>0</v>
      </c>
      <c r="I172" s="42">
        <v>0</v>
      </c>
      <c r="J172" s="42">
        <v>0</v>
      </c>
      <c r="K172" s="42">
        <v>0</v>
      </c>
      <c r="L172" s="42">
        <v>0</v>
      </c>
      <c r="M172" s="42">
        <v>0</v>
      </c>
      <c r="N172" s="42">
        <v>0</v>
      </c>
      <c r="O172" s="42">
        <v>0</v>
      </c>
      <c r="P172" s="42">
        <v>0</v>
      </c>
      <c r="Q172" s="42">
        <v>0</v>
      </c>
      <c r="R172" s="42"/>
      <c r="S172" s="42">
        <v>0</v>
      </c>
      <c r="T172" s="42"/>
      <c r="U172" s="42"/>
      <c r="V172" s="42"/>
      <c r="W172" s="42">
        <v>0</v>
      </c>
      <c r="X172" s="42">
        <v>0</v>
      </c>
      <c r="Y172" s="42">
        <v>0</v>
      </c>
      <c r="Z172" s="42">
        <v>0</v>
      </c>
      <c r="AA172" s="42"/>
      <c r="AB172" s="42"/>
      <c r="AC172" s="42"/>
      <c r="AD172" s="42">
        <v>0</v>
      </c>
      <c r="AE172" s="42">
        <v>0</v>
      </c>
      <c r="AF172" s="43">
        <v>0</v>
      </c>
    </row>
    <row r="173" spans="1:32" x14ac:dyDescent="0.2">
      <c r="A173" s="45" t="s">
        <v>17181</v>
      </c>
      <c r="B173" s="41">
        <v>0</v>
      </c>
      <c r="C173" s="42">
        <v>0</v>
      </c>
      <c r="D173" s="42">
        <v>0</v>
      </c>
      <c r="E173" s="42">
        <v>0</v>
      </c>
      <c r="F173" s="42">
        <v>0</v>
      </c>
      <c r="G173" s="42">
        <v>0</v>
      </c>
      <c r="H173" s="42">
        <v>0</v>
      </c>
      <c r="I173" s="42">
        <v>0</v>
      </c>
      <c r="J173" s="42">
        <v>0</v>
      </c>
      <c r="K173" s="42">
        <v>0</v>
      </c>
      <c r="L173" s="42">
        <v>0</v>
      </c>
      <c r="M173" s="42">
        <v>0</v>
      </c>
      <c r="N173" s="42">
        <v>0</v>
      </c>
      <c r="O173" s="42">
        <v>0</v>
      </c>
      <c r="P173" s="42">
        <v>0</v>
      </c>
      <c r="Q173" s="42">
        <v>0</v>
      </c>
      <c r="R173" s="42"/>
      <c r="S173" s="42">
        <v>0</v>
      </c>
      <c r="T173" s="42"/>
      <c r="U173" s="42"/>
      <c r="V173" s="42"/>
      <c r="W173" s="42">
        <v>0</v>
      </c>
      <c r="X173" s="42">
        <v>0</v>
      </c>
      <c r="Y173" s="42">
        <v>0</v>
      </c>
      <c r="Z173" s="42">
        <v>0</v>
      </c>
      <c r="AA173" s="42"/>
      <c r="AB173" s="42"/>
      <c r="AC173" s="42"/>
      <c r="AD173" s="42">
        <v>0</v>
      </c>
      <c r="AE173" s="42">
        <v>0</v>
      </c>
      <c r="AF173" s="43">
        <v>0</v>
      </c>
    </row>
    <row r="174" spans="1:32" x14ac:dyDescent="0.2">
      <c r="A174" s="45" t="s">
        <v>17182</v>
      </c>
      <c r="B174" s="41">
        <v>3.5663563802165754</v>
      </c>
      <c r="C174" s="42">
        <v>194.52236986481168</v>
      </c>
      <c r="D174" s="42">
        <v>1.9273190380227707</v>
      </c>
      <c r="E174" s="42">
        <v>0</v>
      </c>
      <c r="F174" s="42">
        <v>0</v>
      </c>
      <c r="G174" s="42">
        <v>0</v>
      </c>
      <c r="H174" s="42">
        <v>1.6339953612077089</v>
      </c>
      <c r="I174" s="42">
        <v>11.429294870055317</v>
      </c>
      <c r="J174" s="42">
        <v>1.6945307433866002E-2</v>
      </c>
      <c r="K174" s="42">
        <v>0</v>
      </c>
      <c r="L174" s="42">
        <v>0</v>
      </c>
      <c r="M174" s="42">
        <v>0</v>
      </c>
      <c r="N174" s="42">
        <v>0</v>
      </c>
      <c r="O174" s="42">
        <v>0.38756708804704787</v>
      </c>
      <c r="P174" s="42">
        <v>0</v>
      </c>
      <c r="Q174" s="42">
        <v>0</v>
      </c>
      <c r="R174" s="42"/>
      <c r="S174" s="42">
        <v>0</v>
      </c>
      <c r="T174" s="42"/>
      <c r="U174" s="42"/>
      <c r="V174" s="42"/>
      <c r="W174" s="42">
        <v>0</v>
      </c>
      <c r="X174" s="42">
        <v>0</v>
      </c>
      <c r="Y174" s="42">
        <v>0</v>
      </c>
      <c r="Z174" s="42">
        <v>1.5163343673666526E-2</v>
      </c>
      <c r="AA174" s="42"/>
      <c r="AB174" s="42"/>
      <c r="AC174" s="42"/>
      <c r="AD174" s="42">
        <v>0.71456741711584215</v>
      </c>
      <c r="AE174" s="42">
        <v>8.1608201696451079</v>
      </c>
      <c r="AF174" s="43">
        <v>222.37439884022956</v>
      </c>
    </row>
    <row r="175" spans="1:32" x14ac:dyDescent="0.2">
      <c r="A175" s="45" t="s">
        <v>17183</v>
      </c>
      <c r="B175" s="41">
        <v>0</v>
      </c>
      <c r="C175" s="42">
        <v>0</v>
      </c>
      <c r="D175" s="42">
        <v>0</v>
      </c>
      <c r="E175" s="42">
        <v>0</v>
      </c>
      <c r="F175" s="42">
        <v>0</v>
      </c>
      <c r="G175" s="42">
        <v>0</v>
      </c>
      <c r="H175" s="42">
        <v>0</v>
      </c>
      <c r="I175" s="42">
        <v>0</v>
      </c>
      <c r="J175" s="42">
        <v>0</v>
      </c>
      <c r="K175" s="42">
        <v>0</v>
      </c>
      <c r="L175" s="42">
        <v>0</v>
      </c>
      <c r="M175" s="42">
        <v>0</v>
      </c>
      <c r="N175" s="42">
        <v>0</v>
      </c>
      <c r="O175" s="42">
        <v>0</v>
      </c>
      <c r="P175" s="42">
        <v>0</v>
      </c>
      <c r="Q175" s="42">
        <v>0</v>
      </c>
      <c r="R175" s="42"/>
      <c r="S175" s="42">
        <v>0</v>
      </c>
      <c r="T175" s="42"/>
      <c r="U175" s="42"/>
      <c r="V175" s="42"/>
      <c r="W175" s="42">
        <v>0</v>
      </c>
      <c r="X175" s="42">
        <v>0</v>
      </c>
      <c r="Y175" s="42">
        <v>0</v>
      </c>
      <c r="Z175" s="42">
        <v>0</v>
      </c>
      <c r="AA175" s="42"/>
      <c r="AB175" s="42"/>
      <c r="AC175" s="42"/>
      <c r="AD175" s="42">
        <v>0</v>
      </c>
      <c r="AE175" s="42">
        <v>0</v>
      </c>
      <c r="AF175" s="43">
        <v>0</v>
      </c>
    </row>
    <row r="176" spans="1:32" x14ac:dyDescent="0.2">
      <c r="A176" s="45" t="s">
        <v>17184</v>
      </c>
      <c r="B176" s="41">
        <v>0</v>
      </c>
      <c r="C176" s="42">
        <v>0</v>
      </c>
      <c r="D176" s="42">
        <v>0</v>
      </c>
      <c r="E176" s="42">
        <v>0</v>
      </c>
      <c r="F176" s="42">
        <v>0</v>
      </c>
      <c r="G176" s="42">
        <v>0</v>
      </c>
      <c r="H176" s="42">
        <v>0</v>
      </c>
      <c r="I176" s="42">
        <v>0</v>
      </c>
      <c r="J176" s="42">
        <v>0</v>
      </c>
      <c r="K176" s="42">
        <v>0</v>
      </c>
      <c r="L176" s="42">
        <v>0</v>
      </c>
      <c r="M176" s="42">
        <v>0</v>
      </c>
      <c r="N176" s="42">
        <v>0</v>
      </c>
      <c r="O176" s="42">
        <v>0</v>
      </c>
      <c r="P176" s="42">
        <v>0</v>
      </c>
      <c r="Q176" s="42">
        <v>0</v>
      </c>
      <c r="R176" s="42"/>
      <c r="S176" s="42">
        <v>0</v>
      </c>
      <c r="T176" s="42"/>
      <c r="U176" s="42"/>
      <c r="V176" s="42"/>
      <c r="W176" s="42">
        <v>0</v>
      </c>
      <c r="X176" s="42">
        <v>0</v>
      </c>
      <c r="Y176" s="42">
        <v>0</v>
      </c>
      <c r="Z176" s="42">
        <v>0</v>
      </c>
      <c r="AA176" s="42"/>
      <c r="AB176" s="42"/>
      <c r="AC176" s="42"/>
      <c r="AD176" s="42">
        <v>0</v>
      </c>
      <c r="AE176" s="42">
        <v>0</v>
      </c>
      <c r="AF176" s="43">
        <v>0</v>
      </c>
    </row>
    <row r="177" spans="1:32" x14ac:dyDescent="0.2">
      <c r="A177" s="45" t="s">
        <v>17185</v>
      </c>
      <c r="B177" s="41">
        <v>2.6952142232693381</v>
      </c>
      <c r="C177" s="42">
        <v>27.788909980687386</v>
      </c>
      <c r="D177" s="42">
        <v>1.6864041582699243</v>
      </c>
      <c r="E177" s="42">
        <v>0</v>
      </c>
      <c r="F177" s="42">
        <v>0</v>
      </c>
      <c r="G177" s="42">
        <v>0</v>
      </c>
      <c r="H177" s="42">
        <v>1.4297459410567452</v>
      </c>
      <c r="I177" s="42">
        <v>2.161506115408554</v>
      </c>
      <c r="J177" s="42">
        <v>1.2806132855027179E-2</v>
      </c>
      <c r="K177" s="42">
        <v>0</v>
      </c>
      <c r="L177" s="42">
        <v>0</v>
      </c>
      <c r="M177" s="42">
        <v>0</v>
      </c>
      <c r="N177" s="42">
        <v>0</v>
      </c>
      <c r="O177" s="42">
        <v>0.33912120204116691</v>
      </c>
      <c r="P177" s="42">
        <v>0</v>
      </c>
      <c r="Q177" s="42">
        <v>0</v>
      </c>
      <c r="R177" s="42"/>
      <c r="S177" s="42">
        <v>0</v>
      </c>
      <c r="T177" s="42"/>
      <c r="U177" s="42"/>
      <c r="V177" s="42"/>
      <c r="W177" s="42">
        <v>0</v>
      </c>
      <c r="X177" s="42">
        <v>0</v>
      </c>
      <c r="Y177" s="42">
        <v>0</v>
      </c>
      <c r="Z177" s="42">
        <v>1.1459443528497093E-2</v>
      </c>
      <c r="AA177" s="42"/>
      <c r="AB177" s="42"/>
      <c r="AC177" s="42"/>
      <c r="AD177" s="42">
        <v>0.1351388567298476</v>
      </c>
      <c r="AE177" s="42">
        <v>1.5433727893094422</v>
      </c>
      <c r="AF177" s="43">
        <v>37.803678843155929</v>
      </c>
    </row>
    <row r="178" spans="1:32" x14ac:dyDescent="0.2">
      <c r="A178" s="45" t="s">
        <v>17186</v>
      </c>
      <c r="B178" s="41">
        <v>0.46782678424308877</v>
      </c>
      <c r="C178" s="42">
        <v>62.525047456546616</v>
      </c>
      <c r="D178" s="42">
        <v>1.3651843185994625</v>
      </c>
      <c r="E178" s="42">
        <v>0</v>
      </c>
      <c r="F178" s="42">
        <v>0</v>
      </c>
      <c r="G178" s="42">
        <v>0</v>
      </c>
      <c r="H178" s="42">
        <v>1.1574133808554605</v>
      </c>
      <c r="I178" s="42">
        <v>1.8557365857898509</v>
      </c>
      <c r="J178" s="42">
        <v>2.2228481507825708E-3</v>
      </c>
      <c r="K178" s="42">
        <v>0</v>
      </c>
      <c r="L178" s="42">
        <v>0</v>
      </c>
      <c r="M178" s="42">
        <v>0</v>
      </c>
      <c r="N178" s="42">
        <v>0</v>
      </c>
      <c r="O178" s="42">
        <v>0.27452668736665892</v>
      </c>
      <c r="P178" s="42">
        <v>0</v>
      </c>
      <c r="Q178" s="42">
        <v>0</v>
      </c>
      <c r="R178" s="42"/>
      <c r="S178" s="42">
        <v>0</v>
      </c>
      <c r="T178" s="42"/>
      <c r="U178" s="42"/>
      <c r="V178" s="42"/>
      <c r="W178" s="42">
        <v>0</v>
      </c>
      <c r="X178" s="42">
        <v>0</v>
      </c>
      <c r="Y178" s="42">
        <v>0</v>
      </c>
      <c r="Z178" s="42">
        <v>1.9890940649048105E-3</v>
      </c>
      <c r="AA178" s="42"/>
      <c r="AB178" s="42"/>
      <c r="AC178" s="42"/>
      <c r="AD178" s="42">
        <v>0.11602193433905229</v>
      </c>
      <c r="AE178" s="42">
        <v>1.3250452220407947</v>
      </c>
      <c r="AF178" s="43">
        <v>69.091014311996688</v>
      </c>
    </row>
    <row r="179" spans="1:32" x14ac:dyDescent="0.2">
      <c r="A179" s="45" t="s">
        <v>17187</v>
      </c>
      <c r="B179" s="41">
        <v>0</v>
      </c>
      <c r="C179" s="42">
        <v>0</v>
      </c>
      <c r="D179" s="42">
        <v>0</v>
      </c>
      <c r="E179" s="42">
        <v>0</v>
      </c>
      <c r="F179" s="42">
        <v>0</v>
      </c>
      <c r="G179" s="42">
        <v>0</v>
      </c>
      <c r="H179" s="42">
        <v>0</v>
      </c>
      <c r="I179" s="42">
        <v>0</v>
      </c>
      <c r="J179" s="42">
        <v>0</v>
      </c>
      <c r="K179" s="42">
        <v>0</v>
      </c>
      <c r="L179" s="42">
        <v>0</v>
      </c>
      <c r="M179" s="42">
        <v>0</v>
      </c>
      <c r="N179" s="42">
        <v>0</v>
      </c>
      <c r="O179" s="42">
        <v>0</v>
      </c>
      <c r="P179" s="42">
        <v>0</v>
      </c>
      <c r="Q179" s="42">
        <v>0</v>
      </c>
      <c r="R179" s="42"/>
      <c r="S179" s="42">
        <v>0</v>
      </c>
      <c r="T179" s="42"/>
      <c r="U179" s="42"/>
      <c r="V179" s="42"/>
      <c r="W179" s="42">
        <v>0</v>
      </c>
      <c r="X179" s="42">
        <v>0</v>
      </c>
      <c r="Y179" s="42">
        <v>0</v>
      </c>
      <c r="Z179" s="42">
        <v>0</v>
      </c>
      <c r="AA179" s="42"/>
      <c r="AB179" s="42"/>
      <c r="AC179" s="42"/>
      <c r="AD179" s="42">
        <v>0</v>
      </c>
      <c r="AE179" s="42">
        <v>0</v>
      </c>
      <c r="AF179" s="43">
        <v>0</v>
      </c>
    </row>
    <row r="180" spans="1:32" x14ac:dyDescent="0.2">
      <c r="A180" s="45" t="s">
        <v>17188</v>
      </c>
      <c r="B180" s="41">
        <v>18.186069441374507</v>
      </c>
      <c r="C180" s="42">
        <v>479.35869716685738</v>
      </c>
      <c r="D180" s="42">
        <v>8.9941555107729307</v>
      </c>
      <c r="E180" s="42">
        <v>0</v>
      </c>
      <c r="F180" s="42">
        <v>0</v>
      </c>
      <c r="G180" s="42">
        <v>0</v>
      </c>
      <c r="H180" s="42">
        <v>7.6253116856359737</v>
      </c>
      <c r="I180" s="42">
        <v>85.497671051802314</v>
      </c>
      <c r="J180" s="42">
        <v>8.6409911081015534E-2</v>
      </c>
      <c r="K180" s="42">
        <v>0</v>
      </c>
      <c r="L180" s="42">
        <v>0</v>
      </c>
      <c r="M180" s="42">
        <v>0</v>
      </c>
      <c r="N180" s="42">
        <v>0</v>
      </c>
      <c r="O180" s="42">
        <v>1.8086464108862237</v>
      </c>
      <c r="P180" s="42">
        <v>0</v>
      </c>
      <c r="Q180" s="42">
        <v>0</v>
      </c>
      <c r="R180" s="42"/>
      <c r="S180" s="42">
        <v>0</v>
      </c>
      <c r="T180" s="42"/>
      <c r="U180" s="42"/>
      <c r="V180" s="42"/>
      <c r="W180" s="42">
        <v>0</v>
      </c>
      <c r="X180" s="42">
        <v>0</v>
      </c>
      <c r="Y180" s="42">
        <v>0</v>
      </c>
      <c r="Z180" s="42">
        <v>7.7323069153279619E-2</v>
      </c>
      <c r="AA180" s="42"/>
      <c r="AB180" s="42"/>
      <c r="AC180" s="42"/>
      <c r="AD180" s="42">
        <v>5.3453735044470507</v>
      </c>
      <c r="AE180" s="42">
        <v>61.047608475417171</v>
      </c>
      <c r="AF180" s="43">
        <v>668.02726622742784</v>
      </c>
    </row>
    <row r="181" spans="1:32" x14ac:dyDescent="0.2">
      <c r="A181" s="45" t="s">
        <v>17189</v>
      </c>
      <c r="B181" s="41">
        <v>0</v>
      </c>
      <c r="C181" s="42">
        <v>0</v>
      </c>
      <c r="D181" s="42">
        <v>0</v>
      </c>
      <c r="E181" s="42">
        <v>0</v>
      </c>
      <c r="F181" s="42">
        <v>0</v>
      </c>
      <c r="G181" s="42">
        <v>0</v>
      </c>
      <c r="H181" s="42">
        <v>0</v>
      </c>
      <c r="I181" s="42">
        <v>0</v>
      </c>
      <c r="J181" s="42">
        <v>0</v>
      </c>
      <c r="K181" s="42">
        <v>0</v>
      </c>
      <c r="L181" s="42">
        <v>0</v>
      </c>
      <c r="M181" s="42">
        <v>0</v>
      </c>
      <c r="N181" s="42">
        <v>0</v>
      </c>
      <c r="O181" s="42">
        <v>0</v>
      </c>
      <c r="P181" s="42">
        <v>0</v>
      </c>
      <c r="Q181" s="42">
        <v>0</v>
      </c>
      <c r="R181" s="42"/>
      <c r="S181" s="42">
        <v>0</v>
      </c>
      <c r="T181" s="42"/>
      <c r="U181" s="42"/>
      <c r="V181" s="42"/>
      <c r="W181" s="42">
        <v>0</v>
      </c>
      <c r="X181" s="42">
        <v>0</v>
      </c>
      <c r="Y181" s="42">
        <v>0</v>
      </c>
      <c r="Z181" s="42">
        <v>0</v>
      </c>
      <c r="AA181" s="42"/>
      <c r="AB181" s="42"/>
      <c r="AC181" s="42"/>
      <c r="AD181" s="42">
        <v>0</v>
      </c>
      <c r="AE181" s="42">
        <v>0</v>
      </c>
      <c r="AF181" s="43">
        <v>0</v>
      </c>
    </row>
    <row r="182" spans="1:32" x14ac:dyDescent="0.2">
      <c r="A182" s="45" t="s">
        <v>17190</v>
      </c>
      <c r="B182" s="41">
        <v>0</v>
      </c>
      <c r="C182" s="42">
        <v>0</v>
      </c>
      <c r="D182" s="42">
        <v>0</v>
      </c>
      <c r="E182" s="42">
        <v>0</v>
      </c>
      <c r="F182" s="42">
        <v>0</v>
      </c>
      <c r="G182" s="42">
        <v>0</v>
      </c>
      <c r="H182" s="42">
        <v>0</v>
      </c>
      <c r="I182" s="42">
        <v>0</v>
      </c>
      <c r="J182" s="42">
        <v>0</v>
      </c>
      <c r="K182" s="42">
        <v>0</v>
      </c>
      <c r="L182" s="42">
        <v>0</v>
      </c>
      <c r="M182" s="42">
        <v>0</v>
      </c>
      <c r="N182" s="42">
        <v>0</v>
      </c>
      <c r="O182" s="42">
        <v>0</v>
      </c>
      <c r="P182" s="42">
        <v>0</v>
      </c>
      <c r="Q182" s="42">
        <v>0</v>
      </c>
      <c r="R182" s="42"/>
      <c r="S182" s="42">
        <v>0</v>
      </c>
      <c r="T182" s="42"/>
      <c r="U182" s="42"/>
      <c r="V182" s="42"/>
      <c r="W182" s="42">
        <v>0</v>
      </c>
      <c r="X182" s="42">
        <v>0</v>
      </c>
      <c r="Y182" s="42">
        <v>0</v>
      </c>
      <c r="Z182" s="42">
        <v>0</v>
      </c>
      <c r="AA182" s="42"/>
      <c r="AB182" s="42"/>
      <c r="AC182" s="42"/>
      <c r="AD182" s="42">
        <v>0</v>
      </c>
      <c r="AE182" s="42">
        <v>0</v>
      </c>
      <c r="AF182" s="43">
        <v>0</v>
      </c>
    </row>
    <row r="183" spans="1:32" x14ac:dyDescent="0.2">
      <c r="A183" s="45" t="s">
        <v>17191</v>
      </c>
      <c r="B183" s="41">
        <v>0</v>
      </c>
      <c r="C183" s="42">
        <v>0</v>
      </c>
      <c r="D183" s="42">
        <v>0</v>
      </c>
      <c r="E183" s="42">
        <v>0</v>
      </c>
      <c r="F183" s="42">
        <v>0</v>
      </c>
      <c r="G183" s="42">
        <v>0</v>
      </c>
      <c r="H183" s="42">
        <v>0</v>
      </c>
      <c r="I183" s="42">
        <v>0</v>
      </c>
      <c r="J183" s="42">
        <v>0</v>
      </c>
      <c r="K183" s="42">
        <v>0</v>
      </c>
      <c r="L183" s="42">
        <v>0</v>
      </c>
      <c r="M183" s="42">
        <v>0</v>
      </c>
      <c r="N183" s="42">
        <v>0</v>
      </c>
      <c r="O183" s="42">
        <v>0</v>
      </c>
      <c r="P183" s="42">
        <v>0</v>
      </c>
      <c r="Q183" s="42">
        <v>0</v>
      </c>
      <c r="R183" s="42"/>
      <c r="S183" s="42">
        <v>0</v>
      </c>
      <c r="T183" s="42"/>
      <c r="U183" s="42"/>
      <c r="V183" s="42"/>
      <c r="W183" s="42">
        <v>0</v>
      </c>
      <c r="X183" s="42">
        <v>0</v>
      </c>
      <c r="Y183" s="42">
        <v>0</v>
      </c>
      <c r="Z183" s="42">
        <v>0</v>
      </c>
      <c r="AA183" s="42"/>
      <c r="AB183" s="42"/>
      <c r="AC183" s="42"/>
      <c r="AD183" s="42">
        <v>0</v>
      </c>
      <c r="AE183" s="42">
        <v>0</v>
      </c>
      <c r="AF183" s="43">
        <v>0</v>
      </c>
    </row>
    <row r="184" spans="1:32" x14ac:dyDescent="0.2">
      <c r="A184" s="45" t="s">
        <v>17192</v>
      </c>
      <c r="B184" s="41">
        <v>0</v>
      </c>
      <c r="C184" s="42">
        <v>0</v>
      </c>
      <c r="D184" s="42">
        <v>0</v>
      </c>
      <c r="E184" s="42">
        <v>0</v>
      </c>
      <c r="F184" s="42">
        <v>0</v>
      </c>
      <c r="G184" s="42">
        <v>0</v>
      </c>
      <c r="H184" s="42">
        <v>0</v>
      </c>
      <c r="I184" s="42">
        <v>0</v>
      </c>
      <c r="J184" s="42">
        <v>0</v>
      </c>
      <c r="K184" s="42">
        <v>0</v>
      </c>
      <c r="L184" s="42">
        <v>0</v>
      </c>
      <c r="M184" s="42">
        <v>0</v>
      </c>
      <c r="N184" s="42">
        <v>0</v>
      </c>
      <c r="O184" s="42">
        <v>0</v>
      </c>
      <c r="P184" s="42">
        <v>0</v>
      </c>
      <c r="Q184" s="42">
        <v>0</v>
      </c>
      <c r="R184" s="42"/>
      <c r="S184" s="42">
        <v>0</v>
      </c>
      <c r="T184" s="42"/>
      <c r="U184" s="42"/>
      <c r="V184" s="42"/>
      <c r="W184" s="42">
        <v>0</v>
      </c>
      <c r="X184" s="42">
        <v>0</v>
      </c>
      <c r="Y184" s="42">
        <v>0</v>
      </c>
      <c r="Z184" s="42">
        <v>0</v>
      </c>
      <c r="AA184" s="42"/>
      <c r="AB184" s="42"/>
      <c r="AC184" s="42"/>
      <c r="AD184" s="42">
        <v>0</v>
      </c>
      <c r="AE184" s="42">
        <v>0</v>
      </c>
      <c r="AF184" s="43">
        <v>0</v>
      </c>
    </row>
    <row r="185" spans="1:32" x14ac:dyDescent="0.2">
      <c r="A185" s="45" t="s">
        <v>17193</v>
      </c>
      <c r="B185" s="41">
        <v>0</v>
      </c>
      <c r="C185" s="42">
        <v>0</v>
      </c>
      <c r="D185" s="42">
        <v>0</v>
      </c>
      <c r="E185" s="42">
        <v>0</v>
      </c>
      <c r="F185" s="42">
        <v>0</v>
      </c>
      <c r="G185" s="42">
        <v>0</v>
      </c>
      <c r="H185" s="42">
        <v>0</v>
      </c>
      <c r="I185" s="42">
        <v>0</v>
      </c>
      <c r="J185" s="42">
        <v>0</v>
      </c>
      <c r="K185" s="42">
        <v>0</v>
      </c>
      <c r="L185" s="42">
        <v>0</v>
      </c>
      <c r="M185" s="42">
        <v>0</v>
      </c>
      <c r="N185" s="42">
        <v>0</v>
      </c>
      <c r="O185" s="42">
        <v>0</v>
      </c>
      <c r="P185" s="42">
        <v>0</v>
      </c>
      <c r="Q185" s="42">
        <v>0</v>
      </c>
      <c r="R185" s="42"/>
      <c r="S185" s="42">
        <v>0</v>
      </c>
      <c r="T185" s="42"/>
      <c r="U185" s="42"/>
      <c r="V185" s="42"/>
      <c r="W185" s="42">
        <v>0</v>
      </c>
      <c r="X185" s="42">
        <v>0</v>
      </c>
      <c r="Y185" s="42">
        <v>0</v>
      </c>
      <c r="Z185" s="42">
        <v>0</v>
      </c>
      <c r="AA185" s="42"/>
      <c r="AB185" s="42"/>
      <c r="AC185" s="42"/>
      <c r="AD185" s="42">
        <v>0</v>
      </c>
      <c r="AE185" s="42">
        <v>0</v>
      </c>
      <c r="AF185" s="43">
        <v>0</v>
      </c>
    </row>
    <row r="186" spans="1:32" x14ac:dyDescent="0.2">
      <c r="A186" s="45" t="s">
        <v>17195</v>
      </c>
      <c r="B186" s="41">
        <v>0</v>
      </c>
      <c r="C186" s="42">
        <v>0</v>
      </c>
      <c r="D186" s="42">
        <v>0</v>
      </c>
      <c r="E186" s="42">
        <v>0</v>
      </c>
      <c r="F186" s="42">
        <v>0</v>
      </c>
      <c r="G186" s="42">
        <v>0</v>
      </c>
      <c r="H186" s="42">
        <v>0</v>
      </c>
      <c r="I186" s="42">
        <v>0</v>
      </c>
      <c r="J186" s="42">
        <v>0</v>
      </c>
      <c r="K186" s="42">
        <v>0</v>
      </c>
      <c r="L186" s="42">
        <v>0</v>
      </c>
      <c r="M186" s="42">
        <v>0</v>
      </c>
      <c r="N186" s="42">
        <v>0</v>
      </c>
      <c r="O186" s="42">
        <v>0</v>
      </c>
      <c r="P186" s="42">
        <v>0</v>
      </c>
      <c r="Q186" s="42">
        <v>0</v>
      </c>
      <c r="R186" s="42"/>
      <c r="S186" s="42">
        <v>0</v>
      </c>
      <c r="T186" s="42"/>
      <c r="U186" s="42"/>
      <c r="V186" s="42"/>
      <c r="W186" s="42">
        <v>0</v>
      </c>
      <c r="X186" s="42">
        <v>0</v>
      </c>
      <c r="Y186" s="42">
        <v>0</v>
      </c>
      <c r="Z186" s="42">
        <v>0</v>
      </c>
      <c r="AA186" s="42"/>
      <c r="AB186" s="42"/>
      <c r="AC186" s="42"/>
      <c r="AD186" s="42">
        <v>0</v>
      </c>
      <c r="AE186" s="42">
        <v>0</v>
      </c>
      <c r="AF186" s="43">
        <v>0</v>
      </c>
    </row>
    <row r="187" spans="1:32" x14ac:dyDescent="0.2">
      <c r="A187" s="45" t="s">
        <v>17194</v>
      </c>
      <c r="B187" s="41">
        <v>0</v>
      </c>
      <c r="C187" s="42">
        <v>0</v>
      </c>
      <c r="D187" s="42">
        <v>0</v>
      </c>
      <c r="E187" s="42">
        <v>0</v>
      </c>
      <c r="F187" s="42">
        <v>0</v>
      </c>
      <c r="G187" s="42">
        <v>0</v>
      </c>
      <c r="H187" s="42">
        <v>0</v>
      </c>
      <c r="I187" s="42">
        <v>0</v>
      </c>
      <c r="J187" s="42">
        <v>0</v>
      </c>
      <c r="K187" s="42">
        <v>0</v>
      </c>
      <c r="L187" s="42">
        <v>0</v>
      </c>
      <c r="M187" s="42">
        <v>0</v>
      </c>
      <c r="N187" s="42">
        <v>0</v>
      </c>
      <c r="O187" s="42">
        <v>0</v>
      </c>
      <c r="P187" s="42">
        <v>0</v>
      </c>
      <c r="Q187" s="42">
        <v>0</v>
      </c>
      <c r="R187" s="42"/>
      <c r="S187" s="42">
        <v>0</v>
      </c>
      <c r="T187" s="42"/>
      <c r="U187" s="42"/>
      <c r="V187" s="42"/>
      <c r="W187" s="42">
        <v>0</v>
      </c>
      <c r="X187" s="42">
        <v>0</v>
      </c>
      <c r="Y187" s="42">
        <v>0</v>
      </c>
      <c r="Z187" s="42">
        <v>0</v>
      </c>
      <c r="AA187" s="42"/>
      <c r="AB187" s="42"/>
      <c r="AC187" s="42"/>
      <c r="AD187" s="42">
        <v>0</v>
      </c>
      <c r="AE187" s="42">
        <v>0</v>
      </c>
      <c r="AF187" s="43">
        <v>0</v>
      </c>
    </row>
    <row r="188" spans="1:32" x14ac:dyDescent="0.2">
      <c r="A188" s="45" t="s">
        <v>17196</v>
      </c>
      <c r="B188" s="41">
        <v>0.4868888839184029</v>
      </c>
      <c r="C188" s="42">
        <v>0</v>
      </c>
      <c r="D188" s="42">
        <v>1.4454892785170781</v>
      </c>
      <c r="E188" s="42">
        <v>0</v>
      </c>
      <c r="F188" s="42">
        <v>0</v>
      </c>
      <c r="G188" s="42">
        <v>0</v>
      </c>
      <c r="H188" s="42">
        <v>1.2254965209057815</v>
      </c>
      <c r="I188" s="42">
        <v>0.7552975639951105</v>
      </c>
      <c r="J188" s="42">
        <v>2.3134204618182894E-3</v>
      </c>
      <c r="K188" s="42">
        <v>0</v>
      </c>
      <c r="L188" s="42">
        <v>0</v>
      </c>
      <c r="M188" s="42">
        <v>0</v>
      </c>
      <c r="N188" s="42">
        <v>0</v>
      </c>
      <c r="O188" s="42">
        <v>0.2906753160352859</v>
      </c>
      <c r="P188" s="42">
        <v>0</v>
      </c>
      <c r="Q188" s="42">
        <v>0</v>
      </c>
      <c r="R188" s="42"/>
      <c r="S188" s="42">
        <v>0</v>
      </c>
      <c r="T188" s="42"/>
      <c r="U188" s="42"/>
      <c r="V188" s="42"/>
      <c r="W188" s="42">
        <v>0</v>
      </c>
      <c r="X188" s="42">
        <v>0</v>
      </c>
      <c r="Y188" s="42">
        <v>0</v>
      </c>
      <c r="Z188" s="42">
        <v>2.0701418172051353E-3</v>
      </c>
      <c r="AA188" s="42"/>
      <c r="AB188" s="42"/>
      <c r="AC188" s="42"/>
      <c r="AD188" s="42">
        <v>0.34904181119766459</v>
      </c>
      <c r="AE188" s="42">
        <v>0</v>
      </c>
      <c r="AF188" s="43">
        <v>4.5572729368483467</v>
      </c>
    </row>
    <row r="189" spans="1:32" x14ac:dyDescent="0.2">
      <c r="A189" s="45" t="s">
        <v>17197</v>
      </c>
      <c r="B189" s="41">
        <v>18.676847815446614</v>
      </c>
      <c r="C189" s="42">
        <v>0</v>
      </c>
      <c r="D189" s="42">
        <v>0.24091487975284634</v>
      </c>
      <c r="E189" s="42">
        <v>0</v>
      </c>
      <c r="F189" s="42">
        <v>0</v>
      </c>
      <c r="G189" s="42">
        <v>0</v>
      </c>
      <c r="H189" s="42">
        <v>0.20424942015096362</v>
      </c>
      <c r="I189" s="42">
        <v>0</v>
      </c>
      <c r="J189" s="42">
        <v>6.5806784893619338E-2</v>
      </c>
      <c r="K189" s="42">
        <v>0</v>
      </c>
      <c r="L189" s="42">
        <v>0</v>
      </c>
      <c r="M189" s="42">
        <v>0</v>
      </c>
      <c r="N189" s="42">
        <v>0</v>
      </c>
      <c r="O189" s="42">
        <v>4.8445886005880984E-2</v>
      </c>
      <c r="P189" s="42">
        <v>0</v>
      </c>
      <c r="Q189" s="42">
        <v>0</v>
      </c>
      <c r="R189" s="42"/>
      <c r="S189" s="42">
        <v>0</v>
      </c>
      <c r="T189" s="42"/>
      <c r="U189" s="42"/>
      <c r="V189" s="42"/>
      <c r="W189" s="42">
        <v>0</v>
      </c>
      <c r="X189" s="42">
        <v>0</v>
      </c>
      <c r="Y189" s="42">
        <v>0</v>
      </c>
      <c r="Z189" s="42">
        <v>1.5527999008869346E-3</v>
      </c>
      <c r="AA189" s="42"/>
      <c r="AB189" s="42"/>
      <c r="AC189" s="42"/>
      <c r="AD189" s="42">
        <v>0</v>
      </c>
      <c r="AE189" s="42">
        <v>0</v>
      </c>
      <c r="AF189" s="43">
        <v>19.237817586150808</v>
      </c>
    </row>
    <row r="190" spans="1:32" x14ac:dyDescent="0.2">
      <c r="A190" s="45" t="s">
        <v>17198</v>
      </c>
      <c r="B190" s="41">
        <v>0</v>
      </c>
      <c r="C190" s="42">
        <v>0</v>
      </c>
      <c r="D190" s="42">
        <v>8.0304959917615437E-2</v>
      </c>
      <c r="E190" s="42">
        <v>0</v>
      </c>
      <c r="F190" s="42">
        <v>0</v>
      </c>
      <c r="G190" s="42">
        <v>0</v>
      </c>
      <c r="H190" s="42">
        <v>6.8083140050321206E-2</v>
      </c>
      <c r="I190" s="42">
        <v>1.2104638113877187E-3</v>
      </c>
      <c r="J190" s="42">
        <v>0</v>
      </c>
      <c r="K190" s="42">
        <v>0</v>
      </c>
      <c r="L190" s="42">
        <v>0</v>
      </c>
      <c r="M190" s="42">
        <v>0</v>
      </c>
      <c r="N190" s="42">
        <v>0</v>
      </c>
      <c r="O190" s="42">
        <v>1.6148628668626992E-2</v>
      </c>
      <c r="P190" s="42">
        <v>0</v>
      </c>
      <c r="Q190" s="42">
        <v>0</v>
      </c>
      <c r="R190" s="42"/>
      <c r="S190" s="42">
        <v>0</v>
      </c>
      <c r="T190" s="42"/>
      <c r="U190" s="42"/>
      <c r="V190" s="42"/>
      <c r="W190" s="42">
        <v>0</v>
      </c>
      <c r="X190" s="42">
        <v>0</v>
      </c>
      <c r="Y190" s="42">
        <v>0</v>
      </c>
      <c r="Z190" s="42">
        <v>0</v>
      </c>
      <c r="AA190" s="42"/>
      <c r="AB190" s="42"/>
      <c r="AC190" s="42"/>
      <c r="AD190" s="42">
        <v>5.5938546773696821E-4</v>
      </c>
      <c r="AE190" s="42">
        <v>8.643033187007603E-4</v>
      </c>
      <c r="AF190" s="43">
        <v>0.16717088123438908</v>
      </c>
    </row>
    <row r="191" spans="1:32" x14ac:dyDescent="0.2">
      <c r="A191" s="45" t="s">
        <v>17199</v>
      </c>
      <c r="B191" s="41">
        <v>16.953841150029021</v>
      </c>
      <c r="C191" s="42">
        <v>20.841682485515538</v>
      </c>
      <c r="D191" s="42">
        <v>5.1395174347273889</v>
      </c>
      <c r="E191" s="42">
        <v>0</v>
      </c>
      <c r="F191" s="42">
        <v>0</v>
      </c>
      <c r="G191" s="42">
        <v>0</v>
      </c>
      <c r="H191" s="42">
        <v>4.3573209632205563</v>
      </c>
      <c r="I191" s="42">
        <v>6.1325919202200954</v>
      </c>
      <c r="J191" s="42">
        <v>4.7522180242914602E-3</v>
      </c>
      <c r="K191" s="42">
        <v>0</v>
      </c>
      <c r="L191" s="42">
        <v>0</v>
      </c>
      <c r="M191" s="42">
        <v>0</v>
      </c>
      <c r="N191" s="42">
        <v>0</v>
      </c>
      <c r="O191" s="42">
        <v>1.0335122347921277</v>
      </c>
      <c r="P191" s="42">
        <v>0</v>
      </c>
      <c r="Q191" s="42">
        <v>0</v>
      </c>
      <c r="R191" s="42">
        <v>1.3023173753664663</v>
      </c>
      <c r="S191" s="42">
        <v>0</v>
      </c>
      <c r="T191" s="42"/>
      <c r="U191" s="42">
        <v>0.1281430065302043</v>
      </c>
      <c r="V191" s="42">
        <v>0</v>
      </c>
      <c r="W191" s="42">
        <v>0</v>
      </c>
      <c r="X191" s="42">
        <v>0</v>
      </c>
      <c r="Y191" s="42">
        <v>7.5215643380601308E-3</v>
      </c>
      <c r="Z191" s="42">
        <v>4.2524761144498097E-3</v>
      </c>
      <c r="AA191" s="42"/>
      <c r="AB191" s="42"/>
      <c r="AC191" s="42"/>
      <c r="AD191" s="42">
        <v>2.8340234275979248</v>
      </c>
      <c r="AE191" s="42">
        <v>0</v>
      </c>
      <c r="AF191" s="43">
        <v>58.739476256476124</v>
      </c>
    </row>
    <row r="192" spans="1:32" x14ac:dyDescent="0.2">
      <c r="A192" s="45" t="s">
        <v>17200</v>
      </c>
      <c r="B192" s="41">
        <v>472.01738449608888</v>
      </c>
      <c r="C192" s="42">
        <v>215.36405235032723</v>
      </c>
      <c r="D192" s="42">
        <v>112.8284686842497</v>
      </c>
      <c r="E192" s="42">
        <v>0</v>
      </c>
      <c r="F192" s="42">
        <v>0</v>
      </c>
      <c r="G192" s="42">
        <v>0</v>
      </c>
      <c r="H192" s="42">
        <v>95.656811770701282</v>
      </c>
      <c r="I192" s="42">
        <v>96.404157045426032</v>
      </c>
      <c r="J192" s="42">
        <v>6.831957576349831</v>
      </c>
      <c r="K192" s="42">
        <v>0</v>
      </c>
      <c r="L192" s="42">
        <v>0</v>
      </c>
      <c r="M192" s="42">
        <v>0</v>
      </c>
      <c r="N192" s="42">
        <v>0</v>
      </c>
      <c r="O192" s="42">
        <v>22.688823279420927</v>
      </c>
      <c r="P192" s="42">
        <v>0</v>
      </c>
      <c r="Q192" s="42">
        <v>0</v>
      </c>
      <c r="R192" s="42">
        <v>0</v>
      </c>
      <c r="S192" s="42">
        <v>0</v>
      </c>
      <c r="T192" s="42">
        <v>0</v>
      </c>
      <c r="U192" s="42">
        <v>8.1800088218555906</v>
      </c>
      <c r="V192" s="42">
        <v>0</v>
      </c>
      <c r="W192" s="42">
        <v>0</v>
      </c>
      <c r="X192" s="42">
        <v>0</v>
      </c>
      <c r="Y192" s="42">
        <v>3.5999134133996115E-2</v>
      </c>
      <c r="Z192" s="42">
        <v>0.78147097312606117</v>
      </c>
      <c r="AA192" s="42">
        <v>36.110442954198504</v>
      </c>
      <c r="AB192" s="42">
        <v>0</v>
      </c>
      <c r="AC192" s="42"/>
      <c r="AD192" s="42">
        <v>44.550761429885171</v>
      </c>
      <c r="AE192" s="42">
        <v>0</v>
      </c>
      <c r="AF192" s="43">
        <v>1111.4503385157634</v>
      </c>
    </row>
    <row r="193" spans="1:32" x14ac:dyDescent="0.2">
      <c r="A193" s="45" t="s">
        <v>17201</v>
      </c>
      <c r="B193" s="41">
        <v>1.5336516638110958E-2</v>
      </c>
      <c r="C193" s="42">
        <v>0</v>
      </c>
      <c r="D193" s="42">
        <v>0.96365951901138536</v>
      </c>
      <c r="E193" s="42">
        <v>0</v>
      </c>
      <c r="F193" s="42">
        <v>0</v>
      </c>
      <c r="G193" s="42">
        <v>0</v>
      </c>
      <c r="H193" s="42">
        <v>0.81699768060385447</v>
      </c>
      <c r="I193" s="42">
        <v>0.24717352485428959</v>
      </c>
      <c r="J193" s="42">
        <v>7.2870448629031641E-5</v>
      </c>
      <c r="K193" s="42">
        <v>0</v>
      </c>
      <c r="L193" s="42">
        <v>0</v>
      </c>
      <c r="M193" s="42">
        <v>0</v>
      </c>
      <c r="N193" s="42">
        <v>0</v>
      </c>
      <c r="O193" s="42">
        <v>0.19378354402352393</v>
      </c>
      <c r="P193" s="42">
        <v>0</v>
      </c>
      <c r="Q193" s="42">
        <v>0</v>
      </c>
      <c r="R193" s="42"/>
      <c r="S193" s="42">
        <v>0</v>
      </c>
      <c r="T193" s="42"/>
      <c r="U193" s="42"/>
      <c r="V193" s="42"/>
      <c r="W193" s="42">
        <v>0</v>
      </c>
      <c r="X193" s="42">
        <v>0</v>
      </c>
      <c r="Y193" s="42">
        <v>0</v>
      </c>
      <c r="Z193" s="42">
        <v>6.5207412761833652E-5</v>
      </c>
      <c r="AA193" s="42"/>
      <c r="AB193" s="42"/>
      <c r="AC193" s="42"/>
      <c r="AD193" s="42">
        <v>0.11422504044486856</v>
      </c>
      <c r="AE193" s="42">
        <v>0</v>
      </c>
      <c r="AF193" s="43">
        <v>2.3513139034374237</v>
      </c>
    </row>
    <row r="194" spans="1:32" x14ac:dyDescent="0.2">
      <c r="A194" s="45" t="s">
        <v>17202</v>
      </c>
      <c r="B194" s="41">
        <v>34.303754705129158</v>
      </c>
      <c r="C194" s="42">
        <v>0</v>
      </c>
      <c r="D194" s="42">
        <v>0.40152479958807719</v>
      </c>
      <c r="E194" s="42">
        <v>0</v>
      </c>
      <c r="F194" s="42">
        <v>0</v>
      </c>
      <c r="G194" s="42">
        <v>0</v>
      </c>
      <c r="H194" s="42">
        <v>0.340415700251606</v>
      </c>
      <c r="I194" s="42">
        <v>9.5212535058891878E-2</v>
      </c>
      <c r="J194" s="42">
        <v>0</v>
      </c>
      <c r="K194" s="42">
        <v>0</v>
      </c>
      <c r="L194" s="42">
        <v>0</v>
      </c>
      <c r="M194" s="42">
        <v>0</v>
      </c>
      <c r="N194" s="42">
        <v>0</v>
      </c>
      <c r="O194" s="42">
        <v>8.0743143343134968E-2</v>
      </c>
      <c r="P194" s="42">
        <v>0</v>
      </c>
      <c r="Q194" s="42">
        <v>0</v>
      </c>
      <c r="R194" s="42"/>
      <c r="S194" s="42">
        <v>0</v>
      </c>
      <c r="T194" s="42"/>
      <c r="U194" s="42">
        <v>6.407150326510215E-2</v>
      </c>
      <c r="V194" s="42"/>
      <c r="W194" s="42">
        <v>0</v>
      </c>
      <c r="X194" s="42">
        <v>0</v>
      </c>
      <c r="Y194" s="42">
        <v>0</v>
      </c>
      <c r="Z194" s="42">
        <v>0</v>
      </c>
      <c r="AA194" s="42"/>
      <c r="AB194" s="42"/>
      <c r="AC194" s="42"/>
      <c r="AD194" s="42">
        <v>4.4000083238573635E-2</v>
      </c>
      <c r="AE194" s="42">
        <v>6.7984279463067704E-2</v>
      </c>
      <c r="AF194" s="43">
        <v>35.397706749337608</v>
      </c>
    </row>
    <row r="195" spans="1:32" x14ac:dyDescent="0.2">
      <c r="A195" s="45" t="s">
        <v>17203</v>
      </c>
      <c r="B195" s="41">
        <v>5.8972057812571858E-2</v>
      </c>
      <c r="C195" s="42">
        <v>0</v>
      </c>
      <c r="D195" s="42">
        <v>1.0439644789290008</v>
      </c>
      <c r="E195" s="42">
        <v>0</v>
      </c>
      <c r="F195" s="42">
        <v>0</v>
      </c>
      <c r="G195" s="42">
        <v>0</v>
      </c>
      <c r="H195" s="42">
        <v>0.88508082065417559</v>
      </c>
      <c r="I195" s="42">
        <v>1.1702955254361422</v>
      </c>
      <c r="J195" s="42">
        <v>2.8020184835848193E-4</v>
      </c>
      <c r="K195" s="42">
        <v>0</v>
      </c>
      <c r="L195" s="42">
        <v>0</v>
      </c>
      <c r="M195" s="42">
        <v>0</v>
      </c>
      <c r="N195" s="42">
        <v>0</v>
      </c>
      <c r="O195" s="42">
        <v>0.20993217269215095</v>
      </c>
      <c r="P195" s="42">
        <v>0</v>
      </c>
      <c r="Q195" s="42">
        <v>0</v>
      </c>
      <c r="R195" s="42"/>
      <c r="S195" s="42">
        <v>0</v>
      </c>
      <c r="T195" s="42"/>
      <c r="U195" s="42"/>
      <c r="V195" s="42"/>
      <c r="W195" s="42">
        <v>0</v>
      </c>
      <c r="X195" s="42">
        <v>0</v>
      </c>
      <c r="Y195" s="42">
        <v>0</v>
      </c>
      <c r="Z195" s="42">
        <v>2.5073590085269461E-4</v>
      </c>
      <c r="AA195" s="42"/>
      <c r="AB195" s="42"/>
      <c r="AC195" s="42"/>
      <c r="AD195" s="42">
        <v>0.54082270261022314</v>
      </c>
      <c r="AE195" s="42">
        <v>0</v>
      </c>
      <c r="AF195" s="43">
        <v>3.9095986958834761</v>
      </c>
    </row>
    <row r="196" spans="1:32" x14ac:dyDescent="0.2">
      <c r="A196" s="45" t="s">
        <v>17204</v>
      </c>
      <c r="B196" s="41">
        <v>305.88650519103339</v>
      </c>
      <c r="C196" s="42">
        <v>111.15563992274954</v>
      </c>
      <c r="D196" s="42">
        <v>75.406357362640904</v>
      </c>
      <c r="E196" s="42">
        <v>0</v>
      </c>
      <c r="F196" s="42">
        <v>0</v>
      </c>
      <c r="G196" s="42">
        <v>0</v>
      </c>
      <c r="H196" s="42">
        <v>63.930068507251605</v>
      </c>
      <c r="I196" s="42">
        <v>239.39998996617931</v>
      </c>
      <c r="J196" s="42">
        <v>1.1564998209306547</v>
      </c>
      <c r="K196" s="42">
        <v>0</v>
      </c>
      <c r="L196" s="42">
        <v>0</v>
      </c>
      <c r="M196" s="42">
        <v>0</v>
      </c>
      <c r="N196" s="42">
        <v>0</v>
      </c>
      <c r="O196" s="42">
        <v>15.163562319840748</v>
      </c>
      <c r="P196" s="42">
        <v>0</v>
      </c>
      <c r="Q196" s="42">
        <v>0</v>
      </c>
      <c r="R196" s="42">
        <v>0</v>
      </c>
      <c r="S196" s="42">
        <v>0</v>
      </c>
      <c r="T196" s="42">
        <v>0</v>
      </c>
      <c r="U196" s="42">
        <v>11.89884701436865</v>
      </c>
      <c r="V196" s="42">
        <v>0</v>
      </c>
      <c r="W196" s="42">
        <v>0</v>
      </c>
      <c r="X196" s="42">
        <v>0</v>
      </c>
      <c r="Y196" s="42">
        <v>6.169506780895196E-2</v>
      </c>
      <c r="Z196" s="42">
        <v>0.46154500512057522</v>
      </c>
      <c r="AA196" s="42">
        <v>43.064635775586162</v>
      </c>
      <c r="AB196" s="42"/>
      <c r="AC196" s="42">
        <v>0</v>
      </c>
      <c r="AD196" s="42">
        <v>110.66026822769351</v>
      </c>
      <c r="AE196" s="42">
        <v>170.93795277322968</v>
      </c>
      <c r="AF196" s="43">
        <v>1149.1835669544337</v>
      </c>
    </row>
    <row r="197" spans="1:32" x14ac:dyDescent="0.2">
      <c r="A197" s="45" t="s">
        <v>17205</v>
      </c>
      <c r="B197" s="41">
        <v>156.43587362845631</v>
      </c>
      <c r="C197" s="42">
        <v>34.736137475859231</v>
      </c>
      <c r="D197" s="42">
        <v>9.0744604706905463</v>
      </c>
      <c r="E197" s="42">
        <v>0</v>
      </c>
      <c r="F197" s="42">
        <v>0</v>
      </c>
      <c r="G197" s="42">
        <v>0</v>
      </c>
      <c r="H197" s="42">
        <v>7.6933948256862958</v>
      </c>
      <c r="I197" s="42">
        <v>14.451042576475217</v>
      </c>
      <c r="J197" s="42">
        <v>0.34172273257341335</v>
      </c>
      <c r="K197" s="42">
        <v>0</v>
      </c>
      <c r="L197" s="42">
        <v>0</v>
      </c>
      <c r="M197" s="42">
        <v>0</v>
      </c>
      <c r="N197" s="42">
        <v>0</v>
      </c>
      <c r="O197" s="42">
        <v>1.8247950395548505</v>
      </c>
      <c r="P197" s="42">
        <v>0</v>
      </c>
      <c r="Q197" s="42">
        <v>0</v>
      </c>
      <c r="R197" s="42">
        <v>0</v>
      </c>
      <c r="S197" s="42">
        <v>0</v>
      </c>
      <c r="T197" s="42"/>
      <c r="U197" s="42">
        <v>0.19221450979530644</v>
      </c>
      <c r="V197" s="42">
        <v>0</v>
      </c>
      <c r="W197" s="42">
        <v>0</v>
      </c>
      <c r="X197" s="42">
        <v>0</v>
      </c>
      <c r="Y197" s="42">
        <v>0</v>
      </c>
      <c r="Z197" s="42">
        <v>1.9118456120877786E-2</v>
      </c>
      <c r="AA197" s="42">
        <v>0</v>
      </c>
      <c r="AB197" s="42"/>
      <c r="AC197" s="42"/>
      <c r="AD197" s="42">
        <v>6.6781866049022867</v>
      </c>
      <c r="AE197" s="42">
        <v>10.318428308248587</v>
      </c>
      <c r="AF197" s="43">
        <v>241.76537462836296</v>
      </c>
    </row>
    <row r="198" spans="1:32" x14ac:dyDescent="0.2">
      <c r="A198" s="45" t="s">
        <v>17206</v>
      </c>
      <c r="B198" s="41">
        <v>5.5914106671443378</v>
      </c>
      <c r="C198" s="42">
        <v>34.736137475859231</v>
      </c>
      <c r="D198" s="42">
        <v>16.944346542616859</v>
      </c>
      <c r="E198" s="42">
        <v>0</v>
      </c>
      <c r="F198" s="42">
        <v>0</v>
      </c>
      <c r="G198" s="42">
        <v>0</v>
      </c>
      <c r="H198" s="42">
        <v>14.365542550617775</v>
      </c>
      <c r="I198" s="42">
        <v>22.124634564368939</v>
      </c>
      <c r="J198" s="42">
        <v>0.34414832028743642</v>
      </c>
      <c r="K198" s="42">
        <v>0</v>
      </c>
      <c r="L198" s="42">
        <v>0</v>
      </c>
      <c r="M198" s="42">
        <v>0</v>
      </c>
      <c r="N198" s="42">
        <v>0</v>
      </c>
      <c r="O198" s="42">
        <v>3.4073606490802959</v>
      </c>
      <c r="P198" s="42">
        <v>0</v>
      </c>
      <c r="Q198" s="42">
        <v>0</v>
      </c>
      <c r="R198" s="42">
        <v>0</v>
      </c>
      <c r="S198" s="42">
        <v>0</v>
      </c>
      <c r="T198" s="42">
        <v>0</v>
      </c>
      <c r="U198" s="42"/>
      <c r="V198" s="42">
        <v>0</v>
      </c>
      <c r="W198" s="42">
        <v>0</v>
      </c>
      <c r="X198" s="42">
        <v>0</v>
      </c>
      <c r="Y198" s="42">
        <v>1.9248516618585679E-2</v>
      </c>
      <c r="Z198" s="42">
        <v>2.1288969713617229E-2</v>
      </c>
      <c r="AA198" s="42">
        <v>0</v>
      </c>
      <c r="AB198" s="42"/>
      <c r="AC198" s="42"/>
      <c r="AD198" s="42">
        <v>10.224344534604882</v>
      </c>
      <c r="AE198" s="42">
        <v>15.797576845443263</v>
      </c>
      <c r="AF198" s="43">
        <v>123.57603963635523</v>
      </c>
    </row>
    <row r="199" spans="1:32" x14ac:dyDescent="0.2">
      <c r="A199" s="45" t="s">
        <v>17207</v>
      </c>
      <c r="B199" s="41">
        <v>384.10964026273479</v>
      </c>
      <c r="C199" s="42">
        <v>62.525047456546616</v>
      </c>
      <c r="D199" s="42">
        <v>10.9214745487957</v>
      </c>
      <c r="E199" s="42">
        <v>0</v>
      </c>
      <c r="F199" s="42">
        <v>0</v>
      </c>
      <c r="G199" s="42">
        <v>0</v>
      </c>
      <c r="H199" s="42">
        <v>9.2593070468436842</v>
      </c>
      <c r="I199" s="42">
        <v>0</v>
      </c>
      <c r="J199" s="42">
        <v>0.23411363789120745</v>
      </c>
      <c r="K199" s="42">
        <v>0</v>
      </c>
      <c r="L199" s="42">
        <v>0</v>
      </c>
      <c r="M199" s="42">
        <v>0</v>
      </c>
      <c r="N199" s="42">
        <v>0</v>
      </c>
      <c r="O199" s="42">
        <v>2.1962134989332713</v>
      </c>
      <c r="P199" s="42">
        <v>0</v>
      </c>
      <c r="Q199" s="42">
        <v>0</v>
      </c>
      <c r="R199" s="42"/>
      <c r="S199" s="42">
        <v>0</v>
      </c>
      <c r="T199" s="42"/>
      <c r="U199" s="42">
        <v>0.96107254897653216</v>
      </c>
      <c r="V199" s="42"/>
      <c r="W199" s="42">
        <v>0</v>
      </c>
      <c r="X199" s="42">
        <v>0</v>
      </c>
      <c r="Y199" s="42">
        <v>0</v>
      </c>
      <c r="Z199" s="42">
        <v>4.8959779981712817E-2</v>
      </c>
      <c r="AA199" s="42"/>
      <c r="AB199" s="42"/>
      <c r="AC199" s="42"/>
      <c r="AD199" s="42">
        <v>0</v>
      </c>
      <c r="AE199" s="42">
        <v>0</v>
      </c>
      <c r="AF199" s="43">
        <v>470.25582878070344</v>
      </c>
    </row>
    <row r="200" spans="1:32" x14ac:dyDescent="0.2">
      <c r="A200" s="45" t="s">
        <v>17208</v>
      </c>
      <c r="B200" s="41">
        <v>3.546916119857034</v>
      </c>
      <c r="C200" s="42">
        <v>0</v>
      </c>
      <c r="D200" s="42">
        <v>9.7169001500314707</v>
      </c>
      <c r="E200" s="42">
        <v>0</v>
      </c>
      <c r="F200" s="42">
        <v>0</v>
      </c>
      <c r="G200" s="42">
        <v>0</v>
      </c>
      <c r="H200" s="42">
        <v>8.2380599460888657</v>
      </c>
      <c r="I200" s="42">
        <v>10.890734036920263</v>
      </c>
      <c r="J200" s="42">
        <v>1.6852938317247646E-2</v>
      </c>
      <c r="K200" s="42">
        <v>0</v>
      </c>
      <c r="L200" s="42">
        <v>0</v>
      </c>
      <c r="M200" s="42">
        <v>0</v>
      </c>
      <c r="N200" s="42">
        <v>0</v>
      </c>
      <c r="O200" s="42">
        <v>1.9539840689038666</v>
      </c>
      <c r="P200" s="42">
        <v>0</v>
      </c>
      <c r="Q200" s="42">
        <v>0</v>
      </c>
      <c r="R200" s="42"/>
      <c r="S200" s="42">
        <v>0</v>
      </c>
      <c r="T200" s="42"/>
      <c r="U200" s="42"/>
      <c r="V200" s="42"/>
      <c r="W200" s="42">
        <v>0</v>
      </c>
      <c r="X200" s="42">
        <v>0</v>
      </c>
      <c r="Y200" s="42">
        <v>0</v>
      </c>
      <c r="Z200" s="42">
        <v>1.5080688067352896E-2</v>
      </c>
      <c r="AA200" s="42"/>
      <c r="AB200" s="42"/>
      <c r="AC200" s="42"/>
      <c r="AD200" s="42">
        <v>5.0328793772507252</v>
      </c>
      <c r="AE200" s="42">
        <v>0</v>
      </c>
      <c r="AF200" s="43">
        <v>39.411407325436819</v>
      </c>
    </row>
    <row r="201" spans="1:32" x14ac:dyDescent="0.2">
      <c r="A201" s="45" t="s">
        <v>17228</v>
      </c>
      <c r="B201" s="41">
        <v>92.4</v>
      </c>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3">
        <v>92.4</v>
      </c>
    </row>
    <row r="202" spans="1:32" x14ac:dyDescent="0.2">
      <c r="A202" s="45" t="s">
        <v>17209</v>
      </c>
      <c r="B202" s="41">
        <v>232.96036912978741</v>
      </c>
      <c r="C202" s="42">
        <v>13.894454990343693</v>
      </c>
      <c r="D202" s="42">
        <v>36.779671642267871</v>
      </c>
      <c r="E202" s="42">
        <v>0</v>
      </c>
      <c r="F202" s="42">
        <v>0</v>
      </c>
      <c r="G202" s="42">
        <v>0</v>
      </c>
      <c r="H202" s="42">
        <v>31.182078143047111</v>
      </c>
      <c r="I202" s="42">
        <v>61.336112581665262</v>
      </c>
      <c r="J202" s="42">
        <v>0.3464884682029713</v>
      </c>
      <c r="K202" s="42">
        <v>0</v>
      </c>
      <c r="L202" s="42">
        <v>0</v>
      </c>
      <c r="M202" s="42">
        <v>0</v>
      </c>
      <c r="N202" s="42">
        <v>0</v>
      </c>
      <c r="O202" s="42">
        <v>7.3960719302311642</v>
      </c>
      <c r="P202" s="42">
        <v>0</v>
      </c>
      <c r="Q202" s="42">
        <v>0</v>
      </c>
      <c r="R202" s="42">
        <v>0</v>
      </c>
      <c r="S202" s="42">
        <v>0</v>
      </c>
      <c r="T202" s="42">
        <v>1.73</v>
      </c>
      <c r="U202" s="42">
        <v>39.510000000000005</v>
      </c>
      <c r="V202" s="42"/>
      <c r="W202" s="42">
        <v>0</v>
      </c>
      <c r="X202" s="42">
        <v>0</v>
      </c>
      <c r="Y202" s="42">
        <v>2.7302087865029984E-2</v>
      </c>
      <c r="Z202" s="42">
        <v>0.13108378211842536</v>
      </c>
      <c r="AA202" s="42">
        <v>0</v>
      </c>
      <c r="AB202" s="42"/>
      <c r="AC202" s="42"/>
      <c r="AD202" s="42">
        <v>3.8347761643842273</v>
      </c>
      <c r="AE202" s="42">
        <v>43.795613848018107</v>
      </c>
      <c r="AF202" s="43">
        <v>472.92402276793126</v>
      </c>
    </row>
    <row r="203" spans="1:32" x14ac:dyDescent="0.2">
      <c r="A203" s="45" t="s">
        <v>17210</v>
      </c>
      <c r="B203" s="41">
        <v>0.71920559759543157</v>
      </c>
      <c r="C203" s="42">
        <v>243.15296233101461</v>
      </c>
      <c r="D203" s="42">
        <v>41.999494036912878</v>
      </c>
      <c r="E203" s="42">
        <v>0</v>
      </c>
      <c r="F203" s="42">
        <v>0</v>
      </c>
      <c r="G203" s="42">
        <v>0</v>
      </c>
      <c r="H203" s="42">
        <v>35.607482246317993</v>
      </c>
      <c r="I203" s="42">
        <v>30.045941600400997</v>
      </c>
      <c r="J203" s="42">
        <v>3.417258024749566E-3</v>
      </c>
      <c r="K203" s="42">
        <v>0</v>
      </c>
      <c r="L203" s="42">
        <v>0</v>
      </c>
      <c r="M203" s="42">
        <v>0</v>
      </c>
      <c r="N203" s="42">
        <v>0</v>
      </c>
      <c r="O203" s="42">
        <v>8.4457327936919189</v>
      </c>
      <c r="P203" s="42">
        <v>0</v>
      </c>
      <c r="Q203" s="42">
        <v>0</v>
      </c>
      <c r="R203" s="42"/>
      <c r="S203" s="42">
        <v>0</v>
      </c>
      <c r="T203" s="42"/>
      <c r="U203" s="42"/>
      <c r="V203" s="42"/>
      <c r="W203" s="42">
        <v>0</v>
      </c>
      <c r="X203" s="42">
        <v>0</v>
      </c>
      <c r="Y203" s="42">
        <v>0.1215255780723289</v>
      </c>
      <c r="Z203" s="42">
        <v>3.0579001327124731E-3</v>
      </c>
      <c r="AA203" s="42"/>
      <c r="AB203" s="42"/>
      <c r="AC203" s="42"/>
      <c r="AD203" s="42">
        <v>1.878493041636615</v>
      </c>
      <c r="AE203" s="42">
        <v>21.453600507845216</v>
      </c>
      <c r="AF203" s="43">
        <v>383.43091289164551</v>
      </c>
    </row>
    <row r="204" spans="1:32" x14ac:dyDescent="0.2">
      <c r="A204" s="45" t="s">
        <v>17211</v>
      </c>
      <c r="B204" s="41">
        <v>320.2844590740367</v>
      </c>
      <c r="C204" s="42">
        <v>104.20841242757768</v>
      </c>
      <c r="D204" s="42">
        <v>44.488947794358957</v>
      </c>
      <c r="E204" s="42">
        <v>0</v>
      </c>
      <c r="F204" s="42">
        <v>0</v>
      </c>
      <c r="G204" s="42">
        <v>0</v>
      </c>
      <c r="H204" s="42">
        <v>37.718059587877946</v>
      </c>
      <c r="I204" s="42">
        <v>187.54853028726416</v>
      </c>
      <c r="J204" s="42">
        <v>1.0499223476493553</v>
      </c>
      <c r="K204" s="42">
        <v>0</v>
      </c>
      <c r="L204" s="42">
        <v>0</v>
      </c>
      <c r="M204" s="42">
        <v>0</v>
      </c>
      <c r="N204" s="42">
        <v>0</v>
      </c>
      <c r="O204" s="42">
        <v>8.9463402824193565</v>
      </c>
      <c r="P204" s="42">
        <v>0</v>
      </c>
      <c r="Q204" s="42">
        <v>0</v>
      </c>
      <c r="R204" s="42">
        <v>0</v>
      </c>
      <c r="S204" s="42">
        <v>0</v>
      </c>
      <c r="T204" s="42"/>
      <c r="U204" s="42">
        <v>12.8</v>
      </c>
      <c r="V204" s="42"/>
      <c r="W204" s="42">
        <v>0</v>
      </c>
      <c r="X204" s="42">
        <v>0</v>
      </c>
      <c r="Y204" s="42">
        <v>3.821646292715446</v>
      </c>
      <c r="Z204" s="42">
        <v>0.58157669650228194</v>
      </c>
      <c r="AA204" s="42">
        <v>0.1</v>
      </c>
      <c r="AB204" s="42"/>
      <c r="AC204" s="42"/>
      <c r="AD204" s="42">
        <v>11.725663778468427</v>
      </c>
      <c r="AE204" s="42">
        <v>0</v>
      </c>
      <c r="AF204" s="43">
        <v>733.27355856887027</v>
      </c>
    </row>
    <row r="205" spans="1:32" x14ac:dyDescent="0.2">
      <c r="A205" s="45" t="s">
        <v>17212</v>
      </c>
      <c r="B205" s="41">
        <v>41.804442631225712</v>
      </c>
      <c r="C205" s="42">
        <v>131.99732240826506</v>
      </c>
      <c r="D205" s="42">
        <v>30.114359969105795</v>
      </c>
      <c r="E205" s="42">
        <v>0</v>
      </c>
      <c r="F205" s="42">
        <v>0</v>
      </c>
      <c r="G205" s="42">
        <v>0</v>
      </c>
      <c r="H205" s="42">
        <v>25.53117751887045</v>
      </c>
      <c r="I205" s="42">
        <v>21.332879741633484</v>
      </c>
      <c r="J205" s="42">
        <v>9.2674074454738312E-2</v>
      </c>
      <c r="K205" s="42">
        <v>0</v>
      </c>
      <c r="L205" s="42">
        <v>0</v>
      </c>
      <c r="M205" s="42">
        <v>0</v>
      </c>
      <c r="N205" s="42">
        <v>0</v>
      </c>
      <c r="O205" s="42">
        <v>6.0557357507351233</v>
      </c>
      <c r="P205" s="42">
        <v>0</v>
      </c>
      <c r="Q205" s="42">
        <v>0</v>
      </c>
      <c r="R205" s="42">
        <v>0</v>
      </c>
      <c r="S205" s="42">
        <v>0</v>
      </c>
      <c r="T205" s="42"/>
      <c r="U205" s="42">
        <v>11</v>
      </c>
      <c r="V205" s="42"/>
      <c r="W205" s="42">
        <v>0</v>
      </c>
      <c r="X205" s="42">
        <v>0</v>
      </c>
      <c r="Y205" s="42">
        <v>6.2622279849278678E-2</v>
      </c>
      <c r="Z205" s="42">
        <v>8.2928494869777367E-2</v>
      </c>
      <c r="AA205" s="42">
        <v>0.2</v>
      </c>
      <c r="AB205" s="42"/>
      <c r="AC205" s="42"/>
      <c r="AD205" s="42">
        <v>1.3337463903009907</v>
      </c>
      <c r="AE205" s="42">
        <v>15.232242868128351</v>
      </c>
      <c r="AF205" s="43">
        <v>284.84013212743878</v>
      </c>
    </row>
    <row r="206" spans="1:32" x14ac:dyDescent="0.2">
      <c r="A206" s="45" t="s">
        <v>17231</v>
      </c>
      <c r="B206" s="41">
        <v>18.37</v>
      </c>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3">
        <v>18.37</v>
      </c>
    </row>
    <row r="207" spans="1:32" x14ac:dyDescent="0.2">
      <c r="A207" s="45" t="s">
        <v>17213</v>
      </c>
      <c r="B207" s="41">
        <v>15.000829001102808</v>
      </c>
      <c r="C207" s="42">
        <v>187.57514236963985</v>
      </c>
      <c r="D207" s="42">
        <v>11.483609268219011</v>
      </c>
      <c r="E207" s="42">
        <v>0</v>
      </c>
      <c r="F207" s="42">
        <v>0</v>
      </c>
      <c r="G207" s="42">
        <v>0</v>
      </c>
      <c r="H207" s="42">
        <v>9.7358890271959329</v>
      </c>
      <c r="I207" s="42">
        <v>23.364882156378965</v>
      </c>
      <c r="J207" s="42">
        <v>7.1275450932669709E-2</v>
      </c>
      <c r="K207" s="42">
        <v>0</v>
      </c>
      <c r="L207" s="42">
        <v>0</v>
      </c>
      <c r="M207" s="42">
        <v>0</v>
      </c>
      <c r="N207" s="42">
        <v>0</v>
      </c>
      <c r="O207" s="42">
        <v>2.3092538996136605</v>
      </c>
      <c r="P207" s="42">
        <v>0</v>
      </c>
      <c r="Q207" s="42">
        <v>0</v>
      </c>
      <c r="R207" s="42"/>
      <c r="S207" s="42">
        <v>0</v>
      </c>
      <c r="T207" s="42"/>
      <c r="U207" s="42"/>
      <c r="V207" s="42"/>
      <c r="W207" s="42">
        <v>0</v>
      </c>
      <c r="X207" s="42">
        <v>0</v>
      </c>
      <c r="Y207" s="42">
        <v>0.18084941508962565</v>
      </c>
      <c r="Z207" s="42">
        <v>6.3780144574281827E-2</v>
      </c>
      <c r="AA207" s="42"/>
      <c r="AB207" s="42"/>
      <c r="AC207" s="42"/>
      <c r="AD207" s="42">
        <v>1.4607885861307677</v>
      </c>
      <c r="AE207" s="42">
        <v>16.6831465747489</v>
      </c>
      <c r="AF207" s="43">
        <v>267.92944589362645</v>
      </c>
    </row>
    <row r="208" spans="1:32" x14ac:dyDescent="0.2">
      <c r="A208" s="45" t="s">
        <v>17214</v>
      </c>
      <c r="B208" s="41">
        <v>111.3270182344457</v>
      </c>
      <c r="C208" s="42">
        <v>764.19502446890294</v>
      </c>
      <c r="D208" s="42">
        <v>28.990090530259177</v>
      </c>
      <c r="E208" s="42">
        <v>0</v>
      </c>
      <c r="F208" s="42">
        <v>0</v>
      </c>
      <c r="G208" s="42">
        <v>0</v>
      </c>
      <c r="H208" s="42">
        <v>24.578013558165953</v>
      </c>
      <c r="I208" s="42">
        <v>125.4467356362745</v>
      </c>
      <c r="J208" s="42">
        <v>0.18453153404634709</v>
      </c>
      <c r="K208" s="42">
        <v>0</v>
      </c>
      <c r="L208" s="42">
        <v>0</v>
      </c>
      <c r="M208" s="42">
        <v>0</v>
      </c>
      <c r="N208" s="42">
        <v>0</v>
      </c>
      <c r="O208" s="42">
        <v>5.829654949374345</v>
      </c>
      <c r="P208" s="42">
        <v>0</v>
      </c>
      <c r="Q208" s="42">
        <v>0</v>
      </c>
      <c r="R208" s="42">
        <v>0</v>
      </c>
      <c r="S208" s="42">
        <v>0</v>
      </c>
      <c r="T208" s="42"/>
      <c r="U208" s="42"/>
      <c r="V208" s="42"/>
      <c r="W208" s="42">
        <v>0</v>
      </c>
      <c r="X208" s="42">
        <v>0</v>
      </c>
      <c r="Y208" s="42">
        <v>0.53740551182116325</v>
      </c>
      <c r="Z208" s="42">
        <v>0.16512624986558169</v>
      </c>
      <c r="AA208" s="42"/>
      <c r="AB208" s="42"/>
      <c r="AC208" s="42"/>
      <c r="AD208" s="42">
        <v>7.8430166417425431</v>
      </c>
      <c r="AE208" s="42">
        <v>89.572301881795056</v>
      </c>
      <c r="AF208" s="43">
        <v>1158.6689191966932</v>
      </c>
    </row>
    <row r="209" spans="1:32" x14ac:dyDescent="0.2">
      <c r="A209" s="45" t="s">
        <v>17215</v>
      </c>
      <c r="B209" s="41">
        <v>4.4342631624209794</v>
      </c>
      <c r="C209" s="42">
        <v>20.841682485515538</v>
      </c>
      <c r="D209" s="42">
        <v>5.0592124748097733</v>
      </c>
      <c r="E209" s="42">
        <v>0</v>
      </c>
      <c r="F209" s="42">
        <v>0</v>
      </c>
      <c r="G209" s="42">
        <v>0</v>
      </c>
      <c r="H209" s="42">
        <v>4.2892378231702359</v>
      </c>
      <c r="I209" s="42">
        <v>8.6278675044633992</v>
      </c>
      <c r="J209" s="42">
        <v>2.1069109342720067E-2</v>
      </c>
      <c r="K209" s="42">
        <v>0</v>
      </c>
      <c r="L209" s="42">
        <v>0</v>
      </c>
      <c r="M209" s="42">
        <v>0</v>
      </c>
      <c r="N209" s="42">
        <v>0</v>
      </c>
      <c r="O209" s="42">
        <v>1.0173636061235007</v>
      </c>
      <c r="P209" s="42">
        <v>0</v>
      </c>
      <c r="Q209" s="42">
        <v>0</v>
      </c>
      <c r="R209" s="42"/>
      <c r="S209" s="42">
        <v>0</v>
      </c>
      <c r="T209" s="42"/>
      <c r="U209" s="42"/>
      <c r="V209" s="42"/>
      <c r="W209" s="42">
        <v>0</v>
      </c>
      <c r="X209" s="42">
        <v>0</v>
      </c>
      <c r="Y209" s="42">
        <v>0</v>
      </c>
      <c r="Z209" s="42">
        <v>1.8853487734499901E-2</v>
      </c>
      <c r="AA209" s="42"/>
      <c r="AB209" s="42"/>
      <c r="AC209" s="42"/>
      <c r="AD209" s="42">
        <v>0.53942024140394573</v>
      </c>
      <c r="AE209" s="42">
        <v>6.160526607457256</v>
      </c>
      <c r="AF209" s="43">
        <v>51.009496502441849</v>
      </c>
    </row>
    <row r="210" spans="1:32" x14ac:dyDescent="0.2">
      <c r="A210" s="45" t="s">
        <v>17216</v>
      </c>
      <c r="B210" s="41">
        <v>103</v>
      </c>
      <c r="C210" s="42">
        <v>0</v>
      </c>
      <c r="D210" s="42">
        <v>1.3651843185994625</v>
      </c>
      <c r="E210" s="42">
        <v>0</v>
      </c>
      <c r="F210" s="42">
        <v>0</v>
      </c>
      <c r="G210" s="42">
        <v>0</v>
      </c>
      <c r="H210" s="42">
        <v>1.1574133808554605</v>
      </c>
      <c r="I210" s="42">
        <v>0.51653357719888304</v>
      </c>
      <c r="J210" s="42">
        <v>0</v>
      </c>
      <c r="K210" s="42">
        <v>0</v>
      </c>
      <c r="L210" s="42">
        <v>0</v>
      </c>
      <c r="M210" s="42">
        <v>0</v>
      </c>
      <c r="N210" s="42">
        <v>0</v>
      </c>
      <c r="O210" s="42">
        <v>0.27452668736665892</v>
      </c>
      <c r="P210" s="42">
        <v>0</v>
      </c>
      <c r="Q210" s="42">
        <v>0</v>
      </c>
      <c r="R210" s="42"/>
      <c r="S210" s="42">
        <v>0</v>
      </c>
      <c r="T210" s="42"/>
      <c r="U210" s="42"/>
      <c r="V210" s="42"/>
      <c r="W210" s="42">
        <v>0</v>
      </c>
      <c r="X210" s="42">
        <v>0</v>
      </c>
      <c r="Y210" s="42">
        <v>0</v>
      </c>
      <c r="Z210" s="42">
        <v>0</v>
      </c>
      <c r="AA210" s="42"/>
      <c r="AB210" s="42"/>
      <c r="AC210" s="42"/>
      <c r="AD210" s="42">
        <v>3.2294036360864829E-2</v>
      </c>
      <c r="AE210" s="42">
        <v>0.36881869643137316</v>
      </c>
      <c r="AF210" s="43">
        <v>106.71477069681271</v>
      </c>
    </row>
    <row r="211" spans="1:32" x14ac:dyDescent="0.2">
      <c r="A211" s="45" t="s">
        <v>17230</v>
      </c>
      <c r="B211" s="41">
        <v>39</v>
      </c>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3">
        <v>39</v>
      </c>
    </row>
    <row r="212" spans="1:32" x14ac:dyDescent="0.2">
      <c r="A212" s="45" t="s">
        <v>17217</v>
      </c>
      <c r="B212" s="41">
        <v>737.45030089301918</v>
      </c>
      <c r="C212" s="42">
        <v>507.14760714754476</v>
      </c>
      <c r="D212" s="42">
        <v>68.018301050220288</v>
      </c>
      <c r="E212" s="42">
        <v>0</v>
      </c>
      <c r="F212" s="42">
        <v>0</v>
      </c>
      <c r="G212" s="42">
        <v>0</v>
      </c>
      <c r="H212" s="42">
        <v>57.666419622622058</v>
      </c>
      <c r="I212" s="42">
        <v>138.57270259101008</v>
      </c>
      <c r="J212" s="42">
        <v>0.87943882214014257</v>
      </c>
      <c r="K212" s="42">
        <v>0</v>
      </c>
      <c r="L212" s="42">
        <v>0</v>
      </c>
      <c r="M212" s="42">
        <v>0</v>
      </c>
      <c r="N212" s="42">
        <v>0</v>
      </c>
      <c r="O212" s="42">
        <v>13.677888482327067</v>
      </c>
      <c r="P212" s="42">
        <v>0</v>
      </c>
      <c r="Q212" s="42">
        <v>0</v>
      </c>
      <c r="R212" s="42">
        <v>0</v>
      </c>
      <c r="S212" s="42">
        <v>0</v>
      </c>
      <c r="T212" s="42">
        <v>3.2</v>
      </c>
      <c r="U212" s="42">
        <v>48.300000000000004</v>
      </c>
      <c r="V212" s="42"/>
      <c r="W212" s="42">
        <v>0</v>
      </c>
      <c r="X212" s="42">
        <v>0</v>
      </c>
      <c r="Y212" s="42">
        <v>2.7581062154321732</v>
      </c>
      <c r="Z212" s="42">
        <v>0.51850519869682732</v>
      </c>
      <c r="AA212" s="42">
        <v>3.5</v>
      </c>
      <c r="AB212" s="42"/>
      <c r="AC212" s="42"/>
      <c r="AD212" s="42">
        <v>8.6636611706160824</v>
      </c>
      <c r="AE212" s="42">
        <v>98.944590993956439</v>
      </c>
      <c r="AF212" s="43">
        <v>1689.2975221875849</v>
      </c>
    </row>
    <row r="213" spans="1:32" x14ac:dyDescent="0.2">
      <c r="A213" s="45" t="s">
        <v>17218</v>
      </c>
      <c r="B213" s="41">
        <v>0</v>
      </c>
      <c r="C213" s="42">
        <v>0</v>
      </c>
      <c r="D213" s="42">
        <v>0</v>
      </c>
      <c r="E213" s="42">
        <v>0</v>
      </c>
      <c r="F213" s="42">
        <v>0</v>
      </c>
      <c r="G213" s="42">
        <v>0</v>
      </c>
      <c r="H213" s="42">
        <v>0</v>
      </c>
      <c r="I213" s="42">
        <v>0</v>
      </c>
      <c r="J213" s="42">
        <v>0</v>
      </c>
      <c r="K213" s="42">
        <v>0</v>
      </c>
      <c r="L213" s="42">
        <v>0</v>
      </c>
      <c r="M213" s="42">
        <v>0</v>
      </c>
      <c r="N213" s="42">
        <v>0</v>
      </c>
      <c r="O213" s="42">
        <v>0</v>
      </c>
      <c r="P213" s="42">
        <v>0</v>
      </c>
      <c r="Q213" s="42">
        <v>0</v>
      </c>
      <c r="R213" s="42"/>
      <c r="S213" s="42">
        <v>0</v>
      </c>
      <c r="T213" s="42"/>
      <c r="U213" s="42"/>
      <c r="V213" s="42"/>
      <c r="W213" s="42">
        <v>0</v>
      </c>
      <c r="X213" s="42">
        <v>0</v>
      </c>
      <c r="Y213" s="42">
        <v>0</v>
      </c>
      <c r="Z213" s="42">
        <v>0</v>
      </c>
      <c r="AA213" s="42"/>
      <c r="AB213" s="42"/>
      <c r="AC213" s="42"/>
      <c r="AD213" s="42">
        <v>0</v>
      </c>
      <c r="AE213" s="42">
        <v>0</v>
      </c>
      <c r="AF213" s="43">
        <v>0</v>
      </c>
    </row>
    <row r="214" spans="1:32" x14ac:dyDescent="0.2">
      <c r="A214" s="45" t="s">
        <v>17219</v>
      </c>
      <c r="B214" s="41">
        <v>9.0478445189220817E-3</v>
      </c>
      <c r="C214" s="42">
        <v>20.841682485515538</v>
      </c>
      <c r="D214" s="42">
        <v>8.0304959917615451E-2</v>
      </c>
      <c r="E214" s="42">
        <v>0</v>
      </c>
      <c r="F214" s="42">
        <v>0</v>
      </c>
      <c r="G214" s="42">
        <v>0</v>
      </c>
      <c r="H214" s="42">
        <v>6.8083140050321192E-2</v>
      </c>
      <c r="I214" s="42">
        <v>3.35585164551832E-2</v>
      </c>
      <c r="J214" s="42">
        <v>4.299023727338305E-5</v>
      </c>
      <c r="K214" s="42">
        <v>0</v>
      </c>
      <c r="L214" s="42">
        <v>0</v>
      </c>
      <c r="M214" s="42">
        <v>0</v>
      </c>
      <c r="N214" s="42">
        <v>0</v>
      </c>
      <c r="O214" s="42">
        <v>1.6148628668626996E-2</v>
      </c>
      <c r="P214" s="42">
        <v>0</v>
      </c>
      <c r="Q214" s="42">
        <v>0</v>
      </c>
      <c r="R214" s="42"/>
      <c r="S214" s="42">
        <v>0</v>
      </c>
      <c r="T214" s="42"/>
      <c r="U214" s="42"/>
      <c r="V214" s="42"/>
      <c r="W214" s="42">
        <v>0</v>
      </c>
      <c r="X214" s="42">
        <v>0</v>
      </c>
      <c r="Y214" s="42">
        <v>0</v>
      </c>
      <c r="Z214" s="42">
        <v>3.846939602204981E-5</v>
      </c>
      <c r="AA214" s="42"/>
      <c r="AB214" s="42"/>
      <c r="AC214" s="42"/>
      <c r="AD214" s="42">
        <v>2.0981016500367607E-3</v>
      </c>
      <c r="AE214" s="42">
        <v>2.3961672269769765E-2</v>
      </c>
      <c r="AF214" s="43">
        <v>21.074966808679306</v>
      </c>
    </row>
    <row r="215" spans="1:32" x14ac:dyDescent="0.2">
      <c r="A215" s="45" t="s">
        <v>17229</v>
      </c>
      <c r="B215" s="41">
        <v>112.63</v>
      </c>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3">
        <v>112.63</v>
      </c>
    </row>
    <row r="216" spans="1:32" x14ac:dyDescent="0.2">
      <c r="A216" s="45" t="s">
        <v>17220</v>
      </c>
      <c r="B216" s="41">
        <v>190.50809648208917</v>
      </c>
      <c r="C216" s="42">
        <v>1181.028674179214</v>
      </c>
      <c r="D216" s="42">
        <v>31.961374047210949</v>
      </c>
      <c r="E216" s="42">
        <v>0</v>
      </c>
      <c r="F216" s="42">
        <v>0</v>
      </c>
      <c r="G216" s="42">
        <v>0</v>
      </c>
      <c r="H216" s="42">
        <v>27.097089740027837</v>
      </c>
      <c r="I216" s="42">
        <v>382.06410802114607</v>
      </c>
      <c r="J216" s="42">
        <v>0.44619813494957444</v>
      </c>
      <c r="K216" s="42">
        <v>0</v>
      </c>
      <c r="L216" s="42">
        <v>0</v>
      </c>
      <c r="M216" s="42">
        <v>0</v>
      </c>
      <c r="N216" s="42">
        <v>0</v>
      </c>
      <c r="O216" s="42">
        <v>6.427154210113545</v>
      </c>
      <c r="P216" s="42">
        <v>0</v>
      </c>
      <c r="Q216" s="42">
        <v>0</v>
      </c>
      <c r="R216" s="42">
        <v>0</v>
      </c>
      <c r="S216" s="42">
        <v>0</v>
      </c>
      <c r="T216" s="42"/>
      <c r="U216" s="42">
        <v>7</v>
      </c>
      <c r="V216" s="42"/>
      <c r="W216" s="42">
        <v>0</v>
      </c>
      <c r="X216" s="42">
        <v>0</v>
      </c>
      <c r="Y216" s="42">
        <v>0.64552958253467163</v>
      </c>
      <c r="Z216" s="42">
        <v>0.39927606466835464</v>
      </c>
      <c r="AA216" s="42">
        <v>3</v>
      </c>
      <c r="AB216" s="42"/>
      <c r="AC216" s="42"/>
      <c r="AD216" s="42">
        <v>23.886912180087723</v>
      </c>
      <c r="AE216" s="42">
        <v>272.80392310163097</v>
      </c>
      <c r="AF216" s="43">
        <v>2127.2683357436727</v>
      </c>
    </row>
    <row r="217" spans="1:32" x14ac:dyDescent="0.2">
      <c r="A217" s="45" t="s">
        <v>17221</v>
      </c>
      <c r="B217" s="41">
        <v>0.49704319858747181</v>
      </c>
      <c r="C217" s="42">
        <v>34.736137475859231</v>
      </c>
      <c r="D217" s="42">
        <v>23.368743336026096</v>
      </c>
      <c r="E217" s="42">
        <v>0</v>
      </c>
      <c r="F217" s="42">
        <v>0</v>
      </c>
      <c r="G217" s="42">
        <v>0</v>
      </c>
      <c r="H217" s="42">
        <v>19.81219375464347</v>
      </c>
      <c r="I217" s="42">
        <v>11.85163525014174</v>
      </c>
      <c r="J217" s="42">
        <v>2.3616680191297485E-3</v>
      </c>
      <c r="K217" s="42">
        <v>0</v>
      </c>
      <c r="L217" s="42">
        <v>0</v>
      </c>
      <c r="M217" s="42">
        <v>0</v>
      </c>
      <c r="N217" s="42">
        <v>0</v>
      </c>
      <c r="O217" s="42">
        <v>4.6992509425704556</v>
      </c>
      <c r="P217" s="42">
        <v>0</v>
      </c>
      <c r="Q217" s="42">
        <v>0</v>
      </c>
      <c r="R217" s="42">
        <v>0</v>
      </c>
      <c r="S217" s="42">
        <v>0</v>
      </c>
      <c r="T217" s="42"/>
      <c r="U217" s="42"/>
      <c r="V217" s="42"/>
      <c r="W217" s="42">
        <v>0</v>
      </c>
      <c r="X217" s="42">
        <v>0</v>
      </c>
      <c r="Y217" s="42">
        <v>8.3433883432021683E-2</v>
      </c>
      <c r="Z217" s="42">
        <v>2.1133156749698198E-3</v>
      </c>
      <c r="AA217" s="42"/>
      <c r="AB217" s="42"/>
      <c r="AC217" s="42"/>
      <c r="AD217" s="42">
        <v>0.74097242967114596</v>
      </c>
      <c r="AE217" s="42">
        <v>8.4623824209870566</v>
      </c>
      <c r="AF217" s="43">
        <v>104.2562676756128</v>
      </c>
    </row>
    <row r="218" spans="1:32" x14ac:dyDescent="0.2">
      <c r="A218" s="45" t="s">
        <v>17222</v>
      </c>
      <c r="B218" s="41">
        <v>14.397375587759125</v>
      </c>
      <c r="C218" s="42">
        <v>20.841682485515538</v>
      </c>
      <c r="D218" s="42">
        <v>1.6864041582699245</v>
      </c>
      <c r="E218" s="42">
        <v>0</v>
      </c>
      <c r="F218" s="42">
        <v>0</v>
      </c>
      <c r="G218" s="42">
        <v>0</v>
      </c>
      <c r="H218" s="42">
        <v>1.4297459410567452</v>
      </c>
      <c r="I218" s="42">
        <v>5.9618528141927749</v>
      </c>
      <c r="J218" s="42">
        <v>6.840818178709332E-2</v>
      </c>
      <c r="K218" s="42">
        <v>0</v>
      </c>
      <c r="L218" s="42">
        <v>0</v>
      </c>
      <c r="M218" s="42">
        <v>0</v>
      </c>
      <c r="N218" s="42">
        <v>0</v>
      </c>
      <c r="O218" s="42">
        <v>0.33912120204116691</v>
      </c>
      <c r="P218" s="42">
        <v>0</v>
      </c>
      <c r="Q218" s="42">
        <v>0</v>
      </c>
      <c r="R218" s="42"/>
      <c r="S218" s="42">
        <v>0</v>
      </c>
      <c r="T218" s="42"/>
      <c r="U218" s="42"/>
      <c r="V218" s="42"/>
      <c r="W218" s="42">
        <v>0</v>
      </c>
      <c r="X218" s="42">
        <v>0</v>
      </c>
      <c r="Y218" s="42">
        <v>0.37851531521665216</v>
      </c>
      <c r="Z218" s="42">
        <v>6.121439664501243E-2</v>
      </c>
      <c r="AA218" s="42"/>
      <c r="AB218" s="42"/>
      <c r="AC218" s="42"/>
      <c r="AD218" s="42">
        <v>0.37273915977302347</v>
      </c>
      <c r="AE218" s="42">
        <v>0</v>
      </c>
      <c r="AF218" s="43">
        <v>45.537059242257058</v>
      </c>
    </row>
    <row r="219" spans="1:32" x14ac:dyDescent="0.2">
      <c r="A219" s="45" t="s">
        <v>17223</v>
      </c>
      <c r="B219" s="41">
        <v>98.995386679448188</v>
      </c>
      <c r="C219" s="42">
        <v>6.9472274951718465</v>
      </c>
      <c r="D219" s="42">
        <v>5.7016521541506959</v>
      </c>
      <c r="E219" s="42">
        <v>0</v>
      </c>
      <c r="F219" s="42">
        <v>0</v>
      </c>
      <c r="G219" s="42">
        <v>0</v>
      </c>
      <c r="H219" s="42">
        <v>4.8339029435728049</v>
      </c>
      <c r="I219" s="42">
        <v>19.017883629509885</v>
      </c>
      <c r="J219" s="42">
        <v>1.8983816641541338E-2</v>
      </c>
      <c r="K219" s="42">
        <v>0</v>
      </c>
      <c r="L219" s="42">
        <v>0</v>
      </c>
      <c r="M219" s="42">
        <v>0</v>
      </c>
      <c r="N219" s="42">
        <v>0</v>
      </c>
      <c r="O219" s="42">
        <v>1.1465526354725166</v>
      </c>
      <c r="P219" s="42">
        <v>0</v>
      </c>
      <c r="Q219" s="42">
        <v>0</v>
      </c>
      <c r="R219" s="42">
        <v>0</v>
      </c>
      <c r="S219" s="42">
        <v>0</v>
      </c>
      <c r="T219" s="42"/>
      <c r="U219" s="42"/>
      <c r="V219" s="42"/>
      <c r="W219" s="42">
        <v>0</v>
      </c>
      <c r="X219" s="42">
        <v>0</v>
      </c>
      <c r="Y219" s="42">
        <v>0</v>
      </c>
      <c r="Z219" s="42">
        <v>1.698748382683592E-2</v>
      </c>
      <c r="AA219" s="42"/>
      <c r="AB219" s="42"/>
      <c r="AC219" s="42"/>
      <c r="AD219" s="42">
        <v>1.1890112328585642</v>
      </c>
      <c r="AE219" s="42">
        <v>13.579274143525234</v>
      </c>
      <c r="AF219" s="43">
        <v>151.44686221417811</v>
      </c>
    </row>
    <row r="220" spans="1:32" x14ac:dyDescent="0.2">
      <c r="A220" s="45" t="s">
        <v>17232</v>
      </c>
      <c r="B220" s="41">
        <v>8.1199999999999992</v>
      </c>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3">
        <v>8.1199999999999992</v>
      </c>
    </row>
    <row r="221" spans="1:32" x14ac:dyDescent="0.2">
      <c r="A221" s="45" t="s">
        <v>17224</v>
      </c>
      <c r="B221" s="41">
        <v>0.12625664770251255</v>
      </c>
      <c r="C221" s="42">
        <v>41.683364971031075</v>
      </c>
      <c r="D221" s="42">
        <v>1.2848793586818472</v>
      </c>
      <c r="E221" s="42">
        <v>0</v>
      </c>
      <c r="F221" s="42">
        <v>0</v>
      </c>
      <c r="G221" s="42">
        <v>0</v>
      </c>
      <c r="H221" s="42">
        <v>1.0893302408051391</v>
      </c>
      <c r="I221" s="42">
        <v>0.95773170929429352</v>
      </c>
      <c r="J221" s="42">
        <v>5.9990014535744808E-4</v>
      </c>
      <c r="K221" s="42">
        <v>0</v>
      </c>
      <c r="L221" s="42">
        <v>0</v>
      </c>
      <c r="M221" s="42">
        <v>0</v>
      </c>
      <c r="N221" s="42">
        <v>0</v>
      </c>
      <c r="O221" s="42">
        <v>0.25837805869803193</v>
      </c>
      <c r="P221" s="42">
        <v>0</v>
      </c>
      <c r="Q221" s="42">
        <v>0</v>
      </c>
      <c r="R221" s="42">
        <v>0</v>
      </c>
      <c r="S221" s="42">
        <v>0</v>
      </c>
      <c r="T221" s="42"/>
      <c r="U221" s="42"/>
      <c r="V221" s="42"/>
      <c r="W221" s="42">
        <v>0</v>
      </c>
      <c r="X221" s="42">
        <v>0</v>
      </c>
      <c r="Y221" s="42">
        <v>0</v>
      </c>
      <c r="Z221" s="42">
        <v>5.3681481492378951E-4</v>
      </c>
      <c r="AA221" s="42"/>
      <c r="AB221" s="42"/>
      <c r="AC221" s="42"/>
      <c r="AD221" s="42">
        <v>5.9878048609402233E-2</v>
      </c>
      <c r="AE221" s="42">
        <v>0.68384588368571209</v>
      </c>
      <c r="AF221" s="43">
        <v>46.144801633468305</v>
      </c>
    </row>
    <row r="222" spans="1:32" x14ac:dyDescent="0.2">
      <c r="A222" s="45" t="s">
        <v>17225</v>
      </c>
      <c r="B222" s="41">
        <v>1234.7516550920625</v>
      </c>
      <c r="C222" s="42">
        <v>312.62523728273311</v>
      </c>
      <c r="D222" s="42">
        <v>37.502416281526415</v>
      </c>
      <c r="E222" s="42">
        <v>0</v>
      </c>
      <c r="F222" s="42">
        <v>0</v>
      </c>
      <c r="G222" s="42">
        <v>0</v>
      </c>
      <c r="H222" s="42">
        <v>31.7948264035</v>
      </c>
      <c r="I222" s="42">
        <v>78.276776602212166</v>
      </c>
      <c r="J222" s="42">
        <v>0.95204717007335193</v>
      </c>
      <c r="K222" s="42">
        <v>0</v>
      </c>
      <c r="L222" s="42">
        <v>0</v>
      </c>
      <c r="M222" s="42">
        <v>0</v>
      </c>
      <c r="N222" s="42">
        <v>0</v>
      </c>
      <c r="O222" s="42">
        <v>7.5414095882488068</v>
      </c>
      <c r="P222" s="42">
        <v>0</v>
      </c>
      <c r="Q222" s="42">
        <v>0</v>
      </c>
      <c r="R222" s="42">
        <v>0</v>
      </c>
      <c r="S222" s="42">
        <v>0</v>
      </c>
      <c r="T222" s="42"/>
      <c r="U222" s="42">
        <v>63.500000000000007</v>
      </c>
      <c r="V222" s="42"/>
      <c r="W222" s="42">
        <v>0</v>
      </c>
      <c r="X222" s="42">
        <v>0</v>
      </c>
      <c r="Y222" s="42">
        <v>1.7140097239672263</v>
      </c>
      <c r="Z222" s="42">
        <v>0.58347807319823863</v>
      </c>
      <c r="AA222" s="42">
        <v>0</v>
      </c>
      <c r="AB222" s="42"/>
      <c r="AC222" s="42"/>
      <c r="AD222" s="42">
        <v>4.8939181911688507</v>
      </c>
      <c r="AE222" s="42">
        <v>55.891698007004486</v>
      </c>
      <c r="AF222" s="43">
        <v>1830.0274724156952</v>
      </c>
    </row>
    <row r="223" spans="1:32" x14ac:dyDescent="0.2">
      <c r="A223" s="45" t="s">
        <v>17227</v>
      </c>
      <c r="B223" s="41">
        <v>0</v>
      </c>
      <c r="C223" s="42">
        <v>27.788909980687386</v>
      </c>
      <c r="D223" s="42">
        <v>0</v>
      </c>
      <c r="E223" s="42">
        <v>0</v>
      </c>
      <c r="F223" s="42">
        <v>0</v>
      </c>
      <c r="G223" s="42">
        <v>0</v>
      </c>
      <c r="H223" s="42">
        <v>0</v>
      </c>
      <c r="I223" s="42">
        <v>0</v>
      </c>
      <c r="J223" s="42">
        <v>0</v>
      </c>
      <c r="K223" s="42">
        <v>0</v>
      </c>
      <c r="L223" s="42">
        <v>0</v>
      </c>
      <c r="M223" s="42">
        <v>0</v>
      </c>
      <c r="N223" s="42">
        <v>0</v>
      </c>
      <c r="O223" s="42">
        <v>0</v>
      </c>
      <c r="P223" s="42">
        <v>0</v>
      </c>
      <c r="Q223" s="42">
        <v>0</v>
      </c>
      <c r="R223" s="42"/>
      <c r="S223" s="42">
        <v>0</v>
      </c>
      <c r="T223" s="42"/>
      <c r="U223" s="42"/>
      <c r="V223" s="42"/>
      <c r="W223" s="42">
        <v>0</v>
      </c>
      <c r="X223" s="42">
        <v>0</v>
      </c>
      <c r="Y223" s="42">
        <v>0</v>
      </c>
      <c r="Z223" s="42">
        <v>0</v>
      </c>
      <c r="AA223" s="42"/>
      <c r="AB223" s="42"/>
      <c r="AC223" s="42"/>
      <c r="AD223" s="42">
        <v>0</v>
      </c>
      <c r="AE223" s="42">
        <v>0</v>
      </c>
      <c r="AF223" s="43">
        <v>27.788909980687386</v>
      </c>
    </row>
    <row r="224" spans="1:32" x14ac:dyDescent="0.2">
      <c r="A224" s="45" t="s">
        <v>17226</v>
      </c>
      <c r="B224" s="41">
        <v>88.312746962553064</v>
      </c>
      <c r="C224" s="42">
        <v>90.313957437234009</v>
      </c>
      <c r="D224" s="42">
        <v>16.944346542616859</v>
      </c>
      <c r="E224" s="42">
        <v>0</v>
      </c>
      <c r="F224" s="42">
        <v>0</v>
      </c>
      <c r="G224" s="42">
        <v>0</v>
      </c>
      <c r="H224" s="42">
        <v>14.365542550617773</v>
      </c>
      <c r="I224" s="42">
        <v>25.546010527256325</v>
      </c>
      <c r="J224" s="42">
        <v>0.41961220025879736</v>
      </c>
      <c r="K224" s="42">
        <v>0</v>
      </c>
      <c r="L224" s="42">
        <v>0</v>
      </c>
      <c r="M224" s="42">
        <v>0</v>
      </c>
      <c r="N224" s="42">
        <v>0</v>
      </c>
      <c r="O224" s="42">
        <v>3.4073606490802959</v>
      </c>
      <c r="P224" s="42">
        <v>0</v>
      </c>
      <c r="Q224" s="42">
        <v>0</v>
      </c>
      <c r="R224" s="42"/>
      <c r="S224" s="42">
        <v>0</v>
      </c>
      <c r="T224" s="42"/>
      <c r="U224" s="42"/>
      <c r="V224" s="42"/>
      <c r="W224" s="42">
        <v>0</v>
      </c>
      <c r="X224" s="42">
        <v>0</v>
      </c>
      <c r="Y224" s="42">
        <v>3.0945068504346415E-2</v>
      </c>
      <c r="Z224" s="42">
        <v>0.37548589938659482</v>
      </c>
      <c r="AA224" s="42"/>
      <c r="AB224" s="42"/>
      <c r="AC224" s="42"/>
      <c r="AD224" s="42">
        <v>1.59715423983871</v>
      </c>
      <c r="AE224" s="42">
        <v>0</v>
      </c>
      <c r="AF224" s="43">
        <v>241.31316207734676</v>
      </c>
    </row>
    <row r="225" spans="1:32" x14ac:dyDescent="0.2">
      <c r="A225" s="18" t="s">
        <v>9172</v>
      </c>
      <c r="B225" s="51">
        <v>9905.6412958416186</v>
      </c>
      <c r="C225" s="52">
        <v>9948.4297730860835</v>
      </c>
      <c r="D225" s="52">
        <v>1308.0071871381201</v>
      </c>
      <c r="E225" s="52">
        <v>0</v>
      </c>
      <c r="F225" s="52">
        <v>0</v>
      </c>
      <c r="G225" s="52">
        <v>0</v>
      </c>
      <c r="H225" s="52">
        <v>1108.938185139632</v>
      </c>
      <c r="I225" s="52">
        <v>3240.5107537002136</v>
      </c>
      <c r="J225" s="52">
        <v>27.351024101355616</v>
      </c>
      <c r="K225" s="52">
        <v>0</v>
      </c>
      <c r="L225" s="52">
        <v>0</v>
      </c>
      <c r="M225" s="52">
        <v>0</v>
      </c>
      <c r="N225" s="52">
        <v>0</v>
      </c>
      <c r="O225" s="52">
        <v>263.02886375459644</v>
      </c>
      <c r="P225" s="52">
        <v>0</v>
      </c>
      <c r="Q225" s="52">
        <v>0</v>
      </c>
      <c r="R225" s="52">
        <v>2.6046347507329326</v>
      </c>
      <c r="S225" s="52">
        <v>0</v>
      </c>
      <c r="T225" s="52">
        <v>9.86</v>
      </c>
      <c r="U225" s="52">
        <v>407.06871480958279</v>
      </c>
      <c r="V225" s="52">
        <v>0</v>
      </c>
      <c r="W225" s="52">
        <v>0</v>
      </c>
      <c r="X225" s="52">
        <v>0</v>
      </c>
      <c r="Y225" s="52">
        <v>20.972710474799118</v>
      </c>
      <c r="Z225" s="52">
        <v>8.9340146228665382</v>
      </c>
      <c r="AA225" s="52">
        <v>171.95015745956931</v>
      </c>
      <c r="AB225" s="52">
        <v>0</v>
      </c>
      <c r="AC225" s="52">
        <v>0</v>
      </c>
      <c r="AD225" s="52">
        <v>515.68194701630512</v>
      </c>
      <c r="AE225" s="52">
        <v>1835.903298419209</v>
      </c>
      <c r="AF225" s="54">
        <v>28774.882560314698</v>
      </c>
    </row>
    <row r="232" spans="1:32" x14ac:dyDescent="0.2">
      <c r="B232" s="42">
        <f>SUM(B119:B155)</f>
        <v>4952.8206479208102</v>
      </c>
      <c r="C232" s="42">
        <f t="shared" ref="C232:AD232" si="222">SUM(C119:C155)</f>
        <v>4974.2148865430418</v>
      </c>
      <c r="D232" s="42">
        <f t="shared" si="222"/>
        <v>654.00359356906029</v>
      </c>
      <c r="E232" s="42">
        <f t="shared" si="222"/>
        <v>0</v>
      </c>
      <c r="F232" s="42">
        <f t="shared" si="222"/>
        <v>0</v>
      </c>
      <c r="G232" s="42">
        <f t="shared" si="222"/>
        <v>0</v>
      </c>
      <c r="H232" s="42">
        <f t="shared" si="222"/>
        <v>554.46909256981587</v>
      </c>
      <c r="I232" s="42">
        <f t="shared" si="222"/>
        <v>1620.2553768501066</v>
      </c>
      <c r="J232" s="42">
        <f t="shared" si="222"/>
        <v>13.675512050677806</v>
      </c>
      <c r="K232" s="42">
        <f t="shared" si="222"/>
        <v>0</v>
      </c>
      <c r="L232" s="42">
        <f t="shared" si="222"/>
        <v>0</v>
      </c>
      <c r="M232" s="42">
        <f t="shared" si="222"/>
        <v>0</v>
      </c>
      <c r="N232" s="42">
        <f t="shared" si="222"/>
        <v>0</v>
      </c>
      <c r="O232" s="42">
        <f t="shared" si="222"/>
        <v>131.51443187729825</v>
      </c>
      <c r="P232" s="42">
        <f t="shared" si="222"/>
        <v>0</v>
      </c>
      <c r="Q232" s="42">
        <f t="shared" si="222"/>
        <v>0</v>
      </c>
      <c r="R232" s="42">
        <f t="shared" si="222"/>
        <v>1.3023173753664663</v>
      </c>
      <c r="S232" s="42">
        <f t="shared" si="222"/>
        <v>0</v>
      </c>
      <c r="T232" s="42">
        <f t="shared" si="222"/>
        <v>4.93</v>
      </c>
      <c r="U232" s="42">
        <f t="shared" si="222"/>
        <v>203.53435740479139</v>
      </c>
      <c r="V232" s="42">
        <f t="shared" si="222"/>
        <v>0</v>
      </c>
      <c r="W232" s="42">
        <f t="shared" si="222"/>
        <v>0</v>
      </c>
      <c r="X232" s="42">
        <f t="shared" si="222"/>
        <v>0</v>
      </c>
      <c r="Y232" s="42">
        <f t="shared" si="222"/>
        <v>10.486355237399559</v>
      </c>
      <c r="Z232" s="42">
        <f t="shared" si="222"/>
        <v>4.4670073114332691</v>
      </c>
      <c r="AA232" s="42">
        <f t="shared" si="222"/>
        <v>85.97507872978467</v>
      </c>
      <c r="AB232" s="42">
        <f t="shared" si="222"/>
        <v>0</v>
      </c>
      <c r="AC232" s="42">
        <f t="shared" si="222"/>
        <v>0</v>
      </c>
      <c r="AD232" s="42">
        <f t="shared" si="222"/>
        <v>257.84097350815262</v>
      </c>
    </row>
  </sheetData>
  <phoneticPr fontId="4" type="noConversion"/>
  <pageMargins left="0.75" right="0.75" top="1" bottom="1" header="0.5" footer="0.5"/>
  <pageSetup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DR125"/>
  <sheetViews>
    <sheetView zoomScale="70" zoomScaleNormal="70" workbookViewId="0">
      <pane xSplit="2" ySplit="4" topLeftCell="C5" activePane="bottomRight" state="frozen"/>
      <selection pane="topRight" activeCell="C1" sqref="C1"/>
      <selection pane="bottomLeft" activeCell="A5" sqref="A5"/>
      <selection pane="bottomRight" activeCell="C5" sqref="C5"/>
    </sheetView>
  </sheetViews>
  <sheetFormatPr defaultColWidth="9.140625" defaultRowHeight="12.75" x14ac:dyDescent="0.2"/>
  <cols>
    <col min="1" max="1" width="9.140625" style="7"/>
    <col min="2" max="2" width="44.85546875" style="7" customWidth="1"/>
    <col min="3" max="10" width="12.5703125" style="82" customWidth="1"/>
    <col min="11" max="109" width="12.5703125" style="7" customWidth="1"/>
    <col min="110" max="16384" width="9.140625" style="7"/>
  </cols>
  <sheetData>
    <row r="1" spans="1:122" x14ac:dyDescent="0.2">
      <c r="A1" s="74" t="s">
        <v>15128</v>
      </c>
      <c r="C1" s="32"/>
      <c r="D1" s="75"/>
      <c r="E1" s="32"/>
      <c r="F1" s="7"/>
      <c r="G1" s="32"/>
    </row>
    <row r="2" spans="1:122" x14ac:dyDescent="0.2">
      <c r="A2" s="37"/>
      <c r="C2" s="32"/>
      <c r="D2" s="32"/>
      <c r="E2" s="32"/>
      <c r="F2" s="7"/>
      <c r="G2" s="32"/>
    </row>
    <row r="3" spans="1:122" x14ac:dyDescent="0.2">
      <c r="A3" s="75" t="s">
        <v>14783</v>
      </c>
      <c r="C3" s="32"/>
      <c r="D3" s="32"/>
      <c r="E3" s="32"/>
      <c r="F3" s="32"/>
      <c r="G3" s="32"/>
      <c r="H3" s="32"/>
      <c r="I3" s="32"/>
      <c r="J3" s="32"/>
    </row>
    <row r="4" spans="1:122" x14ac:dyDescent="0.2">
      <c r="B4" s="46" t="str">
        <f>B24</f>
        <v>Description</v>
      </c>
      <c r="C4" s="76" t="str">
        <f>C24</f>
        <v>Carter, Mt</v>
      </c>
      <c r="D4" s="76" t="str">
        <f t="shared" ref="D4:BO4" si="0">D24</f>
        <v>Custer, Mt</v>
      </c>
      <c r="E4" s="76" t="str">
        <f t="shared" si="0"/>
        <v>Daniels, Mt</v>
      </c>
      <c r="F4" s="76" t="str">
        <f t="shared" si="0"/>
        <v>Dawson, Mt</v>
      </c>
      <c r="G4" s="76" t="str">
        <f t="shared" si="0"/>
        <v>Fallon, Mt</v>
      </c>
      <c r="H4" s="76" t="str">
        <f t="shared" si="0"/>
        <v>Garfield, Mt</v>
      </c>
      <c r="I4" s="76" t="str">
        <f t="shared" si="0"/>
        <v>Mccone, Mt</v>
      </c>
      <c r="J4" s="76" t="str">
        <f t="shared" si="0"/>
        <v>Prairie, Mt</v>
      </c>
      <c r="K4" s="76" t="str">
        <f t="shared" si="0"/>
        <v>Richland, Mt</v>
      </c>
      <c r="L4" s="76" t="str">
        <f t="shared" si="0"/>
        <v>Roosevelt, Mt</v>
      </c>
      <c r="M4" s="76" t="str">
        <f t="shared" si="0"/>
        <v>Sheridan, Mt</v>
      </c>
      <c r="N4" s="76" t="str">
        <f t="shared" si="0"/>
        <v>Valley, Mt</v>
      </c>
      <c r="O4" s="76" t="str">
        <f t="shared" si="0"/>
        <v>Wibaux, Mt</v>
      </c>
      <c r="P4" s="76" t="str">
        <f t="shared" si="0"/>
        <v>Barnes,Nd</v>
      </c>
      <c r="Q4" s="76" t="str">
        <f t="shared" si="0"/>
        <v>Billings, Nd</v>
      </c>
      <c r="R4" s="76" t="str">
        <f t="shared" si="0"/>
        <v>Bottineau, Nd</v>
      </c>
      <c r="S4" s="76" t="str">
        <f t="shared" si="0"/>
        <v>Bowman, Nd</v>
      </c>
      <c r="T4" s="76" t="str">
        <f t="shared" si="0"/>
        <v>Burke, Nd</v>
      </c>
      <c r="U4" s="76" t="str">
        <f t="shared" si="0"/>
        <v>Burleigh,Nd</v>
      </c>
      <c r="V4" s="76" t="str">
        <f t="shared" si="0"/>
        <v>Divide, Nd</v>
      </c>
      <c r="W4" s="76" t="str">
        <f t="shared" si="0"/>
        <v>Dunn, Nd</v>
      </c>
      <c r="X4" s="76" t="str">
        <f t="shared" si="0"/>
        <v>Golden Valley, Nd</v>
      </c>
      <c r="Y4" s="76" t="str">
        <f t="shared" si="0"/>
        <v>Mc Henry, Nd</v>
      </c>
      <c r="Z4" s="76" t="str">
        <f t="shared" si="0"/>
        <v>Mcintosh,Nd</v>
      </c>
      <c r="AA4" s="76" t="str">
        <f t="shared" si="0"/>
        <v>Mckenzie, Nd</v>
      </c>
      <c r="AB4" s="76" t="str">
        <f t="shared" si="0"/>
        <v>Mclean, Nd</v>
      </c>
      <c r="AC4" s="76" t="str">
        <f t="shared" si="0"/>
        <v>Mercer, Nd</v>
      </c>
      <c r="AD4" s="76" t="str">
        <f t="shared" si="0"/>
        <v>Morton,Nd</v>
      </c>
      <c r="AE4" s="76" t="str">
        <f t="shared" si="0"/>
        <v>Mountrail, Nd</v>
      </c>
      <c r="AF4" s="76" t="str">
        <f t="shared" si="0"/>
        <v>Renville, Nd</v>
      </c>
      <c r="AG4" s="76" t="str">
        <f t="shared" si="0"/>
        <v>Slope, Nd</v>
      </c>
      <c r="AH4" s="76" t="str">
        <f t="shared" si="0"/>
        <v>Stark, Nd</v>
      </c>
      <c r="AI4" s="76" t="str">
        <f t="shared" si="0"/>
        <v>Stutsman,Nd</v>
      </c>
      <c r="AJ4" s="76" t="str">
        <f t="shared" si="0"/>
        <v>Ward, Nd</v>
      </c>
      <c r="AK4" s="76" t="str">
        <f t="shared" si="0"/>
        <v>Williams, Nd</v>
      </c>
      <c r="AL4" s="76" t="str">
        <f t="shared" si="0"/>
        <v>Butte, Sd</v>
      </c>
      <c r="AM4" s="76" t="str">
        <f t="shared" si="0"/>
        <v>Harding, Sd</v>
      </c>
      <c r="AN4" s="239" t="str">
        <f t="shared" si="0"/>
        <v>Carter, Mt_Tribal</v>
      </c>
      <c r="AO4" s="239" t="str">
        <f t="shared" si="0"/>
        <v>Custer, Mt_Tribal</v>
      </c>
      <c r="AP4" s="239" t="str">
        <f t="shared" si="0"/>
        <v>Daniels, Mt_Tribal</v>
      </c>
      <c r="AQ4" s="239" t="str">
        <f t="shared" si="0"/>
        <v>Dawson, Mt_Tribal</v>
      </c>
      <c r="AR4" s="239" t="str">
        <f t="shared" si="0"/>
        <v>Fallon, Mt_Tribal</v>
      </c>
      <c r="AS4" s="239" t="str">
        <f t="shared" si="0"/>
        <v>Garfield, Mt_Tribal</v>
      </c>
      <c r="AT4" s="239" t="str">
        <f t="shared" si="0"/>
        <v>Mccone, Mt_Tribal</v>
      </c>
      <c r="AU4" s="239" t="str">
        <f t="shared" si="0"/>
        <v>Prairie, Mt_Tribal</v>
      </c>
      <c r="AV4" s="239" t="str">
        <f t="shared" si="0"/>
        <v>Richland, Mt_Tribal</v>
      </c>
      <c r="AW4" s="239" t="str">
        <f t="shared" si="0"/>
        <v>Roosevelt, Mt_Tribal</v>
      </c>
      <c r="AX4" s="239" t="str">
        <f t="shared" si="0"/>
        <v>Sheridan, Mt_Tribal</v>
      </c>
      <c r="AY4" s="239" t="str">
        <f t="shared" si="0"/>
        <v>Valley, Mt_Tribal</v>
      </c>
      <c r="AZ4" s="239" t="str">
        <f t="shared" si="0"/>
        <v>Wibaux, Mt_Tribal</v>
      </c>
      <c r="BA4" s="239" t="str">
        <f t="shared" si="0"/>
        <v>Billings, Nd_Tribal</v>
      </c>
      <c r="BB4" s="239" t="str">
        <f t="shared" si="0"/>
        <v>Bottineau, Nd_Tribal</v>
      </c>
      <c r="BC4" s="239" t="str">
        <f t="shared" si="0"/>
        <v>Bowman, Nd_Tribal</v>
      </c>
      <c r="BD4" s="239" t="str">
        <f t="shared" si="0"/>
        <v>Burke, Nd_Tribal</v>
      </c>
      <c r="BE4" s="239" t="str">
        <f t="shared" si="0"/>
        <v>Divide, Nd_Tribal</v>
      </c>
      <c r="BF4" s="239" t="str">
        <f t="shared" si="0"/>
        <v>Dunn, Nd_Tribal</v>
      </c>
      <c r="BG4" s="239" t="str">
        <f t="shared" si="0"/>
        <v>Golden Valley, Nd_Tribal</v>
      </c>
      <c r="BH4" s="239" t="str">
        <f t="shared" si="0"/>
        <v>Mc Henry, Nd_Tribal</v>
      </c>
      <c r="BI4" s="239" t="str">
        <f t="shared" si="0"/>
        <v>Mckenzie, Nd_Tribal</v>
      </c>
      <c r="BJ4" s="239" t="str">
        <f t="shared" si="0"/>
        <v>Mclean, Nd_Tribal</v>
      </c>
      <c r="BK4" s="239" t="str">
        <f t="shared" si="0"/>
        <v>Mercer, Nd_Tribal</v>
      </c>
      <c r="BL4" s="239" t="str">
        <f t="shared" si="0"/>
        <v>Mountrail, Nd_Tribal</v>
      </c>
      <c r="BM4" s="239" t="str">
        <f t="shared" si="0"/>
        <v>Renville, Nd_Tribal</v>
      </c>
      <c r="BN4" s="239" t="str">
        <f t="shared" si="0"/>
        <v>Slope, Nd_Tribal</v>
      </c>
      <c r="BO4" s="239" t="str">
        <f t="shared" si="0"/>
        <v>Stark, Nd_Tribal</v>
      </c>
      <c r="BP4" s="239" t="str">
        <f t="shared" ref="BP4:DD4" si="1">BP24</f>
        <v>Ward, Nd_Tribal</v>
      </c>
      <c r="BQ4" s="239" t="str">
        <f t="shared" si="1"/>
        <v>Williams, Nd_Tribal</v>
      </c>
      <c r="BR4" s="239" t="str">
        <f t="shared" si="1"/>
        <v>Butte, Sd_Tribal</v>
      </c>
      <c r="BS4" s="239" t="str">
        <f t="shared" si="1"/>
        <v>Harding, Sd_Tribal</v>
      </c>
      <c r="BT4" s="241" t="str">
        <f t="shared" si="1"/>
        <v>Carter, Mt_Non-Tribal</v>
      </c>
      <c r="BU4" s="241" t="str">
        <f t="shared" si="1"/>
        <v>Custer, Mt_Non-Tribal</v>
      </c>
      <c r="BV4" s="241" t="str">
        <f t="shared" si="1"/>
        <v>Daniels, Mt_Non-Tribal</v>
      </c>
      <c r="BW4" s="241" t="str">
        <f t="shared" si="1"/>
        <v>Dawson, Mt_Non-Tribal</v>
      </c>
      <c r="BX4" s="241" t="str">
        <f t="shared" si="1"/>
        <v>Fallon, Mt_Non-Tribal</v>
      </c>
      <c r="BY4" s="241" t="str">
        <f t="shared" si="1"/>
        <v>Garfield, Mt_Non-Tribal</v>
      </c>
      <c r="BZ4" s="241" t="str">
        <f t="shared" si="1"/>
        <v>Mccone, Mt_Non-Tribal</v>
      </c>
      <c r="CA4" s="241" t="str">
        <f t="shared" si="1"/>
        <v>Prairie, Mt_Non-Tribal</v>
      </c>
      <c r="CB4" s="241" t="str">
        <f t="shared" si="1"/>
        <v>Richland, Mt_Non-Tribal</v>
      </c>
      <c r="CC4" s="241" t="str">
        <f t="shared" si="1"/>
        <v>Roosevelt, Mt_Non-Tribal</v>
      </c>
      <c r="CD4" s="241" t="str">
        <f t="shared" si="1"/>
        <v>Sheridan, Mt_Non-Tribal</v>
      </c>
      <c r="CE4" s="241" t="str">
        <f t="shared" si="1"/>
        <v>Valley, Mt_Non-Tribal</v>
      </c>
      <c r="CF4" s="241" t="str">
        <f t="shared" si="1"/>
        <v>Wibaux, Mt_Non-Tribal</v>
      </c>
      <c r="CG4" s="241" t="str">
        <f t="shared" si="1"/>
        <v>Barnes,Nd_Non-Tribal</v>
      </c>
      <c r="CH4" s="241" t="str">
        <f t="shared" si="1"/>
        <v>Billings, Nd_Non-Tribal</v>
      </c>
      <c r="CI4" s="241" t="str">
        <f t="shared" si="1"/>
        <v>Bottineau, Nd_Non-Tribal</v>
      </c>
      <c r="CJ4" s="241" t="str">
        <f t="shared" si="1"/>
        <v>Bowman, Nd_Non-Tribal</v>
      </c>
      <c r="CK4" s="241" t="str">
        <f t="shared" si="1"/>
        <v>Burke, Nd_Non-Tribal</v>
      </c>
      <c r="CL4" s="241" t="str">
        <f t="shared" si="1"/>
        <v>Burleigh,Nd_Non-Tribal</v>
      </c>
      <c r="CM4" s="241" t="str">
        <f t="shared" si="1"/>
        <v>Divide, Nd_Non-Tribal</v>
      </c>
      <c r="CN4" s="241" t="str">
        <f t="shared" si="1"/>
        <v>Dunn, Nd_Non-Tribal</v>
      </c>
      <c r="CO4" s="241" t="str">
        <f t="shared" si="1"/>
        <v>Golden Valley, Nd_Non-Tribal</v>
      </c>
      <c r="CP4" s="241" t="str">
        <f t="shared" si="1"/>
        <v>Mc Henry, Nd_Non-Tribal</v>
      </c>
      <c r="CQ4" s="241" t="str">
        <f t="shared" si="1"/>
        <v>Mcintosh,Nd_Non-Tribal</v>
      </c>
      <c r="CR4" s="241" t="str">
        <f t="shared" si="1"/>
        <v>Mckenzie, Nd_Non-Tribal</v>
      </c>
      <c r="CS4" s="241" t="str">
        <f t="shared" si="1"/>
        <v>Mclean, Nd_Non-Tribal</v>
      </c>
      <c r="CT4" s="241" t="str">
        <f t="shared" si="1"/>
        <v>Mercer, Nd_Non-Tribal</v>
      </c>
      <c r="CU4" s="241" t="str">
        <f t="shared" si="1"/>
        <v>Morton,Nd_Non-Tribal</v>
      </c>
      <c r="CV4" s="241" t="str">
        <f t="shared" si="1"/>
        <v>Mountrail, Nd_Non-Tribal</v>
      </c>
      <c r="CW4" s="241" t="str">
        <f t="shared" si="1"/>
        <v>Renville, Nd_Non-Tribal</v>
      </c>
      <c r="CX4" s="241" t="str">
        <f t="shared" si="1"/>
        <v>Slope, Nd_Non-Tribal</v>
      </c>
      <c r="CY4" s="241" t="str">
        <f t="shared" si="1"/>
        <v>Stark, Nd_Non-Tribal</v>
      </c>
      <c r="CZ4" s="241" t="str">
        <f t="shared" si="1"/>
        <v>Stutsman,Nd_Non-Tribal</v>
      </c>
      <c r="DA4" s="241" t="str">
        <f t="shared" si="1"/>
        <v>Ward, Nd_Non-Tribal</v>
      </c>
      <c r="DB4" s="241" t="str">
        <f t="shared" si="1"/>
        <v>Williams, Nd_Non-Tribal</v>
      </c>
      <c r="DC4" s="241" t="str">
        <f t="shared" si="1"/>
        <v>Butte, Sd_Non-Tribal</v>
      </c>
      <c r="DD4" s="241" t="str">
        <f t="shared" si="1"/>
        <v>Harding, Sd_Non-Tribal</v>
      </c>
      <c r="DE4" s="76" t="str">
        <f>DE24</f>
        <v>Total</v>
      </c>
      <c r="DJ4" s="153"/>
      <c r="DK4" s="153"/>
      <c r="DL4" s="153"/>
    </row>
    <row r="5" spans="1:122" x14ac:dyDescent="0.2">
      <c r="B5" s="7" t="s">
        <v>16694</v>
      </c>
      <c r="C5" s="77">
        <f t="shared" ref="C5:L18" si="2">VLOOKUP($B5,$B$24:$DE$61,COLUMN(C$4)-1,FALSE)</f>
        <v>7.4746799650440648E-2</v>
      </c>
      <c r="D5" s="77">
        <f t="shared" si="2"/>
        <v>5.6067087831460617E-2</v>
      </c>
      <c r="E5" s="77">
        <f t="shared" si="2"/>
        <v>0</v>
      </c>
      <c r="F5" s="77">
        <f t="shared" si="2"/>
        <v>16.727432865033791</v>
      </c>
      <c r="G5" s="77">
        <f t="shared" si="2"/>
        <v>159.79683018920807</v>
      </c>
      <c r="H5" s="77">
        <f t="shared" si="2"/>
        <v>2.3544500076872689E-3</v>
      </c>
      <c r="I5" s="77">
        <f t="shared" si="2"/>
        <v>23.296142301178079</v>
      </c>
      <c r="J5" s="77">
        <f t="shared" si="2"/>
        <v>9.0533440706550179E-3</v>
      </c>
      <c r="K5" s="77">
        <f t="shared" si="2"/>
        <v>187.77902383917058</v>
      </c>
      <c r="L5" s="77">
        <f t="shared" si="2"/>
        <v>51.244688156057947</v>
      </c>
      <c r="M5" s="77">
        <f t="shared" ref="M5:V18" si="3">VLOOKUP($B5,$B$24:$DE$61,COLUMN(M$4)-1,FALSE)</f>
        <v>1.7759599798639403</v>
      </c>
      <c r="N5" s="77">
        <f t="shared" si="3"/>
        <v>81.796396973666035</v>
      </c>
      <c r="O5" s="77">
        <f t="shared" si="3"/>
        <v>0.54451978129840262</v>
      </c>
      <c r="P5" s="77">
        <f t="shared" si="3"/>
        <v>1.8</v>
      </c>
      <c r="Q5" s="77">
        <f t="shared" si="3"/>
        <v>21.553054092234227</v>
      </c>
      <c r="R5" s="77">
        <f t="shared" si="3"/>
        <v>0.11041187935592807</v>
      </c>
      <c r="S5" s="77">
        <f t="shared" si="3"/>
        <v>131.59904289335628</v>
      </c>
      <c r="T5" s="77">
        <f t="shared" si="3"/>
        <v>9.9943067377444343</v>
      </c>
      <c r="U5" s="77">
        <f t="shared" si="3"/>
        <v>4.93</v>
      </c>
      <c r="V5" s="77">
        <f t="shared" si="3"/>
        <v>2.3029155048934382</v>
      </c>
      <c r="W5" s="77">
        <f t="shared" ref="W5:AF18" si="4">VLOOKUP($B5,$B$24:$DE$61,COLUMN(W$4)-1,FALSE)</f>
        <v>25.669732818948312</v>
      </c>
      <c r="X5" s="77">
        <f t="shared" si="4"/>
        <v>0.68074460343267373</v>
      </c>
      <c r="Y5" s="77">
        <f t="shared" si="4"/>
        <v>2.1</v>
      </c>
      <c r="Z5" s="77">
        <f t="shared" si="4"/>
        <v>5</v>
      </c>
      <c r="AA5" s="77">
        <f t="shared" si="4"/>
        <v>69.035481736084563</v>
      </c>
      <c r="AB5" s="77">
        <f t="shared" si="4"/>
        <v>7.182040105641109E-2</v>
      </c>
      <c r="AC5" s="77">
        <f t="shared" si="4"/>
        <v>1.3890179954027173E-3</v>
      </c>
      <c r="AD5" s="77">
        <f t="shared" si="4"/>
        <v>22.5</v>
      </c>
      <c r="AE5" s="77">
        <f t="shared" si="4"/>
        <v>109.10860845052392</v>
      </c>
      <c r="AF5" s="77">
        <f t="shared" si="4"/>
        <v>7.6305682075621717E-2</v>
      </c>
      <c r="AG5" s="77">
        <f t="shared" ref="AG5:AP18" si="5">VLOOKUP($B5,$B$24:$DE$61,COLUMN(AG$4)-1,FALSE)</f>
        <v>2.2102738100932462</v>
      </c>
      <c r="AH5" s="77">
        <f t="shared" si="5"/>
        <v>9.0133686299250204</v>
      </c>
      <c r="AI5" s="77">
        <f t="shared" si="5"/>
        <v>2.99</v>
      </c>
      <c r="AJ5" s="77">
        <f t="shared" si="5"/>
        <v>1.938282154730309E-2</v>
      </c>
      <c r="AK5" s="77">
        <f t="shared" si="5"/>
        <v>80.667696075361278</v>
      </c>
      <c r="AL5" s="77">
        <f t="shared" si="5"/>
        <v>0</v>
      </c>
      <c r="AM5" s="77">
        <f t="shared" si="5"/>
        <v>13.55770366056721</v>
      </c>
      <c r="AN5" s="245">
        <f t="shared" si="5"/>
        <v>0</v>
      </c>
      <c r="AO5" s="245">
        <f t="shared" si="5"/>
        <v>0</v>
      </c>
      <c r="AP5" s="245">
        <f t="shared" si="5"/>
        <v>0</v>
      </c>
      <c r="AQ5" s="245">
        <f t="shared" ref="AQ5:AZ18" si="6">VLOOKUP($B5,$B$24:$DE$61,COLUMN(AQ$4)-1,FALSE)</f>
        <v>0</v>
      </c>
      <c r="AR5" s="245">
        <f t="shared" si="6"/>
        <v>0</v>
      </c>
      <c r="AS5" s="245">
        <f t="shared" si="6"/>
        <v>0</v>
      </c>
      <c r="AT5" s="245">
        <f t="shared" si="6"/>
        <v>0</v>
      </c>
      <c r="AU5" s="245">
        <f t="shared" si="6"/>
        <v>0</v>
      </c>
      <c r="AV5" s="245">
        <f t="shared" si="6"/>
        <v>0</v>
      </c>
      <c r="AW5" s="245">
        <f t="shared" si="6"/>
        <v>18.347041196604955</v>
      </c>
      <c r="AX5" s="245">
        <f t="shared" si="6"/>
        <v>4.6863230974926035E-3</v>
      </c>
      <c r="AY5" s="245">
        <f t="shared" si="6"/>
        <v>7.9072967153150046E-3</v>
      </c>
      <c r="AZ5" s="245">
        <f t="shared" si="6"/>
        <v>0</v>
      </c>
      <c r="BA5" s="245">
        <f t="shared" ref="BA5:BJ18" si="7">VLOOKUP($B5,$B$24:$DE$61,COLUMN(BA$4)-1,FALSE)</f>
        <v>0</v>
      </c>
      <c r="BB5" s="245">
        <f t="shared" si="7"/>
        <v>0</v>
      </c>
      <c r="BC5" s="245">
        <f t="shared" si="7"/>
        <v>0</v>
      </c>
      <c r="BD5" s="245">
        <f t="shared" si="7"/>
        <v>0</v>
      </c>
      <c r="BE5" s="245">
        <f t="shared" si="7"/>
        <v>0</v>
      </c>
      <c r="BF5" s="245">
        <f t="shared" si="7"/>
        <v>0.54750423482412858</v>
      </c>
      <c r="BG5" s="245">
        <f t="shared" si="7"/>
        <v>0</v>
      </c>
      <c r="BH5" s="245">
        <f t="shared" si="7"/>
        <v>0</v>
      </c>
      <c r="BI5" s="245">
        <f t="shared" si="7"/>
        <v>0.41376717402218077</v>
      </c>
      <c r="BJ5" s="245">
        <f t="shared" si="7"/>
        <v>7.182040105641109E-2</v>
      </c>
      <c r="BK5" s="245">
        <f t="shared" ref="BK5:BT18" si="8">VLOOKUP($B5,$B$24:$DE$61,COLUMN(BK$4)-1,FALSE)</f>
        <v>0</v>
      </c>
      <c r="BL5" s="245">
        <f t="shared" si="8"/>
        <v>2.7919111194808739</v>
      </c>
      <c r="BM5" s="245">
        <f t="shared" si="8"/>
        <v>0</v>
      </c>
      <c r="BN5" s="245">
        <f t="shared" si="8"/>
        <v>0</v>
      </c>
      <c r="BO5" s="245">
        <f t="shared" si="8"/>
        <v>0</v>
      </c>
      <c r="BP5" s="245">
        <f t="shared" si="8"/>
        <v>0</v>
      </c>
      <c r="BQ5" s="245">
        <f t="shared" si="8"/>
        <v>0</v>
      </c>
      <c r="BR5" s="245">
        <f t="shared" si="8"/>
        <v>0</v>
      </c>
      <c r="BS5" s="245">
        <f t="shared" si="8"/>
        <v>0</v>
      </c>
      <c r="BT5" s="243">
        <f t="shared" si="8"/>
        <v>7.4746799650440648E-2</v>
      </c>
      <c r="BU5" s="243">
        <f t="shared" ref="BU5:CD18" si="9">VLOOKUP($B5,$B$24:$DE$61,COLUMN(BU$4)-1,FALSE)</f>
        <v>5.6067087831460617E-2</v>
      </c>
      <c r="BV5" s="243">
        <f t="shared" si="9"/>
        <v>0</v>
      </c>
      <c r="BW5" s="243">
        <f t="shared" si="9"/>
        <v>16.727432865033791</v>
      </c>
      <c r="BX5" s="243">
        <f t="shared" si="9"/>
        <v>159.79683018920807</v>
      </c>
      <c r="BY5" s="243">
        <f t="shared" si="9"/>
        <v>2.3544500076872689E-3</v>
      </c>
      <c r="BZ5" s="243">
        <f t="shared" si="9"/>
        <v>23.296142301178079</v>
      </c>
      <c r="CA5" s="243">
        <f t="shared" si="9"/>
        <v>9.0533440706550179E-3</v>
      </c>
      <c r="CB5" s="243">
        <f t="shared" si="9"/>
        <v>187.77902383917058</v>
      </c>
      <c r="CC5" s="243">
        <f t="shared" si="9"/>
        <v>32.897646959452992</v>
      </c>
      <c r="CD5" s="243">
        <f t="shared" si="9"/>
        <v>1.7712736567664478</v>
      </c>
      <c r="CE5" s="243">
        <f t="shared" ref="CE5:CN18" si="10">VLOOKUP($B5,$B$24:$DE$61,COLUMN(CE$4)-1,FALSE)</f>
        <v>81.788489676950718</v>
      </c>
      <c r="CF5" s="243">
        <f t="shared" si="10"/>
        <v>0.54451978129840262</v>
      </c>
      <c r="CG5" s="243">
        <f t="shared" si="10"/>
        <v>1.8</v>
      </c>
      <c r="CH5" s="243">
        <f t="shared" si="10"/>
        <v>21.553054092234227</v>
      </c>
      <c r="CI5" s="243">
        <f t="shared" si="10"/>
        <v>0.11041187935592807</v>
      </c>
      <c r="CJ5" s="243">
        <f t="shared" si="10"/>
        <v>131.59904289335628</v>
      </c>
      <c r="CK5" s="243">
        <f t="shared" si="10"/>
        <v>9.9943067377444343</v>
      </c>
      <c r="CL5" s="243">
        <f t="shared" si="10"/>
        <v>4.93</v>
      </c>
      <c r="CM5" s="243">
        <f t="shared" si="10"/>
        <v>2.3029155048934382</v>
      </c>
      <c r="CN5" s="243">
        <f t="shared" si="10"/>
        <v>25.12222858412418</v>
      </c>
      <c r="CO5" s="243">
        <f t="shared" ref="CO5:CX18" si="11">VLOOKUP($B5,$B$24:$DE$61,COLUMN(CO$4)-1,FALSE)</f>
        <v>0.68074460343267373</v>
      </c>
      <c r="CP5" s="243">
        <f t="shared" si="11"/>
        <v>2.1</v>
      </c>
      <c r="CQ5" s="243">
        <f t="shared" si="11"/>
        <v>5</v>
      </c>
      <c r="CR5" s="243">
        <f t="shared" si="11"/>
        <v>68.621714562062394</v>
      </c>
      <c r="CS5" s="243">
        <f t="shared" si="11"/>
        <v>0</v>
      </c>
      <c r="CT5" s="243">
        <f t="shared" si="11"/>
        <v>1.3890179954027173E-3</v>
      </c>
      <c r="CU5" s="243">
        <f t="shared" si="11"/>
        <v>22.5</v>
      </c>
      <c r="CV5" s="243">
        <f t="shared" si="11"/>
        <v>106.31669733104306</v>
      </c>
      <c r="CW5" s="243">
        <f t="shared" si="11"/>
        <v>7.6305682075621717E-2</v>
      </c>
      <c r="CX5" s="243">
        <f t="shared" si="11"/>
        <v>2.2102738100932462</v>
      </c>
      <c r="CY5" s="243">
        <f t="shared" ref="CY5:DD18" si="12">VLOOKUP($B5,$B$24:$DE$61,COLUMN(CY$4)-1,FALSE)</f>
        <v>9.0133686299250204</v>
      </c>
      <c r="CZ5" s="243">
        <f t="shared" si="12"/>
        <v>2.99</v>
      </c>
      <c r="DA5" s="243">
        <f t="shared" si="12"/>
        <v>1.938282154730309E-2</v>
      </c>
      <c r="DB5" s="243">
        <f t="shared" si="12"/>
        <v>80.667696075361278</v>
      </c>
      <c r="DC5" s="243">
        <f t="shared" si="12"/>
        <v>0</v>
      </c>
      <c r="DD5" s="243">
        <f t="shared" si="12"/>
        <v>13.55770366056721</v>
      </c>
      <c r="DE5" s="77">
        <f t="shared" ref="DE5:DE19" si="13">SUM(C5:AM5)</f>
        <v>1038.0954545822324</v>
      </c>
      <c r="DG5" s="48"/>
      <c r="DH5" s="125"/>
      <c r="DI5" s="125"/>
      <c r="DJ5" s="125"/>
      <c r="DK5" s="125"/>
      <c r="DL5" s="125"/>
      <c r="DM5" s="125"/>
      <c r="DN5" s="125"/>
      <c r="DO5" s="125"/>
      <c r="DP5" s="125"/>
      <c r="DQ5" s="125"/>
      <c r="DR5" s="125"/>
    </row>
    <row r="6" spans="1:122" x14ac:dyDescent="0.2">
      <c r="B6" s="7" t="s">
        <v>10027</v>
      </c>
      <c r="C6" s="77">
        <f t="shared" si="2"/>
        <v>0</v>
      </c>
      <c r="D6" s="77">
        <f t="shared" si="2"/>
        <v>0</v>
      </c>
      <c r="E6" s="77">
        <f t="shared" si="2"/>
        <v>0</v>
      </c>
      <c r="F6" s="77">
        <f t="shared" si="2"/>
        <v>2.9834294093989215</v>
      </c>
      <c r="G6" s="77">
        <f t="shared" si="2"/>
        <v>30.828770563788861</v>
      </c>
      <c r="H6" s="77">
        <f t="shared" si="2"/>
        <v>0</v>
      </c>
      <c r="I6" s="77">
        <f t="shared" si="2"/>
        <v>0</v>
      </c>
      <c r="J6" s="77">
        <f t="shared" si="2"/>
        <v>0</v>
      </c>
      <c r="K6" s="77">
        <f t="shared" si="2"/>
        <v>15.911623516794251</v>
      </c>
      <c r="L6" s="77">
        <f t="shared" si="2"/>
        <v>6.9613352885974837</v>
      </c>
      <c r="M6" s="77">
        <f t="shared" si="3"/>
        <v>4.9723823489982024</v>
      </c>
      <c r="N6" s="77">
        <f t="shared" si="3"/>
        <v>9.9447646979964048</v>
      </c>
      <c r="O6" s="77">
        <f t="shared" si="3"/>
        <v>0</v>
      </c>
      <c r="P6" s="77">
        <f t="shared" si="3"/>
        <v>0</v>
      </c>
      <c r="Q6" s="77">
        <f t="shared" si="3"/>
        <v>1.9889529395992813</v>
      </c>
      <c r="R6" s="77">
        <f t="shared" si="3"/>
        <v>34.806676442987417</v>
      </c>
      <c r="S6" s="77">
        <f t="shared" si="3"/>
        <v>14.917147046994607</v>
      </c>
      <c r="T6" s="77">
        <f t="shared" si="3"/>
        <v>18.89505292619317</v>
      </c>
      <c r="U6" s="77">
        <f t="shared" si="3"/>
        <v>0</v>
      </c>
      <c r="V6" s="77">
        <f t="shared" si="3"/>
        <v>26.850864684590299</v>
      </c>
      <c r="W6" s="77">
        <f t="shared" si="4"/>
        <v>137.2377528323504</v>
      </c>
      <c r="X6" s="77">
        <f t="shared" si="4"/>
        <v>2.9834294093989215</v>
      </c>
      <c r="Y6" s="77">
        <f t="shared" si="4"/>
        <v>0</v>
      </c>
      <c r="Z6" s="77">
        <f t="shared" si="4"/>
        <v>0</v>
      </c>
      <c r="AA6" s="77">
        <f t="shared" si="4"/>
        <v>76.57468817457233</v>
      </c>
      <c r="AB6" s="77">
        <f t="shared" si="4"/>
        <v>8.9502882281967651</v>
      </c>
      <c r="AC6" s="77">
        <f t="shared" si="4"/>
        <v>2.9834294093989215</v>
      </c>
      <c r="AD6" s="77">
        <f t="shared" si="4"/>
        <v>0</v>
      </c>
      <c r="AE6" s="77">
        <f t="shared" si="4"/>
        <v>237.67987628211412</v>
      </c>
      <c r="AF6" s="77">
        <f t="shared" si="4"/>
        <v>4.9723823489982024</v>
      </c>
      <c r="AG6" s="77">
        <f t="shared" si="5"/>
        <v>2.9834294093989215</v>
      </c>
      <c r="AH6" s="77">
        <f t="shared" si="5"/>
        <v>0.99447646979964066</v>
      </c>
      <c r="AI6" s="77">
        <f t="shared" si="5"/>
        <v>0</v>
      </c>
      <c r="AJ6" s="77">
        <f t="shared" si="5"/>
        <v>5.9668588187978431</v>
      </c>
      <c r="AK6" s="77">
        <f t="shared" si="5"/>
        <v>44.751441140983829</v>
      </c>
      <c r="AL6" s="77">
        <f t="shared" si="5"/>
        <v>3.9779058791985626</v>
      </c>
      <c r="AM6" s="77">
        <f t="shared" si="5"/>
        <v>12.928194107395329</v>
      </c>
      <c r="AN6" s="245">
        <f t="shared" si="5"/>
        <v>0</v>
      </c>
      <c r="AO6" s="245">
        <f t="shared" si="5"/>
        <v>0</v>
      </c>
      <c r="AP6" s="245">
        <f t="shared" si="5"/>
        <v>0</v>
      </c>
      <c r="AQ6" s="245">
        <f t="shared" si="6"/>
        <v>0</v>
      </c>
      <c r="AR6" s="245">
        <f t="shared" si="6"/>
        <v>0</v>
      </c>
      <c r="AS6" s="245">
        <f t="shared" si="6"/>
        <v>0</v>
      </c>
      <c r="AT6" s="245">
        <f t="shared" si="6"/>
        <v>0</v>
      </c>
      <c r="AU6" s="245">
        <f t="shared" si="6"/>
        <v>0</v>
      </c>
      <c r="AV6" s="245">
        <f t="shared" si="6"/>
        <v>0</v>
      </c>
      <c r="AW6" s="245">
        <f t="shared" si="6"/>
        <v>1.9889529395992809</v>
      </c>
      <c r="AX6" s="245">
        <f t="shared" si="6"/>
        <v>0</v>
      </c>
      <c r="AY6" s="245">
        <f t="shared" si="6"/>
        <v>0.99447646979964055</v>
      </c>
      <c r="AZ6" s="245">
        <f t="shared" si="6"/>
        <v>0</v>
      </c>
      <c r="BA6" s="245">
        <f t="shared" si="7"/>
        <v>0</v>
      </c>
      <c r="BB6" s="245">
        <f t="shared" si="7"/>
        <v>0</v>
      </c>
      <c r="BC6" s="245">
        <f t="shared" si="7"/>
        <v>0</v>
      </c>
      <c r="BD6" s="245">
        <f t="shared" si="7"/>
        <v>0</v>
      </c>
      <c r="BE6" s="245">
        <f t="shared" si="7"/>
        <v>0</v>
      </c>
      <c r="BF6" s="245">
        <f t="shared" si="7"/>
        <v>27.845341154389939</v>
      </c>
      <c r="BG6" s="245">
        <f t="shared" si="7"/>
        <v>0</v>
      </c>
      <c r="BH6" s="245">
        <f t="shared" si="7"/>
        <v>0</v>
      </c>
      <c r="BI6" s="245">
        <f t="shared" si="7"/>
        <v>3.9779058791985626</v>
      </c>
      <c r="BJ6" s="245">
        <f t="shared" si="7"/>
        <v>8.9502882281967651</v>
      </c>
      <c r="BK6" s="245">
        <f t="shared" si="8"/>
        <v>0</v>
      </c>
      <c r="BL6" s="245">
        <f t="shared" si="8"/>
        <v>68.618876416175198</v>
      </c>
      <c r="BM6" s="245">
        <f t="shared" si="8"/>
        <v>0</v>
      </c>
      <c r="BN6" s="245">
        <f t="shared" si="8"/>
        <v>0</v>
      </c>
      <c r="BO6" s="245">
        <f t="shared" si="8"/>
        <v>0</v>
      </c>
      <c r="BP6" s="245">
        <f t="shared" si="8"/>
        <v>0</v>
      </c>
      <c r="BQ6" s="245">
        <f t="shared" si="8"/>
        <v>0</v>
      </c>
      <c r="BR6" s="245">
        <f t="shared" si="8"/>
        <v>0</v>
      </c>
      <c r="BS6" s="245">
        <f t="shared" si="8"/>
        <v>0</v>
      </c>
      <c r="BT6" s="243">
        <f t="shared" si="8"/>
        <v>0</v>
      </c>
      <c r="BU6" s="243">
        <f t="shared" si="9"/>
        <v>0</v>
      </c>
      <c r="BV6" s="243">
        <f t="shared" si="9"/>
        <v>0</v>
      </c>
      <c r="BW6" s="243">
        <f t="shared" si="9"/>
        <v>2.9834294093989215</v>
      </c>
      <c r="BX6" s="243">
        <f t="shared" si="9"/>
        <v>30.828770563788861</v>
      </c>
      <c r="BY6" s="243">
        <f t="shared" si="9"/>
        <v>0</v>
      </c>
      <c r="BZ6" s="243">
        <f t="shared" si="9"/>
        <v>0</v>
      </c>
      <c r="CA6" s="243">
        <f t="shared" si="9"/>
        <v>0</v>
      </c>
      <c r="CB6" s="243">
        <f t="shared" si="9"/>
        <v>15.911623516794251</v>
      </c>
      <c r="CC6" s="243">
        <f t="shared" si="9"/>
        <v>4.9723823489982024</v>
      </c>
      <c r="CD6" s="243">
        <f t="shared" si="9"/>
        <v>4.9723823489982024</v>
      </c>
      <c r="CE6" s="243">
        <f t="shared" si="10"/>
        <v>8.9502882281967651</v>
      </c>
      <c r="CF6" s="243">
        <f t="shared" si="10"/>
        <v>0</v>
      </c>
      <c r="CG6" s="243">
        <f t="shared" si="10"/>
        <v>0</v>
      </c>
      <c r="CH6" s="243">
        <f t="shared" si="10"/>
        <v>1.9889529395992813</v>
      </c>
      <c r="CI6" s="243">
        <f t="shared" si="10"/>
        <v>34.806676442987417</v>
      </c>
      <c r="CJ6" s="243">
        <f t="shared" si="10"/>
        <v>14.917147046994607</v>
      </c>
      <c r="CK6" s="243">
        <f t="shared" si="10"/>
        <v>18.89505292619317</v>
      </c>
      <c r="CL6" s="243">
        <f t="shared" si="10"/>
        <v>0</v>
      </c>
      <c r="CM6" s="243">
        <f t="shared" si="10"/>
        <v>26.850864684590299</v>
      </c>
      <c r="CN6" s="243">
        <f t="shared" si="10"/>
        <v>109.39241167796045</v>
      </c>
      <c r="CO6" s="243">
        <f t="shared" si="11"/>
        <v>2.9834294093989215</v>
      </c>
      <c r="CP6" s="243">
        <f t="shared" si="11"/>
        <v>0</v>
      </c>
      <c r="CQ6" s="243">
        <f t="shared" si="11"/>
        <v>0</v>
      </c>
      <c r="CR6" s="243">
        <f t="shared" si="11"/>
        <v>72.596782295373771</v>
      </c>
      <c r="CS6" s="243">
        <f t="shared" si="11"/>
        <v>0</v>
      </c>
      <c r="CT6" s="243">
        <f t="shared" si="11"/>
        <v>2.9834294093989215</v>
      </c>
      <c r="CU6" s="243">
        <f t="shared" si="11"/>
        <v>0</v>
      </c>
      <c r="CV6" s="243">
        <f t="shared" si="11"/>
        <v>169.0609998659389</v>
      </c>
      <c r="CW6" s="243">
        <f t="shared" si="11"/>
        <v>4.9723823489982024</v>
      </c>
      <c r="CX6" s="243">
        <f t="shared" si="11"/>
        <v>2.9834294093989215</v>
      </c>
      <c r="CY6" s="243">
        <f t="shared" si="12"/>
        <v>0.99447646979964066</v>
      </c>
      <c r="CZ6" s="243">
        <f t="shared" si="12"/>
        <v>0</v>
      </c>
      <c r="DA6" s="243">
        <f t="shared" si="12"/>
        <v>5.9668588187978431</v>
      </c>
      <c r="DB6" s="243">
        <f t="shared" si="12"/>
        <v>44.751441140983829</v>
      </c>
      <c r="DC6" s="243">
        <f t="shared" si="12"/>
        <v>3.9779058791985626</v>
      </c>
      <c r="DD6" s="243">
        <f t="shared" si="12"/>
        <v>12.928194107395329</v>
      </c>
      <c r="DE6" s="77">
        <f t="shared" si="13"/>
        <v>712.04515237654277</v>
      </c>
      <c r="DG6" s="48"/>
      <c r="DH6" s="125"/>
      <c r="DI6" s="125"/>
      <c r="DJ6" s="125"/>
      <c r="DK6" s="125"/>
      <c r="DL6" s="125"/>
      <c r="DM6" s="125"/>
      <c r="DN6" s="125"/>
      <c r="DO6" s="125"/>
      <c r="DP6" s="125"/>
      <c r="DQ6" s="125"/>
    </row>
    <row r="7" spans="1:122" x14ac:dyDescent="0.2">
      <c r="B7" s="7" t="s">
        <v>10031</v>
      </c>
      <c r="C7" s="77">
        <f t="shared" si="2"/>
        <v>55.779596432806116</v>
      </c>
      <c r="D7" s="77">
        <f t="shared" si="2"/>
        <v>9.2965994054676866</v>
      </c>
      <c r="E7" s="77">
        <f t="shared" si="2"/>
        <v>9.2965994054676866</v>
      </c>
      <c r="F7" s="77">
        <f t="shared" si="2"/>
        <v>198.32745398331062</v>
      </c>
      <c r="G7" s="77">
        <f t="shared" si="2"/>
        <v>4353.907388227366</v>
      </c>
      <c r="H7" s="77">
        <f t="shared" si="2"/>
        <v>37.186397621870746</v>
      </c>
      <c r="I7" s="77">
        <f t="shared" si="2"/>
        <v>15.494332342446143</v>
      </c>
      <c r="J7" s="77">
        <f t="shared" si="2"/>
        <v>40.285264090359973</v>
      </c>
      <c r="K7" s="77">
        <f t="shared" si="2"/>
        <v>2909.8356139113857</v>
      </c>
      <c r="L7" s="77">
        <f t="shared" si="2"/>
        <v>557.79596432806113</v>
      </c>
      <c r="M7" s="77">
        <f t="shared" si="3"/>
        <v>656.95969131971651</v>
      </c>
      <c r="N7" s="77">
        <f t="shared" si="3"/>
        <v>551.59823139108266</v>
      </c>
      <c r="O7" s="77">
        <f t="shared" si="3"/>
        <v>374.96284268719671</v>
      </c>
      <c r="P7" s="77">
        <f t="shared" si="3"/>
        <v>0</v>
      </c>
      <c r="Q7" s="77">
        <f t="shared" si="3"/>
        <v>1419.2808425680666</v>
      </c>
      <c r="R7" s="77">
        <f t="shared" si="3"/>
        <v>1620.7071630198668</v>
      </c>
      <c r="S7" s="77">
        <f t="shared" si="3"/>
        <v>1716.7720235430327</v>
      </c>
      <c r="T7" s="77">
        <f t="shared" si="3"/>
        <v>1162.0749256834608</v>
      </c>
      <c r="U7" s="77">
        <f t="shared" si="3"/>
        <v>0</v>
      </c>
      <c r="V7" s="77">
        <f t="shared" si="3"/>
        <v>443.13790499395975</v>
      </c>
      <c r="W7" s="77">
        <f t="shared" si="4"/>
        <v>1193.0635903683531</v>
      </c>
      <c r="X7" s="77">
        <f t="shared" si="4"/>
        <v>195.22858751482141</v>
      </c>
      <c r="Y7" s="77">
        <f t="shared" si="4"/>
        <v>52.680729964316889</v>
      </c>
      <c r="Z7" s="77">
        <f t="shared" si="4"/>
        <v>0</v>
      </c>
      <c r="AA7" s="77">
        <f t="shared" si="4"/>
        <v>2689.8160946486505</v>
      </c>
      <c r="AB7" s="77">
        <f t="shared" si="4"/>
        <v>52.680729964316889</v>
      </c>
      <c r="AC7" s="77">
        <f t="shared" si="4"/>
        <v>3.0988664684892284</v>
      </c>
      <c r="AD7" s="77">
        <f t="shared" si="4"/>
        <v>0</v>
      </c>
      <c r="AE7" s="77">
        <f t="shared" si="4"/>
        <v>1580.4218989295066</v>
      </c>
      <c r="AF7" s="77">
        <f t="shared" si="4"/>
        <v>901.77014233036562</v>
      </c>
      <c r="AG7" s="77">
        <f t="shared" si="5"/>
        <v>65.076195838273804</v>
      </c>
      <c r="AH7" s="77">
        <f t="shared" si="5"/>
        <v>220.01951926273523</v>
      </c>
      <c r="AI7" s="77">
        <f t="shared" si="5"/>
        <v>0</v>
      </c>
      <c r="AJ7" s="77">
        <f t="shared" si="5"/>
        <v>49.581863495827655</v>
      </c>
      <c r="AK7" s="77">
        <f t="shared" si="5"/>
        <v>1447.1706407844699</v>
      </c>
      <c r="AL7" s="77">
        <f t="shared" si="5"/>
        <v>0</v>
      </c>
      <c r="AM7" s="77">
        <f t="shared" si="5"/>
        <v>653.86082485122722</v>
      </c>
      <c r="AN7" s="245">
        <f t="shared" si="5"/>
        <v>0</v>
      </c>
      <c r="AO7" s="245">
        <f t="shared" si="5"/>
        <v>0</v>
      </c>
      <c r="AP7" s="245">
        <f t="shared" si="5"/>
        <v>6.1977329369784577</v>
      </c>
      <c r="AQ7" s="245">
        <f t="shared" si="6"/>
        <v>0</v>
      </c>
      <c r="AR7" s="245">
        <f t="shared" si="6"/>
        <v>0</v>
      </c>
      <c r="AS7" s="245">
        <f t="shared" si="6"/>
        <v>0</v>
      </c>
      <c r="AT7" s="245">
        <f t="shared" si="6"/>
        <v>0</v>
      </c>
      <c r="AU7" s="245">
        <f t="shared" si="6"/>
        <v>0</v>
      </c>
      <c r="AV7" s="245">
        <f t="shared" si="6"/>
        <v>0</v>
      </c>
      <c r="AW7" s="245">
        <f t="shared" si="6"/>
        <v>207.62405338877832</v>
      </c>
      <c r="AX7" s="245">
        <f t="shared" si="6"/>
        <v>3.0988664684892289</v>
      </c>
      <c r="AY7" s="245">
        <f t="shared" si="6"/>
        <v>130.15239167654758</v>
      </c>
      <c r="AZ7" s="245">
        <f t="shared" si="6"/>
        <v>0</v>
      </c>
      <c r="BA7" s="245">
        <f t="shared" si="7"/>
        <v>0</v>
      </c>
      <c r="BB7" s="245">
        <f t="shared" si="7"/>
        <v>0</v>
      </c>
      <c r="BC7" s="245">
        <f t="shared" si="7"/>
        <v>0</v>
      </c>
      <c r="BD7" s="245">
        <f t="shared" si="7"/>
        <v>0</v>
      </c>
      <c r="BE7" s="245">
        <f t="shared" si="7"/>
        <v>0</v>
      </c>
      <c r="BF7" s="245">
        <f t="shared" si="7"/>
        <v>74.372795243741493</v>
      </c>
      <c r="BG7" s="245">
        <f t="shared" si="7"/>
        <v>0</v>
      </c>
      <c r="BH7" s="245">
        <f t="shared" si="7"/>
        <v>0</v>
      </c>
      <c r="BI7" s="245">
        <f t="shared" si="7"/>
        <v>65.076195838273804</v>
      </c>
      <c r="BJ7" s="245">
        <f t="shared" si="7"/>
        <v>52.680729964316889</v>
      </c>
      <c r="BK7" s="245">
        <f t="shared" si="8"/>
        <v>0</v>
      </c>
      <c r="BL7" s="245">
        <f t="shared" si="8"/>
        <v>347.0730444707936</v>
      </c>
      <c r="BM7" s="245">
        <f t="shared" si="8"/>
        <v>0</v>
      </c>
      <c r="BN7" s="245">
        <f t="shared" si="8"/>
        <v>0</v>
      </c>
      <c r="BO7" s="245">
        <f t="shared" si="8"/>
        <v>0</v>
      </c>
      <c r="BP7" s="245">
        <f t="shared" si="8"/>
        <v>0</v>
      </c>
      <c r="BQ7" s="245">
        <f t="shared" si="8"/>
        <v>0</v>
      </c>
      <c r="BR7" s="245">
        <f t="shared" si="8"/>
        <v>0</v>
      </c>
      <c r="BS7" s="245">
        <f t="shared" si="8"/>
        <v>0</v>
      </c>
      <c r="BT7" s="243">
        <f t="shared" si="8"/>
        <v>55.779596432806116</v>
      </c>
      <c r="BU7" s="243">
        <f t="shared" si="9"/>
        <v>9.2965994054676866</v>
      </c>
      <c r="BV7" s="243">
        <f t="shared" si="9"/>
        <v>3.0988664684892289</v>
      </c>
      <c r="BW7" s="243">
        <f t="shared" si="9"/>
        <v>198.32745398331062</v>
      </c>
      <c r="BX7" s="243">
        <f t="shared" si="9"/>
        <v>4353.907388227366</v>
      </c>
      <c r="BY7" s="243">
        <f t="shared" si="9"/>
        <v>37.186397621870746</v>
      </c>
      <c r="BZ7" s="243">
        <f t="shared" si="9"/>
        <v>15.494332342446143</v>
      </c>
      <c r="CA7" s="243">
        <f t="shared" si="9"/>
        <v>40.285264090359973</v>
      </c>
      <c r="CB7" s="243">
        <f t="shared" si="9"/>
        <v>2909.8356139113857</v>
      </c>
      <c r="CC7" s="243">
        <f t="shared" si="9"/>
        <v>350.17191093928284</v>
      </c>
      <c r="CD7" s="243">
        <f t="shared" si="9"/>
        <v>653.86082485122722</v>
      </c>
      <c r="CE7" s="243">
        <f t="shared" si="10"/>
        <v>421.44583971453505</v>
      </c>
      <c r="CF7" s="243">
        <f t="shared" si="10"/>
        <v>374.96284268719671</v>
      </c>
      <c r="CG7" s="243">
        <f t="shared" si="10"/>
        <v>0</v>
      </c>
      <c r="CH7" s="243">
        <f t="shared" si="10"/>
        <v>1419.2808425680666</v>
      </c>
      <c r="CI7" s="243">
        <f t="shared" si="10"/>
        <v>1620.7071630198668</v>
      </c>
      <c r="CJ7" s="243">
        <f t="shared" si="10"/>
        <v>1716.7720235430327</v>
      </c>
      <c r="CK7" s="243">
        <f t="shared" si="10"/>
        <v>1162.0749256834608</v>
      </c>
      <c r="CL7" s="243">
        <f t="shared" si="10"/>
        <v>0</v>
      </c>
      <c r="CM7" s="243">
        <f t="shared" si="10"/>
        <v>443.13790499395975</v>
      </c>
      <c r="CN7" s="243">
        <f t="shared" si="10"/>
        <v>1118.6907951246114</v>
      </c>
      <c r="CO7" s="243">
        <f t="shared" si="11"/>
        <v>195.22858751482141</v>
      </c>
      <c r="CP7" s="243">
        <f t="shared" si="11"/>
        <v>52.680729964316889</v>
      </c>
      <c r="CQ7" s="243">
        <f t="shared" si="11"/>
        <v>0</v>
      </c>
      <c r="CR7" s="243">
        <f t="shared" si="11"/>
        <v>2624.7398988103769</v>
      </c>
      <c r="CS7" s="243">
        <f t="shared" si="11"/>
        <v>0</v>
      </c>
      <c r="CT7" s="243">
        <f t="shared" si="11"/>
        <v>3.0988664684892284</v>
      </c>
      <c r="CU7" s="243">
        <f t="shared" si="11"/>
        <v>0</v>
      </c>
      <c r="CV7" s="243">
        <f t="shared" si="11"/>
        <v>1233.348854458713</v>
      </c>
      <c r="CW7" s="243">
        <f t="shared" si="11"/>
        <v>901.77014233036562</v>
      </c>
      <c r="CX7" s="243">
        <f t="shared" si="11"/>
        <v>65.076195838273804</v>
      </c>
      <c r="CY7" s="243">
        <f t="shared" si="12"/>
        <v>220.01951926273523</v>
      </c>
      <c r="CZ7" s="243">
        <f t="shared" si="12"/>
        <v>0</v>
      </c>
      <c r="DA7" s="243">
        <f t="shared" si="12"/>
        <v>49.581863495827655</v>
      </c>
      <c r="DB7" s="243">
        <f t="shared" si="12"/>
        <v>1447.1706407844699</v>
      </c>
      <c r="DC7" s="243">
        <f t="shared" si="12"/>
        <v>0</v>
      </c>
      <c r="DD7" s="243">
        <f t="shared" si="12"/>
        <v>653.86082485122722</v>
      </c>
      <c r="DE7" s="77">
        <f t="shared" si="13"/>
        <v>25237.168519376279</v>
      </c>
      <c r="DG7" s="48"/>
      <c r="DH7" s="125"/>
      <c r="DI7" s="125"/>
      <c r="DJ7" s="125"/>
      <c r="DK7" s="125"/>
      <c r="DL7" s="125"/>
      <c r="DM7" s="125"/>
      <c r="DN7" s="125"/>
      <c r="DO7" s="125"/>
      <c r="DP7" s="125"/>
      <c r="DQ7" s="125"/>
    </row>
    <row r="8" spans="1:122" x14ac:dyDescent="0.2">
      <c r="B8" s="7" t="s">
        <v>10030</v>
      </c>
      <c r="C8" s="77">
        <f t="shared" si="2"/>
        <v>59.390889206091032</v>
      </c>
      <c r="D8" s="77">
        <f t="shared" si="2"/>
        <v>9.8984815343485053</v>
      </c>
      <c r="E8" s="77">
        <f t="shared" si="2"/>
        <v>9.8984815343485053</v>
      </c>
      <c r="F8" s="77">
        <f t="shared" si="2"/>
        <v>211.16760606610143</v>
      </c>
      <c r="G8" s="77">
        <f t="shared" si="2"/>
        <v>4629.1898642303167</v>
      </c>
      <c r="H8" s="77">
        <f t="shared" si="2"/>
        <v>39.593926137394021</v>
      </c>
      <c r="I8" s="77">
        <f t="shared" si="2"/>
        <v>16.497469223914177</v>
      </c>
      <c r="J8" s="77">
        <f t="shared" si="2"/>
        <v>42.893419982176852</v>
      </c>
      <c r="K8" s="77">
        <f t="shared" si="2"/>
        <v>3094.9252264062989</v>
      </c>
      <c r="L8" s="77">
        <f t="shared" si="2"/>
        <v>593.90889206091026</v>
      </c>
      <c r="M8" s="77">
        <f t="shared" si="3"/>
        <v>699.49269509396106</v>
      </c>
      <c r="N8" s="77">
        <f t="shared" si="3"/>
        <v>587.3099043713446</v>
      </c>
      <c r="O8" s="77">
        <f t="shared" si="3"/>
        <v>399.23875521872304</v>
      </c>
      <c r="P8" s="77">
        <f t="shared" si="3"/>
        <v>0</v>
      </c>
      <c r="Q8" s="77">
        <f t="shared" si="3"/>
        <v>1511.1681809105385</v>
      </c>
      <c r="R8" s="77">
        <f t="shared" si="3"/>
        <v>1725.6352808214228</v>
      </c>
      <c r="S8" s="77">
        <f t="shared" si="3"/>
        <v>1827.9195900096906</v>
      </c>
      <c r="T8" s="77">
        <f t="shared" si="3"/>
        <v>1237.310191793563</v>
      </c>
      <c r="U8" s="77">
        <f t="shared" si="3"/>
        <v>0</v>
      </c>
      <c r="V8" s="77">
        <f t="shared" si="3"/>
        <v>471.82761980394542</v>
      </c>
      <c r="W8" s="77">
        <f t="shared" si="4"/>
        <v>1270.3051302413915</v>
      </c>
      <c r="X8" s="77">
        <f t="shared" si="4"/>
        <v>207.8681122213186</v>
      </c>
      <c r="Y8" s="77">
        <f t="shared" si="4"/>
        <v>56.091395361308194</v>
      </c>
      <c r="Z8" s="77">
        <f t="shared" si="4"/>
        <v>0</v>
      </c>
      <c r="AA8" s="77">
        <f t="shared" si="4"/>
        <v>2863.9606572715006</v>
      </c>
      <c r="AB8" s="77">
        <f t="shared" si="4"/>
        <v>56.091395361308194</v>
      </c>
      <c r="AC8" s="77">
        <f t="shared" si="4"/>
        <v>3.2994938447828348</v>
      </c>
      <c r="AD8" s="77">
        <f t="shared" si="4"/>
        <v>0</v>
      </c>
      <c r="AE8" s="77">
        <f t="shared" si="4"/>
        <v>1682.7418608392459</v>
      </c>
      <c r="AF8" s="77">
        <f t="shared" si="4"/>
        <v>960.15270883180494</v>
      </c>
      <c r="AG8" s="77">
        <f t="shared" si="5"/>
        <v>69.289370740439537</v>
      </c>
      <c r="AH8" s="77">
        <f t="shared" si="5"/>
        <v>234.26406297958127</v>
      </c>
      <c r="AI8" s="77">
        <f t="shared" si="5"/>
        <v>0</v>
      </c>
      <c r="AJ8" s="77">
        <f t="shared" si="5"/>
        <v>52.791901516525357</v>
      </c>
      <c r="AK8" s="77">
        <f t="shared" si="5"/>
        <v>1540.8636255135839</v>
      </c>
      <c r="AL8" s="77">
        <f t="shared" si="5"/>
        <v>0</v>
      </c>
      <c r="AM8" s="77">
        <f t="shared" si="5"/>
        <v>696.19320124917817</v>
      </c>
      <c r="AN8" s="245">
        <f t="shared" si="5"/>
        <v>0</v>
      </c>
      <c r="AO8" s="245">
        <f t="shared" si="5"/>
        <v>0</v>
      </c>
      <c r="AP8" s="245">
        <f t="shared" si="5"/>
        <v>6.5989876895656696</v>
      </c>
      <c r="AQ8" s="245">
        <f t="shared" si="6"/>
        <v>0</v>
      </c>
      <c r="AR8" s="245">
        <f t="shared" si="6"/>
        <v>0</v>
      </c>
      <c r="AS8" s="245">
        <f t="shared" si="6"/>
        <v>0</v>
      </c>
      <c r="AT8" s="245">
        <f t="shared" si="6"/>
        <v>0</v>
      </c>
      <c r="AU8" s="245">
        <f t="shared" si="6"/>
        <v>0</v>
      </c>
      <c r="AV8" s="245">
        <f t="shared" si="6"/>
        <v>0</v>
      </c>
      <c r="AW8" s="245">
        <f t="shared" si="6"/>
        <v>221.06608760044995</v>
      </c>
      <c r="AX8" s="245">
        <f t="shared" si="6"/>
        <v>3.2994938447828353</v>
      </c>
      <c r="AY8" s="245">
        <f t="shared" si="6"/>
        <v>138.57874148087905</v>
      </c>
      <c r="AZ8" s="245">
        <f t="shared" si="6"/>
        <v>0</v>
      </c>
      <c r="BA8" s="245">
        <f t="shared" si="7"/>
        <v>0</v>
      </c>
      <c r="BB8" s="245">
        <f t="shared" si="7"/>
        <v>0</v>
      </c>
      <c r="BC8" s="245">
        <f t="shared" si="7"/>
        <v>0</v>
      </c>
      <c r="BD8" s="245">
        <f t="shared" si="7"/>
        <v>0</v>
      </c>
      <c r="BE8" s="245">
        <f t="shared" si="7"/>
        <v>0</v>
      </c>
      <c r="BF8" s="245">
        <f t="shared" si="7"/>
        <v>79.187852274788042</v>
      </c>
      <c r="BG8" s="245">
        <f t="shared" si="7"/>
        <v>0</v>
      </c>
      <c r="BH8" s="245">
        <f t="shared" si="7"/>
        <v>0</v>
      </c>
      <c r="BI8" s="245">
        <f t="shared" si="7"/>
        <v>69.289370740439523</v>
      </c>
      <c r="BJ8" s="245">
        <f t="shared" si="7"/>
        <v>56.091395361308194</v>
      </c>
      <c r="BK8" s="245">
        <f t="shared" si="8"/>
        <v>0</v>
      </c>
      <c r="BL8" s="245">
        <f t="shared" si="8"/>
        <v>369.54331061567751</v>
      </c>
      <c r="BM8" s="245">
        <f t="shared" si="8"/>
        <v>0</v>
      </c>
      <c r="BN8" s="245">
        <f t="shared" si="8"/>
        <v>0</v>
      </c>
      <c r="BO8" s="245">
        <f t="shared" si="8"/>
        <v>0</v>
      </c>
      <c r="BP8" s="245">
        <f t="shared" si="8"/>
        <v>0</v>
      </c>
      <c r="BQ8" s="245">
        <f t="shared" si="8"/>
        <v>0</v>
      </c>
      <c r="BR8" s="245">
        <f t="shared" si="8"/>
        <v>0</v>
      </c>
      <c r="BS8" s="245">
        <f t="shared" si="8"/>
        <v>0</v>
      </c>
      <c r="BT8" s="243">
        <f t="shared" si="8"/>
        <v>59.390889206091032</v>
      </c>
      <c r="BU8" s="243">
        <f t="shared" si="9"/>
        <v>9.8984815343485053</v>
      </c>
      <c r="BV8" s="243">
        <f t="shared" si="9"/>
        <v>3.2994938447828348</v>
      </c>
      <c r="BW8" s="243">
        <f t="shared" si="9"/>
        <v>211.16760606610143</v>
      </c>
      <c r="BX8" s="243">
        <f t="shared" si="9"/>
        <v>4629.1898642303167</v>
      </c>
      <c r="BY8" s="243">
        <f t="shared" si="9"/>
        <v>39.593926137394021</v>
      </c>
      <c r="BZ8" s="243">
        <f t="shared" si="9"/>
        <v>16.497469223914177</v>
      </c>
      <c r="CA8" s="243">
        <f t="shared" si="9"/>
        <v>42.893419982176852</v>
      </c>
      <c r="CB8" s="243">
        <f t="shared" si="9"/>
        <v>3094.9252264062989</v>
      </c>
      <c r="CC8" s="243">
        <f t="shared" si="9"/>
        <v>372.84280446046034</v>
      </c>
      <c r="CD8" s="243">
        <f t="shared" si="9"/>
        <v>696.19320124917817</v>
      </c>
      <c r="CE8" s="243">
        <f t="shared" si="10"/>
        <v>448.7311628904655</v>
      </c>
      <c r="CF8" s="243">
        <f t="shared" si="10"/>
        <v>399.23875521872304</v>
      </c>
      <c r="CG8" s="243">
        <f t="shared" si="10"/>
        <v>0</v>
      </c>
      <c r="CH8" s="243">
        <f t="shared" si="10"/>
        <v>1511.1681809105385</v>
      </c>
      <c r="CI8" s="243">
        <f t="shared" si="10"/>
        <v>1725.6352808214228</v>
      </c>
      <c r="CJ8" s="243">
        <f t="shared" si="10"/>
        <v>1827.9195900096906</v>
      </c>
      <c r="CK8" s="243">
        <f t="shared" si="10"/>
        <v>1237.310191793563</v>
      </c>
      <c r="CL8" s="243">
        <f t="shared" si="10"/>
        <v>0</v>
      </c>
      <c r="CM8" s="243">
        <f t="shared" si="10"/>
        <v>471.82761980394542</v>
      </c>
      <c r="CN8" s="243">
        <f t="shared" si="10"/>
        <v>1191.1172779666033</v>
      </c>
      <c r="CO8" s="243">
        <f t="shared" si="11"/>
        <v>207.8681122213186</v>
      </c>
      <c r="CP8" s="243">
        <f t="shared" si="11"/>
        <v>56.091395361308194</v>
      </c>
      <c r="CQ8" s="243">
        <f t="shared" si="11"/>
        <v>0</v>
      </c>
      <c r="CR8" s="243">
        <f t="shared" si="11"/>
        <v>2794.671286531061</v>
      </c>
      <c r="CS8" s="243">
        <f t="shared" si="11"/>
        <v>0</v>
      </c>
      <c r="CT8" s="243">
        <f t="shared" si="11"/>
        <v>3.2994938447828348</v>
      </c>
      <c r="CU8" s="243">
        <f t="shared" si="11"/>
        <v>0</v>
      </c>
      <c r="CV8" s="243">
        <f t="shared" si="11"/>
        <v>1313.1985502235684</v>
      </c>
      <c r="CW8" s="243">
        <f t="shared" si="11"/>
        <v>960.15270883180494</v>
      </c>
      <c r="CX8" s="243">
        <f t="shared" si="11"/>
        <v>69.289370740439537</v>
      </c>
      <c r="CY8" s="243">
        <f t="shared" si="12"/>
        <v>234.26406297958127</v>
      </c>
      <c r="CZ8" s="243">
        <f t="shared" si="12"/>
        <v>0</v>
      </c>
      <c r="DA8" s="243">
        <f t="shared" si="12"/>
        <v>52.791901516525357</v>
      </c>
      <c r="DB8" s="243">
        <f t="shared" si="12"/>
        <v>1540.8636255135839</v>
      </c>
      <c r="DC8" s="243">
        <f t="shared" si="12"/>
        <v>0</v>
      </c>
      <c r="DD8" s="243">
        <f t="shared" si="12"/>
        <v>696.19320124917817</v>
      </c>
      <c r="DE8" s="77">
        <f t="shared" si="13"/>
        <v>26861.179390377067</v>
      </c>
      <c r="DG8" s="48"/>
      <c r="DH8" s="125"/>
      <c r="DI8" s="125"/>
      <c r="DJ8" s="125"/>
      <c r="DK8" s="125"/>
      <c r="DL8" s="125"/>
      <c r="DM8" s="125"/>
      <c r="DN8" s="125"/>
      <c r="DO8" s="125"/>
      <c r="DP8" s="125"/>
      <c r="DQ8" s="125"/>
    </row>
    <row r="9" spans="1:122" x14ac:dyDescent="0.2">
      <c r="B9" s="7" t="s">
        <v>15679</v>
      </c>
      <c r="C9" s="77">
        <f t="shared" si="2"/>
        <v>3.7578995184832933</v>
      </c>
      <c r="D9" s="77">
        <f t="shared" si="2"/>
        <v>0.62631658641388221</v>
      </c>
      <c r="E9" s="77">
        <f t="shared" si="2"/>
        <v>0.62631658641388221</v>
      </c>
      <c r="F9" s="77">
        <f t="shared" si="2"/>
        <v>13.361420510162821</v>
      </c>
      <c r="G9" s="77">
        <f t="shared" si="2"/>
        <v>293.32493463716816</v>
      </c>
      <c r="H9" s="77">
        <f t="shared" si="2"/>
        <v>2.5052663456555289</v>
      </c>
      <c r="I9" s="77">
        <f t="shared" si="2"/>
        <v>1.0438609773564704</v>
      </c>
      <c r="J9" s="77">
        <f t="shared" si="2"/>
        <v>2.7140385411268233</v>
      </c>
      <c r="K9" s="77">
        <f t="shared" si="2"/>
        <v>196.03709154754515</v>
      </c>
      <c r="L9" s="77">
        <f t="shared" si="2"/>
        <v>37.578995184832934</v>
      </c>
      <c r="M9" s="77">
        <f t="shared" si="3"/>
        <v>44.259705439914349</v>
      </c>
      <c r="N9" s="77">
        <f t="shared" si="3"/>
        <v>37.161450793890346</v>
      </c>
      <c r="O9" s="77">
        <f t="shared" si="3"/>
        <v>25.261435652026584</v>
      </c>
      <c r="P9" s="77">
        <f t="shared" si="3"/>
        <v>0</v>
      </c>
      <c r="Q9" s="77">
        <f t="shared" si="3"/>
        <v>95.617665525852686</v>
      </c>
      <c r="R9" s="77">
        <f t="shared" si="3"/>
        <v>109.18785823148681</v>
      </c>
      <c r="S9" s="77">
        <f t="shared" si="3"/>
        <v>115.65979629109692</v>
      </c>
      <c r="T9" s="77">
        <f t="shared" si="3"/>
        <v>78.289573301735288</v>
      </c>
      <c r="U9" s="77">
        <f t="shared" si="3"/>
        <v>0</v>
      </c>
      <c r="V9" s="77">
        <f t="shared" si="3"/>
        <v>29.854423952395056</v>
      </c>
      <c r="W9" s="77">
        <f t="shared" si="4"/>
        <v>80.377295256448221</v>
      </c>
      <c r="X9" s="77">
        <f t="shared" si="4"/>
        <v>13.152648314691527</v>
      </c>
      <c r="Y9" s="77">
        <f t="shared" si="4"/>
        <v>3.5491273230119997</v>
      </c>
      <c r="Z9" s="77">
        <f t="shared" si="4"/>
        <v>0</v>
      </c>
      <c r="AA9" s="77">
        <f t="shared" si="4"/>
        <v>181.21426566908326</v>
      </c>
      <c r="AB9" s="77">
        <f t="shared" si="4"/>
        <v>3.5491273230119997</v>
      </c>
      <c r="AC9" s="77">
        <f t="shared" si="4"/>
        <v>0.20877219547129408</v>
      </c>
      <c r="AD9" s="77">
        <f t="shared" si="4"/>
        <v>0</v>
      </c>
      <c r="AE9" s="77">
        <f t="shared" si="4"/>
        <v>106.47381969035999</v>
      </c>
      <c r="AF9" s="77">
        <f t="shared" si="4"/>
        <v>60.752708882146578</v>
      </c>
      <c r="AG9" s="77">
        <f t="shared" si="5"/>
        <v>4.3842161048971757</v>
      </c>
      <c r="AH9" s="77">
        <f t="shared" si="5"/>
        <v>14.822825878461879</v>
      </c>
      <c r="AI9" s="77">
        <f t="shared" si="5"/>
        <v>0</v>
      </c>
      <c r="AJ9" s="77">
        <f t="shared" si="5"/>
        <v>3.3403551275407053</v>
      </c>
      <c r="AK9" s="77">
        <f t="shared" si="5"/>
        <v>97.496615285094336</v>
      </c>
      <c r="AL9" s="77">
        <f t="shared" si="5"/>
        <v>0</v>
      </c>
      <c r="AM9" s="77">
        <f t="shared" si="5"/>
        <v>44.050933244443051</v>
      </c>
      <c r="AN9" s="245">
        <f t="shared" si="5"/>
        <v>0</v>
      </c>
      <c r="AO9" s="245">
        <f t="shared" si="5"/>
        <v>0</v>
      </c>
      <c r="AP9" s="245">
        <f t="shared" si="5"/>
        <v>0.41754439094258811</v>
      </c>
      <c r="AQ9" s="245">
        <f t="shared" si="6"/>
        <v>0</v>
      </c>
      <c r="AR9" s="245">
        <f t="shared" si="6"/>
        <v>0</v>
      </c>
      <c r="AS9" s="245">
        <f t="shared" si="6"/>
        <v>0</v>
      </c>
      <c r="AT9" s="245">
        <f t="shared" si="6"/>
        <v>0</v>
      </c>
      <c r="AU9" s="245">
        <f t="shared" si="6"/>
        <v>0</v>
      </c>
      <c r="AV9" s="245">
        <f t="shared" si="6"/>
        <v>0</v>
      </c>
      <c r="AW9" s="245">
        <f t="shared" si="6"/>
        <v>13.987737096576703</v>
      </c>
      <c r="AX9" s="245">
        <f t="shared" si="6"/>
        <v>0.20877219547129408</v>
      </c>
      <c r="AY9" s="245">
        <f t="shared" si="6"/>
        <v>8.7684322097943515</v>
      </c>
      <c r="AZ9" s="245">
        <f t="shared" si="6"/>
        <v>0</v>
      </c>
      <c r="BA9" s="245">
        <f t="shared" si="7"/>
        <v>0</v>
      </c>
      <c r="BB9" s="245">
        <f t="shared" si="7"/>
        <v>0</v>
      </c>
      <c r="BC9" s="245">
        <f t="shared" si="7"/>
        <v>0</v>
      </c>
      <c r="BD9" s="245">
        <f t="shared" si="7"/>
        <v>0</v>
      </c>
      <c r="BE9" s="245">
        <f t="shared" si="7"/>
        <v>0</v>
      </c>
      <c r="BF9" s="245">
        <f t="shared" si="7"/>
        <v>5.0105326913110577</v>
      </c>
      <c r="BG9" s="245">
        <f t="shared" si="7"/>
        <v>0</v>
      </c>
      <c r="BH9" s="245">
        <f t="shared" si="7"/>
        <v>0</v>
      </c>
      <c r="BI9" s="245">
        <f t="shared" si="7"/>
        <v>4.3842161048971757</v>
      </c>
      <c r="BJ9" s="245">
        <f t="shared" si="7"/>
        <v>3.5491273230119997</v>
      </c>
      <c r="BK9" s="245">
        <f t="shared" si="8"/>
        <v>0</v>
      </c>
      <c r="BL9" s="245">
        <f t="shared" si="8"/>
        <v>23.382485892784938</v>
      </c>
      <c r="BM9" s="245">
        <f t="shared" si="8"/>
        <v>0</v>
      </c>
      <c r="BN9" s="245">
        <f t="shared" si="8"/>
        <v>0</v>
      </c>
      <c r="BO9" s="245">
        <f t="shared" si="8"/>
        <v>0</v>
      </c>
      <c r="BP9" s="245">
        <f t="shared" si="8"/>
        <v>0</v>
      </c>
      <c r="BQ9" s="245">
        <f t="shared" si="8"/>
        <v>0</v>
      </c>
      <c r="BR9" s="245">
        <f t="shared" si="8"/>
        <v>0</v>
      </c>
      <c r="BS9" s="245">
        <f t="shared" si="8"/>
        <v>0</v>
      </c>
      <c r="BT9" s="243">
        <f t="shared" si="8"/>
        <v>3.7578995184832933</v>
      </c>
      <c r="BU9" s="243">
        <f t="shared" si="9"/>
        <v>0.62631658641388221</v>
      </c>
      <c r="BV9" s="243">
        <f t="shared" si="9"/>
        <v>0.20877219547129405</v>
      </c>
      <c r="BW9" s="243">
        <f t="shared" si="9"/>
        <v>13.361420510162821</v>
      </c>
      <c r="BX9" s="243">
        <f t="shared" si="9"/>
        <v>293.32493463716816</v>
      </c>
      <c r="BY9" s="243">
        <f t="shared" si="9"/>
        <v>2.5052663456555289</v>
      </c>
      <c r="BZ9" s="243">
        <f t="shared" si="9"/>
        <v>1.0438609773564704</v>
      </c>
      <c r="CA9" s="243">
        <f t="shared" si="9"/>
        <v>2.7140385411268233</v>
      </c>
      <c r="CB9" s="243">
        <f t="shared" si="9"/>
        <v>196.03709154754515</v>
      </c>
      <c r="CC9" s="243">
        <f t="shared" si="9"/>
        <v>23.591258088256229</v>
      </c>
      <c r="CD9" s="243">
        <f t="shared" si="9"/>
        <v>44.050933244443051</v>
      </c>
      <c r="CE9" s="243">
        <f t="shared" si="10"/>
        <v>28.393018584095994</v>
      </c>
      <c r="CF9" s="243">
        <f t="shared" si="10"/>
        <v>25.261435652026584</v>
      </c>
      <c r="CG9" s="243">
        <f t="shared" si="10"/>
        <v>0</v>
      </c>
      <c r="CH9" s="243">
        <f t="shared" si="10"/>
        <v>95.617665525852686</v>
      </c>
      <c r="CI9" s="243">
        <f t="shared" si="10"/>
        <v>109.18785823148681</v>
      </c>
      <c r="CJ9" s="243">
        <f t="shared" si="10"/>
        <v>115.65979629109692</v>
      </c>
      <c r="CK9" s="243">
        <f t="shared" si="10"/>
        <v>78.289573301735288</v>
      </c>
      <c r="CL9" s="243">
        <f t="shared" si="10"/>
        <v>0</v>
      </c>
      <c r="CM9" s="243">
        <f t="shared" si="10"/>
        <v>29.854423952395056</v>
      </c>
      <c r="CN9" s="243">
        <f t="shared" si="10"/>
        <v>75.366762565137165</v>
      </c>
      <c r="CO9" s="243">
        <f t="shared" si="11"/>
        <v>13.152648314691527</v>
      </c>
      <c r="CP9" s="243">
        <f t="shared" si="11"/>
        <v>3.5491273230119997</v>
      </c>
      <c r="CQ9" s="243">
        <f t="shared" si="11"/>
        <v>0</v>
      </c>
      <c r="CR9" s="243">
        <f t="shared" si="11"/>
        <v>176.83004956418608</v>
      </c>
      <c r="CS9" s="243">
        <f t="shared" si="11"/>
        <v>0</v>
      </c>
      <c r="CT9" s="243">
        <f t="shared" si="11"/>
        <v>0.20877219547129408</v>
      </c>
      <c r="CU9" s="243">
        <f t="shared" si="11"/>
        <v>0</v>
      </c>
      <c r="CV9" s="243">
        <f t="shared" si="11"/>
        <v>83.091333797575047</v>
      </c>
      <c r="CW9" s="243">
        <f t="shared" si="11"/>
        <v>60.752708882146578</v>
      </c>
      <c r="CX9" s="243">
        <f t="shared" si="11"/>
        <v>4.3842161048971757</v>
      </c>
      <c r="CY9" s="243">
        <f t="shared" si="12"/>
        <v>14.822825878461879</v>
      </c>
      <c r="CZ9" s="243">
        <f t="shared" si="12"/>
        <v>0</v>
      </c>
      <c r="DA9" s="243">
        <f t="shared" si="12"/>
        <v>3.3403551275407053</v>
      </c>
      <c r="DB9" s="243">
        <f t="shared" si="12"/>
        <v>97.496615285094336</v>
      </c>
      <c r="DC9" s="243">
        <f t="shared" si="12"/>
        <v>0</v>
      </c>
      <c r="DD9" s="243">
        <f t="shared" si="12"/>
        <v>44.050933244443051</v>
      </c>
      <c r="DE9" s="77">
        <f t="shared" si="13"/>
        <v>1700.2407599182191</v>
      </c>
      <c r="DG9" s="48"/>
      <c r="DH9" s="125"/>
      <c r="DI9" s="125"/>
      <c r="DJ9" s="125"/>
      <c r="DK9" s="125"/>
      <c r="DL9" s="125"/>
      <c r="DM9" s="125"/>
      <c r="DN9" s="125"/>
      <c r="DO9" s="125"/>
      <c r="DP9" s="125"/>
      <c r="DQ9" s="125"/>
    </row>
    <row r="10" spans="1:122" x14ac:dyDescent="0.2">
      <c r="B10" s="7" t="s">
        <v>15682</v>
      </c>
      <c r="C10" s="77">
        <f t="shared" si="2"/>
        <v>7.950191031843927E-2</v>
      </c>
      <c r="D10" s="77">
        <f t="shared" si="2"/>
        <v>1.3250318386406544E-2</v>
      </c>
      <c r="E10" s="77">
        <f t="shared" si="2"/>
        <v>1.3250318386406544E-2</v>
      </c>
      <c r="F10" s="77">
        <f t="shared" si="2"/>
        <v>0.28267345891000628</v>
      </c>
      <c r="G10" s="77">
        <f t="shared" si="2"/>
        <v>6.2055657776337307</v>
      </c>
      <c r="H10" s="77">
        <f t="shared" si="2"/>
        <v>5.3001273545626178E-2</v>
      </c>
      <c r="I10" s="77">
        <f t="shared" si="2"/>
        <v>2.2083863977344239E-2</v>
      </c>
      <c r="J10" s="77">
        <f t="shared" si="2"/>
        <v>5.7418046341095028E-2</v>
      </c>
      <c r="K10" s="77">
        <f t="shared" si="2"/>
        <v>4.1473496549452484</v>
      </c>
      <c r="L10" s="77">
        <f t="shared" si="2"/>
        <v>0.79501910318439273</v>
      </c>
      <c r="M10" s="77">
        <f t="shared" si="3"/>
        <v>0.93635583263939592</v>
      </c>
      <c r="N10" s="77">
        <f t="shared" si="3"/>
        <v>0.78618555759345499</v>
      </c>
      <c r="O10" s="77">
        <f t="shared" si="3"/>
        <v>0.53442950825173063</v>
      </c>
      <c r="P10" s="77">
        <f t="shared" si="3"/>
        <v>0</v>
      </c>
      <c r="Q10" s="77">
        <f t="shared" si="3"/>
        <v>2.0228819403247327</v>
      </c>
      <c r="R10" s="77">
        <f t="shared" si="3"/>
        <v>2.3099721720302075</v>
      </c>
      <c r="S10" s="77">
        <f t="shared" si="3"/>
        <v>2.446892128689742</v>
      </c>
      <c r="T10" s="77">
        <f t="shared" si="3"/>
        <v>1.656289798300818</v>
      </c>
      <c r="U10" s="77">
        <f t="shared" si="3"/>
        <v>0</v>
      </c>
      <c r="V10" s="77">
        <f t="shared" si="3"/>
        <v>0.63159850975204523</v>
      </c>
      <c r="W10" s="77">
        <f t="shared" si="4"/>
        <v>1.7004575262555066</v>
      </c>
      <c r="X10" s="77">
        <f t="shared" si="4"/>
        <v>0.27825668611453747</v>
      </c>
      <c r="Y10" s="77">
        <f t="shared" si="4"/>
        <v>7.5085137522970427E-2</v>
      </c>
      <c r="Z10" s="77">
        <f t="shared" si="4"/>
        <v>0</v>
      </c>
      <c r="AA10" s="77">
        <f t="shared" si="4"/>
        <v>3.8337587864669604</v>
      </c>
      <c r="AB10" s="77">
        <f t="shared" si="4"/>
        <v>7.5085137522970427E-2</v>
      </c>
      <c r="AC10" s="77">
        <f t="shared" si="4"/>
        <v>4.4167727954688481E-3</v>
      </c>
      <c r="AD10" s="77">
        <f t="shared" si="4"/>
        <v>0</v>
      </c>
      <c r="AE10" s="77">
        <f t="shared" si="4"/>
        <v>2.2525541256891124</v>
      </c>
      <c r="AF10" s="77">
        <f t="shared" si="4"/>
        <v>1.2852808834814349</v>
      </c>
      <c r="AG10" s="77">
        <f t="shared" si="5"/>
        <v>9.2752228704845813E-2</v>
      </c>
      <c r="AH10" s="77">
        <f t="shared" si="5"/>
        <v>0.31359086847828821</v>
      </c>
      <c r="AI10" s="77">
        <f t="shared" si="5"/>
        <v>0</v>
      </c>
      <c r="AJ10" s="77">
        <f t="shared" si="5"/>
        <v>7.066836472750157E-2</v>
      </c>
      <c r="AK10" s="77">
        <f t="shared" si="5"/>
        <v>2.0626328954839521</v>
      </c>
      <c r="AL10" s="77">
        <f t="shared" si="5"/>
        <v>0</v>
      </c>
      <c r="AM10" s="77">
        <f t="shared" si="5"/>
        <v>0.931939059843927</v>
      </c>
      <c r="AN10" s="245">
        <f t="shared" si="5"/>
        <v>0</v>
      </c>
      <c r="AO10" s="245">
        <f t="shared" si="5"/>
        <v>0</v>
      </c>
      <c r="AP10" s="245">
        <f t="shared" si="5"/>
        <v>8.8335455909376963E-3</v>
      </c>
      <c r="AQ10" s="245">
        <f t="shared" si="6"/>
        <v>0</v>
      </c>
      <c r="AR10" s="245">
        <f t="shared" si="6"/>
        <v>0</v>
      </c>
      <c r="AS10" s="245">
        <f t="shared" si="6"/>
        <v>0</v>
      </c>
      <c r="AT10" s="245">
        <f t="shared" si="6"/>
        <v>0</v>
      </c>
      <c r="AU10" s="245">
        <f t="shared" si="6"/>
        <v>0</v>
      </c>
      <c r="AV10" s="245">
        <f t="shared" si="6"/>
        <v>0</v>
      </c>
      <c r="AW10" s="245">
        <f t="shared" si="6"/>
        <v>0.29592377729641284</v>
      </c>
      <c r="AX10" s="245">
        <f t="shared" si="6"/>
        <v>4.4167727954688481E-3</v>
      </c>
      <c r="AY10" s="245">
        <f t="shared" si="6"/>
        <v>0.18550445740969163</v>
      </c>
      <c r="AZ10" s="245">
        <f t="shared" si="6"/>
        <v>0</v>
      </c>
      <c r="BA10" s="245">
        <f t="shared" si="7"/>
        <v>0</v>
      </c>
      <c r="BB10" s="245">
        <f t="shared" si="7"/>
        <v>0</v>
      </c>
      <c r="BC10" s="245">
        <f t="shared" si="7"/>
        <v>0</v>
      </c>
      <c r="BD10" s="245">
        <f t="shared" si="7"/>
        <v>0</v>
      </c>
      <c r="BE10" s="245">
        <f t="shared" si="7"/>
        <v>0</v>
      </c>
      <c r="BF10" s="245">
        <f t="shared" si="7"/>
        <v>0.10600254709125236</v>
      </c>
      <c r="BG10" s="245">
        <f t="shared" si="7"/>
        <v>0</v>
      </c>
      <c r="BH10" s="245">
        <f t="shared" si="7"/>
        <v>0</v>
      </c>
      <c r="BI10" s="245">
        <f t="shared" si="7"/>
        <v>9.2752228704845813E-2</v>
      </c>
      <c r="BJ10" s="245">
        <f t="shared" si="7"/>
        <v>7.5085137522970427E-2</v>
      </c>
      <c r="BK10" s="245">
        <f t="shared" si="8"/>
        <v>0</v>
      </c>
      <c r="BL10" s="245">
        <f t="shared" si="8"/>
        <v>0.49467855309251096</v>
      </c>
      <c r="BM10" s="245">
        <f t="shared" si="8"/>
        <v>0</v>
      </c>
      <c r="BN10" s="245">
        <f t="shared" si="8"/>
        <v>0</v>
      </c>
      <c r="BO10" s="245">
        <f t="shared" si="8"/>
        <v>0</v>
      </c>
      <c r="BP10" s="245">
        <f t="shared" si="8"/>
        <v>0</v>
      </c>
      <c r="BQ10" s="245">
        <f t="shared" si="8"/>
        <v>0</v>
      </c>
      <c r="BR10" s="245">
        <f t="shared" si="8"/>
        <v>0</v>
      </c>
      <c r="BS10" s="245">
        <f t="shared" si="8"/>
        <v>0</v>
      </c>
      <c r="BT10" s="243">
        <f t="shared" si="8"/>
        <v>7.950191031843927E-2</v>
      </c>
      <c r="BU10" s="243">
        <f t="shared" si="9"/>
        <v>1.3250318386406544E-2</v>
      </c>
      <c r="BV10" s="243">
        <f t="shared" si="9"/>
        <v>4.4167727954688481E-3</v>
      </c>
      <c r="BW10" s="243">
        <f t="shared" si="9"/>
        <v>0.28267345891000628</v>
      </c>
      <c r="BX10" s="243">
        <f t="shared" si="9"/>
        <v>6.2055657776337307</v>
      </c>
      <c r="BY10" s="243">
        <f t="shared" si="9"/>
        <v>5.3001273545626178E-2</v>
      </c>
      <c r="BZ10" s="243">
        <f t="shared" si="9"/>
        <v>2.2083863977344239E-2</v>
      </c>
      <c r="CA10" s="243">
        <f t="shared" si="9"/>
        <v>5.7418046341095028E-2</v>
      </c>
      <c r="CB10" s="243">
        <f t="shared" si="9"/>
        <v>4.1473496549452484</v>
      </c>
      <c r="CC10" s="243">
        <f t="shared" si="9"/>
        <v>0.49909532588797989</v>
      </c>
      <c r="CD10" s="243">
        <f t="shared" si="9"/>
        <v>0.931939059843927</v>
      </c>
      <c r="CE10" s="243">
        <f t="shared" si="10"/>
        <v>0.60068110018376331</v>
      </c>
      <c r="CF10" s="243">
        <f t="shared" si="10"/>
        <v>0.53442950825173063</v>
      </c>
      <c r="CG10" s="243">
        <f t="shared" si="10"/>
        <v>0</v>
      </c>
      <c r="CH10" s="243">
        <f t="shared" si="10"/>
        <v>2.0228819403247327</v>
      </c>
      <c r="CI10" s="243">
        <f t="shared" si="10"/>
        <v>2.3099721720302075</v>
      </c>
      <c r="CJ10" s="243">
        <f t="shared" si="10"/>
        <v>2.446892128689742</v>
      </c>
      <c r="CK10" s="243">
        <f t="shared" si="10"/>
        <v>1.656289798300818</v>
      </c>
      <c r="CL10" s="243">
        <f t="shared" si="10"/>
        <v>0</v>
      </c>
      <c r="CM10" s="243">
        <f t="shared" si="10"/>
        <v>0.63159850975204523</v>
      </c>
      <c r="CN10" s="243">
        <f t="shared" si="10"/>
        <v>1.5944549791642542</v>
      </c>
      <c r="CO10" s="243">
        <f t="shared" si="11"/>
        <v>0.27825668611453747</v>
      </c>
      <c r="CP10" s="243">
        <f t="shared" si="11"/>
        <v>7.5085137522970427E-2</v>
      </c>
      <c r="CQ10" s="243">
        <f t="shared" si="11"/>
        <v>0</v>
      </c>
      <c r="CR10" s="243">
        <f t="shared" si="11"/>
        <v>3.7410065577621148</v>
      </c>
      <c r="CS10" s="243">
        <f t="shared" si="11"/>
        <v>0</v>
      </c>
      <c r="CT10" s="243">
        <f t="shared" si="11"/>
        <v>4.4167727954688481E-3</v>
      </c>
      <c r="CU10" s="243">
        <f t="shared" si="11"/>
        <v>0</v>
      </c>
      <c r="CV10" s="243">
        <f t="shared" si="11"/>
        <v>1.7578755725966015</v>
      </c>
      <c r="CW10" s="243">
        <f t="shared" si="11"/>
        <v>1.2852808834814349</v>
      </c>
      <c r="CX10" s="243">
        <f t="shared" si="11"/>
        <v>9.2752228704845813E-2</v>
      </c>
      <c r="CY10" s="243">
        <f t="shared" si="12"/>
        <v>0.31359086847828821</v>
      </c>
      <c r="CZ10" s="243">
        <f t="shared" si="12"/>
        <v>0</v>
      </c>
      <c r="DA10" s="243">
        <f t="shared" si="12"/>
        <v>7.066836472750157E-2</v>
      </c>
      <c r="DB10" s="243">
        <f t="shared" si="12"/>
        <v>2.0626328954839521</v>
      </c>
      <c r="DC10" s="243">
        <f t="shared" si="12"/>
        <v>0</v>
      </c>
      <c r="DD10" s="243">
        <f t="shared" si="12"/>
        <v>0.931939059843927</v>
      </c>
      <c r="DE10" s="77">
        <f t="shared" si="13"/>
        <v>35.970197646298303</v>
      </c>
      <c r="DG10" s="48"/>
      <c r="DH10" s="125"/>
      <c r="DI10" s="125"/>
      <c r="DJ10" s="125"/>
      <c r="DK10" s="125"/>
      <c r="DL10" s="125"/>
      <c r="DM10" s="125"/>
      <c r="DN10" s="125"/>
      <c r="DO10" s="125"/>
      <c r="DP10" s="125"/>
      <c r="DQ10" s="125"/>
    </row>
    <row r="11" spans="1:122" x14ac:dyDescent="0.2">
      <c r="B11" s="7" t="s">
        <v>12114</v>
      </c>
      <c r="C11" s="77">
        <f t="shared" si="2"/>
        <v>17.318768098052484</v>
      </c>
      <c r="D11" s="77">
        <f t="shared" si="2"/>
        <v>2.8864613496754141</v>
      </c>
      <c r="E11" s="77">
        <f t="shared" si="2"/>
        <v>2.8864613496754141</v>
      </c>
      <c r="F11" s="77">
        <f t="shared" si="2"/>
        <v>61.577842126408825</v>
      </c>
      <c r="G11" s="77">
        <f t="shared" si="2"/>
        <v>1351.8260654313187</v>
      </c>
      <c r="H11" s="77">
        <f t="shared" si="2"/>
        <v>11.545845398701656</v>
      </c>
      <c r="I11" s="77">
        <f t="shared" si="2"/>
        <v>4.8107689161256895</v>
      </c>
      <c r="J11" s="77">
        <f t="shared" si="2"/>
        <v>12.507999181926793</v>
      </c>
      <c r="K11" s="77">
        <f t="shared" si="2"/>
        <v>903.46240244840453</v>
      </c>
      <c r="L11" s="77">
        <f t="shared" si="2"/>
        <v>173.18768098052485</v>
      </c>
      <c r="M11" s="77">
        <f t="shared" si="3"/>
        <v>203.97660204372926</v>
      </c>
      <c r="N11" s="77">
        <f t="shared" si="3"/>
        <v>171.26337341407458</v>
      </c>
      <c r="O11" s="77">
        <f t="shared" si="3"/>
        <v>116.4206077702417</v>
      </c>
      <c r="P11" s="77">
        <f t="shared" si="3"/>
        <v>0</v>
      </c>
      <c r="Q11" s="77">
        <f t="shared" si="3"/>
        <v>440.6664327171132</v>
      </c>
      <c r="R11" s="77">
        <f t="shared" si="3"/>
        <v>503.20642862674725</v>
      </c>
      <c r="S11" s="77">
        <f t="shared" si="3"/>
        <v>533.03319590672652</v>
      </c>
      <c r="T11" s="77">
        <f t="shared" si="3"/>
        <v>360.80766870942676</v>
      </c>
      <c r="U11" s="77">
        <f t="shared" si="3"/>
        <v>0</v>
      </c>
      <c r="V11" s="77">
        <f t="shared" si="3"/>
        <v>137.58799100119475</v>
      </c>
      <c r="W11" s="77">
        <f t="shared" si="4"/>
        <v>370.42920654167813</v>
      </c>
      <c r="X11" s="77">
        <f t="shared" si="4"/>
        <v>60.615688343183692</v>
      </c>
      <c r="Y11" s="77">
        <f t="shared" si="4"/>
        <v>16.356614314827347</v>
      </c>
      <c r="Z11" s="77">
        <f t="shared" si="4"/>
        <v>0</v>
      </c>
      <c r="AA11" s="77">
        <f t="shared" si="4"/>
        <v>835.14948383941976</v>
      </c>
      <c r="AB11" s="77">
        <f t="shared" si="4"/>
        <v>16.356614314827347</v>
      </c>
      <c r="AC11" s="77">
        <f t="shared" si="4"/>
        <v>0.96215378322513789</v>
      </c>
      <c r="AD11" s="77">
        <f t="shared" si="4"/>
        <v>0</v>
      </c>
      <c r="AE11" s="77">
        <f t="shared" si="4"/>
        <v>490.69842944482036</v>
      </c>
      <c r="AF11" s="77">
        <f t="shared" si="4"/>
        <v>279.98675091851516</v>
      </c>
      <c r="AG11" s="77">
        <f t="shared" si="5"/>
        <v>20.205229447727898</v>
      </c>
      <c r="AH11" s="77">
        <f t="shared" si="5"/>
        <v>68.312918608984788</v>
      </c>
      <c r="AI11" s="77">
        <f t="shared" si="5"/>
        <v>0</v>
      </c>
      <c r="AJ11" s="77">
        <f t="shared" si="5"/>
        <v>15.394460531602206</v>
      </c>
      <c r="AK11" s="77">
        <f t="shared" si="5"/>
        <v>449.32581676613944</v>
      </c>
      <c r="AL11" s="77">
        <f t="shared" si="5"/>
        <v>0</v>
      </c>
      <c r="AM11" s="77">
        <f t="shared" si="5"/>
        <v>203.01444826050411</v>
      </c>
      <c r="AN11" s="245">
        <f t="shared" si="5"/>
        <v>0</v>
      </c>
      <c r="AO11" s="245">
        <f t="shared" si="5"/>
        <v>0</v>
      </c>
      <c r="AP11" s="245">
        <f t="shared" si="5"/>
        <v>1.924307566450276</v>
      </c>
      <c r="AQ11" s="245">
        <f t="shared" si="6"/>
        <v>0</v>
      </c>
      <c r="AR11" s="245">
        <f t="shared" si="6"/>
        <v>0</v>
      </c>
      <c r="AS11" s="245">
        <f t="shared" si="6"/>
        <v>0</v>
      </c>
      <c r="AT11" s="245">
        <f t="shared" si="6"/>
        <v>0</v>
      </c>
      <c r="AU11" s="245">
        <f t="shared" si="6"/>
        <v>0</v>
      </c>
      <c r="AV11" s="245">
        <f t="shared" si="6"/>
        <v>0</v>
      </c>
      <c r="AW11" s="245">
        <f t="shared" si="6"/>
        <v>64.464303476084254</v>
      </c>
      <c r="AX11" s="245">
        <f t="shared" si="6"/>
        <v>0.962153783225138</v>
      </c>
      <c r="AY11" s="245">
        <f t="shared" si="6"/>
        <v>40.410458895455797</v>
      </c>
      <c r="AZ11" s="245">
        <f t="shared" si="6"/>
        <v>0</v>
      </c>
      <c r="BA11" s="245">
        <f t="shared" si="7"/>
        <v>0</v>
      </c>
      <c r="BB11" s="245">
        <f t="shared" si="7"/>
        <v>0</v>
      </c>
      <c r="BC11" s="245">
        <f t="shared" si="7"/>
        <v>0</v>
      </c>
      <c r="BD11" s="245">
        <f t="shared" si="7"/>
        <v>0</v>
      </c>
      <c r="BE11" s="245">
        <f t="shared" si="7"/>
        <v>0</v>
      </c>
      <c r="BF11" s="245">
        <f t="shared" si="7"/>
        <v>23.091690797403313</v>
      </c>
      <c r="BG11" s="245">
        <f t="shared" si="7"/>
        <v>0</v>
      </c>
      <c r="BH11" s="245">
        <f t="shared" si="7"/>
        <v>0</v>
      </c>
      <c r="BI11" s="245">
        <f t="shared" si="7"/>
        <v>20.205229447727898</v>
      </c>
      <c r="BJ11" s="245">
        <f t="shared" si="7"/>
        <v>16.356614314827347</v>
      </c>
      <c r="BK11" s="245">
        <f t="shared" si="8"/>
        <v>0</v>
      </c>
      <c r="BL11" s="245">
        <f t="shared" si="8"/>
        <v>107.76122372121544</v>
      </c>
      <c r="BM11" s="245">
        <f t="shared" si="8"/>
        <v>0</v>
      </c>
      <c r="BN11" s="245">
        <f t="shared" si="8"/>
        <v>0</v>
      </c>
      <c r="BO11" s="245">
        <f t="shared" si="8"/>
        <v>0</v>
      </c>
      <c r="BP11" s="245">
        <f t="shared" si="8"/>
        <v>0</v>
      </c>
      <c r="BQ11" s="245">
        <f t="shared" si="8"/>
        <v>0</v>
      </c>
      <c r="BR11" s="245">
        <f t="shared" si="8"/>
        <v>0</v>
      </c>
      <c r="BS11" s="245">
        <f t="shared" si="8"/>
        <v>0</v>
      </c>
      <c r="BT11" s="243">
        <f t="shared" si="8"/>
        <v>17.318768098052484</v>
      </c>
      <c r="BU11" s="243">
        <f t="shared" si="9"/>
        <v>2.8864613496754141</v>
      </c>
      <c r="BV11" s="243">
        <f t="shared" si="9"/>
        <v>0.962153783225138</v>
      </c>
      <c r="BW11" s="243">
        <f t="shared" si="9"/>
        <v>61.577842126408825</v>
      </c>
      <c r="BX11" s="243">
        <f t="shared" si="9"/>
        <v>1351.8260654313187</v>
      </c>
      <c r="BY11" s="243">
        <f t="shared" si="9"/>
        <v>11.545845398701656</v>
      </c>
      <c r="BZ11" s="243">
        <f t="shared" si="9"/>
        <v>4.8107689161256895</v>
      </c>
      <c r="CA11" s="243">
        <f t="shared" si="9"/>
        <v>12.507999181926793</v>
      </c>
      <c r="CB11" s="243">
        <f t="shared" si="9"/>
        <v>903.46240244840453</v>
      </c>
      <c r="CC11" s="243">
        <f t="shared" si="9"/>
        <v>108.72337750444059</v>
      </c>
      <c r="CD11" s="243">
        <f t="shared" si="9"/>
        <v>203.01444826050411</v>
      </c>
      <c r="CE11" s="243">
        <f t="shared" si="10"/>
        <v>130.85291451861877</v>
      </c>
      <c r="CF11" s="243">
        <f t="shared" si="10"/>
        <v>116.4206077702417</v>
      </c>
      <c r="CG11" s="243">
        <f t="shared" si="10"/>
        <v>0</v>
      </c>
      <c r="CH11" s="243">
        <f t="shared" si="10"/>
        <v>440.6664327171132</v>
      </c>
      <c r="CI11" s="243">
        <f t="shared" si="10"/>
        <v>503.20642862674725</v>
      </c>
      <c r="CJ11" s="243">
        <f t="shared" si="10"/>
        <v>533.03319590672652</v>
      </c>
      <c r="CK11" s="243">
        <f t="shared" si="10"/>
        <v>360.80766870942676</v>
      </c>
      <c r="CL11" s="243">
        <f t="shared" si="10"/>
        <v>0</v>
      </c>
      <c r="CM11" s="243">
        <f t="shared" si="10"/>
        <v>137.58799100119475</v>
      </c>
      <c r="CN11" s="243">
        <f t="shared" si="10"/>
        <v>347.33751574427481</v>
      </c>
      <c r="CO11" s="243">
        <f t="shared" si="11"/>
        <v>60.615688343183692</v>
      </c>
      <c r="CP11" s="243">
        <f t="shared" si="11"/>
        <v>16.356614314827347</v>
      </c>
      <c r="CQ11" s="243">
        <f t="shared" si="11"/>
        <v>0</v>
      </c>
      <c r="CR11" s="243">
        <f t="shared" si="11"/>
        <v>814.94425439169186</v>
      </c>
      <c r="CS11" s="243">
        <f t="shared" si="11"/>
        <v>0</v>
      </c>
      <c r="CT11" s="243">
        <f t="shared" si="11"/>
        <v>0.96215378322513789</v>
      </c>
      <c r="CU11" s="243">
        <f t="shared" si="11"/>
        <v>0</v>
      </c>
      <c r="CV11" s="243">
        <f t="shared" si="11"/>
        <v>382.9372057236049</v>
      </c>
      <c r="CW11" s="243">
        <f t="shared" si="11"/>
        <v>279.98675091851516</v>
      </c>
      <c r="CX11" s="243">
        <f t="shared" si="11"/>
        <v>20.205229447727898</v>
      </c>
      <c r="CY11" s="243">
        <f t="shared" si="12"/>
        <v>68.312918608984788</v>
      </c>
      <c r="CZ11" s="243">
        <f t="shared" si="12"/>
        <v>0</v>
      </c>
      <c r="DA11" s="243">
        <f t="shared" si="12"/>
        <v>15.394460531602206</v>
      </c>
      <c r="DB11" s="243">
        <f t="shared" si="12"/>
        <v>449.32581676613944</v>
      </c>
      <c r="DC11" s="243">
        <f t="shared" si="12"/>
        <v>0</v>
      </c>
      <c r="DD11" s="243">
        <f t="shared" si="12"/>
        <v>203.01444826050411</v>
      </c>
      <c r="DE11" s="77">
        <f t="shared" si="13"/>
        <v>7835.7804105855239</v>
      </c>
      <c r="DG11" s="48"/>
      <c r="DH11" s="125"/>
      <c r="DI11" s="125"/>
      <c r="DJ11" s="125"/>
      <c r="DK11" s="125"/>
      <c r="DL11" s="125"/>
      <c r="DM11" s="125"/>
      <c r="DN11" s="125"/>
      <c r="DO11" s="125"/>
      <c r="DP11" s="125"/>
      <c r="DQ11" s="125"/>
    </row>
    <row r="12" spans="1:122" x14ac:dyDescent="0.2">
      <c r="B12" s="7" t="s">
        <v>16377</v>
      </c>
      <c r="C12" s="77">
        <f t="shared" si="2"/>
        <v>9.2912314218692046E-2</v>
      </c>
      <c r="D12" s="77">
        <f t="shared" si="2"/>
        <v>1.5485385703115341E-2</v>
      </c>
      <c r="E12" s="77">
        <f t="shared" si="2"/>
        <v>1.5485385703115341E-2</v>
      </c>
      <c r="F12" s="77">
        <f t="shared" si="2"/>
        <v>0.33035489499979392</v>
      </c>
      <c r="G12" s="77">
        <f t="shared" si="2"/>
        <v>7.2523223042923508</v>
      </c>
      <c r="H12" s="77">
        <f t="shared" si="2"/>
        <v>6.1941542812461364E-2</v>
      </c>
      <c r="I12" s="77">
        <f t="shared" si="2"/>
        <v>2.5808976171858899E-2</v>
      </c>
      <c r="J12" s="77">
        <f t="shared" si="2"/>
        <v>6.7103338046833147E-2</v>
      </c>
      <c r="K12" s="77">
        <f t="shared" si="2"/>
        <v>4.8469257250751019</v>
      </c>
      <c r="L12" s="77">
        <f t="shared" si="2"/>
        <v>0.92912314218692049</v>
      </c>
      <c r="M12" s="77">
        <f t="shared" si="3"/>
        <v>1.0943005896868174</v>
      </c>
      <c r="N12" s="77">
        <f t="shared" si="3"/>
        <v>0.91879955171817695</v>
      </c>
      <c r="O12" s="77">
        <f t="shared" si="3"/>
        <v>0.62457722335898547</v>
      </c>
      <c r="P12" s="77">
        <f t="shared" si="3"/>
        <v>0</v>
      </c>
      <c r="Q12" s="77">
        <f t="shared" si="3"/>
        <v>2.3641022173422752</v>
      </c>
      <c r="R12" s="77">
        <f t="shared" si="3"/>
        <v>2.6996189075764416</v>
      </c>
      <c r="S12" s="77">
        <f t="shared" si="3"/>
        <v>2.8596345598419664</v>
      </c>
      <c r="T12" s="77">
        <f t="shared" si="3"/>
        <v>1.9356732128894176</v>
      </c>
      <c r="U12" s="77">
        <f t="shared" si="3"/>
        <v>0</v>
      </c>
      <c r="V12" s="77">
        <f t="shared" si="3"/>
        <v>0.7381367185151646</v>
      </c>
      <c r="W12" s="77">
        <f t="shared" si="4"/>
        <v>1.9872911652331353</v>
      </c>
      <c r="X12" s="77">
        <f t="shared" si="4"/>
        <v>0.32519309976542216</v>
      </c>
      <c r="Y12" s="77">
        <f t="shared" si="4"/>
        <v>8.7750518984320264E-2</v>
      </c>
      <c r="Z12" s="77">
        <f t="shared" si="4"/>
        <v>0</v>
      </c>
      <c r="AA12" s="77">
        <f t="shared" si="4"/>
        <v>4.4804382634347055</v>
      </c>
      <c r="AB12" s="77">
        <f t="shared" si="4"/>
        <v>8.7750518984320264E-2</v>
      </c>
      <c r="AC12" s="77">
        <f t="shared" si="4"/>
        <v>5.1617952343717801E-3</v>
      </c>
      <c r="AD12" s="77">
        <f t="shared" si="4"/>
        <v>0</v>
      </c>
      <c r="AE12" s="77">
        <f t="shared" si="4"/>
        <v>2.6325155695296081</v>
      </c>
      <c r="AF12" s="77">
        <f t="shared" si="4"/>
        <v>1.5020824132021882</v>
      </c>
      <c r="AG12" s="77">
        <f t="shared" si="5"/>
        <v>0.10839769992180739</v>
      </c>
      <c r="AH12" s="77">
        <f t="shared" si="5"/>
        <v>0.36648746164039636</v>
      </c>
      <c r="AI12" s="77">
        <f t="shared" si="5"/>
        <v>0</v>
      </c>
      <c r="AJ12" s="77">
        <f t="shared" si="5"/>
        <v>8.2588723749948481E-2</v>
      </c>
      <c r="AK12" s="77">
        <f t="shared" si="5"/>
        <v>2.4105583744516212</v>
      </c>
      <c r="AL12" s="77">
        <f t="shared" si="5"/>
        <v>0</v>
      </c>
      <c r="AM12" s="77">
        <f t="shared" si="5"/>
        <v>1.0891387944524455</v>
      </c>
      <c r="AN12" s="245">
        <f t="shared" si="5"/>
        <v>0</v>
      </c>
      <c r="AO12" s="245">
        <f t="shared" si="5"/>
        <v>0</v>
      </c>
      <c r="AP12" s="245">
        <f t="shared" si="5"/>
        <v>1.032359046874356E-2</v>
      </c>
      <c r="AQ12" s="245">
        <f t="shared" si="6"/>
        <v>0</v>
      </c>
      <c r="AR12" s="245">
        <f t="shared" si="6"/>
        <v>0</v>
      </c>
      <c r="AS12" s="245">
        <f t="shared" si="6"/>
        <v>0</v>
      </c>
      <c r="AT12" s="245">
        <f t="shared" si="6"/>
        <v>0</v>
      </c>
      <c r="AU12" s="245">
        <f t="shared" si="6"/>
        <v>0</v>
      </c>
      <c r="AV12" s="245">
        <f t="shared" si="6"/>
        <v>0</v>
      </c>
      <c r="AW12" s="245">
        <f t="shared" si="6"/>
        <v>0.34584028070290929</v>
      </c>
      <c r="AX12" s="245">
        <f t="shared" si="6"/>
        <v>5.1617952343717801E-3</v>
      </c>
      <c r="AY12" s="245">
        <f t="shared" si="6"/>
        <v>0.21679539984361479</v>
      </c>
      <c r="AZ12" s="245">
        <f t="shared" si="6"/>
        <v>0</v>
      </c>
      <c r="BA12" s="245">
        <f t="shared" si="7"/>
        <v>0</v>
      </c>
      <c r="BB12" s="245">
        <f t="shared" si="7"/>
        <v>0</v>
      </c>
      <c r="BC12" s="245">
        <f t="shared" si="7"/>
        <v>0</v>
      </c>
      <c r="BD12" s="245">
        <f t="shared" si="7"/>
        <v>0</v>
      </c>
      <c r="BE12" s="245">
        <f t="shared" si="7"/>
        <v>0</v>
      </c>
      <c r="BF12" s="245">
        <f t="shared" si="7"/>
        <v>0.12388308562492271</v>
      </c>
      <c r="BG12" s="245">
        <f t="shared" si="7"/>
        <v>0</v>
      </c>
      <c r="BH12" s="245">
        <f t="shared" si="7"/>
        <v>0</v>
      </c>
      <c r="BI12" s="245">
        <f t="shared" si="7"/>
        <v>0.10839769992180739</v>
      </c>
      <c r="BJ12" s="245">
        <f t="shared" si="7"/>
        <v>8.7750518984320264E-2</v>
      </c>
      <c r="BK12" s="245">
        <f t="shared" si="8"/>
        <v>0</v>
      </c>
      <c r="BL12" s="245">
        <f t="shared" si="8"/>
        <v>0.57812106624963944</v>
      </c>
      <c r="BM12" s="245">
        <f t="shared" si="8"/>
        <v>0</v>
      </c>
      <c r="BN12" s="245">
        <f t="shared" si="8"/>
        <v>0</v>
      </c>
      <c r="BO12" s="245">
        <f t="shared" si="8"/>
        <v>0</v>
      </c>
      <c r="BP12" s="245">
        <f t="shared" si="8"/>
        <v>0</v>
      </c>
      <c r="BQ12" s="245">
        <f t="shared" si="8"/>
        <v>0</v>
      </c>
      <c r="BR12" s="245">
        <f t="shared" si="8"/>
        <v>0</v>
      </c>
      <c r="BS12" s="245">
        <f t="shared" si="8"/>
        <v>0</v>
      </c>
      <c r="BT12" s="243">
        <f t="shared" si="8"/>
        <v>9.2912314218692046E-2</v>
      </c>
      <c r="BU12" s="243">
        <f t="shared" si="9"/>
        <v>1.5485385703115341E-2</v>
      </c>
      <c r="BV12" s="243">
        <f t="shared" si="9"/>
        <v>5.1617952343717801E-3</v>
      </c>
      <c r="BW12" s="243">
        <f t="shared" si="9"/>
        <v>0.33035489499979392</v>
      </c>
      <c r="BX12" s="243">
        <f t="shared" si="9"/>
        <v>7.2523223042923508</v>
      </c>
      <c r="BY12" s="243">
        <f t="shared" si="9"/>
        <v>6.1941542812461364E-2</v>
      </c>
      <c r="BZ12" s="243">
        <f t="shared" si="9"/>
        <v>2.5808976171858899E-2</v>
      </c>
      <c r="CA12" s="243">
        <f t="shared" si="9"/>
        <v>6.7103338046833147E-2</v>
      </c>
      <c r="CB12" s="243">
        <f t="shared" si="9"/>
        <v>4.8469257250751019</v>
      </c>
      <c r="CC12" s="243">
        <f t="shared" si="9"/>
        <v>0.58328286148401121</v>
      </c>
      <c r="CD12" s="243">
        <f t="shared" si="9"/>
        <v>1.0891387944524455</v>
      </c>
      <c r="CE12" s="243">
        <f t="shared" si="10"/>
        <v>0.70200415187456211</v>
      </c>
      <c r="CF12" s="243">
        <f t="shared" si="10"/>
        <v>0.62457722335898547</v>
      </c>
      <c r="CG12" s="243">
        <f t="shared" si="10"/>
        <v>0</v>
      </c>
      <c r="CH12" s="243">
        <f t="shared" si="10"/>
        <v>2.3641022173422752</v>
      </c>
      <c r="CI12" s="243">
        <f t="shared" si="10"/>
        <v>2.6996189075764416</v>
      </c>
      <c r="CJ12" s="243">
        <f t="shared" si="10"/>
        <v>2.8596345598419664</v>
      </c>
      <c r="CK12" s="243">
        <f t="shared" si="10"/>
        <v>1.9356732128894176</v>
      </c>
      <c r="CL12" s="243">
        <f t="shared" si="10"/>
        <v>0</v>
      </c>
      <c r="CM12" s="243">
        <f t="shared" si="10"/>
        <v>0.7381367185151646</v>
      </c>
      <c r="CN12" s="243">
        <f t="shared" si="10"/>
        <v>1.8634080796082126</v>
      </c>
      <c r="CO12" s="243">
        <f t="shared" si="11"/>
        <v>0.32519309976542216</v>
      </c>
      <c r="CP12" s="243">
        <f t="shared" si="11"/>
        <v>8.7750518984320264E-2</v>
      </c>
      <c r="CQ12" s="243">
        <f t="shared" si="11"/>
        <v>0</v>
      </c>
      <c r="CR12" s="243">
        <f t="shared" si="11"/>
        <v>4.3720405635128978</v>
      </c>
      <c r="CS12" s="243">
        <f t="shared" si="11"/>
        <v>0</v>
      </c>
      <c r="CT12" s="243">
        <f t="shared" si="11"/>
        <v>5.1617952343717801E-3</v>
      </c>
      <c r="CU12" s="243">
        <f t="shared" si="11"/>
        <v>0</v>
      </c>
      <c r="CV12" s="243">
        <f t="shared" si="11"/>
        <v>2.0543945032799686</v>
      </c>
      <c r="CW12" s="243">
        <f t="shared" si="11"/>
        <v>1.5020824132021882</v>
      </c>
      <c r="CX12" s="243">
        <f t="shared" si="11"/>
        <v>0.10839769992180739</v>
      </c>
      <c r="CY12" s="243">
        <f t="shared" si="12"/>
        <v>0.36648746164039636</v>
      </c>
      <c r="CZ12" s="243">
        <f t="shared" si="12"/>
        <v>0</v>
      </c>
      <c r="DA12" s="243">
        <f t="shared" si="12"/>
        <v>8.2588723749948481E-2</v>
      </c>
      <c r="DB12" s="243">
        <f t="shared" si="12"/>
        <v>2.4105583744516212</v>
      </c>
      <c r="DC12" s="243">
        <f t="shared" si="12"/>
        <v>0</v>
      </c>
      <c r="DD12" s="243">
        <f t="shared" si="12"/>
        <v>1.0891387944524455</v>
      </c>
      <c r="DE12" s="77">
        <f t="shared" si="13"/>
        <v>42.037660388723779</v>
      </c>
      <c r="DG12" s="48"/>
      <c r="DH12" s="125"/>
      <c r="DI12" s="125"/>
      <c r="DJ12" s="125"/>
      <c r="DK12" s="125"/>
      <c r="DL12" s="125"/>
      <c r="DM12" s="125"/>
      <c r="DN12" s="125"/>
      <c r="DO12" s="125"/>
      <c r="DP12" s="125"/>
      <c r="DQ12" s="125"/>
    </row>
    <row r="13" spans="1:122" x14ac:dyDescent="0.2">
      <c r="B13" s="7" t="s">
        <v>10025</v>
      </c>
      <c r="C13" s="77">
        <f t="shared" si="2"/>
        <v>0.31243762484923276</v>
      </c>
      <c r="D13" s="77">
        <f t="shared" si="2"/>
        <v>0</v>
      </c>
      <c r="E13" s="77">
        <f t="shared" si="2"/>
        <v>3.2533781609917579E-2</v>
      </c>
      <c r="F13" s="77">
        <f t="shared" si="2"/>
        <v>2.5368179973840954</v>
      </c>
      <c r="G13" s="77">
        <f t="shared" si="2"/>
        <v>39.878701175130921</v>
      </c>
      <c r="H13" s="77">
        <f t="shared" si="2"/>
        <v>0.10224620429410913</v>
      </c>
      <c r="I13" s="77">
        <f t="shared" si="2"/>
        <v>3.9385772876485883E-2</v>
      </c>
      <c r="J13" s="77">
        <f t="shared" si="2"/>
        <v>0.48410635988933248</v>
      </c>
      <c r="K13" s="77">
        <f t="shared" si="2"/>
        <v>99.030591146521189</v>
      </c>
      <c r="L13" s="77">
        <f t="shared" si="2"/>
        <v>8.1153469217012564</v>
      </c>
      <c r="M13" s="77">
        <f t="shared" si="3"/>
        <v>9.2188996459009278</v>
      </c>
      <c r="N13" s="77">
        <f t="shared" si="3"/>
        <v>0.71601332199696488</v>
      </c>
      <c r="O13" s="77">
        <f t="shared" si="3"/>
        <v>4.5050788425184045</v>
      </c>
      <c r="P13" s="77">
        <f t="shared" si="3"/>
        <v>0</v>
      </c>
      <c r="Q13" s="77">
        <f t="shared" si="3"/>
        <v>25.372396583851149</v>
      </c>
      <c r="R13" s="77">
        <f t="shared" si="3"/>
        <v>12.428853312240808</v>
      </c>
      <c r="S13" s="77">
        <f t="shared" si="3"/>
        <v>77.581631585000764</v>
      </c>
      <c r="T13" s="77">
        <f t="shared" si="3"/>
        <v>8.8245939023224853</v>
      </c>
      <c r="U13" s="77">
        <f t="shared" si="3"/>
        <v>0</v>
      </c>
      <c r="V13" s="77">
        <f t="shared" si="3"/>
        <v>9.6651553424956109</v>
      </c>
      <c r="W13" s="77">
        <f t="shared" si="4"/>
        <v>56.62036250187834</v>
      </c>
      <c r="X13" s="77">
        <f t="shared" si="4"/>
        <v>3.5690177740674831</v>
      </c>
      <c r="Y13" s="77">
        <f t="shared" si="4"/>
        <v>0.21367012381353523</v>
      </c>
      <c r="Z13" s="77">
        <f t="shared" si="4"/>
        <v>0</v>
      </c>
      <c r="AA13" s="77">
        <f t="shared" si="4"/>
        <v>58.216342802284345</v>
      </c>
      <c r="AB13" s="77">
        <f t="shared" si="4"/>
        <v>0.76764702926244166</v>
      </c>
      <c r="AC13" s="77">
        <f t="shared" si="4"/>
        <v>1.3881870767941744E-2</v>
      </c>
      <c r="AD13" s="77">
        <f t="shared" si="4"/>
        <v>0</v>
      </c>
      <c r="AE13" s="77">
        <f t="shared" si="4"/>
        <v>193.41236975680141</v>
      </c>
      <c r="AF13" s="77">
        <f t="shared" si="4"/>
        <v>4.9025668089639156</v>
      </c>
      <c r="AG13" s="77">
        <f t="shared" si="5"/>
        <v>2.4661897797133148</v>
      </c>
      <c r="AH13" s="77">
        <f t="shared" si="5"/>
        <v>7.8669688267412967</v>
      </c>
      <c r="AI13" s="77">
        <f t="shared" si="5"/>
        <v>0</v>
      </c>
      <c r="AJ13" s="77">
        <f t="shared" si="5"/>
        <v>0.39617686427046656</v>
      </c>
      <c r="AK13" s="77">
        <f t="shared" si="5"/>
        <v>32.380099351952218</v>
      </c>
      <c r="AL13" s="77">
        <f t="shared" si="5"/>
        <v>0</v>
      </c>
      <c r="AM13" s="77">
        <f t="shared" si="5"/>
        <v>10.567404469427274</v>
      </c>
      <c r="AN13" s="245">
        <f t="shared" si="5"/>
        <v>0</v>
      </c>
      <c r="AO13" s="245">
        <f t="shared" si="5"/>
        <v>0</v>
      </c>
      <c r="AP13" s="245">
        <f t="shared" si="5"/>
        <v>3.2033059171206822E-2</v>
      </c>
      <c r="AQ13" s="245">
        <f t="shared" si="6"/>
        <v>0</v>
      </c>
      <c r="AR13" s="245">
        <f t="shared" si="6"/>
        <v>0</v>
      </c>
      <c r="AS13" s="245">
        <f t="shared" si="6"/>
        <v>0</v>
      </c>
      <c r="AT13" s="245">
        <f t="shared" si="6"/>
        <v>0</v>
      </c>
      <c r="AU13" s="245">
        <f t="shared" si="6"/>
        <v>0</v>
      </c>
      <c r="AV13" s="245">
        <f t="shared" si="6"/>
        <v>0</v>
      </c>
      <c r="AW13" s="245">
        <f t="shared" si="6"/>
        <v>2.1375050294185458</v>
      </c>
      <c r="AX13" s="245">
        <f t="shared" si="6"/>
        <v>6.6787149489618169E-2</v>
      </c>
      <c r="AY13" s="245">
        <f t="shared" si="6"/>
        <v>0.71601332199696488</v>
      </c>
      <c r="AZ13" s="245">
        <f t="shared" si="6"/>
        <v>0</v>
      </c>
      <c r="BA13" s="245">
        <f t="shared" si="7"/>
        <v>0</v>
      </c>
      <c r="BB13" s="245">
        <f t="shared" si="7"/>
        <v>0</v>
      </c>
      <c r="BC13" s="245">
        <f t="shared" si="7"/>
        <v>0</v>
      </c>
      <c r="BD13" s="245">
        <f t="shared" si="7"/>
        <v>0</v>
      </c>
      <c r="BE13" s="245">
        <f t="shared" si="7"/>
        <v>0</v>
      </c>
      <c r="BF13" s="245">
        <f t="shared" si="7"/>
        <v>4.7278607970258468</v>
      </c>
      <c r="BG13" s="245">
        <f t="shared" si="7"/>
        <v>0</v>
      </c>
      <c r="BH13" s="245">
        <f t="shared" si="7"/>
        <v>0</v>
      </c>
      <c r="BI13" s="245">
        <f t="shared" si="7"/>
        <v>0.89413215266203616</v>
      </c>
      <c r="BJ13" s="245">
        <f t="shared" si="7"/>
        <v>0.76764702926244166</v>
      </c>
      <c r="BK13" s="245">
        <f t="shared" si="8"/>
        <v>0</v>
      </c>
      <c r="BL13" s="245">
        <f t="shared" si="8"/>
        <v>35.367106352456133</v>
      </c>
      <c r="BM13" s="245">
        <f t="shared" si="8"/>
        <v>0</v>
      </c>
      <c r="BN13" s="245">
        <f t="shared" si="8"/>
        <v>0</v>
      </c>
      <c r="BO13" s="245">
        <f t="shared" si="8"/>
        <v>0</v>
      </c>
      <c r="BP13" s="245">
        <f t="shared" si="8"/>
        <v>0</v>
      </c>
      <c r="BQ13" s="245">
        <f t="shared" si="8"/>
        <v>0</v>
      </c>
      <c r="BR13" s="245">
        <f t="shared" si="8"/>
        <v>0</v>
      </c>
      <c r="BS13" s="245">
        <f t="shared" si="8"/>
        <v>0</v>
      </c>
      <c r="BT13" s="243">
        <f t="shared" si="8"/>
        <v>0.31243762484923276</v>
      </c>
      <c r="BU13" s="243">
        <f t="shared" si="9"/>
        <v>0</v>
      </c>
      <c r="BV13" s="243">
        <f t="shared" si="9"/>
        <v>5.0072243871076064E-4</v>
      </c>
      <c r="BW13" s="243">
        <f t="shared" si="9"/>
        <v>2.5368179973840954</v>
      </c>
      <c r="BX13" s="243">
        <f t="shared" si="9"/>
        <v>39.878701175130921</v>
      </c>
      <c r="BY13" s="243">
        <f t="shared" si="9"/>
        <v>0.10224620429410913</v>
      </c>
      <c r="BZ13" s="243">
        <f t="shared" si="9"/>
        <v>3.9385772876485883E-2</v>
      </c>
      <c r="CA13" s="243">
        <f t="shared" si="9"/>
        <v>0.48410635988933248</v>
      </c>
      <c r="CB13" s="243">
        <f t="shared" si="9"/>
        <v>99.030591146521189</v>
      </c>
      <c r="CC13" s="243">
        <f t="shared" si="9"/>
        <v>5.9778418922827106</v>
      </c>
      <c r="CD13" s="243">
        <f t="shared" si="9"/>
        <v>9.1521124964113092</v>
      </c>
      <c r="CE13" s="243">
        <f t="shared" si="10"/>
        <v>0</v>
      </c>
      <c r="CF13" s="243">
        <f t="shared" si="10"/>
        <v>4.5050788425184045</v>
      </c>
      <c r="CG13" s="243">
        <f t="shared" si="10"/>
        <v>0</v>
      </c>
      <c r="CH13" s="243">
        <f t="shared" si="10"/>
        <v>25.372396583851149</v>
      </c>
      <c r="CI13" s="243">
        <f t="shared" si="10"/>
        <v>12.428853312240808</v>
      </c>
      <c r="CJ13" s="243">
        <f t="shared" si="10"/>
        <v>77.581631585000764</v>
      </c>
      <c r="CK13" s="243">
        <f t="shared" si="10"/>
        <v>8.8245939023224853</v>
      </c>
      <c r="CL13" s="243">
        <f t="shared" si="10"/>
        <v>0</v>
      </c>
      <c r="CM13" s="243">
        <f t="shared" si="10"/>
        <v>9.6651553424956109</v>
      </c>
      <c r="CN13" s="243">
        <f t="shared" si="10"/>
        <v>51.892501704852492</v>
      </c>
      <c r="CO13" s="243">
        <f t="shared" si="11"/>
        <v>3.5690177740674831</v>
      </c>
      <c r="CP13" s="243">
        <f t="shared" si="11"/>
        <v>0.21367012381353523</v>
      </c>
      <c r="CQ13" s="243">
        <f t="shared" si="11"/>
        <v>0</v>
      </c>
      <c r="CR13" s="243">
        <f t="shared" si="11"/>
        <v>57.322210649622313</v>
      </c>
      <c r="CS13" s="243">
        <f t="shared" si="11"/>
        <v>0</v>
      </c>
      <c r="CT13" s="243">
        <f t="shared" si="11"/>
        <v>1.3881870767941744E-2</v>
      </c>
      <c r="CU13" s="243">
        <f t="shared" si="11"/>
        <v>0</v>
      </c>
      <c r="CV13" s="243">
        <f t="shared" si="11"/>
        <v>158.04526340434526</v>
      </c>
      <c r="CW13" s="243">
        <f t="shared" si="11"/>
        <v>4.9025668089639156</v>
      </c>
      <c r="CX13" s="243">
        <f t="shared" si="11"/>
        <v>2.4661897797133148</v>
      </c>
      <c r="CY13" s="243">
        <f t="shared" si="12"/>
        <v>7.8669688267412967</v>
      </c>
      <c r="CZ13" s="243">
        <f t="shared" si="12"/>
        <v>0</v>
      </c>
      <c r="DA13" s="243">
        <f t="shared" si="12"/>
        <v>0.39617686427046656</v>
      </c>
      <c r="DB13" s="243">
        <f t="shared" si="12"/>
        <v>32.380099351952218</v>
      </c>
      <c r="DC13" s="243">
        <f t="shared" si="12"/>
        <v>0</v>
      </c>
      <c r="DD13" s="243">
        <f t="shared" si="12"/>
        <v>10.567404469427274</v>
      </c>
      <c r="DE13" s="77">
        <f t="shared" si="13"/>
        <v>670.23748748052776</v>
      </c>
      <c r="DG13" s="48"/>
      <c r="DH13" s="125"/>
      <c r="DI13" s="125"/>
      <c r="DJ13" s="125"/>
      <c r="DK13" s="125"/>
      <c r="DL13" s="125"/>
      <c r="DM13" s="125"/>
      <c r="DN13" s="125"/>
      <c r="DO13" s="125"/>
      <c r="DP13" s="125"/>
      <c r="DQ13" s="125"/>
    </row>
    <row r="14" spans="1:122" x14ac:dyDescent="0.2">
      <c r="B14" s="154" t="s">
        <v>15130</v>
      </c>
      <c r="C14" s="77">
        <f t="shared" si="2"/>
        <v>0</v>
      </c>
      <c r="D14" s="77">
        <f t="shared" si="2"/>
        <v>0</v>
      </c>
      <c r="E14" s="77">
        <f t="shared" si="2"/>
        <v>0</v>
      </c>
      <c r="F14" s="77">
        <f t="shared" si="2"/>
        <v>1.4404065450269854</v>
      </c>
      <c r="G14" s="77">
        <f t="shared" si="2"/>
        <v>6.8939632889300988</v>
      </c>
      <c r="H14" s="77">
        <f t="shared" si="2"/>
        <v>0</v>
      </c>
      <c r="I14" s="77">
        <f t="shared" si="2"/>
        <v>0</v>
      </c>
      <c r="J14" s="77">
        <f t="shared" si="2"/>
        <v>0</v>
      </c>
      <c r="K14" s="77">
        <f t="shared" si="2"/>
        <v>11.814826739993997</v>
      </c>
      <c r="L14" s="77">
        <f t="shared" si="2"/>
        <v>0</v>
      </c>
      <c r="M14" s="77">
        <f t="shared" si="3"/>
        <v>3.68615996265242</v>
      </c>
      <c r="N14" s="77">
        <f t="shared" si="3"/>
        <v>0</v>
      </c>
      <c r="O14" s="77">
        <f t="shared" si="3"/>
        <v>0</v>
      </c>
      <c r="P14" s="77">
        <f t="shared" si="3"/>
        <v>0</v>
      </c>
      <c r="Q14" s="77">
        <f t="shared" si="3"/>
        <v>70.266062195450147</v>
      </c>
      <c r="R14" s="77">
        <f t="shared" si="3"/>
        <v>312.76449879518827</v>
      </c>
      <c r="S14" s="77">
        <f t="shared" si="3"/>
        <v>9835.5861068378435</v>
      </c>
      <c r="T14" s="77">
        <f t="shared" si="3"/>
        <v>161.16793090928201</v>
      </c>
      <c r="U14" s="77">
        <f t="shared" si="3"/>
        <v>0</v>
      </c>
      <c r="V14" s="77">
        <f t="shared" si="3"/>
        <v>465.44338702297483</v>
      </c>
      <c r="W14" s="77">
        <f t="shared" si="4"/>
        <v>1383.0945568880984</v>
      </c>
      <c r="X14" s="77">
        <f t="shared" si="4"/>
        <v>0</v>
      </c>
      <c r="Y14" s="77">
        <f t="shared" si="4"/>
        <v>0</v>
      </c>
      <c r="Z14" s="77">
        <f t="shared" si="4"/>
        <v>0</v>
      </c>
      <c r="AA14" s="77">
        <f t="shared" si="4"/>
        <v>7098.4044822244532</v>
      </c>
      <c r="AB14" s="77">
        <f t="shared" si="4"/>
        <v>0</v>
      </c>
      <c r="AC14" s="77">
        <f t="shared" si="4"/>
        <v>0</v>
      </c>
      <c r="AD14" s="77">
        <f t="shared" si="4"/>
        <v>0</v>
      </c>
      <c r="AE14" s="77">
        <f t="shared" si="4"/>
        <v>1661.3682447884244</v>
      </c>
      <c r="AF14" s="77">
        <f t="shared" si="4"/>
        <v>214.72974782824119</v>
      </c>
      <c r="AG14" s="77">
        <f t="shared" si="5"/>
        <v>974.16654771704532</v>
      </c>
      <c r="AH14" s="77">
        <f t="shared" si="5"/>
        <v>0</v>
      </c>
      <c r="AI14" s="77">
        <f t="shared" si="5"/>
        <v>0</v>
      </c>
      <c r="AJ14" s="77">
        <f t="shared" si="5"/>
        <v>0</v>
      </c>
      <c r="AK14" s="77">
        <f t="shared" si="5"/>
        <v>4411.263873417879</v>
      </c>
      <c r="AL14" s="77">
        <f t="shared" si="5"/>
        <v>0</v>
      </c>
      <c r="AM14" s="77">
        <f t="shared" si="5"/>
        <v>79.64182515704033</v>
      </c>
      <c r="AN14" s="245">
        <f t="shared" si="5"/>
        <v>0</v>
      </c>
      <c r="AO14" s="245">
        <f t="shared" si="5"/>
        <v>0</v>
      </c>
      <c r="AP14" s="245">
        <f t="shared" si="5"/>
        <v>0</v>
      </c>
      <c r="AQ14" s="245">
        <f t="shared" si="6"/>
        <v>0</v>
      </c>
      <c r="AR14" s="245">
        <f t="shared" si="6"/>
        <v>0</v>
      </c>
      <c r="AS14" s="245">
        <f t="shared" si="6"/>
        <v>0</v>
      </c>
      <c r="AT14" s="245">
        <f t="shared" si="6"/>
        <v>0</v>
      </c>
      <c r="AU14" s="245">
        <f t="shared" si="6"/>
        <v>0</v>
      </c>
      <c r="AV14" s="245">
        <f t="shared" si="6"/>
        <v>0</v>
      </c>
      <c r="AW14" s="245">
        <f t="shared" si="6"/>
        <v>0</v>
      </c>
      <c r="AX14" s="245">
        <f t="shared" si="6"/>
        <v>0</v>
      </c>
      <c r="AY14" s="245">
        <f t="shared" si="6"/>
        <v>0</v>
      </c>
      <c r="AZ14" s="245">
        <f t="shared" si="6"/>
        <v>0</v>
      </c>
      <c r="BA14" s="245">
        <f t="shared" si="7"/>
        <v>0</v>
      </c>
      <c r="BB14" s="245">
        <f t="shared" si="7"/>
        <v>0</v>
      </c>
      <c r="BC14" s="245">
        <f t="shared" si="7"/>
        <v>0</v>
      </c>
      <c r="BD14" s="245">
        <f t="shared" si="7"/>
        <v>0</v>
      </c>
      <c r="BE14" s="245">
        <f t="shared" si="7"/>
        <v>0</v>
      </c>
      <c r="BF14" s="245">
        <f t="shared" si="7"/>
        <v>0</v>
      </c>
      <c r="BG14" s="245">
        <f t="shared" si="7"/>
        <v>0</v>
      </c>
      <c r="BH14" s="245">
        <f t="shared" si="7"/>
        <v>0</v>
      </c>
      <c r="BI14" s="245">
        <f t="shared" si="7"/>
        <v>0</v>
      </c>
      <c r="BJ14" s="245">
        <f t="shared" si="7"/>
        <v>0</v>
      </c>
      <c r="BK14" s="245">
        <f t="shared" si="8"/>
        <v>0</v>
      </c>
      <c r="BL14" s="245">
        <f t="shared" si="8"/>
        <v>0</v>
      </c>
      <c r="BM14" s="245">
        <f t="shared" si="8"/>
        <v>0</v>
      </c>
      <c r="BN14" s="245">
        <f t="shared" si="8"/>
        <v>0</v>
      </c>
      <c r="BO14" s="245">
        <f t="shared" si="8"/>
        <v>0</v>
      </c>
      <c r="BP14" s="245">
        <f t="shared" si="8"/>
        <v>0</v>
      </c>
      <c r="BQ14" s="245">
        <f t="shared" si="8"/>
        <v>0</v>
      </c>
      <c r="BR14" s="245">
        <f t="shared" si="8"/>
        <v>0</v>
      </c>
      <c r="BS14" s="245">
        <f t="shared" si="8"/>
        <v>0</v>
      </c>
      <c r="BT14" s="243">
        <f t="shared" si="8"/>
        <v>0</v>
      </c>
      <c r="BU14" s="243">
        <f t="shared" si="9"/>
        <v>0</v>
      </c>
      <c r="BV14" s="243">
        <f t="shared" si="9"/>
        <v>0</v>
      </c>
      <c r="BW14" s="243">
        <f t="shared" si="9"/>
        <v>1.4404065450269854</v>
      </c>
      <c r="BX14" s="243">
        <f t="shared" si="9"/>
        <v>6.8939632889300988</v>
      </c>
      <c r="BY14" s="243">
        <f t="shared" si="9"/>
        <v>0</v>
      </c>
      <c r="BZ14" s="243">
        <f t="shared" si="9"/>
        <v>0</v>
      </c>
      <c r="CA14" s="243">
        <f t="shared" si="9"/>
        <v>0</v>
      </c>
      <c r="CB14" s="243">
        <f t="shared" si="9"/>
        <v>11.814826739993997</v>
      </c>
      <c r="CC14" s="243">
        <f t="shared" si="9"/>
        <v>0</v>
      </c>
      <c r="CD14" s="243">
        <f t="shared" si="9"/>
        <v>3.68615996265242</v>
      </c>
      <c r="CE14" s="243">
        <f t="shared" si="10"/>
        <v>0</v>
      </c>
      <c r="CF14" s="243">
        <f t="shared" si="10"/>
        <v>0</v>
      </c>
      <c r="CG14" s="243">
        <f t="shared" si="10"/>
        <v>0</v>
      </c>
      <c r="CH14" s="243">
        <f t="shared" si="10"/>
        <v>70.266062195450147</v>
      </c>
      <c r="CI14" s="243">
        <f t="shared" si="10"/>
        <v>312.76449879518827</v>
      </c>
      <c r="CJ14" s="243">
        <f t="shared" si="10"/>
        <v>9835.5861068378435</v>
      </c>
      <c r="CK14" s="243">
        <f t="shared" si="10"/>
        <v>161.16793090928201</v>
      </c>
      <c r="CL14" s="243">
        <f t="shared" si="10"/>
        <v>0</v>
      </c>
      <c r="CM14" s="243">
        <f t="shared" si="10"/>
        <v>465.44338702297483</v>
      </c>
      <c r="CN14" s="243">
        <f t="shared" si="10"/>
        <v>1383.0945568880984</v>
      </c>
      <c r="CO14" s="243">
        <f t="shared" si="11"/>
        <v>0</v>
      </c>
      <c r="CP14" s="243">
        <f t="shared" si="11"/>
        <v>0</v>
      </c>
      <c r="CQ14" s="243">
        <f t="shared" si="11"/>
        <v>0</v>
      </c>
      <c r="CR14" s="243">
        <f t="shared" si="11"/>
        <v>7098.4044822244532</v>
      </c>
      <c r="CS14" s="243">
        <f t="shared" si="11"/>
        <v>0</v>
      </c>
      <c r="CT14" s="243">
        <f t="shared" si="11"/>
        <v>0</v>
      </c>
      <c r="CU14" s="243">
        <f t="shared" si="11"/>
        <v>0</v>
      </c>
      <c r="CV14" s="243">
        <f t="shared" si="11"/>
        <v>1661.3682447884244</v>
      </c>
      <c r="CW14" s="243">
        <f t="shared" si="11"/>
        <v>214.72974782824119</v>
      </c>
      <c r="CX14" s="243">
        <f t="shared" si="11"/>
        <v>974.16654771704532</v>
      </c>
      <c r="CY14" s="243">
        <f t="shared" si="12"/>
        <v>0</v>
      </c>
      <c r="CZ14" s="243">
        <f t="shared" si="12"/>
        <v>0</v>
      </c>
      <c r="DA14" s="243">
        <f t="shared" si="12"/>
        <v>0</v>
      </c>
      <c r="DB14" s="243">
        <f t="shared" si="12"/>
        <v>4411.263873417879</v>
      </c>
      <c r="DC14" s="243">
        <f t="shared" si="12"/>
        <v>0</v>
      </c>
      <c r="DD14" s="243">
        <f t="shared" si="12"/>
        <v>79.64182515704033</v>
      </c>
      <c r="DE14" s="77">
        <f t="shared" si="13"/>
        <v>26691.732620318526</v>
      </c>
      <c r="DG14" s="48"/>
      <c r="DH14" s="125"/>
      <c r="DI14" s="125"/>
      <c r="DJ14" s="125"/>
      <c r="DK14" s="125"/>
      <c r="DL14" s="125"/>
      <c r="DM14" s="125"/>
      <c r="DN14" s="125"/>
      <c r="DO14" s="125"/>
      <c r="DP14" s="125"/>
      <c r="DQ14" s="125"/>
    </row>
    <row r="15" spans="1:122" x14ac:dyDescent="0.2">
      <c r="B15" s="154" t="s">
        <v>15132</v>
      </c>
      <c r="C15" s="77">
        <f t="shared" si="2"/>
        <v>16.521526467605167</v>
      </c>
      <c r="D15" s="77">
        <f t="shared" si="2"/>
        <v>0</v>
      </c>
      <c r="E15" s="77">
        <f t="shared" si="2"/>
        <v>13.796423077982197</v>
      </c>
      <c r="F15" s="77">
        <f t="shared" si="2"/>
        <v>134.14551370854653</v>
      </c>
      <c r="G15" s="77">
        <f t="shared" si="2"/>
        <v>2108.7633644525854</v>
      </c>
      <c r="H15" s="77">
        <f t="shared" si="2"/>
        <v>5.4067219697769939</v>
      </c>
      <c r="I15" s="77">
        <f t="shared" si="2"/>
        <v>2.0826975923272677</v>
      </c>
      <c r="J15" s="77">
        <f t="shared" si="2"/>
        <v>25.599272948983437</v>
      </c>
      <c r="K15" s="77">
        <f t="shared" si="2"/>
        <v>5237.9872318527505</v>
      </c>
      <c r="L15" s="77">
        <f t="shared" si="2"/>
        <v>1234.9471429290704</v>
      </c>
      <c r="M15" s="77">
        <f t="shared" si="3"/>
        <v>512.66814963465799</v>
      </c>
      <c r="N15" s="77">
        <f t="shared" si="3"/>
        <v>307.79027760785419</v>
      </c>
      <c r="O15" s="77">
        <f t="shared" si="3"/>
        <v>238.22604390630786</v>
      </c>
      <c r="P15" s="77">
        <f t="shared" si="3"/>
        <v>0</v>
      </c>
      <c r="Q15" s="77">
        <f t="shared" si="3"/>
        <v>10906.748168232016</v>
      </c>
      <c r="R15" s="77">
        <f t="shared" si="3"/>
        <v>5342.7500491926776</v>
      </c>
      <c r="S15" s="77">
        <f t="shared" si="3"/>
        <v>33349.759270147879</v>
      </c>
      <c r="T15" s="77">
        <f t="shared" si="3"/>
        <v>3793.3989822942549</v>
      </c>
      <c r="U15" s="77">
        <f t="shared" si="3"/>
        <v>0</v>
      </c>
      <c r="V15" s="77">
        <f t="shared" si="3"/>
        <v>4154.7283473621874</v>
      </c>
      <c r="W15" s="77">
        <f t="shared" si="4"/>
        <v>24339.207885274998</v>
      </c>
      <c r="X15" s="77">
        <f t="shared" si="4"/>
        <v>1534.2018615014722</v>
      </c>
      <c r="Y15" s="77">
        <f t="shared" si="4"/>
        <v>91.849669139747334</v>
      </c>
      <c r="Z15" s="77">
        <f t="shared" si="4"/>
        <v>0</v>
      </c>
      <c r="AA15" s="77">
        <f t="shared" si="4"/>
        <v>25025.266656288637</v>
      </c>
      <c r="AB15" s="77">
        <f t="shared" si="4"/>
        <v>329.98588850632177</v>
      </c>
      <c r="AC15" s="77">
        <f t="shared" si="4"/>
        <v>5.967353855183239</v>
      </c>
      <c r="AD15" s="77">
        <f t="shared" si="4"/>
        <v>0</v>
      </c>
      <c r="AE15" s="77">
        <f t="shared" si="4"/>
        <v>83141.535431503056</v>
      </c>
      <c r="AF15" s="77">
        <f t="shared" si="4"/>
        <v>2107.450172733591</v>
      </c>
      <c r="AG15" s="77">
        <f t="shared" si="5"/>
        <v>1060.1328405658235</v>
      </c>
      <c r="AH15" s="77">
        <f t="shared" si="5"/>
        <v>3381.747859609382</v>
      </c>
      <c r="AI15" s="77">
        <f t="shared" si="5"/>
        <v>0</v>
      </c>
      <c r="AJ15" s="77">
        <f t="shared" si="5"/>
        <v>170.30323778826698</v>
      </c>
      <c r="AK15" s="77">
        <f t="shared" si="5"/>
        <v>13919.126170322179</v>
      </c>
      <c r="AL15" s="77">
        <f t="shared" si="5"/>
        <v>0</v>
      </c>
      <c r="AM15" s="77">
        <f t="shared" si="5"/>
        <v>4542.5751942270253</v>
      </c>
      <c r="AN15" s="245">
        <f t="shared" si="5"/>
        <v>0</v>
      </c>
      <c r="AO15" s="245">
        <f t="shared" si="5"/>
        <v>0</v>
      </c>
      <c r="AP15" s="245">
        <f t="shared" si="5"/>
        <v>13.769945156099148</v>
      </c>
      <c r="AQ15" s="245">
        <f t="shared" si="6"/>
        <v>0</v>
      </c>
      <c r="AR15" s="245">
        <f t="shared" si="6"/>
        <v>0</v>
      </c>
      <c r="AS15" s="245">
        <f t="shared" si="6"/>
        <v>0</v>
      </c>
      <c r="AT15" s="245">
        <f t="shared" si="6"/>
        <v>0</v>
      </c>
      <c r="AU15" s="245">
        <f t="shared" si="6"/>
        <v>0</v>
      </c>
      <c r="AV15" s="245">
        <f t="shared" si="6"/>
        <v>0</v>
      </c>
      <c r="AW15" s="245">
        <f t="shared" si="6"/>
        <v>918.84221449682411</v>
      </c>
      <c r="AX15" s="245">
        <f t="shared" si="6"/>
        <v>28.709570968197671</v>
      </c>
      <c r="AY15" s="245">
        <f t="shared" si="6"/>
        <v>307.79027760785419</v>
      </c>
      <c r="AZ15" s="245">
        <f t="shared" si="6"/>
        <v>0</v>
      </c>
      <c r="BA15" s="245">
        <f t="shared" si="7"/>
        <v>0</v>
      </c>
      <c r="BB15" s="245">
        <f t="shared" si="7"/>
        <v>0</v>
      </c>
      <c r="BC15" s="245">
        <f t="shared" si="7"/>
        <v>0</v>
      </c>
      <c r="BD15" s="245">
        <f t="shared" si="7"/>
        <v>0</v>
      </c>
      <c r="BE15" s="245">
        <f t="shared" si="7"/>
        <v>0</v>
      </c>
      <c r="BF15" s="245">
        <f t="shared" si="7"/>
        <v>2032.349877442706</v>
      </c>
      <c r="BG15" s="245">
        <f t="shared" si="7"/>
        <v>0</v>
      </c>
      <c r="BH15" s="245">
        <f t="shared" si="7"/>
        <v>0</v>
      </c>
      <c r="BI15" s="245">
        <f t="shared" si="7"/>
        <v>384.35762999270423</v>
      </c>
      <c r="BJ15" s="245">
        <f t="shared" si="7"/>
        <v>329.98588850632177</v>
      </c>
      <c r="BK15" s="245">
        <f t="shared" si="8"/>
        <v>0</v>
      </c>
      <c r="BL15" s="245">
        <f t="shared" si="8"/>
        <v>15203.140986328077</v>
      </c>
      <c r="BM15" s="245">
        <f t="shared" si="8"/>
        <v>0</v>
      </c>
      <c r="BN15" s="245">
        <f t="shared" si="8"/>
        <v>0</v>
      </c>
      <c r="BO15" s="245">
        <f t="shared" si="8"/>
        <v>0</v>
      </c>
      <c r="BP15" s="245">
        <f t="shared" si="8"/>
        <v>0</v>
      </c>
      <c r="BQ15" s="245">
        <f t="shared" si="8"/>
        <v>0</v>
      </c>
      <c r="BR15" s="245">
        <f t="shared" si="8"/>
        <v>0</v>
      </c>
      <c r="BS15" s="245">
        <f t="shared" si="8"/>
        <v>0</v>
      </c>
      <c r="BT15" s="243">
        <f t="shared" si="8"/>
        <v>16.521526467605167</v>
      </c>
      <c r="BU15" s="243">
        <f t="shared" si="9"/>
        <v>0</v>
      </c>
      <c r="BV15" s="243">
        <f t="shared" si="9"/>
        <v>2.6477921883049906E-2</v>
      </c>
      <c r="BW15" s="243">
        <f t="shared" si="9"/>
        <v>134.14551370854653</v>
      </c>
      <c r="BX15" s="243">
        <f t="shared" si="9"/>
        <v>2108.7633644525854</v>
      </c>
      <c r="BY15" s="243">
        <f t="shared" si="9"/>
        <v>5.4067219697769939</v>
      </c>
      <c r="BZ15" s="243">
        <f t="shared" si="9"/>
        <v>2.0826975923272677</v>
      </c>
      <c r="CA15" s="243">
        <f t="shared" si="9"/>
        <v>25.599272948983437</v>
      </c>
      <c r="CB15" s="243">
        <f t="shared" si="9"/>
        <v>5237.9872318527505</v>
      </c>
      <c r="CC15" s="243">
        <f t="shared" si="9"/>
        <v>316.10492843224637</v>
      </c>
      <c r="CD15" s="243">
        <f t="shared" si="9"/>
        <v>483.95857866646037</v>
      </c>
      <c r="CE15" s="243">
        <f t="shared" si="10"/>
        <v>0</v>
      </c>
      <c r="CF15" s="243">
        <f t="shared" si="10"/>
        <v>238.22604390630786</v>
      </c>
      <c r="CG15" s="243">
        <f t="shared" si="10"/>
        <v>0</v>
      </c>
      <c r="CH15" s="243">
        <f t="shared" si="10"/>
        <v>10906.748168232016</v>
      </c>
      <c r="CI15" s="243">
        <f t="shared" si="10"/>
        <v>5342.7500491926776</v>
      </c>
      <c r="CJ15" s="243">
        <f t="shared" si="10"/>
        <v>33349.759270147879</v>
      </c>
      <c r="CK15" s="243">
        <f t="shared" si="10"/>
        <v>3793.3989822942549</v>
      </c>
      <c r="CL15" s="243">
        <f t="shared" si="10"/>
        <v>0</v>
      </c>
      <c r="CM15" s="243">
        <f t="shared" si="10"/>
        <v>4154.7283473621874</v>
      </c>
      <c r="CN15" s="243">
        <f t="shared" si="10"/>
        <v>22306.858007832292</v>
      </c>
      <c r="CO15" s="243">
        <f t="shared" si="11"/>
        <v>1534.2018615014722</v>
      </c>
      <c r="CP15" s="243">
        <f t="shared" si="11"/>
        <v>91.849669139747334</v>
      </c>
      <c r="CQ15" s="243">
        <f t="shared" si="11"/>
        <v>0</v>
      </c>
      <c r="CR15" s="243">
        <f t="shared" si="11"/>
        <v>24640.909026295933</v>
      </c>
      <c r="CS15" s="243">
        <f t="shared" si="11"/>
        <v>0</v>
      </c>
      <c r="CT15" s="243">
        <f t="shared" si="11"/>
        <v>5.967353855183239</v>
      </c>
      <c r="CU15" s="243">
        <f t="shared" si="11"/>
        <v>0</v>
      </c>
      <c r="CV15" s="243">
        <f t="shared" si="11"/>
        <v>67938.394445174985</v>
      </c>
      <c r="CW15" s="243">
        <f t="shared" si="11"/>
        <v>2107.450172733591</v>
      </c>
      <c r="CX15" s="243">
        <f t="shared" si="11"/>
        <v>1060.1328405658235</v>
      </c>
      <c r="CY15" s="243">
        <f t="shared" si="12"/>
        <v>3381.747859609382</v>
      </c>
      <c r="CZ15" s="243">
        <f t="shared" si="12"/>
        <v>0</v>
      </c>
      <c r="DA15" s="243">
        <f t="shared" si="12"/>
        <v>170.30323778826698</v>
      </c>
      <c r="DB15" s="243">
        <f t="shared" si="12"/>
        <v>13919.126170322179</v>
      </c>
      <c r="DC15" s="243">
        <f t="shared" si="12"/>
        <v>0</v>
      </c>
      <c r="DD15" s="243">
        <f t="shared" si="12"/>
        <v>4542.5751942270253</v>
      </c>
      <c r="DE15" s="77">
        <f t="shared" si="13"/>
        <v>227034.66940469312</v>
      </c>
      <c r="DG15" s="48"/>
      <c r="DH15" s="125"/>
      <c r="DI15" s="125"/>
      <c r="DJ15" s="125"/>
      <c r="DK15" s="125"/>
      <c r="DL15" s="125"/>
      <c r="DM15" s="125"/>
      <c r="DN15" s="125"/>
      <c r="DO15" s="125"/>
      <c r="DP15" s="125"/>
      <c r="DQ15" s="125"/>
    </row>
    <row r="16" spans="1:122" x14ac:dyDescent="0.2">
      <c r="B16" s="154" t="s">
        <v>16664</v>
      </c>
      <c r="C16" s="77">
        <f t="shared" si="2"/>
        <v>3.4460613074413233</v>
      </c>
      <c r="D16" s="77">
        <f t="shared" si="2"/>
        <v>0</v>
      </c>
      <c r="E16" s="77">
        <f t="shared" si="2"/>
        <v>0.35883452271404104</v>
      </c>
      <c r="F16" s="77">
        <f t="shared" si="2"/>
        <v>27.980081941234179</v>
      </c>
      <c r="G16" s="77">
        <f t="shared" si="2"/>
        <v>439.84603063394775</v>
      </c>
      <c r="H16" s="77">
        <f t="shared" si="2"/>
        <v>1.1277344993923053</v>
      </c>
      <c r="I16" s="77">
        <f t="shared" si="2"/>
        <v>0.4344092298065082</v>
      </c>
      <c r="J16" s="77">
        <f t="shared" si="2"/>
        <v>5.3394983920579806</v>
      </c>
      <c r="K16" s="77">
        <f t="shared" si="2"/>
        <v>1092.2675800257609</v>
      </c>
      <c r="L16" s="77">
        <f t="shared" si="2"/>
        <v>89.509011716603524</v>
      </c>
      <c r="M16" s="77">
        <f t="shared" si="3"/>
        <v>101.68075430177089</v>
      </c>
      <c r="N16" s="77">
        <f t="shared" si="3"/>
        <v>7.897338887200049</v>
      </c>
      <c r="O16" s="77">
        <f t="shared" si="3"/>
        <v>49.689207225495721</v>
      </c>
      <c r="P16" s="77">
        <f t="shared" si="3"/>
        <v>0</v>
      </c>
      <c r="Q16" s="77">
        <f t="shared" si="3"/>
        <v>279.84732692439866</v>
      </c>
      <c r="R16" s="77">
        <f t="shared" si="3"/>
        <v>137.08525186697648</v>
      </c>
      <c r="S16" s="77">
        <f t="shared" si="3"/>
        <v>855.69418504653368</v>
      </c>
      <c r="T16" s="77">
        <f t="shared" si="3"/>
        <v>97.331720580549771</v>
      </c>
      <c r="U16" s="77">
        <f t="shared" si="3"/>
        <v>0</v>
      </c>
      <c r="V16" s="77">
        <f t="shared" si="3"/>
        <v>106.60277510513059</v>
      </c>
      <c r="W16" s="77">
        <f t="shared" si="4"/>
        <v>624.49981984461283</v>
      </c>
      <c r="X16" s="77">
        <f t="shared" si="4"/>
        <v>39.364830220813644</v>
      </c>
      <c r="Y16" s="77">
        <f t="shared" si="4"/>
        <v>2.3566955054959631</v>
      </c>
      <c r="Z16" s="77">
        <f t="shared" si="4"/>
        <v>0</v>
      </c>
      <c r="AA16" s="77">
        <f t="shared" si="4"/>
        <v>642.10284049016298</v>
      </c>
      <c r="AB16" s="77">
        <f t="shared" si="4"/>
        <v>8.4668379059343426</v>
      </c>
      <c r="AC16" s="77">
        <f t="shared" si="4"/>
        <v>0.15311144984983485</v>
      </c>
      <c r="AD16" s="77">
        <f t="shared" si="4"/>
        <v>0</v>
      </c>
      <c r="AE16" s="77">
        <f t="shared" si="4"/>
        <v>2133.2606280087862</v>
      </c>
      <c r="AF16" s="77">
        <f t="shared" si="4"/>
        <v>54.073339584722284</v>
      </c>
      <c r="AG16" s="77">
        <f t="shared" si="5"/>
        <v>27.201081114281056</v>
      </c>
      <c r="AH16" s="77">
        <f t="shared" si="5"/>
        <v>86.769501252489192</v>
      </c>
      <c r="AI16" s="77">
        <f t="shared" si="5"/>
        <v>0</v>
      </c>
      <c r="AJ16" s="77">
        <f t="shared" si="5"/>
        <v>4.3696714296963783</v>
      </c>
      <c r="AK16" s="77">
        <f t="shared" si="5"/>
        <v>357.13946923554209</v>
      </c>
      <c r="AL16" s="77">
        <f t="shared" si="5"/>
        <v>0</v>
      </c>
      <c r="AM16" s="77">
        <f t="shared" si="5"/>
        <v>116.55421999750635</v>
      </c>
      <c r="AN16" s="245">
        <f t="shared" si="5"/>
        <v>0</v>
      </c>
      <c r="AO16" s="245">
        <f t="shared" si="5"/>
        <v>0</v>
      </c>
      <c r="AP16" s="245">
        <f t="shared" si="5"/>
        <v>0.35331175565728384</v>
      </c>
      <c r="AQ16" s="245">
        <f t="shared" si="6"/>
        <v>0</v>
      </c>
      <c r="AR16" s="245">
        <f t="shared" si="6"/>
        <v>0</v>
      </c>
      <c r="AS16" s="245">
        <f t="shared" si="6"/>
        <v>0</v>
      </c>
      <c r="AT16" s="245">
        <f t="shared" si="6"/>
        <v>0</v>
      </c>
      <c r="AU16" s="245">
        <f t="shared" si="6"/>
        <v>0</v>
      </c>
      <c r="AV16" s="245">
        <f t="shared" si="6"/>
        <v>0</v>
      </c>
      <c r="AW16" s="245">
        <f t="shared" si="6"/>
        <v>23.575820549445474</v>
      </c>
      <c r="AX16" s="245">
        <f t="shared" si="6"/>
        <v>0.73663539018878788</v>
      </c>
      <c r="AY16" s="245">
        <f t="shared" si="6"/>
        <v>7.897338887200049</v>
      </c>
      <c r="AZ16" s="245">
        <f t="shared" si="6"/>
        <v>0</v>
      </c>
      <c r="BA16" s="245">
        <f t="shared" si="7"/>
        <v>0</v>
      </c>
      <c r="BB16" s="245">
        <f t="shared" si="7"/>
        <v>0</v>
      </c>
      <c r="BC16" s="245">
        <f t="shared" si="7"/>
        <v>0</v>
      </c>
      <c r="BD16" s="245">
        <f t="shared" si="7"/>
        <v>0</v>
      </c>
      <c r="BE16" s="245">
        <f t="shared" si="7"/>
        <v>0</v>
      </c>
      <c r="BF16" s="245">
        <f t="shared" si="7"/>
        <v>52.146402557827145</v>
      </c>
      <c r="BG16" s="245">
        <f t="shared" si="7"/>
        <v>0</v>
      </c>
      <c r="BH16" s="245">
        <f t="shared" si="7"/>
        <v>0</v>
      </c>
      <c r="BI16" s="245">
        <f t="shared" si="7"/>
        <v>9.8619179316662517</v>
      </c>
      <c r="BJ16" s="245">
        <f t="shared" si="7"/>
        <v>8.4668379059343426</v>
      </c>
      <c r="BK16" s="245">
        <f t="shared" si="8"/>
        <v>0</v>
      </c>
      <c r="BL16" s="245">
        <f t="shared" si="8"/>
        <v>390.08495476872662</v>
      </c>
      <c r="BM16" s="245">
        <f t="shared" si="8"/>
        <v>0</v>
      </c>
      <c r="BN16" s="245">
        <f t="shared" si="8"/>
        <v>0</v>
      </c>
      <c r="BO16" s="245">
        <f t="shared" si="8"/>
        <v>0</v>
      </c>
      <c r="BP16" s="245">
        <f t="shared" si="8"/>
        <v>0</v>
      </c>
      <c r="BQ16" s="245">
        <f t="shared" si="8"/>
        <v>0</v>
      </c>
      <c r="BR16" s="245">
        <f t="shared" si="8"/>
        <v>0</v>
      </c>
      <c r="BS16" s="245">
        <f t="shared" si="8"/>
        <v>0</v>
      </c>
      <c r="BT16" s="243">
        <f t="shared" si="8"/>
        <v>3.4460613074413233</v>
      </c>
      <c r="BU16" s="243">
        <f t="shared" si="9"/>
        <v>0</v>
      </c>
      <c r="BV16" s="243">
        <f t="shared" si="9"/>
        <v>5.5227670567572131E-3</v>
      </c>
      <c r="BW16" s="243">
        <f t="shared" si="9"/>
        <v>27.980081941234179</v>
      </c>
      <c r="BX16" s="243">
        <f t="shared" si="9"/>
        <v>439.84603063394775</v>
      </c>
      <c r="BY16" s="243">
        <f t="shared" si="9"/>
        <v>1.1277344993923053</v>
      </c>
      <c r="BZ16" s="243">
        <f t="shared" si="9"/>
        <v>0.4344092298065082</v>
      </c>
      <c r="CA16" s="243">
        <f t="shared" si="9"/>
        <v>5.3394983920579806</v>
      </c>
      <c r="CB16" s="243">
        <f t="shared" si="9"/>
        <v>1092.2675800257609</v>
      </c>
      <c r="CC16" s="243">
        <f t="shared" si="9"/>
        <v>65.933191167158043</v>
      </c>
      <c r="CD16" s="243">
        <f t="shared" si="9"/>
        <v>100.94411891158209</v>
      </c>
      <c r="CE16" s="243">
        <f t="shared" si="10"/>
        <v>0</v>
      </c>
      <c r="CF16" s="243">
        <f t="shared" si="10"/>
        <v>49.689207225495721</v>
      </c>
      <c r="CG16" s="243">
        <f t="shared" si="10"/>
        <v>0</v>
      </c>
      <c r="CH16" s="243">
        <f t="shared" si="10"/>
        <v>279.84732692439866</v>
      </c>
      <c r="CI16" s="243">
        <f t="shared" si="10"/>
        <v>137.08525186697648</v>
      </c>
      <c r="CJ16" s="243">
        <f t="shared" si="10"/>
        <v>855.69418504653368</v>
      </c>
      <c r="CK16" s="243">
        <f t="shared" si="10"/>
        <v>97.331720580549771</v>
      </c>
      <c r="CL16" s="243">
        <f t="shared" si="10"/>
        <v>0</v>
      </c>
      <c r="CM16" s="243">
        <f t="shared" si="10"/>
        <v>106.60277510513059</v>
      </c>
      <c r="CN16" s="243">
        <f t="shared" si="10"/>
        <v>572.35341728678566</v>
      </c>
      <c r="CO16" s="243">
        <f t="shared" si="11"/>
        <v>39.364830220813644</v>
      </c>
      <c r="CP16" s="243">
        <f t="shared" si="11"/>
        <v>2.3566955054959631</v>
      </c>
      <c r="CQ16" s="243">
        <f t="shared" si="11"/>
        <v>0</v>
      </c>
      <c r="CR16" s="243">
        <f t="shared" si="11"/>
        <v>632.24092255849678</v>
      </c>
      <c r="CS16" s="243">
        <f t="shared" si="11"/>
        <v>0</v>
      </c>
      <c r="CT16" s="243">
        <f t="shared" si="11"/>
        <v>0.15311144984983485</v>
      </c>
      <c r="CU16" s="243">
        <f t="shared" si="11"/>
        <v>0</v>
      </c>
      <c r="CV16" s="243">
        <f t="shared" si="11"/>
        <v>1743.1756732400595</v>
      </c>
      <c r="CW16" s="243">
        <f t="shared" si="11"/>
        <v>54.073339584722284</v>
      </c>
      <c r="CX16" s="243">
        <f t="shared" si="11"/>
        <v>27.201081114281056</v>
      </c>
      <c r="CY16" s="243">
        <f t="shared" si="12"/>
        <v>86.769501252489192</v>
      </c>
      <c r="CZ16" s="243">
        <f t="shared" si="12"/>
        <v>0</v>
      </c>
      <c r="DA16" s="243">
        <f t="shared" si="12"/>
        <v>4.3696714296963783</v>
      </c>
      <c r="DB16" s="243">
        <f t="shared" si="12"/>
        <v>357.13946923554209</v>
      </c>
      <c r="DC16" s="243">
        <f t="shared" si="12"/>
        <v>0</v>
      </c>
      <c r="DD16" s="243">
        <f t="shared" si="12"/>
        <v>116.55421999750635</v>
      </c>
      <c r="DE16" s="77">
        <f t="shared" si="13"/>
        <v>7392.4498482469062</v>
      </c>
      <c r="DG16" s="48"/>
      <c r="DH16" s="125"/>
      <c r="DI16" s="125"/>
      <c r="DJ16" s="125"/>
      <c r="DK16" s="125"/>
      <c r="DL16" s="125"/>
      <c r="DM16" s="125"/>
      <c r="DN16" s="125"/>
      <c r="DO16" s="125"/>
      <c r="DP16" s="125"/>
      <c r="DQ16" s="125"/>
    </row>
    <row r="17" spans="1:121" x14ac:dyDescent="0.2">
      <c r="B17" s="154" t="s">
        <v>16671</v>
      </c>
      <c r="C17" s="77">
        <f t="shared" si="2"/>
        <v>0</v>
      </c>
      <c r="D17" s="77">
        <f t="shared" si="2"/>
        <v>0</v>
      </c>
      <c r="E17" s="77">
        <f t="shared" si="2"/>
        <v>0</v>
      </c>
      <c r="F17" s="77">
        <f t="shared" si="2"/>
        <v>0</v>
      </c>
      <c r="G17" s="77">
        <f t="shared" si="2"/>
        <v>0</v>
      </c>
      <c r="H17" s="77">
        <f t="shared" si="2"/>
        <v>0</v>
      </c>
      <c r="I17" s="77">
        <f t="shared" si="2"/>
        <v>0</v>
      </c>
      <c r="J17" s="77">
        <f t="shared" si="2"/>
        <v>0</v>
      </c>
      <c r="K17" s="77">
        <f t="shared" si="2"/>
        <v>0</v>
      </c>
      <c r="L17" s="77">
        <f t="shared" si="2"/>
        <v>0</v>
      </c>
      <c r="M17" s="77">
        <f t="shared" si="3"/>
        <v>0</v>
      </c>
      <c r="N17" s="77">
        <f t="shared" si="3"/>
        <v>0</v>
      </c>
      <c r="O17" s="77">
        <f t="shared" si="3"/>
        <v>0</v>
      </c>
      <c r="P17" s="77">
        <f t="shared" si="3"/>
        <v>0</v>
      </c>
      <c r="Q17" s="77">
        <f t="shared" si="3"/>
        <v>0</v>
      </c>
      <c r="R17" s="77">
        <f t="shared" si="3"/>
        <v>0</v>
      </c>
      <c r="S17" s="77">
        <f t="shared" si="3"/>
        <v>0</v>
      </c>
      <c r="T17" s="77">
        <f t="shared" si="3"/>
        <v>0</v>
      </c>
      <c r="U17" s="77">
        <f t="shared" si="3"/>
        <v>0</v>
      </c>
      <c r="V17" s="77">
        <f t="shared" si="3"/>
        <v>0</v>
      </c>
      <c r="W17" s="77">
        <f t="shared" si="4"/>
        <v>0</v>
      </c>
      <c r="X17" s="77">
        <f t="shared" si="4"/>
        <v>0</v>
      </c>
      <c r="Y17" s="77">
        <f t="shared" si="4"/>
        <v>0</v>
      </c>
      <c r="Z17" s="77">
        <f t="shared" si="4"/>
        <v>0</v>
      </c>
      <c r="AA17" s="77">
        <f t="shared" si="4"/>
        <v>0</v>
      </c>
      <c r="AB17" s="77">
        <f t="shared" si="4"/>
        <v>0</v>
      </c>
      <c r="AC17" s="77">
        <f t="shared" si="4"/>
        <v>0</v>
      </c>
      <c r="AD17" s="77">
        <f t="shared" si="4"/>
        <v>0</v>
      </c>
      <c r="AE17" s="77">
        <f t="shared" si="4"/>
        <v>0</v>
      </c>
      <c r="AF17" s="77">
        <f t="shared" si="4"/>
        <v>0</v>
      </c>
      <c r="AG17" s="77">
        <f t="shared" si="5"/>
        <v>0</v>
      </c>
      <c r="AH17" s="77">
        <f t="shared" si="5"/>
        <v>0</v>
      </c>
      <c r="AI17" s="77">
        <f t="shared" si="5"/>
        <v>0</v>
      </c>
      <c r="AJ17" s="77">
        <f t="shared" si="5"/>
        <v>0</v>
      </c>
      <c r="AK17" s="77">
        <f t="shared" si="5"/>
        <v>0</v>
      </c>
      <c r="AL17" s="77">
        <f t="shared" si="5"/>
        <v>0</v>
      </c>
      <c r="AM17" s="77">
        <f t="shared" si="5"/>
        <v>0</v>
      </c>
      <c r="AN17" s="245">
        <f t="shared" si="5"/>
        <v>0</v>
      </c>
      <c r="AO17" s="245">
        <f t="shared" si="5"/>
        <v>0</v>
      </c>
      <c r="AP17" s="245">
        <f t="shared" si="5"/>
        <v>0</v>
      </c>
      <c r="AQ17" s="245">
        <f t="shared" si="6"/>
        <v>0</v>
      </c>
      <c r="AR17" s="245">
        <f t="shared" si="6"/>
        <v>0</v>
      </c>
      <c r="AS17" s="245">
        <f t="shared" si="6"/>
        <v>0</v>
      </c>
      <c r="AT17" s="245">
        <f t="shared" si="6"/>
        <v>0</v>
      </c>
      <c r="AU17" s="245">
        <f t="shared" si="6"/>
        <v>0</v>
      </c>
      <c r="AV17" s="245">
        <f t="shared" si="6"/>
        <v>0</v>
      </c>
      <c r="AW17" s="245">
        <f t="shared" si="6"/>
        <v>0</v>
      </c>
      <c r="AX17" s="245">
        <f t="shared" si="6"/>
        <v>0</v>
      </c>
      <c r="AY17" s="245">
        <f t="shared" si="6"/>
        <v>0</v>
      </c>
      <c r="AZ17" s="245">
        <f t="shared" si="6"/>
        <v>0</v>
      </c>
      <c r="BA17" s="245">
        <f t="shared" si="7"/>
        <v>0</v>
      </c>
      <c r="BB17" s="245">
        <f t="shared" si="7"/>
        <v>0</v>
      </c>
      <c r="BC17" s="245">
        <f t="shared" si="7"/>
        <v>0</v>
      </c>
      <c r="BD17" s="245">
        <f t="shared" si="7"/>
        <v>0</v>
      </c>
      <c r="BE17" s="245">
        <f t="shared" si="7"/>
        <v>0</v>
      </c>
      <c r="BF17" s="245">
        <f t="shared" si="7"/>
        <v>0</v>
      </c>
      <c r="BG17" s="245">
        <f t="shared" si="7"/>
        <v>0</v>
      </c>
      <c r="BH17" s="245">
        <f t="shared" si="7"/>
        <v>0</v>
      </c>
      <c r="BI17" s="245">
        <f t="shared" si="7"/>
        <v>0</v>
      </c>
      <c r="BJ17" s="245">
        <f t="shared" si="7"/>
        <v>0</v>
      </c>
      <c r="BK17" s="245">
        <f t="shared" si="8"/>
        <v>0</v>
      </c>
      <c r="BL17" s="245">
        <f t="shared" si="8"/>
        <v>0</v>
      </c>
      <c r="BM17" s="245">
        <f t="shared" si="8"/>
        <v>0</v>
      </c>
      <c r="BN17" s="245">
        <f t="shared" si="8"/>
        <v>0</v>
      </c>
      <c r="BO17" s="245">
        <f t="shared" si="8"/>
        <v>0</v>
      </c>
      <c r="BP17" s="245">
        <f t="shared" si="8"/>
        <v>0</v>
      </c>
      <c r="BQ17" s="245">
        <f t="shared" si="8"/>
        <v>0</v>
      </c>
      <c r="BR17" s="245">
        <f t="shared" si="8"/>
        <v>0</v>
      </c>
      <c r="BS17" s="245">
        <f t="shared" si="8"/>
        <v>0</v>
      </c>
      <c r="BT17" s="243">
        <f t="shared" si="8"/>
        <v>0</v>
      </c>
      <c r="BU17" s="243">
        <f t="shared" si="9"/>
        <v>0</v>
      </c>
      <c r="BV17" s="243">
        <f t="shared" si="9"/>
        <v>0</v>
      </c>
      <c r="BW17" s="243">
        <f t="shared" si="9"/>
        <v>0</v>
      </c>
      <c r="BX17" s="243">
        <f t="shared" si="9"/>
        <v>0</v>
      </c>
      <c r="BY17" s="243">
        <f t="shared" si="9"/>
        <v>0</v>
      </c>
      <c r="BZ17" s="243">
        <f t="shared" si="9"/>
        <v>0</v>
      </c>
      <c r="CA17" s="243">
        <f t="shared" si="9"/>
        <v>0</v>
      </c>
      <c r="CB17" s="243">
        <f t="shared" si="9"/>
        <v>0</v>
      </c>
      <c r="CC17" s="243">
        <f t="shared" si="9"/>
        <v>0</v>
      </c>
      <c r="CD17" s="243">
        <f t="shared" si="9"/>
        <v>0</v>
      </c>
      <c r="CE17" s="243">
        <f t="shared" si="10"/>
        <v>0</v>
      </c>
      <c r="CF17" s="243">
        <f t="shared" si="10"/>
        <v>0</v>
      </c>
      <c r="CG17" s="243">
        <f t="shared" si="10"/>
        <v>0</v>
      </c>
      <c r="CH17" s="243">
        <f t="shared" si="10"/>
        <v>0</v>
      </c>
      <c r="CI17" s="243">
        <f t="shared" si="10"/>
        <v>0</v>
      </c>
      <c r="CJ17" s="243">
        <f t="shared" si="10"/>
        <v>0</v>
      </c>
      <c r="CK17" s="243">
        <f t="shared" si="10"/>
        <v>0</v>
      </c>
      <c r="CL17" s="243">
        <f t="shared" si="10"/>
        <v>0</v>
      </c>
      <c r="CM17" s="243">
        <f t="shared" si="10"/>
        <v>0</v>
      </c>
      <c r="CN17" s="243">
        <f t="shared" si="10"/>
        <v>0</v>
      </c>
      <c r="CO17" s="243">
        <f t="shared" si="11"/>
        <v>0</v>
      </c>
      <c r="CP17" s="243">
        <f t="shared" si="11"/>
        <v>0</v>
      </c>
      <c r="CQ17" s="243">
        <f t="shared" si="11"/>
        <v>0</v>
      </c>
      <c r="CR17" s="243">
        <f t="shared" si="11"/>
        <v>0</v>
      </c>
      <c r="CS17" s="243">
        <f t="shared" si="11"/>
        <v>0</v>
      </c>
      <c r="CT17" s="243">
        <f t="shared" si="11"/>
        <v>0</v>
      </c>
      <c r="CU17" s="243">
        <f t="shared" si="11"/>
        <v>0</v>
      </c>
      <c r="CV17" s="243">
        <f t="shared" si="11"/>
        <v>0</v>
      </c>
      <c r="CW17" s="243">
        <f t="shared" si="11"/>
        <v>0</v>
      </c>
      <c r="CX17" s="243">
        <f t="shared" si="11"/>
        <v>0</v>
      </c>
      <c r="CY17" s="243">
        <f t="shared" si="12"/>
        <v>0</v>
      </c>
      <c r="CZ17" s="243">
        <f t="shared" si="12"/>
        <v>0</v>
      </c>
      <c r="DA17" s="243">
        <f t="shared" si="12"/>
        <v>0</v>
      </c>
      <c r="DB17" s="243">
        <f t="shared" si="12"/>
        <v>0</v>
      </c>
      <c r="DC17" s="243">
        <f t="shared" si="12"/>
        <v>0</v>
      </c>
      <c r="DD17" s="243">
        <f t="shared" si="12"/>
        <v>0</v>
      </c>
      <c r="DE17" s="77">
        <f t="shared" si="13"/>
        <v>0</v>
      </c>
      <c r="DG17" s="48"/>
      <c r="DH17" s="125"/>
      <c r="DI17" s="125"/>
      <c r="DJ17" s="125"/>
      <c r="DK17" s="125"/>
      <c r="DL17" s="125"/>
      <c r="DM17" s="125"/>
      <c r="DN17" s="125"/>
      <c r="DO17" s="125"/>
      <c r="DP17" s="125"/>
      <c r="DQ17" s="125"/>
    </row>
    <row r="18" spans="1:121" x14ac:dyDescent="0.2">
      <c r="B18" s="154" t="s">
        <v>17265</v>
      </c>
      <c r="C18" s="77">
        <f t="shared" si="2"/>
        <v>0</v>
      </c>
      <c r="D18" s="77">
        <f t="shared" si="2"/>
        <v>0</v>
      </c>
      <c r="E18" s="77">
        <f t="shared" si="2"/>
        <v>1.6630203090356097</v>
      </c>
      <c r="F18" s="77">
        <f t="shared" si="2"/>
        <v>0</v>
      </c>
      <c r="G18" s="77">
        <f t="shared" si="2"/>
        <v>0</v>
      </c>
      <c r="H18" s="77">
        <f t="shared" si="2"/>
        <v>0</v>
      </c>
      <c r="I18" s="77">
        <f t="shared" si="2"/>
        <v>2.0132716499422592</v>
      </c>
      <c r="J18" s="77">
        <f t="shared" si="2"/>
        <v>0</v>
      </c>
      <c r="K18" s="77">
        <f t="shared" si="2"/>
        <v>5062.1193154583298</v>
      </c>
      <c r="L18" s="77">
        <f t="shared" si="2"/>
        <v>414.8299422267192</v>
      </c>
      <c r="M18" s="77">
        <f t="shared" si="3"/>
        <v>471.23994136054796</v>
      </c>
      <c r="N18" s="77">
        <f t="shared" si="3"/>
        <v>36.600254784338389</v>
      </c>
      <c r="O18" s="77">
        <f t="shared" si="3"/>
        <v>0</v>
      </c>
      <c r="P18" s="77">
        <f t="shared" si="3"/>
        <v>0</v>
      </c>
      <c r="Q18" s="77">
        <f t="shared" si="3"/>
        <v>1296.9537729664835</v>
      </c>
      <c r="R18" s="77">
        <f t="shared" si="3"/>
        <v>635.32225439111312</v>
      </c>
      <c r="S18" s="77">
        <f t="shared" si="3"/>
        <v>0</v>
      </c>
      <c r="T18" s="77">
        <f t="shared" si="3"/>
        <v>451.08432381191227</v>
      </c>
      <c r="U18" s="77">
        <f t="shared" si="3"/>
        <v>0</v>
      </c>
      <c r="V18" s="77">
        <f t="shared" si="3"/>
        <v>494.0510702775</v>
      </c>
      <c r="W18" s="77">
        <f t="shared" si="4"/>
        <v>2894.2473972001471</v>
      </c>
      <c r="X18" s="77">
        <f t="shared" si="4"/>
        <v>182.43649363447997</v>
      </c>
      <c r="Y18" s="77">
        <f t="shared" si="4"/>
        <v>10.922116573984177</v>
      </c>
      <c r="Z18" s="77">
        <f t="shared" si="4"/>
        <v>0</v>
      </c>
      <c r="AA18" s="77">
        <f t="shared" si="4"/>
        <v>2975.8286804404224</v>
      </c>
      <c r="AB18" s="77">
        <f t="shared" si="4"/>
        <v>39.239600706151286</v>
      </c>
      <c r="AC18" s="77">
        <f t="shared" si="4"/>
        <v>0.70959574547145199</v>
      </c>
      <c r="AD18" s="77">
        <f t="shared" si="4"/>
        <v>0</v>
      </c>
      <c r="AE18" s="77">
        <f t="shared" si="4"/>
        <v>9886.6065673169196</v>
      </c>
      <c r="AF18" s="77">
        <f t="shared" si="4"/>
        <v>250.60315051803013</v>
      </c>
      <c r="AG18" s="77">
        <f t="shared" si="5"/>
        <v>0</v>
      </c>
      <c r="AH18" s="77">
        <f t="shared" si="5"/>
        <v>402.13366789898868</v>
      </c>
      <c r="AI18" s="77">
        <f t="shared" si="5"/>
        <v>0</v>
      </c>
      <c r="AJ18" s="77">
        <f t="shared" si="5"/>
        <v>20.25126310711407</v>
      </c>
      <c r="AK18" s="77">
        <f t="shared" si="5"/>
        <v>1655.1645755952363</v>
      </c>
      <c r="AL18" s="77">
        <f t="shared" si="5"/>
        <v>0</v>
      </c>
      <c r="AM18" s="77">
        <f t="shared" si="5"/>
        <v>0</v>
      </c>
      <c r="AN18" s="245">
        <f t="shared" si="5"/>
        <v>0</v>
      </c>
      <c r="AO18" s="245">
        <f t="shared" si="5"/>
        <v>0</v>
      </c>
      <c r="AP18" s="245">
        <f t="shared" si="5"/>
        <v>1.6374250187385853</v>
      </c>
      <c r="AQ18" s="245">
        <f t="shared" si="6"/>
        <v>0</v>
      </c>
      <c r="AR18" s="245">
        <f t="shared" si="6"/>
        <v>0</v>
      </c>
      <c r="AS18" s="245">
        <f t="shared" si="6"/>
        <v>0</v>
      </c>
      <c r="AT18" s="245">
        <f t="shared" si="6"/>
        <v>0</v>
      </c>
      <c r="AU18" s="245">
        <f t="shared" si="6"/>
        <v>0</v>
      </c>
      <c r="AV18" s="245">
        <f t="shared" si="6"/>
        <v>0</v>
      </c>
      <c r="AW18" s="245">
        <f t="shared" si="6"/>
        <v>109.26225291637118</v>
      </c>
      <c r="AX18" s="245">
        <f t="shared" si="6"/>
        <v>3.4139402334333688</v>
      </c>
      <c r="AY18" s="245">
        <f t="shared" si="6"/>
        <v>36.600254784338389</v>
      </c>
      <c r="AZ18" s="245">
        <f t="shared" si="6"/>
        <v>0</v>
      </c>
      <c r="BA18" s="245">
        <f t="shared" si="7"/>
        <v>0</v>
      </c>
      <c r="BB18" s="245">
        <f t="shared" si="7"/>
        <v>0</v>
      </c>
      <c r="BC18" s="245">
        <f t="shared" si="7"/>
        <v>0</v>
      </c>
      <c r="BD18" s="245">
        <f t="shared" si="7"/>
        <v>0</v>
      </c>
      <c r="BE18" s="245">
        <f t="shared" si="7"/>
        <v>0</v>
      </c>
      <c r="BF18" s="245">
        <f t="shared" si="7"/>
        <v>241.67275166531701</v>
      </c>
      <c r="BG18" s="245">
        <f t="shared" si="7"/>
        <v>0</v>
      </c>
      <c r="BH18" s="245">
        <f t="shared" si="7"/>
        <v>0</v>
      </c>
      <c r="BI18" s="245">
        <f t="shared" si="7"/>
        <v>45.705105747233837</v>
      </c>
      <c r="BJ18" s="245">
        <f t="shared" si="7"/>
        <v>39.239600706151286</v>
      </c>
      <c r="BK18" s="245">
        <f t="shared" si="8"/>
        <v>0</v>
      </c>
      <c r="BL18" s="245">
        <f t="shared" si="8"/>
        <v>1807.8505856210513</v>
      </c>
      <c r="BM18" s="245">
        <f t="shared" si="8"/>
        <v>0</v>
      </c>
      <c r="BN18" s="245">
        <f t="shared" si="8"/>
        <v>0</v>
      </c>
      <c r="BO18" s="245">
        <f t="shared" si="8"/>
        <v>0</v>
      </c>
      <c r="BP18" s="245">
        <f t="shared" si="8"/>
        <v>0</v>
      </c>
      <c r="BQ18" s="245">
        <f t="shared" si="8"/>
        <v>0</v>
      </c>
      <c r="BR18" s="245">
        <f t="shared" si="8"/>
        <v>0</v>
      </c>
      <c r="BS18" s="245">
        <f t="shared" si="8"/>
        <v>0</v>
      </c>
      <c r="BT18" s="243">
        <f t="shared" si="8"/>
        <v>0</v>
      </c>
      <c r="BU18" s="243">
        <f t="shared" si="9"/>
        <v>0</v>
      </c>
      <c r="BV18" s="243">
        <f t="shared" si="9"/>
        <v>2.559529029702437E-2</v>
      </c>
      <c r="BW18" s="243">
        <f t="shared" si="9"/>
        <v>0</v>
      </c>
      <c r="BX18" s="243">
        <f t="shared" si="9"/>
        <v>0</v>
      </c>
      <c r="BY18" s="243">
        <f t="shared" si="9"/>
        <v>0</v>
      </c>
      <c r="BZ18" s="243">
        <f t="shared" si="9"/>
        <v>2.0132716499422592</v>
      </c>
      <c r="CA18" s="243">
        <f t="shared" si="9"/>
        <v>0</v>
      </c>
      <c r="CB18" s="243">
        <f t="shared" si="9"/>
        <v>5062.1193154583298</v>
      </c>
      <c r="CC18" s="243">
        <f t="shared" si="9"/>
        <v>305.56768931034799</v>
      </c>
      <c r="CD18" s="243">
        <f t="shared" si="9"/>
        <v>467.82600112711458</v>
      </c>
      <c r="CE18" s="243">
        <f t="shared" si="10"/>
        <v>0</v>
      </c>
      <c r="CF18" s="243">
        <f t="shared" si="10"/>
        <v>0</v>
      </c>
      <c r="CG18" s="243">
        <f t="shared" si="10"/>
        <v>0</v>
      </c>
      <c r="CH18" s="243">
        <f t="shared" si="10"/>
        <v>1296.9537729664835</v>
      </c>
      <c r="CI18" s="243">
        <f t="shared" si="10"/>
        <v>635.32225439111312</v>
      </c>
      <c r="CJ18" s="243">
        <f t="shared" si="10"/>
        <v>0</v>
      </c>
      <c r="CK18" s="243">
        <f t="shared" si="10"/>
        <v>451.08432381191227</v>
      </c>
      <c r="CL18" s="243">
        <f t="shared" si="10"/>
        <v>0</v>
      </c>
      <c r="CM18" s="243">
        <f t="shared" si="10"/>
        <v>494.0510702775</v>
      </c>
      <c r="CN18" s="243">
        <f t="shared" si="10"/>
        <v>2652.5746455348303</v>
      </c>
      <c r="CO18" s="243">
        <f t="shared" si="11"/>
        <v>182.43649363447997</v>
      </c>
      <c r="CP18" s="243">
        <f t="shared" si="11"/>
        <v>10.922116573984177</v>
      </c>
      <c r="CQ18" s="243">
        <f t="shared" si="11"/>
        <v>0</v>
      </c>
      <c r="CR18" s="243">
        <f t="shared" si="11"/>
        <v>2930.1235746931889</v>
      </c>
      <c r="CS18" s="243">
        <f t="shared" si="11"/>
        <v>0</v>
      </c>
      <c r="CT18" s="243">
        <f t="shared" si="11"/>
        <v>0.70959574547145199</v>
      </c>
      <c r="CU18" s="243">
        <f t="shared" si="11"/>
        <v>0</v>
      </c>
      <c r="CV18" s="243">
        <f t="shared" si="11"/>
        <v>8078.7559816958683</v>
      </c>
      <c r="CW18" s="243">
        <f t="shared" si="11"/>
        <v>250.60315051803013</v>
      </c>
      <c r="CX18" s="243">
        <f t="shared" si="11"/>
        <v>0</v>
      </c>
      <c r="CY18" s="243">
        <f t="shared" si="12"/>
        <v>402.13366789898868</v>
      </c>
      <c r="CZ18" s="243">
        <f t="shared" si="12"/>
        <v>0</v>
      </c>
      <c r="DA18" s="243">
        <f t="shared" si="12"/>
        <v>20.25126310711407</v>
      </c>
      <c r="DB18" s="243">
        <f t="shared" si="12"/>
        <v>1655.1645755952363</v>
      </c>
      <c r="DC18" s="243">
        <f t="shared" si="12"/>
        <v>0</v>
      </c>
      <c r="DD18" s="243">
        <f t="shared" si="12"/>
        <v>0</v>
      </c>
      <c r="DE18" s="77">
        <f t="shared" ref="DE18" si="14">SUM(C18:AM18)</f>
        <v>27184.020275972867</v>
      </c>
      <c r="DG18" s="48"/>
      <c r="DH18" s="125"/>
      <c r="DI18" s="125"/>
      <c r="DJ18" s="125"/>
      <c r="DK18" s="125"/>
      <c r="DL18" s="125"/>
      <c r="DM18" s="125"/>
      <c r="DN18" s="125"/>
      <c r="DO18" s="125"/>
      <c r="DP18" s="125"/>
      <c r="DQ18" s="125"/>
    </row>
    <row r="19" spans="1:121" x14ac:dyDescent="0.2">
      <c r="B19" s="78" t="s">
        <v>16661</v>
      </c>
      <c r="C19" s="77">
        <f t="shared" ref="C19:BN19" si="15">SUMIF($A$25:$A$56,"N",C$25:C$56)</f>
        <v>0.53374786511347183</v>
      </c>
      <c r="D19" s="77">
        <f t="shared" si="15"/>
        <v>0.37677798492670883</v>
      </c>
      <c r="E19" s="77">
        <f t="shared" si="15"/>
        <v>7.6520276946289026E-3</v>
      </c>
      <c r="F19" s="77">
        <f t="shared" si="15"/>
        <v>33.271731781274838</v>
      </c>
      <c r="G19" s="77">
        <f t="shared" si="15"/>
        <v>770.63341327850844</v>
      </c>
      <c r="H19" s="77">
        <f t="shared" si="15"/>
        <v>4.5974451150334494E-2</v>
      </c>
      <c r="I19" s="77">
        <f t="shared" si="15"/>
        <v>1.6213240667363685E-2</v>
      </c>
      <c r="J19" s="77">
        <f t="shared" si="15"/>
        <v>9.224552287356852E-2</v>
      </c>
      <c r="K19" s="77">
        <f t="shared" si="15"/>
        <v>696.08167628602291</v>
      </c>
      <c r="L19" s="77">
        <f t="shared" si="15"/>
        <v>22.057790450750637</v>
      </c>
      <c r="M19" s="77">
        <f t="shared" si="15"/>
        <v>28.026665025413593</v>
      </c>
      <c r="N19" s="77">
        <f t="shared" si="15"/>
        <v>27.450958079948364</v>
      </c>
      <c r="O19" s="77">
        <f t="shared" si="15"/>
        <v>3.8624453160584471</v>
      </c>
      <c r="P19" s="77">
        <f t="shared" si="15"/>
        <v>0</v>
      </c>
      <c r="Q19" s="77">
        <f t="shared" si="15"/>
        <v>64.907404643052587</v>
      </c>
      <c r="R19" s="77">
        <f t="shared" si="15"/>
        <v>161.56922734510914</v>
      </c>
      <c r="S19" s="77">
        <f t="shared" si="15"/>
        <v>278.79842087428887</v>
      </c>
      <c r="T19" s="77">
        <f t="shared" si="15"/>
        <v>91.709359977961242</v>
      </c>
      <c r="U19" s="77">
        <f t="shared" si="15"/>
        <v>0</v>
      </c>
      <c r="V19" s="77">
        <f t="shared" si="15"/>
        <v>51.283145074436334</v>
      </c>
      <c r="W19" s="77">
        <f t="shared" si="15"/>
        <v>516.12504897892416</v>
      </c>
      <c r="X19" s="77">
        <f t="shared" si="15"/>
        <v>6.2324456182278958</v>
      </c>
      <c r="Y19" s="77">
        <f t="shared" si="15"/>
        <v>4.3361490269563784E-2</v>
      </c>
      <c r="Z19" s="77">
        <f t="shared" si="15"/>
        <v>0</v>
      </c>
      <c r="AA19" s="77">
        <f t="shared" si="15"/>
        <v>811.66755795977508</v>
      </c>
      <c r="AB19" s="77">
        <f t="shared" si="15"/>
        <v>1.8307045645305655</v>
      </c>
      <c r="AC19" s="77">
        <f t="shared" si="15"/>
        <v>3.7471145324411557E-2</v>
      </c>
      <c r="AD19" s="77">
        <f t="shared" si="15"/>
        <v>0</v>
      </c>
      <c r="AE19" s="77">
        <f t="shared" si="15"/>
        <v>1218.629704493077</v>
      </c>
      <c r="AF19" s="77">
        <f t="shared" si="15"/>
        <v>16.28542755505077</v>
      </c>
      <c r="AG19" s="77">
        <f t="shared" si="15"/>
        <v>20.490812271514827</v>
      </c>
      <c r="AH19" s="77">
        <f t="shared" si="15"/>
        <v>11.596156569599454</v>
      </c>
      <c r="AI19" s="77">
        <f t="shared" si="15"/>
        <v>0</v>
      </c>
      <c r="AJ19" s="77">
        <f t="shared" si="15"/>
        <v>16.394673952097051</v>
      </c>
      <c r="AK19" s="77">
        <f t="shared" si="15"/>
        <v>399.16877321283528</v>
      </c>
      <c r="AL19" s="77">
        <f t="shared" si="15"/>
        <v>0</v>
      </c>
      <c r="AM19" s="77">
        <f t="shared" si="15"/>
        <v>113.10989551691554</v>
      </c>
      <c r="AN19" s="245">
        <f t="shared" si="15"/>
        <v>0</v>
      </c>
      <c r="AO19" s="245">
        <f t="shared" si="15"/>
        <v>0</v>
      </c>
      <c r="AP19" s="245">
        <f t="shared" si="15"/>
        <v>5.1013517964192678E-3</v>
      </c>
      <c r="AQ19" s="245">
        <f t="shared" si="15"/>
        <v>0</v>
      </c>
      <c r="AR19" s="245">
        <f t="shared" si="15"/>
        <v>0</v>
      </c>
      <c r="AS19" s="245">
        <f t="shared" si="15"/>
        <v>0</v>
      </c>
      <c r="AT19" s="245">
        <f t="shared" si="15"/>
        <v>0</v>
      </c>
      <c r="AU19" s="245">
        <f t="shared" si="15"/>
        <v>0</v>
      </c>
      <c r="AV19" s="245">
        <f t="shared" si="15"/>
        <v>0</v>
      </c>
      <c r="AW19" s="245">
        <f t="shared" si="15"/>
        <v>3.5152486391205553</v>
      </c>
      <c r="AX19" s="245">
        <f t="shared" si="15"/>
        <v>3.3136008172528576E-2</v>
      </c>
      <c r="AY19" s="245">
        <f t="shared" si="15"/>
        <v>1.6928005640835264</v>
      </c>
      <c r="AZ19" s="245">
        <f t="shared" si="15"/>
        <v>0</v>
      </c>
      <c r="BA19" s="245">
        <f t="shared" si="15"/>
        <v>0</v>
      </c>
      <c r="BB19" s="245">
        <f t="shared" si="15"/>
        <v>0</v>
      </c>
      <c r="BC19" s="245">
        <f t="shared" si="15"/>
        <v>0</v>
      </c>
      <c r="BD19" s="245">
        <f t="shared" si="15"/>
        <v>0</v>
      </c>
      <c r="BE19" s="245">
        <f t="shared" si="15"/>
        <v>0</v>
      </c>
      <c r="BF19" s="245">
        <f t="shared" si="15"/>
        <v>96.540249908159339</v>
      </c>
      <c r="BG19" s="245">
        <f t="shared" si="15"/>
        <v>0</v>
      </c>
      <c r="BH19" s="245">
        <f t="shared" si="15"/>
        <v>0</v>
      </c>
      <c r="BI19" s="245">
        <f t="shared" si="15"/>
        <v>32.676907952491256</v>
      </c>
      <c r="BJ19" s="245">
        <f t="shared" si="15"/>
        <v>1.8307045645305655</v>
      </c>
      <c r="BK19" s="245">
        <f t="shared" si="15"/>
        <v>0</v>
      </c>
      <c r="BL19" s="245">
        <f t="shared" si="15"/>
        <v>321.78661520247965</v>
      </c>
      <c r="BM19" s="245">
        <f t="shared" si="15"/>
        <v>0</v>
      </c>
      <c r="BN19" s="245">
        <f t="shared" si="15"/>
        <v>0</v>
      </c>
      <c r="BO19" s="245">
        <f t="shared" ref="BO19:DD19" si="16">SUMIF($A$25:$A$56,"N",BO$25:BO$56)</f>
        <v>0</v>
      </c>
      <c r="BP19" s="245">
        <f t="shared" si="16"/>
        <v>0</v>
      </c>
      <c r="BQ19" s="245">
        <f t="shared" si="16"/>
        <v>0</v>
      </c>
      <c r="BR19" s="245">
        <f t="shared" si="16"/>
        <v>0</v>
      </c>
      <c r="BS19" s="245">
        <f t="shared" si="16"/>
        <v>0</v>
      </c>
      <c r="BT19" s="243">
        <f t="shared" si="16"/>
        <v>0.53374786511347183</v>
      </c>
      <c r="BU19" s="243">
        <f t="shared" si="16"/>
        <v>0.37677798492670883</v>
      </c>
      <c r="BV19" s="243">
        <f t="shared" si="16"/>
        <v>2.5506758982096339E-3</v>
      </c>
      <c r="BW19" s="243">
        <f t="shared" si="16"/>
        <v>33.271731781274838</v>
      </c>
      <c r="BX19" s="243">
        <f t="shared" si="16"/>
        <v>770.63341327850844</v>
      </c>
      <c r="BY19" s="243">
        <f t="shared" si="16"/>
        <v>4.5974451150334494E-2</v>
      </c>
      <c r="BZ19" s="243">
        <f t="shared" si="16"/>
        <v>1.6213240667363685E-2</v>
      </c>
      <c r="CA19" s="243">
        <f t="shared" si="16"/>
        <v>9.224552287356852E-2</v>
      </c>
      <c r="CB19" s="243">
        <f t="shared" si="16"/>
        <v>696.08167628602291</v>
      </c>
      <c r="CC19" s="243">
        <f t="shared" si="16"/>
        <v>18.542541811630088</v>
      </c>
      <c r="CD19" s="243">
        <f t="shared" si="16"/>
        <v>27.993529017241066</v>
      </c>
      <c r="CE19" s="243">
        <f t="shared" si="16"/>
        <v>25.758157515864841</v>
      </c>
      <c r="CF19" s="243">
        <f t="shared" si="16"/>
        <v>3.8624453160584471</v>
      </c>
      <c r="CG19" s="243">
        <f t="shared" si="16"/>
        <v>0</v>
      </c>
      <c r="CH19" s="243">
        <f t="shared" si="16"/>
        <v>64.907404643052587</v>
      </c>
      <c r="CI19" s="243">
        <f t="shared" si="16"/>
        <v>161.56922734510914</v>
      </c>
      <c r="CJ19" s="243">
        <f t="shared" si="16"/>
        <v>278.79842087428887</v>
      </c>
      <c r="CK19" s="243">
        <f t="shared" si="16"/>
        <v>91.709359977961242</v>
      </c>
      <c r="CL19" s="243">
        <f t="shared" si="16"/>
        <v>0</v>
      </c>
      <c r="CM19" s="243">
        <f t="shared" si="16"/>
        <v>51.283145074436334</v>
      </c>
      <c r="CN19" s="243">
        <f t="shared" si="16"/>
        <v>419.58479907076486</v>
      </c>
      <c r="CO19" s="243">
        <f t="shared" si="16"/>
        <v>6.2324456182278958</v>
      </c>
      <c r="CP19" s="243">
        <f t="shared" si="16"/>
        <v>4.3361490269563784E-2</v>
      </c>
      <c r="CQ19" s="243">
        <f t="shared" si="16"/>
        <v>0</v>
      </c>
      <c r="CR19" s="243">
        <f t="shared" si="16"/>
        <v>778.99065000728399</v>
      </c>
      <c r="CS19" s="243">
        <f t="shared" si="16"/>
        <v>0</v>
      </c>
      <c r="CT19" s="243">
        <f t="shared" si="16"/>
        <v>3.7471145324411557E-2</v>
      </c>
      <c r="CU19" s="243">
        <f t="shared" si="16"/>
        <v>0</v>
      </c>
      <c r="CV19" s="243">
        <f t="shared" si="16"/>
        <v>896.84308929059705</v>
      </c>
      <c r="CW19" s="243">
        <f t="shared" si="16"/>
        <v>16.28542755505077</v>
      </c>
      <c r="CX19" s="243">
        <f t="shared" si="16"/>
        <v>20.490812271514827</v>
      </c>
      <c r="CY19" s="243">
        <f t="shared" si="16"/>
        <v>11.596156569599454</v>
      </c>
      <c r="CZ19" s="243">
        <f t="shared" si="16"/>
        <v>0</v>
      </c>
      <c r="DA19" s="243">
        <f t="shared" si="16"/>
        <v>16.394673952097051</v>
      </c>
      <c r="DB19" s="243">
        <f t="shared" si="16"/>
        <v>399.16877321283528</v>
      </c>
      <c r="DC19" s="243">
        <f t="shared" si="16"/>
        <v>0</v>
      </c>
      <c r="DD19" s="243">
        <f t="shared" si="16"/>
        <v>113.10989551691554</v>
      </c>
      <c r="DE19" s="77">
        <f t="shared" si="13"/>
        <v>5362.3368825533935</v>
      </c>
      <c r="DG19" s="48"/>
      <c r="DH19" s="125"/>
      <c r="DI19" s="125"/>
      <c r="DJ19" s="125"/>
      <c r="DK19" s="125"/>
      <c r="DL19" s="125"/>
      <c r="DM19" s="125"/>
      <c r="DN19" s="125"/>
      <c r="DO19" s="125"/>
      <c r="DP19" s="125"/>
      <c r="DQ19" s="125"/>
    </row>
    <row r="20" spans="1:121" s="46" customFormat="1" x14ac:dyDescent="0.2">
      <c r="A20" s="80"/>
      <c r="B20" s="80" t="s">
        <v>14782</v>
      </c>
      <c r="C20" s="91">
        <f t="shared" ref="C20:AH20" si="17">SUM(C5:C19)</f>
        <v>157.30808754462967</v>
      </c>
      <c r="D20" s="91">
        <f t="shared" si="17"/>
        <v>23.16943965275318</v>
      </c>
      <c r="E20" s="91">
        <f t="shared" si="17"/>
        <v>38.5950582990314</v>
      </c>
      <c r="F20" s="91">
        <f t="shared" si="17"/>
        <v>704.13276528779284</v>
      </c>
      <c r="G20" s="91">
        <f t="shared" si="17"/>
        <v>14198.347214190195</v>
      </c>
      <c r="H20" s="91">
        <f t="shared" si="17"/>
        <v>97.631409894601475</v>
      </c>
      <c r="I20" s="91">
        <f t="shared" si="17"/>
        <v>65.776444086789652</v>
      </c>
      <c r="J20" s="91">
        <f t="shared" si="17"/>
        <v>130.04941974785336</v>
      </c>
      <c r="K20" s="91">
        <f t="shared" si="17"/>
        <v>19516.246478558998</v>
      </c>
      <c r="L20" s="91">
        <f t="shared" si="17"/>
        <v>3191.8609324892009</v>
      </c>
      <c r="M20" s="91">
        <f t="shared" si="17"/>
        <v>2739.988262579453</v>
      </c>
      <c r="N20" s="91">
        <f t="shared" si="17"/>
        <v>1821.2339494327041</v>
      </c>
      <c r="O20" s="91">
        <f t="shared" si="17"/>
        <v>1213.8699431314776</v>
      </c>
      <c r="P20" s="91">
        <f t="shared" si="17"/>
        <v>1.8</v>
      </c>
      <c r="Q20" s="91">
        <f t="shared" si="17"/>
        <v>16138.757244456325</v>
      </c>
      <c r="R20" s="91">
        <f t="shared" si="17"/>
        <v>10600.583545004778</v>
      </c>
      <c r="S20" s="91">
        <f t="shared" si="17"/>
        <v>48742.626936870976</v>
      </c>
      <c r="T20" s="91">
        <f t="shared" si="17"/>
        <v>7474.4805936395969</v>
      </c>
      <c r="U20" s="91">
        <f t="shared" si="17"/>
        <v>4.93</v>
      </c>
      <c r="V20" s="91">
        <f t="shared" si="17"/>
        <v>6394.7053353539704</v>
      </c>
      <c r="W20" s="91">
        <f t="shared" si="17"/>
        <v>32894.565527439314</v>
      </c>
      <c r="X20" s="91">
        <f t="shared" si="17"/>
        <v>2246.9373089417877</v>
      </c>
      <c r="Y20" s="91">
        <f t="shared" si="17"/>
        <v>236.32621545328229</v>
      </c>
      <c r="Z20" s="91">
        <f t="shared" si="17"/>
        <v>5</v>
      </c>
      <c r="AA20" s="91">
        <f t="shared" si="17"/>
        <v>43335.551428594947</v>
      </c>
      <c r="AB20" s="91">
        <f t="shared" si="17"/>
        <v>518.15348996142529</v>
      </c>
      <c r="AC20" s="91">
        <f t="shared" si="17"/>
        <v>17.445097353989539</v>
      </c>
      <c r="AD20" s="91">
        <f t="shared" si="17"/>
        <v>22.5</v>
      </c>
      <c r="AE20" s="91">
        <f t="shared" si="17"/>
        <v>102446.82250919887</v>
      </c>
      <c r="AF20" s="91">
        <f t="shared" si="17"/>
        <v>4858.5427673191889</v>
      </c>
      <c r="AG20" s="91">
        <f t="shared" si="17"/>
        <v>2248.8073367278348</v>
      </c>
      <c r="AH20" s="91">
        <f t="shared" si="17"/>
        <v>4438.2214043168069</v>
      </c>
      <c r="AI20" s="91">
        <f t="shared" ref="AI20:BN20" si="18">SUM(AI5:AI19)</f>
        <v>2.99</v>
      </c>
      <c r="AJ20" s="91">
        <f t="shared" si="18"/>
        <v>338.96310254176348</v>
      </c>
      <c r="AK20" s="91">
        <f t="shared" si="18"/>
        <v>24438.991987971192</v>
      </c>
      <c r="AL20" s="91">
        <f t="shared" si="18"/>
        <v>3.9779058791985626</v>
      </c>
      <c r="AM20" s="91">
        <f t="shared" si="18"/>
        <v>6488.074922595526</v>
      </c>
      <c r="AN20" s="246">
        <f t="shared" si="18"/>
        <v>0</v>
      </c>
      <c r="AO20" s="246">
        <f t="shared" si="18"/>
        <v>0</v>
      </c>
      <c r="AP20" s="246">
        <f t="shared" si="18"/>
        <v>30.955546061459316</v>
      </c>
      <c r="AQ20" s="246">
        <f t="shared" si="18"/>
        <v>0</v>
      </c>
      <c r="AR20" s="246">
        <f t="shared" si="18"/>
        <v>0</v>
      </c>
      <c r="AS20" s="246">
        <f t="shared" si="18"/>
        <v>0</v>
      </c>
      <c r="AT20" s="246">
        <f t="shared" si="18"/>
        <v>0</v>
      </c>
      <c r="AU20" s="246">
        <f t="shared" si="18"/>
        <v>0</v>
      </c>
      <c r="AV20" s="246">
        <f t="shared" si="18"/>
        <v>0</v>
      </c>
      <c r="AW20" s="246">
        <f t="shared" si="18"/>
        <v>1585.4529813872725</v>
      </c>
      <c r="AX20" s="246">
        <f t="shared" si="18"/>
        <v>40.543620932577802</v>
      </c>
      <c r="AY20" s="246">
        <f t="shared" si="18"/>
        <v>674.01139305191816</v>
      </c>
      <c r="AZ20" s="246">
        <f t="shared" si="18"/>
        <v>0</v>
      </c>
      <c r="BA20" s="246">
        <f t="shared" si="18"/>
        <v>0</v>
      </c>
      <c r="BB20" s="246">
        <f t="shared" si="18"/>
        <v>0</v>
      </c>
      <c r="BC20" s="246">
        <f t="shared" si="18"/>
        <v>0</v>
      </c>
      <c r="BD20" s="246">
        <f t="shared" si="18"/>
        <v>0</v>
      </c>
      <c r="BE20" s="246">
        <f t="shared" si="18"/>
        <v>0</v>
      </c>
      <c r="BF20" s="246">
        <f t="shared" si="18"/>
        <v>2637.7227444002092</v>
      </c>
      <c r="BG20" s="246">
        <f t="shared" si="18"/>
        <v>0</v>
      </c>
      <c r="BH20" s="246">
        <f t="shared" si="18"/>
        <v>0</v>
      </c>
      <c r="BI20" s="246">
        <f t="shared" si="18"/>
        <v>637.04352888994322</v>
      </c>
      <c r="BJ20" s="246">
        <f t="shared" si="18"/>
        <v>518.15348996142529</v>
      </c>
      <c r="BK20" s="246">
        <f t="shared" si="18"/>
        <v>0</v>
      </c>
      <c r="BL20" s="246">
        <f t="shared" si="18"/>
        <v>18678.473900128258</v>
      </c>
      <c r="BM20" s="246">
        <f t="shared" si="18"/>
        <v>0</v>
      </c>
      <c r="BN20" s="246">
        <f t="shared" si="18"/>
        <v>0</v>
      </c>
      <c r="BO20" s="246">
        <f t="shared" ref="BO20:CT20" si="19">SUM(BO5:BO19)</f>
        <v>0</v>
      </c>
      <c r="BP20" s="246">
        <f t="shared" si="19"/>
        <v>0</v>
      </c>
      <c r="BQ20" s="246">
        <f t="shared" si="19"/>
        <v>0</v>
      </c>
      <c r="BR20" s="246">
        <f t="shared" si="19"/>
        <v>0</v>
      </c>
      <c r="BS20" s="246">
        <f t="shared" si="19"/>
        <v>0</v>
      </c>
      <c r="BT20" s="244">
        <f t="shared" si="19"/>
        <v>157.30808754462967</v>
      </c>
      <c r="BU20" s="244">
        <f t="shared" si="19"/>
        <v>23.16943965275318</v>
      </c>
      <c r="BV20" s="244">
        <f t="shared" si="19"/>
        <v>7.6395122375720872</v>
      </c>
      <c r="BW20" s="244">
        <f t="shared" si="19"/>
        <v>704.13276528779284</v>
      </c>
      <c r="BX20" s="244">
        <f t="shared" si="19"/>
        <v>14198.347214190195</v>
      </c>
      <c r="BY20" s="244">
        <f t="shared" si="19"/>
        <v>97.631409894601475</v>
      </c>
      <c r="BZ20" s="244">
        <f t="shared" si="19"/>
        <v>65.776444086789652</v>
      </c>
      <c r="CA20" s="244">
        <f t="shared" si="19"/>
        <v>130.04941974785336</v>
      </c>
      <c r="CB20" s="244">
        <f t="shared" si="19"/>
        <v>19516.246478558998</v>
      </c>
      <c r="CC20" s="244">
        <f t="shared" si="19"/>
        <v>1606.4079511019283</v>
      </c>
      <c r="CD20" s="244">
        <f t="shared" si="19"/>
        <v>2699.4446416468754</v>
      </c>
      <c r="CE20" s="244">
        <f t="shared" si="19"/>
        <v>1147.222556380786</v>
      </c>
      <c r="CF20" s="244">
        <f t="shared" si="19"/>
        <v>1213.8699431314776</v>
      </c>
      <c r="CG20" s="244">
        <f t="shared" si="19"/>
        <v>1.8</v>
      </c>
      <c r="CH20" s="244">
        <f t="shared" si="19"/>
        <v>16138.757244456325</v>
      </c>
      <c r="CI20" s="244">
        <f t="shared" si="19"/>
        <v>10600.583545004778</v>
      </c>
      <c r="CJ20" s="244">
        <f t="shared" si="19"/>
        <v>48742.626936870976</v>
      </c>
      <c r="CK20" s="244">
        <f t="shared" si="19"/>
        <v>7474.4805936395969</v>
      </c>
      <c r="CL20" s="244">
        <f t="shared" si="19"/>
        <v>4.93</v>
      </c>
      <c r="CM20" s="244">
        <f t="shared" si="19"/>
        <v>6394.7053353539704</v>
      </c>
      <c r="CN20" s="244">
        <f t="shared" si="19"/>
        <v>30256.842783039108</v>
      </c>
      <c r="CO20" s="244">
        <f t="shared" si="19"/>
        <v>2246.9373089417877</v>
      </c>
      <c r="CP20" s="244">
        <f t="shared" si="19"/>
        <v>236.32621545328229</v>
      </c>
      <c r="CQ20" s="244">
        <f t="shared" si="19"/>
        <v>5</v>
      </c>
      <c r="CR20" s="244">
        <f t="shared" si="19"/>
        <v>42698.507899705015</v>
      </c>
      <c r="CS20" s="244">
        <f t="shared" si="19"/>
        <v>0</v>
      </c>
      <c r="CT20" s="244">
        <f t="shared" si="19"/>
        <v>17.445097353989539</v>
      </c>
      <c r="CU20" s="244">
        <f t="shared" ref="CU20:DE20" si="20">SUM(CU5:CU19)</f>
        <v>22.5</v>
      </c>
      <c r="CV20" s="244">
        <f t="shared" si="20"/>
        <v>83768.348609070599</v>
      </c>
      <c r="CW20" s="244">
        <f t="shared" si="20"/>
        <v>4858.5427673191889</v>
      </c>
      <c r="CX20" s="244">
        <f t="shared" si="20"/>
        <v>2248.8073367278348</v>
      </c>
      <c r="CY20" s="244">
        <f t="shared" si="20"/>
        <v>4438.2214043168069</v>
      </c>
      <c r="CZ20" s="244">
        <f t="shared" si="20"/>
        <v>2.99</v>
      </c>
      <c r="DA20" s="244">
        <f t="shared" si="20"/>
        <v>338.96310254176348</v>
      </c>
      <c r="DB20" s="244">
        <f t="shared" si="20"/>
        <v>24438.991987971192</v>
      </c>
      <c r="DC20" s="244">
        <f t="shared" si="20"/>
        <v>3.9779058791985626</v>
      </c>
      <c r="DD20" s="244">
        <f t="shared" si="20"/>
        <v>6488.074922595526</v>
      </c>
      <c r="DE20" s="91">
        <f t="shared" si="20"/>
        <v>357797.96406451619</v>
      </c>
      <c r="DG20" s="124"/>
      <c r="DH20" s="215"/>
      <c r="DI20" s="215"/>
      <c r="DJ20" s="215"/>
      <c r="DK20" s="215"/>
      <c r="DL20" s="215"/>
      <c r="DM20" s="215"/>
      <c r="DN20" s="215"/>
      <c r="DO20" s="215"/>
      <c r="DP20" s="215"/>
      <c r="DQ20" s="215"/>
    </row>
    <row r="21" spans="1:121" x14ac:dyDescent="0.2">
      <c r="E21" s="117"/>
      <c r="F21" s="7"/>
      <c r="G21" s="7"/>
      <c r="H21" s="7"/>
      <c r="I21" s="7"/>
      <c r="J21" s="7"/>
    </row>
    <row r="22" spans="1:121" x14ac:dyDescent="0.2">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c r="CF22" s="81"/>
      <c r="CG22" s="81"/>
      <c r="CH22" s="81"/>
      <c r="CI22" s="81"/>
      <c r="CJ22" s="81"/>
      <c r="CK22" s="81"/>
      <c r="CL22" s="81"/>
      <c r="CM22" s="81"/>
      <c r="CN22" s="81"/>
      <c r="CO22" s="81"/>
      <c r="CP22" s="81"/>
      <c r="CQ22" s="81"/>
      <c r="CR22" s="81"/>
      <c r="CS22" s="81"/>
      <c r="CT22" s="81"/>
      <c r="CU22" s="81"/>
      <c r="CV22" s="81"/>
      <c r="CW22" s="81"/>
      <c r="CX22" s="81"/>
      <c r="CY22" s="81"/>
      <c r="CZ22" s="81"/>
      <c r="DA22" s="81"/>
      <c r="DB22" s="81"/>
      <c r="DC22" s="81"/>
      <c r="DD22" s="81"/>
      <c r="DE22" s="81"/>
    </row>
    <row r="23" spans="1:121" x14ac:dyDescent="0.2">
      <c r="A23" s="75" t="s">
        <v>14784</v>
      </c>
      <c r="G23" s="7"/>
      <c r="H23" s="7"/>
      <c r="I23" s="7"/>
      <c r="J23" s="7"/>
    </row>
    <row r="24" spans="1:121" ht="13.5" customHeight="1" x14ac:dyDescent="0.2">
      <c r="A24" s="46"/>
      <c r="B24" s="46" t="str">
        <f t="shared" ref="B24:Q39" si="21">B69</f>
        <v>Description</v>
      </c>
      <c r="C24" s="76" t="str">
        <f>PROPER(VLOOKUP(C69,fips_xref!$A$5:$B$296,2,FALSE))</f>
        <v>Carter, Mt</v>
      </c>
      <c r="D24" s="76" t="str">
        <f>PROPER(VLOOKUP(D69,fips_xref!$A$5:$B$296,2,FALSE))</f>
        <v>Custer, Mt</v>
      </c>
      <c r="E24" s="76" t="str">
        <f>PROPER(VLOOKUP(E69,fips_xref!$A$5:$B$296,2,FALSE))</f>
        <v>Daniels, Mt</v>
      </c>
      <c r="F24" s="76" t="str">
        <f>PROPER(VLOOKUP(F69,fips_xref!$A$5:$B$296,2,FALSE))</f>
        <v>Dawson, Mt</v>
      </c>
      <c r="G24" s="76" t="str">
        <f>PROPER(VLOOKUP(G69,fips_xref!$A$5:$B$296,2,FALSE))</f>
        <v>Fallon, Mt</v>
      </c>
      <c r="H24" s="76" t="str">
        <f>PROPER(VLOOKUP(H69,fips_xref!$A$5:$B$296,2,FALSE))</f>
        <v>Garfield, Mt</v>
      </c>
      <c r="I24" s="76" t="str">
        <f>PROPER(VLOOKUP(I69,fips_xref!$A$5:$B$296,2,FALSE))</f>
        <v>Mccone, Mt</v>
      </c>
      <c r="J24" s="76" t="str">
        <f>PROPER(VLOOKUP(J69,fips_xref!$A$5:$B$296,2,FALSE))</f>
        <v>Prairie, Mt</v>
      </c>
      <c r="K24" s="76" t="str">
        <f>PROPER(VLOOKUP(K69,fips_xref!$A$5:$B$296,2,FALSE))</f>
        <v>Richland, Mt</v>
      </c>
      <c r="L24" s="76" t="str">
        <f>PROPER(VLOOKUP(L69,fips_xref!$A$5:$B$296,2,FALSE))</f>
        <v>Roosevelt, Mt</v>
      </c>
      <c r="M24" s="76" t="str">
        <f>PROPER(VLOOKUP(M69,fips_xref!$A$5:$B$296,2,FALSE))</f>
        <v>Sheridan, Mt</v>
      </c>
      <c r="N24" s="76" t="str">
        <f>PROPER(VLOOKUP(N69,fips_xref!$A$5:$B$296,2,FALSE))</f>
        <v>Valley, Mt</v>
      </c>
      <c r="O24" s="76" t="str">
        <f>PROPER(VLOOKUP(O69,fips_xref!$A$5:$B$296,2,FALSE))</f>
        <v>Wibaux, Mt</v>
      </c>
      <c r="P24" s="76" t="str">
        <f>PROPER(VLOOKUP(P69,fips_xref!$A$5:$B$296,2,FALSE))</f>
        <v>Barnes,Nd</v>
      </c>
      <c r="Q24" s="76" t="str">
        <f>PROPER(VLOOKUP(Q69,fips_xref!$A$5:$B$296,2,FALSE))</f>
        <v>Billings, Nd</v>
      </c>
      <c r="R24" s="76" t="str">
        <f>PROPER(VLOOKUP(R69,fips_xref!$A$5:$B$296,2,FALSE))</f>
        <v>Bottineau, Nd</v>
      </c>
      <c r="S24" s="76" t="str">
        <f>PROPER(VLOOKUP(S69,fips_xref!$A$5:$B$296,2,FALSE))</f>
        <v>Bowman, Nd</v>
      </c>
      <c r="T24" s="76" t="str">
        <f>PROPER(VLOOKUP(T69,fips_xref!$A$5:$B$296,2,FALSE))</f>
        <v>Burke, Nd</v>
      </c>
      <c r="U24" s="76" t="str">
        <f>PROPER(VLOOKUP(U69,fips_xref!$A$5:$B$296,2,FALSE))</f>
        <v>Burleigh,Nd</v>
      </c>
      <c r="V24" s="76" t="str">
        <f>PROPER(VLOOKUP(V69,fips_xref!$A$5:$B$296,2,FALSE))</f>
        <v>Divide, Nd</v>
      </c>
      <c r="W24" s="76" t="str">
        <f>PROPER(VLOOKUP(W69,fips_xref!$A$5:$B$296,2,FALSE))</f>
        <v>Dunn, Nd</v>
      </c>
      <c r="X24" s="76" t="str">
        <f>PROPER(VLOOKUP(X69,fips_xref!$A$5:$B$296,2,FALSE))</f>
        <v>Golden Valley, Nd</v>
      </c>
      <c r="Y24" s="76" t="str">
        <f>PROPER(VLOOKUP(Y69,fips_xref!$A$5:$B$296,2,FALSE))</f>
        <v>Mc Henry, Nd</v>
      </c>
      <c r="Z24" s="76" t="str">
        <f>PROPER(VLOOKUP(Z69,fips_xref!$A$5:$B$296,2,FALSE))</f>
        <v>Mcintosh,Nd</v>
      </c>
      <c r="AA24" s="76" t="str">
        <f>PROPER(VLOOKUP(AA69,fips_xref!$A$5:$B$296,2,FALSE))</f>
        <v>Mckenzie, Nd</v>
      </c>
      <c r="AB24" s="76" t="str">
        <f>PROPER(VLOOKUP(AB69,fips_xref!$A$5:$B$296,2,FALSE))</f>
        <v>Mclean, Nd</v>
      </c>
      <c r="AC24" s="76" t="str">
        <f>PROPER(VLOOKUP(AC69,fips_xref!$A$5:$B$296,2,FALSE))</f>
        <v>Mercer, Nd</v>
      </c>
      <c r="AD24" s="76" t="str">
        <f>PROPER(VLOOKUP(AD69,fips_xref!$A$5:$B$296,2,FALSE))</f>
        <v>Morton,Nd</v>
      </c>
      <c r="AE24" s="76" t="str">
        <f>PROPER(VLOOKUP(AE69,fips_xref!$A$5:$B$296,2,FALSE))</f>
        <v>Mountrail, Nd</v>
      </c>
      <c r="AF24" s="76" t="str">
        <f>PROPER(VLOOKUP(AF69,fips_xref!$A$5:$B$296,2,FALSE))</f>
        <v>Renville, Nd</v>
      </c>
      <c r="AG24" s="76" t="str">
        <f>PROPER(VLOOKUP(AG69,fips_xref!$A$5:$B$296,2,FALSE))</f>
        <v>Slope, Nd</v>
      </c>
      <c r="AH24" s="76" t="str">
        <f>PROPER(VLOOKUP(AH69,fips_xref!$A$5:$B$296,2,FALSE))</f>
        <v>Stark, Nd</v>
      </c>
      <c r="AI24" s="76" t="str">
        <f>PROPER(VLOOKUP(AI69,fips_xref!$A$5:$B$296,2,FALSE))</f>
        <v>Stutsman,Nd</v>
      </c>
      <c r="AJ24" s="76" t="str">
        <f>PROPER(VLOOKUP(AJ69,fips_xref!$A$5:$B$296,2,FALSE))</f>
        <v>Ward, Nd</v>
      </c>
      <c r="AK24" s="76" t="str">
        <f>PROPER(VLOOKUP(AK69,fips_xref!$A$5:$B$296,2,FALSE))</f>
        <v>Williams, Nd</v>
      </c>
      <c r="AL24" s="76" t="str">
        <f>PROPER(VLOOKUP(AL69,fips_xref!$A$5:$B$296,2,FALSE))</f>
        <v>Butte, Sd</v>
      </c>
      <c r="AM24" s="76" t="str">
        <f>PROPER(VLOOKUP(AM69,fips_xref!$A$5:$B$296,2,FALSE))</f>
        <v>Harding, Sd</v>
      </c>
      <c r="AN24" s="239" t="str">
        <f>PROPER(VLOOKUP(AN69,fips_xref!$A$5:$B$296,2,FALSE))</f>
        <v>Carter, Mt_Tribal</v>
      </c>
      <c r="AO24" s="239" t="str">
        <f>PROPER(VLOOKUP(AO69,fips_xref!$A$5:$B$296,2,FALSE))</f>
        <v>Custer, Mt_Tribal</v>
      </c>
      <c r="AP24" s="239" t="str">
        <f>PROPER(VLOOKUP(AP69,fips_xref!$A$5:$B$296,2,FALSE))</f>
        <v>Daniels, Mt_Tribal</v>
      </c>
      <c r="AQ24" s="239" t="str">
        <f>PROPER(VLOOKUP(AQ69,fips_xref!$A$5:$B$296,2,FALSE))</f>
        <v>Dawson, Mt_Tribal</v>
      </c>
      <c r="AR24" s="239" t="str">
        <f>PROPER(VLOOKUP(AR69,fips_xref!$A$5:$B$296,2,FALSE))</f>
        <v>Fallon, Mt_Tribal</v>
      </c>
      <c r="AS24" s="239" t="str">
        <f>PROPER(VLOOKUP(AS69,fips_xref!$A$5:$B$296,2,FALSE))</f>
        <v>Garfield, Mt_Tribal</v>
      </c>
      <c r="AT24" s="239" t="str">
        <f>PROPER(VLOOKUP(AT69,fips_xref!$A$5:$B$296,2,FALSE))</f>
        <v>Mccone, Mt_Tribal</v>
      </c>
      <c r="AU24" s="239" t="str">
        <f>PROPER(VLOOKUP(AU69,fips_xref!$A$5:$B$296,2,FALSE))</f>
        <v>Prairie, Mt_Tribal</v>
      </c>
      <c r="AV24" s="239" t="str">
        <f>PROPER(VLOOKUP(AV69,fips_xref!$A$5:$B$296,2,FALSE))</f>
        <v>Richland, Mt_Tribal</v>
      </c>
      <c r="AW24" s="239" t="str">
        <f>PROPER(VLOOKUP(AW69,fips_xref!$A$5:$B$296,2,FALSE))</f>
        <v>Roosevelt, Mt_Tribal</v>
      </c>
      <c r="AX24" s="239" t="str">
        <f>PROPER(VLOOKUP(AX69,fips_xref!$A$5:$B$296,2,FALSE))</f>
        <v>Sheridan, Mt_Tribal</v>
      </c>
      <c r="AY24" s="239" t="str">
        <f>PROPER(VLOOKUP(AY69,fips_xref!$A$5:$B$296,2,FALSE))</f>
        <v>Valley, Mt_Tribal</v>
      </c>
      <c r="AZ24" s="239" t="str">
        <f>PROPER(VLOOKUP(AZ69,fips_xref!$A$5:$B$296,2,FALSE))</f>
        <v>Wibaux, Mt_Tribal</v>
      </c>
      <c r="BA24" s="239" t="str">
        <f>PROPER(VLOOKUP(BA69,fips_xref!$A$5:$B$296,2,FALSE))</f>
        <v>Billings, Nd_Tribal</v>
      </c>
      <c r="BB24" s="239" t="str">
        <f>PROPER(VLOOKUP(BB69,fips_xref!$A$5:$B$296,2,FALSE))</f>
        <v>Bottineau, Nd_Tribal</v>
      </c>
      <c r="BC24" s="239" t="str">
        <f>PROPER(VLOOKUP(BC69,fips_xref!$A$5:$B$296,2,FALSE))</f>
        <v>Bowman, Nd_Tribal</v>
      </c>
      <c r="BD24" s="239" t="str">
        <f>PROPER(VLOOKUP(BD69,fips_xref!$A$5:$B$296,2,FALSE))</f>
        <v>Burke, Nd_Tribal</v>
      </c>
      <c r="BE24" s="239" t="str">
        <f>PROPER(VLOOKUP(BE69,fips_xref!$A$5:$B$296,2,FALSE))</f>
        <v>Divide, Nd_Tribal</v>
      </c>
      <c r="BF24" s="239" t="str">
        <f>PROPER(VLOOKUP(BF69,fips_xref!$A$5:$B$296,2,FALSE))</f>
        <v>Dunn, Nd_Tribal</v>
      </c>
      <c r="BG24" s="239" t="str">
        <f>PROPER(VLOOKUP(BG69,fips_xref!$A$5:$B$296,2,FALSE))</f>
        <v>Golden Valley, Nd_Tribal</v>
      </c>
      <c r="BH24" s="239" t="str">
        <f>PROPER(VLOOKUP(BH69,fips_xref!$A$5:$B$296,2,FALSE))</f>
        <v>Mc Henry, Nd_Tribal</v>
      </c>
      <c r="BI24" s="239" t="str">
        <f>PROPER(VLOOKUP(BI69,fips_xref!$A$5:$B$296,2,FALSE))</f>
        <v>Mckenzie, Nd_Tribal</v>
      </c>
      <c r="BJ24" s="239" t="str">
        <f>PROPER(VLOOKUP(BJ69,fips_xref!$A$5:$B$296,2,FALSE))</f>
        <v>Mclean, Nd_Tribal</v>
      </c>
      <c r="BK24" s="239" t="str">
        <f>PROPER(VLOOKUP(BK69,fips_xref!$A$5:$B$296,2,FALSE))</f>
        <v>Mercer, Nd_Tribal</v>
      </c>
      <c r="BL24" s="239" t="str">
        <f>PROPER(VLOOKUP(BL69,fips_xref!$A$5:$B$296,2,FALSE))</f>
        <v>Mountrail, Nd_Tribal</v>
      </c>
      <c r="BM24" s="239" t="str">
        <f>PROPER(VLOOKUP(BM69,fips_xref!$A$5:$B$296,2,FALSE))</f>
        <v>Renville, Nd_Tribal</v>
      </c>
      <c r="BN24" s="239" t="str">
        <f>PROPER(VLOOKUP(BN69,fips_xref!$A$5:$B$296,2,FALSE))</f>
        <v>Slope, Nd_Tribal</v>
      </c>
      <c r="BO24" s="239" t="str">
        <f>PROPER(VLOOKUP(BO69,fips_xref!$A$5:$B$296,2,FALSE))</f>
        <v>Stark, Nd_Tribal</v>
      </c>
      <c r="BP24" s="239" t="str">
        <f>PROPER(VLOOKUP(BP69,fips_xref!$A$5:$B$296,2,FALSE))</f>
        <v>Ward, Nd_Tribal</v>
      </c>
      <c r="BQ24" s="239" t="str">
        <f>PROPER(VLOOKUP(BQ69,fips_xref!$A$5:$B$296,2,FALSE))</f>
        <v>Williams, Nd_Tribal</v>
      </c>
      <c r="BR24" s="239" t="str">
        <f>PROPER(VLOOKUP(BR69,fips_xref!$A$5:$B$296,2,FALSE))</f>
        <v>Butte, Sd_Tribal</v>
      </c>
      <c r="BS24" s="239" t="str">
        <f>PROPER(VLOOKUP(BS69,fips_xref!$A$5:$B$296,2,FALSE))</f>
        <v>Harding, Sd_Tribal</v>
      </c>
      <c r="BT24" s="241" t="str">
        <f>PROPER(VLOOKUP(BT69,fips_xref!$A$5:$B$296,2,FALSE))</f>
        <v>Carter, Mt_Non-Tribal</v>
      </c>
      <c r="BU24" s="241" t="str">
        <f>PROPER(VLOOKUP(BU69,fips_xref!$A$5:$B$296,2,FALSE))</f>
        <v>Custer, Mt_Non-Tribal</v>
      </c>
      <c r="BV24" s="241" t="str">
        <f>PROPER(VLOOKUP(BV69,fips_xref!$A$5:$B$296,2,FALSE))</f>
        <v>Daniels, Mt_Non-Tribal</v>
      </c>
      <c r="BW24" s="241" t="str">
        <f>PROPER(VLOOKUP(BW69,fips_xref!$A$5:$B$296,2,FALSE))</f>
        <v>Dawson, Mt_Non-Tribal</v>
      </c>
      <c r="BX24" s="241" t="str">
        <f>PROPER(VLOOKUP(BX69,fips_xref!$A$5:$B$296,2,FALSE))</f>
        <v>Fallon, Mt_Non-Tribal</v>
      </c>
      <c r="BY24" s="241" t="str">
        <f>PROPER(VLOOKUP(BY69,fips_xref!$A$5:$B$296,2,FALSE))</f>
        <v>Garfield, Mt_Non-Tribal</v>
      </c>
      <c r="BZ24" s="241" t="str">
        <f>PROPER(VLOOKUP(BZ69,fips_xref!$A$5:$B$296,2,FALSE))</f>
        <v>Mccone, Mt_Non-Tribal</v>
      </c>
      <c r="CA24" s="241" t="str">
        <f>PROPER(VLOOKUP(CA69,fips_xref!$A$5:$B$296,2,FALSE))</f>
        <v>Prairie, Mt_Non-Tribal</v>
      </c>
      <c r="CB24" s="241" t="str">
        <f>PROPER(VLOOKUP(CB69,fips_xref!$A$5:$B$296,2,FALSE))</f>
        <v>Richland, Mt_Non-Tribal</v>
      </c>
      <c r="CC24" s="241" t="str">
        <f>PROPER(VLOOKUP(CC69,fips_xref!$A$5:$B$296,2,FALSE))</f>
        <v>Roosevelt, Mt_Non-Tribal</v>
      </c>
      <c r="CD24" s="241" t="str">
        <f>PROPER(VLOOKUP(CD69,fips_xref!$A$5:$B$296,2,FALSE))</f>
        <v>Sheridan, Mt_Non-Tribal</v>
      </c>
      <c r="CE24" s="241" t="str">
        <f>PROPER(VLOOKUP(CE69,fips_xref!$A$5:$B$296,2,FALSE))</f>
        <v>Valley, Mt_Non-Tribal</v>
      </c>
      <c r="CF24" s="241" t="str">
        <f>PROPER(VLOOKUP(CF69,fips_xref!$A$5:$B$296,2,FALSE))</f>
        <v>Wibaux, Mt_Non-Tribal</v>
      </c>
      <c r="CG24" s="241" t="str">
        <f>PROPER(VLOOKUP(CG69,fips_xref!$A$5:$B$296,2,FALSE))</f>
        <v>Barnes,Nd_Non-Tribal</v>
      </c>
      <c r="CH24" s="241" t="str">
        <f>PROPER(VLOOKUP(CH69,fips_xref!$A$5:$B$296,2,FALSE))</f>
        <v>Billings, Nd_Non-Tribal</v>
      </c>
      <c r="CI24" s="241" t="str">
        <f>PROPER(VLOOKUP(CI69,fips_xref!$A$5:$B$296,2,FALSE))</f>
        <v>Bottineau, Nd_Non-Tribal</v>
      </c>
      <c r="CJ24" s="241" t="str">
        <f>PROPER(VLOOKUP(CJ69,fips_xref!$A$5:$B$296,2,FALSE))</f>
        <v>Bowman, Nd_Non-Tribal</v>
      </c>
      <c r="CK24" s="241" t="str">
        <f>PROPER(VLOOKUP(CK69,fips_xref!$A$5:$B$296,2,FALSE))</f>
        <v>Burke, Nd_Non-Tribal</v>
      </c>
      <c r="CL24" s="241" t="str">
        <f>PROPER(VLOOKUP(CL69,fips_xref!$A$5:$B$296,2,FALSE))</f>
        <v>Burleigh,Nd_Non-Tribal</v>
      </c>
      <c r="CM24" s="241" t="str">
        <f>PROPER(VLOOKUP(CM69,fips_xref!$A$5:$B$296,2,FALSE))</f>
        <v>Divide, Nd_Non-Tribal</v>
      </c>
      <c r="CN24" s="241" t="str">
        <f>PROPER(VLOOKUP(CN69,fips_xref!$A$5:$B$296,2,FALSE))</f>
        <v>Dunn, Nd_Non-Tribal</v>
      </c>
      <c r="CO24" s="241" t="str">
        <f>PROPER(VLOOKUP(CO69,fips_xref!$A$5:$B$296,2,FALSE))</f>
        <v>Golden Valley, Nd_Non-Tribal</v>
      </c>
      <c r="CP24" s="241" t="str">
        <f>PROPER(VLOOKUP(CP69,fips_xref!$A$5:$B$296,2,FALSE))</f>
        <v>Mc Henry, Nd_Non-Tribal</v>
      </c>
      <c r="CQ24" s="241" t="str">
        <f>PROPER(VLOOKUP(CQ69,fips_xref!$A$5:$B$296,2,FALSE))</f>
        <v>Mcintosh,Nd_Non-Tribal</v>
      </c>
      <c r="CR24" s="241" t="str">
        <f>PROPER(VLOOKUP(CR69,fips_xref!$A$5:$B$296,2,FALSE))</f>
        <v>Mckenzie, Nd_Non-Tribal</v>
      </c>
      <c r="CS24" s="241" t="str">
        <f>PROPER(VLOOKUP(CS69,fips_xref!$A$5:$B$296,2,FALSE))</f>
        <v>Mclean, Nd_Non-Tribal</v>
      </c>
      <c r="CT24" s="241" t="str">
        <f>PROPER(VLOOKUP(CT69,fips_xref!$A$5:$B$296,2,FALSE))</f>
        <v>Mercer, Nd_Non-Tribal</v>
      </c>
      <c r="CU24" s="241" t="str">
        <f>PROPER(VLOOKUP(CU69,fips_xref!$A$5:$B$296,2,FALSE))</f>
        <v>Morton,Nd_Non-Tribal</v>
      </c>
      <c r="CV24" s="241" t="str">
        <f>PROPER(VLOOKUP(CV69,fips_xref!$A$5:$B$296,2,FALSE))</f>
        <v>Mountrail, Nd_Non-Tribal</v>
      </c>
      <c r="CW24" s="241" t="str">
        <f>PROPER(VLOOKUP(CW69,fips_xref!$A$5:$B$296,2,FALSE))</f>
        <v>Renville, Nd_Non-Tribal</v>
      </c>
      <c r="CX24" s="241" t="str">
        <f>PROPER(VLOOKUP(CX69,fips_xref!$A$5:$B$296,2,FALSE))</f>
        <v>Slope, Nd_Non-Tribal</v>
      </c>
      <c r="CY24" s="241" t="str">
        <f>PROPER(VLOOKUP(CY69,fips_xref!$A$5:$B$296,2,FALSE))</f>
        <v>Stark, Nd_Non-Tribal</v>
      </c>
      <c r="CZ24" s="241" t="str">
        <f>PROPER(VLOOKUP(CZ69,fips_xref!$A$5:$B$296,2,FALSE))</f>
        <v>Stutsman,Nd_Non-Tribal</v>
      </c>
      <c r="DA24" s="241" t="str">
        <f>PROPER(VLOOKUP(DA69,fips_xref!$A$5:$B$296,2,FALSE))</f>
        <v>Ward, Nd_Non-Tribal</v>
      </c>
      <c r="DB24" s="241" t="str">
        <f>PROPER(VLOOKUP(DB69,fips_xref!$A$5:$B$296,2,FALSE))</f>
        <v>Williams, Nd_Non-Tribal</v>
      </c>
      <c r="DC24" s="241" t="str">
        <f>PROPER(VLOOKUP(DC69,fips_xref!$A$5:$B$296,2,FALSE))</f>
        <v>Butte, Sd_Non-Tribal</v>
      </c>
      <c r="DD24" s="241" t="str">
        <f>PROPER(VLOOKUP(DD69,fips_xref!$A$5:$B$296,2,FALSE))</f>
        <v>Harding, Sd_Non-Tribal</v>
      </c>
      <c r="DE24" s="76" t="s">
        <v>15135</v>
      </c>
    </row>
    <row r="25" spans="1:121" x14ac:dyDescent="0.2">
      <c r="A25" s="7" t="str">
        <f>VLOOKUP(B25,by_src_allpol!$J$25:$K$54,2,FALSE)</f>
        <v>Y</v>
      </c>
      <c r="B25" s="7" t="str">
        <f t="shared" si="21"/>
        <v>Compressor engines</v>
      </c>
      <c r="C25" s="83">
        <f t="shared" si="21"/>
        <v>7.4746799650440648E-2</v>
      </c>
      <c r="D25" s="83">
        <f t="shared" si="21"/>
        <v>5.6067087831460617E-2</v>
      </c>
      <c r="E25" s="83">
        <f t="shared" si="21"/>
        <v>0</v>
      </c>
      <c r="F25" s="83">
        <f t="shared" si="21"/>
        <v>16.727432865033791</v>
      </c>
      <c r="G25" s="83">
        <f t="shared" si="21"/>
        <v>159.79683018920807</v>
      </c>
      <c r="H25" s="83">
        <f t="shared" si="21"/>
        <v>2.3544500076872689E-3</v>
      </c>
      <c r="I25" s="83">
        <f t="shared" si="21"/>
        <v>23.296142301178079</v>
      </c>
      <c r="J25" s="83">
        <f t="shared" si="21"/>
        <v>9.0533440706550179E-3</v>
      </c>
      <c r="K25" s="83">
        <f t="shared" si="21"/>
        <v>187.77902383917058</v>
      </c>
      <c r="L25" s="83">
        <f t="shared" si="21"/>
        <v>51.244688156057947</v>
      </c>
      <c r="M25" s="83">
        <f t="shared" si="21"/>
        <v>1.7759599798639403</v>
      </c>
      <c r="N25" s="83">
        <f t="shared" si="21"/>
        <v>81.796396973666035</v>
      </c>
      <c r="O25" s="83">
        <f t="shared" si="21"/>
        <v>0.54451978129840262</v>
      </c>
      <c r="P25" s="83">
        <f t="shared" si="21"/>
        <v>1.8</v>
      </c>
      <c r="Q25" s="83">
        <f t="shared" si="21"/>
        <v>21.553054092234227</v>
      </c>
      <c r="R25" s="83">
        <f t="shared" ref="R25:CC28" si="22">R70</f>
        <v>0.11041187935592807</v>
      </c>
      <c r="S25" s="83">
        <f t="shared" si="22"/>
        <v>131.59904289335628</v>
      </c>
      <c r="T25" s="83">
        <f t="shared" si="22"/>
        <v>9.9943067377444343</v>
      </c>
      <c r="U25" s="83">
        <f t="shared" si="22"/>
        <v>4.93</v>
      </c>
      <c r="V25" s="83">
        <f t="shared" si="22"/>
        <v>2.3029155048934382</v>
      </c>
      <c r="W25" s="83">
        <f t="shared" si="22"/>
        <v>25.669732818948312</v>
      </c>
      <c r="X25" s="83">
        <f t="shared" si="22"/>
        <v>0.68074460343267373</v>
      </c>
      <c r="Y25" s="83">
        <f t="shared" si="22"/>
        <v>2.1</v>
      </c>
      <c r="Z25" s="83">
        <f t="shared" si="22"/>
        <v>5</v>
      </c>
      <c r="AA25" s="83">
        <f t="shared" si="22"/>
        <v>69.035481736084563</v>
      </c>
      <c r="AB25" s="83">
        <f t="shared" si="22"/>
        <v>7.182040105641109E-2</v>
      </c>
      <c r="AC25" s="83">
        <f t="shared" si="22"/>
        <v>1.3890179954027173E-3</v>
      </c>
      <c r="AD25" s="83">
        <f t="shared" si="22"/>
        <v>22.5</v>
      </c>
      <c r="AE25" s="83">
        <f t="shared" si="22"/>
        <v>109.10860845052392</v>
      </c>
      <c r="AF25" s="83">
        <f t="shared" si="22"/>
        <v>7.6305682075621717E-2</v>
      </c>
      <c r="AG25" s="83">
        <f t="shared" si="22"/>
        <v>2.2102738100932462</v>
      </c>
      <c r="AH25" s="83">
        <f t="shared" si="22"/>
        <v>9.0133686299250204</v>
      </c>
      <c r="AI25" s="83">
        <f t="shared" si="22"/>
        <v>2.99</v>
      </c>
      <c r="AJ25" s="83">
        <f t="shared" si="22"/>
        <v>1.938282154730309E-2</v>
      </c>
      <c r="AK25" s="83">
        <f t="shared" si="22"/>
        <v>80.667696075361278</v>
      </c>
      <c r="AL25" s="83">
        <f t="shared" si="22"/>
        <v>0</v>
      </c>
      <c r="AM25" s="83">
        <f t="shared" si="22"/>
        <v>13.55770366056721</v>
      </c>
      <c r="AN25" s="240">
        <f t="shared" si="22"/>
        <v>0</v>
      </c>
      <c r="AO25" s="240">
        <f t="shared" si="22"/>
        <v>0</v>
      </c>
      <c r="AP25" s="240">
        <f t="shared" si="22"/>
        <v>0</v>
      </c>
      <c r="AQ25" s="240">
        <f t="shared" si="22"/>
        <v>0</v>
      </c>
      <c r="AR25" s="240">
        <f t="shared" si="22"/>
        <v>0</v>
      </c>
      <c r="AS25" s="240">
        <f t="shared" si="22"/>
        <v>0</v>
      </c>
      <c r="AT25" s="240">
        <f t="shared" si="22"/>
        <v>0</v>
      </c>
      <c r="AU25" s="240">
        <f t="shared" si="22"/>
        <v>0</v>
      </c>
      <c r="AV25" s="240">
        <f t="shared" si="22"/>
        <v>0</v>
      </c>
      <c r="AW25" s="240">
        <f t="shared" si="22"/>
        <v>18.347041196604955</v>
      </c>
      <c r="AX25" s="240">
        <f t="shared" si="22"/>
        <v>4.6863230974926035E-3</v>
      </c>
      <c r="AY25" s="240">
        <f t="shared" si="22"/>
        <v>7.9072967153150046E-3</v>
      </c>
      <c r="AZ25" s="240">
        <f t="shared" si="22"/>
        <v>0</v>
      </c>
      <c r="BA25" s="240">
        <f t="shared" si="22"/>
        <v>0</v>
      </c>
      <c r="BB25" s="240">
        <f t="shared" si="22"/>
        <v>0</v>
      </c>
      <c r="BC25" s="240">
        <f t="shared" si="22"/>
        <v>0</v>
      </c>
      <c r="BD25" s="240">
        <f t="shared" si="22"/>
        <v>0</v>
      </c>
      <c r="BE25" s="240">
        <f t="shared" si="22"/>
        <v>0</v>
      </c>
      <c r="BF25" s="240">
        <f t="shared" si="22"/>
        <v>0.54750423482412858</v>
      </c>
      <c r="BG25" s="240">
        <f t="shared" si="22"/>
        <v>0</v>
      </c>
      <c r="BH25" s="240">
        <f t="shared" si="22"/>
        <v>0</v>
      </c>
      <c r="BI25" s="240">
        <f t="shared" si="22"/>
        <v>0.41376717402218077</v>
      </c>
      <c r="BJ25" s="240">
        <f t="shared" si="22"/>
        <v>7.182040105641109E-2</v>
      </c>
      <c r="BK25" s="240">
        <f t="shared" si="22"/>
        <v>0</v>
      </c>
      <c r="BL25" s="240">
        <f t="shared" si="22"/>
        <v>2.7919111194808739</v>
      </c>
      <c r="BM25" s="240">
        <f t="shared" si="22"/>
        <v>0</v>
      </c>
      <c r="BN25" s="240">
        <f t="shared" si="22"/>
        <v>0</v>
      </c>
      <c r="BO25" s="240">
        <f t="shared" si="22"/>
        <v>0</v>
      </c>
      <c r="BP25" s="240">
        <f t="shared" si="22"/>
        <v>0</v>
      </c>
      <c r="BQ25" s="240">
        <f t="shared" si="22"/>
        <v>0</v>
      </c>
      <c r="BR25" s="240">
        <f t="shared" si="22"/>
        <v>0</v>
      </c>
      <c r="BS25" s="240">
        <f t="shared" si="22"/>
        <v>0</v>
      </c>
      <c r="BT25" s="242">
        <f t="shared" si="22"/>
        <v>7.4746799650440648E-2</v>
      </c>
      <c r="BU25" s="242">
        <f t="shared" si="22"/>
        <v>5.6067087831460617E-2</v>
      </c>
      <c r="BV25" s="242">
        <f t="shared" si="22"/>
        <v>0</v>
      </c>
      <c r="BW25" s="242">
        <f t="shared" si="22"/>
        <v>16.727432865033791</v>
      </c>
      <c r="BX25" s="242">
        <f t="shared" si="22"/>
        <v>159.79683018920807</v>
      </c>
      <c r="BY25" s="242">
        <f t="shared" si="22"/>
        <v>2.3544500076872689E-3</v>
      </c>
      <c r="BZ25" s="242">
        <f t="shared" si="22"/>
        <v>23.296142301178079</v>
      </c>
      <c r="CA25" s="242">
        <f t="shared" si="22"/>
        <v>9.0533440706550179E-3</v>
      </c>
      <c r="CB25" s="242">
        <f t="shared" si="22"/>
        <v>187.77902383917058</v>
      </c>
      <c r="CC25" s="242">
        <f t="shared" si="22"/>
        <v>32.897646959452992</v>
      </c>
      <c r="CD25" s="242">
        <f t="shared" ref="CD25:DD40" si="23">CD70</f>
        <v>1.7712736567664478</v>
      </c>
      <c r="CE25" s="242">
        <f t="shared" si="23"/>
        <v>81.788489676950718</v>
      </c>
      <c r="CF25" s="242">
        <f t="shared" si="23"/>
        <v>0.54451978129840262</v>
      </c>
      <c r="CG25" s="242">
        <f t="shared" si="23"/>
        <v>1.8</v>
      </c>
      <c r="CH25" s="242">
        <f t="shared" si="23"/>
        <v>21.553054092234227</v>
      </c>
      <c r="CI25" s="242">
        <f t="shared" si="23"/>
        <v>0.11041187935592807</v>
      </c>
      <c r="CJ25" s="242">
        <f t="shared" si="23"/>
        <v>131.59904289335628</v>
      </c>
      <c r="CK25" s="242">
        <f t="shared" si="23"/>
        <v>9.9943067377444343</v>
      </c>
      <c r="CL25" s="242">
        <f t="shared" si="23"/>
        <v>4.93</v>
      </c>
      <c r="CM25" s="242">
        <f t="shared" si="23"/>
        <v>2.3029155048934382</v>
      </c>
      <c r="CN25" s="242">
        <f t="shared" si="23"/>
        <v>25.12222858412418</v>
      </c>
      <c r="CO25" s="242">
        <f t="shared" si="23"/>
        <v>0.68074460343267373</v>
      </c>
      <c r="CP25" s="242">
        <f t="shared" si="23"/>
        <v>2.1</v>
      </c>
      <c r="CQ25" s="242">
        <f t="shared" si="23"/>
        <v>5</v>
      </c>
      <c r="CR25" s="242">
        <f t="shared" si="23"/>
        <v>68.621714562062394</v>
      </c>
      <c r="CS25" s="242">
        <f t="shared" si="23"/>
        <v>0</v>
      </c>
      <c r="CT25" s="242">
        <f t="shared" si="23"/>
        <v>1.3890179954027173E-3</v>
      </c>
      <c r="CU25" s="242">
        <f t="shared" si="23"/>
        <v>22.5</v>
      </c>
      <c r="CV25" s="242">
        <f t="shared" si="23"/>
        <v>106.31669733104306</v>
      </c>
      <c r="CW25" s="242">
        <f t="shared" si="23"/>
        <v>7.6305682075621717E-2</v>
      </c>
      <c r="CX25" s="242">
        <f t="shared" si="23"/>
        <v>2.2102738100932462</v>
      </c>
      <c r="CY25" s="242">
        <f t="shared" si="23"/>
        <v>9.0133686299250204</v>
      </c>
      <c r="CZ25" s="242">
        <f t="shared" si="23"/>
        <v>2.99</v>
      </c>
      <c r="DA25" s="242">
        <f t="shared" si="23"/>
        <v>1.938282154730309E-2</v>
      </c>
      <c r="DB25" s="242">
        <f t="shared" si="23"/>
        <v>80.667696075361278</v>
      </c>
      <c r="DC25" s="242">
        <f t="shared" si="23"/>
        <v>0</v>
      </c>
      <c r="DD25" s="242">
        <f t="shared" si="23"/>
        <v>13.55770366056721</v>
      </c>
      <c r="DE25" s="83">
        <f t="shared" ref="DE25:DE52" si="24">SUM(C25:AM25)</f>
        <v>1038.0954545822324</v>
      </c>
    </row>
    <row r="26" spans="1:121" x14ac:dyDescent="0.2">
      <c r="A26" s="7" t="str">
        <f>VLOOKUP(B26,by_src_allpol!$J$25:$K$54,2,FALSE)</f>
        <v>Y</v>
      </c>
      <c r="B26" s="7" t="str">
        <f t="shared" si="21"/>
        <v>Drill rigs</v>
      </c>
      <c r="C26" s="83">
        <f t="shared" si="21"/>
        <v>0</v>
      </c>
      <c r="D26" s="83">
        <f t="shared" si="21"/>
        <v>0</v>
      </c>
      <c r="E26" s="83">
        <f t="shared" si="21"/>
        <v>0</v>
      </c>
      <c r="F26" s="83">
        <f t="shared" si="21"/>
        <v>2.9834294093989215</v>
      </c>
      <c r="G26" s="83">
        <f t="shared" si="21"/>
        <v>30.828770563788861</v>
      </c>
      <c r="H26" s="83">
        <f t="shared" si="21"/>
        <v>0</v>
      </c>
      <c r="I26" s="83">
        <f t="shared" si="21"/>
        <v>0</v>
      </c>
      <c r="J26" s="83">
        <f t="shared" si="21"/>
        <v>0</v>
      </c>
      <c r="K26" s="83">
        <f t="shared" si="21"/>
        <v>15.911623516794251</v>
      </c>
      <c r="L26" s="83">
        <f t="shared" si="21"/>
        <v>6.9613352885974837</v>
      </c>
      <c r="M26" s="83">
        <f t="shared" si="21"/>
        <v>4.9723823489982024</v>
      </c>
      <c r="N26" s="83">
        <f t="shared" si="21"/>
        <v>9.9447646979964048</v>
      </c>
      <c r="O26" s="83">
        <f t="shared" si="21"/>
        <v>0</v>
      </c>
      <c r="P26" s="83">
        <f t="shared" si="21"/>
        <v>0</v>
      </c>
      <c r="Q26" s="83">
        <f t="shared" si="21"/>
        <v>1.9889529395992813</v>
      </c>
      <c r="R26" s="83">
        <f t="shared" si="22"/>
        <v>34.806676442987417</v>
      </c>
      <c r="S26" s="83">
        <f t="shared" si="22"/>
        <v>14.917147046994607</v>
      </c>
      <c r="T26" s="83">
        <f t="shared" si="22"/>
        <v>18.89505292619317</v>
      </c>
      <c r="U26" s="83">
        <f t="shared" si="22"/>
        <v>0</v>
      </c>
      <c r="V26" s="83">
        <f t="shared" si="22"/>
        <v>26.850864684590299</v>
      </c>
      <c r="W26" s="83">
        <f t="shared" si="22"/>
        <v>137.2377528323504</v>
      </c>
      <c r="X26" s="83">
        <f t="shared" si="22"/>
        <v>2.9834294093989215</v>
      </c>
      <c r="Y26" s="83">
        <f t="shared" si="22"/>
        <v>0</v>
      </c>
      <c r="Z26" s="83">
        <f t="shared" si="22"/>
        <v>0</v>
      </c>
      <c r="AA26" s="83">
        <f t="shared" si="22"/>
        <v>76.57468817457233</v>
      </c>
      <c r="AB26" s="83">
        <f t="shared" si="22"/>
        <v>8.9502882281967651</v>
      </c>
      <c r="AC26" s="83">
        <f t="shared" si="22"/>
        <v>2.9834294093989215</v>
      </c>
      <c r="AD26" s="83">
        <f t="shared" si="22"/>
        <v>0</v>
      </c>
      <c r="AE26" s="83">
        <f t="shared" si="22"/>
        <v>237.67987628211412</v>
      </c>
      <c r="AF26" s="83">
        <f t="shared" si="22"/>
        <v>4.9723823489982024</v>
      </c>
      <c r="AG26" s="83">
        <f t="shared" si="22"/>
        <v>2.9834294093989215</v>
      </c>
      <c r="AH26" s="83">
        <f t="shared" si="22"/>
        <v>0.99447646979964066</v>
      </c>
      <c r="AI26" s="83">
        <f t="shared" si="22"/>
        <v>0</v>
      </c>
      <c r="AJ26" s="83">
        <f t="shared" si="22"/>
        <v>5.9668588187978431</v>
      </c>
      <c r="AK26" s="83">
        <f t="shared" si="22"/>
        <v>44.751441140983829</v>
      </c>
      <c r="AL26" s="83">
        <f t="shared" si="22"/>
        <v>3.9779058791985626</v>
      </c>
      <c r="AM26" s="83">
        <f t="shared" si="22"/>
        <v>12.928194107395329</v>
      </c>
      <c r="AN26" s="240">
        <f t="shared" si="22"/>
        <v>0</v>
      </c>
      <c r="AO26" s="240">
        <f t="shared" si="22"/>
        <v>0</v>
      </c>
      <c r="AP26" s="240">
        <f t="shared" si="22"/>
        <v>0</v>
      </c>
      <c r="AQ26" s="240">
        <f t="shared" si="22"/>
        <v>0</v>
      </c>
      <c r="AR26" s="240">
        <f t="shared" si="22"/>
        <v>0</v>
      </c>
      <c r="AS26" s="240">
        <f t="shared" si="22"/>
        <v>0</v>
      </c>
      <c r="AT26" s="240">
        <f t="shared" si="22"/>
        <v>0</v>
      </c>
      <c r="AU26" s="240">
        <f t="shared" si="22"/>
        <v>0</v>
      </c>
      <c r="AV26" s="240">
        <f t="shared" si="22"/>
        <v>0</v>
      </c>
      <c r="AW26" s="240">
        <f t="shared" si="22"/>
        <v>1.9889529395992809</v>
      </c>
      <c r="AX26" s="240">
        <f t="shared" si="22"/>
        <v>0</v>
      </c>
      <c r="AY26" s="240">
        <f t="shared" si="22"/>
        <v>0.99447646979964055</v>
      </c>
      <c r="AZ26" s="240">
        <f t="shared" si="22"/>
        <v>0</v>
      </c>
      <c r="BA26" s="240">
        <f t="shared" si="22"/>
        <v>0</v>
      </c>
      <c r="BB26" s="240">
        <f t="shared" si="22"/>
        <v>0</v>
      </c>
      <c r="BC26" s="240">
        <f t="shared" si="22"/>
        <v>0</v>
      </c>
      <c r="BD26" s="240">
        <f t="shared" si="22"/>
        <v>0</v>
      </c>
      <c r="BE26" s="240">
        <f t="shared" si="22"/>
        <v>0</v>
      </c>
      <c r="BF26" s="240">
        <f t="shared" si="22"/>
        <v>27.845341154389939</v>
      </c>
      <c r="BG26" s="240">
        <f t="shared" si="22"/>
        <v>0</v>
      </c>
      <c r="BH26" s="240">
        <f t="shared" si="22"/>
        <v>0</v>
      </c>
      <c r="BI26" s="240">
        <f t="shared" si="22"/>
        <v>3.9779058791985626</v>
      </c>
      <c r="BJ26" s="240">
        <f t="shared" si="22"/>
        <v>8.9502882281967651</v>
      </c>
      <c r="BK26" s="240">
        <f t="shared" si="22"/>
        <v>0</v>
      </c>
      <c r="BL26" s="240">
        <f t="shared" si="22"/>
        <v>68.618876416175198</v>
      </c>
      <c r="BM26" s="240">
        <f t="shared" si="22"/>
        <v>0</v>
      </c>
      <c r="BN26" s="240">
        <f t="shared" si="22"/>
        <v>0</v>
      </c>
      <c r="BO26" s="240">
        <f t="shared" si="22"/>
        <v>0</v>
      </c>
      <c r="BP26" s="240">
        <f t="shared" si="22"/>
        <v>0</v>
      </c>
      <c r="BQ26" s="240">
        <f t="shared" si="22"/>
        <v>0</v>
      </c>
      <c r="BR26" s="240">
        <f t="shared" si="22"/>
        <v>0</v>
      </c>
      <c r="BS26" s="240">
        <f t="shared" si="22"/>
        <v>0</v>
      </c>
      <c r="BT26" s="242">
        <f t="shared" si="22"/>
        <v>0</v>
      </c>
      <c r="BU26" s="242">
        <f t="shared" si="22"/>
        <v>0</v>
      </c>
      <c r="BV26" s="242">
        <f t="shared" si="22"/>
        <v>0</v>
      </c>
      <c r="BW26" s="242">
        <f t="shared" si="22"/>
        <v>2.9834294093989215</v>
      </c>
      <c r="BX26" s="242">
        <f t="shared" si="22"/>
        <v>30.828770563788861</v>
      </c>
      <c r="BY26" s="242">
        <f t="shared" si="22"/>
        <v>0</v>
      </c>
      <c r="BZ26" s="242">
        <f t="shared" si="22"/>
        <v>0</v>
      </c>
      <c r="CA26" s="242">
        <f t="shared" si="22"/>
        <v>0</v>
      </c>
      <c r="CB26" s="242">
        <f t="shared" si="22"/>
        <v>15.911623516794251</v>
      </c>
      <c r="CC26" s="242">
        <f t="shared" si="22"/>
        <v>4.9723823489982024</v>
      </c>
      <c r="CD26" s="242">
        <f t="shared" si="23"/>
        <v>4.9723823489982024</v>
      </c>
      <c r="CE26" s="242">
        <f t="shared" si="23"/>
        <v>8.9502882281967651</v>
      </c>
      <c r="CF26" s="242">
        <f t="shared" si="23"/>
        <v>0</v>
      </c>
      <c r="CG26" s="242">
        <f t="shared" si="23"/>
        <v>0</v>
      </c>
      <c r="CH26" s="242">
        <f t="shared" si="23"/>
        <v>1.9889529395992813</v>
      </c>
      <c r="CI26" s="242">
        <f t="shared" si="23"/>
        <v>34.806676442987417</v>
      </c>
      <c r="CJ26" s="242">
        <f t="shared" si="23"/>
        <v>14.917147046994607</v>
      </c>
      <c r="CK26" s="242">
        <f t="shared" si="23"/>
        <v>18.89505292619317</v>
      </c>
      <c r="CL26" s="242">
        <f t="shared" si="23"/>
        <v>0</v>
      </c>
      <c r="CM26" s="242">
        <f t="shared" si="23"/>
        <v>26.850864684590299</v>
      </c>
      <c r="CN26" s="242">
        <f t="shared" si="23"/>
        <v>109.39241167796045</v>
      </c>
      <c r="CO26" s="242">
        <f t="shared" si="23"/>
        <v>2.9834294093989215</v>
      </c>
      <c r="CP26" s="242">
        <f t="shared" si="23"/>
        <v>0</v>
      </c>
      <c r="CQ26" s="242">
        <f t="shared" si="23"/>
        <v>0</v>
      </c>
      <c r="CR26" s="242">
        <f t="shared" si="23"/>
        <v>72.596782295373771</v>
      </c>
      <c r="CS26" s="242">
        <f t="shared" si="23"/>
        <v>0</v>
      </c>
      <c r="CT26" s="242">
        <f t="shared" si="23"/>
        <v>2.9834294093989215</v>
      </c>
      <c r="CU26" s="242">
        <f t="shared" si="23"/>
        <v>0</v>
      </c>
      <c r="CV26" s="242">
        <f t="shared" si="23"/>
        <v>169.0609998659389</v>
      </c>
      <c r="CW26" s="242">
        <f t="shared" si="23"/>
        <v>4.9723823489982024</v>
      </c>
      <c r="CX26" s="242">
        <f t="shared" si="23"/>
        <v>2.9834294093989215</v>
      </c>
      <c r="CY26" s="242">
        <f t="shared" si="23"/>
        <v>0.99447646979964066</v>
      </c>
      <c r="CZ26" s="242">
        <f t="shared" si="23"/>
        <v>0</v>
      </c>
      <c r="DA26" s="242">
        <f t="shared" si="23"/>
        <v>5.9668588187978431</v>
      </c>
      <c r="DB26" s="242">
        <f t="shared" si="23"/>
        <v>44.751441140983829</v>
      </c>
      <c r="DC26" s="242">
        <f t="shared" si="23"/>
        <v>3.9779058791985626</v>
      </c>
      <c r="DD26" s="242">
        <f t="shared" si="23"/>
        <v>12.928194107395329</v>
      </c>
      <c r="DE26" s="83">
        <f t="shared" si="24"/>
        <v>712.04515237654277</v>
      </c>
    </row>
    <row r="27" spans="1:121" x14ac:dyDescent="0.2">
      <c r="A27" s="7" t="str">
        <f>VLOOKUP(B27,by_src_allpol!$J$25:$K$54,2,FALSE)</f>
        <v>Y</v>
      </c>
      <c r="B27" s="7" t="str">
        <f t="shared" si="21"/>
        <v>Heaters</v>
      </c>
      <c r="C27" s="83">
        <f t="shared" si="21"/>
        <v>7.950191031843927E-2</v>
      </c>
      <c r="D27" s="83">
        <f t="shared" si="21"/>
        <v>1.3250318386406544E-2</v>
      </c>
      <c r="E27" s="83">
        <f t="shared" si="21"/>
        <v>1.3250318386406544E-2</v>
      </c>
      <c r="F27" s="83">
        <f t="shared" si="21"/>
        <v>0.28267345891000628</v>
      </c>
      <c r="G27" s="83">
        <f t="shared" si="21"/>
        <v>6.2055657776337307</v>
      </c>
      <c r="H27" s="83">
        <f t="shared" si="21"/>
        <v>5.3001273545626178E-2</v>
      </c>
      <c r="I27" s="83">
        <f t="shared" si="21"/>
        <v>2.2083863977344239E-2</v>
      </c>
      <c r="J27" s="83">
        <f t="shared" si="21"/>
        <v>5.7418046341095028E-2</v>
      </c>
      <c r="K27" s="83">
        <f t="shared" si="21"/>
        <v>4.1473496549452484</v>
      </c>
      <c r="L27" s="83">
        <f t="shared" si="21"/>
        <v>0.79501910318439273</v>
      </c>
      <c r="M27" s="83">
        <f t="shared" si="21"/>
        <v>0.93635583263939592</v>
      </c>
      <c r="N27" s="83">
        <f t="shared" si="21"/>
        <v>0.78618555759345499</v>
      </c>
      <c r="O27" s="83">
        <f t="shared" si="21"/>
        <v>0.53442950825173063</v>
      </c>
      <c r="P27" s="83">
        <f t="shared" si="21"/>
        <v>0</v>
      </c>
      <c r="Q27" s="83">
        <f t="shared" si="21"/>
        <v>2.0228819403247327</v>
      </c>
      <c r="R27" s="83">
        <f t="shared" si="22"/>
        <v>2.3099721720302075</v>
      </c>
      <c r="S27" s="83">
        <f t="shared" si="22"/>
        <v>2.446892128689742</v>
      </c>
      <c r="T27" s="83">
        <f t="shared" si="22"/>
        <v>1.656289798300818</v>
      </c>
      <c r="U27" s="83">
        <f t="shared" si="22"/>
        <v>0</v>
      </c>
      <c r="V27" s="83">
        <f t="shared" si="22"/>
        <v>0.63159850975204523</v>
      </c>
      <c r="W27" s="83">
        <f t="shared" si="22"/>
        <v>1.7004575262555066</v>
      </c>
      <c r="X27" s="83">
        <f t="shared" si="22"/>
        <v>0.27825668611453747</v>
      </c>
      <c r="Y27" s="83">
        <f t="shared" si="22"/>
        <v>7.5085137522970427E-2</v>
      </c>
      <c r="Z27" s="83">
        <f t="shared" si="22"/>
        <v>0</v>
      </c>
      <c r="AA27" s="83">
        <f t="shared" si="22"/>
        <v>3.8337587864669604</v>
      </c>
      <c r="AB27" s="83">
        <f t="shared" si="22"/>
        <v>7.5085137522970427E-2</v>
      </c>
      <c r="AC27" s="83">
        <f t="shared" si="22"/>
        <v>4.4167727954688481E-3</v>
      </c>
      <c r="AD27" s="83">
        <f t="shared" si="22"/>
        <v>0</v>
      </c>
      <c r="AE27" s="83">
        <f t="shared" si="22"/>
        <v>2.2525541256891124</v>
      </c>
      <c r="AF27" s="83">
        <f t="shared" si="22"/>
        <v>1.2852808834814349</v>
      </c>
      <c r="AG27" s="83">
        <f t="shared" si="22"/>
        <v>9.2752228704845813E-2</v>
      </c>
      <c r="AH27" s="83">
        <f t="shared" si="22"/>
        <v>0.31359086847828821</v>
      </c>
      <c r="AI27" s="83">
        <f t="shared" si="22"/>
        <v>0</v>
      </c>
      <c r="AJ27" s="83">
        <f t="shared" si="22"/>
        <v>7.066836472750157E-2</v>
      </c>
      <c r="AK27" s="83">
        <f t="shared" si="22"/>
        <v>2.0626328954839521</v>
      </c>
      <c r="AL27" s="83">
        <f t="shared" si="22"/>
        <v>0</v>
      </c>
      <c r="AM27" s="83">
        <f t="shared" si="22"/>
        <v>0.931939059843927</v>
      </c>
      <c r="AN27" s="240">
        <f t="shared" si="22"/>
        <v>0</v>
      </c>
      <c r="AO27" s="240">
        <f t="shared" si="22"/>
        <v>0</v>
      </c>
      <c r="AP27" s="240">
        <f t="shared" si="22"/>
        <v>8.8335455909376963E-3</v>
      </c>
      <c r="AQ27" s="240">
        <f t="shared" si="22"/>
        <v>0</v>
      </c>
      <c r="AR27" s="240">
        <f t="shared" si="22"/>
        <v>0</v>
      </c>
      <c r="AS27" s="240">
        <f t="shared" si="22"/>
        <v>0</v>
      </c>
      <c r="AT27" s="240">
        <f t="shared" si="22"/>
        <v>0</v>
      </c>
      <c r="AU27" s="240">
        <f t="shared" si="22"/>
        <v>0</v>
      </c>
      <c r="AV27" s="240">
        <f t="shared" si="22"/>
        <v>0</v>
      </c>
      <c r="AW27" s="240">
        <f t="shared" si="22"/>
        <v>0.29592377729641284</v>
      </c>
      <c r="AX27" s="240">
        <f t="shared" si="22"/>
        <v>4.4167727954688481E-3</v>
      </c>
      <c r="AY27" s="240">
        <f t="shared" si="22"/>
        <v>0.18550445740969163</v>
      </c>
      <c r="AZ27" s="240">
        <f t="shared" si="22"/>
        <v>0</v>
      </c>
      <c r="BA27" s="240">
        <f t="shared" si="22"/>
        <v>0</v>
      </c>
      <c r="BB27" s="240">
        <f t="shared" si="22"/>
        <v>0</v>
      </c>
      <c r="BC27" s="240">
        <f t="shared" si="22"/>
        <v>0</v>
      </c>
      <c r="BD27" s="240">
        <f t="shared" si="22"/>
        <v>0</v>
      </c>
      <c r="BE27" s="240">
        <f t="shared" si="22"/>
        <v>0</v>
      </c>
      <c r="BF27" s="240">
        <f t="shared" si="22"/>
        <v>0.10600254709125236</v>
      </c>
      <c r="BG27" s="240">
        <f t="shared" si="22"/>
        <v>0</v>
      </c>
      <c r="BH27" s="240">
        <f t="shared" si="22"/>
        <v>0</v>
      </c>
      <c r="BI27" s="240">
        <f t="shared" si="22"/>
        <v>9.2752228704845813E-2</v>
      </c>
      <c r="BJ27" s="240">
        <f t="shared" si="22"/>
        <v>7.5085137522970427E-2</v>
      </c>
      <c r="BK27" s="240">
        <f t="shared" si="22"/>
        <v>0</v>
      </c>
      <c r="BL27" s="240">
        <f t="shared" si="22"/>
        <v>0.49467855309251096</v>
      </c>
      <c r="BM27" s="240">
        <f t="shared" si="22"/>
        <v>0</v>
      </c>
      <c r="BN27" s="240">
        <f t="shared" si="22"/>
        <v>0</v>
      </c>
      <c r="BO27" s="240">
        <f t="shared" si="22"/>
        <v>0</v>
      </c>
      <c r="BP27" s="240">
        <f t="shared" si="22"/>
        <v>0</v>
      </c>
      <c r="BQ27" s="240">
        <f t="shared" si="22"/>
        <v>0</v>
      </c>
      <c r="BR27" s="240">
        <f t="shared" si="22"/>
        <v>0</v>
      </c>
      <c r="BS27" s="240">
        <f t="shared" si="22"/>
        <v>0</v>
      </c>
      <c r="BT27" s="242">
        <f t="shared" si="22"/>
        <v>7.950191031843927E-2</v>
      </c>
      <c r="BU27" s="242">
        <f t="shared" si="22"/>
        <v>1.3250318386406544E-2</v>
      </c>
      <c r="BV27" s="242">
        <f t="shared" si="22"/>
        <v>4.4167727954688481E-3</v>
      </c>
      <c r="BW27" s="242">
        <f t="shared" si="22"/>
        <v>0.28267345891000628</v>
      </c>
      <c r="BX27" s="242">
        <f t="shared" si="22"/>
        <v>6.2055657776337307</v>
      </c>
      <c r="BY27" s="242">
        <f t="shared" si="22"/>
        <v>5.3001273545626178E-2</v>
      </c>
      <c r="BZ27" s="242">
        <f t="shared" si="22"/>
        <v>2.2083863977344239E-2</v>
      </c>
      <c r="CA27" s="242">
        <f t="shared" si="22"/>
        <v>5.7418046341095028E-2</v>
      </c>
      <c r="CB27" s="242">
        <f t="shared" si="22"/>
        <v>4.1473496549452484</v>
      </c>
      <c r="CC27" s="242">
        <f t="shared" si="22"/>
        <v>0.49909532588797989</v>
      </c>
      <c r="CD27" s="242">
        <f t="shared" si="23"/>
        <v>0.931939059843927</v>
      </c>
      <c r="CE27" s="242">
        <f t="shared" si="23"/>
        <v>0.60068110018376331</v>
      </c>
      <c r="CF27" s="242">
        <f t="shared" si="23"/>
        <v>0.53442950825173063</v>
      </c>
      <c r="CG27" s="242">
        <f t="shared" si="23"/>
        <v>0</v>
      </c>
      <c r="CH27" s="242">
        <f t="shared" si="23"/>
        <v>2.0228819403247327</v>
      </c>
      <c r="CI27" s="242">
        <f t="shared" si="23"/>
        <v>2.3099721720302075</v>
      </c>
      <c r="CJ27" s="242">
        <f t="shared" si="23"/>
        <v>2.446892128689742</v>
      </c>
      <c r="CK27" s="242">
        <f t="shared" si="23"/>
        <v>1.656289798300818</v>
      </c>
      <c r="CL27" s="242">
        <f t="shared" si="23"/>
        <v>0</v>
      </c>
      <c r="CM27" s="242">
        <f t="shared" si="23"/>
        <v>0.63159850975204523</v>
      </c>
      <c r="CN27" s="242">
        <f t="shared" si="23"/>
        <v>1.5944549791642542</v>
      </c>
      <c r="CO27" s="242">
        <f t="shared" si="23"/>
        <v>0.27825668611453747</v>
      </c>
      <c r="CP27" s="242">
        <f t="shared" si="23"/>
        <v>7.5085137522970427E-2</v>
      </c>
      <c r="CQ27" s="242">
        <f t="shared" si="23"/>
        <v>0</v>
      </c>
      <c r="CR27" s="242">
        <f t="shared" si="23"/>
        <v>3.7410065577621148</v>
      </c>
      <c r="CS27" s="242">
        <f t="shared" si="23"/>
        <v>0</v>
      </c>
      <c r="CT27" s="242">
        <f t="shared" si="23"/>
        <v>4.4167727954688481E-3</v>
      </c>
      <c r="CU27" s="242">
        <f t="shared" si="23"/>
        <v>0</v>
      </c>
      <c r="CV27" s="242">
        <f t="shared" si="23"/>
        <v>1.7578755725966015</v>
      </c>
      <c r="CW27" s="242">
        <f t="shared" si="23"/>
        <v>1.2852808834814349</v>
      </c>
      <c r="CX27" s="242">
        <f t="shared" si="23"/>
        <v>9.2752228704845813E-2</v>
      </c>
      <c r="CY27" s="242">
        <f t="shared" si="23"/>
        <v>0.31359086847828821</v>
      </c>
      <c r="CZ27" s="242">
        <f t="shared" si="23"/>
        <v>0</v>
      </c>
      <c r="DA27" s="242">
        <f t="shared" si="23"/>
        <v>7.066836472750157E-2</v>
      </c>
      <c r="DB27" s="242">
        <f t="shared" si="23"/>
        <v>2.0626328954839521</v>
      </c>
      <c r="DC27" s="242">
        <f t="shared" si="23"/>
        <v>0</v>
      </c>
      <c r="DD27" s="242">
        <f t="shared" si="23"/>
        <v>0.931939059843927</v>
      </c>
      <c r="DE27" s="83">
        <f t="shared" si="24"/>
        <v>35.970197646298303</v>
      </c>
    </row>
    <row r="28" spans="1:121" x14ac:dyDescent="0.2">
      <c r="A28" s="7" t="str">
        <f>VLOOKUP(B28,by_src_allpol!$J$25:$K$54,2,FALSE)</f>
        <v>Y</v>
      </c>
      <c r="B28" s="7" t="str">
        <f t="shared" si="21"/>
        <v>Pneumatic devices</v>
      </c>
      <c r="C28" s="83">
        <f t="shared" si="21"/>
        <v>55.779596432806116</v>
      </c>
      <c r="D28" s="83">
        <f t="shared" si="21"/>
        <v>9.2965994054676866</v>
      </c>
      <c r="E28" s="83">
        <f t="shared" si="21"/>
        <v>9.2965994054676866</v>
      </c>
      <c r="F28" s="83">
        <f t="shared" si="21"/>
        <v>198.32745398331062</v>
      </c>
      <c r="G28" s="83">
        <f t="shared" si="21"/>
        <v>4353.907388227366</v>
      </c>
      <c r="H28" s="83">
        <f t="shared" si="21"/>
        <v>37.186397621870746</v>
      </c>
      <c r="I28" s="83">
        <f t="shared" si="21"/>
        <v>15.494332342446143</v>
      </c>
      <c r="J28" s="83">
        <f t="shared" si="21"/>
        <v>40.285264090359973</v>
      </c>
      <c r="K28" s="83">
        <f t="shared" si="21"/>
        <v>2909.8356139113857</v>
      </c>
      <c r="L28" s="83">
        <f t="shared" si="21"/>
        <v>557.79596432806113</v>
      </c>
      <c r="M28" s="83">
        <f t="shared" si="21"/>
        <v>656.95969131971651</v>
      </c>
      <c r="N28" s="83">
        <f t="shared" si="21"/>
        <v>551.59823139108266</v>
      </c>
      <c r="O28" s="83">
        <f t="shared" si="21"/>
        <v>374.96284268719671</v>
      </c>
      <c r="P28" s="83">
        <f t="shared" si="21"/>
        <v>0</v>
      </c>
      <c r="Q28" s="83">
        <f t="shared" si="21"/>
        <v>1419.2808425680666</v>
      </c>
      <c r="R28" s="83">
        <f t="shared" si="22"/>
        <v>1620.7071630198668</v>
      </c>
      <c r="S28" s="83">
        <f t="shared" si="22"/>
        <v>1716.7720235430327</v>
      </c>
      <c r="T28" s="83">
        <f t="shared" si="22"/>
        <v>1162.0749256834608</v>
      </c>
      <c r="U28" s="83">
        <f t="shared" si="22"/>
        <v>0</v>
      </c>
      <c r="V28" s="83">
        <f t="shared" si="22"/>
        <v>443.13790499395975</v>
      </c>
      <c r="W28" s="83">
        <f t="shared" si="22"/>
        <v>1193.0635903683531</v>
      </c>
      <c r="X28" s="83">
        <f t="shared" si="22"/>
        <v>195.22858751482141</v>
      </c>
      <c r="Y28" s="83">
        <f t="shared" si="22"/>
        <v>52.680729964316889</v>
      </c>
      <c r="Z28" s="83">
        <f t="shared" si="22"/>
        <v>0</v>
      </c>
      <c r="AA28" s="83">
        <f t="shared" si="22"/>
        <v>2689.8160946486505</v>
      </c>
      <c r="AB28" s="83">
        <f t="shared" si="22"/>
        <v>52.680729964316889</v>
      </c>
      <c r="AC28" s="83">
        <f t="shared" si="22"/>
        <v>3.0988664684892284</v>
      </c>
      <c r="AD28" s="83">
        <f t="shared" si="22"/>
        <v>0</v>
      </c>
      <c r="AE28" s="83">
        <f t="shared" si="22"/>
        <v>1580.4218989295066</v>
      </c>
      <c r="AF28" s="83">
        <f t="shared" si="22"/>
        <v>901.77014233036562</v>
      </c>
      <c r="AG28" s="83">
        <f t="shared" si="22"/>
        <v>65.076195838273804</v>
      </c>
      <c r="AH28" s="83">
        <f t="shared" si="22"/>
        <v>220.01951926273523</v>
      </c>
      <c r="AI28" s="83">
        <f t="shared" si="22"/>
        <v>0</v>
      </c>
      <c r="AJ28" s="83">
        <f t="shared" si="22"/>
        <v>49.581863495827655</v>
      </c>
      <c r="AK28" s="83">
        <f t="shared" si="22"/>
        <v>1447.1706407844699</v>
      </c>
      <c r="AL28" s="83">
        <f t="shared" si="22"/>
        <v>0</v>
      </c>
      <c r="AM28" s="83">
        <f t="shared" si="22"/>
        <v>653.86082485122722</v>
      </c>
      <c r="AN28" s="240">
        <f t="shared" si="22"/>
        <v>0</v>
      </c>
      <c r="AO28" s="240">
        <f t="shared" si="22"/>
        <v>0</v>
      </c>
      <c r="AP28" s="240">
        <f t="shared" si="22"/>
        <v>6.1977329369784577</v>
      </c>
      <c r="AQ28" s="240">
        <f t="shared" si="22"/>
        <v>0</v>
      </c>
      <c r="AR28" s="240">
        <f t="shared" si="22"/>
        <v>0</v>
      </c>
      <c r="AS28" s="240">
        <f t="shared" si="22"/>
        <v>0</v>
      </c>
      <c r="AT28" s="240">
        <f t="shared" si="22"/>
        <v>0</v>
      </c>
      <c r="AU28" s="240">
        <f t="shared" si="22"/>
        <v>0</v>
      </c>
      <c r="AV28" s="240">
        <f t="shared" si="22"/>
        <v>0</v>
      </c>
      <c r="AW28" s="240">
        <f t="shared" si="22"/>
        <v>207.62405338877832</v>
      </c>
      <c r="AX28" s="240">
        <f t="shared" si="22"/>
        <v>3.0988664684892289</v>
      </c>
      <c r="AY28" s="240">
        <f t="shared" si="22"/>
        <v>130.15239167654758</v>
      </c>
      <c r="AZ28" s="240">
        <f t="shared" si="22"/>
        <v>0</v>
      </c>
      <c r="BA28" s="240">
        <f t="shared" si="22"/>
        <v>0</v>
      </c>
      <c r="BB28" s="240">
        <f t="shared" si="22"/>
        <v>0</v>
      </c>
      <c r="BC28" s="240">
        <f t="shared" si="22"/>
        <v>0</v>
      </c>
      <c r="BD28" s="240">
        <f t="shared" si="22"/>
        <v>0</v>
      </c>
      <c r="BE28" s="240">
        <f t="shared" si="22"/>
        <v>0</v>
      </c>
      <c r="BF28" s="240">
        <f t="shared" si="22"/>
        <v>74.372795243741493</v>
      </c>
      <c r="BG28" s="240">
        <f t="shared" si="22"/>
        <v>0</v>
      </c>
      <c r="BH28" s="240">
        <f t="shared" si="22"/>
        <v>0</v>
      </c>
      <c r="BI28" s="240">
        <f t="shared" si="22"/>
        <v>65.076195838273804</v>
      </c>
      <c r="BJ28" s="240">
        <f t="shared" si="22"/>
        <v>52.680729964316889</v>
      </c>
      <c r="BK28" s="240">
        <f t="shared" si="22"/>
        <v>0</v>
      </c>
      <c r="BL28" s="240">
        <f t="shared" si="22"/>
        <v>347.0730444707936</v>
      </c>
      <c r="BM28" s="240">
        <f t="shared" si="22"/>
        <v>0</v>
      </c>
      <c r="BN28" s="240">
        <f t="shared" si="22"/>
        <v>0</v>
      </c>
      <c r="BO28" s="240">
        <f t="shared" si="22"/>
        <v>0</v>
      </c>
      <c r="BP28" s="240">
        <f t="shared" si="22"/>
        <v>0</v>
      </c>
      <c r="BQ28" s="240">
        <f t="shared" si="22"/>
        <v>0</v>
      </c>
      <c r="BR28" s="240">
        <f t="shared" si="22"/>
        <v>0</v>
      </c>
      <c r="BS28" s="240">
        <f t="shared" si="22"/>
        <v>0</v>
      </c>
      <c r="BT28" s="242">
        <f t="shared" si="22"/>
        <v>55.779596432806116</v>
      </c>
      <c r="BU28" s="242">
        <f t="shared" si="22"/>
        <v>9.2965994054676866</v>
      </c>
      <c r="BV28" s="242">
        <f t="shared" si="22"/>
        <v>3.0988664684892289</v>
      </c>
      <c r="BW28" s="242">
        <f t="shared" si="22"/>
        <v>198.32745398331062</v>
      </c>
      <c r="BX28" s="242">
        <f t="shared" si="22"/>
        <v>4353.907388227366</v>
      </c>
      <c r="BY28" s="242">
        <f t="shared" si="22"/>
        <v>37.186397621870746</v>
      </c>
      <c r="BZ28" s="242">
        <f t="shared" si="22"/>
        <v>15.494332342446143</v>
      </c>
      <c r="CA28" s="242">
        <f t="shared" si="22"/>
        <v>40.285264090359973</v>
      </c>
      <c r="CB28" s="242">
        <f t="shared" si="22"/>
        <v>2909.8356139113857</v>
      </c>
      <c r="CC28" s="242">
        <f t="shared" ref="CC28:CY31" si="25">CC73</f>
        <v>350.17191093928284</v>
      </c>
      <c r="CD28" s="242">
        <f t="shared" si="25"/>
        <v>653.86082485122722</v>
      </c>
      <c r="CE28" s="242">
        <f t="shared" si="25"/>
        <v>421.44583971453505</v>
      </c>
      <c r="CF28" s="242">
        <f t="shared" si="25"/>
        <v>374.96284268719671</v>
      </c>
      <c r="CG28" s="242">
        <f t="shared" si="25"/>
        <v>0</v>
      </c>
      <c r="CH28" s="242">
        <f t="shared" si="25"/>
        <v>1419.2808425680666</v>
      </c>
      <c r="CI28" s="242">
        <f t="shared" si="25"/>
        <v>1620.7071630198668</v>
      </c>
      <c r="CJ28" s="242">
        <f t="shared" si="25"/>
        <v>1716.7720235430327</v>
      </c>
      <c r="CK28" s="242">
        <f t="shared" si="25"/>
        <v>1162.0749256834608</v>
      </c>
      <c r="CL28" s="242">
        <f t="shared" si="25"/>
        <v>0</v>
      </c>
      <c r="CM28" s="242">
        <f t="shared" si="25"/>
        <v>443.13790499395975</v>
      </c>
      <c r="CN28" s="242">
        <f t="shared" si="25"/>
        <v>1118.6907951246114</v>
      </c>
      <c r="CO28" s="242">
        <f t="shared" si="25"/>
        <v>195.22858751482141</v>
      </c>
      <c r="CP28" s="242">
        <f t="shared" si="25"/>
        <v>52.680729964316889</v>
      </c>
      <c r="CQ28" s="242">
        <f t="shared" si="25"/>
        <v>0</v>
      </c>
      <c r="CR28" s="242">
        <f t="shared" si="25"/>
        <v>2624.7398988103769</v>
      </c>
      <c r="CS28" s="242">
        <f t="shared" si="25"/>
        <v>0</v>
      </c>
      <c r="CT28" s="242">
        <f t="shared" si="25"/>
        <v>3.0988664684892284</v>
      </c>
      <c r="CU28" s="242">
        <f t="shared" si="25"/>
        <v>0</v>
      </c>
      <c r="CV28" s="242">
        <f t="shared" si="25"/>
        <v>1233.348854458713</v>
      </c>
      <c r="CW28" s="242">
        <f t="shared" si="25"/>
        <v>901.77014233036562</v>
      </c>
      <c r="CX28" s="242">
        <f t="shared" si="25"/>
        <v>65.076195838273804</v>
      </c>
      <c r="CY28" s="242">
        <f t="shared" si="25"/>
        <v>220.01951926273523</v>
      </c>
      <c r="CZ28" s="242">
        <f t="shared" si="23"/>
        <v>0</v>
      </c>
      <c r="DA28" s="242">
        <f t="shared" si="23"/>
        <v>49.581863495827655</v>
      </c>
      <c r="DB28" s="242">
        <f t="shared" si="23"/>
        <v>1447.1706407844699</v>
      </c>
      <c r="DC28" s="242">
        <f t="shared" si="23"/>
        <v>0</v>
      </c>
      <c r="DD28" s="242">
        <f t="shared" si="23"/>
        <v>653.86082485122722</v>
      </c>
      <c r="DE28" s="83">
        <f t="shared" si="24"/>
        <v>25237.168519376279</v>
      </c>
    </row>
    <row r="29" spans="1:121" x14ac:dyDescent="0.2">
      <c r="A29" s="7" t="str">
        <f>VLOOKUP(B29,by_src_allpol!$J$25:$K$54,2,FALSE)</f>
        <v>Y</v>
      </c>
      <c r="B29" s="7" t="str">
        <f t="shared" si="21"/>
        <v>Pneumatic pumps</v>
      </c>
      <c r="C29" s="83">
        <f t="shared" si="21"/>
        <v>59.390889206091032</v>
      </c>
      <c r="D29" s="83">
        <f t="shared" si="21"/>
        <v>9.8984815343485053</v>
      </c>
      <c r="E29" s="83">
        <f t="shared" si="21"/>
        <v>9.8984815343485053</v>
      </c>
      <c r="F29" s="83">
        <f t="shared" si="21"/>
        <v>211.16760606610143</v>
      </c>
      <c r="G29" s="83">
        <f t="shared" si="21"/>
        <v>4629.1898642303167</v>
      </c>
      <c r="H29" s="83">
        <f t="shared" si="21"/>
        <v>39.593926137394021</v>
      </c>
      <c r="I29" s="83">
        <f t="shared" si="21"/>
        <v>16.497469223914177</v>
      </c>
      <c r="J29" s="83">
        <f t="shared" si="21"/>
        <v>42.893419982176852</v>
      </c>
      <c r="K29" s="83">
        <f t="shared" si="21"/>
        <v>3094.9252264062989</v>
      </c>
      <c r="L29" s="83">
        <f t="shared" si="21"/>
        <v>593.90889206091026</v>
      </c>
      <c r="M29" s="83">
        <f t="shared" si="21"/>
        <v>699.49269509396106</v>
      </c>
      <c r="N29" s="83">
        <f t="shared" si="21"/>
        <v>587.3099043713446</v>
      </c>
      <c r="O29" s="83">
        <f t="shared" si="21"/>
        <v>399.23875521872304</v>
      </c>
      <c r="P29" s="83">
        <f t="shared" si="21"/>
        <v>0</v>
      </c>
      <c r="Q29" s="83">
        <f t="shared" si="21"/>
        <v>1511.1681809105385</v>
      </c>
      <c r="R29" s="83">
        <f t="shared" ref="R29:CC32" si="26">R74</f>
        <v>1725.6352808214228</v>
      </c>
      <c r="S29" s="83">
        <f t="shared" si="26"/>
        <v>1827.9195900096906</v>
      </c>
      <c r="T29" s="83">
        <f t="shared" si="26"/>
        <v>1237.310191793563</v>
      </c>
      <c r="U29" s="83">
        <f t="shared" si="26"/>
        <v>0</v>
      </c>
      <c r="V29" s="83">
        <f t="shared" si="26"/>
        <v>471.82761980394542</v>
      </c>
      <c r="W29" s="83">
        <f t="shared" si="26"/>
        <v>1270.3051302413915</v>
      </c>
      <c r="X29" s="83">
        <f t="shared" si="26"/>
        <v>207.8681122213186</v>
      </c>
      <c r="Y29" s="83">
        <f t="shared" si="26"/>
        <v>56.091395361308194</v>
      </c>
      <c r="Z29" s="83">
        <f t="shared" si="26"/>
        <v>0</v>
      </c>
      <c r="AA29" s="83">
        <f t="shared" si="26"/>
        <v>2863.9606572715006</v>
      </c>
      <c r="AB29" s="83">
        <f t="shared" si="26"/>
        <v>56.091395361308194</v>
      </c>
      <c r="AC29" s="83">
        <f t="shared" si="26"/>
        <v>3.2994938447828348</v>
      </c>
      <c r="AD29" s="83">
        <f t="shared" si="26"/>
        <v>0</v>
      </c>
      <c r="AE29" s="83">
        <f t="shared" si="26"/>
        <v>1682.7418608392459</v>
      </c>
      <c r="AF29" s="83">
        <f t="shared" si="26"/>
        <v>960.15270883180494</v>
      </c>
      <c r="AG29" s="83">
        <f t="shared" si="26"/>
        <v>69.289370740439537</v>
      </c>
      <c r="AH29" s="83">
        <f t="shared" si="26"/>
        <v>234.26406297958127</v>
      </c>
      <c r="AI29" s="83">
        <f t="shared" si="26"/>
        <v>0</v>
      </c>
      <c r="AJ29" s="83">
        <f t="shared" si="26"/>
        <v>52.791901516525357</v>
      </c>
      <c r="AK29" s="83">
        <f t="shared" si="26"/>
        <v>1540.8636255135839</v>
      </c>
      <c r="AL29" s="83">
        <f t="shared" si="26"/>
        <v>0</v>
      </c>
      <c r="AM29" s="83">
        <f t="shared" si="26"/>
        <v>696.19320124917817</v>
      </c>
      <c r="AN29" s="240">
        <f t="shared" si="26"/>
        <v>0</v>
      </c>
      <c r="AO29" s="240">
        <f t="shared" si="26"/>
        <v>0</v>
      </c>
      <c r="AP29" s="240">
        <f t="shared" si="26"/>
        <v>6.5989876895656696</v>
      </c>
      <c r="AQ29" s="240">
        <f t="shared" si="26"/>
        <v>0</v>
      </c>
      <c r="AR29" s="240">
        <f t="shared" si="26"/>
        <v>0</v>
      </c>
      <c r="AS29" s="240">
        <f t="shared" si="26"/>
        <v>0</v>
      </c>
      <c r="AT29" s="240">
        <f t="shared" si="26"/>
        <v>0</v>
      </c>
      <c r="AU29" s="240">
        <f t="shared" si="26"/>
        <v>0</v>
      </c>
      <c r="AV29" s="240">
        <f t="shared" si="26"/>
        <v>0</v>
      </c>
      <c r="AW29" s="240">
        <f t="shared" si="26"/>
        <v>221.06608760044995</v>
      </c>
      <c r="AX29" s="240">
        <f t="shared" si="26"/>
        <v>3.2994938447828353</v>
      </c>
      <c r="AY29" s="240">
        <f t="shared" si="26"/>
        <v>138.57874148087905</v>
      </c>
      <c r="AZ29" s="240">
        <f t="shared" si="26"/>
        <v>0</v>
      </c>
      <c r="BA29" s="240">
        <f t="shared" si="26"/>
        <v>0</v>
      </c>
      <c r="BB29" s="240">
        <f t="shared" si="26"/>
        <v>0</v>
      </c>
      <c r="BC29" s="240">
        <f t="shared" si="26"/>
        <v>0</v>
      </c>
      <c r="BD29" s="240">
        <f t="shared" si="26"/>
        <v>0</v>
      </c>
      <c r="BE29" s="240">
        <f t="shared" si="26"/>
        <v>0</v>
      </c>
      <c r="BF29" s="240">
        <f t="shared" si="26"/>
        <v>79.187852274788042</v>
      </c>
      <c r="BG29" s="240">
        <f t="shared" si="26"/>
        <v>0</v>
      </c>
      <c r="BH29" s="240">
        <f t="shared" si="26"/>
        <v>0</v>
      </c>
      <c r="BI29" s="240">
        <f t="shared" si="26"/>
        <v>69.289370740439523</v>
      </c>
      <c r="BJ29" s="240">
        <f t="shared" si="26"/>
        <v>56.091395361308194</v>
      </c>
      <c r="BK29" s="240">
        <f t="shared" si="26"/>
        <v>0</v>
      </c>
      <c r="BL29" s="240">
        <f t="shared" si="26"/>
        <v>369.54331061567751</v>
      </c>
      <c r="BM29" s="240">
        <f t="shared" si="26"/>
        <v>0</v>
      </c>
      <c r="BN29" s="240">
        <f t="shared" si="26"/>
        <v>0</v>
      </c>
      <c r="BO29" s="240">
        <f t="shared" si="26"/>
        <v>0</v>
      </c>
      <c r="BP29" s="240">
        <f t="shared" si="26"/>
        <v>0</v>
      </c>
      <c r="BQ29" s="240">
        <f t="shared" si="26"/>
        <v>0</v>
      </c>
      <c r="BR29" s="240">
        <f t="shared" si="26"/>
        <v>0</v>
      </c>
      <c r="BS29" s="240">
        <f t="shared" si="26"/>
        <v>0</v>
      </c>
      <c r="BT29" s="242">
        <f t="shared" si="26"/>
        <v>59.390889206091032</v>
      </c>
      <c r="BU29" s="242">
        <f t="shared" si="26"/>
        <v>9.8984815343485053</v>
      </c>
      <c r="BV29" s="242">
        <f t="shared" si="26"/>
        <v>3.2994938447828348</v>
      </c>
      <c r="BW29" s="242">
        <f t="shared" si="26"/>
        <v>211.16760606610143</v>
      </c>
      <c r="BX29" s="242">
        <f t="shared" si="26"/>
        <v>4629.1898642303167</v>
      </c>
      <c r="BY29" s="242">
        <f t="shared" si="26"/>
        <v>39.593926137394021</v>
      </c>
      <c r="BZ29" s="242">
        <f t="shared" si="26"/>
        <v>16.497469223914177</v>
      </c>
      <c r="CA29" s="242">
        <f t="shared" si="26"/>
        <v>42.893419982176852</v>
      </c>
      <c r="CB29" s="242">
        <f t="shared" si="26"/>
        <v>3094.9252264062989</v>
      </c>
      <c r="CC29" s="242">
        <f t="shared" si="26"/>
        <v>372.84280446046034</v>
      </c>
      <c r="CD29" s="242">
        <f t="shared" si="25"/>
        <v>696.19320124917817</v>
      </c>
      <c r="CE29" s="242">
        <f t="shared" si="25"/>
        <v>448.7311628904655</v>
      </c>
      <c r="CF29" s="242">
        <f t="shared" si="25"/>
        <v>399.23875521872304</v>
      </c>
      <c r="CG29" s="242">
        <f t="shared" si="25"/>
        <v>0</v>
      </c>
      <c r="CH29" s="242">
        <f t="shared" si="25"/>
        <v>1511.1681809105385</v>
      </c>
      <c r="CI29" s="242">
        <f t="shared" si="25"/>
        <v>1725.6352808214228</v>
      </c>
      <c r="CJ29" s="242">
        <f t="shared" si="25"/>
        <v>1827.9195900096906</v>
      </c>
      <c r="CK29" s="242">
        <f t="shared" si="25"/>
        <v>1237.310191793563</v>
      </c>
      <c r="CL29" s="242">
        <f t="shared" si="25"/>
        <v>0</v>
      </c>
      <c r="CM29" s="242">
        <f t="shared" si="25"/>
        <v>471.82761980394542</v>
      </c>
      <c r="CN29" s="242">
        <f t="shared" si="25"/>
        <v>1191.1172779666033</v>
      </c>
      <c r="CO29" s="242">
        <f t="shared" si="25"/>
        <v>207.8681122213186</v>
      </c>
      <c r="CP29" s="242">
        <f t="shared" si="25"/>
        <v>56.091395361308194</v>
      </c>
      <c r="CQ29" s="242">
        <f t="shared" si="25"/>
        <v>0</v>
      </c>
      <c r="CR29" s="242">
        <f t="shared" si="25"/>
        <v>2794.671286531061</v>
      </c>
      <c r="CS29" s="242">
        <f t="shared" si="25"/>
        <v>0</v>
      </c>
      <c r="CT29" s="242">
        <f t="shared" si="25"/>
        <v>3.2994938447828348</v>
      </c>
      <c r="CU29" s="242">
        <f t="shared" si="25"/>
        <v>0</v>
      </c>
      <c r="CV29" s="242">
        <f t="shared" si="25"/>
        <v>1313.1985502235684</v>
      </c>
      <c r="CW29" s="242">
        <f t="shared" si="25"/>
        <v>960.15270883180494</v>
      </c>
      <c r="CX29" s="242">
        <f t="shared" si="25"/>
        <v>69.289370740439537</v>
      </c>
      <c r="CY29" s="242">
        <f t="shared" si="25"/>
        <v>234.26406297958127</v>
      </c>
      <c r="CZ29" s="242">
        <f t="shared" si="23"/>
        <v>0</v>
      </c>
      <c r="DA29" s="242">
        <f t="shared" si="23"/>
        <v>52.791901516525357</v>
      </c>
      <c r="DB29" s="242">
        <f t="shared" si="23"/>
        <v>1540.8636255135839</v>
      </c>
      <c r="DC29" s="242">
        <f t="shared" si="23"/>
        <v>0</v>
      </c>
      <c r="DD29" s="242">
        <f t="shared" si="23"/>
        <v>696.19320124917817</v>
      </c>
      <c r="DE29" s="83">
        <f t="shared" si="24"/>
        <v>26861.179390377067</v>
      </c>
    </row>
    <row r="30" spans="1:121" x14ac:dyDescent="0.2">
      <c r="A30" s="7" t="str">
        <f>VLOOKUP(B30,by_src_allpol!$J$25:$K$54,2,FALSE)</f>
        <v>N</v>
      </c>
      <c r="B30" s="7" t="str">
        <f t="shared" si="21"/>
        <v>Venting - blowdowns</v>
      </c>
      <c r="C30" s="83">
        <f t="shared" si="21"/>
        <v>2.0770153804468627E-4</v>
      </c>
      <c r="D30" s="83">
        <f t="shared" si="21"/>
        <v>1.5579557159290674E-4</v>
      </c>
      <c r="E30" s="83">
        <f t="shared" si="21"/>
        <v>0</v>
      </c>
      <c r="F30" s="83">
        <f t="shared" si="21"/>
        <v>4.2665957574924626E-4</v>
      </c>
      <c r="G30" s="83">
        <f t="shared" si="21"/>
        <v>7.8406571813855908E-2</v>
      </c>
      <c r="H30" s="83">
        <f t="shared" si="21"/>
        <v>6.5423923182386868E-6</v>
      </c>
      <c r="I30" s="83">
        <f t="shared" si="21"/>
        <v>0</v>
      </c>
      <c r="J30" s="83">
        <f t="shared" si="21"/>
        <v>2.5156842790816432E-5</v>
      </c>
      <c r="K30" s="83">
        <f t="shared" si="21"/>
        <v>4.6307748891237788E-2</v>
      </c>
      <c r="L30" s="83">
        <f t="shared" si="21"/>
        <v>2.0211212433353352E-3</v>
      </c>
      <c r="M30" s="83">
        <f t="shared" si="21"/>
        <v>2.1489876707349934E-3</v>
      </c>
      <c r="N30" s="83">
        <f t="shared" si="21"/>
        <v>4.9342065637530599E-3</v>
      </c>
      <c r="O30" s="83">
        <f t="shared" si="21"/>
        <v>1.513076099583451E-3</v>
      </c>
      <c r="P30" s="83">
        <f t="shared" si="21"/>
        <v>0</v>
      </c>
      <c r="Q30" s="83">
        <f t="shared" si="21"/>
        <v>1.3151902411917497E-2</v>
      </c>
      <c r="R30" s="83">
        <f t="shared" si="26"/>
        <v>3.0680533839411557E-4</v>
      </c>
      <c r="S30" s="83">
        <f t="shared" si="26"/>
        <v>5.8350772565695125E-2</v>
      </c>
      <c r="T30" s="83">
        <f t="shared" si="26"/>
        <v>8.3203845210170109E-3</v>
      </c>
      <c r="U30" s="83">
        <f t="shared" si="26"/>
        <v>0</v>
      </c>
      <c r="V30" s="83">
        <f t="shared" si="26"/>
        <v>6.3991915987068283E-3</v>
      </c>
      <c r="W30" s="83">
        <f t="shared" si="26"/>
        <v>1.8088821529197933E-2</v>
      </c>
      <c r="X30" s="83">
        <f t="shared" si="26"/>
        <v>1.8916087619779826E-3</v>
      </c>
      <c r="Y30" s="83">
        <f t="shared" si="26"/>
        <v>0</v>
      </c>
      <c r="Z30" s="83">
        <f t="shared" si="26"/>
        <v>0</v>
      </c>
      <c r="AA30" s="83">
        <f t="shared" si="26"/>
        <v>5.3172430209690418E-2</v>
      </c>
      <c r="AB30" s="83">
        <f t="shared" si="26"/>
        <v>1.9956985225005354E-4</v>
      </c>
      <c r="AC30" s="83">
        <f t="shared" si="26"/>
        <v>3.8597127283855636E-6</v>
      </c>
      <c r="AD30" s="83">
        <f t="shared" si="26"/>
        <v>0</v>
      </c>
      <c r="AE30" s="83">
        <f t="shared" si="26"/>
        <v>4.7818160235593897E-2</v>
      </c>
      <c r="AF30" s="83">
        <f t="shared" si="26"/>
        <v>2.1203325898598588E-4</v>
      </c>
      <c r="AG30" s="83">
        <f t="shared" si="26"/>
        <v>6.1417648916497749E-3</v>
      </c>
      <c r="AH30" s="83">
        <f t="shared" si="26"/>
        <v>1.7043887955012619E-3</v>
      </c>
      <c r="AI30" s="83">
        <f t="shared" si="26"/>
        <v>0</v>
      </c>
      <c r="AJ30" s="83">
        <f t="shared" si="26"/>
        <v>5.3859721965993283E-5</v>
      </c>
      <c r="AK30" s="83">
        <f t="shared" si="26"/>
        <v>5.8541541555949962E-2</v>
      </c>
      <c r="AL30" s="83">
        <f t="shared" si="26"/>
        <v>0</v>
      </c>
      <c r="AM30" s="83">
        <f t="shared" si="26"/>
        <v>3.7673263816282762E-2</v>
      </c>
      <c r="AN30" s="240">
        <f t="shared" si="26"/>
        <v>0</v>
      </c>
      <c r="AO30" s="240">
        <f t="shared" si="26"/>
        <v>0</v>
      </c>
      <c r="AP30" s="240">
        <f t="shared" si="26"/>
        <v>0</v>
      </c>
      <c r="AQ30" s="240">
        <f t="shared" si="26"/>
        <v>0</v>
      </c>
      <c r="AR30" s="240">
        <f t="shared" si="26"/>
        <v>0</v>
      </c>
      <c r="AS30" s="240">
        <f t="shared" si="26"/>
        <v>0</v>
      </c>
      <c r="AT30" s="240">
        <f t="shared" si="26"/>
        <v>0</v>
      </c>
      <c r="AU30" s="240">
        <f t="shared" si="26"/>
        <v>0</v>
      </c>
      <c r="AV30" s="240">
        <f t="shared" si="26"/>
        <v>0</v>
      </c>
      <c r="AW30" s="240">
        <f t="shared" si="26"/>
        <v>1.0292766435278344E-4</v>
      </c>
      <c r="AX30" s="240">
        <f t="shared" si="26"/>
        <v>1.3022049367672344E-5</v>
      </c>
      <c r="AY30" s="240">
        <f t="shared" si="26"/>
        <v>2.1972281050523077E-5</v>
      </c>
      <c r="AZ30" s="240">
        <f t="shared" si="26"/>
        <v>0</v>
      </c>
      <c r="BA30" s="240">
        <f t="shared" si="26"/>
        <v>0</v>
      </c>
      <c r="BB30" s="240">
        <f t="shared" si="26"/>
        <v>0</v>
      </c>
      <c r="BC30" s="240">
        <f t="shared" si="26"/>
        <v>0</v>
      </c>
      <c r="BD30" s="240">
        <f t="shared" si="26"/>
        <v>0</v>
      </c>
      <c r="BE30" s="240">
        <f t="shared" si="26"/>
        <v>0</v>
      </c>
      <c r="BF30" s="240">
        <f t="shared" si="26"/>
        <v>1.5213691046407252E-3</v>
      </c>
      <c r="BG30" s="240">
        <f t="shared" si="26"/>
        <v>0</v>
      </c>
      <c r="BH30" s="240">
        <f t="shared" si="26"/>
        <v>0</v>
      </c>
      <c r="BI30" s="240">
        <f t="shared" si="26"/>
        <v>1.1497492713897575E-3</v>
      </c>
      <c r="BJ30" s="240">
        <f t="shared" si="26"/>
        <v>1.9956985225005354E-4</v>
      </c>
      <c r="BK30" s="240">
        <f t="shared" si="26"/>
        <v>0</v>
      </c>
      <c r="BL30" s="240">
        <f t="shared" si="26"/>
        <v>7.7579807605424444E-3</v>
      </c>
      <c r="BM30" s="240">
        <f t="shared" si="26"/>
        <v>0</v>
      </c>
      <c r="BN30" s="240">
        <f t="shared" si="26"/>
        <v>0</v>
      </c>
      <c r="BO30" s="240">
        <f t="shared" si="26"/>
        <v>0</v>
      </c>
      <c r="BP30" s="240">
        <f t="shared" si="26"/>
        <v>0</v>
      </c>
      <c r="BQ30" s="240">
        <f t="shared" si="26"/>
        <v>0</v>
      </c>
      <c r="BR30" s="240">
        <f t="shared" si="26"/>
        <v>0</v>
      </c>
      <c r="BS30" s="240">
        <f t="shared" si="26"/>
        <v>0</v>
      </c>
      <c r="BT30" s="242">
        <f t="shared" si="26"/>
        <v>2.0770153804468627E-4</v>
      </c>
      <c r="BU30" s="242">
        <f t="shared" si="26"/>
        <v>1.5579557159290674E-4</v>
      </c>
      <c r="BV30" s="242">
        <f t="shared" si="26"/>
        <v>0</v>
      </c>
      <c r="BW30" s="242">
        <f t="shared" si="26"/>
        <v>4.2665957574924626E-4</v>
      </c>
      <c r="BX30" s="242">
        <f t="shared" si="26"/>
        <v>7.8406571813855908E-2</v>
      </c>
      <c r="BY30" s="242">
        <f t="shared" si="26"/>
        <v>6.5423923182386868E-6</v>
      </c>
      <c r="BZ30" s="242">
        <f t="shared" si="26"/>
        <v>0</v>
      </c>
      <c r="CA30" s="242">
        <f t="shared" si="26"/>
        <v>2.5156842790816432E-5</v>
      </c>
      <c r="CB30" s="242">
        <f t="shared" si="26"/>
        <v>4.6307748891237788E-2</v>
      </c>
      <c r="CC30" s="242">
        <f t="shared" si="26"/>
        <v>1.9181935789825519E-3</v>
      </c>
      <c r="CD30" s="242">
        <f t="shared" si="25"/>
        <v>2.135965621367321E-3</v>
      </c>
      <c r="CE30" s="242">
        <f t="shared" si="25"/>
        <v>4.9122342827025364E-3</v>
      </c>
      <c r="CF30" s="242">
        <f t="shared" si="25"/>
        <v>1.513076099583451E-3</v>
      </c>
      <c r="CG30" s="242">
        <f t="shared" si="25"/>
        <v>0</v>
      </c>
      <c r="CH30" s="242">
        <f t="shared" si="25"/>
        <v>1.3151902411917497E-2</v>
      </c>
      <c r="CI30" s="242">
        <f t="shared" si="25"/>
        <v>3.0680533839411557E-4</v>
      </c>
      <c r="CJ30" s="242">
        <f t="shared" si="25"/>
        <v>5.8350772565695125E-2</v>
      </c>
      <c r="CK30" s="242">
        <f t="shared" si="25"/>
        <v>8.3203845210170109E-3</v>
      </c>
      <c r="CL30" s="242">
        <f t="shared" si="25"/>
        <v>0</v>
      </c>
      <c r="CM30" s="242">
        <f t="shared" si="25"/>
        <v>6.3991915987068283E-3</v>
      </c>
      <c r="CN30" s="242">
        <f t="shared" si="25"/>
        <v>1.6567452424557209E-2</v>
      </c>
      <c r="CO30" s="242">
        <f t="shared" si="25"/>
        <v>1.8916087619779826E-3</v>
      </c>
      <c r="CP30" s="242">
        <f t="shared" si="25"/>
        <v>0</v>
      </c>
      <c r="CQ30" s="242">
        <f t="shared" si="25"/>
        <v>0</v>
      </c>
      <c r="CR30" s="242">
        <f t="shared" si="25"/>
        <v>5.2022680938300661E-2</v>
      </c>
      <c r="CS30" s="242">
        <f t="shared" si="25"/>
        <v>0</v>
      </c>
      <c r="CT30" s="242">
        <f t="shared" si="25"/>
        <v>3.8597127283855636E-6</v>
      </c>
      <c r="CU30" s="242">
        <f t="shared" si="25"/>
        <v>0</v>
      </c>
      <c r="CV30" s="242">
        <f t="shared" si="25"/>
        <v>4.0060179475051451E-2</v>
      </c>
      <c r="CW30" s="242">
        <f t="shared" si="25"/>
        <v>2.1203325898598588E-4</v>
      </c>
      <c r="CX30" s="242">
        <f t="shared" si="25"/>
        <v>6.1417648916497749E-3</v>
      </c>
      <c r="CY30" s="242">
        <f t="shared" si="25"/>
        <v>1.7043887955012619E-3</v>
      </c>
      <c r="CZ30" s="242">
        <f t="shared" si="23"/>
        <v>0</v>
      </c>
      <c r="DA30" s="242">
        <f t="shared" si="23"/>
        <v>5.3859721965993283E-5</v>
      </c>
      <c r="DB30" s="242">
        <f t="shared" si="23"/>
        <v>5.8541541555949962E-2</v>
      </c>
      <c r="DC30" s="242">
        <f t="shared" si="23"/>
        <v>0</v>
      </c>
      <c r="DD30" s="242">
        <f t="shared" si="23"/>
        <v>3.7673263816282762E-2</v>
      </c>
      <c r="DE30" s="83">
        <f t="shared" si="24"/>
        <v>0.44818392698050141</v>
      </c>
    </row>
    <row r="31" spans="1:121" x14ac:dyDescent="0.2">
      <c r="A31" s="7" t="str">
        <f>VLOOKUP(B31,by_src_allpol!$J$25:$K$54,2,FALSE)</f>
        <v>N</v>
      </c>
      <c r="B31" s="7" t="str">
        <f t="shared" si="21"/>
        <v>Venting - initial completions</v>
      </c>
      <c r="C31" s="83">
        <f t="shared" si="21"/>
        <v>0</v>
      </c>
      <c r="D31" s="83">
        <f t="shared" si="21"/>
        <v>0</v>
      </c>
      <c r="E31" s="83">
        <f t="shared" si="21"/>
        <v>0</v>
      </c>
      <c r="F31" s="83">
        <f t="shared" si="21"/>
        <v>1.6547219370372159</v>
      </c>
      <c r="G31" s="83">
        <f t="shared" si="21"/>
        <v>375.37194774820807</v>
      </c>
      <c r="H31" s="83">
        <f t="shared" si="21"/>
        <v>0</v>
      </c>
      <c r="I31" s="83">
        <f t="shared" si="21"/>
        <v>0</v>
      </c>
      <c r="J31" s="83">
        <f t="shared" si="21"/>
        <v>0</v>
      </c>
      <c r="K31" s="83">
        <f t="shared" si="21"/>
        <v>129.48199157316216</v>
      </c>
      <c r="L31" s="83">
        <f t="shared" si="21"/>
        <v>10.859112711806732</v>
      </c>
      <c r="M31" s="83">
        <f t="shared" si="21"/>
        <v>9.1354440273929658</v>
      </c>
      <c r="N31" s="83">
        <f t="shared" si="21"/>
        <v>15.340651291282525</v>
      </c>
      <c r="O31" s="83">
        <f t="shared" si="21"/>
        <v>0</v>
      </c>
      <c r="P31" s="83">
        <f t="shared" si="21"/>
        <v>0</v>
      </c>
      <c r="Q31" s="83">
        <f t="shared" si="21"/>
        <v>7.8944025746150519</v>
      </c>
      <c r="R31" s="83">
        <f t="shared" si="26"/>
        <v>157.75877634097</v>
      </c>
      <c r="S31" s="83">
        <f t="shared" si="26"/>
        <v>71.618433837392018</v>
      </c>
      <c r="T31" s="83">
        <f t="shared" si="26"/>
        <v>61.405696882240441</v>
      </c>
      <c r="U31" s="83">
        <f t="shared" si="26"/>
        <v>0</v>
      </c>
      <c r="V31" s="83">
        <f t="shared" si="26"/>
        <v>33.275423952607767</v>
      </c>
      <c r="W31" s="83">
        <f t="shared" si="26"/>
        <v>457.89258601451712</v>
      </c>
      <c r="X31" s="83">
        <f t="shared" si="26"/>
        <v>1.62886690677101</v>
      </c>
      <c r="Y31" s="83">
        <f t="shared" si="26"/>
        <v>0</v>
      </c>
      <c r="Z31" s="83">
        <f t="shared" si="26"/>
        <v>0</v>
      </c>
      <c r="AA31" s="83">
        <f t="shared" si="26"/>
        <v>576.01560095739262</v>
      </c>
      <c r="AB31" s="83">
        <f t="shared" si="26"/>
        <v>1.318606543576532</v>
      </c>
      <c r="AC31" s="83">
        <f t="shared" si="26"/>
        <v>2.5855030266206499E-2</v>
      </c>
      <c r="AD31" s="83">
        <f t="shared" si="26"/>
        <v>0</v>
      </c>
      <c r="AE31" s="83">
        <f t="shared" si="26"/>
        <v>1050.4898797159703</v>
      </c>
      <c r="AF31" s="83">
        <f t="shared" si="26"/>
        <v>12.539689679110154</v>
      </c>
      <c r="AG31" s="83">
        <f t="shared" si="26"/>
        <v>0.54295563559033655</v>
      </c>
      <c r="AH31" s="83">
        <f t="shared" si="26"/>
        <v>0.61190238296688715</v>
      </c>
      <c r="AI31" s="83">
        <f t="shared" si="26"/>
        <v>0</v>
      </c>
      <c r="AJ31" s="83">
        <f t="shared" si="26"/>
        <v>0.82736096851860796</v>
      </c>
      <c r="AK31" s="83">
        <f t="shared" si="26"/>
        <v>181.11448701477656</v>
      </c>
      <c r="AL31" s="83">
        <f t="shared" si="26"/>
        <v>0</v>
      </c>
      <c r="AM31" s="83">
        <f t="shared" si="26"/>
        <v>23.640116006734814</v>
      </c>
      <c r="AN31" s="240">
        <f t="shared" si="26"/>
        <v>0</v>
      </c>
      <c r="AO31" s="240">
        <f t="shared" si="26"/>
        <v>0</v>
      </c>
      <c r="AP31" s="240">
        <f t="shared" si="26"/>
        <v>0</v>
      </c>
      <c r="AQ31" s="240">
        <f t="shared" si="26"/>
        <v>0</v>
      </c>
      <c r="AR31" s="240">
        <f t="shared" si="26"/>
        <v>0</v>
      </c>
      <c r="AS31" s="240">
        <f t="shared" si="26"/>
        <v>0</v>
      </c>
      <c r="AT31" s="240">
        <f t="shared" si="26"/>
        <v>0</v>
      </c>
      <c r="AU31" s="240">
        <f t="shared" si="26"/>
        <v>0</v>
      </c>
      <c r="AV31" s="240">
        <f t="shared" si="26"/>
        <v>0</v>
      </c>
      <c r="AW31" s="240">
        <f t="shared" si="26"/>
        <v>3.1026036319447803</v>
      </c>
      <c r="AX31" s="240">
        <f t="shared" si="26"/>
        <v>0</v>
      </c>
      <c r="AY31" s="240">
        <f t="shared" si="26"/>
        <v>1.5340651291282525</v>
      </c>
      <c r="AZ31" s="240">
        <f t="shared" si="26"/>
        <v>0</v>
      </c>
      <c r="BA31" s="240">
        <f t="shared" si="26"/>
        <v>0</v>
      </c>
      <c r="BB31" s="240">
        <f t="shared" si="26"/>
        <v>0</v>
      </c>
      <c r="BC31" s="240">
        <f t="shared" si="26"/>
        <v>0</v>
      </c>
      <c r="BD31" s="240">
        <f t="shared" si="26"/>
        <v>0</v>
      </c>
      <c r="BE31" s="240">
        <f t="shared" si="26"/>
        <v>0</v>
      </c>
      <c r="BF31" s="240">
        <f t="shared" si="26"/>
        <v>92.905742089902034</v>
      </c>
      <c r="BG31" s="240">
        <f t="shared" si="26"/>
        <v>0</v>
      </c>
      <c r="BH31" s="240">
        <f t="shared" si="26"/>
        <v>0</v>
      </c>
      <c r="BI31" s="240">
        <f t="shared" si="26"/>
        <v>29.922888361422995</v>
      </c>
      <c r="BJ31" s="240">
        <f t="shared" si="26"/>
        <v>1.318606543576532</v>
      </c>
      <c r="BK31" s="240">
        <f t="shared" si="26"/>
        <v>0</v>
      </c>
      <c r="BL31" s="240">
        <f t="shared" si="26"/>
        <v>303.27950502260228</v>
      </c>
      <c r="BM31" s="240">
        <f t="shared" si="26"/>
        <v>0</v>
      </c>
      <c r="BN31" s="240">
        <f t="shared" si="26"/>
        <v>0</v>
      </c>
      <c r="BO31" s="240">
        <f t="shared" si="26"/>
        <v>0</v>
      </c>
      <c r="BP31" s="240">
        <f t="shared" si="26"/>
        <v>0</v>
      </c>
      <c r="BQ31" s="240">
        <f t="shared" si="26"/>
        <v>0</v>
      </c>
      <c r="BR31" s="240">
        <f t="shared" si="26"/>
        <v>0</v>
      </c>
      <c r="BS31" s="240">
        <f t="shared" si="26"/>
        <v>0</v>
      </c>
      <c r="BT31" s="242">
        <f t="shared" si="26"/>
        <v>0</v>
      </c>
      <c r="BU31" s="242">
        <f t="shared" si="26"/>
        <v>0</v>
      </c>
      <c r="BV31" s="242">
        <f t="shared" si="26"/>
        <v>0</v>
      </c>
      <c r="BW31" s="242">
        <f t="shared" si="26"/>
        <v>1.6547219370372159</v>
      </c>
      <c r="BX31" s="242">
        <f t="shared" si="26"/>
        <v>375.37194774820807</v>
      </c>
      <c r="BY31" s="242">
        <f t="shared" si="26"/>
        <v>0</v>
      </c>
      <c r="BZ31" s="242">
        <f t="shared" si="26"/>
        <v>0</v>
      </c>
      <c r="CA31" s="242">
        <f t="shared" si="26"/>
        <v>0</v>
      </c>
      <c r="CB31" s="242">
        <f t="shared" si="26"/>
        <v>129.48199157316216</v>
      </c>
      <c r="CC31" s="242">
        <f t="shared" si="26"/>
        <v>7.756509079861952</v>
      </c>
      <c r="CD31" s="242">
        <f t="shared" si="25"/>
        <v>9.1354440273929658</v>
      </c>
      <c r="CE31" s="242">
        <f t="shared" si="25"/>
        <v>13.806586162154272</v>
      </c>
      <c r="CF31" s="242">
        <f t="shared" si="25"/>
        <v>0</v>
      </c>
      <c r="CG31" s="242">
        <f t="shared" si="25"/>
        <v>0</v>
      </c>
      <c r="CH31" s="242">
        <f t="shared" si="25"/>
        <v>7.8944025746150519</v>
      </c>
      <c r="CI31" s="242">
        <f t="shared" si="25"/>
        <v>157.75877634097</v>
      </c>
      <c r="CJ31" s="242">
        <f t="shared" si="25"/>
        <v>71.618433837392018</v>
      </c>
      <c r="CK31" s="242">
        <f t="shared" si="25"/>
        <v>61.405696882240441</v>
      </c>
      <c r="CL31" s="242">
        <f t="shared" si="25"/>
        <v>0</v>
      </c>
      <c r="CM31" s="242">
        <f t="shared" si="25"/>
        <v>33.275423952607767</v>
      </c>
      <c r="CN31" s="242">
        <f t="shared" si="25"/>
        <v>364.98684392461507</v>
      </c>
      <c r="CO31" s="242">
        <f t="shared" si="25"/>
        <v>1.62886690677101</v>
      </c>
      <c r="CP31" s="242">
        <f t="shared" si="25"/>
        <v>0</v>
      </c>
      <c r="CQ31" s="242">
        <f t="shared" si="25"/>
        <v>0</v>
      </c>
      <c r="CR31" s="242">
        <f t="shared" si="25"/>
        <v>546.0927125959696</v>
      </c>
      <c r="CS31" s="242">
        <f t="shared" si="25"/>
        <v>0</v>
      </c>
      <c r="CT31" s="242">
        <f t="shared" si="25"/>
        <v>2.5855030266206499E-2</v>
      </c>
      <c r="CU31" s="242">
        <f t="shared" si="25"/>
        <v>0</v>
      </c>
      <c r="CV31" s="242">
        <f t="shared" si="25"/>
        <v>747.21037469336795</v>
      </c>
      <c r="CW31" s="242">
        <f t="shared" si="25"/>
        <v>12.539689679110154</v>
      </c>
      <c r="CX31" s="242">
        <f t="shared" si="25"/>
        <v>0.54295563559033655</v>
      </c>
      <c r="CY31" s="242">
        <f t="shared" si="25"/>
        <v>0.61190238296688715</v>
      </c>
      <c r="CZ31" s="242">
        <f t="shared" si="23"/>
        <v>0</v>
      </c>
      <c r="DA31" s="242">
        <f t="shared" si="23"/>
        <v>0.82736096851860796</v>
      </c>
      <c r="DB31" s="242">
        <f t="shared" si="23"/>
        <v>181.11448701477656</v>
      </c>
      <c r="DC31" s="242">
        <f t="shared" si="23"/>
        <v>0</v>
      </c>
      <c r="DD31" s="242">
        <f t="shared" si="23"/>
        <v>23.640116006734814</v>
      </c>
      <c r="DE31" s="83">
        <f t="shared" si="24"/>
        <v>3180.4445097329062</v>
      </c>
    </row>
    <row r="32" spans="1:121" x14ac:dyDescent="0.2">
      <c r="A32" s="7" t="str">
        <f>VLOOKUP(B32,by_src_allpol!$J$25:$K$54,2,FALSE)</f>
        <v>Y</v>
      </c>
      <c r="B32" s="7" t="str">
        <f t="shared" si="21"/>
        <v>Venting - recompletions</v>
      </c>
      <c r="C32" s="83">
        <f t="shared" si="21"/>
        <v>3.7578995184832933</v>
      </c>
      <c r="D32" s="83">
        <f t="shared" si="21"/>
        <v>0.62631658641388221</v>
      </c>
      <c r="E32" s="83">
        <f t="shared" si="21"/>
        <v>0.62631658641388221</v>
      </c>
      <c r="F32" s="83">
        <f t="shared" si="21"/>
        <v>13.361420510162821</v>
      </c>
      <c r="G32" s="83">
        <f t="shared" si="21"/>
        <v>293.32493463716816</v>
      </c>
      <c r="H32" s="83">
        <f t="shared" si="21"/>
        <v>2.5052663456555289</v>
      </c>
      <c r="I32" s="83">
        <f t="shared" si="21"/>
        <v>1.0438609773564704</v>
      </c>
      <c r="J32" s="83">
        <f t="shared" si="21"/>
        <v>2.7140385411268233</v>
      </c>
      <c r="K32" s="83">
        <f t="shared" si="21"/>
        <v>196.03709154754515</v>
      </c>
      <c r="L32" s="83">
        <f t="shared" si="21"/>
        <v>37.578995184832934</v>
      </c>
      <c r="M32" s="83">
        <f t="shared" si="21"/>
        <v>44.259705439914349</v>
      </c>
      <c r="N32" s="83">
        <f t="shared" si="21"/>
        <v>37.161450793890346</v>
      </c>
      <c r="O32" s="83">
        <f t="shared" si="21"/>
        <v>25.261435652026584</v>
      </c>
      <c r="P32" s="83">
        <f t="shared" si="21"/>
        <v>0</v>
      </c>
      <c r="Q32" s="83">
        <f t="shared" si="21"/>
        <v>95.617665525852686</v>
      </c>
      <c r="R32" s="83">
        <f t="shared" si="26"/>
        <v>109.18785823148681</v>
      </c>
      <c r="S32" s="83">
        <f t="shared" si="26"/>
        <v>115.65979629109692</v>
      </c>
      <c r="T32" s="83">
        <f t="shared" si="26"/>
        <v>78.289573301735288</v>
      </c>
      <c r="U32" s="83">
        <f t="shared" si="26"/>
        <v>0</v>
      </c>
      <c r="V32" s="83">
        <f t="shared" si="26"/>
        <v>29.854423952395056</v>
      </c>
      <c r="W32" s="83">
        <f t="shared" si="26"/>
        <v>80.377295256448221</v>
      </c>
      <c r="X32" s="83">
        <f t="shared" si="26"/>
        <v>13.152648314691527</v>
      </c>
      <c r="Y32" s="83">
        <f t="shared" si="26"/>
        <v>3.5491273230119997</v>
      </c>
      <c r="Z32" s="83">
        <f t="shared" si="26"/>
        <v>0</v>
      </c>
      <c r="AA32" s="83">
        <f t="shared" si="26"/>
        <v>181.21426566908326</v>
      </c>
      <c r="AB32" s="83">
        <f t="shared" si="26"/>
        <v>3.5491273230119997</v>
      </c>
      <c r="AC32" s="83">
        <f t="shared" si="26"/>
        <v>0.20877219547129408</v>
      </c>
      <c r="AD32" s="83">
        <f t="shared" si="26"/>
        <v>0</v>
      </c>
      <c r="AE32" s="83">
        <f t="shared" si="26"/>
        <v>106.47381969035999</v>
      </c>
      <c r="AF32" s="83">
        <f t="shared" si="26"/>
        <v>60.752708882146578</v>
      </c>
      <c r="AG32" s="83">
        <f t="shared" si="26"/>
        <v>4.3842161048971757</v>
      </c>
      <c r="AH32" s="83">
        <f t="shared" si="26"/>
        <v>14.822825878461879</v>
      </c>
      <c r="AI32" s="83">
        <f t="shared" si="26"/>
        <v>0</v>
      </c>
      <c r="AJ32" s="83">
        <f t="shared" si="26"/>
        <v>3.3403551275407053</v>
      </c>
      <c r="AK32" s="83">
        <f t="shared" si="26"/>
        <v>97.496615285094336</v>
      </c>
      <c r="AL32" s="83">
        <f t="shared" si="26"/>
        <v>0</v>
      </c>
      <c r="AM32" s="83">
        <f t="shared" si="26"/>
        <v>44.050933244443051</v>
      </c>
      <c r="AN32" s="240">
        <f t="shared" si="26"/>
        <v>0</v>
      </c>
      <c r="AO32" s="240">
        <f t="shared" si="26"/>
        <v>0</v>
      </c>
      <c r="AP32" s="240">
        <f t="shared" si="26"/>
        <v>0.41754439094258811</v>
      </c>
      <c r="AQ32" s="240">
        <f t="shared" si="26"/>
        <v>0</v>
      </c>
      <c r="AR32" s="240">
        <f t="shared" si="26"/>
        <v>0</v>
      </c>
      <c r="AS32" s="240">
        <f t="shared" si="26"/>
        <v>0</v>
      </c>
      <c r="AT32" s="240">
        <f t="shared" si="26"/>
        <v>0</v>
      </c>
      <c r="AU32" s="240">
        <f t="shared" si="26"/>
        <v>0</v>
      </c>
      <c r="AV32" s="240">
        <f t="shared" si="26"/>
        <v>0</v>
      </c>
      <c r="AW32" s="240">
        <f t="shared" si="26"/>
        <v>13.987737096576703</v>
      </c>
      <c r="AX32" s="240">
        <f t="shared" si="26"/>
        <v>0.20877219547129408</v>
      </c>
      <c r="AY32" s="240">
        <f t="shared" si="26"/>
        <v>8.7684322097943515</v>
      </c>
      <c r="AZ32" s="240">
        <f t="shared" si="26"/>
        <v>0</v>
      </c>
      <c r="BA32" s="240">
        <f t="shared" si="26"/>
        <v>0</v>
      </c>
      <c r="BB32" s="240">
        <f t="shared" si="26"/>
        <v>0</v>
      </c>
      <c r="BC32" s="240">
        <f t="shared" si="26"/>
        <v>0</v>
      </c>
      <c r="BD32" s="240">
        <f t="shared" si="26"/>
        <v>0</v>
      </c>
      <c r="BE32" s="240">
        <f t="shared" si="26"/>
        <v>0</v>
      </c>
      <c r="BF32" s="240">
        <f t="shared" si="26"/>
        <v>5.0105326913110577</v>
      </c>
      <c r="BG32" s="240">
        <f t="shared" si="26"/>
        <v>0</v>
      </c>
      <c r="BH32" s="240">
        <f t="shared" si="26"/>
        <v>0</v>
      </c>
      <c r="BI32" s="240">
        <f t="shared" si="26"/>
        <v>4.3842161048971757</v>
      </c>
      <c r="BJ32" s="240">
        <f t="shared" si="26"/>
        <v>3.5491273230119997</v>
      </c>
      <c r="BK32" s="240">
        <f t="shared" si="26"/>
        <v>0</v>
      </c>
      <c r="BL32" s="240">
        <f t="shared" si="26"/>
        <v>23.382485892784938</v>
      </c>
      <c r="BM32" s="240">
        <f t="shared" si="26"/>
        <v>0</v>
      </c>
      <c r="BN32" s="240">
        <f t="shared" si="26"/>
        <v>0</v>
      </c>
      <c r="BO32" s="240">
        <f t="shared" si="26"/>
        <v>0</v>
      </c>
      <c r="BP32" s="240">
        <f t="shared" si="26"/>
        <v>0</v>
      </c>
      <c r="BQ32" s="240">
        <f t="shared" si="26"/>
        <v>0</v>
      </c>
      <c r="BR32" s="240">
        <f t="shared" si="26"/>
        <v>0</v>
      </c>
      <c r="BS32" s="240">
        <f t="shared" si="26"/>
        <v>0</v>
      </c>
      <c r="BT32" s="242">
        <f t="shared" si="26"/>
        <v>3.7578995184832933</v>
      </c>
      <c r="BU32" s="242">
        <f t="shared" si="26"/>
        <v>0.62631658641388221</v>
      </c>
      <c r="BV32" s="242">
        <f t="shared" si="26"/>
        <v>0.20877219547129405</v>
      </c>
      <c r="BW32" s="242">
        <f t="shared" si="26"/>
        <v>13.361420510162821</v>
      </c>
      <c r="BX32" s="242">
        <f t="shared" si="26"/>
        <v>293.32493463716816</v>
      </c>
      <c r="BY32" s="242">
        <f t="shared" si="26"/>
        <v>2.5052663456555289</v>
      </c>
      <c r="BZ32" s="242">
        <f t="shared" si="26"/>
        <v>1.0438609773564704</v>
      </c>
      <c r="CA32" s="242">
        <f t="shared" si="26"/>
        <v>2.7140385411268233</v>
      </c>
      <c r="CB32" s="242">
        <f t="shared" si="26"/>
        <v>196.03709154754515</v>
      </c>
      <c r="CC32" s="242">
        <f t="shared" ref="CC32:CY35" si="27">CC77</f>
        <v>23.591258088256229</v>
      </c>
      <c r="CD32" s="242">
        <f t="shared" si="27"/>
        <v>44.050933244443051</v>
      </c>
      <c r="CE32" s="242">
        <f t="shared" si="27"/>
        <v>28.393018584095994</v>
      </c>
      <c r="CF32" s="242">
        <f t="shared" si="27"/>
        <v>25.261435652026584</v>
      </c>
      <c r="CG32" s="242">
        <f t="shared" si="27"/>
        <v>0</v>
      </c>
      <c r="CH32" s="242">
        <f t="shared" si="27"/>
        <v>95.617665525852686</v>
      </c>
      <c r="CI32" s="242">
        <f t="shared" si="27"/>
        <v>109.18785823148681</v>
      </c>
      <c r="CJ32" s="242">
        <f t="shared" si="27"/>
        <v>115.65979629109692</v>
      </c>
      <c r="CK32" s="242">
        <f t="shared" si="27"/>
        <v>78.289573301735288</v>
      </c>
      <c r="CL32" s="242">
        <f t="shared" si="27"/>
        <v>0</v>
      </c>
      <c r="CM32" s="242">
        <f t="shared" si="27"/>
        <v>29.854423952395056</v>
      </c>
      <c r="CN32" s="242">
        <f t="shared" si="27"/>
        <v>75.366762565137165</v>
      </c>
      <c r="CO32" s="242">
        <f t="shared" si="27"/>
        <v>13.152648314691527</v>
      </c>
      <c r="CP32" s="242">
        <f t="shared" si="27"/>
        <v>3.5491273230119997</v>
      </c>
      <c r="CQ32" s="242">
        <f t="shared" si="27"/>
        <v>0</v>
      </c>
      <c r="CR32" s="242">
        <f t="shared" si="27"/>
        <v>176.83004956418608</v>
      </c>
      <c r="CS32" s="242">
        <f t="shared" si="27"/>
        <v>0</v>
      </c>
      <c r="CT32" s="242">
        <f t="shared" si="27"/>
        <v>0.20877219547129408</v>
      </c>
      <c r="CU32" s="242">
        <f t="shared" si="27"/>
        <v>0</v>
      </c>
      <c r="CV32" s="242">
        <f t="shared" si="27"/>
        <v>83.091333797575047</v>
      </c>
      <c r="CW32" s="242">
        <f t="shared" si="27"/>
        <v>60.752708882146578</v>
      </c>
      <c r="CX32" s="242">
        <f t="shared" si="27"/>
        <v>4.3842161048971757</v>
      </c>
      <c r="CY32" s="242">
        <f t="shared" si="27"/>
        <v>14.822825878461879</v>
      </c>
      <c r="CZ32" s="242">
        <f t="shared" si="23"/>
        <v>0</v>
      </c>
      <c r="DA32" s="242">
        <f t="shared" si="23"/>
        <v>3.3403551275407053</v>
      </c>
      <c r="DB32" s="242">
        <f t="shared" si="23"/>
        <v>97.496615285094336</v>
      </c>
      <c r="DC32" s="242">
        <f t="shared" si="23"/>
        <v>0</v>
      </c>
      <c r="DD32" s="242">
        <f t="shared" si="23"/>
        <v>44.050933244443051</v>
      </c>
      <c r="DE32" s="83">
        <f t="shared" si="24"/>
        <v>1700.2407599182191</v>
      </c>
    </row>
    <row r="33" spans="1:109" x14ac:dyDescent="0.2">
      <c r="A33" s="7" t="str">
        <f>VLOOKUP(B33,by_src_allpol!$J$25:$K$54,2,FALSE)</f>
        <v>N</v>
      </c>
      <c r="B33" s="7" t="str">
        <f t="shared" si="21"/>
        <v>Workover rigs</v>
      </c>
      <c r="C33" s="83">
        <f t="shared" si="21"/>
        <v>4.5912166167773411E-2</v>
      </c>
      <c r="D33" s="83">
        <f t="shared" si="21"/>
        <v>7.6520276946289026E-3</v>
      </c>
      <c r="E33" s="83">
        <f t="shared" si="21"/>
        <v>7.6520276946289026E-3</v>
      </c>
      <c r="F33" s="83">
        <f t="shared" si="21"/>
        <v>0.16324325748541657</v>
      </c>
      <c r="G33" s="83">
        <f t="shared" si="21"/>
        <v>3.5836996369845355</v>
      </c>
      <c r="H33" s="83">
        <f t="shared" si="21"/>
        <v>3.060811077851561E-2</v>
      </c>
      <c r="I33" s="83">
        <f t="shared" si="21"/>
        <v>1.275337949104817E-2</v>
      </c>
      <c r="J33" s="83">
        <f t="shared" si="21"/>
        <v>3.3158786676725241E-2</v>
      </c>
      <c r="K33" s="83">
        <f t="shared" si="21"/>
        <v>2.3950846684188463</v>
      </c>
      <c r="L33" s="83">
        <f t="shared" si="21"/>
        <v>0.45912166167773416</v>
      </c>
      <c r="M33" s="83">
        <f t="shared" si="21"/>
        <v>0.54074329042044245</v>
      </c>
      <c r="N33" s="83">
        <f t="shared" si="21"/>
        <v>0.45402030988131487</v>
      </c>
      <c r="O33" s="83">
        <f t="shared" si="21"/>
        <v>0.30863178368336575</v>
      </c>
      <c r="P33" s="83">
        <f t="shared" si="21"/>
        <v>0</v>
      </c>
      <c r="Q33" s="83">
        <f t="shared" si="21"/>
        <v>1.1682095613800125</v>
      </c>
      <c r="R33" s="83">
        <f t="shared" ref="R33:CC36" si="28">R78</f>
        <v>1.3340034947636388</v>
      </c>
      <c r="S33" s="83">
        <f t="shared" si="28"/>
        <v>1.4130744476081374</v>
      </c>
      <c r="T33" s="83">
        <f t="shared" si="28"/>
        <v>0.95650346182861279</v>
      </c>
      <c r="U33" s="83">
        <f t="shared" si="28"/>
        <v>0</v>
      </c>
      <c r="V33" s="83">
        <f t="shared" si="28"/>
        <v>0.36474665344397766</v>
      </c>
      <c r="W33" s="83">
        <f t="shared" si="28"/>
        <v>0.9820102208107091</v>
      </c>
      <c r="X33" s="83">
        <f t="shared" si="28"/>
        <v>0.16069258158720695</v>
      </c>
      <c r="Y33" s="83">
        <f t="shared" si="28"/>
        <v>4.3361490269563784E-2</v>
      </c>
      <c r="Z33" s="83">
        <f t="shared" si="28"/>
        <v>0</v>
      </c>
      <c r="AA33" s="83">
        <f t="shared" si="28"/>
        <v>2.2139866796459624</v>
      </c>
      <c r="AB33" s="83">
        <f t="shared" si="28"/>
        <v>4.3361490269563784E-2</v>
      </c>
      <c r="AC33" s="83">
        <f t="shared" si="28"/>
        <v>2.5506758982096339E-3</v>
      </c>
      <c r="AD33" s="83">
        <f t="shared" si="28"/>
        <v>0</v>
      </c>
      <c r="AE33" s="83">
        <f t="shared" si="28"/>
        <v>1.3008447080869134</v>
      </c>
      <c r="AF33" s="83">
        <f t="shared" si="28"/>
        <v>0.7422466863790036</v>
      </c>
      <c r="AG33" s="83">
        <f t="shared" si="28"/>
        <v>5.3564193862402319E-2</v>
      </c>
      <c r="AH33" s="83">
        <f t="shared" si="28"/>
        <v>0.18109798877288402</v>
      </c>
      <c r="AI33" s="83">
        <f t="shared" si="28"/>
        <v>0</v>
      </c>
      <c r="AJ33" s="83">
        <f t="shared" si="28"/>
        <v>4.0810814371354143E-2</v>
      </c>
      <c r="AK33" s="83">
        <f t="shared" si="28"/>
        <v>1.1911656444638992</v>
      </c>
      <c r="AL33" s="83">
        <f t="shared" si="28"/>
        <v>0</v>
      </c>
      <c r="AM33" s="83">
        <f t="shared" si="28"/>
        <v>0.53819261452223277</v>
      </c>
      <c r="AN33" s="240">
        <f t="shared" si="28"/>
        <v>0</v>
      </c>
      <c r="AO33" s="240">
        <f t="shared" si="28"/>
        <v>0</v>
      </c>
      <c r="AP33" s="240">
        <f t="shared" si="28"/>
        <v>5.1013517964192678E-3</v>
      </c>
      <c r="AQ33" s="240">
        <f t="shared" si="28"/>
        <v>0</v>
      </c>
      <c r="AR33" s="240">
        <f t="shared" si="28"/>
        <v>0</v>
      </c>
      <c r="AS33" s="240">
        <f t="shared" si="28"/>
        <v>0</v>
      </c>
      <c r="AT33" s="240">
        <f t="shared" si="28"/>
        <v>0</v>
      </c>
      <c r="AU33" s="240">
        <f t="shared" si="28"/>
        <v>0</v>
      </c>
      <c r="AV33" s="240">
        <f t="shared" si="28"/>
        <v>0</v>
      </c>
      <c r="AW33" s="240">
        <f t="shared" si="28"/>
        <v>0.17089528518004549</v>
      </c>
      <c r="AX33" s="240">
        <f t="shared" si="28"/>
        <v>2.5506758982096339E-3</v>
      </c>
      <c r="AY33" s="240">
        <f t="shared" si="28"/>
        <v>0.10712838772480462</v>
      </c>
      <c r="AZ33" s="240">
        <f t="shared" si="28"/>
        <v>0</v>
      </c>
      <c r="BA33" s="240">
        <f t="shared" si="28"/>
        <v>0</v>
      </c>
      <c r="BB33" s="240">
        <f t="shared" si="28"/>
        <v>0</v>
      </c>
      <c r="BC33" s="240">
        <f t="shared" si="28"/>
        <v>0</v>
      </c>
      <c r="BD33" s="240">
        <f t="shared" si="28"/>
        <v>0</v>
      </c>
      <c r="BE33" s="240">
        <f t="shared" si="28"/>
        <v>0</v>
      </c>
      <c r="BF33" s="240">
        <f t="shared" si="28"/>
        <v>6.1216221557031214E-2</v>
      </c>
      <c r="BG33" s="240">
        <f t="shared" si="28"/>
        <v>0</v>
      </c>
      <c r="BH33" s="240">
        <f t="shared" si="28"/>
        <v>0</v>
      </c>
      <c r="BI33" s="240">
        <f t="shared" si="28"/>
        <v>5.3564193862402312E-2</v>
      </c>
      <c r="BJ33" s="240">
        <f t="shared" si="28"/>
        <v>4.3361490269563784E-2</v>
      </c>
      <c r="BK33" s="240">
        <f t="shared" si="28"/>
        <v>0</v>
      </c>
      <c r="BL33" s="240">
        <f t="shared" si="28"/>
        <v>0.285675700599479</v>
      </c>
      <c r="BM33" s="240">
        <f t="shared" si="28"/>
        <v>0</v>
      </c>
      <c r="BN33" s="240">
        <f t="shared" si="28"/>
        <v>0</v>
      </c>
      <c r="BO33" s="240">
        <f t="shared" si="28"/>
        <v>0</v>
      </c>
      <c r="BP33" s="240">
        <f t="shared" si="28"/>
        <v>0</v>
      </c>
      <c r="BQ33" s="240">
        <f t="shared" si="28"/>
        <v>0</v>
      </c>
      <c r="BR33" s="240">
        <f t="shared" si="28"/>
        <v>0</v>
      </c>
      <c r="BS33" s="240">
        <f t="shared" si="28"/>
        <v>0</v>
      </c>
      <c r="BT33" s="242">
        <f t="shared" si="28"/>
        <v>4.5912166167773411E-2</v>
      </c>
      <c r="BU33" s="242">
        <f t="shared" si="28"/>
        <v>7.6520276946289026E-3</v>
      </c>
      <c r="BV33" s="242">
        <f t="shared" si="28"/>
        <v>2.5506758982096339E-3</v>
      </c>
      <c r="BW33" s="242">
        <f t="shared" si="28"/>
        <v>0.16324325748541657</v>
      </c>
      <c r="BX33" s="242">
        <f t="shared" si="28"/>
        <v>3.5836996369845355</v>
      </c>
      <c r="BY33" s="242">
        <f t="shared" si="28"/>
        <v>3.060811077851561E-2</v>
      </c>
      <c r="BZ33" s="242">
        <f t="shared" si="28"/>
        <v>1.275337949104817E-2</v>
      </c>
      <c r="CA33" s="242">
        <f t="shared" si="28"/>
        <v>3.3158786676725241E-2</v>
      </c>
      <c r="CB33" s="242">
        <f t="shared" si="28"/>
        <v>2.3950846684188463</v>
      </c>
      <c r="CC33" s="242">
        <f t="shared" si="28"/>
        <v>0.28822637649768867</v>
      </c>
      <c r="CD33" s="242">
        <f t="shared" si="27"/>
        <v>0.53819261452223277</v>
      </c>
      <c r="CE33" s="242">
        <f t="shared" si="27"/>
        <v>0.34689192215651021</v>
      </c>
      <c r="CF33" s="242">
        <f t="shared" si="27"/>
        <v>0.30863178368336575</v>
      </c>
      <c r="CG33" s="242">
        <f t="shared" si="27"/>
        <v>0</v>
      </c>
      <c r="CH33" s="242">
        <f t="shared" si="27"/>
        <v>1.1682095613800125</v>
      </c>
      <c r="CI33" s="242">
        <f t="shared" si="27"/>
        <v>1.3340034947636388</v>
      </c>
      <c r="CJ33" s="242">
        <f t="shared" si="27"/>
        <v>1.4130744476081374</v>
      </c>
      <c r="CK33" s="242">
        <f t="shared" si="27"/>
        <v>0.95650346182861279</v>
      </c>
      <c r="CL33" s="242">
        <f t="shared" si="27"/>
        <v>0</v>
      </c>
      <c r="CM33" s="242">
        <f t="shared" si="27"/>
        <v>0.36474665344397766</v>
      </c>
      <c r="CN33" s="242">
        <f t="shared" si="27"/>
        <v>0.92079399925367789</v>
      </c>
      <c r="CO33" s="242">
        <f t="shared" si="27"/>
        <v>0.16069258158720695</v>
      </c>
      <c r="CP33" s="242">
        <f t="shared" si="27"/>
        <v>4.3361490269563784E-2</v>
      </c>
      <c r="CQ33" s="242">
        <f t="shared" si="27"/>
        <v>0</v>
      </c>
      <c r="CR33" s="242">
        <f t="shared" si="27"/>
        <v>2.1604224857835601</v>
      </c>
      <c r="CS33" s="242">
        <f t="shared" si="27"/>
        <v>0</v>
      </c>
      <c r="CT33" s="242">
        <f t="shared" si="27"/>
        <v>2.5506758982096339E-3</v>
      </c>
      <c r="CU33" s="242">
        <f t="shared" si="27"/>
        <v>0</v>
      </c>
      <c r="CV33" s="242">
        <f t="shared" si="27"/>
        <v>1.0151690074874344</v>
      </c>
      <c r="CW33" s="242">
        <f t="shared" si="27"/>
        <v>0.7422466863790036</v>
      </c>
      <c r="CX33" s="242">
        <f t="shared" si="27"/>
        <v>5.3564193862402319E-2</v>
      </c>
      <c r="CY33" s="242">
        <f t="shared" si="27"/>
        <v>0.18109798877288402</v>
      </c>
      <c r="CZ33" s="242">
        <f t="shared" si="23"/>
        <v>0</v>
      </c>
      <c r="DA33" s="242">
        <f t="shared" si="23"/>
        <v>4.0810814371354143E-2</v>
      </c>
      <c r="DB33" s="242">
        <f t="shared" si="23"/>
        <v>1.1911656444638992</v>
      </c>
      <c r="DC33" s="242">
        <f t="shared" si="23"/>
        <v>0</v>
      </c>
      <c r="DD33" s="242">
        <f t="shared" si="23"/>
        <v>0.53819261452223277</v>
      </c>
      <c r="DE33" s="83">
        <f t="shared" si="24"/>
        <v>20.772704515019267</v>
      </c>
    </row>
    <row r="34" spans="1:109" x14ac:dyDescent="0.2">
      <c r="A34" s="7" t="str">
        <f>VLOOKUP(B34,by_src_allpol!$J$25:$K$54,2,FALSE)</f>
        <v>N</v>
      </c>
      <c r="B34" s="7" t="str">
        <f t="shared" si="21"/>
        <v>Natural Gas Production, Other Not Classified</v>
      </c>
      <c r="C34" s="83">
        <f t="shared" si="21"/>
        <v>0</v>
      </c>
      <c r="D34" s="83">
        <f t="shared" si="21"/>
        <v>0</v>
      </c>
      <c r="E34" s="83">
        <f t="shared" si="21"/>
        <v>0</v>
      </c>
      <c r="F34" s="83">
        <f t="shared" si="21"/>
        <v>0</v>
      </c>
      <c r="G34" s="83">
        <f t="shared" si="21"/>
        <v>0</v>
      </c>
      <c r="H34" s="83">
        <f t="shared" si="21"/>
        <v>0</v>
      </c>
      <c r="I34" s="83">
        <f t="shared" si="21"/>
        <v>0</v>
      </c>
      <c r="J34" s="83">
        <f t="shared" si="21"/>
        <v>0</v>
      </c>
      <c r="K34" s="83">
        <f t="shared" si="21"/>
        <v>0</v>
      </c>
      <c r="L34" s="83">
        <f t="shared" si="21"/>
        <v>0</v>
      </c>
      <c r="M34" s="83">
        <f t="shared" si="21"/>
        <v>0</v>
      </c>
      <c r="N34" s="83">
        <f t="shared" si="21"/>
        <v>0</v>
      </c>
      <c r="O34" s="83">
        <f t="shared" si="21"/>
        <v>0</v>
      </c>
      <c r="P34" s="83">
        <f t="shared" si="21"/>
        <v>0</v>
      </c>
      <c r="Q34" s="83">
        <f t="shared" si="21"/>
        <v>0.01</v>
      </c>
      <c r="R34" s="83">
        <f t="shared" si="28"/>
        <v>0</v>
      </c>
      <c r="S34" s="83">
        <f t="shared" si="28"/>
        <v>0</v>
      </c>
      <c r="T34" s="83">
        <f t="shared" si="28"/>
        <v>0</v>
      </c>
      <c r="U34" s="83">
        <f t="shared" si="28"/>
        <v>0</v>
      </c>
      <c r="V34" s="83">
        <f t="shared" si="28"/>
        <v>0</v>
      </c>
      <c r="W34" s="83">
        <f t="shared" si="28"/>
        <v>0</v>
      </c>
      <c r="X34" s="83">
        <f t="shared" si="28"/>
        <v>0</v>
      </c>
      <c r="Y34" s="83">
        <f t="shared" si="28"/>
        <v>0</v>
      </c>
      <c r="Z34" s="83">
        <f t="shared" si="28"/>
        <v>0</v>
      </c>
      <c r="AA34" s="83">
        <f t="shared" si="28"/>
        <v>0</v>
      </c>
      <c r="AB34" s="83">
        <f t="shared" si="28"/>
        <v>0</v>
      </c>
      <c r="AC34" s="83">
        <f t="shared" si="28"/>
        <v>0</v>
      </c>
      <c r="AD34" s="83">
        <f t="shared" si="28"/>
        <v>0</v>
      </c>
      <c r="AE34" s="83">
        <f t="shared" si="28"/>
        <v>0</v>
      </c>
      <c r="AF34" s="83">
        <f t="shared" si="28"/>
        <v>0</v>
      </c>
      <c r="AG34" s="83">
        <f t="shared" si="28"/>
        <v>0</v>
      </c>
      <c r="AH34" s="83">
        <f t="shared" si="28"/>
        <v>0</v>
      </c>
      <c r="AI34" s="83">
        <f t="shared" si="28"/>
        <v>0</v>
      </c>
      <c r="AJ34" s="83">
        <f t="shared" si="28"/>
        <v>0</v>
      </c>
      <c r="AK34" s="83">
        <f t="shared" si="28"/>
        <v>0</v>
      </c>
      <c r="AL34" s="83">
        <f t="shared" si="28"/>
        <v>0</v>
      </c>
      <c r="AM34" s="83">
        <f t="shared" si="28"/>
        <v>0</v>
      </c>
      <c r="AN34" s="240">
        <f t="shared" si="28"/>
        <v>0</v>
      </c>
      <c r="AO34" s="240">
        <f t="shared" si="28"/>
        <v>0</v>
      </c>
      <c r="AP34" s="240">
        <f t="shared" si="28"/>
        <v>0</v>
      </c>
      <c r="AQ34" s="240">
        <f t="shared" si="28"/>
        <v>0</v>
      </c>
      <c r="AR34" s="240">
        <f t="shared" si="28"/>
        <v>0</v>
      </c>
      <c r="AS34" s="240">
        <f t="shared" si="28"/>
        <v>0</v>
      </c>
      <c r="AT34" s="240">
        <f t="shared" si="28"/>
        <v>0</v>
      </c>
      <c r="AU34" s="240">
        <f t="shared" si="28"/>
        <v>0</v>
      </c>
      <c r="AV34" s="240">
        <f t="shared" si="28"/>
        <v>0</v>
      </c>
      <c r="AW34" s="240">
        <f t="shared" si="28"/>
        <v>0</v>
      </c>
      <c r="AX34" s="240">
        <f t="shared" si="28"/>
        <v>0</v>
      </c>
      <c r="AY34" s="240">
        <f t="shared" si="28"/>
        <v>0</v>
      </c>
      <c r="AZ34" s="240">
        <f t="shared" si="28"/>
        <v>0</v>
      </c>
      <c r="BA34" s="240">
        <f t="shared" si="28"/>
        <v>0</v>
      </c>
      <c r="BB34" s="240">
        <f t="shared" si="28"/>
        <v>0</v>
      </c>
      <c r="BC34" s="240">
        <f t="shared" si="28"/>
        <v>0</v>
      </c>
      <c r="BD34" s="240">
        <f t="shared" si="28"/>
        <v>0</v>
      </c>
      <c r="BE34" s="240">
        <f t="shared" si="28"/>
        <v>0</v>
      </c>
      <c r="BF34" s="240">
        <f t="shared" si="28"/>
        <v>0</v>
      </c>
      <c r="BG34" s="240">
        <f t="shared" si="28"/>
        <v>0</v>
      </c>
      <c r="BH34" s="240">
        <f t="shared" si="28"/>
        <v>0</v>
      </c>
      <c r="BI34" s="240">
        <f t="shared" si="28"/>
        <v>0</v>
      </c>
      <c r="BJ34" s="240">
        <f t="shared" si="28"/>
        <v>0</v>
      </c>
      <c r="BK34" s="240">
        <f t="shared" si="28"/>
        <v>0</v>
      </c>
      <c r="BL34" s="240">
        <f t="shared" si="28"/>
        <v>0</v>
      </c>
      <c r="BM34" s="240">
        <f t="shared" si="28"/>
        <v>0</v>
      </c>
      <c r="BN34" s="240">
        <f t="shared" si="28"/>
        <v>0</v>
      </c>
      <c r="BO34" s="240">
        <f t="shared" si="28"/>
        <v>0</v>
      </c>
      <c r="BP34" s="240">
        <f t="shared" si="28"/>
        <v>0</v>
      </c>
      <c r="BQ34" s="240">
        <f t="shared" si="28"/>
        <v>0</v>
      </c>
      <c r="BR34" s="240">
        <f t="shared" si="28"/>
        <v>0</v>
      </c>
      <c r="BS34" s="240">
        <f t="shared" si="28"/>
        <v>0</v>
      </c>
      <c r="BT34" s="242">
        <f t="shared" si="28"/>
        <v>0</v>
      </c>
      <c r="BU34" s="242">
        <f t="shared" si="28"/>
        <v>0</v>
      </c>
      <c r="BV34" s="242">
        <f t="shared" si="28"/>
        <v>0</v>
      </c>
      <c r="BW34" s="242">
        <f t="shared" si="28"/>
        <v>0</v>
      </c>
      <c r="BX34" s="242">
        <f t="shared" si="28"/>
        <v>0</v>
      </c>
      <c r="BY34" s="242">
        <f t="shared" si="28"/>
        <v>0</v>
      </c>
      <c r="BZ34" s="242">
        <f t="shared" si="28"/>
        <v>0</v>
      </c>
      <c r="CA34" s="242">
        <f t="shared" si="28"/>
        <v>0</v>
      </c>
      <c r="CB34" s="242">
        <f t="shared" si="28"/>
        <v>0</v>
      </c>
      <c r="CC34" s="242">
        <f t="shared" si="28"/>
        <v>0</v>
      </c>
      <c r="CD34" s="242">
        <f t="shared" si="27"/>
        <v>0</v>
      </c>
      <c r="CE34" s="242">
        <f t="shared" si="27"/>
        <v>0</v>
      </c>
      <c r="CF34" s="242">
        <f t="shared" si="27"/>
        <v>0</v>
      </c>
      <c r="CG34" s="242">
        <f t="shared" si="27"/>
        <v>0</v>
      </c>
      <c r="CH34" s="242">
        <f t="shared" si="27"/>
        <v>0.01</v>
      </c>
      <c r="CI34" s="242">
        <f t="shared" si="27"/>
        <v>0</v>
      </c>
      <c r="CJ34" s="242">
        <f t="shared" si="27"/>
        <v>0</v>
      </c>
      <c r="CK34" s="242">
        <f t="shared" si="27"/>
        <v>0</v>
      </c>
      <c r="CL34" s="242">
        <f t="shared" si="27"/>
        <v>0</v>
      </c>
      <c r="CM34" s="242">
        <f t="shared" si="27"/>
        <v>0</v>
      </c>
      <c r="CN34" s="242">
        <f t="shared" si="27"/>
        <v>0</v>
      </c>
      <c r="CO34" s="242">
        <f t="shared" si="27"/>
        <v>0</v>
      </c>
      <c r="CP34" s="242">
        <f t="shared" si="27"/>
        <v>0</v>
      </c>
      <c r="CQ34" s="242">
        <f t="shared" si="27"/>
        <v>0</v>
      </c>
      <c r="CR34" s="242">
        <f t="shared" si="27"/>
        <v>0</v>
      </c>
      <c r="CS34" s="242">
        <f t="shared" si="27"/>
        <v>0</v>
      </c>
      <c r="CT34" s="242">
        <f t="shared" si="27"/>
        <v>0</v>
      </c>
      <c r="CU34" s="242">
        <f t="shared" si="27"/>
        <v>0</v>
      </c>
      <c r="CV34" s="242">
        <f t="shared" si="27"/>
        <v>0</v>
      </c>
      <c r="CW34" s="242">
        <f t="shared" si="27"/>
        <v>0</v>
      </c>
      <c r="CX34" s="242">
        <f t="shared" si="27"/>
        <v>0</v>
      </c>
      <c r="CY34" s="242">
        <f t="shared" si="27"/>
        <v>0</v>
      </c>
      <c r="CZ34" s="242">
        <f t="shared" si="23"/>
        <v>0</v>
      </c>
      <c r="DA34" s="242">
        <f t="shared" si="23"/>
        <v>0</v>
      </c>
      <c r="DB34" s="242">
        <f t="shared" si="23"/>
        <v>0</v>
      </c>
      <c r="DC34" s="242">
        <f t="shared" si="23"/>
        <v>0</v>
      </c>
      <c r="DD34" s="242">
        <f t="shared" si="23"/>
        <v>0</v>
      </c>
      <c r="DE34" s="83">
        <f t="shared" si="24"/>
        <v>0.01</v>
      </c>
    </row>
    <row r="35" spans="1:109" x14ac:dyDescent="0.2">
      <c r="A35" s="7" t="str">
        <f>VLOOKUP(B35,by_src_allpol!$J$25:$K$54,2,FALSE)</f>
        <v>N</v>
      </c>
      <c r="B35" s="7" t="str">
        <f t="shared" si="21"/>
        <v>Process Heaters</v>
      </c>
      <c r="C35" s="83">
        <f t="shared" si="21"/>
        <v>0</v>
      </c>
      <c r="D35" s="83">
        <f t="shared" si="21"/>
        <v>0</v>
      </c>
      <c r="E35" s="83">
        <f t="shared" si="21"/>
        <v>0</v>
      </c>
      <c r="F35" s="83">
        <f t="shared" si="21"/>
        <v>1.4095730718322472E-2</v>
      </c>
      <c r="G35" s="83">
        <f t="shared" si="21"/>
        <v>0.4278694988043521</v>
      </c>
      <c r="H35" s="83">
        <f t="shared" si="21"/>
        <v>0</v>
      </c>
      <c r="I35" s="83">
        <f t="shared" si="21"/>
        <v>3.4598611763155163E-3</v>
      </c>
      <c r="J35" s="83">
        <f t="shared" si="21"/>
        <v>0</v>
      </c>
      <c r="K35" s="83">
        <f t="shared" si="21"/>
        <v>25.089119248548702</v>
      </c>
      <c r="L35" s="83">
        <f t="shared" si="21"/>
        <v>1.0635869542006956E-2</v>
      </c>
      <c r="M35" s="83">
        <f t="shared" si="21"/>
        <v>0</v>
      </c>
      <c r="N35" s="83">
        <f t="shared" si="21"/>
        <v>5.3051204703504579E-2</v>
      </c>
      <c r="O35" s="83">
        <f t="shared" si="21"/>
        <v>0</v>
      </c>
      <c r="P35" s="83">
        <f t="shared" si="21"/>
        <v>0</v>
      </c>
      <c r="Q35" s="83">
        <f t="shared" si="21"/>
        <v>3.45</v>
      </c>
      <c r="R35" s="83">
        <f t="shared" si="28"/>
        <v>0</v>
      </c>
      <c r="S35" s="83">
        <f t="shared" si="28"/>
        <v>0.7</v>
      </c>
      <c r="T35" s="83">
        <f t="shared" si="28"/>
        <v>0.6</v>
      </c>
      <c r="U35" s="83">
        <f t="shared" si="28"/>
        <v>0</v>
      </c>
      <c r="V35" s="83">
        <f t="shared" si="28"/>
        <v>0</v>
      </c>
      <c r="W35" s="83">
        <f t="shared" si="28"/>
        <v>0</v>
      </c>
      <c r="X35" s="83">
        <f t="shared" si="28"/>
        <v>0</v>
      </c>
      <c r="Y35" s="83">
        <f t="shared" si="28"/>
        <v>0</v>
      </c>
      <c r="Z35" s="83">
        <f t="shared" si="28"/>
        <v>0</v>
      </c>
      <c r="AA35" s="83">
        <f t="shared" si="28"/>
        <v>2.5</v>
      </c>
      <c r="AB35" s="83">
        <f t="shared" si="28"/>
        <v>0</v>
      </c>
      <c r="AC35" s="83">
        <f t="shared" si="28"/>
        <v>0</v>
      </c>
      <c r="AD35" s="83">
        <f t="shared" si="28"/>
        <v>0</v>
      </c>
      <c r="AE35" s="83">
        <f t="shared" si="28"/>
        <v>1</v>
      </c>
      <c r="AF35" s="83">
        <f t="shared" si="28"/>
        <v>0</v>
      </c>
      <c r="AG35" s="83">
        <f t="shared" si="28"/>
        <v>0</v>
      </c>
      <c r="AH35" s="83">
        <f t="shared" si="28"/>
        <v>0</v>
      </c>
      <c r="AI35" s="83">
        <f t="shared" si="28"/>
        <v>0</v>
      </c>
      <c r="AJ35" s="83">
        <f t="shared" si="28"/>
        <v>0</v>
      </c>
      <c r="AK35" s="83">
        <f t="shared" si="28"/>
        <v>1.6</v>
      </c>
      <c r="AL35" s="83">
        <f t="shared" si="28"/>
        <v>0</v>
      </c>
      <c r="AM35" s="83">
        <f t="shared" si="28"/>
        <v>0</v>
      </c>
      <c r="AN35" s="240">
        <f t="shared" si="28"/>
        <v>0</v>
      </c>
      <c r="AO35" s="240">
        <f t="shared" si="28"/>
        <v>0</v>
      </c>
      <c r="AP35" s="240">
        <f t="shared" si="28"/>
        <v>0</v>
      </c>
      <c r="AQ35" s="240">
        <f t="shared" si="28"/>
        <v>0</v>
      </c>
      <c r="AR35" s="240">
        <f t="shared" si="28"/>
        <v>0</v>
      </c>
      <c r="AS35" s="240">
        <f t="shared" si="28"/>
        <v>0</v>
      </c>
      <c r="AT35" s="240">
        <f t="shared" si="28"/>
        <v>0</v>
      </c>
      <c r="AU35" s="240">
        <f t="shared" si="28"/>
        <v>0</v>
      </c>
      <c r="AV35" s="240">
        <f t="shared" si="28"/>
        <v>0</v>
      </c>
      <c r="AW35" s="240">
        <f t="shared" si="28"/>
        <v>0</v>
      </c>
      <c r="AX35" s="240">
        <f t="shared" si="28"/>
        <v>0</v>
      </c>
      <c r="AY35" s="240">
        <f t="shared" si="28"/>
        <v>0</v>
      </c>
      <c r="AZ35" s="240">
        <f t="shared" si="28"/>
        <v>0</v>
      </c>
      <c r="BA35" s="240">
        <f t="shared" si="28"/>
        <v>0</v>
      </c>
      <c r="BB35" s="240">
        <f t="shared" si="28"/>
        <v>0</v>
      </c>
      <c r="BC35" s="240">
        <f t="shared" si="28"/>
        <v>0</v>
      </c>
      <c r="BD35" s="240">
        <f t="shared" si="28"/>
        <v>0</v>
      </c>
      <c r="BE35" s="240">
        <f t="shared" si="28"/>
        <v>0</v>
      </c>
      <c r="BF35" s="240">
        <f t="shared" si="28"/>
        <v>0</v>
      </c>
      <c r="BG35" s="240">
        <f t="shared" si="28"/>
        <v>0</v>
      </c>
      <c r="BH35" s="240">
        <f t="shared" si="28"/>
        <v>0</v>
      </c>
      <c r="BI35" s="240">
        <f t="shared" si="28"/>
        <v>0</v>
      </c>
      <c r="BJ35" s="240">
        <f t="shared" si="28"/>
        <v>0</v>
      </c>
      <c r="BK35" s="240">
        <f t="shared" si="28"/>
        <v>0</v>
      </c>
      <c r="BL35" s="240">
        <f t="shared" si="28"/>
        <v>0</v>
      </c>
      <c r="BM35" s="240">
        <f t="shared" si="28"/>
        <v>0</v>
      </c>
      <c r="BN35" s="240">
        <f t="shared" si="28"/>
        <v>0</v>
      </c>
      <c r="BO35" s="240">
        <f t="shared" si="28"/>
        <v>0</v>
      </c>
      <c r="BP35" s="240">
        <f t="shared" si="28"/>
        <v>0</v>
      </c>
      <c r="BQ35" s="240">
        <f t="shared" si="28"/>
        <v>0</v>
      </c>
      <c r="BR35" s="240">
        <f t="shared" si="28"/>
        <v>0</v>
      </c>
      <c r="BS35" s="240">
        <f t="shared" si="28"/>
        <v>0</v>
      </c>
      <c r="BT35" s="242">
        <f t="shared" si="28"/>
        <v>0</v>
      </c>
      <c r="BU35" s="242">
        <f t="shared" si="28"/>
        <v>0</v>
      </c>
      <c r="BV35" s="242">
        <f t="shared" si="28"/>
        <v>0</v>
      </c>
      <c r="BW35" s="242">
        <f t="shared" si="28"/>
        <v>1.4095730718322472E-2</v>
      </c>
      <c r="BX35" s="242">
        <f t="shared" si="28"/>
        <v>0.4278694988043521</v>
      </c>
      <c r="BY35" s="242">
        <f t="shared" si="28"/>
        <v>0</v>
      </c>
      <c r="BZ35" s="242">
        <f t="shared" si="28"/>
        <v>3.4598611763155163E-3</v>
      </c>
      <c r="CA35" s="242">
        <f t="shared" si="28"/>
        <v>0</v>
      </c>
      <c r="CB35" s="242">
        <f t="shared" si="28"/>
        <v>25.089119248548702</v>
      </c>
      <c r="CC35" s="242">
        <f t="shared" si="28"/>
        <v>1.0635869542006956E-2</v>
      </c>
      <c r="CD35" s="242">
        <f t="shared" si="27"/>
        <v>0</v>
      </c>
      <c r="CE35" s="242">
        <f t="shared" si="27"/>
        <v>5.3051204703504579E-2</v>
      </c>
      <c r="CF35" s="242">
        <f t="shared" si="27"/>
        <v>0</v>
      </c>
      <c r="CG35" s="242">
        <f t="shared" si="27"/>
        <v>0</v>
      </c>
      <c r="CH35" s="242">
        <f t="shared" si="27"/>
        <v>3.45</v>
      </c>
      <c r="CI35" s="242">
        <f t="shared" si="27"/>
        <v>0</v>
      </c>
      <c r="CJ35" s="242">
        <f t="shared" si="27"/>
        <v>0.7</v>
      </c>
      <c r="CK35" s="242">
        <f t="shared" si="27"/>
        <v>0.6</v>
      </c>
      <c r="CL35" s="242">
        <f t="shared" si="27"/>
        <v>0</v>
      </c>
      <c r="CM35" s="242">
        <f t="shared" si="27"/>
        <v>0</v>
      </c>
      <c r="CN35" s="242">
        <f t="shared" si="27"/>
        <v>0</v>
      </c>
      <c r="CO35" s="242">
        <f t="shared" si="27"/>
        <v>0</v>
      </c>
      <c r="CP35" s="242">
        <f t="shared" si="27"/>
        <v>0</v>
      </c>
      <c r="CQ35" s="242">
        <f t="shared" si="27"/>
        <v>0</v>
      </c>
      <c r="CR35" s="242">
        <f t="shared" si="27"/>
        <v>2.5</v>
      </c>
      <c r="CS35" s="242">
        <f t="shared" si="27"/>
        <v>0</v>
      </c>
      <c r="CT35" s="242">
        <f t="shared" si="27"/>
        <v>0</v>
      </c>
      <c r="CU35" s="242">
        <f t="shared" si="27"/>
        <v>0</v>
      </c>
      <c r="CV35" s="242">
        <f t="shared" si="27"/>
        <v>1</v>
      </c>
      <c r="CW35" s="242">
        <f t="shared" si="27"/>
        <v>0</v>
      </c>
      <c r="CX35" s="242">
        <f t="shared" si="27"/>
        <v>0</v>
      </c>
      <c r="CY35" s="242">
        <f t="shared" si="27"/>
        <v>0</v>
      </c>
      <c r="CZ35" s="242">
        <f t="shared" si="23"/>
        <v>0</v>
      </c>
      <c r="DA35" s="242">
        <f t="shared" si="23"/>
        <v>0</v>
      </c>
      <c r="DB35" s="242">
        <f t="shared" si="23"/>
        <v>1.6</v>
      </c>
      <c r="DC35" s="242">
        <f t="shared" si="23"/>
        <v>0</v>
      </c>
      <c r="DD35" s="242">
        <f t="shared" si="23"/>
        <v>0</v>
      </c>
      <c r="DE35" s="83">
        <f t="shared" si="24"/>
        <v>35.448231413493204</v>
      </c>
    </row>
    <row r="36" spans="1:109" x14ac:dyDescent="0.2">
      <c r="A36" s="7" t="str">
        <f>VLOOKUP(B36,by_src_allpol!$J$25:$K$54,2,FALSE)</f>
        <v>Y</v>
      </c>
      <c r="B36" s="7" t="str">
        <f t="shared" si="21"/>
        <v>Unpermitted Fugitives</v>
      </c>
      <c r="C36" s="83">
        <f t="shared" si="21"/>
        <v>17.318768098052484</v>
      </c>
      <c r="D36" s="83">
        <f t="shared" si="21"/>
        <v>2.8864613496754141</v>
      </c>
      <c r="E36" s="83">
        <f t="shared" si="21"/>
        <v>2.8864613496754141</v>
      </c>
      <c r="F36" s="83">
        <f t="shared" si="21"/>
        <v>61.577842126408825</v>
      </c>
      <c r="G36" s="83">
        <f t="shared" si="21"/>
        <v>1351.8260654313187</v>
      </c>
      <c r="H36" s="83">
        <f t="shared" si="21"/>
        <v>11.545845398701656</v>
      </c>
      <c r="I36" s="83">
        <f t="shared" si="21"/>
        <v>4.8107689161256895</v>
      </c>
      <c r="J36" s="83">
        <f t="shared" si="21"/>
        <v>12.507999181926793</v>
      </c>
      <c r="K36" s="83">
        <f t="shared" si="21"/>
        <v>903.46240244840453</v>
      </c>
      <c r="L36" s="83">
        <f t="shared" si="21"/>
        <v>173.18768098052485</v>
      </c>
      <c r="M36" s="83">
        <f t="shared" si="21"/>
        <v>203.97660204372926</v>
      </c>
      <c r="N36" s="83">
        <f t="shared" si="21"/>
        <v>171.26337341407458</v>
      </c>
      <c r="O36" s="83">
        <f t="shared" si="21"/>
        <v>116.4206077702417</v>
      </c>
      <c r="P36" s="83">
        <f t="shared" si="21"/>
        <v>0</v>
      </c>
      <c r="Q36" s="83">
        <f t="shared" si="21"/>
        <v>440.6664327171132</v>
      </c>
      <c r="R36" s="83">
        <f t="shared" si="28"/>
        <v>503.20642862674725</v>
      </c>
      <c r="S36" s="83">
        <f t="shared" si="28"/>
        <v>533.03319590672652</v>
      </c>
      <c r="T36" s="83">
        <f t="shared" si="28"/>
        <v>360.80766870942676</v>
      </c>
      <c r="U36" s="83">
        <f t="shared" si="28"/>
        <v>0</v>
      </c>
      <c r="V36" s="83">
        <f t="shared" si="28"/>
        <v>137.58799100119475</v>
      </c>
      <c r="W36" s="83">
        <f t="shared" si="28"/>
        <v>370.42920654167813</v>
      </c>
      <c r="X36" s="83">
        <f t="shared" si="28"/>
        <v>60.615688343183692</v>
      </c>
      <c r="Y36" s="83">
        <f t="shared" si="28"/>
        <v>16.356614314827347</v>
      </c>
      <c r="Z36" s="83">
        <f t="shared" si="28"/>
        <v>0</v>
      </c>
      <c r="AA36" s="83">
        <f t="shared" si="28"/>
        <v>835.14948383941976</v>
      </c>
      <c r="AB36" s="83">
        <f t="shared" si="28"/>
        <v>16.356614314827347</v>
      </c>
      <c r="AC36" s="83">
        <f t="shared" si="28"/>
        <v>0.96215378322513789</v>
      </c>
      <c r="AD36" s="83">
        <f t="shared" si="28"/>
        <v>0</v>
      </c>
      <c r="AE36" s="83">
        <f t="shared" si="28"/>
        <v>490.69842944482036</v>
      </c>
      <c r="AF36" s="83">
        <f t="shared" si="28"/>
        <v>279.98675091851516</v>
      </c>
      <c r="AG36" s="83">
        <f t="shared" si="28"/>
        <v>20.205229447727898</v>
      </c>
      <c r="AH36" s="83">
        <f t="shared" si="28"/>
        <v>68.312918608984788</v>
      </c>
      <c r="AI36" s="83">
        <f t="shared" si="28"/>
        <v>0</v>
      </c>
      <c r="AJ36" s="83">
        <f t="shared" si="28"/>
        <v>15.394460531602206</v>
      </c>
      <c r="AK36" s="83">
        <f t="shared" si="28"/>
        <v>449.32581676613944</v>
      </c>
      <c r="AL36" s="83">
        <f t="shared" si="28"/>
        <v>0</v>
      </c>
      <c r="AM36" s="83">
        <f t="shared" si="28"/>
        <v>203.01444826050411</v>
      </c>
      <c r="AN36" s="240">
        <f t="shared" si="28"/>
        <v>0</v>
      </c>
      <c r="AO36" s="240">
        <f t="shared" si="28"/>
        <v>0</v>
      </c>
      <c r="AP36" s="240">
        <f t="shared" si="28"/>
        <v>1.924307566450276</v>
      </c>
      <c r="AQ36" s="240">
        <f t="shared" si="28"/>
        <v>0</v>
      </c>
      <c r="AR36" s="240">
        <f t="shared" si="28"/>
        <v>0</v>
      </c>
      <c r="AS36" s="240">
        <f t="shared" si="28"/>
        <v>0</v>
      </c>
      <c r="AT36" s="240">
        <f t="shared" si="28"/>
        <v>0</v>
      </c>
      <c r="AU36" s="240">
        <f t="shared" si="28"/>
        <v>0</v>
      </c>
      <c r="AV36" s="240">
        <f t="shared" si="28"/>
        <v>0</v>
      </c>
      <c r="AW36" s="240">
        <f t="shared" si="28"/>
        <v>64.464303476084254</v>
      </c>
      <c r="AX36" s="240">
        <f t="shared" si="28"/>
        <v>0.962153783225138</v>
      </c>
      <c r="AY36" s="240">
        <f t="shared" si="28"/>
        <v>40.410458895455797</v>
      </c>
      <c r="AZ36" s="240">
        <f t="shared" si="28"/>
        <v>0</v>
      </c>
      <c r="BA36" s="240">
        <f t="shared" si="28"/>
        <v>0</v>
      </c>
      <c r="BB36" s="240">
        <f t="shared" si="28"/>
        <v>0</v>
      </c>
      <c r="BC36" s="240">
        <f t="shared" si="28"/>
        <v>0</v>
      </c>
      <c r="BD36" s="240">
        <f t="shared" si="28"/>
        <v>0</v>
      </c>
      <c r="BE36" s="240">
        <f t="shared" si="28"/>
        <v>0</v>
      </c>
      <c r="BF36" s="240">
        <f t="shared" si="28"/>
        <v>23.091690797403313</v>
      </c>
      <c r="BG36" s="240">
        <f t="shared" si="28"/>
        <v>0</v>
      </c>
      <c r="BH36" s="240">
        <f t="shared" si="28"/>
        <v>0</v>
      </c>
      <c r="BI36" s="240">
        <f t="shared" si="28"/>
        <v>20.205229447727898</v>
      </c>
      <c r="BJ36" s="240">
        <f t="shared" si="28"/>
        <v>16.356614314827347</v>
      </c>
      <c r="BK36" s="240">
        <f t="shared" si="28"/>
        <v>0</v>
      </c>
      <c r="BL36" s="240">
        <f t="shared" si="28"/>
        <v>107.76122372121544</v>
      </c>
      <c r="BM36" s="240">
        <f t="shared" si="28"/>
        <v>0</v>
      </c>
      <c r="BN36" s="240">
        <f t="shared" si="28"/>
        <v>0</v>
      </c>
      <c r="BO36" s="240">
        <f t="shared" si="28"/>
        <v>0</v>
      </c>
      <c r="BP36" s="240">
        <f t="shared" si="28"/>
        <v>0</v>
      </c>
      <c r="BQ36" s="240">
        <f t="shared" si="28"/>
        <v>0</v>
      </c>
      <c r="BR36" s="240">
        <f t="shared" si="28"/>
        <v>0</v>
      </c>
      <c r="BS36" s="240">
        <f t="shared" si="28"/>
        <v>0</v>
      </c>
      <c r="BT36" s="242">
        <f t="shared" si="28"/>
        <v>17.318768098052484</v>
      </c>
      <c r="BU36" s="242">
        <f t="shared" si="28"/>
        <v>2.8864613496754141</v>
      </c>
      <c r="BV36" s="242">
        <f t="shared" si="28"/>
        <v>0.962153783225138</v>
      </c>
      <c r="BW36" s="242">
        <f t="shared" si="28"/>
        <v>61.577842126408825</v>
      </c>
      <c r="BX36" s="242">
        <f t="shared" si="28"/>
        <v>1351.8260654313187</v>
      </c>
      <c r="BY36" s="242">
        <f t="shared" si="28"/>
        <v>11.545845398701656</v>
      </c>
      <c r="BZ36" s="242">
        <f t="shared" si="28"/>
        <v>4.8107689161256895</v>
      </c>
      <c r="CA36" s="242">
        <f t="shared" si="28"/>
        <v>12.507999181926793</v>
      </c>
      <c r="CB36" s="242">
        <f t="shared" si="28"/>
        <v>903.46240244840453</v>
      </c>
      <c r="CC36" s="242">
        <f t="shared" ref="CC36:CY40" si="29">CC81</f>
        <v>108.72337750444059</v>
      </c>
      <c r="CD36" s="242">
        <f t="shared" si="29"/>
        <v>203.01444826050411</v>
      </c>
      <c r="CE36" s="242">
        <f t="shared" si="29"/>
        <v>130.85291451861877</v>
      </c>
      <c r="CF36" s="242">
        <f t="shared" si="29"/>
        <v>116.4206077702417</v>
      </c>
      <c r="CG36" s="242">
        <f t="shared" si="29"/>
        <v>0</v>
      </c>
      <c r="CH36" s="242">
        <f t="shared" si="29"/>
        <v>440.6664327171132</v>
      </c>
      <c r="CI36" s="242">
        <f t="shared" si="29"/>
        <v>503.20642862674725</v>
      </c>
      <c r="CJ36" s="242">
        <f t="shared" si="29"/>
        <v>533.03319590672652</v>
      </c>
      <c r="CK36" s="242">
        <f t="shared" si="29"/>
        <v>360.80766870942676</v>
      </c>
      <c r="CL36" s="242">
        <f t="shared" si="29"/>
        <v>0</v>
      </c>
      <c r="CM36" s="242">
        <f t="shared" si="29"/>
        <v>137.58799100119475</v>
      </c>
      <c r="CN36" s="242">
        <f t="shared" si="29"/>
        <v>347.33751574427481</v>
      </c>
      <c r="CO36" s="242">
        <f t="shared" si="29"/>
        <v>60.615688343183692</v>
      </c>
      <c r="CP36" s="242">
        <f t="shared" si="29"/>
        <v>16.356614314827347</v>
      </c>
      <c r="CQ36" s="242">
        <f t="shared" si="29"/>
        <v>0</v>
      </c>
      <c r="CR36" s="242">
        <f t="shared" si="29"/>
        <v>814.94425439169186</v>
      </c>
      <c r="CS36" s="242">
        <f t="shared" si="29"/>
        <v>0</v>
      </c>
      <c r="CT36" s="242">
        <f t="shared" si="29"/>
        <v>0.96215378322513789</v>
      </c>
      <c r="CU36" s="242">
        <f t="shared" si="29"/>
        <v>0</v>
      </c>
      <c r="CV36" s="242">
        <f t="shared" si="29"/>
        <v>382.9372057236049</v>
      </c>
      <c r="CW36" s="242">
        <f t="shared" si="29"/>
        <v>279.98675091851516</v>
      </c>
      <c r="CX36" s="242">
        <f t="shared" si="29"/>
        <v>20.205229447727898</v>
      </c>
      <c r="CY36" s="242">
        <f t="shared" si="29"/>
        <v>68.312918608984788</v>
      </c>
      <c r="CZ36" s="242">
        <f t="shared" si="23"/>
        <v>0</v>
      </c>
      <c r="DA36" s="242">
        <f t="shared" si="23"/>
        <v>15.394460531602206</v>
      </c>
      <c r="DB36" s="242">
        <f t="shared" si="23"/>
        <v>449.32581676613944</v>
      </c>
      <c r="DC36" s="242">
        <f t="shared" si="23"/>
        <v>0</v>
      </c>
      <c r="DD36" s="242">
        <f t="shared" si="23"/>
        <v>203.01444826050411</v>
      </c>
      <c r="DE36" s="83">
        <f t="shared" si="24"/>
        <v>7835.7804105855239</v>
      </c>
    </row>
    <row r="37" spans="1:109" x14ac:dyDescent="0.2">
      <c r="A37" s="7" t="str">
        <f>VLOOKUP(B37,by_src_allpol!$J$25:$K$54,2,FALSE)</f>
        <v>N</v>
      </c>
      <c r="B37" s="7" t="str">
        <f t="shared" si="21"/>
        <v>Permitted Fugitives</v>
      </c>
      <c r="C37" s="83">
        <f t="shared" si="21"/>
        <v>0</v>
      </c>
      <c r="D37" s="83">
        <f t="shared" si="21"/>
        <v>0</v>
      </c>
      <c r="E37" s="83">
        <f t="shared" si="21"/>
        <v>0</v>
      </c>
      <c r="F37" s="83">
        <f t="shared" si="21"/>
        <v>0.24411242744003919</v>
      </c>
      <c r="G37" s="83">
        <f t="shared" si="21"/>
        <v>39.047224377857731</v>
      </c>
      <c r="H37" s="83">
        <f t="shared" si="21"/>
        <v>0</v>
      </c>
      <c r="I37" s="83">
        <f t="shared" si="21"/>
        <v>0</v>
      </c>
      <c r="J37" s="83">
        <f t="shared" si="21"/>
        <v>0</v>
      </c>
      <c r="K37" s="83">
        <f t="shared" si="21"/>
        <v>104.72705051792039</v>
      </c>
      <c r="L37" s="83">
        <f t="shared" si="21"/>
        <v>3.6279848008831439</v>
      </c>
      <c r="M37" s="83">
        <f t="shared" si="21"/>
        <v>7.180877799939589</v>
      </c>
      <c r="N37" s="83">
        <f t="shared" si="21"/>
        <v>0</v>
      </c>
      <c r="O37" s="83">
        <f t="shared" si="21"/>
        <v>0</v>
      </c>
      <c r="P37" s="83">
        <f t="shared" si="21"/>
        <v>0</v>
      </c>
      <c r="Q37" s="83">
        <f t="shared" si="21"/>
        <v>0</v>
      </c>
      <c r="R37" s="83">
        <f t="shared" ref="R37:CC41" si="30">R82</f>
        <v>0</v>
      </c>
      <c r="S37" s="83">
        <f t="shared" si="30"/>
        <v>0</v>
      </c>
      <c r="T37" s="83">
        <f t="shared" si="30"/>
        <v>0</v>
      </c>
      <c r="U37" s="83">
        <f t="shared" si="30"/>
        <v>0</v>
      </c>
      <c r="V37" s="83">
        <f t="shared" si="30"/>
        <v>0</v>
      </c>
      <c r="W37" s="83">
        <f t="shared" si="30"/>
        <v>0</v>
      </c>
      <c r="X37" s="83">
        <f t="shared" si="30"/>
        <v>0</v>
      </c>
      <c r="Y37" s="83">
        <f t="shared" si="30"/>
        <v>0</v>
      </c>
      <c r="Z37" s="83">
        <f t="shared" si="30"/>
        <v>0</v>
      </c>
      <c r="AA37" s="83">
        <f t="shared" si="30"/>
        <v>0</v>
      </c>
      <c r="AB37" s="83">
        <f t="shared" si="30"/>
        <v>0</v>
      </c>
      <c r="AC37" s="83">
        <f t="shared" si="30"/>
        <v>0</v>
      </c>
      <c r="AD37" s="83">
        <f t="shared" si="30"/>
        <v>0</v>
      </c>
      <c r="AE37" s="83">
        <f t="shared" si="30"/>
        <v>0</v>
      </c>
      <c r="AF37" s="83">
        <f t="shared" si="30"/>
        <v>0</v>
      </c>
      <c r="AG37" s="83">
        <f t="shared" si="30"/>
        <v>0</v>
      </c>
      <c r="AH37" s="83">
        <f t="shared" si="30"/>
        <v>0</v>
      </c>
      <c r="AI37" s="83">
        <f t="shared" si="30"/>
        <v>0</v>
      </c>
      <c r="AJ37" s="83">
        <f t="shared" si="30"/>
        <v>0</v>
      </c>
      <c r="AK37" s="83">
        <f t="shared" si="30"/>
        <v>0</v>
      </c>
      <c r="AL37" s="83">
        <f t="shared" si="30"/>
        <v>0</v>
      </c>
      <c r="AM37" s="83">
        <f t="shared" si="30"/>
        <v>0</v>
      </c>
      <c r="AN37" s="240">
        <f t="shared" si="30"/>
        <v>0</v>
      </c>
      <c r="AO37" s="240">
        <f t="shared" si="30"/>
        <v>0</v>
      </c>
      <c r="AP37" s="240">
        <f t="shared" si="30"/>
        <v>0</v>
      </c>
      <c r="AQ37" s="240">
        <f t="shared" si="30"/>
        <v>0</v>
      </c>
      <c r="AR37" s="240">
        <f t="shared" si="30"/>
        <v>0</v>
      </c>
      <c r="AS37" s="240">
        <f t="shared" si="30"/>
        <v>0</v>
      </c>
      <c r="AT37" s="240">
        <f t="shared" si="30"/>
        <v>0</v>
      </c>
      <c r="AU37" s="240">
        <f t="shared" si="30"/>
        <v>0</v>
      </c>
      <c r="AV37" s="240">
        <f t="shared" si="30"/>
        <v>0</v>
      </c>
      <c r="AW37" s="240">
        <f t="shared" si="30"/>
        <v>0</v>
      </c>
      <c r="AX37" s="240">
        <f t="shared" si="30"/>
        <v>0</v>
      </c>
      <c r="AY37" s="240">
        <f t="shared" si="30"/>
        <v>0</v>
      </c>
      <c r="AZ37" s="240">
        <f t="shared" si="30"/>
        <v>0</v>
      </c>
      <c r="BA37" s="240">
        <f t="shared" si="30"/>
        <v>0</v>
      </c>
      <c r="BB37" s="240">
        <f t="shared" si="30"/>
        <v>0</v>
      </c>
      <c r="BC37" s="240">
        <f t="shared" si="30"/>
        <v>0</v>
      </c>
      <c r="BD37" s="240">
        <f t="shared" si="30"/>
        <v>0</v>
      </c>
      <c r="BE37" s="240">
        <f t="shared" si="30"/>
        <v>0</v>
      </c>
      <c r="BF37" s="240">
        <f t="shared" si="30"/>
        <v>0</v>
      </c>
      <c r="BG37" s="240">
        <f t="shared" si="30"/>
        <v>0</v>
      </c>
      <c r="BH37" s="240">
        <f t="shared" si="30"/>
        <v>0</v>
      </c>
      <c r="BI37" s="240">
        <f t="shared" si="30"/>
        <v>0</v>
      </c>
      <c r="BJ37" s="240">
        <f t="shared" si="30"/>
        <v>0</v>
      </c>
      <c r="BK37" s="240">
        <f t="shared" si="30"/>
        <v>0</v>
      </c>
      <c r="BL37" s="240">
        <f t="shared" si="30"/>
        <v>0</v>
      </c>
      <c r="BM37" s="240">
        <f t="shared" si="30"/>
        <v>0</v>
      </c>
      <c r="BN37" s="240">
        <f t="shared" si="30"/>
        <v>0</v>
      </c>
      <c r="BO37" s="240">
        <f t="shared" si="30"/>
        <v>0</v>
      </c>
      <c r="BP37" s="240">
        <f t="shared" si="30"/>
        <v>0</v>
      </c>
      <c r="BQ37" s="240">
        <f t="shared" si="30"/>
        <v>0</v>
      </c>
      <c r="BR37" s="240">
        <f t="shared" si="30"/>
        <v>0</v>
      </c>
      <c r="BS37" s="240">
        <f t="shared" si="30"/>
        <v>0</v>
      </c>
      <c r="BT37" s="242">
        <f t="shared" si="30"/>
        <v>0</v>
      </c>
      <c r="BU37" s="242">
        <f t="shared" si="30"/>
        <v>0</v>
      </c>
      <c r="BV37" s="242">
        <f t="shared" si="30"/>
        <v>0</v>
      </c>
      <c r="BW37" s="242">
        <f t="shared" si="30"/>
        <v>0.24411242744003919</v>
      </c>
      <c r="BX37" s="242">
        <f t="shared" si="30"/>
        <v>39.047224377857731</v>
      </c>
      <c r="BY37" s="242">
        <f t="shared" si="30"/>
        <v>0</v>
      </c>
      <c r="BZ37" s="242">
        <f t="shared" si="30"/>
        <v>0</v>
      </c>
      <c r="CA37" s="242">
        <f t="shared" si="30"/>
        <v>0</v>
      </c>
      <c r="CB37" s="242">
        <f t="shared" si="30"/>
        <v>104.72705051792039</v>
      </c>
      <c r="CC37" s="242">
        <f t="shared" si="30"/>
        <v>3.6279848008831439</v>
      </c>
      <c r="CD37" s="242">
        <f t="shared" si="29"/>
        <v>7.180877799939589</v>
      </c>
      <c r="CE37" s="242">
        <f t="shared" si="29"/>
        <v>0</v>
      </c>
      <c r="CF37" s="242">
        <f t="shared" si="29"/>
        <v>0</v>
      </c>
      <c r="CG37" s="242">
        <f t="shared" si="29"/>
        <v>0</v>
      </c>
      <c r="CH37" s="242">
        <f t="shared" si="29"/>
        <v>0</v>
      </c>
      <c r="CI37" s="242">
        <f t="shared" si="29"/>
        <v>0</v>
      </c>
      <c r="CJ37" s="242">
        <f t="shared" si="29"/>
        <v>0</v>
      </c>
      <c r="CK37" s="242">
        <f t="shared" si="29"/>
        <v>0</v>
      </c>
      <c r="CL37" s="242">
        <f t="shared" si="29"/>
        <v>0</v>
      </c>
      <c r="CM37" s="242">
        <f t="shared" si="29"/>
        <v>0</v>
      </c>
      <c r="CN37" s="242">
        <f t="shared" si="29"/>
        <v>0</v>
      </c>
      <c r="CO37" s="242">
        <f t="shared" si="29"/>
        <v>0</v>
      </c>
      <c r="CP37" s="242">
        <f t="shared" si="29"/>
        <v>0</v>
      </c>
      <c r="CQ37" s="242">
        <f t="shared" si="29"/>
        <v>0</v>
      </c>
      <c r="CR37" s="242">
        <f t="shared" si="29"/>
        <v>0</v>
      </c>
      <c r="CS37" s="242">
        <f t="shared" si="29"/>
        <v>0</v>
      </c>
      <c r="CT37" s="242">
        <f t="shared" si="29"/>
        <v>0</v>
      </c>
      <c r="CU37" s="242">
        <f t="shared" si="29"/>
        <v>0</v>
      </c>
      <c r="CV37" s="242">
        <f t="shared" si="29"/>
        <v>0</v>
      </c>
      <c r="CW37" s="242">
        <f t="shared" si="29"/>
        <v>0</v>
      </c>
      <c r="CX37" s="242">
        <f t="shared" si="29"/>
        <v>0</v>
      </c>
      <c r="CY37" s="242">
        <f t="shared" si="29"/>
        <v>0</v>
      </c>
      <c r="CZ37" s="242">
        <f t="shared" si="23"/>
        <v>0</v>
      </c>
      <c r="DA37" s="242">
        <f t="shared" si="23"/>
        <v>0</v>
      </c>
      <c r="DB37" s="242">
        <f t="shared" si="23"/>
        <v>0</v>
      </c>
      <c r="DC37" s="242">
        <f t="shared" si="23"/>
        <v>0</v>
      </c>
      <c r="DD37" s="242">
        <f t="shared" si="23"/>
        <v>0</v>
      </c>
      <c r="DE37" s="83">
        <f t="shared" si="24"/>
        <v>154.8272499240409</v>
      </c>
    </row>
    <row r="38" spans="1:109" x14ac:dyDescent="0.2">
      <c r="A38" s="7" t="str">
        <f>VLOOKUP(B38,by_src_allpol!$J$25:$K$54,2,FALSE)</f>
        <v>Y</v>
      </c>
      <c r="B38" s="7" t="str">
        <f t="shared" si="21"/>
        <v>Miscellaneous engines</v>
      </c>
      <c r="C38" s="83">
        <f t="shared" si="21"/>
        <v>9.2912314218692046E-2</v>
      </c>
      <c r="D38" s="83">
        <f t="shared" si="21"/>
        <v>1.5485385703115341E-2</v>
      </c>
      <c r="E38" s="83">
        <f t="shared" si="21"/>
        <v>1.5485385703115341E-2</v>
      </c>
      <c r="F38" s="83">
        <f t="shared" si="21"/>
        <v>0.33035489499979392</v>
      </c>
      <c r="G38" s="83">
        <f t="shared" si="21"/>
        <v>7.2523223042923508</v>
      </c>
      <c r="H38" s="83">
        <f t="shared" si="21"/>
        <v>6.1941542812461364E-2</v>
      </c>
      <c r="I38" s="83">
        <f t="shared" si="21"/>
        <v>2.5808976171858899E-2</v>
      </c>
      <c r="J38" s="83">
        <f t="shared" si="21"/>
        <v>6.7103338046833147E-2</v>
      </c>
      <c r="K38" s="83">
        <f t="shared" si="21"/>
        <v>4.8469257250751019</v>
      </c>
      <c r="L38" s="83">
        <f t="shared" si="21"/>
        <v>0.92912314218692049</v>
      </c>
      <c r="M38" s="83">
        <f t="shared" si="21"/>
        <v>1.0943005896868174</v>
      </c>
      <c r="N38" s="83">
        <f t="shared" si="21"/>
        <v>0.91879955171817695</v>
      </c>
      <c r="O38" s="83">
        <f t="shared" si="21"/>
        <v>0.62457722335898547</v>
      </c>
      <c r="P38" s="83">
        <f t="shared" si="21"/>
        <v>0</v>
      </c>
      <c r="Q38" s="83">
        <f t="shared" si="21"/>
        <v>2.3641022173422752</v>
      </c>
      <c r="R38" s="83">
        <f t="shared" si="30"/>
        <v>2.6996189075764416</v>
      </c>
      <c r="S38" s="83">
        <f t="shared" si="30"/>
        <v>2.8596345598419664</v>
      </c>
      <c r="T38" s="83">
        <f t="shared" si="30"/>
        <v>1.9356732128894176</v>
      </c>
      <c r="U38" s="83">
        <f t="shared" si="30"/>
        <v>0</v>
      </c>
      <c r="V38" s="83">
        <f t="shared" si="30"/>
        <v>0.7381367185151646</v>
      </c>
      <c r="W38" s="83">
        <f t="shared" si="30"/>
        <v>1.9872911652331353</v>
      </c>
      <c r="X38" s="83">
        <f t="shared" si="30"/>
        <v>0.32519309976542216</v>
      </c>
      <c r="Y38" s="83">
        <f t="shared" si="30"/>
        <v>8.7750518984320264E-2</v>
      </c>
      <c r="Z38" s="83">
        <f t="shared" si="30"/>
        <v>0</v>
      </c>
      <c r="AA38" s="83">
        <f t="shared" si="30"/>
        <v>4.4804382634347055</v>
      </c>
      <c r="AB38" s="83">
        <f t="shared" si="30"/>
        <v>8.7750518984320264E-2</v>
      </c>
      <c r="AC38" s="83">
        <f t="shared" si="30"/>
        <v>5.1617952343717801E-3</v>
      </c>
      <c r="AD38" s="83">
        <f t="shared" si="30"/>
        <v>0</v>
      </c>
      <c r="AE38" s="83">
        <f t="shared" si="30"/>
        <v>2.6325155695296081</v>
      </c>
      <c r="AF38" s="83">
        <f t="shared" si="30"/>
        <v>1.5020824132021882</v>
      </c>
      <c r="AG38" s="83">
        <f t="shared" si="30"/>
        <v>0.10839769992180739</v>
      </c>
      <c r="AH38" s="83">
        <f t="shared" si="30"/>
        <v>0.36648746164039636</v>
      </c>
      <c r="AI38" s="83">
        <f t="shared" si="30"/>
        <v>0</v>
      </c>
      <c r="AJ38" s="83">
        <f t="shared" si="30"/>
        <v>8.2588723749948481E-2</v>
      </c>
      <c r="AK38" s="83">
        <f t="shared" si="30"/>
        <v>2.4105583744516212</v>
      </c>
      <c r="AL38" s="83">
        <f t="shared" si="30"/>
        <v>0</v>
      </c>
      <c r="AM38" s="83">
        <f t="shared" si="30"/>
        <v>1.0891387944524455</v>
      </c>
      <c r="AN38" s="240">
        <f t="shared" si="30"/>
        <v>0</v>
      </c>
      <c r="AO38" s="240">
        <f t="shared" si="30"/>
        <v>0</v>
      </c>
      <c r="AP38" s="240">
        <f t="shared" si="30"/>
        <v>1.032359046874356E-2</v>
      </c>
      <c r="AQ38" s="240">
        <f t="shared" si="30"/>
        <v>0</v>
      </c>
      <c r="AR38" s="240">
        <f t="shared" si="30"/>
        <v>0</v>
      </c>
      <c r="AS38" s="240">
        <f t="shared" si="30"/>
        <v>0</v>
      </c>
      <c r="AT38" s="240">
        <f t="shared" si="30"/>
        <v>0</v>
      </c>
      <c r="AU38" s="240">
        <f t="shared" si="30"/>
        <v>0</v>
      </c>
      <c r="AV38" s="240">
        <f t="shared" si="30"/>
        <v>0</v>
      </c>
      <c r="AW38" s="240">
        <f t="shared" si="30"/>
        <v>0.34584028070290929</v>
      </c>
      <c r="AX38" s="240">
        <f t="shared" si="30"/>
        <v>5.1617952343717801E-3</v>
      </c>
      <c r="AY38" s="240">
        <f t="shared" si="30"/>
        <v>0.21679539984361479</v>
      </c>
      <c r="AZ38" s="240">
        <f t="shared" si="30"/>
        <v>0</v>
      </c>
      <c r="BA38" s="240">
        <f t="shared" si="30"/>
        <v>0</v>
      </c>
      <c r="BB38" s="240">
        <f t="shared" si="30"/>
        <v>0</v>
      </c>
      <c r="BC38" s="240">
        <f t="shared" si="30"/>
        <v>0</v>
      </c>
      <c r="BD38" s="240">
        <f t="shared" si="30"/>
        <v>0</v>
      </c>
      <c r="BE38" s="240">
        <f t="shared" si="30"/>
        <v>0</v>
      </c>
      <c r="BF38" s="240">
        <f t="shared" si="30"/>
        <v>0.12388308562492271</v>
      </c>
      <c r="BG38" s="240">
        <f t="shared" si="30"/>
        <v>0</v>
      </c>
      <c r="BH38" s="240">
        <f t="shared" si="30"/>
        <v>0</v>
      </c>
      <c r="BI38" s="240">
        <f t="shared" si="30"/>
        <v>0.10839769992180739</v>
      </c>
      <c r="BJ38" s="240">
        <f t="shared" si="30"/>
        <v>8.7750518984320264E-2</v>
      </c>
      <c r="BK38" s="240">
        <f t="shared" si="30"/>
        <v>0</v>
      </c>
      <c r="BL38" s="240">
        <f t="shared" si="30"/>
        <v>0.57812106624963944</v>
      </c>
      <c r="BM38" s="240">
        <f t="shared" si="30"/>
        <v>0</v>
      </c>
      <c r="BN38" s="240">
        <f t="shared" si="30"/>
        <v>0</v>
      </c>
      <c r="BO38" s="240">
        <f t="shared" si="30"/>
        <v>0</v>
      </c>
      <c r="BP38" s="240">
        <f t="shared" si="30"/>
        <v>0</v>
      </c>
      <c r="BQ38" s="240">
        <f t="shared" si="30"/>
        <v>0</v>
      </c>
      <c r="BR38" s="240">
        <f t="shared" si="30"/>
        <v>0</v>
      </c>
      <c r="BS38" s="240">
        <f t="shared" si="30"/>
        <v>0</v>
      </c>
      <c r="BT38" s="242">
        <f t="shared" si="30"/>
        <v>9.2912314218692046E-2</v>
      </c>
      <c r="BU38" s="242">
        <f t="shared" si="30"/>
        <v>1.5485385703115341E-2</v>
      </c>
      <c r="BV38" s="242">
        <f t="shared" si="30"/>
        <v>5.1617952343717801E-3</v>
      </c>
      <c r="BW38" s="242">
        <f t="shared" si="30"/>
        <v>0.33035489499979392</v>
      </c>
      <c r="BX38" s="242">
        <f t="shared" si="30"/>
        <v>7.2523223042923508</v>
      </c>
      <c r="BY38" s="242">
        <f t="shared" si="30"/>
        <v>6.1941542812461364E-2</v>
      </c>
      <c r="BZ38" s="242">
        <f t="shared" si="30"/>
        <v>2.5808976171858899E-2</v>
      </c>
      <c r="CA38" s="242">
        <f t="shared" si="30"/>
        <v>6.7103338046833147E-2</v>
      </c>
      <c r="CB38" s="242">
        <f t="shared" si="30"/>
        <v>4.8469257250751019</v>
      </c>
      <c r="CC38" s="242">
        <f t="shared" si="30"/>
        <v>0.58328286148401121</v>
      </c>
      <c r="CD38" s="242">
        <f t="shared" si="29"/>
        <v>1.0891387944524455</v>
      </c>
      <c r="CE38" s="242">
        <f t="shared" si="29"/>
        <v>0.70200415187456211</v>
      </c>
      <c r="CF38" s="242">
        <f t="shared" si="29"/>
        <v>0.62457722335898547</v>
      </c>
      <c r="CG38" s="242">
        <f t="shared" si="29"/>
        <v>0</v>
      </c>
      <c r="CH38" s="242">
        <f t="shared" si="29"/>
        <v>2.3641022173422752</v>
      </c>
      <c r="CI38" s="242">
        <f t="shared" si="29"/>
        <v>2.6996189075764416</v>
      </c>
      <c r="CJ38" s="242">
        <f t="shared" si="29"/>
        <v>2.8596345598419664</v>
      </c>
      <c r="CK38" s="242">
        <f t="shared" si="29"/>
        <v>1.9356732128894176</v>
      </c>
      <c r="CL38" s="242">
        <f t="shared" si="29"/>
        <v>0</v>
      </c>
      <c r="CM38" s="242">
        <f t="shared" si="29"/>
        <v>0.7381367185151646</v>
      </c>
      <c r="CN38" s="242">
        <f t="shared" si="29"/>
        <v>1.8634080796082126</v>
      </c>
      <c r="CO38" s="242">
        <f t="shared" si="29"/>
        <v>0.32519309976542216</v>
      </c>
      <c r="CP38" s="242">
        <f t="shared" si="29"/>
        <v>8.7750518984320264E-2</v>
      </c>
      <c r="CQ38" s="242">
        <f t="shared" si="29"/>
        <v>0</v>
      </c>
      <c r="CR38" s="242">
        <f t="shared" si="29"/>
        <v>4.3720405635128978</v>
      </c>
      <c r="CS38" s="242">
        <f t="shared" si="29"/>
        <v>0</v>
      </c>
      <c r="CT38" s="242">
        <f t="shared" si="29"/>
        <v>5.1617952343717801E-3</v>
      </c>
      <c r="CU38" s="242">
        <f t="shared" si="29"/>
        <v>0</v>
      </c>
      <c r="CV38" s="242">
        <f t="shared" si="29"/>
        <v>2.0543945032799686</v>
      </c>
      <c r="CW38" s="242">
        <f t="shared" si="29"/>
        <v>1.5020824132021882</v>
      </c>
      <c r="CX38" s="242">
        <f t="shared" si="29"/>
        <v>0.10839769992180739</v>
      </c>
      <c r="CY38" s="242">
        <f t="shared" si="29"/>
        <v>0.36648746164039636</v>
      </c>
      <c r="CZ38" s="242">
        <f t="shared" si="23"/>
        <v>0</v>
      </c>
      <c r="DA38" s="242">
        <f t="shared" si="23"/>
        <v>8.2588723749948481E-2</v>
      </c>
      <c r="DB38" s="242">
        <f t="shared" si="23"/>
        <v>2.4105583744516212</v>
      </c>
      <c r="DC38" s="242">
        <f t="shared" si="23"/>
        <v>0</v>
      </c>
      <c r="DD38" s="242">
        <f t="shared" si="23"/>
        <v>1.0891387944524455</v>
      </c>
      <c r="DE38" s="83">
        <f t="shared" si="24"/>
        <v>42.037660388723779</v>
      </c>
    </row>
    <row r="39" spans="1:109" x14ac:dyDescent="0.2">
      <c r="A39" s="7" t="str">
        <f>VLOOKUP(B39,by_src_allpol!$J$25:$K$54,2,FALSE)</f>
        <v>Y</v>
      </c>
      <c r="B39" s="7" t="str">
        <f t="shared" si="21"/>
        <v>Artificial Lift</v>
      </c>
      <c r="C39" s="83">
        <f t="shared" si="21"/>
        <v>0.31243762484923276</v>
      </c>
      <c r="D39" s="83">
        <f t="shared" si="21"/>
        <v>0</v>
      </c>
      <c r="E39" s="83">
        <f t="shared" si="21"/>
        <v>3.2533781609917579E-2</v>
      </c>
      <c r="F39" s="83">
        <f t="shared" si="21"/>
        <v>2.5368179973840954</v>
      </c>
      <c r="G39" s="83">
        <f t="shared" si="21"/>
        <v>39.878701175130921</v>
      </c>
      <c r="H39" s="83">
        <f t="shared" si="21"/>
        <v>0.10224620429410913</v>
      </c>
      <c r="I39" s="83">
        <f t="shared" si="21"/>
        <v>3.9385772876485883E-2</v>
      </c>
      <c r="J39" s="83">
        <f t="shared" si="21"/>
        <v>0.48410635988933248</v>
      </c>
      <c r="K39" s="83">
        <f t="shared" si="21"/>
        <v>99.030591146521189</v>
      </c>
      <c r="L39" s="83">
        <f t="shared" si="21"/>
        <v>8.1153469217012564</v>
      </c>
      <c r="M39" s="83">
        <f t="shared" si="21"/>
        <v>9.2188996459009278</v>
      </c>
      <c r="N39" s="83">
        <f t="shared" si="21"/>
        <v>0.71601332199696488</v>
      </c>
      <c r="O39" s="83">
        <f t="shared" si="21"/>
        <v>4.5050788425184045</v>
      </c>
      <c r="P39" s="83">
        <f t="shared" si="21"/>
        <v>0</v>
      </c>
      <c r="Q39" s="83">
        <f t="shared" si="21"/>
        <v>25.372396583851149</v>
      </c>
      <c r="R39" s="83">
        <f t="shared" si="30"/>
        <v>12.428853312240808</v>
      </c>
      <c r="S39" s="83">
        <f t="shared" si="30"/>
        <v>77.581631585000764</v>
      </c>
      <c r="T39" s="83">
        <f t="shared" si="30"/>
        <v>8.8245939023224853</v>
      </c>
      <c r="U39" s="83">
        <f t="shared" si="30"/>
        <v>0</v>
      </c>
      <c r="V39" s="83">
        <f t="shared" si="30"/>
        <v>9.6651553424956109</v>
      </c>
      <c r="W39" s="83">
        <f t="shared" si="30"/>
        <v>56.62036250187834</v>
      </c>
      <c r="X39" s="83">
        <f t="shared" si="30"/>
        <v>3.5690177740674831</v>
      </c>
      <c r="Y39" s="83">
        <f t="shared" si="30"/>
        <v>0.21367012381353523</v>
      </c>
      <c r="Z39" s="83">
        <f t="shared" si="30"/>
        <v>0</v>
      </c>
      <c r="AA39" s="83">
        <f t="shared" si="30"/>
        <v>58.216342802284345</v>
      </c>
      <c r="AB39" s="83">
        <f t="shared" si="30"/>
        <v>0.76764702926244166</v>
      </c>
      <c r="AC39" s="83">
        <f t="shared" si="30"/>
        <v>1.3881870767941744E-2</v>
      </c>
      <c r="AD39" s="83">
        <f t="shared" si="30"/>
        <v>0</v>
      </c>
      <c r="AE39" s="83">
        <f t="shared" si="30"/>
        <v>193.41236975680141</v>
      </c>
      <c r="AF39" s="83">
        <f t="shared" si="30"/>
        <v>4.9025668089639156</v>
      </c>
      <c r="AG39" s="83">
        <f t="shared" si="30"/>
        <v>2.4661897797133148</v>
      </c>
      <c r="AH39" s="83">
        <f t="shared" si="30"/>
        <v>7.8669688267412967</v>
      </c>
      <c r="AI39" s="83">
        <f t="shared" si="30"/>
        <v>0</v>
      </c>
      <c r="AJ39" s="83">
        <f t="shared" si="30"/>
        <v>0.39617686427046656</v>
      </c>
      <c r="AK39" s="83">
        <f t="shared" si="30"/>
        <v>32.380099351952218</v>
      </c>
      <c r="AL39" s="83">
        <f t="shared" si="30"/>
        <v>0</v>
      </c>
      <c r="AM39" s="83">
        <f t="shared" si="30"/>
        <v>10.567404469427274</v>
      </c>
      <c r="AN39" s="240">
        <f t="shared" si="30"/>
        <v>0</v>
      </c>
      <c r="AO39" s="240">
        <f t="shared" si="30"/>
        <v>0</v>
      </c>
      <c r="AP39" s="240">
        <f t="shared" si="30"/>
        <v>3.2033059171206822E-2</v>
      </c>
      <c r="AQ39" s="240">
        <f t="shared" si="30"/>
        <v>0</v>
      </c>
      <c r="AR39" s="240">
        <f t="shared" si="30"/>
        <v>0</v>
      </c>
      <c r="AS39" s="240">
        <f t="shared" si="30"/>
        <v>0</v>
      </c>
      <c r="AT39" s="240">
        <f t="shared" si="30"/>
        <v>0</v>
      </c>
      <c r="AU39" s="240">
        <f t="shared" si="30"/>
        <v>0</v>
      </c>
      <c r="AV39" s="240">
        <f t="shared" si="30"/>
        <v>0</v>
      </c>
      <c r="AW39" s="240">
        <f t="shared" si="30"/>
        <v>2.1375050294185458</v>
      </c>
      <c r="AX39" s="240">
        <f t="shared" si="30"/>
        <v>6.6787149489618169E-2</v>
      </c>
      <c r="AY39" s="240">
        <f t="shared" si="30"/>
        <v>0.71601332199696488</v>
      </c>
      <c r="AZ39" s="240">
        <f t="shared" si="30"/>
        <v>0</v>
      </c>
      <c r="BA39" s="240">
        <f t="shared" si="30"/>
        <v>0</v>
      </c>
      <c r="BB39" s="240">
        <f t="shared" si="30"/>
        <v>0</v>
      </c>
      <c r="BC39" s="240">
        <f t="shared" si="30"/>
        <v>0</v>
      </c>
      <c r="BD39" s="240">
        <f t="shared" si="30"/>
        <v>0</v>
      </c>
      <c r="BE39" s="240">
        <f t="shared" si="30"/>
        <v>0</v>
      </c>
      <c r="BF39" s="240">
        <f t="shared" si="30"/>
        <v>4.7278607970258468</v>
      </c>
      <c r="BG39" s="240">
        <f t="shared" si="30"/>
        <v>0</v>
      </c>
      <c r="BH39" s="240">
        <f t="shared" si="30"/>
        <v>0</v>
      </c>
      <c r="BI39" s="240">
        <f t="shared" si="30"/>
        <v>0.89413215266203616</v>
      </c>
      <c r="BJ39" s="240">
        <f t="shared" si="30"/>
        <v>0.76764702926244166</v>
      </c>
      <c r="BK39" s="240">
        <f t="shared" si="30"/>
        <v>0</v>
      </c>
      <c r="BL39" s="240">
        <f t="shared" si="30"/>
        <v>35.367106352456133</v>
      </c>
      <c r="BM39" s="240">
        <f t="shared" si="30"/>
        <v>0</v>
      </c>
      <c r="BN39" s="240">
        <f t="shared" si="30"/>
        <v>0</v>
      </c>
      <c r="BO39" s="240">
        <f t="shared" si="30"/>
        <v>0</v>
      </c>
      <c r="BP39" s="240">
        <f t="shared" si="30"/>
        <v>0</v>
      </c>
      <c r="BQ39" s="240">
        <f t="shared" si="30"/>
        <v>0</v>
      </c>
      <c r="BR39" s="240">
        <f t="shared" si="30"/>
        <v>0</v>
      </c>
      <c r="BS39" s="240">
        <f t="shared" si="30"/>
        <v>0</v>
      </c>
      <c r="BT39" s="242">
        <f t="shared" si="30"/>
        <v>0.31243762484923276</v>
      </c>
      <c r="BU39" s="242">
        <f t="shared" si="30"/>
        <v>0</v>
      </c>
      <c r="BV39" s="242">
        <f t="shared" si="30"/>
        <v>5.0072243871076064E-4</v>
      </c>
      <c r="BW39" s="242">
        <f t="shared" si="30"/>
        <v>2.5368179973840954</v>
      </c>
      <c r="BX39" s="242">
        <f t="shared" si="30"/>
        <v>39.878701175130921</v>
      </c>
      <c r="BY39" s="242">
        <f t="shared" si="30"/>
        <v>0.10224620429410913</v>
      </c>
      <c r="BZ39" s="242">
        <f t="shared" si="30"/>
        <v>3.9385772876485883E-2</v>
      </c>
      <c r="CA39" s="242">
        <f t="shared" si="30"/>
        <v>0.48410635988933248</v>
      </c>
      <c r="CB39" s="242">
        <f t="shared" si="30"/>
        <v>99.030591146521189</v>
      </c>
      <c r="CC39" s="242">
        <f t="shared" si="30"/>
        <v>5.9778418922827106</v>
      </c>
      <c r="CD39" s="242">
        <f t="shared" si="29"/>
        <v>9.1521124964113092</v>
      </c>
      <c r="CE39" s="242">
        <f t="shared" si="29"/>
        <v>0</v>
      </c>
      <c r="CF39" s="242">
        <f t="shared" si="29"/>
        <v>4.5050788425184045</v>
      </c>
      <c r="CG39" s="242">
        <f t="shared" si="29"/>
        <v>0</v>
      </c>
      <c r="CH39" s="242">
        <f t="shared" si="29"/>
        <v>25.372396583851149</v>
      </c>
      <c r="CI39" s="242">
        <f t="shared" si="29"/>
        <v>12.428853312240808</v>
      </c>
      <c r="CJ39" s="242">
        <f t="shared" si="29"/>
        <v>77.581631585000764</v>
      </c>
      <c r="CK39" s="242">
        <f t="shared" si="29"/>
        <v>8.8245939023224853</v>
      </c>
      <c r="CL39" s="242">
        <f t="shared" si="29"/>
        <v>0</v>
      </c>
      <c r="CM39" s="242">
        <f t="shared" si="29"/>
        <v>9.6651553424956109</v>
      </c>
      <c r="CN39" s="242">
        <f t="shared" si="29"/>
        <v>51.892501704852492</v>
      </c>
      <c r="CO39" s="242">
        <f t="shared" si="29"/>
        <v>3.5690177740674831</v>
      </c>
      <c r="CP39" s="242">
        <f t="shared" si="29"/>
        <v>0.21367012381353523</v>
      </c>
      <c r="CQ39" s="242">
        <f t="shared" si="29"/>
        <v>0</v>
      </c>
      <c r="CR39" s="242">
        <f t="shared" si="29"/>
        <v>57.322210649622313</v>
      </c>
      <c r="CS39" s="242">
        <f t="shared" si="29"/>
        <v>0</v>
      </c>
      <c r="CT39" s="242">
        <f t="shared" si="29"/>
        <v>1.3881870767941744E-2</v>
      </c>
      <c r="CU39" s="242">
        <f t="shared" si="29"/>
        <v>0</v>
      </c>
      <c r="CV39" s="242">
        <f t="shared" si="29"/>
        <v>158.04526340434526</v>
      </c>
      <c r="CW39" s="242">
        <f t="shared" si="29"/>
        <v>4.9025668089639156</v>
      </c>
      <c r="CX39" s="242">
        <f t="shared" si="29"/>
        <v>2.4661897797133148</v>
      </c>
      <c r="CY39" s="242">
        <f t="shared" si="29"/>
        <v>7.8669688267412967</v>
      </c>
      <c r="CZ39" s="242">
        <f t="shared" si="23"/>
        <v>0</v>
      </c>
      <c r="DA39" s="242">
        <f t="shared" si="23"/>
        <v>0.39617686427046656</v>
      </c>
      <c r="DB39" s="242">
        <f t="shared" si="23"/>
        <v>32.380099351952218</v>
      </c>
      <c r="DC39" s="242">
        <f t="shared" si="23"/>
        <v>0</v>
      </c>
      <c r="DD39" s="242">
        <f t="shared" si="23"/>
        <v>10.567404469427274</v>
      </c>
      <c r="DE39" s="83">
        <f t="shared" si="24"/>
        <v>670.23748748052776</v>
      </c>
    </row>
    <row r="40" spans="1:109" x14ac:dyDescent="0.2">
      <c r="A40" s="7" t="str">
        <f>VLOOKUP(B40,by_src_allpol!$J$25:$K$54,2,FALSE)</f>
        <v>N</v>
      </c>
      <c r="B40" s="7" t="str">
        <f t="shared" ref="B40:AF48" si="31">B85</f>
        <v xml:space="preserve">Venting - Compressor Startup </v>
      </c>
      <c r="C40" s="83">
        <f t="shared" si="31"/>
        <v>0.25035043560393555</v>
      </c>
      <c r="D40" s="83">
        <f t="shared" si="31"/>
        <v>0.18778623201652395</v>
      </c>
      <c r="E40" s="83">
        <f t="shared" si="31"/>
        <v>0</v>
      </c>
      <c r="F40" s="83">
        <f t="shared" si="31"/>
        <v>0.51426875144484185</v>
      </c>
      <c r="G40" s="83">
        <f t="shared" si="31"/>
        <v>94.506374832847612</v>
      </c>
      <c r="H40" s="83">
        <f t="shared" si="31"/>
        <v>7.8857902651183562E-3</v>
      </c>
      <c r="I40" s="83">
        <f t="shared" si="31"/>
        <v>0</v>
      </c>
      <c r="J40" s="83">
        <f t="shared" si="31"/>
        <v>3.0322483937242777E-2</v>
      </c>
      <c r="K40" s="83">
        <f t="shared" si="31"/>
        <v>55.816462486978857</v>
      </c>
      <c r="L40" s="83">
        <f t="shared" si="31"/>
        <v>2.4361330611259473</v>
      </c>
      <c r="M40" s="83">
        <f t="shared" si="31"/>
        <v>2.5902552505906025</v>
      </c>
      <c r="N40" s="83">
        <f t="shared" si="31"/>
        <v>5.9473837999678665</v>
      </c>
      <c r="O40" s="83">
        <f t="shared" si="31"/>
        <v>1.8237672392735165</v>
      </c>
      <c r="P40" s="83">
        <f t="shared" si="31"/>
        <v>0</v>
      </c>
      <c r="Q40" s="83">
        <f t="shared" si="31"/>
        <v>15.852480096394894</v>
      </c>
      <c r="R40" s="83">
        <f t="shared" si="31"/>
        <v>0.36980395444185171</v>
      </c>
      <c r="S40" s="83">
        <f t="shared" si="31"/>
        <v>70.332369548968174</v>
      </c>
      <c r="T40" s="83">
        <f t="shared" si="31"/>
        <v>10.028870796232132</v>
      </c>
      <c r="U40" s="83">
        <f t="shared" si="31"/>
        <v>0</v>
      </c>
      <c r="V40" s="83">
        <f t="shared" si="31"/>
        <v>7.7131850795665535</v>
      </c>
      <c r="W40" s="83">
        <f t="shared" si="31"/>
        <v>21.803133438627931</v>
      </c>
      <c r="X40" s="83">
        <f t="shared" si="31"/>
        <v>2.2800268212338577</v>
      </c>
      <c r="Y40" s="83">
        <f t="shared" si="31"/>
        <v>0</v>
      </c>
      <c r="Z40" s="83">
        <f t="shared" si="31"/>
        <v>0</v>
      </c>
      <c r="AA40" s="83">
        <f t="shared" si="31"/>
        <v>64.090719743499847</v>
      </c>
      <c r="AB40" s="83">
        <f t="shared" si="31"/>
        <v>0.2405490104433638</v>
      </c>
      <c r="AC40" s="83">
        <f t="shared" si="31"/>
        <v>4.6522561746725651E-3</v>
      </c>
      <c r="AD40" s="83">
        <f t="shared" si="31"/>
        <v>0</v>
      </c>
      <c r="AE40" s="83">
        <f t="shared" si="31"/>
        <v>57.637017797066761</v>
      </c>
      <c r="AF40" s="83">
        <f t="shared" si="31"/>
        <v>0.25557162093928787</v>
      </c>
      <c r="AG40" s="83">
        <f t="shared" si="30"/>
        <v>7.4028990371302452</v>
      </c>
      <c r="AH40" s="83">
        <f t="shared" si="30"/>
        <v>2.0543635902224571</v>
      </c>
      <c r="AI40" s="83">
        <f t="shared" si="30"/>
        <v>0</v>
      </c>
      <c r="AJ40" s="83">
        <f t="shared" si="30"/>
        <v>6.491913821452916E-2</v>
      </c>
      <c r="AK40" s="83">
        <f t="shared" si="30"/>
        <v>70.562310551137088</v>
      </c>
      <c r="AL40" s="83">
        <f t="shared" si="30"/>
        <v>0</v>
      </c>
      <c r="AM40" s="83">
        <f t="shared" si="30"/>
        <v>45.408994540036645</v>
      </c>
      <c r="AN40" s="240">
        <f t="shared" si="30"/>
        <v>0</v>
      </c>
      <c r="AO40" s="240">
        <f t="shared" si="30"/>
        <v>0</v>
      </c>
      <c r="AP40" s="240">
        <f t="shared" si="30"/>
        <v>0</v>
      </c>
      <c r="AQ40" s="240">
        <f t="shared" si="30"/>
        <v>0</v>
      </c>
      <c r="AR40" s="240">
        <f t="shared" si="30"/>
        <v>0</v>
      </c>
      <c r="AS40" s="240">
        <f t="shared" si="30"/>
        <v>0</v>
      </c>
      <c r="AT40" s="240">
        <f t="shared" si="30"/>
        <v>0</v>
      </c>
      <c r="AU40" s="240">
        <f t="shared" si="30"/>
        <v>0</v>
      </c>
      <c r="AV40" s="240">
        <f t="shared" si="30"/>
        <v>0</v>
      </c>
      <c r="AW40" s="240">
        <f t="shared" si="30"/>
        <v>0.12406256520291684</v>
      </c>
      <c r="AX40" s="240">
        <f t="shared" si="30"/>
        <v>1.569596336331092E-2</v>
      </c>
      <c r="AY40" s="240">
        <f t="shared" si="30"/>
        <v>2.6484012511390646E-2</v>
      </c>
      <c r="AZ40" s="240">
        <f t="shared" si="30"/>
        <v>0</v>
      </c>
      <c r="BA40" s="240">
        <f t="shared" si="30"/>
        <v>0</v>
      </c>
      <c r="BB40" s="240">
        <f t="shared" si="30"/>
        <v>0</v>
      </c>
      <c r="BC40" s="240">
        <f t="shared" si="30"/>
        <v>0</v>
      </c>
      <c r="BD40" s="240">
        <f t="shared" si="30"/>
        <v>0</v>
      </c>
      <c r="BE40" s="240">
        <f t="shared" si="30"/>
        <v>0</v>
      </c>
      <c r="BF40" s="240">
        <f t="shared" si="30"/>
        <v>1.8337631085776118</v>
      </c>
      <c r="BG40" s="240">
        <f t="shared" si="30"/>
        <v>0</v>
      </c>
      <c r="BH40" s="240">
        <f t="shared" si="30"/>
        <v>0</v>
      </c>
      <c r="BI40" s="240">
        <f t="shared" si="30"/>
        <v>1.3858358182489985</v>
      </c>
      <c r="BJ40" s="240">
        <f t="shared" si="30"/>
        <v>0.2405490104433638</v>
      </c>
      <c r="BK40" s="240">
        <f t="shared" si="30"/>
        <v>0</v>
      </c>
      <c r="BL40" s="240">
        <f t="shared" si="30"/>
        <v>9.3509844996472378</v>
      </c>
      <c r="BM40" s="240">
        <f t="shared" si="30"/>
        <v>0</v>
      </c>
      <c r="BN40" s="240">
        <f t="shared" si="30"/>
        <v>0</v>
      </c>
      <c r="BO40" s="240">
        <f t="shared" si="30"/>
        <v>0</v>
      </c>
      <c r="BP40" s="240">
        <f t="shared" si="30"/>
        <v>0</v>
      </c>
      <c r="BQ40" s="240">
        <f t="shared" si="30"/>
        <v>0</v>
      </c>
      <c r="BR40" s="240">
        <f t="shared" si="30"/>
        <v>0</v>
      </c>
      <c r="BS40" s="240">
        <f t="shared" si="30"/>
        <v>0</v>
      </c>
      <c r="BT40" s="242">
        <f t="shared" si="30"/>
        <v>0.25035043560393555</v>
      </c>
      <c r="BU40" s="242">
        <f t="shared" si="30"/>
        <v>0.18778623201652395</v>
      </c>
      <c r="BV40" s="242">
        <f t="shared" si="30"/>
        <v>0</v>
      </c>
      <c r="BW40" s="242">
        <f t="shared" si="30"/>
        <v>0.51426875144484185</v>
      </c>
      <c r="BX40" s="242">
        <f t="shared" si="30"/>
        <v>94.506374832847612</v>
      </c>
      <c r="BY40" s="242">
        <f t="shared" si="30"/>
        <v>7.8857902651183562E-3</v>
      </c>
      <c r="BZ40" s="242">
        <f t="shared" si="30"/>
        <v>0</v>
      </c>
      <c r="CA40" s="242">
        <f t="shared" si="30"/>
        <v>3.0322483937242777E-2</v>
      </c>
      <c r="CB40" s="242">
        <f t="shared" si="30"/>
        <v>55.816462486978857</v>
      </c>
      <c r="CC40" s="242">
        <f t="shared" si="30"/>
        <v>2.3120704959230305</v>
      </c>
      <c r="CD40" s="242">
        <f t="shared" si="29"/>
        <v>2.5745592872272915</v>
      </c>
      <c r="CE40" s="242">
        <f t="shared" si="29"/>
        <v>5.9208997874564755</v>
      </c>
      <c r="CF40" s="242">
        <f t="shared" si="29"/>
        <v>1.8237672392735165</v>
      </c>
      <c r="CG40" s="242">
        <f t="shared" si="29"/>
        <v>0</v>
      </c>
      <c r="CH40" s="242">
        <f t="shared" si="29"/>
        <v>15.852480096394894</v>
      </c>
      <c r="CI40" s="242">
        <f t="shared" si="29"/>
        <v>0.36980395444185171</v>
      </c>
      <c r="CJ40" s="242">
        <f t="shared" si="29"/>
        <v>70.332369548968174</v>
      </c>
      <c r="CK40" s="242">
        <f t="shared" si="29"/>
        <v>10.028870796232132</v>
      </c>
      <c r="CL40" s="242">
        <f t="shared" si="29"/>
        <v>0</v>
      </c>
      <c r="CM40" s="242">
        <f t="shared" si="29"/>
        <v>7.7131850795665535</v>
      </c>
      <c r="CN40" s="242">
        <f t="shared" si="29"/>
        <v>19.969370330050321</v>
      </c>
      <c r="CO40" s="242">
        <f t="shared" si="29"/>
        <v>2.2800268212338577</v>
      </c>
      <c r="CP40" s="242">
        <f t="shared" si="29"/>
        <v>0</v>
      </c>
      <c r="CQ40" s="242">
        <f t="shared" si="29"/>
        <v>0</v>
      </c>
      <c r="CR40" s="242">
        <f t="shared" si="29"/>
        <v>62.704883925250847</v>
      </c>
      <c r="CS40" s="242">
        <f t="shared" si="29"/>
        <v>0</v>
      </c>
      <c r="CT40" s="242">
        <f t="shared" si="29"/>
        <v>4.6522561746725651E-3</v>
      </c>
      <c r="CU40" s="242">
        <f t="shared" si="29"/>
        <v>0</v>
      </c>
      <c r="CV40" s="242">
        <f t="shared" si="29"/>
        <v>48.286033297419522</v>
      </c>
      <c r="CW40" s="242">
        <f t="shared" si="29"/>
        <v>0.25557162093928787</v>
      </c>
      <c r="CX40" s="242">
        <f t="shared" si="29"/>
        <v>7.4028990371302452</v>
      </c>
      <c r="CY40" s="242">
        <f t="shared" si="29"/>
        <v>2.0543635902224571</v>
      </c>
      <c r="CZ40" s="242">
        <f t="shared" si="23"/>
        <v>0</v>
      </c>
      <c r="DA40" s="242">
        <f t="shared" si="23"/>
        <v>6.491913821452916E-2</v>
      </c>
      <c r="DB40" s="242">
        <f t="shared" si="23"/>
        <v>70.562310551137088</v>
      </c>
      <c r="DC40" s="242">
        <f t="shared" si="23"/>
        <v>0</v>
      </c>
      <c r="DD40" s="242">
        <f t="shared" si="23"/>
        <v>45.408994540036645</v>
      </c>
      <c r="DE40" s="83">
        <f t="shared" si="24"/>
        <v>540.21285738438235</v>
      </c>
    </row>
    <row r="41" spans="1:109" x14ac:dyDescent="0.2">
      <c r="A41" s="7" t="str">
        <f>VLOOKUP(B41,by_src_allpol!$J$25:$K$54,2,FALSE)</f>
        <v>N</v>
      </c>
      <c r="B41" s="7" t="str">
        <f t="shared" si="31"/>
        <v>Venting - Compressor Shutdown</v>
      </c>
      <c r="C41" s="83">
        <f t="shared" si="31"/>
        <v>0.23707590725815503</v>
      </c>
      <c r="D41" s="83">
        <f t="shared" si="31"/>
        <v>0.17782909471881087</v>
      </c>
      <c r="E41" s="83">
        <f t="shared" si="31"/>
        <v>0</v>
      </c>
      <c r="F41" s="83">
        <f t="shared" si="31"/>
        <v>0.48700027435218052</v>
      </c>
      <c r="G41" s="83">
        <f t="shared" si="31"/>
        <v>89.495288878276696</v>
      </c>
      <c r="H41" s="83">
        <f t="shared" si="31"/>
        <v>7.4676557963259723E-3</v>
      </c>
      <c r="I41" s="83">
        <f t="shared" si="31"/>
        <v>0</v>
      </c>
      <c r="J41" s="83">
        <f t="shared" si="31"/>
        <v>2.8714670986694526E-2</v>
      </c>
      <c r="K41" s="83">
        <f t="shared" si="31"/>
        <v>52.856862230413739</v>
      </c>
      <c r="L41" s="83">
        <f t="shared" si="31"/>
        <v>2.3069600589060899</v>
      </c>
      <c r="M41" s="83">
        <f t="shared" si="31"/>
        <v>2.4529101061181189</v>
      </c>
      <c r="N41" s="83">
        <f t="shared" si="31"/>
        <v>5.6320309840422356</v>
      </c>
      <c r="O41" s="83">
        <f t="shared" si="31"/>
        <v>1.7270641923807089</v>
      </c>
      <c r="P41" s="83">
        <f t="shared" si="31"/>
        <v>0</v>
      </c>
      <c r="Q41" s="83">
        <f t="shared" si="31"/>
        <v>15.011921557389869</v>
      </c>
      <c r="R41" s="83">
        <f t="shared" si="31"/>
        <v>0.35019554807428188</v>
      </c>
      <c r="S41" s="83">
        <f t="shared" si="31"/>
        <v>66.603080918207695</v>
      </c>
      <c r="T41" s="83">
        <f t="shared" si="31"/>
        <v>9.4971020803535282</v>
      </c>
      <c r="U41" s="83">
        <f t="shared" si="31"/>
        <v>0</v>
      </c>
      <c r="V41" s="83">
        <f t="shared" si="31"/>
        <v>7.3042027914872119</v>
      </c>
      <c r="W41" s="83">
        <f t="shared" si="31"/>
        <v>20.647048720182362</v>
      </c>
      <c r="X41" s="83">
        <f t="shared" si="31"/>
        <v>2.1591311631352585</v>
      </c>
      <c r="Y41" s="83">
        <f t="shared" si="31"/>
        <v>0</v>
      </c>
      <c r="Z41" s="83">
        <f t="shared" si="31"/>
        <v>0</v>
      </c>
      <c r="AA41" s="83">
        <f t="shared" si="31"/>
        <v>60.692387026865298</v>
      </c>
      <c r="AB41" s="83">
        <f t="shared" si="31"/>
        <v>0.22779419078436541</v>
      </c>
      <c r="AC41" s="83">
        <f t="shared" si="31"/>
        <v>4.4055759309831761E-3</v>
      </c>
      <c r="AD41" s="83">
        <f t="shared" si="31"/>
        <v>0</v>
      </c>
      <c r="AE41" s="83">
        <f t="shared" si="31"/>
        <v>54.580884802260059</v>
      </c>
      <c r="AF41" s="83">
        <f t="shared" si="31"/>
        <v>0.24202024557079097</v>
      </c>
      <c r="AG41" s="83">
        <f t="shared" si="30"/>
        <v>7.0103692902884873</v>
      </c>
      <c r="AH41" s="83">
        <f t="shared" si="30"/>
        <v>1.9454334513746427</v>
      </c>
      <c r="AI41" s="83">
        <f t="shared" si="30"/>
        <v>0</v>
      </c>
      <c r="AJ41" s="83">
        <f t="shared" si="30"/>
        <v>6.1476879612767557E-2</v>
      </c>
      <c r="AK41" s="83">
        <f t="shared" si="30"/>
        <v>66.820829577496184</v>
      </c>
      <c r="AL41" s="83">
        <f t="shared" si="30"/>
        <v>0</v>
      </c>
      <c r="AM41" s="83">
        <f t="shared" si="30"/>
        <v>43.001237654289753</v>
      </c>
      <c r="AN41" s="240">
        <f t="shared" si="30"/>
        <v>0</v>
      </c>
      <c r="AO41" s="240">
        <f t="shared" si="30"/>
        <v>0</v>
      </c>
      <c r="AP41" s="240">
        <f t="shared" si="30"/>
        <v>0</v>
      </c>
      <c r="AQ41" s="240">
        <f t="shared" si="30"/>
        <v>0</v>
      </c>
      <c r="AR41" s="240">
        <f t="shared" si="30"/>
        <v>0</v>
      </c>
      <c r="AS41" s="240">
        <f t="shared" si="30"/>
        <v>0</v>
      </c>
      <c r="AT41" s="240">
        <f t="shared" si="30"/>
        <v>0</v>
      </c>
      <c r="AU41" s="240">
        <f t="shared" ref="AU41:DD54" si="32">AU86</f>
        <v>0</v>
      </c>
      <c r="AV41" s="240">
        <f t="shared" si="32"/>
        <v>0</v>
      </c>
      <c r="AW41" s="240">
        <f t="shared" si="32"/>
        <v>0.11748429808521235</v>
      </c>
      <c r="AX41" s="240">
        <f t="shared" si="32"/>
        <v>1.4863703934331009E-2</v>
      </c>
      <c r="AY41" s="240">
        <f t="shared" si="32"/>
        <v>2.5079729854784256E-2</v>
      </c>
      <c r="AZ41" s="240">
        <f t="shared" si="32"/>
        <v>0</v>
      </c>
      <c r="BA41" s="240">
        <f t="shared" si="32"/>
        <v>0</v>
      </c>
      <c r="BB41" s="240">
        <f t="shared" si="32"/>
        <v>0</v>
      </c>
      <c r="BC41" s="240">
        <f t="shared" si="32"/>
        <v>0</v>
      </c>
      <c r="BD41" s="240">
        <f t="shared" si="32"/>
        <v>0</v>
      </c>
      <c r="BE41" s="240">
        <f t="shared" si="32"/>
        <v>0</v>
      </c>
      <c r="BF41" s="240">
        <f t="shared" si="32"/>
        <v>1.7365300428330381</v>
      </c>
      <c r="BG41" s="240">
        <f t="shared" si="32"/>
        <v>0</v>
      </c>
      <c r="BH41" s="240">
        <f t="shared" si="32"/>
        <v>0</v>
      </c>
      <c r="BI41" s="240">
        <f t="shared" si="32"/>
        <v>1.3123535540477571</v>
      </c>
      <c r="BJ41" s="240">
        <f t="shared" si="32"/>
        <v>0.22779419078436541</v>
      </c>
      <c r="BK41" s="240">
        <f t="shared" si="32"/>
        <v>0</v>
      </c>
      <c r="BL41" s="240">
        <f t="shared" si="32"/>
        <v>8.8551598828373024</v>
      </c>
      <c r="BM41" s="240">
        <f t="shared" si="32"/>
        <v>0</v>
      </c>
      <c r="BN41" s="240">
        <f t="shared" si="32"/>
        <v>0</v>
      </c>
      <c r="BO41" s="240">
        <f t="shared" si="32"/>
        <v>0</v>
      </c>
      <c r="BP41" s="240">
        <f t="shared" si="32"/>
        <v>0</v>
      </c>
      <c r="BQ41" s="240">
        <f t="shared" si="32"/>
        <v>0</v>
      </c>
      <c r="BR41" s="240">
        <f t="shared" si="32"/>
        <v>0</v>
      </c>
      <c r="BS41" s="240">
        <f t="shared" si="32"/>
        <v>0</v>
      </c>
      <c r="BT41" s="242">
        <f t="shared" si="32"/>
        <v>0.23707590725815503</v>
      </c>
      <c r="BU41" s="242">
        <f t="shared" si="32"/>
        <v>0.17782909471881087</v>
      </c>
      <c r="BV41" s="242">
        <f t="shared" si="32"/>
        <v>0</v>
      </c>
      <c r="BW41" s="242">
        <f t="shared" si="32"/>
        <v>0.48700027435218052</v>
      </c>
      <c r="BX41" s="242">
        <f t="shared" si="32"/>
        <v>89.495288878276696</v>
      </c>
      <c r="BY41" s="242">
        <f t="shared" si="32"/>
        <v>7.4676557963259723E-3</v>
      </c>
      <c r="BZ41" s="242">
        <f t="shared" si="32"/>
        <v>0</v>
      </c>
      <c r="CA41" s="242">
        <f t="shared" si="32"/>
        <v>2.8714670986694526E-2</v>
      </c>
      <c r="CB41" s="242">
        <f t="shared" si="32"/>
        <v>52.856862230413739</v>
      </c>
      <c r="CC41" s="242">
        <f t="shared" si="32"/>
        <v>2.1894757608208777</v>
      </c>
      <c r="CD41" s="242">
        <f t="shared" si="32"/>
        <v>2.438046402183788</v>
      </c>
      <c r="CE41" s="242">
        <f t="shared" si="32"/>
        <v>5.6069512541874511</v>
      </c>
      <c r="CF41" s="242">
        <f t="shared" si="32"/>
        <v>1.7270641923807089</v>
      </c>
      <c r="CG41" s="242">
        <f t="shared" si="32"/>
        <v>0</v>
      </c>
      <c r="CH41" s="242">
        <f t="shared" si="32"/>
        <v>15.011921557389869</v>
      </c>
      <c r="CI41" s="242">
        <f t="shared" si="32"/>
        <v>0.35019554807428188</v>
      </c>
      <c r="CJ41" s="242">
        <f t="shared" si="32"/>
        <v>66.603080918207695</v>
      </c>
      <c r="CK41" s="242">
        <f t="shared" si="32"/>
        <v>9.4971020803535282</v>
      </c>
      <c r="CL41" s="242">
        <f t="shared" si="32"/>
        <v>0</v>
      </c>
      <c r="CM41" s="242">
        <f t="shared" si="32"/>
        <v>7.3042027914872119</v>
      </c>
      <c r="CN41" s="242">
        <f t="shared" si="32"/>
        <v>18.910518677349323</v>
      </c>
      <c r="CO41" s="242">
        <f t="shared" si="32"/>
        <v>2.1591311631352585</v>
      </c>
      <c r="CP41" s="242">
        <f t="shared" si="32"/>
        <v>0</v>
      </c>
      <c r="CQ41" s="242">
        <f t="shared" si="32"/>
        <v>0</v>
      </c>
      <c r="CR41" s="242">
        <f t="shared" si="32"/>
        <v>59.380033472817544</v>
      </c>
      <c r="CS41" s="242">
        <f t="shared" si="32"/>
        <v>0</v>
      </c>
      <c r="CT41" s="242">
        <f t="shared" si="32"/>
        <v>4.4055759309831761E-3</v>
      </c>
      <c r="CU41" s="242">
        <f t="shared" si="32"/>
        <v>0</v>
      </c>
      <c r="CV41" s="242">
        <f t="shared" si="32"/>
        <v>45.725724919422753</v>
      </c>
      <c r="CW41" s="242">
        <f t="shared" si="32"/>
        <v>0.24202024557079097</v>
      </c>
      <c r="CX41" s="242">
        <f t="shared" si="32"/>
        <v>7.0103692902884873</v>
      </c>
      <c r="CY41" s="242">
        <f t="shared" si="32"/>
        <v>1.9454334513746427</v>
      </c>
      <c r="CZ41" s="242">
        <f t="shared" si="32"/>
        <v>0</v>
      </c>
      <c r="DA41" s="242">
        <f t="shared" si="32"/>
        <v>6.1476879612767557E-2</v>
      </c>
      <c r="DB41" s="242">
        <f t="shared" si="32"/>
        <v>66.820829577496184</v>
      </c>
      <c r="DC41" s="242">
        <f t="shared" si="32"/>
        <v>0</v>
      </c>
      <c r="DD41" s="242">
        <f t="shared" si="32"/>
        <v>43.001237654289753</v>
      </c>
      <c r="DE41" s="83">
        <f t="shared" si="24"/>
        <v>511.56872552655335</v>
      </c>
    </row>
    <row r="42" spans="1:109" x14ac:dyDescent="0.2">
      <c r="A42" s="7" t="str">
        <f>VLOOKUP(B42,by_src_allpol!$J$25:$K$54,2,FALSE)</f>
        <v>N</v>
      </c>
      <c r="B42" s="7" t="str">
        <f t="shared" si="31"/>
        <v>Dehydrator</v>
      </c>
      <c r="C42" s="83">
        <f t="shared" si="31"/>
        <v>2.0165454556303898E-4</v>
      </c>
      <c r="D42" s="83">
        <f t="shared" si="31"/>
        <v>3.3548349251522115E-3</v>
      </c>
      <c r="E42" s="83">
        <f t="shared" si="31"/>
        <v>0</v>
      </c>
      <c r="F42" s="83">
        <f t="shared" si="31"/>
        <v>4.1423787068597685E-4</v>
      </c>
      <c r="G42" s="83">
        <f t="shared" si="31"/>
        <v>24.475577441646703</v>
      </c>
      <c r="H42" s="83">
        <f t="shared" si="31"/>
        <v>6.3519180563106658E-6</v>
      </c>
      <c r="I42" s="83">
        <f t="shared" si="31"/>
        <v>0</v>
      </c>
      <c r="J42" s="83">
        <f t="shared" si="31"/>
        <v>2.4424430115156218E-5</v>
      </c>
      <c r="K42" s="83">
        <f t="shared" si="31"/>
        <v>52.390352575336458</v>
      </c>
      <c r="L42" s="83">
        <f t="shared" si="31"/>
        <v>1.964601351349558E-2</v>
      </c>
      <c r="M42" s="83">
        <f t="shared" si="31"/>
        <v>1.9770157256256405E-2</v>
      </c>
      <c r="N42" s="83">
        <f t="shared" si="31"/>
        <v>1.8886283507169491E-2</v>
      </c>
      <c r="O42" s="83">
        <f t="shared" si="31"/>
        <v>1.4690246212724293E-3</v>
      </c>
      <c r="P42" s="83">
        <f t="shared" si="31"/>
        <v>0</v>
      </c>
      <c r="Q42" s="83">
        <f t="shared" si="31"/>
        <v>1.276899983087299E-2</v>
      </c>
      <c r="R42" s="83">
        <f t="shared" si="31"/>
        <v>2.9787305222972845E-4</v>
      </c>
      <c r="S42" s="83">
        <f t="shared" si="31"/>
        <v>0.55665195662853462</v>
      </c>
      <c r="T42" s="83">
        <f t="shared" si="31"/>
        <v>8.0781460517372131E-3</v>
      </c>
      <c r="U42" s="83">
        <f t="shared" si="31"/>
        <v>0</v>
      </c>
      <c r="V42" s="83">
        <f t="shared" si="31"/>
        <v>6.2128864617767609E-3</v>
      </c>
      <c r="W42" s="83">
        <f t="shared" si="31"/>
        <v>1.7562186200357054E-2</v>
      </c>
      <c r="X42" s="83">
        <f t="shared" si="31"/>
        <v>1.8365367385852714E-3</v>
      </c>
      <c r="Y42" s="83">
        <f t="shared" si="31"/>
        <v>0</v>
      </c>
      <c r="Z42" s="83">
        <f t="shared" si="31"/>
        <v>0</v>
      </c>
      <c r="AA42" s="83">
        <f t="shared" si="31"/>
        <v>5.1624375781515033E-2</v>
      </c>
      <c r="AB42" s="83">
        <f t="shared" si="31"/>
        <v>1.9375960449030945E-4</v>
      </c>
      <c r="AC42" s="83">
        <f t="shared" si="31"/>
        <v>3.7473416113029133E-6</v>
      </c>
      <c r="AD42" s="83">
        <f t="shared" si="31"/>
        <v>0</v>
      </c>
      <c r="AE42" s="83">
        <f t="shared" si="31"/>
        <v>4.6425989247584017E-2</v>
      </c>
      <c r="AF42" s="83">
        <f t="shared" si="31"/>
        <v>2.0586015340854147E-4</v>
      </c>
      <c r="AG42" s="83">
        <f t="shared" ref="AG42:CR45" si="33">AG87</f>
        <v>5.9629544385665567E-3</v>
      </c>
      <c r="AH42" s="83">
        <f t="shared" si="33"/>
        <v>1.6547674670834497E-3</v>
      </c>
      <c r="AI42" s="83">
        <f t="shared" si="33"/>
        <v>0</v>
      </c>
      <c r="AJ42" s="83">
        <f t="shared" si="33"/>
        <v>5.229165782521689E-5</v>
      </c>
      <c r="AK42" s="83">
        <f t="shared" si="33"/>
        <v>5.6837171598050518E-2</v>
      </c>
      <c r="AL42" s="83">
        <f t="shared" si="33"/>
        <v>0</v>
      </c>
      <c r="AM42" s="83">
        <f t="shared" si="33"/>
        <v>3.6576449872578763E-2</v>
      </c>
      <c r="AN42" s="240">
        <f t="shared" si="33"/>
        <v>0</v>
      </c>
      <c r="AO42" s="240">
        <f t="shared" si="33"/>
        <v>0</v>
      </c>
      <c r="AP42" s="240">
        <f t="shared" si="33"/>
        <v>0</v>
      </c>
      <c r="AQ42" s="240">
        <f t="shared" si="33"/>
        <v>0</v>
      </c>
      <c r="AR42" s="240">
        <f t="shared" si="33"/>
        <v>0</v>
      </c>
      <c r="AS42" s="240">
        <f t="shared" si="33"/>
        <v>0</v>
      </c>
      <c r="AT42" s="240">
        <f t="shared" si="33"/>
        <v>0</v>
      </c>
      <c r="AU42" s="240">
        <f t="shared" si="33"/>
        <v>0</v>
      </c>
      <c r="AV42" s="240">
        <f t="shared" si="33"/>
        <v>0</v>
      </c>
      <c r="AW42" s="240">
        <f t="shared" si="33"/>
        <v>9.9931043247546877E-5</v>
      </c>
      <c r="AX42" s="240">
        <f t="shared" si="33"/>
        <v>1.2642927309341639E-5</v>
      </c>
      <c r="AY42" s="240">
        <f t="shared" si="33"/>
        <v>2.1332583243910936E-5</v>
      </c>
      <c r="AZ42" s="240">
        <f t="shared" si="33"/>
        <v>0</v>
      </c>
      <c r="BA42" s="240">
        <f t="shared" si="33"/>
        <v>0</v>
      </c>
      <c r="BB42" s="240">
        <f t="shared" si="33"/>
        <v>0</v>
      </c>
      <c r="BC42" s="240">
        <f t="shared" si="33"/>
        <v>0</v>
      </c>
      <c r="BD42" s="240">
        <f t="shared" si="33"/>
        <v>0</v>
      </c>
      <c r="BE42" s="240">
        <f t="shared" si="33"/>
        <v>0</v>
      </c>
      <c r="BF42" s="240">
        <f t="shared" si="33"/>
        <v>1.4770761849821636E-3</v>
      </c>
      <c r="BG42" s="240">
        <f t="shared" si="33"/>
        <v>0</v>
      </c>
      <c r="BH42" s="240">
        <f t="shared" si="33"/>
        <v>0</v>
      </c>
      <c r="BI42" s="240">
        <f t="shared" si="33"/>
        <v>1.1162756377069026E-3</v>
      </c>
      <c r="BJ42" s="240">
        <f t="shared" si="33"/>
        <v>1.9375960449030945E-4</v>
      </c>
      <c r="BK42" s="240">
        <f t="shared" si="33"/>
        <v>0</v>
      </c>
      <c r="BL42" s="240">
        <f t="shared" si="33"/>
        <v>7.5321160328500015E-3</v>
      </c>
      <c r="BM42" s="240">
        <f t="shared" si="33"/>
        <v>0</v>
      </c>
      <c r="BN42" s="240">
        <f t="shared" si="33"/>
        <v>0</v>
      </c>
      <c r="BO42" s="240">
        <f t="shared" si="33"/>
        <v>0</v>
      </c>
      <c r="BP42" s="240">
        <f t="shared" si="33"/>
        <v>0</v>
      </c>
      <c r="BQ42" s="240">
        <f t="shared" si="33"/>
        <v>0</v>
      </c>
      <c r="BR42" s="240">
        <f t="shared" si="33"/>
        <v>0</v>
      </c>
      <c r="BS42" s="240">
        <f t="shared" si="33"/>
        <v>0</v>
      </c>
      <c r="BT42" s="242">
        <f t="shared" si="33"/>
        <v>2.0165454556303898E-4</v>
      </c>
      <c r="BU42" s="242">
        <f t="shared" si="33"/>
        <v>3.3548349251522115E-3</v>
      </c>
      <c r="BV42" s="242">
        <f t="shared" si="33"/>
        <v>0</v>
      </c>
      <c r="BW42" s="242">
        <f t="shared" si="33"/>
        <v>4.1423787068597685E-4</v>
      </c>
      <c r="BX42" s="242">
        <f t="shared" si="33"/>
        <v>24.475577441646703</v>
      </c>
      <c r="BY42" s="242">
        <f t="shared" si="33"/>
        <v>6.3519180563106658E-6</v>
      </c>
      <c r="BZ42" s="242">
        <f t="shared" si="33"/>
        <v>0</v>
      </c>
      <c r="CA42" s="242">
        <f t="shared" si="33"/>
        <v>2.4424430115156218E-5</v>
      </c>
      <c r="CB42" s="242">
        <f t="shared" si="33"/>
        <v>52.390352575336458</v>
      </c>
      <c r="CC42" s="242">
        <f t="shared" si="33"/>
        <v>1.9546082470248034E-2</v>
      </c>
      <c r="CD42" s="242">
        <f t="shared" si="33"/>
        <v>1.9757514328947064E-2</v>
      </c>
      <c r="CE42" s="242">
        <f t="shared" si="33"/>
        <v>1.886495092392558E-2</v>
      </c>
      <c r="CF42" s="242">
        <f t="shared" si="33"/>
        <v>1.4690246212724293E-3</v>
      </c>
      <c r="CG42" s="242">
        <f t="shared" si="33"/>
        <v>0</v>
      </c>
      <c r="CH42" s="242">
        <f t="shared" si="33"/>
        <v>1.276899983087299E-2</v>
      </c>
      <c r="CI42" s="242">
        <f t="shared" si="33"/>
        <v>2.9787305222972845E-4</v>
      </c>
      <c r="CJ42" s="242">
        <f t="shared" si="33"/>
        <v>0.55665195662853462</v>
      </c>
      <c r="CK42" s="242">
        <f t="shared" si="33"/>
        <v>8.0781460517372131E-3</v>
      </c>
      <c r="CL42" s="242">
        <f t="shared" si="33"/>
        <v>0</v>
      </c>
      <c r="CM42" s="242">
        <f t="shared" si="33"/>
        <v>6.2128864617767609E-3</v>
      </c>
      <c r="CN42" s="242">
        <f t="shared" si="33"/>
        <v>1.6085110015374892E-2</v>
      </c>
      <c r="CO42" s="242">
        <f t="shared" si="33"/>
        <v>1.8365367385852714E-3</v>
      </c>
      <c r="CP42" s="242">
        <f t="shared" si="33"/>
        <v>0</v>
      </c>
      <c r="CQ42" s="242">
        <f t="shared" si="33"/>
        <v>0</v>
      </c>
      <c r="CR42" s="242">
        <f t="shared" si="33"/>
        <v>5.0508100143808132E-2</v>
      </c>
      <c r="CS42" s="242">
        <f t="shared" si="32"/>
        <v>0</v>
      </c>
      <c r="CT42" s="242">
        <f t="shared" si="32"/>
        <v>3.7473416113029133E-6</v>
      </c>
      <c r="CU42" s="242">
        <f t="shared" si="32"/>
        <v>0</v>
      </c>
      <c r="CV42" s="242">
        <f t="shared" si="32"/>
        <v>3.8893873214734018E-2</v>
      </c>
      <c r="CW42" s="242">
        <f t="shared" si="32"/>
        <v>2.0586015340854147E-4</v>
      </c>
      <c r="CX42" s="242">
        <f t="shared" si="32"/>
        <v>5.9629544385665567E-3</v>
      </c>
      <c r="CY42" s="242">
        <f t="shared" si="32"/>
        <v>1.6547674670834497E-3</v>
      </c>
      <c r="CZ42" s="242">
        <f t="shared" si="32"/>
        <v>0</v>
      </c>
      <c r="DA42" s="242">
        <f t="shared" si="32"/>
        <v>5.229165782521689E-5</v>
      </c>
      <c r="DB42" s="242">
        <f t="shared" si="32"/>
        <v>5.6837171598050518E-2</v>
      </c>
      <c r="DC42" s="242">
        <f t="shared" si="32"/>
        <v>0</v>
      </c>
      <c r="DD42" s="242">
        <f t="shared" si="32"/>
        <v>3.6576449872578763E-2</v>
      </c>
      <c r="DE42" s="83">
        <f t="shared" si="24"/>
        <v>77.73264895169774</v>
      </c>
    </row>
    <row r="43" spans="1:109" x14ac:dyDescent="0.2">
      <c r="A43" s="7" t="str">
        <f>VLOOKUP(B43,by_src_allpol!$J$25:$K$54,2,FALSE)</f>
        <v>Y</v>
      </c>
      <c r="B43" s="7" t="str">
        <f t="shared" si="31"/>
        <v xml:space="preserve">Condensate tank </v>
      </c>
      <c r="C43" s="83">
        <f t="shared" si="31"/>
        <v>0</v>
      </c>
      <c r="D43" s="83">
        <f t="shared" si="31"/>
        <v>0</v>
      </c>
      <c r="E43" s="83">
        <f t="shared" si="31"/>
        <v>0</v>
      </c>
      <c r="F43" s="83">
        <f t="shared" si="31"/>
        <v>1.4404065450269854</v>
      </c>
      <c r="G43" s="83">
        <f t="shared" si="31"/>
        <v>6.8939632889300988</v>
      </c>
      <c r="H43" s="83">
        <f t="shared" si="31"/>
        <v>0</v>
      </c>
      <c r="I43" s="83">
        <f t="shared" si="31"/>
        <v>0</v>
      </c>
      <c r="J43" s="83">
        <f t="shared" si="31"/>
        <v>0</v>
      </c>
      <c r="K43" s="83">
        <f t="shared" si="31"/>
        <v>11.814826739993997</v>
      </c>
      <c r="L43" s="83">
        <f t="shared" si="31"/>
        <v>0</v>
      </c>
      <c r="M43" s="83">
        <f t="shared" si="31"/>
        <v>3.68615996265242</v>
      </c>
      <c r="N43" s="83">
        <f t="shared" si="31"/>
        <v>0</v>
      </c>
      <c r="O43" s="83">
        <f t="shared" si="31"/>
        <v>0</v>
      </c>
      <c r="P43" s="83">
        <f t="shared" si="31"/>
        <v>0</v>
      </c>
      <c r="Q43" s="83">
        <f t="shared" si="31"/>
        <v>70.266062195450147</v>
      </c>
      <c r="R43" s="83">
        <f t="shared" si="31"/>
        <v>312.76449879518827</v>
      </c>
      <c r="S43" s="83">
        <f t="shared" si="31"/>
        <v>9835.5861068378435</v>
      </c>
      <c r="T43" s="83">
        <f t="shared" si="31"/>
        <v>161.16793090928201</v>
      </c>
      <c r="U43" s="83">
        <f t="shared" si="31"/>
        <v>0</v>
      </c>
      <c r="V43" s="83">
        <f t="shared" si="31"/>
        <v>465.44338702297483</v>
      </c>
      <c r="W43" s="83">
        <f t="shared" si="31"/>
        <v>1383.0945568880984</v>
      </c>
      <c r="X43" s="83">
        <f t="shared" si="31"/>
        <v>0</v>
      </c>
      <c r="Y43" s="83">
        <f t="shared" si="31"/>
        <v>0</v>
      </c>
      <c r="Z43" s="83">
        <f t="shared" si="31"/>
        <v>0</v>
      </c>
      <c r="AA43" s="83">
        <f t="shared" si="31"/>
        <v>7098.4044822244532</v>
      </c>
      <c r="AB43" s="83">
        <f t="shared" si="31"/>
        <v>0</v>
      </c>
      <c r="AC43" s="83">
        <f t="shared" si="31"/>
        <v>0</v>
      </c>
      <c r="AD43" s="83">
        <f t="shared" si="31"/>
        <v>0</v>
      </c>
      <c r="AE43" s="83">
        <f t="shared" si="31"/>
        <v>1661.3682447884244</v>
      </c>
      <c r="AF43" s="83">
        <f t="shared" si="31"/>
        <v>214.72974782824119</v>
      </c>
      <c r="AG43" s="83">
        <f t="shared" si="33"/>
        <v>974.16654771704532</v>
      </c>
      <c r="AH43" s="83">
        <f t="shared" si="33"/>
        <v>0</v>
      </c>
      <c r="AI43" s="83">
        <f t="shared" si="33"/>
        <v>0</v>
      </c>
      <c r="AJ43" s="83">
        <f t="shared" si="33"/>
        <v>0</v>
      </c>
      <c r="AK43" s="83">
        <f t="shared" si="33"/>
        <v>4411.263873417879</v>
      </c>
      <c r="AL43" s="83">
        <f t="shared" si="33"/>
        <v>0</v>
      </c>
      <c r="AM43" s="83">
        <f t="shared" si="33"/>
        <v>79.64182515704033</v>
      </c>
      <c r="AN43" s="240">
        <f t="shared" si="33"/>
        <v>0</v>
      </c>
      <c r="AO43" s="240">
        <f t="shared" si="33"/>
        <v>0</v>
      </c>
      <c r="AP43" s="240">
        <f t="shared" si="33"/>
        <v>0</v>
      </c>
      <c r="AQ43" s="240">
        <f t="shared" si="33"/>
        <v>0</v>
      </c>
      <c r="AR43" s="240">
        <f t="shared" si="33"/>
        <v>0</v>
      </c>
      <c r="AS43" s="240">
        <f t="shared" si="33"/>
        <v>0</v>
      </c>
      <c r="AT43" s="240">
        <f t="shared" si="33"/>
        <v>0</v>
      </c>
      <c r="AU43" s="240">
        <f t="shared" si="33"/>
        <v>0</v>
      </c>
      <c r="AV43" s="240">
        <f t="shared" si="33"/>
        <v>0</v>
      </c>
      <c r="AW43" s="240">
        <f t="shared" si="33"/>
        <v>0</v>
      </c>
      <c r="AX43" s="240">
        <f t="shared" si="33"/>
        <v>0</v>
      </c>
      <c r="AY43" s="240">
        <f t="shared" si="33"/>
        <v>0</v>
      </c>
      <c r="AZ43" s="240">
        <f t="shared" si="33"/>
        <v>0</v>
      </c>
      <c r="BA43" s="240">
        <f t="shared" si="33"/>
        <v>0</v>
      </c>
      <c r="BB43" s="240">
        <f t="shared" si="33"/>
        <v>0</v>
      </c>
      <c r="BC43" s="240">
        <f t="shared" si="33"/>
        <v>0</v>
      </c>
      <c r="BD43" s="240">
        <f t="shared" si="33"/>
        <v>0</v>
      </c>
      <c r="BE43" s="240">
        <f t="shared" si="33"/>
        <v>0</v>
      </c>
      <c r="BF43" s="240">
        <f t="shared" si="33"/>
        <v>0</v>
      </c>
      <c r="BG43" s="240">
        <f t="shared" si="33"/>
        <v>0</v>
      </c>
      <c r="BH43" s="240">
        <f t="shared" si="33"/>
        <v>0</v>
      </c>
      <c r="BI43" s="240">
        <f t="shared" si="33"/>
        <v>0</v>
      </c>
      <c r="BJ43" s="240">
        <f t="shared" si="33"/>
        <v>0</v>
      </c>
      <c r="BK43" s="240">
        <f t="shared" si="33"/>
        <v>0</v>
      </c>
      <c r="BL43" s="240">
        <f t="shared" si="33"/>
        <v>0</v>
      </c>
      <c r="BM43" s="240">
        <f t="shared" si="33"/>
        <v>0</v>
      </c>
      <c r="BN43" s="240">
        <f t="shared" si="33"/>
        <v>0</v>
      </c>
      <c r="BO43" s="240">
        <f t="shared" si="33"/>
        <v>0</v>
      </c>
      <c r="BP43" s="240">
        <f t="shared" si="33"/>
        <v>0</v>
      </c>
      <c r="BQ43" s="240">
        <f t="shared" si="33"/>
        <v>0</v>
      </c>
      <c r="BR43" s="240">
        <f t="shared" si="33"/>
        <v>0</v>
      </c>
      <c r="BS43" s="240">
        <f t="shared" si="33"/>
        <v>0</v>
      </c>
      <c r="BT43" s="242">
        <f t="shared" si="33"/>
        <v>0</v>
      </c>
      <c r="BU43" s="242">
        <f t="shared" si="33"/>
        <v>0</v>
      </c>
      <c r="BV43" s="242">
        <f t="shared" si="33"/>
        <v>0</v>
      </c>
      <c r="BW43" s="242">
        <f t="shared" si="33"/>
        <v>1.4404065450269854</v>
      </c>
      <c r="BX43" s="242">
        <f t="shared" si="33"/>
        <v>6.8939632889300988</v>
      </c>
      <c r="BY43" s="242">
        <f t="shared" si="33"/>
        <v>0</v>
      </c>
      <c r="BZ43" s="242">
        <f t="shared" si="33"/>
        <v>0</v>
      </c>
      <c r="CA43" s="242">
        <f t="shared" si="33"/>
        <v>0</v>
      </c>
      <c r="CB43" s="242">
        <f t="shared" si="33"/>
        <v>11.814826739993997</v>
      </c>
      <c r="CC43" s="242">
        <f t="shared" si="33"/>
        <v>0</v>
      </c>
      <c r="CD43" s="242">
        <f t="shared" si="33"/>
        <v>3.68615996265242</v>
      </c>
      <c r="CE43" s="242">
        <f t="shared" si="33"/>
        <v>0</v>
      </c>
      <c r="CF43" s="242">
        <f t="shared" si="33"/>
        <v>0</v>
      </c>
      <c r="CG43" s="242">
        <f t="shared" si="33"/>
        <v>0</v>
      </c>
      <c r="CH43" s="242">
        <f t="shared" si="33"/>
        <v>70.266062195450147</v>
      </c>
      <c r="CI43" s="242">
        <f t="shared" si="33"/>
        <v>312.76449879518827</v>
      </c>
      <c r="CJ43" s="242">
        <f t="shared" si="33"/>
        <v>9835.5861068378435</v>
      </c>
      <c r="CK43" s="242">
        <f t="shared" si="33"/>
        <v>161.16793090928201</v>
      </c>
      <c r="CL43" s="242">
        <f t="shared" si="33"/>
        <v>0</v>
      </c>
      <c r="CM43" s="242">
        <f t="shared" si="33"/>
        <v>465.44338702297483</v>
      </c>
      <c r="CN43" s="242">
        <f t="shared" si="33"/>
        <v>1383.0945568880984</v>
      </c>
      <c r="CO43" s="242">
        <f t="shared" si="33"/>
        <v>0</v>
      </c>
      <c r="CP43" s="242">
        <f t="shared" si="33"/>
        <v>0</v>
      </c>
      <c r="CQ43" s="242">
        <f t="shared" si="33"/>
        <v>0</v>
      </c>
      <c r="CR43" s="242">
        <f t="shared" si="33"/>
        <v>7098.4044822244532</v>
      </c>
      <c r="CS43" s="242">
        <f t="shared" si="32"/>
        <v>0</v>
      </c>
      <c r="CT43" s="242">
        <f t="shared" si="32"/>
        <v>0</v>
      </c>
      <c r="CU43" s="242">
        <f t="shared" si="32"/>
        <v>0</v>
      </c>
      <c r="CV43" s="242">
        <f t="shared" si="32"/>
        <v>1661.3682447884244</v>
      </c>
      <c r="CW43" s="242">
        <f t="shared" si="32"/>
        <v>214.72974782824119</v>
      </c>
      <c r="CX43" s="242">
        <f t="shared" si="32"/>
        <v>974.16654771704532</v>
      </c>
      <c r="CY43" s="242">
        <f t="shared" si="32"/>
        <v>0</v>
      </c>
      <c r="CZ43" s="242">
        <f t="shared" si="32"/>
        <v>0</v>
      </c>
      <c r="DA43" s="242">
        <f t="shared" si="32"/>
        <v>0</v>
      </c>
      <c r="DB43" s="242">
        <f t="shared" si="32"/>
        <v>4411.263873417879</v>
      </c>
      <c r="DC43" s="242">
        <f t="shared" si="32"/>
        <v>0</v>
      </c>
      <c r="DD43" s="242">
        <f t="shared" si="32"/>
        <v>79.64182515704033</v>
      </c>
      <c r="DE43" s="83">
        <f t="shared" si="24"/>
        <v>26691.732620318526</v>
      </c>
    </row>
    <row r="44" spans="1:109" x14ac:dyDescent="0.2">
      <c r="A44" s="7" t="str">
        <f>VLOOKUP(B44,by_src_allpol!$J$25:$K$54,2,FALSE)</f>
        <v>Y</v>
      </c>
      <c r="B44" s="7" t="str">
        <f t="shared" si="31"/>
        <v>Oil Tank</v>
      </c>
      <c r="C44" s="83">
        <f t="shared" si="31"/>
        <v>16.521526467605167</v>
      </c>
      <c r="D44" s="83">
        <f t="shared" si="31"/>
        <v>0</v>
      </c>
      <c r="E44" s="83">
        <f t="shared" si="31"/>
        <v>13.796423077982197</v>
      </c>
      <c r="F44" s="83">
        <f t="shared" si="31"/>
        <v>134.14551370854653</v>
      </c>
      <c r="G44" s="83">
        <f t="shared" si="31"/>
        <v>2108.7633644525854</v>
      </c>
      <c r="H44" s="83">
        <f t="shared" si="31"/>
        <v>5.4067219697769939</v>
      </c>
      <c r="I44" s="83">
        <f t="shared" si="31"/>
        <v>2.0826975923272677</v>
      </c>
      <c r="J44" s="83">
        <f t="shared" si="31"/>
        <v>25.599272948983437</v>
      </c>
      <c r="K44" s="83">
        <f t="shared" si="31"/>
        <v>5237.9872318527505</v>
      </c>
      <c r="L44" s="83">
        <f t="shared" si="31"/>
        <v>1234.9471429290704</v>
      </c>
      <c r="M44" s="83">
        <f t="shared" si="31"/>
        <v>512.66814963465799</v>
      </c>
      <c r="N44" s="83">
        <f t="shared" si="31"/>
        <v>307.79027760785419</v>
      </c>
      <c r="O44" s="83">
        <f t="shared" si="31"/>
        <v>238.22604390630786</v>
      </c>
      <c r="P44" s="83">
        <f t="shared" si="31"/>
        <v>0</v>
      </c>
      <c r="Q44" s="83">
        <f t="shared" si="31"/>
        <v>10906.748168232016</v>
      </c>
      <c r="R44" s="83">
        <f t="shared" si="31"/>
        <v>5342.7500491926776</v>
      </c>
      <c r="S44" s="83">
        <f t="shared" si="31"/>
        <v>33349.759270147879</v>
      </c>
      <c r="T44" s="83">
        <f t="shared" si="31"/>
        <v>3793.3989822942549</v>
      </c>
      <c r="U44" s="83">
        <f t="shared" si="31"/>
        <v>0</v>
      </c>
      <c r="V44" s="83">
        <f t="shared" si="31"/>
        <v>4154.7283473621874</v>
      </c>
      <c r="W44" s="83">
        <f t="shared" si="31"/>
        <v>24339.207885274998</v>
      </c>
      <c r="X44" s="83">
        <f t="shared" si="31"/>
        <v>1534.2018615014722</v>
      </c>
      <c r="Y44" s="83">
        <f t="shared" si="31"/>
        <v>91.849669139747334</v>
      </c>
      <c r="Z44" s="83">
        <f t="shared" si="31"/>
        <v>0</v>
      </c>
      <c r="AA44" s="83">
        <f t="shared" si="31"/>
        <v>25025.266656288637</v>
      </c>
      <c r="AB44" s="83">
        <f t="shared" si="31"/>
        <v>329.98588850632177</v>
      </c>
      <c r="AC44" s="83">
        <f t="shared" si="31"/>
        <v>5.967353855183239</v>
      </c>
      <c r="AD44" s="83">
        <f t="shared" si="31"/>
        <v>0</v>
      </c>
      <c r="AE44" s="83">
        <f t="shared" si="31"/>
        <v>83141.535431503056</v>
      </c>
      <c r="AF44" s="83">
        <f t="shared" si="31"/>
        <v>2107.450172733591</v>
      </c>
      <c r="AG44" s="83">
        <f t="shared" si="33"/>
        <v>1060.1328405658235</v>
      </c>
      <c r="AH44" s="83">
        <f t="shared" si="33"/>
        <v>3381.747859609382</v>
      </c>
      <c r="AI44" s="83">
        <f t="shared" si="33"/>
        <v>0</v>
      </c>
      <c r="AJ44" s="83">
        <f t="shared" si="33"/>
        <v>170.30323778826698</v>
      </c>
      <c r="AK44" s="83">
        <f t="shared" si="33"/>
        <v>13919.126170322179</v>
      </c>
      <c r="AL44" s="83">
        <f t="shared" si="33"/>
        <v>0</v>
      </c>
      <c r="AM44" s="83">
        <f t="shared" si="33"/>
        <v>4542.5751942270253</v>
      </c>
      <c r="AN44" s="240">
        <f t="shared" si="33"/>
        <v>0</v>
      </c>
      <c r="AO44" s="240">
        <f t="shared" si="33"/>
        <v>0</v>
      </c>
      <c r="AP44" s="240">
        <f t="shared" si="33"/>
        <v>13.769945156099148</v>
      </c>
      <c r="AQ44" s="240">
        <f t="shared" si="33"/>
        <v>0</v>
      </c>
      <c r="AR44" s="240">
        <f t="shared" si="33"/>
        <v>0</v>
      </c>
      <c r="AS44" s="240">
        <f t="shared" si="33"/>
        <v>0</v>
      </c>
      <c r="AT44" s="240">
        <f t="shared" si="33"/>
        <v>0</v>
      </c>
      <c r="AU44" s="240">
        <f t="shared" si="33"/>
        <v>0</v>
      </c>
      <c r="AV44" s="240">
        <f t="shared" si="33"/>
        <v>0</v>
      </c>
      <c r="AW44" s="240">
        <f t="shared" si="33"/>
        <v>918.84221449682411</v>
      </c>
      <c r="AX44" s="240">
        <f t="shared" si="33"/>
        <v>28.709570968197671</v>
      </c>
      <c r="AY44" s="240">
        <f t="shared" si="33"/>
        <v>307.79027760785419</v>
      </c>
      <c r="AZ44" s="240">
        <f t="shared" si="33"/>
        <v>0</v>
      </c>
      <c r="BA44" s="240">
        <f t="shared" si="33"/>
        <v>0</v>
      </c>
      <c r="BB44" s="240">
        <f t="shared" si="33"/>
        <v>0</v>
      </c>
      <c r="BC44" s="240">
        <f t="shared" si="33"/>
        <v>0</v>
      </c>
      <c r="BD44" s="240">
        <f t="shared" si="33"/>
        <v>0</v>
      </c>
      <c r="BE44" s="240">
        <f t="shared" si="33"/>
        <v>0</v>
      </c>
      <c r="BF44" s="240">
        <f t="shared" si="33"/>
        <v>2032.349877442706</v>
      </c>
      <c r="BG44" s="240">
        <f t="shared" si="33"/>
        <v>0</v>
      </c>
      <c r="BH44" s="240">
        <f t="shared" si="33"/>
        <v>0</v>
      </c>
      <c r="BI44" s="240">
        <f t="shared" si="33"/>
        <v>384.35762999270423</v>
      </c>
      <c r="BJ44" s="240">
        <f t="shared" si="33"/>
        <v>329.98588850632177</v>
      </c>
      <c r="BK44" s="240">
        <f t="shared" si="33"/>
        <v>0</v>
      </c>
      <c r="BL44" s="240">
        <f t="shared" si="33"/>
        <v>15203.140986328077</v>
      </c>
      <c r="BM44" s="240">
        <f t="shared" si="33"/>
        <v>0</v>
      </c>
      <c r="BN44" s="240">
        <f t="shared" si="33"/>
        <v>0</v>
      </c>
      <c r="BO44" s="240">
        <f t="shared" si="33"/>
        <v>0</v>
      </c>
      <c r="BP44" s="240">
        <f t="shared" si="33"/>
        <v>0</v>
      </c>
      <c r="BQ44" s="240">
        <f t="shared" si="33"/>
        <v>0</v>
      </c>
      <c r="BR44" s="240">
        <f t="shared" si="33"/>
        <v>0</v>
      </c>
      <c r="BS44" s="240">
        <f t="shared" si="33"/>
        <v>0</v>
      </c>
      <c r="BT44" s="242">
        <f t="shared" si="33"/>
        <v>16.521526467605167</v>
      </c>
      <c r="BU44" s="242">
        <f t="shared" si="33"/>
        <v>0</v>
      </c>
      <c r="BV44" s="242">
        <f t="shared" si="33"/>
        <v>2.6477921883049906E-2</v>
      </c>
      <c r="BW44" s="242">
        <f t="shared" si="33"/>
        <v>134.14551370854653</v>
      </c>
      <c r="BX44" s="242">
        <f t="shared" si="33"/>
        <v>2108.7633644525854</v>
      </c>
      <c r="BY44" s="242">
        <f t="shared" si="33"/>
        <v>5.4067219697769939</v>
      </c>
      <c r="BZ44" s="242">
        <f t="shared" si="33"/>
        <v>2.0826975923272677</v>
      </c>
      <c r="CA44" s="242">
        <f t="shared" si="33"/>
        <v>25.599272948983437</v>
      </c>
      <c r="CB44" s="242">
        <f t="shared" si="33"/>
        <v>5237.9872318527505</v>
      </c>
      <c r="CC44" s="242">
        <f t="shared" si="33"/>
        <v>316.10492843224637</v>
      </c>
      <c r="CD44" s="242">
        <f t="shared" si="33"/>
        <v>483.95857866646037</v>
      </c>
      <c r="CE44" s="242">
        <f t="shared" si="33"/>
        <v>0</v>
      </c>
      <c r="CF44" s="242">
        <f t="shared" si="33"/>
        <v>238.22604390630786</v>
      </c>
      <c r="CG44" s="242">
        <f t="shared" si="33"/>
        <v>0</v>
      </c>
      <c r="CH44" s="242">
        <f t="shared" si="33"/>
        <v>10906.748168232016</v>
      </c>
      <c r="CI44" s="242">
        <f t="shared" si="33"/>
        <v>5342.7500491926776</v>
      </c>
      <c r="CJ44" s="242">
        <f t="shared" si="33"/>
        <v>33349.759270147879</v>
      </c>
      <c r="CK44" s="242">
        <f t="shared" si="33"/>
        <v>3793.3989822942549</v>
      </c>
      <c r="CL44" s="242">
        <f t="shared" si="33"/>
        <v>0</v>
      </c>
      <c r="CM44" s="242">
        <f t="shared" si="33"/>
        <v>4154.7283473621874</v>
      </c>
      <c r="CN44" s="242">
        <f t="shared" si="33"/>
        <v>22306.858007832292</v>
      </c>
      <c r="CO44" s="242">
        <f t="shared" si="33"/>
        <v>1534.2018615014722</v>
      </c>
      <c r="CP44" s="242">
        <f t="shared" si="33"/>
        <v>91.849669139747334</v>
      </c>
      <c r="CQ44" s="242">
        <f t="shared" si="33"/>
        <v>0</v>
      </c>
      <c r="CR44" s="242">
        <f t="shared" si="33"/>
        <v>24640.909026295933</v>
      </c>
      <c r="CS44" s="242">
        <f t="shared" si="32"/>
        <v>0</v>
      </c>
      <c r="CT44" s="242">
        <f t="shared" si="32"/>
        <v>5.967353855183239</v>
      </c>
      <c r="CU44" s="242">
        <f t="shared" si="32"/>
        <v>0</v>
      </c>
      <c r="CV44" s="242">
        <f t="shared" si="32"/>
        <v>67938.394445174985</v>
      </c>
      <c r="CW44" s="242">
        <f t="shared" si="32"/>
        <v>2107.450172733591</v>
      </c>
      <c r="CX44" s="242">
        <f t="shared" si="32"/>
        <v>1060.1328405658235</v>
      </c>
      <c r="CY44" s="242">
        <f t="shared" si="32"/>
        <v>3381.747859609382</v>
      </c>
      <c r="CZ44" s="242">
        <f t="shared" si="32"/>
        <v>0</v>
      </c>
      <c r="DA44" s="242">
        <f t="shared" si="32"/>
        <v>170.30323778826698</v>
      </c>
      <c r="DB44" s="242">
        <f t="shared" si="32"/>
        <v>13919.126170322179</v>
      </c>
      <c r="DC44" s="242">
        <f t="shared" si="32"/>
        <v>0</v>
      </c>
      <c r="DD44" s="242">
        <f t="shared" si="32"/>
        <v>4542.5751942270253</v>
      </c>
      <c r="DE44" s="83">
        <f t="shared" si="24"/>
        <v>227034.66940469312</v>
      </c>
    </row>
    <row r="45" spans="1:109" x14ac:dyDescent="0.2">
      <c r="A45" s="7" t="str">
        <f>VLOOKUP(B45,by_src_allpol!$J$25:$K$54,2,FALSE)</f>
        <v>N</v>
      </c>
      <c r="B45" s="7" t="str">
        <f t="shared" si="31"/>
        <v>Gas Well Truck Loading</v>
      </c>
      <c r="C45" s="83">
        <f t="shared" si="31"/>
        <v>0</v>
      </c>
      <c r="D45" s="83">
        <f t="shared" si="31"/>
        <v>0</v>
      </c>
      <c r="E45" s="83">
        <f t="shared" si="31"/>
        <v>0</v>
      </c>
      <c r="F45" s="83">
        <f t="shared" si="31"/>
        <v>0.10867414722167375</v>
      </c>
      <c r="G45" s="83">
        <f t="shared" si="31"/>
        <v>0.52012786528123411</v>
      </c>
      <c r="H45" s="83">
        <f t="shared" si="31"/>
        <v>0</v>
      </c>
      <c r="I45" s="83">
        <f t="shared" si="31"/>
        <v>0</v>
      </c>
      <c r="J45" s="83">
        <f t="shared" si="31"/>
        <v>0</v>
      </c>
      <c r="K45" s="83">
        <f t="shared" si="31"/>
        <v>0.89139154843025292</v>
      </c>
      <c r="L45" s="83">
        <f t="shared" si="31"/>
        <v>0</v>
      </c>
      <c r="M45" s="83">
        <f t="shared" si="31"/>
        <v>0.27810918510955779</v>
      </c>
      <c r="N45" s="83">
        <f t="shared" si="31"/>
        <v>0</v>
      </c>
      <c r="O45" s="83">
        <f t="shared" si="31"/>
        <v>0</v>
      </c>
      <c r="P45" s="83">
        <f t="shared" si="31"/>
        <v>0</v>
      </c>
      <c r="Q45" s="83">
        <f t="shared" si="31"/>
        <v>0.39446995102996896</v>
      </c>
      <c r="R45" s="83">
        <f t="shared" si="31"/>
        <v>1.7558433284687402</v>
      </c>
      <c r="S45" s="83">
        <f t="shared" si="31"/>
        <v>55.216459392918615</v>
      </c>
      <c r="T45" s="83">
        <f t="shared" si="31"/>
        <v>0.90478822673376669</v>
      </c>
      <c r="U45" s="83">
        <f t="shared" si="31"/>
        <v>0</v>
      </c>
      <c r="V45" s="83">
        <f t="shared" si="31"/>
        <v>2.6129745192703346</v>
      </c>
      <c r="W45" s="83">
        <f t="shared" si="31"/>
        <v>7.7646195770565427</v>
      </c>
      <c r="X45" s="83">
        <f t="shared" si="31"/>
        <v>0</v>
      </c>
      <c r="Y45" s="83">
        <f t="shared" si="31"/>
        <v>0</v>
      </c>
      <c r="Z45" s="83">
        <f t="shared" si="31"/>
        <v>0</v>
      </c>
      <c r="AA45" s="83">
        <f t="shared" si="31"/>
        <v>39.850066746380222</v>
      </c>
      <c r="AB45" s="83">
        <f t="shared" si="31"/>
        <v>0</v>
      </c>
      <c r="AC45" s="83">
        <f t="shared" si="31"/>
        <v>0</v>
      </c>
      <c r="AD45" s="83">
        <f t="shared" si="31"/>
        <v>0</v>
      </c>
      <c r="AE45" s="83">
        <f t="shared" si="31"/>
        <v>9.3268333202094666</v>
      </c>
      <c r="AF45" s="83">
        <f t="shared" si="31"/>
        <v>1.205481429639139</v>
      </c>
      <c r="AG45" s="83">
        <f t="shared" si="33"/>
        <v>5.468919395313141</v>
      </c>
      <c r="AH45" s="83">
        <f t="shared" si="33"/>
        <v>0</v>
      </c>
      <c r="AI45" s="83">
        <f t="shared" si="33"/>
        <v>0</v>
      </c>
      <c r="AJ45" s="83">
        <f t="shared" si="33"/>
        <v>0</v>
      </c>
      <c r="AK45" s="83">
        <f t="shared" si="33"/>
        <v>24.764601711807575</v>
      </c>
      <c r="AL45" s="83">
        <f t="shared" si="33"/>
        <v>0</v>
      </c>
      <c r="AM45" s="83">
        <f t="shared" si="33"/>
        <v>0.44710498764322831</v>
      </c>
      <c r="AN45" s="240">
        <f t="shared" si="33"/>
        <v>0</v>
      </c>
      <c r="AO45" s="240">
        <f t="shared" si="33"/>
        <v>0</v>
      </c>
      <c r="AP45" s="240">
        <f t="shared" si="33"/>
        <v>0</v>
      </c>
      <c r="AQ45" s="240">
        <f t="shared" si="33"/>
        <v>0</v>
      </c>
      <c r="AR45" s="240">
        <f t="shared" si="33"/>
        <v>0</v>
      </c>
      <c r="AS45" s="240">
        <f t="shared" si="33"/>
        <v>0</v>
      </c>
      <c r="AT45" s="240">
        <f t="shared" si="33"/>
        <v>0</v>
      </c>
      <c r="AU45" s="240">
        <f t="shared" si="33"/>
        <v>0</v>
      </c>
      <c r="AV45" s="240">
        <f t="shared" si="33"/>
        <v>0</v>
      </c>
      <c r="AW45" s="240">
        <f t="shared" si="33"/>
        <v>0</v>
      </c>
      <c r="AX45" s="240">
        <f t="shared" si="33"/>
        <v>0</v>
      </c>
      <c r="AY45" s="240">
        <f t="shared" si="33"/>
        <v>0</v>
      </c>
      <c r="AZ45" s="240">
        <f t="shared" si="33"/>
        <v>0</v>
      </c>
      <c r="BA45" s="240">
        <f t="shared" si="33"/>
        <v>0</v>
      </c>
      <c r="BB45" s="240">
        <f t="shared" si="33"/>
        <v>0</v>
      </c>
      <c r="BC45" s="240">
        <f t="shared" si="33"/>
        <v>0</v>
      </c>
      <c r="BD45" s="240">
        <f t="shared" si="33"/>
        <v>0</v>
      </c>
      <c r="BE45" s="240">
        <f t="shared" si="33"/>
        <v>0</v>
      </c>
      <c r="BF45" s="240">
        <f t="shared" si="33"/>
        <v>0</v>
      </c>
      <c r="BG45" s="240">
        <f t="shared" si="33"/>
        <v>0</v>
      </c>
      <c r="BH45" s="240">
        <f t="shared" si="33"/>
        <v>0</v>
      </c>
      <c r="BI45" s="240">
        <f t="shared" si="33"/>
        <v>0</v>
      </c>
      <c r="BJ45" s="240">
        <f t="shared" si="33"/>
        <v>0</v>
      </c>
      <c r="BK45" s="240">
        <f t="shared" si="33"/>
        <v>0</v>
      </c>
      <c r="BL45" s="240">
        <f t="shared" si="33"/>
        <v>0</v>
      </c>
      <c r="BM45" s="240">
        <f t="shared" si="33"/>
        <v>0</v>
      </c>
      <c r="BN45" s="240">
        <f t="shared" si="33"/>
        <v>0</v>
      </c>
      <c r="BO45" s="240">
        <f t="shared" si="33"/>
        <v>0</v>
      </c>
      <c r="BP45" s="240">
        <f t="shared" si="33"/>
        <v>0</v>
      </c>
      <c r="BQ45" s="240">
        <f t="shared" si="33"/>
        <v>0</v>
      </c>
      <c r="BR45" s="240">
        <f t="shared" si="33"/>
        <v>0</v>
      </c>
      <c r="BS45" s="240">
        <f t="shared" si="33"/>
        <v>0</v>
      </c>
      <c r="BT45" s="242">
        <f t="shared" si="33"/>
        <v>0</v>
      </c>
      <c r="BU45" s="242">
        <f t="shared" si="33"/>
        <v>0</v>
      </c>
      <c r="BV45" s="242">
        <f t="shared" si="33"/>
        <v>0</v>
      </c>
      <c r="BW45" s="242">
        <f t="shared" si="33"/>
        <v>0.10867414722167375</v>
      </c>
      <c r="BX45" s="242">
        <f t="shared" si="33"/>
        <v>0.52012786528123411</v>
      </c>
      <c r="BY45" s="242">
        <f t="shared" si="33"/>
        <v>0</v>
      </c>
      <c r="BZ45" s="242">
        <f t="shared" si="33"/>
        <v>0</v>
      </c>
      <c r="CA45" s="242">
        <f t="shared" si="33"/>
        <v>0</v>
      </c>
      <c r="CB45" s="242">
        <f t="shared" si="33"/>
        <v>0.89139154843025292</v>
      </c>
      <c r="CC45" s="242">
        <f t="shared" si="33"/>
        <v>0</v>
      </c>
      <c r="CD45" s="242">
        <f t="shared" si="33"/>
        <v>0.27810918510955779</v>
      </c>
      <c r="CE45" s="242">
        <f t="shared" si="33"/>
        <v>0</v>
      </c>
      <c r="CF45" s="242">
        <f t="shared" si="33"/>
        <v>0</v>
      </c>
      <c r="CG45" s="242">
        <f t="shared" si="33"/>
        <v>0</v>
      </c>
      <c r="CH45" s="242">
        <f t="shared" si="33"/>
        <v>0.39446995102996896</v>
      </c>
      <c r="CI45" s="242">
        <f t="shared" si="33"/>
        <v>1.7558433284687402</v>
      </c>
      <c r="CJ45" s="242">
        <f t="shared" si="33"/>
        <v>55.216459392918615</v>
      </c>
      <c r="CK45" s="242">
        <f t="shared" si="33"/>
        <v>0.90478822673376669</v>
      </c>
      <c r="CL45" s="242">
        <f t="shared" si="33"/>
        <v>0</v>
      </c>
      <c r="CM45" s="242">
        <f t="shared" si="33"/>
        <v>2.6129745192703346</v>
      </c>
      <c r="CN45" s="242">
        <f t="shared" si="33"/>
        <v>7.7646195770565427</v>
      </c>
      <c r="CO45" s="242">
        <f t="shared" si="33"/>
        <v>0</v>
      </c>
      <c r="CP45" s="242">
        <f t="shared" si="33"/>
        <v>0</v>
      </c>
      <c r="CQ45" s="242">
        <f t="shared" si="33"/>
        <v>0</v>
      </c>
      <c r="CR45" s="242">
        <f t="shared" ref="CR45:CY48" si="34">CR90</f>
        <v>39.850066746380222</v>
      </c>
      <c r="CS45" s="242">
        <f t="shared" si="34"/>
        <v>0</v>
      </c>
      <c r="CT45" s="242">
        <f t="shared" si="34"/>
        <v>0</v>
      </c>
      <c r="CU45" s="242">
        <f t="shared" si="34"/>
        <v>0</v>
      </c>
      <c r="CV45" s="242">
        <f t="shared" si="34"/>
        <v>9.3268333202094666</v>
      </c>
      <c r="CW45" s="242">
        <f t="shared" si="34"/>
        <v>1.205481429639139</v>
      </c>
      <c r="CX45" s="242">
        <f t="shared" si="34"/>
        <v>5.468919395313141</v>
      </c>
      <c r="CY45" s="242">
        <f t="shared" si="34"/>
        <v>0</v>
      </c>
      <c r="CZ45" s="242">
        <f t="shared" si="32"/>
        <v>0</v>
      </c>
      <c r="DA45" s="242">
        <f t="shared" si="32"/>
        <v>0</v>
      </c>
      <c r="DB45" s="242">
        <f t="shared" si="32"/>
        <v>24.764601711807575</v>
      </c>
      <c r="DC45" s="242">
        <f t="shared" si="32"/>
        <v>0</v>
      </c>
      <c r="DD45" s="242">
        <f t="shared" si="32"/>
        <v>0.44710498764322831</v>
      </c>
      <c r="DE45" s="83">
        <f t="shared" si="24"/>
        <v>151.51046533251346</v>
      </c>
    </row>
    <row r="46" spans="1:109" x14ac:dyDescent="0.2">
      <c r="A46" s="7" t="str">
        <f>VLOOKUP(B46,by_src_allpol!$J$25:$K$54,2,FALSE)</f>
        <v>Y</v>
      </c>
      <c r="B46" s="7" t="str">
        <f t="shared" si="31"/>
        <v>Oil Well Truck Loading</v>
      </c>
      <c r="C46" s="83">
        <f t="shared" si="31"/>
        <v>3.4460613074413233</v>
      </c>
      <c r="D46" s="83">
        <f t="shared" si="31"/>
        <v>0</v>
      </c>
      <c r="E46" s="83">
        <f t="shared" si="31"/>
        <v>0.35883452271404104</v>
      </c>
      <c r="F46" s="83">
        <f t="shared" si="31"/>
        <v>27.980081941234179</v>
      </c>
      <c r="G46" s="83">
        <f t="shared" si="31"/>
        <v>439.84603063394775</v>
      </c>
      <c r="H46" s="83">
        <f t="shared" si="31"/>
        <v>1.1277344993923053</v>
      </c>
      <c r="I46" s="83">
        <f t="shared" si="31"/>
        <v>0.4344092298065082</v>
      </c>
      <c r="J46" s="83">
        <f t="shared" si="31"/>
        <v>5.3394983920579806</v>
      </c>
      <c r="K46" s="83">
        <f t="shared" si="31"/>
        <v>1092.2675800257609</v>
      </c>
      <c r="L46" s="83">
        <f t="shared" si="31"/>
        <v>89.509011716603524</v>
      </c>
      <c r="M46" s="83">
        <f t="shared" si="31"/>
        <v>101.68075430177089</v>
      </c>
      <c r="N46" s="83">
        <f t="shared" si="31"/>
        <v>7.897338887200049</v>
      </c>
      <c r="O46" s="83">
        <f t="shared" si="31"/>
        <v>49.689207225495721</v>
      </c>
      <c r="P46" s="83">
        <f t="shared" si="31"/>
        <v>0</v>
      </c>
      <c r="Q46" s="83">
        <f t="shared" si="31"/>
        <v>279.84732692439866</v>
      </c>
      <c r="R46" s="83">
        <f t="shared" si="31"/>
        <v>137.08525186697648</v>
      </c>
      <c r="S46" s="83">
        <f t="shared" si="31"/>
        <v>855.69418504653368</v>
      </c>
      <c r="T46" s="83">
        <f t="shared" si="31"/>
        <v>97.331720580549771</v>
      </c>
      <c r="U46" s="83">
        <f t="shared" si="31"/>
        <v>0</v>
      </c>
      <c r="V46" s="83">
        <f t="shared" si="31"/>
        <v>106.60277510513059</v>
      </c>
      <c r="W46" s="83">
        <f t="shared" si="31"/>
        <v>624.49981984461283</v>
      </c>
      <c r="X46" s="83">
        <f t="shared" si="31"/>
        <v>39.364830220813644</v>
      </c>
      <c r="Y46" s="83">
        <f t="shared" si="31"/>
        <v>2.3566955054959631</v>
      </c>
      <c r="Z46" s="83">
        <f t="shared" si="31"/>
        <v>0</v>
      </c>
      <c r="AA46" s="83">
        <f t="shared" si="31"/>
        <v>642.10284049016298</v>
      </c>
      <c r="AB46" s="83">
        <f t="shared" si="31"/>
        <v>8.4668379059343426</v>
      </c>
      <c r="AC46" s="83">
        <f t="shared" si="31"/>
        <v>0.15311144984983485</v>
      </c>
      <c r="AD46" s="83">
        <f t="shared" si="31"/>
        <v>0</v>
      </c>
      <c r="AE46" s="83">
        <f t="shared" si="31"/>
        <v>2133.2606280087862</v>
      </c>
      <c r="AF46" s="83">
        <f t="shared" si="31"/>
        <v>54.073339584722284</v>
      </c>
      <c r="AG46" s="83">
        <f t="shared" ref="AG46:CR49" si="35">AG91</f>
        <v>27.201081114281056</v>
      </c>
      <c r="AH46" s="83">
        <f t="shared" si="35"/>
        <v>86.769501252489192</v>
      </c>
      <c r="AI46" s="83">
        <f t="shared" si="35"/>
        <v>0</v>
      </c>
      <c r="AJ46" s="83">
        <f t="shared" si="35"/>
        <v>4.3696714296963783</v>
      </c>
      <c r="AK46" s="83">
        <f t="shared" si="35"/>
        <v>357.13946923554209</v>
      </c>
      <c r="AL46" s="83">
        <f t="shared" si="35"/>
        <v>0</v>
      </c>
      <c r="AM46" s="83">
        <f t="shared" si="35"/>
        <v>116.55421999750635</v>
      </c>
      <c r="AN46" s="240">
        <f t="shared" si="35"/>
        <v>0</v>
      </c>
      <c r="AO46" s="240">
        <f t="shared" si="35"/>
        <v>0</v>
      </c>
      <c r="AP46" s="240">
        <f t="shared" si="35"/>
        <v>0.35331175565728384</v>
      </c>
      <c r="AQ46" s="240">
        <f t="shared" si="35"/>
        <v>0</v>
      </c>
      <c r="AR46" s="240">
        <f t="shared" si="35"/>
        <v>0</v>
      </c>
      <c r="AS46" s="240">
        <f t="shared" si="35"/>
        <v>0</v>
      </c>
      <c r="AT46" s="240">
        <f t="shared" si="35"/>
        <v>0</v>
      </c>
      <c r="AU46" s="240">
        <f t="shared" si="35"/>
        <v>0</v>
      </c>
      <c r="AV46" s="240">
        <f t="shared" si="35"/>
        <v>0</v>
      </c>
      <c r="AW46" s="240">
        <f t="shared" si="35"/>
        <v>23.575820549445474</v>
      </c>
      <c r="AX46" s="240">
        <f t="shared" si="35"/>
        <v>0.73663539018878788</v>
      </c>
      <c r="AY46" s="240">
        <f t="shared" si="35"/>
        <v>7.897338887200049</v>
      </c>
      <c r="AZ46" s="240">
        <f t="shared" si="35"/>
        <v>0</v>
      </c>
      <c r="BA46" s="240">
        <f t="shared" si="35"/>
        <v>0</v>
      </c>
      <c r="BB46" s="240">
        <f t="shared" si="35"/>
        <v>0</v>
      </c>
      <c r="BC46" s="240">
        <f t="shared" si="35"/>
        <v>0</v>
      </c>
      <c r="BD46" s="240">
        <f t="shared" si="35"/>
        <v>0</v>
      </c>
      <c r="BE46" s="240">
        <f t="shared" si="35"/>
        <v>0</v>
      </c>
      <c r="BF46" s="240">
        <f t="shared" si="35"/>
        <v>52.146402557827145</v>
      </c>
      <c r="BG46" s="240">
        <f t="shared" si="35"/>
        <v>0</v>
      </c>
      <c r="BH46" s="240">
        <f t="shared" si="35"/>
        <v>0</v>
      </c>
      <c r="BI46" s="240">
        <f t="shared" si="35"/>
        <v>9.8619179316662517</v>
      </c>
      <c r="BJ46" s="240">
        <f t="shared" si="35"/>
        <v>8.4668379059343426</v>
      </c>
      <c r="BK46" s="240">
        <f t="shared" si="35"/>
        <v>0</v>
      </c>
      <c r="BL46" s="240">
        <f t="shared" si="35"/>
        <v>390.08495476872662</v>
      </c>
      <c r="BM46" s="240">
        <f t="shared" si="35"/>
        <v>0</v>
      </c>
      <c r="BN46" s="240">
        <f t="shared" si="35"/>
        <v>0</v>
      </c>
      <c r="BO46" s="240">
        <f t="shared" si="35"/>
        <v>0</v>
      </c>
      <c r="BP46" s="240">
        <f t="shared" si="35"/>
        <v>0</v>
      </c>
      <c r="BQ46" s="240">
        <f t="shared" si="35"/>
        <v>0</v>
      </c>
      <c r="BR46" s="240">
        <f t="shared" si="35"/>
        <v>0</v>
      </c>
      <c r="BS46" s="240">
        <f t="shared" si="35"/>
        <v>0</v>
      </c>
      <c r="BT46" s="242">
        <f t="shared" si="35"/>
        <v>3.4460613074413233</v>
      </c>
      <c r="BU46" s="242">
        <f t="shared" si="35"/>
        <v>0</v>
      </c>
      <c r="BV46" s="242">
        <f t="shared" si="35"/>
        <v>5.5227670567572131E-3</v>
      </c>
      <c r="BW46" s="242">
        <f t="shared" si="35"/>
        <v>27.980081941234179</v>
      </c>
      <c r="BX46" s="242">
        <f t="shared" si="35"/>
        <v>439.84603063394775</v>
      </c>
      <c r="BY46" s="242">
        <f t="shared" si="35"/>
        <v>1.1277344993923053</v>
      </c>
      <c r="BZ46" s="242">
        <f t="shared" si="35"/>
        <v>0.4344092298065082</v>
      </c>
      <c r="CA46" s="242">
        <f t="shared" si="35"/>
        <v>5.3394983920579806</v>
      </c>
      <c r="CB46" s="242">
        <f t="shared" si="35"/>
        <v>1092.2675800257609</v>
      </c>
      <c r="CC46" s="242">
        <f t="shared" si="35"/>
        <v>65.933191167158043</v>
      </c>
      <c r="CD46" s="242">
        <f t="shared" si="35"/>
        <v>100.94411891158209</v>
      </c>
      <c r="CE46" s="242">
        <f t="shared" si="35"/>
        <v>0</v>
      </c>
      <c r="CF46" s="242">
        <f t="shared" si="35"/>
        <v>49.689207225495721</v>
      </c>
      <c r="CG46" s="242">
        <f t="shared" si="35"/>
        <v>0</v>
      </c>
      <c r="CH46" s="242">
        <f t="shared" si="35"/>
        <v>279.84732692439866</v>
      </c>
      <c r="CI46" s="242">
        <f t="shared" si="35"/>
        <v>137.08525186697648</v>
      </c>
      <c r="CJ46" s="242">
        <f t="shared" si="35"/>
        <v>855.69418504653368</v>
      </c>
      <c r="CK46" s="242">
        <f t="shared" si="35"/>
        <v>97.331720580549771</v>
      </c>
      <c r="CL46" s="242">
        <f t="shared" si="35"/>
        <v>0</v>
      </c>
      <c r="CM46" s="242">
        <f t="shared" si="35"/>
        <v>106.60277510513059</v>
      </c>
      <c r="CN46" s="242">
        <f t="shared" si="35"/>
        <v>572.35341728678566</v>
      </c>
      <c r="CO46" s="242">
        <f t="shared" si="35"/>
        <v>39.364830220813644</v>
      </c>
      <c r="CP46" s="242">
        <f t="shared" si="35"/>
        <v>2.3566955054959631</v>
      </c>
      <c r="CQ46" s="242">
        <f t="shared" si="35"/>
        <v>0</v>
      </c>
      <c r="CR46" s="242">
        <f t="shared" si="35"/>
        <v>632.24092255849678</v>
      </c>
      <c r="CS46" s="242">
        <f t="shared" si="34"/>
        <v>0</v>
      </c>
      <c r="CT46" s="242">
        <f t="shared" si="34"/>
        <v>0.15311144984983485</v>
      </c>
      <c r="CU46" s="242">
        <f t="shared" si="34"/>
        <v>0</v>
      </c>
      <c r="CV46" s="242">
        <f t="shared" si="34"/>
        <v>1743.1756732400595</v>
      </c>
      <c r="CW46" s="242">
        <f t="shared" si="34"/>
        <v>54.073339584722284</v>
      </c>
      <c r="CX46" s="242">
        <f t="shared" si="34"/>
        <v>27.201081114281056</v>
      </c>
      <c r="CY46" s="242">
        <f t="shared" si="34"/>
        <v>86.769501252489192</v>
      </c>
      <c r="CZ46" s="242">
        <f t="shared" si="32"/>
        <v>0</v>
      </c>
      <c r="DA46" s="242">
        <f t="shared" si="32"/>
        <v>4.3696714296963783</v>
      </c>
      <c r="DB46" s="242">
        <f t="shared" si="32"/>
        <v>357.13946923554209</v>
      </c>
      <c r="DC46" s="242">
        <f t="shared" si="32"/>
        <v>0</v>
      </c>
      <c r="DD46" s="242">
        <f t="shared" si="32"/>
        <v>116.55421999750635</v>
      </c>
      <c r="DE46" s="83">
        <f t="shared" si="24"/>
        <v>7392.4498482469062</v>
      </c>
    </row>
    <row r="47" spans="1:109" x14ac:dyDescent="0.2">
      <c r="A47" s="7" t="str">
        <f>VLOOKUP(B47,by_src_allpol!$J$25:$K$54,2,FALSE)</f>
        <v>N</v>
      </c>
      <c r="B47" s="7" t="str">
        <f t="shared" si="31"/>
        <v>Condensate tank flaring</v>
      </c>
      <c r="C47" s="83">
        <f t="shared" si="31"/>
        <v>0</v>
      </c>
      <c r="D47" s="83">
        <f t="shared" si="31"/>
        <v>0</v>
      </c>
      <c r="E47" s="83">
        <f t="shared" si="31"/>
        <v>0</v>
      </c>
      <c r="F47" s="83">
        <f t="shared" si="31"/>
        <v>0</v>
      </c>
      <c r="G47" s="83">
        <f t="shared" si="31"/>
        <v>0</v>
      </c>
      <c r="H47" s="83">
        <f t="shared" si="31"/>
        <v>0</v>
      </c>
      <c r="I47" s="83">
        <f t="shared" si="31"/>
        <v>0</v>
      </c>
      <c r="J47" s="83">
        <f t="shared" si="31"/>
        <v>0</v>
      </c>
      <c r="K47" s="83">
        <f t="shared" si="31"/>
        <v>0</v>
      </c>
      <c r="L47" s="83">
        <f t="shared" si="31"/>
        <v>0</v>
      </c>
      <c r="M47" s="83">
        <f t="shared" si="31"/>
        <v>0</v>
      </c>
      <c r="N47" s="83">
        <f t="shared" si="31"/>
        <v>0</v>
      </c>
      <c r="O47" s="83">
        <f t="shared" si="31"/>
        <v>0</v>
      </c>
      <c r="P47" s="83">
        <f t="shared" si="31"/>
        <v>0</v>
      </c>
      <c r="Q47" s="83">
        <f t="shared" si="31"/>
        <v>0</v>
      </c>
      <c r="R47" s="83">
        <f t="shared" si="31"/>
        <v>0</v>
      </c>
      <c r="S47" s="83">
        <f t="shared" si="31"/>
        <v>0</v>
      </c>
      <c r="T47" s="83">
        <f t="shared" si="31"/>
        <v>0</v>
      </c>
      <c r="U47" s="83">
        <f t="shared" si="31"/>
        <v>0</v>
      </c>
      <c r="V47" s="83">
        <f t="shared" si="31"/>
        <v>0</v>
      </c>
      <c r="W47" s="83">
        <f t="shared" si="31"/>
        <v>0</v>
      </c>
      <c r="X47" s="83">
        <f t="shared" si="31"/>
        <v>0</v>
      </c>
      <c r="Y47" s="83">
        <f t="shared" si="31"/>
        <v>0</v>
      </c>
      <c r="Z47" s="83">
        <f t="shared" si="31"/>
        <v>0</v>
      </c>
      <c r="AA47" s="83">
        <f t="shared" si="31"/>
        <v>0</v>
      </c>
      <c r="AB47" s="83">
        <f t="shared" si="31"/>
        <v>0</v>
      </c>
      <c r="AC47" s="83">
        <f t="shared" si="31"/>
        <v>0</v>
      </c>
      <c r="AD47" s="83">
        <f t="shared" si="31"/>
        <v>0</v>
      </c>
      <c r="AE47" s="83">
        <f t="shared" si="31"/>
        <v>0</v>
      </c>
      <c r="AF47" s="83">
        <f t="shared" si="31"/>
        <v>0</v>
      </c>
      <c r="AG47" s="83">
        <f t="shared" si="35"/>
        <v>0</v>
      </c>
      <c r="AH47" s="83">
        <f t="shared" si="35"/>
        <v>0</v>
      </c>
      <c r="AI47" s="83">
        <f t="shared" si="35"/>
        <v>0</v>
      </c>
      <c r="AJ47" s="83">
        <f t="shared" si="35"/>
        <v>0</v>
      </c>
      <c r="AK47" s="83">
        <f t="shared" si="35"/>
        <v>0</v>
      </c>
      <c r="AL47" s="83">
        <f t="shared" si="35"/>
        <v>0</v>
      </c>
      <c r="AM47" s="83">
        <f t="shared" si="35"/>
        <v>0</v>
      </c>
      <c r="AN47" s="240">
        <f t="shared" si="35"/>
        <v>0</v>
      </c>
      <c r="AO47" s="240">
        <f t="shared" si="35"/>
        <v>0</v>
      </c>
      <c r="AP47" s="240">
        <f t="shared" si="35"/>
        <v>0</v>
      </c>
      <c r="AQ47" s="240">
        <f t="shared" si="35"/>
        <v>0</v>
      </c>
      <c r="AR47" s="240">
        <f t="shared" si="35"/>
        <v>0</v>
      </c>
      <c r="AS47" s="240">
        <f t="shared" si="35"/>
        <v>0</v>
      </c>
      <c r="AT47" s="240">
        <f t="shared" si="35"/>
        <v>0</v>
      </c>
      <c r="AU47" s="240">
        <f t="shared" si="35"/>
        <v>0</v>
      </c>
      <c r="AV47" s="240">
        <f t="shared" si="35"/>
        <v>0</v>
      </c>
      <c r="AW47" s="240">
        <f t="shared" si="35"/>
        <v>0</v>
      </c>
      <c r="AX47" s="240">
        <f t="shared" si="35"/>
        <v>0</v>
      </c>
      <c r="AY47" s="240">
        <f t="shared" si="35"/>
        <v>0</v>
      </c>
      <c r="AZ47" s="240">
        <f t="shared" si="35"/>
        <v>0</v>
      </c>
      <c r="BA47" s="240">
        <f t="shared" si="35"/>
        <v>0</v>
      </c>
      <c r="BB47" s="240">
        <f t="shared" si="35"/>
        <v>0</v>
      </c>
      <c r="BC47" s="240">
        <f t="shared" si="35"/>
        <v>0</v>
      </c>
      <c r="BD47" s="240">
        <f t="shared" si="35"/>
        <v>0</v>
      </c>
      <c r="BE47" s="240">
        <f t="shared" si="35"/>
        <v>0</v>
      </c>
      <c r="BF47" s="240">
        <f t="shared" si="35"/>
        <v>0</v>
      </c>
      <c r="BG47" s="240">
        <f t="shared" si="35"/>
        <v>0</v>
      </c>
      <c r="BH47" s="240">
        <f t="shared" si="35"/>
        <v>0</v>
      </c>
      <c r="BI47" s="240">
        <f t="shared" si="35"/>
        <v>0</v>
      </c>
      <c r="BJ47" s="240">
        <f t="shared" si="35"/>
        <v>0</v>
      </c>
      <c r="BK47" s="240">
        <f t="shared" si="35"/>
        <v>0</v>
      </c>
      <c r="BL47" s="240">
        <f t="shared" si="35"/>
        <v>0</v>
      </c>
      <c r="BM47" s="240">
        <f t="shared" si="35"/>
        <v>0</v>
      </c>
      <c r="BN47" s="240">
        <f t="shared" si="35"/>
        <v>0</v>
      </c>
      <c r="BO47" s="240">
        <f t="shared" si="35"/>
        <v>0</v>
      </c>
      <c r="BP47" s="240">
        <f t="shared" si="35"/>
        <v>0</v>
      </c>
      <c r="BQ47" s="240">
        <f t="shared" si="35"/>
        <v>0</v>
      </c>
      <c r="BR47" s="240">
        <f t="shared" si="35"/>
        <v>0</v>
      </c>
      <c r="BS47" s="240">
        <f t="shared" si="35"/>
        <v>0</v>
      </c>
      <c r="BT47" s="242">
        <f t="shared" si="35"/>
        <v>0</v>
      </c>
      <c r="BU47" s="242">
        <f t="shared" si="35"/>
        <v>0</v>
      </c>
      <c r="BV47" s="242">
        <f t="shared" si="35"/>
        <v>0</v>
      </c>
      <c r="BW47" s="242">
        <f t="shared" si="35"/>
        <v>0</v>
      </c>
      <c r="BX47" s="242">
        <f t="shared" si="35"/>
        <v>0</v>
      </c>
      <c r="BY47" s="242">
        <f t="shared" si="35"/>
        <v>0</v>
      </c>
      <c r="BZ47" s="242">
        <f t="shared" si="35"/>
        <v>0</v>
      </c>
      <c r="CA47" s="242">
        <f t="shared" si="35"/>
        <v>0</v>
      </c>
      <c r="CB47" s="242">
        <f t="shared" si="35"/>
        <v>0</v>
      </c>
      <c r="CC47" s="242">
        <f t="shared" si="35"/>
        <v>0</v>
      </c>
      <c r="CD47" s="242">
        <f t="shared" si="35"/>
        <v>0</v>
      </c>
      <c r="CE47" s="242">
        <f t="shared" si="35"/>
        <v>0</v>
      </c>
      <c r="CF47" s="242">
        <f t="shared" si="35"/>
        <v>0</v>
      </c>
      <c r="CG47" s="242">
        <f t="shared" si="35"/>
        <v>0</v>
      </c>
      <c r="CH47" s="242">
        <f t="shared" si="35"/>
        <v>0</v>
      </c>
      <c r="CI47" s="242">
        <f t="shared" si="35"/>
        <v>0</v>
      </c>
      <c r="CJ47" s="242">
        <f t="shared" si="35"/>
        <v>0</v>
      </c>
      <c r="CK47" s="242">
        <f t="shared" si="35"/>
        <v>0</v>
      </c>
      <c r="CL47" s="242">
        <f t="shared" si="35"/>
        <v>0</v>
      </c>
      <c r="CM47" s="242">
        <f t="shared" si="35"/>
        <v>0</v>
      </c>
      <c r="CN47" s="242">
        <f t="shared" si="35"/>
        <v>0</v>
      </c>
      <c r="CO47" s="242">
        <f t="shared" si="35"/>
        <v>0</v>
      </c>
      <c r="CP47" s="242">
        <f t="shared" si="35"/>
        <v>0</v>
      </c>
      <c r="CQ47" s="242">
        <f t="shared" si="35"/>
        <v>0</v>
      </c>
      <c r="CR47" s="242">
        <f t="shared" si="35"/>
        <v>0</v>
      </c>
      <c r="CS47" s="242">
        <f t="shared" si="34"/>
        <v>0</v>
      </c>
      <c r="CT47" s="242">
        <f t="shared" si="34"/>
        <v>0</v>
      </c>
      <c r="CU47" s="242">
        <f t="shared" si="34"/>
        <v>0</v>
      </c>
      <c r="CV47" s="242">
        <f t="shared" si="34"/>
        <v>0</v>
      </c>
      <c r="CW47" s="242">
        <f t="shared" si="34"/>
        <v>0</v>
      </c>
      <c r="CX47" s="242">
        <f t="shared" si="34"/>
        <v>0</v>
      </c>
      <c r="CY47" s="242">
        <f t="shared" si="34"/>
        <v>0</v>
      </c>
      <c r="CZ47" s="242">
        <f t="shared" si="32"/>
        <v>0</v>
      </c>
      <c r="DA47" s="242">
        <f t="shared" si="32"/>
        <v>0</v>
      </c>
      <c r="DB47" s="242">
        <f t="shared" si="32"/>
        <v>0</v>
      </c>
      <c r="DC47" s="242">
        <f t="shared" si="32"/>
        <v>0</v>
      </c>
      <c r="DD47" s="242">
        <f t="shared" si="32"/>
        <v>0</v>
      </c>
      <c r="DE47" s="83">
        <f t="shared" si="24"/>
        <v>0</v>
      </c>
    </row>
    <row r="48" spans="1:109" x14ac:dyDescent="0.2">
      <c r="A48" s="7" t="str">
        <f>VLOOKUP(B48,by_src_allpol!$J$25:$K$54,2,FALSE)</f>
        <v>N</v>
      </c>
      <c r="B48" s="7" t="str">
        <f t="shared" si="31"/>
        <v>Permitted Tank Losses</v>
      </c>
      <c r="C48" s="83">
        <f t="shared" si="31"/>
        <v>0</v>
      </c>
      <c r="D48" s="83">
        <f t="shared" si="31"/>
        <v>0</v>
      </c>
      <c r="E48" s="83">
        <f t="shared" si="31"/>
        <v>0</v>
      </c>
      <c r="F48" s="83">
        <f t="shared" si="31"/>
        <v>30.084774358128712</v>
      </c>
      <c r="G48" s="83">
        <f t="shared" si="31"/>
        <v>63.446165393234757</v>
      </c>
      <c r="H48" s="83">
        <f t="shared" si="31"/>
        <v>0</v>
      </c>
      <c r="I48" s="83">
        <f t="shared" ref="I48:AF54" si="36">I93</f>
        <v>0</v>
      </c>
      <c r="J48" s="83">
        <f t="shared" si="36"/>
        <v>0</v>
      </c>
      <c r="K48" s="83">
        <f t="shared" si="36"/>
        <v>135.80121702946889</v>
      </c>
      <c r="L48" s="83">
        <f t="shared" si="36"/>
        <v>2.3361751520521548</v>
      </c>
      <c r="M48" s="83">
        <f t="shared" si="36"/>
        <v>5.8264062209153291</v>
      </c>
      <c r="N48" s="83">
        <f t="shared" si="36"/>
        <v>0</v>
      </c>
      <c r="O48" s="83">
        <f t="shared" si="36"/>
        <v>0</v>
      </c>
      <c r="P48" s="83">
        <f t="shared" si="36"/>
        <v>0</v>
      </c>
      <c r="Q48" s="83">
        <f t="shared" si="36"/>
        <v>21.100000000000005</v>
      </c>
      <c r="R48" s="83">
        <f t="shared" si="36"/>
        <v>0</v>
      </c>
      <c r="S48" s="83">
        <f t="shared" si="36"/>
        <v>12.3</v>
      </c>
      <c r="T48" s="83">
        <f t="shared" si="36"/>
        <v>6.7</v>
      </c>
      <c r="U48" s="83">
        <f t="shared" si="36"/>
        <v>0</v>
      </c>
      <c r="V48" s="83">
        <f t="shared" si="36"/>
        <v>0</v>
      </c>
      <c r="W48" s="83">
        <f t="shared" si="36"/>
        <v>7</v>
      </c>
      <c r="X48" s="83">
        <f t="shared" si="36"/>
        <v>0</v>
      </c>
      <c r="Y48" s="83">
        <f t="shared" si="36"/>
        <v>0</v>
      </c>
      <c r="Z48" s="83">
        <f t="shared" si="36"/>
        <v>0</v>
      </c>
      <c r="AA48" s="83">
        <f t="shared" si="36"/>
        <v>50.6</v>
      </c>
      <c r="AB48" s="83">
        <f t="shared" si="36"/>
        <v>0</v>
      </c>
      <c r="AC48" s="83">
        <f t="shared" si="36"/>
        <v>0</v>
      </c>
      <c r="AD48" s="83">
        <f t="shared" si="36"/>
        <v>0</v>
      </c>
      <c r="AE48" s="83">
        <f t="shared" si="36"/>
        <v>17.2</v>
      </c>
      <c r="AF48" s="83">
        <f t="shared" si="36"/>
        <v>1.3</v>
      </c>
      <c r="AG48" s="83">
        <f t="shared" si="35"/>
        <v>0</v>
      </c>
      <c r="AH48" s="83">
        <f t="shared" si="35"/>
        <v>6.8</v>
      </c>
      <c r="AI48" s="83">
        <f t="shared" si="35"/>
        <v>0</v>
      </c>
      <c r="AJ48" s="83">
        <f t="shared" si="35"/>
        <v>15.4</v>
      </c>
      <c r="AK48" s="83">
        <f t="shared" si="35"/>
        <v>52.999999999999993</v>
      </c>
      <c r="AL48" s="83">
        <f t="shared" si="35"/>
        <v>0</v>
      </c>
      <c r="AM48" s="83">
        <f t="shared" si="35"/>
        <v>0</v>
      </c>
      <c r="AN48" s="240">
        <f t="shared" si="35"/>
        <v>0</v>
      </c>
      <c r="AO48" s="240">
        <f t="shared" si="35"/>
        <v>0</v>
      </c>
      <c r="AP48" s="240">
        <f t="shared" si="35"/>
        <v>0</v>
      </c>
      <c r="AQ48" s="240">
        <f t="shared" si="35"/>
        <v>0</v>
      </c>
      <c r="AR48" s="240">
        <f t="shared" si="35"/>
        <v>0</v>
      </c>
      <c r="AS48" s="240">
        <f t="shared" si="35"/>
        <v>0</v>
      </c>
      <c r="AT48" s="240">
        <f t="shared" si="35"/>
        <v>0</v>
      </c>
      <c r="AU48" s="240">
        <f t="shared" si="35"/>
        <v>0</v>
      </c>
      <c r="AV48" s="240">
        <f t="shared" si="35"/>
        <v>0</v>
      </c>
      <c r="AW48" s="240">
        <f t="shared" si="35"/>
        <v>0</v>
      </c>
      <c r="AX48" s="240">
        <f t="shared" si="35"/>
        <v>0</v>
      </c>
      <c r="AY48" s="240">
        <f t="shared" si="35"/>
        <v>0</v>
      </c>
      <c r="AZ48" s="240">
        <f t="shared" si="35"/>
        <v>0</v>
      </c>
      <c r="BA48" s="240">
        <f t="shared" si="35"/>
        <v>0</v>
      </c>
      <c r="BB48" s="240">
        <f t="shared" si="35"/>
        <v>0</v>
      </c>
      <c r="BC48" s="240">
        <f t="shared" si="35"/>
        <v>0</v>
      </c>
      <c r="BD48" s="240">
        <f t="shared" si="35"/>
        <v>0</v>
      </c>
      <c r="BE48" s="240">
        <f t="shared" si="35"/>
        <v>0</v>
      </c>
      <c r="BF48" s="240">
        <f t="shared" si="35"/>
        <v>0</v>
      </c>
      <c r="BG48" s="240">
        <f t="shared" si="35"/>
        <v>0</v>
      </c>
      <c r="BH48" s="240">
        <f t="shared" si="35"/>
        <v>0</v>
      </c>
      <c r="BI48" s="240">
        <f t="shared" si="35"/>
        <v>0</v>
      </c>
      <c r="BJ48" s="240">
        <f t="shared" si="35"/>
        <v>0</v>
      </c>
      <c r="BK48" s="240">
        <f t="shared" si="35"/>
        <v>0</v>
      </c>
      <c r="BL48" s="240">
        <f t="shared" si="35"/>
        <v>0</v>
      </c>
      <c r="BM48" s="240">
        <f t="shared" si="35"/>
        <v>0</v>
      </c>
      <c r="BN48" s="240">
        <f t="shared" si="35"/>
        <v>0</v>
      </c>
      <c r="BO48" s="240">
        <f t="shared" si="35"/>
        <v>0</v>
      </c>
      <c r="BP48" s="240">
        <f t="shared" si="35"/>
        <v>0</v>
      </c>
      <c r="BQ48" s="240">
        <f t="shared" si="35"/>
        <v>0</v>
      </c>
      <c r="BR48" s="240">
        <f t="shared" si="35"/>
        <v>0</v>
      </c>
      <c r="BS48" s="240">
        <f t="shared" si="35"/>
        <v>0</v>
      </c>
      <c r="BT48" s="242">
        <f t="shared" si="35"/>
        <v>0</v>
      </c>
      <c r="BU48" s="242">
        <f t="shared" si="35"/>
        <v>0</v>
      </c>
      <c r="BV48" s="242">
        <f t="shared" si="35"/>
        <v>0</v>
      </c>
      <c r="BW48" s="242">
        <f t="shared" si="35"/>
        <v>30.084774358128712</v>
      </c>
      <c r="BX48" s="242">
        <f t="shared" si="35"/>
        <v>63.446165393234757</v>
      </c>
      <c r="BY48" s="242">
        <f t="shared" si="35"/>
        <v>0</v>
      </c>
      <c r="BZ48" s="242">
        <f t="shared" si="35"/>
        <v>0</v>
      </c>
      <c r="CA48" s="242">
        <f t="shared" si="35"/>
        <v>0</v>
      </c>
      <c r="CB48" s="242">
        <f t="shared" si="35"/>
        <v>135.80121702946889</v>
      </c>
      <c r="CC48" s="242">
        <f t="shared" si="35"/>
        <v>2.3361751520521548</v>
      </c>
      <c r="CD48" s="242">
        <f t="shared" si="35"/>
        <v>5.8264062209153291</v>
      </c>
      <c r="CE48" s="242">
        <f t="shared" si="35"/>
        <v>0</v>
      </c>
      <c r="CF48" s="242">
        <f t="shared" si="35"/>
        <v>0</v>
      </c>
      <c r="CG48" s="242">
        <f t="shared" si="35"/>
        <v>0</v>
      </c>
      <c r="CH48" s="242">
        <f t="shared" si="35"/>
        <v>21.100000000000005</v>
      </c>
      <c r="CI48" s="242">
        <f t="shared" si="35"/>
        <v>0</v>
      </c>
      <c r="CJ48" s="242">
        <f t="shared" si="35"/>
        <v>12.3</v>
      </c>
      <c r="CK48" s="242">
        <f t="shared" si="35"/>
        <v>6.7</v>
      </c>
      <c r="CL48" s="242">
        <f t="shared" si="35"/>
        <v>0</v>
      </c>
      <c r="CM48" s="242">
        <f t="shared" si="35"/>
        <v>0</v>
      </c>
      <c r="CN48" s="242">
        <f t="shared" si="35"/>
        <v>7</v>
      </c>
      <c r="CO48" s="242">
        <f t="shared" si="35"/>
        <v>0</v>
      </c>
      <c r="CP48" s="242">
        <f t="shared" si="35"/>
        <v>0</v>
      </c>
      <c r="CQ48" s="242">
        <f t="shared" si="35"/>
        <v>0</v>
      </c>
      <c r="CR48" s="242">
        <f t="shared" si="35"/>
        <v>50.6</v>
      </c>
      <c r="CS48" s="242">
        <f t="shared" si="34"/>
        <v>0</v>
      </c>
      <c r="CT48" s="242">
        <f t="shared" si="34"/>
        <v>0</v>
      </c>
      <c r="CU48" s="242">
        <f t="shared" si="34"/>
        <v>0</v>
      </c>
      <c r="CV48" s="242">
        <f t="shared" si="34"/>
        <v>17.2</v>
      </c>
      <c r="CW48" s="242">
        <f t="shared" si="34"/>
        <v>1.3</v>
      </c>
      <c r="CX48" s="242">
        <f t="shared" si="34"/>
        <v>0</v>
      </c>
      <c r="CY48" s="242">
        <f t="shared" si="34"/>
        <v>6.8</v>
      </c>
      <c r="CZ48" s="242">
        <f t="shared" si="32"/>
        <v>0</v>
      </c>
      <c r="DA48" s="242">
        <f t="shared" si="32"/>
        <v>15.4</v>
      </c>
      <c r="DB48" s="242">
        <f t="shared" si="32"/>
        <v>52.999999999999993</v>
      </c>
      <c r="DC48" s="242">
        <f t="shared" si="32"/>
        <v>0</v>
      </c>
      <c r="DD48" s="242">
        <f t="shared" si="32"/>
        <v>0</v>
      </c>
      <c r="DE48" s="83">
        <f t="shared" si="24"/>
        <v>428.89473815379984</v>
      </c>
    </row>
    <row r="49" spans="1:109" x14ac:dyDescent="0.2">
      <c r="A49" s="7" t="str">
        <f>VLOOKUP(B49,by_src_allpol!$J$25:$K$54,2,FALSE)</f>
        <v>N</v>
      </c>
      <c r="B49" s="7" t="str">
        <f t="shared" ref="B49:J54" si="37">B94</f>
        <v>Other Flaring</v>
      </c>
      <c r="C49" s="83">
        <f t="shared" si="37"/>
        <v>0</v>
      </c>
      <c r="D49" s="83">
        <f t="shared" si="37"/>
        <v>0</v>
      </c>
      <c r="E49" s="83">
        <f t="shared" si="37"/>
        <v>0</v>
      </c>
      <c r="F49" s="83">
        <f t="shared" si="37"/>
        <v>0</v>
      </c>
      <c r="G49" s="83">
        <f t="shared" si="37"/>
        <v>0</v>
      </c>
      <c r="H49" s="83">
        <f t="shared" si="37"/>
        <v>0</v>
      </c>
      <c r="I49" s="83">
        <f t="shared" si="37"/>
        <v>0</v>
      </c>
      <c r="J49" s="83">
        <f t="shared" si="37"/>
        <v>0</v>
      </c>
      <c r="K49" s="83">
        <f t="shared" si="36"/>
        <v>0</v>
      </c>
      <c r="L49" s="83">
        <f t="shared" si="36"/>
        <v>0</v>
      </c>
      <c r="M49" s="83">
        <f t="shared" si="36"/>
        <v>0</v>
      </c>
      <c r="N49" s="83">
        <f t="shared" si="36"/>
        <v>0</v>
      </c>
      <c r="O49" s="83">
        <f t="shared" si="36"/>
        <v>0</v>
      </c>
      <c r="P49" s="83">
        <f t="shared" si="36"/>
        <v>0</v>
      </c>
      <c r="Q49" s="83">
        <f t="shared" si="36"/>
        <v>0</v>
      </c>
      <c r="R49" s="83">
        <f t="shared" si="36"/>
        <v>0</v>
      </c>
      <c r="S49" s="83">
        <f t="shared" si="36"/>
        <v>0</v>
      </c>
      <c r="T49" s="83">
        <f t="shared" si="36"/>
        <v>0</v>
      </c>
      <c r="U49" s="83">
        <f t="shared" si="36"/>
        <v>0</v>
      </c>
      <c r="V49" s="83">
        <f t="shared" si="36"/>
        <v>0</v>
      </c>
      <c r="W49" s="83">
        <f t="shared" si="36"/>
        <v>0</v>
      </c>
      <c r="X49" s="83">
        <f t="shared" si="36"/>
        <v>0</v>
      </c>
      <c r="Y49" s="83">
        <f t="shared" si="36"/>
        <v>0</v>
      </c>
      <c r="Z49" s="83">
        <f t="shared" si="36"/>
        <v>0</v>
      </c>
      <c r="AA49" s="83">
        <f t="shared" si="36"/>
        <v>0</v>
      </c>
      <c r="AB49" s="83">
        <f t="shared" si="36"/>
        <v>0</v>
      </c>
      <c r="AC49" s="83">
        <f t="shared" si="36"/>
        <v>0</v>
      </c>
      <c r="AD49" s="83">
        <f t="shared" si="36"/>
        <v>0</v>
      </c>
      <c r="AE49" s="83">
        <f t="shared" si="36"/>
        <v>0</v>
      </c>
      <c r="AF49" s="83">
        <f t="shared" si="36"/>
        <v>0</v>
      </c>
      <c r="AG49" s="83">
        <f t="shared" si="35"/>
        <v>0</v>
      </c>
      <c r="AH49" s="83">
        <f t="shared" si="35"/>
        <v>0</v>
      </c>
      <c r="AI49" s="83">
        <f t="shared" si="35"/>
        <v>0</v>
      </c>
      <c r="AJ49" s="83">
        <f t="shared" si="35"/>
        <v>0</v>
      </c>
      <c r="AK49" s="83">
        <f t="shared" si="35"/>
        <v>0</v>
      </c>
      <c r="AL49" s="83">
        <f t="shared" si="35"/>
        <v>0</v>
      </c>
      <c r="AM49" s="83">
        <f t="shared" si="35"/>
        <v>0</v>
      </c>
      <c r="AN49" s="240">
        <f t="shared" si="35"/>
        <v>0</v>
      </c>
      <c r="AO49" s="240">
        <f t="shared" si="35"/>
        <v>0</v>
      </c>
      <c r="AP49" s="240">
        <f t="shared" si="35"/>
        <v>0</v>
      </c>
      <c r="AQ49" s="240">
        <f t="shared" si="35"/>
        <v>0</v>
      </c>
      <c r="AR49" s="240">
        <f t="shared" si="35"/>
        <v>0</v>
      </c>
      <c r="AS49" s="240">
        <f t="shared" si="35"/>
        <v>0</v>
      </c>
      <c r="AT49" s="240">
        <f t="shared" si="35"/>
        <v>0</v>
      </c>
      <c r="AU49" s="240">
        <f t="shared" si="35"/>
        <v>0</v>
      </c>
      <c r="AV49" s="240">
        <f t="shared" si="35"/>
        <v>0</v>
      </c>
      <c r="AW49" s="240">
        <f t="shared" si="35"/>
        <v>0</v>
      </c>
      <c r="AX49" s="240">
        <f t="shared" si="35"/>
        <v>0</v>
      </c>
      <c r="AY49" s="240">
        <f t="shared" si="35"/>
        <v>0</v>
      </c>
      <c r="AZ49" s="240">
        <f t="shared" si="35"/>
        <v>0</v>
      </c>
      <c r="BA49" s="240">
        <f t="shared" si="35"/>
        <v>0</v>
      </c>
      <c r="BB49" s="240">
        <f t="shared" si="35"/>
        <v>0</v>
      </c>
      <c r="BC49" s="240">
        <f t="shared" si="35"/>
        <v>0</v>
      </c>
      <c r="BD49" s="240">
        <f t="shared" si="35"/>
        <v>0</v>
      </c>
      <c r="BE49" s="240">
        <f t="shared" si="35"/>
        <v>0</v>
      </c>
      <c r="BF49" s="240">
        <f t="shared" si="35"/>
        <v>0</v>
      </c>
      <c r="BG49" s="240">
        <f t="shared" si="35"/>
        <v>0</v>
      </c>
      <c r="BH49" s="240">
        <f t="shared" si="35"/>
        <v>0</v>
      </c>
      <c r="BI49" s="240">
        <f t="shared" si="35"/>
        <v>0</v>
      </c>
      <c r="BJ49" s="240">
        <f t="shared" si="35"/>
        <v>0</v>
      </c>
      <c r="BK49" s="240">
        <f t="shared" si="35"/>
        <v>0</v>
      </c>
      <c r="BL49" s="240">
        <f t="shared" si="35"/>
        <v>0</v>
      </c>
      <c r="BM49" s="240">
        <f t="shared" si="35"/>
        <v>0</v>
      </c>
      <c r="BN49" s="240">
        <f t="shared" si="35"/>
        <v>0</v>
      </c>
      <c r="BO49" s="240">
        <f t="shared" si="35"/>
        <v>0</v>
      </c>
      <c r="BP49" s="240">
        <f t="shared" si="35"/>
        <v>0</v>
      </c>
      <c r="BQ49" s="240">
        <f t="shared" si="35"/>
        <v>0</v>
      </c>
      <c r="BR49" s="240">
        <f t="shared" si="35"/>
        <v>0</v>
      </c>
      <c r="BS49" s="240">
        <f t="shared" si="35"/>
        <v>0</v>
      </c>
      <c r="BT49" s="242">
        <f t="shared" si="35"/>
        <v>0</v>
      </c>
      <c r="BU49" s="242">
        <f t="shared" si="35"/>
        <v>0</v>
      </c>
      <c r="BV49" s="242">
        <f t="shared" si="35"/>
        <v>0</v>
      </c>
      <c r="BW49" s="242">
        <f t="shared" si="35"/>
        <v>0</v>
      </c>
      <c r="BX49" s="242">
        <f t="shared" si="35"/>
        <v>0</v>
      </c>
      <c r="BY49" s="242">
        <f t="shared" si="35"/>
        <v>0</v>
      </c>
      <c r="BZ49" s="242">
        <f t="shared" si="35"/>
        <v>0</v>
      </c>
      <c r="CA49" s="242">
        <f t="shared" si="35"/>
        <v>0</v>
      </c>
      <c r="CB49" s="242">
        <f t="shared" si="35"/>
        <v>0</v>
      </c>
      <c r="CC49" s="242">
        <f t="shared" si="35"/>
        <v>0</v>
      </c>
      <c r="CD49" s="242">
        <f t="shared" si="35"/>
        <v>0</v>
      </c>
      <c r="CE49" s="242">
        <f t="shared" si="35"/>
        <v>0</v>
      </c>
      <c r="CF49" s="242">
        <f t="shared" si="35"/>
        <v>0</v>
      </c>
      <c r="CG49" s="242">
        <f t="shared" si="35"/>
        <v>0</v>
      </c>
      <c r="CH49" s="242">
        <f t="shared" si="35"/>
        <v>0</v>
      </c>
      <c r="CI49" s="242">
        <f t="shared" si="35"/>
        <v>0</v>
      </c>
      <c r="CJ49" s="242">
        <f t="shared" si="35"/>
        <v>0</v>
      </c>
      <c r="CK49" s="242">
        <f t="shared" si="35"/>
        <v>0</v>
      </c>
      <c r="CL49" s="242">
        <f t="shared" si="35"/>
        <v>0</v>
      </c>
      <c r="CM49" s="242">
        <f t="shared" si="35"/>
        <v>0</v>
      </c>
      <c r="CN49" s="242">
        <f t="shared" si="35"/>
        <v>0</v>
      </c>
      <c r="CO49" s="242">
        <f t="shared" si="35"/>
        <v>0</v>
      </c>
      <c r="CP49" s="242">
        <f t="shared" si="35"/>
        <v>0</v>
      </c>
      <c r="CQ49" s="242">
        <f t="shared" si="35"/>
        <v>0</v>
      </c>
      <c r="CR49" s="242">
        <f t="shared" ref="CR49:CY54" si="38">CR94</f>
        <v>0</v>
      </c>
      <c r="CS49" s="242">
        <f t="shared" si="38"/>
        <v>0</v>
      </c>
      <c r="CT49" s="242">
        <f t="shared" si="38"/>
        <v>0</v>
      </c>
      <c r="CU49" s="242">
        <f t="shared" si="38"/>
        <v>0</v>
      </c>
      <c r="CV49" s="242">
        <f t="shared" si="38"/>
        <v>0</v>
      </c>
      <c r="CW49" s="242">
        <f t="shared" si="38"/>
        <v>0</v>
      </c>
      <c r="CX49" s="242">
        <f t="shared" si="38"/>
        <v>0</v>
      </c>
      <c r="CY49" s="242">
        <f t="shared" si="38"/>
        <v>0</v>
      </c>
      <c r="CZ49" s="242">
        <f t="shared" si="32"/>
        <v>0</v>
      </c>
      <c r="DA49" s="242">
        <f t="shared" si="32"/>
        <v>0</v>
      </c>
      <c r="DB49" s="242">
        <f t="shared" si="32"/>
        <v>0</v>
      </c>
      <c r="DC49" s="242">
        <f t="shared" si="32"/>
        <v>0</v>
      </c>
      <c r="DD49" s="242">
        <f t="shared" si="32"/>
        <v>0</v>
      </c>
      <c r="DE49" s="83">
        <f t="shared" si="24"/>
        <v>0</v>
      </c>
    </row>
    <row r="50" spans="1:109" x14ac:dyDescent="0.2">
      <c r="A50" s="7" t="str">
        <f>VLOOKUP(B50,by_src_allpol!$J$25:$K$54,2,FALSE)</f>
        <v>N</v>
      </c>
      <c r="B50" s="7" t="str">
        <f t="shared" si="37"/>
        <v>Natural Gas Production, Flares</v>
      </c>
      <c r="C50" s="83">
        <f t="shared" si="37"/>
        <v>0</v>
      </c>
      <c r="D50" s="83">
        <f t="shared" si="37"/>
        <v>0</v>
      </c>
      <c r="E50" s="83">
        <f t="shared" si="37"/>
        <v>0</v>
      </c>
      <c r="F50" s="83">
        <f t="shared" si="37"/>
        <v>0</v>
      </c>
      <c r="G50" s="83">
        <f t="shared" si="37"/>
        <v>74.295649327127563</v>
      </c>
      <c r="H50" s="83">
        <f t="shared" si="37"/>
        <v>0</v>
      </c>
      <c r="I50" s="83">
        <f t="shared" si="37"/>
        <v>0</v>
      </c>
      <c r="J50" s="83">
        <f t="shared" si="37"/>
        <v>0</v>
      </c>
      <c r="K50" s="83">
        <f t="shared" si="36"/>
        <v>130.93703664458886</v>
      </c>
      <c r="L50" s="83">
        <f t="shared" si="36"/>
        <v>0</v>
      </c>
      <c r="M50" s="83">
        <f t="shared" si="36"/>
        <v>0</v>
      </c>
      <c r="N50" s="83">
        <f t="shared" si="36"/>
        <v>0</v>
      </c>
      <c r="O50" s="83">
        <f t="shared" si="36"/>
        <v>0</v>
      </c>
      <c r="P50" s="83">
        <f t="shared" si="36"/>
        <v>0</v>
      </c>
      <c r="Q50" s="83">
        <f t="shared" si="36"/>
        <v>0</v>
      </c>
      <c r="R50" s="83">
        <f t="shared" si="36"/>
        <v>0</v>
      </c>
      <c r="S50" s="83">
        <f t="shared" si="36"/>
        <v>0</v>
      </c>
      <c r="T50" s="83">
        <f t="shared" si="36"/>
        <v>1.6</v>
      </c>
      <c r="U50" s="83">
        <f t="shared" si="36"/>
        <v>0</v>
      </c>
      <c r="V50" s="83">
        <f t="shared" si="36"/>
        <v>0</v>
      </c>
      <c r="W50" s="83">
        <f t="shared" si="36"/>
        <v>0</v>
      </c>
      <c r="X50" s="83">
        <f t="shared" si="36"/>
        <v>0</v>
      </c>
      <c r="Y50" s="83">
        <f t="shared" si="36"/>
        <v>0</v>
      </c>
      <c r="Z50" s="83">
        <f t="shared" si="36"/>
        <v>0</v>
      </c>
      <c r="AA50" s="83">
        <f t="shared" si="36"/>
        <v>15.6</v>
      </c>
      <c r="AB50" s="83">
        <f t="shared" si="36"/>
        <v>0</v>
      </c>
      <c r="AC50" s="83">
        <f t="shared" si="36"/>
        <v>0</v>
      </c>
      <c r="AD50" s="83">
        <f t="shared" si="36"/>
        <v>0</v>
      </c>
      <c r="AE50" s="83">
        <f t="shared" si="36"/>
        <v>27</v>
      </c>
      <c r="AF50" s="83">
        <f t="shared" si="36"/>
        <v>0</v>
      </c>
      <c r="AG50" s="83">
        <f t="shared" ref="AG50:CR53" si="39">AG95</f>
        <v>0</v>
      </c>
      <c r="AH50" s="83">
        <f t="shared" si="39"/>
        <v>0</v>
      </c>
      <c r="AI50" s="83">
        <f t="shared" si="39"/>
        <v>0</v>
      </c>
      <c r="AJ50" s="83">
        <f t="shared" si="39"/>
        <v>0</v>
      </c>
      <c r="AK50" s="83">
        <f t="shared" si="39"/>
        <v>0</v>
      </c>
      <c r="AL50" s="83">
        <f t="shared" si="39"/>
        <v>0</v>
      </c>
      <c r="AM50" s="83">
        <f t="shared" si="39"/>
        <v>0</v>
      </c>
      <c r="AN50" s="240">
        <f t="shared" si="39"/>
        <v>0</v>
      </c>
      <c r="AO50" s="240">
        <f t="shared" si="39"/>
        <v>0</v>
      </c>
      <c r="AP50" s="240">
        <f t="shared" si="39"/>
        <v>0</v>
      </c>
      <c r="AQ50" s="240">
        <f t="shared" si="39"/>
        <v>0</v>
      </c>
      <c r="AR50" s="240">
        <f t="shared" si="39"/>
        <v>0</v>
      </c>
      <c r="AS50" s="240">
        <f t="shared" si="39"/>
        <v>0</v>
      </c>
      <c r="AT50" s="240">
        <f t="shared" si="39"/>
        <v>0</v>
      </c>
      <c r="AU50" s="240">
        <f t="shared" si="39"/>
        <v>0</v>
      </c>
      <c r="AV50" s="240">
        <f t="shared" si="39"/>
        <v>0</v>
      </c>
      <c r="AW50" s="240">
        <f t="shared" si="39"/>
        <v>0</v>
      </c>
      <c r="AX50" s="240">
        <f t="shared" si="39"/>
        <v>0</v>
      </c>
      <c r="AY50" s="240">
        <f t="shared" si="39"/>
        <v>0</v>
      </c>
      <c r="AZ50" s="240">
        <f t="shared" si="39"/>
        <v>0</v>
      </c>
      <c r="BA50" s="240">
        <f t="shared" si="39"/>
        <v>0</v>
      </c>
      <c r="BB50" s="240">
        <f t="shared" si="39"/>
        <v>0</v>
      </c>
      <c r="BC50" s="240">
        <f t="shared" si="39"/>
        <v>0</v>
      </c>
      <c r="BD50" s="240">
        <f t="shared" si="39"/>
        <v>0</v>
      </c>
      <c r="BE50" s="240">
        <f t="shared" si="39"/>
        <v>0</v>
      </c>
      <c r="BF50" s="240">
        <f t="shared" si="39"/>
        <v>0</v>
      </c>
      <c r="BG50" s="240">
        <f t="shared" si="39"/>
        <v>0</v>
      </c>
      <c r="BH50" s="240">
        <f t="shared" si="39"/>
        <v>0</v>
      </c>
      <c r="BI50" s="240">
        <f t="shared" si="39"/>
        <v>0</v>
      </c>
      <c r="BJ50" s="240">
        <f t="shared" si="39"/>
        <v>0</v>
      </c>
      <c r="BK50" s="240">
        <f t="shared" si="39"/>
        <v>0</v>
      </c>
      <c r="BL50" s="240">
        <f t="shared" si="39"/>
        <v>0</v>
      </c>
      <c r="BM50" s="240">
        <f t="shared" si="39"/>
        <v>0</v>
      </c>
      <c r="BN50" s="240">
        <f t="shared" si="39"/>
        <v>0</v>
      </c>
      <c r="BO50" s="240">
        <f t="shared" si="39"/>
        <v>0</v>
      </c>
      <c r="BP50" s="240">
        <f t="shared" si="39"/>
        <v>0</v>
      </c>
      <c r="BQ50" s="240">
        <f t="shared" si="39"/>
        <v>0</v>
      </c>
      <c r="BR50" s="240">
        <f t="shared" si="39"/>
        <v>0</v>
      </c>
      <c r="BS50" s="240">
        <f t="shared" si="39"/>
        <v>0</v>
      </c>
      <c r="BT50" s="242">
        <f t="shared" si="39"/>
        <v>0</v>
      </c>
      <c r="BU50" s="242">
        <f t="shared" si="39"/>
        <v>0</v>
      </c>
      <c r="BV50" s="242">
        <f t="shared" si="39"/>
        <v>0</v>
      </c>
      <c r="BW50" s="242">
        <f t="shared" si="39"/>
        <v>0</v>
      </c>
      <c r="BX50" s="242">
        <f t="shared" si="39"/>
        <v>74.295649327127563</v>
      </c>
      <c r="BY50" s="242">
        <f t="shared" si="39"/>
        <v>0</v>
      </c>
      <c r="BZ50" s="242">
        <f t="shared" si="39"/>
        <v>0</v>
      </c>
      <c r="CA50" s="242">
        <f t="shared" si="39"/>
        <v>0</v>
      </c>
      <c r="CB50" s="242">
        <f t="shared" si="39"/>
        <v>130.93703664458886</v>
      </c>
      <c r="CC50" s="242">
        <f t="shared" si="39"/>
        <v>0</v>
      </c>
      <c r="CD50" s="242">
        <f t="shared" si="39"/>
        <v>0</v>
      </c>
      <c r="CE50" s="242">
        <f t="shared" si="39"/>
        <v>0</v>
      </c>
      <c r="CF50" s="242">
        <f t="shared" si="39"/>
        <v>0</v>
      </c>
      <c r="CG50" s="242">
        <f t="shared" si="39"/>
        <v>0</v>
      </c>
      <c r="CH50" s="242">
        <f t="shared" si="39"/>
        <v>0</v>
      </c>
      <c r="CI50" s="242">
        <f t="shared" si="39"/>
        <v>0</v>
      </c>
      <c r="CJ50" s="242">
        <f t="shared" si="39"/>
        <v>0</v>
      </c>
      <c r="CK50" s="242">
        <f t="shared" si="39"/>
        <v>1.6</v>
      </c>
      <c r="CL50" s="242">
        <f t="shared" si="39"/>
        <v>0</v>
      </c>
      <c r="CM50" s="242">
        <f t="shared" si="39"/>
        <v>0</v>
      </c>
      <c r="CN50" s="242">
        <f t="shared" si="39"/>
        <v>0</v>
      </c>
      <c r="CO50" s="242">
        <f t="shared" si="39"/>
        <v>0</v>
      </c>
      <c r="CP50" s="242">
        <f t="shared" si="39"/>
        <v>0</v>
      </c>
      <c r="CQ50" s="242">
        <f t="shared" si="39"/>
        <v>0</v>
      </c>
      <c r="CR50" s="242">
        <f t="shared" si="39"/>
        <v>15.6</v>
      </c>
      <c r="CS50" s="242">
        <f t="shared" si="38"/>
        <v>0</v>
      </c>
      <c r="CT50" s="242">
        <f t="shared" si="38"/>
        <v>0</v>
      </c>
      <c r="CU50" s="242">
        <f t="shared" si="38"/>
        <v>0</v>
      </c>
      <c r="CV50" s="242">
        <f t="shared" si="38"/>
        <v>27</v>
      </c>
      <c r="CW50" s="242">
        <f t="shared" si="38"/>
        <v>0</v>
      </c>
      <c r="CX50" s="242">
        <f t="shared" si="38"/>
        <v>0</v>
      </c>
      <c r="CY50" s="242">
        <f t="shared" si="38"/>
        <v>0</v>
      </c>
      <c r="CZ50" s="242">
        <f t="shared" si="32"/>
        <v>0</v>
      </c>
      <c r="DA50" s="242">
        <f t="shared" si="32"/>
        <v>0</v>
      </c>
      <c r="DB50" s="242">
        <f t="shared" si="32"/>
        <v>0</v>
      </c>
      <c r="DC50" s="242">
        <f t="shared" si="32"/>
        <v>0</v>
      </c>
      <c r="DD50" s="242">
        <f t="shared" si="32"/>
        <v>0</v>
      </c>
      <c r="DE50" s="83">
        <f t="shared" si="24"/>
        <v>249.43268597171641</v>
      </c>
    </row>
    <row r="51" spans="1:109" x14ac:dyDescent="0.2">
      <c r="A51" s="7" t="str">
        <f>VLOOKUP(B51,by_src_allpol!$J$25:$K$54,2,FALSE)</f>
        <v>N</v>
      </c>
      <c r="B51" s="7" t="str">
        <f t="shared" si="37"/>
        <v>Natural Gas Production, Gas Stripping Operations</v>
      </c>
      <c r="C51" s="83">
        <f t="shared" si="37"/>
        <v>0</v>
      </c>
      <c r="D51" s="83">
        <f t="shared" si="37"/>
        <v>0</v>
      </c>
      <c r="E51" s="83">
        <f t="shared" si="37"/>
        <v>0</v>
      </c>
      <c r="F51" s="83">
        <f t="shared" si="37"/>
        <v>0</v>
      </c>
      <c r="G51" s="83">
        <f t="shared" si="37"/>
        <v>5.3850817064253054</v>
      </c>
      <c r="H51" s="83">
        <f t="shared" si="37"/>
        <v>0</v>
      </c>
      <c r="I51" s="83">
        <f t="shared" si="37"/>
        <v>0</v>
      </c>
      <c r="J51" s="83">
        <f t="shared" si="37"/>
        <v>0</v>
      </c>
      <c r="K51" s="83">
        <f t="shared" si="36"/>
        <v>0</v>
      </c>
      <c r="L51" s="83">
        <f t="shared" si="36"/>
        <v>0</v>
      </c>
      <c r="M51" s="83">
        <f t="shared" si="36"/>
        <v>0</v>
      </c>
      <c r="N51" s="83">
        <f t="shared" si="36"/>
        <v>0</v>
      </c>
      <c r="O51" s="83">
        <f t="shared" si="36"/>
        <v>0</v>
      </c>
      <c r="P51" s="83">
        <f t="shared" si="36"/>
        <v>0</v>
      </c>
      <c r="Q51" s="83">
        <f t="shared" si="36"/>
        <v>0</v>
      </c>
      <c r="R51" s="83">
        <f t="shared" si="36"/>
        <v>0</v>
      </c>
      <c r="S51" s="83">
        <f t="shared" si="36"/>
        <v>0</v>
      </c>
      <c r="T51" s="83">
        <f t="shared" si="36"/>
        <v>0</v>
      </c>
      <c r="U51" s="83">
        <f t="shared" si="36"/>
        <v>0</v>
      </c>
      <c r="V51" s="83">
        <f t="shared" si="36"/>
        <v>0</v>
      </c>
      <c r="W51" s="83">
        <f t="shared" si="36"/>
        <v>0</v>
      </c>
      <c r="X51" s="83">
        <f t="shared" si="36"/>
        <v>0</v>
      </c>
      <c r="Y51" s="83">
        <f t="shared" si="36"/>
        <v>0</v>
      </c>
      <c r="Z51" s="83">
        <f t="shared" si="36"/>
        <v>0</v>
      </c>
      <c r="AA51" s="83">
        <f t="shared" si="36"/>
        <v>0</v>
      </c>
      <c r="AB51" s="83">
        <f t="shared" si="36"/>
        <v>0</v>
      </c>
      <c r="AC51" s="83">
        <f t="shared" si="36"/>
        <v>0</v>
      </c>
      <c r="AD51" s="83">
        <f t="shared" si="36"/>
        <v>0</v>
      </c>
      <c r="AE51" s="83">
        <f t="shared" si="36"/>
        <v>0</v>
      </c>
      <c r="AF51" s="83">
        <f t="shared" si="36"/>
        <v>0</v>
      </c>
      <c r="AG51" s="83">
        <f t="shared" si="39"/>
        <v>0</v>
      </c>
      <c r="AH51" s="83">
        <f t="shared" si="39"/>
        <v>0</v>
      </c>
      <c r="AI51" s="83">
        <f t="shared" si="39"/>
        <v>0</v>
      </c>
      <c r="AJ51" s="83">
        <f t="shared" si="39"/>
        <v>0</v>
      </c>
      <c r="AK51" s="83">
        <f t="shared" si="39"/>
        <v>0</v>
      </c>
      <c r="AL51" s="83">
        <f t="shared" si="39"/>
        <v>0</v>
      </c>
      <c r="AM51" s="83">
        <f t="shared" si="39"/>
        <v>0</v>
      </c>
      <c r="AN51" s="240">
        <f t="shared" si="39"/>
        <v>0</v>
      </c>
      <c r="AO51" s="240">
        <f t="shared" si="39"/>
        <v>0</v>
      </c>
      <c r="AP51" s="240">
        <f t="shared" si="39"/>
        <v>0</v>
      </c>
      <c r="AQ51" s="240">
        <f t="shared" si="39"/>
        <v>0</v>
      </c>
      <c r="AR51" s="240">
        <f t="shared" si="39"/>
        <v>0</v>
      </c>
      <c r="AS51" s="240">
        <f t="shared" si="39"/>
        <v>0</v>
      </c>
      <c r="AT51" s="240">
        <f t="shared" si="39"/>
        <v>0</v>
      </c>
      <c r="AU51" s="240">
        <f t="shared" si="39"/>
        <v>0</v>
      </c>
      <c r="AV51" s="240">
        <f t="shared" si="39"/>
        <v>0</v>
      </c>
      <c r="AW51" s="240">
        <f t="shared" si="39"/>
        <v>0</v>
      </c>
      <c r="AX51" s="240">
        <f t="shared" si="39"/>
        <v>0</v>
      </c>
      <c r="AY51" s="240">
        <f t="shared" si="39"/>
        <v>0</v>
      </c>
      <c r="AZ51" s="240">
        <f t="shared" si="39"/>
        <v>0</v>
      </c>
      <c r="BA51" s="240">
        <f t="shared" si="39"/>
        <v>0</v>
      </c>
      <c r="BB51" s="240">
        <f t="shared" si="39"/>
        <v>0</v>
      </c>
      <c r="BC51" s="240">
        <f t="shared" si="39"/>
        <v>0</v>
      </c>
      <c r="BD51" s="240">
        <f t="shared" si="39"/>
        <v>0</v>
      </c>
      <c r="BE51" s="240">
        <f t="shared" si="39"/>
        <v>0</v>
      </c>
      <c r="BF51" s="240">
        <f t="shared" si="39"/>
        <v>0</v>
      </c>
      <c r="BG51" s="240">
        <f t="shared" si="39"/>
        <v>0</v>
      </c>
      <c r="BH51" s="240">
        <f t="shared" si="39"/>
        <v>0</v>
      </c>
      <c r="BI51" s="240">
        <f t="shared" si="39"/>
        <v>0</v>
      </c>
      <c r="BJ51" s="240">
        <f t="shared" si="39"/>
        <v>0</v>
      </c>
      <c r="BK51" s="240">
        <f t="shared" si="39"/>
        <v>0</v>
      </c>
      <c r="BL51" s="240">
        <f t="shared" si="39"/>
        <v>0</v>
      </c>
      <c r="BM51" s="240">
        <f t="shared" si="39"/>
        <v>0</v>
      </c>
      <c r="BN51" s="240">
        <f t="shared" si="39"/>
        <v>0</v>
      </c>
      <c r="BO51" s="240">
        <f t="shared" si="39"/>
        <v>0</v>
      </c>
      <c r="BP51" s="240">
        <f t="shared" si="39"/>
        <v>0</v>
      </c>
      <c r="BQ51" s="240">
        <f t="shared" si="39"/>
        <v>0</v>
      </c>
      <c r="BR51" s="240">
        <f t="shared" si="39"/>
        <v>0</v>
      </c>
      <c r="BS51" s="240">
        <f t="shared" si="39"/>
        <v>0</v>
      </c>
      <c r="BT51" s="242">
        <f t="shared" si="39"/>
        <v>0</v>
      </c>
      <c r="BU51" s="242">
        <f t="shared" si="39"/>
        <v>0</v>
      </c>
      <c r="BV51" s="242">
        <f t="shared" si="39"/>
        <v>0</v>
      </c>
      <c r="BW51" s="242">
        <f t="shared" si="39"/>
        <v>0</v>
      </c>
      <c r="BX51" s="242">
        <f t="shared" si="39"/>
        <v>5.3850817064253054</v>
      </c>
      <c r="BY51" s="242">
        <f t="shared" si="39"/>
        <v>0</v>
      </c>
      <c r="BZ51" s="242">
        <f t="shared" si="39"/>
        <v>0</v>
      </c>
      <c r="CA51" s="242">
        <f t="shared" si="39"/>
        <v>0</v>
      </c>
      <c r="CB51" s="242">
        <f t="shared" si="39"/>
        <v>0</v>
      </c>
      <c r="CC51" s="242">
        <f t="shared" si="39"/>
        <v>0</v>
      </c>
      <c r="CD51" s="242">
        <f t="shared" si="39"/>
        <v>0</v>
      </c>
      <c r="CE51" s="242">
        <f t="shared" si="39"/>
        <v>0</v>
      </c>
      <c r="CF51" s="242">
        <f t="shared" si="39"/>
        <v>0</v>
      </c>
      <c r="CG51" s="242">
        <f t="shared" si="39"/>
        <v>0</v>
      </c>
      <c r="CH51" s="242">
        <f t="shared" si="39"/>
        <v>0</v>
      </c>
      <c r="CI51" s="242">
        <f t="shared" si="39"/>
        <v>0</v>
      </c>
      <c r="CJ51" s="242">
        <f t="shared" si="39"/>
        <v>0</v>
      </c>
      <c r="CK51" s="242">
        <f t="shared" si="39"/>
        <v>0</v>
      </c>
      <c r="CL51" s="242">
        <f t="shared" si="39"/>
        <v>0</v>
      </c>
      <c r="CM51" s="242">
        <f t="shared" si="39"/>
        <v>0</v>
      </c>
      <c r="CN51" s="242">
        <f t="shared" si="39"/>
        <v>0</v>
      </c>
      <c r="CO51" s="242">
        <f t="shared" si="39"/>
        <v>0</v>
      </c>
      <c r="CP51" s="242">
        <f t="shared" si="39"/>
        <v>0</v>
      </c>
      <c r="CQ51" s="242">
        <f t="shared" si="39"/>
        <v>0</v>
      </c>
      <c r="CR51" s="242">
        <f t="shared" si="39"/>
        <v>0</v>
      </c>
      <c r="CS51" s="242">
        <f t="shared" si="38"/>
        <v>0</v>
      </c>
      <c r="CT51" s="242">
        <f t="shared" si="38"/>
        <v>0</v>
      </c>
      <c r="CU51" s="242">
        <f t="shared" si="38"/>
        <v>0</v>
      </c>
      <c r="CV51" s="242">
        <f t="shared" si="38"/>
        <v>0</v>
      </c>
      <c r="CW51" s="242">
        <f t="shared" si="38"/>
        <v>0</v>
      </c>
      <c r="CX51" s="242">
        <f t="shared" si="38"/>
        <v>0</v>
      </c>
      <c r="CY51" s="242">
        <f t="shared" si="38"/>
        <v>0</v>
      </c>
      <c r="CZ51" s="242">
        <f t="shared" si="32"/>
        <v>0</v>
      </c>
      <c r="DA51" s="242">
        <f t="shared" si="32"/>
        <v>0</v>
      </c>
      <c r="DB51" s="242">
        <f t="shared" si="32"/>
        <v>0</v>
      </c>
      <c r="DC51" s="242">
        <f t="shared" si="32"/>
        <v>0</v>
      </c>
      <c r="DD51" s="242">
        <f t="shared" si="32"/>
        <v>0</v>
      </c>
      <c r="DE51" s="83">
        <f t="shared" si="24"/>
        <v>5.3850817064253054</v>
      </c>
    </row>
    <row r="52" spans="1:109" x14ac:dyDescent="0.2">
      <c r="A52" s="7" t="str">
        <f>VLOOKUP(B52,by_src_allpol!$J$25:$K$54,2,FALSE)</f>
        <v>N</v>
      </c>
      <c r="B52" s="7" t="str">
        <f t="shared" si="37"/>
        <v>Oil Production, Gas/Liquid Separation</v>
      </c>
      <c r="C52" s="83">
        <f t="shared" si="37"/>
        <v>0</v>
      </c>
      <c r="D52" s="83">
        <f t="shared" si="37"/>
        <v>0</v>
      </c>
      <c r="E52" s="83">
        <f t="shared" si="37"/>
        <v>0</v>
      </c>
      <c r="F52" s="83">
        <f t="shared" si="37"/>
        <v>0</v>
      </c>
      <c r="G52" s="83">
        <f t="shared" si="37"/>
        <v>0</v>
      </c>
      <c r="H52" s="83">
        <f t="shared" si="37"/>
        <v>0</v>
      </c>
      <c r="I52" s="83">
        <f t="shared" si="37"/>
        <v>0</v>
      </c>
      <c r="J52" s="83">
        <f t="shared" si="37"/>
        <v>0</v>
      </c>
      <c r="K52" s="83">
        <f t="shared" si="36"/>
        <v>5.6488000138644656</v>
      </c>
      <c r="L52" s="83">
        <f t="shared" si="36"/>
        <v>0</v>
      </c>
      <c r="M52" s="83">
        <f t="shared" si="36"/>
        <v>0</v>
      </c>
      <c r="N52" s="83">
        <f t="shared" si="36"/>
        <v>0</v>
      </c>
      <c r="O52" s="83">
        <f t="shared" si="36"/>
        <v>0</v>
      </c>
      <c r="P52" s="83">
        <f t="shared" si="36"/>
        <v>0</v>
      </c>
      <c r="Q52" s="83">
        <f t="shared" si="36"/>
        <v>0</v>
      </c>
      <c r="R52" s="83">
        <f t="shared" si="36"/>
        <v>0</v>
      </c>
      <c r="S52" s="83">
        <f t="shared" si="36"/>
        <v>0</v>
      </c>
      <c r="T52" s="83">
        <f t="shared" si="36"/>
        <v>0</v>
      </c>
      <c r="U52" s="83">
        <f t="shared" si="36"/>
        <v>0</v>
      </c>
      <c r="V52" s="83">
        <f t="shared" si="36"/>
        <v>0</v>
      </c>
      <c r="W52" s="83">
        <f t="shared" si="36"/>
        <v>0</v>
      </c>
      <c r="X52" s="83">
        <f t="shared" si="36"/>
        <v>0</v>
      </c>
      <c r="Y52" s="83">
        <f t="shared" si="36"/>
        <v>0</v>
      </c>
      <c r="Z52" s="83">
        <f t="shared" si="36"/>
        <v>0</v>
      </c>
      <c r="AA52" s="83">
        <f t="shared" si="36"/>
        <v>0</v>
      </c>
      <c r="AB52" s="83">
        <f t="shared" si="36"/>
        <v>0</v>
      </c>
      <c r="AC52" s="83">
        <f t="shared" si="36"/>
        <v>0</v>
      </c>
      <c r="AD52" s="83">
        <f t="shared" si="36"/>
        <v>0</v>
      </c>
      <c r="AE52" s="83">
        <f t="shared" si="36"/>
        <v>0</v>
      </c>
      <c r="AF52" s="83">
        <f t="shared" si="36"/>
        <v>0</v>
      </c>
      <c r="AG52" s="83">
        <f t="shared" si="39"/>
        <v>0</v>
      </c>
      <c r="AH52" s="83">
        <f t="shared" si="39"/>
        <v>0</v>
      </c>
      <c r="AI52" s="83">
        <f t="shared" si="39"/>
        <v>0</v>
      </c>
      <c r="AJ52" s="83">
        <f t="shared" si="39"/>
        <v>0</v>
      </c>
      <c r="AK52" s="83">
        <f t="shared" si="39"/>
        <v>0</v>
      </c>
      <c r="AL52" s="83">
        <f t="shared" si="39"/>
        <v>0</v>
      </c>
      <c r="AM52" s="83">
        <f t="shared" si="39"/>
        <v>0</v>
      </c>
      <c r="AN52" s="240">
        <f t="shared" si="39"/>
        <v>0</v>
      </c>
      <c r="AO52" s="240">
        <f t="shared" si="39"/>
        <v>0</v>
      </c>
      <c r="AP52" s="240">
        <f t="shared" si="39"/>
        <v>0</v>
      </c>
      <c r="AQ52" s="240">
        <f t="shared" si="39"/>
        <v>0</v>
      </c>
      <c r="AR52" s="240">
        <f t="shared" si="39"/>
        <v>0</v>
      </c>
      <c r="AS52" s="240">
        <f t="shared" si="39"/>
        <v>0</v>
      </c>
      <c r="AT52" s="240">
        <f t="shared" si="39"/>
        <v>0</v>
      </c>
      <c r="AU52" s="240">
        <f t="shared" si="39"/>
        <v>0</v>
      </c>
      <c r="AV52" s="240">
        <f t="shared" si="39"/>
        <v>0</v>
      </c>
      <c r="AW52" s="240">
        <f t="shared" si="39"/>
        <v>0</v>
      </c>
      <c r="AX52" s="240">
        <f t="shared" si="39"/>
        <v>0</v>
      </c>
      <c r="AY52" s="240">
        <f t="shared" si="39"/>
        <v>0</v>
      </c>
      <c r="AZ52" s="240">
        <f t="shared" si="39"/>
        <v>0</v>
      </c>
      <c r="BA52" s="240">
        <f t="shared" si="39"/>
        <v>0</v>
      </c>
      <c r="BB52" s="240">
        <f t="shared" si="39"/>
        <v>0</v>
      </c>
      <c r="BC52" s="240">
        <f t="shared" si="39"/>
        <v>0</v>
      </c>
      <c r="BD52" s="240">
        <f t="shared" si="39"/>
        <v>0</v>
      </c>
      <c r="BE52" s="240">
        <f t="shared" si="39"/>
        <v>0</v>
      </c>
      <c r="BF52" s="240">
        <f t="shared" si="39"/>
        <v>0</v>
      </c>
      <c r="BG52" s="240">
        <f t="shared" si="39"/>
        <v>0</v>
      </c>
      <c r="BH52" s="240">
        <f t="shared" si="39"/>
        <v>0</v>
      </c>
      <c r="BI52" s="240">
        <f t="shared" si="39"/>
        <v>0</v>
      </c>
      <c r="BJ52" s="240">
        <f t="shared" si="39"/>
        <v>0</v>
      </c>
      <c r="BK52" s="240">
        <f t="shared" si="39"/>
        <v>0</v>
      </c>
      <c r="BL52" s="240">
        <f t="shared" si="39"/>
        <v>0</v>
      </c>
      <c r="BM52" s="240">
        <f t="shared" si="39"/>
        <v>0</v>
      </c>
      <c r="BN52" s="240">
        <f t="shared" si="39"/>
        <v>0</v>
      </c>
      <c r="BO52" s="240">
        <f t="shared" si="39"/>
        <v>0</v>
      </c>
      <c r="BP52" s="240">
        <f t="shared" si="39"/>
        <v>0</v>
      </c>
      <c r="BQ52" s="240">
        <f t="shared" si="39"/>
        <v>0</v>
      </c>
      <c r="BR52" s="240">
        <f t="shared" si="39"/>
        <v>0</v>
      </c>
      <c r="BS52" s="240">
        <f t="shared" si="39"/>
        <v>0</v>
      </c>
      <c r="BT52" s="242">
        <f t="shared" si="39"/>
        <v>0</v>
      </c>
      <c r="BU52" s="242">
        <f t="shared" si="39"/>
        <v>0</v>
      </c>
      <c r="BV52" s="242">
        <f t="shared" si="39"/>
        <v>0</v>
      </c>
      <c r="BW52" s="242">
        <f t="shared" si="39"/>
        <v>0</v>
      </c>
      <c r="BX52" s="242">
        <f t="shared" si="39"/>
        <v>0</v>
      </c>
      <c r="BY52" s="242">
        <f t="shared" si="39"/>
        <v>0</v>
      </c>
      <c r="BZ52" s="242">
        <f t="shared" si="39"/>
        <v>0</v>
      </c>
      <c r="CA52" s="242">
        <f t="shared" si="39"/>
        <v>0</v>
      </c>
      <c r="CB52" s="242">
        <f t="shared" si="39"/>
        <v>5.6488000138644656</v>
      </c>
      <c r="CC52" s="242">
        <f t="shared" si="39"/>
        <v>0</v>
      </c>
      <c r="CD52" s="242">
        <f t="shared" si="39"/>
        <v>0</v>
      </c>
      <c r="CE52" s="242">
        <f t="shared" si="39"/>
        <v>0</v>
      </c>
      <c r="CF52" s="242">
        <f t="shared" si="39"/>
        <v>0</v>
      </c>
      <c r="CG52" s="242">
        <f t="shared" si="39"/>
        <v>0</v>
      </c>
      <c r="CH52" s="242">
        <f t="shared" si="39"/>
        <v>0</v>
      </c>
      <c r="CI52" s="242">
        <f t="shared" si="39"/>
        <v>0</v>
      </c>
      <c r="CJ52" s="242">
        <f t="shared" si="39"/>
        <v>0</v>
      </c>
      <c r="CK52" s="242">
        <f t="shared" si="39"/>
        <v>0</v>
      </c>
      <c r="CL52" s="242">
        <f t="shared" si="39"/>
        <v>0</v>
      </c>
      <c r="CM52" s="242">
        <f t="shared" si="39"/>
        <v>0</v>
      </c>
      <c r="CN52" s="242">
        <f t="shared" si="39"/>
        <v>0</v>
      </c>
      <c r="CO52" s="242">
        <f t="shared" si="39"/>
        <v>0</v>
      </c>
      <c r="CP52" s="242">
        <f t="shared" si="39"/>
        <v>0</v>
      </c>
      <c r="CQ52" s="242">
        <f t="shared" si="39"/>
        <v>0</v>
      </c>
      <c r="CR52" s="242">
        <f t="shared" si="39"/>
        <v>0</v>
      </c>
      <c r="CS52" s="242">
        <f t="shared" si="38"/>
        <v>0</v>
      </c>
      <c r="CT52" s="242">
        <f t="shared" si="38"/>
        <v>0</v>
      </c>
      <c r="CU52" s="242">
        <f t="shared" si="38"/>
        <v>0</v>
      </c>
      <c r="CV52" s="242">
        <f t="shared" si="38"/>
        <v>0</v>
      </c>
      <c r="CW52" s="242">
        <f t="shared" si="38"/>
        <v>0</v>
      </c>
      <c r="CX52" s="242">
        <f t="shared" si="38"/>
        <v>0</v>
      </c>
      <c r="CY52" s="242">
        <f t="shared" si="38"/>
        <v>0</v>
      </c>
      <c r="CZ52" s="242">
        <f t="shared" si="32"/>
        <v>0</v>
      </c>
      <c r="DA52" s="242">
        <f t="shared" si="32"/>
        <v>0</v>
      </c>
      <c r="DB52" s="242">
        <f t="shared" si="32"/>
        <v>0</v>
      </c>
      <c r="DC52" s="242">
        <f t="shared" si="32"/>
        <v>0</v>
      </c>
      <c r="DD52" s="242">
        <f t="shared" si="32"/>
        <v>0</v>
      </c>
      <c r="DE52" s="83">
        <f t="shared" si="24"/>
        <v>5.6488000138644656</v>
      </c>
    </row>
    <row r="53" spans="1:109" x14ac:dyDescent="0.2">
      <c r="A53" s="7" t="str">
        <f>VLOOKUP(B53,by_src_allpol!$J$25:$K$54,2,FALSE)</f>
        <v>Y</v>
      </c>
      <c r="B53" s="7" t="str">
        <f t="shared" si="37"/>
        <v>Oil Tank Flaring</v>
      </c>
      <c r="C53" s="83">
        <f t="shared" si="37"/>
        <v>0</v>
      </c>
      <c r="D53" s="83">
        <f t="shared" si="37"/>
        <v>0</v>
      </c>
      <c r="E53" s="83">
        <f t="shared" si="37"/>
        <v>0</v>
      </c>
      <c r="F53" s="83">
        <f t="shared" si="37"/>
        <v>0</v>
      </c>
      <c r="G53" s="83">
        <f t="shared" si="37"/>
        <v>0</v>
      </c>
      <c r="H53" s="83">
        <f t="shared" si="37"/>
        <v>0</v>
      </c>
      <c r="I53" s="83">
        <f t="shared" si="37"/>
        <v>0</v>
      </c>
      <c r="J53" s="83">
        <f t="shared" si="37"/>
        <v>0</v>
      </c>
      <c r="K53" s="83">
        <f t="shared" si="36"/>
        <v>0</v>
      </c>
      <c r="L53" s="83">
        <f t="shared" si="36"/>
        <v>0</v>
      </c>
      <c r="M53" s="83">
        <f t="shared" si="36"/>
        <v>0</v>
      </c>
      <c r="N53" s="83">
        <f t="shared" si="36"/>
        <v>0</v>
      </c>
      <c r="O53" s="83">
        <f t="shared" si="36"/>
        <v>0</v>
      </c>
      <c r="P53" s="83">
        <f t="shared" si="36"/>
        <v>0</v>
      </c>
      <c r="Q53" s="83">
        <f t="shared" si="36"/>
        <v>0</v>
      </c>
      <c r="R53" s="83">
        <f t="shared" si="36"/>
        <v>0</v>
      </c>
      <c r="S53" s="83">
        <f t="shared" si="36"/>
        <v>0</v>
      </c>
      <c r="T53" s="83">
        <f t="shared" si="36"/>
        <v>0</v>
      </c>
      <c r="U53" s="83">
        <f t="shared" si="36"/>
        <v>0</v>
      </c>
      <c r="V53" s="83">
        <f t="shared" si="36"/>
        <v>0</v>
      </c>
      <c r="W53" s="83">
        <f t="shared" si="36"/>
        <v>0</v>
      </c>
      <c r="X53" s="83">
        <f t="shared" si="36"/>
        <v>0</v>
      </c>
      <c r="Y53" s="83">
        <f t="shared" si="36"/>
        <v>0</v>
      </c>
      <c r="Z53" s="83">
        <f t="shared" si="36"/>
        <v>0</v>
      </c>
      <c r="AA53" s="83">
        <f t="shared" si="36"/>
        <v>0</v>
      </c>
      <c r="AB53" s="83">
        <f t="shared" si="36"/>
        <v>0</v>
      </c>
      <c r="AC53" s="83">
        <f t="shared" si="36"/>
        <v>0</v>
      </c>
      <c r="AD53" s="83">
        <f t="shared" si="36"/>
        <v>0</v>
      </c>
      <c r="AE53" s="83">
        <f t="shared" si="36"/>
        <v>0</v>
      </c>
      <c r="AF53" s="83">
        <f t="shared" si="36"/>
        <v>0</v>
      </c>
      <c r="AG53" s="83">
        <f t="shared" si="39"/>
        <v>0</v>
      </c>
      <c r="AH53" s="83">
        <f t="shared" si="39"/>
        <v>0</v>
      </c>
      <c r="AI53" s="83">
        <f t="shared" si="39"/>
        <v>0</v>
      </c>
      <c r="AJ53" s="83">
        <f t="shared" si="39"/>
        <v>0</v>
      </c>
      <c r="AK53" s="83">
        <f t="shared" si="39"/>
        <v>0</v>
      </c>
      <c r="AL53" s="83">
        <f t="shared" si="39"/>
        <v>0</v>
      </c>
      <c r="AM53" s="83">
        <f t="shared" si="39"/>
        <v>0</v>
      </c>
      <c r="AN53" s="240">
        <f t="shared" si="39"/>
        <v>0</v>
      </c>
      <c r="AO53" s="240">
        <f t="shared" si="39"/>
        <v>0</v>
      </c>
      <c r="AP53" s="240">
        <f t="shared" si="39"/>
        <v>0</v>
      </c>
      <c r="AQ53" s="240">
        <f t="shared" si="39"/>
        <v>0</v>
      </c>
      <c r="AR53" s="240">
        <f t="shared" si="39"/>
        <v>0</v>
      </c>
      <c r="AS53" s="240">
        <f t="shared" si="39"/>
        <v>0</v>
      </c>
      <c r="AT53" s="240">
        <f t="shared" si="39"/>
        <v>0</v>
      </c>
      <c r="AU53" s="240">
        <f t="shared" si="39"/>
        <v>0</v>
      </c>
      <c r="AV53" s="240">
        <f t="shared" si="39"/>
        <v>0</v>
      </c>
      <c r="AW53" s="240">
        <f t="shared" si="39"/>
        <v>0</v>
      </c>
      <c r="AX53" s="240">
        <f t="shared" si="39"/>
        <v>0</v>
      </c>
      <c r="AY53" s="240">
        <f t="shared" si="39"/>
        <v>0</v>
      </c>
      <c r="AZ53" s="240">
        <f t="shared" si="39"/>
        <v>0</v>
      </c>
      <c r="BA53" s="240">
        <f t="shared" si="39"/>
        <v>0</v>
      </c>
      <c r="BB53" s="240">
        <f t="shared" si="39"/>
        <v>0</v>
      </c>
      <c r="BC53" s="240">
        <f t="shared" si="39"/>
        <v>0</v>
      </c>
      <c r="BD53" s="240">
        <f t="shared" si="39"/>
        <v>0</v>
      </c>
      <c r="BE53" s="240">
        <f t="shared" si="39"/>
        <v>0</v>
      </c>
      <c r="BF53" s="240">
        <f t="shared" si="39"/>
        <v>0</v>
      </c>
      <c r="BG53" s="240">
        <f t="shared" si="39"/>
        <v>0</v>
      </c>
      <c r="BH53" s="240">
        <f t="shared" si="39"/>
        <v>0</v>
      </c>
      <c r="BI53" s="240">
        <f t="shared" si="39"/>
        <v>0</v>
      </c>
      <c r="BJ53" s="240">
        <f t="shared" si="39"/>
        <v>0</v>
      </c>
      <c r="BK53" s="240">
        <f t="shared" si="39"/>
        <v>0</v>
      </c>
      <c r="BL53" s="240">
        <f t="shared" si="39"/>
        <v>0</v>
      </c>
      <c r="BM53" s="240">
        <f t="shared" si="39"/>
        <v>0</v>
      </c>
      <c r="BN53" s="240">
        <f t="shared" si="39"/>
        <v>0</v>
      </c>
      <c r="BO53" s="240">
        <f t="shared" si="39"/>
        <v>0</v>
      </c>
      <c r="BP53" s="240">
        <f t="shared" si="39"/>
        <v>0</v>
      </c>
      <c r="BQ53" s="240">
        <f t="shared" si="39"/>
        <v>0</v>
      </c>
      <c r="BR53" s="240">
        <f t="shared" si="39"/>
        <v>0</v>
      </c>
      <c r="BS53" s="240">
        <f t="shared" si="39"/>
        <v>0</v>
      </c>
      <c r="BT53" s="242">
        <f t="shared" si="39"/>
        <v>0</v>
      </c>
      <c r="BU53" s="242">
        <f t="shared" si="39"/>
        <v>0</v>
      </c>
      <c r="BV53" s="242">
        <f t="shared" si="39"/>
        <v>0</v>
      </c>
      <c r="BW53" s="242">
        <f t="shared" si="39"/>
        <v>0</v>
      </c>
      <c r="BX53" s="242">
        <f t="shared" si="39"/>
        <v>0</v>
      </c>
      <c r="BY53" s="242">
        <f t="shared" si="39"/>
        <v>0</v>
      </c>
      <c r="BZ53" s="242">
        <f t="shared" si="39"/>
        <v>0</v>
      </c>
      <c r="CA53" s="242">
        <f t="shared" si="39"/>
        <v>0</v>
      </c>
      <c r="CB53" s="242">
        <f t="shared" si="39"/>
        <v>0</v>
      </c>
      <c r="CC53" s="242">
        <f t="shared" si="39"/>
        <v>0</v>
      </c>
      <c r="CD53" s="242">
        <f t="shared" si="39"/>
        <v>0</v>
      </c>
      <c r="CE53" s="242">
        <f t="shared" si="39"/>
        <v>0</v>
      </c>
      <c r="CF53" s="242">
        <f t="shared" si="39"/>
        <v>0</v>
      </c>
      <c r="CG53" s="242">
        <f t="shared" si="39"/>
        <v>0</v>
      </c>
      <c r="CH53" s="242">
        <f t="shared" si="39"/>
        <v>0</v>
      </c>
      <c r="CI53" s="242">
        <f t="shared" si="39"/>
        <v>0</v>
      </c>
      <c r="CJ53" s="242">
        <f t="shared" si="39"/>
        <v>0</v>
      </c>
      <c r="CK53" s="242">
        <f t="shared" si="39"/>
        <v>0</v>
      </c>
      <c r="CL53" s="242">
        <f t="shared" si="39"/>
        <v>0</v>
      </c>
      <c r="CM53" s="242">
        <f t="shared" si="39"/>
        <v>0</v>
      </c>
      <c r="CN53" s="242">
        <f t="shared" si="39"/>
        <v>0</v>
      </c>
      <c r="CO53" s="242">
        <f t="shared" si="39"/>
        <v>0</v>
      </c>
      <c r="CP53" s="242">
        <f t="shared" si="39"/>
        <v>0</v>
      </c>
      <c r="CQ53" s="242">
        <f t="shared" si="39"/>
        <v>0</v>
      </c>
      <c r="CR53" s="242">
        <f t="shared" ref="CR53:CR54" si="40">CR98</f>
        <v>0</v>
      </c>
      <c r="CS53" s="242">
        <f t="shared" si="38"/>
        <v>0</v>
      </c>
      <c r="CT53" s="242">
        <f t="shared" si="38"/>
        <v>0</v>
      </c>
      <c r="CU53" s="242">
        <f t="shared" si="38"/>
        <v>0</v>
      </c>
      <c r="CV53" s="242">
        <f t="shared" si="38"/>
        <v>0</v>
      </c>
      <c r="CW53" s="242">
        <f t="shared" si="38"/>
        <v>0</v>
      </c>
      <c r="CX53" s="242">
        <f t="shared" si="38"/>
        <v>0</v>
      </c>
      <c r="CY53" s="242">
        <f t="shared" si="38"/>
        <v>0</v>
      </c>
      <c r="CZ53" s="242">
        <f t="shared" si="32"/>
        <v>0</v>
      </c>
      <c r="DA53" s="242">
        <f t="shared" si="32"/>
        <v>0</v>
      </c>
      <c r="DB53" s="242">
        <f t="shared" si="32"/>
        <v>0</v>
      </c>
      <c r="DC53" s="242">
        <f t="shared" si="32"/>
        <v>0</v>
      </c>
      <c r="DD53" s="242">
        <f t="shared" si="32"/>
        <v>0</v>
      </c>
      <c r="DE53" s="83">
        <f t="shared" ref="DE53" si="41">SUM(C53:AM53)</f>
        <v>0</v>
      </c>
    </row>
    <row r="54" spans="1:109" x14ac:dyDescent="0.2">
      <c r="A54" s="7" t="str">
        <f>VLOOKUP(B54,by_src_allpol!$J$25:$K$54,2,FALSE)</f>
        <v>Y</v>
      </c>
      <c r="B54" s="7" t="str">
        <f t="shared" si="37"/>
        <v>Casinghead Gas Venting and Flaring</v>
      </c>
      <c r="C54" s="83">
        <f t="shared" si="37"/>
        <v>0</v>
      </c>
      <c r="D54" s="83">
        <f t="shared" si="37"/>
        <v>0</v>
      </c>
      <c r="E54" s="83">
        <f t="shared" si="37"/>
        <v>1.6630203090356097</v>
      </c>
      <c r="F54" s="83">
        <f t="shared" si="37"/>
        <v>0</v>
      </c>
      <c r="G54" s="83">
        <f t="shared" si="37"/>
        <v>0</v>
      </c>
      <c r="H54" s="83">
        <f t="shared" si="37"/>
        <v>0</v>
      </c>
      <c r="I54" s="83">
        <f t="shared" si="37"/>
        <v>2.0132716499422592</v>
      </c>
      <c r="J54" s="83">
        <f t="shared" si="37"/>
        <v>0</v>
      </c>
      <c r="K54" s="83">
        <f t="shared" si="36"/>
        <v>5062.1193154583298</v>
      </c>
      <c r="L54" s="83">
        <f t="shared" si="36"/>
        <v>414.8299422267192</v>
      </c>
      <c r="M54" s="83">
        <f t="shared" si="36"/>
        <v>471.23994136054796</v>
      </c>
      <c r="N54" s="83">
        <f t="shared" si="36"/>
        <v>36.600254784338389</v>
      </c>
      <c r="O54" s="83">
        <f t="shared" si="36"/>
        <v>0</v>
      </c>
      <c r="P54" s="83">
        <f t="shared" si="36"/>
        <v>0</v>
      </c>
      <c r="Q54" s="83">
        <f t="shared" si="36"/>
        <v>1296.9537729664835</v>
      </c>
      <c r="R54" s="83">
        <f t="shared" si="36"/>
        <v>635.32225439111312</v>
      </c>
      <c r="S54" s="83">
        <f t="shared" si="36"/>
        <v>0</v>
      </c>
      <c r="T54" s="83">
        <f t="shared" si="36"/>
        <v>451.08432381191227</v>
      </c>
      <c r="U54" s="83">
        <f t="shared" si="36"/>
        <v>0</v>
      </c>
      <c r="V54" s="83">
        <f t="shared" si="36"/>
        <v>494.0510702775</v>
      </c>
      <c r="W54" s="83">
        <f t="shared" si="36"/>
        <v>2894.2473972001471</v>
      </c>
      <c r="X54" s="83">
        <f t="shared" si="36"/>
        <v>182.43649363447997</v>
      </c>
      <c r="Y54" s="83">
        <f t="shared" si="36"/>
        <v>10.922116573984177</v>
      </c>
      <c r="Z54" s="83">
        <f t="shared" si="36"/>
        <v>0</v>
      </c>
      <c r="AA54" s="83">
        <f t="shared" si="36"/>
        <v>2975.8286804404224</v>
      </c>
      <c r="AB54" s="83">
        <f t="shared" si="36"/>
        <v>39.239600706151286</v>
      </c>
      <c r="AC54" s="83">
        <f t="shared" si="36"/>
        <v>0.70959574547145199</v>
      </c>
      <c r="AD54" s="83">
        <f t="shared" si="36"/>
        <v>0</v>
      </c>
      <c r="AE54" s="83">
        <f t="shared" si="36"/>
        <v>9886.6065673169196</v>
      </c>
      <c r="AF54" s="83">
        <f t="shared" si="36"/>
        <v>250.60315051803013</v>
      </c>
      <c r="AG54" s="83">
        <f t="shared" ref="AG54:CQ54" si="42">AG99</f>
        <v>0</v>
      </c>
      <c r="AH54" s="83">
        <f t="shared" si="42"/>
        <v>402.13366789898868</v>
      </c>
      <c r="AI54" s="83">
        <f t="shared" si="42"/>
        <v>0</v>
      </c>
      <c r="AJ54" s="83">
        <f t="shared" si="42"/>
        <v>20.25126310711407</v>
      </c>
      <c r="AK54" s="83">
        <f t="shared" si="42"/>
        <v>1655.1645755952363</v>
      </c>
      <c r="AL54" s="83">
        <f t="shared" si="42"/>
        <v>0</v>
      </c>
      <c r="AM54" s="83">
        <f t="shared" si="42"/>
        <v>0</v>
      </c>
      <c r="AN54" s="240">
        <f t="shared" si="42"/>
        <v>0</v>
      </c>
      <c r="AO54" s="240">
        <f t="shared" si="42"/>
        <v>0</v>
      </c>
      <c r="AP54" s="240">
        <f t="shared" si="42"/>
        <v>1.6374250187385853</v>
      </c>
      <c r="AQ54" s="240">
        <f t="shared" si="42"/>
        <v>0</v>
      </c>
      <c r="AR54" s="240">
        <f t="shared" si="42"/>
        <v>0</v>
      </c>
      <c r="AS54" s="240">
        <f t="shared" si="42"/>
        <v>0</v>
      </c>
      <c r="AT54" s="240">
        <f t="shared" si="42"/>
        <v>0</v>
      </c>
      <c r="AU54" s="240">
        <f t="shared" si="42"/>
        <v>0</v>
      </c>
      <c r="AV54" s="240">
        <f t="shared" si="42"/>
        <v>0</v>
      </c>
      <c r="AW54" s="240">
        <f t="shared" si="42"/>
        <v>109.26225291637118</v>
      </c>
      <c r="AX54" s="240">
        <f t="shared" si="42"/>
        <v>3.4139402334333688</v>
      </c>
      <c r="AY54" s="240">
        <f t="shared" si="42"/>
        <v>36.600254784338389</v>
      </c>
      <c r="AZ54" s="240">
        <f t="shared" si="42"/>
        <v>0</v>
      </c>
      <c r="BA54" s="240">
        <f t="shared" si="42"/>
        <v>0</v>
      </c>
      <c r="BB54" s="240">
        <f t="shared" si="42"/>
        <v>0</v>
      </c>
      <c r="BC54" s="240">
        <f t="shared" si="42"/>
        <v>0</v>
      </c>
      <c r="BD54" s="240">
        <f t="shared" si="42"/>
        <v>0</v>
      </c>
      <c r="BE54" s="240">
        <f t="shared" si="42"/>
        <v>0</v>
      </c>
      <c r="BF54" s="240">
        <f t="shared" si="42"/>
        <v>241.67275166531701</v>
      </c>
      <c r="BG54" s="240">
        <f t="shared" si="42"/>
        <v>0</v>
      </c>
      <c r="BH54" s="240">
        <f t="shared" si="42"/>
        <v>0</v>
      </c>
      <c r="BI54" s="240">
        <f t="shared" si="42"/>
        <v>45.705105747233837</v>
      </c>
      <c r="BJ54" s="240">
        <f t="shared" si="42"/>
        <v>39.239600706151286</v>
      </c>
      <c r="BK54" s="240">
        <f t="shared" si="42"/>
        <v>0</v>
      </c>
      <c r="BL54" s="240">
        <f t="shared" si="42"/>
        <v>1807.8505856210513</v>
      </c>
      <c r="BM54" s="240">
        <f t="shared" si="42"/>
        <v>0</v>
      </c>
      <c r="BN54" s="240">
        <f t="shared" si="42"/>
        <v>0</v>
      </c>
      <c r="BO54" s="240">
        <f t="shared" si="42"/>
        <v>0</v>
      </c>
      <c r="BP54" s="240">
        <f t="shared" si="42"/>
        <v>0</v>
      </c>
      <c r="BQ54" s="240">
        <f t="shared" si="42"/>
        <v>0</v>
      </c>
      <c r="BR54" s="240">
        <f t="shared" si="42"/>
        <v>0</v>
      </c>
      <c r="BS54" s="240">
        <f t="shared" si="42"/>
        <v>0</v>
      </c>
      <c r="BT54" s="242">
        <f t="shared" si="42"/>
        <v>0</v>
      </c>
      <c r="BU54" s="242">
        <f t="shared" si="42"/>
        <v>0</v>
      </c>
      <c r="BV54" s="242">
        <f t="shared" si="42"/>
        <v>2.559529029702437E-2</v>
      </c>
      <c r="BW54" s="242">
        <f t="shared" si="42"/>
        <v>0</v>
      </c>
      <c r="BX54" s="242">
        <f t="shared" si="42"/>
        <v>0</v>
      </c>
      <c r="BY54" s="242">
        <f t="shared" si="42"/>
        <v>0</v>
      </c>
      <c r="BZ54" s="242">
        <f t="shared" si="42"/>
        <v>2.0132716499422592</v>
      </c>
      <c r="CA54" s="242">
        <f t="shared" si="42"/>
        <v>0</v>
      </c>
      <c r="CB54" s="242">
        <f t="shared" si="42"/>
        <v>5062.1193154583298</v>
      </c>
      <c r="CC54" s="242">
        <f t="shared" si="42"/>
        <v>305.56768931034799</v>
      </c>
      <c r="CD54" s="242">
        <f t="shared" si="42"/>
        <v>467.82600112711458</v>
      </c>
      <c r="CE54" s="242">
        <f t="shared" si="42"/>
        <v>0</v>
      </c>
      <c r="CF54" s="242">
        <f t="shared" si="42"/>
        <v>0</v>
      </c>
      <c r="CG54" s="242">
        <f t="shared" si="42"/>
        <v>0</v>
      </c>
      <c r="CH54" s="242">
        <f t="shared" si="42"/>
        <v>1296.9537729664835</v>
      </c>
      <c r="CI54" s="242">
        <f t="shared" si="42"/>
        <v>635.32225439111312</v>
      </c>
      <c r="CJ54" s="242">
        <f t="shared" si="42"/>
        <v>0</v>
      </c>
      <c r="CK54" s="242">
        <f t="shared" si="42"/>
        <v>451.08432381191227</v>
      </c>
      <c r="CL54" s="242">
        <f t="shared" si="42"/>
        <v>0</v>
      </c>
      <c r="CM54" s="242">
        <f t="shared" si="42"/>
        <v>494.0510702775</v>
      </c>
      <c r="CN54" s="242">
        <f t="shared" si="42"/>
        <v>2652.5746455348303</v>
      </c>
      <c r="CO54" s="242">
        <f t="shared" si="42"/>
        <v>182.43649363447997</v>
      </c>
      <c r="CP54" s="242">
        <f t="shared" si="42"/>
        <v>10.922116573984177</v>
      </c>
      <c r="CQ54" s="242">
        <f t="shared" si="42"/>
        <v>0</v>
      </c>
      <c r="CR54" s="242">
        <f t="shared" si="40"/>
        <v>2930.1235746931889</v>
      </c>
      <c r="CS54" s="242">
        <f t="shared" si="38"/>
        <v>0</v>
      </c>
      <c r="CT54" s="242">
        <f t="shared" si="38"/>
        <v>0.70959574547145199</v>
      </c>
      <c r="CU54" s="242">
        <f t="shared" si="38"/>
        <v>0</v>
      </c>
      <c r="CV54" s="242">
        <f t="shared" si="38"/>
        <v>8078.7559816958683</v>
      </c>
      <c r="CW54" s="242">
        <f t="shared" si="38"/>
        <v>250.60315051803013</v>
      </c>
      <c r="CX54" s="242">
        <f t="shared" si="38"/>
        <v>0</v>
      </c>
      <c r="CY54" s="242">
        <f t="shared" si="38"/>
        <v>402.13366789898868</v>
      </c>
      <c r="CZ54" s="242">
        <f t="shared" si="32"/>
        <v>0</v>
      </c>
      <c r="DA54" s="242">
        <f t="shared" si="32"/>
        <v>20.25126310711407</v>
      </c>
      <c r="DB54" s="242">
        <f t="shared" si="32"/>
        <v>1655.1645755952363</v>
      </c>
      <c r="DC54" s="242">
        <f t="shared" si="32"/>
        <v>0</v>
      </c>
      <c r="DD54" s="242">
        <f t="shared" si="32"/>
        <v>0</v>
      </c>
      <c r="DE54" s="83">
        <f t="shared" ref="DE54" si="43">SUM(C54:AM54)</f>
        <v>27184.020275972867</v>
      </c>
    </row>
    <row r="55" spans="1:109" x14ac:dyDescent="0.2">
      <c r="B55" s="7" t="s">
        <v>15135</v>
      </c>
      <c r="C55" s="84">
        <f>SUM(C25:C54)</f>
        <v>157.30808754462964</v>
      </c>
      <c r="D55" s="84">
        <f t="shared" ref="D55:BO55" si="44">SUM(D25:D54)</f>
        <v>23.169439652753177</v>
      </c>
      <c r="E55" s="84">
        <f t="shared" si="44"/>
        <v>38.595058299031408</v>
      </c>
      <c r="F55" s="84">
        <f t="shared" si="44"/>
        <v>704.13276528779284</v>
      </c>
      <c r="G55" s="84">
        <f t="shared" si="44"/>
        <v>14198.347214190197</v>
      </c>
      <c r="H55" s="84">
        <f t="shared" si="44"/>
        <v>97.631409894601475</v>
      </c>
      <c r="I55" s="84">
        <f t="shared" si="44"/>
        <v>65.776444086789638</v>
      </c>
      <c r="J55" s="84">
        <f t="shared" si="44"/>
        <v>130.04941974785334</v>
      </c>
      <c r="K55" s="84">
        <f t="shared" si="44"/>
        <v>19516.246478558998</v>
      </c>
      <c r="L55" s="84">
        <f t="shared" si="44"/>
        <v>3191.8609324892009</v>
      </c>
      <c r="M55" s="84">
        <f t="shared" si="44"/>
        <v>2739.9882625794539</v>
      </c>
      <c r="N55" s="84">
        <f t="shared" si="44"/>
        <v>1821.2339494327041</v>
      </c>
      <c r="O55" s="84">
        <f t="shared" si="44"/>
        <v>1213.8699431314776</v>
      </c>
      <c r="P55" s="84">
        <f t="shared" si="44"/>
        <v>1.8</v>
      </c>
      <c r="Q55" s="84">
        <f t="shared" si="44"/>
        <v>16138.757244456327</v>
      </c>
      <c r="R55" s="84">
        <f t="shared" si="44"/>
        <v>10600.583545004778</v>
      </c>
      <c r="S55" s="84">
        <f t="shared" si="44"/>
        <v>48742.626936870976</v>
      </c>
      <c r="T55" s="84">
        <f t="shared" si="44"/>
        <v>7474.4805936395978</v>
      </c>
      <c r="U55" s="84">
        <f t="shared" si="44"/>
        <v>4.93</v>
      </c>
      <c r="V55" s="84">
        <f t="shared" si="44"/>
        <v>6394.7053353539704</v>
      </c>
      <c r="W55" s="84">
        <f t="shared" si="44"/>
        <v>32894.565527439321</v>
      </c>
      <c r="X55" s="84">
        <f t="shared" si="44"/>
        <v>2246.9373089417882</v>
      </c>
      <c r="Y55" s="84">
        <f t="shared" si="44"/>
        <v>236.32621545328226</v>
      </c>
      <c r="Z55" s="84">
        <f t="shared" si="44"/>
        <v>5</v>
      </c>
      <c r="AA55" s="84">
        <f t="shared" si="44"/>
        <v>43335.551428594947</v>
      </c>
      <c r="AB55" s="84">
        <f t="shared" si="44"/>
        <v>518.15348996142529</v>
      </c>
      <c r="AC55" s="84">
        <f t="shared" si="44"/>
        <v>17.445097353989542</v>
      </c>
      <c r="AD55" s="84">
        <f t="shared" si="44"/>
        <v>22.5</v>
      </c>
      <c r="AE55" s="84">
        <f t="shared" si="44"/>
        <v>102446.82250919887</v>
      </c>
      <c r="AF55" s="84">
        <f t="shared" si="44"/>
        <v>4858.5427673191889</v>
      </c>
      <c r="AG55" s="84">
        <f t="shared" si="44"/>
        <v>2248.8073367278353</v>
      </c>
      <c r="AH55" s="84">
        <f t="shared" si="44"/>
        <v>4438.2214043168069</v>
      </c>
      <c r="AI55" s="84">
        <f t="shared" si="44"/>
        <v>2.99</v>
      </c>
      <c r="AJ55" s="84">
        <f t="shared" si="44"/>
        <v>338.96310254176348</v>
      </c>
      <c r="AK55" s="84">
        <f t="shared" si="44"/>
        <v>24438.991987971192</v>
      </c>
      <c r="AL55" s="84">
        <f t="shared" si="44"/>
        <v>3.9779058791985626</v>
      </c>
      <c r="AM55" s="84">
        <f t="shared" si="44"/>
        <v>6488.074922595526</v>
      </c>
      <c r="AN55" s="84">
        <f t="shared" si="44"/>
        <v>0</v>
      </c>
      <c r="AO55" s="84">
        <f t="shared" si="44"/>
        <v>0</v>
      </c>
      <c r="AP55" s="84">
        <f t="shared" si="44"/>
        <v>30.955546061459316</v>
      </c>
      <c r="AQ55" s="84">
        <f t="shared" si="44"/>
        <v>0</v>
      </c>
      <c r="AR55" s="84">
        <f t="shared" si="44"/>
        <v>0</v>
      </c>
      <c r="AS55" s="84">
        <f t="shared" si="44"/>
        <v>0</v>
      </c>
      <c r="AT55" s="84">
        <f t="shared" si="44"/>
        <v>0</v>
      </c>
      <c r="AU55" s="84">
        <f t="shared" si="44"/>
        <v>0</v>
      </c>
      <c r="AV55" s="84">
        <f t="shared" si="44"/>
        <v>0</v>
      </c>
      <c r="AW55" s="84">
        <f t="shared" si="44"/>
        <v>1585.4529813872728</v>
      </c>
      <c r="AX55" s="84">
        <f t="shared" si="44"/>
        <v>40.543620932577809</v>
      </c>
      <c r="AY55" s="84">
        <f t="shared" si="44"/>
        <v>674.01139305191805</v>
      </c>
      <c r="AZ55" s="84">
        <f t="shared" si="44"/>
        <v>0</v>
      </c>
      <c r="BA55" s="84">
        <f t="shared" si="44"/>
        <v>0</v>
      </c>
      <c r="BB55" s="84">
        <f t="shared" si="44"/>
        <v>0</v>
      </c>
      <c r="BC55" s="84">
        <f t="shared" si="44"/>
        <v>0</v>
      </c>
      <c r="BD55" s="84">
        <f t="shared" si="44"/>
        <v>0</v>
      </c>
      <c r="BE55" s="84">
        <f t="shared" si="44"/>
        <v>0</v>
      </c>
      <c r="BF55" s="84">
        <f t="shared" si="44"/>
        <v>2637.7227444002092</v>
      </c>
      <c r="BG55" s="84">
        <f t="shared" si="44"/>
        <v>0</v>
      </c>
      <c r="BH55" s="84">
        <f t="shared" si="44"/>
        <v>0</v>
      </c>
      <c r="BI55" s="84">
        <f t="shared" si="44"/>
        <v>637.04352888994333</v>
      </c>
      <c r="BJ55" s="84">
        <f t="shared" si="44"/>
        <v>518.15348996142529</v>
      </c>
      <c r="BK55" s="84">
        <f t="shared" si="44"/>
        <v>0</v>
      </c>
      <c r="BL55" s="84">
        <f t="shared" si="44"/>
        <v>18678.473900128258</v>
      </c>
      <c r="BM55" s="84">
        <f t="shared" si="44"/>
        <v>0</v>
      </c>
      <c r="BN55" s="84">
        <f t="shared" si="44"/>
        <v>0</v>
      </c>
      <c r="BO55" s="84">
        <f t="shared" si="44"/>
        <v>0</v>
      </c>
      <c r="BP55" s="84">
        <f t="shared" ref="BP55:DE55" si="45">SUM(BP25:BP54)</f>
        <v>0</v>
      </c>
      <c r="BQ55" s="84">
        <f t="shared" si="45"/>
        <v>0</v>
      </c>
      <c r="BR55" s="84">
        <f t="shared" si="45"/>
        <v>0</v>
      </c>
      <c r="BS55" s="84">
        <f t="shared" si="45"/>
        <v>0</v>
      </c>
      <c r="BT55" s="84">
        <f t="shared" si="45"/>
        <v>157.30808754462964</v>
      </c>
      <c r="BU55" s="84">
        <f t="shared" si="45"/>
        <v>23.169439652753177</v>
      </c>
      <c r="BV55" s="84">
        <f t="shared" si="45"/>
        <v>7.6395122375720872</v>
      </c>
      <c r="BW55" s="84">
        <f t="shared" si="45"/>
        <v>704.13276528779284</v>
      </c>
      <c r="BX55" s="84">
        <f t="shared" si="45"/>
        <v>14198.347214190197</v>
      </c>
      <c r="BY55" s="84">
        <f t="shared" si="45"/>
        <v>97.631409894601475</v>
      </c>
      <c r="BZ55" s="84">
        <f t="shared" si="45"/>
        <v>65.776444086789638</v>
      </c>
      <c r="CA55" s="84">
        <f t="shared" si="45"/>
        <v>130.04941974785334</v>
      </c>
      <c r="CB55" s="84">
        <f t="shared" si="45"/>
        <v>19516.246478558998</v>
      </c>
      <c r="CC55" s="84">
        <f t="shared" si="45"/>
        <v>1606.4079511019286</v>
      </c>
      <c r="CD55" s="84">
        <f t="shared" si="45"/>
        <v>2699.4446416468759</v>
      </c>
      <c r="CE55" s="84">
        <f t="shared" si="45"/>
        <v>1147.2225563807858</v>
      </c>
      <c r="CF55" s="84">
        <f t="shared" si="45"/>
        <v>1213.8699431314776</v>
      </c>
      <c r="CG55" s="84">
        <f t="shared" si="45"/>
        <v>1.8</v>
      </c>
      <c r="CH55" s="84">
        <f t="shared" si="45"/>
        <v>16138.757244456327</v>
      </c>
      <c r="CI55" s="84">
        <f t="shared" si="45"/>
        <v>10600.583545004778</v>
      </c>
      <c r="CJ55" s="84">
        <f t="shared" si="45"/>
        <v>48742.626936870976</v>
      </c>
      <c r="CK55" s="84">
        <f t="shared" si="45"/>
        <v>7474.4805936395978</v>
      </c>
      <c r="CL55" s="84">
        <f t="shared" si="45"/>
        <v>4.93</v>
      </c>
      <c r="CM55" s="84">
        <f t="shared" si="45"/>
        <v>6394.7053353539704</v>
      </c>
      <c r="CN55" s="84">
        <f t="shared" si="45"/>
        <v>30256.842783039108</v>
      </c>
      <c r="CO55" s="84">
        <f t="shared" si="45"/>
        <v>2246.9373089417882</v>
      </c>
      <c r="CP55" s="84">
        <f t="shared" si="45"/>
        <v>236.32621545328226</v>
      </c>
      <c r="CQ55" s="84">
        <f t="shared" si="45"/>
        <v>5</v>
      </c>
      <c r="CR55" s="84">
        <f t="shared" si="45"/>
        <v>42698.507899705015</v>
      </c>
      <c r="CS55" s="84">
        <f t="shared" si="45"/>
        <v>0</v>
      </c>
      <c r="CT55" s="84">
        <f t="shared" si="45"/>
        <v>17.445097353989542</v>
      </c>
      <c r="CU55" s="84">
        <f t="shared" si="45"/>
        <v>22.5</v>
      </c>
      <c r="CV55" s="84">
        <f t="shared" si="45"/>
        <v>83768.348609070599</v>
      </c>
      <c r="CW55" s="84">
        <f t="shared" si="45"/>
        <v>4858.5427673191889</v>
      </c>
      <c r="CX55" s="84">
        <f t="shared" si="45"/>
        <v>2248.8073367278353</v>
      </c>
      <c r="CY55" s="84">
        <f t="shared" si="45"/>
        <v>4438.2214043168069</v>
      </c>
      <c r="CZ55" s="84">
        <f t="shared" si="45"/>
        <v>2.99</v>
      </c>
      <c r="DA55" s="84">
        <f t="shared" si="45"/>
        <v>338.96310254176348</v>
      </c>
      <c r="DB55" s="84">
        <f t="shared" si="45"/>
        <v>24438.991987971192</v>
      </c>
      <c r="DC55" s="84">
        <f t="shared" si="45"/>
        <v>3.9779058791985626</v>
      </c>
      <c r="DD55" s="84">
        <f t="shared" si="45"/>
        <v>6488.074922595526</v>
      </c>
      <c r="DE55" s="84">
        <f t="shared" si="45"/>
        <v>357797.96406451624</v>
      </c>
    </row>
    <row r="56" spans="1:109" x14ac:dyDescent="0.2">
      <c r="C56" s="83"/>
      <c r="D56" s="83"/>
      <c r="E56" s="83"/>
      <c r="F56" s="7"/>
      <c r="G56" s="7"/>
      <c r="H56" s="7"/>
      <c r="I56" s="7"/>
      <c r="J56" s="7"/>
    </row>
    <row r="57" spans="1:109" x14ac:dyDescent="0.2">
      <c r="C57" s="83"/>
      <c r="D57" s="83"/>
      <c r="E57" s="83"/>
      <c r="F57" s="7"/>
      <c r="G57" s="7"/>
      <c r="H57" s="7"/>
      <c r="I57" s="7"/>
      <c r="J57" s="7"/>
    </row>
    <row r="58" spans="1:109" x14ac:dyDescent="0.2">
      <c r="C58" s="83"/>
      <c r="D58" s="83"/>
      <c r="E58" s="83"/>
      <c r="F58" s="7"/>
      <c r="G58" s="7"/>
      <c r="H58" s="7"/>
      <c r="I58" s="7"/>
      <c r="J58" s="7"/>
    </row>
    <row r="59" spans="1:109" x14ac:dyDescent="0.2">
      <c r="C59" s="83"/>
      <c r="D59" s="83"/>
      <c r="E59" s="83"/>
      <c r="F59" s="7"/>
      <c r="G59" s="7"/>
      <c r="H59" s="7"/>
      <c r="I59" s="7"/>
      <c r="J59" s="7"/>
    </row>
    <row r="60" spans="1:109" x14ac:dyDescent="0.2">
      <c r="C60" s="83"/>
      <c r="D60" s="83"/>
      <c r="E60" s="83"/>
      <c r="F60" s="7"/>
      <c r="G60" s="7"/>
      <c r="H60" s="7"/>
      <c r="I60" s="7"/>
      <c r="J60" s="7"/>
    </row>
    <row r="61" spans="1:109" x14ac:dyDescent="0.2">
      <c r="C61" s="83"/>
      <c r="D61" s="83"/>
      <c r="E61" s="83"/>
      <c r="F61" s="7"/>
      <c r="G61" s="7"/>
      <c r="H61" s="7"/>
      <c r="I61" s="7"/>
      <c r="J61" s="7"/>
    </row>
    <row r="62" spans="1:109" x14ac:dyDescent="0.2">
      <c r="F62" s="7"/>
      <c r="G62" s="7"/>
      <c r="H62" s="7"/>
      <c r="I62" s="7"/>
      <c r="J62" s="7"/>
    </row>
    <row r="63" spans="1:109" x14ac:dyDescent="0.2">
      <c r="F63" s="7"/>
      <c r="G63" s="7"/>
      <c r="H63" s="7"/>
      <c r="I63" s="7"/>
      <c r="J63" s="7"/>
    </row>
    <row r="64" spans="1:109" x14ac:dyDescent="0.2">
      <c r="F64" s="7"/>
      <c r="G64" s="7"/>
      <c r="H64" s="7"/>
      <c r="I64" s="7"/>
      <c r="J64" s="7"/>
    </row>
    <row r="65" spans="2:109" x14ac:dyDescent="0.2">
      <c r="F65" s="7"/>
      <c r="G65" s="7"/>
      <c r="H65" s="7"/>
      <c r="I65" s="7"/>
      <c r="J65" s="7"/>
    </row>
    <row r="67" spans="2:109" x14ac:dyDescent="0.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row>
    <row r="68" spans="2:109" x14ac:dyDescent="0.2">
      <c r="B68" s="85" t="s">
        <v>9171</v>
      </c>
      <c r="C68" s="288" t="s">
        <v>16668</v>
      </c>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89"/>
      <c r="AF68" s="289"/>
      <c r="AG68" s="289"/>
      <c r="AH68" s="289"/>
      <c r="AI68" s="289"/>
      <c r="AJ68" s="289"/>
      <c r="AK68" s="289"/>
      <c r="AL68" s="289"/>
      <c r="AM68" s="289"/>
      <c r="AN68" s="289"/>
      <c r="AO68" s="289"/>
      <c r="AP68" s="289"/>
      <c r="AQ68" s="289"/>
      <c r="AR68" s="289"/>
      <c r="AS68" s="289"/>
      <c r="AT68" s="289"/>
      <c r="AU68" s="289"/>
      <c r="AV68" s="289"/>
      <c r="AW68" s="289"/>
      <c r="AX68" s="289"/>
      <c r="AY68" s="289"/>
      <c r="AZ68" s="289"/>
      <c r="BA68" s="289"/>
      <c r="BB68" s="289"/>
      <c r="BC68" s="289"/>
      <c r="BD68" s="289"/>
      <c r="BE68" s="289"/>
      <c r="BF68" s="289"/>
      <c r="BG68" s="289"/>
      <c r="BH68" s="289"/>
      <c r="BI68" s="289"/>
      <c r="BJ68" s="289"/>
      <c r="BK68" s="289"/>
      <c r="BL68" s="289"/>
      <c r="BM68" s="289"/>
      <c r="BN68" s="289"/>
      <c r="BO68" s="289"/>
      <c r="BP68" s="289"/>
      <c r="BQ68" s="289"/>
      <c r="BR68" s="289"/>
      <c r="BS68" s="289"/>
      <c r="BT68" s="289"/>
      <c r="BU68" s="289"/>
      <c r="BV68" s="289"/>
      <c r="BW68" s="289"/>
      <c r="BX68" s="289"/>
      <c r="BY68" s="289"/>
      <c r="BZ68" s="289"/>
      <c r="CA68" s="289"/>
      <c r="CB68" s="289"/>
      <c r="CC68" s="289"/>
      <c r="CD68" s="289"/>
      <c r="CE68" s="289"/>
      <c r="CF68" s="289"/>
      <c r="CG68" s="289"/>
      <c r="CH68" s="289"/>
      <c r="CI68" s="289"/>
      <c r="CJ68" s="289"/>
      <c r="CK68" s="289"/>
      <c r="CL68" s="289"/>
      <c r="CM68" s="289"/>
      <c r="CN68" s="289"/>
      <c r="CO68" s="289"/>
      <c r="CP68" s="289"/>
      <c r="CQ68" s="289"/>
      <c r="CR68" s="289"/>
      <c r="CS68" s="289"/>
      <c r="CT68" s="289"/>
      <c r="CU68" s="289"/>
      <c r="CV68" s="289"/>
      <c r="CW68" s="289"/>
      <c r="CX68" s="289"/>
      <c r="CY68" s="289"/>
      <c r="CZ68" s="289"/>
      <c r="DA68" s="289"/>
      <c r="DB68" s="289"/>
      <c r="DC68" s="289"/>
      <c r="DD68" s="289"/>
      <c r="DE68" s="290"/>
    </row>
    <row r="69" spans="2:109" x14ac:dyDescent="0.2">
      <c r="B69" s="85" t="s">
        <v>16667</v>
      </c>
      <c r="C69" s="288">
        <v>30011</v>
      </c>
      <c r="D69" s="291">
        <v>30017</v>
      </c>
      <c r="E69" s="291">
        <v>30019</v>
      </c>
      <c r="F69" s="291">
        <v>30021</v>
      </c>
      <c r="G69" s="291">
        <v>30025</v>
      </c>
      <c r="H69" s="291">
        <v>30033</v>
      </c>
      <c r="I69" s="291">
        <v>30055</v>
      </c>
      <c r="J69" s="291">
        <v>30079</v>
      </c>
      <c r="K69" s="291">
        <v>30083</v>
      </c>
      <c r="L69" s="291">
        <v>30085</v>
      </c>
      <c r="M69" s="291">
        <v>30091</v>
      </c>
      <c r="N69" s="291">
        <v>30105</v>
      </c>
      <c r="O69" s="291">
        <v>30109</v>
      </c>
      <c r="P69" s="291">
        <v>38003</v>
      </c>
      <c r="Q69" s="291">
        <v>38007</v>
      </c>
      <c r="R69" s="291">
        <v>38009</v>
      </c>
      <c r="S69" s="291">
        <v>38011</v>
      </c>
      <c r="T69" s="291">
        <v>38013</v>
      </c>
      <c r="U69" s="291">
        <v>38015</v>
      </c>
      <c r="V69" s="291">
        <v>38023</v>
      </c>
      <c r="W69" s="291">
        <v>38025</v>
      </c>
      <c r="X69" s="291">
        <v>38033</v>
      </c>
      <c r="Y69" s="291">
        <v>38049</v>
      </c>
      <c r="Z69" s="291">
        <v>38051</v>
      </c>
      <c r="AA69" s="291">
        <v>38053</v>
      </c>
      <c r="AB69" s="291">
        <v>38055</v>
      </c>
      <c r="AC69" s="291">
        <v>38057</v>
      </c>
      <c r="AD69" s="291">
        <v>38059</v>
      </c>
      <c r="AE69" s="291">
        <v>38061</v>
      </c>
      <c r="AF69" s="291">
        <v>38075</v>
      </c>
      <c r="AG69" s="291">
        <v>38087</v>
      </c>
      <c r="AH69" s="291">
        <v>38089</v>
      </c>
      <c r="AI69" s="291">
        <v>38093</v>
      </c>
      <c r="AJ69" s="291">
        <v>38101</v>
      </c>
      <c r="AK69" s="291">
        <v>38105</v>
      </c>
      <c r="AL69" s="291">
        <v>46019</v>
      </c>
      <c r="AM69" s="291">
        <v>46063</v>
      </c>
      <c r="AN69" s="291" t="s">
        <v>17164</v>
      </c>
      <c r="AO69" s="291" t="s">
        <v>17165</v>
      </c>
      <c r="AP69" s="291" t="s">
        <v>17166</v>
      </c>
      <c r="AQ69" s="291" t="s">
        <v>17167</v>
      </c>
      <c r="AR69" s="291" t="s">
        <v>17168</v>
      </c>
      <c r="AS69" s="291" t="s">
        <v>17169</v>
      </c>
      <c r="AT69" s="291" t="s">
        <v>17170</v>
      </c>
      <c r="AU69" s="291" t="s">
        <v>17171</v>
      </c>
      <c r="AV69" s="291" t="s">
        <v>17172</v>
      </c>
      <c r="AW69" s="291" t="s">
        <v>17173</v>
      </c>
      <c r="AX69" s="291" t="s">
        <v>17174</v>
      </c>
      <c r="AY69" s="291" t="s">
        <v>17175</v>
      </c>
      <c r="AZ69" s="291" t="s">
        <v>17176</v>
      </c>
      <c r="BA69" s="291" t="s">
        <v>17177</v>
      </c>
      <c r="BB69" s="291" t="s">
        <v>17178</v>
      </c>
      <c r="BC69" s="291" t="s">
        <v>17179</v>
      </c>
      <c r="BD69" s="291" t="s">
        <v>17180</v>
      </c>
      <c r="BE69" s="291" t="s">
        <v>17181</v>
      </c>
      <c r="BF69" s="291" t="s">
        <v>17182</v>
      </c>
      <c r="BG69" s="291" t="s">
        <v>17183</v>
      </c>
      <c r="BH69" s="291" t="s">
        <v>17184</v>
      </c>
      <c r="BI69" s="291" t="s">
        <v>17185</v>
      </c>
      <c r="BJ69" s="291" t="s">
        <v>17186</v>
      </c>
      <c r="BK69" s="291" t="s">
        <v>17187</v>
      </c>
      <c r="BL69" s="291" t="s">
        <v>17188</v>
      </c>
      <c r="BM69" s="291" t="s">
        <v>17189</v>
      </c>
      <c r="BN69" s="291" t="s">
        <v>17190</v>
      </c>
      <c r="BO69" s="291" t="s">
        <v>17191</v>
      </c>
      <c r="BP69" s="291" t="s">
        <v>17192</v>
      </c>
      <c r="BQ69" s="291" t="s">
        <v>17193</v>
      </c>
      <c r="BR69" s="291" t="s">
        <v>17195</v>
      </c>
      <c r="BS69" s="291" t="s">
        <v>17194</v>
      </c>
      <c r="BT69" s="291" t="s">
        <v>17196</v>
      </c>
      <c r="BU69" s="291" t="s">
        <v>17197</v>
      </c>
      <c r="BV69" s="291" t="s">
        <v>17198</v>
      </c>
      <c r="BW69" s="291" t="s">
        <v>17199</v>
      </c>
      <c r="BX69" s="291" t="s">
        <v>17200</v>
      </c>
      <c r="BY69" s="291" t="s">
        <v>17201</v>
      </c>
      <c r="BZ69" s="291" t="s">
        <v>17202</v>
      </c>
      <c r="CA69" s="291" t="s">
        <v>17203</v>
      </c>
      <c r="CB69" s="291" t="s">
        <v>17204</v>
      </c>
      <c r="CC69" s="291" t="s">
        <v>17205</v>
      </c>
      <c r="CD69" s="291" t="s">
        <v>17206</v>
      </c>
      <c r="CE69" s="291" t="s">
        <v>17207</v>
      </c>
      <c r="CF69" s="291" t="s">
        <v>17208</v>
      </c>
      <c r="CG69" s="291" t="s">
        <v>17228</v>
      </c>
      <c r="CH69" s="291" t="s">
        <v>17209</v>
      </c>
      <c r="CI69" s="291" t="s">
        <v>17210</v>
      </c>
      <c r="CJ69" s="291" t="s">
        <v>17211</v>
      </c>
      <c r="CK69" s="291" t="s">
        <v>17212</v>
      </c>
      <c r="CL69" s="291" t="s">
        <v>17231</v>
      </c>
      <c r="CM69" s="291" t="s">
        <v>17213</v>
      </c>
      <c r="CN69" s="291" t="s">
        <v>17214</v>
      </c>
      <c r="CO69" s="291" t="s">
        <v>17215</v>
      </c>
      <c r="CP69" s="291" t="s">
        <v>17216</v>
      </c>
      <c r="CQ69" s="291" t="s">
        <v>17230</v>
      </c>
      <c r="CR69" s="291" t="s">
        <v>17217</v>
      </c>
      <c r="CS69" s="291" t="s">
        <v>17218</v>
      </c>
      <c r="CT69" s="291" t="s">
        <v>17219</v>
      </c>
      <c r="CU69" s="291" t="s">
        <v>17229</v>
      </c>
      <c r="CV69" s="291" t="s">
        <v>17220</v>
      </c>
      <c r="CW69" s="291" t="s">
        <v>17221</v>
      </c>
      <c r="CX69" s="291" t="s">
        <v>17222</v>
      </c>
      <c r="CY69" s="291" t="s">
        <v>17223</v>
      </c>
      <c r="CZ69" s="291" t="s">
        <v>17232</v>
      </c>
      <c r="DA69" s="291" t="s">
        <v>17224</v>
      </c>
      <c r="DB69" s="291" t="s">
        <v>17225</v>
      </c>
      <c r="DC69" s="291" t="s">
        <v>17227</v>
      </c>
      <c r="DD69" s="291" t="s">
        <v>17226</v>
      </c>
      <c r="DE69" s="292" t="s">
        <v>9172</v>
      </c>
    </row>
    <row r="70" spans="2:109" x14ac:dyDescent="0.2">
      <c r="B70" s="85" t="s">
        <v>16694</v>
      </c>
      <c r="C70" s="293">
        <v>7.4746799650440648E-2</v>
      </c>
      <c r="D70" s="294">
        <v>5.6067087831460617E-2</v>
      </c>
      <c r="E70" s="294">
        <v>0</v>
      </c>
      <c r="F70" s="294">
        <v>16.727432865033791</v>
      </c>
      <c r="G70" s="294">
        <v>159.79683018920807</v>
      </c>
      <c r="H70" s="294">
        <v>2.3544500076872689E-3</v>
      </c>
      <c r="I70" s="294">
        <v>23.296142301178079</v>
      </c>
      <c r="J70" s="294">
        <v>9.0533440706550179E-3</v>
      </c>
      <c r="K70" s="294">
        <v>187.77902383917058</v>
      </c>
      <c r="L70" s="294">
        <v>51.244688156057947</v>
      </c>
      <c r="M70" s="294">
        <v>1.7759599798639403</v>
      </c>
      <c r="N70" s="294">
        <v>81.796396973666035</v>
      </c>
      <c r="O70" s="294">
        <v>0.54451978129840262</v>
      </c>
      <c r="P70" s="294">
        <v>1.8</v>
      </c>
      <c r="Q70" s="294">
        <v>21.553054092234227</v>
      </c>
      <c r="R70" s="294">
        <v>0.11041187935592807</v>
      </c>
      <c r="S70" s="294">
        <v>131.59904289335628</v>
      </c>
      <c r="T70" s="294">
        <v>9.9943067377444343</v>
      </c>
      <c r="U70" s="294">
        <v>4.93</v>
      </c>
      <c r="V70" s="294">
        <v>2.3029155048934382</v>
      </c>
      <c r="W70" s="294">
        <v>25.669732818948312</v>
      </c>
      <c r="X70" s="294">
        <v>0.68074460343267373</v>
      </c>
      <c r="Y70" s="294">
        <v>2.1</v>
      </c>
      <c r="Z70" s="294">
        <v>5</v>
      </c>
      <c r="AA70" s="294">
        <v>69.035481736084563</v>
      </c>
      <c r="AB70" s="294">
        <v>7.182040105641109E-2</v>
      </c>
      <c r="AC70" s="294">
        <v>1.3890179954027173E-3</v>
      </c>
      <c r="AD70" s="294">
        <v>22.5</v>
      </c>
      <c r="AE70" s="294">
        <v>109.10860845052392</v>
      </c>
      <c r="AF70" s="294">
        <v>7.6305682075621717E-2</v>
      </c>
      <c r="AG70" s="294">
        <v>2.2102738100932462</v>
      </c>
      <c r="AH70" s="294">
        <v>9.0133686299250204</v>
      </c>
      <c r="AI70" s="294">
        <v>2.99</v>
      </c>
      <c r="AJ70" s="294">
        <v>1.938282154730309E-2</v>
      </c>
      <c r="AK70" s="294">
        <v>80.667696075361278</v>
      </c>
      <c r="AL70" s="294">
        <v>0</v>
      </c>
      <c r="AM70" s="294">
        <v>13.55770366056721</v>
      </c>
      <c r="AN70" s="294">
        <v>0</v>
      </c>
      <c r="AO70" s="294">
        <v>0</v>
      </c>
      <c r="AP70" s="294">
        <v>0</v>
      </c>
      <c r="AQ70" s="294">
        <v>0</v>
      </c>
      <c r="AR70" s="294">
        <v>0</v>
      </c>
      <c r="AS70" s="294">
        <v>0</v>
      </c>
      <c r="AT70" s="294">
        <v>0</v>
      </c>
      <c r="AU70" s="294">
        <v>0</v>
      </c>
      <c r="AV70" s="294">
        <v>0</v>
      </c>
      <c r="AW70" s="294">
        <v>18.347041196604955</v>
      </c>
      <c r="AX70" s="294">
        <v>4.6863230974926035E-3</v>
      </c>
      <c r="AY70" s="294">
        <v>7.9072967153150046E-3</v>
      </c>
      <c r="AZ70" s="294">
        <v>0</v>
      </c>
      <c r="BA70" s="294">
        <v>0</v>
      </c>
      <c r="BB70" s="294">
        <v>0</v>
      </c>
      <c r="BC70" s="294">
        <v>0</v>
      </c>
      <c r="BD70" s="294">
        <v>0</v>
      </c>
      <c r="BE70" s="294">
        <v>0</v>
      </c>
      <c r="BF70" s="294">
        <v>0.54750423482412858</v>
      </c>
      <c r="BG70" s="294">
        <v>0</v>
      </c>
      <c r="BH70" s="294">
        <v>0</v>
      </c>
      <c r="BI70" s="294">
        <v>0.41376717402218077</v>
      </c>
      <c r="BJ70" s="294">
        <v>7.182040105641109E-2</v>
      </c>
      <c r="BK70" s="294">
        <v>0</v>
      </c>
      <c r="BL70" s="294">
        <v>2.7919111194808739</v>
      </c>
      <c r="BM70" s="294">
        <v>0</v>
      </c>
      <c r="BN70" s="294">
        <v>0</v>
      </c>
      <c r="BO70" s="294">
        <v>0</v>
      </c>
      <c r="BP70" s="294">
        <v>0</v>
      </c>
      <c r="BQ70" s="294">
        <v>0</v>
      </c>
      <c r="BR70" s="294">
        <v>0</v>
      </c>
      <c r="BS70" s="294">
        <v>0</v>
      </c>
      <c r="BT70" s="294">
        <v>7.4746799650440648E-2</v>
      </c>
      <c r="BU70" s="294">
        <v>5.6067087831460617E-2</v>
      </c>
      <c r="BV70" s="294">
        <v>0</v>
      </c>
      <c r="BW70" s="294">
        <v>16.727432865033791</v>
      </c>
      <c r="BX70" s="294">
        <v>159.79683018920807</v>
      </c>
      <c r="BY70" s="294">
        <v>2.3544500076872689E-3</v>
      </c>
      <c r="BZ70" s="294">
        <v>23.296142301178079</v>
      </c>
      <c r="CA70" s="294">
        <v>9.0533440706550179E-3</v>
      </c>
      <c r="CB70" s="294">
        <v>187.77902383917058</v>
      </c>
      <c r="CC70" s="294">
        <v>32.897646959452992</v>
      </c>
      <c r="CD70" s="294">
        <v>1.7712736567664478</v>
      </c>
      <c r="CE70" s="294">
        <v>81.788489676950718</v>
      </c>
      <c r="CF70" s="294">
        <v>0.54451978129840262</v>
      </c>
      <c r="CG70" s="294">
        <v>1.8</v>
      </c>
      <c r="CH70" s="294">
        <v>21.553054092234227</v>
      </c>
      <c r="CI70" s="294">
        <v>0.11041187935592807</v>
      </c>
      <c r="CJ70" s="294">
        <v>131.59904289335628</v>
      </c>
      <c r="CK70" s="294">
        <v>9.9943067377444343</v>
      </c>
      <c r="CL70" s="294">
        <v>4.93</v>
      </c>
      <c r="CM70" s="294">
        <v>2.3029155048934382</v>
      </c>
      <c r="CN70" s="294">
        <v>25.12222858412418</v>
      </c>
      <c r="CO70" s="294">
        <v>0.68074460343267373</v>
      </c>
      <c r="CP70" s="294">
        <v>2.1</v>
      </c>
      <c r="CQ70" s="294">
        <v>5</v>
      </c>
      <c r="CR70" s="294">
        <v>68.621714562062394</v>
      </c>
      <c r="CS70" s="294">
        <v>0</v>
      </c>
      <c r="CT70" s="294">
        <v>1.3890179954027173E-3</v>
      </c>
      <c r="CU70" s="294">
        <v>22.5</v>
      </c>
      <c r="CV70" s="294">
        <v>106.31669733104306</v>
      </c>
      <c r="CW70" s="294">
        <v>7.6305682075621717E-2</v>
      </c>
      <c r="CX70" s="294">
        <v>2.2102738100932462</v>
      </c>
      <c r="CY70" s="294">
        <v>9.0133686299250204</v>
      </c>
      <c r="CZ70" s="294">
        <v>2.99</v>
      </c>
      <c r="DA70" s="294">
        <v>1.938282154730309E-2</v>
      </c>
      <c r="DB70" s="294">
        <v>80.667696075361278</v>
      </c>
      <c r="DC70" s="294">
        <v>0</v>
      </c>
      <c r="DD70" s="294">
        <v>13.55770366056721</v>
      </c>
      <c r="DE70" s="295">
        <v>2076.1909091644652</v>
      </c>
    </row>
    <row r="71" spans="2:109" x14ac:dyDescent="0.2">
      <c r="B71" s="72" t="s">
        <v>10027</v>
      </c>
      <c r="C71" s="296">
        <v>0</v>
      </c>
      <c r="D71" s="297">
        <v>0</v>
      </c>
      <c r="E71" s="297">
        <v>0</v>
      </c>
      <c r="F71" s="297">
        <v>2.9834294093989215</v>
      </c>
      <c r="G71" s="297">
        <v>30.828770563788861</v>
      </c>
      <c r="H71" s="297">
        <v>0</v>
      </c>
      <c r="I71" s="297">
        <v>0</v>
      </c>
      <c r="J71" s="297">
        <v>0</v>
      </c>
      <c r="K71" s="297">
        <v>15.911623516794251</v>
      </c>
      <c r="L71" s="297">
        <v>6.9613352885974837</v>
      </c>
      <c r="M71" s="297">
        <v>4.9723823489982024</v>
      </c>
      <c r="N71" s="297">
        <v>9.9447646979964048</v>
      </c>
      <c r="O71" s="297">
        <v>0</v>
      </c>
      <c r="P71" s="297"/>
      <c r="Q71" s="297">
        <v>1.9889529395992813</v>
      </c>
      <c r="R71" s="297">
        <v>34.806676442987417</v>
      </c>
      <c r="S71" s="297">
        <v>14.917147046994607</v>
      </c>
      <c r="T71" s="297">
        <v>18.89505292619317</v>
      </c>
      <c r="U71" s="297"/>
      <c r="V71" s="297">
        <v>26.850864684590299</v>
      </c>
      <c r="W71" s="297">
        <v>137.2377528323504</v>
      </c>
      <c r="X71" s="297">
        <v>2.9834294093989215</v>
      </c>
      <c r="Y71" s="297">
        <v>0</v>
      </c>
      <c r="Z71" s="297"/>
      <c r="AA71" s="297">
        <v>76.57468817457233</v>
      </c>
      <c r="AB71" s="297">
        <v>8.9502882281967651</v>
      </c>
      <c r="AC71" s="297">
        <v>2.9834294093989215</v>
      </c>
      <c r="AD71" s="297"/>
      <c r="AE71" s="297">
        <v>237.67987628211412</v>
      </c>
      <c r="AF71" s="297">
        <v>4.9723823489982024</v>
      </c>
      <c r="AG71" s="297">
        <v>2.9834294093989215</v>
      </c>
      <c r="AH71" s="297">
        <v>0.99447646979964066</v>
      </c>
      <c r="AI71" s="297"/>
      <c r="AJ71" s="297">
        <v>5.9668588187978431</v>
      </c>
      <c r="AK71" s="297">
        <v>44.751441140983829</v>
      </c>
      <c r="AL71" s="297">
        <v>3.9779058791985626</v>
      </c>
      <c r="AM71" s="297">
        <v>12.928194107395329</v>
      </c>
      <c r="AN71" s="297">
        <v>0</v>
      </c>
      <c r="AO71" s="297">
        <v>0</v>
      </c>
      <c r="AP71" s="297">
        <v>0</v>
      </c>
      <c r="AQ71" s="297">
        <v>0</v>
      </c>
      <c r="AR71" s="297">
        <v>0</v>
      </c>
      <c r="AS71" s="297">
        <v>0</v>
      </c>
      <c r="AT71" s="297">
        <v>0</v>
      </c>
      <c r="AU71" s="297">
        <v>0</v>
      </c>
      <c r="AV71" s="297">
        <v>0</v>
      </c>
      <c r="AW71" s="297">
        <v>1.9889529395992809</v>
      </c>
      <c r="AX71" s="297">
        <v>0</v>
      </c>
      <c r="AY71" s="297">
        <v>0.99447646979964055</v>
      </c>
      <c r="AZ71" s="297">
        <v>0</v>
      </c>
      <c r="BA71" s="297">
        <v>0</v>
      </c>
      <c r="BB71" s="297">
        <v>0</v>
      </c>
      <c r="BC71" s="297">
        <v>0</v>
      </c>
      <c r="BD71" s="297">
        <v>0</v>
      </c>
      <c r="BE71" s="297">
        <v>0</v>
      </c>
      <c r="BF71" s="297">
        <v>27.845341154389939</v>
      </c>
      <c r="BG71" s="297">
        <v>0</v>
      </c>
      <c r="BH71" s="297">
        <v>0</v>
      </c>
      <c r="BI71" s="297">
        <v>3.9779058791985626</v>
      </c>
      <c r="BJ71" s="297">
        <v>8.9502882281967651</v>
      </c>
      <c r="BK71" s="297">
        <v>0</v>
      </c>
      <c r="BL71" s="297">
        <v>68.618876416175198</v>
      </c>
      <c r="BM71" s="297">
        <v>0</v>
      </c>
      <c r="BN71" s="297">
        <v>0</v>
      </c>
      <c r="BO71" s="297">
        <v>0</v>
      </c>
      <c r="BP71" s="297">
        <v>0</v>
      </c>
      <c r="BQ71" s="297">
        <v>0</v>
      </c>
      <c r="BR71" s="297">
        <v>0</v>
      </c>
      <c r="BS71" s="297">
        <v>0</v>
      </c>
      <c r="BT71" s="297">
        <v>0</v>
      </c>
      <c r="BU71" s="297">
        <v>0</v>
      </c>
      <c r="BV71" s="297">
        <v>0</v>
      </c>
      <c r="BW71" s="297">
        <v>2.9834294093989215</v>
      </c>
      <c r="BX71" s="297">
        <v>30.828770563788861</v>
      </c>
      <c r="BY71" s="297">
        <v>0</v>
      </c>
      <c r="BZ71" s="297">
        <v>0</v>
      </c>
      <c r="CA71" s="297">
        <v>0</v>
      </c>
      <c r="CB71" s="297">
        <v>15.911623516794251</v>
      </c>
      <c r="CC71" s="297">
        <v>4.9723823489982024</v>
      </c>
      <c r="CD71" s="297">
        <v>4.9723823489982024</v>
      </c>
      <c r="CE71" s="297">
        <v>8.9502882281967651</v>
      </c>
      <c r="CF71" s="297">
        <v>0</v>
      </c>
      <c r="CG71" s="297"/>
      <c r="CH71" s="297">
        <v>1.9889529395992813</v>
      </c>
      <c r="CI71" s="297">
        <v>34.806676442987417</v>
      </c>
      <c r="CJ71" s="297">
        <v>14.917147046994607</v>
      </c>
      <c r="CK71" s="297">
        <v>18.89505292619317</v>
      </c>
      <c r="CL71" s="297"/>
      <c r="CM71" s="297">
        <v>26.850864684590299</v>
      </c>
      <c r="CN71" s="297">
        <v>109.39241167796045</v>
      </c>
      <c r="CO71" s="297">
        <v>2.9834294093989215</v>
      </c>
      <c r="CP71" s="297">
        <v>0</v>
      </c>
      <c r="CQ71" s="297"/>
      <c r="CR71" s="297">
        <v>72.596782295373771</v>
      </c>
      <c r="CS71" s="297">
        <v>0</v>
      </c>
      <c r="CT71" s="297">
        <v>2.9834294093989215</v>
      </c>
      <c r="CU71" s="297"/>
      <c r="CV71" s="297">
        <v>169.0609998659389</v>
      </c>
      <c r="CW71" s="297">
        <v>4.9723823489982024</v>
      </c>
      <c r="CX71" s="297">
        <v>2.9834294093989215</v>
      </c>
      <c r="CY71" s="297">
        <v>0.99447646979964066</v>
      </c>
      <c r="CZ71" s="297"/>
      <c r="DA71" s="297">
        <v>5.9668588187978431</v>
      </c>
      <c r="DB71" s="297">
        <v>44.751441140983829</v>
      </c>
      <c r="DC71" s="297">
        <v>3.9779058791985626</v>
      </c>
      <c r="DD71" s="297">
        <v>12.928194107395329</v>
      </c>
      <c r="DE71" s="298">
        <v>1424.0903047530853</v>
      </c>
    </row>
    <row r="72" spans="2:109" x14ac:dyDescent="0.2">
      <c r="B72" s="72" t="s">
        <v>15682</v>
      </c>
      <c r="C72" s="296">
        <v>7.950191031843927E-2</v>
      </c>
      <c r="D72" s="297">
        <v>1.3250318386406544E-2</v>
      </c>
      <c r="E72" s="297">
        <v>1.3250318386406544E-2</v>
      </c>
      <c r="F72" s="297">
        <v>0.28267345891000628</v>
      </c>
      <c r="G72" s="297">
        <v>6.2055657776337307</v>
      </c>
      <c r="H72" s="297">
        <v>5.3001273545626178E-2</v>
      </c>
      <c r="I72" s="297">
        <v>2.2083863977344239E-2</v>
      </c>
      <c r="J72" s="297">
        <v>5.7418046341095028E-2</v>
      </c>
      <c r="K72" s="297">
        <v>4.1473496549452484</v>
      </c>
      <c r="L72" s="297">
        <v>0.79501910318439273</v>
      </c>
      <c r="M72" s="297">
        <v>0.93635583263939592</v>
      </c>
      <c r="N72" s="297">
        <v>0.78618555759345499</v>
      </c>
      <c r="O72" s="297">
        <v>0.53442950825173063</v>
      </c>
      <c r="P72" s="297"/>
      <c r="Q72" s="297">
        <v>2.0228819403247327</v>
      </c>
      <c r="R72" s="297">
        <v>2.3099721720302075</v>
      </c>
      <c r="S72" s="297">
        <v>2.446892128689742</v>
      </c>
      <c r="T72" s="297">
        <v>1.656289798300818</v>
      </c>
      <c r="U72" s="297"/>
      <c r="V72" s="297">
        <v>0.63159850975204523</v>
      </c>
      <c r="W72" s="297">
        <v>1.7004575262555066</v>
      </c>
      <c r="X72" s="297">
        <v>0.27825668611453747</v>
      </c>
      <c r="Y72" s="297">
        <v>7.5085137522970427E-2</v>
      </c>
      <c r="Z72" s="297"/>
      <c r="AA72" s="297">
        <v>3.8337587864669604</v>
      </c>
      <c r="AB72" s="297">
        <v>7.5085137522970427E-2</v>
      </c>
      <c r="AC72" s="297">
        <v>4.4167727954688481E-3</v>
      </c>
      <c r="AD72" s="297"/>
      <c r="AE72" s="297">
        <v>2.2525541256891124</v>
      </c>
      <c r="AF72" s="297">
        <v>1.2852808834814349</v>
      </c>
      <c r="AG72" s="297">
        <v>9.2752228704845813E-2</v>
      </c>
      <c r="AH72" s="297">
        <v>0.31359086847828821</v>
      </c>
      <c r="AI72" s="297"/>
      <c r="AJ72" s="297">
        <v>7.066836472750157E-2</v>
      </c>
      <c r="AK72" s="297">
        <v>2.0626328954839521</v>
      </c>
      <c r="AL72" s="297">
        <v>0</v>
      </c>
      <c r="AM72" s="297">
        <v>0.931939059843927</v>
      </c>
      <c r="AN72" s="297">
        <v>0</v>
      </c>
      <c r="AO72" s="297">
        <v>0</v>
      </c>
      <c r="AP72" s="297">
        <v>8.8335455909376963E-3</v>
      </c>
      <c r="AQ72" s="297">
        <v>0</v>
      </c>
      <c r="AR72" s="297">
        <v>0</v>
      </c>
      <c r="AS72" s="297">
        <v>0</v>
      </c>
      <c r="AT72" s="297">
        <v>0</v>
      </c>
      <c r="AU72" s="297">
        <v>0</v>
      </c>
      <c r="AV72" s="297">
        <v>0</v>
      </c>
      <c r="AW72" s="297">
        <v>0.29592377729641284</v>
      </c>
      <c r="AX72" s="297">
        <v>4.4167727954688481E-3</v>
      </c>
      <c r="AY72" s="297">
        <v>0.18550445740969163</v>
      </c>
      <c r="AZ72" s="297">
        <v>0</v>
      </c>
      <c r="BA72" s="297">
        <v>0</v>
      </c>
      <c r="BB72" s="297">
        <v>0</v>
      </c>
      <c r="BC72" s="297">
        <v>0</v>
      </c>
      <c r="BD72" s="297">
        <v>0</v>
      </c>
      <c r="BE72" s="297">
        <v>0</v>
      </c>
      <c r="BF72" s="297">
        <v>0.10600254709125236</v>
      </c>
      <c r="BG72" s="297">
        <v>0</v>
      </c>
      <c r="BH72" s="297">
        <v>0</v>
      </c>
      <c r="BI72" s="297">
        <v>9.2752228704845813E-2</v>
      </c>
      <c r="BJ72" s="297">
        <v>7.5085137522970427E-2</v>
      </c>
      <c r="BK72" s="297">
        <v>0</v>
      </c>
      <c r="BL72" s="297">
        <v>0.49467855309251096</v>
      </c>
      <c r="BM72" s="297">
        <v>0</v>
      </c>
      <c r="BN72" s="297">
        <v>0</v>
      </c>
      <c r="BO72" s="297">
        <v>0</v>
      </c>
      <c r="BP72" s="297">
        <v>0</v>
      </c>
      <c r="BQ72" s="297">
        <v>0</v>
      </c>
      <c r="BR72" s="297">
        <v>0</v>
      </c>
      <c r="BS72" s="297">
        <v>0</v>
      </c>
      <c r="BT72" s="297">
        <v>7.950191031843927E-2</v>
      </c>
      <c r="BU72" s="297">
        <v>1.3250318386406544E-2</v>
      </c>
      <c r="BV72" s="297">
        <v>4.4167727954688481E-3</v>
      </c>
      <c r="BW72" s="297">
        <v>0.28267345891000628</v>
      </c>
      <c r="BX72" s="297">
        <v>6.2055657776337307</v>
      </c>
      <c r="BY72" s="297">
        <v>5.3001273545626178E-2</v>
      </c>
      <c r="BZ72" s="297">
        <v>2.2083863977344239E-2</v>
      </c>
      <c r="CA72" s="297">
        <v>5.7418046341095028E-2</v>
      </c>
      <c r="CB72" s="297">
        <v>4.1473496549452484</v>
      </c>
      <c r="CC72" s="297">
        <v>0.49909532588797989</v>
      </c>
      <c r="CD72" s="297">
        <v>0.931939059843927</v>
      </c>
      <c r="CE72" s="297">
        <v>0.60068110018376331</v>
      </c>
      <c r="CF72" s="297">
        <v>0.53442950825173063</v>
      </c>
      <c r="CG72" s="297"/>
      <c r="CH72" s="297">
        <v>2.0228819403247327</v>
      </c>
      <c r="CI72" s="297">
        <v>2.3099721720302075</v>
      </c>
      <c r="CJ72" s="297">
        <v>2.446892128689742</v>
      </c>
      <c r="CK72" s="297">
        <v>1.656289798300818</v>
      </c>
      <c r="CL72" s="297"/>
      <c r="CM72" s="297">
        <v>0.63159850975204523</v>
      </c>
      <c r="CN72" s="297">
        <v>1.5944549791642542</v>
      </c>
      <c r="CO72" s="297">
        <v>0.27825668611453747</v>
      </c>
      <c r="CP72" s="297">
        <v>7.5085137522970427E-2</v>
      </c>
      <c r="CQ72" s="297"/>
      <c r="CR72" s="297">
        <v>3.7410065577621148</v>
      </c>
      <c r="CS72" s="297">
        <v>0</v>
      </c>
      <c r="CT72" s="297">
        <v>4.4167727954688481E-3</v>
      </c>
      <c r="CU72" s="297"/>
      <c r="CV72" s="297">
        <v>1.7578755725966015</v>
      </c>
      <c r="CW72" s="297">
        <v>1.2852808834814349</v>
      </c>
      <c r="CX72" s="297">
        <v>9.2752228704845813E-2</v>
      </c>
      <c r="CY72" s="297">
        <v>0.31359086847828821</v>
      </c>
      <c r="CZ72" s="297"/>
      <c r="DA72" s="297">
        <v>7.066836472750157E-2</v>
      </c>
      <c r="DB72" s="297">
        <v>2.0626328954839521</v>
      </c>
      <c r="DC72" s="297">
        <v>0</v>
      </c>
      <c r="DD72" s="297">
        <v>0.931939059843927</v>
      </c>
      <c r="DE72" s="298">
        <v>71.940395292596577</v>
      </c>
    </row>
    <row r="73" spans="2:109" x14ac:dyDescent="0.2">
      <c r="B73" s="72" t="s">
        <v>10031</v>
      </c>
      <c r="C73" s="296">
        <v>55.779596432806116</v>
      </c>
      <c r="D73" s="297">
        <v>9.2965994054676866</v>
      </c>
      <c r="E73" s="297">
        <v>9.2965994054676866</v>
      </c>
      <c r="F73" s="297">
        <v>198.32745398331062</v>
      </c>
      <c r="G73" s="297">
        <v>4353.907388227366</v>
      </c>
      <c r="H73" s="297">
        <v>37.186397621870746</v>
      </c>
      <c r="I73" s="297">
        <v>15.494332342446143</v>
      </c>
      <c r="J73" s="297">
        <v>40.285264090359973</v>
      </c>
      <c r="K73" s="297">
        <v>2909.8356139113857</v>
      </c>
      <c r="L73" s="297">
        <v>557.79596432806113</v>
      </c>
      <c r="M73" s="297">
        <v>656.95969131971651</v>
      </c>
      <c r="N73" s="297">
        <v>551.59823139108266</v>
      </c>
      <c r="O73" s="297">
        <v>374.96284268719671</v>
      </c>
      <c r="P73" s="297"/>
      <c r="Q73" s="297">
        <v>1419.2808425680666</v>
      </c>
      <c r="R73" s="297">
        <v>1620.7071630198668</v>
      </c>
      <c r="S73" s="297">
        <v>1716.7720235430327</v>
      </c>
      <c r="T73" s="297">
        <v>1162.0749256834608</v>
      </c>
      <c r="U73" s="297"/>
      <c r="V73" s="297">
        <v>443.13790499395975</v>
      </c>
      <c r="W73" s="297">
        <v>1193.0635903683531</v>
      </c>
      <c r="X73" s="297">
        <v>195.22858751482141</v>
      </c>
      <c r="Y73" s="297">
        <v>52.680729964316889</v>
      </c>
      <c r="Z73" s="297"/>
      <c r="AA73" s="297">
        <v>2689.8160946486505</v>
      </c>
      <c r="AB73" s="297">
        <v>52.680729964316889</v>
      </c>
      <c r="AC73" s="297">
        <v>3.0988664684892284</v>
      </c>
      <c r="AD73" s="297"/>
      <c r="AE73" s="297">
        <v>1580.4218989295066</v>
      </c>
      <c r="AF73" s="297">
        <v>901.77014233036562</v>
      </c>
      <c r="AG73" s="297">
        <v>65.076195838273804</v>
      </c>
      <c r="AH73" s="297">
        <v>220.01951926273523</v>
      </c>
      <c r="AI73" s="297"/>
      <c r="AJ73" s="297">
        <v>49.581863495827655</v>
      </c>
      <c r="AK73" s="297">
        <v>1447.1706407844699</v>
      </c>
      <c r="AL73" s="297">
        <v>0</v>
      </c>
      <c r="AM73" s="297">
        <v>653.86082485122722</v>
      </c>
      <c r="AN73" s="297">
        <v>0</v>
      </c>
      <c r="AO73" s="297">
        <v>0</v>
      </c>
      <c r="AP73" s="297">
        <v>6.1977329369784577</v>
      </c>
      <c r="AQ73" s="297">
        <v>0</v>
      </c>
      <c r="AR73" s="297">
        <v>0</v>
      </c>
      <c r="AS73" s="297">
        <v>0</v>
      </c>
      <c r="AT73" s="297">
        <v>0</v>
      </c>
      <c r="AU73" s="297">
        <v>0</v>
      </c>
      <c r="AV73" s="297">
        <v>0</v>
      </c>
      <c r="AW73" s="297">
        <v>207.62405338877832</v>
      </c>
      <c r="AX73" s="297">
        <v>3.0988664684892289</v>
      </c>
      <c r="AY73" s="297">
        <v>130.15239167654758</v>
      </c>
      <c r="AZ73" s="297">
        <v>0</v>
      </c>
      <c r="BA73" s="297">
        <v>0</v>
      </c>
      <c r="BB73" s="297">
        <v>0</v>
      </c>
      <c r="BC73" s="297">
        <v>0</v>
      </c>
      <c r="BD73" s="297">
        <v>0</v>
      </c>
      <c r="BE73" s="297">
        <v>0</v>
      </c>
      <c r="BF73" s="297">
        <v>74.372795243741493</v>
      </c>
      <c r="BG73" s="297">
        <v>0</v>
      </c>
      <c r="BH73" s="297">
        <v>0</v>
      </c>
      <c r="BI73" s="297">
        <v>65.076195838273804</v>
      </c>
      <c r="BJ73" s="297">
        <v>52.680729964316889</v>
      </c>
      <c r="BK73" s="297">
        <v>0</v>
      </c>
      <c r="BL73" s="297">
        <v>347.0730444707936</v>
      </c>
      <c r="BM73" s="297">
        <v>0</v>
      </c>
      <c r="BN73" s="297">
        <v>0</v>
      </c>
      <c r="BO73" s="297">
        <v>0</v>
      </c>
      <c r="BP73" s="297">
        <v>0</v>
      </c>
      <c r="BQ73" s="297">
        <v>0</v>
      </c>
      <c r="BR73" s="297">
        <v>0</v>
      </c>
      <c r="BS73" s="297">
        <v>0</v>
      </c>
      <c r="BT73" s="297">
        <v>55.779596432806116</v>
      </c>
      <c r="BU73" s="297">
        <v>9.2965994054676866</v>
      </c>
      <c r="BV73" s="297">
        <v>3.0988664684892289</v>
      </c>
      <c r="BW73" s="297">
        <v>198.32745398331062</v>
      </c>
      <c r="BX73" s="297">
        <v>4353.907388227366</v>
      </c>
      <c r="BY73" s="297">
        <v>37.186397621870746</v>
      </c>
      <c r="BZ73" s="297">
        <v>15.494332342446143</v>
      </c>
      <c r="CA73" s="297">
        <v>40.285264090359973</v>
      </c>
      <c r="CB73" s="297">
        <v>2909.8356139113857</v>
      </c>
      <c r="CC73" s="297">
        <v>350.17191093928284</v>
      </c>
      <c r="CD73" s="297">
        <v>653.86082485122722</v>
      </c>
      <c r="CE73" s="297">
        <v>421.44583971453505</v>
      </c>
      <c r="CF73" s="297">
        <v>374.96284268719671</v>
      </c>
      <c r="CG73" s="297"/>
      <c r="CH73" s="297">
        <v>1419.2808425680666</v>
      </c>
      <c r="CI73" s="297">
        <v>1620.7071630198668</v>
      </c>
      <c r="CJ73" s="297">
        <v>1716.7720235430327</v>
      </c>
      <c r="CK73" s="297">
        <v>1162.0749256834608</v>
      </c>
      <c r="CL73" s="297"/>
      <c r="CM73" s="297">
        <v>443.13790499395975</v>
      </c>
      <c r="CN73" s="297">
        <v>1118.6907951246114</v>
      </c>
      <c r="CO73" s="297">
        <v>195.22858751482141</v>
      </c>
      <c r="CP73" s="297">
        <v>52.680729964316889</v>
      </c>
      <c r="CQ73" s="297"/>
      <c r="CR73" s="297">
        <v>2624.7398988103769</v>
      </c>
      <c r="CS73" s="297">
        <v>0</v>
      </c>
      <c r="CT73" s="297">
        <v>3.0988664684892284</v>
      </c>
      <c r="CU73" s="297"/>
      <c r="CV73" s="297">
        <v>1233.348854458713</v>
      </c>
      <c r="CW73" s="297">
        <v>901.77014233036562</v>
      </c>
      <c r="CX73" s="297">
        <v>65.076195838273804</v>
      </c>
      <c r="CY73" s="297">
        <v>220.01951926273523</v>
      </c>
      <c r="CZ73" s="297"/>
      <c r="DA73" s="297">
        <v>49.581863495827655</v>
      </c>
      <c r="DB73" s="297">
        <v>1447.1706407844699</v>
      </c>
      <c r="DC73" s="297">
        <v>0</v>
      </c>
      <c r="DD73" s="297">
        <v>653.86082485122722</v>
      </c>
      <c r="DE73" s="298">
        <v>50474.337038752543</v>
      </c>
    </row>
    <row r="74" spans="2:109" x14ac:dyDescent="0.2">
      <c r="B74" s="72" t="s">
        <v>10030</v>
      </c>
      <c r="C74" s="296">
        <v>59.390889206091032</v>
      </c>
      <c r="D74" s="297">
        <v>9.8984815343485053</v>
      </c>
      <c r="E74" s="297">
        <v>9.8984815343485053</v>
      </c>
      <c r="F74" s="297">
        <v>211.16760606610143</v>
      </c>
      <c r="G74" s="297">
        <v>4629.1898642303167</v>
      </c>
      <c r="H74" s="297">
        <v>39.593926137394021</v>
      </c>
      <c r="I74" s="297">
        <v>16.497469223914177</v>
      </c>
      <c r="J74" s="297">
        <v>42.893419982176852</v>
      </c>
      <c r="K74" s="297">
        <v>3094.9252264062989</v>
      </c>
      <c r="L74" s="297">
        <v>593.90889206091026</v>
      </c>
      <c r="M74" s="297">
        <v>699.49269509396106</v>
      </c>
      <c r="N74" s="297">
        <v>587.3099043713446</v>
      </c>
      <c r="O74" s="297">
        <v>399.23875521872304</v>
      </c>
      <c r="P74" s="297"/>
      <c r="Q74" s="297">
        <v>1511.1681809105385</v>
      </c>
      <c r="R74" s="297">
        <v>1725.6352808214228</v>
      </c>
      <c r="S74" s="297">
        <v>1827.9195900096906</v>
      </c>
      <c r="T74" s="297">
        <v>1237.310191793563</v>
      </c>
      <c r="U74" s="297"/>
      <c r="V74" s="297">
        <v>471.82761980394542</v>
      </c>
      <c r="W74" s="297">
        <v>1270.3051302413915</v>
      </c>
      <c r="X74" s="297">
        <v>207.8681122213186</v>
      </c>
      <c r="Y74" s="297">
        <v>56.091395361308194</v>
      </c>
      <c r="Z74" s="297"/>
      <c r="AA74" s="297">
        <v>2863.9606572715006</v>
      </c>
      <c r="AB74" s="297">
        <v>56.091395361308194</v>
      </c>
      <c r="AC74" s="297">
        <v>3.2994938447828348</v>
      </c>
      <c r="AD74" s="297"/>
      <c r="AE74" s="297">
        <v>1682.7418608392459</v>
      </c>
      <c r="AF74" s="297">
        <v>960.15270883180494</v>
      </c>
      <c r="AG74" s="297">
        <v>69.289370740439537</v>
      </c>
      <c r="AH74" s="297">
        <v>234.26406297958127</v>
      </c>
      <c r="AI74" s="297"/>
      <c r="AJ74" s="297">
        <v>52.791901516525357</v>
      </c>
      <c r="AK74" s="297">
        <v>1540.8636255135839</v>
      </c>
      <c r="AL74" s="297">
        <v>0</v>
      </c>
      <c r="AM74" s="297">
        <v>696.19320124917817</v>
      </c>
      <c r="AN74" s="297">
        <v>0</v>
      </c>
      <c r="AO74" s="297">
        <v>0</v>
      </c>
      <c r="AP74" s="297">
        <v>6.5989876895656696</v>
      </c>
      <c r="AQ74" s="297">
        <v>0</v>
      </c>
      <c r="AR74" s="297">
        <v>0</v>
      </c>
      <c r="AS74" s="297">
        <v>0</v>
      </c>
      <c r="AT74" s="297">
        <v>0</v>
      </c>
      <c r="AU74" s="297">
        <v>0</v>
      </c>
      <c r="AV74" s="297">
        <v>0</v>
      </c>
      <c r="AW74" s="297">
        <v>221.06608760044995</v>
      </c>
      <c r="AX74" s="297">
        <v>3.2994938447828353</v>
      </c>
      <c r="AY74" s="297">
        <v>138.57874148087905</v>
      </c>
      <c r="AZ74" s="297">
        <v>0</v>
      </c>
      <c r="BA74" s="297">
        <v>0</v>
      </c>
      <c r="BB74" s="297">
        <v>0</v>
      </c>
      <c r="BC74" s="297">
        <v>0</v>
      </c>
      <c r="BD74" s="297">
        <v>0</v>
      </c>
      <c r="BE74" s="297">
        <v>0</v>
      </c>
      <c r="BF74" s="297">
        <v>79.187852274788042</v>
      </c>
      <c r="BG74" s="297">
        <v>0</v>
      </c>
      <c r="BH74" s="297">
        <v>0</v>
      </c>
      <c r="BI74" s="297">
        <v>69.289370740439523</v>
      </c>
      <c r="BJ74" s="297">
        <v>56.091395361308194</v>
      </c>
      <c r="BK74" s="297">
        <v>0</v>
      </c>
      <c r="BL74" s="297">
        <v>369.54331061567751</v>
      </c>
      <c r="BM74" s="297">
        <v>0</v>
      </c>
      <c r="BN74" s="297">
        <v>0</v>
      </c>
      <c r="BO74" s="297">
        <v>0</v>
      </c>
      <c r="BP74" s="297">
        <v>0</v>
      </c>
      <c r="BQ74" s="297">
        <v>0</v>
      </c>
      <c r="BR74" s="297">
        <v>0</v>
      </c>
      <c r="BS74" s="297">
        <v>0</v>
      </c>
      <c r="BT74" s="297">
        <v>59.390889206091032</v>
      </c>
      <c r="BU74" s="297">
        <v>9.8984815343485053</v>
      </c>
      <c r="BV74" s="297">
        <v>3.2994938447828348</v>
      </c>
      <c r="BW74" s="297">
        <v>211.16760606610143</v>
      </c>
      <c r="BX74" s="297">
        <v>4629.1898642303167</v>
      </c>
      <c r="BY74" s="297">
        <v>39.593926137394021</v>
      </c>
      <c r="BZ74" s="297">
        <v>16.497469223914177</v>
      </c>
      <c r="CA74" s="297">
        <v>42.893419982176852</v>
      </c>
      <c r="CB74" s="297">
        <v>3094.9252264062989</v>
      </c>
      <c r="CC74" s="297">
        <v>372.84280446046034</v>
      </c>
      <c r="CD74" s="297">
        <v>696.19320124917817</v>
      </c>
      <c r="CE74" s="297">
        <v>448.7311628904655</v>
      </c>
      <c r="CF74" s="297">
        <v>399.23875521872304</v>
      </c>
      <c r="CG74" s="297"/>
      <c r="CH74" s="297">
        <v>1511.1681809105385</v>
      </c>
      <c r="CI74" s="297">
        <v>1725.6352808214228</v>
      </c>
      <c r="CJ74" s="297">
        <v>1827.9195900096906</v>
      </c>
      <c r="CK74" s="297">
        <v>1237.310191793563</v>
      </c>
      <c r="CL74" s="297"/>
      <c r="CM74" s="297">
        <v>471.82761980394542</v>
      </c>
      <c r="CN74" s="297">
        <v>1191.1172779666033</v>
      </c>
      <c r="CO74" s="297">
        <v>207.8681122213186</v>
      </c>
      <c r="CP74" s="297">
        <v>56.091395361308194</v>
      </c>
      <c r="CQ74" s="297"/>
      <c r="CR74" s="297">
        <v>2794.671286531061</v>
      </c>
      <c r="CS74" s="297">
        <v>0</v>
      </c>
      <c r="CT74" s="297">
        <v>3.2994938447828348</v>
      </c>
      <c r="CU74" s="297"/>
      <c r="CV74" s="297">
        <v>1313.1985502235684</v>
      </c>
      <c r="CW74" s="297">
        <v>960.15270883180494</v>
      </c>
      <c r="CX74" s="297">
        <v>69.289370740439537</v>
      </c>
      <c r="CY74" s="297">
        <v>234.26406297958127</v>
      </c>
      <c r="CZ74" s="297"/>
      <c r="DA74" s="297">
        <v>52.791901516525357</v>
      </c>
      <c r="DB74" s="297">
        <v>1540.8636255135839</v>
      </c>
      <c r="DC74" s="297">
        <v>0</v>
      </c>
      <c r="DD74" s="297">
        <v>696.19320124917817</v>
      </c>
      <c r="DE74" s="298">
        <v>53722.358780754112</v>
      </c>
    </row>
    <row r="75" spans="2:109" x14ac:dyDescent="0.2">
      <c r="B75" s="72" t="s">
        <v>15681</v>
      </c>
      <c r="C75" s="296">
        <v>2.0770153804468627E-4</v>
      </c>
      <c r="D75" s="297">
        <v>1.5579557159290674E-4</v>
      </c>
      <c r="E75" s="297">
        <v>0</v>
      </c>
      <c r="F75" s="297">
        <v>4.2665957574924626E-4</v>
      </c>
      <c r="G75" s="297">
        <v>7.8406571813855908E-2</v>
      </c>
      <c r="H75" s="297">
        <v>6.5423923182386868E-6</v>
      </c>
      <c r="I75" s="297">
        <v>0</v>
      </c>
      <c r="J75" s="297">
        <v>2.5156842790816432E-5</v>
      </c>
      <c r="K75" s="297">
        <v>4.6307748891237788E-2</v>
      </c>
      <c r="L75" s="297">
        <v>2.0211212433353352E-3</v>
      </c>
      <c r="M75" s="297">
        <v>2.1489876707349934E-3</v>
      </c>
      <c r="N75" s="297">
        <v>4.9342065637530599E-3</v>
      </c>
      <c r="O75" s="297">
        <v>1.513076099583451E-3</v>
      </c>
      <c r="P75" s="297"/>
      <c r="Q75" s="297">
        <v>1.3151902411917497E-2</v>
      </c>
      <c r="R75" s="297">
        <v>3.0680533839411557E-4</v>
      </c>
      <c r="S75" s="297">
        <v>5.8350772565695125E-2</v>
      </c>
      <c r="T75" s="297">
        <v>8.3203845210170109E-3</v>
      </c>
      <c r="U75" s="297"/>
      <c r="V75" s="297">
        <v>6.3991915987068283E-3</v>
      </c>
      <c r="W75" s="297">
        <v>1.8088821529197933E-2</v>
      </c>
      <c r="X75" s="297">
        <v>1.8916087619779826E-3</v>
      </c>
      <c r="Y75" s="297">
        <v>0</v>
      </c>
      <c r="Z75" s="297"/>
      <c r="AA75" s="297">
        <v>5.3172430209690418E-2</v>
      </c>
      <c r="AB75" s="297">
        <v>1.9956985225005354E-4</v>
      </c>
      <c r="AC75" s="297">
        <v>3.8597127283855636E-6</v>
      </c>
      <c r="AD75" s="297"/>
      <c r="AE75" s="297">
        <v>4.7818160235593897E-2</v>
      </c>
      <c r="AF75" s="297">
        <v>2.1203325898598588E-4</v>
      </c>
      <c r="AG75" s="297">
        <v>6.1417648916497749E-3</v>
      </c>
      <c r="AH75" s="297">
        <v>1.7043887955012619E-3</v>
      </c>
      <c r="AI75" s="297"/>
      <c r="AJ75" s="297">
        <v>5.3859721965993283E-5</v>
      </c>
      <c r="AK75" s="297">
        <v>5.8541541555949962E-2</v>
      </c>
      <c r="AL75" s="297">
        <v>0</v>
      </c>
      <c r="AM75" s="297">
        <v>3.7673263816282762E-2</v>
      </c>
      <c r="AN75" s="297">
        <v>0</v>
      </c>
      <c r="AO75" s="297">
        <v>0</v>
      </c>
      <c r="AP75" s="297">
        <v>0</v>
      </c>
      <c r="AQ75" s="297">
        <v>0</v>
      </c>
      <c r="AR75" s="297">
        <v>0</v>
      </c>
      <c r="AS75" s="297">
        <v>0</v>
      </c>
      <c r="AT75" s="297">
        <v>0</v>
      </c>
      <c r="AU75" s="297">
        <v>0</v>
      </c>
      <c r="AV75" s="297">
        <v>0</v>
      </c>
      <c r="AW75" s="297">
        <v>1.0292766435278344E-4</v>
      </c>
      <c r="AX75" s="297">
        <v>1.3022049367672344E-5</v>
      </c>
      <c r="AY75" s="297">
        <v>2.1972281050523077E-5</v>
      </c>
      <c r="AZ75" s="297">
        <v>0</v>
      </c>
      <c r="BA75" s="297">
        <v>0</v>
      </c>
      <c r="BB75" s="297">
        <v>0</v>
      </c>
      <c r="BC75" s="297">
        <v>0</v>
      </c>
      <c r="BD75" s="297">
        <v>0</v>
      </c>
      <c r="BE75" s="297">
        <v>0</v>
      </c>
      <c r="BF75" s="297">
        <v>1.5213691046407252E-3</v>
      </c>
      <c r="BG75" s="297">
        <v>0</v>
      </c>
      <c r="BH75" s="297">
        <v>0</v>
      </c>
      <c r="BI75" s="297">
        <v>1.1497492713897575E-3</v>
      </c>
      <c r="BJ75" s="297">
        <v>1.9956985225005354E-4</v>
      </c>
      <c r="BK75" s="297">
        <v>0</v>
      </c>
      <c r="BL75" s="297">
        <v>7.7579807605424444E-3</v>
      </c>
      <c r="BM75" s="297">
        <v>0</v>
      </c>
      <c r="BN75" s="297">
        <v>0</v>
      </c>
      <c r="BO75" s="297">
        <v>0</v>
      </c>
      <c r="BP75" s="297">
        <v>0</v>
      </c>
      <c r="BQ75" s="297">
        <v>0</v>
      </c>
      <c r="BR75" s="297">
        <v>0</v>
      </c>
      <c r="BS75" s="297">
        <v>0</v>
      </c>
      <c r="BT75" s="297">
        <v>2.0770153804468627E-4</v>
      </c>
      <c r="BU75" s="297">
        <v>1.5579557159290674E-4</v>
      </c>
      <c r="BV75" s="297">
        <v>0</v>
      </c>
      <c r="BW75" s="297">
        <v>4.2665957574924626E-4</v>
      </c>
      <c r="BX75" s="297">
        <v>7.8406571813855908E-2</v>
      </c>
      <c r="BY75" s="297">
        <v>6.5423923182386868E-6</v>
      </c>
      <c r="BZ75" s="297">
        <v>0</v>
      </c>
      <c r="CA75" s="297">
        <v>2.5156842790816432E-5</v>
      </c>
      <c r="CB75" s="297">
        <v>4.6307748891237788E-2</v>
      </c>
      <c r="CC75" s="297">
        <v>1.9181935789825519E-3</v>
      </c>
      <c r="CD75" s="297">
        <v>2.135965621367321E-3</v>
      </c>
      <c r="CE75" s="297">
        <v>4.9122342827025364E-3</v>
      </c>
      <c r="CF75" s="297">
        <v>1.513076099583451E-3</v>
      </c>
      <c r="CG75" s="297"/>
      <c r="CH75" s="297">
        <v>1.3151902411917497E-2</v>
      </c>
      <c r="CI75" s="297">
        <v>3.0680533839411557E-4</v>
      </c>
      <c r="CJ75" s="297">
        <v>5.8350772565695125E-2</v>
      </c>
      <c r="CK75" s="297">
        <v>8.3203845210170109E-3</v>
      </c>
      <c r="CL75" s="297"/>
      <c r="CM75" s="297">
        <v>6.3991915987068283E-3</v>
      </c>
      <c r="CN75" s="297">
        <v>1.6567452424557209E-2</v>
      </c>
      <c r="CO75" s="297">
        <v>1.8916087619779826E-3</v>
      </c>
      <c r="CP75" s="297">
        <v>0</v>
      </c>
      <c r="CQ75" s="297"/>
      <c r="CR75" s="297">
        <v>5.2022680938300661E-2</v>
      </c>
      <c r="CS75" s="297">
        <v>0</v>
      </c>
      <c r="CT75" s="297">
        <v>3.8597127283855636E-6</v>
      </c>
      <c r="CU75" s="297"/>
      <c r="CV75" s="297">
        <v>4.0060179475051451E-2</v>
      </c>
      <c r="CW75" s="297">
        <v>2.1203325898598588E-4</v>
      </c>
      <c r="CX75" s="297">
        <v>6.1417648916497749E-3</v>
      </c>
      <c r="CY75" s="297">
        <v>1.7043887955012619E-3</v>
      </c>
      <c r="CZ75" s="297"/>
      <c r="DA75" s="297">
        <v>5.3859721965993283E-5</v>
      </c>
      <c r="DB75" s="297">
        <v>5.8541541555949962E-2</v>
      </c>
      <c r="DC75" s="297">
        <v>0</v>
      </c>
      <c r="DD75" s="297">
        <v>3.7673263816282762E-2</v>
      </c>
      <c r="DE75" s="298">
        <v>0.89636785396100294</v>
      </c>
    </row>
    <row r="76" spans="2:109" x14ac:dyDescent="0.2">
      <c r="B76" s="72" t="s">
        <v>15910</v>
      </c>
      <c r="C76" s="296">
        <v>0</v>
      </c>
      <c r="D76" s="297">
        <v>0</v>
      </c>
      <c r="E76" s="297">
        <v>0</v>
      </c>
      <c r="F76" s="297">
        <v>1.6547219370372159</v>
      </c>
      <c r="G76" s="297">
        <v>375.37194774820807</v>
      </c>
      <c r="H76" s="297">
        <v>0</v>
      </c>
      <c r="I76" s="297">
        <v>0</v>
      </c>
      <c r="J76" s="297">
        <v>0</v>
      </c>
      <c r="K76" s="297">
        <v>129.48199157316216</v>
      </c>
      <c r="L76" s="297">
        <v>10.859112711806732</v>
      </c>
      <c r="M76" s="297">
        <v>9.1354440273929658</v>
      </c>
      <c r="N76" s="297">
        <v>15.340651291282525</v>
      </c>
      <c r="O76" s="297">
        <v>0</v>
      </c>
      <c r="P76" s="297"/>
      <c r="Q76" s="297">
        <v>7.8944025746150519</v>
      </c>
      <c r="R76" s="297">
        <v>157.75877634097</v>
      </c>
      <c r="S76" s="297">
        <v>71.618433837392018</v>
      </c>
      <c r="T76" s="297">
        <v>61.405696882240441</v>
      </c>
      <c r="U76" s="297"/>
      <c r="V76" s="297">
        <v>33.275423952607767</v>
      </c>
      <c r="W76" s="297">
        <v>457.89258601451712</v>
      </c>
      <c r="X76" s="297">
        <v>1.62886690677101</v>
      </c>
      <c r="Y76" s="297">
        <v>0</v>
      </c>
      <c r="Z76" s="297"/>
      <c r="AA76" s="297">
        <v>576.01560095739262</v>
      </c>
      <c r="AB76" s="297">
        <v>1.318606543576532</v>
      </c>
      <c r="AC76" s="297">
        <v>2.5855030266206499E-2</v>
      </c>
      <c r="AD76" s="297"/>
      <c r="AE76" s="297">
        <v>1050.4898797159703</v>
      </c>
      <c r="AF76" s="297">
        <v>12.539689679110154</v>
      </c>
      <c r="AG76" s="297">
        <v>0.54295563559033655</v>
      </c>
      <c r="AH76" s="297">
        <v>0.61190238296688715</v>
      </c>
      <c r="AI76" s="297"/>
      <c r="AJ76" s="297">
        <v>0.82736096851860796</v>
      </c>
      <c r="AK76" s="297">
        <v>181.11448701477656</v>
      </c>
      <c r="AL76" s="297">
        <v>0</v>
      </c>
      <c r="AM76" s="297">
        <v>23.640116006734814</v>
      </c>
      <c r="AN76" s="297">
        <v>0</v>
      </c>
      <c r="AO76" s="297">
        <v>0</v>
      </c>
      <c r="AP76" s="297">
        <v>0</v>
      </c>
      <c r="AQ76" s="297">
        <v>0</v>
      </c>
      <c r="AR76" s="297">
        <v>0</v>
      </c>
      <c r="AS76" s="297">
        <v>0</v>
      </c>
      <c r="AT76" s="297">
        <v>0</v>
      </c>
      <c r="AU76" s="297">
        <v>0</v>
      </c>
      <c r="AV76" s="297">
        <v>0</v>
      </c>
      <c r="AW76" s="297">
        <v>3.1026036319447803</v>
      </c>
      <c r="AX76" s="297">
        <v>0</v>
      </c>
      <c r="AY76" s="297">
        <v>1.5340651291282525</v>
      </c>
      <c r="AZ76" s="297">
        <v>0</v>
      </c>
      <c r="BA76" s="297">
        <v>0</v>
      </c>
      <c r="BB76" s="297">
        <v>0</v>
      </c>
      <c r="BC76" s="297">
        <v>0</v>
      </c>
      <c r="BD76" s="297">
        <v>0</v>
      </c>
      <c r="BE76" s="297">
        <v>0</v>
      </c>
      <c r="BF76" s="297">
        <v>92.905742089902034</v>
      </c>
      <c r="BG76" s="297">
        <v>0</v>
      </c>
      <c r="BH76" s="297">
        <v>0</v>
      </c>
      <c r="BI76" s="297">
        <v>29.922888361422995</v>
      </c>
      <c r="BJ76" s="297">
        <v>1.318606543576532</v>
      </c>
      <c r="BK76" s="297">
        <v>0</v>
      </c>
      <c r="BL76" s="297">
        <v>303.27950502260228</v>
      </c>
      <c r="BM76" s="297">
        <v>0</v>
      </c>
      <c r="BN76" s="297">
        <v>0</v>
      </c>
      <c r="BO76" s="297">
        <v>0</v>
      </c>
      <c r="BP76" s="297">
        <v>0</v>
      </c>
      <c r="BQ76" s="297">
        <v>0</v>
      </c>
      <c r="BR76" s="297">
        <v>0</v>
      </c>
      <c r="BS76" s="297">
        <v>0</v>
      </c>
      <c r="BT76" s="297">
        <v>0</v>
      </c>
      <c r="BU76" s="297">
        <v>0</v>
      </c>
      <c r="BV76" s="297">
        <v>0</v>
      </c>
      <c r="BW76" s="297">
        <v>1.6547219370372159</v>
      </c>
      <c r="BX76" s="297">
        <v>375.37194774820807</v>
      </c>
      <c r="BY76" s="297">
        <v>0</v>
      </c>
      <c r="BZ76" s="297">
        <v>0</v>
      </c>
      <c r="CA76" s="297">
        <v>0</v>
      </c>
      <c r="CB76" s="297">
        <v>129.48199157316216</v>
      </c>
      <c r="CC76" s="297">
        <v>7.756509079861952</v>
      </c>
      <c r="CD76" s="297">
        <v>9.1354440273929658</v>
      </c>
      <c r="CE76" s="297">
        <v>13.806586162154272</v>
      </c>
      <c r="CF76" s="297">
        <v>0</v>
      </c>
      <c r="CG76" s="297"/>
      <c r="CH76" s="297">
        <v>7.8944025746150519</v>
      </c>
      <c r="CI76" s="297">
        <v>157.75877634097</v>
      </c>
      <c r="CJ76" s="297">
        <v>71.618433837392018</v>
      </c>
      <c r="CK76" s="297">
        <v>61.405696882240441</v>
      </c>
      <c r="CL76" s="297"/>
      <c r="CM76" s="297">
        <v>33.275423952607767</v>
      </c>
      <c r="CN76" s="297">
        <v>364.98684392461507</v>
      </c>
      <c r="CO76" s="297">
        <v>1.62886690677101</v>
      </c>
      <c r="CP76" s="297">
        <v>0</v>
      </c>
      <c r="CQ76" s="297"/>
      <c r="CR76" s="297">
        <v>546.0927125959696</v>
      </c>
      <c r="CS76" s="297">
        <v>0</v>
      </c>
      <c r="CT76" s="297">
        <v>2.5855030266206499E-2</v>
      </c>
      <c r="CU76" s="297"/>
      <c r="CV76" s="297">
        <v>747.21037469336795</v>
      </c>
      <c r="CW76" s="297">
        <v>12.539689679110154</v>
      </c>
      <c r="CX76" s="297">
        <v>0.54295563559033655</v>
      </c>
      <c r="CY76" s="297">
        <v>0.61190238296688715</v>
      </c>
      <c r="CZ76" s="297"/>
      <c r="DA76" s="297">
        <v>0.82736096851860796</v>
      </c>
      <c r="DB76" s="297">
        <v>181.11448701477656</v>
      </c>
      <c r="DC76" s="297">
        <v>0</v>
      </c>
      <c r="DD76" s="297">
        <v>23.640116006734814</v>
      </c>
      <c r="DE76" s="298">
        <v>6360.8890194658106</v>
      </c>
    </row>
    <row r="77" spans="2:109" x14ac:dyDescent="0.2">
      <c r="B77" s="72" t="s">
        <v>15679</v>
      </c>
      <c r="C77" s="296">
        <v>3.7578995184832933</v>
      </c>
      <c r="D77" s="297">
        <v>0.62631658641388221</v>
      </c>
      <c r="E77" s="297">
        <v>0.62631658641388221</v>
      </c>
      <c r="F77" s="297">
        <v>13.361420510162821</v>
      </c>
      <c r="G77" s="297">
        <v>293.32493463716816</v>
      </c>
      <c r="H77" s="297">
        <v>2.5052663456555289</v>
      </c>
      <c r="I77" s="297">
        <v>1.0438609773564704</v>
      </c>
      <c r="J77" s="297">
        <v>2.7140385411268233</v>
      </c>
      <c r="K77" s="297">
        <v>196.03709154754515</v>
      </c>
      <c r="L77" s="297">
        <v>37.578995184832934</v>
      </c>
      <c r="M77" s="297">
        <v>44.259705439914349</v>
      </c>
      <c r="N77" s="297">
        <v>37.161450793890346</v>
      </c>
      <c r="O77" s="297">
        <v>25.261435652026584</v>
      </c>
      <c r="P77" s="297"/>
      <c r="Q77" s="297">
        <v>95.617665525852686</v>
      </c>
      <c r="R77" s="297">
        <v>109.18785823148681</v>
      </c>
      <c r="S77" s="297">
        <v>115.65979629109692</v>
      </c>
      <c r="T77" s="297">
        <v>78.289573301735288</v>
      </c>
      <c r="U77" s="297"/>
      <c r="V77" s="297">
        <v>29.854423952395056</v>
      </c>
      <c r="W77" s="297">
        <v>80.377295256448221</v>
      </c>
      <c r="X77" s="297">
        <v>13.152648314691527</v>
      </c>
      <c r="Y77" s="297">
        <v>3.5491273230119997</v>
      </c>
      <c r="Z77" s="297"/>
      <c r="AA77" s="297">
        <v>181.21426566908326</v>
      </c>
      <c r="AB77" s="297">
        <v>3.5491273230119997</v>
      </c>
      <c r="AC77" s="297">
        <v>0.20877219547129408</v>
      </c>
      <c r="AD77" s="297"/>
      <c r="AE77" s="297">
        <v>106.47381969035999</v>
      </c>
      <c r="AF77" s="297">
        <v>60.752708882146578</v>
      </c>
      <c r="AG77" s="297">
        <v>4.3842161048971757</v>
      </c>
      <c r="AH77" s="297">
        <v>14.822825878461879</v>
      </c>
      <c r="AI77" s="297"/>
      <c r="AJ77" s="297">
        <v>3.3403551275407053</v>
      </c>
      <c r="AK77" s="297">
        <v>97.496615285094336</v>
      </c>
      <c r="AL77" s="297">
        <v>0</v>
      </c>
      <c r="AM77" s="297">
        <v>44.050933244443051</v>
      </c>
      <c r="AN77" s="297">
        <v>0</v>
      </c>
      <c r="AO77" s="297">
        <v>0</v>
      </c>
      <c r="AP77" s="297">
        <v>0.41754439094258811</v>
      </c>
      <c r="AQ77" s="297">
        <v>0</v>
      </c>
      <c r="AR77" s="297">
        <v>0</v>
      </c>
      <c r="AS77" s="297">
        <v>0</v>
      </c>
      <c r="AT77" s="297">
        <v>0</v>
      </c>
      <c r="AU77" s="297">
        <v>0</v>
      </c>
      <c r="AV77" s="297">
        <v>0</v>
      </c>
      <c r="AW77" s="297">
        <v>13.987737096576703</v>
      </c>
      <c r="AX77" s="297">
        <v>0.20877219547129408</v>
      </c>
      <c r="AY77" s="297">
        <v>8.7684322097943515</v>
      </c>
      <c r="AZ77" s="297">
        <v>0</v>
      </c>
      <c r="BA77" s="297">
        <v>0</v>
      </c>
      <c r="BB77" s="297">
        <v>0</v>
      </c>
      <c r="BC77" s="297">
        <v>0</v>
      </c>
      <c r="BD77" s="297">
        <v>0</v>
      </c>
      <c r="BE77" s="297">
        <v>0</v>
      </c>
      <c r="BF77" s="297">
        <v>5.0105326913110577</v>
      </c>
      <c r="BG77" s="297">
        <v>0</v>
      </c>
      <c r="BH77" s="297">
        <v>0</v>
      </c>
      <c r="BI77" s="297">
        <v>4.3842161048971757</v>
      </c>
      <c r="BJ77" s="297">
        <v>3.5491273230119997</v>
      </c>
      <c r="BK77" s="297">
        <v>0</v>
      </c>
      <c r="BL77" s="297">
        <v>23.382485892784938</v>
      </c>
      <c r="BM77" s="297">
        <v>0</v>
      </c>
      <c r="BN77" s="297">
        <v>0</v>
      </c>
      <c r="BO77" s="297">
        <v>0</v>
      </c>
      <c r="BP77" s="297">
        <v>0</v>
      </c>
      <c r="BQ77" s="297">
        <v>0</v>
      </c>
      <c r="BR77" s="297">
        <v>0</v>
      </c>
      <c r="BS77" s="297">
        <v>0</v>
      </c>
      <c r="BT77" s="297">
        <v>3.7578995184832933</v>
      </c>
      <c r="BU77" s="297">
        <v>0.62631658641388221</v>
      </c>
      <c r="BV77" s="297">
        <v>0.20877219547129405</v>
      </c>
      <c r="BW77" s="297">
        <v>13.361420510162821</v>
      </c>
      <c r="BX77" s="297">
        <v>293.32493463716816</v>
      </c>
      <c r="BY77" s="297">
        <v>2.5052663456555289</v>
      </c>
      <c r="BZ77" s="297">
        <v>1.0438609773564704</v>
      </c>
      <c r="CA77" s="297">
        <v>2.7140385411268233</v>
      </c>
      <c r="CB77" s="297">
        <v>196.03709154754515</v>
      </c>
      <c r="CC77" s="297">
        <v>23.591258088256229</v>
      </c>
      <c r="CD77" s="297">
        <v>44.050933244443051</v>
      </c>
      <c r="CE77" s="297">
        <v>28.393018584095994</v>
      </c>
      <c r="CF77" s="297">
        <v>25.261435652026584</v>
      </c>
      <c r="CG77" s="297"/>
      <c r="CH77" s="297">
        <v>95.617665525852686</v>
      </c>
      <c r="CI77" s="297">
        <v>109.18785823148681</v>
      </c>
      <c r="CJ77" s="297">
        <v>115.65979629109692</v>
      </c>
      <c r="CK77" s="297">
        <v>78.289573301735288</v>
      </c>
      <c r="CL77" s="297"/>
      <c r="CM77" s="297">
        <v>29.854423952395056</v>
      </c>
      <c r="CN77" s="297">
        <v>75.366762565137165</v>
      </c>
      <c r="CO77" s="297">
        <v>13.152648314691527</v>
      </c>
      <c r="CP77" s="297">
        <v>3.5491273230119997</v>
      </c>
      <c r="CQ77" s="297"/>
      <c r="CR77" s="297">
        <v>176.83004956418608</v>
      </c>
      <c r="CS77" s="297">
        <v>0</v>
      </c>
      <c r="CT77" s="297">
        <v>0.20877219547129408</v>
      </c>
      <c r="CU77" s="297"/>
      <c r="CV77" s="297">
        <v>83.091333797575047</v>
      </c>
      <c r="CW77" s="297">
        <v>60.752708882146578</v>
      </c>
      <c r="CX77" s="297">
        <v>4.3842161048971757</v>
      </c>
      <c r="CY77" s="297">
        <v>14.822825878461879</v>
      </c>
      <c r="CZ77" s="297"/>
      <c r="DA77" s="297">
        <v>3.3403551275407053</v>
      </c>
      <c r="DB77" s="297">
        <v>97.496615285094336</v>
      </c>
      <c r="DC77" s="297">
        <v>0</v>
      </c>
      <c r="DD77" s="297">
        <v>44.050933244443051</v>
      </c>
      <c r="DE77" s="298">
        <v>3400.4815198364367</v>
      </c>
    </row>
    <row r="78" spans="2:109" x14ac:dyDescent="0.2">
      <c r="B78" s="72" t="s">
        <v>16674</v>
      </c>
      <c r="C78" s="296">
        <v>4.5912166167773411E-2</v>
      </c>
      <c r="D78" s="297">
        <v>7.6520276946289026E-3</v>
      </c>
      <c r="E78" s="297">
        <v>7.6520276946289026E-3</v>
      </c>
      <c r="F78" s="297">
        <v>0.16324325748541657</v>
      </c>
      <c r="G78" s="297">
        <v>3.5836996369845355</v>
      </c>
      <c r="H78" s="297">
        <v>3.060811077851561E-2</v>
      </c>
      <c r="I78" s="297">
        <v>1.275337949104817E-2</v>
      </c>
      <c r="J78" s="297">
        <v>3.3158786676725241E-2</v>
      </c>
      <c r="K78" s="297">
        <v>2.3950846684188463</v>
      </c>
      <c r="L78" s="297">
        <v>0.45912166167773416</v>
      </c>
      <c r="M78" s="297">
        <v>0.54074329042044245</v>
      </c>
      <c r="N78" s="297">
        <v>0.45402030988131487</v>
      </c>
      <c r="O78" s="297">
        <v>0.30863178368336575</v>
      </c>
      <c r="P78" s="297"/>
      <c r="Q78" s="297">
        <v>1.1682095613800125</v>
      </c>
      <c r="R78" s="297">
        <v>1.3340034947636388</v>
      </c>
      <c r="S78" s="297">
        <v>1.4130744476081374</v>
      </c>
      <c r="T78" s="297">
        <v>0.95650346182861279</v>
      </c>
      <c r="U78" s="297"/>
      <c r="V78" s="297">
        <v>0.36474665344397766</v>
      </c>
      <c r="W78" s="297">
        <v>0.9820102208107091</v>
      </c>
      <c r="X78" s="297">
        <v>0.16069258158720695</v>
      </c>
      <c r="Y78" s="297">
        <v>4.3361490269563784E-2</v>
      </c>
      <c r="Z78" s="297"/>
      <c r="AA78" s="297">
        <v>2.2139866796459624</v>
      </c>
      <c r="AB78" s="297">
        <v>4.3361490269563784E-2</v>
      </c>
      <c r="AC78" s="297">
        <v>2.5506758982096339E-3</v>
      </c>
      <c r="AD78" s="297"/>
      <c r="AE78" s="297">
        <v>1.3008447080869134</v>
      </c>
      <c r="AF78" s="297">
        <v>0.7422466863790036</v>
      </c>
      <c r="AG78" s="297">
        <v>5.3564193862402319E-2</v>
      </c>
      <c r="AH78" s="297">
        <v>0.18109798877288402</v>
      </c>
      <c r="AI78" s="297"/>
      <c r="AJ78" s="297">
        <v>4.0810814371354143E-2</v>
      </c>
      <c r="AK78" s="297">
        <v>1.1911656444638992</v>
      </c>
      <c r="AL78" s="297">
        <v>0</v>
      </c>
      <c r="AM78" s="297">
        <v>0.53819261452223277</v>
      </c>
      <c r="AN78" s="297">
        <v>0</v>
      </c>
      <c r="AO78" s="297">
        <v>0</v>
      </c>
      <c r="AP78" s="297">
        <v>5.1013517964192678E-3</v>
      </c>
      <c r="AQ78" s="297">
        <v>0</v>
      </c>
      <c r="AR78" s="297">
        <v>0</v>
      </c>
      <c r="AS78" s="297">
        <v>0</v>
      </c>
      <c r="AT78" s="297">
        <v>0</v>
      </c>
      <c r="AU78" s="297">
        <v>0</v>
      </c>
      <c r="AV78" s="297">
        <v>0</v>
      </c>
      <c r="AW78" s="297">
        <v>0.17089528518004549</v>
      </c>
      <c r="AX78" s="297">
        <v>2.5506758982096339E-3</v>
      </c>
      <c r="AY78" s="297">
        <v>0.10712838772480462</v>
      </c>
      <c r="AZ78" s="297">
        <v>0</v>
      </c>
      <c r="BA78" s="297">
        <v>0</v>
      </c>
      <c r="BB78" s="297">
        <v>0</v>
      </c>
      <c r="BC78" s="297">
        <v>0</v>
      </c>
      <c r="BD78" s="297">
        <v>0</v>
      </c>
      <c r="BE78" s="297">
        <v>0</v>
      </c>
      <c r="BF78" s="297">
        <v>6.1216221557031214E-2</v>
      </c>
      <c r="BG78" s="297">
        <v>0</v>
      </c>
      <c r="BH78" s="297">
        <v>0</v>
      </c>
      <c r="BI78" s="297">
        <v>5.3564193862402312E-2</v>
      </c>
      <c r="BJ78" s="297">
        <v>4.3361490269563784E-2</v>
      </c>
      <c r="BK78" s="297">
        <v>0</v>
      </c>
      <c r="BL78" s="297">
        <v>0.285675700599479</v>
      </c>
      <c r="BM78" s="297">
        <v>0</v>
      </c>
      <c r="BN78" s="297">
        <v>0</v>
      </c>
      <c r="BO78" s="297">
        <v>0</v>
      </c>
      <c r="BP78" s="297">
        <v>0</v>
      </c>
      <c r="BQ78" s="297">
        <v>0</v>
      </c>
      <c r="BR78" s="297">
        <v>0</v>
      </c>
      <c r="BS78" s="297">
        <v>0</v>
      </c>
      <c r="BT78" s="297">
        <v>4.5912166167773411E-2</v>
      </c>
      <c r="BU78" s="297">
        <v>7.6520276946289026E-3</v>
      </c>
      <c r="BV78" s="297">
        <v>2.5506758982096339E-3</v>
      </c>
      <c r="BW78" s="297">
        <v>0.16324325748541657</v>
      </c>
      <c r="BX78" s="297">
        <v>3.5836996369845355</v>
      </c>
      <c r="BY78" s="297">
        <v>3.060811077851561E-2</v>
      </c>
      <c r="BZ78" s="297">
        <v>1.275337949104817E-2</v>
      </c>
      <c r="CA78" s="297">
        <v>3.3158786676725241E-2</v>
      </c>
      <c r="CB78" s="297">
        <v>2.3950846684188463</v>
      </c>
      <c r="CC78" s="297">
        <v>0.28822637649768867</v>
      </c>
      <c r="CD78" s="297">
        <v>0.53819261452223277</v>
      </c>
      <c r="CE78" s="297">
        <v>0.34689192215651021</v>
      </c>
      <c r="CF78" s="297">
        <v>0.30863178368336575</v>
      </c>
      <c r="CG78" s="297"/>
      <c r="CH78" s="297">
        <v>1.1682095613800125</v>
      </c>
      <c r="CI78" s="297">
        <v>1.3340034947636388</v>
      </c>
      <c r="CJ78" s="297">
        <v>1.4130744476081374</v>
      </c>
      <c r="CK78" s="297">
        <v>0.95650346182861279</v>
      </c>
      <c r="CL78" s="297"/>
      <c r="CM78" s="297">
        <v>0.36474665344397766</v>
      </c>
      <c r="CN78" s="297">
        <v>0.92079399925367789</v>
      </c>
      <c r="CO78" s="297">
        <v>0.16069258158720695</v>
      </c>
      <c r="CP78" s="297">
        <v>4.3361490269563784E-2</v>
      </c>
      <c r="CQ78" s="297"/>
      <c r="CR78" s="297">
        <v>2.1604224857835601</v>
      </c>
      <c r="CS78" s="297">
        <v>0</v>
      </c>
      <c r="CT78" s="297">
        <v>2.5506758982096339E-3</v>
      </c>
      <c r="CU78" s="297"/>
      <c r="CV78" s="297">
        <v>1.0151690074874344</v>
      </c>
      <c r="CW78" s="297">
        <v>0.7422466863790036</v>
      </c>
      <c r="CX78" s="297">
        <v>5.3564193862402319E-2</v>
      </c>
      <c r="CY78" s="297">
        <v>0.18109798877288402</v>
      </c>
      <c r="CZ78" s="297"/>
      <c r="DA78" s="297">
        <v>4.0810814371354143E-2</v>
      </c>
      <c r="DB78" s="297">
        <v>1.1911656444638992</v>
      </c>
      <c r="DC78" s="297">
        <v>0</v>
      </c>
      <c r="DD78" s="297">
        <v>0.53819261452223277</v>
      </c>
      <c r="DE78" s="298">
        <v>41.545409030038527</v>
      </c>
    </row>
    <row r="79" spans="2:109" x14ac:dyDescent="0.2">
      <c r="B79" s="72" t="s">
        <v>12108</v>
      </c>
      <c r="C79" s="296"/>
      <c r="D79" s="297"/>
      <c r="E79" s="297"/>
      <c r="F79" s="297"/>
      <c r="G79" s="297">
        <v>0</v>
      </c>
      <c r="H79" s="297"/>
      <c r="I79" s="297"/>
      <c r="J79" s="297"/>
      <c r="K79" s="297">
        <v>0</v>
      </c>
      <c r="L79" s="297"/>
      <c r="M79" s="297">
        <v>0</v>
      </c>
      <c r="N79" s="297"/>
      <c r="O79" s="297"/>
      <c r="P79" s="297"/>
      <c r="Q79" s="297">
        <v>0.01</v>
      </c>
      <c r="R79" s="297"/>
      <c r="S79" s="297"/>
      <c r="T79" s="297"/>
      <c r="U79" s="297"/>
      <c r="V79" s="297"/>
      <c r="W79" s="297"/>
      <c r="X79" s="297"/>
      <c r="Y79" s="297"/>
      <c r="Z79" s="297"/>
      <c r="AA79" s="297">
        <v>0</v>
      </c>
      <c r="AB79" s="297"/>
      <c r="AC79" s="297"/>
      <c r="AD79" s="297"/>
      <c r="AE79" s="297"/>
      <c r="AF79" s="297"/>
      <c r="AG79" s="297"/>
      <c r="AH79" s="297"/>
      <c r="AI79" s="297"/>
      <c r="AJ79" s="297"/>
      <c r="AK79" s="297"/>
      <c r="AL79" s="297"/>
      <c r="AM79" s="297"/>
      <c r="AN79" s="297"/>
      <c r="AO79" s="297"/>
      <c r="AP79" s="297"/>
      <c r="AQ79" s="297"/>
      <c r="AR79" s="297"/>
      <c r="AS79" s="297"/>
      <c r="AT79" s="297"/>
      <c r="AU79" s="297"/>
      <c r="AV79" s="297"/>
      <c r="AW79" s="297"/>
      <c r="AX79" s="297"/>
      <c r="AY79" s="297"/>
      <c r="AZ79" s="297"/>
      <c r="BA79" s="297"/>
      <c r="BB79" s="297"/>
      <c r="BC79" s="297"/>
      <c r="BD79" s="297"/>
      <c r="BE79" s="297"/>
      <c r="BF79" s="297"/>
      <c r="BG79" s="297"/>
      <c r="BH79" s="297"/>
      <c r="BI79" s="297"/>
      <c r="BJ79" s="297"/>
      <c r="BK79" s="297"/>
      <c r="BL79" s="297"/>
      <c r="BM79" s="297"/>
      <c r="BN79" s="297"/>
      <c r="BO79" s="297"/>
      <c r="BP79" s="297"/>
      <c r="BQ79" s="297"/>
      <c r="BR79" s="297"/>
      <c r="BS79" s="297"/>
      <c r="BT79" s="297"/>
      <c r="BU79" s="297"/>
      <c r="BV79" s="297"/>
      <c r="BW79" s="297"/>
      <c r="BX79" s="297">
        <v>0</v>
      </c>
      <c r="BY79" s="297"/>
      <c r="BZ79" s="297"/>
      <c r="CA79" s="297"/>
      <c r="CB79" s="297">
        <v>0</v>
      </c>
      <c r="CC79" s="297"/>
      <c r="CD79" s="297">
        <v>0</v>
      </c>
      <c r="CE79" s="297"/>
      <c r="CF79" s="297"/>
      <c r="CG79" s="297"/>
      <c r="CH79" s="297">
        <v>0.01</v>
      </c>
      <c r="CI79" s="297"/>
      <c r="CJ79" s="297"/>
      <c r="CK79" s="297"/>
      <c r="CL79" s="297"/>
      <c r="CM79" s="297"/>
      <c r="CN79" s="297"/>
      <c r="CO79" s="297"/>
      <c r="CP79" s="297"/>
      <c r="CQ79" s="297"/>
      <c r="CR79" s="297">
        <v>0</v>
      </c>
      <c r="CS79" s="297"/>
      <c r="CT79" s="297"/>
      <c r="CU79" s="297"/>
      <c r="CV79" s="297"/>
      <c r="CW79" s="297"/>
      <c r="CX79" s="297"/>
      <c r="CY79" s="297"/>
      <c r="CZ79" s="297"/>
      <c r="DA79" s="297"/>
      <c r="DB79" s="297"/>
      <c r="DC79" s="297"/>
      <c r="DD79" s="297"/>
      <c r="DE79" s="298">
        <v>0.02</v>
      </c>
    </row>
    <row r="80" spans="2:109" x14ac:dyDescent="0.2">
      <c r="B80" s="72" t="s">
        <v>14777</v>
      </c>
      <c r="C80" s="296"/>
      <c r="D80" s="297"/>
      <c r="E80" s="297"/>
      <c r="F80" s="297">
        <v>1.4095730718322472E-2</v>
      </c>
      <c r="G80" s="297">
        <v>0.4278694988043521</v>
      </c>
      <c r="H80" s="297"/>
      <c r="I80" s="297">
        <v>3.4598611763155163E-3</v>
      </c>
      <c r="J80" s="297"/>
      <c r="K80" s="297">
        <v>25.089119248548702</v>
      </c>
      <c r="L80" s="297">
        <v>1.0635869542006956E-2</v>
      </c>
      <c r="M80" s="297"/>
      <c r="N80" s="297">
        <v>5.3051204703504579E-2</v>
      </c>
      <c r="O80" s="297"/>
      <c r="P80" s="297"/>
      <c r="Q80" s="297">
        <v>3.45</v>
      </c>
      <c r="R80" s="297"/>
      <c r="S80" s="297">
        <v>0.7</v>
      </c>
      <c r="T80" s="297">
        <v>0.6</v>
      </c>
      <c r="U80" s="297"/>
      <c r="V80" s="297"/>
      <c r="W80" s="297"/>
      <c r="X80" s="297"/>
      <c r="Y80" s="297"/>
      <c r="Z80" s="297"/>
      <c r="AA80" s="297">
        <v>2.5</v>
      </c>
      <c r="AB80" s="297"/>
      <c r="AC80" s="297"/>
      <c r="AD80" s="297"/>
      <c r="AE80" s="297">
        <v>1</v>
      </c>
      <c r="AF80" s="297"/>
      <c r="AG80" s="297"/>
      <c r="AH80" s="297"/>
      <c r="AI80" s="297"/>
      <c r="AJ80" s="297"/>
      <c r="AK80" s="297">
        <v>1.6</v>
      </c>
      <c r="AL80" s="297"/>
      <c r="AM80" s="297"/>
      <c r="AN80" s="297"/>
      <c r="AO80" s="297"/>
      <c r="AP80" s="297"/>
      <c r="AQ80" s="297"/>
      <c r="AR80" s="297"/>
      <c r="AS80" s="297"/>
      <c r="AT80" s="297"/>
      <c r="AU80" s="297"/>
      <c r="AV80" s="297"/>
      <c r="AW80" s="297"/>
      <c r="AX80" s="297"/>
      <c r="AY80" s="297"/>
      <c r="AZ80" s="297"/>
      <c r="BA80" s="297"/>
      <c r="BB80" s="297"/>
      <c r="BC80" s="297"/>
      <c r="BD80" s="297"/>
      <c r="BE80" s="297"/>
      <c r="BF80" s="297"/>
      <c r="BG80" s="297"/>
      <c r="BH80" s="297"/>
      <c r="BI80" s="297"/>
      <c r="BJ80" s="297"/>
      <c r="BK80" s="297"/>
      <c r="BL80" s="297"/>
      <c r="BM80" s="297"/>
      <c r="BN80" s="297"/>
      <c r="BO80" s="297"/>
      <c r="BP80" s="297"/>
      <c r="BQ80" s="297"/>
      <c r="BR80" s="297"/>
      <c r="BS80" s="297"/>
      <c r="BT80" s="297"/>
      <c r="BU80" s="297"/>
      <c r="BV80" s="297"/>
      <c r="BW80" s="297">
        <v>1.4095730718322472E-2</v>
      </c>
      <c r="BX80" s="297">
        <v>0.4278694988043521</v>
      </c>
      <c r="BY80" s="297"/>
      <c r="BZ80" s="297">
        <v>3.4598611763155163E-3</v>
      </c>
      <c r="CA80" s="297"/>
      <c r="CB80" s="297">
        <v>25.089119248548702</v>
      </c>
      <c r="CC80" s="297">
        <v>1.0635869542006956E-2</v>
      </c>
      <c r="CD80" s="297"/>
      <c r="CE80" s="297">
        <v>5.3051204703504579E-2</v>
      </c>
      <c r="CF80" s="297"/>
      <c r="CG80" s="297"/>
      <c r="CH80" s="297">
        <v>3.45</v>
      </c>
      <c r="CI80" s="297"/>
      <c r="CJ80" s="297">
        <v>0.7</v>
      </c>
      <c r="CK80" s="297">
        <v>0.6</v>
      </c>
      <c r="CL80" s="297"/>
      <c r="CM80" s="297"/>
      <c r="CN80" s="297"/>
      <c r="CO80" s="297"/>
      <c r="CP80" s="297"/>
      <c r="CQ80" s="297"/>
      <c r="CR80" s="297">
        <v>2.5</v>
      </c>
      <c r="CS80" s="297"/>
      <c r="CT80" s="297"/>
      <c r="CU80" s="297"/>
      <c r="CV80" s="297">
        <v>1</v>
      </c>
      <c r="CW80" s="297"/>
      <c r="CX80" s="297"/>
      <c r="CY80" s="297"/>
      <c r="CZ80" s="297"/>
      <c r="DA80" s="297"/>
      <c r="DB80" s="297">
        <v>1.6</v>
      </c>
      <c r="DC80" s="297"/>
      <c r="DD80" s="297"/>
      <c r="DE80" s="298">
        <v>70.896462826986408</v>
      </c>
    </row>
    <row r="81" spans="2:109" x14ac:dyDescent="0.2">
      <c r="B81" s="72" t="s">
        <v>12114</v>
      </c>
      <c r="C81" s="296">
        <v>17.318768098052484</v>
      </c>
      <c r="D81" s="297">
        <v>2.8864613496754141</v>
      </c>
      <c r="E81" s="297">
        <v>2.8864613496754141</v>
      </c>
      <c r="F81" s="297">
        <v>61.577842126408825</v>
      </c>
      <c r="G81" s="297">
        <v>1351.8260654313187</v>
      </c>
      <c r="H81" s="297">
        <v>11.545845398701656</v>
      </c>
      <c r="I81" s="297">
        <v>4.8107689161256895</v>
      </c>
      <c r="J81" s="297">
        <v>12.507999181926793</v>
      </c>
      <c r="K81" s="297">
        <v>903.46240244840453</v>
      </c>
      <c r="L81" s="297">
        <v>173.18768098052485</v>
      </c>
      <c r="M81" s="297">
        <v>203.97660204372926</v>
      </c>
      <c r="N81" s="297">
        <v>171.26337341407458</v>
      </c>
      <c r="O81" s="297">
        <v>116.4206077702417</v>
      </c>
      <c r="P81" s="297"/>
      <c r="Q81" s="297">
        <v>440.6664327171132</v>
      </c>
      <c r="R81" s="297">
        <v>503.20642862674725</v>
      </c>
      <c r="S81" s="297">
        <v>533.03319590672652</v>
      </c>
      <c r="T81" s="297">
        <v>360.80766870942676</v>
      </c>
      <c r="U81" s="297"/>
      <c r="V81" s="297">
        <v>137.58799100119475</v>
      </c>
      <c r="W81" s="297">
        <v>370.42920654167813</v>
      </c>
      <c r="X81" s="297">
        <v>60.615688343183692</v>
      </c>
      <c r="Y81" s="297">
        <v>16.356614314827347</v>
      </c>
      <c r="Z81" s="297"/>
      <c r="AA81" s="297">
        <v>835.14948383941976</v>
      </c>
      <c r="AB81" s="297">
        <v>16.356614314827347</v>
      </c>
      <c r="AC81" s="297">
        <v>0.96215378322513789</v>
      </c>
      <c r="AD81" s="297"/>
      <c r="AE81" s="297">
        <v>490.69842944482036</v>
      </c>
      <c r="AF81" s="297">
        <v>279.98675091851516</v>
      </c>
      <c r="AG81" s="297">
        <v>20.205229447727898</v>
      </c>
      <c r="AH81" s="297">
        <v>68.312918608984788</v>
      </c>
      <c r="AI81" s="297"/>
      <c r="AJ81" s="297">
        <v>15.394460531602206</v>
      </c>
      <c r="AK81" s="297">
        <v>449.32581676613944</v>
      </c>
      <c r="AL81" s="297">
        <v>0</v>
      </c>
      <c r="AM81" s="297">
        <v>203.01444826050411</v>
      </c>
      <c r="AN81" s="297">
        <v>0</v>
      </c>
      <c r="AO81" s="297">
        <v>0</v>
      </c>
      <c r="AP81" s="297">
        <v>1.924307566450276</v>
      </c>
      <c r="AQ81" s="297">
        <v>0</v>
      </c>
      <c r="AR81" s="297">
        <v>0</v>
      </c>
      <c r="AS81" s="297">
        <v>0</v>
      </c>
      <c r="AT81" s="297">
        <v>0</v>
      </c>
      <c r="AU81" s="297">
        <v>0</v>
      </c>
      <c r="AV81" s="297">
        <v>0</v>
      </c>
      <c r="AW81" s="297">
        <v>64.464303476084254</v>
      </c>
      <c r="AX81" s="297">
        <v>0.962153783225138</v>
      </c>
      <c r="AY81" s="297">
        <v>40.410458895455797</v>
      </c>
      <c r="AZ81" s="297">
        <v>0</v>
      </c>
      <c r="BA81" s="297">
        <v>0</v>
      </c>
      <c r="BB81" s="297">
        <v>0</v>
      </c>
      <c r="BC81" s="297">
        <v>0</v>
      </c>
      <c r="BD81" s="297">
        <v>0</v>
      </c>
      <c r="BE81" s="297">
        <v>0</v>
      </c>
      <c r="BF81" s="297">
        <v>23.091690797403313</v>
      </c>
      <c r="BG81" s="297">
        <v>0</v>
      </c>
      <c r="BH81" s="297">
        <v>0</v>
      </c>
      <c r="BI81" s="297">
        <v>20.205229447727898</v>
      </c>
      <c r="BJ81" s="297">
        <v>16.356614314827347</v>
      </c>
      <c r="BK81" s="297">
        <v>0</v>
      </c>
      <c r="BL81" s="297">
        <v>107.76122372121544</v>
      </c>
      <c r="BM81" s="297">
        <v>0</v>
      </c>
      <c r="BN81" s="297">
        <v>0</v>
      </c>
      <c r="BO81" s="297">
        <v>0</v>
      </c>
      <c r="BP81" s="297">
        <v>0</v>
      </c>
      <c r="BQ81" s="297">
        <v>0</v>
      </c>
      <c r="BR81" s="297">
        <v>0</v>
      </c>
      <c r="BS81" s="297">
        <v>0</v>
      </c>
      <c r="BT81" s="297">
        <v>17.318768098052484</v>
      </c>
      <c r="BU81" s="297">
        <v>2.8864613496754141</v>
      </c>
      <c r="BV81" s="297">
        <v>0.962153783225138</v>
      </c>
      <c r="BW81" s="297">
        <v>61.577842126408825</v>
      </c>
      <c r="BX81" s="297">
        <v>1351.8260654313187</v>
      </c>
      <c r="BY81" s="297">
        <v>11.545845398701656</v>
      </c>
      <c r="BZ81" s="297">
        <v>4.8107689161256895</v>
      </c>
      <c r="CA81" s="297">
        <v>12.507999181926793</v>
      </c>
      <c r="CB81" s="297">
        <v>903.46240244840453</v>
      </c>
      <c r="CC81" s="297">
        <v>108.72337750444059</v>
      </c>
      <c r="CD81" s="297">
        <v>203.01444826050411</v>
      </c>
      <c r="CE81" s="297">
        <v>130.85291451861877</v>
      </c>
      <c r="CF81" s="297">
        <v>116.4206077702417</v>
      </c>
      <c r="CG81" s="297"/>
      <c r="CH81" s="297">
        <v>440.6664327171132</v>
      </c>
      <c r="CI81" s="297">
        <v>503.20642862674725</v>
      </c>
      <c r="CJ81" s="297">
        <v>533.03319590672652</v>
      </c>
      <c r="CK81" s="297">
        <v>360.80766870942676</v>
      </c>
      <c r="CL81" s="297"/>
      <c r="CM81" s="297">
        <v>137.58799100119475</v>
      </c>
      <c r="CN81" s="297">
        <v>347.33751574427481</v>
      </c>
      <c r="CO81" s="297">
        <v>60.615688343183692</v>
      </c>
      <c r="CP81" s="297">
        <v>16.356614314827347</v>
      </c>
      <c r="CQ81" s="297"/>
      <c r="CR81" s="297">
        <v>814.94425439169186</v>
      </c>
      <c r="CS81" s="297">
        <v>0</v>
      </c>
      <c r="CT81" s="297">
        <v>0.96215378322513789</v>
      </c>
      <c r="CU81" s="297"/>
      <c r="CV81" s="297">
        <v>382.9372057236049</v>
      </c>
      <c r="CW81" s="297">
        <v>279.98675091851516</v>
      </c>
      <c r="CX81" s="297">
        <v>20.205229447727898</v>
      </c>
      <c r="CY81" s="297">
        <v>68.312918608984788</v>
      </c>
      <c r="CZ81" s="297"/>
      <c r="DA81" s="297">
        <v>15.394460531602206</v>
      </c>
      <c r="DB81" s="297">
        <v>449.32581676613944</v>
      </c>
      <c r="DC81" s="297">
        <v>0</v>
      </c>
      <c r="DD81" s="297">
        <v>203.01444826050411</v>
      </c>
      <c r="DE81" s="298">
        <v>15671.560821171046</v>
      </c>
    </row>
    <row r="82" spans="2:109" x14ac:dyDescent="0.2">
      <c r="B82" s="72" t="s">
        <v>12115</v>
      </c>
      <c r="C82" s="296"/>
      <c r="D82" s="297"/>
      <c r="E82" s="297"/>
      <c r="F82" s="297">
        <v>0.24411242744003919</v>
      </c>
      <c r="G82" s="297">
        <v>39.047224377857731</v>
      </c>
      <c r="H82" s="297"/>
      <c r="I82" s="297"/>
      <c r="J82" s="297"/>
      <c r="K82" s="297">
        <v>104.72705051792039</v>
      </c>
      <c r="L82" s="297">
        <v>3.6279848008831439</v>
      </c>
      <c r="M82" s="297">
        <v>7.180877799939589</v>
      </c>
      <c r="N82" s="297"/>
      <c r="O82" s="297"/>
      <c r="P82" s="297"/>
      <c r="Q82" s="297"/>
      <c r="R82" s="297"/>
      <c r="S82" s="297"/>
      <c r="T82" s="297"/>
      <c r="U82" s="297"/>
      <c r="V82" s="297"/>
      <c r="W82" s="297"/>
      <c r="X82" s="297"/>
      <c r="Y82" s="297"/>
      <c r="Z82" s="297"/>
      <c r="AA82" s="297"/>
      <c r="AB82" s="297"/>
      <c r="AC82" s="297"/>
      <c r="AD82" s="297"/>
      <c r="AE82" s="297"/>
      <c r="AF82" s="297"/>
      <c r="AG82" s="297"/>
      <c r="AH82" s="297"/>
      <c r="AI82" s="297"/>
      <c r="AJ82" s="297"/>
      <c r="AK82" s="297"/>
      <c r="AL82" s="297"/>
      <c r="AM82" s="297"/>
      <c r="AN82" s="297"/>
      <c r="AO82" s="297"/>
      <c r="AP82" s="297"/>
      <c r="AQ82" s="297"/>
      <c r="AR82" s="297"/>
      <c r="AS82" s="297"/>
      <c r="AT82" s="297"/>
      <c r="AU82" s="297"/>
      <c r="AV82" s="297"/>
      <c r="AW82" s="297"/>
      <c r="AX82" s="297"/>
      <c r="AY82" s="297"/>
      <c r="AZ82" s="297"/>
      <c r="BA82" s="297"/>
      <c r="BB82" s="297"/>
      <c r="BC82" s="297"/>
      <c r="BD82" s="297"/>
      <c r="BE82" s="297"/>
      <c r="BF82" s="297"/>
      <c r="BG82" s="297"/>
      <c r="BH82" s="297"/>
      <c r="BI82" s="297"/>
      <c r="BJ82" s="297"/>
      <c r="BK82" s="297"/>
      <c r="BL82" s="297"/>
      <c r="BM82" s="297"/>
      <c r="BN82" s="297"/>
      <c r="BO82" s="297"/>
      <c r="BP82" s="297"/>
      <c r="BQ82" s="297"/>
      <c r="BR82" s="297"/>
      <c r="BS82" s="297"/>
      <c r="BT82" s="297"/>
      <c r="BU82" s="297"/>
      <c r="BV82" s="297"/>
      <c r="BW82" s="297">
        <v>0.24411242744003919</v>
      </c>
      <c r="BX82" s="297">
        <v>39.047224377857731</v>
      </c>
      <c r="BY82" s="297"/>
      <c r="BZ82" s="297"/>
      <c r="CA82" s="297"/>
      <c r="CB82" s="297">
        <v>104.72705051792039</v>
      </c>
      <c r="CC82" s="297">
        <v>3.6279848008831439</v>
      </c>
      <c r="CD82" s="297">
        <v>7.180877799939589</v>
      </c>
      <c r="CE82" s="297"/>
      <c r="CF82" s="297"/>
      <c r="CG82" s="297"/>
      <c r="CH82" s="297"/>
      <c r="CI82" s="297"/>
      <c r="CJ82" s="297"/>
      <c r="CK82" s="297"/>
      <c r="CL82" s="297"/>
      <c r="CM82" s="297"/>
      <c r="CN82" s="297"/>
      <c r="CO82" s="297"/>
      <c r="CP82" s="297"/>
      <c r="CQ82" s="297"/>
      <c r="CR82" s="297"/>
      <c r="CS82" s="297"/>
      <c r="CT82" s="297"/>
      <c r="CU82" s="297"/>
      <c r="CV82" s="297"/>
      <c r="CW82" s="297"/>
      <c r="CX82" s="297"/>
      <c r="CY82" s="297"/>
      <c r="CZ82" s="297"/>
      <c r="DA82" s="297"/>
      <c r="DB82" s="297"/>
      <c r="DC82" s="297"/>
      <c r="DD82" s="297"/>
      <c r="DE82" s="298">
        <v>309.6544998480818</v>
      </c>
    </row>
    <row r="83" spans="2:109" x14ac:dyDescent="0.2">
      <c r="B83" s="72" t="s">
        <v>16377</v>
      </c>
      <c r="C83" s="296">
        <v>9.2912314218692046E-2</v>
      </c>
      <c r="D83" s="297">
        <v>1.5485385703115341E-2</v>
      </c>
      <c r="E83" s="297">
        <v>1.5485385703115341E-2</v>
      </c>
      <c r="F83" s="297">
        <v>0.33035489499979392</v>
      </c>
      <c r="G83" s="297">
        <v>7.2523223042923508</v>
      </c>
      <c r="H83" s="297">
        <v>6.1941542812461364E-2</v>
      </c>
      <c r="I83" s="297">
        <v>2.5808976171858899E-2</v>
      </c>
      <c r="J83" s="297">
        <v>6.7103338046833147E-2</v>
      </c>
      <c r="K83" s="297">
        <v>4.8469257250751019</v>
      </c>
      <c r="L83" s="297">
        <v>0.92912314218692049</v>
      </c>
      <c r="M83" s="297">
        <v>1.0943005896868174</v>
      </c>
      <c r="N83" s="297">
        <v>0.91879955171817695</v>
      </c>
      <c r="O83" s="297">
        <v>0.62457722335898547</v>
      </c>
      <c r="P83" s="297"/>
      <c r="Q83" s="297">
        <v>2.3641022173422752</v>
      </c>
      <c r="R83" s="297">
        <v>2.6996189075764416</v>
      </c>
      <c r="S83" s="297">
        <v>2.8596345598419664</v>
      </c>
      <c r="T83" s="297">
        <v>1.9356732128894176</v>
      </c>
      <c r="U83" s="297"/>
      <c r="V83" s="297">
        <v>0.7381367185151646</v>
      </c>
      <c r="W83" s="297">
        <v>1.9872911652331353</v>
      </c>
      <c r="X83" s="297">
        <v>0.32519309976542216</v>
      </c>
      <c r="Y83" s="297">
        <v>8.7750518984320264E-2</v>
      </c>
      <c r="Z83" s="297"/>
      <c r="AA83" s="297">
        <v>4.4804382634347055</v>
      </c>
      <c r="AB83" s="297">
        <v>8.7750518984320264E-2</v>
      </c>
      <c r="AC83" s="297">
        <v>5.1617952343717801E-3</v>
      </c>
      <c r="AD83" s="297"/>
      <c r="AE83" s="297">
        <v>2.6325155695296081</v>
      </c>
      <c r="AF83" s="297">
        <v>1.5020824132021882</v>
      </c>
      <c r="AG83" s="297">
        <v>0.10839769992180739</v>
      </c>
      <c r="AH83" s="297">
        <v>0.36648746164039636</v>
      </c>
      <c r="AI83" s="297"/>
      <c r="AJ83" s="297">
        <v>8.2588723749948481E-2</v>
      </c>
      <c r="AK83" s="297">
        <v>2.4105583744516212</v>
      </c>
      <c r="AL83" s="297">
        <v>0</v>
      </c>
      <c r="AM83" s="297">
        <v>1.0891387944524455</v>
      </c>
      <c r="AN83" s="297">
        <v>0</v>
      </c>
      <c r="AO83" s="297">
        <v>0</v>
      </c>
      <c r="AP83" s="297">
        <v>1.032359046874356E-2</v>
      </c>
      <c r="AQ83" s="297">
        <v>0</v>
      </c>
      <c r="AR83" s="297">
        <v>0</v>
      </c>
      <c r="AS83" s="297">
        <v>0</v>
      </c>
      <c r="AT83" s="297">
        <v>0</v>
      </c>
      <c r="AU83" s="297">
        <v>0</v>
      </c>
      <c r="AV83" s="297">
        <v>0</v>
      </c>
      <c r="AW83" s="297">
        <v>0.34584028070290929</v>
      </c>
      <c r="AX83" s="297">
        <v>5.1617952343717801E-3</v>
      </c>
      <c r="AY83" s="297">
        <v>0.21679539984361479</v>
      </c>
      <c r="AZ83" s="297">
        <v>0</v>
      </c>
      <c r="BA83" s="297">
        <v>0</v>
      </c>
      <c r="BB83" s="297">
        <v>0</v>
      </c>
      <c r="BC83" s="297">
        <v>0</v>
      </c>
      <c r="BD83" s="297">
        <v>0</v>
      </c>
      <c r="BE83" s="297">
        <v>0</v>
      </c>
      <c r="BF83" s="297">
        <v>0.12388308562492271</v>
      </c>
      <c r="BG83" s="297">
        <v>0</v>
      </c>
      <c r="BH83" s="297">
        <v>0</v>
      </c>
      <c r="BI83" s="297">
        <v>0.10839769992180739</v>
      </c>
      <c r="BJ83" s="297">
        <v>8.7750518984320264E-2</v>
      </c>
      <c r="BK83" s="297">
        <v>0</v>
      </c>
      <c r="BL83" s="297">
        <v>0.57812106624963944</v>
      </c>
      <c r="BM83" s="297">
        <v>0</v>
      </c>
      <c r="BN83" s="297">
        <v>0</v>
      </c>
      <c r="BO83" s="297">
        <v>0</v>
      </c>
      <c r="BP83" s="297">
        <v>0</v>
      </c>
      <c r="BQ83" s="297">
        <v>0</v>
      </c>
      <c r="BR83" s="297">
        <v>0</v>
      </c>
      <c r="BS83" s="297">
        <v>0</v>
      </c>
      <c r="BT83" s="297">
        <v>9.2912314218692046E-2</v>
      </c>
      <c r="BU83" s="297">
        <v>1.5485385703115341E-2</v>
      </c>
      <c r="BV83" s="297">
        <v>5.1617952343717801E-3</v>
      </c>
      <c r="BW83" s="297">
        <v>0.33035489499979392</v>
      </c>
      <c r="BX83" s="297">
        <v>7.2523223042923508</v>
      </c>
      <c r="BY83" s="297">
        <v>6.1941542812461364E-2</v>
      </c>
      <c r="BZ83" s="297">
        <v>2.5808976171858899E-2</v>
      </c>
      <c r="CA83" s="297">
        <v>6.7103338046833147E-2</v>
      </c>
      <c r="CB83" s="297">
        <v>4.8469257250751019</v>
      </c>
      <c r="CC83" s="297">
        <v>0.58328286148401121</v>
      </c>
      <c r="CD83" s="297">
        <v>1.0891387944524455</v>
      </c>
      <c r="CE83" s="297">
        <v>0.70200415187456211</v>
      </c>
      <c r="CF83" s="297">
        <v>0.62457722335898547</v>
      </c>
      <c r="CG83" s="297"/>
      <c r="CH83" s="297">
        <v>2.3641022173422752</v>
      </c>
      <c r="CI83" s="297">
        <v>2.6996189075764416</v>
      </c>
      <c r="CJ83" s="297">
        <v>2.8596345598419664</v>
      </c>
      <c r="CK83" s="297">
        <v>1.9356732128894176</v>
      </c>
      <c r="CL83" s="297"/>
      <c r="CM83" s="297">
        <v>0.7381367185151646</v>
      </c>
      <c r="CN83" s="297">
        <v>1.8634080796082126</v>
      </c>
      <c r="CO83" s="297">
        <v>0.32519309976542216</v>
      </c>
      <c r="CP83" s="297">
        <v>8.7750518984320264E-2</v>
      </c>
      <c r="CQ83" s="297"/>
      <c r="CR83" s="297">
        <v>4.3720405635128978</v>
      </c>
      <c r="CS83" s="297">
        <v>0</v>
      </c>
      <c r="CT83" s="297">
        <v>5.1617952343717801E-3</v>
      </c>
      <c r="CU83" s="297"/>
      <c r="CV83" s="297">
        <v>2.0543945032799686</v>
      </c>
      <c r="CW83" s="297">
        <v>1.5020824132021882</v>
      </c>
      <c r="CX83" s="297">
        <v>0.10839769992180739</v>
      </c>
      <c r="CY83" s="297">
        <v>0.36648746164039636</v>
      </c>
      <c r="CZ83" s="297"/>
      <c r="DA83" s="297">
        <v>8.2588723749948481E-2</v>
      </c>
      <c r="DB83" s="297">
        <v>2.4105583744516212</v>
      </c>
      <c r="DC83" s="297">
        <v>0</v>
      </c>
      <c r="DD83" s="297">
        <v>1.0891387944524455</v>
      </c>
      <c r="DE83" s="298">
        <v>84.075320777447558</v>
      </c>
    </row>
    <row r="84" spans="2:109" x14ac:dyDescent="0.2">
      <c r="B84" s="72" t="s">
        <v>10025</v>
      </c>
      <c r="C84" s="296">
        <v>0.31243762484923276</v>
      </c>
      <c r="D84" s="297">
        <v>0</v>
      </c>
      <c r="E84" s="297">
        <v>3.2533781609917579E-2</v>
      </c>
      <c r="F84" s="297">
        <v>2.5368179973840954</v>
      </c>
      <c r="G84" s="297">
        <v>39.878701175130921</v>
      </c>
      <c r="H84" s="297">
        <v>0.10224620429410913</v>
      </c>
      <c r="I84" s="297">
        <v>3.9385772876485883E-2</v>
      </c>
      <c r="J84" s="297">
        <v>0.48410635988933248</v>
      </c>
      <c r="K84" s="297">
        <v>99.030591146521189</v>
      </c>
      <c r="L84" s="297">
        <v>8.1153469217012564</v>
      </c>
      <c r="M84" s="297">
        <v>9.2188996459009278</v>
      </c>
      <c r="N84" s="297">
        <v>0.71601332199696488</v>
      </c>
      <c r="O84" s="297">
        <v>4.5050788425184045</v>
      </c>
      <c r="P84" s="297"/>
      <c r="Q84" s="297">
        <v>25.372396583851149</v>
      </c>
      <c r="R84" s="297">
        <v>12.428853312240808</v>
      </c>
      <c r="S84" s="297">
        <v>77.581631585000764</v>
      </c>
      <c r="T84" s="297">
        <v>8.8245939023224853</v>
      </c>
      <c r="U84" s="297"/>
      <c r="V84" s="297">
        <v>9.6651553424956109</v>
      </c>
      <c r="W84" s="297">
        <v>56.62036250187834</v>
      </c>
      <c r="X84" s="297">
        <v>3.5690177740674831</v>
      </c>
      <c r="Y84" s="297">
        <v>0.21367012381353523</v>
      </c>
      <c r="Z84" s="297"/>
      <c r="AA84" s="297">
        <v>58.216342802284345</v>
      </c>
      <c r="AB84" s="297">
        <v>0.76764702926244166</v>
      </c>
      <c r="AC84" s="297">
        <v>1.3881870767941744E-2</v>
      </c>
      <c r="AD84" s="297"/>
      <c r="AE84" s="297">
        <v>193.41236975680141</v>
      </c>
      <c r="AF84" s="297">
        <v>4.9025668089639156</v>
      </c>
      <c r="AG84" s="297">
        <v>2.4661897797133148</v>
      </c>
      <c r="AH84" s="297">
        <v>7.8669688267412967</v>
      </c>
      <c r="AI84" s="297"/>
      <c r="AJ84" s="297">
        <v>0.39617686427046656</v>
      </c>
      <c r="AK84" s="297">
        <v>32.380099351952218</v>
      </c>
      <c r="AL84" s="297">
        <v>0</v>
      </c>
      <c r="AM84" s="297">
        <v>10.567404469427274</v>
      </c>
      <c r="AN84" s="297">
        <v>0</v>
      </c>
      <c r="AO84" s="297">
        <v>0</v>
      </c>
      <c r="AP84" s="297">
        <v>3.2033059171206822E-2</v>
      </c>
      <c r="AQ84" s="297">
        <v>0</v>
      </c>
      <c r="AR84" s="297">
        <v>0</v>
      </c>
      <c r="AS84" s="297">
        <v>0</v>
      </c>
      <c r="AT84" s="297">
        <v>0</v>
      </c>
      <c r="AU84" s="297">
        <v>0</v>
      </c>
      <c r="AV84" s="297">
        <v>0</v>
      </c>
      <c r="AW84" s="297">
        <v>2.1375050294185458</v>
      </c>
      <c r="AX84" s="297">
        <v>6.6787149489618169E-2</v>
      </c>
      <c r="AY84" s="297">
        <v>0.71601332199696488</v>
      </c>
      <c r="AZ84" s="297">
        <v>0</v>
      </c>
      <c r="BA84" s="297">
        <v>0</v>
      </c>
      <c r="BB84" s="297">
        <v>0</v>
      </c>
      <c r="BC84" s="297">
        <v>0</v>
      </c>
      <c r="BD84" s="297">
        <v>0</v>
      </c>
      <c r="BE84" s="297">
        <v>0</v>
      </c>
      <c r="BF84" s="297">
        <v>4.7278607970258468</v>
      </c>
      <c r="BG84" s="297">
        <v>0</v>
      </c>
      <c r="BH84" s="297">
        <v>0</v>
      </c>
      <c r="BI84" s="297">
        <v>0.89413215266203616</v>
      </c>
      <c r="BJ84" s="297">
        <v>0.76764702926244166</v>
      </c>
      <c r="BK84" s="297">
        <v>0</v>
      </c>
      <c r="BL84" s="297">
        <v>35.367106352456133</v>
      </c>
      <c r="BM84" s="297">
        <v>0</v>
      </c>
      <c r="BN84" s="297">
        <v>0</v>
      </c>
      <c r="BO84" s="297">
        <v>0</v>
      </c>
      <c r="BP84" s="297">
        <v>0</v>
      </c>
      <c r="BQ84" s="297">
        <v>0</v>
      </c>
      <c r="BR84" s="297">
        <v>0</v>
      </c>
      <c r="BS84" s="297">
        <v>0</v>
      </c>
      <c r="BT84" s="297">
        <v>0.31243762484923276</v>
      </c>
      <c r="BU84" s="297">
        <v>0</v>
      </c>
      <c r="BV84" s="297">
        <v>5.0072243871076064E-4</v>
      </c>
      <c r="BW84" s="297">
        <v>2.5368179973840954</v>
      </c>
      <c r="BX84" s="297">
        <v>39.878701175130921</v>
      </c>
      <c r="BY84" s="297">
        <v>0.10224620429410913</v>
      </c>
      <c r="BZ84" s="297">
        <v>3.9385772876485883E-2</v>
      </c>
      <c r="CA84" s="297">
        <v>0.48410635988933248</v>
      </c>
      <c r="CB84" s="297">
        <v>99.030591146521189</v>
      </c>
      <c r="CC84" s="297">
        <v>5.9778418922827106</v>
      </c>
      <c r="CD84" s="297">
        <v>9.1521124964113092</v>
      </c>
      <c r="CE84" s="297">
        <v>0</v>
      </c>
      <c r="CF84" s="297">
        <v>4.5050788425184045</v>
      </c>
      <c r="CG84" s="297"/>
      <c r="CH84" s="297">
        <v>25.372396583851149</v>
      </c>
      <c r="CI84" s="297">
        <v>12.428853312240808</v>
      </c>
      <c r="CJ84" s="297">
        <v>77.581631585000764</v>
      </c>
      <c r="CK84" s="297">
        <v>8.8245939023224853</v>
      </c>
      <c r="CL84" s="297"/>
      <c r="CM84" s="297">
        <v>9.6651553424956109</v>
      </c>
      <c r="CN84" s="297">
        <v>51.892501704852492</v>
      </c>
      <c r="CO84" s="297">
        <v>3.5690177740674831</v>
      </c>
      <c r="CP84" s="297">
        <v>0.21367012381353523</v>
      </c>
      <c r="CQ84" s="297"/>
      <c r="CR84" s="297">
        <v>57.322210649622313</v>
      </c>
      <c r="CS84" s="297">
        <v>0</v>
      </c>
      <c r="CT84" s="297">
        <v>1.3881870767941744E-2</v>
      </c>
      <c r="CU84" s="297"/>
      <c r="CV84" s="297">
        <v>158.04526340434526</v>
      </c>
      <c r="CW84" s="297">
        <v>4.9025668089639156</v>
      </c>
      <c r="CX84" s="297">
        <v>2.4661897797133148</v>
      </c>
      <c r="CY84" s="297">
        <v>7.8669688267412967</v>
      </c>
      <c r="CZ84" s="297"/>
      <c r="DA84" s="297">
        <v>0.39617686427046656</v>
      </c>
      <c r="DB84" s="297">
        <v>32.380099351952218</v>
      </c>
      <c r="DC84" s="297">
        <v>0</v>
      </c>
      <c r="DD84" s="297">
        <v>10.567404469427274</v>
      </c>
      <c r="DE84" s="298">
        <v>1340.4749749610551</v>
      </c>
    </row>
    <row r="85" spans="2:109" x14ac:dyDescent="0.2">
      <c r="B85" s="72" t="s">
        <v>15120</v>
      </c>
      <c r="C85" s="296">
        <v>0.25035043560393555</v>
      </c>
      <c r="D85" s="297">
        <v>0.18778623201652395</v>
      </c>
      <c r="E85" s="297">
        <v>0</v>
      </c>
      <c r="F85" s="297">
        <v>0.51426875144484185</v>
      </c>
      <c r="G85" s="297">
        <v>94.506374832847612</v>
      </c>
      <c r="H85" s="297">
        <v>7.8857902651183562E-3</v>
      </c>
      <c r="I85" s="297">
        <v>0</v>
      </c>
      <c r="J85" s="297">
        <v>3.0322483937242777E-2</v>
      </c>
      <c r="K85" s="297">
        <v>55.816462486978857</v>
      </c>
      <c r="L85" s="297">
        <v>2.4361330611259473</v>
      </c>
      <c r="M85" s="297">
        <v>2.5902552505906025</v>
      </c>
      <c r="N85" s="297">
        <v>5.9473837999678665</v>
      </c>
      <c r="O85" s="297">
        <v>1.8237672392735165</v>
      </c>
      <c r="P85" s="297"/>
      <c r="Q85" s="297">
        <v>15.852480096394894</v>
      </c>
      <c r="R85" s="297">
        <v>0.36980395444185171</v>
      </c>
      <c r="S85" s="297">
        <v>70.332369548968174</v>
      </c>
      <c r="T85" s="297">
        <v>10.028870796232132</v>
      </c>
      <c r="U85" s="297"/>
      <c r="V85" s="297">
        <v>7.7131850795665535</v>
      </c>
      <c r="W85" s="297">
        <v>21.803133438627931</v>
      </c>
      <c r="X85" s="297">
        <v>2.2800268212338577</v>
      </c>
      <c r="Y85" s="297">
        <v>0</v>
      </c>
      <c r="Z85" s="297"/>
      <c r="AA85" s="297">
        <v>64.090719743499847</v>
      </c>
      <c r="AB85" s="297">
        <v>0.2405490104433638</v>
      </c>
      <c r="AC85" s="297">
        <v>4.6522561746725651E-3</v>
      </c>
      <c r="AD85" s="297"/>
      <c r="AE85" s="297">
        <v>57.637017797066761</v>
      </c>
      <c r="AF85" s="297">
        <v>0.25557162093928787</v>
      </c>
      <c r="AG85" s="297">
        <v>7.4028990371302452</v>
      </c>
      <c r="AH85" s="297">
        <v>2.0543635902224571</v>
      </c>
      <c r="AI85" s="297"/>
      <c r="AJ85" s="297">
        <v>6.491913821452916E-2</v>
      </c>
      <c r="AK85" s="297">
        <v>70.562310551137088</v>
      </c>
      <c r="AL85" s="297">
        <v>0</v>
      </c>
      <c r="AM85" s="297">
        <v>45.408994540036645</v>
      </c>
      <c r="AN85" s="297">
        <v>0</v>
      </c>
      <c r="AO85" s="297">
        <v>0</v>
      </c>
      <c r="AP85" s="297">
        <v>0</v>
      </c>
      <c r="AQ85" s="297">
        <v>0</v>
      </c>
      <c r="AR85" s="297">
        <v>0</v>
      </c>
      <c r="AS85" s="297">
        <v>0</v>
      </c>
      <c r="AT85" s="297">
        <v>0</v>
      </c>
      <c r="AU85" s="297">
        <v>0</v>
      </c>
      <c r="AV85" s="297">
        <v>0</v>
      </c>
      <c r="AW85" s="297">
        <v>0.12406256520291684</v>
      </c>
      <c r="AX85" s="297">
        <v>1.569596336331092E-2</v>
      </c>
      <c r="AY85" s="297">
        <v>2.6484012511390646E-2</v>
      </c>
      <c r="AZ85" s="297">
        <v>0</v>
      </c>
      <c r="BA85" s="297">
        <v>0</v>
      </c>
      <c r="BB85" s="297">
        <v>0</v>
      </c>
      <c r="BC85" s="297">
        <v>0</v>
      </c>
      <c r="BD85" s="297">
        <v>0</v>
      </c>
      <c r="BE85" s="297">
        <v>0</v>
      </c>
      <c r="BF85" s="297">
        <v>1.8337631085776118</v>
      </c>
      <c r="BG85" s="297">
        <v>0</v>
      </c>
      <c r="BH85" s="297">
        <v>0</v>
      </c>
      <c r="BI85" s="297">
        <v>1.3858358182489985</v>
      </c>
      <c r="BJ85" s="297">
        <v>0.2405490104433638</v>
      </c>
      <c r="BK85" s="297">
        <v>0</v>
      </c>
      <c r="BL85" s="297">
        <v>9.3509844996472378</v>
      </c>
      <c r="BM85" s="297">
        <v>0</v>
      </c>
      <c r="BN85" s="297">
        <v>0</v>
      </c>
      <c r="BO85" s="297">
        <v>0</v>
      </c>
      <c r="BP85" s="297">
        <v>0</v>
      </c>
      <c r="BQ85" s="297">
        <v>0</v>
      </c>
      <c r="BR85" s="297">
        <v>0</v>
      </c>
      <c r="BS85" s="297">
        <v>0</v>
      </c>
      <c r="BT85" s="297">
        <v>0.25035043560393555</v>
      </c>
      <c r="BU85" s="297">
        <v>0.18778623201652395</v>
      </c>
      <c r="BV85" s="297">
        <v>0</v>
      </c>
      <c r="BW85" s="297">
        <v>0.51426875144484185</v>
      </c>
      <c r="BX85" s="297">
        <v>94.506374832847612</v>
      </c>
      <c r="BY85" s="297">
        <v>7.8857902651183562E-3</v>
      </c>
      <c r="BZ85" s="297">
        <v>0</v>
      </c>
      <c r="CA85" s="297">
        <v>3.0322483937242777E-2</v>
      </c>
      <c r="CB85" s="297">
        <v>55.816462486978857</v>
      </c>
      <c r="CC85" s="297">
        <v>2.3120704959230305</v>
      </c>
      <c r="CD85" s="297">
        <v>2.5745592872272915</v>
      </c>
      <c r="CE85" s="297">
        <v>5.9208997874564755</v>
      </c>
      <c r="CF85" s="297">
        <v>1.8237672392735165</v>
      </c>
      <c r="CG85" s="297"/>
      <c r="CH85" s="297">
        <v>15.852480096394894</v>
      </c>
      <c r="CI85" s="297">
        <v>0.36980395444185171</v>
      </c>
      <c r="CJ85" s="297">
        <v>70.332369548968174</v>
      </c>
      <c r="CK85" s="297">
        <v>10.028870796232132</v>
      </c>
      <c r="CL85" s="297"/>
      <c r="CM85" s="297">
        <v>7.7131850795665535</v>
      </c>
      <c r="CN85" s="297">
        <v>19.969370330050321</v>
      </c>
      <c r="CO85" s="297">
        <v>2.2800268212338577</v>
      </c>
      <c r="CP85" s="297">
        <v>0</v>
      </c>
      <c r="CQ85" s="297"/>
      <c r="CR85" s="297">
        <v>62.704883925250847</v>
      </c>
      <c r="CS85" s="297">
        <v>0</v>
      </c>
      <c r="CT85" s="297">
        <v>4.6522561746725651E-3</v>
      </c>
      <c r="CU85" s="297"/>
      <c r="CV85" s="297">
        <v>48.286033297419522</v>
      </c>
      <c r="CW85" s="297">
        <v>0.25557162093928787</v>
      </c>
      <c r="CX85" s="297">
        <v>7.4028990371302452</v>
      </c>
      <c r="CY85" s="297">
        <v>2.0543635902224571</v>
      </c>
      <c r="CZ85" s="297"/>
      <c r="DA85" s="297">
        <v>6.491913821452916E-2</v>
      </c>
      <c r="DB85" s="297">
        <v>70.562310551137088</v>
      </c>
      <c r="DC85" s="297">
        <v>0</v>
      </c>
      <c r="DD85" s="297">
        <v>45.408994540036645</v>
      </c>
      <c r="DE85" s="298">
        <v>1080.4257147687649</v>
      </c>
    </row>
    <row r="86" spans="2:109" x14ac:dyDescent="0.2">
      <c r="B86" s="72" t="s">
        <v>15122</v>
      </c>
      <c r="C86" s="296">
        <v>0.23707590725815503</v>
      </c>
      <c r="D86" s="297">
        <v>0.17782909471881087</v>
      </c>
      <c r="E86" s="297">
        <v>0</v>
      </c>
      <c r="F86" s="297">
        <v>0.48700027435218052</v>
      </c>
      <c r="G86" s="297">
        <v>89.495288878276696</v>
      </c>
      <c r="H86" s="297">
        <v>7.4676557963259723E-3</v>
      </c>
      <c r="I86" s="297">
        <v>0</v>
      </c>
      <c r="J86" s="297">
        <v>2.8714670986694526E-2</v>
      </c>
      <c r="K86" s="297">
        <v>52.856862230413739</v>
      </c>
      <c r="L86" s="297">
        <v>2.3069600589060899</v>
      </c>
      <c r="M86" s="297">
        <v>2.4529101061181189</v>
      </c>
      <c r="N86" s="297">
        <v>5.6320309840422356</v>
      </c>
      <c r="O86" s="297">
        <v>1.7270641923807089</v>
      </c>
      <c r="P86" s="297"/>
      <c r="Q86" s="297">
        <v>15.011921557389869</v>
      </c>
      <c r="R86" s="297">
        <v>0.35019554807428188</v>
      </c>
      <c r="S86" s="297">
        <v>66.603080918207695</v>
      </c>
      <c r="T86" s="297">
        <v>9.4971020803535282</v>
      </c>
      <c r="U86" s="297"/>
      <c r="V86" s="297">
        <v>7.3042027914872119</v>
      </c>
      <c r="W86" s="297">
        <v>20.647048720182362</v>
      </c>
      <c r="X86" s="297">
        <v>2.1591311631352585</v>
      </c>
      <c r="Y86" s="297">
        <v>0</v>
      </c>
      <c r="Z86" s="297"/>
      <c r="AA86" s="297">
        <v>60.692387026865298</v>
      </c>
      <c r="AB86" s="297">
        <v>0.22779419078436541</v>
      </c>
      <c r="AC86" s="297">
        <v>4.4055759309831761E-3</v>
      </c>
      <c r="AD86" s="297"/>
      <c r="AE86" s="297">
        <v>54.580884802260059</v>
      </c>
      <c r="AF86" s="297">
        <v>0.24202024557079097</v>
      </c>
      <c r="AG86" s="297">
        <v>7.0103692902884873</v>
      </c>
      <c r="AH86" s="297">
        <v>1.9454334513746427</v>
      </c>
      <c r="AI86" s="297"/>
      <c r="AJ86" s="297">
        <v>6.1476879612767557E-2</v>
      </c>
      <c r="AK86" s="297">
        <v>66.820829577496184</v>
      </c>
      <c r="AL86" s="297">
        <v>0</v>
      </c>
      <c r="AM86" s="297">
        <v>43.001237654289753</v>
      </c>
      <c r="AN86" s="297">
        <v>0</v>
      </c>
      <c r="AO86" s="297">
        <v>0</v>
      </c>
      <c r="AP86" s="297">
        <v>0</v>
      </c>
      <c r="AQ86" s="297">
        <v>0</v>
      </c>
      <c r="AR86" s="297">
        <v>0</v>
      </c>
      <c r="AS86" s="297">
        <v>0</v>
      </c>
      <c r="AT86" s="297">
        <v>0</v>
      </c>
      <c r="AU86" s="297">
        <v>0</v>
      </c>
      <c r="AV86" s="297">
        <v>0</v>
      </c>
      <c r="AW86" s="297">
        <v>0.11748429808521235</v>
      </c>
      <c r="AX86" s="297">
        <v>1.4863703934331009E-2</v>
      </c>
      <c r="AY86" s="297">
        <v>2.5079729854784256E-2</v>
      </c>
      <c r="AZ86" s="297">
        <v>0</v>
      </c>
      <c r="BA86" s="297">
        <v>0</v>
      </c>
      <c r="BB86" s="297">
        <v>0</v>
      </c>
      <c r="BC86" s="297">
        <v>0</v>
      </c>
      <c r="BD86" s="297">
        <v>0</v>
      </c>
      <c r="BE86" s="297">
        <v>0</v>
      </c>
      <c r="BF86" s="297">
        <v>1.7365300428330381</v>
      </c>
      <c r="BG86" s="297">
        <v>0</v>
      </c>
      <c r="BH86" s="297">
        <v>0</v>
      </c>
      <c r="BI86" s="297">
        <v>1.3123535540477571</v>
      </c>
      <c r="BJ86" s="297">
        <v>0.22779419078436541</v>
      </c>
      <c r="BK86" s="297">
        <v>0</v>
      </c>
      <c r="BL86" s="297">
        <v>8.8551598828373024</v>
      </c>
      <c r="BM86" s="297">
        <v>0</v>
      </c>
      <c r="BN86" s="297">
        <v>0</v>
      </c>
      <c r="BO86" s="297">
        <v>0</v>
      </c>
      <c r="BP86" s="297">
        <v>0</v>
      </c>
      <c r="BQ86" s="297">
        <v>0</v>
      </c>
      <c r="BR86" s="297">
        <v>0</v>
      </c>
      <c r="BS86" s="297">
        <v>0</v>
      </c>
      <c r="BT86" s="297">
        <v>0.23707590725815503</v>
      </c>
      <c r="BU86" s="297">
        <v>0.17782909471881087</v>
      </c>
      <c r="BV86" s="297">
        <v>0</v>
      </c>
      <c r="BW86" s="297">
        <v>0.48700027435218052</v>
      </c>
      <c r="BX86" s="297">
        <v>89.495288878276696</v>
      </c>
      <c r="BY86" s="297">
        <v>7.4676557963259723E-3</v>
      </c>
      <c r="BZ86" s="297">
        <v>0</v>
      </c>
      <c r="CA86" s="297">
        <v>2.8714670986694526E-2</v>
      </c>
      <c r="CB86" s="297">
        <v>52.856862230413739</v>
      </c>
      <c r="CC86" s="297">
        <v>2.1894757608208777</v>
      </c>
      <c r="CD86" s="297">
        <v>2.438046402183788</v>
      </c>
      <c r="CE86" s="297">
        <v>5.6069512541874511</v>
      </c>
      <c r="CF86" s="297">
        <v>1.7270641923807089</v>
      </c>
      <c r="CG86" s="297"/>
      <c r="CH86" s="297">
        <v>15.011921557389869</v>
      </c>
      <c r="CI86" s="297">
        <v>0.35019554807428188</v>
      </c>
      <c r="CJ86" s="297">
        <v>66.603080918207695</v>
      </c>
      <c r="CK86" s="297">
        <v>9.4971020803535282</v>
      </c>
      <c r="CL86" s="297"/>
      <c r="CM86" s="297">
        <v>7.3042027914872119</v>
      </c>
      <c r="CN86" s="297">
        <v>18.910518677349323</v>
      </c>
      <c r="CO86" s="297">
        <v>2.1591311631352585</v>
      </c>
      <c r="CP86" s="297">
        <v>0</v>
      </c>
      <c r="CQ86" s="297"/>
      <c r="CR86" s="297">
        <v>59.380033472817544</v>
      </c>
      <c r="CS86" s="297">
        <v>0</v>
      </c>
      <c r="CT86" s="297">
        <v>4.4055759309831761E-3</v>
      </c>
      <c r="CU86" s="297"/>
      <c r="CV86" s="297">
        <v>45.725724919422753</v>
      </c>
      <c r="CW86" s="297">
        <v>0.24202024557079097</v>
      </c>
      <c r="CX86" s="297">
        <v>7.0103692902884873</v>
      </c>
      <c r="CY86" s="297">
        <v>1.9454334513746427</v>
      </c>
      <c r="CZ86" s="297"/>
      <c r="DA86" s="297">
        <v>6.1476879612767557E-2</v>
      </c>
      <c r="DB86" s="297">
        <v>66.820829577496184</v>
      </c>
      <c r="DC86" s="297">
        <v>0</v>
      </c>
      <c r="DD86" s="297">
        <v>43.001237654289753</v>
      </c>
      <c r="DE86" s="298">
        <v>1023.1374510531066</v>
      </c>
    </row>
    <row r="87" spans="2:109" x14ac:dyDescent="0.2">
      <c r="B87" s="72" t="s">
        <v>15123</v>
      </c>
      <c r="C87" s="296">
        <v>2.0165454556303898E-4</v>
      </c>
      <c r="D87" s="297">
        <v>3.3548349251522115E-3</v>
      </c>
      <c r="E87" s="297">
        <v>0</v>
      </c>
      <c r="F87" s="297">
        <v>4.1423787068597685E-4</v>
      </c>
      <c r="G87" s="297">
        <v>24.475577441646703</v>
      </c>
      <c r="H87" s="297">
        <v>6.3519180563106658E-6</v>
      </c>
      <c r="I87" s="297">
        <v>0</v>
      </c>
      <c r="J87" s="297">
        <v>2.4424430115156218E-5</v>
      </c>
      <c r="K87" s="297">
        <v>52.390352575336458</v>
      </c>
      <c r="L87" s="297">
        <v>1.964601351349558E-2</v>
      </c>
      <c r="M87" s="297">
        <v>1.9770157256256405E-2</v>
      </c>
      <c r="N87" s="297">
        <v>1.8886283507169491E-2</v>
      </c>
      <c r="O87" s="297">
        <v>1.4690246212724293E-3</v>
      </c>
      <c r="P87" s="297"/>
      <c r="Q87" s="297">
        <v>1.276899983087299E-2</v>
      </c>
      <c r="R87" s="297">
        <v>2.9787305222972845E-4</v>
      </c>
      <c r="S87" s="297">
        <v>0.55665195662853462</v>
      </c>
      <c r="T87" s="297">
        <v>8.0781460517372131E-3</v>
      </c>
      <c r="U87" s="297"/>
      <c r="V87" s="297">
        <v>6.2128864617767609E-3</v>
      </c>
      <c r="W87" s="297">
        <v>1.7562186200357054E-2</v>
      </c>
      <c r="X87" s="297">
        <v>1.8365367385852714E-3</v>
      </c>
      <c r="Y87" s="297">
        <v>0</v>
      </c>
      <c r="Z87" s="297"/>
      <c r="AA87" s="297">
        <v>5.1624375781515033E-2</v>
      </c>
      <c r="AB87" s="297">
        <v>1.9375960449030945E-4</v>
      </c>
      <c r="AC87" s="297">
        <v>3.7473416113029133E-6</v>
      </c>
      <c r="AD87" s="297"/>
      <c r="AE87" s="297">
        <v>4.6425989247584017E-2</v>
      </c>
      <c r="AF87" s="297">
        <v>2.0586015340854147E-4</v>
      </c>
      <c r="AG87" s="297">
        <v>5.9629544385665567E-3</v>
      </c>
      <c r="AH87" s="297">
        <v>1.6547674670834497E-3</v>
      </c>
      <c r="AI87" s="297"/>
      <c r="AJ87" s="297">
        <v>5.229165782521689E-5</v>
      </c>
      <c r="AK87" s="297">
        <v>5.6837171598050518E-2</v>
      </c>
      <c r="AL87" s="297">
        <v>0</v>
      </c>
      <c r="AM87" s="297">
        <v>3.6576449872578763E-2</v>
      </c>
      <c r="AN87" s="297">
        <v>0</v>
      </c>
      <c r="AO87" s="297">
        <v>0</v>
      </c>
      <c r="AP87" s="297">
        <v>0</v>
      </c>
      <c r="AQ87" s="297">
        <v>0</v>
      </c>
      <c r="AR87" s="297">
        <v>0</v>
      </c>
      <c r="AS87" s="297">
        <v>0</v>
      </c>
      <c r="AT87" s="297">
        <v>0</v>
      </c>
      <c r="AU87" s="297">
        <v>0</v>
      </c>
      <c r="AV87" s="297">
        <v>0</v>
      </c>
      <c r="AW87" s="297">
        <v>9.9931043247546877E-5</v>
      </c>
      <c r="AX87" s="297">
        <v>1.2642927309341639E-5</v>
      </c>
      <c r="AY87" s="297">
        <v>2.1332583243910936E-5</v>
      </c>
      <c r="AZ87" s="297">
        <v>0</v>
      </c>
      <c r="BA87" s="297">
        <v>0</v>
      </c>
      <c r="BB87" s="297">
        <v>0</v>
      </c>
      <c r="BC87" s="297">
        <v>0</v>
      </c>
      <c r="BD87" s="297">
        <v>0</v>
      </c>
      <c r="BE87" s="297">
        <v>0</v>
      </c>
      <c r="BF87" s="297">
        <v>1.4770761849821636E-3</v>
      </c>
      <c r="BG87" s="297">
        <v>0</v>
      </c>
      <c r="BH87" s="297">
        <v>0</v>
      </c>
      <c r="BI87" s="297">
        <v>1.1162756377069026E-3</v>
      </c>
      <c r="BJ87" s="297">
        <v>1.9375960449030945E-4</v>
      </c>
      <c r="BK87" s="297">
        <v>0</v>
      </c>
      <c r="BL87" s="297">
        <v>7.5321160328500015E-3</v>
      </c>
      <c r="BM87" s="297">
        <v>0</v>
      </c>
      <c r="BN87" s="297">
        <v>0</v>
      </c>
      <c r="BO87" s="297">
        <v>0</v>
      </c>
      <c r="BP87" s="297">
        <v>0</v>
      </c>
      <c r="BQ87" s="297">
        <v>0</v>
      </c>
      <c r="BR87" s="297">
        <v>0</v>
      </c>
      <c r="BS87" s="297">
        <v>0</v>
      </c>
      <c r="BT87" s="297">
        <v>2.0165454556303898E-4</v>
      </c>
      <c r="BU87" s="297">
        <v>3.3548349251522115E-3</v>
      </c>
      <c r="BV87" s="297">
        <v>0</v>
      </c>
      <c r="BW87" s="297">
        <v>4.1423787068597685E-4</v>
      </c>
      <c r="BX87" s="297">
        <v>24.475577441646703</v>
      </c>
      <c r="BY87" s="297">
        <v>6.3519180563106658E-6</v>
      </c>
      <c r="BZ87" s="297">
        <v>0</v>
      </c>
      <c r="CA87" s="297">
        <v>2.4424430115156218E-5</v>
      </c>
      <c r="CB87" s="297">
        <v>52.390352575336458</v>
      </c>
      <c r="CC87" s="297">
        <v>1.9546082470248034E-2</v>
      </c>
      <c r="CD87" s="297">
        <v>1.9757514328947064E-2</v>
      </c>
      <c r="CE87" s="297">
        <v>1.886495092392558E-2</v>
      </c>
      <c r="CF87" s="297">
        <v>1.4690246212724293E-3</v>
      </c>
      <c r="CG87" s="297"/>
      <c r="CH87" s="297">
        <v>1.276899983087299E-2</v>
      </c>
      <c r="CI87" s="297">
        <v>2.9787305222972845E-4</v>
      </c>
      <c r="CJ87" s="297">
        <v>0.55665195662853462</v>
      </c>
      <c r="CK87" s="297">
        <v>8.0781460517372131E-3</v>
      </c>
      <c r="CL87" s="297"/>
      <c r="CM87" s="297">
        <v>6.2128864617767609E-3</v>
      </c>
      <c r="CN87" s="297">
        <v>1.6085110015374892E-2</v>
      </c>
      <c r="CO87" s="297">
        <v>1.8365367385852714E-3</v>
      </c>
      <c r="CP87" s="297">
        <v>0</v>
      </c>
      <c r="CQ87" s="297"/>
      <c r="CR87" s="297">
        <v>5.0508100143808132E-2</v>
      </c>
      <c r="CS87" s="297">
        <v>0</v>
      </c>
      <c r="CT87" s="297">
        <v>3.7473416113029133E-6</v>
      </c>
      <c r="CU87" s="297"/>
      <c r="CV87" s="297">
        <v>3.8893873214734018E-2</v>
      </c>
      <c r="CW87" s="297">
        <v>2.0586015340854147E-4</v>
      </c>
      <c r="CX87" s="297">
        <v>5.9629544385665567E-3</v>
      </c>
      <c r="CY87" s="297">
        <v>1.6547674670834497E-3</v>
      </c>
      <c r="CZ87" s="297"/>
      <c r="DA87" s="297">
        <v>5.229165782521689E-5</v>
      </c>
      <c r="DB87" s="297">
        <v>5.6837171598050518E-2</v>
      </c>
      <c r="DC87" s="297">
        <v>0</v>
      </c>
      <c r="DD87" s="297">
        <v>3.6576449872578763E-2</v>
      </c>
      <c r="DE87" s="298">
        <v>155.46529790339551</v>
      </c>
    </row>
    <row r="88" spans="2:109" x14ac:dyDescent="0.2">
      <c r="B88" s="72" t="s">
        <v>15130</v>
      </c>
      <c r="C88" s="296">
        <v>0</v>
      </c>
      <c r="D88" s="297">
        <v>0</v>
      </c>
      <c r="E88" s="297">
        <v>0</v>
      </c>
      <c r="F88" s="297">
        <v>1.4404065450269854</v>
      </c>
      <c r="G88" s="297">
        <v>6.8939632889300988</v>
      </c>
      <c r="H88" s="297">
        <v>0</v>
      </c>
      <c r="I88" s="297">
        <v>0</v>
      </c>
      <c r="J88" s="297">
        <v>0</v>
      </c>
      <c r="K88" s="297">
        <v>11.814826739993997</v>
      </c>
      <c r="L88" s="297">
        <v>0</v>
      </c>
      <c r="M88" s="297">
        <v>3.68615996265242</v>
      </c>
      <c r="N88" s="297">
        <v>0</v>
      </c>
      <c r="O88" s="297">
        <v>0</v>
      </c>
      <c r="P88" s="297"/>
      <c r="Q88" s="297">
        <v>70.266062195450147</v>
      </c>
      <c r="R88" s="297">
        <v>312.76449879518827</v>
      </c>
      <c r="S88" s="297">
        <v>9835.5861068378435</v>
      </c>
      <c r="T88" s="297">
        <v>161.16793090928201</v>
      </c>
      <c r="U88" s="297"/>
      <c r="V88" s="297">
        <v>465.44338702297483</v>
      </c>
      <c r="W88" s="297">
        <v>1383.0945568880984</v>
      </c>
      <c r="X88" s="297">
        <v>0</v>
      </c>
      <c r="Y88" s="297">
        <v>0</v>
      </c>
      <c r="Z88" s="297"/>
      <c r="AA88" s="297">
        <v>7098.4044822244532</v>
      </c>
      <c r="AB88" s="297">
        <v>0</v>
      </c>
      <c r="AC88" s="297">
        <v>0</v>
      </c>
      <c r="AD88" s="297"/>
      <c r="AE88" s="297">
        <v>1661.3682447884244</v>
      </c>
      <c r="AF88" s="297">
        <v>214.72974782824119</v>
      </c>
      <c r="AG88" s="297">
        <v>974.16654771704532</v>
      </c>
      <c r="AH88" s="297">
        <v>0</v>
      </c>
      <c r="AI88" s="297"/>
      <c r="AJ88" s="297">
        <v>0</v>
      </c>
      <c r="AK88" s="297">
        <v>4411.263873417879</v>
      </c>
      <c r="AL88" s="297">
        <v>0</v>
      </c>
      <c r="AM88" s="297">
        <v>79.64182515704033</v>
      </c>
      <c r="AN88" s="297">
        <v>0</v>
      </c>
      <c r="AO88" s="297">
        <v>0</v>
      </c>
      <c r="AP88" s="297">
        <v>0</v>
      </c>
      <c r="AQ88" s="297">
        <v>0</v>
      </c>
      <c r="AR88" s="297">
        <v>0</v>
      </c>
      <c r="AS88" s="297">
        <v>0</v>
      </c>
      <c r="AT88" s="297">
        <v>0</v>
      </c>
      <c r="AU88" s="297">
        <v>0</v>
      </c>
      <c r="AV88" s="297">
        <v>0</v>
      </c>
      <c r="AW88" s="297">
        <v>0</v>
      </c>
      <c r="AX88" s="297">
        <v>0</v>
      </c>
      <c r="AY88" s="297">
        <v>0</v>
      </c>
      <c r="AZ88" s="297">
        <v>0</v>
      </c>
      <c r="BA88" s="297">
        <v>0</v>
      </c>
      <c r="BB88" s="297">
        <v>0</v>
      </c>
      <c r="BC88" s="297">
        <v>0</v>
      </c>
      <c r="BD88" s="297">
        <v>0</v>
      </c>
      <c r="BE88" s="297">
        <v>0</v>
      </c>
      <c r="BF88" s="297">
        <v>0</v>
      </c>
      <c r="BG88" s="297">
        <v>0</v>
      </c>
      <c r="BH88" s="297">
        <v>0</v>
      </c>
      <c r="BI88" s="297">
        <v>0</v>
      </c>
      <c r="BJ88" s="297">
        <v>0</v>
      </c>
      <c r="BK88" s="297">
        <v>0</v>
      </c>
      <c r="BL88" s="297">
        <v>0</v>
      </c>
      <c r="BM88" s="297">
        <v>0</v>
      </c>
      <c r="BN88" s="297">
        <v>0</v>
      </c>
      <c r="BO88" s="297">
        <v>0</v>
      </c>
      <c r="BP88" s="297">
        <v>0</v>
      </c>
      <c r="BQ88" s="297">
        <v>0</v>
      </c>
      <c r="BR88" s="297">
        <v>0</v>
      </c>
      <c r="BS88" s="297">
        <v>0</v>
      </c>
      <c r="BT88" s="297">
        <v>0</v>
      </c>
      <c r="BU88" s="297">
        <v>0</v>
      </c>
      <c r="BV88" s="297">
        <v>0</v>
      </c>
      <c r="BW88" s="297">
        <v>1.4404065450269854</v>
      </c>
      <c r="BX88" s="297">
        <v>6.8939632889300988</v>
      </c>
      <c r="BY88" s="297">
        <v>0</v>
      </c>
      <c r="BZ88" s="297">
        <v>0</v>
      </c>
      <c r="CA88" s="297">
        <v>0</v>
      </c>
      <c r="CB88" s="297">
        <v>11.814826739993997</v>
      </c>
      <c r="CC88" s="297">
        <v>0</v>
      </c>
      <c r="CD88" s="297">
        <v>3.68615996265242</v>
      </c>
      <c r="CE88" s="297">
        <v>0</v>
      </c>
      <c r="CF88" s="297">
        <v>0</v>
      </c>
      <c r="CG88" s="297"/>
      <c r="CH88" s="297">
        <v>70.266062195450147</v>
      </c>
      <c r="CI88" s="297">
        <v>312.76449879518827</v>
      </c>
      <c r="CJ88" s="297">
        <v>9835.5861068378435</v>
      </c>
      <c r="CK88" s="297">
        <v>161.16793090928201</v>
      </c>
      <c r="CL88" s="297"/>
      <c r="CM88" s="297">
        <v>465.44338702297483</v>
      </c>
      <c r="CN88" s="297">
        <v>1383.0945568880984</v>
      </c>
      <c r="CO88" s="297">
        <v>0</v>
      </c>
      <c r="CP88" s="297">
        <v>0</v>
      </c>
      <c r="CQ88" s="297"/>
      <c r="CR88" s="297">
        <v>7098.4044822244532</v>
      </c>
      <c r="CS88" s="297">
        <v>0</v>
      </c>
      <c r="CT88" s="297">
        <v>0</v>
      </c>
      <c r="CU88" s="297"/>
      <c r="CV88" s="297">
        <v>1661.3682447884244</v>
      </c>
      <c r="CW88" s="297">
        <v>214.72974782824119</v>
      </c>
      <c r="CX88" s="297">
        <v>974.16654771704532</v>
      </c>
      <c r="CY88" s="297">
        <v>0</v>
      </c>
      <c r="CZ88" s="297"/>
      <c r="DA88" s="297">
        <v>0</v>
      </c>
      <c r="DB88" s="297">
        <v>4411.263873417879</v>
      </c>
      <c r="DC88" s="297">
        <v>0</v>
      </c>
      <c r="DD88" s="297">
        <v>79.64182515704033</v>
      </c>
      <c r="DE88" s="298">
        <v>53383.465240637059</v>
      </c>
    </row>
    <row r="89" spans="2:109" x14ac:dyDescent="0.2">
      <c r="B89" s="72" t="s">
        <v>15132</v>
      </c>
      <c r="C89" s="296">
        <v>16.521526467605167</v>
      </c>
      <c r="D89" s="297">
        <v>0</v>
      </c>
      <c r="E89" s="297">
        <v>13.796423077982197</v>
      </c>
      <c r="F89" s="297">
        <v>134.14551370854653</v>
      </c>
      <c r="G89" s="297">
        <v>2108.7633644525854</v>
      </c>
      <c r="H89" s="297">
        <v>5.4067219697769939</v>
      </c>
      <c r="I89" s="297">
        <v>2.0826975923272677</v>
      </c>
      <c r="J89" s="297">
        <v>25.599272948983437</v>
      </c>
      <c r="K89" s="297">
        <v>5237.9872318527505</v>
      </c>
      <c r="L89" s="297">
        <v>1234.9471429290704</v>
      </c>
      <c r="M89" s="297">
        <v>512.66814963465799</v>
      </c>
      <c r="N89" s="297">
        <v>307.79027760785419</v>
      </c>
      <c r="O89" s="297">
        <v>238.22604390630786</v>
      </c>
      <c r="P89" s="297"/>
      <c r="Q89" s="297">
        <v>10906.748168232016</v>
      </c>
      <c r="R89" s="297">
        <v>5342.7500491926776</v>
      </c>
      <c r="S89" s="297">
        <v>33349.759270147879</v>
      </c>
      <c r="T89" s="297">
        <v>3793.3989822942549</v>
      </c>
      <c r="U89" s="297"/>
      <c r="V89" s="297">
        <v>4154.7283473621874</v>
      </c>
      <c r="W89" s="297">
        <v>24339.207885274998</v>
      </c>
      <c r="X89" s="297">
        <v>1534.2018615014722</v>
      </c>
      <c r="Y89" s="297">
        <v>91.849669139747334</v>
      </c>
      <c r="Z89" s="297"/>
      <c r="AA89" s="297">
        <v>25025.266656288637</v>
      </c>
      <c r="AB89" s="297">
        <v>329.98588850632177</v>
      </c>
      <c r="AC89" s="297">
        <v>5.967353855183239</v>
      </c>
      <c r="AD89" s="297"/>
      <c r="AE89" s="297">
        <v>83141.535431503056</v>
      </c>
      <c r="AF89" s="297">
        <v>2107.450172733591</v>
      </c>
      <c r="AG89" s="297">
        <v>1060.1328405658235</v>
      </c>
      <c r="AH89" s="297">
        <v>3381.747859609382</v>
      </c>
      <c r="AI89" s="297"/>
      <c r="AJ89" s="297">
        <v>170.30323778826698</v>
      </c>
      <c r="AK89" s="297">
        <v>13919.126170322179</v>
      </c>
      <c r="AL89" s="297">
        <v>0</v>
      </c>
      <c r="AM89" s="297">
        <v>4542.5751942270253</v>
      </c>
      <c r="AN89" s="297">
        <v>0</v>
      </c>
      <c r="AO89" s="297">
        <v>0</v>
      </c>
      <c r="AP89" s="297">
        <v>13.769945156099148</v>
      </c>
      <c r="AQ89" s="297">
        <v>0</v>
      </c>
      <c r="AR89" s="297">
        <v>0</v>
      </c>
      <c r="AS89" s="297">
        <v>0</v>
      </c>
      <c r="AT89" s="297">
        <v>0</v>
      </c>
      <c r="AU89" s="297">
        <v>0</v>
      </c>
      <c r="AV89" s="297">
        <v>0</v>
      </c>
      <c r="AW89" s="297">
        <v>918.84221449682411</v>
      </c>
      <c r="AX89" s="297">
        <v>28.709570968197671</v>
      </c>
      <c r="AY89" s="297">
        <v>307.79027760785419</v>
      </c>
      <c r="AZ89" s="297">
        <v>0</v>
      </c>
      <c r="BA89" s="297">
        <v>0</v>
      </c>
      <c r="BB89" s="297">
        <v>0</v>
      </c>
      <c r="BC89" s="297">
        <v>0</v>
      </c>
      <c r="BD89" s="297">
        <v>0</v>
      </c>
      <c r="BE89" s="297">
        <v>0</v>
      </c>
      <c r="BF89" s="297">
        <v>2032.349877442706</v>
      </c>
      <c r="BG89" s="297">
        <v>0</v>
      </c>
      <c r="BH89" s="297">
        <v>0</v>
      </c>
      <c r="BI89" s="297">
        <v>384.35762999270423</v>
      </c>
      <c r="BJ89" s="297">
        <v>329.98588850632177</v>
      </c>
      <c r="BK89" s="297">
        <v>0</v>
      </c>
      <c r="BL89" s="297">
        <v>15203.140986328077</v>
      </c>
      <c r="BM89" s="297">
        <v>0</v>
      </c>
      <c r="BN89" s="297">
        <v>0</v>
      </c>
      <c r="BO89" s="297">
        <v>0</v>
      </c>
      <c r="BP89" s="297">
        <v>0</v>
      </c>
      <c r="BQ89" s="297">
        <v>0</v>
      </c>
      <c r="BR89" s="297">
        <v>0</v>
      </c>
      <c r="BS89" s="297">
        <v>0</v>
      </c>
      <c r="BT89" s="297">
        <v>16.521526467605167</v>
      </c>
      <c r="BU89" s="297">
        <v>0</v>
      </c>
      <c r="BV89" s="297">
        <v>2.6477921883049906E-2</v>
      </c>
      <c r="BW89" s="297">
        <v>134.14551370854653</v>
      </c>
      <c r="BX89" s="297">
        <v>2108.7633644525854</v>
      </c>
      <c r="BY89" s="297">
        <v>5.4067219697769939</v>
      </c>
      <c r="BZ89" s="297">
        <v>2.0826975923272677</v>
      </c>
      <c r="CA89" s="297">
        <v>25.599272948983437</v>
      </c>
      <c r="CB89" s="297">
        <v>5237.9872318527505</v>
      </c>
      <c r="CC89" s="297">
        <v>316.10492843224637</v>
      </c>
      <c r="CD89" s="297">
        <v>483.95857866646037</v>
      </c>
      <c r="CE89" s="297">
        <v>0</v>
      </c>
      <c r="CF89" s="297">
        <v>238.22604390630786</v>
      </c>
      <c r="CG89" s="297"/>
      <c r="CH89" s="297">
        <v>10906.748168232016</v>
      </c>
      <c r="CI89" s="297">
        <v>5342.7500491926776</v>
      </c>
      <c r="CJ89" s="297">
        <v>33349.759270147879</v>
      </c>
      <c r="CK89" s="297">
        <v>3793.3989822942549</v>
      </c>
      <c r="CL89" s="297"/>
      <c r="CM89" s="297">
        <v>4154.7283473621874</v>
      </c>
      <c r="CN89" s="297">
        <v>22306.858007832292</v>
      </c>
      <c r="CO89" s="297">
        <v>1534.2018615014722</v>
      </c>
      <c r="CP89" s="297">
        <v>91.849669139747334</v>
      </c>
      <c r="CQ89" s="297"/>
      <c r="CR89" s="297">
        <v>24640.909026295933</v>
      </c>
      <c r="CS89" s="297">
        <v>0</v>
      </c>
      <c r="CT89" s="297">
        <v>5.967353855183239</v>
      </c>
      <c r="CU89" s="297"/>
      <c r="CV89" s="297">
        <v>67938.394445174985</v>
      </c>
      <c r="CW89" s="297">
        <v>2107.450172733591</v>
      </c>
      <c r="CX89" s="297">
        <v>1060.1328405658235</v>
      </c>
      <c r="CY89" s="297">
        <v>3381.747859609382</v>
      </c>
      <c r="CZ89" s="297"/>
      <c r="DA89" s="297">
        <v>170.30323778826698</v>
      </c>
      <c r="DB89" s="297">
        <v>13919.126170322179</v>
      </c>
      <c r="DC89" s="297">
        <v>0</v>
      </c>
      <c r="DD89" s="297">
        <v>4542.5751942270253</v>
      </c>
      <c r="DE89" s="298">
        <v>454069.3388093863</v>
      </c>
    </row>
    <row r="90" spans="2:109" x14ac:dyDescent="0.2">
      <c r="B90" s="72" t="s">
        <v>16663</v>
      </c>
      <c r="C90" s="296">
        <v>0</v>
      </c>
      <c r="D90" s="297">
        <v>0</v>
      </c>
      <c r="E90" s="297">
        <v>0</v>
      </c>
      <c r="F90" s="297">
        <v>0.10867414722167375</v>
      </c>
      <c r="G90" s="297">
        <v>0.52012786528123411</v>
      </c>
      <c r="H90" s="297">
        <v>0</v>
      </c>
      <c r="I90" s="297">
        <v>0</v>
      </c>
      <c r="J90" s="297">
        <v>0</v>
      </c>
      <c r="K90" s="297">
        <v>0.89139154843025292</v>
      </c>
      <c r="L90" s="297">
        <v>0</v>
      </c>
      <c r="M90" s="297">
        <v>0.27810918510955779</v>
      </c>
      <c r="N90" s="297">
        <v>0</v>
      </c>
      <c r="O90" s="297">
        <v>0</v>
      </c>
      <c r="P90" s="297"/>
      <c r="Q90" s="297">
        <v>0.39446995102996896</v>
      </c>
      <c r="R90" s="297">
        <v>1.7558433284687402</v>
      </c>
      <c r="S90" s="297">
        <v>55.216459392918615</v>
      </c>
      <c r="T90" s="297">
        <v>0.90478822673376669</v>
      </c>
      <c r="U90" s="297"/>
      <c r="V90" s="297">
        <v>2.6129745192703346</v>
      </c>
      <c r="W90" s="297">
        <v>7.7646195770565427</v>
      </c>
      <c r="X90" s="297">
        <v>0</v>
      </c>
      <c r="Y90" s="297">
        <v>0</v>
      </c>
      <c r="Z90" s="297"/>
      <c r="AA90" s="297">
        <v>39.850066746380222</v>
      </c>
      <c r="AB90" s="297">
        <v>0</v>
      </c>
      <c r="AC90" s="297">
        <v>0</v>
      </c>
      <c r="AD90" s="297"/>
      <c r="AE90" s="297">
        <v>9.3268333202094666</v>
      </c>
      <c r="AF90" s="297">
        <v>1.205481429639139</v>
      </c>
      <c r="AG90" s="297">
        <v>5.468919395313141</v>
      </c>
      <c r="AH90" s="297">
        <v>0</v>
      </c>
      <c r="AI90" s="297"/>
      <c r="AJ90" s="297">
        <v>0</v>
      </c>
      <c r="AK90" s="297">
        <v>24.764601711807575</v>
      </c>
      <c r="AL90" s="297">
        <v>0</v>
      </c>
      <c r="AM90" s="297">
        <v>0.44710498764322831</v>
      </c>
      <c r="AN90" s="297">
        <v>0</v>
      </c>
      <c r="AO90" s="297">
        <v>0</v>
      </c>
      <c r="AP90" s="297">
        <v>0</v>
      </c>
      <c r="AQ90" s="297">
        <v>0</v>
      </c>
      <c r="AR90" s="297">
        <v>0</v>
      </c>
      <c r="AS90" s="297">
        <v>0</v>
      </c>
      <c r="AT90" s="297">
        <v>0</v>
      </c>
      <c r="AU90" s="297">
        <v>0</v>
      </c>
      <c r="AV90" s="297">
        <v>0</v>
      </c>
      <c r="AW90" s="297">
        <v>0</v>
      </c>
      <c r="AX90" s="297">
        <v>0</v>
      </c>
      <c r="AY90" s="297">
        <v>0</v>
      </c>
      <c r="AZ90" s="297">
        <v>0</v>
      </c>
      <c r="BA90" s="297">
        <v>0</v>
      </c>
      <c r="BB90" s="297">
        <v>0</v>
      </c>
      <c r="BC90" s="297">
        <v>0</v>
      </c>
      <c r="BD90" s="297">
        <v>0</v>
      </c>
      <c r="BE90" s="297">
        <v>0</v>
      </c>
      <c r="BF90" s="297">
        <v>0</v>
      </c>
      <c r="BG90" s="297">
        <v>0</v>
      </c>
      <c r="BH90" s="297">
        <v>0</v>
      </c>
      <c r="BI90" s="297">
        <v>0</v>
      </c>
      <c r="BJ90" s="297">
        <v>0</v>
      </c>
      <c r="BK90" s="297">
        <v>0</v>
      </c>
      <c r="BL90" s="297">
        <v>0</v>
      </c>
      <c r="BM90" s="297">
        <v>0</v>
      </c>
      <c r="BN90" s="297">
        <v>0</v>
      </c>
      <c r="BO90" s="297">
        <v>0</v>
      </c>
      <c r="BP90" s="297">
        <v>0</v>
      </c>
      <c r="BQ90" s="297">
        <v>0</v>
      </c>
      <c r="BR90" s="297">
        <v>0</v>
      </c>
      <c r="BS90" s="297">
        <v>0</v>
      </c>
      <c r="BT90" s="297">
        <v>0</v>
      </c>
      <c r="BU90" s="297">
        <v>0</v>
      </c>
      <c r="BV90" s="297">
        <v>0</v>
      </c>
      <c r="BW90" s="297">
        <v>0.10867414722167375</v>
      </c>
      <c r="BX90" s="297">
        <v>0.52012786528123411</v>
      </c>
      <c r="BY90" s="297">
        <v>0</v>
      </c>
      <c r="BZ90" s="297">
        <v>0</v>
      </c>
      <c r="CA90" s="297">
        <v>0</v>
      </c>
      <c r="CB90" s="297">
        <v>0.89139154843025292</v>
      </c>
      <c r="CC90" s="297">
        <v>0</v>
      </c>
      <c r="CD90" s="297">
        <v>0.27810918510955779</v>
      </c>
      <c r="CE90" s="297">
        <v>0</v>
      </c>
      <c r="CF90" s="297">
        <v>0</v>
      </c>
      <c r="CG90" s="297"/>
      <c r="CH90" s="297">
        <v>0.39446995102996896</v>
      </c>
      <c r="CI90" s="297">
        <v>1.7558433284687402</v>
      </c>
      <c r="CJ90" s="297">
        <v>55.216459392918615</v>
      </c>
      <c r="CK90" s="297">
        <v>0.90478822673376669</v>
      </c>
      <c r="CL90" s="297"/>
      <c r="CM90" s="297">
        <v>2.6129745192703346</v>
      </c>
      <c r="CN90" s="297">
        <v>7.7646195770565427</v>
      </c>
      <c r="CO90" s="297">
        <v>0</v>
      </c>
      <c r="CP90" s="297">
        <v>0</v>
      </c>
      <c r="CQ90" s="297"/>
      <c r="CR90" s="297">
        <v>39.850066746380222</v>
      </c>
      <c r="CS90" s="297">
        <v>0</v>
      </c>
      <c r="CT90" s="297">
        <v>0</v>
      </c>
      <c r="CU90" s="297"/>
      <c r="CV90" s="297">
        <v>9.3268333202094666</v>
      </c>
      <c r="CW90" s="297">
        <v>1.205481429639139</v>
      </c>
      <c r="CX90" s="297">
        <v>5.468919395313141</v>
      </c>
      <c r="CY90" s="297">
        <v>0</v>
      </c>
      <c r="CZ90" s="297"/>
      <c r="DA90" s="297">
        <v>0</v>
      </c>
      <c r="DB90" s="297">
        <v>24.764601711807575</v>
      </c>
      <c r="DC90" s="297">
        <v>0</v>
      </c>
      <c r="DD90" s="297">
        <v>0.44710498764322831</v>
      </c>
      <c r="DE90" s="298">
        <v>303.02093066502692</v>
      </c>
    </row>
    <row r="91" spans="2:109" x14ac:dyDescent="0.2">
      <c r="B91" s="72" t="s">
        <v>16664</v>
      </c>
      <c r="C91" s="296">
        <v>3.4460613074413233</v>
      </c>
      <c r="D91" s="297">
        <v>0</v>
      </c>
      <c r="E91" s="297">
        <v>0.35883452271404104</v>
      </c>
      <c r="F91" s="297">
        <v>27.980081941234179</v>
      </c>
      <c r="G91" s="297">
        <v>439.84603063394775</v>
      </c>
      <c r="H91" s="297">
        <v>1.1277344993923053</v>
      </c>
      <c r="I91" s="297">
        <v>0.4344092298065082</v>
      </c>
      <c r="J91" s="297">
        <v>5.3394983920579806</v>
      </c>
      <c r="K91" s="297">
        <v>1092.2675800257609</v>
      </c>
      <c r="L91" s="297">
        <v>89.509011716603524</v>
      </c>
      <c r="M91" s="297">
        <v>101.68075430177089</v>
      </c>
      <c r="N91" s="297">
        <v>7.897338887200049</v>
      </c>
      <c r="O91" s="297">
        <v>49.689207225495721</v>
      </c>
      <c r="P91" s="297"/>
      <c r="Q91" s="297">
        <v>279.84732692439866</v>
      </c>
      <c r="R91" s="297">
        <v>137.08525186697648</v>
      </c>
      <c r="S91" s="297">
        <v>855.69418504653368</v>
      </c>
      <c r="T91" s="297">
        <v>97.331720580549771</v>
      </c>
      <c r="U91" s="297"/>
      <c r="V91" s="297">
        <v>106.60277510513059</v>
      </c>
      <c r="W91" s="297">
        <v>624.49981984461283</v>
      </c>
      <c r="X91" s="297">
        <v>39.364830220813644</v>
      </c>
      <c r="Y91" s="297">
        <v>2.3566955054959631</v>
      </c>
      <c r="Z91" s="297"/>
      <c r="AA91" s="297">
        <v>642.10284049016298</v>
      </c>
      <c r="AB91" s="297">
        <v>8.4668379059343426</v>
      </c>
      <c r="AC91" s="297">
        <v>0.15311144984983485</v>
      </c>
      <c r="AD91" s="297"/>
      <c r="AE91" s="297">
        <v>2133.2606280087862</v>
      </c>
      <c r="AF91" s="297">
        <v>54.073339584722284</v>
      </c>
      <c r="AG91" s="297">
        <v>27.201081114281056</v>
      </c>
      <c r="AH91" s="297">
        <v>86.769501252489192</v>
      </c>
      <c r="AI91" s="297"/>
      <c r="AJ91" s="297">
        <v>4.3696714296963783</v>
      </c>
      <c r="AK91" s="297">
        <v>357.13946923554209</v>
      </c>
      <c r="AL91" s="297">
        <v>0</v>
      </c>
      <c r="AM91" s="297">
        <v>116.55421999750635</v>
      </c>
      <c r="AN91" s="297">
        <v>0</v>
      </c>
      <c r="AO91" s="297">
        <v>0</v>
      </c>
      <c r="AP91" s="297">
        <v>0.35331175565728384</v>
      </c>
      <c r="AQ91" s="297">
        <v>0</v>
      </c>
      <c r="AR91" s="297">
        <v>0</v>
      </c>
      <c r="AS91" s="297">
        <v>0</v>
      </c>
      <c r="AT91" s="297">
        <v>0</v>
      </c>
      <c r="AU91" s="297">
        <v>0</v>
      </c>
      <c r="AV91" s="297">
        <v>0</v>
      </c>
      <c r="AW91" s="297">
        <v>23.575820549445474</v>
      </c>
      <c r="AX91" s="297">
        <v>0.73663539018878788</v>
      </c>
      <c r="AY91" s="297">
        <v>7.897338887200049</v>
      </c>
      <c r="AZ91" s="297">
        <v>0</v>
      </c>
      <c r="BA91" s="297">
        <v>0</v>
      </c>
      <c r="BB91" s="297">
        <v>0</v>
      </c>
      <c r="BC91" s="297">
        <v>0</v>
      </c>
      <c r="BD91" s="297">
        <v>0</v>
      </c>
      <c r="BE91" s="297">
        <v>0</v>
      </c>
      <c r="BF91" s="297">
        <v>52.146402557827145</v>
      </c>
      <c r="BG91" s="297">
        <v>0</v>
      </c>
      <c r="BH91" s="297">
        <v>0</v>
      </c>
      <c r="BI91" s="297">
        <v>9.8619179316662517</v>
      </c>
      <c r="BJ91" s="297">
        <v>8.4668379059343426</v>
      </c>
      <c r="BK91" s="297">
        <v>0</v>
      </c>
      <c r="BL91" s="297">
        <v>390.08495476872662</v>
      </c>
      <c r="BM91" s="297">
        <v>0</v>
      </c>
      <c r="BN91" s="297">
        <v>0</v>
      </c>
      <c r="BO91" s="297">
        <v>0</v>
      </c>
      <c r="BP91" s="297">
        <v>0</v>
      </c>
      <c r="BQ91" s="297">
        <v>0</v>
      </c>
      <c r="BR91" s="297">
        <v>0</v>
      </c>
      <c r="BS91" s="297">
        <v>0</v>
      </c>
      <c r="BT91" s="297">
        <v>3.4460613074413233</v>
      </c>
      <c r="BU91" s="297">
        <v>0</v>
      </c>
      <c r="BV91" s="297">
        <v>5.5227670567572131E-3</v>
      </c>
      <c r="BW91" s="297">
        <v>27.980081941234179</v>
      </c>
      <c r="BX91" s="297">
        <v>439.84603063394775</v>
      </c>
      <c r="BY91" s="297">
        <v>1.1277344993923053</v>
      </c>
      <c r="BZ91" s="297">
        <v>0.4344092298065082</v>
      </c>
      <c r="CA91" s="297">
        <v>5.3394983920579806</v>
      </c>
      <c r="CB91" s="297">
        <v>1092.2675800257609</v>
      </c>
      <c r="CC91" s="297">
        <v>65.933191167158043</v>
      </c>
      <c r="CD91" s="297">
        <v>100.94411891158209</v>
      </c>
      <c r="CE91" s="297">
        <v>0</v>
      </c>
      <c r="CF91" s="297">
        <v>49.689207225495721</v>
      </c>
      <c r="CG91" s="297"/>
      <c r="CH91" s="297">
        <v>279.84732692439866</v>
      </c>
      <c r="CI91" s="297">
        <v>137.08525186697648</v>
      </c>
      <c r="CJ91" s="297">
        <v>855.69418504653368</v>
      </c>
      <c r="CK91" s="297">
        <v>97.331720580549771</v>
      </c>
      <c r="CL91" s="297"/>
      <c r="CM91" s="297">
        <v>106.60277510513059</v>
      </c>
      <c r="CN91" s="297">
        <v>572.35341728678566</v>
      </c>
      <c r="CO91" s="297">
        <v>39.364830220813644</v>
      </c>
      <c r="CP91" s="297">
        <v>2.3566955054959631</v>
      </c>
      <c r="CQ91" s="297"/>
      <c r="CR91" s="297">
        <v>632.24092255849678</v>
      </c>
      <c r="CS91" s="297">
        <v>0</v>
      </c>
      <c r="CT91" s="297">
        <v>0.15311144984983485</v>
      </c>
      <c r="CU91" s="297"/>
      <c r="CV91" s="297">
        <v>1743.1756732400595</v>
      </c>
      <c r="CW91" s="297">
        <v>54.073339584722284</v>
      </c>
      <c r="CX91" s="297">
        <v>27.201081114281056</v>
      </c>
      <c r="CY91" s="297">
        <v>86.769501252489192</v>
      </c>
      <c r="CZ91" s="297"/>
      <c r="DA91" s="297">
        <v>4.3696714296963783</v>
      </c>
      <c r="DB91" s="297">
        <v>357.13946923554209</v>
      </c>
      <c r="DC91" s="297">
        <v>0</v>
      </c>
      <c r="DD91" s="297">
        <v>116.55421999750635</v>
      </c>
      <c r="DE91" s="298">
        <v>14784.899696493812</v>
      </c>
    </row>
    <row r="92" spans="2:109" x14ac:dyDescent="0.2">
      <c r="B92" s="72" t="s">
        <v>16671</v>
      </c>
      <c r="C92" s="296">
        <v>0</v>
      </c>
      <c r="D92" s="297">
        <v>0</v>
      </c>
      <c r="E92" s="297">
        <v>0</v>
      </c>
      <c r="F92" s="297">
        <v>0</v>
      </c>
      <c r="G92" s="297">
        <v>0</v>
      </c>
      <c r="H92" s="297">
        <v>0</v>
      </c>
      <c r="I92" s="297">
        <v>0</v>
      </c>
      <c r="J92" s="297">
        <v>0</v>
      </c>
      <c r="K92" s="297">
        <v>0</v>
      </c>
      <c r="L92" s="297">
        <v>0</v>
      </c>
      <c r="M92" s="297">
        <v>0</v>
      </c>
      <c r="N92" s="297">
        <v>0</v>
      </c>
      <c r="O92" s="297">
        <v>0</v>
      </c>
      <c r="P92" s="297"/>
      <c r="Q92" s="297">
        <v>0</v>
      </c>
      <c r="R92" s="297">
        <v>0</v>
      </c>
      <c r="S92" s="297">
        <v>0</v>
      </c>
      <c r="T92" s="297">
        <v>0</v>
      </c>
      <c r="U92" s="297"/>
      <c r="V92" s="297">
        <v>0</v>
      </c>
      <c r="W92" s="297">
        <v>0</v>
      </c>
      <c r="X92" s="297">
        <v>0</v>
      </c>
      <c r="Y92" s="297">
        <v>0</v>
      </c>
      <c r="Z92" s="297"/>
      <c r="AA92" s="297">
        <v>0</v>
      </c>
      <c r="AB92" s="297">
        <v>0</v>
      </c>
      <c r="AC92" s="297">
        <v>0</v>
      </c>
      <c r="AD92" s="297"/>
      <c r="AE92" s="297">
        <v>0</v>
      </c>
      <c r="AF92" s="297">
        <v>0</v>
      </c>
      <c r="AG92" s="297">
        <v>0</v>
      </c>
      <c r="AH92" s="297">
        <v>0</v>
      </c>
      <c r="AI92" s="297"/>
      <c r="AJ92" s="297">
        <v>0</v>
      </c>
      <c r="AK92" s="297">
        <v>0</v>
      </c>
      <c r="AL92" s="297">
        <v>0</v>
      </c>
      <c r="AM92" s="297">
        <v>0</v>
      </c>
      <c r="AN92" s="297">
        <v>0</v>
      </c>
      <c r="AO92" s="297">
        <v>0</v>
      </c>
      <c r="AP92" s="297">
        <v>0</v>
      </c>
      <c r="AQ92" s="297">
        <v>0</v>
      </c>
      <c r="AR92" s="297">
        <v>0</v>
      </c>
      <c r="AS92" s="297">
        <v>0</v>
      </c>
      <c r="AT92" s="297">
        <v>0</v>
      </c>
      <c r="AU92" s="297">
        <v>0</v>
      </c>
      <c r="AV92" s="297">
        <v>0</v>
      </c>
      <c r="AW92" s="297">
        <v>0</v>
      </c>
      <c r="AX92" s="297">
        <v>0</v>
      </c>
      <c r="AY92" s="297">
        <v>0</v>
      </c>
      <c r="AZ92" s="297">
        <v>0</v>
      </c>
      <c r="BA92" s="297">
        <v>0</v>
      </c>
      <c r="BB92" s="297">
        <v>0</v>
      </c>
      <c r="BC92" s="297">
        <v>0</v>
      </c>
      <c r="BD92" s="297">
        <v>0</v>
      </c>
      <c r="BE92" s="297">
        <v>0</v>
      </c>
      <c r="BF92" s="297">
        <v>0</v>
      </c>
      <c r="BG92" s="297">
        <v>0</v>
      </c>
      <c r="BH92" s="297">
        <v>0</v>
      </c>
      <c r="BI92" s="297">
        <v>0</v>
      </c>
      <c r="BJ92" s="297">
        <v>0</v>
      </c>
      <c r="BK92" s="297">
        <v>0</v>
      </c>
      <c r="BL92" s="297">
        <v>0</v>
      </c>
      <c r="BM92" s="297">
        <v>0</v>
      </c>
      <c r="BN92" s="297">
        <v>0</v>
      </c>
      <c r="BO92" s="297">
        <v>0</v>
      </c>
      <c r="BP92" s="297">
        <v>0</v>
      </c>
      <c r="BQ92" s="297">
        <v>0</v>
      </c>
      <c r="BR92" s="297">
        <v>0</v>
      </c>
      <c r="BS92" s="297">
        <v>0</v>
      </c>
      <c r="BT92" s="297">
        <v>0</v>
      </c>
      <c r="BU92" s="297">
        <v>0</v>
      </c>
      <c r="BV92" s="297">
        <v>0</v>
      </c>
      <c r="BW92" s="297">
        <v>0</v>
      </c>
      <c r="BX92" s="297">
        <v>0</v>
      </c>
      <c r="BY92" s="297">
        <v>0</v>
      </c>
      <c r="BZ92" s="297">
        <v>0</v>
      </c>
      <c r="CA92" s="297">
        <v>0</v>
      </c>
      <c r="CB92" s="297">
        <v>0</v>
      </c>
      <c r="CC92" s="297">
        <v>0</v>
      </c>
      <c r="CD92" s="297">
        <v>0</v>
      </c>
      <c r="CE92" s="297">
        <v>0</v>
      </c>
      <c r="CF92" s="297">
        <v>0</v>
      </c>
      <c r="CG92" s="297"/>
      <c r="CH92" s="297">
        <v>0</v>
      </c>
      <c r="CI92" s="297">
        <v>0</v>
      </c>
      <c r="CJ92" s="297">
        <v>0</v>
      </c>
      <c r="CK92" s="297">
        <v>0</v>
      </c>
      <c r="CL92" s="297"/>
      <c r="CM92" s="297">
        <v>0</v>
      </c>
      <c r="CN92" s="297">
        <v>0</v>
      </c>
      <c r="CO92" s="297">
        <v>0</v>
      </c>
      <c r="CP92" s="297">
        <v>0</v>
      </c>
      <c r="CQ92" s="297"/>
      <c r="CR92" s="297">
        <v>0</v>
      </c>
      <c r="CS92" s="297">
        <v>0</v>
      </c>
      <c r="CT92" s="297">
        <v>0</v>
      </c>
      <c r="CU92" s="297"/>
      <c r="CV92" s="297">
        <v>0</v>
      </c>
      <c r="CW92" s="297">
        <v>0</v>
      </c>
      <c r="CX92" s="297">
        <v>0</v>
      </c>
      <c r="CY92" s="297">
        <v>0</v>
      </c>
      <c r="CZ92" s="297"/>
      <c r="DA92" s="297">
        <v>0</v>
      </c>
      <c r="DB92" s="297">
        <v>0</v>
      </c>
      <c r="DC92" s="297">
        <v>0</v>
      </c>
      <c r="DD92" s="297">
        <v>0</v>
      </c>
      <c r="DE92" s="298">
        <v>0</v>
      </c>
    </row>
    <row r="93" spans="2:109" x14ac:dyDescent="0.2">
      <c r="B93" s="72" t="s">
        <v>16772</v>
      </c>
      <c r="C93" s="296"/>
      <c r="D93" s="297"/>
      <c r="E93" s="297"/>
      <c r="F93" s="297">
        <v>30.084774358128712</v>
      </c>
      <c r="G93" s="297">
        <v>63.446165393234757</v>
      </c>
      <c r="H93" s="297"/>
      <c r="I93" s="297"/>
      <c r="J93" s="297"/>
      <c r="K93" s="297">
        <v>135.80121702946889</v>
      </c>
      <c r="L93" s="297">
        <v>2.3361751520521548</v>
      </c>
      <c r="M93" s="297">
        <v>5.8264062209153291</v>
      </c>
      <c r="N93" s="297"/>
      <c r="O93" s="297"/>
      <c r="P93" s="297"/>
      <c r="Q93" s="297">
        <v>21.100000000000005</v>
      </c>
      <c r="R93" s="297"/>
      <c r="S93" s="297">
        <v>12.3</v>
      </c>
      <c r="T93" s="297">
        <v>6.7</v>
      </c>
      <c r="U93" s="297"/>
      <c r="V93" s="297"/>
      <c r="W93" s="297">
        <v>7</v>
      </c>
      <c r="X93" s="297"/>
      <c r="Y93" s="297"/>
      <c r="Z93" s="297"/>
      <c r="AA93" s="297">
        <v>50.6</v>
      </c>
      <c r="AB93" s="297"/>
      <c r="AC93" s="297"/>
      <c r="AD93" s="297"/>
      <c r="AE93" s="297">
        <v>17.2</v>
      </c>
      <c r="AF93" s="297">
        <v>1.3</v>
      </c>
      <c r="AG93" s="297"/>
      <c r="AH93" s="297">
        <v>6.8</v>
      </c>
      <c r="AI93" s="297"/>
      <c r="AJ93" s="297">
        <v>15.4</v>
      </c>
      <c r="AK93" s="297">
        <v>52.999999999999993</v>
      </c>
      <c r="AL93" s="297"/>
      <c r="AM93" s="297"/>
      <c r="AN93" s="297"/>
      <c r="AO93" s="297"/>
      <c r="AP93" s="297"/>
      <c r="AQ93" s="297"/>
      <c r="AR93" s="297"/>
      <c r="AS93" s="297"/>
      <c r="AT93" s="297"/>
      <c r="AU93" s="297"/>
      <c r="AV93" s="297"/>
      <c r="AW93" s="297"/>
      <c r="AX93" s="297"/>
      <c r="AY93" s="297"/>
      <c r="AZ93" s="297"/>
      <c r="BA93" s="297"/>
      <c r="BB93" s="297"/>
      <c r="BC93" s="297"/>
      <c r="BD93" s="297"/>
      <c r="BE93" s="297"/>
      <c r="BF93" s="297"/>
      <c r="BG93" s="297"/>
      <c r="BH93" s="297"/>
      <c r="BI93" s="297"/>
      <c r="BJ93" s="297"/>
      <c r="BK93" s="297"/>
      <c r="BL93" s="297"/>
      <c r="BM93" s="297"/>
      <c r="BN93" s="297"/>
      <c r="BO93" s="297"/>
      <c r="BP93" s="297"/>
      <c r="BQ93" s="297"/>
      <c r="BR93" s="297"/>
      <c r="BS93" s="297"/>
      <c r="BT93" s="297"/>
      <c r="BU93" s="297"/>
      <c r="BV93" s="297"/>
      <c r="BW93" s="297">
        <v>30.084774358128712</v>
      </c>
      <c r="BX93" s="297">
        <v>63.446165393234757</v>
      </c>
      <c r="BY93" s="297"/>
      <c r="BZ93" s="297"/>
      <c r="CA93" s="297"/>
      <c r="CB93" s="297">
        <v>135.80121702946889</v>
      </c>
      <c r="CC93" s="297">
        <v>2.3361751520521548</v>
      </c>
      <c r="CD93" s="297">
        <v>5.8264062209153291</v>
      </c>
      <c r="CE93" s="297"/>
      <c r="CF93" s="297"/>
      <c r="CG93" s="297"/>
      <c r="CH93" s="297">
        <v>21.100000000000005</v>
      </c>
      <c r="CI93" s="297"/>
      <c r="CJ93" s="297">
        <v>12.3</v>
      </c>
      <c r="CK93" s="297">
        <v>6.7</v>
      </c>
      <c r="CL93" s="297"/>
      <c r="CM93" s="297"/>
      <c r="CN93" s="297">
        <v>7</v>
      </c>
      <c r="CO93" s="297"/>
      <c r="CP93" s="297"/>
      <c r="CQ93" s="297"/>
      <c r="CR93" s="297">
        <v>50.6</v>
      </c>
      <c r="CS93" s="297"/>
      <c r="CT93" s="297"/>
      <c r="CU93" s="297"/>
      <c r="CV93" s="297">
        <v>17.2</v>
      </c>
      <c r="CW93" s="297">
        <v>1.3</v>
      </c>
      <c r="CX93" s="297"/>
      <c r="CY93" s="297">
        <v>6.8</v>
      </c>
      <c r="CZ93" s="297"/>
      <c r="DA93" s="297">
        <v>15.4</v>
      </c>
      <c r="DB93" s="297">
        <v>52.999999999999993</v>
      </c>
      <c r="DC93" s="297"/>
      <c r="DD93" s="297"/>
      <c r="DE93" s="298">
        <v>857.78947630759967</v>
      </c>
    </row>
    <row r="94" spans="2:109" x14ac:dyDescent="0.2">
      <c r="B94" s="72" t="s">
        <v>16288</v>
      </c>
      <c r="C94" s="296">
        <v>0</v>
      </c>
      <c r="D94" s="297">
        <v>0</v>
      </c>
      <c r="E94" s="297">
        <v>0</v>
      </c>
      <c r="F94" s="297">
        <v>0</v>
      </c>
      <c r="G94" s="297">
        <v>0</v>
      </c>
      <c r="H94" s="297">
        <v>0</v>
      </c>
      <c r="I94" s="297">
        <v>0</v>
      </c>
      <c r="J94" s="297">
        <v>0</v>
      </c>
      <c r="K94" s="297">
        <v>0</v>
      </c>
      <c r="L94" s="297">
        <v>0</v>
      </c>
      <c r="M94" s="297">
        <v>0</v>
      </c>
      <c r="N94" s="297">
        <v>0</v>
      </c>
      <c r="O94" s="297">
        <v>0</v>
      </c>
      <c r="P94" s="297"/>
      <c r="Q94" s="297">
        <v>0</v>
      </c>
      <c r="R94" s="297">
        <v>0</v>
      </c>
      <c r="S94" s="297">
        <v>0</v>
      </c>
      <c r="T94" s="297">
        <v>0</v>
      </c>
      <c r="U94" s="297"/>
      <c r="V94" s="297">
        <v>0</v>
      </c>
      <c r="W94" s="297">
        <v>0</v>
      </c>
      <c r="X94" s="297">
        <v>0</v>
      </c>
      <c r="Y94" s="297">
        <v>0</v>
      </c>
      <c r="Z94" s="297"/>
      <c r="AA94" s="297">
        <v>0</v>
      </c>
      <c r="AB94" s="297">
        <v>0</v>
      </c>
      <c r="AC94" s="297">
        <v>0</v>
      </c>
      <c r="AD94" s="297"/>
      <c r="AE94" s="297">
        <v>0</v>
      </c>
      <c r="AF94" s="297">
        <v>0</v>
      </c>
      <c r="AG94" s="297">
        <v>0</v>
      </c>
      <c r="AH94" s="297">
        <v>0</v>
      </c>
      <c r="AI94" s="297"/>
      <c r="AJ94" s="297">
        <v>0</v>
      </c>
      <c r="AK94" s="297">
        <v>0</v>
      </c>
      <c r="AL94" s="297">
        <v>0</v>
      </c>
      <c r="AM94" s="297">
        <v>0</v>
      </c>
      <c r="AN94" s="297">
        <v>0</v>
      </c>
      <c r="AO94" s="297">
        <v>0</v>
      </c>
      <c r="AP94" s="297">
        <v>0</v>
      </c>
      <c r="AQ94" s="297">
        <v>0</v>
      </c>
      <c r="AR94" s="297">
        <v>0</v>
      </c>
      <c r="AS94" s="297">
        <v>0</v>
      </c>
      <c r="AT94" s="297">
        <v>0</v>
      </c>
      <c r="AU94" s="297">
        <v>0</v>
      </c>
      <c r="AV94" s="297">
        <v>0</v>
      </c>
      <c r="AW94" s="297">
        <v>0</v>
      </c>
      <c r="AX94" s="297">
        <v>0</v>
      </c>
      <c r="AY94" s="297">
        <v>0</v>
      </c>
      <c r="AZ94" s="297">
        <v>0</v>
      </c>
      <c r="BA94" s="297">
        <v>0</v>
      </c>
      <c r="BB94" s="297">
        <v>0</v>
      </c>
      <c r="BC94" s="297">
        <v>0</v>
      </c>
      <c r="BD94" s="297">
        <v>0</v>
      </c>
      <c r="BE94" s="297">
        <v>0</v>
      </c>
      <c r="BF94" s="297">
        <v>0</v>
      </c>
      <c r="BG94" s="297">
        <v>0</v>
      </c>
      <c r="BH94" s="297">
        <v>0</v>
      </c>
      <c r="BI94" s="297">
        <v>0</v>
      </c>
      <c r="BJ94" s="297">
        <v>0</v>
      </c>
      <c r="BK94" s="297">
        <v>0</v>
      </c>
      <c r="BL94" s="297">
        <v>0</v>
      </c>
      <c r="BM94" s="297">
        <v>0</v>
      </c>
      <c r="BN94" s="297">
        <v>0</v>
      </c>
      <c r="BO94" s="297">
        <v>0</v>
      </c>
      <c r="BP94" s="297">
        <v>0</v>
      </c>
      <c r="BQ94" s="297">
        <v>0</v>
      </c>
      <c r="BR94" s="297">
        <v>0</v>
      </c>
      <c r="BS94" s="297">
        <v>0</v>
      </c>
      <c r="BT94" s="297">
        <v>0</v>
      </c>
      <c r="BU94" s="297">
        <v>0</v>
      </c>
      <c r="BV94" s="297">
        <v>0</v>
      </c>
      <c r="BW94" s="297">
        <v>0</v>
      </c>
      <c r="BX94" s="297">
        <v>0</v>
      </c>
      <c r="BY94" s="297">
        <v>0</v>
      </c>
      <c r="BZ94" s="297">
        <v>0</v>
      </c>
      <c r="CA94" s="297">
        <v>0</v>
      </c>
      <c r="CB94" s="297">
        <v>0</v>
      </c>
      <c r="CC94" s="297">
        <v>0</v>
      </c>
      <c r="CD94" s="297">
        <v>0</v>
      </c>
      <c r="CE94" s="297">
        <v>0</v>
      </c>
      <c r="CF94" s="297">
        <v>0</v>
      </c>
      <c r="CG94" s="297"/>
      <c r="CH94" s="297">
        <v>0</v>
      </c>
      <c r="CI94" s="297">
        <v>0</v>
      </c>
      <c r="CJ94" s="297">
        <v>0</v>
      </c>
      <c r="CK94" s="297">
        <v>0</v>
      </c>
      <c r="CL94" s="297"/>
      <c r="CM94" s="297">
        <v>0</v>
      </c>
      <c r="CN94" s="297">
        <v>0</v>
      </c>
      <c r="CO94" s="297">
        <v>0</v>
      </c>
      <c r="CP94" s="297">
        <v>0</v>
      </c>
      <c r="CQ94" s="297"/>
      <c r="CR94" s="297">
        <v>0</v>
      </c>
      <c r="CS94" s="297">
        <v>0</v>
      </c>
      <c r="CT94" s="297">
        <v>0</v>
      </c>
      <c r="CU94" s="297"/>
      <c r="CV94" s="297">
        <v>0</v>
      </c>
      <c r="CW94" s="297">
        <v>0</v>
      </c>
      <c r="CX94" s="297">
        <v>0</v>
      </c>
      <c r="CY94" s="297">
        <v>0</v>
      </c>
      <c r="CZ94" s="297"/>
      <c r="DA94" s="297">
        <v>0</v>
      </c>
      <c r="DB94" s="297">
        <v>0</v>
      </c>
      <c r="DC94" s="297">
        <v>0</v>
      </c>
      <c r="DD94" s="297">
        <v>0</v>
      </c>
      <c r="DE94" s="298">
        <v>0</v>
      </c>
    </row>
    <row r="95" spans="2:109" x14ac:dyDescent="0.2">
      <c r="B95" s="72" t="s">
        <v>16771</v>
      </c>
      <c r="C95" s="296"/>
      <c r="D95" s="297"/>
      <c r="E95" s="297"/>
      <c r="F95" s="297"/>
      <c r="G95" s="297">
        <v>74.295649327127563</v>
      </c>
      <c r="H95" s="297"/>
      <c r="I95" s="297"/>
      <c r="J95" s="297"/>
      <c r="K95" s="297">
        <v>130.93703664458886</v>
      </c>
      <c r="L95" s="297">
        <v>0</v>
      </c>
      <c r="M95" s="297">
        <v>0</v>
      </c>
      <c r="N95" s="297"/>
      <c r="O95" s="297"/>
      <c r="P95" s="297"/>
      <c r="Q95" s="297">
        <v>0</v>
      </c>
      <c r="R95" s="297"/>
      <c r="S95" s="297">
        <v>0</v>
      </c>
      <c r="T95" s="297">
        <v>1.6</v>
      </c>
      <c r="U95" s="297"/>
      <c r="V95" s="297"/>
      <c r="W95" s="297"/>
      <c r="X95" s="297"/>
      <c r="Y95" s="297"/>
      <c r="Z95" s="297"/>
      <c r="AA95" s="297">
        <v>15.6</v>
      </c>
      <c r="AB95" s="297"/>
      <c r="AC95" s="297"/>
      <c r="AD95" s="297"/>
      <c r="AE95" s="297">
        <v>27</v>
      </c>
      <c r="AF95" s="297"/>
      <c r="AG95" s="297"/>
      <c r="AH95" s="297"/>
      <c r="AI95" s="297"/>
      <c r="AJ95" s="297"/>
      <c r="AK95" s="297">
        <v>0</v>
      </c>
      <c r="AL95" s="297"/>
      <c r="AM95" s="297"/>
      <c r="AN95" s="297"/>
      <c r="AO95" s="297"/>
      <c r="AP95" s="297"/>
      <c r="AQ95" s="297"/>
      <c r="AR95" s="297"/>
      <c r="AS95" s="297"/>
      <c r="AT95" s="297"/>
      <c r="AU95" s="297"/>
      <c r="AV95" s="297"/>
      <c r="AW95" s="297"/>
      <c r="AX95" s="297"/>
      <c r="AY95" s="297"/>
      <c r="AZ95" s="297"/>
      <c r="BA95" s="297"/>
      <c r="BB95" s="297"/>
      <c r="BC95" s="297"/>
      <c r="BD95" s="297"/>
      <c r="BE95" s="297"/>
      <c r="BF95" s="297"/>
      <c r="BG95" s="297"/>
      <c r="BH95" s="297"/>
      <c r="BI95" s="297"/>
      <c r="BJ95" s="297"/>
      <c r="BK95" s="297"/>
      <c r="BL95" s="297"/>
      <c r="BM95" s="297"/>
      <c r="BN95" s="297"/>
      <c r="BO95" s="297"/>
      <c r="BP95" s="297"/>
      <c r="BQ95" s="297"/>
      <c r="BR95" s="297"/>
      <c r="BS95" s="297"/>
      <c r="BT95" s="297"/>
      <c r="BU95" s="297"/>
      <c r="BV95" s="297"/>
      <c r="BW95" s="297"/>
      <c r="BX95" s="297">
        <v>74.295649327127563</v>
      </c>
      <c r="BY95" s="297"/>
      <c r="BZ95" s="297"/>
      <c r="CA95" s="297"/>
      <c r="CB95" s="297">
        <v>130.93703664458886</v>
      </c>
      <c r="CC95" s="297">
        <v>0</v>
      </c>
      <c r="CD95" s="297">
        <v>0</v>
      </c>
      <c r="CE95" s="297"/>
      <c r="CF95" s="297"/>
      <c r="CG95" s="297"/>
      <c r="CH95" s="297">
        <v>0</v>
      </c>
      <c r="CI95" s="297"/>
      <c r="CJ95" s="297">
        <v>0</v>
      </c>
      <c r="CK95" s="297">
        <v>1.6</v>
      </c>
      <c r="CL95" s="297"/>
      <c r="CM95" s="297"/>
      <c r="CN95" s="297"/>
      <c r="CO95" s="297"/>
      <c r="CP95" s="297"/>
      <c r="CQ95" s="297"/>
      <c r="CR95" s="297">
        <v>15.6</v>
      </c>
      <c r="CS95" s="297"/>
      <c r="CT95" s="297"/>
      <c r="CU95" s="297"/>
      <c r="CV95" s="297">
        <v>27</v>
      </c>
      <c r="CW95" s="297"/>
      <c r="CX95" s="297"/>
      <c r="CY95" s="297"/>
      <c r="CZ95" s="297"/>
      <c r="DA95" s="297"/>
      <c r="DB95" s="297">
        <v>0</v>
      </c>
      <c r="DC95" s="297"/>
      <c r="DD95" s="297"/>
      <c r="DE95" s="298">
        <v>498.86537194343282</v>
      </c>
    </row>
    <row r="96" spans="2:109" x14ac:dyDescent="0.2">
      <c r="B96" s="72" t="s">
        <v>12099</v>
      </c>
      <c r="C96" s="296"/>
      <c r="D96" s="297"/>
      <c r="E96" s="297"/>
      <c r="F96" s="297"/>
      <c r="G96" s="297">
        <v>5.3850817064253054</v>
      </c>
      <c r="H96" s="297"/>
      <c r="I96" s="297"/>
      <c r="J96" s="297"/>
      <c r="K96" s="297"/>
      <c r="L96" s="297"/>
      <c r="M96" s="297"/>
      <c r="N96" s="297"/>
      <c r="O96" s="297"/>
      <c r="P96" s="297"/>
      <c r="Q96" s="297"/>
      <c r="R96" s="297"/>
      <c r="S96" s="297"/>
      <c r="T96" s="297"/>
      <c r="U96" s="297"/>
      <c r="V96" s="297"/>
      <c r="W96" s="297"/>
      <c r="X96" s="297"/>
      <c r="Y96" s="297"/>
      <c r="Z96" s="297"/>
      <c r="AA96" s="297"/>
      <c r="AB96" s="297"/>
      <c r="AC96" s="297"/>
      <c r="AD96" s="297"/>
      <c r="AE96" s="297"/>
      <c r="AF96" s="297"/>
      <c r="AG96" s="297"/>
      <c r="AH96" s="297"/>
      <c r="AI96" s="297"/>
      <c r="AJ96" s="297"/>
      <c r="AK96" s="297"/>
      <c r="AL96" s="297"/>
      <c r="AM96" s="297"/>
      <c r="AN96" s="297"/>
      <c r="AO96" s="297"/>
      <c r="AP96" s="297"/>
      <c r="AQ96" s="297"/>
      <c r="AR96" s="297"/>
      <c r="AS96" s="297"/>
      <c r="AT96" s="297"/>
      <c r="AU96" s="297"/>
      <c r="AV96" s="297"/>
      <c r="AW96" s="297"/>
      <c r="AX96" s="297"/>
      <c r="AY96" s="297"/>
      <c r="AZ96" s="297"/>
      <c r="BA96" s="297"/>
      <c r="BB96" s="297"/>
      <c r="BC96" s="297"/>
      <c r="BD96" s="297"/>
      <c r="BE96" s="297"/>
      <c r="BF96" s="297"/>
      <c r="BG96" s="297"/>
      <c r="BH96" s="297"/>
      <c r="BI96" s="297"/>
      <c r="BJ96" s="297"/>
      <c r="BK96" s="297"/>
      <c r="BL96" s="297"/>
      <c r="BM96" s="297"/>
      <c r="BN96" s="297"/>
      <c r="BO96" s="297"/>
      <c r="BP96" s="297"/>
      <c r="BQ96" s="297"/>
      <c r="BR96" s="297"/>
      <c r="BS96" s="297"/>
      <c r="BT96" s="297"/>
      <c r="BU96" s="297"/>
      <c r="BV96" s="297"/>
      <c r="BW96" s="297"/>
      <c r="BX96" s="297">
        <v>5.3850817064253054</v>
      </c>
      <c r="BY96" s="297"/>
      <c r="BZ96" s="297"/>
      <c r="CA96" s="297"/>
      <c r="CB96" s="297"/>
      <c r="CC96" s="297"/>
      <c r="CD96" s="297"/>
      <c r="CE96" s="297"/>
      <c r="CF96" s="297"/>
      <c r="CG96" s="297"/>
      <c r="CH96" s="297"/>
      <c r="CI96" s="297"/>
      <c r="CJ96" s="297"/>
      <c r="CK96" s="297"/>
      <c r="CL96" s="297"/>
      <c r="CM96" s="297"/>
      <c r="CN96" s="297"/>
      <c r="CO96" s="297"/>
      <c r="CP96" s="297"/>
      <c r="CQ96" s="297"/>
      <c r="CR96" s="297"/>
      <c r="CS96" s="297"/>
      <c r="CT96" s="297"/>
      <c r="CU96" s="297"/>
      <c r="CV96" s="297"/>
      <c r="CW96" s="297"/>
      <c r="CX96" s="297"/>
      <c r="CY96" s="297"/>
      <c r="CZ96" s="297"/>
      <c r="DA96" s="297"/>
      <c r="DB96" s="297"/>
      <c r="DC96" s="297"/>
      <c r="DD96" s="297"/>
      <c r="DE96" s="298">
        <v>10.770163412850611</v>
      </c>
    </row>
    <row r="97" spans="2:109" x14ac:dyDescent="0.2">
      <c r="B97" s="72" t="s">
        <v>9175</v>
      </c>
      <c r="C97" s="296"/>
      <c r="D97" s="297"/>
      <c r="E97" s="297"/>
      <c r="F97" s="297"/>
      <c r="G97" s="297"/>
      <c r="H97" s="297"/>
      <c r="I97" s="297"/>
      <c r="J97" s="297"/>
      <c r="K97" s="297">
        <v>5.6488000138644656</v>
      </c>
      <c r="L97" s="297"/>
      <c r="M97" s="297"/>
      <c r="N97" s="297"/>
      <c r="O97" s="297"/>
      <c r="P97" s="297"/>
      <c r="Q97" s="297"/>
      <c r="R97" s="297"/>
      <c r="S97" s="297"/>
      <c r="T97" s="297"/>
      <c r="U97" s="297"/>
      <c r="V97" s="297"/>
      <c r="W97" s="297"/>
      <c r="X97" s="297"/>
      <c r="Y97" s="297"/>
      <c r="Z97" s="297"/>
      <c r="AA97" s="297"/>
      <c r="AB97" s="297"/>
      <c r="AC97" s="297"/>
      <c r="AD97" s="297"/>
      <c r="AE97" s="297"/>
      <c r="AF97" s="297"/>
      <c r="AG97" s="297"/>
      <c r="AH97" s="297"/>
      <c r="AI97" s="297"/>
      <c r="AJ97" s="297"/>
      <c r="AK97" s="297"/>
      <c r="AL97" s="297"/>
      <c r="AM97" s="297"/>
      <c r="AN97" s="297"/>
      <c r="AO97" s="297"/>
      <c r="AP97" s="297"/>
      <c r="AQ97" s="297"/>
      <c r="AR97" s="297"/>
      <c r="AS97" s="297"/>
      <c r="AT97" s="297"/>
      <c r="AU97" s="297"/>
      <c r="AV97" s="297"/>
      <c r="AW97" s="297"/>
      <c r="AX97" s="297"/>
      <c r="AY97" s="297"/>
      <c r="AZ97" s="297"/>
      <c r="BA97" s="297"/>
      <c r="BB97" s="297"/>
      <c r="BC97" s="297"/>
      <c r="BD97" s="297"/>
      <c r="BE97" s="297"/>
      <c r="BF97" s="297"/>
      <c r="BG97" s="297"/>
      <c r="BH97" s="297"/>
      <c r="BI97" s="297"/>
      <c r="BJ97" s="297"/>
      <c r="BK97" s="297"/>
      <c r="BL97" s="297"/>
      <c r="BM97" s="297"/>
      <c r="BN97" s="297"/>
      <c r="BO97" s="297"/>
      <c r="BP97" s="297"/>
      <c r="BQ97" s="297"/>
      <c r="BR97" s="297"/>
      <c r="BS97" s="297"/>
      <c r="BT97" s="297"/>
      <c r="BU97" s="297"/>
      <c r="BV97" s="297"/>
      <c r="BW97" s="297"/>
      <c r="BX97" s="297"/>
      <c r="BY97" s="297"/>
      <c r="BZ97" s="297"/>
      <c r="CA97" s="297"/>
      <c r="CB97" s="297">
        <v>5.6488000138644656</v>
      </c>
      <c r="CC97" s="297"/>
      <c r="CD97" s="297"/>
      <c r="CE97" s="297"/>
      <c r="CF97" s="297"/>
      <c r="CG97" s="297"/>
      <c r="CH97" s="297"/>
      <c r="CI97" s="297"/>
      <c r="CJ97" s="297"/>
      <c r="CK97" s="297"/>
      <c r="CL97" s="297"/>
      <c r="CM97" s="297"/>
      <c r="CN97" s="297"/>
      <c r="CO97" s="297"/>
      <c r="CP97" s="297"/>
      <c r="CQ97" s="297"/>
      <c r="CR97" s="297"/>
      <c r="CS97" s="297"/>
      <c r="CT97" s="297"/>
      <c r="CU97" s="297"/>
      <c r="CV97" s="297"/>
      <c r="CW97" s="297"/>
      <c r="CX97" s="297"/>
      <c r="CY97" s="297"/>
      <c r="CZ97" s="297"/>
      <c r="DA97" s="297"/>
      <c r="DB97" s="297"/>
      <c r="DC97" s="297"/>
      <c r="DD97" s="297"/>
      <c r="DE97" s="298">
        <v>11.297600027728931</v>
      </c>
    </row>
    <row r="98" spans="2:109" x14ac:dyDescent="0.2">
      <c r="B98" s="72" t="s">
        <v>17252</v>
      </c>
      <c r="C98" s="296">
        <v>0</v>
      </c>
      <c r="D98" s="297">
        <v>0</v>
      </c>
      <c r="E98" s="297">
        <v>0</v>
      </c>
      <c r="F98" s="297">
        <v>0</v>
      </c>
      <c r="G98" s="297">
        <v>0</v>
      </c>
      <c r="H98" s="297">
        <v>0</v>
      </c>
      <c r="I98" s="297">
        <v>0</v>
      </c>
      <c r="J98" s="297">
        <v>0</v>
      </c>
      <c r="K98" s="297">
        <v>0</v>
      </c>
      <c r="L98" s="297">
        <v>0</v>
      </c>
      <c r="M98" s="297">
        <v>0</v>
      </c>
      <c r="N98" s="297">
        <v>0</v>
      </c>
      <c r="O98" s="297">
        <v>0</v>
      </c>
      <c r="P98" s="297"/>
      <c r="Q98" s="297">
        <v>0</v>
      </c>
      <c r="R98" s="297">
        <v>0</v>
      </c>
      <c r="S98" s="297">
        <v>0</v>
      </c>
      <c r="T98" s="297">
        <v>0</v>
      </c>
      <c r="U98" s="297"/>
      <c r="V98" s="297">
        <v>0</v>
      </c>
      <c r="W98" s="297">
        <v>0</v>
      </c>
      <c r="X98" s="297">
        <v>0</v>
      </c>
      <c r="Y98" s="297">
        <v>0</v>
      </c>
      <c r="Z98" s="297"/>
      <c r="AA98" s="297">
        <v>0</v>
      </c>
      <c r="AB98" s="297">
        <v>0</v>
      </c>
      <c r="AC98" s="297">
        <v>0</v>
      </c>
      <c r="AD98" s="297"/>
      <c r="AE98" s="297">
        <v>0</v>
      </c>
      <c r="AF98" s="297">
        <v>0</v>
      </c>
      <c r="AG98" s="297">
        <v>0</v>
      </c>
      <c r="AH98" s="297">
        <v>0</v>
      </c>
      <c r="AI98" s="297"/>
      <c r="AJ98" s="297">
        <v>0</v>
      </c>
      <c r="AK98" s="297">
        <v>0</v>
      </c>
      <c r="AL98" s="297">
        <v>0</v>
      </c>
      <c r="AM98" s="297">
        <v>0</v>
      </c>
      <c r="AN98" s="297">
        <v>0</v>
      </c>
      <c r="AO98" s="297">
        <v>0</v>
      </c>
      <c r="AP98" s="297">
        <v>0</v>
      </c>
      <c r="AQ98" s="297">
        <v>0</v>
      </c>
      <c r="AR98" s="297">
        <v>0</v>
      </c>
      <c r="AS98" s="297">
        <v>0</v>
      </c>
      <c r="AT98" s="297">
        <v>0</v>
      </c>
      <c r="AU98" s="297">
        <v>0</v>
      </c>
      <c r="AV98" s="297">
        <v>0</v>
      </c>
      <c r="AW98" s="297">
        <v>0</v>
      </c>
      <c r="AX98" s="297">
        <v>0</v>
      </c>
      <c r="AY98" s="297">
        <v>0</v>
      </c>
      <c r="AZ98" s="297">
        <v>0</v>
      </c>
      <c r="BA98" s="297">
        <v>0</v>
      </c>
      <c r="BB98" s="297">
        <v>0</v>
      </c>
      <c r="BC98" s="297">
        <v>0</v>
      </c>
      <c r="BD98" s="297">
        <v>0</v>
      </c>
      <c r="BE98" s="297">
        <v>0</v>
      </c>
      <c r="BF98" s="297">
        <v>0</v>
      </c>
      <c r="BG98" s="297">
        <v>0</v>
      </c>
      <c r="BH98" s="297">
        <v>0</v>
      </c>
      <c r="BI98" s="297">
        <v>0</v>
      </c>
      <c r="BJ98" s="297">
        <v>0</v>
      </c>
      <c r="BK98" s="297">
        <v>0</v>
      </c>
      <c r="BL98" s="297">
        <v>0</v>
      </c>
      <c r="BM98" s="297">
        <v>0</v>
      </c>
      <c r="BN98" s="297">
        <v>0</v>
      </c>
      <c r="BO98" s="297">
        <v>0</v>
      </c>
      <c r="BP98" s="297">
        <v>0</v>
      </c>
      <c r="BQ98" s="297">
        <v>0</v>
      </c>
      <c r="BR98" s="297">
        <v>0</v>
      </c>
      <c r="BS98" s="297">
        <v>0</v>
      </c>
      <c r="BT98" s="297">
        <v>0</v>
      </c>
      <c r="BU98" s="297">
        <v>0</v>
      </c>
      <c r="BV98" s="297">
        <v>0</v>
      </c>
      <c r="BW98" s="297">
        <v>0</v>
      </c>
      <c r="BX98" s="297">
        <v>0</v>
      </c>
      <c r="BY98" s="297">
        <v>0</v>
      </c>
      <c r="BZ98" s="297">
        <v>0</v>
      </c>
      <c r="CA98" s="297">
        <v>0</v>
      </c>
      <c r="CB98" s="297">
        <v>0</v>
      </c>
      <c r="CC98" s="297">
        <v>0</v>
      </c>
      <c r="CD98" s="297">
        <v>0</v>
      </c>
      <c r="CE98" s="297">
        <v>0</v>
      </c>
      <c r="CF98" s="297">
        <v>0</v>
      </c>
      <c r="CG98" s="297"/>
      <c r="CH98" s="297">
        <v>0</v>
      </c>
      <c r="CI98" s="297">
        <v>0</v>
      </c>
      <c r="CJ98" s="297">
        <v>0</v>
      </c>
      <c r="CK98" s="297">
        <v>0</v>
      </c>
      <c r="CL98" s="297"/>
      <c r="CM98" s="297">
        <v>0</v>
      </c>
      <c r="CN98" s="297">
        <v>0</v>
      </c>
      <c r="CO98" s="297">
        <v>0</v>
      </c>
      <c r="CP98" s="297">
        <v>0</v>
      </c>
      <c r="CQ98" s="297"/>
      <c r="CR98" s="297">
        <v>0</v>
      </c>
      <c r="CS98" s="297">
        <v>0</v>
      </c>
      <c r="CT98" s="297">
        <v>0</v>
      </c>
      <c r="CU98" s="297"/>
      <c r="CV98" s="297">
        <v>0</v>
      </c>
      <c r="CW98" s="297">
        <v>0</v>
      </c>
      <c r="CX98" s="297">
        <v>0</v>
      </c>
      <c r="CY98" s="297">
        <v>0</v>
      </c>
      <c r="CZ98" s="297"/>
      <c r="DA98" s="297">
        <v>0</v>
      </c>
      <c r="DB98" s="297">
        <v>0</v>
      </c>
      <c r="DC98" s="297">
        <v>0</v>
      </c>
      <c r="DD98" s="297">
        <v>0</v>
      </c>
      <c r="DE98" s="298">
        <v>0</v>
      </c>
    </row>
    <row r="99" spans="2:109" x14ac:dyDescent="0.2">
      <c r="B99" s="72" t="s">
        <v>17265</v>
      </c>
      <c r="C99" s="296">
        <v>0</v>
      </c>
      <c r="D99" s="297">
        <v>0</v>
      </c>
      <c r="E99" s="297">
        <v>1.6630203090356097</v>
      </c>
      <c r="F99" s="297">
        <v>0</v>
      </c>
      <c r="G99" s="297">
        <v>0</v>
      </c>
      <c r="H99" s="297">
        <v>0</v>
      </c>
      <c r="I99" s="297">
        <v>2.0132716499422592</v>
      </c>
      <c r="J99" s="297">
        <v>0</v>
      </c>
      <c r="K99" s="297">
        <v>5062.1193154583298</v>
      </c>
      <c r="L99" s="297">
        <v>414.8299422267192</v>
      </c>
      <c r="M99" s="297">
        <v>471.23994136054796</v>
      </c>
      <c r="N99" s="297">
        <v>36.600254784338389</v>
      </c>
      <c r="O99" s="297">
        <v>0</v>
      </c>
      <c r="P99" s="297"/>
      <c r="Q99" s="297">
        <v>1296.9537729664835</v>
      </c>
      <c r="R99" s="297">
        <v>635.32225439111312</v>
      </c>
      <c r="S99" s="297">
        <v>0</v>
      </c>
      <c r="T99" s="297">
        <v>451.08432381191227</v>
      </c>
      <c r="U99" s="297"/>
      <c r="V99" s="297">
        <v>494.0510702775</v>
      </c>
      <c r="W99" s="297">
        <v>2894.2473972001471</v>
      </c>
      <c r="X99" s="297">
        <v>182.43649363447997</v>
      </c>
      <c r="Y99" s="297">
        <v>10.922116573984177</v>
      </c>
      <c r="Z99" s="297"/>
      <c r="AA99" s="297">
        <v>2975.8286804404224</v>
      </c>
      <c r="AB99" s="297">
        <v>39.239600706151286</v>
      </c>
      <c r="AC99" s="297">
        <v>0.70959574547145199</v>
      </c>
      <c r="AD99" s="297"/>
      <c r="AE99" s="297">
        <v>9886.6065673169196</v>
      </c>
      <c r="AF99" s="297">
        <v>250.60315051803013</v>
      </c>
      <c r="AG99" s="297">
        <v>0</v>
      </c>
      <c r="AH99" s="297">
        <v>402.13366789898868</v>
      </c>
      <c r="AI99" s="297"/>
      <c r="AJ99" s="297">
        <v>20.25126310711407</v>
      </c>
      <c r="AK99" s="297">
        <v>1655.1645755952363</v>
      </c>
      <c r="AL99" s="297">
        <v>0</v>
      </c>
      <c r="AM99" s="297">
        <v>0</v>
      </c>
      <c r="AN99" s="297">
        <v>0</v>
      </c>
      <c r="AO99" s="297">
        <v>0</v>
      </c>
      <c r="AP99" s="297">
        <v>1.6374250187385853</v>
      </c>
      <c r="AQ99" s="297">
        <v>0</v>
      </c>
      <c r="AR99" s="297">
        <v>0</v>
      </c>
      <c r="AS99" s="297">
        <v>0</v>
      </c>
      <c r="AT99" s="297">
        <v>0</v>
      </c>
      <c r="AU99" s="297">
        <v>0</v>
      </c>
      <c r="AV99" s="297">
        <v>0</v>
      </c>
      <c r="AW99" s="297">
        <v>109.26225291637118</v>
      </c>
      <c r="AX99" s="297">
        <v>3.4139402334333688</v>
      </c>
      <c r="AY99" s="297">
        <v>36.600254784338389</v>
      </c>
      <c r="AZ99" s="297">
        <v>0</v>
      </c>
      <c r="BA99" s="297">
        <v>0</v>
      </c>
      <c r="BB99" s="297">
        <v>0</v>
      </c>
      <c r="BC99" s="297">
        <v>0</v>
      </c>
      <c r="BD99" s="297">
        <v>0</v>
      </c>
      <c r="BE99" s="297">
        <v>0</v>
      </c>
      <c r="BF99" s="297">
        <v>241.67275166531701</v>
      </c>
      <c r="BG99" s="297">
        <v>0</v>
      </c>
      <c r="BH99" s="297">
        <v>0</v>
      </c>
      <c r="BI99" s="297">
        <v>45.705105747233837</v>
      </c>
      <c r="BJ99" s="297">
        <v>39.239600706151286</v>
      </c>
      <c r="BK99" s="297">
        <v>0</v>
      </c>
      <c r="BL99" s="297">
        <v>1807.8505856210513</v>
      </c>
      <c r="BM99" s="297">
        <v>0</v>
      </c>
      <c r="BN99" s="297">
        <v>0</v>
      </c>
      <c r="BO99" s="297">
        <v>0</v>
      </c>
      <c r="BP99" s="297">
        <v>0</v>
      </c>
      <c r="BQ99" s="297">
        <v>0</v>
      </c>
      <c r="BR99" s="297">
        <v>0</v>
      </c>
      <c r="BS99" s="297">
        <v>0</v>
      </c>
      <c r="BT99" s="297">
        <v>0</v>
      </c>
      <c r="BU99" s="297">
        <v>0</v>
      </c>
      <c r="BV99" s="297">
        <v>2.559529029702437E-2</v>
      </c>
      <c r="BW99" s="297">
        <v>0</v>
      </c>
      <c r="BX99" s="297">
        <v>0</v>
      </c>
      <c r="BY99" s="297">
        <v>0</v>
      </c>
      <c r="BZ99" s="297">
        <v>2.0132716499422592</v>
      </c>
      <c r="CA99" s="297">
        <v>0</v>
      </c>
      <c r="CB99" s="297">
        <v>5062.1193154583298</v>
      </c>
      <c r="CC99" s="297">
        <v>305.56768931034799</v>
      </c>
      <c r="CD99" s="297">
        <v>467.82600112711458</v>
      </c>
      <c r="CE99" s="297">
        <v>0</v>
      </c>
      <c r="CF99" s="297">
        <v>0</v>
      </c>
      <c r="CG99" s="297"/>
      <c r="CH99" s="297">
        <v>1296.9537729664835</v>
      </c>
      <c r="CI99" s="297">
        <v>635.32225439111312</v>
      </c>
      <c r="CJ99" s="297">
        <v>0</v>
      </c>
      <c r="CK99" s="297">
        <v>451.08432381191227</v>
      </c>
      <c r="CL99" s="297"/>
      <c r="CM99" s="297">
        <v>494.0510702775</v>
      </c>
      <c r="CN99" s="297">
        <v>2652.5746455348303</v>
      </c>
      <c r="CO99" s="297">
        <v>182.43649363447997</v>
      </c>
      <c r="CP99" s="297">
        <v>10.922116573984177</v>
      </c>
      <c r="CQ99" s="297"/>
      <c r="CR99" s="297">
        <v>2930.1235746931889</v>
      </c>
      <c r="CS99" s="297">
        <v>0</v>
      </c>
      <c r="CT99" s="297">
        <v>0.70959574547145199</v>
      </c>
      <c r="CU99" s="297"/>
      <c r="CV99" s="297">
        <v>8078.7559816958683</v>
      </c>
      <c r="CW99" s="297">
        <v>250.60315051803013</v>
      </c>
      <c r="CX99" s="297">
        <v>0</v>
      </c>
      <c r="CY99" s="297">
        <v>402.13366789898868</v>
      </c>
      <c r="CZ99" s="297"/>
      <c r="DA99" s="297">
        <v>20.25126310711407</v>
      </c>
      <c r="DB99" s="297">
        <v>1655.1645755952363</v>
      </c>
      <c r="DC99" s="297">
        <v>0</v>
      </c>
      <c r="DD99" s="297">
        <v>0</v>
      </c>
      <c r="DE99" s="298">
        <v>54368.040551945713</v>
      </c>
    </row>
    <row r="100" spans="2:109" x14ac:dyDescent="0.2">
      <c r="B100" s="86" t="s">
        <v>9172</v>
      </c>
      <c r="C100" s="299">
        <v>157.30808754462964</v>
      </c>
      <c r="D100" s="300">
        <v>23.169439652753177</v>
      </c>
      <c r="E100" s="300">
        <v>38.595058299031408</v>
      </c>
      <c r="F100" s="300">
        <v>704.13276528779284</v>
      </c>
      <c r="G100" s="300">
        <v>14198.347214190197</v>
      </c>
      <c r="H100" s="300">
        <v>97.631409894601475</v>
      </c>
      <c r="I100" s="300">
        <v>65.776444086789638</v>
      </c>
      <c r="J100" s="300">
        <v>130.04941974785334</v>
      </c>
      <c r="K100" s="300">
        <v>19516.246478558998</v>
      </c>
      <c r="L100" s="300">
        <v>3191.8609324892009</v>
      </c>
      <c r="M100" s="300">
        <v>2739.9882625794539</v>
      </c>
      <c r="N100" s="300">
        <v>1821.2339494327041</v>
      </c>
      <c r="O100" s="300">
        <v>1213.8699431314776</v>
      </c>
      <c r="P100" s="300">
        <v>1.8</v>
      </c>
      <c r="Q100" s="300">
        <v>16138.757244456327</v>
      </c>
      <c r="R100" s="300">
        <v>10600.583545004778</v>
      </c>
      <c r="S100" s="300">
        <v>48742.626936870976</v>
      </c>
      <c r="T100" s="300">
        <v>7474.4805936395978</v>
      </c>
      <c r="U100" s="300">
        <v>4.93</v>
      </c>
      <c r="V100" s="300">
        <v>6394.7053353539704</v>
      </c>
      <c r="W100" s="300">
        <v>32894.565527439321</v>
      </c>
      <c r="X100" s="300">
        <v>2246.9373089417882</v>
      </c>
      <c r="Y100" s="300">
        <v>236.32621545328226</v>
      </c>
      <c r="Z100" s="300">
        <v>5</v>
      </c>
      <c r="AA100" s="300">
        <v>43335.551428594947</v>
      </c>
      <c r="AB100" s="300">
        <v>518.15348996142529</v>
      </c>
      <c r="AC100" s="300">
        <v>17.445097353989542</v>
      </c>
      <c r="AD100" s="300">
        <v>22.5</v>
      </c>
      <c r="AE100" s="300">
        <v>102446.82250919887</v>
      </c>
      <c r="AF100" s="300">
        <v>4858.5427673191889</v>
      </c>
      <c r="AG100" s="300">
        <v>2248.8073367278353</v>
      </c>
      <c r="AH100" s="300">
        <v>4438.2214043168069</v>
      </c>
      <c r="AI100" s="300">
        <v>2.99</v>
      </c>
      <c r="AJ100" s="300">
        <v>338.96310254176348</v>
      </c>
      <c r="AK100" s="300">
        <v>24438.991987971192</v>
      </c>
      <c r="AL100" s="300">
        <v>3.9779058791985626</v>
      </c>
      <c r="AM100" s="300">
        <v>6488.074922595526</v>
      </c>
      <c r="AN100" s="300">
        <v>0</v>
      </c>
      <c r="AO100" s="300">
        <v>0</v>
      </c>
      <c r="AP100" s="300">
        <v>30.955546061459316</v>
      </c>
      <c r="AQ100" s="300">
        <v>0</v>
      </c>
      <c r="AR100" s="300">
        <v>0</v>
      </c>
      <c r="AS100" s="300">
        <v>0</v>
      </c>
      <c r="AT100" s="300">
        <v>0</v>
      </c>
      <c r="AU100" s="300">
        <v>0</v>
      </c>
      <c r="AV100" s="300">
        <v>0</v>
      </c>
      <c r="AW100" s="300">
        <v>1585.4529813872728</v>
      </c>
      <c r="AX100" s="300">
        <v>40.543620932577809</v>
      </c>
      <c r="AY100" s="300">
        <v>674.01139305191805</v>
      </c>
      <c r="AZ100" s="300">
        <v>0</v>
      </c>
      <c r="BA100" s="300">
        <v>0</v>
      </c>
      <c r="BB100" s="300">
        <v>0</v>
      </c>
      <c r="BC100" s="300">
        <v>0</v>
      </c>
      <c r="BD100" s="300">
        <v>0</v>
      </c>
      <c r="BE100" s="300">
        <v>0</v>
      </c>
      <c r="BF100" s="300">
        <v>2637.7227444002092</v>
      </c>
      <c r="BG100" s="300">
        <v>0</v>
      </c>
      <c r="BH100" s="300">
        <v>0</v>
      </c>
      <c r="BI100" s="300">
        <v>637.04352888994333</v>
      </c>
      <c r="BJ100" s="300">
        <v>518.15348996142529</v>
      </c>
      <c r="BK100" s="300">
        <v>0</v>
      </c>
      <c r="BL100" s="300">
        <v>18678.473900128258</v>
      </c>
      <c r="BM100" s="300">
        <v>0</v>
      </c>
      <c r="BN100" s="300">
        <v>0</v>
      </c>
      <c r="BO100" s="300">
        <v>0</v>
      </c>
      <c r="BP100" s="300">
        <v>0</v>
      </c>
      <c r="BQ100" s="300">
        <v>0</v>
      </c>
      <c r="BR100" s="300">
        <v>0</v>
      </c>
      <c r="BS100" s="300">
        <v>0</v>
      </c>
      <c r="BT100" s="300">
        <v>157.30808754462964</v>
      </c>
      <c r="BU100" s="300">
        <v>23.169439652753177</v>
      </c>
      <c r="BV100" s="300">
        <v>7.6395122375720872</v>
      </c>
      <c r="BW100" s="300">
        <v>704.13276528779284</v>
      </c>
      <c r="BX100" s="300">
        <v>14198.347214190197</v>
      </c>
      <c r="BY100" s="300">
        <v>97.631409894601475</v>
      </c>
      <c r="BZ100" s="300">
        <v>65.776444086789638</v>
      </c>
      <c r="CA100" s="300">
        <v>130.04941974785334</v>
      </c>
      <c r="CB100" s="300">
        <v>19516.246478558998</v>
      </c>
      <c r="CC100" s="300">
        <v>1606.4079511019286</v>
      </c>
      <c r="CD100" s="300">
        <v>2699.4446416468759</v>
      </c>
      <c r="CE100" s="300">
        <v>1147.2225563807858</v>
      </c>
      <c r="CF100" s="300">
        <v>1213.8699431314776</v>
      </c>
      <c r="CG100" s="300">
        <v>1.8</v>
      </c>
      <c r="CH100" s="300">
        <v>16138.757244456327</v>
      </c>
      <c r="CI100" s="300">
        <v>10600.583545004778</v>
      </c>
      <c r="CJ100" s="300">
        <v>48742.626936870976</v>
      </c>
      <c r="CK100" s="300">
        <v>7474.4805936395978</v>
      </c>
      <c r="CL100" s="300">
        <v>4.93</v>
      </c>
      <c r="CM100" s="300">
        <v>6394.7053353539704</v>
      </c>
      <c r="CN100" s="300">
        <v>30256.842783039108</v>
      </c>
      <c r="CO100" s="300">
        <v>2246.9373089417882</v>
      </c>
      <c r="CP100" s="300">
        <v>236.32621545328226</v>
      </c>
      <c r="CQ100" s="300">
        <v>5</v>
      </c>
      <c r="CR100" s="300">
        <v>42698.507899705015</v>
      </c>
      <c r="CS100" s="300">
        <v>0</v>
      </c>
      <c r="CT100" s="300">
        <v>17.445097353989542</v>
      </c>
      <c r="CU100" s="300">
        <v>22.5</v>
      </c>
      <c r="CV100" s="300">
        <v>83768.348609070599</v>
      </c>
      <c r="CW100" s="300">
        <v>4858.5427673191889</v>
      </c>
      <c r="CX100" s="300">
        <v>2248.8073367278353</v>
      </c>
      <c r="CY100" s="300">
        <v>4438.2214043168069</v>
      </c>
      <c r="CZ100" s="300">
        <v>2.99</v>
      </c>
      <c r="DA100" s="300">
        <v>338.96310254176348</v>
      </c>
      <c r="DB100" s="300">
        <v>24438.991987971192</v>
      </c>
      <c r="DC100" s="300">
        <v>3.9779058791985626</v>
      </c>
      <c r="DD100" s="300">
        <v>6488.074922595526</v>
      </c>
      <c r="DE100" s="301">
        <v>715595.92812903249</v>
      </c>
    </row>
    <row r="101" spans="2:109" x14ac:dyDescent="0.2">
      <c r="B101"/>
      <c r="C101"/>
      <c r="D101"/>
      <c r="E101"/>
      <c r="F101"/>
      <c r="G101"/>
      <c r="H101"/>
      <c r="I101"/>
      <c r="J101"/>
      <c r="K101"/>
      <c r="L101"/>
      <c r="M101"/>
      <c r="N101"/>
      <c r="O101"/>
      <c r="P101"/>
      <c r="Q101"/>
      <c r="R101"/>
      <c r="S101"/>
      <c r="T101"/>
      <c r="U101"/>
      <c r="V101"/>
      <c r="W101"/>
      <c r="X101"/>
      <c r="Y101"/>
      <c r="Z101"/>
      <c r="AA101"/>
      <c r="AB101"/>
      <c r="AC101"/>
      <c r="AD101"/>
      <c r="AE101"/>
      <c r="AF101"/>
      <c r="AG101"/>
      <c r="AH101"/>
    </row>
    <row r="102" spans="2:109" x14ac:dyDescent="0.2">
      <c r="B102"/>
      <c r="C102"/>
      <c r="D102"/>
      <c r="E102"/>
      <c r="F102"/>
      <c r="G102"/>
      <c r="H102"/>
      <c r="I102"/>
      <c r="J102"/>
      <c r="K102"/>
      <c r="L102"/>
      <c r="M102"/>
      <c r="N102"/>
      <c r="O102"/>
      <c r="P102"/>
      <c r="Q102"/>
      <c r="R102"/>
      <c r="S102"/>
      <c r="T102"/>
      <c r="U102"/>
      <c r="V102"/>
      <c r="W102"/>
      <c r="X102"/>
      <c r="Y102"/>
      <c r="Z102"/>
      <c r="AA102"/>
      <c r="AB102"/>
      <c r="AC102"/>
      <c r="AD102"/>
      <c r="AE102"/>
      <c r="AF102"/>
      <c r="AG102"/>
      <c r="AH102"/>
    </row>
    <row r="103" spans="2:109" x14ac:dyDescent="0.2">
      <c r="B103"/>
      <c r="C103"/>
      <c r="D103"/>
      <c r="E103"/>
      <c r="F103"/>
      <c r="G103"/>
      <c r="H103"/>
      <c r="I103"/>
      <c r="J103"/>
      <c r="K103"/>
      <c r="L103"/>
      <c r="M103"/>
      <c r="N103"/>
      <c r="O103"/>
      <c r="P103"/>
      <c r="Q103"/>
      <c r="R103"/>
      <c r="S103"/>
      <c r="T103"/>
      <c r="U103"/>
      <c r="V103"/>
      <c r="W103"/>
      <c r="X103"/>
      <c r="Y103"/>
      <c r="Z103"/>
      <c r="AA103"/>
      <c r="AB103"/>
      <c r="AC103"/>
      <c r="AD103"/>
      <c r="AE103"/>
      <c r="AF103"/>
      <c r="AG103"/>
      <c r="AH103"/>
    </row>
    <row r="104" spans="2:109" x14ac:dyDescent="0.2">
      <c r="B104"/>
      <c r="C104"/>
      <c r="D104"/>
      <c r="E104"/>
      <c r="F104"/>
      <c r="G104"/>
      <c r="H104"/>
      <c r="I104"/>
      <c r="J104"/>
      <c r="K104"/>
      <c r="L104"/>
      <c r="M104"/>
      <c r="N104"/>
      <c r="O104"/>
      <c r="P104"/>
      <c r="Q104"/>
      <c r="R104"/>
      <c r="S104"/>
      <c r="T104"/>
      <c r="U104"/>
      <c r="V104"/>
      <c r="W104"/>
      <c r="X104"/>
      <c r="Y104"/>
      <c r="Z104"/>
      <c r="AA104"/>
      <c r="AB104"/>
      <c r="AC104"/>
      <c r="AD104"/>
      <c r="AE104"/>
      <c r="AF104"/>
      <c r="AG104"/>
      <c r="AH104"/>
    </row>
    <row r="105" spans="2:109" x14ac:dyDescent="0.2">
      <c r="B105"/>
      <c r="C105"/>
      <c r="D105"/>
      <c r="E105"/>
      <c r="F105"/>
      <c r="G105"/>
      <c r="H105"/>
      <c r="I105"/>
      <c r="J105"/>
      <c r="K105"/>
      <c r="L105"/>
      <c r="M105"/>
      <c r="N105"/>
      <c r="O105"/>
      <c r="P105"/>
      <c r="Q105"/>
      <c r="R105"/>
      <c r="S105"/>
      <c r="T105"/>
      <c r="U105"/>
      <c r="V105"/>
      <c r="W105"/>
      <c r="X105"/>
      <c r="Y105"/>
      <c r="Z105"/>
      <c r="AA105"/>
      <c r="AB105"/>
      <c r="AC105"/>
      <c r="AD105"/>
      <c r="AE105"/>
      <c r="AF105"/>
      <c r="AG105"/>
      <c r="AH105"/>
    </row>
    <row r="106" spans="2:109" x14ac:dyDescent="0.2">
      <c r="B106"/>
      <c r="C106"/>
      <c r="D106"/>
      <c r="E106"/>
      <c r="F106"/>
      <c r="G106"/>
      <c r="H106"/>
      <c r="I106"/>
      <c r="J106"/>
      <c r="K106"/>
      <c r="L106"/>
      <c r="M106"/>
      <c r="N106"/>
      <c r="O106"/>
      <c r="P106"/>
      <c r="Q106"/>
      <c r="R106"/>
      <c r="S106"/>
      <c r="T106"/>
      <c r="U106"/>
      <c r="V106"/>
      <c r="W106"/>
      <c r="X106"/>
      <c r="Y106"/>
      <c r="Z106"/>
      <c r="AA106"/>
      <c r="AB106"/>
      <c r="AC106"/>
      <c r="AD106"/>
      <c r="AE106"/>
      <c r="AF106"/>
      <c r="AG106"/>
    </row>
    <row r="107" spans="2:109" x14ac:dyDescent="0.2">
      <c r="B107"/>
      <c r="C107"/>
      <c r="D107"/>
      <c r="E107"/>
      <c r="F107"/>
      <c r="G107"/>
      <c r="H107"/>
      <c r="I107"/>
      <c r="J107"/>
      <c r="K107"/>
      <c r="L107"/>
      <c r="M107"/>
      <c r="N107"/>
      <c r="O107"/>
      <c r="P107"/>
      <c r="Q107"/>
      <c r="R107"/>
      <c r="S107"/>
      <c r="T107"/>
      <c r="U107"/>
      <c r="V107"/>
      <c r="W107"/>
      <c r="X107"/>
      <c r="Y107"/>
      <c r="Z107"/>
      <c r="AA107"/>
      <c r="AB107"/>
      <c r="AC107"/>
      <c r="AD107"/>
      <c r="AE107"/>
      <c r="AF107"/>
      <c r="AG107"/>
    </row>
    <row r="108" spans="2:109" x14ac:dyDescent="0.2">
      <c r="B108"/>
      <c r="C108"/>
      <c r="D108"/>
      <c r="E108"/>
      <c r="F108"/>
      <c r="G108"/>
      <c r="H108"/>
      <c r="I108"/>
      <c r="J108"/>
      <c r="K108"/>
      <c r="L108"/>
      <c r="M108"/>
      <c r="N108"/>
      <c r="O108"/>
      <c r="P108"/>
      <c r="Q108"/>
      <c r="R108"/>
      <c r="S108"/>
      <c r="T108"/>
      <c r="U108"/>
      <c r="V108"/>
      <c r="W108"/>
      <c r="X108"/>
      <c r="Y108"/>
      <c r="Z108"/>
      <c r="AA108"/>
      <c r="AB108"/>
      <c r="AC108"/>
      <c r="AD108"/>
      <c r="AE108"/>
      <c r="AF108"/>
      <c r="AG108"/>
    </row>
    <row r="109" spans="2:109" x14ac:dyDescent="0.2">
      <c r="B109"/>
      <c r="C109"/>
      <c r="D109"/>
      <c r="E109"/>
      <c r="F109"/>
      <c r="G109"/>
      <c r="H109"/>
      <c r="I109"/>
      <c r="J109"/>
      <c r="K109"/>
      <c r="L109"/>
      <c r="M109"/>
      <c r="N109"/>
      <c r="O109"/>
      <c r="P109"/>
      <c r="Q109"/>
      <c r="R109"/>
      <c r="S109"/>
      <c r="T109"/>
      <c r="U109"/>
      <c r="V109"/>
      <c r="W109"/>
      <c r="X109"/>
      <c r="Y109"/>
      <c r="Z109"/>
      <c r="AA109"/>
      <c r="AB109"/>
      <c r="AC109"/>
      <c r="AD109"/>
      <c r="AE109"/>
      <c r="AF109"/>
      <c r="AG109"/>
    </row>
    <row r="110" spans="2:109" x14ac:dyDescent="0.2">
      <c r="B110"/>
      <c r="C110"/>
      <c r="D110"/>
      <c r="E110"/>
      <c r="F110"/>
      <c r="G110"/>
      <c r="H110"/>
      <c r="I110"/>
      <c r="J110"/>
      <c r="K110"/>
      <c r="L110"/>
      <c r="M110"/>
      <c r="N110"/>
      <c r="O110"/>
      <c r="P110"/>
      <c r="Q110"/>
      <c r="R110"/>
      <c r="S110"/>
      <c r="T110" s="42"/>
      <c r="U110" s="42"/>
      <c r="V110" s="42"/>
      <c r="W110" s="42"/>
      <c r="X110" s="89"/>
      <c r="Y110" s="89"/>
      <c r="Z110" s="89"/>
      <c r="AA110" s="89"/>
    </row>
    <row r="111" spans="2:109" x14ac:dyDescent="0.2">
      <c r="B111"/>
      <c r="C111"/>
      <c r="D111"/>
      <c r="E111"/>
      <c r="F111"/>
      <c r="G111"/>
      <c r="H111"/>
      <c r="I111"/>
      <c r="J111"/>
      <c r="K111"/>
      <c r="L111"/>
      <c r="M111"/>
      <c r="N111"/>
      <c r="O111"/>
      <c r="P111"/>
      <c r="Q111"/>
      <c r="R111"/>
      <c r="S111"/>
      <c r="T111" s="42"/>
      <c r="U111" s="42"/>
      <c r="V111" s="42"/>
      <c r="W111" s="42"/>
      <c r="X111" s="89"/>
      <c r="Y111" s="89"/>
      <c r="Z111" s="89"/>
      <c r="AA111" s="89"/>
    </row>
    <row r="112" spans="2:109" x14ac:dyDescent="0.2">
      <c r="B112"/>
      <c r="C112"/>
      <c r="D112"/>
      <c r="E112"/>
      <c r="F112"/>
      <c r="G112"/>
      <c r="H112"/>
      <c r="I112"/>
      <c r="J112"/>
      <c r="K112"/>
      <c r="L112"/>
      <c r="M112"/>
      <c r="N112"/>
      <c r="O112"/>
      <c r="P112"/>
      <c r="Q112"/>
      <c r="R112"/>
      <c r="S112"/>
      <c r="T112" s="42"/>
      <c r="U112" s="42"/>
      <c r="V112" s="42"/>
      <c r="W112" s="42"/>
      <c r="X112" s="89"/>
      <c r="Y112" s="89"/>
      <c r="Z112" s="89"/>
      <c r="AA112" s="89"/>
    </row>
    <row r="113" spans="2:27" x14ac:dyDescent="0.2">
      <c r="B113"/>
      <c r="C113"/>
      <c r="D113"/>
      <c r="E113"/>
      <c r="F113"/>
      <c r="G113"/>
      <c r="H113"/>
      <c r="I113"/>
      <c r="J113"/>
      <c r="K113"/>
      <c r="L113"/>
      <c r="M113"/>
      <c r="N113"/>
      <c r="O113"/>
      <c r="P113"/>
      <c r="Q113"/>
      <c r="R113"/>
      <c r="S113"/>
      <c r="T113" s="42"/>
      <c r="U113" s="42"/>
      <c r="V113" s="42"/>
      <c r="W113" s="42"/>
      <c r="X113" s="89"/>
      <c r="Y113" s="89"/>
      <c r="Z113" s="89"/>
      <c r="AA113" s="89"/>
    </row>
    <row r="114" spans="2:27" x14ac:dyDescent="0.2">
      <c r="B114"/>
      <c r="C114"/>
      <c r="D114"/>
      <c r="E114"/>
      <c r="F114"/>
      <c r="G114"/>
      <c r="H114"/>
      <c r="I114"/>
      <c r="J114"/>
      <c r="K114"/>
      <c r="L114"/>
      <c r="M114"/>
      <c r="N114"/>
      <c r="O114"/>
      <c r="P114"/>
      <c r="Q114"/>
      <c r="R114"/>
      <c r="S114"/>
      <c r="T114" s="42"/>
      <c r="U114" s="42"/>
      <c r="V114" s="42"/>
      <c r="W114" s="42"/>
      <c r="X114" s="89"/>
      <c r="Y114" s="89"/>
      <c r="Z114" s="89"/>
      <c r="AA114" s="89"/>
    </row>
    <row r="115" spans="2:27" x14ac:dyDescent="0.2">
      <c r="B115"/>
      <c r="C115"/>
      <c r="D115"/>
      <c r="E115"/>
      <c r="F115"/>
      <c r="G115"/>
      <c r="H115"/>
      <c r="I115"/>
      <c r="J115"/>
      <c r="K115"/>
      <c r="L115"/>
      <c r="M115"/>
      <c r="N115"/>
      <c r="O115"/>
      <c r="P115"/>
      <c r="Q115"/>
      <c r="R115"/>
      <c r="S115"/>
      <c r="T115" s="42"/>
      <c r="U115" s="42"/>
      <c r="V115" s="42"/>
      <c r="W115" s="42"/>
      <c r="X115" s="89"/>
      <c r="Y115" s="89"/>
      <c r="Z115" s="89"/>
      <c r="AA115" s="89"/>
    </row>
    <row r="116" spans="2:27" x14ac:dyDescent="0.2">
      <c r="B116"/>
      <c r="C116"/>
      <c r="D116"/>
      <c r="E116"/>
      <c r="F116"/>
      <c r="G116"/>
      <c r="H116"/>
      <c r="I116"/>
      <c r="J116"/>
      <c r="K116"/>
      <c r="L116"/>
      <c r="M116"/>
      <c r="N116"/>
      <c r="O116"/>
      <c r="P116"/>
      <c r="Q116"/>
      <c r="R116"/>
      <c r="S116"/>
      <c r="T116" s="42"/>
      <c r="U116" s="42"/>
      <c r="V116" s="42"/>
      <c r="W116" s="42"/>
      <c r="X116" s="89"/>
      <c r="Y116" s="89"/>
      <c r="Z116" s="89"/>
      <c r="AA116" s="89"/>
    </row>
    <row r="117" spans="2:27" x14ac:dyDescent="0.2">
      <c r="B117"/>
      <c r="C117"/>
      <c r="D117"/>
      <c r="E117"/>
      <c r="F117"/>
      <c r="G117"/>
      <c r="H117"/>
      <c r="I117"/>
      <c r="J117"/>
      <c r="K117"/>
      <c r="L117"/>
      <c r="M117"/>
      <c r="N117"/>
      <c r="O117"/>
      <c r="P117"/>
      <c r="Q117"/>
      <c r="R117"/>
      <c r="S117"/>
      <c r="T117" s="42"/>
      <c r="U117" s="42"/>
      <c r="V117" s="42"/>
      <c r="W117" s="42"/>
      <c r="X117" s="89"/>
      <c r="Y117" s="89"/>
      <c r="Z117" s="89"/>
      <c r="AA117" s="89"/>
    </row>
    <row r="118" spans="2:27" x14ac:dyDescent="0.2">
      <c r="B118"/>
      <c r="C118"/>
      <c r="D118"/>
      <c r="E118"/>
      <c r="F118"/>
      <c r="G118"/>
      <c r="H118"/>
      <c r="I118"/>
      <c r="J118"/>
      <c r="K118"/>
      <c r="L118"/>
      <c r="M118"/>
      <c r="N118"/>
      <c r="O118"/>
      <c r="P118"/>
      <c r="Q118"/>
      <c r="R118"/>
      <c r="S118"/>
      <c r="T118" s="42"/>
      <c r="U118" s="42"/>
      <c r="V118" s="42"/>
      <c r="W118" s="42"/>
      <c r="X118" s="89"/>
      <c r="Y118" s="89"/>
      <c r="Z118" s="89"/>
      <c r="AA118" s="89"/>
    </row>
    <row r="119" spans="2:27" x14ac:dyDescent="0.2">
      <c r="B119"/>
      <c r="C119"/>
      <c r="D119"/>
      <c r="E119"/>
      <c r="F119"/>
      <c r="G119"/>
      <c r="H119"/>
      <c r="I119"/>
      <c r="J119"/>
      <c r="K119"/>
      <c r="L119"/>
      <c r="M119"/>
      <c r="N119"/>
      <c r="O119"/>
      <c r="P119"/>
      <c r="Q119"/>
      <c r="R119"/>
      <c r="S119"/>
      <c r="T119" s="42"/>
      <c r="U119" s="42"/>
      <c r="V119" s="42"/>
      <c r="W119" s="42"/>
      <c r="X119" s="89"/>
      <c r="Y119" s="89"/>
      <c r="Z119" s="89"/>
      <c r="AA119" s="89"/>
    </row>
    <row r="120" spans="2:27" x14ac:dyDescent="0.2">
      <c r="B120"/>
      <c r="C120"/>
      <c r="D120"/>
      <c r="E120"/>
      <c r="F120"/>
      <c r="G120"/>
      <c r="H120"/>
      <c r="I120"/>
      <c r="J120"/>
      <c r="K120"/>
      <c r="L120"/>
      <c r="M120"/>
      <c r="N120"/>
      <c r="O120"/>
      <c r="P120"/>
      <c r="Q120"/>
      <c r="R120"/>
      <c r="S120"/>
      <c r="T120" s="42"/>
      <c r="U120" s="42"/>
      <c r="V120" s="42"/>
      <c r="W120" s="42"/>
      <c r="X120" s="89"/>
      <c r="Y120" s="89"/>
      <c r="Z120" s="89"/>
      <c r="AA120" s="89"/>
    </row>
    <row r="121" spans="2:27" x14ac:dyDescent="0.2">
      <c r="B121"/>
      <c r="C121"/>
      <c r="D121"/>
      <c r="E121"/>
      <c r="F121"/>
      <c r="G121"/>
      <c r="H121"/>
      <c r="I121"/>
      <c r="J121"/>
      <c r="K121"/>
      <c r="L121"/>
      <c r="M121"/>
      <c r="N121"/>
      <c r="O121"/>
      <c r="P121"/>
      <c r="Q121"/>
      <c r="R121"/>
      <c r="S121"/>
      <c r="T121" s="42"/>
      <c r="U121" s="42"/>
      <c r="V121" s="42"/>
      <c r="W121" s="42"/>
      <c r="X121" s="89"/>
      <c r="Y121" s="89"/>
      <c r="Z121" s="89"/>
      <c r="AA121" s="89"/>
    </row>
    <row r="122" spans="2:27" x14ac:dyDescent="0.2">
      <c r="B122"/>
      <c r="C122"/>
      <c r="D122"/>
      <c r="E122"/>
      <c r="F122"/>
      <c r="G122"/>
      <c r="H122"/>
      <c r="I122"/>
      <c r="J122"/>
      <c r="K122"/>
      <c r="L122"/>
      <c r="M122"/>
      <c r="N122"/>
      <c r="O122"/>
      <c r="P122"/>
      <c r="Q122"/>
      <c r="R122"/>
      <c r="S122"/>
      <c r="T122" s="42"/>
      <c r="U122" s="42"/>
      <c r="V122" s="42"/>
      <c r="W122" s="42"/>
      <c r="X122" s="89"/>
      <c r="Y122" s="89"/>
      <c r="Z122" s="89"/>
      <c r="AA122" s="89"/>
    </row>
    <row r="123" spans="2:27" x14ac:dyDescent="0.2">
      <c r="B123"/>
      <c r="C123"/>
      <c r="D123"/>
      <c r="E123"/>
      <c r="F123"/>
      <c r="G123"/>
      <c r="H123"/>
      <c r="I123"/>
      <c r="J123"/>
      <c r="K123"/>
      <c r="L123"/>
      <c r="M123"/>
      <c r="N123"/>
      <c r="O123"/>
      <c r="P123"/>
      <c r="Q123"/>
      <c r="R123"/>
      <c r="S123"/>
      <c r="T123" s="42"/>
      <c r="U123" s="42"/>
      <c r="V123" s="42"/>
      <c r="W123" s="42"/>
      <c r="X123" s="89"/>
      <c r="Y123" s="89"/>
      <c r="Z123" s="89"/>
      <c r="AA123" s="89"/>
    </row>
    <row r="124" spans="2:27" x14ac:dyDescent="0.2">
      <c r="B124"/>
      <c r="C124"/>
      <c r="D124"/>
      <c r="E124"/>
      <c r="F124"/>
      <c r="G124"/>
      <c r="H124"/>
      <c r="I124"/>
      <c r="J124"/>
      <c r="K124"/>
      <c r="L124"/>
      <c r="M124"/>
      <c r="N124"/>
      <c r="O124"/>
      <c r="P124"/>
      <c r="Q124"/>
      <c r="R124"/>
      <c r="S124"/>
      <c r="T124" s="42"/>
      <c r="U124" s="42"/>
      <c r="V124" s="42"/>
      <c r="W124" s="42"/>
      <c r="X124" s="89"/>
      <c r="Y124" s="89"/>
      <c r="Z124" s="89"/>
      <c r="AA124" s="89"/>
    </row>
    <row r="125" spans="2:27" x14ac:dyDescent="0.2">
      <c r="B125"/>
      <c r="C125"/>
      <c r="D125"/>
      <c r="E125"/>
      <c r="F125"/>
      <c r="G125"/>
      <c r="H125"/>
      <c r="I125"/>
      <c r="J125"/>
      <c r="K125"/>
      <c r="L125"/>
      <c r="M125"/>
      <c r="N125"/>
      <c r="O125"/>
      <c r="P125"/>
      <c r="Q125"/>
      <c r="R125"/>
      <c r="S125"/>
      <c r="T125" s="42"/>
      <c r="U125" s="42"/>
      <c r="V125" s="42"/>
      <c r="W125" s="42"/>
      <c r="X125" s="89"/>
      <c r="Y125" s="89"/>
      <c r="Z125" s="89"/>
      <c r="AA125" s="89"/>
    </row>
  </sheetData>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Charts</vt:lpstr>
      </vt:variant>
      <vt:variant>
        <vt:i4>4</vt:i4>
      </vt:variant>
    </vt:vector>
  </HeadingPairs>
  <TitlesOfParts>
    <vt:vector size="22" baseType="lpstr">
      <vt:lpstr>readme</vt:lpstr>
      <vt:lpstr>Basin_Boundary</vt:lpstr>
      <vt:lpstr>Basin_comparison</vt:lpstr>
      <vt:lpstr>by_cnty_allpol</vt:lpstr>
      <vt:lpstr>by_src_allpol</vt:lpstr>
      <vt:lpstr>bar_chart_limited_county</vt:lpstr>
      <vt:lpstr>VOC_cnty_tbl</vt:lpstr>
      <vt:lpstr>NOx_cnty_tbl</vt:lpstr>
      <vt:lpstr>VOC_bar_chart_data</vt:lpstr>
      <vt:lpstr>NOx_bar_chart_data</vt:lpstr>
      <vt:lpstr>all_src_inventory</vt:lpstr>
      <vt:lpstr>EPA_Title_V</vt:lpstr>
      <vt:lpstr>ND_Permitted Sources</vt:lpstr>
      <vt:lpstr>MT_Permitted Sources</vt:lpstr>
      <vt:lpstr>unprmtd_src_summary</vt:lpstr>
      <vt:lpstr>SCC_xref</vt:lpstr>
      <vt:lpstr>fips_xref</vt:lpstr>
      <vt:lpstr>SCC_FEB2004</vt:lpstr>
      <vt:lpstr>VOC-basin-pie</vt:lpstr>
      <vt:lpstr>NOx-basin-pie</vt:lpstr>
      <vt:lpstr>VOC-bar-cnty</vt:lpstr>
      <vt:lpstr>NOx-bar-cnty</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Grant</dc:creator>
  <cp:lastModifiedBy>John Grant</cp:lastModifiedBy>
  <cp:lastPrinted>2008-02-06T21:34:51Z</cp:lastPrinted>
  <dcterms:created xsi:type="dcterms:W3CDTF">1996-10-14T23:33:28Z</dcterms:created>
  <dcterms:modified xsi:type="dcterms:W3CDTF">2013-06-18T23:47:59Z</dcterms:modified>
</cp:coreProperties>
</file>